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15.xml" ContentType="application/vnd.openxmlformats-officedocument.drawingml.chart+xml"/>
  <Override PartName="/xl/charts/style4.xml" ContentType="application/vnd.ms-office.chartstyle+xml"/>
  <Override PartName="/xl/charts/colors4.xml" ContentType="application/vnd.ms-office.chartcolorstyle+xml"/>
  <Override PartName="/xl/charts/chart16.xml" ContentType="application/vnd.openxmlformats-officedocument.drawingml.chart+xml"/>
  <Override PartName="/xl/charts/style5.xml" ContentType="application/vnd.ms-office.chartstyle+xml"/>
  <Override PartName="/xl/charts/colors5.xml" ContentType="application/vnd.ms-office.chartcolorstyle+xml"/>
  <Override PartName="/xl/charts/chart17.xml" ContentType="application/vnd.openxmlformats-officedocument.drawingml.chart+xml"/>
  <Override PartName="/xl/charts/style6.xml" ContentType="application/vnd.ms-office.chartstyle+xml"/>
  <Override PartName="/xl/charts/colors6.xml" ContentType="application/vnd.ms-office.chartcolorstyle+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eakin365-my.sharepoint.com/personal/s226419567_deakin_edu_au/Documents/MIS775/Assignment 3/"/>
    </mc:Choice>
  </mc:AlternateContent>
  <xr:revisionPtr revIDLastSave="37" documentId="8_{6BF94679-44D6-4BE4-BCCF-10284AD5BC8D}" xr6:coauthVersionLast="47" xr6:coauthVersionMax="47" xr10:uidLastSave="{F09F9C70-73D2-4F23-B165-332AB60CF8DE}"/>
  <bookViews>
    <workbookView xWindow="-120" yWindow="-120" windowWidth="29040" windowHeight="15720" tabRatio="771" activeTab="6" xr2:uid="{196C3298-8DAE-41E2-B5EA-F7376620E845}"/>
  </bookViews>
  <sheets>
    <sheet name="1. Manager Page" sheetId="1" r:id="rId1"/>
    <sheet name="2. Probability Distributions" sheetId="3" r:id="rId2"/>
    <sheet name="3. Model" sheetId="35" r:id="rId3"/>
    <sheet name="4.Simulated data" sheetId="42" r:id="rId4"/>
    <sheet name="5.Simulation-fixed values" sheetId="25" r:id="rId5"/>
    <sheet name="6.  Risk Analysis" sheetId="27" r:id="rId6"/>
    <sheet name="7. Output Summary" sheetId="38" r:id="rId7"/>
  </sheets>
  <definedNames>
    <definedName name="_xlnm._FilterDatabase" localSheetId="3" hidden="1">'4.Simulated data'!$Y$3:$AK$1004</definedName>
    <definedName name="_xlnm._FilterDatabase" localSheetId="4" hidden="1">'5.Simulation-fixed values'!$AH$3:$AT$1004</definedName>
    <definedName name="_xlchart.v1.0" hidden="1">'5.Simulation-fixed values'!$AT$5:$AT$1004</definedName>
    <definedName name="_xlchart.v1.1" hidden="1">'5.Simulation-fixed values'!$M$5:$M$1004</definedName>
    <definedName name="_xlchart.v1.2" hidden="1">'5.Simulation-fixed values'!$AQ$5:$AQ$1004</definedName>
    <definedName name="_xlchart.v1.3" hidden="1">'5.Simulation-fixed values'!$J$5:$J$1004</definedName>
    <definedName name="solver_adj" localSheetId="1" hidden="1">'2. Probability Distributions'!#REF!</definedName>
    <definedName name="solver_adj" localSheetId="2" hidden="1">'3. Model'!#REF!</definedName>
    <definedName name="solver_cvg" localSheetId="1" hidden="1">0.0001</definedName>
    <definedName name="solver_cvg" localSheetId="2" hidden="1">0.0001</definedName>
    <definedName name="solver_drv" localSheetId="1" hidden="1">2</definedName>
    <definedName name="solver_drv" localSheetId="2" hidden="1">2</definedName>
    <definedName name="solver_eng" localSheetId="1" hidden="1">1</definedName>
    <definedName name="solver_eng" localSheetId="2" hidden="1">1</definedName>
    <definedName name="solver_est" localSheetId="1" hidden="1">1</definedName>
    <definedName name="solver_est" localSheetId="2" hidden="1">1</definedName>
    <definedName name="solver_itr" localSheetId="1" hidden="1">2147483647</definedName>
    <definedName name="solver_itr" localSheetId="2" hidden="1">2147483647</definedName>
    <definedName name="solver_mip" localSheetId="1" hidden="1">2147483647</definedName>
    <definedName name="solver_mip" localSheetId="2" hidden="1">2147483647</definedName>
    <definedName name="solver_mni" localSheetId="1" hidden="1">30</definedName>
    <definedName name="solver_mni" localSheetId="2" hidden="1">30</definedName>
    <definedName name="solver_mrt" localSheetId="1" hidden="1">0.075</definedName>
    <definedName name="solver_mrt" localSheetId="2" hidden="1">0.075</definedName>
    <definedName name="solver_msl" localSheetId="1" hidden="1">2</definedName>
    <definedName name="solver_msl" localSheetId="2" hidden="1">2</definedName>
    <definedName name="solver_neg" localSheetId="1" hidden="1">1</definedName>
    <definedName name="solver_neg" localSheetId="2" hidden="1">1</definedName>
    <definedName name="solver_nod" localSheetId="1" hidden="1">2147483647</definedName>
    <definedName name="solver_nod" localSheetId="2" hidden="1">2147483647</definedName>
    <definedName name="solver_num" localSheetId="1" hidden="1">1</definedName>
    <definedName name="solver_num" localSheetId="2" hidden="1">1</definedName>
    <definedName name="solver_nwt" localSheetId="1" hidden="1">1</definedName>
    <definedName name="solver_nwt" localSheetId="2" hidden="1">1</definedName>
    <definedName name="solver_opt" localSheetId="1" hidden="1">'2. Probability Distributions'!#REF!</definedName>
    <definedName name="solver_opt" localSheetId="2" hidden="1">'3. Model'!#REF!</definedName>
    <definedName name="solver_pre" localSheetId="1" hidden="1">0.000001</definedName>
    <definedName name="solver_pre" localSheetId="2" hidden="1">0.000001</definedName>
    <definedName name="solver_rbv" localSheetId="1" hidden="1">2</definedName>
    <definedName name="solver_rbv" localSheetId="2" hidden="1">2</definedName>
    <definedName name="solver_rlx" localSheetId="1" hidden="1">2</definedName>
    <definedName name="solver_rlx" localSheetId="2" hidden="1">2</definedName>
    <definedName name="solver_rsd" localSheetId="1" hidden="1">0</definedName>
    <definedName name="solver_rsd" localSheetId="2" hidden="1">0</definedName>
    <definedName name="solver_scl" localSheetId="1" hidden="1">2</definedName>
    <definedName name="solver_scl" localSheetId="2" hidden="1">2</definedName>
    <definedName name="solver_sho" localSheetId="1" hidden="1">2</definedName>
    <definedName name="solver_sho" localSheetId="2" hidden="1">2</definedName>
    <definedName name="solver_ssz" localSheetId="1" hidden="1">100</definedName>
    <definedName name="solver_ssz" localSheetId="2" hidden="1">100</definedName>
    <definedName name="solver_tim" localSheetId="1" hidden="1">2147483647</definedName>
    <definedName name="solver_tim" localSheetId="2" hidden="1">2147483647</definedName>
    <definedName name="solver_tol" localSheetId="1" hidden="1">0.01</definedName>
    <definedName name="solver_tol" localSheetId="2" hidden="1">0.01</definedName>
    <definedName name="solver_typ" localSheetId="1" hidden="1">3</definedName>
    <definedName name="solver_typ" localSheetId="2" hidden="1">3</definedName>
    <definedName name="solver_val" localSheetId="1" hidden="1">0.3049</definedName>
    <definedName name="solver_val" localSheetId="2" hidden="1">0.3049</definedName>
    <definedName name="solver_ver" localSheetId="1" hidden="1">3</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35" l="1"/>
  <c r="B4" i="35"/>
  <c r="AP11" i="38" l="1"/>
  <c r="AP9" i="38"/>
  <c r="AP10" i="38"/>
  <c r="AO10" i="38"/>
  <c r="AO11" i="38"/>
  <c r="AO9" i="38"/>
  <c r="AP12" i="38"/>
  <c r="AP8" i="38"/>
  <c r="AO12" i="38"/>
  <c r="AO8" i="38"/>
  <c r="J60" i="38"/>
  <c r="K60" i="38" s="1"/>
  <c r="J59" i="38"/>
  <c r="K59" i="38" s="1"/>
  <c r="Y60" i="38"/>
  <c r="Z60" i="38" s="1"/>
  <c r="Y59" i="38"/>
  <c r="Z59" i="38" s="1"/>
  <c r="Y46" i="38"/>
  <c r="Z46" i="38" s="1"/>
  <c r="Y45" i="38"/>
  <c r="Y47" i="38" s="1"/>
  <c r="Z47" i="38" s="1"/>
  <c r="J46" i="38"/>
  <c r="J47" i="38" s="1"/>
  <c r="K47" i="38" s="1"/>
  <c r="J45" i="38"/>
  <c r="K45" i="38" s="1"/>
  <c r="AI11" i="38"/>
  <c r="AH11" i="38"/>
  <c r="AI10" i="38"/>
  <c r="AH10" i="38"/>
  <c r="AI9" i="38"/>
  <c r="AH9" i="38"/>
  <c r="AI12" i="38"/>
  <c r="AH12" i="38"/>
  <c r="AI8" i="38"/>
  <c r="AH8" i="38"/>
  <c r="T21" i="38"/>
  <c r="E22" i="38"/>
  <c r="E23" i="38"/>
  <c r="E21" i="38"/>
  <c r="AP13" i="38" l="1"/>
  <c r="AO13" i="38"/>
  <c r="Y61" i="38"/>
  <c r="Z61" i="38" s="1"/>
  <c r="J61" i="38"/>
  <c r="K61" i="38" s="1"/>
  <c r="K46" i="38"/>
  <c r="Z45" i="38"/>
  <c r="AI13" i="38"/>
  <c r="AH13" i="38"/>
  <c r="Q22" i="38" l="1"/>
  <c r="B24" i="38"/>
  <c r="R19" i="27"/>
  <c r="Q19" i="27"/>
  <c r="P19" i="27"/>
  <c r="O19" i="27"/>
  <c r="N19" i="27"/>
  <c r="R13" i="27"/>
  <c r="Q13" i="27"/>
  <c r="P13" i="27"/>
  <c r="O13" i="27"/>
  <c r="N13" i="27"/>
  <c r="S7" i="27"/>
  <c r="R7" i="27"/>
  <c r="Q7" i="27"/>
  <c r="R6" i="27"/>
  <c r="P7" i="27"/>
  <c r="O7" i="27"/>
  <c r="N7" i="27"/>
  <c r="Q6" i="27"/>
  <c r="P6" i="27"/>
  <c r="O6" i="27"/>
  <c r="N6" i="27"/>
  <c r="E6" i="27"/>
  <c r="D6" i="27"/>
  <c r="C6" i="27"/>
  <c r="G13" i="27"/>
  <c r="F13" i="27"/>
  <c r="E13" i="27"/>
  <c r="D13" i="27"/>
  <c r="C13" i="27"/>
  <c r="F19" i="27"/>
  <c r="E19" i="27"/>
  <c r="D19" i="27"/>
  <c r="C19" i="27"/>
  <c r="J130" i="3"/>
  <c r="K129" i="3" s="1"/>
  <c r="J129" i="3"/>
  <c r="K128" i="3" s="1"/>
  <c r="J128" i="3"/>
  <c r="K127" i="3" s="1"/>
  <c r="J127" i="3"/>
  <c r="K126" i="3" s="1"/>
  <c r="J126" i="3"/>
  <c r="K125" i="3" s="1"/>
  <c r="J125" i="3"/>
  <c r="K124" i="3" s="1"/>
  <c r="J124" i="3"/>
  <c r="K123" i="3" s="1"/>
  <c r="J123" i="3"/>
  <c r="K122" i="3" s="1"/>
  <c r="J122" i="3"/>
  <c r="K121" i="3" s="1"/>
  <c r="J121" i="3"/>
  <c r="K120" i="3" s="1"/>
  <c r="J120" i="3"/>
  <c r="K119" i="3" s="1"/>
  <c r="J119" i="3"/>
  <c r="K118" i="3" s="1"/>
  <c r="J118" i="3"/>
  <c r="K117" i="3" s="1"/>
  <c r="J117" i="3"/>
  <c r="K116" i="3" s="1"/>
  <c r="J116" i="3"/>
  <c r="K115" i="3" s="1"/>
  <c r="J115" i="3"/>
  <c r="K114" i="3" s="1"/>
  <c r="J114" i="3"/>
  <c r="K113" i="3" s="1"/>
  <c r="J113" i="3"/>
  <c r="K112" i="3" s="1"/>
  <c r="J112" i="3"/>
  <c r="K111" i="3" s="1"/>
  <c r="J111" i="3"/>
  <c r="K110" i="3" s="1"/>
  <c r="J110" i="3"/>
  <c r="K109" i="3" s="1"/>
  <c r="J109" i="3"/>
  <c r="K108" i="3" s="1"/>
  <c r="J108" i="3"/>
  <c r="K107" i="3" s="1"/>
  <c r="J107" i="3"/>
  <c r="K106" i="3" s="1"/>
  <c r="J106" i="3"/>
  <c r="K105" i="3" s="1"/>
  <c r="J105" i="3"/>
  <c r="K104" i="3" s="1"/>
  <c r="J104" i="3"/>
  <c r="K103" i="3" s="1"/>
  <c r="J103" i="3"/>
  <c r="K102" i="3" s="1"/>
  <c r="J102" i="3"/>
  <c r="K101" i="3" s="1"/>
  <c r="J101" i="3"/>
  <c r="K100" i="3" s="1"/>
  <c r="J100" i="3"/>
  <c r="K99" i="3" s="1"/>
  <c r="J99" i="3"/>
  <c r="K98" i="3" s="1"/>
  <c r="J98" i="3"/>
  <c r="K97" i="3" s="1"/>
  <c r="J97" i="3"/>
  <c r="K96" i="3" s="1"/>
  <c r="J96" i="3"/>
  <c r="K95" i="3" s="1"/>
  <c r="J95" i="3"/>
  <c r="K94" i="3" s="1"/>
  <c r="J94" i="3"/>
  <c r="K93" i="3" s="1"/>
  <c r="J93" i="3"/>
  <c r="K92" i="3" s="1"/>
  <c r="J92" i="3"/>
  <c r="K91" i="3" s="1"/>
  <c r="J91" i="3"/>
  <c r="K90" i="3" s="1"/>
  <c r="J90" i="3"/>
  <c r="K89" i="3" s="1"/>
  <c r="J89" i="3"/>
  <c r="K88" i="3" s="1"/>
  <c r="J88" i="3"/>
  <c r="K87" i="3" s="1"/>
  <c r="J87" i="3"/>
  <c r="K86" i="3" s="1"/>
  <c r="J86" i="3"/>
  <c r="K85" i="3" s="1"/>
  <c r="J85" i="3"/>
  <c r="K84" i="3" s="1"/>
  <c r="J84" i="3"/>
  <c r="K83" i="3" s="1"/>
  <c r="J83" i="3"/>
  <c r="K82" i="3" s="1"/>
  <c r="J82" i="3"/>
  <c r="K81" i="3" s="1"/>
  <c r="J81" i="3"/>
  <c r="K80" i="3" s="1"/>
  <c r="J80" i="3"/>
  <c r="K79" i="3" s="1"/>
  <c r="J79" i="3"/>
  <c r="K78" i="3" s="1"/>
  <c r="J78" i="3"/>
  <c r="K77" i="3" s="1"/>
  <c r="J77" i="3"/>
  <c r="K76" i="3" s="1"/>
  <c r="J76" i="3"/>
  <c r="K75" i="3" s="1"/>
  <c r="J75" i="3"/>
  <c r="K74" i="3" s="1"/>
  <c r="J74" i="3"/>
  <c r="K73" i="3" s="1"/>
  <c r="J73" i="3"/>
  <c r="K72" i="3" s="1"/>
  <c r="J72" i="3"/>
  <c r="K71" i="3" s="1"/>
  <c r="J71" i="3"/>
  <c r="K70" i="3" s="1"/>
  <c r="J70" i="3"/>
  <c r="K69" i="3" s="1"/>
  <c r="J69" i="3"/>
  <c r="K68" i="3" s="1"/>
  <c r="J68" i="3"/>
  <c r="K67" i="3" s="1"/>
  <c r="J67" i="3"/>
  <c r="K66" i="3" s="1"/>
  <c r="J66" i="3"/>
  <c r="K65" i="3" s="1"/>
  <c r="J65" i="3"/>
  <c r="K64" i="3" s="1"/>
  <c r="J64" i="3"/>
  <c r="K63" i="3" s="1"/>
  <c r="J63" i="3"/>
  <c r="K62" i="3" s="1"/>
  <c r="J62" i="3"/>
  <c r="K61" i="3" s="1"/>
  <c r="J61" i="3"/>
  <c r="K60" i="3" s="1"/>
  <c r="J60" i="3"/>
  <c r="K59" i="3" s="1"/>
  <c r="J59" i="3"/>
  <c r="K58" i="3" s="1"/>
  <c r="J58" i="3"/>
  <c r="K57" i="3" s="1"/>
  <c r="J57" i="3"/>
  <c r="K56" i="3" s="1"/>
  <c r="J56" i="3"/>
  <c r="K55" i="3" s="1"/>
  <c r="J55" i="3"/>
  <c r="K54" i="3" s="1"/>
  <c r="J54" i="3"/>
  <c r="K53" i="3" s="1"/>
  <c r="J53" i="3"/>
  <c r="K52" i="3" s="1"/>
  <c r="J52" i="3"/>
  <c r="K51" i="3" s="1"/>
  <c r="J51" i="3"/>
  <c r="K50" i="3" s="1"/>
  <c r="J50" i="3"/>
  <c r="K49" i="3" s="1"/>
  <c r="J49" i="3"/>
  <c r="K48" i="3" s="1"/>
  <c r="J48" i="3"/>
  <c r="K47" i="3" s="1"/>
  <c r="J47" i="3"/>
  <c r="K46" i="3" s="1"/>
  <c r="J46" i="3"/>
  <c r="K45" i="3" s="1"/>
  <c r="J45" i="3"/>
  <c r="K44" i="3" s="1"/>
  <c r="J44" i="3"/>
  <c r="K43" i="3" s="1"/>
  <c r="J43" i="3"/>
  <c r="K42" i="3" s="1"/>
  <c r="J42" i="3"/>
  <c r="K41" i="3" s="1"/>
  <c r="J41" i="3"/>
  <c r="K40" i="3" s="1"/>
  <c r="J40" i="3"/>
  <c r="K39" i="3" s="1"/>
  <c r="J39" i="3"/>
  <c r="K38" i="3" s="1"/>
  <c r="J38" i="3"/>
  <c r="K37" i="3" s="1"/>
  <c r="J37" i="3"/>
  <c r="K36" i="3" s="1"/>
  <c r="J36" i="3"/>
  <c r="K35" i="3" s="1"/>
  <c r="J35" i="3"/>
  <c r="K34" i="3" s="1"/>
  <c r="J34" i="3"/>
  <c r="K33" i="3" s="1"/>
  <c r="J33" i="3"/>
  <c r="K32" i="3" s="1"/>
  <c r="J32" i="3"/>
  <c r="K31" i="3" s="1"/>
  <c r="J31" i="3"/>
  <c r="D7" i="27"/>
  <c r="C7" i="27"/>
  <c r="H7" i="27"/>
  <c r="G7" i="27"/>
  <c r="F7" i="27"/>
  <c r="E7" i="27"/>
  <c r="AW6" i="25"/>
  <c r="AW7" i="25"/>
  <c r="AW8" i="25"/>
  <c r="AW9" i="25"/>
  <c r="AW10" i="25"/>
  <c r="AW11" i="25"/>
  <c r="AW12" i="25"/>
  <c r="AW13" i="25"/>
  <c r="AW14" i="25"/>
  <c r="AW15" i="25"/>
  <c r="AW16" i="25"/>
  <c r="AW17" i="25"/>
  <c r="AW18" i="25"/>
  <c r="AW19" i="25"/>
  <c r="AW20" i="25"/>
  <c r="AW21" i="25"/>
  <c r="AW22" i="25"/>
  <c r="AW23" i="25"/>
  <c r="AW24" i="25"/>
  <c r="AW25" i="25"/>
  <c r="AW26" i="25"/>
  <c r="AW27" i="25"/>
  <c r="AW28" i="25"/>
  <c r="AW29" i="25"/>
  <c r="AW30" i="25"/>
  <c r="AW31" i="25"/>
  <c r="AW32" i="25"/>
  <c r="AW33" i="25"/>
  <c r="AW34" i="25"/>
  <c r="AW35" i="25"/>
  <c r="AW36" i="25"/>
  <c r="AW37" i="25"/>
  <c r="AW38" i="25"/>
  <c r="AW39" i="25"/>
  <c r="AW40" i="25"/>
  <c r="AW41" i="25"/>
  <c r="AW42" i="25"/>
  <c r="AW43" i="25"/>
  <c r="AW44" i="25"/>
  <c r="AW45" i="25"/>
  <c r="AW46" i="25"/>
  <c r="AW47" i="25"/>
  <c r="AW48" i="25"/>
  <c r="AW49" i="25"/>
  <c r="AW50" i="25"/>
  <c r="AW51" i="25"/>
  <c r="AW52" i="25"/>
  <c r="AW53" i="25"/>
  <c r="AW54" i="25"/>
  <c r="AW55" i="25"/>
  <c r="AW56" i="25"/>
  <c r="AW57" i="25"/>
  <c r="AW58" i="25"/>
  <c r="AW59" i="25"/>
  <c r="AW60" i="25"/>
  <c r="AW61" i="25"/>
  <c r="AW62" i="25"/>
  <c r="AW63" i="25"/>
  <c r="AW64" i="25"/>
  <c r="AW65" i="25"/>
  <c r="AW66" i="25"/>
  <c r="AW67" i="25"/>
  <c r="AW68" i="25"/>
  <c r="AW69" i="25"/>
  <c r="AW70" i="25"/>
  <c r="AW71" i="25"/>
  <c r="AW72" i="25"/>
  <c r="AW73" i="25"/>
  <c r="AW74" i="25"/>
  <c r="AW75" i="25"/>
  <c r="AW76" i="25"/>
  <c r="AW77" i="25"/>
  <c r="AW78" i="25"/>
  <c r="AW79" i="25"/>
  <c r="AW80" i="25"/>
  <c r="AW81" i="25"/>
  <c r="AW82" i="25"/>
  <c r="AW83" i="25"/>
  <c r="AW84" i="25"/>
  <c r="AW85" i="25"/>
  <c r="AW86" i="25"/>
  <c r="AW87" i="25"/>
  <c r="AW88" i="25"/>
  <c r="AW89" i="25"/>
  <c r="AW90" i="25"/>
  <c r="AW91" i="25"/>
  <c r="AW92" i="25"/>
  <c r="AW93" i="25"/>
  <c r="AW94" i="25"/>
  <c r="AW95" i="25"/>
  <c r="AW96" i="25"/>
  <c r="AW97" i="25"/>
  <c r="AW98" i="25"/>
  <c r="AW99" i="25"/>
  <c r="AW100" i="25"/>
  <c r="AW101" i="25"/>
  <c r="AW102" i="25"/>
  <c r="AW103" i="25"/>
  <c r="AW104" i="25"/>
  <c r="AW105" i="25"/>
  <c r="AW106" i="25"/>
  <c r="AW107" i="25"/>
  <c r="AW108" i="25"/>
  <c r="AW109" i="25"/>
  <c r="AW110" i="25"/>
  <c r="AW111" i="25"/>
  <c r="AW112" i="25"/>
  <c r="AW113" i="25"/>
  <c r="AW114" i="25"/>
  <c r="AW115" i="25"/>
  <c r="AW116" i="25"/>
  <c r="AW117" i="25"/>
  <c r="AW118" i="25"/>
  <c r="AW119" i="25"/>
  <c r="AW120" i="25"/>
  <c r="AW121" i="25"/>
  <c r="AW122" i="25"/>
  <c r="AW123" i="25"/>
  <c r="AW124" i="25"/>
  <c r="AW125" i="25"/>
  <c r="AW126" i="25"/>
  <c r="AW127" i="25"/>
  <c r="AW128" i="25"/>
  <c r="AW129" i="25"/>
  <c r="AW130" i="25"/>
  <c r="AW131" i="25"/>
  <c r="AW132" i="25"/>
  <c r="AW133" i="25"/>
  <c r="AW134" i="25"/>
  <c r="AW135" i="25"/>
  <c r="AW136" i="25"/>
  <c r="AW137" i="25"/>
  <c r="AW138" i="25"/>
  <c r="AW139" i="25"/>
  <c r="AW140" i="25"/>
  <c r="AW141" i="25"/>
  <c r="AW142" i="25"/>
  <c r="AW143" i="25"/>
  <c r="AW144" i="25"/>
  <c r="AW145" i="25"/>
  <c r="AW146" i="25"/>
  <c r="AW147" i="25"/>
  <c r="AW148" i="25"/>
  <c r="AW149" i="25"/>
  <c r="AW150" i="25"/>
  <c r="AW151" i="25"/>
  <c r="AW152" i="25"/>
  <c r="AW153" i="25"/>
  <c r="AW154" i="25"/>
  <c r="AW155" i="25"/>
  <c r="AW156" i="25"/>
  <c r="AW157" i="25"/>
  <c r="AW158" i="25"/>
  <c r="AW159" i="25"/>
  <c r="AW160" i="25"/>
  <c r="AW161" i="25"/>
  <c r="AW162" i="25"/>
  <c r="AW163" i="25"/>
  <c r="AW164" i="25"/>
  <c r="AW165" i="25"/>
  <c r="AW166" i="25"/>
  <c r="AW167" i="25"/>
  <c r="AW168" i="25"/>
  <c r="AW169" i="25"/>
  <c r="AW170" i="25"/>
  <c r="AW171" i="25"/>
  <c r="AW172" i="25"/>
  <c r="AW173" i="25"/>
  <c r="AW174" i="25"/>
  <c r="AW175" i="25"/>
  <c r="AW176" i="25"/>
  <c r="AW177" i="25"/>
  <c r="AW178" i="25"/>
  <c r="AW179" i="25"/>
  <c r="AW180" i="25"/>
  <c r="AW181" i="25"/>
  <c r="AW182" i="25"/>
  <c r="AW183" i="25"/>
  <c r="AW184" i="25"/>
  <c r="AW185" i="25"/>
  <c r="AW186" i="25"/>
  <c r="AW187" i="25"/>
  <c r="AW188" i="25"/>
  <c r="AW189" i="25"/>
  <c r="AW190" i="25"/>
  <c r="AW191" i="25"/>
  <c r="AW192" i="25"/>
  <c r="AW193" i="25"/>
  <c r="AW194" i="25"/>
  <c r="AW195" i="25"/>
  <c r="AW196" i="25"/>
  <c r="AW197" i="25"/>
  <c r="AW198" i="25"/>
  <c r="AW199" i="25"/>
  <c r="AW200" i="25"/>
  <c r="AW201" i="25"/>
  <c r="AW202" i="25"/>
  <c r="AW203" i="25"/>
  <c r="AW204" i="25"/>
  <c r="AW205" i="25"/>
  <c r="AW206" i="25"/>
  <c r="AW207" i="25"/>
  <c r="AW208" i="25"/>
  <c r="AW209" i="25"/>
  <c r="AW210" i="25"/>
  <c r="AW211" i="25"/>
  <c r="AW212" i="25"/>
  <c r="AW213" i="25"/>
  <c r="AW214" i="25"/>
  <c r="AW215" i="25"/>
  <c r="AW216" i="25"/>
  <c r="AW217" i="25"/>
  <c r="AW218" i="25"/>
  <c r="AW219" i="25"/>
  <c r="AW220" i="25"/>
  <c r="AW221" i="25"/>
  <c r="AW222" i="25"/>
  <c r="AW223" i="25"/>
  <c r="AW224" i="25"/>
  <c r="AW225" i="25"/>
  <c r="AW226" i="25"/>
  <c r="AW227" i="25"/>
  <c r="AW228" i="25"/>
  <c r="AW229" i="25"/>
  <c r="AW230" i="25"/>
  <c r="AW231" i="25"/>
  <c r="AW232" i="25"/>
  <c r="AW233" i="25"/>
  <c r="AW234" i="25"/>
  <c r="AW235" i="25"/>
  <c r="AW236" i="25"/>
  <c r="AW237" i="25"/>
  <c r="AW238" i="25"/>
  <c r="AW239" i="25"/>
  <c r="AW240" i="25"/>
  <c r="AW241" i="25"/>
  <c r="AW242" i="25"/>
  <c r="AW243" i="25"/>
  <c r="AW244" i="25"/>
  <c r="AW245" i="25"/>
  <c r="AW246" i="25"/>
  <c r="AW247" i="25"/>
  <c r="AW248" i="25"/>
  <c r="AW249" i="25"/>
  <c r="AW250" i="25"/>
  <c r="AW251" i="25"/>
  <c r="AW252" i="25"/>
  <c r="AW253" i="25"/>
  <c r="AW254" i="25"/>
  <c r="AW255" i="25"/>
  <c r="AW256" i="25"/>
  <c r="AW257" i="25"/>
  <c r="AW258" i="25"/>
  <c r="AW259" i="25"/>
  <c r="AW260" i="25"/>
  <c r="AW261" i="25"/>
  <c r="AW262" i="25"/>
  <c r="AW263" i="25"/>
  <c r="AW264" i="25"/>
  <c r="AW265" i="25"/>
  <c r="AW266" i="25"/>
  <c r="AW267" i="25"/>
  <c r="AW268" i="25"/>
  <c r="AW269" i="25"/>
  <c r="AW270" i="25"/>
  <c r="AW271" i="25"/>
  <c r="AW272" i="25"/>
  <c r="AW273" i="25"/>
  <c r="AW274" i="25"/>
  <c r="AW275" i="25"/>
  <c r="AW276" i="25"/>
  <c r="AW277" i="25"/>
  <c r="AW278" i="25"/>
  <c r="AW279" i="25"/>
  <c r="AW280" i="25"/>
  <c r="AW281" i="25"/>
  <c r="AW282" i="25"/>
  <c r="AW283" i="25"/>
  <c r="AW284" i="25"/>
  <c r="AW285" i="25"/>
  <c r="AW286" i="25"/>
  <c r="AW287" i="25"/>
  <c r="AW288" i="25"/>
  <c r="AW289" i="25"/>
  <c r="AW290" i="25"/>
  <c r="AW291" i="25"/>
  <c r="AW292" i="25"/>
  <c r="AW293" i="25"/>
  <c r="AW294" i="25"/>
  <c r="AW295" i="25"/>
  <c r="AW296" i="25"/>
  <c r="AW297" i="25"/>
  <c r="AW298" i="25"/>
  <c r="AW299" i="25"/>
  <c r="AW300" i="25"/>
  <c r="AW301" i="25"/>
  <c r="AW302" i="25"/>
  <c r="AW303" i="25"/>
  <c r="AW304" i="25"/>
  <c r="AW305" i="25"/>
  <c r="AW306" i="25"/>
  <c r="AW307" i="25"/>
  <c r="AW308" i="25"/>
  <c r="AW309" i="25"/>
  <c r="AW310" i="25"/>
  <c r="AW311" i="25"/>
  <c r="AW312" i="25"/>
  <c r="AW313" i="25"/>
  <c r="AW314" i="25"/>
  <c r="AW315" i="25"/>
  <c r="AW316" i="25"/>
  <c r="AW317" i="25"/>
  <c r="AW318" i="25"/>
  <c r="AW319" i="25"/>
  <c r="AW320" i="25"/>
  <c r="AW321" i="25"/>
  <c r="AW322" i="25"/>
  <c r="AW323" i="25"/>
  <c r="AW324" i="25"/>
  <c r="AW325" i="25"/>
  <c r="AW326" i="25"/>
  <c r="AW327" i="25"/>
  <c r="AW328" i="25"/>
  <c r="AW329" i="25"/>
  <c r="AW330" i="25"/>
  <c r="AW331" i="25"/>
  <c r="AW332" i="25"/>
  <c r="AW333" i="25"/>
  <c r="AW334" i="25"/>
  <c r="AW335" i="25"/>
  <c r="AW336" i="25"/>
  <c r="AW337" i="25"/>
  <c r="AW338" i="25"/>
  <c r="AW339" i="25"/>
  <c r="AW340" i="25"/>
  <c r="AW341" i="25"/>
  <c r="AW342" i="25"/>
  <c r="AW343" i="25"/>
  <c r="AW344" i="25"/>
  <c r="AW345" i="25"/>
  <c r="AW346" i="25"/>
  <c r="AW347" i="25"/>
  <c r="AW348" i="25"/>
  <c r="AW349" i="25"/>
  <c r="AW350" i="25"/>
  <c r="AW351" i="25"/>
  <c r="AW352" i="25"/>
  <c r="AW353" i="25"/>
  <c r="AW354" i="25"/>
  <c r="AW355" i="25"/>
  <c r="AW356" i="25"/>
  <c r="AW357" i="25"/>
  <c r="AW358" i="25"/>
  <c r="AW359" i="25"/>
  <c r="AW360" i="25"/>
  <c r="AW361" i="25"/>
  <c r="AW362" i="25"/>
  <c r="AW363" i="25"/>
  <c r="AW364" i="25"/>
  <c r="AW365" i="25"/>
  <c r="AW366" i="25"/>
  <c r="AW367" i="25"/>
  <c r="AW368" i="25"/>
  <c r="AW369" i="25"/>
  <c r="AW370" i="25"/>
  <c r="AW371" i="25"/>
  <c r="AW372" i="25"/>
  <c r="AW373" i="25"/>
  <c r="AW374" i="25"/>
  <c r="AW375" i="25"/>
  <c r="AW376" i="25"/>
  <c r="AW377" i="25"/>
  <c r="AW378" i="25"/>
  <c r="AW379" i="25"/>
  <c r="AW380" i="25"/>
  <c r="AW381" i="25"/>
  <c r="AW382" i="25"/>
  <c r="AW383" i="25"/>
  <c r="AW384" i="25"/>
  <c r="AW385" i="25"/>
  <c r="AW386" i="25"/>
  <c r="AW387" i="25"/>
  <c r="AW388" i="25"/>
  <c r="AW389" i="25"/>
  <c r="AW390" i="25"/>
  <c r="AW391" i="25"/>
  <c r="AW392" i="25"/>
  <c r="AW393" i="25"/>
  <c r="AW394" i="25"/>
  <c r="AW395" i="25"/>
  <c r="AW396" i="25"/>
  <c r="AW397" i="25"/>
  <c r="AW398" i="25"/>
  <c r="AW399" i="25"/>
  <c r="AW400" i="25"/>
  <c r="AW401" i="25"/>
  <c r="AW402" i="25"/>
  <c r="AW403" i="25"/>
  <c r="AW404" i="25"/>
  <c r="AW405" i="25"/>
  <c r="AW406" i="25"/>
  <c r="AW407" i="25"/>
  <c r="AW408" i="25"/>
  <c r="AW409" i="25"/>
  <c r="AW410" i="25"/>
  <c r="AW411" i="25"/>
  <c r="AW412" i="25"/>
  <c r="AW413" i="25"/>
  <c r="AW414" i="25"/>
  <c r="AW415" i="25"/>
  <c r="AW416" i="25"/>
  <c r="AW417" i="25"/>
  <c r="AW418" i="25"/>
  <c r="AW419" i="25"/>
  <c r="AW420" i="25"/>
  <c r="AW421" i="25"/>
  <c r="AW422" i="25"/>
  <c r="AW423" i="25"/>
  <c r="AW424" i="25"/>
  <c r="AW425" i="25"/>
  <c r="AW426" i="25"/>
  <c r="AW427" i="25"/>
  <c r="AW428" i="25"/>
  <c r="AW429" i="25"/>
  <c r="AW430" i="25"/>
  <c r="AW431" i="25"/>
  <c r="AW432" i="25"/>
  <c r="AW433" i="25"/>
  <c r="AW434" i="25"/>
  <c r="AW435" i="25"/>
  <c r="AW436" i="25"/>
  <c r="AW437" i="25"/>
  <c r="AW438" i="25"/>
  <c r="AW439" i="25"/>
  <c r="AW440" i="25"/>
  <c r="AW441" i="25"/>
  <c r="AW442" i="25"/>
  <c r="AW443" i="25"/>
  <c r="AW444" i="25"/>
  <c r="AW445" i="25"/>
  <c r="AW446" i="25"/>
  <c r="AW447" i="25"/>
  <c r="AW448" i="25"/>
  <c r="AW449" i="25"/>
  <c r="AW450" i="25"/>
  <c r="AW451" i="25"/>
  <c r="AW452" i="25"/>
  <c r="AW453" i="25"/>
  <c r="AW454" i="25"/>
  <c r="AW455" i="25"/>
  <c r="AW456" i="25"/>
  <c r="AW457" i="25"/>
  <c r="AW458" i="25"/>
  <c r="AW459" i="25"/>
  <c r="AW460" i="25"/>
  <c r="AW461" i="25"/>
  <c r="AW462" i="25"/>
  <c r="AW463" i="25"/>
  <c r="AW464" i="25"/>
  <c r="AW465" i="25"/>
  <c r="AW466" i="25"/>
  <c r="AW467" i="25"/>
  <c r="AW468" i="25"/>
  <c r="AW469" i="25"/>
  <c r="AW470" i="25"/>
  <c r="AW471" i="25"/>
  <c r="AW472" i="25"/>
  <c r="AW473" i="25"/>
  <c r="AW474" i="25"/>
  <c r="AW475" i="25"/>
  <c r="AW476" i="25"/>
  <c r="AW477" i="25"/>
  <c r="AW478" i="25"/>
  <c r="AW479" i="25"/>
  <c r="AW480" i="25"/>
  <c r="AW481" i="25"/>
  <c r="AW482" i="25"/>
  <c r="AW483" i="25"/>
  <c r="AW484" i="25"/>
  <c r="AW485" i="25"/>
  <c r="AW486" i="25"/>
  <c r="AW487" i="25"/>
  <c r="AW488" i="25"/>
  <c r="AW489" i="25"/>
  <c r="AW490" i="25"/>
  <c r="AW491" i="25"/>
  <c r="AW492" i="25"/>
  <c r="AW493" i="25"/>
  <c r="AW494" i="25"/>
  <c r="AW495" i="25"/>
  <c r="AW496" i="25"/>
  <c r="AW497" i="25"/>
  <c r="AW498" i="25"/>
  <c r="AW499" i="25"/>
  <c r="AW500" i="25"/>
  <c r="AW501" i="25"/>
  <c r="AW502" i="25"/>
  <c r="AW503" i="25"/>
  <c r="AW504" i="25"/>
  <c r="AW505" i="25"/>
  <c r="AW506" i="25"/>
  <c r="AW507" i="25"/>
  <c r="AW508" i="25"/>
  <c r="AW509" i="25"/>
  <c r="AW510" i="25"/>
  <c r="AW511" i="25"/>
  <c r="AW512" i="25"/>
  <c r="AW513" i="25"/>
  <c r="AW514" i="25"/>
  <c r="AW515" i="25"/>
  <c r="AW516" i="25"/>
  <c r="AW517" i="25"/>
  <c r="AW518" i="25"/>
  <c r="AW519" i="25"/>
  <c r="AW520" i="25"/>
  <c r="AW521" i="25"/>
  <c r="AW522" i="25"/>
  <c r="AW523" i="25"/>
  <c r="AW524" i="25"/>
  <c r="AW525" i="25"/>
  <c r="AW526" i="25"/>
  <c r="AW527" i="25"/>
  <c r="AW528" i="25"/>
  <c r="AW529" i="25"/>
  <c r="AW530" i="25"/>
  <c r="AW531" i="25"/>
  <c r="AW532" i="25"/>
  <c r="AW533" i="25"/>
  <c r="AW534" i="25"/>
  <c r="AW535" i="25"/>
  <c r="AW536" i="25"/>
  <c r="AW537" i="25"/>
  <c r="AW538" i="25"/>
  <c r="AW539" i="25"/>
  <c r="AW540" i="25"/>
  <c r="AW541" i="25"/>
  <c r="AW542" i="25"/>
  <c r="AW543" i="25"/>
  <c r="AW544" i="25"/>
  <c r="AW545" i="25"/>
  <c r="AW546" i="25"/>
  <c r="AW547" i="25"/>
  <c r="AW548" i="25"/>
  <c r="AW549" i="25"/>
  <c r="AW550" i="25"/>
  <c r="AW551" i="25"/>
  <c r="AW552" i="25"/>
  <c r="AW553" i="25"/>
  <c r="AW554" i="25"/>
  <c r="AW555" i="25"/>
  <c r="AW556" i="25"/>
  <c r="AW557" i="25"/>
  <c r="AW558" i="25"/>
  <c r="AW559" i="25"/>
  <c r="AW560" i="25"/>
  <c r="AW561" i="25"/>
  <c r="AW562" i="25"/>
  <c r="AW563" i="25"/>
  <c r="AW564" i="25"/>
  <c r="AW565" i="25"/>
  <c r="AW566" i="25"/>
  <c r="AW567" i="25"/>
  <c r="AW568" i="25"/>
  <c r="AW569" i="25"/>
  <c r="AW570" i="25"/>
  <c r="AW571" i="25"/>
  <c r="AW572" i="25"/>
  <c r="AW573" i="25"/>
  <c r="AW574" i="25"/>
  <c r="AW575" i="25"/>
  <c r="AW576" i="25"/>
  <c r="AW577" i="25"/>
  <c r="AW578" i="25"/>
  <c r="AW579" i="25"/>
  <c r="AW580" i="25"/>
  <c r="AW581" i="25"/>
  <c r="AW582" i="25"/>
  <c r="AW583" i="25"/>
  <c r="AW584" i="25"/>
  <c r="AW585" i="25"/>
  <c r="AW586" i="25"/>
  <c r="AW587" i="25"/>
  <c r="AW588" i="25"/>
  <c r="AW589" i="25"/>
  <c r="AW590" i="25"/>
  <c r="AW591" i="25"/>
  <c r="AW592" i="25"/>
  <c r="AW593" i="25"/>
  <c r="AW594" i="25"/>
  <c r="AW595" i="25"/>
  <c r="AW596" i="25"/>
  <c r="AW597" i="25"/>
  <c r="AW598" i="25"/>
  <c r="AW599" i="25"/>
  <c r="AW600" i="25"/>
  <c r="AW601" i="25"/>
  <c r="AW602" i="25"/>
  <c r="AW603" i="25"/>
  <c r="AW604" i="25"/>
  <c r="AW605" i="25"/>
  <c r="AW606" i="25"/>
  <c r="AW607" i="25"/>
  <c r="AW608" i="25"/>
  <c r="AW609" i="25"/>
  <c r="AW610" i="25"/>
  <c r="AW611" i="25"/>
  <c r="AW612" i="25"/>
  <c r="AW613" i="25"/>
  <c r="AW614" i="25"/>
  <c r="AW615" i="25"/>
  <c r="AW616" i="25"/>
  <c r="AW617" i="25"/>
  <c r="AW618" i="25"/>
  <c r="AW619" i="25"/>
  <c r="AW620" i="25"/>
  <c r="AW621" i="25"/>
  <c r="AW622" i="25"/>
  <c r="AW623" i="25"/>
  <c r="AW624" i="25"/>
  <c r="AW625" i="25"/>
  <c r="AW626" i="25"/>
  <c r="AW627" i="25"/>
  <c r="AW628" i="25"/>
  <c r="AW629" i="25"/>
  <c r="AW630" i="25"/>
  <c r="AW631" i="25"/>
  <c r="AW632" i="25"/>
  <c r="AW633" i="25"/>
  <c r="AW634" i="25"/>
  <c r="AW635" i="25"/>
  <c r="AW636" i="25"/>
  <c r="AW637" i="25"/>
  <c r="AW638" i="25"/>
  <c r="AW639" i="25"/>
  <c r="AW640" i="25"/>
  <c r="AW641" i="25"/>
  <c r="AW642" i="25"/>
  <c r="AW643" i="25"/>
  <c r="AW644" i="25"/>
  <c r="AW645" i="25"/>
  <c r="AW646" i="25"/>
  <c r="AW647" i="25"/>
  <c r="AW648" i="25"/>
  <c r="AW649" i="25"/>
  <c r="AW650" i="25"/>
  <c r="AW651" i="25"/>
  <c r="AW652" i="25"/>
  <c r="AW653" i="25"/>
  <c r="AW654" i="25"/>
  <c r="AW655" i="25"/>
  <c r="AW656" i="25"/>
  <c r="AW657" i="25"/>
  <c r="AW658" i="25"/>
  <c r="AW659" i="25"/>
  <c r="AW660" i="25"/>
  <c r="AW661" i="25"/>
  <c r="AW662" i="25"/>
  <c r="AW663" i="25"/>
  <c r="AW664" i="25"/>
  <c r="AW665" i="25"/>
  <c r="AW666" i="25"/>
  <c r="AW667" i="25"/>
  <c r="AW668" i="25"/>
  <c r="AW669" i="25"/>
  <c r="AW670" i="25"/>
  <c r="AW671" i="25"/>
  <c r="AW672" i="25"/>
  <c r="AW673" i="25"/>
  <c r="AW674" i="25"/>
  <c r="AW675" i="25"/>
  <c r="AW676" i="25"/>
  <c r="AW677" i="25"/>
  <c r="AW678" i="25"/>
  <c r="AW679" i="25"/>
  <c r="AW680" i="25"/>
  <c r="AW681" i="25"/>
  <c r="AW682" i="25"/>
  <c r="AW683" i="25"/>
  <c r="AW684" i="25"/>
  <c r="AW685" i="25"/>
  <c r="AW686" i="25"/>
  <c r="AW687" i="25"/>
  <c r="AW688" i="25"/>
  <c r="AW689" i="25"/>
  <c r="AW690" i="25"/>
  <c r="AW691" i="25"/>
  <c r="AW692" i="25"/>
  <c r="AW693" i="25"/>
  <c r="AW694" i="25"/>
  <c r="AW695" i="25"/>
  <c r="AW696" i="25"/>
  <c r="AW697" i="25"/>
  <c r="AW698" i="25"/>
  <c r="AW699" i="25"/>
  <c r="AW700" i="25"/>
  <c r="AW701" i="25"/>
  <c r="AW702" i="25"/>
  <c r="AW703" i="25"/>
  <c r="AW704" i="25"/>
  <c r="AW705" i="25"/>
  <c r="AW706" i="25"/>
  <c r="AW707" i="25"/>
  <c r="AW708" i="25"/>
  <c r="AW709" i="25"/>
  <c r="AW710" i="25"/>
  <c r="AW711" i="25"/>
  <c r="AW712" i="25"/>
  <c r="AW713" i="25"/>
  <c r="AW714" i="25"/>
  <c r="AW715" i="25"/>
  <c r="AW716" i="25"/>
  <c r="AW717" i="25"/>
  <c r="AW718" i="25"/>
  <c r="AW719" i="25"/>
  <c r="AW720" i="25"/>
  <c r="AW721" i="25"/>
  <c r="AW722" i="25"/>
  <c r="AW723" i="25"/>
  <c r="AW724" i="25"/>
  <c r="AW725" i="25"/>
  <c r="AW726" i="25"/>
  <c r="AW727" i="25"/>
  <c r="AW728" i="25"/>
  <c r="AW729" i="25"/>
  <c r="AW730" i="25"/>
  <c r="AW731" i="25"/>
  <c r="AW732" i="25"/>
  <c r="AW733" i="25"/>
  <c r="AW734" i="25"/>
  <c r="AW735" i="25"/>
  <c r="AW736" i="25"/>
  <c r="AW737" i="25"/>
  <c r="AW738" i="25"/>
  <c r="AW739" i="25"/>
  <c r="AW740" i="25"/>
  <c r="AW741" i="25"/>
  <c r="AW742" i="25"/>
  <c r="AW743" i="25"/>
  <c r="AW744" i="25"/>
  <c r="AW745" i="25"/>
  <c r="AW746" i="25"/>
  <c r="AW747" i="25"/>
  <c r="AW748" i="25"/>
  <c r="AW749" i="25"/>
  <c r="AW750" i="25"/>
  <c r="AW751" i="25"/>
  <c r="AW752" i="25"/>
  <c r="AW753" i="25"/>
  <c r="AW754" i="25"/>
  <c r="AW755" i="25"/>
  <c r="AW756" i="25"/>
  <c r="AW757" i="25"/>
  <c r="AW758" i="25"/>
  <c r="AW759" i="25"/>
  <c r="AW760" i="25"/>
  <c r="AW761" i="25"/>
  <c r="AW762" i="25"/>
  <c r="AW763" i="25"/>
  <c r="AW764" i="25"/>
  <c r="AW765" i="25"/>
  <c r="AW766" i="25"/>
  <c r="AW767" i="25"/>
  <c r="AW768" i="25"/>
  <c r="AW769" i="25"/>
  <c r="AW770" i="25"/>
  <c r="AW771" i="25"/>
  <c r="AW772" i="25"/>
  <c r="AW773" i="25"/>
  <c r="AW774" i="25"/>
  <c r="AW775" i="25"/>
  <c r="AW776" i="25"/>
  <c r="AW777" i="25"/>
  <c r="AW778" i="25"/>
  <c r="AW779" i="25"/>
  <c r="AW780" i="25"/>
  <c r="AW781" i="25"/>
  <c r="AW782" i="25"/>
  <c r="AW783" i="25"/>
  <c r="AW784" i="25"/>
  <c r="AW785" i="25"/>
  <c r="AW786" i="25"/>
  <c r="AW787" i="25"/>
  <c r="AW788" i="25"/>
  <c r="AW789" i="25"/>
  <c r="AW790" i="25"/>
  <c r="AW791" i="25"/>
  <c r="AW792" i="25"/>
  <c r="AW793" i="25"/>
  <c r="AW794" i="25"/>
  <c r="AW795" i="25"/>
  <c r="AW796" i="25"/>
  <c r="AW797" i="25"/>
  <c r="AW798" i="25"/>
  <c r="AW799" i="25"/>
  <c r="AW800" i="25"/>
  <c r="AW801" i="25"/>
  <c r="AW802" i="25"/>
  <c r="AW803" i="25"/>
  <c r="AW804" i="25"/>
  <c r="AW805" i="25"/>
  <c r="AW806" i="25"/>
  <c r="AW807" i="25"/>
  <c r="AW808" i="25"/>
  <c r="AW809" i="25"/>
  <c r="AW810" i="25"/>
  <c r="AW811" i="25"/>
  <c r="AW812" i="25"/>
  <c r="AW813" i="25"/>
  <c r="AW814" i="25"/>
  <c r="AW815" i="25"/>
  <c r="AW816" i="25"/>
  <c r="AW817" i="25"/>
  <c r="AW818" i="25"/>
  <c r="AW819" i="25"/>
  <c r="AW820" i="25"/>
  <c r="AW821" i="25"/>
  <c r="AW822" i="25"/>
  <c r="AW823" i="25"/>
  <c r="AW824" i="25"/>
  <c r="AW825" i="25"/>
  <c r="AW826" i="25"/>
  <c r="AW827" i="25"/>
  <c r="AW828" i="25"/>
  <c r="AW829" i="25"/>
  <c r="AW830" i="25"/>
  <c r="AW831" i="25"/>
  <c r="AW832" i="25"/>
  <c r="AW833" i="25"/>
  <c r="AW834" i="25"/>
  <c r="AW835" i="25"/>
  <c r="AW836" i="25"/>
  <c r="AW837" i="25"/>
  <c r="AW838" i="25"/>
  <c r="AW839" i="25"/>
  <c r="AW840" i="25"/>
  <c r="AW841" i="25"/>
  <c r="AW842" i="25"/>
  <c r="AW843" i="25"/>
  <c r="AW844" i="25"/>
  <c r="AW845" i="25"/>
  <c r="AW846" i="25"/>
  <c r="AW847" i="25"/>
  <c r="AW848" i="25"/>
  <c r="AW849" i="25"/>
  <c r="AW850" i="25"/>
  <c r="AW851" i="25"/>
  <c r="AW852" i="25"/>
  <c r="AW853" i="25"/>
  <c r="AW854" i="25"/>
  <c r="AW855" i="25"/>
  <c r="AW856" i="25"/>
  <c r="AW857" i="25"/>
  <c r="AW858" i="25"/>
  <c r="AW859" i="25"/>
  <c r="AW860" i="25"/>
  <c r="AW861" i="25"/>
  <c r="AW862" i="25"/>
  <c r="AW863" i="25"/>
  <c r="AW864" i="25"/>
  <c r="AW865" i="25"/>
  <c r="AW866" i="25"/>
  <c r="AW867" i="25"/>
  <c r="AW868" i="25"/>
  <c r="AW869" i="25"/>
  <c r="AW870" i="25"/>
  <c r="AW871" i="25"/>
  <c r="AW872" i="25"/>
  <c r="AW873" i="25"/>
  <c r="AW874" i="25"/>
  <c r="AW875" i="25"/>
  <c r="AW876" i="25"/>
  <c r="AW877" i="25"/>
  <c r="AW878" i="25"/>
  <c r="AW879" i="25"/>
  <c r="AW880" i="25"/>
  <c r="AW881" i="25"/>
  <c r="AW882" i="25"/>
  <c r="AW883" i="25"/>
  <c r="AW884" i="25"/>
  <c r="AW885" i="25"/>
  <c r="AW886" i="25"/>
  <c r="AW887" i="25"/>
  <c r="AW888" i="25"/>
  <c r="AW889" i="25"/>
  <c r="AW890" i="25"/>
  <c r="AW891" i="25"/>
  <c r="AW892" i="25"/>
  <c r="AW893" i="25"/>
  <c r="AW894" i="25"/>
  <c r="AW895" i="25"/>
  <c r="AW896" i="25"/>
  <c r="AW897" i="25"/>
  <c r="AW898" i="25"/>
  <c r="AW899" i="25"/>
  <c r="AW900" i="25"/>
  <c r="AW901" i="25"/>
  <c r="AW902" i="25"/>
  <c r="AW903" i="25"/>
  <c r="AW904" i="25"/>
  <c r="AW905" i="25"/>
  <c r="AW906" i="25"/>
  <c r="AW907" i="25"/>
  <c r="AW908" i="25"/>
  <c r="AW909" i="25"/>
  <c r="AW910" i="25"/>
  <c r="AW911" i="25"/>
  <c r="AW912" i="25"/>
  <c r="AW913" i="25"/>
  <c r="AW914" i="25"/>
  <c r="AW915" i="25"/>
  <c r="AW916" i="25"/>
  <c r="AW917" i="25"/>
  <c r="AW918" i="25"/>
  <c r="AW919" i="25"/>
  <c r="AW920" i="25"/>
  <c r="AW921" i="25"/>
  <c r="AW922" i="25"/>
  <c r="AW923" i="25"/>
  <c r="AW924" i="25"/>
  <c r="AW925" i="25"/>
  <c r="AW926" i="25"/>
  <c r="AW927" i="25"/>
  <c r="AW928" i="25"/>
  <c r="AW929" i="25"/>
  <c r="AW930" i="25"/>
  <c r="AW931" i="25"/>
  <c r="AW932" i="25"/>
  <c r="AW933" i="25"/>
  <c r="AW934" i="25"/>
  <c r="AW935" i="25"/>
  <c r="AW936" i="25"/>
  <c r="AW937" i="25"/>
  <c r="AW938" i="25"/>
  <c r="AW939" i="25"/>
  <c r="AW940" i="25"/>
  <c r="AW941" i="25"/>
  <c r="AW942" i="25"/>
  <c r="AW943" i="25"/>
  <c r="AW944" i="25"/>
  <c r="AW945" i="25"/>
  <c r="AW946" i="25"/>
  <c r="AW947" i="25"/>
  <c r="AW948" i="25"/>
  <c r="AW949" i="25"/>
  <c r="AW950" i="25"/>
  <c r="AW951" i="25"/>
  <c r="AW952" i="25"/>
  <c r="AW953" i="25"/>
  <c r="AW954" i="25"/>
  <c r="AW955" i="25"/>
  <c r="AW956" i="25"/>
  <c r="AW957" i="25"/>
  <c r="AW958" i="25"/>
  <c r="AW959" i="25"/>
  <c r="AW960" i="25"/>
  <c r="AW961" i="25"/>
  <c r="AW962" i="25"/>
  <c r="AW963" i="25"/>
  <c r="AW964" i="25"/>
  <c r="AW965" i="25"/>
  <c r="AW966" i="25"/>
  <c r="AW967" i="25"/>
  <c r="AW968" i="25"/>
  <c r="AW969" i="25"/>
  <c r="AW970" i="25"/>
  <c r="AW971" i="25"/>
  <c r="AW972" i="25"/>
  <c r="AW973" i="25"/>
  <c r="AW974" i="25"/>
  <c r="AW975" i="25"/>
  <c r="AW976" i="25"/>
  <c r="AW977" i="25"/>
  <c r="AW978" i="25"/>
  <c r="AW979" i="25"/>
  <c r="AW980" i="25"/>
  <c r="AW981" i="25"/>
  <c r="AW982" i="25"/>
  <c r="AW983" i="25"/>
  <c r="AW984" i="25"/>
  <c r="AW985" i="25"/>
  <c r="AW986" i="25"/>
  <c r="AW987" i="25"/>
  <c r="AW988" i="25"/>
  <c r="AW989" i="25"/>
  <c r="AW990" i="25"/>
  <c r="AW991" i="25"/>
  <c r="AW992" i="25"/>
  <c r="AW993" i="25"/>
  <c r="AW994" i="25"/>
  <c r="AW995" i="25"/>
  <c r="AW996" i="25"/>
  <c r="AW997" i="25"/>
  <c r="AW998" i="25"/>
  <c r="AW999" i="25"/>
  <c r="AW1000" i="25"/>
  <c r="AW1001" i="25"/>
  <c r="AW1002" i="25"/>
  <c r="AW1003" i="25"/>
  <c r="AW1004" i="25"/>
  <c r="BB6" i="25"/>
  <c r="BB7" i="25"/>
  <c r="BB8" i="25"/>
  <c r="BB9" i="25"/>
  <c r="BB10" i="25"/>
  <c r="BB11" i="25"/>
  <c r="BB12" i="25"/>
  <c r="BB13" i="25"/>
  <c r="BB14" i="25"/>
  <c r="BB15" i="25"/>
  <c r="BB16" i="25"/>
  <c r="BB17" i="25"/>
  <c r="BB18" i="25"/>
  <c r="BB19" i="25"/>
  <c r="BB20" i="25"/>
  <c r="BB21" i="25"/>
  <c r="BB22" i="25"/>
  <c r="BB23" i="25"/>
  <c r="BB24" i="25"/>
  <c r="BB25" i="25"/>
  <c r="BB26" i="25"/>
  <c r="BB27" i="25"/>
  <c r="BB28" i="25"/>
  <c r="BB29" i="25"/>
  <c r="BB30" i="25"/>
  <c r="BB31" i="25"/>
  <c r="BB32" i="25"/>
  <c r="BB33" i="25"/>
  <c r="BB34" i="25"/>
  <c r="BB35" i="25"/>
  <c r="BB36" i="25"/>
  <c r="BB37" i="25"/>
  <c r="BB38" i="25"/>
  <c r="BB39" i="25"/>
  <c r="BB40" i="25"/>
  <c r="BB41" i="25"/>
  <c r="BB42" i="25"/>
  <c r="BB43" i="25"/>
  <c r="BB44" i="25"/>
  <c r="BB45" i="25"/>
  <c r="BB46" i="25"/>
  <c r="BB47" i="25"/>
  <c r="BB48" i="25"/>
  <c r="BB49" i="25"/>
  <c r="BB50" i="25"/>
  <c r="BB51" i="25"/>
  <c r="BB52" i="25"/>
  <c r="BB53" i="25"/>
  <c r="BB54" i="25"/>
  <c r="BB55" i="25"/>
  <c r="BB56" i="25"/>
  <c r="BB57" i="25"/>
  <c r="BB58" i="25"/>
  <c r="BB59" i="25"/>
  <c r="BB60" i="25"/>
  <c r="BB61" i="25"/>
  <c r="BB62" i="25"/>
  <c r="BB63" i="25"/>
  <c r="BB64" i="25"/>
  <c r="BB65" i="25"/>
  <c r="BB66" i="25"/>
  <c r="BB67" i="25"/>
  <c r="BB68" i="25"/>
  <c r="BB69" i="25"/>
  <c r="BB70" i="25"/>
  <c r="BB71" i="25"/>
  <c r="BB72" i="25"/>
  <c r="BB73" i="25"/>
  <c r="BB74" i="25"/>
  <c r="BB75" i="25"/>
  <c r="BB76" i="25"/>
  <c r="BB77" i="25"/>
  <c r="BB78" i="25"/>
  <c r="BB79" i="25"/>
  <c r="BB80" i="25"/>
  <c r="BB81" i="25"/>
  <c r="BB82" i="25"/>
  <c r="BB83" i="25"/>
  <c r="BB84" i="25"/>
  <c r="BB85" i="25"/>
  <c r="BB86" i="25"/>
  <c r="BB87" i="25"/>
  <c r="BB88" i="25"/>
  <c r="BB89" i="25"/>
  <c r="BB90" i="25"/>
  <c r="BB91" i="25"/>
  <c r="BB92" i="25"/>
  <c r="BB93" i="25"/>
  <c r="BB94" i="25"/>
  <c r="BB95" i="25"/>
  <c r="BB96" i="25"/>
  <c r="BB97" i="25"/>
  <c r="BB98" i="25"/>
  <c r="BB99" i="25"/>
  <c r="BB100" i="25"/>
  <c r="BB101" i="25"/>
  <c r="BB102" i="25"/>
  <c r="BB103" i="25"/>
  <c r="BB104" i="25"/>
  <c r="BB105" i="25"/>
  <c r="BB106" i="25"/>
  <c r="BB107" i="25"/>
  <c r="BB108" i="25"/>
  <c r="BB109" i="25"/>
  <c r="BB110" i="25"/>
  <c r="BB111" i="25"/>
  <c r="BB112" i="25"/>
  <c r="BB113" i="25"/>
  <c r="BB114" i="25"/>
  <c r="BB115" i="25"/>
  <c r="BB116" i="25"/>
  <c r="BB117" i="25"/>
  <c r="BB118" i="25"/>
  <c r="BB119" i="25"/>
  <c r="BB120" i="25"/>
  <c r="BB121" i="25"/>
  <c r="BB122" i="25"/>
  <c r="BB123" i="25"/>
  <c r="BB124" i="25"/>
  <c r="BB125" i="25"/>
  <c r="BB126" i="25"/>
  <c r="BB127" i="25"/>
  <c r="BB128" i="25"/>
  <c r="BB129" i="25"/>
  <c r="BB130" i="25"/>
  <c r="BB131" i="25"/>
  <c r="BB132" i="25"/>
  <c r="BB133" i="25"/>
  <c r="BB134" i="25"/>
  <c r="BB135" i="25"/>
  <c r="BB136" i="25"/>
  <c r="BB137" i="25"/>
  <c r="BB138" i="25"/>
  <c r="BB139" i="25"/>
  <c r="BB140" i="25"/>
  <c r="BB141" i="25"/>
  <c r="BB142" i="25"/>
  <c r="BB143" i="25"/>
  <c r="BB144" i="25"/>
  <c r="BB145" i="25"/>
  <c r="BB146" i="25"/>
  <c r="BB147" i="25"/>
  <c r="BB148" i="25"/>
  <c r="BB149" i="25"/>
  <c r="BB150" i="25"/>
  <c r="BB151" i="25"/>
  <c r="BB152" i="25"/>
  <c r="BB153" i="25"/>
  <c r="BB154" i="25"/>
  <c r="BB155" i="25"/>
  <c r="BB156" i="25"/>
  <c r="BB157" i="25"/>
  <c r="BB158" i="25"/>
  <c r="BB159" i="25"/>
  <c r="BB160" i="25"/>
  <c r="BB161" i="25"/>
  <c r="BB162" i="25"/>
  <c r="BB163" i="25"/>
  <c r="BB164" i="25"/>
  <c r="BB165" i="25"/>
  <c r="BB166" i="25"/>
  <c r="BB167" i="25"/>
  <c r="BB168" i="25"/>
  <c r="BB169" i="25"/>
  <c r="BB170" i="25"/>
  <c r="BB171" i="25"/>
  <c r="BB172" i="25"/>
  <c r="BB173" i="25"/>
  <c r="BB174" i="25"/>
  <c r="BB175" i="25"/>
  <c r="BB176" i="25"/>
  <c r="BB177" i="25"/>
  <c r="BB178" i="25"/>
  <c r="BB179" i="25"/>
  <c r="BB180" i="25"/>
  <c r="BB181" i="25"/>
  <c r="BB182" i="25"/>
  <c r="BB183" i="25"/>
  <c r="BB184" i="25"/>
  <c r="BB185" i="25"/>
  <c r="BB186" i="25"/>
  <c r="BB187" i="25"/>
  <c r="BB188" i="25"/>
  <c r="BB189" i="25"/>
  <c r="BB190" i="25"/>
  <c r="BB191" i="25"/>
  <c r="BB192" i="25"/>
  <c r="BB193" i="25"/>
  <c r="BB194" i="25"/>
  <c r="BB195" i="25"/>
  <c r="BB196" i="25"/>
  <c r="BB197" i="25"/>
  <c r="BB198" i="25"/>
  <c r="BB199" i="25"/>
  <c r="BB200" i="25"/>
  <c r="BB201" i="25"/>
  <c r="BB202" i="25"/>
  <c r="BB203" i="25"/>
  <c r="BB204" i="25"/>
  <c r="BB205" i="25"/>
  <c r="BB206" i="25"/>
  <c r="BB207" i="25"/>
  <c r="BB208" i="25"/>
  <c r="BB209" i="25"/>
  <c r="BB210" i="25"/>
  <c r="BB211" i="25"/>
  <c r="BB212" i="25"/>
  <c r="BB213" i="25"/>
  <c r="BB214" i="25"/>
  <c r="BB215" i="25"/>
  <c r="BB216" i="25"/>
  <c r="BB217" i="25"/>
  <c r="BB218" i="25"/>
  <c r="BB219" i="25"/>
  <c r="BB220" i="25"/>
  <c r="BB221" i="25"/>
  <c r="BB222" i="25"/>
  <c r="BB223" i="25"/>
  <c r="BB224" i="25"/>
  <c r="BB225" i="25"/>
  <c r="BB226" i="25"/>
  <c r="BB227" i="25"/>
  <c r="BB228" i="25"/>
  <c r="BB229" i="25"/>
  <c r="BB230" i="25"/>
  <c r="BB231" i="25"/>
  <c r="BB232" i="25"/>
  <c r="BB233" i="25"/>
  <c r="BB234" i="25"/>
  <c r="BB235" i="25"/>
  <c r="BB236" i="25"/>
  <c r="BB237" i="25"/>
  <c r="BB238" i="25"/>
  <c r="BB239" i="25"/>
  <c r="BB240" i="25"/>
  <c r="BB241" i="25"/>
  <c r="BB242" i="25"/>
  <c r="BB243" i="25"/>
  <c r="BB244" i="25"/>
  <c r="BB245" i="25"/>
  <c r="BB246" i="25"/>
  <c r="BB247" i="25"/>
  <c r="BB248" i="25"/>
  <c r="BB249" i="25"/>
  <c r="BB250" i="25"/>
  <c r="BB251" i="25"/>
  <c r="BB252" i="25"/>
  <c r="BB253" i="25"/>
  <c r="BB254" i="25"/>
  <c r="BB255" i="25"/>
  <c r="BB256" i="25"/>
  <c r="BB257" i="25"/>
  <c r="BB258" i="25"/>
  <c r="BB259" i="25"/>
  <c r="BB260" i="25"/>
  <c r="BB261" i="25"/>
  <c r="BB262" i="25"/>
  <c r="BB263" i="25"/>
  <c r="BB264" i="25"/>
  <c r="BB265" i="25"/>
  <c r="BB266" i="25"/>
  <c r="BB267" i="25"/>
  <c r="BB268" i="25"/>
  <c r="BB269" i="25"/>
  <c r="BB270" i="25"/>
  <c r="BB271" i="25"/>
  <c r="BB272" i="25"/>
  <c r="BB273" i="25"/>
  <c r="BB274" i="25"/>
  <c r="BB275" i="25"/>
  <c r="BB276" i="25"/>
  <c r="BB277" i="25"/>
  <c r="BB278" i="25"/>
  <c r="BB279" i="25"/>
  <c r="BB280" i="25"/>
  <c r="BB281" i="25"/>
  <c r="BB282" i="25"/>
  <c r="BB283" i="25"/>
  <c r="BB284" i="25"/>
  <c r="BB285" i="25"/>
  <c r="BB286" i="25"/>
  <c r="BB287" i="25"/>
  <c r="BB288" i="25"/>
  <c r="BB289" i="25"/>
  <c r="BB290" i="25"/>
  <c r="BB291" i="25"/>
  <c r="BB292" i="25"/>
  <c r="BB293" i="25"/>
  <c r="BB294" i="25"/>
  <c r="BB295" i="25"/>
  <c r="BB296" i="25"/>
  <c r="BB297" i="25"/>
  <c r="BB298" i="25"/>
  <c r="BB299" i="25"/>
  <c r="BB300" i="25"/>
  <c r="BB301" i="25"/>
  <c r="BB302" i="25"/>
  <c r="BB303" i="25"/>
  <c r="BB304" i="25"/>
  <c r="BB305" i="25"/>
  <c r="BB306" i="25"/>
  <c r="BB307" i="25"/>
  <c r="BB308" i="25"/>
  <c r="BB309" i="25"/>
  <c r="BB310" i="25"/>
  <c r="BB311" i="25"/>
  <c r="BB312" i="25"/>
  <c r="BB313" i="25"/>
  <c r="BB314" i="25"/>
  <c r="BB315" i="25"/>
  <c r="BB316" i="25"/>
  <c r="BB317" i="25"/>
  <c r="BB318" i="25"/>
  <c r="BB319" i="25"/>
  <c r="BB320" i="25"/>
  <c r="BB321" i="25"/>
  <c r="BB322" i="25"/>
  <c r="BB323" i="25"/>
  <c r="BB324" i="25"/>
  <c r="BB325" i="25"/>
  <c r="BB326" i="25"/>
  <c r="BB327" i="25"/>
  <c r="BB328" i="25"/>
  <c r="BB329" i="25"/>
  <c r="BB330" i="25"/>
  <c r="BB331" i="25"/>
  <c r="BB332" i="25"/>
  <c r="BB333" i="25"/>
  <c r="BB334" i="25"/>
  <c r="BB335" i="25"/>
  <c r="BB336" i="25"/>
  <c r="BB337" i="25"/>
  <c r="BB338" i="25"/>
  <c r="BB339" i="25"/>
  <c r="BB340" i="25"/>
  <c r="BB341" i="25"/>
  <c r="BB342" i="25"/>
  <c r="BB343" i="25"/>
  <c r="BB344" i="25"/>
  <c r="BB345" i="25"/>
  <c r="BB346" i="25"/>
  <c r="BB347" i="25"/>
  <c r="BB348" i="25"/>
  <c r="BB349" i="25"/>
  <c r="BB350" i="25"/>
  <c r="BB351" i="25"/>
  <c r="BB352" i="25"/>
  <c r="BB353" i="25"/>
  <c r="BB354" i="25"/>
  <c r="BB355" i="25"/>
  <c r="BB356" i="25"/>
  <c r="BB357" i="25"/>
  <c r="BB358" i="25"/>
  <c r="BB359" i="25"/>
  <c r="BB360" i="25"/>
  <c r="BB361" i="25"/>
  <c r="BB362" i="25"/>
  <c r="BB363" i="25"/>
  <c r="BB364" i="25"/>
  <c r="BB365" i="25"/>
  <c r="BB366" i="25"/>
  <c r="BB367" i="25"/>
  <c r="BB368" i="25"/>
  <c r="BB369" i="25"/>
  <c r="BB370" i="25"/>
  <c r="BB371" i="25"/>
  <c r="BB372" i="25"/>
  <c r="BB373" i="25"/>
  <c r="BB374" i="25"/>
  <c r="BB375" i="25"/>
  <c r="BB376" i="25"/>
  <c r="BB377" i="25"/>
  <c r="BB378" i="25"/>
  <c r="BB379" i="25"/>
  <c r="BB380" i="25"/>
  <c r="BB381" i="25"/>
  <c r="BB382" i="25"/>
  <c r="BB383" i="25"/>
  <c r="BB384" i="25"/>
  <c r="BB385" i="25"/>
  <c r="BB386" i="25"/>
  <c r="BB387" i="25"/>
  <c r="BB388" i="25"/>
  <c r="BB389" i="25"/>
  <c r="BB390" i="25"/>
  <c r="BB391" i="25"/>
  <c r="BB392" i="25"/>
  <c r="BB393" i="25"/>
  <c r="BB394" i="25"/>
  <c r="BB395" i="25"/>
  <c r="BB396" i="25"/>
  <c r="BB397" i="25"/>
  <c r="BB398" i="25"/>
  <c r="BB399" i="25"/>
  <c r="BB400" i="25"/>
  <c r="BB401" i="25"/>
  <c r="BB402" i="25"/>
  <c r="BB403" i="25"/>
  <c r="BB404" i="25"/>
  <c r="BB405" i="25"/>
  <c r="BB406" i="25"/>
  <c r="BB407" i="25"/>
  <c r="BB408" i="25"/>
  <c r="BB409" i="25"/>
  <c r="BB410" i="25"/>
  <c r="BB411" i="25"/>
  <c r="BB412" i="25"/>
  <c r="BB413" i="25"/>
  <c r="BB414" i="25"/>
  <c r="BB415" i="25"/>
  <c r="BB416" i="25"/>
  <c r="BB417" i="25"/>
  <c r="BB418" i="25"/>
  <c r="BB419" i="25"/>
  <c r="BB420" i="25"/>
  <c r="BB421" i="25"/>
  <c r="BB422" i="25"/>
  <c r="BB423" i="25"/>
  <c r="BB424" i="25"/>
  <c r="BB425" i="25"/>
  <c r="BB426" i="25"/>
  <c r="BB427" i="25"/>
  <c r="BB428" i="25"/>
  <c r="BB429" i="25"/>
  <c r="BB430" i="25"/>
  <c r="BB431" i="25"/>
  <c r="BB432" i="25"/>
  <c r="BB433" i="25"/>
  <c r="BB434" i="25"/>
  <c r="BB435" i="25"/>
  <c r="BB436" i="25"/>
  <c r="BB437" i="25"/>
  <c r="BB438" i="25"/>
  <c r="BB439" i="25"/>
  <c r="BB440" i="25"/>
  <c r="BB441" i="25"/>
  <c r="BB442" i="25"/>
  <c r="BB443" i="25"/>
  <c r="BB444" i="25"/>
  <c r="BB445" i="25"/>
  <c r="BB446" i="25"/>
  <c r="BB447" i="25"/>
  <c r="BB448" i="25"/>
  <c r="BB449" i="25"/>
  <c r="BB450" i="25"/>
  <c r="BB451" i="25"/>
  <c r="BB452" i="25"/>
  <c r="BB453" i="25"/>
  <c r="BB454" i="25"/>
  <c r="BB455" i="25"/>
  <c r="BB456" i="25"/>
  <c r="BB457" i="25"/>
  <c r="BB458" i="25"/>
  <c r="BB459" i="25"/>
  <c r="BB460" i="25"/>
  <c r="BB461" i="25"/>
  <c r="BB462" i="25"/>
  <c r="BB463" i="25"/>
  <c r="BB464" i="25"/>
  <c r="BB465" i="25"/>
  <c r="BB466" i="25"/>
  <c r="BB467" i="25"/>
  <c r="BB468" i="25"/>
  <c r="BB469" i="25"/>
  <c r="BB470" i="25"/>
  <c r="BB471" i="25"/>
  <c r="BB472" i="25"/>
  <c r="BB473" i="25"/>
  <c r="BB474" i="25"/>
  <c r="BB475" i="25"/>
  <c r="BB476" i="25"/>
  <c r="BB477" i="25"/>
  <c r="BB478" i="25"/>
  <c r="BB479" i="25"/>
  <c r="BB480" i="25"/>
  <c r="BB481" i="25"/>
  <c r="BB482" i="25"/>
  <c r="BB483" i="25"/>
  <c r="BB484" i="25"/>
  <c r="BB485" i="25"/>
  <c r="BB486" i="25"/>
  <c r="BB487" i="25"/>
  <c r="BB488" i="25"/>
  <c r="BB489" i="25"/>
  <c r="BB490" i="25"/>
  <c r="BB491" i="25"/>
  <c r="BB492" i="25"/>
  <c r="BB493" i="25"/>
  <c r="BB494" i="25"/>
  <c r="BB495" i="25"/>
  <c r="BB496" i="25"/>
  <c r="BB497" i="25"/>
  <c r="BB498" i="25"/>
  <c r="BB499" i="25"/>
  <c r="BB500" i="25"/>
  <c r="BB501" i="25"/>
  <c r="BB502" i="25"/>
  <c r="BB503" i="25"/>
  <c r="BB504" i="25"/>
  <c r="BB505" i="25"/>
  <c r="BB506" i="25"/>
  <c r="BB507" i="25"/>
  <c r="BB508" i="25"/>
  <c r="BB509" i="25"/>
  <c r="BB510" i="25"/>
  <c r="BB511" i="25"/>
  <c r="BB512" i="25"/>
  <c r="BB513" i="25"/>
  <c r="BB514" i="25"/>
  <c r="BB515" i="25"/>
  <c r="BB516" i="25"/>
  <c r="BB517" i="25"/>
  <c r="BB518" i="25"/>
  <c r="BB519" i="25"/>
  <c r="BB520" i="25"/>
  <c r="BB521" i="25"/>
  <c r="BB522" i="25"/>
  <c r="BB523" i="25"/>
  <c r="BB524" i="25"/>
  <c r="BB525" i="25"/>
  <c r="BB526" i="25"/>
  <c r="BB527" i="25"/>
  <c r="BB528" i="25"/>
  <c r="BB529" i="25"/>
  <c r="BB530" i="25"/>
  <c r="BB531" i="25"/>
  <c r="BB532" i="25"/>
  <c r="BB533" i="25"/>
  <c r="BB534" i="25"/>
  <c r="BB535" i="25"/>
  <c r="BB536" i="25"/>
  <c r="BB537" i="25"/>
  <c r="BB538" i="25"/>
  <c r="BB539" i="25"/>
  <c r="BB540" i="25"/>
  <c r="BB541" i="25"/>
  <c r="BB542" i="25"/>
  <c r="BB543" i="25"/>
  <c r="BB544" i="25"/>
  <c r="BB545" i="25"/>
  <c r="BB546" i="25"/>
  <c r="BB547" i="25"/>
  <c r="BB548" i="25"/>
  <c r="BB549" i="25"/>
  <c r="BB550" i="25"/>
  <c r="BB551" i="25"/>
  <c r="BB552" i="25"/>
  <c r="BB553" i="25"/>
  <c r="BB554" i="25"/>
  <c r="BB555" i="25"/>
  <c r="BB556" i="25"/>
  <c r="BB557" i="25"/>
  <c r="BB558" i="25"/>
  <c r="BB559" i="25"/>
  <c r="BB560" i="25"/>
  <c r="BB561" i="25"/>
  <c r="BB562" i="25"/>
  <c r="BB563" i="25"/>
  <c r="BB564" i="25"/>
  <c r="BB565" i="25"/>
  <c r="BB566" i="25"/>
  <c r="BB567" i="25"/>
  <c r="BB568" i="25"/>
  <c r="BB569" i="25"/>
  <c r="BB570" i="25"/>
  <c r="BB571" i="25"/>
  <c r="BB572" i="25"/>
  <c r="BB573" i="25"/>
  <c r="BB574" i="25"/>
  <c r="BB575" i="25"/>
  <c r="BB576" i="25"/>
  <c r="BB577" i="25"/>
  <c r="BB578" i="25"/>
  <c r="BB579" i="25"/>
  <c r="BB580" i="25"/>
  <c r="BB581" i="25"/>
  <c r="BB582" i="25"/>
  <c r="BB583" i="25"/>
  <c r="BB584" i="25"/>
  <c r="BB585" i="25"/>
  <c r="BB586" i="25"/>
  <c r="BB587" i="25"/>
  <c r="BB588" i="25"/>
  <c r="BB589" i="25"/>
  <c r="BB590" i="25"/>
  <c r="BB591" i="25"/>
  <c r="BB592" i="25"/>
  <c r="BB593" i="25"/>
  <c r="BB594" i="25"/>
  <c r="BB595" i="25"/>
  <c r="BB596" i="25"/>
  <c r="BB597" i="25"/>
  <c r="BB598" i="25"/>
  <c r="BB599" i="25"/>
  <c r="BB600" i="25"/>
  <c r="BB601" i="25"/>
  <c r="BB602" i="25"/>
  <c r="BB603" i="25"/>
  <c r="BB604" i="25"/>
  <c r="BB605" i="25"/>
  <c r="BB606" i="25"/>
  <c r="BB607" i="25"/>
  <c r="BB608" i="25"/>
  <c r="BB609" i="25"/>
  <c r="BB610" i="25"/>
  <c r="BB611" i="25"/>
  <c r="BB612" i="25"/>
  <c r="BB613" i="25"/>
  <c r="BB614" i="25"/>
  <c r="BB615" i="25"/>
  <c r="BB616" i="25"/>
  <c r="BB617" i="25"/>
  <c r="BB618" i="25"/>
  <c r="BB619" i="25"/>
  <c r="BB620" i="25"/>
  <c r="BB621" i="25"/>
  <c r="BB622" i="25"/>
  <c r="BB623" i="25"/>
  <c r="BB624" i="25"/>
  <c r="BB625" i="25"/>
  <c r="BB626" i="25"/>
  <c r="BB627" i="25"/>
  <c r="BB628" i="25"/>
  <c r="BB629" i="25"/>
  <c r="BB630" i="25"/>
  <c r="BB631" i="25"/>
  <c r="BB632" i="25"/>
  <c r="BB633" i="25"/>
  <c r="BB634" i="25"/>
  <c r="BB635" i="25"/>
  <c r="BB636" i="25"/>
  <c r="BB637" i="25"/>
  <c r="BB638" i="25"/>
  <c r="BB639" i="25"/>
  <c r="BB640" i="25"/>
  <c r="BB641" i="25"/>
  <c r="BB642" i="25"/>
  <c r="BB643" i="25"/>
  <c r="BB644" i="25"/>
  <c r="BB645" i="25"/>
  <c r="BB646" i="25"/>
  <c r="BB647" i="25"/>
  <c r="BB648" i="25"/>
  <c r="BB649" i="25"/>
  <c r="BB650" i="25"/>
  <c r="BB651" i="25"/>
  <c r="BB652" i="25"/>
  <c r="BB653" i="25"/>
  <c r="BB654" i="25"/>
  <c r="BB655" i="25"/>
  <c r="BB656" i="25"/>
  <c r="BB657" i="25"/>
  <c r="BB658" i="25"/>
  <c r="BB659" i="25"/>
  <c r="BB660" i="25"/>
  <c r="BB661" i="25"/>
  <c r="BB662" i="25"/>
  <c r="BB663" i="25"/>
  <c r="BB664" i="25"/>
  <c r="BB665" i="25"/>
  <c r="BB666" i="25"/>
  <c r="BB667" i="25"/>
  <c r="BB668" i="25"/>
  <c r="BB669" i="25"/>
  <c r="BB670" i="25"/>
  <c r="BB671" i="25"/>
  <c r="BB672" i="25"/>
  <c r="BB673" i="25"/>
  <c r="BB674" i="25"/>
  <c r="BB675" i="25"/>
  <c r="BB676" i="25"/>
  <c r="BB677" i="25"/>
  <c r="BB678" i="25"/>
  <c r="BB679" i="25"/>
  <c r="BB680" i="25"/>
  <c r="BB681" i="25"/>
  <c r="BB682" i="25"/>
  <c r="BB683" i="25"/>
  <c r="BB684" i="25"/>
  <c r="BB685" i="25"/>
  <c r="BB686" i="25"/>
  <c r="BB687" i="25"/>
  <c r="BB688" i="25"/>
  <c r="BB689" i="25"/>
  <c r="BB690" i="25"/>
  <c r="BB691" i="25"/>
  <c r="BB692" i="25"/>
  <c r="BB693" i="25"/>
  <c r="BB694" i="25"/>
  <c r="BB695" i="25"/>
  <c r="BB696" i="25"/>
  <c r="BB697" i="25"/>
  <c r="BB698" i="25"/>
  <c r="BB699" i="25"/>
  <c r="BB700" i="25"/>
  <c r="BB701" i="25"/>
  <c r="BB702" i="25"/>
  <c r="BB703" i="25"/>
  <c r="BB704" i="25"/>
  <c r="BB705" i="25"/>
  <c r="BB706" i="25"/>
  <c r="BB707" i="25"/>
  <c r="BB708" i="25"/>
  <c r="BB709" i="25"/>
  <c r="BB710" i="25"/>
  <c r="BB711" i="25"/>
  <c r="BB712" i="25"/>
  <c r="BB713" i="25"/>
  <c r="BB714" i="25"/>
  <c r="BB715" i="25"/>
  <c r="BB716" i="25"/>
  <c r="BB717" i="25"/>
  <c r="BB718" i="25"/>
  <c r="BB719" i="25"/>
  <c r="BB720" i="25"/>
  <c r="BB721" i="25"/>
  <c r="BB722" i="25"/>
  <c r="BB723" i="25"/>
  <c r="BB724" i="25"/>
  <c r="BB725" i="25"/>
  <c r="BB726" i="25"/>
  <c r="BB727" i="25"/>
  <c r="BB728" i="25"/>
  <c r="BB729" i="25"/>
  <c r="BB730" i="25"/>
  <c r="BB731" i="25"/>
  <c r="BB732" i="25"/>
  <c r="BB733" i="25"/>
  <c r="BB734" i="25"/>
  <c r="BB735" i="25"/>
  <c r="BB736" i="25"/>
  <c r="BB737" i="25"/>
  <c r="BB738" i="25"/>
  <c r="BB739" i="25"/>
  <c r="BB740" i="25"/>
  <c r="BB741" i="25"/>
  <c r="BB742" i="25"/>
  <c r="BB743" i="25"/>
  <c r="BB744" i="25"/>
  <c r="BB745" i="25"/>
  <c r="BB746" i="25"/>
  <c r="BB747" i="25"/>
  <c r="BB748" i="25"/>
  <c r="BB749" i="25"/>
  <c r="BB750" i="25"/>
  <c r="BB751" i="25"/>
  <c r="BB752" i="25"/>
  <c r="BB753" i="25"/>
  <c r="BB754" i="25"/>
  <c r="BB755" i="25"/>
  <c r="BB756" i="25"/>
  <c r="BB757" i="25"/>
  <c r="BB758" i="25"/>
  <c r="BB759" i="25"/>
  <c r="BB760" i="25"/>
  <c r="BB761" i="25"/>
  <c r="BB762" i="25"/>
  <c r="BB763" i="25"/>
  <c r="BB764" i="25"/>
  <c r="BB765" i="25"/>
  <c r="BB766" i="25"/>
  <c r="BB767" i="25"/>
  <c r="BB768" i="25"/>
  <c r="BB769" i="25"/>
  <c r="BB770" i="25"/>
  <c r="BB771" i="25"/>
  <c r="BB772" i="25"/>
  <c r="BB773" i="25"/>
  <c r="BB774" i="25"/>
  <c r="BB775" i="25"/>
  <c r="BB776" i="25"/>
  <c r="BB777" i="25"/>
  <c r="BB778" i="25"/>
  <c r="BB779" i="25"/>
  <c r="BB780" i="25"/>
  <c r="BB781" i="25"/>
  <c r="BB782" i="25"/>
  <c r="BB783" i="25"/>
  <c r="BB784" i="25"/>
  <c r="BB785" i="25"/>
  <c r="BB786" i="25"/>
  <c r="BB787" i="25"/>
  <c r="BB788" i="25"/>
  <c r="BB789" i="25"/>
  <c r="BB790" i="25"/>
  <c r="BB791" i="25"/>
  <c r="BB792" i="25"/>
  <c r="BB793" i="25"/>
  <c r="BB794" i="25"/>
  <c r="BB795" i="25"/>
  <c r="BB796" i="25"/>
  <c r="BB797" i="25"/>
  <c r="BB798" i="25"/>
  <c r="BB799" i="25"/>
  <c r="BB800" i="25"/>
  <c r="BB801" i="25"/>
  <c r="BB802" i="25"/>
  <c r="BB803" i="25"/>
  <c r="BB804" i="25"/>
  <c r="BB805" i="25"/>
  <c r="BB806" i="25"/>
  <c r="BB807" i="25"/>
  <c r="BB808" i="25"/>
  <c r="BB809" i="25"/>
  <c r="BB810" i="25"/>
  <c r="BB811" i="25"/>
  <c r="BB812" i="25"/>
  <c r="BB813" i="25"/>
  <c r="BB814" i="25"/>
  <c r="BB815" i="25"/>
  <c r="BB816" i="25"/>
  <c r="BB817" i="25"/>
  <c r="BB818" i="25"/>
  <c r="BB819" i="25"/>
  <c r="BB820" i="25"/>
  <c r="BB821" i="25"/>
  <c r="BB822" i="25"/>
  <c r="BB823" i="25"/>
  <c r="BB824" i="25"/>
  <c r="BB825" i="25"/>
  <c r="BB826" i="25"/>
  <c r="BB827" i="25"/>
  <c r="BB828" i="25"/>
  <c r="BB829" i="25"/>
  <c r="BB830" i="25"/>
  <c r="BB831" i="25"/>
  <c r="BB832" i="25"/>
  <c r="BB833" i="25"/>
  <c r="BB834" i="25"/>
  <c r="BB835" i="25"/>
  <c r="BB836" i="25"/>
  <c r="BB837" i="25"/>
  <c r="BB838" i="25"/>
  <c r="BB839" i="25"/>
  <c r="BB840" i="25"/>
  <c r="BB841" i="25"/>
  <c r="BB842" i="25"/>
  <c r="BB843" i="25"/>
  <c r="BB844" i="25"/>
  <c r="BB845" i="25"/>
  <c r="BB846" i="25"/>
  <c r="BB847" i="25"/>
  <c r="BB848" i="25"/>
  <c r="BB849" i="25"/>
  <c r="BB850" i="25"/>
  <c r="BB851" i="25"/>
  <c r="BB852" i="25"/>
  <c r="BB853" i="25"/>
  <c r="BB854" i="25"/>
  <c r="BB855" i="25"/>
  <c r="BB856" i="25"/>
  <c r="BB857" i="25"/>
  <c r="BB858" i="25"/>
  <c r="BB859" i="25"/>
  <c r="BB860" i="25"/>
  <c r="BB861" i="25"/>
  <c r="BB862" i="25"/>
  <c r="BB863" i="25"/>
  <c r="BB864" i="25"/>
  <c r="BB865" i="25"/>
  <c r="BB866" i="25"/>
  <c r="BB867" i="25"/>
  <c r="BB868" i="25"/>
  <c r="BB869" i="25"/>
  <c r="BB870" i="25"/>
  <c r="BB871" i="25"/>
  <c r="BB872" i="25"/>
  <c r="BB873" i="25"/>
  <c r="BB874" i="25"/>
  <c r="BB875" i="25"/>
  <c r="BB876" i="25"/>
  <c r="BB877" i="25"/>
  <c r="BB878" i="25"/>
  <c r="BB879" i="25"/>
  <c r="BB880" i="25"/>
  <c r="BB881" i="25"/>
  <c r="BB882" i="25"/>
  <c r="BB883" i="25"/>
  <c r="BB884" i="25"/>
  <c r="BB885" i="25"/>
  <c r="BB886" i="25"/>
  <c r="BB887" i="25"/>
  <c r="BB888" i="25"/>
  <c r="BB889" i="25"/>
  <c r="BB890" i="25"/>
  <c r="BB891" i="25"/>
  <c r="BB892" i="25"/>
  <c r="BB893" i="25"/>
  <c r="BB894" i="25"/>
  <c r="BB895" i="25"/>
  <c r="BB896" i="25"/>
  <c r="BB897" i="25"/>
  <c r="BB898" i="25"/>
  <c r="BB899" i="25"/>
  <c r="BB900" i="25"/>
  <c r="BB901" i="25"/>
  <c r="BB902" i="25"/>
  <c r="BB903" i="25"/>
  <c r="BB904" i="25"/>
  <c r="BB905" i="25"/>
  <c r="BB906" i="25"/>
  <c r="BB907" i="25"/>
  <c r="BB908" i="25"/>
  <c r="BB909" i="25"/>
  <c r="BB910" i="25"/>
  <c r="BB911" i="25"/>
  <c r="BB912" i="25"/>
  <c r="BB913" i="25"/>
  <c r="BB914" i="25"/>
  <c r="BB915" i="25"/>
  <c r="BB916" i="25"/>
  <c r="BB917" i="25"/>
  <c r="BB918" i="25"/>
  <c r="BB919" i="25"/>
  <c r="BB920" i="25"/>
  <c r="BB921" i="25"/>
  <c r="BB922" i="25"/>
  <c r="BB923" i="25"/>
  <c r="BB924" i="25"/>
  <c r="BB925" i="25"/>
  <c r="BB926" i="25"/>
  <c r="BB927" i="25"/>
  <c r="BB928" i="25"/>
  <c r="BB929" i="25"/>
  <c r="BB930" i="25"/>
  <c r="BB931" i="25"/>
  <c r="BB932" i="25"/>
  <c r="BB933" i="25"/>
  <c r="BB934" i="25"/>
  <c r="BB935" i="25"/>
  <c r="BB936" i="25"/>
  <c r="BB937" i="25"/>
  <c r="BB938" i="25"/>
  <c r="BB939" i="25"/>
  <c r="BB940" i="25"/>
  <c r="BB941" i="25"/>
  <c r="BB942" i="25"/>
  <c r="BB943" i="25"/>
  <c r="BB944" i="25"/>
  <c r="BB945" i="25"/>
  <c r="BB946" i="25"/>
  <c r="BB947" i="25"/>
  <c r="BB948" i="25"/>
  <c r="BB949" i="25"/>
  <c r="BB950" i="25"/>
  <c r="BB951" i="25"/>
  <c r="BB952" i="25"/>
  <c r="BB953" i="25"/>
  <c r="BB954" i="25"/>
  <c r="BB955" i="25"/>
  <c r="BB956" i="25"/>
  <c r="BB957" i="25"/>
  <c r="BB958" i="25"/>
  <c r="BB959" i="25"/>
  <c r="BB960" i="25"/>
  <c r="BB961" i="25"/>
  <c r="BB962" i="25"/>
  <c r="BB963" i="25"/>
  <c r="BB964" i="25"/>
  <c r="BB965" i="25"/>
  <c r="BB966" i="25"/>
  <c r="BB967" i="25"/>
  <c r="BB968" i="25"/>
  <c r="BB969" i="25"/>
  <c r="BB970" i="25"/>
  <c r="BB971" i="25"/>
  <c r="BB972" i="25"/>
  <c r="BB973" i="25"/>
  <c r="BB974" i="25"/>
  <c r="BB975" i="25"/>
  <c r="BB976" i="25"/>
  <c r="BB977" i="25"/>
  <c r="BB978" i="25"/>
  <c r="BB979" i="25"/>
  <c r="BB980" i="25"/>
  <c r="BB981" i="25"/>
  <c r="BB982" i="25"/>
  <c r="BB983" i="25"/>
  <c r="BB984" i="25"/>
  <c r="BB985" i="25"/>
  <c r="BB986" i="25"/>
  <c r="BB987" i="25"/>
  <c r="BB988" i="25"/>
  <c r="BB989" i="25"/>
  <c r="BB990" i="25"/>
  <c r="BB991" i="25"/>
  <c r="BB992" i="25"/>
  <c r="BB993" i="25"/>
  <c r="BB994" i="25"/>
  <c r="BB995" i="25"/>
  <c r="BB996" i="25"/>
  <c r="BB997" i="25"/>
  <c r="BB998" i="25"/>
  <c r="BB999" i="25"/>
  <c r="BB1000" i="25"/>
  <c r="BB1001" i="25"/>
  <c r="BB1002" i="25"/>
  <c r="BB1003" i="25"/>
  <c r="BB1004" i="25"/>
  <c r="BB5" i="25"/>
  <c r="BA1004" i="25"/>
  <c r="AZ1004" i="25"/>
  <c r="AY1004" i="25"/>
  <c r="AX1004" i="25"/>
  <c r="BA1003" i="25"/>
  <c r="AZ1003" i="25"/>
  <c r="AY1003" i="25"/>
  <c r="AX1003" i="25"/>
  <c r="BA1002" i="25"/>
  <c r="AZ1002" i="25"/>
  <c r="AY1002" i="25"/>
  <c r="AX1002" i="25"/>
  <c r="BA1001" i="25"/>
  <c r="AZ1001" i="25"/>
  <c r="AY1001" i="25"/>
  <c r="AX1001" i="25"/>
  <c r="BA1000" i="25"/>
  <c r="AZ1000" i="25"/>
  <c r="AY1000" i="25"/>
  <c r="AX1000" i="25"/>
  <c r="BA999" i="25"/>
  <c r="AZ999" i="25"/>
  <c r="AY999" i="25"/>
  <c r="AX999" i="25"/>
  <c r="BA998" i="25"/>
  <c r="AZ998" i="25"/>
  <c r="AY998" i="25"/>
  <c r="AX998" i="25"/>
  <c r="BA997" i="25"/>
  <c r="AZ997" i="25"/>
  <c r="AY997" i="25"/>
  <c r="AX997" i="25"/>
  <c r="BA996" i="25"/>
  <c r="AZ996" i="25"/>
  <c r="AY996" i="25"/>
  <c r="AX996" i="25"/>
  <c r="BA995" i="25"/>
  <c r="AZ995" i="25"/>
  <c r="AY995" i="25"/>
  <c r="AX995" i="25"/>
  <c r="BA994" i="25"/>
  <c r="AZ994" i="25"/>
  <c r="AY994" i="25"/>
  <c r="AX994" i="25"/>
  <c r="BA993" i="25"/>
  <c r="AZ993" i="25"/>
  <c r="AY993" i="25"/>
  <c r="AX993" i="25"/>
  <c r="BA992" i="25"/>
  <c r="AZ992" i="25"/>
  <c r="AY992" i="25"/>
  <c r="AX992" i="25"/>
  <c r="BA991" i="25"/>
  <c r="AZ991" i="25"/>
  <c r="AY991" i="25"/>
  <c r="AX991" i="25"/>
  <c r="BA990" i="25"/>
  <c r="AZ990" i="25"/>
  <c r="AY990" i="25"/>
  <c r="AX990" i="25"/>
  <c r="BA989" i="25"/>
  <c r="AZ989" i="25"/>
  <c r="AY989" i="25"/>
  <c r="AX989" i="25"/>
  <c r="BA988" i="25"/>
  <c r="AZ988" i="25"/>
  <c r="AY988" i="25"/>
  <c r="AX988" i="25"/>
  <c r="BA987" i="25"/>
  <c r="AZ987" i="25"/>
  <c r="AY987" i="25"/>
  <c r="AX987" i="25"/>
  <c r="BA986" i="25"/>
  <c r="AZ986" i="25"/>
  <c r="AY986" i="25"/>
  <c r="AX986" i="25"/>
  <c r="BA985" i="25"/>
  <c r="AZ985" i="25"/>
  <c r="AY985" i="25"/>
  <c r="AX985" i="25"/>
  <c r="BA984" i="25"/>
  <c r="AZ984" i="25"/>
  <c r="AY984" i="25"/>
  <c r="AX984" i="25"/>
  <c r="BA983" i="25"/>
  <c r="AZ983" i="25"/>
  <c r="AY983" i="25"/>
  <c r="AX983" i="25"/>
  <c r="BA982" i="25"/>
  <c r="AZ982" i="25"/>
  <c r="AY982" i="25"/>
  <c r="AX982" i="25"/>
  <c r="BA981" i="25"/>
  <c r="AZ981" i="25"/>
  <c r="AY981" i="25"/>
  <c r="AX981" i="25"/>
  <c r="BA980" i="25"/>
  <c r="AZ980" i="25"/>
  <c r="AY980" i="25"/>
  <c r="AX980" i="25"/>
  <c r="BA979" i="25"/>
  <c r="AZ979" i="25"/>
  <c r="AY979" i="25"/>
  <c r="AX979" i="25"/>
  <c r="BA978" i="25"/>
  <c r="AZ978" i="25"/>
  <c r="AY978" i="25"/>
  <c r="AX978" i="25"/>
  <c r="BA977" i="25"/>
  <c r="AZ977" i="25"/>
  <c r="AY977" i="25"/>
  <c r="AX977" i="25"/>
  <c r="BA976" i="25"/>
  <c r="AZ976" i="25"/>
  <c r="AY976" i="25"/>
  <c r="AX976" i="25"/>
  <c r="BA975" i="25"/>
  <c r="AZ975" i="25"/>
  <c r="AY975" i="25"/>
  <c r="AX975" i="25"/>
  <c r="BA974" i="25"/>
  <c r="AZ974" i="25"/>
  <c r="AY974" i="25"/>
  <c r="AX974" i="25"/>
  <c r="BA973" i="25"/>
  <c r="AZ973" i="25"/>
  <c r="AY973" i="25"/>
  <c r="AX973" i="25"/>
  <c r="BA972" i="25"/>
  <c r="AZ972" i="25"/>
  <c r="AY972" i="25"/>
  <c r="AX972" i="25"/>
  <c r="BA971" i="25"/>
  <c r="AZ971" i="25"/>
  <c r="AY971" i="25"/>
  <c r="AX971" i="25"/>
  <c r="BA970" i="25"/>
  <c r="AZ970" i="25"/>
  <c r="AY970" i="25"/>
  <c r="AX970" i="25"/>
  <c r="BA969" i="25"/>
  <c r="AZ969" i="25"/>
  <c r="AY969" i="25"/>
  <c r="AX969" i="25"/>
  <c r="BA968" i="25"/>
  <c r="AZ968" i="25"/>
  <c r="AY968" i="25"/>
  <c r="AX968" i="25"/>
  <c r="BA967" i="25"/>
  <c r="AZ967" i="25"/>
  <c r="AY967" i="25"/>
  <c r="AX967" i="25"/>
  <c r="BA966" i="25"/>
  <c r="AZ966" i="25"/>
  <c r="AY966" i="25"/>
  <c r="AX966" i="25"/>
  <c r="BA965" i="25"/>
  <c r="AZ965" i="25"/>
  <c r="AY965" i="25"/>
  <c r="AX965" i="25"/>
  <c r="BA964" i="25"/>
  <c r="AZ964" i="25"/>
  <c r="AY964" i="25"/>
  <c r="AX964" i="25"/>
  <c r="BA963" i="25"/>
  <c r="AZ963" i="25"/>
  <c r="AY963" i="25"/>
  <c r="AX963" i="25"/>
  <c r="BA962" i="25"/>
  <c r="AZ962" i="25"/>
  <c r="AY962" i="25"/>
  <c r="AX962" i="25"/>
  <c r="BA961" i="25"/>
  <c r="AZ961" i="25"/>
  <c r="AY961" i="25"/>
  <c r="AX961" i="25"/>
  <c r="BA960" i="25"/>
  <c r="AZ960" i="25"/>
  <c r="AY960" i="25"/>
  <c r="AX960" i="25"/>
  <c r="BA959" i="25"/>
  <c r="AZ959" i="25"/>
  <c r="AY959" i="25"/>
  <c r="AX959" i="25"/>
  <c r="BA958" i="25"/>
  <c r="AZ958" i="25"/>
  <c r="AY958" i="25"/>
  <c r="AX958" i="25"/>
  <c r="BA957" i="25"/>
  <c r="AZ957" i="25"/>
  <c r="AY957" i="25"/>
  <c r="AX957" i="25"/>
  <c r="BA956" i="25"/>
  <c r="AZ956" i="25"/>
  <c r="AY956" i="25"/>
  <c r="AX956" i="25"/>
  <c r="BA955" i="25"/>
  <c r="AZ955" i="25"/>
  <c r="AY955" i="25"/>
  <c r="AX955" i="25"/>
  <c r="BA954" i="25"/>
  <c r="AZ954" i="25"/>
  <c r="AY954" i="25"/>
  <c r="AX954" i="25"/>
  <c r="BA953" i="25"/>
  <c r="AZ953" i="25"/>
  <c r="AY953" i="25"/>
  <c r="AX953" i="25"/>
  <c r="BA952" i="25"/>
  <c r="AZ952" i="25"/>
  <c r="AY952" i="25"/>
  <c r="AX952" i="25"/>
  <c r="BA951" i="25"/>
  <c r="AZ951" i="25"/>
  <c r="AY951" i="25"/>
  <c r="AX951" i="25"/>
  <c r="BA950" i="25"/>
  <c r="AZ950" i="25"/>
  <c r="AY950" i="25"/>
  <c r="AX950" i="25"/>
  <c r="BA949" i="25"/>
  <c r="AZ949" i="25"/>
  <c r="AY949" i="25"/>
  <c r="AX949" i="25"/>
  <c r="BA948" i="25"/>
  <c r="AZ948" i="25"/>
  <c r="AY948" i="25"/>
  <c r="AX948" i="25"/>
  <c r="BA947" i="25"/>
  <c r="AZ947" i="25"/>
  <c r="AY947" i="25"/>
  <c r="AX947" i="25"/>
  <c r="BA946" i="25"/>
  <c r="AZ946" i="25"/>
  <c r="AY946" i="25"/>
  <c r="AX946" i="25"/>
  <c r="BA945" i="25"/>
  <c r="AZ945" i="25"/>
  <c r="AY945" i="25"/>
  <c r="AX945" i="25"/>
  <c r="BA944" i="25"/>
  <c r="AZ944" i="25"/>
  <c r="AY944" i="25"/>
  <c r="AX944" i="25"/>
  <c r="BA943" i="25"/>
  <c r="AZ943" i="25"/>
  <c r="AY943" i="25"/>
  <c r="AX943" i="25"/>
  <c r="BA942" i="25"/>
  <c r="AZ942" i="25"/>
  <c r="AY942" i="25"/>
  <c r="AX942" i="25"/>
  <c r="BA941" i="25"/>
  <c r="AZ941" i="25"/>
  <c r="AY941" i="25"/>
  <c r="AX941" i="25"/>
  <c r="BA940" i="25"/>
  <c r="AZ940" i="25"/>
  <c r="AY940" i="25"/>
  <c r="AX940" i="25"/>
  <c r="BA939" i="25"/>
  <c r="AZ939" i="25"/>
  <c r="AY939" i="25"/>
  <c r="AX939" i="25"/>
  <c r="BA938" i="25"/>
  <c r="AZ938" i="25"/>
  <c r="AY938" i="25"/>
  <c r="AX938" i="25"/>
  <c r="BA937" i="25"/>
  <c r="AZ937" i="25"/>
  <c r="AY937" i="25"/>
  <c r="AX937" i="25"/>
  <c r="BA936" i="25"/>
  <c r="AZ936" i="25"/>
  <c r="AY936" i="25"/>
  <c r="AX936" i="25"/>
  <c r="BA935" i="25"/>
  <c r="AZ935" i="25"/>
  <c r="AY935" i="25"/>
  <c r="AX935" i="25"/>
  <c r="BA934" i="25"/>
  <c r="AZ934" i="25"/>
  <c r="AY934" i="25"/>
  <c r="AX934" i="25"/>
  <c r="BA933" i="25"/>
  <c r="AZ933" i="25"/>
  <c r="AY933" i="25"/>
  <c r="AX933" i="25"/>
  <c r="BA932" i="25"/>
  <c r="AZ932" i="25"/>
  <c r="AY932" i="25"/>
  <c r="AX932" i="25"/>
  <c r="BA931" i="25"/>
  <c r="AZ931" i="25"/>
  <c r="AY931" i="25"/>
  <c r="AX931" i="25"/>
  <c r="BA930" i="25"/>
  <c r="AZ930" i="25"/>
  <c r="AY930" i="25"/>
  <c r="AX930" i="25"/>
  <c r="BA929" i="25"/>
  <c r="AZ929" i="25"/>
  <c r="AY929" i="25"/>
  <c r="AX929" i="25"/>
  <c r="BA928" i="25"/>
  <c r="AZ928" i="25"/>
  <c r="AY928" i="25"/>
  <c r="AX928" i="25"/>
  <c r="BA927" i="25"/>
  <c r="AZ927" i="25"/>
  <c r="AY927" i="25"/>
  <c r="AX927" i="25"/>
  <c r="BA926" i="25"/>
  <c r="AZ926" i="25"/>
  <c r="AY926" i="25"/>
  <c r="AX926" i="25"/>
  <c r="BA925" i="25"/>
  <c r="AZ925" i="25"/>
  <c r="AY925" i="25"/>
  <c r="AX925" i="25"/>
  <c r="BA924" i="25"/>
  <c r="AZ924" i="25"/>
  <c r="AY924" i="25"/>
  <c r="AX924" i="25"/>
  <c r="BA923" i="25"/>
  <c r="AZ923" i="25"/>
  <c r="AY923" i="25"/>
  <c r="AX923" i="25"/>
  <c r="BA922" i="25"/>
  <c r="AZ922" i="25"/>
  <c r="AY922" i="25"/>
  <c r="AX922" i="25"/>
  <c r="BA921" i="25"/>
  <c r="AZ921" i="25"/>
  <c r="AY921" i="25"/>
  <c r="AX921" i="25"/>
  <c r="BA920" i="25"/>
  <c r="AZ920" i="25"/>
  <c r="AY920" i="25"/>
  <c r="AX920" i="25"/>
  <c r="BA919" i="25"/>
  <c r="AZ919" i="25"/>
  <c r="AY919" i="25"/>
  <c r="AX919" i="25"/>
  <c r="BA918" i="25"/>
  <c r="AZ918" i="25"/>
  <c r="AY918" i="25"/>
  <c r="AX918" i="25"/>
  <c r="BA917" i="25"/>
  <c r="AZ917" i="25"/>
  <c r="AY917" i="25"/>
  <c r="AX917" i="25"/>
  <c r="BA916" i="25"/>
  <c r="AZ916" i="25"/>
  <c r="AY916" i="25"/>
  <c r="AX916" i="25"/>
  <c r="BA915" i="25"/>
  <c r="AZ915" i="25"/>
  <c r="AY915" i="25"/>
  <c r="AX915" i="25"/>
  <c r="BA914" i="25"/>
  <c r="AZ914" i="25"/>
  <c r="AY914" i="25"/>
  <c r="AX914" i="25"/>
  <c r="BA913" i="25"/>
  <c r="AZ913" i="25"/>
  <c r="AY913" i="25"/>
  <c r="AX913" i="25"/>
  <c r="BA912" i="25"/>
  <c r="AZ912" i="25"/>
  <c r="AY912" i="25"/>
  <c r="AX912" i="25"/>
  <c r="BA911" i="25"/>
  <c r="AZ911" i="25"/>
  <c r="AY911" i="25"/>
  <c r="AX911" i="25"/>
  <c r="BA910" i="25"/>
  <c r="AZ910" i="25"/>
  <c r="AY910" i="25"/>
  <c r="AX910" i="25"/>
  <c r="BA909" i="25"/>
  <c r="AZ909" i="25"/>
  <c r="AY909" i="25"/>
  <c r="AX909" i="25"/>
  <c r="BA908" i="25"/>
  <c r="AZ908" i="25"/>
  <c r="AY908" i="25"/>
  <c r="AX908" i="25"/>
  <c r="BA907" i="25"/>
  <c r="AZ907" i="25"/>
  <c r="AY907" i="25"/>
  <c r="AX907" i="25"/>
  <c r="BA906" i="25"/>
  <c r="AZ906" i="25"/>
  <c r="AY906" i="25"/>
  <c r="AX906" i="25"/>
  <c r="BA905" i="25"/>
  <c r="AZ905" i="25"/>
  <c r="AY905" i="25"/>
  <c r="AX905" i="25"/>
  <c r="BA904" i="25"/>
  <c r="AZ904" i="25"/>
  <c r="AY904" i="25"/>
  <c r="AX904" i="25"/>
  <c r="BA903" i="25"/>
  <c r="AZ903" i="25"/>
  <c r="AY903" i="25"/>
  <c r="AX903" i="25"/>
  <c r="BA902" i="25"/>
  <c r="AZ902" i="25"/>
  <c r="AY902" i="25"/>
  <c r="AX902" i="25"/>
  <c r="BA901" i="25"/>
  <c r="AZ901" i="25"/>
  <c r="AY901" i="25"/>
  <c r="AX901" i="25"/>
  <c r="BA900" i="25"/>
  <c r="AZ900" i="25"/>
  <c r="AY900" i="25"/>
  <c r="AX900" i="25"/>
  <c r="BA899" i="25"/>
  <c r="AZ899" i="25"/>
  <c r="AY899" i="25"/>
  <c r="AX899" i="25"/>
  <c r="BA898" i="25"/>
  <c r="AZ898" i="25"/>
  <c r="AY898" i="25"/>
  <c r="AX898" i="25"/>
  <c r="BA897" i="25"/>
  <c r="AZ897" i="25"/>
  <c r="AY897" i="25"/>
  <c r="AX897" i="25"/>
  <c r="BA896" i="25"/>
  <c r="AZ896" i="25"/>
  <c r="AY896" i="25"/>
  <c r="AX896" i="25"/>
  <c r="BA895" i="25"/>
  <c r="AZ895" i="25"/>
  <c r="AY895" i="25"/>
  <c r="AX895" i="25"/>
  <c r="BA894" i="25"/>
  <c r="AZ894" i="25"/>
  <c r="AY894" i="25"/>
  <c r="AX894" i="25"/>
  <c r="BA893" i="25"/>
  <c r="AZ893" i="25"/>
  <c r="AY893" i="25"/>
  <c r="AX893" i="25"/>
  <c r="BA892" i="25"/>
  <c r="AZ892" i="25"/>
  <c r="AY892" i="25"/>
  <c r="AX892" i="25"/>
  <c r="BA891" i="25"/>
  <c r="AZ891" i="25"/>
  <c r="AY891" i="25"/>
  <c r="AX891" i="25"/>
  <c r="BA890" i="25"/>
  <c r="AZ890" i="25"/>
  <c r="AY890" i="25"/>
  <c r="AX890" i="25"/>
  <c r="BA889" i="25"/>
  <c r="AZ889" i="25"/>
  <c r="AY889" i="25"/>
  <c r="AX889" i="25"/>
  <c r="BA888" i="25"/>
  <c r="AZ888" i="25"/>
  <c r="AY888" i="25"/>
  <c r="AX888" i="25"/>
  <c r="BA887" i="25"/>
  <c r="AZ887" i="25"/>
  <c r="AY887" i="25"/>
  <c r="AX887" i="25"/>
  <c r="BA886" i="25"/>
  <c r="AZ886" i="25"/>
  <c r="AY886" i="25"/>
  <c r="AX886" i="25"/>
  <c r="BA885" i="25"/>
  <c r="AZ885" i="25"/>
  <c r="AY885" i="25"/>
  <c r="AX885" i="25"/>
  <c r="BA884" i="25"/>
  <c r="AZ884" i="25"/>
  <c r="AY884" i="25"/>
  <c r="AX884" i="25"/>
  <c r="BA883" i="25"/>
  <c r="AZ883" i="25"/>
  <c r="AY883" i="25"/>
  <c r="AX883" i="25"/>
  <c r="BA882" i="25"/>
  <c r="AZ882" i="25"/>
  <c r="AY882" i="25"/>
  <c r="AX882" i="25"/>
  <c r="BA881" i="25"/>
  <c r="AZ881" i="25"/>
  <c r="AY881" i="25"/>
  <c r="AX881" i="25"/>
  <c r="BA880" i="25"/>
  <c r="AZ880" i="25"/>
  <c r="AY880" i="25"/>
  <c r="AX880" i="25"/>
  <c r="BA879" i="25"/>
  <c r="AZ879" i="25"/>
  <c r="AY879" i="25"/>
  <c r="AX879" i="25"/>
  <c r="BA878" i="25"/>
  <c r="AZ878" i="25"/>
  <c r="AY878" i="25"/>
  <c r="AX878" i="25"/>
  <c r="BA877" i="25"/>
  <c r="AZ877" i="25"/>
  <c r="AY877" i="25"/>
  <c r="AX877" i="25"/>
  <c r="BA876" i="25"/>
  <c r="AZ876" i="25"/>
  <c r="AY876" i="25"/>
  <c r="AX876" i="25"/>
  <c r="BA875" i="25"/>
  <c r="AZ875" i="25"/>
  <c r="AY875" i="25"/>
  <c r="AX875" i="25"/>
  <c r="BA874" i="25"/>
  <c r="AZ874" i="25"/>
  <c r="AY874" i="25"/>
  <c r="AX874" i="25"/>
  <c r="BA873" i="25"/>
  <c r="AZ873" i="25"/>
  <c r="AY873" i="25"/>
  <c r="AX873" i="25"/>
  <c r="BA872" i="25"/>
  <c r="AZ872" i="25"/>
  <c r="AY872" i="25"/>
  <c r="AX872" i="25"/>
  <c r="BA871" i="25"/>
  <c r="AZ871" i="25"/>
  <c r="AY871" i="25"/>
  <c r="AX871" i="25"/>
  <c r="BA870" i="25"/>
  <c r="AZ870" i="25"/>
  <c r="AY870" i="25"/>
  <c r="AX870" i="25"/>
  <c r="BA869" i="25"/>
  <c r="AZ869" i="25"/>
  <c r="AY869" i="25"/>
  <c r="AX869" i="25"/>
  <c r="BA868" i="25"/>
  <c r="AZ868" i="25"/>
  <c r="AY868" i="25"/>
  <c r="AX868" i="25"/>
  <c r="BA867" i="25"/>
  <c r="AZ867" i="25"/>
  <c r="AY867" i="25"/>
  <c r="AX867" i="25"/>
  <c r="BA866" i="25"/>
  <c r="AZ866" i="25"/>
  <c r="AY866" i="25"/>
  <c r="AX866" i="25"/>
  <c r="BA865" i="25"/>
  <c r="AZ865" i="25"/>
  <c r="AY865" i="25"/>
  <c r="AX865" i="25"/>
  <c r="BA864" i="25"/>
  <c r="AZ864" i="25"/>
  <c r="AY864" i="25"/>
  <c r="AX864" i="25"/>
  <c r="BA863" i="25"/>
  <c r="AZ863" i="25"/>
  <c r="AY863" i="25"/>
  <c r="AX863" i="25"/>
  <c r="BA862" i="25"/>
  <c r="AZ862" i="25"/>
  <c r="AY862" i="25"/>
  <c r="AX862" i="25"/>
  <c r="BA861" i="25"/>
  <c r="AZ861" i="25"/>
  <c r="AY861" i="25"/>
  <c r="AX861" i="25"/>
  <c r="BA860" i="25"/>
  <c r="AZ860" i="25"/>
  <c r="AY860" i="25"/>
  <c r="AX860" i="25"/>
  <c r="BA859" i="25"/>
  <c r="AZ859" i="25"/>
  <c r="AY859" i="25"/>
  <c r="AX859" i="25"/>
  <c r="BA858" i="25"/>
  <c r="AZ858" i="25"/>
  <c r="AY858" i="25"/>
  <c r="AX858" i="25"/>
  <c r="BA857" i="25"/>
  <c r="AZ857" i="25"/>
  <c r="AY857" i="25"/>
  <c r="AX857" i="25"/>
  <c r="BA856" i="25"/>
  <c r="AZ856" i="25"/>
  <c r="AY856" i="25"/>
  <c r="AX856" i="25"/>
  <c r="BA855" i="25"/>
  <c r="AZ855" i="25"/>
  <c r="AY855" i="25"/>
  <c r="AX855" i="25"/>
  <c r="BA854" i="25"/>
  <c r="AZ854" i="25"/>
  <c r="AY854" i="25"/>
  <c r="AX854" i="25"/>
  <c r="BA853" i="25"/>
  <c r="AZ853" i="25"/>
  <c r="AY853" i="25"/>
  <c r="AX853" i="25"/>
  <c r="BA852" i="25"/>
  <c r="AZ852" i="25"/>
  <c r="AY852" i="25"/>
  <c r="AX852" i="25"/>
  <c r="BA851" i="25"/>
  <c r="AZ851" i="25"/>
  <c r="AY851" i="25"/>
  <c r="AX851" i="25"/>
  <c r="BA850" i="25"/>
  <c r="AZ850" i="25"/>
  <c r="AY850" i="25"/>
  <c r="AX850" i="25"/>
  <c r="BA849" i="25"/>
  <c r="AZ849" i="25"/>
  <c r="AY849" i="25"/>
  <c r="AX849" i="25"/>
  <c r="BA848" i="25"/>
  <c r="AZ848" i="25"/>
  <c r="AY848" i="25"/>
  <c r="AX848" i="25"/>
  <c r="BA847" i="25"/>
  <c r="AZ847" i="25"/>
  <c r="AY847" i="25"/>
  <c r="AX847" i="25"/>
  <c r="BA846" i="25"/>
  <c r="AZ846" i="25"/>
  <c r="AY846" i="25"/>
  <c r="AX846" i="25"/>
  <c r="BA845" i="25"/>
  <c r="AZ845" i="25"/>
  <c r="AY845" i="25"/>
  <c r="AX845" i="25"/>
  <c r="BA844" i="25"/>
  <c r="AZ844" i="25"/>
  <c r="AY844" i="25"/>
  <c r="AX844" i="25"/>
  <c r="BA843" i="25"/>
  <c r="AZ843" i="25"/>
  <c r="AY843" i="25"/>
  <c r="AX843" i="25"/>
  <c r="BA842" i="25"/>
  <c r="AZ842" i="25"/>
  <c r="AY842" i="25"/>
  <c r="AX842" i="25"/>
  <c r="BA841" i="25"/>
  <c r="AZ841" i="25"/>
  <c r="AY841" i="25"/>
  <c r="AX841" i="25"/>
  <c r="BA840" i="25"/>
  <c r="AZ840" i="25"/>
  <c r="AY840" i="25"/>
  <c r="AX840" i="25"/>
  <c r="BA839" i="25"/>
  <c r="AZ839" i="25"/>
  <c r="AY839" i="25"/>
  <c r="AX839" i="25"/>
  <c r="BA838" i="25"/>
  <c r="AZ838" i="25"/>
  <c r="AY838" i="25"/>
  <c r="AX838" i="25"/>
  <c r="BA837" i="25"/>
  <c r="AZ837" i="25"/>
  <c r="AY837" i="25"/>
  <c r="AX837" i="25"/>
  <c r="BA836" i="25"/>
  <c r="AZ836" i="25"/>
  <c r="AY836" i="25"/>
  <c r="AX836" i="25"/>
  <c r="BA835" i="25"/>
  <c r="AZ835" i="25"/>
  <c r="AY835" i="25"/>
  <c r="AX835" i="25"/>
  <c r="BA834" i="25"/>
  <c r="AZ834" i="25"/>
  <c r="AY834" i="25"/>
  <c r="AX834" i="25"/>
  <c r="BA833" i="25"/>
  <c r="AZ833" i="25"/>
  <c r="AY833" i="25"/>
  <c r="AX833" i="25"/>
  <c r="BA832" i="25"/>
  <c r="AZ832" i="25"/>
  <c r="AY832" i="25"/>
  <c r="AX832" i="25"/>
  <c r="BA831" i="25"/>
  <c r="AZ831" i="25"/>
  <c r="AY831" i="25"/>
  <c r="AX831" i="25"/>
  <c r="BA830" i="25"/>
  <c r="AZ830" i="25"/>
  <c r="AY830" i="25"/>
  <c r="AX830" i="25"/>
  <c r="BA829" i="25"/>
  <c r="AZ829" i="25"/>
  <c r="AY829" i="25"/>
  <c r="AX829" i="25"/>
  <c r="BA828" i="25"/>
  <c r="AZ828" i="25"/>
  <c r="AY828" i="25"/>
  <c r="AX828" i="25"/>
  <c r="BA827" i="25"/>
  <c r="AZ827" i="25"/>
  <c r="AY827" i="25"/>
  <c r="AX827" i="25"/>
  <c r="BA826" i="25"/>
  <c r="AZ826" i="25"/>
  <c r="AY826" i="25"/>
  <c r="AX826" i="25"/>
  <c r="BA825" i="25"/>
  <c r="AZ825" i="25"/>
  <c r="AY825" i="25"/>
  <c r="AX825" i="25"/>
  <c r="BA824" i="25"/>
  <c r="AZ824" i="25"/>
  <c r="AY824" i="25"/>
  <c r="AX824" i="25"/>
  <c r="BA823" i="25"/>
  <c r="AZ823" i="25"/>
  <c r="AY823" i="25"/>
  <c r="AX823" i="25"/>
  <c r="BA822" i="25"/>
  <c r="AZ822" i="25"/>
  <c r="AY822" i="25"/>
  <c r="AX822" i="25"/>
  <c r="BA821" i="25"/>
  <c r="AZ821" i="25"/>
  <c r="AY821" i="25"/>
  <c r="AX821" i="25"/>
  <c r="BA820" i="25"/>
  <c r="AZ820" i="25"/>
  <c r="AY820" i="25"/>
  <c r="AX820" i="25"/>
  <c r="BA819" i="25"/>
  <c r="AZ819" i="25"/>
  <c r="AY819" i="25"/>
  <c r="AX819" i="25"/>
  <c r="BA818" i="25"/>
  <c r="AZ818" i="25"/>
  <c r="AY818" i="25"/>
  <c r="AX818" i="25"/>
  <c r="BA817" i="25"/>
  <c r="AZ817" i="25"/>
  <c r="AY817" i="25"/>
  <c r="AX817" i="25"/>
  <c r="BA816" i="25"/>
  <c r="AZ816" i="25"/>
  <c r="AY816" i="25"/>
  <c r="AX816" i="25"/>
  <c r="BA815" i="25"/>
  <c r="AZ815" i="25"/>
  <c r="AY815" i="25"/>
  <c r="AX815" i="25"/>
  <c r="BA814" i="25"/>
  <c r="AZ814" i="25"/>
  <c r="AY814" i="25"/>
  <c r="AX814" i="25"/>
  <c r="BA813" i="25"/>
  <c r="AZ813" i="25"/>
  <c r="AY813" i="25"/>
  <c r="AX813" i="25"/>
  <c r="BA812" i="25"/>
  <c r="AZ812" i="25"/>
  <c r="AY812" i="25"/>
  <c r="AX812" i="25"/>
  <c r="BA811" i="25"/>
  <c r="AZ811" i="25"/>
  <c r="AY811" i="25"/>
  <c r="AX811" i="25"/>
  <c r="BA810" i="25"/>
  <c r="AZ810" i="25"/>
  <c r="AY810" i="25"/>
  <c r="AX810" i="25"/>
  <c r="BA809" i="25"/>
  <c r="AZ809" i="25"/>
  <c r="AY809" i="25"/>
  <c r="AX809" i="25"/>
  <c r="BA808" i="25"/>
  <c r="AZ808" i="25"/>
  <c r="AY808" i="25"/>
  <c r="AX808" i="25"/>
  <c r="BA807" i="25"/>
  <c r="AZ807" i="25"/>
  <c r="AY807" i="25"/>
  <c r="AX807" i="25"/>
  <c r="BA806" i="25"/>
  <c r="AZ806" i="25"/>
  <c r="AY806" i="25"/>
  <c r="AX806" i="25"/>
  <c r="BA805" i="25"/>
  <c r="AZ805" i="25"/>
  <c r="AY805" i="25"/>
  <c r="AX805" i="25"/>
  <c r="BA804" i="25"/>
  <c r="AZ804" i="25"/>
  <c r="AY804" i="25"/>
  <c r="AX804" i="25"/>
  <c r="BA803" i="25"/>
  <c r="AZ803" i="25"/>
  <c r="AY803" i="25"/>
  <c r="AX803" i="25"/>
  <c r="BA802" i="25"/>
  <c r="AZ802" i="25"/>
  <c r="AY802" i="25"/>
  <c r="AX802" i="25"/>
  <c r="BA801" i="25"/>
  <c r="AZ801" i="25"/>
  <c r="AY801" i="25"/>
  <c r="AX801" i="25"/>
  <c r="BA800" i="25"/>
  <c r="AZ800" i="25"/>
  <c r="AY800" i="25"/>
  <c r="AX800" i="25"/>
  <c r="BA799" i="25"/>
  <c r="AZ799" i="25"/>
  <c r="AY799" i="25"/>
  <c r="AX799" i="25"/>
  <c r="BA798" i="25"/>
  <c r="AZ798" i="25"/>
  <c r="AY798" i="25"/>
  <c r="AX798" i="25"/>
  <c r="BA797" i="25"/>
  <c r="AZ797" i="25"/>
  <c r="AY797" i="25"/>
  <c r="AX797" i="25"/>
  <c r="BA796" i="25"/>
  <c r="AZ796" i="25"/>
  <c r="AY796" i="25"/>
  <c r="AX796" i="25"/>
  <c r="BA795" i="25"/>
  <c r="AZ795" i="25"/>
  <c r="AY795" i="25"/>
  <c r="AX795" i="25"/>
  <c r="BA794" i="25"/>
  <c r="AZ794" i="25"/>
  <c r="AY794" i="25"/>
  <c r="AX794" i="25"/>
  <c r="BA793" i="25"/>
  <c r="AZ793" i="25"/>
  <c r="AY793" i="25"/>
  <c r="AX793" i="25"/>
  <c r="BA792" i="25"/>
  <c r="AZ792" i="25"/>
  <c r="AY792" i="25"/>
  <c r="AX792" i="25"/>
  <c r="BA791" i="25"/>
  <c r="AZ791" i="25"/>
  <c r="AY791" i="25"/>
  <c r="AX791" i="25"/>
  <c r="BA790" i="25"/>
  <c r="AZ790" i="25"/>
  <c r="AY790" i="25"/>
  <c r="AX790" i="25"/>
  <c r="BA789" i="25"/>
  <c r="AZ789" i="25"/>
  <c r="AY789" i="25"/>
  <c r="AX789" i="25"/>
  <c r="BA788" i="25"/>
  <c r="AZ788" i="25"/>
  <c r="AY788" i="25"/>
  <c r="AX788" i="25"/>
  <c r="BA787" i="25"/>
  <c r="AZ787" i="25"/>
  <c r="AY787" i="25"/>
  <c r="AX787" i="25"/>
  <c r="BA786" i="25"/>
  <c r="AZ786" i="25"/>
  <c r="AY786" i="25"/>
  <c r="AX786" i="25"/>
  <c r="BA785" i="25"/>
  <c r="AZ785" i="25"/>
  <c r="AY785" i="25"/>
  <c r="AX785" i="25"/>
  <c r="BA784" i="25"/>
  <c r="AZ784" i="25"/>
  <c r="AY784" i="25"/>
  <c r="AX784" i="25"/>
  <c r="BA783" i="25"/>
  <c r="AZ783" i="25"/>
  <c r="AY783" i="25"/>
  <c r="AX783" i="25"/>
  <c r="BA782" i="25"/>
  <c r="AZ782" i="25"/>
  <c r="AY782" i="25"/>
  <c r="AX782" i="25"/>
  <c r="BA781" i="25"/>
  <c r="AZ781" i="25"/>
  <c r="AY781" i="25"/>
  <c r="AX781" i="25"/>
  <c r="BA780" i="25"/>
  <c r="AZ780" i="25"/>
  <c r="AY780" i="25"/>
  <c r="AX780" i="25"/>
  <c r="BA779" i="25"/>
  <c r="AZ779" i="25"/>
  <c r="AY779" i="25"/>
  <c r="AX779" i="25"/>
  <c r="BA778" i="25"/>
  <c r="AZ778" i="25"/>
  <c r="AY778" i="25"/>
  <c r="AX778" i="25"/>
  <c r="BA777" i="25"/>
  <c r="AZ777" i="25"/>
  <c r="AY777" i="25"/>
  <c r="AX777" i="25"/>
  <c r="BA776" i="25"/>
  <c r="AZ776" i="25"/>
  <c r="AY776" i="25"/>
  <c r="AX776" i="25"/>
  <c r="BA775" i="25"/>
  <c r="AZ775" i="25"/>
  <c r="AY775" i="25"/>
  <c r="AX775" i="25"/>
  <c r="BA774" i="25"/>
  <c r="AZ774" i="25"/>
  <c r="AY774" i="25"/>
  <c r="AX774" i="25"/>
  <c r="BA773" i="25"/>
  <c r="AZ773" i="25"/>
  <c r="AY773" i="25"/>
  <c r="AX773" i="25"/>
  <c r="BA772" i="25"/>
  <c r="AZ772" i="25"/>
  <c r="AY772" i="25"/>
  <c r="AX772" i="25"/>
  <c r="BA771" i="25"/>
  <c r="AZ771" i="25"/>
  <c r="AY771" i="25"/>
  <c r="AX771" i="25"/>
  <c r="BA770" i="25"/>
  <c r="AZ770" i="25"/>
  <c r="AY770" i="25"/>
  <c r="AX770" i="25"/>
  <c r="BA769" i="25"/>
  <c r="AZ769" i="25"/>
  <c r="AY769" i="25"/>
  <c r="AX769" i="25"/>
  <c r="BA768" i="25"/>
  <c r="AZ768" i="25"/>
  <c r="AY768" i="25"/>
  <c r="AX768" i="25"/>
  <c r="BA767" i="25"/>
  <c r="AZ767" i="25"/>
  <c r="AY767" i="25"/>
  <c r="AX767" i="25"/>
  <c r="BA766" i="25"/>
  <c r="AZ766" i="25"/>
  <c r="AY766" i="25"/>
  <c r="AX766" i="25"/>
  <c r="BA765" i="25"/>
  <c r="AZ765" i="25"/>
  <c r="AY765" i="25"/>
  <c r="AX765" i="25"/>
  <c r="BA764" i="25"/>
  <c r="AZ764" i="25"/>
  <c r="AY764" i="25"/>
  <c r="AX764" i="25"/>
  <c r="BA763" i="25"/>
  <c r="AZ763" i="25"/>
  <c r="AY763" i="25"/>
  <c r="AX763" i="25"/>
  <c r="BA762" i="25"/>
  <c r="AZ762" i="25"/>
  <c r="AY762" i="25"/>
  <c r="AX762" i="25"/>
  <c r="BA761" i="25"/>
  <c r="AZ761" i="25"/>
  <c r="AY761" i="25"/>
  <c r="AX761" i="25"/>
  <c r="BA760" i="25"/>
  <c r="AZ760" i="25"/>
  <c r="AY760" i="25"/>
  <c r="AX760" i="25"/>
  <c r="BA759" i="25"/>
  <c r="AZ759" i="25"/>
  <c r="AY759" i="25"/>
  <c r="AX759" i="25"/>
  <c r="BA758" i="25"/>
  <c r="AZ758" i="25"/>
  <c r="AY758" i="25"/>
  <c r="AX758" i="25"/>
  <c r="BA757" i="25"/>
  <c r="AZ757" i="25"/>
  <c r="AY757" i="25"/>
  <c r="AX757" i="25"/>
  <c r="BA756" i="25"/>
  <c r="AZ756" i="25"/>
  <c r="AY756" i="25"/>
  <c r="AX756" i="25"/>
  <c r="BA755" i="25"/>
  <c r="AZ755" i="25"/>
  <c r="AY755" i="25"/>
  <c r="AX755" i="25"/>
  <c r="BA754" i="25"/>
  <c r="AZ754" i="25"/>
  <c r="AY754" i="25"/>
  <c r="AX754" i="25"/>
  <c r="BA753" i="25"/>
  <c r="AZ753" i="25"/>
  <c r="AY753" i="25"/>
  <c r="AX753" i="25"/>
  <c r="BA752" i="25"/>
  <c r="AZ752" i="25"/>
  <c r="AY752" i="25"/>
  <c r="AX752" i="25"/>
  <c r="BA751" i="25"/>
  <c r="AZ751" i="25"/>
  <c r="AY751" i="25"/>
  <c r="AX751" i="25"/>
  <c r="BA750" i="25"/>
  <c r="AZ750" i="25"/>
  <c r="AY750" i="25"/>
  <c r="AX750" i="25"/>
  <c r="BA749" i="25"/>
  <c r="AZ749" i="25"/>
  <c r="AY749" i="25"/>
  <c r="AX749" i="25"/>
  <c r="BA748" i="25"/>
  <c r="AZ748" i="25"/>
  <c r="AY748" i="25"/>
  <c r="AX748" i="25"/>
  <c r="BA747" i="25"/>
  <c r="AZ747" i="25"/>
  <c r="AY747" i="25"/>
  <c r="AX747" i="25"/>
  <c r="BA746" i="25"/>
  <c r="AZ746" i="25"/>
  <c r="AY746" i="25"/>
  <c r="AX746" i="25"/>
  <c r="BA745" i="25"/>
  <c r="AZ745" i="25"/>
  <c r="AY745" i="25"/>
  <c r="AX745" i="25"/>
  <c r="BA744" i="25"/>
  <c r="AZ744" i="25"/>
  <c r="AY744" i="25"/>
  <c r="AX744" i="25"/>
  <c r="BA743" i="25"/>
  <c r="AZ743" i="25"/>
  <c r="AY743" i="25"/>
  <c r="AX743" i="25"/>
  <c r="BA742" i="25"/>
  <c r="AZ742" i="25"/>
  <c r="AY742" i="25"/>
  <c r="AX742" i="25"/>
  <c r="BA741" i="25"/>
  <c r="AZ741" i="25"/>
  <c r="AY741" i="25"/>
  <c r="AX741" i="25"/>
  <c r="BA740" i="25"/>
  <c r="AZ740" i="25"/>
  <c r="AY740" i="25"/>
  <c r="AX740" i="25"/>
  <c r="BA739" i="25"/>
  <c r="AZ739" i="25"/>
  <c r="AY739" i="25"/>
  <c r="AX739" i="25"/>
  <c r="BA738" i="25"/>
  <c r="AZ738" i="25"/>
  <c r="AY738" i="25"/>
  <c r="AX738" i="25"/>
  <c r="BA737" i="25"/>
  <c r="AZ737" i="25"/>
  <c r="AY737" i="25"/>
  <c r="AX737" i="25"/>
  <c r="BA736" i="25"/>
  <c r="AZ736" i="25"/>
  <c r="AY736" i="25"/>
  <c r="AX736" i="25"/>
  <c r="BA735" i="25"/>
  <c r="AZ735" i="25"/>
  <c r="AY735" i="25"/>
  <c r="AX735" i="25"/>
  <c r="BA734" i="25"/>
  <c r="AZ734" i="25"/>
  <c r="AY734" i="25"/>
  <c r="AX734" i="25"/>
  <c r="BA733" i="25"/>
  <c r="AZ733" i="25"/>
  <c r="AY733" i="25"/>
  <c r="AX733" i="25"/>
  <c r="BA732" i="25"/>
  <c r="AZ732" i="25"/>
  <c r="AY732" i="25"/>
  <c r="AX732" i="25"/>
  <c r="BA731" i="25"/>
  <c r="AZ731" i="25"/>
  <c r="AY731" i="25"/>
  <c r="AX731" i="25"/>
  <c r="BA730" i="25"/>
  <c r="AZ730" i="25"/>
  <c r="AY730" i="25"/>
  <c r="AX730" i="25"/>
  <c r="BA729" i="25"/>
  <c r="AZ729" i="25"/>
  <c r="AY729" i="25"/>
  <c r="AX729" i="25"/>
  <c r="BA728" i="25"/>
  <c r="AZ728" i="25"/>
  <c r="AY728" i="25"/>
  <c r="AX728" i="25"/>
  <c r="BA727" i="25"/>
  <c r="AZ727" i="25"/>
  <c r="AY727" i="25"/>
  <c r="AX727" i="25"/>
  <c r="BA726" i="25"/>
  <c r="AZ726" i="25"/>
  <c r="AY726" i="25"/>
  <c r="AX726" i="25"/>
  <c r="BA725" i="25"/>
  <c r="AZ725" i="25"/>
  <c r="AY725" i="25"/>
  <c r="AX725" i="25"/>
  <c r="BA724" i="25"/>
  <c r="AZ724" i="25"/>
  <c r="AY724" i="25"/>
  <c r="AX724" i="25"/>
  <c r="BA723" i="25"/>
  <c r="AZ723" i="25"/>
  <c r="AY723" i="25"/>
  <c r="AX723" i="25"/>
  <c r="BA722" i="25"/>
  <c r="AZ722" i="25"/>
  <c r="AY722" i="25"/>
  <c r="AX722" i="25"/>
  <c r="BA721" i="25"/>
  <c r="AZ721" i="25"/>
  <c r="AY721" i="25"/>
  <c r="AX721" i="25"/>
  <c r="BA720" i="25"/>
  <c r="AZ720" i="25"/>
  <c r="AY720" i="25"/>
  <c r="AX720" i="25"/>
  <c r="BA719" i="25"/>
  <c r="AZ719" i="25"/>
  <c r="AY719" i="25"/>
  <c r="AX719" i="25"/>
  <c r="BA718" i="25"/>
  <c r="AZ718" i="25"/>
  <c r="AY718" i="25"/>
  <c r="AX718" i="25"/>
  <c r="BA717" i="25"/>
  <c r="AZ717" i="25"/>
  <c r="AY717" i="25"/>
  <c r="AX717" i="25"/>
  <c r="BA716" i="25"/>
  <c r="AZ716" i="25"/>
  <c r="AY716" i="25"/>
  <c r="AX716" i="25"/>
  <c r="BA715" i="25"/>
  <c r="AZ715" i="25"/>
  <c r="AY715" i="25"/>
  <c r="AX715" i="25"/>
  <c r="BA714" i="25"/>
  <c r="AZ714" i="25"/>
  <c r="AY714" i="25"/>
  <c r="AX714" i="25"/>
  <c r="BA713" i="25"/>
  <c r="AZ713" i="25"/>
  <c r="AY713" i="25"/>
  <c r="AX713" i="25"/>
  <c r="BA712" i="25"/>
  <c r="AZ712" i="25"/>
  <c r="AY712" i="25"/>
  <c r="AX712" i="25"/>
  <c r="BA711" i="25"/>
  <c r="AZ711" i="25"/>
  <c r="AY711" i="25"/>
  <c r="AX711" i="25"/>
  <c r="BA710" i="25"/>
  <c r="AZ710" i="25"/>
  <c r="AY710" i="25"/>
  <c r="AX710" i="25"/>
  <c r="BA709" i="25"/>
  <c r="AZ709" i="25"/>
  <c r="AY709" i="25"/>
  <c r="AX709" i="25"/>
  <c r="BA708" i="25"/>
  <c r="AZ708" i="25"/>
  <c r="AY708" i="25"/>
  <c r="AX708" i="25"/>
  <c r="BA707" i="25"/>
  <c r="AZ707" i="25"/>
  <c r="AY707" i="25"/>
  <c r="AX707" i="25"/>
  <c r="BA706" i="25"/>
  <c r="AZ706" i="25"/>
  <c r="AY706" i="25"/>
  <c r="AX706" i="25"/>
  <c r="BA705" i="25"/>
  <c r="AZ705" i="25"/>
  <c r="AY705" i="25"/>
  <c r="AX705" i="25"/>
  <c r="BA704" i="25"/>
  <c r="AZ704" i="25"/>
  <c r="AY704" i="25"/>
  <c r="AX704" i="25"/>
  <c r="BA703" i="25"/>
  <c r="AZ703" i="25"/>
  <c r="AY703" i="25"/>
  <c r="AX703" i="25"/>
  <c r="BA702" i="25"/>
  <c r="AZ702" i="25"/>
  <c r="AY702" i="25"/>
  <c r="AX702" i="25"/>
  <c r="BA701" i="25"/>
  <c r="AZ701" i="25"/>
  <c r="AY701" i="25"/>
  <c r="AX701" i="25"/>
  <c r="BA700" i="25"/>
  <c r="AZ700" i="25"/>
  <c r="AY700" i="25"/>
  <c r="AX700" i="25"/>
  <c r="BA699" i="25"/>
  <c r="AZ699" i="25"/>
  <c r="AY699" i="25"/>
  <c r="AX699" i="25"/>
  <c r="BA698" i="25"/>
  <c r="AZ698" i="25"/>
  <c r="AY698" i="25"/>
  <c r="AX698" i="25"/>
  <c r="BA697" i="25"/>
  <c r="AZ697" i="25"/>
  <c r="AY697" i="25"/>
  <c r="AX697" i="25"/>
  <c r="BA696" i="25"/>
  <c r="AZ696" i="25"/>
  <c r="AY696" i="25"/>
  <c r="AX696" i="25"/>
  <c r="BA695" i="25"/>
  <c r="AZ695" i="25"/>
  <c r="AY695" i="25"/>
  <c r="AX695" i="25"/>
  <c r="BA694" i="25"/>
  <c r="AZ694" i="25"/>
  <c r="AY694" i="25"/>
  <c r="AX694" i="25"/>
  <c r="BA693" i="25"/>
  <c r="AZ693" i="25"/>
  <c r="AY693" i="25"/>
  <c r="AX693" i="25"/>
  <c r="BA692" i="25"/>
  <c r="AZ692" i="25"/>
  <c r="AY692" i="25"/>
  <c r="AX692" i="25"/>
  <c r="BA691" i="25"/>
  <c r="AZ691" i="25"/>
  <c r="AY691" i="25"/>
  <c r="AX691" i="25"/>
  <c r="BA690" i="25"/>
  <c r="AZ690" i="25"/>
  <c r="AY690" i="25"/>
  <c r="AX690" i="25"/>
  <c r="BA689" i="25"/>
  <c r="AZ689" i="25"/>
  <c r="AY689" i="25"/>
  <c r="AX689" i="25"/>
  <c r="BA688" i="25"/>
  <c r="AZ688" i="25"/>
  <c r="AY688" i="25"/>
  <c r="AX688" i="25"/>
  <c r="BA687" i="25"/>
  <c r="AZ687" i="25"/>
  <c r="AY687" i="25"/>
  <c r="AX687" i="25"/>
  <c r="BA686" i="25"/>
  <c r="AZ686" i="25"/>
  <c r="AY686" i="25"/>
  <c r="AX686" i="25"/>
  <c r="BA685" i="25"/>
  <c r="AZ685" i="25"/>
  <c r="AY685" i="25"/>
  <c r="AX685" i="25"/>
  <c r="BA684" i="25"/>
  <c r="AZ684" i="25"/>
  <c r="AY684" i="25"/>
  <c r="AX684" i="25"/>
  <c r="BA683" i="25"/>
  <c r="AZ683" i="25"/>
  <c r="AY683" i="25"/>
  <c r="AX683" i="25"/>
  <c r="BA682" i="25"/>
  <c r="AZ682" i="25"/>
  <c r="AY682" i="25"/>
  <c r="AX682" i="25"/>
  <c r="BA681" i="25"/>
  <c r="AZ681" i="25"/>
  <c r="AY681" i="25"/>
  <c r="AX681" i="25"/>
  <c r="BA680" i="25"/>
  <c r="AZ680" i="25"/>
  <c r="AY680" i="25"/>
  <c r="AX680" i="25"/>
  <c r="BA679" i="25"/>
  <c r="AZ679" i="25"/>
  <c r="AY679" i="25"/>
  <c r="AX679" i="25"/>
  <c r="BA678" i="25"/>
  <c r="AZ678" i="25"/>
  <c r="AY678" i="25"/>
  <c r="AX678" i="25"/>
  <c r="BA677" i="25"/>
  <c r="AZ677" i="25"/>
  <c r="AY677" i="25"/>
  <c r="AX677" i="25"/>
  <c r="BA676" i="25"/>
  <c r="AZ676" i="25"/>
  <c r="AY676" i="25"/>
  <c r="AX676" i="25"/>
  <c r="BA675" i="25"/>
  <c r="AZ675" i="25"/>
  <c r="AY675" i="25"/>
  <c r="AX675" i="25"/>
  <c r="BA674" i="25"/>
  <c r="AZ674" i="25"/>
  <c r="AY674" i="25"/>
  <c r="AX674" i="25"/>
  <c r="BA673" i="25"/>
  <c r="AZ673" i="25"/>
  <c r="AY673" i="25"/>
  <c r="AX673" i="25"/>
  <c r="BA672" i="25"/>
  <c r="AZ672" i="25"/>
  <c r="AY672" i="25"/>
  <c r="AX672" i="25"/>
  <c r="BA671" i="25"/>
  <c r="AZ671" i="25"/>
  <c r="AY671" i="25"/>
  <c r="AX671" i="25"/>
  <c r="BA670" i="25"/>
  <c r="AZ670" i="25"/>
  <c r="AY670" i="25"/>
  <c r="AX670" i="25"/>
  <c r="BA669" i="25"/>
  <c r="AZ669" i="25"/>
  <c r="AY669" i="25"/>
  <c r="AX669" i="25"/>
  <c r="BA668" i="25"/>
  <c r="AZ668" i="25"/>
  <c r="AY668" i="25"/>
  <c r="AX668" i="25"/>
  <c r="BA667" i="25"/>
  <c r="AZ667" i="25"/>
  <c r="AY667" i="25"/>
  <c r="AX667" i="25"/>
  <c r="BA666" i="25"/>
  <c r="AZ666" i="25"/>
  <c r="AY666" i="25"/>
  <c r="AX666" i="25"/>
  <c r="BA665" i="25"/>
  <c r="AZ665" i="25"/>
  <c r="AY665" i="25"/>
  <c r="AX665" i="25"/>
  <c r="BA664" i="25"/>
  <c r="AZ664" i="25"/>
  <c r="AY664" i="25"/>
  <c r="AX664" i="25"/>
  <c r="BA663" i="25"/>
  <c r="AZ663" i="25"/>
  <c r="AY663" i="25"/>
  <c r="AX663" i="25"/>
  <c r="BA662" i="25"/>
  <c r="AZ662" i="25"/>
  <c r="AY662" i="25"/>
  <c r="AX662" i="25"/>
  <c r="BA661" i="25"/>
  <c r="AZ661" i="25"/>
  <c r="AY661" i="25"/>
  <c r="AX661" i="25"/>
  <c r="BA660" i="25"/>
  <c r="AZ660" i="25"/>
  <c r="AY660" i="25"/>
  <c r="AX660" i="25"/>
  <c r="BA659" i="25"/>
  <c r="AZ659" i="25"/>
  <c r="AY659" i="25"/>
  <c r="AX659" i="25"/>
  <c r="BA658" i="25"/>
  <c r="AZ658" i="25"/>
  <c r="AY658" i="25"/>
  <c r="AX658" i="25"/>
  <c r="BA657" i="25"/>
  <c r="AZ657" i="25"/>
  <c r="AY657" i="25"/>
  <c r="AX657" i="25"/>
  <c r="BA656" i="25"/>
  <c r="AZ656" i="25"/>
  <c r="AY656" i="25"/>
  <c r="AX656" i="25"/>
  <c r="BA655" i="25"/>
  <c r="AZ655" i="25"/>
  <c r="AY655" i="25"/>
  <c r="AX655" i="25"/>
  <c r="BA654" i="25"/>
  <c r="AZ654" i="25"/>
  <c r="AY654" i="25"/>
  <c r="AX654" i="25"/>
  <c r="BA653" i="25"/>
  <c r="AZ653" i="25"/>
  <c r="AY653" i="25"/>
  <c r="AX653" i="25"/>
  <c r="BA652" i="25"/>
  <c r="AZ652" i="25"/>
  <c r="AY652" i="25"/>
  <c r="AX652" i="25"/>
  <c r="BA651" i="25"/>
  <c r="AZ651" i="25"/>
  <c r="AY651" i="25"/>
  <c r="AX651" i="25"/>
  <c r="BA650" i="25"/>
  <c r="AZ650" i="25"/>
  <c r="AY650" i="25"/>
  <c r="AX650" i="25"/>
  <c r="BA649" i="25"/>
  <c r="AZ649" i="25"/>
  <c r="AY649" i="25"/>
  <c r="AX649" i="25"/>
  <c r="BA648" i="25"/>
  <c r="AZ648" i="25"/>
  <c r="AY648" i="25"/>
  <c r="AX648" i="25"/>
  <c r="BA647" i="25"/>
  <c r="AZ647" i="25"/>
  <c r="AY647" i="25"/>
  <c r="AX647" i="25"/>
  <c r="BA646" i="25"/>
  <c r="AZ646" i="25"/>
  <c r="AY646" i="25"/>
  <c r="AX646" i="25"/>
  <c r="BA645" i="25"/>
  <c r="AZ645" i="25"/>
  <c r="AY645" i="25"/>
  <c r="AX645" i="25"/>
  <c r="BA644" i="25"/>
  <c r="AZ644" i="25"/>
  <c r="AY644" i="25"/>
  <c r="AX644" i="25"/>
  <c r="BA643" i="25"/>
  <c r="AZ643" i="25"/>
  <c r="AY643" i="25"/>
  <c r="AX643" i="25"/>
  <c r="BA642" i="25"/>
  <c r="AZ642" i="25"/>
  <c r="AY642" i="25"/>
  <c r="AX642" i="25"/>
  <c r="BA641" i="25"/>
  <c r="AZ641" i="25"/>
  <c r="AY641" i="25"/>
  <c r="AX641" i="25"/>
  <c r="BA640" i="25"/>
  <c r="AZ640" i="25"/>
  <c r="AY640" i="25"/>
  <c r="AX640" i="25"/>
  <c r="BA639" i="25"/>
  <c r="AZ639" i="25"/>
  <c r="AY639" i="25"/>
  <c r="AX639" i="25"/>
  <c r="BA638" i="25"/>
  <c r="AZ638" i="25"/>
  <c r="AY638" i="25"/>
  <c r="AX638" i="25"/>
  <c r="BA637" i="25"/>
  <c r="AZ637" i="25"/>
  <c r="AY637" i="25"/>
  <c r="AX637" i="25"/>
  <c r="BA636" i="25"/>
  <c r="AZ636" i="25"/>
  <c r="AY636" i="25"/>
  <c r="AX636" i="25"/>
  <c r="BA635" i="25"/>
  <c r="AZ635" i="25"/>
  <c r="AY635" i="25"/>
  <c r="AX635" i="25"/>
  <c r="BA634" i="25"/>
  <c r="AZ634" i="25"/>
  <c r="AY634" i="25"/>
  <c r="AX634" i="25"/>
  <c r="BA633" i="25"/>
  <c r="AZ633" i="25"/>
  <c r="AY633" i="25"/>
  <c r="AX633" i="25"/>
  <c r="BA632" i="25"/>
  <c r="AZ632" i="25"/>
  <c r="AY632" i="25"/>
  <c r="AX632" i="25"/>
  <c r="BA631" i="25"/>
  <c r="AZ631" i="25"/>
  <c r="AY631" i="25"/>
  <c r="AX631" i="25"/>
  <c r="BA630" i="25"/>
  <c r="AZ630" i="25"/>
  <c r="AY630" i="25"/>
  <c r="AX630" i="25"/>
  <c r="BA629" i="25"/>
  <c r="AZ629" i="25"/>
  <c r="AY629" i="25"/>
  <c r="AX629" i="25"/>
  <c r="BA628" i="25"/>
  <c r="AZ628" i="25"/>
  <c r="AY628" i="25"/>
  <c r="AX628" i="25"/>
  <c r="BA627" i="25"/>
  <c r="AZ627" i="25"/>
  <c r="AY627" i="25"/>
  <c r="AX627" i="25"/>
  <c r="BA626" i="25"/>
  <c r="AZ626" i="25"/>
  <c r="AY626" i="25"/>
  <c r="AX626" i="25"/>
  <c r="BA625" i="25"/>
  <c r="AZ625" i="25"/>
  <c r="AY625" i="25"/>
  <c r="AX625" i="25"/>
  <c r="BA624" i="25"/>
  <c r="AZ624" i="25"/>
  <c r="AY624" i="25"/>
  <c r="AX624" i="25"/>
  <c r="BA623" i="25"/>
  <c r="AZ623" i="25"/>
  <c r="AY623" i="25"/>
  <c r="AX623" i="25"/>
  <c r="BA622" i="25"/>
  <c r="AZ622" i="25"/>
  <c r="AY622" i="25"/>
  <c r="AX622" i="25"/>
  <c r="BA621" i="25"/>
  <c r="AZ621" i="25"/>
  <c r="AY621" i="25"/>
  <c r="AX621" i="25"/>
  <c r="BA620" i="25"/>
  <c r="AZ620" i="25"/>
  <c r="AY620" i="25"/>
  <c r="AX620" i="25"/>
  <c r="BA619" i="25"/>
  <c r="AZ619" i="25"/>
  <c r="AY619" i="25"/>
  <c r="AX619" i="25"/>
  <c r="BA618" i="25"/>
  <c r="AZ618" i="25"/>
  <c r="AY618" i="25"/>
  <c r="AX618" i="25"/>
  <c r="BA617" i="25"/>
  <c r="AZ617" i="25"/>
  <c r="AY617" i="25"/>
  <c r="AX617" i="25"/>
  <c r="BA616" i="25"/>
  <c r="AZ616" i="25"/>
  <c r="AY616" i="25"/>
  <c r="AX616" i="25"/>
  <c r="BA615" i="25"/>
  <c r="AZ615" i="25"/>
  <c r="AY615" i="25"/>
  <c r="AX615" i="25"/>
  <c r="BA614" i="25"/>
  <c r="AZ614" i="25"/>
  <c r="AY614" i="25"/>
  <c r="AX614" i="25"/>
  <c r="BA613" i="25"/>
  <c r="AZ613" i="25"/>
  <c r="AY613" i="25"/>
  <c r="AX613" i="25"/>
  <c r="BA612" i="25"/>
  <c r="AZ612" i="25"/>
  <c r="AY612" i="25"/>
  <c r="AX612" i="25"/>
  <c r="BA611" i="25"/>
  <c r="AZ611" i="25"/>
  <c r="AY611" i="25"/>
  <c r="AX611" i="25"/>
  <c r="BA610" i="25"/>
  <c r="AZ610" i="25"/>
  <c r="AY610" i="25"/>
  <c r="AX610" i="25"/>
  <c r="BA609" i="25"/>
  <c r="AZ609" i="25"/>
  <c r="AY609" i="25"/>
  <c r="AX609" i="25"/>
  <c r="BA608" i="25"/>
  <c r="AZ608" i="25"/>
  <c r="AY608" i="25"/>
  <c r="AX608" i="25"/>
  <c r="BA607" i="25"/>
  <c r="AZ607" i="25"/>
  <c r="AY607" i="25"/>
  <c r="AX607" i="25"/>
  <c r="BA606" i="25"/>
  <c r="AZ606" i="25"/>
  <c r="AY606" i="25"/>
  <c r="AX606" i="25"/>
  <c r="BA605" i="25"/>
  <c r="AZ605" i="25"/>
  <c r="AY605" i="25"/>
  <c r="AX605" i="25"/>
  <c r="BA604" i="25"/>
  <c r="AZ604" i="25"/>
  <c r="AY604" i="25"/>
  <c r="AX604" i="25"/>
  <c r="BA603" i="25"/>
  <c r="AZ603" i="25"/>
  <c r="AY603" i="25"/>
  <c r="AX603" i="25"/>
  <c r="BA602" i="25"/>
  <c r="AZ602" i="25"/>
  <c r="AY602" i="25"/>
  <c r="AX602" i="25"/>
  <c r="BA601" i="25"/>
  <c r="AZ601" i="25"/>
  <c r="AY601" i="25"/>
  <c r="AX601" i="25"/>
  <c r="BA600" i="25"/>
  <c r="AZ600" i="25"/>
  <c r="AY600" i="25"/>
  <c r="AX600" i="25"/>
  <c r="BA599" i="25"/>
  <c r="AZ599" i="25"/>
  <c r="AY599" i="25"/>
  <c r="AX599" i="25"/>
  <c r="BA598" i="25"/>
  <c r="AZ598" i="25"/>
  <c r="AY598" i="25"/>
  <c r="AX598" i="25"/>
  <c r="BA597" i="25"/>
  <c r="AZ597" i="25"/>
  <c r="AY597" i="25"/>
  <c r="AX597" i="25"/>
  <c r="BA596" i="25"/>
  <c r="AZ596" i="25"/>
  <c r="AY596" i="25"/>
  <c r="AX596" i="25"/>
  <c r="BA595" i="25"/>
  <c r="AZ595" i="25"/>
  <c r="AY595" i="25"/>
  <c r="AX595" i="25"/>
  <c r="BA594" i="25"/>
  <c r="AZ594" i="25"/>
  <c r="AY594" i="25"/>
  <c r="AX594" i="25"/>
  <c r="BA593" i="25"/>
  <c r="AZ593" i="25"/>
  <c r="AY593" i="25"/>
  <c r="AX593" i="25"/>
  <c r="BA592" i="25"/>
  <c r="AZ592" i="25"/>
  <c r="AY592" i="25"/>
  <c r="AX592" i="25"/>
  <c r="BA591" i="25"/>
  <c r="AZ591" i="25"/>
  <c r="AY591" i="25"/>
  <c r="AX591" i="25"/>
  <c r="BA590" i="25"/>
  <c r="AZ590" i="25"/>
  <c r="AY590" i="25"/>
  <c r="AX590" i="25"/>
  <c r="BA589" i="25"/>
  <c r="AZ589" i="25"/>
  <c r="AY589" i="25"/>
  <c r="AX589" i="25"/>
  <c r="BA588" i="25"/>
  <c r="AZ588" i="25"/>
  <c r="AY588" i="25"/>
  <c r="AX588" i="25"/>
  <c r="BA587" i="25"/>
  <c r="AZ587" i="25"/>
  <c r="AY587" i="25"/>
  <c r="AX587" i="25"/>
  <c r="BA586" i="25"/>
  <c r="AZ586" i="25"/>
  <c r="AY586" i="25"/>
  <c r="AX586" i="25"/>
  <c r="BA585" i="25"/>
  <c r="AZ585" i="25"/>
  <c r="AY585" i="25"/>
  <c r="AX585" i="25"/>
  <c r="BA584" i="25"/>
  <c r="AZ584" i="25"/>
  <c r="AY584" i="25"/>
  <c r="AX584" i="25"/>
  <c r="BA583" i="25"/>
  <c r="AZ583" i="25"/>
  <c r="AY583" i="25"/>
  <c r="AX583" i="25"/>
  <c r="BA582" i="25"/>
  <c r="AZ582" i="25"/>
  <c r="AY582" i="25"/>
  <c r="AX582" i="25"/>
  <c r="BA581" i="25"/>
  <c r="AZ581" i="25"/>
  <c r="AY581" i="25"/>
  <c r="AX581" i="25"/>
  <c r="BA580" i="25"/>
  <c r="AZ580" i="25"/>
  <c r="AY580" i="25"/>
  <c r="AX580" i="25"/>
  <c r="BA579" i="25"/>
  <c r="AZ579" i="25"/>
  <c r="AY579" i="25"/>
  <c r="AX579" i="25"/>
  <c r="BA578" i="25"/>
  <c r="AZ578" i="25"/>
  <c r="AY578" i="25"/>
  <c r="AX578" i="25"/>
  <c r="BA577" i="25"/>
  <c r="AZ577" i="25"/>
  <c r="AY577" i="25"/>
  <c r="AX577" i="25"/>
  <c r="BA576" i="25"/>
  <c r="AZ576" i="25"/>
  <c r="AY576" i="25"/>
  <c r="AX576" i="25"/>
  <c r="BA575" i="25"/>
  <c r="AZ575" i="25"/>
  <c r="AY575" i="25"/>
  <c r="AX575" i="25"/>
  <c r="BA574" i="25"/>
  <c r="AZ574" i="25"/>
  <c r="AY574" i="25"/>
  <c r="AX574" i="25"/>
  <c r="BA573" i="25"/>
  <c r="AZ573" i="25"/>
  <c r="AY573" i="25"/>
  <c r="AX573" i="25"/>
  <c r="BA572" i="25"/>
  <c r="AZ572" i="25"/>
  <c r="AY572" i="25"/>
  <c r="AX572" i="25"/>
  <c r="BA571" i="25"/>
  <c r="AZ571" i="25"/>
  <c r="AY571" i="25"/>
  <c r="AX571" i="25"/>
  <c r="BA570" i="25"/>
  <c r="AZ570" i="25"/>
  <c r="AY570" i="25"/>
  <c r="AX570" i="25"/>
  <c r="BA569" i="25"/>
  <c r="AZ569" i="25"/>
  <c r="AY569" i="25"/>
  <c r="AX569" i="25"/>
  <c r="BA568" i="25"/>
  <c r="AZ568" i="25"/>
  <c r="AY568" i="25"/>
  <c r="AX568" i="25"/>
  <c r="BA567" i="25"/>
  <c r="AZ567" i="25"/>
  <c r="AY567" i="25"/>
  <c r="AX567" i="25"/>
  <c r="BA566" i="25"/>
  <c r="AZ566" i="25"/>
  <c r="AY566" i="25"/>
  <c r="AX566" i="25"/>
  <c r="BA565" i="25"/>
  <c r="AZ565" i="25"/>
  <c r="AY565" i="25"/>
  <c r="AX565" i="25"/>
  <c r="BA564" i="25"/>
  <c r="AZ564" i="25"/>
  <c r="AY564" i="25"/>
  <c r="AX564" i="25"/>
  <c r="BA563" i="25"/>
  <c r="AZ563" i="25"/>
  <c r="AY563" i="25"/>
  <c r="AX563" i="25"/>
  <c r="BA562" i="25"/>
  <c r="AZ562" i="25"/>
  <c r="AY562" i="25"/>
  <c r="AX562" i="25"/>
  <c r="BA561" i="25"/>
  <c r="AZ561" i="25"/>
  <c r="AY561" i="25"/>
  <c r="AX561" i="25"/>
  <c r="BA560" i="25"/>
  <c r="AZ560" i="25"/>
  <c r="AY560" i="25"/>
  <c r="AX560" i="25"/>
  <c r="BA559" i="25"/>
  <c r="AZ559" i="25"/>
  <c r="AY559" i="25"/>
  <c r="AX559" i="25"/>
  <c r="BA558" i="25"/>
  <c r="AZ558" i="25"/>
  <c r="AY558" i="25"/>
  <c r="AX558" i="25"/>
  <c r="BA557" i="25"/>
  <c r="AZ557" i="25"/>
  <c r="AY557" i="25"/>
  <c r="AX557" i="25"/>
  <c r="BA556" i="25"/>
  <c r="AZ556" i="25"/>
  <c r="AY556" i="25"/>
  <c r="AX556" i="25"/>
  <c r="BA555" i="25"/>
  <c r="AZ555" i="25"/>
  <c r="AY555" i="25"/>
  <c r="AX555" i="25"/>
  <c r="BA554" i="25"/>
  <c r="AZ554" i="25"/>
  <c r="AY554" i="25"/>
  <c r="AX554" i="25"/>
  <c r="BA553" i="25"/>
  <c r="AZ553" i="25"/>
  <c r="AY553" i="25"/>
  <c r="AX553" i="25"/>
  <c r="BA552" i="25"/>
  <c r="AZ552" i="25"/>
  <c r="AY552" i="25"/>
  <c r="AX552" i="25"/>
  <c r="BA551" i="25"/>
  <c r="AZ551" i="25"/>
  <c r="AY551" i="25"/>
  <c r="AX551" i="25"/>
  <c r="BA550" i="25"/>
  <c r="AZ550" i="25"/>
  <c r="AY550" i="25"/>
  <c r="AX550" i="25"/>
  <c r="BA549" i="25"/>
  <c r="AZ549" i="25"/>
  <c r="AY549" i="25"/>
  <c r="AX549" i="25"/>
  <c r="BA548" i="25"/>
  <c r="AZ548" i="25"/>
  <c r="AY548" i="25"/>
  <c r="AX548" i="25"/>
  <c r="BA547" i="25"/>
  <c r="AZ547" i="25"/>
  <c r="AY547" i="25"/>
  <c r="AX547" i="25"/>
  <c r="BA546" i="25"/>
  <c r="AZ546" i="25"/>
  <c r="AY546" i="25"/>
  <c r="AX546" i="25"/>
  <c r="BA545" i="25"/>
  <c r="AZ545" i="25"/>
  <c r="AY545" i="25"/>
  <c r="AX545" i="25"/>
  <c r="BA544" i="25"/>
  <c r="AZ544" i="25"/>
  <c r="AY544" i="25"/>
  <c r="AX544" i="25"/>
  <c r="BA543" i="25"/>
  <c r="AZ543" i="25"/>
  <c r="AY543" i="25"/>
  <c r="AX543" i="25"/>
  <c r="BA542" i="25"/>
  <c r="AZ542" i="25"/>
  <c r="AY542" i="25"/>
  <c r="AX542" i="25"/>
  <c r="BA541" i="25"/>
  <c r="AZ541" i="25"/>
  <c r="AY541" i="25"/>
  <c r="AX541" i="25"/>
  <c r="BA540" i="25"/>
  <c r="AZ540" i="25"/>
  <c r="AY540" i="25"/>
  <c r="AX540" i="25"/>
  <c r="BA539" i="25"/>
  <c r="AZ539" i="25"/>
  <c r="AY539" i="25"/>
  <c r="AX539" i="25"/>
  <c r="BA538" i="25"/>
  <c r="AZ538" i="25"/>
  <c r="AY538" i="25"/>
  <c r="AX538" i="25"/>
  <c r="BA537" i="25"/>
  <c r="AZ537" i="25"/>
  <c r="AY537" i="25"/>
  <c r="AX537" i="25"/>
  <c r="BA536" i="25"/>
  <c r="AZ536" i="25"/>
  <c r="AY536" i="25"/>
  <c r="AX536" i="25"/>
  <c r="BA535" i="25"/>
  <c r="AZ535" i="25"/>
  <c r="AY535" i="25"/>
  <c r="AX535" i="25"/>
  <c r="BA534" i="25"/>
  <c r="AZ534" i="25"/>
  <c r="AY534" i="25"/>
  <c r="AX534" i="25"/>
  <c r="BA533" i="25"/>
  <c r="AZ533" i="25"/>
  <c r="AY533" i="25"/>
  <c r="AX533" i="25"/>
  <c r="BA532" i="25"/>
  <c r="AZ532" i="25"/>
  <c r="AY532" i="25"/>
  <c r="AX532" i="25"/>
  <c r="BA531" i="25"/>
  <c r="AZ531" i="25"/>
  <c r="AY531" i="25"/>
  <c r="AX531" i="25"/>
  <c r="BA530" i="25"/>
  <c r="AZ530" i="25"/>
  <c r="AY530" i="25"/>
  <c r="AX530" i="25"/>
  <c r="BA529" i="25"/>
  <c r="AZ529" i="25"/>
  <c r="AY529" i="25"/>
  <c r="AX529" i="25"/>
  <c r="BA528" i="25"/>
  <c r="AZ528" i="25"/>
  <c r="AY528" i="25"/>
  <c r="AX528" i="25"/>
  <c r="BA527" i="25"/>
  <c r="AZ527" i="25"/>
  <c r="AY527" i="25"/>
  <c r="AX527" i="25"/>
  <c r="BA526" i="25"/>
  <c r="AZ526" i="25"/>
  <c r="AY526" i="25"/>
  <c r="AX526" i="25"/>
  <c r="BA525" i="25"/>
  <c r="AZ525" i="25"/>
  <c r="AY525" i="25"/>
  <c r="AX525" i="25"/>
  <c r="BA524" i="25"/>
  <c r="AZ524" i="25"/>
  <c r="AY524" i="25"/>
  <c r="AX524" i="25"/>
  <c r="BA523" i="25"/>
  <c r="AZ523" i="25"/>
  <c r="AY523" i="25"/>
  <c r="AX523" i="25"/>
  <c r="BA522" i="25"/>
  <c r="AZ522" i="25"/>
  <c r="AY522" i="25"/>
  <c r="AX522" i="25"/>
  <c r="BA521" i="25"/>
  <c r="AZ521" i="25"/>
  <c r="AY521" i="25"/>
  <c r="AX521" i="25"/>
  <c r="BA520" i="25"/>
  <c r="AZ520" i="25"/>
  <c r="AY520" i="25"/>
  <c r="AX520" i="25"/>
  <c r="BA519" i="25"/>
  <c r="AZ519" i="25"/>
  <c r="AY519" i="25"/>
  <c r="AX519" i="25"/>
  <c r="BA518" i="25"/>
  <c r="AZ518" i="25"/>
  <c r="AY518" i="25"/>
  <c r="AX518" i="25"/>
  <c r="BA517" i="25"/>
  <c r="AZ517" i="25"/>
  <c r="AY517" i="25"/>
  <c r="AX517" i="25"/>
  <c r="BA516" i="25"/>
  <c r="AZ516" i="25"/>
  <c r="AY516" i="25"/>
  <c r="AX516" i="25"/>
  <c r="BA515" i="25"/>
  <c r="AZ515" i="25"/>
  <c r="AY515" i="25"/>
  <c r="AX515" i="25"/>
  <c r="BA514" i="25"/>
  <c r="AZ514" i="25"/>
  <c r="AY514" i="25"/>
  <c r="AX514" i="25"/>
  <c r="BA513" i="25"/>
  <c r="AZ513" i="25"/>
  <c r="AY513" i="25"/>
  <c r="AX513" i="25"/>
  <c r="BA512" i="25"/>
  <c r="AZ512" i="25"/>
  <c r="AY512" i="25"/>
  <c r="AX512" i="25"/>
  <c r="BA511" i="25"/>
  <c r="AZ511" i="25"/>
  <c r="AY511" i="25"/>
  <c r="AX511" i="25"/>
  <c r="BA510" i="25"/>
  <c r="AZ510" i="25"/>
  <c r="AY510" i="25"/>
  <c r="AX510" i="25"/>
  <c r="BA509" i="25"/>
  <c r="AZ509" i="25"/>
  <c r="AY509" i="25"/>
  <c r="AX509" i="25"/>
  <c r="BA508" i="25"/>
  <c r="AZ508" i="25"/>
  <c r="AY508" i="25"/>
  <c r="AX508" i="25"/>
  <c r="BA507" i="25"/>
  <c r="AZ507" i="25"/>
  <c r="AY507" i="25"/>
  <c r="AX507" i="25"/>
  <c r="BA506" i="25"/>
  <c r="AZ506" i="25"/>
  <c r="AY506" i="25"/>
  <c r="AX506" i="25"/>
  <c r="BA505" i="25"/>
  <c r="AZ505" i="25"/>
  <c r="AY505" i="25"/>
  <c r="AX505" i="25"/>
  <c r="BA504" i="25"/>
  <c r="AZ504" i="25"/>
  <c r="AY504" i="25"/>
  <c r="AX504" i="25"/>
  <c r="BA503" i="25"/>
  <c r="AZ503" i="25"/>
  <c r="AY503" i="25"/>
  <c r="AX503" i="25"/>
  <c r="BA502" i="25"/>
  <c r="AZ502" i="25"/>
  <c r="AY502" i="25"/>
  <c r="AX502" i="25"/>
  <c r="BA501" i="25"/>
  <c r="AZ501" i="25"/>
  <c r="AY501" i="25"/>
  <c r="AX501" i="25"/>
  <c r="BA500" i="25"/>
  <c r="AZ500" i="25"/>
  <c r="AY500" i="25"/>
  <c r="AX500" i="25"/>
  <c r="BA499" i="25"/>
  <c r="AZ499" i="25"/>
  <c r="AY499" i="25"/>
  <c r="AX499" i="25"/>
  <c r="BA498" i="25"/>
  <c r="AZ498" i="25"/>
  <c r="AY498" i="25"/>
  <c r="AX498" i="25"/>
  <c r="BA497" i="25"/>
  <c r="AZ497" i="25"/>
  <c r="AY497" i="25"/>
  <c r="AX497" i="25"/>
  <c r="BA496" i="25"/>
  <c r="AZ496" i="25"/>
  <c r="AY496" i="25"/>
  <c r="AX496" i="25"/>
  <c r="BA495" i="25"/>
  <c r="AZ495" i="25"/>
  <c r="AY495" i="25"/>
  <c r="AX495" i="25"/>
  <c r="BA494" i="25"/>
  <c r="AZ494" i="25"/>
  <c r="AY494" i="25"/>
  <c r="AX494" i="25"/>
  <c r="BA493" i="25"/>
  <c r="AZ493" i="25"/>
  <c r="AY493" i="25"/>
  <c r="AX493" i="25"/>
  <c r="BA492" i="25"/>
  <c r="AZ492" i="25"/>
  <c r="AY492" i="25"/>
  <c r="AX492" i="25"/>
  <c r="BA491" i="25"/>
  <c r="AZ491" i="25"/>
  <c r="AY491" i="25"/>
  <c r="AX491" i="25"/>
  <c r="BA490" i="25"/>
  <c r="AZ490" i="25"/>
  <c r="AY490" i="25"/>
  <c r="AX490" i="25"/>
  <c r="BA489" i="25"/>
  <c r="AZ489" i="25"/>
  <c r="AY489" i="25"/>
  <c r="AX489" i="25"/>
  <c r="BA488" i="25"/>
  <c r="AZ488" i="25"/>
  <c r="AY488" i="25"/>
  <c r="AX488" i="25"/>
  <c r="BA487" i="25"/>
  <c r="AZ487" i="25"/>
  <c r="AY487" i="25"/>
  <c r="AX487" i="25"/>
  <c r="BA486" i="25"/>
  <c r="AZ486" i="25"/>
  <c r="AY486" i="25"/>
  <c r="AX486" i="25"/>
  <c r="BA485" i="25"/>
  <c r="AZ485" i="25"/>
  <c r="AY485" i="25"/>
  <c r="AX485" i="25"/>
  <c r="BA484" i="25"/>
  <c r="AZ484" i="25"/>
  <c r="AY484" i="25"/>
  <c r="AX484" i="25"/>
  <c r="BA483" i="25"/>
  <c r="AZ483" i="25"/>
  <c r="AY483" i="25"/>
  <c r="AX483" i="25"/>
  <c r="BA482" i="25"/>
  <c r="AZ482" i="25"/>
  <c r="AY482" i="25"/>
  <c r="AX482" i="25"/>
  <c r="BA481" i="25"/>
  <c r="AZ481" i="25"/>
  <c r="AY481" i="25"/>
  <c r="AX481" i="25"/>
  <c r="BA480" i="25"/>
  <c r="AZ480" i="25"/>
  <c r="AY480" i="25"/>
  <c r="AX480" i="25"/>
  <c r="BA479" i="25"/>
  <c r="AZ479" i="25"/>
  <c r="AY479" i="25"/>
  <c r="AX479" i="25"/>
  <c r="BA478" i="25"/>
  <c r="AZ478" i="25"/>
  <c r="AY478" i="25"/>
  <c r="AX478" i="25"/>
  <c r="BA477" i="25"/>
  <c r="AZ477" i="25"/>
  <c r="AY477" i="25"/>
  <c r="AX477" i="25"/>
  <c r="BA476" i="25"/>
  <c r="AZ476" i="25"/>
  <c r="AY476" i="25"/>
  <c r="AX476" i="25"/>
  <c r="BA475" i="25"/>
  <c r="AZ475" i="25"/>
  <c r="AY475" i="25"/>
  <c r="AX475" i="25"/>
  <c r="BA474" i="25"/>
  <c r="AZ474" i="25"/>
  <c r="AY474" i="25"/>
  <c r="AX474" i="25"/>
  <c r="BA473" i="25"/>
  <c r="AZ473" i="25"/>
  <c r="AY473" i="25"/>
  <c r="AX473" i="25"/>
  <c r="BA472" i="25"/>
  <c r="AZ472" i="25"/>
  <c r="AY472" i="25"/>
  <c r="AX472" i="25"/>
  <c r="BA471" i="25"/>
  <c r="AZ471" i="25"/>
  <c r="AY471" i="25"/>
  <c r="AX471" i="25"/>
  <c r="BA470" i="25"/>
  <c r="AZ470" i="25"/>
  <c r="AY470" i="25"/>
  <c r="AX470" i="25"/>
  <c r="BA469" i="25"/>
  <c r="AZ469" i="25"/>
  <c r="AY469" i="25"/>
  <c r="AX469" i="25"/>
  <c r="BA468" i="25"/>
  <c r="AZ468" i="25"/>
  <c r="AY468" i="25"/>
  <c r="AX468" i="25"/>
  <c r="BA467" i="25"/>
  <c r="AZ467" i="25"/>
  <c r="AY467" i="25"/>
  <c r="AX467" i="25"/>
  <c r="BA466" i="25"/>
  <c r="AZ466" i="25"/>
  <c r="AY466" i="25"/>
  <c r="AX466" i="25"/>
  <c r="BA465" i="25"/>
  <c r="AZ465" i="25"/>
  <c r="AY465" i="25"/>
  <c r="AX465" i="25"/>
  <c r="BA464" i="25"/>
  <c r="AZ464" i="25"/>
  <c r="AY464" i="25"/>
  <c r="AX464" i="25"/>
  <c r="BA463" i="25"/>
  <c r="AZ463" i="25"/>
  <c r="AY463" i="25"/>
  <c r="AX463" i="25"/>
  <c r="BA462" i="25"/>
  <c r="AZ462" i="25"/>
  <c r="AY462" i="25"/>
  <c r="AX462" i="25"/>
  <c r="BA461" i="25"/>
  <c r="AZ461" i="25"/>
  <c r="AY461" i="25"/>
  <c r="AX461" i="25"/>
  <c r="BA460" i="25"/>
  <c r="AZ460" i="25"/>
  <c r="AY460" i="25"/>
  <c r="AX460" i="25"/>
  <c r="BA459" i="25"/>
  <c r="AZ459" i="25"/>
  <c r="AY459" i="25"/>
  <c r="AX459" i="25"/>
  <c r="BA458" i="25"/>
  <c r="AZ458" i="25"/>
  <c r="AY458" i="25"/>
  <c r="AX458" i="25"/>
  <c r="BA457" i="25"/>
  <c r="AZ457" i="25"/>
  <c r="AY457" i="25"/>
  <c r="AX457" i="25"/>
  <c r="BA456" i="25"/>
  <c r="AZ456" i="25"/>
  <c r="AY456" i="25"/>
  <c r="AX456" i="25"/>
  <c r="BA455" i="25"/>
  <c r="AZ455" i="25"/>
  <c r="AY455" i="25"/>
  <c r="AX455" i="25"/>
  <c r="BA454" i="25"/>
  <c r="AZ454" i="25"/>
  <c r="AY454" i="25"/>
  <c r="AX454" i="25"/>
  <c r="BA453" i="25"/>
  <c r="AZ453" i="25"/>
  <c r="AY453" i="25"/>
  <c r="AX453" i="25"/>
  <c r="BA452" i="25"/>
  <c r="AZ452" i="25"/>
  <c r="AY452" i="25"/>
  <c r="AX452" i="25"/>
  <c r="BA451" i="25"/>
  <c r="AZ451" i="25"/>
  <c r="AY451" i="25"/>
  <c r="AX451" i="25"/>
  <c r="BA450" i="25"/>
  <c r="AZ450" i="25"/>
  <c r="AY450" i="25"/>
  <c r="AX450" i="25"/>
  <c r="BA449" i="25"/>
  <c r="AZ449" i="25"/>
  <c r="AY449" i="25"/>
  <c r="AX449" i="25"/>
  <c r="BA448" i="25"/>
  <c r="AZ448" i="25"/>
  <c r="AY448" i="25"/>
  <c r="AX448" i="25"/>
  <c r="BA447" i="25"/>
  <c r="AZ447" i="25"/>
  <c r="AY447" i="25"/>
  <c r="AX447" i="25"/>
  <c r="BA446" i="25"/>
  <c r="AZ446" i="25"/>
  <c r="AY446" i="25"/>
  <c r="AX446" i="25"/>
  <c r="BA445" i="25"/>
  <c r="AZ445" i="25"/>
  <c r="AY445" i="25"/>
  <c r="AX445" i="25"/>
  <c r="BA444" i="25"/>
  <c r="AZ444" i="25"/>
  <c r="AY444" i="25"/>
  <c r="AX444" i="25"/>
  <c r="BA443" i="25"/>
  <c r="AZ443" i="25"/>
  <c r="AY443" i="25"/>
  <c r="AX443" i="25"/>
  <c r="BA442" i="25"/>
  <c r="AZ442" i="25"/>
  <c r="AY442" i="25"/>
  <c r="AX442" i="25"/>
  <c r="BA441" i="25"/>
  <c r="AZ441" i="25"/>
  <c r="AY441" i="25"/>
  <c r="AX441" i="25"/>
  <c r="BA440" i="25"/>
  <c r="AZ440" i="25"/>
  <c r="AY440" i="25"/>
  <c r="AX440" i="25"/>
  <c r="BA439" i="25"/>
  <c r="AZ439" i="25"/>
  <c r="AY439" i="25"/>
  <c r="AX439" i="25"/>
  <c r="BA438" i="25"/>
  <c r="AZ438" i="25"/>
  <c r="AY438" i="25"/>
  <c r="AX438" i="25"/>
  <c r="BA437" i="25"/>
  <c r="AZ437" i="25"/>
  <c r="AY437" i="25"/>
  <c r="AX437" i="25"/>
  <c r="BA436" i="25"/>
  <c r="AZ436" i="25"/>
  <c r="AY436" i="25"/>
  <c r="AX436" i="25"/>
  <c r="BA435" i="25"/>
  <c r="AZ435" i="25"/>
  <c r="AY435" i="25"/>
  <c r="AX435" i="25"/>
  <c r="BA434" i="25"/>
  <c r="AZ434" i="25"/>
  <c r="AY434" i="25"/>
  <c r="AX434" i="25"/>
  <c r="BA433" i="25"/>
  <c r="AZ433" i="25"/>
  <c r="AY433" i="25"/>
  <c r="AX433" i="25"/>
  <c r="BA432" i="25"/>
  <c r="AZ432" i="25"/>
  <c r="AY432" i="25"/>
  <c r="AX432" i="25"/>
  <c r="BA431" i="25"/>
  <c r="AZ431" i="25"/>
  <c r="AY431" i="25"/>
  <c r="AX431" i="25"/>
  <c r="BA430" i="25"/>
  <c r="AZ430" i="25"/>
  <c r="AY430" i="25"/>
  <c r="AX430" i="25"/>
  <c r="BA429" i="25"/>
  <c r="AZ429" i="25"/>
  <c r="AY429" i="25"/>
  <c r="AX429" i="25"/>
  <c r="BA428" i="25"/>
  <c r="AZ428" i="25"/>
  <c r="AY428" i="25"/>
  <c r="AX428" i="25"/>
  <c r="BA427" i="25"/>
  <c r="AZ427" i="25"/>
  <c r="AY427" i="25"/>
  <c r="AX427" i="25"/>
  <c r="BA426" i="25"/>
  <c r="AZ426" i="25"/>
  <c r="AY426" i="25"/>
  <c r="AX426" i="25"/>
  <c r="BA425" i="25"/>
  <c r="AZ425" i="25"/>
  <c r="AY425" i="25"/>
  <c r="AX425" i="25"/>
  <c r="BA424" i="25"/>
  <c r="AZ424" i="25"/>
  <c r="AY424" i="25"/>
  <c r="AX424" i="25"/>
  <c r="BA423" i="25"/>
  <c r="AZ423" i="25"/>
  <c r="AY423" i="25"/>
  <c r="AX423" i="25"/>
  <c r="BA422" i="25"/>
  <c r="AZ422" i="25"/>
  <c r="AY422" i="25"/>
  <c r="AX422" i="25"/>
  <c r="BA421" i="25"/>
  <c r="AZ421" i="25"/>
  <c r="AY421" i="25"/>
  <c r="AX421" i="25"/>
  <c r="BA420" i="25"/>
  <c r="AZ420" i="25"/>
  <c r="AY420" i="25"/>
  <c r="AX420" i="25"/>
  <c r="BA419" i="25"/>
  <c r="AZ419" i="25"/>
  <c r="AY419" i="25"/>
  <c r="AX419" i="25"/>
  <c r="BA418" i="25"/>
  <c r="AZ418" i="25"/>
  <c r="AY418" i="25"/>
  <c r="AX418" i="25"/>
  <c r="BA417" i="25"/>
  <c r="AZ417" i="25"/>
  <c r="AY417" i="25"/>
  <c r="AX417" i="25"/>
  <c r="BA416" i="25"/>
  <c r="AZ416" i="25"/>
  <c r="AY416" i="25"/>
  <c r="AX416" i="25"/>
  <c r="BA415" i="25"/>
  <c r="AZ415" i="25"/>
  <c r="AY415" i="25"/>
  <c r="AX415" i="25"/>
  <c r="BA414" i="25"/>
  <c r="AZ414" i="25"/>
  <c r="AY414" i="25"/>
  <c r="AX414" i="25"/>
  <c r="BA413" i="25"/>
  <c r="AZ413" i="25"/>
  <c r="AY413" i="25"/>
  <c r="AX413" i="25"/>
  <c r="BA412" i="25"/>
  <c r="AZ412" i="25"/>
  <c r="AY412" i="25"/>
  <c r="AX412" i="25"/>
  <c r="BA411" i="25"/>
  <c r="AZ411" i="25"/>
  <c r="AY411" i="25"/>
  <c r="AX411" i="25"/>
  <c r="BA410" i="25"/>
  <c r="AZ410" i="25"/>
  <c r="AY410" i="25"/>
  <c r="AX410" i="25"/>
  <c r="BA409" i="25"/>
  <c r="AZ409" i="25"/>
  <c r="AY409" i="25"/>
  <c r="AX409" i="25"/>
  <c r="BA408" i="25"/>
  <c r="AZ408" i="25"/>
  <c r="AY408" i="25"/>
  <c r="AX408" i="25"/>
  <c r="BA407" i="25"/>
  <c r="AZ407" i="25"/>
  <c r="AY407" i="25"/>
  <c r="AX407" i="25"/>
  <c r="BA406" i="25"/>
  <c r="AZ406" i="25"/>
  <c r="AY406" i="25"/>
  <c r="AX406" i="25"/>
  <c r="BA405" i="25"/>
  <c r="AZ405" i="25"/>
  <c r="AY405" i="25"/>
  <c r="AX405" i="25"/>
  <c r="BA404" i="25"/>
  <c r="AZ404" i="25"/>
  <c r="AY404" i="25"/>
  <c r="AX404" i="25"/>
  <c r="BA403" i="25"/>
  <c r="AZ403" i="25"/>
  <c r="AY403" i="25"/>
  <c r="AX403" i="25"/>
  <c r="BA402" i="25"/>
  <c r="AZ402" i="25"/>
  <c r="AY402" i="25"/>
  <c r="AX402" i="25"/>
  <c r="BA401" i="25"/>
  <c r="AZ401" i="25"/>
  <c r="AY401" i="25"/>
  <c r="AX401" i="25"/>
  <c r="BA400" i="25"/>
  <c r="AZ400" i="25"/>
  <c r="AY400" i="25"/>
  <c r="AX400" i="25"/>
  <c r="BA399" i="25"/>
  <c r="AZ399" i="25"/>
  <c r="AY399" i="25"/>
  <c r="AX399" i="25"/>
  <c r="BA398" i="25"/>
  <c r="AZ398" i="25"/>
  <c r="AY398" i="25"/>
  <c r="AX398" i="25"/>
  <c r="BA397" i="25"/>
  <c r="AZ397" i="25"/>
  <c r="AY397" i="25"/>
  <c r="AX397" i="25"/>
  <c r="BA396" i="25"/>
  <c r="AZ396" i="25"/>
  <c r="AY396" i="25"/>
  <c r="AX396" i="25"/>
  <c r="BA395" i="25"/>
  <c r="AZ395" i="25"/>
  <c r="AY395" i="25"/>
  <c r="AX395" i="25"/>
  <c r="BA394" i="25"/>
  <c r="AZ394" i="25"/>
  <c r="AY394" i="25"/>
  <c r="AX394" i="25"/>
  <c r="BA393" i="25"/>
  <c r="AZ393" i="25"/>
  <c r="AY393" i="25"/>
  <c r="AX393" i="25"/>
  <c r="BA392" i="25"/>
  <c r="AZ392" i="25"/>
  <c r="AY392" i="25"/>
  <c r="AX392" i="25"/>
  <c r="BA391" i="25"/>
  <c r="AZ391" i="25"/>
  <c r="AY391" i="25"/>
  <c r="AX391" i="25"/>
  <c r="BA390" i="25"/>
  <c r="AZ390" i="25"/>
  <c r="AY390" i="25"/>
  <c r="AX390" i="25"/>
  <c r="BA389" i="25"/>
  <c r="AZ389" i="25"/>
  <c r="AY389" i="25"/>
  <c r="AX389" i="25"/>
  <c r="BA388" i="25"/>
  <c r="AZ388" i="25"/>
  <c r="AY388" i="25"/>
  <c r="AX388" i="25"/>
  <c r="BA387" i="25"/>
  <c r="AZ387" i="25"/>
  <c r="AY387" i="25"/>
  <c r="AX387" i="25"/>
  <c r="BA386" i="25"/>
  <c r="AZ386" i="25"/>
  <c r="AY386" i="25"/>
  <c r="AX386" i="25"/>
  <c r="BA385" i="25"/>
  <c r="AZ385" i="25"/>
  <c r="AY385" i="25"/>
  <c r="AX385" i="25"/>
  <c r="BA384" i="25"/>
  <c r="AZ384" i="25"/>
  <c r="AY384" i="25"/>
  <c r="AX384" i="25"/>
  <c r="BA383" i="25"/>
  <c r="AZ383" i="25"/>
  <c r="AY383" i="25"/>
  <c r="AX383" i="25"/>
  <c r="BA382" i="25"/>
  <c r="AZ382" i="25"/>
  <c r="AY382" i="25"/>
  <c r="AX382" i="25"/>
  <c r="BA381" i="25"/>
  <c r="AZ381" i="25"/>
  <c r="AY381" i="25"/>
  <c r="AX381" i="25"/>
  <c r="BA380" i="25"/>
  <c r="AZ380" i="25"/>
  <c r="AY380" i="25"/>
  <c r="AX380" i="25"/>
  <c r="BA379" i="25"/>
  <c r="AZ379" i="25"/>
  <c r="AY379" i="25"/>
  <c r="AX379" i="25"/>
  <c r="BA378" i="25"/>
  <c r="AZ378" i="25"/>
  <c r="AY378" i="25"/>
  <c r="AX378" i="25"/>
  <c r="BA377" i="25"/>
  <c r="AZ377" i="25"/>
  <c r="AY377" i="25"/>
  <c r="AX377" i="25"/>
  <c r="BA376" i="25"/>
  <c r="AZ376" i="25"/>
  <c r="AY376" i="25"/>
  <c r="AX376" i="25"/>
  <c r="BA375" i="25"/>
  <c r="AZ375" i="25"/>
  <c r="AY375" i="25"/>
  <c r="AX375" i="25"/>
  <c r="BA374" i="25"/>
  <c r="AZ374" i="25"/>
  <c r="AY374" i="25"/>
  <c r="AX374" i="25"/>
  <c r="BA373" i="25"/>
  <c r="AZ373" i="25"/>
  <c r="AY373" i="25"/>
  <c r="AX373" i="25"/>
  <c r="BA372" i="25"/>
  <c r="AZ372" i="25"/>
  <c r="AY372" i="25"/>
  <c r="AX372" i="25"/>
  <c r="BA371" i="25"/>
  <c r="AZ371" i="25"/>
  <c r="AY371" i="25"/>
  <c r="AX371" i="25"/>
  <c r="BA370" i="25"/>
  <c r="AZ370" i="25"/>
  <c r="AY370" i="25"/>
  <c r="AX370" i="25"/>
  <c r="BA369" i="25"/>
  <c r="AZ369" i="25"/>
  <c r="AY369" i="25"/>
  <c r="AX369" i="25"/>
  <c r="BA368" i="25"/>
  <c r="AZ368" i="25"/>
  <c r="AY368" i="25"/>
  <c r="AX368" i="25"/>
  <c r="BA367" i="25"/>
  <c r="AZ367" i="25"/>
  <c r="AY367" i="25"/>
  <c r="AX367" i="25"/>
  <c r="BA366" i="25"/>
  <c r="AZ366" i="25"/>
  <c r="AY366" i="25"/>
  <c r="AX366" i="25"/>
  <c r="BA365" i="25"/>
  <c r="AZ365" i="25"/>
  <c r="AY365" i="25"/>
  <c r="AX365" i="25"/>
  <c r="BA364" i="25"/>
  <c r="AZ364" i="25"/>
  <c r="AY364" i="25"/>
  <c r="AX364" i="25"/>
  <c r="BA363" i="25"/>
  <c r="AZ363" i="25"/>
  <c r="AY363" i="25"/>
  <c r="AX363" i="25"/>
  <c r="BA362" i="25"/>
  <c r="AZ362" i="25"/>
  <c r="AY362" i="25"/>
  <c r="AX362" i="25"/>
  <c r="BA361" i="25"/>
  <c r="AZ361" i="25"/>
  <c r="AY361" i="25"/>
  <c r="AX361" i="25"/>
  <c r="BA360" i="25"/>
  <c r="AZ360" i="25"/>
  <c r="AY360" i="25"/>
  <c r="AX360" i="25"/>
  <c r="BA359" i="25"/>
  <c r="AZ359" i="25"/>
  <c r="AY359" i="25"/>
  <c r="AX359" i="25"/>
  <c r="BA358" i="25"/>
  <c r="AZ358" i="25"/>
  <c r="AY358" i="25"/>
  <c r="AX358" i="25"/>
  <c r="BA357" i="25"/>
  <c r="AZ357" i="25"/>
  <c r="AY357" i="25"/>
  <c r="AX357" i="25"/>
  <c r="BA356" i="25"/>
  <c r="AZ356" i="25"/>
  <c r="AY356" i="25"/>
  <c r="AX356" i="25"/>
  <c r="BA355" i="25"/>
  <c r="AZ355" i="25"/>
  <c r="AY355" i="25"/>
  <c r="AX355" i="25"/>
  <c r="BA354" i="25"/>
  <c r="AZ354" i="25"/>
  <c r="AY354" i="25"/>
  <c r="AX354" i="25"/>
  <c r="BA353" i="25"/>
  <c r="AZ353" i="25"/>
  <c r="AY353" i="25"/>
  <c r="AX353" i="25"/>
  <c r="BA352" i="25"/>
  <c r="AZ352" i="25"/>
  <c r="AY352" i="25"/>
  <c r="AX352" i="25"/>
  <c r="BA351" i="25"/>
  <c r="AZ351" i="25"/>
  <c r="AY351" i="25"/>
  <c r="AX351" i="25"/>
  <c r="BA350" i="25"/>
  <c r="AZ350" i="25"/>
  <c r="AY350" i="25"/>
  <c r="AX350" i="25"/>
  <c r="BA349" i="25"/>
  <c r="AZ349" i="25"/>
  <c r="AY349" i="25"/>
  <c r="AX349" i="25"/>
  <c r="BA348" i="25"/>
  <c r="AZ348" i="25"/>
  <c r="AY348" i="25"/>
  <c r="AX348" i="25"/>
  <c r="BA347" i="25"/>
  <c r="AZ347" i="25"/>
  <c r="AY347" i="25"/>
  <c r="AX347" i="25"/>
  <c r="BA346" i="25"/>
  <c r="AZ346" i="25"/>
  <c r="AY346" i="25"/>
  <c r="AX346" i="25"/>
  <c r="BA345" i="25"/>
  <c r="AZ345" i="25"/>
  <c r="AY345" i="25"/>
  <c r="AX345" i="25"/>
  <c r="BA344" i="25"/>
  <c r="AZ344" i="25"/>
  <c r="AY344" i="25"/>
  <c r="AX344" i="25"/>
  <c r="BA343" i="25"/>
  <c r="AZ343" i="25"/>
  <c r="AY343" i="25"/>
  <c r="AX343" i="25"/>
  <c r="BA342" i="25"/>
  <c r="AZ342" i="25"/>
  <c r="AY342" i="25"/>
  <c r="AX342" i="25"/>
  <c r="BA341" i="25"/>
  <c r="AZ341" i="25"/>
  <c r="AY341" i="25"/>
  <c r="AX341" i="25"/>
  <c r="BA340" i="25"/>
  <c r="AZ340" i="25"/>
  <c r="AY340" i="25"/>
  <c r="AX340" i="25"/>
  <c r="BA339" i="25"/>
  <c r="AZ339" i="25"/>
  <c r="AY339" i="25"/>
  <c r="AX339" i="25"/>
  <c r="BA338" i="25"/>
  <c r="AZ338" i="25"/>
  <c r="AY338" i="25"/>
  <c r="AX338" i="25"/>
  <c r="BA337" i="25"/>
  <c r="AZ337" i="25"/>
  <c r="AY337" i="25"/>
  <c r="AX337" i="25"/>
  <c r="BA336" i="25"/>
  <c r="AZ336" i="25"/>
  <c r="AY336" i="25"/>
  <c r="AX336" i="25"/>
  <c r="BA335" i="25"/>
  <c r="AZ335" i="25"/>
  <c r="AY335" i="25"/>
  <c r="AX335" i="25"/>
  <c r="BA334" i="25"/>
  <c r="AZ334" i="25"/>
  <c r="AY334" i="25"/>
  <c r="AX334" i="25"/>
  <c r="BA333" i="25"/>
  <c r="AZ333" i="25"/>
  <c r="AY333" i="25"/>
  <c r="AX333" i="25"/>
  <c r="BA332" i="25"/>
  <c r="AZ332" i="25"/>
  <c r="AY332" i="25"/>
  <c r="AX332" i="25"/>
  <c r="BA331" i="25"/>
  <c r="AZ331" i="25"/>
  <c r="AY331" i="25"/>
  <c r="AX331" i="25"/>
  <c r="BA330" i="25"/>
  <c r="AZ330" i="25"/>
  <c r="AY330" i="25"/>
  <c r="AX330" i="25"/>
  <c r="BA329" i="25"/>
  <c r="AZ329" i="25"/>
  <c r="AY329" i="25"/>
  <c r="AX329" i="25"/>
  <c r="BA328" i="25"/>
  <c r="AZ328" i="25"/>
  <c r="AY328" i="25"/>
  <c r="AX328" i="25"/>
  <c r="BA327" i="25"/>
  <c r="AZ327" i="25"/>
  <c r="AY327" i="25"/>
  <c r="AX327" i="25"/>
  <c r="BA326" i="25"/>
  <c r="AZ326" i="25"/>
  <c r="AY326" i="25"/>
  <c r="AX326" i="25"/>
  <c r="BA325" i="25"/>
  <c r="AZ325" i="25"/>
  <c r="AY325" i="25"/>
  <c r="AX325" i="25"/>
  <c r="BA324" i="25"/>
  <c r="AZ324" i="25"/>
  <c r="AY324" i="25"/>
  <c r="AX324" i="25"/>
  <c r="BA323" i="25"/>
  <c r="AZ323" i="25"/>
  <c r="AY323" i="25"/>
  <c r="AX323" i="25"/>
  <c r="BA322" i="25"/>
  <c r="AZ322" i="25"/>
  <c r="AY322" i="25"/>
  <c r="AX322" i="25"/>
  <c r="BA321" i="25"/>
  <c r="AZ321" i="25"/>
  <c r="AY321" i="25"/>
  <c r="AX321" i="25"/>
  <c r="BA320" i="25"/>
  <c r="AZ320" i="25"/>
  <c r="AY320" i="25"/>
  <c r="AX320" i="25"/>
  <c r="BA319" i="25"/>
  <c r="AZ319" i="25"/>
  <c r="AY319" i="25"/>
  <c r="AX319" i="25"/>
  <c r="BA318" i="25"/>
  <c r="AZ318" i="25"/>
  <c r="AY318" i="25"/>
  <c r="AX318" i="25"/>
  <c r="BA317" i="25"/>
  <c r="AZ317" i="25"/>
  <c r="AY317" i="25"/>
  <c r="AX317" i="25"/>
  <c r="BA316" i="25"/>
  <c r="AZ316" i="25"/>
  <c r="AY316" i="25"/>
  <c r="AX316" i="25"/>
  <c r="BA315" i="25"/>
  <c r="AZ315" i="25"/>
  <c r="AY315" i="25"/>
  <c r="AX315" i="25"/>
  <c r="BA314" i="25"/>
  <c r="AZ314" i="25"/>
  <c r="AY314" i="25"/>
  <c r="AX314" i="25"/>
  <c r="BA313" i="25"/>
  <c r="AZ313" i="25"/>
  <c r="AY313" i="25"/>
  <c r="AX313" i="25"/>
  <c r="BA312" i="25"/>
  <c r="AZ312" i="25"/>
  <c r="AY312" i="25"/>
  <c r="AX312" i="25"/>
  <c r="BA311" i="25"/>
  <c r="AZ311" i="25"/>
  <c r="AY311" i="25"/>
  <c r="AX311" i="25"/>
  <c r="BA310" i="25"/>
  <c r="AZ310" i="25"/>
  <c r="AY310" i="25"/>
  <c r="AX310" i="25"/>
  <c r="BA309" i="25"/>
  <c r="AZ309" i="25"/>
  <c r="AY309" i="25"/>
  <c r="AX309" i="25"/>
  <c r="BA308" i="25"/>
  <c r="AZ308" i="25"/>
  <c r="AY308" i="25"/>
  <c r="AX308" i="25"/>
  <c r="BA307" i="25"/>
  <c r="AZ307" i="25"/>
  <c r="AY307" i="25"/>
  <c r="AX307" i="25"/>
  <c r="BA306" i="25"/>
  <c r="AZ306" i="25"/>
  <c r="AY306" i="25"/>
  <c r="AX306" i="25"/>
  <c r="BA305" i="25"/>
  <c r="AZ305" i="25"/>
  <c r="AY305" i="25"/>
  <c r="AX305" i="25"/>
  <c r="BA304" i="25"/>
  <c r="AZ304" i="25"/>
  <c r="AY304" i="25"/>
  <c r="AX304" i="25"/>
  <c r="BA303" i="25"/>
  <c r="AZ303" i="25"/>
  <c r="AY303" i="25"/>
  <c r="AX303" i="25"/>
  <c r="BA302" i="25"/>
  <c r="AZ302" i="25"/>
  <c r="AY302" i="25"/>
  <c r="AX302" i="25"/>
  <c r="BA301" i="25"/>
  <c r="AZ301" i="25"/>
  <c r="AY301" i="25"/>
  <c r="AX301" i="25"/>
  <c r="BA300" i="25"/>
  <c r="AZ300" i="25"/>
  <c r="AY300" i="25"/>
  <c r="AX300" i="25"/>
  <c r="BA299" i="25"/>
  <c r="AZ299" i="25"/>
  <c r="AY299" i="25"/>
  <c r="AX299" i="25"/>
  <c r="BA298" i="25"/>
  <c r="AZ298" i="25"/>
  <c r="AY298" i="25"/>
  <c r="AX298" i="25"/>
  <c r="BA297" i="25"/>
  <c r="AZ297" i="25"/>
  <c r="AY297" i="25"/>
  <c r="AX297" i="25"/>
  <c r="BA296" i="25"/>
  <c r="AZ296" i="25"/>
  <c r="AY296" i="25"/>
  <c r="AX296" i="25"/>
  <c r="BA295" i="25"/>
  <c r="AZ295" i="25"/>
  <c r="AY295" i="25"/>
  <c r="AX295" i="25"/>
  <c r="BA294" i="25"/>
  <c r="AZ294" i="25"/>
  <c r="AY294" i="25"/>
  <c r="AX294" i="25"/>
  <c r="BA293" i="25"/>
  <c r="AZ293" i="25"/>
  <c r="AY293" i="25"/>
  <c r="AX293" i="25"/>
  <c r="BA292" i="25"/>
  <c r="AZ292" i="25"/>
  <c r="AY292" i="25"/>
  <c r="AX292" i="25"/>
  <c r="BA291" i="25"/>
  <c r="AZ291" i="25"/>
  <c r="AY291" i="25"/>
  <c r="AX291" i="25"/>
  <c r="BA290" i="25"/>
  <c r="AZ290" i="25"/>
  <c r="AY290" i="25"/>
  <c r="AX290" i="25"/>
  <c r="BA289" i="25"/>
  <c r="AZ289" i="25"/>
  <c r="AY289" i="25"/>
  <c r="AX289" i="25"/>
  <c r="BA288" i="25"/>
  <c r="AZ288" i="25"/>
  <c r="AY288" i="25"/>
  <c r="AX288" i="25"/>
  <c r="BA287" i="25"/>
  <c r="AZ287" i="25"/>
  <c r="AY287" i="25"/>
  <c r="AX287" i="25"/>
  <c r="BA286" i="25"/>
  <c r="AZ286" i="25"/>
  <c r="AY286" i="25"/>
  <c r="AX286" i="25"/>
  <c r="BA285" i="25"/>
  <c r="AZ285" i="25"/>
  <c r="AY285" i="25"/>
  <c r="AX285" i="25"/>
  <c r="BA284" i="25"/>
  <c r="AZ284" i="25"/>
  <c r="AY284" i="25"/>
  <c r="AX284" i="25"/>
  <c r="BA283" i="25"/>
  <c r="AZ283" i="25"/>
  <c r="AY283" i="25"/>
  <c r="AX283" i="25"/>
  <c r="BA282" i="25"/>
  <c r="AZ282" i="25"/>
  <c r="AY282" i="25"/>
  <c r="AX282" i="25"/>
  <c r="BA281" i="25"/>
  <c r="AZ281" i="25"/>
  <c r="AY281" i="25"/>
  <c r="AX281" i="25"/>
  <c r="BA280" i="25"/>
  <c r="AZ280" i="25"/>
  <c r="AY280" i="25"/>
  <c r="AX280" i="25"/>
  <c r="BA279" i="25"/>
  <c r="AZ279" i="25"/>
  <c r="AY279" i="25"/>
  <c r="AX279" i="25"/>
  <c r="BA278" i="25"/>
  <c r="AZ278" i="25"/>
  <c r="AY278" i="25"/>
  <c r="AX278" i="25"/>
  <c r="BA277" i="25"/>
  <c r="AZ277" i="25"/>
  <c r="AY277" i="25"/>
  <c r="AX277" i="25"/>
  <c r="BA276" i="25"/>
  <c r="AZ276" i="25"/>
  <c r="AY276" i="25"/>
  <c r="AX276" i="25"/>
  <c r="BA275" i="25"/>
  <c r="AZ275" i="25"/>
  <c r="AY275" i="25"/>
  <c r="AX275" i="25"/>
  <c r="BA274" i="25"/>
  <c r="AZ274" i="25"/>
  <c r="AY274" i="25"/>
  <c r="AX274" i="25"/>
  <c r="BA273" i="25"/>
  <c r="AZ273" i="25"/>
  <c r="AY273" i="25"/>
  <c r="AX273" i="25"/>
  <c r="BA272" i="25"/>
  <c r="AZ272" i="25"/>
  <c r="AY272" i="25"/>
  <c r="AX272" i="25"/>
  <c r="BA271" i="25"/>
  <c r="AZ271" i="25"/>
  <c r="AY271" i="25"/>
  <c r="AX271" i="25"/>
  <c r="BA270" i="25"/>
  <c r="AZ270" i="25"/>
  <c r="AY270" i="25"/>
  <c r="AX270" i="25"/>
  <c r="BA269" i="25"/>
  <c r="AZ269" i="25"/>
  <c r="AY269" i="25"/>
  <c r="AX269" i="25"/>
  <c r="BA268" i="25"/>
  <c r="AZ268" i="25"/>
  <c r="AY268" i="25"/>
  <c r="AX268" i="25"/>
  <c r="BA267" i="25"/>
  <c r="AZ267" i="25"/>
  <c r="AY267" i="25"/>
  <c r="AX267" i="25"/>
  <c r="BA266" i="25"/>
  <c r="AZ266" i="25"/>
  <c r="AY266" i="25"/>
  <c r="AX266" i="25"/>
  <c r="BA265" i="25"/>
  <c r="AZ265" i="25"/>
  <c r="AY265" i="25"/>
  <c r="AX265" i="25"/>
  <c r="BA264" i="25"/>
  <c r="AZ264" i="25"/>
  <c r="AY264" i="25"/>
  <c r="AX264" i="25"/>
  <c r="BA263" i="25"/>
  <c r="AZ263" i="25"/>
  <c r="AY263" i="25"/>
  <c r="AX263" i="25"/>
  <c r="BA262" i="25"/>
  <c r="AZ262" i="25"/>
  <c r="AY262" i="25"/>
  <c r="AX262" i="25"/>
  <c r="BA261" i="25"/>
  <c r="AZ261" i="25"/>
  <c r="AY261" i="25"/>
  <c r="AX261" i="25"/>
  <c r="BA260" i="25"/>
  <c r="AZ260" i="25"/>
  <c r="AY260" i="25"/>
  <c r="AX260" i="25"/>
  <c r="BA259" i="25"/>
  <c r="AZ259" i="25"/>
  <c r="AY259" i="25"/>
  <c r="AX259" i="25"/>
  <c r="BA258" i="25"/>
  <c r="AZ258" i="25"/>
  <c r="AY258" i="25"/>
  <c r="AX258" i="25"/>
  <c r="BA257" i="25"/>
  <c r="AZ257" i="25"/>
  <c r="AY257" i="25"/>
  <c r="AX257" i="25"/>
  <c r="BA256" i="25"/>
  <c r="AZ256" i="25"/>
  <c r="AY256" i="25"/>
  <c r="AX256" i="25"/>
  <c r="BA255" i="25"/>
  <c r="AZ255" i="25"/>
  <c r="AY255" i="25"/>
  <c r="AX255" i="25"/>
  <c r="BA254" i="25"/>
  <c r="AZ254" i="25"/>
  <c r="AY254" i="25"/>
  <c r="AX254" i="25"/>
  <c r="BA253" i="25"/>
  <c r="AZ253" i="25"/>
  <c r="AY253" i="25"/>
  <c r="AX253" i="25"/>
  <c r="BA252" i="25"/>
  <c r="AZ252" i="25"/>
  <c r="AY252" i="25"/>
  <c r="AX252" i="25"/>
  <c r="BA251" i="25"/>
  <c r="AZ251" i="25"/>
  <c r="AY251" i="25"/>
  <c r="AX251" i="25"/>
  <c r="BA250" i="25"/>
  <c r="AZ250" i="25"/>
  <c r="AY250" i="25"/>
  <c r="AX250" i="25"/>
  <c r="BA249" i="25"/>
  <c r="AZ249" i="25"/>
  <c r="AY249" i="25"/>
  <c r="AX249" i="25"/>
  <c r="BA248" i="25"/>
  <c r="AZ248" i="25"/>
  <c r="AY248" i="25"/>
  <c r="AX248" i="25"/>
  <c r="BA247" i="25"/>
  <c r="AZ247" i="25"/>
  <c r="AY247" i="25"/>
  <c r="AX247" i="25"/>
  <c r="BA246" i="25"/>
  <c r="AZ246" i="25"/>
  <c r="AY246" i="25"/>
  <c r="AX246" i="25"/>
  <c r="BA245" i="25"/>
  <c r="AZ245" i="25"/>
  <c r="AY245" i="25"/>
  <c r="AX245" i="25"/>
  <c r="BA244" i="25"/>
  <c r="AZ244" i="25"/>
  <c r="AY244" i="25"/>
  <c r="AX244" i="25"/>
  <c r="BA243" i="25"/>
  <c r="AZ243" i="25"/>
  <c r="AY243" i="25"/>
  <c r="AX243" i="25"/>
  <c r="BA242" i="25"/>
  <c r="AZ242" i="25"/>
  <c r="AY242" i="25"/>
  <c r="AX242" i="25"/>
  <c r="BA241" i="25"/>
  <c r="AZ241" i="25"/>
  <c r="AY241" i="25"/>
  <c r="AX241" i="25"/>
  <c r="BA240" i="25"/>
  <c r="AZ240" i="25"/>
  <c r="AY240" i="25"/>
  <c r="AX240" i="25"/>
  <c r="BA239" i="25"/>
  <c r="AZ239" i="25"/>
  <c r="AY239" i="25"/>
  <c r="AX239" i="25"/>
  <c r="BA238" i="25"/>
  <c r="AZ238" i="25"/>
  <c r="AY238" i="25"/>
  <c r="AX238" i="25"/>
  <c r="BA237" i="25"/>
  <c r="AZ237" i="25"/>
  <c r="AY237" i="25"/>
  <c r="AX237" i="25"/>
  <c r="BA236" i="25"/>
  <c r="AZ236" i="25"/>
  <c r="AY236" i="25"/>
  <c r="AX236" i="25"/>
  <c r="BA235" i="25"/>
  <c r="AZ235" i="25"/>
  <c r="AY235" i="25"/>
  <c r="AX235" i="25"/>
  <c r="BA234" i="25"/>
  <c r="AZ234" i="25"/>
  <c r="AY234" i="25"/>
  <c r="AX234" i="25"/>
  <c r="BA233" i="25"/>
  <c r="AZ233" i="25"/>
  <c r="AY233" i="25"/>
  <c r="AX233" i="25"/>
  <c r="BA232" i="25"/>
  <c r="AZ232" i="25"/>
  <c r="AY232" i="25"/>
  <c r="AX232" i="25"/>
  <c r="BA231" i="25"/>
  <c r="AZ231" i="25"/>
  <c r="AY231" i="25"/>
  <c r="AX231" i="25"/>
  <c r="BA230" i="25"/>
  <c r="AZ230" i="25"/>
  <c r="AY230" i="25"/>
  <c r="AX230" i="25"/>
  <c r="BA229" i="25"/>
  <c r="AZ229" i="25"/>
  <c r="AY229" i="25"/>
  <c r="AX229" i="25"/>
  <c r="BA228" i="25"/>
  <c r="AZ228" i="25"/>
  <c r="AY228" i="25"/>
  <c r="AX228" i="25"/>
  <c r="BA227" i="25"/>
  <c r="AZ227" i="25"/>
  <c r="AY227" i="25"/>
  <c r="AX227" i="25"/>
  <c r="BA226" i="25"/>
  <c r="AZ226" i="25"/>
  <c r="AY226" i="25"/>
  <c r="AX226" i="25"/>
  <c r="BA225" i="25"/>
  <c r="AZ225" i="25"/>
  <c r="AY225" i="25"/>
  <c r="AX225" i="25"/>
  <c r="BA224" i="25"/>
  <c r="AZ224" i="25"/>
  <c r="AY224" i="25"/>
  <c r="AX224" i="25"/>
  <c r="BA223" i="25"/>
  <c r="AZ223" i="25"/>
  <c r="AY223" i="25"/>
  <c r="AX223" i="25"/>
  <c r="BA222" i="25"/>
  <c r="AZ222" i="25"/>
  <c r="AY222" i="25"/>
  <c r="AX222" i="25"/>
  <c r="BA221" i="25"/>
  <c r="AZ221" i="25"/>
  <c r="AY221" i="25"/>
  <c r="AX221" i="25"/>
  <c r="BA220" i="25"/>
  <c r="AZ220" i="25"/>
  <c r="AY220" i="25"/>
  <c r="AX220" i="25"/>
  <c r="BA219" i="25"/>
  <c r="AZ219" i="25"/>
  <c r="AY219" i="25"/>
  <c r="AX219" i="25"/>
  <c r="BA218" i="25"/>
  <c r="AZ218" i="25"/>
  <c r="AY218" i="25"/>
  <c r="AX218" i="25"/>
  <c r="BA217" i="25"/>
  <c r="AZ217" i="25"/>
  <c r="AY217" i="25"/>
  <c r="AX217" i="25"/>
  <c r="BA216" i="25"/>
  <c r="AZ216" i="25"/>
  <c r="AY216" i="25"/>
  <c r="AX216" i="25"/>
  <c r="BA215" i="25"/>
  <c r="AZ215" i="25"/>
  <c r="AY215" i="25"/>
  <c r="AX215" i="25"/>
  <c r="BA214" i="25"/>
  <c r="AZ214" i="25"/>
  <c r="AY214" i="25"/>
  <c r="AX214" i="25"/>
  <c r="BA213" i="25"/>
  <c r="AZ213" i="25"/>
  <c r="AY213" i="25"/>
  <c r="AX213" i="25"/>
  <c r="BA212" i="25"/>
  <c r="AZ212" i="25"/>
  <c r="AY212" i="25"/>
  <c r="AX212" i="25"/>
  <c r="BA211" i="25"/>
  <c r="AZ211" i="25"/>
  <c r="AY211" i="25"/>
  <c r="AX211" i="25"/>
  <c r="BA210" i="25"/>
  <c r="AZ210" i="25"/>
  <c r="AY210" i="25"/>
  <c r="AX210" i="25"/>
  <c r="BA209" i="25"/>
  <c r="AZ209" i="25"/>
  <c r="AY209" i="25"/>
  <c r="AX209" i="25"/>
  <c r="BA208" i="25"/>
  <c r="AZ208" i="25"/>
  <c r="AY208" i="25"/>
  <c r="AX208" i="25"/>
  <c r="BA207" i="25"/>
  <c r="AZ207" i="25"/>
  <c r="AY207" i="25"/>
  <c r="AX207" i="25"/>
  <c r="BA206" i="25"/>
  <c r="AZ206" i="25"/>
  <c r="AY206" i="25"/>
  <c r="AX206" i="25"/>
  <c r="BA205" i="25"/>
  <c r="AZ205" i="25"/>
  <c r="AY205" i="25"/>
  <c r="AX205" i="25"/>
  <c r="BA204" i="25"/>
  <c r="AZ204" i="25"/>
  <c r="AY204" i="25"/>
  <c r="AX204" i="25"/>
  <c r="BA203" i="25"/>
  <c r="AZ203" i="25"/>
  <c r="AY203" i="25"/>
  <c r="AX203" i="25"/>
  <c r="BA202" i="25"/>
  <c r="AZ202" i="25"/>
  <c r="AY202" i="25"/>
  <c r="AX202" i="25"/>
  <c r="BA201" i="25"/>
  <c r="AZ201" i="25"/>
  <c r="AY201" i="25"/>
  <c r="AX201" i="25"/>
  <c r="BA200" i="25"/>
  <c r="AZ200" i="25"/>
  <c r="AY200" i="25"/>
  <c r="AX200" i="25"/>
  <c r="BA199" i="25"/>
  <c r="AZ199" i="25"/>
  <c r="AY199" i="25"/>
  <c r="AX199" i="25"/>
  <c r="BA198" i="25"/>
  <c r="AZ198" i="25"/>
  <c r="AY198" i="25"/>
  <c r="AX198" i="25"/>
  <c r="BA197" i="25"/>
  <c r="AZ197" i="25"/>
  <c r="AY197" i="25"/>
  <c r="AX197" i="25"/>
  <c r="BA196" i="25"/>
  <c r="AZ196" i="25"/>
  <c r="AY196" i="25"/>
  <c r="AX196" i="25"/>
  <c r="BA195" i="25"/>
  <c r="AZ195" i="25"/>
  <c r="AY195" i="25"/>
  <c r="AX195" i="25"/>
  <c r="BA194" i="25"/>
  <c r="AZ194" i="25"/>
  <c r="AY194" i="25"/>
  <c r="AX194" i="25"/>
  <c r="BA193" i="25"/>
  <c r="AZ193" i="25"/>
  <c r="AY193" i="25"/>
  <c r="AX193" i="25"/>
  <c r="BA192" i="25"/>
  <c r="AZ192" i="25"/>
  <c r="AY192" i="25"/>
  <c r="AX192" i="25"/>
  <c r="BA191" i="25"/>
  <c r="AZ191" i="25"/>
  <c r="AY191" i="25"/>
  <c r="AX191" i="25"/>
  <c r="BA190" i="25"/>
  <c r="AZ190" i="25"/>
  <c r="AY190" i="25"/>
  <c r="AX190" i="25"/>
  <c r="BA189" i="25"/>
  <c r="AZ189" i="25"/>
  <c r="AY189" i="25"/>
  <c r="AX189" i="25"/>
  <c r="BA188" i="25"/>
  <c r="AZ188" i="25"/>
  <c r="AY188" i="25"/>
  <c r="AX188" i="25"/>
  <c r="BA187" i="25"/>
  <c r="AZ187" i="25"/>
  <c r="AY187" i="25"/>
  <c r="AX187" i="25"/>
  <c r="BA186" i="25"/>
  <c r="AZ186" i="25"/>
  <c r="AY186" i="25"/>
  <c r="AX186" i="25"/>
  <c r="BA185" i="25"/>
  <c r="AZ185" i="25"/>
  <c r="AY185" i="25"/>
  <c r="AX185" i="25"/>
  <c r="BA184" i="25"/>
  <c r="AZ184" i="25"/>
  <c r="AY184" i="25"/>
  <c r="AX184" i="25"/>
  <c r="BA183" i="25"/>
  <c r="AZ183" i="25"/>
  <c r="AY183" i="25"/>
  <c r="AX183" i="25"/>
  <c r="BA182" i="25"/>
  <c r="AZ182" i="25"/>
  <c r="AY182" i="25"/>
  <c r="AX182" i="25"/>
  <c r="BA181" i="25"/>
  <c r="AZ181" i="25"/>
  <c r="AY181" i="25"/>
  <c r="AX181" i="25"/>
  <c r="BA180" i="25"/>
  <c r="AZ180" i="25"/>
  <c r="AY180" i="25"/>
  <c r="AX180" i="25"/>
  <c r="BA179" i="25"/>
  <c r="AZ179" i="25"/>
  <c r="AY179" i="25"/>
  <c r="AX179" i="25"/>
  <c r="BA178" i="25"/>
  <c r="AZ178" i="25"/>
  <c r="AY178" i="25"/>
  <c r="AX178" i="25"/>
  <c r="BA177" i="25"/>
  <c r="AZ177" i="25"/>
  <c r="AY177" i="25"/>
  <c r="AX177" i="25"/>
  <c r="BA176" i="25"/>
  <c r="AZ176" i="25"/>
  <c r="AY176" i="25"/>
  <c r="AX176" i="25"/>
  <c r="BA175" i="25"/>
  <c r="AZ175" i="25"/>
  <c r="AY175" i="25"/>
  <c r="AX175" i="25"/>
  <c r="BA174" i="25"/>
  <c r="AZ174" i="25"/>
  <c r="AY174" i="25"/>
  <c r="AX174" i="25"/>
  <c r="BA173" i="25"/>
  <c r="AZ173" i="25"/>
  <c r="AY173" i="25"/>
  <c r="AX173" i="25"/>
  <c r="BA172" i="25"/>
  <c r="AZ172" i="25"/>
  <c r="AY172" i="25"/>
  <c r="AX172" i="25"/>
  <c r="BA171" i="25"/>
  <c r="AZ171" i="25"/>
  <c r="AY171" i="25"/>
  <c r="AX171" i="25"/>
  <c r="BA170" i="25"/>
  <c r="AZ170" i="25"/>
  <c r="AY170" i="25"/>
  <c r="AX170" i="25"/>
  <c r="BA169" i="25"/>
  <c r="AZ169" i="25"/>
  <c r="AY169" i="25"/>
  <c r="AX169" i="25"/>
  <c r="BA168" i="25"/>
  <c r="AZ168" i="25"/>
  <c r="AY168" i="25"/>
  <c r="AX168" i="25"/>
  <c r="BA167" i="25"/>
  <c r="AZ167" i="25"/>
  <c r="AY167" i="25"/>
  <c r="AX167" i="25"/>
  <c r="BA166" i="25"/>
  <c r="AZ166" i="25"/>
  <c r="AY166" i="25"/>
  <c r="AX166" i="25"/>
  <c r="BA165" i="25"/>
  <c r="AZ165" i="25"/>
  <c r="AY165" i="25"/>
  <c r="AX165" i="25"/>
  <c r="BA164" i="25"/>
  <c r="AZ164" i="25"/>
  <c r="AY164" i="25"/>
  <c r="AX164" i="25"/>
  <c r="BA163" i="25"/>
  <c r="AZ163" i="25"/>
  <c r="AY163" i="25"/>
  <c r="AX163" i="25"/>
  <c r="BA162" i="25"/>
  <c r="AZ162" i="25"/>
  <c r="AY162" i="25"/>
  <c r="AX162" i="25"/>
  <c r="BA161" i="25"/>
  <c r="AZ161" i="25"/>
  <c r="AY161" i="25"/>
  <c r="AX161" i="25"/>
  <c r="BA160" i="25"/>
  <c r="AZ160" i="25"/>
  <c r="AY160" i="25"/>
  <c r="AX160" i="25"/>
  <c r="BA159" i="25"/>
  <c r="AZ159" i="25"/>
  <c r="AY159" i="25"/>
  <c r="AX159" i="25"/>
  <c r="BA158" i="25"/>
  <c r="AZ158" i="25"/>
  <c r="AY158" i="25"/>
  <c r="AX158" i="25"/>
  <c r="BA157" i="25"/>
  <c r="AZ157" i="25"/>
  <c r="AY157" i="25"/>
  <c r="AX157" i="25"/>
  <c r="BA156" i="25"/>
  <c r="AZ156" i="25"/>
  <c r="AY156" i="25"/>
  <c r="AX156" i="25"/>
  <c r="BA155" i="25"/>
  <c r="AZ155" i="25"/>
  <c r="AY155" i="25"/>
  <c r="AX155" i="25"/>
  <c r="BA154" i="25"/>
  <c r="AZ154" i="25"/>
  <c r="AY154" i="25"/>
  <c r="AX154" i="25"/>
  <c r="BA153" i="25"/>
  <c r="AZ153" i="25"/>
  <c r="AY153" i="25"/>
  <c r="AX153" i="25"/>
  <c r="BA152" i="25"/>
  <c r="AZ152" i="25"/>
  <c r="AY152" i="25"/>
  <c r="AX152" i="25"/>
  <c r="BA151" i="25"/>
  <c r="AZ151" i="25"/>
  <c r="AY151" i="25"/>
  <c r="AX151" i="25"/>
  <c r="BA150" i="25"/>
  <c r="AZ150" i="25"/>
  <c r="AY150" i="25"/>
  <c r="AX150" i="25"/>
  <c r="BA149" i="25"/>
  <c r="AZ149" i="25"/>
  <c r="AY149" i="25"/>
  <c r="AX149" i="25"/>
  <c r="BA148" i="25"/>
  <c r="AZ148" i="25"/>
  <c r="AY148" i="25"/>
  <c r="AX148" i="25"/>
  <c r="BA147" i="25"/>
  <c r="AZ147" i="25"/>
  <c r="AY147" i="25"/>
  <c r="AX147" i="25"/>
  <c r="BA146" i="25"/>
  <c r="AZ146" i="25"/>
  <c r="AY146" i="25"/>
  <c r="AX146" i="25"/>
  <c r="BA145" i="25"/>
  <c r="AZ145" i="25"/>
  <c r="AY145" i="25"/>
  <c r="AX145" i="25"/>
  <c r="BA144" i="25"/>
  <c r="AZ144" i="25"/>
  <c r="AY144" i="25"/>
  <c r="AX144" i="25"/>
  <c r="BA143" i="25"/>
  <c r="AZ143" i="25"/>
  <c r="AY143" i="25"/>
  <c r="AX143" i="25"/>
  <c r="BA142" i="25"/>
  <c r="AZ142" i="25"/>
  <c r="AY142" i="25"/>
  <c r="AX142" i="25"/>
  <c r="BA141" i="25"/>
  <c r="AZ141" i="25"/>
  <c r="AY141" i="25"/>
  <c r="AX141" i="25"/>
  <c r="BA140" i="25"/>
  <c r="AZ140" i="25"/>
  <c r="AY140" i="25"/>
  <c r="AX140" i="25"/>
  <c r="BA139" i="25"/>
  <c r="AZ139" i="25"/>
  <c r="AY139" i="25"/>
  <c r="AX139" i="25"/>
  <c r="BA138" i="25"/>
  <c r="AZ138" i="25"/>
  <c r="AY138" i="25"/>
  <c r="AX138" i="25"/>
  <c r="BA137" i="25"/>
  <c r="AZ137" i="25"/>
  <c r="AY137" i="25"/>
  <c r="AX137" i="25"/>
  <c r="BA136" i="25"/>
  <c r="AZ136" i="25"/>
  <c r="AY136" i="25"/>
  <c r="AX136" i="25"/>
  <c r="BA135" i="25"/>
  <c r="AZ135" i="25"/>
  <c r="AY135" i="25"/>
  <c r="AX135" i="25"/>
  <c r="BA134" i="25"/>
  <c r="AZ134" i="25"/>
  <c r="AY134" i="25"/>
  <c r="AX134" i="25"/>
  <c r="BA133" i="25"/>
  <c r="AZ133" i="25"/>
  <c r="AY133" i="25"/>
  <c r="AX133" i="25"/>
  <c r="BA132" i="25"/>
  <c r="AZ132" i="25"/>
  <c r="AY132" i="25"/>
  <c r="AX132" i="25"/>
  <c r="BA131" i="25"/>
  <c r="AZ131" i="25"/>
  <c r="AY131" i="25"/>
  <c r="AX131" i="25"/>
  <c r="BA130" i="25"/>
  <c r="AZ130" i="25"/>
  <c r="AY130" i="25"/>
  <c r="AX130" i="25"/>
  <c r="BA129" i="25"/>
  <c r="AZ129" i="25"/>
  <c r="AY129" i="25"/>
  <c r="AX129" i="25"/>
  <c r="BA128" i="25"/>
  <c r="AZ128" i="25"/>
  <c r="AY128" i="25"/>
  <c r="AX128" i="25"/>
  <c r="BA127" i="25"/>
  <c r="AZ127" i="25"/>
  <c r="AY127" i="25"/>
  <c r="AX127" i="25"/>
  <c r="BA126" i="25"/>
  <c r="AZ126" i="25"/>
  <c r="AY126" i="25"/>
  <c r="AX126" i="25"/>
  <c r="BA125" i="25"/>
  <c r="AZ125" i="25"/>
  <c r="AY125" i="25"/>
  <c r="AX125" i="25"/>
  <c r="BA124" i="25"/>
  <c r="AZ124" i="25"/>
  <c r="AY124" i="25"/>
  <c r="AX124" i="25"/>
  <c r="BA123" i="25"/>
  <c r="AZ123" i="25"/>
  <c r="AY123" i="25"/>
  <c r="AX123" i="25"/>
  <c r="BA122" i="25"/>
  <c r="AZ122" i="25"/>
  <c r="AY122" i="25"/>
  <c r="AX122" i="25"/>
  <c r="BA121" i="25"/>
  <c r="AZ121" i="25"/>
  <c r="AY121" i="25"/>
  <c r="AX121" i="25"/>
  <c r="BA120" i="25"/>
  <c r="AZ120" i="25"/>
  <c r="AY120" i="25"/>
  <c r="AX120" i="25"/>
  <c r="BA119" i="25"/>
  <c r="AZ119" i="25"/>
  <c r="AY119" i="25"/>
  <c r="AX119" i="25"/>
  <c r="BA118" i="25"/>
  <c r="AZ118" i="25"/>
  <c r="AY118" i="25"/>
  <c r="AX118" i="25"/>
  <c r="BA117" i="25"/>
  <c r="AZ117" i="25"/>
  <c r="AY117" i="25"/>
  <c r="AX117" i="25"/>
  <c r="BA116" i="25"/>
  <c r="AZ116" i="25"/>
  <c r="AY116" i="25"/>
  <c r="AX116" i="25"/>
  <c r="BA115" i="25"/>
  <c r="AZ115" i="25"/>
  <c r="AY115" i="25"/>
  <c r="AX115" i="25"/>
  <c r="BA114" i="25"/>
  <c r="AZ114" i="25"/>
  <c r="AY114" i="25"/>
  <c r="AX114" i="25"/>
  <c r="BA113" i="25"/>
  <c r="AZ113" i="25"/>
  <c r="AY113" i="25"/>
  <c r="AX113" i="25"/>
  <c r="BA112" i="25"/>
  <c r="AZ112" i="25"/>
  <c r="AY112" i="25"/>
  <c r="AX112" i="25"/>
  <c r="BA111" i="25"/>
  <c r="AZ111" i="25"/>
  <c r="AY111" i="25"/>
  <c r="AX111" i="25"/>
  <c r="BA110" i="25"/>
  <c r="AZ110" i="25"/>
  <c r="AY110" i="25"/>
  <c r="AX110" i="25"/>
  <c r="BA109" i="25"/>
  <c r="AZ109" i="25"/>
  <c r="AY109" i="25"/>
  <c r="AX109" i="25"/>
  <c r="BA108" i="25"/>
  <c r="AZ108" i="25"/>
  <c r="AY108" i="25"/>
  <c r="AX108" i="25"/>
  <c r="BA107" i="25"/>
  <c r="AZ107" i="25"/>
  <c r="AY107" i="25"/>
  <c r="AX107" i="25"/>
  <c r="BA106" i="25"/>
  <c r="AZ106" i="25"/>
  <c r="AY106" i="25"/>
  <c r="AX106" i="25"/>
  <c r="BA105" i="25"/>
  <c r="AZ105" i="25"/>
  <c r="AY105" i="25"/>
  <c r="AX105" i="25"/>
  <c r="BA104" i="25"/>
  <c r="AZ104" i="25"/>
  <c r="AY104" i="25"/>
  <c r="AX104" i="25"/>
  <c r="BA103" i="25"/>
  <c r="AZ103" i="25"/>
  <c r="AY103" i="25"/>
  <c r="AX103" i="25"/>
  <c r="BA102" i="25"/>
  <c r="AZ102" i="25"/>
  <c r="AY102" i="25"/>
  <c r="AX102" i="25"/>
  <c r="BA101" i="25"/>
  <c r="AZ101" i="25"/>
  <c r="AY101" i="25"/>
  <c r="AX101" i="25"/>
  <c r="BA100" i="25"/>
  <c r="AZ100" i="25"/>
  <c r="AY100" i="25"/>
  <c r="AX100" i="25"/>
  <c r="BA99" i="25"/>
  <c r="AZ99" i="25"/>
  <c r="AY99" i="25"/>
  <c r="AX99" i="25"/>
  <c r="BA98" i="25"/>
  <c r="AZ98" i="25"/>
  <c r="AY98" i="25"/>
  <c r="AX98" i="25"/>
  <c r="BA97" i="25"/>
  <c r="AZ97" i="25"/>
  <c r="AY97" i="25"/>
  <c r="AX97" i="25"/>
  <c r="BA96" i="25"/>
  <c r="AZ96" i="25"/>
  <c r="AY96" i="25"/>
  <c r="AX96" i="25"/>
  <c r="BA95" i="25"/>
  <c r="AZ95" i="25"/>
  <c r="AY95" i="25"/>
  <c r="AX95" i="25"/>
  <c r="BA94" i="25"/>
  <c r="AZ94" i="25"/>
  <c r="AY94" i="25"/>
  <c r="AX94" i="25"/>
  <c r="BA93" i="25"/>
  <c r="AZ93" i="25"/>
  <c r="AY93" i="25"/>
  <c r="AX93" i="25"/>
  <c r="BA92" i="25"/>
  <c r="AZ92" i="25"/>
  <c r="AY92" i="25"/>
  <c r="AX92" i="25"/>
  <c r="BA91" i="25"/>
  <c r="AZ91" i="25"/>
  <c r="AY91" i="25"/>
  <c r="AX91" i="25"/>
  <c r="BA90" i="25"/>
  <c r="AZ90" i="25"/>
  <c r="AY90" i="25"/>
  <c r="AX90" i="25"/>
  <c r="BA89" i="25"/>
  <c r="AZ89" i="25"/>
  <c r="AY89" i="25"/>
  <c r="AX89" i="25"/>
  <c r="BA88" i="25"/>
  <c r="AZ88" i="25"/>
  <c r="AY88" i="25"/>
  <c r="AX88" i="25"/>
  <c r="BA87" i="25"/>
  <c r="AZ87" i="25"/>
  <c r="AY87" i="25"/>
  <c r="AX87" i="25"/>
  <c r="BA86" i="25"/>
  <c r="AZ86" i="25"/>
  <c r="AY86" i="25"/>
  <c r="AX86" i="25"/>
  <c r="BA85" i="25"/>
  <c r="AZ85" i="25"/>
  <c r="AY85" i="25"/>
  <c r="AX85" i="25"/>
  <c r="BA84" i="25"/>
  <c r="AZ84" i="25"/>
  <c r="AY84" i="25"/>
  <c r="AX84" i="25"/>
  <c r="BA83" i="25"/>
  <c r="AZ83" i="25"/>
  <c r="AY83" i="25"/>
  <c r="AX83" i="25"/>
  <c r="BA82" i="25"/>
  <c r="AZ82" i="25"/>
  <c r="AY82" i="25"/>
  <c r="AX82" i="25"/>
  <c r="BA81" i="25"/>
  <c r="AZ81" i="25"/>
  <c r="AY81" i="25"/>
  <c r="AX81" i="25"/>
  <c r="BA80" i="25"/>
  <c r="AZ80" i="25"/>
  <c r="AY80" i="25"/>
  <c r="AX80" i="25"/>
  <c r="BA79" i="25"/>
  <c r="AZ79" i="25"/>
  <c r="AY79" i="25"/>
  <c r="AX79" i="25"/>
  <c r="BA78" i="25"/>
  <c r="AZ78" i="25"/>
  <c r="AY78" i="25"/>
  <c r="AX78" i="25"/>
  <c r="BA77" i="25"/>
  <c r="AZ77" i="25"/>
  <c r="AY77" i="25"/>
  <c r="AX77" i="25"/>
  <c r="BA76" i="25"/>
  <c r="AZ76" i="25"/>
  <c r="AY76" i="25"/>
  <c r="AX76" i="25"/>
  <c r="BA75" i="25"/>
  <c r="AZ75" i="25"/>
  <c r="AY75" i="25"/>
  <c r="AX75" i="25"/>
  <c r="BA74" i="25"/>
  <c r="AZ74" i="25"/>
  <c r="AY74" i="25"/>
  <c r="AX74" i="25"/>
  <c r="BA73" i="25"/>
  <c r="AZ73" i="25"/>
  <c r="AY73" i="25"/>
  <c r="AX73" i="25"/>
  <c r="BA72" i="25"/>
  <c r="AZ72" i="25"/>
  <c r="AY72" i="25"/>
  <c r="AX72" i="25"/>
  <c r="BA71" i="25"/>
  <c r="AZ71" i="25"/>
  <c r="AY71" i="25"/>
  <c r="AX71" i="25"/>
  <c r="BA70" i="25"/>
  <c r="AZ70" i="25"/>
  <c r="AY70" i="25"/>
  <c r="AX70" i="25"/>
  <c r="BA69" i="25"/>
  <c r="AZ69" i="25"/>
  <c r="AY69" i="25"/>
  <c r="AX69" i="25"/>
  <c r="BA68" i="25"/>
  <c r="AZ68" i="25"/>
  <c r="AY68" i="25"/>
  <c r="AX68" i="25"/>
  <c r="BA67" i="25"/>
  <c r="AZ67" i="25"/>
  <c r="AY67" i="25"/>
  <c r="AX67" i="25"/>
  <c r="BA66" i="25"/>
  <c r="AZ66" i="25"/>
  <c r="AY66" i="25"/>
  <c r="AX66" i="25"/>
  <c r="BA65" i="25"/>
  <c r="AZ65" i="25"/>
  <c r="AY65" i="25"/>
  <c r="AX65" i="25"/>
  <c r="BA64" i="25"/>
  <c r="AZ64" i="25"/>
  <c r="AY64" i="25"/>
  <c r="AX64" i="25"/>
  <c r="BA63" i="25"/>
  <c r="AZ63" i="25"/>
  <c r="AY63" i="25"/>
  <c r="AX63" i="25"/>
  <c r="BA62" i="25"/>
  <c r="AZ62" i="25"/>
  <c r="AY62" i="25"/>
  <c r="AX62" i="25"/>
  <c r="BA61" i="25"/>
  <c r="AZ61" i="25"/>
  <c r="AY61" i="25"/>
  <c r="AX61" i="25"/>
  <c r="BA60" i="25"/>
  <c r="AZ60" i="25"/>
  <c r="AY60" i="25"/>
  <c r="AX60" i="25"/>
  <c r="BA59" i="25"/>
  <c r="AZ59" i="25"/>
  <c r="AY59" i="25"/>
  <c r="AX59" i="25"/>
  <c r="BA58" i="25"/>
  <c r="AZ58" i="25"/>
  <c r="AY58" i="25"/>
  <c r="AX58" i="25"/>
  <c r="BA57" i="25"/>
  <c r="AZ57" i="25"/>
  <c r="AY57" i="25"/>
  <c r="AX57" i="25"/>
  <c r="BA56" i="25"/>
  <c r="AZ56" i="25"/>
  <c r="AY56" i="25"/>
  <c r="AX56" i="25"/>
  <c r="BA55" i="25"/>
  <c r="AZ55" i="25"/>
  <c r="AY55" i="25"/>
  <c r="AX55" i="25"/>
  <c r="BA54" i="25"/>
  <c r="AZ54" i="25"/>
  <c r="AY54" i="25"/>
  <c r="AX54" i="25"/>
  <c r="BA53" i="25"/>
  <c r="AZ53" i="25"/>
  <c r="AY53" i="25"/>
  <c r="AX53" i="25"/>
  <c r="BA52" i="25"/>
  <c r="AZ52" i="25"/>
  <c r="AY52" i="25"/>
  <c r="AX52" i="25"/>
  <c r="BA51" i="25"/>
  <c r="AZ51" i="25"/>
  <c r="AY51" i="25"/>
  <c r="AX51" i="25"/>
  <c r="BA50" i="25"/>
  <c r="AZ50" i="25"/>
  <c r="AY50" i="25"/>
  <c r="AX50" i="25"/>
  <c r="BA49" i="25"/>
  <c r="AZ49" i="25"/>
  <c r="AY49" i="25"/>
  <c r="AX49" i="25"/>
  <c r="BA48" i="25"/>
  <c r="AZ48" i="25"/>
  <c r="AY48" i="25"/>
  <c r="AX48" i="25"/>
  <c r="BA47" i="25"/>
  <c r="AZ47" i="25"/>
  <c r="AY47" i="25"/>
  <c r="AX47" i="25"/>
  <c r="BA46" i="25"/>
  <c r="AZ46" i="25"/>
  <c r="AY46" i="25"/>
  <c r="AX46" i="25"/>
  <c r="BA45" i="25"/>
  <c r="AZ45" i="25"/>
  <c r="AY45" i="25"/>
  <c r="AX45" i="25"/>
  <c r="BA44" i="25"/>
  <c r="AZ44" i="25"/>
  <c r="AY44" i="25"/>
  <c r="AX44" i="25"/>
  <c r="BA43" i="25"/>
  <c r="AZ43" i="25"/>
  <c r="AY43" i="25"/>
  <c r="AX43" i="25"/>
  <c r="BA42" i="25"/>
  <c r="AZ42" i="25"/>
  <c r="AY42" i="25"/>
  <c r="AX42" i="25"/>
  <c r="BA41" i="25"/>
  <c r="AZ41" i="25"/>
  <c r="AY41" i="25"/>
  <c r="AX41" i="25"/>
  <c r="BA40" i="25"/>
  <c r="AZ40" i="25"/>
  <c r="AY40" i="25"/>
  <c r="AX40" i="25"/>
  <c r="BA39" i="25"/>
  <c r="AZ39" i="25"/>
  <c r="AY39" i="25"/>
  <c r="AX39" i="25"/>
  <c r="BA38" i="25"/>
  <c r="AZ38" i="25"/>
  <c r="AY38" i="25"/>
  <c r="AX38" i="25"/>
  <c r="BA37" i="25"/>
  <c r="AZ37" i="25"/>
  <c r="AY37" i="25"/>
  <c r="AX37" i="25"/>
  <c r="BA36" i="25"/>
  <c r="AZ36" i="25"/>
  <c r="AY36" i="25"/>
  <c r="AX36" i="25"/>
  <c r="BA35" i="25"/>
  <c r="AZ35" i="25"/>
  <c r="AY35" i="25"/>
  <c r="AX35" i="25"/>
  <c r="BA34" i="25"/>
  <c r="AZ34" i="25"/>
  <c r="AY34" i="25"/>
  <c r="AX34" i="25"/>
  <c r="BA33" i="25"/>
  <c r="AZ33" i="25"/>
  <c r="AY33" i="25"/>
  <c r="AX33" i="25"/>
  <c r="BA32" i="25"/>
  <c r="AZ32" i="25"/>
  <c r="AY32" i="25"/>
  <c r="AX32" i="25"/>
  <c r="BA31" i="25"/>
  <c r="AZ31" i="25"/>
  <c r="AY31" i="25"/>
  <c r="AX31" i="25"/>
  <c r="BA30" i="25"/>
  <c r="AZ30" i="25"/>
  <c r="AY30" i="25"/>
  <c r="AX30" i="25"/>
  <c r="BA29" i="25"/>
  <c r="AZ29" i="25"/>
  <c r="AY29" i="25"/>
  <c r="AX29" i="25"/>
  <c r="BA28" i="25"/>
  <c r="AZ28" i="25"/>
  <c r="AY28" i="25"/>
  <c r="AX28" i="25"/>
  <c r="BA27" i="25"/>
  <c r="AZ27" i="25"/>
  <c r="AY27" i="25"/>
  <c r="AX27" i="25"/>
  <c r="BA26" i="25"/>
  <c r="AZ26" i="25"/>
  <c r="AY26" i="25"/>
  <c r="AX26" i="25"/>
  <c r="BA25" i="25"/>
  <c r="AZ25" i="25"/>
  <c r="AY25" i="25"/>
  <c r="AX25" i="25"/>
  <c r="BA24" i="25"/>
  <c r="AZ24" i="25"/>
  <c r="AY24" i="25"/>
  <c r="AX24" i="25"/>
  <c r="BA23" i="25"/>
  <c r="AZ23" i="25"/>
  <c r="AY23" i="25"/>
  <c r="AX23" i="25"/>
  <c r="BA22" i="25"/>
  <c r="AZ22" i="25"/>
  <c r="AY22" i="25"/>
  <c r="AX22" i="25"/>
  <c r="BA21" i="25"/>
  <c r="AZ21" i="25"/>
  <c r="AY21" i="25"/>
  <c r="AX21" i="25"/>
  <c r="BA20" i="25"/>
  <c r="AZ20" i="25"/>
  <c r="AY20" i="25"/>
  <c r="AX20" i="25"/>
  <c r="BA19" i="25"/>
  <c r="AZ19" i="25"/>
  <c r="AY19" i="25"/>
  <c r="AX19" i="25"/>
  <c r="BA18" i="25"/>
  <c r="AZ18" i="25"/>
  <c r="AY18" i="25"/>
  <c r="AX18" i="25"/>
  <c r="BA17" i="25"/>
  <c r="AZ17" i="25"/>
  <c r="AY17" i="25"/>
  <c r="AX17" i="25"/>
  <c r="BA16" i="25"/>
  <c r="AZ16" i="25"/>
  <c r="AY16" i="25"/>
  <c r="AX16" i="25"/>
  <c r="BA15" i="25"/>
  <c r="AZ15" i="25"/>
  <c r="AY15" i="25"/>
  <c r="AX15" i="25"/>
  <c r="BA14" i="25"/>
  <c r="AZ14" i="25"/>
  <c r="AY14" i="25"/>
  <c r="AX14" i="25"/>
  <c r="BA13" i="25"/>
  <c r="AZ13" i="25"/>
  <c r="AY13" i="25"/>
  <c r="AX13" i="25"/>
  <c r="BA12" i="25"/>
  <c r="AZ12" i="25"/>
  <c r="AY12" i="25"/>
  <c r="AX12" i="25"/>
  <c r="BA11" i="25"/>
  <c r="AZ11" i="25"/>
  <c r="AY11" i="25"/>
  <c r="AX11" i="25"/>
  <c r="BA10" i="25"/>
  <c r="AZ10" i="25"/>
  <c r="AY10" i="25"/>
  <c r="AX10" i="25"/>
  <c r="BA9" i="25"/>
  <c r="AZ9" i="25"/>
  <c r="AY9" i="25"/>
  <c r="AX9" i="25"/>
  <c r="BA8" i="25"/>
  <c r="AZ8" i="25"/>
  <c r="AY8" i="25"/>
  <c r="AX8" i="25"/>
  <c r="BA7" i="25"/>
  <c r="AZ7" i="25"/>
  <c r="AY7" i="25"/>
  <c r="AX7" i="25"/>
  <c r="BA6" i="25"/>
  <c r="AZ6" i="25"/>
  <c r="AY6" i="25"/>
  <c r="AX6" i="25"/>
  <c r="BA5" i="25"/>
  <c r="AZ5" i="25"/>
  <c r="AY5" i="25"/>
  <c r="AX5" i="25"/>
  <c r="AW5" i="25"/>
  <c r="U6" i="25"/>
  <c r="U7" i="25"/>
  <c r="U8" i="25"/>
  <c r="U9" i="25"/>
  <c r="U10" i="25"/>
  <c r="U11" i="25"/>
  <c r="U12" i="25"/>
  <c r="U13" i="25"/>
  <c r="U14" i="25"/>
  <c r="U15" i="25"/>
  <c r="U16" i="25"/>
  <c r="U17" i="25"/>
  <c r="U18" i="25"/>
  <c r="U19" i="25"/>
  <c r="U20" i="25"/>
  <c r="U21" i="25"/>
  <c r="U22" i="25"/>
  <c r="U23" i="25"/>
  <c r="U24" i="25"/>
  <c r="U25" i="25"/>
  <c r="U26" i="25"/>
  <c r="U27" i="25"/>
  <c r="U28" i="25"/>
  <c r="U29" i="25"/>
  <c r="U30" i="25"/>
  <c r="U31" i="25"/>
  <c r="U32" i="25"/>
  <c r="U33" i="25"/>
  <c r="U34" i="25"/>
  <c r="U35" i="25"/>
  <c r="U36" i="25"/>
  <c r="U37" i="25"/>
  <c r="U38" i="25"/>
  <c r="U39" i="25"/>
  <c r="U40" i="25"/>
  <c r="U41" i="25"/>
  <c r="U42" i="25"/>
  <c r="U43" i="25"/>
  <c r="U44" i="25"/>
  <c r="U45" i="25"/>
  <c r="U46" i="25"/>
  <c r="U47" i="25"/>
  <c r="U48" i="25"/>
  <c r="U49" i="25"/>
  <c r="U50" i="25"/>
  <c r="U51" i="25"/>
  <c r="U52" i="25"/>
  <c r="U53" i="25"/>
  <c r="U54" i="25"/>
  <c r="U55" i="25"/>
  <c r="U56" i="25"/>
  <c r="U57" i="25"/>
  <c r="U58" i="25"/>
  <c r="U59" i="25"/>
  <c r="U60" i="25"/>
  <c r="U61" i="25"/>
  <c r="U62" i="25"/>
  <c r="U63" i="25"/>
  <c r="U64" i="25"/>
  <c r="U65" i="25"/>
  <c r="U66" i="25"/>
  <c r="U67" i="25"/>
  <c r="U68" i="25"/>
  <c r="U69" i="25"/>
  <c r="U70" i="25"/>
  <c r="U71" i="25"/>
  <c r="U72" i="25"/>
  <c r="U73" i="25"/>
  <c r="U74" i="25"/>
  <c r="U75" i="25"/>
  <c r="U76" i="25"/>
  <c r="U77" i="25"/>
  <c r="U78" i="25"/>
  <c r="U79" i="25"/>
  <c r="U80" i="25"/>
  <c r="U81" i="25"/>
  <c r="U82" i="25"/>
  <c r="U83" i="25"/>
  <c r="U84" i="25"/>
  <c r="U85" i="25"/>
  <c r="U86" i="25"/>
  <c r="U87" i="25"/>
  <c r="U88" i="25"/>
  <c r="U89" i="25"/>
  <c r="U90" i="25"/>
  <c r="U91" i="25"/>
  <c r="U92" i="25"/>
  <c r="U93" i="25"/>
  <c r="U94" i="25"/>
  <c r="U95" i="25"/>
  <c r="U96" i="25"/>
  <c r="U97" i="25"/>
  <c r="U98" i="25"/>
  <c r="U99" i="25"/>
  <c r="U100" i="25"/>
  <c r="U101" i="25"/>
  <c r="U102" i="25"/>
  <c r="U103" i="25"/>
  <c r="U104" i="25"/>
  <c r="U105" i="25"/>
  <c r="U106" i="25"/>
  <c r="U107" i="25"/>
  <c r="U108" i="25"/>
  <c r="U109" i="25"/>
  <c r="U110" i="25"/>
  <c r="U111" i="25"/>
  <c r="U112" i="25"/>
  <c r="U113" i="25"/>
  <c r="U114" i="25"/>
  <c r="U115" i="25"/>
  <c r="U116" i="25"/>
  <c r="U117" i="25"/>
  <c r="U118" i="25"/>
  <c r="U119" i="25"/>
  <c r="U120" i="25"/>
  <c r="U121" i="25"/>
  <c r="U122" i="25"/>
  <c r="U123" i="25"/>
  <c r="U124" i="25"/>
  <c r="U125" i="25"/>
  <c r="U126" i="25"/>
  <c r="U127" i="25"/>
  <c r="U128" i="25"/>
  <c r="U129" i="25"/>
  <c r="U130" i="25"/>
  <c r="U131" i="25"/>
  <c r="U132" i="25"/>
  <c r="U133" i="25"/>
  <c r="U134" i="25"/>
  <c r="U135" i="25"/>
  <c r="U136" i="25"/>
  <c r="U137" i="25"/>
  <c r="U138" i="25"/>
  <c r="U139" i="25"/>
  <c r="U140" i="25"/>
  <c r="U141" i="25"/>
  <c r="U142" i="25"/>
  <c r="U143" i="25"/>
  <c r="U144" i="25"/>
  <c r="U145" i="25"/>
  <c r="U146" i="25"/>
  <c r="U147" i="25"/>
  <c r="U148" i="25"/>
  <c r="U149" i="25"/>
  <c r="U150" i="25"/>
  <c r="U151" i="25"/>
  <c r="U152" i="25"/>
  <c r="U153" i="25"/>
  <c r="U154" i="25"/>
  <c r="U155" i="25"/>
  <c r="U156" i="25"/>
  <c r="U157" i="25"/>
  <c r="U158" i="25"/>
  <c r="U159" i="25"/>
  <c r="U160" i="25"/>
  <c r="U161" i="25"/>
  <c r="U162" i="25"/>
  <c r="U163" i="25"/>
  <c r="U164" i="25"/>
  <c r="U165" i="25"/>
  <c r="U166" i="25"/>
  <c r="U167" i="25"/>
  <c r="U168" i="25"/>
  <c r="U169" i="25"/>
  <c r="U170" i="25"/>
  <c r="U171" i="25"/>
  <c r="U172" i="25"/>
  <c r="U173" i="25"/>
  <c r="U174" i="25"/>
  <c r="U175" i="25"/>
  <c r="U176" i="25"/>
  <c r="U177" i="25"/>
  <c r="U178" i="25"/>
  <c r="U179" i="25"/>
  <c r="U180" i="25"/>
  <c r="U181" i="25"/>
  <c r="U182" i="25"/>
  <c r="U183" i="25"/>
  <c r="U184" i="25"/>
  <c r="U185" i="25"/>
  <c r="U186" i="25"/>
  <c r="U187" i="25"/>
  <c r="U188" i="25"/>
  <c r="U189" i="25"/>
  <c r="U190" i="25"/>
  <c r="U191" i="25"/>
  <c r="U192" i="25"/>
  <c r="U193" i="25"/>
  <c r="U194" i="25"/>
  <c r="U195" i="25"/>
  <c r="U196" i="25"/>
  <c r="U197" i="25"/>
  <c r="U198" i="25"/>
  <c r="U199" i="25"/>
  <c r="U200" i="25"/>
  <c r="U201" i="25"/>
  <c r="U202" i="25"/>
  <c r="U203" i="25"/>
  <c r="U204" i="25"/>
  <c r="U205" i="25"/>
  <c r="U206" i="25"/>
  <c r="U207" i="25"/>
  <c r="U208" i="25"/>
  <c r="U209" i="25"/>
  <c r="U210" i="25"/>
  <c r="U211" i="25"/>
  <c r="U212" i="25"/>
  <c r="U213" i="25"/>
  <c r="U214" i="25"/>
  <c r="U215" i="25"/>
  <c r="U216" i="25"/>
  <c r="U217" i="25"/>
  <c r="U218" i="25"/>
  <c r="U219" i="25"/>
  <c r="U220" i="25"/>
  <c r="U221" i="25"/>
  <c r="U222" i="25"/>
  <c r="U223" i="25"/>
  <c r="U224" i="25"/>
  <c r="U225" i="25"/>
  <c r="U226" i="25"/>
  <c r="U227" i="25"/>
  <c r="U228" i="25"/>
  <c r="U229" i="25"/>
  <c r="U230" i="25"/>
  <c r="U231" i="25"/>
  <c r="U232" i="25"/>
  <c r="U233" i="25"/>
  <c r="U234" i="25"/>
  <c r="U235" i="25"/>
  <c r="U236" i="25"/>
  <c r="U237" i="25"/>
  <c r="U238" i="25"/>
  <c r="U239" i="25"/>
  <c r="U240" i="25"/>
  <c r="U241" i="25"/>
  <c r="U242" i="25"/>
  <c r="U243" i="25"/>
  <c r="U244" i="25"/>
  <c r="U245" i="25"/>
  <c r="U246" i="25"/>
  <c r="U247" i="25"/>
  <c r="U248" i="25"/>
  <c r="U249" i="25"/>
  <c r="U250" i="25"/>
  <c r="U251" i="25"/>
  <c r="U252" i="25"/>
  <c r="U253" i="25"/>
  <c r="U254" i="25"/>
  <c r="U255" i="25"/>
  <c r="U256" i="25"/>
  <c r="U257" i="25"/>
  <c r="U258" i="25"/>
  <c r="U259" i="25"/>
  <c r="U260" i="25"/>
  <c r="U261" i="25"/>
  <c r="U262" i="25"/>
  <c r="U263" i="25"/>
  <c r="U264" i="25"/>
  <c r="U265" i="25"/>
  <c r="U266" i="25"/>
  <c r="U267" i="25"/>
  <c r="U268" i="25"/>
  <c r="U269" i="25"/>
  <c r="U270" i="25"/>
  <c r="U271" i="25"/>
  <c r="U272" i="25"/>
  <c r="U273" i="25"/>
  <c r="U274" i="25"/>
  <c r="U275" i="25"/>
  <c r="U276" i="25"/>
  <c r="U277" i="25"/>
  <c r="U278" i="25"/>
  <c r="U279" i="25"/>
  <c r="U280" i="25"/>
  <c r="U281" i="25"/>
  <c r="U282" i="25"/>
  <c r="U283" i="25"/>
  <c r="U284" i="25"/>
  <c r="U285" i="25"/>
  <c r="U286" i="25"/>
  <c r="U287" i="25"/>
  <c r="U288" i="25"/>
  <c r="U289" i="25"/>
  <c r="U290" i="25"/>
  <c r="U291" i="25"/>
  <c r="U292" i="25"/>
  <c r="U293" i="25"/>
  <c r="U294" i="25"/>
  <c r="U295" i="25"/>
  <c r="U296" i="25"/>
  <c r="U297" i="25"/>
  <c r="U298" i="25"/>
  <c r="U299" i="25"/>
  <c r="U300" i="25"/>
  <c r="U301" i="25"/>
  <c r="U302" i="25"/>
  <c r="U303" i="25"/>
  <c r="U304" i="25"/>
  <c r="U305" i="25"/>
  <c r="U306" i="25"/>
  <c r="U307" i="25"/>
  <c r="U308" i="25"/>
  <c r="U309" i="25"/>
  <c r="U310" i="25"/>
  <c r="U311" i="25"/>
  <c r="U312" i="25"/>
  <c r="U313" i="25"/>
  <c r="U314" i="25"/>
  <c r="U315" i="25"/>
  <c r="U316" i="25"/>
  <c r="U317" i="25"/>
  <c r="U318" i="25"/>
  <c r="U319" i="25"/>
  <c r="U320" i="25"/>
  <c r="U321" i="25"/>
  <c r="U322" i="25"/>
  <c r="U323" i="25"/>
  <c r="U324" i="25"/>
  <c r="U325" i="25"/>
  <c r="U326" i="25"/>
  <c r="U327" i="25"/>
  <c r="U328" i="25"/>
  <c r="U329" i="25"/>
  <c r="U330" i="25"/>
  <c r="U331" i="25"/>
  <c r="U332" i="25"/>
  <c r="U333" i="25"/>
  <c r="U334" i="25"/>
  <c r="U335" i="25"/>
  <c r="U336" i="25"/>
  <c r="U337" i="25"/>
  <c r="U338" i="25"/>
  <c r="U339" i="25"/>
  <c r="U340" i="25"/>
  <c r="U341" i="25"/>
  <c r="U342" i="25"/>
  <c r="U343" i="25"/>
  <c r="U344" i="25"/>
  <c r="U345" i="25"/>
  <c r="U346" i="25"/>
  <c r="U347" i="25"/>
  <c r="U348" i="25"/>
  <c r="U349" i="25"/>
  <c r="U350" i="25"/>
  <c r="U351" i="25"/>
  <c r="U352" i="25"/>
  <c r="U353" i="25"/>
  <c r="U354" i="25"/>
  <c r="U355" i="25"/>
  <c r="U356" i="25"/>
  <c r="U357" i="25"/>
  <c r="U358" i="25"/>
  <c r="U359" i="25"/>
  <c r="U360" i="25"/>
  <c r="U361" i="25"/>
  <c r="U362" i="25"/>
  <c r="U363" i="25"/>
  <c r="U364" i="25"/>
  <c r="U365" i="25"/>
  <c r="U366" i="25"/>
  <c r="U367" i="25"/>
  <c r="U368" i="25"/>
  <c r="U369" i="25"/>
  <c r="U370" i="25"/>
  <c r="U371" i="25"/>
  <c r="U372" i="25"/>
  <c r="U373" i="25"/>
  <c r="U374" i="25"/>
  <c r="U375" i="25"/>
  <c r="U376" i="25"/>
  <c r="U377" i="25"/>
  <c r="U378" i="25"/>
  <c r="U379" i="25"/>
  <c r="U380" i="25"/>
  <c r="U381" i="25"/>
  <c r="U382" i="25"/>
  <c r="U383" i="25"/>
  <c r="U384" i="25"/>
  <c r="U385" i="25"/>
  <c r="U386" i="25"/>
  <c r="U387" i="25"/>
  <c r="U388" i="25"/>
  <c r="U389" i="25"/>
  <c r="U390" i="25"/>
  <c r="U391" i="25"/>
  <c r="U392" i="25"/>
  <c r="U393" i="25"/>
  <c r="U394" i="25"/>
  <c r="U395" i="25"/>
  <c r="U396" i="25"/>
  <c r="U397" i="25"/>
  <c r="U398" i="25"/>
  <c r="U399" i="25"/>
  <c r="U400" i="25"/>
  <c r="U401" i="25"/>
  <c r="U402" i="25"/>
  <c r="U403" i="25"/>
  <c r="U404" i="25"/>
  <c r="U405" i="25"/>
  <c r="U406" i="25"/>
  <c r="U407" i="25"/>
  <c r="U408" i="25"/>
  <c r="U409" i="25"/>
  <c r="U410" i="25"/>
  <c r="U411" i="25"/>
  <c r="U412" i="25"/>
  <c r="U413" i="25"/>
  <c r="U414" i="25"/>
  <c r="U415" i="25"/>
  <c r="U416" i="25"/>
  <c r="U417" i="25"/>
  <c r="U418" i="25"/>
  <c r="U419" i="25"/>
  <c r="U420" i="25"/>
  <c r="U421" i="25"/>
  <c r="U422" i="25"/>
  <c r="U423" i="25"/>
  <c r="U424" i="25"/>
  <c r="U425" i="25"/>
  <c r="U426" i="25"/>
  <c r="U427" i="25"/>
  <c r="U428" i="25"/>
  <c r="U429" i="25"/>
  <c r="U430" i="25"/>
  <c r="U431" i="25"/>
  <c r="U432" i="25"/>
  <c r="U433" i="25"/>
  <c r="U434" i="25"/>
  <c r="U435" i="25"/>
  <c r="U436" i="25"/>
  <c r="U437" i="25"/>
  <c r="U438" i="25"/>
  <c r="U439" i="25"/>
  <c r="U440" i="25"/>
  <c r="U441" i="25"/>
  <c r="U442" i="25"/>
  <c r="U443" i="25"/>
  <c r="U444" i="25"/>
  <c r="U445" i="25"/>
  <c r="U446" i="25"/>
  <c r="U447" i="25"/>
  <c r="U448" i="25"/>
  <c r="U449" i="25"/>
  <c r="U450" i="25"/>
  <c r="U451" i="25"/>
  <c r="U452" i="25"/>
  <c r="U453" i="25"/>
  <c r="U454" i="25"/>
  <c r="U455" i="25"/>
  <c r="U456" i="25"/>
  <c r="U457" i="25"/>
  <c r="U458" i="25"/>
  <c r="U459" i="25"/>
  <c r="U460" i="25"/>
  <c r="U461" i="25"/>
  <c r="U462" i="25"/>
  <c r="U463" i="25"/>
  <c r="U464" i="25"/>
  <c r="U465" i="25"/>
  <c r="U466" i="25"/>
  <c r="U467" i="25"/>
  <c r="U468" i="25"/>
  <c r="U469" i="25"/>
  <c r="U470" i="25"/>
  <c r="U471" i="25"/>
  <c r="U472" i="25"/>
  <c r="U473" i="25"/>
  <c r="U474" i="25"/>
  <c r="U475" i="25"/>
  <c r="U476" i="25"/>
  <c r="U477" i="25"/>
  <c r="U478" i="25"/>
  <c r="U479" i="25"/>
  <c r="U480" i="25"/>
  <c r="U481" i="25"/>
  <c r="U482" i="25"/>
  <c r="U483" i="25"/>
  <c r="U484" i="25"/>
  <c r="U485" i="25"/>
  <c r="U486" i="25"/>
  <c r="U487" i="25"/>
  <c r="U488" i="25"/>
  <c r="U489" i="25"/>
  <c r="U490" i="25"/>
  <c r="U491" i="25"/>
  <c r="U492" i="25"/>
  <c r="U493" i="25"/>
  <c r="U494" i="25"/>
  <c r="U495" i="25"/>
  <c r="U496" i="25"/>
  <c r="U497" i="25"/>
  <c r="U498" i="25"/>
  <c r="U499" i="25"/>
  <c r="U500" i="25"/>
  <c r="U501" i="25"/>
  <c r="U502" i="25"/>
  <c r="U503" i="25"/>
  <c r="U504" i="25"/>
  <c r="U505" i="25"/>
  <c r="U506" i="25"/>
  <c r="U507" i="25"/>
  <c r="U508" i="25"/>
  <c r="U509" i="25"/>
  <c r="U510" i="25"/>
  <c r="U511" i="25"/>
  <c r="U512" i="25"/>
  <c r="U513" i="25"/>
  <c r="U514" i="25"/>
  <c r="U515" i="25"/>
  <c r="U516" i="25"/>
  <c r="U517" i="25"/>
  <c r="U518" i="25"/>
  <c r="U519" i="25"/>
  <c r="U520" i="25"/>
  <c r="U521" i="25"/>
  <c r="U522" i="25"/>
  <c r="U523" i="25"/>
  <c r="U524" i="25"/>
  <c r="U525" i="25"/>
  <c r="U526" i="25"/>
  <c r="U527" i="25"/>
  <c r="U528" i="25"/>
  <c r="U529" i="25"/>
  <c r="U530" i="25"/>
  <c r="U531" i="25"/>
  <c r="U532" i="25"/>
  <c r="U533" i="25"/>
  <c r="U534" i="25"/>
  <c r="U535" i="25"/>
  <c r="U536" i="25"/>
  <c r="U537" i="25"/>
  <c r="U538" i="25"/>
  <c r="U539" i="25"/>
  <c r="U540" i="25"/>
  <c r="U541" i="25"/>
  <c r="U542" i="25"/>
  <c r="U543" i="25"/>
  <c r="U544" i="25"/>
  <c r="U545" i="25"/>
  <c r="U546" i="25"/>
  <c r="U547" i="25"/>
  <c r="U548" i="25"/>
  <c r="U549" i="25"/>
  <c r="U550" i="25"/>
  <c r="U551" i="25"/>
  <c r="U552" i="25"/>
  <c r="U553" i="25"/>
  <c r="U554" i="25"/>
  <c r="U555" i="25"/>
  <c r="U556" i="25"/>
  <c r="U557" i="25"/>
  <c r="U558" i="25"/>
  <c r="U559" i="25"/>
  <c r="U560" i="25"/>
  <c r="U561" i="25"/>
  <c r="U562" i="25"/>
  <c r="U563" i="25"/>
  <c r="U564" i="25"/>
  <c r="U565" i="25"/>
  <c r="U566" i="25"/>
  <c r="U567" i="25"/>
  <c r="U568" i="25"/>
  <c r="U569" i="25"/>
  <c r="U570" i="25"/>
  <c r="U571" i="25"/>
  <c r="U572" i="25"/>
  <c r="U573" i="25"/>
  <c r="U574" i="25"/>
  <c r="U575" i="25"/>
  <c r="U576" i="25"/>
  <c r="U577" i="25"/>
  <c r="U578" i="25"/>
  <c r="U579" i="25"/>
  <c r="U580" i="25"/>
  <c r="U581" i="25"/>
  <c r="U582" i="25"/>
  <c r="U583" i="25"/>
  <c r="U584" i="25"/>
  <c r="U585" i="25"/>
  <c r="U586" i="25"/>
  <c r="U587" i="25"/>
  <c r="U588" i="25"/>
  <c r="U589" i="25"/>
  <c r="U590" i="25"/>
  <c r="U591" i="25"/>
  <c r="U592" i="25"/>
  <c r="U593" i="25"/>
  <c r="U594" i="25"/>
  <c r="U595" i="25"/>
  <c r="U596" i="25"/>
  <c r="U597" i="25"/>
  <c r="U598" i="25"/>
  <c r="U599" i="25"/>
  <c r="U600" i="25"/>
  <c r="U601" i="25"/>
  <c r="U602" i="25"/>
  <c r="U603" i="25"/>
  <c r="U604" i="25"/>
  <c r="U605" i="25"/>
  <c r="U606" i="25"/>
  <c r="U607" i="25"/>
  <c r="U608" i="25"/>
  <c r="U609" i="25"/>
  <c r="U610" i="25"/>
  <c r="U611" i="25"/>
  <c r="U612" i="25"/>
  <c r="U613" i="25"/>
  <c r="U614" i="25"/>
  <c r="U615" i="25"/>
  <c r="U616" i="25"/>
  <c r="U617" i="25"/>
  <c r="U618" i="25"/>
  <c r="U619" i="25"/>
  <c r="U620" i="25"/>
  <c r="U621" i="25"/>
  <c r="U622" i="25"/>
  <c r="U623" i="25"/>
  <c r="U624" i="25"/>
  <c r="U625" i="25"/>
  <c r="U626" i="25"/>
  <c r="U627" i="25"/>
  <c r="U628" i="25"/>
  <c r="U629" i="25"/>
  <c r="U630" i="25"/>
  <c r="U631" i="25"/>
  <c r="U632" i="25"/>
  <c r="U633" i="25"/>
  <c r="U634" i="25"/>
  <c r="U635" i="25"/>
  <c r="U636" i="25"/>
  <c r="U637" i="25"/>
  <c r="U638" i="25"/>
  <c r="U639" i="25"/>
  <c r="U640" i="25"/>
  <c r="U641" i="25"/>
  <c r="U642" i="25"/>
  <c r="U643" i="25"/>
  <c r="U644" i="25"/>
  <c r="U645" i="25"/>
  <c r="U646" i="25"/>
  <c r="U647" i="25"/>
  <c r="U648" i="25"/>
  <c r="U649" i="25"/>
  <c r="U650" i="25"/>
  <c r="U651" i="25"/>
  <c r="U652" i="25"/>
  <c r="U653" i="25"/>
  <c r="U654" i="25"/>
  <c r="U655" i="25"/>
  <c r="U656" i="25"/>
  <c r="U657" i="25"/>
  <c r="U658" i="25"/>
  <c r="U659" i="25"/>
  <c r="U660" i="25"/>
  <c r="U661" i="25"/>
  <c r="U662" i="25"/>
  <c r="U663" i="25"/>
  <c r="U664" i="25"/>
  <c r="U665" i="25"/>
  <c r="U666" i="25"/>
  <c r="U667" i="25"/>
  <c r="U668" i="25"/>
  <c r="U669" i="25"/>
  <c r="U670" i="25"/>
  <c r="U671" i="25"/>
  <c r="U672" i="25"/>
  <c r="U673" i="25"/>
  <c r="U674" i="25"/>
  <c r="U675" i="25"/>
  <c r="U676" i="25"/>
  <c r="U677" i="25"/>
  <c r="U678" i="25"/>
  <c r="U679" i="25"/>
  <c r="U680" i="25"/>
  <c r="U681" i="25"/>
  <c r="U682" i="25"/>
  <c r="U683" i="25"/>
  <c r="U684" i="25"/>
  <c r="U685" i="25"/>
  <c r="U686" i="25"/>
  <c r="U687" i="25"/>
  <c r="U688" i="25"/>
  <c r="U689" i="25"/>
  <c r="U690" i="25"/>
  <c r="U691" i="25"/>
  <c r="U692" i="25"/>
  <c r="U693" i="25"/>
  <c r="U694" i="25"/>
  <c r="U695" i="25"/>
  <c r="U696" i="25"/>
  <c r="U697" i="25"/>
  <c r="U698" i="25"/>
  <c r="U699" i="25"/>
  <c r="U700" i="25"/>
  <c r="U701" i="25"/>
  <c r="U702" i="25"/>
  <c r="U703" i="25"/>
  <c r="U704" i="25"/>
  <c r="U705" i="25"/>
  <c r="U706" i="25"/>
  <c r="U707" i="25"/>
  <c r="U708" i="25"/>
  <c r="U709" i="25"/>
  <c r="U710" i="25"/>
  <c r="U711" i="25"/>
  <c r="U712" i="25"/>
  <c r="U713" i="25"/>
  <c r="U714" i="25"/>
  <c r="U715" i="25"/>
  <c r="U716" i="25"/>
  <c r="U717" i="25"/>
  <c r="U718" i="25"/>
  <c r="U719" i="25"/>
  <c r="U720" i="25"/>
  <c r="U721" i="25"/>
  <c r="U722" i="25"/>
  <c r="U723" i="25"/>
  <c r="U724" i="25"/>
  <c r="U725" i="25"/>
  <c r="U726" i="25"/>
  <c r="U727" i="25"/>
  <c r="U728" i="25"/>
  <c r="U729" i="25"/>
  <c r="U730" i="25"/>
  <c r="U731" i="25"/>
  <c r="U732" i="25"/>
  <c r="U733" i="25"/>
  <c r="U734" i="25"/>
  <c r="U735" i="25"/>
  <c r="U736" i="25"/>
  <c r="U737" i="25"/>
  <c r="U738" i="25"/>
  <c r="U739" i="25"/>
  <c r="U740" i="25"/>
  <c r="U741" i="25"/>
  <c r="U742" i="25"/>
  <c r="U743" i="25"/>
  <c r="U744" i="25"/>
  <c r="U745" i="25"/>
  <c r="U746" i="25"/>
  <c r="U747" i="25"/>
  <c r="U748" i="25"/>
  <c r="U749" i="25"/>
  <c r="U750" i="25"/>
  <c r="U751" i="25"/>
  <c r="U752" i="25"/>
  <c r="U753" i="25"/>
  <c r="U754" i="25"/>
  <c r="U755" i="25"/>
  <c r="U756" i="25"/>
  <c r="U757" i="25"/>
  <c r="U758" i="25"/>
  <c r="U759" i="25"/>
  <c r="U760" i="25"/>
  <c r="U761" i="25"/>
  <c r="U762" i="25"/>
  <c r="U763" i="25"/>
  <c r="U764" i="25"/>
  <c r="U765" i="25"/>
  <c r="U766" i="25"/>
  <c r="U767" i="25"/>
  <c r="U768" i="25"/>
  <c r="U769" i="25"/>
  <c r="U770" i="25"/>
  <c r="U771" i="25"/>
  <c r="U772" i="25"/>
  <c r="U773" i="25"/>
  <c r="U774" i="25"/>
  <c r="U775" i="25"/>
  <c r="U776" i="25"/>
  <c r="U777" i="25"/>
  <c r="U778" i="25"/>
  <c r="U779" i="25"/>
  <c r="U780" i="25"/>
  <c r="U781" i="25"/>
  <c r="U782" i="25"/>
  <c r="U783" i="25"/>
  <c r="U784" i="25"/>
  <c r="U785" i="25"/>
  <c r="U786" i="25"/>
  <c r="U787" i="25"/>
  <c r="U788" i="25"/>
  <c r="U789" i="25"/>
  <c r="U790" i="25"/>
  <c r="U791" i="25"/>
  <c r="U792" i="25"/>
  <c r="U793" i="25"/>
  <c r="U794" i="25"/>
  <c r="U795" i="25"/>
  <c r="U796" i="25"/>
  <c r="U797" i="25"/>
  <c r="U798" i="25"/>
  <c r="U799" i="25"/>
  <c r="U800" i="25"/>
  <c r="U801" i="25"/>
  <c r="U802" i="25"/>
  <c r="U803" i="25"/>
  <c r="U804" i="25"/>
  <c r="U805" i="25"/>
  <c r="U806" i="25"/>
  <c r="U807" i="25"/>
  <c r="U808" i="25"/>
  <c r="U809" i="25"/>
  <c r="U810" i="25"/>
  <c r="U811" i="25"/>
  <c r="U812" i="25"/>
  <c r="U813" i="25"/>
  <c r="U814" i="25"/>
  <c r="U815" i="25"/>
  <c r="U816" i="25"/>
  <c r="U817" i="25"/>
  <c r="U818" i="25"/>
  <c r="U819" i="25"/>
  <c r="U820" i="25"/>
  <c r="U821" i="25"/>
  <c r="U822" i="25"/>
  <c r="U823" i="25"/>
  <c r="U824" i="25"/>
  <c r="U825" i="25"/>
  <c r="U826" i="25"/>
  <c r="U827" i="25"/>
  <c r="U828" i="25"/>
  <c r="U829" i="25"/>
  <c r="U830" i="25"/>
  <c r="U831" i="25"/>
  <c r="U832" i="25"/>
  <c r="U833" i="25"/>
  <c r="U834" i="25"/>
  <c r="U835" i="25"/>
  <c r="U836" i="25"/>
  <c r="U837" i="25"/>
  <c r="U838" i="25"/>
  <c r="U839" i="25"/>
  <c r="U840" i="25"/>
  <c r="U841" i="25"/>
  <c r="U842" i="25"/>
  <c r="U843" i="25"/>
  <c r="U844" i="25"/>
  <c r="U845" i="25"/>
  <c r="U846" i="25"/>
  <c r="U847" i="25"/>
  <c r="U848" i="25"/>
  <c r="U849" i="25"/>
  <c r="U850" i="25"/>
  <c r="U851" i="25"/>
  <c r="U852" i="25"/>
  <c r="U853" i="25"/>
  <c r="U854" i="25"/>
  <c r="U855" i="25"/>
  <c r="U856" i="25"/>
  <c r="U857" i="25"/>
  <c r="U858" i="25"/>
  <c r="U859" i="25"/>
  <c r="U860" i="25"/>
  <c r="U861" i="25"/>
  <c r="U862" i="25"/>
  <c r="U863" i="25"/>
  <c r="U864" i="25"/>
  <c r="U865" i="25"/>
  <c r="U866" i="25"/>
  <c r="U867" i="25"/>
  <c r="U868" i="25"/>
  <c r="U869" i="25"/>
  <c r="U870" i="25"/>
  <c r="U871" i="25"/>
  <c r="U872" i="25"/>
  <c r="U873" i="25"/>
  <c r="U874" i="25"/>
  <c r="U875" i="25"/>
  <c r="U876" i="25"/>
  <c r="U877" i="25"/>
  <c r="U878" i="25"/>
  <c r="U879" i="25"/>
  <c r="U880" i="25"/>
  <c r="U881" i="25"/>
  <c r="U882" i="25"/>
  <c r="U883" i="25"/>
  <c r="U884" i="25"/>
  <c r="U885" i="25"/>
  <c r="U886" i="25"/>
  <c r="U887" i="25"/>
  <c r="U888" i="25"/>
  <c r="U889" i="25"/>
  <c r="U890" i="25"/>
  <c r="U891" i="25"/>
  <c r="U892" i="25"/>
  <c r="U893" i="25"/>
  <c r="U894" i="25"/>
  <c r="U895" i="25"/>
  <c r="U896" i="25"/>
  <c r="U897" i="25"/>
  <c r="U898" i="25"/>
  <c r="U899" i="25"/>
  <c r="U900" i="25"/>
  <c r="U901" i="25"/>
  <c r="U902" i="25"/>
  <c r="U903" i="25"/>
  <c r="U904" i="25"/>
  <c r="U905" i="25"/>
  <c r="U906" i="25"/>
  <c r="U907" i="25"/>
  <c r="U908" i="25"/>
  <c r="U909" i="25"/>
  <c r="U910" i="25"/>
  <c r="U911" i="25"/>
  <c r="U912" i="25"/>
  <c r="U913" i="25"/>
  <c r="U914" i="25"/>
  <c r="U915" i="25"/>
  <c r="U916" i="25"/>
  <c r="U917" i="25"/>
  <c r="U918" i="25"/>
  <c r="U919" i="25"/>
  <c r="U920" i="25"/>
  <c r="U921" i="25"/>
  <c r="U922" i="25"/>
  <c r="U923" i="25"/>
  <c r="U924" i="25"/>
  <c r="U925" i="25"/>
  <c r="U926" i="25"/>
  <c r="U927" i="25"/>
  <c r="U928" i="25"/>
  <c r="U929" i="25"/>
  <c r="U930" i="25"/>
  <c r="U931" i="25"/>
  <c r="U932" i="25"/>
  <c r="U933" i="25"/>
  <c r="U934" i="25"/>
  <c r="U935" i="25"/>
  <c r="U936" i="25"/>
  <c r="U937" i="25"/>
  <c r="U938" i="25"/>
  <c r="U939" i="25"/>
  <c r="U940" i="25"/>
  <c r="U941" i="25"/>
  <c r="U942" i="25"/>
  <c r="U943" i="25"/>
  <c r="U944" i="25"/>
  <c r="U945" i="25"/>
  <c r="U946" i="25"/>
  <c r="U947" i="25"/>
  <c r="U948" i="25"/>
  <c r="U949" i="25"/>
  <c r="U950" i="25"/>
  <c r="U951" i="25"/>
  <c r="U952" i="25"/>
  <c r="U953" i="25"/>
  <c r="U954" i="25"/>
  <c r="U955" i="25"/>
  <c r="U956" i="25"/>
  <c r="U957" i="25"/>
  <c r="U958" i="25"/>
  <c r="U959" i="25"/>
  <c r="U960" i="25"/>
  <c r="U961" i="25"/>
  <c r="U962" i="25"/>
  <c r="U963" i="25"/>
  <c r="U964" i="25"/>
  <c r="U965" i="25"/>
  <c r="U966" i="25"/>
  <c r="U967" i="25"/>
  <c r="U968" i="25"/>
  <c r="U969" i="25"/>
  <c r="U970" i="25"/>
  <c r="U971" i="25"/>
  <c r="U972" i="25"/>
  <c r="U973" i="25"/>
  <c r="U974" i="25"/>
  <c r="U975" i="25"/>
  <c r="U976" i="25"/>
  <c r="U977" i="25"/>
  <c r="U978" i="25"/>
  <c r="U979" i="25"/>
  <c r="U980" i="25"/>
  <c r="U981" i="25"/>
  <c r="U982" i="25"/>
  <c r="U983" i="25"/>
  <c r="U984" i="25"/>
  <c r="U985" i="25"/>
  <c r="U986" i="25"/>
  <c r="U987" i="25"/>
  <c r="U988" i="25"/>
  <c r="U989" i="25"/>
  <c r="U990" i="25"/>
  <c r="U991" i="25"/>
  <c r="U992" i="25"/>
  <c r="U993" i="25"/>
  <c r="U994" i="25"/>
  <c r="U995" i="25"/>
  <c r="U996" i="25"/>
  <c r="U997" i="25"/>
  <c r="U998" i="25"/>
  <c r="U999" i="25"/>
  <c r="U1000" i="25"/>
  <c r="U1001" i="25"/>
  <c r="U1002" i="25"/>
  <c r="U1003" i="25"/>
  <c r="U1004" i="25"/>
  <c r="U5" i="25"/>
  <c r="T6" i="25"/>
  <c r="T7" i="25"/>
  <c r="T8" i="25"/>
  <c r="T9" i="25"/>
  <c r="T10" i="25"/>
  <c r="T11" i="25"/>
  <c r="T12" i="25"/>
  <c r="T13" i="25"/>
  <c r="T14" i="25"/>
  <c r="T15" i="25"/>
  <c r="T16" i="25"/>
  <c r="T17" i="25"/>
  <c r="T18" i="25"/>
  <c r="T19" i="25"/>
  <c r="T20" i="25"/>
  <c r="T21" i="25"/>
  <c r="T22" i="25"/>
  <c r="T23" i="25"/>
  <c r="T24" i="25"/>
  <c r="T25" i="25"/>
  <c r="T26" i="25"/>
  <c r="T27" i="25"/>
  <c r="T28" i="25"/>
  <c r="T29" i="25"/>
  <c r="T30" i="25"/>
  <c r="T31" i="25"/>
  <c r="T32" i="25"/>
  <c r="T33" i="25"/>
  <c r="T34" i="25"/>
  <c r="T35" i="25"/>
  <c r="T36" i="25"/>
  <c r="T37" i="25"/>
  <c r="T38" i="25"/>
  <c r="T39" i="25"/>
  <c r="T40" i="25"/>
  <c r="T41" i="25"/>
  <c r="T42" i="25"/>
  <c r="T43" i="25"/>
  <c r="T44" i="25"/>
  <c r="T45" i="25"/>
  <c r="T46" i="25"/>
  <c r="T47" i="25"/>
  <c r="T48" i="25"/>
  <c r="T49" i="25"/>
  <c r="T50" i="25"/>
  <c r="T51" i="25"/>
  <c r="T52" i="25"/>
  <c r="T53" i="25"/>
  <c r="T54" i="25"/>
  <c r="T55" i="25"/>
  <c r="T56" i="25"/>
  <c r="T57" i="25"/>
  <c r="T58" i="25"/>
  <c r="T59" i="25"/>
  <c r="T60" i="25"/>
  <c r="T61" i="25"/>
  <c r="T62" i="25"/>
  <c r="T63" i="25"/>
  <c r="T64" i="25"/>
  <c r="T65" i="25"/>
  <c r="T66" i="25"/>
  <c r="T67" i="25"/>
  <c r="T68" i="25"/>
  <c r="T69" i="25"/>
  <c r="T70" i="25"/>
  <c r="T71" i="25"/>
  <c r="T72" i="25"/>
  <c r="T73" i="25"/>
  <c r="T74" i="25"/>
  <c r="T75" i="25"/>
  <c r="T76" i="25"/>
  <c r="T77" i="25"/>
  <c r="T78" i="25"/>
  <c r="T79" i="25"/>
  <c r="T80" i="25"/>
  <c r="T81" i="25"/>
  <c r="T82" i="25"/>
  <c r="T83" i="25"/>
  <c r="T84" i="25"/>
  <c r="T85" i="25"/>
  <c r="T86" i="25"/>
  <c r="T87" i="25"/>
  <c r="T88" i="25"/>
  <c r="T89" i="25"/>
  <c r="T90" i="25"/>
  <c r="T91" i="25"/>
  <c r="T92" i="25"/>
  <c r="T93" i="25"/>
  <c r="T94" i="25"/>
  <c r="T95" i="25"/>
  <c r="T96" i="25"/>
  <c r="T97" i="25"/>
  <c r="T98" i="25"/>
  <c r="T99" i="25"/>
  <c r="T100" i="25"/>
  <c r="T101" i="25"/>
  <c r="T102" i="25"/>
  <c r="T103" i="25"/>
  <c r="T104" i="25"/>
  <c r="T105" i="25"/>
  <c r="T106" i="25"/>
  <c r="T107" i="25"/>
  <c r="T108" i="25"/>
  <c r="T109" i="25"/>
  <c r="T110" i="25"/>
  <c r="T111" i="25"/>
  <c r="T112" i="25"/>
  <c r="T113" i="25"/>
  <c r="T114" i="25"/>
  <c r="T115" i="25"/>
  <c r="T116" i="25"/>
  <c r="T117" i="25"/>
  <c r="T118" i="25"/>
  <c r="T119" i="25"/>
  <c r="T120" i="25"/>
  <c r="T121" i="25"/>
  <c r="T122" i="25"/>
  <c r="T123" i="25"/>
  <c r="T124" i="25"/>
  <c r="T125" i="25"/>
  <c r="T126" i="25"/>
  <c r="T127" i="25"/>
  <c r="T128" i="25"/>
  <c r="T129" i="25"/>
  <c r="T130" i="25"/>
  <c r="T131" i="25"/>
  <c r="T132" i="25"/>
  <c r="T133" i="25"/>
  <c r="T134" i="25"/>
  <c r="T135" i="25"/>
  <c r="T136" i="25"/>
  <c r="T137" i="25"/>
  <c r="T138" i="25"/>
  <c r="T139" i="25"/>
  <c r="T140" i="25"/>
  <c r="T141" i="25"/>
  <c r="T142" i="25"/>
  <c r="T143" i="25"/>
  <c r="T144" i="25"/>
  <c r="T145" i="25"/>
  <c r="T146" i="25"/>
  <c r="T147" i="25"/>
  <c r="T148" i="25"/>
  <c r="T149" i="25"/>
  <c r="T150" i="25"/>
  <c r="T151" i="25"/>
  <c r="T152" i="25"/>
  <c r="T153" i="25"/>
  <c r="T154" i="25"/>
  <c r="T155" i="25"/>
  <c r="T156" i="25"/>
  <c r="T157" i="25"/>
  <c r="T158" i="25"/>
  <c r="T159" i="25"/>
  <c r="T160" i="25"/>
  <c r="T161" i="25"/>
  <c r="T162" i="25"/>
  <c r="T163" i="25"/>
  <c r="T164" i="25"/>
  <c r="T165" i="25"/>
  <c r="T166" i="25"/>
  <c r="T167" i="25"/>
  <c r="T168" i="25"/>
  <c r="T169" i="25"/>
  <c r="T170" i="25"/>
  <c r="T171" i="25"/>
  <c r="T172" i="25"/>
  <c r="T173" i="25"/>
  <c r="T174" i="25"/>
  <c r="T175" i="25"/>
  <c r="T176" i="25"/>
  <c r="T177" i="25"/>
  <c r="T178" i="25"/>
  <c r="T179" i="25"/>
  <c r="T180" i="25"/>
  <c r="T181" i="25"/>
  <c r="T182" i="25"/>
  <c r="T183" i="25"/>
  <c r="T184" i="25"/>
  <c r="T185" i="25"/>
  <c r="T186" i="25"/>
  <c r="T187" i="25"/>
  <c r="T188" i="25"/>
  <c r="T189" i="25"/>
  <c r="T190" i="25"/>
  <c r="T191" i="25"/>
  <c r="T192" i="25"/>
  <c r="T193" i="25"/>
  <c r="T194" i="25"/>
  <c r="T195" i="25"/>
  <c r="T196" i="25"/>
  <c r="T197" i="25"/>
  <c r="T198" i="25"/>
  <c r="T199" i="25"/>
  <c r="T200" i="25"/>
  <c r="T201" i="25"/>
  <c r="T202" i="25"/>
  <c r="T203" i="25"/>
  <c r="T204" i="25"/>
  <c r="T205" i="25"/>
  <c r="T206" i="25"/>
  <c r="T207" i="25"/>
  <c r="T208" i="25"/>
  <c r="T209" i="25"/>
  <c r="T210" i="25"/>
  <c r="T211" i="25"/>
  <c r="T212" i="25"/>
  <c r="T213" i="25"/>
  <c r="T214" i="25"/>
  <c r="T215" i="25"/>
  <c r="T216" i="25"/>
  <c r="T217" i="25"/>
  <c r="T218" i="25"/>
  <c r="T219" i="25"/>
  <c r="T220" i="25"/>
  <c r="T221" i="25"/>
  <c r="T222" i="25"/>
  <c r="T223" i="25"/>
  <c r="T224" i="25"/>
  <c r="T225" i="25"/>
  <c r="T226" i="25"/>
  <c r="T227" i="25"/>
  <c r="T228" i="25"/>
  <c r="T229" i="25"/>
  <c r="T230" i="25"/>
  <c r="T231" i="25"/>
  <c r="T232" i="25"/>
  <c r="T233" i="25"/>
  <c r="T234" i="25"/>
  <c r="T235" i="25"/>
  <c r="T236" i="25"/>
  <c r="T237" i="25"/>
  <c r="T238" i="25"/>
  <c r="T239" i="25"/>
  <c r="T240" i="25"/>
  <c r="T241" i="25"/>
  <c r="T242" i="25"/>
  <c r="T243" i="25"/>
  <c r="T244" i="25"/>
  <c r="T245" i="25"/>
  <c r="T246" i="25"/>
  <c r="T247" i="25"/>
  <c r="T248" i="25"/>
  <c r="T249" i="25"/>
  <c r="T250" i="25"/>
  <c r="T251" i="25"/>
  <c r="T252" i="25"/>
  <c r="T253" i="25"/>
  <c r="T254" i="25"/>
  <c r="T255" i="25"/>
  <c r="T256" i="25"/>
  <c r="T257" i="25"/>
  <c r="T258" i="25"/>
  <c r="T259" i="25"/>
  <c r="T260" i="25"/>
  <c r="T261" i="25"/>
  <c r="T262" i="25"/>
  <c r="T263" i="25"/>
  <c r="T264" i="25"/>
  <c r="T265" i="25"/>
  <c r="T266" i="25"/>
  <c r="T267" i="25"/>
  <c r="T268" i="25"/>
  <c r="T269" i="25"/>
  <c r="T270" i="25"/>
  <c r="T271" i="25"/>
  <c r="T272" i="25"/>
  <c r="T273" i="25"/>
  <c r="T274" i="25"/>
  <c r="T275" i="25"/>
  <c r="T276" i="25"/>
  <c r="T277" i="25"/>
  <c r="T278" i="25"/>
  <c r="T279" i="25"/>
  <c r="T280" i="25"/>
  <c r="T281" i="25"/>
  <c r="T282" i="25"/>
  <c r="T283" i="25"/>
  <c r="T284" i="25"/>
  <c r="T285" i="25"/>
  <c r="T286" i="25"/>
  <c r="T287" i="25"/>
  <c r="T288" i="25"/>
  <c r="T289" i="25"/>
  <c r="T290" i="25"/>
  <c r="T291" i="25"/>
  <c r="T292" i="25"/>
  <c r="T293" i="25"/>
  <c r="T294" i="25"/>
  <c r="T295" i="25"/>
  <c r="T296" i="25"/>
  <c r="T297" i="25"/>
  <c r="T298" i="25"/>
  <c r="T299" i="25"/>
  <c r="T300" i="25"/>
  <c r="T301" i="25"/>
  <c r="T302" i="25"/>
  <c r="T303" i="25"/>
  <c r="T304" i="25"/>
  <c r="T305" i="25"/>
  <c r="T306" i="25"/>
  <c r="T307" i="25"/>
  <c r="T308" i="25"/>
  <c r="T309" i="25"/>
  <c r="T310" i="25"/>
  <c r="T311" i="25"/>
  <c r="T312" i="25"/>
  <c r="T313" i="25"/>
  <c r="T314" i="25"/>
  <c r="T315" i="25"/>
  <c r="T316" i="25"/>
  <c r="T317" i="25"/>
  <c r="T318" i="25"/>
  <c r="T319" i="25"/>
  <c r="T320" i="25"/>
  <c r="T321" i="25"/>
  <c r="T322" i="25"/>
  <c r="T323" i="25"/>
  <c r="T324" i="25"/>
  <c r="T325" i="25"/>
  <c r="T326" i="25"/>
  <c r="T327" i="25"/>
  <c r="T328" i="25"/>
  <c r="T329" i="25"/>
  <c r="T330" i="25"/>
  <c r="T331" i="25"/>
  <c r="T332" i="25"/>
  <c r="T333" i="25"/>
  <c r="T334" i="25"/>
  <c r="T335" i="25"/>
  <c r="T336" i="25"/>
  <c r="T337" i="25"/>
  <c r="T338" i="25"/>
  <c r="T339" i="25"/>
  <c r="T340" i="25"/>
  <c r="T341" i="25"/>
  <c r="T342" i="25"/>
  <c r="T343" i="25"/>
  <c r="T344" i="25"/>
  <c r="T345" i="25"/>
  <c r="T346" i="25"/>
  <c r="T347" i="25"/>
  <c r="T348" i="25"/>
  <c r="T349" i="25"/>
  <c r="T350" i="25"/>
  <c r="T351" i="25"/>
  <c r="T352" i="25"/>
  <c r="T353" i="25"/>
  <c r="T354" i="25"/>
  <c r="T355" i="25"/>
  <c r="T356" i="25"/>
  <c r="T357" i="25"/>
  <c r="T358" i="25"/>
  <c r="T359" i="25"/>
  <c r="T360" i="25"/>
  <c r="T361" i="25"/>
  <c r="T362" i="25"/>
  <c r="T363" i="25"/>
  <c r="T364" i="25"/>
  <c r="T365" i="25"/>
  <c r="T366" i="25"/>
  <c r="T367" i="25"/>
  <c r="T368" i="25"/>
  <c r="T369" i="25"/>
  <c r="T370" i="25"/>
  <c r="T371" i="25"/>
  <c r="T372" i="25"/>
  <c r="T373" i="25"/>
  <c r="T374" i="25"/>
  <c r="T375" i="25"/>
  <c r="T376" i="25"/>
  <c r="T377" i="25"/>
  <c r="T378" i="25"/>
  <c r="T379" i="25"/>
  <c r="T380" i="25"/>
  <c r="T381" i="25"/>
  <c r="T382" i="25"/>
  <c r="T383" i="25"/>
  <c r="T384" i="25"/>
  <c r="T385" i="25"/>
  <c r="T386" i="25"/>
  <c r="T387" i="25"/>
  <c r="T388" i="25"/>
  <c r="T389" i="25"/>
  <c r="T390" i="25"/>
  <c r="T391" i="25"/>
  <c r="T392" i="25"/>
  <c r="T393" i="25"/>
  <c r="T394" i="25"/>
  <c r="T395" i="25"/>
  <c r="T396" i="25"/>
  <c r="T397" i="25"/>
  <c r="T398" i="25"/>
  <c r="T399" i="25"/>
  <c r="T400" i="25"/>
  <c r="T401" i="25"/>
  <c r="T402" i="25"/>
  <c r="T403" i="25"/>
  <c r="T404" i="25"/>
  <c r="T405" i="25"/>
  <c r="T406" i="25"/>
  <c r="T407" i="25"/>
  <c r="T408" i="25"/>
  <c r="T409" i="25"/>
  <c r="T410" i="25"/>
  <c r="T411" i="25"/>
  <c r="T412" i="25"/>
  <c r="T413" i="25"/>
  <c r="T414" i="25"/>
  <c r="T415" i="25"/>
  <c r="T416" i="25"/>
  <c r="T417" i="25"/>
  <c r="T418" i="25"/>
  <c r="T419" i="25"/>
  <c r="T420" i="25"/>
  <c r="T421" i="25"/>
  <c r="T422" i="25"/>
  <c r="T423" i="25"/>
  <c r="T424" i="25"/>
  <c r="T425" i="25"/>
  <c r="T426" i="25"/>
  <c r="T427" i="25"/>
  <c r="T428" i="25"/>
  <c r="T429" i="25"/>
  <c r="T430" i="25"/>
  <c r="T431" i="25"/>
  <c r="T432" i="25"/>
  <c r="T433" i="25"/>
  <c r="T434" i="25"/>
  <c r="T435" i="25"/>
  <c r="T436" i="25"/>
  <c r="T437" i="25"/>
  <c r="T438" i="25"/>
  <c r="T439" i="25"/>
  <c r="T440" i="25"/>
  <c r="T441" i="25"/>
  <c r="T442" i="25"/>
  <c r="T443" i="25"/>
  <c r="T444" i="25"/>
  <c r="T445" i="25"/>
  <c r="T446" i="25"/>
  <c r="T447" i="25"/>
  <c r="T448" i="25"/>
  <c r="T449" i="25"/>
  <c r="T450" i="25"/>
  <c r="T451" i="25"/>
  <c r="T452" i="25"/>
  <c r="T453" i="25"/>
  <c r="T454" i="25"/>
  <c r="T455" i="25"/>
  <c r="T456" i="25"/>
  <c r="T457" i="25"/>
  <c r="T458" i="25"/>
  <c r="T459" i="25"/>
  <c r="T460" i="25"/>
  <c r="T461" i="25"/>
  <c r="T462" i="25"/>
  <c r="T463" i="25"/>
  <c r="T464" i="25"/>
  <c r="T465" i="25"/>
  <c r="T466" i="25"/>
  <c r="T467" i="25"/>
  <c r="T468" i="25"/>
  <c r="T469" i="25"/>
  <c r="T470" i="25"/>
  <c r="T471" i="25"/>
  <c r="T472" i="25"/>
  <c r="T473" i="25"/>
  <c r="T474" i="25"/>
  <c r="T475" i="25"/>
  <c r="T476" i="25"/>
  <c r="T477" i="25"/>
  <c r="T478" i="25"/>
  <c r="T479" i="25"/>
  <c r="T480" i="25"/>
  <c r="T481" i="25"/>
  <c r="T482" i="25"/>
  <c r="T483" i="25"/>
  <c r="T484" i="25"/>
  <c r="T485" i="25"/>
  <c r="T486" i="25"/>
  <c r="T487" i="25"/>
  <c r="T488" i="25"/>
  <c r="T489" i="25"/>
  <c r="T490" i="25"/>
  <c r="T491" i="25"/>
  <c r="T492" i="25"/>
  <c r="T493" i="25"/>
  <c r="T494" i="25"/>
  <c r="T495" i="25"/>
  <c r="T496" i="25"/>
  <c r="T497" i="25"/>
  <c r="T498" i="25"/>
  <c r="T499" i="25"/>
  <c r="T500" i="25"/>
  <c r="T501" i="25"/>
  <c r="T502" i="25"/>
  <c r="T503" i="25"/>
  <c r="T504" i="25"/>
  <c r="T505" i="25"/>
  <c r="T506" i="25"/>
  <c r="T507" i="25"/>
  <c r="T508" i="25"/>
  <c r="T509" i="25"/>
  <c r="T510" i="25"/>
  <c r="T511" i="25"/>
  <c r="T512" i="25"/>
  <c r="T513" i="25"/>
  <c r="T514" i="25"/>
  <c r="T515" i="25"/>
  <c r="T516" i="25"/>
  <c r="T517" i="25"/>
  <c r="T518" i="25"/>
  <c r="T519" i="25"/>
  <c r="T520" i="25"/>
  <c r="T521" i="25"/>
  <c r="T522" i="25"/>
  <c r="T523" i="25"/>
  <c r="T524" i="25"/>
  <c r="T525" i="25"/>
  <c r="T526" i="25"/>
  <c r="T527" i="25"/>
  <c r="T528" i="25"/>
  <c r="T529" i="25"/>
  <c r="T530" i="25"/>
  <c r="T531" i="25"/>
  <c r="T532" i="25"/>
  <c r="T533" i="25"/>
  <c r="T534" i="25"/>
  <c r="T535" i="25"/>
  <c r="T536" i="25"/>
  <c r="T537" i="25"/>
  <c r="T538" i="25"/>
  <c r="T539" i="25"/>
  <c r="T540" i="25"/>
  <c r="T541" i="25"/>
  <c r="T542" i="25"/>
  <c r="T543" i="25"/>
  <c r="T544" i="25"/>
  <c r="T545" i="25"/>
  <c r="T546" i="25"/>
  <c r="T547" i="25"/>
  <c r="T548" i="25"/>
  <c r="T549" i="25"/>
  <c r="T550" i="25"/>
  <c r="T551" i="25"/>
  <c r="T552" i="25"/>
  <c r="T553" i="25"/>
  <c r="T554" i="25"/>
  <c r="T555" i="25"/>
  <c r="T556" i="25"/>
  <c r="T557" i="25"/>
  <c r="T558" i="25"/>
  <c r="T559" i="25"/>
  <c r="T560" i="25"/>
  <c r="T561" i="25"/>
  <c r="T562" i="25"/>
  <c r="T563" i="25"/>
  <c r="T564" i="25"/>
  <c r="T565" i="25"/>
  <c r="T566" i="25"/>
  <c r="T567" i="25"/>
  <c r="T568" i="25"/>
  <c r="T569" i="25"/>
  <c r="T570" i="25"/>
  <c r="T571" i="25"/>
  <c r="T572" i="25"/>
  <c r="T573" i="25"/>
  <c r="T574" i="25"/>
  <c r="T575" i="25"/>
  <c r="T576" i="25"/>
  <c r="T577" i="25"/>
  <c r="T578" i="25"/>
  <c r="T579" i="25"/>
  <c r="T580" i="25"/>
  <c r="T581" i="25"/>
  <c r="T582" i="25"/>
  <c r="T583" i="25"/>
  <c r="T584" i="25"/>
  <c r="T585" i="25"/>
  <c r="T586" i="25"/>
  <c r="T587" i="25"/>
  <c r="T588" i="25"/>
  <c r="T589" i="25"/>
  <c r="T590" i="25"/>
  <c r="T591" i="25"/>
  <c r="T592" i="25"/>
  <c r="T593" i="25"/>
  <c r="T594" i="25"/>
  <c r="T595" i="25"/>
  <c r="T596" i="25"/>
  <c r="T597" i="25"/>
  <c r="T598" i="25"/>
  <c r="T599" i="25"/>
  <c r="T600" i="25"/>
  <c r="T601" i="25"/>
  <c r="T602" i="25"/>
  <c r="T603" i="25"/>
  <c r="T604" i="25"/>
  <c r="T605" i="25"/>
  <c r="T606" i="25"/>
  <c r="T607" i="25"/>
  <c r="T608" i="25"/>
  <c r="T609" i="25"/>
  <c r="T610" i="25"/>
  <c r="T611" i="25"/>
  <c r="T612" i="25"/>
  <c r="T613" i="25"/>
  <c r="T614" i="25"/>
  <c r="T615" i="25"/>
  <c r="T616" i="25"/>
  <c r="T617" i="25"/>
  <c r="T618" i="25"/>
  <c r="T619" i="25"/>
  <c r="T620" i="25"/>
  <c r="T621" i="25"/>
  <c r="T622" i="25"/>
  <c r="T623" i="25"/>
  <c r="T624" i="25"/>
  <c r="T625" i="25"/>
  <c r="T626" i="25"/>
  <c r="T627" i="25"/>
  <c r="T628" i="25"/>
  <c r="T629" i="25"/>
  <c r="T630" i="25"/>
  <c r="T631" i="25"/>
  <c r="T632" i="25"/>
  <c r="T633" i="25"/>
  <c r="T634" i="25"/>
  <c r="T635" i="25"/>
  <c r="T636" i="25"/>
  <c r="T637" i="25"/>
  <c r="T638" i="25"/>
  <c r="T639" i="25"/>
  <c r="T640" i="25"/>
  <c r="T641" i="25"/>
  <c r="T642" i="25"/>
  <c r="T643" i="25"/>
  <c r="T644" i="25"/>
  <c r="T645" i="25"/>
  <c r="T646" i="25"/>
  <c r="T647" i="25"/>
  <c r="T648" i="25"/>
  <c r="T649" i="25"/>
  <c r="T650" i="25"/>
  <c r="T651" i="25"/>
  <c r="T652" i="25"/>
  <c r="T653" i="25"/>
  <c r="T654" i="25"/>
  <c r="T655" i="25"/>
  <c r="T656" i="25"/>
  <c r="T657" i="25"/>
  <c r="T658" i="25"/>
  <c r="T659" i="25"/>
  <c r="T660" i="25"/>
  <c r="T661" i="25"/>
  <c r="T662" i="25"/>
  <c r="T663" i="25"/>
  <c r="T664" i="25"/>
  <c r="T665" i="25"/>
  <c r="T666" i="25"/>
  <c r="T667" i="25"/>
  <c r="T668" i="25"/>
  <c r="T669" i="25"/>
  <c r="T670" i="25"/>
  <c r="T671" i="25"/>
  <c r="T672" i="25"/>
  <c r="T673" i="25"/>
  <c r="T674" i="25"/>
  <c r="T675" i="25"/>
  <c r="T676" i="25"/>
  <c r="T677" i="25"/>
  <c r="T678" i="25"/>
  <c r="T679" i="25"/>
  <c r="T680" i="25"/>
  <c r="T681" i="25"/>
  <c r="T682" i="25"/>
  <c r="T683" i="25"/>
  <c r="T684" i="25"/>
  <c r="T685" i="25"/>
  <c r="T686" i="25"/>
  <c r="T687" i="25"/>
  <c r="T688" i="25"/>
  <c r="T689" i="25"/>
  <c r="T690" i="25"/>
  <c r="T691" i="25"/>
  <c r="T692" i="25"/>
  <c r="T693" i="25"/>
  <c r="T694" i="25"/>
  <c r="T695" i="25"/>
  <c r="T696" i="25"/>
  <c r="T697" i="25"/>
  <c r="T698" i="25"/>
  <c r="T699" i="25"/>
  <c r="T700" i="25"/>
  <c r="T701" i="25"/>
  <c r="T702" i="25"/>
  <c r="T703" i="25"/>
  <c r="T704" i="25"/>
  <c r="T705" i="25"/>
  <c r="T706" i="25"/>
  <c r="T707" i="25"/>
  <c r="T708" i="25"/>
  <c r="T709" i="25"/>
  <c r="T710" i="25"/>
  <c r="T711" i="25"/>
  <c r="T712" i="25"/>
  <c r="T713" i="25"/>
  <c r="T714" i="25"/>
  <c r="T715" i="25"/>
  <c r="T716" i="25"/>
  <c r="T717" i="25"/>
  <c r="T718" i="25"/>
  <c r="T719" i="25"/>
  <c r="T720" i="25"/>
  <c r="T721" i="25"/>
  <c r="T722" i="25"/>
  <c r="T723" i="25"/>
  <c r="T724" i="25"/>
  <c r="T725" i="25"/>
  <c r="T726" i="25"/>
  <c r="T727" i="25"/>
  <c r="T728" i="25"/>
  <c r="T729" i="25"/>
  <c r="T730" i="25"/>
  <c r="T731" i="25"/>
  <c r="T732" i="25"/>
  <c r="T733" i="25"/>
  <c r="T734" i="25"/>
  <c r="T735" i="25"/>
  <c r="T736" i="25"/>
  <c r="T737" i="25"/>
  <c r="T738" i="25"/>
  <c r="T739" i="25"/>
  <c r="T740" i="25"/>
  <c r="T741" i="25"/>
  <c r="T742" i="25"/>
  <c r="T743" i="25"/>
  <c r="T744" i="25"/>
  <c r="T745" i="25"/>
  <c r="T746" i="25"/>
  <c r="T747" i="25"/>
  <c r="T748" i="25"/>
  <c r="T749" i="25"/>
  <c r="T750" i="25"/>
  <c r="T751" i="25"/>
  <c r="T752" i="25"/>
  <c r="T753" i="25"/>
  <c r="T754" i="25"/>
  <c r="T755" i="25"/>
  <c r="T756" i="25"/>
  <c r="T757" i="25"/>
  <c r="T758" i="25"/>
  <c r="T759" i="25"/>
  <c r="T760" i="25"/>
  <c r="T761" i="25"/>
  <c r="T762" i="25"/>
  <c r="T763" i="25"/>
  <c r="T764" i="25"/>
  <c r="T765" i="25"/>
  <c r="T766" i="25"/>
  <c r="T767" i="25"/>
  <c r="T768" i="25"/>
  <c r="T769" i="25"/>
  <c r="T770" i="25"/>
  <c r="T771" i="25"/>
  <c r="T772" i="25"/>
  <c r="T773" i="25"/>
  <c r="T774" i="25"/>
  <c r="T775" i="25"/>
  <c r="T776" i="25"/>
  <c r="T777" i="25"/>
  <c r="T778" i="25"/>
  <c r="T779" i="25"/>
  <c r="T780" i="25"/>
  <c r="T781" i="25"/>
  <c r="T782" i="25"/>
  <c r="T783" i="25"/>
  <c r="T784" i="25"/>
  <c r="T785" i="25"/>
  <c r="T786" i="25"/>
  <c r="T787" i="25"/>
  <c r="T788" i="25"/>
  <c r="T789" i="25"/>
  <c r="T790" i="25"/>
  <c r="T791" i="25"/>
  <c r="T792" i="25"/>
  <c r="T793" i="25"/>
  <c r="T794" i="25"/>
  <c r="T795" i="25"/>
  <c r="T796" i="25"/>
  <c r="T797" i="25"/>
  <c r="T798" i="25"/>
  <c r="T799" i="25"/>
  <c r="T800" i="25"/>
  <c r="T801" i="25"/>
  <c r="T802" i="25"/>
  <c r="T803" i="25"/>
  <c r="T804" i="25"/>
  <c r="T805" i="25"/>
  <c r="T806" i="25"/>
  <c r="T807" i="25"/>
  <c r="T808" i="25"/>
  <c r="T809" i="25"/>
  <c r="T810" i="25"/>
  <c r="T811" i="25"/>
  <c r="T812" i="25"/>
  <c r="T813" i="25"/>
  <c r="T814" i="25"/>
  <c r="T815" i="25"/>
  <c r="T816" i="25"/>
  <c r="T817" i="25"/>
  <c r="T818" i="25"/>
  <c r="T819" i="25"/>
  <c r="T820" i="25"/>
  <c r="T821" i="25"/>
  <c r="T822" i="25"/>
  <c r="T823" i="25"/>
  <c r="T824" i="25"/>
  <c r="T825" i="25"/>
  <c r="T826" i="25"/>
  <c r="T827" i="25"/>
  <c r="T828" i="25"/>
  <c r="T829" i="25"/>
  <c r="T830" i="25"/>
  <c r="T831" i="25"/>
  <c r="T832" i="25"/>
  <c r="T833" i="25"/>
  <c r="T834" i="25"/>
  <c r="T835" i="25"/>
  <c r="T836" i="25"/>
  <c r="T837" i="25"/>
  <c r="T838" i="25"/>
  <c r="T839" i="25"/>
  <c r="T840" i="25"/>
  <c r="T841" i="25"/>
  <c r="T842" i="25"/>
  <c r="T843" i="25"/>
  <c r="T844" i="25"/>
  <c r="T845" i="25"/>
  <c r="T846" i="25"/>
  <c r="T847" i="25"/>
  <c r="T848" i="25"/>
  <c r="T849" i="25"/>
  <c r="T850" i="25"/>
  <c r="T851" i="25"/>
  <c r="T852" i="25"/>
  <c r="T853" i="25"/>
  <c r="T854" i="25"/>
  <c r="T855" i="25"/>
  <c r="T856" i="25"/>
  <c r="T857" i="25"/>
  <c r="T858" i="25"/>
  <c r="T859" i="25"/>
  <c r="T860" i="25"/>
  <c r="T861" i="25"/>
  <c r="T862" i="25"/>
  <c r="T863" i="25"/>
  <c r="T864" i="25"/>
  <c r="T865" i="25"/>
  <c r="T866" i="25"/>
  <c r="T867" i="25"/>
  <c r="T868" i="25"/>
  <c r="T869" i="25"/>
  <c r="T870" i="25"/>
  <c r="T871" i="25"/>
  <c r="T872" i="25"/>
  <c r="T873" i="25"/>
  <c r="T874" i="25"/>
  <c r="T875" i="25"/>
  <c r="T876" i="25"/>
  <c r="T877" i="25"/>
  <c r="T878" i="25"/>
  <c r="T879" i="25"/>
  <c r="T880" i="25"/>
  <c r="T881" i="25"/>
  <c r="T882" i="25"/>
  <c r="T883" i="25"/>
  <c r="T884" i="25"/>
  <c r="T885" i="25"/>
  <c r="T886" i="25"/>
  <c r="T887" i="25"/>
  <c r="T888" i="25"/>
  <c r="T889" i="25"/>
  <c r="T890" i="25"/>
  <c r="T891" i="25"/>
  <c r="T892" i="25"/>
  <c r="T893" i="25"/>
  <c r="T894" i="25"/>
  <c r="T895" i="25"/>
  <c r="T896" i="25"/>
  <c r="T897" i="25"/>
  <c r="T898" i="25"/>
  <c r="T899" i="25"/>
  <c r="T900" i="25"/>
  <c r="T901" i="25"/>
  <c r="T902" i="25"/>
  <c r="T903" i="25"/>
  <c r="T904" i="25"/>
  <c r="T905" i="25"/>
  <c r="T906" i="25"/>
  <c r="T907" i="25"/>
  <c r="T908" i="25"/>
  <c r="T909" i="25"/>
  <c r="T910" i="25"/>
  <c r="T911" i="25"/>
  <c r="T912" i="25"/>
  <c r="T913" i="25"/>
  <c r="T914" i="25"/>
  <c r="T915" i="25"/>
  <c r="T916" i="25"/>
  <c r="T917" i="25"/>
  <c r="T918" i="25"/>
  <c r="T919" i="25"/>
  <c r="T920" i="25"/>
  <c r="T921" i="25"/>
  <c r="T922" i="25"/>
  <c r="T923" i="25"/>
  <c r="T924" i="25"/>
  <c r="T925" i="25"/>
  <c r="T926" i="25"/>
  <c r="T927" i="25"/>
  <c r="T928" i="25"/>
  <c r="T929" i="25"/>
  <c r="T930" i="25"/>
  <c r="T931" i="25"/>
  <c r="T932" i="25"/>
  <c r="T933" i="25"/>
  <c r="T934" i="25"/>
  <c r="T935" i="25"/>
  <c r="T936" i="25"/>
  <c r="T937" i="25"/>
  <c r="T938" i="25"/>
  <c r="T939" i="25"/>
  <c r="T940" i="25"/>
  <c r="T941" i="25"/>
  <c r="T942" i="25"/>
  <c r="T943" i="25"/>
  <c r="T944" i="25"/>
  <c r="T945" i="25"/>
  <c r="T946" i="25"/>
  <c r="T947" i="25"/>
  <c r="T948" i="25"/>
  <c r="T949" i="25"/>
  <c r="T950" i="25"/>
  <c r="T951" i="25"/>
  <c r="T952" i="25"/>
  <c r="T953" i="25"/>
  <c r="T954" i="25"/>
  <c r="T955" i="25"/>
  <c r="T956" i="25"/>
  <c r="T957" i="25"/>
  <c r="T958" i="25"/>
  <c r="T959" i="25"/>
  <c r="T960" i="25"/>
  <c r="T961" i="25"/>
  <c r="T962" i="25"/>
  <c r="T963" i="25"/>
  <c r="T964" i="25"/>
  <c r="T965" i="25"/>
  <c r="T966" i="25"/>
  <c r="T967" i="25"/>
  <c r="T968" i="25"/>
  <c r="T969" i="25"/>
  <c r="T970" i="25"/>
  <c r="T971" i="25"/>
  <c r="T972" i="25"/>
  <c r="T973" i="25"/>
  <c r="T974" i="25"/>
  <c r="T975" i="25"/>
  <c r="T976" i="25"/>
  <c r="T977" i="25"/>
  <c r="T978" i="25"/>
  <c r="T979" i="25"/>
  <c r="T980" i="25"/>
  <c r="T981" i="25"/>
  <c r="T982" i="25"/>
  <c r="T983" i="25"/>
  <c r="T984" i="25"/>
  <c r="T985" i="25"/>
  <c r="T986" i="25"/>
  <c r="T987" i="25"/>
  <c r="T988" i="25"/>
  <c r="T989" i="25"/>
  <c r="T990" i="25"/>
  <c r="T991" i="25"/>
  <c r="T992" i="25"/>
  <c r="T993" i="25"/>
  <c r="T994" i="25"/>
  <c r="T995" i="25"/>
  <c r="T996" i="25"/>
  <c r="T997" i="25"/>
  <c r="T998" i="25"/>
  <c r="T999" i="25"/>
  <c r="T1000" i="25"/>
  <c r="T1001" i="25"/>
  <c r="T1002" i="25"/>
  <c r="T1003" i="25"/>
  <c r="T1004" i="25"/>
  <c r="S6" i="25"/>
  <c r="S7" i="25"/>
  <c r="S8" i="25"/>
  <c r="S9" i="25"/>
  <c r="S10" i="25"/>
  <c r="S11" i="25"/>
  <c r="S12" i="25"/>
  <c r="S13" i="25"/>
  <c r="S14" i="25"/>
  <c r="S15" i="25"/>
  <c r="S16" i="25"/>
  <c r="S17" i="25"/>
  <c r="S18" i="25"/>
  <c r="S19" i="25"/>
  <c r="S20" i="25"/>
  <c r="S21" i="25"/>
  <c r="S22" i="25"/>
  <c r="S23" i="25"/>
  <c r="S24" i="25"/>
  <c r="S25" i="25"/>
  <c r="S26" i="25"/>
  <c r="S27" i="25"/>
  <c r="S28" i="25"/>
  <c r="S29" i="25"/>
  <c r="S30" i="25"/>
  <c r="S31" i="25"/>
  <c r="S32" i="25"/>
  <c r="S33" i="25"/>
  <c r="S34" i="25"/>
  <c r="S35" i="25"/>
  <c r="S36" i="25"/>
  <c r="S37" i="25"/>
  <c r="S38" i="25"/>
  <c r="S39" i="25"/>
  <c r="S40" i="25"/>
  <c r="S41" i="25"/>
  <c r="S42" i="25"/>
  <c r="S43" i="25"/>
  <c r="S44" i="25"/>
  <c r="S45" i="25"/>
  <c r="S46" i="25"/>
  <c r="S47" i="25"/>
  <c r="S48" i="25"/>
  <c r="S49" i="25"/>
  <c r="S50" i="25"/>
  <c r="S51" i="25"/>
  <c r="S52" i="25"/>
  <c r="S53" i="25"/>
  <c r="S54" i="25"/>
  <c r="S55" i="25"/>
  <c r="S56" i="25"/>
  <c r="S57" i="25"/>
  <c r="S58" i="25"/>
  <c r="S59" i="25"/>
  <c r="S60" i="25"/>
  <c r="S61" i="25"/>
  <c r="S62" i="25"/>
  <c r="S63" i="25"/>
  <c r="S64" i="25"/>
  <c r="S65" i="25"/>
  <c r="S66" i="25"/>
  <c r="S67" i="25"/>
  <c r="S68" i="25"/>
  <c r="S69" i="25"/>
  <c r="S70" i="25"/>
  <c r="S71" i="25"/>
  <c r="S72" i="25"/>
  <c r="S73" i="25"/>
  <c r="S74" i="25"/>
  <c r="S75" i="25"/>
  <c r="S76" i="25"/>
  <c r="S77" i="25"/>
  <c r="S78" i="25"/>
  <c r="S79" i="25"/>
  <c r="S80" i="25"/>
  <c r="S81" i="25"/>
  <c r="S82" i="25"/>
  <c r="S83" i="25"/>
  <c r="S84" i="25"/>
  <c r="S85" i="25"/>
  <c r="S86" i="25"/>
  <c r="S87" i="25"/>
  <c r="S88" i="25"/>
  <c r="S89" i="25"/>
  <c r="S90" i="25"/>
  <c r="S91" i="25"/>
  <c r="S92" i="25"/>
  <c r="S93" i="25"/>
  <c r="S94" i="25"/>
  <c r="S95" i="25"/>
  <c r="S96" i="25"/>
  <c r="S97" i="25"/>
  <c r="S98" i="25"/>
  <c r="S99" i="25"/>
  <c r="S100" i="25"/>
  <c r="S101" i="25"/>
  <c r="S102" i="25"/>
  <c r="S103" i="25"/>
  <c r="S104" i="25"/>
  <c r="S105" i="25"/>
  <c r="S106" i="25"/>
  <c r="S107" i="25"/>
  <c r="S108" i="25"/>
  <c r="S109" i="25"/>
  <c r="S110" i="25"/>
  <c r="S111" i="25"/>
  <c r="S112" i="25"/>
  <c r="S113" i="25"/>
  <c r="S114" i="25"/>
  <c r="S115" i="25"/>
  <c r="S116" i="25"/>
  <c r="S117" i="25"/>
  <c r="S118" i="25"/>
  <c r="S119" i="25"/>
  <c r="S120" i="25"/>
  <c r="S121" i="25"/>
  <c r="S122" i="25"/>
  <c r="S123" i="25"/>
  <c r="S124" i="25"/>
  <c r="S125" i="25"/>
  <c r="S126" i="25"/>
  <c r="S127" i="25"/>
  <c r="S128" i="25"/>
  <c r="S129" i="25"/>
  <c r="S130" i="25"/>
  <c r="S131" i="25"/>
  <c r="S132" i="25"/>
  <c r="S133" i="25"/>
  <c r="S134" i="25"/>
  <c r="S135" i="25"/>
  <c r="S136" i="25"/>
  <c r="S137" i="25"/>
  <c r="S138" i="25"/>
  <c r="S139" i="25"/>
  <c r="S140" i="25"/>
  <c r="S141" i="25"/>
  <c r="S142" i="25"/>
  <c r="S143" i="25"/>
  <c r="S144" i="25"/>
  <c r="S145" i="25"/>
  <c r="S146" i="25"/>
  <c r="S147" i="25"/>
  <c r="S148" i="25"/>
  <c r="S149" i="25"/>
  <c r="S150" i="25"/>
  <c r="S151" i="25"/>
  <c r="S152" i="25"/>
  <c r="S153" i="25"/>
  <c r="S154" i="25"/>
  <c r="S155" i="25"/>
  <c r="S156" i="25"/>
  <c r="S157" i="25"/>
  <c r="S158" i="25"/>
  <c r="S159" i="25"/>
  <c r="S160" i="25"/>
  <c r="S161" i="25"/>
  <c r="S162" i="25"/>
  <c r="S163" i="25"/>
  <c r="S164" i="25"/>
  <c r="S165" i="25"/>
  <c r="S166" i="25"/>
  <c r="S167" i="25"/>
  <c r="S168" i="25"/>
  <c r="S169" i="25"/>
  <c r="S170" i="25"/>
  <c r="S171" i="25"/>
  <c r="S172" i="25"/>
  <c r="S173" i="25"/>
  <c r="S174" i="25"/>
  <c r="S175" i="25"/>
  <c r="S176" i="25"/>
  <c r="S177" i="25"/>
  <c r="S178" i="25"/>
  <c r="S179" i="25"/>
  <c r="S180" i="25"/>
  <c r="S181" i="25"/>
  <c r="S182" i="25"/>
  <c r="S183" i="25"/>
  <c r="S184" i="25"/>
  <c r="S185" i="25"/>
  <c r="S186" i="25"/>
  <c r="S187" i="25"/>
  <c r="S188" i="25"/>
  <c r="S189" i="25"/>
  <c r="S190" i="25"/>
  <c r="S191" i="25"/>
  <c r="S192" i="25"/>
  <c r="S193" i="25"/>
  <c r="S194" i="25"/>
  <c r="S195" i="25"/>
  <c r="S196" i="25"/>
  <c r="S197" i="25"/>
  <c r="S198" i="25"/>
  <c r="S199" i="25"/>
  <c r="S200" i="25"/>
  <c r="S201" i="25"/>
  <c r="S202" i="25"/>
  <c r="S203" i="25"/>
  <c r="S204" i="25"/>
  <c r="S205" i="25"/>
  <c r="S206" i="25"/>
  <c r="S207" i="25"/>
  <c r="S208" i="25"/>
  <c r="S209" i="25"/>
  <c r="S210" i="25"/>
  <c r="S211" i="25"/>
  <c r="S212" i="25"/>
  <c r="S213" i="25"/>
  <c r="S214" i="25"/>
  <c r="S215" i="25"/>
  <c r="S216" i="25"/>
  <c r="S217" i="25"/>
  <c r="S218" i="25"/>
  <c r="S219" i="25"/>
  <c r="S220" i="25"/>
  <c r="S221" i="25"/>
  <c r="S222" i="25"/>
  <c r="S223" i="25"/>
  <c r="S224" i="25"/>
  <c r="S225" i="25"/>
  <c r="S226" i="25"/>
  <c r="S227" i="25"/>
  <c r="S228" i="25"/>
  <c r="S229" i="25"/>
  <c r="S230" i="25"/>
  <c r="S231" i="25"/>
  <c r="S232" i="25"/>
  <c r="S233" i="25"/>
  <c r="S234" i="25"/>
  <c r="S235" i="25"/>
  <c r="S236" i="25"/>
  <c r="S237" i="25"/>
  <c r="S238" i="25"/>
  <c r="S239" i="25"/>
  <c r="S240" i="25"/>
  <c r="S241" i="25"/>
  <c r="S242" i="25"/>
  <c r="S243" i="25"/>
  <c r="S244" i="25"/>
  <c r="S245" i="25"/>
  <c r="S246" i="25"/>
  <c r="S247" i="25"/>
  <c r="S248" i="25"/>
  <c r="S249" i="25"/>
  <c r="S250" i="25"/>
  <c r="S251" i="25"/>
  <c r="S252" i="25"/>
  <c r="S253" i="25"/>
  <c r="S254" i="25"/>
  <c r="S255" i="25"/>
  <c r="S256" i="25"/>
  <c r="S257" i="25"/>
  <c r="S258" i="25"/>
  <c r="S259" i="25"/>
  <c r="S260" i="25"/>
  <c r="S261" i="25"/>
  <c r="S262" i="25"/>
  <c r="S263" i="25"/>
  <c r="S264" i="25"/>
  <c r="S265" i="25"/>
  <c r="S266" i="25"/>
  <c r="S267" i="25"/>
  <c r="S268" i="25"/>
  <c r="S269" i="25"/>
  <c r="S270" i="25"/>
  <c r="S271" i="25"/>
  <c r="S272" i="25"/>
  <c r="S273" i="25"/>
  <c r="S274" i="25"/>
  <c r="S275" i="25"/>
  <c r="S276" i="25"/>
  <c r="S277" i="25"/>
  <c r="S278" i="25"/>
  <c r="S279" i="25"/>
  <c r="S280" i="25"/>
  <c r="S281" i="25"/>
  <c r="S282" i="25"/>
  <c r="S283" i="25"/>
  <c r="S284" i="25"/>
  <c r="S285" i="25"/>
  <c r="S286" i="25"/>
  <c r="S287" i="25"/>
  <c r="S288" i="25"/>
  <c r="S289" i="25"/>
  <c r="S290" i="25"/>
  <c r="S291" i="25"/>
  <c r="S292" i="25"/>
  <c r="S293" i="25"/>
  <c r="S294" i="25"/>
  <c r="S295" i="25"/>
  <c r="S296" i="25"/>
  <c r="S297" i="25"/>
  <c r="S298" i="25"/>
  <c r="S299" i="25"/>
  <c r="S300" i="25"/>
  <c r="S301" i="25"/>
  <c r="S302" i="25"/>
  <c r="S303" i="25"/>
  <c r="S304" i="25"/>
  <c r="S305" i="25"/>
  <c r="S306" i="25"/>
  <c r="S307" i="25"/>
  <c r="S308" i="25"/>
  <c r="S309" i="25"/>
  <c r="S310" i="25"/>
  <c r="S311" i="25"/>
  <c r="S312" i="25"/>
  <c r="S313" i="25"/>
  <c r="S314" i="25"/>
  <c r="S315" i="25"/>
  <c r="S316" i="25"/>
  <c r="S317" i="25"/>
  <c r="S318" i="25"/>
  <c r="S319" i="25"/>
  <c r="S320" i="25"/>
  <c r="S321" i="25"/>
  <c r="S322" i="25"/>
  <c r="S323" i="25"/>
  <c r="S324" i="25"/>
  <c r="S325" i="25"/>
  <c r="S326" i="25"/>
  <c r="S327" i="25"/>
  <c r="S328" i="25"/>
  <c r="S329" i="25"/>
  <c r="S330" i="25"/>
  <c r="S331" i="25"/>
  <c r="S332" i="25"/>
  <c r="S333" i="25"/>
  <c r="S334" i="25"/>
  <c r="S335" i="25"/>
  <c r="S336" i="25"/>
  <c r="S337" i="25"/>
  <c r="S338" i="25"/>
  <c r="S339" i="25"/>
  <c r="S340" i="25"/>
  <c r="S341" i="25"/>
  <c r="S342" i="25"/>
  <c r="S343" i="25"/>
  <c r="S344" i="25"/>
  <c r="S345" i="25"/>
  <c r="S346" i="25"/>
  <c r="S347" i="25"/>
  <c r="S348" i="25"/>
  <c r="S349" i="25"/>
  <c r="S350" i="25"/>
  <c r="S351" i="25"/>
  <c r="S352" i="25"/>
  <c r="S353" i="25"/>
  <c r="S354" i="25"/>
  <c r="S355" i="25"/>
  <c r="S356" i="25"/>
  <c r="S357" i="25"/>
  <c r="S358" i="25"/>
  <c r="S359" i="25"/>
  <c r="S360" i="25"/>
  <c r="S361" i="25"/>
  <c r="S362" i="25"/>
  <c r="S363" i="25"/>
  <c r="S364" i="25"/>
  <c r="S365" i="25"/>
  <c r="S366" i="25"/>
  <c r="S367" i="25"/>
  <c r="S368" i="25"/>
  <c r="S369" i="25"/>
  <c r="S370" i="25"/>
  <c r="S371" i="25"/>
  <c r="S372" i="25"/>
  <c r="S373" i="25"/>
  <c r="S374" i="25"/>
  <c r="S375" i="25"/>
  <c r="S376" i="25"/>
  <c r="S377" i="25"/>
  <c r="S378" i="25"/>
  <c r="S379" i="25"/>
  <c r="S380" i="25"/>
  <c r="S381" i="25"/>
  <c r="S382" i="25"/>
  <c r="S383" i="25"/>
  <c r="S384" i="25"/>
  <c r="S385" i="25"/>
  <c r="S386" i="25"/>
  <c r="S387" i="25"/>
  <c r="S388" i="25"/>
  <c r="S389" i="25"/>
  <c r="S390" i="25"/>
  <c r="S391" i="25"/>
  <c r="S392" i="25"/>
  <c r="S393" i="25"/>
  <c r="S394" i="25"/>
  <c r="S395" i="25"/>
  <c r="S396" i="25"/>
  <c r="S397" i="25"/>
  <c r="S398" i="25"/>
  <c r="S399" i="25"/>
  <c r="S400" i="25"/>
  <c r="S401" i="25"/>
  <c r="S402" i="25"/>
  <c r="S403" i="25"/>
  <c r="S404" i="25"/>
  <c r="S405" i="25"/>
  <c r="S406" i="25"/>
  <c r="S407" i="25"/>
  <c r="S408" i="25"/>
  <c r="S409" i="25"/>
  <c r="S410" i="25"/>
  <c r="S411" i="25"/>
  <c r="S412" i="25"/>
  <c r="S413" i="25"/>
  <c r="S414" i="25"/>
  <c r="S415" i="25"/>
  <c r="S416" i="25"/>
  <c r="S417" i="25"/>
  <c r="S418" i="25"/>
  <c r="S419" i="25"/>
  <c r="S420" i="25"/>
  <c r="S421" i="25"/>
  <c r="S422" i="25"/>
  <c r="S423" i="25"/>
  <c r="S424" i="25"/>
  <c r="S425" i="25"/>
  <c r="S426" i="25"/>
  <c r="S427" i="25"/>
  <c r="S428" i="25"/>
  <c r="S429" i="25"/>
  <c r="S430" i="25"/>
  <c r="S431" i="25"/>
  <c r="S432" i="25"/>
  <c r="S433" i="25"/>
  <c r="S434" i="25"/>
  <c r="S435" i="25"/>
  <c r="S436" i="25"/>
  <c r="S437" i="25"/>
  <c r="S438" i="25"/>
  <c r="S439" i="25"/>
  <c r="S440" i="25"/>
  <c r="S441" i="25"/>
  <c r="S442" i="25"/>
  <c r="S443" i="25"/>
  <c r="S444" i="25"/>
  <c r="S445" i="25"/>
  <c r="S446" i="25"/>
  <c r="S447" i="25"/>
  <c r="S448" i="25"/>
  <c r="S449" i="25"/>
  <c r="S450" i="25"/>
  <c r="S451" i="25"/>
  <c r="S452" i="25"/>
  <c r="S453" i="25"/>
  <c r="S454" i="25"/>
  <c r="S455" i="25"/>
  <c r="S456" i="25"/>
  <c r="S457" i="25"/>
  <c r="S458" i="25"/>
  <c r="S459" i="25"/>
  <c r="S460" i="25"/>
  <c r="S461" i="25"/>
  <c r="S462" i="25"/>
  <c r="S463" i="25"/>
  <c r="S464" i="25"/>
  <c r="S465" i="25"/>
  <c r="S466" i="25"/>
  <c r="S467" i="25"/>
  <c r="S468" i="25"/>
  <c r="S469" i="25"/>
  <c r="S470" i="25"/>
  <c r="S471" i="25"/>
  <c r="S472" i="25"/>
  <c r="S473" i="25"/>
  <c r="S474" i="25"/>
  <c r="S475" i="25"/>
  <c r="S476" i="25"/>
  <c r="S477" i="25"/>
  <c r="S478" i="25"/>
  <c r="S479" i="25"/>
  <c r="S480" i="25"/>
  <c r="S481" i="25"/>
  <c r="S482" i="25"/>
  <c r="S483" i="25"/>
  <c r="S484" i="25"/>
  <c r="S485" i="25"/>
  <c r="S486" i="25"/>
  <c r="S487" i="25"/>
  <c r="S488" i="25"/>
  <c r="S489" i="25"/>
  <c r="S490" i="25"/>
  <c r="S491" i="25"/>
  <c r="S492" i="25"/>
  <c r="S493" i="25"/>
  <c r="S494" i="25"/>
  <c r="S495" i="25"/>
  <c r="S496" i="25"/>
  <c r="S497" i="25"/>
  <c r="S498" i="25"/>
  <c r="S499" i="25"/>
  <c r="S500" i="25"/>
  <c r="S501" i="25"/>
  <c r="S502" i="25"/>
  <c r="S503" i="25"/>
  <c r="S504" i="25"/>
  <c r="S505" i="25"/>
  <c r="S506" i="25"/>
  <c r="S507" i="25"/>
  <c r="S508" i="25"/>
  <c r="S509" i="25"/>
  <c r="S510" i="25"/>
  <c r="S511" i="25"/>
  <c r="S512" i="25"/>
  <c r="S513" i="25"/>
  <c r="S514" i="25"/>
  <c r="S515" i="25"/>
  <c r="S516" i="25"/>
  <c r="S517" i="25"/>
  <c r="S518" i="25"/>
  <c r="S519" i="25"/>
  <c r="S520" i="25"/>
  <c r="S521" i="25"/>
  <c r="S522" i="25"/>
  <c r="S523" i="25"/>
  <c r="S524" i="25"/>
  <c r="S525" i="25"/>
  <c r="S526" i="25"/>
  <c r="S527" i="25"/>
  <c r="S528" i="25"/>
  <c r="S529" i="25"/>
  <c r="S530" i="25"/>
  <c r="S531" i="25"/>
  <c r="S532" i="25"/>
  <c r="S533" i="25"/>
  <c r="S534" i="25"/>
  <c r="S535" i="25"/>
  <c r="S536" i="25"/>
  <c r="S537" i="25"/>
  <c r="S538" i="25"/>
  <c r="S539" i="25"/>
  <c r="S540" i="25"/>
  <c r="S541" i="25"/>
  <c r="S542" i="25"/>
  <c r="S543" i="25"/>
  <c r="S544" i="25"/>
  <c r="S545" i="25"/>
  <c r="S546" i="25"/>
  <c r="S547" i="25"/>
  <c r="S548" i="25"/>
  <c r="S549" i="25"/>
  <c r="S550" i="25"/>
  <c r="S551" i="25"/>
  <c r="S552" i="25"/>
  <c r="S553" i="25"/>
  <c r="S554" i="25"/>
  <c r="S555" i="25"/>
  <c r="S556" i="25"/>
  <c r="S557" i="25"/>
  <c r="S558" i="25"/>
  <c r="S559" i="25"/>
  <c r="S560" i="25"/>
  <c r="S561" i="25"/>
  <c r="S562" i="25"/>
  <c r="S563" i="25"/>
  <c r="S564" i="25"/>
  <c r="S565" i="25"/>
  <c r="S566" i="25"/>
  <c r="S567" i="25"/>
  <c r="S568" i="25"/>
  <c r="S569" i="25"/>
  <c r="S570" i="25"/>
  <c r="S571" i="25"/>
  <c r="S572" i="25"/>
  <c r="S573" i="25"/>
  <c r="S574" i="25"/>
  <c r="S575" i="25"/>
  <c r="S576" i="25"/>
  <c r="S577" i="25"/>
  <c r="S578" i="25"/>
  <c r="S579" i="25"/>
  <c r="S580" i="25"/>
  <c r="S581" i="25"/>
  <c r="S582" i="25"/>
  <c r="S583" i="25"/>
  <c r="S584" i="25"/>
  <c r="S585" i="25"/>
  <c r="S586" i="25"/>
  <c r="S587" i="25"/>
  <c r="S588" i="25"/>
  <c r="S589" i="25"/>
  <c r="S590" i="25"/>
  <c r="S591" i="25"/>
  <c r="S592" i="25"/>
  <c r="S593" i="25"/>
  <c r="S594" i="25"/>
  <c r="S595" i="25"/>
  <c r="S596" i="25"/>
  <c r="S597" i="25"/>
  <c r="S598" i="25"/>
  <c r="S599" i="25"/>
  <c r="S600" i="25"/>
  <c r="S601" i="25"/>
  <c r="S602" i="25"/>
  <c r="S603" i="25"/>
  <c r="S604" i="25"/>
  <c r="S605" i="25"/>
  <c r="S606" i="25"/>
  <c r="S607" i="25"/>
  <c r="S608" i="25"/>
  <c r="S609" i="25"/>
  <c r="S610" i="25"/>
  <c r="S611" i="25"/>
  <c r="S612" i="25"/>
  <c r="S613" i="25"/>
  <c r="S614" i="25"/>
  <c r="S615" i="25"/>
  <c r="S616" i="25"/>
  <c r="S617" i="25"/>
  <c r="S618" i="25"/>
  <c r="S619" i="25"/>
  <c r="S620" i="25"/>
  <c r="S621" i="25"/>
  <c r="S622" i="25"/>
  <c r="S623" i="25"/>
  <c r="S624" i="25"/>
  <c r="S625" i="25"/>
  <c r="S626" i="25"/>
  <c r="S627" i="25"/>
  <c r="S628" i="25"/>
  <c r="S629" i="25"/>
  <c r="S630" i="25"/>
  <c r="S631" i="25"/>
  <c r="S632" i="25"/>
  <c r="S633" i="25"/>
  <c r="S634" i="25"/>
  <c r="S635" i="25"/>
  <c r="S636" i="25"/>
  <c r="S637" i="25"/>
  <c r="S638" i="25"/>
  <c r="S639" i="25"/>
  <c r="S640" i="25"/>
  <c r="S641" i="25"/>
  <c r="S642" i="25"/>
  <c r="S643" i="25"/>
  <c r="S644" i="25"/>
  <c r="S645" i="25"/>
  <c r="S646" i="25"/>
  <c r="S647" i="25"/>
  <c r="S648" i="25"/>
  <c r="S649" i="25"/>
  <c r="S650" i="25"/>
  <c r="S651" i="25"/>
  <c r="S652" i="25"/>
  <c r="S653" i="25"/>
  <c r="S654" i="25"/>
  <c r="S655" i="25"/>
  <c r="S656" i="25"/>
  <c r="S657" i="25"/>
  <c r="S658" i="25"/>
  <c r="S659" i="25"/>
  <c r="S660" i="25"/>
  <c r="S661" i="25"/>
  <c r="S662" i="25"/>
  <c r="S663" i="25"/>
  <c r="S664" i="25"/>
  <c r="S665" i="25"/>
  <c r="S666" i="25"/>
  <c r="S667" i="25"/>
  <c r="S668" i="25"/>
  <c r="S669" i="25"/>
  <c r="S670" i="25"/>
  <c r="S671" i="25"/>
  <c r="S672" i="25"/>
  <c r="S673" i="25"/>
  <c r="S674" i="25"/>
  <c r="S675" i="25"/>
  <c r="S676" i="25"/>
  <c r="S677" i="25"/>
  <c r="S678" i="25"/>
  <c r="S679" i="25"/>
  <c r="S680" i="25"/>
  <c r="S681" i="25"/>
  <c r="S682" i="25"/>
  <c r="S683" i="25"/>
  <c r="S684" i="25"/>
  <c r="S685" i="25"/>
  <c r="S686" i="25"/>
  <c r="S687" i="25"/>
  <c r="S688" i="25"/>
  <c r="S689" i="25"/>
  <c r="S690" i="25"/>
  <c r="S691" i="25"/>
  <c r="S692" i="25"/>
  <c r="S693" i="25"/>
  <c r="S694" i="25"/>
  <c r="S695" i="25"/>
  <c r="S696" i="25"/>
  <c r="S697" i="25"/>
  <c r="S698" i="25"/>
  <c r="S699" i="25"/>
  <c r="S700" i="25"/>
  <c r="S701" i="25"/>
  <c r="S702" i="25"/>
  <c r="S703" i="25"/>
  <c r="S704" i="25"/>
  <c r="S705" i="25"/>
  <c r="S706" i="25"/>
  <c r="S707" i="25"/>
  <c r="S708" i="25"/>
  <c r="S709" i="25"/>
  <c r="S710" i="25"/>
  <c r="S711" i="25"/>
  <c r="S712" i="25"/>
  <c r="S713" i="25"/>
  <c r="S714" i="25"/>
  <c r="S715" i="25"/>
  <c r="S716" i="25"/>
  <c r="S717" i="25"/>
  <c r="S718" i="25"/>
  <c r="S719" i="25"/>
  <c r="S720" i="25"/>
  <c r="S721" i="25"/>
  <c r="S722" i="25"/>
  <c r="S723" i="25"/>
  <c r="S724" i="25"/>
  <c r="S725" i="25"/>
  <c r="S726" i="25"/>
  <c r="S727" i="25"/>
  <c r="S728" i="25"/>
  <c r="S729" i="25"/>
  <c r="S730" i="25"/>
  <c r="S731" i="25"/>
  <c r="S732" i="25"/>
  <c r="S733" i="25"/>
  <c r="S734" i="25"/>
  <c r="S735" i="25"/>
  <c r="S736" i="25"/>
  <c r="S737" i="25"/>
  <c r="S738" i="25"/>
  <c r="S739" i="25"/>
  <c r="S740" i="25"/>
  <c r="S741" i="25"/>
  <c r="S742" i="25"/>
  <c r="S743" i="25"/>
  <c r="S744" i="25"/>
  <c r="S745" i="25"/>
  <c r="S746" i="25"/>
  <c r="S747" i="25"/>
  <c r="S748" i="25"/>
  <c r="S749" i="25"/>
  <c r="S750" i="25"/>
  <c r="S751" i="25"/>
  <c r="S752" i="25"/>
  <c r="S753" i="25"/>
  <c r="S754" i="25"/>
  <c r="S755" i="25"/>
  <c r="S756" i="25"/>
  <c r="S757" i="25"/>
  <c r="S758" i="25"/>
  <c r="S759" i="25"/>
  <c r="S760" i="25"/>
  <c r="S761" i="25"/>
  <c r="S762" i="25"/>
  <c r="S763" i="25"/>
  <c r="S764" i="25"/>
  <c r="S765" i="25"/>
  <c r="S766" i="25"/>
  <c r="S767" i="25"/>
  <c r="S768" i="25"/>
  <c r="S769" i="25"/>
  <c r="S770" i="25"/>
  <c r="S771" i="25"/>
  <c r="S772" i="25"/>
  <c r="S773" i="25"/>
  <c r="S774" i="25"/>
  <c r="S775" i="25"/>
  <c r="S776" i="25"/>
  <c r="S777" i="25"/>
  <c r="S778" i="25"/>
  <c r="S779" i="25"/>
  <c r="S780" i="25"/>
  <c r="S781" i="25"/>
  <c r="S782" i="25"/>
  <c r="S783" i="25"/>
  <c r="S784" i="25"/>
  <c r="S785" i="25"/>
  <c r="S786" i="25"/>
  <c r="S787" i="25"/>
  <c r="S788" i="25"/>
  <c r="S789" i="25"/>
  <c r="S790" i="25"/>
  <c r="S791" i="25"/>
  <c r="S792" i="25"/>
  <c r="S793" i="25"/>
  <c r="S794" i="25"/>
  <c r="S795" i="25"/>
  <c r="S796" i="25"/>
  <c r="S797" i="25"/>
  <c r="S798" i="25"/>
  <c r="S799" i="25"/>
  <c r="S800" i="25"/>
  <c r="S801" i="25"/>
  <c r="S802" i="25"/>
  <c r="S803" i="25"/>
  <c r="S804" i="25"/>
  <c r="S805" i="25"/>
  <c r="S806" i="25"/>
  <c r="S807" i="25"/>
  <c r="S808" i="25"/>
  <c r="S809" i="25"/>
  <c r="S810" i="25"/>
  <c r="S811" i="25"/>
  <c r="S812" i="25"/>
  <c r="S813" i="25"/>
  <c r="S814" i="25"/>
  <c r="S815" i="25"/>
  <c r="S816" i="25"/>
  <c r="S817" i="25"/>
  <c r="S818" i="25"/>
  <c r="S819" i="25"/>
  <c r="S820" i="25"/>
  <c r="S821" i="25"/>
  <c r="S822" i="25"/>
  <c r="S823" i="25"/>
  <c r="S824" i="25"/>
  <c r="S825" i="25"/>
  <c r="S826" i="25"/>
  <c r="S827" i="25"/>
  <c r="S828" i="25"/>
  <c r="S829" i="25"/>
  <c r="S830" i="25"/>
  <c r="S831" i="25"/>
  <c r="S832" i="25"/>
  <c r="S833" i="25"/>
  <c r="S834" i="25"/>
  <c r="S835" i="25"/>
  <c r="S836" i="25"/>
  <c r="S837" i="25"/>
  <c r="S838" i="25"/>
  <c r="S839" i="25"/>
  <c r="S840" i="25"/>
  <c r="S841" i="25"/>
  <c r="S842" i="25"/>
  <c r="S843" i="25"/>
  <c r="S844" i="25"/>
  <c r="S845" i="25"/>
  <c r="S846" i="25"/>
  <c r="S847" i="25"/>
  <c r="S848" i="25"/>
  <c r="S849" i="25"/>
  <c r="S850" i="25"/>
  <c r="S851" i="25"/>
  <c r="S852" i="25"/>
  <c r="S853" i="25"/>
  <c r="S854" i="25"/>
  <c r="S855" i="25"/>
  <c r="S856" i="25"/>
  <c r="S857" i="25"/>
  <c r="S858" i="25"/>
  <c r="S859" i="25"/>
  <c r="S860" i="25"/>
  <c r="S861" i="25"/>
  <c r="S862" i="25"/>
  <c r="S863" i="25"/>
  <c r="S864" i="25"/>
  <c r="S865" i="25"/>
  <c r="S866" i="25"/>
  <c r="S867" i="25"/>
  <c r="S868" i="25"/>
  <c r="S869" i="25"/>
  <c r="S870" i="25"/>
  <c r="S871" i="25"/>
  <c r="S872" i="25"/>
  <c r="S873" i="25"/>
  <c r="S874" i="25"/>
  <c r="S875" i="25"/>
  <c r="S876" i="25"/>
  <c r="S877" i="25"/>
  <c r="S878" i="25"/>
  <c r="S879" i="25"/>
  <c r="S880" i="25"/>
  <c r="S881" i="25"/>
  <c r="S882" i="25"/>
  <c r="S883" i="25"/>
  <c r="S884" i="25"/>
  <c r="S885" i="25"/>
  <c r="S886" i="25"/>
  <c r="S887" i="25"/>
  <c r="S888" i="25"/>
  <c r="S889" i="25"/>
  <c r="S890" i="25"/>
  <c r="S891" i="25"/>
  <c r="S892" i="25"/>
  <c r="S893" i="25"/>
  <c r="S894" i="25"/>
  <c r="S895" i="25"/>
  <c r="S896" i="25"/>
  <c r="S897" i="25"/>
  <c r="S898" i="25"/>
  <c r="S899" i="25"/>
  <c r="S900" i="25"/>
  <c r="S901" i="25"/>
  <c r="S902" i="25"/>
  <c r="S903" i="25"/>
  <c r="S904" i="25"/>
  <c r="S905" i="25"/>
  <c r="S906" i="25"/>
  <c r="S907" i="25"/>
  <c r="S908" i="25"/>
  <c r="S909" i="25"/>
  <c r="S910" i="25"/>
  <c r="S911" i="25"/>
  <c r="S912" i="25"/>
  <c r="S913" i="25"/>
  <c r="S914" i="25"/>
  <c r="S915" i="25"/>
  <c r="S916" i="25"/>
  <c r="S917" i="25"/>
  <c r="S918" i="25"/>
  <c r="S919" i="25"/>
  <c r="S920" i="25"/>
  <c r="S921" i="25"/>
  <c r="S922" i="25"/>
  <c r="S923" i="25"/>
  <c r="S924" i="25"/>
  <c r="S925" i="25"/>
  <c r="S926" i="25"/>
  <c r="S927" i="25"/>
  <c r="S928" i="25"/>
  <c r="S929" i="25"/>
  <c r="S930" i="25"/>
  <c r="S931" i="25"/>
  <c r="S932" i="25"/>
  <c r="S933" i="25"/>
  <c r="S934" i="25"/>
  <c r="S935" i="25"/>
  <c r="S936" i="25"/>
  <c r="S937" i="25"/>
  <c r="S938" i="25"/>
  <c r="S939" i="25"/>
  <c r="S940" i="25"/>
  <c r="S941" i="25"/>
  <c r="S942" i="25"/>
  <c r="S943" i="25"/>
  <c r="S944" i="25"/>
  <c r="S945" i="25"/>
  <c r="S946" i="25"/>
  <c r="S947" i="25"/>
  <c r="S948" i="25"/>
  <c r="S949" i="25"/>
  <c r="S950" i="25"/>
  <c r="S951" i="25"/>
  <c r="S952" i="25"/>
  <c r="S953" i="25"/>
  <c r="S954" i="25"/>
  <c r="S955" i="25"/>
  <c r="S956" i="25"/>
  <c r="S957" i="25"/>
  <c r="S958" i="25"/>
  <c r="S959" i="25"/>
  <c r="S960" i="25"/>
  <c r="S961" i="25"/>
  <c r="S962" i="25"/>
  <c r="S963" i="25"/>
  <c r="S964" i="25"/>
  <c r="S965" i="25"/>
  <c r="S966" i="25"/>
  <c r="S967" i="25"/>
  <c r="S968" i="25"/>
  <c r="S969" i="25"/>
  <c r="S970" i="25"/>
  <c r="S971" i="25"/>
  <c r="S972" i="25"/>
  <c r="S973" i="25"/>
  <c r="S974" i="25"/>
  <c r="S975" i="25"/>
  <c r="S976" i="25"/>
  <c r="S977" i="25"/>
  <c r="S978" i="25"/>
  <c r="S979" i="25"/>
  <c r="S980" i="25"/>
  <c r="S981" i="25"/>
  <c r="S982" i="25"/>
  <c r="S983" i="25"/>
  <c r="S984" i="25"/>
  <c r="S985" i="25"/>
  <c r="S986" i="25"/>
  <c r="S987" i="25"/>
  <c r="S988" i="25"/>
  <c r="S989" i="25"/>
  <c r="S990" i="25"/>
  <c r="S991" i="25"/>
  <c r="S992" i="25"/>
  <c r="S993" i="25"/>
  <c r="S994" i="25"/>
  <c r="S995" i="25"/>
  <c r="S996" i="25"/>
  <c r="S997" i="25"/>
  <c r="S998" i="25"/>
  <c r="S999" i="25"/>
  <c r="S1000" i="25"/>
  <c r="S1001" i="25"/>
  <c r="S1002" i="25"/>
  <c r="S1003" i="25"/>
  <c r="S1004" i="25"/>
  <c r="R6" i="25"/>
  <c r="R7" i="25"/>
  <c r="R8" i="25"/>
  <c r="R9" i="25"/>
  <c r="R10" i="25"/>
  <c r="R11" i="25"/>
  <c r="R12" i="25"/>
  <c r="R13" i="25"/>
  <c r="R14" i="25"/>
  <c r="R15" i="25"/>
  <c r="R16" i="25"/>
  <c r="R17" i="25"/>
  <c r="R18" i="25"/>
  <c r="R19" i="25"/>
  <c r="R20" i="25"/>
  <c r="R21" i="25"/>
  <c r="R22" i="25"/>
  <c r="R23" i="25"/>
  <c r="R24" i="25"/>
  <c r="R25" i="25"/>
  <c r="R26" i="25"/>
  <c r="R27" i="25"/>
  <c r="R28" i="25"/>
  <c r="R29" i="25"/>
  <c r="R30" i="25"/>
  <c r="R31" i="25"/>
  <c r="R32" i="25"/>
  <c r="R33" i="25"/>
  <c r="R34" i="25"/>
  <c r="R35" i="25"/>
  <c r="R36" i="25"/>
  <c r="R37" i="25"/>
  <c r="R38" i="25"/>
  <c r="R39" i="25"/>
  <c r="R40" i="25"/>
  <c r="R41" i="25"/>
  <c r="R42" i="25"/>
  <c r="R43" i="25"/>
  <c r="R44" i="25"/>
  <c r="R45" i="25"/>
  <c r="R46" i="25"/>
  <c r="R47" i="25"/>
  <c r="R48" i="25"/>
  <c r="R49" i="25"/>
  <c r="R50" i="25"/>
  <c r="R51" i="25"/>
  <c r="R52" i="25"/>
  <c r="R53" i="25"/>
  <c r="R54" i="25"/>
  <c r="R55" i="25"/>
  <c r="R56" i="25"/>
  <c r="R57" i="25"/>
  <c r="R58" i="25"/>
  <c r="R59" i="25"/>
  <c r="R60" i="25"/>
  <c r="R61" i="25"/>
  <c r="R62" i="25"/>
  <c r="R63" i="25"/>
  <c r="R64" i="25"/>
  <c r="R65" i="25"/>
  <c r="R66" i="25"/>
  <c r="R67" i="25"/>
  <c r="R68" i="25"/>
  <c r="R69" i="25"/>
  <c r="R70" i="25"/>
  <c r="R71" i="25"/>
  <c r="R72" i="25"/>
  <c r="R73" i="25"/>
  <c r="R74" i="25"/>
  <c r="R75" i="25"/>
  <c r="R76" i="25"/>
  <c r="R77" i="25"/>
  <c r="R78" i="25"/>
  <c r="R79" i="25"/>
  <c r="R80" i="25"/>
  <c r="R81" i="25"/>
  <c r="R82" i="25"/>
  <c r="R83" i="25"/>
  <c r="R84" i="25"/>
  <c r="R85" i="25"/>
  <c r="R86" i="25"/>
  <c r="R87" i="25"/>
  <c r="R88" i="25"/>
  <c r="R89" i="25"/>
  <c r="R90" i="25"/>
  <c r="R91" i="25"/>
  <c r="R92" i="25"/>
  <c r="R93" i="25"/>
  <c r="R94" i="25"/>
  <c r="R95" i="25"/>
  <c r="R96" i="25"/>
  <c r="R97" i="25"/>
  <c r="R98" i="25"/>
  <c r="R99" i="25"/>
  <c r="R100" i="25"/>
  <c r="R101" i="25"/>
  <c r="R102" i="25"/>
  <c r="R103" i="25"/>
  <c r="R104" i="25"/>
  <c r="R105" i="25"/>
  <c r="R106" i="25"/>
  <c r="R107" i="25"/>
  <c r="R108" i="25"/>
  <c r="R109" i="25"/>
  <c r="R110" i="25"/>
  <c r="R111" i="25"/>
  <c r="R112" i="25"/>
  <c r="R113" i="25"/>
  <c r="R114" i="25"/>
  <c r="R115" i="25"/>
  <c r="R116" i="25"/>
  <c r="R117" i="25"/>
  <c r="R118" i="25"/>
  <c r="R119" i="25"/>
  <c r="R120" i="25"/>
  <c r="R121" i="25"/>
  <c r="R122" i="25"/>
  <c r="R123" i="25"/>
  <c r="R124" i="25"/>
  <c r="R125" i="25"/>
  <c r="R126" i="25"/>
  <c r="R127" i="25"/>
  <c r="R128" i="25"/>
  <c r="R129" i="25"/>
  <c r="R130" i="25"/>
  <c r="R131" i="25"/>
  <c r="R132" i="25"/>
  <c r="R133" i="25"/>
  <c r="R134" i="25"/>
  <c r="R135" i="25"/>
  <c r="R136" i="25"/>
  <c r="R137" i="25"/>
  <c r="R138" i="25"/>
  <c r="R139" i="25"/>
  <c r="R140" i="25"/>
  <c r="R141" i="25"/>
  <c r="R142" i="25"/>
  <c r="R143" i="25"/>
  <c r="R144" i="25"/>
  <c r="R145" i="25"/>
  <c r="R146" i="25"/>
  <c r="R147" i="25"/>
  <c r="R148" i="25"/>
  <c r="R149" i="25"/>
  <c r="R150" i="25"/>
  <c r="R151" i="25"/>
  <c r="R152" i="25"/>
  <c r="R153" i="25"/>
  <c r="R154" i="25"/>
  <c r="R155" i="25"/>
  <c r="R156" i="25"/>
  <c r="R157" i="25"/>
  <c r="R158" i="25"/>
  <c r="R159" i="25"/>
  <c r="R160" i="25"/>
  <c r="R161" i="25"/>
  <c r="R162" i="25"/>
  <c r="R163" i="25"/>
  <c r="R164" i="25"/>
  <c r="R165" i="25"/>
  <c r="R166" i="25"/>
  <c r="R167" i="25"/>
  <c r="R168" i="25"/>
  <c r="R169" i="25"/>
  <c r="R170" i="25"/>
  <c r="R171" i="25"/>
  <c r="R172" i="25"/>
  <c r="R173" i="25"/>
  <c r="R174" i="25"/>
  <c r="R175" i="25"/>
  <c r="R176" i="25"/>
  <c r="R177" i="25"/>
  <c r="R178" i="25"/>
  <c r="R179" i="25"/>
  <c r="R180" i="25"/>
  <c r="R181" i="25"/>
  <c r="R182" i="25"/>
  <c r="R183" i="25"/>
  <c r="R184" i="25"/>
  <c r="R185" i="25"/>
  <c r="R186" i="25"/>
  <c r="R187" i="25"/>
  <c r="R188" i="25"/>
  <c r="R189" i="25"/>
  <c r="R190" i="25"/>
  <c r="R191" i="25"/>
  <c r="R192" i="25"/>
  <c r="R193" i="25"/>
  <c r="R194" i="25"/>
  <c r="R195" i="25"/>
  <c r="R196" i="25"/>
  <c r="R197" i="25"/>
  <c r="R198" i="25"/>
  <c r="R199" i="25"/>
  <c r="R200" i="25"/>
  <c r="R201" i="25"/>
  <c r="R202" i="25"/>
  <c r="R203" i="25"/>
  <c r="R204" i="25"/>
  <c r="R205" i="25"/>
  <c r="R206" i="25"/>
  <c r="R207" i="25"/>
  <c r="R208" i="25"/>
  <c r="R209" i="25"/>
  <c r="R210" i="25"/>
  <c r="R211" i="25"/>
  <c r="R212" i="25"/>
  <c r="R213" i="25"/>
  <c r="R214" i="25"/>
  <c r="R215" i="25"/>
  <c r="R216" i="25"/>
  <c r="R217" i="25"/>
  <c r="R218" i="25"/>
  <c r="R219" i="25"/>
  <c r="R220" i="25"/>
  <c r="R221" i="25"/>
  <c r="R222" i="25"/>
  <c r="R223" i="25"/>
  <c r="R224" i="25"/>
  <c r="R225" i="25"/>
  <c r="R226" i="25"/>
  <c r="R227" i="25"/>
  <c r="R228" i="25"/>
  <c r="R229" i="25"/>
  <c r="R230" i="25"/>
  <c r="R231" i="25"/>
  <c r="R232" i="25"/>
  <c r="R233" i="25"/>
  <c r="R234" i="25"/>
  <c r="R235" i="25"/>
  <c r="R236" i="25"/>
  <c r="R237" i="25"/>
  <c r="R238" i="25"/>
  <c r="R239" i="25"/>
  <c r="R240" i="25"/>
  <c r="R241" i="25"/>
  <c r="R242" i="25"/>
  <c r="R243" i="25"/>
  <c r="R244" i="25"/>
  <c r="R245" i="25"/>
  <c r="R246" i="25"/>
  <c r="R247" i="25"/>
  <c r="R248" i="25"/>
  <c r="R249" i="25"/>
  <c r="R250" i="25"/>
  <c r="R251" i="25"/>
  <c r="R252" i="25"/>
  <c r="R253" i="25"/>
  <c r="R254" i="25"/>
  <c r="R255" i="25"/>
  <c r="R256" i="25"/>
  <c r="R257" i="25"/>
  <c r="R258" i="25"/>
  <c r="R259" i="25"/>
  <c r="R260" i="25"/>
  <c r="R261" i="25"/>
  <c r="R262" i="25"/>
  <c r="R263" i="25"/>
  <c r="R264" i="25"/>
  <c r="R265" i="25"/>
  <c r="R266" i="25"/>
  <c r="R267" i="25"/>
  <c r="R268" i="25"/>
  <c r="R269" i="25"/>
  <c r="R270" i="25"/>
  <c r="R271" i="25"/>
  <c r="R272" i="25"/>
  <c r="R273" i="25"/>
  <c r="R274" i="25"/>
  <c r="R275" i="25"/>
  <c r="R276" i="25"/>
  <c r="R277" i="25"/>
  <c r="R278" i="25"/>
  <c r="R279" i="25"/>
  <c r="R280" i="25"/>
  <c r="R281" i="25"/>
  <c r="R282" i="25"/>
  <c r="R283" i="25"/>
  <c r="R284" i="25"/>
  <c r="R285" i="25"/>
  <c r="R286" i="25"/>
  <c r="R287" i="25"/>
  <c r="R288" i="25"/>
  <c r="R289" i="25"/>
  <c r="R290" i="25"/>
  <c r="R291" i="25"/>
  <c r="R292" i="25"/>
  <c r="R293" i="25"/>
  <c r="R294" i="25"/>
  <c r="R295" i="25"/>
  <c r="R296" i="25"/>
  <c r="R297" i="25"/>
  <c r="R298" i="25"/>
  <c r="R299" i="25"/>
  <c r="R300" i="25"/>
  <c r="R301" i="25"/>
  <c r="R302" i="25"/>
  <c r="R303" i="25"/>
  <c r="R304" i="25"/>
  <c r="R305" i="25"/>
  <c r="R306" i="25"/>
  <c r="R307" i="25"/>
  <c r="R308" i="25"/>
  <c r="R309" i="25"/>
  <c r="R310" i="25"/>
  <c r="R311" i="25"/>
  <c r="R312" i="25"/>
  <c r="R313" i="25"/>
  <c r="R314" i="25"/>
  <c r="R315" i="25"/>
  <c r="R316" i="25"/>
  <c r="R317" i="25"/>
  <c r="R318" i="25"/>
  <c r="R319" i="25"/>
  <c r="R320" i="25"/>
  <c r="R321" i="25"/>
  <c r="R322" i="25"/>
  <c r="R323" i="25"/>
  <c r="R324" i="25"/>
  <c r="R325" i="25"/>
  <c r="R326" i="25"/>
  <c r="R327" i="25"/>
  <c r="R328" i="25"/>
  <c r="R329" i="25"/>
  <c r="R330" i="25"/>
  <c r="R331" i="25"/>
  <c r="R332" i="25"/>
  <c r="R333" i="25"/>
  <c r="R334" i="25"/>
  <c r="R335" i="25"/>
  <c r="R336" i="25"/>
  <c r="R337" i="25"/>
  <c r="R338" i="25"/>
  <c r="R339" i="25"/>
  <c r="R340" i="25"/>
  <c r="R341" i="25"/>
  <c r="R342" i="25"/>
  <c r="R343" i="25"/>
  <c r="R344" i="25"/>
  <c r="R345" i="25"/>
  <c r="R346" i="25"/>
  <c r="R347" i="25"/>
  <c r="R348" i="25"/>
  <c r="R349" i="25"/>
  <c r="R350" i="25"/>
  <c r="R351" i="25"/>
  <c r="R352" i="25"/>
  <c r="R353" i="25"/>
  <c r="R354" i="25"/>
  <c r="R355" i="25"/>
  <c r="R356" i="25"/>
  <c r="R357" i="25"/>
  <c r="R358" i="25"/>
  <c r="R359" i="25"/>
  <c r="R360" i="25"/>
  <c r="R361" i="25"/>
  <c r="R362" i="25"/>
  <c r="R363" i="25"/>
  <c r="R364" i="25"/>
  <c r="R365" i="25"/>
  <c r="R366" i="25"/>
  <c r="R367" i="25"/>
  <c r="R368" i="25"/>
  <c r="R369" i="25"/>
  <c r="R370" i="25"/>
  <c r="R371" i="25"/>
  <c r="R372" i="25"/>
  <c r="R373" i="25"/>
  <c r="R374" i="25"/>
  <c r="R375" i="25"/>
  <c r="R376" i="25"/>
  <c r="R377" i="25"/>
  <c r="R378" i="25"/>
  <c r="R379" i="25"/>
  <c r="R380" i="25"/>
  <c r="R381" i="25"/>
  <c r="R382" i="25"/>
  <c r="R383" i="25"/>
  <c r="R384" i="25"/>
  <c r="R385" i="25"/>
  <c r="R386" i="25"/>
  <c r="R387" i="25"/>
  <c r="R388" i="25"/>
  <c r="R389" i="25"/>
  <c r="R390" i="25"/>
  <c r="R391" i="25"/>
  <c r="R392" i="25"/>
  <c r="R393" i="25"/>
  <c r="R394" i="25"/>
  <c r="R395" i="25"/>
  <c r="R396" i="25"/>
  <c r="R397" i="25"/>
  <c r="R398" i="25"/>
  <c r="R399" i="25"/>
  <c r="R400" i="25"/>
  <c r="R401" i="25"/>
  <c r="R402" i="25"/>
  <c r="R403" i="25"/>
  <c r="R404" i="25"/>
  <c r="R405" i="25"/>
  <c r="R406" i="25"/>
  <c r="R407" i="25"/>
  <c r="R408" i="25"/>
  <c r="R409" i="25"/>
  <c r="R410" i="25"/>
  <c r="R411" i="25"/>
  <c r="R412" i="25"/>
  <c r="R413" i="25"/>
  <c r="R414" i="25"/>
  <c r="R415" i="25"/>
  <c r="R416" i="25"/>
  <c r="R417" i="25"/>
  <c r="R418" i="25"/>
  <c r="R419" i="25"/>
  <c r="R420" i="25"/>
  <c r="R421" i="25"/>
  <c r="R422" i="25"/>
  <c r="R423" i="25"/>
  <c r="R424" i="25"/>
  <c r="R425" i="25"/>
  <c r="R426" i="25"/>
  <c r="R427" i="25"/>
  <c r="R428" i="25"/>
  <c r="R429" i="25"/>
  <c r="R430" i="25"/>
  <c r="R431" i="25"/>
  <c r="R432" i="25"/>
  <c r="R433" i="25"/>
  <c r="R434" i="25"/>
  <c r="R435" i="25"/>
  <c r="R436" i="25"/>
  <c r="R437" i="25"/>
  <c r="R438" i="25"/>
  <c r="R439" i="25"/>
  <c r="R440" i="25"/>
  <c r="R441" i="25"/>
  <c r="R442" i="25"/>
  <c r="R443" i="25"/>
  <c r="R444" i="25"/>
  <c r="R445" i="25"/>
  <c r="R446" i="25"/>
  <c r="R447" i="25"/>
  <c r="R448" i="25"/>
  <c r="R449" i="25"/>
  <c r="R450" i="25"/>
  <c r="R451" i="25"/>
  <c r="R452" i="25"/>
  <c r="R453" i="25"/>
  <c r="R454" i="25"/>
  <c r="R455" i="25"/>
  <c r="R456" i="25"/>
  <c r="R457" i="25"/>
  <c r="R458" i="25"/>
  <c r="R459" i="25"/>
  <c r="R460" i="25"/>
  <c r="R461" i="25"/>
  <c r="R462" i="25"/>
  <c r="R463" i="25"/>
  <c r="R464" i="25"/>
  <c r="R465" i="25"/>
  <c r="R466" i="25"/>
  <c r="R467" i="25"/>
  <c r="R468" i="25"/>
  <c r="R469" i="25"/>
  <c r="R470" i="25"/>
  <c r="R471" i="25"/>
  <c r="R472" i="25"/>
  <c r="R473" i="25"/>
  <c r="R474" i="25"/>
  <c r="R475" i="25"/>
  <c r="R476" i="25"/>
  <c r="R477" i="25"/>
  <c r="R478" i="25"/>
  <c r="R479" i="25"/>
  <c r="R480" i="25"/>
  <c r="R481" i="25"/>
  <c r="R482" i="25"/>
  <c r="R483" i="25"/>
  <c r="R484" i="25"/>
  <c r="R485" i="25"/>
  <c r="R486" i="25"/>
  <c r="R487" i="25"/>
  <c r="R488" i="25"/>
  <c r="R489" i="25"/>
  <c r="R490" i="25"/>
  <c r="R491" i="25"/>
  <c r="R492" i="25"/>
  <c r="R493" i="25"/>
  <c r="R494" i="25"/>
  <c r="R495" i="25"/>
  <c r="R496" i="25"/>
  <c r="R497" i="25"/>
  <c r="R498" i="25"/>
  <c r="R499" i="25"/>
  <c r="R500" i="25"/>
  <c r="R501" i="25"/>
  <c r="R502" i="25"/>
  <c r="R503" i="25"/>
  <c r="R504" i="25"/>
  <c r="R505" i="25"/>
  <c r="R506" i="25"/>
  <c r="R507" i="25"/>
  <c r="R508" i="25"/>
  <c r="R509" i="25"/>
  <c r="R510" i="25"/>
  <c r="R511" i="25"/>
  <c r="R512" i="25"/>
  <c r="R513" i="25"/>
  <c r="R514" i="25"/>
  <c r="R515" i="25"/>
  <c r="R516" i="25"/>
  <c r="R517" i="25"/>
  <c r="R518" i="25"/>
  <c r="R519" i="25"/>
  <c r="R520" i="25"/>
  <c r="R521" i="25"/>
  <c r="R522" i="25"/>
  <c r="R523" i="25"/>
  <c r="R524" i="25"/>
  <c r="R525" i="25"/>
  <c r="R526" i="25"/>
  <c r="R527" i="25"/>
  <c r="R528" i="25"/>
  <c r="R529" i="25"/>
  <c r="R530" i="25"/>
  <c r="R531" i="25"/>
  <c r="R532" i="25"/>
  <c r="R533" i="25"/>
  <c r="R534" i="25"/>
  <c r="R535" i="25"/>
  <c r="R536" i="25"/>
  <c r="R537" i="25"/>
  <c r="R538" i="25"/>
  <c r="R539" i="25"/>
  <c r="R540" i="25"/>
  <c r="R541" i="25"/>
  <c r="R542" i="25"/>
  <c r="R543" i="25"/>
  <c r="R544" i="25"/>
  <c r="R545" i="25"/>
  <c r="R546" i="25"/>
  <c r="R547" i="25"/>
  <c r="R548" i="25"/>
  <c r="R549" i="25"/>
  <c r="R550" i="25"/>
  <c r="R551" i="25"/>
  <c r="R552" i="25"/>
  <c r="R553" i="25"/>
  <c r="R554" i="25"/>
  <c r="R555" i="25"/>
  <c r="R556" i="25"/>
  <c r="R557" i="25"/>
  <c r="R558" i="25"/>
  <c r="R559" i="25"/>
  <c r="R560" i="25"/>
  <c r="R561" i="25"/>
  <c r="R562" i="25"/>
  <c r="R563" i="25"/>
  <c r="R564" i="25"/>
  <c r="R565" i="25"/>
  <c r="R566" i="25"/>
  <c r="R567" i="25"/>
  <c r="R568" i="25"/>
  <c r="R569" i="25"/>
  <c r="R570" i="25"/>
  <c r="R571" i="25"/>
  <c r="R572" i="25"/>
  <c r="R573" i="25"/>
  <c r="R574" i="25"/>
  <c r="R575" i="25"/>
  <c r="R576" i="25"/>
  <c r="R577" i="25"/>
  <c r="R578" i="25"/>
  <c r="R579" i="25"/>
  <c r="R580" i="25"/>
  <c r="R581" i="25"/>
  <c r="R582" i="25"/>
  <c r="R583" i="25"/>
  <c r="R584" i="25"/>
  <c r="R585" i="25"/>
  <c r="R586" i="25"/>
  <c r="R587" i="25"/>
  <c r="R588" i="25"/>
  <c r="R589" i="25"/>
  <c r="R590" i="25"/>
  <c r="R591" i="25"/>
  <c r="R592" i="25"/>
  <c r="R593" i="25"/>
  <c r="R594" i="25"/>
  <c r="R595" i="25"/>
  <c r="R596" i="25"/>
  <c r="R597" i="25"/>
  <c r="R598" i="25"/>
  <c r="R599" i="25"/>
  <c r="R600" i="25"/>
  <c r="R601" i="25"/>
  <c r="R602" i="25"/>
  <c r="R603" i="25"/>
  <c r="R604" i="25"/>
  <c r="R605" i="25"/>
  <c r="R606" i="25"/>
  <c r="R607" i="25"/>
  <c r="R608" i="25"/>
  <c r="R609" i="25"/>
  <c r="R610" i="25"/>
  <c r="R611" i="25"/>
  <c r="R612" i="25"/>
  <c r="R613" i="25"/>
  <c r="R614" i="25"/>
  <c r="R615" i="25"/>
  <c r="R616" i="25"/>
  <c r="R617" i="25"/>
  <c r="R618" i="25"/>
  <c r="R619" i="25"/>
  <c r="R620" i="25"/>
  <c r="R621" i="25"/>
  <c r="R622" i="25"/>
  <c r="R623" i="25"/>
  <c r="R624" i="25"/>
  <c r="R625" i="25"/>
  <c r="R626" i="25"/>
  <c r="R627" i="25"/>
  <c r="R628" i="25"/>
  <c r="R629" i="25"/>
  <c r="R630" i="25"/>
  <c r="R631" i="25"/>
  <c r="R632" i="25"/>
  <c r="R633" i="25"/>
  <c r="R634" i="25"/>
  <c r="R635" i="25"/>
  <c r="R636" i="25"/>
  <c r="R637" i="25"/>
  <c r="R638" i="25"/>
  <c r="R639" i="25"/>
  <c r="R640" i="25"/>
  <c r="R641" i="25"/>
  <c r="R642" i="25"/>
  <c r="R643" i="25"/>
  <c r="R644" i="25"/>
  <c r="R645" i="25"/>
  <c r="R646" i="25"/>
  <c r="R647" i="25"/>
  <c r="R648" i="25"/>
  <c r="R649" i="25"/>
  <c r="R650" i="25"/>
  <c r="R651" i="25"/>
  <c r="R652" i="25"/>
  <c r="R653" i="25"/>
  <c r="R654" i="25"/>
  <c r="R655" i="25"/>
  <c r="R656" i="25"/>
  <c r="R657" i="25"/>
  <c r="R658" i="25"/>
  <c r="R659" i="25"/>
  <c r="R660" i="25"/>
  <c r="R661" i="25"/>
  <c r="R662" i="25"/>
  <c r="R663" i="25"/>
  <c r="R664" i="25"/>
  <c r="R665" i="25"/>
  <c r="R666" i="25"/>
  <c r="R667" i="25"/>
  <c r="R668" i="25"/>
  <c r="R669" i="25"/>
  <c r="R670" i="25"/>
  <c r="R671" i="25"/>
  <c r="R672" i="25"/>
  <c r="R673" i="25"/>
  <c r="R674" i="25"/>
  <c r="R675" i="25"/>
  <c r="R676" i="25"/>
  <c r="R677" i="25"/>
  <c r="R678" i="25"/>
  <c r="R679" i="25"/>
  <c r="R680" i="25"/>
  <c r="R681" i="25"/>
  <c r="R682" i="25"/>
  <c r="R683" i="25"/>
  <c r="R684" i="25"/>
  <c r="R685" i="25"/>
  <c r="R686" i="25"/>
  <c r="R687" i="25"/>
  <c r="R688" i="25"/>
  <c r="R689" i="25"/>
  <c r="R690" i="25"/>
  <c r="R691" i="25"/>
  <c r="R692" i="25"/>
  <c r="R693" i="25"/>
  <c r="R694" i="25"/>
  <c r="R695" i="25"/>
  <c r="R696" i="25"/>
  <c r="R697" i="25"/>
  <c r="R698" i="25"/>
  <c r="R699" i="25"/>
  <c r="R700" i="25"/>
  <c r="R701" i="25"/>
  <c r="R702" i="25"/>
  <c r="R703" i="25"/>
  <c r="R704" i="25"/>
  <c r="R705" i="25"/>
  <c r="R706" i="25"/>
  <c r="R707" i="25"/>
  <c r="R708" i="25"/>
  <c r="R709" i="25"/>
  <c r="R710" i="25"/>
  <c r="R711" i="25"/>
  <c r="R712" i="25"/>
  <c r="R713" i="25"/>
  <c r="R714" i="25"/>
  <c r="R715" i="25"/>
  <c r="R716" i="25"/>
  <c r="R717" i="25"/>
  <c r="R718" i="25"/>
  <c r="R719" i="25"/>
  <c r="R720" i="25"/>
  <c r="R721" i="25"/>
  <c r="R722" i="25"/>
  <c r="R723" i="25"/>
  <c r="R724" i="25"/>
  <c r="R725" i="25"/>
  <c r="R726" i="25"/>
  <c r="R727" i="25"/>
  <c r="R728" i="25"/>
  <c r="R729" i="25"/>
  <c r="R730" i="25"/>
  <c r="R731" i="25"/>
  <c r="R732" i="25"/>
  <c r="R733" i="25"/>
  <c r="R734" i="25"/>
  <c r="R735" i="25"/>
  <c r="R736" i="25"/>
  <c r="R737" i="25"/>
  <c r="R738" i="25"/>
  <c r="R739" i="25"/>
  <c r="R740" i="25"/>
  <c r="R741" i="25"/>
  <c r="R742" i="25"/>
  <c r="R743" i="25"/>
  <c r="R744" i="25"/>
  <c r="R745" i="25"/>
  <c r="R746" i="25"/>
  <c r="R747" i="25"/>
  <c r="R748" i="25"/>
  <c r="R749" i="25"/>
  <c r="R750" i="25"/>
  <c r="R751" i="25"/>
  <c r="R752" i="25"/>
  <c r="R753" i="25"/>
  <c r="R754" i="25"/>
  <c r="R755" i="25"/>
  <c r="R756" i="25"/>
  <c r="R757" i="25"/>
  <c r="R758" i="25"/>
  <c r="R759" i="25"/>
  <c r="R760" i="25"/>
  <c r="R761" i="25"/>
  <c r="R762" i="25"/>
  <c r="R763" i="25"/>
  <c r="R764" i="25"/>
  <c r="R765" i="25"/>
  <c r="R766" i="25"/>
  <c r="R767" i="25"/>
  <c r="R768" i="25"/>
  <c r="R769" i="25"/>
  <c r="R770" i="25"/>
  <c r="R771" i="25"/>
  <c r="R772" i="25"/>
  <c r="R773" i="25"/>
  <c r="R774" i="25"/>
  <c r="R775" i="25"/>
  <c r="R776" i="25"/>
  <c r="R777" i="25"/>
  <c r="R778" i="25"/>
  <c r="R779" i="25"/>
  <c r="R780" i="25"/>
  <c r="R781" i="25"/>
  <c r="R782" i="25"/>
  <c r="R783" i="25"/>
  <c r="R784" i="25"/>
  <c r="R785" i="25"/>
  <c r="R786" i="25"/>
  <c r="R787" i="25"/>
  <c r="R788" i="25"/>
  <c r="R789" i="25"/>
  <c r="R790" i="25"/>
  <c r="R791" i="25"/>
  <c r="R792" i="25"/>
  <c r="R793" i="25"/>
  <c r="R794" i="25"/>
  <c r="R795" i="25"/>
  <c r="R796" i="25"/>
  <c r="R797" i="25"/>
  <c r="R798" i="25"/>
  <c r="R799" i="25"/>
  <c r="R800" i="25"/>
  <c r="R801" i="25"/>
  <c r="R802" i="25"/>
  <c r="R803" i="25"/>
  <c r="R804" i="25"/>
  <c r="R805" i="25"/>
  <c r="R806" i="25"/>
  <c r="R807" i="25"/>
  <c r="R808" i="25"/>
  <c r="R809" i="25"/>
  <c r="R810" i="25"/>
  <c r="R811" i="25"/>
  <c r="R812" i="25"/>
  <c r="R813" i="25"/>
  <c r="R814" i="25"/>
  <c r="R815" i="25"/>
  <c r="R816" i="25"/>
  <c r="R817" i="25"/>
  <c r="R818" i="25"/>
  <c r="R819" i="25"/>
  <c r="R820" i="25"/>
  <c r="R821" i="25"/>
  <c r="R822" i="25"/>
  <c r="R823" i="25"/>
  <c r="R824" i="25"/>
  <c r="R825" i="25"/>
  <c r="R826" i="25"/>
  <c r="R827" i="25"/>
  <c r="R828" i="25"/>
  <c r="R829" i="25"/>
  <c r="R830" i="25"/>
  <c r="R831" i="25"/>
  <c r="R832" i="25"/>
  <c r="R833" i="25"/>
  <c r="R834" i="25"/>
  <c r="R835" i="25"/>
  <c r="R836" i="25"/>
  <c r="R837" i="25"/>
  <c r="R838" i="25"/>
  <c r="R839" i="25"/>
  <c r="R840" i="25"/>
  <c r="R841" i="25"/>
  <c r="R842" i="25"/>
  <c r="R843" i="25"/>
  <c r="R844" i="25"/>
  <c r="R845" i="25"/>
  <c r="R846" i="25"/>
  <c r="R847" i="25"/>
  <c r="R848" i="25"/>
  <c r="R849" i="25"/>
  <c r="R850" i="25"/>
  <c r="R851" i="25"/>
  <c r="R852" i="25"/>
  <c r="R853" i="25"/>
  <c r="R854" i="25"/>
  <c r="R855" i="25"/>
  <c r="R856" i="25"/>
  <c r="R857" i="25"/>
  <c r="R858" i="25"/>
  <c r="R859" i="25"/>
  <c r="R860" i="25"/>
  <c r="R861" i="25"/>
  <c r="R862" i="25"/>
  <c r="R863" i="25"/>
  <c r="R864" i="25"/>
  <c r="R865" i="25"/>
  <c r="R866" i="25"/>
  <c r="R867" i="25"/>
  <c r="R868" i="25"/>
  <c r="R869" i="25"/>
  <c r="R870" i="25"/>
  <c r="R871" i="25"/>
  <c r="R872" i="25"/>
  <c r="R873" i="25"/>
  <c r="R874" i="25"/>
  <c r="R875" i="25"/>
  <c r="R876" i="25"/>
  <c r="R877" i="25"/>
  <c r="R878" i="25"/>
  <c r="R879" i="25"/>
  <c r="R880" i="25"/>
  <c r="R881" i="25"/>
  <c r="R882" i="25"/>
  <c r="R883" i="25"/>
  <c r="R884" i="25"/>
  <c r="R885" i="25"/>
  <c r="R886" i="25"/>
  <c r="R887" i="25"/>
  <c r="R888" i="25"/>
  <c r="R889" i="25"/>
  <c r="R890" i="25"/>
  <c r="R891" i="25"/>
  <c r="R892" i="25"/>
  <c r="R893" i="25"/>
  <c r="R894" i="25"/>
  <c r="R895" i="25"/>
  <c r="R896" i="25"/>
  <c r="R897" i="25"/>
  <c r="R898" i="25"/>
  <c r="R899" i="25"/>
  <c r="R900" i="25"/>
  <c r="R901" i="25"/>
  <c r="R902" i="25"/>
  <c r="R903" i="25"/>
  <c r="R904" i="25"/>
  <c r="R905" i="25"/>
  <c r="R906" i="25"/>
  <c r="R907" i="25"/>
  <c r="R908" i="25"/>
  <c r="R909" i="25"/>
  <c r="R910" i="25"/>
  <c r="R911" i="25"/>
  <c r="R912" i="25"/>
  <c r="R913" i="25"/>
  <c r="R914" i="25"/>
  <c r="R915" i="25"/>
  <c r="R916" i="25"/>
  <c r="R917" i="25"/>
  <c r="R918" i="25"/>
  <c r="R919" i="25"/>
  <c r="R920" i="25"/>
  <c r="R921" i="25"/>
  <c r="R922" i="25"/>
  <c r="R923" i="25"/>
  <c r="R924" i="25"/>
  <c r="R925" i="25"/>
  <c r="R926" i="25"/>
  <c r="R927" i="25"/>
  <c r="R928" i="25"/>
  <c r="R929" i="25"/>
  <c r="R930" i="25"/>
  <c r="R931" i="25"/>
  <c r="R932" i="25"/>
  <c r="R933" i="25"/>
  <c r="R934" i="25"/>
  <c r="R935" i="25"/>
  <c r="R936" i="25"/>
  <c r="R937" i="25"/>
  <c r="R938" i="25"/>
  <c r="R939" i="25"/>
  <c r="R940" i="25"/>
  <c r="R941" i="25"/>
  <c r="R942" i="25"/>
  <c r="R943" i="25"/>
  <c r="R944" i="25"/>
  <c r="R945" i="25"/>
  <c r="R946" i="25"/>
  <c r="R947" i="25"/>
  <c r="R948" i="25"/>
  <c r="R949" i="25"/>
  <c r="R950" i="25"/>
  <c r="R951" i="25"/>
  <c r="R952" i="25"/>
  <c r="R953" i="25"/>
  <c r="R954" i="25"/>
  <c r="R955" i="25"/>
  <c r="R956" i="25"/>
  <c r="R957" i="25"/>
  <c r="R958" i="25"/>
  <c r="R959" i="25"/>
  <c r="R960" i="25"/>
  <c r="R961" i="25"/>
  <c r="R962" i="25"/>
  <c r="R963" i="25"/>
  <c r="R964" i="25"/>
  <c r="R965" i="25"/>
  <c r="R966" i="25"/>
  <c r="R967" i="25"/>
  <c r="R968" i="25"/>
  <c r="R969" i="25"/>
  <c r="R970" i="25"/>
  <c r="R971" i="25"/>
  <c r="R972" i="25"/>
  <c r="R973" i="25"/>
  <c r="R974" i="25"/>
  <c r="R975" i="25"/>
  <c r="R976" i="25"/>
  <c r="R977" i="25"/>
  <c r="R978" i="25"/>
  <c r="R979" i="25"/>
  <c r="R980" i="25"/>
  <c r="R981" i="25"/>
  <c r="R982" i="25"/>
  <c r="R983" i="25"/>
  <c r="R984" i="25"/>
  <c r="R985" i="25"/>
  <c r="R986" i="25"/>
  <c r="R987" i="25"/>
  <c r="R988" i="25"/>
  <c r="R989" i="25"/>
  <c r="R990" i="25"/>
  <c r="R991" i="25"/>
  <c r="R992" i="25"/>
  <c r="R993" i="25"/>
  <c r="R994" i="25"/>
  <c r="R995" i="25"/>
  <c r="R996" i="25"/>
  <c r="R997" i="25"/>
  <c r="R998" i="25"/>
  <c r="R999" i="25"/>
  <c r="R1000" i="25"/>
  <c r="R1001" i="25"/>
  <c r="R1002" i="25"/>
  <c r="R1003" i="25"/>
  <c r="R1004"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66" i="25"/>
  <c r="Q67" i="25"/>
  <c r="Q68" i="25"/>
  <c r="Q69" i="25"/>
  <c r="Q70" i="25"/>
  <c r="Q71" i="25"/>
  <c r="Q72" i="25"/>
  <c r="Q73" i="25"/>
  <c r="Q74" i="25"/>
  <c r="Q75" i="25"/>
  <c r="Q76" i="25"/>
  <c r="Q77" i="25"/>
  <c r="Q78" i="25"/>
  <c r="Q79" i="25"/>
  <c r="Q80" i="25"/>
  <c r="Q81" i="25"/>
  <c r="Q82" i="25"/>
  <c r="Q83" i="25"/>
  <c r="Q84" i="25"/>
  <c r="Q85" i="25"/>
  <c r="Q86" i="25"/>
  <c r="Q87" i="25"/>
  <c r="Q88" i="25"/>
  <c r="Q89" i="25"/>
  <c r="Q90" i="25"/>
  <c r="Q91" i="25"/>
  <c r="Q92" i="25"/>
  <c r="Q93" i="25"/>
  <c r="Q94" i="25"/>
  <c r="Q95" i="25"/>
  <c r="Q96" i="25"/>
  <c r="Q97" i="25"/>
  <c r="Q98" i="25"/>
  <c r="Q99" i="25"/>
  <c r="Q100" i="25"/>
  <c r="Q101" i="25"/>
  <c r="Q102" i="25"/>
  <c r="Q103" i="25"/>
  <c r="Q104" i="25"/>
  <c r="Q105" i="25"/>
  <c r="Q106" i="25"/>
  <c r="Q107" i="25"/>
  <c r="Q108" i="25"/>
  <c r="Q109" i="25"/>
  <c r="Q110" i="25"/>
  <c r="Q111" i="25"/>
  <c r="Q112" i="25"/>
  <c r="Q113" i="25"/>
  <c r="Q114" i="25"/>
  <c r="Q115" i="25"/>
  <c r="Q116" i="25"/>
  <c r="Q117" i="25"/>
  <c r="Q118" i="25"/>
  <c r="Q119" i="25"/>
  <c r="Q120" i="25"/>
  <c r="Q121" i="25"/>
  <c r="Q122" i="25"/>
  <c r="Q123" i="25"/>
  <c r="Q124" i="25"/>
  <c r="Q125" i="25"/>
  <c r="Q126" i="25"/>
  <c r="Q127" i="25"/>
  <c r="Q128" i="25"/>
  <c r="Q129" i="25"/>
  <c r="Q130" i="25"/>
  <c r="Q131" i="25"/>
  <c r="Q132" i="25"/>
  <c r="Q133" i="25"/>
  <c r="Q134" i="25"/>
  <c r="Q135" i="25"/>
  <c r="Q136" i="25"/>
  <c r="Q137" i="25"/>
  <c r="Q138" i="25"/>
  <c r="Q139" i="25"/>
  <c r="Q140" i="25"/>
  <c r="Q141" i="25"/>
  <c r="Q142" i="25"/>
  <c r="Q143" i="25"/>
  <c r="Q144" i="25"/>
  <c r="Q145" i="25"/>
  <c r="Q146" i="25"/>
  <c r="Q147" i="25"/>
  <c r="Q148" i="25"/>
  <c r="Q149" i="25"/>
  <c r="Q150" i="25"/>
  <c r="Q151" i="25"/>
  <c r="Q152" i="25"/>
  <c r="Q153" i="25"/>
  <c r="Q154" i="25"/>
  <c r="Q155" i="25"/>
  <c r="Q156" i="25"/>
  <c r="Q157" i="25"/>
  <c r="Q158" i="25"/>
  <c r="Q159" i="25"/>
  <c r="Q160" i="25"/>
  <c r="Q161" i="25"/>
  <c r="Q162" i="25"/>
  <c r="Q163" i="25"/>
  <c r="Q164" i="25"/>
  <c r="Q165" i="25"/>
  <c r="Q166" i="25"/>
  <c r="Q167" i="25"/>
  <c r="Q168" i="25"/>
  <c r="Q169" i="25"/>
  <c r="Q170" i="25"/>
  <c r="Q171" i="25"/>
  <c r="Q172" i="25"/>
  <c r="Q173" i="25"/>
  <c r="Q174" i="25"/>
  <c r="Q175" i="25"/>
  <c r="Q176" i="25"/>
  <c r="Q177" i="25"/>
  <c r="Q178" i="25"/>
  <c r="Q179" i="25"/>
  <c r="Q180" i="25"/>
  <c r="Q181" i="25"/>
  <c r="Q182" i="25"/>
  <c r="Q183" i="25"/>
  <c r="Q184" i="25"/>
  <c r="Q185" i="25"/>
  <c r="Q186" i="25"/>
  <c r="Q187" i="25"/>
  <c r="Q188" i="25"/>
  <c r="Q189" i="25"/>
  <c r="Q190" i="25"/>
  <c r="Q191" i="25"/>
  <c r="Q192" i="25"/>
  <c r="Q193" i="25"/>
  <c r="Q194" i="25"/>
  <c r="Q195" i="25"/>
  <c r="Q196" i="25"/>
  <c r="Q197" i="25"/>
  <c r="Q198" i="25"/>
  <c r="Q199" i="25"/>
  <c r="Q200" i="25"/>
  <c r="Q201" i="25"/>
  <c r="Q202" i="25"/>
  <c r="Q203" i="25"/>
  <c r="Q204" i="25"/>
  <c r="Q205" i="25"/>
  <c r="Q206" i="25"/>
  <c r="Q207" i="25"/>
  <c r="Q208" i="25"/>
  <c r="Q209" i="25"/>
  <c r="Q210" i="25"/>
  <c r="Q211" i="25"/>
  <c r="Q212" i="25"/>
  <c r="Q213" i="25"/>
  <c r="Q214" i="25"/>
  <c r="Q215" i="25"/>
  <c r="Q216" i="25"/>
  <c r="Q217" i="25"/>
  <c r="Q218" i="25"/>
  <c r="Q219" i="25"/>
  <c r="Q220" i="25"/>
  <c r="Q221" i="25"/>
  <c r="Q222" i="25"/>
  <c r="Q223" i="25"/>
  <c r="Q224" i="25"/>
  <c r="Q225" i="25"/>
  <c r="Q226" i="25"/>
  <c r="Q227" i="25"/>
  <c r="Q228" i="25"/>
  <c r="Q229" i="25"/>
  <c r="Q230" i="25"/>
  <c r="Q231" i="25"/>
  <c r="Q232" i="25"/>
  <c r="Q233" i="25"/>
  <c r="Q234" i="25"/>
  <c r="Q235" i="25"/>
  <c r="Q236" i="25"/>
  <c r="Q237" i="25"/>
  <c r="Q238" i="25"/>
  <c r="Q239" i="25"/>
  <c r="Q240" i="25"/>
  <c r="Q241" i="25"/>
  <c r="Q242" i="25"/>
  <c r="Q243" i="25"/>
  <c r="Q244" i="25"/>
  <c r="Q245" i="25"/>
  <c r="Q246" i="25"/>
  <c r="Q247" i="25"/>
  <c r="Q248" i="25"/>
  <c r="Q249" i="25"/>
  <c r="Q250" i="25"/>
  <c r="Q251" i="25"/>
  <c r="Q252" i="25"/>
  <c r="Q253" i="25"/>
  <c r="Q254" i="25"/>
  <c r="Q255" i="25"/>
  <c r="Q256" i="25"/>
  <c r="Q257" i="25"/>
  <c r="Q258" i="25"/>
  <c r="Q259" i="25"/>
  <c r="Q260" i="25"/>
  <c r="Q261" i="25"/>
  <c r="Q262" i="25"/>
  <c r="Q263" i="25"/>
  <c r="Q264" i="25"/>
  <c r="Q265" i="25"/>
  <c r="Q266" i="25"/>
  <c r="Q267" i="25"/>
  <c r="Q268" i="25"/>
  <c r="Q269" i="25"/>
  <c r="Q270" i="25"/>
  <c r="Q271" i="25"/>
  <c r="Q272" i="25"/>
  <c r="Q273" i="25"/>
  <c r="Q274" i="25"/>
  <c r="Q275" i="25"/>
  <c r="Q276" i="25"/>
  <c r="Q277" i="25"/>
  <c r="Q278" i="25"/>
  <c r="Q279" i="25"/>
  <c r="Q280" i="25"/>
  <c r="Q281" i="25"/>
  <c r="Q282" i="25"/>
  <c r="Q283" i="25"/>
  <c r="Q284" i="25"/>
  <c r="Q285" i="25"/>
  <c r="Q286" i="25"/>
  <c r="Q287" i="25"/>
  <c r="Q288" i="25"/>
  <c r="Q289" i="25"/>
  <c r="Q290" i="25"/>
  <c r="Q291" i="25"/>
  <c r="Q292" i="25"/>
  <c r="Q293" i="25"/>
  <c r="Q294" i="25"/>
  <c r="Q295" i="25"/>
  <c r="Q296" i="25"/>
  <c r="Q297" i="25"/>
  <c r="Q298" i="25"/>
  <c r="Q299" i="25"/>
  <c r="Q300" i="25"/>
  <c r="Q301" i="25"/>
  <c r="Q302" i="25"/>
  <c r="Q303" i="25"/>
  <c r="Q304" i="25"/>
  <c r="Q305" i="25"/>
  <c r="Q306" i="25"/>
  <c r="Q307" i="25"/>
  <c r="Q308" i="25"/>
  <c r="Q309" i="25"/>
  <c r="Q310" i="25"/>
  <c r="Q311" i="25"/>
  <c r="Q312" i="25"/>
  <c r="Q313" i="25"/>
  <c r="Q314" i="25"/>
  <c r="Q315" i="25"/>
  <c r="Q316" i="25"/>
  <c r="Q317" i="25"/>
  <c r="Q318" i="25"/>
  <c r="Q319" i="25"/>
  <c r="Q320" i="25"/>
  <c r="Q321" i="25"/>
  <c r="Q322" i="25"/>
  <c r="Q323" i="25"/>
  <c r="Q324" i="25"/>
  <c r="Q325" i="25"/>
  <c r="Q326" i="25"/>
  <c r="Q327" i="25"/>
  <c r="Q328" i="25"/>
  <c r="Q329" i="25"/>
  <c r="Q330" i="25"/>
  <c r="Q331" i="25"/>
  <c r="Q332" i="25"/>
  <c r="Q333" i="25"/>
  <c r="Q334" i="25"/>
  <c r="Q335" i="25"/>
  <c r="Q336" i="25"/>
  <c r="Q337" i="25"/>
  <c r="Q338" i="25"/>
  <c r="Q339" i="25"/>
  <c r="Q340" i="25"/>
  <c r="Q341" i="25"/>
  <c r="Q342" i="25"/>
  <c r="Q343" i="25"/>
  <c r="Q344" i="25"/>
  <c r="Q345" i="25"/>
  <c r="Q346" i="25"/>
  <c r="Q347" i="25"/>
  <c r="Q348" i="25"/>
  <c r="Q349" i="25"/>
  <c r="Q350" i="25"/>
  <c r="Q351" i="25"/>
  <c r="Q352" i="25"/>
  <c r="Q353" i="25"/>
  <c r="Q354" i="25"/>
  <c r="Q355" i="25"/>
  <c r="Q356" i="25"/>
  <c r="Q357" i="25"/>
  <c r="Q358" i="25"/>
  <c r="Q359" i="25"/>
  <c r="Q360" i="25"/>
  <c r="Q361" i="25"/>
  <c r="Q362" i="25"/>
  <c r="Q363" i="25"/>
  <c r="Q364" i="25"/>
  <c r="Q365" i="25"/>
  <c r="Q366" i="25"/>
  <c r="Q367" i="25"/>
  <c r="Q368" i="25"/>
  <c r="Q369" i="25"/>
  <c r="Q370" i="25"/>
  <c r="Q371" i="25"/>
  <c r="Q372" i="25"/>
  <c r="Q373" i="25"/>
  <c r="Q374" i="25"/>
  <c r="Q375" i="25"/>
  <c r="Q376" i="25"/>
  <c r="Q377" i="25"/>
  <c r="Q378" i="25"/>
  <c r="Q379" i="25"/>
  <c r="Q380" i="25"/>
  <c r="Q381" i="25"/>
  <c r="Q382" i="25"/>
  <c r="Q383" i="25"/>
  <c r="Q384" i="25"/>
  <c r="Q385" i="25"/>
  <c r="Q386" i="25"/>
  <c r="Q387" i="25"/>
  <c r="Q388" i="25"/>
  <c r="Q389" i="25"/>
  <c r="Q390" i="25"/>
  <c r="Q391" i="25"/>
  <c r="Q392" i="25"/>
  <c r="Q393" i="25"/>
  <c r="Q394" i="25"/>
  <c r="Q395" i="25"/>
  <c r="Q396" i="25"/>
  <c r="Q397" i="25"/>
  <c r="Q398" i="25"/>
  <c r="Q399" i="25"/>
  <c r="Q400" i="25"/>
  <c r="Q401" i="25"/>
  <c r="Q402" i="25"/>
  <c r="Q403" i="25"/>
  <c r="Q404" i="25"/>
  <c r="Q405" i="25"/>
  <c r="Q406" i="25"/>
  <c r="Q407" i="25"/>
  <c r="Q408" i="25"/>
  <c r="Q409" i="25"/>
  <c r="Q410" i="25"/>
  <c r="Q411" i="25"/>
  <c r="Q412" i="25"/>
  <c r="Q413" i="25"/>
  <c r="Q414" i="25"/>
  <c r="Q415" i="25"/>
  <c r="Q416" i="25"/>
  <c r="Q417" i="25"/>
  <c r="Q418" i="25"/>
  <c r="Q419" i="25"/>
  <c r="Q420" i="25"/>
  <c r="Q421" i="25"/>
  <c r="Q422" i="25"/>
  <c r="Q423" i="25"/>
  <c r="Q424" i="25"/>
  <c r="Q425" i="25"/>
  <c r="Q426" i="25"/>
  <c r="Q427" i="25"/>
  <c r="Q428" i="25"/>
  <c r="Q429" i="25"/>
  <c r="Q430" i="25"/>
  <c r="Q431" i="25"/>
  <c r="Q432" i="25"/>
  <c r="Q433" i="25"/>
  <c r="Q434" i="25"/>
  <c r="Q435" i="25"/>
  <c r="Q436" i="25"/>
  <c r="Q437" i="25"/>
  <c r="Q438" i="25"/>
  <c r="Q439" i="25"/>
  <c r="Q440" i="25"/>
  <c r="Q441" i="25"/>
  <c r="Q442" i="25"/>
  <c r="Q443" i="25"/>
  <c r="Q444" i="25"/>
  <c r="Q445" i="25"/>
  <c r="Q446" i="25"/>
  <c r="Q447" i="25"/>
  <c r="Q448" i="25"/>
  <c r="Q449" i="25"/>
  <c r="Q450" i="25"/>
  <c r="Q451" i="25"/>
  <c r="Q452" i="25"/>
  <c r="Q453" i="25"/>
  <c r="Q454" i="25"/>
  <c r="Q455" i="25"/>
  <c r="Q456" i="25"/>
  <c r="Q457" i="25"/>
  <c r="Q458" i="25"/>
  <c r="Q459" i="25"/>
  <c r="Q460" i="25"/>
  <c r="Q461" i="25"/>
  <c r="Q462" i="25"/>
  <c r="Q463" i="25"/>
  <c r="Q464" i="25"/>
  <c r="Q465" i="25"/>
  <c r="Q466" i="25"/>
  <c r="Q467" i="25"/>
  <c r="Q468" i="25"/>
  <c r="Q469" i="25"/>
  <c r="Q470" i="25"/>
  <c r="Q471" i="25"/>
  <c r="Q472" i="25"/>
  <c r="Q473" i="25"/>
  <c r="Q474" i="25"/>
  <c r="Q475" i="25"/>
  <c r="Q476" i="25"/>
  <c r="Q477" i="25"/>
  <c r="Q478" i="25"/>
  <c r="Q479" i="25"/>
  <c r="Q480" i="25"/>
  <c r="Q481" i="25"/>
  <c r="Q482" i="25"/>
  <c r="Q483" i="25"/>
  <c r="Q484" i="25"/>
  <c r="Q485" i="25"/>
  <c r="Q486" i="25"/>
  <c r="Q487" i="25"/>
  <c r="Q488" i="25"/>
  <c r="Q489" i="25"/>
  <c r="Q490" i="25"/>
  <c r="Q491" i="25"/>
  <c r="Q492" i="25"/>
  <c r="Q493" i="25"/>
  <c r="Q494" i="25"/>
  <c r="Q495" i="25"/>
  <c r="Q496" i="25"/>
  <c r="Q497" i="25"/>
  <c r="Q498" i="25"/>
  <c r="Q499" i="25"/>
  <c r="Q500" i="25"/>
  <c r="Q501" i="25"/>
  <c r="Q502" i="25"/>
  <c r="Q503" i="25"/>
  <c r="Q504" i="25"/>
  <c r="Q505" i="25"/>
  <c r="Q506" i="25"/>
  <c r="Q507" i="25"/>
  <c r="Q508" i="25"/>
  <c r="Q509" i="25"/>
  <c r="Q510" i="25"/>
  <c r="Q511" i="25"/>
  <c r="Q512" i="25"/>
  <c r="Q513" i="25"/>
  <c r="Q514" i="25"/>
  <c r="Q515" i="25"/>
  <c r="Q516" i="25"/>
  <c r="Q517" i="25"/>
  <c r="Q518" i="25"/>
  <c r="Q519" i="25"/>
  <c r="Q520" i="25"/>
  <c r="Q521" i="25"/>
  <c r="Q522" i="25"/>
  <c r="Q523" i="25"/>
  <c r="Q524" i="25"/>
  <c r="Q525" i="25"/>
  <c r="Q526" i="25"/>
  <c r="Q527" i="25"/>
  <c r="Q528" i="25"/>
  <c r="Q529" i="25"/>
  <c r="Q530" i="25"/>
  <c r="Q531" i="25"/>
  <c r="Q532" i="25"/>
  <c r="Q533" i="25"/>
  <c r="Q534" i="25"/>
  <c r="Q535" i="25"/>
  <c r="Q536" i="25"/>
  <c r="Q537" i="25"/>
  <c r="Q538" i="25"/>
  <c r="Q539" i="25"/>
  <c r="Q540" i="25"/>
  <c r="Q541" i="25"/>
  <c r="Q542" i="25"/>
  <c r="Q543" i="25"/>
  <c r="Q544" i="25"/>
  <c r="Q545" i="25"/>
  <c r="Q546" i="25"/>
  <c r="Q547" i="25"/>
  <c r="Q548" i="25"/>
  <c r="Q549" i="25"/>
  <c r="Q550" i="25"/>
  <c r="Q551" i="25"/>
  <c r="Q552" i="25"/>
  <c r="Q553" i="25"/>
  <c r="Q554" i="25"/>
  <c r="Q555" i="25"/>
  <c r="Q556" i="25"/>
  <c r="Q557" i="25"/>
  <c r="Q558" i="25"/>
  <c r="Q559" i="25"/>
  <c r="Q560" i="25"/>
  <c r="Q561" i="25"/>
  <c r="Q562" i="25"/>
  <c r="Q563" i="25"/>
  <c r="Q564" i="25"/>
  <c r="Q565" i="25"/>
  <c r="Q566" i="25"/>
  <c r="Q567" i="25"/>
  <c r="Q568" i="25"/>
  <c r="Q569" i="25"/>
  <c r="Q570" i="25"/>
  <c r="Q571" i="25"/>
  <c r="Q572" i="25"/>
  <c r="Q573" i="25"/>
  <c r="Q574" i="25"/>
  <c r="Q575" i="25"/>
  <c r="Q576" i="25"/>
  <c r="Q577" i="25"/>
  <c r="Q578" i="25"/>
  <c r="Q579" i="25"/>
  <c r="Q580" i="25"/>
  <c r="Q581" i="25"/>
  <c r="Q582" i="25"/>
  <c r="Q583" i="25"/>
  <c r="Q584" i="25"/>
  <c r="Q585" i="25"/>
  <c r="Q586" i="25"/>
  <c r="Q587" i="25"/>
  <c r="Q588" i="25"/>
  <c r="Q589" i="25"/>
  <c r="Q590" i="25"/>
  <c r="Q591" i="25"/>
  <c r="Q592" i="25"/>
  <c r="Q593" i="25"/>
  <c r="Q594" i="25"/>
  <c r="Q595" i="25"/>
  <c r="Q596" i="25"/>
  <c r="Q597" i="25"/>
  <c r="Q598" i="25"/>
  <c r="Q599" i="25"/>
  <c r="Q600" i="25"/>
  <c r="Q601" i="25"/>
  <c r="Q602" i="25"/>
  <c r="Q603" i="25"/>
  <c r="Q604" i="25"/>
  <c r="Q605" i="25"/>
  <c r="Q606" i="25"/>
  <c r="Q607" i="25"/>
  <c r="Q608" i="25"/>
  <c r="Q609" i="25"/>
  <c r="Q610" i="25"/>
  <c r="Q611" i="25"/>
  <c r="Q612" i="25"/>
  <c r="Q613" i="25"/>
  <c r="Q614" i="25"/>
  <c r="Q615" i="25"/>
  <c r="Q616" i="25"/>
  <c r="Q617" i="25"/>
  <c r="Q618" i="25"/>
  <c r="Q619" i="25"/>
  <c r="Q620" i="25"/>
  <c r="Q621" i="25"/>
  <c r="Q622" i="25"/>
  <c r="Q623" i="25"/>
  <c r="Q624" i="25"/>
  <c r="Q625" i="25"/>
  <c r="Q626" i="25"/>
  <c r="Q627" i="25"/>
  <c r="Q628" i="25"/>
  <c r="Q629" i="25"/>
  <c r="Q630" i="25"/>
  <c r="Q631" i="25"/>
  <c r="Q632" i="25"/>
  <c r="Q633" i="25"/>
  <c r="Q634" i="25"/>
  <c r="Q635" i="25"/>
  <c r="Q636" i="25"/>
  <c r="Q637" i="25"/>
  <c r="Q638" i="25"/>
  <c r="Q639" i="25"/>
  <c r="Q640" i="25"/>
  <c r="Q641" i="25"/>
  <c r="Q642" i="25"/>
  <c r="Q643" i="25"/>
  <c r="Q644" i="25"/>
  <c r="Q645" i="25"/>
  <c r="Q646" i="25"/>
  <c r="Q647" i="25"/>
  <c r="Q648" i="25"/>
  <c r="Q649" i="25"/>
  <c r="Q650" i="25"/>
  <c r="Q651" i="25"/>
  <c r="Q652" i="25"/>
  <c r="Q653" i="25"/>
  <c r="Q654" i="25"/>
  <c r="Q655" i="25"/>
  <c r="Q656" i="25"/>
  <c r="Q657" i="25"/>
  <c r="Q658" i="25"/>
  <c r="Q659" i="25"/>
  <c r="Q660" i="25"/>
  <c r="Q661" i="25"/>
  <c r="Q662" i="25"/>
  <c r="Q663" i="25"/>
  <c r="Q664" i="25"/>
  <c r="Q665" i="25"/>
  <c r="Q666" i="25"/>
  <c r="Q667" i="25"/>
  <c r="Q668" i="25"/>
  <c r="Q669" i="25"/>
  <c r="Q670" i="25"/>
  <c r="Q671" i="25"/>
  <c r="Q672" i="25"/>
  <c r="Q673" i="25"/>
  <c r="Q674" i="25"/>
  <c r="Q675" i="25"/>
  <c r="Q676" i="25"/>
  <c r="Q677" i="25"/>
  <c r="Q678" i="25"/>
  <c r="Q679" i="25"/>
  <c r="Q680" i="25"/>
  <c r="Q681" i="25"/>
  <c r="Q682" i="25"/>
  <c r="Q683" i="25"/>
  <c r="Q684" i="25"/>
  <c r="Q685" i="25"/>
  <c r="Q686" i="25"/>
  <c r="Q687" i="25"/>
  <c r="Q688" i="25"/>
  <c r="Q689" i="25"/>
  <c r="Q690" i="25"/>
  <c r="Q691" i="25"/>
  <c r="Q692" i="25"/>
  <c r="Q693" i="25"/>
  <c r="Q694" i="25"/>
  <c r="Q695" i="25"/>
  <c r="Q696" i="25"/>
  <c r="Q697" i="25"/>
  <c r="Q698" i="25"/>
  <c r="Q699" i="25"/>
  <c r="Q700" i="25"/>
  <c r="Q701" i="25"/>
  <c r="Q702" i="25"/>
  <c r="Q703" i="25"/>
  <c r="Q704" i="25"/>
  <c r="Q705" i="25"/>
  <c r="Q706" i="25"/>
  <c r="Q707" i="25"/>
  <c r="Q708" i="25"/>
  <c r="Q709" i="25"/>
  <c r="Q710" i="25"/>
  <c r="Q711" i="25"/>
  <c r="Q712" i="25"/>
  <c r="Q713" i="25"/>
  <c r="Q714" i="25"/>
  <c r="Q715" i="25"/>
  <c r="Q716" i="25"/>
  <c r="Q717" i="25"/>
  <c r="Q718" i="25"/>
  <c r="Q719" i="25"/>
  <c r="Q720" i="25"/>
  <c r="Q721" i="25"/>
  <c r="Q722" i="25"/>
  <c r="Q723" i="25"/>
  <c r="Q724" i="25"/>
  <c r="Q725" i="25"/>
  <c r="Q726" i="25"/>
  <c r="Q727" i="25"/>
  <c r="Q728" i="25"/>
  <c r="Q729" i="25"/>
  <c r="Q730" i="25"/>
  <c r="Q731" i="25"/>
  <c r="Q732" i="25"/>
  <c r="Q733" i="25"/>
  <c r="Q734" i="25"/>
  <c r="Q735" i="25"/>
  <c r="Q736" i="25"/>
  <c r="Q737" i="25"/>
  <c r="Q738" i="25"/>
  <c r="Q739" i="25"/>
  <c r="Q740" i="25"/>
  <c r="Q741" i="25"/>
  <c r="Q742" i="25"/>
  <c r="Q743" i="25"/>
  <c r="Q744" i="25"/>
  <c r="Q745" i="25"/>
  <c r="Q746" i="25"/>
  <c r="Q747" i="25"/>
  <c r="Q748" i="25"/>
  <c r="Q749" i="25"/>
  <c r="Q750" i="25"/>
  <c r="Q751" i="25"/>
  <c r="Q752" i="25"/>
  <c r="Q753" i="25"/>
  <c r="Q754" i="25"/>
  <c r="Q755" i="25"/>
  <c r="Q756" i="25"/>
  <c r="Q757" i="25"/>
  <c r="Q758" i="25"/>
  <c r="Q759" i="25"/>
  <c r="Q760" i="25"/>
  <c r="Q761" i="25"/>
  <c r="Q762" i="25"/>
  <c r="Q763" i="25"/>
  <c r="Q764" i="25"/>
  <c r="Q765" i="25"/>
  <c r="Q766" i="25"/>
  <c r="Q767" i="25"/>
  <c r="Q768" i="25"/>
  <c r="Q769" i="25"/>
  <c r="Q770" i="25"/>
  <c r="Q771" i="25"/>
  <c r="Q772" i="25"/>
  <c r="Q773" i="25"/>
  <c r="Q774" i="25"/>
  <c r="Q775" i="25"/>
  <c r="Q776" i="25"/>
  <c r="Q777" i="25"/>
  <c r="Q778" i="25"/>
  <c r="Q779" i="25"/>
  <c r="Q780" i="25"/>
  <c r="Q781" i="25"/>
  <c r="Q782" i="25"/>
  <c r="Q783" i="25"/>
  <c r="Q784" i="25"/>
  <c r="Q785" i="25"/>
  <c r="Q786" i="25"/>
  <c r="Q787" i="25"/>
  <c r="Q788" i="25"/>
  <c r="Q789" i="25"/>
  <c r="Q790" i="25"/>
  <c r="Q791" i="25"/>
  <c r="Q792" i="25"/>
  <c r="Q793" i="25"/>
  <c r="Q794" i="25"/>
  <c r="Q795" i="25"/>
  <c r="Q796" i="25"/>
  <c r="Q797" i="25"/>
  <c r="Q798" i="25"/>
  <c r="Q799" i="25"/>
  <c r="Q800" i="25"/>
  <c r="Q801" i="25"/>
  <c r="Q802" i="25"/>
  <c r="Q803" i="25"/>
  <c r="Q804" i="25"/>
  <c r="Q805" i="25"/>
  <c r="Q806" i="25"/>
  <c r="Q807" i="25"/>
  <c r="Q808" i="25"/>
  <c r="Q809" i="25"/>
  <c r="Q810" i="25"/>
  <c r="Q811" i="25"/>
  <c r="Q812" i="25"/>
  <c r="Q813" i="25"/>
  <c r="Q814" i="25"/>
  <c r="Q815" i="25"/>
  <c r="Q816" i="25"/>
  <c r="Q817" i="25"/>
  <c r="Q818" i="25"/>
  <c r="Q819" i="25"/>
  <c r="Q820" i="25"/>
  <c r="Q821" i="25"/>
  <c r="Q822" i="25"/>
  <c r="Q823" i="25"/>
  <c r="Q824" i="25"/>
  <c r="Q825" i="25"/>
  <c r="Q826" i="25"/>
  <c r="Q827" i="25"/>
  <c r="Q828" i="25"/>
  <c r="Q829" i="25"/>
  <c r="Q830" i="25"/>
  <c r="Q831" i="25"/>
  <c r="Q832" i="25"/>
  <c r="Q833" i="25"/>
  <c r="Q834" i="25"/>
  <c r="Q835" i="25"/>
  <c r="Q836" i="25"/>
  <c r="Q837" i="25"/>
  <c r="Q838" i="25"/>
  <c r="Q839" i="25"/>
  <c r="Q840" i="25"/>
  <c r="Q841" i="25"/>
  <c r="Q842" i="25"/>
  <c r="Q843" i="25"/>
  <c r="Q844" i="25"/>
  <c r="Q845" i="25"/>
  <c r="Q846" i="25"/>
  <c r="Q847" i="25"/>
  <c r="Q848" i="25"/>
  <c r="Q849" i="25"/>
  <c r="Q850" i="25"/>
  <c r="Q851" i="25"/>
  <c r="Q852" i="25"/>
  <c r="Q853" i="25"/>
  <c r="Q854" i="25"/>
  <c r="Q855" i="25"/>
  <c r="Q856" i="25"/>
  <c r="Q857" i="25"/>
  <c r="Q858" i="25"/>
  <c r="Q859" i="25"/>
  <c r="Q860" i="25"/>
  <c r="Q861" i="25"/>
  <c r="Q862" i="25"/>
  <c r="Q863" i="25"/>
  <c r="Q864" i="25"/>
  <c r="Q865" i="25"/>
  <c r="Q866" i="25"/>
  <c r="Q867" i="25"/>
  <c r="Q868" i="25"/>
  <c r="Q869" i="25"/>
  <c r="Q870" i="25"/>
  <c r="Q871" i="25"/>
  <c r="Q872" i="25"/>
  <c r="Q873" i="25"/>
  <c r="Q874" i="25"/>
  <c r="Q875" i="25"/>
  <c r="Q876" i="25"/>
  <c r="Q877" i="25"/>
  <c r="Q878" i="25"/>
  <c r="Q879" i="25"/>
  <c r="Q880" i="25"/>
  <c r="Q881" i="25"/>
  <c r="Q882" i="25"/>
  <c r="Q883" i="25"/>
  <c r="Q884" i="25"/>
  <c r="Q885" i="25"/>
  <c r="Q886" i="25"/>
  <c r="Q887" i="25"/>
  <c r="Q888" i="25"/>
  <c r="Q889" i="25"/>
  <c r="Q890" i="25"/>
  <c r="Q891" i="25"/>
  <c r="Q892" i="25"/>
  <c r="Q893" i="25"/>
  <c r="Q894" i="25"/>
  <c r="Q895" i="25"/>
  <c r="Q896" i="25"/>
  <c r="Q897" i="25"/>
  <c r="Q898" i="25"/>
  <c r="Q899" i="25"/>
  <c r="Q900" i="25"/>
  <c r="Q901" i="25"/>
  <c r="Q902" i="25"/>
  <c r="Q903" i="25"/>
  <c r="Q904" i="25"/>
  <c r="Q905" i="25"/>
  <c r="Q906" i="25"/>
  <c r="Q907" i="25"/>
  <c r="Q908" i="25"/>
  <c r="Q909" i="25"/>
  <c r="Q910" i="25"/>
  <c r="Q911" i="25"/>
  <c r="Q912" i="25"/>
  <c r="Q913" i="25"/>
  <c r="Q914" i="25"/>
  <c r="Q915" i="25"/>
  <c r="Q916" i="25"/>
  <c r="Q917" i="25"/>
  <c r="Q918" i="25"/>
  <c r="Q919" i="25"/>
  <c r="Q920" i="25"/>
  <c r="Q921" i="25"/>
  <c r="Q922" i="25"/>
  <c r="Q923" i="25"/>
  <c r="Q924" i="25"/>
  <c r="Q925" i="25"/>
  <c r="Q926" i="25"/>
  <c r="Q927" i="25"/>
  <c r="Q928" i="25"/>
  <c r="Q929" i="25"/>
  <c r="Q930" i="25"/>
  <c r="Q931" i="25"/>
  <c r="Q932" i="25"/>
  <c r="Q933" i="25"/>
  <c r="Q934" i="25"/>
  <c r="Q935" i="25"/>
  <c r="Q936" i="25"/>
  <c r="Q937" i="25"/>
  <c r="Q938" i="25"/>
  <c r="Q939" i="25"/>
  <c r="Q940" i="25"/>
  <c r="Q941" i="25"/>
  <c r="Q942" i="25"/>
  <c r="Q943" i="25"/>
  <c r="Q944" i="25"/>
  <c r="Q945" i="25"/>
  <c r="Q946" i="25"/>
  <c r="Q947" i="25"/>
  <c r="Q948" i="25"/>
  <c r="Q949" i="25"/>
  <c r="Q950" i="25"/>
  <c r="Q951" i="25"/>
  <c r="Q952" i="25"/>
  <c r="Q953" i="25"/>
  <c r="Q954" i="25"/>
  <c r="Q955" i="25"/>
  <c r="Q956" i="25"/>
  <c r="Q957" i="25"/>
  <c r="Q958" i="25"/>
  <c r="Q959" i="25"/>
  <c r="Q960" i="25"/>
  <c r="Q961" i="25"/>
  <c r="Q962" i="25"/>
  <c r="Q963" i="25"/>
  <c r="Q964" i="25"/>
  <c r="Q965" i="25"/>
  <c r="Q966" i="25"/>
  <c r="Q967" i="25"/>
  <c r="Q968" i="25"/>
  <c r="Q969" i="25"/>
  <c r="Q970" i="25"/>
  <c r="Q971" i="25"/>
  <c r="Q972" i="25"/>
  <c r="Q973" i="25"/>
  <c r="Q974" i="25"/>
  <c r="Q975" i="25"/>
  <c r="Q976" i="25"/>
  <c r="Q977" i="25"/>
  <c r="Q978" i="25"/>
  <c r="Q979" i="25"/>
  <c r="Q980" i="25"/>
  <c r="Q981" i="25"/>
  <c r="Q982" i="25"/>
  <c r="Q983" i="25"/>
  <c r="Q984" i="25"/>
  <c r="Q985" i="25"/>
  <c r="Q986" i="25"/>
  <c r="Q987" i="25"/>
  <c r="Q988" i="25"/>
  <c r="Q989" i="25"/>
  <c r="Q990" i="25"/>
  <c r="Q991" i="25"/>
  <c r="Q992" i="25"/>
  <c r="Q993" i="25"/>
  <c r="Q994" i="25"/>
  <c r="Q995" i="25"/>
  <c r="Q996" i="25"/>
  <c r="Q997" i="25"/>
  <c r="Q998" i="25"/>
  <c r="Q999" i="25"/>
  <c r="Q1000" i="25"/>
  <c r="Q1001" i="25"/>
  <c r="Q1002" i="25"/>
  <c r="Q1003" i="25"/>
  <c r="Q1004" i="25"/>
  <c r="Q5" i="25"/>
  <c r="R5" i="25"/>
  <c r="S5" i="25"/>
  <c r="T5" i="25"/>
  <c r="P5" i="25"/>
  <c r="P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P96" i="25"/>
  <c r="P97" i="25"/>
  <c r="P98" i="25"/>
  <c r="P99" i="25"/>
  <c r="P100" i="25"/>
  <c r="P101" i="25"/>
  <c r="P102" i="25"/>
  <c r="P103" i="25"/>
  <c r="P104" i="25"/>
  <c r="P105" i="25"/>
  <c r="P106" i="25"/>
  <c r="P107" i="25"/>
  <c r="P108" i="25"/>
  <c r="P109" i="25"/>
  <c r="P110" i="25"/>
  <c r="P111" i="25"/>
  <c r="P112" i="25"/>
  <c r="P113" i="25"/>
  <c r="P114" i="25"/>
  <c r="P115" i="25"/>
  <c r="P116" i="25"/>
  <c r="P117" i="25"/>
  <c r="P118" i="25"/>
  <c r="P119" i="25"/>
  <c r="P120" i="25"/>
  <c r="P121" i="25"/>
  <c r="P122" i="25"/>
  <c r="P123" i="25"/>
  <c r="P124" i="25"/>
  <c r="P125" i="25"/>
  <c r="P126" i="25"/>
  <c r="P127" i="25"/>
  <c r="P128" i="25"/>
  <c r="P129" i="25"/>
  <c r="P130" i="25"/>
  <c r="P131" i="25"/>
  <c r="P132" i="25"/>
  <c r="P133" i="25"/>
  <c r="P134" i="25"/>
  <c r="P135" i="25"/>
  <c r="P136" i="25"/>
  <c r="P137" i="25"/>
  <c r="P138" i="25"/>
  <c r="P139" i="25"/>
  <c r="P140" i="25"/>
  <c r="P141" i="25"/>
  <c r="P142" i="25"/>
  <c r="P143" i="25"/>
  <c r="P144" i="25"/>
  <c r="P145" i="25"/>
  <c r="P146" i="25"/>
  <c r="P147" i="25"/>
  <c r="P148" i="25"/>
  <c r="P149" i="25"/>
  <c r="P150" i="25"/>
  <c r="P151" i="25"/>
  <c r="P152" i="25"/>
  <c r="P153" i="25"/>
  <c r="P154" i="25"/>
  <c r="P155" i="25"/>
  <c r="P156" i="25"/>
  <c r="P157" i="25"/>
  <c r="P158" i="25"/>
  <c r="P159" i="25"/>
  <c r="P160" i="25"/>
  <c r="P161" i="25"/>
  <c r="P162" i="25"/>
  <c r="P163" i="25"/>
  <c r="P164" i="25"/>
  <c r="P165" i="25"/>
  <c r="P166" i="25"/>
  <c r="P167" i="25"/>
  <c r="P168" i="25"/>
  <c r="P169" i="25"/>
  <c r="P170" i="25"/>
  <c r="P171" i="25"/>
  <c r="P172" i="25"/>
  <c r="P173" i="25"/>
  <c r="P174" i="25"/>
  <c r="P175" i="25"/>
  <c r="P176" i="25"/>
  <c r="P177" i="25"/>
  <c r="P178" i="25"/>
  <c r="P179" i="25"/>
  <c r="P180" i="25"/>
  <c r="P181" i="25"/>
  <c r="P182" i="25"/>
  <c r="P183" i="25"/>
  <c r="P184" i="25"/>
  <c r="P185" i="25"/>
  <c r="P186" i="25"/>
  <c r="P187" i="25"/>
  <c r="P188" i="25"/>
  <c r="P189" i="25"/>
  <c r="P190" i="25"/>
  <c r="P191" i="25"/>
  <c r="P192" i="25"/>
  <c r="P193" i="25"/>
  <c r="P194" i="25"/>
  <c r="P195" i="25"/>
  <c r="P196" i="25"/>
  <c r="P197" i="25"/>
  <c r="P198" i="25"/>
  <c r="P199" i="25"/>
  <c r="P200" i="25"/>
  <c r="P201" i="25"/>
  <c r="P202" i="25"/>
  <c r="P203" i="25"/>
  <c r="P204" i="25"/>
  <c r="P205" i="25"/>
  <c r="P206" i="25"/>
  <c r="P207" i="25"/>
  <c r="P208" i="25"/>
  <c r="P209" i="25"/>
  <c r="P210" i="25"/>
  <c r="P211" i="25"/>
  <c r="P212" i="25"/>
  <c r="P213" i="25"/>
  <c r="P214" i="25"/>
  <c r="P215" i="25"/>
  <c r="P216" i="25"/>
  <c r="P217" i="25"/>
  <c r="P218" i="25"/>
  <c r="P219" i="25"/>
  <c r="P220" i="25"/>
  <c r="P221" i="25"/>
  <c r="P222" i="25"/>
  <c r="P223" i="25"/>
  <c r="P224" i="25"/>
  <c r="P225" i="25"/>
  <c r="P226" i="25"/>
  <c r="P227" i="25"/>
  <c r="P228" i="25"/>
  <c r="P229" i="25"/>
  <c r="P230" i="25"/>
  <c r="P231" i="25"/>
  <c r="P232" i="25"/>
  <c r="P233" i="25"/>
  <c r="P234" i="25"/>
  <c r="P235" i="25"/>
  <c r="P236" i="25"/>
  <c r="P237" i="25"/>
  <c r="P238" i="25"/>
  <c r="P239" i="25"/>
  <c r="P240" i="25"/>
  <c r="P241" i="25"/>
  <c r="P242" i="25"/>
  <c r="P243" i="25"/>
  <c r="P244" i="25"/>
  <c r="P245" i="25"/>
  <c r="P246" i="25"/>
  <c r="P247" i="25"/>
  <c r="P248" i="25"/>
  <c r="P249" i="25"/>
  <c r="P250" i="25"/>
  <c r="P251" i="25"/>
  <c r="P252" i="25"/>
  <c r="P253" i="25"/>
  <c r="P254" i="25"/>
  <c r="P255" i="25"/>
  <c r="P256" i="25"/>
  <c r="P257" i="25"/>
  <c r="P258" i="25"/>
  <c r="P259" i="25"/>
  <c r="P260" i="25"/>
  <c r="P261" i="25"/>
  <c r="P262" i="25"/>
  <c r="P263" i="25"/>
  <c r="P264" i="25"/>
  <c r="P265" i="25"/>
  <c r="P266" i="25"/>
  <c r="P267" i="25"/>
  <c r="P268" i="25"/>
  <c r="P269" i="25"/>
  <c r="P270" i="25"/>
  <c r="P271" i="25"/>
  <c r="P272" i="25"/>
  <c r="P273" i="25"/>
  <c r="P274" i="25"/>
  <c r="P275" i="25"/>
  <c r="P276" i="25"/>
  <c r="P277" i="25"/>
  <c r="P278" i="25"/>
  <c r="P279" i="25"/>
  <c r="P280" i="25"/>
  <c r="P281" i="25"/>
  <c r="P282" i="25"/>
  <c r="P283" i="25"/>
  <c r="P284" i="25"/>
  <c r="P285" i="25"/>
  <c r="P286" i="25"/>
  <c r="P287" i="25"/>
  <c r="P288" i="25"/>
  <c r="P289" i="25"/>
  <c r="P290" i="25"/>
  <c r="P291" i="25"/>
  <c r="P292" i="25"/>
  <c r="P293" i="25"/>
  <c r="P294" i="25"/>
  <c r="P295" i="25"/>
  <c r="P296" i="25"/>
  <c r="P297" i="25"/>
  <c r="P298" i="25"/>
  <c r="P299" i="25"/>
  <c r="P300" i="25"/>
  <c r="P301" i="25"/>
  <c r="P302" i="25"/>
  <c r="P303" i="25"/>
  <c r="P304" i="25"/>
  <c r="P305" i="25"/>
  <c r="P306" i="25"/>
  <c r="P307" i="25"/>
  <c r="P308" i="25"/>
  <c r="P309" i="25"/>
  <c r="P310" i="25"/>
  <c r="P311" i="25"/>
  <c r="P312" i="25"/>
  <c r="P313" i="25"/>
  <c r="P314" i="25"/>
  <c r="P315" i="25"/>
  <c r="P316" i="25"/>
  <c r="P317" i="25"/>
  <c r="P318" i="25"/>
  <c r="P319" i="25"/>
  <c r="P320" i="25"/>
  <c r="P321" i="25"/>
  <c r="P322" i="25"/>
  <c r="P323" i="25"/>
  <c r="P324" i="25"/>
  <c r="P325" i="25"/>
  <c r="P326" i="25"/>
  <c r="P327" i="25"/>
  <c r="P328" i="25"/>
  <c r="P329" i="25"/>
  <c r="P330" i="25"/>
  <c r="P331" i="25"/>
  <c r="P332" i="25"/>
  <c r="P333" i="25"/>
  <c r="P334" i="25"/>
  <c r="P335" i="25"/>
  <c r="P336" i="25"/>
  <c r="P337" i="25"/>
  <c r="P338" i="25"/>
  <c r="P339" i="25"/>
  <c r="P340" i="25"/>
  <c r="P341" i="25"/>
  <c r="P342" i="25"/>
  <c r="P343" i="25"/>
  <c r="P344" i="25"/>
  <c r="P345" i="25"/>
  <c r="P346" i="25"/>
  <c r="P347" i="25"/>
  <c r="P348" i="25"/>
  <c r="P349" i="25"/>
  <c r="P350" i="25"/>
  <c r="P351" i="25"/>
  <c r="P352" i="25"/>
  <c r="P353" i="25"/>
  <c r="P354" i="25"/>
  <c r="P355" i="25"/>
  <c r="P356" i="25"/>
  <c r="P357" i="25"/>
  <c r="P358" i="25"/>
  <c r="P359" i="25"/>
  <c r="P360" i="25"/>
  <c r="P361" i="25"/>
  <c r="P362" i="25"/>
  <c r="P363" i="25"/>
  <c r="P364" i="25"/>
  <c r="P365" i="25"/>
  <c r="P366" i="25"/>
  <c r="P367" i="25"/>
  <c r="P368" i="25"/>
  <c r="P369" i="25"/>
  <c r="P370" i="25"/>
  <c r="P371" i="25"/>
  <c r="P372" i="25"/>
  <c r="P373" i="25"/>
  <c r="P374" i="25"/>
  <c r="P375" i="25"/>
  <c r="P376" i="25"/>
  <c r="P377" i="25"/>
  <c r="P378" i="25"/>
  <c r="P379" i="25"/>
  <c r="P380" i="25"/>
  <c r="P381" i="25"/>
  <c r="P382" i="25"/>
  <c r="P383" i="25"/>
  <c r="P384" i="25"/>
  <c r="P385" i="25"/>
  <c r="P386" i="25"/>
  <c r="P387" i="25"/>
  <c r="P388" i="25"/>
  <c r="P389" i="25"/>
  <c r="P390" i="25"/>
  <c r="P391" i="25"/>
  <c r="P392" i="25"/>
  <c r="P393" i="25"/>
  <c r="P394" i="25"/>
  <c r="P395" i="25"/>
  <c r="P396" i="25"/>
  <c r="P397" i="25"/>
  <c r="P398" i="25"/>
  <c r="P399" i="25"/>
  <c r="P400" i="25"/>
  <c r="P401" i="25"/>
  <c r="P402" i="25"/>
  <c r="P403" i="25"/>
  <c r="P404" i="25"/>
  <c r="P405" i="25"/>
  <c r="P406" i="25"/>
  <c r="P407" i="25"/>
  <c r="P408" i="25"/>
  <c r="P409" i="25"/>
  <c r="P410" i="25"/>
  <c r="P411" i="25"/>
  <c r="P412" i="25"/>
  <c r="P413" i="25"/>
  <c r="P414" i="25"/>
  <c r="P415" i="25"/>
  <c r="P416" i="25"/>
  <c r="P417" i="25"/>
  <c r="P418" i="25"/>
  <c r="P419" i="25"/>
  <c r="P420" i="25"/>
  <c r="P421" i="25"/>
  <c r="P422" i="25"/>
  <c r="P423" i="25"/>
  <c r="P424" i="25"/>
  <c r="P425" i="25"/>
  <c r="P426" i="25"/>
  <c r="P427" i="25"/>
  <c r="P428" i="25"/>
  <c r="P429" i="25"/>
  <c r="P430" i="25"/>
  <c r="P431" i="25"/>
  <c r="P432" i="25"/>
  <c r="P433" i="25"/>
  <c r="P434" i="25"/>
  <c r="P435" i="25"/>
  <c r="P436" i="25"/>
  <c r="P437" i="25"/>
  <c r="P438" i="25"/>
  <c r="P439" i="25"/>
  <c r="P440" i="25"/>
  <c r="P441" i="25"/>
  <c r="P442" i="25"/>
  <c r="P443" i="25"/>
  <c r="P444" i="25"/>
  <c r="P445" i="25"/>
  <c r="P446" i="25"/>
  <c r="P447" i="25"/>
  <c r="P448" i="25"/>
  <c r="P449" i="25"/>
  <c r="P450" i="25"/>
  <c r="P451" i="25"/>
  <c r="P452" i="25"/>
  <c r="P453" i="25"/>
  <c r="P454" i="25"/>
  <c r="P455" i="25"/>
  <c r="P456" i="25"/>
  <c r="P457" i="25"/>
  <c r="P458" i="25"/>
  <c r="P459" i="25"/>
  <c r="P460" i="25"/>
  <c r="P461" i="25"/>
  <c r="P462" i="25"/>
  <c r="P463" i="25"/>
  <c r="P464" i="25"/>
  <c r="P465" i="25"/>
  <c r="P466" i="25"/>
  <c r="P467" i="25"/>
  <c r="P468" i="25"/>
  <c r="P469" i="25"/>
  <c r="P470" i="25"/>
  <c r="P471" i="25"/>
  <c r="P472" i="25"/>
  <c r="P473" i="25"/>
  <c r="P474" i="25"/>
  <c r="P475" i="25"/>
  <c r="P476" i="25"/>
  <c r="P477" i="25"/>
  <c r="P478" i="25"/>
  <c r="P479" i="25"/>
  <c r="P480" i="25"/>
  <c r="P481" i="25"/>
  <c r="P482" i="25"/>
  <c r="P483" i="25"/>
  <c r="P484" i="25"/>
  <c r="P485" i="25"/>
  <c r="P486" i="25"/>
  <c r="P487" i="25"/>
  <c r="P488" i="25"/>
  <c r="P489" i="25"/>
  <c r="P490" i="25"/>
  <c r="P491" i="25"/>
  <c r="P492" i="25"/>
  <c r="P493" i="25"/>
  <c r="P494" i="25"/>
  <c r="P495" i="25"/>
  <c r="P496" i="25"/>
  <c r="P497" i="25"/>
  <c r="P498" i="25"/>
  <c r="P499" i="25"/>
  <c r="P500" i="25"/>
  <c r="P501" i="25"/>
  <c r="P502" i="25"/>
  <c r="P503" i="25"/>
  <c r="P504" i="25"/>
  <c r="P505" i="25"/>
  <c r="P506" i="25"/>
  <c r="P507" i="25"/>
  <c r="P508" i="25"/>
  <c r="P509" i="25"/>
  <c r="P510" i="25"/>
  <c r="P511" i="25"/>
  <c r="P512" i="25"/>
  <c r="P513" i="25"/>
  <c r="P514" i="25"/>
  <c r="P515" i="25"/>
  <c r="P516" i="25"/>
  <c r="P517" i="25"/>
  <c r="P518" i="25"/>
  <c r="P519" i="25"/>
  <c r="P520" i="25"/>
  <c r="P521" i="25"/>
  <c r="P522" i="25"/>
  <c r="P523" i="25"/>
  <c r="P524" i="25"/>
  <c r="P525" i="25"/>
  <c r="P526" i="25"/>
  <c r="P527" i="25"/>
  <c r="P528" i="25"/>
  <c r="P529" i="25"/>
  <c r="P530" i="25"/>
  <c r="P531" i="25"/>
  <c r="P532" i="25"/>
  <c r="P533" i="25"/>
  <c r="P534" i="25"/>
  <c r="P535" i="25"/>
  <c r="P536" i="25"/>
  <c r="P537" i="25"/>
  <c r="P538" i="25"/>
  <c r="P539" i="25"/>
  <c r="P540" i="25"/>
  <c r="P541" i="25"/>
  <c r="P542" i="25"/>
  <c r="P543" i="25"/>
  <c r="P544" i="25"/>
  <c r="P545" i="25"/>
  <c r="P546" i="25"/>
  <c r="P547" i="25"/>
  <c r="P548" i="25"/>
  <c r="P549" i="25"/>
  <c r="P550" i="25"/>
  <c r="P551" i="25"/>
  <c r="P552" i="25"/>
  <c r="P553" i="25"/>
  <c r="P554" i="25"/>
  <c r="P555" i="25"/>
  <c r="P556" i="25"/>
  <c r="P557" i="25"/>
  <c r="P558" i="25"/>
  <c r="P559" i="25"/>
  <c r="P560" i="25"/>
  <c r="P561" i="25"/>
  <c r="P562" i="25"/>
  <c r="P563" i="25"/>
  <c r="P564" i="25"/>
  <c r="P565" i="25"/>
  <c r="P566" i="25"/>
  <c r="P567" i="25"/>
  <c r="P568" i="25"/>
  <c r="P569" i="25"/>
  <c r="P570" i="25"/>
  <c r="P571" i="25"/>
  <c r="P572" i="25"/>
  <c r="P573" i="25"/>
  <c r="P574" i="25"/>
  <c r="P575" i="25"/>
  <c r="P576" i="25"/>
  <c r="P577" i="25"/>
  <c r="P578" i="25"/>
  <c r="P579" i="25"/>
  <c r="P580" i="25"/>
  <c r="P581" i="25"/>
  <c r="P582" i="25"/>
  <c r="P583" i="25"/>
  <c r="P584" i="25"/>
  <c r="P585" i="25"/>
  <c r="P586" i="25"/>
  <c r="P587" i="25"/>
  <c r="P588" i="25"/>
  <c r="P589" i="25"/>
  <c r="P590" i="25"/>
  <c r="P591" i="25"/>
  <c r="P592" i="25"/>
  <c r="P593" i="25"/>
  <c r="P594" i="25"/>
  <c r="P595" i="25"/>
  <c r="P596" i="25"/>
  <c r="P597" i="25"/>
  <c r="P598" i="25"/>
  <c r="P599" i="25"/>
  <c r="P600" i="25"/>
  <c r="P601" i="25"/>
  <c r="P602" i="25"/>
  <c r="P603" i="25"/>
  <c r="P604" i="25"/>
  <c r="P605" i="25"/>
  <c r="P606" i="25"/>
  <c r="P607" i="25"/>
  <c r="P608" i="25"/>
  <c r="P609" i="25"/>
  <c r="P610" i="25"/>
  <c r="P611" i="25"/>
  <c r="P612" i="25"/>
  <c r="P613" i="25"/>
  <c r="P614" i="25"/>
  <c r="P615" i="25"/>
  <c r="P616" i="25"/>
  <c r="P617" i="25"/>
  <c r="P618" i="25"/>
  <c r="P619" i="25"/>
  <c r="P620" i="25"/>
  <c r="P621" i="25"/>
  <c r="P622" i="25"/>
  <c r="P623" i="25"/>
  <c r="P624" i="25"/>
  <c r="P625" i="25"/>
  <c r="P626" i="25"/>
  <c r="P627" i="25"/>
  <c r="P628" i="25"/>
  <c r="P629" i="25"/>
  <c r="P630" i="25"/>
  <c r="P631" i="25"/>
  <c r="P632" i="25"/>
  <c r="P633" i="25"/>
  <c r="P634" i="25"/>
  <c r="P635" i="25"/>
  <c r="P636" i="25"/>
  <c r="P637" i="25"/>
  <c r="P638" i="25"/>
  <c r="P639" i="25"/>
  <c r="P640" i="25"/>
  <c r="P641" i="25"/>
  <c r="P642" i="25"/>
  <c r="P643" i="25"/>
  <c r="P644" i="25"/>
  <c r="P645" i="25"/>
  <c r="P646" i="25"/>
  <c r="P647" i="25"/>
  <c r="P648" i="25"/>
  <c r="P649" i="25"/>
  <c r="P650" i="25"/>
  <c r="P651" i="25"/>
  <c r="P652" i="25"/>
  <c r="P653" i="25"/>
  <c r="P654" i="25"/>
  <c r="P655" i="25"/>
  <c r="P656" i="25"/>
  <c r="P657" i="25"/>
  <c r="P658" i="25"/>
  <c r="P659" i="25"/>
  <c r="P660" i="25"/>
  <c r="P661" i="25"/>
  <c r="P662" i="25"/>
  <c r="P663" i="25"/>
  <c r="P664" i="25"/>
  <c r="P665" i="25"/>
  <c r="P666" i="25"/>
  <c r="P667" i="25"/>
  <c r="P668" i="25"/>
  <c r="P669" i="25"/>
  <c r="P670" i="25"/>
  <c r="P671" i="25"/>
  <c r="P672" i="25"/>
  <c r="P673" i="25"/>
  <c r="P674" i="25"/>
  <c r="P675" i="25"/>
  <c r="P676" i="25"/>
  <c r="P677" i="25"/>
  <c r="P678" i="25"/>
  <c r="P679" i="25"/>
  <c r="P680" i="25"/>
  <c r="P681" i="25"/>
  <c r="P682" i="25"/>
  <c r="P683" i="25"/>
  <c r="P684" i="25"/>
  <c r="P685" i="25"/>
  <c r="P686" i="25"/>
  <c r="P687" i="25"/>
  <c r="P688" i="25"/>
  <c r="P689" i="25"/>
  <c r="P690" i="25"/>
  <c r="P691" i="25"/>
  <c r="P692" i="25"/>
  <c r="P693" i="25"/>
  <c r="P694" i="25"/>
  <c r="P695" i="25"/>
  <c r="P696" i="25"/>
  <c r="P697" i="25"/>
  <c r="P698" i="25"/>
  <c r="P699" i="25"/>
  <c r="P700" i="25"/>
  <c r="P701" i="25"/>
  <c r="P702" i="25"/>
  <c r="P703" i="25"/>
  <c r="P704" i="25"/>
  <c r="P705" i="25"/>
  <c r="P706" i="25"/>
  <c r="P707" i="25"/>
  <c r="P708" i="25"/>
  <c r="P709" i="25"/>
  <c r="P710" i="25"/>
  <c r="P711" i="25"/>
  <c r="P712" i="25"/>
  <c r="P713" i="25"/>
  <c r="P714" i="25"/>
  <c r="P715" i="25"/>
  <c r="P716" i="25"/>
  <c r="P717" i="25"/>
  <c r="P718" i="25"/>
  <c r="P719" i="25"/>
  <c r="P720" i="25"/>
  <c r="P721" i="25"/>
  <c r="P722" i="25"/>
  <c r="P723" i="25"/>
  <c r="P724" i="25"/>
  <c r="P725" i="25"/>
  <c r="P726" i="25"/>
  <c r="P727" i="25"/>
  <c r="P728" i="25"/>
  <c r="P729" i="25"/>
  <c r="P730" i="25"/>
  <c r="P731" i="25"/>
  <c r="P732" i="25"/>
  <c r="P733" i="25"/>
  <c r="P734" i="25"/>
  <c r="P735" i="25"/>
  <c r="P736" i="25"/>
  <c r="P737" i="25"/>
  <c r="P738" i="25"/>
  <c r="P739" i="25"/>
  <c r="P740" i="25"/>
  <c r="P741" i="25"/>
  <c r="P742" i="25"/>
  <c r="P743" i="25"/>
  <c r="P744" i="25"/>
  <c r="P745" i="25"/>
  <c r="P746" i="25"/>
  <c r="P747" i="25"/>
  <c r="P748" i="25"/>
  <c r="P749" i="25"/>
  <c r="P750" i="25"/>
  <c r="P751" i="25"/>
  <c r="P752" i="25"/>
  <c r="P753" i="25"/>
  <c r="P754" i="25"/>
  <c r="P755" i="25"/>
  <c r="P756" i="25"/>
  <c r="P757" i="25"/>
  <c r="P758" i="25"/>
  <c r="P759" i="25"/>
  <c r="P760" i="25"/>
  <c r="P761" i="25"/>
  <c r="P762" i="25"/>
  <c r="P763" i="25"/>
  <c r="P764" i="25"/>
  <c r="P765" i="25"/>
  <c r="P766" i="25"/>
  <c r="P767" i="25"/>
  <c r="P768" i="25"/>
  <c r="P769" i="25"/>
  <c r="P770" i="25"/>
  <c r="P771" i="25"/>
  <c r="P772" i="25"/>
  <c r="P773" i="25"/>
  <c r="P774" i="25"/>
  <c r="P775" i="25"/>
  <c r="P776" i="25"/>
  <c r="P777" i="25"/>
  <c r="P778" i="25"/>
  <c r="P779" i="25"/>
  <c r="P780" i="25"/>
  <c r="P781" i="25"/>
  <c r="P782" i="25"/>
  <c r="P783" i="25"/>
  <c r="P784" i="25"/>
  <c r="P785" i="25"/>
  <c r="P786" i="25"/>
  <c r="P787" i="25"/>
  <c r="P788" i="25"/>
  <c r="P789" i="25"/>
  <c r="P790" i="25"/>
  <c r="P791" i="25"/>
  <c r="P792" i="25"/>
  <c r="P793" i="25"/>
  <c r="P794" i="25"/>
  <c r="P795" i="25"/>
  <c r="P796" i="25"/>
  <c r="P797" i="25"/>
  <c r="P798" i="25"/>
  <c r="P799" i="25"/>
  <c r="P800" i="25"/>
  <c r="P801" i="25"/>
  <c r="P802" i="25"/>
  <c r="P803" i="25"/>
  <c r="P804" i="25"/>
  <c r="P805" i="25"/>
  <c r="P806" i="25"/>
  <c r="P807" i="25"/>
  <c r="P808" i="25"/>
  <c r="P809" i="25"/>
  <c r="P810" i="25"/>
  <c r="P811" i="25"/>
  <c r="P812" i="25"/>
  <c r="P813" i="25"/>
  <c r="P814" i="25"/>
  <c r="P815" i="25"/>
  <c r="P816" i="25"/>
  <c r="P817" i="25"/>
  <c r="P818" i="25"/>
  <c r="P819" i="25"/>
  <c r="P820" i="25"/>
  <c r="P821" i="25"/>
  <c r="P822" i="25"/>
  <c r="P823" i="25"/>
  <c r="P824" i="25"/>
  <c r="P825" i="25"/>
  <c r="P826" i="25"/>
  <c r="P827" i="25"/>
  <c r="P828" i="25"/>
  <c r="P829" i="25"/>
  <c r="P830" i="25"/>
  <c r="P831" i="25"/>
  <c r="P832" i="25"/>
  <c r="P833" i="25"/>
  <c r="P834" i="25"/>
  <c r="P835" i="25"/>
  <c r="P836" i="25"/>
  <c r="P837" i="25"/>
  <c r="P838" i="25"/>
  <c r="P839" i="25"/>
  <c r="P840" i="25"/>
  <c r="P841" i="25"/>
  <c r="P842" i="25"/>
  <c r="P843" i="25"/>
  <c r="P844" i="25"/>
  <c r="P845" i="25"/>
  <c r="P846" i="25"/>
  <c r="P847" i="25"/>
  <c r="P848" i="25"/>
  <c r="P849" i="25"/>
  <c r="P850" i="25"/>
  <c r="P851" i="25"/>
  <c r="P852" i="25"/>
  <c r="P853" i="25"/>
  <c r="P854" i="25"/>
  <c r="P855" i="25"/>
  <c r="P856" i="25"/>
  <c r="P857" i="25"/>
  <c r="P858" i="25"/>
  <c r="P859" i="25"/>
  <c r="P860" i="25"/>
  <c r="P861" i="25"/>
  <c r="P862" i="25"/>
  <c r="P863" i="25"/>
  <c r="P864" i="25"/>
  <c r="P865" i="25"/>
  <c r="P866" i="25"/>
  <c r="P867" i="25"/>
  <c r="P868" i="25"/>
  <c r="P869" i="25"/>
  <c r="P870" i="25"/>
  <c r="P871" i="25"/>
  <c r="P872" i="25"/>
  <c r="P873" i="25"/>
  <c r="P874" i="25"/>
  <c r="P875" i="25"/>
  <c r="P876" i="25"/>
  <c r="P877" i="25"/>
  <c r="P878" i="25"/>
  <c r="P879" i="25"/>
  <c r="P880" i="25"/>
  <c r="P881" i="25"/>
  <c r="P882" i="25"/>
  <c r="P883" i="25"/>
  <c r="P884" i="25"/>
  <c r="P885" i="25"/>
  <c r="P886" i="25"/>
  <c r="P887" i="25"/>
  <c r="P888" i="25"/>
  <c r="P889" i="25"/>
  <c r="P890" i="25"/>
  <c r="P891" i="25"/>
  <c r="P892" i="25"/>
  <c r="P893" i="25"/>
  <c r="P894" i="25"/>
  <c r="P895" i="25"/>
  <c r="P896" i="25"/>
  <c r="P897" i="25"/>
  <c r="P898" i="25"/>
  <c r="P899" i="25"/>
  <c r="P900" i="25"/>
  <c r="P901" i="25"/>
  <c r="P902" i="25"/>
  <c r="P903" i="25"/>
  <c r="P904" i="25"/>
  <c r="P905" i="25"/>
  <c r="P906" i="25"/>
  <c r="P907" i="25"/>
  <c r="P908" i="25"/>
  <c r="P909" i="25"/>
  <c r="P910" i="25"/>
  <c r="P911" i="25"/>
  <c r="P912" i="25"/>
  <c r="P913" i="25"/>
  <c r="P914" i="25"/>
  <c r="P915" i="25"/>
  <c r="P916" i="25"/>
  <c r="P917" i="25"/>
  <c r="P918" i="25"/>
  <c r="P919" i="25"/>
  <c r="P920" i="25"/>
  <c r="P921" i="25"/>
  <c r="P922" i="25"/>
  <c r="P923" i="25"/>
  <c r="P924" i="25"/>
  <c r="P925" i="25"/>
  <c r="P926" i="25"/>
  <c r="P927" i="25"/>
  <c r="P928" i="25"/>
  <c r="P929" i="25"/>
  <c r="P930" i="25"/>
  <c r="P931" i="25"/>
  <c r="P932" i="25"/>
  <c r="P933" i="25"/>
  <c r="P934" i="25"/>
  <c r="P935" i="25"/>
  <c r="P936" i="25"/>
  <c r="P937" i="25"/>
  <c r="P938" i="25"/>
  <c r="P939" i="25"/>
  <c r="P940" i="25"/>
  <c r="P941" i="25"/>
  <c r="P942" i="25"/>
  <c r="P943" i="25"/>
  <c r="P944" i="25"/>
  <c r="P945" i="25"/>
  <c r="P946" i="25"/>
  <c r="P947" i="25"/>
  <c r="P948" i="25"/>
  <c r="P949" i="25"/>
  <c r="P950" i="25"/>
  <c r="P951" i="25"/>
  <c r="P952" i="25"/>
  <c r="P953" i="25"/>
  <c r="P954" i="25"/>
  <c r="P955" i="25"/>
  <c r="P956" i="25"/>
  <c r="P957" i="25"/>
  <c r="P958" i="25"/>
  <c r="P959" i="25"/>
  <c r="P960" i="25"/>
  <c r="P961" i="25"/>
  <c r="P962" i="25"/>
  <c r="P963" i="25"/>
  <c r="P964" i="25"/>
  <c r="P965" i="25"/>
  <c r="P966" i="25"/>
  <c r="P967" i="25"/>
  <c r="P968" i="25"/>
  <c r="P969" i="25"/>
  <c r="P970" i="25"/>
  <c r="P971" i="25"/>
  <c r="P972" i="25"/>
  <c r="P973" i="25"/>
  <c r="P974" i="25"/>
  <c r="P975" i="25"/>
  <c r="P976" i="25"/>
  <c r="P977" i="25"/>
  <c r="P978" i="25"/>
  <c r="P979" i="25"/>
  <c r="P980" i="25"/>
  <c r="P981" i="25"/>
  <c r="P982" i="25"/>
  <c r="P983" i="25"/>
  <c r="P984" i="25"/>
  <c r="P985" i="25"/>
  <c r="P986" i="25"/>
  <c r="P987" i="25"/>
  <c r="P988" i="25"/>
  <c r="P989" i="25"/>
  <c r="P990" i="25"/>
  <c r="P991" i="25"/>
  <c r="P992" i="25"/>
  <c r="P993" i="25"/>
  <c r="P994" i="25"/>
  <c r="P995" i="25"/>
  <c r="P996" i="25"/>
  <c r="P997" i="25"/>
  <c r="P998" i="25"/>
  <c r="P999" i="25"/>
  <c r="P1000" i="25"/>
  <c r="P1001" i="25"/>
  <c r="P1002" i="25"/>
  <c r="P1003" i="25"/>
  <c r="P1004" i="25"/>
  <c r="AS6" i="42"/>
  <c r="AS7" i="42"/>
  <c r="AS8" i="42"/>
  <c r="AS9" i="42"/>
  <c r="AS10" i="42"/>
  <c r="AS11" i="42"/>
  <c r="AS12" i="42"/>
  <c r="AS13" i="42"/>
  <c r="AS14" i="42"/>
  <c r="AS15" i="42"/>
  <c r="AS16" i="42"/>
  <c r="AS17" i="42"/>
  <c r="AS18" i="42"/>
  <c r="AS19" i="42"/>
  <c r="AS20" i="42"/>
  <c r="AS21" i="42"/>
  <c r="AS22" i="42"/>
  <c r="AS23" i="42"/>
  <c r="AS24" i="42"/>
  <c r="AS25" i="42"/>
  <c r="AS26" i="42"/>
  <c r="AS27" i="42"/>
  <c r="AS28" i="42"/>
  <c r="AS29" i="42"/>
  <c r="AS30" i="42"/>
  <c r="AS31" i="42"/>
  <c r="AS32" i="42"/>
  <c r="AS33" i="42"/>
  <c r="AS34" i="42"/>
  <c r="AS35" i="42"/>
  <c r="AS36" i="42"/>
  <c r="AS37" i="42"/>
  <c r="AS38" i="42"/>
  <c r="AS39" i="42"/>
  <c r="AS40" i="42"/>
  <c r="AS41" i="42"/>
  <c r="AS42" i="42"/>
  <c r="AS43" i="42"/>
  <c r="AS44" i="42"/>
  <c r="AS45" i="42"/>
  <c r="AS46" i="42"/>
  <c r="AS47" i="42"/>
  <c r="AS48" i="42"/>
  <c r="AS49" i="42"/>
  <c r="AS50" i="42"/>
  <c r="AS51" i="42"/>
  <c r="AS52" i="42"/>
  <c r="AS53" i="42"/>
  <c r="AS54" i="42"/>
  <c r="AS55" i="42"/>
  <c r="AS56" i="42"/>
  <c r="AS57" i="42"/>
  <c r="AS58" i="42"/>
  <c r="AS59" i="42"/>
  <c r="AS60" i="42"/>
  <c r="AS61" i="42"/>
  <c r="AS62" i="42"/>
  <c r="AS63" i="42"/>
  <c r="AS64" i="42"/>
  <c r="AS65" i="42"/>
  <c r="AS66" i="42"/>
  <c r="AS67" i="42"/>
  <c r="AS68" i="42"/>
  <c r="AS69" i="42"/>
  <c r="AS70" i="42"/>
  <c r="AS71" i="42"/>
  <c r="AS72" i="42"/>
  <c r="AS73" i="42"/>
  <c r="AS74" i="42"/>
  <c r="AS75" i="42"/>
  <c r="AS76" i="42"/>
  <c r="AS77" i="42"/>
  <c r="AS78" i="42"/>
  <c r="AS79" i="42"/>
  <c r="AS80" i="42"/>
  <c r="AS81" i="42"/>
  <c r="AS82" i="42"/>
  <c r="AS83" i="42"/>
  <c r="AS84" i="42"/>
  <c r="AS85" i="42"/>
  <c r="AS86" i="42"/>
  <c r="AS87" i="42"/>
  <c r="AS88" i="42"/>
  <c r="AS89" i="42"/>
  <c r="AS90" i="42"/>
  <c r="AS91" i="42"/>
  <c r="AS92" i="42"/>
  <c r="AS93" i="42"/>
  <c r="AS94" i="42"/>
  <c r="AS95" i="42"/>
  <c r="AS96" i="42"/>
  <c r="AS97" i="42"/>
  <c r="AS98" i="42"/>
  <c r="AS99" i="42"/>
  <c r="AS100" i="42"/>
  <c r="AS101" i="42"/>
  <c r="AS102" i="42"/>
  <c r="AS103" i="42"/>
  <c r="AS104" i="42"/>
  <c r="AS105" i="42"/>
  <c r="AS106" i="42"/>
  <c r="AS107" i="42"/>
  <c r="AS108" i="42"/>
  <c r="AS109" i="42"/>
  <c r="AS110" i="42"/>
  <c r="AS111" i="42"/>
  <c r="AS112" i="42"/>
  <c r="AS113" i="42"/>
  <c r="AS114" i="42"/>
  <c r="AS115" i="42"/>
  <c r="AS116" i="42"/>
  <c r="AS117" i="42"/>
  <c r="AS118" i="42"/>
  <c r="AS119" i="42"/>
  <c r="AS120" i="42"/>
  <c r="AS121" i="42"/>
  <c r="AS122" i="42"/>
  <c r="AS123" i="42"/>
  <c r="AS124" i="42"/>
  <c r="AS125" i="42"/>
  <c r="AS126" i="42"/>
  <c r="AS127" i="42"/>
  <c r="AS128" i="42"/>
  <c r="AS129" i="42"/>
  <c r="AS130" i="42"/>
  <c r="AS131" i="42"/>
  <c r="AS132" i="42"/>
  <c r="AS133" i="42"/>
  <c r="AS134" i="42"/>
  <c r="AS135" i="42"/>
  <c r="AS136" i="42"/>
  <c r="AS137" i="42"/>
  <c r="AS138" i="42"/>
  <c r="AS139" i="42"/>
  <c r="AS140" i="42"/>
  <c r="AS141" i="42"/>
  <c r="AS142" i="42"/>
  <c r="AS143" i="42"/>
  <c r="AS144" i="42"/>
  <c r="AS145" i="42"/>
  <c r="AS146" i="42"/>
  <c r="AS147" i="42"/>
  <c r="AS148" i="42"/>
  <c r="AS149" i="42"/>
  <c r="AS150" i="42"/>
  <c r="AS151" i="42"/>
  <c r="AS152" i="42"/>
  <c r="AS153" i="42"/>
  <c r="AS154" i="42"/>
  <c r="AS155" i="42"/>
  <c r="AS156" i="42"/>
  <c r="AS157" i="42"/>
  <c r="AS158" i="42"/>
  <c r="AS159" i="42"/>
  <c r="AS160" i="42"/>
  <c r="AS161" i="42"/>
  <c r="AS162" i="42"/>
  <c r="AS163" i="42"/>
  <c r="AS164" i="42"/>
  <c r="AS165" i="42"/>
  <c r="AS166" i="42"/>
  <c r="AS167" i="42"/>
  <c r="AS168" i="42"/>
  <c r="AS169" i="42"/>
  <c r="AS170" i="42"/>
  <c r="AS171" i="42"/>
  <c r="AS172" i="42"/>
  <c r="AS173" i="42"/>
  <c r="AS174" i="42"/>
  <c r="AS175" i="42"/>
  <c r="AS176" i="42"/>
  <c r="AS177" i="42"/>
  <c r="AS178" i="42"/>
  <c r="AS179" i="42"/>
  <c r="AS180" i="42"/>
  <c r="AS181" i="42"/>
  <c r="AS182" i="42"/>
  <c r="AS183" i="42"/>
  <c r="AS184" i="42"/>
  <c r="AS185" i="42"/>
  <c r="AS186" i="42"/>
  <c r="AS187" i="42"/>
  <c r="AS188" i="42"/>
  <c r="AS189" i="42"/>
  <c r="AS190" i="42"/>
  <c r="AS191" i="42"/>
  <c r="AS192" i="42"/>
  <c r="AS193" i="42"/>
  <c r="AS194" i="42"/>
  <c r="AS195" i="42"/>
  <c r="AS196" i="42"/>
  <c r="AS197" i="42"/>
  <c r="AS198" i="42"/>
  <c r="AS199" i="42"/>
  <c r="AS200" i="42"/>
  <c r="AS201" i="42"/>
  <c r="AS202" i="42"/>
  <c r="AS203" i="42"/>
  <c r="AS204" i="42"/>
  <c r="AS205" i="42"/>
  <c r="AS206" i="42"/>
  <c r="AS207" i="42"/>
  <c r="AS208" i="42"/>
  <c r="AS209" i="42"/>
  <c r="AS210" i="42"/>
  <c r="AS211" i="42"/>
  <c r="AS212" i="42"/>
  <c r="AS213" i="42"/>
  <c r="AS214" i="42"/>
  <c r="AS215" i="42"/>
  <c r="AS216" i="42"/>
  <c r="AS217" i="42"/>
  <c r="AS218" i="42"/>
  <c r="AS219" i="42"/>
  <c r="AS220" i="42"/>
  <c r="AS221" i="42"/>
  <c r="AS222" i="42"/>
  <c r="AS223" i="42"/>
  <c r="AS224" i="42"/>
  <c r="AS225" i="42"/>
  <c r="AS226" i="42"/>
  <c r="AS227" i="42"/>
  <c r="AS228" i="42"/>
  <c r="AS229" i="42"/>
  <c r="AS230" i="42"/>
  <c r="AS231" i="42"/>
  <c r="AS232" i="42"/>
  <c r="AS233" i="42"/>
  <c r="AS234" i="42"/>
  <c r="AS235" i="42"/>
  <c r="AS236" i="42"/>
  <c r="AS237" i="42"/>
  <c r="AS238" i="42"/>
  <c r="AS239" i="42"/>
  <c r="AS240" i="42"/>
  <c r="AS241" i="42"/>
  <c r="AS242" i="42"/>
  <c r="AS243" i="42"/>
  <c r="AS244" i="42"/>
  <c r="AS245" i="42"/>
  <c r="AS246" i="42"/>
  <c r="AS247" i="42"/>
  <c r="AS248" i="42"/>
  <c r="AS249" i="42"/>
  <c r="AS250" i="42"/>
  <c r="AS251" i="42"/>
  <c r="AS252" i="42"/>
  <c r="AS253" i="42"/>
  <c r="AS254" i="42"/>
  <c r="AS255" i="42"/>
  <c r="AS256" i="42"/>
  <c r="AS257" i="42"/>
  <c r="AS258" i="42"/>
  <c r="AS259" i="42"/>
  <c r="AS260" i="42"/>
  <c r="AS261" i="42"/>
  <c r="AS262" i="42"/>
  <c r="AS263" i="42"/>
  <c r="AS264" i="42"/>
  <c r="AS265" i="42"/>
  <c r="AS266" i="42"/>
  <c r="AS267" i="42"/>
  <c r="AS268" i="42"/>
  <c r="AS269" i="42"/>
  <c r="AS270" i="42"/>
  <c r="AS271" i="42"/>
  <c r="AS272" i="42"/>
  <c r="AS273" i="42"/>
  <c r="AS274" i="42"/>
  <c r="AS275" i="42"/>
  <c r="AS276" i="42"/>
  <c r="AS277" i="42"/>
  <c r="AS278" i="42"/>
  <c r="AS279" i="42"/>
  <c r="AS280" i="42"/>
  <c r="AS281" i="42"/>
  <c r="AS282" i="42"/>
  <c r="AS283" i="42"/>
  <c r="AS284" i="42"/>
  <c r="AS285" i="42"/>
  <c r="AS286" i="42"/>
  <c r="AS287" i="42"/>
  <c r="AS288" i="42"/>
  <c r="AS289" i="42"/>
  <c r="AS290" i="42"/>
  <c r="AS291" i="42"/>
  <c r="AS292" i="42"/>
  <c r="AS293" i="42"/>
  <c r="AS294" i="42"/>
  <c r="AS295" i="42"/>
  <c r="AS296" i="42"/>
  <c r="AS297" i="42"/>
  <c r="AS298" i="42"/>
  <c r="AS299" i="42"/>
  <c r="AS300" i="42"/>
  <c r="AS301" i="42"/>
  <c r="AS302" i="42"/>
  <c r="AS303" i="42"/>
  <c r="AS304" i="42"/>
  <c r="AS305" i="42"/>
  <c r="AS306" i="42"/>
  <c r="AS307" i="42"/>
  <c r="AS308" i="42"/>
  <c r="AS309" i="42"/>
  <c r="AS310" i="42"/>
  <c r="AS311" i="42"/>
  <c r="AS312" i="42"/>
  <c r="AS313" i="42"/>
  <c r="AS314" i="42"/>
  <c r="AS315" i="42"/>
  <c r="AS316" i="42"/>
  <c r="AS317" i="42"/>
  <c r="AS318" i="42"/>
  <c r="AS319" i="42"/>
  <c r="AS320" i="42"/>
  <c r="AS321" i="42"/>
  <c r="AS322" i="42"/>
  <c r="AS323" i="42"/>
  <c r="AS324" i="42"/>
  <c r="AS325" i="42"/>
  <c r="AS326" i="42"/>
  <c r="AS327" i="42"/>
  <c r="AS328" i="42"/>
  <c r="AS329" i="42"/>
  <c r="AS330" i="42"/>
  <c r="AS331" i="42"/>
  <c r="AS332" i="42"/>
  <c r="AS333" i="42"/>
  <c r="AS334" i="42"/>
  <c r="AS335" i="42"/>
  <c r="AS336" i="42"/>
  <c r="AS337" i="42"/>
  <c r="AS338" i="42"/>
  <c r="AS339" i="42"/>
  <c r="AS340" i="42"/>
  <c r="AS341" i="42"/>
  <c r="AS342" i="42"/>
  <c r="AS343" i="42"/>
  <c r="AS344" i="42"/>
  <c r="AS345" i="42"/>
  <c r="AS346" i="42"/>
  <c r="AS347" i="42"/>
  <c r="AS348" i="42"/>
  <c r="AS349" i="42"/>
  <c r="AS350" i="42"/>
  <c r="AS351" i="42"/>
  <c r="AS352" i="42"/>
  <c r="AS353" i="42"/>
  <c r="AS354" i="42"/>
  <c r="AS355" i="42"/>
  <c r="AS356" i="42"/>
  <c r="AS357" i="42"/>
  <c r="AS358" i="42"/>
  <c r="AS359" i="42"/>
  <c r="AS360" i="42"/>
  <c r="AS361" i="42"/>
  <c r="AS362" i="42"/>
  <c r="AS363" i="42"/>
  <c r="AS364" i="42"/>
  <c r="AS365" i="42"/>
  <c r="AS366" i="42"/>
  <c r="AS367" i="42"/>
  <c r="AS368" i="42"/>
  <c r="AS369" i="42"/>
  <c r="AS370" i="42"/>
  <c r="AS371" i="42"/>
  <c r="AS372" i="42"/>
  <c r="AS373" i="42"/>
  <c r="AS374" i="42"/>
  <c r="AS375" i="42"/>
  <c r="AS376" i="42"/>
  <c r="AS377" i="42"/>
  <c r="AS378" i="42"/>
  <c r="AS379" i="42"/>
  <c r="AS380" i="42"/>
  <c r="AS381" i="42"/>
  <c r="AS382" i="42"/>
  <c r="AS383" i="42"/>
  <c r="AS384" i="42"/>
  <c r="AS385" i="42"/>
  <c r="AS386" i="42"/>
  <c r="AS387" i="42"/>
  <c r="AS388" i="42"/>
  <c r="AS389" i="42"/>
  <c r="AS390" i="42"/>
  <c r="AS391" i="42"/>
  <c r="AS392" i="42"/>
  <c r="AS393" i="42"/>
  <c r="AS394" i="42"/>
  <c r="AS395" i="42"/>
  <c r="AS396" i="42"/>
  <c r="AS397" i="42"/>
  <c r="AS398" i="42"/>
  <c r="AS399" i="42"/>
  <c r="AS400" i="42"/>
  <c r="AS401" i="42"/>
  <c r="AS402" i="42"/>
  <c r="AS403" i="42"/>
  <c r="AS404" i="42"/>
  <c r="AS405" i="42"/>
  <c r="AS406" i="42"/>
  <c r="AS407" i="42"/>
  <c r="AS408" i="42"/>
  <c r="AS409" i="42"/>
  <c r="AS410" i="42"/>
  <c r="AS411" i="42"/>
  <c r="AS412" i="42"/>
  <c r="AS413" i="42"/>
  <c r="AS414" i="42"/>
  <c r="AS415" i="42"/>
  <c r="AS416" i="42"/>
  <c r="AS417" i="42"/>
  <c r="AS418" i="42"/>
  <c r="AS419" i="42"/>
  <c r="AS420" i="42"/>
  <c r="AS421" i="42"/>
  <c r="AS422" i="42"/>
  <c r="AS423" i="42"/>
  <c r="AS424" i="42"/>
  <c r="AS425" i="42"/>
  <c r="AS426" i="42"/>
  <c r="AS427" i="42"/>
  <c r="AS428" i="42"/>
  <c r="AS429" i="42"/>
  <c r="AS430" i="42"/>
  <c r="AS431" i="42"/>
  <c r="AS432" i="42"/>
  <c r="AS433" i="42"/>
  <c r="AS434" i="42"/>
  <c r="AS435" i="42"/>
  <c r="AS436" i="42"/>
  <c r="AS437" i="42"/>
  <c r="AS438" i="42"/>
  <c r="AS439" i="42"/>
  <c r="AS440" i="42"/>
  <c r="AS441" i="42"/>
  <c r="AS442" i="42"/>
  <c r="AS443" i="42"/>
  <c r="AS444" i="42"/>
  <c r="AS445" i="42"/>
  <c r="AS446" i="42"/>
  <c r="AS447" i="42"/>
  <c r="AS448" i="42"/>
  <c r="AS449" i="42"/>
  <c r="AS450" i="42"/>
  <c r="AS451" i="42"/>
  <c r="AS452" i="42"/>
  <c r="AS453" i="42"/>
  <c r="AS454" i="42"/>
  <c r="AS455" i="42"/>
  <c r="AS456" i="42"/>
  <c r="AS457" i="42"/>
  <c r="AS458" i="42"/>
  <c r="AS459" i="42"/>
  <c r="AS460" i="42"/>
  <c r="AS461" i="42"/>
  <c r="AS462" i="42"/>
  <c r="AS463" i="42"/>
  <c r="AS464" i="42"/>
  <c r="AS465" i="42"/>
  <c r="AS466" i="42"/>
  <c r="AS467" i="42"/>
  <c r="AS468" i="42"/>
  <c r="AS469" i="42"/>
  <c r="AS470" i="42"/>
  <c r="AS471" i="42"/>
  <c r="AS472" i="42"/>
  <c r="AS473" i="42"/>
  <c r="AS474" i="42"/>
  <c r="AS475" i="42"/>
  <c r="AS476" i="42"/>
  <c r="AS477" i="42"/>
  <c r="AS478" i="42"/>
  <c r="AS479" i="42"/>
  <c r="AS480" i="42"/>
  <c r="AS481" i="42"/>
  <c r="AS482" i="42"/>
  <c r="AS483" i="42"/>
  <c r="AS484" i="42"/>
  <c r="AS485" i="42"/>
  <c r="AS486" i="42"/>
  <c r="AS487" i="42"/>
  <c r="AS488" i="42"/>
  <c r="AS489" i="42"/>
  <c r="AS490" i="42"/>
  <c r="AS491" i="42"/>
  <c r="AS492" i="42"/>
  <c r="AS493" i="42"/>
  <c r="AS494" i="42"/>
  <c r="AS495" i="42"/>
  <c r="AS496" i="42"/>
  <c r="AS497" i="42"/>
  <c r="AS498" i="42"/>
  <c r="AS499" i="42"/>
  <c r="AS500" i="42"/>
  <c r="AS501" i="42"/>
  <c r="AS502" i="42"/>
  <c r="AS503" i="42"/>
  <c r="AS504" i="42"/>
  <c r="AS505" i="42"/>
  <c r="AS506" i="42"/>
  <c r="AS507" i="42"/>
  <c r="AS508" i="42"/>
  <c r="AS509" i="42"/>
  <c r="AS510" i="42"/>
  <c r="AS511" i="42"/>
  <c r="AS512" i="42"/>
  <c r="AS513" i="42"/>
  <c r="AS514" i="42"/>
  <c r="AS515" i="42"/>
  <c r="AS516" i="42"/>
  <c r="AS517" i="42"/>
  <c r="AS518" i="42"/>
  <c r="AS519" i="42"/>
  <c r="AS520" i="42"/>
  <c r="AS521" i="42"/>
  <c r="AS522" i="42"/>
  <c r="AS523" i="42"/>
  <c r="AS524" i="42"/>
  <c r="AS525" i="42"/>
  <c r="AS526" i="42"/>
  <c r="AS527" i="42"/>
  <c r="AS528" i="42"/>
  <c r="AS529" i="42"/>
  <c r="AS530" i="42"/>
  <c r="AS531" i="42"/>
  <c r="AS532" i="42"/>
  <c r="AS533" i="42"/>
  <c r="AS534" i="42"/>
  <c r="AS535" i="42"/>
  <c r="AS536" i="42"/>
  <c r="AS537" i="42"/>
  <c r="AS538" i="42"/>
  <c r="AS539" i="42"/>
  <c r="AS540" i="42"/>
  <c r="AS541" i="42"/>
  <c r="AS542" i="42"/>
  <c r="AS543" i="42"/>
  <c r="AS544" i="42"/>
  <c r="AS545" i="42"/>
  <c r="AS546" i="42"/>
  <c r="AS547" i="42"/>
  <c r="AS548" i="42"/>
  <c r="AS549" i="42"/>
  <c r="AS550" i="42"/>
  <c r="AS551" i="42"/>
  <c r="AS552" i="42"/>
  <c r="AS553" i="42"/>
  <c r="AS554" i="42"/>
  <c r="AS555" i="42"/>
  <c r="AS556" i="42"/>
  <c r="AS557" i="42"/>
  <c r="AS558" i="42"/>
  <c r="AS559" i="42"/>
  <c r="AS560" i="42"/>
  <c r="AS561" i="42"/>
  <c r="AS562" i="42"/>
  <c r="AS563" i="42"/>
  <c r="AS564" i="42"/>
  <c r="AS565" i="42"/>
  <c r="AS566" i="42"/>
  <c r="AS567" i="42"/>
  <c r="AS568" i="42"/>
  <c r="AS569" i="42"/>
  <c r="AS570" i="42"/>
  <c r="AS571" i="42"/>
  <c r="AS572" i="42"/>
  <c r="AS573" i="42"/>
  <c r="AS574" i="42"/>
  <c r="AS575" i="42"/>
  <c r="AS576" i="42"/>
  <c r="AS577" i="42"/>
  <c r="AS578" i="42"/>
  <c r="AS579" i="42"/>
  <c r="AS580" i="42"/>
  <c r="AS581" i="42"/>
  <c r="AS582" i="42"/>
  <c r="AS583" i="42"/>
  <c r="AS584" i="42"/>
  <c r="AS585" i="42"/>
  <c r="AS586" i="42"/>
  <c r="AS587" i="42"/>
  <c r="AS588" i="42"/>
  <c r="AS589" i="42"/>
  <c r="AS590" i="42"/>
  <c r="AS591" i="42"/>
  <c r="AS592" i="42"/>
  <c r="AS593" i="42"/>
  <c r="AS594" i="42"/>
  <c r="AS595" i="42"/>
  <c r="AS596" i="42"/>
  <c r="AS597" i="42"/>
  <c r="AS598" i="42"/>
  <c r="AS599" i="42"/>
  <c r="AS600" i="42"/>
  <c r="AS601" i="42"/>
  <c r="AS602" i="42"/>
  <c r="AS603" i="42"/>
  <c r="AS604" i="42"/>
  <c r="AS605" i="42"/>
  <c r="AS606" i="42"/>
  <c r="AS607" i="42"/>
  <c r="AS608" i="42"/>
  <c r="AS609" i="42"/>
  <c r="AS610" i="42"/>
  <c r="AS611" i="42"/>
  <c r="AS612" i="42"/>
  <c r="AS613" i="42"/>
  <c r="AS614" i="42"/>
  <c r="AS615" i="42"/>
  <c r="AS616" i="42"/>
  <c r="AS617" i="42"/>
  <c r="AS618" i="42"/>
  <c r="AS619" i="42"/>
  <c r="AS620" i="42"/>
  <c r="AS621" i="42"/>
  <c r="AS622" i="42"/>
  <c r="AS623" i="42"/>
  <c r="AS624" i="42"/>
  <c r="AS625" i="42"/>
  <c r="AS626" i="42"/>
  <c r="AS627" i="42"/>
  <c r="AS628" i="42"/>
  <c r="AS629" i="42"/>
  <c r="AS630" i="42"/>
  <c r="AS631" i="42"/>
  <c r="AS632" i="42"/>
  <c r="AS633" i="42"/>
  <c r="AS634" i="42"/>
  <c r="AS635" i="42"/>
  <c r="AS636" i="42"/>
  <c r="AS637" i="42"/>
  <c r="AS638" i="42"/>
  <c r="AS639" i="42"/>
  <c r="AS640" i="42"/>
  <c r="AS641" i="42"/>
  <c r="AS642" i="42"/>
  <c r="AS643" i="42"/>
  <c r="AS644" i="42"/>
  <c r="AS645" i="42"/>
  <c r="AS646" i="42"/>
  <c r="AS647" i="42"/>
  <c r="AS648" i="42"/>
  <c r="AS649" i="42"/>
  <c r="AS650" i="42"/>
  <c r="AS651" i="42"/>
  <c r="AS652" i="42"/>
  <c r="AS653" i="42"/>
  <c r="AS654" i="42"/>
  <c r="AS655" i="42"/>
  <c r="AS656" i="42"/>
  <c r="AS657" i="42"/>
  <c r="AS658" i="42"/>
  <c r="AS659" i="42"/>
  <c r="AS660" i="42"/>
  <c r="AS661" i="42"/>
  <c r="AS662" i="42"/>
  <c r="AS663" i="42"/>
  <c r="AS664" i="42"/>
  <c r="AS665" i="42"/>
  <c r="AS666" i="42"/>
  <c r="AS667" i="42"/>
  <c r="AS668" i="42"/>
  <c r="AS669" i="42"/>
  <c r="AS670" i="42"/>
  <c r="AS671" i="42"/>
  <c r="AS672" i="42"/>
  <c r="AS673" i="42"/>
  <c r="AS674" i="42"/>
  <c r="AS675" i="42"/>
  <c r="AS676" i="42"/>
  <c r="AS677" i="42"/>
  <c r="AS678" i="42"/>
  <c r="AS679" i="42"/>
  <c r="AS680" i="42"/>
  <c r="AS681" i="42"/>
  <c r="AS682" i="42"/>
  <c r="AS683" i="42"/>
  <c r="AS684" i="42"/>
  <c r="AS685" i="42"/>
  <c r="AS686" i="42"/>
  <c r="AS687" i="42"/>
  <c r="AS688" i="42"/>
  <c r="AS689" i="42"/>
  <c r="AS690" i="42"/>
  <c r="AS691" i="42"/>
  <c r="AS692" i="42"/>
  <c r="AS693" i="42"/>
  <c r="AS694" i="42"/>
  <c r="AS695" i="42"/>
  <c r="AS696" i="42"/>
  <c r="AS697" i="42"/>
  <c r="AS698" i="42"/>
  <c r="AS699" i="42"/>
  <c r="AS700" i="42"/>
  <c r="AS701" i="42"/>
  <c r="AS702" i="42"/>
  <c r="AS703" i="42"/>
  <c r="AS704" i="42"/>
  <c r="AS705" i="42"/>
  <c r="AS706" i="42"/>
  <c r="AS707" i="42"/>
  <c r="AS708" i="42"/>
  <c r="AS709" i="42"/>
  <c r="AS710" i="42"/>
  <c r="AS711" i="42"/>
  <c r="AS712" i="42"/>
  <c r="AS713" i="42"/>
  <c r="AS714" i="42"/>
  <c r="AS715" i="42"/>
  <c r="AS716" i="42"/>
  <c r="AS717" i="42"/>
  <c r="AS718" i="42"/>
  <c r="AS719" i="42"/>
  <c r="AS720" i="42"/>
  <c r="AS721" i="42"/>
  <c r="AS722" i="42"/>
  <c r="AS723" i="42"/>
  <c r="AS724" i="42"/>
  <c r="AS725" i="42"/>
  <c r="AS726" i="42"/>
  <c r="AS727" i="42"/>
  <c r="AS728" i="42"/>
  <c r="AS729" i="42"/>
  <c r="AS730" i="42"/>
  <c r="AS731" i="42"/>
  <c r="AS732" i="42"/>
  <c r="AS733" i="42"/>
  <c r="AS734" i="42"/>
  <c r="AS735" i="42"/>
  <c r="AS736" i="42"/>
  <c r="AS737" i="42"/>
  <c r="AS738" i="42"/>
  <c r="AS739" i="42"/>
  <c r="AS740" i="42"/>
  <c r="AS741" i="42"/>
  <c r="AS742" i="42"/>
  <c r="AS743" i="42"/>
  <c r="AS744" i="42"/>
  <c r="AS745" i="42"/>
  <c r="AS746" i="42"/>
  <c r="AS747" i="42"/>
  <c r="AS748" i="42"/>
  <c r="AS749" i="42"/>
  <c r="AS750" i="42"/>
  <c r="AS751" i="42"/>
  <c r="AS752" i="42"/>
  <c r="AS753" i="42"/>
  <c r="AS754" i="42"/>
  <c r="AS755" i="42"/>
  <c r="AS756" i="42"/>
  <c r="AS757" i="42"/>
  <c r="AS758" i="42"/>
  <c r="AS759" i="42"/>
  <c r="AS760" i="42"/>
  <c r="AS761" i="42"/>
  <c r="AS762" i="42"/>
  <c r="AS763" i="42"/>
  <c r="AS764" i="42"/>
  <c r="AS765" i="42"/>
  <c r="AS766" i="42"/>
  <c r="AS767" i="42"/>
  <c r="AS768" i="42"/>
  <c r="AS769" i="42"/>
  <c r="AS770" i="42"/>
  <c r="AS771" i="42"/>
  <c r="AS772" i="42"/>
  <c r="AS773" i="42"/>
  <c r="AS774" i="42"/>
  <c r="AS775" i="42"/>
  <c r="AS776" i="42"/>
  <c r="AS777" i="42"/>
  <c r="AS778" i="42"/>
  <c r="AS779" i="42"/>
  <c r="AS780" i="42"/>
  <c r="AS781" i="42"/>
  <c r="AS782" i="42"/>
  <c r="AS783" i="42"/>
  <c r="AS784" i="42"/>
  <c r="AS785" i="42"/>
  <c r="AS786" i="42"/>
  <c r="AS787" i="42"/>
  <c r="AS788" i="42"/>
  <c r="AS789" i="42"/>
  <c r="AS790" i="42"/>
  <c r="AS791" i="42"/>
  <c r="AS792" i="42"/>
  <c r="AS793" i="42"/>
  <c r="AS794" i="42"/>
  <c r="AS795" i="42"/>
  <c r="AS796" i="42"/>
  <c r="AS797" i="42"/>
  <c r="AS798" i="42"/>
  <c r="AS799" i="42"/>
  <c r="AS800" i="42"/>
  <c r="AS801" i="42"/>
  <c r="AS802" i="42"/>
  <c r="AS803" i="42"/>
  <c r="AS804" i="42"/>
  <c r="AS805" i="42"/>
  <c r="AS806" i="42"/>
  <c r="AS807" i="42"/>
  <c r="AS808" i="42"/>
  <c r="AS809" i="42"/>
  <c r="AS810" i="42"/>
  <c r="AS811" i="42"/>
  <c r="AS812" i="42"/>
  <c r="AS813" i="42"/>
  <c r="AS814" i="42"/>
  <c r="AS815" i="42"/>
  <c r="AS816" i="42"/>
  <c r="AS817" i="42"/>
  <c r="AS818" i="42"/>
  <c r="AS819" i="42"/>
  <c r="AS820" i="42"/>
  <c r="AS821" i="42"/>
  <c r="AS822" i="42"/>
  <c r="AS823" i="42"/>
  <c r="AS824" i="42"/>
  <c r="AS825" i="42"/>
  <c r="AS826" i="42"/>
  <c r="AS827" i="42"/>
  <c r="AS828" i="42"/>
  <c r="AS829" i="42"/>
  <c r="AS830" i="42"/>
  <c r="AS831" i="42"/>
  <c r="AS832" i="42"/>
  <c r="AS833" i="42"/>
  <c r="AS834" i="42"/>
  <c r="AS835" i="42"/>
  <c r="AS836" i="42"/>
  <c r="AS837" i="42"/>
  <c r="AS838" i="42"/>
  <c r="AS839" i="42"/>
  <c r="AS840" i="42"/>
  <c r="AS841" i="42"/>
  <c r="AS842" i="42"/>
  <c r="AS843" i="42"/>
  <c r="AS844" i="42"/>
  <c r="AS845" i="42"/>
  <c r="AS846" i="42"/>
  <c r="AS847" i="42"/>
  <c r="AS848" i="42"/>
  <c r="AS849" i="42"/>
  <c r="AS850" i="42"/>
  <c r="AS851" i="42"/>
  <c r="AS852" i="42"/>
  <c r="AS853" i="42"/>
  <c r="AS854" i="42"/>
  <c r="AS855" i="42"/>
  <c r="AS856" i="42"/>
  <c r="AS857" i="42"/>
  <c r="AS858" i="42"/>
  <c r="AS859" i="42"/>
  <c r="AS860" i="42"/>
  <c r="AS861" i="42"/>
  <c r="AS862" i="42"/>
  <c r="AS863" i="42"/>
  <c r="AS864" i="42"/>
  <c r="AS865" i="42"/>
  <c r="AS866" i="42"/>
  <c r="AS867" i="42"/>
  <c r="AS868" i="42"/>
  <c r="AS869" i="42"/>
  <c r="AS870" i="42"/>
  <c r="AS871" i="42"/>
  <c r="AS872" i="42"/>
  <c r="AS873" i="42"/>
  <c r="AS874" i="42"/>
  <c r="AS875" i="42"/>
  <c r="AS876" i="42"/>
  <c r="AS877" i="42"/>
  <c r="AS878" i="42"/>
  <c r="AS879" i="42"/>
  <c r="AS880" i="42"/>
  <c r="AS881" i="42"/>
  <c r="AS882" i="42"/>
  <c r="AS883" i="42"/>
  <c r="AS884" i="42"/>
  <c r="AS885" i="42"/>
  <c r="AS886" i="42"/>
  <c r="AS887" i="42"/>
  <c r="AS888" i="42"/>
  <c r="AS889" i="42"/>
  <c r="AS890" i="42"/>
  <c r="AS891" i="42"/>
  <c r="AS892" i="42"/>
  <c r="AS893" i="42"/>
  <c r="AS894" i="42"/>
  <c r="AS895" i="42"/>
  <c r="AS896" i="42"/>
  <c r="AS897" i="42"/>
  <c r="AS898" i="42"/>
  <c r="AS899" i="42"/>
  <c r="AS900" i="42"/>
  <c r="AS901" i="42"/>
  <c r="AS902" i="42"/>
  <c r="AS903" i="42"/>
  <c r="AS904" i="42"/>
  <c r="AS905" i="42"/>
  <c r="AS906" i="42"/>
  <c r="AS907" i="42"/>
  <c r="AS908" i="42"/>
  <c r="AS909" i="42"/>
  <c r="AS910" i="42"/>
  <c r="AS911" i="42"/>
  <c r="AS912" i="42"/>
  <c r="AS913" i="42"/>
  <c r="AS914" i="42"/>
  <c r="AS915" i="42"/>
  <c r="AS916" i="42"/>
  <c r="AS917" i="42"/>
  <c r="AS918" i="42"/>
  <c r="AS919" i="42"/>
  <c r="AS920" i="42"/>
  <c r="AS921" i="42"/>
  <c r="AS922" i="42"/>
  <c r="AS923" i="42"/>
  <c r="AS924" i="42"/>
  <c r="AS925" i="42"/>
  <c r="AS926" i="42"/>
  <c r="AS927" i="42"/>
  <c r="AS928" i="42"/>
  <c r="AS929" i="42"/>
  <c r="AS930" i="42"/>
  <c r="AS931" i="42"/>
  <c r="AS932" i="42"/>
  <c r="AS933" i="42"/>
  <c r="AS934" i="42"/>
  <c r="AS935" i="42"/>
  <c r="AS936" i="42"/>
  <c r="AS937" i="42"/>
  <c r="AS938" i="42"/>
  <c r="AS939" i="42"/>
  <c r="AS940" i="42"/>
  <c r="AS941" i="42"/>
  <c r="AS942" i="42"/>
  <c r="AS943" i="42"/>
  <c r="AS944" i="42"/>
  <c r="AS945" i="42"/>
  <c r="AS946" i="42"/>
  <c r="AS947" i="42"/>
  <c r="AS948" i="42"/>
  <c r="AS949" i="42"/>
  <c r="AS950" i="42"/>
  <c r="AS951" i="42"/>
  <c r="AS952" i="42"/>
  <c r="AS953" i="42"/>
  <c r="AS954" i="42"/>
  <c r="AS955" i="42"/>
  <c r="AS956" i="42"/>
  <c r="AS957" i="42"/>
  <c r="AS958" i="42"/>
  <c r="AS959" i="42"/>
  <c r="AS960" i="42"/>
  <c r="AS961" i="42"/>
  <c r="AS962" i="42"/>
  <c r="AS963" i="42"/>
  <c r="AS964" i="42"/>
  <c r="AS965" i="42"/>
  <c r="AS966" i="42"/>
  <c r="AS967" i="42"/>
  <c r="AS968" i="42"/>
  <c r="AS969" i="42"/>
  <c r="AS970" i="42"/>
  <c r="AS971" i="42"/>
  <c r="AS972" i="42"/>
  <c r="AS973" i="42"/>
  <c r="AS974" i="42"/>
  <c r="AS975" i="42"/>
  <c r="AS976" i="42"/>
  <c r="AS977" i="42"/>
  <c r="AS978" i="42"/>
  <c r="AS979" i="42"/>
  <c r="AS980" i="42"/>
  <c r="AS981" i="42"/>
  <c r="AS982" i="42"/>
  <c r="AS983" i="42"/>
  <c r="AS984" i="42"/>
  <c r="AS985" i="42"/>
  <c r="AS986" i="42"/>
  <c r="AS987" i="42"/>
  <c r="AS988" i="42"/>
  <c r="AS989" i="42"/>
  <c r="AS990" i="42"/>
  <c r="AS991" i="42"/>
  <c r="AS992" i="42"/>
  <c r="AS993" i="42"/>
  <c r="AS994" i="42"/>
  <c r="AS995" i="42"/>
  <c r="AS996" i="42"/>
  <c r="AS997" i="42"/>
  <c r="AS998" i="42"/>
  <c r="AS999" i="42"/>
  <c r="AS1000" i="42"/>
  <c r="AS1001" i="42"/>
  <c r="AS1002" i="42"/>
  <c r="AS1003" i="42"/>
  <c r="AS1004" i="42"/>
  <c r="AS5" i="42"/>
  <c r="AR1004" i="42"/>
  <c r="AQ1004" i="42"/>
  <c r="AP1004" i="42"/>
  <c r="AO1004" i="42"/>
  <c r="AN1004" i="42"/>
  <c r="AR1003" i="42"/>
  <c r="AQ1003" i="42"/>
  <c r="AP1003" i="42"/>
  <c r="AO1003" i="42"/>
  <c r="AN1003" i="42"/>
  <c r="AR1002" i="42"/>
  <c r="AQ1002" i="42"/>
  <c r="AP1002" i="42"/>
  <c r="AO1002" i="42"/>
  <c r="AN1002" i="42"/>
  <c r="AR1001" i="42"/>
  <c r="AQ1001" i="42"/>
  <c r="AP1001" i="42"/>
  <c r="AO1001" i="42"/>
  <c r="AN1001" i="42"/>
  <c r="AR1000" i="42"/>
  <c r="AQ1000" i="42"/>
  <c r="AP1000" i="42"/>
  <c r="AO1000" i="42"/>
  <c r="AN1000" i="42"/>
  <c r="AR999" i="42"/>
  <c r="AQ999" i="42"/>
  <c r="AP999" i="42"/>
  <c r="AO999" i="42"/>
  <c r="AN999" i="42"/>
  <c r="AR998" i="42"/>
  <c r="AQ998" i="42"/>
  <c r="AP998" i="42"/>
  <c r="AO998" i="42"/>
  <c r="AN998" i="42"/>
  <c r="AR997" i="42"/>
  <c r="AQ997" i="42"/>
  <c r="AP997" i="42"/>
  <c r="AO997" i="42"/>
  <c r="AN997" i="42"/>
  <c r="AR996" i="42"/>
  <c r="AQ996" i="42"/>
  <c r="AP996" i="42"/>
  <c r="AO996" i="42"/>
  <c r="AN996" i="42"/>
  <c r="AR995" i="42"/>
  <c r="AQ995" i="42"/>
  <c r="AP995" i="42"/>
  <c r="AO995" i="42"/>
  <c r="AN995" i="42"/>
  <c r="AR994" i="42"/>
  <c r="AQ994" i="42"/>
  <c r="AP994" i="42"/>
  <c r="AO994" i="42"/>
  <c r="AN994" i="42"/>
  <c r="AR993" i="42"/>
  <c r="AQ993" i="42"/>
  <c r="AP993" i="42"/>
  <c r="AO993" i="42"/>
  <c r="AN993" i="42"/>
  <c r="AR992" i="42"/>
  <c r="AQ992" i="42"/>
  <c r="AP992" i="42"/>
  <c r="AO992" i="42"/>
  <c r="AN992" i="42"/>
  <c r="AR991" i="42"/>
  <c r="AQ991" i="42"/>
  <c r="AP991" i="42"/>
  <c r="AO991" i="42"/>
  <c r="AN991" i="42"/>
  <c r="AR990" i="42"/>
  <c r="AQ990" i="42"/>
  <c r="AP990" i="42"/>
  <c r="AO990" i="42"/>
  <c r="AN990" i="42"/>
  <c r="AR989" i="42"/>
  <c r="AQ989" i="42"/>
  <c r="AP989" i="42"/>
  <c r="AO989" i="42"/>
  <c r="AN989" i="42"/>
  <c r="AR988" i="42"/>
  <c r="AQ988" i="42"/>
  <c r="AP988" i="42"/>
  <c r="AO988" i="42"/>
  <c r="AN988" i="42"/>
  <c r="AR987" i="42"/>
  <c r="AQ987" i="42"/>
  <c r="AP987" i="42"/>
  <c r="AO987" i="42"/>
  <c r="AN987" i="42"/>
  <c r="AR986" i="42"/>
  <c r="AQ986" i="42"/>
  <c r="AP986" i="42"/>
  <c r="AO986" i="42"/>
  <c r="AN986" i="42"/>
  <c r="AR985" i="42"/>
  <c r="AQ985" i="42"/>
  <c r="AP985" i="42"/>
  <c r="AO985" i="42"/>
  <c r="AN985" i="42"/>
  <c r="AR984" i="42"/>
  <c r="AQ984" i="42"/>
  <c r="AP984" i="42"/>
  <c r="AO984" i="42"/>
  <c r="AN984" i="42"/>
  <c r="AR983" i="42"/>
  <c r="AQ983" i="42"/>
  <c r="AP983" i="42"/>
  <c r="AO983" i="42"/>
  <c r="AN983" i="42"/>
  <c r="AR982" i="42"/>
  <c r="AQ982" i="42"/>
  <c r="AP982" i="42"/>
  <c r="AO982" i="42"/>
  <c r="AN982" i="42"/>
  <c r="AR981" i="42"/>
  <c r="AQ981" i="42"/>
  <c r="AP981" i="42"/>
  <c r="AO981" i="42"/>
  <c r="AN981" i="42"/>
  <c r="AR980" i="42"/>
  <c r="AQ980" i="42"/>
  <c r="AP980" i="42"/>
  <c r="AO980" i="42"/>
  <c r="AN980" i="42"/>
  <c r="AR979" i="42"/>
  <c r="AQ979" i="42"/>
  <c r="AP979" i="42"/>
  <c r="AO979" i="42"/>
  <c r="AN979" i="42"/>
  <c r="AR978" i="42"/>
  <c r="AQ978" i="42"/>
  <c r="AP978" i="42"/>
  <c r="AO978" i="42"/>
  <c r="AN978" i="42"/>
  <c r="AR977" i="42"/>
  <c r="AQ977" i="42"/>
  <c r="AP977" i="42"/>
  <c r="AO977" i="42"/>
  <c r="AN977" i="42"/>
  <c r="AR976" i="42"/>
  <c r="AQ976" i="42"/>
  <c r="AP976" i="42"/>
  <c r="AO976" i="42"/>
  <c r="AN976" i="42"/>
  <c r="AR975" i="42"/>
  <c r="AQ975" i="42"/>
  <c r="AP975" i="42"/>
  <c r="AO975" i="42"/>
  <c r="AN975" i="42"/>
  <c r="AR974" i="42"/>
  <c r="AQ974" i="42"/>
  <c r="AP974" i="42"/>
  <c r="AO974" i="42"/>
  <c r="AN974" i="42"/>
  <c r="AR973" i="42"/>
  <c r="AQ973" i="42"/>
  <c r="AP973" i="42"/>
  <c r="AO973" i="42"/>
  <c r="AN973" i="42"/>
  <c r="AR972" i="42"/>
  <c r="AQ972" i="42"/>
  <c r="AP972" i="42"/>
  <c r="AO972" i="42"/>
  <c r="AN972" i="42"/>
  <c r="AR971" i="42"/>
  <c r="AQ971" i="42"/>
  <c r="AP971" i="42"/>
  <c r="AO971" i="42"/>
  <c r="AN971" i="42"/>
  <c r="AR970" i="42"/>
  <c r="AQ970" i="42"/>
  <c r="AP970" i="42"/>
  <c r="AO970" i="42"/>
  <c r="AN970" i="42"/>
  <c r="AR969" i="42"/>
  <c r="AQ969" i="42"/>
  <c r="AP969" i="42"/>
  <c r="AO969" i="42"/>
  <c r="AN969" i="42"/>
  <c r="AR968" i="42"/>
  <c r="AQ968" i="42"/>
  <c r="AP968" i="42"/>
  <c r="AO968" i="42"/>
  <c r="AN968" i="42"/>
  <c r="AR967" i="42"/>
  <c r="AQ967" i="42"/>
  <c r="AP967" i="42"/>
  <c r="AO967" i="42"/>
  <c r="AN967" i="42"/>
  <c r="AR966" i="42"/>
  <c r="AQ966" i="42"/>
  <c r="AP966" i="42"/>
  <c r="AO966" i="42"/>
  <c r="AN966" i="42"/>
  <c r="AR965" i="42"/>
  <c r="AQ965" i="42"/>
  <c r="AP965" i="42"/>
  <c r="AO965" i="42"/>
  <c r="AN965" i="42"/>
  <c r="AR964" i="42"/>
  <c r="AQ964" i="42"/>
  <c r="AP964" i="42"/>
  <c r="AO964" i="42"/>
  <c r="AN964" i="42"/>
  <c r="AR963" i="42"/>
  <c r="AQ963" i="42"/>
  <c r="AP963" i="42"/>
  <c r="AO963" i="42"/>
  <c r="AN963" i="42"/>
  <c r="AR962" i="42"/>
  <c r="AQ962" i="42"/>
  <c r="AP962" i="42"/>
  <c r="AO962" i="42"/>
  <c r="AN962" i="42"/>
  <c r="AR961" i="42"/>
  <c r="AQ961" i="42"/>
  <c r="AP961" i="42"/>
  <c r="AO961" i="42"/>
  <c r="AN961" i="42"/>
  <c r="AR960" i="42"/>
  <c r="AQ960" i="42"/>
  <c r="AP960" i="42"/>
  <c r="AO960" i="42"/>
  <c r="AN960" i="42"/>
  <c r="AR959" i="42"/>
  <c r="AQ959" i="42"/>
  <c r="AP959" i="42"/>
  <c r="AO959" i="42"/>
  <c r="AN959" i="42"/>
  <c r="AR958" i="42"/>
  <c r="AQ958" i="42"/>
  <c r="AP958" i="42"/>
  <c r="AO958" i="42"/>
  <c r="AN958" i="42"/>
  <c r="AR957" i="42"/>
  <c r="AQ957" i="42"/>
  <c r="AP957" i="42"/>
  <c r="AO957" i="42"/>
  <c r="AN957" i="42"/>
  <c r="AR956" i="42"/>
  <c r="AQ956" i="42"/>
  <c r="AP956" i="42"/>
  <c r="AO956" i="42"/>
  <c r="AN956" i="42"/>
  <c r="AR955" i="42"/>
  <c r="AQ955" i="42"/>
  <c r="AP955" i="42"/>
  <c r="AO955" i="42"/>
  <c r="AN955" i="42"/>
  <c r="AR954" i="42"/>
  <c r="AQ954" i="42"/>
  <c r="AP954" i="42"/>
  <c r="AO954" i="42"/>
  <c r="AN954" i="42"/>
  <c r="AR953" i="42"/>
  <c r="AQ953" i="42"/>
  <c r="AP953" i="42"/>
  <c r="AO953" i="42"/>
  <c r="AN953" i="42"/>
  <c r="AR952" i="42"/>
  <c r="AQ952" i="42"/>
  <c r="AP952" i="42"/>
  <c r="AO952" i="42"/>
  <c r="AN952" i="42"/>
  <c r="AR951" i="42"/>
  <c r="AQ951" i="42"/>
  <c r="AP951" i="42"/>
  <c r="AO951" i="42"/>
  <c r="AN951" i="42"/>
  <c r="AR950" i="42"/>
  <c r="AQ950" i="42"/>
  <c r="AP950" i="42"/>
  <c r="AO950" i="42"/>
  <c r="AN950" i="42"/>
  <c r="AR949" i="42"/>
  <c r="AQ949" i="42"/>
  <c r="AP949" i="42"/>
  <c r="AO949" i="42"/>
  <c r="AN949" i="42"/>
  <c r="AR948" i="42"/>
  <c r="AQ948" i="42"/>
  <c r="AP948" i="42"/>
  <c r="AO948" i="42"/>
  <c r="AN948" i="42"/>
  <c r="AR947" i="42"/>
  <c r="AQ947" i="42"/>
  <c r="AP947" i="42"/>
  <c r="AO947" i="42"/>
  <c r="AN947" i="42"/>
  <c r="AR946" i="42"/>
  <c r="AQ946" i="42"/>
  <c r="AP946" i="42"/>
  <c r="AO946" i="42"/>
  <c r="AN946" i="42"/>
  <c r="AR945" i="42"/>
  <c r="AQ945" i="42"/>
  <c r="AP945" i="42"/>
  <c r="AO945" i="42"/>
  <c r="AN945" i="42"/>
  <c r="AR944" i="42"/>
  <c r="AQ944" i="42"/>
  <c r="AP944" i="42"/>
  <c r="AO944" i="42"/>
  <c r="AN944" i="42"/>
  <c r="AR943" i="42"/>
  <c r="AQ943" i="42"/>
  <c r="AP943" i="42"/>
  <c r="AO943" i="42"/>
  <c r="AN943" i="42"/>
  <c r="AR942" i="42"/>
  <c r="AQ942" i="42"/>
  <c r="AP942" i="42"/>
  <c r="AO942" i="42"/>
  <c r="AN942" i="42"/>
  <c r="AR941" i="42"/>
  <c r="AQ941" i="42"/>
  <c r="AP941" i="42"/>
  <c r="AO941" i="42"/>
  <c r="AN941" i="42"/>
  <c r="AR940" i="42"/>
  <c r="AQ940" i="42"/>
  <c r="AP940" i="42"/>
  <c r="AO940" i="42"/>
  <c r="AN940" i="42"/>
  <c r="AR939" i="42"/>
  <c r="AQ939" i="42"/>
  <c r="AP939" i="42"/>
  <c r="AO939" i="42"/>
  <c r="AN939" i="42"/>
  <c r="AR938" i="42"/>
  <c r="AQ938" i="42"/>
  <c r="AP938" i="42"/>
  <c r="AO938" i="42"/>
  <c r="AN938" i="42"/>
  <c r="AR937" i="42"/>
  <c r="AQ937" i="42"/>
  <c r="AP937" i="42"/>
  <c r="AO937" i="42"/>
  <c r="AN937" i="42"/>
  <c r="AR936" i="42"/>
  <c r="AQ936" i="42"/>
  <c r="AP936" i="42"/>
  <c r="AO936" i="42"/>
  <c r="AN936" i="42"/>
  <c r="AR935" i="42"/>
  <c r="AQ935" i="42"/>
  <c r="AP935" i="42"/>
  <c r="AO935" i="42"/>
  <c r="AN935" i="42"/>
  <c r="AR934" i="42"/>
  <c r="AQ934" i="42"/>
  <c r="AP934" i="42"/>
  <c r="AO934" i="42"/>
  <c r="AN934" i="42"/>
  <c r="AR933" i="42"/>
  <c r="AQ933" i="42"/>
  <c r="AP933" i="42"/>
  <c r="AO933" i="42"/>
  <c r="AN933" i="42"/>
  <c r="AR932" i="42"/>
  <c r="AQ932" i="42"/>
  <c r="AP932" i="42"/>
  <c r="AO932" i="42"/>
  <c r="AN932" i="42"/>
  <c r="AR931" i="42"/>
  <c r="AQ931" i="42"/>
  <c r="AP931" i="42"/>
  <c r="AO931" i="42"/>
  <c r="AN931" i="42"/>
  <c r="AR930" i="42"/>
  <c r="AQ930" i="42"/>
  <c r="AP930" i="42"/>
  <c r="AO930" i="42"/>
  <c r="AN930" i="42"/>
  <c r="AR929" i="42"/>
  <c r="AQ929" i="42"/>
  <c r="AP929" i="42"/>
  <c r="AO929" i="42"/>
  <c r="AN929" i="42"/>
  <c r="AR928" i="42"/>
  <c r="AQ928" i="42"/>
  <c r="AP928" i="42"/>
  <c r="AO928" i="42"/>
  <c r="AN928" i="42"/>
  <c r="AR927" i="42"/>
  <c r="AQ927" i="42"/>
  <c r="AP927" i="42"/>
  <c r="AO927" i="42"/>
  <c r="AN927" i="42"/>
  <c r="AR926" i="42"/>
  <c r="AQ926" i="42"/>
  <c r="AP926" i="42"/>
  <c r="AO926" i="42"/>
  <c r="AN926" i="42"/>
  <c r="AR925" i="42"/>
  <c r="AQ925" i="42"/>
  <c r="AP925" i="42"/>
  <c r="AO925" i="42"/>
  <c r="AN925" i="42"/>
  <c r="AR924" i="42"/>
  <c r="AQ924" i="42"/>
  <c r="AP924" i="42"/>
  <c r="AO924" i="42"/>
  <c r="AN924" i="42"/>
  <c r="AR923" i="42"/>
  <c r="AQ923" i="42"/>
  <c r="AP923" i="42"/>
  <c r="AO923" i="42"/>
  <c r="AN923" i="42"/>
  <c r="AR922" i="42"/>
  <c r="AQ922" i="42"/>
  <c r="AP922" i="42"/>
  <c r="AO922" i="42"/>
  <c r="AN922" i="42"/>
  <c r="AR921" i="42"/>
  <c r="AQ921" i="42"/>
  <c r="AP921" i="42"/>
  <c r="AO921" i="42"/>
  <c r="AN921" i="42"/>
  <c r="AR920" i="42"/>
  <c r="AQ920" i="42"/>
  <c r="AP920" i="42"/>
  <c r="AO920" i="42"/>
  <c r="AN920" i="42"/>
  <c r="AR919" i="42"/>
  <c r="AQ919" i="42"/>
  <c r="AP919" i="42"/>
  <c r="AO919" i="42"/>
  <c r="AN919" i="42"/>
  <c r="AR918" i="42"/>
  <c r="AQ918" i="42"/>
  <c r="AP918" i="42"/>
  <c r="AO918" i="42"/>
  <c r="AN918" i="42"/>
  <c r="AR917" i="42"/>
  <c r="AQ917" i="42"/>
  <c r="AP917" i="42"/>
  <c r="AO917" i="42"/>
  <c r="AN917" i="42"/>
  <c r="AR916" i="42"/>
  <c r="AQ916" i="42"/>
  <c r="AP916" i="42"/>
  <c r="AO916" i="42"/>
  <c r="AN916" i="42"/>
  <c r="AR915" i="42"/>
  <c r="AQ915" i="42"/>
  <c r="AP915" i="42"/>
  <c r="AO915" i="42"/>
  <c r="AN915" i="42"/>
  <c r="AR914" i="42"/>
  <c r="AQ914" i="42"/>
  <c r="AP914" i="42"/>
  <c r="AO914" i="42"/>
  <c r="AN914" i="42"/>
  <c r="AR913" i="42"/>
  <c r="AQ913" i="42"/>
  <c r="AP913" i="42"/>
  <c r="AO913" i="42"/>
  <c r="AN913" i="42"/>
  <c r="AR912" i="42"/>
  <c r="AQ912" i="42"/>
  <c r="AP912" i="42"/>
  <c r="AO912" i="42"/>
  <c r="AN912" i="42"/>
  <c r="AR911" i="42"/>
  <c r="AQ911" i="42"/>
  <c r="AP911" i="42"/>
  <c r="AO911" i="42"/>
  <c r="AN911" i="42"/>
  <c r="AR910" i="42"/>
  <c r="AQ910" i="42"/>
  <c r="AP910" i="42"/>
  <c r="AO910" i="42"/>
  <c r="AN910" i="42"/>
  <c r="AR909" i="42"/>
  <c r="AQ909" i="42"/>
  <c r="AP909" i="42"/>
  <c r="AO909" i="42"/>
  <c r="AN909" i="42"/>
  <c r="AR908" i="42"/>
  <c r="AQ908" i="42"/>
  <c r="AP908" i="42"/>
  <c r="AO908" i="42"/>
  <c r="AN908" i="42"/>
  <c r="AR907" i="42"/>
  <c r="AQ907" i="42"/>
  <c r="AP907" i="42"/>
  <c r="AO907" i="42"/>
  <c r="AN907" i="42"/>
  <c r="AR906" i="42"/>
  <c r="AQ906" i="42"/>
  <c r="AP906" i="42"/>
  <c r="AO906" i="42"/>
  <c r="AN906" i="42"/>
  <c r="AR905" i="42"/>
  <c r="AQ905" i="42"/>
  <c r="AP905" i="42"/>
  <c r="AO905" i="42"/>
  <c r="AN905" i="42"/>
  <c r="AR904" i="42"/>
  <c r="AQ904" i="42"/>
  <c r="AP904" i="42"/>
  <c r="AO904" i="42"/>
  <c r="AN904" i="42"/>
  <c r="AR903" i="42"/>
  <c r="AQ903" i="42"/>
  <c r="AP903" i="42"/>
  <c r="AO903" i="42"/>
  <c r="AN903" i="42"/>
  <c r="AR902" i="42"/>
  <c r="AQ902" i="42"/>
  <c r="AP902" i="42"/>
  <c r="AO902" i="42"/>
  <c r="AN902" i="42"/>
  <c r="AR901" i="42"/>
  <c r="AQ901" i="42"/>
  <c r="AP901" i="42"/>
  <c r="AO901" i="42"/>
  <c r="AN901" i="42"/>
  <c r="AR900" i="42"/>
  <c r="AQ900" i="42"/>
  <c r="AP900" i="42"/>
  <c r="AO900" i="42"/>
  <c r="AN900" i="42"/>
  <c r="AR899" i="42"/>
  <c r="AQ899" i="42"/>
  <c r="AP899" i="42"/>
  <c r="AO899" i="42"/>
  <c r="AN899" i="42"/>
  <c r="AR898" i="42"/>
  <c r="AQ898" i="42"/>
  <c r="AP898" i="42"/>
  <c r="AO898" i="42"/>
  <c r="AN898" i="42"/>
  <c r="AR897" i="42"/>
  <c r="AQ897" i="42"/>
  <c r="AP897" i="42"/>
  <c r="AO897" i="42"/>
  <c r="AN897" i="42"/>
  <c r="AR896" i="42"/>
  <c r="AQ896" i="42"/>
  <c r="AP896" i="42"/>
  <c r="AO896" i="42"/>
  <c r="AN896" i="42"/>
  <c r="AR895" i="42"/>
  <c r="AQ895" i="42"/>
  <c r="AP895" i="42"/>
  <c r="AO895" i="42"/>
  <c r="AN895" i="42"/>
  <c r="AR894" i="42"/>
  <c r="AQ894" i="42"/>
  <c r="AP894" i="42"/>
  <c r="AO894" i="42"/>
  <c r="AN894" i="42"/>
  <c r="AR893" i="42"/>
  <c r="AQ893" i="42"/>
  <c r="AP893" i="42"/>
  <c r="AO893" i="42"/>
  <c r="AN893" i="42"/>
  <c r="AR892" i="42"/>
  <c r="AQ892" i="42"/>
  <c r="AP892" i="42"/>
  <c r="AO892" i="42"/>
  <c r="AN892" i="42"/>
  <c r="AR891" i="42"/>
  <c r="AQ891" i="42"/>
  <c r="AP891" i="42"/>
  <c r="AO891" i="42"/>
  <c r="AN891" i="42"/>
  <c r="AR890" i="42"/>
  <c r="AQ890" i="42"/>
  <c r="AP890" i="42"/>
  <c r="AO890" i="42"/>
  <c r="AN890" i="42"/>
  <c r="AR889" i="42"/>
  <c r="AQ889" i="42"/>
  <c r="AP889" i="42"/>
  <c r="AO889" i="42"/>
  <c r="AN889" i="42"/>
  <c r="AR888" i="42"/>
  <c r="AQ888" i="42"/>
  <c r="AP888" i="42"/>
  <c r="AO888" i="42"/>
  <c r="AN888" i="42"/>
  <c r="AR887" i="42"/>
  <c r="AQ887" i="42"/>
  <c r="AP887" i="42"/>
  <c r="AO887" i="42"/>
  <c r="AN887" i="42"/>
  <c r="AR886" i="42"/>
  <c r="AQ886" i="42"/>
  <c r="AP886" i="42"/>
  <c r="AO886" i="42"/>
  <c r="AN886" i="42"/>
  <c r="AR885" i="42"/>
  <c r="AQ885" i="42"/>
  <c r="AP885" i="42"/>
  <c r="AO885" i="42"/>
  <c r="AN885" i="42"/>
  <c r="AR884" i="42"/>
  <c r="AQ884" i="42"/>
  <c r="AP884" i="42"/>
  <c r="AO884" i="42"/>
  <c r="AN884" i="42"/>
  <c r="AR883" i="42"/>
  <c r="AQ883" i="42"/>
  <c r="AP883" i="42"/>
  <c r="AO883" i="42"/>
  <c r="AN883" i="42"/>
  <c r="AR882" i="42"/>
  <c r="AQ882" i="42"/>
  <c r="AP882" i="42"/>
  <c r="AO882" i="42"/>
  <c r="AN882" i="42"/>
  <c r="AR881" i="42"/>
  <c r="AQ881" i="42"/>
  <c r="AP881" i="42"/>
  <c r="AO881" i="42"/>
  <c r="AN881" i="42"/>
  <c r="AR880" i="42"/>
  <c r="AQ880" i="42"/>
  <c r="AP880" i="42"/>
  <c r="AO880" i="42"/>
  <c r="AN880" i="42"/>
  <c r="AR879" i="42"/>
  <c r="AQ879" i="42"/>
  <c r="AP879" i="42"/>
  <c r="AO879" i="42"/>
  <c r="AN879" i="42"/>
  <c r="AR878" i="42"/>
  <c r="AQ878" i="42"/>
  <c r="AP878" i="42"/>
  <c r="AO878" i="42"/>
  <c r="AN878" i="42"/>
  <c r="AR877" i="42"/>
  <c r="AQ877" i="42"/>
  <c r="AP877" i="42"/>
  <c r="AO877" i="42"/>
  <c r="AN877" i="42"/>
  <c r="AR876" i="42"/>
  <c r="AQ876" i="42"/>
  <c r="AP876" i="42"/>
  <c r="AO876" i="42"/>
  <c r="AN876" i="42"/>
  <c r="AR875" i="42"/>
  <c r="AQ875" i="42"/>
  <c r="AP875" i="42"/>
  <c r="AO875" i="42"/>
  <c r="AN875" i="42"/>
  <c r="AR874" i="42"/>
  <c r="AQ874" i="42"/>
  <c r="AP874" i="42"/>
  <c r="AO874" i="42"/>
  <c r="AN874" i="42"/>
  <c r="AR873" i="42"/>
  <c r="AQ873" i="42"/>
  <c r="AP873" i="42"/>
  <c r="AO873" i="42"/>
  <c r="AN873" i="42"/>
  <c r="AR872" i="42"/>
  <c r="AQ872" i="42"/>
  <c r="AP872" i="42"/>
  <c r="AO872" i="42"/>
  <c r="AN872" i="42"/>
  <c r="AR871" i="42"/>
  <c r="AQ871" i="42"/>
  <c r="AP871" i="42"/>
  <c r="AO871" i="42"/>
  <c r="AN871" i="42"/>
  <c r="AR870" i="42"/>
  <c r="AQ870" i="42"/>
  <c r="AP870" i="42"/>
  <c r="AO870" i="42"/>
  <c r="AN870" i="42"/>
  <c r="AR869" i="42"/>
  <c r="AQ869" i="42"/>
  <c r="AP869" i="42"/>
  <c r="AO869" i="42"/>
  <c r="AN869" i="42"/>
  <c r="AR868" i="42"/>
  <c r="AQ868" i="42"/>
  <c r="AP868" i="42"/>
  <c r="AO868" i="42"/>
  <c r="AN868" i="42"/>
  <c r="AR867" i="42"/>
  <c r="AQ867" i="42"/>
  <c r="AP867" i="42"/>
  <c r="AO867" i="42"/>
  <c r="AN867" i="42"/>
  <c r="AR866" i="42"/>
  <c r="AQ866" i="42"/>
  <c r="AP866" i="42"/>
  <c r="AO866" i="42"/>
  <c r="AN866" i="42"/>
  <c r="AR865" i="42"/>
  <c r="AQ865" i="42"/>
  <c r="AP865" i="42"/>
  <c r="AO865" i="42"/>
  <c r="AN865" i="42"/>
  <c r="AR864" i="42"/>
  <c r="AQ864" i="42"/>
  <c r="AP864" i="42"/>
  <c r="AO864" i="42"/>
  <c r="AN864" i="42"/>
  <c r="AR863" i="42"/>
  <c r="AQ863" i="42"/>
  <c r="AP863" i="42"/>
  <c r="AO863" i="42"/>
  <c r="AN863" i="42"/>
  <c r="AR862" i="42"/>
  <c r="AQ862" i="42"/>
  <c r="AP862" i="42"/>
  <c r="AO862" i="42"/>
  <c r="AN862" i="42"/>
  <c r="AR861" i="42"/>
  <c r="AQ861" i="42"/>
  <c r="AP861" i="42"/>
  <c r="AO861" i="42"/>
  <c r="AN861" i="42"/>
  <c r="AR860" i="42"/>
  <c r="AQ860" i="42"/>
  <c r="AP860" i="42"/>
  <c r="AO860" i="42"/>
  <c r="AN860" i="42"/>
  <c r="AR859" i="42"/>
  <c r="AQ859" i="42"/>
  <c r="AP859" i="42"/>
  <c r="AO859" i="42"/>
  <c r="AN859" i="42"/>
  <c r="AR858" i="42"/>
  <c r="AQ858" i="42"/>
  <c r="AP858" i="42"/>
  <c r="AO858" i="42"/>
  <c r="AN858" i="42"/>
  <c r="AR857" i="42"/>
  <c r="AQ857" i="42"/>
  <c r="AP857" i="42"/>
  <c r="AO857" i="42"/>
  <c r="AN857" i="42"/>
  <c r="AR856" i="42"/>
  <c r="AQ856" i="42"/>
  <c r="AP856" i="42"/>
  <c r="AO856" i="42"/>
  <c r="AN856" i="42"/>
  <c r="AR855" i="42"/>
  <c r="AQ855" i="42"/>
  <c r="AP855" i="42"/>
  <c r="AO855" i="42"/>
  <c r="AN855" i="42"/>
  <c r="AR854" i="42"/>
  <c r="AQ854" i="42"/>
  <c r="AP854" i="42"/>
  <c r="AO854" i="42"/>
  <c r="AN854" i="42"/>
  <c r="AR853" i="42"/>
  <c r="AQ853" i="42"/>
  <c r="AP853" i="42"/>
  <c r="AO853" i="42"/>
  <c r="AN853" i="42"/>
  <c r="AR852" i="42"/>
  <c r="AQ852" i="42"/>
  <c r="AP852" i="42"/>
  <c r="AO852" i="42"/>
  <c r="AN852" i="42"/>
  <c r="AR851" i="42"/>
  <c r="AQ851" i="42"/>
  <c r="AP851" i="42"/>
  <c r="AO851" i="42"/>
  <c r="AN851" i="42"/>
  <c r="AR850" i="42"/>
  <c r="AQ850" i="42"/>
  <c r="AP850" i="42"/>
  <c r="AO850" i="42"/>
  <c r="AN850" i="42"/>
  <c r="AR849" i="42"/>
  <c r="AQ849" i="42"/>
  <c r="AP849" i="42"/>
  <c r="AO849" i="42"/>
  <c r="AN849" i="42"/>
  <c r="AR848" i="42"/>
  <c r="AQ848" i="42"/>
  <c r="AP848" i="42"/>
  <c r="AO848" i="42"/>
  <c r="AN848" i="42"/>
  <c r="AR847" i="42"/>
  <c r="AQ847" i="42"/>
  <c r="AP847" i="42"/>
  <c r="AO847" i="42"/>
  <c r="AN847" i="42"/>
  <c r="AR846" i="42"/>
  <c r="AQ846" i="42"/>
  <c r="AP846" i="42"/>
  <c r="AO846" i="42"/>
  <c r="AN846" i="42"/>
  <c r="AR845" i="42"/>
  <c r="AQ845" i="42"/>
  <c r="AP845" i="42"/>
  <c r="AO845" i="42"/>
  <c r="AN845" i="42"/>
  <c r="AR844" i="42"/>
  <c r="AQ844" i="42"/>
  <c r="AP844" i="42"/>
  <c r="AO844" i="42"/>
  <c r="AN844" i="42"/>
  <c r="AR843" i="42"/>
  <c r="AQ843" i="42"/>
  <c r="AP843" i="42"/>
  <c r="AO843" i="42"/>
  <c r="AN843" i="42"/>
  <c r="AR842" i="42"/>
  <c r="AQ842" i="42"/>
  <c r="AP842" i="42"/>
  <c r="AO842" i="42"/>
  <c r="AN842" i="42"/>
  <c r="AR841" i="42"/>
  <c r="AQ841" i="42"/>
  <c r="AP841" i="42"/>
  <c r="AO841" i="42"/>
  <c r="AN841" i="42"/>
  <c r="AR840" i="42"/>
  <c r="AQ840" i="42"/>
  <c r="AP840" i="42"/>
  <c r="AO840" i="42"/>
  <c r="AN840" i="42"/>
  <c r="AR839" i="42"/>
  <c r="AQ839" i="42"/>
  <c r="AP839" i="42"/>
  <c r="AO839" i="42"/>
  <c r="AN839" i="42"/>
  <c r="AR838" i="42"/>
  <c r="AQ838" i="42"/>
  <c r="AP838" i="42"/>
  <c r="AO838" i="42"/>
  <c r="AN838" i="42"/>
  <c r="AR837" i="42"/>
  <c r="AQ837" i="42"/>
  <c r="AP837" i="42"/>
  <c r="AO837" i="42"/>
  <c r="AN837" i="42"/>
  <c r="AR836" i="42"/>
  <c r="AQ836" i="42"/>
  <c r="AP836" i="42"/>
  <c r="AO836" i="42"/>
  <c r="AN836" i="42"/>
  <c r="AR835" i="42"/>
  <c r="AQ835" i="42"/>
  <c r="AP835" i="42"/>
  <c r="AO835" i="42"/>
  <c r="AN835" i="42"/>
  <c r="AR834" i="42"/>
  <c r="AQ834" i="42"/>
  <c r="AP834" i="42"/>
  <c r="AO834" i="42"/>
  <c r="AN834" i="42"/>
  <c r="AR833" i="42"/>
  <c r="AQ833" i="42"/>
  <c r="AP833" i="42"/>
  <c r="AO833" i="42"/>
  <c r="AN833" i="42"/>
  <c r="AR832" i="42"/>
  <c r="AQ832" i="42"/>
  <c r="AP832" i="42"/>
  <c r="AO832" i="42"/>
  <c r="AN832" i="42"/>
  <c r="AR831" i="42"/>
  <c r="AQ831" i="42"/>
  <c r="AP831" i="42"/>
  <c r="AO831" i="42"/>
  <c r="AN831" i="42"/>
  <c r="AR830" i="42"/>
  <c r="AQ830" i="42"/>
  <c r="AP830" i="42"/>
  <c r="AO830" i="42"/>
  <c r="AN830" i="42"/>
  <c r="AR829" i="42"/>
  <c r="AQ829" i="42"/>
  <c r="AP829" i="42"/>
  <c r="AO829" i="42"/>
  <c r="AN829" i="42"/>
  <c r="AR828" i="42"/>
  <c r="AQ828" i="42"/>
  <c r="AP828" i="42"/>
  <c r="AO828" i="42"/>
  <c r="AN828" i="42"/>
  <c r="AR827" i="42"/>
  <c r="AQ827" i="42"/>
  <c r="AP827" i="42"/>
  <c r="AO827" i="42"/>
  <c r="AN827" i="42"/>
  <c r="AR826" i="42"/>
  <c r="AQ826" i="42"/>
  <c r="AP826" i="42"/>
  <c r="AO826" i="42"/>
  <c r="AN826" i="42"/>
  <c r="AR825" i="42"/>
  <c r="AQ825" i="42"/>
  <c r="AP825" i="42"/>
  <c r="AO825" i="42"/>
  <c r="AN825" i="42"/>
  <c r="AR824" i="42"/>
  <c r="AQ824" i="42"/>
  <c r="AP824" i="42"/>
  <c r="AO824" i="42"/>
  <c r="AN824" i="42"/>
  <c r="AR823" i="42"/>
  <c r="AQ823" i="42"/>
  <c r="AP823" i="42"/>
  <c r="AO823" i="42"/>
  <c r="AN823" i="42"/>
  <c r="AR822" i="42"/>
  <c r="AQ822" i="42"/>
  <c r="AP822" i="42"/>
  <c r="AO822" i="42"/>
  <c r="AN822" i="42"/>
  <c r="AR821" i="42"/>
  <c r="AQ821" i="42"/>
  <c r="AP821" i="42"/>
  <c r="AO821" i="42"/>
  <c r="AN821" i="42"/>
  <c r="AR820" i="42"/>
  <c r="AQ820" i="42"/>
  <c r="AP820" i="42"/>
  <c r="AO820" i="42"/>
  <c r="AN820" i="42"/>
  <c r="AR819" i="42"/>
  <c r="AQ819" i="42"/>
  <c r="AP819" i="42"/>
  <c r="AO819" i="42"/>
  <c r="AN819" i="42"/>
  <c r="AR818" i="42"/>
  <c r="AQ818" i="42"/>
  <c r="AP818" i="42"/>
  <c r="AO818" i="42"/>
  <c r="AN818" i="42"/>
  <c r="AR817" i="42"/>
  <c r="AQ817" i="42"/>
  <c r="AP817" i="42"/>
  <c r="AO817" i="42"/>
  <c r="AN817" i="42"/>
  <c r="AR816" i="42"/>
  <c r="AQ816" i="42"/>
  <c r="AP816" i="42"/>
  <c r="AO816" i="42"/>
  <c r="AN816" i="42"/>
  <c r="AR815" i="42"/>
  <c r="AQ815" i="42"/>
  <c r="AP815" i="42"/>
  <c r="AO815" i="42"/>
  <c r="AN815" i="42"/>
  <c r="AR814" i="42"/>
  <c r="AQ814" i="42"/>
  <c r="AP814" i="42"/>
  <c r="AO814" i="42"/>
  <c r="AN814" i="42"/>
  <c r="AR813" i="42"/>
  <c r="AQ813" i="42"/>
  <c r="AP813" i="42"/>
  <c r="AO813" i="42"/>
  <c r="AN813" i="42"/>
  <c r="AR812" i="42"/>
  <c r="AQ812" i="42"/>
  <c r="AP812" i="42"/>
  <c r="AO812" i="42"/>
  <c r="AN812" i="42"/>
  <c r="AR811" i="42"/>
  <c r="AQ811" i="42"/>
  <c r="AP811" i="42"/>
  <c r="AO811" i="42"/>
  <c r="AN811" i="42"/>
  <c r="AR810" i="42"/>
  <c r="AQ810" i="42"/>
  <c r="AP810" i="42"/>
  <c r="AO810" i="42"/>
  <c r="AN810" i="42"/>
  <c r="AR809" i="42"/>
  <c r="AQ809" i="42"/>
  <c r="AP809" i="42"/>
  <c r="AO809" i="42"/>
  <c r="AN809" i="42"/>
  <c r="AR808" i="42"/>
  <c r="AQ808" i="42"/>
  <c r="AP808" i="42"/>
  <c r="AO808" i="42"/>
  <c r="AN808" i="42"/>
  <c r="AR807" i="42"/>
  <c r="AQ807" i="42"/>
  <c r="AP807" i="42"/>
  <c r="AO807" i="42"/>
  <c r="AN807" i="42"/>
  <c r="AR806" i="42"/>
  <c r="AQ806" i="42"/>
  <c r="AP806" i="42"/>
  <c r="AO806" i="42"/>
  <c r="AN806" i="42"/>
  <c r="AR805" i="42"/>
  <c r="AQ805" i="42"/>
  <c r="AP805" i="42"/>
  <c r="AO805" i="42"/>
  <c r="AN805" i="42"/>
  <c r="AR804" i="42"/>
  <c r="AQ804" i="42"/>
  <c r="AP804" i="42"/>
  <c r="AO804" i="42"/>
  <c r="AN804" i="42"/>
  <c r="AR803" i="42"/>
  <c r="AQ803" i="42"/>
  <c r="AP803" i="42"/>
  <c r="AO803" i="42"/>
  <c r="AN803" i="42"/>
  <c r="AR802" i="42"/>
  <c r="AQ802" i="42"/>
  <c r="AP802" i="42"/>
  <c r="AO802" i="42"/>
  <c r="AN802" i="42"/>
  <c r="AR801" i="42"/>
  <c r="AQ801" i="42"/>
  <c r="AP801" i="42"/>
  <c r="AO801" i="42"/>
  <c r="AN801" i="42"/>
  <c r="AR800" i="42"/>
  <c r="AQ800" i="42"/>
  <c r="AP800" i="42"/>
  <c r="AO800" i="42"/>
  <c r="AN800" i="42"/>
  <c r="AR799" i="42"/>
  <c r="AQ799" i="42"/>
  <c r="AP799" i="42"/>
  <c r="AO799" i="42"/>
  <c r="AN799" i="42"/>
  <c r="AR798" i="42"/>
  <c r="AQ798" i="42"/>
  <c r="AP798" i="42"/>
  <c r="AO798" i="42"/>
  <c r="AN798" i="42"/>
  <c r="AR797" i="42"/>
  <c r="AQ797" i="42"/>
  <c r="AP797" i="42"/>
  <c r="AO797" i="42"/>
  <c r="AN797" i="42"/>
  <c r="AR796" i="42"/>
  <c r="AQ796" i="42"/>
  <c r="AP796" i="42"/>
  <c r="AO796" i="42"/>
  <c r="AN796" i="42"/>
  <c r="AR795" i="42"/>
  <c r="AQ795" i="42"/>
  <c r="AP795" i="42"/>
  <c r="AO795" i="42"/>
  <c r="AN795" i="42"/>
  <c r="AR794" i="42"/>
  <c r="AQ794" i="42"/>
  <c r="AP794" i="42"/>
  <c r="AO794" i="42"/>
  <c r="AN794" i="42"/>
  <c r="AR793" i="42"/>
  <c r="AQ793" i="42"/>
  <c r="AP793" i="42"/>
  <c r="AO793" i="42"/>
  <c r="AN793" i="42"/>
  <c r="AR792" i="42"/>
  <c r="AQ792" i="42"/>
  <c r="AP792" i="42"/>
  <c r="AO792" i="42"/>
  <c r="AN792" i="42"/>
  <c r="AR791" i="42"/>
  <c r="AQ791" i="42"/>
  <c r="AP791" i="42"/>
  <c r="AO791" i="42"/>
  <c r="AN791" i="42"/>
  <c r="AR790" i="42"/>
  <c r="AQ790" i="42"/>
  <c r="AP790" i="42"/>
  <c r="AO790" i="42"/>
  <c r="AN790" i="42"/>
  <c r="AR789" i="42"/>
  <c r="AQ789" i="42"/>
  <c r="AP789" i="42"/>
  <c r="AO789" i="42"/>
  <c r="AN789" i="42"/>
  <c r="AR788" i="42"/>
  <c r="AQ788" i="42"/>
  <c r="AP788" i="42"/>
  <c r="AO788" i="42"/>
  <c r="AN788" i="42"/>
  <c r="AR787" i="42"/>
  <c r="AQ787" i="42"/>
  <c r="AP787" i="42"/>
  <c r="AO787" i="42"/>
  <c r="AN787" i="42"/>
  <c r="AR786" i="42"/>
  <c r="AQ786" i="42"/>
  <c r="AP786" i="42"/>
  <c r="AO786" i="42"/>
  <c r="AN786" i="42"/>
  <c r="AR785" i="42"/>
  <c r="AQ785" i="42"/>
  <c r="AP785" i="42"/>
  <c r="AO785" i="42"/>
  <c r="AN785" i="42"/>
  <c r="AR784" i="42"/>
  <c r="AQ784" i="42"/>
  <c r="AP784" i="42"/>
  <c r="AO784" i="42"/>
  <c r="AN784" i="42"/>
  <c r="AR783" i="42"/>
  <c r="AQ783" i="42"/>
  <c r="AP783" i="42"/>
  <c r="AO783" i="42"/>
  <c r="AN783" i="42"/>
  <c r="AR782" i="42"/>
  <c r="AQ782" i="42"/>
  <c r="AP782" i="42"/>
  <c r="AO782" i="42"/>
  <c r="AN782" i="42"/>
  <c r="AR781" i="42"/>
  <c r="AQ781" i="42"/>
  <c r="AP781" i="42"/>
  <c r="AO781" i="42"/>
  <c r="AN781" i="42"/>
  <c r="AR780" i="42"/>
  <c r="AQ780" i="42"/>
  <c r="AP780" i="42"/>
  <c r="AO780" i="42"/>
  <c r="AN780" i="42"/>
  <c r="AR779" i="42"/>
  <c r="AQ779" i="42"/>
  <c r="AP779" i="42"/>
  <c r="AO779" i="42"/>
  <c r="AN779" i="42"/>
  <c r="AR778" i="42"/>
  <c r="AQ778" i="42"/>
  <c r="AP778" i="42"/>
  <c r="AO778" i="42"/>
  <c r="AN778" i="42"/>
  <c r="AR777" i="42"/>
  <c r="AQ777" i="42"/>
  <c r="AP777" i="42"/>
  <c r="AO777" i="42"/>
  <c r="AN777" i="42"/>
  <c r="AR776" i="42"/>
  <c r="AQ776" i="42"/>
  <c r="AP776" i="42"/>
  <c r="AO776" i="42"/>
  <c r="AN776" i="42"/>
  <c r="AR775" i="42"/>
  <c r="AQ775" i="42"/>
  <c r="AP775" i="42"/>
  <c r="AO775" i="42"/>
  <c r="AN775" i="42"/>
  <c r="AR774" i="42"/>
  <c r="AQ774" i="42"/>
  <c r="AP774" i="42"/>
  <c r="AO774" i="42"/>
  <c r="AN774" i="42"/>
  <c r="AR773" i="42"/>
  <c r="AQ773" i="42"/>
  <c r="AP773" i="42"/>
  <c r="AO773" i="42"/>
  <c r="AN773" i="42"/>
  <c r="AR772" i="42"/>
  <c r="AQ772" i="42"/>
  <c r="AP772" i="42"/>
  <c r="AO772" i="42"/>
  <c r="AN772" i="42"/>
  <c r="AR771" i="42"/>
  <c r="AQ771" i="42"/>
  <c r="AP771" i="42"/>
  <c r="AO771" i="42"/>
  <c r="AN771" i="42"/>
  <c r="AR770" i="42"/>
  <c r="AQ770" i="42"/>
  <c r="AP770" i="42"/>
  <c r="AO770" i="42"/>
  <c r="AN770" i="42"/>
  <c r="AR769" i="42"/>
  <c r="AQ769" i="42"/>
  <c r="AP769" i="42"/>
  <c r="AO769" i="42"/>
  <c r="AN769" i="42"/>
  <c r="AR768" i="42"/>
  <c r="AQ768" i="42"/>
  <c r="AP768" i="42"/>
  <c r="AO768" i="42"/>
  <c r="AN768" i="42"/>
  <c r="AR767" i="42"/>
  <c r="AQ767" i="42"/>
  <c r="AP767" i="42"/>
  <c r="AO767" i="42"/>
  <c r="AN767" i="42"/>
  <c r="AR766" i="42"/>
  <c r="AQ766" i="42"/>
  <c r="AP766" i="42"/>
  <c r="AO766" i="42"/>
  <c r="AN766" i="42"/>
  <c r="AR765" i="42"/>
  <c r="AQ765" i="42"/>
  <c r="AP765" i="42"/>
  <c r="AO765" i="42"/>
  <c r="AN765" i="42"/>
  <c r="AR764" i="42"/>
  <c r="AQ764" i="42"/>
  <c r="AP764" i="42"/>
  <c r="AO764" i="42"/>
  <c r="AN764" i="42"/>
  <c r="AR763" i="42"/>
  <c r="AQ763" i="42"/>
  <c r="AP763" i="42"/>
  <c r="AO763" i="42"/>
  <c r="AN763" i="42"/>
  <c r="AR762" i="42"/>
  <c r="AQ762" i="42"/>
  <c r="AP762" i="42"/>
  <c r="AO762" i="42"/>
  <c r="AN762" i="42"/>
  <c r="AR761" i="42"/>
  <c r="AQ761" i="42"/>
  <c r="AP761" i="42"/>
  <c r="AO761" i="42"/>
  <c r="AN761" i="42"/>
  <c r="AR760" i="42"/>
  <c r="AQ760" i="42"/>
  <c r="AP760" i="42"/>
  <c r="AO760" i="42"/>
  <c r="AN760" i="42"/>
  <c r="AR759" i="42"/>
  <c r="AQ759" i="42"/>
  <c r="AP759" i="42"/>
  <c r="AO759" i="42"/>
  <c r="AN759" i="42"/>
  <c r="AR758" i="42"/>
  <c r="AQ758" i="42"/>
  <c r="AP758" i="42"/>
  <c r="AO758" i="42"/>
  <c r="AN758" i="42"/>
  <c r="AR757" i="42"/>
  <c r="AQ757" i="42"/>
  <c r="AP757" i="42"/>
  <c r="AO757" i="42"/>
  <c r="AN757" i="42"/>
  <c r="AR756" i="42"/>
  <c r="AQ756" i="42"/>
  <c r="AP756" i="42"/>
  <c r="AO756" i="42"/>
  <c r="AN756" i="42"/>
  <c r="AR755" i="42"/>
  <c r="AQ755" i="42"/>
  <c r="AP755" i="42"/>
  <c r="AO755" i="42"/>
  <c r="AN755" i="42"/>
  <c r="AR754" i="42"/>
  <c r="AQ754" i="42"/>
  <c r="AP754" i="42"/>
  <c r="AO754" i="42"/>
  <c r="AN754" i="42"/>
  <c r="AR753" i="42"/>
  <c r="AQ753" i="42"/>
  <c r="AP753" i="42"/>
  <c r="AO753" i="42"/>
  <c r="AN753" i="42"/>
  <c r="AR752" i="42"/>
  <c r="AQ752" i="42"/>
  <c r="AP752" i="42"/>
  <c r="AO752" i="42"/>
  <c r="AN752" i="42"/>
  <c r="AR751" i="42"/>
  <c r="AQ751" i="42"/>
  <c r="AP751" i="42"/>
  <c r="AO751" i="42"/>
  <c r="AN751" i="42"/>
  <c r="AR750" i="42"/>
  <c r="AQ750" i="42"/>
  <c r="AP750" i="42"/>
  <c r="AO750" i="42"/>
  <c r="AN750" i="42"/>
  <c r="AR749" i="42"/>
  <c r="AQ749" i="42"/>
  <c r="AP749" i="42"/>
  <c r="AO749" i="42"/>
  <c r="AN749" i="42"/>
  <c r="AR748" i="42"/>
  <c r="AQ748" i="42"/>
  <c r="AP748" i="42"/>
  <c r="AO748" i="42"/>
  <c r="AN748" i="42"/>
  <c r="AR747" i="42"/>
  <c r="AQ747" i="42"/>
  <c r="AP747" i="42"/>
  <c r="AO747" i="42"/>
  <c r="AN747" i="42"/>
  <c r="AR746" i="42"/>
  <c r="AQ746" i="42"/>
  <c r="AP746" i="42"/>
  <c r="AO746" i="42"/>
  <c r="AN746" i="42"/>
  <c r="AR745" i="42"/>
  <c r="AQ745" i="42"/>
  <c r="AP745" i="42"/>
  <c r="AO745" i="42"/>
  <c r="AN745" i="42"/>
  <c r="AR744" i="42"/>
  <c r="AQ744" i="42"/>
  <c r="AP744" i="42"/>
  <c r="AO744" i="42"/>
  <c r="AN744" i="42"/>
  <c r="AR743" i="42"/>
  <c r="AQ743" i="42"/>
  <c r="AP743" i="42"/>
  <c r="AO743" i="42"/>
  <c r="AN743" i="42"/>
  <c r="AR742" i="42"/>
  <c r="AQ742" i="42"/>
  <c r="AP742" i="42"/>
  <c r="AO742" i="42"/>
  <c r="AN742" i="42"/>
  <c r="AR741" i="42"/>
  <c r="AQ741" i="42"/>
  <c r="AP741" i="42"/>
  <c r="AO741" i="42"/>
  <c r="AN741" i="42"/>
  <c r="AR740" i="42"/>
  <c r="AQ740" i="42"/>
  <c r="AP740" i="42"/>
  <c r="AO740" i="42"/>
  <c r="AN740" i="42"/>
  <c r="AR739" i="42"/>
  <c r="AQ739" i="42"/>
  <c r="AP739" i="42"/>
  <c r="AO739" i="42"/>
  <c r="AN739" i="42"/>
  <c r="AR738" i="42"/>
  <c r="AQ738" i="42"/>
  <c r="AP738" i="42"/>
  <c r="AO738" i="42"/>
  <c r="AN738" i="42"/>
  <c r="AR737" i="42"/>
  <c r="AQ737" i="42"/>
  <c r="AP737" i="42"/>
  <c r="AO737" i="42"/>
  <c r="AN737" i="42"/>
  <c r="AR736" i="42"/>
  <c r="AQ736" i="42"/>
  <c r="AP736" i="42"/>
  <c r="AO736" i="42"/>
  <c r="AN736" i="42"/>
  <c r="AR735" i="42"/>
  <c r="AQ735" i="42"/>
  <c r="AP735" i="42"/>
  <c r="AO735" i="42"/>
  <c r="AN735" i="42"/>
  <c r="AR734" i="42"/>
  <c r="AQ734" i="42"/>
  <c r="AP734" i="42"/>
  <c r="AO734" i="42"/>
  <c r="AN734" i="42"/>
  <c r="AR733" i="42"/>
  <c r="AQ733" i="42"/>
  <c r="AP733" i="42"/>
  <c r="AO733" i="42"/>
  <c r="AN733" i="42"/>
  <c r="AR732" i="42"/>
  <c r="AQ732" i="42"/>
  <c r="AP732" i="42"/>
  <c r="AO732" i="42"/>
  <c r="AN732" i="42"/>
  <c r="AR731" i="42"/>
  <c r="AQ731" i="42"/>
  <c r="AP731" i="42"/>
  <c r="AO731" i="42"/>
  <c r="AN731" i="42"/>
  <c r="AR730" i="42"/>
  <c r="AQ730" i="42"/>
  <c r="AP730" i="42"/>
  <c r="AO730" i="42"/>
  <c r="AN730" i="42"/>
  <c r="AR729" i="42"/>
  <c r="AQ729" i="42"/>
  <c r="AP729" i="42"/>
  <c r="AO729" i="42"/>
  <c r="AN729" i="42"/>
  <c r="AR728" i="42"/>
  <c r="AQ728" i="42"/>
  <c r="AP728" i="42"/>
  <c r="AO728" i="42"/>
  <c r="AN728" i="42"/>
  <c r="AR727" i="42"/>
  <c r="AQ727" i="42"/>
  <c r="AP727" i="42"/>
  <c r="AO727" i="42"/>
  <c r="AN727" i="42"/>
  <c r="AR726" i="42"/>
  <c r="AQ726" i="42"/>
  <c r="AP726" i="42"/>
  <c r="AO726" i="42"/>
  <c r="AN726" i="42"/>
  <c r="AR725" i="42"/>
  <c r="AQ725" i="42"/>
  <c r="AP725" i="42"/>
  <c r="AO725" i="42"/>
  <c r="AN725" i="42"/>
  <c r="AR724" i="42"/>
  <c r="AQ724" i="42"/>
  <c r="AP724" i="42"/>
  <c r="AO724" i="42"/>
  <c r="AN724" i="42"/>
  <c r="AR723" i="42"/>
  <c r="AQ723" i="42"/>
  <c r="AP723" i="42"/>
  <c r="AO723" i="42"/>
  <c r="AN723" i="42"/>
  <c r="AR722" i="42"/>
  <c r="AQ722" i="42"/>
  <c r="AP722" i="42"/>
  <c r="AO722" i="42"/>
  <c r="AN722" i="42"/>
  <c r="AR721" i="42"/>
  <c r="AQ721" i="42"/>
  <c r="AP721" i="42"/>
  <c r="AO721" i="42"/>
  <c r="AN721" i="42"/>
  <c r="AR720" i="42"/>
  <c r="AQ720" i="42"/>
  <c r="AP720" i="42"/>
  <c r="AO720" i="42"/>
  <c r="AN720" i="42"/>
  <c r="AR719" i="42"/>
  <c r="AQ719" i="42"/>
  <c r="AP719" i="42"/>
  <c r="AO719" i="42"/>
  <c r="AN719" i="42"/>
  <c r="AR718" i="42"/>
  <c r="AQ718" i="42"/>
  <c r="AP718" i="42"/>
  <c r="AO718" i="42"/>
  <c r="AN718" i="42"/>
  <c r="AR717" i="42"/>
  <c r="AQ717" i="42"/>
  <c r="AP717" i="42"/>
  <c r="AO717" i="42"/>
  <c r="AN717" i="42"/>
  <c r="AR716" i="42"/>
  <c r="AQ716" i="42"/>
  <c r="AP716" i="42"/>
  <c r="AO716" i="42"/>
  <c r="AN716" i="42"/>
  <c r="AR715" i="42"/>
  <c r="AQ715" i="42"/>
  <c r="AP715" i="42"/>
  <c r="AO715" i="42"/>
  <c r="AN715" i="42"/>
  <c r="AR714" i="42"/>
  <c r="AQ714" i="42"/>
  <c r="AP714" i="42"/>
  <c r="AO714" i="42"/>
  <c r="AN714" i="42"/>
  <c r="AR713" i="42"/>
  <c r="AQ713" i="42"/>
  <c r="AP713" i="42"/>
  <c r="AO713" i="42"/>
  <c r="AN713" i="42"/>
  <c r="AR712" i="42"/>
  <c r="AQ712" i="42"/>
  <c r="AP712" i="42"/>
  <c r="AO712" i="42"/>
  <c r="AN712" i="42"/>
  <c r="AR711" i="42"/>
  <c r="AQ711" i="42"/>
  <c r="AP711" i="42"/>
  <c r="AO711" i="42"/>
  <c r="AN711" i="42"/>
  <c r="AR710" i="42"/>
  <c r="AQ710" i="42"/>
  <c r="AP710" i="42"/>
  <c r="AO710" i="42"/>
  <c r="AN710" i="42"/>
  <c r="AR709" i="42"/>
  <c r="AQ709" i="42"/>
  <c r="AP709" i="42"/>
  <c r="AO709" i="42"/>
  <c r="AN709" i="42"/>
  <c r="AR708" i="42"/>
  <c r="AQ708" i="42"/>
  <c r="AP708" i="42"/>
  <c r="AO708" i="42"/>
  <c r="AN708" i="42"/>
  <c r="AR707" i="42"/>
  <c r="AQ707" i="42"/>
  <c r="AP707" i="42"/>
  <c r="AO707" i="42"/>
  <c r="AN707" i="42"/>
  <c r="AR706" i="42"/>
  <c r="AQ706" i="42"/>
  <c r="AP706" i="42"/>
  <c r="AO706" i="42"/>
  <c r="AN706" i="42"/>
  <c r="AR705" i="42"/>
  <c r="AQ705" i="42"/>
  <c r="AP705" i="42"/>
  <c r="AO705" i="42"/>
  <c r="AN705" i="42"/>
  <c r="AR704" i="42"/>
  <c r="AQ704" i="42"/>
  <c r="AP704" i="42"/>
  <c r="AO704" i="42"/>
  <c r="AN704" i="42"/>
  <c r="AR703" i="42"/>
  <c r="AQ703" i="42"/>
  <c r="AP703" i="42"/>
  <c r="AO703" i="42"/>
  <c r="AN703" i="42"/>
  <c r="AR702" i="42"/>
  <c r="AQ702" i="42"/>
  <c r="AP702" i="42"/>
  <c r="AO702" i="42"/>
  <c r="AN702" i="42"/>
  <c r="AR701" i="42"/>
  <c r="AQ701" i="42"/>
  <c r="AP701" i="42"/>
  <c r="AO701" i="42"/>
  <c r="AN701" i="42"/>
  <c r="AR700" i="42"/>
  <c r="AQ700" i="42"/>
  <c r="AP700" i="42"/>
  <c r="AO700" i="42"/>
  <c r="AN700" i="42"/>
  <c r="AR699" i="42"/>
  <c r="AQ699" i="42"/>
  <c r="AP699" i="42"/>
  <c r="AO699" i="42"/>
  <c r="AN699" i="42"/>
  <c r="AR698" i="42"/>
  <c r="AQ698" i="42"/>
  <c r="AP698" i="42"/>
  <c r="AO698" i="42"/>
  <c r="AN698" i="42"/>
  <c r="AR697" i="42"/>
  <c r="AQ697" i="42"/>
  <c r="AP697" i="42"/>
  <c r="AO697" i="42"/>
  <c r="AN697" i="42"/>
  <c r="AR696" i="42"/>
  <c r="AQ696" i="42"/>
  <c r="AP696" i="42"/>
  <c r="AO696" i="42"/>
  <c r="AN696" i="42"/>
  <c r="AR695" i="42"/>
  <c r="AQ695" i="42"/>
  <c r="AP695" i="42"/>
  <c r="AO695" i="42"/>
  <c r="AN695" i="42"/>
  <c r="AR694" i="42"/>
  <c r="AQ694" i="42"/>
  <c r="AP694" i="42"/>
  <c r="AO694" i="42"/>
  <c r="AN694" i="42"/>
  <c r="AR693" i="42"/>
  <c r="AQ693" i="42"/>
  <c r="AP693" i="42"/>
  <c r="AO693" i="42"/>
  <c r="AN693" i="42"/>
  <c r="AR692" i="42"/>
  <c r="AQ692" i="42"/>
  <c r="AP692" i="42"/>
  <c r="AO692" i="42"/>
  <c r="AN692" i="42"/>
  <c r="AR691" i="42"/>
  <c r="AQ691" i="42"/>
  <c r="AP691" i="42"/>
  <c r="AO691" i="42"/>
  <c r="AN691" i="42"/>
  <c r="AR690" i="42"/>
  <c r="AQ690" i="42"/>
  <c r="AP690" i="42"/>
  <c r="AO690" i="42"/>
  <c r="AN690" i="42"/>
  <c r="AR689" i="42"/>
  <c r="AQ689" i="42"/>
  <c r="AP689" i="42"/>
  <c r="AO689" i="42"/>
  <c r="AN689" i="42"/>
  <c r="AR688" i="42"/>
  <c r="AQ688" i="42"/>
  <c r="AP688" i="42"/>
  <c r="AO688" i="42"/>
  <c r="AN688" i="42"/>
  <c r="AR687" i="42"/>
  <c r="AQ687" i="42"/>
  <c r="AP687" i="42"/>
  <c r="AO687" i="42"/>
  <c r="AN687" i="42"/>
  <c r="AR686" i="42"/>
  <c r="AQ686" i="42"/>
  <c r="AP686" i="42"/>
  <c r="AO686" i="42"/>
  <c r="AN686" i="42"/>
  <c r="AR685" i="42"/>
  <c r="AQ685" i="42"/>
  <c r="AP685" i="42"/>
  <c r="AO685" i="42"/>
  <c r="AN685" i="42"/>
  <c r="AR684" i="42"/>
  <c r="AQ684" i="42"/>
  <c r="AP684" i="42"/>
  <c r="AO684" i="42"/>
  <c r="AN684" i="42"/>
  <c r="AR683" i="42"/>
  <c r="AQ683" i="42"/>
  <c r="AP683" i="42"/>
  <c r="AO683" i="42"/>
  <c r="AN683" i="42"/>
  <c r="AR682" i="42"/>
  <c r="AQ682" i="42"/>
  <c r="AP682" i="42"/>
  <c r="AO682" i="42"/>
  <c r="AN682" i="42"/>
  <c r="AR681" i="42"/>
  <c r="AQ681" i="42"/>
  <c r="AP681" i="42"/>
  <c r="AO681" i="42"/>
  <c r="AN681" i="42"/>
  <c r="AR680" i="42"/>
  <c r="AQ680" i="42"/>
  <c r="AP680" i="42"/>
  <c r="AO680" i="42"/>
  <c r="AN680" i="42"/>
  <c r="AR679" i="42"/>
  <c r="AQ679" i="42"/>
  <c r="AP679" i="42"/>
  <c r="AO679" i="42"/>
  <c r="AN679" i="42"/>
  <c r="AR678" i="42"/>
  <c r="AQ678" i="42"/>
  <c r="AP678" i="42"/>
  <c r="AO678" i="42"/>
  <c r="AN678" i="42"/>
  <c r="AR677" i="42"/>
  <c r="AQ677" i="42"/>
  <c r="AP677" i="42"/>
  <c r="AO677" i="42"/>
  <c r="AN677" i="42"/>
  <c r="AR676" i="42"/>
  <c r="AQ676" i="42"/>
  <c r="AP676" i="42"/>
  <c r="AO676" i="42"/>
  <c r="AN676" i="42"/>
  <c r="AR675" i="42"/>
  <c r="AQ675" i="42"/>
  <c r="AP675" i="42"/>
  <c r="AO675" i="42"/>
  <c r="AN675" i="42"/>
  <c r="AR674" i="42"/>
  <c r="AQ674" i="42"/>
  <c r="AP674" i="42"/>
  <c r="AO674" i="42"/>
  <c r="AN674" i="42"/>
  <c r="AR673" i="42"/>
  <c r="AQ673" i="42"/>
  <c r="AP673" i="42"/>
  <c r="AO673" i="42"/>
  <c r="AN673" i="42"/>
  <c r="AR672" i="42"/>
  <c r="AQ672" i="42"/>
  <c r="AP672" i="42"/>
  <c r="AO672" i="42"/>
  <c r="AN672" i="42"/>
  <c r="AR671" i="42"/>
  <c r="AQ671" i="42"/>
  <c r="AP671" i="42"/>
  <c r="AO671" i="42"/>
  <c r="AN671" i="42"/>
  <c r="AR670" i="42"/>
  <c r="AQ670" i="42"/>
  <c r="AP670" i="42"/>
  <c r="AO670" i="42"/>
  <c r="AN670" i="42"/>
  <c r="AR669" i="42"/>
  <c r="AQ669" i="42"/>
  <c r="AP669" i="42"/>
  <c r="AO669" i="42"/>
  <c r="AN669" i="42"/>
  <c r="AR668" i="42"/>
  <c r="AQ668" i="42"/>
  <c r="AP668" i="42"/>
  <c r="AO668" i="42"/>
  <c r="AN668" i="42"/>
  <c r="AR667" i="42"/>
  <c r="AQ667" i="42"/>
  <c r="AP667" i="42"/>
  <c r="AO667" i="42"/>
  <c r="AN667" i="42"/>
  <c r="AR666" i="42"/>
  <c r="AQ666" i="42"/>
  <c r="AP666" i="42"/>
  <c r="AO666" i="42"/>
  <c r="AN666" i="42"/>
  <c r="AR665" i="42"/>
  <c r="AQ665" i="42"/>
  <c r="AP665" i="42"/>
  <c r="AO665" i="42"/>
  <c r="AN665" i="42"/>
  <c r="AR664" i="42"/>
  <c r="AQ664" i="42"/>
  <c r="AP664" i="42"/>
  <c r="AO664" i="42"/>
  <c r="AN664" i="42"/>
  <c r="AR663" i="42"/>
  <c r="AQ663" i="42"/>
  <c r="AP663" i="42"/>
  <c r="AO663" i="42"/>
  <c r="AN663" i="42"/>
  <c r="AR662" i="42"/>
  <c r="AQ662" i="42"/>
  <c r="AP662" i="42"/>
  <c r="AO662" i="42"/>
  <c r="AN662" i="42"/>
  <c r="AR661" i="42"/>
  <c r="AQ661" i="42"/>
  <c r="AP661" i="42"/>
  <c r="AO661" i="42"/>
  <c r="AN661" i="42"/>
  <c r="AR660" i="42"/>
  <c r="AQ660" i="42"/>
  <c r="AP660" i="42"/>
  <c r="AO660" i="42"/>
  <c r="AN660" i="42"/>
  <c r="AR659" i="42"/>
  <c r="AQ659" i="42"/>
  <c r="AP659" i="42"/>
  <c r="AO659" i="42"/>
  <c r="AN659" i="42"/>
  <c r="AR658" i="42"/>
  <c r="AQ658" i="42"/>
  <c r="AP658" i="42"/>
  <c r="AO658" i="42"/>
  <c r="AN658" i="42"/>
  <c r="AR657" i="42"/>
  <c r="AQ657" i="42"/>
  <c r="AP657" i="42"/>
  <c r="AO657" i="42"/>
  <c r="AN657" i="42"/>
  <c r="AR656" i="42"/>
  <c r="AQ656" i="42"/>
  <c r="AP656" i="42"/>
  <c r="AO656" i="42"/>
  <c r="AN656" i="42"/>
  <c r="AR655" i="42"/>
  <c r="AQ655" i="42"/>
  <c r="AP655" i="42"/>
  <c r="AO655" i="42"/>
  <c r="AN655" i="42"/>
  <c r="AR654" i="42"/>
  <c r="AQ654" i="42"/>
  <c r="AP654" i="42"/>
  <c r="AO654" i="42"/>
  <c r="AN654" i="42"/>
  <c r="AR653" i="42"/>
  <c r="AQ653" i="42"/>
  <c r="AP653" i="42"/>
  <c r="AO653" i="42"/>
  <c r="AN653" i="42"/>
  <c r="AR652" i="42"/>
  <c r="AQ652" i="42"/>
  <c r="AP652" i="42"/>
  <c r="AO652" i="42"/>
  <c r="AN652" i="42"/>
  <c r="AR651" i="42"/>
  <c r="AQ651" i="42"/>
  <c r="AP651" i="42"/>
  <c r="AO651" i="42"/>
  <c r="AN651" i="42"/>
  <c r="AR650" i="42"/>
  <c r="AQ650" i="42"/>
  <c r="AP650" i="42"/>
  <c r="AO650" i="42"/>
  <c r="AN650" i="42"/>
  <c r="AR649" i="42"/>
  <c r="AQ649" i="42"/>
  <c r="AP649" i="42"/>
  <c r="AO649" i="42"/>
  <c r="AN649" i="42"/>
  <c r="AR648" i="42"/>
  <c r="AQ648" i="42"/>
  <c r="AP648" i="42"/>
  <c r="AO648" i="42"/>
  <c r="AN648" i="42"/>
  <c r="AR647" i="42"/>
  <c r="AQ647" i="42"/>
  <c r="AP647" i="42"/>
  <c r="AO647" i="42"/>
  <c r="AN647" i="42"/>
  <c r="AR646" i="42"/>
  <c r="AQ646" i="42"/>
  <c r="AP646" i="42"/>
  <c r="AO646" i="42"/>
  <c r="AN646" i="42"/>
  <c r="AR645" i="42"/>
  <c r="AQ645" i="42"/>
  <c r="AP645" i="42"/>
  <c r="AO645" i="42"/>
  <c r="AN645" i="42"/>
  <c r="AR644" i="42"/>
  <c r="AQ644" i="42"/>
  <c r="AP644" i="42"/>
  <c r="AO644" i="42"/>
  <c r="AN644" i="42"/>
  <c r="AR643" i="42"/>
  <c r="AQ643" i="42"/>
  <c r="AP643" i="42"/>
  <c r="AO643" i="42"/>
  <c r="AN643" i="42"/>
  <c r="AR642" i="42"/>
  <c r="AQ642" i="42"/>
  <c r="AP642" i="42"/>
  <c r="AO642" i="42"/>
  <c r="AN642" i="42"/>
  <c r="AR641" i="42"/>
  <c r="AQ641" i="42"/>
  <c r="AP641" i="42"/>
  <c r="AO641" i="42"/>
  <c r="AN641" i="42"/>
  <c r="AR640" i="42"/>
  <c r="AQ640" i="42"/>
  <c r="AP640" i="42"/>
  <c r="AO640" i="42"/>
  <c r="AN640" i="42"/>
  <c r="AR639" i="42"/>
  <c r="AQ639" i="42"/>
  <c r="AP639" i="42"/>
  <c r="AO639" i="42"/>
  <c r="AN639" i="42"/>
  <c r="AR638" i="42"/>
  <c r="AQ638" i="42"/>
  <c r="AP638" i="42"/>
  <c r="AO638" i="42"/>
  <c r="AN638" i="42"/>
  <c r="AR637" i="42"/>
  <c r="AQ637" i="42"/>
  <c r="AP637" i="42"/>
  <c r="AO637" i="42"/>
  <c r="AN637" i="42"/>
  <c r="AR636" i="42"/>
  <c r="AQ636" i="42"/>
  <c r="AP636" i="42"/>
  <c r="AO636" i="42"/>
  <c r="AN636" i="42"/>
  <c r="AR635" i="42"/>
  <c r="AQ635" i="42"/>
  <c r="AP635" i="42"/>
  <c r="AO635" i="42"/>
  <c r="AN635" i="42"/>
  <c r="AR634" i="42"/>
  <c r="AQ634" i="42"/>
  <c r="AP634" i="42"/>
  <c r="AO634" i="42"/>
  <c r="AN634" i="42"/>
  <c r="AR633" i="42"/>
  <c r="AQ633" i="42"/>
  <c r="AP633" i="42"/>
  <c r="AO633" i="42"/>
  <c r="AN633" i="42"/>
  <c r="AR632" i="42"/>
  <c r="AQ632" i="42"/>
  <c r="AP632" i="42"/>
  <c r="AO632" i="42"/>
  <c r="AN632" i="42"/>
  <c r="AR631" i="42"/>
  <c r="AQ631" i="42"/>
  <c r="AP631" i="42"/>
  <c r="AO631" i="42"/>
  <c r="AN631" i="42"/>
  <c r="AR630" i="42"/>
  <c r="AQ630" i="42"/>
  <c r="AP630" i="42"/>
  <c r="AO630" i="42"/>
  <c r="AN630" i="42"/>
  <c r="AR629" i="42"/>
  <c r="AQ629" i="42"/>
  <c r="AP629" i="42"/>
  <c r="AO629" i="42"/>
  <c r="AN629" i="42"/>
  <c r="AR628" i="42"/>
  <c r="AQ628" i="42"/>
  <c r="AP628" i="42"/>
  <c r="AO628" i="42"/>
  <c r="AN628" i="42"/>
  <c r="AR627" i="42"/>
  <c r="AQ627" i="42"/>
  <c r="AP627" i="42"/>
  <c r="AO627" i="42"/>
  <c r="AN627" i="42"/>
  <c r="AR626" i="42"/>
  <c r="AQ626" i="42"/>
  <c r="AP626" i="42"/>
  <c r="AO626" i="42"/>
  <c r="AN626" i="42"/>
  <c r="AR625" i="42"/>
  <c r="AQ625" i="42"/>
  <c r="AP625" i="42"/>
  <c r="AO625" i="42"/>
  <c r="AN625" i="42"/>
  <c r="AR624" i="42"/>
  <c r="AQ624" i="42"/>
  <c r="AP624" i="42"/>
  <c r="AO624" i="42"/>
  <c r="AN624" i="42"/>
  <c r="AR623" i="42"/>
  <c r="AQ623" i="42"/>
  <c r="AP623" i="42"/>
  <c r="AO623" i="42"/>
  <c r="AN623" i="42"/>
  <c r="AR622" i="42"/>
  <c r="AQ622" i="42"/>
  <c r="AP622" i="42"/>
  <c r="AO622" i="42"/>
  <c r="AN622" i="42"/>
  <c r="AR621" i="42"/>
  <c r="AQ621" i="42"/>
  <c r="AP621" i="42"/>
  <c r="AO621" i="42"/>
  <c r="AN621" i="42"/>
  <c r="AR620" i="42"/>
  <c r="AQ620" i="42"/>
  <c r="AP620" i="42"/>
  <c r="AO620" i="42"/>
  <c r="AN620" i="42"/>
  <c r="AR619" i="42"/>
  <c r="AQ619" i="42"/>
  <c r="AP619" i="42"/>
  <c r="AO619" i="42"/>
  <c r="AN619" i="42"/>
  <c r="AR618" i="42"/>
  <c r="AQ618" i="42"/>
  <c r="AP618" i="42"/>
  <c r="AO618" i="42"/>
  <c r="AN618" i="42"/>
  <c r="AR617" i="42"/>
  <c r="AQ617" i="42"/>
  <c r="AP617" i="42"/>
  <c r="AO617" i="42"/>
  <c r="AN617" i="42"/>
  <c r="AR616" i="42"/>
  <c r="AQ616" i="42"/>
  <c r="AP616" i="42"/>
  <c r="AO616" i="42"/>
  <c r="AN616" i="42"/>
  <c r="AR615" i="42"/>
  <c r="AQ615" i="42"/>
  <c r="AP615" i="42"/>
  <c r="AO615" i="42"/>
  <c r="AN615" i="42"/>
  <c r="AR614" i="42"/>
  <c r="AQ614" i="42"/>
  <c r="AP614" i="42"/>
  <c r="AO614" i="42"/>
  <c r="AN614" i="42"/>
  <c r="AR613" i="42"/>
  <c r="AQ613" i="42"/>
  <c r="AP613" i="42"/>
  <c r="AO613" i="42"/>
  <c r="AN613" i="42"/>
  <c r="AR612" i="42"/>
  <c r="AQ612" i="42"/>
  <c r="AP612" i="42"/>
  <c r="AO612" i="42"/>
  <c r="AN612" i="42"/>
  <c r="AR611" i="42"/>
  <c r="AQ611" i="42"/>
  <c r="AP611" i="42"/>
  <c r="AO611" i="42"/>
  <c r="AN611" i="42"/>
  <c r="AR610" i="42"/>
  <c r="AQ610" i="42"/>
  <c r="AP610" i="42"/>
  <c r="AO610" i="42"/>
  <c r="AN610" i="42"/>
  <c r="AR609" i="42"/>
  <c r="AQ609" i="42"/>
  <c r="AP609" i="42"/>
  <c r="AO609" i="42"/>
  <c r="AN609" i="42"/>
  <c r="AR608" i="42"/>
  <c r="AQ608" i="42"/>
  <c r="AP608" i="42"/>
  <c r="AO608" i="42"/>
  <c r="AN608" i="42"/>
  <c r="AR607" i="42"/>
  <c r="AQ607" i="42"/>
  <c r="AP607" i="42"/>
  <c r="AO607" i="42"/>
  <c r="AN607" i="42"/>
  <c r="AR606" i="42"/>
  <c r="AQ606" i="42"/>
  <c r="AP606" i="42"/>
  <c r="AO606" i="42"/>
  <c r="AN606" i="42"/>
  <c r="AR605" i="42"/>
  <c r="AQ605" i="42"/>
  <c r="AP605" i="42"/>
  <c r="AO605" i="42"/>
  <c r="AN605" i="42"/>
  <c r="AR604" i="42"/>
  <c r="AQ604" i="42"/>
  <c r="AP604" i="42"/>
  <c r="AO604" i="42"/>
  <c r="AN604" i="42"/>
  <c r="AR603" i="42"/>
  <c r="AQ603" i="42"/>
  <c r="AP603" i="42"/>
  <c r="AO603" i="42"/>
  <c r="AN603" i="42"/>
  <c r="AR602" i="42"/>
  <c r="AQ602" i="42"/>
  <c r="AP602" i="42"/>
  <c r="AO602" i="42"/>
  <c r="AN602" i="42"/>
  <c r="AR601" i="42"/>
  <c r="AQ601" i="42"/>
  <c r="AP601" i="42"/>
  <c r="AO601" i="42"/>
  <c r="AN601" i="42"/>
  <c r="AR600" i="42"/>
  <c r="AQ600" i="42"/>
  <c r="AP600" i="42"/>
  <c r="AO600" i="42"/>
  <c r="AN600" i="42"/>
  <c r="AR599" i="42"/>
  <c r="AQ599" i="42"/>
  <c r="AP599" i="42"/>
  <c r="AO599" i="42"/>
  <c r="AN599" i="42"/>
  <c r="AR598" i="42"/>
  <c r="AQ598" i="42"/>
  <c r="AP598" i="42"/>
  <c r="AO598" i="42"/>
  <c r="AN598" i="42"/>
  <c r="AR597" i="42"/>
  <c r="AQ597" i="42"/>
  <c r="AP597" i="42"/>
  <c r="AO597" i="42"/>
  <c r="AN597" i="42"/>
  <c r="AR596" i="42"/>
  <c r="AQ596" i="42"/>
  <c r="AP596" i="42"/>
  <c r="AO596" i="42"/>
  <c r="AN596" i="42"/>
  <c r="AR595" i="42"/>
  <c r="AQ595" i="42"/>
  <c r="AP595" i="42"/>
  <c r="AO595" i="42"/>
  <c r="AN595" i="42"/>
  <c r="AR594" i="42"/>
  <c r="AQ594" i="42"/>
  <c r="AP594" i="42"/>
  <c r="AO594" i="42"/>
  <c r="AN594" i="42"/>
  <c r="AR593" i="42"/>
  <c r="AQ593" i="42"/>
  <c r="AP593" i="42"/>
  <c r="AO593" i="42"/>
  <c r="AN593" i="42"/>
  <c r="AR592" i="42"/>
  <c r="AQ592" i="42"/>
  <c r="AP592" i="42"/>
  <c r="AO592" i="42"/>
  <c r="AN592" i="42"/>
  <c r="AR591" i="42"/>
  <c r="AQ591" i="42"/>
  <c r="AP591" i="42"/>
  <c r="AO591" i="42"/>
  <c r="AN591" i="42"/>
  <c r="AR590" i="42"/>
  <c r="AQ590" i="42"/>
  <c r="AP590" i="42"/>
  <c r="AO590" i="42"/>
  <c r="AN590" i="42"/>
  <c r="AR589" i="42"/>
  <c r="AQ589" i="42"/>
  <c r="AP589" i="42"/>
  <c r="AO589" i="42"/>
  <c r="AN589" i="42"/>
  <c r="AR588" i="42"/>
  <c r="AQ588" i="42"/>
  <c r="AP588" i="42"/>
  <c r="AO588" i="42"/>
  <c r="AN588" i="42"/>
  <c r="AR587" i="42"/>
  <c r="AQ587" i="42"/>
  <c r="AP587" i="42"/>
  <c r="AO587" i="42"/>
  <c r="AN587" i="42"/>
  <c r="AR586" i="42"/>
  <c r="AQ586" i="42"/>
  <c r="AP586" i="42"/>
  <c r="AO586" i="42"/>
  <c r="AN586" i="42"/>
  <c r="AR585" i="42"/>
  <c r="AQ585" i="42"/>
  <c r="AP585" i="42"/>
  <c r="AO585" i="42"/>
  <c r="AN585" i="42"/>
  <c r="AR584" i="42"/>
  <c r="AQ584" i="42"/>
  <c r="AP584" i="42"/>
  <c r="AO584" i="42"/>
  <c r="AN584" i="42"/>
  <c r="AR583" i="42"/>
  <c r="AQ583" i="42"/>
  <c r="AP583" i="42"/>
  <c r="AO583" i="42"/>
  <c r="AN583" i="42"/>
  <c r="AR582" i="42"/>
  <c r="AQ582" i="42"/>
  <c r="AP582" i="42"/>
  <c r="AO582" i="42"/>
  <c r="AN582" i="42"/>
  <c r="AR581" i="42"/>
  <c r="AQ581" i="42"/>
  <c r="AP581" i="42"/>
  <c r="AO581" i="42"/>
  <c r="AN581" i="42"/>
  <c r="AR580" i="42"/>
  <c r="AQ580" i="42"/>
  <c r="AP580" i="42"/>
  <c r="AO580" i="42"/>
  <c r="AN580" i="42"/>
  <c r="AR579" i="42"/>
  <c r="AQ579" i="42"/>
  <c r="AP579" i="42"/>
  <c r="AO579" i="42"/>
  <c r="AN579" i="42"/>
  <c r="AR578" i="42"/>
  <c r="AQ578" i="42"/>
  <c r="AP578" i="42"/>
  <c r="AO578" i="42"/>
  <c r="AN578" i="42"/>
  <c r="AR577" i="42"/>
  <c r="AQ577" i="42"/>
  <c r="AP577" i="42"/>
  <c r="AO577" i="42"/>
  <c r="AN577" i="42"/>
  <c r="AR576" i="42"/>
  <c r="AQ576" i="42"/>
  <c r="AP576" i="42"/>
  <c r="AO576" i="42"/>
  <c r="AN576" i="42"/>
  <c r="AR575" i="42"/>
  <c r="AQ575" i="42"/>
  <c r="AP575" i="42"/>
  <c r="AO575" i="42"/>
  <c r="AN575" i="42"/>
  <c r="AR574" i="42"/>
  <c r="AQ574" i="42"/>
  <c r="AP574" i="42"/>
  <c r="AO574" i="42"/>
  <c r="AN574" i="42"/>
  <c r="AR573" i="42"/>
  <c r="AQ573" i="42"/>
  <c r="AP573" i="42"/>
  <c r="AO573" i="42"/>
  <c r="AN573" i="42"/>
  <c r="AR572" i="42"/>
  <c r="AQ572" i="42"/>
  <c r="AP572" i="42"/>
  <c r="AO572" i="42"/>
  <c r="AN572" i="42"/>
  <c r="AR571" i="42"/>
  <c r="AQ571" i="42"/>
  <c r="AP571" i="42"/>
  <c r="AO571" i="42"/>
  <c r="AN571" i="42"/>
  <c r="AR570" i="42"/>
  <c r="AQ570" i="42"/>
  <c r="AP570" i="42"/>
  <c r="AO570" i="42"/>
  <c r="AN570" i="42"/>
  <c r="AR569" i="42"/>
  <c r="AQ569" i="42"/>
  <c r="AP569" i="42"/>
  <c r="AO569" i="42"/>
  <c r="AN569" i="42"/>
  <c r="AR568" i="42"/>
  <c r="AQ568" i="42"/>
  <c r="AP568" i="42"/>
  <c r="AO568" i="42"/>
  <c r="AN568" i="42"/>
  <c r="AR567" i="42"/>
  <c r="AQ567" i="42"/>
  <c r="AP567" i="42"/>
  <c r="AO567" i="42"/>
  <c r="AN567" i="42"/>
  <c r="AR566" i="42"/>
  <c r="AQ566" i="42"/>
  <c r="AP566" i="42"/>
  <c r="AO566" i="42"/>
  <c r="AN566" i="42"/>
  <c r="AR565" i="42"/>
  <c r="AQ565" i="42"/>
  <c r="AP565" i="42"/>
  <c r="AO565" i="42"/>
  <c r="AN565" i="42"/>
  <c r="AR564" i="42"/>
  <c r="AQ564" i="42"/>
  <c r="AP564" i="42"/>
  <c r="AO564" i="42"/>
  <c r="AN564" i="42"/>
  <c r="AR563" i="42"/>
  <c r="AQ563" i="42"/>
  <c r="AP563" i="42"/>
  <c r="AO563" i="42"/>
  <c r="AN563" i="42"/>
  <c r="AR562" i="42"/>
  <c r="AQ562" i="42"/>
  <c r="AP562" i="42"/>
  <c r="AO562" i="42"/>
  <c r="AN562" i="42"/>
  <c r="AR561" i="42"/>
  <c r="AQ561" i="42"/>
  <c r="AP561" i="42"/>
  <c r="AO561" i="42"/>
  <c r="AN561" i="42"/>
  <c r="AR560" i="42"/>
  <c r="AQ560" i="42"/>
  <c r="AP560" i="42"/>
  <c r="AO560" i="42"/>
  <c r="AN560" i="42"/>
  <c r="AR559" i="42"/>
  <c r="AQ559" i="42"/>
  <c r="AP559" i="42"/>
  <c r="AO559" i="42"/>
  <c r="AN559" i="42"/>
  <c r="AR558" i="42"/>
  <c r="AQ558" i="42"/>
  <c r="AP558" i="42"/>
  <c r="AO558" i="42"/>
  <c r="AN558" i="42"/>
  <c r="AR557" i="42"/>
  <c r="AQ557" i="42"/>
  <c r="AP557" i="42"/>
  <c r="AO557" i="42"/>
  <c r="AN557" i="42"/>
  <c r="AR556" i="42"/>
  <c r="AQ556" i="42"/>
  <c r="AP556" i="42"/>
  <c r="AO556" i="42"/>
  <c r="AN556" i="42"/>
  <c r="AR555" i="42"/>
  <c r="AQ555" i="42"/>
  <c r="AP555" i="42"/>
  <c r="AO555" i="42"/>
  <c r="AN555" i="42"/>
  <c r="AR554" i="42"/>
  <c r="AQ554" i="42"/>
  <c r="AP554" i="42"/>
  <c r="AO554" i="42"/>
  <c r="AN554" i="42"/>
  <c r="AR553" i="42"/>
  <c r="AQ553" i="42"/>
  <c r="AP553" i="42"/>
  <c r="AO553" i="42"/>
  <c r="AN553" i="42"/>
  <c r="AR552" i="42"/>
  <c r="AQ552" i="42"/>
  <c r="AP552" i="42"/>
  <c r="AO552" i="42"/>
  <c r="AN552" i="42"/>
  <c r="AR551" i="42"/>
  <c r="AQ551" i="42"/>
  <c r="AP551" i="42"/>
  <c r="AO551" i="42"/>
  <c r="AN551" i="42"/>
  <c r="AR550" i="42"/>
  <c r="AQ550" i="42"/>
  <c r="AP550" i="42"/>
  <c r="AO550" i="42"/>
  <c r="AN550" i="42"/>
  <c r="AR549" i="42"/>
  <c r="AQ549" i="42"/>
  <c r="AP549" i="42"/>
  <c r="AO549" i="42"/>
  <c r="AN549" i="42"/>
  <c r="AR548" i="42"/>
  <c r="AQ548" i="42"/>
  <c r="AP548" i="42"/>
  <c r="AO548" i="42"/>
  <c r="AN548" i="42"/>
  <c r="AR547" i="42"/>
  <c r="AQ547" i="42"/>
  <c r="AP547" i="42"/>
  <c r="AO547" i="42"/>
  <c r="AN547" i="42"/>
  <c r="AR546" i="42"/>
  <c r="AQ546" i="42"/>
  <c r="AP546" i="42"/>
  <c r="AO546" i="42"/>
  <c r="AN546" i="42"/>
  <c r="AR545" i="42"/>
  <c r="AQ545" i="42"/>
  <c r="AP545" i="42"/>
  <c r="AO545" i="42"/>
  <c r="AN545" i="42"/>
  <c r="AR544" i="42"/>
  <c r="AQ544" i="42"/>
  <c r="AP544" i="42"/>
  <c r="AO544" i="42"/>
  <c r="AN544" i="42"/>
  <c r="AR543" i="42"/>
  <c r="AQ543" i="42"/>
  <c r="AP543" i="42"/>
  <c r="AO543" i="42"/>
  <c r="AN543" i="42"/>
  <c r="AR542" i="42"/>
  <c r="AQ542" i="42"/>
  <c r="AP542" i="42"/>
  <c r="AO542" i="42"/>
  <c r="AN542" i="42"/>
  <c r="AR541" i="42"/>
  <c r="AQ541" i="42"/>
  <c r="AP541" i="42"/>
  <c r="AO541" i="42"/>
  <c r="AN541" i="42"/>
  <c r="AR540" i="42"/>
  <c r="AQ540" i="42"/>
  <c r="AP540" i="42"/>
  <c r="AO540" i="42"/>
  <c r="AN540" i="42"/>
  <c r="AR539" i="42"/>
  <c r="AQ539" i="42"/>
  <c r="AP539" i="42"/>
  <c r="AO539" i="42"/>
  <c r="AN539" i="42"/>
  <c r="AR538" i="42"/>
  <c r="AQ538" i="42"/>
  <c r="AP538" i="42"/>
  <c r="AO538" i="42"/>
  <c r="AN538" i="42"/>
  <c r="AR537" i="42"/>
  <c r="AQ537" i="42"/>
  <c r="AP537" i="42"/>
  <c r="AO537" i="42"/>
  <c r="AN537" i="42"/>
  <c r="AR536" i="42"/>
  <c r="AQ536" i="42"/>
  <c r="AP536" i="42"/>
  <c r="AO536" i="42"/>
  <c r="AN536" i="42"/>
  <c r="AR535" i="42"/>
  <c r="AQ535" i="42"/>
  <c r="AP535" i="42"/>
  <c r="AO535" i="42"/>
  <c r="AN535" i="42"/>
  <c r="AR534" i="42"/>
  <c r="AQ534" i="42"/>
  <c r="AP534" i="42"/>
  <c r="AO534" i="42"/>
  <c r="AN534" i="42"/>
  <c r="AR533" i="42"/>
  <c r="AQ533" i="42"/>
  <c r="AP533" i="42"/>
  <c r="AO533" i="42"/>
  <c r="AN533" i="42"/>
  <c r="AR532" i="42"/>
  <c r="AQ532" i="42"/>
  <c r="AP532" i="42"/>
  <c r="AO532" i="42"/>
  <c r="AN532" i="42"/>
  <c r="AR531" i="42"/>
  <c r="AQ531" i="42"/>
  <c r="AP531" i="42"/>
  <c r="AO531" i="42"/>
  <c r="AN531" i="42"/>
  <c r="AR530" i="42"/>
  <c r="AQ530" i="42"/>
  <c r="AP530" i="42"/>
  <c r="AO530" i="42"/>
  <c r="AN530" i="42"/>
  <c r="AR529" i="42"/>
  <c r="AQ529" i="42"/>
  <c r="AP529" i="42"/>
  <c r="AO529" i="42"/>
  <c r="AN529" i="42"/>
  <c r="AR528" i="42"/>
  <c r="AQ528" i="42"/>
  <c r="AP528" i="42"/>
  <c r="AO528" i="42"/>
  <c r="AN528" i="42"/>
  <c r="AR527" i="42"/>
  <c r="AQ527" i="42"/>
  <c r="AP527" i="42"/>
  <c r="AO527" i="42"/>
  <c r="AN527" i="42"/>
  <c r="AR526" i="42"/>
  <c r="AQ526" i="42"/>
  <c r="AP526" i="42"/>
  <c r="AO526" i="42"/>
  <c r="AN526" i="42"/>
  <c r="AR525" i="42"/>
  <c r="AQ525" i="42"/>
  <c r="AP525" i="42"/>
  <c r="AO525" i="42"/>
  <c r="AN525" i="42"/>
  <c r="AR524" i="42"/>
  <c r="AQ524" i="42"/>
  <c r="AP524" i="42"/>
  <c r="AO524" i="42"/>
  <c r="AN524" i="42"/>
  <c r="AR523" i="42"/>
  <c r="AQ523" i="42"/>
  <c r="AP523" i="42"/>
  <c r="AO523" i="42"/>
  <c r="AN523" i="42"/>
  <c r="AR522" i="42"/>
  <c r="AQ522" i="42"/>
  <c r="AP522" i="42"/>
  <c r="AO522" i="42"/>
  <c r="AN522" i="42"/>
  <c r="AR521" i="42"/>
  <c r="AQ521" i="42"/>
  <c r="AP521" i="42"/>
  <c r="AO521" i="42"/>
  <c r="AN521" i="42"/>
  <c r="AR520" i="42"/>
  <c r="AQ520" i="42"/>
  <c r="AP520" i="42"/>
  <c r="AO520" i="42"/>
  <c r="AN520" i="42"/>
  <c r="AR519" i="42"/>
  <c r="AQ519" i="42"/>
  <c r="AP519" i="42"/>
  <c r="AO519" i="42"/>
  <c r="AN519" i="42"/>
  <c r="AR518" i="42"/>
  <c r="AQ518" i="42"/>
  <c r="AP518" i="42"/>
  <c r="AO518" i="42"/>
  <c r="AN518" i="42"/>
  <c r="AR517" i="42"/>
  <c r="AQ517" i="42"/>
  <c r="AP517" i="42"/>
  <c r="AO517" i="42"/>
  <c r="AN517" i="42"/>
  <c r="AR516" i="42"/>
  <c r="AQ516" i="42"/>
  <c r="AP516" i="42"/>
  <c r="AO516" i="42"/>
  <c r="AN516" i="42"/>
  <c r="AR515" i="42"/>
  <c r="AQ515" i="42"/>
  <c r="AP515" i="42"/>
  <c r="AO515" i="42"/>
  <c r="AN515" i="42"/>
  <c r="AR514" i="42"/>
  <c r="AQ514" i="42"/>
  <c r="AP514" i="42"/>
  <c r="AO514" i="42"/>
  <c r="AN514" i="42"/>
  <c r="AR513" i="42"/>
  <c r="AQ513" i="42"/>
  <c r="AP513" i="42"/>
  <c r="AO513" i="42"/>
  <c r="AN513" i="42"/>
  <c r="AR512" i="42"/>
  <c r="AQ512" i="42"/>
  <c r="AP512" i="42"/>
  <c r="AO512" i="42"/>
  <c r="AN512" i="42"/>
  <c r="AR511" i="42"/>
  <c r="AQ511" i="42"/>
  <c r="AP511" i="42"/>
  <c r="AO511" i="42"/>
  <c r="AN511" i="42"/>
  <c r="AR510" i="42"/>
  <c r="AQ510" i="42"/>
  <c r="AP510" i="42"/>
  <c r="AO510" i="42"/>
  <c r="AN510" i="42"/>
  <c r="AR509" i="42"/>
  <c r="AQ509" i="42"/>
  <c r="AP509" i="42"/>
  <c r="AO509" i="42"/>
  <c r="AN509" i="42"/>
  <c r="AR508" i="42"/>
  <c r="AQ508" i="42"/>
  <c r="AP508" i="42"/>
  <c r="AO508" i="42"/>
  <c r="AN508" i="42"/>
  <c r="AR507" i="42"/>
  <c r="AQ507" i="42"/>
  <c r="AP507" i="42"/>
  <c r="AO507" i="42"/>
  <c r="AN507" i="42"/>
  <c r="AR506" i="42"/>
  <c r="AQ506" i="42"/>
  <c r="AP506" i="42"/>
  <c r="AO506" i="42"/>
  <c r="AN506" i="42"/>
  <c r="AR505" i="42"/>
  <c r="AQ505" i="42"/>
  <c r="AP505" i="42"/>
  <c r="AO505" i="42"/>
  <c r="AN505" i="42"/>
  <c r="AR504" i="42"/>
  <c r="AQ504" i="42"/>
  <c r="AP504" i="42"/>
  <c r="AO504" i="42"/>
  <c r="AN504" i="42"/>
  <c r="AR503" i="42"/>
  <c r="AQ503" i="42"/>
  <c r="AP503" i="42"/>
  <c r="AO503" i="42"/>
  <c r="AN503" i="42"/>
  <c r="AR502" i="42"/>
  <c r="AQ502" i="42"/>
  <c r="AP502" i="42"/>
  <c r="AO502" i="42"/>
  <c r="AN502" i="42"/>
  <c r="AR501" i="42"/>
  <c r="AQ501" i="42"/>
  <c r="AP501" i="42"/>
  <c r="AO501" i="42"/>
  <c r="AN501" i="42"/>
  <c r="AR500" i="42"/>
  <c r="AQ500" i="42"/>
  <c r="AP500" i="42"/>
  <c r="AO500" i="42"/>
  <c r="AN500" i="42"/>
  <c r="AR499" i="42"/>
  <c r="AQ499" i="42"/>
  <c r="AP499" i="42"/>
  <c r="AO499" i="42"/>
  <c r="AN499" i="42"/>
  <c r="AR498" i="42"/>
  <c r="AQ498" i="42"/>
  <c r="AP498" i="42"/>
  <c r="AO498" i="42"/>
  <c r="AN498" i="42"/>
  <c r="AR497" i="42"/>
  <c r="AQ497" i="42"/>
  <c r="AP497" i="42"/>
  <c r="AO497" i="42"/>
  <c r="AN497" i="42"/>
  <c r="AR496" i="42"/>
  <c r="AQ496" i="42"/>
  <c r="AP496" i="42"/>
  <c r="AO496" i="42"/>
  <c r="AN496" i="42"/>
  <c r="AR495" i="42"/>
  <c r="AQ495" i="42"/>
  <c r="AP495" i="42"/>
  <c r="AO495" i="42"/>
  <c r="AN495" i="42"/>
  <c r="AR494" i="42"/>
  <c r="AQ494" i="42"/>
  <c r="AP494" i="42"/>
  <c r="AO494" i="42"/>
  <c r="AN494" i="42"/>
  <c r="AR493" i="42"/>
  <c r="AQ493" i="42"/>
  <c r="AP493" i="42"/>
  <c r="AO493" i="42"/>
  <c r="AN493" i="42"/>
  <c r="AR492" i="42"/>
  <c r="AQ492" i="42"/>
  <c r="AP492" i="42"/>
  <c r="AO492" i="42"/>
  <c r="AN492" i="42"/>
  <c r="AR491" i="42"/>
  <c r="AQ491" i="42"/>
  <c r="AP491" i="42"/>
  <c r="AO491" i="42"/>
  <c r="AN491" i="42"/>
  <c r="AR490" i="42"/>
  <c r="AQ490" i="42"/>
  <c r="AP490" i="42"/>
  <c r="AO490" i="42"/>
  <c r="AN490" i="42"/>
  <c r="AR489" i="42"/>
  <c r="AQ489" i="42"/>
  <c r="AP489" i="42"/>
  <c r="AO489" i="42"/>
  <c r="AN489" i="42"/>
  <c r="AR488" i="42"/>
  <c r="AQ488" i="42"/>
  <c r="AP488" i="42"/>
  <c r="AO488" i="42"/>
  <c r="AN488" i="42"/>
  <c r="AR487" i="42"/>
  <c r="AQ487" i="42"/>
  <c r="AP487" i="42"/>
  <c r="AO487" i="42"/>
  <c r="AN487" i="42"/>
  <c r="AR486" i="42"/>
  <c r="AQ486" i="42"/>
  <c r="AP486" i="42"/>
  <c r="AO486" i="42"/>
  <c r="AN486" i="42"/>
  <c r="AR485" i="42"/>
  <c r="AQ485" i="42"/>
  <c r="AP485" i="42"/>
  <c r="AO485" i="42"/>
  <c r="AN485" i="42"/>
  <c r="AR484" i="42"/>
  <c r="AQ484" i="42"/>
  <c r="AP484" i="42"/>
  <c r="AO484" i="42"/>
  <c r="AN484" i="42"/>
  <c r="AR483" i="42"/>
  <c r="AQ483" i="42"/>
  <c r="AP483" i="42"/>
  <c r="AO483" i="42"/>
  <c r="AN483" i="42"/>
  <c r="AR482" i="42"/>
  <c r="AQ482" i="42"/>
  <c r="AP482" i="42"/>
  <c r="AO482" i="42"/>
  <c r="AN482" i="42"/>
  <c r="AR481" i="42"/>
  <c r="AQ481" i="42"/>
  <c r="AP481" i="42"/>
  <c r="AO481" i="42"/>
  <c r="AN481" i="42"/>
  <c r="AR480" i="42"/>
  <c r="AQ480" i="42"/>
  <c r="AP480" i="42"/>
  <c r="AO480" i="42"/>
  <c r="AN480" i="42"/>
  <c r="AR479" i="42"/>
  <c r="AQ479" i="42"/>
  <c r="AP479" i="42"/>
  <c r="AO479" i="42"/>
  <c r="AN479" i="42"/>
  <c r="AR478" i="42"/>
  <c r="AQ478" i="42"/>
  <c r="AP478" i="42"/>
  <c r="AO478" i="42"/>
  <c r="AN478" i="42"/>
  <c r="AR477" i="42"/>
  <c r="AQ477" i="42"/>
  <c r="AP477" i="42"/>
  <c r="AO477" i="42"/>
  <c r="AN477" i="42"/>
  <c r="AR476" i="42"/>
  <c r="AQ476" i="42"/>
  <c r="AP476" i="42"/>
  <c r="AO476" i="42"/>
  <c r="AN476" i="42"/>
  <c r="AR475" i="42"/>
  <c r="AQ475" i="42"/>
  <c r="AP475" i="42"/>
  <c r="AO475" i="42"/>
  <c r="AN475" i="42"/>
  <c r="AR474" i="42"/>
  <c r="AQ474" i="42"/>
  <c r="AP474" i="42"/>
  <c r="AO474" i="42"/>
  <c r="AN474" i="42"/>
  <c r="AR473" i="42"/>
  <c r="AQ473" i="42"/>
  <c r="AP473" i="42"/>
  <c r="AO473" i="42"/>
  <c r="AN473" i="42"/>
  <c r="AR472" i="42"/>
  <c r="AQ472" i="42"/>
  <c r="AP472" i="42"/>
  <c r="AO472" i="42"/>
  <c r="AN472" i="42"/>
  <c r="AR471" i="42"/>
  <c r="AQ471" i="42"/>
  <c r="AP471" i="42"/>
  <c r="AO471" i="42"/>
  <c r="AN471" i="42"/>
  <c r="AR470" i="42"/>
  <c r="AQ470" i="42"/>
  <c r="AP470" i="42"/>
  <c r="AO470" i="42"/>
  <c r="AN470" i="42"/>
  <c r="AR469" i="42"/>
  <c r="AQ469" i="42"/>
  <c r="AP469" i="42"/>
  <c r="AO469" i="42"/>
  <c r="AN469" i="42"/>
  <c r="AR468" i="42"/>
  <c r="AQ468" i="42"/>
  <c r="AP468" i="42"/>
  <c r="AO468" i="42"/>
  <c r="AN468" i="42"/>
  <c r="AR467" i="42"/>
  <c r="AQ467" i="42"/>
  <c r="AP467" i="42"/>
  <c r="AO467" i="42"/>
  <c r="AN467" i="42"/>
  <c r="AR466" i="42"/>
  <c r="AQ466" i="42"/>
  <c r="AP466" i="42"/>
  <c r="AO466" i="42"/>
  <c r="AN466" i="42"/>
  <c r="AR465" i="42"/>
  <c r="AQ465" i="42"/>
  <c r="AP465" i="42"/>
  <c r="AO465" i="42"/>
  <c r="AN465" i="42"/>
  <c r="AR464" i="42"/>
  <c r="AQ464" i="42"/>
  <c r="AP464" i="42"/>
  <c r="AO464" i="42"/>
  <c r="AN464" i="42"/>
  <c r="AR463" i="42"/>
  <c r="AQ463" i="42"/>
  <c r="AP463" i="42"/>
  <c r="AO463" i="42"/>
  <c r="AN463" i="42"/>
  <c r="AR462" i="42"/>
  <c r="AQ462" i="42"/>
  <c r="AP462" i="42"/>
  <c r="AO462" i="42"/>
  <c r="AN462" i="42"/>
  <c r="AR461" i="42"/>
  <c r="AQ461" i="42"/>
  <c r="AP461" i="42"/>
  <c r="AO461" i="42"/>
  <c r="AN461" i="42"/>
  <c r="AR460" i="42"/>
  <c r="AQ460" i="42"/>
  <c r="AP460" i="42"/>
  <c r="AO460" i="42"/>
  <c r="AN460" i="42"/>
  <c r="AR459" i="42"/>
  <c r="AQ459" i="42"/>
  <c r="AP459" i="42"/>
  <c r="AO459" i="42"/>
  <c r="AN459" i="42"/>
  <c r="AR458" i="42"/>
  <c r="AQ458" i="42"/>
  <c r="AP458" i="42"/>
  <c r="AO458" i="42"/>
  <c r="AN458" i="42"/>
  <c r="AR457" i="42"/>
  <c r="AQ457" i="42"/>
  <c r="AP457" i="42"/>
  <c r="AO457" i="42"/>
  <c r="AN457" i="42"/>
  <c r="AR456" i="42"/>
  <c r="AQ456" i="42"/>
  <c r="AP456" i="42"/>
  <c r="AO456" i="42"/>
  <c r="AN456" i="42"/>
  <c r="AR455" i="42"/>
  <c r="AQ455" i="42"/>
  <c r="AP455" i="42"/>
  <c r="AO455" i="42"/>
  <c r="AN455" i="42"/>
  <c r="AR454" i="42"/>
  <c r="AQ454" i="42"/>
  <c r="AP454" i="42"/>
  <c r="AO454" i="42"/>
  <c r="AN454" i="42"/>
  <c r="AR453" i="42"/>
  <c r="AQ453" i="42"/>
  <c r="AP453" i="42"/>
  <c r="AO453" i="42"/>
  <c r="AN453" i="42"/>
  <c r="AR452" i="42"/>
  <c r="AQ452" i="42"/>
  <c r="AP452" i="42"/>
  <c r="AO452" i="42"/>
  <c r="AN452" i="42"/>
  <c r="AR451" i="42"/>
  <c r="AQ451" i="42"/>
  <c r="AP451" i="42"/>
  <c r="AO451" i="42"/>
  <c r="AN451" i="42"/>
  <c r="AR450" i="42"/>
  <c r="AQ450" i="42"/>
  <c r="AP450" i="42"/>
  <c r="AO450" i="42"/>
  <c r="AN450" i="42"/>
  <c r="AR449" i="42"/>
  <c r="AQ449" i="42"/>
  <c r="AP449" i="42"/>
  <c r="AO449" i="42"/>
  <c r="AN449" i="42"/>
  <c r="AR448" i="42"/>
  <c r="AQ448" i="42"/>
  <c r="AP448" i="42"/>
  <c r="AO448" i="42"/>
  <c r="AN448" i="42"/>
  <c r="AR447" i="42"/>
  <c r="AQ447" i="42"/>
  <c r="AP447" i="42"/>
  <c r="AO447" i="42"/>
  <c r="AN447" i="42"/>
  <c r="AR446" i="42"/>
  <c r="AQ446" i="42"/>
  <c r="AP446" i="42"/>
  <c r="AO446" i="42"/>
  <c r="AN446" i="42"/>
  <c r="AR445" i="42"/>
  <c r="AQ445" i="42"/>
  <c r="AP445" i="42"/>
  <c r="AO445" i="42"/>
  <c r="AN445" i="42"/>
  <c r="AR444" i="42"/>
  <c r="AQ444" i="42"/>
  <c r="AP444" i="42"/>
  <c r="AO444" i="42"/>
  <c r="AN444" i="42"/>
  <c r="AR443" i="42"/>
  <c r="AQ443" i="42"/>
  <c r="AP443" i="42"/>
  <c r="AO443" i="42"/>
  <c r="AN443" i="42"/>
  <c r="AR442" i="42"/>
  <c r="AQ442" i="42"/>
  <c r="AP442" i="42"/>
  <c r="AO442" i="42"/>
  <c r="AN442" i="42"/>
  <c r="AR441" i="42"/>
  <c r="AQ441" i="42"/>
  <c r="AP441" i="42"/>
  <c r="AO441" i="42"/>
  <c r="AN441" i="42"/>
  <c r="AR440" i="42"/>
  <c r="AQ440" i="42"/>
  <c r="AP440" i="42"/>
  <c r="AO440" i="42"/>
  <c r="AN440" i="42"/>
  <c r="AR439" i="42"/>
  <c r="AQ439" i="42"/>
  <c r="AP439" i="42"/>
  <c r="AO439" i="42"/>
  <c r="AN439" i="42"/>
  <c r="AR438" i="42"/>
  <c r="AQ438" i="42"/>
  <c r="AP438" i="42"/>
  <c r="AO438" i="42"/>
  <c r="AN438" i="42"/>
  <c r="AR437" i="42"/>
  <c r="AQ437" i="42"/>
  <c r="AP437" i="42"/>
  <c r="AO437" i="42"/>
  <c r="AN437" i="42"/>
  <c r="AR436" i="42"/>
  <c r="AQ436" i="42"/>
  <c r="AP436" i="42"/>
  <c r="AO436" i="42"/>
  <c r="AN436" i="42"/>
  <c r="AR435" i="42"/>
  <c r="AQ435" i="42"/>
  <c r="AP435" i="42"/>
  <c r="AO435" i="42"/>
  <c r="AN435" i="42"/>
  <c r="AR434" i="42"/>
  <c r="AQ434" i="42"/>
  <c r="AP434" i="42"/>
  <c r="AO434" i="42"/>
  <c r="AN434" i="42"/>
  <c r="AR433" i="42"/>
  <c r="AQ433" i="42"/>
  <c r="AP433" i="42"/>
  <c r="AO433" i="42"/>
  <c r="AN433" i="42"/>
  <c r="AR432" i="42"/>
  <c r="AQ432" i="42"/>
  <c r="AP432" i="42"/>
  <c r="AO432" i="42"/>
  <c r="AN432" i="42"/>
  <c r="AR431" i="42"/>
  <c r="AQ431" i="42"/>
  <c r="AP431" i="42"/>
  <c r="AO431" i="42"/>
  <c r="AN431" i="42"/>
  <c r="AR430" i="42"/>
  <c r="AQ430" i="42"/>
  <c r="AP430" i="42"/>
  <c r="AO430" i="42"/>
  <c r="AN430" i="42"/>
  <c r="AR429" i="42"/>
  <c r="AQ429" i="42"/>
  <c r="AP429" i="42"/>
  <c r="AO429" i="42"/>
  <c r="AN429" i="42"/>
  <c r="AR428" i="42"/>
  <c r="AQ428" i="42"/>
  <c r="AP428" i="42"/>
  <c r="AO428" i="42"/>
  <c r="AN428" i="42"/>
  <c r="AR427" i="42"/>
  <c r="AQ427" i="42"/>
  <c r="AP427" i="42"/>
  <c r="AO427" i="42"/>
  <c r="AN427" i="42"/>
  <c r="AR426" i="42"/>
  <c r="AQ426" i="42"/>
  <c r="AP426" i="42"/>
  <c r="AO426" i="42"/>
  <c r="AN426" i="42"/>
  <c r="AR425" i="42"/>
  <c r="AQ425" i="42"/>
  <c r="AP425" i="42"/>
  <c r="AO425" i="42"/>
  <c r="AN425" i="42"/>
  <c r="AR424" i="42"/>
  <c r="AQ424" i="42"/>
  <c r="AP424" i="42"/>
  <c r="AO424" i="42"/>
  <c r="AN424" i="42"/>
  <c r="AR423" i="42"/>
  <c r="AQ423" i="42"/>
  <c r="AP423" i="42"/>
  <c r="AO423" i="42"/>
  <c r="AN423" i="42"/>
  <c r="AR422" i="42"/>
  <c r="AQ422" i="42"/>
  <c r="AP422" i="42"/>
  <c r="AO422" i="42"/>
  <c r="AN422" i="42"/>
  <c r="AR421" i="42"/>
  <c r="AQ421" i="42"/>
  <c r="AP421" i="42"/>
  <c r="AO421" i="42"/>
  <c r="AN421" i="42"/>
  <c r="AR420" i="42"/>
  <c r="AQ420" i="42"/>
  <c r="AP420" i="42"/>
  <c r="AO420" i="42"/>
  <c r="AN420" i="42"/>
  <c r="AR419" i="42"/>
  <c r="AQ419" i="42"/>
  <c r="AP419" i="42"/>
  <c r="AO419" i="42"/>
  <c r="AN419" i="42"/>
  <c r="AR418" i="42"/>
  <c r="AQ418" i="42"/>
  <c r="AP418" i="42"/>
  <c r="AO418" i="42"/>
  <c r="AN418" i="42"/>
  <c r="AR417" i="42"/>
  <c r="AQ417" i="42"/>
  <c r="AP417" i="42"/>
  <c r="AO417" i="42"/>
  <c r="AN417" i="42"/>
  <c r="AR416" i="42"/>
  <c r="AQ416" i="42"/>
  <c r="AP416" i="42"/>
  <c r="AO416" i="42"/>
  <c r="AN416" i="42"/>
  <c r="AR415" i="42"/>
  <c r="AQ415" i="42"/>
  <c r="AP415" i="42"/>
  <c r="AO415" i="42"/>
  <c r="AN415" i="42"/>
  <c r="AR414" i="42"/>
  <c r="AQ414" i="42"/>
  <c r="AP414" i="42"/>
  <c r="AO414" i="42"/>
  <c r="AN414" i="42"/>
  <c r="AR413" i="42"/>
  <c r="AQ413" i="42"/>
  <c r="AP413" i="42"/>
  <c r="AO413" i="42"/>
  <c r="AN413" i="42"/>
  <c r="AR412" i="42"/>
  <c r="AQ412" i="42"/>
  <c r="AP412" i="42"/>
  <c r="AO412" i="42"/>
  <c r="AN412" i="42"/>
  <c r="AR411" i="42"/>
  <c r="AQ411" i="42"/>
  <c r="AP411" i="42"/>
  <c r="AO411" i="42"/>
  <c r="AN411" i="42"/>
  <c r="AR410" i="42"/>
  <c r="AQ410" i="42"/>
  <c r="AP410" i="42"/>
  <c r="AO410" i="42"/>
  <c r="AN410" i="42"/>
  <c r="AR409" i="42"/>
  <c r="AQ409" i="42"/>
  <c r="AP409" i="42"/>
  <c r="AO409" i="42"/>
  <c r="AN409" i="42"/>
  <c r="AR408" i="42"/>
  <c r="AQ408" i="42"/>
  <c r="AP408" i="42"/>
  <c r="AO408" i="42"/>
  <c r="AN408" i="42"/>
  <c r="AR407" i="42"/>
  <c r="AQ407" i="42"/>
  <c r="AP407" i="42"/>
  <c r="AO407" i="42"/>
  <c r="AN407" i="42"/>
  <c r="AR406" i="42"/>
  <c r="AQ406" i="42"/>
  <c r="AP406" i="42"/>
  <c r="AO406" i="42"/>
  <c r="AN406" i="42"/>
  <c r="AR405" i="42"/>
  <c r="AQ405" i="42"/>
  <c r="AP405" i="42"/>
  <c r="AO405" i="42"/>
  <c r="AN405" i="42"/>
  <c r="AR404" i="42"/>
  <c r="AQ404" i="42"/>
  <c r="AP404" i="42"/>
  <c r="AO404" i="42"/>
  <c r="AN404" i="42"/>
  <c r="AR403" i="42"/>
  <c r="AQ403" i="42"/>
  <c r="AP403" i="42"/>
  <c r="AO403" i="42"/>
  <c r="AN403" i="42"/>
  <c r="AR402" i="42"/>
  <c r="AQ402" i="42"/>
  <c r="AP402" i="42"/>
  <c r="AO402" i="42"/>
  <c r="AN402" i="42"/>
  <c r="AR401" i="42"/>
  <c r="AQ401" i="42"/>
  <c r="AP401" i="42"/>
  <c r="AO401" i="42"/>
  <c r="AN401" i="42"/>
  <c r="AR400" i="42"/>
  <c r="AQ400" i="42"/>
  <c r="AP400" i="42"/>
  <c r="AO400" i="42"/>
  <c r="AN400" i="42"/>
  <c r="AR399" i="42"/>
  <c r="AQ399" i="42"/>
  <c r="AP399" i="42"/>
  <c r="AO399" i="42"/>
  <c r="AN399" i="42"/>
  <c r="AR398" i="42"/>
  <c r="AQ398" i="42"/>
  <c r="AP398" i="42"/>
  <c r="AO398" i="42"/>
  <c r="AN398" i="42"/>
  <c r="AR397" i="42"/>
  <c r="AQ397" i="42"/>
  <c r="AP397" i="42"/>
  <c r="AO397" i="42"/>
  <c r="AN397" i="42"/>
  <c r="AR396" i="42"/>
  <c r="AQ396" i="42"/>
  <c r="AP396" i="42"/>
  <c r="AO396" i="42"/>
  <c r="AN396" i="42"/>
  <c r="AR395" i="42"/>
  <c r="AQ395" i="42"/>
  <c r="AP395" i="42"/>
  <c r="AO395" i="42"/>
  <c r="AN395" i="42"/>
  <c r="AR394" i="42"/>
  <c r="AQ394" i="42"/>
  <c r="AP394" i="42"/>
  <c r="AO394" i="42"/>
  <c r="AN394" i="42"/>
  <c r="AR393" i="42"/>
  <c r="AQ393" i="42"/>
  <c r="AP393" i="42"/>
  <c r="AO393" i="42"/>
  <c r="AN393" i="42"/>
  <c r="AR392" i="42"/>
  <c r="AQ392" i="42"/>
  <c r="AP392" i="42"/>
  <c r="AO392" i="42"/>
  <c r="AN392" i="42"/>
  <c r="AR391" i="42"/>
  <c r="AQ391" i="42"/>
  <c r="AP391" i="42"/>
  <c r="AO391" i="42"/>
  <c r="AN391" i="42"/>
  <c r="AR390" i="42"/>
  <c r="AQ390" i="42"/>
  <c r="AP390" i="42"/>
  <c r="AO390" i="42"/>
  <c r="AN390" i="42"/>
  <c r="AR389" i="42"/>
  <c r="AQ389" i="42"/>
  <c r="AP389" i="42"/>
  <c r="AO389" i="42"/>
  <c r="AN389" i="42"/>
  <c r="AR388" i="42"/>
  <c r="AQ388" i="42"/>
  <c r="AP388" i="42"/>
  <c r="AO388" i="42"/>
  <c r="AN388" i="42"/>
  <c r="AR387" i="42"/>
  <c r="AQ387" i="42"/>
  <c r="AP387" i="42"/>
  <c r="AO387" i="42"/>
  <c r="AN387" i="42"/>
  <c r="AR386" i="42"/>
  <c r="AQ386" i="42"/>
  <c r="AP386" i="42"/>
  <c r="AO386" i="42"/>
  <c r="AN386" i="42"/>
  <c r="AR385" i="42"/>
  <c r="AQ385" i="42"/>
  <c r="AP385" i="42"/>
  <c r="AO385" i="42"/>
  <c r="AN385" i="42"/>
  <c r="AR384" i="42"/>
  <c r="AQ384" i="42"/>
  <c r="AP384" i="42"/>
  <c r="AO384" i="42"/>
  <c r="AN384" i="42"/>
  <c r="AR383" i="42"/>
  <c r="AQ383" i="42"/>
  <c r="AP383" i="42"/>
  <c r="AO383" i="42"/>
  <c r="AN383" i="42"/>
  <c r="AR382" i="42"/>
  <c r="AQ382" i="42"/>
  <c r="AP382" i="42"/>
  <c r="AO382" i="42"/>
  <c r="AN382" i="42"/>
  <c r="AR381" i="42"/>
  <c r="AQ381" i="42"/>
  <c r="AP381" i="42"/>
  <c r="AO381" i="42"/>
  <c r="AN381" i="42"/>
  <c r="AR380" i="42"/>
  <c r="AQ380" i="42"/>
  <c r="AP380" i="42"/>
  <c r="AO380" i="42"/>
  <c r="AN380" i="42"/>
  <c r="AR379" i="42"/>
  <c r="AQ379" i="42"/>
  <c r="AP379" i="42"/>
  <c r="AO379" i="42"/>
  <c r="AN379" i="42"/>
  <c r="AR378" i="42"/>
  <c r="AQ378" i="42"/>
  <c r="AP378" i="42"/>
  <c r="AO378" i="42"/>
  <c r="AN378" i="42"/>
  <c r="AR377" i="42"/>
  <c r="AQ377" i="42"/>
  <c r="AP377" i="42"/>
  <c r="AO377" i="42"/>
  <c r="AN377" i="42"/>
  <c r="AR376" i="42"/>
  <c r="AQ376" i="42"/>
  <c r="AP376" i="42"/>
  <c r="AO376" i="42"/>
  <c r="AN376" i="42"/>
  <c r="AR375" i="42"/>
  <c r="AQ375" i="42"/>
  <c r="AP375" i="42"/>
  <c r="AO375" i="42"/>
  <c r="AN375" i="42"/>
  <c r="AR374" i="42"/>
  <c r="AQ374" i="42"/>
  <c r="AP374" i="42"/>
  <c r="AO374" i="42"/>
  <c r="AN374" i="42"/>
  <c r="AR373" i="42"/>
  <c r="AQ373" i="42"/>
  <c r="AP373" i="42"/>
  <c r="AO373" i="42"/>
  <c r="AN373" i="42"/>
  <c r="AR372" i="42"/>
  <c r="AQ372" i="42"/>
  <c r="AP372" i="42"/>
  <c r="AO372" i="42"/>
  <c r="AN372" i="42"/>
  <c r="AR371" i="42"/>
  <c r="AQ371" i="42"/>
  <c r="AP371" i="42"/>
  <c r="AO371" i="42"/>
  <c r="AN371" i="42"/>
  <c r="AR370" i="42"/>
  <c r="AQ370" i="42"/>
  <c r="AP370" i="42"/>
  <c r="AO370" i="42"/>
  <c r="AN370" i="42"/>
  <c r="AR369" i="42"/>
  <c r="AQ369" i="42"/>
  <c r="AP369" i="42"/>
  <c r="AO369" i="42"/>
  <c r="AN369" i="42"/>
  <c r="AR368" i="42"/>
  <c r="AQ368" i="42"/>
  <c r="AP368" i="42"/>
  <c r="AO368" i="42"/>
  <c r="AN368" i="42"/>
  <c r="AR367" i="42"/>
  <c r="AQ367" i="42"/>
  <c r="AP367" i="42"/>
  <c r="AO367" i="42"/>
  <c r="AN367" i="42"/>
  <c r="AR366" i="42"/>
  <c r="AQ366" i="42"/>
  <c r="AP366" i="42"/>
  <c r="AO366" i="42"/>
  <c r="AN366" i="42"/>
  <c r="AR365" i="42"/>
  <c r="AQ365" i="42"/>
  <c r="AP365" i="42"/>
  <c r="AO365" i="42"/>
  <c r="AN365" i="42"/>
  <c r="AR364" i="42"/>
  <c r="AQ364" i="42"/>
  <c r="AP364" i="42"/>
  <c r="AO364" i="42"/>
  <c r="AN364" i="42"/>
  <c r="AR363" i="42"/>
  <c r="AQ363" i="42"/>
  <c r="AP363" i="42"/>
  <c r="AO363" i="42"/>
  <c r="AN363" i="42"/>
  <c r="AR362" i="42"/>
  <c r="AQ362" i="42"/>
  <c r="AP362" i="42"/>
  <c r="AO362" i="42"/>
  <c r="AN362" i="42"/>
  <c r="AR361" i="42"/>
  <c r="AQ361" i="42"/>
  <c r="AP361" i="42"/>
  <c r="AO361" i="42"/>
  <c r="AN361" i="42"/>
  <c r="AR360" i="42"/>
  <c r="AQ360" i="42"/>
  <c r="AP360" i="42"/>
  <c r="AO360" i="42"/>
  <c r="AN360" i="42"/>
  <c r="AR359" i="42"/>
  <c r="AQ359" i="42"/>
  <c r="AP359" i="42"/>
  <c r="AO359" i="42"/>
  <c r="AN359" i="42"/>
  <c r="AR358" i="42"/>
  <c r="AQ358" i="42"/>
  <c r="AP358" i="42"/>
  <c r="AO358" i="42"/>
  <c r="AN358" i="42"/>
  <c r="AR357" i="42"/>
  <c r="AQ357" i="42"/>
  <c r="AP357" i="42"/>
  <c r="AO357" i="42"/>
  <c r="AN357" i="42"/>
  <c r="AR356" i="42"/>
  <c r="AQ356" i="42"/>
  <c r="AP356" i="42"/>
  <c r="AO356" i="42"/>
  <c r="AN356" i="42"/>
  <c r="AR355" i="42"/>
  <c r="AQ355" i="42"/>
  <c r="AP355" i="42"/>
  <c r="AO355" i="42"/>
  <c r="AN355" i="42"/>
  <c r="AR354" i="42"/>
  <c r="AQ354" i="42"/>
  <c r="AP354" i="42"/>
  <c r="AO354" i="42"/>
  <c r="AN354" i="42"/>
  <c r="AR353" i="42"/>
  <c r="AQ353" i="42"/>
  <c r="AP353" i="42"/>
  <c r="AO353" i="42"/>
  <c r="AN353" i="42"/>
  <c r="AR352" i="42"/>
  <c r="AQ352" i="42"/>
  <c r="AP352" i="42"/>
  <c r="AO352" i="42"/>
  <c r="AN352" i="42"/>
  <c r="AR351" i="42"/>
  <c r="AQ351" i="42"/>
  <c r="AP351" i="42"/>
  <c r="AO351" i="42"/>
  <c r="AN351" i="42"/>
  <c r="AR350" i="42"/>
  <c r="AQ350" i="42"/>
  <c r="AP350" i="42"/>
  <c r="AO350" i="42"/>
  <c r="AN350" i="42"/>
  <c r="AR349" i="42"/>
  <c r="AQ349" i="42"/>
  <c r="AP349" i="42"/>
  <c r="AO349" i="42"/>
  <c r="AN349" i="42"/>
  <c r="AR348" i="42"/>
  <c r="AQ348" i="42"/>
  <c r="AP348" i="42"/>
  <c r="AO348" i="42"/>
  <c r="AN348" i="42"/>
  <c r="AR347" i="42"/>
  <c r="AQ347" i="42"/>
  <c r="AP347" i="42"/>
  <c r="AO347" i="42"/>
  <c r="AN347" i="42"/>
  <c r="AR346" i="42"/>
  <c r="AQ346" i="42"/>
  <c r="AP346" i="42"/>
  <c r="AO346" i="42"/>
  <c r="AN346" i="42"/>
  <c r="AR345" i="42"/>
  <c r="AQ345" i="42"/>
  <c r="AP345" i="42"/>
  <c r="AO345" i="42"/>
  <c r="AN345" i="42"/>
  <c r="AR344" i="42"/>
  <c r="AQ344" i="42"/>
  <c r="AP344" i="42"/>
  <c r="AO344" i="42"/>
  <c r="AN344" i="42"/>
  <c r="AR343" i="42"/>
  <c r="AQ343" i="42"/>
  <c r="AP343" i="42"/>
  <c r="AO343" i="42"/>
  <c r="AN343" i="42"/>
  <c r="AR342" i="42"/>
  <c r="AQ342" i="42"/>
  <c r="AP342" i="42"/>
  <c r="AO342" i="42"/>
  <c r="AN342" i="42"/>
  <c r="AR341" i="42"/>
  <c r="AQ341" i="42"/>
  <c r="AP341" i="42"/>
  <c r="AO341" i="42"/>
  <c r="AN341" i="42"/>
  <c r="AR340" i="42"/>
  <c r="AQ340" i="42"/>
  <c r="AP340" i="42"/>
  <c r="AO340" i="42"/>
  <c r="AN340" i="42"/>
  <c r="AR339" i="42"/>
  <c r="AQ339" i="42"/>
  <c r="AP339" i="42"/>
  <c r="AO339" i="42"/>
  <c r="AN339" i="42"/>
  <c r="AR338" i="42"/>
  <c r="AQ338" i="42"/>
  <c r="AP338" i="42"/>
  <c r="AO338" i="42"/>
  <c r="AN338" i="42"/>
  <c r="AR337" i="42"/>
  <c r="AQ337" i="42"/>
  <c r="AP337" i="42"/>
  <c r="AO337" i="42"/>
  <c r="AN337" i="42"/>
  <c r="AR336" i="42"/>
  <c r="AQ336" i="42"/>
  <c r="AP336" i="42"/>
  <c r="AO336" i="42"/>
  <c r="AN336" i="42"/>
  <c r="AR335" i="42"/>
  <c r="AQ335" i="42"/>
  <c r="AP335" i="42"/>
  <c r="AO335" i="42"/>
  <c r="AN335" i="42"/>
  <c r="AR334" i="42"/>
  <c r="AQ334" i="42"/>
  <c r="AP334" i="42"/>
  <c r="AO334" i="42"/>
  <c r="AN334" i="42"/>
  <c r="AR333" i="42"/>
  <c r="AQ333" i="42"/>
  <c r="AP333" i="42"/>
  <c r="AO333" i="42"/>
  <c r="AN333" i="42"/>
  <c r="AR332" i="42"/>
  <c r="AQ332" i="42"/>
  <c r="AP332" i="42"/>
  <c r="AO332" i="42"/>
  <c r="AN332" i="42"/>
  <c r="AR331" i="42"/>
  <c r="AQ331" i="42"/>
  <c r="AP331" i="42"/>
  <c r="AO331" i="42"/>
  <c r="AN331" i="42"/>
  <c r="AR330" i="42"/>
  <c r="AQ330" i="42"/>
  <c r="AP330" i="42"/>
  <c r="AO330" i="42"/>
  <c r="AN330" i="42"/>
  <c r="AR329" i="42"/>
  <c r="AQ329" i="42"/>
  <c r="AP329" i="42"/>
  <c r="AO329" i="42"/>
  <c r="AN329" i="42"/>
  <c r="AR328" i="42"/>
  <c r="AQ328" i="42"/>
  <c r="AP328" i="42"/>
  <c r="AO328" i="42"/>
  <c r="AN328" i="42"/>
  <c r="AR327" i="42"/>
  <c r="AQ327" i="42"/>
  <c r="AP327" i="42"/>
  <c r="AO327" i="42"/>
  <c r="AN327" i="42"/>
  <c r="AR326" i="42"/>
  <c r="AQ326" i="42"/>
  <c r="AP326" i="42"/>
  <c r="AO326" i="42"/>
  <c r="AN326" i="42"/>
  <c r="AR325" i="42"/>
  <c r="AQ325" i="42"/>
  <c r="AP325" i="42"/>
  <c r="AO325" i="42"/>
  <c r="AN325" i="42"/>
  <c r="AR324" i="42"/>
  <c r="AQ324" i="42"/>
  <c r="AP324" i="42"/>
  <c r="AO324" i="42"/>
  <c r="AN324" i="42"/>
  <c r="AR323" i="42"/>
  <c r="AQ323" i="42"/>
  <c r="AP323" i="42"/>
  <c r="AO323" i="42"/>
  <c r="AN323" i="42"/>
  <c r="AR322" i="42"/>
  <c r="AQ322" i="42"/>
  <c r="AP322" i="42"/>
  <c r="AO322" i="42"/>
  <c r="AN322" i="42"/>
  <c r="AR321" i="42"/>
  <c r="AQ321" i="42"/>
  <c r="AP321" i="42"/>
  <c r="AO321" i="42"/>
  <c r="AN321" i="42"/>
  <c r="AR320" i="42"/>
  <c r="AQ320" i="42"/>
  <c r="AP320" i="42"/>
  <c r="AO320" i="42"/>
  <c r="AN320" i="42"/>
  <c r="AR319" i="42"/>
  <c r="AQ319" i="42"/>
  <c r="AP319" i="42"/>
  <c r="AO319" i="42"/>
  <c r="AN319" i="42"/>
  <c r="AR318" i="42"/>
  <c r="AQ318" i="42"/>
  <c r="AP318" i="42"/>
  <c r="AO318" i="42"/>
  <c r="AN318" i="42"/>
  <c r="AR317" i="42"/>
  <c r="AQ317" i="42"/>
  <c r="AP317" i="42"/>
  <c r="AO317" i="42"/>
  <c r="AN317" i="42"/>
  <c r="AR316" i="42"/>
  <c r="AQ316" i="42"/>
  <c r="AP316" i="42"/>
  <c r="AO316" i="42"/>
  <c r="AN316" i="42"/>
  <c r="AR315" i="42"/>
  <c r="AQ315" i="42"/>
  <c r="AP315" i="42"/>
  <c r="AO315" i="42"/>
  <c r="AN315" i="42"/>
  <c r="AR314" i="42"/>
  <c r="AQ314" i="42"/>
  <c r="AP314" i="42"/>
  <c r="AO314" i="42"/>
  <c r="AN314" i="42"/>
  <c r="AR313" i="42"/>
  <c r="AQ313" i="42"/>
  <c r="AP313" i="42"/>
  <c r="AO313" i="42"/>
  <c r="AN313" i="42"/>
  <c r="AR312" i="42"/>
  <c r="AQ312" i="42"/>
  <c r="AP312" i="42"/>
  <c r="AO312" i="42"/>
  <c r="AN312" i="42"/>
  <c r="AR311" i="42"/>
  <c r="AQ311" i="42"/>
  <c r="AP311" i="42"/>
  <c r="AO311" i="42"/>
  <c r="AN311" i="42"/>
  <c r="AR310" i="42"/>
  <c r="AQ310" i="42"/>
  <c r="AP310" i="42"/>
  <c r="AO310" i="42"/>
  <c r="AN310" i="42"/>
  <c r="AR309" i="42"/>
  <c r="AQ309" i="42"/>
  <c r="AP309" i="42"/>
  <c r="AO309" i="42"/>
  <c r="AN309" i="42"/>
  <c r="AR308" i="42"/>
  <c r="AQ308" i="42"/>
  <c r="AP308" i="42"/>
  <c r="AO308" i="42"/>
  <c r="AN308" i="42"/>
  <c r="AR307" i="42"/>
  <c r="AQ307" i="42"/>
  <c r="AP307" i="42"/>
  <c r="AO307" i="42"/>
  <c r="AN307" i="42"/>
  <c r="AR306" i="42"/>
  <c r="AQ306" i="42"/>
  <c r="AP306" i="42"/>
  <c r="AO306" i="42"/>
  <c r="AN306" i="42"/>
  <c r="AR305" i="42"/>
  <c r="AQ305" i="42"/>
  <c r="AP305" i="42"/>
  <c r="AO305" i="42"/>
  <c r="AN305" i="42"/>
  <c r="AR304" i="42"/>
  <c r="AQ304" i="42"/>
  <c r="AP304" i="42"/>
  <c r="AO304" i="42"/>
  <c r="AN304" i="42"/>
  <c r="AR303" i="42"/>
  <c r="AQ303" i="42"/>
  <c r="AP303" i="42"/>
  <c r="AO303" i="42"/>
  <c r="AN303" i="42"/>
  <c r="AR302" i="42"/>
  <c r="AQ302" i="42"/>
  <c r="AP302" i="42"/>
  <c r="AO302" i="42"/>
  <c r="AN302" i="42"/>
  <c r="AR301" i="42"/>
  <c r="AQ301" i="42"/>
  <c r="AP301" i="42"/>
  <c r="AO301" i="42"/>
  <c r="AN301" i="42"/>
  <c r="AR300" i="42"/>
  <c r="AQ300" i="42"/>
  <c r="AP300" i="42"/>
  <c r="AO300" i="42"/>
  <c r="AN300" i="42"/>
  <c r="AR299" i="42"/>
  <c r="AQ299" i="42"/>
  <c r="AP299" i="42"/>
  <c r="AO299" i="42"/>
  <c r="AN299" i="42"/>
  <c r="AR298" i="42"/>
  <c r="AQ298" i="42"/>
  <c r="AP298" i="42"/>
  <c r="AO298" i="42"/>
  <c r="AN298" i="42"/>
  <c r="AR297" i="42"/>
  <c r="AQ297" i="42"/>
  <c r="AP297" i="42"/>
  <c r="AO297" i="42"/>
  <c r="AN297" i="42"/>
  <c r="AR296" i="42"/>
  <c r="AQ296" i="42"/>
  <c r="AP296" i="42"/>
  <c r="AO296" i="42"/>
  <c r="AN296" i="42"/>
  <c r="AR295" i="42"/>
  <c r="AQ295" i="42"/>
  <c r="AP295" i="42"/>
  <c r="AO295" i="42"/>
  <c r="AN295" i="42"/>
  <c r="AR294" i="42"/>
  <c r="AQ294" i="42"/>
  <c r="AP294" i="42"/>
  <c r="AO294" i="42"/>
  <c r="AN294" i="42"/>
  <c r="AR293" i="42"/>
  <c r="AQ293" i="42"/>
  <c r="AP293" i="42"/>
  <c r="AO293" i="42"/>
  <c r="AN293" i="42"/>
  <c r="AR292" i="42"/>
  <c r="AQ292" i="42"/>
  <c r="AP292" i="42"/>
  <c r="AO292" i="42"/>
  <c r="AN292" i="42"/>
  <c r="AR291" i="42"/>
  <c r="AQ291" i="42"/>
  <c r="AP291" i="42"/>
  <c r="AO291" i="42"/>
  <c r="AN291" i="42"/>
  <c r="AR290" i="42"/>
  <c r="AQ290" i="42"/>
  <c r="AP290" i="42"/>
  <c r="AO290" i="42"/>
  <c r="AN290" i="42"/>
  <c r="AR289" i="42"/>
  <c r="AQ289" i="42"/>
  <c r="AP289" i="42"/>
  <c r="AO289" i="42"/>
  <c r="AN289" i="42"/>
  <c r="AR288" i="42"/>
  <c r="AQ288" i="42"/>
  <c r="AP288" i="42"/>
  <c r="AO288" i="42"/>
  <c r="AN288" i="42"/>
  <c r="AR287" i="42"/>
  <c r="AQ287" i="42"/>
  <c r="AP287" i="42"/>
  <c r="AO287" i="42"/>
  <c r="AN287" i="42"/>
  <c r="AR286" i="42"/>
  <c r="AQ286" i="42"/>
  <c r="AP286" i="42"/>
  <c r="AO286" i="42"/>
  <c r="AN286" i="42"/>
  <c r="AR285" i="42"/>
  <c r="AQ285" i="42"/>
  <c r="AP285" i="42"/>
  <c r="AO285" i="42"/>
  <c r="AN285" i="42"/>
  <c r="AR284" i="42"/>
  <c r="AQ284" i="42"/>
  <c r="AP284" i="42"/>
  <c r="AO284" i="42"/>
  <c r="AN284" i="42"/>
  <c r="AR283" i="42"/>
  <c r="AQ283" i="42"/>
  <c r="AP283" i="42"/>
  <c r="AO283" i="42"/>
  <c r="AN283" i="42"/>
  <c r="AR282" i="42"/>
  <c r="AQ282" i="42"/>
  <c r="AP282" i="42"/>
  <c r="AO282" i="42"/>
  <c r="AN282" i="42"/>
  <c r="AR281" i="42"/>
  <c r="AQ281" i="42"/>
  <c r="AP281" i="42"/>
  <c r="AO281" i="42"/>
  <c r="AN281" i="42"/>
  <c r="AR280" i="42"/>
  <c r="AQ280" i="42"/>
  <c r="AP280" i="42"/>
  <c r="AO280" i="42"/>
  <c r="AN280" i="42"/>
  <c r="AR279" i="42"/>
  <c r="AQ279" i="42"/>
  <c r="AP279" i="42"/>
  <c r="AO279" i="42"/>
  <c r="AN279" i="42"/>
  <c r="AR278" i="42"/>
  <c r="AQ278" i="42"/>
  <c r="AP278" i="42"/>
  <c r="AO278" i="42"/>
  <c r="AN278" i="42"/>
  <c r="AR277" i="42"/>
  <c r="AQ277" i="42"/>
  <c r="AP277" i="42"/>
  <c r="AO277" i="42"/>
  <c r="AN277" i="42"/>
  <c r="AR276" i="42"/>
  <c r="AQ276" i="42"/>
  <c r="AP276" i="42"/>
  <c r="AO276" i="42"/>
  <c r="AN276" i="42"/>
  <c r="AR275" i="42"/>
  <c r="AQ275" i="42"/>
  <c r="AP275" i="42"/>
  <c r="AO275" i="42"/>
  <c r="AN275" i="42"/>
  <c r="AR274" i="42"/>
  <c r="AQ274" i="42"/>
  <c r="AP274" i="42"/>
  <c r="AO274" i="42"/>
  <c r="AN274" i="42"/>
  <c r="AR273" i="42"/>
  <c r="AQ273" i="42"/>
  <c r="AP273" i="42"/>
  <c r="AO273" i="42"/>
  <c r="AN273" i="42"/>
  <c r="AR272" i="42"/>
  <c r="AQ272" i="42"/>
  <c r="AP272" i="42"/>
  <c r="AO272" i="42"/>
  <c r="AN272" i="42"/>
  <c r="AR271" i="42"/>
  <c r="AQ271" i="42"/>
  <c r="AP271" i="42"/>
  <c r="AO271" i="42"/>
  <c r="AN271" i="42"/>
  <c r="AR270" i="42"/>
  <c r="AQ270" i="42"/>
  <c r="AP270" i="42"/>
  <c r="AO270" i="42"/>
  <c r="AN270" i="42"/>
  <c r="AR269" i="42"/>
  <c r="AQ269" i="42"/>
  <c r="AP269" i="42"/>
  <c r="AO269" i="42"/>
  <c r="AN269" i="42"/>
  <c r="AR268" i="42"/>
  <c r="AQ268" i="42"/>
  <c r="AP268" i="42"/>
  <c r="AO268" i="42"/>
  <c r="AN268" i="42"/>
  <c r="AR267" i="42"/>
  <c r="AQ267" i="42"/>
  <c r="AP267" i="42"/>
  <c r="AO267" i="42"/>
  <c r="AN267" i="42"/>
  <c r="AR266" i="42"/>
  <c r="AQ266" i="42"/>
  <c r="AP266" i="42"/>
  <c r="AO266" i="42"/>
  <c r="AN266" i="42"/>
  <c r="AR265" i="42"/>
  <c r="AQ265" i="42"/>
  <c r="AP265" i="42"/>
  <c r="AO265" i="42"/>
  <c r="AN265" i="42"/>
  <c r="AR264" i="42"/>
  <c r="AQ264" i="42"/>
  <c r="AP264" i="42"/>
  <c r="AO264" i="42"/>
  <c r="AN264" i="42"/>
  <c r="AR263" i="42"/>
  <c r="AQ263" i="42"/>
  <c r="AP263" i="42"/>
  <c r="AO263" i="42"/>
  <c r="AN263" i="42"/>
  <c r="AR262" i="42"/>
  <c r="AQ262" i="42"/>
  <c r="AP262" i="42"/>
  <c r="AO262" i="42"/>
  <c r="AN262" i="42"/>
  <c r="AR261" i="42"/>
  <c r="AQ261" i="42"/>
  <c r="AP261" i="42"/>
  <c r="AO261" i="42"/>
  <c r="AN261" i="42"/>
  <c r="AR260" i="42"/>
  <c r="AQ260" i="42"/>
  <c r="AP260" i="42"/>
  <c r="AO260" i="42"/>
  <c r="AN260" i="42"/>
  <c r="AR259" i="42"/>
  <c r="AQ259" i="42"/>
  <c r="AP259" i="42"/>
  <c r="AO259" i="42"/>
  <c r="AN259" i="42"/>
  <c r="AR258" i="42"/>
  <c r="AQ258" i="42"/>
  <c r="AP258" i="42"/>
  <c r="AO258" i="42"/>
  <c r="AN258" i="42"/>
  <c r="AR257" i="42"/>
  <c r="AQ257" i="42"/>
  <c r="AP257" i="42"/>
  <c r="AO257" i="42"/>
  <c r="AN257" i="42"/>
  <c r="AR256" i="42"/>
  <c r="AQ256" i="42"/>
  <c r="AP256" i="42"/>
  <c r="AO256" i="42"/>
  <c r="AN256" i="42"/>
  <c r="AR255" i="42"/>
  <c r="AQ255" i="42"/>
  <c r="AP255" i="42"/>
  <c r="AO255" i="42"/>
  <c r="AN255" i="42"/>
  <c r="AR254" i="42"/>
  <c r="AQ254" i="42"/>
  <c r="AP254" i="42"/>
  <c r="AO254" i="42"/>
  <c r="AN254" i="42"/>
  <c r="AR253" i="42"/>
  <c r="AQ253" i="42"/>
  <c r="AP253" i="42"/>
  <c r="AO253" i="42"/>
  <c r="AN253" i="42"/>
  <c r="AR252" i="42"/>
  <c r="AQ252" i="42"/>
  <c r="AP252" i="42"/>
  <c r="AO252" i="42"/>
  <c r="AN252" i="42"/>
  <c r="AR251" i="42"/>
  <c r="AQ251" i="42"/>
  <c r="AP251" i="42"/>
  <c r="AO251" i="42"/>
  <c r="AN251" i="42"/>
  <c r="AR250" i="42"/>
  <c r="AQ250" i="42"/>
  <c r="AP250" i="42"/>
  <c r="AO250" i="42"/>
  <c r="AN250" i="42"/>
  <c r="AR249" i="42"/>
  <c r="AQ249" i="42"/>
  <c r="AP249" i="42"/>
  <c r="AO249" i="42"/>
  <c r="AN249" i="42"/>
  <c r="AR248" i="42"/>
  <c r="AQ248" i="42"/>
  <c r="AP248" i="42"/>
  <c r="AO248" i="42"/>
  <c r="AN248" i="42"/>
  <c r="AR247" i="42"/>
  <c r="AQ247" i="42"/>
  <c r="AP247" i="42"/>
  <c r="AO247" i="42"/>
  <c r="AN247" i="42"/>
  <c r="AR246" i="42"/>
  <c r="AQ246" i="42"/>
  <c r="AP246" i="42"/>
  <c r="AO246" i="42"/>
  <c r="AN246" i="42"/>
  <c r="AR245" i="42"/>
  <c r="AQ245" i="42"/>
  <c r="AP245" i="42"/>
  <c r="AO245" i="42"/>
  <c r="AN245" i="42"/>
  <c r="AR244" i="42"/>
  <c r="AQ244" i="42"/>
  <c r="AP244" i="42"/>
  <c r="AO244" i="42"/>
  <c r="AN244" i="42"/>
  <c r="AR243" i="42"/>
  <c r="AQ243" i="42"/>
  <c r="AP243" i="42"/>
  <c r="AO243" i="42"/>
  <c r="AN243" i="42"/>
  <c r="AR242" i="42"/>
  <c r="AQ242" i="42"/>
  <c r="AP242" i="42"/>
  <c r="AO242" i="42"/>
  <c r="AN242" i="42"/>
  <c r="AR241" i="42"/>
  <c r="AQ241" i="42"/>
  <c r="AP241" i="42"/>
  <c r="AO241" i="42"/>
  <c r="AN241" i="42"/>
  <c r="AR240" i="42"/>
  <c r="AQ240" i="42"/>
  <c r="AP240" i="42"/>
  <c r="AO240" i="42"/>
  <c r="AN240" i="42"/>
  <c r="AR239" i="42"/>
  <c r="AQ239" i="42"/>
  <c r="AP239" i="42"/>
  <c r="AO239" i="42"/>
  <c r="AN239" i="42"/>
  <c r="AR238" i="42"/>
  <c r="AQ238" i="42"/>
  <c r="AP238" i="42"/>
  <c r="AO238" i="42"/>
  <c r="AN238" i="42"/>
  <c r="AR237" i="42"/>
  <c r="AQ237" i="42"/>
  <c r="AP237" i="42"/>
  <c r="AO237" i="42"/>
  <c r="AN237" i="42"/>
  <c r="AR236" i="42"/>
  <c r="AQ236" i="42"/>
  <c r="AP236" i="42"/>
  <c r="AO236" i="42"/>
  <c r="AN236" i="42"/>
  <c r="AR235" i="42"/>
  <c r="AQ235" i="42"/>
  <c r="AP235" i="42"/>
  <c r="AO235" i="42"/>
  <c r="AN235" i="42"/>
  <c r="AR234" i="42"/>
  <c r="AQ234" i="42"/>
  <c r="AP234" i="42"/>
  <c r="AO234" i="42"/>
  <c r="AN234" i="42"/>
  <c r="AR233" i="42"/>
  <c r="AQ233" i="42"/>
  <c r="AP233" i="42"/>
  <c r="AO233" i="42"/>
  <c r="AN233" i="42"/>
  <c r="AR232" i="42"/>
  <c r="AQ232" i="42"/>
  <c r="AP232" i="42"/>
  <c r="AO232" i="42"/>
  <c r="AN232" i="42"/>
  <c r="AR231" i="42"/>
  <c r="AQ231" i="42"/>
  <c r="AP231" i="42"/>
  <c r="AO231" i="42"/>
  <c r="AN231" i="42"/>
  <c r="AR230" i="42"/>
  <c r="AQ230" i="42"/>
  <c r="AP230" i="42"/>
  <c r="AO230" i="42"/>
  <c r="AN230" i="42"/>
  <c r="AR229" i="42"/>
  <c r="AQ229" i="42"/>
  <c r="AP229" i="42"/>
  <c r="AO229" i="42"/>
  <c r="AN229" i="42"/>
  <c r="AR228" i="42"/>
  <c r="AQ228" i="42"/>
  <c r="AP228" i="42"/>
  <c r="AO228" i="42"/>
  <c r="AN228" i="42"/>
  <c r="AR227" i="42"/>
  <c r="AQ227" i="42"/>
  <c r="AP227" i="42"/>
  <c r="AO227" i="42"/>
  <c r="AN227" i="42"/>
  <c r="AR226" i="42"/>
  <c r="AQ226" i="42"/>
  <c r="AP226" i="42"/>
  <c r="AO226" i="42"/>
  <c r="AN226" i="42"/>
  <c r="AR225" i="42"/>
  <c r="AQ225" i="42"/>
  <c r="AP225" i="42"/>
  <c r="AO225" i="42"/>
  <c r="AN225" i="42"/>
  <c r="AR224" i="42"/>
  <c r="AQ224" i="42"/>
  <c r="AP224" i="42"/>
  <c r="AO224" i="42"/>
  <c r="AN224" i="42"/>
  <c r="AR223" i="42"/>
  <c r="AQ223" i="42"/>
  <c r="AP223" i="42"/>
  <c r="AO223" i="42"/>
  <c r="AN223" i="42"/>
  <c r="AR222" i="42"/>
  <c r="AQ222" i="42"/>
  <c r="AP222" i="42"/>
  <c r="AO222" i="42"/>
  <c r="AN222" i="42"/>
  <c r="AR221" i="42"/>
  <c r="AQ221" i="42"/>
  <c r="AP221" i="42"/>
  <c r="AO221" i="42"/>
  <c r="AN221" i="42"/>
  <c r="AR220" i="42"/>
  <c r="AQ220" i="42"/>
  <c r="AP220" i="42"/>
  <c r="AO220" i="42"/>
  <c r="AN220" i="42"/>
  <c r="AR219" i="42"/>
  <c r="AQ219" i="42"/>
  <c r="AP219" i="42"/>
  <c r="AO219" i="42"/>
  <c r="AN219" i="42"/>
  <c r="AR218" i="42"/>
  <c r="AQ218" i="42"/>
  <c r="AP218" i="42"/>
  <c r="AO218" i="42"/>
  <c r="AN218" i="42"/>
  <c r="AR217" i="42"/>
  <c r="AQ217" i="42"/>
  <c r="AP217" i="42"/>
  <c r="AO217" i="42"/>
  <c r="AN217" i="42"/>
  <c r="AR216" i="42"/>
  <c r="AQ216" i="42"/>
  <c r="AP216" i="42"/>
  <c r="AO216" i="42"/>
  <c r="AN216" i="42"/>
  <c r="AR215" i="42"/>
  <c r="AQ215" i="42"/>
  <c r="AP215" i="42"/>
  <c r="AO215" i="42"/>
  <c r="AN215" i="42"/>
  <c r="AR214" i="42"/>
  <c r="AQ214" i="42"/>
  <c r="AP214" i="42"/>
  <c r="AO214" i="42"/>
  <c r="AN214" i="42"/>
  <c r="AR213" i="42"/>
  <c r="AQ213" i="42"/>
  <c r="AP213" i="42"/>
  <c r="AO213" i="42"/>
  <c r="AN213" i="42"/>
  <c r="AR212" i="42"/>
  <c r="AQ212" i="42"/>
  <c r="AP212" i="42"/>
  <c r="AO212" i="42"/>
  <c r="AN212" i="42"/>
  <c r="AR211" i="42"/>
  <c r="AQ211" i="42"/>
  <c r="AP211" i="42"/>
  <c r="AO211" i="42"/>
  <c r="AN211" i="42"/>
  <c r="AR210" i="42"/>
  <c r="AQ210" i="42"/>
  <c r="AP210" i="42"/>
  <c r="AO210" i="42"/>
  <c r="AN210" i="42"/>
  <c r="AR209" i="42"/>
  <c r="AQ209" i="42"/>
  <c r="AP209" i="42"/>
  <c r="AO209" i="42"/>
  <c r="AN209" i="42"/>
  <c r="AR208" i="42"/>
  <c r="AQ208" i="42"/>
  <c r="AP208" i="42"/>
  <c r="AO208" i="42"/>
  <c r="AN208" i="42"/>
  <c r="AR207" i="42"/>
  <c r="AQ207" i="42"/>
  <c r="AP207" i="42"/>
  <c r="AO207" i="42"/>
  <c r="AN207" i="42"/>
  <c r="AR206" i="42"/>
  <c r="AQ206" i="42"/>
  <c r="AP206" i="42"/>
  <c r="AO206" i="42"/>
  <c r="AN206" i="42"/>
  <c r="AR205" i="42"/>
  <c r="AQ205" i="42"/>
  <c r="AP205" i="42"/>
  <c r="AO205" i="42"/>
  <c r="AN205" i="42"/>
  <c r="AR204" i="42"/>
  <c r="AQ204" i="42"/>
  <c r="AP204" i="42"/>
  <c r="AO204" i="42"/>
  <c r="AN204" i="42"/>
  <c r="AR203" i="42"/>
  <c r="AQ203" i="42"/>
  <c r="AP203" i="42"/>
  <c r="AO203" i="42"/>
  <c r="AN203" i="42"/>
  <c r="AR202" i="42"/>
  <c r="AQ202" i="42"/>
  <c r="AP202" i="42"/>
  <c r="AO202" i="42"/>
  <c r="AN202" i="42"/>
  <c r="AR201" i="42"/>
  <c r="AQ201" i="42"/>
  <c r="AP201" i="42"/>
  <c r="AO201" i="42"/>
  <c r="AN201" i="42"/>
  <c r="AR200" i="42"/>
  <c r="AQ200" i="42"/>
  <c r="AP200" i="42"/>
  <c r="AO200" i="42"/>
  <c r="AN200" i="42"/>
  <c r="AR199" i="42"/>
  <c r="AQ199" i="42"/>
  <c r="AP199" i="42"/>
  <c r="AO199" i="42"/>
  <c r="AN199" i="42"/>
  <c r="AR198" i="42"/>
  <c r="AQ198" i="42"/>
  <c r="AP198" i="42"/>
  <c r="AO198" i="42"/>
  <c r="AN198" i="42"/>
  <c r="AR197" i="42"/>
  <c r="AQ197" i="42"/>
  <c r="AP197" i="42"/>
  <c r="AO197" i="42"/>
  <c r="AN197" i="42"/>
  <c r="AR196" i="42"/>
  <c r="AQ196" i="42"/>
  <c r="AP196" i="42"/>
  <c r="AO196" i="42"/>
  <c r="AN196" i="42"/>
  <c r="AR195" i="42"/>
  <c r="AQ195" i="42"/>
  <c r="AP195" i="42"/>
  <c r="AO195" i="42"/>
  <c r="AN195" i="42"/>
  <c r="AR194" i="42"/>
  <c r="AQ194" i="42"/>
  <c r="AP194" i="42"/>
  <c r="AO194" i="42"/>
  <c r="AN194" i="42"/>
  <c r="AR193" i="42"/>
  <c r="AQ193" i="42"/>
  <c r="AP193" i="42"/>
  <c r="AO193" i="42"/>
  <c r="AN193" i="42"/>
  <c r="AR192" i="42"/>
  <c r="AQ192" i="42"/>
  <c r="AP192" i="42"/>
  <c r="AO192" i="42"/>
  <c r="AN192" i="42"/>
  <c r="AR191" i="42"/>
  <c r="AQ191" i="42"/>
  <c r="AP191" i="42"/>
  <c r="AO191" i="42"/>
  <c r="AN191" i="42"/>
  <c r="AR190" i="42"/>
  <c r="AQ190" i="42"/>
  <c r="AP190" i="42"/>
  <c r="AO190" i="42"/>
  <c r="AN190" i="42"/>
  <c r="AR189" i="42"/>
  <c r="AQ189" i="42"/>
  <c r="AP189" i="42"/>
  <c r="AO189" i="42"/>
  <c r="AN189" i="42"/>
  <c r="AR188" i="42"/>
  <c r="AQ188" i="42"/>
  <c r="AP188" i="42"/>
  <c r="AO188" i="42"/>
  <c r="AN188" i="42"/>
  <c r="AR187" i="42"/>
  <c r="AQ187" i="42"/>
  <c r="AP187" i="42"/>
  <c r="AO187" i="42"/>
  <c r="AN187" i="42"/>
  <c r="AR186" i="42"/>
  <c r="AQ186" i="42"/>
  <c r="AP186" i="42"/>
  <c r="AO186" i="42"/>
  <c r="AN186" i="42"/>
  <c r="AR185" i="42"/>
  <c r="AQ185" i="42"/>
  <c r="AP185" i="42"/>
  <c r="AO185" i="42"/>
  <c r="AN185" i="42"/>
  <c r="AR184" i="42"/>
  <c r="AQ184" i="42"/>
  <c r="AP184" i="42"/>
  <c r="AO184" i="42"/>
  <c r="AN184" i="42"/>
  <c r="AR183" i="42"/>
  <c r="AQ183" i="42"/>
  <c r="AP183" i="42"/>
  <c r="AO183" i="42"/>
  <c r="AN183" i="42"/>
  <c r="AR182" i="42"/>
  <c r="AQ182" i="42"/>
  <c r="AP182" i="42"/>
  <c r="AO182" i="42"/>
  <c r="AN182" i="42"/>
  <c r="AR181" i="42"/>
  <c r="AQ181" i="42"/>
  <c r="AP181" i="42"/>
  <c r="AO181" i="42"/>
  <c r="AN181" i="42"/>
  <c r="AR180" i="42"/>
  <c r="AQ180" i="42"/>
  <c r="AP180" i="42"/>
  <c r="AO180" i="42"/>
  <c r="AN180" i="42"/>
  <c r="AR179" i="42"/>
  <c r="AQ179" i="42"/>
  <c r="AP179" i="42"/>
  <c r="AO179" i="42"/>
  <c r="AN179" i="42"/>
  <c r="AR178" i="42"/>
  <c r="AQ178" i="42"/>
  <c r="AP178" i="42"/>
  <c r="AO178" i="42"/>
  <c r="AN178" i="42"/>
  <c r="AR177" i="42"/>
  <c r="AQ177" i="42"/>
  <c r="AP177" i="42"/>
  <c r="AO177" i="42"/>
  <c r="AN177" i="42"/>
  <c r="AR176" i="42"/>
  <c r="AQ176" i="42"/>
  <c r="AP176" i="42"/>
  <c r="AO176" i="42"/>
  <c r="AN176" i="42"/>
  <c r="AR175" i="42"/>
  <c r="AQ175" i="42"/>
  <c r="AP175" i="42"/>
  <c r="AO175" i="42"/>
  <c r="AN175" i="42"/>
  <c r="AR174" i="42"/>
  <c r="AQ174" i="42"/>
  <c r="AP174" i="42"/>
  <c r="AO174" i="42"/>
  <c r="AN174" i="42"/>
  <c r="AR173" i="42"/>
  <c r="AQ173" i="42"/>
  <c r="AP173" i="42"/>
  <c r="AO173" i="42"/>
  <c r="AN173" i="42"/>
  <c r="AR172" i="42"/>
  <c r="AQ172" i="42"/>
  <c r="AP172" i="42"/>
  <c r="AO172" i="42"/>
  <c r="AN172" i="42"/>
  <c r="AR171" i="42"/>
  <c r="AQ171" i="42"/>
  <c r="AP171" i="42"/>
  <c r="AO171" i="42"/>
  <c r="AN171" i="42"/>
  <c r="AR170" i="42"/>
  <c r="AQ170" i="42"/>
  <c r="AP170" i="42"/>
  <c r="AO170" i="42"/>
  <c r="AN170" i="42"/>
  <c r="AR169" i="42"/>
  <c r="AQ169" i="42"/>
  <c r="AP169" i="42"/>
  <c r="AO169" i="42"/>
  <c r="AN169" i="42"/>
  <c r="AR168" i="42"/>
  <c r="AQ168" i="42"/>
  <c r="AP168" i="42"/>
  <c r="AO168" i="42"/>
  <c r="AN168" i="42"/>
  <c r="AR167" i="42"/>
  <c r="AQ167" i="42"/>
  <c r="AP167" i="42"/>
  <c r="AO167" i="42"/>
  <c r="AN167" i="42"/>
  <c r="AR166" i="42"/>
  <c r="AQ166" i="42"/>
  <c r="AP166" i="42"/>
  <c r="AO166" i="42"/>
  <c r="AN166" i="42"/>
  <c r="AR165" i="42"/>
  <c r="AQ165" i="42"/>
  <c r="AP165" i="42"/>
  <c r="AO165" i="42"/>
  <c r="AN165" i="42"/>
  <c r="AR164" i="42"/>
  <c r="AQ164" i="42"/>
  <c r="AP164" i="42"/>
  <c r="AO164" i="42"/>
  <c r="AN164" i="42"/>
  <c r="AR163" i="42"/>
  <c r="AQ163" i="42"/>
  <c r="AP163" i="42"/>
  <c r="AO163" i="42"/>
  <c r="AN163" i="42"/>
  <c r="AR162" i="42"/>
  <c r="AQ162" i="42"/>
  <c r="AP162" i="42"/>
  <c r="AO162" i="42"/>
  <c r="AN162" i="42"/>
  <c r="AR161" i="42"/>
  <c r="AQ161" i="42"/>
  <c r="AP161" i="42"/>
  <c r="AO161" i="42"/>
  <c r="AN161" i="42"/>
  <c r="AR160" i="42"/>
  <c r="AQ160" i="42"/>
  <c r="AP160" i="42"/>
  <c r="AO160" i="42"/>
  <c r="AN160" i="42"/>
  <c r="AR159" i="42"/>
  <c r="AQ159" i="42"/>
  <c r="AP159" i="42"/>
  <c r="AO159" i="42"/>
  <c r="AN159" i="42"/>
  <c r="AR158" i="42"/>
  <c r="AQ158" i="42"/>
  <c r="AP158" i="42"/>
  <c r="AO158" i="42"/>
  <c r="AN158" i="42"/>
  <c r="AR157" i="42"/>
  <c r="AQ157" i="42"/>
  <c r="AP157" i="42"/>
  <c r="AO157" i="42"/>
  <c r="AN157" i="42"/>
  <c r="AR156" i="42"/>
  <c r="AQ156" i="42"/>
  <c r="AP156" i="42"/>
  <c r="AO156" i="42"/>
  <c r="AN156" i="42"/>
  <c r="AR155" i="42"/>
  <c r="AQ155" i="42"/>
  <c r="AP155" i="42"/>
  <c r="AO155" i="42"/>
  <c r="AN155" i="42"/>
  <c r="AR154" i="42"/>
  <c r="AQ154" i="42"/>
  <c r="AP154" i="42"/>
  <c r="AO154" i="42"/>
  <c r="AN154" i="42"/>
  <c r="AR153" i="42"/>
  <c r="AQ153" i="42"/>
  <c r="AP153" i="42"/>
  <c r="AO153" i="42"/>
  <c r="AN153" i="42"/>
  <c r="AR152" i="42"/>
  <c r="AQ152" i="42"/>
  <c r="AP152" i="42"/>
  <c r="AO152" i="42"/>
  <c r="AN152" i="42"/>
  <c r="AR151" i="42"/>
  <c r="AQ151" i="42"/>
  <c r="AP151" i="42"/>
  <c r="AO151" i="42"/>
  <c r="AN151" i="42"/>
  <c r="AR150" i="42"/>
  <c r="AQ150" i="42"/>
  <c r="AP150" i="42"/>
  <c r="AO150" i="42"/>
  <c r="AN150" i="42"/>
  <c r="AR149" i="42"/>
  <c r="AQ149" i="42"/>
  <c r="AP149" i="42"/>
  <c r="AO149" i="42"/>
  <c r="AN149" i="42"/>
  <c r="AR148" i="42"/>
  <c r="AQ148" i="42"/>
  <c r="AP148" i="42"/>
  <c r="AO148" i="42"/>
  <c r="AN148" i="42"/>
  <c r="AR147" i="42"/>
  <c r="AQ147" i="42"/>
  <c r="AP147" i="42"/>
  <c r="AO147" i="42"/>
  <c r="AN147" i="42"/>
  <c r="AR146" i="42"/>
  <c r="AQ146" i="42"/>
  <c r="AP146" i="42"/>
  <c r="AO146" i="42"/>
  <c r="AN146" i="42"/>
  <c r="AR145" i="42"/>
  <c r="AQ145" i="42"/>
  <c r="AP145" i="42"/>
  <c r="AO145" i="42"/>
  <c r="AN145" i="42"/>
  <c r="AR144" i="42"/>
  <c r="AQ144" i="42"/>
  <c r="AP144" i="42"/>
  <c r="AO144" i="42"/>
  <c r="AN144" i="42"/>
  <c r="AR143" i="42"/>
  <c r="AQ143" i="42"/>
  <c r="AP143" i="42"/>
  <c r="AO143" i="42"/>
  <c r="AN143" i="42"/>
  <c r="AR142" i="42"/>
  <c r="AQ142" i="42"/>
  <c r="AP142" i="42"/>
  <c r="AO142" i="42"/>
  <c r="AN142" i="42"/>
  <c r="AR141" i="42"/>
  <c r="AQ141" i="42"/>
  <c r="AP141" i="42"/>
  <c r="AO141" i="42"/>
  <c r="AN141" i="42"/>
  <c r="AR140" i="42"/>
  <c r="AQ140" i="42"/>
  <c r="AP140" i="42"/>
  <c r="AO140" i="42"/>
  <c r="AN140" i="42"/>
  <c r="AR139" i="42"/>
  <c r="AQ139" i="42"/>
  <c r="AP139" i="42"/>
  <c r="AO139" i="42"/>
  <c r="AN139" i="42"/>
  <c r="AR138" i="42"/>
  <c r="AQ138" i="42"/>
  <c r="AP138" i="42"/>
  <c r="AO138" i="42"/>
  <c r="AN138" i="42"/>
  <c r="AR137" i="42"/>
  <c r="AQ137" i="42"/>
  <c r="AP137" i="42"/>
  <c r="AO137" i="42"/>
  <c r="AN137" i="42"/>
  <c r="AR136" i="42"/>
  <c r="AQ136" i="42"/>
  <c r="AP136" i="42"/>
  <c r="AO136" i="42"/>
  <c r="AN136" i="42"/>
  <c r="AR135" i="42"/>
  <c r="AQ135" i="42"/>
  <c r="AP135" i="42"/>
  <c r="AO135" i="42"/>
  <c r="AN135" i="42"/>
  <c r="AR134" i="42"/>
  <c r="AQ134" i="42"/>
  <c r="AP134" i="42"/>
  <c r="AO134" i="42"/>
  <c r="AN134" i="42"/>
  <c r="AR133" i="42"/>
  <c r="AQ133" i="42"/>
  <c r="AP133" i="42"/>
  <c r="AO133" i="42"/>
  <c r="AN133" i="42"/>
  <c r="AR132" i="42"/>
  <c r="AQ132" i="42"/>
  <c r="AP132" i="42"/>
  <c r="AO132" i="42"/>
  <c r="AN132" i="42"/>
  <c r="AR131" i="42"/>
  <c r="AQ131" i="42"/>
  <c r="AP131" i="42"/>
  <c r="AO131" i="42"/>
  <c r="AN131" i="42"/>
  <c r="AR130" i="42"/>
  <c r="AQ130" i="42"/>
  <c r="AP130" i="42"/>
  <c r="AO130" i="42"/>
  <c r="AN130" i="42"/>
  <c r="AR129" i="42"/>
  <c r="AQ129" i="42"/>
  <c r="AP129" i="42"/>
  <c r="AO129" i="42"/>
  <c r="AN129" i="42"/>
  <c r="AR128" i="42"/>
  <c r="AQ128" i="42"/>
  <c r="AP128" i="42"/>
  <c r="AO128" i="42"/>
  <c r="AN128" i="42"/>
  <c r="AR127" i="42"/>
  <c r="AQ127" i="42"/>
  <c r="AP127" i="42"/>
  <c r="AO127" i="42"/>
  <c r="AN127" i="42"/>
  <c r="AR126" i="42"/>
  <c r="AQ126" i="42"/>
  <c r="AP126" i="42"/>
  <c r="AO126" i="42"/>
  <c r="AN126" i="42"/>
  <c r="AR125" i="42"/>
  <c r="AQ125" i="42"/>
  <c r="AP125" i="42"/>
  <c r="AO125" i="42"/>
  <c r="AN125" i="42"/>
  <c r="AR124" i="42"/>
  <c r="AQ124" i="42"/>
  <c r="AP124" i="42"/>
  <c r="AO124" i="42"/>
  <c r="AN124" i="42"/>
  <c r="AR123" i="42"/>
  <c r="AQ123" i="42"/>
  <c r="AP123" i="42"/>
  <c r="AO123" i="42"/>
  <c r="AN123" i="42"/>
  <c r="AR122" i="42"/>
  <c r="AQ122" i="42"/>
  <c r="AP122" i="42"/>
  <c r="AO122" i="42"/>
  <c r="AN122" i="42"/>
  <c r="AR121" i="42"/>
  <c r="AQ121" i="42"/>
  <c r="AP121" i="42"/>
  <c r="AO121" i="42"/>
  <c r="AN121" i="42"/>
  <c r="AR120" i="42"/>
  <c r="AQ120" i="42"/>
  <c r="AP120" i="42"/>
  <c r="AO120" i="42"/>
  <c r="AN120" i="42"/>
  <c r="AR119" i="42"/>
  <c r="AQ119" i="42"/>
  <c r="AP119" i="42"/>
  <c r="AO119" i="42"/>
  <c r="AN119" i="42"/>
  <c r="AR118" i="42"/>
  <c r="AQ118" i="42"/>
  <c r="AP118" i="42"/>
  <c r="AO118" i="42"/>
  <c r="AN118" i="42"/>
  <c r="AR117" i="42"/>
  <c r="AQ117" i="42"/>
  <c r="AP117" i="42"/>
  <c r="AO117" i="42"/>
  <c r="AN117" i="42"/>
  <c r="AR116" i="42"/>
  <c r="AQ116" i="42"/>
  <c r="AP116" i="42"/>
  <c r="AO116" i="42"/>
  <c r="AN116" i="42"/>
  <c r="AR115" i="42"/>
  <c r="AQ115" i="42"/>
  <c r="AP115" i="42"/>
  <c r="AO115" i="42"/>
  <c r="AN115" i="42"/>
  <c r="AR114" i="42"/>
  <c r="AQ114" i="42"/>
  <c r="AP114" i="42"/>
  <c r="AO114" i="42"/>
  <c r="AN114" i="42"/>
  <c r="AR113" i="42"/>
  <c r="AQ113" i="42"/>
  <c r="AP113" i="42"/>
  <c r="AO113" i="42"/>
  <c r="AN113" i="42"/>
  <c r="AR112" i="42"/>
  <c r="AQ112" i="42"/>
  <c r="AP112" i="42"/>
  <c r="AO112" i="42"/>
  <c r="AN112" i="42"/>
  <c r="AR111" i="42"/>
  <c r="AQ111" i="42"/>
  <c r="AP111" i="42"/>
  <c r="AO111" i="42"/>
  <c r="AN111" i="42"/>
  <c r="AR110" i="42"/>
  <c r="AQ110" i="42"/>
  <c r="AP110" i="42"/>
  <c r="AO110" i="42"/>
  <c r="AN110" i="42"/>
  <c r="AR109" i="42"/>
  <c r="AQ109" i="42"/>
  <c r="AP109" i="42"/>
  <c r="AO109" i="42"/>
  <c r="AN109" i="42"/>
  <c r="AR108" i="42"/>
  <c r="AQ108" i="42"/>
  <c r="AP108" i="42"/>
  <c r="AO108" i="42"/>
  <c r="AN108" i="42"/>
  <c r="AR107" i="42"/>
  <c r="AQ107" i="42"/>
  <c r="AP107" i="42"/>
  <c r="AO107" i="42"/>
  <c r="AN107" i="42"/>
  <c r="AR106" i="42"/>
  <c r="AQ106" i="42"/>
  <c r="AP106" i="42"/>
  <c r="AO106" i="42"/>
  <c r="AN106" i="42"/>
  <c r="AR105" i="42"/>
  <c r="AQ105" i="42"/>
  <c r="AP105" i="42"/>
  <c r="AO105" i="42"/>
  <c r="AN105" i="42"/>
  <c r="AR104" i="42"/>
  <c r="AQ104" i="42"/>
  <c r="AP104" i="42"/>
  <c r="AO104" i="42"/>
  <c r="AN104" i="42"/>
  <c r="AR103" i="42"/>
  <c r="AQ103" i="42"/>
  <c r="AP103" i="42"/>
  <c r="AO103" i="42"/>
  <c r="AN103" i="42"/>
  <c r="AR102" i="42"/>
  <c r="AQ102" i="42"/>
  <c r="AP102" i="42"/>
  <c r="AO102" i="42"/>
  <c r="AN102" i="42"/>
  <c r="AR101" i="42"/>
  <c r="AQ101" i="42"/>
  <c r="AP101" i="42"/>
  <c r="AO101" i="42"/>
  <c r="AN101" i="42"/>
  <c r="AR100" i="42"/>
  <c r="AQ100" i="42"/>
  <c r="AP100" i="42"/>
  <c r="AO100" i="42"/>
  <c r="AN100" i="42"/>
  <c r="AR99" i="42"/>
  <c r="AQ99" i="42"/>
  <c r="AP99" i="42"/>
  <c r="AO99" i="42"/>
  <c r="AN99" i="42"/>
  <c r="AR98" i="42"/>
  <c r="AQ98" i="42"/>
  <c r="AP98" i="42"/>
  <c r="AO98" i="42"/>
  <c r="AN98" i="42"/>
  <c r="AR97" i="42"/>
  <c r="AQ97" i="42"/>
  <c r="AP97" i="42"/>
  <c r="AO97" i="42"/>
  <c r="AN97" i="42"/>
  <c r="AR96" i="42"/>
  <c r="AQ96" i="42"/>
  <c r="AP96" i="42"/>
  <c r="AO96" i="42"/>
  <c r="AN96" i="42"/>
  <c r="AR95" i="42"/>
  <c r="AQ95" i="42"/>
  <c r="AP95" i="42"/>
  <c r="AO95" i="42"/>
  <c r="AN95" i="42"/>
  <c r="AR94" i="42"/>
  <c r="AQ94" i="42"/>
  <c r="AP94" i="42"/>
  <c r="AO94" i="42"/>
  <c r="AN94" i="42"/>
  <c r="AR93" i="42"/>
  <c r="AQ93" i="42"/>
  <c r="AP93" i="42"/>
  <c r="AO93" i="42"/>
  <c r="AN93" i="42"/>
  <c r="AR92" i="42"/>
  <c r="AQ92" i="42"/>
  <c r="AP92" i="42"/>
  <c r="AO92" i="42"/>
  <c r="AN92" i="42"/>
  <c r="AR91" i="42"/>
  <c r="AQ91" i="42"/>
  <c r="AP91" i="42"/>
  <c r="AO91" i="42"/>
  <c r="AN91" i="42"/>
  <c r="AR90" i="42"/>
  <c r="AQ90" i="42"/>
  <c r="AP90" i="42"/>
  <c r="AO90" i="42"/>
  <c r="AN90" i="42"/>
  <c r="AR89" i="42"/>
  <c r="AQ89" i="42"/>
  <c r="AP89" i="42"/>
  <c r="AO89" i="42"/>
  <c r="AN89" i="42"/>
  <c r="AR88" i="42"/>
  <c r="AQ88" i="42"/>
  <c r="AP88" i="42"/>
  <c r="AO88" i="42"/>
  <c r="AN88" i="42"/>
  <c r="AR87" i="42"/>
  <c r="AQ87" i="42"/>
  <c r="AP87" i="42"/>
  <c r="AO87" i="42"/>
  <c r="AN87" i="42"/>
  <c r="AR86" i="42"/>
  <c r="AQ86" i="42"/>
  <c r="AP86" i="42"/>
  <c r="AO86" i="42"/>
  <c r="AN86" i="42"/>
  <c r="AR85" i="42"/>
  <c r="AQ85" i="42"/>
  <c r="AP85" i="42"/>
  <c r="AO85" i="42"/>
  <c r="AN85" i="42"/>
  <c r="AR84" i="42"/>
  <c r="AQ84" i="42"/>
  <c r="AP84" i="42"/>
  <c r="AO84" i="42"/>
  <c r="AN84" i="42"/>
  <c r="AR83" i="42"/>
  <c r="AQ83" i="42"/>
  <c r="AP83" i="42"/>
  <c r="AO83" i="42"/>
  <c r="AN83" i="42"/>
  <c r="AR82" i="42"/>
  <c r="AQ82" i="42"/>
  <c r="AP82" i="42"/>
  <c r="AO82" i="42"/>
  <c r="AN82" i="42"/>
  <c r="AR81" i="42"/>
  <c r="AQ81" i="42"/>
  <c r="AP81" i="42"/>
  <c r="AO81" i="42"/>
  <c r="AN81" i="42"/>
  <c r="AR80" i="42"/>
  <c r="AQ80" i="42"/>
  <c r="AP80" i="42"/>
  <c r="AO80" i="42"/>
  <c r="AN80" i="42"/>
  <c r="AR79" i="42"/>
  <c r="AQ79" i="42"/>
  <c r="AP79" i="42"/>
  <c r="AO79" i="42"/>
  <c r="AN79" i="42"/>
  <c r="AR78" i="42"/>
  <c r="AQ78" i="42"/>
  <c r="AP78" i="42"/>
  <c r="AO78" i="42"/>
  <c r="AN78" i="42"/>
  <c r="AR77" i="42"/>
  <c r="AQ77" i="42"/>
  <c r="AP77" i="42"/>
  <c r="AO77" i="42"/>
  <c r="AN77" i="42"/>
  <c r="AR76" i="42"/>
  <c r="AQ76" i="42"/>
  <c r="AP76" i="42"/>
  <c r="AO76" i="42"/>
  <c r="AN76" i="42"/>
  <c r="AR75" i="42"/>
  <c r="AQ75" i="42"/>
  <c r="AP75" i="42"/>
  <c r="AO75" i="42"/>
  <c r="AN75" i="42"/>
  <c r="AR74" i="42"/>
  <c r="AQ74" i="42"/>
  <c r="AP74" i="42"/>
  <c r="AO74" i="42"/>
  <c r="AN74" i="42"/>
  <c r="AR73" i="42"/>
  <c r="AQ73" i="42"/>
  <c r="AP73" i="42"/>
  <c r="AO73" i="42"/>
  <c r="AN73" i="42"/>
  <c r="AR72" i="42"/>
  <c r="AQ72" i="42"/>
  <c r="AP72" i="42"/>
  <c r="AO72" i="42"/>
  <c r="AN72" i="42"/>
  <c r="AR71" i="42"/>
  <c r="AQ71" i="42"/>
  <c r="AP71" i="42"/>
  <c r="AO71" i="42"/>
  <c r="AN71" i="42"/>
  <c r="AR70" i="42"/>
  <c r="AQ70" i="42"/>
  <c r="AP70" i="42"/>
  <c r="AO70" i="42"/>
  <c r="AN70" i="42"/>
  <c r="AR69" i="42"/>
  <c r="AQ69" i="42"/>
  <c r="AP69" i="42"/>
  <c r="AO69" i="42"/>
  <c r="AN69" i="42"/>
  <c r="AR68" i="42"/>
  <c r="AQ68" i="42"/>
  <c r="AP68" i="42"/>
  <c r="AO68" i="42"/>
  <c r="AN68" i="42"/>
  <c r="AR67" i="42"/>
  <c r="AQ67" i="42"/>
  <c r="AP67" i="42"/>
  <c r="AO67" i="42"/>
  <c r="AN67" i="42"/>
  <c r="AR66" i="42"/>
  <c r="AQ66" i="42"/>
  <c r="AP66" i="42"/>
  <c r="AO66" i="42"/>
  <c r="AN66" i="42"/>
  <c r="AR65" i="42"/>
  <c r="AQ65" i="42"/>
  <c r="AP65" i="42"/>
  <c r="AO65" i="42"/>
  <c r="AN65" i="42"/>
  <c r="AR64" i="42"/>
  <c r="AQ64" i="42"/>
  <c r="AP64" i="42"/>
  <c r="AO64" i="42"/>
  <c r="AN64" i="42"/>
  <c r="AR63" i="42"/>
  <c r="AQ63" i="42"/>
  <c r="AP63" i="42"/>
  <c r="AO63" i="42"/>
  <c r="AN63" i="42"/>
  <c r="AR62" i="42"/>
  <c r="AQ62" i="42"/>
  <c r="AP62" i="42"/>
  <c r="AO62" i="42"/>
  <c r="AN62" i="42"/>
  <c r="AR61" i="42"/>
  <c r="AQ61" i="42"/>
  <c r="AP61" i="42"/>
  <c r="AO61" i="42"/>
  <c r="AN61" i="42"/>
  <c r="AR60" i="42"/>
  <c r="AQ60" i="42"/>
  <c r="AP60" i="42"/>
  <c r="AO60" i="42"/>
  <c r="AN60" i="42"/>
  <c r="AR59" i="42"/>
  <c r="AQ59" i="42"/>
  <c r="AP59" i="42"/>
  <c r="AO59" i="42"/>
  <c r="AN59" i="42"/>
  <c r="AR58" i="42"/>
  <c r="AQ58" i="42"/>
  <c r="AP58" i="42"/>
  <c r="AO58" i="42"/>
  <c r="AN58" i="42"/>
  <c r="AR57" i="42"/>
  <c r="AQ57" i="42"/>
  <c r="AP57" i="42"/>
  <c r="AO57" i="42"/>
  <c r="AN57" i="42"/>
  <c r="AR56" i="42"/>
  <c r="AQ56" i="42"/>
  <c r="AP56" i="42"/>
  <c r="AO56" i="42"/>
  <c r="AN56" i="42"/>
  <c r="AR55" i="42"/>
  <c r="AQ55" i="42"/>
  <c r="AP55" i="42"/>
  <c r="AO55" i="42"/>
  <c r="AN55" i="42"/>
  <c r="AR54" i="42"/>
  <c r="AQ54" i="42"/>
  <c r="AP54" i="42"/>
  <c r="AO54" i="42"/>
  <c r="AN54" i="42"/>
  <c r="AR53" i="42"/>
  <c r="AQ53" i="42"/>
  <c r="AP53" i="42"/>
  <c r="AO53" i="42"/>
  <c r="AN53" i="42"/>
  <c r="AR52" i="42"/>
  <c r="AQ52" i="42"/>
  <c r="AP52" i="42"/>
  <c r="AO52" i="42"/>
  <c r="AN52" i="42"/>
  <c r="AR51" i="42"/>
  <c r="AQ51" i="42"/>
  <c r="AP51" i="42"/>
  <c r="AO51" i="42"/>
  <c r="AN51" i="42"/>
  <c r="AR50" i="42"/>
  <c r="AQ50" i="42"/>
  <c r="AP50" i="42"/>
  <c r="AO50" i="42"/>
  <c r="AN50" i="42"/>
  <c r="AR49" i="42"/>
  <c r="AQ49" i="42"/>
  <c r="AP49" i="42"/>
  <c r="AO49" i="42"/>
  <c r="AN49" i="42"/>
  <c r="AR48" i="42"/>
  <c r="AQ48" i="42"/>
  <c r="AP48" i="42"/>
  <c r="AO48" i="42"/>
  <c r="AN48" i="42"/>
  <c r="AR47" i="42"/>
  <c r="AQ47" i="42"/>
  <c r="AP47" i="42"/>
  <c r="AO47" i="42"/>
  <c r="AN47" i="42"/>
  <c r="AR46" i="42"/>
  <c r="AQ46" i="42"/>
  <c r="AP46" i="42"/>
  <c r="AO46" i="42"/>
  <c r="AN46" i="42"/>
  <c r="AR45" i="42"/>
  <c r="AQ45" i="42"/>
  <c r="AP45" i="42"/>
  <c r="AO45" i="42"/>
  <c r="AN45" i="42"/>
  <c r="AR44" i="42"/>
  <c r="AQ44" i="42"/>
  <c r="AP44" i="42"/>
  <c r="AO44" i="42"/>
  <c r="AN44" i="42"/>
  <c r="AR43" i="42"/>
  <c r="AQ43" i="42"/>
  <c r="AP43" i="42"/>
  <c r="AO43" i="42"/>
  <c r="AN43" i="42"/>
  <c r="AR42" i="42"/>
  <c r="AQ42" i="42"/>
  <c r="AP42" i="42"/>
  <c r="AO42" i="42"/>
  <c r="AN42" i="42"/>
  <c r="AR41" i="42"/>
  <c r="AQ41" i="42"/>
  <c r="AP41" i="42"/>
  <c r="AO41" i="42"/>
  <c r="AN41" i="42"/>
  <c r="AR40" i="42"/>
  <c r="AQ40" i="42"/>
  <c r="AP40" i="42"/>
  <c r="AO40" i="42"/>
  <c r="AN40" i="42"/>
  <c r="AR39" i="42"/>
  <c r="AQ39" i="42"/>
  <c r="AP39" i="42"/>
  <c r="AO39" i="42"/>
  <c r="AN39" i="42"/>
  <c r="AR38" i="42"/>
  <c r="AQ38" i="42"/>
  <c r="AP38" i="42"/>
  <c r="AO38" i="42"/>
  <c r="AN38" i="42"/>
  <c r="AR37" i="42"/>
  <c r="AQ37" i="42"/>
  <c r="AP37" i="42"/>
  <c r="AO37" i="42"/>
  <c r="AN37" i="42"/>
  <c r="AR36" i="42"/>
  <c r="AQ36" i="42"/>
  <c r="AP36" i="42"/>
  <c r="AO36" i="42"/>
  <c r="AN36" i="42"/>
  <c r="AR35" i="42"/>
  <c r="AQ35" i="42"/>
  <c r="AP35" i="42"/>
  <c r="AO35" i="42"/>
  <c r="AN35" i="42"/>
  <c r="AR34" i="42"/>
  <c r="AQ34" i="42"/>
  <c r="AP34" i="42"/>
  <c r="AO34" i="42"/>
  <c r="AN34" i="42"/>
  <c r="AR33" i="42"/>
  <c r="AQ33" i="42"/>
  <c r="AP33" i="42"/>
  <c r="AO33" i="42"/>
  <c r="AN33" i="42"/>
  <c r="AR32" i="42"/>
  <c r="AQ32" i="42"/>
  <c r="AP32" i="42"/>
  <c r="AO32" i="42"/>
  <c r="AN32" i="42"/>
  <c r="AR31" i="42"/>
  <c r="AQ31" i="42"/>
  <c r="AP31" i="42"/>
  <c r="AO31" i="42"/>
  <c r="AN31" i="42"/>
  <c r="AR30" i="42"/>
  <c r="AQ30" i="42"/>
  <c r="AP30" i="42"/>
  <c r="AO30" i="42"/>
  <c r="AN30" i="42"/>
  <c r="AR29" i="42"/>
  <c r="AQ29" i="42"/>
  <c r="AP29" i="42"/>
  <c r="AO29" i="42"/>
  <c r="AN29" i="42"/>
  <c r="AR28" i="42"/>
  <c r="AQ28" i="42"/>
  <c r="AP28" i="42"/>
  <c r="AO28" i="42"/>
  <c r="AN28" i="42"/>
  <c r="AR27" i="42"/>
  <c r="AQ27" i="42"/>
  <c r="AP27" i="42"/>
  <c r="AO27" i="42"/>
  <c r="AN27" i="42"/>
  <c r="AR26" i="42"/>
  <c r="AQ26" i="42"/>
  <c r="AP26" i="42"/>
  <c r="AO26" i="42"/>
  <c r="AN26" i="42"/>
  <c r="AR25" i="42"/>
  <c r="AQ25" i="42"/>
  <c r="AP25" i="42"/>
  <c r="AO25" i="42"/>
  <c r="AN25" i="42"/>
  <c r="AR24" i="42"/>
  <c r="AQ24" i="42"/>
  <c r="AP24" i="42"/>
  <c r="AO24" i="42"/>
  <c r="AN24" i="42"/>
  <c r="AR23" i="42"/>
  <c r="AQ23" i="42"/>
  <c r="AP23" i="42"/>
  <c r="AO23" i="42"/>
  <c r="AN23" i="42"/>
  <c r="AR22" i="42"/>
  <c r="AQ22" i="42"/>
  <c r="AP22" i="42"/>
  <c r="AO22" i="42"/>
  <c r="AN22" i="42"/>
  <c r="AR21" i="42"/>
  <c r="AQ21" i="42"/>
  <c r="AP21" i="42"/>
  <c r="AO21" i="42"/>
  <c r="AN21" i="42"/>
  <c r="AR20" i="42"/>
  <c r="AQ20" i="42"/>
  <c r="AP20" i="42"/>
  <c r="AO20" i="42"/>
  <c r="AN20" i="42"/>
  <c r="AR19" i="42"/>
  <c r="AQ19" i="42"/>
  <c r="AP19" i="42"/>
  <c r="AO19" i="42"/>
  <c r="AN19" i="42"/>
  <c r="AR18" i="42"/>
  <c r="AQ18" i="42"/>
  <c r="AP18" i="42"/>
  <c r="AO18" i="42"/>
  <c r="AN18" i="42"/>
  <c r="AR17" i="42"/>
  <c r="AQ17" i="42"/>
  <c r="AP17" i="42"/>
  <c r="AO17" i="42"/>
  <c r="AN17" i="42"/>
  <c r="AR16" i="42"/>
  <c r="AQ16" i="42"/>
  <c r="AP16" i="42"/>
  <c r="AO16" i="42"/>
  <c r="AN16" i="42"/>
  <c r="AR15" i="42"/>
  <c r="AQ15" i="42"/>
  <c r="AP15" i="42"/>
  <c r="AO15" i="42"/>
  <c r="AN15" i="42"/>
  <c r="AR14" i="42"/>
  <c r="AQ14" i="42"/>
  <c r="AP14" i="42"/>
  <c r="AO14" i="42"/>
  <c r="AN14" i="42"/>
  <c r="AR13" i="42"/>
  <c r="AQ13" i="42"/>
  <c r="AP13" i="42"/>
  <c r="AO13" i="42"/>
  <c r="AN13" i="42"/>
  <c r="AR12" i="42"/>
  <c r="AQ12" i="42"/>
  <c r="AP12" i="42"/>
  <c r="AO12" i="42"/>
  <c r="AN12" i="42"/>
  <c r="AR11" i="42"/>
  <c r="AQ11" i="42"/>
  <c r="AP11" i="42"/>
  <c r="AO11" i="42"/>
  <c r="AN11" i="42"/>
  <c r="AR10" i="42"/>
  <c r="AQ10" i="42"/>
  <c r="AP10" i="42"/>
  <c r="AO10" i="42"/>
  <c r="AN10" i="42"/>
  <c r="AR9" i="42"/>
  <c r="AQ9" i="42"/>
  <c r="AP9" i="42"/>
  <c r="AO9" i="42"/>
  <c r="AN9" i="42"/>
  <c r="AR8" i="42"/>
  <c r="AQ8" i="42"/>
  <c r="AP8" i="42"/>
  <c r="AO8" i="42"/>
  <c r="AN8" i="42"/>
  <c r="AR7" i="42"/>
  <c r="AQ7" i="42"/>
  <c r="AP7" i="42"/>
  <c r="AO7" i="42"/>
  <c r="AN7" i="42"/>
  <c r="AR6" i="42"/>
  <c r="AQ6" i="42"/>
  <c r="AP6" i="42"/>
  <c r="AO6" i="42"/>
  <c r="AN6" i="42"/>
  <c r="AR5" i="42"/>
  <c r="AQ5" i="42"/>
  <c r="AP5" i="42"/>
  <c r="AO5" i="42"/>
  <c r="AN5" i="42"/>
  <c r="U6" i="42"/>
  <c r="U7" i="42"/>
  <c r="U8" i="42"/>
  <c r="U9" i="42"/>
  <c r="U10" i="42"/>
  <c r="U11" i="42"/>
  <c r="U12" i="42"/>
  <c r="U13" i="42"/>
  <c r="U14" i="42"/>
  <c r="U15" i="42"/>
  <c r="U16" i="42"/>
  <c r="U17" i="42"/>
  <c r="U18" i="42"/>
  <c r="U19" i="42"/>
  <c r="U20" i="42"/>
  <c r="U21" i="42"/>
  <c r="U22" i="42"/>
  <c r="U23" i="42"/>
  <c r="U24" i="42"/>
  <c r="U25" i="42"/>
  <c r="U26" i="42"/>
  <c r="U27" i="42"/>
  <c r="U28" i="42"/>
  <c r="U29" i="42"/>
  <c r="U30" i="42"/>
  <c r="U31" i="42"/>
  <c r="U32" i="42"/>
  <c r="U33" i="42"/>
  <c r="U34" i="42"/>
  <c r="U35" i="42"/>
  <c r="U36" i="42"/>
  <c r="U37" i="42"/>
  <c r="U38" i="42"/>
  <c r="U39" i="42"/>
  <c r="U40" i="42"/>
  <c r="U41" i="42"/>
  <c r="U42" i="42"/>
  <c r="U43" i="42"/>
  <c r="U44" i="42"/>
  <c r="U45" i="42"/>
  <c r="U46" i="42"/>
  <c r="U47" i="42"/>
  <c r="U48" i="42"/>
  <c r="U49" i="42"/>
  <c r="U50" i="42"/>
  <c r="U51" i="42"/>
  <c r="U52" i="42"/>
  <c r="U53" i="42"/>
  <c r="U54" i="42"/>
  <c r="U55" i="42"/>
  <c r="U56" i="42"/>
  <c r="U57" i="42"/>
  <c r="U58" i="42"/>
  <c r="U59" i="42"/>
  <c r="U60" i="42"/>
  <c r="U61" i="42"/>
  <c r="U62" i="42"/>
  <c r="U63" i="42"/>
  <c r="U64" i="42"/>
  <c r="U65" i="42"/>
  <c r="U66" i="42"/>
  <c r="U67" i="42"/>
  <c r="U68" i="42"/>
  <c r="U69" i="42"/>
  <c r="U70" i="42"/>
  <c r="U71" i="42"/>
  <c r="U72" i="42"/>
  <c r="U73" i="42"/>
  <c r="U74" i="42"/>
  <c r="U75" i="42"/>
  <c r="U76" i="42"/>
  <c r="U77" i="42"/>
  <c r="U78" i="42"/>
  <c r="U79" i="42"/>
  <c r="U80" i="42"/>
  <c r="U81" i="42"/>
  <c r="U82" i="42"/>
  <c r="U83" i="42"/>
  <c r="U84" i="42"/>
  <c r="U85" i="42"/>
  <c r="U86" i="42"/>
  <c r="U87" i="42"/>
  <c r="U88" i="42"/>
  <c r="U89" i="42"/>
  <c r="U90" i="42"/>
  <c r="U91" i="42"/>
  <c r="U92" i="42"/>
  <c r="U93" i="42"/>
  <c r="U94" i="42"/>
  <c r="U95" i="42"/>
  <c r="U96" i="42"/>
  <c r="U97" i="42"/>
  <c r="U98" i="42"/>
  <c r="U99" i="42"/>
  <c r="U100" i="42"/>
  <c r="U101" i="42"/>
  <c r="U102" i="42"/>
  <c r="U103" i="42"/>
  <c r="U104" i="42"/>
  <c r="U105" i="42"/>
  <c r="U106" i="42"/>
  <c r="U107" i="42"/>
  <c r="U108" i="42"/>
  <c r="U109" i="42"/>
  <c r="U110" i="42"/>
  <c r="U111" i="42"/>
  <c r="U112" i="42"/>
  <c r="U113" i="42"/>
  <c r="U114" i="42"/>
  <c r="U115" i="42"/>
  <c r="U116" i="42"/>
  <c r="U117" i="42"/>
  <c r="U118" i="42"/>
  <c r="U119" i="42"/>
  <c r="U120" i="42"/>
  <c r="U121" i="42"/>
  <c r="U122" i="42"/>
  <c r="U123" i="42"/>
  <c r="U124" i="42"/>
  <c r="U125" i="42"/>
  <c r="U126" i="42"/>
  <c r="U127" i="42"/>
  <c r="U128" i="42"/>
  <c r="U129" i="42"/>
  <c r="U130" i="42"/>
  <c r="U131" i="42"/>
  <c r="U132" i="42"/>
  <c r="U133" i="42"/>
  <c r="U134" i="42"/>
  <c r="U135" i="42"/>
  <c r="U136" i="42"/>
  <c r="U137" i="42"/>
  <c r="U138" i="42"/>
  <c r="U139" i="42"/>
  <c r="U140" i="42"/>
  <c r="U141" i="42"/>
  <c r="U142" i="42"/>
  <c r="U143" i="42"/>
  <c r="U144" i="42"/>
  <c r="U145" i="42"/>
  <c r="U146" i="42"/>
  <c r="U147" i="42"/>
  <c r="U148" i="42"/>
  <c r="U149" i="42"/>
  <c r="U150" i="42"/>
  <c r="U151" i="42"/>
  <c r="U152" i="42"/>
  <c r="U153" i="42"/>
  <c r="U154" i="42"/>
  <c r="U155" i="42"/>
  <c r="U156" i="42"/>
  <c r="U157" i="42"/>
  <c r="U158" i="42"/>
  <c r="U159" i="42"/>
  <c r="U160" i="42"/>
  <c r="U161" i="42"/>
  <c r="U162" i="42"/>
  <c r="U163" i="42"/>
  <c r="U164" i="42"/>
  <c r="U165" i="42"/>
  <c r="U166" i="42"/>
  <c r="U167" i="42"/>
  <c r="U168" i="42"/>
  <c r="U169" i="42"/>
  <c r="U170" i="42"/>
  <c r="U171" i="42"/>
  <c r="U172" i="42"/>
  <c r="U173" i="42"/>
  <c r="U174" i="42"/>
  <c r="U175" i="42"/>
  <c r="U176" i="42"/>
  <c r="U177" i="42"/>
  <c r="U178" i="42"/>
  <c r="U179" i="42"/>
  <c r="U180" i="42"/>
  <c r="U181" i="42"/>
  <c r="U182" i="42"/>
  <c r="U183" i="42"/>
  <c r="U184" i="42"/>
  <c r="U185" i="42"/>
  <c r="U186" i="42"/>
  <c r="U187" i="42"/>
  <c r="U188" i="42"/>
  <c r="U189" i="42"/>
  <c r="U190" i="42"/>
  <c r="U191" i="42"/>
  <c r="U192" i="42"/>
  <c r="U193" i="42"/>
  <c r="U194" i="42"/>
  <c r="U195" i="42"/>
  <c r="U196" i="42"/>
  <c r="U197" i="42"/>
  <c r="U198" i="42"/>
  <c r="U199" i="42"/>
  <c r="U200" i="42"/>
  <c r="U201" i="42"/>
  <c r="U202" i="42"/>
  <c r="U203" i="42"/>
  <c r="U204" i="42"/>
  <c r="U205" i="42"/>
  <c r="U206" i="42"/>
  <c r="U207" i="42"/>
  <c r="U208" i="42"/>
  <c r="U209" i="42"/>
  <c r="U210" i="42"/>
  <c r="U211" i="42"/>
  <c r="U212" i="42"/>
  <c r="U213" i="42"/>
  <c r="U214" i="42"/>
  <c r="U215" i="42"/>
  <c r="U216" i="42"/>
  <c r="U217" i="42"/>
  <c r="U218" i="42"/>
  <c r="U219" i="42"/>
  <c r="U220" i="42"/>
  <c r="U221" i="42"/>
  <c r="U222" i="42"/>
  <c r="U223" i="42"/>
  <c r="U224" i="42"/>
  <c r="U225" i="42"/>
  <c r="U226" i="42"/>
  <c r="U227" i="42"/>
  <c r="U228" i="42"/>
  <c r="U229" i="42"/>
  <c r="U230" i="42"/>
  <c r="U231" i="42"/>
  <c r="U232" i="42"/>
  <c r="U233" i="42"/>
  <c r="U234" i="42"/>
  <c r="U235" i="42"/>
  <c r="U236" i="42"/>
  <c r="U237" i="42"/>
  <c r="U238" i="42"/>
  <c r="U239" i="42"/>
  <c r="U240" i="42"/>
  <c r="U241" i="42"/>
  <c r="U242" i="42"/>
  <c r="U243" i="42"/>
  <c r="U244" i="42"/>
  <c r="U245" i="42"/>
  <c r="U246" i="42"/>
  <c r="U247" i="42"/>
  <c r="U248" i="42"/>
  <c r="U249" i="42"/>
  <c r="U250" i="42"/>
  <c r="U251" i="42"/>
  <c r="U252" i="42"/>
  <c r="U253" i="42"/>
  <c r="U254" i="42"/>
  <c r="U255" i="42"/>
  <c r="U256" i="42"/>
  <c r="U257" i="42"/>
  <c r="U258" i="42"/>
  <c r="U259" i="42"/>
  <c r="U260" i="42"/>
  <c r="U261" i="42"/>
  <c r="U262" i="42"/>
  <c r="U263" i="42"/>
  <c r="U264" i="42"/>
  <c r="U265" i="42"/>
  <c r="U266" i="42"/>
  <c r="U267" i="42"/>
  <c r="U268" i="42"/>
  <c r="U269" i="42"/>
  <c r="U270" i="42"/>
  <c r="U271" i="42"/>
  <c r="U272" i="42"/>
  <c r="U273" i="42"/>
  <c r="U274" i="42"/>
  <c r="U275" i="42"/>
  <c r="U276" i="42"/>
  <c r="U277" i="42"/>
  <c r="U278" i="42"/>
  <c r="U279" i="42"/>
  <c r="U280" i="42"/>
  <c r="U281" i="42"/>
  <c r="U282" i="42"/>
  <c r="U283" i="42"/>
  <c r="U284" i="42"/>
  <c r="U285" i="42"/>
  <c r="U286" i="42"/>
  <c r="U287" i="42"/>
  <c r="U288" i="42"/>
  <c r="U289" i="42"/>
  <c r="U290" i="42"/>
  <c r="U291" i="42"/>
  <c r="U292" i="42"/>
  <c r="U293" i="42"/>
  <c r="U294" i="42"/>
  <c r="U295" i="42"/>
  <c r="U296" i="42"/>
  <c r="U297" i="42"/>
  <c r="U298" i="42"/>
  <c r="U299" i="42"/>
  <c r="U300" i="42"/>
  <c r="U301" i="42"/>
  <c r="U302" i="42"/>
  <c r="U303" i="42"/>
  <c r="U304" i="42"/>
  <c r="U305" i="42"/>
  <c r="U306" i="42"/>
  <c r="U307" i="42"/>
  <c r="U308" i="42"/>
  <c r="U309" i="42"/>
  <c r="U310" i="42"/>
  <c r="U311" i="42"/>
  <c r="U312" i="42"/>
  <c r="U313" i="42"/>
  <c r="U314" i="42"/>
  <c r="U315" i="42"/>
  <c r="U316" i="42"/>
  <c r="U317" i="42"/>
  <c r="U318" i="42"/>
  <c r="U319" i="42"/>
  <c r="U320" i="42"/>
  <c r="U321" i="42"/>
  <c r="U322" i="42"/>
  <c r="U323" i="42"/>
  <c r="U324" i="42"/>
  <c r="U325" i="42"/>
  <c r="U326" i="42"/>
  <c r="U327" i="42"/>
  <c r="U328" i="42"/>
  <c r="U329" i="42"/>
  <c r="U330" i="42"/>
  <c r="U331" i="42"/>
  <c r="U332" i="42"/>
  <c r="U333" i="42"/>
  <c r="U334" i="42"/>
  <c r="U335" i="42"/>
  <c r="U336" i="42"/>
  <c r="U337" i="42"/>
  <c r="U338" i="42"/>
  <c r="U339" i="42"/>
  <c r="U340" i="42"/>
  <c r="U341" i="42"/>
  <c r="U342" i="42"/>
  <c r="U343" i="42"/>
  <c r="U344" i="42"/>
  <c r="U345" i="42"/>
  <c r="U346" i="42"/>
  <c r="U347" i="42"/>
  <c r="U348" i="42"/>
  <c r="U349" i="42"/>
  <c r="U350" i="42"/>
  <c r="U351" i="42"/>
  <c r="U352" i="42"/>
  <c r="U353" i="42"/>
  <c r="U354" i="42"/>
  <c r="U355" i="42"/>
  <c r="U356" i="42"/>
  <c r="U357" i="42"/>
  <c r="U358" i="42"/>
  <c r="U359" i="42"/>
  <c r="U360" i="42"/>
  <c r="U361" i="42"/>
  <c r="U362" i="42"/>
  <c r="U363" i="42"/>
  <c r="U364" i="42"/>
  <c r="U365" i="42"/>
  <c r="U366" i="42"/>
  <c r="U367" i="42"/>
  <c r="U368" i="42"/>
  <c r="U369" i="42"/>
  <c r="U370" i="42"/>
  <c r="U371" i="42"/>
  <c r="U372" i="42"/>
  <c r="U373" i="42"/>
  <c r="U374" i="42"/>
  <c r="U375" i="42"/>
  <c r="U376" i="42"/>
  <c r="U377" i="42"/>
  <c r="U378" i="42"/>
  <c r="U379" i="42"/>
  <c r="U380" i="42"/>
  <c r="U381" i="42"/>
  <c r="U382" i="42"/>
  <c r="U383" i="42"/>
  <c r="U384" i="42"/>
  <c r="U385" i="42"/>
  <c r="U386" i="42"/>
  <c r="U387" i="42"/>
  <c r="U388" i="42"/>
  <c r="U389" i="42"/>
  <c r="U390" i="42"/>
  <c r="U391" i="42"/>
  <c r="U392" i="42"/>
  <c r="U393" i="42"/>
  <c r="U394" i="42"/>
  <c r="U395" i="42"/>
  <c r="U396" i="42"/>
  <c r="U397" i="42"/>
  <c r="U398" i="42"/>
  <c r="U399" i="42"/>
  <c r="U400" i="42"/>
  <c r="U401" i="42"/>
  <c r="U402" i="42"/>
  <c r="U403" i="42"/>
  <c r="U404" i="42"/>
  <c r="U405" i="42"/>
  <c r="U406" i="42"/>
  <c r="U407" i="42"/>
  <c r="U408" i="42"/>
  <c r="U409" i="42"/>
  <c r="U410" i="42"/>
  <c r="U411" i="42"/>
  <c r="U412" i="42"/>
  <c r="U413" i="42"/>
  <c r="U414" i="42"/>
  <c r="U415" i="42"/>
  <c r="U416" i="42"/>
  <c r="U417" i="42"/>
  <c r="U418" i="42"/>
  <c r="U419" i="42"/>
  <c r="U420" i="42"/>
  <c r="U421" i="42"/>
  <c r="U422" i="42"/>
  <c r="U423" i="42"/>
  <c r="U424" i="42"/>
  <c r="U425" i="42"/>
  <c r="U426" i="42"/>
  <c r="U427" i="42"/>
  <c r="U428" i="42"/>
  <c r="U429" i="42"/>
  <c r="U430" i="42"/>
  <c r="U431" i="42"/>
  <c r="U432" i="42"/>
  <c r="U433" i="42"/>
  <c r="U434" i="42"/>
  <c r="U435" i="42"/>
  <c r="U436" i="42"/>
  <c r="U437" i="42"/>
  <c r="U438" i="42"/>
  <c r="U439" i="42"/>
  <c r="U440" i="42"/>
  <c r="U441" i="42"/>
  <c r="U442" i="42"/>
  <c r="U443" i="42"/>
  <c r="U444" i="42"/>
  <c r="U445" i="42"/>
  <c r="U446" i="42"/>
  <c r="U447" i="42"/>
  <c r="U448" i="42"/>
  <c r="U449" i="42"/>
  <c r="U450" i="42"/>
  <c r="U451" i="42"/>
  <c r="U452" i="42"/>
  <c r="U453" i="42"/>
  <c r="U454" i="42"/>
  <c r="U455" i="42"/>
  <c r="U456" i="42"/>
  <c r="U457" i="42"/>
  <c r="U458" i="42"/>
  <c r="U459" i="42"/>
  <c r="U460" i="42"/>
  <c r="U461" i="42"/>
  <c r="U462" i="42"/>
  <c r="U463" i="42"/>
  <c r="U464" i="42"/>
  <c r="U465" i="42"/>
  <c r="U466" i="42"/>
  <c r="U467" i="42"/>
  <c r="U468" i="42"/>
  <c r="U469" i="42"/>
  <c r="U470" i="42"/>
  <c r="U471" i="42"/>
  <c r="U472" i="42"/>
  <c r="U473" i="42"/>
  <c r="U474" i="42"/>
  <c r="U475" i="42"/>
  <c r="U476" i="42"/>
  <c r="U477" i="42"/>
  <c r="U478" i="42"/>
  <c r="U479" i="42"/>
  <c r="U480" i="42"/>
  <c r="U481" i="42"/>
  <c r="U482" i="42"/>
  <c r="U483" i="42"/>
  <c r="U484" i="42"/>
  <c r="U485" i="42"/>
  <c r="U486" i="42"/>
  <c r="U487" i="42"/>
  <c r="U488" i="42"/>
  <c r="U489" i="42"/>
  <c r="U490" i="42"/>
  <c r="U491" i="42"/>
  <c r="U492" i="42"/>
  <c r="U493" i="42"/>
  <c r="U494" i="42"/>
  <c r="U495" i="42"/>
  <c r="U496" i="42"/>
  <c r="U497" i="42"/>
  <c r="U498" i="42"/>
  <c r="U499" i="42"/>
  <c r="U500" i="42"/>
  <c r="U501" i="42"/>
  <c r="U502" i="42"/>
  <c r="U503" i="42"/>
  <c r="U504" i="42"/>
  <c r="U505" i="42"/>
  <c r="U506" i="42"/>
  <c r="U507" i="42"/>
  <c r="U508" i="42"/>
  <c r="U509" i="42"/>
  <c r="U510" i="42"/>
  <c r="U511" i="42"/>
  <c r="U512" i="42"/>
  <c r="U513" i="42"/>
  <c r="U514" i="42"/>
  <c r="U515" i="42"/>
  <c r="U516" i="42"/>
  <c r="U517" i="42"/>
  <c r="U518" i="42"/>
  <c r="U519" i="42"/>
  <c r="U520" i="42"/>
  <c r="U521" i="42"/>
  <c r="U522" i="42"/>
  <c r="U523" i="42"/>
  <c r="U524" i="42"/>
  <c r="U525" i="42"/>
  <c r="U526" i="42"/>
  <c r="U527" i="42"/>
  <c r="U528" i="42"/>
  <c r="U529" i="42"/>
  <c r="U530" i="42"/>
  <c r="U531" i="42"/>
  <c r="U532" i="42"/>
  <c r="U533" i="42"/>
  <c r="U534" i="42"/>
  <c r="U535" i="42"/>
  <c r="U536" i="42"/>
  <c r="U537" i="42"/>
  <c r="U538" i="42"/>
  <c r="U539" i="42"/>
  <c r="U540" i="42"/>
  <c r="U541" i="42"/>
  <c r="U542" i="42"/>
  <c r="U543" i="42"/>
  <c r="U544" i="42"/>
  <c r="U545" i="42"/>
  <c r="U546" i="42"/>
  <c r="U547" i="42"/>
  <c r="U548" i="42"/>
  <c r="U549" i="42"/>
  <c r="U550" i="42"/>
  <c r="U551" i="42"/>
  <c r="U552" i="42"/>
  <c r="U553" i="42"/>
  <c r="U554" i="42"/>
  <c r="U555" i="42"/>
  <c r="U556" i="42"/>
  <c r="U557" i="42"/>
  <c r="U558" i="42"/>
  <c r="U559" i="42"/>
  <c r="U560" i="42"/>
  <c r="U561" i="42"/>
  <c r="U562" i="42"/>
  <c r="U563" i="42"/>
  <c r="U564" i="42"/>
  <c r="U565" i="42"/>
  <c r="U566" i="42"/>
  <c r="U567" i="42"/>
  <c r="U568" i="42"/>
  <c r="U569" i="42"/>
  <c r="U570" i="42"/>
  <c r="U571" i="42"/>
  <c r="U572" i="42"/>
  <c r="U573" i="42"/>
  <c r="U574" i="42"/>
  <c r="U575" i="42"/>
  <c r="U576" i="42"/>
  <c r="U577" i="42"/>
  <c r="U578" i="42"/>
  <c r="U579" i="42"/>
  <c r="U580" i="42"/>
  <c r="U581" i="42"/>
  <c r="U582" i="42"/>
  <c r="U583" i="42"/>
  <c r="U584" i="42"/>
  <c r="U585" i="42"/>
  <c r="U586" i="42"/>
  <c r="U587" i="42"/>
  <c r="U588" i="42"/>
  <c r="U589" i="42"/>
  <c r="U590" i="42"/>
  <c r="U591" i="42"/>
  <c r="U592" i="42"/>
  <c r="U593" i="42"/>
  <c r="U594" i="42"/>
  <c r="U595" i="42"/>
  <c r="U596" i="42"/>
  <c r="U597" i="42"/>
  <c r="U598" i="42"/>
  <c r="U599" i="42"/>
  <c r="U600" i="42"/>
  <c r="U601" i="42"/>
  <c r="U602" i="42"/>
  <c r="U603" i="42"/>
  <c r="U604" i="42"/>
  <c r="U605" i="42"/>
  <c r="U606" i="42"/>
  <c r="U607" i="42"/>
  <c r="U608" i="42"/>
  <c r="U609" i="42"/>
  <c r="U610" i="42"/>
  <c r="U611" i="42"/>
  <c r="U612" i="42"/>
  <c r="U613" i="42"/>
  <c r="U614" i="42"/>
  <c r="U615" i="42"/>
  <c r="U616" i="42"/>
  <c r="U617" i="42"/>
  <c r="U618" i="42"/>
  <c r="U619" i="42"/>
  <c r="U620" i="42"/>
  <c r="U621" i="42"/>
  <c r="U622" i="42"/>
  <c r="U623" i="42"/>
  <c r="U624" i="42"/>
  <c r="U625" i="42"/>
  <c r="U626" i="42"/>
  <c r="U627" i="42"/>
  <c r="U628" i="42"/>
  <c r="U629" i="42"/>
  <c r="U630" i="42"/>
  <c r="U631" i="42"/>
  <c r="U632" i="42"/>
  <c r="U633" i="42"/>
  <c r="U634" i="42"/>
  <c r="U635" i="42"/>
  <c r="U636" i="42"/>
  <c r="U637" i="42"/>
  <c r="U638" i="42"/>
  <c r="U639" i="42"/>
  <c r="U640" i="42"/>
  <c r="U641" i="42"/>
  <c r="U642" i="42"/>
  <c r="U643" i="42"/>
  <c r="U644" i="42"/>
  <c r="U645" i="42"/>
  <c r="U646" i="42"/>
  <c r="U647" i="42"/>
  <c r="U648" i="42"/>
  <c r="U649" i="42"/>
  <c r="U650" i="42"/>
  <c r="U651" i="42"/>
  <c r="U652" i="42"/>
  <c r="U653" i="42"/>
  <c r="U654" i="42"/>
  <c r="U655" i="42"/>
  <c r="U656" i="42"/>
  <c r="U657" i="42"/>
  <c r="U658" i="42"/>
  <c r="U659" i="42"/>
  <c r="U660" i="42"/>
  <c r="U661" i="42"/>
  <c r="U662" i="42"/>
  <c r="U663" i="42"/>
  <c r="U664" i="42"/>
  <c r="U665" i="42"/>
  <c r="U666" i="42"/>
  <c r="U667" i="42"/>
  <c r="U668" i="42"/>
  <c r="U669" i="42"/>
  <c r="U670" i="42"/>
  <c r="U671" i="42"/>
  <c r="U672" i="42"/>
  <c r="U673" i="42"/>
  <c r="U674" i="42"/>
  <c r="U675" i="42"/>
  <c r="U676" i="42"/>
  <c r="U677" i="42"/>
  <c r="U678" i="42"/>
  <c r="U679" i="42"/>
  <c r="U680" i="42"/>
  <c r="U681" i="42"/>
  <c r="U682" i="42"/>
  <c r="U683" i="42"/>
  <c r="U684" i="42"/>
  <c r="U685" i="42"/>
  <c r="U686" i="42"/>
  <c r="U687" i="42"/>
  <c r="U688" i="42"/>
  <c r="U689" i="42"/>
  <c r="U690" i="42"/>
  <c r="U691" i="42"/>
  <c r="U692" i="42"/>
  <c r="U693" i="42"/>
  <c r="U694" i="42"/>
  <c r="U695" i="42"/>
  <c r="U696" i="42"/>
  <c r="U697" i="42"/>
  <c r="U698" i="42"/>
  <c r="U699" i="42"/>
  <c r="U700" i="42"/>
  <c r="U701" i="42"/>
  <c r="U702" i="42"/>
  <c r="U703" i="42"/>
  <c r="U704" i="42"/>
  <c r="U705" i="42"/>
  <c r="U706" i="42"/>
  <c r="U707" i="42"/>
  <c r="U708" i="42"/>
  <c r="U709" i="42"/>
  <c r="U710" i="42"/>
  <c r="U711" i="42"/>
  <c r="U712" i="42"/>
  <c r="U713" i="42"/>
  <c r="U714" i="42"/>
  <c r="U715" i="42"/>
  <c r="U716" i="42"/>
  <c r="U717" i="42"/>
  <c r="U718" i="42"/>
  <c r="U719" i="42"/>
  <c r="U720" i="42"/>
  <c r="U721" i="42"/>
  <c r="U722" i="42"/>
  <c r="U723" i="42"/>
  <c r="U724" i="42"/>
  <c r="U725" i="42"/>
  <c r="U726" i="42"/>
  <c r="U727" i="42"/>
  <c r="U728" i="42"/>
  <c r="U729" i="42"/>
  <c r="U730" i="42"/>
  <c r="U731" i="42"/>
  <c r="U732" i="42"/>
  <c r="U733" i="42"/>
  <c r="U734" i="42"/>
  <c r="U735" i="42"/>
  <c r="U736" i="42"/>
  <c r="U737" i="42"/>
  <c r="U738" i="42"/>
  <c r="U739" i="42"/>
  <c r="U740" i="42"/>
  <c r="U741" i="42"/>
  <c r="U742" i="42"/>
  <c r="U743" i="42"/>
  <c r="U744" i="42"/>
  <c r="U745" i="42"/>
  <c r="U746" i="42"/>
  <c r="U747" i="42"/>
  <c r="U748" i="42"/>
  <c r="U749" i="42"/>
  <c r="U750" i="42"/>
  <c r="U751" i="42"/>
  <c r="U752" i="42"/>
  <c r="U753" i="42"/>
  <c r="U754" i="42"/>
  <c r="U755" i="42"/>
  <c r="U756" i="42"/>
  <c r="U757" i="42"/>
  <c r="U758" i="42"/>
  <c r="U759" i="42"/>
  <c r="U760" i="42"/>
  <c r="U761" i="42"/>
  <c r="U762" i="42"/>
  <c r="U763" i="42"/>
  <c r="U764" i="42"/>
  <c r="U765" i="42"/>
  <c r="U766" i="42"/>
  <c r="U767" i="42"/>
  <c r="U768" i="42"/>
  <c r="U769" i="42"/>
  <c r="U770" i="42"/>
  <c r="U771" i="42"/>
  <c r="U772" i="42"/>
  <c r="U773" i="42"/>
  <c r="U774" i="42"/>
  <c r="U775" i="42"/>
  <c r="U776" i="42"/>
  <c r="U777" i="42"/>
  <c r="U778" i="42"/>
  <c r="U779" i="42"/>
  <c r="U780" i="42"/>
  <c r="U781" i="42"/>
  <c r="U782" i="42"/>
  <c r="U783" i="42"/>
  <c r="U784" i="42"/>
  <c r="U785" i="42"/>
  <c r="U786" i="42"/>
  <c r="U787" i="42"/>
  <c r="U788" i="42"/>
  <c r="U789" i="42"/>
  <c r="U790" i="42"/>
  <c r="U791" i="42"/>
  <c r="U792" i="42"/>
  <c r="U793" i="42"/>
  <c r="U794" i="42"/>
  <c r="U795" i="42"/>
  <c r="U796" i="42"/>
  <c r="U797" i="42"/>
  <c r="U798" i="42"/>
  <c r="U799" i="42"/>
  <c r="U800" i="42"/>
  <c r="U801" i="42"/>
  <c r="U802" i="42"/>
  <c r="U803" i="42"/>
  <c r="U804" i="42"/>
  <c r="U805" i="42"/>
  <c r="U806" i="42"/>
  <c r="U807" i="42"/>
  <c r="U808" i="42"/>
  <c r="U809" i="42"/>
  <c r="U810" i="42"/>
  <c r="U811" i="42"/>
  <c r="U812" i="42"/>
  <c r="U813" i="42"/>
  <c r="U814" i="42"/>
  <c r="U815" i="42"/>
  <c r="U816" i="42"/>
  <c r="U817" i="42"/>
  <c r="U818" i="42"/>
  <c r="U819" i="42"/>
  <c r="U820" i="42"/>
  <c r="U821" i="42"/>
  <c r="U822" i="42"/>
  <c r="U823" i="42"/>
  <c r="U824" i="42"/>
  <c r="U825" i="42"/>
  <c r="U826" i="42"/>
  <c r="U827" i="42"/>
  <c r="U828" i="42"/>
  <c r="U829" i="42"/>
  <c r="U830" i="42"/>
  <c r="U831" i="42"/>
  <c r="U832" i="42"/>
  <c r="U833" i="42"/>
  <c r="U834" i="42"/>
  <c r="U835" i="42"/>
  <c r="U836" i="42"/>
  <c r="U837" i="42"/>
  <c r="U838" i="42"/>
  <c r="U839" i="42"/>
  <c r="U840" i="42"/>
  <c r="U841" i="42"/>
  <c r="U842" i="42"/>
  <c r="U843" i="42"/>
  <c r="U844" i="42"/>
  <c r="U845" i="42"/>
  <c r="U846" i="42"/>
  <c r="U847" i="42"/>
  <c r="U848" i="42"/>
  <c r="U849" i="42"/>
  <c r="U850" i="42"/>
  <c r="U851" i="42"/>
  <c r="U852" i="42"/>
  <c r="U853" i="42"/>
  <c r="U854" i="42"/>
  <c r="U855" i="42"/>
  <c r="U856" i="42"/>
  <c r="U857" i="42"/>
  <c r="U858" i="42"/>
  <c r="U859" i="42"/>
  <c r="U860" i="42"/>
  <c r="U861" i="42"/>
  <c r="U862" i="42"/>
  <c r="U863" i="42"/>
  <c r="U864" i="42"/>
  <c r="U865" i="42"/>
  <c r="U866" i="42"/>
  <c r="U867" i="42"/>
  <c r="U868" i="42"/>
  <c r="U869" i="42"/>
  <c r="U870" i="42"/>
  <c r="U871" i="42"/>
  <c r="U872" i="42"/>
  <c r="U873" i="42"/>
  <c r="U874" i="42"/>
  <c r="U875" i="42"/>
  <c r="U876" i="42"/>
  <c r="U877" i="42"/>
  <c r="U878" i="42"/>
  <c r="U879" i="42"/>
  <c r="U880" i="42"/>
  <c r="U881" i="42"/>
  <c r="U882" i="42"/>
  <c r="U883" i="42"/>
  <c r="U884" i="42"/>
  <c r="U885" i="42"/>
  <c r="U886" i="42"/>
  <c r="U887" i="42"/>
  <c r="U888" i="42"/>
  <c r="U889" i="42"/>
  <c r="U890" i="42"/>
  <c r="U891" i="42"/>
  <c r="U892" i="42"/>
  <c r="U893" i="42"/>
  <c r="U894" i="42"/>
  <c r="U895" i="42"/>
  <c r="U896" i="42"/>
  <c r="U897" i="42"/>
  <c r="U898" i="42"/>
  <c r="U899" i="42"/>
  <c r="U900" i="42"/>
  <c r="U901" i="42"/>
  <c r="U902" i="42"/>
  <c r="U903" i="42"/>
  <c r="U904" i="42"/>
  <c r="U905" i="42"/>
  <c r="U906" i="42"/>
  <c r="U907" i="42"/>
  <c r="U908" i="42"/>
  <c r="U909" i="42"/>
  <c r="U910" i="42"/>
  <c r="U911" i="42"/>
  <c r="U912" i="42"/>
  <c r="U913" i="42"/>
  <c r="U914" i="42"/>
  <c r="U915" i="42"/>
  <c r="U916" i="42"/>
  <c r="U917" i="42"/>
  <c r="U918" i="42"/>
  <c r="U919" i="42"/>
  <c r="U920" i="42"/>
  <c r="U921" i="42"/>
  <c r="U922" i="42"/>
  <c r="U923" i="42"/>
  <c r="U924" i="42"/>
  <c r="U925" i="42"/>
  <c r="U926" i="42"/>
  <c r="U927" i="42"/>
  <c r="U928" i="42"/>
  <c r="U929" i="42"/>
  <c r="U930" i="42"/>
  <c r="U931" i="42"/>
  <c r="U932" i="42"/>
  <c r="U933" i="42"/>
  <c r="U934" i="42"/>
  <c r="U935" i="42"/>
  <c r="U936" i="42"/>
  <c r="U937" i="42"/>
  <c r="U938" i="42"/>
  <c r="U939" i="42"/>
  <c r="U940" i="42"/>
  <c r="U941" i="42"/>
  <c r="U942" i="42"/>
  <c r="U943" i="42"/>
  <c r="U944" i="42"/>
  <c r="U945" i="42"/>
  <c r="U946" i="42"/>
  <c r="U947" i="42"/>
  <c r="U948" i="42"/>
  <c r="U949" i="42"/>
  <c r="U950" i="42"/>
  <c r="U951" i="42"/>
  <c r="U952" i="42"/>
  <c r="U953" i="42"/>
  <c r="U954" i="42"/>
  <c r="U955" i="42"/>
  <c r="U956" i="42"/>
  <c r="U957" i="42"/>
  <c r="U958" i="42"/>
  <c r="U959" i="42"/>
  <c r="U960" i="42"/>
  <c r="U961" i="42"/>
  <c r="U962" i="42"/>
  <c r="U963" i="42"/>
  <c r="U964" i="42"/>
  <c r="U965" i="42"/>
  <c r="U966" i="42"/>
  <c r="U967" i="42"/>
  <c r="U968" i="42"/>
  <c r="U969" i="42"/>
  <c r="U970" i="42"/>
  <c r="U971" i="42"/>
  <c r="U972" i="42"/>
  <c r="U973" i="42"/>
  <c r="U974" i="42"/>
  <c r="U975" i="42"/>
  <c r="U976" i="42"/>
  <c r="U977" i="42"/>
  <c r="U978" i="42"/>
  <c r="U979" i="42"/>
  <c r="U980" i="42"/>
  <c r="U981" i="42"/>
  <c r="U982" i="42"/>
  <c r="U983" i="42"/>
  <c r="U984" i="42"/>
  <c r="U985" i="42"/>
  <c r="U986" i="42"/>
  <c r="U987" i="42"/>
  <c r="U988" i="42"/>
  <c r="U989" i="42"/>
  <c r="U990" i="42"/>
  <c r="U991" i="42"/>
  <c r="U992" i="42"/>
  <c r="U993" i="42"/>
  <c r="U994" i="42"/>
  <c r="U995" i="42"/>
  <c r="U996" i="42"/>
  <c r="U997" i="42"/>
  <c r="U998" i="42"/>
  <c r="U999" i="42"/>
  <c r="U1000" i="42"/>
  <c r="U1001" i="42"/>
  <c r="U1002" i="42"/>
  <c r="U1003" i="42"/>
  <c r="U1004" i="42"/>
  <c r="U5" i="42"/>
  <c r="T6" i="42"/>
  <c r="T7" i="42"/>
  <c r="T8" i="42"/>
  <c r="T9" i="42"/>
  <c r="T10" i="42"/>
  <c r="T11" i="42"/>
  <c r="T12" i="42"/>
  <c r="T13" i="42"/>
  <c r="T14" i="42"/>
  <c r="T15" i="42"/>
  <c r="T16" i="42"/>
  <c r="T17" i="42"/>
  <c r="T18" i="42"/>
  <c r="T19" i="42"/>
  <c r="T20" i="42"/>
  <c r="T21" i="42"/>
  <c r="T22" i="42"/>
  <c r="T23" i="42"/>
  <c r="T24" i="42"/>
  <c r="T25" i="42"/>
  <c r="T26" i="42"/>
  <c r="T27" i="42"/>
  <c r="T28" i="42"/>
  <c r="T29" i="42"/>
  <c r="T30" i="42"/>
  <c r="T31" i="42"/>
  <c r="T32" i="42"/>
  <c r="T33" i="42"/>
  <c r="T34" i="42"/>
  <c r="T35" i="42"/>
  <c r="T36" i="42"/>
  <c r="T37" i="42"/>
  <c r="T38" i="42"/>
  <c r="T39" i="42"/>
  <c r="T40" i="42"/>
  <c r="T41" i="42"/>
  <c r="T42" i="42"/>
  <c r="T43" i="42"/>
  <c r="T44" i="42"/>
  <c r="T45" i="42"/>
  <c r="T46" i="42"/>
  <c r="T47" i="42"/>
  <c r="T48" i="42"/>
  <c r="T49" i="42"/>
  <c r="T50" i="42"/>
  <c r="T51" i="42"/>
  <c r="T52" i="42"/>
  <c r="T53" i="42"/>
  <c r="T54" i="42"/>
  <c r="T55" i="42"/>
  <c r="T56" i="42"/>
  <c r="T57" i="42"/>
  <c r="T58" i="42"/>
  <c r="T59" i="42"/>
  <c r="T60" i="42"/>
  <c r="T61" i="42"/>
  <c r="T62" i="42"/>
  <c r="T63" i="42"/>
  <c r="T64" i="42"/>
  <c r="T65" i="42"/>
  <c r="T66" i="42"/>
  <c r="T67" i="42"/>
  <c r="T68" i="42"/>
  <c r="T69" i="42"/>
  <c r="T70" i="42"/>
  <c r="T71" i="42"/>
  <c r="T72" i="42"/>
  <c r="T73" i="42"/>
  <c r="T74" i="42"/>
  <c r="T75" i="42"/>
  <c r="T76" i="42"/>
  <c r="T77" i="42"/>
  <c r="T78" i="42"/>
  <c r="T79" i="42"/>
  <c r="T80" i="42"/>
  <c r="T81" i="42"/>
  <c r="T82" i="42"/>
  <c r="T83" i="42"/>
  <c r="T84" i="42"/>
  <c r="T85" i="42"/>
  <c r="T86" i="42"/>
  <c r="T87" i="42"/>
  <c r="T88" i="42"/>
  <c r="T89" i="42"/>
  <c r="T90" i="42"/>
  <c r="T91" i="42"/>
  <c r="T92" i="42"/>
  <c r="T93" i="42"/>
  <c r="T94" i="42"/>
  <c r="T95" i="42"/>
  <c r="T96" i="42"/>
  <c r="T97" i="42"/>
  <c r="T98" i="42"/>
  <c r="T99" i="42"/>
  <c r="T100" i="42"/>
  <c r="T101" i="42"/>
  <c r="T102" i="42"/>
  <c r="T103" i="42"/>
  <c r="T104" i="42"/>
  <c r="T105" i="42"/>
  <c r="T106" i="42"/>
  <c r="T107" i="42"/>
  <c r="T108" i="42"/>
  <c r="T109" i="42"/>
  <c r="T110" i="42"/>
  <c r="T111" i="42"/>
  <c r="T112" i="42"/>
  <c r="T113" i="42"/>
  <c r="T114" i="42"/>
  <c r="T115" i="42"/>
  <c r="T116" i="42"/>
  <c r="T117" i="42"/>
  <c r="T118" i="42"/>
  <c r="T119" i="42"/>
  <c r="T120" i="42"/>
  <c r="T121" i="42"/>
  <c r="T122" i="42"/>
  <c r="T123" i="42"/>
  <c r="T124" i="42"/>
  <c r="T125" i="42"/>
  <c r="T126" i="42"/>
  <c r="T127" i="42"/>
  <c r="T128" i="42"/>
  <c r="T129" i="42"/>
  <c r="T130" i="42"/>
  <c r="T131" i="42"/>
  <c r="T132" i="42"/>
  <c r="T133" i="42"/>
  <c r="T134" i="42"/>
  <c r="T135" i="42"/>
  <c r="T136" i="42"/>
  <c r="T137" i="42"/>
  <c r="T138" i="42"/>
  <c r="T139" i="42"/>
  <c r="T140" i="42"/>
  <c r="T141" i="42"/>
  <c r="T142" i="42"/>
  <c r="T143" i="42"/>
  <c r="T144" i="42"/>
  <c r="T145" i="42"/>
  <c r="T146" i="42"/>
  <c r="T147" i="42"/>
  <c r="T148" i="42"/>
  <c r="T149" i="42"/>
  <c r="T150" i="42"/>
  <c r="T151" i="42"/>
  <c r="T152" i="42"/>
  <c r="T153" i="42"/>
  <c r="T154" i="42"/>
  <c r="T155" i="42"/>
  <c r="T156" i="42"/>
  <c r="T157" i="42"/>
  <c r="T158" i="42"/>
  <c r="T159" i="42"/>
  <c r="T160" i="42"/>
  <c r="T161" i="42"/>
  <c r="T162" i="42"/>
  <c r="T163" i="42"/>
  <c r="T164" i="42"/>
  <c r="T165" i="42"/>
  <c r="T166" i="42"/>
  <c r="T167" i="42"/>
  <c r="T168" i="42"/>
  <c r="T169" i="42"/>
  <c r="T170" i="42"/>
  <c r="T171" i="42"/>
  <c r="T172" i="42"/>
  <c r="T173" i="42"/>
  <c r="T174" i="42"/>
  <c r="T175" i="42"/>
  <c r="T176" i="42"/>
  <c r="T177" i="42"/>
  <c r="T178" i="42"/>
  <c r="T179" i="42"/>
  <c r="T180" i="42"/>
  <c r="T181" i="42"/>
  <c r="T182" i="42"/>
  <c r="T183" i="42"/>
  <c r="T184" i="42"/>
  <c r="T185" i="42"/>
  <c r="T186" i="42"/>
  <c r="T187" i="42"/>
  <c r="T188" i="42"/>
  <c r="T189" i="42"/>
  <c r="T190" i="42"/>
  <c r="T191" i="42"/>
  <c r="T192" i="42"/>
  <c r="T193" i="42"/>
  <c r="T194" i="42"/>
  <c r="T195" i="42"/>
  <c r="T196" i="42"/>
  <c r="T197" i="42"/>
  <c r="T198" i="42"/>
  <c r="T199" i="42"/>
  <c r="T200" i="42"/>
  <c r="T201" i="42"/>
  <c r="T202" i="42"/>
  <c r="T203" i="42"/>
  <c r="T204" i="42"/>
  <c r="T205" i="42"/>
  <c r="T206" i="42"/>
  <c r="T207" i="42"/>
  <c r="T208" i="42"/>
  <c r="T209" i="42"/>
  <c r="T210" i="42"/>
  <c r="T211" i="42"/>
  <c r="T212" i="42"/>
  <c r="T213" i="42"/>
  <c r="T214" i="42"/>
  <c r="T215" i="42"/>
  <c r="T216" i="42"/>
  <c r="T217" i="42"/>
  <c r="T218" i="42"/>
  <c r="T219" i="42"/>
  <c r="T220" i="42"/>
  <c r="T221" i="42"/>
  <c r="T222" i="42"/>
  <c r="T223" i="42"/>
  <c r="T224" i="42"/>
  <c r="T225" i="42"/>
  <c r="T226" i="42"/>
  <c r="T227" i="42"/>
  <c r="T228" i="42"/>
  <c r="T229" i="42"/>
  <c r="T230" i="42"/>
  <c r="T231" i="42"/>
  <c r="T232" i="42"/>
  <c r="T233" i="42"/>
  <c r="T234" i="42"/>
  <c r="T235" i="42"/>
  <c r="T236" i="42"/>
  <c r="T237" i="42"/>
  <c r="T238" i="42"/>
  <c r="T239" i="42"/>
  <c r="T240" i="42"/>
  <c r="T241" i="42"/>
  <c r="T242" i="42"/>
  <c r="T243" i="42"/>
  <c r="T244" i="42"/>
  <c r="T245" i="42"/>
  <c r="T246" i="42"/>
  <c r="T247" i="42"/>
  <c r="T248" i="42"/>
  <c r="T249" i="42"/>
  <c r="T250" i="42"/>
  <c r="T251" i="42"/>
  <c r="T252" i="42"/>
  <c r="T253" i="42"/>
  <c r="T254" i="42"/>
  <c r="T255" i="42"/>
  <c r="T256" i="42"/>
  <c r="T257" i="42"/>
  <c r="T258" i="42"/>
  <c r="T259" i="42"/>
  <c r="T260" i="42"/>
  <c r="T261" i="42"/>
  <c r="T262" i="42"/>
  <c r="T263" i="42"/>
  <c r="T264" i="42"/>
  <c r="T265" i="42"/>
  <c r="T266" i="42"/>
  <c r="T267" i="42"/>
  <c r="T268" i="42"/>
  <c r="T269" i="42"/>
  <c r="T270" i="42"/>
  <c r="T271" i="42"/>
  <c r="T272" i="42"/>
  <c r="T273" i="42"/>
  <c r="T274" i="42"/>
  <c r="T275" i="42"/>
  <c r="T276" i="42"/>
  <c r="T277" i="42"/>
  <c r="T278" i="42"/>
  <c r="T279" i="42"/>
  <c r="T280" i="42"/>
  <c r="T281" i="42"/>
  <c r="T282" i="42"/>
  <c r="T283" i="42"/>
  <c r="T284" i="42"/>
  <c r="T285" i="42"/>
  <c r="T286" i="42"/>
  <c r="T287" i="42"/>
  <c r="T288" i="42"/>
  <c r="T289" i="42"/>
  <c r="T290" i="42"/>
  <c r="T291" i="42"/>
  <c r="T292" i="42"/>
  <c r="T293" i="42"/>
  <c r="T294" i="42"/>
  <c r="T295" i="42"/>
  <c r="T296" i="42"/>
  <c r="T297" i="42"/>
  <c r="T298" i="42"/>
  <c r="T299" i="42"/>
  <c r="T300" i="42"/>
  <c r="T301" i="42"/>
  <c r="T302" i="42"/>
  <c r="T303" i="42"/>
  <c r="T304" i="42"/>
  <c r="T305" i="42"/>
  <c r="T306" i="42"/>
  <c r="T307" i="42"/>
  <c r="T308" i="42"/>
  <c r="T309" i="42"/>
  <c r="T310" i="42"/>
  <c r="T311" i="42"/>
  <c r="T312" i="42"/>
  <c r="T313" i="42"/>
  <c r="T314" i="42"/>
  <c r="T315" i="42"/>
  <c r="T316" i="42"/>
  <c r="T317" i="42"/>
  <c r="T318" i="42"/>
  <c r="T319" i="42"/>
  <c r="T320" i="42"/>
  <c r="T321" i="42"/>
  <c r="T322" i="42"/>
  <c r="T323" i="42"/>
  <c r="T324" i="42"/>
  <c r="T325" i="42"/>
  <c r="T326" i="42"/>
  <c r="T327" i="42"/>
  <c r="T328" i="42"/>
  <c r="T329" i="42"/>
  <c r="T330" i="42"/>
  <c r="T331" i="42"/>
  <c r="T332" i="42"/>
  <c r="T333" i="42"/>
  <c r="T334" i="42"/>
  <c r="T335" i="42"/>
  <c r="T336" i="42"/>
  <c r="T337" i="42"/>
  <c r="T338" i="42"/>
  <c r="T339" i="42"/>
  <c r="T340" i="42"/>
  <c r="T341" i="42"/>
  <c r="T342" i="42"/>
  <c r="T343" i="42"/>
  <c r="T344" i="42"/>
  <c r="T345" i="42"/>
  <c r="T346" i="42"/>
  <c r="T347" i="42"/>
  <c r="T348" i="42"/>
  <c r="T349" i="42"/>
  <c r="T350" i="42"/>
  <c r="T351" i="42"/>
  <c r="T352" i="42"/>
  <c r="T353" i="42"/>
  <c r="T354" i="42"/>
  <c r="T355" i="42"/>
  <c r="T356" i="42"/>
  <c r="T357" i="42"/>
  <c r="T358" i="42"/>
  <c r="T359" i="42"/>
  <c r="T360" i="42"/>
  <c r="T361" i="42"/>
  <c r="T362" i="42"/>
  <c r="T363" i="42"/>
  <c r="T364" i="42"/>
  <c r="T365" i="42"/>
  <c r="T366" i="42"/>
  <c r="T367" i="42"/>
  <c r="T368" i="42"/>
  <c r="T369" i="42"/>
  <c r="T370" i="42"/>
  <c r="T371" i="42"/>
  <c r="T372" i="42"/>
  <c r="T373" i="42"/>
  <c r="T374" i="42"/>
  <c r="T375" i="42"/>
  <c r="T376" i="42"/>
  <c r="T377" i="42"/>
  <c r="T378" i="42"/>
  <c r="T379" i="42"/>
  <c r="T380" i="42"/>
  <c r="T381" i="42"/>
  <c r="T382" i="42"/>
  <c r="T383" i="42"/>
  <c r="T384" i="42"/>
  <c r="T385" i="42"/>
  <c r="T386" i="42"/>
  <c r="T387" i="42"/>
  <c r="T388" i="42"/>
  <c r="T389" i="42"/>
  <c r="T390" i="42"/>
  <c r="T391" i="42"/>
  <c r="T392" i="42"/>
  <c r="T393" i="42"/>
  <c r="T394" i="42"/>
  <c r="T395" i="42"/>
  <c r="T396" i="42"/>
  <c r="T397" i="42"/>
  <c r="T398" i="42"/>
  <c r="T399" i="42"/>
  <c r="T400" i="42"/>
  <c r="T401" i="42"/>
  <c r="T402" i="42"/>
  <c r="T403" i="42"/>
  <c r="T404" i="42"/>
  <c r="T405" i="42"/>
  <c r="T406" i="42"/>
  <c r="T407" i="42"/>
  <c r="T408" i="42"/>
  <c r="T409" i="42"/>
  <c r="T410" i="42"/>
  <c r="T411" i="42"/>
  <c r="T412" i="42"/>
  <c r="T413" i="42"/>
  <c r="T414" i="42"/>
  <c r="T415" i="42"/>
  <c r="T416" i="42"/>
  <c r="T417" i="42"/>
  <c r="T418" i="42"/>
  <c r="T419" i="42"/>
  <c r="T420" i="42"/>
  <c r="T421" i="42"/>
  <c r="T422" i="42"/>
  <c r="T423" i="42"/>
  <c r="T424" i="42"/>
  <c r="T425" i="42"/>
  <c r="T426" i="42"/>
  <c r="T427" i="42"/>
  <c r="T428" i="42"/>
  <c r="T429" i="42"/>
  <c r="T430" i="42"/>
  <c r="T431" i="42"/>
  <c r="T432" i="42"/>
  <c r="T433" i="42"/>
  <c r="T434" i="42"/>
  <c r="T435" i="42"/>
  <c r="T436" i="42"/>
  <c r="T437" i="42"/>
  <c r="T438" i="42"/>
  <c r="T439" i="42"/>
  <c r="T440" i="42"/>
  <c r="T441" i="42"/>
  <c r="T442" i="42"/>
  <c r="T443" i="42"/>
  <c r="T444" i="42"/>
  <c r="T445" i="42"/>
  <c r="T446" i="42"/>
  <c r="T447" i="42"/>
  <c r="T448" i="42"/>
  <c r="T449" i="42"/>
  <c r="T450" i="42"/>
  <c r="T451" i="42"/>
  <c r="T452" i="42"/>
  <c r="T453" i="42"/>
  <c r="T454" i="42"/>
  <c r="T455" i="42"/>
  <c r="T456" i="42"/>
  <c r="T457" i="42"/>
  <c r="T458" i="42"/>
  <c r="T459" i="42"/>
  <c r="T460" i="42"/>
  <c r="T461" i="42"/>
  <c r="T462" i="42"/>
  <c r="T463" i="42"/>
  <c r="T464" i="42"/>
  <c r="T465" i="42"/>
  <c r="T466" i="42"/>
  <c r="T467" i="42"/>
  <c r="T468" i="42"/>
  <c r="T469" i="42"/>
  <c r="T470" i="42"/>
  <c r="T471" i="42"/>
  <c r="T472" i="42"/>
  <c r="T473" i="42"/>
  <c r="T474" i="42"/>
  <c r="T475" i="42"/>
  <c r="T476" i="42"/>
  <c r="T477" i="42"/>
  <c r="T478" i="42"/>
  <c r="T479" i="42"/>
  <c r="T480" i="42"/>
  <c r="T481" i="42"/>
  <c r="T482" i="42"/>
  <c r="T483" i="42"/>
  <c r="T484" i="42"/>
  <c r="T485" i="42"/>
  <c r="T486" i="42"/>
  <c r="T487" i="42"/>
  <c r="T488" i="42"/>
  <c r="T489" i="42"/>
  <c r="T490" i="42"/>
  <c r="T491" i="42"/>
  <c r="T492" i="42"/>
  <c r="T493" i="42"/>
  <c r="T494" i="42"/>
  <c r="T495" i="42"/>
  <c r="T496" i="42"/>
  <c r="T497" i="42"/>
  <c r="T498" i="42"/>
  <c r="T499" i="42"/>
  <c r="T500" i="42"/>
  <c r="T501" i="42"/>
  <c r="T502" i="42"/>
  <c r="T503" i="42"/>
  <c r="T504" i="42"/>
  <c r="T505" i="42"/>
  <c r="T506" i="42"/>
  <c r="T507" i="42"/>
  <c r="T508" i="42"/>
  <c r="T509" i="42"/>
  <c r="T510" i="42"/>
  <c r="T511" i="42"/>
  <c r="T512" i="42"/>
  <c r="T513" i="42"/>
  <c r="T514" i="42"/>
  <c r="T515" i="42"/>
  <c r="T516" i="42"/>
  <c r="T517" i="42"/>
  <c r="T518" i="42"/>
  <c r="T519" i="42"/>
  <c r="T520" i="42"/>
  <c r="T521" i="42"/>
  <c r="T522" i="42"/>
  <c r="T523" i="42"/>
  <c r="T524" i="42"/>
  <c r="T525" i="42"/>
  <c r="T526" i="42"/>
  <c r="T527" i="42"/>
  <c r="T528" i="42"/>
  <c r="T529" i="42"/>
  <c r="T530" i="42"/>
  <c r="T531" i="42"/>
  <c r="T532" i="42"/>
  <c r="T533" i="42"/>
  <c r="T534" i="42"/>
  <c r="T535" i="42"/>
  <c r="T536" i="42"/>
  <c r="T537" i="42"/>
  <c r="T538" i="42"/>
  <c r="T539" i="42"/>
  <c r="T540" i="42"/>
  <c r="T541" i="42"/>
  <c r="T542" i="42"/>
  <c r="T543" i="42"/>
  <c r="T544" i="42"/>
  <c r="T545" i="42"/>
  <c r="T546" i="42"/>
  <c r="T547" i="42"/>
  <c r="T548" i="42"/>
  <c r="T549" i="42"/>
  <c r="T550" i="42"/>
  <c r="T551" i="42"/>
  <c r="T552" i="42"/>
  <c r="T553" i="42"/>
  <c r="T554" i="42"/>
  <c r="T555" i="42"/>
  <c r="T556" i="42"/>
  <c r="T557" i="42"/>
  <c r="T558" i="42"/>
  <c r="T559" i="42"/>
  <c r="T560" i="42"/>
  <c r="T561" i="42"/>
  <c r="T562" i="42"/>
  <c r="T563" i="42"/>
  <c r="T564" i="42"/>
  <c r="T565" i="42"/>
  <c r="T566" i="42"/>
  <c r="T567" i="42"/>
  <c r="T568" i="42"/>
  <c r="T569" i="42"/>
  <c r="T570" i="42"/>
  <c r="T571" i="42"/>
  <c r="T572" i="42"/>
  <c r="T573" i="42"/>
  <c r="T574" i="42"/>
  <c r="T575" i="42"/>
  <c r="T576" i="42"/>
  <c r="T577" i="42"/>
  <c r="T578" i="42"/>
  <c r="T579" i="42"/>
  <c r="T580" i="42"/>
  <c r="T581" i="42"/>
  <c r="T582" i="42"/>
  <c r="T583" i="42"/>
  <c r="T584" i="42"/>
  <c r="T585" i="42"/>
  <c r="T586" i="42"/>
  <c r="T587" i="42"/>
  <c r="T588" i="42"/>
  <c r="T589" i="42"/>
  <c r="T590" i="42"/>
  <c r="T591" i="42"/>
  <c r="T592" i="42"/>
  <c r="T593" i="42"/>
  <c r="T594" i="42"/>
  <c r="T595" i="42"/>
  <c r="T596" i="42"/>
  <c r="T597" i="42"/>
  <c r="T598" i="42"/>
  <c r="T599" i="42"/>
  <c r="T600" i="42"/>
  <c r="T601" i="42"/>
  <c r="T602" i="42"/>
  <c r="T603" i="42"/>
  <c r="T604" i="42"/>
  <c r="T605" i="42"/>
  <c r="T606" i="42"/>
  <c r="T607" i="42"/>
  <c r="T608" i="42"/>
  <c r="T609" i="42"/>
  <c r="T610" i="42"/>
  <c r="T611" i="42"/>
  <c r="T612" i="42"/>
  <c r="T613" i="42"/>
  <c r="T614" i="42"/>
  <c r="T615" i="42"/>
  <c r="T616" i="42"/>
  <c r="T617" i="42"/>
  <c r="T618" i="42"/>
  <c r="T619" i="42"/>
  <c r="T620" i="42"/>
  <c r="T621" i="42"/>
  <c r="T622" i="42"/>
  <c r="T623" i="42"/>
  <c r="T624" i="42"/>
  <c r="T625" i="42"/>
  <c r="T626" i="42"/>
  <c r="T627" i="42"/>
  <c r="T628" i="42"/>
  <c r="T629" i="42"/>
  <c r="T630" i="42"/>
  <c r="T631" i="42"/>
  <c r="T632" i="42"/>
  <c r="T633" i="42"/>
  <c r="T634" i="42"/>
  <c r="T635" i="42"/>
  <c r="T636" i="42"/>
  <c r="T637" i="42"/>
  <c r="T638" i="42"/>
  <c r="T639" i="42"/>
  <c r="T640" i="42"/>
  <c r="T641" i="42"/>
  <c r="T642" i="42"/>
  <c r="T643" i="42"/>
  <c r="T644" i="42"/>
  <c r="T645" i="42"/>
  <c r="T646" i="42"/>
  <c r="T647" i="42"/>
  <c r="T648" i="42"/>
  <c r="T649" i="42"/>
  <c r="T650" i="42"/>
  <c r="T651" i="42"/>
  <c r="T652" i="42"/>
  <c r="T653" i="42"/>
  <c r="T654" i="42"/>
  <c r="T655" i="42"/>
  <c r="T656" i="42"/>
  <c r="T657" i="42"/>
  <c r="T658" i="42"/>
  <c r="T659" i="42"/>
  <c r="T660" i="42"/>
  <c r="T661" i="42"/>
  <c r="T662" i="42"/>
  <c r="T663" i="42"/>
  <c r="T664" i="42"/>
  <c r="T665" i="42"/>
  <c r="T666" i="42"/>
  <c r="T667" i="42"/>
  <c r="T668" i="42"/>
  <c r="T669" i="42"/>
  <c r="T670" i="42"/>
  <c r="T671" i="42"/>
  <c r="T672" i="42"/>
  <c r="T673" i="42"/>
  <c r="T674" i="42"/>
  <c r="T675" i="42"/>
  <c r="T676" i="42"/>
  <c r="T677" i="42"/>
  <c r="T678" i="42"/>
  <c r="T679" i="42"/>
  <c r="T680" i="42"/>
  <c r="T681" i="42"/>
  <c r="T682" i="42"/>
  <c r="T683" i="42"/>
  <c r="T684" i="42"/>
  <c r="T685" i="42"/>
  <c r="T686" i="42"/>
  <c r="T687" i="42"/>
  <c r="T688" i="42"/>
  <c r="T689" i="42"/>
  <c r="T690" i="42"/>
  <c r="T691" i="42"/>
  <c r="T692" i="42"/>
  <c r="T693" i="42"/>
  <c r="T694" i="42"/>
  <c r="T695" i="42"/>
  <c r="T696" i="42"/>
  <c r="T697" i="42"/>
  <c r="T698" i="42"/>
  <c r="T699" i="42"/>
  <c r="T700" i="42"/>
  <c r="T701" i="42"/>
  <c r="T702" i="42"/>
  <c r="T703" i="42"/>
  <c r="T704" i="42"/>
  <c r="T705" i="42"/>
  <c r="T706" i="42"/>
  <c r="T707" i="42"/>
  <c r="T708" i="42"/>
  <c r="T709" i="42"/>
  <c r="T710" i="42"/>
  <c r="T711" i="42"/>
  <c r="T712" i="42"/>
  <c r="T713" i="42"/>
  <c r="T714" i="42"/>
  <c r="T715" i="42"/>
  <c r="T716" i="42"/>
  <c r="T717" i="42"/>
  <c r="T718" i="42"/>
  <c r="T719" i="42"/>
  <c r="T720" i="42"/>
  <c r="T721" i="42"/>
  <c r="T722" i="42"/>
  <c r="T723" i="42"/>
  <c r="T724" i="42"/>
  <c r="T725" i="42"/>
  <c r="T726" i="42"/>
  <c r="T727" i="42"/>
  <c r="T728" i="42"/>
  <c r="T729" i="42"/>
  <c r="T730" i="42"/>
  <c r="T731" i="42"/>
  <c r="T732" i="42"/>
  <c r="T733" i="42"/>
  <c r="T734" i="42"/>
  <c r="T735" i="42"/>
  <c r="T736" i="42"/>
  <c r="T737" i="42"/>
  <c r="T738" i="42"/>
  <c r="T739" i="42"/>
  <c r="T740" i="42"/>
  <c r="T741" i="42"/>
  <c r="T742" i="42"/>
  <c r="T743" i="42"/>
  <c r="T744" i="42"/>
  <c r="T745" i="42"/>
  <c r="T746" i="42"/>
  <c r="T747" i="42"/>
  <c r="T748" i="42"/>
  <c r="T749" i="42"/>
  <c r="T750" i="42"/>
  <c r="T751" i="42"/>
  <c r="T752" i="42"/>
  <c r="T753" i="42"/>
  <c r="T754" i="42"/>
  <c r="T755" i="42"/>
  <c r="T756" i="42"/>
  <c r="T757" i="42"/>
  <c r="T758" i="42"/>
  <c r="T759" i="42"/>
  <c r="T760" i="42"/>
  <c r="T761" i="42"/>
  <c r="T762" i="42"/>
  <c r="T763" i="42"/>
  <c r="T764" i="42"/>
  <c r="T765" i="42"/>
  <c r="T766" i="42"/>
  <c r="T767" i="42"/>
  <c r="T768" i="42"/>
  <c r="T769" i="42"/>
  <c r="T770" i="42"/>
  <c r="T771" i="42"/>
  <c r="T772" i="42"/>
  <c r="T773" i="42"/>
  <c r="T774" i="42"/>
  <c r="T775" i="42"/>
  <c r="T776" i="42"/>
  <c r="T777" i="42"/>
  <c r="T778" i="42"/>
  <c r="T779" i="42"/>
  <c r="T780" i="42"/>
  <c r="T781" i="42"/>
  <c r="T782" i="42"/>
  <c r="T783" i="42"/>
  <c r="T784" i="42"/>
  <c r="T785" i="42"/>
  <c r="T786" i="42"/>
  <c r="T787" i="42"/>
  <c r="T788" i="42"/>
  <c r="T789" i="42"/>
  <c r="T790" i="42"/>
  <c r="T791" i="42"/>
  <c r="T792" i="42"/>
  <c r="T793" i="42"/>
  <c r="T794" i="42"/>
  <c r="T795" i="42"/>
  <c r="T796" i="42"/>
  <c r="T797" i="42"/>
  <c r="T798" i="42"/>
  <c r="T799" i="42"/>
  <c r="T800" i="42"/>
  <c r="T801" i="42"/>
  <c r="T802" i="42"/>
  <c r="T803" i="42"/>
  <c r="T804" i="42"/>
  <c r="T805" i="42"/>
  <c r="T806" i="42"/>
  <c r="T807" i="42"/>
  <c r="T808" i="42"/>
  <c r="T809" i="42"/>
  <c r="T810" i="42"/>
  <c r="T811" i="42"/>
  <c r="T812" i="42"/>
  <c r="T813" i="42"/>
  <c r="T814" i="42"/>
  <c r="T815" i="42"/>
  <c r="T816" i="42"/>
  <c r="T817" i="42"/>
  <c r="T818" i="42"/>
  <c r="T819" i="42"/>
  <c r="T820" i="42"/>
  <c r="T821" i="42"/>
  <c r="T822" i="42"/>
  <c r="T823" i="42"/>
  <c r="T824" i="42"/>
  <c r="T825" i="42"/>
  <c r="T826" i="42"/>
  <c r="T827" i="42"/>
  <c r="T828" i="42"/>
  <c r="T829" i="42"/>
  <c r="T830" i="42"/>
  <c r="T831" i="42"/>
  <c r="T832" i="42"/>
  <c r="T833" i="42"/>
  <c r="T834" i="42"/>
  <c r="T835" i="42"/>
  <c r="T836" i="42"/>
  <c r="T837" i="42"/>
  <c r="T838" i="42"/>
  <c r="T839" i="42"/>
  <c r="T840" i="42"/>
  <c r="T841" i="42"/>
  <c r="T842" i="42"/>
  <c r="T843" i="42"/>
  <c r="T844" i="42"/>
  <c r="T845" i="42"/>
  <c r="T846" i="42"/>
  <c r="T847" i="42"/>
  <c r="T848" i="42"/>
  <c r="T849" i="42"/>
  <c r="T850" i="42"/>
  <c r="T851" i="42"/>
  <c r="T852" i="42"/>
  <c r="T853" i="42"/>
  <c r="T854" i="42"/>
  <c r="T855" i="42"/>
  <c r="T856" i="42"/>
  <c r="T857" i="42"/>
  <c r="T858" i="42"/>
  <c r="T859" i="42"/>
  <c r="T860" i="42"/>
  <c r="T861" i="42"/>
  <c r="T862" i="42"/>
  <c r="T863" i="42"/>
  <c r="T864" i="42"/>
  <c r="T865" i="42"/>
  <c r="T866" i="42"/>
  <c r="T867" i="42"/>
  <c r="T868" i="42"/>
  <c r="T869" i="42"/>
  <c r="T870" i="42"/>
  <c r="T871" i="42"/>
  <c r="T872" i="42"/>
  <c r="T873" i="42"/>
  <c r="T874" i="42"/>
  <c r="T875" i="42"/>
  <c r="T876" i="42"/>
  <c r="T877" i="42"/>
  <c r="T878" i="42"/>
  <c r="T879" i="42"/>
  <c r="T880" i="42"/>
  <c r="T881" i="42"/>
  <c r="T882" i="42"/>
  <c r="T883" i="42"/>
  <c r="T884" i="42"/>
  <c r="T885" i="42"/>
  <c r="T886" i="42"/>
  <c r="T887" i="42"/>
  <c r="T888" i="42"/>
  <c r="T889" i="42"/>
  <c r="T890" i="42"/>
  <c r="T891" i="42"/>
  <c r="T892" i="42"/>
  <c r="T893" i="42"/>
  <c r="T894" i="42"/>
  <c r="T895" i="42"/>
  <c r="T896" i="42"/>
  <c r="T897" i="42"/>
  <c r="T898" i="42"/>
  <c r="T899" i="42"/>
  <c r="T900" i="42"/>
  <c r="T901" i="42"/>
  <c r="T902" i="42"/>
  <c r="T903" i="42"/>
  <c r="T904" i="42"/>
  <c r="T905" i="42"/>
  <c r="T906" i="42"/>
  <c r="T907" i="42"/>
  <c r="T908" i="42"/>
  <c r="T909" i="42"/>
  <c r="T910" i="42"/>
  <c r="T911" i="42"/>
  <c r="T912" i="42"/>
  <c r="T913" i="42"/>
  <c r="T914" i="42"/>
  <c r="T915" i="42"/>
  <c r="T916" i="42"/>
  <c r="T917" i="42"/>
  <c r="T918" i="42"/>
  <c r="T919" i="42"/>
  <c r="T920" i="42"/>
  <c r="T921" i="42"/>
  <c r="T922" i="42"/>
  <c r="T923" i="42"/>
  <c r="T924" i="42"/>
  <c r="T925" i="42"/>
  <c r="T926" i="42"/>
  <c r="T927" i="42"/>
  <c r="T928" i="42"/>
  <c r="T929" i="42"/>
  <c r="T930" i="42"/>
  <c r="T931" i="42"/>
  <c r="T932" i="42"/>
  <c r="T933" i="42"/>
  <c r="T934" i="42"/>
  <c r="T935" i="42"/>
  <c r="T936" i="42"/>
  <c r="T937" i="42"/>
  <c r="T938" i="42"/>
  <c r="T939" i="42"/>
  <c r="T940" i="42"/>
  <c r="T941" i="42"/>
  <c r="T942" i="42"/>
  <c r="T943" i="42"/>
  <c r="T944" i="42"/>
  <c r="T945" i="42"/>
  <c r="T946" i="42"/>
  <c r="T947" i="42"/>
  <c r="T948" i="42"/>
  <c r="T949" i="42"/>
  <c r="T950" i="42"/>
  <c r="T951" i="42"/>
  <c r="T952" i="42"/>
  <c r="T953" i="42"/>
  <c r="T954" i="42"/>
  <c r="T955" i="42"/>
  <c r="T956" i="42"/>
  <c r="T957" i="42"/>
  <c r="T958" i="42"/>
  <c r="T959" i="42"/>
  <c r="T960" i="42"/>
  <c r="T961" i="42"/>
  <c r="T962" i="42"/>
  <c r="T963" i="42"/>
  <c r="T964" i="42"/>
  <c r="T965" i="42"/>
  <c r="T966" i="42"/>
  <c r="T967" i="42"/>
  <c r="T968" i="42"/>
  <c r="T969" i="42"/>
  <c r="T970" i="42"/>
  <c r="T971" i="42"/>
  <c r="T972" i="42"/>
  <c r="T973" i="42"/>
  <c r="T974" i="42"/>
  <c r="T975" i="42"/>
  <c r="T976" i="42"/>
  <c r="T977" i="42"/>
  <c r="T978" i="42"/>
  <c r="T979" i="42"/>
  <c r="T980" i="42"/>
  <c r="T981" i="42"/>
  <c r="T982" i="42"/>
  <c r="T983" i="42"/>
  <c r="T984" i="42"/>
  <c r="T985" i="42"/>
  <c r="T986" i="42"/>
  <c r="T987" i="42"/>
  <c r="T988" i="42"/>
  <c r="T989" i="42"/>
  <c r="T990" i="42"/>
  <c r="T991" i="42"/>
  <c r="T992" i="42"/>
  <c r="T993" i="42"/>
  <c r="T994" i="42"/>
  <c r="T995" i="42"/>
  <c r="T996" i="42"/>
  <c r="T997" i="42"/>
  <c r="T998" i="42"/>
  <c r="T999" i="42"/>
  <c r="T1000" i="42"/>
  <c r="T1001" i="42"/>
  <c r="T1002" i="42"/>
  <c r="T1003" i="42"/>
  <c r="T1004" i="42"/>
  <c r="T5" i="42"/>
  <c r="S6" i="42"/>
  <c r="S7" i="42"/>
  <c r="S8" i="42"/>
  <c r="S9" i="42"/>
  <c r="S10" i="42"/>
  <c r="S11" i="42"/>
  <c r="S12" i="42"/>
  <c r="S13" i="42"/>
  <c r="S14" i="42"/>
  <c r="S15" i="42"/>
  <c r="S16" i="42"/>
  <c r="S17" i="42"/>
  <c r="S18" i="42"/>
  <c r="S19" i="42"/>
  <c r="S20" i="42"/>
  <c r="S21" i="42"/>
  <c r="S22" i="42"/>
  <c r="S23" i="42"/>
  <c r="S24" i="42"/>
  <c r="S25" i="42"/>
  <c r="S26" i="42"/>
  <c r="S27" i="42"/>
  <c r="S28" i="42"/>
  <c r="S29" i="42"/>
  <c r="S30" i="42"/>
  <c r="S31" i="42"/>
  <c r="S32" i="42"/>
  <c r="S33" i="42"/>
  <c r="S34" i="42"/>
  <c r="S35" i="42"/>
  <c r="S36" i="42"/>
  <c r="S37" i="42"/>
  <c r="S38" i="42"/>
  <c r="S39" i="42"/>
  <c r="S40" i="42"/>
  <c r="S41" i="42"/>
  <c r="S42" i="42"/>
  <c r="S43" i="42"/>
  <c r="S44" i="42"/>
  <c r="S45" i="42"/>
  <c r="S46" i="42"/>
  <c r="S47" i="42"/>
  <c r="S48" i="42"/>
  <c r="S49" i="42"/>
  <c r="S50" i="42"/>
  <c r="S51" i="42"/>
  <c r="S52" i="42"/>
  <c r="S53" i="42"/>
  <c r="S54" i="42"/>
  <c r="S55" i="42"/>
  <c r="S56" i="42"/>
  <c r="S57" i="42"/>
  <c r="S58" i="42"/>
  <c r="S59" i="42"/>
  <c r="S60" i="42"/>
  <c r="S61" i="42"/>
  <c r="S62" i="42"/>
  <c r="S63" i="42"/>
  <c r="S64" i="42"/>
  <c r="S65" i="42"/>
  <c r="S66" i="42"/>
  <c r="S67" i="42"/>
  <c r="S68" i="42"/>
  <c r="S69" i="42"/>
  <c r="S70" i="42"/>
  <c r="S71" i="42"/>
  <c r="S72" i="42"/>
  <c r="S73" i="42"/>
  <c r="S74" i="42"/>
  <c r="S75" i="42"/>
  <c r="S76" i="42"/>
  <c r="S77" i="42"/>
  <c r="S78" i="42"/>
  <c r="S79" i="42"/>
  <c r="S80" i="42"/>
  <c r="S81" i="42"/>
  <c r="S82" i="42"/>
  <c r="S83" i="42"/>
  <c r="S84" i="42"/>
  <c r="S85" i="42"/>
  <c r="S86" i="42"/>
  <c r="S87" i="42"/>
  <c r="S88" i="42"/>
  <c r="S89" i="42"/>
  <c r="S90" i="42"/>
  <c r="S91" i="42"/>
  <c r="S92" i="42"/>
  <c r="S93" i="42"/>
  <c r="S94" i="42"/>
  <c r="S95" i="42"/>
  <c r="S96" i="42"/>
  <c r="S97" i="42"/>
  <c r="S98" i="42"/>
  <c r="S99" i="42"/>
  <c r="S100" i="42"/>
  <c r="S101" i="42"/>
  <c r="S102" i="42"/>
  <c r="S103" i="42"/>
  <c r="S104" i="42"/>
  <c r="S105" i="42"/>
  <c r="S106" i="42"/>
  <c r="S107" i="42"/>
  <c r="S108" i="42"/>
  <c r="S109" i="42"/>
  <c r="S110" i="42"/>
  <c r="S111" i="42"/>
  <c r="S112" i="42"/>
  <c r="S113" i="42"/>
  <c r="S114" i="42"/>
  <c r="S115" i="42"/>
  <c r="S116" i="42"/>
  <c r="S117" i="42"/>
  <c r="S118" i="42"/>
  <c r="S119" i="42"/>
  <c r="S120" i="42"/>
  <c r="S121" i="42"/>
  <c r="S122" i="42"/>
  <c r="S123" i="42"/>
  <c r="S124" i="42"/>
  <c r="S125" i="42"/>
  <c r="S126" i="42"/>
  <c r="S127" i="42"/>
  <c r="S128" i="42"/>
  <c r="S129" i="42"/>
  <c r="S130" i="42"/>
  <c r="S131" i="42"/>
  <c r="S132" i="42"/>
  <c r="S133" i="42"/>
  <c r="S134" i="42"/>
  <c r="S135" i="42"/>
  <c r="S136" i="42"/>
  <c r="S137" i="42"/>
  <c r="S138" i="42"/>
  <c r="S139" i="42"/>
  <c r="S140" i="42"/>
  <c r="S141" i="42"/>
  <c r="S142" i="42"/>
  <c r="S143" i="42"/>
  <c r="S144" i="42"/>
  <c r="S145" i="42"/>
  <c r="S146" i="42"/>
  <c r="S147" i="42"/>
  <c r="S148" i="42"/>
  <c r="S149" i="42"/>
  <c r="S150" i="42"/>
  <c r="S151" i="42"/>
  <c r="S152" i="42"/>
  <c r="S153" i="42"/>
  <c r="S154" i="42"/>
  <c r="S155" i="42"/>
  <c r="S156" i="42"/>
  <c r="S157" i="42"/>
  <c r="S158" i="42"/>
  <c r="S159" i="42"/>
  <c r="S160" i="42"/>
  <c r="S161" i="42"/>
  <c r="S162" i="42"/>
  <c r="S163" i="42"/>
  <c r="S164" i="42"/>
  <c r="S165" i="42"/>
  <c r="S166" i="42"/>
  <c r="S167" i="42"/>
  <c r="S168" i="42"/>
  <c r="S169" i="42"/>
  <c r="S170" i="42"/>
  <c r="S171" i="42"/>
  <c r="S172" i="42"/>
  <c r="S173" i="42"/>
  <c r="S174" i="42"/>
  <c r="S175" i="42"/>
  <c r="S176" i="42"/>
  <c r="S177" i="42"/>
  <c r="S178" i="42"/>
  <c r="S179" i="42"/>
  <c r="S180" i="42"/>
  <c r="S181" i="42"/>
  <c r="S182" i="42"/>
  <c r="S183" i="42"/>
  <c r="S184" i="42"/>
  <c r="S185" i="42"/>
  <c r="S186" i="42"/>
  <c r="S187" i="42"/>
  <c r="S188" i="42"/>
  <c r="S189" i="42"/>
  <c r="S190" i="42"/>
  <c r="S191" i="42"/>
  <c r="S192" i="42"/>
  <c r="S193" i="42"/>
  <c r="S194" i="42"/>
  <c r="S195" i="42"/>
  <c r="S196" i="42"/>
  <c r="S197" i="42"/>
  <c r="S198" i="42"/>
  <c r="S199" i="42"/>
  <c r="S200" i="42"/>
  <c r="S201" i="42"/>
  <c r="S202" i="42"/>
  <c r="S203" i="42"/>
  <c r="S204" i="42"/>
  <c r="S205" i="42"/>
  <c r="S206" i="42"/>
  <c r="S207" i="42"/>
  <c r="S208" i="42"/>
  <c r="S209" i="42"/>
  <c r="S210" i="42"/>
  <c r="S211" i="42"/>
  <c r="S212" i="42"/>
  <c r="S213" i="42"/>
  <c r="S214" i="42"/>
  <c r="S215" i="42"/>
  <c r="S216" i="42"/>
  <c r="S217" i="42"/>
  <c r="S218" i="42"/>
  <c r="S219" i="42"/>
  <c r="S220" i="42"/>
  <c r="S221" i="42"/>
  <c r="S222" i="42"/>
  <c r="S223" i="42"/>
  <c r="S224" i="42"/>
  <c r="S225" i="42"/>
  <c r="S226" i="42"/>
  <c r="S227" i="42"/>
  <c r="S228" i="42"/>
  <c r="S229" i="42"/>
  <c r="S230" i="42"/>
  <c r="S231" i="42"/>
  <c r="S232" i="42"/>
  <c r="S233" i="42"/>
  <c r="S234" i="42"/>
  <c r="S235" i="42"/>
  <c r="S236" i="42"/>
  <c r="S237" i="42"/>
  <c r="S238" i="42"/>
  <c r="S239" i="42"/>
  <c r="S240" i="42"/>
  <c r="S241" i="42"/>
  <c r="S242" i="42"/>
  <c r="S243" i="42"/>
  <c r="S244" i="42"/>
  <c r="S245" i="42"/>
  <c r="S246" i="42"/>
  <c r="S247" i="42"/>
  <c r="S248" i="42"/>
  <c r="S249" i="42"/>
  <c r="S250" i="42"/>
  <c r="S251" i="42"/>
  <c r="S252" i="42"/>
  <c r="S253" i="42"/>
  <c r="S254" i="42"/>
  <c r="S255" i="42"/>
  <c r="S256" i="42"/>
  <c r="S257" i="42"/>
  <c r="S258" i="42"/>
  <c r="S259" i="42"/>
  <c r="S260" i="42"/>
  <c r="S261" i="42"/>
  <c r="S262" i="42"/>
  <c r="S263" i="42"/>
  <c r="S264" i="42"/>
  <c r="S265" i="42"/>
  <c r="S266" i="42"/>
  <c r="S267" i="42"/>
  <c r="S268" i="42"/>
  <c r="S269" i="42"/>
  <c r="S270" i="42"/>
  <c r="S271" i="42"/>
  <c r="S272" i="42"/>
  <c r="S273" i="42"/>
  <c r="S274" i="42"/>
  <c r="S275" i="42"/>
  <c r="S276" i="42"/>
  <c r="S277" i="42"/>
  <c r="S278" i="42"/>
  <c r="S279" i="42"/>
  <c r="S280" i="42"/>
  <c r="S281" i="42"/>
  <c r="S282" i="42"/>
  <c r="S283" i="42"/>
  <c r="S284" i="42"/>
  <c r="S285" i="42"/>
  <c r="S286" i="42"/>
  <c r="S287" i="42"/>
  <c r="S288" i="42"/>
  <c r="S289" i="42"/>
  <c r="S290" i="42"/>
  <c r="S291" i="42"/>
  <c r="S292" i="42"/>
  <c r="S293" i="42"/>
  <c r="S294" i="42"/>
  <c r="S295" i="42"/>
  <c r="S296" i="42"/>
  <c r="S297" i="42"/>
  <c r="S298" i="42"/>
  <c r="S299" i="42"/>
  <c r="S300" i="42"/>
  <c r="S301" i="42"/>
  <c r="S302" i="42"/>
  <c r="S303" i="42"/>
  <c r="S304" i="42"/>
  <c r="S305" i="42"/>
  <c r="S306" i="42"/>
  <c r="S307" i="42"/>
  <c r="S308" i="42"/>
  <c r="S309" i="42"/>
  <c r="S310" i="42"/>
  <c r="S311" i="42"/>
  <c r="S312" i="42"/>
  <c r="S313" i="42"/>
  <c r="S314" i="42"/>
  <c r="S315" i="42"/>
  <c r="S316" i="42"/>
  <c r="S317" i="42"/>
  <c r="S318" i="42"/>
  <c r="S319" i="42"/>
  <c r="S320" i="42"/>
  <c r="S321" i="42"/>
  <c r="S322" i="42"/>
  <c r="S323" i="42"/>
  <c r="S324" i="42"/>
  <c r="S325" i="42"/>
  <c r="S326" i="42"/>
  <c r="S327" i="42"/>
  <c r="S328" i="42"/>
  <c r="S329" i="42"/>
  <c r="S330" i="42"/>
  <c r="S331" i="42"/>
  <c r="S332" i="42"/>
  <c r="S333" i="42"/>
  <c r="S334" i="42"/>
  <c r="S335" i="42"/>
  <c r="S336" i="42"/>
  <c r="S337" i="42"/>
  <c r="S338" i="42"/>
  <c r="S339" i="42"/>
  <c r="S340" i="42"/>
  <c r="S341" i="42"/>
  <c r="S342" i="42"/>
  <c r="S343" i="42"/>
  <c r="S344" i="42"/>
  <c r="S345" i="42"/>
  <c r="S346" i="42"/>
  <c r="S347" i="42"/>
  <c r="S348" i="42"/>
  <c r="S349" i="42"/>
  <c r="S350" i="42"/>
  <c r="S351" i="42"/>
  <c r="S352" i="42"/>
  <c r="S353" i="42"/>
  <c r="S354" i="42"/>
  <c r="S355" i="42"/>
  <c r="S356" i="42"/>
  <c r="S357" i="42"/>
  <c r="S358" i="42"/>
  <c r="S359" i="42"/>
  <c r="S360" i="42"/>
  <c r="S361" i="42"/>
  <c r="S362" i="42"/>
  <c r="S363" i="42"/>
  <c r="S364" i="42"/>
  <c r="S365" i="42"/>
  <c r="S366" i="42"/>
  <c r="S367" i="42"/>
  <c r="S368" i="42"/>
  <c r="S369" i="42"/>
  <c r="S370" i="42"/>
  <c r="S371" i="42"/>
  <c r="S372" i="42"/>
  <c r="S373" i="42"/>
  <c r="S374" i="42"/>
  <c r="S375" i="42"/>
  <c r="S376" i="42"/>
  <c r="S377" i="42"/>
  <c r="S378" i="42"/>
  <c r="S379" i="42"/>
  <c r="S380" i="42"/>
  <c r="S381" i="42"/>
  <c r="S382" i="42"/>
  <c r="S383" i="42"/>
  <c r="S384" i="42"/>
  <c r="S385" i="42"/>
  <c r="S386" i="42"/>
  <c r="S387" i="42"/>
  <c r="S388" i="42"/>
  <c r="S389" i="42"/>
  <c r="S390" i="42"/>
  <c r="S391" i="42"/>
  <c r="S392" i="42"/>
  <c r="S393" i="42"/>
  <c r="S394" i="42"/>
  <c r="S395" i="42"/>
  <c r="S396" i="42"/>
  <c r="S397" i="42"/>
  <c r="S398" i="42"/>
  <c r="S399" i="42"/>
  <c r="S400" i="42"/>
  <c r="S401" i="42"/>
  <c r="S402" i="42"/>
  <c r="S403" i="42"/>
  <c r="S404" i="42"/>
  <c r="S405" i="42"/>
  <c r="S406" i="42"/>
  <c r="S407" i="42"/>
  <c r="S408" i="42"/>
  <c r="S409" i="42"/>
  <c r="S410" i="42"/>
  <c r="S411" i="42"/>
  <c r="S412" i="42"/>
  <c r="S413" i="42"/>
  <c r="S414" i="42"/>
  <c r="S415" i="42"/>
  <c r="S416" i="42"/>
  <c r="S417" i="42"/>
  <c r="S418" i="42"/>
  <c r="S419" i="42"/>
  <c r="S420" i="42"/>
  <c r="S421" i="42"/>
  <c r="S422" i="42"/>
  <c r="S423" i="42"/>
  <c r="S424" i="42"/>
  <c r="S425" i="42"/>
  <c r="S426" i="42"/>
  <c r="S427" i="42"/>
  <c r="S428" i="42"/>
  <c r="S429" i="42"/>
  <c r="S430" i="42"/>
  <c r="S431" i="42"/>
  <c r="S432" i="42"/>
  <c r="S433" i="42"/>
  <c r="S434" i="42"/>
  <c r="S435" i="42"/>
  <c r="S436" i="42"/>
  <c r="S437" i="42"/>
  <c r="S438" i="42"/>
  <c r="S439" i="42"/>
  <c r="S440" i="42"/>
  <c r="S441" i="42"/>
  <c r="S442" i="42"/>
  <c r="S443" i="42"/>
  <c r="S444" i="42"/>
  <c r="S445" i="42"/>
  <c r="S446" i="42"/>
  <c r="S447" i="42"/>
  <c r="S448" i="42"/>
  <c r="S449" i="42"/>
  <c r="S450" i="42"/>
  <c r="S451" i="42"/>
  <c r="S452" i="42"/>
  <c r="S453" i="42"/>
  <c r="S454" i="42"/>
  <c r="S455" i="42"/>
  <c r="S456" i="42"/>
  <c r="S457" i="42"/>
  <c r="S458" i="42"/>
  <c r="S459" i="42"/>
  <c r="S460" i="42"/>
  <c r="S461" i="42"/>
  <c r="S462" i="42"/>
  <c r="S463" i="42"/>
  <c r="S464" i="42"/>
  <c r="S465" i="42"/>
  <c r="S466" i="42"/>
  <c r="S467" i="42"/>
  <c r="S468" i="42"/>
  <c r="S469" i="42"/>
  <c r="S470" i="42"/>
  <c r="S471" i="42"/>
  <c r="S472" i="42"/>
  <c r="S473" i="42"/>
  <c r="S474" i="42"/>
  <c r="S475" i="42"/>
  <c r="S476" i="42"/>
  <c r="S477" i="42"/>
  <c r="S478" i="42"/>
  <c r="S479" i="42"/>
  <c r="S480" i="42"/>
  <c r="S481" i="42"/>
  <c r="S482" i="42"/>
  <c r="S483" i="42"/>
  <c r="S484" i="42"/>
  <c r="S485" i="42"/>
  <c r="S486" i="42"/>
  <c r="S487" i="42"/>
  <c r="S488" i="42"/>
  <c r="S489" i="42"/>
  <c r="S490" i="42"/>
  <c r="S491" i="42"/>
  <c r="S492" i="42"/>
  <c r="S493" i="42"/>
  <c r="S494" i="42"/>
  <c r="S495" i="42"/>
  <c r="S496" i="42"/>
  <c r="S497" i="42"/>
  <c r="S498" i="42"/>
  <c r="S499" i="42"/>
  <c r="S500" i="42"/>
  <c r="S501" i="42"/>
  <c r="S502" i="42"/>
  <c r="S503" i="42"/>
  <c r="S504" i="42"/>
  <c r="S505" i="42"/>
  <c r="S506" i="42"/>
  <c r="S507" i="42"/>
  <c r="S508" i="42"/>
  <c r="S509" i="42"/>
  <c r="S510" i="42"/>
  <c r="S511" i="42"/>
  <c r="S512" i="42"/>
  <c r="S513" i="42"/>
  <c r="S514" i="42"/>
  <c r="S515" i="42"/>
  <c r="S516" i="42"/>
  <c r="S517" i="42"/>
  <c r="S518" i="42"/>
  <c r="S519" i="42"/>
  <c r="S520" i="42"/>
  <c r="S521" i="42"/>
  <c r="S522" i="42"/>
  <c r="S523" i="42"/>
  <c r="S524" i="42"/>
  <c r="S525" i="42"/>
  <c r="S526" i="42"/>
  <c r="S527" i="42"/>
  <c r="S528" i="42"/>
  <c r="S529" i="42"/>
  <c r="S530" i="42"/>
  <c r="S531" i="42"/>
  <c r="S532" i="42"/>
  <c r="S533" i="42"/>
  <c r="S534" i="42"/>
  <c r="S535" i="42"/>
  <c r="S536" i="42"/>
  <c r="S537" i="42"/>
  <c r="S538" i="42"/>
  <c r="S539" i="42"/>
  <c r="S540" i="42"/>
  <c r="S541" i="42"/>
  <c r="S542" i="42"/>
  <c r="S543" i="42"/>
  <c r="S544" i="42"/>
  <c r="S545" i="42"/>
  <c r="S546" i="42"/>
  <c r="S547" i="42"/>
  <c r="S548" i="42"/>
  <c r="S549" i="42"/>
  <c r="S550" i="42"/>
  <c r="S551" i="42"/>
  <c r="S552" i="42"/>
  <c r="S553" i="42"/>
  <c r="S554" i="42"/>
  <c r="S555" i="42"/>
  <c r="S556" i="42"/>
  <c r="S557" i="42"/>
  <c r="S558" i="42"/>
  <c r="S559" i="42"/>
  <c r="S560" i="42"/>
  <c r="S561" i="42"/>
  <c r="S562" i="42"/>
  <c r="S563" i="42"/>
  <c r="S564" i="42"/>
  <c r="S565" i="42"/>
  <c r="S566" i="42"/>
  <c r="S567" i="42"/>
  <c r="S568" i="42"/>
  <c r="S569" i="42"/>
  <c r="S570" i="42"/>
  <c r="S571" i="42"/>
  <c r="S572" i="42"/>
  <c r="S573" i="42"/>
  <c r="S574" i="42"/>
  <c r="S575" i="42"/>
  <c r="S576" i="42"/>
  <c r="S577" i="42"/>
  <c r="S578" i="42"/>
  <c r="S579" i="42"/>
  <c r="S580" i="42"/>
  <c r="S581" i="42"/>
  <c r="S582" i="42"/>
  <c r="S583" i="42"/>
  <c r="S584" i="42"/>
  <c r="S585" i="42"/>
  <c r="S586" i="42"/>
  <c r="S587" i="42"/>
  <c r="S588" i="42"/>
  <c r="S589" i="42"/>
  <c r="S590" i="42"/>
  <c r="S591" i="42"/>
  <c r="S592" i="42"/>
  <c r="S593" i="42"/>
  <c r="S594" i="42"/>
  <c r="S595" i="42"/>
  <c r="S596" i="42"/>
  <c r="S597" i="42"/>
  <c r="S598" i="42"/>
  <c r="S599" i="42"/>
  <c r="S600" i="42"/>
  <c r="S601" i="42"/>
  <c r="S602" i="42"/>
  <c r="S603" i="42"/>
  <c r="S604" i="42"/>
  <c r="S605" i="42"/>
  <c r="S606" i="42"/>
  <c r="S607" i="42"/>
  <c r="S608" i="42"/>
  <c r="S609" i="42"/>
  <c r="S610" i="42"/>
  <c r="S611" i="42"/>
  <c r="S612" i="42"/>
  <c r="S613" i="42"/>
  <c r="S614" i="42"/>
  <c r="S615" i="42"/>
  <c r="S616" i="42"/>
  <c r="S617" i="42"/>
  <c r="S618" i="42"/>
  <c r="S619" i="42"/>
  <c r="S620" i="42"/>
  <c r="S621" i="42"/>
  <c r="S622" i="42"/>
  <c r="S623" i="42"/>
  <c r="S624" i="42"/>
  <c r="S625" i="42"/>
  <c r="S626" i="42"/>
  <c r="S627" i="42"/>
  <c r="S628" i="42"/>
  <c r="S629" i="42"/>
  <c r="S630" i="42"/>
  <c r="S631" i="42"/>
  <c r="S632" i="42"/>
  <c r="S633" i="42"/>
  <c r="S634" i="42"/>
  <c r="S635" i="42"/>
  <c r="S636" i="42"/>
  <c r="S637" i="42"/>
  <c r="S638" i="42"/>
  <c r="S639" i="42"/>
  <c r="S640" i="42"/>
  <c r="S641" i="42"/>
  <c r="S642" i="42"/>
  <c r="S643" i="42"/>
  <c r="S644" i="42"/>
  <c r="S645" i="42"/>
  <c r="S646" i="42"/>
  <c r="S647" i="42"/>
  <c r="S648" i="42"/>
  <c r="S649" i="42"/>
  <c r="S650" i="42"/>
  <c r="S651" i="42"/>
  <c r="S652" i="42"/>
  <c r="S653" i="42"/>
  <c r="S654" i="42"/>
  <c r="S655" i="42"/>
  <c r="S656" i="42"/>
  <c r="S657" i="42"/>
  <c r="S658" i="42"/>
  <c r="S659" i="42"/>
  <c r="S660" i="42"/>
  <c r="S661" i="42"/>
  <c r="S662" i="42"/>
  <c r="S663" i="42"/>
  <c r="S664" i="42"/>
  <c r="S665" i="42"/>
  <c r="S666" i="42"/>
  <c r="S667" i="42"/>
  <c r="S668" i="42"/>
  <c r="S669" i="42"/>
  <c r="S670" i="42"/>
  <c r="S671" i="42"/>
  <c r="S672" i="42"/>
  <c r="S673" i="42"/>
  <c r="S674" i="42"/>
  <c r="S675" i="42"/>
  <c r="S676" i="42"/>
  <c r="S677" i="42"/>
  <c r="S678" i="42"/>
  <c r="S679" i="42"/>
  <c r="S680" i="42"/>
  <c r="S681" i="42"/>
  <c r="S682" i="42"/>
  <c r="S683" i="42"/>
  <c r="S684" i="42"/>
  <c r="S685" i="42"/>
  <c r="S686" i="42"/>
  <c r="S687" i="42"/>
  <c r="S688" i="42"/>
  <c r="S689" i="42"/>
  <c r="S690" i="42"/>
  <c r="S691" i="42"/>
  <c r="S692" i="42"/>
  <c r="S693" i="42"/>
  <c r="S694" i="42"/>
  <c r="S695" i="42"/>
  <c r="S696" i="42"/>
  <c r="S697" i="42"/>
  <c r="S698" i="42"/>
  <c r="S699" i="42"/>
  <c r="S700" i="42"/>
  <c r="S701" i="42"/>
  <c r="S702" i="42"/>
  <c r="S703" i="42"/>
  <c r="S704" i="42"/>
  <c r="S705" i="42"/>
  <c r="S706" i="42"/>
  <c r="S707" i="42"/>
  <c r="S708" i="42"/>
  <c r="S709" i="42"/>
  <c r="S710" i="42"/>
  <c r="S711" i="42"/>
  <c r="S712" i="42"/>
  <c r="S713" i="42"/>
  <c r="S714" i="42"/>
  <c r="S715" i="42"/>
  <c r="S716" i="42"/>
  <c r="S717" i="42"/>
  <c r="S718" i="42"/>
  <c r="S719" i="42"/>
  <c r="S720" i="42"/>
  <c r="S721" i="42"/>
  <c r="S722" i="42"/>
  <c r="S723" i="42"/>
  <c r="S724" i="42"/>
  <c r="S725" i="42"/>
  <c r="S726" i="42"/>
  <c r="S727" i="42"/>
  <c r="S728" i="42"/>
  <c r="S729" i="42"/>
  <c r="S730" i="42"/>
  <c r="S731" i="42"/>
  <c r="S732" i="42"/>
  <c r="S733" i="42"/>
  <c r="S734" i="42"/>
  <c r="S735" i="42"/>
  <c r="S736" i="42"/>
  <c r="S737" i="42"/>
  <c r="S738" i="42"/>
  <c r="S739" i="42"/>
  <c r="S740" i="42"/>
  <c r="S741" i="42"/>
  <c r="S742" i="42"/>
  <c r="S743" i="42"/>
  <c r="S744" i="42"/>
  <c r="S745" i="42"/>
  <c r="S746" i="42"/>
  <c r="S747" i="42"/>
  <c r="S748" i="42"/>
  <c r="S749" i="42"/>
  <c r="S750" i="42"/>
  <c r="S751" i="42"/>
  <c r="S752" i="42"/>
  <c r="S753" i="42"/>
  <c r="S754" i="42"/>
  <c r="S755" i="42"/>
  <c r="S756" i="42"/>
  <c r="S757" i="42"/>
  <c r="S758" i="42"/>
  <c r="S759" i="42"/>
  <c r="S760" i="42"/>
  <c r="S761" i="42"/>
  <c r="S762" i="42"/>
  <c r="S763" i="42"/>
  <c r="S764" i="42"/>
  <c r="S765" i="42"/>
  <c r="S766" i="42"/>
  <c r="S767" i="42"/>
  <c r="S768" i="42"/>
  <c r="S769" i="42"/>
  <c r="S770" i="42"/>
  <c r="S771" i="42"/>
  <c r="S772" i="42"/>
  <c r="S773" i="42"/>
  <c r="S774" i="42"/>
  <c r="S775" i="42"/>
  <c r="S776" i="42"/>
  <c r="S777" i="42"/>
  <c r="S778" i="42"/>
  <c r="S779" i="42"/>
  <c r="S780" i="42"/>
  <c r="S781" i="42"/>
  <c r="S782" i="42"/>
  <c r="S783" i="42"/>
  <c r="S784" i="42"/>
  <c r="S785" i="42"/>
  <c r="S786" i="42"/>
  <c r="S787" i="42"/>
  <c r="S788" i="42"/>
  <c r="S789" i="42"/>
  <c r="S790" i="42"/>
  <c r="S791" i="42"/>
  <c r="S792" i="42"/>
  <c r="S793" i="42"/>
  <c r="S794" i="42"/>
  <c r="S795" i="42"/>
  <c r="S796" i="42"/>
  <c r="S797" i="42"/>
  <c r="S798" i="42"/>
  <c r="S799" i="42"/>
  <c r="S800" i="42"/>
  <c r="S801" i="42"/>
  <c r="S802" i="42"/>
  <c r="S803" i="42"/>
  <c r="S804" i="42"/>
  <c r="S805" i="42"/>
  <c r="S806" i="42"/>
  <c r="S807" i="42"/>
  <c r="S808" i="42"/>
  <c r="S809" i="42"/>
  <c r="S810" i="42"/>
  <c r="S811" i="42"/>
  <c r="S812" i="42"/>
  <c r="S813" i="42"/>
  <c r="S814" i="42"/>
  <c r="S815" i="42"/>
  <c r="S816" i="42"/>
  <c r="S817" i="42"/>
  <c r="S818" i="42"/>
  <c r="S819" i="42"/>
  <c r="S820" i="42"/>
  <c r="S821" i="42"/>
  <c r="S822" i="42"/>
  <c r="S823" i="42"/>
  <c r="S824" i="42"/>
  <c r="S825" i="42"/>
  <c r="S826" i="42"/>
  <c r="S827" i="42"/>
  <c r="S828" i="42"/>
  <c r="S829" i="42"/>
  <c r="S830" i="42"/>
  <c r="S831" i="42"/>
  <c r="S832" i="42"/>
  <c r="S833" i="42"/>
  <c r="S834" i="42"/>
  <c r="S835" i="42"/>
  <c r="S836" i="42"/>
  <c r="S837" i="42"/>
  <c r="S838" i="42"/>
  <c r="S839" i="42"/>
  <c r="S840" i="42"/>
  <c r="S841" i="42"/>
  <c r="S842" i="42"/>
  <c r="S843" i="42"/>
  <c r="S844" i="42"/>
  <c r="S845" i="42"/>
  <c r="S846" i="42"/>
  <c r="S847" i="42"/>
  <c r="S848" i="42"/>
  <c r="S849" i="42"/>
  <c r="S850" i="42"/>
  <c r="S851" i="42"/>
  <c r="S852" i="42"/>
  <c r="S853" i="42"/>
  <c r="S854" i="42"/>
  <c r="S855" i="42"/>
  <c r="S856" i="42"/>
  <c r="S857" i="42"/>
  <c r="S858" i="42"/>
  <c r="S859" i="42"/>
  <c r="S860" i="42"/>
  <c r="S861" i="42"/>
  <c r="S862" i="42"/>
  <c r="S863" i="42"/>
  <c r="S864" i="42"/>
  <c r="S865" i="42"/>
  <c r="S866" i="42"/>
  <c r="S867" i="42"/>
  <c r="S868" i="42"/>
  <c r="S869" i="42"/>
  <c r="S870" i="42"/>
  <c r="S871" i="42"/>
  <c r="S872" i="42"/>
  <c r="S873" i="42"/>
  <c r="S874" i="42"/>
  <c r="S875" i="42"/>
  <c r="S876" i="42"/>
  <c r="S877" i="42"/>
  <c r="S878" i="42"/>
  <c r="S879" i="42"/>
  <c r="S880" i="42"/>
  <c r="S881" i="42"/>
  <c r="S882" i="42"/>
  <c r="S883" i="42"/>
  <c r="S884" i="42"/>
  <c r="S885" i="42"/>
  <c r="S886" i="42"/>
  <c r="S887" i="42"/>
  <c r="S888" i="42"/>
  <c r="S889" i="42"/>
  <c r="S890" i="42"/>
  <c r="S891" i="42"/>
  <c r="S892" i="42"/>
  <c r="S893" i="42"/>
  <c r="S894" i="42"/>
  <c r="S895" i="42"/>
  <c r="S896" i="42"/>
  <c r="S897" i="42"/>
  <c r="S898" i="42"/>
  <c r="S899" i="42"/>
  <c r="S900" i="42"/>
  <c r="S901" i="42"/>
  <c r="S902" i="42"/>
  <c r="S903" i="42"/>
  <c r="S904" i="42"/>
  <c r="S905" i="42"/>
  <c r="S906" i="42"/>
  <c r="S907" i="42"/>
  <c r="S908" i="42"/>
  <c r="S909" i="42"/>
  <c r="S910" i="42"/>
  <c r="S911" i="42"/>
  <c r="S912" i="42"/>
  <c r="S913" i="42"/>
  <c r="S914" i="42"/>
  <c r="S915" i="42"/>
  <c r="S916" i="42"/>
  <c r="S917" i="42"/>
  <c r="S918" i="42"/>
  <c r="S919" i="42"/>
  <c r="S920" i="42"/>
  <c r="S921" i="42"/>
  <c r="S922" i="42"/>
  <c r="S923" i="42"/>
  <c r="S924" i="42"/>
  <c r="S925" i="42"/>
  <c r="S926" i="42"/>
  <c r="S927" i="42"/>
  <c r="S928" i="42"/>
  <c r="S929" i="42"/>
  <c r="S930" i="42"/>
  <c r="S931" i="42"/>
  <c r="S932" i="42"/>
  <c r="S933" i="42"/>
  <c r="S934" i="42"/>
  <c r="S935" i="42"/>
  <c r="S936" i="42"/>
  <c r="S937" i="42"/>
  <c r="S938" i="42"/>
  <c r="S939" i="42"/>
  <c r="S940" i="42"/>
  <c r="S941" i="42"/>
  <c r="S942" i="42"/>
  <c r="S943" i="42"/>
  <c r="S944" i="42"/>
  <c r="S945" i="42"/>
  <c r="S946" i="42"/>
  <c r="S947" i="42"/>
  <c r="S948" i="42"/>
  <c r="S949" i="42"/>
  <c r="S950" i="42"/>
  <c r="S951" i="42"/>
  <c r="S952" i="42"/>
  <c r="S953" i="42"/>
  <c r="S954" i="42"/>
  <c r="S955" i="42"/>
  <c r="S956" i="42"/>
  <c r="S957" i="42"/>
  <c r="S958" i="42"/>
  <c r="S959" i="42"/>
  <c r="S960" i="42"/>
  <c r="S961" i="42"/>
  <c r="S962" i="42"/>
  <c r="S963" i="42"/>
  <c r="S964" i="42"/>
  <c r="S965" i="42"/>
  <c r="S966" i="42"/>
  <c r="S967" i="42"/>
  <c r="S968" i="42"/>
  <c r="S969" i="42"/>
  <c r="S970" i="42"/>
  <c r="S971" i="42"/>
  <c r="S972" i="42"/>
  <c r="S973" i="42"/>
  <c r="S974" i="42"/>
  <c r="S975" i="42"/>
  <c r="S976" i="42"/>
  <c r="S977" i="42"/>
  <c r="S978" i="42"/>
  <c r="S979" i="42"/>
  <c r="S980" i="42"/>
  <c r="S981" i="42"/>
  <c r="S982" i="42"/>
  <c r="S983" i="42"/>
  <c r="S984" i="42"/>
  <c r="S985" i="42"/>
  <c r="S986" i="42"/>
  <c r="S987" i="42"/>
  <c r="S988" i="42"/>
  <c r="S989" i="42"/>
  <c r="S990" i="42"/>
  <c r="S991" i="42"/>
  <c r="S992" i="42"/>
  <c r="S993" i="42"/>
  <c r="S994" i="42"/>
  <c r="S995" i="42"/>
  <c r="S996" i="42"/>
  <c r="S997" i="42"/>
  <c r="S998" i="42"/>
  <c r="S999" i="42"/>
  <c r="S1000" i="42"/>
  <c r="S1001" i="42"/>
  <c r="S1002" i="42"/>
  <c r="S1003" i="42"/>
  <c r="S1004" i="42"/>
  <c r="S5" i="42"/>
  <c r="R6" i="42"/>
  <c r="R7" i="42"/>
  <c r="R8" i="42"/>
  <c r="R9" i="42"/>
  <c r="R10" i="42"/>
  <c r="R11" i="42"/>
  <c r="R12" i="42"/>
  <c r="R13" i="42"/>
  <c r="R14" i="42"/>
  <c r="R15" i="42"/>
  <c r="R16" i="42"/>
  <c r="R17" i="42"/>
  <c r="R18" i="42"/>
  <c r="R19" i="42"/>
  <c r="R20" i="42"/>
  <c r="R21" i="42"/>
  <c r="R22" i="42"/>
  <c r="R23" i="42"/>
  <c r="R24" i="42"/>
  <c r="R25" i="42"/>
  <c r="R26" i="42"/>
  <c r="R27" i="42"/>
  <c r="R28" i="42"/>
  <c r="R29" i="42"/>
  <c r="R30" i="42"/>
  <c r="R31" i="42"/>
  <c r="R32" i="42"/>
  <c r="R33" i="42"/>
  <c r="R34" i="42"/>
  <c r="R35" i="42"/>
  <c r="R36" i="42"/>
  <c r="R37" i="42"/>
  <c r="R38" i="42"/>
  <c r="R39" i="42"/>
  <c r="R40" i="42"/>
  <c r="R41" i="42"/>
  <c r="R42" i="42"/>
  <c r="R43" i="42"/>
  <c r="R44" i="42"/>
  <c r="R45" i="42"/>
  <c r="R46" i="42"/>
  <c r="R47" i="42"/>
  <c r="R48" i="42"/>
  <c r="R49" i="42"/>
  <c r="R50" i="42"/>
  <c r="R51" i="42"/>
  <c r="R52" i="42"/>
  <c r="R53" i="42"/>
  <c r="R54" i="42"/>
  <c r="R55" i="42"/>
  <c r="R56" i="42"/>
  <c r="R57" i="42"/>
  <c r="R58" i="42"/>
  <c r="R59" i="42"/>
  <c r="R60" i="42"/>
  <c r="R61" i="42"/>
  <c r="R62" i="42"/>
  <c r="R63" i="42"/>
  <c r="R64" i="42"/>
  <c r="R65" i="42"/>
  <c r="R66" i="42"/>
  <c r="R67" i="42"/>
  <c r="R68" i="42"/>
  <c r="R69" i="42"/>
  <c r="R70" i="42"/>
  <c r="R71" i="42"/>
  <c r="R72" i="42"/>
  <c r="R73" i="42"/>
  <c r="R74" i="42"/>
  <c r="R75" i="42"/>
  <c r="R76" i="42"/>
  <c r="R77" i="42"/>
  <c r="R78" i="42"/>
  <c r="R79" i="42"/>
  <c r="R80" i="42"/>
  <c r="R81" i="42"/>
  <c r="R82" i="42"/>
  <c r="R83" i="42"/>
  <c r="R84" i="42"/>
  <c r="R85" i="42"/>
  <c r="R86" i="42"/>
  <c r="R87" i="42"/>
  <c r="R88" i="42"/>
  <c r="R89" i="42"/>
  <c r="R90" i="42"/>
  <c r="R91" i="42"/>
  <c r="R92" i="42"/>
  <c r="R93" i="42"/>
  <c r="R94" i="42"/>
  <c r="R95" i="42"/>
  <c r="R96" i="42"/>
  <c r="R97" i="42"/>
  <c r="R98" i="42"/>
  <c r="R99" i="42"/>
  <c r="R100" i="42"/>
  <c r="R101" i="42"/>
  <c r="R102" i="42"/>
  <c r="R103" i="42"/>
  <c r="R104" i="42"/>
  <c r="R105" i="42"/>
  <c r="R106" i="42"/>
  <c r="R107" i="42"/>
  <c r="R108" i="42"/>
  <c r="R109" i="42"/>
  <c r="R110" i="42"/>
  <c r="R111" i="42"/>
  <c r="R112" i="42"/>
  <c r="R113" i="42"/>
  <c r="R114" i="42"/>
  <c r="R115" i="42"/>
  <c r="R116" i="42"/>
  <c r="R117" i="42"/>
  <c r="R118" i="42"/>
  <c r="R119" i="42"/>
  <c r="R120" i="42"/>
  <c r="R121" i="42"/>
  <c r="R122" i="42"/>
  <c r="R123" i="42"/>
  <c r="R124" i="42"/>
  <c r="R125" i="42"/>
  <c r="R126" i="42"/>
  <c r="R127" i="42"/>
  <c r="R128" i="42"/>
  <c r="R129" i="42"/>
  <c r="R130" i="42"/>
  <c r="R131" i="42"/>
  <c r="R132" i="42"/>
  <c r="R133" i="42"/>
  <c r="R134" i="42"/>
  <c r="R135" i="42"/>
  <c r="R136" i="42"/>
  <c r="R137" i="42"/>
  <c r="R138" i="42"/>
  <c r="R139" i="42"/>
  <c r="R140" i="42"/>
  <c r="R141" i="42"/>
  <c r="R142" i="42"/>
  <c r="R143" i="42"/>
  <c r="R144" i="42"/>
  <c r="R145" i="42"/>
  <c r="R146" i="42"/>
  <c r="R147" i="42"/>
  <c r="R148" i="42"/>
  <c r="R149" i="42"/>
  <c r="R150" i="42"/>
  <c r="R151" i="42"/>
  <c r="R152" i="42"/>
  <c r="R153" i="42"/>
  <c r="R154" i="42"/>
  <c r="R155" i="42"/>
  <c r="R156" i="42"/>
  <c r="R157" i="42"/>
  <c r="R158" i="42"/>
  <c r="R159" i="42"/>
  <c r="R160" i="42"/>
  <c r="R161" i="42"/>
  <c r="R162" i="42"/>
  <c r="R163" i="42"/>
  <c r="R164" i="42"/>
  <c r="R165" i="42"/>
  <c r="R166" i="42"/>
  <c r="R167" i="42"/>
  <c r="R168" i="42"/>
  <c r="R169" i="42"/>
  <c r="R170" i="42"/>
  <c r="R171" i="42"/>
  <c r="R172" i="42"/>
  <c r="R173" i="42"/>
  <c r="R174" i="42"/>
  <c r="R175" i="42"/>
  <c r="R176" i="42"/>
  <c r="R177" i="42"/>
  <c r="R178" i="42"/>
  <c r="R179" i="42"/>
  <c r="R180" i="42"/>
  <c r="R181" i="42"/>
  <c r="R182" i="42"/>
  <c r="R183" i="42"/>
  <c r="R184" i="42"/>
  <c r="R185" i="42"/>
  <c r="R186" i="42"/>
  <c r="R187" i="42"/>
  <c r="R188" i="42"/>
  <c r="R189" i="42"/>
  <c r="R190" i="42"/>
  <c r="R191" i="42"/>
  <c r="R192" i="42"/>
  <c r="R193" i="42"/>
  <c r="R194" i="42"/>
  <c r="R195" i="42"/>
  <c r="R196" i="42"/>
  <c r="R197" i="42"/>
  <c r="R198" i="42"/>
  <c r="R199" i="42"/>
  <c r="R200" i="42"/>
  <c r="R201" i="42"/>
  <c r="R202" i="42"/>
  <c r="R203" i="42"/>
  <c r="R204" i="42"/>
  <c r="R205" i="42"/>
  <c r="R206" i="42"/>
  <c r="R207" i="42"/>
  <c r="R208" i="42"/>
  <c r="R209" i="42"/>
  <c r="R210" i="42"/>
  <c r="R211" i="42"/>
  <c r="R212" i="42"/>
  <c r="R213" i="42"/>
  <c r="R214" i="42"/>
  <c r="R215" i="42"/>
  <c r="R216" i="42"/>
  <c r="R217" i="42"/>
  <c r="R218" i="42"/>
  <c r="R219" i="42"/>
  <c r="R220" i="42"/>
  <c r="R221" i="42"/>
  <c r="R222" i="42"/>
  <c r="R223" i="42"/>
  <c r="R224" i="42"/>
  <c r="R225" i="42"/>
  <c r="R226" i="42"/>
  <c r="R227" i="42"/>
  <c r="R228" i="42"/>
  <c r="R229" i="42"/>
  <c r="R230" i="42"/>
  <c r="R231" i="42"/>
  <c r="R232" i="42"/>
  <c r="R233" i="42"/>
  <c r="R234" i="42"/>
  <c r="R235" i="42"/>
  <c r="R236" i="42"/>
  <c r="R237" i="42"/>
  <c r="R238" i="42"/>
  <c r="R239" i="42"/>
  <c r="R240" i="42"/>
  <c r="R241" i="42"/>
  <c r="R242" i="42"/>
  <c r="R243" i="42"/>
  <c r="R244" i="42"/>
  <c r="R245" i="42"/>
  <c r="R246" i="42"/>
  <c r="R247" i="42"/>
  <c r="R248" i="42"/>
  <c r="R249" i="42"/>
  <c r="R250" i="42"/>
  <c r="R251" i="42"/>
  <c r="R252" i="42"/>
  <c r="R253" i="42"/>
  <c r="R254" i="42"/>
  <c r="R255" i="42"/>
  <c r="R256" i="42"/>
  <c r="R257" i="42"/>
  <c r="R258" i="42"/>
  <c r="R259" i="42"/>
  <c r="R260" i="42"/>
  <c r="R261" i="42"/>
  <c r="R262" i="42"/>
  <c r="R263" i="42"/>
  <c r="R264" i="42"/>
  <c r="R265" i="42"/>
  <c r="R266" i="42"/>
  <c r="R267" i="42"/>
  <c r="R268" i="42"/>
  <c r="R269" i="42"/>
  <c r="R270" i="42"/>
  <c r="R271" i="42"/>
  <c r="R272" i="42"/>
  <c r="R273" i="42"/>
  <c r="R274" i="42"/>
  <c r="R275" i="42"/>
  <c r="R276" i="42"/>
  <c r="R277" i="42"/>
  <c r="R278" i="42"/>
  <c r="R279" i="42"/>
  <c r="R280" i="42"/>
  <c r="R281" i="42"/>
  <c r="R282" i="42"/>
  <c r="R283" i="42"/>
  <c r="R284" i="42"/>
  <c r="R285" i="42"/>
  <c r="R286" i="42"/>
  <c r="R287" i="42"/>
  <c r="R288" i="42"/>
  <c r="R289" i="42"/>
  <c r="R290" i="42"/>
  <c r="R291" i="42"/>
  <c r="R292" i="42"/>
  <c r="R293" i="42"/>
  <c r="R294" i="42"/>
  <c r="R295" i="42"/>
  <c r="R296" i="42"/>
  <c r="R297" i="42"/>
  <c r="R298" i="42"/>
  <c r="R299" i="42"/>
  <c r="R300" i="42"/>
  <c r="R301" i="42"/>
  <c r="R302" i="42"/>
  <c r="R303" i="42"/>
  <c r="R304" i="42"/>
  <c r="R305" i="42"/>
  <c r="R306" i="42"/>
  <c r="R307" i="42"/>
  <c r="R308" i="42"/>
  <c r="R309" i="42"/>
  <c r="R310" i="42"/>
  <c r="R311" i="42"/>
  <c r="R312" i="42"/>
  <c r="R313" i="42"/>
  <c r="R314" i="42"/>
  <c r="R315" i="42"/>
  <c r="R316" i="42"/>
  <c r="R317" i="42"/>
  <c r="R318" i="42"/>
  <c r="R319" i="42"/>
  <c r="R320" i="42"/>
  <c r="R321" i="42"/>
  <c r="R322" i="42"/>
  <c r="R323" i="42"/>
  <c r="R324" i="42"/>
  <c r="R325" i="42"/>
  <c r="R326" i="42"/>
  <c r="R327" i="42"/>
  <c r="R328" i="42"/>
  <c r="R329" i="42"/>
  <c r="R330" i="42"/>
  <c r="R331" i="42"/>
  <c r="R332" i="42"/>
  <c r="R333" i="42"/>
  <c r="R334" i="42"/>
  <c r="R335" i="42"/>
  <c r="R336" i="42"/>
  <c r="R337" i="42"/>
  <c r="R338" i="42"/>
  <c r="R339" i="42"/>
  <c r="R340" i="42"/>
  <c r="R341" i="42"/>
  <c r="R342" i="42"/>
  <c r="R343" i="42"/>
  <c r="R344" i="42"/>
  <c r="R345" i="42"/>
  <c r="R346" i="42"/>
  <c r="R347" i="42"/>
  <c r="R348" i="42"/>
  <c r="R349" i="42"/>
  <c r="R350" i="42"/>
  <c r="R351" i="42"/>
  <c r="R352" i="42"/>
  <c r="R353" i="42"/>
  <c r="R354" i="42"/>
  <c r="R355" i="42"/>
  <c r="R356" i="42"/>
  <c r="R357" i="42"/>
  <c r="R358" i="42"/>
  <c r="R359" i="42"/>
  <c r="R360" i="42"/>
  <c r="R361" i="42"/>
  <c r="R362" i="42"/>
  <c r="R363" i="42"/>
  <c r="R364" i="42"/>
  <c r="R365" i="42"/>
  <c r="R366" i="42"/>
  <c r="R367" i="42"/>
  <c r="R368" i="42"/>
  <c r="R369" i="42"/>
  <c r="R370" i="42"/>
  <c r="R371" i="42"/>
  <c r="R372" i="42"/>
  <c r="R373" i="42"/>
  <c r="R374" i="42"/>
  <c r="R375" i="42"/>
  <c r="R376" i="42"/>
  <c r="R377" i="42"/>
  <c r="R378" i="42"/>
  <c r="R379" i="42"/>
  <c r="R380" i="42"/>
  <c r="R381" i="42"/>
  <c r="R382" i="42"/>
  <c r="R383" i="42"/>
  <c r="R384" i="42"/>
  <c r="R385" i="42"/>
  <c r="R386" i="42"/>
  <c r="R387" i="42"/>
  <c r="R388" i="42"/>
  <c r="R389" i="42"/>
  <c r="R390" i="42"/>
  <c r="R391" i="42"/>
  <c r="R392" i="42"/>
  <c r="R393" i="42"/>
  <c r="R394" i="42"/>
  <c r="R395" i="42"/>
  <c r="R396" i="42"/>
  <c r="R397" i="42"/>
  <c r="R398" i="42"/>
  <c r="R399" i="42"/>
  <c r="R400" i="42"/>
  <c r="R401" i="42"/>
  <c r="R402" i="42"/>
  <c r="R403" i="42"/>
  <c r="R404" i="42"/>
  <c r="R405" i="42"/>
  <c r="R406" i="42"/>
  <c r="R407" i="42"/>
  <c r="R408" i="42"/>
  <c r="R409" i="42"/>
  <c r="R410" i="42"/>
  <c r="R411" i="42"/>
  <c r="R412" i="42"/>
  <c r="R413" i="42"/>
  <c r="R414" i="42"/>
  <c r="R415" i="42"/>
  <c r="R416" i="42"/>
  <c r="R417" i="42"/>
  <c r="R418" i="42"/>
  <c r="R419" i="42"/>
  <c r="R420" i="42"/>
  <c r="R421" i="42"/>
  <c r="R422" i="42"/>
  <c r="R423" i="42"/>
  <c r="R424" i="42"/>
  <c r="R425" i="42"/>
  <c r="R426" i="42"/>
  <c r="R427" i="42"/>
  <c r="R428" i="42"/>
  <c r="R429" i="42"/>
  <c r="R430" i="42"/>
  <c r="R431" i="42"/>
  <c r="R432" i="42"/>
  <c r="R433" i="42"/>
  <c r="R434" i="42"/>
  <c r="R435" i="42"/>
  <c r="R436" i="42"/>
  <c r="R437" i="42"/>
  <c r="R438" i="42"/>
  <c r="R439" i="42"/>
  <c r="R440" i="42"/>
  <c r="R441" i="42"/>
  <c r="R442" i="42"/>
  <c r="R443" i="42"/>
  <c r="R444" i="42"/>
  <c r="R445" i="42"/>
  <c r="R446" i="42"/>
  <c r="R447" i="42"/>
  <c r="R448" i="42"/>
  <c r="R449" i="42"/>
  <c r="R450" i="42"/>
  <c r="R451" i="42"/>
  <c r="R452" i="42"/>
  <c r="R453" i="42"/>
  <c r="R454" i="42"/>
  <c r="R455" i="42"/>
  <c r="R456" i="42"/>
  <c r="R457" i="42"/>
  <c r="R458" i="42"/>
  <c r="R459" i="42"/>
  <c r="R460" i="42"/>
  <c r="R461" i="42"/>
  <c r="R462" i="42"/>
  <c r="R463" i="42"/>
  <c r="R464" i="42"/>
  <c r="R465" i="42"/>
  <c r="R466" i="42"/>
  <c r="R467" i="42"/>
  <c r="R468" i="42"/>
  <c r="R469" i="42"/>
  <c r="R470" i="42"/>
  <c r="R471" i="42"/>
  <c r="R472" i="42"/>
  <c r="R473" i="42"/>
  <c r="R474" i="42"/>
  <c r="R475" i="42"/>
  <c r="R476" i="42"/>
  <c r="R477" i="42"/>
  <c r="R478" i="42"/>
  <c r="R479" i="42"/>
  <c r="R480" i="42"/>
  <c r="R481" i="42"/>
  <c r="R482" i="42"/>
  <c r="R483" i="42"/>
  <c r="R484" i="42"/>
  <c r="R485" i="42"/>
  <c r="R486" i="42"/>
  <c r="R487" i="42"/>
  <c r="R488" i="42"/>
  <c r="R489" i="42"/>
  <c r="R490" i="42"/>
  <c r="R491" i="42"/>
  <c r="R492" i="42"/>
  <c r="R493" i="42"/>
  <c r="R494" i="42"/>
  <c r="R495" i="42"/>
  <c r="R496" i="42"/>
  <c r="R497" i="42"/>
  <c r="R498" i="42"/>
  <c r="R499" i="42"/>
  <c r="R500" i="42"/>
  <c r="R501" i="42"/>
  <c r="R502" i="42"/>
  <c r="R503" i="42"/>
  <c r="R504" i="42"/>
  <c r="R505" i="42"/>
  <c r="R506" i="42"/>
  <c r="R507" i="42"/>
  <c r="R508" i="42"/>
  <c r="R509" i="42"/>
  <c r="R510" i="42"/>
  <c r="R511" i="42"/>
  <c r="R512" i="42"/>
  <c r="R513" i="42"/>
  <c r="R514" i="42"/>
  <c r="R515" i="42"/>
  <c r="R516" i="42"/>
  <c r="R517" i="42"/>
  <c r="R518" i="42"/>
  <c r="R519" i="42"/>
  <c r="R520" i="42"/>
  <c r="R521" i="42"/>
  <c r="R522" i="42"/>
  <c r="R523" i="42"/>
  <c r="R524" i="42"/>
  <c r="R525" i="42"/>
  <c r="R526" i="42"/>
  <c r="R527" i="42"/>
  <c r="R528" i="42"/>
  <c r="R529" i="42"/>
  <c r="R530" i="42"/>
  <c r="R531" i="42"/>
  <c r="R532" i="42"/>
  <c r="R533" i="42"/>
  <c r="R534" i="42"/>
  <c r="R535" i="42"/>
  <c r="R536" i="42"/>
  <c r="R537" i="42"/>
  <c r="R538" i="42"/>
  <c r="R539" i="42"/>
  <c r="R540" i="42"/>
  <c r="R541" i="42"/>
  <c r="R542" i="42"/>
  <c r="R543" i="42"/>
  <c r="R544" i="42"/>
  <c r="R545" i="42"/>
  <c r="R546" i="42"/>
  <c r="R547" i="42"/>
  <c r="R548" i="42"/>
  <c r="R549" i="42"/>
  <c r="R550" i="42"/>
  <c r="R551" i="42"/>
  <c r="R552" i="42"/>
  <c r="R553" i="42"/>
  <c r="R554" i="42"/>
  <c r="R555" i="42"/>
  <c r="R556" i="42"/>
  <c r="R557" i="42"/>
  <c r="R558" i="42"/>
  <c r="R559" i="42"/>
  <c r="R560" i="42"/>
  <c r="R561" i="42"/>
  <c r="R562" i="42"/>
  <c r="R563" i="42"/>
  <c r="R564" i="42"/>
  <c r="R565" i="42"/>
  <c r="R566" i="42"/>
  <c r="R567" i="42"/>
  <c r="R568" i="42"/>
  <c r="R569" i="42"/>
  <c r="R570" i="42"/>
  <c r="R571" i="42"/>
  <c r="R572" i="42"/>
  <c r="R573" i="42"/>
  <c r="R574" i="42"/>
  <c r="R575" i="42"/>
  <c r="R576" i="42"/>
  <c r="R577" i="42"/>
  <c r="R578" i="42"/>
  <c r="R579" i="42"/>
  <c r="R580" i="42"/>
  <c r="R581" i="42"/>
  <c r="R582" i="42"/>
  <c r="R583" i="42"/>
  <c r="R584" i="42"/>
  <c r="R585" i="42"/>
  <c r="R586" i="42"/>
  <c r="R587" i="42"/>
  <c r="R588" i="42"/>
  <c r="R589" i="42"/>
  <c r="R590" i="42"/>
  <c r="R591" i="42"/>
  <c r="R592" i="42"/>
  <c r="R593" i="42"/>
  <c r="R594" i="42"/>
  <c r="R595" i="42"/>
  <c r="R596" i="42"/>
  <c r="R597" i="42"/>
  <c r="R598" i="42"/>
  <c r="R599" i="42"/>
  <c r="R600" i="42"/>
  <c r="R601" i="42"/>
  <c r="R602" i="42"/>
  <c r="R603" i="42"/>
  <c r="R604" i="42"/>
  <c r="R605" i="42"/>
  <c r="R606" i="42"/>
  <c r="R607" i="42"/>
  <c r="R608" i="42"/>
  <c r="R609" i="42"/>
  <c r="R610" i="42"/>
  <c r="R611" i="42"/>
  <c r="R612" i="42"/>
  <c r="R613" i="42"/>
  <c r="R614" i="42"/>
  <c r="R615" i="42"/>
  <c r="R616" i="42"/>
  <c r="R617" i="42"/>
  <c r="R618" i="42"/>
  <c r="R619" i="42"/>
  <c r="R620" i="42"/>
  <c r="R621" i="42"/>
  <c r="R622" i="42"/>
  <c r="R623" i="42"/>
  <c r="R624" i="42"/>
  <c r="R625" i="42"/>
  <c r="R626" i="42"/>
  <c r="R627" i="42"/>
  <c r="R628" i="42"/>
  <c r="R629" i="42"/>
  <c r="R630" i="42"/>
  <c r="R631" i="42"/>
  <c r="R632" i="42"/>
  <c r="R633" i="42"/>
  <c r="R634" i="42"/>
  <c r="R635" i="42"/>
  <c r="R636" i="42"/>
  <c r="R637" i="42"/>
  <c r="R638" i="42"/>
  <c r="R639" i="42"/>
  <c r="R640" i="42"/>
  <c r="R641" i="42"/>
  <c r="R642" i="42"/>
  <c r="R643" i="42"/>
  <c r="R644" i="42"/>
  <c r="R645" i="42"/>
  <c r="R646" i="42"/>
  <c r="R647" i="42"/>
  <c r="R648" i="42"/>
  <c r="R649" i="42"/>
  <c r="R650" i="42"/>
  <c r="R651" i="42"/>
  <c r="R652" i="42"/>
  <c r="R653" i="42"/>
  <c r="R654" i="42"/>
  <c r="R655" i="42"/>
  <c r="R656" i="42"/>
  <c r="R657" i="42"/>
  <c r="R658" i="42"/>
  <c r="R659" i="42"/>
  <c r="R660" i="42"/>
  <c r="R661" i="42"/>
  <c r="R662" i="42"/>
  <c r="R663" i="42"/>
  <c r="R664" i="42"/>
  <c r="R665" i="42"/>
  <c r="R666" i="42"/>
  <c r="R667" i="42"/>
  <c r="R668" i="42"/>
  <c r="R669" i="42"/>
  <c r="R670" i="42"/>
  <c r="R671" i="42"/>
  <c r="R672" i="42"/>
  <c r="R673" i="42"/>
  <c r="R674" i="42"/>
  <c r="R675" i="42"/>
  <c r="R676" i="42"/>
  <c r="R677" i="42"/>
  <c r="R678" i="42"/>
  <c r="R679" i="42"/>
  <c r="R680" i="42"/>
  <c r="R681" i="42"/>
  <c r="R682" i="42"/>
  <c r="R683" i="42"/>
  <c r="R684" i="42"/>
  <c r="R685" i="42"/>
  <c r="R686" i="42"/>
  <c r="R687" i="42"/>
  <c r="R688" i="42"/>
  <c r="R689" i="42"/>
  <c r="R690" i="42"/>
  <c r="R691" i="42"/>
  <c r="R692" i="42"/>
  <c r="R693" i="42"/>
  <c r="R694" i="42"/>
  <c r="R695" i="42"/>
  <c r="R696" i="42"/>
  <c r="R697" i="42"/>
  <c r="R698" i="42"/>
  <c r="R699" i="42"/>
  <c r="R700" i="42"/>
  <c r="R701" i="42"/>
  <c r="R702" i="42"/>
  <c r="R703" i="42"/>
  <c r="R704" i="42"/>
  <c r="R705" i="42"/>
  <c r="R706" i="42"/>
  <c r="R707" i="42"/>
  <c r="R708" i="42"/>
  <c r="R709" i="42"/>
  <c r="R710" i="42"/>
  <c r="R711" i="42"/>
  <c r="R712" i="42"/>
  <c r="R713" i="42"/>
  <c r="R714" i="42"/>
  <c r="R715" i="42"/>
  <c r="R716" i="42"/>
  <c r="R717" i="42"/>
  <c r="R718" i="42"/>
  <c r="R719" i="42"/>
  <c r="R720" i="42"/>
  <c r="R721" i="42"/>
  <c r="R722" i="42"/>
  <c r="R723" i="42"/>
  <c r="R724" i="42"/>
  <c r="R725" i="42"/>
  <c r="R726" i="42"/>
  <c r="R727" i="42"/>
  <c r="R728" i="42"/>
  <c r="R729" i="42"/>
  <c r="R730" i="42"/>
  <c r="R731" i="42"/>
  <c r="R732" i="42"/>
  <c r="R733" i="42"/>
  <c r="R734" i="42"/>
  <c r="R735" i="42"/>
  <c r="R736" i="42"/>
  <c r="R737" i="42"/>
  <c r="R738" i="42"/>
  <c r="R739" i="42"/>
  <c r="R740" i="42"/>
  <c r="R741" i="42"/>
  <c r="R742" i="42"/>
  <c r="R743" i="42"/>
  <c r="R744" i="42"/>
  <c r="R745" i="42"/>
  <c r="R746" i="42"/>
  <c r="R747" i="42"/>
  <c r="R748" i="42"/>
  <c r="R749" i="42"/>
  <c r="R750" i="42"/>
  <c r="R751" i="42"/>
  <c r="R752" i="42"/>
  <c r="R753" i="42"/>
  <c r="R754" i="42"/>
  <c r="R755" i="42"/>
  <c r="R756" i="42"/>
  <c r="R757" i="42"/>
  <c r="R758" i="42"/>
  <c r="R759" i="42"/>
  <c r="R760" i="42"/>
  <c r="R761" i="42"/>
  <c r="R762" i="42"/>
  <c r="R763" i="42"/>
  <c r="R764" i="42"/>
  <c r="R765" i="42"/>
  <c r="R766" i="42"/>
  <c r="R767" i="42"/>
  <c r="R768" i="42"/>
  <c r="R769" i="42"/>
  <c r="R770" i="42"/>
  <c r="R771" i="42"/>
  <c r="R772" i="42"/>
  <c r="R773" i="42"/>
  <c r="R774" i="42"/>
  <c r="R775" i="42"/>
  <c r="R776" i="42"/>
  <c r="R777" i="42"/>
  <c r="R778" i="42"/>
  <c r="R779" i="42"/>
  <c r="R780" i="42"/>
  <c r="R781" i="42"/>
  <c r="R782" i="42"/>
  <c r="R783" i="42"/>
  <c r="R784" i="42"/>
  <c r="R785" i="42"/>
  <c r="R786" i="42"/>
  <c r="R787" i="42"/>
  <c r="R788" i="42"/>
  <c r="R789" i="42"/>
  <c r="R790" i="42"/>
  <c r="R791" i="42"/>
  <c r="R792" i="42"/>
  <c r="R793" i="42"/>
  <c r="R794" i="42"/>
  <c r="R795" i="42"/>
  <c r="R796" i="42"/>
  <c r="R797" i="42"/>
  <c r="R798" i="42"/>
  <c r="R799" i="42"/>
  <c r="R800" i="42"/>
  <c r="R801" i="42"/>
  <c r="R802" i="42"/>
  <c r="R803" i="42"/>
  <c r="R804" i="42"/>
  <c r="R805" i="42"/>
  <c r="R806" i="42"/>
  <c r="R807" i="42"/>
  <c r="R808" i="42"/>
  <c r="R809" i="42"/>
  <c r="R810" i="42"/>
  <c r="R811" i="42"/>
  <c r="R812" i="42"/>
  <c r="R813" i="42"/>
  <c r="R814" i="42"/>
  <c r="R815" i="42"/>
  <c r="R816" i="42"/>
  <c r="R817" i="42"/>
  <c r="R818" i="42"/>
  <c r="R819" i="42"/>
  <c r="R820" i="42"/>
  <c r="R821" i="42"/>
  <c r="R822" i="42"/>
  <c r="R823" i="42"/>
  <c r="R824" i="42"/>
  <c r="R825" i="42"/>
  <c r="R826" i="42"/>
  <c r="R827" i="42"/>
  <c r="R828" i="42"/>
  <c r="R829" i="42"/>
  <c r="R830" i="42"/>
  <c r="R831" i="42"/>
  <c r="R832" i="42"/>
  <c r="R833" i="42"/>
  <c r="R834" i="42"/>
  <c r="R835" i="42"/>
  <c r="R836" i="42"/>
  <c r="R837" i="42"/>
  <c r="R838" i="42"/>
  <c r="R839" i="42"/>
  <c r="R840" i="42"/>
  <c r="R841" i="42"/>
  <c r="R842" i="42"/>
  <c r="R843" i="42"/>
  <c r="R844" i="42"/>
  <c r="R845" i="42"/>
  <c r="R846" i="42"/>
  <c r="R847" i="42"/>
  <c r="R848" i="42"/>
  <c r="R849" i="42"/>
  <c r="R850" i="42"/>
  <c r="R851" i="42"/>
  <c r="R852" i="42"/>
  <c r="R853" i="42"/>
  <c r="R854" i="42"/>
  <c r="R855" i="42"/>
  <c r="R856" i="42"/>
  <c r="R857" i="42"/>
  <c r="R858" i="42"/>
  <c r="R859" i="42"/>
  <c r="R860" i="42"/>
  <c r="R861" i="42"/>
  <c r="R862" i="42"/>
  <c r="R863" i="42"/>
  <c r="R864" i="42"/>
  <c r="R865" i="42"/>
  <c r="R866" i="42"/>
  <c r="R867" i="42"/>
  <c r="R868" i="42"/>
  <c r="R869" i="42"/>
  <c r="R870" i="42"/>
  <c r="R871" i="42"/>
  <c r="R872" i="42"/>
  <c r="R873" i="42"/>
  <c r="R874" i="42"/>
  <c r="R875" i="42"/>
  <c r="R876" i="42"/>
  <c r="R877" i="42"/>
  <c r="R878" i="42"/>
  <c r="R879" i="42"/>
  <c r="R880" i="42"/>
  <c r="R881" i="42"/>
  <c r="R882" i="42"/>
  <c r="R883" i="42"/>
  <c r="R884" i="42"/>
  <c r="R885" i="42"/>
  <c r="R886" i="42"/>
  <c r="R887" i="42"/>
  <c r="R888" i="42"/>
  <c r="R889" i="42"/>
  <c r="R890" i="42"/>
  <c r="R891" i="42"/>
  <c r="R892" i="42"/>
  <c r="R893" i="42"/>
  <c r="R894" i="42"/>
  <c r="R895" i="42"/>
  <c r="R896" i="42"/>
  <c r="R897" i="42"/>
  <c r="R898" i="42"/>
  <c r="R899" i="42"/>
  <c r="R900" i="42"/>
  <c r="R901" i="42"/>
  <c r="R902" i="42"/>
  <c r="R903" i="42"/>
  <c r="R904" i="42"/>
  <c r="R905" i="42"/>
  <c r="R906" i="42"/>
  <c r="R907" i="42"/>
  <c r="R908" i="42"/>
  <c r="R909" i="42"/>
  <c r="R910" i="42"/>
  <c r="R911" i="42"/>
  <c r="R912" i="42"/>
  <c r="R913" i="42"/>
  <c r="R914" i="42"/>
  <c r="R915" i="42"/>
  <c r="R916" i="42"/>
  <c r="R917" i="42"/>
  <c r="R918" i="42"/>
  <c r="R919" i="42"/>
  <c r="R920" i="42"/>
  <c r="R921" i="42"/>
  <c r="R922" i="42"/>
  <c r="R923" i="42"/>
  <c r="R924" i="42"/>
  <c r="R925" i="42"/>
  <c r="R926" i="42"/>
  <c r="R927" i="42"/>
  <c r="R928" i="42"/>
  <c r="R929" i="42"/>
  <c r="R930" i="42"/>
  <c r="R931" i="42"/>
  <c r="R932" i="42"/>
  <c r="R933" i="42"/>
  <c r="R934" i="42"/>
  <c r="R935" i="42"/>
  <c r="R936" i="42"/>
  <c r="R937" i="42"/>
  <c r="R938" i="42"/>
  <c r="R939" i="42"/>
  <c r="R940" i="42"/>
  <c r="R941" i="42"/>
  <c r="R942" i="42"/>
  <c r="R943" i="42"/>
  <c r="R944" i="42"/>
  <c r="R945" i="42"/>
  <c r="R946" i="42"/>
  <c r="R947" i="42"/>
  <c r="R948" i="42"/>
  <c r="R949" i="42"/>
  <c r="R950" i="42"/>
  <c r="R951" i="42"/>
  <c r="R952" i="42"/>
  <c r="R953" i="42"/>
  <c r="R954" i="42"/>
  <c r="R955" i="42"/>
  <c r="R956" i="42"/>
  <c r="R957" i="42"/>
  <c r="R958" i="42"/>
  <c r="R959" i="42"/>
  <c r="R960" i="42"/>
  <c r="R961" i="42"/>
  <c r="R962" i="42"/>
  <c r="R963" i="42"/>
  <c r="R964" i="42"/>
  <c r="R965" i="42"/>
  <c r="R966" i="42"/>
  <c r="R967" i="42"/>
  <c r="R968" i="42"/>
  <c r="R969" i="42"/>
  <c r="R970" i="42"/>
  <c r="R971" i="42"/>
  <c r="R972" i="42"/>
  <c r="R973" i="42"/>
  <c r="R974" i="42"/>
  <c r="R975" i="42"/>
  <c r="R976" i="42"/>
  <c r="R977" i="42"/>
  <c r="R978" i="42"/>
  <c r="R979" i="42"/>
  <c r="R980" i="42"/>
  <c r="R981" i="42"/>
  <c r="R982" i="42"/>
  <c r="R983" i="42"/>
  <c r="R984" i="42"/>
  <c r="R985" i="42"/>
  <c r="R986" i="42"/>
  <c r="R987" i="42"/>
  <c r="R988" i="42"/>
  <c r="R989" i="42"/>
  <c r="R990" i="42"/>
  <c r="R991" i="42"/>
  <c r="R992" i="42"/>
  <c r="R993" i="42"/>
  <c r="R994" i="42"/>
  <c r="R995" i="42"/>
  <c r="R996" i="42"/>
  <c r="R997" i="42"/>
  <c r="R998" i="42"/>
  <c r="R999" i="42"/>
  <c r="R1000" i="42"/>
  <c r="R1001" i="42"/>
  <c r="R1002" i="42"/>
  <c r="R1003" i="42"/>
  <c r="R1004" i="42"/>
  <c r="R5" i="42"/>
  <c r="P6" i="42"/>
  <c r="P7" i="42"/>
  <c r="P8" i="42"/>
  <c r="P9" i="42"/>
  <c r="P10" i="42"/>
  <c r="P11" i="42"/>
  <c r="P12" i="42"/>
  <c r="P13" i="42"/>
  <c r="P14" i="42"/>
  <c r="P15" i="42"/>
  <c r="P16" i="42"/>
  <c r="P17" i="42"/>
  <c r="P18" i="42"/>
  <c r="P19" i="42"/>
  <c r="P20" i="42"/>
  <c r="P21" i="42"/>
  <c r="P22" i="42"/>
  <c r="P23" i="42"/>
  <c r="P24" i="42"/>
  <c r="P25" i="42"/>
  <c r="P26" i="42"/>
  <c r="P27" i="42"/>
  <c r="P28" i="42"/>
  <c r="P29" i="42"/>
  <c r="P30" i="42"/>
  <c r="P31" i="42"/>
  <c r="P32" i="42"/>
  <c r="P33" i="42"/>
  <c r="P34" i="42"/>
  <c r="P35" i="42"/>
  <c r="P36" i="42"/>
  <c r="P37" i="42"/>
  <c r="P38" i="42"/>
  <c r="P39" i="42"/>
  <c r="P40" i="42"/>
  <c r="P41" i="42"/>
  <c r="P42" i="42"/>
  <c r="P43" i="42"/>
  <c r="P44" i="42"/>
  <c r="P45" i="42"/>
  <c r="P46" i="42"/>
  <c r="P47" i="42"/>
  <c r="P48" i="42"/>
  <c r="P49" i="42"/>
  <c r="P50" i="42"/>
  <c r="P51" i="42"/>
  <c r="P52" i="42"/>
  <c r="P53" i="42"/>
  <c r="P54" i="42"/>
  <c r="P55" i="42"/>
  <c r="P56" i="42"/>
  <c r="P57" i="42"/>
  <c r="P58" i="42"/>
  <c r="P59" i="42"/>
  <c r="P60" i="42"/>
  <c r="P61" i="42"/>
  <c r="P62" i="42"/>
  <c r="P63" i="42"/>
  <c r="P64" i="42"/>
  <c r="P65" i="42"/>
  <c r="P66" i="42"/>
  <c r="P67" i="42"/>
  <c r="P68" i="42"/>
  <c r="P69" i="42"/>
  <c r="P70" i="42"/>
  <c r="P71" i="42"/>
  <c r="P72" i="42"/>
  <c r="P73" i="42"/>
  <c r="P74" i="42"/>
  <c r="P75" i="42"/>
  <c r="P76" i="42"/>
  <c r="P77" i="42"/>
  <c r="P78" i="42"/>
  <c r="P79" i="42"/>
  <c r="P80" i="42"/>
  <c r="P81" i="42"/>
  <c r="P82" i="42"/>
  <c r="P83" i="42"/>
  <c r="P84" i="42"/>
  <c r="P85" i="42"/>
  <c r="P86" i="42"/>
  <c r="P87" i="42"/>
  <c r="P88" i="42"/>
  <c r="P89" i="42"/>
  <c r="P90" i="42"/>
  <c r="P91" i="42"/>
  <c r="P92" i="42"/>
  <c r="P93" i="42"/>
  <c r="P94" i="42"/>
  <c r="P95" i="42"/>
  <c r="P96" i="42"/>
  <c r="P97" i="42"/>
  <c r="P98" i="42"/>
  <c r="P99" i="42"/>
  <c r="P100" i="42"/>
  <c r="P101" i="42"/>
  <c r="P102" i="42"/>
  <c r="P103" i="42"/>
  <c r="P104" i="42"/>
  <c r="P105" i="42"/>
  <c r="P106" i="42"/>
  <c r="P107" i="42"/>
  <c r="P108" i="42"/>
  <c r="P109" i="42"/>
  <c r="P110" i="42"/>
  <c r="P111" i="42"/>
  <c r="P112" i="42"/>
  <c r="P113" i="42"/>
  <c r="P114" i="42"/>
  <c r="P115" i="42"/>
  <c r="P116" i="42"/>
  <c r="P117" i="42"/>
  <c r="P118" i="42"/>
  <c r="P119" i="42"/>
  <c r="P120" i="42"/>
  <c r="P121" i="42"/>
  <c r="P122" i="42"/>
  <c r="P123" i="42"/>
  <c r="P124" i="42"/>
  <c r="P125" i="42"/>
  <c r="P126" i="42"/>
  <c r="P127" i="42"/>
  <c r="P128" i="42"/>
  <c r="P129" i="42"/>
  <c r="P130" i="42"/>
  <c r="P131" i="42"/>
  <c r="P132" i="42"/>
  <c r="P133" i="42"/>
  <c r="P134" i="42"/>
  <c r="P135" i="42"/>
  <c r="P136" i="42"/>
  <c r="P137" i="42"/>
  <c r="P138" i="42"/>
  <c r="P139" i="42"/>
  <c r="P140" i="42"/>
  <c r="P141" i="42"/>
  <c r="P142" i="42"/>
  <c r="P143" i="42"/>
  <c r="P144" i="42"/>
  <c r="P145" i="42"/>
  <c r="P146" i="42"/>
  <c r="P147" i="42"/>
  <c r="P148" i="42"/>
  <c r="P149" i="42"/>
  <c r="P150" i="42"/>
  <c r="P151" i="42"/>
  <c r="P152" i="42"/>
  <c r="P153" i="42"/>
  <c r="P154" i="42"/>
  <c r="P155" i="42"/>
  <c r="P156" i="42"/>
  <c r="P157" i="42"/>
  <c r="P158" i="42"/>
  <c r="P159" i="42"/>
  <c r="P160" i="42"/>
  <c r="P161" i="42"/>
  <c r="P162" i="42"/>
  <c r="P163" i="42"/>
  <c r="P164" i="42"/>
  <c r="P165" i="42"/>
  <c r="P166" i="42"/>
  <c r="P167" i="42"/>
  <c r="P168" i="42"/>
  <c r="P169" i="42"/>
  <c r="P170" i="42"/>
  <c r="P171" i="42"/>
  <c r="P172" i="42"/>
  <c r="P173" i="42"/>
  <c r="P174" i="42"/>
  <c r="P175" i="42"/>
  <c r="P176" i="42"/>
  <c r="P177" i="42"/>
  <c r="P178" i="42"/>
  <c r="P179" i="42"/>
  <c r="P180" i="42"/>
  <c r="P181" i="42"/>
  <c r="P182" i="42"/>
  <c r="P183" i="42"/>
  <c r="P184" i="42"/>
  <c r="P185" i="42"/>
  <c r="P186" i="42"/>
  <c r="P187" i="42"/>
  <c r="P188" i="42"/>
  <c r="P189" i="42"/>
  <c r="P190" i="42"/>
  <c r="P191" i="42"/>
  <c r="P192" i="42"/>
  <c r="P193" i="42"/>
  <c r="P194" i="42"/>
  <c r="P195" i="42"/>
  <c r="P196" i="42"/>
  <c r="P197" i="42"/>
  <c r="P198" i="42"/>
  <c r="P199" i="42"/>
  <c r="P200" i="42"/>
  <c r="P201" i="42"/>
  <c r="P202" i="42"/>
  <c r="P203" i="42"/>
  <c r="P204" i="42"/>
  <c r="P205" i="42"/>
  <c r="P206" i="42"/>
  <c r="P207" i="42"/>
  <c r="P208" i="42"/>
  <c r="P209" i="42"/>
  <c r="P210" i="42"/>
  <c r="P211" i="42"/>
  <c r="P212" i="42"/>
  <c r="P213" i="42"/>
  <c r="P214" i="42"/>
  <c r="P215" i="42"/>
  <c r="P216" i="42"/>
  <c r="P217" i="42"/>
  <c r="P218" i="42"/>
  <c r="P219" i="42"/>
  <c r="P220" i="42"/>
  <c r="P221" i="42"/>
  <c r="P222" i="42"/>
  <c r="P223" i="42"/>
  <c r="P224" i="42"/>
  <c r="P225" i="42"/>
  <c r="P226" i="42"/>
  <c r="P227" i="42"/>
  <c r="P228" i="42"/>
  <c r="P229" i="42"/>
  <c r="P230" i="42"/>
  <c r="P231" i="42"/>
  <c r="P232" i="42"/>
  <c r="P233" i="42"/>
  <c r="P234" i="42"/>
  <c r="P235" i="42"/>
  <c r="P236" i="42"/>
  <c r="P237" i="42"/>
  <c r="P238" i="42"/>
  <c r="P239" i="42"/>
  <c r="P240" i="42"/>
  <c r="P241" i="42"/>
  <c r="P242" i="42"/>
  <c r="P243" i="42"/>
  <c r="P244" i="42"/>
  <c r="P245" i="42"/>
  <c r="P246" i="42"/>
  <c r="P247" i="42"/>
  <c r="P248" i="42"/>
  <c r="P249" i="42"/>
  <c r="P250" i="42"/>
  <c r="P251" i="42"/>
  <c r="P252" i="42"/>
  <c r="P253" i="42"/>
  <c r="P254" i="42"/>
  <c r="P255" i="42"/>
  <c r="P256" i="42"/>
  <c r="P257" i="42"/>
  <c r="P258" i="42"/>
  <c r="P259" i="42"/>
  <c r="P260" i="42"/>
  <c r="P261" i="42"/>
  <c r="P262" i="42"/>
  <c r="P263" i="42"/>
  <c r="P264" i="42"/>
  <c r="P265" i="42"/>
  <c r="P266" i="42"/>
  <c r="P267" i="42"/>
  <c r="P268" i="42"/>
  <c r="P269" i="42"/>
  <c r="P270" i="42"/>
  <c r="P271" i="42"/>
  <c r="P272" i="42"/>
  <c r="P273" i="42"/>
  <c r="P274" i="42"/>
  <c r="P275" i="42"/>
  <c r="P276" i="42"/>
  <c r="P277" i="42"/>
  <c r="P278" i="42"/>
  <c r="P279" i="42"/>
  <c r="P280" i="42"/>
  <c r="P281" i="42"/>
  <c r="P282" i="42"/>
  <c r="P283" i="42"/>
  <c r="P284" i="42"/>
  <c r="P285" i="42"/>
  <c r="P286" i="42"/>
  <c r="P287" i="42"/>
  <c r="P288" i="42"/>
  <c r="P289" i="42"/>
  <c r="P290" i="42"/>
  <c r="P291" i="42"/>
  <c r="P292" i="42"/>
  <c r="P293" i="42"/>
  <c r="P294" i="42"/>
  <c r="P295" i="42"/>
  <c r="P296" i="42"/>
  <c r="P297" i="42"/>
  <c r="P298" i="42"/>
  <c r="P299" i="42"/>
  <c r="P300" i="42"/>
  <c r="P301" i="42"/>
  <c r="P302" i="42"/>
  <c r="P303" i="42"/>
  <c r="P304" i="42"/>
  <c r="P305" i="42"/>
  <c r="P306" i="42"/>
  <c r="P307" i="42"/>
  <c r="P308" i="42"/>
  <c r="P309" i="42"/>
  <c r="P310" i="42"/>
  <c r="P311" i="42"/>
  <c r="P312" i="42"/>
  <c r="P313" i="42"/>
  <c r="P314" i="42"/>
  <c r="P315" i="42"/>
  <c r="P316" i="42"/>
  <c r="P317" i="42"/>
  <c r="P318" i="42"/>
  <c r="P319" i="42"/>
  <c r="P320" i="42"/>
  <c r="P321" i="42"/>
  <c r="P322" i="42"/>
  <c r="P323" i="42"/>
  <c r="P324" i="42"/>
  <c r="P325" i="42"/>
  <c r="P326" i="42"/>
  <c r="P327" i="42"/>
  <c r="P328" i="42"/>
  <c r="P329" i="42"/>
  <c r="P330" i="42"/>
  <c r="P331" i="42"/>
  <c r="P332" i="42"/>
  <c r="P333" i="42"/>
  <c r="P334" i="42"/>
  <c r="P335" i="42"/>
  <c r="P336" i="42"/>
  <c r="P337" i="42"/>
  <c r="P338" i="42"/>
  <c r="P339" i="42"/>
  <c r="P340" i="42"/>
  <c r="P341" i="42"/>
  <c r="P342" i="42"/>
  <c r="P343" i="42"/>
  <c r="P344" i="42"/>
  <c r="P345" i="42"/>
  <c r="P346" i="42"/>
  <c r="P347" i="42"/>
  <c r="P348" i="42"/>
  <c r="P349" i="42"/>
  <c r="P350" i="42"/>
  <c r="P351" i="42"/>
  <c r="P352" i="42"/>
  <c r="P353" i="42"/>
  <c r="P354" i="42"/>
  <c r="P355" i="42"/>
  <c r="P356" i="42"/>
  <c r="P357" i="42"/>
  <c r="P358" i="42"/>
  <c r="P359" i="42"/>
  <c r="P360" i="42"/>
  <c r="P361" i="42"/>
  <c r="P362" i="42"/>
  <c r="P363" i="42"/>
  <c r="P364" i="42"/>
  <c r="P365" i="42"/>
  <c r="P366" i="42"/>
  <c r="P367" i="42"/>
  <c r="P368" i="42"/>
  <c r="P369" i="42"/>
  <c r="P370" i="42"/>
  <c r="P371" i="42"/>
  <c r="P372" i="42"/>
  <c r="P373" i="42"/>
  <c r="P374" i="42"/>
  <c r="P375" i="42"/>
  <c r="P376" i="42"/>
  <c r="P377" i="42"/>
  <c r="P378" i="42"/>
  <c r="P379" i="42"/>
  <c r="P380" i="42"/>
  <c r="P381" i="42"/>
  <c r="P382" i="42"/>
  <c r="P383" i="42"/>
  <c r="P384" i="42"/>
  <c r="P385" i="42"/>
  <c r="P386" i="42"/>
  <c r="P387" i="42"/>
  <c r="P388" i="42"/>
  <c r="P389" i="42"/>
  <c r="P390" i="42"/>
  <c r="P391" i="42"/>
  <c r="P392" i="42"/>
  <c r="P393" i="42"/>
  <c r="P394" i="42"/>
  <c r="P395" i="42"/>
  <c r="P396" i="42"/>
  <c r="P397" i="42"/>
  <c r="P398" i="42"/>
  <c r="P399" i="42"/>
  <c r="P400" i="42"/>
  <c r="P401" i="42"/>
  <c r="P402" i="42"/>
  <c r="P403" i="42"/>
  <c r="P404" i="42"/>
  <c r="P405" i="42"/>
  <c r="P406" i="42"/>
  <c r="P407" i="42"/>
  <c r="P408" i="42"/>
  <c r="P409" i="42"/>
  <c r="P410" i="42"/>
  <c r="P411" i="42"/>
  <c r="P412" i="42"/>
  <c r="P413" i="42"/>
  <c r="P414" i="42"/>
  <c r="P415" i="42"/>
  <c r="P416" i="42"/>
  <c r="P417" i="42"/>
  <c r="P418" i="42"/>
  <c r="P419" i="42"/>
  <c r="P420" i="42"/>
  <c r="P421" i="42"/>
  <c r="P422" i="42"/>
  <c r="P423" i="42"/>
  <c r="P424" i="42"/>
  <c r="P425" i="42"/>
  <c r="P426" i="42"/>
  <c r="P427" i="42"/>
  <c r="P428" i="42"/>
  <c r="P429" i="42"/>
  <c r="P430" i="42"/>
  <c r="P431" i="42"/>
  <c r="P432" i="42"/>
  <c r="P433" i="42"/>
  <c r="P434" i="42"/>
  <c r="P435" i="42"/>
  <c r="P436" i="42"/>
  <c r="P437" i="42"/>
  <c r="P438" i="42"/>
  <c r="P439" i="42"/>
  <c r="P440" i="42"/>
  <c r="P441" i="42"/>
  <c r="P442" i="42"/>
  <c r="P443" i="42"/>
  <c r="P444" i="42"/>
  <c r="P445" i="42"/>
  <c r="P446" i="42"/>
  <c r="P447" i="42"/>
  <c r="P448" i="42"/>
  <c r="P449" i="42"/>
  <c r="P450" i="42"/>
  <c r="P451" i="42"/>
  <c r="P452" i="42"/>
  <c r="P453" i="42"/>
  <c r="P454" i="42"/>
  <c r="P455" i="42"/>
  <c r="P456" i="42"/>
  <c r="P457" i="42"/>
  <c r="P458" i="42"/>
  <c r="P459" i="42"/>
  <c r="P460" i="42"/>
  <c r="P461" i="42"/>
  <c r="P462" i="42"/>
  <c r="P463" i="42"/>
  <c r="P464" i="42"/>
  <c r="P465" i="42"/>
  <c r="P466" i="42"/>
  <c r="P467" i="42"/>
  <c r="P468" i="42"/>
  <c r="P469" i="42"/>
  <c r="P470" i="42"/>
  <c r="P471" i="42"/>
  <c r="P472" i="42"/>
  <c r="P473" i="42"/>
  <c r="P474" i="42"/>
  <c r="P475" i="42"/>
  <c r="P476" i="42"/>
  <c r="P477" i="42"/>
  <c r="P478" i="42"/>
  <c r="P479" i="42"/>
  <c r="P480" i="42"/>
  <c r="P481" i="42"/>
  <c r="P482" i="42"/>
  <c r="P483" i="42"/>
  <c r="P484" i="42"/>
  <c r="P485" i="42"/>
  <c r="P486" i="42"/>
  <c r="P487" i="42"/>
  <c r="P488" i="42"/>
  <c r="P489" i="42"/>
  <c r="P490" i="42"/>
  <c r="P491" i="42"/>
  <c r="P492" i="42"/>
  <c r="P493" i="42"/>
  <c r="P494" i="42"/>
  <c r="P495" i="42"/>
  <c r="P496" i="42"/>
  <c r="P497" i="42"/>
  <c r="P498" i="42"/>
  <c r="P499" i="42"/>
  <c r="P500" i="42"/>
  <c r="P501" i="42"/>
  <c r="P502" i="42"/>
  <c r="P503" i="42"/>
  <c r="P504" i="42"/>
  <c r="P505" i="42"/>
  <c r="P506" i="42"/>
  <c r="P507" i="42"/>
  <c r="P508" i="42"/>
  <c r="P509" i="42"/>
  <c r="P510" i="42"/>
  <c r="P511" i="42"/>
  <c r="P512" i="42"/>
  <c r="P513" i="42"/>
  <c r="P514" i="42"/>
  <c r="P515" i="42"/>
  <c r="P516" i="42"/>
  <c r="P517" i="42"/>
  <c r="P518" i="42"/>
  <c r="P519" i="42"/>
  <c r="P520" i="42"/>
  <c r="P521" i="42"/>
  <c r="P522" i="42"/>
  <c r="P523" i="42"/>
  <c r="P524" i="42"/>
  <c r="P525" i="42"/>
  <c r="P526" i="42"/>
  <c r="P527" i="42"/>
  <c r="P528" i="42"/>
  <c r="P529" i="42"/>
  <c r="P530" i="42"/>
  <c r="P531" i="42"/>
  <c r="P532" i="42"/>
  <c r="P533" i="42"/>
  <c r="P534" i="42"/>
  <c r="P535" i="42"/>
  <c r="P536" i="42"/>
  <c r="P537" i="42"/>
  <c r="P538" i="42"/>
  <c r="P539" i="42"/>
  <c r="P540" i="42"/>
  <c r="P541" i="42"/>
  <c r="P542" i="42"/>
  <c r="P543" i="42"/>
  <c r="P544" i="42"/>
  <c r="P545" i="42"/>
  <c r="P546" i="42"/>
  <c r="P547" i="42"/>
  <c r="P548" i="42"/>
  <c r="P549" i="42"/>
  <c r="P550" i="42"/>
  <c r="P551" i="42"/>
  <c r="P552" i="42"/>
  <c r="P553" i="42"/>
  <c r="P554" i="42"/>
  <c r="P555" i="42"/>
  <c r="P556" i="42"/>
  <c r="P557" i="42"/>
  <c r="P558" i="42"/>
  <c r="P559" i="42"/>
  <c r="P560" i="42"/>
  <c r="P561" i="42"/>
  <c r="P562" i="42"/>
  <c r="P563" i="42"/>
  <c r="P564" i="42"/>
  <c r="P565" i="42"/>
  <c r="P566" i="42"/>
  <c r="P567" i="42"/>
  <c r="P568" i="42"/>
  <c r="P569" i="42"/>
  <c r="P570" i="42"/>
  <c r="P571" i="42"/>
  <c r="P572" i="42"/>
  <c r="P573" i="42"/>
  <c r="P574" i="42"/>
  <c r="P575" i="42"/>
  <c r="P576" i="42"/>
  <c r="P577" i="42"/>
  <c r="P578" i="42"/>
  <c r="P579" i="42"/>
  <c r="P580" i="42"/>
  <c r="P581" i="42"/>
  <c r="P582" i="42"/>
  <c r="P583" i="42"/>
  <c r="P584" i="42"/>
  <c r="P585" i="42"/>
  <c r="P586" i="42"/>
  <c r="P587" i="42"/>
  <c r="P588" i="42"/>
  <c r="P589" i="42"/>
  <c r="P590" i="42"/>
  <c r="P591" i="42"/>
  <c r="P592" i="42"/>
  <c r="P593" i="42"/>
  <c r="P594" i="42"/>
  <c r="P595" i="42"/>
  <c r="P596" i="42"/>
  <c r="P597" i="42"/>
  <c r="P598" i="42"/>
  <c r="P599" i="42"/>
  <c r="P600" i="42"/>
  <c r="P601" i="42"/>
  <c r="P602" i="42"/>
  <c r="P603" i="42"/>
  <c r="P604" i="42"/>
  <c r="P605" i="42"/>
  <c r="P606" i="42"/>
  <c r="P607" i="42"/>
  <c r="P608" i="42"/>
  <c r="P609" i="42"/>
  <c r="P610" i="42"/>
  <c r="P611" i="42"/>
  <c r="P612" i="42"/>
  <c r="P613" i="42"/>
  <c r="P614" i="42"/>
  <c r="P615" i="42"/>
  <c r="P616" i="42"/>
  <c r="P617" i="42"/>
  <c r="P618" i="42"/>
  <c r="P619" i="42"/>
  <c r="P620" i="42"/>
  <c r="P621" i="42"/>
  <c r="P622" i="42"/>
  <c r="P623" i="42"/>
  <c r="P624" i="42"/>
  <c r="P625" i="42"/>
  <c r="P626" i="42"/>
  <c r="P627" i="42"/>
  <c r="P628" i="42"/>
  <c r="P629" i="42"/>
  <c r="P630" i="42"/>
  <c r="P631" i="42"/>
  <c r="P632" i="42"/>
  <c r="P633" i="42"/>
  <c r="P634" i="42"/>
  <c r="P635" i="42"/>
  <c r="P636" i="42"/>
  <c r="P637" i="42"/>
  <c r="P638" i="42"/>
  <c r="P639" i="42"/>
  <c r="P640" i="42"/>
  <c r="P641" i="42"/>
  <c r="P642" i="42"/>
  <c r="P643" i="42"/>
  <c r="P644" i="42"/>
  <c r="P645" i="42"/>
  <c r="P646" i="42"/>
  <c r="P647" i="42"/>
  <c r="P648" i="42"/>
  <c r="P649" i="42"/>
  <c r="P650" i="42"/>
  <c r="P651" i="42"/>
  <c r="P652" i="42"/>
  <c r="P653" i="42"/>
  <c r="P654" i="42"/>
  <c r="P655" i="42"/>
  <c r="P656" i="42"/>
  <c r="P657" i="42"/>
  <c r="P658" i="42"/>
  <c r="P659" i="42"/>
  <c r="P660" i="42"/>
  <c r="P661" i="42"/>
  <c r="P662" i="42"/>
  <c r="P663" i="42"/>
  <c r="P664" i="42"/>
  <c r="P665" i="42"/>
  <c r="P666" i="42"/>
  <c r="P667" i="42"/>
  <c r="P668" i="42"/>
  <c r="P669" i="42"/>
  <c r="P670" i="42"/>
  <c r="P671" i="42"/>
  <c r="P672" i="42"/>
  <c r="P673" i="42"/>
  <c r="P674" i="42"/>
  <c r="P675" i="42"/>
  <c r="P676" i="42"/>
  <c r="P677" i="42"/>
  <c r="P678" i="42"/>
  <c r="P679" i="42"/>
  <c r="P680" i="42"/>
  <c r="P681" i="42"/>
  <c r="P682" i="42"/>
  <c r="P683" i="42"/>
  <c r="P684" i="42"/>
  <c r="P685" i="42"/>
  <c r="P686" i="42"/>
  <c r="P687" i="42"/>
  <c r="P688" i="42"/>
  <c r="P689" i="42"/>
  <c r="P690" i="42"/>
  <c r="P691" i="42"/>
  <c r="P692" i="42"/>
  <c r="P693" i="42"/>
  <c r="P694" i="42"/>
  <c r="P695" i="42"/>
  <c r="P696" i="42"/>
  <c r="P697" i="42"/>
  <c r="P698" i="42"/>
  <c r="P699" i="42"/>
  <c r="P700" i="42"/>
  <c r="P701" i="42"/>
  <c r="P702" i="42"/>
  <c r="P703" i="42"/>
  <c r="P704" i="42"/>
  <c r="P705" i="42"/>
  <c r="P706" i="42"/>
  <c r="P707" i="42"/>
  <c r="P708" i="42"/>
  <c r="P709" i="42"/>
  <c r="P710" i="42"/>
  <c r="P711" i="42"/>
  <c r="P712" i="42"/>
  <c r="P713" i="42"/>
  <c r="P714" i="42"/>
  <c r="P715" i="42"/>
  <c r="P716" i="42"/>
  <c r="P717" i="42"/>
  <c r="P718" i="42"/>
  <c r="P719" i="42"/>
  <c r="P720" i="42"/>
  <c r="P721" i="42"/>
  <c r="P722" i="42"/>
  <c r="P723" i="42"/>
  <c r="P724" i="42"/>
  <c r="P725" i="42"/>
  <c r="P726" i="42"/>
  <c r="P727" i="42"/>
  <c r="P728" i="42"/>
  <c r="P729" i="42"/>
  <c r="P730" i="42"/>
  <c r="P731" i="42"/>
  <c r="P732" i="42"/>
  <c r="P733" i="42"/>
  <c r="P734" i="42"/>
  <c r="P735" i="42"/>
  <c r="P736" i="42"/>
  <c r="P737" i="42"/>
  <c r="P738" i="42"/>
  <c r="P739" i="42"/>
  <c r="P740" i="42"/>
  <c r="P741" i="42"/>
  <c r="P742" i="42"/>
  <c r="P743" i="42"/>
  <c r="P744" i="42"/>
  <c r="P745" i="42"/>
  <c r="P746" i="42"/>
  <c r="P747" i="42"/>
  <c r="P748" i="42"/>
  <c r="P749" i="42"/>
  <c r="P750" i="42"/>
  <c r="P751" i="42"/>
  <c r="P752" i="42"/>
  <c r="P753" i="42"/>
  <c r="P754" i="42"/>
  <c r="P755" i="42"/>
  <c r="P756" i="42"/>
  <c r="P757" i="42"/>
  <c r="P758" i="42"/>
  <c r="P759" i="42"/>
  <c r="P760" i="42"/>
  <c r="P761" i="42"/>
  <c r="P762" i="42"/>
  <c r="P763" i="42"/>
  <c r="P764" i="42"/>
  <c r="P765" i="42"/>
  <c r="P766" i="42"/>
  <c r="P767" i="42"/>
  <c r="P768" i="42"/>
  <c r="P769" i="42"/>
  <c r="P770" i="42"/>
  <c r="P771" i="42"/>
  <c r="P772" i="42"/>
  <c r="P773" i="42"/>
  <c r="P774" i="42"/>
  <c r="P775" i="42"/>
  <c r="P776" i="42"/>
  <c r="P777" i="42"/>
  <c r="P778" i="42"/>
  <c r="P779" i="42"/>
  <c r="P780" i="42"/>
  <c r="P781" i="42"/>
  <c r="P782" i="42"/>
  <c r="P783" i="42"/>
  <c r="P784" i="42"/>
  <c r="P785" i="42"/>
  <c r="P786" i="42"/>
  <c r="P787" i="42"/>
  <c r="P788" i="42"/>
  <c r="P789" i="42"/>
  <c r="P790" i="42"/>
  <c r="P791" i="42"/>
  <c r="P792" i="42"/>
  <c r="P793" i="42"/>
  <c r="P794" i="42"/>
  <c r="P795" i="42"/>
  <c r="P796" i="42"/>
  <c r="P797" i="42"/>
  <c r="P798" i="42"/>
  <c r="P799" i="42"/>
  <c r="P800" i="42"/>
  <c r="P801" i="42"/>
  <c r="P802" i="42"/>
  <c r="P803" i="42"/>
  <c r="P804" i="42"/>
  <c r="P805" i="42"/>
  <c r="P806" i="42"/>
  <c r="P807" i="42"/>
  <c r="P808" i="42"/>
  <c r="P809" i="42"/>
  <c r="P810" i="42"/>
  <c r="P811" i="42"/>
  <c r="P812" i="42"/>
  <c r="P813" i="42"/>
  <c r="P814" i="42"/>
  <c r="P815" i="42"/>
  <c r="P816" i="42"/>
  <c r="P817" i="42"/>
  <c r="P818" i="42"/>
  <c r="P819" i="42"/>
  <c r="P820" i="42"/>
  <c r="P821" i="42"/>
  <c r="P822" i="42"/>
  <c r="P823" i="42"/>
  <c r="P824" i="42"/>
  <c r="P825" i="42"/>
  <c r="P826" i="42"/>
  <c r="P827" i="42"/>
  <c r="P828" i="42"/>
  <c r="P829" i="42"/>
  <c r="P830" i="42"/>
  <c r="P831" i="42"/>
  <c r="P832" i="42"/>
  <c r="P833" i="42"/>
  <c r="P834" i="42"/>
  <c r="P835" i="42"/>
  <c r="P836" i="42"/>
  <c r="P837" i="42"/>
  <c r="P838" i="42"/>
  <c r="P839" i="42"/>
  <c r="P840" i="42"/>
  <c r="P841" i="42"/>
  <c r="P842" i="42"/>
  <c r="P843" i="42"/>
  <c r="P844" i="42"/>
  <c r="P845" i="42"/>
  <c r="P846" i="42"/>
  <c r="P847" i="42"/>
  <c r="P848" i="42"/>
  <c r="P849" i="42"/>
  <c r="P850" i="42"/>
  <c r="P851" i="42"/>
  <c r="P852" i="42"/>
  <c r="P853" i="42"/>
  <c r="P854" i="42"/>
  <c r="P855" i="42"/>
  <c r="P856" i="42"/>
  <c r="P857" i="42"/>
  <c r="P858" i="42"/>
  <c r="P859" i="42"/>
  <c r="P860" i="42"/>
  <c r="P861" i="42"/>
  <c r="P862" i="42"/>
  <c r="P863" i="42"/>
  <c r="P864" i="42"/>
  <c r="P865" i="42"/>
  <c r="P866" i="42"/>
  <c r="P867" i="42"/>
  <c r="P868" i="42"/>
  <c r="P869" i="42"/>
  <c r="P870" i="42"/>
  <c r="P871" i="42"/>
  <c r="P872" i="42"/>
  <c r="P873" i="42"/>
  <c r="P874" i="42"/>
  <c r="P875" i="42"/>
  <c r="P876" i="42"/>
  <c r="P877" i="42"/>
  <c r="P878" i="42"/>
  <c r="P879" i="42"/>
  <c r="P880" i="42"/>
  <c r="P881" i="42"/>
  <c r="P882" i="42"/>
  <c r="P883" i="42"/>
  <c r="P884" i="42"/>
  <c r="P885" i="42"/>
  <c r="P886" i="42"/>
  <c r="P887" i="42"/>
  <c r="P888" i="42"/>
  <c r="P889" i="42"/>
  <c r="P890" i="42"/>
  <c r="P891" i="42"/>
  <c r="P892" i="42"/>
  <c r="P893" i="42"/>
  <c r="P894" i="42"/>
  <c r="P895" i="42"/>
  <c r="P896" i="42"/>
  <c r="P897" i="42"/>
  <c r="P898" i="42"/>
  <c r="P899" i="42"/>
  <c r="P900" i="42"/>
  <c r="P901" i="42"/>
  <c r="P902" i="42"/>
  <c r="P903" i="42"/>
  <c r="P904" i="42"/>
  <c r="P905" i="42"/>
  <c r="P906" i="42"/>
  <c r="P907" i="42"/>
  <c r="P908" i="42"/>
  <c r="P909" i="42"/>
  <c r="P910" i="42"/>
  <c r="P911" i="42"/>
  <c r="P912" i="42"/>
  <c r="P913" i="42"/>
  <c r="P914" i="42"/>
  <c r="P915" i="42"/>
  <c r="P916" i="42"/>
  <c r="P917" i="42"/>
  <c r="P918" i="42"/>
  <c r="P919" i="42"/>
  <c r="P920" i="42"/>
  <c r="P921" i="42"/>
  <c r="P922" i="42"/>
  <c r="P923" i="42"/>
  <c r="P924" i="42"/>
  <c r="P925" i="42"/>
  <c r="P926" i="42"/>
  <c r="P927" i="42"/>
  <c r="P928" i="42"/>
  <c r="P929" i="42"/>
  <c r="P930" i="42"/>
  <c r="P931" i="42"/>
  <c r="P932" i="42"/>
  <c r="P933" i="42"/>
  <c r="P934" i="42"/>
  <c r="P935" i="42"/>
  <c r="P936" i="42"/>
  <c r="P937" i="42"/>
  <c r="P938" i="42"/>
  <c r="P939" i="42"/>
  <c r="P940" i="42"/>
  <c r="P941" i="42"/>
  <c r="P942" i="42"/>
  <c r="P943" i="42"/>
  <c r="P944" i="42"/>
  <c r="P945" i="42"/>
  <c r="P946" i="42"/>
  <c r="P947" i="42"/>
  <c r="P948" i="42"/>
  <c r="P949" i="42"/>
  <c r="P950" i="42"/>
  <c r="P951" i="42"/>
  <c r="P952" i="42"/>
  <c r="P953" i="42"/>
  <c r="P954" i="42"/>
  <c r="P955" i="42"/>
  <c r="P956" i="42"/>
  <c r="P957" i="42"/>
  <c r="P958" i="42"/>
  <c r="P959" i="42"/>
  <c r="P960" i="42"/>
  <c r="P961" i="42"/>
  <c r="P962" i="42"/>
  <c r="P963" i="42"/>
  <c r="P964" i="42"/>
  <c r="P965" i="42"/>
  <c r="P966" i="42"/>
  <c r="P967" i="42"/>
  <c r="P968" i="42"/>
  <c r="P969" i="42"/>
  <c r="P970" i="42"/>
  <c r="P971" i="42"/>
  <c r="P972" i="42"/>
  <c r="P973" i="42"/>
  <c r="P974" i="42"/>
  <c r="P975" i="42"/>
  <c r="P976" i="42"/>
  <c r="P977" i="42"/>
  <c r="P978" i="42"/>
  <c r="P979" i="42"/>
  <c r="P980" i="42"/>
  <c r="P981" i="42"/>
  <c r="P982" i="42"/>
  <c r="P983" i="42"/>
  <c r="P984" i="42"/>
  <c r="P985" i="42"/>
  <c r="P986" i="42"/>
  <c r="P987" i="42"/>
  <c r="P988" i="42"/>
  <c r="P989" i="42"/>
  <c r="P990" i="42"/>
  <c r="P991" i="42"/>
  <c r="P992" i="42"/>
  <c r="P993" i="42"/>
  <c r="P994" i="42"/>
  <c r="P995" i="42"/>
  <c r="P996" i="42"/>
  <c r="P997" i="42"/>
  <c r="P998" i="42"/>
  <c r="P999" i="42"/>
  <c r="P1000" i="42"/>
  <c r="P1001" i="42"/>
  <c r="P1002" i="42"/>
  <c r="P1003" i="42"/>
  <c r="P1004" i="42"/>
  <c r="P5" i="42"/>
  <c r="Q6" i="42"/>
  <c r="Q7" i="42"/>
  <c r="Q8" i="42"/>
  <c r="Q9" i="42"/>
  <c r="Q10" i="42"/>
  <c r="Q11" i="42"/>
  <c r="Q12" i="42"/>
  <c r="Q13" i="42"/>
  <c r="Q14" i="42"/>
  <c r="Q15" i="42"/>
  <c r="Q16" i="42"/>
  <c r="Q17" i="42"/>
  <c r="Q18" i="42"/>
  <c r="Q19" i="42"/>
  <c r="Q20" i="42"/>
  <c r="Q21" i="42"/>
  <c r="Q22" i="42"/>
  <c r="Q23" i="42"/>
  <c r="Q24" i="42"/>
  <c r="Q25" i="42"/>
  <c r="Q26" i="42"/>
  <c r="Q27" i="42"/>
  <c r="Q28" i="42"/>
  <c r="Q29" i="42"/>
  <c r="Q30" i="42"/>
  <c r="Q31" i="42"/>
  <c r="Q32" i="42"/>
  <c r="Q33" i="42"/>
  <c r="Q34" i="42"/>
  <c r="Q35" i="42"/>
  <c r="Q36" i="42"/>
  <c r="Q37" i="42"/>
  <c r="Q38" i="42"/>
  <c r="Q39" i="42"/>
  <c r="Q40" i="42"/>
  <c r="Q41" i="42"/>
  <c r="Q42" i="42"/>
  <c r="Q43" i="42"/>
  <c r="Q44" i="42"/>
  <c r="Q45" i="42"/>
  <c r="Q46" i="42"/>
  <c r="Q47" i="42"/>
  <c r="Q48" i="42"/>
  <c r="Q49" i="42"/>
  <c r="Q50" i="42"/>
  <c r="Q51" i="42"/>
  <c r="Q52" i="42"/>
  <c r="Q53" i="42"/>
  <c r="Q54" i="42"/>
  <c r="Q55" i="42"/>
  <c r="Q56" i="42"/>
  <c r="Q57" i="42"/>
  <c r="Q58" i="42"/>
  <c r="Q59" i="42"/>
  <c r="Q60" i="42"/>
  <c r="Q61" i="42"/>
  <c r="Q62" i="42"/>
  <c r="Q63" i="42"/>
  <c r="Q64" i="42"/>
  <c r="Q65" i="42"/>
  <c r="Q66" i="42"/>
  <c r="Q67" i="42"/>
  <c r="Q68" i="42"/>
  <c r="Q69" i="42"/>
  <c r="Q70" i="42"/>
  <c r="Q71" i="42"/>
  <c r="Q72" i="42"/>
  <c r="Q73" i="42"/>
  <c r="Q74" i="42"/>
  <c r="Q75" i="42"/>
  <c r="Q76" i="42"/>
  <c r="Q77" i="42"/>
  <c r="Q78" i="42"/>
  <c r="Q79" i="42"/>
  <c r="Q80" i="42"/>
  <c r="Q81" i="42"/>
  <c r="Q82" i="42"/>
  <c r="Q83" i="42"/>
  <c r="Q84" i="42"/>
  <c r="Q85" i="42"/>
  <c r="Q86" i="42"/>
  <c r="Q87" i="42"/>
  <c r="Q88" i="42"/>
  <c r="Q89" i="42"/>
  <c r="Q90" i="42"/>
  <c r="Q91" i="42"/>
  <c r="Q92" i="42"/>
  <c r="Q93" i="42"/>
  <c r="Q94" i="42"/>
  <c r="Q95" i="42"/>
  <c r="Q96" i="42"/>
  <c r="Q97" i="42"/>
  <c r="Q98" i="42"/>
  <c r="Q99" i="42"/>
  <c r="Q100" i="42"/>
  <c r="Q101" i="42"/>
  <c r="Q102" i="42"/>
  <c r="Q103" i="42"/>
  <c r="Q104" i="42"/>
  <c r="Q105" i="42"/>
  <c r="Q106" i="42"/>
  <c r="Q107" i="42"/>
  <c r="Q108" i="42"/>
  <c r="Q109" i="42"/>
  <c r="Q110" i="42"/>
  <c r="Q111" i="42"/>
  <c r="Q112" i="42"/>
  <c r="Q113" i="42"/>
  <c r="Q114" i="42"/>
  <c r="Q115" i="42"/>
  <c r="Q116" i="42"/>
  <c r="Q117" i="42"/>
  <c r="Q118" i="42"/>
  <c r="Q119" i="42"/>
  <c r="Q120" i="42"/>
  <c r="Q121" i="42"/>
  <c r="Q122" i="42"/>
  <c r="Q123" i="42"/>
  <c r="Q124" i="42"/>
  <c r="Q125" i="42"/>
  <c r="Q126" i="42"/>
  <c r="Q127" i="42"/>
  <c r="Q128" i="42"/>
  <c r="Q129" i="42"/>
  <c r="Q130" i="42"/>
  <c r="Q131" i="42"/>
  <c r="Q132" i="42"/>
  <c r="Q133" i="42"/>
  <c r="Q134" i="42"/>
  <c r="Q135" i="42"/>
  <c r="Q136" i="42"/>
  <c r="Q137" i="42"/>
  <c r="Q138" i="42"/>
  <c r="Q139" i="42"/>
  <c r="Q140" i="42"/>
  <c r="Q141" i="42"/>
  <c r="Q142" i="42"/>
  <c r="Q143" i="42"/>
  <c r="Q144" i="42"/>
  <c r="Q145" i="42"/>
  <c r="Q146" i="42"/>
  <c r="Q147" i="42"/>
  <c r="Q148" i="42"/>
  <c r="Q149" i="42"/>
  <c r="Q150" i="42"/>
  <c r="Q151" i="42"/>
  <c r="Q152" i="42"/>
  <c r="Q153" i="42"/>
  <c r="Q154" i="42"/>
  <c r="Q155" i="42"/>
  <c r="Q156" i="42"/>
  <c r="Q157" i="42"/>
  <c r="Q158" i="42"/>
  <c r="Q159" i="42"/>
  <c r="Q160" i="42"/>
  <c r="Q161" i="42"/>
  <c r="Q162" i="42"/>
  <c r="Q163" i="42"/>
  <c r="Q164" i="42"/>
  <c r="Q165" i="42"/>
  <c r="Q166" i="42"/>
  <c r="Q167" i="42"/>
  <c r="Q168" i="42"/>
  <c r="Q169" i="42"/>
  <c r="Q170" i="42"/>
  <c r="Q171" i="42"/>
  <c r="Q172" i="42"/>
  <c r="Q173" i="42"/>
  <c r="Q174" i="42"/>
  <c r="Q175" i="42"/>
  <c r="Q176" i="42"/>
  <c r="Q177" i="42"/>
  <c r="Q178" i="42"/>
  <c r="Q179" i="42"/>
  <c r="Q180" i="42"/>
  <c r="Q181" i="42"/>
  <c r="Q182" i="42"/>
  <c r="Q183" i="42"/>
  <c r="Q184" i="42"/>
  <c r="Q185" i="42"/>
  <c r="Q186" i="42"/>
  <c r="Q187" i="42"/>
  <c r="Q188" i="42"/>
  <c r="Q189" i="42"/>
  <c r="Q190" i="42"/>
  <c r="Q191" i="42"/>
  <c r="Q192" i="42"/>
  <c r="Q193" i="42"/>
  <c r="Q194" i="42"/>
  <c r="Q195" i="42"/>
  <c r="Q196" i="42"/>
  <c r="Q197" i="42"/>
  <c r="Q198" i="42"/>
  <c r="Q199" i="42"/>
  <c r="Q200" i="42"/>
  <c r="Q201" i="42"/>
  <c r="Q202" i="42"/>
  <c r="Q203" i="42"/>
  <c r="Q204" i="42"/>
  <c r="Q205" i="42"/>
  <c r="Q206" i="42"/>
  <c r="Q207" i="42"/>
  <c r="Q208" i="42"/>
  <c r="Q209" i="42"/>
  <c r="Q210" i="42"/>
  <c r="Q211" i="42"/>
  <c r="Q212" i="42"/>
  <c r="Q213" i="42"/>
  <c r="Q214" i="42"/>
  <c r="Q215" i="42"/>
  <c r="Q216" i="42"/>
  <c r="Q217" i="42"/>
  <c r="Q218" i="42"/>
  <c r="Q219" i="42"/>
  <c r="Q220" i="42"/>
  <c r="Q221" i="42"/>
  <c r="Q222" i="42"/>
  <c r="Q223" i="42"/>
  <c r="Q224" i="42"/>
  <c r="Q225" i="42"/>
  <c r="Q226" i="42"/>
  <c r="Q227" i="42"/>
  <c r="Q228" i="42"/>
  <c r="Q229" i="42"/>
  <c r="Q230" i="42"/>
  <c r="Q231" i="42"/>
  <c r="Q232" i="42"/>
  <c r="Q233" i="42"/>
  <c r="Q234" i="42"/>
  <c r="Q235" i="42"/>
  <c r="Q236" i="42"/>
  <c r="Q237" i="42"/>
  <c r="Q238" i="42"/>
  <c r="Q239" i="42"/>
  <c r="Q240" i="42"/>
  <c r="Q241" i="42"/>
  <c r="Q242" i="42"/>
  <c r="Q243" i="42"/>
  <c r="Q244" i="42"/>
  <c r="Q245" i="42"/>
  <c r="Q246" i="42"/>
  <c r="Q247" i="42"/>
  <c r="Q248" i="42"/>
  <c r="Q249" i="42"/>
  <c r="Q250" i="42"/>
  <c r="Q251" i="42"/>
  <c r="Q252" i="42"/>
  <c r="Q253" i="42"/>
  <c r="Q254" i="42"/>
  <c r="Q255" i="42"/>
  <c r="Q256" i="42"/>
  <c r="Q257" i="42"/>
  <c r="Q258" i="42"/>
  <c r="Q259" i="42"/>
  <c r="Q260" i="42"/>
  <c r="Q261" i="42"/>
  <c r="Q262" i="42"/>
  <c r="Q263" i="42"/>
  <c r="Q264" i="42"/>
  <c r="Q265" i="42"/>
  <c r="Q266" i="42"/>
  <c r="Q267" i="42"/>
  <c r="Q268" i="42"/>
  <c r="Q269" i="42"/>
  <c r="Q270" i="42"/>
  <c r="Q271" i="42"/>
  <c r="Q272" i="42"/>
  <c r="Q273" i="42"/>
  <c r="Q274" i="42"/>
  <c r="Q275" i="42"/>
  <c r="Q276" i="42"/>
  <c r="Q277" i="42"/>
  <c r="Q278" i="42"/>
  <c r="Q279" i="42"/>
  <c r="Q280" i="42"/>
  <c r="Q281" i="42"/>
  <c r="Q282" i="42"/>
  <c r="Q283" i="42"/>
  <c r="Q284" i="42"/>
  <c r="Q285" i="42"/>
  <c r="Q286" i="42"/>
  <c r="Q287" i="42"/>
  <c r="Q288" i="42"/>
  <c r="Q289" i="42"/>
  <c r="Q290" i="42"/>
  <c r="Q291" i="42"/>
  <c r="Q292" i="42"/>
  <c r="Q293" i="42"/>
  <c r="Q294" i="42"/>
  <c r="Q295" i="42"/>
  <c r="Q296" i="42"/>
  <c r="Q297" i="42"/>
  <c r="Q298" i="42"/>
  <c r="Q299" i="42"/>
  <c r="Q300" i="42"/>
  <c r="Q301" i="42"/>
  <c r="Q302" i="42"/>
  <c r="Q303" i="42"/>
  <c r="Q304" i="42"/>
  <c r="Q305" i="42"/>
  <c r="Q306" i="42"/>
  <c r="Q307" i="42"/>
  <c r="Q308" i="42"/>
  <c r="Q309" i="42"/>
  <c r="Q310" i="42"/>
  <c r="Q311" i="42"/>
  <c r="Q312" i="42"/>
  <c r="Q313" i="42"/>
  <c r="Q314" i="42"/>
  <c r="Q315" i="42"/>
  <c r="Q316" i="42"/>
  <c r="Q317" i="42"/>
  <c r="Q318" i="42"/>
  <c r="Q319" i="42"/>
  <c r="Q320" i="42"/>
  <c r="Q321" i="42"/>
  <c r="Q322" i="42"/>
  <c r="Q323" i="42"/>
  <c r="Q324" i="42"/>
  <c r="Q325" i="42"/>
  <c r="Q326" i="42"/>
  <c r="Q327" i="42"/>
  <c r="Q328" i="42"/>
  <c r="Q329" i="42"/>
  <c r="Q330" i="42"/>
  <c r="Q331" i="42"/>
  <c r="Q332" i="42"/>
  <c r="Q333" i="42"/>
  <c r="Q334" i="42"/>
  <c r="Q335" i="42"/>
  <c r="Q336" i="42"/>
  <c r="Q337" i="42"/>
  <c r="Q338" i="42"/>
  <c r="Q339" i="42"/>
  <c r="Q340" i="42"/>
  <c r="Q341" i="42"/>
  <c r="Q342" i="42"/>
  <c r="Q343" i="42"/>
  <c r="Q344" i="42"/>
  <c r="Q345" i="42"/>
  <c r="Q346" i="42"/>
  <c r="Q347" i="42"/>
  <c r="Q348" i="42"/>
  <c r="Q349" i="42"/>
  <c r="Q350" i="42"/>
  <c r="Q351" i="42"/>
  <c r="Q352" i="42"/>
  <c r="Q353" i="42"/>
  <c r="Q354" i="42"/>
  <c r="Q355" i="42"/>
  <c r="Q356" i="42"/>
  <c r="Q357" i="42"/>
  <c r="Q358" i="42"/>
  <c r="Q359" i="42"/>
  <c r="Q360" i="42"/>
  <c r="Q361" i="42"/>
  <c r="Q362" i="42"/>
  <c r="Q363" i="42"/>
  <c r="Q364" i="42"/>
  <c r="Q365" i="42"/>
  <c r="Q366" i="42"/>
  <c r="Q367" i="42"/>
  <c r="Q368" i="42"/>
  <c r="Q369" i="42"/>
  <c r="Q370" i="42"/>
  <c r="Q371" i="42"/>
  <c r="Q372" i="42"/>
  <c r="Q373" i="42"/>
  <c r="Q374" i="42"/>
  <c r="Q375" i="42"/>
  <c r="Q376" i="42"/>
  <c r="Q377" i="42"/>
  <c r="Q378" i="42"/>
  <c r="Q379" i="42"/>
  <c r="Q380" i="42"/>
  <c r="Q381" i="42"/>
  <c r="Q382" i="42"/>
  <c r="Q383" i="42"/>
  <c r="Q384" i="42"/>
  <c r="Q385" i="42"/>
  <c r="Q386" i="42"/>
  <c r="Q387" i="42"/>
  <c r="Q388" i="42"/>
  <c r="Q389" i="42"/>
  <c r="Q390" i="42"/>
  <c r="Q391" i="42"/>
  <c r="Q392" i="42"/>
  <c r="Q393" i="42"/>
  <c r="Q394" i="42"/>
  <c r="Q395" i="42"/>
  <c r="Q396" i="42"/>
  <c r="Q397" i="42"/>
  <c r="Q398" i="42"/>
  <c r="Q399" i="42"/>
  <c r="Q400" i="42"/>
  <c r="Q401" i="42"/>
  <c r="Q402" i="42"/>
  <c r="Q403" i="42"/>
  <c r="Q404" i="42"/>
  <c r="Q405" i="42"/>
  <c r="Q406" i="42"/>
  <c r="Q407" i="42"/>
  <c r="Q408" i="42"/>
  <c r="Q409" i="42"/>
  <c r="Q410" i="42"/>
  <c r="Q411" i="42"/>
  <c r="Q412" i="42"/>
  <c r="Q413" i="42"/>
  <c r="Q414" i="42"/>
  <c r="Q415" i="42"/>
  <c r="Q416" i="42"/>
  <c r="Q417" i="42"/>
  <c r="Q418" i="42"/>
  <c r="Q419" i="42"/>
  <c r="Q420" i="42"/>
  <c r="Q421" i="42"/>
  <c r="Q422" i="42"/>
  <c r="Q423" i="42"/>
  <c r="Q424" i="42"/>
  <c r="Q425" i="42"/>
  <c r="Q426" i="42"/>
  <c r="Q427" i="42"/>
  <c r="Q428" i="42"/>
  <c r="Q429" i="42"/>
  <c r="Q430" i="42"/>
  <c r="Q431" i="42"/>
  <c r="Q432" i="42"/>
  <c r="Q433" i="42"/>
  <c r="Q434" i="42"/>
  <c r="Q435" i="42"/>
  <c r="Q436" i="42"/>
  <c r="Q437" i="42"/>
  <c r="Q438" i="42"/>
  <c r="Q439" i="42"/>
  <c r="Q440" i="42"/>
  <c r="Q441" i="42"/>
  <c r="Q442" i="42"/>
  <c r="Q443" i="42"/>
  <c r="Q444" i="42"/>
  <c r="Q445" i="42"/>
  <c r="Q446" i="42"/>
  <c r="Q447" i="42"/>
  <c r="Q448" i="42"/>
  <c r="Q449" i="42"/>
  <c r="Q450" i="42"/>
  <c r="Q451" i="42"/>
  <c r="Q452" i="42"/>
  <c r="Q453" i="42"/>
  <c r="Q454" i="42"/>
  <c r="Q455" i="42"/>
  <c r="Q456" i="42"/>
  <c r="Q457" i="42"/>
  <c r="Q458" i="42"/>
  <c r="Q459" i="42"/>
  <c r="Q460" i="42"/>
  <c r="Q461" i="42"/>
  <c r="Q462" i="42"/>
  <c r="Q463" i="42"/>
  <c r="Q464" i="42"/>
  <c r="Q465" i="42"/>
  <c r="Q466" i="42"/>
  <c r="Q467" i="42"/>
  <c r="Q468" i="42"/>
  <c r="Q469" i="42"/>
  <c r="Q470" i="42"/>
  <c r="Q471" i="42"/>
  <c r="Q472" i="42"/>
  <c r="Q473" i="42"/>
  <c r="Q474" i="42"/>
  <c r="Q475" i="42"/>
  <c r="Q476" i="42"/>
  <c r="Q477" i="42"/>
  <c r="Q478" i="42"/>
  <c r="Q479" i="42"/>
  <c r="Q480" i="42"/>
  <c r="Q481" i="42"/>
  <c r="Q482" i="42"/>
  <c r="Q483" i="42"/>
  <c r="Q484" i="42"/>
  <c r="Q485" i="42"/>
  <c r="Q486" i="42"/>
  <c r="Q487" i="42"/>
  <c r="Q488" i="42"/>
  <c r="Q489" i="42"/>
  <c r="Q490" i="42"/>
  <c r="Q491" i="42"/>
  <c r="Q492" i="42"/>
  <c r="Q493" i="42"/>
  <c r="Q494" i="42"/>
  <c r="Q495" i="42"/>
  <c r="Q496" i="42"/>
  <c r="Q497" i="42"/>
  <c r="Q498" i="42"/>
  <c r="Q499" i="42"/>
  <c r="Q500" i="42"/>
  <c r="Q501" i="42"/>
  <c r="Q502" i="42"/>
  <c r="Q503" i="42"/>
  <c r="Q504" i="42"/>
  <c r="Q505" i="42"/>
  <c r="Q506" i="42"/>
  <c r="Q507" i="42"/>
  <c r="Q508" i="42"/>
  <c r="Q509" i="42"/>
  <c r="Q510" i="42"/>
  <c r="Q511" i="42"/>
  <c r="Q512" i="42"/>
  <c r="Q513" i="42"/>
  <c r="Q514" i="42"/>
  <c r="Q515" i="42"/>
  <c r="Q516" i="42"/>
  <c r="Q517" i="42"/>
  <c r="Q518" i="42"/>
  <c r="Q519" i="42"/>
  <c r="Q520" i="42"/>
  <c r="Q521" i="42"/>
  <c r="Q522" i="42"/>
  <c r="Q523" i="42"/>
  <c r="Q524" i="42"/>
  <c r="Q525" i="42"/>
  <c r="Q526" i="42"/>
  <c r="Q527" i="42"/>
  <c r="Q528" i="42"/>
  <c r="Q529" i="42"/>
  <c r="Q530" i="42"/>
  <c r="Q531" i="42"/>
  <c r="Q532" i="42"/>
  <c r="Q533" i="42"/>
  <c r="Q534" i="42"/>
  <c r="Q535" i="42"/>
  <c r="Q536" i="42"/>
  <c r="Q537" i="42"/>
  <c r="Q538" i="42"/>
  <c r="Q539" i="42"/>
  <c r="Q540" i="42"/>
  <c r="Q541" i="42"/>
  <c r="Q542" i="42"/>
  <c r="Q543" i="42"/>
  <c r="Q544" i="42"/>
  <c r="Q545" i="42"/>
  <c r="Q546" i="42"/>
  <c r="Q547" i="42"/>
  <c r="Q548" i="42"/>
  <c r="Q549" i="42"/>
  <c r="Q550" i="42"/>
  <c r="Q551" i="42"/>
  <c r="Q552" i="42"/>
  <c r="Q553" i="42"/>
  <c r="Q554" i="42"/>
  <c r="Q555" i="42"/>
  <c r="Q556" i="42"/>
  <c r="Q557" i="42"/>
  <c r="Q558" i="42"/>
  <c r="Q559" i="42"/>
  <c r="Q560" i="42"/>
  <c r="Q561" i="42"/>
  <c r="Q562" i="42"/>
  <c r="Q563" i="42"/>
  <c r="Q564" i="42"/>
  <c r="Q565" i="42"/>
  <c r="Q566" i="42"/>
  <c r="Q567" i="42"/>
  <c r="Q568" i="42"/>
  <c r="Q569" i="42"/>
  <c r="Q570" i="42"/>
  <c r="Q571" i="42"/>
  <c r="Q572" i="42"/>
  <c r="Q573" i="42"/>
  <c r="Q574" i="42"/>
  <c r="Q575" i="42"/>
  <c r="Q576" i="42"/>
  <c r="Q577" i="42"/>
  <c r="Q578" i="42"/>
  <c r="Q579" i="42"/>
  <c r="Q580" i="42"/>
  <c r="Q581" i="42"/>
  <c r="Q582" i="42"/>
  <c r="Q583" i="42"/>
  <c r="Q584" i="42"/>
  <c r="Q585" i="42"/>
  <c r="Q586" i="42"/>
  <c r="Q587" i="42"/>
  <c r="Q588" i="42"/>
  <c r="Q589" i="42"/>
  <c r="Q590" i="42"/>
  <c r="Q591" i="42"/>
  <c r="Q592" i="42"/>
  <c r="Q593" i="42"/>
  <c r="Q594" i="42"/>
  <c r="Q595" i="42"/>
  <c r="Q596" i="42"/>
  <c r="Q597" i="42"/>
  <c r="Q598" i="42"/>
  <c r="Q599" i="42"/>
  <c r="Q600" i="42"/>
  <c r="Q601" i="42"/>
  <c r="Q602" i="42"/>
  <c r="Q603" i="42"/>
  <c r="Q604" i="42"/>
  <c r="Q605" i="42"/>
  <c r="Q606" i="42"/>
  <c r="Q607" i="42"/>
  <c r="Q608" i="42"/>
  <c r="Q609" i="42"/>
  <c r="Q610" i="42"/>
  <c r="Q611" i="42"/>
  <c r="Q612" i="42"/>
  <c r="Q613" i="42"/>
  <c r="Q614" i="42"/>
  <c r="Q615" i="42"/>
  <c r="Q616" i="42"/>
  <c r="Q617" i="42"/>
  <c r="Q618" i="42"/>
  <c r="Q619" i="42"/>
  <c r="Q620" i="42"/>
  <c r="Q621" i="42"/>
  <c r="Q622" i="42"/>
  <c r="Q623" i="42"/>
  <c r="Q624" i="42"/>
  <c r="Q625" i="42"/>
  <c r="Q626" i="42"/>
  <c r="Q627" i="42"/>
  <c r="Q628" i="42"/>
  <c r="Q629" i="42"/>
  <c r="Q630" i="42"/>
  <c r="Q631" i="42"/>
  <c r="Q632" i="42"/>
  <c r="Q633" i="42"/>
  <c r="Q634" i="42"/>
  <c r="Q635" i="42"/>
  <c r="Q636" i="42"/>
  <c r="Q637" i="42"/>
  <c r="Q638" i="42"/>
  <c r="Q639" i="42"/>
  <c r="Q640" i="42"/>
  <c r="Q641" i="42"/>
  <c r="Q642" i="42"/>
  <c r="Q643" i="42"/>
  <c r="Q644" i="42"/>
  <c r="Q645" i="42"/>
  <c r="Q646" i="42"/>
  <c r="Q647" i="42"/>
  <c r="Q648" i="42"/>
  <c r="Q649" i="42"/>
  <c r="Q650" i="42"/>
  <c r="Q651" i="42"/>
  <c r="Q652" i="42"/>
  <c r="Q653" i="42"/>
  <c r="Q654" i="42"/>
  <c r="Q655" i="42"/>
  <c r="Q656" i="42"/>
  <c r="Q657" i="42"/>
  <c r="Q658" i="42"/>
  <c r="Q659" i="42"/>
  <c r="Q660" i="42"/>
  <c r="Q661" i="42"/>
  <c r="Q662" i="42"/>
  <c r="Q663" i="42"/>
  <c r="Q664" i="42"/>
  <c r="Q665" i="42"/>
  <c r="Q666" i="42"/>
  <c r="Q667" i="42"/>
  <c r="Q668" i="42"/>
  <c r="Q669" i="42"/>
  <c r="Q670" i="42"/>
  <c r="Q671" i="42"/>
  <c r="Q672" i="42"/>
  <c r="Q673" i="42"/>
  <c r="Q674" i="42"/>
  <c r="Q675" i="42"/>
  <c r="Q676" i="42"/>
  <c r="Q677" i="42"/>
  <c r="Q678" i="42"/>
  <c r="Q679" i="42"/>
  <c r="Q680" i="42"/>
  <c r="Q681" i="42"/>
  <c r="Q682" i="42"/>
  <c r="Q683" i="42"/>
  <c r="Q684" i="42"/>
  <c r="Q685" i="42"/>
  <c r="Q686" i="42"/>
  <c r="Q687" i="42"/>
  <c r="Q688" i="42"/>
  <c r="Q689" i="42"/>
  <c r="Q690" i="42"/>
  <c r="Q691" i="42"/>
  <c r="Q692" i="42"/>
  <c r="Q693" i="42"/>
  <c r="Q694" i="42"/>
  <c r="Q695" i="42"/>
  <c r="Q696" i="42"/>
  <c r="Q697" i="42"/>
  <c r="Q698" i="42"/>
  <c r="Q699" i="42"/>
  <c r="Q700" i="42"/>
  <c r="Q701" i="42"/>
  <c r="Q702" i="42"/>
  <c r="Q703" i="42"/>
  <c r="Q704" i="42"/>
  <c r="Q705" i="42"/>
  <c r="Q706" i="42"/>
  <c r="Q707" i="42"/>
  <c r="Q708" i="42"/>
  <c r="Q709" i="42"/>
  <c r="Q710" i="42"/>
  <c r="Q711" i="42"/>
  <c r="Q712" i="42"/>
  <c r="Q713" i="42"/>
  <c r="Q714" i="42"/>
  <c r="Q715" i="42"/>
  <c r="Q716" i="42"/>
  <c r="Q717" i="42"/>
  <c r="Q718" i="42"/>
  <c r="Q719" i="42"/>
  <c r="Q720" i="42"/>
  <c r="Q721" i="42"/>
  <c r="Q722" i="42"/>
  <c r="Q723" i="42"/>
  <c r="Q724" i="42"/>
  <c r="Q725" i="42"/>
  <c r="Q726" i="42"/>
  <c r="Q727" i="42"/>
  <c r="Q728" i="42"/>
  <c r="Q729" i="42"/>
  <c r="Q730" i="42"/>
  <c r="Q731" i="42"/>
  <c r="Q732" i="42"/>
  <c r="Q733" i="42"/>
  <c r="Q734" i="42"/>
  <c r="Q735" i="42"/>
  <c r="Q736" i="42"/>
  <c r="Q737" i="42"/>
  <c r="Q738" i="42"/>
  <c r="Q739" i="42"/>
  <c r="Q740" i="42"/>
  <c r="Q741" i="42"/>
  <c r="Q742" i="42"/>
  <c r="Q743" i="42"/>
  <c r="Q744" i="42"/>
  <c r="Q745" i="42"/>
  <c r="Q746" i="42"/>
  <c r="Q747" i="42"/>
  <c r="Q748" i="42"/>
  <c r="Q749" i="42"/>
  <c r="Q750" i="42"/>
  <c r="Q751" i="42"/>
  <c r="Q752" i="42"/>
  <c r="Q753" i="42"/>
  <c r="Q754" i="42"/>
  <c r="Q755" i="42"/>
  <c r="Q756" i="42"/>
  <c r="Q757" i="42"/>
  <c r="Q758" i="42"/>
  <c r="Q759" i="42"/>
  <c r="Q760" i="42"/>
  <c r="Q761" i="42"/>
  <c r="Q762" i="42"/>
  <c r="Q763" i="42"/>
  <c r="Q764" i="42"/>
  <c r="Q765" i="42"/>
  <c r="Q766" i="42"/>
  <c r="Q767" i="42"/>
  <c r="Q768" i="42"/>
  <c r="Q769" i="42"/>
  <c r="Q770" i="42"/>
  <c r="Q771" i="42"/>
  <c r="Q772" i="42"/>
  <c r="Q773" i="42"/>
  <c r="Q774" i="42"/>
  <c r="Q775" i="42"/>
  <c r="Q776" i="42"/>
  <c r="Q777" i="42"/>
  <c r="Q778" i="42"/>
  <c r="Q779" i="42"/>
  <c r="Q780" i="42"/>
  <c r="Q781" i="42"/>
  <c r="Q782" i="42"/>
  <c r="Q783" i="42"/>
  <c r="Q784" i="42"/>
  <c r="Q785" i="42"/>
  <c r="Q786" i="42"/>
  <c r="Q787" i="42"/>
  <c r="Q788" i="42"/>
  <c r="Q789" i="42"/>
  <c r="Q790" i="42"/>
  <c r="Q791" i="42"/>
  <c r="Q792" i="42"/>
  <c r="Q793" i="42"/>
  <c r="Q794" i="42"/>
  <c r="Q795" i="42"/>
  <c r="Q796" i="42"/>
  <c r="Q797" i="42"/>
  <c r="Q798" i="42"/>
  <c r="Q799" i="42"/>
  <c r="Q800" i="42"/>
  <c r="Q801" i="42"/>
  <c r="Q802" i="42"/>
  <c r="Q803" i="42"/>
  <c r="Q804" i="42"/>
  <c r="Q805" i="42"/>
  <c r="Q806" i="42"/>
  <c r="Q807" i="42"/>
  <c r="Q808" i="42"/>
  <c r="Q809" i="42"/>
  <c r="Q810" i="42"/>
  <c r="Q811" i="42"/>
  <c r="Q812" i="42"/>
  <c r="Q813" i="42"/>
  <c r="Q814" i="42"/>
  <c r="Q815" i="42"/>
  <c r="Q816" i="42"/>
  <c r="Q817" i="42"/>
  <c r="Q818" i="42"/>
  <c r="Q819" i="42"/>
  <c r="Q820" i="42"/>
  <c r="Q821" i="42"/>
  <c r="Q822" i="42"/>
  <c r="Q823" i="42"/>
  <c r="Q824" i="42"/>
  <c r="Q825" i="42"/>
  <c r="Q826" i="42"/>
  <c r="Q827" i="42"/>
  <c r="Q828" i="42"/>
  <c r="Q829" i="42"/>
  <c r="Q830" i="42"/>
  <c r="Q831" i="42"/>
  <c r="Q832" i="42"/>
  <c r="Q833" i="42"/>
  <c r="Q834" i="42"/>
  <c r="Q835" i="42"/>
  <c r="Q836" i="42"/>
  <c r="Q837" i="42"/>
  <c r="Q838" i="42"/>
  <c r="Q839" i="42"/>
  <c r="Q840" i="42"/>
  <c r="Q841" i="42"/>
  <c r="Q842" i="42"/>
  <c r="Q843" i="42"/>
  <c r="Q844" i="42"/>
  <c r="Q845" i="42"/>
  <c r="Q846" i="42"/>
  <c r="Q847" i="42"/>
  <c r="Q848" i="42"/>
  <c r="Q849" i="42"/>
  <c r="Q850" i="42"/>
  <c r="Q851" i="42"/>
  <c r="Q852" i="42"/>
  <c r="Q853" i="42"/>
  <c r="Q854" i="42"/>
  <c r="Q855" i="42"/>
  <c r="Q856" i="42"/>
  <c r="Q857" i="42"/>
  <c r="Q858" i="42"/>
  <c r="Q859" i="42"/>
  <c r="Q860" i="42"/>
  <c r="Q861" i="42"/>
  <c r="Q862" i="42"/>
  <c r="Q863" i="42"/>
  <c r="Q864" i="42"/>
  <c r="Q865" i="42"/>
  <c r="Q866" i="42"/>
  <c r="Q867" i="42"/>
  <c r="Q868" i="42"/>
  <c r="Q869" i="42"/>
  <c r="Q870" i="42"/>
  <c r="Q871" i="42"/>
  <c r="Q872" i="42"/>
  <c r="Q873" i="42"/>
  <c r="Q874" i="42"/>
  <c r="Q875" i="42"/>
  <c r="Q876" i="42"/>
  <c r="Q877" i="42"/>
  <c r="Q878" i="42"/>
  <c r="Q879" i="42"/>
  <c r="Q880" i="42"/>
  <c r="Q881" i="42"/>
  <c r="Q882" i="42"/>
  <c r="Q883" i="42"/>
  <c r="Q884" i="42"/>
  <c r="Q885" i="42"/>
  <c r="Q886" i="42"/>
  <c r="Q887" i="42"/>
  <c r="Q888" i="42"/>
  <c r="Q889" i="42"/>
  <c r="Q890" i="42"/>
  <c r="Q891" i="42"/>
  <c r="Q892" i="42"/>
  <c r="Q893" i="42"/>
  <c r="Q894" i="42"/>
  <c r="Q895" i="42"/>
  <c r="Q896" i="42"/>
  <c r="Q897" i="42"/>
  <c r="Q898" i="42"/>
  <c r="Q899" i="42"/>
  <c r="Q900" i="42"/>
  <c r="Q901" i="42"/>
  <c r="Q902" i="42"/>
  <c r="Q903" i="42"/>
  <c r="Q904" i="42"/>
  <c r="Q905" i="42"/>
  <c r="Q906" i="42"/>
  <c r="Q907" i="42"/>
  <c r="Q908" i="42"/>
  <c r="Q909" i="42"/>
  <c r="Q910" i="42"/>
  <c r="Q911" i="42"/>
  <c r="Q912" i="42"/>
  <c r="Q913" i="42"/>
  <c r="Q914" i="42"/>
  <c r="Q915" i="42"/>
  <c r="Q916" i="42"/>
  <c r="Q917" i="42"/>
  <c r="Q918" i="42"/>
  <c r="Q919" i="42"/>
  <c r="Q920" i="42"/>
  <c r="Q921" i="42"/>
  <c r="Q922" i="42"/>
  <c r="Q923" i="42"/>
  <c r="Q924" i="42"/>
  <c r="Q925" i="42"/>
  <c r="Q926" i="42"/>
  <c r="Q927" i="42"/>
  <c r="Q928" i="42"/>
  <c r="Q929" i="42"/>
  <c r="Q930" i="42"/>
  <c r="Q931" i="42"/>
  <c r="Q932" i="42"/>
  <c r="Q933" i="42"/>
  <c r="Q934" i="42"/>
  <c r="Q935" i="42"/>
  <c r="Q936" i="42"/>
  <c r="Q937" i="42"/>
  <c r="Q938" i="42"/>
  <c r="Q939" i="42"/>
  <c r="Q940" i="42"/>
  <c r="Q941" i="42"/>
  <c r="Q942" i="42"/>
  <c r="Q943" i="42"/>
  <c r="Q944" i="42"/>
  <c r="Q945" i="42"/>
  <c r="Q946" i="42"/>
  <c r="Q947" i="42"/>
  <c r="Q948" i="42"/>
  <c r="Q949" i="42"/>
  <c r="Q950" i="42"/>
  <c r="Q951" i="42"/>
  <c r="Q952" i="42"/>
  <c r="Q953" i="42"/>
  <c r="Q954" i="42"/>
  <c r="Q955" i="42"/>
  <c r="Q956" i="42"/>
  <c r="Q957" i="42"/>
  <c r="Q958" i="42"/>
  <c r="Q959" i="42"/>
  <c r="Q960" i="42"/>
  <c r="Q961" i="42"/>
  <c r="Q962" i="42"/>
  <c r="Q963" i="42"/>
  <c r="Q964" i="42"/>
  <c r="Q965" i="42"/>
  <c r="Q966" i="42"/>
  <c r="Q967" i="42"/>
  <c r="Q968" i="42"/>
  <c r="Q969" i="42"/>
  <c r="Q970" i="42"/>
  <c r="Q971" i="42"/>
  <c r="Q972" i="42"/>
  <c r="Q973" i="42"/>
  <c r="Q974" i="42"/>
  <c r="Q975" i="42"/>
  <c r="Q976" i="42"/>
  <c r="Q977" i="42"/>
  <c r="Q978" i="42"/>
  <c r="Q979" i="42"/>
  <c r="Q980" i="42"/>
  <c r="Q981" i="42"/>
  <c r="Q982" i="42"/>
  <c r="Q983" i="42"/>
  <c r="Q984" i="42"/>
  <c r="Q985" i="42"/>
  <c r="Q986" i="42"/>
  <c r="Q987" i="42"/>
  <c r="Q988" i="42"/>
  <c r="Q989" i="42"/>
  <c r="Q990" i="42"/>
  <c r="Q991" i="42"/>
  <c r="Q992" i="42"/>
  <c r="Q993" i="42"/>
  <c r="Q994" i="42"/>
  <c r="Q995" i="42"/>
  <c r="Q996" i="42"/>
  <c r="Q997" i="42"/>
  <c r="Q998" i="42"/>
  <c r="Q999" i="42"/>
  <c r="Q1000" i="42"/>
  <c r="Q1001" i="42"/>
  <c r="Q1002" i="42"/>
  <c r="Q1003" i="42"/>
  <c r="Q1004" i="42"/>
  <c r="Q5" i="42"/>
  <c r="B16" i="35"/>
  <c r="I1" i="42"/>
  <c r="B5" i="35"/>
  <c r="B21" i="35"/>
  <c r="B22" i="35"/>
  <c r="B23" i="35"/>
  <c r="B20" i="35"/>
  <c r="B6" i="35"/>
  <c r="B7" i="35"/>
  <c r="B8" i="35"/>
  <c r="B9" i="35"/>
  <c r="B10" i="35"/>
  <c r="B11" i="35"/>
  <c r="B12" i="35"/>
  <c r="B13" i="35"/>
  <c r="B14" i="35"/>
  <c r="B15" i="35"/>
  <c r="G24" i="35"/>
  <c r="G21" i="35"/>
  <c r="G22" i="35"/>
  <c r="G23" i="35"/>
  <c r="G20" i="35"/>
  <c r="G14" i="35"/>
  <c r="G13" i="35"/>
  <c r="G6" i="35"/>
  <c r="G7" i="35"/>
  <c r="G8" i="35"/>
  <c r="G5" i="35"/>
  <c r="W13" i="3"/>
  <c r="W12" i="3"/>
  <c r="Q23" i="38" l="1"/>
  <c r="T22" i="38"/>
  <c r="B25" i="38"/>
  <c r="E24" i="38"/>
  <c r="F6" i="27"/>
  <c r="G6" i="27" s="1"/>
  <c r="G19" i="27"/>
  <c r="B26" i="38" l="1"/>
  <c r="E25" i="38"/>
  <c r="Q24" i="38"/>
  <c r="T23" i="38"/>
  <c r="H6" i="27"/>
  <c r="I6" i="27" s="1"/>
  <c r="Q25" i="38" l="1"/>
  <c r="T24" i="38"/>
  <c r="B27" i="38"/>
  <c r="E26" i="38"/>
  <c r="S13" i="27"/>
  <c r="T13" i="27" s="1"/>
  <c r="H13" i="27"/>
  <c r="I13" i="27" s="1"/>
  <c r="B28" i="38" l="1"/>
  <c r="E27" i="38"/>
  <c r="Q26" i="38"/>
  <c r="T25" i="38"/>
  <c r="S6" i="27"/>
  <c r="T6" i="27" s="1"/>
  <c r="S19" i="27"/>
  <c r="T19" i="27" s="1"/>
  <c r="H19" i="27"/>
  <c r="I19" i="27" s="1"/>
  <c r="Q27" i="38" l="1"/>
  <c r="T26" i="38"/>
  <c r="B29" i="38"/>
  <c r="E28" i="38"/>
  <c r="B30" i="38" l="1"/>
  <c r="E29" i="38"/>
  <c r="Q28" i="38"/>
  <c r="T27" i="38"/>
  <c r="Q29" i="38" l="1"/>
  <c r="T28" i="38"/>
  <c r="B31" i="38"/>
  <c r="B32" i="38" s="1"/>
  <c r="B33" i="38" s="1"/>
  <c r="B34" i="38" s="1"/>
  <c r="C21" i="38" a="1"/>
  <c r="C21" i="38" l="1"/>
  <c r="F21" i="38" s="1"/>
  <c r="G21" i="38" s="1"/>
  <c r="F28" i="38"/>
  <c r="G28" i="38" s="1"/>
  <c r="F27" i="38"/>
  <c r="G27" i="38" s="1"/>
  <c r="F29" i="38"/>
  <c r="G29" i="38" s="1"/>
  <c r="F25" i="38"/>
  <c r="G25" i="38" s="1"/>
  <c r="F26" i="38"/>
  <c r="G26" i="38" s="1"/>
  <c r="F22" i="38"/>
  <c r="G22" i="38" s="1"/>
  <c r="F23" i="38"/>
  <c r="G23" i="38" s="1"/>
  <c r="F24" i="38"/>
  <c r="G24" i="38" s="1"/>
  <c r="Q30" i="38"/>
  <c r="T29" i="38"/>
  <c r="Q31" i="38" l="1"/>
  <c r="T30" i="38"/>
  <c r="Q32" i="38" l="1"/>
  <c r="T31" i="38"/>
  <c r="Q33" i="38" l="1"/>
  <c r="T32" i="38"/>
  <c r="Q34" i="38" l="1"/>
  <c r="T33" i="38"/>
  <c r="Q35" i="38" l="1"/>
  <c r="T34" i="38"/>
  <c r="Q36" i="38" l="1"/>
  <c r="T35" i="38"/>
  <c r="Q37" i="38" l="1"/>
  <c r="T36" i="38"/>
  <c r="Q38" i="38" l="1"/>
  <c r="T37" i="38"/>
  <c r="Q39" i="38" l="1"/>
  <c r="T38" i="38"/>
  <c r="Q40" i="38" l="1"/>
  <c r="T39" i="38"/>
  <c r="T40" i="38" l="1"/>
  <c r="R21" i="38" a="1"/>
  <c r="R21" i="38" l="1"/>
  <c r="U21" i="38" s="1"/>
  <c r="V21" i="38" s="1"/>
  <c r="U30" i="38"/>
  <c r="V30" i="38" s="1"/>
  <c r="U33" i="38"/>
  <c r="V33" i="38" s="1"/>
  <c r="U31" i="38"/>
  <c r="V31" i="38" s="1"/>
  <c r="U32" i="38"/>
  <c r="V32" i="38" s="1"/>
  <c r="U22" i="38"/>
  <c r="V22" i="38" s="1"/>
  <c r="U34" i="38"/>
  <c r="V34" i="38" s="1"/>
  <c r="U36" i="38"/>
  <c r="V36" i="38" s="1"/>
  <c r="U26" i="38"/>
  <c r="V26" i="38" s="1"/>
  <c r="U27" i="38"/>
  <c r="V27" i="38" s="1"/>
  <c r="U28" i="38"/>
  <c r="V28" i="38" s="1"/>
  <c r="U29" i="38"/>
  <c r="V29" i="38" s="1"/>
  <c r="U23" i="38"/>
  <c r="V23" i="38" s="1"/>
  <c r="U35" i="38"/>
  <c r="V35" i="38" s="1"/>
  <c r="U24" i="38"/>
  <c r="V24" i="38" s="1"/>
  <c r="U25" i="38"/>
  <c r="V25" i="38" s="1"/>
  <c r="U37" i="38"/>
  <c r="V37" i="38" s="1"/>
  <c r="U38" i="38"/>
  <c r="V38" i="38" s="1"/>
  <c r="U39" i="38"/>
  <c r="V39" i="38" s="1"/>
  <c r="U40" i="38"/>
  <c r="V40" i="38" s="1"/>
  <c r="W11" i="3" l="1"/>
  <c r="W10" i="3"/>
  <c r="M11" i="3"/>
  <c r="AC14" i="3"/>
  <c r="AD14" i="3" s="1"/>
  <c r="H8" i="35" s="1"/>
  <c r="C16" i="3"/>
  <c r="D16" i="3" s="1"/>
  <c r="X13" i="3" s="1"/>
  <c r="C15" i="3"/>
  <c r="D15" i="3" s="1"/>
  <c r="E10" i="3"/>
  <c r="N11" i="3" l="1"/>
  <c r="H6" i="35" s="1"/>
  <c r="H5" i="35"/>
  <c r="C5" i="35" s="1"/>
  <c r="C6" i="35" s="1"/>
  <c r="E4" i="42"/>
  <c r="AC4" i="42"/>
  <c r="X11" i="3"/>
  <c r="X12" i="3"/>
  <c r="X10" i="3"/>
  <c r="B4" i="42" l="1"/>
  <c r="C7" i="35"/>
  <c r="C8" i="35" s="1"/>
  <c r="C4" i="42"/>
  <c r="AA4" i="42"/>
  <c r="H7" i="35" a="1"/>
  <c r="H7" i="35" s="1"/>
  <c r="AB4" i="42" s="1"/>
  <c r="Z4" i="42"/>
  <c r="D4" i="42" l="1"/>
  <c r="C13" i="35"/>
  <c r="C9" i="35"/>
  <c r="C10" i="35" s="1"/>
  <c r="C11" i="35" l="1"/>
  <c r="C14" i="35" s="1"/>
  <c r="C22" i="35" s="1"/>
  <c r="F4" i="42"/>
  <c r="AD4" i="42"/>
  <c r="C23" i="35"/>
  <c r="C21" i="35"/>
  <c r="C12" i="35"/>
  <c r="C15" i="35"/>
  <c r="AE4" i="42" l="1"/>
  <c r="G4" i="42"/>
  <c r="M4" i="42"/>
  <c r="AK4" i="42"/>
  <c r="L4" i="42"/>
  <c r="AJ4" i="42"/>
  <c r="K4" i="42"/>
  <c r="AI4" i="42"/>
  <c r="H4" i="42"/>
  <c r="AF4" i="42"/>
  <c r="C16" i="35"/>
  <c r="AG4" i="42" s="1"/>
  <c r="C20" i="35" l="1"/>
  <c r="I4" i="42"/>
  <c r="J4" i="42" l="1"/>
  <c r="AH4" i="4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<sst xmlns="http://schemas.openxmlformats.org/spreadsheetml/2006/main" count="4476" uniqueCount="258">
  <si>
    <t>INPUTS</t>
  </si>
  <si>
    <t>Stochastic inputs</t>
  </si>
  <si>
    <t>Decision variables</t>
  </si>
  <si>
    <t>Fixed inputs</t>
  </si>
  <si>
    <t>OUTPUT</t>
  </si>
  <si>
    <t>values</t>
  </si>
  <si>
    <t>Decision Variables</t>
  </si>
  <si>
    <t>Fixed Inputs</t>
  </si>
  <si>
    <t>Intermediate Variables</t>
  </si>
  <si>
    <t>Stochastic model with  Baseline values</t>
  </si>
  <si>
    <t>Name of Stochastic Inputs</t>
  </si>
  <si>
    <t xml:space="preserve">Desription </t>
  </si>
  <si>
    <t>Daily Online Reservations</t>
  </si>
  <si>
    <t>Walk-in Guests</t>
  </si>
  <si>
    <t>Number of guests arriving without prior booking on the same day.</t>
  </si>
  <si>
    <t>Late Cancellations</t>
  </si>
  <si>
    <t>Number of accepted bookings cancelled shortly before arrival.</t>
  </si>
  <si>
    <t>Daily Miscellaneous Expenses</t>
  </si>
  <si>
    <t>Additional daily operating expenses not captured by fixed staffing or housekeeping costs.</t>
  </si>
  <si>
    <t>Room Price</t>
  </si>
  <si>
    <t>Daily room rate charged for the selected room type.</t>
  </si>
  <si>
    <t>Late Cancellation Fee</t>
  </si>
  <si>
    <t>Fee charged to customers who cancel close to arrival.</t>
  </si>
  <si>
    <t>Values</t>
  </si>
  <si>
    <t>Some operating expenses vary daily due to maintenance needs, guest service requirements, supplies, and seasonal workload fluctuations.</t>
  </si>
  <si>
    <t>Room Capacity</t>
  </si>
  <si>
    <t>Total number of rooms available for the selected room type.</t>
  </si>
  <si>
    <t>Overbooking Rate</t>
  </si>
  <si>
    <t>Percentage of additional bookings accepted above room capacity.</t>
  </si>
  <si>
    <t>Housekeeping Cost per Room</t>
  </si>
  <si>
    <t>Cleaning and servicing cost for each occupied room.</t>
  </si>
  <si>
    <t>Housekeeping cost increases with occupied rooms because each occupied room requires cleaning, linen service, and room preparation.</t>
  </si>
  <si>
    <t>Compensation Cost Rule</t>
  </si>
  <si>
    <t>Compensation paid to guests affected by overbooking.</t>
  </si>
  <si>
    <t>Daily Fixed Operating Cost</t>
  </si>
  <si>
    <t>Certain operating costs are incurred regardless of occupancy level, including staffing commitments, utilities, administration, and core facility operations.</t>
  </si>
  <si>
    <t>Accepted Online Reservations</t>
  </si>
  <si>
    <t>Number of online reservations accepted after applying room capacity and overbooking policy.</t>
  </si>
  <si>
    <t>Accepted reservations are constrained so that the resort does not accept unlimited demand beyond its operational booking policy.</t>
  </si>
  <si>
    <t>Remaining booking spaces after accepted online reservations.</t>
  </si>
  <si>
    <t>Accepted Walk-in Guests</t>
  </si>
  <si>
    <t>Number of walk-in guests accepted within remaining booking spaces.</t>
  </si>
  <si>
    <t>Total Accepted Bookings</t>
  </si>
  <si>
    <t>Accepted online reservations plus accepted walk-in guests.</t>
  </si>
  <si>
    <t>Total Arriving Guests</t>
  </si>
  <si>
    <t>Total accepted bookings minus late cancellations.</t>
  </si>
  <si>
    <t>Occupied Rooms</t>
  </si>
  <si>
    <t>Number of rooms actually occupied, capped by Room Capacity.</t>
  </si>
  <si>
    <t>Actual occupancy cannot exceed the resort’s physical room capacity.</t>
  </si>
  <si>
    <t>Overbooked Guests</t>
  </si>
  <si>
    <t>Number of arriving guests who cannot be accommodated because physical capacity is exceeded.</t>
  </si>
  <si>
    <t>Overbooked guests occur only when arrivals exceed available rooms after cancellations are realised.</t>
  </si>
  <si>
    <t>Daily Sales Revenue</t>
  </si>
  <si>
    <t>Revenue generated from occupied rooms.</t>
  </si>
  <si>
    <t>Total Late Cancellation Fee Revenue</t>
  </si>
  <si>
    <t>Revenue collected from late cancellations.</t>
  </si>
  <si>
    <t>Cancellation fee revenue is generated when customers cancel within the late cancellation period.</t>
  </si>
  <si>
    <t>Total Overbooking Compensation Cost</t>
  </si>
  <si>
    <t>Total compensation paid to guests affected by overbooking.</t>
  </si>
  <si>
    <t>Total Housekeeping Cost</t>
  </si>
  <si>
    <t>Occupied Rooms multiplied by Housekeeping Cost per Room.</t>
  </si>
  <si>
    <t>Captures variable room-servicing cost associated with actual occupancy.</t>
  </si>
  <si>
    <t>Total fixed operating cost, housekeeping cost, miscellaneous expenses, and compensation cost.</t>
  </si>
  <si>
    <t>Consolidates all daily operating costs required to calculate daily profit.</t>
  </si>
  <si>
    <t>Occupancy Rate</t>
  </si>
  <si>
    <t>Occupied Rooms divided by Room Capacity.</t>
  </si>
  <si>
    <t>Measures how effectively the resort uses available accommodation capacity.</t>
  </si>
  <si>
    <t>Daily Profit</t>
  </si>
  <si>
    <t>Sold Out Status</t>
  </si>
  <si>
    <t>Yes/No indicator showing whether all rooms are occupied.</t>
  </si>
  <si>
    <t>Provides a clear operational indicator of whether the resort fully utilised available room capacity.</t>
  </si>
  <si>
    <t>Compensation Required Status</t>
  </si>
  <si>
    <t>Walk-in Customers</t>
  </si>
  <si>
    <t>Number of Late Cancellations</t>
  </si>
  <si>
    <t>PROBABILITY DISTRIBUTIONS</t>
  </si>
  <si>
    <t>Normal  Distribution</t>
  </si>
  <si>
    <t>Poisson  Distribution</t>
  </si>
  <si>
    <t>Binominal  Distribution</t>
  </si>
  <si>
    <t>Standard</t>
  </si>
  <si>
    <t>Mean</t>
  </si>
  <si>
    <t>deviation</t>
  </si>
  <si>
    <t>Normal distribution*</t>
  </si>
  <si>
    <t>Price $499</t>
  </si>
  <si>
    <t>Price $599</t>
  </si>
  <si>
    <t>Reservations when price $499</t>
  </si>
  <si>
    <t>Reservations when price $599</t>
  </si>
  <si>
    <r>
      <t>Daily Online Reservations</t>
    </r>
    <r>
      <rPr>
        <b/>
        <sz val="14"/>
        <color theme="1"/>
        <rFont val="Calibri"/>
        <family val="2"/>
        <scheme val="minor"/>
      </rPr>
      <t>: Normal</t>
    </r>
  </si>
  <si>
    <t>Uniform  Distribution</t>
  </si>
  <si>
    <t>Lower</t>
  </si>
  <si>
    <t>Upper</t>
  </si>
  <si>
    <t>limit</t>
  </si>
  <si>
    <t>Uniform</t>
  </si>
  <si>
    <t>Uniform distribution</t>
  </si>
  <si>
    <r>
      <t>Daily Miscellaneous Expenses</t>
    </r>
    <r>
      <rPr>
        <b/>
        <sz val="14"/>
        <color theme="1"/>
        <rFont val="Calibri"/>
        <family val="2"/>
        <scheme val="minor"/>
      </rPr>
      <t>: Uniform</t>
    </r>
  </si>
  <si>
    <t>Walk-in customer: Poisson Distribution</t>
  </si>
  <si>
    <t>Average Walk-in Guests (λ)</t>
  </si>
  <si>
    <t>Walkins</t>
  </si>
  <si>
    <t>Probability</t>
  </si>
  <si>
    <t>Upper Limit</t>
  </si>
  <si>
    <t>Lower Limit</t>
  </si>
  <si>
    <t>%Fulfillment at Late Cancellation Fee at $150</t>
  </si>
  <si>
    <t>Normal Distribution</t>
  </si>
  <si>
    <t>Poisson Distribution</t>
  </si>
  <si>
    <t>Late Cancellations at $499+$100 Late Fee</t>
  </si>
  <si>
    <t>Late Cancellations at $499+$150 Late Fee</t>
  </si>
  <si>
    <t>Late Cancellations at $599+$100 Late Fee</t>
  </si>
  <si>
    <t>Late Cancellations at $599+$150 Late Fee</t>
  </si>
  <si>
    <t>%Fulfillment at Late Cancellation Fee $100</t>
  </si>
  <si>
    <t>Binominal Distribution</t>
  </si>
  <si>
    <t>Uniform Distribution</t>
  </si>
  <si>
    <t>(1 full room price)</t>
  </si>
  <si>
    <t>Decision Value: Room Price $499</t>
  </si>
  <si>
    <t>Decision Value: Room Price $599</t>
  </si>
  <si>
    <t>Total Daily Cost</t>
  </si>
  <si>
    <t>Mean Overbooked Guest</t>
  </si>
  <si>
    <t>Mean Daily Sales Revenue</t>
  </si>
  <si>
    <t>Mean Total Daily Cost</t>
  </si>
  <si>
    <t>Mean Daily Profit</t>
  </si>
  <si>
    <t>Mean Occupancy Rate</t>
  </si>
  <si>
    <t>Simulation on trials</t>
  </si>
  <si>
    <t>Any Assumptions and Justifications</t>
  </si>
  <si>
    <t>ADDITIONAL ASSUMPTIONS</t>
  </si>
  <si>
    <t>Mean Occupied Rooms</t>
  </si>
  <si>
    <t>No</t>
  </si>
  <si>
    <t>Yes</t>
  </si>
  <si>
    <t>Output/Profit</t>
  </si>
  <si>
    <t>Total</t>
  </si>
  <si>
    <t>RISK PROFILING based on SIMULATED OUTPUT (constant values in Section 5)</t>
  </si>
  <si>
    <t>Profit intervals when Room Price is $499</t>
  </si>
  <si>
    <t>Profit intervals when Room Price is $599</t>
  </si>
  <si>
    <t>$150K - $155K</t>
  </si>
  <si>
    <t>$158K - $162K</t>
  </si>
  <si>
    <t>$155K - $158K</t>
  </si>
  <si>
    <t>Max Online Reservations</t>
  </si>
  <si>
    <t>Over $162K</t>
  </si>
  <si>
    <t>0K - 150K</t>
  </si>
  <si>
    <t>Loss ( &lt;0K)</t>
  </si>
  <si>
    <t>Compensation Risk Frequency when Room Price is $499</t>
  </si>
  <si>
    <t>No overbooked</t>
  </si>
  <si>
    <t>1-3</t>
  </si>
  <si>
    <t>Overbooked (rooms)</t>
  </si>
  <si>
    <t>3-5</t>
  </si>
  <si>
    <t>5-7</t>
  </si>
  <si>
    <t>Over 10</t>
  </si>
  <si>
    <t>7-9</t>
  </si>
  <si>
    <t>Vacant Room Risk Frequency when Room Price is $499</t>
  </si>
  <si>
    <t>Occupacy Rate</t>
  </si>
  <si>
    <t>&lt;92%</t>
  </si>
  <si>
    <t>92%-94%</t>
  </si>
  <si>
    <t>94%-96%</t>
  </si>
  <si>
    <t>96%-98%</t>
  </si>
  <si>
    <t>98% - &lt;100%</t>
  </si>
  <si>
    <t>Compensation Risk Frequency when Room Price is $599</t>
  </si>
  <si>
    <t>Vacant Room Risk Frequency when Room Price is $599</t>
  </si>
  <si>
    <t>0K - 180K</t>
  </si>
  <si>
    <t>$180K - $190K</t>
  </si>
  <si>
    <t>$190K - $200K</t>
  </si>
  <si>
    <t>$200K - $210K</t>
  </si>
  <si>
    <t>Over $210K</t>
  </si>
  <si>
    <t>Bin</t>
  </si>
  <si>
    <t>Frequency</t>
  </si>
  <si>
    <t xml:space="preserve">Frequency </t>
  </si>
  <si>
    <t>% Frequency</t>
  </si>
  <si>
    <t>Room Price is $499</t>
  </si>
  <si>
    <t>Room Price is $599</t>
  </si>
  <si>
    <t>Standard Error</t>
  </si>
  <si>
    <t>Median</t>
  </si>
  <si>
    <t>Mode</t>
  </si>
  <si>
    <t>Standard Deviation</t>
  </si>
  <si>
    <t>Sample Variance</t>
  </si>
  <si>
    <t>Kurtosis</t>
  </si>
  <si>
    <t>Skewness</t>
  </si>
  <si>
    <t>Range</t>
  </si>
  <si>
    <t>Minimum</t>
  </si>
  <si>
    <t>Maximum</t>
  </si>
  <si>
    <t>Sum</t>
  </si>
  <si>
    <t>Count</t>
  </si>
  <si>
    <t>Bins ($'0000)</t>
  </si>
  <si>
    <t>Daily Profit ($'0000) when Room Price is  $599</t>
  </si>
  <si>
    <t>Daily Profit ($'0000) when Room Price is $499</t>
  </si>
  <si>
    <t>Q1</t>
  </si>
  <si>
    <t>Q2</t>
  </si>
  <si>
    <t>Q3</t>
  </si>
  <si>
    <t xml:space="preserve">Daily Profit ($) when Room Price is </t>
  </si>
  <si>
    <t>IQR (middle 50%)</t>
  </si>
  <si>
    <t>DESCRIPTIVE STATISTICS   (based on SIMULATED OUTPUT - constant values)</t>
  </si>
  <si>
    <t>Soldout Status</t>
  </si>
  <si>
    <t>%Frequency</t>
  </si>
  <si>
    <t>Overbooked Status</t>
  </si>
  <si>
    <t xml:space="preserve">Occupancy Rate when Room Price is </t>
  </si>
  <si>
    <t>Comparison</t>
  </si>
  <si>
    <t>Number of online room booking requests received for the selected room type during one peak-season day.</t>
  </si>
  <si>
    <t>$499 / $599</t>
  </si>
  <si>
    <t>The cancellation fee is included as a controllable policy decision because it may reduce revenue loss from late cancellations and influence cancellation behaviour.</t>
  </si>
  <si>
    <t>$100 / $150</t>
  </si>
  <si>
    <t>Accommodation capacity remains fixed because the resort has a limited number of physical rooms available.</t>
  </si>
  <si>
    <t>450 rooms</t>
  </si>
  <si>
    <t>The resort applies a controlled overbooking policy to reduce the impact of cancellations and unused rooms while maintaining operational control over guest displacement risk.</t>
  </si>
  <si>
    <t>$100 per room</t>
  </si>
  <si>
    <t>Guests displaced due to overbooking are compensated with an amount equivalent to one night’s accommodation charge.</t>
  </si>
  <si>
    <t>100% of one room price</t>
  </si>
  <si>
    <t>Fixed daily cost such as staffing, utilities, administration, and facility operations.</t>
  </si>
  <si>
    <t>Calculated</t>
  </si>
  <si>
    <t>Determines whether additional walk-in guests can be accepted while remaining within the overbooking policy.</t>
  </si>
  <si>
    <t>Walk-in guests are accepted only when booking space remains available under the overbooking policy.</t>
  </si>
  <si>
    <t>Represents total customers accepted by the resort before cancellations are realised.</t>
  </si>
  <si>
    <t>Represents guests who physically arrive and require accommodation.</t>
  </si>
  <si>
    <t>Room revenue depends on occupied rooms and selected Room Price.</t>
  </si>
  <si>
    <t>Compensation cost is incurred when arriving guests exceed physical room capacity and require compensation.</t>
  </si>
  <si>
    <t>Final daily profit after subtracting total daily cost from total revenue.</t>
  </si>
  <si>
    <t>Main financial performance measure used to evaluate profitability under different pricing and cancellation fee strategies.</t>
  </si>
  <si>
    <t>Yes/No indicator showing whether guests must be compensated due to overbooking.</t>
  </si>
  <si>
    <t>Highlights whether the selected booking policy creates customer displacement risk.</t>
  </si>
  <si>
    <t>Cancellation probability is assumed to decrease as Late Cancellation Fee increases.</t>
  </si>
  <si>
    <t>Walk-in demand varies daily. Walk-in guests are accepted only when the resort remains within its booking and overbooking policy.</t>
  </si>
  <si>
    <t>Reservation demand is assumed to respond to Room Price. During the June-August peak snow season, reservation demand is expected to exceed physical room capacity, making overbooking management significant.</t>
  </si>
  <si>
    <t>Poisson Distribution (λ = 40)</t>
  </si>
  <si>
    <t>Normal Distribution  
Mean = 570 ($499) / 510 ($599) 
SD = 48 / 46</t>
  </si>
  <si>
    <t>Binomial Distribution 
Cancellation probability = 8% ($100 fee) / 5% ($150 fee)</t>
  </si>
  <si>
    <t>Uniform Distribution
Lower Limit = $2,000
Upper Limit = $5,000</t>
  </si>
  <si>
    <t>Room Price is the primary managerial decision because it directly affects demand, revenue, occupancy performance, and daily profit. Assume the room type are middle-range one-bedroom, price range referenced to real price range for this room type in Mt Hotham Alpine Resort</t>
  </si>
  <si>
    <t>7% (Similar range to late cancellation rate)</t>
  </si>
  <si>
    <t>Additional Assumptions</t>
  </si>
  <si>
    <t>Justification</t>
  </si>
  <si>
    <t>The model represents one standard room type only.</t>
  </si>
  <si>
    <t>Simplifies the simulation structure while allowing focus on pricing, occupancy, and overbooking behaviour.</t>
  </si>
  <si>
    <t>The simulation represents a single peak-season operating day.</t>
  </si>
  <si>
    <t>Daily simulation allows direct analysis of operational uncertainty and short-term decision impacts during the June–August snow season.</t>
  </si>
  <si>
    <t>Customer demand remains relatively strong throughout the peak season.</t>
  </si>
  <si>
    <t>Victorian alpine resorts experience sustained accommodation demand during winter tourism periods, particularly during weekends and strong snow conditions.</t>
  </si>
  <si>
    <t>Online reservation demand represents booking requests rather than automatically confirmed reservations.</t>
  </si>
  <si>
    <t>This allows the resort to apply room capacity and overbooking constraints before accepting bookings.</t>
  </si>
  <si>
    <t>Walk-in guests arrive independently from online reservations.</t>
  </si>
  <si>
    <t>Walk-in demand is assumed to reflect spontaneous travel behaviour rather than pre-planned reservation demand.</t>
  </si>
  <si>
    <t>All accepted bookings are assumed to require one room only.</t>
  </si>
  <si>
    <t>Simplifies occupancy calculations and prevents room-sharing complexity from affecting simulation outcomes.</t>
  </si>
  <si>
    <t>Reflects operational handling of guest displacement and avoids double-counting room revenue.</t>
  </si>
  <si>
    <t>Compensation cost is directly linked to the selected room price.</t>
  </si>
  <si>
    <t>Guests are compensated with an amount equivalent to one night’s accommodation charge.</t>
  </si>
  <si>
    <t>Housekeeping costs apply only to occupied rooms.</t>
  </si>
  <si>
    <t>Unused rooms do not require full cleaning and servicing activities.</t>
  </si>
  <si>
    <t>Daily fixed operating costs remain constant across all simulation trials.</t>
  </si>
  <si>
    <t>Staffing, utilities, and core facility operations are assumed to remain stable during the simulation period.</t>
  </si>
  <si>
    <t>Cancellation fee revenue is retained by the resort regardless of room resale outcomes.</t>
  </si>
  <si>
    <t>Reflects standard accommodation cancellation policy practices.</t>
  </si>
  <si>
    <t>Reservation demand reacts negatively to higher room prices.</t>
  </si>
  <si>
    <t>Higher pricing is assumed to moderately reduce booking demand during the peak season.</t>
  </si>
  <si>
    <t>Higher late cancellation fees reduce cancellation probability.</t>
  </si>
  <si>
    <t>Stronger cancellation penalties are assumed to discourage late booking cancellations.</t>
  </si>
  <si>
    <t>The resort continues accepting bookings until the overbooking threshold is reached.</t>
  </si>
  <si>
    <t>Reflects controlled overbooking practices commonly used in hospitality revenue management.</t>
  </si>
  <si>
    <t>No major external disruptions occur during the simulation period.</t>
  </si>
  <si>
    <t>The model excludes extreme events such as resort closure, severe weather shutdowns, or transport disruptions to maintain analytical focus on operational uncertainty.</t>
  </si>
  <si>
    <t>Guests affected by overbooking are compensated immediately.</t>
  </si>
  <si>
    <t>Available Booking Rooms</t>
  </si>
  <si>
    <t>Available Walk-ins Rooms</t>
  </si>
  <si>
    <t>Number of rooms available for bookings</t>
  </si>
  <si>
    <t>Equals to total capacity plus the overbooking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</si>
</sst>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44" formatCode="_-&quot;$&quot;* #,##0.00_-;\-&quot;$&quot;* #,##0.00_-;_-&quot;$&quot;* &quot;-&quot;??_-;_-@_-"/>
    <numFmt numFmtId="164" formatCode="&quot;$&quot;#,##0"/>
    <numFmt numFmtId="165" formatCode="#,##0.0000"/>
    <numFmt numFmtId="166" formatCode="&quot;$&quot;#,##0.00"/>
    <numFmt numFmtId="167" formatCode="0.000000"/>
    <numFmt numFmtId="168" formatCode="0.0%"/>
    <numFmt numFmtId="169" formatCode="0.0"/>
  </numFmts>
  <fonts count="36"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Times New Roman"/>
      <family val="1"/>
    </font>
    <font>
      <sz val="12"/>
      <color theme="1"/>
      <name val="Calibri"/>
      <family val="2"/>
      <scheme val="minor"/>
    </font>
    <font>
      <sz val="8"/>
      <name val="Calibri"/>
      <family val="2"/>
      <scheme val="minor"/>
    </font>
    <font>
      <sz val="10"/>
      <name val="Arial"/>
      <family val="2"/>
    </font>
    <font>
      <b/>
      <sz val="14"/>
      <color rgb="FFFF0000"/>
      <name val="Calibri"/>
      <family val="2"/>
      <scheme val="minor"/>
    </font>
    <font>
      <b/>
      <sz val="14"/>
      <name val="Calibri"/>
      <family val="2"/>
      <scheme val="minor"/>
    </font>
    <font>
      <sz val="14"/>
      <color rgb="FF000000"/>
      <name val="Calibri"/>
      <family val="2"/>
      <scheme val="minor"/>
    </font>
    <font>
      <b/>
      <sz val="16"/>
      <color theme="1"/>
      <name val="Calibri"/>
      <family val="2"/>
      <scheme val="minor"/>
    </font>
    <font>
      <b/>
      <sz val="16"/>
      <color rgb="FF0000FF"/>
      <name val="Calibri"/>
      <family val="2"/>
      <scheme val="minor"/>
    </font>
    <font>
      <b/>
      <sz val="14"/>
      <color rgb="FF0000FF"/>
      <name val="Calibri"/>
      <family val="2"/>
      <scheme val="minor"/>
    </font>
    <font>
      <b/>
      <sz val="14"/>
      <color theme="1"/>
      <name val="Times New Roman"/>
      <family val="1"/>
    </font>
    <font>
      <b/>
      <sz val="12"/>
      <color theme="1"/>
      <name val="Calibri"/>
      <family val="2"/>
      <scheme val="minor"/>
    </font>
    <font>
      <b/>
      <sz val="13"/>
      <color theme="1"/>
      <name val="Calibri"/>
      <family val="2"/>
      <scheme val="minor"/>
    </font>
    <font>
      <b/>
      <sz val="13"/>
      <name val="Calibri"/>
      <family val="2"/>
      <scheme val="minor"/>
    </font>
    <font>
      <sz val="13"/>
      <color theme="1"/>
      <name val="Calibri"/>
      <family val="2"/>
      <scheme val="minor"/>
    </font>
    <font>
      <sz val="13"/>
      <color rgb="FF000000"/>
      <name val="Calibri"/>
      <family val="2"/>
      <scheme val="minor"/>
    </font>
    <font>
      <b/>
      <sz val="20"/>
      <color theme="1"/>
      <name val="Calibri"/>
      <family val="2"/>
      <scheme val="minor"/>
    </font>
    <font>
      <b/>
      <sz val="18"/>
      <color rgb="FF0033CC"/>
      <name val="Calibri"/>
      <family val="2"/>
      <scheme val="minor"/>
    </font>
    <font>
      <b/>
      <u/>
      <sz val="14"/>
      <color theme="1"/>
      <name val="Calibri"/>
      <family val="2"/>
      <scheme val="minor"/>
    </font>
    <font>
      <b/>
      <u/>
      <sz val="12"/>
      <color theme="1"/>
      <name val="Calibri"/>
      <family val="2"/>
      <scheme val="minor"/>
    </font>
    <font>
      <b/>
      <sz val="16"/>
      <color rgb="FF3333FF"/>
      <name val="Calibri"/>
      <family val="2"/>
      <scheme val="minor"/>
    </font>
    <font>
      <b/>
      <sz val="20"/>
      <color rgb="FFFF0000"/>
      <name val="Calibri"/>
      <family val="2"/>
      <scheme val="minor"/>
    </font>
    <font>
      <b/>
      <sz val="14"/>
      <color rgb="FF3333FF"/>
      <name val="Calibri"/>
      <family val="2"/>
      <scheme val="minor"/>
    </font>
    <font>
      <sz val="11"/>
      <color rgb="FF0A0A0A"/>
      <name val="Courier New"/>
      <family val="3"/>
    </font>
    <font>
      <sz val="13"/>
      <color rgb="FFFF0000"/>
      <name val="Calibri"/>
      <family val="2"/>
      <scheme val="minor"/>
    </font>
    <font>
      <b/>
      <u/>
      <sz val="14"/>
      <color rgb="FF0000FF"/>
      <name val="Calibri"/>
      <family val="2"/>
      <scheme val="minor"/>
    </font>
    <font>
      <sz val="11"/>
      <color rgb="FF0000FF"/>
      <name val="Calibri"/>
      <family val="2"/>
      <scheme val="minor"/>
    </font>
    <font>
      <b/>
      <sz val="16"/>
      <color rgb="FFFF0000"/>
      <name val="Calibri"/>
      <family val="2"/>
      <scheme val="minor"/>
    </font>
    <font>
      <b/>
      <i/>
      <sz val="14"/>
      <color rgb="FF0000FF"/>
      <name val="Calibri"/>
      <family val="2"/>
      <scheme val="minor"/>
    </font>
    <font>
      <i/>
      <sz val="14"/>
      <color theme="1"/>
      <name val="Calibri"/>
      <family val="2"/>
      <scheme val="minor"/>
    </font>
    <font>
      <i/>
      <sz val="11"/>
      <color theme="1"/>
      <name val="Calibri"/>
      <family val="2"/>
      <scheme val="minor"/>
    </font>
    <font>
      <sz val="16"/>
      <color theme="1"/>
      <name val="Calibri"/>
      <family val="2"/>
      <scheme val="minor"/>
    </font>
  </fonts>
  <fills count="2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theme="5" tint="0.79998168889431442"/>
        <bgColor indexed="64"/>
      </patternFill>
    </fill>
    <fill>
      <patternFill patternType="solid">
        <fgColor rgb="FF99CCFF"/>
        <bgColor indexed="64"/>
      </patternFill>
    </fill>
    <fill>
      <patternFill patternType="solid">
        <fgColor rgb="FFFFFFCC"/>
      </patternFill>
    </fill>
    <fill>
      <patternFill patternType="solid">
        <fgColor rgb="FFF3F5D5"/>
        <bgColor indexed="64"/>
      </patternFill>
    </fill>
    <fill>
      <patternFill patternType="solid">
        <fgColor theme="1"/>
        <bgColor indexed="64"/>
      </patternFill>
    </fill>
    <fill>
      <patternFill patternType="solid">
        <fgColor rgb="FF92D050"/>
        <bgColor indexed="64"/>
      </patternFill>
    </fill>
    <fill>
      <patternFill patternType="solid">
        <fgColor rgb="FFFFFFCC"/>
        <bgColor indexed="64"/>
      </patternFill>
    </fill>
    <fill>
      <patternFill patternType="solid">
        <fgColor theme="4" tint="0.59999389629810485"/>
        <bgColor indexed="64"/>
      </patternFill>
    </fill>
    <fill>
      <patternFill patternType="solid">
        <fgColor rgb="FFFF00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C0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medium">
        <color indexed="64"/>
      </top>
      <bottom style="thin">
        <color indexed="64"/>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
    <xf numFmtId="0" fontId="0" fillId="0" borderId="0"/>
    <xf numFmtId="0" fontId="7" fillId="0" borderId="0"/>
    <xf numFmtId="0" fontId="1" fillId="7" borderId="4" applyNumberFormat="0" applyFont="0" applyAlignment="0" applyProtection="0"/>
    <xf numFmtId="44" fontId="1" fillId="0" borderId="0" applyFont="0" applyFill="0" applyBorder="0" applyAlignment="0" applyProtection="0"/>
    <xf numFmtId="9" fontId="1" fillId="0" borderId="0" applyFont="0" applyFill="0" applyBorder="0" applyAlignment="0" applyProtection="0"/>
  </cellStyleXfs>
  <cellXfs count="233">
    <xf numFmtId="0" fontId="0" fillId="0" borderId="0" xfId="0"/>
    <xf numFmtId="0" fontId="2" fillId="0" borderId="0" xfId="0" applyFont="1"/>
    <xf numFmtId="0" fontId="3" fillId="0" borderId="0" xfId="0" applyFont="1"/>
    <xf numFmtId="0" fontId="3" fillId="2" borderId="0" xfId="0" applyFont="1" applyFill="1"/>
    <xf numFmtId="0" fontId="2" fillId="0" borderId="0" xfId="0" applyFont="1" applyAlignment="1">
      <alignment horizontal="left"/>
    </xf>
    <xf numFmtId="0" fontId="4" fillId="0" borderId="0" xfId="0" applyFont="1"/>
    <xf numFmtId="0" fontId="5" fillId="0" borderId="0" xfId="0" applyFont="1"/>
    <xf numFmtId="0" fontId="5" fillId="0" borderId="1" xfId="0" applyFont="1" applyBorder="1"/>
    <xf numFmtId="0" fontId="4" fillId="0" borderId="0" xfId="0" applyFont="1" applyAlignment="1">
      <alignment horizontal="left"/>
    </xf>
    <xf numFmtId="0" fontId="8" fillId="8" borderId="0" xfId="2" applyFont="1" applyFill="1" applyBorder="1" applyAlignment="1">
      <alignment horizontal="left" vertical="top"/>
    </xf>
    <xf numFmtId="0" fontId="5" fillId="0" borderId="0" xfId="0" applyFont="1" applyAlignment="1">
      <alignment vertical="top" wrapText="1"/>
    </xf>
    <xf numFmtId="0" fontId="5" fillId="0" borderId="0" xfId="0" applyFont="1" applyAlignment="1">
      <alignment horizontal="left" vertical="top" wrapText="1"/>
    </xf>
    <xf numFmtId="0" fontId="5" fillId="9" borderId="5" xfId="0" applyFont="1" applyFill="1" applyBorder="1"/>
    <xf numFmtId="0" fontId="0" fillId="9" borderId="5" xfId="0" applyFill="1" applyBorder="1"/>
    <xf numFmtId="0" fontId="4" fillId="9" borderId="0" xfId="0" applyFont="1" applyFill="1"/>
    <xf numFmtId="0" fontId="9" fillId="0" borderId="0" xfId="0" applyFont="1"/>
    <xf numFmtId="0" fontId="9" fillId="5" borderId="3" xfId="0" applyFont="1" applyFill="1" applyBorder="1"/>
    <xf numFmtId="0" fontId="9" fillId="6" borderId="3" xfId="0" applyFont="1" applyFill="1" applyBorder="1"/>
    <xf numFmtId="0" fontId="2" fillId="10" borderId="3" xfId="0" applyFont="1" applyFill="1" applyBorder="1"/>
    <xf numFmtId="0" fontId="11" fillId="0" borderId="0" xfId="0" applyFont="1"/>
    <xf numFmtId="0" fontId="12" fillId="2" borderId="0" xfId="0" applyFont="1" applyFill="1"/>
    <xf numFmtId="0" fontId="13" fillId="2" borderId="0" xfId="0" applyFont="1" applyFill="1"/>
    <xf numFmtId="0" fontId="5" fillId="9" borderId="0" xfId="0" applyFont="1" applyFill="1"/>
    <xf numFmtId="0" fontId="5" fillId="9" borderId="0" xfId="0" applyFont="1" applyFill="1" applyAlignment="1">
      <alignment horizontal="left" vertical="top" wrapText="1"/>
    </xf>
    <xf numFmtId="0" fontId="3" fillId="6" borderId="1" xfId="0" applyFont="1" applyFill="1" applyBorder="1" applyAlignment="1">
      <alignment horizontal="left" wrapText="1"/>
    </xf>
    <xf numFmtId="164" fontId="3" fillId="3" borderId="1" xfId="0" applyNumberFormat="1" applyFont="1" applyFill="1" applyBorder="1" applyAlignment="1">
      <alignment horizontal="left" wrapText="1"/>
    </xf>
    <xf numFmtId="0" fontId="3" fillId="3" borderId="1" xfId="0" applyFont="1" applyFill="1" applyBorder="1" applyAlignment="1">
      <alignment horizontal="left" wrapText="1"/>
    </xf>
    <xf numFmtId="0" fontId="3" fillId="5" borderId="1" xfId="0" applyFont="1" applyFill="1" applyBorder="1" applyAlignment="1">
      <alignment horizontal="left" wrapText="1"/>
    </xf>
    <xf numFmtId="0" fontId="3" fillId="4" borderId="1" xfId="0" applyFont="1" applyFill="1" applyBorder="1" applyAlignment="1">
      <alignment horizontal="left" wrapText="1"/>
    </xf>
    <xf numFmtId="0" fontId="3" fillId="0" borderId="0" xfId="0" applyFont="1" applyAlignment="1">
      <alignment wrapText="1"/>
    </xf>
    <xf numFmtId="0" fontId="10" fillId="0" borderId="0" xfId="0" applyFont="1" applyAlignment="1">
      <alignment wrapText="1"/>
    </xf>
    <xf numFmtId="0" fontId="9" fillId="3" borderId="1" xfId="0" applyFont="1" applyFill="1" applyBorder="1"/>
    <xf numFmtId="0" fontId="2" fillId="4" borderId="3" xfId="0" applyFont="1" applyFill="1" applyBorder="1"/>
    <xf numFmtId="0" fontId="14" fillId="0" borderId="0" xfId="0" applyFont="1"/>
    <xf numFmtId="0" fontId="9" fillId="10" borderId="1" xfId="0" applyFont="1" applyFill="1" applyBorder="1"/>
    <xf numFmtId="0" fontId="9" fillId="6" borderId="1" xfId="0" applyFont="1" applyFill="1" applyBorder="1"/>
    <xf numFmtId="0" fontId="14" fillId="2" borderId="0" xfId="0" applyFont="1" applyFill="1"/>
    <xf numFmtId="0" fontId="2" fillId="4" borderId="1" xfId="0" applyFont="1" applyFill="1" applyBorder="1" applyAlignment="1">
      <alignment horizontal="left" wrapText="1"/>
    </xf>
    <xf numFmtId="0" fontId="2" fillId="5" borderId="1" xfId="0" applyFont="1" applyFill="1" applyBorder="1" applyAlignment="1">
      <alignment horizontal="left" wrapText="1"/>
    </xf>
    <xf numFmtId="0" fontId="2" fillId="0" borderId="0" xfId="0" applyFont="1" applyAlignment="1">
      <alignment horizontal="left" wrapText="1"/>
    </xf>
    <xf numFmtId="0" fontId="0" fillId="10" borderId="1" xfId="0" applyFill="1" applyBorder="1"/>
    <xf numFmtId="0" fontId="15" fillId="0" borderId="0" xfId="0" applyFont="1"/>
    <xf numFmtId="0" fontId="5" fillId="10" borderId="1" xfId="0" applyFont="1" applyFill="1" applyBorder="1"/>
    <xf numFmtId="0" fontId="16" fillId="0" borderId="0" xfId="0" applyFont="1"/>
    <xf numFmtId="0" fontId="16" fillId="0" borderId="2" xfId="0" applyFont="1" applyBorder="1" applyAlignment="1">
      <alignment horizontal="center"/>
    </xf>
    <xf numFmtId="0" fontId="16" fillId="0" borderId="2" xfId="0" applyFont="1" applyBorder="1" applyAlignment="1">
      <alignment horizontal="left"/>
    </xf>
    <xf numFmtId="0" fontId="17" fillId="4" borderId="3" xfId="0" applyFont="1" applyFill="1" applyBorder="1"/>
    <xf numFmtId="0" fontId="18" fillId="4" borderId="1" xfId="0" applyFont="1" applyFill="1" applyBorder="1" applyAlignment="1">
      <alignment horizontal="left"/>
    </xf>
    <xf numFmtId="0" fontId="18" fillId="4" borderId="1" xfId="0" applyFont="1" applyFill="1" applyBorder="1" applyAlignment="1">
      <alignment horizontal="left" wrapText="1"/>
    </xf>
    <xf numFmtId="0" fontId="17" fillId="0" borderId="0" xfId="0" applyFont="1"/>
    <xf numFmtId="0" fontId="18" fillId="0" borderId="0" xfId="0" applyFont="1"/>
    <xf numFmtId="0" fontId="18" fillId="0" borderId="0" xfId="0" applyFont="1" applyAlignment="1">
      <alignment wrapText="1"/>
    </xf>
    <xf numFmtId="0" fontId="16" fillId="0" borderId="2" xfId="0" applyFont="1" applyBorder="1" applyAlignment="1">
      <alignment horizontal="left" wrapText="1"/>
    </xf>
    <xf numFmtId="0" fontId="17" fillId="5" borderId="3" xfId="0" applyFont="1" applyFill="1" applyBorder="1"/>
    <xf numFmtId="0" fontId="18" fillId="5" borderId="1" xfId="0" applyFont="1" applyFill="1" applyBorder="1" applyAlignment="1">
      <alignment horizontal="left"/>
    </xf>
    <xf numFmtId="0" fontId="18" fillId="5" borderId="1" xfId="0" applyFont="1" applyFill="1" applyBorder="1" applyAlignment="1">
      <alignment horizontal="left" wrapText="1"/>
    </xf>
    <xf numFmtId="0" fontId="19" fillId="0" borderId="0" xfId="0" applyFont="1"/>
    <xf numFmtId="0" fontId="19" fillId="0" borderId="0" xfId="0" applyFont="1" applyAlignment="1">
      <alignment wrapText="1"/>
    </xf>
    <xf numFmtId="0" fontId="17" fillId="6" borderId="3" xfId="0" applyFont="1" applyFill="1" applyBorder="1"/>
    <xf numFmtId="0" fontId="18" fillId="6" borderId="1" xfId="0" applyFont="1" applyFill="1" applyBorder="1" applyAlignment="1">
      <alignment horizontal="left"/>
    </xf>
    <xf numFmtId="0" fontId="18" fillId="6" borderId="1" xfId="0" applyFont="1" applyFill="1" applyBorder="1" applyAlignment="1">
      <alignment horizontal="left" wrapText="1"/>
    </xf>
    <xf numFmtId="0" fontId="17" fillId="6" borderId="1" xfId="0" applyFont="1" applyFill="1" applyBorder="1"/>
    <xf numFmtId="0" fontId="18" fillId="6" borderId="1" xfId="0" applyFont="1" applyFill="1" applyBorder="1"/>
    <xf numFmtId="0" fontId="18" fillId="6" borderId="1" xfId="0" applyFont="1" applyFill="1" applyBorder="1" applyAlignment="1">
      <alignment wrapText="1"/>
    </xf>
    <xf numFmtId="0" fontId="17" fillId="3" borderId="1" xfId="0" applyFont="1" applyFill="1" applyBorder="1"/>
    <xf numFmtId="0" fontId="18" fillId="3" borderId="1" xfId="0" applyFont="1" applyFill="1" applyBorder="1" applyAlignment="1">
      <alignment horizontal="left"/>
    </xf>
    <xf numFmtId="0" fontId="18" fillId="3" borderId="1" xfId="0" applyFont="1" applyFill="1" applyBorder="1" applyAlignment="1">
      <alignment horizontal="left" wrapText="1"/>
    </xf>
    <xf numFmtId="164" fontId="18" fillId="3" borderId="1" xfId="0" applyNumberFormat="1" applyFont="1" applyFill="1" applyBorder="1" applyAlignment="1">
      <alignment horizontal="left"/>
    </xf>
    <xf numFmtId="164" fontId="18" fillId="3" borderId="1" xfId="0" applyNumberFormat="1" applyFont="1" applyFill="1" applyBorder="1" applyAlignment="1">
      <alignment horizontal="left" wrapText="1"/>
    </xf>
    <xf numFmtId="0" fontId="16" fillId="10" borderId="3" xfId="0" applyFont="1" applyFill="1" applyBorder="1"/>
    <xf numFmtId="0" fontId="16" fillId="6" borderId="1" xfId="0" applyFont="1" applyFill="1" applyBorder="1"/>
    <xf numFmtId="0" fontId="5" fillId="0" borderId="0" xfId="0" applyFont="1" applyAlignment="1">
      <alignment horizontal="center"/>
    </xf>
    <xf numFmtId="0" fontId="21" fillId="11" borderId="0" xfId="0" applyFont="1" applyFill="1"/>
    <xf numFmtId="0" fontId="22" fillId="0" borderId="0" xfId="0" applyFont="1"/>
    <xf numFmtId="0" fontId="23" fillId="0" borderId="0" xfId="0" applyFont="1"/>
    <xf numFmtId="0" fontId="24" fillId="12" borderId="1" xfId="0" applyFont="1" applyFill="1" applyBorder="1" applyAlignment="1">
      <alignment horizontal="center"/>
    </xf>
    <xf numFmtId="164" fontId="11" fillId="4" borderId="1" xfId="4" applyNumberFormat="1" applyFont="1" applyFill="1" applyBorder="1"/>
    <xf numFmtId="0" fontId="26" fillId="12" borderId="1" xfId="0" applyFont="1" applyFill="1" applyBorder="1" applyAlignment="1">
      <alignment horizontal="center"/>
    </xf>
    <xf numFmtId="164" fontId="2" fillId="4" borderId="1" xfId="4" applyNumberFormat="1" applyFont="1" applyFill="1" applyBorder="1"/>
    <xf numFmtId="165" fontId="2" fillId="4" borderId="1" xfId="4" applyNumberFormat="1" applyFont="1" applyFill="1" applyBorder="1" applyAlignment="1">
      <alignment horizontal="center"/>
    </xf>
    <xf numFmtId="0" fontId="8" fillId="3" borderId="1" xfId="0" applyFont="1" applyFill="1" applyBorder="1" applyAlignment="1">
      <alignment horizontal="center"/>
    </xf>
    <xf numFmtId="0" fontId="2" fillId="7" borderId="6" xfId="2" applyFont="1" applyBorder="1" applyAlignment="1">
      <alignment horizontal="center" vertical="top" wrapText="1"/>
    </xf>
    <xf numFmtId="4" fontId="11" fillId="4" borderId="1" xfId="4" applyNumberFormat="1" applyFont="1" applyFill="1" applyBorder="1" applyAlignment="1">
      <alignment horizontal="center"/>
    </xf>
    <xf numFmtId="166" fontId="25" fillId="3" borderId="1" xfId="0" applyNumberFormat="1" applyFont="1" applyFill="1" applyBorder="1" applyAlignment="1">
      <alignment horizontal="center"/>
    </xf>
    <xf numFmtId="0" fontId="11" fillId="7" borderId="0" xfId="2" applyFont="1" applyBorder="1" applyAlignment="1">
      <alignment horizontal="center" vertical="top" wrapText="1"/>
    </xf>
    <xf numFmtId="9" fontId="24" fillId="12" borderId="1" xfId="4" applyFont="1" applyFill="1" applyBorder="1" applyAlignment="1">
      <alignment horizontal="center"/>
    </xf>
    <xf numFmtId="167" fontId="0" fillId="0" borderId="0" xfId="0" applyNumberFormat="1"/>
    <xf numFmtId="167" fontId="27" fillId="0" borderId="0" xfId="0" applyNumberFormat="1" applyFont="1"/>
    <xf numFmtId="0" fontId="5" fillId="0" borderId="0" xfId="0" applyFont="1" applyAlignment="1">
      <alignment horizontal="center" vertical="top" wrapText="1"/>
    </xf>
    <xf numFmtId="44" fontId="2" fillId="4" borderId="1" xfId="3" applyFont="1" applyFill="1" applyBorder="1" applyAlignment="1">
      <alignment horizontal="left" wrapText="1"/>
    </xf>
    <xf numFmtId="9" fontId="9" fillId="6" borderId="1" xfId="4" applyFont="1" applyFill="1" applyBorder="1"/>
    <xf numFmtId="44" fontId="9" fillId="6" borderId="1" xfId="3" applyFont="1" applyFill="1" applyBorder="1"/>
    <xf numFmtId="44" fontId="2" fillId="3" borderId="1" xfId="3" applyFont="1" applyFill="1" applyBorder="1"/>
    <xf numFmtId="0" fontId="2" fillId="3" borderId="1" xfId="3" applyNumberFormat="1" applyFont="1" applyFill="1" applyBorder="1"/>
    <xf numFmtId="0" fontId="2" fillId="3" borderId="1" xfId="0" applyFont="1" applyFill="1" applyBorder="1"/>
    <xf numFmtId="44" fontId="2" fillId="3" borderId="1" xfId="0" applyNumberFormat="1" applyFont="1" applyFill="1" applyBorder="1"/>
    <xf numFmtId="44" fontId="9" fillId="10" borderId="1" xfId="0" applyNumberFormat="1" applyFont="1" applyFill="1" applyBorder="1"/>
    <xf numFmtId="10" fontId="9" fillId="10" borderId="1" xfId="4" applyNumberFormat="1" applyFont="1" applyFill="1" applyBorder="1"/>
    <xf numFmtId="0" fontId="0" fillId="8" borderId="1" xfId="0" applyFill="1" applyBorder="1"/>
    <xf numFmtId="0" fontId="5" fillId="13" borderId="1" xfId="0" applyFont="1" applyFill="1" applyBorder="1"/>
    <xf numFmtId="0" fontId="5" fillId="3" borderId="1" xfId="0" applyFont="1" applyFill="1" applyBorder="1"/>
    <xf numFmtId="0" fontId="0" fillId="14" borderId="1" xfId="0" applyFill="1" applyBorder="1"/>
    <xf numFmtId="0" fontId="5" fillId="14" borderId="1" xfId="0" applyFont="1" applyFill="1" applyBorder="1" applyAlignment="1">
      <alignment vertical="top" wrapText="1"/>
    </xf>
    <xf numFmtId="0" fontId="0" fillId="0" borderId="1" xfId="0" applyBorder="1"/>
    <xf numFmtId="0" fontId="5" fillId="0" borderId="1" xfId="0" applyFont="1" applyBorder="1" applyAlignment="1">
      <alignment vertical="top" wrapText="1"/>
    </xf>
    <xf numFmtId="44" fontId="5" fillId="14" borderId="1" xfId="0" applyNumberFormat="1" applyFont="1" applyFill="1" applyBorder="1" applyAlignment="1">
      <alignment vertical="top" wrapText="1"/>
    </xf>
    <xf numFmtId="10" fontId="5" fillId="14" borderId="1" xfId="0" applyNumberFormat="1" applyFont="1" applyFill="1" applyBorder="1" applyAlignment="1">
      <alignment vertical="top" wrapText="1"/>
    </xf>
    <xf numFmtId="0" fontId="28" fillId="0" borderId="0" xfId="0" applyFont="1"/>
    <xf numFmtId="0" fontId="18" fillId="10" borderId="1" xfId="0" applyFont="1" applyFill="1" applyBorder="1" applyAlignment="1">
      <alignment horizontal="left"/>
    </xf>
    <xf numFmtId="0" fontId="18" fillId="10" borderId="1" xfId="0" applyFont="1" applyFill="1" applyBorder="1" applyAlignment="1">
      <alignment horizontal="left" wrapText="1"/>
    </xf>
    <xf numFmtId="0" fontId="16" fillId="10" borderId="1" xfId="0" applyFont="1" applyFill="1" applyBorder="1"/>
    <xf numFmtId="44" fontId="5" fillId="0" borderId="1" xfId="3" applyFont="1" applyBorder="1"/>
    <xf numFmtId="0" fontId="5" fillId="0" borderId="1" xfId="0" applyFont="1" applyBorder="1" applyAlignment="1">
      <alignment horizontal="right"/>
    </xf>
    <xf numFmtId="44" fontId="5" fillId="0" borderId="1" xfId="3" applyFont="1" applyBorder="1" applyAlignment="1">
      <alignment horizontal="right"/>
    </xf>
    <xf numFmtId="0" fontId="5" fillId="0" borderId="1" xfId="0" applyFont="1" applyBorder="1" applyAlignment="1">
      <alignment horizontal="right" vertical="top" wrapText="1"/>
    </xf>
    <xf numFmtId="44" fontId="5" fillId="0" borderId="1" xfId="3" applyFont="1" applyBorder="1" applyAlignment="1">
      <alignment horizontal="right" vertical="top" wrapText="1"/>
    </xf>
    <xf numFmtId="0" fontId="4" fillId="0" borderId="1" xfId="0" applyFont="1" applyBorder="1" applyAlignment="1">
      <alignment horizontal="right"/>
    </xf>
    <xf numFmtId="44" fontId="4" fillId="0" borderId="1" xfId="3" applyFont="1" applyBorder="1" applyAlignment="1">
      <alignment horizontal="right"/>
    </xf>
    <xf numFmtId="10" fontId="5" fillId="0" borderId="1" xfId="4" applyNumberFormat="1" applyFont="1" applyBorder="1" applyAlignment="1">
      <alignment horizontal="right"/>
    </xf>
    <xf numFmtId="10" fontId="5" fillId="0" borderId="1" xfId="4" applyNumberFormat="1" applyFont="1" applyBorder="1" applyAlignment="1">
      <alignment horizontal="right" vertical="top" wrapText="1"/>
    </xf>
    <xf numFmtId="10" fontId="4" fillId="0" borderId="1" xfId="4" applyNumberFormat="1" applyFont="1" applyBorder="1" applyAlignment="1">
      <alignment horizontal="right"/>
    </xf>
    <xf numFmtId="10" fontId="5" fillId="0" borderId="1" xfId="0" applyNumberFormat="1" applyFont="1" applyBorder="1" applyAlignment="1">
      <alignment vertical="top" wrapText="1"/>
    </xf>
    <xf numFmtId="44" fontId="5" fillId="0" borderId="1" xfId="3" applyFont="1" applyBorder="1" applyAlignment="1">
      <alignment vertical="top" wrapText="1"/>
    </xf>
    <xf numFmtId="0" fontId="5" fillId="14" borderId="1" xfId="0" applyFont="1" applyFill="1" applyBorder="1"/>
    <xf numFmtId="0" fontId="5" fillId="0" borderId="0" xfId="0" applyFont="1" applyAlignment="1">
      <alignment horizontal="right"/>
    </xf>
    <xf numFmtId="0" fontId="5" fillId="0" borderId="0" xfId="0" applyFont="1" applyAlignment="1">
      <alignment horizontal="right" vertical="top" wrapText="1"/>
    </xf>
    <xf numFmtId="0" fontId="4" fillId="0" borderId="0" xfId="0" applyFont="1" applyAlignment="1">
      <alignment horizontal="right"/>
    </xf>
    <xf numFmtId="10" fontId="5" fillId="0" borderId="0" xfId="4" applyNumberFormat="1" applyFont="1"/>
    <xf numFmtId="10" fontId="5" fillId="10" borderId="1" xfId="4" applyNumberFormat="1" applyFont="1" applyFill="1" applyBorder="1"/>
    <xf numFmtId="10" fontId="4" fillId="0" borderId="0" xfId="4" applyNumberFormat="1" applyFont="1"/>
    <xf numFmtId="44" fontId="5" fillId="0" borderId="0" xfId="3" applyFont="1"/>
    <xf numFmtId="44" fontId="5" fillId="10" borderId="1" xfId="3" applyFont="1" applyFill="1" applyBorder="1"/>
    <xf numFmtId="44" fontId="4" fillId="0" borderId="0" xfId="3" applyFont="1"/>
    <xf numFmtId="44" fontId="5" fillId="3" borderId="1" xfId="3" applyFont="1" applyFill="1" applyBorder="1"/>
    <xf numFmtId="44" fontId="15" fillId="0" borderId="0" xfId="3" applyFont="1"/>
    <xf numFmtId="44" fontId="5" fillId="13" borderId="1" xfId="3" applyFont="1" applyFill="1" applyBorder="1"/>
    <xf numFmtId="44" fontId="5" fillId="14" borderId="1" xfId="3" applyFont="1" applyFill="1" applyBorder="1" applyAlignment="1">
      <alignment vertical="top" wrapText="1"/>
    </xf>
    <xf numFmtId="44" fontId="0" fillId="0" borderId="1" xfId="3" applyFont="1" applyBorder="1"/>
    <xf numFmtId="44" fontId="0" fillId="0" borderId="0" xfId="3" applyFont="1"/>
    <xf numFmtId="168" fontId="0" fillId="0" borderId="0" xfId="4" applyNumberFormat="1" applyFont="1"/>
    <xf numFmtId="10" fontId="5" fillId="14" borderId="1" xfId="4" applyNumberFormat="1" applyFont="1" applyFill="1" applyBorder="1" applyAlignment="1">
      <alignment vertical="top" wrapText="1"/>
    </xf>
    <xf numFmtId="10" fontId="5" fillId="0" borderId="1" xfId="4" applyNumberFormat="1" applyFont="1" applyBorder="1"/>
    <xf numFmtId="10" fontId="0" fillId="0" borderId="1" xfId="4" applyNumberFormat="1" applyFont="1" applyBorder="1"/>
    <xf numFmtId="10" fontId="5" fillId="0" borderId="1" xfId="4" applyNumberFormat="1" applyFont="1" applyBorder="1" applyAlignment="1">
      <alignment vertical="top" wrapText="1"/>
    </xf>
    <xf numFmtId="10" fontId="0" fillId="0" borderId="0" xfId="4" applyNumberFormat="1" applyFont="1"/>
    <xf numFmtId="0" fontId="5" fillId="14" borderId="1" xfId="0" applyFont="1" applyFill="1" applyBorder="1" applyAlignment="1">
      <alignment horizontal="right"/>
    </xf>
    <xf numFmtId="44" fontId="5" fillId="14" borderId="1" xfId="3" applyFont="1" applyFill="1" applyBorder="1" applyAlignment="1">
      <alignment horizontal="right"/>
    </xf>
    <xf numFmtId="10" fontId="5" fillId="14" borderId="1" xfId="4" applyNumberFormat="1" applyFont="1" applyFill="1" applyBorder="1" applyAlignment="1">
      <alignment horizontal="right"/>
    </xf>
    <xf numFmtId="0" fontId="2" fillId="0" borderId="0" xfId="0" applyFont="1" applyAlignment="1">
      <alignment horizontal="right"/>
    </xf>
    <xf numFmtId="0" fontId="2" fillId="0" borderId="1" xfId="0" applyFont="1" applyBorder="1" applyAlignment="1">
      <alignment horizontal="right"/>
    </xf>
    <xf numFmtId="0" fontId="2" fillId="0" borderId="1" xfId="0" applyFont="1" applyBorder="1"/>
    <xf numFmtId="0" fontId="2" fillId="10" borderId="1" xfId="0" applyFont="1" applyFill="1" applyBorder="1" applyAlignment="1">
      <alignment horizontal="left"/>
    </xf>
    <xf numFmtId="0" fontId="2" fillId="10" borderId="1" xfId="0" quotePrefix="1" applyFont="1" applyFill="1" applyBorder="1" applyAlignment="1">
      <alignment horizontal="center" vertical="center"/>
    </xf>
    <xf numFmtId="0" fontId="2" fillId="10" borderId="1" xfId="0" applyFont="1" applyFill="1" applyBorder="1" applyAlignment="1">
      <alignment horizontal="center" vertical="center"/>
    </xf>
    <xf numFmtId="0" fontId="15" fillId="0" borderId="0" xfId="0" applyFont="1" applyAlignment="1">
      <alignment horizontal="center"/>
    </xf>
    <xf numFmtId="0" fontId="2" fillId="11" borderId="1" xfId="0" applyFont="1" applyFill="1" applyBorder="1" applyAlignment="1">
      <alignment horizontal="left"/>
    </xf>
    <xf numFmtId="168" fontId="2" fillId="11" borderId="1" xfId="4" applyNumberFormat="1" applyFont="1" applyFill="1" applyBorder="1" applyAlignment="1">
      <alignment horizontal="center" vertical="center"/>
    </xf>
    <xf numFmtId="168" fontId="15" fillId="0" borderId="0" xfId="0" applyNumberFormat="1" applyFont="1" applyAlignment="1">
      <alignment horizontal="center"/>
    </xf>
    <xf numFmtId="0" fontId="2" fillId="4" borderId="1" xfId="0" applyFont="1" applyFill="1" applyBorder="1" applyAlignment="1">
      <alignment horizontal="left"/>
    </xf>
    <xf numFmtId="1" fontId="2" fillId="4" borderId="1" xfId="0" applyNumberFormat="1" applyFont="1" applyFill="1" applyBorder="1" applyAlignment="1">
      <alignment horizontal="center" vertical="center"/>
    </xf>
    <xf numFmtId="0" fontId="4" fillId="14" borderId="0" xfId="0" applyFont="1" applyFill="1"/>
    <xf numFmtId="0" fontId="5" fillId="14" borderId="0" xfId="0" applyFont="1" applyFill="1"/>
    <xf numFmtId="16" fontId="2" fillId="10" borderId="1" xfId="0" quotePrefix="1" applyNumberFormat="1" applyFont="1" applyFill="1" applyBorder="1" applyAlignment="1">
      <alignment horizontal="center" vertical="center"/>
    </xf>
    <xf numFmtId="9" fontId="2" fillId="11" borderId="1" xfId="4" applyFont="1" applyFill="1" applyBorder="1" applyAlignment="1">
      <alignment horizontal="center" vertical="center"/>
    </xf>
    <xf numFmtId="9" fontId="2" fillId="10" borderId="1" xfId="0" applyNumberFormat="1" applyFont="1" applyFill="1" applyBorder="1" applyAlignment="1">
      <alignment horizontal="center" vertical="center"/>
    </xf>
    <xf numFmtId="164" fontId="30" fillId="0" borderId="0" xfId="0" applyNumberFormat="1" applyFont="1"/>
    <xf numFmtId="0" fontId="30" fillId="0" borderId="0" xfId="0" applyFont="1"/>
    <xf numFmtId="44" fontId="30" fillId="0" borderId="0" xfId="3" applyFont="1" applyFill="1" applyBorder="1" applyAlignment="1"/>
    <xf numFmtId="0" fontId="31" fillId="0" borderId="0" xfId="0" applyFont="1" applyAlignment="1">
      <alignment horizontal="center"/>
    </xf>
    <xf numFmtId="164" fontId="12" fillId="2" borderId="0" xfId="0" applyNumberFormat="1" applyFont="1" applyFill="1"/>
    <xf numFmtId="0" fontId="30" fillId="2" borderId="0" xfId="0" applyFont="1" applyFill="1"/>
    <xf numFmtId="44" fontId="30" fillId="2" borderId="0" xfId="3" applyFont="1" applyFill="1" applyBorder="1" applyAlignment="1"/>
    <xf numFmtId="0" fontId="0" fillId="2" borderId="0" xfId="0" applyFill="1"/>
    <xf numFmtId="0" fontId="0" fillId="17" borderId="0" xfId="0" applyFill="1"/>
    <xf numFmtId="0" fontId="0" fillId="16" borderId="0" xfId="0" applyFill="1"/>
    <xf numFmtId="1" fontId="0" fillId="0" borderId="0" xfId="0" applyNumberFormat="1"/>
    <xf numFmtId="0" fontId="8" fillId="0" borderId="0" xfId="0" applyFont="1" applyAlignment="1">
      <alignment horizontal="center"/>
    </xf>
    <xf numFmtId="0" fontId="3" fillId="17" borderId="0" xfId="0" applyFont="1" applyFill="1"/>
    <xf numFmtId="0" fontId="3" fillId="16" borderId="0" xfId="0" applyFont="1" applyFill="1"/>
    <xf numFmtId="0" fontId="33" fillId="2" borderId="1" xfId="0" applyFont="1" applyFill="1" applyBorder="1" applyAlignment="1">
      <alignment horizontal="center"/>
    </xf>
    <xf numFmtId="1" fontId="2" fillId="2" borderId="1" xfId="0" applyNumberFormat="1" applyFont="1" applyFill="1" applyBorder="1" applyAlignment="1">
      <alignment horizontal="right"/>
    </xf>
    <xf numFmtId="0" fontId="2" fillId="2" borderId="1" xfId="0" applyFont="1" applyFill="1" applyBorder="1" applyAlignment="1">
      <alignment horizontal="right"/>
    </xf>
    <xf numFmtId="0" fontId="35" fillId="0" borderId="0" xfId="0" applyFont="1"/>
    <xf numFmtId="0" fontId="3" fillId="0" borderId="1" xfId="0" applyFont="1" applyBorder="1" applyAlignment="1">
      <alignment horizontal="center"/>
    </xf>
    <xf numFmtId="2" fontId="3" fillId="0" borderId="1" xfId="0" applyNumberFormat="1" applyFont="1" applyBorder="1" applyAlignment="1">
      <alignment horizontal="center"/>
    </xf>
    <xf numFmtId="168" fontId="3" fillId="0" borderId="1" xfId="4" applyNumberFormat="1" applyFont="1" applyBorder="1" applyAlignment="1">
      <alignment horizontal="center"/>
    </xf>
    <xf numFmtId="1" fontId="3" fillId="0" borderId="1" xfId="0" applyNumberFormat="1" applyFont="1" applyBorder="1" applyAlignment="1">
      <alignment horizontal="center"/>
    </xf>
    <xf numFmtId="169" fontId="3" fillId="0" borderId="1" xfId="0" applyNumberFormat="1" applyFont="1" applyBorder="1" applyAlignment="1">
      <alignment horizontal="center"/>
    </xf>
    <xf numFmtId="168" fontId="3" fillId="0" borderId="0" xfId="0" applyNumberFormat="1" applyFont="1" applyAlignment="1">
      <alignment horizontal="center"/>
    </xf>
    <xf numFmtId="0" fontId="3" fillId="0" borderId="0" xfId="0" applyFont="1" applyAlignment="1">
      <alignment horizontal="center"/>
    </xf>
    <xf numFmtId="0" fontId="0" fillId="0" borderId="0" xfId="0" applyAlignment="1">
      <alignment horizontal="center"/>
    </xf>
    <xf numFmtId="0" fontId="34" fillId="0" borderId="9" xfId="0" applyFont="1" applyBorder="1" applyAlignment="1">
      <alignment horizontal="centerContinuous"/>
    </xf>
    <xf numFmtId="2" fontId="0" fillId="0" borderId="1" xfId="0" applyNumberFormat="1" applyBorder="1"/>
    <xf numFmtId="1" fontId="0" fillId="0" borderId="1" xfId="0" applyNumberFormat="1" applyBorder="1"/>
    <xf numFmtId="6" fontId="13" fillId="18" borderId="1" xfId="0" applyNumberFormat="1" applyFont="1" applyFill="1" applyBorder="1" applyAlignment="1">
      <alignment horizontal="center"/>
    </xf>
    <xf numFmtId="166" fontId="11" fillId="11" borderId="1" xfId="4" applyNumberFormat="1" applyFont="1" applyFill="1" applyBorder="1" applyAlignment="1">
      <alignment horizontal="center"/>
    </xf>
    <xf numFmtId="2" fontId="0" fillId="0" borderId="0" xfId="0" applyNumberFormat="1"/>
    <xf numFmtId="0" fontId="34" fillId="0" borderId="0" xfId="0" applyFont="1"/>
    <xf numFmtId="0" fontId="32" fillId="0" borderId="0" xfId="0" applyFont="1" applyAlignment="1">
      <alignment horizontal="center"/>
    </xf>
    <xf numFmtId="9" fontId="0" fillId="0" borderId="1" xfId="4" applyFont="1" applyFill="1" applyBorder="1" applyAlignment="1"/>
    <xf numFmtId="10" fontId="0" fillId="0" borderId="1" xfId="4" applyNumberFormat="1" applyFont="1" applyFill="1" applyBorder="1" applyAlignment="1"/>
    <xf numFmtId="0" fontId="33" fillId="19" borderId="7" xfId="0" applyFont="1" applyFill="1" applyBorder="1" applyAlignment="1">
      <alignment horizontal="center"/>
    </xf>
    <xf numFmtId="0" fontId="3" fillId="19" borderId="1" xfId="0" applyFont="1" applyFill="1" applyBorder="1"/>
    <xf numFmtId="10" fontId="3" fillId="0" borderId="1" xfId="4" applyNumberFormat="1" applyFont="1" applyBorder="1"/>
    <xf numFmtId="10" fontId="11" fillId="11" borderId="1" xfId="4" applyNumberFormat="1" applyFont="1" applyFill="1" applyBorder="1" applyAlignment="1">
      <alignment horizontal="center"/>
    </xf>
    <xf numFmtId="0" fontId="0" fillId="20" borderId="0" xfId="0" applyFill="1"/>
    <xf numFmtId="0" fontId="0" fillId="20" borderId="0" xfId="0" applyFill="1" applyAlignment="1">
      <alignment horizontal="center"/>
    </xf>
    <xf numFmtId="9" fontId="3" fillId="6" borderId="1" xfId="0" applyNumberFormat="1" applyFont="1" applyFill="1" applyBorder="1" applyAlignment="1">
      <alignment horizontal="left" wrapText="1"/>
    </xf>
    <xf numFmtId="6" fontId="3" fillId="6" borderId="1" xfId="0" applyNumberFormat="1" applyFont="1" applyFill="1" applyBorder="1" applyAlignment="1">
      <alignment wrapText="1"/>
    </xf>
    <xf numFmtId="0" fontId="3" fillId="10" borderId="1" xfId="0" applyFont="1" applyFill="1" applyBorder="1" applyAlignment="1">
      <alignment horizontal="left" wrapText="1"/>
    </xf>
    <xf numFmtId="0" fontId="0" fillId="10" borderId="1" xfId="0" applyFill="1" applyBorder="1" applyAlignment="1">
      <alignment horizontal="left" wrapText="1"/>
    </xf>
    <xf numFmtId="0" fontId="5" fillId="0" borderId="1" xfId="0" applyFont="1" applyBorder="1" applyAlignment="1">
      <alignment vertical="center" wrapText="1"/>
    </xf>
    <xf numFmtId="0" fontId="15" fillId="21" borderId="1" xfId="0" applyFont="1" applyFill="1" applyBorder="1" applyAlignment="1">
      <alignment horizontal="center" vertical="center" wrapText="1"/>
    </xf>
    <xf numFmtId="0" fontId="0" fillId="16" borderId="13" xfId="0" applyFill="1" applyBorder="1"/>
    <xf numFmtId="0" fontId="0" fillId="16" borderId="11" xfId="0" applyFill="1" applyBorder="1"/>
    <xf numFmtId="0" fontId="0" fillId="16" borderId="14" xfId="0" applyFill="1" applyBorder="1"/>
    <xf numFmtId="0" fontId="0" fillId="16" borderId="15" xfId="0" applyFill="1" applyBorder="1"/>
    <xf numFmtId="0" fontId="0" fillId="16" borderId="16" xfId="0" applyFill="1" applyBorder="1"/>
    <xf numFmtId="0" fontId="0" fillId="16" borderId="17" xfId="0" applyFill="1" applyBorder="1"/>
    <xf numFmtId="0" fontId="0" fillId="16" borderId="10" xfId="0" applyFill="1" applyBorder="1"/>
    <xf numFmtId="0" fontId="0" fillId="16" borderId="18" xfId="0" applyFill="1" applyBorder="1"/>
    <xf numFmtId="0" fontId="20" fillId="2" borderId="0" xfId="0" applyFont="1" applyFill="1" applyAlignment="1">
      <alignment horizontal="center"/>
    </xf>
    <xf numFmtId="0" fontId="11" fillId="7" borderId="6" xfId="2" applyFont="1" applyBorder="1" applyAlignment="1">
      <alignment horizontal="center" vertical="top" wrapText="1"/>
    </xf>
    <xf numFmtId="0" fontId="11" fillId="7" borderId="0" xfId="2" applyFont="1" applyBorder="1" applyAlignment="1">
      <alignment horizontal="center" vertical="top" wrapText="1"/>
    </xf>
    <xf numFmtId="0" fontId="12" fillId="15" borderId="0" xfId="0" applyFont="1" applyFill="1" applyAlignment="1">
      <alignment horizontal="center" vertical="center" wrapText="1"/>
    </xf>
    <xf numFmtId="0" fontId="29" fillId="2" borderId="2" xfId="0" applyFont="1" applyFill="1" applyBorder="1" applyAlignment="1">
      <alignment horizontal="center" vertical="center" wrapText="1"/>
    </xf>
    <xf numFmtId="0" fontId="29" fillId="2" borderId="8" xfId="0" applyFont="1" applyFill="1" applyBorder="1" applyAlignment="1">
      <alignment horizontal="center" vertical="center" wrapText="1"/>
    </xf>
    <xf numFmtId="0" fontId="12" fillId="18" borderId="0" xfId="0" applyFont="1" applyFill="1" applyAlignment="1">
      <alignment horizontal="center" vertical="center"/>
    </xf>
    <xf numFmtId="0" fontId="31" fillId="0" borderId="0" xfId="0" applyFont="1" applyAlignment="1">
      <alignment horizontal="center"/>
    </xf>
    <xf numFmtId="0" fontId="32" fillId="2" borderId="2" xfId="0" applyFont="1" applyFill="1" applyBorder="1" applyAlignment="1">
      <alignment horizontal="center"/>
    </xf>
    <xf numFmtId="0" fontId="32" fillId="19" borderId="0" xfId="0" applyFont="1" applyFill="1" applyAlignment="1">
      <alignment horizontal="center"/>
    </xf>
    <xf numFmtId="0" fontId="2" fillId="0" borderId="1" xfId="0" applyFont="1" applyBorder="1" applyAlignment="1">
      <alignment horizontal="center" vertical="center" wrapText="1"/>
    </xf>
    <xf numFmtId="0" fontId="34" fillId="0" borderId="12" xfId="0" applyFont="1" applyBorder="1" applyAlignment="1">
      <alignment horizontal="center"/>
    </xf>
  </cellXfs>
  <cellStyles count="5">
    <cellStyle name="Currency" xfId="3" builtinId="4"/>
    <cellStyle name="Normal" xfId="0" builtinId="0"/>
    <cellStyle name="Normal 3" xfId="1" xr:uid="{01369B4F-615F-6541-9BD6-64F42B862EFB}"/>
    <cellStyle name="Note" xfId="2" builtinId="10"/>
    <cellStyle name="Percent" xfId="4" builtinId="5"/>
  </cellStyles>
  <dxfs count="0"/>
  <tableStyles count="0" defaultTableStyle="TableStyleMedium2" defaultPivotStyle="PivotStyleLight16"/>
  <colors>
    <mruColors>
      <color rgb="FF99CCFF"/>
      <color rgb="FFF3F5D5"/>
      <color rgb="FF0000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10/relationships/person" Target="persons/person.xml"/></Relationships>
</file>

<file path=xl/charts/_rels/chart1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Revenue</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$499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0"/>
          <c:order val="0"/>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values'!$R$5:$R$1004</c:f>
              <c:numCache>
                <c:formatCode>_("$"* #,##0.00_);_("$"* \(#,##0.00\);_("$"* "-"??_);_(@_)</c:formatCode>
                <c:ptCount val="1000"/>
                <c:pt idx="0">
                  <c:v>216566</c:v>
                </c:pt>
                <c:pt idx="1">
                  <c:v>215817.5</c:v>
                </c:pt>
                <c:pt idx="2">
                  <c:v>215734.33333333334</c:v>
                </c:pt>
                <c:pt idx="3">
                  <c:v>217564</c:v>
                </c:pt>
                <c:pt idx="4">
                  <c:v>217663.8</c:v>
                </c:pt>
                <c:pt idx="5">
                  <c:v>216981.83333333334</c:v>
                </c:pt>
                <c:pt idx="6">
                  <c:v>217350.14285714287</c:v>
                </c:pt>
                <c:pt idx="7">
                  <c:v>217376.875</c:v>
                </c:pt>
                <c:pt idx="8">
                  <c:v>216732.33333333334</c:v>
                </c:pt>
                <c:pt idx="9">
                  <c:v>216266.6</c:v>
                </c:pt>
                <c:pt idx="10">
                  <c:v>217019.63636363635</c:v>
                </c:pt>
                <c:pt idx="11">
                  <c:v>216981.83333333334</c:v>
                </c:pt>
                <c:pt idx="12">
                  <c:v>216796.30769230769</c:v>
                </c:pt>
                <c:pt idx="13">
                  <c:v>216708.57142857142</c:v>
                </c:pt>
                <c:pt idx="14">
                  <c:v>216765.6</c:v>
                </c:pt>
                <c:pt idx="15">
                  <c:v>217065</c:v>
                </c:pt>
                <c:pt idx="16">
                  <c:v>217241.11764705883</c:v>
                </c:pt>
                <c:pt idx="17">
                  <c:v>216870.94444444444</c:v>
                </c:pt>
                <c:pt idx="18">
                  <c:v>217091.26315789475</c:v>
                </c:pt>
                <c:pt idx="19">
                  <c:v>217015.1</c:v>
                </c:pt>
                <c:pt idx="20">
                  <c:v>217065</c:v>
                </c:pt>
                <c:pt idx="21">
                  <c:v>217246.45454545456</c:v>
                </c:pt>
                <c:pt idx="22">
                  <c:v>217368.73913043478</c:v>
                </c:pt>
                <c:pt idx="23">
                  <c:v>217293.70833333334</c:v>
                </c:pt>
                <c:pt idx="24">
                  <c:v>217224.68</c:v>
                </c:pt>
                <c:pt idx="25">
                  <c:v>217026.61538461538</c:v>
                </c:pt>
                <c:pt idx="26">
                  <c:v>216713.85185185185</c:v>
                </c:pt>
                <c:pt idx="27">
                  <c:v>216583.82142857142</c:v>
                </c:pt>
                <c:pt idx="28">
                  <c:v>216531.58620689655</c:v>
                </c:pt>
                <c:pt idx="29">
                  <c:v>216715.7</c:v>
                </c:pt>
                <c:pt idx="30">
                  <c:v>216823.54838709679</c:v>
                </c:pt>
                <c:pt idx="31">
                  <c:v>216893.46875</c:v>
                </c:pt>
                <c:pt idx="32">
                  <c:v>216944.0303030303</c:v>
                </c:pt>
                <c:pt idx="33">
                  <c:v>217006.29411764705</c:v>
                </c:pt>
                <c:pt idx="34">
                  <c:v>216851.14285714287</c:v>
                </c:pt>
                <c:pt idx="35">
                  <c:v>216954.11111111112</c:v>
                </c:pt>
                <c:pt idx="36">
                  <c:v>216916.64864864864</c:v>
                </c:pt>
                <c:pt idx="37">
                  <c:v>216854.89473684211</c:v>
                </c:pt>
                <c:pt idx="38">
                  <c:v>216757.92307692306</c:v>
                </c:pt>
                <c:pt idx="39">
                  <c:v>216778.07500000001</c:v>
                </c:pt>
                <c:pt idx="40">
                  <c:v>216943.29268292684</c:v>
                </c:pt>
                <c:pt idx="41">
                  <c:v>217124.40476190476</c:v>
                </c:pt>
                <c:pt idx="42">
                  <c:v>217239.06976744186</c:v>
                </c:pt>
                <c:pt idx="43">
                  <c:v>217291.81818181818</c:v>
                </c:pt>
                <c:pt idx="44">
                  <c:v>217386.57777777777</c:v>
                </c:pt>
                <c:pt idx="45">
                  <c:v>217422.97826086957</c:v>
                </c:pt>
                <c:pt idx="46">
                  <c:v>217425.97872340426</c:v>
                </c:pt>
                <c:pt idx="47">
                  <c:v>217387.27083333334</c:v>
                </c:pt>
                <c:pt idx="48">
                  <c:v>217390.87755102041</c:v>
                </c:pt>
                <c:pt idx="49">
                  <c:v>217414.3</c:v>
                </c:pt>
                <c:pt idx="50">
                  <c:v>217554.21568627452</c:v>
                </c:pt>
                <c:pt idx="51">
                  <c:v>217468.03846153847</c:v>
                </c:pt>
                <c:pt idx="52">
                  <c:v>217469.84905660377</c:v>
                </c:pt>
                <c:pt idx="53">
                  <c:v>217480.83333333334</c:v>
                </c:pt>
                <c:pt idx="54">
                  <c:v>217491.41818181818</c:v>
                </c:pt>
                <c:pt idx="55">
                  <c:v>217465.98214285713</c:v>
                </c:pt>
                <c:pt idx="56">
                  <c:v>217520.22807017545</c:v>
                </c:pt>
                <c:pt idx="57">
                  <c:v>217555.39655172414</c:v>
                </c:pt>
                <c:pt idx="58">
                  <c:v>217521.71186440677</c:v>
                </c:pt>
                <c:pt idx="59">
                  <c:v>217464.2</c:v>
                </c:pt>
                <c:pt idx="60">
                  <c:v>217465.83606557376</c:v>
                </c:pt>
                <c:pt idx="61">
                  <c:v>217491.56451612903</c:v>
                </c:pt>
                <c:pt idx="62">
                  <c:v>217564</c:v>
                </c:pt>
                <c:pt idx="63">
                  <c:v>217602.984375</c:v>
                </c:pt>
                <c:pt idx="64">
                  <c:v>217540.96923076923</c:v>
                </c:pt>
                <c:pt idx="65">
                  <c:v>217480.83333333334</c:v>
                </c:pt>
                <c:pt idx="66">
                  <c:v>217564</c:v>
                </c:pt>
                <c:pt idx="67">
                  <c:v>217644.7205882353</c:v>
                </c:pt>
                <c:pt idx="68">
                  <c:v>217701.40579710144</c:v>
                </c:pt>
                <c:pt idx="69">
                  <c:v>217799.24285714285</c:v>
                </c:pt>
                <c:pt idx="70">
                  <c:v>217817.01408450704</c:v>
                </c:pt>
                <c:pt idx="71">
                  <c:v>217792.70833333334</c:v>
                </c:pt>
                <c:pt idx="72">
                  <c:v>217728.05479452055</c:v>
                </c:pt>
                <c:pt idx="73">
                  <c:v>217678.63513513515</c:v>
                </c:pt>
                <c:pt idx="74">
                  <c:v>217756.94666666666</c:v>
                </c:pt>
                <c:pt idx="75">
                  <c:v>217734.71052631579</c:v>
                </c:pt>
                <c:pt idx="76">
                  <c:v>217641.76623376625</c:v>
                </c:pt>
                <c:pt idx="77">
                  <c:v>217589.58974358975</c:v>
                </c:pt>
                <c:pt idx="78">
                  <c:v>217646.11392405065</c:v>
                </c:pt>
                <c:pt idx="79">
                  <c:v>217657.5625</c:v>
                </c:pt>
                <c:pt idx="80">
                  <c:v>217613.28395061727</c:v>
                </c:pt>
                <c:pt idx="81">
                  <c:v>217685.70731707316</c:v>
                </c:pt>
                <c:pt idx="82">
                  <c:v>217672.21686746989</c:v>
                </c:pt>
                <c:pt idx="83">
                  <c:v>217754.09523809524</c:v>
                </c:pt>
                <c:pt idx="84">
                  <c:v>217704.89411764705</c:v>
                </c:pt>
                <c:pt idx="85">
                  <c:v>217697.45348837209</c:v>
                </c:pt>
                <c:pt idx="86">
                  <c:v>217764.74712643679</c:v>
                </c:pt>
                <c:pt idx="87">
                  <c:v>217666.06818181818</c:v>
                </c:pt>
                <c:pt idx="88">
                  <c:v>217648.10112359549</c:v>
                </c:pt>
                <c:pt idx="89">
                  <c:v>217647.16666666666</c:v>
                </c:pt>
                <c:pt idx="90">
                  <c:v>217618.83516483515</c:v>
                </c:pt>
                <c:pt idx="91">
                  <c:v>217585.69565217392</c:v>
                </c:pt>
                <c:pt idx="92">
                  <c:v>217596.19354838709</c:v>
                </c:pt>
                <c:pt idx="93">
                  <c:v>217574.61702127659</c:v>
                </c:pt>
                <c:pt idx="94">
                  <c:v>217542.9894736842</c:v>
                </c:pt>
                <c:pt idx="95">
                  <c:v>217527.61458333334</c:v>
                </c:pt>
                <c:pt idx="96">
                  <c:v>217497.12371134022</c:v>
                </c:pt>
                <c:pt idx="97">
                  <c:v>217462.16326530612</c:v>
                </c:pt>
                <c:pt idx="98">
                  <c:v>217488.39393939395</c:v>
                </c:pt>
                <c:pt idx="99">
                  <c:v>217504.12</c:v>
                </c:pt>
                <c:pt idx="100">
                  <c:v>217494.8316831683</c:v>
                </c:pt>
                <c:pt idx="101">
                  <c:v>217510.18627450979</c:v>
                </c:pt>
                <c:pt idx="102">
                  <c:v>217481.64077669903</c:v>
                </c:pt>
                <c:pt idx="103">
                  <c:v>217506.42307692306</c:v>
                </c:pt>
                <c:pt idx="104">
                  <c:v>217492.71428571429</c:v>
                </c:pt>
                <c:pt idx="105">
                  <c:v>217460.43396226416</c:v>
                </c:pt>
                <c:pt idx="106">
                  <c:v>217433.42056074768</c:v>
                </c:pt>
                <c:pt idx="107">
                  <c:v>217425.38888888888</c:v>
                </c:pt>
                <c:pt idx="108">
                  <c:v>217357.99082568806</c:v>
                </c:pt>
                <c:pt idx="109">
                  <c:v>217405.22727272726</c:v>
                </c:pt>
                <c:pt idx="110">
                  <c:v>217393.17117117118</c:v>
                </c:pt>
                <c:pt idx="111">
                  <c:v>217430.33928571429</c:v>
                </c:pt>
                <c:pt idx="112">
                  <c:v>217396.19469026549</c:v>
                </c:pt>
                <c:pt idx="113">
                  <c:v>217437.06140350876</c:v>
                </c:pt>
                <c:pt idx="114">
                  <c:v>217403.45217391304</c:v>
                </c:pt>
                <c:pt idx="115">
                  <c:v>217422.04310344829</c:v>
                </c:pt>
                <c:pt idx="116">
                  <c:v>217423.25641025641</c:v>
                </c:pt>
                <c:pt idx="117">
                  <c:v>217420.22033898305</c:v>
                </c:pt>
                <c:pt idx="118">
                  <c:v>217429.81512605041</c:v>
                </c:pt>
                <c:pt idx="119">
                  <c:v>217447.56666666668</c:v>
                </c:pt>
                <c:pt idx="120">
                  <c:v>217432.03305785125</c:v>
                </c:pt>
                <c:pt idx="121">
                  <c:v>217379.94262295082</c:v>
                </c:pt>
                <c:pt idx="122">
                  <c:v>217361.15447154472</c:v>
                </c:pt>
                <c:pt idx="123">
                  <c:v>217411.0806451613</c:v>
                </c:pt>
                <c:pt idx="124">
                  <c:v>217444.24</c:v>
                </c:pt>
                <c:pt idx="125">
                  <c:v>217437.26984126985</c:v>
                </c:pt>
                <c:pt idx="126">
                  <c:v>217485.41732283463</c:v>
                </c:pt>
                <c:pt idx="127">
                  <c:v>217501.625</c:v>
                </c:pt>
                <c:pt idx="128">
                  <c:v>217513.71317829457</c:v>
                </c:pt>
                <c:pt idx="129">
                  <c:v>217502.58461538461</c:v>
                </c:pt>
                <c:pt idx="130">
                  <c:v>217525.90839694656</c:v>
                </c:pt>
                <c:pt idx="131">
                  <c:v>217522.41666666666</c:v>
                </c:pt>
                <c:pt idx="132">
                  <c:v>217541.48872180452</c:v>
                </c:pt>
                <c:pt idx="133">
                  <c:v>217552.82835820896</c:v>
                </c:pt>
                <c:pt idx="134">
                  <c:v>217541.82222222222</c:v>
                </c:pt>
                <c:pt idx="135">
                  <c:v>217527.3088235294</c:v>
                </c:pt>
                <c:pt idx="136">
                  <c:v>217553.07299270073</c:v>
                </c:pt>
                <c:pt idx="137">
                  <c:v>217578.46376811594</c:v>
                </c:pt>
                <c:pt idx="138">
                  <c:v>217589.12949640286</c:v>
                </c:pt>
                <c:pt idx="139">
                  <c:v>217578.25714285715</c:v>
                </c:pt>
                <c:pt idx="140">
                  <c:v>217546.30496453901</c:v>
                </c:pt>
                <c:pt idx="141">
                  <c:v>217556.97183098592</c:v>
                </c:pt>
                <c:pt idx="142">
                  <c:v>217536.08391608391</c:v>
                </c:pt>
                <c:pt idx="143">
                  <c:v>217518.95138888888</c:v>
                </c:pt>
                <c:pt idx="144">
                  <c:v>217539.9103448276</c:v>
                </c:pt>
                <c:pt idx="145">
                  <c:v>217550.32876712328</c:v>
                </c:pt>
                <c:pt idx="146">
                  <c:v>217526.65986394559</c:v>
                </c:pt>
                <c:pt idx="147">
                  <c:v>217553.88513513515</c:v>
                </c:pt>
                <c:pt idx="148">
                  <c:v>217600.8389261745</c:v>
                </c:pt>
                <c:pt idx="149">
                  <c:v>217587.28666666665</c:v>
                </c:pt>
                <c:pt idx="150">
                  <c:v>217583.82781456952</c:v>
                </c:pt>
                <c:pt idx="151">
                  <c:v>217564</c:v>
                </c:pt>
                <c:pt idx="152">
                  <c:v>217564</c:v>
                </c:pt>
                <c:pt idx="153">
                  <c:v>217576.96103896105</c:v>
                </c:pt>
                <c:pt idx="154">
                  <c:v>217589.75483870969</c:v>
                </c:pt>
                <c:pt idx="155">
                  <c:v>217576.79487179487</c:v>
                </c:pt>
                <c:pt idx="156">
                  <c:v>217618.03184713377</c:v>
                </c:pt>
                <c:pt idx="157">
                  <c:v>217620.84810126582</c:v>
                </c:pt>
                <c:pt idx="158">
                  <c:v>217614.21383647798</c:v>
                </c:pt>
                <c:pt idx="159">
                  <c:v>217613.9</c:v>
                </c:pt>
                <c:pt idx="160">
                  <c:v>217650.78260869565</c:v>
                </c:pt>
                <c:pt idx="161">
                  <c:v>217607.12345679011</c:v>
                </c:pt>
                <c:pt idx="162">
                  <c:v>217579.30674846625</c:v>
                </c:pt>
                <c:pt idx="163">
                  <c:v>217588.34146341463</c:v>
                </c:pt>
                <c:pt idx="164">
                  <c:v>217603.31515151515</c:v>
                </c:pt>
                <c:pt idx="165">
                  <c:v>217606.0843373494</c:v>
                </c:pt>
                <c:pt idx="166">
                  <c:v>217561.01197604791</c:v>
                </c:pt>
                <c:pt idx="167">
                  <c:v>217578.85119047618</c:v>
                </c:pt>
                <c:pt idx="168">
                  <c:v>217599.43195266271</c:v>
                </c:pt>
                <c:pt idx="169">
                  <c:v>217596.28823529411</c:v>
                </c:pt>
                <c:pt idx="170">
                  <c:v>217622.36257309941</c:v>
                </c:pt>
                <c:pt idx="171">
                  <c:v>217651.03488372092</c:v>
                </c:pt>
                <c:pt idx="172">
                  <c:v>217650.5317919075</c:v>
                </c:pt>
                <c:pt idx="173">
                  <c:v>217670.1091954023</c:v>
                </c:pt>
                <c:pt idx="174">
                  <c:v>217669.50285714286</c:v>
                </c:pt>
                <c:pt idx="175">
                  <c:v>217680.24431818182</c:v>
                </c:pt>
                <c:pt idx="176">
                  <c:v>217702.14124293785</c:v>
                </c:pt>
                <c:pt idx="177">
                  <c:v>217706.97191011236</c:v>
                </c:pt>
                <c:pt idx="178">
                  <c:v>217717.32402234638</c:v>
                </c:pt>
                <c:pt idx="179">
                  <c:v>217691.52222222224</c:v>
                </c:pt>
                <c:pt idx="180">
                  <c:v>217715.62983425416</c:v>
                </c:pt>
                <c:pt idx="181">
                  <c:v>217723.02197802198</c:v>
                </c:pt>
                <c:pt idx="182">
                  <c:v>217741.24043715847</c:v>
                </c:pt>
                <c:pt idx="183">
                  <c:v>217688.75</c:v>
                </c:pt>
                <c:pt idx="184">
                  <c:v>217677.2864864865</c:v>
                </c:pt>
                <c:pt idx="185">
                  <c:v>217671.31182795699</c:v>
                </c:pt>
                <c:pt idx="186">
                  <c:v>217665.4010695187</c:v>
                </c:pt>
                <c:pt idx="187">
                  <c:v>217667.5159574468</c:v>
                </c:pt>
                <c:pt idx="188">
                  <c:v>217659.04761904763</c:v>
                </c:pt>
                <c:pt idx="189">
                  <c:v>217669.05263157896</c:v>
                </c:pt>
                <c:pt idx="190">
                  <c:v>217681.56544502618</c:v>
                </c:pt>
                <c:pt idx="191">
                  <c:v>217678.35416666666</c:v>
                </c:pt>
                <c:pt idx="192">
                  <c:v>217659.66321243523</c:v>
                </c:pt>
                <c:pt idx="193">
                  <c:v>217636.02061855671</c:v>
                </c:pt>
                <c:pt idx="194">
                  <c:v>217643.3282051282</c:v>
                </c:pt>
                <c:pt idx="195">
                  <c:v>217642.92346938775</c:v>
                </c:pt>
                <c:pt idx="196">
                  <c:v>217634.92385786801</c:v>
                </c:pt>
                <c:pt idx="197">
                  <c:v>217669.84848484848</c:v>
                </c:pt>
                <c:pt idx="198">
                  <c:v>217656.77889447237</c:v>
                </c:pt>
                <c:pt idx="199">
                  <c:v>217681.26500000001</c:v>
                </c:pt>
                <c:pt idx="200">
                  <c:v>217673.23383084577</c:v>
                </c:pt>
                <c:pt idx="201">
                  <c:v>217655.40099009901</c:v>
                </c:pt>
                <c:pt idx="202">
                  <c:v>217669.69950738916</c:v>
                </c:pt>
                <c:pt idx="203">
                  <c:v>217698.53431372548</c:v>
                </c:pt>
                <c:pt idx="204">
                  <c:v>217693.00975609757</c:v>
                </c:pt>
                <c:pt idx="205">
                  <c:v>217689.96116504853</c:v>
                </c:pt>
                <c:pt idx="206">
                  <c:v>217684.5314009662</c:v>
                </c:pt>
                <c:pt idx="207">
                  <c:v>217688.75</c:v>
                </c:pt>
                <c:pt idx="208">
                  <c:v>217690.54066985645</c:v>
                </c:pt>
                <c:pt idx="209">
                  <c:v>217687.56190476191</c:v>
                </c:pt>
                <c:pt idx="210">
                  <c:v>217708.2606635071</c:v>
                </c:pt>
                <c:pt idx="211">
                  <c:v>217707.58018867925</c:v>
                </c:pt>
                <c:pt idx="212">
                  <c:v>217718.61971830987</c:v>
                </c:pt>
                <c:pt idx="213">
                  <c:v>217736.55140186916</c:v>
                </c:pt>
                <c:pt idx="214">
                  <c:v>217751.9953488372</c:v>
                </c:pt>
                <c:pt idx="215">
                  <c:v>217764.98611111112</c:v>
                </c:pt>
                <c:pt idx="216">
                  <c:v>217773.25806451612</c:v>
                </c:pt>
                <c:pt idx="217">
                  <c:v>217774.58715596329</c:v>
                </c:pt>
                <c:pt idx="218">
                  <c:v>217780.46118721462</c:v>
                </c:pt>
                <c:pt idx="219">
                  <c:v>217802.15909090909</c:v>
                </c:pt>
                <c:pt idx="220">
                  <c:v>217830.43438914028</c:v>
                </c:pt>
                <c:pt idx="221">
                  <c:v>217817.9954954955</c:v>
                </c:pt>
                <c:pt idx="222">
                  <c:v>217814.61883408073</c:v>
                </c:pt>
                <c:pt idx="223">
                  <c:v>217844.6875</c:v>
                </c:pt>
                <c:pt idx="224">
                  <c:v>217850.09333333332</c:v>
                </c:pt>
                <c:pt idx="225">
                  <c:v>217826.74778761063</c:v>
                </c:pt>
                <c:pt idx="226">
                  <c:v>217827.7885462555</c:v>
                </c:pt>
                <c:pt idx="227">
                  <c:v>217795.99122807017</c:v>
                </c:pt>
                <c:pt idx="228">
                  <c:v>217794.97816593887</c:v>
                </c:pt>
                <c:pt idx="229">
                  <c:v>217780.95652173914</c:v>
                </c:pt>
                <c:pt idx="230">
                  <c:v>217751.93506493507</c:v>
                </c:pt>
                <c:pt idx="231">
                  <c:v>217755.42672413794</c:v>
                </c:pt>
                <c:pt idx="232">
                  <c:v>217754.6051502146</c:v>
                </c:pt>
                <c:pt idx="233">
                  <c:v>217751.65811965812</c:v>
                </c:pt>
                <c:pt idx="234">
                  <c:v>217761.47659574469</c:v>
                </c:pt>
                <c:pt idx="235">
                  <c:v>217743.7245762712</c:v>
                </c:pt>
                <c:pt idx="236">
                  <c:v>217757.70464135022</c:v>
                </c:pt>
                <c:pt idx="237">
                  <c:v>217744.31092436975</c:v>
                </c:pt>
                <c:pt idx="238">
                  <c:v>217764.43514644352</c:v>
                </c:pt>
                <c:pt idx="239">
                  <c:v>217780.23333333334</c:v>
                </c:pt>
                <c:pt idx="240">
                  <c:v>217802.11203319501</c:v>
                </c:pt>
                <c:pt idx="241">
                  <c:v>217803.19008264464</c:v>
                </c:pt>
                <c:pt idx="242">
                  <c:v>217789.88477366255</c:v>
                </c:pt>
                <c:pt idx="243">
                  <c:v>217764.4180327869</c:v>
                </c:pt>
                <c:pt idx="244">
                  <c:v>217767.67346938775</c:v>
                </c:pt>
                <c:pt idx="245">
                  <c:v>217760.76016260163</c:v>
                </c:pt>
                <c:pt idx="246">
                  <c:v>217764.00404858301</c:v>
                </c:pt>
                <c:pt idx="247">
                  <c:v>217769.23387096773</c:v>
                </c:pt>
                <c:pt idx="248">
                  <c:v>217764.4016064257</c:v>
                </c:pt>
                <c:pt idx="249">
                  <c:v>217765.59599999999</c:v>
                </c:pt>
                <c:pt idx="250">
                  <c:v>217764.79282868525</c:v>
                </c:pt>
                <c:pt idx="251">
                  <c:v>217748.15476190476</c:v>
                </c:pt>
                <c:pt idx="252">
                  <c:v>217727.70355731226</c:v>
                </c:pt>
                <c:pt idx="253">
                  <c:v>217715.27165354331</c:v>
                </c:pt>
                <c:pt idx="254">
                  <c:v>217734.24705882353</c:v>
                </c:pt>
                <c:pt idx="255">
                  <c:v>217727.734375</c:v>
                </c:pt>
                <c:pt idx="256">
                  <c:v>217723.21400778211</c:v>
                </c:pt>
                <c:pt idx="257">
                  <c:v>217722.59689922479</c:v>
                </c:pt>
                <c:pt idx="258">
                  <c:v>217729.69111969112</c:v>
                </c:pt>
                <c:pt idx="259">
                  <c:v>217755.92307692306</c:v>
                </c:pt>
                <c:pt idx="260">
                  <c:v>217764.74712643679</c:v>
                </c:pt>
                <c:pt idx="261">
                  <c:v>217756.36259541984</c:v>
                </c:pt>
                <c:pt idx="262">
                  <c:v>217782.19391634982</c:v>
                </c:pt>
                <c:pt idx="263">
                  <c:v>217779.47727272726</c:v>
                </c:pt>
                <c:pt idx="264">
                  <c:v>217771.13207547169</c:v>
                </c:pt>
                <c:pt idx="265">
                  <c:v>217783.48496240602</c:v>
                </c:pt>
                <c:pt idx="266">
                  <c:v>217793.8764044944</c:v>
                </c:pt>
                <c:pt idx="267">
                  <c:v>217819.08582089553</c:v>
                </c:pt>
                <c:pt idx="268">
                  <c:v>217821.84758364313</c:v>
                </c:pt>
                <c:pt idx="269">
                  <c:v>217830.13333333333</c:v>
                </c:pt>
                <c:pt idx="270">
                  <c:v>217796.0073800738</c:v>
                </c:pt>
                <c:pt idx="271">
                  <c:v>217785.98161764705</c:v>
                </c:pt>
                <c:pt idx="272">
                  <c:v>217786.99633699632</c:v>
                </c:pt>
                <c:pt idx="273">
                  <c:v>217791.64598540147</c:v>
                </c:pt>
                <c:pt idx="274">
                  <c:v>217770.85818181818</c:v>
                </c:pt>
                <c:pt idx="275">
                  <c:v>217788.18840579709</c:v>
                </c:pt>
                <c:pt idx="276">
                  <c:v>217783.77617328521</c:v>
                </c:pt>
                <c:pt idx="277">
                  <c:v>217754.26618705035</c:v>
                </c:pt>
                <c:pt idx="278">
                  <c:v>217757.16129032258</c:v>
                </c:pt>
                <c:pt idx="279">
                  <c:v>217781.42142857143</c:v>
                </c:pt>
                <c:pt idx="280">
                  <c:v>217793.07829181495</c:v>
                </c:pt>
                <c:pt idx="281">
                  <c:v>217760.41489361701</c:v>
                </c:pt>
                <c:pt idx="282">
                  <c:v>217772.06360424028</c:v>
                </c:pt>
                <c:pt idx="283">
                  <c:v>217769.57394366196</c:v>
                </c:pt>
                <c:pt idx="284">
                  <c:v>217775.85614035086</c:v>
                </c:pt>
                <c:pt idx="285">
                  <c:v>217745.45454545456</c:v>
                </c:pt>
                <c:pt idx="286">
                  <c:v>217769.1637630662</c:v>
                </c:pt>
                <c:pt idx="287">
                  <c:v>217787.51041666666</c:v>
                </c:pt>
                <c:pt idx="288">
                  <c:v>217805.73010380621</c:v>
                </c:pt>
                <c:pt idx="289">
                  <c:v>217789.4103448276</c:v>
                </c:pt>
                <c:pt idx="290">
                  <c:v>217800.63917525773</c:v>
                </c:pt>
                <c:pt idx="291">
                  <c:v>217781.03082191781</c:v>
                </c:pt>
                <c:pt idx="292">
                  <c:v>217792.21160409556</c:v>
                </c:pt>
                <c:pt idx="293">
                  <c:v>217786.34353741497</c:v>
                </c:pt>
                <c:pt idx="294">
                  <c:v>217800.81355932204</c:v>
                </c:pt>
                <c:pt idx="295">
                  <c:v>217798.32770270269</c:v>
                </c:pt>
                <c:pt idx="296">
                  <c:v>217795.85858585857</c:v>
                </c:pt>
                <c:pt idx="297">
                  <c:v>217795.08053691275</c:v>
                </c:pt>
                <c:pt idx="298">
                  <c:v>217804.32107023412</c:v>
                </c:pt>
                <c:pt idx="299">
                  <c:v>217826.80666666667</c:v>
                </c:pt>
                <c:pt idx="300">
                  <c:v>217825.93355481728</c:v>
                </c:pt>
                <c:pt idx="301">
                  <c:v>217830.02317880795</c:v>
                </c:pt>
                <c:pt idx="302">
                  <c:v>217839.02640264027</c:v>
                </c:pt>
                <c:pt idx="303">
                  <c:v>217823.34868421053</c:v>
                </c:pt>
                <c:pt idx="304">
                  <c:v>217830.67868852458</c:v>
                </c:pt>
                <c:pt idx="305">
                  <c:v>217828.17647058822</c:v>
                </c:pt>
                <c:pt idx="306">
                  <c:v>217832.19218241042</c:v>
                </c:pt>
                <c:pt idx="307">
                  <c:v>217805.39935064936</c:v>
                </c:pt>
                <c:pt idx="308">
                  <c:v>217794.92880258898</c:v>
                </c:pt>
                <c:pt idx="309">
                  <c:v>217789.35483870967</c:v>
                </c:pt>
                <c:pt idx="310">
                  <c:v>217780.6077170418</c:v>
                </c:pt>
                <c:pt idx="311">
                  <c:v>217781.51282051281</c:v>
                </c:pt>
                <c:pt idx="312">
                  <c:v>217779.22364217252</c:v>
                </c:pt>
                <c:pt idx="313">
                  <c:v>217780.12738853504</c:v>
                </c:pt>
                <c:pt idx="314">
                  <c:v>217777.85714285713</c:v>
                </c:pt>
                <c:pt idx="315">
                  <c:v>217759.81012658228</c:v>
                </c:pt>
                <c:pt idx="316">
                  <c:v>217781.23028391166</c:v>
                </c:pt>
                <c:pt idx="317">
                  <c:v>217763.28616352202</c:v>
                </c:pt>
                <c:pt idx="318">
                  <c:v>217754.84012539184</c:v>
                </c:pt>
                <c:pt idx="319">
                  <c:v>217758.921875</c:v>
                </c:pt>
                <c:pt idx="320">
                  <c:v>217755.20560747664</c:v>
                </c:pt>
                <c:pt idx="321">
                  <c:v>217763.90993788821</c:v>
                </c:pt>
                <c:pt idx="322">
                  <c:v>217754.02167182663</c:v>
                </c:pt>
                <c:pt idx="323">
                  <c:v>217751.8950617284</c:v>
                </c:pt>
                <c:pt idx="324">
                  <c:v>217760.52923076923</c:v>
                </c:pt>
                <c:pt idx="325">
                  <c:v>217769.11042944784</c:v>
                </c:pt>
                <c:pt idx="326">
                  <c:v>217751.69724770641</c:v>
                </c:pt>
                <c:pt idx="327">
                  <c:v>217752.64634146341</c:v>
                </c:pt>
                <c:pt idx="328">
                  <c:v>217764.20668693009</c:v>
                </c:pt>
                <c:pt idx="329">
                  <c:v>217768.13636363635</c:v>
                </c:pt>
                <c:pt idx="330">
                  <c:v>217770.53474320241</c:v>
                </c:pt>
                <c:pt idx="331">
                  <c:v>217768.40963855421</c:v>
                </c:pt>
                <c:pt idx="332">
                  <c:v>217769.29429429429</c:v>
                </c:pt>
                <c:pt idx="333">
                  <c:v>217783.61976047905</c:v>
                </c:pt>
                <c:pt idx="334">
                  <c:v>217781.47462686567</c:v>
                </c:pt>
                <c:pt idx="335">
                  <c:v>217771.91666666666</c:v>
                </c:pt>
                <c:pt idx="336">
                  <c:v>217762.41543026705</c:v>
                </c:pt>
                <c:pt idx="337">
                  <c:v>217782.49704142011</c:v>
                </c:pt>
                <c:pt idx="338">
                  <c:v>217780.38053097346</c:v>
                </c:pt>
                <c:pt idx="339">
                  <c:v>217785.61470588236</c:v>
                </c:pt>
                <c:pt idx="340">
                  <c:v>217779.11143695016</c:v>
                </c:pt>
                <c:pt idx="341">
                  <c:v>217771.18713450292</c:v>
                </c:pt>
                <c:pt idx="342">
                  <c:v>217758.94460641401</c:v>
                </c:pt>
                <c:pt idx="343">
                  <c:v>217754.02616279069</c:v>
                </c:pt>
                <c:pt idx="344">
                  <c:v>217746.24347826088</c:v>
                </c:pt>
                <c:pt idx="345">
                  <c:v>217752.92774566475</c:v>
                </c:pt>
                <c:pt idx="346">
                  <c:v>217766.76368876081</c:v>
                </c:pt>
                <c:pt idx="347">
                  <c:v>217767.61494252874</c:v>
                </c:pt>
                <c:pt idx="348">
                  <c:v>217778.46991404012</c:v>
                </c:pt>
                <c:pt idx="349">
                  <c:v>217773.58</c:v>
                </c:pt>
                <c:pt idx="350">
                  <c:v>217780.09116809117</c:v>
                </c:pt>
                <c:pt idx="351">
                  <c:v>217772.38920454544</c:v>
                </c:pt>
                <c:pt idx="352">
                  <c:v>217767.55807365439</c:v>
                </c:pt>
                <c:pt idx="353">
                  <c:v>217782.48870056498</c:v>
                </c:pt>
                <c:pt idx="354">
                  <c:v>217791.71267605634</c:v>
                </c:pt>
                <c:pt idx="355">
                  <c:v>217786.86797752808</c:v>
                </c:pt>
                <c:pt idx="356">
                  <c:v>217779.25490196078</c:v>
                </c:pt>
                <c:pt idx="357">
                  <c:v>217782.83519553073</c:v>
                </c:pt>
                <c:pt idx="358">
                  <c:v>217797.51532033426</c:v>
                </c:pt>
                <c:pt idx="359">
                  <c:v>217802.41111111111</c:v>
                </c:pt>
                <c:pt idx="360">
                  <c:v>217819.72022160664</c:v>
                </c:pt>
                <c:pt idx="361">
                  <c:v>217820.39226519337</c:v>
                </c:pt>
                <c:pt idx="362">
                  <c:v>217818.31129476585</c:v>
                </c:pt>
                <c:pt idx="363">
                  <c:v>217828.57967032967</c:v>
                </c:pt>
                <c:pt idx="364">
                  <c:v>217826.48767123287</c:v>
                </c:pt>
                <c:pt idx="365">
                  <c:v>217808.04644808744</c:v>
                </c:pt>
                <c:pt idx="366">
                  <c:v>217808.74114441418</c:v>
                </c:pt>
                <c:pt idx="367">
                  <c:v>217817.56793478262</c:v>
                </c:pt>
                <c:pt idx="368">
                  <c:v>217826.34688346882</c:v>
                </c:pt>
                <c:pt idx="369">
                  <c:v>217831.03243243243</c:v>
                </c:pt>
                <c:pt idx="370">
                  <c:v>217826.27762803235</c:v>
                </c:pt>
                <c:pt idx="371">
                  <c:v>217816.18279569893</c:v>
                </c:pt>
                <c:pt idx="372">
                  <c:v>217820.85790884719</c:v>
                </c:pt>
                <c:pt idx="373">
                  <c:v>217821.50534759357</c:v>
                </c:pt>
                <c:pt idx="374">
                  <c:v>217815.49600000001</c:v>
                </c:pt>
                <c:pt idx="375">
                  <c:v>217806.86436170212</c:v>
                </c:pt>
                <c:pt idx="376">
                  <c:v>217808.86737400529</c:v>
                </c:pt>
                <c:pt idx="377">
                  <c:v>217797.65873015873</c:v>
                </c:pt>
                <c:pt idx="378">
                  <c:v>217804.9419525066</c:v>
                </c:pt>
                <c:pt idx="379">
                  <c:v>217817.43947368421</c:v>
                </c:pt>
                <c:pt idx="380">
                  <c:v>217815.46456692912</c:v>
                </c:pt>
                <c:pt idx="381">
                  <c:v>217809.58115183245</c:v>
                </c:pt>
                <c:pt idx="382">
                  <c:v>217816.75718015665</c:v>
                </c:pt>
                <c:pt idx="383">
                  <c:v>217821.296875</c:v>
                </c:pt>
                <c:pt idx="384">
                  <c:v>217828.40519480521</c:v>
                </c:pt>
                <c:pt idx="385">
                  <c:v>217819.96373056996</c:v>
                </c:pt>
                <c:pt idx="386">
                  <c:v>217827.03875968992</c:v>
                </c:pt>
                <c:pt idx="387">
                  <c:v>217826.36082474227</c:v>
                </c:pt>
                <c:pt idx="388">
                  <c:v>217820.55526992289</c:v>
                </c:pt>
                <c:pt idx="389">
                  <c:v>217818.61794871796</c:v>
                </c:pt>
                <c:pt idx="390">
                  <c:v>217817.96675191817</c:v>
                </c:pt>
                <c:pt idx="391">
                  <c:v>217827.50255102041</c:v>
                </c:pt>
                <c:pt idx="392">
                  <c:v>217821.75318066159</c:v>
                </c:pt>
                <c:pt idx="393">
                  <c:v>217807.16751269036</c:v>
                </c:pt>
                <c:pt idx="394">
                  <c:v>217798.97215189872</c:v>
                </c:pt>
                <c:pt idx="395">
                  <c:v>217783.25757575757</c:v>
                </c:pt>
                <c:pt idx="396">
                  <c:v>217785.21914357683</c:v>
                </c:pt>
                <c:pt idx="397">
                  <c:v>217784.66331658291</c:v>
                </c:pt>
                <c:pt idx="398">
                  <c:v>217801.61904761905</c:v>
                </c:pt>
                <c:pt idx="399">
                  <c:v>217778.57</c:v>
                </c:pt>
                <c:pt idx="400">
                  <c:v>217787.99002493767</c:v>
                </c:pt>
                <c:pt idx="401">
                  <c:v>217799.84577114429</c:v>
                </c:pt>
                <c:pt idx="402">
                  <c:v>217788.11662531018</c:v>
                </c:pt>
                <c:pt idx="403">
                  <c:v>217793.73762376237</c:v>
                </c:pt>
                <c:pt idx="404">
                  <c:v>217803.02716049383</c:v>
                </c:pt>
                <c:pt idx="405">
                  <c:v>217817.18719211823</c:v>
                </c:pt>
                <c:pt idx="406">
                  <c:v>217805.53071253072</c:v>
                </c:pt>
                <c:pt idx="407">
                  <c:v>217811.05392156861</c:v>
                </c:pt>
                <c:pt idx="408">
                  <c:v>217810.44987775062</c:v>
                </c:pt>
                <c:pt idx="409">
                  <c:v>217807.41463414635</c:v>
                </c:pt>
                <c:pt idx="410">
                  <c:v>217800.7518248175</c:v>
                </c:pt>
                <c:pt idx="411">
                  <c:v>217811.07766990291</c:v>
                </c:pt>
                <c:pt idx="412">
                  <c:v>217797.18886198546</c:v>
                </c:pt>
                <c:pt idx="413">
                  <c:v>217797.83091787441</c:v>
                </c:pt>
                <c:pt idx="414">
                  <c:v>217797.26746987953</c:v>
                </c:pt>
                <c:pt idx="415">
                  <c:v>217794.30769230769</c:v>
                </c:pt>
                <c:pt idx="416">
                  <c:v>217796.14868105514</c:v>
                </c:pt>
                <c:pt idx="417">
                  <c:v>217782.46172248805</c:v>
                </c:pt>
                <c:pt idx="418">
                  <c:v>217773.60381861575</c:v>
                </c:pt>
                <c:pt idx="419">
                  <c:v>217767.16428571427</c:v>
                </c:pt>
                <c:pt idx="420">
                  <c:v>217760.75534441805</c:v>
                </c:pt>
                <c:pt idx="421">
                  <c:v>217755.55924170616</c:v>
                </c:pt>
                <c:pt idx="422">
                  <c:v>217761.00472813239</c:v>
                </c:pt>
                <c:pt idx="423">
                  <c:v>217754.65566037735</c:v>
                </c:pt>
                <c:pt idx="424">
                  <c:v>217754.20705882352</c:v>
                </c:pt>
                <c:pt idx="425">
                  <c:v>217737.36150234743</c:v>
                </c:pt>
                <c:pt idx="426">
                  <c:v>217736.95550351287</c:v>
                </c:pt>
                <c:pt idx="427">
                  <c:v>217738.8831775701</c:v>
                </c:pt>
                <c:pt idx="428">
                  <c:v>217738.47552447554</c:v>
                </c:pt>
                <c:pt idx="429">
                  <c:v>217727.62558139535</c:v>
                </c:pt>
                <c:pt idx="430">
                  <c:v>217722.61484918793</c:v>
                </c:pt>
                <c:pt idx="431">
                  <c:v>217737.26388888888</c:v>
                </c:pt>
                <c:pt idx="432">
                  <c:v>217732.25404157044</c:v>
                </c:pt>
                <c:pt idx="433">
                  <c:v>217716.9193548387</c:v>
                </c:pt>
                <c:pt idx="434">
                  <c:v>217730.33333333334</c:v>
                </c:pt>
                <c:pt idx="435">
                  <c:v>217718.50688073394</c:v>
                </c:pt>
                <c:pt idx="436">
                  <c:v>217722.72082379862</c:v>
                </c:pt>
                <c:pt idx="437">
                  <c:v>217730.33333333334</c:v>
                </c:pt>
                <c:pt idx="438">
                  <c:v>217715.1776765376</c:v>
                </c:pt>
                <c:pt idx="439">
                  <c:v>217718.23636363636</c:v>
                </c:pt>
                <c:pt idx="440">
                  <c:v>217725.80725623583</c:v>
                </c:pt>
                <c:pt idx="441">
                  <c:v>217715.28054298644</c:v>
                </c:pt>
                <c:pt idx="442">
                  <c:v>217725.07674943566</c:v>
                </c:pt>
                <c:pt idx="443">
                  <c:v>217720.21846846846</c:v>
                </c:pt>
                <c:pt idx="444">
                  <c:v>217707.53258426968</c:v>
                </c:pt>
                <c:pt idx="445">
                  <c:v>217704.97309417039</c:v>
                </c:pt>
                <c:pt idx="446">
                  <c:v>217718.05369127516</c:v>
                </c:pt>
                <c:pt idx="447">
                  <c:v>217709.91294642858</c:v>
                </c:pt>
                <c:pt idx="448">
                  <c:v>217708.47661469932</c:v>
                </c:pt>
                <c:pt idx="449">
                  <c:v>217715.91777777777</c:v>
                </c:pt>
                <c:pt idx="450">
                  <c:v>217713.36807095344</c:v>
                </c:pt>
                <c:pt idx="451">
                  <c:v>217701.99778761063</c:v>
                </c:pt>
                <c:pt idx="452">
                  <c:v>217714.91169977924</c:v>
                </c:pt>
                <c:pt idx="453">
                  <c:v>217717.87665198237</c:v>
                </c:pt>
                <c:pt idx="454">
                  <c:v>217715.34505494506</c:v>
                </c:pt>
                <c:pt idx="455">
                  <c:v>217718.29605263157</c:v>
                </c:pt>
                <c:pt idx="456">
                  <c:v>217723.41794310723</c:v>
                </c:pt>
                <c:pt idx="457">
                  <c:v>217729.60698689957</c:v>
                </c:pt>
                <c:pt idx="458">
                  <c:v>217720.54901960783</c:v>
                </c:pt>
                <c:pt idx="459">
                  <c:v>217711.53043478262</c:v>
                </c:pt>
                <c:pt idx="460">
                  <c:v>217711.21041214751</c:v>
                </c:pt>
                <c:pt idx="461">
                  <c:v>217717.3722943723</c:v>
                </c:pt>
                <c:pt idx="462">
                  <c:v>217713.80777537797</c:v>
                </c:pt>
                <c:pt idx="463">
                  <c:v>217705.95689655171</c:v>
                </c:pt>
                <c:pt idx="464">
                  <c:v>217694.92043010754</c:v>
                </c:pt>
                <c:pt idx="465">
                  <c:v>217693.56866952789</c:v>
                </c:pt>
                <c:pt idx="466">
                  <c:v>217693.29122055674</c:v>
                </c:pt>
                <c:pt idx="467">
                  <c:v>217690.88247863247</c:v>
                </c:pt>
                <c:pt idx="468">
                  <c:v>217692.73987206822</c:v>
                </c:pt>
                <c:pt idx="469">
                  <c:v>217679.72553191488</c:v>
                </c:pt>
                <c:pt idx="470">
                  <c:v>217683.71762208067</c:v>
                </c:pt>
                <c:pt idx="471">
                  <c:v>217681.3495762712</c:v>
                </c:pt>
                <c:pt idx="472">
                  <c:v>217677.93657505285</c:v>
                </c:pt>
                <c:pt idx="473">
                  <c:v>217680.85443037975</c:v>
                </c:pt>
                <c:pt idx="474">
                  <c:v>217682.7094736842</c:v>
                </c:pt>
                <c:pt idx="475">
                  <c:v>217681.41176470587</c:v>
                </c:pt>
                <c:pt idx="476">
                  <c:v>217684.30398322851</c:v>
                </c:pt>
                <c:pt idx="477">
                  <c:v>217677.78870292887</c:v>
                </c:pt>
                <c:pt idx="478">
                  <c:v>217683.80167014615</c:v>
                </c:pt>
                <c:pt idx="479">
                  <c:v>217670.03750000001</c:v>
                </c:pt>
                <c:pt idx="480">
                  <c:v>217672.92931392931</c:v>
                </c:pt>
                <c:pt idx="481">
                  <c:v>217678.91493775934</c:v>
                </c:pt>
                <c:pt idx="482">
                  <c:v>217693.14078674949</c:v>
                </c:pt>
                <c:pt idx="483">
                  <c:v>217689.78099173555</c:v>
                </c:pt>
                <c:pt idx="484">
                  <c:v>217693.63711340207</c:v>
                </c:pt>
                <c:pt idx="485">
                  <c:v>217707.74485596709</c:v>
                </c:pt>
                <c:pt idx="486">
                  <c:v>217702.32648870637</c:v>
                </c:pt>
                <c:pt idx="487">
                  <c:v>217706.13319672132</c:v>
                </c:pt>
                <c:pt idx="488">
                  <c:v>217695.6380368098</c:v>
                </c:pt>
                <c:pt idx="489">
                  <c:v>217690.27755102041</c:v>
                </c:pt>
                <c:pt idx="490">
                  <c:v>217687.98778004074</c:v>
                </c:pt>
                <c:pt idx="491">
                  <c:v>217682.66463414635</c:v>
                </c:pt>
                <c:pt idx="492">
                  <c:v>217679.38742393508</c:v>
                </c:pt>
                <c:pt idx="493">
                  <c:v>217674.1032388664</c:v>
                </c:pt>
                <c:pt idx="494">
                  <c:v>217671.86464646464</c:v>
                </c:pt>
                <c:pt idx="495">
                  <c:v>217660.5806451613</c:v>
                </c:pt>
                <c:pt idx="496">
                  <c:v>217669.42253521126</c:v>
                </c:pt>
                <c:pt idx="497">
                  <c:v>217673.218875502</c:v>
                </c:pt>
                <c:pt idx="498">
                  <c:v>217658</c:v>
                </c:pt>
                <c:pt idx="499">
                  <c:v>217651.82399999999</c:v>
                </c:pt>
                <c:pt idx="500">
                  <c:v>217645.67265469063</c:v>
                </c:pt>
                <c:pt idx="501">
                  <c:v>217636.56374501993</c:v>
                </c:pt>
                <c:pt idx="502">
                  <c:v>217642.3717693837</c:v>
                </c:pt>
                <c:pt idx="503">
                  <c:v>217640.23611111112</c:v>
                </c:pt>
                <c:pt idx="504">
                  <c:v>217642.06138613861</c:v>
                </c:pt>
                <c:pt idx="505">
                  <c:v>217644.86561264822</c:v>
                </c:pt>
                <c:pt idx="506">
                  <c:v>217653.56410256409</c:v>
                </c:pt>
                <c:pt idx="507">
                  <c:v>217654.37007874015</c:v>
                </c:pt>
                <c:pt idx="508">
                  <c:v>217651.2514734774</c:v>
                </c:pt>
                <c:pt idx="509">
                  <c:v>217654.99411764706</c:v>
                </c:pt>
                <c:pt idx="510">
                  <c:v>217657.74559686889</c:v>
                </c:pt>
                <c:pt idx="511">
                  <c:v>217646.841796875</c:v>
                </c:pt>
                <c:pt idx="512">
                  <c:v>217648.62573099416</c:v>
                </c:pt>
                <c:pt idx="513">
                  <c:v>217653.31517509729</c:v>
                </c:pt>
                <c:pt idx="514">
                  <c:v>217661.86213592233</c:v>
                </c:pt>
                <c:pt idx="515">
                  <c:v>217659.73837209304</c:v>
                </c:pt>
                <c:pt idx="516">
                  <c:v>217660.51837524178</c:v>
                </c:pt>
                <c:pt idx="517">
                  <c:v>217664.18532818533</c:v>
                </c:pt>
                <c:pt idx="518">
                  <c:v>217656.30057803469</c:v>
                </c:pt>
                <c:pt idx="519">
                  <c:v>217657.08269230768</c:v>
                </c:pt>
                <c:pt idx="520">
                  <c:v>217659.77735124761</c:v>
                </c:pt>
                <c:pt idx="521">
                  <c:v>217667.24137931035</c:v>
                </c:pt>
                <c:pt idx="522">
                  <c:v>217666.08986615678</c:v>
                </c:pt>
                <c:pt idx="523">
                  <c:v>217669.70419847328</c:v>
                </c:pt>
                <c:pt idx="524">
                  <c:v>217665.70095238095</c:v>
                </c:pt>
                <c:pt idx="525">
                  <c:v>217665.50760456274</c:v>
                </c:pt>
                <c:pt idx="526">
                  <c:v>217665.31499051233</c:v>
                </c:pt>
                <c:pt idx="527">
                  <c:v>217667.01325757575</c:v>
                </c:pt>
                <c:pt idx="528">
                  <c:v>217667.76181474479</c:v>
                </c:pt>
                <c:pt idx="529">
                  <c:v>217669.44905660377</c:v>
                </c:pt>
                <c:pt idx="530">
                  <c:v>217679.58757062146</c:v>
                </c:pt>
                <c:pt idx="531">
                  <c:v>217676.55639097744</c:v>
                </c:pt>
                <c:pt idx="532">
                  <c:v>217673.53658536586</c:v>
                </c:pt>
                <c:pt idx="533">
                  <c:v>217676.13483146069</c:v>
                </c:pt>
                <c:pt idx="534">
                  <c:v>217674.99252336449</c:v>
                </c:pt>
                <c:pt idx="535">
                  <c:v>217681.30223880598</c:v>
                </c:pt>
                <c:pt idx="536">
                  <c:v>217684.80074487894</c:v>
                </c:pt>
                <c:pt idx="537">
                  <c:v>217684.57620817845</c:v>
                </c:pt>
                <c:pt idx="538">
                  <c:v>217679.72356215212</c:v>
                </c:pt>
                <c:pt idx="539">
                  <c:v>217685.05370370371</c:v>
                </c:pt>
                <c:pt idx="540">
                  <c:v>217681.14048059151</c:v>
                </c:pt>
                <c:pt idx="541">
                  <c:v>217672.63837638375</c:v>
                </c:pt>
                <c:pt idx="542">
                  <c:v>217670.60036832411</c:v>
                </c:pt>
                <c:pt idx="543">
                  <c:v>217677.74264705883</c:v>
                </c:pt>
                <c:pt idx="544">
                  <c:v>217672.04036697248</c:v>
                </c:pt>
                <c:pt idx="545">
                  <c:v>217665.44505494504</c:v>
                </c:pt>
                <c:pt idx="546">
                  <c:v>217668.90859232176</c:v>
                </c:pt>
                <c:pt idx="547">
                  <c:v>217672.3594890511</c:v>
                </c:pt>
                <c:pt idx="548">
                  <c:v>217675.79781420765</c:v>
                </c:pt>
                <c:pt idx="549">
                  <c:v>217678.31636363638</c:v>
                </c:pt>
                <c:pt idx="550">
                  <c:v>217670.86388384755</c:v>
                </c:pt>
                <c:pt idx="551">
                  <c:v>217663.43840579709</c:v>
                </c:pt>
                <c:pt idx="552">
                  <c:v>217669.57504520795</c:v>
                </c:pt>
                <c:pt idx="553">
                  <c:v>217669.38447653429</c:v>
                </c:pt>
                <c:pt idx="554">
                  <c:v>217670.09369369369</c:v>
                </c:pt>
                <c:pt idx="555">
                  <c:v>217667.21043165468</c:v>
                </c:pt>
                <c:pt idx="556">
                  <c:v>217671.50448833033</c:v>
                </c:pt>
                <c:pt idx="557">
                  <c:v>217667.7347670251</c:v>
                </c:pt>
                <c:pt idx="558">
                  <c:v>217673.79785330949</c:v>
                </c:pt>
                <c:pt idx="559">
                  <c:v>217665.58214285714</c:v>
                </c:pt>
                <c:pt idx="560">
                  <c:v>217666.29055258466</c:v>
                </c:pt>
                <c:pt idx="561">
                  <c:v>217660.78113879004</c:v>
                </c:pt>
                <c:pt idx="562">
                  <c:v>217657.06394316163</c:v>
                </c:pt>
                <c:pt idx="563">
                  <c:v>217660.4379432624</c:v>
                </c:pt>
                <c:pt idx="564">
                  <c:v>217671.74867256638</c:v>
                </c:pt>
                <c:pt idx="565">
                  <c:v>217668.91342756184</c:v>
                </c:pt>
                <c:pt idx="566">
                  <c:v>217668.72839506174</c:v>
                </c:pt>
                <c:pt idx="567">
                  <c:v>217671.17957746479</c:v>
                </c:pt>
                <c:pt idx="568">
                  <c:v>217673.62214411248</c:v>
                </c:pt>
                <c:pt idx="569">
                  <c:v>217669.05263157896</c:v>
                </c:pt>
                <c:pt idx="570">
                  <c:v>217671.49036777584</c:v>
                </c:pt>
                <c:pt idx="571">
                  <c:v>217680.8986013986</c:v>
                </c:pt>
                <c:pt idx="572">
                  <c:v>217672.85689354275</c:v>
                </c:pt>
                <c:pt idx="573">
                  <c:v>217672.66724738677</c:v>
                </c:pt>
                <c:pt idx="574">
                  <c:v>217676.81739130436</c:v>
                </c:pt>
                <c:pt idx="575">
                  <c:v>217673.15625</c:v>
                </c:pt>
                <c:pt idx="576">
                  <c:v>217671.23743500866</c:v>
                </c:pt>
                <c:pt idx="577">
                  <c:v>217674.50519031141</c:v>
                </c:pt>
                <c:pt idx="578">
                  <c:v>217673.4525043178</c:v>
                </c:pt>
                <c:pt idx="579">
                  <c:v>217672.40344827587</c:v>
                </c:pt>
                <c:pt idx="580">
                  <c:v>217673.07573149743</c:v>
                </c:pt>
                <c:pt idx="581">
                  <c:v>217673.74570446735</c:v>
                </c:pt>
                <c:pt idx="582">
                  <c:v>217669.27787307033</c:v>
                </c:pt>
                <c:pt idx="583">
                  <c:v>217671.6609589041</c:v>
                </c:pt>
                <c:pt idx="584">
                  <c:v>217676.59487179486</c:v>
                </c:pt>
                <c:pt idx="585">
                  <c:v>217671.29351535835</c:v>
                </c:pt>
                <c:pt idx="586">
                  <c:v>217678.76149914821</c:v>
                </c:pt>
                <c:pt idx="587">
                  <c:v>217678.56632653062</c:v>
                </c:pt>
                <c:pt idx="588">
                  <c:v>217670.74702886248</c:v>
                </c:pt>
                <c:pt idx="589">
                  <c:v>217668.02881355933</c:v>
                </c:pt>
                <c:pt idx="590">
                  <c:v>217664.47546531304</c:v>
                </c:pt>
                <c:pt idx="591">
                  <c:v>217666.83445945947</c:v>
                </c:pt>
                <c:pt idx="592">
                  <c:v>217666.66104553119</c:v>
                </c:pt>
                <c:pt idx="593">
                  <c:v>217678.24915824915</c:v>
                </c:pt>
                <c:pt idx="594">
                  <c:v>217685.6050420168</c:v>
                </c:pt>
                <c:pt idx="595">
                  <c:v>217677.86577181207</c:v>
                </c:pt>
                <c:pt idx="596">
                  <c:v>217681.85427135677</c:v>
                </c:pt>
                <c:pt idx="597">
                  <c:v>217685.82943143812</c:v>
                </c:pt>
                <c:pt idx="598">
                  <c:v>217685.62604340567</c:v>
                </c:pt>
                <c:pt idx="599">
                  <c:v>217689.58166666667</c:v>
                </c:pt>
                <c:pt idx="600">
                  <c:v>217696.84525790351</c:v>
                </c:pt>
                <c:pt idx="601">
                  <c:v>217706.57142857142</c:v>
                </c:pt>
                <c:pt idx="602">
                  <c:v>217698.05970149254</c:v>
                </c:pt>
                <c:pt idx="603">
                  <c:v>217690.4023178808</c:v>
                </c:pt>
                <c:pt idx="604">
                  <c:v>217686.89421487603</c:v>
                </c:pt>
                <c:pt idx="605">
                  <c:v>217694.92574257427</c:v>
                </c:pt>
                <c:pt idx="606">
                  <c:v>217700.46457990116</c:v>
                </c:pt>
                <c:pt idx="607">
                  <c:v>217705.16447368421</c:v>
                </c:pt>
                <c:pt idx="608">
                  <c:v>217704.93267651889</c:v>
                </c:pt>
                <c:pt idx="609">
                  <c:v>217711.24590163934</c:v>
                </c:pt>
                <c:pt idx="610">
                  <c:v>217712.63829787233</c:v>
                </c:pt>
                <c:pt idx="611">
                  <c:v>217717.28758169935</c:v>
                </c:pt>
                <c:pt idx="612">
                  <c:v>217723.54975530179</c:v>
                </c:pt>
                <c:pt idx="613">
                  <c:v>217719.22638436483</c:v>
                </c:pt>
                <c:pt idx="614">
                  <c:v>217718.16260162601</c:v>
                </c:pt>
                <c:pt idx="615">
                  <c:v>217704.95129870129</c:v>
                </c:pt>
                <c:pt idx="616">
                  <c:v>217705.53160453809</c:v>
                </c:pt>
                <c:pt idx="617">
                  <c:v>217716.60679611651</c:v>
                </c:pt>
                <c:pt idx="618">
                  <c:v>217715.55411954765</c:v>
                </c:pt>
                <c:pt idx="619">
                  <c:v>217724.96774193548</c:v>
                </c:pt>
                <c:pt idx="620">
                  <c:v>217729.52979066022</c:v>
                </c:pt>
                <c:pt idx="621">
                  <c:v>217726.85691318329</c:v>
                </c:pt>
                <c:pt idx="622">
                  <c:v>217711.37720706261</c:v>
                </c:pt>
                <c:pt idx="623">
                  <c:v>217713.54006410256</c:v>
                </c:pt>
                <c:pt idx="624">
                  <c:v>217724.47839999999</c:v>
                </c:pt>
                <c:pt idx="625">
                  <c:v>217717.84504792333</c:v>
                </c:pt>
                <c:pt idx="626">
                  <c:v>217716.8038277512</c:v>
                </c:pt>
                <c:pt idx="627">
                  <c:v>217725.30095541402</c:v>
                </c:pt>
                <c:pt idx="628">
                  <c:v>217736.15103338633</c:v>
                </c:pt>
                <c:pt idx="629">
                  <c:v>217742.21428571429</c:v>
                </c:pt>
                <c:pt idx="630">
                  <c:v>217741.14104595879</c:v>
                </c:pt>
                <c:pt idx="631">
                  <c:v>217732.17563291139</c:v>
                </c:pt>
                <c:pt idx="632">
                  <c:v>217741.36966824645</c:v>
                </c:pt>
                <c:pt idx="633">
                  <c:v>217741.08990536278</c:v>
                </c:pt>
                <c:pt idx="634">
                  <c:v>217749.45511811023</c:v>
                </c:pt>
                <c:pt idx="635">
                  <c:v>217750.73270440253</c:v>
                </c:pt>
                <c:pt idx="636">
                  <c:v>217760.62323390896</c:v>
                </c:pt>
                <c:pt idx="637">
                  <c:v>217761.87931034484</c:v>
                </c:pt>
                <c:pt idx="638">
                  <c:v>217751.41784037559</c:v>
                </c:pt>
                <c:pt idx="639">
                  <c:v>217749.56562499999</c:v>
                </c:pt>
                <c:pt idx="640">
                  <c:v>217753.16848673948</c:v>
                </c:pt>
                <c:pt idx="641">
                  <c:v>217755.20560747664</c:v>
                </c:pt>
                <c:pt idx="642">
                  <c:v>217760.34059097979</c:v>
                </c:pt>
                <c:pt idx="643">
                  <c:v>217766.23447204969</c:v>
                </c:pt>
                <c:pt idx="644">
                  <c:v>217772.88372093023</c:v>
                </c:pt>
                <c:pt idx="645">
                  <c:v>217772.56037151703</c:v>
                </c:pt>
                <c:pt idx="646">
                  <c:v>217769.15301391034</c:v>
                </c:pt>
                <c:pt idx="647">
                  <c:v>217764.98611111112</c:v>
                </c:pt>
                <c:pt idx="648">
                  <c:v>217768.52080123266</c:v>
                </c:pt>
                <c:pt idx="649">
                  <c:v>217761.29692307691</c:v>
                </c:pt>
                <c:pt idx="650">
                  <c:v>217763.29339477725</c:v>
                </c:pt>
                <c:pt idx="651">
                  <c:v>217755.33435582821</c:v>
                </c:pt>
                <c:pt idx="652">
                  <c:v>217749.69218989281</c:v>
                </c:pt>
                <c:pt idx="653">
                  <c:v>217759.32721712539</c:v>
                </c:pt>
                <c:pt idx="654">
                  <c:v>217754.45801526718</c:v>
                </c:pt>
                <c:pt idx="655">
                  <c:v>217747.32164634147</c:v>
                </c:pt>
                <c:pt idx="656">
                  <c:v>217747.80213089802</c:v>
                </c:pt>
                <c:pt idx="657">
                  <c:v>217755.86474164133</c:v>
                </c:pt>
                <c:pt idx="658">
                  <c:v>217753.30197268588</c:v>
                </c:pt>
                <c:pt idx="659">
                  <c:v>217746.96666666667</c:v>
                </c:pt>
                <c:pt idx="660">
                  <c:v>217750.46444780636</c:v>
                </c:pt>
                <c:pt idx="661">
                  <c:v>217750.1827794562</c:v>
                </c:pt>
                <c:pt idx="662">
                  <c:v>217751.407239819</c:v>
                </c:pt>
                <c:pt idx="663">
                  <c:v>217757.13704819276</c:v>
                </c:pt>
                <c:pt idx="664">
                  <c:v>217755.34586466165</c:v>
                </c:pt>
                <c:pt idx="665">
                  <c:v>217751.31231231231</c:v>
                </c:pt>
                <c:pt idx="666">
                  <c:v>217747.29085457273</c:v>
                </c:pt>
                <c:pt idx="667">
                  <c:v>217746.26946107784</c:v>
                </c:pt>
                <c:pt idx="668">
                  <c:v>217749.72645739911</c:v>
                </c:pt>
                <c:pt idx="669">
                  <c:v>217742.74626865672</c:v>
                </c:pt>
                <c:pt idx="670">
                  <c:v>217736.53055141581</c:v>
                </c:pt>
                <c:pt idx="671">
                  <c:v>217746.66964285713</c:v>
                </c:pt>
                <c:pt idx="672">
                  <c:v>217756.77860326893</c:v>
                </c:pt>
                <c:pt idx="673">
                  <c:v>217760.19436201779</c:v>
                </c:pt>
                <c:pt idx="674">
                  <c:v>217767.29629629629</c:v>
                </c:pt>
                <c:pt idx="675">
                  <c:v>217769.94822485207</c:v>
                </c:pt>
                <c:pt idx="676">
                  <c:v>217774.80354505169</c:v>
                </c:pt>
                <c:pt idx="677">
                  <c:v>217776.70058997051</c:v>
                </c:pt>
                <c:pt idx="678">
                  <c:v>217783.00147275405</c:v>
                </c:pt>
                <c:pt idx="679">
                  <c:v>217792.95294117648</c:v>
                </c:pt>
                <c:pt idx="680">
                  <c:v>217789.68575624083</c:v>
                </c:pt>
                <c:pt idx="681">
                  <c:v>217787.15982404692</c:v>
                </c:pt>
                <c:pt idx="682">
                  <c:v>217786.10248901905</c:v>
                </c:pt>
                <c:pt idx="683">
                  <c:v>217786.50730994152</c:v>
                </c:pt>
                <c:pt idx="684">
                  <c:v>217773.79854014597</c:v>
                </c:pt>
                <c:pt idx="685">
                  <c:v>217777.12973760933</c:v>
                </c:pt>
                <c:pt idx="686">
                  <c:v>217770.28238719067</c:v>
                </c:pt>
                <c:pt idx="687">
                  <c:v>217767.08139534883</c:v>
                </c:pt>
                <c:pt idx="688">
                  <c:v>217771.85631349782</c:v>
                </c:pt>
                <c:pt idx="689">
                  <c:v>217773.00144927535</c:v>
                </c:pt>
                <c:pt idx="690">
                  <c:v>217768.36613603472</c:v>
                </c:pt>
                <c:pt idx="691">
                  <c:v>217762.30202312139</c:v>
                </c:pt>
                <c:pt idx="692">
                  <c:v>217758.41558441558</c:v>
                </c:pt>
                <c:pt idx="693">
                  <c:v>217763.16858789625</c:v>
                </c:pt>
                <c:pt idx="694">
                  <c:v>217760.01007194244</c:v>
                </c:pt>
                <c:pt idx="695">
                  <c:v>217762.59626436781</c:v>
                </c:pt>
                <c:pt idx="696">
                  <c:v>217758.01578192253</c:v>
                </c:pt>
                <c:pt idx="697">
                  <c:v>217762.02722063038</c:v>
                </c:pt>
                <c:pt idx="698">
                  <c:v>217766.74105865523</c:v>
                </c:pt>
                <c:pt idx="699">
                  <c:v>217775.71857142856</c:v>
                </c:pt>
                <c:pt idx="700">
                  <c:v>217775.41654778886</c:v>
                </c:pt>
                <c:pt idx="701">
                  <c:v>217785.06695156696</c:v>
                </c:pt>
                <c:pt idx="702">
                  <c:v>217779.07396870555</c:v>
                </c:pt>
                <c:pt idx="703">
                  <c:v>217786.56534090909</c:v>
                </c:pt>
                <c:pt idx="704">
                  <c:v>217789.08085106383</c:v>
                </c:pt>
                <c:pt idx="705">
                  <c:v>217785.93484419264</c:v>
                </c:pt>
                <c:pt idx="706">
                  <c:v>217776.44554455444</c:v>
                </c:pt>
                <c:pt idx="707">
                  <c:v>217769.09745762713</c:v>
                </c:pt>
                <c:pt idx="708">
                  <c:v>217764.58533145275</c:v>
                </c:pt>
                <c:pt idx="709">
                  <c:v>217764.30281690141</c:v>
                </c:pt>
                <c:pt idx="710">
                  <c:v>217758.4064697609</c:v>
                </c:pt>
                <c:pt idx="711">
                  <c:v>217762.33848314607</c:v>
                </c:pt>
                <c:pt idx="712">
                  <c:v>217762.0603085554</c:v>
                </c:pt>
                <c:pt idx="713">
                  <c:v>217761.78291316525</c:v>
                </c:pt>
                <c:pt idx="714">
                  <c:v>217761.5062937063</c:v>
                </c:pt>
                <c:pt idx="715">
                  <c:v>217757.04888268156</c:v>
                </c:pt>
                <c:pt idx="716">
                  <c:v>217763.73919107392</c:v>
                </c:pt>
                <c:pt idx="717">
                  <c:v>217769.71587743732</c:v>
                </c:pt>
                <c:pt idx="718">
                  <c:v>217773.59388038944</c:v>
                </c:pt>
                <c:pt idx="719">
                  <c:v>217776.76805555556</c:v>
                </c:pt>
                <c:pt idx="720">
                  <c:v>217775.08876560332</c:v>
                </c:pt>
                <c:pt idx="721">
                  <c:v>217773.41412742384</c:v>
                </c:pt>
                <c:pt idx="722">
                  <c:v>217773.1244813278</c:v>
                </c:pt>
                <c:pt idx="723">
                  <c:v>217761.80801104972</c:v>
                </c:pt>
                <c:pt idx="724">
                  <c:v>217751.89931034483</c:v>
                </c:pt>
                <c:pt idx="725">
                  <c:v>217757.82644628099</c:v>
                </c:pt>
                <c:pt idx="726">
                  <c:v>217764.42365887208</c:v>
                </c:pt>
                <c:pt idx="727">
                  <c:v>217772.37362637362</c:v>
                </c:pt>
                <c:pt idx="728">
                  <c:v>217772.77229080934</c:v>
                </c:pt>
                <c:pt idx="729">
                  <c:v>217771.11917808218</c:v>
                </c:pt>
                <c:pt idx="730">
                  <c:v>217764.00957592338</c:v>
                </c:pt>
                <c:pt idx="731">
                  <c:v>217765.78142076504</c:v>
                </c:pt>
                <c:pt idx="732">
                  <c:v>217770.27148703957</c:v>
                </c:pt>
                <c:pt idx="733">
                  <c:v>217760.4727520436</c:v>
                </c:pt>
                <c:pt idx="734">
                  <c:v>217760.20544217687</c:v>
                </c:pt>
                <c:pt idx="735">
                  <c:v>217755.19293478262</c:v>
                </c:pt>
                <c:pt idx="736">
                  <c:v>217757.64179104476</c:v>
                </c:pt>
                <c:pt idx="737">
                  <c:v>217764.81707317074</c:v>
                </c:pt>
                <c:pt idx="738">
                  <c:v>217770.62246278755</c:v>
                </c:pt>
                <c:pt idx="739">
                  <c:v>217766.29729729731</c:v>
                </c:pt>
                <c:pt idx="740">
                  <c:v>217771.41160593793</c:v>
                </c:pt>
                <c:pt idx="741">
                  <c:v>217775.83962264151</c:v>
                </c:pt>
                <c:pt idx="742">
                  <c:v>217765.48048452221</c:v>
                </c:pt>
                <c:pt idx="743">
                  <c:v>217771.91666666666</c:v>
                </c:pt>
                <c:pt idx="744">
                  <c:v>217763.6</c:v>
                </c:pt>
                <c:pt idx="745">
                  <c:v>217758.65013404825</c:v>
                </c:pt>
                <c:pt idx="746">
                  <c:v>217755.04953145917</c:v>
                </c:pt>
                <c:pt idx="747">
                  <c:v>217750.12433155079</c:v>
                </c:pt>
                <c:pt idx="748">
                  <c:v>217749.2096128171</c:v>
                </c:pt>
                <c:pt idx="749">
                  <c:v>217747.63200000001</c:v>
                </c:pt>
                <c:pt idx="750">
                  <c:v>217745.39414114514</c:v>
                </c:pt>
                <c:pt idx="751">
                  <c:v>217747.80718085106</c:v>
                </c:pt>
                <c:pt idx="752">
                  <c:v>217747.56308100928</c:v>
                </c:pt>
                <c:pt idx="753">
                  <c:v>217751.95225464192</c:v>
                </c:pt>
                <c:pt idx="754">
                  <c:v>217756.32980132449</c:v>
                </c:pt>
                <c:pt idx="755">
                  <c:v>217750.79497354498</c:v>
                </c:pt>
                <c:pt idx="756">
                  <c:v>217755.82166446498</c:v>
                </c:pt>
                <c:pt idx="757">
                  <c:v>217759.51846965699</c:v>
                </c:pt>
                <c:pt idx="758">
                  <c:v>217757.28853754941</c:v>
                </c:pt>
                <c:pt idx="759">
                  <c:v>217756.37763157894</c:v>
                </c:pt>
                <c:pt idx="760">
                  <c:v>217756.12483574243</c:v>
                </c:pt>
                <c:pt idx="761">
                  <c:v>217757.8372703412</c:v>
                </c:pt>
                <c:pt idx="762">
                  <c:v>217760.1992136304</c:v>
                </c:pt>
                <c:pt idx="763">
                  <c:v>217754.06413612564</c:v>
                </c:pt>
                <c:pt idx="764">
                  <c:v>217754.4679738562</c:v>
                </c:pt>
                <c:pt idx="765">
                  <c:v>217754.87075718015</c:v>
                </c:pt>
                <c:pt idx="766">
                  <c:v>217754.62190352022</c:v>
                </c:pt>
                <c:pt idx="767">
                  <c:v>217753.07421875</c:v>
                </c:pt>
                <c:pt idx="768">
                  <c:v>217749.58387516256</c:v>
                </c:pt>
                <c:pt idx="769">
                  <c:v>217751.28701298701</c:v>
                </c:pt>
                <c:pt idx="770">
                  <c:v>217750.39688715953</c:v>
                </c:pt>
                <c:pt idx="771">
                  <c:v>217752.0945595855</c:v>
                </c:pt>
                <c:pt idx="772">
                  <c:v>217753.14230271667</c:v>
                </c:pt>
                <c:pt idx="773">
                  <c:v>217751.60852713179</c:v>
                </c:pt>
                <c:pt idx="774">
                  <c:v>217760.38064516129</c:v>
                </c:pt>
                <c:pt idx="775">
                  <c:v>217765.27190721649</c:v>
                </c:pt>
                <c:pt idx="776">
                  <c:v>217759.23294723296</c:v>
                </c:pt>
                <c:pt idx="777">
                  <c:v>217761.54755784062</c:v>
                </c:pt>
                <c:pt idx="778">
                  <c:v>217760.01283697048</c:v>
                </c:pt>
                <c:pt idx="779">
                  <c:v>217759.12179487178</c:v>
                </c:pt>
                <c:pt idx="780">
                  <c:v>217756.31626120358</c:v>
                </c:pt>
                <c:pt idx="781">
                  <c:v>217750.32736572891</c:v>
                </c:pt>
                <c:pt idx="782">
                  <c:v>217749.45210727971</c:v>
                </c:pt>
                <c:pt idx="783">
                  <c:v>217747.30612244899</c:v>
                </c:pt>
                <c:pt idx="784">
                  <c:v>217745.80127388536</c:v>
                </c:pt>
                <c:pt idx="785">
                  <c:v>217747.47455470738</c:v>
                </c:pt>
                <c:pt idx="786">
                  <c:v>217743.4371029225</c:v>
                </c:pt>
                <c:pt idx="787">
                  <c:v>217750.17512690354</c:v>
                </c:pt>
                <c:pt idx="788">
                  <c:v>217758.79340937897</c:v>
                </c:pt>
                <c:pt idx="789">
                  <c:v>217764.86329113925</c:v>
                </c:pt>
                <c:pt idx="790">
                  <c:v>217763.34766118837</c:v>
                </c:pt>
                <c:pt idx="791">
                  <c:v>217764.98611111112</c:v>
                </c:pt>
                <c:pt idx="792">
                  <c:v>217765.36191677174</c:v>
                </c:pt>
                <c:pt idx="793">
                  <c:v>217770.13602015114</c:v>
                </c:pt>
                <c:pt idx="794">
                  <c:v>217769.87672955974</c:v>
                </c:pt>
                <c:pt idx="795">
                  <c:v>217770.24497487437</c:v>
                </c:pt>
                <c:pt idx="796">
                  <c:v>217769.36010037642</c:v>
                </c:pt>
                <c:pt idx="797">
                  <c:v>217772.22932330827</c:v>
                </c:pt>
                <c:pt idx="798">
                  <c:v>217773.84230287859</c:v>
                </c:pt>
                <c:pt idx="799">
                  <c:v>217764.8475</c:v>
                </c:pt>
                <c:pt idx="800">
                  <c:v>217762.72784019975</c:v>
                </c:pt>
                <c:pt idx="801">
                  <c:v>217763.10224438904</c:v>
                </c:pt>
                <c:pt idx="802">
                  <c:v>217757.26151930261</c:v>
                </c:pt>
                <c:pt idx="803">
                  <c:v>217750.19402985074</c:v>
                </c:pt>
                <c:pt idx="804">
                  <c:v>217739.42484472049</c:v>
                </c:pt>
                <c:pt idx="805">
                  <c:v>217732.3970223325</c:v>
                </c:pt>
                <c:pt idx="806">
                  <c:v>217729.09665427508</c:v>
                </c:pt>
                <c:pt idx="807">
                  <c:v>217730.12747524751</c:v>
                </c:pt>
                <c:pt idx="808">
                  <c:v>217728.68850432633</c:v>
                </c:pt>
                <c:pt idx="809">
                  <c:v>217724.17283950618</c:v>
                </c:pt>
                <c:pt idx="810">
                  <c:v>217729.51294697903</c:v>
                </c:pt>
                <c:pt idx="811">
                  <c:v>217728.08004926107</c:v>
                </c:pt>
                <c:pt idx="812">
                  <c:v>217723.58179581797</c:v>
                </c:pt>
                <c:pt idx="813">
                  <c:v>217717.86855036856</c:v>
                </c:pt>
                <c:pt idx="814">
                  <c:v>217714.00613496933</c:v>
                </c:pt>
                <c:pt idx="815">
                  <c:v>217711.98774509804</c:v>
                </c:pt>
                <c:pt idx="816">
                  <c:v>217714.86046511628</c:v>
                </c:pt>
                <c:pt idx="817">
                  <c:v>217715.28606356969</c:v>
                </c:pt>
                <c:pt idx="818">
                  <c:v>217712.05494505496</c:v>
                </c:pt>
                <c:pt idx="819">
                  <c:v>217712.48292682928</c:v>
                </c:pt>
                <c:pt idx="820">
                  <c:v>217713.51766138856</c:v>
                </c:pt>
                <c:pt idx="821">
                  <c:v>217707.26520681265</c:v>
                </c:pt>
                <c:pt idx="822">
                  <c:v>217714.36695018227</c:v>
                </c:pt>
                <c:pt idx="823">
                  <c:v>217722.05703883496</c:v>
                </c:pt>
                <c:pt idx="824">
                  <c:v>217728.5187878788</c:v>
                </c:pt>
                <c:pt idx="825">
                  <c:v>217730.13196125909</c:v>
                </c:pt>
                <c:pt idx="826">
                  <c:v>217725.10399032649</c:v>
                </c:pt>
                <c:pt idx="827">
                  <c:v>217726.11473429951</c:v>
                </c:pt>
                <c:pt idx="828">
                  <c:v>217720.50180940892</c:v>
                </c:pt>
                <c:pt idx="829">
                  <c:v>217720.31325301205</c:v>
                </c:pt>
                <c:pt idx="830">
                  <c:v>217720.12515042117</c:v>
                </c:pt>
                <c:pt idx="831">
                  <c:v>217719.9375</c:v>
                </c:pt>
                <c:pt idx="832">
                  <c:v>217716.15606242497</c:v>
                </c:pt>
                <c:pt idx="833">
                  <c:v>217713.58033573141</c:v>
                </c:pt>
                <c:pt idx="834">
                  <c:v>217716.9868263473</c:v>
                </c:pt>
                <c:pt idx="835">
                  <c:v>217715.61004784689</c:v>
                </c:pt>
                <c:pt idx="836">
                  <c:v>217715.42891278374</c:v>
                </c:pt>
                <c:pt idx="837">
                  <c:v>217710.48448687349</c:v>
                </c:pt>
                <c:pt idx="838">
                  <c:v>217718.63647199047</c:v>
                </c:pt>
                <c:pt idx="839">
                  <c:v>217713.7</c:v>
                </c:pt>
                <c:pt idx="840">
                  <c:v>217711.14863258027</c:v>
                </c:pt>
                <c:pt idx="841">
                  <c:v>217715.12232779097</c:v>
                </c:pt>
                <c:pt idx="842">
                  <c:v>217722.63819691577</c:v>
                </c:pt>
                <c:pt idx="843">
                  <c:v>217725.40639810427</c:v>
                </c:pt>
                <c:pt idx="844">
                  <c:v>217724.03431952663</c:v>
                </c:pt>
                <c:pt idx="845">
                  <c:v>217709.6891252955</c:v>
                </c:pt>
                <c:pt idx="846">
                  <c:v>217705.39315230225</c:v>
                </c:pt>
                <c:pt idx="847">
                  <c:v>217700.51886792452</c:v>
                </c:pt>
                <c:pt idx="848">
                  <c:v>217693.89281507657</c:v>
                </c:pt>
                <c:pt idx="849">
                  <c:v>217688.45647058822</c:v>
                </c:pt>
                <c:pt idx="850">
                  <c:v>217683.61927144535</c:v>
                </c:pt>
                <c:pt idx="851">
                  <c:v>217688.16431924881</c:v>
                </c:pt>
                <c:pt idx="852">
                  <c:v>217687.43376318875</c:v>
                </c:pt>
                <c:pt idx="853">
                  <c:v>217689.04215456673</c:v>
                </c:pt>
                <c:pt idx="854">
                  <c:v>217691.81403508771</c:v>
                </c:pt>
                <c:pt idx="855">
                  <c:v>217687.00116822429</c:v>
                </c:pt>
                <c:pt idx="856">
                  <c:v>217685.69311551924</c:v>
                </c:pt>
                <c:pt idx="857">
                  <c:v>217690.20396270396</c:v>
                </c:pt>
                <c:pt idx="858">
                  <c:v>217696.44703143189</c:v>
                </c:pt>
                <c:pt idx="859">
                  <c:v>217696.87325581396</c:v>
                </c:pt>
                <c:pt idx="860">
                  <c:v>217700.77584204412</c:v>
                </c:pt>
                <c:pt idx="861">
                  <c:v>217705.24825986079</c:v>
                </c:pt>
                <c:pt idx="862">
                  <c:v>217710.28852838933</c:v>
                </c:pt>
                <c:pt idx="863">
                  <c:v>217705.49884259258</c:v>
                </c:pt>
                <c:pt idx="864">
                  <c:v>217708.79653179192</c:v>
                </c:pt>
                <c:pt idx="865">
                  <c:v>217705.17205542725</c:v>
                </c:pt>
                <c:pt idx="866">
                  <c:v>217706.73587081893</c:v>
                </c:pt>
                <c:pt idx="867">
                  <c:v>217704.27188940093</c:v>
                </c:pt>
                <c:pt idx="868">
                  <c:v>217698.36823935559</c:v>
                </c:pt>
                <c:pt idx="869">
                  <c:v>217699.36091954022</c:v>
                </c:pt>
                <c:pt idx="870">
                  <c:v>217700.92422502869</c:v>
                </c:pt>
                <c:pt idx="871">
                  <c:v>217701.33944954129</c:v>
                </c:pt>
                <c:pt idx="872">
                  <c:v>217709.18442153494</c:v>
                </c:pt>
                <c:pt idx="873">
                  <c:v>217707.30549199085</c:v>
                </c:pt>
                <c:pt idx="874">
                  <c:v>217696.87657142858</c:v>
                </c:pt>
                <c:pt idx="875">
                  <c:v>217695.58561643836</c:v>
                </c:pt>
                <c:pt idx="876">
                  <c:v>217697.71151653363</c:v>
                </c:pt>
                <c:pt idx="877">
                  <c:v>217698.6958997722</c:v>
                </c:pt>
                <c:pt idx="878">
                  <c:v>217696.27189988623</c:v>
                </c:pt>
                <c:pt idx="879">
                  <c:v>217694.42045454544</c:v>
                </c:pt>
                <c:pt idx="880">
                  <c:v>217693.13961407493</c:v>
                </c:pt>
                <c:pt idx="881">
                  <c:v>217695.82199546485</c:v>
                </c:pt>
                <c:pt idx="882">
                  <c:v>217688.89127972821</c:v>
                </c:pt>
                <c:pt idx="883">
                  <c:v>217693.26583710406</c:v>
                </c:pt>
                <c:pt idx="884">
                  <c:v>217688.04519774011</c:v>
                </c:pt>
                <c:pt idx="885">
                  <c:v>217688.4683972912</c:v>
                </c:pt>
                <c:pt idx="886">
                  <c:v>217692.82863585118</c:v>
                </c:pt>
                <c:pt idx="887">
                  <c:v>217695.49324324325</c:v>
                </c:pt>
                <c:pt idx="888">
                  <c:v>217696.46794150732</c:v>
                </c:pt>
                <c:pt idx="889">
                  <c:v>217691.27303370787</c:v>
                </c:pt>
                <c:pt idx="890">
                  <c:v>217696.73063973064</c:v>
                </c:pt>
                <c:pt idx="891">
                  <c:v>217693.22533632288</c:v>
                </c:pt>
                <c:pt idx="892">
                  <c:v>217689.16909294511</c:v>
                </c:pt>
                <c:pt idx="893">
                  <c:v>217695.16890380313</c:v>
                </c:pt>
                <c:pt idx="894">
                  <c:v>217697.81005586594</c:v>
                </c:pt>
                <c:pt idx="895">
                  <c:v>217692.09151785713</c:v>
                </c:pt>
                <c:pt idx="896">
                  <c:v>217681.93534002229</c:v>
                </c:pt>
                <c:pt idx="897">
                  <c:v>217675.13585746102</c:v>
                </c:pt>
                <c:pt idx="898">
                  <c:v>217675.01223581759</c:v>
                </c:pt>
                <c:pt idx="899">
                  <c:v>217666.01777777777</c:v>
                </c:pt>
                <c:pt idx="900">
                  <c:v>217669.22752497226</c:v>
                </c:pt>
                <c:pt idx="901">
                  <c:v>217669.11086474502</c:v>
                </c:pt>
                <c:pt idx="902">
                  <c:v>217665.67884828351</c:v>
                </c:pt>
                <c:pt idx="903">
                  <c:v>217664.46238938053</c:v>
                </c:pt>
                <c:pt idx="904">
                  <c:v>217672.07071823205</c:v>
                </c:pt>
                <c:pt idx="905">
                  <c:v>217674.70529801326</c:v>
                </c:pt>
                <c:pt idx="906">
                  <c:v>217678.98456449836</c:v>
                </c:pt>
                <c:pt idx="907">
                  <c:v>217681.05616740088</c:v>
                </c:pt>
                <c:pt idx="908">
                  <c:v>217677.63366336634</c:v>
                </c:pt>
                <c:pt idx="909">
                  <c:v>217676.96043956044</c:v>
                </c:pt>
                <c:pt idx="910">
                  <c:v>217679.57519209658</c:v>
                </c:pt>
                <c:pt idx="911">
                  <c:v>217680.54276315789</c:v>
                </c:pt>
                <c:pt idx="912">
                  <c:v>217680.41511500548</c:v>
                </c:pt>
                <c:pt idx="913">
                  <c:v>217680.83369803065</c:v>
                </c:pt>
                <c:pt idx="914">
                  <c:v>217680.16065573771</c:v>
                </c:pt>
                <c:pt idx="915">
                  <c:v>217679.48908296943</c:v>
                </c:pt>
                <c:pt idx="916">
                  <c:v>217674.46564885497</c:v>
                </c:pt>
                <c:pt idx="917">
                  <c:v>217675.97603485838</c:v>
                </c:pt>
                <c:pt idx="918">
                  <c:v>217676.94015233949</c:v>
                </c:pt>
                <c:pt idx="919">
                  <c:v>217677.90217391305</c:v>
                </c:pt>
                <c:pt idx="920">
                  <c:v>217677.77850162867</c:v>
                </c:pt>
                <c:pt idx="921">
                  <c:v>217674.40780911062</c:v>
                </c:pt>
                <c:pt idx="922">
                  <c:v>217677.53196099674</c:v>
                </c:pt>
                <c:pt idx="923">
                  <c:v>217675.24891774892</c:v>
                </c:pt>
                <c:pt idx="924">
                  <c:v>217678.90486486486</c:v>
                </c:pt>
                <c:pt idx="925">
                  <c:v>217676.62526997839</c:v>
                </c:pt>
                <c:pt idx="926">
                  <c:v>217678.65695792879</c:v>
                </c:pt>
                <c:pt idx="927">
                  <c:v>217684.9859913793</c:v>
                </c:pt>
                <c:pt idx="928">
                  <c:v>217690.22712594186</c:v>
                </c:pt>
                <c:pt idx="929">
                  <c:v>217694.92043010754</c:v>
                </c:pt>
                <c:pt idx="930">
                  <c:v>217695.31578947368</c:v>
                </c:pt>
                <c:pt idx="931">
                  <c:v>217701.59978540771</c:v>
                </c:pt>
                <c:pt idx="932">
                  <c:v>217701.98713826368</c:v>
                </c:pt>
                <c:pt idx="933">
                  <c:v>217705.57922912206</c:v>
                </c:pt>
                <c:pt idx="934">
                  <c:v>217696.35508021389</c:v>
                </c:pt>
                <c:pt idx="935">
                  <c:v>217702.61111111112</c:v>
                </c:pt>
                <c:pt idx="936">
                  <c:v>217705.12593383138</c:v>
                </c:pt>
                <c:pt idx="937">
                  <c:v>217706.57142857142</c:v>
                </c:pt>
                <c:pt idx="938">
                  <c:v>217706.41959531416</c:v>
                </c:pt>
                <c:pt idx="939">
                  <c:v>217706.79893617021</c:v>
                </c:pt>
                <c:pt idx="940">
                  <c:v>217703.46546227418</c:v>
                </c:pt>
                <c:pt idx="941">
                  <c:v>217703.84713375795</c:v>
                </c:pt>
                <c:pt idx="942">
                  <c:v>217699.46553552491</c:v>
                </c:pt>
                <c:pt idx="943">
                  <c:v>217691.92161016949</c:v>
                </c:pt>
                <c:pt idx="944">
                  <c:v>217693.37037037036</c:v>
                </c:pt>
                <c:pt idx="945">
                  <c:v>217694.28858350951</c:v>
                </c:pt>
                <c:pt idx="946">
                  <c:v>217693.09714889125</c:v>
                </c:pt>
                <c:pt idx="947">
                  <c:v>217689.80274261604</c:v>
                </c:pt>
                <c:pt idx="948">
                  <c:v>217688.61854583773</c:v>
                </c:pt>
                <c:pt idx="949">
                  <c:v>217680.08315789473</c:v>
                </c:pt>
                <c:pt idx="950">
                  <c:v>217681.5352260778</c:v>
                </c:pt>
                <c:pt idx="951">
                  <c:v>217678.79096638656</c:v>
                </c:pt>
                <c:pt idx="952">
                  <c:v>217682.33578174186</c:v>
                </c:pt>
                <c:pt idx="953">
                  <c:v>217674.88888888888</c:v>
                </c:pt>
                <c:pt idx="954">
                  <c:v>217671.63769633509</c:v>
                </c:pt>
                <c:pt idx="955">
                  <c:v>217674.65690376569</c:v>
                </c:pt>
                <c:pt idx="956">
                  <c:v>217669.32706374087</c:v>
                </c:pt>
                <c:pt idx="957">
                  <c:v>217669.21711899791</c:v>
                </c:pt>
                <c:pt idx="958">
                  <c:v>217675.35140771637</c:v>
                </c:pt>
                <c:pt idx="959">
                  <c:v>217678.35416666666</c:v>
                </c:pt>
                <c:pt idx="960">
                  <c:v>217675.63891779396</c:v>
                </c:pt>
                <c:pt idx="961">
                  <c:v>217678.11642411642</c:v>
                </c:pt>
                <c:pt idx="962">
                  <c:v>217679.03426791276</c:v>
                </c:pt>
                <c:pt idx="963">
                  <c:v>217677.87966804981</c:v>
                </c:pt>
                <c:pt idx="964">
                  <c:v>217682.93264248705</c:v>
                </c:pt>
                <c:pt idx="965">
                  <c:v>217685.39233954452</c:v>
                </c:pt>
                <c:pt idx="966">
                  <c:v>217688.87900723889</c:v>
                </c:pt>
                <c:pt idx="967">
                  <c:v>217690.29648760331</c:v>
                </c:pt>
                <c:pt idx="968">
                  <c:v>217688.62125902993</c:v>
                </c:pt>
                <c:pt idx="969">
                  <c:v>217690.55051546392</c:v>
                </c:pt>
                <c:pt idx="970">
                  <c:v>217696.07312049434</c:v>
                </c:pt>
                <c:pt idx="971">
                  <c:v>217693.37037037036</c:v>
                </c:pt>
                <c:pt idx="972">
                  <c:v>217690.67317574512</c:v>
                </c:pt>
                <c:pt idx="973">
                  <c:v>217686.95687885009</c:v>
                </c:pt>
                <c:pt idx="974">
                  <c:v>217691.94871794872</c:v>
                </c:pt>
                <c:pt idx="975">
                  <c:v>217693.35143442624</c:v>
                </c:pt>
                <c:pt idx="976">
                  <c:v>217686.06857727739</c:v>
                </c:pt>
                <c:pt idx="977">
                  <c:v>217689.51533742331</c:v>
                </c:pt>
                <c:pt idx="978">
                  <c:v>217690.91624106231</c:v>
                </c:pt>
                <c:pt idx="979">
                  <c:v>217691.80510204082</c:v>
                </c:pt>
                <c:pt idx="980">
                  <c:v>217697.27013251785</c:v>
                </c:pt>
                <c:pt idx="981">
                  <c:v>217700.183299389</c:v>
                </c:pt>
                <c:pt idx="982">
                  <c:v>217700.04476093591</c:v>
                </c:pt>
                <c:pt idx="983">
                  <c:v>217697.37093495936</c:v>
                </c:pt>
                <c:pt idx="984">
                  <c:v>217697.7421319797</c:v>
                </c:pt>
                <c:pt idx="985">
                  <c:v>217700.13691683571</c:v>
                </c:pt>
                <c:pt idx="986">
                  <c:v>217704.54913880446</c:v>
                </c:pt>
                <c:pt idx="987">
                  <c:v>217705.92206477732</c:v>
                </c:pt>
                <c:pt idx="988">
                  <c:v>217707.29221435793</c:v>
                </c:pt>
                <c:pt idx="989">
                  <c:v>217713.19595959596</c:v>
                </c:pt>
                <c:pt idx="990">
                  <c:v>217719.59132189708</c:v>
                </c:pt>
                <c:pt idx="991">
                  <c:v>217721.44657258064</c:v>
                </c:pt>
                <c:pt idx="992">
                  <c:v>217717.26787512589</c:v>
                </c:pt>
                <c:pt idx="993">
                  <c:v>217718.11770623742</c:v>
                </c:pt>
                <c:pt idx="994">
                  <c:v>217715.45527638192</c:v>
                </c:pt>
                <c:pt idx="995">
                  <c:v>217711.79618473895</c:v>
                </c:pt>
                <c:pt idx="996">
                  <c:v>217708.64493480441</c:v>
                </c:pt>
                <c:pt idx="997">
                  <c:v>217703.5</c:v>
                </c:pt>
                <c:pt idx="998">
                  <c:v>217698.86486486485</c:v>
                </c:pt>
                <c:pt idx="999">
                  <c:v>217699.22899999999</c:v>
                </c:pt>
              </c:numCache>
            </c:numRef>
          </c:yVal>
          <c:smooth val="0"/>
          <c:extLst>
            <c:ext xmlns:c16="http://schemas.microsoft.com/office/drawing/2014/chart" uri="{C3380CC4-5D6E-409C-BE32-E72D297353CC}">
              <c16:uniqueId val="{0000000C-4716-4AEA-B0B9-979A0EF06736}"/>
            </c:ext>
          </c:extLst>
        </c:ser>
        <c:ser>
          <c:idx val="2"/>
          <c:order val="1"/>
          <c:spPr>
            <a:ln>
              <a:solidFill>
                <a:schemeClr val="accent1"/>
              </a:solidFill>
            </a:ln>
          </c:spPr>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values'!$R$5:$R$1004</c:f>
              <c:numCache>
                <c:formatCode>_("$"* #,##0.00_);_("$"* \(#,##0.00\);_("$"* "-"??_);_(@_)</c:formatCode>
                <c:ptCount val="1000"/>
                <c:pt idx="0">
                  <c:v>216566</c:v>
                </c:pt>
                <c:pt idx="1">
                  <c:v>215817.5</c:v>
                </c:pt>
                <c:pt idx="2">
                  <c:v>215734.33333333334</c:v>
                </c:pt>
                <c:pt idx="3">
                  <c:v>217564</c:v>
                </c:pt>
                <c:pt idx="4">
                  <c:v>217663.8</c:v>
                </c:pt>
                <c:pt idx="5">
                  <c:v>216981.83333333334</c:v>
                </c:pt>
                <c:pt idx="6">
                  <c:v>217350.14285714287</c:v>
                </c:pt>
                <c:pt idx="7">
                  <c:v>217376.875</c:v>
                </c:pt>
                <c:pt idx="8">
                  <c:v>216732.33333333334</c:v>
                </c:pt>
                <c:pt idx="9">
                  <c:v>216266.6</c:v>
                </c:pt>
                <c:pt idx="10">
                  <c:v>217019.63636363635</c:v>
                </c:pt>
                <c:pt idx="11">
                  <c:v>216981.83333333334</c:v>
                </c:pt>
                <c:pt idx="12">
                  <c:v>216796.30769230769</c:v>
                </c:pt>
                <c:pt idx="13">
                  <c:v>216708.57142857142</c:v>
                </c:pt>
                <c:pt idx="14">
                  <c:v>216765.6</c:v>
                </c:pt>
                <c:pt idx="15">
                  <c:v>217065</c:v>
                </c:pt>
                <c:pt idx="16">
                  <c:v>217241.11764705883</c:v>
                </c:pt>
                <c:pt idx="17">
                  <c:v>216870.94444444444</c:v>
                </c:pt>
                <c:pt idx="18">
                  <c:v>217091.26315789475</c:v>
                </c:pt>
                <c:pt idx="19">
                  <c:v>217015.1</c:v>
                </c:pt>
                <c:pt idx="20">
                  <c:v>217065</c:v>
                </c:pt>
                <c:pt idx="21">
                  <c:v>217246.45454545456</c:v>
                </c:pt>
                <c:pt idx="22">
                  <c:v>217368.73913043478</c:v>
                </c:pt>
                <c:pt idx="23">
                  <c:v>217293.70833333334</c:v>
                </c:pt>
                <c:pt idx="24">
                  <c:v>217224.68</c:v>
                </c:pt>
                <c:pt idx="25">
                  <c:v>217026.61538461538</c:v>
                </c:pt>
                <c:pt idx="26">
                  <c:v>216713.85185185185</c:v>
                </c:pt>
                <c:pt idx="27">
                  <c:v>216583.82142857142</c:v>
                </c:pt>
                <c:pt idx="28">
                  <c:v>216531.58620689655</c:v>
                </c:pt>
                <c:pt idx="29">
                  <c:v>216715.7</c:v>
                </c:pt>
                <c:pt idx="30">
                  <c:v>216823.54838709679</c:v>
                </c:pt>
                <c:pt idx="31">
                  <c:v>216893.46875</c:v>
                </c:pt>
                <c:pt idx="32">
                  <c:v>216944.0303030303</c:v>
                </c:pt>
                <c:pt idx="33">
                  <c:v>217006.29411764705</c:v>
                </c:pt>
                <c:pt idx="34">
                  <c:v>216851.14285714287</c:v>
                </c:pt>
                <c:pt idx="35">
                  <c:v>216954.11111111112</c:v>
                </c:pt>
                <c:pt idx="36">
                  <c:v>216916.64864864864</c:v>
                </c:pt>
                <c:pt idx="37">
                  <c:v>216854.89473684211</c:v>
                </c:pt>
                <c:pt idx="38">
                  <c:v>216757.92307692306</c:v>
                </c:pt>
                <c:pt idx="39">
                  <c:v>216778.07500000001</c:v>
                </c:pt>
                <c:pt idx="40">
                  <c:v>216943.29268292684</c:v>
                </c:pt>
                <c:pt idx="41">
                  <c:v>217124.40476190476</c:v>
                </c:pt>
                <c:pt idx="42">
                  <c:v>217239.06976744186</c:v>
                </c:pt>
                <c:pt idx="43">
                  <c:v>217291.81818181818</c:v>
                </c:pt>
                <c:pt idx="44">
                  <c:v>217386.57777777777</c:v>
                </c:pt>
                <c:pt idx="45">
                  <c:v>217422.97826086957</c:v>
                </c:pt>
                <c:pt idx="46">
                  <c:v>217425.97872340426</c:v>
                </c:pt>
                <c:pt idx="47">
                  <c:v>217387.27083333334</c:v>
                </c:pt>
                <c:pt idx="48">
                  <c:v>217390.87755102041</c:v>
                </c:pt>
                <c:pt idx="49">
                  <c:v>217414.3</c:v>
                </c:pt>
                <c:pt idx="50">
                  <c:v>217554.21568627452</c:v>
                </c:pt>
                <c:pt idx="51">
                  <c:v>217468.03846153847</c:v>
                </c:pt>
                <c:pt idx="52">
                  <c:v>217469.84905660377</c:v>
                </c:pt>
                <c:pt idx="53">
                  <c:v>217480.83333333334</c:v>
                </c:pt>
                <c:pt idx="54">
                  <c:v>217491.41818181818</c:v>
                </c:pt>
                <c:pt idx="55">
                  <c:v>217465.98214285713</c:v>
                </c:pt>
                <c:pt idx="56">
                  <c:v>217520.22807017545</c:v>
                </c:pt>
                <c:pt idx="57">
                  <c:v>217555.39655172414</c:v>
                </c:pt>
                <c:pt idx="58">
                  <c:v>217521.71186440677</c:v>
                </c:pt>
                <c:pt idx="59">
                  <c:v>217464.2</c:v>
                </c:pt>
                <c:pt idx="60">
                  <c:v>217465.83606557376</c:v>
                </c:pt>
                <c:pt idx="61">
                  <c:v>217491.56451612903</c:v>
                </c:pt>
                <c:pt idx="62">
                  <c:v>217564</c:v>
                </c:pt>
                <c:pt idx="63">
                  <c:v>217602.984375</c:v>
                </c:pt>
                <c:pt idx="64">
                  <c:v>217540.96923076923</c:v>
                </c:pt>
                <c:pt idx="65">
                  <c:v>217480.83333333334</c:v>
                </c:pt>
                <c:pt idx="66">
                  <c:v>217564</c:v>
                </c:pt>
                <c:pt idx="67">
                  <c:v>217644.7205882353</c:v>
                </c:pt>
                <c:pt idx="68">
                  <c:v>217701.40579710144</c:v>
                </c:pt>
                <c:pt idx="69">
                  <c:v>217799.24285714285</c:v>
                </c:pt>
                <c:pt idx="70">
                  <c:v>217817.01408450704</c:v>
                </c:pt>
                <c:pt idx="71">
                  <c:v>217792.70833333334</c:v>
                </c:pt>
                <c:pt idx="72">
                  <c:v>217728.05479452055</c:v>
                </c:pt>
                <c:pt idx="73">
                  <c:v>217678.63513513515</c:v>
                </c:pt>
                <c:pt idx="74">
                  <c:v>217756.94666666666</c:v>
                </c:pt>
                <c:pt idx="75">
                  <c:v>217734.71052631579</c:v>
                </c:pt>
                <c:pt idx="76">
                  <c:v>217641.76623376625</c:v>
                </c:pt>
                <c:pt idx="77">
                  <c:v>217589.58974358975</c:v>
                </c:pt>
                <c:pt idx="78">
                  <c:v>217646.11392405065</c:v>
                </c:pt>
                <c:pt idx="79">
                  <c:v>217657.5625</c:v>
                </c:pt>
                <c:pt idx="80">
                  <c:v>217613.28395061727</c:v>
                </c:pt>
                <c:pt idx="81">
                  <c:v>217685.70731707316</c:v>
                </c:pt>
                <c:pt idx="82">
                  <c:v>217672.21686746989</c:v>
                </c:pt>
                <c:pt idx="83">
                  <c:v>217754.09523809524</c:v>
                </c:pt>
                <c:pt idx="84">
                  <c:v>217704.89411764705</c:v>
                </c:pt>
                <c:pt idx="85">
                  <c:v>217697.45348837209</c:v>
                </c:pt>
                <c:pt idx="86">
                  <c:v>217764.74712643679</c:v>
                </c:pt>
                <c:pt idx="87">
                  <c:v>217666.06818181818</c:v>
                </c:pt>
                <c:pt idx="88">
                  <c:v>217648.10112359549</c:v>
                </c:pt>
                <c:pt idx="89">
                  <c:v>217647.16666666666</c:v>
                </c:pt>
                <c:pt idx="90">
                  <c:v>217618.83516483515</c:v>
                </c:pt>
                <c:pt idx="91">
                  <c:v>217585.69565217392</c:v>
                </c:pt>
                <c:pt idx="92">
                  <c:v>217596.19354838709</c:v>
                </c:pt>
                <c:pt idx="93">
                  <c:v>217574.61702127659</c:v>
                </c:pt>
                <c:pt idx="94">
                  <c:v>217542.9894736842</c:v>
                </c:pt>
                <c:pt idx="95">
                  <c:v>217527.61458333334</c:v>
                </c:pt>
                <c:pt idx="96">
                  <c:v>217497.12371134022</c:v>
                </c:pt>
                <c:pt idx="97">
                  <c:v>217462.16326530612</c:v>
                </c:pt>
                <c:pt idx="98">
                  <c:v>217488.39393939395</c:v>
                </c:pt>
                <c:pt idx="99">
                  <c:v>217504.12</c:v>
                </c:pt>
                <c:pt idx="100">
                  <c:v>217494.8316831683</c:v>
                </c:pt>
                <c:pt idx="101">
                  <c:v>217510.18627450979</c:v>
                </c:pt>
                <c:pt idx="102">
                  <c:v>217481.64077669903</c:v>
                </c:pt>
                <c:pt idx="103">
                  <c:v>217506.42307692306</c:v>
                </c:pt>
                <c:pt idx="104">
                  <c:v>217492.71428571429</c:v>
                </c:pt>
                <c:pt idx="105">
                  <c:v>217460.43396226416</c:v>
                </c:pt>
                <c:pt idx="106">
                  <c:v>217433.42056074768</c:v>
                </c:pt>
                <c:pt idx="107">
                  <c:v>217425.38888888888</c:v>
                </c:pt>
                <c:pt idx="108">
                  <c:v>217357.99082568806</c:v>
                </c:pt>
                <c:pt idx="109">
                  <c:v>217405.22727272726</c:v>
                </c:pt>
                <c:pt idx="110">
                  <c:v>217393.17117117118</c:v>
                </c:pt>
                <c:pt idx="111">
                  <c:v>217430.33928571429</c:v>
                </c:pt>
                <c:pt idx="112">
                  <c:v>217396.19469026549</c:v>
                </c:pt>
                <c:pt idx="113">
                  <c:v>217437.06140350876</c:v>
                </c:pt>
                <c:pt idx="114">
                  <c:v>217403.45217391304</c:v>
                </c:pt>
                <c:pt idx="115">
                  <c:v>217422.04310344829</c:v>
                </c:pt>
                <c:pt idx="116">
                  <c:v>217423.25641025641</c:v>
                </c:pt>
                <c:pt idx="117">
                  <c:v>217420.22033898305</c:v>
                </c:pt>
                <c:pt idx="118">
                  <c:v>217429.81512605041</c:v>
                </c:pt>
                <c:pt idx="119">
                  <c:v>217447.56666666668</c:v>
                </c:pt>
                <c:pt idx="120">
                  <c:v>217432.03305785125</c:v>
                </c:pt>
                <c:pt idx="121">
                  <c:v>217379.94262295082</c:v>
                </c:pt>
                <c:pt idx="122">
                  <c:v>217361.15447154472</c:v>
                </c:pt>
                <c:pt idx="123">
                  <c:v>217411.0806451613</c:v>
                </c:pt>
                <c:pt idx="124">
                  <c:v>217444.24</c:v>
                </c:pt>
                <c:pt idx="125">
                  <c:v>217437.26984126985</c:v>
                </c:pt>
                <c:pt idx="126">
                  <c:v>217485.41732283463</c:v>
                </c:pt>
                <c:pt idx="127">
                  <c:v>217501.625</c:v>
                </c:pt>
                <c:pt idx="128">
                  <c:v>217513.71317829457</c:v>
                </c:pt>
                <c:pt idx="129">
                  <c:v>217502.58461538461</c:v>
                </c:pt>
                <c:pt idx="130">
                  <c:v>217525.90839694656</c:v>
                </c:pt>
                <c:pt idx="131">
                  <c:v>217522.41666666666</c:v>
                </c:pt>
                <c:pt idx="132">
                  <c:v>217541.48872180452</c:v>
                </c:pt>
                <c:pt idx="133">
                  <c:v>217552.82835820896</c:v>
                </c:pt>
                <c:pt idx="134">
                  <c:v>217541.82222222222</c:v>
                </c:pt>
                <c:pt idx="135">
                  <c:v>217527.3088235294</c:v>
                </c:pt>
                <c:pt idx="136">
                  <c:v>217553.07299270073</c:v>
                </c:pt>
                <c:pt idx="137">
                  <c:v>217578.46376811594</c:v>
                </c:pt>
                <c:pt idx="138">
                  <c:v>217589.12949640286</c:v>
                </c:pt>
                <c:pt idx="139">
                  <c:v>217578.25714285715</c:v>
                </c:pt>
                <c:pt idx="140">
                  <c:v>217546.30496453901</c:v>
                </c:pt>
                <c:pt idx="141">
                  <c:v>217556.97183098592</c:v>
                </c:pt>
                <c:pt idx="142">
                  <c:v>217536.08391608391</c:v>
                </c:pt>
                <c:pt idx="143">
                  <c:v>217518.95138888888</c:v>
                </c:pt>
                <c:pt idx="144">
                  <c:v>217539.9103448276</c:v>
                </c:pt>
                <c:pt idx="145">
                  <c:v>217550.32876712328</c:v>
                </c:pt>
                <c:pt idx="146">
                  <c:v>217526.65986394559</c:v>
                </c:pt>
                <c:pt idx="147">
                  <c:v>217553.88513513515</c:v>
                </c:pt>
                <c:pt idx="148">
                  <c:v>217600.8389261745</c:v>
                </c:pt>
                <c:pt idx="149">
                  <c:v>217587.28666666665</c:v>
                </c:pt>
                <c:pt idx="150">
                  <c:v>217583.82781456952</c:v>
                </c:pt>
                <c:pt idx="151">
                  <c:v>217564</c:v>
                </c:pt>
                <c:pt idx="152">
                  <c:v>217564</c:v>
                </c:pt>
                <c:pt idx="153">
                  <c:v>217576.96103896105</c:v>
                </c:pt>
                <c:pt idx="154">
                  <c:v>217589.75483870969</c:v>
                </c:pt>
                <c:pt idx="155">
                  <c:v>217576.79487179487</c:v>
                </c:pt>
                <c:pt idx="156">
                  <c:v>217618.03184713377</c:v>
                </c:pt>
                <c:pt idx="157">
                  <c:v>217620.84810126582</c:v>
                </c:pt>
                <c:pt idx="158">
                  <c:v>217614.21383647798</c:v>
                </c:pt>
                <c:pt idx="159">
                  <c:v>217613.9</c:v>
                </c:pt>
                <c:pt idx="160">
                  <c:v>217650.78260869565</c:v>
                </c:pt>
                <c:pt idx="161">
                  <c:v>217607.12345679011</c:v>
                </c:pt>
                <c:pt idx="162">
                  <c:v>217579.30674846625</c:v>
                </c:pt>
                <c:pt idx="163">
                  <c:v>217588.34146341463</c:v>
                </c:pt>
                <c:pt idx="164">
                  <c:v>217603.31515151515</c:v>
                </c:pt>
                <c:pt idx="165">
                  <c:v>217606.0843373494</c:v>
                </c:pt>
                <c:pt idx="166">
                  <c:v>217561.01197604791</c:v>
                </c:pt>
                <c:pt idx="167">
                  <c:v>217578.85119047618</c:v>
                </c:pt>
                <c:pt idx="168">
                  <c:v>217599.43195266271</c:v>
                </c:pt>
                <c:pt idx="169">
                  <c:v>217596.28823529411</c:v>
                </c:pt>
                <c:pt idx="170">
                  <c:v>217622.36257309941</c:v>
                </c:pt>
                <c:pt idx="171">
                  <c:v>217651.03488372092</c:v>
                </c:pt>
                <c:pt idx="172">
                  <c:v>217650.5317919075</c:v>
                </c:pt>
                <c:pt idx="173">
                  <c:v>217670.1091954023</c:v>
                </c:pt>
                <c:pt idx="174">
                  <c:v>217669.50285714286</c:v>
                </c:pt>
                <c:pt idx="175">
                  <c:v>217680.24431818182</c:v>
                </c:pt>
                <c:pt idx="176">
                  <c:v>217702.14124293785</c:v>
                </c:pt>
                <c:pt idx="177">
                  <c:v>217706.97191011236</c:v>
                </c:pt>
                <c:pt idx="178">
                  <c:v>217717.32402234638</c:v>
                </c:pt>
                <c:pt idx="179">
                  <c:v>217691.52222222224</c:v>
                </c:pt>
                <c:pt idx="180">
                  <c:v>217715.62983425416</c:v>
                </c:pt>
                <c:pt idx="181">
                  <c:v>217723.02197802198</c:v>
                </c:pt>
                <c:pt idx="182">
                  <c:v>217741.24043715847</c:v>
                </c:pt>
                <c:pt idx="183">
                  <c:v>217688.75</c:v>
                </c:pt>
                <c:pt idx="184">
                  <c:v>217677.2864864865</c:v>
                </c:pt>
                <c:pt idx="185">
                  <c:v>217671.31182795699</c:v>
                </c:pt>
                <c:pt idx="186">
                  <c:v>217665.4010695187</c:v>
                </c:pt>
                <c:pt idx="187">
                  <c:v>217667.5159574468</c:v>
                </c:pt>
                <c:pt idx="188">
                  <c:v>217659.04761904763</c:v>
                </c:pt>
                <c:pt idx="189">
                  <c:v>217669.05263157896</c:v>
                </c:pt>
                <c:pt idx="190">
                  <c:v>217681.56544502618</c:v>
                </c:pt>
                <c:pt idx="191">
                  <c:v>217678.35416666666</c:v>
                </c:pt>
                <c:pt idx="192">
                  <c:v>217659.66321243523</c:v>
                </c:pt>
                <c:pt idx="193">
                  <c:v>217636.02061855671</c:v>
                </c:pt>
                <c:pt idx="194">
                  <c:v>217643.3282051282</c:v>
                </c:pt>
                <c:pt idx="195">
                  <c:v>217642.92346938775</c:v>
                </c:pt>
                <c:pt idx="196">
                  <c:v>217634.92385786801</c:v>
                </c:pt>
                <c:pt idx="197">
                  <c:v>217669.84848484848</c:v>
                </c:pt>
                <c:pt idx="198">
                  <c:v>217656.77889447237</c:v>
                </c:pt>
                <c:pt idx="199">
                  <c:v>217681.26500000001</c:v>
                </c:pt>
                <c:pt idx="200">
                  <c:v>217673.23383084577</c:v>
                </c:pt>
                <c:pt idx="201">
                  <c:v>217655.40099009901</c:v>
                </c:pt>
                <c:pt idx="202">
                  <c:v>217669.69950738916</c:v>
                </c:pt>
                <c:pt idx="203">
                  <c:v>217698.53431372548</c:v>
                </c:pt>
                <c:pt idx="204">
                  <c:v>217693.00975609757</c:v>
                </c:pt>
                <c:pt idx="205">
                  <c:v>217689.96116504853</c:v>
                </c:pt>
                <c:pt idx="206">
                  <c:v>217684.5314009662</c:v>
                </c:pt>
                <c:pt idx="207">
                  <c:v>217688.75</c:v>
                </c:pt>
                <c:pt idx="208">
                  <c:v>217690.54066985645</c:v>
                </c:pt>
                <c:pt idx="209">
                  <c:v>217687.56190476191</c:v>
                </c:pt>
                <c:pt idx="210">
                  <c:v>217708.2606635071</c:v>
                </c:pt>
                <c:pt idx="211">
                  <c:v>217707.58018867925</c:v>
                </c:pt>
                <c:pt idx="212">
                  <c:v>217718.61971830987</c:v>
                </c:pt>
                <c:pt idx="213">
                  <c:v>217736.55140186916</c:v>
                </c:pt>
                <c:pt idx="214">
                  <c:v>217751.9953488372</c:v>
                </c:pt>
                <c:pt idx="215">
                  <c:v>217764.98611111112</c:v>
                </c:pt>
                <c:pt idx="216">
                  <c:v>217773.25806451612</c:v>
                </c:pt>
                <c:pt idx="217">
                  <c:v>217774.58715596329</c:v>
                </c:pt>
                <c:pt idx="218">
                  <c:v>217780.46118721462</c:v>
                </c:pt>
                <c:pt idx="219">
                  <c:v>217802.15909090909</c:v>
                </c:pt>
                <c:pt idx="220">
                  <c:v>217830.43438914028</c:v>
                </c:pt>
                <c:pt idx="221">
                  <c:v>217817.9954954955</c:v>
                </c:pt>
                <c:pt idx="222">
                  <c:v>217814.61883408073</c:v>
                </c:pt>
                <c:pt idx="223">
                  <c:v>217844.6875</c:v>
                </c:pt>
                <c:pt idx="224">
                  <c:v>217850.09333333332</c:v>
                </c:pt>
                <c:pt idx="225">
                  <c:v>217826.74778761063</c:v>
                </c:pt>
                <c:pt idx="226">
                  <c:v>217827.7885462555</c:v>
                </c:pt>
                <c:pt idx="227">
                  <c:v>217795.99122807017</c:v>
                </c:pt>
                <c:pt idx="228">
                  <c:v>217794.97816593887</c:v>
                </c:pt>
                <c:pt idx="229">
                  <c:v>217780.95652173914</c:v>
                </c:pt>
                <c:pt idx="230">
                  <c:v>217751.93506493507</c:v>
                </c:pt>
                <c:pt idx="231">
                  <c:v>217755.42672413794</c:v>
                </c:pt>
                <c:pt idx="232">
                  <c:v>217754.6051502146</c:v>
                </c:pt>
                <c:pt idx="233">
                  <c:v>217751.65811965812</c:v>
                </c:pt>
                <c:pt idx="234">
                  <c:v>217761.47659574469</c:v>
                </c:pt>
                <c:pt idx="235">
                  <c:v>217743.7245762712</c:v>
                </c:pt>
                <c:pt idx="236">
                  <c:v>217757.70464135022</c:v>
                </c:pt>
                <c:pt idx="237">
                  <c:v>217744.31092436975</c:v>
                </c:pt>
                <c:pt idx="238">
                  <c:v>217764.43514644352</c:v>
                </c:pt>
                <c:pt idx="239">
                  <c:v>217780.23333333334</c:v>
                </c:pt>
                <c:pt idx="240">
                  <c:v>217802.11203319501</c:v>
                </c:pt>
                <c:pt idx="241">
                  <c:v>217803.19008264464</c:v>
                </c:pt>
                <c:pt idx="242">
                  <c:v>217789.88477366255</c:v>
                </c:pt>
                <c:pt idx="243">
                  <c:v>217764.4180327869</c:v>
                </c:pt>
                <c:pt idx="244">
                  <c:v>217767.67346938775</c:v>
                </c:pt>
                <c:pt idx="245">
                  <c:v>217760.76016260163</c:v>
                </c:pt>
                <c:pt idx="246">
                  <c:v>217764.00404858301</c:v>
                </c:pt>
                <c:pt idx="247">
                  <c:v>217769.23387096773</c:v>
                </c:pt>
                <c:pt idx="248">
                  <c:v>217764.4016064257</c:v>
                </c:pt>
                <c:pt idx="249">
                  <c:v>217765.59599999999</c:v>
                </c:pt>
                <c:pt idx="250">
                  <c:v>217764.79282868525</c:v>
                </c:pt>
                <c:pt idx="251">
                  <c:v>217748.15476190476</c:v>
                </c:pt>
                <c:pt idx="252">
                  <c:v>217727.70355731226</c:v>
                </c:pt>
                <c:pt idx="253">
                  <c:v>217715.27165354331</c:v>
                </c:pt>
                <c:pt idx="254">
                  <c:v>217734.24705882353</c:v>
                </c:pt>
                <c:pt idx="255">
                  <c:v>217727.734375</c:v>
                </c:pt>
                <c:pt idx="256">
                  <c:v>217723.21400778211</c:v>
                </c:pt>
                <c:pt idx="257">
                  <c:v>217722.59689922479</c:v>
                </c:pt>
                <c:pt idx="258">
                  <c:v>217729.69111969112</c:v>
                </c:pt>
                <c:pt idx="259">
                  <c:v>217755.92307692306</c:v>
                </c:pt>
                <c:pt idx="260">
                  <c:v>217764.74712643679</c:v>
                </c:pt>
                <c:pt idx="261">
                  <c:v>217756.36259541984</c:v>
                </c:pt>
                <c:pt idx="262">
                  <c:v>217782.19391634982</c:v>
                </c:pt>
                <c:pt idx="263">
                  <c:v>217779.47727272726</c:v>
                </c:pt>
                <c:pt idx="264">
                  <c:v>217771.13207547169</c:v>
                </c:pt>
                <c:pt idx="265">
                  <c:v>217783.48496240602</c:v>
                </c:pt>
                <c:pt idx="266">
                  <c:v>217793.8764044944</c:v>
                </c:pt>
                <c:pt idx="267">
                  <c:v>217819.08582089553</c:v>
                </c:pt>
                <c:pt idx="268">
                  <c:v>217821.84758364313</c:v>
                </c:pt>
                <c:pt idx="269">
                  <c:v>217830.13333333333</c:v>
                </c:pt>
                <c:pt idx="270">
                  <c:v>217796.0073800738</c:v>
                </c:pt>
                <c:pt idx="271">
                  <c:v>217785.98161764705</c:v>
                </c:pt>
                <c:pt idx="272">
                  <c:v>217786.99633699632</c:v>
                </c:pt>
                <c:pt idx="273">
                  <c:v>217791.64598540147</c:v>
                </c:pt>
                <c:pt idx="274">
                  <c:v>217770.85818181818</c:v>
                </c:pt>
                <c:pt idx="275">
                  <c:v>217788.18840579709</c:v>
                </c:pt>
                <c:pt idx="276">
                  <c:v>217783.77617328521</c:v>
                </c:pt>
                <c:pt idx="277">
                  <c:v>217754.26618705035</c:v>
                </c:pt>
                <c:pt idx="278">
                  <c:v>217757.16129032258</c:v>
                </c:pt>
                <c:pt idx="279">
                  <c:v>217781.42142857143</c:v>
                </c:pt>
                <c:pt idx="280">
                  <c:v>217793.07829181495</c:v>
                </c:pt>
                <c:pt idx="281">
                  <c:v>217760.41489361701</c:v>
                </c:pt>
                <c:pt idx="282">
                  <c:v>217772.06360424028</c:v>
                </c:pt>
                <c:pt idx="283">
                  <c:v>217769.57394366196</c:v>
                </c:pt>
                <c:pt idx="284">
                  <c:v>217775.85614035086</c:v>
                </c:pt>
                <c:pt idx="285">
                  <c:v>217745.45454545456</c:v>
                </c:pt>
                <c:pt idx="286">
                  <c:v>217769.1637630662</c:v>
                </c:pt>
                <c:pt idx="287">
                  <c:v>217787.51041666666</c:v>
                </c:pt>
                <c:pt idx="288">
                  <c:v>217805.73010380621</c:v>
                </c:pt>
                <c:pt idx="289">
                  <c:v>217789.4103448276</c:v>
                </c:pt>
                <c:pt idx="290">
                  <c:v>217800.63917525773</c:v>
                </c:pt>
                <c:pt idx="291">
                  <c:v>217781.03082191781</c:v>
                </c:pt>
                <c:pt idx="292">
                  <c:v>217792.21160409556</c:v>
                </c:pt>
                <c:pt idx="293">
                  <c:v>217786.34353741497</c:v>
                </c:pt>
                <c:pt idx="294">
                  <c:v>217800.81355932204</c:v>
                </c:pt>
                <c:pt idx="295">
                  <c:v>217798.32770270269</c:v>
                </c:pt>
                <c:pt idx="296">
                  <c:v>217795.85858585857</c:v>
                </c:pt>
                <c:pt idx="297">
                  <c:v>217795.08053691275</c:v>
                </c:pt>
                <c:pt idx="298">
                  <c:v>217804.32107023412</c:v>
                </c:pt>
                <c:pt idx="299">
                  <c:v>217826.80666666667</c:v>
                </c:pt>
                <c:pt idx="300">
                  <c:v>217825.93355481728</c:v>
                </c:pt>
                <c:pt idx="301">
                  <c:v>217830.02317880795</c:v>
                </c:pt>
                <c:pt idx="302">
                  <c:v>217839.02640264027</c:v>
                </c:pt>
                <c:pt idx="303">
                  <c:v>217823.34868421053</c:v>
                </c:pt>
                <c:pt idx="304">
                  <c:v>217830.67868852458</c:v>
                </c:pt>
                <c:pt idx="305">
                  <c:v>217828.17647058822</c:v>
                </c:pt>
                <c:pt idx="306">
                  <c:v>217832.19218241042</c:v>
                </c:pt>
                <c:pt idx="307">
                  <c:v>217805.39935064936</c:v>
                </c:pt>
                <c:pt idx="308">
                  <c:v>217794.92880258898</c:v>
                </c:pt>
                <c:pt idx="309">
                  <c:v>217789.35483870967</c:v>
                </c:pt>
                <c:pt idx="310">
                  <c:v>217780.6077170418</c:v>
                </c:pt>
                <c:pt idx="311">
                  <c:v>217781.51282051281</c:v>
                </c:pt>
                <c:pt idx="312">
                  <c:v>217779.22364217252</c:v>
                </c:pt>
                <c:pt idx="313">
                  <c:v>217780.12738853504</c:v>
                </c:pt>
                <c:pt idx="314">
                  <c:v>217777.85714285713</c:v>
                </c:pt>
                <c:pt idx="315">
                  <c:v>217759.81012658228</c:v>
                </c:pt>
                <c:pt idx="316">
                  <c:v>217781.23028391166</c:v>
                </c:pt>
                <c:pt idx="317">
                  <c:v>217763.28616352202</c:v>
                </c:pt>
                <c:pt idx="318">
                  <c:v>217754.84012539184</c:v>
                </c:pt>
                <c:pt idx="319">
                  <c:v>217758.921875</c:v>
                </c:pt>
                <c:pt idx="320">
                  <c:v>217755.20560747664</c:v>
                </c:pt>
                <c:pt idx="321">
                  <c:v>217763.90993788821</c:v>
                </c:pt>
                <c:pt idx="322">
                  <c:v>217754.02167182663</c:v>
                </c:pt>
                <c:pt idx="323">
                  <c:v>217751.8950617284</c:v>
                </c:pt>
                <c:pt idx="324">
                  <c:v>217760.52923076923</c:v>
                </c:pt>
                <c:pt idx="325">
                  <c:v>217769.11042944784</c:v>
                </c:pt>
                <c:pt idx="326">
                  <c:v>217751.69724770641</c:v>
                </c:pt>
                <c:pt idx="327">
                  <c:v>217752.64634146341</c:v>
                </c:pt>
                <c:pt idx="328">
                  <c:v>217764.20668693009</c:v>
                </c:pt>
                <c:pt idx="329">
                  <c:v>217768.13636363635</c:v>
                </c:pt>
                <c:pt idx="330">
                  <c:v>217770.53474320241</c:v>
                </c:pt>
                <c:pt idx="331">
                  <c:v>217768.40963855421</c:v>
                </c:pt>
                <c:pt idx="332">
                  <c:v>217769.29429429429</c:v>
                </c:pt>
                <c:pt idx="333">
                  <c:v>217783.61976047905</c:v>
                </c:pt>
                <c:pt idx="334">
                  <c:v>217781.47462686567</c:v>
                </c:pt>
                <c:pt idx="335">
                  <c:v>217771.91666666666</c:v>
                </c:pt>
                <c:pt idx="336">
                  <c:v>217762.41543026705</c:v>
                </c:pt>
                <c:pt idx="337">
                  <c:v>217782.49704142011</c:v>
                </c:pt>
                <c:pt idx="338">
                  <c:v>217780.38053097346</c:v>
                </c:pt>
                <c:pt idx="339">
                  <c:v>217785.61470588236</c:v>
                </c:pt>
                <c:pt idx="340">
                  <c:v>217779.11143695016</c:v>
                </c:pt>
                <c:pt idx="341">
                  <c:v>217771.18713450292</c:v>
                </c:pt>
                <c:pt idx="342">
                  <c:v>217758.94460641401</c:v>
                </c:pt>
                <c:pt idx="343">
                  <c:v>217754.02616279069</c:v>
                </c:pt>
                <c:pt idx="344">
                  <c:v>217746.24347826088</c:v>
                </c:pt>
                <c:pt idx="345">
                  <c:v>217752.92774566475</c:v>
                </c:pt>
                <c:pt idx="346">
                  <c:v>217766.76368876081</c:v>
                </c:pt>
                <c:pt idx="347">
                  <c:v>217767.61494252874</c:v>
                </c:pt>
                <c:pt idx="348">
                  <c:v>217778.46991404012</c:v>
                </c:pt>
                <c:pt idx="349">
                  <c:v>217773.58</c:v>
                </c:pt>
                <c:pt idx="350">
                  <c:v>217780.09116809117</c:v>
                </c:pt>
                <c:pt idx="351">
                  <c:v>217772.38920454544</c:v>
                </c:pt>
                <c:pt idx="352">
                  <c:v>217767.55807365439</c:v>
                </c:pt>
                <c:pt idx="353">
                  <c:v>217782.48870056498</c:v>
                </c:pt>
                <c:pt idx="354">
                  <c:v>217791.71267605634</c:v>
                </c:pt>
                <c:pt idx="355">
                  <c:v>217786.86797752808</c:v>
                </c:pt>
                <c:pt idx="356">
                  <c:v>217779.25490196078</c:v>
                </c:pt>
                <c:pt idx="357">
                  <c:v>217782.83519553073</c:v>
                </c:pt>
                <c:pt idx="358">
                  <c:v>217797.51532033426</c:v>
                </c:pt>
                <c:pt idx="359">
                  <c:v>217802.41111111111</c:v>
                </c:pt>
                <c:pt idx="360">
                  <c:v>217819.72022160664</c:v>
                </c:pt>
                <c:pt idx="361">
                  <c:v>217820.39226519337</c:v>
                </c:pt>
                <c:pt idx="362">
                  <c:v>217818.31129476585</c:v>
                </c:pt>
                <c:pt idx="363">
                  <c:v>217828.57967032967</c:v>
                </c:pt>
                <c:pt idx="364">
                  <c:v>217826.48767123287</c:v>
                </c:pt>
                <c:pt idx="365">
                  <c:v>217808.04644808744</c:v>
                </c:pt>
                <c:pt idx="366">
                  <c:v>217808.74114441418</c:v>
                </c:pt>
                <c:pt idx="367">
                  <c:v>217817.56793478262</c:v>
                </c:pt>
                <c:pt idx="368">
                  <c:v>217826.34688346882</c:v>
                </c:pt>
                <c:pt idx="369">
                  <c:v>217831.03243243243</c:v>
                </c:pt>
                <c:pt idx="370">
                  <c:v>217826.27762803235</c:v>
                </c:pt>
                <c:pt idx="371">
                  <c:v>217816.18279569893</c:v>
                </c:pt>
                <c:pt idx="372">
                  <c:v>217820.85790884719</c:v>
                </c:pt>
                <c:pt idx="373">
                  <c:v>217821.50534759357</c:v>
                </c:pt>
                <c:pt idx="374">
                  <c:v>217815.49600000001</c:v>
                </c:pt>
                <c:pt idx="375">
                  <c:v>217806.86436170212</c:v>
                </c:pt>
                <c:pt idx="376">
                  <c:v>217808.86737400529</c:v>
                </c:pt>
                <c:pt idx="377">
                  <c:v>217797.65873015873</c:v>
                </c:pt>
                <c:pt idx="378">
                  <c:v>217804.9419525066</c:v>
                </c:pt>
                <c:pt idx="379">
                  <c:v>217817.43947368421</c:v>
                </c:pt>
                <c:pt idx="380">
                  <c:v>217815.46456692912</c:v>
                </c:pt>
                <c:pt idx="381">
                  <c:v>217809.58115183245</c:v>
                </c:pt>
                <c:pt idx="382">
                  <c:v>217816.75718015665</c:v>
                </c:pt>
                <c:pt idx="383">
                  <c:v>217821.296875</c:v>
                </c:pt>
                <c:pt idx="384">
                  <c:v>217828.40519480521</c:v>
                </c:pt>
                <c:pt idx="385">
                  <c:v>217819.96373056996</c:v>
                </c:pt>
                <c:pt idx="386">
                  <c:v>217827.03875968992</c:v>
                </c:pt>
                <c:pt idx="387">
                  <c:v>217826.36082474227</c:v>
                </c:pt>
                <c:pt idx="388">
                  <c:v>217820.55526992289</c:v>
                </c:pt>
                <c:pt idx="389">
                  <c:v>217818.61794871796</c:v>
                </c:pt>
                <c:pt idx="390">
                  <c:v>217817.96675191817</c:v>
                </c:pt>
                <c:pt idx="391">
                  <c:v>217827.50255102041</c:v>
                </c:pt>
                <c:pt idx="392">
                  <c:v>217821.75318066159</c:v>
                </c:pt>
                <c:pt idx="393">
                  <c:v>217807.16751269036</c:v>
                </c:pt>
                <c:pt idx="394">
                  <c:v>217798.97215189872</c:v>
                </c:pt>
                <c:pt idx="395">
                  <c:v>217783.25757575757</c:v>
                </c:pt>
                <c:pt idx="396">
                  <c:v>217785.21914357683</c:v>
                </c:pt>
                <c:pt idx="397">
                  <c:v>217784.66331658291</c:v>
                </c:pt>
                <c:pt idx="398">
                  <c:v>217801.61904761905</c:v>
                </c:pt>
                <c:pt idx="399">
                  <c:v>217778.57</c:v>
                </c:pt>
                <c:pt idx="400">
                  <c:v>217787.99002493767</c:v>
                </c:pt>
                <c:pt idx="401">
                  <c:v>217799.84577114429</c:v>
                </c:pt>
                <c:pt idx="402">
                  <c:v>217788.11662531018</c:v>
                </c:pt>
                <c:pt idx="403">
                  <c:v>217793.73762376237</c:v>
                </c:pt>
                <c:pt idx="404">
                  <c:v>217803.02716049383</c:v>
                </c:pt>
                <c:pt idx="405">
                  <c:v>217817.18719211823</c:v>
                </c:pt>
                <c:pt idx="406">
                  <c:v>217805.53071253072</c:v>
                </c:pt>
                <c:pt idx="407">
                  <c:v>217811.05392156861</c:v>
                </c:pt>
                <c:pt idx="408">
                  <c:v>217810.44987775062</c:v>
                </c:pt>
                <c:pt idx="409">
                  <c:v>217807.41463414635</c:v>
                </c:pt>
                <c:pt idx="410">
                  <c:v>217800.7518248175</c:v>
                </c:pt>
                <c:pt idx="411">
                  <c:v>217811.07766990291</c:v>
                </c:pt>
                <c:pt idx="412">
                  <c:v>217797.18886198546</c:v>
                </c:pt>
                <c:pt idx="413">
                  <c:v>217797.83091787441</c:v>
                </c:pt>
                <c:pt idx="414">
                  <c:v>217797.26746987953</c:v>
                </c:pt>
                <c:pt idx="415">
                  <c:v>217794.30769230769</c:v>
                </c:pt>
                <c:pt idx="416">
                  <c:v>217796.14868105514</c:v>
                </c:pt>
                <c:pt idx="417">
                  <c:v>217782.46172248805</c:v>
                </c:pt>
                <c:pt idx="418">
                  <c:v>217773.60381861575</c:v>
                </c:pt>
                <c:pt idx="419">
                  <c:v>217767.16428571427</c:v>
                </c:pt>
                <c:pt idx="420">
                  <c:v>217760.75534441805</c:v>
                </c:pt>
                <c:pt idx="421">
                  <c:v>217755.55924170616</c:v>
                </c:pt>
                <c:pt idx="422">
                  <c:v>217761.00472813239</c:v>
                </c:pt>
                <c:pt idx="423">
                  <c:v>217754.65566037735</c:v>
                </c:pt>
                <c:pt idx="424">
                  <c:v>217754.20705882352</c:v>
                </c:pt>
                <c:pt idx="425">
                  <c:v>217737.36150234743</c:v>
                </c:pt>
                <c:pt idx="426">
                  <c:v>217736.95550351287</c:v>
                </c:pt>
                <c:pt idx="427">
                  <c:v>217738.8831775701</c:v>
                </c:pt>
                <c:pt idx="428">
                  <c:v>217738.47552447554</c:v>
                </c:pt>
                <c:pt idx="429">
                  <c:v>217727.62558139535</c:v>
                </c:pt>
                <c:pt idx="430">
                  <c:v>217722.61484918793</c:v>
                </c:pt>
                <c:pt idx="431">
                  <c:v>217737.26388888888</c:v>
                </c:pt>
                <c:pt idx="432">
                  <c:v>217732.25404157044</c:v>
                </c:pt>
                <c:pt idx="433">
                  <c:v>217716.9193548387</c:v>
                </c:pt>
                <c:pt idx="434">
                  <c:v>217730.33333333334</c:v>
                </c:pt>
                <c:pt idx="435">
                  <c:v>217718.50688073394</c:v>
                </c:pt>
                <c:pt idx="436">
                  <c:v>217722.72082379862</c:v>
                </c:pt>
                <c:pt idx="437">
                  <c:v>217730.33333333334</c:v>
                </c:pt>
                <c:pt idx="438">
                  <c:v>217715.1776765376</c:v>
                </c:pt>
                <c:pt idx="439">
                  <c:v>217718.23636363636</c:v>
                </c:pt>
                <c:pt idx="440">
                  <c:v>217725.80725623583</c:v>
                </c:pt>
                <c:pt idx="441">
                  <c:v>217715.28054298644</c:v>
                </c:pt>
                <c:pt idx="442">
                  <c:v>217725.07674943566</c:v>
                </c:pt>
                <c:pt idx="443">
                  <c:v>217720.21846846846</c:v>
                </c:pt>
                <c:pt idx="444">
                  <c:v>217707.53258426968</c:v>
                </c:pt>
                <c:pt idx="445">
                  <c:v>217704.97309417039</c:v>
                </c:pt>
                <c:pt idx="446">
                  <c:v>217718.05369127516</c:v>
                </c:pt>
                <c:pt idx="447">
                  <c:v>217709.91294642858</c:v>
                </c:pt>
                <c:pt idx="448">
                  <c:v>217708.47661469932</c:v>
                </c:pt>
                <c:pt idx="449">
                  <c:v>217715.91777777777</c:v>
                </c:pt>
                <c:pt idx="450">
                  <c:v>217713.36807095344</c:v>
                </c:pt>
                <c:pt idx="451">
                  <c:v>217701.99778761063</c:v>
                </c:pt>
                <c:pt idx="452">
                  <c:v>217714.91169977924</c:v>
                </c:pt>
                <c:pt idx="453">
                  <c:v>217717.87665198237</c:v>
                </c:pt>
                <c:pt idx="454">
                  <c:v>217715.34505494506</c:v>
                </c:pt>
                <c:pt idx="455">
                  <c:v>217718.29605263157</c:v>
                </c:pt>
                <c:pt idx="456">
                  <c:v>217723.41794310723</c:v>
                </c:pt>
                <c:pt idx="457">
                  <c:v>217729.60698689957</c:v>
                </c:pt>
                <c:pt idx="458">
                  <c:v>217720.54901960783</c:v>
                </c:pt>
                <c:pt idx="459">
                  <c:v>217711.53043478262</c:v>
                </c:pt>
                <c:pt idx="460">
                  <c:v>217711.21041214751</c:v>
                </c:pt>
                <c:pt idx="461">
                  <c:v>217717.3722943723</c:v>
                </c:pt>
                <c:pt idx="462">
                  <c:v>217713.80777537797</c:v>
                </c:pt>
                <c:pt idx="463">
                  <c:v>217705.95689655171</c:v>
                </c:pt>
                <c:pt idx="464">
                  <c:v>217694.92043010754</c:v>
                </c:pt>
                <c:pt idx="465">
                  <c:v>217693.56866952789</c:v>
                </c:pt>
                <c:pt idx="466">
                  <c:v>217693.29122055674</c:v>
                </c:pt>
                <c:pt idx="467">
                  <c:v>217690.88247863247</c:v>
                </c:pt>
                <c:pt idx="468">
                  <c:v>217692.73987206822</c:v>
                </c:pt>
                <c:pt idx="469">
                  <c:v>217679.72553191488</c:v>
                </c:pt>
                <c:pt idx="470">
                  <c:v>217683.71762208067</c:v>
                </c:pt>
                <c:pt idx="471">
                  <c:v>217681.3495762712</c:v>
                </c:pt>
                <c:pt idx="472">
                  <c:v>217677.93657505285</c:v>
                </c:pt>
                <c:pt idx="473">
                  <c:v>217680.85443037975</c:v>
                </c:pt>
                <c:pt idx="474">
                  <c:v>217682.7094736842</c:v>
                </c:pt>
                <c:pt idx="475">
                  <c:v>217681.41176470587</c:v>
                </c:pt>
                <c:pt idx="476">
                  <c:v>217684.30398322851</c:v>
                </c:pt>
                <c:pt idx="477">
                  <c:v>217677.78870292887</c:v>
                </c:pt>
                <c:pt idx="478">
                  <c:v>217683.80167014615</c:v>
                </c:pt>
                <c:pt idx="479">
                  <c:v>217670.03750000001</c:v>
                </c:pt>
                <c:pt idx="480">
                  <c:v>217672.92931392931</c:v>
                </c:pt>
                <c:pt idx="481">
                  <c:v>217678.91493775934</c:v>
                </c:pt>
                <c:pt idx="482">
                  <c:v>217693.14078674949</c:v>
                </c:pt>
                <c:pt idx="483">
                  <c:v>217689.78099173555</c:v>
                </c:pt>
                <c:pt idx="484">
                  <c:v>217693.63711340207</c:v>
                </c:pt>
                <c:pt idx="485">
                  <c:v>217707.74485596709</c:v>
                </c:pt>
                <c:pt idx="486">
                  <c:v>217702.32648870637</c:v>
                </c:pt>
                <c:pt idx="487">
                  <c:v>217706.13319672132</c:v>
                </c:pt>
                <c:pt idx="488">
                  <c:v>217695.6380368098</c:v>
                </c:pt>
                <c:pt idx="489">
                  <c:v>217690.27755102041</c:v>
                </c:pt>
                <c:pt idx="490">
                  <c:v>217687.98778004074</c:v>
                </c:pt>
                <c:pt idx="491">
                  <c:v>217682.66463414635</c:v>
                </c:pt>
                <c:pt idx="492">
                  <c:v>217679.38742393508</c:v>
                </c:pt>
                <c:pt idx="493">
                  <c:v>217674.1032388664</c:v>
                </c:pt>
                <c:pt idx="494">
                  <c:v>217671.86464646464</c:v>
                </c:pt>
                <c:pt idx="495">
                  <c:v>217660.5806451613</c:v>
                </c:pt>
                <c:pt idx="496">
                  <c:v>217669.42253521126</c:v>
                </c:pt>
                <c:pt idx="497">
                  <c:v>217673.218875502</c:v>
                </c:pt>
                <c:pt idx="498">
                  <c:v>217658</c:v>
                </c:pt>
                <c:pt idx="499">
                  <c:v>217651.82399999999</c:v>
                </c:pt>
                <c:pt idx="500">
                  <c:v>217645.67265469063</c:v>
                </c:pt>
                <c:pt idx="501">
                  <c:v>217636.56374501993</c:v>
                </c:pt>
                <c:pt idx="502">
                  <c:v>217642.3717693837</c:v>
                </c:pt>
                <c:pt idx="503">
                  <c:v>217640.23611111112</c:v>
                </c:pt>
                <c:pt idx="504">
                  <c:v>217642.06138613861</c:v>
                </c:pt>
                <c:pt idx="505">
                  <c:v>217644.86561264822</c:v>
                </c:pt>
                <c:pt idx="506">
                  <c:v>217653.56410256409</c:v>
                </c:pt>
                <c:pt idx="507">
                  <c:v>217654.37007874015</c:v>
                </c:pt>
                <c:pt idx="508">
                  <c:v>217651.2514734774</c:v>
                </c:pt>
                <c:pt idx="509">
                  <c:v>217654.99411764706</c:v>
                </c:pt>
                <c:pt idx="510">
                  <c:v>217657.74559686889</c:v>
                </c:pt>
                <c:pt idx="511">
                  <c:v>217646.841796875</c:v>
                </c:pt>
                <c:pt idx="512">
                  <c:v>217648.62573099416</c:v>
                </c:pt>
                <c:pt idx="513">
                  <c:v>217653.31517509729</c:v>
                </c:pt>
                <c:pt idx="514">
                  <c:v>217661.86213592233</c:v>
                </c:pt>
                <c:pt idx="515">
                  <c:v>217659.73837209304</c:v>
                </c:pt>
                <c:pt idx="516">
                  <c:v>217660.51837524178</c:v>
                </c:pt>
                <c:pt idx="517">
                  <c:v>217664.18532818533</c:v>
                </c:pt>
                <c:pt idx="518">
                  <c:v>217656.30057803469</c:v>
                </c:pt>
                <c:pt idx="519">
                  <c:v>217657.08269230768</c:v>
                </c:pt>
                <c:pt idx="520">
                  <c:v>217659.77735124761</c:v>
                </c:pt>
                <c:pt idx="521">
                  <c:v>217667.24137931035</c:v>
                </c:pt>
                <c:pt idx="522">
                  <c:v>217666.08986615678</c:v>
                </c:pt>
                <c:pt idx="523">
                  <c:v>217669.70419847328</c:v>
                </c:pt>
                <c:pt idx="524">
                  <c:v>217665.70095238095</c:v>
                </c:pt>
                <c:pt idx="525">
                  <c:v>217665.50760456274</c:v>
                </c:pt>
                <c:pt idx="526">
                  <c:v>217665.31499051233</c:v>
                </c:pt>
                <c:pt idx="527">
                  <c:v>217667.01325757575</c:v>
                </c:pt>
                <c:pt idx="528">
                  <c:v>217667.76181474479</c:v>
                </c:pt>
                <c:pt idx="529">
                  <c:v>217669.44905660377</c:v>
                </c:pt>
                <c:pt idx="530">
                  <c:v>217679.58757062146</c:v>
                </c:pt>
                <c:pt idx="531">
                  <c:v>217676.55639097744</c:v>
                </c:pt>
                <c:pt idx="532">
                  <c:v>217673.53658536586</c:v>
                </c:pt>
                <c:pt idx="533">
                  <c:v>217676.13483146069</c:v>
                </c:pt>
                <c:pt idx="534">
                  <c:v>217674.99252336449</c:v>
                </c:pt>
                <c:pt idx="535">
                  <c:v>217681.30223880598</c:v>
                </c:pt>
                <c:pt idx="536">
                  <c:v>217684.80074487894</c:v>
                </c:pt>
                <c:pt idx="537">
                  <c:v>217684.57620817845</c:v>
                </c:pt>
                <c:pt idx="538">
                  <c:v>217679.72356215212</c:v>
                </c:pt>
                <c:pt idx="539">
                  <c:v>217685.05370370371</c:v>
                </c:pt>
                <c:pt idx="540">
                  <c:v>217681.14048059151</c:v>
                </c:pt>
                <c:pt idx="541">
                  <c:v>217672.63837638375</c:v>
                </c:pt>
                <c:pt idx="542">
                  <c:v>217670.60036832411</c:v>
                </c:pt>
                <c:pt idx="543">
                  <c:v>217677.74264705883</c:v>
                </c:pt>
                <c:pt idx="544">
                  <c:v>217672.04036697248</c:v>
                </c:pt>
                <c:pt idx="545">
                  <c:v>217665.44505494504</c:v>
                </c:pt>
                <c:pt idx="546">
                  <c:v>217668.90859232176</c:v>
                </c:pt>
                <c:pt idx="547">
                  <c:v>217672.3594890511</c:v>
                </c:pt>
                <c:pt idx="548">
                  <c:v>217675.79781420765</c:v>
                </c:pt>
                <c:pt idx="549">
                  <c:v>217678.31636363638</c:v>
                </c:pt>
                <c:pt idx="550">
                  <c:v>217670.86388384755</c:v>
                </c:pt>
                <c:pt idx="551">
                  <c:v>217663.43840579709</c:v>
                </c:pt>
                <c:pt idx="552">
                  <c:v>217669.57504520795</c:v>
                </c:pt>
                <c:pt idx="553">
                  <c:v>217669.38447653429</c:v>
                </c:pt>
                <c:pt idx="554">
                  <c:v>217670.09369369369</c:v>
                </c:pt>
                <c:pt idx="555">
                  <c:v>217667.21043165468</c:v>
                </c:pt>
                <c:pt idx="556">
                  <c:v>217671.50448833033</c:v>
                </c:pt>
                <c:pt idx="557">
                  <c:v>217667.7347670251</c:v>
                </c:pt>
                <c:pt idx="558">
                  <c:v>217673.79785330949</c:v>
                </c:pt>
                <c:pt idx="559">
                  <c:v>217665.58214285714</c:v>
                </c:pt>
                <c:pt idx="560">
                  <c:v>217666.29055258466</c:v>
                </c:pt>
                <c:pt idx="561">
                  <c:v>217660.78113879004</c:v>
                </c:pt>
                <c:pt idx="562">
                  <c:v>217657.06394316163</c:v>
                </c:pt>
                <c:pt idx="563">
                  <c:v>217660.4379432624</c:v>
                </c:pt>
                <c:pt idx="564">
                  <c:v>217671.74867256638</c:v>
                </c:pt>
                <c:pt idx="565">
                  <c:v>217668.91342756184</c:v>
                </c:pt>
                <c:pt idx="566">
                  <c:v>217668.72839506174</c:v>
                </c:pt>
                <c:pt idx="567">
                  <c:v>217671.17957746479</c:v>
                </c:pt>
                <c:pt idx="568">
                  <c:v>217673.62214411248</c:v>
                </c:pt>
                <c:pt idx="569">
                  <c:v>217669.05263157896</c:v>
                </c:pt>
                <c:pt idx="570">
                  <c:v>217671.49036777584</c:v>
                </c:pt>
                <c:pt idx="571">
                  <c:v>217680.8986013986</c:v>
                </c:pt>
                <c:pt idx="572">
                  <c:v>217672.85689354275</c:v>
                </c:pt>
                <c:pt idx="573">
                  <c:v>217672.66724738677</c:v>
                </c:pt>
                <c:pt idx="574">
                  <c:v>217676.81739130436</c:v>
                </c:pt>
                <c:pt idx="575">
                  <c:v>217673.15625</c:v>
                </c:pt>
                <c:pt idx="576">
                  <c:v>217671.23743500866</c:v>
                </c:pt>
                <c:pt idx="577">
                  <c:v>217674.50519031141</c:v>
                </c:pt>
                <c:pt idx="578">
                  <c:v>217673.4525043178</c:v>
                </c:pt>
                <c:pt idx="579">
                  <c:v>217672.40344827587</c:v>
                </c:pt>
                <c:pt idx="580">
                  <c:v>217673.07573149743</c:v>
                </c:pt>
                <c:pt idx="581">
                  <c:v>217673.74570446735</c:v>
                </c:pt>
                <c:pt idx="582">
                  <c:v>217669.27787307033</c:v>
                </c:pt>
                <c:pt idx="583">
                  <c:v>217671.6609589041</c:v>
                </c:pt>
                <c:pt idx="584">
                  <c:v>217676.59487179486</c:v>
                </c:pt>
                <c:pt idx="585">
                  <c:v>217671.29351535835</c:v>
                </c:pt>
                <c:pt idx="586">
                  <c:v>217678.76149914821</c:v>
                </c:pt>
                <c:pt idx="587">
                  <c:v>217678.56632653062</c:v>
                </c:pt>
                <c:pt idx="588">
                  <c:v>217670.74702886248</c:v>
                </c:pt>
                <c:pt idx="589">
                  <c:v>217668.02881355933</c:v>
                </c:pt>
                <c:pt idx="590">
                  <c:v>217664.47546531304</c:v>
                </c:pt>
                <c:pt idx="591">
                  <c:v>217666.83445945947</c:v>
                </c:pt>
                <c:pt idx="592">
                  <c:v>217666.66104553119</c:v>
                </c:pt>
                <c:pt idx="593">
                  <c:v>217678.24915824915</c:v>
                </c:pt>
                <c:pt idx="594">
                  <c:v>217685.6050420168</c:v>
                </c:pt>
                <c:pt idx="595">
                  <c:v>217677.86577181207</c:v>
                </c:pt>
                <c:pt idx="596">
                  <c:v>217681.85427135677</c:v>
                </c:pt>
                <c:pt idx="597">
                  <c:v>217685.82943143812</c:v>
                </c:pt>
                <c:pt idx="598">
                  <c:v>217685.62604340567</c:v>
                </c:pt>
                <c:pt idx="599">
                  <c:v>217689.58166666667</c:v>
                </c:pt>
                <c:pt idx="600">
                  <c:v>217696.84525790351</c:v>
                </c:pt>
                <c:pt idx="601">
                  <c:v>217706.57142857142</c:v>
                </c:pt>
                <c:pt idx="602">
                  <c:v>217698.05970149254</c:v>
                </c:pt>
                <c:pt idx="603">
                  <c:v>217690.4023178808</c:v>
                </c:pt>
                <c:pt idx="604">
                  <c:v>217686.89421487603</c:v>
                </c:pt>
                <c:pt idx="605">
                  <c:v>217694.92574257427</c:v>
                </c:pt>
                <c:pt idx="606">
                  <c:v>217700.46457990116</c:v>
                </c:pt>
                <c:pt idx="607">
                  <c:v>217705.16447368421</c:v>
                </c:pt>
                <c:pt idx="608">
                  <c:v>217704.93267651889</c:v>
                </c:pt>
                <c:pt idx="609">
                  <c:v>217711.24590163934</c:v>
                </c:pt>
                <c:pt idx="610">
                  <c:v>217712.63829787233</c:v>
                </c:pt>
                <c:pt idx="611">
                  <c:v>217717.28758169935</c:v>
                </c:pt>
                <c:pt idx="612">
                  <c:v>217723.54975530179</c:v>
                </c:pt>
                <c:pt idx="613">
                  <c:v>217719.22638436483</c:v>
                </c:pt>
                <c:pt idx="614">
                  <c:v>217718.16260162601</c:v>
                </c:pt>
                <c:pt idx="615">
                  <c:v>217704.95129870129</c:v>
                </c:pt>
                <c:pt idx="616">
                  <c:v>217705.53160453809</c:v>
                </c:pt>
                <c:pt idx="617">
                  <c:v>217716.60679611651</c:v>
                </c:pt>
                <c:pt idx="618">
                  <c:v>217715.55411954765</c:v>
                </c:pt>
                <c:pt idx="619">
                  <c:v>217724.96774193548</c:v>
                </c:pt>
                <c:pt idx="620">
                  <c:v>217729.52979066022</c:v>
                </c:pt>
                <c:pt idx="621">
                  <c:v>217726.85691318329</c:v>
                </c:pt>
                <c:pt idx="622">
                  <c:v>217711.37720706261</c:v>
                </c:pt>
                <c:pt idx="623">
                  <c:v>217713.54006410256</c:v>
                </c:pt>
                <c:pt idx="624">
                  <c:v>217724.47839999999</c:v>
                </c:pt>
                <c:pt idx="625">
                  <c:v>217717.84504792333</c:v>
                </c:pt>
                <c:pt idx="626">
                  <c:v>217716.8038277512</c:v>
                </c:pt>
                <c:pt idx="627">
                  <c:v>217725.30095541402</c:v>
                </c:pt>
                <c:pt idx="628">
                  <c:v>217736.15103338633</c:v>
                </c:pt>
                <c:pt idx="629">
                  <c:v>217742.21428571429</c:v>
                </c:pt>
                <c:pt idx="630">
                  <c:v>217741.14104595879</c:v>
                </c:pt>
                <c:pt idx="631">
                  <c:v>217732.17563291139</c:v>
                </c:pt>
                <c:pt idx="632">
                  <c:v>217741.36966824645</c:v>
                </c:pt>
                <c:pt idx="633">
                  <c:v>217741.08990536278</c:v>
                </c:pt>
                <c:pt idx="634">
                  <c:v>217749.45511811023</c:v>
                </c:pt>
                <c:pt idx="635">
                  <c:v>217750.73270440253</c:v>
                </c:pt>
                <c:pt idx="636">
                  <c:v>217760.62323390896</c:v>
                </c:pt>
                <c:pt idx="637">
                  <c:v>217761.87931034484</c:v>
                </c:pt>
                <c:pt idx="638">
                  <c:v>217751.41784037559</c:v>
                </c:pt>
                <c:pt idx="639">
                  <c:v>217749.56562499999</c:v>
                </c:pt>
                <c:pt idx="640">
                  <c:v>217753.16848673948</c:v>
                </c:pt>
                <c:pt idx="641">
                  <c:v>217755.20560747664</c:v>
                </c:pt>
                <c:pt idx="642">
                  <c:v>217760.34059097979</c:v>
                </c:pt>
                <c:pt idx="643">
                  <c:v>217766.23447204969</c:v>
                </c:pt>
                <c:pt idx="644">
                  <c:v>217772.88372093023</c:v>
                </c:pt>
                <c:pt idx="645">
                  <c:v>217772.56037151703</c:v>
                </c:pt>
                <c:pt idx="646">
                  <c:v>217769.15301391034</c:v>
                </c:pt>
                <c:pt idx="647">
                  <c:v>217764.98611111112</c:v>
                </c:pt>
                <c:pt idx="648">
                  <c:v>217768.52080123266</c:v>
                </c:pt>
                <c:pt idx="649">
                  <c:v>217761.29692307691</c:v>
                </c:pt>
                <c:pt idx="650">
                  <c:v>217763.29339477725</c:v>
                </c:pt>
                <c:pt idx="651">
                  <c:v>217755.33435582821</c:v>
                </c:pt>
                <c:pt idx="652">
                  <c:v>217749.69218989281</c:v>
                </c:pt>
                <c:pt idx="653">
                  <c:v>217759.32721712539</c:v>
                </c:pt>
                <c:pt idx="654">
                  <c:v>217754.45801526718</c:v>
                </c:pt>
                <c:pt idx="655">
                  <c:v>217747.32164634147</c:v>
                </c:pt>
                <c:pt idx="656">
                  <c:v>217747.80213089802</c:v>
                </c:pt>
                <c:pt idx="657">
                  <c:v>217755.86474164133</c:v>
                </c:pt>
                <c:pt idx="658">
                  <c:v>217753.30197268588</c:v>
                </c:pt>
                <c:pt idx="659">
                  <c:v>217746.96666666667</c:v>
                </c:pt>
                <c:pt idx="660">
                  <c:v>217750.46444780636</c:v>
                </c:pt>
                <c:pt idx="661">
                  <c:v>217750.1827794562</c:v>
                </c:pt>
                <c:pt idx="662">
                  <c:v>217751.407239819</c:v>
                </c:pt>
                <c:pt idx="663">
                  <c:v>217757.13704819276</c:v>
                </c:pt>
                <c:pt idx="664">
                  <c:v>217755.34586466165</c:v>
                </c:pt>
                <c:pt idx="665">
                  <c:v>217751.31231231231</c:v>
                </c:pt>
                <c:pt idx="666">
                  <c:v>217747.29085457273</c:v>
                </c:pt>
                <c:pt idx="667">
                  <c:v>217746.26946107784</c:v>
                </c:pt>
                <c:pt idx="668">
                  <c:v>217749.72645739911</c:v>
                </c:pt>
                <c:pt idx="669">
                  <c:v>217742.74626865672</c:v>
                </c:pt>
                <c:pt idx="670">
                  <c:v>217736.53055141581</c:v>
                </c:pt>
                <c:pt idx="671">
                  <c:v>217746.66964285713</c:v>
                </c:pt>
                <c:pt idx="672">
                  <c:v>217756.77860326893</c:v>
                </c:pt>
                <c:pt idx="673">
                  <c:v>217760.19436201779</c:v>
                </c:pt>
                <c:pt idx="674">
                  <c:v>217767.29629629629</c:v>
                </c:pt>
                <c:pt idx="675">
                  <c:v>217769.94822485207</c:v>
                </c:pt>
                <c:pt idx="676">
                  <c:v>217774.80354505169</c:v>
                </c:pt>
                <c:pt idx="677">
                  <c:v>217776.70058997051</c:v>
                </c:pt>
                <c:pt idx="678">
                  <c:v>217783.00147275405</c:v>
                </c:pt>
                <c:pt idx="679">
                  <c:v>217792.95294117648</c:v>
                </c:pt>
                <c:pt idx="680">
                  <c:v>217789.68575624083</c:v>
                </c:pt>
                <c:pt idx="681">
                  <c:v>217787.15982404692</c:v>
                </c:pt>
                <c:pt idx="682">
                  <c:v>217786.10248901905</c:v>
                </c:pt>
                <c:pt idx="683">
                  <c:v>217786.50730994152</c:v>
                </c:pt>
                <c:pt idx="684">
                  <c:v>217773.79854014597</c:v>
                </c:pt>
                <c:pt idx="685">
                  <c:v>217777.12973760933</c:v>
                </c:pt>
                <c:pt idx="686">
                  <c:v>217770.28238719067</c:v>
                </c:pt>
                <c:pt idx="687">
                  <c:v>217767.08139534883</c:v>
                </c:pt>
                <c:pt idx="688">
                  <c:v>217771.85631349782</c:v>
                </c:pt>
                <c:pt idx="689">
                  <c:v>217773.00144927535</c:v>
                </c:pt>
                <c:pt idx="690">
                  <c:v>217768.36613603472</c:v>
                </c:pt>
                <c:pt idx="691">
                  <c:v>217762.30202312139</c:v>
                </c:pt>
                <c:pt idx="692">
                  <c:v>217758.41558441558</c:v>
                </c:pt>
                <c:pt idx="693">
                  <c:v>217763.16858789625</c:v>
                </c:pt>
                <c:pt idx="694">
                  <c:v>217760.01007194244</c:v>
                </c:pt>
                <c:pt idx="695">
                  <c:v>217762.59626436781</c:v>
                </c:pt>
                <c:pt idx="696">
                  <c:v>217758.01578192253</c:v>
                </c:pt>
                <c:pt idx="697">
                  <c:v>217762.02722063038</c:v>
                </c:pt>
                <c:pt idx="698">
                  <c:v>217766.74105865523</c:v>
                </c:pt>
                <c:pt idx="699">
                  <c:v>217775.71857142856</c:v>
                </c:pt>
                <c:pt idx="700">
                  <c:v>217775.41654778886</c:v>
                </c:pt>
                <c:pt idx="701">
                  <c:v>217785.06695156696</c:v>
                </c:pt>
                <c:pt idx="702">
                  <c:v>217779.07396870555</c:v>
                </c:pt>
                <c:pt idx="703">
                  <c:v>217786.56534090909</c:v>
                </c:pt>
                <c:pt idx="704">
                  <c:v>217789.08085106383</c:v>
                </c:pt>
                <c:pt idx="705">
                  <c:v>217785.93484419264</c:v>
                </c:pt>
                <c:pt idx="706">
                  <c:v>217776.44554455444</c:v>
                </c:pt>
                <c:pt idx="707">
                  <c:v>217769.09745762713</c:v>
                </c:pt>
                <c:pt idx="708">
                  <c:v>217764.58533145275</c:v>
                </c:pt>
                <c:pt idx="709">
                  <c:v>217764.30281690141</c:v>
                </c:pt>
                <c:pt idx="710">
                  <c:v>217758.4064697609</c:v>
                </c:pt>
                <c:pt idx="711">
                  <c:v>217762.33848314607</c:v>
                </c:pt>
                <c:pt idx="712">
                  <c:v>217762.0603085554</c:v>
                </c:pt>
                <c:pt idx="713">
                  <c:v>217761.78291316525</c:v>
                </c:pt>
                <c:pt idx="714">
                  <c:v>217761.5062937063</c:v>
                </c:pt>
                <c:pt idx="715">
                  <c:v>217757.04888268156</c:v>
                </c:pt>
                <c:pt idx="716">
                  <c:v>217763.73919107392</c:v>
                </c:pt>
                <c:pt idx="717">
                  <c:v>217769.71587743732</c:v>
                </c:pt>
                <c:pt idx="718">
                  <c:v>217773.59388038944</c:v>
                </c:pt>
                <c:pt idx="719">
                  <c:v>217776.76805555556</c:v>
                </c:pt>
                <c:pt idx="720">
                  <c:v>217775.08876560332</c:v>
                </c:pt>
                <c:pt idx="721">
                  <c:v>217773.41412742384</c:v>
                </c:pt>
                <c:pt idx="722">
                  <c:v>217773.1244813278</c:v>
                </c:pt>
                <c:pt idx="723">
                  <c:v>217761.80801104972</c:v>
                </c:pt>
                <c:pt idx="724">
                  <c:v>217751.89931034483</c:v>
                </c:pt>
                <c:pt idx="725">
                  <c:v>217757.82644628099</c:v>
                </c:pt>
                <c:pt idx="726">
                  <c:v>217764.42365887208</c:v>
                </c:pt>
                <c:pt idx="727">
                  <c:v>217772.37362637362</c:v>
                </c:pt>
                <c:pt idx="728">
                  <c:v>217772.77229080934</c:v>
                </c:pt>
                <c:pt idx="729">
                  <c:v>217771.11917808218</c:v>
                </c:pt>
                <c:pt idx="730">
                  <c:v>217764.00957592338</c:v>
                </c:pt>
                <c:pt idx="731">
                  <c:v>217765.78142076504</c:v>
                </c:pt>
                <c:pt idx="732">
                  <c:v>217770.27148703957</c:v>
                </c:pt>
                <c:pt idx="733">
                  <c:v>217760.4727520436</c:v>
                </c:pt>
                <c:pt idx="734">
                  <c:v>217760.20544217687</c:v>
                </c:pt>
                <c:pt idx="735">
                  <c:v>217755.19293478262</c:v>
                </c:pt>
                <c:pt idx="736">
                  <c:v>217757.64179104476</c:v>
                </c:pt>
                <c:pt idx="737">
                  <c:v>217764.81707317074</c:v>
                </c:pt>
                <c:pt idx="738">
                  <c:v>217770.62246278755</c:v>
                </c:pt>
                <c:pt idx="739">
                  <c:v>217766.29729729731</c:v>
                </c:pt>
                <c:pt idx="740">
                  <c:v>217771.41160593793</c:v>
                </c:pt>
                <c:pt idx="741">
                  <c:v>217775.83962264151</c:v>
                </c:pt>
                <c:pt idx="742">
                  <c:v>217765.48048452221</c:v>
                </c:pt>
                <c:pt idx="743">
                  <c:v>217771.91666666666</c:v>
                </c:pt>
                <c:pt idx="744">
                  <c:v>217763.6</c:v>
                </c:pt>
                <c:pt idx="745">
                  <c:v>217758.65013404825</c:v>
                </c:pt>
                <c:pt idx="746">
                  <c:v>217755.04953145917</c:v>
                </c:pt>
                <c:pt idx="747">
                  <c:v>217750.12433155079</c:v>
                </c:pt>
                <c:pt idx="748">
                  <c:v>217749.2096128171</c:v>
                </c:pt>
                <c:pt idx="749">
                  <c:v>217747.63200000001</c:v>
                </c:pt>
                <c:pt idx="750">
                  <c:v>217745.39414114514</c:v>
                </c:pt>
                <c:pt idx="751">
                  <c:v>217747.80718085106</c:v>
                </c:pt>
                <c:pt idx="752">
                  <c:v>217747.56308100928</c:v>
                </c:pt>
                <c:pt idx="753">
                  <c:v>217751.95225464192</c:v>
                </c:pt>
                <c:pt idx="754">
                  <c:v>217756.32980132449</c:v>
                </c:pt>
                <c:pt idx="755">
                  <c:v>217750.79497354498</c:v>
                </c:pt>
                <c:pt idx="756">
                  <c:v>217755.82166446498</c:v>
                </c:pt>
                <c:pt idx="757">
                  <c:v>217759.51846965699</c:v>
                </c:pt>
                <c:pt idx="758">
                  <c:v>217757.28853754941</c:v>
                </c:pt>
                <c:pt idx="759">
                  <c:v>217756.37763157894</c:v>
                </c:pt>
                <c:pt idx="760">
                  <c:v>217756.12483574243</c:v>
                </c:pt>
                <c:pt idx="761">
                  <c:v>217757.8372703412</c:v>
                </c:pt>
                <c:pt idx="762">
                  <c:v>217760.1992136304</c:v>
                </c:pt>
                <c:pt idx="763">
                  <c:v>217754.06413612564</c:v>
                </c:pt>
                <c:pt idx="764">
                  <c:v>217754.4679738562</c:v>
                </c:pt>
                <c:pt idx="765">
                  <c:v>217754.87075718015</c:v>
                </c:pt>
                <c:pt idx="766">
                  <c:v>217754.62190352022</c:v>
                </c:pt>
                <c:pt idx="767">
                  <c:v>217753.07421875</c:v>
                </c:pt>
                <c:pt idx="768">
                  <c:v>217749.58387516256</c:v>
                </c:pt>
                <c:pt idx="769">
                  <c:v>217751.28701298701</c:v>
                </c:pt>
                <c:pt idx="770">
                  <c:v>217750.39688715953</c:v>
                </c:pt>
                <c:pt idx="771">
                  <c:v>217752.0945595855</c:v>
                </c:pt>
                <c:pt idx="772">
                  <c:v>217753.14230271667</c:v>
                </c:pt>
                <c:pt idx="773">
                  <c:v>217751.60852713179</c:v>
                </c:pt>
                <c:pt idx="774">
                  <c:v>217760.38064516129</c:v>
                </c:pt>
                <c:pt idx="775">
                  <c:v>217765.27190721649</c:v>
                </c:pt>
                <c:pt idx="776">
                  <c:v>217759.23294723296</c:v>
                </c:pt>
                <c:pt idx="777">
                  <c:v>217761.54755784062</c:v>
                </c:pt>
                <c:pt idx="778">
                  <c:v>217760.01283697048</c:v>
                </c:pt>
                <c:pt idx="779">
                  <c:v>217759.12179487178</c:v>
                </c:pt>
                <c:pt idx="780">
                  <c:v>217756.31626120358</c:v>
                </c:pt>
                <c:pt idx="781">
                  <c:v>217750.32736572891</c:v>
                </c:pt>
                <c:pt idx="782">
                  <c:v>217749.45210727971</c:v>
                </c:pt>
                <c:pt idx="783">
                  <c:v>217747.30612244899</c:v>
                </c:pt>
                <c:pt idx="784">
                  <c:v>217745.80127388536</c:v>
                </c:pt>
                <c:pt idx="785">
                  <c:v>217747.47455470738</c:v>
                </c:pt>
                <c:pt idx="786">
                  <c:v>217743.4371029225</c:v>
                </c:pt>
                <c:pt idx="787">
                  <c:v>217750.17512690354</c:v>
                </c:pt>
                <c:pt idx="788">
                  <c:v>217758.79340937897</c:v>
                </c:pt>
                <c:pt idx="789">
                  <c:v>217764.86329113925</c:v>
                </c:pt>
                <c:pt idx="790">
                  <c:v>217763.34766118837</c:v>
                </c:pt>
                <c:pt idx="791">
                  <c:v>217764.98611111112</c:v>
                </c:pt>
                <c:pt idx="792">
                  <c:v>217765.36191677174</c:v>
                </c:pt>
                <c:pt idx="793">
                  <c:v>217770.13602015114</c:v>
                </c:pt>
                <c:pt idx="794">
                  <c:v>217769.87672955974</c:v>
                </c:pt>
                <c:pt idx="795">
                  <c:v>217770.24497487437</c:v>
                </c:pt>
                <c:pt idx="796">
                  <c:v>217769.36010037642</c:v>
                </c:pt>
                <c:pt idx="797">
                  <c:v>217772.22932330827</c:v>
                </c:pt>
                <c:pt idx="798">
                  <c:v>217773.84230287859</c:v>
                </c:pt>
                <c:pt idx="799">
                  <c:v>217764.8475</c:v>
                </c:pt>
                <c:pt idx="800">
                  <c:v>217762.72784019975</c:v>
                </c:pt>
                <c:pt idx="801">
                  <c:v>217763.10224438904</c:v>
                </c:pt>
                <c:pt idx="802">
                  <c:v>217757.26151930261</c:v>
                </c:pt>
                <c:pt idx="803">
                  <c:v>217750.19402985074</c:v>
                </c:pt>
                <c:pt idx="804">
                  <c:v>217739.42484472049</c:v>
                </c:pt>
                <c:pt idx="805">
                  <c:v>217732.3970223325</c:v>
                </c:pt>
                <c:pt idx="806">
                  <c:v>217729.09665427508</c:v>
                </c:pt>
                <c:pt idx="807">
                  <c:v>217730.12747524751</c:v>
                </c:pt>
                <c:pt idx="808">
                  <c:v>217728.68850432633</c:v>
                </c:pt>
                <c:pt idx="809">
                  <c:v>217724.17283950618</c:v>
                </c:pt>
                <c:pt idx="810">
                  <c:v>217729.51294697903</c:v>
                </c:pt>
                <c:pt idx="811">
                  <c:v>217728.08004926107</c:v>
                </c:pt>
                <c:pt idx="812">
                  <c:v>217723.58179581797</c:v>
                </c:pt>
                <c:pt idx="813">
                  <c:v>217717.86855036856</c:v>
                </c:pt>
                <c:pt idx="814">
                  <c:v>217714.00613496933</c:v>
                </c:pt>
                <c:pt idx="815">
                  <c:v>217711.98774509804</c:v>
                </c:pt>
                <c:pt idx="816">
                  <c:v>217714.86046511628</c:v>
                </c:pt>
                <c:pt idx="817">
                  <c:v>217715.28606356969</c:v>
                </c:pt>
                <c:pt idx="818">
                  <c:v>217712.05494505496</c:v>
                </c:pt>
                <c:pt idx="819">
                  <c:v>217712.48292682928</c:v>
                </c:pt>
                <c:pt idx="820">
                  <c:v>217713.51766138856</c:v>
                </c:pt>
                <c:pt idx="821">
                  <c:v>217707.26520681265</c:v>
                </c:pt>
                <c:pt idx="822">
                  <c:v>217714.36695018227</c:v>
                </c:pt>
                <c:pt idx="823">
                  <c:v>217722.05703883496</c:v>
                </c:pt>
                <c:pt idx="824">
                  <c:v>217728.5187878788</c:v>
                </c:pt>
                <c:pt idx="825">
                  <c:v>217730.13196125909</c:v>
                </c:pt>
                <c:pt idx="826">
                  <c:v>217725.10399032649</c:v>
                </c:pt>
                <c:pt idx="827">
                  <c:v>217726.11473429951</c:v>
                </c:pt>
                <c:pt idx="828">
                  <c:v>217720.50180940892</c:v>
                </c:pt>
                <c:pt idx="829">
                  <c:v>217720.31325301205</c:v>
                </c:pt>
                <c:pt idx="830">
                  <c:v>217720.12515042117</c:v>
                </c:pt>
                <c:pt idx="831">
                  <c:v>217719.9375</c:v>
                </c:pt>
                <c:pt idx="832">
                  <c:v>217716.15606242497</c:v>
                </c:pt>
                <c:pt idx="833">
                  <c:v>217713.58033573141</c:v>
                </c:pt>
                <c:pt idx="834">
                  <c:v>217716.9868263473</c:v>
                </c:pt>
                <c:pt idx="835">
                  <c:v>217715.61004784689</c:v>
                </c:pt>
                <c:pt idx="836">
                  <c:v>217715.42891278374</c:v>
                </c:pt>
                <c:pt idx="837">
                  <c:v>217710.48448687349</c:v>
                </c:pt>
                <c:pt idx="838">
                  <c:v>217718.63647199047</c:v>
                </c:pt>
                <c:pt idx="839">
                  <c:v>217713.7</c:v>
                </c:pt>
                <c:pt idx="840">
                  <c:v>217711.14863258027</c:v>
                </c:pt>
                <c:pt idx="841">
                  <c:v>217715.12232779097</c:v>
                </c:pt>
                <c:pt idx="842">
                  <c:v>217722.63819691577</c:v>
                </c:pt>
                <c:pt idx="843">
                  <c:v>217725.40639810427</c:v>
                </c:pt>
                <c:pt idx="844">
                  <c:v>217724.03431952663</c:v>
                </c:pt>
                <c:pt idx="845">
                  <c:v>217709.6891252955</c:v>
                </c:pt>
                <c:pt idx="846">
                  <c:v>217705.39315230225</c:v>
                </c:pt>
                <c:pt idx="847">
                  <c:v>217700.51886792452</c:v>
                </c:pt>
                <c:pt idx="848">
                  <c:v>217693.89281507657</c:v>
                </c:pt>
                <c:pt idx="849">
                  <c:v>217688.45647058822</c:v>
                </c:pt>
                <c:pt idx="850">
                  <c:v>217683.61927144535</c:v>
                </c:pt>
                <c:pt idx="851">
                  <c:v>217688.16431924881</c:v>
                </c:pt>
                <c:pt idx="852">
                  <c:v>217687.43376318875</c:v>
                </c:pt>
                <c:pt idx="853">
                  <c:v>217689.04215456673</c:v>
                </c:pt>
                <c:pt idx="854">
                  <c:v>217691.81403508771</c:v>
                </c:pt>
                <c:pt idx="855">
                  <c:v>217687.00116822429</c:v>
                </c:pt>
                <c:pt idx="856">
                  <c:v>217685.69311551924</c:v>
                </c:pt>
                <c:pt idx="857">
                  <c:v>217690.20396270396</c:v>
                </c:pt>
                <c:pt idx="858">
                  <c:v>217696.44703143189</c:v>
                </c:pt>
                <c:pt idx="859">
                  <c:v>217696.87325581396</c:v>
                </c:pt>
                <c:pt idx="860">
                  <c:v>217700.77584204412</c:v>
                </c:pt>
                <c:pt idx="861">
                  <c:v>217705.24825986079</c:v>
                </c:pt>
                <c:pt idx="862">
                  <c:v>217710.28852838933</c:v>
                </c:pt>
                <c:pt idx="863">
                  <c:v>217705.49884259258</c:v>
                </c:pt>
                <c:pt idx="864">
                  <c:v>217708.79653179192</c:v>
                </c:pt>
                <c:pt idx="865">
                  <c:v>217705.17205542725</c:v>
                </c:pt>
                <c:pt idx="866">
                  <c:v>217706.73587081893</c:v>
                </c:pt>
                <c:pt idx="867">
                  <c:v>217704.27188940093</c:v>
                </c:pt>
                <c:pt idx="868">
                  <c:v>217698.36823935559</c:v>
                </c:pt>
                <c:pt idx="869">
                  <c:v>217699.36091954022</c:v>
                </c:pt>
                <c:pt idx="870">
                  <c:v>217700.92422502869</c:v>
                </c:pt>
                <c:pt idx="871">
                  <c:v>217701.33944954129</c:v>
                </c:pt>
                <c:pt idx="872">
                  <c:v>217709.18442153494</c:v>
                </c:pt>
                <c:pt idx="873">
                  <c:v>217707.30549199085</c:v>
                </c:pt>
                <c:pt idx="874">
                  <c:v>217696.87657142858</c:v>
                </c:pt>
                <c:pt idx="875">
                  <c:v>217695.58561643836</c:v>
                </c:pt>
                <c:pt idx="876">
                  <c:v>217697.71151653363</c:v>
                </c:pt>
                <c:pt idx="877">
                  <c:v>217698.6958997722</c:v>
                </c:pt>
                <c:pt idx="878">
                  <c:v>217696.27189988623</c:v>
                </c:pt>
                <c:pt idx="879">
                  <c:v>217694.42045454544</c:v>
                </c:pt>
                <c:pt idx="880">
                  <c:v>217693.13961407493</c:v>
                </c:pt>
                <c:pt idx="881">
                  <c:v>217695.82199546485</c:v>
                </c:pt>
                <c:pt idx="882">
                  <c:v>217688.89127972821</c:v>
                </c:pt>
                <c:pt idx="883">
                  <c:v>217693.26583710406</c:v>
                </c:pt>
                <c:pt idx="884">
                  <c:v>217688.04519774011</c:v>
                </c:pt>
                <c:pt idx="885">
                  <c:v>217688.4683972912</c:v>
                </c:pt>
                <c:pt idx="886">
                  <c:v>217692.82863585118</c:v>
                </c:pt>
                <c:pt idx="887">
                  <c:v>217695.49324324325</c:v>
                </c:pt>
                <c:pt idx="888">
                  <c:v>217696.46794150732</c:v>
                </c:pt>
                <c:pt idx="889">
                  <c:v>217691.27303370787</c:v>
                </c:pt>
                <c:pt idx="890">
                  <c:v>217696.73063973064</c:v>
                </c:pt>
                <c:pt idx="891">
                  <c:v>217693.22533632288</c:v>
                </c:pt>
                <c:pt idx="892">
                  <c:v>217689.16909294511</c:v>
                </c:pt>
                <c:pt idx="893">
                  <c:v>217695.16890380313</c:v>
                </c:pt>
                <c:pt idx="894">
                  <c:v>217697.81005586594</c:v>
                </c:pt>
                <c:pt idx="895">
                  <c:v>217692.09151785713</c:v>
                </c:pt>
                <c:pt idx="896">
                  <c:v>217681.93534002229</c:v>
                </c:pt>
                <c:pt idx="897">
                  <c:v>217675.13585746102</c:v>
                </c:pt>
                <c:pt idx="898">
                  <c:v>217675.01223581759</c:v>
                </c:pt>
                <c:pt idx="899">
                  <c:v>217666.01777777777</c:v>
                </c:pt>
                <c:pt idx="900">
                  <c:v>217669.22752497226</c:v>
                </c:pt>
                <c:pt idx="901">
                  <c:v>217669.11086474502</c:v>
                </c:pt>
                <c:pt idx="902">
                  <c:v>217665.67884828351</c:v>
                </c:pt>
                <c:pt idx="903">
                  <c:v>217664.46238938053</c:v>
                </c:pt>
                <c:pt idx="904">
                  <c:v>217672.07071823205</c:v>
                </c:pt>
                <c:pt idx="905">
                  <c:v>217674.70529801326</c:v>
                </c:pt>
                <c:pt idx="906">
                  <c:v>217678.98456449836</c:v>
                </c:pt>
                <c:pt idx="907">
                  <c:v>217681.05616740088</c:v>
                </c:pt>
                <c:pt idx="908">
                  <c:v>217677.63366336634</c:v>
                </c:pt>
                <c:pt idx="909">
                  <c:v>217676.96043956044</c:v>
                </c:pt>
                <c:pt idx="910">
                  <c:v>217679.57519209658</c:v>
                </c:pt>
                <c:pt idx="911">
                  <c:v>217680.54276315789</c:v>
                </c:pt>
                <c:pt idx="912">
                  <c:v>217680.41511500548</c:v>
                </c:pt>
                <c:pt idx="913">
                  <c:v>217680.83369803065</c:v>
                </c:pt>
                <c:pt idx="914">
                  <c:v>217680.16065573771</c:v>
                </c:pt>
                <c:pt idx="915">
                  <c:v>217679.48908296943</c:v>
                </c:pt>
                <c:pt idx="916">
                  <c:v>217674.46564885497</c:v>
                </c:pt>
                <c:pt idx="917">
                  <c:v>217675.97603485838</c:v>
                </c:pt>
                <c:pt idx="918">
                  <c:v>217676.94015233949</c:v>
                </c:pt>
                <c:pt idx="919">
                  <c:v>217677.90217391305</c:v>
                </c:pt>
                <c:pt idx="920">
                  <c:v>217677.77850162867</c:v>
                </c:pt>
                <c:pt idx="921">
                  <c:v>217674.40780911062</c:v>
                </c:pt>
                <c:pt idx="922">
                  <c:v>217677.53196099674</c:v>
                </c:pt>
                <c:pt idx="923">
                  <c:v>217675.24891774892</c:v>
                </c:pt>
                <c:pt idx="924">
                  <c:v>217678.90486486486</c:v>
                </c:pt>
                <c:pt idx="925">
                  <c:v>217676.62526997839</c:v>
                </c:pt>
                <c:pt idx="926">
                  <c:v>217678.65695792879</c:v>
                </c:pt>
                <c:pt idx="927">
                  <c:v>217684.9859913793</c:v>
                </c:pt>
                <c:pt idx="928">
                  <c:v>217690.22712594186</c:v>
                </c:pt>
                <c:pt idx="929">
                  <c:v>217694.92043010754</c:v>
                </c:pt>
                <c:pt idx="930">
                  <c:v>217695.31578947368</c:v>
                </c:pt>
                <c:pt idx="931">
                  <c:v>217701.59978540771</c:v>
                </c:pt>
                <c:pt idx="932">
                  <c:v>217701.98713826368</c:v>
                </c:pt>
                <c:pt idx="933">
                  <c:v>217705.57922912206</c:v>
                </c:pt>
                <c:pt idx="934">
                  <c:v>217696.35508021389</c:v>
                </c:pt>
                <c:pt idx="935">
                  <c:v>217702.61111111112</c:v>
                </c:pt>
                <c:pt idx="936">
                  <c:v>217705.12593383138</c:v>
                </c:pt>
                <c:pt idx="937">
                  <c:v>217706.57142857142</c:v>
                </c:pt>
                <c:pt idx="938">
                  <c:v>217706.41959531416</c:v>
                </c:pt>
                <c:pt idx="939">
                  <c:v>217706.79893617021</c:v>
                </c:pt>
                <c:pt idx="940">
                  <c:v>217703.46546227418</c:v>
                </c:pt>
                <c:pt idx="941">
                  <c:v>217703.84713375795</c:v>
                </c:pt>
                <c:pt idx="942">
                  <c:v>217699.46553552491</c:v>
                </c:pt>
                <c:pt idx="943">
                  <c:v>217691.92161016949</c:v>
                </c:pt>
                <c:pt idx="944">
                  <c:v>217693.37037037036</c:v>
                </c:pt>
                <c:pt idx="945">
                  <c:v>217694.28858350951</c:v>
                </c:pt>
                <c:pt idx="946">
                  <c:v>217693.09714889125</c:v>
                </c:pt>
                <c:pt idx="947">
                  <c:v>217689.80274261604</c:v>
                </c:pt>
                <c:pt idx="948">
                  <c:v>217688.61854583773</c:v>
                </c:pt>
                <c:pt idx="949">
                  <c:v>217680.08315789473</c:v>
                </c:pt>
                <c:pt idx="950">
                  <c:v>217681.5352260778</c:v>
                </c:pt>
                <c:pt idx="951">
                  <c:v>217678.79096638656</c:v>
                </c:pt>
                <c:pt idx="952">
                  <c:v>217682.33578174186</c:v>
                </c:pt>
                <c:pt idx="953">
                  <c:v>217674.88888888888</c:v>
                </c:pt>
                <c:pt idx="954">
                  <c:v>217671.63769633509</c:v>
                </c:pt>
                <c:pt idx="955">
                  <c:v>217674.65690376569</c:v>
                </c:pt>
                <c:pt idx="956">
                  <c:v>217669.32706374087</c:v>
                </c:pt>
                <c:pt idx="957">
                  <c:v>217669.21711899791</c:v>
                </c:pt>
                <c:pt idx="958">
                  <c:v>217675.35140771637</c:v>
                </c:pt>
                <c:pt idx="959">
                  <c:v>217678.35416666666</c:v>
                </c:pt>
                <c:pt idx="960">
                  <c:v>217675.63891779396</c:v>
                </c:pt>
                <c:pt idx="961">
                  <c:v>217678.11642411642</c:v>
                </c:pt>
                <c:pt idx="962">
                  <c:v>217679.03426791276</c:v>
                </c:pt>
                <c:pt idx="963">
                  <c:v>217677.87966804981</c:v>
                </c:pt>
                <c:pt idx="964">
                  <c:v>217682.93264248705</c:v>
                </c:pt>
                <c:pt idx="965">
                  <c:v>217685.39233954452</c:v>
                </c:pt>
                <c:pt idx="966">
                  <c:v>217688.87900723889</c:v>
                </c:pt>
                <c:pt idx="967">
                  <c:v>217690.29648760331</c:v>
                </c:pt>
                <c:pt idx="968">
                  <c:v>217688.62125902993</c:v>
                </c:pt>
                <c:pt idx="969">
                  <c:v>217690.55051546392</c:v>
                </c:pt>
                <c:pt idx="970">
                  <c:v>217696.07312049434</c:v>
                </c:pt>
                <c:pt idx="971">
                  <c:v>217693.37037037036</c:v>
                </c:pt>
                <c:pt idx="972">
                  <c:v>217690.67317574512</c:v>
                </c:pt>
                <c:pt idx="973">
                  <c:v>217686.95687885009</c:v>
                </c:pt>
                <c:pt idx="974">
                  <c:v>217691.94871794872</c:v>
                </c:pt>
                <c:pt idx="975">
                  <c:v>217693.35143442624</c:v>
                </c:pt>
                <c:pt idx="976">
                  <c:v>217686.06857727739</c:v>
                </c:pt>
                <c:pt idx="977">
                  <c:v>217689.51533742331</c:v>
                </c:pt>
                <c:pt idx="978">
                  <c:v>217690.91624106231</c:v>
                </c:pt>
                <c:pt idx="979">
                  <c:v>217691.80510204082</c:v>
                </c:pt>
                <c:pt idx="980">
                  <c:v>217697.27013251785</c:v>
                </c:pt>
                <c:pt idx="981">
                  <c:v>217700.183299389</c:v>
                </c:pt>
                <c:pt idx="982">
                  <c:v>217700.04476093591</c:v>
                </c:pt>
                <c:pt idx="983">
                  <c:v>217697.37093495936</c:v>
                </c:pt>
                <c:pt idx="984">
                  <c:v>217697.7421319797</c:v>
                </c:pt>
                <c:pt idx="985">
                  <c:v>217700.13691683571</c:v>
                </c:pt>
                <c:pt idx="986">
                  <c:v>217704.54913880446</c:v>
                </c:pt>
                <c:pt idx="987">
                  <c:v>217705.92206477732</c:v>
                </c:pt>
                <c:pt idx="988">
                  <c:v>217707.29221435793</c:v>
                </c:pt>
                <c:pt idx="989">
                  <c:v>217713.19595959596</c:v>
                </c:pt>
                <c:pt idx="990">
                  <c:v>217719.59132189708</c:v>
                </c:pt>
                <c:pt idx="991">
                  <c:v>217721.44657258064</c:v>
                </c:pt>
                <c:pt idx="992">
                  <c:v>217717.26787512589</c:v>
                </c:pt>
                <c:pt idx="993">
                  <c:v>217718.11770623742</c:v>
                </c:pt>
                <c:pt idx="994">
                  <c:v>217715.45527638192</c:v>
                </c:pt>
                <c:pt idx="995">
                  <c:v>217711.79618473895</c:v>
                </c:pt>
                <c:pt idx="996">
                  <c:v>217708.64493480441</c:v>
                </c:pt>
                <c:pt idx="997">
                  <c:v>217703.5</c:v>
                </c:pt>
                <c:pt idx="998">
                  <c:v>217698.86486486485</c:v>
                </c:pt>
                <c:pt idx="999">
                  <c:v>217699.22899999999</c:v>
                </c:pt>
              </c:numCache>
            </c:numRef>
          </c:yVal>
          <c:smooth val="0"/>
          <c:extLst>
            <c:ext xmlns:c16="http://schemas.microsoft.com/office/drawing/2014/chart" uri="{C3380CC4-5D6E-409C-BE32-E72D297353CC}">
              <c16:uniqueId val="{0000000B-4716-4AEA-B0B9-979A0EF06736}"/>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Revenue</a:t>
                </a:r>
              </a:p>
            </c:rich>
          </c:tx>
          <c:overlay val="0"/>
          <c:spPr>
            <a:noFill/>
            <a:ln>
              <a:noFill/>
            </a:ln>
            <a:effectLst/>
          </c:spPr>
        </c:title>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Cost</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$499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0"/>
          <c:order val="0"/>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values'!$S$5:$S$1004</c:f>
              <c:numCache>
                <c:formatCode>_("$"* #,##0.00_);_("$"* \(#,##0.00\);_("$"* "-"??_);_(@_)</c:formatCode>
                <c:ptCount val="1000"/>
                <c:pt idx="0">
                  <c:v>63400</c:v>
                </c:pt>
                <c:pt idx="1">
                  <c:v>63250</c:v>
                </c:pt>
                <c:pt idx="2">
                  <c:v>63233.333333333336</c:v>
                </c:pt>
                <c:pt idx="3">
                  <c:v>63600</c:v>
                </c:pt>
                <c:pt idx="4">
                  <c:v>63620</c:v>
                </c:pt>
                <c:pt idx="5">
                  <c:v>63483.333333333336</c:v>
                </c:pt>
                <c:pt idx="6">
                  <c:v>63557.142857142855</c:v>
                </c:pt>
                <c:pt idx="7">
                  <c:v>63562.5</c:v>
                </c:pt>
                <c:pt idx="8">
                  <c:v>63433.333333333336</c:v>
                </c:pt>
                <c:pt idx="9">
                  <c:v>63340</c:v>
                </c:pt>
                <c:pt idx="10">
                  <c:v>63672.36363636364</c:v>
                </c:pt>
                <c:pt idx="11">
                  <c:v>63649.666666666664</c:v>
                </c:pt>
                <c:pt idx="12">
                  <c:v>63599.692307692305</c:v>
                </c:pt>
                <c:pt idx="13">
                  <c:v>63571.142857142855</c:v>
                </c:pt>
                <c:pt idx="14">
                  <c:v>63573.066666666666</c:v>
                </c:pt>
                <c:pt idx="15">
                  <c:v>63624.75</c:v>
                </c:pt>
                <c:pt idx="16">
                  <c:v>63652.705882352944</c:v>
                </c:pt>
                <c:pt idx="17">
                  <c:v>63572</c:v>
                </c:pt>
                <c:pt idx="18">
                  <c:v>63610.315789473687</c:v>
                </c:pt>
                <c:pt idx="19">
                  <c:v>63589.8</c:v>
                </c:pt>
                <c:pt idx="20">
                  <c:v>63595.047619047618</c:v>
                </c:pt>
                <c:pt idx="21">
                  <c:v>63627.090909090912</c:v>
                </c:pt>
                <c:pt idx="22">
                  <c:v>63647.65217391304</c:v>
                </c:pt>
                <c:pt idx="23">
                  <c:v>63629</c:v>
                </c:pt>
                <c:pt idx="24">
                  <c:v>63611.839999999997</c:v>
                </c:pt>
                <c:pt idx="25">
                  <c:v>63569.076923076922</c:v>
                </c:pt>
                <c:pt idx="26">
                  <c:v>63503.555555555555</c:v>
                </c:pt>
                <c:pt idx="27">
                  <c:v>63474.857142857145</c:v>
                </c:pt>
                <c:pt idx="28">
                  <c:v>63461.931034482761</c:v>
                </c:pt>
                <c:pt idx="29">
                  <c:v>63496.533333333333</c:v>
                </c:pt>
                <c:pt idx="30">
                  <c:v>63516</c:v>
                </c:pt>
                <c:pt idx="31">
                  <c:v>63528</c:v>
                </c:pt>
                <c:pt idx="32">
                  <c:v>63536.242424242424</c:v>
                </c:pt>
                <c:pt idx="33">
                  <c:v>63546.941176470587</c:v>
                </c:pt>
                <c:pt idx="34">
                  <c:v>63514.171428571426</c:v>
                </c:pt>
                <c:pt idx="35">
                  <c:v>63533.222222222219</c:v>
                </c:pt>
                <c:pt idx="36">
                  <c:v>63524.216216216213</c:v>
                </c:pt>
                <c:pt idx="37">
                  <c:v>63510.42105263158</c:v>
                </c:pt>
                <c:pt idx="38">
                  <c:v>63489.641025641024</c:v>
                </c:pt>
                <c:pt idx="39">
                  <c:v>63492.4</c:v>
                </c:pt>
                <c:pt idx="40">
                  <c:v>63524.292682926833</c:v>
                </c:pt>
                <c:pt idx="41">
                  <c:v>63606.952380952382</c:v>
                </c:pt>
                <c:pt idx="42">
                  <c:v>63627.720930232557</c:v>
                </c:pt>
                <c:pt idx="43">
                  <c:v>63636.181818181816</c:v>
                </c:pt>
                <c:pt idx="44">
                  <c:v>63653.155555555553</c:v>
                </c:pt>
                <c:pt idx="45">
                  <c:v>63658.521739130432</c:v>
                </c:pt>
                <c:pt idx="46">
                  <c:v>63657.276595744683</c:v>
                </c:pt>
                <c:pt idx="47">
                  <c:v>63647.75</c:v>
                </c:pt>
                <c:pt idx="48">
                  <c:v>63646.775510204083</c:v>
                </c:pt>
                <c:pt idx="49">
                  <c:v>63649.84</c:v>
                </c:pt>
                <c:pt idx="50">
                  <c:v>63695.882352941175</c:v>
                </c:pt>
                <c:pt idx="51">
                  <c:v>63676.730769230766</c:v>
                </c:pt>
                <c:pt idx="52">
                  <c:v>63675.283018867922</c:v>
                </c:pt>
                <c:pt idx="53">
                  <c:v>63675.740740740737</c:v>
                </c:pt>
                <c:pt idx="54">
                  <c:v>63676.181818181816</c:v>
                </c:pt>
                <c:pt idx="55">
                  <c:v>63669.464285714283</c:v>
                </c:pt>
                <c:pt idx="56">
                  <c:v>63678.771929824565</c:v>
                </c:pt>
                <c:pt idx="57">
                  <c:v>63684.310344827587</c:v>
                </c:pt>
                <c:pt idx="58">
                  <c:v>63676.101694915254</c:v>
                </c:pt>
                <c:pt idx="59">
                  <c:v>63663.166666666664</c:v>
                </c:pt>
                <c:pt idx="60">
                  <c:v>63662.131147540982</c:v>
                </c:pt>
                <c:pt idx="61">
                  <c:v>63665.967741935485</c:v>
                </c:pt>
                <c:pt idx="62">
                  <c:v>63679.206349206346</c:v>
                </c:pt>
                <c:pt idx="63">
                  <c:v>63685.78125</c:v>
                </c:pt>
                <c:pt idx="64">
                  <c:v>63672.153846153844</c:v>
                </c:pt>
                <c:pt idx="65">
                  <c:v>63658.939393939392</c:v>
                </c:pt>
                <c:pt idx="66">
                  <c:v>63674.477611940296</c:v>
                </c:pt>
                <c:pt idx="67">
                  <c:v>63689.558823529413</c:v>
                </c:pt>
                <c:pt idx="68">
                  <c:v>63699.855072463768</c:v>
                </c:pt>
                <c:pt idx="69">
                  <c:v>63725.557142857142</c:v>
                </c:pt>
                <c:pt idx="70">
                  <c:v>63728.014084507042</c:v>
                </c:pt>
                <c:pt idx="71">
                  <c:v>63722.069444444445</c:v>
                </c:pt>
                <c:pt idx="72">
                  <c:v>63708.068493150684</c:v>
                </c:pt>
                <c:pt idx="73">
                  <c:v>63697.148648648646</c:v>
                </c:pt>
                <c:pt idx="74">
                  <c:v>63711.853333333333</c:v>
                </c:pt>
                <c:pt idx="75">
                  <c:v>63706.434210526313</c:v>
                </c:pt>
                <c:pt idx="76">
                  <c:v>63686.870129870127</c:v>
                </c:pt>
                <c:pt idx="77">
                  <c:v>63675.5</c:v>
                </c:pt>
                <c:pt idx="78">
                  <c:v>63685.936708860761</c:v>
                </c:pt>
                <c:pt idx="79">
                  <c:v>63687.362500000003</c:v>
                </c:pt>
                <c:pt idx="80">
                  <c:v>63677.641975308645</c:v>
                </c:pt>
                <c:pt idx="81">
                  <c:v>63691.329268292684</c:v>
                </c:pt>
                <c:pt idx="82">
                  <c:v>63687.819277108436</c:v>
                </c:pt>
                <c:pt idx="83">
                  <c:v>63703.440476190473</c:v>
                </c:pt>
                <c:pt idx="84">
                  <c:v>63692.811764705883</c:v>
                </c:pt>
                <c:pt idx="85">
                  <c:v>63690.569767441862</c:v>
                </c:pt>
                <c:pt idx="86">
                  <c:v>63703.321839080461</c:v>
                </c:pt>
                <c:pt idx="87">
                  <c:v>63682.829545454544</c:v>
                </c:pt>
                <c:pt idx="88">
                  <c:v>63678.528089887637</c:v>
                </c:pt>
                <c:pt idx="89">
                  <c:v>63677.655555555553</c:v>
                </c:pt>
                <c:pt idx="90">
                  <c:v>63671.307692307695</c:v>
                </c:pt>
                <c:pt idx="91">
                  <c:v>63664.010869565216</c:v>
                </c:pt>
                <c:pt idx="92">
                  <c:v>63665.473118279573</c:v>
                </c:pt>
                <c:pt idx="93">
                  <c:v>63660.521276595748</c:v>
                </c:pt>
                <c:pt idx="94">
                  <c:v>63653.568421052631</c:v>
                </c:pt>
                <c:pt idx="95">
                  <c:v>63649.885416666664</c:v>
                </c:pt>
                <c:pt idx="96">
                  <c:v>63643.18556701031</c:v>
                </c:pt>
                <c:pt idx="97">
                  <c:v>63635.602040816324</c:v>
                </c:pt>
                <c:pt idx="98">
                  <c:v>63640.292929292926</c:v>
                </c:pt>
                <c:pt idx="99">
                  <c:v>63642.89</c:v>
                </c:pt>
                <c:pt idx="100">
                  <c:v>63640.485148514854</c:v>
                </c:pt>
                <c:pt idx="101">
                  <c:v>63643.029411764706</c:v>
                </c:pt>
                <c:pt idx="102">
                  <c:v>63636.786407766987</c:v>
                </c:pt>
                <c:pt idx="103">
                  <c:v>63641.240384615383</c:v>
                </c:pt>
                <c:pt idx="104">
                  <c:v>63637.990476190476</c:v>
                </c:pt>
                <c:pt idx="105">
                  <c:v>63631.028301886792</c:v>
                </c:pt>
                <c:pt idx="106">
                  <c:v>63625.130841121492</c:v>
                </c:pt>
                <c:pt idx="107">
                  <c:v>63623.046296296299</c:v>
                </c:pt>
                <c:pt idx="108">
                  <c:v>63609.073394495412</c:v>
                </c:pt>
                <c:pt idx="109">
                  <c:v>63618.081818181818</c:v>
                </c:pt>
                <c:pt idx="110">
                  <c:v>63615.216216216213</c:v>
                </c:pt>
                <c:pt idx="111">
                  <c:v>63622.223214285717</c:v>
                </c:pt>
                <c:pt idx="112">
                  <c:v>63614.946902654869</c:v>
                </c:pt>
                <c:pt idx="113">
                  <c:v>63622.710526315786</c:v>
                </c:pt>
                <c:pt idx="114">
                  <c:v>63615.556521739134</c:v>
                </c:pt>
                <c:pt idx="115">
                  <c:v>63618.870689655174</c:v>
                </c:pt>
                <c:pt idx="116">
                  <c:v>63618.709401709399</c:v>
                </c:pt>
                <c:pt idx="117">
                  <c:v>63617.703389830509</c:v>
                </c:pt>
                <c:pt idx="118">
                  <c:v>63619.23529411765</c:v>
                </c:pt>
                <c:pt idx="119">
                  <c:v>63622.408333333333</c:v>
                </c:pt>
                <c:pt idx="120">
                  <c:v>63618.917355371901</c:v>
                </c:pt>
                <c:pt idx="121">
                  <c:v>63608.106557377047</c:v>
                </c:pt>
                <c:pt idx="122">
                  <c:v>63603.975609756097</c:v>
                </c:pt>
                <c:pt idx="123">
                  <c:v>63613.620967741932</c:v>
                </c:pt>
                <c:pt idx="124">
                  <c:v>63619.911999999997</c:v>
                </c:pt>
                <c:pt idx="125">
                  <c:v>63618.166666666664</c:v>
                </c:pt>
                <c:pt idx="126">
                  <c:v>63627.472440944883</c:v>
                </c:pt>
                <c:pt idx="127">
                  <c:v>63630.3828125</c:v>
                </c:pt>
                <c:pt idx="128">
                  <c:v>63632.472868217053</c:v>
                </c:pt>
                <c:pt idx="129">
                  <c:v>63629.915384615386</c:v>
                </c:pt>
                <c:pt idx="130">
                  <c:v>63634.267175572517</c:v>
                </c:pt>
                <c:pt idx="131">
                  <c:v>63633.25</c:v>
                </c:pt>
                <c:pt idx="132">
                  <c:v>63636.759398496244</c:v>
                </c:pt>
                <c:pt idx="133">
                  <c:v>63638.723880597012</c:v>
                </c:pt>
                <c:pt idx="134">
                  <c:v>63636.214814814812</c:v>
                </c:pt>
                <c:pt idx="135">
                  <c:v>63633.007352941175</c:v>
                </c:pt>
                <c:pt idx="136">
                  <c:v>63637.875912408759</c:v>
                </c:pt>
                <c:pt idx="137">
                  <c:v>63642.67391304348</c:v>
                </c:pt>
                <c:pt idx="138">
                  <c:v>63644.525179856115</c:v>
                </c:pt>
                <c:pt idx="139">
                  <c:v>63642.064285714288</c:v>
                </c:pt>
                <c:pt idx="140">
                  <c:v>63635.382978723406</c:v>
                </c:pt>
                <c:pt idx="141">
                  <c:v>63637.24647887324</c:v>
                </c:pt>
                <c:pt idx="142">
                  <c:v>63632.790209790212</c:v>
                </c:pt>
                <c:pt idx="143">
                  <c:v>63629.090277777781</c:v>
                </c:pt>
                <c:pt idx="144">
                  <c:v>63633.027586206896</c:v>
                </c:pt>
                <c:pt idx="145">
                  <c:v>63634.856164383564</c:v>
                </c:pt>
                <c:pt idx="146">
                  <c:v>63629.857142857145</c:v>
                </c:pt>
                <c:pt idx="147">
                  <c:v>63635.060810810814</c:v>
                </c:pt>
                <c:pt idx="148">
                  <c:v>63650.919463087252</c:v>
                </c:pt>
                <c:pt idx="149">
                  <c:v>63647.91333333333</c:v>
                </c:pt>
                <c:pt idx="150">
                  <c:v>63646.933774834441</c:v>
                </c:pt>
                <c:pt idx="151">
                  <c:v>63642.677631578947</c:v>
                </c:pt>
                <c:pt idx="152">
                  <c:v>63642.398692810457</c:v>
                </c:pt>
                <c:pt idx="153">
                  <c:v>63644.720779220777</c:v>
                </c:pt>
                <c:pt idx="154">
                  <c:v>63647.012903225805</c:v>
                </c:pt>
                <c:pt idx="155">
                  <c:v>63644.147435897437</c:v>
                </c:pt>
                <c:pt idx="156">
                  <c:v>63652.146496815287</c:v>
                </c:pt>
                <c:pt idx="157">
                  <c:v>63652.449367088608</c:v>
                </c:pt>
                <c:pt idx="158">
                  <c:v>63650.861635220128</c:v>
                </c:pt>
                <c:pt idx="159">
                  <c:v>63650.543749999997</c:v>
                </c:pt>
                <c:pt idx="160">
                  <c:v>63657.683229813665</c:v>
                </c:pt>
                <c:pt idx="161">
                  <c:v>63648.685185185182</c:v>
                </c:pt>
                <c:pt idx="162">
                  <c:v>63642.865030674846</c:v>
                </c:pt>
                <c:pt idx="163">
                  <c:v>63644.432926829271</c:v>
                </c:pt>
                <c:pt idx="164">
                  <c:v>63647.193939393939</c:v>
                </c:pt>
                <c:pt idx="165">
                  <c:v>63647.512048192773</c:v>
                </c:pt>
                <c:pt idx="166">
                  <c:v>63638.245508982036</c:v>
                </c:pt>
                <c:pt idx="167">
                  <c:v>63641.589285714283</c:v>
                </c:pt>
                <c:pt idx="168">
                  <c:v>63645.485207100595</c:v>
                </c:pt>
                <c:pt idx="169">
                  <c:v>63644.629411764705</c:v>
                </c:pt>
                <c:pt idx="170">
                  <c:v>63649.631578947367</c:v>
                </c:pt>
                <c:pt idx="171">
                  <c:v>63655.156976744183</c:v>
                </c:pt>
                <c:pt idx="172">
                  <c:v>63654.838150289019</c:v>
                </c:pt>
                <c:pt idx="173">
                  <c:v>63658.545977011498</c:v>
                </c:pt>
                <c:pt idx="174">
                  <c:v>63658.211428571427</c:v>
                </c:pt>
                <c:pt idx="175">
                  <c:v>63660.153409090912</c:v>
                </c:pt>
                <c:pt idx="176">
                  <c:v>63664.333333333336</c:v>
                </c:pt>
                <c:pt idx="177">
                  <c:v>63665.095505617981</c:v>
                </c:pt>
                <c:pt idx="178">
                  <c:v>63666.966480446928</c:v>
                </c:pt>
                <c:pt idx="179">
                  <c:v>63661.594444444447</c:v>
                </c:pt>
                <c:pt idx="180">
                  <c:v>63666.226519337019</c:v>
                </c:pt>
                <c:pt idx="181">
                  <c:v>63667.510989010989</c:v>
                </c:pt>
                <c:pt idx="182">
                  <c:v>63670.967213114753</c:v>
                </c:pt>
                <c:pt idx="183">
                  <c:v>63660.255434782608</c:v>
                </c:pt>
                <c:pt idx="184">
                  <c:v>63657.767567567571</c:v>
                </c:pt>
                <c:pt idx="185">
                  <c:v>63656.381720430109</c:v>
                </c:pt>
                <c:pt idx="186">
                  <c:v>63655.010695187164</c:v>
                </c:pt>
                <c:pt idx="187">
                  <c:v>63655.25</c:v>
                </c:pt>
                <c:pt idx="188">
                  <c:v>63653.370370370372</c:v>
                </c:pt>
                <c:pt idx="189">
                  <c:v>63655.194736842102</c:v>
                </c:pt>
                <c:pt idx="190">
                  <c:v>63657.523560209425</c:v>
                </c:pt>
                <c:pt idx="191">
                  <c:v>63656.703125</c:v>
                </c:pt>
                <c:pt idx="192">
                  <c:v>63652.78238341969</c:v>
                </c:pt>
                <c:pt idx="193">
                  <c:v>63647.871134020621</c:v>
                </c:pt>
                <c:pt idx="194">
                  <c:v>63649.1641025641</c:v>
                </c:pt>
                <c:pt idx="195">
                  <c:v>63648.913265306124</c:v>
                </c:pt>
                <c:pt idx="196">
                  <c:v>63647.142131979694</c:v>
                </c:pt>
                <c:pt idx="197">
                  <c:v>63656.494949494947</c:v>
                </c:pt>
                <c:pt idx="198">
                  <c:v>63653.69849246231</c:v>
                </c:pt>
                <c:pt idx="199">
                  <c:v>63658.43</c:v>
                </c:pt>
                <c:pt idx="200">
                  <c:v>63656.646766169157</c:v>
                </c:pt>
                <c:pt idx="201">
                  <c:v>63652.900990099013</c:v>
                </c:pt>
                <c:pt idx="202">
                  <c:v>63655.596059113297</c:v>
                </c:pt>
                <c:pt idx="203">
                  <c:v>63661.205882352944</c:v>
                </c:pt>
                <c:pt idx="204">
                  <c:v>63659.931707317075</c:v>
                </c:pt>
                <c:pt idx="205">
                  <c:v>63659.155339805824</c:v>
                </c:pt>
                <c:pt idx="206">
                  <c:v>63657.903381642514</c:v>
                </c:pt>
                <c:pt idx="207">
                  <c:v>63658.586538461539</c:v>
                </c:pt>
                <c:pt idx="208">
                  <c:v>63658.784688995212</c:v>
                </c:pt>
                <c:pt idx="209">
                  <c:v>63658.028571428571</c:v>
                </c:pt>
                <c:pt idx="210">
                  <c:v>63662.018957345972</c:v>
                </c:pt>
                <c:pt idx="211">
                  <c:v>63661.726415094337</c:v>
                </c:pt>
                <c:pt idx="212">
                  <c:v>63663.784037558682</c:v>
                </c:pt>
                <c:pt idx="213">
                  <c:v>63667.224299065419</c:v>
                </c:pt>
                <c:pt idx="214">
                  <c:v>63670.167441860467</c:v>
                </c:pt>
                <c:pt idx="215">
                  <c:v>63672.620370370372</c:v>
                </c:pt>
                <c:pt idx="216">
                  <c:v>63674.129032258068</c:v>
                </c:pt>
                <c:pt idx="217">
                  <c:v>63674.247706422015</c:v>
                </c:pt>
                <c:pt idx="218">
                  <c:v>63675.278538812789</c:v>
                </c:pt>
                <c:pt idx="219">
                  <c:v>63679.481818181819</c:v>
                </c:pt>
                <c:pt idx="220">
                  <c:v>63685.004524886877</c:v>
                </c:pt>
                <c:pt idx="221">
                  <c:v>63682.369369369371</c:v>
                </c:pt>
                <c:pt idx="222">
                  <c:v>63681.55156950673</c:v>
                </c:pt>
                <c:pt idx="223">
                  <c:v>63689.665178571428</c:v>
                </c:pt>
                <c:pt idx="224">
                  <c:v>63690.6</c:v>
                </c:pt>
                <c:pt idx="225">
                  <c:v>63685.774336283182</c:v>
                </c:pt>
                <c:pt idx="226">
                  <c:v>63685.837004405286</c:v>
                </c:pt>
                <c:pt idx="227">
                  <c:v>63679.320175438595</c:v>
                </c:pt>
                <c:pt idx="228">
                  <c:v>63678.973799126637</c:v>
                </c:pt>
                <c:pt idx="229">
                  <c:v>63676.021739130432</c:v>
                </c:pt>
                <c:pt idx="230">
                  <c:v>63670.064935064933</c:v>
                </c:pt>
                <c:pt idx="231">
                  <c:v>63670.625</c:v>
                </c:pt>
                <c:pt idx="232">
                  <c:v>63670.321888412014</c:v>
                </c:pt>
                <c:pt idx="233">
                  <c:v>63669.594017094016</c:v>
                </c:pt>
                <c:pt idx="234">
                  <c:v>63671.425531914894</c:v>
                </c:pt>
                <c:pt idx="235">
                  <c:v>63667.733050847455</c:v>
                </c:pt>
                <c:pt idx="236">
                  <c:v>63670.400843881856</c:v>
                </c:pt>
                <c:pt idx="237">
                  <c:v>63667.584033613442</c:v>
                </c:pt>
                <c:pt idx="238">
                  <c:v>63671.485355648532</c:v>
                </c:pt>
                <c:pt idx="239">
                  <c:v>63674.520833333336</c:v>
                </c:pt>
                <c:pt idx="240">
                  <c:v>63678.775933609955</c:v>
                </c:pt>
                <c:pt idx="241">
                  <c:v>63678.86363636364</c:v>
                </c:pt>
                <c:pt idx="242">
                  <c:v>63676.069958847736</c:v>
                </c:pt>
                <c:pt idx="243">
                  <c:v>63670.840163934423</c:v>
                </c:pt>
                <c:pt idx="244">
                  <c:v>63671.367346938772</c:v>
                </c:pt>
                <c:pt idx="245">
                  <c:v>63669.857723577239</c:v>
                </c:pt>
                <c:pt idx="246">
                  <c:v>63670.384615384617</c:v>
                </c:pt>
                <c:pt idx="247">
                  <c:v>63671.31048387097</c:v>
                </c:pt>
                <c:pt idx="248">
                  <c:v>63670.220883534137</c:v>
                </c:pt>
                <c:pt idx="249">
                  <c:v>63670.34</c:v>
                </c:pt>
                <c:pt idx="250">
                  <c:v>63670.059760956174</c:v>
                </c:pt>
                <c:pt idx="251">
                  <c:v>63666.607142857145</c:v>
                </c:pt>
                <c:pt idx="252">
                  <c:v>63662.391304347824</c:v>
                </c:pt>
                <c:pt idx="253">
                  <c:v>63659.783464566928</c:v>
                </c:pt>
                <c:pt idx="254">
                  <c:v>63663.470588235294</c:v>
                </c:pt>
                <c:pt idx="255">
                  <c:v>63662.05078125</c:v>
                </c:pt>
                <c:pt idx="256">
                  <c:v>63661.031128404669</c:v>
                </c:pt>
                <c:pt idx="257">
                  <c:v>63660.794573643412</c:v>
                </c:pt>
                <c:pt idx="258">
                  <c:v>63662.104247104246</c:v>
                </c:pt>
                <c:pt idx="259">
                  <c:v>63667.25</c:v>
                </c:pt>
                <c:pt idx="260">
                  <c:v>63668.908045977012</c:v>
                </c:pt>
                <c:pt idx="261">
                  <c:v>63667.118320610687</c:v>
                </c:pt>
                <c:pt idx="262">
                  <c:v>63675.980988593154</c:v>
                </c:pt>
                <c:pt idx="263">
                  <c:v>63675.314393939392</c:v>
                </c:pt>
                <c:pt idx="264">
                  <c:v>63673.520754716978</c:v>
                </c:pt>
                <c:pt idx="265">
                  <c:v>63675.875939849626</c:v>
                </c:pt>
                <c:pt idx="266">
                  <c:v>63677.838951310863</c:v>
                </c:pt>
                <c:pt idx="267">
                  <c:v>63684.63432835821</c:v>
                </c:pt>
                <c:pt idx="268">
                  <c:v>63685.063197026022</c:v>
                </c:pt>
                <c:pt idx="269">
                  <c:v>63686.6</c:v>
                </c:pt>
                <c:pt idx="270">
                  <c:v>63679.638376383766</c:v>
                </c:pt>
                <c:pt idx="271">
                  <c:v>63677.507352941175</c:v>
                </c:pt>
                <c:pt idx="272">
                  <c:v>63677.589743589742</c:v>
                </c:pt>
                <c:pt idx="273">
                  <c:v>63678.401459854016</c:v>
                </c:pt>
                <c:pt idx="274">
                  <c:v>63674.116363636364</c:v>
                </c:pt>
                <c:pt idx="275">
                  <c:v>63677.471014492752</c:v>
                </c:pt>
                <c:pt idx="276">
                  <c:v>63676.469314079419</c:v>
                </c:pt>
                <c:pt idx="277">
                  <c:v>63670.438848920865</c:v>
                </c:pt>
                <c:pt idx="278">
                  <c:v>63670.903225806454</c:v>
                </c:pt>
                <c:pt idx="279">
                  <c:v>63675.65</c:v>
                </c:pt>
                <c:pt idx="280">
                  <c:v>63677.871886121</c:v>
                </c:pt>
                <c:pt idx="281">
                  <c:v>63671.212765957447</c:v>
                </c:pt>
                <c:pt idx="282">
                  <c:v>63673.434628975265</c:v>
                </c:pt>
                <c:pt idx="283">
                  <c:v>63672.82394366197</c:v>
                </c:pt>
                <c:pt idx="284">
                  <c:v>63673.971929824562</c:v>
                </c:pt>
                <c:pt idx="285">
                  <c:v>63667.769230769234</c:v>
                </c:pt>
                <c:pt idx="286">
                  <c:v>63672.411149825784</c:v>
                </c:pt>
                <c:pt idx="287">
                  <c:v>63675.979166666664</c:v>
                </c:pt>
                <c:pt idx="288">
                  <c:v>63679.522491349482</c:v>
                </c:pt>
                <c:pt idx="289">
                  <c:v>63676.144827586206</c:v>
                </c:pt>
                <c:pt idx="290">
                  <c:v>63678.288659793812</c:v>
                </c:pt>
                <c:pt idx="291">
                  <c:v>63674.253424657538</c:v>
                </c:pt>
                <c:pt idx="292">
                  <c:v>63676.389078498294</c:v>
                </c:pt>
                <c:pt idx="293">
                  <c:v>63675.108843537419</c:v>
                </c:pt>
                <c:pt idx="294">
                  <c:v>63677.905084745762</c:v>
                </c:pt>
                <c:pt idx="295">
                  <c:v>63677.304054054053</c:v>
                </c:pt>
                <c:pt idx="296">
                  <c:v>63676.707070707074</c:v>
                </c:pt>
                <c:pt idx="297">
                  <c:v>63676.449664429529</c:v>
                </c:pt>
                <c:pt idx="298">
                  <c:v>63678.200668896323</c:v>
                </c:pt>
                <c:pt idx="299">
                  <c:v>63685.933333333334</c:v>
                </c:pt>
                <c:pt idx="300">
                  <c:v>63685.647840531565</c:v>
                </c:pt>
                <c:pt idx="301">
                  <c:v>63686.357615894041</c:v>
                </c:pt>
                <c:pt idx="302">
                  <c:v>63688.052805280531</c:v>
                </c:pt>
                <c:pt idx="303">
                  <c:v>63684.802631578947</c:v>
                </c:pt>
                <c:pt idx="304">
                  <c:v>63686.163934426229</c:v>
                </c:pt>
                <c:pt idx="305">
                  <c:v>63685.555555555555</c:v>
                </c:pt>
                <c:pt idx="306">
                  <c:v>63686.254071661235</c:v>
                </c:pt>
                <c:pt idx="307">
                  <c:v>63680.779220779223</c:v>
                </c:pt>
                <c:pt idx="308">
                  <c:v>63678.576051779935</c:v>
                </c:pt>
                <c:pt idx="309">
                  <c:v>63677.354838709674</c:v>
                </c:pt>
                <c:pt idx="310">
                  <c:v>63675.498392282956</c:v>
                </c:pt>
                <c:pt idx="311">
                  <c:v>63675.576923076922</c:v>
                </c:pt>
                <c:pt idx="312">
                  <c:v>63675.015974440896</c:v>
                </c:pt>
                <c:pt idx="313">
                  <c:v>63675.095541401271</c:v>
                </c:pt>
                <c:pt idx="314">
                  <c:v>63674.539682539682</c:v>
                </c:pt>
                <c:pt idx="315">
                  <c:v>63670.822784810123</c:v>
                </c:pt>
                <c:pt idx="316">
                  <c:v>63675.015772870662</c:v>
                </c:pt>
                <c:pt idx="317">
                  <c:v>63671.32075471698</c:v>
                </c:pt>
                <c:pt idx="318">
                  <c:v>63669.529780564262</c:v>
                </c:pt>
                <c:pt idx="319">
                  <c:v>63670.25</c:v>
                </c:pt>
                <c:pt idx="320">
                  <c:v>63669.408099688473</c:v>
                </c:pt>
                <c:pt idx="321">
                  <c:v>63671.055900621119</c:v>
                </c:pt>
                <c:pt idx="322">
                  <c:v>63668.978328173376</c:v>
                </c:pt>
                <c:pt idx="323">
                  <c:v>63668.456790123455</c:v>
                </c:pt>
                <c:pt idx="324">
                  <c:v>63670.092307692306</c:v>
                </c:pt>
                <c:pt idx="325">
                  <c:v>63671.717791411043</c:v>
                </c:pt>
                <c:pt idx="326">
                  <c:v>63668.134556574922</c:v>
                </c:pt>
                <c:pt idx="327">
                  <c:v>63668.231707317071</c:v>
                </c:pt>
                <c:pt idx="328">
                  <c:v>63670.455927051669</c:v>
                </c:pt>
                <c:pt idx="329">
                  <c:v>63671.151515151512</c:v>
                </c:pt>
                <c:pt idx="330">
                  <c:v>63671.540785498488</c:v>
                </c:pt>
                <c:pt idx="331">
                  <c:v>63671.024096385539</c:v>
                </c:pt>
                <c:pt idx="332">
                  <c:v>63671.111111111109</c:v>
                </c:pt>
                <c:pt idx="333">
                  <c:v>63673.892215568863</c:v>
                </c:pt>
                <c:pt idx="334">
                  <c:v>63673.373134328358</c:v>
                </c:pt>
                <c:pt idx="335">
                  <c:v>63671.369047619046</c:v>
                </c:pt>
                <c:pt idx="336">
                  <c:v>63669.37685459941</c:v>
                </c:pt>
                <c:pt idx="337">
                  <c:v>63674.789940828399</c:v>
                </c:pt>
                <c:pt idx="338">
                  <c:v>63674.274336283182</c:v>
                </c:pt>
                <c:pt idx="339">
                  <c:v>63675.232352941173</c:v>
                </c:pt>
                <c:pt idx="340">
                  <c:v>63673.838709677417</c:v>
                </c:pt>
                <c:pt idx="341">
                  <c:v>63672.160818713448</c:v>
                </c:pt>
                <c:pt idx="342">
                  <c:v>63669.618075801751</c:v>
                </c:pt>
                <c:pt idx="343">
                  <c:v>63668.54360465116</c:v>
                </c:pt>
                <c:pt idx="344">
                  <c:v>63666.895652173916</c:v>
                </c:pt>
                <c:pt idx="345">
                  <c:v>63668.147398843932</c:v>
                </c:pt>
                <c:pt idx="346">
                  <c:v>63670.832853025939</c:v>
                </c:pt>
                <c:pt idx="347">
                  <c:v>63670.916666666664</c:v>
                </c:pt>
                <c:pt idx="348">
                  <c:v>63673.005730659024</c:v>
                </c:pt>
                <c:pt idx="349">
                  <c:v>63671.94</c:v>
                </c:pt>
                <c:pt idx="350">
                  <c:v>63673.159544159542</c:v>
                </c:pt>
                <c:pt idx="351">
                  <c:v>63671.53125</c:v>
                </c:pt>
                <c:pt idx="352">
                  <c:v>63670.47875354108</c:v>
                </c:pt>
                <c:pt idx="353">
                  <c:v>63673.387005649718</c:v>
                </c:pt>
                <c:pt idx="354">
                  <c:v>63675.152112676056</c:v>
                </c:pt>
                <c:pt idx="355">
                  <c:v>63674.098314606745</c:v>
                </c:pt>
                <c:pt idx="356">
                  <c:v>63672.490196078434</c:v>
                </c:pt>
                <c:pt idx="357">
                  <c:v>63673.125698324024</c:v>
                </c:pt>
                <c:pt idx="358">
                  <c:v>63675.986072423395</c:v>
                </c:pt>
                <c:pt idx="359">
                  <c:v>63676.886111111111</c:v>
                </c:pt>
                <c:pt idx="360">
                  <c:v>63680.274238227146</c:v>
                </c:pt>
                <c:pt idx="361">
                  <c:v>63680.328729281769</c:v>
                </c:pt>
                <c:pt idx="362">
                  <c:v>63679.831955922862</c:v>
                </c:pt>
                <c:pt idx="363">
                  <c:v>63681.810439560439</c:v>
                </c:pt>
                <c:pt idx="364">
                  <c:v>63681.312328767126</c:v>
                </c:pt>
                <c:pt idx="365">
                  <c:v>63677.538251366117</c:v>
                </c:pt>
                <c:pt idx="366">
                  <c:v>63677.599455040872</c:v>
                </c:pt>
                <c:pt idx="367">
                  <c:v>63679.290760869568</c:v>
                </c:pt>
                <c:pt idx="368">
                  <c:v>63680.972899729</c:v>
                </c:pt>
                <c:pt idx="369">
                  <c:v>63681.835135135138</c:v>
                </c:pt>
                <c:pt idx="370">
                  <c:v>63680.805929919137</c:v>
                </c:pt>
                <c:pt idx="371">
                  <c:v>63678.706989247308</c:v>
                </c:pt>
                <c:pt idx="372">
                  <c:v>63679.568364611259</c:v>
                </c:pt>
                <c:pt idx="373">
                  <c:v>63679.622994652404</c:v>
                </c:pt>
                <c:pt idx="374">
                  <c:v>63678.343999999997</c:v>
                </c:pt>
                <c:pt idx="375">
                  <c:v>63676.539893617024</c:v>
                </c:pt>
                <c:pt idx="376">
                  <c:v>63676.867374005305</c:v>
                </c:pt>
                <c:pt idx="377">
                  <c:v>63674.547619047618</c:v>
                </c:pt>
                <c:pt idx="378">
                  <c:v>63675.934036939318</c:v>
                </c:pt>
                <c:pt idx="379">
                  <c:v>63678.365789473683</c:v>
                </c:pt>
                <c:pt idx="380">
                  <c:v>63677.897637795279</c:v>
                </c:pt>
                <c:pt idx="381">
                  <c:v>63676.646596858642</c:v>
                </c:pt>
                <c:pt idx="382">
                  <c:v>63678.013054830284</c:v>
                </c:pt>
                <c:pt idx="383">
                  <c:v>63678.8515625</c:v>
                </c:pt>
                <c:pt idx="384">
                  <c:v>63680.205194805196</c:v>
                </c:pt>
                <c:pt idx="385">
                  <c:v>63678.443005181347</c:v>
                </c:pt>
                <c:pt idx="386">
                  <c:v>63679.79069767442</c:v>
                </c:pt>
                <c:pt idx="387">
                  <c:v>63679.58505154639</c:v>
                </c:pt>
                <c:pt idx="388">
                  <c:v>63678.352185089978</c:v>
                </c:pt>
                <c:pt idx="389">
                  <c:v>63677.894871794873</c:v>
                </c:pt>
                <c:pt idx="390">
                  <c:v>63677.695652173912</c:v>
                </c:pt>
                <c:pt idx="391">
                  <c:v>63679.538265306124</c:v>
                </c:pt>
                <c:pt idx="392">
                  <c:v>63678.318066157764</c:v>
                </c:pt>
                <c:pt idx="393">
                  <c:v>63675.327411167513</c:v>
                </c:pt>
                <c:pt idx="394">
                  <c:v>63673.617721518989</c:v>
                </c:pt>
                <c:pt idx="395">
                  <c:v>63670.401515151512</c:v>
                </c:pt>
                <c:pt idx="396">
                  <c:v>63670.727959697731</c:v>
                </c:pt>
                <c:pt idx="397">
                  <c:v>63670.550251256282</c:v>
                </c:pt>
                <c:pt idx="398">
                  <c:v>63673.882205513786</c:v>
                </c:pt>
                <c:pt idx="399">
                  <c:v>63669.197500000002</c:v>
                </c:pt>
                <c:pt idx="400">
                  <c:v>63671.01995012469</c:v>
                </c:pt>
                <c:pt idx="401">
                  <c:v>63673.330845771146</c:v>
                </c:pt>
                <c:pt idx="402">
                  <c:v>63670.915632754346</c:v>
                </c:pt>
                <c:pt idx="403">
                  <c:v>63671.977722772281</c:v>
                </c:pt>
                <c:pt idx="404">
                  <c:v>63673.775308641976</c:v>
                </c:pt>
                <c:pt idx="405">
                  <c:v>63676.549261083746</c:v>
                </c:pt>
                <c:pt idx="406">
                  <c:v>63674.149877149874</c:v>
                </c:pt>
                <c:pt idx="407">
                  <c:v>63675.193627450979</c:v>
                </c:pt>
                <c:pt idx="408">
                  <c:v>63675.009779951099</c:v>
                </c:pt>
                <c:pt idx="409">
                  <c:v>63674.339024390247</c:v>
                </c:pt>
                <c:pt idx="410">
                  <c:v>63672.941605839413</c:v>
                </c:pt>
                <c:pt idx="411">
                  <c:v>63674.949029126212</c:v>
                </c:pt>
                <c:pt idx="412">
                  <c:v>63672.104116222763</c:v>
                </c:pt>
                <c:pt idx="413">
                  <c:v>63672.171497584539</c:v>
                </c:pt>
                <c:pt idx="414">
                  <c:v>63671.997590361447</c:v>
                </c:pt>
                <c:pt idx="415">
                  <c:v>63671.34375</c:v>
                </c:pt>
                <c:pt idx="416">
                  <c:v>63671.652278177455</c:v>
                </c:pt>
                <c:pt idx="417">
                  <c:v>63668.849282296651</c:v>
                </c:pt>
                <c:pt idx="418">
                  <c:v>63667.014319809066</c:v>
                </c:pt>
                <c:pt idx="419">
                  <c:v>63665.664285714287</c:v>
                </c:pt>
                <c:pt idx="420">
                  <c:v>63664.320665083134</c:v>
                </c:pt>
                <c:pt idx="421">
                  <c:v>63663.220379146922</c:v>
                </c:pt>
                <c:pt idx="422">
                  <c:v>63664.252955082746</c:v>
                </c:pt>
                <c:pt idx="423">
                  <c:v>63662.922169811318</c:v>
                </c:pt>
                <c:pt idx="424">
                  <c:v>63662.774117647059</c:v>
                </c:pt>
                <c:pt idx="425">
                  <c:v>63659.340375586857</c:v>
                </c:pt>
                <c:pt idx="426">
                  <c:v>63659.201405152227</c:v>
                </c:pt>
                <c:pt idx="427">
                  <c:v>63659.530373831774</c:v>
                </c:pt>
                <c:pt idx="428">
                  <c:v>63659.391608391612</c:v>
                </c:pt>
                <c:pt idx="429">
                  <c:v>63657.160465116278</c:v>
                </c:pt>
                <c:pt idx="430">
                  <c:v>63656.099767981439</c:v>
                </c:pt>
                <c:pt idx="431">
                  <c:v>63658.979166666664</c:v>
                </c:pt>
                <c:pt idx="432">
                  <c:v>63657.919168591223</c:v>
                </c:pt>
                <c:pt idx="433">
                  <c:v>63654.790322580644</c:v>
                </c:pt>
                <c:pt idx="434">
                  <c:v>63657.42298850575</c:v>
                </c:pt>
                <c:pt idx="435">
                  <c:v>63654.997706422015</c:v>
                </c:pt>
                <c:pt idx="436">
                  <c:v>63655.787185354689</c:v>
                </c:pt>
                <c:pt idx="437">
                  <c:v>63657.257990867583</c:v>
                </c:pt>
                <c:pt idx="438">
                  <c:v>63654.166287015949</c:v>
                </c:pt>
                <c:pt idx="439">
                  <c:v>63654.724999999999</c:v>
                </c:pt>
                <c:pt idx="440">
                  <c:v>63656.188208616783</c:v>
                </c:pt>
                <c:pt idx="441">
                  <c:v>63654.024886877829</c:v>
                </c:pt>
                <c:pt idx="442">
                  <c:v>63655.934537246052</c:v>
                </c:pt>
                <c:pt idx="443">
                  <c:v>63654.907657657655</c:v>
                </c:pt>
                <c:pt idx="444">
                  <c:v>63652.31235955056</c:v>
                </c:pt>
                <c:pt idx="445">
                  <c:v>63651.746636771299</c:v>
                </c:pt>
                <c:pt idx="446">
                  <c:v>63654.31543624161</c:v>
                </c:pt>
                <c:pt idx="447">
                  <c:v>63652.631696428572</c:v>
                </c:pt>
                <c:pt idx="448">
                  <c:v>63652.291759465479</c:v>
                </c:pt>
                <c:pt idx="449">
                  <c:v>63653.731111111112</c:v>
                </c:pt>
                <c:pt idx="450">
                  <c:v>63653.16851441242</c:v>
                </c:pt>
                <c:pt idx="451">
                  <c:v>63650.838495575219</c:v>
                </c:pt>
                <c:pt idx="452">
                  <c:v>63653.37527593819</c:v>
                </c:pt>
                <c:pt idx="453">
                  <c:v>63653.918502202643</c:v>
                </c:pt>
                <c:pt idx="454">
                  <c:v>63653.360439560442</c:v>
                </c:pt>
                <c:pt idx="455">
                  <c:v>63653.901315789473</c:v>
                </c:pt>
                <c:pt idx="456">
                  <c:v>63654.877461706783</c:v>
                </c:pt>
                <c:pt idx="457">
                  <c:v>63656.067685589522</c:v>
                </c:pt>
                <c:pt idx="458">
                  <c:v>63654.202614379086</c:v>
                </c:pt>
                <c:pt idx="459">
                  <c:v>63652.345652173914</c:v>
                </c:pt>
                <c:pt idx="460">
                  <c:v>63652.232104121475</c:v>
                </c:pt>
                <c:pt idx="461">
                  <c:v>63653.417748917745</c:v>
                </c:pt>
                <c:pt idx="462">
                  <c:v>63652.654427645786</c:v>
                </c:pt>
                <c:pt idx="463">
                  <c:v>63651.03232758621</c:v>
                </c:pt>
                <c:pt idx="464">
                  <c:v>63648.772043010751</c:v>
                </c:pt>
                <c:pt idx="465">
                  <c:v>63648.452789699571</c:v>
                </c:pt>
                <c:pt idx="466">
                  <c:v>63648.349036402571</c:v>
                </c:pt>
                <c:pt idx="467">
                  <c:v>63647.818376068375</c:v>
                </c:pt>
                <c:pt idx="468">
                  <c:v>63648.142857142855</c:v>
                </c:pt>
                <c:pt idx="469">
                  <c:v>63645.48723404255</c:v>
                </c:pt>
                <c:pt idx="470">
                  <c:v>63646.239915074308</c:v>
                </c:pt>
                <c:pt idx="471">
                  <c:v>63645.718220338982</c:v>
                </c:pt>
                <c:pt idx="472">
                  <c:v>63644.98731501057</c:v>
                </c:pt>
                <c:pt idx="473">
                  <c:v>63645.5253164557</c:v>
                </c:pt>
                <c:pt idx="474">
                  <c:v>63645.850526315793</c:v>
                </c:pt>
                <c:pt idx="475">
                  <c:v>63645.544117647056</c:v>
                </c:pt>
                <c:pt idx="476">
                  <c:v>63646.077568134169</c:v>
                </c:pt>
                <c:pt idx="477">
                  <c:v>63644.725941422592</c:v>
                </c:pt>
                <c:pt idx="478">
                  <c:v>63645.885177453027</c:v>
                </c:pt>
                <c:pt idx="479">
                  <c:v>63643.081250000003</c:v>
                </c:pt>
                <c:pt idx="480">
                  <c:v>63643.615384615383</c:v>
                </c:pt>
                <c:pt idx="481">
                  <c:v>63644.769709543565</c:v>
                </c:pt>
                <c:pt idx="482">
                  <c:v>63649.64182194617</c:v>
                </c:pt>
                <c:pt idx="483">
                  <c:v>63648.919421487604</c:v>
                </c:pt>
                <c:pt idx="484">
                  <c:v>63649.643298969073</c:v>
                </c:pt>
                <c:pt idx="485">
                  <c:v>63657.555555555555</c:v>
                </c:pt>
                <c:pt idx="486">
                  <c:v>63656.410677618071</c:v>
                </c:pt>
                <c:pt idx="487">
                  <c:v>63657.114754098358</c:v>
                </c:pt>
                <c:pt idx="488">
                  <c:v>63654.95296523517</c:v>
                </c:pt>
                <c:pt idx="489">
                  <c:v>63653.820408163265</c:v>
                </c:pt>
                <c:pt idx="490">
                  <c:v>63653.30346232179</c:v>
                </c:pt>
                <c:pt idx="491">
                  <c:v>63652.17886178862</c:v>
                </c:pt>
                <c:pt idx="492">
                  <c:v>63651.464503042596</c:v>
                </c:pt>
                <c:pt idx="493">
                  <c:v>63650.348178137654</c:v>
                </c:pt>
                <c:pt idx="494">
                  <c:v>63649.842424242423</c:v>
                </c:pt>
                <c:pt idx="495">
                  <c:v>63647.524193548386</c:v>
                </c:pt>
                <c:pt idx="496">
                  <c:v>63649.239436619719</c:v>
                </c:pt>
                <c:pt idx="497">
                  <c:v>63649.943775100401</c:v>
                </c:pt>
                <c:pt idx="498">
                  <c:v>63646.837675350704</c:v>
                </c:pt>
                <c:pt idx="499">
                  <c:v>63645.544000000002</c:v>
                </c:pt>
                <c:pt idx="500">
                  <c:v>63644.255489021954</c:v>
                </c:pt>
                <c:pt idx="501">
                  <c:v>63642.374501992032</c:v>
                </c:pt>
                <c:pt idx="502">
                  <c:v>63643.483101391648</c:v>
                </c:pt>
                <c:pt idx="503">
                  <c:v>63643</c:v>
                </c:pt>
                <c:pt idx="504">
                  <c:v>63643.31089108911</c:v>
                </c:pt>
                <c:pt idx="505">
                  <c:v>63643.818181818184</c:v>
                </c:pt>
                <c:pt idx="506">
                  <c:v>63645.50690335306</c:v>
                </c:pt>
                <c:pt idx="507">
                  <c:v>63645.614173228343</c:v>
                </c:pt>
                <c:pt idx="508">
                  <c:v>63644.935166994102</c:v>
                </c:pt>
                <c:pt idx="509">
                  <c:v>63645.631372549018</c:v>
                </c:pt>
                <c:pt idx="510">
                  <c:v>63646.129158512718</c:v>
                </c:pt>
                <c:pt idx="511">
                  <c:v>63643.890625</c:v>
                </c:pt>
                <c:pt idx="512">
                  <c:v>63644.194931773876</c:v>
                </c:pt>
                <c:pt idx="513">
                  <c:v>63645.08171206226</c:v>
                </c:pt>
                <c:pt idx="514">
                  <c:v>63646.741747572814</c:v>
                </c:pt>
                <c:pt idx="515">
                  <c:v>63646.263565891473</c:v>
                </c:pt>
                <c:pt idx="516">
                  <c:v>63646.367504835587</c:v>
                </c:pt>
                <c:pt idx="517">
                  <c:v>63647.050193050192</c:v>
                </c:pt>
                <c:pt idx="518">
                  <c:v>63645.418111753374</c:v>
                </c:pt>
                <c:pt idx="519">
                  <c:v>63645.523076923077</c:v>
                </c:pt>
                <c:pt idx="520">
                  <c:v>63646.011516314778</c:v>
                </c:pt>
                <c:pt idx="521">
                  <c:v>63647.45593869732</c:v>
                </c:pt>
                <c:pt idx="522">
                  <c:v>63647.173996175909</c:v>
                </c:pt>
                <c:pt idx="523">
                  <c:v>63647.847328244272</c:v>
                </c:pt>
                <c:pt idx="524">
                  <c:v>63646.994285714289</c:v>
                </c:pt>
                <c:pt idx="525">
                  <c:v>63646.904942965783</c:v>
                </c:pt>
                <c:pt idx="526">
                  <c:v>63646.815939278938</c:v>
                </c:pt>
                <c:pt idx="527">
                  <c:v>63647.106060606064</c:v>
                </c:pt>
                <c:pt idx="528">
                  <c:v>63647.206049149339</c:v>
                </c:pt>
                <c:pt idx="529">
                  <c:v>63647.494339622644</c:v>
                </c:pt>
                <c:pt idx="530">
                  <c:v>63649.476459510355</c:v>
                </c:pt>
                <c:pt idx="531">
                  <c:v>63648.819548872183</c:v>
                </c:pt>
                <c:pt idx="532">
                  <c:v>63648.165103189494</c:v>
                </c:pt>
                <c:pt idx="533">
                  <c:v>63648.636704119854</c:v>
                </c:pt>
                <c:pt idx="534">
                  <c:v>63648.358878504674</c:v>
                </c:pt>
                <c:pt idx="535">
                  <c:v>63649.574626865673</c:v>
                </c:pt>
                <c:pt idx="536">
                  <c:v>63650.227188081939</c:v>
                </c:pt>
                <c:pt idx="537">
                  <c:v>63650.13382899628</c:v>
                </c:pt>
                <c:pt idx="538">
                  <c:v>63649.113172541744</c:v>
                </c:pt>
                <c:pt idx="539">
                  <c:v>63650.133333333331</c:v>
                </c:pt>
                <c:pt idx="540">
                  <c:v>63649.301293900186</c:v>
                </c:pt>
                <c:pt idx="541">
                  <c:v>63647.549815498154</c:v>
                </c:pt>
                <c:pt idx="542">
                  <c:v>63647.093922651933</c:v>
                </c:pt>
                <c:pt idx="543">
                  <c:v>63648.477941176468</c:v>
                </c:pt>
                <c:pt idx="544">
                  <c:v>63647.288073394498</c:v>
                </c:pt>
                <c:pt idx="545">
                  <c:v>63645.919413919415</c:v>
                </c:pt>
                <c:pt idx="546">
                  <c:v>63646.566727605117</c:v>
                </c:pt>
                <c:pt idx="547">
                  <c:v>63647.211678832115</c:v>
                </c:pt>
                <c:pt idx="548">
                  <c:v>63647.854280510015</c:v>
                </c:pt>
                <c:pt idx="549">
                  <c:v>63648.312727272729</c:v>
                </c:pt>
                <c:pt idx="550">
                  <c:v>63646.773139745914</c:v>
                </c:pt>
                <c:pt idx="551">
                  <c:v>63645.239130434784</c:v>
                </c:pt>
                <c:pt idx="552">
                  <c:v>63646.423146473782</c:v>
                </c:pt>
                <c:pt idx="553">
                  <c:v>63646.339350180504</c:v>
                </c:pt>
                <c:pt idx="554">
                  <c:v>63646.436036036037</c:v>
                </c:pt>
                <c:pt idx="555">
                  <c:v>63645.812949640291</c:v>
                </c:pt>
                <c:pt idx="556">
                  <c:v>63646.628366247758</c:v>
                </c:pt>
                <c:pt idx="557">
                  <c:v>63645.827956989247</c:v>
                </c:pt>
                <c:pt idx="558">
                  <c:v>63646.998211091231</c:v>
                </c:pt>
                <c:pt idx="559">
                  <c:v>63645.307142857142</c:v>
                </c:pt>
                <c:pt idx="560">
                  <c:v>63645.404634581108</c:v>
                </c:pt>
                <c:pt idx="561">
                  <c:v>63644.256227758007</c:v>
                </c:pt>
                <c:pt idx="562">
                  <c:v>63643.467140319714</c:v>
                </c:pt>
                <c:pt idx="563">
                  <c:v>63644.099290780141</c:v>
                </c:pt>
                <c:pt idx="564">
                  <c:v>63646.322123893806</c:v>
                </c:pt>
                <c:pt idx="565">
                  <c:v>63645.710247349823</c:v>
                </c:pt>
                <c:pt idx="566">
                  <c:v>63645.629629629628</c:v>
                </c:pt>
                <c:pt idx="567">
                  <c:v>63646.07746478873</c:v>
                </c:pt>
                <c:pt idx="568">
                  <c:v>63646.523725834799</c:v>
                </c:pt>
                <c:pt idx="569">
                  <c:v>63645.564912280701</c:v>
                </c:pt>
                <c:pt idx="570">
                  <c:v>63646.010507880914</c:v>
                </c:pt>
                <c:pt idx="571">
                  <c:v>63647.853146853144</c:v>
                </c:pt>
                <c:pt idx="572">
                  <c:v>63646.198952879582</c:v>
                </c:pt>
                <c:pt idx="573">
                  <c:v>63646.118466898952</c:v>
                </c:pt>
                <c:pt idx="574">
                  <c:v>63646.907826086957</c:v>
                </c:pt>
                <c:pt idx="575">
                  <c:v>63646.131944444445</c:v>
                </c:pt>
                <c:pt idx="576">
                  <c:v>63645.705372616983</c:v>
                </c:pt>
                <c:pt idx="577">
                  <c:v>63646.318339100348</c:v>
                </c:pt>
                <c:pt idx="578">
                  <c:v>63646.065630397236</c:v>
                </c:pt>
                <c:pt idx="579">
                  <c:v>63645.813793103451</c:v>
                </c:pt>
                <c:pt idx="580">
                  <c:v>63645.90705679862</c:v>
                </c:pt>
                <c:pt idx="581">
                  <c:v>63646</c:v>
                </c:pt>
                <c:pt idx="582">
                  <c:v>63645.063464837047</c:v>
                </c:pt>
                <c:pt idx="583">
                  <c:v>63645.5</c:v>
                </c:pt>
                <c:pt idx="584">
                  <c:v>63646.447863247864</c:v>
                </c:pt>
                <c:pt idx="585">
                  <c:v>63645.34470989761</c:v>
                </c:pt>
                <c:pt idx="586">
                  <c:v>63646.800681431007</c:v>
                </c:pt>
                <c:pt idx="587">
                  <c:v>63646.721088435377</c:v>
                </c:pt>
                <c:pt idx="588">
                  <c:v>63645.113752122241</c:v>
                </c:pt>
                <c:pt idx="589">
                  <c:v>63644.528813559322</c:v>
                </c:pt>
                <c:pt idx="590">
                  <c:v>63643.776649746193</c:v>
                </c:pt>
                <c:pt idx="591">
                  <c:v>63644.20945945946</c:v>
                </c:pt>
                <c:pt idx="592">
                  <c:v>63644.134907251268</c:v>
                </c:pt>
                <c:pt idx="593">
                  <c:v>63646.417508417508</c:v>
                </c:pt>
                <c:pt idx="594">
                  <c:v>63647.852100840333</c:v>
                </c:pt>
                <c:pt idx="595">
                  <c:v>63646.261744966439</c:v>
                </c:pt>
                <c:pt idx="596">
                  <c:v>63647.021775544388</c:v>
                </c:pt>
                <c:pt idx="597">
                  <c:v>63647.779264214048</c:v>
                </c:pt>
                <c:pt idx="598">
                  <c:v>63647.699499165275</c:v>
                </c:pt>
                <c:pt idx="599">
                  <c:v>63648.453333333331</c:v>
                </c:pt>
                <c:pt idx="600">
                  <c:v>63649.870216306153</c:v>
                </c:pt>
                <c:pt idx="601">
                  <c:v>63651.780730897008</c:v>
                </c:pt>
                <c:pt idx="602">
                  <c:v>63650.036484245436</c:v>
                </c:pt>
                <c:pt idx="603">
                  <c:v>63648.463576158938</c:v>
                </c:pt>
                <c:pt idx="604">
                  <c:v>63647.722314049584</c:v>
                </c:pt>
                <c:pt idx="605">
                  <c:v>63649.293729372934</c:v>
                </c:pt>
                <c:pt idx="606">
                  <c:v>63650.365733113671</c:v>
                </c:pt>
                <c:pt idx="607">
                  <c:v>63651.269736842107</c:v>
                </c:pt>
                <c:pt idx="608">
                  <c:v>63651.185550082104</c:v>
                </c:pt>
                <c:pt idx="609">
                  <c:v>63652.413114754097</c:v>
                </c:pt>
                <c:pt idx="610">
                  <c:v>63652.654664484449</c:v>
                </c:pt>
                <c:pt idx="611">
                  <c:v>63653.549019607846</c:v>
                </c:pt>
                <c:pt idx="612">
                  <c:v>63654.766721044049</c:v>
                </c:pt>
                <c:pt idx="613">
                  <c:v>63653.863192182413</c:v>
                </c:pt>
                <c:pt idx="614">
                  <c:v>63653.61300813008</c:v>
                </c:pt>
                <c:pt idx="615">
                  <c:v>63650.928571428572</c:v>
                </c:pt>
                <c:pt idx="616">
                  <c:v>63651.008103727712</c:v>
                </c:pt>
                <c:pt idx="617">
                  <c:v>63656.420711974111</c:v>
                </c:pt>
                <c:pt idx="618">
                  <c:v>63656.16801292407</c:v>
                </c:pt>
                <c:pt idx="619">
                  <c:v>63658.012903225805</c:v>
                </c:pt>
                <c:pt idx="620">
                  <c:v>63658.885668276969</c:v>
                </c:pt>
                <c:pt idx="621">
                  <c:v>63658.308681672024</c:v>
                </c:pt>
                <c:pt idx="622">
                  <c:v>63655.165329052972</c:v>
                </c:pt>
                <c:pt idx="623">
                  <c:v>63655.557692307695</c:v>
                </c:pt>
                <c:pt idx="624">
                  <c:v>63657.7088</c:v>
                </c:pt>
                <c:pt idx="625">
                  <c:v>63656.338658146968</c:v>
                </c:pt>
                <c:pt idx="626">
                  <c:v>63656.089314194578</c:v>
                </c:pt>
                <c:pt idx="627">
                  <c:v>63657.75159235669</c:v>
                </c:pt>
                <c:pt idx="628">
                  <c:v>63661.472178060416</c:v>
                </c:pt>
                <c:pt idx="629">
                  <c:v>63662.644444444442</c:v>
                </c:pt>
                <c:pt idx="630">
                  <c:v>63662.386687797145</c:v>
                </c:pt>
                <c:pt idx="631">
                  <c:v>63660.547468354431</c:v>
                </c:pt>
                <c:pt idx="632">
                  <c:v>63662.347551342813</c:v>
                </c:pt>
                <c:pt idx="633">
                  <c:v>63662.249211356466</c:v>
                </c:pt>
                <c:pt idx="634">
                  <c:v>63663.883464566927</c:v>
                </c:pt>
                <c:pt idx="635">
                  <c:v>63664.097484276732</c:v>
                </c:pt>
                <c:pt idx="636">
                  <c:v>63666.037676609107</c:v>
                </c:pt>
                <c:pt idx="637">
                  <c:v>63666.247648902819</c:v>
                </c:pt>
                <c:pt idx="638">
                  <c:v>63664.109546165884</c:v>
                </c:pt>
                <c:pt idx="639">
                  <c:v>63663.696875000001</c:v>
                </c:pt>
                <c:pt idx="640">
                  <c:v>63664.377535101405</c:v>
                </c:pt>
                <c:pt idx="641">
                  <c:v>63664.744548286602</c:v>
                </c:pt>
                <c:pt idx="642">
                  <c:v>63665.732503888023</c:v>
                </c:pt>
                <c:pt idx="643">
                  <c:v>63666.872670807454</c:v>
                </c:pt>
                <c:pt idx="644">
                  <c:v>63668.16434108527</c:v>
                </c:pt>
                <c:pt idx="645">
                  <c:v>63668.058823529413</c:v>
                </c:pt>
                <c:pt idx="646">
                  <c:v>63667.335394126741</c:v>
                </c:pt>
                <c:pt idx="647">
                  <c:v>63666.459876543209</c:v>
                </c:pt>
                <c:pt idx="648">
                  <c:v>63667.127889060095</c:v>
                </c:pt>
                <c:pt idx="649">
                  <c:v>63665.64</c:v>
                </c:pt>
                <c:pt idx="650">
                  <c:v>63666</c:v>
                </c:pt>
                <c:pt idx="651">
                  <c:v>63664.365030674846</c:v>
                </c:pt>
                <c:pt idx="652">
                  <c:v>63663.194486983157</c:v>
                </c:pt>
                <c:pt idx="653">
                  <c:v>63665.085626911314</c:v>
                </c:pt>
                <c:pt idx="654">
                  <c:v>63664.070229007637</c:v>
                </c:pt>
                <c:pt idx="655">
                  <c:v>63662.600609756097</c:v>
                </c:pt>
                <c:pt idx="656">
                  <c:v>63662.657534246573</c:v>
                </c:pt>
                <c:pt idx="657">
                  <c:v>63664.234042553195</c:v>
                </c:pt>
                <c:pt idx="658">
                  <c:v>63663.681335356603</c:v>
                </c:pt>
                <c:pt idx="659">
                  <c:v>63662.372727272726</c:v>
                </c:pt>
                <c:pt idx="660">
                  <c:v>63663.034795763997</c:v>
                </c:pt>
                <c:pt idx="661">
                  <c:v>63662.939577039273</c:v>
                </c:pt>
                <c:pt idx="662">
                  <c:v>63663.14630467572</c:v>
                </c:pt>
                <c:pt idx="663">
                  <c:v>63664.256024096387</c:v>
                </c:pt>
                <c:pt idx="664">
                  <c:v>63663.858646616543</c:v>
                </c:pt>
                <c:pt idx="665">
                  <c:v>63663.012012012012</c:v>
                </c:pt>
                <c:pt idx="666">
                  <c:v>63662.167916041981</c:v>
                </c:pt>
                <c:pt idx="667">
                  <c:v>63661.925149700597</c:v>
                </c:pt>
                <c:pt idx="668">
                  <c:v>63662.579970104634</c:v>
                </c:pt>
                <c:pt idx="669">
                  <c:v>63661.143283582089</c:v>
                </c:pt>
                <c:pt idx="670">
                  <c:v>63659.859910581225</c:v>
                </c:pt>
                <c:pt idx="671">
                  <c:v>63661.854166666664</c:v>
                </c:pt>
                <c:pt idx="672">
                  <c:v>63668.291233283802</c:v>
                </c:pt>
                <c:pt idx="673">
                  <c:v>63668.931750741838</c:v>
                </c:pt>
                <c:pt idx="674">
                  <c:v>63670.311111111114</c:v>
                </c:pt>
                <c:pt idx="675">
                  <c:v>63670.798816568051</c:v>
                </c:pt>
                <c:pt idx="676">
                  <c:v>63671.728212703099</c:v>
                </c:pt>
                <c:pt idx="677">
                  <c:v>63672.064896755161</c:v>
                </c:pt>
                <c:pt idx="678">
                  <c:v>63673.284241531663</c:v>
                </c:pt>
                <c:pt idx="679">
                  <c:v>63675.23529411765</c:v>
                </c:pt>
                <c:pt idx="680">
                  <c:v>63674.537444933922</c:v>
                </c:pt>
                <c:pt idx="681">
                  <c:v>63673.988269794718</c:v>
                </c:pt>
                <c:pt idx="682">
                  <c:v>63673.733528550511</c:v>
                </c:pt>
                <c:pt idx="683">
                  <c:v>63673.771929824565</c:v>
                </c:pt>
                <c:pt idx="684">
                  <c:v>63671.182481751828</c:v>
                </c:pt>
                <c:pt idx="685">
                  <c:v>63671.807580174929</c:v>
                </c:pt>
                <c:pt idx="686">
                  <c:v>63670.393013100438</c:v>
                </c:pt>
                <c:pt idx="687">
                  <c:v>63669.70930232558</c:v>
                </c:pt>
                <c:pt idx="688">
                  <c:v>63670.624092888247</c:v>
                </c:pt>
                <c:pt idx="689">
                  <c:v>63670.811594202896</c:v>
                </c:pt>
                <c:pt idx="690">
                  <c:v>63669.840810419679</c:v>
                </c:pt>
                <c:pt idx="691">
                  <c:v>63668.583815028898</c:v>
                </c:pt>
                <c:pt idx="692">
                  <c:v>63667.76334776335</c:v>
                </c:pt>
                <c:pt idx="693">
                  <c:v>63668.674351585018</c:v>
                </c:pt>
                <c:pt idx="694">
                  <c:v>63668</c:v>
                </c:pt>
                <c:pt idx="695">
                  <c:v>63668.477011494251</c:v>
                </c:pt>
                <c:pt idx="696">
                  <c:v>63667.51793400287</c:v>
                </c:pt>
                <c:pt idx="697">
                  <c:v>63668.280802292262</c:v>
                </c:pt>
                <c:pt idx="698">
                  <c:v>63669.184549356221</c:v>
                </c:pt>
                <c:pt idx="699">
                  <c:v>63670.942857142858</c:v>
                </c:pt>
                <c:pt idx="700">
                  <c:v>63670.841654778887</c:v>
                </c:pt>
                <c:pt idx="701">
                  <c:v>63673.44586894587</c:v>
                </c:pt>
                <c:pt idx="702">
                  <c:v>63672.203413940253</c:v>
                </c:pt>
                <c:pt idx="703">
                  <c:v>63673.663352272728</c:v>
                </c:pt>
                <c:pt idx="704">
                  <c:v>63674.126241134749</c:v>
                </c:pt>
                <c:pt idx="705">
                  <c:v>63673.454674220964</c:v>
                </c:pt>
                <c:pt idx="706">
                  <c:v>63671.512022630835</c:v>
                </c:pt>
                <c:pt idx="707">
                  <c:v>63669.998587570619</c:v>
                </c:pt>
                <c:pt idx="708">
                  <c:v>63669.053596614947</c:v>
                </c:pt>
                <c:pt idx="709">
                  <c:v>63668.956338028169</c:v>
                </c:pt>
                <c:pt idx="710">
                  <c:v>63667.734177215192</c:v>
                </c:pt>
                <c:pt idx="711">
                  <c:v>63668.481741573036</c:v>
                </c:pt>
                <c:pt idx="712">
                  <c:v>63668.38569424965</c:v>
                </c:pt>
                <c:pt idx="713">
                  <c:v>63668.289915966387</c:v>
                </c:pt>
                <c:pt idx="714">
                  <c:v>63668.194405594404</c:v>
                </c:pt>
                <c:pt idx="715">
                  <c:v>63667.261173184357</c:v>
                </c:pt>
                <c:pt idx="716">
                  <c:v>63668.562064156205</c:v>
                </c:pt>
                <c:pt idx="717">
                  <c:v>63669.720055710306</c:v>
                </c:pt>
                <c:pt idx="718">
                  <c:v>63670.457579972186</c:v>
                </c:pt>
                <c:pt idx="719">
                  <c:v>63671.054166666669</c:v>
                </c:pt>
                <c:pt idx="720">
                  <c:v>63670.67822468793</c:v>
                </c:pt>
                <c:pt idx="721">
                  <c:v>63670.303324099725</c:v>
                </c:pt>
                <c:pt idx="722">
                  <c:v>63670.206085753802</c:v>
                </c:pt>
                <c:pt idx="723">
                  <c:v>63667.899171270721</c:v>
                </c:pt>
                <c:pt idx="724">
                  <c:v>63665.87448275862</c:v>
                </c:pt>
                <c:pt idx="725">
                  <c:v>63667.023415977965</c:v>
                </c:pt>
                <c:pt idx="726">
                  <c:v>63668.30674002751</c:v>
                </c:pt>
                <c:pt idx="727">
                  <c:v>63669.86126373626</c:v>
                </c:pt>
                <c:pt idx="728">
                  <c:v>63669.902606310017</c:v>
                </c:pt>
                <c:pt idx="729">
                  <c:v>63669.532876712328</c:v>
                </c:pt>
                <c:pt idx="730">
                  <c:v>63668.069767441862</c:v>
                </c:pt>
                <c:pt idx="731">
                  <c:v>63668.386612021859</c:v>
                </c:pt>
                <c:pt idx="732">
                  <c:v>63669.248294679397</c:v>
                </c:pt>
                <c:pt idx="733">
                  <c:v>63667.246594005446</c:v>
                </c:pt>
                <c:pt idx="734">
                  <c:v>63667.155102040815</c:v>
                </c:pt>
                <c:pt idx="735">
                  <c:v>63666.112771739128</c:v>
                </c:pt>
                <c:pt idx="736">
                  <c:v>63666.565807327002</c:v>
                </c:pt>
                <c:pt idx="737">
                  <c:v>63667.966124661245</c:v>
                </c:pt>
                <c:pt idx="738">
                  <c:v>63669.092016238159</c:v>
                </c:pt>
                <c:pt idx="739">
                  <c:v>63668.187837837839</c:v>
                </c:pt>
                <c:pt idx="740">
                  <c:v>63669.175438596489</c:v>
                </c:pt>
                <c:pt idx="741">
                  <c:v>63670.025606469004</c:v>
                </c:pt>
                <c:pt idx="742">
                  <c:v>63667.912516823686</c:v>
                </c:pt>
                <c:pt idx="743">
                  <c:v>63669.165322580644</c:v>
                </c:pt>
                <c:pt idx="744">
                  <c:v>63667.461744966444</c:v>
                </c:pt>
                <c:pt idx="745">
                  <c:v>63666.432975871314</c:v>
                </c:pt>
                <c:pt idx="746">
                  <c:v>63665.674698795177</c:v>
                </c:pt>
                <c:pt idx="747">
                  <c:v>63664.651069518717</c:v>
                </c:pt>
                <c:pt idx="748">
                  <c:v>63664.43124165554</c:v>
                </c:pt>
                <c:pt idx="749">
                  <c:v>63664.078666666668</c:v>
                </c:pt>
                <c:pt idx="750">
                  <c:v>63663.593874833554</c:v>
                </c:pt>
                <c:pt idx="751">
                  <c:v>63664.041223404252</c:v>
                </c:pt>
                <c:pt idx="752">
                  <c:v>63663.956175298808</c:v>
                </c:pt>
                <c:pt idx="753">
                  <c:v>63664.799734748012</c:v>
                </c:pt>
                <c:pt idx="754">
                  <c:v>63665.641059602647</c:v>
                </c:pt>
                <c:pt idx="755">
                  <c:v>63664.496031746028</c:v>
                </c:pt>
                <c:pt idx="756">
                  <c:v>63665.467635402907</c:v>
                </c:pt>
                <c:pt idx="757">
                  <c:v>63666.172823219</c:v>
                </c:pt>
                <c:pt idx="758">
                  <c:v>63665.690382081688</c:v>
                </c:pt>
                <c:pt idx="759">
                  <c:v>63665.472368421055</c:v>
                </c:pt>
                <c:pt idx="760">
                  <c:v>63665.386333771356</c:v>
                </c:pt>
                <c:pt idx="761">
                  <c:v>63665.694225721782</c:v>
                </c:pt>
                <c:pt idx="762">
                  <c:v>63666.132372214939</c:v>
                </c:pt>
                <c:pt idx="763">
                  <c:v>63664.867801047119</c:v>
                </c:pt>
                <c:pt idx="764">
                  <c:v>63664.913725490194</c:v>
                </c:pt>
                <c:pt idx="765">
                  <c:v>63664.959530026106</c:v>
                </c:pt>
                <c:pt idx="766">
                  <c:v>63664.874837027382</c:v>
                </c:pt>
                <c:pt idx="767">
                  <c:v>63664.529947916664</c:v>
                </c:pt>
                <c:pt idx="768">
                  <c:v>63663.795838751626</c:v>
                </c:pt>
                <c:pt idx="769">
                  <c:v>63664.102597402598</c:v>
                </c:pt>
                <c:pt idx="770">
                  <c:v>63663.889753566793</c:v>
                </c:pt>
                <c:pt idx="771">
                  <c:v>63664.195595854922</c:v>
                </c:pt>
                <c:pt idx="772">
                  <c:v>63664.371280724452</c:v>
                </c:pt>
                <c:pt idx="773">
                  <c:v>63664.029715762277</c:v>
                </c:pt>
                <c:pt idx="774">
                  <c:v>63668.329032258065</c:v>
                </c:pt>
                <c:pt idx="775">
                  <c:v>63669.271907216498</c:v>
                </c:pt>
                <c:pt idx="776">
                  <c:v>63668.024453024453</c:v>
                </c:pt>
                <c:pt idx="777">
                  <c:v>63668.451156812342</c:v>
                </c:pt>
                <c:pt idx="778">
                  <c:v>63668.106546854942</c:v>
                </c:pt>
                <c:pt idx="779">
                  <c:v>63667.891025641024</c:v>
                </c:pt>
                <c:pt idx="780">
                  <c:v>63667.291933418695</c:v>
                </c:pt>
                <c:pt idx="781">
                  <c:v>63666.054987212279</c:v>
                </c:pt>
                <c:pt idx="782">
                  <c:v>63665.842911877393</c:v>
                </c:pt>
                <c:pt idx="783">
                  <c:v>63665.376275510207</c:v>
                </c:pt>
                <c:pt idx="784">
                  <c:v>63665.038216560512</c:v>
                </c:pt>
                <c:pt idx="785">
                  <c:v>63665.337150127227</c:v>
                </c:pt>
                <c:pt idx="786">
                  <c:v>63664.491740787802</c:v>
                </c:pt>
                <c:pt idx="787">
                  <c:v>63665.80583756345</c:v>
                </c:pt>
                <c:pt idx="788">
                  <c:v>63668.129277566542</c:v>
                </c:pt>
                <c:pt idx="789">
                  <c:v>63669.308860759491</c:v>
                </c:pt>
                <c:pt idx="790">
                  <c:v>63668.968394437419</c:v>
                </c:pt>
                <c:pt idx="791">
                  <c:v>63669.260101010099</c:v>
                </c:pt>
                <c:pt idx="792">
                  <c:v>63669.298865069359</c:v>
                </c:pt>
                <c:pt idx="793">
                  <c:v>63670.219143576825</c:v>
                </c:pt>
                <c:pt idx="794">
                  <c:v>63670.130817610065</c:v>
                </c:pt>
                <c:pt idx="795">
                  <c:v>63670.168341708544</c:v>
                </c:pt>
                <c:pt idx="796">
                  <c:v>63669.954830614806</c:v>
                </c:pt>
                <c:pt idx="797">
                  <c:v>63670.49373433584</c:v>
                </c:pt>
                <c:pt idx="798">
                  <c:v>63670.780976220274</c:v>
                </c:pt>
                <c:pt idx="799">
                  <c:v>63668.942499999997</c:v>
                </c:pt>
                <c:pt idx="800">
                  <c:v>63668.481897627964</c:v>
                </c:pt>
                <c:pt idx="801">
                  <c:v>63668.521197007482</c:v>
                </c:pt>
                <c:pt idx="802">
                  <c:v>63667.315068493153</c:v>
                </c:pt>
                <c:pt idx="803">
                  <c:v>63665.863184079601</c:v>
                </c:pt>
                <c:pt idx="804">
                  <c:v>63663.669565217395</c:v>
                </c:pt>
                <c:pt idx="805">
                  <c:v>63662.225806451614</c:v>
                </c:pt>
                <c:pt idx="806">
                  <c:v>63661.529120198262</c:v>
                </c:pt>
                <c:pt idx="807">
                  <c:v>63661.700495049503</c:v>
                </c:pt>
                <c:pt idx="808">
                  <c:v>63661.377008652657</c:v>
                </c:pt>
                <c:pt idx="809">
                  <c:v>63660.437037037038</c:v>
                </c:pt>
                <c:pt idx="810">
                  <c:v>63661.472256473491</c:v>
                </c:pt>
                <c:pt idx="811">
                  <c:v>63661.15024630542</c:v>
                </c:pt>
                <c:pt idx="812">
                  <c:v>63660.214022140222</c:v>
                </c:pt>
                <c:pt idx="813">
                  <c:v>63659.034398034397</c:v>
                </c:pt>
                <c:pt idx="814">
                  <c:v>63658.225766871168</c:v>
                </c:pt>
                <c:pt idx="815">
                  <c:v>63657.786764705881</c:v>
                </c:pt>
                <c:pt idx="816">
                  <c:v>63658.328029375763</c:v>
                </c:pt>
                <c:pt idx="817">
                  <c:v>63658.378973105137</c:v>
                </c:pt>
                <c:pt idx="818">
                  <c:v>63657.697191697189</c:v>
                </c:pt>
                <c:pt idx="819">
                  <c:v>63657.748780487804</c:v>
                </c:pt>
                <c:pt idx="820">
                  <c:v>63657.922046285021</c:v>
                </c:pt>
                <c:pt idx="821">
                  <c:v>63656.635036496351</c:v>
                </c:pt>
                <c:pt idx="822">
                  <c:v>63658.024301336576</c:v>
                </c:pt>
                <c:pt idx="823">
                  <c:v>63659.531553398061</c:v>
                </c:pt>
                <c:pt idx="824">
                  <c:v>63660.792727272725</c:v>
                </c:pt>
                <c:pt idx="825">
                  <c:v>63661.082324455208</c:v>
                </c:pt>
                <c:pt idx="826">
                  <c:v>63660.041112454659</c:v>
                </c:pt>
                <c:pt idx="827">
                  <c:v>63660.210144927536</c:v>
                </c:pt>
                <c:pt idx="828">
                  <c:v>63659.051869722556</c:v>
                </c:pt>
                <c:pt idx="829">
                  <c:v>63658.980722891567</c:v>
                </c:pt>
                <c:pt idx="830">
                  <c:v>63658.909747292419</c:v>
                </c:pt>
                <c:pt idx="831">
                  <c:v>63658.838942307695</c:v>
                </c:pt>
                <c:pt idx="832">
                  <c:v>63658.048019207687</c:v>
                </c:pt>
                <c:pt idx="833">
                  <c:v>63657.498800959234</c:v>
                </c:pt>
                <c:pt idx="834">
                  <c:v>63658.148502994009</c:v>
                </c:pt>
                <c:pt idx="835">
                  <c:v>63657.839712918663</c:v>
                </c:pt>
                <c:pt idx="836">
                  <c:v>63657.770609318999</c:v>
                </c:pt>
                <c:pt idx="837">
                  <c:v>63656.747016706446</c:v>
                </c:pt>
                <c:pt idx="838">
                  <c:v>63658.348033373062</c:v>
                </c:pt>
                <c:pt idx="839">
                  <c:v>63657.326190476189</c:v>
                </c:pt>
                <c:pt idx="840">
                  <c:v>63656.782401902499</c:v>
                </c:pt>
                <c:pt idx="841">
                  <c:v>63657.546318289787</c:v>
                </c:pt>
                <c:pt idx="842">
                  <c:v>63659.020166073547</c:v>
                </c:pt>
                <c:pt idx="843">
                  <c:v>63659.542654028439</c:v>
                </c:pt>
                <c:pt idx="844">
                  <c:v>63659.235502958581</c:v>
                </c:pt>
                <c:pt idx="845">
                  <c:v>63656.328605200943</c:v>
                </c:pt>
                <c:pt idx="846">
                  <c:v>63655.435655253837</c:v>
                </c:pt>
                <c:pt idx="847">
                  <c:v>63654.426886792455</c:v>
                </c:pt>
                <c:pt idx="848">
                  <c:v>63653.067137809187</c:v>
                </c:pt>
                <c:pt idx="849">
                  <c:v>63651.945882352942</c:v>
                </c:pt>
                <c:pt idx="850">
                  <c:v>63650.944770857815</c:v>
                </c:pt>
                <c:pt idx="851">
                  <c:v>63651.82394366197</c:v>
                </c:pt>
                <c:pt idx="852">
                  <c:v>63651.645955451349</c:v>
                </c:pt>
                <c:pt idx="853">
                  <c:v>63651.936768149884</c:v>
                </c:pt>
                <c:pt idx="854">
                  <c:v>63652.460818713451</c:v>
                </c:pt>
                <c:pt idx="855">
                  <c:v>63651.464953271025</c:v>
                </c:pt>
                <c:pt idx="856">
                  <c:v>63651.1715285881</c:v>
                </c:pt>
                <c:pt idx="857">
                  <c:v>63652.044289044286</c:v>
                </c:pt>
                <c:pt idx="858">
                  <c:v>63653.264260768337</c:v>
                </c:pt>
                <c:pt idx="859">
                  <c:v>63653.318604651162</c:v>
                </c:pt>
                <c:pt idx="860">
                  <c:v>63654.069686411152</c:v>
                </c:pt>
                <c:pt idx="861">
                  <c:v>63654.935034802787</c:v>
                </c:pt>
                <c:pt idx="862">
                  <c:v>63655.914252607181</c:v>
                </c:pt>
                <c:pt idx="863">
                  <c:v>63654.923611111109</c:v>
                </c:pt>
                <c:pt idx="864">
                  <c:v>63655.553757225432</c:v>
                </c:pt>
                <c:pt idx="865">
                  <c:v>63654.796766743646</c:v>
                </c:pt>
                <c:pt idx="866">
                  <c:v>63655.079584775085</c:v>
                </c:pt>
                <c:pt idx="867">
                  <c:v>63654.55529953917</c:v>
                </c:pt>
                <c:pt idx="868">
                  <c:v>63653.3417721519</c:v>
                </c:pt>
                <c:pt idx="869">
                  <c:v>63653.510344827584</c:v>
                </c:pt>
                <c:pt idx="870">
                  <c:v>63653.793340987373</c:v>
                </c:pt>
                <c:pt idx="871">
                  <c:v>63653.846330275228</c:v>
                </c:pt>
                <c:pt idx="872">
                  <c:v>63655.959908361969</c:v>
                </c:pt>
                <c:pt idx="873">
                  <c:v>63655.552631578947</c:v>
                </c:pt>
                <c:pt idx="874">
                  <c:v>63653.432000000001</c:v>
                </c:pt>
                <c:pt idx="875">
                  <c:v>63653.142694063929</c:v>
                </c:pt>
                <c:pt idx="876">
                  <c:v>63653.53819840365</c:v>
                </c:pt>
                <c:pt idx="877">
                  <c:v>63653.705011389524</c:v>
                </c:pt>
                <c:pt idx="878">
                  <c:v>63653.18885096701</c:v>
                </c:pt>
                <c:pt idx="879">
                  <c:v>63652.787499999999</c:v>
                </c:pt>
                <c:pt idx="880">
                  <c:v>63652.500567536888</c:v>
                </c:pt>
                <c:pt idx="881">
                  <c:v>63653.007936507936</c:v>
                </c:pt>
                <c:pt idx="882">
                  <c:v>63651.588901472256</c:v>
                </c:pt>
                <c:pt idx="883">
                  <c:v>63652.435520361993</c:v>
                </c:pt>
                <c:pt idx="884">
                  <c:v>63651.359322033895</c:v>
                </c:pt>
                <c:pt idx="885">
                  <c:v>63651.414221218962</c:v>
                </c:pt>
                <c:pt idx="886">
                  <c:v>63652.258173618939</c:v>
                </c:pt>
                <c:pt idx="887">
                  <c:v>63652.762387387389</c:v>
                </c:pt>
                <c:pt idx="888">
                  <c:v>63652.928008998875</c:v>
                </c:pt>
                <c:pt idx="889">
                  <c:v>63651.857303370787</c:v>
                </c:pt>
                <c:pt idx="890">
                  <c:v>63652.921436588105</c:v>
                </c:pt>
                <c:pt idx="891">
                  <c:v>63652.189461883405</c:v>
                </c:pt>
                <c:pt idx="892">
                  <c:v>63651.347144456886</c:v>
                </c:pt>
                <c:pt idx="893">
                  <c:v>63652.520134228187</c:v>
                </c:pt>
                <c:pt idx="894">
                  <c:v>63653.020111731843</c:v>
                </c:pt>
                <c:pt idx="895">
                  <c:v>63651.844866071428</c:v>
                </c:pt>
                <c:pt idx="896">
                  <c:v>63649.780379041251</c:v>
                </c:pt>
                <c:pt idx="897">
                  <c:v>63648.388641425387</c:v>
                </c:pt>
                <c:pt idx="898">
                  <c:v>63648.334816462739</c:v>
                </c:pt>
                <c:pt idx="899">
                  <c:v>63646.503333333334</c:v>
                </c:pt>
                <c:pt idx="900">
                  <c:v>63647.117647058825</c:v>
                </c:pt>
                <c:pt idx="901">
                  <c:v>63647.065410199553</c:v>
                </c:pt>
                <c:pt idx="902">
                  <c:v>63646.348837209305</c:v>
                </c:pt>
                <c:pt idx="903">
                  <c:v>63646.076327433628</c:v>
                </c:pt>
                <c:pt idx="904">
                  <c:v>63648.675138121544</c:v>
                </c:pt>
                <c:pt idx="905">
                  <c:v>63649.173289183222</c:v>
                </c:pt>
                <c:pt idx="906">
                  <c:v>63650.001102535833</c:v>
                </c:pt>
                <c:pt idx="907">
                  <c:v>63650.386563876651</c:v>
                </c:pt>
                <c:pt idx="908">
                  <c:v>63649.671067106712</c:v>
                </c:pt>
                <c:pt idx="909">
                  <c:v>63649.506593406593</c:v>
                </c:pt>
                <c:pt idx="910">
                  <c:v>63650.00109769484</c:v>
                </c:pt>
                <c:pt idx="911">
                  <c:v>63650.165570175435</c:v>
                </c:pt>
                <c:pt idx="912">
                  <c:v>63650.110624315443</c:v>
                </c:pt>
                <c:pt idx="913">
                  <c:v>63650.165207877464</c:v>
                </c:pt>
                <c:pt idx="914">
                  <c:v>63650.001092896178</c:v>
                </c:pt>
                <c:pt idx="915">
                  <c:v>63649.837336244542</c:v>
                </c:pt>
                <c:pt idx="916">
                  <c:v>63648.801526717558</c:v>
                </c:pt>
                <c:pt idx="917">
                  <c:v>63649.075163398695</c:v>
                </c:pt>
                <c:pt idx="918">
                  <c:v>63649.239390642004</c:v>
                </c:pt>
                <c:pt idx="919">
                  <c:v>63649.403260869563</c:v>
                </c:pt>
                <c:pt idx="920">
                  <c:v>63649.349619978282</c:v>
                </c:pt>
                <c:pt idx="921">
                  <c:v>63648.6453362256</c:v>
                </c:pt>
                <c:pt idx="922">
                  <c:v>63649.242686890575</c:v>
                </c:pt>
                <c:pt idx="923">
                  <c:v>63648.756493506495</c:v>
                </c:pt>
                <c:pt idx="924">
                  <c:v>63649.460540540538</c:v>
                </c:pt>
                <c:pt idx="925">
                  <c:v>63648.975161987044</c:v>
                </c:pt>
                <c:pt idx="926">
                  <c:v>63649.353829557716</c:v>
                </c:pt>
                <c:pt idx="927">
                  <c:v>63650.59375</c:v>
                </c:pt>
                <c:pt idx="928">
                  <c:v>63651.615715823464</c:v>
                </c:pt>
                <c:pt idx="929">
                  <c:v>63652.527956989245</c:v>
                </c:pt>
                <c:pt idx="930">
                  <c:v>63652.57894736842</c:v>
                </c:pt>
                <c:pt idx="931">
                  <c:v>63653.810085836907</c:v>
                </c:pt>
                <c:pt idx="932">
                  <c:v>63653.859592711684</c:v>
                </c:pt>
                <c:pt idx="933">
                  <c:v>63654.551391862959</c:v>
                </c:pt>
                <c:pt idx="934">
                  <c:v>63652.674866310161</c:v>
                </c:pt>
                <c:pt idx="935">
                  <c:v>63653.900641025641</c:v>
                </c:pt>
                <c:pt idx="936">
                  <c:v>63654.376734258272</c:v>
                </c:pt>
                <c:pt idx="937">
                  <c:v>63654.638592750533</c:v>
                </c:pt>
                <c:pt idx="938">
                  <c:v>63654.580404685839</c:v>
                </c:pt>
                <c:pt idx="939">
                  <c:v>63654.628723404254</c:v>
                </c:pt>
                <c:pt idx="940">
                  <c:v>63653.933049946863</c:v>
                </c:pt>
                <c:pt idx="941">
                  <c:v>63653.981953290873</c:v>
                </c:pt>
                <c:pt idx="942">
                  <c:v>63653.076352067867</c:v>
                </c:pt>
                <c:pt idx="943">
                  <c:v>63651.53707627119</c:v>
                </c:pt>
                <c:pt idx="944">
                  <c:v>63651.8</c:v>
                </c:pt>
                <c:pt idx="945">
                  <c:v>63651.956659619449</c:v>
                </c:pt>
                <c:pt idx="946">
                  <c:v>63651.690601900737</c:v>
                </c:pt>
                <c:pt idx="947">
                  <c:v>63651.003164556962</c:v>
                </c:pt>
                <c:pt idx="948">
                  <c:v>63650.738672286614</c:v>
                </c:pt>
                <c:pt idx="949">
                  <c:v>63649.001052631582</c:v>
                </c:pt>
                <c:pt idx="950">
                  <c:v>63649.264984227128</c:v>
                </c:pt>
                <c:pt idx="951">
                  <c:v>63648.688025210082</c:v>
                </c:pt>
                <c:pt idx="952">
                  <c:v>63649.371458551941</c:v>
                </c:pt>
                <c:pt idx="953">
                  <c:v>63647.852201257861</c:v>
                </c:pt>
                <c:pt idx="954">
                  <c:v>63647.173821989527</c:v>
                </c:pt>
                <c:pt idx="955">
                  <c:v>63647.752092050207</c:v>
                </c:pt>
                <c:pt idx="956">
                  <c:v>63646.657262277949</c:v>
                </c:pt>
                <c:pt idx="957">
                  <c:v>63646.608559498956</c:v>
                </c:pt>
                <c:pt idx="958">
                  <c:v>63647.811261730967</c:v>
                </c:pt>
                <c:pt idx="959">
                  <c:v>63648.386458333334</c:v>
                </c:pt>
                <c:pt idx="960">
                  <c:v>63647.815816857437</c:v>
                </c:pt>
                <c:pt idx="961">
                  <c:v>63648.285862785866</c:v>
                </c:pt>
                <c:pt idx="962">
                  <c:v>63648.443406022845</c:v>
                </c:pt>
                <c:pt idx="963">
                  <c:v>63648.185684647302</c:v>
                </c:pt>
                <c:pt idx="964">
                  <c:v>63649.172020725389</c:v>
                </c:pt>
                <c:pt idx="965">
                  <c:v>63649.638716356108</c:v>
                </c:pt>
                <c:pt idx="966">
                  <c:v>63650.311271975181</c:v>
                </c:pt>
                <c:pt idx="967">
                  <c:v>63650.569214876035</c:v>
                </c:pt>
                <c:pt idx="968">
                  <c:v>63650.207430340561</c:v>
                </c:pt>
                <c:pt idx="969">
                  <c:v>63650.568041237115</c:v>
                </c:pt>
                <c:pt idx="970">
                  <c:v>63651.648815653964</c:v>
                </c:pt>
                <c:pt idx="971">
                  <c:v>63651.081275720164</c:v>
                </c:pt>
                <c:pt idx="972">
                  <c:v>63650.514902363822</c:v>
                </c:pt>
                <c:pt idx="973">
                  <c:v>63649.744353182752</c:v>
                </c:pt>
                <c:pt idx="974">
                  <c:v>63650.718974358977</c:v>
                </c:pt>
                <c:pt idx="975">
                  <c:v>63650.9743852459</c:v>
                </c:pt>
                <c:pt idx="976">
                  <c:v>63649.489252814739</c:v>
                </c:pt>
                <c:pt idx="977">
                  <c:v>63650.154396728016</c:v>
                </c:pt>
                <c:pt idx="978">
                  <c:v>63650.409601634317</c:v>
                </c:pt>
                <c:pt idx="979">
                  <c:v>63650.562244897956</c:v>
                </c:pt>
                <c:pt idx="980">
                  <c:v>63651.632008154942</c:v>
                </c:pt>
                <c:pt idx="981">
                  <c:v>63652.190427698573</c:v>
                </c:pt>
                <c:pt idx="982">
                  <c:v>63652.137334689724</c:v>
                </c:pt>
                <c:pt idx="983">
                  <c:v>63651.576219512193</c:v>
                </c:pt>
                <c:pt idx="984">
                  <c:v>63651.625380710662</c:v>
                </c:pt>
                <c:pt idx="985">
                  <c:v>63652.080121703853</c:v>
                </c:pt>
                <c:pt idx="986">
                  <c:v>63652.939209726443</c:v>
                </c:pt>
                <c:pt idx="987">
                  <c:v>63653.189271255062</c:v>
                </c:pt>
                <c:pt idx="988">
                  <c:v>63653.438827098078</c:v>
                </c:pt>
                <c:pt idx="989">
                  <c:v>63654.59696969697</c:v>
                </c:pt>
                <c:pt idx="990">
                  <c:v>63655.853683148336</c:v>
                </c:pt>
                <c:pt idx="991">
                  <c:v>63656.200604838712</c:v>
                </c:pt>
                <c:pt idx="992">
                  <c:v>63655.338368580058</c:v>
                </c:pt>
                <c:pt idx="993">
                  <c:v>63655.483903420522</c:v>
                </c:pt>
                <c:pt idx="994">
                  <c:v>63654.925628140707</c:v>
                </c:pt>
                <c:pt idx="995">
                  <c:v>63654.167670682727</c:v>
                </c:pt>
                <c:pt idx="996">
                  <c:v>63653.511534603815</c:v>
                </c:pt>
                <c:pt idx="997">
                  <c:v>63652.45591182365</c:v>
                </c:pt>
                <c:pt idx="998">
                  <c:v>63651.502502502502</c:v>
                </c:pt>
                <c:pt idx="999">
                  <c:v>63651.550999999999</c:v>
                </c:pt>
              </c:numCache>
            </c:numRef>
          </c:yVal>
          <c:smooth val="0"/>
          <c:extLst>
            <c:ext xmlns:c16="http://schemas.microsoft.com/office/drawing/2014/chart" uri="{C3380CC4-5D6E-409C-BE32-E72D297353CC}">
              <c16:uniqueId val="{00000000-888A-4AB6-AAF2-1867BB7A9857}"/>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Cost</a:t>
                </a:r>
              </a:p>
            </c:rich>
          </c:tx>
          <c:overlay val="0"/>
          <c:spPr>
            <a:noFill/>
            <a:ln>
              <a:noFill/>
            </a:ln>
            <a:effectLst/>
          </c:spPr>
        </c:title>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Overbooked Guest</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$499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0"/>
          <c:order val="0"/>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values'!$Q$5:$Q$1004</c:f>
              <c:numCache>
                <c:formatCode>General</c:formatCode>
                <c:ptCount val="1000"/>
                <c:pt idx="0">
                  <c:v>0</c:v>
                </c:pt>
                <c:pt idx="1">
                  <c:v>0</c:v>
                </c:pt>
                <c:pt idx="2">
                  <c:v>0</c:v>
                </c:pt>
                <c:pt idx="3">
                  <c:v>0</c:v>
                </c:pt>
                <c:pt idx="4">
                  <c:v>0</c:v>
                </c:pt>
                <c:pt idx="5">
                  <c:v>0</c:v>
                </c:pt>
                <c:pt idx="6">
                  <c:v>0</c:v>
                </c:pt>
                <c:pt idx="7">
                  <c:v>0</c:v>
                </c:pt>
                <c:pt idx="8">
                  <c:v>0</c:v>
                </c:pt>
                <c:pt idx="9">
                  <c:v>0</c:v>
                </c:pt>
                <c:pt idx="10">
                  <c:v>0.36363636363636365</c:v>
                </c:pt>
                <c:pt idx="11">
                  <c:v>0.33333333333333331</c:v>
                </c:pt>
                <c:pt idx="12">
                  <c:v>0.30769230769230771</c:v>
                </c:pt>
                <c:pt idx="13">
                  <c:v>0.2857142857142857</c:v>
                </c:pt>
                <c:pt idx="14">
                  <c:v>0.26666666666666666</c:v>
                </c:pt>
                <c:pt idx="15">
                  <c:v>0.25</c:v>
                </c:pt>
                <c:pt idx="16">
                  <c:v>0.23529411764705882</c:v>
                </c:pt>
                <c:pt idx="17">
                  <c:v>0.22222222222222221</c:v>
                </c:pt>
                <c:pt idx="18">
                  <c:v>0.21052631578947367</c:v>
                </c:pt>
                <c:pt idx="19">
                  <c:v>0.2</c:v>
                </c:pt>
                <c:pt idx="20">
                  <c:v>0.19047619047619047</c:v>
                </c:pt>
                <c:pt idx="21">
                  <c:v>0.18181818181818182</c:v>
                </c:pt>
                <c:pt idx="22">
                  <c:v>0.17391304347826086</c:v>
                </c:pt>
                <c:pt idx="23">
                  <c:v>0.16666666666666666</c:v>
                </c:pt>
                <c:pt idx="24">
                  <c:v>0.16</c:v>
                </c:pt>
                <c:pt idx="25">
                  <c:v>0.15384615384615385</c:v>
                </c:pt>
                <c:pt idx="26">
                  <c:v>0.14814814814814814</c:v>
                </c:pt>
                <c:pt idx="27">
                  <c:v>0.14285714285714285</c:v>
                </c:pt>
                <c:pt idx="28">
                  <c:v>0.13793103448275862</c:v>
                </c:pt>
                <c:pt idx="29">
                  <c:v>0.13333333333333333</c:v>
                </c:pt>
                <c:pt idx="30">
                  <c:v>0.12903225806451613</c:v>
                </c:pt>
                <c:pt idx="31">
                  <c:v>0.125</c:v>
                </c:pt>
                <c:pt idx="32">
                  <c:v>0.12121212121212122</c:v>
                </c:pt>
                <c:pt idx="33">
                  <c:v>0.11764705882352941</c:v>
                </c:pt>
                <c:pt idx="34">
                  <c:v>0.11428571428571428</c:v>
                </c:pt>
                <c:pt idx="35">
                  <c:v>0.1111111111111111</c:v>
                </c:pt>
                <c:pt idx="36">
                  <c:v>0.10810810810810811</c:v>
                </c:pt>
                <c:pt idx="37">
                  <c:v>0.10526315789473684</c:v>
                </c:pt>
                <c:pt idx="38">
                  <c:v>0.10256410256410256</c:v>
                </c:pt>
                <c:pt idx="39">
                  <c:v>0.1</c:v>
                </c:pt>
                <c:pt idx="40">
                  <c:v>9.7560975609756101E-2</c:v>
                </c:pt>
                <c:pt idx="41">
                  <c:v>0.19047619047619047</c:v>
                </c:pt>
                <c:pt idx="42">
                  <c:v>0.18604651162790697</c:v>
                </c:pt>
                <c:pt idx="43">
                  <c:v>0.18181818181818182</c:v>
                </c:pt>
                <c:pt idx="44">
                  <c:v>0.17777777777777778</c:v>
                </c:pt>
                <c:pt idx="45">
                  <c:v>0.17391304347826086</c:v>
                </c:pt>
                <c:pt idx="46">
                  <c:v>0.1702127659574468</c:v>
                </c:pt>
                <c:pt idx="47">
                  <c:v>0.16666666666666666</c:v>
                </c:pt>
                <c:pt idx="48">
                  <c:v>0.16326530612244897</c:v>
                </c:pt>
                <c:pt idx="49">
                  <c:v>0.16</c:v>
                </c:pt>
                <c:pt idx="50">
                  <c:v>0.19607843137254902</c:v>
                </c:pt>
                <c:pt idx="51">
                  <c:v>0.19230769230769232</c:v>
                </c:pt>
                <c:pt idx="52">
                  <c:v>0.18867924528301888</c:v>
                </c:pt>
                <c:pt idx="53">
                  <c:v>0.18518518518518517</c:v>
                </c:pt>
                <c:pt idx="54">
                  <c:v>0.18181818181818182</c:v>
                </c:pt>
                <c:pt idx="55">
                  <c:v>0.17857142857142858</c:v>
                </c:pt>
                <c:pt idx="56">
                  <c:v>0.17543859649122806</c:v>
                </c:pt>
                <c:pt idx="57">
                  <c:v>0.17241379310344829</c:v>
                </c:pt>
                <c:pt idx="58">
                  <c:v>0.16949152542372881</c:v>
                </c:pt>
                <c:pt idx="59">
                  <c:v>0.16666666666666666</c:v>
                </c:pt>
                <c:pt idx="60">
                  <c:v>0.16393442622950818</c:v>
                </c:pt>
                <c:pt idx="61">
                  <c:v>0.16129032258064516</c:v>
                </c:pt>
                <c:pt idx="62">
                  <c:v>0.15873015873015872</c:v>
                </c:pt>
                <c:pt idx="63">
                  <c:v>0.15625</c:v>
                </c:pt>
                <c:pt idx="64">
                  <c:v>0.15384615384615385</c:v>
                </c:pt>
                <c:pt idx="65">
                  <c:v>0.15151515151515152</c:v>
                </c:pt>
                <c:pt idx="66">
                  <c:v>0.14925373134328357</c:v>
                </c:pt>
                <c:pt idx="67">
                  <c:v>0.14705882352941177</c:v>
                </c:pt>
                <c:pt idx="68">
                  <c:v>0.14492753623188406</c:v>
                </c:pt>
                <c:pt idx="69">
                  <c:v>0.15714285714285714</c:v>
                </c:pt>
                <c:pt idx="70">
                  <c:v>0.15492957746478872</c:v>
                </c:pt>
                <c:pt idx="71">
                  <c:v>0.15277777777777779</c:v>
                </c:pt>
                <c:pt idx="72">
                  <c:v>0.15068493150684931</c:v>
                </c:pt>
                <c:pt idx="73">
                  <c:v>0.14864864864864866</c:v>
                </c:pt>
                <c:pt idx="74">
                  <c:v>0.14666666666666667</c:v>
                </c:pt>
                <c:pt idx="75">
                  <c:v>0.14473684210526316</c:v>
                </c:pt>
                <c:pt idx="76">
                  <c:v>0.14285714285714285</c:v>
                </c:pt>
                <c:pt idx="77">
                  <c:v>0.14102564102564102</c:v>
                </c:pt>
                <c:pt idx="78">
                  <c:v>0.13924050632911392</c:v>
                </c:pt>
                <c:pt idx="79">
                  <c:v>0.13750000000000001</c:v>
                </c:pt>
                <c:pt idx="80">
                  <c:v>0.13580246913580246</c:v>
                </c:pt>
                <c:pt idx="81">
                  <c:v>0.13414634146341464</c:v>
                </c:pt>
                <c:pt idx="82">
                  <c:v>0.13253012048192772</c:v>
                </c:pt>
                <c:pt idx="83">
                  <c:v>0.13095238095238096</c:v>
                </c:pt>
                <c:pt idx="84">
                  <c:v>0.12941176470588237</c:v>
                </c:pt>
                <c:pt idx="85">
                  <c:v>0.12790697674418605</c:v>
                </c:pt>
                <c:pt idx="86">
                  <c:v>0.12643678160919541</c:v>
                </c:pt>
                <c:pt idx="87">
                  <c:v>0.125</c:v>
                </c:pt>
                <c:pt idx="88">
                  <c:v>0.12359550561797752</c:v>
                </c:pt>
                <c:pt idx="89">
                  <c:v>0.12222222222222222</c:v>
                </c:pt>
                <c:pt idx="90">
                  <c:v>0.12087912087912088</c:v>
                </c:pt>
                <c:pt idx="91">
                  <c:v>0.11956521739130435</c:v>
                </c:pt>
                <c:pt idx="92">
                  <c:v>0.11827956989247312</c:v>
                </c:pt>
                <c:pt idx="93">
                  <c:v>0.11702127659574468</c:v>
                </c:pt>
                <c:pt idx="94">
                  <c:v>0.11578947368421053</c:v>
                </c:pt>
                <c:pt idx="95">
                  <c:v>0.11458333333333333</c:v>
                </c:pt>
                <c:pt idx="96">
                  <c:v>0.1134020618556701</c:v>
                </c:pt>
                <c:pt idx="97">
                  <c:v>0.11224489795918367</c:v>
                </c:pt>
                <c:pt idx="98">
                  <c:v>0.1111111111111111</c:v>
                </c:pt>
                <c:pt idx="99">
                  <c:v>0.11</c:v>
                </c:pt>
                <c:pt idx="100">
                  <c:v>0.10891089108910891</c:v>
                </c:pt>
                <c:pt idx="101">
                  <c:v>0.10784313725490197</c:v>
                </c:pt>
                <c:pt idx="102">
                  <c:v>0.10679611650485436</c:v>
                </c:pt>
                <c:pt idx="103">
                  <c:v>0.10576923076923077</c:v>
                </c:pt>
                <c:pt idx="104">
                  <c:v>0.10476190476190476</c:v>
                </c:pt>
                <c:pt idx="105">
                  <c:v>0.10377358490566038</c:v>
                </c:pt>
                <c:pt idx="106">
                  <c:v>0.10280373831775701</c:v>
                </c:pt>
                <c:pt idx="107">
                  <c:v>0.10185185185185185</c:v>
                </c:pt>
                <c:pt idx="108">
                  <c:v>0.10091743119266056</c:v>
                </c:pt>
                <c:pt idx="109">
                  <c:v>0.1</c:v>
                </c:pt>
                <c:pt idx="110">
                  <c:v>9.90990990990991E-2</c:v>
                </c:pt>
                <c:pt idx="111">
                  <c:v>9.8214285714285712E-2</c:v>
                </c:pt>
                <c:pt idx="112">
                  <c:v>9.7345132743362831E-2</c:v>
                </c:pt>
                <c:pt idx="113">
                  <c:v>9.6491228070175433E-2</c:v>
                </c:pt>
                <c:pt idx="114">
                  <c:v>9.5652173913043481E-2</c:v>
                </c:pt>
                <c:pt idx="115">
                  <c:v>9.4827586206896547E-2</c:v>
                </c:pt>
                <c:pt idx="116">
                  <c:v>9.4017094017094016E-2</c:v>
                </c:pt>
                <c:pt idx="117">
                  <c:v>9.3220338983050849E-2</c:v>
                </c:pt>
                <c:pt idx="118">
                  <c:v>9.2436974789915971E-2</c:v>
                </c:pt>
                <c:pt idx="119">
                  <c:v>9.166666666666666E-2</c:v>
                </c:pt>
                <c:pt idx="120">
                  <c:v>9.0909090909090912E-2</c:v>
                </c:pt>
                <c:pt idx="121">
                  <c:v>9.0163934426229511E-2</c:v>
                </c:pt>
                <c:pt idx="122">
                  <c:v>8.943089430894309E-2</c:v>
                </c:pt>
                <c:pt idx="123">
                  <c:v>8.8709677419354843E-2</c:v>
                </c:pt>
                <c:pt idx="124">
                  <c:v>8.7999999999999995E-2</c:v>
                </c:pt>
                <c:pt idx="125">
                  <c:v>8.7301587301587297E-2</c:v>
                </c:pt>
                <c:pt idx="126">
                  <c:v>8.6614173228346455E-2</c:v>
                </c:pt>
                <c:pt idx="127">
                  <c:v>8.59375E-2</c:v>
                </c:pt>
                <c:pt idx="128">
                  <c:v>8.5271317829457363E-2</c:v>
                </c:pt>
                <c:pt idx="129">
                  <c:v>8.461538461538462E-2</c:v>
                </c:pt>
                <c:pt idx="130">
                  <c:v>8.3969465648854963E-2</c:v>
                </c:pt>
                <c:pt idx="131">
                  <c:v>8.3333333333333329E-2</c:v>
                </c:pt>
                <c:pt idx="132">
                  <c:v>8.2706766917293228E-2</c:v>
                </c:pt>
                <c:pt idx="133">
                  <c:v>8.2089552238805971E-2</c:v>
                </c:pt>
                <c:pt idx="134">
                  <c:v>8.1481481481481488E-2</c:v>
                </c:pt>
                <c:pt idx="135">
                  <c:v>8.0882352941176475E-2</c:v>
                </c:pt>
                <c:pt idx="136">
                  <c:v>8.0291970802919707E-2</c:v>
                </c:pt>
                <c:pt idx="137">
                  <c:v>7.9710144927536225E-2</c:v>
                </c:pt>
                <c:pt idx="138">
                  <c:v>7.9136690647482008E-2</c:v>
                </c:pt>
                <c:pt idx="139">
                  <c:v>7.857142857142857E-2</c:v>
                </c:pt>
                <c:pt idx="140">
                  <c:v>7.8014184397163122E-2</c:v>
                </c:pt>
                <c:pt idx="141">
                  <c:v>7.746478873239436E-2</c:v>
                </c:pt>
                <c:pt idx="142">
                  <c:v>7.6923076923076927E-2</c:v>
                </c:pt>
                <c:pt idx="143">
                  <c:v>7.6388888888888895E-2</c:v>
                </c:pt>
                <c:pt idx="144">
                  <c:v>7.586206896551724E-2</c:v>
                </c:pt>
                <c:pt idx="145">
                  <c:v>7.5342465753424653E-2</c:v>
                </c:pt>
                <c:pt idx="146">
                  <c:v>7.4829931972789115E-2</c:v>
                </c:pt>
                <c:pt idx="147">
                  <c:v>7.4324324324324328E-2</c:v>
                </c:pt>
                <c:pt idx="148">
                  <c:v>8.7248322147651006E-2</c:v>
                </c:pt>
                <c:pt idx="149">
                  <c:v>8.666666666666667E-2</c:v>
                </c:pt>
                <c:pt idx="150">
                  <c:v>8.6092715231788075E-2</c:v>
                </c:pt>
                <c:pt idx="151">
                  <c:v>8.5526315789473686E-2</c:v>
                </c:pt>
                <c:pt idx="152">
                  <c:v>8.4967320261437912E-2</c:v>
                </c:pt>
                <c:pt idx="153">
                  <c:v>8.4415584415584416E-2</c:v>
                </c:pt>
                <c:pt idx="154">
                  <c:v>8.387096774193549E-2</c:v>
                </c:pt>
                <c:pt idx="155">
                  <c:v>8.3333333333333329E-2</c:v>
                </c:pt>
                <c:pt idx="156">
                  <c:v>8.2802547770700632E-2</c:v>
                </c:pt>
                <c:pt idx="157">
                  <c:v>8.2278481012658222E-2</c:v>
                </c:pt>
                <c:pt idx="158">
                  <c:v>8.1761006289308172E-2</c:v>
                </c:pt>
                <c:pt idx="159">
                  <c:v>8.1250000000000003E-2</c:v>
                </c:pt>
                <c:pt idx="160">
                  <c:v>8.0745341614906832E-2</c:v>
                </c:pt>
                <c:pt idx="161">
                  <c:v>8.0246913580246909E-2</c:v>
                </c:pt>
                <c:pt idx="162">
                  <c:v>7.9754601226993863E-2</c:v>
                </c:pt>
                <c:pt idx="163">
                  <c:v>7.926829268292683E-2</c:v>
                </c:pt>
                <c:pt idx="164">
                  <c:v>7.8787878787878782E-2</c:v>
                </c:pt>
                <c:pt idx="165">
                  <c:v>7.8313253012048195E-2</c:v>
                </c:pt>
                <c:pt idx="166">
                  <c:v>7.7844311377245512E-2</c:v>
                </c:pt>
                <c:pt idx="167">
                  <c:v>7.7380952380952384E-2</c:v>
                </c:pt>
                <c:pt idx="168">
                  <c:v>7.6923076923076927E-2</c:v>
                </c:pt>
                <c:pt idx="169">
                  <c:v>7.6470588235294124E-2</c:v>
                </c:pt>
                <c:pt idx="170">
                  <c:v>7.6023391812865493E-2</c:v>
                </c:pt>
                <c:pt idx="171">
                  <c:v>7.5581395348837205E-2</c:v>
                </c:pt>
                <c:pt idx="172">
                  <c:v>7.5144508670520235E-2</c:v>
                </c:pt>
                <c:pt idx="173">
                  <c:v>7.4712643678160925E-2</c:v>
                </c:pt>
                <c:pt idx="174">
                  <c:v>7.4285714285714288E-2</c:v>
                </c:pt>
                <c:pt idx="175">
                  <c:v>7.3863636363636367E-2</c:v>
                </c:pt>
                <c:pt idx="176">
                  <c:v>7.3446327683615822E-2</c:v>
                </c:pt>
                <c:pt idx="177">
                  <c:v>7.3033707865168537E-2</c:v>
                </c:pt>
                <c:pt idx="178">
                  <c:v>7.2625698324022353E-2</c:v>
                </c:pt>
                <c:pt idx="179">
                  <c:v>7.2222222222222215E-2</c:v>
                </c:pt>
                <c:pt idx="180">
                  <c:v>7.18232044198895E-2</c:v>
                </c:pt>
                <c:pt idx="181">
                  <c:v>7.1428571428571425E-2</c:v>
                </c:pt>
                <c:pt idx="182">
                  <c:v>7.1038251366120214E-2</c:v>
                </c:pt>
                <c:pt idx="183">
                  <c:v>7.0652173913043473E-2</c:v>
                </c:pt>
                <c:pt idx="184">
                  <c:v>7.0270270270270274E-2</c:v>
                </c:pt>
                <c:pt idx="185">
                  <c:v>6.9892473118279563E-2</c:v>
                </c:pt>
                <c:pt idx="186">
                  <c:v>6.9518716577540107E-2</c:v>
                </c:pt>
                <c:pt idx="187">
                  <c:v>6.9148936170212769E-2</c:v>
                </c:pt>
                <c:pt idx="188">
                  <c:v>6.8783068783068779E-2</c:v>
                </c:pt>
                <c:pt idx="189">
                  <c:v>6.8421052631578952E-2</c:v>
                </c:pt>
                <c:pt idx="190">
                  <c:v>6.8062827225130892E-2</c:v>
                </c:pt>
                <c:pt idx="191">
                  <c:v>6.7708333333333329E-2</c:v>
                </c:pt>
                <c:pt idx="192">
                  <c:v>6.7357512953367879E-2</c:v>
                </c:pt>
                <c:pt idx="193">
                  <c:v>6.7010309278350513E-2</c:v>
                </c:pt>
                <c:pt idx="194">
                  <c:v>6.6666666666666666E-2</c:v>
                </c:pt>
                <c:pt idx="195">
                  <c:v>6.6326530612244902E-2</c:v>
                </c:pt>
                <c:pt idx="196">
                  <c:v>6.5989847715736044E-2</c:v>
                </c:pt>
                <c:pt idx="197">
                  <c:v>7.0707070707070704E-2</c:v>
                </c:pt>
                <c:pt idx="198">
                  <c:v>7.0351758793969849E-2</c:v>
                </c:pt>
                <c:pt idx="199">
                  <c:v>7.0000000000000007E-2</c:v>
                </c:pt>
                <c:pt idx="200">
                  <c:v>6.965174129353234E-2</c:v>
                </c:pt>
                <c:pt idx="201">
                  <c:v>6.9306930693069313E-2</c:v>
                </c:pt>
                <c:pt idx="202">
                  <c:v>6.8965517241379309E-2</c:v>
                </c:pt>
                <c:pt idx="203">
                  <c:v>6.8627450980392163E-2</c:v>
                </c:pt>
                <c:pt idx="204">
                  <c:v>6.8292682926829273E-2</c:v>
                </c:pt>
                <c:pt idx="205">
                  <c:v>6.7961165048543687E-2</c:v>
                </c:pt>
                <c:pt idx="206">
                  <c:v>6.7632850241545889E-2</c:v>
                </c:pt>
                <c:pt idx="207">
                  <c:v>6.7307692307692304E-2</c:v>
                </c:pt>
                <c:pt idx="208">
                  <c:v>6.6985645933014357E-2</c:v>
                </c:pt>
                <c:pt idx="209">
                  <c:v>6.6666666666666666E-2</c:v>
                </c:pt>
                <c:pt idx="210">
                  <c:v>6.6350710900473939E-2</c:v>
                </c:pt>
                <c:pt idx="211">
                  <c:v>6.6037735849056603E-2</c:v>
                </c:pt>
                <c:pt idx="212">
                  <c:v>6.5727699530516437E-2</c:v>
                </c:pt>
                <c:pt idx="213">
                  <c:v>6.5420560747663545E-2</c:v>
                </c:pt>
                <c:pt idx="214">
                  <c:v>6.5116279069767441E-2</c:v>
                </c:pt>
                <c:pt idx="215">
                  <c:v>6.4814814814814811E-2</c:v>
                </c:pt>
                <c:pt idx="216">
                  <c:v>6.4516129032258063E-2</c:v>
                </c:pt>
                <c:pt idx="217">
                  <c:v>6.4220183486238536E-2</c:v>
                </c:pt>
                <c:pt idx="218">
                  <c:v>6.3926940639269403E-2</c:v>
                </c:pt>
                <c:pt idx="219">
                  <c:v>6.363636363636363E-2</c:v>
                </c:pt>
                <c:pt idx="220">
                  <c:v>6.3348416289592757E-2</c:v>
                </c:pt>
                <c:pt idx="221">
                  <c:v>6.3063063063063057E-2</c:v>
                </c:pt>
                <c:pt idx="222">
                  <c:v>6.2780269058295965E-2</c:v>
                </c:pt>
                <c:pt idx="223">
                  <c:v>6.6964285714285712E-2</c:v>
                </c:pt>
                <c:pt idx="224">
                  <c:v>6.6666666666666666E-2</c:v>
                </c:pt>
                <c:pt idx="225">
                  <c:v>6.637168141592921E-2</c:v>
                </c:pt>
                <c:pt idx="226">
                  <c:v>6.6079295154185022E-2</c:v>
                </c:pt>
                <c:pt idx="227">
                  <c:v>6.5789473684210523E-2</c:v>
                </c:pt>
                <c:pt idx="228">
                  <c:v>6.5502183406113537E-2</c:v>
                </c:pt>
                <c:pt idx="229">
                  <c:v>6.5217391304347824E-2</c:v>
                </c:pt>
                <c:pt idx="230">
                  <c:v>6.4935064935064929E-2</c:v>
                </c:pt>
                <c:pt idx="231">
                  <c:v>6.4655172413793108E-2</c:v>
                </c:pt>
                <c:pt idx="232">
                  <c:v>6.4377682403433473E-2</c:v>
                </c:pt>
                <c:pt idx="233">
                  <c:v>6.4102564102564097E-2</c:v>
                </c:pt>
                <c:pt idx="234">
                  <c:v>6.3829787234042548E-2</c:v>
                </c:pt>
                <c:pt idx="235">
                  <c:v>6.3559322033898302E-2</c:v>
                </c:pt>
                <c:pt idx="236">
                  <c:v>6.3291139240506333E-2</c:v>
                </c:pt>
                <c:pt idx="237">
                  <c:v>6.3025210084033612E-2</c:v>
                </c:pt>
                <c:pt idx="238">
                  <c:v>6.2761506276150625E-2</c:v>
                </c:pt>
                <c:pt idx="239">
                  <c:v>6.25E-2</c:v>
                </c:pt>
                <c:pt idx="240">
                  <c:v>6.2240663900414939E-2</c:v>
                </c:pt>
                <c:pt idx="241">
                  <c:v>6.1983471074380167E-2</c:v>
                </c:pt>
                <c:pt idx="242">
                  <c:v>6.1728395061728392E-2</c:v>
                </c:pt>
                <c:pt idx="243">
                  <c:v>6.1475409836065573E-2</c:v>
                </c:pt>
                <c:pt idx="244">
                  <c:v>6.1224489795918366E-2</c:v>
                </c:pt>
                <c:pt idx="245">
                  <c:v>6.097560975609756E-2</c:v>
                </c:pt>
                <c:pt idx="246">
                  <c:v>6.0728744939271252E-2</c:v>
                </c:pt>
                <c:pt idx="247">
                  <c:v>6.0483870967741937E-2</c:v>
                </c:pt>
                <c:pt idx="248">
                  <c:v>6.0240963855421686E-2</c:v>
                </c:pt>
                <c:pt idx="249">
                  <c:v>0.06</c:v>
                </c:pt>
                <c:pt idx="250">
                  <c:v>5.9760956175298807E-2</c:v>
                </c:pt>
                <c:pt idx="251">
                  <c:v>5.9523809523809521E-2</c:v>
                </c:pt>
                <c:pt idx="252">
                  <c:v>5.9288537549407112E-2</c:v>
                </c:pt>
                <c:pt idx="253">
                  <c:v>5.905511811023622E-2</c:v>
                </c:pt>
                <c:pt idx="254">
                  <c:v>5.8823529411764705E-2</c:v>
                </c:pt>
                <c:pt idx="255">
                  <c:v>5.859375E-2</c:v>
                </c:pt>
                <c:pt idx="256">
                  <c:v>5.8365758754863814E-2</c:v>
                </c:pt>
                <c:pt idx="257">
                  <c:v>5.8139534883720929E-2</c:v>
                </c:pt>
                <c:pt idx="258">
                  <c:v>5.7915057915057917E-2</c:v>
                </c:pt>
                <c:pt idx="259">
                  <c:v>5.7692307692307696E-2</c:v>
                </c:pt>
                <c:pt idx="260">
                  <c:v>5.7471264367816091E-2</c:v>
                </c:pt>
                <c:pt idx="261">
                  <c:v>5.7251908396946563E-2</c:v>
                </c:pt>
                <c:pt idx="262">
                  <c:v>6.4638783269961975E-2</c:v>
                </c:pt>
                <c:pt idx="263">
                  <c:v>6.4393939393939392E-2</c:v>
                </c:pt>
                <c:pt idx="264">
                  <c:v>6.4150943396226415E-2</c:v>
                </c:pt>
                <c:pt idx="265">
                  <c:v>6.3909774436090222E-2</c:v>
                </c:pt>
                <c:pt idx="266">
                  <c:v>6.3670411985018729E-2</c:v>
                </c:pt>
                <c:pt idx="267">
                  <c:v>6.7164179104477612E-2</c:v>
                </c:pt>
                <c:pt idx="268">
                  <c:v>6.6914498141263934E-2</c:v>
                </c:pt>
                <c:pt idx="269">
                  <c:v>6.6666666666666666E-2</c:v>
                </c:pt>
                <c:pt idx="270">
                  <c:v>6.6420664206642069E-2</c:v>
                </c:pt>
                <c:pt idx="271">
                  <c:v>6.6176470588235295E-2</c:v>
                </c:pt>
                <c:pt idx="272">
                  <c:v>6.5934065934065936E-2</c:v>
                </c:pt>
                <c:pt idx="273">
                  <c:v>6.569343065693431E-2</c:v>
                </c:pt>
                <c:pt idx="274">
                  <c:v>6.545454545454546E-2</c:v>
                </c:pt>
                <c:pt idx="275">
                  <c:v>6.5217391304347824E-2</c:v>
                </c:pt>
                <c:pt idx="276">
                  <c:v>6.4981949458483748E-2</c:v>
                </c:pt>
                <c:pt idx="277">
                  <c:v>6.4748201438848921E-2</c:v>
                </c:pt>
                <c:pt idx="278">
                  <c:v>6.4516129032258063E-2</c:v>
                </c:pt>
                <c:pt idx="279">
                  <c:v>6.4285714285714279E-2</c:v>
                </c:pt>
                <c:pt idx="280">
                  <c:v>6.4056939501779361E-2</c:v>
                </c:pt>
                <c:pt idx="281">
                  <c:v>6.3829787234042548E-2</c:v>
                </c:pt>
                <c:pt idx="282">
                  <c:v>6.3604240282685506E-2</c:v>
                </c:pt>
                <c:pt idx="283">
                  <c:v>6.3380281690140844E-2</c:v>
                </c:pt>
                <c:pt idx="284">
                  <c:v>6.3157894736842107E-2</c:v>
                </c:pt>
                <c:pt idx="285">
                  <c:v>6.2937062937062943E-2</c:v>
                </c:pt>
                <c:pt idx="286">
                  <c:v>6.2717770034843204E-2</c:v>
                </c:pt>
                <c:pt idx="287">
                  <c:v>6.25E-2</c:v>
                </c:pt>
                <c:pt idx="288">
                  <c:v>6.228373702422145E-2</c:v>
                </c:pt>
                <c:pt idx="289">
                  <c:v>6.2068965517241378E-2</c:v>
                </c:pt>
                <c:pt idx="290">
                  <c:v>6.1855670103092786E-2</c:v>
                </c:pt>
                <c:pt idx="291">
                  <c:v>6.1643835616438353E-2</c:v>
                </c:pt>
                <c:pt idx="292">
                  <c:v>6.1433447098976107E-2</c:v>
                </c:pt>
                <c:pt idx="293">
                  <c:v>6.1224489795918366E-2</c:v>
                </c:pt>
                <c:pt idx="294">
                  <c:v>6.1016949152542375E-2</c:v>
                </c:pt>
                <c:pt idx="295">
                  <c:v>6.0810810810810814E-2</c:v>
                </c:pt>
                <c:pt idx="296">
                  <c:v>6.0606060606060608E-2</c:v>
                </c:pt>
                <c:pt idx="297">
                  <c:v>6.0402684563758392E-2</c:v>
                </c:pt>
                <c:pt idx="298">
                  <c:v>6.0200668896321072E-2</c:v>
                </c:pt>
                <c:pt idx="299">
                  <c:v>6.6666666666666666E-2</c:v>
                </c:pt>
                <c:pt idx="300">
                  <c:v>6.6445182724252497E-2</c:v>
                </c:pt>
                <c:pt idx="301">
                  <c:v>6.6225165562913912E-2</c:v>
                </c:pt>
                <c:pt idx="302">
                  <c:v>6.6006600660066E-2</c:v>
                </c:pt>
                <c:pt idx="303">
                  <c:v>6.5789473684210523E-2</c:v>
                </c:pt>
                <c:pt idx="304">
                  <c:v>6.5573770491803282E-2</c:v>
                </c:pt>
                <c:pt idx="305">
                  <c:v>6.535947712418301E-2</c:v>
                </c:pt>
                <c:pt idx="306">
                  <c:v>6.5146579804560262E-2</c:v>
                </c:pt>
                <c:pt idx="307">
                  <c:v>6.4935064935064929E-2</c:v>
                </c:pt>
                <c:pt idx="308">
                  <c:v>6.4724919093851127E-2</c:v>
                </c:pt>
                <c:pt idx="309">
                  <c:v>6.4516129032258063E-2</c:v>
                </c:pt>
                <c:pt idx="310">
                  <c:v>6.4308681672025719E-2</c:v>
                </c:pt>
                <c:pt idx="311">
                  <c:v>6.4102564102564097E-2</c:v>
                </c:pt>
                <c:pt idx="312">
                  <c:v>6.3897763578274758E-2</c:v>
                </c:pt>
                <c:pt idx="313">
                  <c:v>6.3694267515923567E-2</c:v>
                </c:pt>
                <c:pt idx="314">
                  <c:v>6.3492063492063489E-2</c:v>
                </c:pt>
                <c:pt idx="315">
                  <c:v>6.3291139240506333E-2</c:v>
                </c:pt>
                <c:pt idx="316">
                  <c:v>6.3091482649842268E-2</c:v>
                </c:pt>
                <c:pt idx="317">
                  <c:v>6.2893081761006289E-2</c:v>
                </c:pt>
                <c:pt idx="318">
                  <c:v>6.2695924764890276E-2</c:v>
                </c:pt>
                <c:pt idx="319">
                  <c:v>6.25E-2</c:v>
                </c:pt>
                <c:pt idx="320">
                  <c:v>6.2305295950155763E-2</c:v>
                </c:pt>
                <c:pt idx="321">
                  <c:v>6.2111801242236024E-2</c:v>
                </c:pt>
                <c:pt idx="322">
                  <c:v>6.1919504643962849E-2</c:v>
                </c:pt>
                <c:pt idx="323">
                  <c:v>6.1728395061728392E-2</c:v>
                </c:pt>
                <c:pt idx="324">
                  <c:v>6.1538461538461542E-2</c:v>
                </c:pt>
                <c:pt idx="325">
                  <c:v>6.1349693251533742E-2</c:v>
                </c:pt>
                <c:pt idx="326">
                  <c:v>6.1162079510703363E-2</c:v>
                </c:pt>
                <c:pt idx="327">
                  <c:v>6.097560975609756E-2</c:v>
                </c:pt>
                <c:pt idx="328">
                  <c:v>6.0790273556231005E-2</c:v>
                </c:pt>
                <c:pt idx="329">
                  <c:v>6.0606060606060608E-2</c:v>
                </c:pt>
                <c:pt idx="330">
                  <c:v>6.0422960725075532E-2</c:v>
                </c:pt>
                <c:pt idx="331">
                  <c:v>6.0240963855421686E-2</c:v>
                </c:pt>
                <c:pt idx="332">
                  <c:v>6.006006006006006E-2</c:v>
                </c:pt>
                <c:pt idx="333">
                  <c:v>5.9880239520958084E-2</c:v>
                </c:pt>
                <c:pt idx="334">
                  <c:v>5.9701492537313432E-2</c:v>
                </c:pt>
                <c:pt idx="335">
                  <c:v>5.9523809523809521E-2</c:v>
                </c:pt>
                <c:pt idx="336">
                  <c:v>5.9347181008902079E-2</c:v>
                </c:pt>
                <c:pt idx="337">
                  <c:v>6.2130177514792898E-2</c:v>
                </c:pt>
                <c:pt idx="338">
                  <c:v>6.1946902654867256E-2</c:v>
                </c:pt>
                <c:pt idx="339">
                  <c:v>6.1764705882352944E-2</c:v>
                </c:pt>
                <c:pt idx="340">
                  <c:v>6.1583577712609971E-2</c:v>
                </c:pt>
                <c:pt idx="341">
                  <c:v>6.1403508771929821E-2</c:v>
                </c:pt>
                <c:pt idx="342">
                  <c:v>6.1224489795918366E-2</c:v>
                </c:pt>
                <c:pt idx="343">
                  <c:v>6.1046511627906974E-2</c:v>
                </c:pt>
                <c:pt idx="344">
                  <c:v>6.0869565217391307E-2</c:v>
                </c:pt>
                <c:pt idx="345">
                  <c:v>6.0693641618497107E-2</c:v>
                </c:pt>
                <c:pt idx="346">
                  <c:v>6.0518731988472622E-2</c:v>
                </c:pt>
                <c:pt idx="347">
                  <c:v>6.0344827586206899E-2</c:v>
                </c:pt>
                <c:pt idx="348">
                  <c:v>6.0171919770773637E-2</c:v>
                </c:pt>
                <c:pt idx="349">
                  <c:v>0.06</c:v>
                </c:pt>
                <c:pt idx="350">
                  <c:v>5.9829059829059832E-2</c:v>
                </c:pt>
                <c:pt idx="351">
                  <c:v>5.9659090909090912E-2</c:v>
                </c:pt>
                <c:pt idx="352">
                  <c:v>5.9490084985835696E-2</c:v>
                </c:pt>
                <c:pt idx="353">
                  <c:v>5.9322033898305086E-2</c:v>
                </c:pt>
                <c:pt idx="354">
                  <c:v>5.9154929577464786E-2</c:v>
                </c:pt>
                <c:pt idx="355">
                  <c:v>5.8988764044943819E-2</c:v>
                </c:pt>
                <c:pt idx="356">
                  <c:v>5.8823529411764705E-2</c:v>
                </c:pt>
                <c:pt idx="357">
                  <c:v>5.8659217877094973E-2</c:v>
                </c:pt>
                <c:pt idx="358">
                  <c:v>5.8495821727019497E-2</c:v>
                </c:pt>
                <c:pt idx="359">
                  <c:v>5.8333333333333334E-2</c:v>
                </c:pt>
                <c:pt idx="360">
                  <c:v>5.817174515235457E-2</c:v>
                </c:pt>
                <c:pt idx="361">
                  <c:v>5.8011049723756904E-2</c:v>
                </c:pt>
                <c:pt idx="362">
                  <c:v>5.7851239669421489E-2</c:v>
                </c:pt>
                <c:pt idx="363">
                  <c:v>5.7692307692307696E-2</c:v>
                </c:pt>
                <c:pt idx="364">
                  <c:v>5.7534246575342465E-2</c:v>
                </c:pt>
                <c:pt idx="365">
                  <c:v>5.737704918032787E-2</c:v>
                </c:pt>
                <c:pt idx="366">
                  <c:v>5.7220708446866483E-2</c:v>
                </c:pt>
                <c:pt idx="367">
                  <c:v>5.7065217391304345E-2</c:v>
                </c:pt>
                <c:pt idx="368">
                  <c:v>5.6910569105691054E-2</c:v>
                </c:pt>
                <c:pt idx="369">
                  <c:v>5.675675675675676E-2</c:v>
                </c:pt>
                <c:pt idx="370">
                  <c:v>5.6603773584905662E-2</c:v>
                </c:pt>
                <c:pt idx="371">
                  <c:v>5.6451612903225805E-2</c:v>
                </c:pt>
                <c:pt idx="372">
                  <c:v>5.6300268096514748E-2</c:v>
                </c:pt>
                <c:pt idx="373">
                  <c:v>5.6149732620320858E-2</c:v>
                </c:pt>
                <c:pt idx="374">
                  <c:v>5.6000000000000001E-2</c:v>
                </c:pt>
                <c:pt idx="375">
                  <c:v>5.5851063829787231E-2</c:v>
                </c:pt>
                <c:pt idx="376">
                  <c:v>5.5702917771883291E-2</c:v>
                </c:pt>
                <c:pt idx="377">
                  <c:v>5.5555555555555552E-2</c:v>
                </c:pt>
                <c:pt idx="378">
                  <c:v>5.5408970976253295E-2</c:v>
                </c:pt>
                <c:pt idx="379">
                  <c:v>5.526315789473684E-2</c:v>
                </c:pt>
                <c:pt idx="380">
                  <c:v>5.5118110236220472E-2</c:v>
                </c:pt>
                <c:pt idx="381">
                  <c:v>5.4973821989528798E-2</c:v>
                </c:pt>
                <c:pt idx="382">
                  <c:v>5.4830287206266322E-2</c:v>
                </c:pt>
                <c:pt idx="383">
                  <c:v>5.46875E-2</c:v>
                </c:pt>
                <c:pt idx="384">
                  <c:v>5.4545454545454543E-2</c:v>
                </c:pt>
                <c:pt idx="385">
                  <c:v>5.4404145077720206E-2</c:v>
                </c:pt>
                <c:pt idx="386">
                  <c:v>5.4263565891472867E-2</c:v>
                </c:pt>
                <c:pt idx="387">
                  <c:v>5.4123711340206188E-2</c:v>
                </c:pt>
                <c:pt idx="388">
                  <c:v>5.3984575835475578E-2</c:v>
                </c:pt>
                <c:pt idx="389">
                  <c:v>5.3846153846153849E-2</c:v>
                </c:pt>
                <c:pt idx="390">
                  <c:v>5.3708439897698211E-2</c:v>
                </c:pt>
                <c:pt idx="391">
                  <c:v>5.3571428571428568E-2</c:v>
                </c:pt>
                <c:pt idx="392">
                  <c:v>5.3435114503816793E-2</c:v>
                </c:pt>
                <c:pt idx="393">
                  <c:v>5.3299492385786802E-2</c:v>
                </c:pt>
                <c:pt idx="394">
                  <c:v>5.3164556962025315E-2</c:v>
                </c:pt>
                <c:pt idx="395">
                  <c:v>5.3030303030303032E-2</c:v>
                </c:pt>
                <c:pt idx="396">
                  <c:v>5.2896725440806043E-2</c:v>
                </c:pt>
                <c:pt idx="397">
                  <c:v>5.2763819095477386E-2</c:v>
                </c:pt>
                <c:pt idx="398">
                  <c:v>5.2631578947368418E-2</c:v>
                </c:pt>
                <c:pt idx="399">
                  <c:v>5.2499999999999998E-2</c:v>
                </c:pt>
                <c:pt idx="400">
                  <c:v>5.2369077306733167E-2</c:v>
                </c:pt>
                <c:pt idx="401">
                  <c:v>5.2238805970149252E-2</c:v>
                </c:pt>
                <c:pt idx="402">
                  <c:v>5.2109181141439205E-2</c:v>
                </c:pt>
                <c:pt idx="403">
                  <c:v>5.1980198019801978E-2</c:v>
                </c:pt>
                <c:pt idx="404">
                  <c:v>5.185185185185185E-2</c:v>
                </c:pt>
                <c:pt idx="405">
                  <c:v>5.1724137931034482E-2</c:v>
                </c:pt>
                <c:pt idx="406">
                  <c:v>5.1597051597051594E-2</c:v>
                </c:pt>
                <c:pt idx="407">
                  <c:v>5.1470588235294115E-2</c:v>
                </c:pt>
                <c:pt idx="408">
                  <c:v>5.1344743276283619E-2</c:v>
                </c:pt>
                <c:pt idx="409">
                  <c:v>5.1219512195121948E-2</c:v>
                </c:pt>
                <c:pt idx="410">
                  <c:v>5.1094890510948905E-2</c:v>
                </c:pt>
                <c:pt idx="411">
                  <c:v>5.0970873786407765E-2</c:v>
                </c:pt>
                <c:pt idx="412">
                  <c:v>5.0847457627118647E-2</c:v>
                </c:pt>
                <c:pt idx="413">
                  <c:v>5.0724637681159424E-2</c:v>
                </c:pt>
                <c:pt idx="414">
                  <c:v>5.0602409638554217E-2</c:v>
                </c:pt>
                <c:pt idx="415">
                  <c:v>5.0480769230769232E-2</c:v>
                </c:pt>
                <c:pt idx="416">
                  <c:v>5.0359712230215826E-2</c:v>
                </c:pt>
                <c:pt idx="417">
                  <c:v>5.0239234449760764E-2</c:v>
                </c:pt>
                <c:pt idx="418">
                  <c:v>5.0119331742243436E-2</c:v>
                </c:pt>
                <c:pt idx="419">
                  <c:v>0.05</c:v>
                </c:pt>
                <c:pt idx="420">
                  <c:v>4.9881235154394299E-2</c:v>
                </c:pt>
                <c:pt idx="421">
                  <c:v>4.9763033175355451E-2</c:v>
                </c:pt>
                <c:pt idx="422">
                  <c:v>4.9645390070921988E-2</c:v>
                </c:pt>
                <c:pt idx="423">
                  <c:v>4.9528301886792456E-2</c:v>
                </c:pt>
                <c:pt idx="424">
                  <c:v>4.9411764705882349E-2</c:v>
                </c:pt>
                <c:pt idx="425">
                  <c:v>4.9295774647887321E-2</c:v>
                </c:pt>
                <c:pt idx="426">
                  <c:v>4.9180327868852458E-2</c:v>
                </c:pt>
                <c:pt idx="427">
                  <c:v>4.9065420560747662E-2</c:v>
                </c:pt>
                <c:pt idx="428">
                  <c:v>4.8951048951048952E-2</c:v>
                </c:pt>
                <c:pt idx="429">
                  <c:v>4.8837209302325581E-2</c:v>
                </c:pt>
                <c:pt idx="430">
                  <c:v>4.8723897911832945E-2</c:v>
                </c:pt>
                <c:pt idx="431">
                  <c:v>4.8611111111111112E-2</c:v>
                </c:pt>
                <c:pt idx="432">
                  <c:v>4.8498845265588918E-2</c:v>
                </c:pt>
                <c:pt idx="433">
                  <c:v>4.8387096774193547E-2</c:v>
                </c:pt>
                <c:pt idx="434">
                  <c:v>4.8275862068965517E-2</c:v>
                </c:pt>
                <c:pt idx="435">
                  <c:v>4.8165137614678902E-2</c:v>
                </c:pt>
                <c:pt idx="436">
                  <c:v>4.8054919908466817E-2</c:v>
                </c:pt>
                <c:pt idx="437">
                  <c:v>4.7945205479452052E-2</c:v>
                </c:pt>
                <c:pt idx="438">
                  <c:v>4.7835990888382689E-2</c:v>
                </c:pt>
                <c:pt idx="439">
                  <c:v>4.7727272727272729E-2</c:v>
                </c:pt>
                <c:pt idx="440">
                  <c:v>4.7619047619047616E-2</c:v>
                </c:pt>
                <c:pt idx="441">
                  <c:v>4.7511312217194568E-2</c:v>
                </c:pt>
                <c:pt idx="442">
                  <c:v>4.740406320541761E-2</c:v>
                </c:pt>
                <c:pt idx="443">
                  <c:v>4.72972972972973E-2</c:v>
                </c:pt>
                <c:pt idx="444">
                  <c:v>4.7191011235955059E-2</c:v>
                </c:pt>
                <c:pt idx="445">
                  <c:v>4.708520179372197E-2</c:v>
                </c:pt>
                <c:pt idx="446">
                  <c:v>4.6979865771812082E-2</c:v>
                </c:pt>
                <c:pt idx="447">
                  <c:v>4.6875E-2</c:v>
                </c:pt>
                <c:pt idx="448">
                  <c:v>4.6770601336302897E-2</c:v>
                </c:pt>
                <c:pt idx="449">
                  <c:v>4.6666666666666669E-2</c:v>
                </c:pt>
                <c:pt idx="450">
                  <c:v>4.6563192904656318E-2</c:v>
                </c:pt>
                <c:pt idx="451">
                  <c:v>4.6460176991150445E-2</c:v>
                </c:pt>
                <c:pt idx="452">
                  <c:v>4.6357615894039736E-2</c:v>
                </c:pt>
                <c:pt idx="453">
                  <c:v>4.6255506607929514E-2</c:v>
                </c:pt>
                <c:pt idx="454">
                  <c:v>4.6153846153846156E-2</c:v>
                </c:pt>
                <c:pt idx="455">
                  <c:v>4.6052631578947366E-2</c:v>
                </c:pt>
                <c:pt idx="456">
                  <c:v>4.5951859956236324E-2</c:v>
                </c:pt>
                <c:pt idx="457">
                  <c:v>4.5851528384279479E-2</c:v>
                </c:pt>
                <c:pt idx="458">
                  <c:v>4.5751633986928102E-2</c:v>
                </c:pt>
                <c:pt idx="459">
                  <c:v>4.5652173913043478E-2</c:v>
                </c:pt>
                <c:pt idx="460">
                  <c:v>4.5553145336225599E-2</c:v>
                </c:pt>
                <c:pt idx="461">
                  <c:v>4.5454545454545456E-2</c:v>
                </c:pt>
                <c:pt idx="462">
                  <c:v>4.5356371490280781E-2</c:v>
                </c:pt>
                <c:pt idx="463">
                  <c:v>4.5258620689655173E-2</c:v>
                </c:pt>
                <c:pt idx="464">
                  <c:v>4.5161290322580643E-2</c:v>
                </c:pt>
                <c:pt idx="465">
                  <c:v>4.5064377682403435E-2</c:v>
                </c:pt>
                <c:pt idx="466">
                  <c:v>4.4967880085653104E-2</c:v>
                </c:pt>
                <c:pt idx="467">
                  <c:v>4.4871794871794872E-2</c:v>
                </c:pt>
                <c:pt idx="468">
                  <c:v>4.4776119402985072E-2</c:v>
                </c:pt>
                <c:pt idx="469">
                  <c:v>4.4680851063829789E-2</c:v>
                </c:pt>
                <c:pt idx="470">
                  <c:v>4.4585987261146494E-2</c:v>
                </c:pt>
                <c:pt idx="471">
                  <c:v>4.4491525423728813E-2</c:v>
                </c:pt>
                <c:pt idx="472">
                  <c:v>4.4397463002114168E-2</c:v>
                </c:pt>
                <c:pt idx="473">
                  <c:v>4.4303797468354431E-2</c:v>
                </c:pt>
                <c:pt idx="474">
                  <c:v>4.4210526315789471E-2</c:v>
                </c:pt>
                <c:pt idx="475">
                  <c:v>4.4117647058823532E-2</c:v>
                </c:pt>
                <c:pt idx="476">
                  <c:v>4.40251572327044E-2</c:v>
                </c:pt>
                <c:pt idx="477">
                  <c:v>4.3933054393305436E-2</c:v>
                </c:pt>
                <c:pt idx="478">
                  <c:v>4.3841336116910233E-2</c:v>
                </c:pt>
                <c:pt idx="479">
                  <c:v>4.3749999999999997E-2</c:v>
                </c:pt>
                <c:pt idx="480">
                  <c:v>4.3659043659043661E-2</c:v>
                </c:pt>
                <c:pt idx="481">
                  <c:v>4.3568464730290454E-2</c:v>
                </c:pt>
                <c:pt idx="482">
                  <c:v>4.7619047619047616E-2</c:v>
                </c:pt>
                <c:pt idx="483">
                  <c:v>4.7520661157024795E-2</c:v>
                </c:pt>
                <c:pt idx="484">
                  <c:v>4.7422680412371132E-2</c:v>
                </c:pt>
                <c:pt idx="485">
                  <c:v>5.7613168724279837E-2</c:v>
                </c:pt>
                <c:pt idx="486">
                  <c:v>5.7494866529774126E-2</c:v>
                </c:pt>
                <c:pt idx="487">
                  <c:v>5.737704918032787E-2</c:v>
                </c:pt>
                <c:pt idx="488">
                  <c:v>5.7259713701431493E-2</c:v>
                </c:pt>
                <c:pt idx="489">
                  <c:v>5.7142857142857141E-2</c:v>
                </c:pt>
                <c:pt idx="490">
                  <c:v>5.7026476578411409E-2</c:v>
                </c:pt>
                <c:pt idx="491">
                  <c:v>5.6910569105691054E-2</c:v>
                </c:pt>
                <c:pt idx="492">
                  <c:v>5.6795131845841784E-2</c:v>
                </c:pt>
                <c:pt idx="493">
                  <c:v>5.6680161943319839E-2</c:v>
                </c:pt>
                <c:pt idx="494">
                  <c:v>5.6565656565656569E-2</c:v>
                </c:pt>
                <c:pt idx="495">
                  <c:v>5.6451612903225805E-2</c:v>
                </c:pt>
                <c:pt idx="496">
                  <c:v>5.6338028169014086E-2</c:v>
                </c:pt>
                <c:pt idx="497">
                  <c:v>5.6224899598393573E-2</c:v>
                </c:pt>
                <c:pt idx="498">
                  <c:v>5.6112224448897796E-2</c:v>
                </c:pt>
                <c:pt idx="499">
                  <c:v>5.6000000000000001E-2</c:v>
                </c:pt>
                <c:pt idx="500">
                  <c:v>5.588822355289421E-2</c:v>
                </c:pt>
                <c:pt idx="501">
                  <c:v>5.5776892430278883E-2</c:v>
                </c:pt>
                <c:pt idx="502">
                  <c:v>5.5666003976143144E-2</c:v>
                </c:pt>
                <c:pt idx="503">
                  <c:v>5.5555555555555552E-2</c:v>
                </c:pt>
                <c:pt idx="504">
                  <c:v>5.5445544554455446E-2</c:v>
                </c:pt>
                <c:pt idx="505">
                  <c:v>5.533596837944664E-2</c:v>
                </c:pt>
                <c:pt idx="506">
                  <c:v>5.5226824457593686E-2</c:v>
                </c:pt>
                <c:pt idx="507">
                  <c:v>5.5118110236220472E-2</c:v>
                </c:pt>
                <c:pt idx="508">
                  <c:v>5.50098231827112E-2</c:v>
                </c:pt>
                <c:pt idx="509">
                  <c:v>5.4901960784313725E-2</c:v>
                </c:pt>
                <c:pt idx="510">
                  <c:v>5.4794520547945202E-2</c:v>
                </c:pt>
                <c:pt idx="511">
                  <c:v>5.46875E-2</c:v>
                </c:pt>
                <c:pt idx="512">
                  <c:v>5.4580896686159841E-2</c:v>
                </c:pt>
                <c:pt idx="513">
                  <c:v>5.4474708171206226E-2</c:v>
                </c:pt>
                <c:pt idx="514">
                  <c:v>5.4368932038834951E-2</c:v>
                </c:pt>
                <c:pt idx="515">
                  <c:v>5.4263565891472867E-2</c:v>
                </c:pt>
                <c:pt idx="516">
                  <c:v>5.4158607350096713E-2</c:v>
                </c:pt>
                <c:pt idx="517">
                  <c:v>5.4054054054054057E-2</c:v>
                </c:pt>
                <c:pt idx="518">
                  <c:v>5.3949903660886318E-2</c:v>
                </c:pt>
                <c:pt idx="519">
                  <c:v>5.3846153846153849E-2</c:v>
                </c:pt>
                <c:pt idx="520">
                  <c:v>5.3742802303262956E-2</c:v>
                </c:pt>
                <c:pt idx="521">
                  <c:v>5.3639846743295021E-2</c:v>
                </c:pt>
                <c:pt idx="522">
                  <c:v>5.3537284894837479E-2</c:v>
                </c:pt>
                <c:pt idx="523">
                  <c:v>5.3435114503816793E-2</c:v>
                </c:pt>
                <c:pt idx="524">
                  <c:v>5.3333333333333337E-2</c:v>
                </c:pt>
                <c:pt idx="525">
                  <c:v>5.3231939163498096E-2</c:v>
                </c:pt>
                <c:pt idx="526">
                  <c:v>5.3130929791271347E-2</c:v>
                </c:pt>
                <c:pt idx="527">
                  <c:v>5.3030303030303032E-2</c:v>
                </c:pt>
                <c:pt idx="528">
                  <c:v>5.2930056710775046E-2</c:v>
                </c:pt>
                <c:pt idx="529">
                  <c:v>5.2830188679245285E-2</c:v>
                </c:pt>
                <c:pt idx="530">
                  <c:v>5.2730696798493411E-2</c:v>
                </c:pt>
                <c:pt idx="531">
                  <c:v>5.2631578947368418E-2</c:v>
                </c:pt>
                <c:pt idx="532">
                  <c:v>5.2532833020637902E-2</c:v>
                </c:pt>
                <c:pt idx="533">
                  <c:v>5.2434456928838954E-2</c:v>
                </c:pt>
                <c:pt idx="534">
                  <c:v>5.2336448598130844E-2</c:v>
                </c:pt>
                <c:pt idx="535">
                  <c:v>5.2238805970149252E-2</c:v>
                </c:pt>
                <c:pt idx="536">
                  <c:v>5.2141527001862198E-2</c:v>
                </c:pt>
                <c:pt idx="537">
                  <c:v>5.204460966542751E-2</c:v>
                </c:pt>
                <c:pt idx="538">
                  <c:v>5.1948051948051951E-2</c:v>
                </c:pt>
                <c:pt idx="539">
                  <c:v>5.185185185185185E-2</c:v>
                </c:pt>
                <c:pt idx="540">
                  <c:v>5.1756007393715345E-2</c:v>
                </c:pt>
                <c:pt idx="541">
                  <c:v>5.1660516605166053E-2</c:v>
                </c:pt>
                <c:pt idx="542">
                  <c:v>5.1565377532228361E-2</c:v>
                </c:pt>
                <c:pt idx="543">
                  <c:v>5.1470588235294115E-2</c:v>
                </c:pt>
                <c:pt idx="544">
                  <c:v>5.1376146788990829E-2</c:v>
                </c:pt>
                <c:pt idx="545">
                  <c:v>5.128205128205128E-2</c:v>
                </c:pt>
                <c:pt idx="546">
                  <c:v>5.1188299817184646E-2</c:v>
                </c:pt>
                <c:pt idx="547">
                  <c:v>5.1094890510948905E-2</c:v>
                </c:pt>
                <c:pt idx="548">
                  <c:v>5.1001821493624776E-2</c:v>
                </c:pt>
                <c:pt idx="549">
                  <c:v>5.0909090909090911E-2</c:v>
                </c:pt>
                <c:pt idx="550">
                  <c:v>5.0816696914700546E-2</c:v>
                </c:pt>
                <c:pt idx="551">
                  <c:v>5.0724637681159424E-2</c:v>
                </c:pt>
                <c:pt idx="552">
                  <c:v>5.0632911392405063E-2</c:v>
                </c:pt>
                <c:pt idx="553">
                  <c:v>5.0541516245487361E-2</c:v>
                </c:pt>
                <c:pt idx="554">
                  <c:v>5.0450450450450449E-2</c:v>
                </c:pt>
                <c:pt idx="555">
                  <c:v>5.0359712230215826E-2</c:v>
                </c:pt>
                <c:pt idx="556">
                  <c:v>5.0269299820466788E-2</c:v>
                </c:pt>
                <c:pt idx="557">
                  <c:v>5.0179211469534052E-2</c:v>
                </c:pt>
                <c:pt idx="558">
                  <c:v>5.008944543828265E-2</c:v>
                </c:pt>
                <c:pt idx="559">
                  <c:v>0.05</c:v>
                </c:pt>
                <c:pt idx="560">
                  <c:v>4.9910873440285206E-2</c:v>
                </c:pt>
                <c:pt idx="561">
                  <c:v>4.9822064056939501E-2</c:v>
                </c:pt>
                <c:pt idx="562">
                  <c:v>4.9733570159857902E-2</c:v>
                </c:pt>
                <c:pt idx="563">
                  <c:v>4.9645390070921988E-2</c:v>
                </c:pt>
                <c:pt idx="564">
                  <c:v>4.9557522123893805E-2</c:v>
                </c:pt>
                <c:pt idx="565">
                  <c:v>4.9469964664310952E-2</c:v>
                </c:pt>
                <c:pt idx="566">
                  <c:v>4.9382716049382713E-2</c:v>
                </c:pt>
                <c:pt idx="567">
                  <c:v>4.9295774647887321E-2</c:v>
                </c:pt>
                <c:pt idx="568">
                  <c:v>4.9209138840070298E-2</c:v>
                </c:pt>
                <c:pt idx="569">
                  <c:v>4.912280701754386E-2</c:v>
                </c:pt>
                <c:pt idx="570">
                  <c:v>4.9036777583187391E-2</c:v>
                </c:pt>
                <c:pt idx="571">
                  <c:v>4.8951048951048952E-2</c:v>
                </c:pt>
                <c:pt idx="572">
                  <c:v>4.8865619546247817E-2</c:v>
                </c:pt>
                <c:pt idx="573">
                  <c:v>4.878048780487805E-2</c:v>
                </c:pt>
                <c:pt idx="574">
                  <c:v>4.8695652173913043E-2</c:v>
                </c:pt>
                <c:pt idx="575">
                  <c:v>4.8611111111111112E-2</c:v>
                </c:pt>
                <c:pt idx="576">
                  <c:v>4.852686308492201E-2</c:v>
                </c:pt>
                <c:pt idx="577">
                  <c:v>4.8442906574394463E-2</c:v>
                </c:pt>
                <c:pt idx="578">
                  <c:v>4.8359240069084632E-2</c:v>
                </c:pt>
                <c:pt idx="579">
                  <c:v>4.8275862068965517E-2</c:v>
                </c:pt>
                <c:pt idx="580">
                  <c:v>4.8192771084337352E-2</c:v>
                </c:pt>
                <c:pt idx="581">
                  <c:v>4.8109965635738834E-2</c:v>
                </c:pt>
                <c:pt idx="582">
                  <c:v>4.8027444253859346E-2</c:v>
                </c:pt>
                <c:pt idx="583">
                  <c:v>4.7945205479452052E-2</c:v>
                </c:pt>
                <c:pt idx="584">
                  <c:v>4.7863247863247867E-2</c:v>
                </c:pt>
                <c:pt idx="585">
                  <c:v>4.778156996587031E-2</c:v>
                </c:pt>
                <c:pt idx="586">
                  <c:v>4.770017035775128E-2</c:v>
                </c:pt>
                <c:pt idx="587">
                  <c:v>4.7619047619047616E-2</c:v>
                </c:pt>
                <c:pt idx="588">
                  <c:v>4.7538200339558571E-2</c:v>
                </c:pt>
                <c:pt idx="589">
                  <c:v>4.7457627118644069E-2</c:v>
                </c:pt>
                <c:pt idx="590">
                  <c:v>4.7377326565143825E-2</c:v>
                </c:pt>
                <c:pt idx="591">
                  <c:v>4.72972972972973E-2</c:v>
                </c:pt>
                <c:pt idx="592">
                  <c:v>4.7217537942664416E-2</c:v>
                </c:pt>
                <c:pt idx="593">
                  <c:v>4.7138047138047139E-2</c:v>
                </c:pt>
                <c:pt idx="594">
                  <c:v>4.7058823529411764E-2</c:v>
                </c:pt>
                <c:pt idx="595">
                  <c:v>4.6979865771812082E-2</c:v>
                </c:pt>
                <c:pt idx="596">
                  <c:v>4.690117252931323E-2</c:v>
                </c:pt>
                <c:pt idx="597">
                  <c:v>4.6822742474916385E-2</c:v>
                </c:pt>
                <c:pt idx="598">
                  <c:v>4.6744574290484141E-2</c:v>
                </c:pt>
                <c:pt idx="599">
                  <c:v>4.6666666666666669E-2</c:v>
                </c:pt>
                <c:pt idx="600">
                  <c:v>4.6589018302828619E-2</c:v>
                </c:pt>
                <c:pt idx="601">
                  <c:v>4.6511627906976744E-2</c:v>
                </c:pt>
                <c:pt idx="602">
                  <c:v>4.6434494195688222E-2</c:v>
                </c:pt>
                <c:pt idx="603">
                  <c:v>4.6357615894039736E-2</c:v>
                </c:pt>
                <c:pt idx="604">
                  <c:v>4.6280991735537187E-2</c:v>
                </c:pt>
                <c:pt idx="605">
                  <c:v>4.6204620462046202E-2</c:v>
                </c:pt>
                <c:pt idx="606">
                  <c:v>4.6128500823723231E-2</c:v>
                </c:pt>
                <c:pt idx="607">
                  <c:v>4.6052631578947366E-2</c:v>
                </c:pt>
                <c:pt idx="608">
                  <c:v>4.5977011494252873E-2</c:v>
                </c:pt>
                <c:pt idx="609">
                  <c:v>4.5901639344262293E-2</c:v>
                </c:pt>
                <c:pt idx="610">
                  <c:v>4.5826513911620292E-2</c:v>
                </c:pt>
                <c:pt idx="611">
                  <c:v>4.5751633986928102E-2</c:v>
                </c:pt>
                <c:pt idx="612">
                  <c:v>4.5676998368678633E-2</c:v>
                </c:pt>
                <c:pt idx="613">
                  <c:v>4.5602605863192182E-2</c:v>
                </c:pt>
                <c:pt idx="614">
                  <c:v>4.5528455284552849E-2</c:v>
                </c:pt>
                <c:pt idx="615">
                  <c:v>4.5454545454545456E-2</c:v>
                </c:pt>
                <c:pt idx="616">
                  <c:v>4.5380875202593193E-2</c:v>
                </c:pt>
                <c:pt idx="617">
                  <c:v>5.1779935275080909E-2</c:v>
                </c:pt>
                <c:pt idx="618">
                  <c:v>5.1696284329563816E-2</c:v>
                </c:pt>
                <c:pt idx="619">
                  <c:v>5.1612903225806452E-2</c:v>
                </c:pt>
                <c:pt idx="620">
                  <c:v>5.1529790660225443E-2</c:v>
                </c:pt>
                <c:pt idx="621">
                  <c:v>5.1446945337620578E-2</c:v>
                </c:pt>
                <c:pt idx="622">
                  <c:v>5.1364365971107544E-2</c:v>
                </c:pt>
                <c:pt idx="623">
                  <c:v>5.128205128205128E-2</c:v>
                </c:pt>
                <c:pt idx="624">
                  <c:v>5.1200000000000002E-2</c:v>
                </c:pt>
                <c:pt idx="625">
                  <c:v>5.1118210862619806E-2</c:v>
                </c:pt>
                <c:pt idx="626">
                  <c:v>5.1036682615629984E-2</c:v>
                </c:pt>
                <c:pt idx="627">
                  <c:v>5.0955414012738856E-2</c:v>
                </c:pt>
                <c:pt idx="628">
                  <c:v>5.4054054054054057E-2</c:v>
                </c:pt>
                <c:pt idx="629">
                  <c:v>5.3968253968253971E-2</c:v>
                </c:pt>
                <c:pt idx="630">
                  <c:v>5.388272583201268E-2</c:v>
                </c:pt>
                <c:pt idx="631">
                  <c:v>5.3797468354430382E-2</c:v>
                </c:pt>
                <c:pt idx="632">
                  <c:v>5.3712480252764615E-2</c:v>
                </c:pt>
                <c:pt idx="633">
                  <c:v>5.362776025236593E-2</c:v>
                </c:pt>
                <c:pt idx="634">
                  <c:v>5.3543307086614172E-2</c:v>
                </c:pt>
                <c:pt idx="635">
                  <c:v>5.3459119496855348E-2</c:v>
                </c:pt>
                <c:pt idx="636">
                  <c:v>5.3375196232339092E-2</c:v>
                </c:pt>
                <c:pt idx="637">
                  <c:v>5.329153605015674E-2</c:v>
                </c:pt>
                <c:pt idx="638">
                  <c:v>5.3208137715179966E-2</c:v>
                </c:pt>
                <c:pt idx="639">
                  <c:v>5.3124999999999999E-2</c:v>
                </c:pt>
                <c:pt idx="640">
                  <c:v>5.3042121684867397E-2</c:v>
                </c:pt>
                <c:pt idx="641">
                  <c:v>5.2959501557632398E-2</c:v>
                </c:pt>
                <c:pt idx="642">
                  <c:v>5.2877138413685847E-2</c:v>
                </c:pt>
                <c:pt idx="643">
                  <c:v>5.2795031055900624E-2</c:v>
                </c:pt>
                <c:pt idx="644">
                  <c:v>5.2713178294573643E-2</c:v>
                </c:pt>
                <c:pt idx="645">
                  <c:v>5.2631578947368418E-2</c:v>
                </c:pt>
                <c:pt idx="646">
                  <c:v>5.2550231839258117E-2</c:v>
                </c:pt>
                <c:pt idx="647">
                  <c:v>5.2469135802469133E-2</c:v>
                </c:pt>
                <c:pt idx="648">
                  <c:v>5.2388289676425268E-2</c:v>
                </c:pt>
                <c:pt idx="649">
                  <c:v>5.2307692307692305E-2</c:v>
                </c:pt>
                <c:pt idx="650">
                  <c:v>5.2227342549923193E-2</c:v>
                </c:pt>
                <c:pt idx="651">
                  <c:v>5.2147239263803678E-2</c:v>
                </c:pt>
                <c:pt idx="652">
                  <c:v>5.2067381316998472E-2</c:v>
                </c:pt>
                <c:pt idx="653">
                  <c:v>5.1987767584097858E-2</c:v>
                </c:pt>
                <c:pt idx="654">
                  <c:v>5.1908396946564885E-2</c:v>
                </c:pt>
                <c:pt idx="655">
                  <c:v>5.1829268292682924E-2</c:v>
                </c:pt>
                <c:pt idx="656">
                  <c:v>5.1750380517503802E-2</c:v>
                </c:pt>
                <c:pt idx="657">
                  <c:v>5.1671732522796353E-2</c:v>
                </c:pt>
                <c:pt idx="658">
                  <c:v>5.1593323216995446E-2</c:v>
                </c:pt>
                <c:pt idx="659">
                  <c:v>5.1515151515151514E-2</c:v>
                </c:pt>
                <c:pt idx="660">
                  <c:v>5.1437216338880487E-2</c:v>
                </c:pt>
                <c:pt idx="661">
                  <c:v>5.1359516616314202E-2</c:v>
                </c:pt>
                <c:pt idx="662">
                  <c:v>5.128205128205128E-2</c:v>
                </c:pt>
                <c:pt idx="663">
                  <c:v>5.1204819277108432E-2</c:v>
                </c:pt>
                <c:pt idx="664">
                  <c:v>5.1127819548872182E-2</c:v>
                </c:pt>
                <c:pt idx="665">
                  <c:v>5.1051051051051052E-2</c:v>
                </c:pt>
                <c:pt idx="666">
                  <c:v>5.0974512743628186E-2</c:v>
                </c:pt>
                <c:pt idx="667">
                  <c:v>5.089820359281437E-2</c:v>
                </c:pt>
                <c:pt idx="668">
                  <c:v>5.0822122571001493E-2</c:v>
                </c:pt>
                <c:pt idx="669">
                  <c:v>5.0746268656716415E-2</c:v>
                </c:pt>
                <c:pt idx="670">
                  <c:v>5.0670640834575259E-2</c:v>
                </c:pt>
                <c:pt idx="671">
                  <c:v>5.0595238095238096E-2</c:v>
                </c:pt>
                <c:pt idx="672">
                  <c:v>5.9435364041604752E-2</c:v>
                </c:pt>
                <c:pt idx="673">
                  <c:v>5.9347181008902079E-2</c:v>
                </c:pt>
                <c:pt idx="674">
                  <c:v>5.9259259259259262E-2</c:v>
                </c:pt>
                <c:pt idx="675">
                  <c:v>5.9171597633136092E-2</c:v>
                </c:pt>
                <c:pt idx="676">
                  <c:v>5.9084194977843424E-2</c:v>
                </c:pt>
                <c:pt idx="677">
                  <c:v>5.8997050147492625E-2</c:v>
                </c:pt>
                <c:pt idx="678">
                  <c:v>5.8910162002945507E-2</c:v>
                </c:pt>
                <c:pt idx="679">
                  <c:v>5.8823529411764705E-2</c:v>
                </c:pt>
                <c:pt idx="680">
                  <c:v>5.8737151248164463E-2</c:v>
                </c:pt>
                <c:pt idx="681">
                  <c:v>5.865102639296188E-2</c:v>
                </c:pt>
                <c:pt idx="682">
                  <c:v>5.8565153733528552E-2</c:v>
                </c:pt>
                <c:pt idx="683">
                  <c:v>5.8479532163742687E-2</c:v>
                </c:pt>
                <c:pt idx="684">
                  <c:v>5.8394160583941604E-2</c:v>
                </c:pt>
                <c:pt idx="685">
                  <c:v>5.8309037900874633E-2</c:v>
                </c:pt>
                <c:pt idx="686">
                  <c:v>5.8224163027656477E-2</c:v>
                </c:pt>
                <c:pt idx="687">
                  <c:v>5.8139534883720929E-2</c:v>
                </c:pt>
                <c:pt idx="688">
                  <c:v>5.8055152394775038E-2</c:v>
                </c:pt>
                <c:pt idx="689">
                  <c:v>5.7971014492753624E-2</c:v>
                </c:pt>
                <c:pt idx="690">
                  <c:v>5.7887120115774238E-2</c:v>
                </c:pt>
                <c:pt idx="691">
                  <c:v>5.7803468208092484E-2</c:v>
                </c:pt>
                <c:pt idx="692">
                  <c:v>5.772005772005772E-2</c:v>
                </c:pt>
                <c:pt idx="693">
                  <c:v>5.7636887608069162E-2</c:v>
                </c:pt>
                <c:pt idx="694">
                  <c:v>5.7553956834532377E-2</c:v>
                </c:pt>
                <c:pt idx="695">
                  <c:v>5.7471264367816091E-2</c:v>
                </c:pt>
                <c:pt idx="696">
                  <c:v>5.7388809182209469E-2</c:v>
                </c:pt>
                <c:pt idx="697">
                  <c:v>5.730659025787966E-2</c:v>
                </c:pt>
                <c:pt idx="698">
                  <c:v>5.7224606580829757E-2</c:v>
                </c:pt>
                <c:pt idx="699">
                  <c:v>5.7142857142857141E-2</c:v>
                </c:pt>
                <c:pt idx="700">
                  <c:v>5.7061340941512127E-2</c:v>
                </c:pt>
                <c:pt idx="701">
                  <c:v>5.8404558404558403E-2</c:v>
                </c:pt>
                <c:pt idx="702">
                  <c:v>5.8321479374110953E-2</c:v>
                </c:pt>
                <c:pt idx="703">
                  <c:v>5.823863636363636E-2</c:v>
                </c:pt>
                <c:pt idx="704">
                  <c:v>5.8156028368794327E-2</c:v>
                </c:pt>
                <c:pt idx="705">
                  <c:v>5.8073654390934842E-2</c:v>
                </c:pt>
                <c:pt idx="706">
                  <c:v>5.7991513437057989E-2</c:v>
                </c:pt>
                <c:pt idx="707">
                  <c:v>5.7909604519774012E-2</c:v>
                </c:pt>
                <c:pt idx="708">
                  <c:v>5.7827926657263752E-2</c:v>
                </c:pt>
                <c:pt idx="709">
                  <c:v>5.7746478873239436E-2</c:v>
                </c:pt>
                <c:pt idx="710">
                  <c:v>5.7665260196905765E-2</c:v>
                </c:pt>
                <c:pt idx="711">
                  <c:v>5.758426966292135E-2</c:v>
                </c:pt>
                <c:pt idx="712">
                  <c:v>5.7503506311360447E-2</c:v>
                </c:pt>
                <c:pt idx="713">
                  <c:v>5.7422969187675067E-2</c:v>
                </c:pt>
                <c:pt idx="714">
                  <c:v>5.7342657342657345E-2</c:v>
                </c:pt>
                <c:pt idx="715">
                  <c:v>5.7262569832402237E-2</c:v>
                </c:pt>
                <c:pt idx="716">
                  <c:v>5.7182705718270568E-2</c:v>
                </c:pt>
                <c:pt idx="717">
                  <c:v>5.7103064066852366E-2</c:v>
                </c:pt>
                <c:pt idx="718">
                  <c:v>5.702364394993046E-2</c:v>
                </c:pt>
                <c:pt idx="719">
                  <c:v>5.6944444444444443E-2</c:v>
                </c:pt>
                <c:pt idx="720">
                  <c:v>5.6865464632454926E-2</c:v>
                </c:pt>
                <c:pt idx="721">
                  <c:v>5.6786703601108032E-2</c:v>
                </c:pt>
                <c:pt idx="722">
                  <c:v>5.6708160442600276E-2</c:v>
                </c:pt>
                <c:pt idx="723">
                  <c:v>5.6629834254143648E-2</c:v>
                </c:pt>
                <c:pt idx="724">
                  <c:v>5.6551724137931032E-2</c:v>
                </c:pt>
                <c:pt idx="725">
                  <c:v>5.647382920110193E-2</c:v>
                </c:pt>
                <c:pt idx="726">
                  <c:v>5.6396148555708389E-2</c:v>
                </c:pt>
                <c:pt idx="727">
                  <c:v>5.631868131868132E-2</c:v>
                </c:pt>
                <c:pt idx="728">
                  <c:v>5.6241426611796985E-2</c:v>
                </c:pt>
                <c:pt idx="729">
                  <c:v>5.6164383561643834E-2</c:v>
                </c:pt>
                <c:pt idx="730">
                  <c:v>5.6087551299589603E-2</c:v>
                </c:pt>
                <c:pt idx="731">
                  <c:v>5.6010928961748634E-2</c:v>
                </c:pt>
                <c:pt idx="732">
                  <c:v>5.593451568894952E-2</c:v>
                </c:pt>
                <c:pt idx="733">
                  <c:v>5.5858310626702996E-2</c:v>
                </c:pt>
                <c:pt idx="734">
                  <c:v>5.5782312925170066E-2</c:v>
                </c:pt>
                <c:pt idx="735">
                  <c:v>5.5706521739130432E-2</c:v>
                </c:pt>
                <c:pt idx="736">
                  <c:v>5.563093622795115E-2</c:v>
                </c:pt>
                <c:pt idx="737">
                  <c:v>5.5555555555555552E-2</c:v>
                </c:pt>
                <c:pt idx="738">
                  <c:v>5.5480378890392423E-2</c:v>
                </c:pt>
                <c:pt idx="739">
                  <c:v>5.5405405405405408E-2</c:v>
                </c:pt>
                <c:pt idx="740">
                  <c:v>5.5330634278002701E-2</c:v>
                </c:pt>
                <c:pt idx="741">
                  <c:v>5.5256064690026953E-2</c:v>
                </c:pt>
                <c:pt idx="742">
                  <c:v>5.518169582772544E-2</c:v>
                </c:pt>
                <c:pt idx="743">
                  <c:v>5.510752688172043E-2</c:v>
                </c:pt>
                <c:pt idx="744">
                  <c:v>5.5033557046979868E-2</c:v>
                </c:pt>
                <c:pt idx="745">
                  <c:v>5.4959785522788206E-2</c:v>
                </c:pt>
                <c:pt idx="746">
                  <c:v>5.4886211512717539E-2</c:v>
                </c:pt>
                <c:pt idx="747">
                  <c:v>5.4812834224598928E-2</c:v>
                </c:pt>
                <c:pt idx="748">
                  <c:v>5.4739652870493989E-2</c:v>
                </c:pt>
                <c:pt idx="749">
                  <c:v>5.4666666666666669E-2</c:v>
                </c:pt>
                <c:pt idx="750">
                  <c:v>5.459387483355526E-2</c:v>
                </c:pt>
                <c:pt idx="751">
                  <c:v>5.4521276595744683E-2</c:v>
                </c:pt>
                <c:pt idx="752">
                  <c:v>5.4448871181938911E-2</c:v>
                </c:pt>
                <c:pt idx="753">
                  <c:v>5.4376657824933686E-2</c:v>
                </c:pt>
                <c:pt idx="754">
                  <c:v>5.4304635761589407E-2</c:v>
                </c:pt>
                <c:pt idx="755">
                  <c:v>5.423280423280423E-2</c:v>
                </c:pt>
                <c:pt idx="756">
                  <c:v>5.416116248348745E-2</c:v>
                </c:pt>
                <c:pt idx="757">
                  <c:v>5.4089709762532981E-2</c:v>
                </c:pt>
                <c:pt idx="758">
                  <c:v>5.4018445322793152E-2</c:v>
                </c:pt>
                <c:pt idx="759">
                  <c:v>5.3947368421052633E-2</c:v>
                </c:pt>
                <c:pt idx="760">
                  <c:v>5.387647831800263E-2</c:v>
                </c:pt>
                <c:pt idx="761">
                  <c:v>5.3805774278215222E-2</c:v>
                </c:pt>
                <c:pt idx="762">
                  <c:v>5.3735255570117955E-2</c:v>
                </c:pt>
                <c:pt idx="763">
                  <c:v>5.3664921465968587E-2</c:v>
                </c:pt>
                <c:pt idx="764">
                  <c:v>5.3594771241830062E-2</c:v>
                </c:pt>
                <c:pt idx="765">
                  <c:v>5.3524804177545689E-2</c:v>
                </c:pt>
                <c:pt idx="766">
                  <c:v>5.3455019556714473E-2</c:v>
                </c:pt>
                <c:pt idx="767">
                  <c:v>5.3385416666666664E-2</c:v>
                </c:pt>
                <c:pt idx="768">
                  <c:v>5.3315994798439535E-2</c:v>
                </c:pt>
                <c:pt idx="769">
                  <c:v>5.3246753246753244E-2</c:v>
                </c:pt>
                <c:pt idx="770">
                  <c:v>5.3177691309987028E-2</c:v>
                </c:pt>
                <c:pt idx="771">
                  <c:v>5.3108808290155442E-2</c:v>
                </c:pt>
                <c:pt idx="772">
                  <c:v>5.3040103492884863E-2</c:v>
                </c:pt>
                <c:pt idx="773">
                  <c:v>5.2971576227390182E-2</c:v>
                </c:pt>
                <c:pt idx="774">
                  <c:v>5.8064516129032261E-2</c:v>
                </c:pt>
                <c:pt idx="775">
                  <c:v>5.7989690721649487E-2</c:v>
                </c:pt>
                <c:pt idx="776">
                  <c:v>5.7915057915057917E-2</c:v>
                </c:pt>
                <c:pt idx="777">
                  <c:v>5.7840616966580979E-2</c:v>
                </c:pt>
                <c:pt idx="778">
                  <c:v>5.7766367137355584E-2</c:v>
                </c:pt>
                <c:pt idx="779">
                  <c:v>5.7692307692307696E-2</c:v>
                </c:pt>
                <c:pt idx="780">
                  <c:v>5.7618437900128043E-2</c:v>
                </c:pt>
                <c:pt idx="781">
                  <c:v>5.754475703324808E-2</c:v>
                </c:pt>
                <c:pt idx="782">
                  <c:v>5.7471264367816091E-2</c:v>
                </c:pt>
                <c:pt idx="783">
                  <c:v>5.7397959183673471E-2</c:v>
                </c:pt>
                <c:pt idx="784">
                  <c:v>5.7324840764331211E-2</c:v>
                </c:pt>
                <c:pt idx="785">
                  <c:v>5.7251908396946563E-2</c:v>
                </c:pt>
                <c:pt idx="786">
                  <c:v>5.7179161372299871E-2</c:v>
                </c:pt>
                <c:pt idx="787">
                  <c:v>5.7106598984771571E-2</c:v>
                </c:pt>
                <c:pt idx="788">
                  <c:v>5.8301647655259824E-2</c:v>
                </c:pt>
                <c:pt idx="789">
                  <c:v>5.8227848101265821E-2</c:v>
                </c:pt>
                <c:pt idx="790">
                  <c:v>5.8154235145385591E-2</c:v>
                </c:pt>
                <c:pt idx="791">
                  <c:v>5.808080808080808E-2</c:v>
                </c:pt>
                <c:pt idx="792">
                  <c:v>5.8007566204287514E-2</c:v>
                </c:pt>
                <c:pt idx="793">
                  <c:v>5.793450881612091E-2</c:v>
                </c:pt>
                <c:pt idx="794">
                  <c:v>5.7861635220125787E-2</c:v>
                </c:pt>
                <c:pt idx="795">
                  <c:v>5.7788944723618091E-2</c:v>
                </c:pt>
                <c:pt idx="796">
                  <c:v>5.7716436637390213E-2</c:v>
                </c:pt>
                <c:pt idx="797">
                  <c:v>5.764411027568922E-2</c:v>
                </c:pt>
                <c:pt idx="798">
                  <c:v>5.7571964956195244E-2</c:v>
                </c:pt>
                <c:pt idx="799">
                  <c:v>5.7500000000000002E-2</c:v>
                </c:pt>
                <c:pt idx="800">
                  <c:v>5.742821473158552E-2</c:v>
                </c:pt>
                <c:pt idx="801">
                  <c:v>5.7356608478802994E-2</c:v>
                </c:pt>
                <c:pt idx="802">
                  <c:v>5.7285180572851806E-2</c:v>
                </c:pt>
                <c:pt idx="803">
                  <c:v>5.721393034825871E-2</c:v>
                </c:pt>
                <c:pt idx="804">
                  <c:v>5.7142857142857141E-2</c:v>
                </c:pt>
                <c:pt idx="805">
                  <c:v>5.7071960297766747E-2</c:v>
                </c:pt>
                <c:pt idx="806">
                  <c:v>5.7001239157372985E-2</c:v>
                </c:pt>
                <c:pt idx="807">
                  <c:v>5.6930693069306933E-2</c:v>
                </c:pt>
                <c:pt idx="808">
                  <c:v>5.6860321384425219E-2</c:v>
                </c:pt>
                <c:pt idx="809">
                  <c:v>5.6790123456790124E-2</c:v>
                </c:pt>
                <c:pt idx="810">
                  <c:v>5.6720098643649818E-2</c:v>
                </c:pt>
                <c:pt idx="811">
                  <c:v>5.6650246305418719E-2</c:v>
                </c:pt>
                <c:pt idx="812">
                  <c:v>5.6580565805658053E-2</c:v>
                </c:pt>
                <c:pt idx="813">
                  <c:v>5.6511056511056514E-2</c:v>
                </c:pt>
                <c:pt idx="814">
                  <c:v>5.6441717791411043E-2</c:v>
                </c:pt>
                <c:pt idx="815">
                  <c:v>5.6372549019607844E-2</c:v>
                </c:pt>
                <c:pt idx="816">
                  <c:v>5.6303549571603426E-2</c:v>
                </c:pt>
                <c:pt idx="817">
                  <c:v>5.623471882640587E-2</c:v>
                </c:pt>
                <c:pt idx="818">
                  <c:v>5.6166056166056168E-2</c:v>
                </c:pt>
                <c:pt idx="819">
                  <c:v>5.6097560975609757E-2</c:v>
                </c:pt>
                <c:pt idx="820">
                  <c:v>5.6029232643118147E-2</c:v>
                </c:pt>
                <c:pt idx="821">
                  <c:v>5.5961070559610707E-2</c:v>
                </c:pt>
                <c:pt idx="822">
                  <c:v>5.5893074119076548E-2</c:v>
                </c:pt>
                <c:pt idx="823">
                  <c:v>5.5825242718446605E-2</c:v>
                </c:pt>
                <c:pt idx="824">
                  <c:v>5.5757575757575756E-2</c:v>
                </c:pt>
                <c:pt idx="825">
                  <c:v>5.569007263922518E-2</c:v>
                </c:pt>
                <c:pt idx="826">
                  <c:v>5.5622732769044739E-2</c:v>
                </c:pt>
                <c:pt idx="827">
                  <c:v>5.5555555555555552E-2</c:v>
                </c:pt>
                <c:pt idx="828">
                  <c:v>5.5488540410132688E-2</c:v>
                </c:pt>
                <c:pt idx="829">
                  <c:v>5.5421686746987948E-2</c:v>
                </c:pt>
                <c:pt idx="830">
                  <c:v>5.5354993983152828E-2</c:v>
                </c:pt>
                <c:pt idx="831">
                  <c:v>5.5288461538461536E-2</c:v>
                </c:pt>
                <c:pt idx="832">
                  <c:v>5.5222088835534214E-2</c:v>
                </c:pt>
                <c:pt idx="833">
                  <c:v>5.5155875299760189E-2</c:v>
                </c:pt>
                <c:pt idx="834">
                  <c:v>5.5089820359281436E-2</c:v>
                </c:pt>
                <c:pt idx="835">
                  <c:v>5.5023923444976079E-2</c:v>
                </c:pt>
                <c:pt idx="836">
                  <c:v>5.4958183990442055E-2</c:v>
                </c:pt>
                <c:pt idx="837">
                  <c:v>5.4892601431980909E-2</c:v>
                </c:pt>
                <c:pt idx="838">
                  <c:v>5.4827175208581644E-2</c:v>
                </c:pt>
                <c:pt idx="839">
                  <c:v>5.4761904761904762E-2</c:v>
                </c:pt>
                <c:pt idx="840">
                  <c:v>5.4696789536266346E-2</c:v>
                </c:pt>
                <c:pt idx="841">
                  <c:v>5.4631828978622329E-2</c:v>
                </c:pt>
                <c:pt idx="842">
                  <c:v>5.4567022538552785E-2</c:v>
                </c:pt>
                <c:pt idx="843">
                  <c:v>5.4502369668246446E-2</c:v>
                </c:pt>
                <c:pt idx="844">
                  <c:v>5.4437869822485205E-2</c:v>
                </c:pt>
                <c:pt idx="845">
                  <c:v>5.4373522458628844E-2</c:v>
                </c:pt>
                <c:pt idx="846">
                  <c:v>5.4309327036599762E-2</c:v>
                </c:pt>
                <c:pt idx="847">
                  <c:v>5.4245283018867926E-2</c:v>
                </c:pt>
                <c:pt idx="848">
                  <c:v>5.418138987043581E-2</c:v>
                </c:pt>
                <c:pt idx="849">
                  <c:v>5.4117647058823527E-2</c:v>
                </c:pt>
                <c:pt idx="850">
                  <c:v>5.4054054054054057E-2</c:v>
                </c:pt>
                <c:pt idx="851">
                  <c:v>5.39906103286385E-2</c:v>
                </c:pt>
                <c:pt idx="852">
                  <c:v>5.3927315357561546E-2</c:v>
                </c:pt>
                <c:pt idx="853">
                  <c:v>5.3864168618266976E-2</c:v>
                </c:pt>
                <c:pt idx="854">
                  <c:v>5.3801169590643273E-2</c:v>
                </c:pt>
                <c:pt idx="855">
                  <c:v>5.3738317757009345E-2</c:v>
                </c:pt>
                <c:pt idx="856">
                  <c:v>5.3675612602100353E-2</c:v>
                </c:pt>
                <c:pt idx="857">
                  <c:v>5.3613053613053616E-2</c:v>
                </c:pt>
                <c:pt idx="858">
                  <c:v>5.3550640279394643E-2</c:v>
                </c:pt>
                <c:pt idx="859">
                  <c:v>5.3488372093023255E-2</c:v>
                </c:pt>
                <c:pt idx="860">
                  <c:v>5.3426248548199766E-2</c:v>
                </c:pt>
                <c:pt idx="861">
                  <c:v>5.336426914153132E-2</c:v>
                </c:pt>
                <c:pt idx="862">
                  <c:v>5.3302433371958287E-2</c:v>
                </c:pt>
                <c:pt idx="863">
                  <c:v>5.3240740740740741E-2</c:v>
                </c:pt>
                <c:pt idx="864">
                  <c:v>5.3179190751445088E-2</c:v>
                </c:pt>
                <c:pt idx="865">
                  <c:v>5.3117782909930716E-2</c:v>
                </c:pt>
                <c:pt idx="866">
                  <c:v>5.3056516724336797E-2</c:v>
                </c:pt>
                <c:pt idx="867">
                  <c:v>5.2995391705069124E-2</c:v>
                </c:pt>
                <c:pt idx="868">
                  <c:v>5.2934407364787113E-2</c:v>
                </c:pt>
                <c:pt idx="869">
                  <c:v>5.2873563218390804E-2</c:v>
                </c:pt>
                <c:pt idx="870">
                  <c:v>5.2812858783008038E-2</c:v>
                </c:pt>
                <c:pt idx="871">
                  <c:v>5.2752293577981654E-2</c:v>
                </c:pt>
                <c:pt idx="872">
                  <c:v>5.3837342497136315E-2</c:v>
                </c:pt>
                <c:pt idx="873">
                  <c:v>5.3775743707093822E-2</c:v>
                </c:pt>
                <c:pt idx="874">
                  <c:v>5.3714285714285714E-2</c:v>
                </c:pt>
                <c:pt idx="875">
                  <c:v>5.3652968036529677E-2</c:v>
                </c:pt>
                <c:pt idx="876">
                  <c:v>5.3591790193842644E-2</c:v>
                </c:pt>
                <c:pt idx="877">
                  <c:v>5.3530751708428248E-2</c:v>
                </c:pt>
                <c:pt idx="878">
                  <c:v>5.3469852104664393E-2</c:v>
                </c:pt>
                <c:pt idx="879">
                  <c:v>5.3409090909090906E-2</c:v>
                </c:pt>
                <c:pt idx="880">
                  <c:v>5.3348467650397274E-2</c:v>
                </c:pt>
                <c:pt idx="881">
                  <c:v>5.328798185941043E-2</c:v>
                </c:pt>
                <c:pt idx="882">
                  <c:v>5.3227633069082674E-2</c:v>
                </c:pt>
                <c:pt idx="883">
                  <c:v>5.3167420814479636E-2</c:v>
                </c:pt>
                <c:pt idx="884">
                  <c:v>5.3107344632768359E-2</c:v>
                </c:pt>
                <c:pt idx="885">
                  <c:v>5.3047404063205419E-2</c:v>
                </c:pt>
                <c:pt idx="886">
                  <c:v>5.2987598647125142E-2</c:v>
                </c:pt>
                <c:pt idx="887">
                  <c:v>5.2927927927927929E-2</c:v>
                </c:pt>
                <c:pt idx="888">
                  <c:v>5.2868391451068614E-2</c:v>
                </c:pt>
                <c:pt idx="889">
                  <c:v>5.2808988764044947E-2</c:v>
                </c:pt>
                <c:pt idx="890">
                  <c:v>5.2749719416386086E-2</c:v>
                </c:pt>
                <c:pt idx="891">
                  <c:v>5.2690582959641255E-2</c:v>
                </c:pt>
                <c:pt idx="892">
                  <c:v>5.2631578947368418E-2</c:v>
                </c:pt>
                <c:pt idx="893">
                  <c:v>5.2572706935123045E-2</c:v>
                </c:pt>
                <c:pt idx="894">
                  <c:v>5.2513966480446927E-2</c:v>
                </c:pt>
                <c:pt idx="895">
                  <c:v>5.2455357142857144E-2</c:v>
                </c:pt>
                <c:pt idx="896">
                  <c:v>5.2396878483835008E-2</c:v>
                </c:pt>
                <c:pt idx="897">
                  <c:v>5.2338530066815145E-2</c:v>
                </c:pt>
                <c:pt idx="898">
                  <c:v>5.2280311457174641E-2</c:v>
                </c:pt>
                <c:pt idx="899">
                  <c:v>5.2222222222222225E-2</c:v>
                </c:pt>
                <c:pt idx="900">
                  <c:v>5.2164261931187568E-2</c:v>
                </c:pt>
                <c:pt idx="901">
                  <c:v>5.2106430155210645E-2</c:v>
                </c:pt>
                <c:pt idx="902">
                  <c:v>5.2048726467331122E-2</c:v>
                </c:pt>
                <c:pt idx="903">
                  <c:v>5.1991150442477874E-2</c:v>
                </c:pt>
                <c:pt idx="904">
                  <c:v>5.4143646408839778E-2</c:v>
                </c:pt>
                <c:pt idx="905">
                  <c:v>5.4083885209713023E-2</c:v>
                </c:pt>
                <c:pt idx="906">
                  <c:v>5.4024255788313123E-2</c:v>
                </c:pt>
                <c:pt idx="907">
                  <c:v>5.3964757709251104E-2</c:v>
                </c:pt>
                <c:pt idx="908">
                  <c:v>5.3905390539053903E-2</c:v>
                </c:pt>
                <c:pt idx="909">
                  <c:v>5.3846153846153849E-2</c:v>
                </c:pt>
                <c:pt idx="910">
                  <c:v>5.3787047200878159E-2</c:v>
                </c:pt>
                <c:pt idx="911">
                  <c:v>5.3728070175438597E-2</c:v>
                </c:pt>
                <c:pt idx="912">
                  <c:v>5.3669222343921137E-2</c:v>
                </c:pt>
                <c:pt idx="913">
                  <c:v>5.3610503282275714E-2</c:v>
                </c:pt>
                <c:pt idx="914">
                  <c:v>5.3551912568306013E-2</c:v>
                </c:pt>
                <c:pt idx="915">
                  <c:v>5.3493449781659388E-2</c:v>
                </c:pt>
                <c:pt idx="916">
                  <c:v>5.3435114503816793E-2</c:v>
                </c:pt>
                <c:pt idx="917">
                  <c:v>5.3376906318082791E-2</c:v>
                </c:pt>
                <c:pt idx="918">
                  <c:v>5.3318824809575623E-2</c:v>
                </c:pt>
                <c:pt idx="919">
                  <c:v>5.3260869565217389E-2</c:v>
                </c:pt>
                <c:pt idx="920">
                  <c:v>5.3203040173724216E-2</c:v>
                </c:pt>
                <c:pt idx="921">
                  <c:v>5.3145336225596529E-2</c:v>
                </c:pt>
                <c:pt idx="922">
                  <c:v>5.3087757313109427E-2</c:v>
                </c:pt>
                <c:pt idx="923">
                  <c:v>5.3030303030303032E-2</c:v>
                </c:pt>
                <c:pt idx="924">
                  <c:v>5.2972972972972973E-2</c:v>
                </c:pt>
                <c:pt idx="925">
                  <c:v>5.2915766738660906E-2</c:v>
                </c:pt>
                <c:pt idx="926">
                  <c:v>5.2858683926645091E-2</c:v>
                </c:pt>
                <c:pt idx="927">
                  <c:v>5.2801724137931036E-2</c:v>
                </c:pt>
                <c:pt idx="928">
                  <c:v>5.2744886975242197E-2</c:v>
                </c:pt>
                <c:pt idx="929">
                  <c:v>5.2688172043010753E-2</c:v>
                </c:pt>
                <c:pt idx="930">
                  <c:v>5.2631578947368418E-2</c:v>
                </c:pt>
                <c:pt idx="931">
                  <c:v>5.257510729613734E-2</c:v>
                </c:pt>
                <c:pt idx="932">
                  <c:v>5.2518756698821008E-2</c:v>
                </c:pt>
                <c:pt idx="933">
                  <c:v>5.246252676659529E-2</c:v>
                </c:pt>
                <c:pt idx="934">
                  <c:v>5.2406417112299465E-2</c:v>
                </c:pt>
                <c:pt idx="935">
                  <c:v>5.2350427350427352E-2</c:v>
                </c:pt>
                <c:pt idx="936">
                  <c:v>5.2294557097118465E-2</c:v>
                </c:pt>
                <c:pt idx="937">
                  <c:v>5.2238805970149252E-2</c:v>
                </c:pt>
                <c:pt idx="938">
                  <c:v>5.2183173588924388E-2</c:v>
                </c:pt>
                <c:pt idx="939">
                  <c:v>5.2127659574468084E-2</c:v>
                </c:pt>
                <c:pt idx="940">
                  <c:v>5.2072263549415514E-2</c:v>
                </c:pt>
                <c:pt idx="941">
                  <c:v>5.2016985138004249E-2</c:v>
                </c:pt>
                <c:pt idx="942">
                  <c:v>5.1961823966065745E-2</c:v>
                </c:pt>
                <c:pt idx="943">
                  <c:v>5.190677966101695E-2</c:v>
                </c:pt>
                <c:pt idx="944">
                  <c:v>5.185185185185185E-2</c:v>
                </c:pt>
                <c:pt idx="945">
                  <c:v>5.1797040169133189E-2</c:v>
                </c:pt>
                <c:pt idx="946">
                  <c:v>5.1742344244984161E-2</c:v>
                </c:pt>
                <c:pt idx="947">
                  <c:v>5.1687763713080169E-2</c:v>
                </c:pt>
                <c:pt idx="948">
                  <c:v>5.1633298208640675E-2</c:v>
                </c:pt>
                <c:pt idx="949">
                  <c:v>5.1578947368421051E-2</c:v>
                </c:pt>
                <c:pt idx="950">
                  <c:v>5.152471083070452E-2</c:v>
                </c:pt>
                <c:pt idx="951">
                  <c:v>5.1470588235294115E-2</c:v>
                </c:pt>
                <c:pt idx="952">
                  <c:v>5.1416579223504719E-2</c:v>
                </c:pt>
                <c:pt idx="953">
                  <c:v>5.1362683438155136E-2</c:v>
                </c:pt>
                <c:pt idx="954">
                  <c:v>5.1308900523560207E-2</c:v>
                </c:pt>
                <c:pt idx="955">
                  <c:v>5.1255230125523014E-2</c:v>
                </c:pt>
                <c:pt idx="956">
                  <c:v>5.1201671891327065E-2</c:v>
                </c:pt>
                <c:pt idx="957">
                  <c:v>5.1148225469728602E-2</c:v>
                </c:pt>
                <c:pt idx="958">
                  <c:v>5.1094890510948905E-2</c:v>
                </c:pt>
                <c:pt idx="959">
                  <c:v>5.1041666666666666E-2</c:v>
                </c:pt>
                <c:pt idx="960">
                  <c:v>5.0988553590010408E-2</c:v>
                </c:pt>
                <c:pt idx="961">
                  <c:v>5.0935550935550938E-2</c:v>
                </c:pt>
                <c:pt idx="962">
                  <c:v>5.0882658359293877E-2</c:v>
                </c:pt>
                <c:pt idx="963">
                  <c:v>5.0829875518672199E-2</c:v>
                </c:pt>
                <c:pt idx="964">
                  <c:v>5.0777202072538857E-2</c:v>
                </c:pt>
                <c:pt idx="965">
                  <c:v>5.0724637681159424E-2</c:v>
                </c:pt>
                <c:pt idx="966">
                  <c:v>5.0672182006204755E-2</c:v>
                </c:pt>
                <c:pt idx="967">
                  <c:v>5.06198347107438E-2</c:v>
                </c:pt>
                <c:pt idx="968">
                  <c:v>5.0567595459236329E-2</c:v>
                </c:pt>
                <c:pt idx="969">
                  <c:v>5.0515463917525774E-2</c:v>
                </c:pt>
                <c:pt idx="970">
                  <c:v>5.0463439752832129E-2</c:v>
                </c:pt>
                <c:pt idx="971">
                  <c:v>5.0411522633744855E-2</c:v>
                </c:pt>
                <c:pt idx="972">
                  <c:v>5.0359712230215826E-2</c:v>
                </c:pt>
                <c:pt idx="973">
                  <c:v>5.0308008213552365E-2</c:v>
                </c:pt>
                <c:pt idx="974">
                  <c:v>5.0256410256410255E-2</c:v>
                </c:pt>
                <c:pt idx="975">
                  <c:v>5.0204918032786885E-2</c:v>
                </c:pt>
                <c:pt idx="976">
                  <c:v>5.015353121801433E-2</c:v>
                </c:pt>
                <c:pt idx="977">
                  <c:v>5.0102249488752554E-2</c:v>
                </c:pt>
                <c:pt idx="978">
                  <c:v>5.0051072522982638E-2</c:v>
                </c:pt>
                <c:pt idx="979">
                  <c:v>0.05</c:v>
                </c:pt>
                <c:pt idx="980">
                  <c:v>4.9949031600407749E-2</c:v>
                </c:pt>
                <c:pt idx="981">
                  <c:v>4.9898167006109981E-2</c:v>
                </c:pt>
                <c:pt idx="982">
                  <c:v>4.9847405900305189E-2</c:v>
                </c:pt>
                <c:pt idx="983">
                  <c:v>4.9796747967479675E-2</c:v>
                </c:pt>
                <c:pt idx="984">
                  <c:v>4.9746192893401014E-2</c:v>
                </c:pt>
                <c:pt idx="985">
                  <c:v>4.9695740365111561E-2</c:v>
                </c:pt>
                <c:pt idx="986">
                  <c:v>4.9645390070921988E-2</c:v>
                </c:pt>
                <c:pt idx="987">
                  <c:v>4.9595141700404861E-2</c:v>
                </c:pt>
                <c:pt idx="988">
                  <c:v>4.9544994944388271E-2</c:v>
                </c:pt>
                <c:pt idx="989">
                  <c:v>4.9494949494949494E-2</c:v>
                </c:pt>
                <c:pt idx="990">
                  <c:v>4.9445005045408677E-2</c:v>
                </c:pt>
                <c:pt idx="991">
                  <c:v>4.9395161290322578E-2</c:v>
                </c:pt>
                <c:pt idx="992">
                  <c:v>4.9345417925478349E-2</c:v>
                </c:pt>
                <c:pt idx="993">
                  <c:v>4.9295774647887321E-2</c:v>
                </c:pt>
                <c:pt idx="994">
                  <c:v>4.9246231155778891E-2</c:v>
                </c:pt>
                <c:pt idx="995">
                  <c:v>4.9196787148594379E-2</c:v>
                </c:pt>
                <c:pt idx="996">
                  <c:v>4.9147442326980942E-2</c:v>
                </c:pt>
                <c:pt idx="997">
                  <c:v>4.9098196392785572E-2</c:v>
                </c:pt>
                <c:pt idx="998">
                  <c:v>4.9049049049049047E-2</c:v>
                </c:pt>
                <c:pt idx="999">
                  <c:v>4.9000000000000002E-2</c:v>
                </c:pt>
              </c:numCache>
            </c:numRef>
          </c:yVal>
          <c:smooth val="0"/>
          <c:extLst>
            <c:ext xmlns:c16="http://schemas.microsoft.com/office/drawing/2014/chart" uri="{C3380CC4-5D6E-409C-BE32-E72D297353CC}">
              <c16:uniqueId val="{0000000A-3DFC-4EEC-BE04-97A64DCAFA7C}"/>
            </c:ext>
          </c:extLst>
        </c:ser>
        <c:ser>
          <c:idx val="1"/>
          <c:order val="1"/>
          <c:spPr>
            <a:ln>
              <a:solidFill>
                <a:schemeClr val="accent1"/>
              </a:solidFill>
            </a:ln>
          </c:spPr>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values'!$Q$5:$Q$1004</c:f>
              <c:numCache>
                <c:formatCode>General</c:formatCode>
                <c:ptCount val="1000"/>
                <c:pt idx="0">
                  <c:v>0</c:v>
                </c:pt>
                <c:pt idx="1">
                  <c:v>0</c:v>
                </c:pt>
                <c:pt idx="2">
                  <c:v>0</c:v>
                </c:pt>
                <c:pt idx="3">
                  <c:v>0</c:v>
                </c:pt>
                <c:pt idx="4">
                  <c:v>0</c:v>
                </c:pt>
                <c:pt idx="5">
                  <c:v>0</c:v>
                </c:pt>
                <c:pt idx="6">
                  <c:v>0</c:v>
                </c:pt>
                <c:pt idx="7">
                  <c:v>0</c:v>
                </c:pt>
                <c:pt idx="8">
                  <c:v>0</c:v>
                </c:pt>
                <c:pt idx="9">
                  <c:v>0</c:v>
                </c:pt>
                <c:pt idx="10">
                  <c:v>0.36363636363636365</c:v>
                </c:pt>
                <c:pt idx="11">
                  <c:v>0.33333333333333331</c:v>
                </c:pt>
                <c:pt idx="12">
                  <c:v>0.30769230769230771</c:v>
                </c:pt>
                <c:pt idx="13">
                  <c:v>0.2857142857142857</c:v>
                </c:pt>
                <c:pt idx="14">
                  <c:v>0.26666666666666666</c:v>
                </c:pt>
                <c:pt idx="15">
                  <c:v>0.25</c:v>
                </c:pt>
                <c:pt idx="16">
                  <c:v>0.23529411764705882</c:v>
                </c:pt>
                <c:pt idx="17">
                  <c:v>0.22222222222222221</c:v>
                </c:pt>
                <c:pt idx="18">
                  <c:v>0.21052631578947367</c:v>
                </c:pt>
                <c:pt idx="19">
                  <c:v>0.2</c:v>
                </c:pt>
                <c:pt idx="20">
                  <c:v>0.19047619047619047</c:v>
                </c:pt>
                <c:pt idx="21">
                  <c:v>0.18181818181818182</c:v>
                </c:pt>
                <c:pt idx="22">
                  <c:v>0.17391304347826086</c:v>
                </c:pt>
                <c:pt idx="23">
                  <c:v>0.16666666666666666</c:v>
                </c:pt>
                <c:pt idx="24">
                  <c:v>0.16</c:v>
                </c:pt>
                <c:pt idx="25">
                  <c:v>0.15384615384615385</c:v>
                </c:pt>
                <c:pt idx="26">
                  <c:v>0.14814814814814814</c:v>
                </c:pt>
                <c:pt idx="27">
                  <c:v>0.14285714285714285</c:v>
                </c:pt>
                <c:pt idx="28">
                  <c:v>0.13793103448275862</c:v>
                </c:pt>
                <c:pt idx="29">
                  <c:v>0.13333333333333333</c:v>
                </c:pt>
                <c:pt idx="30">
                  <c:v>0.12903225806451613</c:v>
                </c:pt>
                <c:pt idx="31">
                  <c:v>0.125</c:v>
                </c:pt>
                <c:pt idx="32">
                  <c:v>0.12121212121212122</c:v>
                </c:pt>
                <c:pt idx="33">
                  <c:v>0.11764705882352941</c:v>
                </c:pt>
                <c:pt idx="34">
                  <c:v>0.11428571428571428</c:v>
                </c:pt>
                <c:pt idx="35">
                  <c:v>0.1111111111111111</c:v>
                </c:pt>
                <c:pt idx="36">
                  <c:v>0.10810810810810811</c:v>
                </c:pt>
                <c:pt idx="37">
                  <c:v>0.10526315789473684</c:v>
                </c:pt>
                <c:pt idx="38">
                  <c:v>0.10256410256410256</c:v>
                </c:pt>
                <c:pt idx="39">
                  <c:v>0.1</c:v>
                </c:pt>
                <c:pt idx="40">
                  <c:v>9.7560975609756101E-2</c:v>
                </c:pt>
                <c:pt idx="41">
                  <c:v>0.19047619047619047</c:v>
                </c:pt>
                <c:pt idx="42">
                  <c:v>0.18604651162790697</c:v>
                </c:pt>
                <c:pt idx="43">
                  <c:v>0.18181818181818182</c:v>
                </c:pt>
                <c:pt idx="44">
                  <c:v>0.17777777777777778</c:v>
                </c:pt>
                <c:pt idx="45">
                  <c:v>0.17391304347826086</c:v>
                </c:pt>
                <c:pt idx="46">
                  <c:v>0.1702127659574468</c:v>
                </c:pt>
                <c:pt idx="47">
                  <c:v>0.16666666666666666</c:v>
                </c:pt>
                <c:pt idx="48">
                  <c:v>0.16326530612244897</c:v>
                </c:pt>
                <c:pt idx="49">
                  <c:v>0.16</c:v>
                </c:pt>
                <c:pt idx="50">
                  <c:v>0.19607843137254902</c:v>
                </c:pt>
                <c:pt idx="51">
                  <c:v>0.19230769230769232</c:v>
                </c:pt>
                <c:pt idx="52">
                  <c:v>0.18867924528301888</c:v>
                </c:pt>
                <c:pt idx="53">
                  <c:v>0.18518518518518517</c:v>
                </c:pt>
                <c:pt idx="54">
                  <c:v>0.18181818181818182</c:v>
                </c:pt>
                <c:pt idx="55">
                  <c:v>0.17857142857142858</c:v>
                </c:pt>
                <c:pt idx="56">
                  <c:v>0.17543859649122806</c:v>
                </c:pt>
                <c:pt idx="57">
                  <c:v>0.17241379310344829</c:v>
                </c:pt>
                <c:pt idx="58">
                  <c:v>0.16949152542372881</c:v>
                </c:pt>
                <c:pt idx="59">
                  <c:v>0.16666666666666666</c:v>
                </c:pt>
                <c:pt idx="60">
                  <c:v>0.16393442622950818</c:v>
                </c:pt>
                <c:pt idx="61">
                  <c:v>0.16129032258064516</c:v>
                </c:pt>
                <c:pt idx="62">
                  <c:v>0.15873015873015872</c:v>
                </c:pt>
                <c:pt idx="63">
                  <c:v>0.15625</c:v>
                </c:pt>
                <c:pt idx="64">
                  <c:v>0.15384615384615385</c:v>
                </c:pt>
                <c:pt idx="65">
                  <c:v>0.15151515151515152</c:v>
                </c:pt>
                <c:pt idx="66">
                  <c:v>0.14925373134328357</c:v>
                </c:pt>
                <c:pt idx="67">
                  <c:v>0.14705882352941177</c:v>
                </c:pt>
                <c:pt idx="68">
                  <c:v>0.14492753623188406</c:v>
                </c:pt>
                <c:pt idx="69">
                  <c:v>0.15714285714285714</c:v>
                </c:pt>
                <c:pt idx="70">
                  <c:v>0.15492957746478872</c:v>
                </c:pt>
                <c:pt idx="71">
                  <c:v>0.15277777777777779</c:v>
                </c:pt>
                <c:pt idx="72">
                  <c:v>0.15068493150684931</c:v>
                </c:pt>
                <c:pt idx="73">
                  <c:v>0.14864864864864866</c:v>
                </c:pt>
                <c:pt idx="74">
                  <c:v>0.14666666666666667</c:v>
                </c:pt>
                <c:pt idx="75">
                  <c:v>0.14473684210526316</c:v>
                </c:pt>
                <c:pt idx="76">
                  <c:v>0.14285714285714285</c:v>
                </c:pt>
                <c:pt idx="77">
                  <c:v>0.14102564102564102</c:v>
                </c:pt>
                <c:pt idx="78">
                  <c:v>0.13924050632911392</c:v>
                </c:pt>
                <c:pt idx="79">
                  <c:v>0.13750000000000001</c:v>
                </c:pt>
                <c:pt idx="80">
                  <c:v>0.13580246913580246</c:v>
                </c:pt>
                <c:pt idx="81">
                  <c:v>0.13414634146341464</c:v>
                </c:pt>
                <c:pt idx="82">
                  <c:v>0.13253012048192772</c:v>
                </c:pt>
                <c:pt idx="83">
                  <c:v>0.13095238095238096</c:v>
                </c:pt>
                <c:pt idx="84">
                  <c:v>0.12941176470588237</c:v>
                </c:pt>
                <c:pt idx="85">
                  <c:v>0.12790697674418605</c:v>
                </c:pt>
                <c:pt idx="86">
                  <c:v>0.12643678160919541</c:v>
                </c:pt>
                <c:pt idx="87">
                  <c:v>0.125</c:v>
                </c:pt>
                <c:pt idx="88">
                  <c:v>0.12359550561797752</c:v>
                </c:pt>
                <c:pt idx="89">
                  <c:v>0.12222222222222222</c:v>
                </c:pt>
                <c:pt idx="90">
                  <c:v>0.12087912087912088</c:v>
                </c:pt>
                <c:pt idx="91">
                  <c:v>0.11956521739130435</c:v>
                </c:pt>
                <c:pt idx="92">
                  <c:v>0.11827956989247312</c:v>
                </c:pt>
                <c:pt idx="93">
                  <c:v>0.11702127659574468</c:v>
                </c:pt>
                <c:pt idx="94">
                  <c:v>0.11578947368421053</c:v>
                </c:pt>
                <c:pt idx="95">
                  <c:v>0.11458333333333333</c:v>
                </c:pt>
                <c:pt idx="96">
                  <c:v>0.1134020618556701</c:v>
                </c:pt>
                <c:pt idx="97">
                  <c:v>0.11224489795918367</c:v>
                </c:pt>
                <c:pt idx="98">
                  <c:v>0.1111111111111111</c:v>
                </c:pt>
                <c:pt idx="99">
                  <c:v>0.11</c:v>
                </c:pt>
                <c:pt idx="100">
                  <c:v>0.10891089108910891</c:v>
                </c:pt>
                <c:pt idx="101">
                  <c:v>0.10784313725490197</c:v>
                </c:pt>
                <c:pt idx="102">
                  <c:v>0.10679611650485436</c:v>
                </c:pt>
                <c:pt idx="103">
                  <c:v>0.10576923076923077</c:v>
                </c:pt>
                <c:pt idx="104">
                  <c:v>0.10476190476190476</c:v>
                </c:pt>
                <c:pt idx="105">
                  <c:v>0.10377358490566038</c:v>
                </c:pt>
                <c:pt idx="106">
                  <c:v>0.10280373831775701</c:v>
                </c:pt>
                <c:pt idx="107">
                  <c:v>0.10185185185185185</c:v>
                </c:pt>
                <c:pt idx="108">
                  <c:v>0.10091743119266056</c:v>
                </c:pt>
                <c:pt idx="109">
                  <c:v>0.1</c:v>
                </c:pt>
                <c:pt idx="110">
                  <c:v>9.90990990990991E-2</c:v>
                </c:pt>
                <c:pt idx="111">
                  <c:v>9.8214285714285712E-2</c:v>
                </c:pt>
                <c:pt idx="112">
                  <c:v>9.7345132743362831E-2</c:v>
                </c:pt>
                <c:pt idx="113">
                  <c:v>9.6491228070175433E-2</c:v>
                </c:pt>
                <c:pt idx="114">
                  <c:v>9.5652173913043481E-2</c:v>
                </c:pt>
                <c:pt idx="115">
                  <c:v>9.4827586206896547E-2</c:v>
                </c:pt>
                <c:pt idx="116">
                  <c:v>9.4017094017094016E-2</c:v>
                </c:pt>
                <c:pt idx="117">
                  <c:v>9.3220338983050849E-2</c:v>
                </c:pt>
                <c:pt idx="118">
                  <c:v>9.2436974789915971E-2</c:v>
                </c:pt>
                <c:pt idx="119">
                  <c:v>9.166666666666666E-2</c:v>
                </c:pt>
                <c:pt idx="120">
                  <c:v>9.0909090909090912E-2</c:v>
                </c:pt>
                <c:pt idx="121">
                  <c:v>9.0163934426229511E-2</c:v>
                </c:pt>
                <c:pt idx="122">
                  <c:v>8.943089430894309E-2</c:v>
                </c:pt>
                <c:pt idx="123">
                  <c:v>8.8709677419354843E-2</c:v>
                </c:pt>
                <c:pt idx="124">
                  <c:v>8.7999999999999995E-2</c:v>
                </c:pt>
                <c:pt idx="125">
                  <c:v>8.7301587301587297E-2</c:v>
                </c:pt>
                <c:pt idx="126">
                  <c:v>8.6614173228346455E-2</c:v>
                </c:pt>
                <c:pt idx="127">
                  <c:v>8.59375E-2</c:v>
                </c:pt>
                <c:pt idx="128">
                  <c:v>8.5271317829457363E-2</c:v>
                </c:pt>
                <c:pt idx="129">
                  <c:v>8.461538461538462E-2</c:v>
                </c:pt>
                <c:pt idx="130">
                  <c:v>8.3969465648854963E-2</c:v>
                </c:pt>
                <c:pt idx="131">
                  <c:v>8.3333333333333329E-2</c:v>
                </c:pt>
                <c:pt idx="132">
                  <c:v>8.2706766917293228E-2</c:v>
                </c:pt>
                <c:pt idx="133">
                  <c:v>8.2089552238805971E-2</c:v>
                </c:pt>
                <c:pt idx="134">
                  <c:v>8.1481481481481488E-2</c:v>
                </c:pt>
                <c:pt idx="135">
                  <c:v>8.0882352941176475E-2</c:v>
                </c:pt>
                <c:pt idx="136">
                  <c:v>8.0291970802919707E-2</c:v>
                </c:pt>
                <c:pt idx="137">
                  <c:v>7.9710144927536225E-2</c:v>
                </c:pt>
                <c:pt idx="138">
                  <c:v>7.9136690647482008E-2</c:v>
                </c:pt>
                <c:pt idx="139">
                  <c:v>7.857142857142857E-2</c:v>
                </c:pt>
                <c:pt idx="140">
                  <c:v>7.8014184397163122E-2</c:v>
                </c:pt>
                <c:pt idx="141">
                  <c:v>7.746478873239436E-2</c:v>
                </c:pt>
                <c:pt idx="142">
                  <c:v>7.6923076923076927E-2</c:v>
                </c:pt>
                <c:pt idx="143">
                  <c:v>7.6388888888888895E-2</c:v>
                </c:pt>
                <c:pt idx="144">
                  <c:v>7.586206896551724E-2</c:v>
                </c:pt>
                <c:pt idx="145">
                  <c:v>7.5342465753424653E-2</c:v>
                </c:pt>
                <c:pt idx="146">
                  <c:v>7.4829931972789115E-2</c:v>
                </c:pt>
                <c:pt idx="147">
                  <c:v>7.4324324324324328E-2</c:v>
                </c:pt>
                <c:pt idx="148">
                  <c:v>8.7248322147651006E-2</c:v>
                </c:pt>
                <c:pt idx="149">
                  <c:v>8.666666666666667E-2</c:v>
                </c:pt>
                <c:pt idx="150">
                  <c:v>8.6092715231788075E-2</c:v>
                </c:pt>
                <c:pt idx="151">
                  <c:v>8.5526315789473686E-2</c:v>
                </c:pt>
                <c:pt idx="152">
                  <c:v>8.4967320261437912E-2</c:v>
                </c:pt>
                <c:pt idx="153">
                  <c:v>8.4415584415584416E-2</c:v>
                </c:pt>
                <c:pt idx="154">
                  <c:v>8.387096774193549E-2</c:v>
                </c:pt>
                <c:pt idx="155">
                  <c:v>8.3333333333333329E-2</c:v>
                </c:pt>
                <c:pt idx="156">
                  <c:v>8.2802547770700632E-2</c:v>
                </c:pt>
                <c:pt idx="157">
                  <c:v>8.2278481012658222E-2</c:v>
                </c:pt>
                <c:pt idx="158">
                  <c:v>8.1761006289308172E-2</c:v>
                </c:pt>
                <c:pt idx="159">
                  <c:v>8.1250000000000003E-2</c:v>
                </c:pt>
                <c:pt idx="160">
                  <c:v>8.0745341614906832E-2</c:v>
                </c:pt>
                <c:pt idx="161">
                  <c:v>8.0246913580246909E-2</c:v>
                </c:pt>
                <c:pt idx="162">
                  <c:v>7.9754601226993863E-2</c:v>
                </c:pt>
                <c:pt idx="163">
                  <c:v>7.926829268292683E-2</c:v>
                </c:pt>
                <c:pt idx="164">
                  <c:v>7.8787878787878782E-2</c:v>
                </c:pt>
                <c:pt idx="165">
                  <c:v>7.8313253012048195E-2</c:v>
                </c:pt>
                <c:pt idx="166">
                  <c:v>7.7844311377245512E-2</c:v>
                </c:pt>
                <c:pt idx="167">
                  <c:v>7.7380952380952384E-2</c:v>
                </c:pt>
                <c:pt idx="168">
                  <c:v>7.6923076923076927E-2</c:v>
                </c:pt>
                <c:pt idx="169">
                  <c:v>7.6470588235294124E-2</c:v>
                </c:pt>
                <c:pt idx="170">
                  <c:v>7.6023391812865493E-2</c:v>
                </c:pt>
                <c:pt idx="171">
                  <c:v>7.5581395348837205E-2</c:v>
                </c:pt>
                <c:pt idx="172">
                  <c:v>7.5144508670520235E-2</c:v>
                </c:pt>
                <c:pt idx="173">
                  <c:v>7.4712643678160925E-2</c:v>
                </c:pt>
                <c:pt idx="174">
                  <c:v>7.4285714285714288E-2</c:v>
                </c:pt>
                <c:pt idx="175">
                  <c:v>7.3863636363636367E-2</c:v>
                </c:pt>
                <c:pt idx="176">
                  <c:v>7.3446327683615822E-2</c:v>
                </c:pt>
                <c:pt idx="177">
                  <c:v>7.3033707865168537E-2</c:v>
                </c:pt>
                <c:pt idx="178">
                  <c:v>7.2625698324022353E-2</c:v>
                </c:pt>
                <c:pt idx="179">
                  <c:v>7.2222222222222215E-2</c:v>
                </c:pt>
                <c:pt idx="180">
                  <c:v>7.18232044198895E-2</c:v>
                </c:pt>
                <c:pt idx="181">
                  <c:v>7.1428571428571425E-2</c:v>
                </c:pt>
                <c:pt idx="182">
                  <c:v>7.1038251366120214E-2</c:v>
                </c:pt>
                <c:pt idx="183">
                  <c:v>7.0652173913043473E-2</c:v>
                </c:pt>
                <c:pt idx="184">
                  <c:v>7.0270270270270274E-2</c:v>
                </c:pt>
                <c:pt idx="185">
                  <c:v>6.9892473118279563E-2</c:v>
                </c:pt>
                <c:pt idx="186">
                  <c:v>6.9518716577540107E-2</c:v>
                </c:pt>
                <c:pt idx="187">
                  <c:v>6.9148936170212769E-2</c:v>
                </c:pt>
                <c:pt idx="188">
                  <c:v>6.8783068783068779E-2</c:v>
                </c:pt>
                <c:pt idx="189">
                  <c:v>6.8421052631578952E-2</c:v>
                </c:pt>
                <c:pt idx="190">
                  <c:v>6.8062827225130892E-2</c:v>
                </c:pt>
                <c:pt idx="191">
                  <c:v>6.7708333333333329E-2</c:v>
                </c:pt>
                <c:pt idx="192">
                  <c:v>6.7357512953367879E-2</c:v>
                </c:pt>
                <c:pt idx="193">
                  <c:v>6.7010309278350513E-2</c:v>
                </c:pt>
                <c:pt idx="194">
                  <c:v>6.6666666666666666E-2</c:v>
                </c:pt>
                <c:pt idx="195">
                  <c:v>6.6326530612244902E-2</c:v>
                </c:pt>
                <c:pt idx="196">
                  <c:v>6.5989847715736044E-2</c:v>
                </c:pt>
                <c:pt idx="197">
                  <c:v>7.0707070707070704E-2</c:v>
                </c:pt>
                <c:pt idx="198">
                  <c:v>7.0351758793969849E-2</c:v>
                </c:pt>
                <c:pt idx="199">
                  <c:v>7.0000000000000007E-2</c:v>
                </c:pt>
                <c:pt idx="200">
                  <c:v>6.965174129353234E-2</c:v>
                </c:pt>
                <c:pt idx="201">
                  <c:v>6.9306930693069313E-2</c:v>
                </c:pt>
                <c:pt idx="202">
                  <c:v>6.8965517241379309E-2</c:v>
                </c:pt>
                <c:pt idx="203">
                  <c:v>6.8627450980392163E-2</c:v>
                </c:pt>
                <c:pt idx="204">
                  <c:v>6.8292682926829273E-2</c:v>
                </c:pt>
                <c:pt idx="205">
                  <c:v>6.7961165048543687E-2</c:v>
                </c:pt>
                <c:pt idx="206">
                  <c:v>6.7632850241545889E-2</c:v>
                </c:pt>
                <c:pt idx="207">
                  <c:v>6.7307692307692304E-2</c:v>
                </c:pt>
                <c:pt idx="208">
                  <c:v>6.6985645933014357E-2</c:v>
                </c:pt>
                <c:pt idx="209">
                  <c:v>6.6666666666666666E-2</c:v>
                </c:pt>
                <c:pt idx="210">
                  <c:v>6.6350710900473939E-2</c:v>
                </c:pt>
                <c:pt idx="211">
                  <c:v>6.6037735849056603E-2</c:v>
                </c:pt>
                <c:pt idx="212">
                  <c:v>6.5727699530516437E-2</c:v>
                </c:pt>
                <c:pt idx="213">
                  <c:v>6.5420560747663545E-2</c:v>
                </c:pt>
                <c:pt idx="214">
                  <c:v>6.5116279069767441E-2</c:v>
                </c:pt>
                <c:pt idx="215">
                  <c:v>6.4814814814814811E-2</c:v>
                </c:pt>
                <c:pt idx="216">
                  <c:v>6.4516129032258063E-2</c:v>
                </c:pt>
                <c:pt idx="217">
                  <c:v>6.4220183486238536E-2</c:v>
                </c:pt>
                <c:pt idx="218">
                  <c:v>6.3926940639269403E-2</c:v>
                </c:pt>
                <c:pt idx="219">
                  <c:v>6.363636363636363E-2</c:v>
                </c:pt>
                <c:pt idx="220">
                  <c:v>6.3348416289592757E-2</c:v>
                </c:pt>
                <c:pt idx="221">
                  <c:v>6.3063063063063057E-2</c:v>
                </c:pt>
                <c:pt idx="222">
                  <c:v>6.2780269058295965E-2</c:v>
                </c:pt>
                <c:pt idx="223">
                  <c:v>6.6964285714285712E-2</c:v>
                </c:pt>
                <c:pt idx="224">
                  <c:v>6.6666666666666666E-2</c:v>
                </c:pt>
                <c:pt idx="225">
                  <c:v>6.637168141592921E-2</c:v>
                </c:pt>
                <c:pt idx="226">
                  <c:v>6.6079295154185022E-2</c:v>
                </c:pt>
                <c:pt idx="227">
                  <c:v>6.5789473684210523E-2</c:v>
                </c:pt>
                <c:pt idx="228">
                  <c:v>6.5502183406113537E-2</c:v>
                </c:pt>
                <c:pt idx="229">
                  <c:v>6.5217391304347824E-2</c:v>
                </c:pt>
                <c:pt idx="230">
                  <c:v>6.4935064935064929E-2</c:v>
                </c:pt>
                <c:pt idx="231">
                  <c:v>6.4655172413793108E-2</c:v>
                </c:pt>
                <c:pt idx="232">
                  <c:v>6.4377682403433473E-2</c:v>
                </c:pt>
                <c:pt idx="233">
                  <c:v>6.4102564102564097E-2</c:v>
                </c:pt>
                <c:pt idx="234">
                  <c:v>6.3829787234042548E-2</c:v>
                </c:pt>
                <c:pt idx="235">
                  <c:v>6.3559322033898302E-2</c:v>
                </c:pt>
                <c:pt idx="236">
                  <c:v>6.3291139240506333E-2</c:v>
                </c:pt>
                <c:pt idx="237">
                  <c:v>6.3025210084033612E-2</c:v>
                </c:pt>
                <c:pt idx="238">
                  <c:v>6.2761506276150625E-2</c:v>
                </c:pt>
                <c:pt idx="239">
                  <c:v>6.25E-2</c:v>
                </c:pt>
                <c:pt idx="240">
                  <c:v>6.2240663900414939E-2</c:v>
                </c:pt>
                <c:pt idx="241">
                  <c:v>6.1983471074380167E-2</c:v>
                </c:pt>
                <c:pt idx="242">
                  <c:v>6.1728395061728392E-2</c:v>
                </c:pt>
                <c:pt idx="243">
                  <c:v>6.1475409836065573E-2</c:v>
                </c:pt>
                <c:pt idx="244">
                  <c:v>6.1224489795918366E-2</c:v>
                </c:pt>
                <c:pt idx="245">
                  <c:v>6.097560975609756E-2</c:v>
                </c:pt>
                <c:pt idx="246">
                  <c:v>6.0728744939271252E-2</c:v>
                </c:pt>
                <c:pt idx="247">
                  <c:v>6.0483870967741937E-2</c:v>
                </c:pt>
                <c:pt idx="248">
                  <c:v>6.0240963855421686E-2</c:v>
                </c:pt>
                <c:pt idx="249">
                  <c:v>0.06</c:v>
                </c:pt>
                <c:pt idx="250">
                  <c:v>5.9760956175298807E-2</c:v>
                </c:pt>
                <c:pt idx="251">
                  <c:v>5.9523809523809521E-2</c:v>
                </c:pt>
                <c:pt idx="252">
                  <c:v>5.9288537549407112E-2</c:v>
                </c:pt>
                <c:pt idx="253">
                  <c:v>5.905511811023622E-2</c:v>
                </c:pt>
                <c:pt idx="254">
                  <c:v>5.8823529411764705E-2</c:v>
                </c:pt>
                <c:pt idx="255">
                  <c:v>5.859375E-2</c:v>
                </c:pt>
                <c:pt idx="256">
                  <c:v>5.8365758754863814E-2</c:v>
                </c:pt>
                <c:pt idx="257">
                  <c:v>5.8139534883720929E-2</c:v>
                </c:pt>
                <c:pt idx="258">
                  <c:v>5.7915057915057917E-2</c:v>
                </c:pt>
                <c:pt idx="259">
                  <c:v>5.7692307692307696E-2</c:v>
                </c:pt>
                <c:pt idx="260">
                  <c:v>5.7471264367816091E-2</c:v>
                </c:pt>
                <c:pt idx="261">
                  <c:v>5.7251908396946563E-2</c:v>
                </c:pt>
                <c:pt idx="262">
                  <c:v>6.4638783269961975E-2</c:v>
                </c:pt>
                <c:pt idx="263">
                  <c:v>6.4393939393939392E-2</c:v>
                </c:pt>
                <c:pt idx="264">
                  <c:v>6.4150943396226415E-2</c:v>
                </c:pt>
                <c:pt idx="265">
                  <c:v>6.3909774436090222E-2</c:v>
                </c:pt>
                <c:pt idx="266">
                  <c:v>6.3670411985018729E-2</c:v>
                </c:pt>
                <c:pt idx="267">
                  <c:v>6.7164179104477612E-2</c:v>
                </c:pt>
                <c:pt idx="268">
                  <c:v>6.6914498141263934E-2</c:v>
                </c:pt>
                <c:pt idx="269">
                  <c:v>6.6666666666666666E-2</c:v>
                </c:pt>
                <c:pt idx="270">
                  <c:v>6.6420664206642069E-2</c:v>
                </c:pt>
                <c:pt idx="271">
                  <c:v>6.6176470588235295E-2</c:v>
                </c:pt>
                <c:pt idx="272">
                  <c:v>6.5934065934065936E-2</c:v>
                </c:pt>
                <c:pt idx="273">
                  <c:v>6.569343065693431E-2</c:v>
                </c:pt>
                <c:pt idx="274">
                  <c:v>6.545454545454546E-2</c:v>
                </c:pt>
                <c:pt idx="275">
                  <c:v>6.5217391304347824E-2</c:v>
                </c:pt>
                <c:pt idx="276">
                  <c:v>6.4981949458483748E-2</c:v>
                </c:pt>
                <c:pt idx="277">
                  <c:v>6.4748201438848921E-2</c:v>
                </c:pt>
                <c:pt idx="278">
                  <c:v>6.4516129032258063E-2</c:v>
                </c:pt>
                <c:pt idx="279">
                  <c:v>6.4285714285714279E-2</c:v>
                </c:pt>
                <c:pt idx="280">
                  <c:v>6.4056939501779361E-2</c:v>
                </c:pt>
                <c:pt idx="281">
                  <c:v>6.3829787234042548E-2</c:v>
                </c:pt>
                <c:pt idx="282">
                  <c:v>6.3604240282685506E-2</c:v>
                </c:pt>
                <c:pt idx="283">
                  <c:v>6.3380281690140844E-2</c:v>
                </c:pt>
                <c:pt idx="284">
                  <c:v>6.3157894736842107E-2</c:v>
                </c:pt>
                <c:pt idx="285">
                  <c:v>6.2937062937062943E-2</c:v>
                </c:pt>
                <c:pt idx="286">
                  <c:v>6.2717770034843204E-2</c:v>
                </c:pt>
                <c:pt idx="287">
                  <c:v>6.25E-2</c:v>
                </c:pt>
                <c:pt idx="288">
                  <c:v>6.228373702422145E-2</c:v>
                </c:pt>
                <c:pt idx="289">
                  <c:v>6.2068965517241378E-2</c:v>
                </c:pt>
                <c:pt idx="290">
                  <c:v>6.1855670103092786E-2</c:v>
                </c:pt>
                <c:pt idx="291">
                  <c:v>6.1643835616438353E-2</c:v>
                </c:pt>
                <c:pt idx="292">
                  <c:v>6.1433447098976107E-2</c:v>
                </c:pt>
                <c:pt idx="293">
                  <c:v>6.1224489795918366E-2</c:v>
                </c:pt>
                <c:pt idx="294">
                  <c:v>6.1016949152542375E-2</c:v>
                </c:pt>
                <c:pt idx="295">
                  <c:v>6.0810810810810814E-2</c:v>
                </c:pt>
                <c:pt idx="296">
                  <c:v>6.0606060606060608E-2</c:v>
                </c:pt>
                <c:pt idx="297">
                  <c:v>6.0402684563758392E-2</c:v>
                </c:pt>
                <c:pt idx="298">
                  <c:v>6.0200668896321072E-2</c:v>
                </c:pt>
                <c:pt idx="299">
                  <c:v>6.6666666666666666E-2</c:v>
                </c:pt>
                <c:pt idx="300">
                  <c:v>6.6445182724252497E-2</c:v>
                </c:pt>
                <c:pt idx="301">
                  <c:v>6.6225165562913912E-2</c:v>
                </c:pt>
                <c:pt idx="302">
                  <c:v>6.6006600660066E-2</c:v>
                </c:pt>
                <c:pt idx="303">
                  <c:v>6.5789473684210523E-2</c:v>
                </c:pt>
                <c:pt idx="304">
                  <c:v>6.5573770491803282E-2</c:v>
                </c:pt>
                <c:pt idx="305">
                  <c:v>6.535947712418301E-2</c:v>
                </c:pt>
                <c:pt idx="306">
                  <c:v>6.5146579804560262E-2</c:v>
                </c:pt>
                <c:pt idx="307">
                  <c:v>6.4935064935064929E-2</c:v>
                </c:pt>
                <c:pt idx="308">
                  <c:v>6.4724919093851127E-2</c:v>
                </c:pt>
                <c:pt idx="309">
                  <c:v>6.4516129032258063E-2</c:v>
                </c:pt>
                <c:pt idx="310">
                  <c:v>6.4308681672025719E-2</c:v>
                </c:pt>
                <c:pt idx="311">
                  <c:v>6.4102564102564097E-2</c:v>
                </c:pt>
                <c:pt idx="312">
                  <c:v>6.3897763578274758E-2</c:v>
                </c:pt>
                <c:pt idx="313">
                  <c:v>6.3694267515923567E-2</c:v>
                </c:pt>
                <c:pt idx="314">
                  <c:v>6.3492063492063489E-2</c:v>
                </c:pt>
                <c:pt idx="315">
                  <c:v>6.3291139240506333E-2</c:v>
                </c:pt>
                <c:pt idx="316">
                  <c:v>6.3091482649842268E-2</c:v>
                </c:pt>
                <c:pt idx="317">
                  <c:v>6.2893081761006289E-2</c:v>
                </c:pt>
                <c:pt idx="318">
                  <c:v>6.2695924764890276E-2</c:v>
                </c:pt>
                <c:pt idx="319">
                  <c:v>6.25E-2</c:v>
                </c:pt>
                <c:pt idx="320">
                  <c:v>6.2305295950155763E-2</c:v>
                </c:pt>
                <c:pt idx="321">
                  <c:v>6.2111801242236024E-2</c:v>
                </c:pt>
                <c:pt idx="322">
                  <c:v>6.1919504643962849E-2</c:v>
                </c:pt>
                <c:pt idx="323">
                  <c:v>6.1728395061728392E-2</c:v>
                </c:pt>
                <c:pt idx="324">
                  <c:v>6.1538461538461542E-2</c:v>
                </c:pt>
                <c:pt idx="325">
                  <c:v>6.1349693251533742E-2</c:v>
                </c:pt>
                <c:pt idx="326">
                  <c:v>6.1162079510703363E-2</c:v>
                </c:pt>
                <c:pt idx="327">
                  <c:v>6.097560975609756E-2</c:v>
                </c:pt>
                <c:pt idx="328">
                  <c:v>6.0790273556231005E-2</c:v>
                </c:pt>
                <c:pt idx="329">
                  <c:v>6.0606060606060608E-2</c:v>
                </c:pt>
                <c:pt idx="330">
                  <c:v>6.0422960725075532E-2</c:v>
                </c:pt>
                <c:pt idx="331">
                  <c:v>6.0240963855421686E-2</c:v>
                </c:pt>
                <c:pt idx="332">
                  <c:v>6.006006006006006E-2</c:v>
                </c:pt>
                <c:pt idx="333">
                  <c:v>5.9880239520958084E-2</c:v>
                </c:pt>
                <c:pt idx="334">
                  <c:v>5.9701492537313432E-2</c:v>
                </c:pt>
                <c:pt idx="335">
                  <c:v>5.9523809523809521E-2</c:v>
                </c:pt>
                <c:pt idx="336">
                  <c:v>5.9347181008902079E-2</c:v>
                </c:pt>
                <c:pt idx="337">
                  <c:v>6.2130177514792898E-2</c:v>
                </c:pt>
                <c:pt idx="338">
                  <c:v>6.1946902654867256E-2</c:v>
                </c:pt>
                <c:pt idx="339">
                  <c:v>6.1764705882352944E-2</c:v>
                </c:pt>
                <c:pt idx="340">
                  <c:v>6.1583577712609971E-2</c:v>
                </c:pt>
                <c:pt idx="341">
                  <c:v>6.1403508771929821E-2</c:v>
                </c:pt>
                <c:pt idx="342">
                  <c:v>6.1224489795918366E-2</c:v>
                </c:pt>
                <c:pt idx="343">
                  <c:v>6.1046511627906974E-2</c:v>
                </c:pt>
                <c:pt idx="344">
                  <c:v>6.0869565217391307E-2</c:v>
                </c:pt>
                <c:pt idx="345">
                  <c:v>6.0693641618497107E-2</c:v>
                </c:pt>
                <c:pt idx="346">
                  <c:v>6.0518731988472622E-2</c:v>
                </c:pt>
                <c:pt idx="347">
                  <c:v>6.0344827586206899E-2</c:v>
                </c:pt>
                <c:pt idx="348">
                  <c:v>6.0171919770773637E-2</c:v>
                </c:pt>
                <c:pt idx="349">
                  <c:v>0.06</c:v>
                </c:pt>
                <c:pt idx="350">
                  <c:v>5.9829059829059832E-2</c:v>
                </c:pt>
                <c:pt idx="351">
                  <c:v>5.9659090909090912E-2</c:v>
                </c:pt>
                <c:pt idx="352">
                  <c:v>5.9490084985835696E-2</c:v>
                </c:pt>
                <c:pt idx="353">
                  <c:v>5.9322033898305086E-2</c:v>
                </c:pt>
                <c:pt idx="354">
                  <c:v>5.9154929577464786E-2</c:v>
                </c:pt>
                <c:pt idx="355">
                  <c:v>5.8988764044943819E-2</c:v>
                </c:pt>
                <c:pt idx="356">
                  <c:v>5.8823529411764705E-2</c:v>
                </c:pt>
                <c:pt idx="357">
                  <c:v>5.8659217877094973E-2</c:v>
                </c:pt>
                <c:pt idx="358">
                  <c:v>5.8495821727019497E-2</c:v>
                </c:pt>
                <c:pt idx="359">
                  <c:v>5.8333333333333334E-2</c:v>
                </c:pt>
                <c:pt idx="360">
                  <c:v>5.817174515235457E-2</c:v>
                </c:pt>
                <c:pt idx="361">
                  <c:v>5.8011049723756904E-2</c:v>
                </c:pt>
                <c:pt idx="362">
                  <c:v>5.7851239669421489E-2</c:v>
                </c:pt>
                <c:pt idx="363">
                  <c:v>5.7692307692307696E-2</c:v>
                </c:pt>
                <c:pt idx="364">
                  <c:v>5.7534246575342465E-2</c:v>
                </c:pt>
                <c:pt idx="365">
                  <c:v>5.737704918032787E-2</c:v>
                </c:pt>
                <c:pt idx="366">
                  <c:v>5.7220708446866483E-2</c:v>
                </c:pt>
                <c:pt idx="367">
                  <c:v>5.7065217391304345E-2</c:v>
                </c:pt>
                <c:pt idx="368">
                  <c:v>5.6910569105691054E-2</c:v>
                </c:pt>
                <c:pt idx="369">
                  <c:v>5.675675675675676E-2</c:v>
                </c:pt>
                <c:pt idx="370">
                  <c:v>5.6603773584905662E-2</c:v>
                </c:pt>
                <c:pt idx="371">
                  <c:v>5.6451612903225805E-2</c:v>
                </c:pt>
                <c:pt idx="372">
                  <c:v>5.6300268096514748E-2</c:v>
                </c:pt>
                <c:pt idx="373">
                  <c:v>5.6149732620320858E-2</c:v>
                </c:pt>
                <c:pt idx="374">
                  <c:v>5.6000000000000001E-2</c:v>
                </c:pt>
                <c:pt idx="375">
                  <c:v>5.5851063829787231E-2</c:v>
                </c:pt>
                <c:pt idx="376">
                  <c:v>5.5702917771883291E-2</c:v>
                </c:pt>
                <c:pt idx="377">
                  <c:v>5.5555555555555552E-2</c:v>
                </c:pt>
                <c:pt idx="378">
                  <c:v>5.5408970976253295E-2</c:v>
                </c:pt>
                <c:pt idx="379">
                  <c:v>5.526315789473684E-2</c:v>
                </c:pt>
                <c:pt idx="380">
                  <c:v>5.5118110236220472E-2</c:v>
                </c:pt>
                <c:pt idx="381">
                  <c:v>5.4973821989528798E-2</c:v>
                </c:pt>
                <c:pt idx="382">
                  <c:v>5.4830287206266322E-2</c:v>
                </c:pt>
                <c:pt idx="383">
                  <c:v>5.46875E-2</c:v>
                </c:pt>
                <c:pt idx="384">
                  <c:v>5.4545454545454543E-2</c:v>
                </c:pt>
                <c:pt idx="385">
                  <c:v>5.4404145077720206E-2</c:v>
                </c:pt>
                <c:pt idx="386">
                  <c:v>5.4263565891472867E-2</c:v>
                </c:pt>
                <c:pt idx="387">
                  <c:v>5.4123711340206188E-2</c:v>
                </c:pt>
                <c:pt idx="388">
                  <c:v>5.3984575835475578E-2</c:v>
                </c:pt>
                <c:pt idx="389">
                  <c:v>5.3846153846153849E-2</c:v>
                </c:pt>
                <c:pt idx="390">
                  <c:v>5.3708439897698211E-2</c:v>
                </c:pt>
                <c:pt idx="391">
                  <c:v>5.3571428571428568E-2</c:v>
                </c:pt>
                <c:pt idx="392">
                  <c:v>5.3435114503816793E-2</c:v>
                </c:pt>
                <c:pt idx="393">
                  <c:v>5.3299492385786802E-2</c:v>
                </c:pt>
                <c:pt idx="394">
                  <c:v>5.3164556962025315E-2</c:v>
                </c:pt>
                <c:pt idx="395">
                  <c:v>5.3030303030303032E-2</c:v>
                </c:pt>
                <c:pt idx="396">
                  <c:v>5.2896725440806043E-2</c:v>
                </c:pt>
                <c:pt idx="397">
                  <c:v>5.2763819095477386E-2</c:v>
                </c:pt>
                <c:pt idx="398">
                  <c:v>5.2631578947368418E-2</c:v>
                </c:pt>
                <c:pt idx="399">
                  <c:v>5.2499999999999998E-2</c:v>
                </c:pt>
                <c:pt idx="400">
                  <c:v>5.2369077306733167E-2</c:v>
                </c:pt>
                <c:pt idx="401">
                  <c:v>5.2238805970149252E-2</c:v>
                </c:pt>
                <c:pt idx="402">
                  <c:v>5.2109181141439205E-2</c:v>
                </c:pt>
                <c:pt idx="403">
                  <c:v>5.1980198019801978E-2</c:v>
                </c:pt>
                <c:pt idx="404">
                  <c:v>5.185185185185185E-2</c:v>
                </c:pt>
                <c:pt idx="405">
                  <c:v>5.1724137931034482E-2</c:v>
                </c:pt>
                <c:pt idx="406">
                  <c:v>5.1597051597051594E-2</c:v>
                </c:pt>
                <c:pt idx="407">
                  <c:v>5.1470588235294115E-2</c:v>
                </c:pt>
                <c:pt idx="408">
                  <c:v>5.1344743276283619E-2</c:v>
                </c:pt>
                <c:pt idx="409">
                  <c:v>5.1219512195121948E-2</c:v>
                </c:pt>
                <c:pt idx="410">
                  <c:v>5.1094890510948905E-2</c:v>
                </c:pt>
                <c:pt idx="411">
                  <c:v>5.0970873786407765E-2</c:v>
                </c:pt>
                <c:pt idx="412">
                  <c:v>5.0847457627118647E-2</c:v>
                </c:pt>
                <c:pt idx="413">
                  <c:v>5.0724637681159424E-2</c:v>
                </c:pt>
                <c:pt idx="414">
                  <c:v>5.0602409638554217E-2</c:v>
                </c:pt>
                <c:pt idx="415">
                  <c:v>5.0480769230769232E-2</c:v>
                </c:pt>
                <c:pt idx="416">
                  <c:v>5.0359712230215826E-2</c:v>
                </c:pt>
                <c:pt idx="417">
                  <c:v>5.0239234449760764E-2</c:v>
                </c:pt>
                <c:pt idx="418">
                  <c:v>5.0119331742243436E-2</c:v>
                </c:pt>
                <c:pt idx="419">
                  <c:v>0.05</c:v>
                </c:pt>
                <c:pt idx="420">
                  <c:v>4.9881235154394299E-2</c:v>
                </c:pt>
                <c:pt idx="421">
                  <c:v>4.9763033175355451E-2</c:v>
                </c:pt>
                <c:pt idx="422">
                  <c:v>4.9645390070921988E-2</c:v>
                </c:pt>
                <c:pt idx="423">
                  <c:v>4.9528301886792456E-2</c:v>
                </c:pt>
                <c:pt idx="424">
                  <c:v>4.9411764705882349E-2</c:v>
                </c:pt>
                <c:pt idx="425">
                  <c:v>4.9295774647887321E-2</c:v>
                </c:pt>
                <c:pt idx="426">
                  <c:v>4.9180327868852458E-2</c:v>
                </c:pt>
                <c:pt idx="427">
                  <c:v>4.9065420560747662E-2</c:v>
                </c:pt>
                <c:pt idx="428">
                  <c:v>4.8951048951048952E-2</c:v>
                </c:pt>
                <c:pt idx="429">
                  <c:v>4.8837209302325581E-2</c:v>
                </c:pt>
                <c:pt idx="430">
                  <c:v>4.8723897911832945E-2</c:v>
                </c:pt>
                <c:pt idx="431">
                  <c:v>4.8611111111111112E-2</c:v>
                </c:pt>
                <c:pt idx="432">
                  <c:v>4.8498845265588918E-2</c:v>
                </c:pt>
                <c:pt idx="433">
                  <c:v>4.8387096774193547E-2</c:v>
                </c:pt>
                <c:pt idx="434">
                  <c:v>4.8275862068965517E-2</c:v>
                </c:pt>
                <c:pt idx="435">
                  <c:v>4.8165137614678902E-2</c:v>
                </c:pt>
                <c:pt idx="436">
                  <c:v>4.8054919908466817E-2</c:v>
                </c:pt>
                <c:pt idx="437">
                  <c:v>4.7945205479452052E-2</c:v>
                </c:pt>
                <c:pt idx="438">
                  <c:v>4.7835990888382689E-2</c:v>
                </c:pt>
                <c:pt idx="439">
                  <c:v>4.7727272727272729E-2</c:v>
                </c:pt>
                <c:pt idx="440">
                  <c:v>4.7619047619047616E-2</c:v>
                </c:pt>
                <c:pt idx="441">
                  <c:v>4.7511312217194568E-2</c:v>
                </c:pt>
                <c:pt idx="442">
                  <c:v>4.740406320541761E-2</c:v>
                </c:pt>
                <c:pt idx="443">
                  <c:v>4.72972972972973E-2</c:v>
                </c:pt>
                <c:pt idx="444">
                  <c:v>4.7191011235955059E-2</c:v>
                </c:pt>
                <c:pt idx="445">
                  <c:v>4.708520179372197E-2</c:v>
                </c:pt>
                <c:pt idx="446">
                  <c:v>4.6979865771812082E-2</c:v>
                </c:pt>
                <c:pt idx="447">
                  <c:v>4.6875E-2</c:v>
                </c:pt>
                <c:pt idx="448">
                  <c:v>4.6770601336302897E-2</c:v>
                </c:pt>
                <c:pt idx="449">
                  <c:v>4.6666666666666669E-2</c:v>
                </c:pt>
                <c:pt idx="450">
                  <c:v>4.6563192904656318E-2</c:v>
                </c:pt>
                <c:pt idx="451">
                  <c:v>4.6460176991150445E-2</c:v>
                </c:pt>
                <c:pt idx="452">
                  <c:v>4.6357615894039736E-2</c:v>
                </c:pt>
                <c:pt idx="453">
                  <c:v>4.6255506607929514E-2</c:v>
                </c:pt>
                <c:pt idx="454">
                  <c:v>4.6153846153846156E-2</c:v>
                </c:pt>
                <c:pt idx="455">
                  <c:v>4.6052631578947366E-2</c:v>
                </c:pt>
                <c:pt idx="456">
                  <c:v>4.5951859956236324E-2</c:v>
                </c:pt>
                <c:pt idx="457">
                  <c:v>4.5851528384279479E-2</c:v>
                </c:pt>
                <c:pt idx="458">
                  <c:v>4.5751633986928102E-2</c:v>
                </c:pt>
                <c:pt idx="459">
                  <c:v>4.5652173913043478E-2</c:v>
                </c:pt>
                <c:pt idx="460">
                  <c:v>4.5553145336225599E-2</c:v>
                </c:pt>
                <c:pt idx="461">
                  <c:v>4.5454545454545456E-2</c:v>
                </c:pt>
                <c:pt idx="462">
                  <c:v>4.5356371490280781E-2</c:v>
                </c:pt>
                <c:pt idx="463">
                  <c:v>4.5258620689655173E-2</c:v>
                </c:pt>
                <c:pt idx="464">
                  <c:v>4.5161290322580643E-2</c:v>
                </c:pt>
                <c:pt idx="465">
                  <c:v>4.5064377682403435E-2</c:v>
                </c:pt>
                <c:pt idx="466">
                  <c:v>4.4967880085653104E-2</c:v>
                </c:pt>
                <c:pt idx="467">
                  <c:v>4.4871794871794872E-2</c:v>
                </c:pt>
                <c:pt idx="468">
                  <c:v>4.4776119402985072E-2</c:v>
                </c:pt>
                <c:pt idx="469">
                  <c:v>4.4680851063829789E-2</c:v>
                </c:pt>
                <c:pt idx="470">
                  <c:v>4.4585987261146494E-2</c:v>
                </c:pt>
                <c:pt idx="471">
                  <c:v>4.4491525423728813E-2</c:v>
                </c:pt>
                <c:pt idx="472">
                  <c:v>4.4397463002114168E-2</c:v>
                </c:pt>
                <c:pt idx="473">
                  <c:v>4.4303797468354431E-2</c:v>
                </c:pt>
                <c:pt idx="474">
                  <c:v>4.4210526315789471E-2</c:v>
                </c:pt>
                <c:pt idx="475">
                  <c:v>4.4117647058823532E-2</c:v>
                </c:pt>
                <c:pt idx="476">
                  <c:v>4.40251572327044E-2</c:v>
                </c:pt>
                <c:pt idx="477">
                  <c:v>4.3933054393305436E-2</c:v>
                </c:pt>
                <c:pt idx="478">
                  <c:v>4.3841336116910233E-2</c:v>
                </c:pt>
                <c:pt idx="479">
                  <c:v>4.3749999999999997E-2</c:v>
                </c:pt>
                <c:pt idx="480">
                  <c:v>4.3659043659043661E-2</c:v>
                </c:pt>
                <c:pt idx="481">
                  <c:v>4.3568464730290454E-2</c:v>
                </c:pt>
                <c:pt idx="482">
                  <c:v>4.7619047619047616E-2</c:v>
                </c:pt>
                <c:pt idx="483">
                  <c:v>4.7520661157024795E-2</c:v>
                </c:pt>
                <c:pt idx="484">
                  <c:v>4.7422680412371132E-2</c:v>
                </c:pt>
                <c:pt idx="485">
                  <c:v>5.7613168724279837E-2</c:v>
                </c:pt>
                <c:pt idx="486">
                  <c:v>5.7494866529774126E-2</c:v>
                </c:pt>
                <c:pt idx="487">
                  <c:v>5.737704918032787E-2</c:v>
                </c:pt>
                <c:pt idx="488">
                  <c:v>5.7259713701431493E-2</c:v>
                </c:pt>
                <c:pt idx="489">
                  <c:v>5.7142857142857141E-2</c:v>
                </c:pt>
                <c:pt idx="490">
                  <c:v>5.7026476578411409E-2</c:v>
                </c:pt>
                <c:pt idx="491">
                  <c:v>5.6910569105691054E-2</c:v>
                </c:pt>
                <c:pt idx="492">
                  <c:v>5.6795131845841784E-2</c:v>
                </c:pt>
                <c:pt idx="493">
                  <c:v>5.6680161943319839E-2</c:v>
                </c:pt>
                <c:pt idx="494">
                  <c:v>5.6565656565656569E-2</c:v>
                </c:pt>
                <c:pt idx="495">
                  <c:v>5.6451612903225805E-2</c:v>
                </c:pt>
                <c:pt idx="496">
                  <c:v>5.6338028169014086E-2</c:v>
                </c:pt>
                <c:pt idx="497">
                  <c:v>5.6224899598393573E-2</c:v>
                </c:pt>
                <c:pt idx="498">
                  <c:v>5.6112224448897796E-2</c:v>
                </c:pt>
                <c:pt idx="499">
                  <c:v>5.6000000000000001E-2</c:v>
                </c:pt>
                <c:pt idx="500">
                  <c:v>5.588822355289421E-2</c:v>
                </c:pt>
                <c:pt idx="501">
                  <c:v>5.5776892430278883E-2</c:v>
                </c:pt>
                <c:pt idx="502">
                  <c:v>5.5666003976143144E-2</c:v>
                </c:pt>
                <c:pt idx="503">
                  <c:v>5.5555555555555552E-2</c:v>
                </c:pt>
                <c:pt idx="504">
                  <c:v>5.5445544554455446E-2</c:v>
                </c:pt>
                <c:pt idx="505">
                  <c:v>5.533596837944664E-2</c:v>
                </c:pt>
                <c:pt idx="506">
                  <c:v>5.5226824457593686E-2</c:v>
                </c:pt>
                <c:pt idx="507">
                  <c:v>5.5118110236220472E-2</c:v>
                </c:pt>
                <c:pt idx="508">
                  <c:v>5.50098231827112E-2</c:v>
                </c:pt>
                <c:pt idx="509">
                  <c:v>5.4901960784313725E-2</c:v>
                </c:pt>
                <c:pt idx="510">
                  <c:v>5.4794520547945202E-2</c:v>
                </c:pt>
                <c:pt idx="511">
                  <c:v>5.46875E-2</c:v>
                </c:pt>
                <c:pt idx="512">
                  <c:v>5.4580896686159841E-2</c:v>
                </c:pt>
                <c:pt idx="513">
                  <c:v>5.4474708171206226E-2</c:v>
                </c:pt>
                <c:pt idx="514">
                  <c:v>5.4368932038834951E-2</c:v>
                </c:pt>
                <c:pt idx="515">
                  <c:v>5.4263565891472867E-2</c:v>
                </c:pt>
                <c:pt idx="516">
                  <c:v>5.4158607350096713E-2</c:v>
                </c:pt>
                <c:pt idx="517">
                  <c:v>5.4054054054054057E-2</c:v>
                </c:pt>
                <c:pt idx="518">
                  <c:v>5.3949903660886318E-2</c:v>
                </c:pt>
                <c:pt idx="519">
                  <c:v>5.3846153846153849E-2</c:v>
                </c:pt>
                <c:pt idx="520">
                  <c:v>5.3742802303262956E-2</c:v>
                </c:pt>
                <c:pt idx="521">
                  <c:v>5.3639846743295021E-2</c:v>
                </c:pt>
                <c:pt idx="522">
                  <c:v>5.3537284894837479E-2</c:v>
                </c:pt>
                <c:pt idx="523">
                  <c:v>5.3435114503816793E-2</c:v>
                </c:pt>
                <c:pt idx="524">
                  <c:v>5.3333333333333337E-2</c:v>
                </c:pt>
                <c:pt idx="525">
                  <c:v>5.3231939163498096E-2</c:v>
                </c:pt>
                <c:pt idx="526">
                  <c:v>5.3130929791271347E-2</c:v>
                </c:pt>
                <c:pt idx="527">
                  <c:v>5.3030303030303032E-2</c:v>
                </c:pt>
                <c:pt idx="528">
                  <c:v>5.2930056710775046E-2</c:v>
                </c:pt>
                <c:pt idx="529">
                  <c:v>5.2830188679245285E-2</c:v>
                </c:pt>
                <c:pt idx="530">
                  <c:v>5.2730696798493411E-2</c:v>
                </c:pt>
                <c:pt idx="531">
                  <c:v>5.2631578947368418E-2</c:v>
                </c:pt>
                <c:pt idx="532">
                  <c:v>5.2532833020637902E-2</c:v>
                </c:pt>
                <c:pt idx="533">
                  <c:v>5.2434456928838954E-2</c:v>
                </c:pt>
                <c:pt idx="534">
                  <c:v>5.2336448598130844E-2</c:v>
                </c:pt>
                <c:pt idx="535">
                  <c:v>5.2238805970149252E-2</c:v>
                </c:pt>
                <c:pt idx="536">
                  <c:v>5.2141527001862198E-2</c:v>
                </c:pt>
                <c:pt idx="537">
                  <c:v>5.204460966542751E-2</c:v>
                </c:pt>
                <c:pt idx="538">
                  <c:v>5.1948051948051951E-2</c:v>
                </c:pt>
                <c:pt idx="539">
                  <c:v>5.185185185185185E-2</c:v>
                </c:pt>
                <c:pt idx="540">
                  <c:v>5.1756007393715345E-2</c:v>
                </c:pt>
                <c:pt idx="541">
                  <c:v>5.1660516605166053E-2</c:v>
                </c:pt>
                <c:pt idx="542">
                  <c:v>5.1565377532228361E-2</c:v>
                </c:pt>
                <c:pt idx="543">
                  <c:v>5.1470588235294115E-2</c:v>
                </c:pt>
                <c:pt idx="544">
                  <c:v>5.1376146788990829E-2</c:v>
                </c:pt>
                <c:pt idx="545">
                  <c:v>5.128205128205128E-2</c:v>
                </c:pt>
                <c:pt idx="546">
                  <c:v>5.1188299817184646E-2</c:v>
                </c:pt>
                <c:pt idx="547">
                  <c:v>5.1094890510948905E-2</c:v>
                </c:pt>
                <c:pt idx="548">
                  <c:v>5.1001821493624776E-2</c:v>
                </c:pt>
                <c:pt idx="549">
                  <c:v>5.0909090909090911E-2</c:v>
                </c:pt>
                <c:pt idx="550">
                  <c:v>5.0816696914700546E-2</c:v>
                </c:pt>
                <c:pt idx="551">
                  <c:v>5.0724637681159424E-2</c:v>
                </c:pt>
                <c:pt idx="552">
                  <c:v>5.0632911392405063E-2</c:v>
                </c:pt>
                <c:pt idx="553">
                  <c:v>5.0541516245487361E-2</c:v>
                </c:pt>
                <c:pt idx="554">
                  <c:v>5.0450450450450449E-2</c:v>
                </c:pt>
                <c:pt idx="555">
                  <c:v>5.0359712230215826E-2</c:v>
                </c:pt>
                <c:pt idx="556">
                  <c:v>5.0269299820466788E-2</c:v>
                </c:pt>
                <c:pt idx="557">
                  <c:v>5.0179211469534052E-2</c:v>
                </c:pt>
                <c:pt idx="558">
                  <c:v>5.008944543828265E-2</c:v>
                </c:pt>
                <c:pt idx="559">
                  <c:v>0.05</c:v>
                </c:pt>
                <c:pt idx="560">
                  <c:v>4.9910873440285206E-2</c:v>
                </c:pt>
                <c:pt idx="561">
                  <c:v>4.9822064056939501E-2</c:v>
                </c:pt>
                <c:pt idx="562">
                  <c:v>4.9733570159857902E-2</c:v>
                </c:pt>
                <c:pt idx="563">
                  <c:v>4.9645390070921988E-2</c:v>
                </c:pt>
                <c:pt idx="564">
                  <c:v>4.9557522123893805E-2</c:v>
                </c:pt>
                <c:pt idx="565">
                  <c:v>4.9469964664310952E-2</c:v>
                </c:pt>
                <c:pt idx="566">
                  <c:v>4.9382716049382713E-2</c:v>
                </c:pt>
                <c:pt idx="567">
                  <c:v>4.9295774647887321E-2</c:v>
                </c:pt>
                <c:pt idx="568">
                  <c:v>4.9209138840070298E-2</c:v>
                </c:pt>
                <c:pt idx="569">
                  <c:v>4.912280701754386E-2</c:v>
                </c:pt>
                <c:pt idx="570">
                  <c:v>4.9036777583187391E-2</c:v>
                </c:pt>
                <c:pt idx="571">
                  <c:v>4.8951048951048952E-2</c:v>
                </c:pt>
                <c:pt idx="572">
                  <c:v>4.8865619546247817E-2</c:v>
                </c:pt>
                <c:pt idx="573">
                  <c:v>4.878048780487805E-2</c:v>
                </c:pt>
                <c:pt idx="574">
                  <c:v>4.8695652173913043E-2</c:v>
                </c:pt>
                <c:pt idx="575">
                  <c:v>4.8611111111111112E-2</c:v>
                </c:pt>
                <c:pt idx="576">
                  <c:v>4.852686308492201E-2</c:v>
                </c:pt>
                <c:pt idx="577">
                  <c:v>4.8442906574394463E-2</c:v>
                </c:pt>
                <c:pt idx="578">
                  <c:v>4.8359240069084632E-2</c:v>
                </c:pt>
                <c:pt idx="579">
                  <c:v>4.8275862068965517E-2</c:v>
                </c:pt>
                <c:pt idx="580">
                  <c:v>4.8192771084337352E-2</c:v>
                </c:pt>
                <c:pt idx="581">
                  <c:v>4.8109965635738834E-2</c:v>
                </c:pt>
                <c:pt idx="582">
                  <c:v>4.8027444253859346E-2</c:v>
                </c:pt>
                <c:pt idx="583">
                  <c:v>4.7945205479452052E-2</c:v>
                </c:pt>
                <c:pt idx="584">
                  <c:v>4.7863247863247867E-2</c:v>
                </c:pt>
                <c:pt idx="585">
                  <c:v>4.778156996587031E-2</c:v>
                </c:pt>
                <c:pt idx="586">
                  <c:v>4.770017035775128E-2</c:v>
                </c:pt>
                <c:pt idx="587">
                  <c:v>4.7619047619047616E-2</c:v>
                </c:pt>
                <c:pt idx="588">
                  <c:v>4.7538200339558571E-2</c:v>
                </c:pt>
                <c:pt idx="589">
                  <c:v>4.7457627118644069E-2</c:v>
                </c:pt>
                <c:pt idx="590">
                  <c:v>4.7377326565143825E-2</c:v>
                </c:pt>
                <c:pt idx="591">
                  <c:v>4.72972972972973E-2</c:v>
                </c:pt>
                <c:pt idx="592">
                  <c:v>4.7217537942664416E-2</c:v>
                </c:pt>
                <c:pt idx="593">
                  <c:v>4.7138047138047139E-2</c:v>
                </c:pt>
                <c:pt idx="594">
                  <c:v>4.7058823529411764E-2</c:v>
                </c:pt>
                <c:pt idx="595">
                  <c:v>4.6979865771812082E-2</c:v>
                </c:pt>
                <c:pt idx="596">
                  <c:v>4.690117252931323E-2</c:v>
                </c:pt>
                <c:pt idx="597">
                  <c:v>4.6822742474916385E-2</c:v>
                </c:pt>
                <c:pt idx="598">
                  <c:v>4.6744574290484141E-2</c:v>
                </c:pt>
                <c:pt idx="599">
                  <c:v>4.6666666666666669E-2</c:v>
                </c:pt>
                <c:pt idx="600">
                  <c:v>4.6589018302828619E-2</c:v>
                </c:pt>
                <c:pt idx="601">
                  <c:v>4.6511627906976744E-2</c:v>
                </c:pt>
                <c:pt idx="602">
                  <c:v>4.6434494195688222E-2</c:v>
                </c:pt>
                <c:pt idx="603">
                  <c:v>4.6357615894039736E-2</c:v>
                </c:pt>
                <c:pt idx="604">
                  <c:v>4.6280991735537187E-2</c:v>
                </c:pt>
                <c:pt idx="605">
                  <c:v>4.6204620462046202E-2</c:v>
                </c:pt>
                <c:pt idx="606">
                  <c:v>4.6128500823723231E-2</c:v>
                </c:pt>
                <c:pt idx="607">
                  <c:v>4.6052631578947366E-2</c:v>
                </c:pt>
                <c:pt idx="608">
                  <c:v>4.5977011494252873E-2</c:v>
                </c:pt>
                <c:pt idx="609">
                  <c:v>4.5901639344262293E-2</c:v>
                </c:pt>
                <c:pt idx="610">
                  <c:v>4.5826513911620292E-2</c:v>
                </c:pt>
                <c:pt idx="611">
                  <c:v>4.5751633986928102E-2</c:v>
                </c:pt>
                <c:pt idx="612">
                  <c:v>4.5676998368678633E-2</c:v>
                </c:pt>
                <c:pt idx="613">
                  <c:v>4.5602605863192182E-2</c:v>
                </c:pt>
                <c:pt idx="614">
                  <c:v>4.5528455284552849E-2</c:v>
                </c:pt>
                <c:pt idx="615">
                  <c:v>4.5454545454545456E-2</c:v>
                </c:pt>
                <c:pt idx="616">
                  <c:v>4.5380875202593193E-2</c:v>
                </c:pt>
                <c:pt idx="617">
                  <c:v>5.1779935275080909E-2</c:v>
                </c:pt>
                <c:pt idx="618">
                  <c:v>5.1696284329563816E-2</c:v>
                </c:pt>
                <c:pt idx="619">
                  <c:v>5.1612903225806452E-2</c:v>
                </c:pt>
                <c:pt idx="620">
                  <c:v>5.1529790660225443E-2</c:v>
                </c:pt>
                <c:pt idx="621">
                  <c:v>5.1446945337620578E-2</c:v>
                </c:pt>
                <c:pt idx="622">
                  <c:v>5.1364365971107544E-2</c:v>
                </c:pt>
                <c:pt idx="623">
                  <c:v>5.128205128205128E-2</c:v>
                </c:pt>
                <c:pt idx="624">
                  <c:v>5.1200000000000002E-2</c:v>
                </c:pt>
                <c:pt idx="625">
                  <c:v>5.1118210862619806E-2</c:v>
                </c:pt>
                <c:pt idx="626">
                  <c:v>5.1036682615629984E-2</c:v>
                </c:pt>
                <c:pt idx="627">
                  <c:v>5.0955414012738856E-2</c:v>
                </c:pt>
                <c:pt idx="628">
                  <c:v>5.4054054054054057E-2</c:v>
                </c:pt>
                <c:pt idx="629">
                  <c:v>5.3968253968253971E-2</c:v>
                </c:pt>
                <c:pt idx="630">
                  <c:v>5.388272583201268E-2</c:v>
                </c:pt>
                <c:pt idx="631">
                  <c:v>5.3797468354430382E-2</c:v>
                </c:pt>
                <c:pt idx="632">
                  <c:v>5.3712480252764615E-2</c:v>
                </c:pt>
                <c:pt idx="633">
                  <c:v>5.362776025236593E-2</c:v>
                </c:pt>
                <c:pt idx="634">
                  <c:v>5.3543307086614172E-2</c:v>
                </c:pt>
                <c:pt idx="635">
                  <c:v>5.3459119496855348E-2</c:v>
                </c:pt>
                <c:pt idx="636">
                  <c:v>5.3375196232339092E-2</c:v>
                </c:pt>
                <c:pt idx="637">
                  <c:v>5.329153605015674E-2</c:v>
                </c:pt>
                <c:pt idx="638">
                  <c:v>5.3208137715179966E-2</c:v>
                </c:pt>
                <c:pt idx="639">
                  <c:v>5.3124999999999999E-2</c:v>
                </c:pt>
                <c:pt idx="640">
                  <c:v>5.3042121684867397E-2</c:v>
                </c:pt>
                <c:pt idx="641">
                  <c:v>5.2959501557632398E-2</c:v>
                </c:pt>
                <c:pt idx="642">
                  <c:v>5.2877138413685847E-2</c:v>
                </c:pt>
                <c:pt idx="643">
                  <c:v>5.2795031055900624E-2</c:v>
                </c:pt>
                <c:pt idx="644">
                  <c:v>5.2713178294573643E-2</c:v>
                </c:pt>
                <c:pt idx="645">
                  <c:v>5.2631578947368418E-2</c:v>
                </c:pt>
                <c:pt idx="646">
                  <c:v>5.2550231839258117E-2</c:v>
                </c:pt>
                <c:pt idx="647">
                  <c:v>5.2469135802469133E-2</c:v>
                </c:pt>
                <c:pt idx="648">
                  <c:v>5.2388289676425268E-2</c:v>
                </c:pt>
                <c:pt idx="649">
                  <c:v>5.2307692307692305E-2</c:v>
                </c:pt>
                <c:pt idx="650">
                  <c:v>5.2227342549923193E-2</c:v>
                </c:pt>
                <c:pt idx="651">
                  <c:v>5.2147239263803678E-2</c:v>
                </c:pt>
                <c:pt idx="652">
                  <c:v>5.2067381316998472E-2</c:v>
                </c:pt>
                <c:pt idx="653">
                  <c:v>5.1987767584097858E-2</c:v>
                </c:pt>
                <c:pt idx="654">
                  <c:v>5.1908396946564885E-2</c:v>
                </c:pt>
                <c:pt idx="655">
                  <c:v>5.1829268292682924E-2</c:v>
                </c:pt>
                <c:pt idx="656">
                  <c:v>5.1750380517503802E-2</c:v>
                </c:pt>
                <c:pt idx="657">
                  <c:v>5.1671732522796353E-2</c:v>
                </c:pt>
                <c:pt idx="658">
                  <c:v>5.1593323216995446E-2</c:v>
                </c:pt>
                <c:pt idx="659">
                  <c:v>5.1515151515151514E-2</c:v>
                </c:pt>
                <c:pt idx="660">
                  <c:v>5.1437216338880487E-2</c:v>
                </c:pt>
                <c:pt idx="661">
                  <c:v>5.1359516616314202E-2</c:v>
                </c:pt>
                <c:pt idx="662">
                  <c:v>5.128205128205128E-2</c:v>
                </c:pt>
                <c:pt idx="663">
                  <c:v>5.1204819277108432E-2</c:v>
                </c:pt>
                <c:pt idx="664">
                  <c:v>5.1127819548872182E-2</c:v>
                </c:pt>
                <c:pt idx="665">
                  <c:v>5.1051051051051052E-2</c:v>
                </c:pt>
                <c:pt idx="666">
                  <c:v>5.0974512743628186E-2</c:v>
                </c:pt>
                <c:pt idx="667">
                  <c:v>5.089820359281437E-2</c:v>
                </c:pt>
                <c:pt idx="668">
                  <c:v>5.0822122571001493E-2</c:v>
                </c:pt>
                <c:pt idx="669">
                  <c:v>5.0746268656716415E-2</c:v>
                </c:pt>
                <c:pt idx="670">
                  <c:v>5.0670640834575259E-2</c:v>
                </c:pt>
                <c:pt idx="671">
                  <c:v>5.0595238095238096E-2</c:v>
                </c:pt>
                <c:pt idx="672">
                  <c:v>5.9435364041604752E-2</c:v>
                </c:pt>
                <c:pt idx="673">
                  <c:v>5.9347181008902079E-2</c:v>
                </c:pt>
                <c:pt idx="674">
                  <c:v>5.9259259259259262E-2</c:v>
                </c:pt>
                <c:pt idx="675">
                  <c:v>5.9171597633136092E-2</c:v>
                </c:pt>
                <c:pt idx="676">
                  <c:v>5.9084194977843424E-2</c:v>
                </c:pt>
                <c:pt idx="677">
                  <c:v>5.8997050147492625E-2</c:v>
                </c:pt>
                <c:pt idx="678">
                  <c:v>5.8910162002945507E-2</c:v>
                </c:pt>
                <c:pt idx="679">
                  <c:v>5.8823529411764705E-2</c:v>
                </c:pt>
                <c:pt idx="680">
                  <c:v>5.8737151248164463E-2</c:v>
                </c:pt>
                <c:pt idx="681">
                  <c:v>5.865102639296188E-2</c:v>
                </c:pt>
                <c:pt idx="682">
                  <c:v>5.8565153733528552E-2</c:v>
                </c:pt>
                <c:pt idx="683">
                  <c:v>5.8479532163742687E-2</c:v>
                </c:pt>
                <c:pt idx="684">
                  <c:v>5.8394160583941604E-2</c:v>
                </c:pt>
                <c:pt idx="685">
                  <c:v>5.8309037900874633E-2</c:v>
                </c:pt>
                <c:pt idx="686">
                  <c:v>5.8224163027656477E-2</c:v>
                </c:pt>
                <c:pt idx="687">
                  <c:v>5.8139534883720929E-2</c:v>
                </c:pt>
                <c:pt idx="688">
                  <c:v>5.8055152394775038E-2</c:v>
                </c:pt>
                <c:pt idx="689">
                  <c:v>5.7971014492753624E-2</c:v>
                </c:pt>
                <c:pt idx="690">
                  <c:v>5.7887120115774238E-2</c:v>
                </c:pt>
                <c:pt idx="691">
                  <c:v>5.7803468208092484E-2</c:v>
                </c:pt>
                <c:pt idx="692">
                  <c:v>5.772005772005772E-2</c:v>
                </c:pt>
                <c:pt idx="693">
                  <c:v>5.7636887608069162E-2</c:v>
                </c:pt>
                <c:pt idx="694">
                  <c:v>5.7553956834532377E-2</c:v>
                </c:pt>
                <c:pt idx="695">
                  <c:v>5.7471264367816091E-2</c:v>
                </c:pt>
                <c:pt idx="696">
                  <c:v>5.7388809182209469E-2</c:v>
                </c:pt>
                <c:pt idx="697">
                  <c:v>5.730659025787966E-2</c:v>
                </c:pt>
                <c:pt idx="698">
                  <c:v>5.7224606580829757E-2</c:v>
                </c:pt>
                <c:pt idx="699">
                  <c:v>5.7142857142857141E-2</c:v>
                </c:pt>
                <c:pt idx="700">
                  <c:v>5.7061340941512127E-2</c:v>
                </c:pt>
                <c:pt idx="701">
                  <c:v>5.8404558404558403E-2</c:v>
                </c:pt>
                <c:pt idx="702">
                  <c:v>5.8321479374110953E-2</c:v>
                </c:pt>
                <c:pt idx="703">
                  <c:v>5.823863636363636E-2</c:v>
                </c:pt>
                <c:pt idx="704">
                  <c:v>5.8156028368794327E-2</c:v>
                </c:pt>
                <c:pt idx="705">
                  <c:v>5.8073654390934842E-2</c:v>
                </c:pt>
                <c:pt idx="706">
                  <c:v>5.7991513437057989E-2</c:v>
                </c:pt>
                <c:pt idx="707">
                  <c:v>5.7909604519774012E-2</c:v>
                </c:pt>
                <c:pt idx="708">
                  <c:v>5.7827926657263752E-2</c:v>
                </c:pt>
                <c:pt idx="709">
                  <c:v>5.7746478873239436E-2</c:v>
                </c:pt>
                <c:pt idx="710">
                  <c:v>5.7665260196905765E-2</c:v>
                </c:pt>
                <c:pt idx="711">
                  <c:v>5.758426966292135E-2</c:v>
                </c:pt>
                <c:pt idx="712">
                  <c:v>5.7503506311360447E-2</c:v>
                </c:pt>
                <c:pt idx="713">
                  <c:v>5.7422969187675067E-2</c:v>
                </c:pt>
                <c:pt idx="714">
                  <c:v>5.7342657342657345E-2</c:v>
                </c:pt>
                <c:pt idx="715">
                  <c:v>5.7262569832402237E-2</c:v>
                </c:pt>
                <c:pt idx="716">
                  <c:v>5.7182705718270568E-2</c:v>
                </c:pt>
                <c:pt idx="717">
                  <c:v>5.7103064066852366E-2</c:v>
                </c:pt>
                <c:pt idx="718">
                  <c:v>5.702364394993046E-2</c:v>
                </c:pt>
                <c:pt idx="719">
                  <c:v>5.6944444444444443E-2</c:v>
                </c:pt>
                <c:pt idx="720">
                  <c:v>5.6865464632454926E-2</c:v>
                </c:pt>
                <c:pt idx="721">
                  <c:v>5.6786703601108032E-2</c:v>
                </c:pt>
                <c:pt idx="722">
                  <c:v>5.6708160442600276E-2</c:v>
                </c:pt>
                <c:pt idx="723">
                  <c:v>5.6629834254143648E-2</c:v>
                </c:pt>
                <c:pt idx="724">
                  <c:v>5.6551724137931032E-2</c:v>
                </c:pt>
                <c:pt idx="725">
                  <c:v>5.647382920110193E-2</c:v>
                </c:pt>
                <c:pt idx="726">
                  <c:v>5.6396148555708389E-2</c:v>
                </c:pt>
                <c:pt idx="727">
                  <c:v>5.631868131868132E-2</c:v>
                </c:pt>
                <c:pt idx="728">
                  <c:v>5.6241426611796985E-2</c:v>
                </c:pt>
                <c:pt idx="729">
                  <c:v>5.6164383561643834E-2</c:v>
                </c:pt>
                <c:pt idx="730">
                  <c:v>5.6087551299589603E-2</c:v>
                </c:pt>
                <c:pt idx="731">
                  <c:v>5.6010928961748634E-2</c:v>
                </c:pt>
                <c:pt idx="732">
                  <c:v>5.593451568894952E-2</c:v>
                </c:pt>
                <c:pt idx="733">
                  <c:v>5.5858310626702996E-2</c:v>
                </c:pt>
                <c:pt idx="734">
                  <c:v>5.5782312925170066E-2</c:v>
                </c:pt>
                <c:pt idx="735">
                  <c:v>5.5706521739130432E-2</c:v>
                </c:pt>
                <c:pt idx="736">
                  <c:v>5.563093622795115E-2</c:v>
                </c:pt>
                <c:pt idx="737">
                  <c:v>5.5555555555555552E-2</c:v>
                </c:pt>
                <c:pt idx="738">
                  <c:v>5.5480378890392423E-2</c:v>
                </c:pt>
                <c:pt idx="739">
                  <c:v>5.5405405405405408E-2</c:v>
                </c:pt>
                <c:pt idx="740">
                  <c:v>5.5330634278002701E-2</c:v>
                </c:pt>
                <c:pt idx="741">
                  <c:v>5.5256064690026953E-2</c:v>
                </c:pt>
                <c:pt idx="742">
                  <c:v>5.518169582772544E-2</c:v>
                </c:pt>
                <c:pt idx="743">
                  <c:v>5.510752688172043E-2</c:v>
                </c:pt>
                <c:pt idx="744">
                  <c:v>5.5033557046979868E-2</c:v>
                </c:pt>
                <c:pt idx="745">
                  <c:v>5.4959785522788206E-2</c:v>
                </c:pt>
                <c:pt idx="746">
                  <c:v>5.4886211512717539E-2</c:v>
                </c:pt>
                <c:pt idx="747">
                  <c:v>5.4812834224598928E-2</c:v>
                </c:pt>
                <c:pt idx="748">
                  <c:v>5.4739652870493989E-2</c:v>
                </c:pt>
                <c:pt idx="749">
                  <c:v>5.4666666666666669E-2</c:v>
                </c:pt>
                <c:pt idx="750">
                  <c:v>5.459387483355526E-2</c:v>
                </c:pt>
                <c:pt idx="751">
                  <c:v>5.4521276595744683E-2</c:v>
                </c:pt>
                <c:pt idx="752">
                  <c:v>5.4448871181938911E-2</c:v>
                </c:pt>
                <c:pt idx="753">
                  <c:v>5.4376657824933686E-2</c:v>
                </c:pt>
                <c:pt idx="754">
                  <c:v>5.4304635761589407E-2</c:v>
                </c:pt>
                <c:pt idx="755">
                  <c:v>5.423280423280423E-2</c:v>
                </c:pt>
                <c:pt idx="756">
                  <c:v>5.416116248348745E-2</c:v>
                </c:pt>
                <c:pt idx="757">
                  <c:v>5.4089709762532981E-2</c:v>
                </c:pt>
                <c:pt idx="758">
                  <c:v>5.4018445322793152E-2</c:v>
                </c:pt>
                <c:pt idx="759">
                  <c:v>5.3947368421052633E-2</c:v>
                </c:pt>
                <c:pt idx="760">
                  <c:v>5.387647831800263E-2</c:v>
                </c:pt>
                <c:pt idx="761">
                  <c:v>5.3805774278215222E-2</c:v>
                </c:pt>
                <c:pt idx="762">
                  <c:v>5.3735255570117955E-2</c:v>
                </c:pt>
                <c:pt idx="763">
                  <c:v>5.3664921465968587E-2</c:v>
                </c:pt>
                <c:pt idx="764">
                  <c:v>5.3594771241830062E-2</c:v>
                </c:pt>
                <c:pt idx="765">
                  <c:v>5.3524804177545689E-2</c:v>
                </c:pt>
                <c:pt idx="766">
                  <c:v>5.3455019556714473E-2</c:v>
                </c:pt>
                <c:pt idx="767">
                  <c:v>5.3385416666666664E-2</c:v>
                </c:pt>
                <c:pt idx="768">
                  <c:v>5.3315994798439535E-2</c:v>
                </c:pt>
                <c:pt idx="769">
                  <c:v>5.3246753246753244E-2</c:v>
                </c:pt>
                <c:pt idx="770">
                  <c:v>5.3177691309987028E-2</c:v>
                </c:pt>
                <c:pt idx="771">
                  <c:v>5.3108808290155442E-2</c:v>
                </c:pt>
                <c:pt idx="772">
                  <c:v>5.3040103492884863E-2</c:v>
                </c:pt>
                <c:pt idx="773">
                  <c:v>5.2971576227390182E-2</c:v>
                </c:pt>
                <c:pt idx="774">
                  <c:v>5.8064516129032261E-2</c:v>
                </c:pt>
                <c:pt idx="775">
                  <c:v>5.7989690721649487E-2</c:v>
                </c:pt>
                <c:pt idx="776">
                  <c:v>5.7915057915057917E-2</c:v>
                </c:pt>
                <c:pt idx="777">
                  <c:v>5.7840616966580979E-2</c:v>
                </c:pt>
                <c:pt idx="778">
                  <c:v>5.7766367137355584E-2</c:v>
                </c:pt>
                <c:pt idx="779">
                  <c:v>5.7692307692307696E-2</c:v>
                </c:pt>
                <c:pt idx="780">
                  <c:v>5.7618437900128043E-2</c:v>
                </c:pt>
                <c:pt idx="781">
                  <c:v>5.754475703324808E-2</c:v>
                </c:pt>
                <c:pt idx="782">
                  <c:v>5.7471264367816091E-2</c:v>
                </c:pt>
                <c:pt idx="783">
                  <c:v>5.7397959183673471E-2</c:v>
                </c:pt>
                <c:pt idx="784">
                  <c:v>5.7324840764331211E-2</c:v>
                </c:pt>
                <c:pt idx="785">
                  <c:v>5.7251908396946563E-2</c:v>
                </c:pt>
                <c:pt idx="786">
                  <c:v>5.7179161372299871E-2</c:v>
                </c:pt>
                <c:pt idx="787">
                  <c:v>5.7106598984771571E-2</c:v>
                </c:pt>
                <c:pt idx="788">
                  <c:v>5.8301647655259824E-2</c:v>
                </c:pt>
                <c:pt idx="789">
                  <c:v>5.8227848101265821E-2</c:v>
                </c:pt>
                <c:pt idx="790">
                  <c:v>5.8154235145385591E-2</c:v>
                </c:pt>
                <c:pt idx="791">
                  <c:v>5.808080808080808E-2</c:v>
                </c:pt>
                <c:pt idx="792">
                  <c:v>5.8007566204287514E-2</c:v>
                </c:pt>
                <c:pt idx="793">
                  <c:v>5.793450881612091E-2</c:v>
                </c:pt>
                <c:pt idx="794">
                  <c:v>5.7861635220125787E-2</c:v>
                </c:pt>
                <c:pt idx="795">
                  <c:v>5.7788944723618091E-2</c:v>
                </c:pt>
                <c:pt idx="796">
                  <c:v>5.7716436637390213E-2</c:v>
                </c:pt>
                <c:pt idx="797">
                  <c:v>5.764411027568922E-2</c:v>
                </c:pt>
                <c:pt idx="798">
                  <c:v>5.7571964956195244E-2</c:v>
                </c:pt>
                <c:pt idx="799">
                  <c:v>5.7500000000000002E-2</c:v>
                </c:pt>
                <c:pt idx="800">
                  <c:v>5.742821473158552E-2</c:v>
                </c:pt>
                <c:pt idx="801">
                  <c:v>5.7356608478802994E-2</c:v>
                </c:pt>
                <c:pt idx="802">
                  <c:v>5.7285180572851806E-2</c:v>
                </c:pt>
                <c:pt idx="803">
                  <c:v>5.721393034825871E-2</c:v>
                </c:pt>
                <c:pt idx="804">
                  <c:v>5.7142857142857141E-2</c:v>
                </c:pt>
                <c:pt idx="805">
                  <c:v>5.7071960297766747E-2</c:v>
                </c:pt>
                <c:pt idx="806">
                  <c:v>5.7001239157372985E-2</c:v>
                </c:pt>
                <c:pt idx="807">
                  <c:v>5.6930693069306933E-2</c:v>
                </c:pt>
                <c:pt idx="808">
                  <c:v>5.6860321384425219E-2</c:v>
                </c:pt>
                <c:pt idx="809">
                  <c:v>5.6790123456790124E-2</c:v>
                </c:pt>
                <c:pt idx="810">
                  <c:v>5.6720098643649818E-2</c:v>
                </c:pt>
                <c:pt idx="811">
                  <c:v>5.6650246305418719E-2</c:v>
                </c:pt>
                <c:pt idx="812">
                  <c:v>5.6580565805658053E-2</c:v>
                </c:pt>
                <c:pt idx="813">
                  <c:v>5.6511056511056514E-2</c:v>
                </c:pt>
                <c:pt idx="814">
                  <c:v>5.6441717791411043E-2</c:v>
                </c:pt>
                <c:pt idx="815">
                  <c:v>5.6372549019607844E-2</c:v>
                </c:pt>
                <c:pt idx="816">
                  <c:v>5.6303549571603426E-2</c:v>
                </c:pt>
                <c:pt idx="817">
                  <c:v>5.623471882640587E-2</c:v>
                </c:pt>
                <c:pt idx="818">
                  <c:v>5.6166056166056168E-2</c:v>
                </c:pt>
                <c:pt idx="819">
                  <c:v>5.6097560975609757E-2</c:v>
                </c:pt>
                <c:pt idx="820">
                  <c:v>5.6029232643118147E-2</c:v>
                </c:pt>
                <c:pt idx="821">
                  <c:v>5.5961070559610707E-2</c:v>
                </c:pt>
                <c:pt idx="822">
                  <c:v>5.5893074119076548E-2</c:v>
                </c:pt>
                <c:pt idx="823">
                  <c:v>5.5825242718446605E-2</c:v>
                </c:pt>
                <c:pt idx="824">
                  <c:v>5.5757575757575756E-2</c:v>
                </c:pt>
                <c:pt idx="825">
                  <c:v>5.569007263922518E-2</c:v>
                </c:pt>
                <c:pt idx="826">
                  <c:v>5.5622732769044739E-2</c:v>
                </c:pt>
                <c:pt idx="827">
                  <c:v>5.5555555555555552E-2</c:v>
                </c:pt>
                <c:pt idx="828">
                  <c:v>5.5488540410132688E-2</c:v>
                </c:pt>
                <c:pt idx="829">
                  <c:v>5.5421686746987948E-2</c:v>
                </c:pt>
                <c:pt idx="830">
                  <c:v>5.5354993983152828E-2</c:v>
                </c:pt>
                <c:pt idx="831">
                  <c:v>5.5288461538461536E-2</c:v>
                </c:pt>
                <c:pt idx="832">
                  <c:v>5.5222088835534214E-2</c:v>
                </c:pt>
                <c:pt idx="833">
                  <c:v>5.5155875299760189E-2</c:v>
                </c:pt>
                <c:pt idx="834">
                  <c:v>5.5089820359281436E-2</c:v>
                </c:pt>
                <c:pt idx="835">
                  <c:v>5.5023923444976079E-2</c:v>
                </c:pt>
                <c:pt idx="836">
                  <c:v>5.4958183990442055E-2</c:v>
                </c:pt>
                <c:pt idx="837">
                  <c:v>5.4892601431980909E-2</c:v>
                </c:pt>
                <c:pt idx="838">
                  <c:v>5.4827175208581644E-2</c:v>
                </c:pt>
                <c:pt idx="839">
                  <c:v>5.4761904761904762E-2</c:v>
                </c:pt>
                <c:pt idx="840">
                  <c:v>5.4696789536266346E-2</c:v>
                </c:pt>
                <c:pt idx="841">
                  <c:v>5.4631828978622329E-2</c:v>
                </c:pt>
                <c:pt idx="842">
                  <c:v>5.4567022538552785E-2</c:v>
                </c:pt>
                <c:pt idx="843">
                  <c:v>5.4502369668246446E-2</c:v>
                </c:pt>
                <c:pt idx="844">
                  <c:v>5.4437869822485205E-2</c:v>
                </c:pt>
                <c:pt idx="845">
                  <c:v>5.4373522458628844E-2</c:v>
                </c:pt>
                <c:pt idx="846">
                  <c:v>5.4309327036599762E-2</c:v>
                </c:pt>
                <c:pt idx="847">
                  <c:v>5.4245283018867926E-2</c:v>
                </c:pt>
                <c:pt idx="848">
                  <c:v>5.418138987043581E-2</c:v>
                </c:pt>
                <c:pt idx="849">
                  <c:v>5.4117647058823527E-2</c:v>
                </c:pt>
                <c:pt idx="850">
                  <c:v>5.4054054054054057E-2</c:v>
                </c:pt>
                <c:pt idx="851">
                  <c:v>5.39906103286385E-2</c:v>
                </c:pt>
                <c:pt idx="852">
                  <c:v>5.3927315357561546E-2</c:v>
                </c:pt>
                <c:pt idx="853">
                  <c:v>5.3864168618266976E-2</c:v>
                </c:pt>
                <c:pt idx="854">
                  <c:v>5.3801169590643273E-2</c:v>
                </c:pt>
                <c:pt idx="855">
                  <c:v>5.3738317757009345E-2</c:v>
                </c:pt>
                <c:pt idx="856">
                  <c:v>5.3675612602100353E-2</c:v>
                </c:pt>
                <c:pt idx="857">
                  <c:v>5.3613053613053616E-2</c:v>
                </c:pt>
                <c:pt idx="858">
                  <c:v>5.3550640279394643E-2</c:v>
                </c:pt>
                <c:pt idx="859">
                  <c:v>5.3488372093023255E-2</c:v>
                </c:pt>
                <c:pt idx="860">
                  <c:v>5.3426248548199766E-2</c:v>
                </c:pt>
                <c:pt idx="861">
                  <c:v>5.336426914153132E-2</c:v>
                </c:pt>
                <c:pt idx="862">
                  <c:v>5.3302433371958287E-2</c:v>
                </c:pt>
                <c:pt idx="863">
                  <c:v>5.3240740740740741E-2</c:v>
                </c:pt>
                <c:pt idx="864">
                  <c:v>5.3179190751445088E-2</c:v>
                </c:pt>
                <c:pt idx="865">
                  <c:v>5.3117782909930716E-2</c:v>
                </c:pt>
                <c:pt idx="866">
                  <c:v>5.3056516724336797E-2</c:v>
                </c:pt>
                <c:pt idx="867">
                  <c:v>5.2995391705069124E-2</c:v>
                </c:pt>
                <c:pt idx="868">
                  <c:v>5.2934407364787113E-2</c:v>
                </c:pt>
                <c:pt idx="869">
                  <c:v>5.2873563218390804E-2</c:v>
                </c:pt>
                <c:pt idx="870">
                  <c:v>5.2812858783008038E-2</c:v>
                </c:pt>
                <c:pt idx="871">
                  <c:v>5.2752293577981654E-2</c:v>
                </c:pt>
                <c:pt idx="872">
                  <c:v>5.3837342497136315E-2</c:v>
                </c:pt>
                <c:pt idx="873">
                  <c:v>5.3775743707093822E-2</c:v>
                </c:pt>
                <c:pt idx="874">
                  <c:v>5.3714285714285714E-2</c:v>
                </c:pt>
                <c:pt idx="875">
                  <c:v>5.3652968036529677E-2</c:v>
                </c:pt>
                <c:pt idx="876">
                  <c:v>5.3591790193842644E-2</c:v>
                </c:pt>
                <c:pt idx="877">
                  <c:v>5.3530751708428248E-2</c:v>
                </c:pt>
                <c:pt idx="878">
                  <c:v>5.3469852104664393E-2</c:v>
                </c:pt>
                <c:pt idx="879">
                  <c:v>5.3409090909090906E-2</c:v>
                </c:pt>
                <c:pt idx="880">
                  <c:v>5.3348467650397274E-2</c:v>
                </c:pt>
                <c:pt idx="881">
                  <c:v>5.328798185941043E-2</c:v>
                </c:pt>
                <c:pt idx="882">
                  <c:v>5.3227633069082674E-2</c:v>
                </c:pt>
                <c:pt idx="883">
                  <c:v>5.3167420814479636E-2</c:v>
                </c:pt>
                <c:pt idx="884">
                  <c:v>5.3107344632768359E-2</c:v>
                </c:pt>
                <c:pt idx="885">
                  <c:v>5.3047404063205419E-2</c:v>
                </c:pt>
                <c:pt idx="886">
                  <c:v>5.2987598647125142E-2</c:v>
                </c:pt>
                <c:pt idx="887">
                  <c:v>5.2927927927927929E-2</c:v>
                </c:pt>
                <c:pt idx="888">
                  <c:v>5.2868391451068614E-2</c:v>
                </c:pt>
                <c:pt idx="889">
                  <c:v>5.2808988764044947E-2</c:v>
                </c:pt>
                <c:pt idx="890">
                  <c:v>5.2749719416386086E-2</c:v>
                </c:pt>
                <c:pt idx="891">
                  <c:v>5.2690582959641255E-2</c:v>
                </c:pt>
                <c:pt idx="892">
                  <c:v>5.2631578947368418E-2</c:v>
                </c:pt>
                <c:pt idx="893">
                  <c:v>5.2572706935123045E-2</c:v>
                </c:pt>
                <c:pt idx="894">
                  <c:v>5.2513966480446927E-2</c:v>
                </c:pt>
                <c:pt idx="895">
                  <c:v>5.2455357142857144E-2</c:v>
                </c:pt>
                <c:pt idx="896">
                  <c:v>5.2396878483835008E-2</c:v>
                </c:pt>
                <c:pt idx="897">
                  <c:v>5.2338530066815145E-2</c:v>
                </c:pt>
                <c:pt idx="898">
                  <c:v>5.2280311457174641E-2</c:v>
                </c:pt>
                <c:pt idx="899">
                  <c:v>5.2222222222222225E-2</c:v>
                </c:pt>
                <c:pt idx="900">
                  <c:v>5.2164261931187568E-2</c:v>
                </c:pt>
                <c:pt idx="901">
                  <c:v>5.2106430155210645E-2</c:v>
                </c:pt>
                <c:pt idx="902">
                  <c:v>5.2048726467331122E-2</c:v>
                </c:pt>
                <c:pt idx="903">
                  <c:v>5.1991150442477874E-2</c:v>
                </c:pt>
                <c:pt idx="904">
                  <c:v>5.4143646408839778E-2</c:v>
                </c:pt>
                <c:pt idx="905">
                  <c:v>5.4083885209713023E-2</c:v>
                </c:pt>
                <c:pt idx="906">
                  <c:v>5.4024255788313123E-2</c:v>
                </c:pt>
                <c:pt idx="907">
                  <c:v>5.3964757709251104E-2</c:v>
                </c:pt>
                <c:pt idx="908">
                  <c:v>5.3905390539053903E-2</c:v>
                </c:pt>
                <c:pt idx="909">
                  <c:v>5.3846153846153849E-2</c:v>
                </c:pt>
                <c:pt idx="910">
                  <c:v>5.3787047200878159E-2</c:v>
                </c:pt>
                <c:pt idx="911">
                  <c:v>5.3728070175438597E-2</c:v>
                </c:pt>
                <c:pt idx="912">
                  <c:v>5.3669222343921137E-2</c:v>
                </c:pt>
                <c:pt idx="913">
                  <c:v>5.3610503282275714E-2</c:v>
                </c:pt>
                <c:pt idx="914">
                  <c:v>5.3551912568306013E-2</c:v>
                </c:pt>
                <c:pt idx="915">
                  <c:v>5.3493449781659388E-2</c:v>
                </c:pt>
                <c:pt idx="916">
                  <c:v>5.3435114503816793E-2</c:v>
                </c:pt>
                <c:pt idx="917">
                  <c:v>5.3376906318082791E-2</c:v>
                </c:pt>
                <c:pt idx="918">
                  <c:v>5.3318824809575623E-2</c:v>
                </c:pt>
                <c:pt idx="919">
                  <c:v>5.3260869565217389E-2</c:v>
                </c:pt>
                <c:pt idx="920">
                  <c:v>5.3203040173724216E-2</c:v>
                </c:pt>
                <c:pt idx="921">
                  <c:v>5.3145336225596529E-2</c:v>
                </c:pt>
                <c:pt idx="922">
                  <c:v>5.3087757313109427E-2</c:v>
                </c:pt>
                <c:pt idx="923">
                  <c:v>5.3030303030303032E-2</c:v>
                </c:pt>
                <c:pt idx="924">
                  <c:v>5.2972972972972973E-2</c:v>
                </c:pt>
                <c:pt idx="925">
                  <c:v>5.2915766738660906E-2</c:v>
                </c:pt>
                <c:pt idx="926">
                  <c:v>5.2858683926645091E-2</c:v>
                </c:pt>
                <c:pt idx="927">
                  <c:v>5.2801724137931036E-2</c:v>
                </c:pt>
                <c:pt idx="928">
                  <c:v>5.2744886975242197E-2</c:v>
                </c:pt>
                <c:pt idx="929">
                  <c:v>5.2688172043010753E-2</c:v>
                </c:pt>
                <c:pt idx="930">
                  <c:v>5.2631578947368418E-2</c:v>
                </c:pt>
                <c:pt idx="931">
                  <c:v>5.257510729613734E-2</c:v>
                </c:pt>
                <c:pt idx="932">
                  <c:v>5.2518756698821008E-2</c:v>
                </c:pt>
                <c:pt idx="933">
                  <c:v>5.246252676659529E-2</c:v>
                </c:pt>
                <c:pt idx="934">
                  <c:v>5.2406417112299465E-2</c:v>
                </c:pt>
                <c:pt idx="935">
                  <c:v>5.2350427350427352E-2</c:v>
                </c:pt>
                <c:pt idx="936">
                  <c:v>5.2294557097118465E-2</c:v>
                </c:pt>
                <c:pt idx="937">
                  <c:v>5.2238805970149252E-2</c:v>
                </c:pt>
                <c:pt idx="938">
                  <c:v>5.2183173588924388E-2</c:v>
                </c:pt>
                <c:pt idx="939">
                  <c:v>5.2127659574468084E-2</c:v>
                </c:pt>
                <c:pt idx="940">
                  <c:v>5.2072263549415514E-2</c:v>
                </c:pt>
                <c:pt idx="941">
                  <c:v>5.2016985138004249E-2</c:v>
                </c:pt>
                <c:pt idx="942">
                  <c:v>5.1961823966065745E-2</c:v>
                </c:pt>
                <c:pt idx="943">
                  <c:v>5.190677966101695E-2</c:v>
                </c:pt>
                <c:pt idx="944">
                  <c:v>5.185185185185185E-2</c:v>
                </c:pt>
                <c:pt idx="945">
                  <c:v>5.1797040169133189E-2</c:v>
                </c:pt>
                <c:pt idx="946">
                  <c:v>5.1742344244984161E-2</c:v>
                </c:pt>
                <c:pt idx="947">
                  <c:v>5.1687763713080169E-2</c:v>
                </c:pt>
                <c:pt idx="948">
                  <c:v>5.1633298208640675E-2</c:v>
                </c:pt>
                <c:pt idx="949">
                  <c:v>5.1578947368421051E-2</c:v>
                </c:pt>
                <c:pt idx="950">
                  <c:v>5.152471083070452E-2</c:v>
                </c:pt>
                <c:pt idx="951">
                  <c:v>5.1470588235294115E-2</c:v>
                </c:pt>
                <c:pt idx="952">
                  <c:v>5.1416579223504719E-2</c:v>
                </c:pt>
                <c:pt idx="953">
                  <c:v>5.1362683438155136E-2</c:v>
                </c:pt>
                <c:pt idx="954">
                  <c:v>5.1308900523560207E-2</c:v>
                </c:pt>
                <c:pt idx="955">
                  <c:v>5.1255230125523014E-2</c:v>
                </c:pt>
                <c:pt idx="956">
                  <c:v>5.1201671891327065E-2</c:v>
                </c:pt>
                <c:pt idx="957">
                  <c:v>5.1148225469728602E-2</c:v>
                </c:pt>
                <c:pt idx="958">
                  <c:v>5.1094890510948905E-2</c:v>
                </c:pt>
                <c:pt idx="959">
                  <c:v>5.1041666666666666E-2</c:v>
                </c:pt>
                <c:pt idx="960">
                  <c:v>5.0988553590010408E-2</c:v>
                </c:pt>
                <c:pt idx="961">
                  <c:v>5.0935550935550938E-2</c:v>
                </c:pt>
                <c:pt idx="962">
                  <c:v>5.0882658359293877E-2</c:v>
                </c:pt>
                <c:pt idx="963">
                  <c:v>5.0829875518672199E-2</c:v>
                </c:pt>
                <c:pt idx="964">
                  <c:v>5.0777202072538857E-2</c:v>
                </c:pt>
                <c:pt idx="965">
                  <c:v>5.0724637681159424E-2</c:v>
                </c:pt>
                <c:pt idx="966">
                  <c:v>5.0672182006204755E-2</c:v>
                </c:pt>
                <c:pt idx="967">
                  <c:v>5.06198347107438E-2</c:v>
                </c:pt>
                <c:pt idx="968">
                  <c:v>5.0567595459236329E-2</c:v>
                </c:pt>
                <c:pt idx="969">
                  <c:v>5.0515463917525774E-2</c:v>
                </c:pt>
                <c:pt idx="970">
                  <c:v>5.0463439752832129E-2</c:v>
                </c:pt>
                <c:pt idx="971">
                  <c:v>5.0411522633744855E-2</c:v>
                </c:pt>
                <c:pt idx="972">
                  <c:v>5.0359712230215826E-2</c:v>
                </c:pt>
                <c:pt idx="973">
                  <c:v>5.0308008213552365E-2</c:v>
                </c:pt>
                <c:pt idx="974">
                  <c:v>5.0256410256410255E-2</c:v>
                </c:pt>
                <c:pt idx="975">
                  <c:v>5.0204918032786885E-2</c:v>
                </c:pt>
                <c:pt idx="976">
                  <c:v>5.015353121801433E-2</c:v>
                </c:pt>
                <c:pt idx="977">
                  <c:v>5.0102249488752554E-2</c:v>
                </c:pt>
                <c:pt idx="978">
                  <c:v>5.0051072522982638E-2</c:v>
                </c:pt>
                <c:pt idx="979">
                  <c:v>0.05</c:v>
                </c:pt>
                <c:pt idx="980">
                  <c:v>4.9949031600407749E-2</c:v>
                </c:pt>
                <c:pt idx="981">
                  <c:v>4.9898167006109981E-2</c:v>
                </c:pt>
                <c:pt idx="982">
                  <c:v>4.9847405900305189E-2</c:v>
                </c:pt>
                <c:pt idx="983">
                  <c:v>4.9796747967479675E-2</c:v>
                </c:pt>
                <c:pt idx="984">
                  <c:v>4.9746192893401014E-2</c:v>
                </c:pt>
                <c:pt idx="985">
                  <c:v>4.9695740365111561E-2</c:v>
                </c:pt>
                <c:pt idx="986">
                  <c:v>4.9645390070921988E-2</c:v>
                </c:pt>
                <c:pt idx="987">
                  <c:v>4.9595141700404861E-2</c:v>
                </c:pt>
                <c:pt idx="988">
                  <c:v>4.9544994944388271E-2</c:v>
                </c:pt>
                <c:pt idx="989">
                  <c:v>4.9494949494949494E-2</c:v>
                </c:pt>
                <c:pt idx="990">
                  <c:v>4.9445005045408677E-2</c:v>
                </c:pt>
                <c:pt idx="991">
                  <c:v>4.9395161290322578E-2</c:v>
                </c:pt>
                <c:pt idx="992">
                  <c:v>4.9345417925478349E-2</c:v>
                </c:pt>
                <c:pt idx="993">
                  <c:v>4.9295774647887321E-2</c:v>
                </c:pt>
                <c:pt idx="994">
                  <c:v>4.9246231155778891E-2</c:v>
                </c:pt>
                <c:pt idx="995">
                  <c:v>4.9196787148594379E-2</c:v>
                </c:pt>
                <c:pt idx="996">
                  <c:v>4.9147442326980942E-2</c:v>
                </c:pt>
                <c:pt idx="997">
                  <c:v>4.9098196392785572E-2</c:v>
                </c:pt>
                <c:pt idx="998">
                  <c:v>4.9049049049049047E-2</c:v>
                </c:pt>
                <c:pt idx="999">
                  <c:v>4.9000000000000002E-2</c:v>
                </c:pt>
              </c:numCache>
            </c:numRef>
          </c:yVal>
          <c:smooth val="0"/>
          <c:extLst>
            <c:ext xmlns:c16="http://schemas.microsoft.com/office/drawing/2014/chart" uri="{C3380CC4-5D6E-409C-BE32-E72D297353CC}">
              <c16:uniqueId val="{00000009-3DFC-4EEC-BE04-97A64DCAFA7C}"/>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Guests</a:t>
                </a:r>
              </a:p>
            </c:rich>
          </c:tx>
          <c:overlay val="0"/>
          <c:spPr>
            <a:noFill/>
            <a:ln>
              <a:noFill/>
            </a:ln>
            <a:effectLst/>
          </c:sp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Profit</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$499</a:t>
            </a:r>
            <a:endParaRPr lang="en-AU" sz="1600" b="1">
              <a:solidFill>
                <a:srgbClr val="0000FF"/>
              </a:solidFill>
            </a:endParaRPr>
          </a:p>
        </c:rich>
      </c:tx>
      <c:layout>
        <c:manualLayout>
          <c:xMode val="edge"/>
          <c:yMode val="edge"/>
          <c:x val="0.24508408000724047"/>
          <c:y val="0"/>
        </c:manualLayout>
      </c:layout>
      <c:overlay val="0"/>
      <c:spPr>
        <a:solidFill>
          <a:srgbClr val="92D050"/>
        </a:solidFill>
        <a:ln>
          <a:noFill/>
        </a:ln>
        <a:effectLst/>
      </c:spPr>
    </c:title>
    <c:autoTitleDeleted val="0"/>
    <c:plotArea>
      <c:layout/>
      <c:scatterChart>
        <c:scatterStyle val="lineMarker"/>
        <c:varyColors val="0"/>
        <c:ser>
          <c:idx val="1"/>
          <c:order val="0"/>
          <c:spPr>
            <a:ln>
              <a:solidFill>
                <a:srgbClr val="92D050"/>
              </a:solidFill>
            </a:ln>
          </c:spPr>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values'!$T$5:$T$1004</c:f>
              <c:numCache>
                <c:formatCode>_("$"* #,##0.00_);_("$"* \(#,##0.00\);_("$"* "-"??_);_(@_)</c:formatCode>
                <c:ptCount val="1000"/>
                <c:pt idx="0">
                  <c:v>157966</c:v>
                </c:pt>
                <c:pt idx="1">
                  <c:v>157517.5</c:v>
                </c:pt>
                <c:pt idx="2">
                  <c:v>157467.66666666666</c:v>
                </c:pt>
                <c:pt idx="3">
                  <c:v>158564</c:v>
                </c:pt>
                <c:pt idx="4">
                  <c:v>158623.79999999999</c:v>
                </c:pt>
                <c:pt idx="5">
                  <c:v>158215.16666666666</c:v>
                </c:pt>
                <c:pt idx="6">
                  <c:v>158435.85714285713</c:v>
                </c:pt>
                <c:pt idx="7">
                  <c:v>158451.875</c:v>
                </c:pt>
                <c:pt idx="8">
                  <c:v>158065.66666666666</c:v>
                </c:pt>
                <c:pt idx="9">
                  <c:v>157786.6</c:v>
                </c:pt>
                <c:pt idx="10">
                  <c:v>158020</c:v>
                </c:pt>
                <c:pt idx="11">
                  <c:v>158015.5</c:v>
                </c:pt>
                <c:pt idx="12">
                  <c:v>157919.69230769231</c:v>
                </c:pt>
                <c:pt idx="13">
                  <c:v>157880.28571428571</c:v>
                </c:pt>
                <c:pt idx="14">
                  <c:v>157925.86666666667</c:v>
                </c:pt>
                <c:pt idx="15">
                  <c:v>158115.25</c:v>
                </c:pt>
                <c:pt idx="16">
                  <c:v>158229.58823529413</c:v>
                </c:pt>
                <c:pt idx="17">
                  <c:v>158015.61111111112</c:v>
                </c:pt>
                <c:pt idx="18">
                  <c:v>158154.63157894736</c:v>
                </c:pt>
                <c:pt idx="19">
                  <c:v>158115.29999999999</c:v>
                </c:pt>
                <c:pt idx="20">
                  <c:v>158150.90476190476</c:v>
                </c:pt>
                <c:pt idx="21">
                  <c:v>158264.81818181818</c:v>
                </c:pt>
                <c:pt idx="22">
                  <c:v>158342.82608695651</c:v>
                </c:pt>
                <c:pt idx="23">
                  <c:v>158302.20833333334</c:v>
                </c:pt>
                <c:pt idx="24">
                  <c:v>158264.84</c:v>
                </c:pt>
                <c:pt idx="25">
                  <c:v>158149.84615384616</c:v>
                </c:pt>
                <c:pt idx="26">
                  <c:v>157965.85185185185</c:v>
                </c:pt>
                <c:pt idx="27">
                  <c:v>157891.10714285713</c:v>
                </c:pt>
                <c:pt idx="28">
                  <c:v>157862.75862068965</c:v>
                </c:pt>
                <c:pt idx="29">
                  <c:v>157975.83333333334</c:v>
                </c:pt>
                <c:pt idx="30">
                  <c:v>158043.03225806452</c:v>
                </c:pt>
                <c:pt idx="31">
                  <c:v>158087.34375</c:v>
                </c:pt>
                <c:pt idx="32">
                  <c:v>158119.90909090909</c:v>
                </c:pt>
                <c:pt idx="33">
                  <c:v>158159.35294117648</c:v>
                </c:pt>
                <c:pt idx="34">
                  <c:v>158068.4</c:v>
                </c:pt>
                <c:pt idx="35">
                  <c:v>158132</c:v>
                </c:pt>
                <c:pt idx="36">
                  <c:v>158111.35135135136</c:v>
                </c:pt>
                <c:pt idx="37">
                  <c:v>158076.05263157896</c:v>
                </c:pt>
                <c:pt idx="38">
                  <c:v>158019.56410256409</c:v>
                </c:pt>
                <c:pt idx="39">
                  <c:v>158033.17499999999</c:v>
                </c:pt>
                <c:pt idx="40">
                  <c:v>158133.63414634147</c:v>
                </c:pt>
                <c:pt idx="41">
                  <c:v>158186.5</c:v>
                </c:pt>
                <c:pt idx="42">
                  <c:v>158257.86046511628</c:v>
                </c:pt>
                <c:pt idx="43">
                  <c:v>158292</c:v>
                </c:pt>
                <c:pt idx="44">
                  <c:v>158351.20000000001</c:v>
                </c:pt>
                <c:pt idx="45">
                  <c:v>158375.32608695651</c:v>
                </c:pt>
                <c:pt idx="46">
                  <c:v>158379.3404255319</c:v>
                </c:pt>
                <c:pt idx="47">
                  <c:v>158358.27083333334</c:v>
                </c:pt>
                <c:pt idx="48">
                  <c:v>158362.46938775509</c:v>
                </c:pt>
                <c:pt idx="49">
                  <c:v>158378.46</c:v>
                </c:pt>
                <c:pt idx="50">
                  <c:v>158440.68627450979</c:v>
                </c:pt>
                <c:pt idx="51">
                  <c:v>158391.30769230769</c:v>
                </c:pt>
                <c:pt idx="52">
                  <c:v>158394.56603773584</c:v>
                </c:pt>
                <c:pt idx="53">
                  <c:v>158403.24074074073</c:v>
                </c:pt>
                <c:pt idx="54">
                  <c:v>158411.6</c:v>
                </c:pt>
                <c:pt idx="55">
                  <c:v>158398.30357142858</c:v>
                </c:pt>
                <c:pt idx="56">
                  <c:v>158432.68421052632</c:v>
                </c:pt>
                <c:pt idx="57">
                  <c:v>158455.56896551725</c:v>
                </c:pt>
                <c:pt idx="58">
                  <c:v>158437.13559322033</c:v>
                </c:pt>
                <c:pt idx="59">
                  <c:v>158404.36666666667</c:v>
                </c:pt>
                <c:pt idx="60">
                  <c:v>158406.98360655739</c:v>
                </c:pt>
                <c:pt idx="61">
                  <c:v>158423.98387096773</c:v>
                </c:pt>
                <c:pt idx="62">
                  <c:v>158468.92063492062</c:v>
                </c:pt>
                <c:pt idx="63">
                  <c:v>158493.765625</c:v>
                </c:pt>
                <c:pt idx="64">
                  <c:v>158458.04615384617</c:v>
                </c:pt>
                <c:pt idx="65">
                  <c:v>158423.40909090909</c:v>
                </c:pt>
                <c:pt idx="66">
                  <c:v>158474.59701492538</c:v>
                </c:pt>
                <c:pt idx="67">
                  <c:v>158524.2794117647</c:v>
                </c:pt>
                <c:pt idx="68">
                  <c:v>158559.52173913043</c:v>
                </c:pt>
                <c:pt idx="69">
                  <c:v>158610.82857142857</c:v>
                </c:pt>
                <c:pt idx="70">
                  <c:v>158622.80281690141</c:v>
                </c:pt>
                <c:pt idx="71">
                  <c:v>158609.52777777778</c:v>
                </c:pt>
                <c:pt idx="72">
                  <c:v>158572.04109589042</c:v>
                </c:pt>
                <c:pt idx="73">
                  <c:v>158543.64864864864</c:v>
                </c:pt>
                <c:pt idx="74">
                  <c:v>158591.76</c:v>
                </c:pt>
                <c:pt idx="75">
                  <c:v>158579.59210526315</c:v>
                </c:pt>
                <c:pt idx="76">
                  <c:v>158525.02597402598</c:v>
                </c:pt>
                <c:pt idx="77">
                  <c:v>158494.85897435897</c:v>
                </c:pt>
                <c:pt idx="78">
                  <c:v>158529.79746835443</c:v>
                </c:pt>
                <c:pt idx="79">
                  <c:v>158537.70000000001</c:v>
                </c:pt>
                <c:pt idx="80">
                  <c:v>158512.1851851852</c:v>
                </c:pt>
                <c:pt idx="81">
                  <c:v>158556.57317073172</c:v>
                </c:pt>
                <c:pt idx="82">
                  <c:v>158549.4578313253</c:v>
                </c:pt>
                <c:pt idx="83">
                  <c:v>158599.46428571429</c:v>
                </c:pt>
                <c:pt idx="84">
                  <c:v>158570.90588235293</c:v>
                </c:pt>
                <c:pt idx="85">
                  <c:v>158567.34883720931</c:v>
                </c:pt>
                <c:pt idx="86">
                  <c:v>158608.55172413794</c:v>
                </c:pt>
                <c:pt idx="87">
                  <c:v>158550.28409090909</c:v>
                </c:pt>
                <c:pt idx="88">
                  <c:v>158540.35955056178</c:v>
                </c:pt>
                <c:pt idx="89">
                  <c:v>158540.62222222221</c:v>
                </c:pt>
                <c:pt idx="90">
                  <c:v>158524.45054945056</c:v>
                </c:pt>
                <c:pt idx="91">
                  <c:v>158505.38043478262</c:v>
                </c:pt>
                <c:pt idx="92">
                  <c:v>158512.44086021505</c:v>
                </c:pt>
                <c:pt idx="93">
                  <c:v>158500.2659574468</c:v>
                </c:pt>
                <c:pt idx="94">
                  <c:v>158482.05263157896</c:v>
                </c:pt>
                <c:pt idx="95">
                  <c:v>158473.5625</c:v>
                </c:pt>
                <c:pt idx="96">
                  <c:v>158456</c:v>
                </c:pt>
                <c:pt idx="97">
                  <c:v>158435.74489795917</c:v>
                </c:pt>
                <c:pt idx="98">
                  <c:v>158452.14141414143</c:v>
                </c:pt>
                <c:pt idx="99">
                  <c:v>158462.23000000001</c:v>
                </c:pt>
                <c:pt idx="100">
                  <c:v>158457.31683168316</c:v>
                </c:pt>
                <c:pt idx="101">
                  <c:v>158467.15686274509</c:v>
                </c:pt>
                <c:pt idx="102">
                  <c:v>158450.6796116505</c:v>
                </c:pt>
                <c:pt idx="103">
                  <c:v>158466.14423076922</c:v>
                </c:pt>
                <c:pt idx="104">
                  <c:v>158458.53333333333</c:v>
                </c:pt>
                <c:pt idx="105">
                  <c:v>158439.78301886792</c:v>
                </c:pt>
                <c:pt idx="106">
                  <c:v>158424.17757009345</c:v>
                </c:pt>
                <c:pt idx="107">
                  <c:v>158419.9351851852</c:v>
                </c:pt>
                <c:pt idx="108">
                  <c:v>158380.11009174312</c:v>
                </c:pt>
                <c:pt idx="109">
                  <c:v>158408.96363636362</c:v>
                </c:pt>
                <c:pt idx="110">
                  <c:v>158402.27927927929</c:v>
                </c:pt>
                <c:pt idx="111">
                  <c:v>158425.08035714287</c:v>
                </c:pt>
                <c:pt idx="112">
                  <c:v>158405.14159292035</c:v>
                </c:pt>
                <c:pt idx="113">
                  <c:v>158430.14035087719</c:v>
                </c:pt>
                <c:pt idx="114">
                  <c:v>158410.50434782609</c:v>
                </c:pt>
                <c:pt idx="115">
                  <c:v>158422.13793103449</c:v>
                </c:pt>
                <c:pt idx="116">
                  <c:v>158423.35042735044</c:v>
                </c:pt>
                <c:pt idx="117">
                  <c:v>158422.00847457626</c:v>
                </c:pt>
                <c:pt idx="118">
                  <c:v>158428.22689075631</c:v>
                </c:pt>
                <c:pt idx="119">
                  <c:v>158439.32500000001</c:v>
                </c:pt>
                <c:pt idx="120">
                  <c:v>158430.47107438016</c:v>
                </c:pt>
                <c:pt idx="121">
                  <c:v>158399.70491803277</c:v>
                </c:pt>
                <c:pt idx="122">
                  <c:v>158388.88617886178</c:v>
                </c:pt>
                <c:pt idx="123">
                  <c:v>158419.23387096773</c:v>
                </c:pt>
                <c:pt idx="124">
                  <c:v>158439.52799999999</c:v>
                </c:pt>
                <c:pt idx="125">
                  <c:v>158435.76984126985</c:v>
                </c:pt>
                <c:pt idx="126">
                  <c:v>158465.03149606299</c:v>
                </c:pt>
                <c:pt idx="127">
                  <c:v>158475.1484375</c:v>
                </c:pt>
                <c:pt idx="128">
                  <c:v>158482.79069767441</c:v>
                </c:pt>
                <c:pt idx="129">
                  <c:v>158476.5153846154</c:v>
                </c:pt>
                <c:pt idx="130">
                  <c:v>158490.87786259543</c:v>
                </c:pt>
                <c:pt idx="131">
                  <c:v>158489.16666666666</c:v>
                </c:pt>
                <c:pt idx="132">
                  <c:v>158500.96992481203</c:v>
                </c:pt>
                <c:pt idx="133">
                  <c:v>158508.1343283582</c:v>
                </c:pt>
                <c:pt idx="134">
                  <c:v>158501.90370370369</c:v>
                </c:pt>
                <c:pt idx="135">
                  <c:v>158493.5661764706</c:v>
                </c:pt>
                <c:pt idx="136">
                  <c:v>158509.35766423357</c:v>
                </c:pt>
                <c:pt idx="137">
                  <c:v>158524.92028985507</c:v>
                </c:pt>
                <c:pt idx="138">
                  <c:v>158531.654676259</c:v>
                </c:pt>
                <c:pt idx="139">
                  <c:v>158525.47857142857</c:v>
                </c:pt>
                <c:pt idx="140">
                  <c:v>158506.66666666666</c:v>
                </c:pt>
                <c:pt idx="141">
                  <c:v>158513.38732394367</c:v>
                </c:pt>
                <c:pt idx="142">
                  <c:v>158501.1958041958</c:v>
                </c:pt>
                <c:pt idx="143">
                  <c:v>158491.25</c:v>
                </c:pt>
                <c:pt idx="144">
                  <c:v>158504.12413793104</c:v>
                </c:pt>
                <c:pt idx="145">
                  <c:v>158510.67808219179</c:v>
                </c:pt>
                <c:pt idx="146">
                  <c:v>158496.80272108843</c:v>
                </c:pt>
                <c:pt idx="147">
                  <c:v>158513.41891891891</c:v>
                </c:pt>
                <c:pt idx="148">
                  <c:v>158533.81208053691</c:v>
                </c:pt>
                <c:pt idx="149">
                  <c:v>158526.04</c:v>
                </c:pt>
                <c:pt idx="150">
                  <c:v>158524.31125827815</c:v>
                </c:pt>
                <c:pt idx="151">
                  <c:v>158512.76973684211</c:v>
                </c:pt>
                <c:pt idx="152">
                  <c:v>158513.10457516339</c:v>
                </c:pt>
                <c:pt idx="153">
                  <c:v>158521.20129870129</c:v>
                </c:pt>
                <c:pt idx="154">
                  <c:v>158529.19354838709</c:v>
                </c:pt>
                <c:pt idx="155">
                  <c:v>158521.75</c:v>
                </c:pt>
                <c:pt idx="156">
                  <c:v>158546.77707006369</c:v>
                </c:pt>
                <c:pt idx="157">
                  <c:v>158548.77848101265</c:v>
                </c:pt>
                <c:pt idx="158">
                  <c:v>158545.11320754717</c:v>
                </c:pt>
                <c:pt idx="159">
                  <c:v>158545.23125000001</c:v>
                </c:pt>
                <c:pt idx="160">
                  <c:v>158567.63354037268</c:v>
                </c:pt>
                <c:pt idx="161">
                  <c:v>158541.77160493826</c:v>
                </c:pt>
                <c:pt idx="162">
                  <c:v>158525.39877300613</c:v>
                </c:pt>
                <c:pt idx="163">
                  <c:v>158531.10365853659</c:v>
                </c:pt>
                <c:pt idx="164">
                  <c:v>158540.36363636365</c:v>
                </c:pt>
                <c:pt idx="165">
                  <c:v>158542.30722891566</c:v>
                </c:pt>
                <c:pt idx="166">
                  <c:v>158515.58083832337</c:v>
                </c:pt>
                <c:pt idx="167">
                  <c:v>158526.54761904763</c:v>
                </c:pt>
                <c:pt idx="168">
                  <c:v>158539.15384615384</c:v>
                </c:pt>
                <c:pt idx="169">
                  <c:v>158537.54117647058</c:v>
                </c:pt>
                <c:pt idx="170">
                  <c:v>158553.43274853801</c:v>
                </c:pt>
                <c:pt idx="171">
                  <c:v>158570.87790697673</c:v>
                </c:pt>
                <c:pt idx="172">
                  <c:v>158570.83815028903</c:v>
                </c:pt>
                <c:pt idx="173">
                  <c:v>158582.8275862069</c:v>
                </c:pt>
                <c:pt idx="174">
                  <c:v>158582.72</c:v>
                </c:pt>
                <c:pt idx="175">
                  <c:v>158589.40909090909</c:v>
                </c:pt>
                <c:pt idx="176">
                  <c:v>158602.77966101695</c:v>
                </c:pt>
                <c:pt idx="177">
                  <c:v>158605.92134831462</c:v>
                </c:pt>
                <c:pt idx="178">
                  <c:v>158612.36871508381</c:v>
                </c:pt>
                <c:pt idx="179">
                  <c:v>158597.15</c:v>
                </c:pt>
                <c:pt idx="180">
                  <c:v>158611.83425414364</c:v>
                </c:pt>
                <c:pt idx="181">
                  <c:v>158616.5</c:v>
                </c:pt>
                <c:pt idx="182">
                  <c:v>158627.65027322405</c:v>
                </c:pt>
                <c:pt idx="183">
                  <c:v>158596.42934782608</c:v>
                </c:pt>
                <c:pt idx="184">
                  <c:v>158589.78918918918</c:v>
                </c:pt>
                <c:pt idx="185">
                  <c:v>158586.43548387097</c:v>
                </c:pt>
                <c:pt idx="186">
                  <c:v>158583.11764705883</c:v>
                </c:pt>
                <c:pt idx="187">
                  <c:v>158584.60638297873</c:v>
                </c:pt>
                <c:pt idx="188">
                  <c:v>158579.75132275131</c:v>
                </c:pt>
                <c:pt idx="189">
                  <c:v>158585.96315789473</c:v>
                </c:pt>
                <c:pt idx="190">
                  <c:v>158593.67539267015</c:v>
                </c:pt>
                <c:pt idx="191">
                  <c:v>158591.96354166666</c:v>
                </c:pt>
                <c:pt idx="192">
                  <c:v>158580.97409326426</c:v>
                </c:pt>
                <c:pt idx="193">
                  <c:v>158567.01546391752</c:v>
                </c:pt>
                <c:pt idx="194">
                  <c:v>158571.6</c:v>
                </c:pt>
                <c:pt idx="195">
                  <c:v>158571.56122448979</c:v>
                </c:pt>
                <c:pt idx="196">
                  <c:v>158566.96954314722</c:v>
                </c:pt>
                <c:pt idx="197">
                  <c:v>158585.0707070707</c:v>
                </c:pt>
                <c:pt idx="198">
                  <c:v>158577.45226130652</c:v>
                </c:pt>
                <c:pt idx="199">
                  <c:v>158592.33499999999</c:v>
                </c:pt>
                <c:pt idx="200">
                  <c:v>158587.73134328358</c:v>
                </c:pt>
                <c:pt idx="201">
                  <c:v>158577.25247524751</c:v>
                </c:pt>
                <c:pt idx="202">
                  <c:v>158586.02463054188</c:v>
                </c:pt>
                <c:pt idx="203">
                  <c:v>158603.50490196078</c:v>
                </c:pt>
                <c:pt idx="204">
                  <c:v>158600.39512195121</c:v>
                </c:pt>
                <c:pt idx="205">
                  <c:v>158598.76699029127</c:v>
                </c:pt>
                <c:pt idx="206">
                  <c:v>158595.71014492755</c:v>
                </c:pt>
                <c:pt idx="207">
                  <c:v>158598.43269230769</c:v>
                </c:pt>
                <c:pt idx="208">
                  <c:v>158599.6985645933</c:v>
                </c:pt>
                <c:pt idx="209">
                  <c:v>158598.10476190477</c:v>
                </c:pt>
                <c:pt idx="210">
                  <c:v>158610.69668246445</c:v>
                </c:pt>
                <c:pt idx="211">
                  <c:v>158610.47641509434</c:v>
                </c:pt>
                <c:pt idx="212">
                  <c:v>158617.27699530518</c:v>
                </c:pt>
                <c:pt idx="213">
                  <c:v>158628.20560747664</c:v>
                </c:pt>
                <c:pt idx="214">
                  <c:v>158637.64186046511</c:v>
                </c:pt>
                <c:pt idx="215">
                  <c:v>158645.60648148149</c:v>
                </c:pt>
                <c:pt idx="216">
                  <c:v>158650.74193548388</c:v>
                </c:pt>
                <c:pt idx="217">
                  <c:v>158651.71559633026</c:v>
                </c:pt>
                <c:pt idx="218">
                  <c:v>158655.4109589041</c:v>
                </c:pt>
                <c:pt idx="219">
                  <c:v>158668.58636363636</c:v>
                </c:pt>
                <c:pt idx="220">
                  <c:v>158685.70135746605</c:v>
                </c:pt>
                <c:pt idx="221">
                  <c:v>158678.41891891891</c:v>
                </c:pt>
                <c:pt idx="222">
                  <c:v>158676.56502242154</c:v>
                </c:pt>
                <c:pt idx="223">
                  <c:v>158692.07589285713</c:v>
                </c:pt>
                <c:pt idx="224">
                  <c:v>158695.49333333335</c:v>
                </c:pt>
                <c:pt idx="225">
                  <c:v>158681.6814159292</c:v>
                </c:pt>
                <c:pt idx="226">
                  <c:v>158682.48017621145</c:v>
                </c:pt>
                <c:pt idx="227">
                  <c:v>158663.60087719298</c:v>
                </c:pt>
                <c:pt idx="228">
                  <c:v>158663.16593886464</c:v>
                </c:pt>
                <c:pt idx="229">
                  <c:v>158654.9347826087</c:v>
                </c:pt>
                <c:pt idx="230">
                  <c:v>158637.71428571429</c:v>
                </c:pt>
                <c:pt idx="231">
                  <c:v>158639.97413793104</c:v>
                </c:pt>
                <c:pt idx="232">
                  <c:v>158639.64806866951</c:v>
                </c:pt>
                <c:pt idx="233">
                  <c:v>158638.047008547</c:v>
                </c:pt>
                <c:pt idx="234">
                  <c:v>158644.09361702128</c:v>
                </c:pt>
                <c:pt idx="235">
                  <c:v>158633.61864406778</c:v>
                </c:pt>
                <c:pt idx="236">
                  <c:v>158642.15611814347</c:v>
                </c:pt>
                <c:pt idx="237">
                  <c:v>158634.28991596639</c:v>
                </c:pt>
                <c:pt idx="238">
                  <c:v>158646.50627615064</c:v>
                </c:pt>
                <c:pt idx="239">
                  <c:v>158656.12916666668</c:v>
                </c:pt>
                <c:pt idx="240">
                  <c:v>158669.39419087136</c:v>
                </c:pt>
                <c:pt idx="241">
                  <c:v>158670.19421487604</c:v>
                </c:pt>
                <c:pt idx="242">
                  <c:v>158662.37448559669</c:v>
                </c:pt>
                <c:pt idx="243">
                  <c:v>158647.26639344261</c:v>
                </c:pt>
                <c:pt idx="244">
                  <c:v>158649.36734693879</c:v>
                </c:pt>
                <c:pt idx="245">
                  <c:v>158645.37398373985</c:v>
                </c:pt>
                <c:pt idx="246">
                  <c:v>158647.46558704454</c:v>
                </c:pt>
                <c:pt idx="247">
                  <c:v>158650.74596774194</c:v>
                </c:pt>
                <c:pt idx="248">
                  <c:v>158647.99598393575</c:v>
                </c:pt>
                <c:pt idx="249">
                  <c:v>158648.856</c:v>
                </c:pt>
                <c:pt idx="250">
                  <c:v>158648.51792828686</c:v>
                </c:pt>
                <c:pt idx="251">
                  <c:v>158638.69047619047</c:v>
                </c:pt>
                <c:pt idx="252">
                  <c:v>158626.57707509882</c:v>
                </c:pt>
                <c:pt idx="253">
                  <c:v>158619.26771653543</c:v>
                </c:pt>
                <c:pt idx="254">
                  <c:v>158630.77647058823</c:v>
                </c:pt>
                <c:pt idx="255">
                  <c:v>158627.01171875</c:v>
                </c:pt>
                <c:pt idx="256">
                  <c:v>158624.43968871597</c:v>
                </c:pt>
                <c:pt idx="257">
                  <c:v>158624.20542635658</c:v>
                </c:pt>
                <c:pt idx="258">
                  <c:v>158628.59073359074</c:v>
                </c:pt>
                <c:pt idx="259">
                  <c:v>158644.44230769231</c:v>
                </c:pt>
                <c:pt idx="260">
                  <c:v>158649.86206896551</c:v>
                </c:pt>
                <c:pt idx="261">
                  <c:v>158644.96946564884</c:v>
                </c:pt>
                <c:pt idx="262">
                  <c:v>158656.02281368821</c:v>
                </c:pt>
                <c:pt idx="263">
                  <c:v>158654.54166666666</c:v>
                </c:pt>
                <c:pt idx="264">
                  <c:v>158649.68679245282</c:v>
                </c:pt>
                <c:pt idx="265">
                  <c:v>158657.23308270678</c:v>
                </c:pt>
                <c:pt idx="266">
                  <c:v>158663.60299625469</c:v>
                </c:pt>
                <c:pt idx="267">
                  <c:v>158676.6156716418</c:v>
                </c:pt>
                <c:pt idx="268">
                  <c:v>158678.42007434944</c:v>
                </c:pt>
                <c:pt idx="269">
                  <c:v>158683.53333333333</c:v>
                </c:pt>
                <c:pt idx="270">
                  <c:v>158663.23247232471</c:v>
                </c:pt>
                <c:pt idx="271">
                  <c:v>158657.3713235294</c:v>
                </c:pt>
                <c:pt idx="272">
                  <c:v>158658.12454212454</c:v>
                </c:pt>
                <c:pt idx="273">
                  <c:v>158661.05474452555</c:v>
                </c:pt>
                <c:pt idx="274">
                  <c:v>158648.74181818182</c:v>
                </c:pt>
                <c:pt idx="275">
                  <c:v>158659.26811594202</c:v>
                </c:pt>
                <c:pt idx="276">
                  <c:v>158656.76534296028</c:v>
                </c:pt>
                <c:pt idx="277">
                  <c:v>158639.22302158273</c:v>
                </c:pt>
                <c:pt idx="278">
                  <c:v>158641.09677419355</c:v>
                </c:pt>
                <c:pt idx="279">
                  <c:v>158655.77142857143</c:v>
                </c:pt>
                <c:pt idx="280">
                  <c:v>158662.89323843416</c:v>
                </c:pt>
                <c:pt idx="281">
                  <c:v>158643.45744680852</c:v>
                </c:pt>
                <c:pt idx="282">
                  <c:v>158650.57243816255</c:v>
                </c:pt>
                <c:pt idx="283">
                  <c:v>158649.21478873238</c:v>
                </c:pt>
                <c:pt idx="284">
                  <c:v>158653.11228070175</c:v>
                </c:pt>
                <c:pt idx="285">
                  <c:v>158635.02797202798</c:v>
                </c:pt>
                <c:pt idx="286">
                  <c:v>158649.36585365853</c:v>
                </c:pt>
                <c:pt idx="287">
                  <c:v>158660.48958333334</c:v>
                </c:pt>
                <c:pt idx="288">
                  <c:v>158671.53633217994</c:v>
                </c:pt>
                <c:pt idx="289">
                  <c:v>158661.88620689654</c:v>
                </c:pt>
                <c:pt idx="290">
                  <c:v>158668.74226804124</c:v>
                </c:pt>
                <c:pt idx="291">
                  <c:v>158657.11986301371</c:v>
                </c:pt>
                <c:pt idx="292">
                  <c:v>158663.94539249147</c:v>
                </c:pt>
                <c:pt idx="293">
                  <c:v>158660.5544217687</c:v>
                </c:pt>
                <c:pt idx="294">
                  <c:v>158669.34915254236</c:v>
                </c:pt>
                <c:pt idx="295">
                  <c:v>158667.98310810811</c:v>
                </c:pt>
                <c:pt idx="296">
                  <c:v>158666.62626262626</c:v>
                </c:pt>
                <c:pt idx="297">
                  <c:v>158666.28187919463</c:v>
                </c:pt>
                <c:pt idx="298">
                  <c:v>158671.9397993311</c:v>
                </c:pt>
                <c:pt idx="299">
                  <c:v>158681.54</c:v>
                </c:pt>
                <c:pt idx="300">
                  <c:v>158681.14950166113</c:v>
                </c:pt>
                <c:pt idx="301">
                  <c:v>158683.73178807946</c:v>
                </c:pt>
                <c:pt idx="302">
                  <c:v>158689.25742574257</c:v>
                </c:pt>
                <c:pt idx="303">
                  <c:v>158679.99342105264</c:v>
                </c:pt>
                <c:pt idx="304">
                  <c:v>158684.51475409837</c:v>
                </c:pt>
                <c:pt idx="305">
                  <c:v>158683.14379084966</c:v>
                </c:pt>
                <c:pt idx="306">
                  <c:v>158685.67752442998</c:v>
                </c:pt>
                <c:pt idx="307">
                  <c:v>158669.75</c:v>
                </c:pt>
                <c:pt idx="308">
                  <c:v>158663.60194174756</c:v>
                </c:pt>
                <c:pt idx="309">
                  <c:v>158660.38709677418</c:v>
                </c:pt>
                <c:pt idx="310">
                  <c:v>158655.27009646303</c:v>
                </c:pt>
                <c:pt idx="311">
                  <c:v>158655.93589743591</c:v>
                </c:pt>
                <c:pt idx="312">
                  <c:v>158654.68690095848</c:v>
                </c:pt>
                <c:pt idx="313">
                  <c:v>158655.35031847135</c:v>
                </c:pt>
                <c:pt idx="314">
                  <c:v>158654.11111111112</c:v>
                </c:pt>
                <c:pt idx="315">
                  <c:v>158643.41772151898</c:v>
                </c:pt>
                <c:pt idx="316">
                  <c:v>158656.37223974764</c:v>
                </c:pt>
                <c:pt idx="317">
                  <c:v>158645.73899371069</c:v>
                </c:pt>
                <c:pt idx="318">
                  <c:v>158640.79623824451</c:v>
                </c:pt>
                <c:pt idx="319">
                  <c:v>158643.359375</c:v>
                </c:pt>
                <c:pt idx="320">
                  <c:v>158641.2492211838</c:v>
                </c:pt>
                <c:pt idx="321">
                  <c:v>158646.58074534161</c:v>
                </c:pt>
                <c:pt idx="322">
                  <c:v>158640.77089783282</c:v>
                </c:pt>
                <c:pt idx="323">
                  <c:v>158639.61111111112</c:v>
                </c:pt>
                <c:pt idx="324">
                  <c:v>158644.89846153845</c:v>
                </c:pt>
                <c:pt idx="325">
                  <c:v>158650.15337423314</c:v>
                </c:pt>
                <c:pt idx="326">
                  <c:v>158639.83180428133</c:v>
                </c:pt>
                <c:pt idx="327">
                  <c:v>158640.51219512196</c:v>
                </c:pt>
                <c:pt idx="328">
                  <c:v>158647.55015197568</c:v>
                </c:pt>
                <c:pt idx="329">
                  <c:v>158650.01515151514</c:v>
                </c:pt>
                <c:pt idx="330">
                  <c:v>158651.56193353474</c:v>
                </c:pt>
                <c:pt idx="331">
                  <c:v>158650.39759036145</c:v>
                </c:pt>
                <c:pt idx="332">
                  <c:v>158651.03603603604</c:v>
                </c:pt>
                <c:pt idx="333">
                  <c:v>158659.72754491019</c:v>
                </c:pt>
                <c:pt idx="334">
                  <c:v>158658.54925373135</c:v>
                </c:pt>
                <c:pt idx="335">
                  <c:v>158652.92857142858</c:v>
                </c:pt>
                <c:pt idx="336">
                  <c:v>158647.3412462908</c:v>
                </c:pt>
                <c:pt idx="337">
                  <c:v>158657.70710059171</c:v>
                </c:pt>
                <c:pt idx="338">
                  <c:v>158656.54867256636</c:v>
                </c:pt>
                <c:pt idx="339">
                  <c:v>158659.79411764705</c:v>
                </c:pt>
                <c:pt idx="340">
                  <c:v>158656.00586510263</c:v>
                </c:pt>
                <c:pt idx="341">
                  <c:v>158651.36549707601</c:v>
                </c:pt>
                <c:pt idx="342">
                  <c:v>158644.13702623907</c:v>
                </c:pt>
                <c:pt idx="343">
                  <c:v>158641.29651162791</c:v>
                </c:pt>
                <c:pt idx="344">
                  <c:v>158636.73913043478</c:v>
                </c:pt>
                <c:pt idx="345">
                  <c:v>158640.84971098267</c:v>
                </c:pt>
                <c:pt idx="346">
                  <c:v>158649.24495677234</c:v>
                </c:pt>
                <c:pt idx="347">
                  <c:v>158649.8591954023</c:v>
                </c:pt>
                <c:pt idx="348">
                  <c:v>158656.46704871059</c:v>
                </c:pt>
                <c:pt idx="349">
                  <c:v>158653.64000000001</c:v>
                </c:pt>
                <c:pt idx="350">
                  <c:v>158657.64387464387</c:v>
                </c:pt>
                <c:pt idx="351">
                  <c:v>158653.13068181818</c:v>
                </c:pt>
                <c:pt idx="352">
                  <c:v>158650.33711048157</c:v>
                </c:pt>
                <c:pt idx="353">
                  <c:v>158659.38418079095</c:v>
                </c:pt>
                <c:pt idx="354">
                  <c:v>158665.01126760565</c:v>
                </c:pt>
                <c:pt idx="355">
                  <c:v>158662.20786516854</c:v>
                </c:pt>
                <c:pt idx="356">
                  <c:v>158657.74509803922</c:v>
                </c:pt>
                <c:pt idx="357">
                  <c:v>158659.98882681565</c:v>
                </c:pt>
                <c:pt idx="358">
                  <c:v>158668.88300835656</c:v>
                </c:pt>
                <c:pt idx="359">
                  <c:v>158671.9138888889</c:v>
                </c:pt>
                <c:pt idx="360">
                  <c:v>158682.38227146814</c:v>
                </c:pt>
                <c:pt idx="361">
                  <c:v>158682.88121546962</c:v>
                </c:pt>
                <c:pt idx="362">
                  <c:v>158681.73002754821</c:v>
                </c:pt>
                <c:pt idx="363">
                  <c:v>158687.97802197802</c:v>
                </c:pt>
                <c:pt idx="364">
                  <c:v>158686.81917808219</c:v>
                </c:pt>
                <c:pt idx="365">
                  <c:v>158675.86338797814</c:v>
                </c:pt>
                <c:pt idx="366">
                  <c:v>158676.37329700272</c:v>
                </c:pt>
                <c:pt idx="367">
                  <c:v>158681.75543478262</c:v>
                </c:pt>
                <c:pt idx="368">
                  <c:v>158687.108401084</c:v>
                </c:pt>
                <c:pt idx="369">
                  <c:v>158690.0081081081</c:v>
                </c:pt>
                <c:pt idx="370">
                  <c:v>158687.25067385446</c:v>
                </c:pt>
                <c:pt idx="371">
                  <c:v>158681.29301075268</c:v>
                </c:pt>
                <c:pt idx="372">
                  <c:v>158684.18498659518</c:v>
                </c:pt>
                <c:pt idx="373">
                  <c:v>158684.66310160427</c:v>
                </c:pt>
                <c:pt idx="374">
                  <c:v>158681.152</c:v>
                </c:pt>
                <c:pt idx="375">
                  <c:v>158676.06914893616</c:v>
                </c:pt>
                <c:pt idx="376">
                  <c:v>158677.35809018568</c:v>
                </c:pt>
                <c:pt idx="377">
                  <c:v>158670.73015873015</c:v>
                </c:pt>
                <c:pt idx="378">
                  <c:v>158675.1820580475</c:v>
                </c:pt>
                <c:pt idx="379">
                  <c:v>158682.75789473683</c:v>
                </c:pt>
                <c:pt idx="380">
                  <c:v>158681.66141732284</c:v>
                </c:pt>
                <c:pt idx="381">
                  <c:v>158678.22251308901</c:v>
                </c:pt>
                <c:pt idx="382">
                  <c:v>158682.60835509139</c:v>
                </c:pt>
                <c:pt idx="383">
                  <c:v>158685.4140625</c:v>
                </c:pt>
                <c:pt idx="384">
                  <c:v>158689.75844155843</c:v>
                </c:pt>
                <c:pt idx="385">
                  <c:v>158684.78497409326</c:v>
                </c:pt>
                <c:pt idx="386">
                  <c:v>158689.10852713179</c:v>
                </c:pt>
                <c:pt idx="387">
                  <c:v>158688.78608247422</c:v>
                </c:pt>
                <c:pt idx="388">
                  <c:v>158685.3907455013</c:v>
                </c:pt>
                <c:pt idx="389">
                  <c:v>158684.31282051283</c:v>
                </c:pt>
                <c:pt idx="390">
                  <c:v>158684.0051150895</c:v>
                </c:pt>
                <c:pt idx="391">
                  <c:v>158689.80102040817</c:v>
                </c:pt>
                <c:pt idx="392">
                  <c:v>158686.43765903308</c:v>
                </c:pt>
                <c:pt idx="393">
                  <c:v>158677.77918781727</c:v>
                </c:pt>
                <c:pt idx="394">
                  <c:v>158672.94936708861</c:v>
                </c:pt>
                <c:pt idx="395">
                  <c:v>158663.61363636365</c:v>
                </c:pt>
                <c:pt idx="396">
                  <c:v>158664.86901763224</c:v>
                </c:pt>
                <c:pt idx="397">
                  <c:v>158664.61557788946</c:v>
                </c:pt>
                <c:pt idx="398">
                  <c:v>158674.85463659148</c:v>
                </c:pt>
                <c:pt idx="399">
                  <c:v>158661.1225</c:v>
                </c:pt>
                <c:pt idx="400">
                  <c:v>158666.84538653368</c:v>
                </c:pt>
                <c:pt idx="401">
                  <c:v>158674.02736318408</c:v>
                </c:pt>
                <c:pt idx="402">
                  <c:v>158667.07692307694</c:v>
                </c:pt>
                <c:pt idx="403">
                  <c:v>158670.52227722772</c:v>
                </c:pt>
                <c:pt idx="404">
                  <c:v>158676.16543209876</c:v>
                </c:pt>
                <c:pt idx="405">
                  <c:v>158684.72660098522</c:v>
                </c:pt>
                <c:pt idx="406">
                  <c:v>158677.81818181818</c:v>
                </c:pt>
                <c:pt idx="407">
                  <c:v>158681.20343137256</c:v>
                </c:pt>
                <c:pt idx="408">
                  <c:v>158680.91687041565</c:v>
                </c:pt>
                <c:pt idx="409">
                  <c:v>158679.17317073169</c:v>
                </c:pt>
                <c:pt idx="410">
                  <c:v>158675.25547445254</c:v>
                </c:pt>
                <c:pt idx="411">
                  <c:v>158681.51699029127</c:v>
                </c:pt>
                <c:pt idx="412">
                  <c:v>158673.26876513317</c:v>
                </c:pt>
                <c:pt idx="413">
                  <c:v>158673.72705314009</c:v>
                </c:pt>
                <c:pt idx="414">
                  <c:v>158673.46265060242</c:v>
                </c:pt>
                <c:pt idx="415">
                  <c:v>158671.76201923078</c:v>
                </c:pt>
                <c:pt idx="416">
                  <c:v>158672.9376498801</c:v>
                </c:pt>
                <c:pt idx="417">
                  <c:v>158664.80861244019</c:v>
                </c:pt>
                <c:pt idx="418">
                  <c:v>158659.57279236277</c:v>
                </c:pt>
                <c:pt idx="419">
                  <c:v>158655.78571428571</c:v>
                </c:pt>
                <c:pt idx="420">
                  <c:v>158652.01662707838</c:v>
                </c:pt>
                <c:pt idx="421">
                  <c:v>158648.97393364928</c:v>
                </c:pt>
                <c:pt idx="422">
                  <c:v>158652.30732860521</c:v>
                </c:pt>
                <c:pt idx="423">
                  <c:v>158648.57311320756</c:v>
                </c:pt>
                <c:pt idx="424">
                  <c:v>158648.37411764706</c:v>
                </c:pt>
                <c:pt idx="425">
                  <c:v>158638.34976525823</c:v>
                </c:pt>
                <c:pt idx="426">
                  <c:v>158638.17564402812</c:v>
                </c:pt>
                <c:pt idx="427">
                  <c:v>158639.39953271029</c:v>
                </c:pt>
                <c:pt idx="428">
                  <c:v>158639.22377622378</c:v>
                </c:pt>
                <c:pt idx="429">
                  <c:v>158632.79069767441</c:v>
                </c:pt>
                <c:pt idx="430">
                  <c:v>158629.85614849188</c:v>
                </c:pt>
                <c:pt idx="431">
                  <c:v>158638.70138888888</c:v>
                </c:pt>
                <c:pt idx="432">
                  <c:v>158635.76674364897</c:v>
                </c:pt>
                <c:pt idx="433">
                  <c:v>158626.64516129033</c:v>
                </c:pt>
                <c:pt idx="434">
                  <c:v>158634.74942528736</c:v>
                </c:pt>
                <c:pt idx="435">
                  <c:v>158627.72935779818</c:v>
                </c:pt>
                <c:pt idx="436">
                  <c:v>158630.32036613271</c:v>
                </c:pt>
                <c:pt idx="437">
                  <c:v>158634.94748858447</c:v>
                </c:pt>
                <c:pt idx="438">
                  <c:v>158625.93166287016</c:v>
                </c:pt>
                <c:pt idx="439">
                  <c:v>158627.82954545456</c:v>
                </c:pt>
                <c:pt idx="440">
                  <c:v>158632.43083900228</c:v>
                </c:pt>
                <c:pt idx="441">
                  <c:v>158626.18778280544</c:v>
                </c:pt>
                <c:pt idx="442">
                  <c:v>158632.12189616254</c:v>
                </c:pt>
                <c:pt idx="443">
                  <c:v>158629.27477477476</c:v>
                </c:pt>
                <c:pt idx="444">
                  <c:v>158621.7370786517</c:v>
                </c:pt>
                <c:pt idx="445">
                  <c:v>158620.2668161435</c:v>
                </c:pt>
                <c:pt idx="446">
                  <c:v>158628.16778523489</c:v>
                </c:pt>
                <c:pt idx="447">
                  <c:v>158623.35267857142</c:v>
                </c:pt>
                <c:pt idx="448">
                  <c:v>158622.55456570155</c:v>
                </c:pt>
                <c:pt idx="449">
                  <c:v>158627.07555555555</c:v>
                </c:pt>
                <c:pt idx="450">
                  <c:v>158625.60975609755</c:v>
                </c:pt>
                <c:pt idx="451">
                  <c:v>158618.85840707965</c:v>
                </c:pt>
                <c:pt idx="452">
                  <c:v>158626.65783664459</c:v>
                </c:pt>
                <c:pt idx="453">
                  <c:v>158628.49559471366</c:v>
                </c:pt>
                <c:pt idx="454">
                  <c:v>158627.03956043956</c:v>
                </c:pt>
                <c:pt idx="455">
                  <c:v>158628.86842105264</c:v>
                </c:pt>
                <c:pt idx="456">
                  <c:v>158631.9978118162</c:v>
                </c:pt>
                <c:pt idx="457">
                  <c:v>158635.76637554585</c:v>
                </c:pt>
                <c:pt idx="458">
                  <c:v>158630.39869281047</c:v>
                </c:pt>
                <c:pt idx="459">
                  <c:v>158625.05434782608</c:v>
                </c:pt>
                <c:pt idx="460">
                  <c:v>158624.92190889371</c:v>
                </c:pt>
                <c:pt idx="461">
                  <c:v>158628.67316017317</c:v>
                </c:pt>
                <c:pt idx="462">
                  <c:v>158626.596112311</c:v>
                </c:pt>
                <c:pt idx="463">
                  <c:v>158621.95043103449</c:v>
                </c:pt>
                <c:pt idx="464">
                  <c:v>158615.39569892472</c:v>
                </c:pt>
                <c:pt idx="465">
                  <c:v>158614.64377682403</c:v>
                </c:pt>
                <c:pt idx="466">
                  <c:v>158614.53533190579</c:v>
                </c:pt>
                <c:pt idx="467">
                  <c:v>158613.14957264956</c:v>
                </c:pt>
                <c:pt idx="468">
                  <c:v>158614.31982942432</c:v>
                </c:pt>
                <c:pt idx="469">
                  <c:v>158606.57872340427</c:v>
                </c:pt>
                <c:pt idx="470">
                  <c:v>158609.02760084925</c:v>
                </c:pt>
                <c:pt idx="471">
                  <c:v>158607.66525423728</c:v>
                </c:pt>
                <c:pt idx="472">
                  <c:v>158605.67653276955</c:v>
                </c:pt>
                <c:pt idx="473">
                  <c:v>158607.48101265822</c:v>
                </c:pt>
                <c:pt idx="474">
                  <c:v>158608.64842105264</c:v>
                </c:pt>
                <c:pt idx="475">
                  <c:v>158607.92647058822</c:v>
                </c:pt>
                <c:pt idx="476">
                  <c:v>158609.714884696</c:v>
                </c:pt>
                <c:pt idx="477">
                  <c:v>158605.86610878661</c:v>
                </c:pt>
                <c:pt idx="478">
                  <c:v>158609.52400835074</c:v>
                </c:pt>
                <c:pt idx="479">
                  <c:v>158601.33124999999</c:v>
                </c:pt>
                <c:pt idx="480">
                  <c:v>158603.11850311852</c:v>
                </c:pt>
                <c:pt idx="481">
                  <c:v>158606.75933609958</c:v>
                </c:pt>
                <c:pt idx="482">
                  <c:v>158612.85714285713</c:v>
                </c:pt>
                <c:pt idx="483">
                  <c:v>158610.90289256198</c:v>
                </c:pt>
                <c:pt idx="484">
                  <c:v>158613.27216494846</c:v>
                </c:pt>
                <c:pt idx="485">
                  <c:v>158615.62139917695</c:v>
                </c:pt>
                <c:pt idx="486">
                  <c:v>158612.44558521561</c:v>
                </c:pt>
                <c:pt idx="487">
                  <c:v>158614.79713114753</c:v>
                </c:pt>
                <c:pt idx="488">
                  <c:v>158608.57873210634</c:v>
                </c:pt>
                <c:pt idx="489">
                  <c:v>158605.43673469388</c:v>
                </c:pt>
                <c:pt idx="490">
                  <c:v>158604.13441955193</c:v>
                </c:pt>
                <c:pt idx="491">
                  <c:v>158601.01422764227</c:v>
                </c:pt>
                <c:pt idx="492">
                  <c:v>158599.1196754564</c:v>
                </c:pt>
                <c:pt idx="493">
                  <c:v>158596.02226720648</c:v>
                </c:pt>
                <c:pt idx="494">
                  <c:v>158594.7494949495</c:v>
                </c:pt>
                <c:pt idx="495">
                  <c:v>158588.05645161291</c:v>
                </c:pt>
                <c:pt idx="496">
                  <c:v>158593.42253521126</c:v>
                </c:pt>
                <c:pt idx="497">
                  <c:v>158595.76506024096</c:v>
                </c:pt>
                <c:pt idx="498">
                  <c:v>158586.7134268537</c:v>
                </c:pt>
                <c:pt idx="499">
                  <c:v>158583.07999999999</c:v>
                </c:pt>
                <c:pt idx="500">
                  <c:v>158579.46107784432</c:v>
                </c:pt>
                <c:pt idx="501">
                  <c:v>158574.06972111555</c:v>
                </c:pt>
                <c:pt idx="502">
                  <c:v>158577.61630218689</c:v>
                </c:pt>
                <c:pt idx="503">
                  <c:v>158576.40277777778</c:v>
                </c:pt>
                <c:pt idx="504">
                  <c:v>158577.56237623762</c:v>
                </c:pt>
                <c:pt idx="505">
                  <c:v>158579.30830039526</c:v>
                </c:pt>
                <c:pt idx="506">
                  <c:v>158584.58579881658</c:v>
                </c:pt>
                <c:pt idx="507">
                  <c:v>158585.13385826771</c:v>
                </c:pt>
                <c:pt idx="508">
                  <c:v>158583.33005893909</c:v>
                </c:pt>
                <c:pt idx="509">
                  <c:v>158585.63725490196</c:v>
                </c:pt>
                <c:pt idx="510">
                  <c:v>158587.35029354208</c:v>
                </c:pt>
                <c:pt idx="511">
                  <c:v>158580.880859375</c:v>
                </c:pt>
                <c:pt idx="512">
                  <c:v>158582.01364522419</c:v>
                </c:pt>
                <c:pt idx="513">
                  <c:v>158584.88715953307</c:v>
                </c:pt>
                <c:pt idx="514">
                  <c:v>158590.07184466018</c:v>
                </c:pt>
                <c:pt idx="515">
                  <c:v>158588.86240310076</c:v>
                </c:pt>
                <c:pt idx="516">
                  <c:v>158589.39264990328</c:v>
                </c:pt>
                <c:pt idx="517">
                  <c:v>158591.65250965251</c:v>
                </c:pt>
                <c:pt idx="518">
                  <c:v>158586.99036608863</c:v>
                </c:pt>
                <c:pt idx="519">
                  <c:v>158587.52115384614</c:v>
                </c:pt>
                <c:pt idx="520">
                  <c:v>158589.19769673704</c:v>
                </c:pt>
                <c:pt idx="521">
                  <c:v>158593.73180076628</c:v>
                </c:pt>
                <c:pt idx="522">
                  <c:v>158593.10325047802</c:v>
                </c:pt>
                <c:pt idx="523">
                  <c:v>158595.33015267176</c:v>
                </c:pt>
                <c:pt idx="524">
                  <c:v>158592.99238095238</c:v>
                </c:pt>
                <c:pt idx="525">
                  <c:v>158592.93726235742</c:v>
                </c:pt>
                <c:pt idx="526">
                  <c:v>158592.88235294117</c:v>
                </c:pt>
                <c:pt idx="527">
                  <c:v>158593.96022727274</c:v>
                </c:pt>
                <c:pt idx="528">
                  <c:v>158594.46880907373</c:v>
                </c:pt>
                <c:pt idx="529">
                  <c:v>158595.53962264152</c:v>
                </c:pt>
                <c:pt idx="530">
                  <c:v>158601.67419962335</c:v>
                </c:pt>
                <c:pt idx="531">
                  <c:v>158599.91729323307</c:v>
                </c:pt>
                <c:pt idx="532">
                  <c:v>158598.16697936211</c:v>
                </c:pt>
                <c:pt idx="533">
                  <c:v>158599.78277153557</c:v>
                </c:pt>
                <c:pt idx="534">
                  <c:v>158599.1570093458</c:v>
                </c:pt>
                <c:pt idx="535">
                  <c:v>158602.99626865672</c:v>
                </c:pt>
                <c:pt idx="536">
                  <c:v>158605.15083798883</c:v>
                </c:pt>
                <c:pt idx="537">
                  <c:v>158605.07434944238</c:v>
                </c:pt>
                <c:pt idx="538">
                  <c:v>158602.22448979592</c:v>
                </c:pt>
                <c:pt idx="539">
                  <c:v>158605.47592592592</c:v>
                </c:pt>
                <c:pt idx="540">
                  <c:v>158603.18853974121</c:v>
                </c:pt>
                <c:pt idx="541">
                  <c:v>158598.15129151291</c:v>
                </c:pt>
                <c:pt idx="542">
                  <c:v>158596.98710865562</c:v>
                </c:pt>
                <c:pt idx="543">
                  <c:v>158601.32352941178</c:v>
                </c:pt>
                <c:pt idx="544">
                  <c:v>158597.96330275229</c:v>
                </c:pt>
                <c:pt idx="545">
                  <c:v>158594.06776556777</c:v>
                </c:pt>
                <c:pt idx="546">
                  <c:v>158596.19926873856</c:v>
                </c:pt>
                <c:pt idx="547">
                  <c:v>158598.32299270073</c:v>
                </c:pt>
                <c:pt idx="548">
                  <c:v>158600.43897996357</c:v>
                </c:pt>
                <c:pt idx="549">
                  <c:v>158602.00363636363</c:v>
                </c:pt>
                <c:pt idx="550">
                  <c:v>158597.59346642467</c:v>
                </c:pt>
                <c:pt idx="551">
                  <c:v>158593.19927536231</c:v>
                </c:pt>
                <c:pt idx="552">
                  <c:v>158596.93128390596</c:v>
                </c:pt>
                <c:pt idx="553">
                  <c:v>158596.87184115523</c:v>
                </c:pt>
                <c:pt idx="554">
                  <c:v>158597.35135135136</c:v>
                </c:pt>
                <c:pt idx="555">
                  <c:v>158595.67805755395</c:v>
                </c:pt>
                <c:pt idx="556">
                  <c:v>158598.30520646321</c:v>
                </c:pt>
                <c:pt idx="557">
                  <c:v>158596.10035842293</c:v>
                </c:pt>
                <c:pt idx="558">
                  <c:v>158599.78711985689</c:v>
                </c:pt>
                <c:pt idx="559">
                  <c:v>158594.91785714286</c:v>
                </c:pt>
                <c:pt idx="560">
                  <c:v>158595.39572192513</c:v>
                </c:pt>
                <c:pt idx="561">
                  <c:v>158592.14768683273</c:v>
                </c:pt>
                <c:pt idx="562">
                  <c:v>158589.97335701599</c:v>
                </c:pt>
                <c:pt idx="563">
                  <c:v>158592.04787234042</c:v>
                </c:pt>
                <c:pt idx="564">
                  <c:v>158598.87787610618</c:v>
                </c:pt>
                <c:pt idx="565">
                  <c:v>158597.23144876325</c:v>
                </c:pt>
                <c:pt idx="566">
                  <c:v>158597.17283950618</c:v>
                </c:pt>
                <c:pt idx="567">
                  <c:v>158598.69366197183</c:v>
                </c:pt>
                <c:pt idx="568">
                  <c:v>158600.20913884006</c:v>
                </c:pt>
                <c:pt idx="569">
                  <c:v>158597.52280701755</c:v>
                </c:pt>
                <c:pt idx="570">
                  <c:v>158599.0350262697</c:v>
                </c:pt>
                <c:pt idx="571">
                  <c:v>158604.72377622378</c:v>
                </c:pt>
                <c:pt idx="572">
                  <c:v>158599.95636998254</c:v>
                </c:pt>
                <c:pt idx="573">
                  <c:v>158599.89372822299</c:v>
                </c:pt>
                <c:pt idx="574">
                  <c:v>158602.43130434782</c:v>
                </c:pt>
                <c:pt idx="575">
                  <c:v>158600.28819444444</c:v>
                </c:pt>
                <c:pt idx="576">
                  <c:v>158599.18890814559</c:v>
                </c:pt>
                <c:pt idx="577">
                  <c:v>158601.19723183391</c:v>
                </c:pt>
                <c:pt idx="578">
                  <c:v>158600.61658031089</c:v>
                </c:pt>
                <c:pt idx="579">
                  <c:v>158600.03793103449</c:v>
                </c:pt>
                <c:pt idx="580">
                  <c:v>158600.49053356281</c:v>
                </c:pt>
                <c:pt idx="581">
                  <c:v>158600.94158075601</c:v>
                </c:pt>
                <c:pt idx="582">
                  <c:v>158598.31389365351</c:v>
                </c:pt>
                <c:pt idx="583">
                  <c:v>158599.79109589042</c:v>
                </c:pt>
                <c:pt idx="584">
                  <c:v>158602.79658119657</c:v>
                </c:pt>
                <c:pt idx="585">
                  <c:v>158599.66894197953</c:v>
                </c:pt>
                <c:pt idx="586">
                  <c:v>158604.19250425894</c:v>
                </c:pt>
                <c:pt idx="587">
                  <c:v>158604.12414965985</c:v>
                </c:pt>
                <c:pt idx="588">
                  <c:v>158599.48726655348</c:v>
                </c:pt>
                <c:pt idx="589">
                  <c:v>158597.90677966102</c:v>
                </c:pt>
                <c:pt idx="590">
                  <c:v>158595.82571912013</c:v>
                </c:pt>
                <c:pt idx="591">
                  <c:v>158597.28716216216</c:v>
                </c:pt>
                <c:pt idx="592">
                  <c:v>158597.2310286678</c:v>
                </c:pt>
                <c:pt idx="593">
                  <c:v>158604.22222222222</c:v>
                </c:pt>
                <c:pt idx="594">
                  <c:v>158608.67731092437</c:v>
                </c:pt>
                <c:pt idx="595">
                  <c:v>158604.08724832215</c:v>
                </c:pt>
                <c:pt idx="596">
                  <c:v>158606.5242881072</c:v>
                </c:pt>
                <c:pt idx="597">
                  <c:v>158608.95317725753</c:v>
                </c:pt>
                <c:pt idx="598">
                  <c:v>158608.87813021702</c:v>
                </c:pt>
                <c:pt idx="599">
                  <c:v>158611.29500000001</c:v>
                </c:pt>
                <c:pt idx="600">
                  <c:v>158615.693843594</c:v>
                </c:pt>
                <c:pt idx="601">
                  <c:v>158621.5681063123</c:v>
                </c:pt>
                <c:pt idx="602">
                  <c:v>158616.51409618574</c:v>
                </c:pt>
                <c:pt idx="603">
                  <c:v>158611.97185430463</c:v>
                </c:pt>
                <c:pt idx="604">
                  <c:v>158609.91570247934</c:v>
                </c:pt>
                <c:pt idx="605">
                  <c:v>158614.77392739273</c:v>
                </c:pt>
                <c:pt idx="606">
                  <c:v>158618.13838550248</c:v>
                </c:pt>
                <c:pt idx="607">
                  <c:v>158621</c:v>
                </c:pt>
                <c:pt idx="608">
                  <c:v>158620.9064039409</c:v>
                </c:pt>
                <c:pt idx="609">
                  <c:v>158624.73442622949</c:v>
                </c:pt>
                <c:pt idx="610">
                  <c:v>158625.61374795416</c:v>
                </c:pt>
                <c:pt idx="611">
                  <c:v>158628.44444444444</c:v>
                </c:pt>
                <c:pt idx="612">
                  <c:v>158632.24143556281</c:v>
                </c:pt>
                <c:pt idx="613">
                  <c:v>158629.69543973941</c:v>
                </c:pt>
                <c:pt idx="614">
                  <c:v>158629.1024390244</c:v>
                </c:pt>
                <c:pt idx="615">
                  <c:v>158621.23051948051</c:v>
                </c:pt>
                <c:pt idx="616">
                  <c:v>158621.6223662885</c:v>
                </c:pt>
                <c:pt idx="617">
                  <c:v>158624.42556634304</c:v>
                </c:pt>
                <c:pt idx="618">
                  <c:v>158623.84491114703</c:v>
                </c:pt>
                <c:pt idx="619">
                  <c:v>158629.53548387098</c:v>
                </c:pt>
                <c:pt idx="620">
                  <c:v>158632.31884057971</c:v>
                </c:pt>
                <c:pt idx="621">
                  <c:v>158630.76688102895</c:v>
                </c:pt>
                <c:pt idx="622">
                  <c:v>158621.54093097913</c:v>
                </c:pt>
                <c:pt idx="623">
                  <c:v>158622.88621794872</c:v>
                </c:pt>
                <c:pt idx="624">
                  <c:v>158629.4896</c:v>
                </c:pt>
                <c:pt idx="625">
                  <c:v>158625.56389776358</c:v>
                </c:pt>
                <c:pt idx="626">
                  <c:v>158624.98883572567</c:v>
                </c:pt>
                <c:pt idx="627">
                  <c:v>158630.12898089172</c:v>
                </c:pt>
                <c:pt idx="628">
                  <c:v>158634.77424483307</c:v>
                </c:pt>
                <c:pt idx="629">
                  <c:v>158638.45873015872</c:v>
                </c:pt>
                <c:pt idx="630">
                  <c:v>158637.86687797148</c:v>
                </c:pt>
                <c:pt idx="631">
                  <c:v>158632.54588607594</c:v>
                </c:pt>
                <c:pt idx="632">
                  <c:v>158638.10584518168</c:v>
                </c:pt>
                <c:pt idx="633">
                  <c:v>158637.98895899055</c:v>
                </c:pt>
                <c:pt idx="634">
                  <c:v>158643.05196850395</c:v>
                </c:pt>
                <c:pt idx="635">
                  <c:v>158643.86792452831</c:v>
                </c:pt>
                <c:pt idx="636">
                  <c:v>158649.84458398743</c:v>
                </c:pt>
                <c:pt idx="637">
                  <c:v>158650.64733542319</c:v>
                </c:pt>
                <c:pt idx="638">
                  <c:v>158644.42879499219</c:v>
                </c:pt>
                <c:pt idx="639">
                  <c:v>158643.36874999999</c:v>
                </c:pt>
                <c:pt idx="640">
                  <c:v>158645.57722308891</c:v>
                </c:pt>
                <c:pt idx="641">
                  <c:v>158646.84735202492</c:v>
                </c:pt>
                <c:pt idx="642">
                  <c:v>158649.97356143079</c:v>
                </c:pt>
                <c:pt idx="643">
                  <c:v>158653.55434782608</c:v>
                </c:pt>
                <c:pt idx="644">
                  <c:v>158657.58759689922</c:v>
                </c:pt>
                <c:pt idx="645">
                  <c:v>158657.4427244582</c:v>
                </c:pt>
                <c:pt idx="646">
                  <c:v>158655.44976816073</c:v>
                </c:pt>
                <c:pt idx="647">
                  <c:v>158653.00154320989</c:v>
                </c:pt>
                <c:pt idx="648">
                  <c:v>158655.16795069337</c:v>
                </c:pt>
                <c:pt idx="649">
                  <c:v>158650.8876923077</c:v>
                </c:pt>
                <c:pt idx="650">
                  <c:v>158652.13210445468</c:v>
                </c:pt>
                <c:pt idx="651">
                  <c:v>158647.41104294479</c:v>
                </c:pt>
                <c:pt idx="652">
                  <c:v>158644.07810107197</c:v>
                </c:pt>
                <c:pt idx="653">
                  <c:v>158649.89908256879</c:v>
                </c:pt>
                <c:pt idx="654">
                  <c:v>158647.0290076336</c:v>
                </c:pt>
                <c:pt idx="655">
                  <c:v>158642.80030487804</c:v>
                </c:pt>
                <c:pt idx="656">
                  <c:v>158643.13546423137</c:v>
                </c:pt>
                <c:pt idx="657">
                  <c:v>158648.01367781154</c:v>
                </c:pt>
                <c:pt idx="658">
                  <c:v>158646.52503793626</c:v>
                </c:pt>
                <c:pt idx="659">
                  <c:v>158642.77575757576</c:v>
                </c:pt>
                <c:pt idx="660">
                  <c:v>158644.91830559759</c:v>
                </c:pt>
                <c:pt idx="661">
                  <c:v>158644.79607250754</c:v>
                </c:pt>
                <c:pt idx="662">
                  <c:v>158645.57616892911</c:v>
                </c:pt>
                <c:pt idx="663">
                  <c:v>158649.05572289156</c:v>
                </c:pt>
                <c:pt idx="664">
                  <c:v>158648.02857142859</c:v>
                </c:pt>
                <c:pt idx="665">
                  <c:v>158645.65765765766</c:v>
                </c:pt>
                <c:pt idx="666">
                  <c:v>158643.29385307347</c:v>
                </c:pt>
                <c:pt idx="667">
                  <c:v>158642.72754491019</c:v>
                </c:pt>
                <c:pt idx="668">
                  <c:v>158644.84454409566</c:v>
                </c:pt>
                <c:pt idx="669">
                  <c:v>158640.70746268658</c:v>
                </c:pt>
                <c:pt idx="670">
                  <c:v>158637.02831594634</c:v>
                </c:pt>
                <c:pt idx="671">
                  <c:v>158643.14880952382</c:v>
                </c:pt>
                <c:pt idx="672">
                  <c:v>158643.91084695395</c:v>
                </c:pt>
                <c:pt idx="673">
                  <c:v>158646.01038575667</c:v>
                </c:pt>
                <c:pt idx="674">
                  <c:v>158650.31851851853</c:v>
                </c:pt>
                <c:pt idx="675">
                  <c:v>158651.9600591716</c:v>
                </c:pt>
                <c:pt idx="676">
                  <c:v>158654.92171344167</c:v>
                </c:pt>
                <c:pt idx="677">
                  <c:v>158656.11061946902</c:v>
                </c:pt>
                <c:pt idx="678">
                  <c:v>158659.93814432991</c:v>
                </c:pt>
                <c:pt idx="679">
                  <c:v>158665.95294117648</c:v>
                </c:pt>
                <c:pt idx="680">
                  <c:v>158664.04698972098</c:v>
                </c:pt>
                <c:pt idx="681">
                  <c:v>158662.58504398828</c:v>
                </c:pt>
                <c:pt idx="682">
                  <c:v>158662.00292825769</c:v>
                </c:pt>
                <c:pt idx="683">
                  <c:v>158662.29678362573</c:v>
                </c:pt>
                <c:pt idx="684">
                  <c:v>158654.73284671534</c:v>
                </c:pt>
                <c:pt idx="685">
                  <c:v>158656.77988338191</c:v>
                </c:pt>
                <c:pt idx="686">
                  <c:v>158652.72780203784</c:v>
                </c:pt>
                <c:pt idx="687">
                  <c:v>158650.86046511628</c:v>
                </c:pt>
                <c:pt idx="688">
                  <c:v>158653.77213352686</c:v>
                </c:pt>
                <c:pt idx="689">
                  <c:v>158654.50869565218</c:v>
                </c:pt>
                <c:pt idx="690">
                  <c:v>158651.78147612157</c:v>
                </c:pt>
                <c:pt idx="691">
                  <c:v>158648.19797687861</c:v>
                </c:pt>
                <c:pt idx="692">
                  <c:v>158645.91919191918</c:v>
                </c:pt>
                <c:pt idx="693">
                  <c:v>158648.81700288184</c:v>
                </c:pt>
                <c:pt idx="694">
                  <c:v>158646.97410071944</c:v>
                </c:pt>
                <c:pt idx="695">
                  <c:v>158648.57327586206</c:v>
                </c:pt>
                <c:pt idx="696">
                  <c:v>158645.87804878049</c:v>
                </c:pt>
                <c:pt idx="697">
                  <c:v>158648.33094555873</c:v>
                </c:pt>
                <c:pt idx="698">
                  <c:v>158651.20457796851</c:v>
                </c:pt>
                <c:pt idx="699">
                  <c:v>158656.63285714286</c:v>
                </c:pt>
                <c:pt idx="700">
                  <c:v>158656.50071326675</c:v>
                </c:pt>
                <c:pt idx="701">
                  <c:v>158661.47863247863</c:v>
                </c:pt>
                <c:pt idx="702">
                  <c:v>158657.93741109531</c:v>
                </c:pt>
                <c:pt idx="703">
                  <c:v>158662.47585227274</c:v>
                </c:pt>
                <c:pt idx="704">
                  <c:v>158664.03262411346</c:v>
                </c:pt>
                <c:pt idx="705">
                  <c:v>158662.19688385268</c:v>
                </c:pt>
                <c:pt idx="706">
                  <c:v>158656.56011315418</c:v>
                </c:pt>
                <c:pt idx="707">
                  <c:v>158652.20621468927</c:v>
                </c:pt>
                <c:pt idx="708">
                  <c:v>158649.55148095911</c:v>
                </c:pt>
                <c:pt idx="709">
                  <c:v>158649.4309859155</c:v>
                </c:pt>
                <c:pt idx="710">
                  <c:v>158645.94655414909</c:v>
                </c:pt>
                <c:pt idx="711">
                  <c:v>158648.35112359549</c:v>
                </c:pt>
                <c:pt idx="712">
                  <c:v>158648.23281907433</c:v>
                </c:pt>
                <c:pt idx="713">
                  <c:v>158648.11484593837</c:v>
                </c:pt>
                <c:pt idx="714">
                  <c:v>158647.99720279721</c:v>
                </c:pt>
                <c:pt idx="715">
                  <c:v>158645.37430167597</c:v>
                </c:pt>
                <c:pt idx="716">
                  <c:v>158649.43096234309</c:v>
                </c:pt>
                <c:pt idx="717">
                  <c:v>158653.05988857939</c:v>
                </c:pt>
                <c:pt idx="718">
                  <c:v>158655.43115438108</c:v>
                </c:pt>
                <c:pt idx="719">
                  <c:v>158657.38055555554</c:v>
                </c:pt>
                <c:pt idx="720">
                  <c:v>158656.42163661582</c:v>
                </c:pt>
                <c:pt idx="721">
                  <c:v>158655.46537396123</c:v>
                </c:pt>
                <c:pt idx="722">
                  <c:v>158655.33886583679</c:v>
                </c:pt>
                <c:pt idx="723">
                  <c:v>158648.6049723757</c:v>
                </c:pt>
                <c:pt idx="724">
                  <c:v>158642.71448275863</c:v>
                </c:pt>
                <c:pt idx="725">
                  <c:v>158646.31267217631</c:v>
                </c:pt>
                <c:pt idx="726">
                  <c:v>158650.31224209079</c:v>
                </c:pt>
                <c:pt idx="727">
                  <c:v>158655.12225274724</c:v>
                </c:pt>
                <c:pt idx="728">
                  <c:v>158655.40740740742</c:v>
                </c:pt>
                <c:pt idx="729">
                  <c:v>158654.46301369864</c:v>
                </c:pt>
                <c:pt idx="730">
                  <c:v>158650.24897400819</c:v>
                </c:pt>
                <c:pt idx="731">
                  <c:v>158651.35655737706</c:v>
                </c:pt>
                <c:pt idx="732">
                  <c:v>158654.09276944064</c:v>
                </c:pt>
                <c:pt idx="733">
                  <c:v>158648.26702997275</c:v>
                </c:pt>
                <c:pt idx="734">
                  <c:v>158648.15238095238</c:v>
                </c:pt>
                <c:pt idx="735">
                  <c:v>158645.19429347827</c:v>
                </c:pt>
                <c:pt idx="736">
                  <c:v>158646.70691994572</c:v>
                </c:pt>
                <c:pt idx="737">
                  <c:v>158651.05149051492</c:v>
                </c:pt>
                <c:pt idx="738">
                  <c:v>158654.5751014885</c:v>
                </c:pt>
                <c:pt idx="739">
                  <c:v>158652.02837837837</c:v>
                </c:pt>
                <c:pt idx="740">
                  <c:v>158655.13765182186</c:v>
                </c:pt>
                <c:pt idx="741">
                  <c:v>158657.83557951482</c:v>
                </c:pt>
                <c:pt idx="742">
                  <c:v>158651.67294751009</c:v>
                </c:pt>
                <c:pt idx="743">
                  <c:v>158655.57392473117</c:v>
                </c:pt>
                <c:pt idx="744">
                  <c:v>158650.63489932887</c:v>
                </c:pt>
                <c:pt idx="745">
                  <c:v>158647.71313672923</c:v>
                </c:pt>
                <c:pt idx="746">
                  <c:v>158645.59973226237</c:v>
                </c:pt>
                <c:pt idx="747">
                  <c:v>158642.69251336899</c:v>
                </c:pt>
                <c:pt idx="748">
                  <c:v>158642.18825100132</c:v>
                </c:pt>
                <c:pt idx="749">
                  <c:v>158641.28666666665</c:v>
                </c:pt>
                <c:pt idx="750">
                  <c:v>158639.98934753661</c:v>
                </c:pt>
                <c:pt idx="751">
                  <c:v>158641.47872340426</c:v>
                </c:pt>
                <c:pt idx="752">
                  <c:v>158641.37583001328</c:v>
                </c:pt>
                <c:pt idx="753">
                  <c:v>158644.04907161804</c:v>
                </c:pt>
                <c:pt idx="754">
                  <c:v>158646.71523178808</c:v>
                </c:pt>
                <c:pt idx="755">
                  <c:v>158643.44179894179</c:v>
                </c:pt>
                <c:pt idx="756">
                  <c:v>158646.4966974901</c:v>
                </c:pt>
                <c:pt idx="757">
                  <c:v>158648.75461741423</c:v>
                </c:pt>
                <c:pt idx="758">
                  <c:v>158647.46113306982</c:v>
                </c:pt>
                <c:pt idx="759">
                  <c:v>158646.95789473684</c:v>
                </c:pt>
                <c:pt idx="760">
                  <c:v>158646.84888304863</c:v>
                </c:pt>
                <c:pt idx="761">
                  <c:v>158647.91732283463</c:v>
                </c:pt>
                <c:pt idx="762">
                  <c:v>158649.374836173</c:v>
                </c:pt>
                <c:pt idx="763">
                  <c:v>158645.74083769633</c:v>
                </c:pt>
                <c:pt idx="764">
                  <c:v>158646.02483660131</c:v>
                </c:pt>
                <c:pt idx="765">
                  <c:v>158646.30809399477</c:v>
                </c:pt>
                <c:pt idx="766">
                  <c:v>158646.20078226857</c:v>
                </c:pt>
                <c:pt idx="767">
                  <c:v>158645.31510416666</c:v>
                </c:pt>
                <c:pt idx="768">
                  <c:v>158643.26527958387</c:v>
                </c:pt>
                <c:pt idx="769">
                  <c:v>158644.32727272727</c:v>
                </c:pt>
                <c:pt idx="770">
                  <c:v>158643.83527885863</c:v>
                </c:pt>
                <c:pt idx="771">
                  <c:v>158644.89378238341</c:v>
                </c:pt>
                <c:pt idx="772">
                  <c:v>158645.56274256145</c:v>
                </c:pt>
                <c:pt idx="773">
                  <c:v>158644.68475452196</c:v>
                </c:pt>
                <c:pt idx="774">
                  <c:v>158646.89032258064</c:v>
                </c:pt>
                <c:pt idx="775">
                  <c:v>158649.86597938143</c:v>
                </c:pt>
                <c:pt idx="776">
                  <c:v>158646.29214929216</c:v>
                </c:pt>
                <c:pt idx="777">
                  <c:v>158647.7236503856</c:v>
                </c:pt>
                <c:pt idx="778">
                  <c:v>158646.8485237484</c:v>
                </c:pt>
                <c:pt idx="779">
                  <c:v>158646.35897435897</c:v>
                </c:pt>
                <c:pt idx="780">
                  <c:v>158644.72215108835</c:v>
                </c:pt>
                <c:pt idx="781">
                  <c:v>158641.17774936062</c:v>
                </c:pt>
                <c:pt idx="782">
                  <c:v>158640.69731800767</c:v>
                </c:pt>
                <c:pt idx="783">
                  <c:v>158639.45535714287</c:v>
                </c:pt>
                <c:pt idx="784">
                  <c:v>158638.5974522293</c:v>
                </c:pt>
                <c:pt idx="785">
                  <c:v>158639.64376590331</c:v>
                </c:pt>
                <c:pt idx="786">
                  <c:v>158637.26810673444</c:v>
                </c:pt>
                <c:pt idx="787">
                  <c:v>158641.34898477158</c:v>
                </c:pt>
                <c:pt idx="788">
                  <c:v>158645.79721166033</c:v>
                </c:pt>
                <c:pt idx="789">
                  <c:v>158649.47848101266</c:v>
                </c:pt>
                <c:pt idx="790">
                  <c:v>158648.61441213655</c:v>
                </c:pt>
                <c:pt idx="791">
                  <c:v>158649.64015151514</c:v>
                </c:pt>
                <c:pt idx="792">
                  <c:v>158649.90920554855</c:v>
                </c:pt>
                <c:pt idx="793">
                  <c:v>158652.81360201511</c:v>
                </c:pt>
                <c:pt idx="794">
                  <c:v>158652.70188679246</c:v>
                </c:pt>
                <c:pt idx="795">
                  <c:v>158652.96608040202</c:v>
                </c:pt>
                <c:pt idx="796">
                  <c:v>158652.47929736512</c:v>
                </c:pt>
                <c:pt idx="797">
                  <c:v>158654.24185463658</c:v>
                </c:pt>
                <c:pt idx="798">
                  <c:v>158655.25156445557</c:v>
                </c:pt>
                <c:pt idx="799">
                  <c:v>158649.905</c:v>
                </c:pt>
                <c:pt idx="800">
                  <c:v>158648.67790262171</c:v>
                </c:pt>
                <c:pt idx="801">
                  <c:v>158648.9451371571</c:v>
                </c:pt>
                <c:pt idx="802">
                  <c:v>158645.48816936489</c:v>
                </c:pt>
                <c:pt idx="803">
                  <c:v>158641.2960199005</c:v>
                </c:pt>
                <c:pt idx="804">
                  <c:v>158634.88571428572</c:v>
                </c:pt>
                <c:pt idx="805">
                  <c:v>158630.7171215881</c:v>
                </c:pt>
                <c:pt idx="806">
                  <c:v>158628.78190830236</c:v>
                </c:pt>
                <c:pt idx="807">
                  <c:v>158629.44183168316</c:v>
                </c:pt>
                <c:pt idx="808">
                  <c:v>158628.62175525341</c:v>
                </c:pt>
                <c:pt idx="809">
                  <c:v>158625.95802469135</c:v>
                </c:pt>
                <c:pt idx="810">
                  <c:v>158629.19975339089</c:v>
                </c:pt>
                <c:pt idx="811">
                  <c:v>158628.38300492612</c:v>
                </c:pt>
                <c:pt idx="812">
                  <c:v>158625.72939729397</c:v>
                </c:pt>
                <c:pt idx="813">
                  <c:v>158622.34766584766</c:v>
                </c:pt>
                <c:pt idx="814">
                  <c:v>158620.07484662576</c:v>
                </c:pt>
                <c:pt idx="815">
                  <c:v>158618.90686274509</c:v>
                </c:pt>
                <c:pt idx="816">
                  <c:v>158620.66952264382</c:v>
                </c:pt>
                <c:pt idx="817">
                  <c:v>158620.96577017114</c:v>
                </c:pt>
                <c:pt idx="818">
                  <c:v>158619.07081807082</c:v>
                </c:pt>
                <c:pt idx="819">
                  <c:v>158619.36829268292</c:v>
                </c:pt>
                <c:pt idx="820">
                  <c:v>158620.02923264311</c:v>
                </c:pt>
                <c:pt idx="821">
                  <c:v>158616.32360097324</c:v>
                </c:pt>
                <c:pt idx="822">
                  <c:v>158620.61968408263</c:v>
                </c:pt>
                <c:pt idx="823">
                  <c:v>158625.26820388349</c:v>
                </c:pt>
                <c:pt idx="824">
                  <c:v>158629.1806060606</c:v>
                </c:pt>
                <c:pt idx="825">
                  <c:v>158630.18765133171</c:v>
                </c:pt>
                <c:pt idx="826">
                  <c:v>158627.21523579201</c:v>
                </c:pt>
                <c:pt idx="827">
                  <c:v>158627.86111111112</c:v>
                </c:pt>
                <c:pt idx="828">
                  <c:v>158624.53799758747</c:v>
                </c:pt>
                <c:pt idx="829">
                  <c:v>158624.46506024097</c:v>
                </c:pt>
                <c:pt idx="830">
                  <c:v>158624.39229843562</c:v>
                </c:pt>
                <c:pt idx="831">
                  <c:v>158624.31971153847</c:v>
                </c:pt>
                <c:pt idx="832">
                  <c:v>158622.09363745499</c:v>
                </c:pt>
                <c:pt idx="833">
                  <c:v>158620.58992805754</c:v>
                </c:pt>
                <c:pt idx="834">
                  <c:v>158622.67065868265</c:v>
                </c:pt>
                <c:pt idx="835">
                  <c:v>158621.88516746412</c:v>
                </c:pt>
                <c:pt idx="836">
                  <c:v>158621.81600955795</c:v>
                </c:pt>
                <c:pt idx="837">
                  <c:v>158618.89260143199</c:v>
                </c:pt>
                <c:pt idx="838">
                  <c:v>158623.81644815256</c:v>
                </c:pt>
                <c:pt idx="839">
                  <c:v>158620.89761904761</c:v>
                </c:pt>
                <c:pt idx="840">
                  <c:v>158619.40784780023</c:v>
                </c:pt>
                <c:pt idx="841">
                  <c:v>158621.82779097388</c:v>
                </c:pt>
                <c:pt idx="842">
                  <c:v>158626.37010676158</c:v>
                </c:pt>
                <c:pt idx="843">
                  <c:v>158628.06753554504</c:v>
                </c:pt>
                <c:pt idx="844">
                  <c:v>158627.28402366865</c:v>
                </c:pt>
                <c:pt idx="845">
                  <c:v>158618.72695035461</c:v>
                </c:pt>
                <c:pt idx="846">
                  <c:v>158616.19126328218</c:v>
                </c:pt>
                <c:pt idx="847">
                  <c:v>158613.30896226416</c:v>
                </c:pt>
                <c:pt idx="848">
                  <c:v>158609.37691401649</c:v>
                </c:pt>
                <c:pt idx="849">
                  <c:v>158606.15764705883</c:v>
                </c:pt>
                <c:pt idx="850">
                  <c:v>158603.29729729731</c:v>
                </c:pt>
                <c:pt idx="851">
                  <c:v>158606.05868544601</c:v>
                </c:pt>
                <c:pt idx="852">
                  <c:v>158605.65885111372</c:v>
                </c:pt>
                <c:pt idx="853">
                  <c:v>158606.66042154568</c:v>
                </c:pt>
                <c:pt idx="854">
                  <c:v>158608.35906432749</c:v>
                </c:pt>
                <c:pt idx="855">
                  <c:v>158605.51285046729</c:v>
                </c:pt>
                <c:pt idx="856">
                  <c:v>158604.76662777129</c:v>
                </c:pt>
                <c:pt idx="857">
                  <c:v>158607.506993007</c:v>
                </c:pt>
                <c:pt idx="858">
                  <c:v>158611.28521536672</c:v>
                </c:pt>
                <c:pt idx="859">
                  <c:v>158611.57790697674</c:v>
                </c:pt>
                <c:pt idx="860">
                  <c:v>158613.95354239256</c:v>
                </c:pt>
                <c:pt idx="861">
                  <c:v>158616.6705336427</c:v>
                </c:pt>
                <c:pt idx="862">
                  <c:v>158619.72769409037</c:v>
                </c:pt>
                <c:pt idx="863">
                  <c:v>158616.89467592593</c:v>
                </c:pt>
                <c:pt idx="864">
                  <c:v>158618.90751445087</c:v>
                </c:pt>
                <c:pt idx="865">
                  <c:v>158616.77251732102</c:v>
                </c:pt>
                <c:pt idx="866">
                  <c:v>158617.74625144174</c:v>
                </c:pt>
                <c:pt idx="867">
                  <c:v>158616.30645161291</c:v>
                </c:pt>
                <c:pt idx="868">
                  <c:v>158612.80552359033</c:v>
                </c:pt>
                <c:pt idx="869">
                  <c:v>158613.4367816092</c:v>
                </c:pt>
                <c:pt idx="870">
                  <c:v>158614.40987370838</c:v>
                </c:pt>
                <c:pt idx="871">
                  <c:v>158614.69495412844</c:v>
                </c:pt>
                <c:pt idx="872">
                  <c:v>158618.74570446735</c:v>
                </c:pt>
                <c:pt idx="873">
                  <c:v>158617.65675057209</c:v>
                </c:pt>
                <c:pt idx="874">
                  <c:v>158611.44457142858</c:v>
                </c:pt>
                <c:pt idx="875">
                  <c:v>158610.70776255708</c:v>
                </c:pt>
                <c:pt idx="876">
                  <c:v>158612.01824401369</c:v>
                </c:pt>
                <c:pt idx="877">
                  <c:v>158612.64464692483</c:v>
                </c:pt>
                <c:pt idx="878">
                  <c:v>158611.22866894197</c:v>
                </c:pt>
                <c:pt idx="879">
                  <c:v>158610.15568181817</c:v>
                </c:pt>
                <c:pt idx="880">
                  <c:v>158609.42451759364</c:v>
                </c:pt>
                <c:pt idx="881">
                  <c:v>158611.06802721089</c:v>
                </c:pt>
                <c:pt idx="882">
                  <c:v>158606.95130237826</c:v>
                </c:pt>
                <c:pt idx="883">
                  <c:v>158609.60859728506</c:v>
                </c:pt>
                <c:pt idx="884">
                  <c:v>158606.51638418078</c:v>
                </c:pt>
                <c:pt idx="885">
                  <c:v>158606.80586907448</c:v>
                </c:pt>
                <c:pt idx="886">
                  <c:v>158609.45434047352</c:v>
                </c:pt>
                <c:pt idx="887">
                  <c:v>158611.08671171172</c:v>
                </c:pt>
                <c:pt idx="888">
                  <c:v>158611.70641169854</c:v>
                </c:pt>
                <c:pt idx="889">
                  <c:v>158608.62921348316</c:v>
                </c:pt>
                <c:pt idx="890">
                  <c:v>158611.93490460157</c:v>
                </c:pt>
                <c:pt idx="891">
                  <c:v>158609.86995515696</c:v>
                </c:pt>
                <c:pt idx="892">
                  <c:v>158607.47480403134</c:v>
                </c:pt>
                <c:pt idx="893">
                  <c:v>158611.10514541387</c:v>
                </c:pt>
                <c:pt idx="894">
                  <c:v>158612.72290502794</c:v>
                </c:pt>
                <c:pt idx="895">
                  <c:v>158609.33147321429</c:v>
                </c:pt>
                <c:pt idx="896">
                  <c:v>158603.28093645486</c:v>
                </c:pt>
                <c:pt idx="897">
                  <c:v>158599.24164810689</c:v>
                </c:pt>
                <c:pt idx="898">
                  <c:v>158599.20244716352</c:v>
                </c:pt>
                <c:pt idx="899">
                  <c:v>158593.84777777779</c:v>
                </c:pt>
                <c:pt idx="900">
                  <c:v>158595.80577136515</c:v>
                </c:pt>
                <c:pt idx="901">
                  <c:v>158595.77050997782</c:v>
                </c:pt>
                <c:pt idx="902">
                  <c:v>158593.74861572537</c:v>
                </c:pt>
                <c:pt idx="903">
                  <c:v>158593.05420353982</c:v>
                </c:pt>
                <c:pt idx="904">
                  <c:v>158596.32375690609</c:v>
                </c:pt>
                <c:pt idx="905">
                  <c:v>158597.93818984547</c:v>
                </c:pt>
                <c:pt idx="906">
                  <c:v>158600.53803748623</c:v>
                </c:pt>
                <c:pt idx="907">
                  <c:v>158601.81497797355</c:v>
                </c:pt>
                <c:pt idx="908">
                  <c:v>158599.799779978</c:v>
                </c:pt>
                <c:pt idx="909">
                  <c:v>158599.43186813185</c:v>
                </c:pt>
                <c:pt idx="910">
                  <c:v>158601.03402854007</c:v>
                </c:pt>
                <c:pt idx="911">
                  <c:v>158601.64912280702</c:v>
                </c:pt>
                <c:pt idx="912">
                  <c:v>158601.60788608983</c:v>
                </c:pt>
                <c:pt idx="913">
                  <c:v>158601.89387308533</c:v>
                </c:pt>
                <c:pt idx="914">
                  <c:v>158601.52568306011</c:v>
                </c:pt>
                <c:pt idx="915">
                  <c:v>158601.15829694323</c:v>
                </c:pt>
                <c:pt idx="916">
                  <c:v>158598.18320610686</c:v>
                </c:pt>
                <c:pt idx="917">
                  <c:v>158599.1230936819</c:v>
                </c:pt>
                <c:pt idx="918">
                  <c:v>158599.73558215451</c:v>
                </c:pt>
                <c:pt idx="919">
                  <c:v>158600.34673913044</c:v>
                </c:pt>
                <c:pt idx="920">
                  <c:v>158600.30727470142</c:v>
                </c:pt>
                <c:pt idx="921">
                  <c:v>158598.32212581346</c:v>
                </c:pt>
                <c:pt idx="922">
                  <c:v>158600.22860238352</c:v>
                </c:pt>
                <c:pt idx="923">
                  <c:v>158598.89502164503</c:v>
                </c:pt>
                <c:pt idx="924">
                  <c:v>158601.12</c:v>
                </c:pt>
                <c:pt idx="925">
                  <c:v>158599.78833693304</c:v>
                </c:pt>
                <c:pt idx="926">
                  <c:v>158601.03991370011</c:v>
                </c:pt>
                <c:pt idx="927">
                  <c:v>158604.86637931035</c:v>
                </c:pt>
                <c:pt idx="928">
                  <c:v>158608.04090419807</c:v>
                </c:pt>
                <c:pt idx="929">
                  <c:v>158610.88709677418</c:v>
                </c:pt>
                <c:pt idx="930">
                  <c:v>158611.15789473685</c:v>
                </c:pt>
                <c:pt idx="931">
                  <c:v>158614.95708154506</c:v>
                </c:pt>
                <c:pt idx="932">
                  <c:v>158615.22293676314</c:v>
                </c:pt>
                <c:pt idx="933">
                  <c:v>158617.40899357601</c:v>
                </c:pt>
                <c:pt idx="934">
                  <c:v>158611.9155080214</c:v>
                </c:pt>
                <c:pt idx="935">
                  <c:v>158615.69764957266</c:v>
                </c:pt>
                <c:pt idx="936">
                  <c:v>158617.23799359659</c:v>
                </c:pt>
                <c:pt idx="937">
                  <c:v>158618.13752665246</c:v>
                </c:pt>
                <c:pt idx="938">
                  <c:v>158618.07987220449</c:v>
                </c:pt>
                <c:pt idx="939">
                  <c:v>158618.3404255319</c:v>
                </c:pt>
                <c:pt idx="940">
                  <c:v>158616.37619553666</c:v>
                </c:pt>
                <c:pt idx="941">
                  <c:v>158616.63800424628</c:v>
                </c:pt>
                <c:pt idx="942">
                  <c:v>158614.04559915164</c:v>
                </c:pt>
                <c:pt idx="943">
                  <c:v>158609.55826271186</c:v>
                </c:pt>
                <c:pt idx="944">
                  <c:v>158610.45925925925</c:v>
                </c:pt>
                <c:pt idx="945">
                  <c:v>158611.0422832981</c:v>
                </c:pt>
                <c:pt idx="946">
                  <c:v>158610.36114044351</c:v>
                </c:pt>
                <c:pt idx="947">
                  <c:v>158608.41983122364</c:v>
                </c:pt>
                <c:pt idx="948">
                  <c:v>158607.74288724974</c:v>
                </c:pt>
                <c:pt idx="949">
                  <c:v>158602.66105263159</c:v>
                </c:pt>
                <c:pt idx="950">
                  <c:v>158603.563617245</c:v>
                </c:pt>
                <c:pt idx="951">
                  <c:v>158601.95168067227</c:v>
                </c:pt>
                <c:pt idx="952">
                  <c:v>158604.10807974817</c:v>
                </c:pt>
                <c:pt idx="953">
                  <c:v>158599.67819706499</c:v>
                </c:pt>
                <c:pt idx="954">
                  <c:v>158597.76230366493</c:v>
                </c:pt>
                <c:pt idx="955">
                  <c:v>158599.60355648535</c:v>
                </c:pt>
                <c:pt idx="956">
                  <c:v>158596.44200626959</c:v>
                </c:pt>
                <c:pt idx="957">
                  <c:v>158596.40814196243</c:v>
                </c:pt>
                <c:pt idx="958">
                  <c:v>158600.1157455683</c:v>
                </c:pt>
                <c:pt idx="959">
                  <c:v>158601.94687499999</c:v>
                </c:pt>
                <c:pt idx="960">
                  <c:v>158600.35171696151</c:v>
                </c:pt>
                <c:pt idx="961">
                  <c:v>158601.86798336799</c:v>
                </c:pt>
                <c:pt idx="962">
                  <c:v>158602.44963655245</c:v>
                </c:pt>
                <c:pt idx="963">
                  <c:v>158601.78941908714</c:v>
                </c:pt>
                <c:pt idx="964">
                  <c:v>158604.84870466322</c:v>
                </c:pt>
                <c:pt idx="965">
                  <c:v>158606.35403726707</c:v>
                </c:pt>
                <c:pt idx="966">
                  <c:v>158608.474663909</c:v>
                </c:pt>
                <c:pt idx="967">
                  <c:v>158609.35537190083</c:v>
                </c:pt>
                <c:pt idx="968">
                  <c:v>158608.38286893704</c:v>
                </c:pt>
                <c:pt idx="969">
                  <c:v>158609.57010309279</c:v>
                </c:pt>
                <c:pt idx="970">
                  <c:v>158612.91040164779</c:v>
                </c:pt>
                <c:pt idx="971">
                  <c:v>158611.32201646091</c:v>
                </c:pt>
                <c:pt idx="972">
                  <c:v>158609.73689619734</c:v>
                </c:pt>
                <c:pt idx="973">
                  <c:v>158607.54106776181</c:v>
                </c:pt>
                <c:pt idx="974">
                  <c:v>158610.56307692308</c:v>
                </c:pt>
                <c:pt idx="975">
                  <c:v>158611.43442622951</c:v>
                </c:pt>
                <c:pt idx="976">
                  <c:v>158607.10133060388</c:v>
                </c:pt>
                <c:pt idx="977">
                  <c:v>158609.1973415133</c:v>
                </c:pt>
                <c:pt idx="978">
                  <c:v>158610.06741573033</c:v>
                </c:pt>
                <c:pt idx="979">
                  <c:v>158610.63061224489</c:v>
                </c:pt>
                <c:pt idx="980">
                  <c:v>158613.9357798165</c:v>
                </c:pt>
                <c:pt idx="981">
                  <c:v>158615.7118126273</c:v>
                </c:pt>
                <c:pt idx="982">
                  <c:v>158615.6592065107</c:v>
                </c:pt>
                <c:pt idx="983">
                  <c:v>158614.08739837399</c:v>
                </c:pt>
                <c:pt idx="984">
                  <c:v>158614.34010152283</c:v>
                </c:pt>
                <c:pt idx="985">
                  <c:v>158615.80527383368</c:v>
                </c:pt>
                <c:pt idx="986">
                  <c:v>158618.47922998987</c:v>
                </c:pt>
                <c:pt idx="987">
                  <c:v>158619.33198380566</c:v>
                </c:pt>
                <c:pt idx="988">
                  <c:v>158620.18301314459</c:v>
                </c:pt>
                <c:pt idx="989">
                  <c:v>158623.7505050505</c:v>
                </c:pt>
                <c:pt idx="990">
                  <c:v>158627.61251261353</c:v>
                </c:pt>
                <c:pt idx="991">
                  <c:v>158628.75403225806</c:v>
                </c:pt>
                <c:pt idx="992">
                  <c:v>158626.27995971803</c:v>
                </c:pt>
                <c:pt idx="993">
                  <c:v>158626.81891348088</c:v>
                </c:pt>
                <c:pt idx="994">
                  <c:v>158625.25326633165</c:v>
                </c:pt>
                <c:pt idx="995">
                  <c:v>158623.09036144579</c:v>
                </c:pt>
                <c:pt idx="996">
                  <c:v>158621.23169508527</c:v>
                </c:pt>
                <c:pt idx="997">
                  <c:v>158618.17835671344</c:v>
                </c:pt>
                <c:pt idx="998">
                  <c:v>158615.43043043042</c:v>
                </c:pt>
                <c:pt idx="999">
                  <c:v>158615.67800000001</c:v>
                </c:pt>
              </c:numCache>
            </c:numRef>
          </c:yVal>
          <c:smooth val="0"/>
          <c:extLst>
            <c:ext xmlns:c16="http://schemas.microsoft.com/office/drawing/2014/chart" uri="{C3380CC4-5D6E-409C-BE32-E72D297353CC}">
              <c16:uniqueId val="{00000006-75CE-46CF-A454-0936F7BC09F7}"/>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Thousands</a:t>
                </a:r>
              </a:p>
            </c:rich>
          </c:tx>
          <c:overlay val="0"/>
          <c:spPr>
            <a:noFill/>
            <a:ln>
              <a:noFill/>
            </a:ln>
            <a:effectLst/>
          </c:spPr>
        </c:title>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Occupancy Rate</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$499</a:t>
            </a:r>
            <a:endParaRPr lang="en-AU" sz="1600" b="1">
              <a:solidFill>
                <a:srgbClr val="0000FF"/>
              </a:solidFill>
            </a:endParaRPr>
          </a:p>
        </c:rich>
      </c:tx>
      <c:layout>
        <c:manualLayout>
          <c:xMode val="edge"/>
          <c:yMode val="edge"/>
          <c:x val="0.24508408000724047"/>
          <c:y val="0"/>
        </c:manualLayout>
      </c:layout>
      <c:overlay val="0"/>
      <c:spPr>
        <a:solidFill>
          <a:srgbClr val="92D050"/>
        </a:solidFill>
        <a:ln>
          <a:noFill/>
        </a:ln>
        <a:effectLst/>
      </c:spPr>
    </c:title>
    <c:autoTitleDeleted val="0"/>
    <c:plotArea>
      <c:layout/>
      <c:scatterChart>
        <c:scatterStyle val="lineMarker"/>
        <c:varyColors val="0"/>
        <c:ser>
          <c:idx val="0"/>
          <c:order val="0"/>
          <c:spPr>
            <a:ln>
              <a:solidFill>
                <a:srgbClr val="92D050"/>
              </a:solidFill>
            </a:ln>
          </c:spPr>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values'!$U$5:$U$1004</c:f>
              <c:numCache>
                <c:formatCode>0.00%</c:formatCode>
                <c:ptCount val="1000"/>
                <c:pt idx="0">
                  <c:v>0.96444444444444444</c:v>
                </c:pt>
                <c:pt idx="1">
                  <c:v>0.96111111111111103</c:v>
                </c:pt>
                <c:pt idx="2">
                  <c:v>0.96074074074074067</c:v>
                </c:pt>
                <c:pt idx="3">
                  <c:v>0.9688888888888888</c:v>
                </c:pt>
                <c:pt idx="4">
                  <c:v>0.96933333333333338</c:v>
                </c:pt>
                <c:pt idx="5">
                  <c:v>0.96629629629629632</c:v>
                </c:pt>
                <c:pt idx="6">
                  <c:v>0.96793650793650798</c:v>
                </c:pt>
                <c:pt idx="7">
                  <c:v>0.96805555555555567</c:v>
                </c:pt>
                <c:pt idx="8">
                  <c:v>0.96518518518518526</c:v>
                </c:pt>
                <c:pt idx="9">
                  <c:v>0.96311111111111125</c:v>
                </c:pt>
                <c:pt idx="10">
                  <c:v>0.96646464646464658</c:v>
                </c:pt>
                <c:pt idx="11">
                  <c:v>0.96629629629629632</c:v>
                </c:pt>
                <c:pt idx="12">
                  <c:v>0.9654700854700855</c:v>
                </c:pt>
                <c:pt idx="13">
                  <c:v>0.9650793650793652</c:v>
                </c:pt>
                <c:pt idx="14">
                  <c:v>0.96533333333333349</c:v>
                </c:pt>
                <c:pt idx="15">
                  <c:v>0.96666666666666679</c:v>
                </c:pt>
                <c:pt idx="16">
                  <c:v>0.96745098039215704</c:v>
                </c:pt>
                <c:pt idx="17">
                  <c:v>0.9658024691358027</c:v>
                </c:pt>
                <c:pt idx="18">
                  <c:v>0.96678362573099441</c:v>
                </c:pt>
                <c:pt idx="19">
                  <c:v>0.96644444444444466</c:v>
                </c:pt>
                <c:pt idx="20">
                  <c:v>0.9666666666666669</c:v>
                </c:pt>
                <c:pt idx="21">
                  <c:v>0.96747474747474771</c:v>
                </c:pt>
                <c:pt idx="22">
                  <c:v>0.96801932367149779</c:v>
                </c:pt>
                <c:pt idx="23">
                  <c:v>0.96768518518518543</c:v>
                </c:pt>
                <c:pt idx="24">
                  <c:v>0.96737777777777811</c:v>
                </c:pt>
                <c:pt idx="25">
                  <c:v>0.96649572649572668</c:v>
                </c:pt>
                <c:pt idx="26">
                  <c:v>0.96510288065843641</c:v>
                </c:pt>
                <c:pt idx="27">
                  <c:v>0.96452380952380967</c:v>
                </c:pt>
                <c:pt idx="28">
                  <c:v>0.96429118773946376</c:v>
                </c:pt>
                <c:pt idx="29">
                  <c:v>0.96511111111111136</c:v>
                </c:pt>
                <c:pt idx="30">
                  <c:v>0.96559139784946257</c:v>
                </c:pt>
                <c:pt idx="31">
                  <c:v>0.965902777777778</c:v>
                </c:pt>
                <c:pt idx="32">
                  <c:v>0.96612794612794628</c:v>
                </c:pt>
                <c:pt idx="33">
                  <c:v>0.96640522875817014</c:v>
                </c:pt>
                <c:pt idx="34">
                  <c:v>0.96571428571428586</c:v>
                </c:pt>
                <c:pt idx="35">
                  <c:v>0.96617283950617283</c:v>
                </c:pt>
                <c:pt idx="36">
                  <c:v>0.96600600600600606</c:v>
                </c:pt>
                <c:pt idx="37">
                  <c:v>0.96573099415204688</c:v>
                </c:pt>
                <c:pt idx="38">
                  <c:v>0.96529914529914529</c:v>
                </c:pt>
                <c:pt idx="39">
                  <c:v>0.96538888888888896</c:v>
                </c:pt>
                <c:pt idx="40">
                  <c:v>0.96612466124661256</c:v>
                </c:pt>
                <c:pt idx="41">
                  <c:v>0.96693121693121697</c:v>
                </c:pt>
                <c:pt idx="42">
                  <c:v>0.96744186046511627</c:v>
                </c:pt>
                <c:pt idx="43">
                  <c:v>0.96767676767676758</c:v>
                </c:pt>
                <c:pt idx="44">
                  <c:v>0.96809876543209872</c:v>
                </c:pt>
                <c:pt idx="45">
                  <c:v>0.9682608695652174</c:v>
                </c:pt>
                <c:pt idx="46">
                  <c:v>0.96827423167848703</c:v>
                </c:pt>
                <c:pt idx="47">
                  <c:v>0.96810185185185194</c:v>
                </c:pt>
                <c:pt idx="48">
                  <c:v>0.96811791383219958</c:v>
                </c:pt>
                <c:pt idx="49">
                  <c:v>0.96822222222222232</c:v>
                </c:pt>
                <c:pt idx="50">
                  <c:v>0.96884531590413958</c:v>
                </c:pt>
                <c:pt idx="51">
                  <c:v>0.9684615384615386</c:v>
                </c:pt>
                <c:pt idx="52">
                  <c:v>0.96846960167714902</c:v>
                </c:pt>
                <c:pt idx="53">
                  <c:v>0.96851851851851878</c:v>
                </c:pt>
                <c:pt idx="54">
                  <c:v>0.96856565656565685</c:v>
                </c:pt>
                <c:pt idx="55">
                  <c:v>0.96845238095238118</c:v>
                </c:pt>
                <c:pt idx="56">
                  <c:v>0.96869395711500994</c:v>
                </c:pt>
                <c:pt idx="57">
                  <c:v>0.9688505747126438</c:v>
                </c:pt>
                <c:pt idx="58">
                  <c:v>0.96870056497175161</c:v>
                </c:pt>
                <c:pt idx="59">
                  <c:v>0.96844444444444455</c:v>
                </c:pt>
                <c:pt idx="60">
                  <c:v>0.96845173041894372</c:v>
                </c:pt>
                <c:pt idx="61">
                  <c:v>0.9685663082437278</c:v>
                </c:pt>
                <c:pt idx="62">
                  <c:v>0.96888888888888913</c:v>
                </c:pt>
                <c:pt idx="63">
                  <c:v>0.96906250000000016</c:v>
                </c:pt>
                <c:pt idx="64">
                  <c:v>0.96878632478632498</c:v>
                </c:pt>
                <c:pt idx="65">
                  <c:v>0.96851851851851867</c:v>
                </c:pt>
                <c:pt idx="66">
                  <c:v>0.96888888888888913</c:v>
                </c:pt>
                <c:pt idx="67">
                  <c:v>0.96924836601307218</c:v>
                </c:pt>
                <c:pt idx="68">
                  <c:v>0.96950080515297932</c:v>
                </c:pt>
                <c:pt idx="69">
                  <c:v>0.96993650793650821</c:v>
                </c:pt>
                <c:pt idx="70">
                  <c:v>0.97001564945226948</c:v>
                </c:pt>
                <c:pt idx="71">
                  <c:v>0.96990740740740777</c:v>
                </c:pt>
                <c:pt idx="72">
                  <c:v>0.96961948249619512</c:v>
                </c:pt>
                <c:pt idx="73">
                  <c:v>0.96939939939939967</c:v>
                </c:pt>
                <c:pt idx="74">
                  <c:v>0.96974814814814847</c:v>
                </c:pt>
                <c:pt idx="75">
                  <c:v>0.96964912280701787</c:v>
                </c:pt>
                <c:pt idx="76">
                  <c:v>0.96923520923520956</c:v>
                </c:pt>
                <c:pt idx="77">
                  <c:v>0.96900284900284939</c:v>
                </c:pt>
                <c:pt idx="78">
                  <c:v>0.96925457102672341</c:v>
                </c:pt>
                <c:pt idx="79">
                  <c:v>0.96930555555555598</c:v>
                </c:pt>
                <c:pt idx="80">
                  <c:v>0.96910836762688657</c:v>
                </c:pt>
                <c:pt idx="81">
                  <c:v>0.96943089430894347</c:v>
                </c:pt>
                <c:pt idx="82">
                  <c:v>0.96937081659973257</c:v>
                </c:pt>
                <c:pt idx="83">
                  <c:v>0.96973544973545012</c:v>
                </c:pt>
                <c:pt idx="84">
                  <c:v>0.96951633986928143</c:v>
                </c:pt>
                <c:pt idx="85">
                  <c:v>0.96948320413436739</c:v>
                </c:pt>
                <c:pt idx="86">
                  <c:v>0.96978288633461085</c:v>
                </c:pt>
                <c:pt idx="87">
                  <c:v>0.96934343434343473</c:v>
                </c:pt>
                <c:pt idx="88">
                  <c:v>0.96926342072409521</c:v>
                </c:pt>
                <c:pt idx="89">
                  <c:v>0.9692592592592596</c:v>
                </c:pt>
                <c:pt idx="90">
                  <c:v>0.96913308913308949</c:v>
                </c:pt>
                <c:pt idx="91">
                  <c:v>0.96898550724637711</c:v>
                </c:pt>
                <c:pt idx="92">
                  <c:v>0.96903225806451632</c:v>
                </c:pt>
                <c:pt idx="93">
                  <c:v>0.96893617021276612</c:v>
                </c:pt>
                <c:pt idx="94">
                  <c:v>0.96879532163742699</c:v>
                </c:pt>
                <c:pt idx="95">
                  <c:v>0.96872685185185192</c:v>
                </c:pt>
                <c:pt idx="96">
                  <c:v>0.96859106529209626</c:v>
                </c:pt>
                <c:pt idx="97">
                  <c:v>0.96843537414965986</c:v>
                </c:pt>
                <c:pt idx="98">
                  <c:v>0.96855218855218861</c:v>
                </c:pt>
                <c:pt idx="99">
                  <c:v>0.96862222222222227</c:v>
                </c:pt>
                <c:pt idx="100">
                  <c:v>0.96858085808580863</c:v>
                </c:pt>
                <c:pt idx="101">
                  <c:v>0.96864923747276688</c:v>
                </c:pt>
                <c:pt idx="102">
                  <c:v>0.96852211434735702</c:v>
                </c:pt>
                <c:pt idx="103">
                  <c:v>0.9686324786324787</c:v>
                </c:pt>
                <c:pt idx="104">
                  <c:v>0.96857142857142864</c:v>
                </c:pt>
                <c:pt idx="105">
                  <c:v>0.96842767295597487</c:v>
                </c:pt>
                <c:pt idx="106">
                  <c:v>0.9683073727933541</c:v>
                </c:pt>
                <c:pt idx="107">
                  <c:v>0.96827160493827147</c:v>
                </c:pt>
                <c:pt idx="108">
                  <c:v>0.96797145769622817</c:v>
                </c:pt>
                <c:pt idx="109">
                  <c:v>0.96818181818181803</c:v>
                </c:pt>
                <c:pt idx="110">
                  <c:v>0.96812812812812798</c:v>
                </c:pt>
                <c:pt idx="111">
                  <c:v>0.96829365079365071</c:v>
                </c:pt>
                <c:pt idx="112">
                  <c:v>0.96814159292035395</c:v>
                </c:pt>
                <c:pt idx="113">
                  <c:v>0.96832358674463936</c:v>
                </c:pt>
                <c:pt idx="114">
                  <c:v>0.96817391304347833</c:v>
                </c:pt>
                <c:pt idx="115">
                  <c:v>0.96825670498084293</c:v>
                </c:pt>
                <c:pt idx="116">
                  <c:v>0.96826210826210823</c:v>
                </c:pt>
                <c:pt idx="117">
                  <c:v>0.96824858757062149</c:v>
                </c:pt>
                <c:pt idx="118">
                  <c:v>0.9682913165266106</c:v>
                </c:pt>
                <c:pt idx="119">
                  <c:v>0.96837037037037033</c:v>
                </c:pt>
                <c:pt idx="120">
                  <c:v>0.96830119375573909</c:v>
                </c:pt>
                <c:pt idx="121">
                  <c:v>0.96806921675774116</c:v>
                </c:pt>
                <c:pt idx="122">
                  <c:v>0.96798554652213176</c:v>
                </c:pt>
                <c:pt idx="123">
                  <c:v>0.96820788530465929</c:v>
                </c:pt>
                <c:pt idx="124">
                  <c:v>0.96835555555555541</c:v>
                </c:pt>
                <c:pt idx="125">
                  <c:v>0.96832451499118144</c:v>
                </c:pt>
                <c:pt idx="126">
                  <c:v>0.96853893263342061</c:v>
                </c:pt>
                <c:pt idx="127">
                  <c:v>0.96861111111111087</c:v>
                </c:pt>
                <c:pt idx="128">
                  <c:v>0.968664944013781</c:v>
                </c:pt>
                <c:pt idx="129">
                  <c:v>0.96861538461538443</c:v>
                </c:pt>
                <c:pt idx="130">
                  <c:v>0.96871925360474953</c:v>
                </c:pt>
                <c:pt idx="131">
                  <c:v>0.96870370370370351</c:v>
                </c:pt>
                <c:pt idx="132">
                  <c:v>0.96878863826232231</c:v>
                </c:pt>
                <c:pt idx="133">
                  <c:v>0.96883913764510765</c:v>
                </c:pt>
                <c:pt idx="134">
                  <c:v>0.96879012345678983</c:v>
                </c:pt>
                <c:pt idx="135">
                  <c:v>0.96872549019607823</c:v>
                </c:pt>
                <c:pt idx="136">
                  <c:v>0.96884022708840212</c:v>
                </c:pt>
                <c:pt idx="137">
                  <c:v>0.96895330112721401</c:v>
                </c:pt>
                <c:pt idx="138">
                  <c:v>0.96900079936051153</c:v>
                </c:pt>
                <c:pt idx="139">
                  <c:v>0.96895238095238079</c:v>
                </c:pt>
                <c:pt idx="140">
                  <c:v>0.96881008668242696</c:v>
                </c:pt>
                <c:pt idx="141">
                  <c:v>0.96885758998435034</c:v>
                </c:pt>
                <c:pt idx="142">
                  <c:v>0.96876456876456851</c:v>
                </c:pt>
                <c:pt idx="143">
                  <c:v>0.96868827160493809</c:v>
                </c:pt>
                <c:pt idx="144">
                  <c:v>0.96878160919540213</c:v>
                </c:pt>
                <c:pt idx="145">
                  <c:v>0.9688280060882799</c:v>
                </c:pt>
                <c:pt idx="146">
                  <c:v>0.96872260015117151</c:v>
                </c:pt>
                <c:pt idx="147">
                  <c:v>0.96884384384384381</c:v>
                </c:pt>
                <c:pt idx="148">
                  <c:v>0.96905294556301269</c:v>
                </c:pt>
                <c:pt idx="149">
                  <c:v>0.96899259259259263</c:v>
                </c:pt>
                <c:pt idx="150">
                  <c:v>0.96897718910963948</c:v>
                </c:pt>
                <c:pt idx="151">
                  <c:v>0.96888888888888891</c:v>
                </c:pt>
                <c:pt idx="152">
                  <c:v>0.96888888888888891</c:v>
                </c:pt>
                <c:pt idx="153">
                  <c:v>0.96894660894660911</c:v>
                </c:pt>
                <c:pt idx="154">
                  <c:v>0.96900358422939092</c:v>
                </c:pt>
                <c:pt idx="155">
                  <c:v>0.9689458689458692</c:v>
                </c:pt>
                <c:pt idx="156">
                  <c:v>0.96912951167728256</c:v>
                </c:pt>
                <c:pt idx="157">
                  <c:v>0.96914205344585103</c:v>
                </c:pt>
                <c:pt idx="158">
                  <c:v>0.96911250873515031</c:v>
                </c:pt>
                <c:pt idx="159">
                  <c:v>0.96911111111111126</c:v>
                </c:pt>
                <c:pt idx="160">
                  <c:v>0.96927536231884082</c:v>
                </c:pt>
                <c:pt idx="161">
                  <c:v>0.96908093278463669</c:v>
                </c:pt>
                <c:pt idx="162">
                  <c:v>0.96895705521472408</c:v>
                </c:pt>
                <c:pt idx="163">
                  <c:v>0.96899728997289991</c:v>
                </c:pt>
                <c:pt idx="164">
                  <c:v>0.96906397306397318</c:v>
                </c:pt>
                <c:pt idx="165">
                  <c:v>0.96907630522088362</c:v>
                </c:pt>
                <c:pt idx="166">
                  <c:v>0.9688755821689955</c:v>
                </c:pt>
                <c:pt idx="167">
                  <c:v>0.96895502645502651</c:v>
                </c:pt>
                <c:pt idx="168">
                  <c:v>0.96904667981591075</c:v>
                </c:pt>
                <c:pt idx="169">
                  <c:v>0.96903267973856222</c:v>
                </c:pt>
                <c:pt idx="170">
                  <c:v>0.96914879792072783</c:v>
                </c:pt>
                <c:pt idx="171">
                  <c:v>0.96927648578811376</c:v>
                </c:pt>
                <c:pt idx="172">
                  <c:v>0.96927424534360962</c:v>
                </c:pt>
                <c:pt idx="173">
                  <c:v>0.96936143039591327</c:v>
                </c:pt>
                <c:pt idx="174">
                  <c:v>0.96935873015873031</c:v>
                </c:pt>
                <c:pt idx="175">
                  <c:v>0.96940656565656591</c:v>
                </c:pt>
                <c:pt idx="176">
                  <c:v>0.96950408035153834</c:v>
                </c:pt>
                <c:pt idx="177">
                  <c:v>0.96952559300873942</c:v>
                </c:pt>
                <c:pt idx="178">
                  <c:v>0.96957169459962789</c:v>
                </c:pt>
                <c:pt idx="179">
                  <c:v>0.9694567901234572</c:v>
                </c:pt>
                <c:pt idx="180">
                  <c:v>0.9695641497851446</c:v>
                </c:pt>
                <c:pt idx="181">
                  <c:v>0.96959706959706993</c:v>
                </c:pt>
                <c:pt idx="182">
                  <c:v>0.96967820279295724</c:v>
                </c:pt>
                <c:pt idx="183">
                  <c:v>0.96944444444444489</c:v>
                </c:pt>
                <c:pt idx="184">
                  <c:v>0.96939339339339381</c:v>
                </c:pt>
                <c:pt idx="185">
                  <c:v>0.96936678614098004</c:v>
                </c:pt>
                <c:pt idx="186">
                  <c:v>0.96934046345811087</c:v>
                </c:pt>
                <c:pt idx="187">
                  <c:v>0.96934988179669057</c:v>
                </c:pt>
                <c:pt idx="188">
                  <c:v>0.96931216931216957</c:v>
                </c:pt>
                <c:pt idx="189">
                  <c:v>0.96935672514619908</c:v>
                </c:pt>
                <c:pt idx="190">
                  <c:v>0.96941244909831326</c:v>
                </c:pt>
                <c:pt idx="191">
                  <c:v>0.9693981481481484</c:v>
                </c:pt>
                <c:pt idx="192">
                  <c:v>0.96931491076568832</c:v>
                </c:pt>
                <c:pt idx="193">
                  <c:v>0.96920962199312743</c:v>
                </c:pt>
                <c:pt idx="194">
                  <c:v>0.96924216524216555</c:v>
                </c:pt>
                <c:pt idx="195">
                  <c:v>0.96924036281179171</c:v>
                </c:pt>
                <c:pt idx="196">
                  <c:v>0.96920473773265681</c:v>
                </c:pt>
                <c:pt idx="197">
                  <c:v>0.96936026936026964</c:v>
                </c:pt>
                <c:pt idx="198">
                  <c:v>0.9693020658849808</c:v>
                </c:pt>
                <c:pt idx="199">
                  <c:v>0.96941111111111145</c:v>
                </c:pt>
                <c:pt idx="200">
                  <c:v>0.96937534549474869</c:v>
                </c:pt>
                <c:pt idx="201">
                  <c:v>0.96929592959295963</c:v>
                </c:pt>
                <c:pt idx="202">
                  <c:v>0.9693596059113303</c:v>
                </c:pt>
                <c:pt idx="203">
                  <c:v>0.96948801742919422</c:v>
                </c:pt>
                <c:pt idx="204">
                  <c:v>0.96946341463414665</c:v>
                </c:pt>
                <c:pt idx="205">
                  <c:v>0.96944983818770258</c:v>
                </c:pt>
                <c:pt idx="206">
                  <c:v>0.96942565754159982</c:v>
                </c:pt>
                <c:pt idx="207">
                  <c:v>0.96944444444444478</c:v>
                </c:pt>
                <c:pt idx="208">
                  <c:v>0.96945241892610334</c:v>
                </c:pt>
                <c:pt idx="209">
                  <c:v>0.96943915343915366</c:v>
                </c:pt>
                <c:pt idx="210">
                  <c:v>0.96953133228014765</c:v>
                </c:pt>
                <c:pt idx="211">
                  <c:v>0.96952830188679273</c:v>
                </c:pt>
                <c:pt idx="212">
                  <c:v>0.96957746478873252</c:v>
                </c:pt>
                <c:pt idx="213">
                  <c:v>0.96965732087227441</c:v>
                </c:pt>
                <c:pt idx="214">
                  <c:v>0.96972609819121469</c:v>
                </c:pt>
                <c:pt idx="215">
                  <c:v>0.96978395061728417</c:v>
                </c:pt>
                <c:pt idx="216">
                  <c:v>0.96982078853046627</c:v>
                </c:pt>
                <c:pt idx="217">
                  <c:v>0.96982670744138655</c:v>
                </c:pt>
                <c:pt idx="218">
                  <c:v>0.96985286656519554</c:v>
                </c:pt>
                <c:pt idx="219">
                  <c:v>0.96994949494949523</c:v>
                </c:pt>
                <c:pt idx="220">
                  <c:v>0.97007541478129733</c:v>
                </c:pt>
                <c:pt idx="221">
                  <c:v>0.97002002002002019</c:v>
                </c:pt>
                <c:pt idx="222">
                  <c:v>0.97000498256103662</c:v>
                </c:pt>
                <c:pt idx="223">
                  <c:v>0.97013888888888911</c:v>
                </c:pt>
                <c:pt idx="224">
                  <c:v>0.97016296296296323</c:v>
                </c:pt>
                <c:pt idx="225">
                  <c:v>0.97005899705014764</c:v>
                </c:pt>
                <c:pt idx="226">
                  <c:v>0.97006363191385236</c:v>
                </c:pt>
                <c:pt idx="227">
                  <c:v>0.96992202729044841</c:v>
                </c:pt>
                <c:pt idx="228">
                  <c:v>0.96991751576904428</c:v>
                </c:pt>
                <c:pt idx="229">
                  <c:v>0.96985507246376823</c:v>
                </c:pt>
                <c:pt idx="230">
                  <c:v>0.96972582972582977</c:v>
                </c:pt>
                <c:pt idx="231">
                  <c:v>0.96974137931034488</c:v>
                </c:pt>
                <c:pt idx="232">
                  <c:v>0.96973772055317131</c:v>
                </c:pt>
                <c:pt idx="233">
                  <c:v>0.96972459639126318</c:v>
                </c:pt>
                <c:pt idx="234">
                  <c:v>0.96976832151300241</c:v>
                </c:pt>
                <c:pt idx="235">
                  <c:v>0.9696892655367233</c:v>
                </c:pt>
                <c:pt idx="236">
                  <c:v>0.96975152367557449</c:v>
                </c:pt>
                <c:pt idx="237">
                  <c:v>0.96969187675070034</c:v>
                </c:pt>
                <c:pt idx="238">
                  <c:v>0.96978149697814975</c:v>
                </c:pt>
                <c:pt idx="239">
                  <c:v>0.96985185185185196</c:v>
                </c:pt>
                <c:pt idx="240">
                  <c:v>0.96994928538497016</c:v>
                </c:pt>
                <c:pt idx="241">
                  <c:v>0.96995408631772284</c:v>
                </c:pt>
                <c:pt idx="242">
                  <c:v>0.9698948331047097</c:v>
                </c:pt>
                <c:pt idx="243">
                  <c:v>0.96978142076502738</c:v>
                </c:pt>
                <c:pt idx="244">
                  <c:v>0.96979591836734702</c:v>
                </c:pt>
                <c:pt idx="245">
                  <c:v>0.96976513098464323</c:v>
                </c:pt>
                <c:pt idx="246">
                  <c:v>0.96977957714799823</c:v>
                </c:pt>
                <c:pt idx="247">
                  <c:v>0.96980286738351262</c:v>
                </c:pt>
                <c:pt idx="248">
                  <c:v>0.96978134761267287</c:v>
                </c:pt>
                <c:pt idx="249">
                  <c:v>0.96978666666666669</c:v>
                </c:pt>
                <c:pt idx="250">
                  <c:v>0.96978308986277117</c:v>
                </c:pt>
                <c:pt idx="251">
                  <c:v>0.96970899470899474</c:v>
                </c:pt>
                <c:pt idx="252">
                  <c:v>0.96961791831357047</c:v>
                </c:pt>
                <c:pt idx="253">
                  <c:v>0.96956255468066488</c:v>
                </c:pt>
                <c:pt idx="254">
                  <c:v>0.96964705882352942</c:v>
                </c:pt>
                <c:pt idx="255">
                  <c:v>0.96961805555555547</c:v>
                </c:pt>
                <c:pt idx="256">
                  <c:v>0.96959792477302198</c:v>
                </c:pt>
                <c:pt idx="257">
                  <c:v>0.96959517657192074</c:v>
                </c:pt>
                <c:pt idx="258">
                  <c:v>0.96962676962676964</c:v>
                </c:pt>
                <c:pt idx="259">
                  <c:v>0.96974358974358976</c:v>
                </c:pt>
                <c:pt idx="260">
                  <c:v>0.96978288633461041</c:v>
                </c:pt>
                <c:pt idx="261">
                  <c:v>0.96974554707379135</c:v>
                </c:pt>
                <c:pt idx="262">
                  <c:v>0.96986058301647649</c:v>
                </c:pt>
                <c:pt idx="263">
                  <c:v>0.96984848484848474</c:v>
                </c:pt>
                <c:pt idx="264">
                  <c:v>0.96981132075471677</c:v>
                </c:pt>
                <c:pt idx="265">
                  <c:v>0.9698663324979111</c:v>
                </c:pt>
                <c:pt idx="266">
                  <c:v>0.96991260923845157</c:v>
                </c:pt>
                <c:pt idx="267">
                  <c:v>0.97002487562189021</c:v>
                </c:pt>
                <c:pt idx="268">
                  <c:v>0.97003717472118933</c:v>
                </c:pt>
                <c:pt idx="269">
                  <c:v>0.97007407407407398</c:v>
                </c:pt>
                <c:pt idx="270">
                  <c:v>0.96992209922099204</c:v>
                </c:pt>
                <c:pt idx="271">
                  <c:v>0.96987745098039202</c:v>
                </c:pt>
                <c:pt idx="272">
                  <c:v>0.96988196988196962</c:v>
                </c:pt>
                <c:pt idx="273">
                  <c:v>0.9699026763990265</c:v>
                </c:pt>
                <c:pt idx="274">
                  <c:v>0.96981010101010079</c:v>
                </c:pt>
                <c:pt idx="275">
                  <c:v>0.96988727858293067</c:v>
                </c:pt>
                <c:pt idx="276">
                  <c:v>0.96986762936221416</c:v>
                </c:pt>
                <c:pt idx="277">
                  <c:v>0.96973621103117502</c:v>
                </c:pt>
                <c:pt idx="278">
                  <c:v>0.96974910394265235</c:v>
                </c:pt>
                <c:pt idx="279">
                  <c:v>0.96985714285714286</c:v>
                </c:pt>
                <c:pt idx="280">
                  <c:v>0.96990905496243562</c:v>
                </c:pt>
                <c:pt idx="281">
                  <c:v>0.96976359338061457</c:v>
                </c:pt>
                <c:pt idx="282">
                  <c:v>0.96981546917942663</c:v>
                </c:pt>
                <c:pt idx="283">
                  <c:v>0.96980438184663509</c:v>
                </c:pt>
                <c:pt idx="284">
                  <c:v>0.9698323586744636</c:v>
                </c:pt>
                <c:pt idx="285">
                  <c:v>0.96969696969696939</c:v>
                </c:pt>
                <c:pt idx="286">
                  <c:v>0.96980255516840852</c:v>
                </c:pt>
                <c:pt idx="287">
                  <c:v>0.96988425925925903</c:v>
                </c:pt>
                <c:pt idx="288">
                  <c:v>0.96996539792387526</c:v>
                </c:pt>
                <c:pt idx="289">
                  <c:v>0.9698927203065133</c:v>
                </c:pt>
                <c:pt idx="290">
                  <c:v>0.96994272623138578</c:v>
                </c:pt>
                <c:pt idx="291">
                  <c:v>0.96985540334855391</c:v>
                </c:pt>
                <c:pt idx="292">
                  <c:v>0.96990519529768648</c:v>
                </c:pt>
                <c:pt idx="293">
                  <c:v>0.96987906273620539</c:v>
                </c:pt>
                <c:pt idx="294">
                  <c:v>0.96994350282485853</c:v>
                </c:pt>
                <c:pt idx="295">
                  <c:v>0.9699324324324321</c:v>
                </c:pt>
                <c:pt idx="296">
                  <c:v>0.96992143658810281</c:v>
                </c:pt>
                <c:pt idx="297">
                  <c:v>0.96991797166293769</c:v>
                </c:pt>
                <c:pt idx="298">
                  <c:v>0.9699591230026009</c:v>
                </c:pt>
                <c:pt idx="299">
                  <c:v>0.97005925925925884</c:v>
                </c:pt>
                <c:pt idx="300">
                  <c:v>0.97005537098560324</c:v>
                </c:pt>
                <c:pt idx="301">
                  <c:v>0.97007358351729178</c:v>
                </c:pt>
                <c:pt idx="302">
                  <c:v>0.9701136780344698</c:v>
                </c:pt>
                <c:pt idx="303">
                  <c:v>0.97004385964912254</c:v>
                </c:pt>
                <c:pt idx="304">
                  <c:v>0.97007650273224022</c:v>
                </c:pt>
                <c:pt idx="305">
                  <c:v>0.97006535947712391</c:v>
                </c:pt>
                <c:pt idx="306">
                  <c:v>0.97008324285197223</c:v>
                </c:pt>
                <c:pt idx="307">
                  <c:v>0.9699639249639247</c:v>
                </c:pt>
                <c:pt idx="308">
                  <c:v>0.96991729593671328</c:v>
                </c:pt>
                <c:pt idx="309">
                  <c:v>0.96989247311827942</c:v>
                </c:pt>
                <c:pt idx="310">
                  <c:v>0.96985351911396911</c:v>
                </c:pt>
                <c:pt idx="311">
                  <c:v>0.96985754985754968</c:v>
                </c:pt>
                <c:pt idx="312">
                  <c:v>0.96984735534256272</c:v>
                </c:pt>
                <c:pt idx="313">
                  <c:v>0.96985138004246252</c:v>
                </c:pt>
                <c:pt idx="314">
                  <c:v>0.9698412698412695</c:v>
                </c:pt>
                <c:pt idx="315">
                  <c:v>0.96976090014064664</c:v>
                </c:pt>
                <c:pt idx="316">
                  <c:v>0.96985629162285281</c:v>
                </c:pt>
                <c:pt idx="317">
                  <c:v>0.96977638015373835</c:v>
                </c:pt>
                <c:pt idx="318">
                  <c:v>0.96973876698014605</c:v>
                </c:pt>
                <c:pt idx="319">
                  <c:v>0.96975694444444416</c:v>
                </c:pt>
                <c:pt idx="320">
                  <c:v>0.96974039460020744</c:v>
                </c:pt>
                <c:pt idx="321">
                  <c:v>0.96977915804002734</c:v>
                </c:pt>
                <c:pt idx="322">
                  <c:v>0.9697351221190228</c:v>
                </c:pt>
                <c:pt idx="323">
                  <c:v>0.96972565157750312</c:v>
                </c:pt>
                <c:pt idx="324">
                  <c:v>0.96976410256410228</c:v>
                </c:pt>
                <c:pt idx="325">
                  <c:v>0.96980231765507807</c:v>
                </c:pt>
                <c:pt idx="326">
                  <c:v>0.96972477064220153</c:v>
                </c:pt>
                <c:pt idx="327">
                  <c:v>0.96972899728997264</c:v>
                </c:pt>
                <c:pt idx="328">
                  <c:v>0.96978047956771329</c:v>
                </c:pt>
                <c:pt idx="329">
                  <c:v>0.96979797979797955</c:v>
                </c:pt>
                <c:pt idx="330">
                  <c:v>0.96980866062437043</c:v>
                </c:pt>
                <c:pt idx="331">
                  <c:v>0.96979919678714832</c:v>
                </c:pt>
                <c:pt idx="332">
                  <c:v>0.96980313646980287</c:v>
                </c:pt>
                <c:pt idx="333">
                  <c:v>0.96986693280106429</c:v>
                </c:pt>
                <c:pt idx="334">
                  <c:v>0.96985737976782727</c:v>
                </c:pt>
                <c:pt idx="335">
                  <c:v>0.96981481481481457</c:v>
                </c:pt>
                <c:pt idx="336">
                  <c:v>0.969772502472799</c:v>
                </c:pt>
                <c:pt idx="337">
                  <c:v>0.96986193293885581</c:v>
                </c:pt>
                <c:pt idx="338">
                  <c:v>0.96985250737463102</c:v>
                </c:pt>
                <c:pt idx="339">
                  <c:v>0.9698758169934637</c:v>
                </c:pt>
                <c:pt idx="340">
                  <c:v>0.96984685565330686</c:v>
                </c:pt>
                <c:pt idx="341">
                  <c:v>0.96981156595191642</c:v>
                </c:pt>
                <c:pt idx="342">
                  <c:v>0.96975704567541265</c:v>
                </c:pt>
                <c:pt idx="343">
                  <c:v>0.9697351421188628</c:v>
                </c:pt>
                <c:pt idx="344">
                  <c:v>0.96970048309178714</c:v>
                </c:pt>
                <c:pt idx="345">
                  <c:v>0.96973025048169537</c:v>
                </c:pt>
                <c:pt idx="346">
                  <c:v>0.96979186679474849</c:v>
                </c:pt>
                <c:pt idx="347">
                  <c:v>0.96979565772669207</c:v>
                </c:pt>
                <c:pt idx="348">
                  <c:v>0.96984399872652005</c:v>
                </c:pt>
                <c:pt idx="349">
                  <c:v>0.96982222222222214</c:v>
                </c:pt>
                <c:pt idx="350">
                  <c:v>0.9698512187401076</c:v>
                </c:pt>
                <c:pt idx="351">
                  <c:v>0.96981691919191915</c:v>
                </c:pt>
                <c:pt idx="352">
                  <c:v>0.96979540446962542</c:v>
                </c:pt>
                <c:pt idx="353">
                  <c:v>0.9698618957940992</c:v>
                </c:pt>
                <c:pt idx="354">
                  <c:v>0.96990297339593112</c:v>
                </c:pt>
                <c:pt idx="355">
                  <c:v>0.96988139825218478</c:v>
                </c:pt>
                <c:pt idx="356">
                  <c:v>0.96984749455337693</c:v>
                </c:pt>
                <c:pt idx="357">
                  <c:v>0.96986343885785231</c:v>
                </c:pt>
                <c:pt idx="358">
                  <c:v>0.96992881460848035</c:v>
                </c:pt>
                <c:pt idx="359">
                  <c:v>0.9699506172839506</c:v>
                </c:pt>
                <c:pt idx="360">
                  <c:v>0.97002770083102496</c:v>
                </c:pt>
                <c:pt idx="361">
                  <c:v>0.97003069367710248</c:v>
                </c:pt>
                <c:pt idx="362">
                  <c:v>0.97002142638506261</c:v>
                </c:pt>
                <c:pt idx="363">
                  <c:v>0.97006715506715502</c:v>
                </c:pt>
                <c:pt idx="364">
                  <c:v>0.97005783866057826</c:v>
                </c:pt>
                <c:pt idx="365">
                  <c:v>0.96997571341833622</c:v>
                </c:pt>
                <c:pt idx="366">
                  <c:v>0.96997880714501949</c:v>
                </c:pt>
                <c:pt idx="367">
                  <c:v>0.9700181159420288</c:v>
                </c:pt>
                <c:pt idx="368">
                  <c:v>0.97005721168322767</c:v>
                </c:pt>
                <c:pt idx="369">
                  <c:v>0.97007807807807778</c:v>
                </c:pt>
                <c:pt idx="370">
                  <c:v>0.97005690326445015</c:v>
                </c:pt>
                <c:pt idx="371">
                  <c:v>0.97001194743130192</c:v>
                </c:pt>
                <c:pt idx="372">
                  <c:v>0.97003276735180177</c:v>
                </c:pt>
                <c:pt idx="373">
                  <c:v>0.97003565062388553</c:v>
                </c:pt>
                <c:pt idx="374">
                  <c:v>0.97000888888888848</c:v>
                </c:pt>
                <c:pt idx="375">
                  <c:v>0.96997044917257647</c:v>
                </c:pt>
                <c:pt idx="376">
                  <c:v>0.96997936928971373</c:v>
                </c:pt>
                <c:pt idx="377">
                  <c:v>0.96992945326278623</c:v>
                </c:pt>
                <c:pt idx="378">
                  <c:v>0.9699618880093811</c:v>
                </c:pt>
                <c:pt idx="379">
                  <c:v>0.97001754385964889</c:v>
                </c:pt>
                <c:pt idx="380">
                  <c:v>0.97000874890638633</c:v>
                </c:pt>
                <c:pt idx="381">
                  <c:v>0.96998254799301886</c:v>
                </c:pt>
                <c:pt idx="382">
                  <c:v>0.97001450536698541</c:v>
                </c:pt>
                <c:pt idx="383">
                  <c:v>0.97003472222222176</c:v>
                </c:pt>
                <c:pt idx="384">
                  <c:v>0.97006637806637763</c:v>
                </c:pt>
                <c:pt idx="385">
                  <c:v>0.97002878526194547</c:v>
                </c:pt>
                <c:pt idx="386">
                  <c:v>0.97006029285099016</c:v>
                </c:pt>
                <c:pt idx="387">
                  <c:v>0.97005727376861361</c:v>
                </c:pt>
                <c:pt idx="388">
                  <c:v>0.9700314195944012</c:v>
                </c:pt>
                <c:pt idx="389">
                  <c:v>0.97002279202279151</c:v>
                </c:pt>
                <c:pt idx="390">
                  <c:v>0.97001989201477645</c:v>
                </c:pt>
                <c:pt idx="391">
                  <c:v>0.97006235827664355</c:v>
                </c:pt>
                <c:pt idx="392">
                  <c:v>0.970036754311563</c:v>
                </c:pt>
                <c:pt idx="393">
                  <c:v>0.96997179921037746</c:v>
                </c:pt>
                <c:pt idx="394">
                  <c:v>0.96993530239099823</c:v>
                </c:pt>
                <c:pt idx="395">
                  <c:v>0.96986531986531943</c:v>
                </c:pt>
                <c:pt idx="396">
                  <c:v>0.96987405541561678</c:v>
                </c:pt>
                <c:pt idx="397">
                  <c:v>0.96987158012283603</c:v>
                </c:pt>
                <c:pt idx="398">
                  <c:v>0.96994708994708956</c:v>
                </c:pt>
                <c:pt idx="399">
                  <c:v>0.96984444444444406</c:v>
                </c:pt>
                <c:pt idx="400">
                  <c:v>0.96988639512330255</c:v>
                </c:pt>
                <c:pt idx="401">
                  <c:v>0.96993919292426722</c:v>
                </c:pt>
                <c:pt idx="402">
                  <c:v>0.96988695891921672</c:v>
                </c:pt>
                <c:pt idx="403">
                  <c:v>0.96991199119911975</c:v>
                </c:pt>
                <c:pt idx="404">
                  <c:v>0.9699533607681754</c:v>
                </c:pt>
                <c:pt idx="405">
                  <c:v>0.9700164203612478</c:v>
                </c:pt>
                <c:pt idx="406">
                  <c:v>0.96996450996450989</c:v>
                </c:pt>
                <c:pt idx="407">
                  <c:v>0.96998910675381256</c:v>
                </c:pt>
                <c:pt idx="408">
                  <c:v>0.96998641673458297</c:v>
                </c:pt>
                <c:pt idx="409">
                  <c:v>0.96997289972899725</c:v>
                </c:pt>
                <c:pt idx="410">
                  <c:v>0.96994322789943221</c:v>
                </c:pt>
                <c:pt idx="411">
                  <c:v>0.96998921251348424</c:v>
                </c:pt>
                <c:pt idx="412">
                  <c:v>0.96992736077481834</c:v>
                </c:pt>
                <c:pt idx="413">
                  <c:v>0.96993022007514751</c:v>
                </c:pt>
                <c:pt idx="414">
                  <c:v>0.96992771084337348</c:v>
                </c:pt>
                <c:pt idx="415">
                  <c:v>0.96991452991452987</c:v>
                </c:pt>
                <c:pt idx="416">
                  <c:v>0.96992272848387961</c:v>
                </c:pt>
                <c:pt idx="417">
                  <c:v>0.96986177565124931</c:v>
                </c:pt>
                <c:pt idx="418">
                  <c:v>0.96982232829488202</c:v>
                </c:pt>
                <c:pt idx="419">
                  <c:v>0.96979365079365076</c:v>
                </c:pt>
                <c:pt idx="420">
                  <c:v>0.96976510952757988</c:v>
                </c:pt>
                <c:pt idx="421">
                  <c:v>0.96974196945760927</c:v>
                </c:pt>
                <c:pt idx="422">
                  <c:v>0.96976622012083002</c:v>
                </c:pt>
                <c:pt idx="423">
                  <c:v>0.96973794549266246</c:v>
                </c:pt>
                <c:pt idx="424">
                  <c:v>0.96973594771241833</c:v>
                </c:pt>
                <c:pt idx="425">
                  <c:v>0.96966092853416808</c:v>
                </c:pt>
                <c:pt idx="426">
                  <c:v>0.96965912047879266</c:v>
                </c:pt>
                <c:pt idx="427">
                  <c:v>0.96966770508826594</c:v>
                </c:pt>
                <c:pt idx="428">
                  <c:v>0.96966588966588985</c:v>
                </c:pt>
                <c:pt idx="429">
                  <c:v>0.9696175710594318</c:v>
                </c:pt>
                <c:pt idx="430">
                  <c:v>0.96959525650940981</c:v>
                </c:pt>
                <c:pt idx="431">
                  <c:v>0.96966049382716069</c:v>
                </c:pt>
                <c:pt idx="432">
                  <c:v>0.96963818321786011</c:v>
                </c:pt>
                <c:pt idx="433">
                  <c:v>0.96956989247311842</c:v>
                </c:pt>
                <c:pt idx="434">
                  <c:v>0.96962962962962973</c:v>
                </c:pt>
                <c:pt idx="435">
                  <c:v>0.96957696228338441</c:v>
                </c:pt>
                <c:pt idx="436">
                  <c:v>0.96959572845156372</c:v>
                </c:pt>
                <c:pt idx="437">
                  <c:v>0.96962962962962962</c:v>
                </c:pt>
                <c:pt idx="438">
                  <c:v>0.96956213616805875</c:v>
                </c:pt>
                <c:pt idx="439">
                  <c:v>0.96957575757575765</c:v>
                </c:pt>
                <c:pt idx="440">
                  <c:v>0.96960947341899717</c:v>
                </c:pt>
                <c:pt idx="441">
                  <c:v>0.96956259426847669</c:v>
                </c:pt>
                <c:pt idx="442">
                  <c:v>0.96960622021570109</c:v>
                </c:pt>
                <c:pt idx="443">
                  <c:v>0.96958458458458452</c:v>
                </c:pt>
                <c:pt idx="444">
                  <c:v>0.9695280898876405</c:v>
                </c:pt>
                <c:pt idx="445">
                  <c:v>0.96951669157947185</c:v>
                </c:pt>
                <c:pt idx="446">
                  <c:v>0.96957494407158828</c:v>
                </c:pt>
                <c:pt idx="447">
                  <c:v>0.96953869047619035</c:v>
                </c:pt>
                <c:pt idx="448">
                  <c:v>0.96953229398663687</c:v>
                </c:pt>
                <c:pt idx="449">
                  <c:v>0.96956543209876522</c:v>
                </c:pt>
                <c:pt idx="450">
                  <c:v>0.96955407735895516</c:v>
                </c:pt>
                <c:pt idx="451">
                  <c:v>0.96950344149459167</c:v>
                </c:pt>
                <c:pt idx="452">
                  <c:v>0.96956095168015677</c:v>
                </c:pt>
                <c:pt idx="453">
                  <c:v>0.96957415565345051</c:v>
                </c:pt>
                <c:pt idx="454">
                  <c:v>0.96956288156288128</c:v>
                </c:pt>
                <c:pt idx="455">
                  <c:v>0.96957602339181259</c:v>
                </c:pt>
                <c:pt idx="456">
                  <c:v>0.9695988329686358</c:v>
                </c:pt>
                <c:pt idx="457">
                  <c:v>0.96962639495390568</c:v>
                </c:pt>
                <c:pt idx="458">
                  <c:v>0.96958605664487996</c:v>
                </c:pt>
                <c:pt idx="459">
                  <c:v>0.9695458937198066</c:v>
                </c:pt>
                <c:pt idx="460">
                  <c:v>0.96954446854663756</c:v>
                </c:pt>
                <c:pt idx="461">
                  <c:v>0.96957190957190942</c:v>
                </c:pt>
                <c:pt idx="462">
                  <c:v>0.96955603551715852</c:v>
                </c:pt>
                <c:pt idx="463">
                  <c:v>0.96952107279693467</c:v>
                </c:pt>
                <c:pt idx="464">
                  <c:v>0.96947192353643952</c:v>
                </c:pt>
                <c:pt idx="465">
                  <c:v>0.96946590367191199</c:v>
                </c:pt>
                <c:pt idx="466">
                  <c:v>0.96946466809421816</c:v>
                </c:pt>
                <c:pt idx="467">
                  <c:v>0.96945394112060757</c:v>
                </c:pt>
                <c:pt idx="468">
                  <c:v>0.96946221274579469</c:v>
                </c:pt>
                <c:pt idx="469">
                  <c:v>0.96940425531914876</c:v>
                </c:pt>
                <c:pt idx="470">
                  <c:v>0.96942203349846634</c:v>
                </c:pt>
                <c:pt idx="471">
                  <c:v>0.96941148775894515</c:v>
                </c:pt>
                <c:pt idx="472">
                  <c:v>0.96939628846605563</c:v>
                </c:pt>
                <c:pt idx="473">
                  <c:v>0.9694092827004217</c:v>
                </c:pt>
                <c:pt idx="474">
                  <c:v>0.96941754385964896</c:v>
                </c:pt>
                <c:pt idx="475">
                  <c:v>0.96941176470588208</c:v>
                </c:pt>
                <c:pt idx="476">
                  <c:v>0.96942464477055645</c:v>
                </c:pt>
                <c:pt idx="477">
                  <c:v>0.96939562993956285</c:v>
                </c:pt>
                <c:pt idx="478">
                  <c:v>0.96942240779401512</c:v>
                </c:pt>
                <c:pt idx="479">
                  <c:v>0.9693611111111109</c:v>
                </c:pt>
                <c:pt idx="480">
                  <c:v>0.96937398937398922</c:v>
                </c:pt>
                <c:pt idx="481">
                  <c:v>0.9694006454587365</c:v>
                </c:pt>
                <c:pt idx="482">
                  <c:v>0.96946399815965012</c:v>
                </c:pt>
                <c:pt idx="483">
                  <c:v>0.96944903581267206</c:v>
                </c:pt>
                <c:pt idx="484">
                  <c:v>0.96946620847651754</c:v>
                </c:pt>
                <c:pt idx="485">
                  <c:v>0.96952903520804734</c:v>
                </c:pt>
                <c:pt idx="486">
                  <c:v>0.96950490531599343</c:v>
                </c:pt>
                <c:pt idx="487">
                  <c:v>0.96952185792349699</c:v>
                </c:pt>
                <c:pt idx="488">
                  <c:v>0.96947511929107</c:v>
                </c:pt>
                <c:pt idx="489">
                  <c:v>0.96945124716553266</c:v>
                </c:pt>
                <c:pt idx="490">
                  <c:v>0.96944105001131453</c:v>
                </c:pt>
                <c:pt idx="491">
                  <c:v>0.9694173441734415</c:v>
                </c:pt>
                <c:pt idx="492">
                  <c:v>0.96940274960558914</c:v>
                </c:pt>
                <c:pt idx="493">
                  <c:v>0.96937921727395393</c:v>
                </c:pt>
                <c:pt idx="494">
                  <c:v>0.96936924803591451</c:v>
                </c:pt>
                <c:pt idx="495">
                  <c:v>0.96931899641577035</c:v>
                </c:pt>
                <c:pt idx="496">
                  <c:v>0.96935837245696377</c:v>
                </c:pt>
                <c:pt idx="497">
                  <c:v>0.96937527889335096</c:v>
                </c:pt>
                <c:pt idx="498">
                  <c:v>0.96930750389668197</c:v>
                </c:pt>
                <c:pt idx="499">
                  <c:v>0.9692799999999997</c:v>
                </c:pt>
                <c:pt idx="500">
                  <c:v>0.96925260589931228</c:v>
                </c:pt>
                <c:pt idx="501">
                  <c:v>0.96921204072598477</c:v>
                </c:pt>
                <c:pt idx="502">
                  <c:v>0.96923790589794545</c:v>
                </c:pt>
                <c:pt idx="503">
                  <c:v>0.9692283950617282</c:v>
                </c:pt>
                <c:pt idx="504">
                  <c:v>0.96923652365236512</c:v>
                </c:pt>
                <c:pt idx="505">
                  <c:v>0.9692490118577074</c:v>
                </c:pt>
                <c:pt idx="506">
                  <c:v>0.96928774928774919</c:v>
                </c:pt>
                <c:pt idx="507">
                  <c:v>0.96929133858267702</c:v>
                </c:pt>
                <c:pt idx="508">
                  <c:v>0.969277450338354</c:v>
                </c:pt>
                <c:pt idx="509">
                  <c:v>0.96929411764705864</c:v>
                </c:pt>
                <c:pt idx="510">
                  <c:v>0.96930637095020644</c:v>
                </c:pt>
                <c:pt idx="511">
                  <c:v>0.96925781249999987</c:v>
                </c:pt>
                <c:pt idx="512">
                  <c:v>0.96926575698505513</c:v>
                </c:pt>
                <c:pt idx="513">
                  <c:v>0.96928664072632942</c:v>
                </c:pt>
                <c:pt idx="514">
                  <c:v>0.9693247033441208</c:v>
                </c:pt>
                <c:pt idx="515">
                  <c:v>0.96931524547803605</c:v>
                </c:pt>
                <c:pt idx="516">
                  <c:v>0.96931871910595302</c:v>
                </c:pt>
                <c:pt idx="517">
                  <c:v>0.96933504933504921</c:v>
                </c:pt>
                <c:pt idx="518">
                  <c:v>0.96929993577392415</c:v>
                </c:pt>
                <c:pt idx="519">
                  <c:v>0.96930341880341864</c:v>
                </c:pt>
                <c:pt idx="520">
                  <c:v>0.9693154190658988</c:v>
                </c:pt>
                <c:pt idx="521">
                  <c:v>0.96934865900383127</c:v>
                </c:pt>
                <c:pt idx="522">
                  <c:v>0.96934353091140835</c:v>
                </c:pt>
                <c:pt idx="523">
                  <c:v>0.96935962680237475</c:v>
                </c:pt>
                <c:pt idx="524">
                  <c:v>0.96934179894179873</c:v>
                </c:pt>
                <c:pt idx="525">
                  <c:v>0.96934093789607079</c:v>
                </c:pt>
                <c:pt idx="526">
                  <c:v>0.96934008011806849</c:v>
                </c:pt>
                <c:pt idx="527">
                  <c:v>0.96934764309764299</c:v>
                </c:pt>
                <c:pt idx="528">
                  <c:v>0.96935097668557024</c:v>
                </c:pt>
                <c:pt idx="529">
                  <c:v>0.96935849056603773</c:v>
                </c:pt>
                <c:pt idx="530">
                  <c:v>0.96940364092906461</c:v>
                </c:pt>
                <c:pt idx="531">
                  <c:v>0.96939014202172091</c:v>
                </c:pt>
                <c:pt idx="532">
                  <c:v>0.96937669376693747</c:v>
                </c:pt>
                <c:pt idx="533">
                  <c:v>0.96938826466916328</c:v>
                </c:pt>
                <c:pt idx="534">
                  <c:v>0.96938317757009329</c:v>
                </c:pt>
                <c:pt idx="535">
                  <c:v>0.96941127694859008</c:v>
                </c:pt>
                <c:pt idx="536">
                  <c:v>0.96942685702462206</c:v>
                </c:pt>
                <c:pt idx="537">
                  <c:v>0.96942585708384932</c:v>
                </c:pt>
                <c:pt idx="538">
                  <c:v>0.96940424654710333</c:v>
                </c:pt>
                <c:pt idx="539">
                  <c:v>0.96942798353909443</c:v>
                </c:pt>
                <c:pt idx="540">
                  <c:v>0.96941055658246023</c:v>
                </c:pt>
                <c:pt idx="541">
                  <c:v>0.96937269372693702</c:v>
                </c:pt>
                <c:pt idx="542">
                  <c:v>0.96936361776140756</c:v>
                </c:pt>
                <c:pt idx="543">
                  <c:v>0.96939542483660102</c:v>
                </c:pt>
                <c:pt idx="544">
                  <c:v>0.96937003058103943</c:v>
                </c:pt>
                <c:pt idx="545">
                  <c:v>0.96934065934065916</c:v>
                </c:pt>
                <c:pt idx="546">
                  <c:v>0.96935608368880744</c:v>
                </c:pt>
                <c:pt idx="547">
                  <c:v>0.9693714517437142</c:v>
                </c:pt>
                <c:pt idx="548">
                  <c:v>0.96938676381299305</c:v>
                </c:pt>
                <c:pt idx="549">
                  <c:v>0.96939797979797937</c:v>
                </c:pt>
                <c:pt idx="550">
                  <c:v>0.96936479128856579</c:v>
                </c:pt>
                <c:pt idx="551">
                  <c:v>0.9693317230273748</c:v>
                </c:pt>
                <c:pt idx="552">
                  <c:v>0.96935905163753222</c:v>
                </c:pt>
                <c:pt idx="553">
                  <c:v>0.96935820296831077</c:v>
                </c:pt>
                <c:pt idx="554">
                  <c:v>0.96936136136136086</c:v>
                </c:pt>
                <c:pt idx="555">
                  <c:v>0.96934852118305292</c:v>
                </c:pt>
                <c:pt idx="556">
                  <c:v>0.96936764412527365</c:v>
                </c:pt>
                <c:pt idx="557">
                  <c:v>0.96935085623257611</c:v>
                </c:pt>
                <c:pt idx="558">
                  <c:v>0.9693778572848335</c:v>
                </c:pt>
                <c:pt idx="559">
                  <c:v>0.96934126984126923</c:v>
                </c:pt>
                <c:pt idx="560">
                  <c:v>0.96934442463854165</c:v>
                </c:pt>
                <c:pt idx="561">
                  <c:v>0.96931988928430146</c:v>
                </c:pt>
                <c:pt idx="562">
                  <c:v>0.96930333530688706</c:v>
                </c:pt>
                <c:pt idx="563">
                  <c:v>0.96931836091410495</c:v>
                </c:pt>
                <c:pt idx="564">
                  <c:v>0.96936873156342107</c:v>
                </c:pt>
                <c:pt idx="565">
                  <c:v>0.9693561052218288</c:v>
                </c:pt>
                <c:pt idx="566">
                  <c:v>0.96935528120713221</c:v>
                </c:pt>
                <c:pt idx="567">
                  <c:v>0.96936619718309758</c:v>
                </c:pt>
                <c:pt idx="568">
                  <c:v>0.96937707479007906</c:v>
                </c:pt>
                <c:pt idx="569">
                  <c:v>0.96935672514619775</c:v>
                </c:pt>
                <c:pt idx="570">
                  <c:v>0.96936758124148548</c:v>
                </c:pt>
                <c:pt idx="571">
                  <c:v>0.9694094794094783</c:v>
                </c:pt>
                <c:pt idx="572">
                  <c:v>0.96937366686057669</c:v>
                </c:pt>
                <c:pt idx="573">
                  <c:v>0.96937282229965027</c:v>
                </c:pt>
                <c:pt idx="574">
                  <c:v>0.96939130434782483</c:v>
                </c:pt>
                <c:pt idx="575">
                  <c:v>0.96937499999999888</c:v>
                </c:pt>
                <c:pt idx="576">
                  <c:v>0.96936645484305684</c:v>
                </c:pt>
                <c:pt idx="577">
                  <c:v>0.96938100730488153</c:v>
                </c:pt>
                <c:pt idx="578">
                  <c:v>0.96937631932450474</c:v>
                </c:pt>
                <c:pt idx="579">
                  <c:v>0.96937164750957749</c:v>
                </c:pt>
                <c:pt idx="580">
                  <c:v>0.96937464142283314</c:v>
                </c:pt>
                <c:pt idx="581">
                  <c:v>0.96937762504772707</c:v>
                </c:pt>
                <c:pt idx="582">
                  <c:v>0.96935772822565158</c:v>
                </c:pt>
                <c:pt idx="583">
                  <c:v>0.96936834094368218</c:v>
                </c:pt>
                <c:pt idx="584">
                  <c:v>0.96939031339031223</c:v>
                </c:pt>
                <c:pt idx="585">
                  <c:v>0.96936670458854646</c:v>
                </c:pt>
                <c:pt idx="586">
                  <c:v>0.96939996214272084</c:v>
                </c:pt>
                <c:pt idx="587">
                  <c:v>0.9693990929705204</c:v>
                </c:pt>
                <c:pt idx="588">
                  <c:v>0.96936427089228328</c:v>
                </c:pt>
                <c:pt idx="589">
                  <c:v>0.96935216572504579</c:v>
                </c:pt>
                <c:pt idx="590">
                  <c:v>0.96933634141755842</c:v>
                </c:pt>
                <c:pt idx="591">
                  <c:v>0.96934684684684558</c:v>
                </c:pt>
                <c:pt idx="592">
                  <c:v>0.96934607457372912</c:v>
                </c:pt>
                <c:pt idx="593">
                  <c:v>0.96939768050879027</c:v>
                </c:pt>
                <c:pt idx="594">
                  <c:v>0.96943043884220226</c:v>
                </c:pt>
                <c:pt idx="595">
                  <c:v>0.9693959731543611</c:v>
                </c:pt>
                <c:pt idx="596">
                  <c:v>0.96941373534338227</c:v>
                </c:pt>
                <c:pt idx="597">
                  <c:v>0.96943143812708898</c:v>
                </c:pt>
                <c:pt idx="598">
                  <c:v>0.96943053236876142</c:v>
                </c:pt>
                <c:pt idx="599">
                  <c:v>0.96944814814814684</c:v>
                </c:pt>
                <c:pt idx="600">
                  <c:v>0.96948049547051085</c:v>
                </c:pt>
                <c:pt idx="601">
                  <c:v>0.96952380952380834</c:v>
                </c:pt>
                <c:pt idx="602">
                  <c:v>0.96948590381426092</c:v>
                </c:pt>
                <c:pt idx="603">
                  <c:v>0.96945180279617249</c:v>
                </c:pt>
                <c:pt idx="604">
                  <c:v>0.96943617998163345</c:v>
                </c:pt>
                <c:pt idx="605">
                  <c:v>0.9694719471947183</c:v>
                </c:pt>
                <c:pt idx="606">
                  <c:v>0.96949661358227968</c:v>
                </c:pt>
                <c:pt idx="607">
                  <c:v>0.96951754385964806</c:v>
                </c:pt>
                <c:pt idx="608">
                  <c:v>0.96951651158547592</c:v>
                </c:pt>
                <c:pt idx="609">
                  <c:v>0.9695446265938058</c:v>
                </c:pt>
                <c:pt idx="610">
                  <c:v>0.96955082742316678</c:v>
                </c:pt>
                <c:pt idx="611">
                  <c:v>0.9695715323166294</c:v>
                </c:pt>
                <c:pt idx="612">
                  <c:v>0.96959941997462296</c:v>
                </c:pt>
                <c:pt idx="613">
                  <c:v>0.969580166485703</c:v>
                </c:pt>
                <c:pt idx="614">
                  <c:v>0.96957542908762329</c:v>
                </c:pt>
                <c:pt idx="615">
                  <c:v>0.96951659451659356</c:v>
                </c:pt>
                <c:pt idx="616">
                  <c:v>0.96951917882225724</c:v>
                </c:pt>
                <c:pt idx="617">
                  <c:v>0.96956850053937327</c:v>
                </c:pt>
                <c:pt idx="618">
                  <c:v>0.96956381260096836</c:v>
                </c:pt>
                <c:pt idx="619">
                  <c:v>0.96960573476702416</c:v>
                </c:pt>
                <c:pt idx="620">
                  <c:v>0.96962605117194411</c:v>
                </c:pt>
                <c:pt idx="621">
                  <c:v>0.96961414790996692</c:v>
                </c:pt>
                <c:pt idx="622">
                  <c:v>0.96954521134296323</c:v>
                </c:pt>
                <c:pt idx="623">
                  <c:v>0.96955484330484232</c:v>
                </c:pt>
                <c:pt idx="624">
                  <c:v>0.96960355555555455</c:v>
                </c:pt>
                <c:pt idx="625">
                  <c:v>0.96957401490947714</c:v>
                </c:pt>
                <c:pt idx="626">
                  <c:v>0.96956937799042964</c:v>
                </c:pt>
                <c:pt idx="627">
                  <c:v>0.96960721868365085</c:v>
                </c:pt>
                <c:pt idx="628">
                  <c:v>0.96965553789083103</c:v>
                </c:pt>
                <c:pt idx="629">
                  <c:v>0.9696825396825387</c:v>
                </c:pt>
                <c:pt idx="630">
                  <c:v>0.96967776016904295</c:v>
                </c:pt>
                <c:pt idx="631">
                  <c:v>0.96963783403656734</c:v>
                </c:pt>
                <c:pt idx="632">
                  <c:v>0.96967877830436988</c:v>
                </c:pt>
                <c:pt idx="633">
                  <c:v>0.96967753242201105</c:v>
                </c:pt>
                <c:pt idx="634">
                  <c:v>0.9697147856517927</c:v>
                </c:pt>
                <c:pt idx="635">
                  <c:v>0.96972047519217253</c:v>
                </c:pt>
                <c:pt idx="636">
                  <c:v>0.96976452119309176</c:v>
                </c:pt>
                <c:pt idx="637">
                  <c:v>0.96977011494252785</c:v>
                </c:pt>
                <c:pt idx="638">
                  <c:v>0.96972352634324388</c:v>
                </c:pt>
                <c:pt idx="639">
                  <c:v>0.969715277777777</c:v>
                </c:pt>
                <c:pt idx="640">
                  <c:v>0.96973132258623607</c:v>
                </c:pt>
                <c:pt idx="641">
                  <c:v>0.96974039460020689</c:v>
                </c:pt>
                <c:pt idx="642">
                  <c:v>0.9697632624848791</c:v>
                </c:pt>
                <c:pt idx="643">
                  <c:v>0.9697895100069005</c:v>
                </c:pt>
                <c:pt idx="644">
                  <c:v>0.96981912144702764</c:v>
                </c:pt>
                <c:pt idx="645">
                  <c:v>0.96981768145854752</c:v>
                </c:pt>
                <c:pt idx="646">
                  <c:v>0.96980250729864259</c:v>
                </c:pt>
                <c:pt idx="647">
                  <c:v>0.96978395061728317</c:v>
                </c:pt>
                <c:pt idx="648">
                  <c:v>0.96979969183358938</c:v>
                </c:pt>
                <c:pt idx="649">
                  <c:v>0.96976752136752054</c:v>
                </c:pt>
                <c:pt idx="650">
                  <c:v>0.96977641235705669</c:v>
                </c:pt>
                <c:pt idx="651">
                  <c:v>0.96974096796182607</c:v>
                </c:pt>
                <c:pt idx="652">
                  <c:v>0.96971584141568756</c:v>
                </c:pt>
                <c:pt idx="653">
                  <c:v>0.96975874957526254</c:v>
                </c:pt>
                <c:pt idx="654">
                  <c:v>0.96973706530958359</c:v>
                </c:pt>
                <c:pt idx="655">
                  <c:v>0.96970528455284466</c:v>
                </c:pt>
                <c:pt idx="656">
                  <c:v>0.96970742431929557</c:v>
                </c:pt>
                <c:pt idx="657">
                  <c:v>0.96974332995609502</c:v>
                </c:pt>
                <c:pt idx="658">
                  <c:v>0.96973191704602835</c:v>
                </c:pt>
                <c:pt idx="659">
                  <c:v>0.96970370370370274</c:v>
                </c:pt>
                <c:pt idx="660">
                  <c:v>0.96971928055135226</c:v>
                </c:pt>
                <c:pt idx="661">
                  <c:v>0.96971802618328207</c:v>
                </c:pt>
                <c:pt idx="662">
                  <c:v>0.96972347913524293</c:v>
                </c:pt>
                <c:pt idx="663">
                  <c:v>0.96974899598393483</c:v>
                </c:pt>
                <c:pt idx="664">
                  <c:v>0.96974101921470246</c:v>
                </c:pt>
                <c:pt idx="665">
                  <c:v>0.96972305638972212</c:v>
                </c:pt>
                <c:pt idx="666">
                  <c:v>0.969705147426286</c:v>
                </c:pt>
                <c:pt idx="667">
                  <c:v>0.96970059880239434</c:v>
                </c:pt>
                <c:pt idx="668">
                  <c:v>0.9697159940209259</c:v>
                </c:pt>
                <c:pt idx="669">
                  <c:v>0.96968490878938551</c:v>
                </c:pt>
                <c:pt idx="670">
                  <c:v>0.9696572280178829</c:v>
                </c:pt>
                <c:pt idx="671">
                  <c:v>0.96970238095238004</c:v>
                </c:pt>
                <c:pt idx="672">
                  <c:v>0.96974739970282231</c:v>
                </c:pt>
                <c:pt idx="673">
                  <c:v>0.96976261127596353</c:v>
                </c:pt>
                <c:pt idx="674">
                  <c:v>0.96979423868312664</c:v>
                </c:pt>
                <c:pt idx="675">
                  <c:v>0.96980604865220155</c:v>
                </c:pt>
                <c:pt idx="676">
                  <c:v>0.9698276710979804</c:v>
                </c:pt>
                <c:pt idx="677">
                  <c:v>0.96983611930514479</c:v>
                </c:pt>
                <c:pt idx="678">
                  <c:v>0.96986417934871449</c:v>
                </c:pt>
                <c:pt idx="679">
                  <c:v>0.96990849673202517</c:v>
                </c:pt>
                <c:pt idx="680">
                  <c:v>0.96989394681024543</c:v>
                </c:pt>
                <c:pt idx="681">
                  <c:v>0.96988269794721316</c:v>
                </c:pt>
                <c:pt idx="682">
                  <c:v>0.96987798926305424</c:v>
                </c:pt>
                <c:pt idx="683">
                  <c:v>0.96987979207277364</c:v>
                </c:pt>
                <c:pt idx="684">
                  <c:v>0.96982319545823104</c:v>
                </c:pt>
                <c:pt idx="685">
                  <c:v>0.9698380304502745</c:v>
                </c:pt>
                <c:pt idx="686">
                  <c:v>0.96980753679443543</c:v>
                </c:pt>
                <c:pt idx="687">
                  <c:v>0.9697932816537459</c:v>
                </c:pt>
                <c:pt idx="688">
                  <c:v>0.96981454604096029</c:v>
                </c:pt>
                <c:pt idx="689">
                  <c:v>0.96981964573268842</c:v>
                </c:pt>
                <c:pt idx="690">
                  <c:v>0.96979900305515265</c:v>
                </c:pt>
                <c:pt idx="691">
                  <c:v>0.9697719974309561</c:v>
                </c:pt>
                <c:pt idx="692">
                  <c:v>0.96975468975468893</c:v>
                </c:pt>
                <c:pt idx="693">
                  <c:v>0.96977585654818999</c:v>
                </c:pt>
                <c:pt idx="694">
                  <c:v>0.96976179056754508</c:v>
                </c:pt>
                <c:pt idx="695">
                  <c:v>0.96977330779054827</c:v>
                </c:pt>
                <c:pt idx="696">
                  <c:v>0.96975290929379787</c:v>
                </c:pt>
                <c:pt idx="697">
                  <c:v>0.96977077363896769</c:v>
                </c:pt>
                <c:pt idx="698">
                  <c:v>0.9697917660149411</c:v>
                </c:pt>
                <c:pt idx="699">
                  <c:v>0.96983174603174516</c:v>
                </c:pt>
                <c:pt idx="700">
                  <c:v>0.96983040101442286</c:v>
                </c:pt>
                <c:pt idx="701">
                  <c:v>0.96987337765115444</c:v>
                </c:pt>
                <c:pt idx="702">
                  <c:v>0.96984668879405622</c:v>
                </c:pt>
                <c:pt idx="703">
                  <c:v>0.96988005050504955</c:v>
                </c:pt>
                <c:pt idx="704">
                  <c:v>0.96989125295508172</c:v>
                </c:pt>
                <c:pt idx="705">
                  <c:v>0.96987724268177433</c:v>
                </c:pt>
                <c:pt idx="706">
                  <c:v>0.96983498349834896</c:v>
                </c:pt>
                <c:pt idx="707">
                  <c:v>0.96980225988700486</c:v>
                </c:pt>
                <c:pt idx="708">
                  <c:v>0.96978216580473198</c:v>
                </c:pt>
                <c:pt idx="709">
                  <c:v>0.96978090766823066</c:v>
                </c:pt>
                <c:pt idx="710">
                  <c:v>0.96975464916393095</c:v>
                </c:pt>
                <c:pt idx="711">
                  <c:v>0.96977215980024889</c:v>
                </c:pt>
                <c:pt idx="712">
                  <c:v>0.9697709209911165</c:v>
                </c:pt>
                <c:pt idx="713">
                  <c:v>0.96976968565203769</c:v>
                </c:pt>
                <c:pt idx="714">
                  <c:v>0.96976845376845278</c:v>
                </c:pt>
                <c:pt idx="715">
                  <c:v>0.96974860335195423</c:v>
                </c:pt>
                <c:pt idx="716">
                  <c:v>0.96977839764450535</c:v>
                </c:pt>
                <c:pt idx="717">
                  <c:v>0.96980501392757557</c:v>
                </c:pt>
                <c:pt idx="718">
                  <c:v>0.96982228403646942</c:v>
                </c:pt>
                <c:pt idx="719">
                  <c:v>0.96983641975308543</c:v>
                </c:pt>
                <c:pt idx="720">
                  <c:v>0.96982894128525099</c:v>
                </c:pt>
                <c:pt idx="721">
                  <c:v>0.96982148353339392</c:v>
                </c:pt>
                <c:pt idx="722">
                  <c:v>0.96982019363762006</c:v>
                </c:pt>
                <c:pt idx="723">
                  <c:v>0.96976979742173008</c:v>
                </c:pt>
                <c:pt idx="724">
                  <c:v>0.96972567049808323</c:v>
                </c:pt>
                <c:pt idx="725">
                  <c:v>0.96975206611570153</c:v>
                </c:pt>
                <c:pt idx="726">
                  <c:v>0.96978144581995929</c:v>
                </c:pt>
                <c:pt idx="727">
                  <c:v>0.96981684981684879</c:v>
                </c:pt>
                <c:pt idx="728">
                  <c:v>0.96981862520957074</c:v>
                </c:pt>
                <c:pt idx="729">
                  <c:v>0.96981126331811163</c:v>
                </c:pt>
                <c:pt idx="730">
                  <c:v>0.96977960176318501</c:v>
                </c:pt>
                <c:pt idx="731">
                  <c:v>0.96978749241044226</c:v>
                </c:pt>
                <c:pt idx="732">
                  <c:v>0.96980748825223484</c:v>
                </c:pt>
                <c:pt idx="733">
                  <c:v>0.96976385104450402</c:v>
                </c:pt>
                <c:pt idx="734">
                  <c:v>0.96976266061980243</c:v>
                </c:pt>
                <c:pt idx="735">
                  <c:v>0.9697403381642502</c:v>
                </c:pt>
                <c:pt idx="736">
                  <c:v>0.96975124378109345</c:v>
                </c:pt>
                <c:pt idx="737">
                  <c:v>0.96978319783197731</c:v>
                </c:pt>
                <c:pt idx="738">
                  <c:v>0.96980905127048467</c:v>
                </c:pt>
                <c:pt idx="739">
                  <c:v>0.9697897897897888</c:v>
                </c:pt>
                <c:pt idx="740">
                  <c:v>0.96981256560203832</c:v>
                </c:pt>
                <c:pt idx="741">
                  <c:v>0.96983228511530295</c:v>
                </c:pt>
                <c:pt idx="742">
                  <c:v>0.9697861522356801</c:v>
                </c:pt>
                <c:pt idx="743">
                  <c:v>0.9698148148148138</c:v>
                </c:pt>
                <c:pt idx="744">
                  <c:v>0.96977777777777663</c:v>
                </c:pt>
                <c:pt idx="745">
                  <c:v>0.96975573428656436</c:v>
                </c:pt>
                <c:pt idx="746">
                  <c:v>0.96973969953889527</c:v>
                </c:pt>
                <c:pt idx="747">
                  <c:v>0.96971776589423553</c:v>
                </c:pt>
                <c:pt idx="748">
                  <c:v>0.96971369233051385</c:v>
                </c:pt>
                <c:pt idx="749">
                  <c:v>0.96970666666666572</c:v>
                </c:pt>
                <c:pt idx="750">
                  <c:v>0.96969670069536817</c:v>
                </c:pt>
                <c:pt idx="751">
                  <c:v>0.96970744680850962</c:v>
                </c:pt>
                <c:pt idx="752">
                  <c:v>0.96970635974619934</c:v>
                </c:pt>
                <c:pt idx="753">
                  <c:v>0.96972590627762933</c:v>
                </c:pt>
                <c:pt idx="754">
                  <c:v>0.96974540103016815</c:v>
                </c:pt>
                <c:pt idx="755">
                  <c:v>0.96972075249852918</c:v>
                </c:pt>
                <c:pt idx="756">
                  <c:v>0.96974313811830215</c:v>
                </c:pt>
                <c:pt idx="757">
                  <c:v>0.96975960128994321</c:v>
                </c:pt>
                <c:pt idx="758">
                  <c:v>0.96974967061923478</c:v>
                </c:pt>
                <c:pt idx="759">
                  <c:v>0.96974561403508663</c:v>
                </c:pt>
                <c:pt idx="760">
                  <c:v>0.9697444882464582</c:v>
                </c:pt>
                <c:pt idx="761">
                  <c:v>0.96975211431904229</c:v>
                </c:pt>
                <c:pt idx="762">
                  <c:v>0.96976263288189768</c:v>
                </c:pt>
                <c:pt idx="763">
                  <c:v>0.9697353112274566</c:v>
                </c:pt>
                <c:pt idx="764">
                  <c:v>0.96973710965867699</c:v>
                </c:pt>
                <c:pt idx="765">
                  <c:v>0.96973890339425461</c:v>
                </c:pt>
                <c:pt idx="766">
                  <c:v>0.9697377951615227</c:v>
                </c:pt>
                <c:pt idx="767">
                  <c:v>0.9697309027777764</c:v>
                </c:pt>
                <c:pt idx="768">
                  <c:v>0.96971535905215878</c:v>
                </c:pt>
                <c:pt idx="769">
                  <c:v>0.96972294372294232</c:v>
                </c:pt>
                <c:pt idx="770">
                  <c:v>0.96971897968006782</c:v>
                </c:pt>
                <c:pt idx="771">
                  <c:v>0.96972654001151271</c:v>
                </c:pt>
                <c:pt idx="772">
                  <c:v>0.96973120597958751</c:v>
                </c:pt>
                <c:pt idx="773">
                  <c:v>0.96972437553832758</c:v>
                </c:pt>
                <c:pt idx="774">
                  <c:v>0.96976344086021371</c:v>
                </c:pt>
                <c:pt idx="775">
                  <c:v>0.96978522336769624</c:v>
                </c:pt>
                <c:pt idx="776">
                  <c:v>0.96975832975832832</c:v>
                </c:pt>
                <c:pt idx="777">
                  <c:v>0.96976863753213227</c:v>
                </c:pt>
                <c:pt idx="778">
                  <c:v>0.9697618028811853</c:v>
                </c:pt>
                <c:pt idx="779">
                  <c:v>0.96975783475783339</c:v>
                </c:pt>
                <c:pt idx="780">
                  <c:v>0.96974534073125485</c:v>
                </c:pt>
                <c:pt idx="781">
                  <c:v>0.96971867007672496</c:v>
                </c:pt>
                <c:pt idx="782">
                  <c:v>0.96971477224350655</c:v>
                </c:pt>
                <c:pt idx="783">
                  <c:v>0.96970521541949972</c:v>
                </c:pt>
                <c:pt idx="784">
                  <c:v>0.96969851380042327</c:v>
                </c:pt>
                <c:pt idx="785">
                  <c:v>0.96970596550749077</c:v>
                </c:pt>
                <c:pt idx="786">
                  <c:v>0.96968798531695455</c:v>
                </c:pt>
                <c:pt idx="787">
                  <c:v>0.9697179921037774</c:v>
                </c:pt>
                <c:pt idx="788">
                  <c:v>0.96975637234192213</c:v>
                </c:pt>
                <c:pt idx="789">
                  <c:v>0.96978340365681981</c:v>
                </c:pt>
                <c:pt idx="790">
                  <c:v>0.96977665402444013</c:v>
                </c:pt>
                <c:pt idx="791">
                  <c:v>0.96978395061728229</c:v>
                </c:pt>
                <c:pt idx="792">
                  <c:v>0.9697856242118521</c:v>
                </c:pt>
                <c:pt idx="793">
                  <c:v>0.96980688497061129</c:v>
                </c:pt>
                <c:pt idx="794">
                  <c:v>0.96980573025855876</c:v>
                </c:pt>
                <c:pt idx="795">
                  <c:v>0.96980737018425289</c:v>
                </c:pt>
                <c:pt idx="796">
                  <c:v>0.96980342952739274</c:v>
                </c:pt>
                <c:pt idx="797">
                  <c:v>0.96981620718462658</c:v>
                </c:pt>
                <c:pt idx="798">
                  <c:v>0.96982339034904574</c:v>
                </c:pt>
                <c:pt idx="799">
                  <c:v>0.96978333333333167</c:v>
                </c:pt>
                <c:pt idx="800">
                  <c:v>0.96977389374392953</c:v>
                </c:pt>
                <c:pt idx="801">
                  <c:v>0.96977556109725516</c:v>
                </c:pt>
                <c:pt idx="802">
                  <c:v>0.96974955029749377</c:v>
                </c:pt>
                <c:pt idx="803">
                  <c:v>0.96971807628523876</c:v>
                </c:pt>
                <c:pt idx="804">
                  <c:v>0.96967011732228958</c:v>
                </c:pt>
                <c:pt idx="805">
                  <c:v>0.96963881996139889</c:v>
                </c:pt>
                <c:pt idx="806">
                  <c:v>0.96962412226352579</c:v>
                </c:pt>
                <c:pt idx="807">
                  <c:v>0.96962871287128549</c:v>
                </c:pt>
                <c:pt idx="808">
                  <c:v>0.96962230462848342</c:v>
                </c:pt>
                <c:pt idx="809">
                  <c:v>0.96960219478737841</c:v>
                </c:pt>
                <c:pt idx="810">
                  <c:v>0.96962597616111645</c:v>
                </c:pt>
                <c:pt idx="811">
                  <c:v>0.96961959496442096</c:v>
                </c:pt>
                <c:pt idx="812">
                  <c:v>0.96959956266229186</c:v>
                </c:pt>
                <c:pt idx="813">
                  <c:v>0.9695741195741181</c:v>
                </c:pt>
                <c:pt idx="814">
                  <c:v>0.96955691888207074</c:v>
                </c:pt>
                <c:pt idx="815">
                  <c:v>0.96954793028322284</c:v>
                </c:pt>
                <c:pt idx="816">
                  <c:v>0.9695607235142103</c:v>
                </c:pt>
                <c:pt idx="817">
                  <c:v>0.96956261885357076</c:v>
                </c:pt>
                <c:pt idx="818">
                  <c:v>0.96954822954822795</c:v>
                </c:pt>
                <c:pt idx="819">
                  <c:v>0.96955013550135338</c:v>
                </c:pt>
                <c:pt idx="820">
                  <c:v>0.96955474353768956</c:v>
                </c:pt>
                <c:pt idx="821">
                  <c:v>0.96952689916193413</c:v>
                </c:pt>
                <c:pt idx="822">
                  <c:v>0.9695585257189131</c:v>
                </c:pt>
                <c:pt idx="823">
                  <c:v>0.96959277238403296</c:v>
                </c:pt>
                <c:pt idx="824">
                  <c:v>0.96962154882154727</c:v>
                </c:pt>
                <c:pt idx="825">
                  <c:v>0.96962873284907025</c:v>
                </c:pt>
                <c:pt idx="826">
                  <c:v>0.96960634152895186</c:v>
                </c:pt>
                <c:pt idx="827">
                  <c:v>0.96961084272678322</c:v>
                </c:pt>
                <c:pt idx="828">
                  <c:v>0.96958584640128509</c:v>
                </c:pt>
                <c:pt idx="829">
                  <c:v>0.96958500669343883</c:v>
                </c:pt>
                <c:pt idx="830">
                  <c:v>0.96958416900654998</c:v>
                </c:pt>
                <c:pt idx="831">
                  <c:v>0.96958333333333158</c:v>
                </c:pt>
                <c:pt idx="832">
                  <c:v>0.96956649326397049</c:v>
                </c:pt>
                <c:pt idx="833">
                  <c:v>0.96955502264854609</c:v>
                </c:pt>
                <c:pt idx="834">
                  <c:v>0.96957019294743685</c:v>
                </c:pt>
                <c:pt idx="835">
                  <c:v>0.96956406166932319</c:v>
                </c:pt>
                <c:pt idx="836">
                  <c:v>0.96956325501128193</c:v>
                </c:pt>
                <c:pt idx="837">
                  <c:v>0.96954123574648465</c:v>
                </c:pt>
                <c:pt idx="838">
                  <c:v>0.96957753939875346</c:v>
                </c:pt>
                <c:pt idx="839">
                  <c:v>0.96955555555555384</c:v>
                </c:pt>
                <c:pt idx="840">
                  <c:v>0.96954419342052944</c:v>
                </c:pt>
                <c:pt idx="841">
                  <c:v>0.96956188968065282</c:v>
                </c:pt>
                <c:pt idx="842">
                  <c:v>0.96959536048503847</c:v>
                </c:pt>
                <c:pt idx="843">
                  <c:v>0.96960768825697563</c:v>
                </c:pt>
                <c:pt idx="844">
                  <c:v>0.96960157790926849</c:v>
                </c:pt>
                <c:pt idx="845">
                  <c:v>0.9695376937220892</c:v>
                </c:pt>
                <c:pt idx="846">
                  <c:v>0.96951856224583333</c:v>
                </c:pt>
                <c:pt idx="847">
                  <c:v>0.96949685534591035</c:v>
                </c:pt>
                <c:pt idx="848">
                  <c:v>0.96946734720586147</c:v>
                </c:pt>
                <c:pt idx="849">
                  <c:v>0.96944313725490028</c:v>
                </c:pt>
                <c:pt idx="850">
                  <c:v>0.96942159550855045</c:v>
                </c:pt>
                <c:pt idx="851">
                  <c:v>0.96944183620239799</c:v>
                </c:pt>
                <c:pt idx="852">
                  <c:v>0.96943858277973005</c:v>
                </c:pt>
                <c:pt idx="853">
                  <c:v>0.96944574551131768</c:v>
                </c:pt>
                <c:pt idx="854">
                  <c:v>0.96945808966861435</c:v>
                </c:pt>
                <c:pt idx="855">
                  <c:v>0.96943665628244913</c:v>
                </c:pt>
                <c:pt idx="856">
                  <c:v>0.96943083106443506</c:v>
                </c:pt>
                <c:pt idx="857">
                  <c:v>0.96945091945091788</c:v>
                </c:pt>
                <c:pt idx="858">
                  <c:v>0.96947872202819663</c:v>
                </c:pt>
                <c:pt idx="859">
                  <c:v>0.96948062015503722</c:v>
                </c:pt>
                <c:pt idx="860">
                  <c:v>0.96949799974190054</c:v>
                </c:pt>
                <c:pt idx="861">
                  <c:v>0.9695179169889131</c:v>
                </c:pt>
                <c:pt idx="862">
                  <c:v>0.96954036307454461</c:v>
                </c:pt>
                <c:pt idx="863">
                  <c:v>0.96951903292180919</c:v>
                </c:pt>
                <c:pt idx="864">
                  <c:v>0.96953371868978655</c:v>
                </c:pt>
                <c:pt idx="865">
                  <c:v>0.96951757762381163</c:v>
                </c:pt>
                <c:pt idx="866">
                  <c:v>0.96952454184287939</c:v>
                </c:pt>
                <c:pt idx="867">
                  <c:v>0.96951356886840601</c:v>
                </c:pt>
                <c:pt idx="868">
                  <c:v>0.96948727784170674</c:v>
                </c:pt>
                <c:pt idx="869">
                  <c:v>0.96949169859514539</c:v>
                </c:pt>
                <c:pt idx="870">
                  <c:v>0.96949866054343514</c:v>
                </c:pt>
                <c:pt idx="871">
                  <c:v>0.96950050968399437</c:v>
                </c:pt>
                <c:pt idx="872">
                  <c:v>0.96953544609901843</c:v>
                </c:pt>
                <c:pt idx="873">
                  <c:v>0.96952707856597864</c:v>
                </c:pt>
                <c:pt idx="874">
                  <c:v>0.96948063492063341</c:v>
                </c:pt>
                <c:pt idx="875">
                  <c:v>0.96947488584474728</c:v>
                </c:pt>
                <c:pt idx="876">
                  <c:v>0.96948435322437443</c:v>
                </c:pt>
                <c:pt idx="877">
                  <c:v>0.96948873702859883</c:v>
                </c:pt>
                <c:pt idx="878">
                  <c:v>0.96947794210592697</c:v>
                </c:pt>
                <c:pt idx="879">
                  <c:v>0.96946969696969543</c:v>
                </c:pt>
                <c:pt idx="880">
                  <c:v>0.96946399293731711</c:v>
                </c:pt>
                <c:pt idx="881">
                  <c:v>0.96947593852355607</c:v>
                </c:pt>
                <c:pt idx="882">
                  <c:v>0.96944507361268251</c:v>
                </c:pt>
                <c:pt idx="883">
                  <c:v>0.96946455505278883</c:v>
                </c:pt>
                <c:pt idx="884">
                  <c:v>0.96944130571249054</c:v>
                </c:pt>
                <c:pt idx="885">
                  <c:v>0.96944319036869664</c:v>
                </c:pt>
                <c:pt idx="886">
                  <c:v>0.96946260804208784</c:v>
                </c:pt>
                <c:pt idx="887">
                  <c:v>0.96947447447447288</c:v>
                </c:pt>
                <c:pt idx="888">
                  <c:v>0.96947881514810497</c:v>
                </c:pt>
                <c:pt idx="889">
                  <c:v>0.96945568039949903</c:v>
                </c:pt>
                <c:pt idx="890">
                  <c:v>0.969479985035539</c:v>
                </c:pt>
                <c:pt idx="891">
                  <c:v>0.96946437468858826</c:v>
                </c:pt>
                <c:pt idx="892">
                  <c:v>0.96944631081249066</c:v>
                </c:pt>
                <c:pt idx="893">
                  <c:v>0.96947303007705532</c:v>
                </c:pt>
                <c:pt idx="894">
                  <c:v>0.9694847920546229</c:v>
                </c:pt>
                <c:pt idx="895">
                  <c:v>0.96945932539682389</c:v>
                </c:pt>
                <c:pt idx="896">
                  <c:v>0.9694140963706166</c:v>
                </c:pt>
                <c:pt idx="897">
                  <c:v>0.96938381588715516</c:v>
                </c:pt>
                <c:pt idx="898">
                  <c:v>0.96938326535656749</c:v>
                </c:pt>
                <c:pt idx="899">
                  <c:v>0.96934320987654155</c:v>
                </c:pt>
                <c:pt idx="900">
                  <c:v>0.96935750400789089</c:v>
                </c:pt>
                <c:pt idx="901">
                  <c:v>0.96935698447893404</c:v>
                </c:pt>
                <c:pt idx="902">
                  <c:v>0.96934170050448953</c:v>
                </c:pt>
                <c:pt idx="903">
                  <c:v>0.96933628318583909</c:v>
                </c:pt>
                <c:pt idx="904">
                  <c:v>0.96937016574585466</c:v>
                </c:pt>
                <c:pt idx="905">
                  <c:v>0.96938189845474454</c:v>
                </c:pt>
                <c:pt idx="906">
                  <c:v>0.9694009555310531</c:v>
                </c:pt>
                <c:pt idx="907">
                  <c:v>0.96941018110621469</c:v>
                </c:pt>
                <c:pt idx="908">
                  <c:v>0.96939493949394773</c:v>
                </c:pt>
                <c:pt idx="909">
                  <c:v>0.96939194139193974</c:v>
                </c:pt>
                <c:pt idx="910">
                  <c:v>0.96940358580314512</c:v>
                </c:pt>
                <c:pt idx="911">
                  <c:v>0.96940789473684053</c:v>
                </c:pt>
                <c:pt idx="912">
                  <c:v>0.96940732627479453</c:v>
                </c:pt>
                <c:pt idx="913">
                  <c:v>0.96940919037198958</c:v>
                </c:pt>
                <c:pt idx="914">
                  <c:v>0.96940619307832265</c:v>
                </c:pt>
                <c:pt idx="915">
                  <c:v>0.96940320232896493</c:v>
                </c:pt>
                <c:pt idx="916">
                  <c:v>0.96938083121289065</c:v>
                </c:pt>
                <c:pt idx="917">
                  <c:v>0.96938755749213101</c:v>
                </c:pt>
                <c:pt idx="918">
                  <c:v>0.96939185104582115</c:v>
                </c:pt>
                <c:pt idx="919">
                  <c:v>0.9693961352656989</c:v>
                </c:pt>
                <c:pt idx="920">
                  <c:v>0.9693955845095894</c:v>
                </c:pt>
                <c:pt idx="921">
                  <c:v>0.96938057363219887</c:v>
                </c:pt>
                <c:pt idx="922">
                  <c:v>0.96939448657758354</c:v>
                </c:pt>
                <c:pt idx="923">
                  <c:v>0.96938431938431779</c:v>
                </c:pt>
                <c:pt idx="924">
                  <c:v>0.96940060060059896</c:v>
                </c:pt>
                <c:pt idx="925">
                  <c:v>0.9693904487640973</c:v>
                </c:pt>
                <c:pt idx="926">
                  <c:v>0.96939949658396096</c:v>
                </c:pt>
                <c:pt idx="927">
                  <c:v>0.96942768199233564</c:v>
                </c:pt>
                <c:pt idx="928">
                  <c:v>0.96945102260494997</c:v>
                </c:pt>
                <c:pt idx="929">
                  <c:v>0.96947192353643818</c:v>
                </c:pt>
                <c:pt idx="930">
                  <c:v>0.96947368421052482</c:v>
                </c:pt>
                <c:pt idx="931">
                  <c:v>0.96950166905102375</c:v>
                </c:pt>
                <c:pt idx="932">
                  <c:v>0.96950339406930897</c:v>
                </c:pt>
                <c:pt idx="933">
                  <c:v>0.96951939091125239</c:v>
                </c:pt>
                <c:pt idx="934">
                  <c:v>0.96947831253713457</c:v>
                </c:pt>
                <c:pt idx="935">
                  <c:v>0.96950617283950469</c:v>
                </c:pt>
                <c:pt idx="936">
                  <c:v>0.96951737222814982</c:v>
                </c:pt>
                <c:pt idx="937">
                  <c:v>0.96952380952380801</c:v>
                </c:pt>
                <c:pt idx="938">
                  <c:v>0.96952313335699758</c:v>
                </c:pt>
                <c:pt idx="939">
                  <c:v>0.96952482269503393</c:v>
                </c:pt>
                <c:pt idx="940">
                  <c:v>0.96950997756523638</c:v>
                </c:pt>
                <c:pt idx="941">
                  <c:v>0.96951167728237631</c:v>
                </c:pt>
                <c:pt idx="942">
                  <c:v>0.96949216448686071</c:v>
                </c:pt>
                <c:pt idx="943">
                  <c:v>0.96945856873822822</c:v>
                </c:pt>
                <c:pt idx="944">
                  <c:v>0.96946502057613004</c:v>
                </c:pt>
                <c:pt idx="945">
                  <c:v>0.96946910970166622</c:v>
                </c:pt>
                <c:pt idx="946">
                  <c:v>0.96946380382494268</c:v>
                </c:pt>
                <c:pt idx="947">
                  <c:v>0.96944913267697919</c:v>
                </c:pt>
                <c:pt idx="948">
                  <c:v>0.96944385903289854</c:v>
                </c:pt>
                <c:pt idx="949">
                  <c:v>0.96940584795321472</c:v>
                </c:pt>
                <c:pt idx="950">
                  <c:v>0.96941231452272292</c:v>
                </c:pt>
                <c:pt idx="951">
                  <c:v>0.96940009337067989</c:v>
                </c:pt>
                <c:pt idx="952">
                  <c:v>0.96941587967820742</c:v>
                </c:pt>
                <c:pt idx="953">
                  <c:v>0.96938271604938098</c:v>
                </c:pt>
                <c:pt idx="954">
                  <c:v>0.96936823734729316</c:v>
                </c:pt>
                <c:pt idx="955">
                  <c:v>0.96938168293816662</c:v>
                </c:pt>
                <c:pt idx="956">
                  <c:v>0.96935794728898006</c:v>
                </c:pt>
                <c:pt idx="957">
                  <c:v>0.969357457666433</c:v>
                </c:pt>
                <c:pt idx="958">
                  <c:v>0.96938477580813176</c:v>
                </c:pt>
                <c:pt idx="959">
                  <c:v>0.96939814814814651</c:v>
                </c:pt>
                <c:pt idx="960">
                  <c:v>0.96938605619146556</c:v>
                </c:pt>
                <c:pt idx="961">
                  <c:v>0.9693970893970878</c:v>
                </c:pt>
                <c:pt idx="962">
                  <c:v>0.9694011768778108</c:v>
                </c:pt>
                <c:pt idx="963">
                  <c:v>0.96939603503918703</c:v>
                </c:pt>
                <c:pt idx="964">
                  <c:v>0.96941853770869157</c:v>
                </c:pt>
                <c:pt idx="965">
                  <c:v>0.96942949160340308</c:v>
                </c:pt>
                <c:pt idx="966">
                  <c:v>0.96944501895897806</c:v>
                </c:pt>
                <c:pt idx="967">
                  <c:v>0.96945133149678442</c:v>
                </c:pt>
                <c:pt idx="968">
                  <c:v>0.96944387111569608</c:v>
                </c:pt>
                <c:pt idx="969">
                  <c:v>0.96945246277204866</c:v>
                </c:pt>
                <c:pt idx="970">
                  <c:v>0.96947705687149388</c:v>
                </c:pt>
                <c:pt idx="971">
                  <c:v>0.96946502057612993</c:v>
                </c:pt>
                <c:pt idx="972">
                  <c:v>0.96945300902135267</c:v>
                </c:pt>
                <c:pt idx="973">
                  <c:v>0.9694364590463137</c:v>
                </c:pt>
                <c:pt idx="974">
                  <c:v>0.96945868945868774</c:v>
                </c:pt>
                <c:pt idx="975">
                  <c:v>0.96946493624772134</c:v>
                </c:pt>
                <c:pt idx="976">
                  <c:v>0.96943250312748608</c:v>
                </c:pt>
                <c:pt idx="977">
                  <c:v>0.96944785276073442</c:v>
                </c:pt>
                <c:pt idx="978">
                  <c:v>0.96945409147656159</c:v>
                </c:pt>
                <c:pt idx="979">
                  <c:v>0.96945804988661954</c:v>
                </c:pt>
                <c:pt idx="980">
                  <c:v>0.9694823875863614</c:v>
                </c:pt>
                <c:pt idx="981">
                  <c:v>0.96949536094138777</c:v>
                </c:pt>
                <c:pt idx="982">
                  <c:v>0.96949474398100877</c:v>
                </c:pt>
                <c:pt idx="983">
                  <c:v>0.96948283649502986</c:v>
                </c:pt>
                <c:pt idx="984">
                  <c:v>0.9694844895657061</c:v>
                </c:pt>
                <c:pt idx="985">
                  <c:v>0.9694951543835908</c:v>
                </c:pt>
                <c:pt idx="986">
                  <c:v>0.96951480355735509</c:v>
                </c:pt>
                <c:pt idx="987">
                  <c:v>0.96952091767881066</c:v>
                </c:pt>
                <c:pt idx="988">
                  <c:v>0.9695270194360166</c:v>
                </c:pt>
                <c:pt idx="989">
                  <c:v>0.96955331088664243</c:v>
                </c:pt>
                <c:pt idx="990">
                  <c:v>0.96958179168067993</c:v>
                </c:pt>
                <c:pt idx="991">
                  <c:v>0.9695900537634391</c:v>
                </c:pt>
                <c:pt idx="992">
                  <c:v>0.96957144455633704</c:v>
                </c:pt>
                <c:pt idx="993">
                  <c:v>0.96957522915269223</c:v>
                </c:pt>
                <c:pt idx="994">
                  <c:v>0.96956337241764201</c:v>
                </c:pt>
                <c:pt idx="995">
                  <c:v>0.96954707719767785</c:v>
                </c:pt>
                <c:pt idx="996">
                  <c:v>0.96953304357516823</c:v>
                </c:pt>
                <c:pt idx="997">
                  <c:v>0.96951013137385711</c:v>
                </c:pt>
                <c:pt idx="998">
                  <c:v>0.96948948948948777</c:v>
                </c:pt>
                <c:pt idx="999">
                  <c:v>0.96949111111110942</c:v>
                </c:pt>
              </c:numCache>
            </c:numRef>
          </c:yVal>
          <c:smooth val="0"/>
          <c:extLst>
            <c:ext xmlns:c16="http://schemas.microsoft.com/office/drawing/2014/chart" uri="{C3380CC4-5D6E-409C-BE32-E72D297353CC}">
              <c16:uniqueId val="{00000000-B8FD-472A-9719-3A0724A5E47D}"/>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 Percentage</a:t>
                </a:r>
              </a:p>
            </c:rich>
          </c:tx>
          <c:overlay val="0"/>
          <c:spPr>
            <a:noFill/>
            <a:ln>
              <a:noFill/>
            </a:ln>
            <a:effectLst/>
          </c:sp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Occupied Rooms</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$499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1"/>
          <c:order val="0"/>
          <c:spPr>
            <a:ln>
              <a:solidFill>
                <a:schemeClr val="accent1"/>
              </a:solidFill>
            </a:ln>
          </c:spPr>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values'!$P$5:$P$1004</c:f>
              <c:numCache>
                <c:formatCode>General</c:formatCode>
                <c:ptCount val="1000"/>
                <c:pt idx="0">
                  <c:v>434</c:v>
                </c:pt>
                <c:pt idx="1">
                  <c:v>432.5</c:v>
                </c:pt>
                <c:pt idx="2">
                  <c:v>432.33333333333331</c:v>
                </c:pt>
                <c:pt idx="3">
                  <c:v>436</c:v>
                </c:pt>
                <c:pt idx="4">
                  <c:v>436.2</c:v>
                </c:pt>
                <c:pt idx="5">
                  <c:v>434.83333333333331</c:v>
                </c:pt>
                <c:pt idx="6">
                  <c:v>435.57142857142856</c:v>
                </c:pt>
                <c:pt idx="7">
                  <c:v>435.625</c:v>
                </c:pt>
                <c:pt idx="8">
                  <c:v>434.33333333333331</c:v>
                </c:pt>
                <c:pt idx="9">
                  <c:v>433.4</c:v>
                </c:pt>
                <c:pt idx="10">
                  <c:v>434.90909090909093</c:v>
                </c:pt>
                <c:pt idx="11">
                  <c:v>434.83333333333331</c:v>
                </c:pt>
                <c:pt idx="12">
                  <c:v>434.46153846153845</c:v>
                </c:pt>
                <c:pt idx="13">
                  <c:v>434.28571428571428</c:v>
                </c:pt>
                <c:pt idx="14">
                  <c:v>434.4</c:v>
                </c:pt>
                <c:pt idx="15">
                  <c:v>435</c:v>
                </c:pt>
                <c:pt idx="16">
                  <c:v>435.35294117647061</c:v>
                </c:pt>
                <c:pt idx="17">
                  <c:v>434.61111111111109</c:v>
                </c:pt>
                <c:pt idx="18">
                  <c:v>435.05263157894734</c:v>
                </c:pt>
                <c:pt idx="19">
                  <c:v>434.9</c:v>
                </c:pt>
                <c:pt idx="20">
                  <c:v>435</c:v>
                </c:pt>
                <c:pt idx="21">
                  <c:v>435.36363636363637</c:v>
                </c:pt>
                <c:pt idx="22">
                  <c:v>435.60869565217394</c:v>
                </c:pt>
                <c:pt idx="23">
                  <c:v>435.45833333333331</c:v>
                </c:pt>
                <c:pt idx="24">
                  <c:v>435.32</c:v>
                </c:pt>
                <c:pt idx="25">
                  <c:v>434.92307692307691</c:v>
                </c:pt>
                <c:pt idx="26">
                  <c:v>434.2962962962963</c:v>
                </c:pt>
                <c:pt idx="27">
                  <c:v>434.03571428571428</c:v>
                </c:pt>
                <c:pt idx="28">
                  <c:v>433.93103448275861</c:v>
                </c:pt>
                <c:pt idx="29">
                  <c:v>434.3</c:v>
                </c:pt>
                <c:pt idx="30">
                  <c:v>434.51612903225805</c:v>
                </c:pt>
                <c:pt idx="31">
                  <c:v>434.65625</c:v>
                </c:pt>
                <c:pt idx="32">
                  <c:v>434.75757575757575</c:v>
                </c:pt>
                <c:pt idx="33">
                  <c:v>434.88235294117646</c:v>
                </c:pt>
                <c:pt idx="34">
                  <c:v>434.57142857142856</c:v>
                </c:pt>
                <c:pt idx="35">
                  <c:v>434.77777777777777</c:v>
                </c:pt>
                <c:pt idx="36">
                  <c:v>434.70270270270271</c:v>
                </c:pt>
                <c:pt idx="37">
                  <c:v>434.57894736842104</c:v>
                </c:pt>
                <c:pt idx="38">
                  <c:v>434.38461538461536</c:v>
                </c:pt>
                <c:pt idx="39">
                  <c:v>434.42500000000001</c:v>
                </c:pt>
                <c:pt idx="40">
                  <c:v>434.7560975609756</c:v>
                </c:pt>
                <c:pt idx="41">
                  <c:v>435.11904761904759</c:v>
                </c:pt>
                <c:pt idx="42">
                  <c:v>435.3488372093023</c:v>
                </c:pt>
                <c:pt idx="43">
                  <c:v>435.45454545454544</c:v>
                </c:pt>
                <c:pt idx="44">
                  <c:v>435.64444444444445</c:v>
                </c:pt>
                <c:pt idx="45">
                  <c:v>435.71739130434781</c:v>
                </c:pt>
                <c:pt idx="46">
                  <c:v>435.72340425531917</c:v>
                </c:pt>
                <c:pt idx="47">
                  <c:v>435.64583333333331</c:v>
                </c:pt>
                <c:pt idx="48">
                  <c:v>435.65306122448982</c:v>
                </c:pt>
                <c:pt idx="49">
                  <c:v>435.7</c:v>
                </c:pt>
                <c:pt idx="50">
                  <c:v>435.98039215686276</c:v>
                </c:pt>
                <c:pt idx="51">
                  <c:v>435.80769230769232</c:v>
                </c:pt>
                <c:pt idx="52">
                  <c:v>435.81132075471697</c:v>
                </c:pt>
                <c:pt idx="53">
                  <c:v>435.83333333333331</c:v>
                </c:pt>
                <c:pt idx="54">
                  <c:v>435.85454545454547</c:v>
                </c:pt>
                <c:pt idx="55">
                  <c:v>435.80357142857144</c:v>
                </c:pt>
                <c:pt idx="56">
                  <c:v>435.91228070175441</c:v>
                </c:pt>
                <c:pt idx="57">
                  <c:v>435.98275862068965</c:v>
                </c:pt>
                <c:pt idx="58">
                  <c:v>435.91525423728814</c:v>
                </c:pt>
                <c:pt idx="59">
                  <c:v>435.8</c:v>
                </c:pt>
                <c:pt idx="60">
                  <c:v>435.80327868852459</c:v>
                </c:pt>
                <c:pt idx="61">
                  <c:v>435.85483870967744</c:v>
                </c:pt>
                <c:pt idx="62">
                  <c:v>436</c:v>
                </c:pt>
                <c:pt idx="63">
                  <c:v>436.078125</c:v>
                </c:pt>
                <c:pt idx="64">
                  <c:v>435.95384615384614</c:v>
                </c:pt>
                <c:pt idx="65">
                  <c:v>435.83333333333331</c:v>
                </c:pt>
                <c:pt idx="66">
                  <c:v>436</c:v>
                </c:pt>
                <c:pt idx="67">
                  <c:v>436.16176470588238</c:v>
                </c:pt>
                <c:pt idx="68">
                  <c:v>436.27536231884056</c:v>
                </c:pt>
                <c:pt idx="69">
                  <c:v>436.47142857142859</c:v>
                </c:pt>
                <c:pt idx="70">
                  <c:v>436.50704225352115</c:v>
                </c:pt>
                <c:pt idx="71">
                  <c:v>436.45833333333331</c:v>
                </c:pt>
                <c:pt idx="72">
                  <c:v>436.32876712328766</c:v>
                </c:pt>
                <c:pt idx="73">
                  <c:v>436.22972972972974</c:v>
                </c:pt>
                <c:pt idx="74">
                  <c:v>436.38666666666666</c:v>
                </c:pt>
                <c:pt idx="75">
                  <c:v>436.34210526315792</c:v>
                </c:pt>
                <c:pt idx="76">
                  <c:v>436.15584415584414</c:v>
                </c:pt>
                <c:pt idx="77">
                  <c:v>436.05128205128204</c:v>
                </c:pt>
                <c:pt idx="78">
                  <c:v>436.1645569620253</c:v>
                </c:pt>
                <c:pt idx="79">
                  <c:v>436.1875</c:v>
                </c:pt>
                <c:pt idx="80">
                  <c:v>436.09876543209879</c:v>
                </c:pt>
                <c:pt idx="81">
                  <c:v>436.2439024390244</c:v>
                </c:pt>
                <c:pt idx="82">
                  <c:v>436.2168674698795</c:v>
                </c:pt>
                <c:pt idx="83">
                  <c:v>436.38095238095241</c:v>
                </c:pt>
                <c:pt idx="84">
                  <c:v>436.2823529411765</c:v>
                </c:pt>
                <c:pt idx="85">
                  <c:v>436.26744186046511</c:v>
                </c:pt>
                <c:pt idx="86">
                  <c:v>436.40229885057471</c:v>
                </c:pt>
                <c:pt idx="87">
                  <c:v>436.20454545454544</c:v>
                </c:pt>
                <c:pt idx="88">
                  <c:v>436.16853932584269</c:v>
                </c:pt>
                <c:pt idx="89">
                  <c:v>436.16666666666669</c:v>
                </c:pt>
                <c:pt idx="90">
                  <c:v>436.1098901098901</c:v>
                </c:pt>
                <c:pt idx="91">
                  <c:v>436.04347826086956</c:v>
                </c:pt>
                <c:pt idx="92">
                  <c:v>436.06451612903226</c:v>
                </c:pt>
                <c:pt idx="93">
                  <c:v>436.02127659574467</c:v>
                </c:pt>
                <c:pt idx="94">
                  <c:v>435.95789473684209</c:v>
                </c:pt>
                <c:pt idx="95">
                  <c:v>435.92708333333331</c:v>
                </c:pt>
                <c:pt idx="96">
                  <c:v>435.86597938144331</c:v>
                </c:pt>
                <c:pt idx="97">
                  <c:v>435.79591836734693</c:v>
                </c:pt>
                <c:pt idx="98">
                  <c:v>435.84848484848487</c:v>
                </c:pt>
                <c:pt idx="99">
                  <c:v>435.88</c:v>
                </c:pt>
                <c:pt idx="100">
                  <c:v>435.86138613861385</c:v>
                </c:pt>
                <c:pt idx="101">
                  <c:v>435.89215686274508</c:v>
                </c:pt>
                <c:pt idx="102">
                  <c:v>435.8349514563107</c:v>
                </c:pt>
                <c:pt idx="103">
                  <c:v>435.88461538461536</c:v>
                </c:pt>
                <c:pt idx="104">
                  <c:v>435.85714285714283</c:v>
                </c:pt>
                <c:pt idx="105">
                  <c:v>435.79245283018867</c:v>
                </c:pt>
                <c:pt idx="106">
                  <c:v>435.73831775700933</c:v>
                </c:pt>
                <c:pt idx="107">
                  <c:v>435.72222222222223</c:v>
                </c:pt>
                <c:pt idx="108">
                  <c:v>435.58715596330273</c:v>
                </c:pt>
                <c:pt idx="109">
                  <c:v>435.68181818181819</c:v>
                </c:pt>
                <c:pt idx="110">
                  <c:v>435.65765765765764</c:v>
                </c:pt>
                <c:pt idx="111">
                  <c:v>435.73214285714283</c:v>
                </c:pt>
                <c:pt idx="112">
                  <c:v>435.66371681415927</c:v>
                </c:pt>
                <c:pt idx="113">
                  <c:v>435.74561403508773</c:v>
                </c:pt>
                <c:pt idx="114">
                  <c:v>435.67826086956524</c:v>
                </c:pt>
                <c:pt idx="115">
                  <c:v>435.7155172413793</c:v>
                </c:pt>
                <c:pt idx="116">
                  <c:v>435.71794871794873</c:v>
                </c:pt>
                <c:pt idx="117">
                  <c:v>435.71186440677968</c:v>
                </c:pt>
                <c:pt idx="118">
                  <c:v>435.73109243697479</c:v>
                </c:pt>
                <c:pt idx="119">
                  <c:v>435.76666666666665</c:v>
                </c:pt>
                <c:pt idx="120">
                  <c:v>435.73553719008265</c:v>
                </c:pt>
                <c:pt idx="121">
                  <c:v>435.63114754098359</c:v>
                </c:pt>
                <c:pt idx="122">
                  <c:v>435.59349593495932</c:v>
                </c:pt>
                <c:pt idx="123">
                  <c:v>435.69354838709677</c:v>
                </c:pt>
                <c:pt idx="124">
                  <c:v>435.76</c:v>
                </c:pt>
                <c:pt idx="125">
                  <c:v>435.74603174603175</c:v>
                </c:pt>
                <c:pt idx="126">
                  <c:v>435.84251968503935</c:v>
                </c:pt>
                <c:pt idx="127">
                  <c:v>435.875</c:v>
                </c:pt>
                <c:pt idx="128">
                  <c:v>435.89922480620157</c:v>
                </c:pt>
                <c:pt idx="129">
                  <c:v>435.87692307692305</c:v>
                </c:pt>
                <c:pt idx="130">
                  <c:v>435.92366412213738</c:v>
                </c:pt>
                <c:pt idx="131">
                  <c:v>435.91666666666669</c:v>
                </c:pt>
                <c:pt idx="132">
                  <c:v>435.95488721804509</c:v>
                </c:pt>
                <c:pt idx="133">
                  <c:v>435.97761194029852</c:v>
                </c:pt>
                <c:pt idx="134">
                  <c:v>435.95555555555558</c:v>
                </c:pt>
                <c:pt idx="135">
                  <c:v>435.9264705882353</c:v>
                </c:pt>
                <c:pt idx="136">
                  <c:v>435.978102189781</c:v>
                </c:pt>
                <c:pt idx="137">
                  <c:v>436.02898550724638</c:v>
                </c:pt>
                <c:pt idx="138">
                  <c:v>436.0503597122302</c:v>
                </c:pt>
                <c:pt idx="139">
                  <c:v>436.02857142857141</c:v>
                </c:pt>
                <c:pt idx="140">
                  <c:v>435.96453900709218</c:v>
                </c:pt>
                <c:pt idx="141">
                  <c:v>435.98591549295776</c:v>
                </c:pt>
                <c:pt idx="142">
                  <c:v>435.94405594405595</c:v>
                </c:pt>
                <c:pt idx="143">
                  <c:v>435.90972222222223</c:v>
                </c:pt>
                <c:pt idx="144">
                  <c:v>435.95172413793102</c:v>
                </c:pt>
                <c:pt idx="145">
                  <c:v>435.97260273972603</c:v>
                </c:pt>
                <c:pt idx="146">
                  <c:v>435.92517006802723</c:v>
                </c:pt>
                <c:pt idx="147">
                  <c:v>435.97972972972974</c:v>
                </c:pt>
                <c:pt idx="148">
                  <c:v>436.07382550335569</c:v>
                </c:pt>
                <c:pt idx="149">
                  <c:v>436.04666666666668</c:v>
                </c:pt>
                <c:pt idx="150">
                  <c:v>436.03973509933775</c:v>
                </c:pt>
                <c:pt idx="151">
                  <c:v>436</c:v>
                </c:pt>
                <c:pt idx="152">
                  <c:v>436</c:v>
                </c:pt>
                <c:pt idx="153">
                  <c:v>436.02597402597405</c:v>
                </c:pt>
                <c:pt idx="154">
                  <c:v>436.05161290322582</c:v>
                </c:pt>
                <c:pt idx="155">
                  <c:v>436.02564102564105</c:v>
                </c:pt>
                <c:pt idx="156">
                  <c:v>436.10828025477707</c:v>
                </c:pt>
                <c:pt idx="157">
                  <c:v>436.11392405063293</c:v>
                </c:pt>
                <c:pt idx="158">
                  <c:v>436.10062893081761</c:v>
                </c:pt>
                <c:pt idx="159">
                  <c:v>436.1</c:v>
                </c:pt>
                <c:pt idx="160">
                  <c:v>436.17391304347825</c:v>
                </c:pt>
                <c:pt idx="161">
                  <c:v>436.08641975308643</c:v>
                </c:pt>
                <c:pt idx="162">
                  <c:v>436.03067484662574</c:v>
                </c:pt>
                <c:pt idx="163">
                  <c:v>436.04878048780489</c:v>
                </c:pt>
                <c:pt idx="164">
                  <c:v>436.07878787878786</c:v>
                </c:pt>
                <c:pt idx="165">
                  <c:v>436.08433734939757</c:v>
                </c:pt>
                <c:pt idx="166">
                  <c:v>435.99401197604789</c:v>
                </c:pt>
                <c:pt idx="167">
                  <c:v>436.02976190476193</c:v>
                </c:pt>
                <c:pt idx="168">
                  <c:v>436.07100591715977</c:v>
                </c:pt>
                <c:pt idx="169">
                  <c:v>436.06470588235294</c:v>
                </c:pt>
                <c:pt idx="170">
                  <c:v>436.11695906432749</c:v>
                </c:pt>
                <c:pt idx="171">
                  <c:v>436.17441860465118</c:v>
                </c:pt>
                <c:pt idx="172">
                  <c:v>436.17341040462429</c:v>
                </c:pt>
                <c:pt idx="173">
                  <c:v>436.21264367816093</c:v>
                </c:pt>
                <c:pt idx="174">
                  <c:v>436.2114285714286</c:v>
                </c:pt>
                <c:pt idx="175">
                  <c:v>436.23295454545456</c:v>
                </c:pt>
                <c:pt idx="176">
                  <c:v>436.27683615819211</c:v>
                </c:pt>
                <c:pt idx="177">
                  <c:v>436.2865168539326</c:v>
                </c:pt>
                <c:pt idx="178">
                  <c:v>436.3072625698324</c:v>
                </c:pt>
                <c:pt idx="179">
                  <c:v>436.25555555555553</c:v>
                </c:pt>
                <c:pt idx="180">
                  <c:v>436.30386740331494</c:v>
                </c:pt>
                <c:pt idx="181">
                  <c:v>436.31868131868134</c:v>
                </c:pt>
                <c:pt idx="182">
                  <c:v>436.35519125683061</c:v>
                </c:pt>
                <c:pt idx="183">
                  <c:v>436.25</c:v>
                </c:pt>
                <c:pt idx="184">
                  <c:v>436.22702702702702</c:v>
                </c:pt>
                <c:pt idx="185">
                  <c:v>436.21505376344084</c:v>
                </c:pt>
                <c:pt idx="186">
                  <c:v>436.20320855614972</c:v>
                </c:pt>
                <c:pt idx="187">
                  <c:v>436.20744680851061</c:v>
                </c:pt>
                <c:pt idx="188">
                  <c:v>436.1904761904762</c:v>
                </c:pt>
                <c:pt idx="189">
                  <c:v>436.21052631578948</c:v>
                </c:pt>
                <c:pt idx="190">
                  <c:v>436.23560209424085</c:v>
                </c:pt>
                <c:pt idx="191">
                  <c:v>436.22916666666669</c:v>
                </c:pt>
                <c:pt idx="192">
                  <c:v>436.19170984455957</c:v>
                </c:pt>
                <c:pt idx="193">
                  <c:v>436.14432989690721</c:v>
                </c:pt>
                <c:pt idx="194">
                  <c:v>436.15897435897438</c:v>
                </c:pt>
                <c:pt idx="195">
                  <c:v>436.15816326530614</c:v>
                </c:pt>
                <c:pt idx="196">
                  <c:v>436.14213197969542</c:v>
                </c:pt>
                <c:pt idx="197">
                  <c:v>436.21212121212119</c:v>
                </c:pt>
                <c:pt idx="198">
                  <c:v>436.1859296482412</c:v>
                </c:pt>
                <c:pt idx="199">
                  <c:v>436.23500000000001</c:v>
                </c:pt>
                <c:pt idx="200">
                  <c:v>436.21890547263683</c:v>
                </c:pt>
                <c:pt idx="201">
                  <c:v>436.18316831683171</c:v>
                </c:pt>
                <c:pt idx="202">
                  <c:v>436.21182266009851</c:v>
                </c:pt>
                <c:pt idx="203">
                  <c:v>436.26960784313724</c:v>
                </c:pt>
                <c:pt idx="204">
                  <c:v>436.25853658536585</c:v>
                </c:pt>
                <c:pt idx="205">
                  <c:v>436.252427184466</c:v>
                </c:pt>
                <c:pt idx="206">
                  <c:v>436.24154589371983</c:v>
                </c:pt>
                <c:pt idx="207">
                  <c:v>436.25</c:v>
                </c:pt>
                <c:pt idx="208">
                  <c:v>436.25358851674639</c:v>
                </c:pt>
                <c:pt idx="209">
                  <c:v>436.24761904761903</c:v>
                </c:pt>
                <c:pt idx="210">
                  <c:v>436.28909952606637</c:v>
                </c:pt>
                <c:pt idx="211">
                  <c:v>436.28773584905662</c:v>
                </c:pt>
                <c:pt idx="212">
                  <c:v>436.3098591549296</c:v>
                </c:pt>
                <c:pt idx="213">
                  <c:v>436.34579439252337</c:v>
                </c:pt>
                <c:pt idx="214">
                  <c:v>436.37674418604649</c:v>
                </c:pt>
                <c:pt idx="215">
                  <c:v>436.40277777777777</c:v>
                </c:pt>
                <c:pt idx="216">
                  <c:v>436.41935483870969</c:v>
                </c:pt>
                <c:pt idx="217">
                  <c:v>436.42201834862385</c:v>
                </c:pt>
                <c:pt idx="218">
                  <c:v>436.4337899543379</c:v>
                </c:pt>
                <c:pt idx="219">
                  <c:v>436.47727272727275</c:v>
                </c:pt>
                <c:pt idx="220">
                  <c:v>436.5339366515837</c:v>
                </c:pt>
                <c:pt idx="221">
                  <c:v>436.50900900900899</c:v>
                </c:pt>
                <c:pt idx="222">
                  <c:v>436.50224215246635</c:v>
                </c:pt>
                <c:pt idx="223">
                  <c:v>436.5625</c:v>
                </c:pt>
                <c:pt idx="224">
                  <c:v>436.57333333333332</c:v>
                </c:pt>
                <c:pt idx="225">
                  <c:v>436.52654867256638</c:v>
                </c:pt>
                <c:pt idx="226">
                  <c:v>436.52863436123346</c:v>
                </c:pt>
                <c:pt idx="227">
                  <c:v>436.46491228070175</c:v>
                </c:pt>
                <c:pt idx="228">
                  <c:v>436.46288209606985</c:v>
                </c:pt>
                <c:pt idx="229">
                  <c:v>436.43478260869563</c:v>
                </c:pt>
                <c:pt idx="230">
                  <c:v>436.3766233766234</c:v>
                </c:pt>
                <c:pt idx="231">
                  <c:v>436.38362068965517</c:v>
                </c:pt>
                <c:pt idx="232">
                  <c:v>436.38197424892707</c:v>
                </c:pt>
                <c:pt idx="233">
                  <c:v>436.37606837606836</c:v>
                </c:pt>
                <c:pt idx="234">
                  <c:v>436.39574468085107</c:v>
                </c:pt>
                <c:pt idx="235">
                  <c:v>436.36016949152543</c:v>
                </c:pt>
                <c:pt idx="236">
                  <c:v>436.38818565400845</c:v>
                </c:pt>
                <c:pt idx="237">
                  <c:v>436.36134453781511</c:v>
                </c:pt>
                <c:pt idx="238">
                  <c:v>436.40167364016736</c:v>
                </c:pt>
                <c:pt idx="239">
                  <c:v>436.43333333333334</c:v>
                </c:pt>
                <c:pt idx="240">
                  <c:v>436.47717842323652</c:v>
                </c:pt>
                <c:pt idx="241">
                  <c:v>436.47933884297521</c:v>
                </c:pt>
                <c:pt idx="242">
                  <c:v>436.45267489711932</c:v>
                </c:pt>
                <c:pt idx="243">
                  <c:v>436.40163934426232</c:v>
                </c:pt>
                <c:pt idx="244">
                  <c:v>436.40816326530614</c:v>
                </c:pt>
                <c:pt idx="245">
                  <c:v>436.39430894308941</c:v>
                </c:pt>
                <c:pt idx="246">
                  <c:v>436.40080971659921</c:v>
                </c:pt>
                <c:pt idx="247">
                  <c:v>436.41129032258067</c:v>
                </c:pt>
                <c:pt idx="248">
                  <c:v>436.40160642570282</c:v>
                </c:pt>
                <c:pt idx="249">
                  <c:v>436.404</c:v>
                </c:pt>
                <c:pt idx="250">
                  <c:v>436.40239043824704</c:v>
                </c:pt>
                <c:pt idx="251">
                  <c:v>436.36904761904759</c:v>
                </c:pt>
                <c:pt idx="252">
                  <c:v>436.32806324110675</c:v>
                </c:pt>
                <c:pt idx="253">
                  <c:v>436.3031496062992</c:v>
                </c:pt>
                <c:pt idx="254">
                  <c:v>436.34117647058821</c:v>
                </c:pt>
                <c:pt idx="255">
                  <c:v>436.328125</c:v>
                </c:pt>
                <c:pt idx="256">
                  <c:v>436.31906614785993</c:v>
                </c:pt>
                <c:pt idx="257">
                  <c:v>436.31782945736433</c:v>
                </c:pt>
                <c:pt idx="258">
                  <c:v>436.33204633204633</c:v>
                </c:pt>
                <c:pt idx="259">
                  <c:v>436.38461538461536</c:v>
                </c:pt>
                <c:pt idx="260">
                  <c:v>436.40229885057471</c:v>
                </c:pt>
                <c:pt idx="261">
                  <c:v>436.3854961832061</c:v>
                </c:pt>
                <c:pt idx="262">
                  <c:v>436.43726235741445</c:v>
                </c:pt>
                <c:pt idx="263">
                  <c:v>436.43181818181819</c:v>
                </c:pt>
                <c:pt idx="264">
                  <c:v>436.41509433962267</c:v>
                </c:pt>
                <c:pt idx="265">
                  <c:v>436.43984962406017</c:v>
                </c:pt>
                <c:pt idx="266">
                  <c:v>436.46067415730334</c:v>
                </c:pt>
                <c:pt idx="267">
                  <c:v>436.51119402985074</c:v>
                </c:pt>
                <c:pt idx="268">
                  <c:v>436.51672862453529</c:v>
                </c:pt>
                <c:pt idx="269">
                  <c:v>436.53333333333336</c:v>
                </c:pt>
                <c:pt idx="270">
                  <c:v>436.46494464944652</c:v>
                </c:pt>
                <c:pt idx="271">
                  <c:v>436.44485294117646</c:v>
                </c:pt>
                <c:pt idx="272">
                  <c:v>436.44688644688642</c:v>
                </c:pt>
                <c:pt idx="273">
                  <c:v>436.45620437956205</c:v>
                </c:pt>
                <c:pt idx="274">
                  <c:v>436.41454545454548</c:v>
                </c:pt>
                <c:pt idx="275">
                  <c:v>436.44927536231882</c:v>
                </c:pt>
                <c:pt idx="276">
                  <c:v>436.44043321299637</c:v>
                </c:pt>
                <c:pt idx="277">
                  <c:v>436.38129496402877</c:v>
                </c:pt>
                <c:pt idx="278">
                  <c:v>436.38709677419354</c:v>
                </c:pt>
                <c:pt idx="279">
                  <c:v>436.43571428571431</c:v>
                </c:pt>
                <c:pt idx="280">
                  <c:v>436.45907473309609</c:v>
                </c:pt>
                <c:pt idx="281">
                  <c:v>436.39361702127661</c:v>
                </c:pt>
                <c:pt idx="282">
                  <c:v>436.41696113074204</c:v>
                </c:pt>
                <c:pt idx="283">
                  <c:v>436.41197183098592</c:v>
                </c:pt>
                <c:pt idx="284">
                  <c:v>436.42456140350879</c:v>
                </c:pt>
                <c:pt idx="285">
                  <c:v>436.36363636363637</c:v>
                </c:pt>
                <c:pt idx="286">
                  <c:v>436.41114982578398</c:v>
                </c:pt>
                <c:pt idx="287">
                  <c:v>436.44791666666669</c:v>
                </c:pt>
                <c:pt idx="288">
                  <c:v>436.48442906574394</c:v>
                </c:pt>
                <c:pt idx="289">
                  <c:v>436.45172413793102</c:v>
                </c:pt>
                <c:pt idx="290">
                  <c:v>436.4742268041237</c:v>
                </c:pt>
                <c:pt idx="291">
                  <c:v>436.4349315068493</c:v>
                </c:pt>
                <c:pt idx="292">
                  <c:v>436.45733788395904</c:v>
                </c:pt>
                <c:pt idx="293">
                  <c:v>436.44557823129253</c:v>
                </c:pt>
                <c:pt idx="294">
                  <c:v>436.47457627118644</c:v>
                </c:pt>
                <c:pt idx="295">
                  <c:v>436.46959459459458</c:v>
                </c:pt>
                <c:pt idx="296">
                  <c:v>436.46464646464648</c:v>
                </c:pt>
                <c:pt idx="297">
                  <c:v>436.46308724832215</c:v>
                </c:pt>
                <c:pt idx="298">
                  <c:v>436.48160535117057</c:v>
                </c:pt>
                <c:pt idx="299">
                  <c:v>436.52666666666664</c:v>
                </c:pt>
                <c:pt idx="300">
                  <c:v>436.52491694352159</c:v>
                </c:pt>
                <c:pt idx="301">
                  <c:v>436.53311258278148</c:v>
                </c:pt>
                <c:pt idx="302">
                  <c:v>436.55115511551156</c:v>
                </c:pt>
                <c:pt idx="303">
                  <c:v>436.51973684210526</c:v>
                </c:pt>
                <c:pt idx="304">
                  <c:v>436.5344262295082</c:v>
                </c:pt>
                <c:pt idx="305">
                  <c:v>436.52941176470586</c:v>
                </c:pt>
                <c:pt idx="306">
                  <c:v>436.53745928338765</c:v>
                </c:pt>
                <c:pt idx="307">
                  <c:v>436.48376623376623</c:v>
                </c:pt>
                <c:pt idx="308">
                  <c:v>436.46278317152104</c:v>
                </c:pt>
                <c:pt idx="309">
                  <c:v>436.45161290322579</c:v>
                </c:pt>
                <c:pt idx="310">
                  <c:v>436.43408360128615</c:v>
                </c:pt>
                <c:pt idx="311">
                  <c:v>436.43589743589746</c:v>
                </c:pt>
                <c:pt idx="312">
                  <c:v>436.43130990415335</c:v>
                </c:pt>
                <c:pt idx="313">
                  <c:v>436.43312101910828</c:v>
                </c:pt>
                <c:pt idx="314">
                  <c:v>436.42857142857144</c:v>
                </c:pt>
                <c:pt idx="315">
                  <c:v>436.39240506329116</c:v>
                </c:pt>
                <c:pt idx="316">
                  <c:v>436.43533123028391</c:v>
                </c:pt>
                <c:pt idx="317">
                  <c:v>436.39937106918239</c:v>
                </c:pt>
                <c:pt idx="318">
                  <c:v>436.38244514106583</c:v>
                </c:pt>
                <c:pt idx="319">
                  <c:v>436.390625</c:v>
                </c:pt>
                <c:pt idx="320">
                  <c:v>436.38317757009344</c:v>
                </c:pt>
                <c:pt idx="321">
                  <c:v>436.4006211180124</c:v>
                </c:pt>
                <c:pt idx="322">
                  <c:v>436.38080495356036</c:v>
                </c:pt>
                <c:pt idx="323">
                  <c:v>436.37654320987656</c:v>
                </c:pt>
                <c:pt idx="324">
                  <c:v>436.39384615384614</c:v>
                </c:pt>
                <c:pt idx="325">
                  <c:v>436.41104294478527</c:v>
                </c:pt>
                <c:pt idx="326">
                  <c:v>436.37614678899081</c:v>
                </c:pt>
                <c:pt idx="327">
                  <c:v>436.3780487804878</c:v>
                </c:pt>
                <c:pt idx="328">
                  <c:v>436.40121580547111</c:v>
                </c:pt>
                <c:pt idx="329">
                  <c:v>436.40909090909093</c:v>
                </c:pt>
                <c:pt idx="330">
                  <c:v>436.41389728096675</c:v>
                </c:pt>
                <c:pt idx="331">
                  <c:v>436.40963855421688</c:v>
                </c:pt>
                <c:pt idx="332">
                  <c:v>436.41141141141139</c:v>
                </c:pt>
                <c:pt idx="333">
                  <c:v>436.44011976047904</c:v>
                </c:pt>
                <c:pt idx="334">
                  <c:v>436.4358208955224</c:v>
                </c:pt>
                <c:pt idx="335">
                  <c:v>436.41666666666669</c:v>
                </c:pt>
                <c:pt idx="336">
                  <c:v>436.39762611275967</c:v>
                </c:pt>
                <c:pt idx="337">
                  <c:v>436.4378698224852</c:v>
                </c:pt>
                <c:pt idx="338">
                  <c:v>436.43362831858406</c:v>
                </c:pt>
                <c:pt idx="339">
                  <c:v>436.44411764705882</c:v>
                </c:pt>
                <c:pt idx="340">
                  <c:v>436.43108504398828</c:v>
                </c:pt>
                <c:pt idx="341">
                  <c:v>436.41520467836256</c:v>
                </c:pt>
                <c:pt idx="342">
                  <c:v>436.39067055393588</c:v>
                </c:pt>
                <c:pt idx="343">
                  <c:v>436.38081395348837</c:v>
                </c:pt>
                <c:pt idx="344">
                  <c:v>436.36521739130433</c:v>
                </c:pt>
                <c:pt idx="345">
                  <c:v>436.37861271676303</c:v>
                </c:pt>
                <c:pt idx="346">
                  <c:v>436.4063400576369</c:v>
                </c:pt>
                <c:pt idx="347">
                  <c:v>436.40804597701151</c:v>
                </c:pt>
                <c:pt idx="348">
                  <c:v>436.4297994269341</c:v>
                </c:pt>
                <c:pt idx="349">
                  <c:v>436.42</c:v>
                </c:pt>
                <c:pt idx="350">
                  <c:v>436.43304843304844</c:v>
                </c:pt>
                <c:pt idx="351">
                  <c:v>436.41761363636363</c:v>
                </c:pt>
                <c:pt idx="352">
                  <c:v>436.40793201133147</c:v>
                </c:pt>
                <c:pt idx="353">
                  <c:v>436.43785310734461</c:v>
                </c:pt>
                <c:pt idx="354">
                  <c:v>436.456338028169</c:v>
                </c:pt>
                <c:pt idx="355">
                  <c:v>436.44662921348316</c:v>
                </c:pt>
                <c:pt idx="356">
                  <c:v>436.43137254901961</c:v>
                </c:pt>
                <c:pt idx="357">
                  <c:v>436.43854748603354</c:v>
                </c:pt>
                <c:pt idx="358">
                  <c:v>436.46796657381617</c:v>
                </c:pt>
                <c:pt idx="359">
                  <c:v>436.47777777777776</c:v>
                </c:pt>
                <c:pt idx="360">
                  <c:v>436.51246537396122</c:v>
                </c:pt>
                <c:pt idx="361">
                  <c:v>436.51381215469615</c:v>
                </c:pt>
                <c:pt idx="362">
                  <c:v>436.50964187327821</c:v>
                </c:pt>
                <c:pt idx="363">
                  <c:v>436.5302197802198</c:v>
                </c:pt>
                <c:pt idx="364">
                  <c:v>436.52602739726029</c:v>
                </c:pt>
                <c:pt idx="365">
                  <c:v>436.48907103825138</c:v>
                </c:pt>
                <c:pt idx="366">
                  <c:v>436.49046321525884</c:v>
                </c:pt>
                <c:pt idx="367">
                  <c:v>436.50815217391306</c:v>
                </c:pt>
                <c:pt idx="368">
                  <c:v>436.52574525745257</c:v>
                </c:pt>
                <c:pt idx="369">
                  <c:v>436.53513513513514</c:v>
                </c:pt>
                <c:pt idx="370">
                  <c:v>436.5256064690027</c:v>
                </c:pt>
                <c:pt idx="371">
                  <c:v>436.50537634408602</c:v>
                </c:pt>
                <c:pt idx="372">
                  <c:v>436.51474530831098</c:v>
                </c:pt>
                <c:pt idx="373">
                  <c:v>436.51604278074865</c:v>
                </c:pt>
                <c:pt idx="374">
                  <c:v>436.50400000000002</c:v>
                </c:pt>
                <c:pt idx="375">
                  <c:v>436.48670212765956</c:v>
                </c:pt>
                <c:pt idx="376">
                  <c:v>436.49071618037135</c:v>
                </c:pt>
                <c:pt idx="377">
                  <c:v>436.46825396825398</c:v>
                </c:pt>
                <c:pt idx="378">
                  <c:v>436.48284960422166</c:v>
                </c:pt>
                <c:pt idx="379">
                  <c:v>436.5078947368421</c:v>
                </c:pt>
                <c:pt idx="380">
                  <c:v>436.50393700787401</c:v>
                </c:pt>
                <c:pt idx="381">
                  <c:v>436.49214659685862</c:v>
                </c:pt>
                <c:pt idx="382">
                  <c:v>436.50652741514358</c:v>
                </c:pt>
                <c:pt idx="383">
                  <c:v>436.515625</c:v>
                </c:pt>
                <c:pt idx="384">
                  <c:v>436.52987012987012</c:v>
                </c:pt>
                <c:pt idx="385">
                  <c:v>436.51295336787564</c:v>
                </c:pt>
                <c:pt idx="386">
                  <c:v>436.52713178294573</c:v>
                </c:pt>
                <c:pt idx="387">
                  <c:v>436.5257731958763</c:v>
                </c:pt>
                <c:pt idx="388">
                  <c:v>436.51413881748073</c:v>
                </c:pt>
                <c:pt idx="389">
                  <c:v>436.51025641025643</c:v>
                </c:pt>
                <c:pt idx="390">
                  <c:v>436.5089514066496</c:v>
                </c:pt>
                <c:pt idx="391">
                  <c:v>436.52806122448982</c:v>
                </c:pt>
                <c:pt idx="392">
                  <c:v>436.51653944020359</c:v>
                </c:pt>
                <c:pt idx="393">
                  <c:v>436.48730964467006</c:v>
                </c:pt>
                <c:pt idx="394">
                  <c:v>436.47088607594935</c:v>
                </c:pt>
                <c:pt idx="395">
                  <c:v>436.43939393939394</c:v>
                </c:pt>
                <c:pt idx="396">
                  <c:v>436.44332493702768</c:v>
                </c:pt>
                <c:pt idx="397">
                  <c:v>436.4422110552764</c:v>
                </c:pt>
                <c:pt idx="398">
                  <c:v>436.47619047619048</c:v>
                </c:pt>
                <c:pt idx="399">
                  <c:v>436.43</c:v>
                </c:pt>
                <c:pt idx="400">
                  <c:v>436.44887780548629</c:v>
                </c:pt>
                <c:pt idx="401">
                  <c:v>436.4726368159204</c:v>
                </c:pt>
                <c:pt idx="402">
                  <c:v>436.44913151364761</c:v>
                </c:pt>
                <c:pt idx="403">
                  <c:v>436.46039603960395</c:v>
                </c:pt>
                <c:pt idx="404">
                  <c:v>436.479012345679</c:v>
                </c:pt>
                <c:pt idx="405">
                  <c:v>436.50738916256159</c:v>
                </c:pt>
                <c:pt idx="406">
                  <c:v>436.48402948402946</c:v>
                </c:pt>
                <c:pt idx="407">
                  <c:v>436.49509803921569</c:v>
                </c:pt>
                <c:pt idx="408">
                  <c:v>436.49388753056235</c:v>
                </c:pt>
                <c:pt idx="409">
                  <c:v>436.48780487804879</c:v>
                </c:pt>
                <c:pt idx="410">
                  <c:v>436.47445255474452</c:v>
                </c:pt>
                <c:pt idx="411">
                  <c:v>436.49514563106794</c:v>
                </c:pt>
                <c:pt idx="412">
                  <c:v>436.46731234866826</c:v>
                </c:pt>
                <c:pt idx="413">
                  <c:v>436.46859903381642</c:v>
                </c:pt>
                <c:pt idx="414">
                  <c:v>436.46746987951809</c:v>
                </c:pt>
                <c:pt idx="415">
                  <c:v>436.46153846153845</c:v>
                </c:pt>
                <c:pt idx="416">
                  <c:v>436.46522781774581</c:v>
                </c:pt>
                <c:pt idx="417">
                  <c:v>436.43779904306223</c:v>
                </c:pt>
                <c:pt idx="418">
                  <c:v>436.4200477326969</c:v>
                </c:pt>
                <c:pt idx="419">
                  <c:v>436.40714285714284</c:v>
                </c:pt>
                <c:pt idx="420">
                  <c:v>436.39429928741094</c:v>
                </c:pt>
                <c:pt idx="421">
                  <c:v>436.38388625592415</c:v>
                </c:pt>
                <c:pt idx="422">
                  <c:v>436.39479905437355</c:v>
                </c:pt>
                <c:pt idx="423">
                  <c:v>436.3820754716981</c:v>
                </c:pt>
                <c:pt idx="424">
                  <c:v>436.38117647058823</c:v>
                </c:pt>
                <c:pt idx="425">
                  <c:v>436.34741784037561</c:v>
                </c:pt>
                <c:pt idx="426">
                  <c:v>436.34660421545669</c:v>
                </c:pt>
                <c:pt idx="427">
                  <c:v>436.35046728971963</c:v>
                </c:pt>
                <c:pt idx="428">
                  <c:v>436.34965034965035</c:v>
                </c:pt>
                <c:pt idx="429">
                  <c:v>436.3279069767442</c:v>
                </c:pt>
                <c:pt idx="430">
                  <c:v>436.31786542923436</c:v>
                </c:pt>
                <c:pt idx="431">
                  <c:v>436.34722222222223</c:v>
                </c:pt>
                <c:pt idx="432">
                  <c:v>436.33718244803697</c:v>
                </c:pt>
                <c:pt idx="433">
                  <c:v>436.30645161290323</c:v>
                </c:pt>
                <c:pt idx="434">
                  <c:v>436.33333333333331</c:v>
                </c:pt>
                <c:pt idx="435">
                  <c:v>436.30963302752292</c:v>
                </c:pt>
                <c:pt idx="436">
                  <c:v>436.31807780320366</c:v>
                </c:pt>
                <c:pt idx="437">
                  <c:v>436.33333333333331</c:v>
                </c:pt>
                <c:pt idx="438">
                  <c:v>436.30296127562644</c:v>
                </c:pt>
                <c:pt idx="439">
                  <c:v>436.30909090909091</c:v>
                </c:pt>
                <c:pt idx="440">
                  <c:v>436.32426303854874</c:v>
                </c:pt>
                <c:pt idx="441">
                  <c:v>436.30316742081448</c:v>
                </c:pt>
                <c:pt idx="442">
                  <c:v>436.32279909706546</c:v>
                </c:pt>
                <c:pt idx="443">
                  <c:v>436.31306306306305</c:v>
                </c:pt>
                <c:pt idx="444">
                  <c:v>436.28764044943819</c:v>
                </c:pt>
                <c:pt idx="445">
                  <c:v>436.28251121076232</c:v>
                </c:pt>
                <c:pt idx="446">
                  <c:v>436.30872483221475</c:v>
                </c:pt>
                <c:pt idx="447">
                  <c:v>436.29241071428572</c:v>
                </c:pt>
                <c:pt idx="448">
                  <c:v>436.28953229398661</c:v>
                </c:pt>
                <c:pt idx="449">
                  <c:v>436.30444444444447</c:v>
                </c:pt>
                <c:pt idx="450">
                  <c:v>436.29933481152995</c:v>
                </c:pt>
                <c:pt idx="451">
                  <c:v>436.27654867256638</c:v>
                </c:pt>
                <c:pt idx="452">
                  <c:v>436.30242825607064</c:v>
                </c:pt>
                <c:pt idx="453">
                  <c:v>436.30837004405288</c:v>
                </c:pt>
                <c:pt idx="454">
                  <c:v>436.30329670329672</c:v>
                </c:pt>
                <c:pt idx="455">
                  <c:v>436.30921052631578</c:v>
                </c:pt>
                <c:pt idx="456">
                  <c:v>436.31947483588624</c:v>
                </c:pt>
                <c:pt idx="457">
                  <c:v>436.33187772925766</c:v>
                </c:pt>
                <c:pt idx="458">
                  <c:v>436.31372549019608</c:v>
                </c:pt>
                <c:pt idx="459">
                  <c:v>436.29565217391303</c:v>
                </c:pt>
                <c:pt idx="460">
                  <c:v>436.29501084598701</c:v>
                </c:pt>
                <c:pt idx="461">
                  <c:v>436.30735930735932</c:v>
                </c:pt>
                <c:pt idx="462">
                  <c:v>436.3002159827214</c:v>
                </c:pt>
                <c:pt idx="463">
                  <c:v>436.2844827586207</c:v>
                </c:pt>
                <c:pt idx="464">
                  <c:v>436.26236559139784</c:v>
                </c:pt>
                <c:pt idx="465">
                  <c:v>436.25965665236049</c:v>
                </c:pt>
                <c:pt idx="466">
                  <c:v>436.25910064239827</c:v>
                </c:pt>
                <c:pt idx="467">
                  <c:v>436.2542735042735</c:v>
                </c:pt>
                <c:pt idx="468">
                  <c:v>436.25799573560766</c:v>
                </c:pt>
                <c:pt idx="469">
                  <c:v>436.23191489361704</c:v>
                </c:pt>
                <c:pt idx="470">
                  <c:v>436.23991507430998</c:v>
                </c:pt>
                <c:pt idx="471">
                  <c:v>436.23516949152543</c:v>
                </c:pt>
                <c:pt idx="472">
                  <c:v>436.22832980972515</c:v>
                </c:pt>
                <c:pt idx="473">
                  <c:v>436.23417721518985</c:v>
                </c:pt>
                <c:pt idx="474">
                  <c:v>436.23789473684212</c:v>
                </c:pt>
                <c:pt idx="475">
                  <c:v>436.23529411764707</c:v>
                </c:pt>
                <c:pt idx="476">
                  <c:v>436.24109014675054</c:v>
                </c:pt>
                <c:pt idx="477">
                  <c:v>436.22803347280336</c:v>
                </c:pt>
                <c:pt idx="478">
                  <c:v>436.24008350730691</c:v>
                </c:pt>
                <c:pt idx="479">
                  <c:v>436.21249999999998</c:v>
                </c:pt>
                <c:pt idx="480">
                  <c:v>436.21829521829522</c:v>
                </c:pt>
                <c:pt idx="481">
                  <c:v>436.23029045643153</c:v>
                </c:pt>
                <c:pt idx="482">
                  <c:v>436.25879917184267</c:v>
                </c:pt>
                <c:pt idx="483">
                  <c:v>436.25206611570246</c:v>
                </c:pt>
                <c:pt idx="484">
                  <c:v>436.25979381443301</c:v>
                </c:pt>
                <c:pt idx="485">
                  <c:v>436.28806584362138</c:v>
                </c:pt>
                <c:pt idx="486">
                  <c:v>436.27720739219711</c:v>
                </c:pt>
                <c:pt idx="487">
                  <c:v>436.28483606557376</c:v>
                </c:pt>
                <c:pt idx="488">
                  <c:v>436.2638036809816</c:v>
                </c:pt>
                <c:pt idx="489">
                  <c:v>436.25306122448978</c:v>
                </c:pt>
                <c:pt idx="490">
                  <c:v>436.24847250509163</c:v>
                </c:pt>
                <c:pt idx="491">
                  <c:v>436.23780487804879</c:v>
                </c:pt>
                <c:pt idx="492">
                  <c:v>436.2312373225152</c:v>
                </c:pt>
                <c:pt idx="493">
                  <c:v>436.22064777327932</c:v>
                </c:pt>
                <c:pt idx="494">
                  <c:v>436.21616161616163</c:v>
                </c:pt>
                <c:pt idx="495">
                  <c:v>436.19354838709677</c:v>
                </c:pt>
                <c:pt idx="496">
                  <c:v>436.21126760563379</c:v>
                </c:pt>
                <c:pt idx="497">
                  <c:v>436.21887550200802</c:v>
                </c:pt>
                <c:pt idx="498">
                  <c:v>436.18837675350699</c:v>
                </c:pt>
                <c:pt idx="499">
                  <c:v>436.17599999999999</c:v>
                </c:pt>
                <c:pt idx="500">
                  <c:v>436.16367265469063</c:v>
                </c:pt>
                <c:pt idx="501">
                  <c:v>436.14541832669323</c:v>
                </c:pt>
                <c:pt idx="502">
                  <c:v>436.15705765407557</c:v>
                </c:pt>
                <c:pt idx="503">
                  <c:v>436.15277777777777</c:v>
                </c:pt>
                <c:pt idx="504">
                  <c:v>436.15643564356435</c:v>
                </c:pt>
                <c:pt idx="505">
                  <c:v>436.16205533596838</c:v>
                </c:pt>
                <c:pt idx="506">
                  <c:v>436.17948717948718</c:v>
                </c:pt>
                <c:pt idx="507">
                  <c:v>436.18110236220474</c:v>
                </c:pt>
                <c:pt idx="508">
                  <c:v>436.17485265225935</c:v>
                </c:pt>
                <c:pt idx="509">
                  <c:v>436.18235294117648</c:v>
                </c:pt>
                <c:pt idx="510">
                  <c:v>436.18786692759295</c:v>
                </c:pt>
                <c:pt idx="511">
                  <c:v>436.166015625</c:v>
                </c:pt>
                <c:pt idx="512">
                  <c:v>436.16959064327483</c:v>
                </c:pt>
                <c:pt idx="513">
                  <c:v>436.17898832684824</c:v>
                </c:pt>
                <c:pt idx="514">
                  <c:v>436.19611650485439</c:v>
                </c:pt>
                <c:pt idx="515">
                  <c:v>436.19186046511629</c:v>
                </c:pt>
                <c:pt idx="516">
                  <c:v>436.19342359767893</c:v>
                </c:pt>
                <c:pt idx="517">
                  <c:v>436.20077220077218</c:v>
                </c:pt>
                <c:pt idx="518">
                  <c:v>436.18497109826592</c:v>
                </c:pt>
                <c:pt idx="519">
                  <c:v>436.18653846153848</c:v>
                </c:pt>
                <c:pt idx="520">
                  <c:v>436.1919385796545</c:v>
                </c:pt>
                <c:pt idx="521">
                  <c:v>436.20689655172413</c:v>
                </c:pt>
                <c:pt idx="522">
                  <c:v>436.20458891013385</c:v>
                </c:pt>
                <c:pt idx="523">
                  <c:v>436.21183206106872</c:v>
                </c:pt>
                <c:pt idx="524">
                  <c:v>436.20380952380953</c:v>
                </c:pt>
                <c:pt idx="525">
                  <c:v>436.20342205323192</c:v>
                </c:pt>
                <c:pt idx="526">
                  <c:v>436.20303605313092</c:v>
                </c:pt>
                <c:pt idx="527">
                  <c:v>436.20643939393938</c:v>
                </c:pt>
                <c:pt idx="528">
                  <c:v>436.20793950850663</c:v>
                </c:pt>
                <c:pt idx="529">
                  <c:v>436.21132075471701</c:v>
                </c:pt>
                <c:pt idx="530">
                  <c:v>436.23163841807911</c:v>
                </c:pt>
                <c:pt idx="531">
                  <c:v>436.22556390977445</c:v>
                </c:pt>
                <c:pt idx="532">
                  <c:v>436.21951219512198</c:v>
                </c:pt>
                <c:pt idx="533">
                  <c:v>436.22471910112358</c:v>
                </c:pt>
                <c:pt idx="534">
                  <c:v>436.22242990654206</c:v>
                </c:pt>
                <c:pt idx="535">
                  <c:v>436.2350746268657</c:v>
                </c:pt>
                <c:pt idx="536">
                  <c:v>436.24208566108007</c:v>
                </c:pt>
                <c:pt idx="537">
                  <c:v>436.24163568773236</c:v>
                </c:pt>
                <c:pt idx="538">
                  <c:v>436.23191094619665</c:v>
                </c:pt>
                <c:pt idx="539">
                  <c:v>436.24259259259259</c:v>
                </c:pt>
                <c:pt idx="540">
                  <c:v>436.23475046210723</c:v>
                </c:pt>
                <c:pt idx="541">
                  <c:v>436.21771217712177</c:v>
                </c:pt>
                <c:pt idx="542">
                  <c:v>436.21362799263352</c:v>
                </c:pt>
                <c:pt idx="543">
                  <c:v>436.22794117647061</c:v>
                </c:pt>
                <c:pt idx="544">
                  <c:v>436.21651376146787</c:v>
                </c:pt>
                <c:pt idx="545">
                  <c:v>436.2032967032967</c:v>
                </c:pt>
                <c:pt idx="546">
                  <c:v>436.21023765996341</c:v>
                </c:pt>
                <c:pt idx="547">
                  <c:v>436.21715328467155</c:v>
                </c:pt>
                <c:pt idx="548">
                  <c:v>436.22404371584702</c:v>
                </c:pt>
                <c:pt idx="549">
                  <c:v>436.22909090909093</c:v>
                </c:pt>
                <c:pt idx="550">
                  <c:v>436.21415607985483</c:v>
                </c:pt>
                <c:pt idx="551">
                  <c:v>436.19927536231882</c:v>
                </c:pt>
                <c:pt idx="552">
                  <c:v>436.21157323688971</c:v>
                </c:pt>
                <c:pt idx="553">
                  <c:v>436.21119133574007</c:v>
                </c:pt>
                <c:pt idx="554">
                  <c:v>436.21261261261259</c:v>
                </c:pt>
                <c:pt idx="555">
                  <c:v>436.2068345323741</c:v>
                </c:pt>
                <c:pt idx="556">
                  <c:v>436.21543985637345</c:v>
                </c:pt>
                <c:pt idx="557">
                  <c:v>436.2078853046595</c:v>
                </c:pt>
                <c:pt idx="558">
                  <c:v>436.22003577817532</c:v>
                </c:pt>
                <c:pt idx="559">
                  <c:v>436.20357142857142</c:v>
                </c:pt>
                <c:pt idx="560">
                  <c:v>436.20499108734401</c:v>
                </c:pt>
                <c:pt idx="561">
                  <c:v>436.19395017793596</c:v>
                </c:pt>
                <c:pt idx="562">
                  <c:v>436.18650088809949</c:v>
                </c:pt>
                <c:pt idx="563">
                  <c:v>436.19326241134752</c:v>
                </c:pt>
                <c:pt idx="564">
                  <c:v>436.21592920353982</c:v>
                </c:pt>
                <c:pt idx="565">
                  <c:v>436.21024734982331</c:v>
                </c:pt>
                <c:pt idx="566">
                  <c:v>436.20987654320987</c:v>
                </c:pt>
                <c:pt idx="567">
                  <c:v>436.21478873239437</c:v>
                </c:pt>
                <c:pt idx="568">
                  <c:v>436.21968365553602</c:v>
                </c:pt>
                <c:pt idx="569">
                  <c:v>436.21052631578948</c:v>
                </c:pt>
                <c:pt idx="570">
                  <c:v>436.21541155866902</c:v>
                </c:pt>
                <c:pt idx="571">
                  <c:v>436.23426573426576</c:v>
                </c:pt>
                <c:pt idx="572">
                  <c:v>436.21815008726003</c:v>
                </c:pt>
                <c:pt idx="573">
                  <c:v>436.21777003484323</c:v>
                </c:pt>
                <c:pt idx="574">
                  <c:v>436.22608695652173</c:v>
                </c:pt>
                <c:pt idx="575">
                  <c:v>436.21875</c:v>
                </c:pt>
                <c:pt idx="576">
                  <c:v>436.2149046793761</c:v>
                </c:pt>
                <c:pt idx="577">
                  <c:v>436.22145328719722</c:v>
                </c:pt>
                <c:pt idx="578">
                  <c:v>436.21934369602764</c:v>
                </c:pt>
                <c:pt idx="579">
                  <c:v>436.21724137931034</c:v>
                </c:pt>
                <c:pt idx="580">
                  <c:v>436.21858864027541</c:v>
                </c:pt>
                <c:pt idx="581">
                  <c:v>436.21993127147766</c:v>
                </c:pt>
                <c:pt idx="582">
                  <c:v>436.21097770154375</c:v>
                </c:pt>
                <c:pt idx="583">
                  <c:v>436.21575342465752</c:v>
                </c:pt>
                <c:pt idx="584">
                  <c:v>436.22564102564104</c:v>
                </c:pt>
                <c:pt idx="585">
                  <c:v>436.21501706484639</c:v>
                </c:pt>
                <c:pt idx="586">
                  <c:v>436.22998296422486</c:v>
                </c:pt>
                <c:pt idx="587">
                  <c:v>436.2295918367347</c:v>
                </c:pt>
                <c:pt idx="588">
                  <c:v>436.21392190152801</c:v>
                </c:pt>
                <c:pt idx="589">
                  <c:v>436.20847457627121</c:v>
                </c:pt>
                <c:pt idx="590">
                  <c:v>436.20135363790189</c:v>
                </c:pt>
                <c:pt idx="591">
                  <c:v>436.20608108108109</c:v>
                </c:pt>
                <c:pt idx="592">
                  <c:v>436.20573355817874</c:v>
                </c:pt>
                <c:pt idx="593">
                  <c:v>436.22895622895624</c:v>
                </c:pt>
                <c:pt idx="594">
                  <c:v>436.24369747899158</c:v>
                </c:pt>
                <c:pt idx="595">
                  <c:v>436.2281879194631</c:v>
                </c:pt>
                <c:pt idx="596">
                  <c:v>436.2361809045226</c:v>
                </c:pt>
                <c:pt idx="597">
                  <c:v>436.24414715719064</c:v>
                </c:pt>
                <c:pt idx="598">
                  <c:v>436.24373956594326</c:v>
                </c:pt>
                <c:pt idx="599">
                  <c:v>436.25166666666667</c:v>
                </c:pt>
                <c:pt idx="600">
                  <c:v>436.26622296173048</c:v>
                </c:pt>
                <c:pt idx="601">
                  <c:v>436.28571428571428</c:v>
                </c:pt>
                <c:pt idx="602">
                  <c:v>436.26865671641792</c:v>
                </c:pt>
                <c:pt idx="603">
                  <c:v>436.25331125827813</c:v>
                </c:pt>
                <c:pt idx="604">
                  <c:v>436.24628099173555</c:v>
                </c:pt>
                <c:pt idx="605">
                  <c:v>436.26237623762376</c:v>
                </c:pt>
                <c:pt idx="606">
                  <c:v>436.27347611202634</c:v>
                </c:pt>
                <c:pt idx="607">
                  <c:v>436.28289473684208</c:v>
                </c:pt>
                <c:pt idx="608">
                  <c:v>436.28243021346469</c:v>
                </c:pt>
                <c:pt idx="609">
                  <c:v>436.29508196721309</c:v>
                </c:pt>
                <c:pt idx="610">
                  <c:v>436.29787234042556</c:v>
                </c:pt>
                <c:pt idx="611">
                  <c:v>436.30718954248368</c:v>
                </c:pt>
                <c:pt idx="612">
                  <c:v>436.31973898858075</c:v>
                </c:pt>
                <c:pt idx="613">
                  <c:v>436.31107491856676</c:v>
                </c:pt>
                <c:pt idx="614">
                  <c:v>436.3089430894309</c:v>
                </c:pt>
                <c:pt idx="615">
                  <c:v>436.28246753246754</c:v>
                </c:pt>
                <c:pt idx="616">
                  <c:v>436.28363047001619</c:v>
                </c:pt>
                <c:pt idx="617">
                  <c:v>436.30582524271847</c:v>
                </c:pt>
                <c:pt idx="618">
                  <c:v>436.30371567043619</c:v>
                </c:pt>
                <c:pt idx="619">
                  <c:v>436.32258064516128</c:v>
                </c:pt>
                <c:pt idx="620">
                  <c:v>436.33172302737518</c:v>
                </c:pt>
                <c:pt idx="621">
                  <c:v>436.32636655948551</c:v>
                </c:pt>
                <c:pt idx="622">
                  <c:v>436.29534510433388</c:v>
                </c:pt>
                <c:pt idx="623">
                  <c:v>436.2996794871795</c:v>
                </c:pt>
                <c:pt idx="624">
                  <c:v>436.32159999999999</c:v>
                </c:pt>
                <c:pt idx="625">
                  <c:v>436.3083067092652</c:v>
                </c:pt>
                <c:pt idx="626">
                  <c:v>436.30622009569379</c:v>
                </c:pt>
                <c:pt idx="627">
                  <c:v>436.32324840764329</c:v>
                </c:pt>
                <c:pt idx="628">
                  <c:v>436.3449920508744</c:v>
                </c:pt>
                <c:pt idx="629">
                  <c:v>436.35714285714283</c:v>
                </c:pt>
                <c:pt idx="630">
                  <c:v>436.35499207606972</c:v>
                </c:pt>
                <c:pt idx="631">
                  <c:v>436.33702531645571</c:v>
                </c:pt>
                <c:pt idx="632">
                  <c:v>436.35545023696682</c:v>
                </c:pt>
                <c:pt idx="633">
                  <c:v>436.35488958990538</c:v>
                </c:pt>
                <c:pt idx="634">
                  <c:v>436.3716535433071</c:v>
                </c:pt>
                <c:pt idx="635">
                  <c:v>436.37421383647796</c:v>
                </c:pt>
                <c:pt idx="636">
                  <c:v>436.3940345368917</c:v>
                </c:pt>
                <c:pt idx="637">
                  <c:v>436.39655172413791</c:v>
                </c:pt>
                <c:pt idx="638">
                  <c:v>436.3755868544601</c:v>
                </c:pt>
                <c:pt idx="639">
                  <c:v>436.37187499999999</c:v>
                </c:pt>
                <c:pt idx="640">
                  <c:v>436.37909516380654</c:v>
                </c:pt>
                <c:pt idx="641">
                  <c:v>436.38317757009344</c:v>
                </c:pt>
                <c:pt idx="642">
                  <c:v>436.39346811819598</c:v>
                </c:pt>
                <c:pt idx="643">
                  <c:v>436.40527950310559</c:v>
                </c:pt>
                <c:pt idx="644">
                  <c:v>436.41860465116281</c:v>
                </c:pt>
                <c:pt idx="645">
                  <c:v>436.41795665634675</c:v>
                </c:pt>
                <c:pt idx="646">
                  <c:v>436.41112828438946</c:v>
                </c:pt>
                <c:pt idx="647">
                  <c:v>436.40277777777777</c:v>
                </c:pt>
                <c:pt idx="648">
                  <c:v>436.40986132511557</c:v>
                </c:pt>
                <c:pt idx="649">
                  <c:v>436.39538461538461</c:v>
                </c:pt>
                <c:pt idx="650">
                  <c:v>436.39938556067591</c:v>
                </c:pt>
                <c:pt idx="651">
                  <c:v>436.38343558282207</c:v>
                </c:pt>
                <c:pt idx="652">
                  <c:v>436.37212863705975</c:v>
                </c:pt>
                <c:pt idx="653">
                  <c:v>436.39143730886849</c:v>
                </c:pt>
                <c:pt idx="654">
                  <c:v>436.38167938931298</c:v>
                </c:pt>
                <c:pt idx="655">
                  <c:v>436.36737804878049</c:v>
                </c:pt>
                <c:pt idx="656">
                  <c:v>436.36834094368339</c:v>
                </c:pt>
                <c:pt idx="657">
                  <c:v>436.38449848024317</c:v>
                </c:pt>
                <c:pt idx="658">
                  <c:v>436.37936267071319</c:v>
                </c:pt>
                <c:pt idx="659">
                  <c:v>436.36666666666667</c:v>
                </c:pt>
                <c:pt idx="660">
                  <c:v>436.37367624810895</c:v>
                </c:pt>
                <c:pt idx="661">
                  <c:v>436.37311178247734</c:v>
                </c:pt>
                <c:pt idx="662">
                  <c:v>436.37556561085972</c:v>
                </c:pt>
                <c:pt idx="663">
                  <c:v>436.38704819277109</c:v>
                </c:pt>
                <c:pt idx="664">
                  <c:v>436.38345864661653</c:v>
                </c:pt>
                <c:pt idx="665">
                  <c:v>436.37537537537537</c:v>
                </c:pt>
                <c:pt idx="666">
                  <c:v>436.36731634182911</c:v>
                </c:pt>
                <c:pt idx="667">
                  <c:v>436.36526946107784</c:v>
                </c:pt>
                <c:pt idx="668">
                  <c:v>436.37219730941706</c:v>
                </c:pt>
                <c:pt idx="669">
                  <c:v>436.35820895522386</c:v>
                </c:pt>
                <c:pt idx="670">
                  <c:v>436.34575260804769</c:v>
                </c:pt>
                <c:pt idx="671">
                  <c:v>436.36607142857144</c:v>
                </c:pt>
                <c:pt idx="672">
                  <c:v>436.38632986627044</c:v>
                </c:pt>
                <c:pt idx="673">
                  <c:v>436.393175074184</c:v>
                </c:pt>
                <c:pt idx="674">
                  <c:v>436.40740740740739</c:v>
                </c:pt>
                <c:pt idx="675">
                  <c:v>436.41272189349115</c:v>
                </c:pt>
                <c:pt idx="676">
                  <c:v>436.4224519940916</c:v>
                </c:pt>
                <c:pt idx="677">
                  <c:v>436.42625368731564</c:v>
                </c:pt>
                <c:pt idx="678">
                  <c:v>436.43888070692196</c:v>
                </c:pt>
                <c:pt idx="679">
                  <c:v>436.45882352941175</c:v>
                </c:pt>
                <c:pt idx="680">
                  <c:v>436.45227606461088</c:v>
                </c:pt>
                <c:pt idx="681">
                  <c:v>436.44721407624633</c:v>
                </c:pt>
                <c:pt idx="682">
                  <c:v>436.44509516837479</c:v>
                </c:pt>
                <c:pt idx="683">
                  <c:v>436.44590643274853</c:v>
                </c:pt>
                <c:pt idx="684">
                  <c:v>436.42043795620435</c:v>
                </c:pt>
                <c:pt idx="685">
                  <c:v>436.4271137026239</c:v>
                </c:pt>
                <c:pt idx="686">
                  <c:v>436.41339155749637</c:v>
                </c:pt>
                <c:pt idx="687">
                  <c:v>436.40697674418607</c:v>
                </c:pt>
                <c:pt idx="688">
                  <c:v>436.41654571843253</c:v>
                </c:pt>
                <c:pt idx="689">
                  <c:v>436.41884057971015</c:v>
                </c:pt>
                <c:pt idx="690">
                  <c:v>436.4095513748191</c:v>
                </c:pt>
                <c:pt idx="691">
                  <c:v>436.39739884393066</c:v>
                </c:pt>
                <c:pt idx="692">
                  <c:v>436.38961038961037</c:v>
                </c:pt>
                <c:pt idx="693">
                  <c:v>436.39913544668588</c:v>
                </c:pt>
                <c:pt idx="694">
                  <c:v>436.39280575539567</c:v>
                </c:pt>
                <c:pt idx="695">
                  <c:v>436.39798850574715</c:v>
                </c:pt>
                <c:pt idx="696">
                  <c:v>436.38880918220946</c:v>
                </c:pt>
                <c:pt idx="697">
                  <c:v>436.39684813753581</c:v>
                </c:pt>
                <c:pt idx="698">
                  <c:v>436.40629470672388</c:v>
                </c:pt>
                <c:pt idx="699">
                  <c:v>436.4242857142857</c:v>
                </c:pt>
                <c:pt idx="700">
                  <c:v>436.42368045649073</c:v>
                </c:pt>
                <c:pt idx="701">
                  <c:v>436.44301994301992</c:v>
                </c:pt>
                <c:pt idx="702">
                  <c:v>436.43100995732573</c:v>
                </c:pt>
                <c:pt idx="703">
                  <c:v>436.44602272727275</c:v>
                </c:pt>
                <c:pt idx="704">
                  <c:v>436.45106382978724</c:v>
                </c:pt>
                <c:pt idx="705">
                  <c:v>436.44475920679889</c:v>
                </c:pt>
                <c:pt idx="706">
                  <c:v>436.42574257425741</c:v>
                </c:pt>
                <c:pt idx="707">
                  <c:v>436.41101694915255</c:v>
                </c:pt>
                <c:pt idx="708">
                  <c:v>436.40197461212978</c:v>
                </c:pt>
                <c:pt idx="709">
                  <c:v>436.40140845070425</c:v>
                </c:pt>
                <c:pt idx="710">
                  <c:v>436.38959212376932</c:v>
                </c:pt>
                <c:pt idx="711">
                  <c:v>436.39747191011236</c:v>
                </c:pt>
                <c:pt idx="712">
                  <c:v>436.39691444600282</c:v>
                </c:pt>
                <c:pt idx="713">
                  <c:v>436.39635854341736</c:v>
                </c:pt>
                <c:pt idx="714">
                  <c:v>436.3958041958042</c:v>
                </c:pt>
                <c:pt idx="715">
                  <c:v>436.3868715083799</c:v>
                </c:pt>
                <c:pt idx="716">
                  <c:v>436.40027894002787</c:v>
                </c:pt>
                <c:pt idx="717">
                  <c:v>436.41225626740948</c:v>
                </c:pt>
                <c:pt idx="718">
                  <c:v>436.42002781641168</c:v>
                </c:pt>
                <c:pt idx="719">
                  <c:v>436.42638888888888</c:v>
                </c:pt>
                <c:pt idx="720">
                  <c:v>436.42302357836337</c:v>
                </c:pt>
                <c:pt idx="721">
                  <c:v>436.4196675900277</c:v>
                </c:pt>
                <c:pt idx="722">
                  <c:v>436.41908713692948</c:v>
                </c:pt>
                <c:pt idx="723">
                  <c:v>436.39640883977899</c:v>
                </c:pt>
                <c:pt idx="724">
                  <c:v>436.37655172413793</c:v>
                </c:pt>
                <c:pt idx="725">
                  <c:v>436.38842975206609</c:v>
                </c:pt>
                <c:pt idx="726">
                  <c:v>436.4016506189821</c:v>
                </c:pt>
                <c:pt idx="727">
                  <c:v>436.41758241758242</c:v>
                </c:pt>
                <c:pt idx="728">
                  <c:v>436.41838134430725</c:v>
                </c:pt>
                <c:pt idx="729">
                  <c:v>436.41506849315067</c:v>
                </c:pt>
                <c:pt idx="730">
                  <c:v>436.40082079343364</c:v>
                </c:pt>
                <c:pt idx="731">
                  <c:v>436.40437158469945</c:v>
                </c:pt>
                <c:pt idx="732">
                  <c:v>436.41336971350614</c:v>
                </c:pt>
                <c:pt idx="733">
                  <c:v>436.39373297002726</c:v>
                </c:pt>
                <c:pt idx="734">
                  <c:v>436.39319727891154</c:v>
                </c:pt>
                <c:pt idx="735">
                  <c:v>436.38315217391306</c:v>
                </c:pt>
                <c:pt idx="736">
                  <c:v>436.38805970149252</c:v>
                </c:pt>
                <c:pt idx="737">
                  <c:v>436.40243902439022</c:v>
                </c:pt>
                <c:pt idx="738">
                  <c:v>436.41407307171852</c:v>
                </c:pt>
                <c:pt idx="739">
                  <c:v>436.40540540540542</c:v>
                </c:pt>
                <c:pt idx="740">
                  <c:v>436.41565452091766</c:v>
                </c:pt>
                <c:pt idx="741">
                  <c:v>436.42452830188677</c:v>
                </c:pt>
                <c:pt idx="742">
                  <c:v>436.40376850605651</c:v>
                </c:pt>
                <c:pt idx="743">
                  <c:v>436.41666666666669</c:v>
                </c:pt>
                <c:pt idx="744">
                  <c:v>436.4</c:v>
                </c:pt>
                <c:pt idx="745">
                  <c:v>436.39008042895443</c:v>
                </c:pt>
                <c:pt idx="746">
                  <c:v>436.38286479250337</c:v>
                </c:pt>
                <c:pt idx="747">
                  <c:v>436.37299465240642</c:v>
                </c:pt>
                <c:pt idx="748">
                  <c:v>436.37116154873166</c:v>
                </c:pt>
                <c:pt idx="749">
                  <c:v>436.36799999999999</c:v>
                </c:pt>
                <c:pt idx="750">
                  <c:v>436.36351531291609</c:v>
                </c:pt>
                <c:pt idx="751">
                  <c:v>436.36835106382978</c:v>
                </c:pt>
                <c:pt idx="752">
                  <c:v>436.36786188579015</c:v>
                </c:pt>
                <c:pt idx="753">
                  <c:v>436.37665782493366</c:v>
                </c:pt>
                <c:pt idx="754">
                  <c:v>436.38543046357614</c:v>
                </c:pt>
                <c:pt idx="755">
                  <c:v>436.37433862433863</c:v>
                </c:pt>
                <c:pt idx="756">
                  <c:v>436.38441215323644</c:v>
                </c:pt>
                <c:pt idx="757">
                  <c:v>436.39182058047493</c:v>
                </c:pt>
                <c:pt idx="758">
                  <c:v>436.38735177865613</c:v>
                </c:pt>
                <c:pt idx="759">
                  <c:v>436.38552631578949</c:v>
                </c:pt>
                <c:pt idx="760">
                  <c:v>436.3850197109067</c:v>
                </c:pt>
                <c:pt idx="761">
                  <c:v>436.38845144356958</c:v>
                </c:pt>
                <c:pt idx="762">
                  <c:v>436.39318479685454</c:v>
                </c:pt>
                <c:pt idx="763">
                  <c:v>436.38089005235599</c:v>
                </c:pt>
                <c:pt idx="764">
                  <c:v>436.38169934640524</c:v>
                </c:pt>
                <c:pt idx="765">
                  <c:v>436.38250652741516</c:v>
                </c:pt>
                <c:pt idx="766">
                  <c:v>436.38200782268581</c:v>
                </c:pt>
                <c:pt idx="767">
                  <c:v>436.37890625</c:v>
                </c:pt>
                <c:pt idx="768">
                  <c:v>436.37191157347206</c:v>
                </c:pt>
                <c:pt idx="769">
                  <c:v>436.37532467532469</c:v>
                </c:pt>
                <c:pt idx="770">
                  <c:v>436.37354085603113</c:v>
                </c:pt>
                <c:pt idx="771">
                  <c:v>436.37694300518137</c:v>
                </c:pt>
                <c:pt idx="772">
                  <c:v>436.37904269081503</c:v>
                </c:pt>
                <c:pt idx="773">
                  <c:v>436.37596899224809</c:v>
                </c:pt>
                <c:pt idx="774">
                  <c:v>436.39354838709676</c:v>
                </c:pt>
                <c:pt idx="775">
                  <c:v>436.4033505154639</c:v>
                </c:pt>
                <c:pt idx="776">
                  <c:v>436.39124839124838</c:v>
                </c:pt>
                <c:pt idx="777">
                  <c:v>436.39588688946014</c:v>
                </c:pt>
                <c:pt idx="778">
                  <c:v>436.39281129653403</c:v>
                </c:pt>
                <c:pt idx="779">
                  <c:v>436.39102564102564</c:v>
                </c:pt>
                <c:pt idx="780">
                  <c:v>436.3854033290653</c:v>
                </c:pt>
                <c:pt idx="781">
                  <c:v>436.37340153452686</c:v>
                </c:pt>
                <c:pt idx="782">
                  <c:v>436.37164750957857</c:v>
                </c:pt>
                <c:pt idx="783">
                  <c:v>436.36734693877548</c:v>
                </c:pt>
                <c:pt idx="784">
                  <c:v>436.3643312101911</c:v>
                </c:pt>
                <c:pt idx="785">
                  <c:v>436.36768447837153</c:v>
                </c:pt>
                <c:pt idx="786">
                  <c:v>436.35959339263025</c:v>
                </c:pt>
                <c:pt idx="787">
                  <c:v>436.37309644670052</c:v>
                </c:pt>
                <c:pt idx="788">
                  <c:v>436.39036755386564</c:v>
                </c:pt>
                <c:pt idx="789">
                  <c:v>436.40253164556964</c:v>
                </c:pt>
                <c:pt idx="790">
                  <c:v>436.39949431099876</c:v>
                </c:pt>
                <c:pt idx="791">
                  <c:v>436.40277777777777</c:v>
                </c:pt>
                <c:pt idx="792">
                  <c:v>436.4035308953342</c:v>
                </c:pt>
                <c:pt idx="793">
                  <c:v>436.4130982367758</c:v>
                </c:pt>
                <c:pt idx="794">
                  <c:v>436.41257861635222</c:v>
                </c:pt>
                <c:pt idx="795">
                  <c:v>436.41331658291455</c:v>
                </c:pt>
                <c:pt idx="796">
                  <c:v>436.4115432873275</c:v>
                </c:pt>
                <c:pt idx="797">
                  <c:v>436.41729323308272</c:v>
                </c:pt>
                <c:pt idx="798">
                  <c:v>436.42052565707132</c:v>
                </c:pt>
                <c:pt idx="799">
                  <c:v>436.40249999999997</c:v>
                </c:pt>
                <c:pt idx="800">
                  <c:v>436.39825218476904</c:v>
                </c:pt>
                <c:pt idx="801">
                  <c:v>436.39900249376558</c:v>
                </c:pt>
                <c:pt idx="802">
                  <c:v>436.387297633873</c:v>
                </c:pt>
                <c:pt idx="803">
                  <c:v>436.37313432835822</c:v>
                </c:pt>
                <c:pt idx="804">
                  <c:v>436.35155279503107</c:v>
                </c:pt>
                <c:pt idx="805">
                  <c:v>436.3374689826303</c:v>
                </c:pt>
                <c:pt idx="806">
                  <c:v>436.33085501858739</c:v>
                </c:pt>
                <c:pt idx="807">
                  <c:v>436.33292079207922</c:v>
                </c:pt>
                <c:pt idx="808">
                  <c:v>436.33003708281831</c:v>
                </c:pt>
                <c:pt idx="809">
                  <c:v>436.32098765432102</c:v>
                </c:pt>
                <c:pt idx="810">
                  <c:v>436.33168927250307</c:v>
                </c:pt>
                <c:pt idx="811">
                  <c:v>436.32881773399015</c:v>
                </c:pt>
                <c:pt idx="812">
                  <c:v>436.31980319803199</c:v>
                </c:pt>
                <c:pt idx="813">
                  <c:v>436.30835380835379</c:v>
                </c:pt>
                <c:pt idx="814">
                  <c:v>436.3006134969325</c:v>
                </c:pt>
                <c:pt idx="815">
                  <c:v>436.29656862745099</c:v>
                </c:pt>
                <c:pt idx="816">
                  <c:v>436.30232558139534</c:v>
                </c:pt>
                <c:pt idx="817">
                  <c:v>436.3031784841076</c:v>
                </c:pt>
                <c:pt idx="818">
                  <c:v>436.2967032967033</c:v>
                </c:pt>
                <c:pt idx="819">
                  <c:v>436.29756097560977</c:v>
                </c:pt>
                <c:pt idx="820">
                  <c:v>436.29963459196102</c:v>
                </c:pt>
                <c:pt idx="821">
                  <c:v>436.28710462287103</c:v>
                </c:pt>
                <c:pt idx="822">
                  <c:v>436.30133657351155</c:v>
                </c:pt>
                <c:pt idx="823">
                  <c:v>436.31674757281553</c:v>
                </c:pt>
                <c:pt idx="824">
                  <c:v>436.32969696969695</c:v>
                </c:pt>
                <c:pt idx="825">
                  <c:v>436.33292978208232</c:v>
                </c:pt>
                <c:pt idx="826">
                  <c:v>436.322853688029</c:v>
                </c:pt>
                <c:pt idx="827">
                  <c:v>436.32487922705315</c:v>
                </c:pt>
                <c:pt idx="828">
                  <c:v>436.31363088057901</c:v>
                </c:pt>
                <c:pt idx="829">
                  <c:v>436.31325301204816</c:v>
                </c:pt>
                <c:pt idx="830">
                  <c:v>436.31287605294824</c:v>
                </c:pt>
                <c:pt idx="831">
                  <c:v>436.3125</c:v>
                </c:pt>
                <c:pt idx="832">
                  <c:v>436.30492196878754</c:v>
                </c:pt>
                <c:pt idx="833">
                  <c:v>436.29976019184653</c:v>
                </c:pt>
                <c:pt idx="834">
                  <c:v>436.30658682634731</c:v>
                </c:pt>
                <c:pt idx="835">
                  <c:v>436.3038277511962</c:v>
                </c:pt>
                <c:pt idx="836">
                  <c:v>436.30346475507764</c:v>
                </c:pt>
                <c:pt idx="837">
                  <c:v>436.29355608591885</c:v>
                </c:pt>
                <c:pt idx="838">
                  <c:v>436.30989272943981</c:v>
                </c:pt>
                <c:pt idx="839">
                  <c:v>436.3</c:v>
                </c:pt>
                <c:pt idx="840">
                  <c:v>436.29488703923903</c:v>
                </c:pt>
                <c:pt idx="841">
                  <c:v>436.30285035629453</c:v>
                </c:pt>
                <c:pt idx="842">
                  <c:v>436.31791221826808</c:v>
                </c:pt>
                <c:pt idx="843">
                  <c:v>436.32345971563979</c:v>
                </c:pt>
                <c:pt idx="844">
                  <c:v>436.32071005917157</c:v>
                </c:pt>
                <c:pt idx="845">
                  <c:v>436.29196217494092</c:v>
                </c:pt>
                <c:pt idx="846">
                  <c:v>436.28335301062572</c:v>
                </c:pt>
                <c:pt idx="847">
                  <c:v>436.27358490566036</c:v>
                </c:pt>
                <c:pt idx="848">
                  <c:v>436.26030624263842</c:v>
                </c:pt>
                <c:pt idx="849">
                  <c:v>436.24941176470588</c:v>
                </c:pt>
                <c:pt idx="850">
                  <c:v>436.23971797884843</c:v>
                </c:pt>
                <c:pt idx="851">
                  <c:v>436.24882629107981</c:v>
                </c:pt>
                <c:pt idx="852">
                  <c:v>436.24736225087923</c:v>
                </c:pt>
                <c:pt idx="853">
                  <c:v>436.25058548009366</c:v>
                </c:pt>
                <c:pt idx="854">
                  <c:v>436.25614035087722</c:v>
                </c:pt>
                <c:pt idx="855">
                  <c:v>436.24649532710282</c:v>
                </c:pt>
                <c:pt idx="856">
                  <c:v>436.24387397899648</c:v>
                </c:pt>
                <c:pt idx="857">
                  <c:v>436.25291375291374</c:v>
                </c:pt>
                <c:pt idx="858">
                  <c:v>436.26542491268918</c:v>
                </c:pt>
                <c:pt idx="859">
                  <c:v>436.26627906976745</c:v>
                </c:pt>
                <c:pt idx="860">
                  <c:v>436.27409988385597</c:v>
                </c:pt>
                <c:pt idx="861">
                  <c:v>436.28306264501163</c:v>
                </c:pt>
                <c:pt idx="862">
                  <c:v>436.29316338354579</c:v>
                </c:pt>
                <c:pt idx="863">
                  <c:v>436.28356481481484</c:v>
                </c:pt>
                <c:pt idx="864">
                  <c:v>436.29017341040463</c:v>
                </c:pt>
                <c:pt idx="865">
                  <c:v>436.28290993071596</c:v>
                </c:pt>
                <c:pt idx="866">
                  <c:v>436.28604382929643</c:v>
                </c:pt>
                <c:pt idx="867">
                  <c:v>436.28110599078343</c:v>
                </c:pt>
                <c:pt idx="868">
                  <c:v>436.26927502876867</c:v>
                </c:pt>
                <c:pt idx="869">
                  <c:v>436.27126436781612</c:v>
                </c:pt>
                <c:pt idx="870">
                  <c:v>436.27439724454649</c:v>
                </c:pt>
                <c:pt idx="871">
                  <c:v>436.27522935779814</c:v>
                </c:pt>
                <c:pt idx="872">
                  <c:v>436.29095074455898</c:v>
                </c:pt>
                <c:pt idx="873">
                  <c:v>436.28718535469108</c:v>
                </c:pt>
                <c:pt idx="874">
                  <c:v>436.26628571428569</c:v>
                </c:pt>
                <c:pt idx="875">
                  <c:v>436.26369863013701</c:v>
                </c:pt>
                <c:pt idx="876">
                  <c:v>436.26795895096922</c:v>
                </c:pt>
                <c:pt idx="877">
                  <c:v>436.26993166287014</c:v>
                </c:pt>
                <c:pt idx="878">
                  <c:v>436.26507394766782</c:v>
                </c:pt>
                <c:pt idx="879">
                  <c:v>436.26136363636363</c:v>
                </c:pt>
                <c:pt idx="880">
                  <c:v>436.2587968217934</c:v>
                </c:pt>
                <c:pt idx="881">
                  <c:v>436.2641723356009</c:v>
                </c:pt>
                <c:pt idx="882">
                  <c:v>436.25028312570782</c:v>
                </c:pt>
                <c:pt idx="883">
                  <c:v>436.25904977375563</c:v>
                </c:pt>
                <c:pt idx="884">
                  <c:v>436.24858757062145</c:v>
                </c:pt>
                <c:pt idx="885">
                  <c:v>436.24943566591423</c:v>
                </c:pt>
                <c:pt idx="886">
                  <c:v>436.25817361894025</c:v>
                </c:pt>
                <c:pt idx="887">
                  <c:v>436.26351351351349</c:v>
                </c:pt>
                <c:pt idx="888">
                  <c:v>436.26546681664792</c:v>
                </c:pt>
                <c:pt idx="889">
                  <c:v>436.25505617977529</c:v>
                </c:pt>
                <c:pt idx="890">
                  <c:v>436.26599326599325</c:v>
                </c:pt>
                <c:pt idx="891">
                  <c:v>436.25896860986546</c:v>
                </c:pt>
                <c:pt idx="892">
                  <c:v>436.25083986562151</c:v>
                </c:pt>
                <c:pt idx="893">
                  <c:v>436.2628635346756</c:v>
                </c:pt>
                <c:pt idx="894">
                  <c:v>436.26815642458098</c:v>
                </c:pt>
                <c:pt idx="895">
                  <c:v>436.25669642857144</c:v>
                </c:pt>
                <c:pt idx="896">
                  <c:v>436.23634336677816</c:v>
                </c:pt>
                <c:pt idx="897">
                  <c:v>436.2227171492205</c:v>
                </c:pt>
                <c:pt idx="898">
                  <c:v>436.22246941045609</c:v>
                </c:pt>
                <c:pt idx="899">
                  <c:v>436.20444444444445</c:v>
                </c:pt>
                <c:pt idx="900">
                  <c:v>436.21087680355163</c:v>
                </c:pt>
                <c:pt idx="901">
                  <c:v>436.21064301552104</c:v>
                </c:pt>
                <c:pt idx="902">
                  <c:v>436.20376522702105</c:v>
                </c:pt>
                <c:pt idx="903">
                  <c:v>436.20132743362831</c:v>
                </c:pt>
                <c:pt idx="904">
                  <c:v>436.21657458563539</c:v>
                </c:pt>
                <c:pt idx="905">
                  <c:v>436.22185430463577</c:v>
                </c:pt>
                <c:pt idx="906">
                  <c:v>436.23042998897466</c:v>
                </c:pt>
                <c:pt idx="907">
                  <c:v>436.23458149779736</c:v>
                </c:pt>
                <c:pt idx="908">
                  <c:v>436.22772277227722</c:v>
                </c:pt>
                <c:pt idx="909">
                  <c:v>436.22637362637363</c:v>
                </c:pt>
                <c:pt idx="910">
                  <c:v>436.23161361141604</c:v>
                </c:pt>
                <c:pt idx="911">
                  <c:v>436.23355263157896</c:v>
                </c:pt>
                <c:pt idx="912">
                  <c:v>436.23329682365829</c:v>
                </c:pt>
                <c:pt idx="913">
                  <c:v>436.23413566739606</c:v>
                </c:pt>
                <c:pt idx="914">
                  <c:v>436.2327868852459</c:v>
                </c:pt>
                <c:pt idx="915">
                  <c:v>436.23144104803492</c:v>
                </c:pt>
                <c:pt idx="916">
                  <c:v>436.22137404580155</c:v>
                </c:pt>
                <c:pt idx="917">
                  <c:v>436.22440087145969</c:v>
                </c:pt>
                <c:pt idx="918">
                  <c:v>436.22633297062026</c:v>
                </c:pt>
                <c:pt idx="919">
                  <c:v>436.22826086956519</c:v>
                </c:pt>
                <c:pt idx="920">
                  <c:v>436.22801302931595</c:v>
                </c:pt>
                <c:pt idx="921">
                  <c:v>436.22125813449026</c:v>
                </c:pt>
                <c:pt idx="922">
                  <c:v>436.22751895991331</c:v>
                </c:pt>
                <c:pt idx="923">
                  <c:v>436.22294372294374</c:v>
                </c:pt>
                <c:pt idx="924">
                  <c:v>436.2302702702703</c:v>
                </c:pt>
                <c:pt idx="925">
                  <c:v>436.22570194384451</c:v>
                </c:pt>
                <c:pt idx="926">
                  <c:v>436.22977346278316</c:v>
                </c:pt>
                <c:pt idx="927">
                  <c:v>436.24245689655174</c:v>
                </c:pt>
                <c:pt idx="928">
                  <c:v>436.2529601722282</c:v>
                </c:pt>
                <c:pt idx="929">
                  <c:v>436.26236559139784</c:v>
                </c:pt>
                <c:pt idx="930">
                  <c:v>436.26315789473682</c:v>
                </c:pt>
                <c:pt idx="931">
                  <c:v>436.27575107296138</c:v>
                </c:pt>
                <c:pt idx="932">
                  <c:v>436.2765273311897</c:v>
                </c:pt>
                <c:pt idx="933">
                  <c:v>436.28372591006422</c:v>
                </c:pt>
                <c:pt idx="934">
                  <c:v>436.26524064171122</c:v>
                </c:pt>
                <c:pt idx="935">
                  <c:v>436.27777777777777</c:v>
                </c:pt>
                <c:pt idx="936">
                  <c:v>436.28281750266808</c:v>
                </c:pt>
                <c:pt idx="937">
                  <c:v>436.28571428571428</c:v>
                </c:pt>
                <c:pt idx="938">
                  <c:v>436.28541001064963</c:v>
                </c:pt>
                <c:pt idx="939">
                  <c:v>436.28617021276597</c:v>
                </c:pt>
                <c:pt idx="940">
                  <c:v>436.27948990435709</c:v>
                </c:pt>
                <c:pt idx="941">
                  <c:v>436.28025477707007</c:v>
                </c:pt>
                <c:pt idx="942">
                  <c:v>436.27147401908803</c:v>
                </c:pt>
                <c:pt idx="943">
                  <c:v>436.25635593220341</c:v>
                </c:pt>
                <c:pt idx="944">
                  <c:v>436.25925925925924</c:v>
                </c:pt>
                <c:pt idx="945">
                  <c:v>436.26109936575051</c:v>
                </c:pt>
                <c:pt idx="946">
                  <c:v>436.25871172122493</c:v>
                </c:pt>
                <c:pt idx="947">
                  <c:v>436.25210970464133</c:v>
                </c:pt>
                <c:pt idx="948">
                  <c:v>436.24973656480506</c:v>
                </c:pt>
                <c:pt idx="949">
                  <c:v>436.23263157894735</c:v>
                </c:pt>
                <c:pt idx="950">
                  <c:v>436.2355415352261</c:v>
                </c:pt>
                <c:pt idx="951">
                  <c:v>436.23004201680675</c:v>
                </c:pt>
                <c:pt idx="952">
                  <c:v>436.23714585519411</c:v>
                </c:pt>
                <c:pt idx="953">
                  <c:v>436.22222222222223</c:v>
                </c:pt>
                <c:pt idx="954">
                  <c:v>436.2157068062827</c:v>
                </c:pt>
                <c:pt idx="955">
                  <c:v>436.22175732217573</c:v>
                </c:pt>
                <c:pt idx="956">
                  <c:v>436.21107628004182</c:v>
                </c:pt>
                <c:pt idx="957">
                  <c:v>436.21085594989563</c:v>
                </c:pt>
                <c:pt idx="958">
                  <c:v>436.22314911366004</c:v>
                </c:pt>
                <c:pt idx="959">
                  <c:v>436.22916666666669</c:v>
                </c:pt>
                <c:pt idx="960">
                  <c:v>436.22372528616023</c:v>
                </c:pt>
                <c:pt idx="961">
                  <c:v>436.22869022869025</c:v>
                </c:pt>
                <c:pt idx="962">
                  <c:v>436.23052959501558</c:v>
                </c:pt>
                <c:pt idx="963">
                  <c:v>436.22821576763488</c:v>
                </c:pt>
                <c:pt idx="964">
                  <c:v>436.23834196891193</c:v>
                </c:pt>
                <c:pt idx="965">
                  <c:v>436.2432712215321</c:v>
                </c:pt>
                <c:pt idx="966">
                  <c:v>436.25025853154085</c:v>
                </c:pt>
                <c:pt idx="967">
                  <c:v>436.25309917355372</c:v>
                </c:pt>
                <c:pt idx="968">
                  <c:v>436.24974200206401</c:v>
                </c:pt>
                <c:pt idx="969">
                  <c:v>436.25360824742268</c:v>
                </c:pt>
                <c:pt idx="970">
                  <c:v>436.26467559217303</c:v>
                </c:pt>
                <c:pt idx="971">
                  <c:v>436.25925925925924</c:v>
                </c:pt>
                <c:pt idx="972">
                  <c:v>436.25385405960947</c:v>
                </c:pt>
                <c:pt idx="973">
                  <c:v>436.24640657084188</c:v>
                </c:pt>
                <c:pt idx="974">
                  <c:v>436.25641025641028</c:v>
                </c:pt>
                <c:pt idx="975">
                  <c:v>436.25922131147541</c:v>
                </c:pt>
                <c:pt idx="976">
                  <c:v>436.24462640736948</c:v>
                </c:pt>
                <c:pt idx="977">
                  <c:v>436.25153374233128</c:v>
                </c:pt>
                <c:pt idx="978">
                  <c:v>436.25434116445354</c:v>
                </c:pt>
                <c:pt idx="979">
                  <c:v>436.25612244897957</c:v>
                </c:pt>
                <c:pt idx="980">
                  <c:v>436.26707441386338</c:v>
                </c:pt>
                <c:pt idx="981">
                  <c:v>436.27291242362526</c:v>
                </c:pt>
                <c:pt idx="982">
                  <c:v>436.27263479145472</c:v>
                </c:pt>
                <c:pt idx="983">
                  <c:v>436.26727642276421</c:v>
                </c:pt>
                <c:pt idx="984">
                  <c:v>436.26802030456855</c:v>
                </c:pt>
                <c:pt idx="985">
                  <c:v>436.27281947261662</c:v>
                </c:pt>
                <c:pt idx="986">
                  <c:v>436.28166160081054</c:v>
                </c:pt>
                <c:pt idx="987">
                  <c:v>436.2844129554656</c:v>
                </c:pt>
                <c:pt idx="988">
                  <c:v>436.28715874620826</c:v>
                </c:pt>
                <c:pt idx="989">
                  <c:v>436.29898989898987</c:v>
                </c:pt>
                <c:pt idx="990">
                  <c:v>436.31180625630674</c:v>
                </c:pt>
                <c:pt idx="991">
                  <c:v>436.31552419354841</c:v>
                </c:pt>
                <c:pt idx="992">
                  <c:v>436.30715005035245</c:v>
                </c:pt>
                <c:pt idx="993">
                  <c:v>436.30885311871225</c:v>
                </c:pt>
                <c:pt idx="994">
                  <c:v>436.30351758793972</c:v>
                </c:pt>
                <c:pt idx="995">
                  <c:v>436.29618473895584</c:v>
                </c:pt>
                <c:pt idx="996">
                  <c:v>436.28986960882651</c:v>
                </c:pt>
                <c:pt idx="997">
                  <c:v>436.27955911823648</c:v>
                </c:pt>
                <c:pt idx="998">
                  <c:v>436.27027027027026</c:v>
                </c:pt>
                <c:pt idx="999">
                  <c:v>436.27100000000002</c:v>
                </c:pt>
              </c:numCache>
            </c:numRef>
          </c:yVal>
          <c:smooth val="0"/>
          <c:extLst>
            <c:ext xmlns:c16="http://schemas.microsoft.com/office/drawing/2014/chart" uri="{C3380CC4-5D6E-409C-BE32-E72D297353CC}">
              <c16:uniqueId val="{00000000-99B9-4238-8ADC-AC37A5BD1AE4}"/>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Rooms</a:t>
                </a:r>
              </a:p>
            </c:rich>
          </c:tx>
          <c:overlay val="0"/>
          <c:spPr>
            <a:noFill/>
            <a:ln>
              <a:noFill/>
            </a:ln>
            <a:effectLst/>
          </c:sp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Revenue</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$599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0"/>
          <c:order val="0"/>
          <c:marker>
            <c:symbol val="none"/>
          </c:marker>
          <c:xVal>
            <c:numRef>
              <c:f>'5.Simulation-fixed values'!$AH$5:$AH$1004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values'!$AY$5:$AY$1004</c:f>
              <c:numCache>
                <c:formatCode>_("$"* #,##0.00_);_("$"* \(#,##0.00\);_("$"* "-"??_);_(@_)</c:formatCode>
                <c:ptCount val="1000"/>
                <c:pt idx="0">
                  <c:v>264758</c:v>
                </c:pt>
                <c:pt idx="1">
                  <c:v>262961</c:v>
                </c:pt>
                <c:pt idx="2">
                  <c:v>263959.33333333331</c:v>
                </c:pt>
                <c:pt idx="3">
                  <c:v>264907.75</c:v>
                </c:pt>
                <c:pt idx="4">
                  <c:v>263440.2</c:v>
                </c:pt>
                <c:pt idx="5">
                  <c:v>263460.16666666669</c:v>
                </c:pt>
                <c:pt idx="6">
                  <c:v>264159</c:v>
                </c:pt>
                <c:pt idx="7">
                  <c:v>264233.875</c:v>
                </c:pt>
                <c:pt idx="8">
                  <c:v>263826.22222222225</c:v>
                </c:pt>
                <c:pt idx="9">
                  <c:v>263919.40000000002</c:v>
                </c:pt>
                <c:pt idx="10">
                  <c:v>263995.63636363635</c:v>
                </c:pt>
                <c:pt idx="11">
                  <c:v>264009.25</c:v>
                </c:pt>
                <c:pt idx="12">
                  <c:v>264159</c:v>
                </c:pt>
                <c:pt idx="13">
                  <c:v>264501.28571428574</c:v>
                </c:pt>
                <c:pt idx="14">
                  <c:v>263999.26666666666</c:v>
                </c:pt>
                <c:pt idx="15">
                  <c:v>263971.8125</c:v>
                </c:pt>
                <c:pt idx="16">
                  <c:v>263912.35294117645</c:v>
                </c:pt>
                <c:pt idx="17">
                  <c:v>263892.77777777775</c:v>
                </c:pt>
                <c:pt idx="18">
                  <c:v>263749.15789473685</c:v>
                </c:pt>
                <c:pt idx="19">
                  <c:v>264039.2</c:v>
                </c:pt>
                <c:pt idx="20">
                  <c:v>264044.90476190473</c:v>
                </c:pt>
                <c:pt idx="21">
                  <c:v>263805.04545454547</c:v>
                </c:pt>
                <c:pt idx="22">
                  <c:v>264054.82608695654</c:v>
                </c:pt>
                <c:pt idx="23">
                  <c:v>264109.08333333331</c:v>
                </c:pt>
                <c:pt idx="24">
                  <c:v>264326.71999999997</c:v>
                </c:pt>
                <c:pt idx="25">
                  <c:v>264366.34615384613</c:v>
                </c:pt>
                <c:pt idx="26">
                  <c:v>264336.48148148146</c:v>
                </c:pt>
                <c:pt idx="27">
                  <c:v>264415.71428571426</c:v>
                </c:pt>
                <c:pt idx="28">
                  <c:v>264324.24137931032</c:v>
                </c:pt>
                <c:pt idx="29">
                  <c:v>264198.93333333335</c:v>
                </c:pt>
                <c:pt idx="30">
                  <c:v>264197.6451612903</c:v>
                </c:pt>
                <c:pt idx="31">
                  <c:v>264364.90625</c:v>
                </c:pt>
                <c:pt idx="32">
                  <c:v>264322.36363636365</c:v>
                </c:pt>
                <c:pt idx="33">
                  <c:v>264370.4117647059</c:v>
                </c:pt>
                <c:pt idx="34">
                  <c:v>264141.88571428572</c:v>
                </c:pt>
                <c:pt idx="35">
                  <c:v>264242.19444444444</c:v>
                </c:pt>
                <c:pt idx="36">
                  <c:v>264126.6216216216</c:v>
                </c:pt>
                <c:pt idx="37">
                  <c:v>263969.84210526315</c:v>
                </c:pt>
                <c:pt idx="38">
                  <c:v>264082.20512820513</c:v>
                </c:pt>
                <c:pt idx="39">
                  <c:v>264039.2</c:v>
                </c:pt>
                <c:pt idx="40">
                  <c:v>263969.07317073172</c:v>
                </c:pt>
                <c:pt idx="41">
                  <c:v>263973.59523809527</c:v>
                </c:pt>
                <c:pt idx="42">
                  <c:v>264089.34883720928</c:v>
                </c:pt>
                <c:pt idx="43">
                  <c:v>264118.15909090912</c:v>
                </c:pt>
                <c:pt idx="44">
                  <c:v>264079.13333333336</c:v>
                </c:pt>
                <c:pt idx="45">
                  <c:v>264067.84782608697</c:v>
                </c:pt>
                <c:pt idx="46">
                  <c:v>264146.25531914894</c:v>
                </c:pt>
                <c:pt idx="47">
                  <c:v>264171.47916666669</c:v>
                </c:pt>
                <c:pt idx="48">
                  <c:v>264256.79591836734</c:v>
                </c:pt>
                <c:pt idx="49">
                  <c:v>264218.90000000002</c:v>
                </c:pt>
                <c:pt idx="50">
                  <c:v>264241.21568627452</c:v>
                </c:pt>
                <c:pt idx="51">
                  <c:v>264228.11538461538</c:v>
                </c:pt>
                <c:pt idx="52">
                  <c:v>264328.52830188681</c:v>
                </c:pt>
                <c:pt idx="53">
                  <c:v>264369.75925925927</c:v>
                </c:pt>
                <c:pt idx="54">
                  <c:v>264126.32727272727</c:v>
                </c:pt>
                <c:pt idx="55">
                  <c:v>264105.51785714284</c:v>
                </c:pt>
                <c:pt idx="56">
                  <c:v>263990.85964912281</c:v>
                </c:pt>
                <c:pt idx="57">
                  <c:v>263983.43103448278</c:v>
                </c:pt>
                <c:pt idx="58">
                  <c:v>263986.40677966102</c:v>
                </c:pt>
                <c:pt idx="59">
                  <c:v>264049.18333333335</c:v>
                </c:pt>
                <c:pt idx="60">
                  <c:v>264080.44262295082</c:v>
                </c:pt>
                <c:pt idx="61">
                  <c:v>263888.48387096776</c:v>
                </c:pt>
                <c:pt idx="62">
                  <c:v>263978.34920634923</c:v>
                </c:pt>
                <c:pt idx="63">
                  <c:v>263915.65625</c:v>
                </c:pt>
                <c:pt idx="64">
                  <c:v>263937.83076923079</c:v>
                </c:pt>
                <c:pt idx="65">
                  <c:v>263823.19696969696</c:v>
                </c:pt>
                <c:pt idx="66">
                  <c:v>263837.14925373136</c:v>
                </c:pt>
                <c:pt idx="67">
                  <c:v>263639.2794117647</c:v>
                </c:pt>
                <c:pt idx="68">
                  <c:v>263629.44927536231</c:v>
                </c:pt>
                <c:pt idx="69">
                  <c:v>263645.57142857142</c:v>
                </c:pt>
                <c:pt idx="70">
                  <c:v>263686.54929577466</c:v>
                </c:pt>
                <c:pt idx="71">
                  <c:v>263751.34722222225</c:v>
                </c:pt>
                <c:pt idx="72">
                  <c:v>263765.1369863014</c:v>
                </c:pt>
                <c:pt idx="73">
                  <c:v>263746.17567567568</c:v>
                </c:pt>
                <c:pt idx="74">
                  <c:v>263727.71999999997</c:v>
                </c:pt>
                <c:pt idx="75">
                  <c:v>263804.32894736843</c:v>
                </c:pt>
                <c:pt idx="76">
                  <c:v>263878.94805194804</c:v>
                </c:pt>
                <c:pt idx="77">
                  <c:v>263897.89743589744</c:v>
                </c:pt>
                <c:pt idx="78">
                  <c:v>263954.27848101268</c:v>
                </c:pt>
                <c:pt idx="79">
                  <c:v>263986.78749999998</c:v>
                </c:pt>
                <c:pt idx="80">
                  <c:v>263892.77777777775</c:v>
                </c:pt>
                <c:pt idx="81">
                  <c:v>263852.19512195123</c:v>
                </c:pt>
                <c:pt idx="82">
                  <c:v>263870.32530120481</c:v>
                </c:pt>
                <c:pt idx="83">
                  <c:v>263795.32142857142</c:v>
                </c:pt>
                <c:pt idx="84">
                  <c:v>263792.55294117646</c:v>
                </c:pt>
                <c:pt idx="85">
                  <c:v>263859.5</c:v>
                </c:pt>
                <c:pt idx="86">
                  <c:v>263835.40229885059</c:v>
                </c:pt>
                <c:pt idx="87">
                  <c:v>263805.04545454547</c:v>
                </c:pt>
                <c:pt idx="88">
                  <c:v>263869.59550561797</c:v>
                </c:pt>
                <c:pt idx="89">
                  <c:v>263819.56666666665</c:v>
                </c:pt>
                <c:pt idx="90">
                  <c:v>263849.62637362635</c:v>
                </c:pt>
                <c:pt idx="91">
                  <c:v>263852.98913043475</c:v>
                </c:pt>
                <c:pt idx="92">
                  <c:v>263914.24731182796</c:v>
                </c:pt>
                <c:pt idx="93">
                  <c:v>263789.40425531915</c:v>
                </c:pt>
                <c:pt idx="94">
                  <c:v>263446.50526315789</c:v>
                </c:pt>
                <c:pt idx="95">
                  <c:v>263485.125</c:v>
                </c:pt>
                <c:pt idx="96">
                  <c:v>263485.89690721652</c:v>
                </c:pt>
                <c:pt idx="97">
                  <c:v>263498.87755102041</c:v>
                </c:pt>
                <c:pt idx="98">
                  <c:v>263469.24242424243</c:v>
                </c:pt>
                <c:pt idx="99">
                  <c:v>263488.12</c:v>
                </c:pt>
                <c:pt idx="100">
                  <c:v>263494.7623762376</c:v>
                </c:pt>
                <c:pt idx="101">
                  <c:v>263530.63725490199</c:v>
                </c:pt>
                <c:pt idx="102">
                  <c:v>263542.55339805823</c:v>
                </c:pt>
                <c:pt idx="103">
                  <c:v>263554.24038461538</c:v>
                </c:pt>
                <c:pt idx="104">
                  <c:v>263611.34285714285</c:v>
                </c:pt>
                <c:pt idx="105">
                  <c:v>263599.55660377361</c:v>
                </c:pt>
                <c:pt idx="106">
                  <c:v>263655.16822429909</c:v>
                </c:pt>
                <c:pt idx="107">
                  <c:v>263604.37037037039</c:v>
                </c:pt>
                <c:pt idx="108">
                  <c:v>263609.45871559635</c:v>
                </c:pt>
                <c:pt idx="109">
                  <c:v>263625.34545454546</c:v>
                </c:pt>
                <c:pt idx="110">
                  <c:v>263651.73873873876</c:v>
                </c:pt>
                <c:pt idx="111">
                  <c:v>263650.91964285716</c:v>
                </c:pt>
                <c:pt idx="112">
                  <c:v>263655.41592920356</c:v>
                </c:pt>
                <c:pt idx="113">
                  <c:v>263638.81578947371</c:v>
                </c:pt>
                <c:pt idx="114">
                  <c:v>263606.87826086959</c:v>
                </c:pt>
                <c:pt idx="115">
                  <c:v>263642.62068965519</c:v>
                </c:pt>
                <c:pt idx="116">
                  <c:v>263641.9145299145</c:v>
                </c:pt>
                <c:pt idx="117">
                  <c:v>263656.44915254239</c:v>
                </c:pt>
                <c:pt idx="118">
                  <c:v>263675.77310924372</c:v>
                </c:pt>
                <c:pt idx="119">
                  <c:v>263669.81666666665</c:v>
                </c:pt>
                <c:pt idx="120">
                  <c:v>263693.66115702479</c:v>
                </c:pt>
                <c:pt idx="121">
                  <c:v>263682.74590163934</c:v>
                </c:pt>
                <c:pt idx="122">
                  <c:v>263686.61788617884</c:v>
                </c:pt>
                <c:pt idx="123">
                  <c:v>263719.41129032261</c:v>
                </c:pt>
                <c:pt idx="124">
                  <c:v>263756.47200000001</c:v>
                </c:pt>
                <c:pt idx="125">
                  <c:v>263797.6984126984</c:v>
                </c:pt>
                <c:pt idx="126">
                  <c:v>263758.09448818897</c:v>
                </c:pt>
                <c:pt idx="127">
                  <c:v>263765.90625</c:v>
                </c:pt>
                <c:pt idx="128">
                  <c:v>263764.31007751939</c:v>
                </c:pt>
                <c:pt idx="129">
                  <c:v>263675.19230769231</c:v>
                </c:pt>
                <c:pt idx="130">
                  <c:v>263715.46564885497</c:v>
                </c:pt>
                <c:pt idx="131">
                  <c:v>263709.75</c:v>
                </c:pt>
                <c:pt idx="132">
                  <c:v>263749.15789473685</c:v>
                </c:pt>
                <c:pt idx="133">
                  <c:v>263743.27611940296</c:v>
                </c:pt>
                <c:pt idx="134">
                  <c:v>263710.85925925925</c:v>
                </c:pt>
                <c:pt idx="135">
                  <c:v>263683.32352941175</c:v>
                </c:pt>
                <c:pt idx="136">
                  <c:v>263682.42335766426</c:v>
                </c:pt>
                <c:pt idx="137">
                  <c:v>263642.47101449274</c:v>
                </c:pt>
                <c:pt idx="138">
                  <c:v>263684.97122302157</c:v>
                </c:pt>
                <c:pt idx="139">
                  <c:v>263654.12857142859</c:v>
                </c:pt>
                <c:pt idx="140">
                  <c:v>263666.20567375887</c:v>
                </c:pt>
                <c:pt idx="141">
                  <c:v>263648.58450704225</c:v>
                </c:pt>
                <c:pt idx="142">
                  <c:v>263622.83216783218</c:v>
                </c:pt>
                <c:pt idx="143">
                  <c:v>263651.51388888888</c:v>
                </c:pt>
                <c:pt idx="144">
                  <c:v>263675.66896551725</c:v>
                </c:pt>
                <c:pt idx="145">
                  <c:v>263674.87671232875</c:v>
                </c:pt>
                <c:pt idx="146">
                  <c:v>263653.72108843538</c:v>
                </c:pt>
                <c:pt idx="147">
                  <c:v>263661.18243243243</c:v>
                </c:pt>
                <c:pt idx="148">
                  <c:v>263636.38255033555</c:v>
                </c:pt>
                <c:pt idx="149">
                  <c:v>263655.84000000003</c:v>
                </c:pt>
                <c:pt idx="150">
                  <c:v>263675.03973509936</c:v>
                </c:pt>
                <c:pt idx="151">
                  <c:v>263678.2236842105</c:v>
                </c:pt>
                <c:pt idx="152">
                  <c:v>263669.62091503269</c:v>
                </c:pt>
                <c:pt idx="153">
                  <c:v>263676.68831168831</c:v>
                </c:pt>
                <c:pt idx="154">
                  <c:v>263699.12258064514</c:v>
                </c:pt>
                <c:pt idx="155">
                  <c:v>263732.78846153844</c:v>
                </c:pt>
                <c:pt idx="156">
                  <c:v>263743.1337579618</c:v>
                </c:pt>
                <c:pt idx="157">
                  <c:v>263749.55696202529</c:v>
                </c:pt>
                <c:pt idx="158">
                  <c:v>263770.9685534591</c:v>
                </c:pt>
                <c:pt idx="159">
                  <c:v>263788.36875000002</c:v>
                </c:pt>
                <c:pt idx="160">
                  <c:v>263768.34782608697</c:v>
                </c:pt>
                <c:pt idx="161">
                  <c:v>263800.33950617287</c:v>
                </c:pt>
                <c:pt idx="162">
                  <c:v>263813.56441717793</c:v>
                </c:pt>
                <c:pt idx="163">
                  <c:v>263819.32317073172</c:v>
                </c:pt>
                <c:pt idx="164">
                  <c:v>263854.05454545456</c:v>
                </c:pt>
                <c:pt idx="165">
                  <c:v>263754.85542168672</c:v>
                </c:pt>
                <c:pt idx="166">
                  <c:v>263768.03592814371</c:v>
                </c:pt>
                <c:pt idx="167">
                  <c:v>263752.53571428574</c:v>
                </c:pt>
                <c:pt idx="168">
                  <c:v>263751.39644970413</c:v>
                </c:pt>
                <c:pt idx="169">
                  <c:v>263774.93529411766</c:v>
                </c:pt>
                <c:pt idx="170">
                  <c:v>263770.17543859652</c:v>
                </c:pt>
                <c:pt idx="171">
                  <c:v>263786.36627906974</c:v>
                </c:pt>
                <c:pt idx="172">
                  <c:v>263795.44508670521</c:v>
                </c:pt>
                <c:pt idx="173">
                  <c:v>263780.32183908048</c:v>
                </c:pt>
                <c:pt idx="174">
                  <c:v>263813.29142857145</c:v>
                </c:pt>
                <c:pt idx="175">
                  <c:v>263692.73295454547</c:v>
                </c:pt>
                <c:pt idx="176">
                  <c:v>263698.75141242938</c:v>
                </c:pt>
                <c:pt idx="177">
                  <c:v>263704.70224719099</c:v>
                </c:pt>
                <c:pt idx="178">
                  <c:v>263720.625698324</c:v>
                </c:pt>
                <c:pt idx="179">
                  <c:v>263709.75</c:v>
                </c:pt>
                <c:pt idx="180">
                  <c:v>263712.2320441989</c:v>
                </c:pt>
                <c:pt idx="181">
                  <c:v>263731.14285714284</c:v>
                </c:pt>
                <c:pt idx="182">
                  <c:v>263762.9398907104</c:v>
                </c:pt>
                <c:pt idx="183">
                  <c:v>263758.58152173914</c:v>
                </c:pt>
                <c:pt idx="184">
                  <c:v>263647.42162162164</c:v>
                </c:pt>
                <c:pt idx="185">
                  <c:v>263679.15591397847</c:v>
                </c:pt>
                <c:pt idx="186">
                  <c:v>263700.9411764706</c:v>
                </c:pt>
                <c:pt idx="187">
                  <c:v>263652.39893617021</c:v>
                </c:pt>
                <c:pt idx="188">
                  <c:v>263642.40211640211</c:v>
                </c:pt>
                <c:pt idx="189">
                  <c:v>263657.73157894739</c:v>
                </c:pt>
                <c:pt idx="190">
                  <c:v>263666.62827225128</c:v>
                </c:pt>
                <c:pt idx="191">
                  <c:v>263681.671875</c:v>
                </c:pt>
                <c:pt idx="192">
                  <c:v>263662.41968911915</c:v>
                </c:pt>
                <c:pt idx="193">
                  <c:v>263658.80412371136</c:v>
                </c:pt>
                <c:pt idx="194">
                  <c:v>263689.0153846154</c:v>
                </c:pt>
                <c:pt idx="195">
                  <c:v>263676.13265306124</c:v>
                </c:pt>
                <c:pt idx="196">
                  <c:v>263675.54314720811</c:v>
                </c:pt>
                <c:pt idx="197">
                  <c:v>263665.88383838383</c:v>
                </c:pt>
                <c:pt idx="198">
                  <c:v>263662.34170854272</c:v>
                </c:pt>
                <c:pt idx="199">
                  <c:v>263619.90000000002</c:v>
                </c:pt>
                <c:pt idx="200">
                  <c:v>263649.40298507462</c:v>
                </c:pt>
                <c:pt idx="201">
                  <c:v>263648.96039603959</c:v>
                </c:pt>
                <c:pt idx="202">
                  <c:v>263678.02955665026</c:v>
                </c:pt>
                <c:pt idx="203">
                  <c:v>263680.38725490199</c:v>
                </c:pt>
                <c:pt idx="204">
                  <c:v>263679.8</c:v>
                </c:pt>
                <c:pt idx="205">
                  <c:v>263702.48058252427</c:v>
                </c:pt>
                <c:pt idx="206">
                  <c:v>263684.42995169084</c:v>
                </c:pt>
                <c:pt idx="207">
                  <c:v>263663.67307692306</c:v>
                </c:pt>
                <c:pt idx="208">
                  <c:v>263674.64114832535</c:v>
                </c:pt>
                <c:pt idx="209">
                  <c:v>263665.53809523809</c:v>
                </c:pt>
                <c:pt idx="210">
                  <c:v>263682.07109004742</c:v>
                </c:pt>
                <c:pt idx="211">
                  <c:v>263608.03301886795</c:v>
                </c:pt>
                <c:pt idx="212">
                  <c:v>263633.11737089203</c:v>
                </c:pt>
                <c:pt idx="213">
                  <c:v>263613.18224299065</c:v>
                </c:pt>
                <c:pt idx="214">
                  <c:v>263629.65116279072</c:v>
                </c:pt>
                <c:pt idx="215">
                  <c:v>263596.0509259259</c:v>
                </c:pt>
                <c:pt idx="216">
                  <c:v>263620.7281105991</c:v>
                </c:pt>
                <c:pt idx="217">
                  <c:v>263636.93577981653</c:v>
                </c:pt>
                <c:pt idx="218">
                  <c:v>263658.46575342468</c:v>
                </c:pt>
                <c:pt idx="219">
                  <c:v>263655.29545454547</c:v>
                </c:pt>
                <c:pt idx="220">
                  <c:v>263644.02262443438</c:v>
                </c:pt>
                <c:pt idx="221">
                  <c:v>263665.2297297297</c:v>
                </c:pt>
                <c:pt idx="222">
                  <c:v>263691.6188340807</c:v>
                </c:pt>
                <c:pt idx="223">
                  <c:v>263707.07589285716</c:v>
                </c:pt>
                <c:pt idx="224">
                  <c:v>263693.11111111112</c:v>
                </c:pt>
                <c:pt idx="225">
                  <c:v>263673.96902654867</c:v>
                </c:pt>
                <c:pt idx="226">
                  <c:v>263684.02202643175</c:v>
                </c:pt>
                <c:pt idx="227">
                  <c:v>263680.85087719298</c:v>
                </c:pt>
                <c:pt idx="228">
                  <c:v>263688.17030567687</c:v>
                </c:pt>
                <c:pt idx="229">
                  <c:v>263685.00869565218</c:v>
                </c:pt>
                <c:pt idx="230">
                  <c:v>263663.72294372297</c:v>
                </c:pt>
                <c:pt idx="231">
                  <c:v>263598.72844827588</c:v>
                </c:pt>
                <c:pt idx="232">
                  <c:v>263572.8540772532</c:v>
                </c:pt>
                <c:pt idx="233">
                  <c:v>263577.91880341881</c:v>
                </c:pt>
                <c:pt idx="234">
                  <c:v>263575.29361702129</c:v>
                </c:pt>
                <c:pt idx="235">
                  <c:v>263587.91949152545</c:v>
                </c:pt>
                <c:pt idx="236">
                  <c:v>263600.4388185654</c:v>
                </c:pt>
                <c:pt idx="237">
                  <c:v>263585.16806722688</c:v>
                </c:pt>
                <c:pt idx="238">
                  <c:v>263562.50627615064</c:v>
                </c:pt>
                <c:pt idx="239">
                  <c:v>263560</c:v>
                </c:pt>
                <c:pt idx="240">
                  <c:v>263492.8921161826</c:v>
                </c:pt>
                <c:pt idx="241">
                  <c:v>263503.07024793391</c:v>
                </c:pt>
                <c:pt idx="242">
                  <c:v>263527.95473251026</c:v>
                </c:pt>
                <c:pt idx="243">
                  <c:v>263491.26229508198</c:v>
                </c:pt>
                <c:pt idx="244">
                  <c:v>263498.87755102041</c:v>
                </c:pt>
                <c:pt idx="245">
                  <c:v>263482.08130081301</c:v>
                </c:pt>
                <c:pt idx="246">
                  <c:v>263462.99595141702</c:v>
                </c:pt>
                <c:pt idx="247">
                  <c:v>263448.8951612903</c:v>
                </c:pt>
                <c:pt idx="248">
                  <c:v>263422.8795180723</c:v>
                </c:pt>
                <c:pt idx="249">
                  <c:v>263444.99200000003</c:v>
                </c:pt>
                <c:pt idx="250">
                  <c:v>263452.60956175299</c:v>
                </c:pt>
                <c:pt idx="251">
                  <c:v>263476.80555555556</c:v>
                </c:pt>
                <c:pt idx="252">
                  <c:v>263493.70750988141</c:v>
                </c:pt>
                <c:pt idx="253">
                  <c:v>263470.38582677167</c:v>
                </c:pt>
                <c:pt idx="254">
                  <c:v>263482.48235294118</c:v>
                </c:pt>
                <c:pt idx="255">
                  <c:v>263492.14453125</c:v>
                </c:pt>
                <c:pt idx="256">
                  <c:v>263501.73151750973</c:v>
                </c:pt>
                <c:pt idx="257">
                  <c:v>263494.99224806204</c:v>
                </c:pt>
                <c:pt idx="258">
                  <c:v>263495.24324324325</c:v>
                </c:pt>
                <c:pt idx="259">
                  <c:v>263497.79615384614</c:v>
                </c:pt>
                <c:pt idx="260">
                  <c:v>263507.21455938695</c:v>
                </c:pt>
                <c:pt idx="261">
                  <c:v>263525.7061068702</c:v>
                </c:pt>
                <c:pt idx="262">
                  <c:v>263516.72623574146</c:v>
                </c:pt>
                <c:pt idx="263">
                  <c:v>263491.93181818182</c:v>
                </c:pt>
                <c:pt idx="264">
                  <c:v>263505.75094339624</c:v>
                </c:pt>
                <c:pt idx="265">
                  <c:v>263519.46616541356</c:v>
                </c:pt>
                <c:pt idx="266">
                  <c:v>263519.61797752808</c:v>
                </c:pt>
                <c:pt idx="267">
                  <c:v>263524.23880597018</c:v>
                </c:pt>
                <c:pt idx="268">
                  <c:v>263544.41263940523</c:v>
                </c:pt>
                <c:pt idx="269">
                  <c:v>263548.90740740742</c:v>
                </c:pt>
                <c:pt idx="270">
                  <c:v>263524.63468634686</c:v>
                </c:pt>
                <c:pt idx="271">
                  <c:v>263526.9669117647</c:v>
                </c:pt>
                <c:pt idx="272">
                  <c:v>263540.25274725276</c:v>
                </c:pt>
                <c:pt idx="273">
                  <c:v>263439.76277372264</c:v>
                </c:pt>
                <c:pt idx="274">
                  <c:v>263433.66545454547</c:v>
                </c:pt>
                <c:pt idx="275">
                  <c:v>263421.10144927539</c:v>
                </c:pt>
                <c:pt idx="276">
                  <c:v>263378.35379061371</c:v>
                </c:pt>
                <c:pt idx="277">
                  <c:v>263357.4604316547</c:v>
                </c:pt>
                <c:pt idx="278">
                  <c:v>263368.92114695342</c:v>
                </c:pt>
                <c:pt idx="279">
                  <c:v>263384.57857142854</c:v>
                </c:pt>
                <c:pt idx="280">
                  <c:v>263406.51957295375</c:v>
                </c:pt>
                <c:pt idx="281">
                  <c:v>263417.6843971631</c:v>
                </c:pt>
                <c:pt idx="282">
                  <c:v>263435.12014134275</c:v>
                </c:pt>
                <c:pt idx="283">
                  <c:v>263399.70422535209</c:v>
                </c:pt>
                <c:pt idx="284">
                  <c:v>263412.87719298247</c:v>
                </c:pt>
                <c:pt idx="285">
                  <c:v>263419.67482517485</c:v>
                </c:pt>
                <c:pt idx="286">
                  <c:v>263411.81533101044</c:v>
                </c:pt>
                <c:pt idx="287">
                  <c:v>263408.17013888888</c:v>
                </c:pt>
                <c:pt idx="288">
                  <c:v>263414.91349480971</c:v>
                </c:pt>
                <c:pt idx="289">
                  <c:v>263425.74137931032</c:v>
                </c:pt>
                <c:pt idx="290">
                  <c:v>263432.37800687284</c:v>
                </c:pt>
                <c:pt idx="291">
                  <c:v>263445.12328767125</c:v>
                </c:pt>
                <c:pt idx="292">
                  <c:v>263455.73720136518</c:v>
                </c:pt>
                <c:pt idx="293">
                  <c:v>263466.27891156462</c:v>
                </c:pt>
                <c:pt idx="294">
                  <c:v>263472.6881355932</c:v>
                </c:pt>
                <c:pt idx="295">
                  <c:v>263475.00675675675</c:v>
                </c:pt>
                <c:pt idx="296">
                  <c:v>263487.39393939392</c:v>
                </c:pt>
                <c:pt idx="297">
                  <c:v>263503.7181208054</c:v>
                </c:pt>
                <c:pt idx="298">
                  <c:v>263513.92307692306</c:v>
                </c:pt>
                <c:pt idx="299">
                  <c:v>263520.06666666665</c:v>
                </c:pt>
                <c:pt idx="300">
                  <c:v>263522.18936877075</c:v>
                </c:pt>
                <c:pt idx="301">
                  <c:v>263510.41390728479</c:v>
                </c:pt>
                <c:pt idx="302">
                  <c:v>263524.41584158415</c:v>
                </c:pt>
                <c:pt idx="303">
                  <c:v>263526.50328947371</c:v>
                </c:pt>
                <c:pt idx="304">
                  <c:v>263546.2524590164</c:v>
                </c:pt>
                <c:pt idx="305">
                  <c:v>263544.33986928104</c:v>
                </c:pt>
                <c:pt idx="306">
                  <c:v>263542.43973941368</c:v>
                </c:pt>
                <c:pt idx="307">
                  <c:v>263530.82792207791</c:v>
                </c:pt>
                <c:pt idx="308">
                  <c:v>263490.21359223302</c:v>
                </c:pt>
                <c:pt idx="309">
                  <c:v>263494.30322580645</c:v>
                </c:pt>
                <c:pt idx="310">
                  <c:v>263490.66237942124</c:v>
                </c:pt>
                <c:pt idx="311">
                  <c:v>263488.96474358975</c:v>
                </c:pt>
                <c:pt idx="312">
                  <c:v>263508.32907348243</c:v>
                </c:pt>
                <c:pt idx="313">
                  <c:v>263512.30891719746</c:v>
                </c:pt>
                <c:pt idx="314">
                  <c:v>263491.54285714286</c:v>
                </c:pt>
                <c:pt idx="315">
                  <c:v>263499.34177215188</c:v>
                </c:pt>
                <c:pt idx="316">
                  <c:v>263491.97476340696</c:v>
                </c:pt>
                <c:pt idx="317">
                  <c:v>263469.58490566036</c:v>
                </c:pt>
                <c:pt idx="318">
                  <c:v>263488.64576802508</c:v>
                </c:pt>
                <c:pt idx="319">
                  <c:v>263507.58750000002</c:v>
                </c:pt>
                <c:pt idx="320">
                  <c:v>263520.81308411213</c:v>
                </c:pt>
                <c:pt idx="321">
                  <c:v>263504.19254658383</c:v>
                </c:pt>
                <c:pt idx="322">
                  <c:v>263480.25696594425</c:v>
                </c:pt>
                <c:pt idx="323">
                  <c:v>263486.04938271607</c:v>
                </c:pt>
                <c:pt idx="324">
                  <c:v>263497.33538461541</c:v>
                </c:pt>
                <c:pt idx="325">
                  <c:v>263457.10429447854</c:v>
                </c:pt>
                <c:pt idx="326">
                  <c:v>263475.73700305808</c:v>
                </c:pt>
                <c:pt idx="327">
                  <c:v>263475.99390243902</c:v>
                </c:pt>
                <c:pt idx="328">
                  <c:v>263487.17325227964</c:v>
                </c:pt>
                <c:pt idx="329">
                  <c:v>263498.28484848485</c:v>
                </c:pt>
                <c:pt idx="330">
                  <c:v>263493.04229607253</c:v>
                </c:pt>
                <c:pt idx="331">
                  <c:v>263507.67771084339</c:v>
                </c:pt>
                <c:pt idx="332">
                  <c:v>263507.83483483485</c:v>
                </c:pt>
                <c:pt idx="333">
                  <c:v>263502.61077844311</c:v>
                </c:pt>
                <c:pt idx="334">
                  <c:v>263492.0537313433</c:v>
                </c:pt>
                <c:pt idx="335">
                  <c:v>263495.82142857142</c:v>
                </c:pt>
                <c:pt idx="336">
                  <c:v>263512.00890207716</c:v>
                </c:pt>
                <c:pt idx="337">
                  <c:v>263487.3402366864</c:v>
                </c:pt>
                <c:pt idx="338">
                  <c:v>263491.08849557524</c:v>
                </c:pt>
                <c:pt idx="339">
                  <c:v>263503.62352941174</c:v>
                </c:pt>
                <c:pt idx="340">
                  <c:v>263502.03225806454</c:v>
                </c:pt>
                <c:pt idx="341">
                  <c:v>263507.4561403509</c:v>
                </c:pt>
                <c:pt idx="342">
                  <c:v>263498.87755102041</c:v>
                </c:pt>
                <c:pt idx="343">
                  <c:v>263516.46802325582</c:v>
                </c:pt>
                <c:pt idx="344">
                  <c:v>263516.59420289856</c:v>
                </c:pt>
                <c:pt idx="345">
                  <c:v>263511.52601156069</c:v>
                </c:pt>
                <c:pt idx="346">
                  <c:v>263503.03458213259</c:v>
                </c:pt>
                <c:pt idx="347">
                  <c:v>263499.75574712642</c:v>
                </c:pt>
                <c:pt idx="348">
                  <c:v>263499.92836676218</c:v>
                </c:pt>
                <c:pt idx="349">
                  <c:v>263517.21428571426</c:v>
                </c:pt>
                <c:pt idx="350">
                  <c:v>263496.85754985752</c:v>
                </c:pt>
                <c:pt idx="351">
                  <c:v>263512.35227272729</c:v>
                </c:pt>
                <c:pt idx="352">
                  <c:v>263456.49008498585</c:v>
                </c:pt>
                <c:pt idx="353">
                  <c:v>263463.55084745761</c:v>
                </c:pt>
                <c:pt idx="354">
                  <c:v>263472.2591549296</c:v>
                </c:pt>
                <c:pt idx="355">
                  <c:v>263485.96629213484</c:v>
                </c:pt>
                <c:pt idx="356">
                  <c:v>263501.27450980392</c:v>
                </c:pt>
                <c:pt idx="357">
                  <c:v>263478.01396648044</c:v>
                </c:pt>
                <c:pt idx="358">
                  <c:v>263479.91086350975</c:v>
                </c:pt>
                <c:pt idx="359">
                  <c:v>263480.13333333336</c:v>
                </c:pt>
                <c:pt idx="360">
                  <c:v>263470.39889196673</c:v>
                </c:pt>
                <c:pt idx="361">
                  <c:v>263477.26519337017</c:v>
                </c:pt>
                <c:pt idx="362">
                  <c:v>263490.69421487604</c:v>
                </c:pt>
                <c:pt idx="363">
                  <c:v>263485.94780219783</c:v>
                </c:pt>
                <c:pt idx="364">
                  <c:v>263477.94520547945</c:v>
                </c:pt>
                <c:pt idx="365">
                  <c:v>263494.5355191257</c:v>
                </c:pt>
                <c:pt idx="366">
                  <c:v>263486.553133515</c:v>
                </c:pt>
                <c:pt idx="367">
                  <c:v>263486.7527173913</c:v>
                </c:pt>
                <c:pt idx="368">
                  <c:v>263490.19783197832</c:v>
                </c:pt>
                <c:pt idx="369">
                  <c:v>263485.52972972975</c:v>
                </c:pt>
                <c:pt idx="370">
                  <c:v>263487.34501347708</c:v>
                </c:pt>
                <c:pt idx="371">
                  <c:v>263493.98118279572</c:v>
                </c:pt>
                <c:pt idx="372">
                  <c:v>263497.36997319036</c:v>
                </c:pt>
                <c:pt idx="373">
                  <c:v>263475.11497326201</c:v>
                </c:pt>
                <c:pt idx="374">
                  <c:v>263491.31466666667</c:v>
                </c:pt>
                <c:pt idx="375">
                  <c:v>263467.60106382979</c:v>
                </c:pt>
                <c:pt idx="376">
                  <c:v>263461.49071618036</c:v>
                </c:pt>
                <c:pt idx="377">
                  <c:v>263453.82804232807</c:v>
                </c:pt>
                <c:pt idx="378">
                  <c:v>263455.68865435355</c:v>
                </c:pt>
                <c:pt idx="379">
                  <c:v>263465.42105263157</c:v>
                </c:pt>
                <c:pt idx="380">
                  <c:v>263481.39107611548</c:v>
                </c:pt>
                <c:pt idx="381">
                  <c:v>263481.59685863875</c:v>
                </c:pt>
                <c:pt idx="382">
                  <c:v>263444.26631853788</c:v>
                </c:pt>
                <c:pt idx="383">
                  <c:v>263438.328125</c:v>
                </c:pt>
                <c:pt idx="384">
                  <c:v>263440.2</c:v>
                </c:pt>
                <c:pt idx="385">
                  <c:v>263440.51036269427</c:v>
                </c:pt>
                <c:pt idx="386">
                  <c:v>263439.27131782944</c:v>
                </c:pt>
                <c:pt idx="387">
                  <c:v>263419.51288659795</c:v>
                </c:pt>
                <c:pt idx="388">
                  <c:v>263350.58097686374</c:v>
                </c:pt>
                <c:pt idx="389">
                  <c:v>263348.04615384614</c:v>
                </c:pt>
                <c:pt idx="390">
                  <c:v>263348.5882352941</c:v>
                </c:pt>
                <c:pt idx="391">
                  <c:v>263353.7117346939</c:v>
                </c:pt>
                <c:pt idx="392">
                  <c:v>263369.47837150126</c:v>
                </c:pt>
                <c:pt idx="393">
                  <c:v>263360.84010152286</c:v>
                </c:pt>
                <c:pt idx="394">
                  <c:v>263365.89367088606</c:v>
                </c:pt>
                <c:pt idx="395">
                  <c:v>263361.84595959599</c:v>
                </c:pt>
                <c:pt idx="396">
                  <c:v>263377.43324937025</c:v>
                </c:pt>
                <c:pt idx="397">
                  <c:v>263370.36683417083</c:v>
                </c:pt>
                <c:pt idx="398">
                  <c:v>263363.33583959902</c:v>
                </c:pt>
                <c:pt idx="399">
                  <c:v>263347.35499999998</c:v>
                </c:pt>
                <c:pt idx="400">
                  <c:v>263362.82294264337</c:v>
                </c:pt>
                <c:pt idx="401">
                  <c:v>263373.74378109456</c:v>
                </c:pt>
                <c:pt idx="402">
                  <c:v>263366.77419354836</c:v>
                </c:pt>
                <c:pt idx="403">
                  <c:v>263364.28712871287</c:v>
                </c:pt>
                <c:pt idx="404">
                  <c:v>263354.41728395061</c:v>
                </c:pt>
                <c:pt idx="405">
                  <c:v>263369.67733990145</c:v>
                </c:pt>
                <c:pt idx="406">
                  <c:v>263367.20147420146</c:v>
                </c:pt>
                <c:pt idx="407">
                  <c:v>263361.80147058825</c:v>
                </c:pt>
                <c:pt idx="408">
                  <c:v>263375.46699266502</c:v>
                </c:pt>
                <c:pt idx="409">
                  <c:v>263387.60487804876</c:v>
                </c:pt>
                <c:pt idx="410">
                  <c:v>263389.48175182485</c:v>
                </c:pt>
                <c:pt idx="411">
                  <c:v>263378.26456310682</c:v>
                </c:pt>
                <c:pt idx="412">
                  <c:v>263367.10169491527</c:v>
                </c:pt>
                <c:pt idx="413">
                  <c:v>263369.0144927536</c:v>
                </c:pt>
                <c:pt idx="414">
                  <c:v>263363.70120481926</c:v>
                </c:pt>
                <c:pt idx="415">
                  <c:v>263361.29326923075</c:v>
                </c:pt>
                <c:pt idx="416">
                  <c:v>263368.95203836932</c:v>
                </c:pt>
                <c:pt idx="417">
                  <c:v>263363.67703349283</c:v>
                </c:pt>
                <c:pt idx="418">
                  <c:v>263367.0047732697</c:v>
                </c:pt>
                <c:pt idx="419">
                  <c:v>263366.03809523809</c:v>
                </c:pt>
                <c:pt idx="420">
                  <c:v>263350.84798099764</c:v>
                </c:pt>
                <c:pt idx="421">
                  <c:v>263362.69905213272</c:v>
                </c:pt>
                <c:pt idx="422">
                  <c:v>263364.58156028367</c:v>
                </c:pt>
                <c:pt idx="423">
                  <c:v>263367.86792452831</c:v>
                </c:pt>
                <c:pt idx="424">
                  <c:v>263375.36705882353</c:v>
                </c:pt>
                <c:pt idx="425">
                  <c:v>263374.39436619717</c:v>
                </c:pt>
                <c:pt idx="426">
                  <c:v>263373.42622950819</c:v>
                </c:pt>
                <c:pt idx="427">
                  <c:v>263387.85747663549</c:v>
                </c:pt>
                <c:pt idx="428">
                  <c:v>263389.65501165501</c:v>
                </c:pt>
                <c:pt idx="429">
                  <c:v>263385.87209302327</c:v>
                </c:pt>
                <c:pt idx="430">
                  <c:v>263387.66589327145</c:v>
                </c:pt>
                <c:pt idx="431">
                  <c:v>263358.94675925927</c:v>
                </c:pt>
                <c:pt idx="432">
                  <c:v>263367.71131639724</c:v>
                </c:pt>
                <c:pt idx="433">
                  <c:v>263380.57603686635</c:v>
                </c:pt>
                <c:pt idx="434">
                  <c:v>263393.38160919538</c:v>
                </c:pt>
                <c:pt idx="435">
                  <c:v>263374.52981651376</c:v>
                </c:pt>
                <c:pt idx="436">
                  <c:v>263366.72997711669</c:v>
                </c:pt>
                <c:pt idx="437">
                  <c:v>263380.84703196347</c:v>
                </c:pt>
                <c:pt idx="438">
                  <c:v>263378.52619589976</c:v>
                </c:pt>
                <c:pt idx="439">
                  <c:v>263369.40909090912</c:v>
                </c:pt>
                <c:pt idx="440">
                  <c:v>263376.63265306124</c:v>
                </c:pt>
                <c:pt idx="441">
                  <c:v>263386.5339366516</c:v>
                </c:pt>
                <c:pt idx="442">
                  <c:v>263389.62979683973</c:v>
                </c:pt>
                <c:pt idx="443">
                  <c:v>263384.6171171171</c:v>
                </c:pt>
                <c:pt idx="444">
                  <c:v>263386.35730337078</c:v>
                </c:pt>
                <c:pt idx="445">
                  <c:v>263381.37443946186</c:v>
                </c:pt>
                <c:pt idx="446">
                  <c:v>263361.67337807606</c:v>
                </c:pt>
                <c:pt idx="447">
                  <c:v>263354.09375</c:v>
                </c:pt>
                <c:pt idx="448">
                  <c:v>263354.55233853008</c:v>
                </c:pt>
                <c:pt idx="449">
                  <c:v>263357.67111111112</c:v>
                </c:pt>
                <c:pt idx="450">
                  <c:v>263355.46341463417</c:v>
                </c:pt>
                <c:pt idx="451">
                  <c:v>263353.26548672566</c:v>
                </c:pt>
                <c:pt idx="452">
                  <c:v>263366.94481236202</c:v>
                </c:pt>
                <c:pt idx="453">
                  <c:v>263362.09251101321</c:v>
                </c:pt>
                <c:pt idx="454">
                  <c:v>263373.05934065935</c:v>
                </c:pt>
                <c:pt idx="455">
                  <c:v>263355.07894736843</c:v>
                </c:pt>
                <c:pt idx="456">
                  <c:v>263356.83807439823</c:v>
                </c:pt>
                <c:pt idx="457">
                  <c:v>263358.58951965068</c:v>
                </c:pt>
                <c:pt idx="458">
                  <c:v>263356.41830065357</c:v>
                </c:pt>
                <c:pt idx="459">
                  <c:v>263341.23478260869</c:v>
                </c:pt>
                <c:pt idx="460">
                  <c:v>263341.7093275488</c:v>
                </c:pt>
                <c:pt idx="461">
                  <c:v>263349.96103896102</c:v>
                </c:pt>
                <c:pt idx="462">
                  <c:v>263353.00215982721</c:v>
                </c:pt>
                <c:pt idx="463">
                  <c:v>263348.28448275861</c:v>
                </c:pt>
                <c:pt idx="464">
                  <c:v>263350.02795698924</c:v>
                </c:pt>
                <c:pt idx="465">
                  <c:v>263346.62231759657</c:v>
                </c:pt>
                <c:pt idx="466">
                  <c:v>263350.92719486082</c:v>
                </c:pt>
                <c:pt idx="467">
                  <c:v>263355.21367521369</c:v>
                </c:pt>
                <c:pt idx="468">
                  <c:v>263358.20469083154</c:v>
                </c:pt>
                <c:pt idx="469">
                  <c:v>263370.10425531917</c:v>
                </c:pt>
                <c:pt idx="470">
                  <c:v>263366.69214437366</c:v>
                </c:pt>
                <c:pt idx="471">
                  <c:v>263364.56355932204</c:v>
                </c:pt>
                <c:pt idx="472">
                  <c:v>263367.50951374206</c:v>
                </c:pt>
                <c:pt idx="473">
                  <c:v>263355.27848101268</c:v>
                </c:pt>
                <c:pt idx="474">
                  <c:v>263350.66526315792</c:v>
                </c:pt>
                <c:pt idx="475">
                  <c:v>263349.84663865546</c:v>
                </c:pt>
                <c:pt idx="476">
                  <c:v>263341.4968553459</c:v>
                </c:pt>
                <c:pt idx="477">
                  <c:v>263350.72594142257</c:v>
                </c:pt>
                <c:pt idx="478">
                  <c:v>263346.16075156577</c:v>
                </c:pt>
                <c:pt idx="479">
                  <c:v>263359.08541666664</c:v>
                </c:pt>
                <c:pt idx="480">
                  <c:v>263359.50311850314</c:v>
                </c:pt>
                <c:pt idx="481">
                  <c:v>263369.86099585064</c:v>
                </c:pt>
                <c:pt idx="482">
                  <c:v>263381.41614906833</c:v>
                </c:pt>
                <c:pt idx="483">
                  <c:v>263374.35950413224</c:v>
                </c:pt>
                <c:pt idx="484">
                  <c:v>263373.50721649482</c:v>
                </c:pt>
                <c:pt idx="485">
                  <c:v>263375.12345679011</c:v>
                </c:pt>
                <c:pt idx="486">
                  <c:v>263377.96303901437</c:v>
                </c:pt>
                <c:pt idx="487">
                  <c:v>263368.51639344264</c:v>
                </c:pt>
                <c:pt idx="488">
                  <c:v>263352.98364008177</c:v>
                </c:pt>
                <c:pt idx="489">
                  <c:v>263365.63061224489</c:v>
                </c:pt>
                <c:pt idx="490">
                  <c:v>263366.02647657844</c:v>
                </c:pt>
                <c:pt idx="491">
                  <c:v>263351.81097560975</c:v>
                </c:pt>
                <c:pt idx="492">
                  <c:v>263323.07302231237</c:v>
                </c:pt>
                <c:pt idx="493">
                  <c:v>263293.23886639677</c:v>
                </c:pt>
                <c:pt idx="494">
                  <c:v>263284.09696969698</c:v>
                </c:pt>
                <c:pt idx="495">
                  <c:v>263289.48387096776</c:v>
                </c:pt>
                <c:pt idx="496">
                  <c:v>263285.20724346075</c:v>
                </c:pt>
                <c:pt idx="497">
                  <c:v>263284.5562248996</c:v>
                </c:pt>
                <c:pt idx="498">
                  <c:v>263289.90981963929</c:v>
                </c:pt>
                <c:pt idx="499">
                  <c:v>263302.43</c:v>
                </c:pt>
                <c:pt idx="500">
                  <c:v>263299.35728542914</c:v>
                </c:pt>
                <c:pt idx="501">
                  <c:v>263311.80876494024</c:v>
                </c:pt>
                <c:pt idx="502">
                  <c:v>263311.11133200797</c:v>
                </c:pt>
                <c:pt idx="503">
                  <c:v>263317.54761904763</c:v>
                </c:pt>
                <c:pt idx="504">
                  <c:v>263327.51683168317</c:v>
                </c:pt>
                <c:pt idx="505">
                  <c:v>263339.81422924902</c:v>
                </c:pt>
                <c:pt idx="506">
                  <c:v>263337.88560157793</c:v>
                </c:pt>
                <c:pt idx="507">
                  <c:v>263340.68110236223</c:v>
                </c:pt>
                <c:pt idx="508">
                  <c:v>263352.88015717093</c:v>
                </c:pt>
                <c:pt idx="509">
                  <c:v>263357.98431372549</c:v>
                </c:pt>
                <c:pt idx="510">
                  <c:v>263357.20743639924</c:v>
                </c:pt>
                <c:pt idx="511">
                  <c:v>263361.11328125</c:v>
                </c:pt>
                <c:pt idx="512">
                  <c:v>263361.50097465888</c:v>
                </c:pt>
                <c:pt idx="513">
                  <c:v>263367.71400778211</c:v>
                </c:pt>
                <c:pt idx="514">
                  <c:v>263369.25048543687</c:v>
                </c:pt>
                <c:pt idx="515">
                  <c:v>263381.22868217056</c:v>
                </c:pt>
                <c:pt idx="516">
                  <c:v>263374.62282398454</c:v>
                </c:pt>
                <c:pt idx="517">
                  <c:v>263377.29343629343</c:v>
                </c:pt>
                <c:pt idx="518">
                  <c:v>263378.79961464356</c:v>
                </c:pt>
                <c:pt idx="519">
                  <c:v>263380.3</c:v>
                </c:pt>
                <c:pt idx="520">
                  <c:v>263390.99232245679</c:v>
                </c:pt>
                <c:pt idx="521">
                  <c:v>263402.79118773947</c:v>
                </c:pt>
                <c:pt idx="522">
                  <c:v>263405.38240917784</c:v>
                </c:pt>
                <c:pt idx="523">
                  <c:v>263382.81488549616</c:v>
                </c:pt>
                <c:pt idx="524">
                  <c:v>263394.56190476188</c:v>
                </c:pt>
                <c:pt idx="525">
                  <c:v>263403.9866920152</c:v>
                </c:pt>
                <c:pt idx="526">
                  <c:v>263395.18975332071</c:v>
                </c:pt>
                <c:pt idx="527">
                  <c:v>263379.61931818182</c:v>
                </c:pt>
                <c:pt idx="528">
                  <c:v>263390.15122873348</c:v>
                </c:pt>
                <c:pt idx="529">
                  <c:v>263379.16981132078</c:v>
                </c:pt>
                <c:pt idx="530">
                  <c:v>263376.1261770245</c:v>
                </c:pt>
                <c:pt idx="531">
                  <c:v>263375.34586466168</c:v>
                </c:pt>
                <c:pt idx="532">
                  <c:v>263386.9305816135</c:v>
                </c:pt>
                <c:pt idx="533">
                  <c:v>263393.98501872661</c:v>
                </c:pt>
                <c:pt idx="534">
                  <c:v>263396.53457943926</c:v>
                </c:pt>
                <c:pt idx="535">
                  <c:v>263399.07462686568</c:v>
                </c:pt>
                <c:pt idx="536">
                  <c:v>263400.48975791433</c:v>
                </c:pt>
                <c:pt idx="537">
                  <c:v>263403.01301115239</c:v>
                </c:pt>
                <c:pt idx="538">
                  <c:v>263401.08163265308</c:v>
                </c:pt>
                <c:pt idx="539">
                  <c:v>263402.48518518516</c:v>
                </c:pt>
                <c:pt idx="540">
                  <c:v>263410.52680221811</c:v>
                </c:pt>
                <c:pt idx="541">
                  <c:v>263404.17158671585</c:v>
                </c:pt>
                <c:pt idx="542">
                  <c:v>263415.48987108655</c:v>
                </c:pt>
                <c:pt idx="543">
                  <c:v>263409.1488970588</c:v>
                </c:pt>
                <c:pt idx="544">
                  <c:v>263409.42568807339</c:v>
                </c:pt>
                <c:pt idx="545">
                  <c:v>263420.67216117214</c:v>
                </c:pt>
                <c:pt idx="546">
                  <c:v>263412.16636197438</c:v>
                </c:pt>
                <c:pt idx="547">
                  <c:v>263412.43613138684</c:v>
                </c:pt>
                <c:pt idx="548">
                  <c:v>263423.61566484516</c:v>
                </c:pt>
                <c:pt idx="549">
                  <c:v>263424.9527272727</c:v>
                </c:pt>
                <c:pt idx="550">
                  <c:v>263432.80762250454</c:v>
                </c:pt>
                <c:pt idx="551">
                  <c:v>263434.12318840582</c:v>
                </c:pt>
                <c:pt idx="552">
                  <c:v>263433.26763110305</c:v>
                </c:pt>
                <c:pt idx="553">
                  <c:v>263439.98375451262</c:v>
                </c:pt>
                <c:pt idx="554">
                  <c:v>263447.75495495496</c:v>
                </c:pt>
                <c:pt idx="555">
                  <c:v>263445.80215827341</c:v>
                </c:pt>
                <c:pt idx="556">
                  <c:v>263451.38420107722</c:v>
                </c:pt>
                <c:pt idx="557">
                  <c:v>263447.28494623658</c:v>
                </c:pt>
                <c:pt idx="558">
                  <c:v>263436.77101967798</c:v>
                </c:pt>
                <c:pt idx="559">
                  <c:v>263445.54821428569</c:v>
                </c:pt>
                <c:pt idx="560">
                  <c:v>263452.15864527627</c:v>
                </c:pt>
                <c:pt idx="561">
                  <c:v>263445.95551601425</c:v>
                </c:pt>
                <c:pt idx="562">
                  <c:v>263454.66962699825</c:v>
                </c:pt>
                <c:pt idx="563">
                  <c:v>263462.29078014183</c:v>
                </c:pt>
                <c:pt idx="564">
                  <c:v>263451.86194690265</c:v>
                </c:pt>
                <c:pt idx="565">
                  <c:v>263449.93639575969</c:v>
                </c:pt>
                <c:pt idx="566">
                  <c:v>263448.01763668429</c:v>
                </c:pt>
                <c:pt idx="567">
                  <c:v>263437.6690140845</c:v>
                </c:pt>
                <c:pt idx="568">
                  <c:v>263445.25307557115</c:v>
                </c:pt>
                <c:pt idx="569">
                  <c:v>263434.94561403507</c:v>
                </c:pt>
                <c:pt idx="570">
                  <c:v>263442.50788091071</c:v>
                </c:pt>
                <c:pt idx="571">
                  <c:v>263436.43006993009</c:v>
                </c:pt>
                <c:pt idx="572">
                  <c:v>263443.96335078531</c:v>
                </c:pt>
                <c:pt idx="573">
                  <c:v>263445.20905923343</c:v>
                </c:pt>
                <c:pt idx="574">
                  <c:v>263453.74260869564</c:v>
                </c:pt>
                <c:pt idx="575">
                  <c:v>263433.12847222225</c:v>
                </c:pt>
                <c:pt idx="576">
                  <c:v>263426.08145580592</c:v>
                </c:pt>
                <c:pt idx="577">
                  <c:v>263434.60380622838</c:v>
                </c:pt>
                <c:pt idx="578">
                  <c:v>263434.82037996547</c:v>
                </c:pt>
                <c:pt idx="579">
                  <c:v>263436.06896551722</c:v>
                </c:pt>
                <c:pt idx="580">
                  <c:v>263420.81755593803</c:v>
                </c:pt>
                <c:pt idx="581">
                  <c:v>263424.1443298969</c:v>
                </c:pt>
                <c:pt idx="582">
                  <c:v>263422.32246998284</c:v>
                </c:pt>
                <c:pt idx="583">
                  <c:v>263420.50684931508</c:v>
                </c:pt>
                <c:pt idx="584">
                  <c:v>263410.50598290598</c:v>
                </c:pt>
                <c:pt idx="585">
                  <c:v>263410.76109215018</c:v>
                </c:pt>
                <c:pt idx="586">
                  <c:v>263412.03577512776</c:v>
                </c:pt>
                <c:pt idx="587">
                  <c:v>263422.47448979592</c:v>
                </c:pt>
                <c:pt idx="588">
                  <c:v>263421.69100169779</c:v>
                </c:pt>
                <c:pt idx="589">
                  <c:v>263427.00169491523</c:v>
                </c:pt>
                <c:pt idx="590">
                  <c:v>263437.36209813872</c:v>
                </c:pt>
                <c:pt idx="591">
                  <c:v>263434.53378378379</c:v>
                </c:pt>
                <c:pt idx="592">
                  <c:v>263444.84654300171</c:v>
                </c:pt>
                <c:pt idx="593">
                  <c:v>263441.00673400675</c:v>
                </c:pt>
                <c:pt idx="594">
                  <c:v>263433.15294117649</c:v>
                </c:pt>
                <c:pt idx="595">
                  <c:v>263436.38087248325</c:v>
                </c:pt>
                <c:pt idx="596">
                  <c:v>263441.60469011724</c:v>
                </c:pt>
                <c:pt idx="597">
                  <c:v>263439.79933110368</c:v>
                </c:pt>
                <c:pt idx="598">
                  <c:v>263434</c:v>
                </c:pt>
                <c:pt idx="599">
                  <c:v>263428.21999999997</c:v>
                </c:pt>
                <c:pt idx="600">
                  <c:v>263417.47587354411</c:v>
                </c:pt>
                <c:pt idx="601">
                  <c:v>263405.77242524916</c:v>
                </c:pt>
                <c:pt idx="602">
                  <c:v>263412.98175787728</c:v>
                </c:pt>
                <c:pt idx="603">
                  <c:v>263409.25827814569</c:v>
                </c:pt>
                <c:pt idx="604">
                  <c:v>263411.48760330578</c:v>
                </c:pt>
                <c:pt idx="605">
                  <c:v>263419.64026402641</c:v>
                </c:pt>
                <c:pt idx="606">
                  <c:v>263429.73970345967</c:v>
                </c:pt>
                <c:pt idx="607">
                  <c:v>263422.07236842107</c:v>
                </c:pt>
                <c:pt idx="608">
                  <c:v>263416.39737274218</c:v>
                </c:pt>
                <c:pt idx="609">
                  <c:v>263409.75901639345</c:v>
                </c:pt>
                <c:pt idx="610">
                  <c:v>263405.10310965631</c:v>
                </c:pt>
                <c:pt idx="611">
                  <c:v>263401.4411764706</c:v>
                </c:pt>
                <c:pt idx="612">
                  <c:v>263393.88254486135</c:v>
                </c:pt>
                <c:pt idx="613">
                  <c:v>263400.00651465799</c:v>
                </c:pt>
                <c:pt idx="614">
                  <c:v>263406.11056910572</c:v>
                </c:pt>
                <c:pt idx="615">
                  <c:v>263414.1396103896</c:v>
                </c:pt>
                <c:pt idx="616">
                  <c:v>263421.17179902754</c:v>
                </c:pt>
                <c:pt idx="617">
                  <c:v>263421.39644012944</c:v>
                </c:pt>
                <c:pt idx="618">
                  <c:v>263416.78190630046</c:v>
                </c:pt>
                <c:pt idx="619">
                  <c:v>263426.67419354839</c:v>
                </c:pt>
                <c:pt idx="620">
                  <c:v>263423.03059581318</c:v>
                </c:pt>
                <c:pt idx="621">
                  <c:v>263424.21382636658</c:v>
                </c:pt>
                <c:pt idx="622">
                  <c:v>263419.62439807382</c:v>
                </c:pt>
                <c:pt idx="623">
                  <c:v>263427.52884615387</c:v>
                </c:pt>
                <c:pt idx="624">
                  <c:v>263424.86560000002</c:v>
                </c:pt>
                <c:pt idx="625">
                  <c:v>263426.03833865817</c:v>
                </c:pt>
                <c:pt idx="626">
                  <c:v>263425.29665071768</c:v>
                </c:pt>
                <c:pt idx="627">
                  <c:v>263435.0493630573</c:v>
                </c:pt>
                <c:pt idx="628">
                  <c:v>263440.00953895069</c:v>
                </c:pt>
                <c:pt idx="629">
                  <c:v>263438.29841269844</c:v>
                </c:pt>
                <c:pt idx="630">
                  <c:v>263427.09984152141</c:v>
                </c:pt>
                <c:pt idx="631">
                  <c:v>263432.04905063292</c:v>
                </c:pt>
                <c:pt idx="632">
                  <c:v>263438.87519747234</c:v>
                </c:pt>
                <c:pt idx="633">
                  <c:v>263437.17665615142</c:v>
                </c:pt>
                <c:pt idx="634">
                  <c:v>263430.76692913385</c:v>
                </c:pt>
                <c:pt idx="635">
                  <c:v>263428.14465408807</c:v>
                </c:pt>
                <c:pt idx="636">
                  <c:v>263433.05337519624</c:v>
                </c:pt>
                <c:pt idx="637">
                  <c:v>263442.64106583071</c:v>
                </c:pt>
                <c:pt idx="638">
                  <c:v>263436.26291079813</c:v>
                </c:pt>
                <c:pt idx="639">
                  <c:v>263427.09687499999</c:v>
                </c:pt>
                <c:pt idx="640">
                  <c:v>263436.64898595941</c:v>
                </c:pt>
                <c:pt idx="641">
                  <c:v>263437.77414330217</c:v>
                </c:pt>
                <c:pt idx="642">
                  <c:v>263423.9906687403</c:v>
                </c:pt>
                <c:pt idx="643">
                  <c:v>263428.85248447204</c:v>
                </c:pt>
                <c:pt idx="644">
                  <c:v>263437.41395348834</c:v>
                </c:pt>
                <c:pt idx="645">
                  <c:v>263432.96749226004</c:v>
                </c:pt>
                <c:pt idx="646">
                  <c:v>263436.86707882537</c:v>
                </c:pt>
                <c:pt idx="647">
                  <c:v>263437.98148148146</c:v>
                </c:pt>
                <c:pt idx="648">
                  <c:v>263442.78428351309</c:v>
                </c:pt>
                <c:pt idx="649">
                  <c:v>263452.18</c:v>
                </c:pt>
                <c:pt idx="650">
                  <c:v>263445.90476190473</c:v>
                </c:pt>
                <c:pt idx="651">
                  <c:v>263435.97392638039</c:v>
                </c:pt>
                <c:pt idx="652">
                  <c:v>263443.50229709037</c:v>
                </c:pt>
                <c:pt idx="653">
                  <c:v>263438.18501529051</c:v>
                </c:pt>
                <c:pt idx="654">
                  <c:v>263430.14045801526</c:v>
                </c:pt>
                <c:pt idx="655">
                  <c:v>263429.42530487804</c:v>
                </c:pt>
                <c:pt idx="656">
                  <c:v>263433.27092846273</c:v>
                </c:pt>
                <c:pt idx="657">
                  <c:v>263432.55319148937</c:v>
                </c:pt>
                <c:pt idx="658">
                  <c:v>263429.11077389983</c:v>
                </c:pt>
                <c:pt idx="659">
                  <c:v>263429.30909090908</c:v>
                </c:pt>
                <c:pt idx="660">
                  <c:v>263432.22541603632</c:v>
                </c:pt>
                <c:pt idx="661">
                  <c:v>263431.51359516615</c:v>
                </c:pt>
                <c:pt idx="662">
                  <c:v>263428.09351432882</c:v>
                </c:pt>
                <c:pt idx="663">
                  <c:v>263434.60692771082</c:v>
                </c:pt>
                <c:pt idx="664">
                  <c:v>263432.99398496241</c:v>
                </c:pt>
                <c:pt idx="665">
                  <c:v>263428.68768768769</c:v>
                </c:pt>
                <c:pt idx="666">
                  <c:v>263427.08845577209</c:v>
                </c:pt>
                <c:pt idx="667">
                  <c:v>263426.39071856288</c:v>
                </c:pt>
                <c:pt idx="668">
                  <c:v>263427.48579970107</c:v>
                </c:pt>
                <c:pt idx="669">
                  <c:v>263418.74328358209</c:v>
                </c:pt>
                <c:pt idx="670">
                  <c:v>263424.30998509686</c:v>
                </c:pt>
                <c:pt idx="671">
                  <c:v>263424.51190476189</c:v>
                </c:pt>
                <c:pt idx="672">
                  <c:v>263418.48291233281</c:v>
                </c:pt>
                <c:pt idx="673">
                  <c:v>263420.4703264095</c:v>
                </c:pt>
                <c:pt idx="674">
                  <c:v>263412.69037037034</c:v>
                </c:pt>
                <c:pt idx="675">
                  <c:v>263402.27514792897</c:v>
                </c:pt>
                <c:pt idx="676">
                  <c:v>263411.35598227475</c:v>
                </c:pt>
                <c:pt idx="677">
                  <c:v>263405.39085545723</c:v>
                </c:pt>
                <c:pt idx="678">
                  <c:v>263410.02945508098</c:v>
                </c:pt>
                <c:pt idx="679">
                  <c:v>263401.4411764706</c:v>
                </c:pt>
                <c:pt idx="680">
                  <c:v>263398.15565345081</c:v>
                </c:pt>
                <c:pt idx="681">
                  <c:v>263406.29765395896</c:v>
                </c:pt>
                <c:pt idx="682">
                  <c:v>263407.39970717422</c:v>
                </c:pt>
                <c:pt idx="683">
                  <c:v>263396.23830409354</c:v>
                </c:pt>
                <c:pt idx="684">
                  <c:v>263392.97956204379</c:v>
                </c:pt>
                <c:pt idx="685">
                  <c:v>263378.37900874636</c:v>
                </c:pt>
                <c:pt idx="686">
                  <c:v>263381.2590975255</c:v>
                </c:pt>
                <c:pt idx="687">
                  <c:v>263381.51889534883</c:v>
                </c:pt>
                <c:pt idx="688">
                  <c:v>263367.86792452831</c:v>
                </c:pt>
                <c:pt idx="689">
                  <c:v>263362.93768115941</c:v>
                </c:pt>
                <c:pt idx="690">
                  <c:v>263363.22286541242</c:v>
                </c:pt>
                <c:pt idx="691">
                  <c:v>263365.23843930638</c:v>
                </c:pt>
                <c:pt idx="692">
                  <c:v>263368.11255411257</c:v>
                </c:pt>
                <c:pt idx="693">
                  <c:v>263355.44236311241</c:v>
                </c:pt>
                <c:pt idx="694">
                  <c:v>263363.49352517986</c:v>
                </c:pt>
                <c:pt idx="695">
                  <c:v>263372.38218390802</c:v>
                </c:pt>
                <c:pt idx="696">
                  <c:v>263374.37015781924</c:v>
                </c:pt>
                <c:pt idx="697">
                  <c:v>263383.21776504297</c:v>
                </c:pt>
                <c:pt idx="698">
                  <c:v>263392.04005722463</c:v>
                </c:pt>
                <c:pt idx="699">
                  <c:v>263387.14571428573</c:v>
                </c:pt>
                <c:pt idx="700">
                  <c:v>263381.41084165475</c:v>
                </c:pt>
                <c:pt idx="701">
                  <c:v>263379.1054131054</c:v>
                </c:pt>
                <c:pt idx="702">
                  <c:v>263375.10241820768</c:v>
                </c:pt>
                <c:pt idx="703">
                  <c:v>263376.21590909088</c:v>
                </c:pt>
                <c:pt idx="704">
                  <c:v>263384.97304964537</c:v>
                </c:pt>
                <c:pt idx="705">
                  <c:v>263376.73654390936</c:v>
                </c:pt>
                <c:pt idx="706">
                  <c:v>263377.84299858555</c:v>
                </c:pt>
                <c:pt idx="707">
                  <c:v>263376.4081920904</c:v>
                </c:pt>
                <c:pt idx="708">
                  <c:v>263369.90832157969</c:v>
                </c:pt>
                <c:pt idx="709">
                  <c:v>263359.20845070423</c:v>
                </c:pt>
                <c:pt idx="710">
                  <c:v>263360.33333333331</c:v>
                </c:pt>
                <c:pt idx="711">
                  <c:v>263365.66151685396</c:v>
                </c:pt>
                <c:pt idx="712">
                  <c:v>263370.13464235625</c:v>
                </c:pt>
                <c:pt idx="713">
                  <c:v>263371.23949579831</c:v>
                </c:pt>
                <c:pt idx="714">
                  <c:v>263374.01678321679</c:v>
                </c:pt>
                <c:pt idx="715">
                  <c:v>263378.45949720673</c:v>
                </c:pt>
                <c:pt idx="716">
                  <c:v>263380.38354253833</c:v>
                </c:pt>
                <c:pt idx="717">
                  <c:v>263373.12534818944</c:v>
                </c:pt>
                <c:pt idx="718">
                  <c:v>263345.89290681505</c:v>
                </c:pt>
                <c:pt idx="719">
                  <c:v>263350.34999999998</c:v>
                </c:pt>
                <c:pt idx="720">
                  <c:v>263358.94868238556</c:v>
                </c:pt>
                <c:pt idx="721">
                  <c:v>263356.73822714679</c:v>
                </c:pt>
                <c:pt idx="722">
                  <c:v>263337.96403872751</c:v>
                </c:pt>
                <c:pt idx="723">
                  <c:v>263339.92541436467</c:v>
                </c:pt>
                <c:pt idx="724">
                  <c:v>263341.05517241382</c:v>
                </c:pt>
                <c:pt idx="725">
                  <c:v>263334.75619834708</c:v>
                </c:pt>
                <c:pt idx="726">
                  <c:v>263343.30536451167</c:v>
                </c:pt>
                <c:pt idx="727">
                  <c:v>263341.13461538462</c:v>
                </c:pt>
                <c:pt idx="728">
                  <c:v>263343.89986282581</c:v>
                </c:pt>
                <c:pt idx="729">
                  <c:v>263344.19589041098</c:v>
                </c:pt>
                <c:pt idx="730">
                  <c:v>263342.03283173736</c:v>
                </c:pt>
                <c:pt idx="731">
                  <c:v>263348.05874316941</c:v>
                </c:pt>
                <c:pt idx="732">
                  <c:v>263344.26193724421</c:v>
                </c:pt>
                <c:pt idx="733">
                  <c:v>263338.84332425066</c:v>
                </c:pt>
                <c:pt idx="734">
                  <c:v>263335.88435374148</c:v>
                </c:pt>
                <c:pt idx="735">
                  <c:v>263337.0027173913</c:v>
                </c:pt>
                <c:pt idx="736">
                  <c:v>263336.49253731343</c:v>
                </c:pt>
                <c:pt idx="737">
                  <c:v>263340.85365853657</c:v>
                </c:pt>
                <c:pt idx="738">
                  <c:v>263349.25575101486</c:v>
                </c:pt>
                <c:pt idx="739">
                  <c:v>263357.63513513515</c:v>
                </c:pt>
                <c:pt idx="740">
                  <c:v>263342.54925775976</c:v>
                </c:pt>
                <c:pt idx="741">
                  <c:v>263344.45687331539</c:v>
                </c:pt>
                <c:pt idx="742">
                  <c:v>263352.00269179005</c:v>
                </c:pt>
                <c:pt idx="743">
                  <c:v>263353.89247311826</c:v>
                </c:pt>
                <c:pt idx="744">
                  <c:v>263350.14899328857</c:v>
                </c:pt>
                <c:pt idx="745">
                  <c:v>263353.64209115284</c:v>
                </c:pt>
                <c:pt idx="746">
                  <c:v>263350.7108433735</c:v>
                </c:pt>
                <c:pt idx="747">
                  <c:v>263349.38903743314</c:v>
                </c:pt>
                <c:pt idx="748">
                  <c:v>263351.26969292387</c:v>
                </c:pt>
                <c:pt idx="749">
                  <c:v>263355.54133333336</c:v>
                </c:pt>
                <c:pt idx="750">
                  <c:v>263360.59920106526</c:v>
                </c:pt>
                <c:pt idx="751">
                  <c:v>263363.25398936169</c:v>
                </c:pt>
                <c:pt idx="752">
                  <c:v>263368.28818061086</c:v>
                </c:pt>
                <c:pt idx="753">
                  <c:v>263367.74801061006</c:v>
                </c:pt>
                <c:pt idx="754">
                  <c:v>263369.58940397348</c:v>
                </c:pt>
                <c:pt idx="755">
                  <c:v>263375.38756613759</c:v>
                </c:pt>
                <c:pt idx="756">
                  <c:v>263367.71862615587</c:v>
                </c:pt>
                <c:pt idx="757">
                  <c:v>263369.55277044856</c:v>
                </c:pt>
                <c:pt idx="758">
                  <c:v>263369.0144927536</c:v>
                </c:pt>
                <c:pt idx="759">
                  <c:v>263374.78289473685</c:v>
                </c:pt>
                <c:pt idx="760">
                  <c:v>263379.74901445466</c:v>
                </c:pt>
                <c:pt idx="761">
                  <c:v>263371.33858267718</c:v>
                </c:pt>
                <c:pt idx="762">
                  <c:v>263374.72608125821</c:v>
                </c:pt>
                <c:pt idx="763">
                  <c:v>263382.80890052358</c:v>
                </c:pt>
                <c:pt idx="764">
                  <c:v>263378.34248366015</c:v>
                </c:pt>
                <c:pt idx="765">
                  <c:v>263377.01566579635</c:v>
                </c:pt>
                <c:pt idx="766">
                  <c:v>263380.37809647981</c:v>
                </c:pt>
                <c:pt idx="767">
                  <c:v>263379.05208333331</c:v>
                </c:pt>
                <c:pt idx="768">
                  <c:v>263377.72951885563</c:v>
                </c:pt>
                <c:pt idx="769">
                  <c:v>263372.52077922079</c:v>
                </c:pt>
                <c:pt idx="770">
                  <c:v>263368.87937743193</c:v>
                </c:pt>
                <c:pt idx="771">
                  <c:v>263366.79922279791</c:v>
                </c:pt>
                <c:pt idx="772">
                  <c:v>263367.82406209572</c:v>
                </c:pt>
                <c:pt idx="773">
                  <c:v>263361.88113695092</c:v>
                </c:pt>
                <c:pt idx="774">
                  <c:v>263363.68258064514</c:v>
                </c:pt>
                <c:pt idx="775">
                  <c:v>263366.25128865981</c:v>
                </c:pt>
                <c:pt idx="776">
                  <c:v>263364.18790218793</c:v>
                </c:pt>
                <c:pt idx="777">
                  <c:v>263359.05012853473</c:v>
                </c:pt>
                <c:pt idx="778">
                  <c:v>263363.15275994863</c:v>
                </c:pt>
                <c:pt idx="779">
                  <c:v>263358.79743589746</c:v>
                </c:pt>
                <c:pt idx="780">
                  <c:v>263358.28809218953</c:v>
                </c:pt>
                <c:pt idx="781">
                  <c:v>263363.14194373402</c:v>
                </c:pt>
                <c:pt idx="782">
                  <c:v>263362.62835249043</c:v>
                </c:pt>
                <c:pt idx="783">
                  <c:v>263363.64413265308</c:v>
                </c:pt>
                <c:pt idx="784">
                  <c:v>263357.78980891721</c:v>
                </c:pt>
                <c:pt idx="785">
                  <c:v>263364.14376590331</c:v>
                </c:pt>
                <c:pt idx="786">
                  <c:v>263368.19822109275</c:v>
                </c:pt>
                <c:pt idx="787">
                  <c:v>263376.04314720811</c:v>
                </c:pt>
                <c:pt idx="788">
                  <c:v>263383.86818757921</c:v>
                </c:pt>
                <c:pt idx="789">
                  <c:v>263371.9594936709</c:v>
                </c:pt>
                <c:pt idx="790">
                  <c:v>263361.59544879897</c:v>
                </c:pt>
                <c:pt idx="791">
                  <c:v>263362.60227272729</c:v>
                </c:pt>
                <c:pt idx="792">
                  <c:v>263362.09583858761</c:v>
                </c:pt>
                <c:pt idx="793">
                  <c:v>263363.85390428209</c:v>
                </c:pt>
                <c:pt idx="794">
                  <c:v>263365.60754716978</c:v>
                </c:pt>
                <c:pt idx="795">
                  <c:v>263373.37688442209</c:v>
                </c:pt>
                <c:pt idx="796">
                  <c:v>263378.12045169383</c:v>
                </c:pt>
                <c:pt idx="797">
                  <c:v>263366.33834586467</c:v>
                </c:pt>
                <c:pt idx="798">
                  <c:v>263374.07759699627</c:v>
                </c:pt>
                <c:pt idx="799">
                  <c:v>263381.79749999999</c:v>
                </c:pt>
                <c:pt idx="800">
                  <c:v>263383.51560549316</c:v>
                </c:pt>
                <c:pt idx="801">
                  <c:v>263378.50748129678</c:v>
                </c:pt>
                <c:pt idx="802">
                  <c:v>263383.95516811957</c:v>
                </c:pt>
                <c:pt idx="803">
                  <c:v>263391.62437810947</c:v>
                </c:pt>
                <c:pt idx="804">
                  <c:v>263394.0658385093</c:v>
                </c:pt>
                <c:pt idx="805">
                  <c:v>263398.73076923075</c:v>
                </c:pt>
                <c:pt idx="806">
                  <c:v>263388.53903345723</c:v>
                </c:pt>
                <c:pt idx="807">
                  <c:v>263390.97524752474</c:v>
                </c:pt>
                <c:pt idx="808">
                  <c:v>263395.62669962918</c:v>
                </c:pt>
                <c:pt idx="809">
                  <c:v>263391.39259259257</c:v>
                </c:pt>
                <c:pt idx="810">
                  <c:v>263381.26017262641</c:v>
                </c:pt>
                <c:pt idx="811">
                  <c:v>263384.43103448278</c:v>
                </c:pt>
                <c:pt idx="812">
                  <c:v>263383.91020910209</c:v>
                </c:pt>
                <c:pt idx="813">
                  <c:v>263385.59828009829</c:v>
                </c:pt>
                <c:pt idx="814">
                  <c:v>263392.42699386505</c:v>
                </c:pt>
                <c:pt idx="815">
                  <c:v>263390.4301470588</c:v>
                </c:pt>
                <c:pt idx="816">
                  <c:v>263388.43818849447</c:v>
                </c:pt>
                <c:pt idx="817">
                  <c:v>263379.12836185819</c:v>
                </c:pt>
                <c:pt idx="818">
                  <c:v>263379.34920634923</c:v>
                </c:pt>
                <c:pt idx="819">
                  <c:v>263376.64756097563</c:v>
                </c:pt>
                <c:pt idx="820">
                  <c:v>263376.14129110839</c:v>
                </c:pt>
                <c:pt idx="821">
                  <c:v>263377.82238442823</c:v>
                </c:pt>
                <c:pt idx="822">
                  <c:v>263376.5880923451</c:v>
                </c:pt>
                <c:pt idx="823">
                  <c:v>263384.08009708737</c:v>
                </c:pt>
                <c:pt idx="824">
                  <c:v>263385.74545454548</c:v>
                </c:pt>
                <c:pt idx="825">
                  <c:v>263380.15496368037</c:v>
                </c:pt>
                <c:pt idx="826">
                  <c:v>263383.99395405076</c:v>
                </c:pt>
                <c:pt idx="827">
                  <c:v>263387.82367149758</c:v>
                </c:pt>
                <c:pt idx="828">
                  <c:v>263380.0832328106</c:v>
                </c:pt>
                <c:pt idx="829">
                  <c:v>263384.63012048195</c:v>
                </c:pt>
                <c:pt idx="830">
                  <c:v>263380.51624548738</c:v>
                </c:pt>
                <c:pt idx="831">
                  <c:v>263387.93149038462</c:v>
                </c:pt>
                <c:pt idx="832">
                  <c:v>263393.89075630251</c:v>
                </c:pt>
                <c:pt idx="833">
                  <c:v>263374.69784172659</c:v>
                </c:pt>
                <c:pt idx="834">
                  <c:v>263376.35449101799</c:v>
                </c:pt>
                <c:pt idx="835">
                  <c:v>263375.85765550239</c:v>
                </c:pt>
                <c:pt idx="836">
                  <c:v>263381.0872162485</c:v>
                </c:pt>
                <c:pt idx="837">
                  <c:v>263385.58949880669</c:v>
                </c:pt>
                <c:pt idx="838">
                  <c:v>263389.36710369488</c:v>
                </c:pt>
                <c:pt idx="839">
                  <c:v>263386.71785714285</c:v>
                </c:pt>
                <c:pt idx="840">
                  <c:v>263379.08917954814</c:v>
                </c:pt>
                <c:pt idx="841">
                  <c:v>263382.14964370546</c:v>
                </c:pt>
                <c:pt idx="842">
                  <c:v>263383.78173190984</c:v>
                </c:pt>
                <c:pt idx="843">
                  <c:v>263378.31279620854</c:v>
                </c:pt>
                <c:pt idx="844">
                  <c:v>263374.274556213</c:v>
                </c:pt>
                <c:pt idx="845">
                  <c:v>263378.03427895979</c:v>
                </c:pt>
                <c:pt idx="846">
                  <c:v>263381.78512396693</c:v>
                </c:pt>
                <c:pt idx="847">
                  <c:v>263387.64622641512</c:v>
                </c:pt>
                <c:pt idx="848">
                  <c:v>263389.26030624262</c:v>
                </c:pt>
                <c:pt idx="849">
                  <c:v>263394.39411764708</c:v>
                </c:pt>
                <c:pt idx="850">
                  <c:v>263401.62749706226</c:v>
                </c:pt>
                <c:pt idx="851">
                  <c:v>263406.03169014084</c:v>
                </c:pt>
                <c:pt idx="852">
                  <c:v>263409.02110199298</c:v>
                </c:pt>
                <c:pt idx="853">
                  <c:v>263413.40632318502</c:v>
                </c:pt>
                <c:pt idx="854">
                  <c:v>263417.7812865497</c:v>
                </c:pt>
                <c:pt idx="855">
                  <c:v>263424.94509345794</c:v>
                </c:pt>
                <c:pt idx="856">
                  <c:v>263425.10268378066</c:v>
                </c:pt>
                <c:pt idx="857">
                  <c:v>263425.25990675989</c:v>
                </c:pt>
                <c:pt idx="858">
                  <c:v>263419.14086146682</c:v>
                </c:pt>
                <c:pt idx="859">
                  <c:v>263419.30465116276</c:v>
                </c:pt>
                <c:pt idx="860">
                  <c:v>263415.98954703833</c:v>
                </c:pt>
                <c:pt idx="861">
                  <c:v>263413.37703016243</c:v>
                </c:pt>
                <c:pt idx="862">
                  <c:v>263417.71147161064</c:v>
                </c:pt>
                <c:pt idx="863">
                  <c:v>263407.47685185185</c:v>
                </c:pt>
                <c:pt idx="864">
                  <c:v>263410.42312138726</c:v>
                </c:pt>
                <c:pt idx="865">
                  <c:v>263408.52078521939</c:v>
                </c:pt>
                <c:pt idx="866">
                  <c:v>263413.53171856981</c:v>
                </c:pt>
                <c:pt idx="867">
                  <c:v>263413.70046082948</c:v>
                </c:pt>
                <c:pt idx="868">
                  <c:v>263411.80092059838</c:v>
                </c:pt>
                <c:pt idx="869">
                  <c:v>263412.65977011493</c:v>
                </c:pt>
                <c:pt idx="870">
                  <c:v>263413.51664753159</c:v>
                </c:pt>
                <c:pt idx="871">
                  <c:v>263416.43233944953</c:v>
                </c:pt>
                <c:pt idx="872">
                  <c:v>263414.53837342496</c:v>
                </c:pt>
                <c:pt idx="873">
                  <c:v>263414.70480549202</c:v>
                </c:pt>
                <c:pt idx="874">
                  <c:v>263415.55542857142</c:v>
                </c:pt>
                <c:pt idx="875">
                  <c:v>263421.19063926942</c:v>
                </c:pt>
                <c:pt idx="876">
                  <c:v>263417.25085518812</c:v>
                </c:pt>
                <c:pt idx="877">
                  <c:v>263416.73120728927</c:v>
                </c:pt>
                <c:pt idx="878">
                  <c:v>263408.71672354947</c:v>
                </c:pt>
                <c:pt idx="879">
                  <c:v>263406.84659090912</c:v>
                </c:pt>
                <c:pt idx="880">
                  <c:v>263402.94097616343</c:v>
                </c:pt>
                <c:pt idx="881">
                  <c:v>263404.47732426302</c:v>
                </c:pt>
                <c:pt idx="882">
                  <c:v>263404.65345413366</c:v>
                </c:pt>
                <c:pt idx="883">
                  <c:v>263408.21719457011</c:v>
                </c:pt>
                <c:pt idx="884">
                  <c:v>263402.97401129943</c:v>
                </c:pt>
                <c:pt idx="885">
                  <c:v>263405.85553047404</c:v>
                </c:pt>
                <c:pt idx="886">
                  <c:v>263412.78241262684</c:v>
                </c:pt>
                <c:pt idx="887">
                  <c:v>263414.97184684686</c:v>
                </c:pt>
                <c:pt idx="888">
                  <c:v>263411.09223847021</c:v>
                </c:pt>
                <c:pt idx="889">
                  <c:v>263417.98988764046</c:v>
                </c:pt>
                <c:pt idx="890">
                  <c:v>263424.87205387204</c:v>
                </c:pt>
                <c:pt idx="891">
                  <c:v>263423.68049327354</c:v>
                </c:pt>
                <c:pt idx="892">
                  <c:v>263427.1870100784</c:v>
                </c:pt>
                <c:pt idx="893">
                  <c:v>263434.03579418344</c:v>
                </c:pt>
                <c:pt idx="894">
                  <c:v>263436.8536312849</c:v>
                </c:pt>
                <c:pt idx="895">
                  <c:v>263434.31696428574</c:v>
                </c:pt>
                <c:pt idx="896">
                  <c:v>263433.12151616497</c:v>
                </c:pt>
                <c:pt idx="897">
                  <c:v>263431.92873051227</c:v>
                </c:pt>
                <c:pt idx="898">
                  <c:v>263428.07341490546</c:v>
                </c:pt>
                <c:pt idx="899">
                  <c:v>263432.87888888887</c:v>
                </c:pt>
                <c:pt idx="900">
                  <c:v>263439.00332963374</c:v>
                </c:pt>
                <c:pt idx="901">
                  <c:v>263438.47339246119</c:v>
                </c:pt>
                <c:pt idx="902">
                  <c:v>263435.29125138425</c:v>
                </c:pt>
                <c:pt idx="903">
                  <c:v>263430.79092920356</c:v>
                </c:pt>
                <c:pt idx="904">
                  <c:v>263429.60994475137</c:v>
                </c:pt>
                <c:pt idx="905">
                  <c:v>263435.70419426047</c:v>
                </c:pt>
                <c:pt idx="906">
                  <c:v>263433.85997794929</c:v>
                </c:pt>
                <c:pt idx="907">
                  <c:v>263431.36013215862</c:v>
                </c:pt>
                <c:pt idx="908">
                  <c:v>263428.86578657868</c:v>
                </c:pt>
                <c:pt idx="909">
                  <c:v>263427.03516483516</c:v>
                </c:pt>
                <c:pt idx="910">
                  <c:v>263433.75631174532</c:v>
                </c:pt>
                <c:pt idx="911">
                  <c:v>263430.61074561405</c:v>
                </c:pt>
                <c:pt idx="912">
                  <c:v>263427.47207009856</c:v>
                </c:pt>
                <c:pt idx="913">
                  <c:v>263430.23851203499</c:v>
                </c:pt>
                <c:pt idx="914">
                  <c:v>263431.03497267759</c:v>
                </c:pt>
                <c:pt idx="915">
                  <c:v>263437.06113537116</c:v>
                </c:pt>
                <c:pt idx="916">
                  <c:v>263436.54198473284</c:v>
                </c:pt>
                <c:pt idx="917">
                  <c:v>263431.45642701525</c:v>
                </c:pt>
                <c:pt idx="918">
                  <c:v>263436.15886833513</c:v>
                </c:pt>
                <c:pt idx="919">
                  <c:v>263438.24673913041</c:v>
                </c:pt>
                <c:pt idx="920">
                  <c:v>263443.58197611291</c:v>
                </c:pt>
                <c:pt idx="921">
                  <c:v>263450.20498915401</c:v>
                </c:pt>
                <c:pt idx="922">
                  <c:v>263449.02600216685</c:v>
                </c:pt>
                <c:pt idx="923">
                  <c:v>263453.68398268399</c:v>
                </c:pt>
                <c:pt idx="924">
                  <c:v>263457.03675675677</c:v>
                </c:pt>
                <c:pt idx="925">
                  <c:v>263456.50107991358</c:v>
                </c:pt>
                <c:pt idx="926">
                  <c:v>263455.32038834953</c:v>
                </c:pt>
                <c:pt idx="927">
                  <c:v>263452.20581896551</c:v>
                </c:pt>
                <c:pt idx="928">
                  <c:v>263458.76964477933</c:v>
                </c:pt>
                <c:pt idx="929">
                  <c:v>263457.59032258065</c:v>
                </c:pt>
                <c:pt idx="930">
                  <c:v>263460.9172932331</c:v>
                </c:pt>
                <c:pt idx="931">
                  <c:v>263461.02360515023</c:v>
                </c:pt>
                <c:pt idx="932">
                  <c:v>263467.54983922828</c:v>
                </c:pt>
                <c:pt idx="933">
                  <c:v>263469.57280513918</c:v>
                </c:pt>
                <c:pt idx="934">
                  <c:v>263470.95080213906</c:v>
                </c:pt>
                <c:pt idx="935">
                  <c:v>263467.84615384613</c:v>
                </c:pt>
                <c:pt idx="936">
                  <c:v>263471.14087513339</c:v>
                </c:pt>
                <c:pt idx="937">
                  <c:v>263476.98294243071</c:v>
                </c:pt>
                <c:pt idx="938">
                  <c:v>263482.17465388711</c:v>
                </c:pt>
                <c:pt idx="939">
                  <c:v>263477.1595744681</c:v>
                </c:pt>
                <c:pt idx="940">
                  <c:v>263481.06695005315</c:v>
                </c:pt>
                <c:pt idx="941">
                  <c:v>263483.05838641187</c:v>
                </c:pt>
                <c:pt idx="942">
                  <c:v>263478.05832449626</c:v>
                </c:pt>
                <c:pt idx="943">
                  <c:v>263476.24152542371</c:v>
                </c:pt>
                <c:pt idx="944">
                  <c:v>263479.49947089946</c:v>
                </c:pt>
                <c:pt idx="945">
                  <c:v>263474.51902748412</c:v>
                </c:pt>
                <c:pt idx="946">
                  <c:v>263477.77191129886</c:v>
                </c:pt>
                <c:pt idx="947">
                  <c:v>263468.38080168777</c:v>
                </c:pt>
                <c:pt idx="948">
                  <c:v>263466.58377239201</c:v>
                </c:pt>
                <c:pt idx="949">
                  <c:v>263470.46526315791</c:v>
                </c:pt>
                <c:pt idx="950">
                  <c:v>263474.96845425869</c:v>
                </c:pt>
                <c:pt idx="951">
                  <c:v>263470.65336134454</c:v>
                </c:pt>
                <c:pt idx="952">
                  <c:v>263444.97691500525</c:v>
                </c:pt>
                <c:pt idx="953">
                  <c:v>263450.12054507335</c:v>
                </c:pt>
                <c:pt idx="954">
                  <c:v>263456.50785340316</c:v>
                </c:pt>
                <c:pt idx="955">
                  <c:v>263457.24267782428</c:v>
                </c:pt>
                <c:pt idx="956">
                  <c:v>263458.60188087774</c:v>
                </c:pt>
                <c:pt idx="957">
                  <c:v>263464.96033402922</c:v>
                </c:pt>
                <c:pt idx="958">
                  <c:v>263462.56100104278</c:v>
                </c:pt>
                <c:pt idx="959">
                  <c:v>263458.91875000001</c:v>
                </c:pt>
                <c:pt idx="960">
                  <c:v>263463.38709677418</c:v>
                </c:pt>
                <c:pt idx="961">
                  <c:v>263461.61954261956</c:v>
                </c:pt>
                <c:pt idx="962">
                  <c:v>263459.23364485981</c:v>
                </c:pt>
                <c:pt idx="963">
                  <c:v>263461.20228215767</c:v>
                </c:pt>
                <c:pt idx="964">
                  <c:v>263456.33886010363</c:v>
                </c:pt>
                <c:pt idx="965">
                  <c:v>263457.68633540371</c:v>
                </c:pt>
                <c:pt idx="966">
                  <c:v>263460.26990692865</c:v>
                </c:pt>
                <c:pt idx="967">
                  <c:v>263458.51652892563</c:v>
                </c:pt>
                <c:pt idx="968">
                  <c:v>263456.76676986582</c:v>
                </c:pt>
                <c:pt idx="969">
                  <c:v>263462.43092783506</c:v>
                </c:pt>
                <c:pt idx="970">
                  <c:v>263450.19361483009</c:v>
                </c:pt>
                <c:pt idx="971">
                  <c:v>263450.92283950618</c:v>
                </c:pt>
                <c:pt idx="972">
                  <c:v>263452.26618705038</c:v>
                </c:pt>
                <c:pt idx="973">
                  <c:v>263451.76180698152</c:v>
                </c:pt>
                <c:pt idx="974">
                  <c:v>263454.33025641023</c:v>
                </c:pt>
                <c:pt idx="975">
                  <c:v>263455.05225409835</c:v>
                </c:pt>
                <c:pt idx="976">
                  <c:v>263455.15967246675</c:v>
                </c:pt>
                <c:pt idx="977">
                  <c:v>263455.87934560329</c:v>
                </c:pt>
                <c:pt idx="978">
                  <c:v>263457.82124616957</c:v>
                </c:pt>
                <c:pt idx="979">
                  <c:v>263459.14795918367</c:v>
                </c:pt>
                <c:pt idx="980">
                  <c:v>263462.30377166159</c:v>
                </c:pt>
                <c:pt idx="981">
                  <c:v>263458.133401222</c:v>
                </c:pt>
                <c:pt idx="982">
                  <c:v>263462.50254323502</c:v>
                </c:pt>
                <c:pt idx="983">
                  <c:v>263459.55792682926</c:v>
                </c:pt>
                <c:pt idx="984">
                  <c:v>263463.3086294416</c:v>
                </c:pt>
                <c:pt idx="985">
                  <c:v>263467.65922920895</c:v>
                </c:pt>
                <c:pt idx="986">
                  <c:v>263472.00101317122</c:v>
                </c:pt>
                <c:pt idx="987">
                  <c:v>263471.48380566802</c:v>
                </c:pt>
                <c:pt idx="988">
                  <c:v>263467.33367037412</c:v>
                </c:pt>
                <c:pt idx="989">
                  <c:v>263473.47777777776</c:v>
                </c:pt>
                <c:pt idx="990">
                  <c:v>263478.40060544905</c:v>
                </c:pt>
                <c:pt idx="991">
                  <c:v>263484.52116935485</c:v>
                </c:pt>
                <c:pt idx="992">
                  <c:v>263482.18429003021</c:v>
                </c:pt>
                <c:pt idx="993">
                  <c:v>263488.28873239434</c:v>
                </c:pt>
                <c:pt idx="994">
                  <c:v>263480.53467336681</c:v>
                </c:pt>
                <c:pt idx="995">
                  <c:v>263475.8032128514</c:v>
                </c:pt>
                <c:pt idx="996">
                  <c:v>263479.4924774323</c:v>
                </c:pt>
                <c:pt idx="997">
                  <c:v>263480.17334669339</c:v>
                </c:pt>
                <c:pt idx="998">
                  <c:v>263477.85485485487</c:v>
                </c:pt>
                <c:pt idx="999">
                  <c:v>263481.53100000002</c:v>
                </c:pt>
              </c:numCache>
            </c:numRef>
          </c:yVal>
          <c:smooth val="0"/>
          <c:extLst>
            <c:ext xmlns:c16="http://schemas.microsoft.com/office/drawing/2014/chart" uri="{C3380CC4-5D6E-409C-BE32-E72D297353CC}">
              <c16:uniqueId val="{00000000-2129-4184-9744-DAB09DF7A8EA}"/>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Revenue</a:t>
                </a:r>
              </a:p>
            </c:rich>
          </c:tx>
          <c:overlay val="0"/>
          <c:spPr>
            <a:noFill/>
            <a:ln>
              <a:noFill/>
            </a:ln>
            <a:effectLst/>
          </c:spPr>
        </c:title>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Cost</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$599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0"/>
          <c:order val="0"/>
          <c:marker>
            <c:symbol val="none"/>
          </c:marker>
          <c:xVal>
            <c:numRef>
              <c:f>'5.Simulation-fixed values'!$A$5:$A$1004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values'!$AZ$5:$AZ$1004</c:f>
              <c:numCache>
                <c:formatCode>_("$"* #,##0.00_);_("$"* \(#,##0.00\);_("$"* "-"??_);_(@_)</c:formatCode>
                <c:ptCount val="1000"/>
                <c:pt idx="0">
                  <c:v>64200</c:v>
                </c:pt>
                <c:pt idx="1">
                  <c:v>63900</c:v>
                </c:pt>
                <c:pt idx="2">
                  <c:v>64066.666666666664</c:v>
                </c:pt>
                <c:pt idx="3">
                  <c:v>64225</c:v>
                </c:pt>
                <c:pt idx="4">
                  <c:v>63980</c:v>
                </c:pt>
                <c:pt idx="5">
                  <c:v>63983.333333333336</c:v>
                </c:pt>
                <c:pt idx="6">
                  <c:v>64100</c:v>
                </c:pt>
                <c:pt idx="7">
                  <c:v>64112.5</c:v>
                </c:pt>
                <c:pt idx="8">
                  <c:v>64044.444444444445</c:v>
                </c:pt>
                <c:pt idx="9">
                  <c:v>64060</c:v>
                </c:pt>
                <c:pt idx="10">
                  <c:v>64072.727272727272</c:v>
                </c:pt>
                <c:pt idx="11">
                  <c:v>64075</c:v>
                </c:pt>
                <c:pt idx="12">
                  <c:v>64100</c:v>
                </c:pt>
                <c:pt idx="13">
                  <c:v>64157.142857142855</c:v>
                </c:pt>
                <c:pt idx="14">
                  <c:v>64073.333333333336</c:v>
                </c:pt>
                <c:pt idx="15">
                  <c:v>64068.75</c:v>
                </c:pt>
                <c:pt idx="16">
                  <c:v>64058.823529411762</c:v>
                </c:pt>
                <c:pt idx="17">
                  <c:v>64055.555555555555</c:v>
                </c:pt>
                <c:pt idx="18">
                  <c:v>64031.57894736842</c:v>
                </c:pt>
                <c:pt idx="19">
                  <c:v>64080</c:v>
                </c:pt>
                <c:pt idx="20">
                  <c:v>64080.952380952382</c:v>
                </c:pt>
                <c:pt idx="21">
                  <c:v>64040.909090909088</c:v>
                </c:pt>
                <c:pt idx="22">
                  <c:v>64186.782608695656</c:v>
                </c:pt>
                <c:pt idx="23">
                  <c:v>64191.5</c:v>
                </c:pt>
                <c:pt idx="24">
                  <c:v>64295.72</c:v>
                </c:pt>
                <c:pt idx="25">
                  <c:v>64295.884615384617</c:v>
                </c:pt>
                <c:pt idx="26">
                  <c:v>64284.925925925927</c:v>
                </c:pt>
                <c:pt idx="27">
                  <c:v>64292.607142857145</c:v>
                </c:pt>
                <c:pt idx="28">
                  <c:v>64272.172413793101</c:v>
                </c:pt>
                <c:pt idx="29">
                  <c:v>64246.433333333334</c:v>
                </c:pt>
                <c:pt idx="30">
                  <c:v>64241.709677419356</c:v>
                </c:pt>
                <c:pt idx="31">
                  <c:v>64340.28125</c:v>
                </c:pt>
                <c:pt idx="32">
                  <c:v>64326.939393939392</c:v>
                </c:pt>
                <c:pt idx="33">
                  <c:v>64329.088235294119</c:v>
                </c:pt>
                <c:pt idx="34">
                  <c:v>64285.4</c:v>
                </c:pt>
                <c:pt idx="35">
                  <c:v>64296.916666666664</c:v>
                </c:pt>
                <c:pt idx="36">
                  <c:v>64272.675675675673</c:v>
                </c:pt>
                <c:pt idx="37">
                  <c:v>64241.815789473687</c:v>
                </c:pt>
                <c:pt idx="38">
                  <c:v>64256.128205128203</c:v>
                </c:pt>
                <c:pt idx="39">
                  <c:v>64244.724999999999</c:v>
                </c:pt>
                <c:pt idx="40">
                  <c:v>64229</c:v>
                </c:pt>
                <c:pt idx="41">
                  <c:v>64225.928571428572</c:v>
                </c:pt>
                <c:pt idx="42">
                  <c:v>64241.604651162794</c:v>
                </c:pt>
                <c:pt idx="43">
                  <c:v>64242.931818181816</c:v>
                </c:pt>
                <c:pt idx="44">
                  <c:v>64233.088888888888</c:v>
                </c:pt>
                <c:pt idx="45">
                  <c:v>64228.021739130432</c:v>
                </c:pt>
                <c:pt idx="46">
                  <c:v>64238.063829787236</c:v>
                </c:pt>
                <c:pt idx="47">
                  <c:v>64239.354166666664</c:v>
                </c:pt>
                <c:pt idx="48">
                  <c:v>64250.795918367345</c:v>
                </c:pt>
                <c:pt idx="49">
                  <c:v>64241.78</c:v>
                </c:pt>
                <c:pt idx="50">
                  <c:v>64242.921568627447</c:v>
                </c:pt>
                <c:pt idx="51">
                  <c:v>64238.25</c:v>
                </c:pt>
                <c:pt idx="52">
                  <c:v>64263.92452830189</c:v>
                </c:pt>
                <c:pt idx="53">
                  <c:v>64268.296296296299</c:v>
                </c:pt>
                <c:pt idx="54">
                  <c:v>64225.236363636366</c:v>
                </c:pt>
                <c:pt idx="55">
                  <c:v>64219.428571428572</c:v>
                </c:pt>
                <c:pt idx="56">
                  <c:v>64198.035087719298</c:v>
                </c:pt>
                <c:pt idx="57">
                  <c:v>64194.620689655174</c:v>
                </c:pt>
                <c:pt idx="58">
                  <c:v>64193.016949152545</c:v>
                </c:pt>
                <c:pt idx="59">
                  <c:v>64201.466666666667</c:v>
                </c:pt>
                <c:pt idx="60">
                  <c:v>64204.721311475412</c:v>
                </c:pt>
                <c:pt idx="61">
                  <c:v>64170.774193548386</c:v>
                </c:pt>
                <c:pt idx="62">
                  <c:v>64212.460317460318</c:v>
                </c:pt>
                <c:pt idx="63">
                  <c:v>64199.765625</c:v>
                </c:pt>
                <c:pt idx="64">
                  <c:v>64201.307692307695</c:v>
                </c:pt>
                <c:pt idx="65">
                  <c:v>64180.07575757576</c:v>
                </c:pt>
                <c:pt idx="66">
                  <c:v>64180.373134328358</c:v>
                </c:pt>
                <c:pt idx="67">
                  <c:v>64145.367647058825</c:v>
                </c:pt>
                <c:pt idx="68">
                  <c:v>64141.811594202896</c:v>
                </c:pt>
                <c:pt idx="69">
                  <c:v>64142.642857142855</c:v>
                </c:pt>
                <c:pt idx="70">
                  <c:v>64147.67605633803</c:v>
                </c:pt>
                <c:pt idx="71">
                  <c:v>64156.736111111109</c:v>
                </c:pt>
                <c:pt idx="72">
                  <c:v>64157.32876712329</c:v>
                </c:pt>
                <c:pt idx="73">
                  <c:v>64152.5</c:v>
                </c:pt>
                <c:pt idx="74">
                  <c:v>64147.8</c:v>
                </c:pt>
                <c:pt idx="75">
                  <c:v>64253.59210526316</c:v>
                </c:pt>
                <c:pt idx="76">
                  <c:v>64263.285714285717</c:v>
                </c:pt>
                <c:pt idx="77">
                  <c:v>64263.756410256414</c:v>
                </c:pt>
                <c:pt idx="78">
                  <c:v>64270.544303797469</c:v>
                </c:pt>
                <c:pt idx="79">
                  <c:v>64273.412499999999</c:v>
                </c:pt>
                <c:pt idx="80">
                  <c:v>64255.222222222219</c:v>
                </c:pt>
                <c:pt idx="81">
                  <c:v>64246.012195121948</c:v>
                </c:pt>
                <c:pt idx="82">
                  <c:v>64246.662650602411</c:v>
                </c:pt>
                <c:pt idx="83">
                  <c:v>64231.821428571428</c:v>
                </c:pt>
                <c:pt idx="84">
                  <c:v>64229.094117647059</c:v>
                </c:pt>
                <c:pt idx="85">
                  <c:v>64300.744186046511</c:v>
                </c:pt>
                <c:pt idx="86">
                  <c:v>64293.839080459773</c:v>
                </c:pt>
                <c:pt idx="87">
                  <c:v>64285.954545454544</c:v>
                </c:pt>
                <c:pt idx="88">
                  <c:v>64307.438202247191</c:v>
                </c:pt>
                <c:pt idx="89">
                  <c:v>64296.244444444441</c:v>
                </c:pt>
                <c:pt idx="90">
                  <c:v>64298.483516483517</c:v>
                </c:pt>
                <c:pt idx="91">
                  <c:v>64296.32608695652</c:v>
                </c:pt>
                <c:pt idx="92">
                  <c:v>64323.215053763444</c:v>
                </c:pt>
                <c:pt idx="93">
                  <c:v>64299.563829787236</c:v>
                </c:pt>
                <c:pt idx="94">
                  <c:v>64239.568421052631</c:v>
                </c:pt>
                <c:pt idx="95">
                  <c:v>64243.322916666664</c:v>
                </c:pt>
                <c:pt idx="96">
                  <c:v>64240.81443298969</c:v>
                </c:pt>
                <c:pt idx="97">
                  <c:v>64240.397959183676</c:v>
                </c:pt>
                <c:pt idx="98">
                  <c:v>64232.919191919194</c:v>
                </c:pt>
                <c:pt idx="99">
                  <c:v>64233.59</c:v>
                </c:pt>
                <c:pt idx="100">
                  <c:v>64232.267326732675</c:v>
                </c:pt>
                <c:pt idx="101">
                  <c:v>64235.872549019608</c:v>
                </c:pt>
                <c:pt idx="102">
                  <c:v>64235.524271844661</c:v>
                </c:pt>
                <c:pt idx="103">
                  <c:v>64235.182692307695</c:v>
                </c:pt>
                <c:pt idx="104">
                  <c:v>64265.285714285717</c:v>
                </c:pt>
                <c:pt idx="105">
                  <c:v>64260.896226415098</c:v>
                </c:pt>
                <c:pt idx="106">
                  <c:v>64279</c:v>
                </c:pt>
                <c:pt idx="107">
                  <c:v>64268.083333333336</c:v>
                </c:pt>
                <c:pt idx="108">
                  <c:v>64266.541284403669</c:v>
                </c:pt>
                <c:pt idx="109">
                  <c:v>64266.845454545452</c:v>
                </c:pt>
                <c:pt idx="110">
                  <c:v>64268.945945945947</c:v>
                </c:pt>
                <c:pt idx="111">
                  <c:v>64266.544642857145</c:v>
                </c:pt>
                <c:pt idx="112">
                  <c:v>64265.070796460175</c:v>
                </c:pt>
                <c:pt idx="113">
                  <c:v>64260.114035087718</c:v>
                </c:pt>
                <c:pt idx="114">
                  <c:v>64252.634782608693</c:v>
                </c:pt>
                <c:pt idx="115">
                  <c:v>64256.491379310348</c:v>
                </c:pt>
                <c:pt idx="116">
                  <c:v>64254.299145299148</c:v>
                </c:pt>
                <c:pt idx="117">
                  <c:v>64254.686440677964</c:v>
                </c:pt>
                <c:pt idx="118">
                  <c:v>64255.907563025212</c:v>
                </c:pt>
                <c:pt idx="119">
                  <c:v>64252.941666666666</c:v>
                </c:pt>
                <c:pt idx="120">
                  <c:v>64254.983471074382</c:v>
                </c:pt>
                <c:pt idx="121">
                  <c:v>64251.254098360652</c:v>
                </c:pt>
                <c:pt idx="122">
                  <c:v>64250.024390243903</c:v>
                </c:pt>
                <c:pt idx="123">
                  <c:v>64253.653225806454</c:v>
                </c:pt>
                <c:pt idx="124">
                  <c:v>64258.023999999998</c:v>
                </c:pt>
                <c:pt idx="125">
                  <c:v>64263.119047619046</c:v>
                </c:pt>
                <c:pt idx="126">
                  <c:v>64254.748031496063</c:v>
                </c:pt>
                <c:pt idx="127">
                  <c:v>64254.3203125</c:v>
                </c:pt>
                <c:pt idx="128">
                  <c:v>64252.348837209305</c:v>
                </c:pt>
                <c:pt idx="129">
                  <c:v>64235.792307692311</c:v>
                </c:pt>
                <c:pt idx="130">
                  <c:v>64240.862595419851</c:v>
                </c:pt>
                <c:pt idx="131">
                  <c:v>64238.280303030304</c:v>
                </c:pt>
                <c:pt idx="132">
                  <c:v>64243.255639097748</c:v>
                </c:pt>
                <c:pt idx="133">
                  <c:v>64240.694029850747</c:v>
                </c:pt>
                <c:pt idx="134">
                  <c:v>64233.725925925923</c:v>
                </c:pt>
                <c:pt idx="135">
                  <c:v>64227.595588235294</c:v>
                </c:pt>
                <c:pt idx="136">
                  <c:v>64225.934306569347</c:v>
                </c:pt>
                <c:pt idx="137">
                  <c:v>64217.77536231884</c:v>
                </c:pt>
                <c:pt idx="138">
                  <c:v>64240.640287769784</c:v>
                </c:pt>
                <c:pt idx="139">
                  <c:v>64233.921428571426</c:v>
                </c:pt>
                <c:pt idx="140">
                  <c:v>64234.390070921989</c:v>
                </c:pt>
                <c:pt idx="141">
                  <c:v>64229.92253521127</c:v>
                </c:pt>
                <c:pt idx="142">
                  <c:v>64224.118881118884</c:v>
                </c:pt>
                <c:pt idx="143">
                  <c:v>64227.423611111109</c:v>
                </c:pt>
                <c:pt idx="144">
                  <c:v>64229.993103448272</c:v>
                </c:pt>
                <c:pt idx="145">
                  <c:v>64228.417808219179</c:v>
                </c:pt>
                <c:pt idx="146">
                  <c:v>64223.462585034016</c:v>
                </c:pt>
                <c:pt idx="147">
                  <c:v>64223.304054054053</c:v>
                </c:pt>
                <c:pt idx="148">
                  <c:v>64217.778523489935</c:v>
                </c:pt>
                <c:pt idx="149">
                  <c:v>64219.66</c:v>
                </c:pt>
                <c:pt idx="150">
                  <c:v>64221.51655629139</c:v>
                </c:pt>
                <c:pt idx="151">
                  <c:v>64220.71710526316</c:v>
                </c:pt>
                <c:pt idx="152">
                  <c:v>64217.967320261436</c:v>
                </c:pt>
                <c:pt idx="153">
                  <c:v>64217.85064935065</c:v>
                </c:pt>
                <c:pt idx="154">
                  <c:v>64220.316129032261</c:v>
                </c:pt>
                <c:pt idx="155">
                  <c:v>64224.673076923078</c:v>
                </c:pt>
                <c:pt idx="156">
                  <c:v>64225.152866242039</c:v>
                </c:pt>
                <c:pt idx="157">
                  <c:v>64224.993670886077</c:v>
                </c:pt>
                <c:pt idx="158">
                  <c:v>64227.352201257861</c:v>
                </c:pt>
                <c:pt idx="159">
                  <c:v>64229.056250000001</c:v>
                </c:pt>
                <c:pt idx="160">
                  <c:v>64224.527950310556</c:v>
                </c:pt>
                <c:pt idx="161">
                  <c:v>64228.6975308642</c:v>
                </c:pt>
                <c:pt idx="162">
                  <c:v>64229.748466257668</c:v>
                </c:pt>
                <c:pt idx="163">
                  <c:v>64229.567073170729</c:v>
                </c:pt>
                <c:pt idx="164">
                  <c:v>64241.496969696971</c:v>
                </c:pt>
                <c:pt idx="165">
                  <c:v>64223.777108433736</c:v>
                </c:pt>
                <c:pt idx="166">
                  <c:v>64224.832335329338</c:v>
                </c:pt>
                <c:pt idx="167">
                  <c:v>64221.113095238092</c:v>
                </c:pt>
                <c:pt idx="168">
                  <c:v>64219.804733727811</c:v>
                </c:pt>
                <c:pt idx="169">
                  <c:v>64222.629411764705</c:v>
                </c:pt>
                <c:pt idx="170">
                  <c:v>64220.742690058476</c:v>
                </c:pt>
                <c:pt idx="171">
                  <c:v>64222.366279069771</c:v>
                </c:pt>
                <c:pt idx="172">
                  <c:v>64222.815028901736</c:v>
                </c:pt>
                <c:pt idx="173">
                  <c:v>64219.235632183911</c:v>
                </c:pt>
                <c:pt idx="174">
                  <c:v>64230.542857142857</c:v>
                </c:pt>
                <c:pt idx="175">
                  <c:v>64209.346590909088</c:v>
                </c:pt>
                <c:pt idx="176">
                  <c:v>64209.293785310736</c:v>
                </c:pt>
                <c:pt idx="177">
                  <c:v>64209.241573033709</c:v>
                </c:pt>
                <c:pt idx="178">
                  <c:v>64210.865921787707</c:v>
                </c:pt>
                <c:pt idx="179">
                  <c:v>64208.027777777781</c:v>
                </c:pt>
                <c:pt idx="180">
                  <c:v>64207.43093922652</c:v>
                </c:pt>
                <c:pt idx="181">
                  <c:v>64209.587912087911</c:v>
                </c:pt>
                <c:pt idx="182">
                  <c:v>64213.907103825135</c:v>
                </c:pt>
                <c:pt idx="183">
                  <c:v>64212.20108695652</c:v>
                </c:pt>
                <c:pt idx="184">
                  <c:v>64192.675675675673</c:v>
                </c:pt>
                <c:pt idx="185">
                  <c:v>64200.236559139783</c:v>
                </c:pt>
                <c:pt idx="186">
                  <c:v>64202.909090909088</c:v>
                </c:pt>
                <c:pt idx="187">
                  <c:v>64193.851063829788</c:v>
                </c:pt>
                <c:pt idx="188">
                  <c:v>64191.238095238092</c:v>
                </c:pt>
                <c:pt idx="189">
                  <c:v>64192.863157894739</c:v>
                </c:pt>
                <c:pt idx="190">
                  <c:v>64193.424083769634</c:v>
                </c:pt>
                <c:pt idx="191">
                  <c:v>64195.020833333336</c:v>
                </c:pt>
                <c:pt idx="192">
                  <c:v>64190.901554404147</c:v>
                </c:pt>
                <c:pt idx="193">
                  <c:v>64189.402061855668</c:v>
                </c:pt>
                <c:pt idx="194">
                  <c:v>64193.558974358974</c:v>
                </c:pt>
                <c:pt idx="195">
                  <c:v>64190.530612244896</c:v>
                </c:pt>
                <c:pt idx="196">
                  <c:v>64189.563451776652</c:v>
                </c:pt>
                <c:pt idx="197">
                  <c:v>64187.090909090912</c:v>
                </c:pt>
                <c:pt idx="198">
                  <c:v>64185.648241206029</c:v>
                </c:pt>
                <c:pt idx="199">
                  <c:v>64177.72</c:v>
                </c:pt>
                <c:pt idx="200">
                  <c:v>64181.810945273632</c:v>
                </c:pt>
                <c:pt idx="201">
                  <c:v>64180.910891089108</c:v>
                </c:pt>
                <c:pt idx="202">
                  <c:v>64193.798029556652</c:v>
                </c:pt>
                <c:pt idx="203">
                  <c:v>64193.338235294119</c:v>
                </c:pt>
                <c:pt idx="204">
                  <c:v>64192.395121951216</c:v>
                </c:pt>
                <c:pt idx="205">
                  <c:v>64195.344660194176</c:v>
                </c:pt>
                <c:pt idx="206">
                  <c:v>64191.502415458934</c:v>
                </c:pt>
                <c:pt idx="207">
                  <c:v>64187.216346153844</c:v>
                </c:pt>
                <c:pt idx="208">
                  <c:v>64188.234449760763</c:v>
                </c:pt>
                <c:pt idx="209">
                  <c:v>64185.909523809525</c:v>
                </c:pt>
                <c:pt idx="210">
                  <c:v>64187.872037914691</c:v>
                </c:pt>
                <c:pt idx="211">
                  <c:v>64174.721698113208</c:v>
                </c:pt>
                <c:pt idx="212">
                  <c:v>64178.126760563384</c:v>
                </c:pt>
                <c:pt idx="213">
                  <c:v>64174.023364485984</c:v>
                </c:pt>
                <c:pt idx="214">
                  <c:v>64176.004651162788</c:v>
                </c:pt>
                <c:pt idx="215">
                  <c:v>64169.634259259263</c:v>
                </c:pt>
                <c:pt idx="216">
                  <c:v>64173</c:v>
                </c:pt>
                <c:pt idx="217">
                  <c:v>64174.958715596331</c:v>
                </c:pt>
                <c:pt idx="218">
                  <c:v>64177.812785388131</c:v>
                </c:pt>
                <c:pt idx="219">
                  <c:v>64176.55</c:v>
                </c:pt>
                <c:pt idx="220">
                  <c:v>64173.941176470587</c:v>
                </c:pt>
                <c:pt idx="221">
                  <c:v>64176.761261261265</c:v>
                </c:pt>
                <c:pt idx="222">
                  <c:v>64193.88340807175</c:v>
                </c:pt>
                <c:pt idx="223">
                  <c:v>64195.696428571428</c:v>
                </c:pt>
                <c:pt idx="224">
                  <c:v>64192.604444444441</c:v>
                </c:pt>
                <c:pt idx="225">
                  <c:v>64188.654867256635</c:v>
                </c:pt>
                <c:pt idx="226">
                  <c:v>64189.585903083702</c:v>
                </c:pt>
                <c:pt idx="227">
                  <c:v>64188.315789473687</c:v>
                </c:pt>
                <c:pt idx="228">
                  <c:v>64188.803493449785</c:v>
                </c:pt>
                <c:pt idx="229">
                  <c:v>64187.547826086957</c:v>
                </c:pt>
                <c:pt idx="230">
                  <c:v>64183.272727272728</c:v>
                </c:pt>
                <c:pt idx="231">
                  <c:v>64171.706896551725</c:v>
                </c:pt>
                <c:pt idx="232">
                  <c:v>64166.678111587986</c:v>
                </c:pt>
                <c:pt idx="233">
                  <c:v>64166.820512820515</c:v>
                </c:pt>
                <c:pt idx="234">
                  <c:v>64165.685106382982</c:v>
                </c:pt>
                <c:pt idx="235">
                  <c:v>64167.101694915254</c:v>
                </c:pt>
                <c:pt idx="236">
                  <c:v>64168.506329113923</c:v>
                </c:pt>
                <c:pt idx="237">
                  <c:v>64165.277310924372</c:v>
                </c:pt>
                <c:pt idx="238">
                  <c:v>64160.820083682011</c:v>
                </c:pt>
                <c:pt idx="239">
                  <c:v>64159.73333333333</c:v>
                </c:pt>
                <c:pt idx="240">
                  <c:v>64147.867219917011</c:v>
                </c:pt>
                <c:pt idx="241">
                  <c:v>64148.909090909088</c:v>
                </c:pt>
                <c:pt idx="242">
                  <c:v>64159.806584362137</c:v>
                </c:pt>
                <c:pt idx="243">
                  <c:v>64153.004098360652</c:v>
                </c:pt>
                <c:pt idx="244">
                  <c:v>64153.604081632649</c:v>
                </c:pt>
                <c:pt idx="245">
                  <c:v>64150.134146341465</c:v>
                </c:pt>
                <c:pt idx="246">
                  <c:v>64146.287449392716</c:v>
                </c:pt>
                <c:pt idx="247">
                  <c:v>64143.278225806454</c:v>
                </c:pt>
                <c:pt idx="248">
                  <c:v>64138.28514056225</c:v>
                </c:pt>
                <c:pt idx="249">
                  <c:v>64141.332000000002</c:v>
                </c:pt>
                <c:pt idx="250">
                  <c:v>64141.964143426296</c:v>
                </c:pt>
                <c:pt idx="251">
                  <c:v>64145.369047619046</c:v>
                </c:pt>
                <c:pt idx="252">
                  <c:v>64147.561264822136</c:v>
                </c:pt>
                <c:pt idx="253">
                  <c:v>64143.043307086613</c:v>
                </c:pt>
                <c:pt idx="254">
                  <c:v>64144.443137254901</c:v>
                </c:pt>
                <c:pt idx="255">
                  <c:v>64145.44140625</c:v>
                </c:pt>
                <c:pt idx="256">
                  <c:v>64146.431906614787</c:v>
                </c:pt>
                <c:pt idx="257">
                  <c:v>64144.701550387595</c:v>
                </c:pt>
                <c:pt idx="258">
                  <c:v>64144.142857142855</c:v>
                </c:pt>
                <c:pt idx="259">
                  <c:v>64143.973076923074</c:v>
                </c:pt>
                <c:pt idx="260">
                  <c:v>64144.954022988502</c:v>
                </c:pt>
                <c:pt idx="261">
                  <c:v>64147.454198473286</c:v>
                </c:pt>
                <c:pt idx="262">
                  <c:v>64145.372623574141</c:v>
                </c:pt>
                <c:pt idx="263">
                  <c:v>64140.655303030304</c:v>
                </c:pt>
                <c:pt idx="264">
                  <c:v>64142.388679245283</c:v>
                </c:pt>
                <c:pt idx="265">
                  <c:v>64144.109022556389</c:v>
                </c:pt>
                <c:pt idx="266">
                  <c:v>64143.56928838951</c:v>
                </c:pt>
                <c:pt idx="267">
                  <c:v>64143.779850746272</c:v>
                </c:pt>
                <c:pt idx="268">
                  <c:v>64146.591078066915</c:v>
                </c:pt>
                <c:pt idx="269">
                  <c:v>64146.788888888892</c:v>
                </c:pt>
                <c:pt idx="270">
                  <c:v>64142.18819188192</c:v>
                </c:pt>
                <c:pt idx="271">
                  <c:v>64142.033088235294</c:v>
                </c:pt>
                <c:pt idx="272">
                  <c:v>64143.71062271062</c:v>
                </c:pt>
                <c:pt idx="273">
                  <c:v>64126.397810218979</c:v>
                </c:pt>
                <c:pt idx="274">
                  <c:v>64124.847272727275</c:v>
                </c:pt>
                <c:pt idx="275">
                  <c:v>64122.221014492752</c:v>
                </c:pt>
                <c:pt idx="276">
                  <c:v>64114.559566787</c:v>
                </c:pt>
                <c:pt idx="277">
                  <c:v>64110.55035971223</c:v>
                </c:pt>
                <c:pt idx="278">
                  <c:v>64111.946236559139</c:v>
                </c:pt>
                <c:pt idx="279">
                  <c:v>64114.046428571426</c:v>
                </c:pt>
                <c:pt idx="280">
                  <c:v>64121.462633451956</c:v>
                </c:pt>
                <c:pt idx="281">
                  <c:v>64122.804964539006</c:v>
                </c:pt>
                <c:pt idx="282">
                  <c:v>64125.197879858657</c:v>
                </c:pt>
                <c:pt idx="283">
                  <c:v>64118.771126760563</c:v>
                </c:pt>
                <c:pt idx="284">
                  <c:v>64120.459649122808</c:v>
                </c:pt>
                <c:pt idx="285">
                  <c:v>64121.087412587411</c:v>
                </c:pt>
                <c:pt idx="286">
                  <c:v>64119.271777003487</c:v>
                </c:pt>
                <c:pt idx="287">
                  <c:v>64118.163194444445</c:v>
                </c:pt>
                <c:pt idx="288">
                  <c:v>64118.792387543253</c:v>
                </c:pt>
                <c:pt idx="289">
                  <c:v>64120.106896551726</c:v>
                </c:pt>
                <c:pt idx="290">
                  <c:v>64120.72508591065</c:v>
                </c:pt>
                <c:pt idx="291">
                  <c:v>64122.366438356163</c:v>
                </c:pt>
                <c:pt idx="292">
                  <c:v>64123.65529010239</c:v>
                </c:pt>
                <c:pt idx="293">
                  <c:v>64124.93537414966</c:v>
                </c:pt>
                <c:pt idx="294">
                  <c:v>64125.528813559322</c:v>
                </c:pt>
                <c:pt idx="295">
                  <c:v>64125.442567567567</c:v>
                </c:pt>
                <c:pt idx="296">
                  <c:v>64127.040404040403</c:v>
                </c:pt>
                <c:pt idx="297">
                  <c:v>64129.298657718122</c:v>
                </c:pt>
                <c:pt idx="298">
                  <c:v>64130.538461538461</c:v>
                </c:pt>
                <c:pt idx="299">
                  <c:v>64131.103333333333</c:v>
                </c:pt>
                <c:pt idx="300">
                  <c:v>64131</c:v>
                </c:pt>
                <c:pt idx="301">
                  <c:v>64128.579470198674</c:v>
                </c:pt>
                <c:pt idx="302">
                  <c:v>64130.465346534656</c:v>
                </c:pt>
                <c:pt idx="303">
                  <c:v>64130.365131578947</c:v>
                </c:pt>
                <c:pt idx="304">
                  <c:v>64135.180327868853</c:v>
                </c:pt>
                <c:pt idx="305">
                  <c:v>64134.411764705881</c:v>
                </c:pt>
                <c:pt idx="306">
                  <c:v>64133.648208469058</c:v>
                </c:pt>
                <c:pt idx="307">
                  <c:v>64131.266233766233</c:v>
                </c:pt>
                <c:pt idx="308">
                  <c:v>64124.045307443368</c:v>
                </c:pt>
                <c:pt idx="309">
                  <c:v>64124.290322580644</c:v>
                </c:pt>
                <c:pt idx="310">
                  <c:v>64123.247588424434</c:v>
                </c:pt>
                <c:pt idx="311">
                  <c:v>64122.532051282054</c:v>
                </c:pt>
                <c:pt idx="312">
                  <c:v>64125.335463258787</c:v>
                </c:pt>
                <c:pt idx="313">
                  <c:v>64125.573248407643</c:v>
                </c:pt>
                <c:pt idx="314">
                  <c:v>64121.682539682537</c:v>
                </c:pt>
                <c:pt idx="315">
                  <c:v>64122.563291139239</c:v>
                </c:pt>
                <c:pt idx="316">
                  <c:v>64120.914826498425</c:v>
                </c:pt>
                <c:pt idx="317">
                  <c:v>64116.761006289307</c:v>
                </c:pt>
                <c:pt idx="318">
                  <c:v>64125.163009404387</c:v>
                </c:pt>
                <c:pt idx="319">
                  <c:v>64129.768750000003</c:v>
                </c:pt>
                <c:pt idx="320">
                  <c:v>64131.545171339567</c:v>
                </c:pt>
                <c:pt idx="321">
                  <c:v>64128.341614906829</c:v>
                </c:pt>
                <c:pt idx="322">
                  <c:v>64123.919504643964</c:v>
                </c:pt>
                <c:pt idx="323">
                  <c:v>64124.462962962964</c:v>
                </c:pt>
                <c:pt idx="324">
                  <c:v>64125.926153846151</c:v>
                </c:pt>
                <c:pt idx="325">
                  <c:v>64118.791411042948</c:v>
                </c:pt>
                <c:pt idx="326">
                  <c:v>64121.48623853211</c:v>
                </c:pt>
                <c:pt idx="327">
                  <c:v>64121.115853658535</c:v>
                </c:pt>
                <c:pt idx="328">
                  <c:v>64122.571428571428</c:v>
                </c:pt>
                <c:pt idx="329">
                  <c:v>64124.018181818181</c:v>
                </c:pt>
                <c:pt idx="330">
                  <c:v>64122.737160120843</c:v>
                </c:pt>
                <c:pt idx="331">
                  <c:v>64124.777108433736</c:v>
                </c:pt>
                <c:pt idx="332">
                  <c:v>64124.402402402404</c:v>
                </c:pt>
                <c:pt idx="333">
                  <c:v>64123.13173652695</c:v>
                </c:pt>
                <c:pt idx="334">
                  <c:v>64120.973134328357</c:v>
                </c:pt>
                <c:pt idx="335">
                  <c:v>64121.208333333336</c:v>
                </c:pt>
                <c:pt idx="336">
                  <c:v>64123.519287833828</c:v>
                </c:pt>
                <c:pt idx="337">
                  <c:v>64119.011834319528</c:v>
                </c:pt>
                <c:pt idx="338">
                  <c:v>64119.250737463124</c:v>
                </c:pt>
                <c:pt idx="339">
                  <c:v>64120.958823529414</c:v>
                </c:pt>
                <c:pt idx="340">
                  <c:v>64120.310850439884</c:v>
                </c:pt>
                <c:pt idx="341">
                  <c:v>64120.836257309944</c:v>
                </c:pt>
                <c:pt idx="342">
                  <c:v>64119.026239067054</c:v>
                </c:pt>
                <c:pt idx="343">
                  <c:v>64126.811046511626</c:v>
                </c:pt>
                <c:pt idx="344">
                  <c:v>64126.443478260866</c:v>
                </c:pt>
                <c:pt idx="345">
                  <c:v>64125.210982658959</c:v>
                </c:pt>
                <c:pt idx="346">
                  <c:v>64123.409221902017</c:v>
                </c:pt>
                <c:pt idx="347">
                  <c:v>64122.479885057473</c:v>
                </c:pt>
                <c:pt idx="348">
                  <c:v>64122.128939828079</c:v>
                </c:pt>
                <c:pt idx="349">
                  <c:v>64126.348571428571</c:v>
                </c:pt>
                <c:pt idx="350">
                  <c:v>64122.5698005698</c:v>
                </c:pt>
                <c:pt idx="351">
                  <c:v>64124.778409090912</c:v>
                </c:pt>
                <c:pt idx="352">
                  <c:v>64115.076487252125</c:v>
                </c:pt>
                <c:pt idx="353">
                  <c:v>64115.881355932201</c:v>
                </c:pt>
                <c:pt idx="354">
                  <c:v>64116.96338028169</c:v>
                </c:pt>
                <c:pt idx="355">
                  <c:v>64118.882022471909</c:v>
                </c:pt>
                <c:pt idx="356">
                  <c:v>64121.070028011207</c:v>
                </c:pt>
                <c:pt idx="357">
                  <c:v>64116.821229050278</c:v>
                </c:pt>
                <c:pt idx="358">
                  <c:v>64116.774373259053</c:v>
                </c:pt>
                <c:pt idx="359">
                  <c:v>64116.45</c:v>
                </c:pt>
                <c:pt idx="360">
                  <c:v>64114.465373961219</c:v>
                </c:pt>
                <c:pt idx="361">
                  <c:v>64115.254143646409</c:v>
                </c:pt>
                <c:pt idx="362">
                  <c:v>64117.140495867767</c:v>
                </c:pt>
                <c:pt idx="363">
                  <c:v>64115.994505494506</c:v>
                </c:pt>
                <c:pt idx="364">
                  <c:v>64114.306849315071</c:v>
                </c:pt>
                <c:pt idx="365">
                  <c:v>64118.363387978141</c:v>
                </c:pt>
                <c:pt idx="366">
                  <c:v>64116.678474114444</c:v>
                </c:pt>
                <c:pt idx="367">
                  <c:v>64116.36141304348</c:v>
                </c:pt>
                <c:pt idx="368">
                  <c:v>64116.588075880762</c:v>
                </c:pt>
                <c:pt idx="369">
                  <c:v>64115.462162162163</c:v>
                </c:pt>
                <c:pt idx="370">
                  <c:v>64115.4204851752</c:v>
                </c:pt>
                <c:pt idx="371">
                  <c:v>64116.18548387097</c:v>
                </c:pt>
                <c:pt idx="372">
                  <c:v>64116.410187667563</c:v>
                </c:pt>
                <c:pt idx="373">
                  <c:v>64112.355614973261</c:v>
                </c:pt>
                <c:pt idx="374">
                  <c:v>64119.51466666667</c:v>
                </c:pt>
                <c:pt idx="375">
                  <c:v>64115.207446808512</c:v>
                </c:pt>
                <c:pt idx="376">
                  <c:v>64113.840848806365</c:v>
                </c:pt>
                <c:pt idx="377">
                  <c:v>64112.216931216928</c:v>
                </c:pt>
                <c:pt idx="378">
                  <c:v>64112.184696569922</c:v>
                </c:pt>
                <c:pt idx="379">
                  <c:v>64113.468421052632</c:v>
                </c:pt>
                <c:pt idx="380">
                  <c:v>64125.228346456694</c:v>
                </c:pt>
                <c:pt idx="381">
                  <c:v>64124.900523560209</c:v>
                </c:pt>
                <c:pt idx="382">
                  <c:v>64118.308093994776</c:v>
                </c:pt>
                <c:pt idx="383">
                  <c:v>64116.958333333336</c:v>
                </c:pt>
                <c:pt idx="384">
                  <c:v>64116.914285714287</c:v>
                </c:pt>
                <c:pt idx="385">
                  <c:v>64116.611398963731</c:v>
                </c:pt>
                <c:pt idx="386">
                  <c:v>64116.051679586562</c:v>
                </c:pt>
                <c:pt idx="387">
                  <c:v>64112.402061855668</c:v>
                </c:pt>
                <c:pt idx="388">
                  <c:v>64100.544987146532</c:v>
                </c:pt>
                <c:pt idx="389">
                  <c:v>64099.774358974362</c:v>
                </c:pt>
                <c:pt idx="390">
                  <c:v>64099.519181585674</c:v>
                </c:pt>
                <c:pt idx="391">
                  <c:v>64100.030612244896</c:v>
                </c:pt>
                <c:pt idx="392">
                  <c:v>64105.368956743005</c:v>
                </c:pt>
                <c:pt idx="393">
                  <c:v>64103.578680203049</c:v>
                </c:pt>
                <c:pt idx="394">
                  <c:v>64104.075949367092</c:v>
                </c:pt>
                <c:pt idx="395">
                  <c:v>64103.055555555555</c:v>
                </c:pt>
                <c:pt idx="396">
                  <c:v>64118.894206549121</c:v>
                </c:pt>
                <c:pt idx="397">
                  <c:v>64117.339195979897</c:v>
                </c:pt>
                <c:pt idx="398">
                  <c:v>64115.791979949878</c:v>
                </c:pt>
                <c:pt idx="399">
                  <c:v>64112.752500000002</c:v>
                </c:pt>
                <c:pt idx="400">
                  <c:v>64116.458852867829</c:v>
                </c:pt>
                <c:pt idx="401">
                  <c:v>64117.910447761191</c:v>
                </c:pt>
                <c:pt idx="402">
                  <c:v>64116.377171215878</c:v>
                </c:pt>
                <c:pt idx="403">
                  <c:v>64115.594059405943</c:v>
                </c:pt>
                <c:pt idx="404">
                  <c:v>64113.580246913582</c:v>
                </c:pt>
                <c:pt idx="405">
                  <c:v>64115.763546798029</c:v>
                </c:pt>
                <c:pt idx="406">
                  <c:v>64114.987714987714</c:v>
                </c:pt>
                <c:pt idx="407">
                  <c:v>64113.725490196077</c:v>
                </c:pt>
                <c:pt idx="408">
                  <c:v>64115.647921760392</c:v>
                </c:pt>
                <c:pt idx="409">
                  <c:v>64117.317073170729</c:v>
                </c:pt>
                <c:pt idx="410">
                  <c:v>64117.274939172748</c:v>
                </c:pt>
                <c:pt idx="411">
                  <c:v>64115.048543689321</c:v>
                </c:pt>
                <c:pt idx="412">
                  <c:v>64112.832929782082</c:v>
                </c:pt>
                <c:pt idx="413">
                  <c:v>64112.801932367147</c:v>
                </c:pt>
                <c:pt idx="414">
                  <c:v>64111.566265060239</c:v>
                </c:pt>
                <c:pt idx="415">
                  <c:v>64110.817307692305</c:v>
                </c:pt>
                <c:pt idx="416">
                  <c:v>64111.750599520383</c:v>
                </c:pt>
                <c:pt idx="417">
                  <c:v>64110.526315789473</c:v>
                </c:pt>
                <c:pt idx="418">
                  <c:v>64110.739856801913</c:v>
                </c:pt>
                <c:pt idx="419">
                  <c:v>64110.238095238092</c:v>
                </c:pt>
                <c:pt idx="420">
                  <c:v>64107.363420427551</c:v>
                </c:pt>
                <c:pt idx="421">
                  <c:v>64109.004739336495</c:v>
                </c:pt>
                <c:pt idx="422">
                  <c:v>64108.983451536646</c:v>
                </c:pt>
                <c:pt idx="423">
                  <c:v>64109.198113207545</c:v>
                </c:pt>
                <c:pt idx="424">
                  <c:v>64110.117647058825</c:v>
                </c:pt>
                <c:pt idx="425">
                  <c:v>64109.624413145539</c:v>
                </c:pt>
                <c:pt idx="426">
                  <c:v>64109.133489461361</c:v>
                </c:pt>
                <c:pt idx="427">
                  <c:v>64118.212616822428</c:v>
                </c:pt>
                <c:pt idx="428">
                  <c:v>64118.170163170165</c:v>
                </c:pt>
                <c:pt idx="429">
                  <c:v>64117.197674418603</c:v>
                </c:pt>
                <c:pt idx="430">
                  <c:v>64117.157772621809</c:v>
                </c:pt>
                <c:pt idx="431">
                  <c:v>64112.025462962964</c:v>
                </c:pt>
                <c:pt idx="432">
                  <c:v>64113.152424942265</c:v>
                </c:pt>
                <c:pt idx="433">
                  <c:v>64114.965437788022</c:v>
                </c:pt>
                <c:pt idx="434">
                  <c:v>64116.770114942527</c:v>
                </c:pt>
                <c:pt idx="435">
                  <c:v>64113.291284403669</c:v>
                </c:pt>
                <c:pt idx="436">
                  <c:v>64111.659038901598</c:v>
                </c:pt>
                <c:pt idx="437">
                  <c:v>64113.687214611869</c:v>
                </c:pt>
                <c:pt idx="438">
                  <c:v>64112.972665148067</c:v>
                </c:pt>
                <c:pt idx="439">
                  <c:v>64111.125</c:v>
                </c:pt>
                <c:pt idx="440">
                  <c:v>64112.006802721087</c:v>
                </c:pt>
                <c:pt idx="441">
                  <c:v>64113.337104072401</c:v>
                </c:pt>
                <c:pt idx="442">
                  <c:v>64113.532731376974</c:v>
                </c:pt>
                <c:pt idx="443">
                  <c:v>64112.376126126124</c:v>
                </c:pt>
                <c:pt idx="444">
                  <c:v>64112.348314606745</c:v>
                </c:pt>
                <c:pt idx="445">
                  <c:v>64111.199551569509</c:v>
                </c:pt>
                <c:pt idx="446">
                  <c:v>64107.595078299775</c:v>
                </c:pt>
                <c:pt idx="447">
                  <c:v>64106.015625</c:v>
                </c:pt>
                <c:pt idx="448">
                  <c:v>64105.779510022272</c:v>
                </c:pt>
                <c:pt idx="449">
                  <c:v>64105.988888888889</c:v>
                </c:pt>
                <c:pt idx="450">
                  <c:v>64105.310421286034</c:v>
                </c:pt>
                <c:pt idx="451">
                  <c:v>64104.634955752212</c:v>
                </c:pt>
                <c:pt idx="452">
                  <c:v>64107.933774834441</c:v>
                </c:pt>
                <c:pt idx="453">
                  <c:v>64106.814977973569</c:v>
                </c:pt>
                <c:pt idx="454">
                  <c:v>64108.338461538464</c:v>
                </c:pt>
                <c:pt idx="455">
                  <c:v>64105.030701754389</c:v>
                </c:pt>
                <c:pt idx="456">
                  <c:v>64105.019693654263</c:v>
                </c:pt>
                <c:pt idx="457">
                  <c:v>64105.008733624454</c:v>
                </c:pt>
                <c:pt idx="458">
                  <c:v>64104.344226579524</c:v>
                </c:pt>
                <c:pt idx="459">
                  <c:v>64101.508695652177</c:v>
                </c:pt>
                <c:pt idx="460">
                  <c:v>64101.288503253796</c:v>
                </c:pt>
                <c:pt idx="461">
                  <c:v>64102.367965367965</c:v>
                </c:pt>
                <c:pt idx="462">
                  <c:v>64102.578833693304</c:v>
                </c:pt>
                <c:pt idx="463">
                  <c:v>64101.495689655174</c:v>
                </c:pt>
                <c:pt idx="464">
                  <c:v>64101.492473118276</c:v>
                </c:pt>
                <c:pt idx="465">
                  <c:v>64100.630901287557</c:v>
                </c:pt>
                <c:pt idx="466">
                  <c:v>64101.057815845823</c:v>
                </c:pt>
                <c:pt idx="467">
                  <c:v>64101.482905982906</c:v>
                </c:pt>
                <c:pt idx="468">
                  <c:v>64101.692963752663</c:v>
                </c:pt>
                <c:pt idx="469">
                  <c:v>64103.391489361704</c:v>
                </c:pt>
                <c:pt idx="470">
                  <c:v>64102.535031847132</c:v>
                </c:pt>
                <c:pt idx="471">
                  <c:v>64101.894067796609</c:v>
                </c:pt>
                <c:pt idx="472">
                  <c:v>64102.101479915436</c:v>
                </c:pt>
                <c:pt idx="473">
                  <c:v>64099.77637130802</c:v>
                </c:pt>
                <c:pt idx="474">
                  <c:v>64098.724210526314</c:v>
                </c:pt>
                <c:pt idx="475">
                  <c:v>64098.306722689078</c:v>
                </c:pt>
                <c:pt idx="476">
                  <c:v>64096.633123689724</c:v>
                </c:pt>
                <c:pt idx="477">
                  <c:v>64097.895397489541</c:v>
                </c:pt>
                <c:pt idx="478">
                  <c:v>64096.855949895617</c:v>
                </c:pt>
                <c:pt idx="479">
                  <c:v>64106.224999999999</c:v>
                </c:pt>
                <c:pt idx="480">
                  <c:v>64106.004158004158</c:v>
                </c:pt>
                <c:pt idx="481">
                  <c:v>64107.443983402489</c:v>
                </c:pt>
                <c:pt idx="482">
                  <c:v>64109.084886128367</c:v>
                </c:pt>
                <c:pt idx="483">
                  <c:v>64107.619834710742</c:v>
                </c:pt>
                <c:pt idx="484">
                  <c:v>64107.191752577317</c:v>
                </c:pt>
                <c:pt idx="485">
                  <c:v>64107.176954732509</c:v>
                </c:pt>
                <c:pt idx="486">
                  <c:v>64107.367556468169</c:v>
                </c:pt>
                <c:pt idx="487">
                  <c:v>64105.508196721312</c:v>
                </c:pt>
                <c:pt idx="488">
                  <c:v>64102.633946830269</c:v>
                </c:pt>
                <c:pt idx="489">
                  <c:v>64104.465306122453</c:v>
                </c:pt>
                <c:pt idx="490">
                  <c:v>64104.252545824849</c:v>
                </c:pt>
                <c:pt idx="491">
                  <c:v>64101.601626016258</c:v>
                </c:pt>
                <c:pt idx="492">
                  <c:v>64096.527383367138</c:v>
                </c:pt>
                <c:pt idx="493">
                  <c:v>64091.271255060732</c:v>
                </c:pt>
                <c:pt idx="494">
                  <c:v>64089.470707070708</c:v>
                </c:pt>
                <c:pt idx="495">
                  <c:v>64090.096774193546</c:v>
                </c:pt>
                <c:pt idx="496">
                  <c:v>64089.110663983905</c:v>
                </c:pt>
                <c:pt idx="497">
                  <c:v>64088.730923694777</c:v>
                </c:pt>
                <c:pt idx="498">
                  <c:v>64089.35470941884</c:v>
                </c:pt>
                <c:pt idx="499">
                  <c:v>64091.175999999999</c:v>
                </c:pt>
                <c:pt idx="500">
                  <c:v>64090.395209580842</c:v>
                </c:pt>
                <c:pt idx="501">
                  <c:v>64095.786852589641</c:v>
                </c:pt>
                <c:pt idx="502">
                  <c:v>64095.397614314112</c:v>
                </c:pt>
                <c:pt idx="503">
                  <c:v>64096.200396825399</c:v>
                </c:pt>
                <c:pt idx="504">
                  <c:v>64097.594059405943</c:v>
                </c:pt>
                <c:pt idx="505">
                  <c:v>64101.745059288536</c:v>
                </c:pt>
                <c:pt idx="506">
                  <c:v>64101.149901380668</c:v>
                </c:pt>
                <c:pt idx="507">
                  <c:v>64101.344488188974</c:v>
                </c:pt>
                <c:pt idx="508">
                  <c:v>64104.286836935164</c:v>
                </c:pt>
                <c:pt idx="509">
                  <c:v>64104.866666666669</c:v>
                </c:pt>
                <c:pt idx="510">
                  <c:v>64104.465753424658</c:v>
                </c:pt>
                <c:pt idx="511">
                  <c:v>64104.84765625</c:v>
                </c:pt>
                <c:pt idx="512">
                  <c:v>64104.643274853799</c:v>
                </c:pt>
                <c:pt idx="513">
                  <c:v>64105.412451361866</c:v>
                </c:pt>
                <c:pt idx="514">
                  <c:v>64105.401941747572</c:v>
                </c:pt>
                <c:pt idx="515">
                  <c:v>64111.779069767443</c:v>
                </c:pt>
                <c:pt idx="516">
                  <c:v>64110.402321083173</c:v>
                </c:pt>
                <c:pt idx="517">
                  <c:v>64110.575289575288</c:v>
                </c:pt>
                <c:pt idx="518">
                  <c:v>64110.5549132948</c:v>
                </c:pt>
                <c:pt idx="519">
                  <c:v>64110.534615384619</c:v>
                </c:pt>
                <c:pt idx="520">
                  <c:v>64112.049904030711</c:v>
                </c:pt>
                <c:pt idx="521">
                  <c:v>64116.045977011498</c:v>
                </c:pt>
                <c:pt idx="522">
                  <c:v>64116.206500956025</c:v>
                </c:pt>
                <c:pt idx="523">
                  <c:v>64112.167938931299</c:v>
                </c:pt>
                <c:pt idx="524">
                  <c:v>64113.859047619051</c:v>
                </c:pt>
                <c:pt idx="525">
                  <c:v>64115.16349809886</c:v>
                </c:pt>
                <c:pt idx="526">
                  <c:v>64113.426944971536</c:v>
                </c:pt>
                <c:pt idx="527">
                  <c:v>64110.560606060608</c:v>
                </c:pt>
                <c:pt idx="528">
                  <c:v>64112.052930056714</c:v>
                </c:pt>
                <c:pt idx="529">
                  <c:v>64109.954716981134</c:v>
                </c:pt>
                <c:pt idx="530">
                  <c:v>64109.182674199626</c:v>
                </c:pt>
                <c:pt idx="531">
                  <c:v>64108.789473684214</c:v>
                </c:pt>
                <c:pt idx="532">
                  <c:v>64114.956848030022</c:v>
                </c:pt>
                <c:pt idx="533">
                  <c:v>64115.865168539327</c:v>
                </c:pt>
                <c:pt idx="534">
                  <c:v>64116.022429906545</c:v>
                </c:pt>
                <c:pt idx="535">
                  <c:v>64116.179104477611</c:v>
                </c:pt>
                <c:pt idx="536">
                  <c:v>64116.148975791431</c:v>
                </c:pt>
                <c:pt idx="537">
                  <c:v>64116.304832713751</c:v>
                </c:pt>
                <c:pt idx="538">
                  <c:v>64115.717996289422</c:v>
                </c:pt>
                <c:pt idx="539">
                  <c:v>64115.688888888886</c:v>
                </c:pt>
                <c:pt idx="540">
                  <c:v>64116.768946395561</c:v>
                </c:pt>
                <c:pt idx="541">
                  <c:v>64115.446494464944</c:v>
                </c:pt>
                <c:pt idx="542">
                  <c:v>64129.209944751383</c:v>
                </c:pt>
                <c:pt idx="543">
                  <c:v>64127.869485294119</c:v>
                </c:pt>
                <c:pt idx="544">
                  <c:v>64127.634862385319</c:v>
                </c:pt>
                <c:pt idx="545">
                  <c:v>64129.232600732597</c:v>
                </c:pt>
                <c:pt idx="546">
                  <c:v>64127.533820840952</c:v>
                </c:pt>
                <c:pt idx="547">
                  <c:v>64127.301094890514</c:v>
                </c:pt>
                <c:pt idx="548">
                  <c:v>64128.890710382511</c:v>
                </c:pt>
                <c:pt idx="549">
                  <c:v>64128.838181818181</c:v>
                </c:pt>
                <c:pt idx="550">
                  <c:v>64129.874773139745</c:v>
                </c:pt>
                <c:pt idx="551">
                  <c:v>64129.820652173912</c:v>
                </c:pt>
                <c:pt idx="552">
                  <c:v>64129.405063291139</c:v>
                </c:pt>
                <c:pt idx="553">
                  <c:v>64130.25451263538</c:v>
                </c:pt>
                <c:pt idx="554">
                  <c:v>64131.281081081084</c:v>
                </c:pt>
                <c:pt idx="555">
                  <c:v>64130.685251798561</c:v>
                </c:pt>
                <c:pt idx="556">
                  <c:v>64131.348294434472</c:v>
                </c:pt>
                <c:pt idx="557">
                  <c:v>64130.396057347672</c:v>
                </c:pt>
                <c:pt idx="558">
                  <c:v>64128.373881932021</c:v>
                </c:pt>
                <c:pt idx="559">
                  <c:v>64129.573214285716</c:v>
                </c:pt>
                <c:pt idx="560">
                  <c:v>64130.411764705881</c:v>
                </c:pt>
                <c:pt idx="561">
                  <c:v>64129.112099644131</c:v>
                </c:pt>
                <c:pt idx="562">
                  <c:v>64130.30373001776</c:v>
                </c:pt>
                <c:pt idx="563">
                  <c:v>64131.313829787236</c:v>
                </c:pt>
                <c:pt idx="564">
                  <c:v>64129.311504424775</c:v>
                </c:pt>
                <c:pt idx="565">
                  <c:v>64128.729681978795</c:v>
                </c:pt>
                <c:pt idx="566">
                  <c:v>64128.149911816581</c:v>
                </c:pt>
                <c:pt idx="567">
                  <c:v>64126.163732394365</c:v>
                </c:pt>
                <c:pt idx="568">
                  <c:v>64127.17223198594</c:v>
                </c:pt>
                <c:pt idx="569">
                  <c:v>64125.194736842102</c:v>
                </c:pt>
                <c:pt idx="570">
                  <c:v>64126.201401050785</c:v>
                </c:pt>
                <c:pt idx="571">
                  <c:v>64124.931818181816</c:v>
                </c:pt>
                <c:pt idx="572">
                  <c:v>64125.935427574172</c:v>
                </c:pt>
                <c:pt idx="573">
                  <c:v>64125.890243902439</c:v>
                </c:pt>
                <c:pt idx="574">
                  <c:v>64127.062608695654</c:v>
                </c:pt>
                <c:pt idx="575">
                  <c:v>64123.369791666664</c:v>
                </c:pt>
                <c:pt idx="576">
                  <c:v>64121.942807625652</c:v>
                </c:pt>
                <c:pt idx="577">
                  <c:v>64123.115916955016</c:v>
                </c:pt>
                <c:pt idx="578">
                  <c:v>64122.903281519859</c:v>
                </c:pt>
                <c:pt idx="579">
                  <c:v>64122.863793103446</c:v>
                </c:pt>
                <c:pt idx="580">
                  <c:v>64120.070567986229</c:v>
                </c:pt>
                <c:pt idx="581">
                  <c:v>64120.379725085913</c:v>
                </c:pt>
                <c:pt idx="582">
                  <c:v>64119.830188679247</c:v>
                </c:pt>
                <c:pt idx="583">
                  <c:v>64119.282534246573</c:v>
                </c:pt>
                <c:pt idx="584">
                  <c:v>64117.369230769233</c:v>
                </c:pt>
                <c:pt idx="585">
                  <c:v>64117.168941979522</c:v>
                </c:pt>
                <c:pt idx="586">
                  <c:v>64117.139693356046</c:v>
                </c:pt>
                <c:pt idx="587">
                  <c:v>64122.715986394556</c:v>
                </c:pt>
                <c:pt idx="588">
                  <c:v>64122.337860780986</c:v>
                </c:pt>
                <c:pt idx="589">
                  <c:v>64122.977966101695</c:v>
                </c:pt>
                <c:pt idx="590">
                  <c:v>64124.461928934012</c:v>
                </c:pt>
                <c:pt idx="591">
                  <c:v>64123.744932432433</c:v>
                </c:pt>
                <c:pt idx="592">
                  <c:v>64131.283305227655</c:v>
                </c:pt>
                <c:pt idx="593">
                  <c:v>64130.388888888891</c:v>
                </c:pt>
                <c:pt idx="594">
                  <c:v>64128.825210084033</c:v>
                </c:pt>
                <c:pt idx="595">
                  <c:v>64129.112416107382</c:v>
                </c:pt>
                <c:pt idx="596">
                  <c:v>64129.733668341709</c:v>
                </c:pt>
                <c:pt idx="597">
                  <c:v>64129.182274247491</c:v>
                </c:pt>
                <c:pt idx="598">
                  <c:v>64127.964941569284</c:v>
                </c:pt>
                <c:pt idx="599">
                  <c:v>64126.751666666663</c:v>
                </c:pt>
                <c:pt idx="600">
                  <c:v>64124.710482529117</c:v>
                </c:pt>
                <c:pt idx="601">
                  <c:v>64122.509966777412</c:v>
                </c:pt>
                <c:pt idx="602">
                  <c:v>64123.467661691546</c:v>
                </c:pt>
                <c:pt idx="603">
                  <c:v>64122.600993377484</c:v>
                </c:pt>
                <c:pt idx="604">
                  <c:v>64122.728925619835</c:v>
                </c:pt>
                <c:pt idx="605">
                  <c:v>64123.846534653465</c:v>
                </c:pt>
                <c:pt idx="606">
                  <c:v>64126.276771004945</c:v>
                </c:pt>
                <c:pt idx="607">
                  <c:v>64124.753289473687</c:v>
                </c:pt>
                <c:pt idx="608">
                  <c:v>64123.563218390802</c:v>
                </c:pt>
                <c:pt idx="609">
                  <c:v>64122.2131147541</c:v>
                </c:pt>
                <c:pt idx="610">
                  <c:v>64121.194762684121</c:v>
                </c:pt>
                <c:pt idx="611">
                  <c:v>64120.343137254902</c:v>
                </c:pt>
                <c:pt idx="612">
                  <c:v>64118.841761827083</c:v>
                </c:pt>
                <c:pt idx="613">
                  <c:v>64119.625407166124</c:v>
                </c:pt>
                <c:pt idx="614">
                  <c:v>64120.406504065038</c:v>
                </c:pt>
                <c:pt idx="615">
                  <c:v>64121.509740259738</c:v>
                </c:pt>
                <c:pt idx="616">
                  <c:v>64122.447325769856</c:v>
                </c:pt>
                <c:pt idx="617">
                  <c:v>64122.249190938513</c:v>
                </c:pt>
                <c:pt idx="618">
                  <c:v>64121.243941841683</c:v>
                </c:pt>
                <c:pt idx="619">
                  <c:v>64122.661290322583</c:v>
                </c:pt>
                <c:pt idx="620">
                  <c:v>64121.819645732692</c:v>
                </c:pt>
                <c:pt idx="621">
                  <c:v>64121.784565916401</c:v>
                </c:pt>
                <c:pt idx="622">
                  <c:v>64120.786516853936</c:v>
                </c:pt>
                <c:pt idx="623">
                  <c:v>64121.875</c:v>
                </c:pt>
                <c:pt idx="624">
                  <c:v>64121.2</c:v>
                </c:pt>
                <c:pt idx="625">
                  <c:v>64121.166134185303</c:v>
                </c:pt>
                <c:pt idx="626">
                  <c:v>64120.81339712919</c:v>
                </c:pt>
                <c:pt idx="627">
                  <c:v>64125.074840764333</c:v>
                </c:pt>
                <c:pt idx="628">
                  <c:v>64125.670906200321</c:v>
                </c:pt>
                <c:pt idx="629">
                  <c:v>64125.153968253966</c:v>
                </c:pt>
                <c:pt idx="630">
                  <c:v>64123.053882725835</c:v>
                </c:pt>
                <c:pt idx="631">
                  <c:v>64123.6503164557</c:v>
                </c:pt>
                <c:pt idx="632">
                  <c:v>64124.560821484993</c:v>
                </c:pt>
                <c:pt idx="633">
                  <c:v>64124.048895899054</c:v>
                </c:pt>
                <c:pt idx="634">
                  <c:v>64122.751181102365</c:v>
                </c:pt>
                <c:pt idx="635">
                  <c:v>64122.086477987425</c:v>
                </c:pt>
                <c:pt idx="636">
                  <c:v>64122.679748822608</c:v>
                </c:pt>
                <c:pt idx="637">
                  <c:v>64125.932601880879</c:v>
                </c:pt>
                <c:pt idx="638">
                  <c:v>64124.640062597806</c:v>
                </c:pt>
                <c:pt idx="639">
                  <c:v>64122.8828125</c:v>
                </c:pt>
                <c:pt idx="640">
                  <c:v>64125.185647425897</c:v>
                </c:pt>
                <c:pt idx="641">
                  <c:v>64125.146417445481</c:v>
                </c:pt>
                <c:pt idx="642">
                  <c:v>64122.618973561432</c:v>
                </c:pt>
                <c:pt idx="643">
                  <c:v>64123.204968944097</c:v>
                </c:pt>
                <c:pt idx="644">
                  <c:v>64124.409302325585</c:v>
                </c:pt>
                <c:pt idx="645">
                  <c:v>64123.442724458204</c:v>
                </c:pt>
                <c:pt idx="646">
                  <c:v>64123.870170015456</c:v>
                </c:pt>
                <c:pt idx="647">
                  <c:v>64123.833333333336</c:v>
                </c:pt>
                <c:pt idx="648">
                  <c:v>64124.412942989213</c:v>
                </c:pt>
                <c:pt idx="649">
                  <c:v>64125.760000000002</c:v>
                </c:pt>
                <c:pt idx="650">
                  <c:v>64124.491551459294</c:v>
                </c:pt>
                <c:pt idx="651">
                  <c:v>64122.613496932514</c:v>
                </c:pt>
                <c:pt idx="652">
                  <c:v>64123.650842266463</c:v>
                </c:pt>
                <c:pt idx="653">
                  <c:v>64122.544342507645</c:v>
                </c:pt>
                <c:pt idx="654">
                  <c:v>64120.983206106874</c:v>
                </c:pt>
                <c:pt idx="655">
                  <c:v>64120.646341463413</c:v>
                </c:pt>
                <c:pt idx="656">
                  <c:v>64121.071537290714</c:v>
                </c:pt>
                <c:pt idx="657">
                  <c:v>64120.73556231003</c:v>
                </c:pt>
                <c:pt idx="658">
                  <c:v>64119.945371775415</c:v>
                </c:pt>
                <c:pt idx="659">
                  <c:v>64119.763636363634</c:v>
                </c:pt>
                <c:pt idx="660">
                  <c:v>64120.036308623297</c:v>
                </c:pt>
                <c:pt idx="661">
                  <c:v>64119.703927492446</c:v>
                </c:pt>
                <c:pt idx="662">
                  <c:v>64118.920060331824</c:v>
                </c:pt>
                <c:pt idx="663">
                  <c:v>64119.795180722889</c:v>
                </c:pt>
                <c:pt idx="664">
                  <c:v>64119.314285714288</c:v>
                </c:pt>
                <c:pt idx="665">
                  <c:v>64118.384384384386</c:v>
                </c:pt>
                <c:pt idx="666">
                  <c:v>64117.907046476765</c:v>
                </c:pt>
                <c:pt idx="667">
                  <c:v>64117.580838323353</c:v>
                </c:pt>
                <c:pt idx="668">
                  <c:v>64117.554559043347</c:v>
                </c:pt>
                <c:pt idx="669">
                  <c:v>64115.886567164176</c:v>
                </c:pt>
                <c:pt idx="670">
                  <c:v>64116.608047690017</c:v>
                </c:pt>
                <c:pt idx="671">
                  <c:v>64116.434523809527</c:v>
                </c:pt>
                <c:pt idx="672">
                  <c:v>64115.221396731053</c:v>
                </c:pt>
                <c:pt idx="673">
                  <c:v>64115.347181008903</c:v>
                </c:pt>
                <c:pt idx="674">
                  <c:v>64113.842962962961</c:v>
                </c:pt>
                <c:pt idx="675">
                  <c:v>64111.899408284022</c:v>
                </c:pt>
                <c:pt idx="676">
                  <c:v>64124.713441654356</c:v>
                </c:pt>
                <c:pt idx="677">
                  <c:v>64123.497050147489</c:v>
                </c:pt>
                <c:pt idx="678">
                  <c:v>64124.051546391755</c:v>
                </c:pt>
                <c:pt idx="679">
                  <c:v>64122.398529411767</c:v>
                </c:pt>
                <c:pt idx="680">
                  <c:v>64121.631424375919</c:v>
                </c:pt>
                <c:pt idx="681">
                  <c:v>64122.772727272728</c:v>
                </c:pt>
                <c:pt idx="682">
                  <c:v>64122.739385065885</c:v>
                </c:pt>
                <c:pt idx="683">
                  <c:v>64120.659356725148</c:v>
                </c:pt>
                <c:pt idx="684">
                  <c:v>64119.899270072994</c:v>
                </c:pt>
                <c:pt idx="685">
                  <c:v>64117.246355685129</c:v>
                </c:pt>
                <c:pt idx="686">
                  <c:v>64117.512372634643</c:v>
                </c:pt>
                <c:pt idx="687">
                  <c:v>64117.341569767443</c:v>
                </c:pt>
                <c:pt idx="688">
                  <c:v>64114.849056603773</c:v>
                </c:pt>
                <c:pt idx="689">
                  <c:v>64113.813043478258</c:v>
                </c:pt>
                <c:pt idx="690">
                  <c:v>64113.648335745296</c:v>
                </c:pt>
                <c:pt idx="691">
                  <c:v>64113.773121387283</c:v>
                </c:pt>
                <c:pt idx="692">
                  <c:v>64114.041847041844</c:v>
                </c:pt>
                <c:pt idx="693">
                  <c:v>64111.716138328527</c:v>
                </c:pt>
                <c:pt idx="694">
                  <c:v>64112.850359712233</c:v>
                </c:pt>
                <c:pt idx="695">
                  <c:v>64123.591954022988</c:v>
                </c:pt>
                <c:pt idx="696">
                  <c:v>64123.701578192253</c:v>
                </c:pt>
                <c:pt idx="697">
                  <c:v>64129.247851002867</c:v>
                </c:pt>
                <c:pt idx="698">
                  <c:v>64133.0643776824</c:v>
                </c:pt>
                <c:pt idx="699">
                  <c:v>64132.017142857141</c:v>
                </c:pt>
                <c:pt idx="700">
                  <c:v>64130.830242510696</c:v>
                </c:pt>
                <c:pt idx="701">
                  <c:v>64130.216524216521</c:v>
                </c:pt>
                <c:pt idx="702">
                  <c:v>64129.320056899007</c:v>
                </c:pt>
                <c:pt idx="703">
                  <c:v>64129.278409090912</c:v>
                </c:pt>
                <c:pt idx="704">
                  <c:v>64133.062411347521</c:v>
                </c:pt>
                <c:pt idx="705">
                  <c:v>64131.457507082152</c:v>
                </c:pt>
                <c:pt idx="706">
                  <c:v>64131.413012729841</c:v>
                </c:pt>
                <c:pt idx="707">
                  <c:v>64130.944915254237</c:v>
                </c:pt>
                <c:pt idx="708">
                  <c:v>64129.631875881525</c:v>
                </c:pt>
                <c:pt idx="709">
                  <c:v>64127.618309859157</c:v>
                </c:pt>
                <c:pt idx="710">
                  <c:v>64127.579465541494</c:v>
                </c:pt>
                <c:pt idx="711">
                  <c:v>64128.242977528091</c:v>
                </c:pt>
                <c:pt idx="712">
                  <c:v>64128.764375876577</c:v>
                </c:pt>
                <c:pt idx="713">
                  <c:v>64128.724089635856</c:v>
                </c:pt>
                <c:pt idx="714">
                  <c:v>64128.963636363638</c:v>
                </c:pt>
                <c:pt idx="715">
                  <c:v>64129.48184357542</c:v>
                </c:pt>
                <c:pt idx="716">
                  <c:v>64129.580195258022</c:v>
                </c:pt>
                <c:pt idx="717">
                  <c:v>64128.14623955432</c:v>
                </c:pt>
                <c:pt idx="718">
                  <c:v>64123.378303198886</c:v>
                </c:pt>
                <c:pt idx="719">
                  <c:v>64123.901388888888</c:v>
                </c:pt>
                <c:pt idx="720">
                  <c:v>64125.947295423022</c:v>
                </c:pt>
                <c:pt idx="721">
                  <c:v>64125.35734072022</c:v>
                </c:pt>
                <c:pt idx="722">
                  <c:v>64122.002766251731</c:v>
                </c:pt>
                <c:pt idx="723">
                  <c:v>64122.110497237569</c:v>
                </c:pt>
                <c:pt idx="724">
                  <c:v>64122.080000000002</c:v>
                </c:pt>
                <c:pt idx="725">
                  <c:v>64120.809917355371</c:v>
                </c:pt>
                <c:pt idx="726">
                  <c:v>64127.786795048145</c:v>
                </c:pt>
                <c:pt idx="727">
                  <c:v>64127.199175824178</c:v>
                </c:pt>
                <c:pt idx="728">
                  <c:v>64127.436213991772</c:v>
                </c:pt>
                <c:pt idx="729">
                  <c:v>64127.26164383562</c:v>
                </c:pt>
                <c:pt idx="730">
                  <c:v>64126.677154582765</c:v>
                </c:pt>
                <c:pt idx="731">
                  <c:v>64127.460382513658</c:v>
                </c:pt>
                <c:pt idx="732">
                  <c:v>64126.60436562074</c:v>
                </c:pt>
                <c:pt idx="733">
                  <c:v>64125.478201634876</c:v>
                </c:pt>
                <c:pt idx="734">
                  <c:v>64124.763265306123</c:v>
                </c:pt>
                <c:pt idx="735">
                  <c:v>64124.729619565216</c:v>
                </c:pt>
                <c:pt idx="736">
                  <c:v>64124.424694708279</c:v>
                </c:pt>
                <c:pt idx="737">
                  <c:v>64124.933604336045</c:v>
                </c:pt>
                <c:pt idx="738">
                  <c:v>64126.117726657649</c:v>
                </c:pt>
                <c:pt idx="739">
                  <c:v>64132.155405405407</c:v>
                </c:pt>
                <c:pt idx="740">
                  <c:v>64129.412955465588</c:v>
                </c:pt>
                <c:pt idx="741">
                  <c:v>64129.508086253372</c:v>
                </c:pt>
                <c:pt idx="742">
                  <c:v>64130.545087483173</c:v>
                </c:pt>
                <c:pt idx="743">
                  <c:v>64130.638440860217</c:v>
                </c:pt>
                <c:pt idx="744">
                  <c:v>64129.791946308724</c:v>
                </c:pt>
                <c:pt idx="745">
                  <c:v>64130.154155495977</c:v>
                </c:pt>
                <c:pt idx="746">
                  <c:v>64129.444444444445</c:v>
                </c:pt>
                <c:pt idx="747">
                  <c:v>64129.004010695186</c:v>
                </c:pt>
                <c:pt idx="748">
                  <c:v>64129.098798397863</c:v>
                </c:pt>
                <c:pt idx="749">
                  <c:v>64129.593333333331</c:v>
                </c:pt>
                <c:pt idx="750">
                  <c:v>64130.219707057258</c:v>
                </c:pt>
                <c:pt idx="751">
                  <c:v>64130.445478723406</c:v>
                </c:pt>
                <c:pt idx="752">
                  <c:v>64131.069057104913</c:v>
                </c:pt>
                <c:pt idx="753">
                  <c:v>64130.762599469497</c:v>
                </c:pt>
                <c:pt idx="754">
                  <c:v>64130.854304635759</c:v>
                </c:pt>
                <c:pt idx="755">
                  <c:v>64131.607142857145</c:v>
                </c:pt>
                <c:pt idx="756">
                  <c:v>64130.112285336858</c:v>
                </c:pt>
                <c:pt idx="757">
                  <c:v>64130.204485488124</c:v>
                </c:pt>
                <c:pt idx="758">
                  <c:v>64129.901185770752</c:v>
                </c:pt>
                <c:pt idx="759">
                  <c:v>64130.651315789473</c:v>
                </c:pt>
                <c:pt idx="760">
                  <c:v>64131.268068331141</c:v>
                </c:pt>
                <c:pt idx="761">
                  <c:v>64129.652230971129</c:v>
                </c:pt>
                <c:pt idx="762">
                  <c:v>64130.006553079947</c:v>
                </c:pt>
                <c:pt idx="763">
                  <c:v>64133.497382198955</c:v>
                </c:pt>
                <c:pt idx="764">
                  <c:v>64132.538562091504</c:v>
                </c:pt>
                <c:pt idx="765">
                  <c:v>64132.104438642295</c:v>
                </c:pt>
                <c:pt idx="766">
                  <c:v>64132.453715775751</c:v>
                </c:pt>
                <c:pt idx="767">
                  <c:v>64132.020833333336</c:v>
                </c:pt>
                <c:pt idx="768">
                  <c:v>64131.589076723016</c:v>
                </c:pt>
                <c:pt idx="769">
                  <c:v>64130.509090909094</c:v>
                </c:pt>
                <c:pt idx="770">
                  <c:v>64129.691309987029</c:v>
                </c:pt>
                <c:pt idx="771">
                  <c:v>64129.13471502591</c:v>
                </c:pt>
                <c:pt idx="772">
                  <c:v>64129.097024579562</c:v>
                </c:pt>
                <c:pt idx="773">
                  <c:v>64127.896640826875</c:v>
                </c:pt>
                <c:pt idx="774">
                  <c:v>64127.989677419355</c:v>
                </c:pt>
                <c:pt idx="775">
                  <c:v>64128.211340206188</c:v>
                </c:pt>
                <c:pt idx="776">
                  <c:v>64127.660231660229</c:v>
                </c:pt>
                <c:pt idx="777">
                  <c:v>64126.596401028277</c:v>
                </c:pt>
                <c:pt idx="778">
                  <c:v>64127.075738125801</c:v>
                </c:pt>
                <c:pt idx="779">
                  <c:v>64126.143589743588</c:v>
                </c:pt>
                <c:pt idx="780">
                  <c:v>64125.854033290656</c:v>
                </c:pt>
                <c:pt idx="781">
                  <c:v>64126.460358056269</c:v>
                </c:pt>
                <c:pt idx="782">
                  <c:v>64126.171136653895</c:v>
                </c:pt>
                <c:pt idx="783">
                  <c:v>64126.137755102041</c:v>
                </c:pt>
                <c:pt idx="784">
                  <c:v>64124.957961783439</c:v>
                </c:pt>
                <c:pt idx="785">
                  <c:v>64125.816793893129</c:v>
                </c:pt>
                <c:pt idx="786">
                  <c:v>64126.292249047016</c:v>
                </c:pt>
                <c:pt idx="787">
                  <c:v>64127.401015228425</c:v>
                </c:pt>
                <c:pt idx="788">
                  <c:v>64128.506970849179</c:v>
                </c:pt>
                <c:pt idx="789">
                  <c:v>64126.318987341772</c:v>
                </c:pt>
                <c:pt idx="790">
                  <c:v>64124.389380530971</c:v>
                </c:pt>
                <c:pt idx="791">
                  <c:v>64124.358585858587</c:v>
                </c:pt>
                <c:pt idx="792">
                  <c:v>64124.075662042873</c:v>
                </c:pt>
                <c:pt idx="793">
                  <c:v>64124.171284634758</c:v>
                </c:pt>
                <c:pt idx="794">
                  <c:v>64124.26666666667</c:v>
                </c:pt>
                <c:pt idx="795">
                  <c:v>64125.366834170854</c:v>
                </c:pt>
                <c:pt idx="796">
                  <c:v>64125.962358845674</c:v>
                </c:pt>
                <c:pt idx="797">
                  <c:v>64123.79949874687</c:v>
                </c:pt>
                <c:pt idx="798">
                  <c:v>64124.896120150188</c:v>
                </c:pt>
                <c:pt idx="799">
                  <c:v>64126.738749999997</c:v>
                </c:pt>
                <c:pt idx="800">
                  <c:v>64126.830212234709</c:v>
                </c:pt>
                <c:pt idx="801">
                  <c:v>64125.799251870325</c:v>
                </c:pt>
                <c:pt idx="802">
                  <c:v>64126.514321295144</c:v>
                </c:pt>
                <c:pt idx="803">
                  <c:v>64129.835820895525</c:v>
                </c:pt>
                <c:pt idx="804">
                  <c:v>64130.047204968942</c:v>
                </c:pt>
                <c:pt idx="805">
                  <c:v>64130.630272952854</c:v>
                </c:pt>
                <c:pt idx="806">
                  <c:v>64128.733581164808</c:v>
                </c:pt>
                <c:pt idx="807">
                  <c:v>64128.945544554459</c:v>
                </c:pt>
                <c:pt idx="808">
                  <c:v>64129.527812113723</c:v>
                </c:pt>
                <c:pt idx="809">
                  <c:v>64128.62716049383</c:v>
                </c:pt>
                <c:pt idx="810">
                  <c:v>64126.742293464857</c:v>
                </c:pt>
                <c:pt idx="811">
                  <c:v>64127.078817733993</c:v>
                </c:pt>
                <c:pt idx="812">
                  <c:v>64126.799507995078</c:v>
                </c:pt>
                <c:pt idx="813">
                  <c:v>64126.889434889432</c:v>
                </c:pt>
                <c:pt idx="814">
                  <c:v>64127.838036809815</c:v>
                </c:pt>
                <c:pt idx="815">
                  <c:v>64127.313725490196</c:v>
                </c:pt>
                <c:pt idx="816">
                  <c:v>64126.79069767442</c:v>
                </c:pt>
                <c:pt idx="817">
                  <c:v>64125.046454767726</c:v>
                </c:pt>
                <c:pt idx="818">
                  <c:v>64124.893772893774</c:v>
                </c:pt>
                <c:pt idx="819">
                  <c:v>64124.253658536589</c:v>
                </c:pt>
                <c:pt idx="820">
                  <c:v>64123.980511571252</c:v>
                </c:pt>
                <c:pt idx="821">
                  <c:v>64124.072992700727</c:v>
                </c:pt>
                <c:pt idx="822">
                  <c:v>64123.679222357227</c:v>
                </c:pt>
                <c:pt idx="823">
                  <c:v>64124.7427184466</c:v>
                </c:pt>
                <c:pt idx="824">
                  <c:v>64124.833939393939</c:v>
                </c:pt>
                <c:pt idx="825">
                  <c:v>64123.714285714283</c:v>
                </c:pt>
                <c:pt idx="826">
                  <c:v>64124.169286577991</c:v>
                </c:pt>
                <c:pt idx="827">
                  <c:v>64124.6231884058</c:v>
                </c:pt>
                <c:pt idx="828">
                  <c:v>64123.14595898673</c:v>
                </c:pt>
                <c:pt idx="829">
                  <c:v>64123.72048192771</c:v>
                </c:pt>
                <c:pt idx="830">
                  <c:v>64122.8495788207</c:v>
                </c:pt>
                <c:pt idx="831">
                  <c:v>64129.663461538461</c:v>
                </c:pt>
                <c:pt idx="832">
                  <c:v>64130.468187274913</c:v>
                </c:pt>
                <c:pt idx="833">
                  <c:v>64127.074340527579</c:v>
                </c:pt>
                <c:pt idx="834">
                  <c:v>64127.161676646705</c:v>
                </c:pt>
                <c:pt idx="835">
                  <c:v>64126.889952153113</c:v>
                </c:pt>
                <c:pt idx="836">
                  <c:v>64127.57467144564</c:v>
                </c:pt>
                <c:pt idx="837">
                  <c:v>64128.138424821002</c:v>
                </c:pt>
                <c:pt idx="838">
                  <c:v>64128.581644815255</c:v>
                </c:pt>
                <c:pt idx="839">
                  <c:v>64127.952380952382</c:v>
                </c:pt>
                <c:pt idx="840">
                  <c:v>64126.492271105824</c:v>
                </c:pt>
                <c:pt idx="841">
                  <c:v>64126.817102137764</c:v>
                </c:pt>
                <c:pt idx="842">
                  <c:v>64126.903914590745</c:v>
                </c:pt>
                <c:pt idx="843">
                  <c:v>64125.805687203792</c:v>
                </c:pt>
                <c:pt idx="844">
                  <c:v>64124.946745562127</c:v>
                </c:pt>
                <c:pt idx="845">
                  <c:v>64125.390070921989</c:v>
                </c:pt>
                <c:pt idx="846">
                  <c:v>64125.832349468714</c:v>
                </c:pt>
                <c:pt idx="847">
                  <c:v>64126.627358490565</c:v>
                </c:pt>
                <c:pt idx="848">
                  <c:v>64126.713780918726</c:v>
                </c:pt>
                <c:pt idx="849">
                  <c:v>64127.388235294115</c:v>
                </c:pt>
                <c:pt idx="850">
                  <c:v>64132.636897767334</c:v>
                </c:pt>
                <c:pt idx="851">
                  <c:v>64133.185446009389</c:v>
                </c:pt>
                <c:pt idx="852">
                  <c:v>64133.498241500587</c:v>
                </c:pt>
                <c:pt idx="853">
                  <c:v>64134.04449648712</c:v>
                </c:pt>
                <c:pt idx="854">
                  <c:v>64134.589473684209</c:v>
                </c:pt>
                <c:pt idx="855">
                  <c:v>64135.600467289718</c:v>
                </c:pt>
                <c:pt idx="856">
                  <c:v>64135.442240373399</c:v>
                </c:pt>
                <c:pt idx="857">
                  <c:v>64135.284382284379</c:v>
                </c:pt>
                <c:pt idx="858">
                  <c:v>64134.079161816066</c:v>
                </c:pt>
                <c:pt idx="859">
                  <c:v>64133.923255813956</c:v>
                </c:pt>
                <c:pt idx="860">
                  <c:v>64133.186991869916</c:v>
                </c:pt>
                <c:pt idx="861">
                  <c:v>64132.568445475641</c:v>
                </c:pt>
                <c:pt idx="862">
                  <c:v>64133.110081112398</c:v>
                </c:pt>
                <c:pt idx="863">
                  <c:v>64131.219907407409</c:v>
                </c:pt>
                <c:pt idx="864">
                  <c:v>64131.530635838149</c:v>
                </c:pt>
                <c:pt idx="865">
                  <c:v>64131.032332563511</c:v>
                </c:pt>
                <c:pt idx="866">
                  <c:v>64131.688581314877</c:v>
                </c:pt>
                <c:pt idx="867">
                  <c:v>64131.536866359449</c:v>
                </c:pt>
                <c:pt idx="868">
                  <c:v>64131.040276179519</c:v>
                </c:pt>
                <c:pt idx="869">
                  <c:v>64131.004597701147</c:v>
                </c:pt>
                <c:pt idx="870">
                  <c:v>64130.969001148107</c:v>
                </c:pt>
                <c:pt idx="871">
                  <c:v>64131.277522935779</c:v>
                </c:pt>
                <c:pt idx="872">
                  <c:v>64130.783505154643</c:v>
                </c:pt>
                <c:pt idx="873">
                  <c:v>64130.633867276891</c:v>
                </c:pt>
                <c:pt idx="874">
                  <c:v>64130.598857142861</c:v>
                </c:pt>
                <c:pt idx="875">
                  <c:v>64131.363013698632</c:v>
                </c:pt>
                <c:pt idx="876">
                  <c:v>64130.529076396808</c:v>
                </c:pt>
                <c:pt idx="877">
                  <c:v>64130.266514806375</c:v>
                </c:pt>
                <c:pt idx="878">
                  <c:v>64128.753128555174</c:v>
                </c:pt>
                <c:pt idx="879">
                  <c:v>64128.265909090907</c:v>
                </c:pt>
                <c:pt idx="880">
                  <c:v>64127.43927355278</c:v>
                </c:pt>
                <c:pt idx="881">
                  <c:v>64127.521541950111</c:v>
                </c:pt>
                <c:pt idx="882">
                  <c:v>64127.377123442806</c:v>
                </c:pt>
                <c:pt idx="883">
                  <c:v>64127.798642533933</c:v>
                </c:pt>
                <c:pt idx="884">
                  <c:v>64126.750282485875</c:v>
                </c:pt>
                <c:pt idx="885">
                  <c:v>64127.058690744918</c:v>
                </c:pt>
                <c:pt idx="886">
                  <c:v>64132.094701240138</c:v>
                </c:pt>
                <c:pt idx="887">
                  <c:v>64132.283783783787</c:v>
                </c:pt>
                <c:pt idx="888">
                  <c:v>64131.460067491564</c:v>
                </c:pt>
                <c:pt idx="889">
                  <c:v>64134.455056179773</c:v>
                </c:pt>
                <c:pt idx="890">
                  <c:v>64136.0987654321</c:v>
                </c:pt>
                <c:pt idx="891">
                  <c:v>64135.721973094172</c:v>
                </c:pt>
                <c:pt idx="892">
                  <c:v>64136.129899216125</c:v>
                </c:pt>
                <c:pt idx="893">
                  <c:v>64138.43624161074</c:v>
                </c:pt>
                <c:pt idx="894">
                  <c:v>64138.72849162011</c:v>
                </c:pt>
                <c:pt idx="895">
                  <c:v>64138.127232142855</c:v>
                </c:pt>
                <c:pt idx="896">
                  <c:v>64137.750278706801</c:v>
                </c:pt>
                <c:pt idx="897">
                  <c:v>64137.374164810688</c:v>
                </c:pt>
                <c:pt idx="898">
                  <c:v>64136.553948832036</c:v>
                </c:pt>
                <c:pt idx="899">
                  <c:v>64137.18</c:v>
                </c:pt>
                <c:pt idx="900">
                  <c:v>64138.026637069925</c:v>
                </c:pt>
                <c:pt idx="901">
                  <c:v>64137.762749445676</c:v>
                </c:pt>
                <c:pt idx="902">
                  <c:v>64137.056478405313</c:v>
                </c:pt>
                <c:pt idx="903">
                  <c:v>64136.130530973453</c:v>
                </c:pt>
                <c:pt idx="904">
                  <c:v>64135.759116022098</c:v>
                </c:pt>
                <c:pt idx="905">
                  <c:v>64136.602649006622</c:v>
                </c:pt>
                <c:pt idx="906">
                  <c:v>64136.121278941566</c:v>
                </c:pt>
                <c:pt idx="907">
                  <c:v>64135.530837004408</c:v>
                </c:pt>
                <c:pt idx="908">
                  <c:v>64134.941694169414</c:v>
                </c:pt>
                <c:pt idx="909">
                  <c:v>64134.463736263737</c:v>
                </c:pt>
                <c:pt idx="910">
                  <c:v>64135.413830954996</c:v>
                </c:pt>
                <c:pt idx="911">
                  <c:v>64134.71710526316</c:v>
                </c:pt>
                <c:pt idx="912">
                  <c:v>64134.021905805035</c:v>
                </c:pt>
                <c:pt idx="913">
                  <c:v>64134.312910284461</c:v>
                </c:pt>
                <c:pt idx="914">
                  <c:v>64134.275409836067</c:v>
                </c:pt>
                <c:pt idx="915">
                  <c:v>64135.111353711793</c:v>
                </c:pt>
                <c:pt idx="916">
                  <c:v>64134.854961832061</c:v>
                </c:pt>
                <c:pt idx="917">
                  <c:v>64133.836601307186</c:v>
                </c:pt>
                <c:pt idx="918">
                  <c:v>64134.452665941244</c:v>
                </c:pt>
                <c:pt idx="919">
                  <c:v>64134.632608695654</c:v>
                </c:pt>
                <c:pt idx="920">
                  <c:v>64135.355048859936</c:v>
                </c:pt>
                <c:pt idx="921">
                  <c:v>64138.241865509764</c:v>
                </c:pt>
                <c:pt idx="922">
                  <c:v>64137.875406283856</c:v>
                </c:pt>
                <c:pt idx="923">
                  <c:v>64138.483766233767</c:v>
                </c:pt>
                <c:pt idx="924">
                  <c:v>64138.874594594592</c:v>
                </c:pt>
                <c:pt idx="925">
                  <c:v>64138.616630669545</c:v>
                </c:pt>
                <c:pt idx="926">
                  <c:v>64138.251348435813</c:v>
                </c:pt>
                <c:pt idx="927">
                  <c:v>64137.56357758621</c:v>
                </c:pt>
                <c:pt idx="928">
                  <c:v>64139.781485468244</c:v>
                </c:pt>
                <c:pt idx="929">
                  <c:v>64139.416129032259</c:v>
                </c:pt>
                <c:pt idx="930">
                  <c:v>64139.803437164337</c:v>
                </c:pt>
                <c:pt idx="931">
                  <c:v>64139.653433476393</c:v>
                </c:pt>
                <c:pt idx="932">
                  <c:v>64146.353697749197</c:v>
                </c:pt>
                <c:pt idx="933">
                  <c:v>64146.518201284794</c:v>
                </c:pt>
                <c:pt idx="934">
                  <c:v>64146.575401069516</c:v>
                </c:pt>
                <c:pt idx="935">
                  <c:v>64145.884615384617</c:v>
                </c:pt>
                <c:pt idx="936">
                  <c:v>64146.262540021344</c:v>
                </c:pt>
                <c:pt idx="937">
                  <c:v>64147.066098081021</c:v>
                </c:pt>
                <c:pt idx="938">
                  <c:v>64147.761448349309</c:v>
                </c:pt>
                <c:pt idx="939">
                  <c:v>64146.753191489363</c:v>
                </c:pt>
                <c:pt idx="940">
                  <c:v>64147.234856535601</c:v>
                </c:pt>
                <c:pt idx="941">
                  <c:v>64147.397027600848</c:v>
                </c:pt>
                <c:pt idx="942">
                  <c:v>64146.39236479321</c:v>
                </c:pt>
                <c:pt idx="943">
                  <c:v>64145.919491525427</c:v>
                </c:pt>
                <c:pt idx="944">
                  <c:v>64146.294179894183</c:v>
                </c:pt>
                <c:pt idx="945">
                  <c:v>64145.293868921777</c:v>
                </c:pt>
                <c:pt idx="946">
                  <c:v>64145.668426610348</c:v>
                </c:pt>
                <c:pt idx="947">
                  <c:v>64143.932489451479</c:v>
                </c:pt>
                <c:pt idx="948">
                  <c:v>64143.464699683878</c:v>
                </c:pt>
                <c:pt idx="949">
                  <c:v>64143.945263157897</c:v>
                </c:pt>
                <c:pt idx="950">
                  <c:v>64144.529968454255</c:v>
                </c:pt>
                <c:pt idx="951">
                  <c:v>64143.642857142855</c:v>
                </c:pt>
                <c:pt idx="952">
                  <c:v>64139.18992654774</c:v>
                </c:pt>
                <c:pt idx="953">
                  <c:v>64139.882599580713</c:v>
                </c:pt>
                <c:pt idx="954">
                  <c:v>64140.783246073297</c:v>
                </c:pt>
                <c:pt idx="955">
                  <c:v>64140.74058577406</c:v>
                </c:pt>
                <c:pt idx="956">
                  <c:v>64140.80250783699</c:v>
                </c:pt>
                <c:pt idx="957">
                  <c:v>64142.324634655532</c:v>
                </c:pt>
                <c:pt idx="958">
                  <c:v>64141.759124087592</c:v>
                </c:pt>
                <c:pt idx="959">
                  <c:v>64140.986458333333</c:v>
                </c:pt>
                <c:pt idx="960">
                  <c:v>64141.568158168571</c:v>
                </c:pt>
                <c:pt idx="961">
                  <c:v>64141.109147609146</c:v>
                </c:pt>
                <c:pt idx="962">
                  <c:v>64140.54724818276</c:v>
                </c:pt>
                <c:pt idx="963">
                  <c:v>64140.712655601659</c:v>
                </c:pt>
                <c:pt idx="964">
                  <c:v>64139.737823834199</c:v>
                </c:pt>
                <c:pt idx="965">
                  <c:v>64139.800207039334</c:v>
                </c:pt>
                <c:pt idx="966">
                  <c:v>64140.069286452948</c:v>
                </c:pt>
                <c:pt idx="967">
                  <c:v>64139.614669421484</c:v>
                </c:pt>
                <c:pt idx="968">
                  <c:v>64139.160990712073</c:v>
                </c:pt>
                <c:pt idx="969">
                  <c:v>64139.945360824742</c:v>
                </c:pt>
                <c:pt idx="970">
                  <c:v>64137.741503604535</c:v>
                </c:pt>
                <c:pt idx="971">
                  <c:v>64137.702674897118</c:v>
                </c:pt>
                <c:pt idx="972">
                  <c:v>64137.766700924971</c:v>
                </c:pt>
                <c:pt idx="973">
                  <c:v>64137.522587268992</c:v>
                </c:pt>
                <c:pt idx="974">
                  <c:v>64137.791794871795</c:v>
                </c:pt>
                <c:pt idx="975">
                  <c:v>64137.753073770495</c:v>
                </c:pt>
                <c:pt idx="976">
                  <c:v>64137.612077789148</c:v>
                </c:pt>
                <c:pt idx="977">
                  <c:v>64137.573619631905</c:v>
                </c:pt>
                <c:pt idx="978">
                  <c:v>64137.739530132785</c:v>
                </c:pt>
                <c:pt idx="979">
                  <c:v>64137.803061224491</c:v>
                </c:pt>
                <c:pt idx="980">
                  <c:v>64138.172273190619</c:v>
                </c:pt>
                <c:pt idx="981">
                  <c:v>64137.318737270878</c:v>
                </c:pt>
                <c:pt idx="982">
                  <c:v>64137.891149542214</c:v>
                </c:pt>
                <c:pt idx="983">
                  <c:v>64137.242886178865</c:v>
                </c:pt>
                <c:pt idx="984">
                  <c:v>64137.712690355329</c:v>
                </c:pt>
                <c:pt idx="985">
                  <c:v>64138.282961460449</c:v>
                </c:pt>
                <c:pt idx="986">
                  <c:v>64138.852077001015</c:v>
                </c:pt>
                <c:pt idx="987">
                  <c:v>64138.610323886642</c:v>
                </c:pt>
                <c:pt idx="988">
                  <c:v>64137.762386248738</c:v>
                </c:pt>
                <c:pt idx="989">
                  <c:v>64144.68383838384</c:v>
                </c:pt>
                <c:pt idx="990">
                  <c:v>64145.34510595358</c:v>
                </c:pt>
                <c:pt idx="991">
                  <c:v>64146.81048387097</c:v>
                </c:pt>
                <c:pt idx="992">
                  <c:v>64146.259818731116</c:v>
                </c:pt>
                <c:pt idx="993">
                  <c:v>64147.721327967804</c:v>
                </c:pt>
                <c:pt idx="994">
                  <c:v>64146.266331658291</c:v>
                </c:pt>
                <c:pt idx="995">
                  <c:v>64145.316265060239</c:v>
                </c:pt>
                <c:pt idx="996">
                  <c:v>64145.772316950854</c:v>
                </c:pt>
                <c:pt idx="997">
                  <c:v>64145.726452905808</c:v>
                </c:pt>
                <c:pt idx="998">
                  <c:v>64145.180180180178</c:v>
                </c:pt>
                <c:pt idx="999">
                  <c:v>64145.635000000002</c:v>
                </c:pt>
              </c:numCache>
            </c:numRef>
          </c:yVal>
          <c:smooth val="0"/>
          <c:extLst>
            <c:ext xmlns:c16="http://schemas.microsoft.com/office/drawing/2014/chart" uri="{C3380CC4-5D6E-409C-BE32-E72D297353CC}">
              <c16:uniqueId val="{00000000-EFC3-4228-9292-F1E6689705E8}"/>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Cost</a:t>
                </a:r>
              </a:p>
            </c:rich>
          </c:tx>
          <c:overlay val="0"/>
          <c:spPr>
            <a:noFill/>
            <a:ln>
              <a:noFill/>
            </a:ln>
            <a:effectLst/>
          </c:spPr>
        </c:title>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Overbooked Guest</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$599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0"/>
          <c:order val="0"/>
          <c:marker>
            <c:symbol val="none"/>
          </c:marker>
          <c:xVal>
            <c:numRef>
              <c:f>'5.Simulation-fixed values'!$AH$5:$AH$1004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values'!$AX$5:$AX$1004</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0.17391304347826086</c:v>
                </c:pt>
                <c:pt idx="23">
                  <c:v>0.16666666666666666</c:v>
                </c:pt>
                <c:pt idx="24">
                  <c:v>0.28000000000000003</c:v>
                </c:pt>
                <c:pt idx="25">
                  <c:v>0.26923076923076922</c:v>
                </c:pt>
                <c:pt idx="26">
                  <c:v>0.25925925925925924</c:v>
                </c:pt>
                <c:pt idx="27">
                  <c:v>0.25</c:v>
                </c:pt>
                <c:pt idx="28">
                  <c:v>0.2413793103448276</c:v>
                </c:pt>
                <c:pt idx="29">
                  <c:v>0.23333333333333334</c:v>
                </c:pt>
                <c:pt idx="30">
                  <c:v>0.22580645161290322</c:v>
                </c:pt>
                <c:pt idx="31">
                  <c:v>0.34375</c:v>
                </c:pt>
                <c:pt idx="32">
                  <c:v>0.33333333333333331</c:v>
                </c:pt>
                <c:pt idx="33">
                  <c:v>0.3235294117647059</c:v>
                </c:pt>
                <c:pt idx="34">
                  <c:v>0.31428571428571428</c:v>
                </c:pt>
                <c:pt idx="35">
                  <c:v>0.30555555555555558</c:v>
                </c:pt>
                <c:pt idx="36">
                  <c:v>0.29729729729729731</c:v>
                </c:pt>
                <c:pt idx="37">
                  <c:v>0.28947368421052633</c:v>
                </c:pt>
                <c:pt idx="38">
                  <c:v>0.28205128205128205</c:v>
                </c:pt>
                <c:pt idx="39">
                  <c:v>0.27500000000000002</c:v>
                </c:pt>
                <c:pt idx="40">
                  <c:v>0.26829268292682928</c:v>
                </c:pt>
                <c:pt idx="41">
                  <c:v>0.26190476190476192</c:v>
                </c:pt>
                <c:pt idx="42">
                  <c:v>0.2558139534883721</c:v>
                </c:pt>
                <c:pt idx="43">
                  <c:v>0.25</c:v>
                </c:pt>
                <c:pt idx="44">
                  <c:v>0.24444444444444444</c:v>
                </c:pt>
                <c:pt idx="45">
                  <c:v>0.2391304347826087</c:v>
                </c:pt>
                <c:pt idx="46">
                  <c:v>0.23404255319148937</c:v>
                </c:pt>
                <c:pt idx="47">
                  <c:v>0.22916666666666666</c:v>
                </c:pt>
                <c:pt idx="48">
                  <c:v>0.22448979591836735</c:v>
                </c:pt>
                <c:pt idx="49">
                  <c:v>0.22</c:v>
                </c:pt>
                <c:pt idx="50">
                  <c:v>0.21568627450980393</c:v>
                </c:pt>
                <c:pt idx="51">
                  <c:v>0.21153846153846154</c:v>
                </c:pt>
                <c:pt idx="52">
                  <c:v>0.22641509433962265</c:v>
                </c:pt>
                <c:pt idx="53">
                  <c:v>0.22222222222222221</c:v>
                </c:pt>
                <c:pt idx="54">
                  <c:v>0.21818181818181817</c:v>
                </c:pt>
                <c:pt idx="55">
                  <c:v>0.21428571428571427</c:v>
                </c:pt>
                <c:pt idx="56">
                  <c:v>0.21052631578947367</c:v>
                </c:pt>
                <c:pt idx="57">
                  <c:v>0.20689655172413793</c:v>
                </c:pt>
                <c:pt idx="58">
                  <c:v>0.20338983050847459</c:v>
                </c:pt>
                <c:pt idx="59">
                  <c:v>0.2</c:v>
                </c:pt>
                <c:pt idx="60">
                  <c:v>0.19672131147540983</c:v>
                </c:pt>
                <c:pt idx="61">
                  <c:v>0.19354838709677419</c:v>
                </c:pt>
                <c:pt idx="62">
                  <c:v>0.23809523809523808</c:v>
                </c:pt>
                <c:pt idx="63">
                  <c:v>0.234375</c:v>
                </c:pt>
                <c:pt idx="64">
                  <c:v>0.23076923076923078</c:v>
                </c:pt>
                <c:pt idx="65">
                  <c:v>0.22727272727272727</c:v>
                </c:pt>
                <c:pt idx="66">
                  <c:v>0.22388059701492538</c:v>
                </c:pt>
                <c:pt idx="67">
                  <c:v>0.22058823529411764</c:v>
                </c:pt>
                <c:pt idx="68">
                  <c:v>0.21739130434782608</c:v>
                </c:pt>
                <c:pt idx="69">
                  <c:v>0.21428571428571427</c:v>
                </c:pt>
                <c:pt idx="70">
                  <c:v>0.21126760563380281</c:v>
                </c:pt>
                <c:pt idx="71">
                  <c:v>0.20833333333333334</c:v>
                </c:pt>
                <c:pt idx="72">
                  <c:v>0.20547945205479451</c:v>
                </c:pt>
                <c:pt idx="73">
                  <c:v>0.20270270270270271</c:v>
                </c:pt>
                <c:pt idx="74">
                  <c:v>0.2</c:v>
                </c:pt>
                <c:pt idx="75">
                  <c:v>0.35526315789473684</c:v>
                </c:pt>
                <c:pt idx="76">
                  <c:v>0.35064935064935066</c:v>
                </c:pt>
                <c:pt idx="77">
                  <c:v>0.34615384615384615</c:v>
                </c:pt>
                <c:pt idx="78">
                  <c:v>0.34177215189873417</c:v>
                </c:pt>
                <c:pt idx="79">
                  <c:v>0.33750000000000002</c:v>
                </c:pt>
                <c:pt idx="80">
                  <c:v>0.33333333333333331</c:v>
                </c:pt>
                <c:pt idx="81">
                  <c:v>0.32926829268292684</c:v>
                </c:pt>
                <c:pt idx="82">
                  <c:v>0.3253012048192771</c:v>
                </c:pt>
                <c:pt idx="83">
                  <c:v>0.32142857142857145</c:v>
                </c:pt>
                <c:pt idx="84">
                  <c:v>0.31764705882352939</c:v>
                </c:pt>
                <c:pt idx="85">
                  <c:v>0.41860465116279072</c:v>
                </c:pt>
                <c:pt idx="86">
                  <c:v>0.41379310344827586</c:v>
                </c:pt>
                <c:pt idx="87">
                  <c:v>0.40909090909090912</c:v>
                </c:pt>
                <c:pt idx="88">
                  <c:v>0.42696629213483145</c:v>
                </c:pt>
                <c:pt idx="89">
                  <c:v>0.42222222222222222</c:v>
                </c:pt>
                <c:pt idx="90">
                  <c:v>0.4175824175824176</c:v>
                </c:pt>
                <c:pt idx="91">
                  <c:v>0.41304347826086957</c:v>
                </c:pt>
                <c:pt idx="92">
                  <c:v>0.44086021505376344</c:v>
                </c:pt>
                <c:pt idx="93">
                  <c:v>0.43617021276595747</c:v>
                </c:pt>
                <c:pt idx="94">
                  <c:v>0.43157894736842106</c:v>
                </c:pt>
                <c:pt idx="95">
                  <c:v>0.42708333333333331</c:v>
                </c:pt>
                <c:pt idx="96">
                  <c:v>0.42268041237113402</c:v>
                </c:pt>
                <c:pt idx="97">
                  <c:v>0.41836734693877553</c:v>
                </c:pt>
                <c:pt idx="98">
                  <c:v>0.41414141414141414</c:v>
                </c:pt>
                <c:pt idx="99">
                  <c:v>0.41</c:v>
                </c:pt>
                <c:pt idx="100">
                  <c:v>0.40594059405940597</c:v>
                </c:pt>
                <c:pt idx="101">
                  <c:v>0.40196078431372551</c:v>
                </c:pt>
                <c:pt idx="102">
                  <c:v>0.39805825242718446</c:v>
                </c:pt>
                <c:pt idx="103">
                  <c:v>0.39423076923076922</c:v>
                </c:pt>
                <c:pt idx="104">
                  <c:v>0.42857142857142855</c:v>
                </c:pt>
                <c:pt idx="105">
                  <c:v>0.42452830188679247</c:v>
                </c:pt>
                <c:pt idx="106">
                  <c:v>0.43925233644859812</c:v>
                </c:pt>
                <c:pt idx="107">
                  <c:v>0.43518518518518517</c:v>
                </c:pt>
                <c:pt idx="108">
                  <c:v>0.43119266055045874</c:v>
                </c:pt>
                <c:pt idx="109">
                  <c:v>0.42727272727272725</c:v>
                </c:pt>
                <c:pt idx="110">
                  <c:v>0.42342342342342343</c:v>
                </c:pt>
                <c:pt idx="111">
                  <c:v>0.41964285714285715</c:v>
                </c:pt>
                <c:pt idx="112">
                  <c:v>0.41592920353982299</c:v>
                </c:pt>
                <c:pt idx="113">
                  <c:v>0.41228070175438597</c:v>
                </c:pt>
                <c:pt idx="114">
                  <c:v>0.40869565217391307</c:v>
                </c:pt>
                <c:pt idx="115">
                  <c:v>0.40517241379310343</c:v>
                </c:pt>
                <c:pt idx="116">
                  <c:v>0.40170940170940173</c:v>
                </c:pt>
                <c:pt idx="117">
                  <c:v>0.39830508474576271</c:v>
                </c:pt>
                <c:pt idx="118">
                  <c:v>0.3949579831932773</c:v>
                </c:pt>
                <c:pt idx="119">
                  <c:v>0.39166666666666666</c:v>
                </c:pt>
                <c:pt idx="120">
                  <c:v>0.38842975206611569</c:v>
                </c:pt>
                <c:pt idx="121">
                  <c:v>0.38524590163934425</c:v>
                </c:pt>
                <c:pt idx="122">
                  <c:v>0.38211382113821141</c:v>
                </c:pt>
                <c:pt idx="123">
                  <c:v>0.37903225806451613</c:v>
                </c:pt>
                <c:pt idx="124">
                  <c:v>0.376</c:v>
                </c:pt>
                <c:pt idx="125">
                  <c:v>0.37301587301587302</c:v>
                </c:pt>
                <c:pt idx="126">
                  <c:v>0.37007874015748032</c:v>
                </c:pt>
                <c:pt idx="127">
                  <c:v>0.3671875</c:v>
                </c:pt>
                <c:pt idx="128">
                  <c:v>0.36434108527131781</c:v>
                </c:pt>
                <c:pt idx="129">
                  <c:v>0.36153846153846153</c:v>
                </c:pt>
                <c:pt idx="130">
                  <c:v>0.35877862595419846</c:v>
                </c:pt>
                <c:pt idx="131">
                  <c:v>0.35606060606060608</c:v>
                </c:pt>
                <c:pt idx="132">
                  <c:v>0.35338345864661652</c:v>
                </c:pt>
                <c:pt idx="133">
                  <c:v>0.35074626865671643</c:v>
                </c:pt>
                <c:pt idx="134">
                  <c:v>0.34814814814814815</c:v>
                </c:pt>
                <c:pt idx="135">
                  <c:v>0.34558823529411764</c:v>
                </c:pt>
                <c:pt idx="136">
                  <c:v>0.34306569343065696</c:v>
                </c:pt>
                <c:pt idx="137">
                  <c:v>0.34057971014492755</c:v>
                </c:pt>
                <c:pt idx="138">
                  <c:v>0.36690647482014388</c:v>
                </c:pt>
                <c:pt idx="139">
                  <c:v>0.36428571428571427</c:v>
                </c:pt>
                <c:pt idx="140">
                  <c:v>0.36170212765957449</c:v>
                </c:pt>
                <c:pt idx="141">
                  <c:v>0.35915492957746481</c:v>
                </c:pt>
                <c:pt idx="142">
                  <c:v>0.35664335664335667</c:v>
                </c:pt>
                <c:pt idx="143">
                  <c:v>0.35416666666666669</c:v>
                </c:pt>
                <c:pt idx="144">
                  <c:v>0.35172413793103446</c:v>
                </c:pt>
                <c:pt idx="145">
                  <c:v>0.34931506849315069</c:v>
                </c:pt>
                <c:pt idx="146">
                  <c:v>0.34693877551020408</c:v>
                </c:pt>
                <c:pt idx="147">
                  <c:v>0.34459459459459457</c:v>
                </c:pt>
                <c:pt idx="148">
                  <c:v>0.34228187919463088</c:v>
                </c:pt>
                <c:pt idx="149">
                  <c:v>0.34</c:v>
                </c:pt>
                <c:pt idx="150">
                  <c:v>0.33774834437086093</c:v>
                </c:pt>
                <c:pt idx="151">
                  <c:v>0.33552631578947367</c:v>
                </c:pt>
                <c:pt idx="152">
                  <c:v>0.33333333333333331</c:v>
                </c:pt>
                <c:pt idx="153">
                  <c:v>0.33116883116883117</c:v>
                </c:pt>
                <c:pt idx="154">
                  <c:v>0.32903225806451614</c:v>
                </c:pt>
                <c:pt idx="155">
                  <c:v>0.32692307692307693</c:v>
                </c:pt>
                <c:pt idx="156">
                  <c:v>0.32484076433121017</c:v>
                </c:pt>
                <c:pt idx="157">
                  <c:v>0.32278481012658228</c:v>
                </c:pt>
                <c:pt idx="158">
                  <c:v>0.32075471698113206</c:v>
                </c:pt>
                <c:pt idx="159">
                  <c:v>0.31874999999999998</c:v>
                </c:pt>
                <c:pt idx="160">
                  <c:v>0.31677018633540371</c:v>
                </c:pt>
                <c:pt idx="161">
                  <c:v>0.31481481481481483</c:v>
                </c:pt>
                <c:pt idx="162">
                  <c:v>0.31288343558282211</c:v>
                </c:pt>
                <c:pt idx="163">
                  <c:v>0.31097560975609756</c:v>
                </c:pt>
                <c:pt idx="164">
                  <c:v>0.32121212121212123</c:v>
                </c:pt>
                <c:pt idx="165">
                  <c:v>0.31927710843373491</c:v>
                </c:pt>
                <c:pt idx="166">
                  <c:v>0.31736526946107785</c:v>
                </c:pt>
                <c:pt idx="167">
                  <c:v>0.31547619047619047</c:v>
                </c:pt>
                <c:pt idx="168">
                  <c:v>0.31360946745562129</c:v>
                </c:pt>
                <c:pt idx="169">
                  <c:v>0.31176470588235294</c:v>
                </c:pt>
                <c:pt idx="170">
                  <c:v>0.30994152046783624</c:v>
                </c:pt>
                <c:pt idx="171">
                  <c:v>0.30813953488372092</c:v>
                </c:pt>
                <c:pt idx="172">
                  <c:v>0.30635838150289019</c:v>
                </c:pt>
                <c:pt idx="173">
                  <c:v>0.3045977011494253</c:v>
                </c:pt>
                <c:pt idx="174">
                  <c:v>0.31428571428571428</c:v>
                </c:pt>
                <c:pt idx="175">
                  <c:v>0.3125</c:v>
                </c:pt>
                <c:pt idx="176">
                  <c:v>0.31073446327683618</c:v>
                </c:pt>
                <c:pt idx="177">
                  <c:v>0.3089887640449438</c:v>
                </c:pt>
                <c:pt idx="178">
                  <c:v>0.30726256983240224</c:v>
                </c:pt>
                <c:pt idx="179">
                  <c:v>0.30555555555555558</c:v>
                </c:pt>
                <c:pt idx="180">
                  <c:v>0.30386740331491713</c:v>
                </c:pt>
                <c:pt idx="181">
                  <c:v>0.30219780219780218</c:v>
                </c:pt>
                <c:pt idx="182">
                  <c:v>0.30054644808743169</c:v>
                </c:pt>
                <c:pt idx="183">
                  <c:v>0.29891304347826086</c:v>
                </c:pt>
                <c:pt idx="184">
                  <c:v>0.29729729729729731</c:v>
                </c:pt>
                <c:pt idx="185">
                  <c:v>0.30107526881720431</c:v>
                </c:pt>
                <c:pt idx="186">
                  <c:v>0.29946524064171121</c:v>
                </c:pt>
                <c:pt idx="187">
                  <c:v>0.2978723404255319</c:v>
                </c:pt>
                <c:pt idx="188">
                  <c:v>0.29629629629629628</c:v>
                </c:pt>
                <c:pt idx="189">
                  <c:v>0.29473684210526313</c:v>
                </c:pt>
                <c:pt idx="190">
                  <c:v>0.29319371727748689</c:v>
                </c:pt>
                <c:pt idx="191">
                  <c:v>0.29166666666666669</c:v>
                </c:pt>
                <c:pt idx="192">
                  <c:v>0.29015544041450775</c:v>
                </c:pt>
                <c:pt idx="193">
                  <c:v>0.28865979381443296</c:v>
                </c:pt>
                <c:pt idx="194">
                  <c:v>0.28717948717948716</c:v>
                </c:pt>
                <c:pt idx="195">
                  <c:v>0.2857142857142857</c:v>
                </c:pt>
                <c:pt idx="196">
                  <c:v>0.28426395939086296</c:v>
                </c:pt>
                <c:pt idx="197">
                  <c:v>0.28282828282828282</c:v>
                </c:pt>
                <c:pt idx="198">
                  <c:v>0.28140703517587939</c:v>
                </c:pt>
                <c:pt idx="199">
                  <c:v>0.28000000000000003</c:v>
                </c:pt>
                <c:pt idx="200">
                  <c:v>0.27860696517412936</c:v>
                </c:pt>
                <c:pt idx="201">
                  <c:v>0.27722772277227725</c:v>
                </c:pt>
                <c:pt idx="202">
                  <c:v>0.29064039408866993</c:v>
                </c:pt>
                <c:pt idx="203">
                  <c:v>0.28921568627450983</c:v>
                </c:pt>
                <c:pt idx="204">
                  <c:v>0.28780487804878047</c:v>
                </c:pt>
                <c:pt idx="205">
                  <c:v>0.28640776699029125</c:v>
                </c:pt>
                <c:pt idx="206">
                  <c:v>0.28502415458937197</c:v>
                </c:pt>
                <c:pt idx="207">
                  <c:v>0.28365384615384615</c:v>
                </c:pt>
                <c:pt idx="208">
                  <c:v>0.28229665071770332</c:v>
                </c:pt>
                <c:pt idx="209">
                  <c:v>0.28095238095238095</c:v>
                </c:pt>
                <c:pt idx="210">
                  <c:v>0.27962085308056872</c:v>
                </c:pt>
                <c:pt idx="211">
                  <c:v>0.27830188679245282</c:v>
                </c:pt>
                <c:pt idx="212">
                  <c:v>0.27699530516431925</c:v>
                </c:pt>
                <c:pt idx="213">
                  <c:v>0.27570093457943923</c:v>
                </c:pt>
                <c:pt idx="214">
                  <c:v>0.2744186046511628</c:v>
                </c:pt>
                <c:pt idx="215">
                  <c:v>0.27314814814814814</c:v>
                </c:pt>
                <c:pt idx="216">
                  <c:v>0.27188940092165897</c:v>
                </c:pt>
                <c:pt idx="217">
                  <c:v>0.27064220183486237</c:v>
                </c:pt>
                <c:pt idx="218">
                  <c:v>0.26940639269406391</c:v>
                </c:pt>
                <c:pt idx="219">
                  <c:v>0.26818181818181819</c:v>
                </c:pt>
                <c:pt idx="220">
                  <c:v>0.2669683257918552</c:v>
                </c:pt>
                <c:pt idx="221">
                  <c:v>0.26576576576576577</c:v>
                </c:pt>
                <c:pt idx="222">
                  <c:v>0.28699551569506726</c:v>
                </c:pt>
                <c:pt idx="223">
                  <c:v>0.2857142857142857</c:v>
                </c:pt>
                <c:pt idx="224">
                  <c:v>0.28444444444444444</c:v>
                </c:pt>
                <c:pt idx="225">
                  <c:v>0.2831858407079646</c:v>
                </c:pt>
                <c:pt idx="226">
                  <c:v>0.28193832599118945</c:v>
                </c:pt>
                <c:pt idx="227">
                  <c:v>0.2807017543859649</c:v>
                </c:pt>
                <c:pt idx="228">
                  <c:v>0.27947598253275108</c:v>
                </c:pt>
                <c:pt idx="229">
                  <c:v>0.27826086956521739</c:v>
                </c:pt>
                <c:pt idx="230">
                  <c:v>0.27705627705627706</c:v>
                </c:pt>
                <c:pt idx="231">
                  <c:v>0.27586206896551724</c:v>
                </c:pt>
                <c:pt idx="232">
                  <c:v>0.27467811158798283</c:v>
                </c:pt>
                <c:pt idx="233">
                  <c:v>0.27350427350427353</c:v>
                </c:pt>
                <c:pt idx="234">
                  <c:v>0.2723404255319149</c:v>
                </c:pt>
                <c:pt idx="235">
                  <c:v>0.2711864406779661</c:v>
                </c:pt>
                <c:pt idx="236">
                  <c:v>0.27004219409282698</c:v>
                </c:pt>
                <c:pt idx="237">
                  <c:v>0.26890756302521007</c:v>
                </c:pt>
                <c:pt idx="238">
                  <c:v>0.26778242677824265</c:v>
                </c:pt>
                <c:pt idx="239">
                  <c:v>0.26666666666666666</c:v>
                </c:pt>
                <c:pt idx="240">
                  <c:v>0.26556016597510373</c:v>
                </c:pt>
                <c:pt idx="241">
                  <c:v>0.26446280991735538</c:v>
                </c:pt>
                <c:pt idx="242">
                  <c:v>0.27572016460905352</c:v>
                </c:pt>
                <c:pt idx="243">
                  <c:v>0.27459016393442626</c:v>
                </c:pt>
                <c:pt idx="244">
                  <c:v>0.27346938775510204</c:v>
                </c:pt>
                <c:pt idx="245">
                  <c:v>0.27235772357723576</c:v>
                </c:pt>
                <c:pt idx="246">
                  <c:v>0.27125506072874495</c:v>
                </c:pt>
                <c:pt idx="247">
                  <c:v>0.27016129032258063</c:v>
                </c:pt>
                <c:pt idx="248">
                  <c:v>0.26907630522088355</c:v>
                </c:pt>
                <c:pt idx="249">
                  <c:v>0.26800000000000002</c:v>
                </c:pt>
                <c:pt idx="250">
                  <c:v>0.26693227091633465</c:v>
                </c:pt>
                <c:pt idx="251">
                  <c:v>0.26587301587301587</c:v>
                </c:pt>
                <c:pt idx="252">
                  <c:v>0.2648221343873518</c:v>
                </c:pt>
                <c:pt idx="253">
                  <c:v>0.26377952755905509</c:v>
                </c:pt>
                <c:pt idx="254">
                  <c:v>0.2627450980392157</c:v>
                </c:pt>
                <c:pt idx="255">
                  <c:v>0.26171875</c:v>
                </c:pt>
                <c:pt idx="256">
                  <c:v>0.26070038910505838</c:v>
                </c:pt>
                <c:pt idx="257">
                  <c:v>0.25968992248062017</c:v>
                </c:pt>
                <c:pt idx="258">
                  <c:v>0.25868725868725867</c:v>
                </c:pt>
                <c:pt idx="259">
                  <c:v>0.25769230769230766</c:v>
                </c:pt>
                <c:pt idx="260">
                  <c:v>0.25670498084291188</c:v>
                </c:pt>
                <c:pt idx="261">
                  <c:v>0.25572519083969464</c:v>
                </c:pt>
                <c:pt idx="262">
                  <c:v>0.25475285171102663</c:v>
                </c:pt>
                <c:pt idx="263">
                  <c:v>0.25378787878787878</c:v>
                </c:pt>
                <c:pt idx="264">
                  <c:v>0.25283018867924528</c:v>
                </c:pt>
                <c:pt idx="265">
                  <c:v>0.25187969924812031</c:v>
                </c:pt>
                <c:pt idx="266">
                  <c:v>0.25093632958801498</c:v>
                </c:pt>
                <c:pt idx="267">
                  <c:v>0.25</c:v>
                </c:pt>
                <c:pt idx="268">
                  <c:v>0.24907063197026022</c:v>
                </c:pt>
                <c:pt idx="269">
                  <c:v>0.24814814814814815</c:v>
                </c:pt>
                <c:pt idx="270">
                  <c:v>0.24723247232472326</c:v>
                </c:pt>
                <c:pt idx="271">
                  <c:v>0.24632352941176472</c:v>
                </c:pt>
                <c:pt idx="272">
                  <c:v>0.24542124542124541</c:v>
                </c:pt>
                <c:pt idx="273">
                  <c:v>0.24452554744525548</c:v>
                </c:pt>
                <c:pt idx="274">
                  <c:v>0.24363636363636362</c:v>
                </c:pt>
                <c:pt idx="275">
                  <c:v>0.24275362318840579</c:v>
                </c:pt>
                <c:pt idx="276">
                  <c:v>0.24187725631768953</c:v>
                </c:pt>
                <c:pt idx="277">
                  <c:v>0.24100719424460432</c:v>
                </c:pt>
                <c:pt idx="278">
                  <c:v>0.24014336917562723</c:v>
                </c:pt>
                <c:pt idx="279">
                  <c:v>0.2392857142857143</c:v>
                </c:pt>
                <c:pt idx="280">
                  <c:v>0.24555160142348753</c:v>
                </c:pt>
                <c:pt idx="281">
                  <c:v>0.24468085106382978</c:v>
                </c:pt>
                <c:pt idx="282">
                  <c:v>0.24381625441696114</c:v>
                </c:pt>
                <c:pt idx="283">
                  <c:v>0.24295774647887325</c:v>
                </c:pt>
                <c:pt idx="284">
                  <c:v>0.24210526315789474</c:v>
                </c:pt>
                <c:pt idx="285">
                  <c:v>0.24125874125874125</c:v>
                </c:pt>
                <c:pt idx="286">
                  <c:v>0.24041811846689895</c:v>
                </c:pt>
                <c:pt idx="287">
                  <c:v>0.23958333333333334</c:v>
                </c:pt>
                <c:pt idx="288">
                  <c:v>0.23875432525951557</c:v>
                </c:pt>
                <c:pt idx="289">
                  <c:v>0.23793103448275862</c:v>
                </c:pt>
                <c:pt idx="290">
                  <c:v>0.23711340206185566</c:v>
                </c:pt>
                <c:pt idx="291">
                  <c:v>0.2363013698630137</c:v>
                </c:pt>
                <c:pt idx="292">
                  <c:v>0.23549488054607509</c:v>
                </c:pt>
                <c:pt idx="293">
                  <c:v>0.23469387755102042</c:v>
                </c:pt>
                <c:pt idx="294">
                  <c:v>0.23389830508474577</c:v>
                </c:pt>
                <c:pt idx="295">
                  <c:v>0.23310810810810811</c:v>
                </c:pt>
                <c:pt idx="296">
                  <c:v>0.23232323232323232</c:v>
                </c:pt>
                <c:pt idx="297">
                  <c:v>0.23154362416107382</c:v>
                </c:pt>
                <c:pt idx="298">
                  <c:v>0.23076923076923078</c:v>
                </c:pt>
                <c:pt idx="299">
                  <c:v>0.23</c:v>
                </c:pt>
                <c:pt idx="300">
                  <c:v>0.2292358803986711</c:v>
                </c:pt>
                <c:pt idx="301">
                  <c:v>0.22847682119205298</c:v>
                </c:pt>
                <c:pt idx="302">
                  <c:v>0.22772277227722773</c:v>
                </c:pt>
                <c:pt idx="303">
                  <c:v>0.22697368421052633</c:v>
                </c:pt>
                <c:pt idx="304">
                  <c:v>0.22950819672131148</c:v>
                </c:pt>
                <c:pt idx="305">
                  <c:v>0.22875816993464052</c:v>
                </c:pt>
                <c:pt idx="306">
                  <c:v>0.2280130293159609</c:v>
                </c:pt>
                <c:pt idx="307">
                  <c:v>0.22727272727272727</c:v>
                </c:pt>
                <c:pt idx="308">
                  <c:v>0.22653721682847897</c:v>
                </c:pt>
                <c:pt idx="309">
                  <c:v>0.22580645161290322</c:v>
                </c:pt>
                <c:pt idx="310">
                  <c:v>0.22508038585209003</c:v>
                </c:pt>
                <c:pt idx="311">
                  <c:v>0.22435897435897437</c:v>
                </c:pt>
                <c:pt idx="312">
                  <c:v>0.22364217252396165</c:v>
                </c:pt>
                <c:pt idx="313">
                  <c:v>0.22292993630573249</c:v>
                </c:pt>
                <c:pt idx="314">
                  <c:v>0.22222222222222221</c:v>
                </c:pt>
                <c:pt idx="315">
                  <c:v>0.22151898734177214</c:v>
                </c:pt>
                <c:pt idx="316">
                  <c:v>0.22082018927444794</c:v>
                </c:pt>
                <c:pt idx="317">
                  <c:v>0.22012578616352202</c:v>
                </c:pt>
                <c:pt idx="318">
                  <c:v>0.22884012539184953</c:v>
                </c:pt>
                <c:pt idx="319">
                  <c:v>0.23125000000000001</c:v>
                </c:pt>
                <c:pt idx="320">
                  <c:v>0.23052959501557632</c:v>
                </c:pt>
                <c:pt idx="321">
                  <c:v>0.22981366459627328</c:v>
                </c:pt>
                <c:pt idx="322">
                  <c:v>0.22910216718266255</c:v>
                </c:pt>
                <c:pt idx="323">
                  <c:v>0.22839506172839505</c:v>
                </c:pt>
                <c:pt idx="324">
                  <c:v>0.22769230769230769</c:v>
                </c:pt>
                <c:pt idx="325">
                  <c:v>0.22699386503067484</c:v>
                </c:pt>
                <c:pt idx="326">
                  <c:v>0.22629969418960244</c:v>
                </c:pt>
                <c:pt idx="327">
                  <c:v>0.22560975609756098</c:v>
                </c:pt>
                <c:pt idx="328">
                  <c:v>0.22492401215805471</c:v>
                </c:pt>
                <c:pt idx="329">
                  <c:v>0.22424242424242424</c:v>
                </c:pt>
                <c:pt idx="330">
                  <c:v>0.22356495468277945</c:v>
                </c:pt>
                <c:pt idx="331">
                  <c:v>0.22289156626506024</c:v>
                </c:pt>
                <c:pt idx="332">
                  <c:v>0.22222222222222221</c:v>
                </c:pt>
                <c:pt idx="333">
                  <c:v>0.22155688622754491</c:v>
                </c:pt>
                <c:pt idx="334">
                  <c:v>0.22089552238805971</c:v>
                </c:pt>
                <c:pt idx="335">
                  <c:v>0.22023809523809523</c:v>
                </c:pt>
                <c:pt idx="336">
                  <c:v>0.21958456973293769</c:v>
                </c:pt>
                <c:pt idx="337">
                  <c:v>0.21893491124260356</c:v>
                </c:pt>
                <c:pt idx="338">
                  <c:v>0.21828908554572271</c:v>
                </c:pt>
                <c:pt idx="339">
                  <c:v>0.21764705882352942</c:v>
                </c:pt>
                <c:pt idx="340">
                  <c:v>0.21700879765395895</c:v>
                </c:pt>
                <c:pt idx="341">
                  <c:v>0.21637426900584794</c:v>
                </c:pt>
                <c:pt idx="342">
                  <c:v>0.21574344023323616</c:v>
                </c:pt>
                <c:pt idx="343">
                  <c:v>0.22383720930232559</c:v>
                </c:pt>
                <c:pt idx="344">
                  <c:v>0.22318840579710145</c:v>
                </c:pt>
                <c:pt idx="345">
                  <c:v>0.22254335260115607</c:v>
                </c:pt>
                <c:pt idx="346">
                  <c:v>0.22190201729106629</c:v>
                </c:pt>
                <c:pt idx="347">
                  <c:v>0.22126436781609196</c:v>
                </c:pt>
                <c:pt idx="348">
                  <c:v>0.22063037249283668</c:v>
                </c:pt>
                <c:pt idx="349">
                  <c:v>0.22285714285714286</c:v>
                </c:pt>
                <c:pt idx="350">
                  <c:v>0.22222222222222221</c:v>
                </c:pt>
                <c:pt idx="351">
                  <c:v>0.22159090909090909</c:v>
                </c:pt>
                <c:pt idx="352">
                  <c:v>0.22096317280453256</c:v>
                </c:pt>
                <c:pt idx="353">
                  <c:v>0.22033898305084745</c:v>
                </c:pt>
                <c:pt idx="354">
                  <c:v>0.21971830985915494</c:v>
                </c:pt>
                <c:pt idx="355">
                  <c:v>0.21910112359550563</c:v>
                </c:pt>
                <c:pt idx="356">
                  <c:v>0.21848739495798319</c:v>
                </c:pt>
                <c:pt idx="357">
                  <c:v>0.21787709497206703</c:v>
                </c:pt>
                <c:pt idx="358">
                  <c:v>0.21727019498607242</c:v>
                </c:pt>
                <c:pt idx="359">
                  <c:v>0.21666666666666667</c:v>
                </c:pt>
                <c:pt idx="360">
                  <c:v>0.21606648199445982</c:v>
                </c:pt>
                <c:pt idx="361">
                  <c:v>0.21546961325966851</c:v>
                </c:pt>
                <c:pt idx="362">
                  <c:v>0.21487603305785125</c:v>
                </c:pt>
                <c:pt idx="363">
                  <c:v>0.21428571428571427</c:v>
                </c:pt>
                <c:pt idx="364">
                  <c:v>0.21369863013698631</c:v>
                </c:pt>
                <c:pt idx="365">
                  <c:v>0.21584699453551912</c:v>
                </c:pt>
                <c:pt idx="366">
                  <c:v>0.21525885558583105</c:v>
                </c:pt>
                <c:pt idx="367">
                  <c:v>0.21467391304347827</c:v>
                </c:pt>
                <c:pt idx="368">
                  <c:v>0.21409214092140921</c:v>
                </c:pt>
                <c:pt idx="369">
                  <c:v>0.21351351351351353</c:v>
                </c:pt>
                <c:pt idx="370">
                  <c:v>0.21293800539083557</c:v>
                </c:pt>
                <c:pt idx="371">
                  <c:v>0.21236559139784947</c:v>
                </c:pt>
                <c:pt idx="372">
                  <c:v>0.21179624664879357</c:v>
                </c:pt>
                <c:pt idx="373">
                  <c:v>0.21122994652406418</c:v>
                </c:pt>
                <c:pt idx="374">
                  <c:v>0.21866666666666668</c:v>
                </c:pt>
                <c:pt idx="375">
                  <c:v>0.21808510638297873</c:v>
                </c:pt>
                <c:pt idx="376">
                  <c:v>0.21750663129973474</c:v>
                </c:pt>
                <c:pt idx="377">
                  <c:v>0.21693121693121692</c:v>
                </c:pt>
                <c:pt idx="378">
                  <c:v>0.21635883905013192</c:v>
                </c:pt>
                <c:pt idx="379">
                  <c:v>0.21578947368421053</c:v>
                </c:pt>
                <c:pt idx="380">
                  <c:v>0.23097112860892388</c:v>
                </c:pt>
                <c:pt idx="381">
                  <c:v>0.23036649214659685</c:v>
                </c:pt>
                <c:pt idx="382">
                  <c:v>0.2297650130548303</c:v>
                </c:pt>
                <c:pt idx="383">
                  <c:v>0.22916666666666666</c:v>
                </c:pt>
                <c:pt idx="384">
                  <c:v>0.22857142857142856</c:v>
                </c:pt>
                <c:pt idx="385">
                  <c:v>0.22797927461139897</c:v>
                </c:pt>
                <c:pt idx="386">
                  <c:v>0.22739018087855298</c:v>
                </c:pt>
                <c:pt idx="387">
                  <c:v>0.22680412371134021</c:v>
                </c:pt>
                <c:pt idx="388">
                  <c:v>0.2262210796915167</c:v>
                </c:pt>
                <c:pt idx="389">
                  <c:v>0.22564102564102564</c:v>
                </c:pt>
                <c:pt idx="390">
                  <c:v>0.22506393861892582</c:v>
                </c:pt>
                <c:pt idx="391">
                  <c:v>0.22448979591836735</c:v>
                </c:pt>
                <c:pt idx="392">
                  <c:v>0.22900763358778625</c:v>
                </c:pt>
                <c:pt idx="393">
                  <c:v>0.22842639593908629</c:v>
                </c:pt>
                <c:pt idx="394">
                  <c:v>0.22784810126582278</c:v>
                </c:pt>
                <c:pt idx="395">
                  <c:v>0.22727272727272727</c:v>
                </c:pt>
                <c:pt idx="396">
                  <c:v>0.24937027707808565</c:v>
                </c:pt>
                <c:pt idx="397">
                  <c:v>0.24874371859296482</c:v>
                </c:pt>
                <c:pt idx="398">
                  <c:v>0.24812030075187969</c:v>
                </c:pt>
                <c:pt idx="399">
                  <c:v>0.2475</c:v>
                </c:pt>
                <c:pt idx="400">
                  <c:v>0.24937655860349128</c:v>
                </c:pt>
                <c:pt idx="401">
                  <c:v>0.24875621890547264</c:v>
                </c:pt>
                <c:pt idx="402">
                  <c:v>0.24813895781637718</c:v>
                </c:pt>
                <c:pt idx="403">
                  <c:v>0.24752475247524752</c:v>
                </c:pt>
                <c:pt idx="404">
                  <c:v>0.24691358024691357</c:v>
                </c:pt>
                <c:pt idx="405">
                  <c:v>0.24630541871921183</c:v>
                </c:pt>
                <c:pt idx="406">
                  <c:v>0.24570024570024571</c:v>
                </c:pt>
                <c:pt idx="407">
                  <c:v>0.24509803921568626</c:v>
                </c:pt>
                <c:pt idx="408">
                  <c:v>0.24449877750611246</c:v>
                </c:pt>
                <c:pt idx="409">
                  <c:v>0.24390243902439024</c:v>
                </c:pt>
                <c:pt idx="410">
                  <c:v>0.24330900243309003</c:v>
                </c:pt>
                <c:pt idx="411">
                  <c:v>0.24271844660194175</c:v>
                </c:pt>
                <c:pt idx="412">
                  <c:v>0.24213075060532688</c:v>
                </c:pt>
                <c:pt idx="413">
                  <c:v>0.24154589371980675</c:v>
                </c:pt>
                <c:pt idx="414">
                  <c:v>0.24096385542168675</c:v>
                </c:pt>
                <c:pt idx="415">
                  <c:v>0.24038461538461539</c:v>
                </c:pt>
                <c:pt idx="416">
                  <c:v>0.23980815347721823</c:v>
                </c:pt>
                <c:pt idx="417">
                  <c:v>0.23923444976076555</c:v>
                </c:pt>
                <c:pt idx="418">
                  <c:v>0.2386634844868735</c:v>
                </c:pt>
                <c:pt idx="419">
                  <c:v>0.23809523809523808</c:v>
                </c:pt>
                <c:pt idx="420">
                  <c:v>0.23752969121140141</c:v>
                </c:pt>
                <c:pt idx="421">
                  <c:v>0.23696682464454977</c:v>
                </c:pt>
                <c:pt idx="422">
                  <c:v>0.2364066193853428</c:v>
                </c:pt>
                <c:pt idx="423">
                  <c:v>0.23584905660377359</c:v>
                </c:pt>
                <c:pt idx="424">
                  <c:v>0.23529411764705882</c:v>
                </c:pt>
                <c:pt idx="425">
                  <c:v>0.23474178403755869</c:v>
                </c:pt>
                <c:pt idx="426">
                  <c:v>0.23419203747072601</c:v>
                </c:pt>
                <c:pt idx="427">
                  <c:v>0.24532710280373832</c:v>
                </c:pt>
                <c:pt idx="428">
                  <c:v>0.24475524475524477</c:v>
                </c:pt>
                <c:pt idx="429">
                  <c:v>0.2441860465116279</c:v>
                </c:pt>
                <c:pt idx="430">
                  <c:v>0.24361948955916474</c:v>
                </c:pt>
                <c:pt idx="431">
                  <c:v>0.24305555555555555</c:v>
                </c:pt>
                <c:pt idx="432">
                  <c:v>0.24249422632794457</c:v>
                </c:pt>
                <c:pt idx="433">
                  <c:v>0.24193548387096775</c:v>
                </c:pt>
                <c:pt idx="434">
                  <c:v>0.2413793103448276</c:v>
                </c:pt>
                <c:pt idx="435">
                  <c:v>0.24082568807339449</c:v>
                </c:pt>
                <c:pt idx="436">
                  <c:v>0.2402745995423341</c:v>
                </c:pt>
                <c:pt idx="437">
                  <c:v>0.23972602739726026</c:v>
                </c:pt>
                <c:pt idx="438">
                  <c:v>0.23917995444191345</c:v>
                </c:pt>
                <c:pt idx="439">
                  <c:v>0.23863636363636365</c:v>
                </c:pt>
                <c:pt idx="440">
                  <c:v>0.23809523809523808</c:v>
                </c:pt>
                <c:pt idx="441">
                  <c:v>0.23755656108597284</c:v>
                </c:pt>
                <c:pt idx="442">
                  <c:v>0.23702031602708803</c:v>
                </c:pt>
                <c:pt idx="443">
                  <c:v>0.23648648648648649</c:v>
                </c:pt>
                <c:pt idx="444">
                  <c:v>0.23595505617977527</c:v>
                </c:pt>
                <c:pt idx="445">
                  <c:v>0.23542600896860988</c:v>
                </c:pt>
                <c:pt idx="446">
                  <c:v>0.2348993288590604</c:v>
                </c:pt>
                <c:pt idx="447">
                  <c:v>0.234375</c:v>
                </c:pt>
                <c:pt idx="448">
                  <c:v>0.23385300668151449</c:v>
                </c:pt>
                <c:pt idx="449">
                  <c:v>0.23333333333333334</c:v>
                </c:pt>
                <c:pt idx="450">
                  <c:v>0.2328159645232816</c:v>
                </c:pt>
                <c:pt idx="451">
                  <c:v>0.23230088495575221</c:v>
                </c:pt>
                <c:pt idx="452">
                  <c:v>0.23399558498896247</c:v>
                </c:pt>
                <c:pt idx="453">
                  <c:v>0.23348017621145375</c:v>
                </c:pt>
                <c:pt idx="454">
                  <c:v>0.23296703296703297</c:v>
                </c:pt>
                <c:pt idx="455">
                  <c:v>0.23245614035087719</c:v>
                </c:pt>
                <c:pt idx="456">
                  <c:v>0.23194748358862144</c:v>
                </c:pt>
                <c:pt idx="457">
                  <c:v>0.23144104803493451</c:v>
                </c:pt>
                <c:pt idx="458">
                  <c:v>0.23093681917211328</c:v>
                </c:pt>
                <c:pt idx="459">
                  <c:v>0.23043478260869565</c:v>
                </c:pt>
                <c:pt idx="460">
                  <c:v>0.2299349240780911</c:v>
                </c:pt>
                <c:pt idx="461">
                  <c:v>0.22943722943722944</c:v>
                </c:pt>
                <c:pt idx="462">
                  <c:v>0.22894168466522677</c:v>
                </c:pt>
                <c:pt idx="463">
                  <c:v>0.22844827586206898</c:v>
                </c:pt>
                <c:pt idx="464">
                  <c:v>0.22795698924731184</c:v>
                </c:pt>
                <c:pt idx="465">
                  <c:v>0.22746781115879827</c:v>
                </c:pt>
                <c:pt idx="466">
                  <c:v>0.22698072805139186</c:v>
                </c:pt>
                <c:pt idx="467">
                  <c:v>0.2264957264957265</c:v>
                </c:pt>
                <c:pt idx="468">
                  <c:v>0.22601279317697229</c:v>
                </c:pt>
                <c:pt idx="469">
                  <c:v>0.22553191489361701</c:v>
                </c:pt>
                <c:pt idx="470">
                  <c:v>0.22505307855626328</c:v>
                </c:pt>
                <c:pt idx="471">
                  <c:v>0.22457627118644069</c:v>
                </c:pt>
                <c:pt idx="472">
                  <c:v>0.22410147991543342</c:v>
                </c:pt>
                <c:pt idx="473">
                  <c:v>0.22362869198312235</c:v>
                </c:pt>
                <c:pt idx="474">
                  <c:v>0.22315789473684211</c:v>
                </c:pt>
                <c:pt idx="475">
                  <c:v>0.22268907563025211</c:v>
                </c:pt>
                <c:pt idx="476">
                  <c:v>0.22222222222222221</c:v>
                </c:pt>
                <c:pt idx="477">
                  <c:v>0.22175732217573221</c:v>
                </c:pt>
                <c:pt idx="478">
                  <c:v>0.22129436325678498</c:v>
                </c:pt>
                <c:pt idx="479">
                  <c:v>0.23333333333333334</c:v>
                </c:pt>
                <c:pt idx="480">
                  <c:v>0.23284823284823286</c:v>
                </c:pt>
                <c:pt idx="481">
                  <c:v>0.23236514522821577</c:v>
                </c:pt>
                <c:pt idx="482">
                  <c:v>0.2318840579710145</c:v>
                </c:pt>
                <c:pt idx="483">
                  <c:v>0.23140495867768596</c:v>
                </c:pt>
                <c:pt idx="484">
                  <c:v>0.2309278350515464</c:v>
                </c:pt>
                <c:pt idx="485">
                  <c:v>0.23045267489711935</c:v>
                </c:pt>
                <c:pt idx="486">
                  <c:v>0.2299794661190965</c:v>
                </c:pt>
                <c:pt idx="487">
                  <c:v>0.22950819672131148</c:v>
                </c:pt>
                <c:pt idx="488">
                  <c:v>0.22903885480572597</c:v>
                </c:pt>
                <c:pt idx="489">
                  <c:v>0.22857142857142856</c:v>
                </c:pt>
                <c:pt idx="490">
                  <c:v>0.22810590631364563</c:v>
                </c:pt>
                <c:pt idx="491">
                  <c:v>0.22764227642276422</c:v>
                </c:pt>
                <c:pt idx="492">
                  <c:v>0.22718052738336714</c:v>
                </c:pt>
                <c:pt idx="493">
                  <c:v>0.22672064777327935</c:v>
                </c:pt>
                <c:pt idx="494">
                  <c:v>0.22626262626262628</c:v>
                </c:pt>
                <c:pt idx="495">
                  <c:v>0.22580645161290322</c:v>
                </c:pt>
                <c:pt idx="496">
                  <c:v>0.22535211267605634</c:v>
                </c:pt>
                <c:pt idx="497">
                  <c:v>0.22489959839357429</c:v>
                </c:pt>
                <c:pt idx="498">
                  <c:v>0.22444889779559118</c:v>
                </c:pt>
                <c:pt idx="499">
                  <c:v>0.224</c:v>
                </c:pt>
                <c:pt idx="500">
                  <c:v>0.22355289421157684</c:v>
                </c:pt>
                <c:pt idx="501">
                  <c:v>0.22908366533864541</c:v>
                </c:pt>
                <c:pt idx="502">
                  <c:v>0.22862823061630219</c:v>
                </c:pt>
                <c:pt idx="503">
                  <c:v>0.22817460317460317</c:v>
                </c:pt>
                <c:pt idx="504">
                  <c:v>0.22772277227722773</c:v>
                </c:pt>
                <c:pt idx="505">
                  <c:v>0.23122529644268774</c:v>
                </c:pt>
                <c:pt idx="506">
                  <c:v>0.23076923076923078</c:v>
                </c:pt>
                <c:pt idx="507">
                  <c:v>0.23031496062992127</c:v>
                </c:pt>
                <c:pt idx="508">
                  <c:v>0.23182711198428291</c:v>
                </c:pt>
                <c:pt idx="509">
                  <c:v>0.23137254901960785</c:v>
                </c:pt>
                <c:pt idx="510">
                  <c:v>0.2309197651663405</c:v>
                </c:pt>
                <c:pt idx="511">
                  <c:v>0.23046875</c:v>
                </c:pt>
                <c:pt idx="512">
                  <c:v>0.2300194931773879</c:v>
                </c:pt>
                <c:pt idx="513">
                  <c:v>0.22957198443579765</c:v>
                </c:pt>
                <c:pt idx="514">
                  <c:v>0.22912621359223301</c:v>
                </c:pt>
                <c:pt idx="515">
                  <c:v>0.23643410852713179</c:v>
                </c:pt>
                <c:pt idx="516">
                  <c:v>0.23597678916827852</c:v>
                </c:pt>
                <c:pt idx="517">
                  <c:v>0.23552123552123552</c:v>
                </c:pt>
                <c:pt idx="518">
                  <c:v>0.23506743737957611</c:v>
                </c:pt>
                <c:pt idx="519">
                  <c:v>0.23461538461538461</c:v>
                </c:pt>
                <c:pt idx="520">
                  <c:v>0.23416506717850288</c:v>
                </c:pt>
                <c:pt idx="521">
                  <c:v>0.23754789272030652</c:v>
                </c:pt>
                <c:pt idx="522">
                  <c:v>0.23709369024856597</c:v>
                </c:pt>
                <c:pt idx="523">
                  <c:v>0.23664122137404581</c:v>
                </c:pt>
                <c:pt idx="524">
                  <c:v>0.2361904761904762</c:v>
                </c:pt>
                <c:pt idx="525">
                  <c:v>0.23574144486692014</c:v>
                </c:pt>
                <c:pt idx="526">
                  <c:v>0.23529411764705882</c:v>
                </c:pt>
                <c:pt idx="527">
                  <c:v>0.23484848484848486</c:v>
                </c:pt>
                <c:pt idx="528">
                  <c:v>0.23440453686200377</c:v>
                </c:pt>
                <c:pt idx="529">
                  <c:v>0.2339622641509434</c:v>
                </c:pt>
                <c:pt idx="530">
                  <c:v>0.2335216572504708</c:v>
                </c:pt>
                <c:pt idx="531">
                  <c:v>0.23308270676691728</c:v>
                </c:pt>
                <c:pt idx="532">
                  <c:v>0.24015009380863039</c:v>
                </c:pt>
                <c:pt idx="533">
                  <c:v>0.23970037453183521</c:v>
                </c:pt>
                <c:pt idx="534">
                  <c:v>0.23925233644859814</c:v>
                </c:pt>
                <c:pt idx="535">
                  <c:v>0.23880597014925373</c:v>
                </c:pt>
                <c:pt idx="536">
                  <c:v>0.23836126629422719</c:v>
                </c:pt>
                <c:pt idx="537">
                  <c:v>0.23791821561338289</c:v>
                </c:pt>
                <c:pt idx="538">
                  <c:v>0.23747680890538034</c:v>
                </c:pt>
                <c:pt idx="539">
                  <c:v>0.23703703703703705</c:v>
                </c:pt>
                <c:pt idx="540">
                  <c:v>0.2365988909426987</c:v>
                </c:pt>
                <c:pt idx="541">
                  <c:v>0.23616236162361623</c:v>
                </c:pt>
                <c:pt idx="542">
                  <c:v>0.2559852670349908</c:v>
                </c:pt>
                <c:pt idx="543">
                  <c:v>0.25551470588235292</c:v>
                </c:pt>
                <c:pt idx="544">
                  <c:v>0.25504587155963304</c:v>
                </c:pt>
                <c:pt idx="545">
                  <c:v>0.25457875457875456</c:v>
                </c:pt>
                <c:pt idx="546">
                  <c:v>0.25411334552102377</c:v>
                </c:pt>
                <c:pt idx="547">
                  <c:v>0.25364963503649635</c:v>
                </c:pt>
                <c:pt idx="548">
                  <c:v>0.25318761384335153</c:v>
                </c:pt>
                <c:pt idx="549">
                  <c:v>0.25272727272727274</c:v>
                </c:pt>
                <c:pt idx="550">
                  <c:v>0.25226860254083483</c:v>
                </c:pt>
                <c:pt idx="551">
                  <c:v>0.25181159420289856</c:v>
                </c:pt>
                <c:pt idx="552">
                  <c:v>0.25135623869801083</c:v>
                </c:pt>
                <c:pt idx="553">
                  <c:v>0.25090252707581229</c:v>
                </c:pt>
                <c:pt idx="554">
                  <c:v>0.25045045045045045</c:v>
                </c:pt>
                <c:pt idx="555">
                  <c:v>0.25</c:v>
                </c:pt>
                <c:pt idx="556">
                  <c:v>0.24955116696588869</c:v>
                </c:pt>
                <c:pt idx="557">
                  <c:v>0.24910394265232974</c:v>
                </c:pt>
                <c:pt idx="558">
                  <c:v>0.24865831842576028</c:v>
                </c:pt>
                <c:pt idx="559">
                  <c:v>0.24821428571428572</c:v>
                </c:pt>
                <c:pt idx="560">
                  <c:v>0.24777183600713013</c:v>
                </c:pt>
                <c:pt idx="561">
                  <c:v>0.24733096085409254</c:v>
                </c:pt>
                <c:pt idx="562">
                  <c:v>0.24689165186500889</c:v>
                </c:pt>
                <c:pt idx="563">
                  <c:v>0.24645390070921985</c:v>
                </c:pt>
                <c:pt idx="564">
                  <c:v>0.24601769911504426</c:v>
                </c:pt>
                <c:pt idx="565">
                  <c:v>0.24558303886925795</c:v>
                </c:pt>
                <c:pt idx="566">
                  <c:v>0.24514991181657847</c:v>
                </c:pt>
                <c:pt idx="567">
                  <c:v>0.24471830985915494</c:v>
                </c:pt>
                <c:pt idx="568">
                  <c:v>0.24428822495606328</c:v>
                </c:pt>
                <c:pt idx="569">
                  <c:v>0.24385964912280703</c:v>
                </c:pt>
                <c:pt idx="570">
                  <c:v>0.24343257443082311</c:v>
                </c:pt>
                <c:pt idx="571">
                  <c:v>0.24300699300699299</c:v>
                </c:pt>
                <c:pt idx="572">
                  <c:v>0.2425828970331588</c:v>
                </c:pt>
                <c:pt idx="573">
                  <c:v>0.24216027874564461</c:v>
                </c:pt>
                <c:pt idx="574">
                  <c:v>0.2417391304347826</c:v>
                </c:pt>
                <c:pt idx="575">
                  <c:v>0.24131944444444445</c:v>
                </c:pt>
                <c:pt idx="576">
                  <c:v>0.24090121317157712</c:v>
                </c:pt>
                <c:pt idx="577">
                  <c:v>0.24048442906574394</c:v>
                </c:pt>
                <c:pt idx="578">
                  <c:v>0.24006908462867013</c:v>
                </c:pt>
                <c:pt idx="579">
                  <c:v>0.23965517241379311</c:v>
                </c:pt>
                <c:pt idx="580">
                  <c:v>0.23924268502581755</c:v>
                </c:pt>
                <c:pt idx="581">
                  <c:v>0.23883161512027493</c:v>
                </c:pt>
                <c:pt idx="582">
                  <c:v>0.23842195540308747</c:v>
                </c:pt>
                <c:pt idx="583">
                  <c:v>0.23801369863013699</c:v>
                </c:pt>
                <c:pt idx="584">
                  <c:v>0.2376068376068376</c:v>
                </c:pt>
                <c:pt idx="585">
                  <c:v>0.23720136518771331</c:v>
                </c:pt>
                <c:pt idx="586">
                  <c:v>0.23679727427597955</c:v>
                </c:pt>
                <c:pt idx="587">
                  <c:v>0.24319727891156462</c:v>
                </c:pt>
                <c:pt idx="588">
                  <c:v>0.2427843803056027</c:v>
                </c:pt>
                <c:pt idx="589">
                  <c:v>0.24237288135593221</c:v>
                </c:pt>
                <c:pt idx="590">
                  <c:v>0.24196277495769883</c:v>
                </c:pt>
                <c:pt idx="591">
                  <c:v>0.24155405405405406</c:v>
                </c:pt>
                <c:pt idx="592">
                  <c:v>0.25126475548060706</c:v>
                </c:pt>
                <c:pt idx="593">
                  <c:v>0.25084175084175087</c:v>
                </c:pt>
                <c:pt idx="594">
                  <c:v>0.25042016806722689</c:v>
                </c:pt>
                <c:pt idx="595">
                  <c:v>0.25</c:v>
                </c:pt>
                <c:pt idx="596">
                  <c:v>0.24958123953098826</c:v>
                </c:pt>
                <c:pt idx="597">
                  <c:v>0.24916387959866221</c:v>
                </c:pt>
                <c:pt idx="598">
                  <c:v>0.24874791318864775</c:v>
                </c:pt>
                <c:pt idx="599">
                  <c:v>0.24833333333333332</c:v>
                </c:pt>
                <c:pt idx="600">
                  <c:v>0.24792013311148087</c:v>
                </c:pt>
                <c:pt idx="601">
                  <c:v>0.24750830564784054</c:v>
                </c:pt>
                <c:pt idx="602">
                  <c:v>0.2470978441127695</c:v>
                </c:pt>
                <c:pt idx="603">
                  <c:v>0.24668874172185432</c:v>
                </c:pt>
                <c:pt idx="604">
                  <c:v>0.24628099173553719</c:v>
                </c:pt>
                <c:pt idx="605">
                  <c:v>0.24587458745874588</c:v>
                </c:pt>
                <c:pt idx="606">
                  <c:v>0.24711696869851729</c:v>
                </c:pt>
                <c:pt idx="607">
                  <c:v>0.24671052631578946</c:v>
                </c:pt>
                <c:pt idx="608">
                  <c:v>0.24630541871921183</c:v>
                </c:pt>
                <c:pt idx="609">
                  <c:v>0.24590163934426229</c:v>
                </c:pt>
                <c:pt idx="610">
                  <c:v>0.24549918166939444</c:v>
                </c:pt>
                <c:pt idx="611">
                  <c:v>0.24509803921568626</c:v>
                </c:pt>
                <c:pt idx="612">
                  <c:v>0.24469820554649266</c:v>
                </c:pt>
                <c:pt idx="613">
                  <c:v>0.24429967426710097</c:v>
                </c:pt>
                <c:pt idx="614">
                  <c:v>0.24390243902439024</c:v>
                </c:pt>
                <c:pt idx="615">
                  <c:v>0.2435064935064935</c:v>
                </c:pt>
                <c:pt idx="616">
                  <c:v>0.24311183144246354</c:v>
                </c:pt>
                <c:pt idx="617">
                  <c:v>0.24271844660194175</c:v>
                </c:pt>
                <c:pt idx="618">
                  <c:v>0.24232633279483037</c:v>
                </c:pt>
                <c:pt idx="619">
                  <c:v>0.24193548387096775</c:v>
                </c:pt>
                <c:pt idx="620">
                  <c:v>0.24154589371980675</c:v>
                </c:pt>
                <c:pt idx="621">
                  <c:v>0.24115755627009647</c:v>
                </c:pt>
                <c:pt idx="622">
                  <c:v>0.24077046548956663</c:v>
                </c:pt>
                <c:pt idx="623">
                  <c:v>0.24038461538461539</c:v>
                </c:pt>
                <c:pt idx="624">
                  <c:v>0.24</c:v>
                </c:pt>
                <c:pt idx="625">
                  <c:v>0.23961661341853036</c:v>
                </c:pt>
                <c:pt idx="626">
                  <c:v>0.23923444976076555</c:v>
                </c:pt>
                <c:pt idx="627">
                  <c:v>0.24363057324840764</c:v>
                </c:pt>
                <c:pt idx="628">
                  <c:v>0.24324324324324326</c:v>
                </c:pt>
                <c:pt idx="629">
                  <c:v>0.24285714285714285</c:v>
                </c:pt>
                <c:pt idx="630">
                  <c:v>0.24247226624405704</c:v>
                </c:pt>
                <c:pt idx="631">
                  <c:v>0.24208860759493672</c:v>
                </c:pt>
                <c:pt idx="632">
                  <c:v>0.24170616113744076</c:v>
                </c:pt>
                <c:pt idx="633">
                  <c:v>0.24132492113564669</c:v>
                </c:pt>
                <c:pt idx="634">
                  <c:v>0.24094488188976379</c:v>
                </c:pt>
                <c:pt idx="635">
                  <c:v>0.24056603773584906</c:v>
                </c:pt>
                <c:pt idx="636">
                  <c:v>0.24018838304552589</c:v>
                </c:pt>
                <c:pt idx="637">
                  <c:v>0.24294670846394983</c:v>
                </c:pt>
                <c:pt idx="638">
                  <c:v>0.24256651017214398</c:v>
                </c:pt>
                <c:pt idx="639">
                  <c:v>0.2421875</c:v>
                </c:pt>
                <c:pt idx="640">
                  <c:v>0.24336973478939158</c:v>
                </c:pt>
                <c:pt idx="641">
                  <c:v>0.24299065420560748</c:v>
                </c:pt>
                <c:pt idx="642">
                  <c:v>0.24261275272161742</c:v>
                </c:pt>
                <c:pt idx="643">
                  <c:v>0.24223602484472051</c:v>
                </c:pt>
                <c:pt idx="644">
                  <c:v>0.24186046511627907</c:v>
                </c:pt>
                <c:pt idx="645">
                  <c:v>0.24148606811145512</c:v>
                </c:pt>
                <c:pt idx="646">
                  <c:v>0.24111282843894899</c:v>
                </c:pt>
                <c:pt idx="647">
                  <c:v>0.24074074074074073</c:v>
                </c:pt>
                <c:pt idx="648">
                  <c:v>0.24036979969183359</c:v>
                </c:pt>
                <c:pt idx="649">
                  <c:v>0.24</c:v>
                </c:pt>
                <c:pt idx="650">
                  <c:v>0.23963133640552994</c:v>
                </c:pt>
                <c:pt idx="651">
                  <c:v>0.2392638036809816</c:v>
                </c:pt>
                <c:pt idx="652">
                  <c:v>0.23889739663093415</c:v>
                </c:pt>
                <c:pt idx="653">
                  <c:v>0.23853211009174313</c:v>
                </c:pt>
                <c:pt idx="654">
                  <c:v>0.2381679389312977</c:v>
                </c:pt>
                <c:pt idx="655">
                  <c:v>0.23780487804878048</c:v>
                </c:pt>
                <c:pt idx="656">
                  <c:v>0.23744292237442921</c:v>
                </c:pt>
                <c:pt idx="657">
                  <c:v>0.23708206686930092</c:v>
                </c:pt>
                <c:pt idx="658">
                  <c:v>0.23672230652503792</c:v>
                </c:pt>
                <c:pt idx="659">
                  <c:v>0.23636363636363636</c:v>
                </c:pt>
                <c:pt idx="660">
                  <c:v>0.23600605143721634</c:v>
                </c:pt>
                <c:pt idx="661">
                  <c:v>0.23564954682779457</c:v>
                </c:pt>
                <c:pt idx="662">
                  <c:v>0.23529411764705882</c:v>
                </c:pt>
                <c:pt idx="663">
                  <c:v>0.23493975903614459</c:v>
                </c:pt>
                <c:pt idx="664">
                  <c:v>0.23458646616541354</c:v>
                </c:pt>
                <c:pt idx="665">
                  <c:v>0.23423423423423423</c:v>
                </c:pt>
                <c:pt idx="666">
                  <c:v>0.23388305847076463</c:v>
                </c:pt>
                <c:pt idx="667">
                  <c:v>0.23353293413173654</c:v>
                </c:pt>
                <c:pt idx="668">
                  <c:v>0.23318385650224216</c:v>
                </c:pt>
                <c:pt idx="669">
                  <c:v>0.23283582089552238</c:v>
                </c:pt>
                <c:pt idx="670">
                  <c:v>0.23248882265275708</c:v>
                </c:pt>
                <c:pt idx="671">
                  <c:v>0.23214285714285715</c:v>
                </c:pt>
                <c:pt idx="672">
                  <c:v>0.23179791976225855</c:v>
                </c:pt>
                <c:pt idx="673">
                  <c:v>0.2314540059347181</c:v>
                </c:pt>
                <c:pt idx="674">
                  <c:v>0.2311111111111111</c:v>
                </c:pt>
                <c:pt idx="675">
                  <c:v>0.23076923076923078</c:v>
                </c:pt>
                <c:pt idx="676">
                  <c:v>0.24963072378138848</c:v>
                </c:pt>
                <c:pt idx="677">
                  <c:v>0.24926253687315633</c:v>
                </c:pt>
                <c:pt idx="678">
                  <c:v>0.24889543446244478</c:v>
                </c:pt>
                <c:pt idx="679">
                  <c:v>0.24852941176470589</c:v>
                </c:pt>
                <c:pt idx="680">
                  <c:v>0.24816446402349487</c:v>
                </c:pt>
                <c:pt idx="681">
                  <c:v>0.24780058651026393</c:v>
                </c:pt>
                <c:pt idx="682">
                  <c:v>0.24743777452415813</c:v>
                </c:pt>
                <c:pt idx="683">
                  <c:v>0.24707602339181287</c:v>
                </c:pt>
                <c:pt idx="684">
                  <c:v>0.24671532846715327</c:v>
                </c:pt>
                <c:pt idx="685">
                  <c:v>0.24635568513119532</c:v>
                </c:pt>
                <c:pt idx="686">
                  <c:v>0.24599708879184862</c:v>
                </c:pt>
                <c:pt idx="687">
                  <c:v>0.24563953488372092</c:v>
                </c:pt>
                <c:pt idx="688">
                  <c:v>0.24528301886792453</c:v>
                </c:pt>
                <c:pt idx="689">
                  <c:v>0.24492753623188407</c:v>
                </c:pt>
                <c:pt idx="690">
                  <c:v>0.24457308248914617</c:v>
                </c:pt>
                <c:pt idx="691">
                  <c:v>0.24421965317919075</c:v>
                </c:pt>
                <c:pt idx="692">
                  <c:v>0.24386724386724387</c:v>
                </c:pt>
                <c:pt idx="693">
                  <c:v>0.24351585014409222</c:v>
                </c:pt>
                <c:pt idx="694">
                  <c:v>0.24316546762589927</c:v>
                </c:pt>
                <c:pt idx="695">
                  <c:v>0.25862068965517243</c:v>
                </c:pt>
                <c:pt idx="696">
                  <c:v>0.2582496413199426</c:v>
                </c:pt>
                <c:pt idx="697">
                  <c:v>0.26504297994269344</c:v>
                </c:pt>
                <c:pt idx="698">
                  <c:v>0.26895565092989987</c:v>
                </c:pt>
                <c:pt idx="699">
                  <c:v>0.26857142857142857</c:v>
                </c:pt>
                <c:pt idx="700">
                  <c:v>0.26818830242510699</c:v>
                </c:pt>
                <c:pt idx="701">
                  <c:v>0.26780626780626782</c:v>
                </c:pt>
                <c:pt idx="702">
                  <c:v>0.26742532005689901</c:v>
                </c:pt>
                <c:pt idx="703">
                  <c:v>0.26704545454545453</c:v>
                </c:pt>
                <c:pt idx="704">
                  <c:v>0.27092198581560284</c:v>
                </c:pt>
                <c:pt idx="705">
                  <c:v>0.27053824362606232</c:v>
                </c:pt>
                <c:pt idx="706">
                  <c:v>0.27015558698727016</c:v>
                </c:pt>
                <c:pt idx="707">
                  <c:v>0.26977401129943501</c:v>
                </c:pt>
                <c:pt idx="708">
                  <c:v>0.26939351198871653</c:v>
                </c:pt>
                <c:pt idx="709">
                  <c:v>0.26901408450704223</c:v>
                </c:pt>
                <c:pt idx="710">
                  <c:v>0.26863572433192684</c:v>
                </c:pt>
                <c:pt idx="711">
                  <c:v>0.26825842696629215</c:v>
                </c:pt>
                <c:pt idx="712">
                  <c:v>0.26788218793828894</c:v>
                </c:pt>
                <c:pt idx="713">
                  <c:v>0.26750700280112044</c:v>
                </c:pt>
                <c:pt idx="714">
                  <c:v>0.26713286713286716</c:v>
                </c:pt>
                <c:pt idx="715">
                  <c:v>0.26675977653631283</c:v>
                </c:pt>
                <c:pt idx="716">
                  <c:v>0.26638772663877264</c:v>
                </c:pt>
                <c:pt idx="717">
                  <c:v>0.26601671309192199</c:v>
                </c:pt>
                <c:pt idx="718">
                  <c:v>0.26564673157162727</c:v>
                </c:pt>
                <c:pt idx="719">
                  <c:v>0.26527777777777778</c:v>
                </c:pt>
                <c:pt idx="720">
                  <c:v>0.26629680998613037</c:v>
                </c:pt>
                <c:pt idx="721">
                  <c:v>0.26592797783933519</c:v>
                </c:pt>
                <c:pt idx="722">
                  <c:v>0.26556016597510373</c:v>
                </c:pt>
                <c:pt idx="723">
                  <c:v>0.26519337016574585</c:v>
                </c:pt>
                <c:pt idx="724">
                  <c:v>0.26482758620689656</c:v>
                </c:pt>
                <c:pt idx="725">
                  <c:v>0.26446280991735538</c:v>
                </c:pt>
                <c:pt idx="726">
                  <c:v>0.27372764786795051</c:v>
                </c:pt>
                <c:pt idx="727">
                  <c:v>0.27335164835164832</c:v>
                </c:pt>
                <c:pt idx="728">
                  <c:v>0.27297668038408779</c:v>
                </c:pt>
                <c:pt idx="729">
                  <c:v>0.27260273972602739</c:v>
                </c:pt>
                <c:pt idx="730">
                  <c:v>0.27222982216142272</c:v>
                </c:pt>
                <c:pt idx="731">
                  <c:v>0.27185792349726778</c:v>
                </c:pt>
                <c:pt idx="732">
                  <c:v>0.27148703956343795</c:v>
                </c:pt>
                <c:pt idx="733">
                  <c:v>0.27111716621253407</c:v>
                </c:pt>
                <c:pt idx="734">
                  <c:v>0.27074829931972788</c:v>
                </c:pt>
                <c:pt idx="735">
                  <c:v>0.2703804347826087</c:v>
                </c:pt>
                <c:pt idx="736">
                  <c:v>0.2700135685210312</c:v>
                </c:pt>
                <c:pt idx="737">
                  <c:v>0.26964769647696479</c:v>
                </c:pt>
                <c:pt idx="738">
                  <c:v>0.26928281461434372</c:v>
                </c:pt>
                <c:pt idx="739">
                  <c:v>0.27702702702702703</c:v>
                </c:pt>
                <c:pt idx="740">
                  <c:v>0.2766531713900135</c:v>
                </c:pt>
                <c:pt idx="741">
                  <c:v>0.27628032345013476</c:v>
                </c:pt>
                <c:pt idx="742">
                  <c:v>0.27590847913862721</c:v>
                </c:pt>
                <c:pt idx="743">
                  <c:v>0.27553763440860213</c:v>
                </c:pt>
                <c:pt idx="744">
                  <c:v>0.27516778523489932</c:v>
                </c:pt>
                <c:pt idx="745">
                  <c:v>0.27479892761394104</c:v>
                </c:pt>
                <c:pt idx="746">
                  <c:v>0.27443105756358771</c:v>
                </c:pt>
                <c:pt idx="747">
                  <c:v>0.27406417112299464</c:v>
                </c:pt>
                <c:pt idx="748">
                  <c:v>0.27369826435246997</c:v>
                </c:pt>
                <c:pt idx="749">
                  <c:v>0.27333333333333332</c:v>
                </c:pt>
                <c:pt idx="750">
                  <c:v>0.27296937416777628</c:v>
                </c:pt>
                <c:pt idx="751">
                  <c:v>0.27260638297872342</c:v>
                </c:pt>
                <c:pt idx="752">
                  <c:v>0.27224435590969454</c:v>
                </c:pt>
                <c:pt idx="753">
                  <c:v>0.27188328912466841</c:v>
                </c:pt>
                <c:pt idx="754">
                  <c:v>0.27152317880794702</c:v>
                </c:pt>
                <c:pt idx="755">
                  <c:v>0.27116402116402116</c:v>
                </c:pt>
                <c:pt idx="756">
                  <c:v>0.27080581241743723</c:v>
                </c:pt>
                <c:pt idx="757">
                  <c:v>0.27044854881266489</c:v>
                </c:pt>
                <c:pt idx="758">
                  <c:v>0.27009222661396576</c:v>
                </c:pt>
                <c:pt idx="759">
                  <c:v>0.26973684210526316</c:v>
                </c:pt>
                <c:pt idx="760">
                  <c:v>0.26938239159001315</c:v>
                </c:pt>
                <c:pt idx="761">
                  <c:v>0.26902887139107612</c:v>
                </c:pt>
                <c:pt idx="762">
                  <c:v>0.26867627785058978</c:v>
                </c:pt>
                <c:pt idx="763">
                  <c:v>0.27225130890052357</c:v>
                </c:pt>
                <c:pt idx="764">
                  <c:v>0.27189542483660128</c:v>
                </c:pt>
                <c:pt idx="765">
                  <c:v>0.27154046997389036</c:v>
                </c:pt>
                <c:pt idx="766">
                  <c:v>0.2711864406779661</c:v>
                </c:pt>
                <c:pt idx="767">
                  <c:v>0.27083333333333331</c:v>
                </c:pt>
                <c:pt idx="768">
                  <c:v>0.270481144343303</c:v>
                </c:pt>
                <c:pt idx="769">
                  <c:v>0.27012987012987011</c:v>
                </c:pt>
                <c:pt idx="770">
                  <c:v>0.26977950713359272</c:v>
                </c:pt>
                <c:pt idx="771">
                  <c:v>0.26943005181347152</c:v>
                </c:pt>
                <c:pt idx="772">
                  <c:v>0.26908150064683051</c:v>
                </c:pt>
                <c:pt idx="773">
                  <c:v>0.26873385012919898</c:v>
                </c:pt>
                <c:pt idx="774">
                  <c:v>0.26838709677419353</c:v>
                </c:pt>
                <c:pt idx="775">
                  <c:v>0.26804123711340205</c:v>
                </c:pt>
                <c:pt idx="776">
                  <c:v>0.2676962676962677</c:v>
                </c:pt>
                <c:pt idx="777">
                  <c:v>0.26735218508997427</c:v>
                </c:pt>
                <c:pt idx="778">
                  <c:v>0.26700898587933247</c:v>
                </c:pt>
                <c:pt idx="779">
                  <c:v>0.26666666666666666</c:v>
                </c:pt>
                <c:pt idx="780">
                  <c:v>0.26632522407170295</c:v>
                </c:pt>
                <c:pt idx="781">
                  <c:v>0.26598465473145783</c:v>
                </c:pt>
                <c:pt idx="782">
                  <c:v>0.26564495530012772</c:v>
                </c:pt>
                <c:pt idx="783">
                  <c:v>0.26530612244897961</c:v>
                </c:pt>
                <c:pt idx="784">
                  <c:v>0.26496815286624203</c:v>
                </c:pt>
                <c:pt idx="785">
                  <c:v>0.26463104325699743</c:v>
                </c:pt>
                <c:pt idx="786">
                  <c:v>0.26429479034307496</c:v>
                </c:pt>
                <c:pt idx="787">
                  <c:v>0.26395939086294418</c:v>
                </c:pt>
                <c:pt idx="788">
                  <c:v>0.26362484157160965</c:v>
                </c:pt>
                <c:pt idx="789">
                  <c:v>0.26329113924050634</c:v>
                </c:pt>
                <c:pt idx="790">
                  <c:v>0.26295828065739568</c:v>
                </c:pt>
                <c:pt idx="791">
                  <c:v>0.26262626262626265</c:v>
                </c:pt>
                <c:pt idx="792">
                  <c:v>0.26229508196721313</c:v>
                </c:pt>
                <c:pt idx="793">
                  <c:v>0.26196473551637278</c:v>
                </c:pt>
                <c:pt idx="794">
                  <c:v>0.26163522012578616</c:v>
                </c:pt>
                <c:pt idx="795">
                  <c:v>0.2613065326633166</c:v>
                </c:pt>
                <c:pt idx="796">
                  <c:v>0.26097867001254704</c:v>
                </c:pt>
                <c:pt idx="797">
                  <c:v>0.26065162907268169</c:v>
                </c:pt>
                <c:pt idx="798">
                  <c:v>0.26032540675844806</c:v>
                </c:pt>
                <c:pt idx="799">
                  <c:v>0.26124999999999998</c:v>
                </c:pt>
                <c:pt idx="800">
                  <c:v>0.26092384519350814</c:v>
                </c:pt>
                <c:pt idx="801">
                  <c:v>0.26059850374064836</c:v>
                </c:pt>
                <c:pt idx="802">
                  <c:v>0.26027397260273971</c:v>
                </c:pt>
                <c:pt idx="803">
                  <c:v>0.26368159203980102</c:v>
                </c:pt>
                <c:pt idx="804">
                  <c:v>0.26335403726708073</c:v>
                </c:pt>
                <c:pt idx="805">
                  <c:v>0.26302729528535979</c:v>
                </c:pt>
                <c:pt idx="806">
                  <c:v>0.26270136307311026</c:v>
                </c:pt>
                <c:pt idx="807">
                  <c:v>0.26237623762376239</c:v>
                </c:pt>
                <c:pt idx="808">
                  <c:v>0.26205191594561189</c:v>
                </c:pt>
                <c:pt idx="809">
                  <c:v>0.2617283950617284</c:v>
                </c:pt>
                <c:pt idx="810">
                  <c:v>0.26140567200986436</c:v>
                </c:pt>
                <c:pt idx="811">
                  <c:v>0.26108374384236455</c:v>
                </c:pt>
                <c:pt idx="812">
                  <c:v>0.26076260762607628</c:v>
                </c:pt>
                <c:pt idx="813">
                  <c:v>0.26044226044226043</c:v>
                </c:pt>
                <c:pt idx="814">
                  <c:v>0.26012269938650306</c:v>
                </c:pt>
                <c:pt idx="815">
                  <c:v>0.25980392156862747</c:v>
                </c:pt>
                <c:pt idx="816">
                  <c:v>0.25948592411260712</c:v>
                </c:pt>
                <c:pt idx="817">
                  <c:v>0.25916870415647919</c:v>
                </c:pt>
                <c:pt idx="818">
                  <c:v>0.25885225885225888</c:v>
                </c:pt>
                <c:pt idx="819">
                  <c:v>0.25853658536585367</c:v>
                </c:pt>
                <c:pt idx="820">
                  <c:v>0.25822168087697928</c:v>
                </c:pt>
                <c:pt idx="821">
                  <c:v>0.25790754257907544</c:v>
                </c:pt>
                <c:pt idx="822">
                  <c:v>0.25759416767922233</c:v>
                </c:pt>
                <c:pt idx="823">
                  <c:v>0.25728155339805825</c:v>
                </c:pt>
                <c:pt idx="824">
                  <c:v>0.25696969696969696</c:v>
                </c:pt>
                <c:pt idx="825">
                  <c:v>0.2566585956416465</c:v>
                </c:pt>
                <c:pt idx="826">
                  <c:v>0.25634824667472794</c:v>
                </c:pt>
                <c:pt idx="827">
                  <c:v>0.2560386473429952</c:v>
                </c:pt>
                <c:pt idx="828">
                  <c:v>0.255729794933655</c:v>
                </c:pt>
                <c:pt idx="829">
                  <c:v>0.25542168674698795</c:v>
                </c:pt>
                <c:pt idx="830">
                  <c:v>0.25511432009626955</c:v>
                </c:pt>
                <c:pt idx="831">
                  <c:v>0.26442307692307693</c:v>
                </c:pt>
                <c:pt idx="832">
                  <c:v>0.26410564225690275</c:v>
                </c:pt>
                <c:pt idx="833">
                  <c:v>0.26378896882494007</c:v>
                </c:pt>
                <c:pt idx="834">
                  <c:v>0.26347305389221559</c:v>
                </c:pt>
                <c:pt idx="835">
                  <c:v>0.26315789473684209</c:v>
                </c:pt>
                <c:pt idx="836">
                  <c:v>0.26284348864994028</c:v>
                </c:pt>
                <c:pt idx="837">
                  <c:v>0.26252983293556087</c:v>
                </c:pt>
                <c:pt idx="838">
                  <c:v>0.26221692491060788</c:v>
                </c:pt>
                <c:pt idx="839">
                  <c:v>0.26190476190476192</c:v>
                </c:pt>
                <c:pt idx="840">
                  <c:v>0.26159334126040429</c:v>
                </c:pt>
                <c:pt idx="841">
                  <c:v>0.26128266033254155</c:v>
                </c:pt>
                <c:pt idx="842">
                  <c:v>0.26097271648873072</c:v>
                </c:pt>
                <c:pt idx="843">
                  <c:v>0.26066350710900477</c:v>
                </c:pt>
                <c:pt idx="844">
                  <c:v>0.26035502958579881</c:v>
                </c:pt>
                <c:pt idx="845">
                  <c:v>0.26004728132387706</c:v>
                </c:pt>
                <c:pt idx="846">
                  <c:v>0.25974025974025972</c:v>
                </c:pt>
                <c:pt idx="847">
                  <c:v>0.25943396226415094</c:v>
                </c:pt>
                <c:pt idx="848">
                  <c:v>0.25912838633686691</c:v>
                </c:pt>
                <c:pt idx="849">
                  <c:v>0.25882352941176473</c:v>
                </c:pt>
                <c:pt idx="850">
                  <c:v>0.26556991774383076</c:v>
                </c:pt>
                <c:pt idx="851">
                  <c:v>0.26525821596244131</c:v>
                </c:pt>
                <c:pt idx="852">
                  <c:v>0.26494724501758499</c:v>
                </c:pt>
                <c:pt idx="853">
                  <c:v>0.26463700234192039</c:v>
                </c:pt>
                <c:pt idx="854">
                  <c:v>0.26432748538011697</c:v>
                </c:pt>
                <c:pt idx="855">
                  <c:v>0.26401869158878505</c:v>
                </c:pt>
                <c:pt idx="856">
                  <c:v>0.26371061843640609</c:v>
                </c:pt>
                <c:pt idx="857">
                  <c:v>0.26340326340326342</c:v>
                </c:pt>
                <c:pt idx="858">
                  <c:v>0.26309662398137368</c:v>
                </c:pt>
                <c:pt idx="859">
                  <c:v>0.26279069767441859</c:v>
                </c:pt>
                <c:pt idx="860">
                  <c:v>0.26248548199767713</c:v>
                </c:pt>
                <c:pt idx="861">
                  <c:v>0.26218097447795824</c:v>
                </c:pt>
                <c:pt idx="862">
                  <c:v>0.26187717265353416</c:v>
                </c:pt>
                <c:pt idx="863">
                  <c:v>0.26157407407407407</c:v>
                </c:pt>
                <c:pt idx="864">
                  <c:v>0.26127167630057802</c:v>
                </c:pt>
                <c:pt idx="865">
                  <c:v>0.26096997690531176</c:v>
                </c:pt>
                <c:pt idx="866">
                  <c:v>0.26066897347174162</c:v>
                </c:pt>
                <c:pt idx="867">
                  <c:v>0.26036866359447003</c:v>
                </c:pt>
                <c:pt idx="868">
                  <c:v>0.26006904487917148</c:v>
                </c:pt>
                <c:pt idx="869">
                  <c:v>0.25977011494252872</c:v>
                </c:pt>
                <c:pt idx="870">
                  <c:v>0.25947187141216993</c:v>
                </c:pt>
                <c:pt idx="871">
                  <c:v>0.25917431192660551</c:v>
                </c:pt>
                <c:pt idx="872">
                  <c:v>0.25887743413516612</c:v>
                </c:pt>
                <c:pt idx="873">
                  <c:v>0.2585812356979405</c:v>
                </c:pt>
                <c:pt idx="874">
                  <c:v>0.25828571428571429</c:v>
                </c:pt>
                <c:pt idx="875">
                  <c:v>0.25799086757990869</c:v>
                </c:pt>
                <c:pt idx="876">
                  <c:v>0.25769669327251993</c:v>
                </c:pt>
                <c:pt idx="877">
                  <c:v>0.25740318906605925</c:v>
                </c:pt>
                <c:pt idx="878">
                  <c:v>0.25711035267349258</c:v>
                </c:pt>
                <c:pt idx="879">
                  <c:v>0.25681818181818183</c:v>
                </c:pt>
                <c:pt idx="880">
                  <c:v>0.25652667423382519</c:v>
                </c:pt>
                <c:pt idx="881">
                  <c:v>0.25623582766439912</c:v>
                </c:pt>
                <c:pt idx="882">
                  <c:v>0.25594563986409968</c:v>
                </c:pt>
                <c:pt idx="883">
                  <c:v>0.25565610859728505</c:v>
                </c:pt>
                <c:pt idx="884">
                  <c:v>0.25536723163841807</c:v>
                </c:pt>
                <c:pt idx="885">
                  <c:v>0.25507900677200901</c:v>
                </c:pt>
                <c:pt idx="886">
                  <c:v>0.26155580608793688</c:v>
                </c:pt>
                <c:pt idx="887">
                  <c:v>0.26126126126126126</c:v>
                </c:pt>
                <c:pt idx="888">
                  <c:v>0.2609673790776153</c:v>
                </c:pt>
                <c:pt idx="889">
                  <c:v>0.2640449438202247</c:v>
                </c:pt>
                <c:pt idx="890">
                  <c:v>0.26487093153759822</c:v>
                </c:pt>
                <c:pt idx="891">
                  <c:v>0.26457399103139012</c:v>
                </c:pt>
                <c:pt idx="892">
                  <c:v>0.2642777155655095</c:v>
                </c:pt>
                <c:pt idx="893">
                  <c:v>0.26621923937360181</c:v>
                </c:pt>
                <c:pt idx="894">
                  <c:v>0.2659217877094972</c:v>
                </c:pt>
                <c:pt idx="895">
                  <c:v>0.265625</c:v>
                </c:pt>
                <c:pt idx="896">
                  <c:v>0.26532887402452621</c:v>
                </c:pt>
                <c:pt idx="897">
                  <c:v>0.26503340757238308</c:v>
                </c:pt>
                <c:pt idx="898">
                  <c:v>0.26473859844271413</c:v>
                </c:pt>
                <c:pt idx="899">
                  <c:v>0.26444444444444443</c:v>
                </c:pt>
                <c:pt idx="900">
                  <c:v>0.26415094339622641</c:v>
                </c:pt>
                <c:pt idx="901">
                  <c:v>0.26385809312638581</c:v>
                </c:pt>
                <c:pt idx="902">
                  <c:v>0.26356589147286824</c:v>
                </c:pt>
                <c:pt idx="903">
                  <c:v>0.26327433628318586</c:v>
                </c:pt>
                <c:pt idx="904">
                  <c:v>0.26298342541436465</c:v>
                </c:pt>
                <c:pt idx="905">
                  <c:v>0.26269315673289184</c:v>
                </c:pt>
                <c:pt idx="906">
                  <c:v>0.26240352811466372</c:v>
                </c:pt>
                <c:pt idx="907">
                  <c:v>0.2621145374449339</c:v>
                </c:pt>
                <c:pt idx="908">
                  <c:v>0.26182618261826185</c:v>
                </c:pt>
                <c:pt idx="909">
                  <c:v>0.26153846153846155</c:v>
                </c:pt>
                <c:pt idx="910">
                  <c:v>0.26125137211855104</c:v>
                </c:pt>
                <c:pt idx="911">
                  <c:v>0.26096491228070173</c:v>
                </c:pt>
                <c:pt idx="912">
                  <c:v>0.26067907995618839</c:v>
                </c:pt>
                <c:pt idx="913">
                  <c:v>0.26039387308533918</c:v>
                </c:pt>
                <c:pt idx="914">
                  <c:v>0.26010928961748636</c:v>
                </c:pt>
                <c:pt idx="915">
                  <c:v>0.25982532751091703</c:v>
                </c:pt>
                <c:pt idx="916">
                  <c:v>0.25954198473282442</c:v>
                </c:pt>
                <c:pt idx="917">
                  <c:v>0.25925925925925924</c:v>
                </c:pt>
                <c:pt idx="918">
                  <c:v>0.25897714907508163</c:v>
                </c:pt>
                <c:pt idx="919">
                  <c:v>0.25869565217391305</c:v>
                </c:pt>
                <c:pt idx="920">
                  <c:v>0.25841476655808904</c:v>
                </c:pt>
                <c:pt idx="921">
                  <c:v>0.26138828633405642</c:v>
                </c:pt>
                <c:pt idx="922">
                  <c:v>0.26110509209100757</c:v>
                </c:pt>
                <c:pt idx="923">
                  <c:v>0.26082251082251084</c:v>
                </c:pt>
                <c:pt idx="924">
                  <c:v>0.26054054054054054</c:v>
                </c:pt>
                <c:pt idx="925">
                  <c:v>0.26025917926565872</c:v>
                </c:pt>
                <c:pt idx="926">
                  <c:v>0.25997842502696872</c:v>
                </c:pt>
                <c:pt idx="927">
                  <c:v>0.25969827586206895</c:v>
                </c:pt>
                <c:pt idx="928">
                  <c:v>0.26157158234660927</c:v>
                </c:pt>
                <c:pt idx="929">
                  <c:v>0.26129032258064516</c:v>
                </c:pt>
                <c:pt idx="930">
                  <c:v>0.26100966702470463</c:v>
                </c:pt>
                <c:pt idx="931">
                  <c:v>0.26072961373390557</c:v>
                </c:pt>
                <c:pt idx="932">
                  <c:v>0.27009646302250806</c:v>
                </c:pt>
                <c:pt idx="933">
                  <c:v>0.26980728051391861</c:v>
                </c:pt>
                <c:pt idx="934">
                  <c:v>0.26951871657754012</c:v>
                </c:pt>
                <c:pt idx="935">
                  <c:v>0.26923076923076922</c:v>
                </c:pt>
                <c:pt idx="936">
                  <c:v>0.26894343649946639</c:v>
                </c:pt>
                <c:pt idx="937">
                  <c:v>0.26865671641791045</c:v>
                </c:pt>
                <c:pt idx="938">
                  <c:v>0.26837060702875398</c:v>
                </c:pt>
                <c:pt idx="939">
                  <c:v>0.26808510638297872</c:v>
                </c:pt>
                <c:pt idx="940">
                  <c:v>0.2678002125398512</c:v>
                </c:pt>
                <c:pt idx="941">
                  <c:v>0.26751592356687898</c:v>
                </c:pt>
                <c:pt idx="942">
                  <c:v>0.26723223753976671</c:v>
                </c:pt>
                <c:pt idx="943">
                  <c:v>0.26694915254237289</c:v>
                </c:pt>
                <c:pt idx="944">
                  <c:v>0.26666666666666666</c:v>
                </c:pt>
                <c:pt idx="945">
                  <c:v>0.26638477801268501</c:v>
                </c:pt>
                <c:pt idx="946">
                  <c:v>0.26610348468848999</c:v>
                </c:pt>
                <c:pt idx="947">
                  <c:v>0.26582278481012656</c:v>
                </c:pt>
                <c:pt idx="948">
                  <c:v>0.26554267650158059</c:v>
                </c:pt>
                <c:pt idx="949">
                  <c:v>0.26526315789473687</c:v>
                </c:pt>
                <c:pt idx="950">
                  <c:v>0.26498422712933756</c:v>
                </c:pt>
                <c:pt idx="951">
                  <c:v>0.26470588235294118</c:v>
                </c:pt>
                <c:pt idx="952">
                  <c:v>0.26442812172088143</c:v>
                </c:pt>
                <c:pt idx="953">
                  <c:v>0.26415094339622641</c:v>
                </c:pt>
                <c:pt idx="954">
                  <c:v>0.26387434554973821</c:v>
                </c:pt>
                <c:pt idx="955">
                  <c:v>0.26359832635983266</c:v>
                </c:pt>
                <c:pt idx="956">
                  <c:v>0.26332288401253917</c:v>
                </c:pt>
                <c:pt idx="957">
                  <c:v>0.26409185803757829</c:v>
                </c:pt>
                <c:pt idx="958">
                  <c:v>0.26381647549530762</c:v>
                </c:pt>
                <c:pt idx="959">
                  <c:v>0.26354166666666667</c:v>
                </c:pt>
                <c:pt idx="960">
                  <c:v>0.26326742976066597</c:v>
                </c:pt>
                <c:pt idx="961">
                  <c:v>0.26299376299376298</c:v>
                </c:pt>
                <c:pt idx="962">
                  <c:v>0.26272066458982346</c:v>
                </c:pt>
                <c:pt idx="963">
                  <c:v>0.262448132780083</c:v>
                </c:pt>
                <c:pt idx="964">
                  <c:v>0.26217616580310882</c:v>
                </c:pt>
                <c:pt idx="965">
                  <c:v>0.26190476190476192</c:v>
                </c:pt>
                <c:pt idx="966">
                  <c:v>0.26163391933815927</c:v>
                </c:pt>
                <c:pt idx="967">
                  <c:v>0.26136363636363635</c:v>
                </c:pt>
                <c:pt idx="968">
                  <c:v>0.26109391124871001</c:v>
                </c:pt>
                <c:pt idx="969">
                  <c:v>0.26082474226804125</c:v>
                </c:pt>
                <c:pt idx="970">
                  <c:v>0.26055612770339853</c:v>
                </c:pt>
                <c:pt idx="971">
                  <c:v>0.26028806584362141</c:v>
                </c:pt>
                <c:pt idx="972">
                  <c:v>0.26002055498458376</c:v>
                </c:pt>
                <c:pt idx="973">
                  <c:v>0.2597535934291581</c:v>
                </c:pt>
                <c:pt idx="974">
                  <c:v>0.25948717948717948</c:v>
                </c:pt>
                <c:pt idx="975">
                  <c:v>0.25922131147540983</c:v>
                </c:pt>
                <c:pt idx="976">
                  <c:v>0.25895598771750256</c:v>
                </c:pt>
                <c:pt idx="977">
                  <c:v>0.25869120654396727</c:v>
                </c:pt>
                <c:pt idx="978">
                  <c:v>0.25842696629213485</c:v>
                </c:pt>
                <c:pt idx="979">
                  <c:v>0.25816326530612244</c:v>
                </c:pt>
                <c:pt idx="980">
                  <c:v>0.25790010193679919</c:v>
                </c:pt>
                <c:pt idx="981">
                  <c:v>0.25763747454175151</c:v>
                </c:pt>
                <c:pt idx="982">
                  <c:v>0.25737538148524924</c:v>
                </c:pt>
                <c:pt idx="983">
                  <c:v>0.25711382113821141</c:v>
                </c:pt>
                <c:pt idx="984">
                  <c:v>0.25685279187817261</c:v>
                </c:pt>
                <c:pt idx="985">
                  <c:v>0.2565922920892495</c:v>
                </c:pt>
                <c:pt idx="986">
                  <c:v>0.25633232016210739</c:v>
                </c:pt>
                <c:pt idx="987">
                  <c:v>0.25607287449392713</c:v>
                </c:pt>
                <c:pt idx="988">
                  <c:v>0.2558139534883721</c:v>
                </c:pt>
                <c:pt idx="989">
                  <c:v>0.26565656565656565</c:v>
                </c:pt>
                <c:pt idx="990">
                  <c:v>0.26538849646821394</c:v>
                </c:pt>
                <c:pt idx="991">
                  <c:v>0.2661290322580645</c:v>
                </c:pt>
                <c:pt idx="992">
                  <c:v>0.26586102719033233</c:v>
                </c:pt>
                <c:pt idx="993">
                  <c:v>0.2665995975855131</c:v>
                </c:pt>
                <c:pt idx="994">
                  <c:v>0.26633165829145727</c:v>
                </c:pt>
                <c:pt idx="995">
                  <c:v>0.26606425702811243</c:v>
                </c:pt>
                <c:pt idx="996">
                  <c:v>0.26579739217652959</c:v>
                </c:pt>
                <c:pt idx="997">
                  <c:v>0.26553106212424848</c:v>
                </c:pt>
                <c:pt idx="998">
                  <c:v>0.26526526526526528</c:v>
                </c:pt>
                <c:pt idx="999">
                  <c:v>0.26500000000000001</c:v>
                </c:pt>
              </c:numCache>
            </c:numRef>
          </c:yVal>
          <c:smooth val="0"/>
          <c:extLst>
            <c:ext xmlns:c16="http://schemas.microsoft.com/office/drawing/2014/chart" uri="{C3380CC4-5D6E-409C-BE32-E72D297353CC}">
              <c16:uniqueId val="{00000000-D1BE-430D-A4AD-CB6D8DA25771}"/>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Guests</a:t>
                </a:r>
              </a:p>
            </c:rich>
          </c:tx>
          <c:overlay val="0"/>
          <c:spPr>
            <a:noFill/>
            <a:ln>
              <a:noFill/>
            </a:ln>
            <a:effectLst/>
          </c:sp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Profit</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$599</a:t>
            </a:r>
            <a:endParaRPr lang="en-AU" sz="1600" b="1">
              <a:solidFill>
                <a:srgbClr val="0000FF"/>
              </a:solidFill>
            </a:endParaRPr>
          </a:p>
        </c:rich>
      </c:tx>
      <c:layout>
        <c:manualLayout>
          <c:xMode val="edge"/>
          <c:yMode val="edge"/>
          <c:x val="0.24508408000724047"/>
          <c:y val="0"/>
        </c:manualLayout>
      </c:layout>
      <c:overlay val="0"/>
      <c:spPr>
        <a:solidFill>
          <a:srgbClr val="92D050"/>
        </a:solidFill>
        <a:ln>
          <a:noFill/>
        </a:ln>
        <a:effectLst/>
      </c:spPr>
    </c:title>
    <c:autoTitleDeleted val="0"/>
    <c:plotArea>
      <c:layout/>
      <c:scatterChart>
        <c:scatterStyle val="lineMarker"/>
        <c:varyColors val="0"/>
        <c:ser>
          <c:idx val="1"/>
          <c:order val="0"/>
          <c:spPr>
            <a:ln>
              <a:solidFill>
                <a:srgbClr val="00B050"/>
              </a:solidFill>
            </a:ln>
          </c:spPr>
          <c:marker>
            <c:symbol val="none"/>
          </c:marker>
          <c:xVal>
            <c:numRef>
              <c:f>'5.Simulation-fixed values'!$AH$5:$AH$1004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values'!$BA$5:$BA$1004</c:f>
              <c:numCache>
                <c:formatCode>_("$"* #,##0.00_);_("$"* \(#,##0.00\);_("$"* "-"??_);_(@_)</c:formatCode>
                <c:ptCount val="1000"/>
                <c:pt idx="0">
                  <c:v>204558</c:v>
                </c:pt>
                <c:pt idx="1">
                  <c:v>203361</c:v>
                </c:pt>
                <c:pt idx="2">
                  <c:v>204026</c:v>
                </c:pt>
                <c:pt idx="3">
                  <c:v>204657.75</c:v>
                </c:pt>
                <c:pt idx="4">
                  <c:v>203680.2</c:v>
                </c:pt>
                <c:pt idx="5">
                  <c:v>203693.5</c:v>
                </c:pt>
                <c:pt idx="6">
                  <c:v>204159</c:v>
                </c:pt>
                <c:pt idx="7">
                  <c:v>204208.875</c:v>
                </c:pt>
                <c:pt idx="8">
                  <c:v>203937.33333333334</c:v>
                </c:pt>
                <c:pt idx="9">
                  <c:v>203999.4</c:v>
                </c:pt>
                <c:pt idx="10">
                  <c:v>204050.18181818182</c:v>
                </c:pt>
                <c:pt idx="11">
                  <c:v>204059.25</c:v>
                </c:pt>
                <c:pt idx="12">
                  <c:v>204159</c:v>
                </c:pt>
                <c:pt idx="13">
                  <c:v>204387</c:v>
                </c:pt>
                <c:pt idx="14">
                  <c:v>204052.6</c:v>
                </c:pt>
                <c:pt idx="15">
                  <c:v>204034.3125</c:v>
                </c:pt>
                <c:pt idx="16">
                  <c:v>203994.70588235295</c:v>
                </c:pt>
                <c:pt idx="17">
                  <c:v>203981.66666666666</c:v>
                </c:pt>
                <c:pt idx="18">
                  <c:v>203886</c:v>
                </c:pt>
                <c:pt idx="19">
                  <c:v>204079.2</c:v>
                </c:pt>
                <c:pt idx="20">
                  <c:v>204083</c:v>
                </c:pt>
                <c:pt idx="21">
                  <c:v>203923.22727272726</c:v>
                </c:pt>
                <c:pt idx="22">
                  <c:v>203968.04347826086</c:v>
                </c:pt>
                <c:pt idx="23">
                  <c:v>204009.25</c:v>
                </c:pt>
                <c:pt idx="24">
                  <c:v>204075</c:v>
                </c:pt>
                <c:pt idx="25">
                  <c:v>204108.92307692306</c:v>
                </c:pt>
                <c:pt idx="26">
                  <c:v>204096</c:v>
                </c:pt>
                <c:pt idx="27">
                  <c:v>204155.25</c:v>
                </c:pt>
                <c:pt idx="28">
                  <c:v>204100.3448275862</c:v>
                </c:pt>
                <c:pt idx="29">
                  <c:v>204022.5</c:v>
                </c:pt>
                <c:pt idx="30">
                  <c:v>204026.90322580645</c:v>
                </c:pt>
                <c:pt idx="31">
                  <c:v>204055.875</c:v>
                </c:pt>
                <c:pt idx="32">
                  <c:v>204034.81818181818</c:v>
                </c:pt>
                <c:pt idx="33">
                  <c:v>204073.67647058822</c:v>
                </c:pt>
                <c:pt idx="34">
                  <c:v>203927.91428571427</c:v>
                </c:pt>
                <c:pt idx="35">
                  <c:v>204000.83333333334</c:v>
                </c:pt>
                <c:pt idx="36">
                  <c:v>203929.62162162163</c:v>
                </c:pt>
                <c:pt idx="37">
                  <c:v>203830.65789473685</c:v>
                </c:pt>
                <c:pt idx="38">
                  <c:v>203910.69230769231</c:v>
                </c:pt>
                <c:pt idx="39">
                  <c:v>203886.97500000001</c:v>
                </c:pt>
                <c:pt idx="40">
                  <c:v>203844.95121951221</c:v>
                </c:pt>
                <c:pt idx="41">
                  <c:v>203852.42857142858</c:v>
                </c:pt>
                <c:pt idx="42">
                  <c:v>203933.79069767441</c:v>
                </c:pt>
                <c:pt idx="43">
                  <c:v>203957.04545454544</c:v>
                </c:pt>
                <c:pt idx="44">
                  <c:v>203934.93333333332</c:v>
                </c:pt>
                <c:pt idx="45">
                  <c:v>203931.13043478262</c:v>
                </c:pt>
                <c:pt idx="46">
                  <c:v>203986.91489361701</c:v>
                </c:pt>
                <c:pt idx="47">
                  <c:v>204007.125</c:v>
                </c:pt>
                <c:pt idx="48">
                  <c:v>204067.22448979592</c:v>
                </c:pt>
                <c:pt idx="49">
                  <c:v>204045.12</c:v>
                </c:pt>
                <c:pt idx="50">
                  <c:v>204063</c:v>
                </c:pt>
                <c:pt idx="51">
                  <c:v>204057.17307692306</c:v>
                </c:pt>
                <c:pt idx="52">
                  <c:v>204113.66037735849</c:v>
                </c:pt>
                <c:pt idx="53">
                  <c:v>204144.05555555556</c:v>
                </c:pt>
                <c:pt idx="54">
                  <c:v>203984.72727272726</c:v>
                </c:pt>
                <c:pt idx="55">
                  <c:v>203973.58928571429</c:v>
                </c:pt>
                <c:pt idx="56">
                  <c:v>203899.84210526315</c:v>
                </c:pt>
                <c:pt idx="57">
                  <c:v>203897.43103448275</c:v>
                </c:pt>
                <c:pt idx="58">
                  <c:v>203901.86440677967</c:v>
                </c:pt>
                <c:pt idx="59">
                  <c:v>203946.05</c:v>
                </c:pt>
                <c:pt idx="60">
                  <c:v>203969.16393442624</c:v>
                </c:pt>
                <c:pt idx="61">
                  <c:v>203843.51612903227</c:v>
                </c:pt>
                <c:pt idx="62">
                  <c:v>203869.06349206349</c:v>
                </c:pt>
                <c:pt idx="63">
                  <c:v>203829.953125</c:v>
                </c:pt>
                <c:pt idx="64">
                  <c:v>203847.29230769232</c:v>
                </c:pt>
                <c:pt idx="65">
                  <c:v>203773.42424242425</c:v>
                </c:pt>
                <c:pt idx="66">
                  <c:v>203785.1343283582</c:v>
                </c:pt>
                <c:pt idx="67">
                  <c:v>203635.08823529413</c:v>
                </c:pt>
                <c:pt idx="68">
                  <c:v>203631.11594202899</c:v>
                </c:pt>
                <c:pt idx="69">
                  <c:v>203644.35714285713</c:v>
                </c:pt>
                <c:pt idx="70">
                  <c:v>203674.08450704225</c:v>
                </c:pt>
                <c:pt idx="71">
                  <c:v>203719.61111111112</c:v>
                </c:pt>
                <c:pt idx="72">
                  <c:v>203731.09589041097</c:v>
                </c:pt>
                <c:pt idx="73">
                  <c:v>203720.70270270269</c:v>
                </c:pt>
                <c:pt idx="74">
                  <c:v>203710.58666666667</c:v>
                </c:pt>
                <c:pt idx="75">
                  <c:v>203653.36842105264</c:v>
                </c:pt>
                <c:pt idx="76">
                  <c:v>203706.57142857142</c:v>
                </c:pt>
                <c:pt idx="77">
                  <c:v>203722.60256410256</c:v>
                </c:pt>
                <c:pt idx="78">
                  <c:v>203763.48101265822</c:v>
                </c:pt>
                <c:pt idx="79">
                  <c:v>203788.375</c:v>
                </c:pt>
                <c:pt idx="80">
                  <c:v>203728.91358024691</c:v>
                </c:pt>
                <c:pt idx="81">
                  <c:v>203704.96341463414</c:v>
                </c:pt>
                <c:pt idx="82">
                  <c:v>203720.04819277109</c:v>
                </c:pt>
                <c:pt idx="83">
                  <c:v>203673.02380952382</c:v>
                </c:pt>
                <c:pt idx="84">
                  <c:v>203674.04705882352</c:v>
                </c:pt>
                <c:pt idx="85">
                  <c:v>203648.29069767441</c:v>
                </c:pt>
                <c:pt idx="86">
                  <c:v>203635.81609195401</c:v>
                </c:pt>
                <c:pt idx="87">
                  <c:v>203619.09090909091</c:v>
                </c:pt>
                <c:pt idx="88">
                  <c:v>203649.79775280898</c:v>
                </c:pt>
                <c:pt idx="89">
                  <c:v>203619.98888888888</c:v>
                </c:pt>
                <c:pt idx="90">
                  <c:v>203643.45054945056</c:v>
                </c:pt>
                <c:pt idx="91">
                  <c:v>203649.05434782608</c:v>
                </c:pt>
                <c:pt idx="92">
                  <c:v>203670.60215053763</c:v>
                </c:pt>
                <c:pt idx="93">
                  <c:v>203590.90425531915</c:v>
                </c:pt>
                <c:pt idx="94">
                  <c:v>203300.62105263158</c:v>
                </c:pt>
                <c:pt idx="95">
                  <c:v>203330.34375</c:v>
                </c:pt>
                <c:pt idx="96">
                  <c:v>203334.77319587627</c:v>
                </c:pt>
                <c:pt idx="97">
                  <c:v>203347.25510204083</c:v>
                </c:pt>
                <c:pt idx="98">
                  <c:v>203331.27272727274</c:v>
                </c:pt>
                <c:pt idx="99">
                  <c:v>203347.53</c:v>
                </c:pt>
                <c:pt idx="100">
                  <c:v>203355.56435643564</c:v>
                </c:pt>
                <c:pt idx="101">
                  <c:v>203383</c:v>
                </c:pt>
                <c:pt idx="102">
                  <c:v>203394.40776699031</c:v>
                </c:pt>
                <c:pt idx="103">
                  <c:v>203405.59615384616</c:v>
                </c:pt>
                <c:pt idx="104">
                  <c:v>203420.34285714285</c:v>
                </c:pt>
                <c:pt idx="105">
                  <c:v>203416.01886792452</c:v>
                </c:pt>
                <c:pt idx="106">
                  <c:v>203443.45794392523</c:v>
                </c:pt>
                <c:pt idx="107">
                  <c:v>203407.58333333334</c:v>
                </c:pt>
                <c:pt idx="108">
                  <c:v>203414.47706422018</c:v>
                </c:pt>
                <c:pt idx="109">
                  <c:v>203428.5</c:v>
                </c:pt>
                <c:pt idx="110">
                  <c:v>203449.45945945947</c:v>
                </c:pt>
                <c:pt idx="111">
                  <c:v>203452.23214285713</c:v>
                </c:pt>
                <c:pt idx="112">
                  <c:v>203458.48672566371</c:v>
                </c:pt>
                <c:pt idx="113">
                  <c:v>203450.63157894736</c:v>
                </c:pt>
                <c:pt idx="114">
                  <c:v>203432.50434782609</c:v>
                </c:pt>
                <c:pt idx="115">
                  <c:v>203459.4051724138</c:v>
                </c:pt>
                <c:pt idx="116">
                  <c:v>203461.97435897434</c:v>
                </c:pt>
                <c:pt idx="117">
                  <c:v>203474.64406779662</c:v>
                </c:pt>
                <c:pt idx="118">
                  <c:v>203490.4537815126</c:v>
                </c:pt>
                <c:pt idx="119">
                  <c:v>203489.375</c:v>
                </c:pt>
                <c:pt idx="120">
                  <c:v>203508.09917355372</c:v>
                </c:pt>
                <c:pt idx="121">
                  <c:v>203503.62295081967</c:v>
                </c:pt>
                <c:pt idx="122">
                  <c:v>203508.95121951221</c:v>
                </c:pt>
                <c:pt idx="123">
                  <c:v>203533.5</c:v>
                </c:pt>
                <c:pt idx="124">
                  <c:v>203560.848</c:v>
                </c:pt>
                <c:pt idx="125">
                  <c:v>203590.92857142858</c:v>
                </c:pt>
                <c:pt idx="126">
                  <c:v>203567.12598425196</c:v>
                </c:pt>
                <c:pt idx="127">
                  <c:v>203574.8671875</c:v>
                </c:pt>
                <c:pt idx="128">
                  <c:v>203576.3023255814</c:v>
                </c:pt>
                <c:pt idx="129">
                  <c:v>203502.47692307693</c:v>
                </c:pt>
                <c:pt idx="130">
                  <c:v>203531.85496183205</c:v>
                </c:pt>
                <c:pt idx="131">
                  <c:v>203530.56060606061</c:v>
                </c:pt>
                <c:pt idx="132">
                  <c:v>203559.28571428571</c:v>
                </c:pt>
                <c:pt idx="133">
                  <c:v>203557.80597014926</c:v>
                </c:pt>
                <c:pt idx="134">
                  <c:v>203538.61481481482</c:v>
                </c:pt>
                <c:pt idx="135">
                  <c:v>203522.63970588235</c:v>
                </c:pt>
                <c:pt idx="136">
                  <c:v>203524.37226277372</c:v>
                </c:pt>
                <c:pt idx="137">
                  <c:v>203500.0579710145</c:v>
                </c:pt>
                <c:pt idx="138">
                  <c:v>203510.51798561151</c:v>
                </c:pt>
                <c:pt idx="139">
                  <c:v>203492.35</c:v>
                </c:pt>
                <c:pt idx="140">
                  <c:v>203502.73758865247</c:v>
                </c:pt>
                <c:pt idx="141">
                  <c:v>203493.30985915492</c:v>
                </c:pt>
                <c:pt idx="142">
                  <c:v>203478.43356643355</c:v>
                </c:pt>
                <c:pt idx="143">
                  <c:v>203499.78472222222</c:v>
                </c:pt>
                <c:pt idx="144">
                  <c:v>203518.0896551724</c:v>
                </c:pt>
                <c:pt idx="145">
                  <c:v>203519.74657534246</c:v>
                </c:pt>
                <c:pt idx="146">
                  <c:v>203507.80952380953</c:v>
                </c:pt>
                <c:pt idx="147">
                  <c:v>203514.90540540541</c:v>
                </c:pt>
                <c:pt idx="148">
                  <c:v>203500.48322147652</c:v>
                </c:pt>
                <c:pt idx="149">
                  <c:v>203515.51333333334</c:v>
                </c:pt>
                <c:pt idx="150">
                  <c:v>203530.34437086093</c:v>
                </c:pt>
                <c:pt idx="151">
                  <c:v>203534.48026315789</c:v>
                </c:pt>
                <c:pt idx="152">
                  <c:v>203530.73856209152</c:v>
                </c:pt>
                <c:pt idx="153">
                  <c:v>203537.40909090909</c:v>
                </c:pt>
                <c:pt idx="154">
                  <c:v>203554.29032258064</c:v>
                </c:pt>
                <c:pt idx="155">
                  <c:v>203578.62820512822</c:v>
                </c:pt>
                <c:pt idx="156">
                  <c:v>203587.40764331209</c:v>
                </c:pt>
                <c:pt idx="157">
                  <c:v>203593.55063291139</c:v>
                </c:pt>
                <c:pt idx="158">
                  <c:v>203609.6540880503</c:v>
                </c:pt>
                <c:pt idx="159">
                  <c:v>203623.0625</c:v>
                </c:pt>
                <c:pt idx="160">
                  <c:v>203611.52173913043</c:v>
                </c:pt>
                <c:pt idx="161">
                  <c:v>203634.6049382716</c:v>
                </c:pt>
                <c:pt idx="162">
                  <c:v>203645.16564417179</c:v>
                </c:pt>
                <c:pt idx="163">
                  <c:v>203650.73170731709</c:v>
                </c:pt>
                <c:pt idx="164">
                  <c:v>203667.10303030303</c:v>
                </c:pt>
                <c:pt idx="165">
                  <c:v>203584.09036144579</c:v>
                </c:pt>
                <c:pt idx="166">
                  <c:v>203594.70059880239</c:v>
                </c:pt>
                <c:pt idx="167">
                  <c:v>203586.18452380953</c:v>
                </c:pt>
                <c:pt idx="168">
                  <c:v>203587.21301775149</c:v>
                </c:pt>
                <c:pt idx="169">
                  <c:v>203604.6588235294</c:v>
                </c:pt>
                <c:pt idx="170">
                  <c:v>203603.23391812865</c:v>
                </c:pt>
                <c:pt idx="171">
                  <c:v>203615.7441860465</c:v>
                </c:pt>
                <c:pt idx="172">
                  <c:v>203623.4971098266</c:v>
                </c:pt>
                <c:pt idx="173">
                  <c:v>203615.1091954023</c:v>
                </c:pt>
                <c:pt idx="174">
                  <c:v>203630.74857142856</c:v>
                </c:pt>
                <c:pt idx="175">
                  <c:v>203527.70454545456</c:v>
                </c:pt>
                <c:pt idx="176">
                  <c:v>203533.5254237288</c:v>
                </c:pt>
                <c:pt idx="177">
                  <c:v>203539.2808988764</c:v>
                </c:pt>
                <c:pt idx="178">
                  <c:v>203551.65921787708</c:v>
                </c:pt>
                <c:pt idx="179">
                  <c:v>203546.16666666666</c:v>
                </c:pt>
                <c:pt idx="180">
                  <c:v>203549.55248618784</c:v>
                </c:pt>
                <c:pt idx="181">
                  <c:v>203563.86263736265</c:v>
                </c:pt>
                <c:pt idx="182">
                  <c:v>203586.73770491802</c:v>
                </c:pt>
                <c:pt idx="183">
                  <c:v>203585.51086956522</c:v>
                </c:pt>
                <c:pt idx="184">
                  <c:v>203490.96216216215</c:v>
                </c:pt>
                <c:pt idx="185">
                  <c:v>203510.10215053763</c:v>
                </c:pt>
                <c:pt idx="186">
                  <c:v>203526.37433155079</c:v>
                </c:pt>
                <c:pt idx="187">
                  <c:v>203495.78191489363</c:v>
                </c:pt>
                <c:pt idx="188">
                  <c:v>203490.84656084655</c:v>
                </c:pt>
                <c:pt idx="189">
                  <c:v>203502.76315789475</c:v>
                </c:pt>
                <c:pt idx="190">
                  <c:v>203508.28272251307</c:v>
                </c:pt>
                <c:pt idx="191">
                  <c:v>203519.984375</c:v>
                </c:pt>
                <c:pt idx="192">
                  <c:v>203508.8238341969</c:v>
                </c:pt>
                <c:pt idx="193">
                  <c:v>203508.06185567009</c:v>
                </c:pt>
                <c:pt idx="194">
                  <c:v>203529.81538461539</c:v>
                </c:pt>
                <c:pt idx="195">
                  <c:v>203522.8469387755</c:v>
                </c:pt>
                <c:pt idx="196">
                  <c:v>203524.05076142133</c:v>
                </c:pt>
                <c:pt idx="197">
                  <c:v>203519.19696969696</c:v>
                </c:pt>
                <c:pt idx="198">
                  <c:v>203518.40201005025</c:v>
                </c:pt>
                <c:pt idx="199">
                  <c:v>203484.68</c:v>
                </c:pt>
                <c:pt idx="200">
                  <c:v>203505.90049751243</c:v>
                </c:pt>
                <c:pt idx="201">
                  <c:v>203507.15841584158</c:v>
                </c:pt>
                <c:pt idx="202">
                  <c:v>203517.72906403942</c:v>
                </c:pt>
                <c:pt idx="203">
                  <c:v>203520.87254901961</c:v>
                </c:pt>
                <c:pt idx="204">
                  <c:v>203522.03902439025</c:v>
                </c:pt>
                <c:pt idx="205">
                  <c:v>203538.68932038834</c:v>
                </c:pt>
                <c:pt idx="206">
                  <c:v>203528.19323671499</c:v>
                </c:pt>
                <c:pt idx="207">
                  <c:v>203510.59134615384</c:v>
                </c:pt>
                <c:pt idx="208">
                  <c:v>203519.42105263157</c:v>
                </c:pt>
                <c:pt idx="209">
                  <c:v>203514.86666666667</c:v>
                </c:pt>
                <c:pt idx="210">
                  <c:v>203527.37440758295</c:v>
                </c:pt>
                <c:pt idx="211">
                  <c:v>203467.74528301886</c:v>
                </c:pt>
                <c:pt idx="212">
                  <c:v>203485.97652582161</c:v>
                </c:pt>
                <c:pt idx="213">
                  <c:v>203474.20560747664</c:v>
                </c:pt>
                <c:pt idx="214">
                  <c:v>203486.66976744187</c:v>
                </c:pt>
                <c:pt idx="215">
                  <c:v>203465.76851851851</c:v>
                </c:pt>
                <c:pt idx="216">
                  <c:v>203483.67281105992</c:v>
                </c:pt>
                <c:pt idx="217">
                  <c:v>203495.92201834862</c:v>
                </c:pt>
                <c:pt idx="218">
                  <c:v>203511.70319634702</c:v>
                </c:pt>
                <c:pt idx="219">
                  <c:v>203511.01818181819</c:v>
                </c:pt>
                <c:pt idx="220">
                  <c:v>203504.92307692306</c:v>
                </c:pt>
                <c:pt idx="221">
                  <c:v>203520.45045045044</c:v>
                </c:pt>
                <c:pt idx="222">
                  <c:v>203523.74439461884</c:v>
                </c:pt>
                <c:pt idx="223">
                  <c:v>203535.48660714287</c:v>
                </c:pt>
                <c:pt idx="224">
                  <c:v>203527.61777777778</c:v>
                </c:pt>
                <c:pt idx="225">
                  <c:v>203516.28761061947</c:v>
                </c:pt>
                <c:pt idx="226">
                  <c:v>203524.39207048458</c:v>
                </c:pt>
                <c:pt idx="227">
                  <c:v>203523.67543859649</c:v>
                </c:pt>
                <c:pt idx="228">
                  <c:v>203529.9344978166</c:v>
                </c:pt>
                <c:pt idx="229">
                  <c:v>203529.2</c:v>
                </c:pt>
                <c:pt idx="230">
                  <c:v>203516.38095238095</c:v>
                </c:pt>
                <c:pt idx="231">
                  <c:v>203457.19396551725</c:v>
                </c:pt>
                <c:pt idx="232">
                  <c:v>203441.36909871246</c:v>
                </c:pt>
                <c:pt idx="233">
                  <c:v>203446.14102564103</c:v>
                </c:pt>
                <c:pt idx="234">
                  <c:v>203443.65106382978</c:v>
                </c:pt>
                <c:pt idx="235">
                  <c:v>203453.44491525425</c:v>
                </c:pt>
                <c:pt idx="236">
                  <c:v>203463.15611814347</c:v>
                </c:pt>
                <c:pt idx="237">
                  <c:v>203444.68067226891</c:v>
                </c:pt>
                <c:pt idx="238">
                  <c:v>203430.97489539749</c:v>
                </c:pt>
                <c:pt idx="239">
                  <c:v>203430.68333333332</c:v>
                </c:pt>
                <c:pt idx="240">
                  <c:v>203372.82572614108</c:v>
                </c:pt>
                <c:pt idx="241">
                  <c:v>203381.02066115703</c:v>
                </c:pt>
                <c:pt idx="242">
                  <c:v>203390.37037037036</c:v>
                </c:pt>
                <c:pt idx="243">
                  <c:v>203367.35655737706</c:v>
                </c:pt>
                <c:pt idx="244">
                  <c:v>203373.84489795918</c:v>
                </c:pt>
                <c:pt idx="245">
                  <c:v>203364.06097560975</c:v>
                </c:pt>
                <c:pt idx="246">
                  <c:v>203352.74089068826</c:v>
                </c:pt>
                <c:pt idx="247">
                  <c:v>203344.72983870967</c:v>
                </c:pt>
                <c:pt idx="248">
                  <c:v>203328.77108433735</c:v>
                </c:pt>
                <c:pt idx="249">
                  <c:v>203344.86</c:v>
                </c:pt>
                <c:pt idx="250">
                  <c:v>203351.28286852589</c:v>
                </c:pt>
                <c:pt idx="251">
                  <c:v>203368.73809523811</c:v>
                </c:pt>
                <c:pt idx="252">
                  <c:v>203381.32411067194</c:v>
                </c:pt>
                <c:pt idx="253">
                  <c:v>203367.10629921261</c:v>
                </c:pt>
                <c:pt idx="254">
                  <c:v>203376.4705882353</c:v>
                </c:pt>
                <c:pt idx="255">
                  <c:v>203384.203125</c:v>
                </c:pt>
                <c:pt idx="256">
                  <c:v>203391.87548638132</c:v>
                </c:pt>
                <c:pt idx="257">
                  <c:v>203388.66279069768</c:v>
                </c:pt>
                <c:pt idx="258">
                  <c:v>203390.09652509654</c:v>
                </c:pt>
                <c:pt idx="259">
                  <c:v>203393.05384615384</c:v>
                </c:pt>
                <c:pt idx="260">
                  <c:v>203400.57471264369</c:v>
                </c:pt>
                <c:pt idx="261">
                  <c:v>203414.12977099235</c:v>
                </c:pt>
                <c:pt idx="262">
                  <c:v>203409.3764258555</c:v>
                </c:pt>
                <c:pt idx="263">
                  <c:v>203394.07954545456</c:v>
                </c:pt>
                <c:pt idx="264">
                  <c:v>203404.49433962264</c:v>
                </c:pt>
                <c:pt idx="265">
                  <c:v>203414.83082706766</c:v>
                </c:pt>
                <c:pt idx="266">
                  <c:v>203416.1235955056</c:v>
                </c:pt>
                <c:pt idx="267">
                  <c:v>203420.3843283582</c:v>
                </c:pt>
                <c:pt idx="268">
                  <c:v>203434.99628252789</c:v>
                </c:pt>
                <c:pt idx="269">
                  <c:v>203439.15555555557</c:v>
                </c:pt>
                <c:pt idx="270">
                  <c:v>203424.14391143911</c:v>
                </c:pt>
                <c:pt idx="271">
                  <c:v>203426.8455882353</c:v>
                </c:pt>
                <c:pt idx="272">
                  <c:v>203436.83516483515</c:v>
                </c:pt>
                <c:pt idx="273">
                  <c:v>203348.03649635037</c:v>
                </c:pt>
                <c:pt idx="274">
                  <c:v>203338.27272727274</c:v>
                </c:pt>
                <c:pt idx="275">
                  <c:v>203331.12681159421</c:v>
                </c:pt>
                <c:pt idx="276">
                  <c:v>203296.28519855597</c:v>
                </c:pt>
                <c:pt idx="277">
                  <c:v>203274.24820143884</c:v>
                </c:pt>
                <c:pt idx="278">
                  <c:v>203283.13978494622</c:v>
                </c:pt>
                <c:pt idx="279">
                  <c:v>203294.81785714286</c:v>
                </c:pt>
                <c:pt idx="280">
                  <c:v>203305.69750889679</c:v>
                </c:pt>
                <c:pt idx="281">
                  <c:v>203314.38297872341</c:v>
                </c:pt>
                <c:pt idx="282">
                  <c:v>203327.23674911659</c:v>
                </c:pt>
                <c:pt idx="283">
                  <c:v>203304.87676056338</c:v>
                </c:pt>
                <c:pt idx="284">
                  <c:v>203314.87368421053</c:v>
                </c:pt>
                <c:pt idx="285">
                  <c:v>203320.61538461538</c:v>
                </c:pt>
                <c:pt idx="286">
                  <c:v>203311.35888501743</c:v>
                </c:pt>
                <c:pt idx="287">
                  <c:v>203310.14583333334</c:v>
                </c:pt>
                <c:pt idx="288">
                  <c:v>203315.84429065743</c:v>
                </c:pt>
                <c:pt idx="289">
                  <c:v>203324.2551724138</c:v>
                </c:pt>
                <c:pt idx="290">
                  <c:v>203329.86597938143</c:v>
                </c:pt>
                <c:pt idx="291">
                  <c:v>203339.53767123289</c:v>
                </c:pt>
                <c:pt idx="292">
                  <c:v>203347.78156996588</c:v>
                </c:pt>
                <c:pt idx="293">
                  <c:v>203355.96938775509</c:v>
                </c:pt>
                <c:pt idx="294">
                  <c:v>203361.3966101695</c:v>
                </c:pt>
                <c:pt idx="295">
                  <c:v>203364.09121621621</c:v>
                </c:pt>
                <c:pt idx="296">
                  <c:v>203373.48484848486</c:v>
                </c:pt>
                <c:pt idx="297">
                  <c:v>203385.4932885906</c:v>
                </c:pt>
                <c:pt idx="298">
                  <c:v>203393.41806020067</c:v>
                </c:pt>
                <c:pt idx="299">
                  <c:v>203398.63</c:v>
                </c:pt>
                <c:pt idx="300">
                  <c:v>203401.15614617939</c:v>
                </c:pt>
                <c:pt idx="301">
                  <c:v>203394.41721854304</c:v>
                </c:pt>
                <c:pt idx="302">
                  <c:v>203404.84158415842</c:v>
                </c:pt>
                <c:pt idx="303">
                  <c:v>203407.32236842104</c:v>
                </c:pt>
                <c:pt idx="304">
                  <c:v>203419.268852459</c:v>
                </c:pt>
                <c:pt idx="305">
                  <c:v>203419.07843137256</c:v>
                </c:pt>
                <c:pt idx="306">
                  <c:v>203418.88925081433</c:v>
                </c:pt>
                <c:pt idx="307">
                  <c:v>203412.22402597402</c:v>
                </c:pt>
                <c:pt idx="308">
                  <c:v>203386.23300970873</c:v>
                </c:pt>
                <c:pt idx="309">
                  <c:v>203390.01290322581</c:v>
                </c:pt>
                <c:pt idx="310">
                  <c:v>203388.63665594856</c:v>
                </c:pt>
                <c:pt idx="311">
                  <c:v>203388.54807692306</c:v>
                </c:pt>
                <c:pt idx="312">
                  <c:v>203402.48242811501</c:v>
                </c:pt>
                <c:pt idx="313">
                  <c:v>203406.16242038217</c:v>
                </c:pt>
                <c:pt idx="314">
                  <c:v>203386.6857142857</c:v>
                </c:pt>
                <c:pt idx="315">
                  <c:v>203392.91772151898</c:v>
                </c:pt>
                <c:pt idx="316">
                  <c:v>203389.04100946372</c:v>
                </c:pt>
                <c:pt idx="317">
                  <c:v>203369.49056603774</c:v>
                </c:pt>
                <c:pt idx="318">
                  <c:v>203376.64890282133</c:v>
                </c:pt>
                <c:pt idx="319">
                  <c:v>203388.13125000001</c:v>
                </c:pt>
                <c:pt idx="320">
                  <c:v>203397.99065420561</c:v>
                </c:pt>
                <c:pt idx="321">
                  <c:v>203387.96273291926</c:v>
                </c:pt>
                <c:pt idx="322">
                  <c:v>203373.05572755417</c:v>
                </c:pt>
                <c:pt idx="323">
                  <c:v>203377.94444444444</c:v>
                </c:pt>
                <c:pt idx="324">
                  <c:v>203386.48615384614</c:v>
                </c:pt>
                <c:pt idx="325">
                  <c:v>203360.70552147238</c:v>
                </c:pt>
                <c:pt idx="326">
                  <c:v>203374.12844036697</c:v>
                </c:pt>
                <c:pt idx="327">
                  <c:v>203375.30487804877</c:v>
                </c:pt>
                <c:pt idx="328">
                  <c:v>203383.75075987843</c:v>
                </c:pt>
                <c:pt idx="329">
                  <c:v>203392.14545454545</c:v>
                </c:pt>
                <c:pt idx="330">
                  <c:v>203389.64048338367</c:v>
                </c:pt>
                <c:pt idx="331">
                  <c:v>203400.3704819277</c:v>
                </c:pt>
                <c:pt idx="332">
                  <c:v>203401.45045045044</c:v>
                </c:pt>
                <c:pt idx="333">
                  <c:v>203398.94011976049</c:v>
                </c:pt>
                <c:pt idx="334">
                  <c:v>203392.87164179105</c:v>
                </c:pt>
                <c:pt idx="335">
                  <c:v>203396.33928571429</c:v>
                </c:pt>
                <c:pt idx="336">
                  <c:v>203408.07418397625</c:v>
                </c:pt>
                <c:pt idx="337">
                  <c:v>203392.58875739644</c:v>
                </c:pt>
                <c:pt idx="338">
                  <c:v>203396.02654867255</c:v>
                </c:pt>
                <c:pt idx="339">
                  <c:v>203405.31176470587</c:v>
                </c:pt>
                <c:pt idx="340">
                  <c:v>203405.18181818182</c:v>
                </c:pt>
                <c:pt idx="341">
                  <c:v>203409.71929824562</c:v>
                </c:pt>
                <c:pt idx="342">
                  <c:v>203404.92419825072</c:v>
                </c:pt>
                <c:pt idx="343">
                  <c:v>203411.45930232559</c:v>
                </c:pt>
                <c:pt idx="344">
                  <c:v>203412.46956521738</c:v>
                </c:pt>
                <c:pt idx="345">
                  <c:v>203410.01445086705</c:v>
                </c:pt>
                <c:pt idx="346">
                  <c:v>203405.27377521613</c:v>
                </c:pt>
                <c:pt idx="347">
                  <c:v>203404</c:v>
                </c:pt>
                <c:pt idx="348">
                  <c:v>203405.0200573066</c:v>
                </c:pt>
                <c:pt idx="349">
                  <c:v>203415.43714285715</c:v>
                </c:pt>
                <c:pt idx="350">
                  <c:v>203402.77777777778</c:v>
                </c:pt>
                <c:pt idx="351">
                  <c:v>203413.99431818182</c:v>
                </c:pt>
                <c:pt idx="352">
                  <c:v>203365.20963172804</c:v>
                </c:pt>
                <c:pt idx="353">
                  <c:v>203370.83333333334</c:v>
                </c:pt>
                <c:pt idx="354">
                  <c:v>203377.54929577466</c:v>
                </c:pt>
                <c:pt idx="355">
                  <c:v>203387.58988764044</c:v>
                </c:pt>
                <c:pt idx="356">
                  <c:v>203398.6918767507</c:v>
                </c:pt>
                <c:pt idx="357">
                  <c:v>203384.09776536314</c:v>
                </c:pt>
                <c:pt idx="358">
                  <c:v>203386.25626740948</c:v>
                </c:pt>
                <c:pt idx="359">
                  <c:v>203387.29444444444</c:v>
                </c:pt>
                <c:pt idx="360">
                  <c:v>203381.69529085871</c:v>
                </c:pt>
                <c:pt idx="361">
                  <c:v>203387.14917127072</c:v>
                </c:pt>
                <c:pt idx="362">
                  <c:v>203396.9696969697</c:v>
                </c:pt>
                <c:pt idx="363">
                  <c:v>203394.67857142858</c:v>
                </c:pt>
                <c:pt idx="364">
                  <c:v>203390.21369863013</c:v>
                </c:pt>
                <c:pt idx="365">
                  <c:v>203400.21584699454</c:v>
                </c:pt>
                <c:pt idx="366">
                  <c:v>203395.76021798365</c:v>
                </c:pt>
                <c:pt idx="367">
                  <c:v>203396.75</c:v>
                </c:pt>
                <c:pt idx="368">
                  <c:v>203399.89701897019</c:v>
                </c:pt>
                <c:pt idx="369">
                  <c:v>203397.63513513515</c:v>
                </c:pt>
                <c:pt idx="370">
                  <c:v>203399.68733153638</c:v>
                </c:pt>
                <c:pt idx="371">
                  <c:v>203404.94623655913</c:v>
                </c:pt>
                <c:pt idx="372">
                  <c:v>203408.03753351208</c:v>
                </c:pt>
                <c:pt idx="373">
                  <c:v>203394.04278074866</c:v>
                </c:pt>
                <c:pt idx="374">
                  <c:v>203400.06666666668</c:v>
                </c:pt>
                <c:pt idx="375">
                  <c:v>203385.10638297873</c:v>
                </c:pt>
                <c:pt idx="376">
                  <c:v>203381.86737400529</c:v>
                </c:pt>
                <c:pt idx="377">
                  <c:v>203375.20899470898</c:v>
                </c:pt>
                <c:pt idx="378">
                  <c:v>203377.27704485488</c:v>
                </c:pt>
                <c:pt idx="379">
                  <c:v>203384.58421052631</c:v>
                </c:pt>
                <c:pt idx="380">
                  <c:v>203385.0341207349</c:v>
                </c:pt>
                <c:pt idx="381">
                  <c:v>203386.01570680627</c:v>
                </c:pt>
                <c:pt idx="382">
                  <c:v>203355.20104438643</c:v>
                </c:pt>
                <c:pt idx="383">
                  <c:v>203352.09895833334</c:v>
                </c:pt>
                <c:pt idx="384">
                  <c:v>203354.1948051948</c:v>
                </c:pt>
                <c:pt idx="385">
                  <c:v>203355.24611398965</c:v>
                </c:pt>
                <c:pt idx="386">
                  <c:v>203355.26098191214</c:v>
                </c:pt>
                <c:pt idx="387">
                  <c:v>203342.93556701031</c:v>
                </c:pt>
                <c:pt idx="388">
                  <c:v>203284.48329048842</c:v>
                </c:pt>
                <c:pt idx="389">
                  <c:v>203283.6564102564</c:v>
                </c:pt>
                <c:pt idx="390">
                  <c:v>203284.87468030691</c:v>
                </c:pt>
                <c:pt idx="391">
                  <c:v>203289.14030612246</c:v>
                </c:pt>
                <c:pt idx="392">
                  <c:v>203296.93384223917</c:v>
                </c:pt>
                <c:pt idx="393">
                  <c:v>203292.03299492385</c:v>
                </c:pt>
                <c:pt idx="394">
                  <c:v>203296.24810126581</c:v>
                </c:pt>
                <c:pt idx="395">
                  <c:v>203294.39646464647</c:v>
                </c:pt>
                <c:pt idx="396">
                  <c:v>203289.77329974811</c:v>
                </c:pt>
                <c:pt idx="397">
                  <c:v>203285.94221105528</c:v>
                </c:pt>
                <c:pt idx="398">
                  <c:v>203277.11779448623</c:v>
                </c:pt>
                <c:pt idx="399">
                  <c:v>203267.35250000001</c:v>
                </c:pt>
                <c:pt idx="400">
                  <c:v>203276.7880299252</c:v>
                </c:pt>
                <c:pt idx="401">
                  <c:v>203284.93781094527</c:v>
                </c:pt>
                <c:pt idx="402">
                  <c:v>203281.16625310175</c:v>
                </c:pt>
                <c:pt idx="403">
                  <c:v>203280.37623762377</c:v>
                </c:pt>
                <c:pt idx="404">
                  <c:v>203274.66419753086</c:v>
                </c:pt>
                <c:pt idx="405">
                  <c:v>203285.68719211823</c:v>
                </c:pt>
                <c:pt idx="406">
                  <c:v>203284.89189189189</c:v>
                </c:pt>
                <c:pt idx="407">
                  <c:v>203282.14460784313</c:v>
                </c:pt>
                <c:pt idx="408">
                  <c:v>203292.09290953545</c:v>
                </c:pt>
                <c:pt idx="409">
                  <c:v>203301.01951219511</c:v>
                </c:pt>
                <c:pt idx="410">
                  <c:v>203303.10705596107</c:v>
                </c:pt>
                <c:pt idx="411">
                  <c:v>203296.46844660194</c:v>
                </c:pt>
                <c:pt idx="412">
                  <c:v>203289.86198547215</c:v>
                </c:pt>
                <c:pt idx="413">
                  <c:v>203291.961352657</c:v>
                </c:pt>
                <c:pt idx="414">
                  <c:v>203289.24337349398</c:v>
                </c:pt>
                <c:pt idx="415">
                  <c:v>203288.45673076922</c:v>
                </c:pt>
                <c:pt idx="416">
                  <c:v>203294.3717026379</c:v>
                </c:pt>
                <c:pt idx="417">
                  <c:v>203291.66746411484</c:v>
                </c:pt>
                <c:pt idx="418">
                  <c:v>203294.68973747018</c:v>
                </c:pt>
                <c:pt idx="419">
                  <c:v>203294.84761904762</c:v>
                </c:pt>
                <c:pt idx="420">
                  <c:v>203285.52731591449</c:v>
                </c:pt>
                <c:pt idx="421">
                  <c:v>203294.21563981043</c:v>
                </c:pt>
                <c:pt idx="422">
                  <c:v>203296.26004728134</c:v>
                </c:pt>
                <c:pt idx="423">
                  <c:v>203299.2358490566</c:v>
                </c:pt>
                <c:pt idx="424">
                  <c:v>203305.01411764705</c:v>
                </c:pt>
                <c:pt idx="425">
                  <c:v>203305.14553990611</c:v>
                </c:pt>
                <c:pt idx="426">
                  <c:v>203305.27634660422</c:v>
                </c:pt>
                <c:pt idx="427">
                  <c:v>203307.49532710281</c:v>
                </c:pt>
                <c:pt idx="428">
                  <c:v>203309.48018648018</c:v>
                </c:pt>
                <c:pt idx="429">
                  <c:v>203307.7441860465</c:v>
                </c:pt>
                <c:pt idx="430">
                  <c:v>203309.71925754059</c:v>
                </c:pt>
                <c:pt idx="431">
                  <c:v>203283.49537037036</c:v>
                </c:pt>
                <c:pt idx="432">
                  <c:v>203290.1247113164</c:v>
                </c:pt>
                <c:pt idx="433">
                  <c:v>203299.48156682026</c:v>
                </c:pt>
                <c:pt idx="434">
                  <c:v>203308.79540229886</c:v>
                </c:pt>
                <c:pt idx="435">
                  <c:v>203292.43119266056</c:v>
                </c:pt>
                <c:pt idx="436">
                  <c:v>203288.0228832952</c:v>
                </c:pt>
                <c:pt idx="437">
                  <c:v>203298.2100456621</c:v>
                </c:pt>
                <c:pt idx="438">
                  <c:v>203297.44419134397</c:v>
                </c:pt>
                <c:pt idx="439">
                  <c:v>203290.78409090909</c:v>
                </c:pt>
                <c:pt idx="440">
                  <c:v>203296.37188208615</c:v>
                </c:pt>
                <c:pt idx="441">
                  <c:v>203303.73981900452</c:v>
                </c:pt>
                <c:pt idx="442">
                  <c:v>203306.57110609481</c:v>
                </c:pt>
                <c:pt idx="443">
                  <c:v>203303.99774774775</c:v>
                </c:pt>
                <c:pt idx="444">
                  <c:v>203305.91910112358</c:v>
                </c:pt>
                <c:pt idx="445">
                  <c:v>203303.35874439462</c:v>
                </c:pt>
                <c:pt idx="446">
                  <c:v>203290.99105145413</c:v>
                </c:pt>
                <c:pt idx="447">
                  <c:v>203286.69419642858</c:v>
                </c:pt>
                <c:pt idx="448">
                  <c:v>203287.74832962139</c:v>
                </c:pt>
                <c:pt idx="449">
                  <c:v>203290.57111111112</c:v>
                </c:pt>
                <c:pt idx="450">
                  <c:v>203289.84257206207</c:v>
                </c:pt>
                <c:pt idx="451">
                  <c:v>203289.11725663717</c:v>
                </c:pt>
                <c:pt idx="452">
                  <c:v>203297.42163355407</c:v>
                </c:pt>
                <c:pt idx="453">
                  <c:v>203294.92511013217</c:v>
                </c:pt>
                <c:pt idx="454">
                  <c:v>203302.96263736262</c:v>
                </c:pt>
                <c:pt idx="455">
                  <c:v>203291.7149122807</c:v>
                </c:pt>
                <c:pt idx="456">
                  <c:v>203293.61269146609</c:v>
                </c:pt>
                <c:pt idx="457">
                  <c:v>203295.50218340612</c:v>
                </c:pt>
                <c:pt idx="458">
                  <c:v>203294.77559912854</c:v>
                </c:pt>
                <c:pt idx="459">
                  <c:v>203285.37826086956</c:v>
                </c:pt>
                <c:pt idx="460">
                  <c:v>203286.40780911062</c:v>
                </c:pt>
                <c:pt idx="461">
                  <c:v>203292.61471861473</c:v>
                </c:pt>
                <c:pt idx="462">
                  <c:v>203295.34773218143</c:v>
                </c:pt>
                <c:pt idx="463">
                  <c:v>203292.90948275861</c:v>
                </c:pt>
                <c:pt idx="464">
                  <c:v>203294.34193548388</c:v>
                </c:pt>
                <c:pt idx="465">
                  <c:v>203292.77253218883</c:v>
                </c:pt>
                <c:pt idx="466">
                  <c:v>203296.33618843684</c:v>
                </c:pt>
                <c:pt idx="467">
                  <c:v>203299.88461538462</c:v>
                </c:pt>
                <c:pt idx="468">
                  <c:v>203302.56716417911</c:v>
                </c:pt>
                <c:pt idx="469">
                  <c:v>203311.18085106384</c:v>
                </c:pt>
                <c:pt idx="470">
                  <c:v>203307.89384288748</c:v>
                </c:pt>
                <c:pt idx="471">
                  <c:v>203307.16101694916</c:v>
                </c:pt>
                <c:pt idx="472">
                  <c:v>203309.80549682875</c:v>
                </c:pt>
                <c:pt idx="473">
                  <c:v>203302.33755274263</c:v>
                </c:pt>
                <c:pt idx="474">
                  <c:v>203299.94105263159</c:v>
                </c:pt>
                <c:pt idx="475">
                  <c:v>203300.06932773109</c:v>
                </c:pt>
                <c:pt idx="476">
                  <c:v>203295.17819706499</c:v>
                </c:pt>
                <c:pt idx="477">
                  <c:v>203301.99372384936</c:v>
                </c:pt>
                <c:pt idx="478">
                  <c:v>203299.61795407097</c:v>
                </c:pt>
                <c:pt idx="479">
                  <c:v>203300.15208333332</c:v>
                </c:pt>
                <c:pt idx="480">
                  <c:v>203301.10810810811</c:v>
                </c:pt>
                <c:pt idx="481">
                  <c:v>203308.68257261411</c:v>
                </c:pt>
                <c:pt idx="482">
                  <c:v>203317.05175983437</c:v>
                </c:pt>
                <c:pt idx="483">
                  <c:v>203313.02066115703</c:v>
                </c:pt>
                <c:pt idx="484">
                  <c:v>203313.11958762887</c:v>
                </c:pt>
                <c:pt idx="485">
                  <c:v>203314.86008230451</c:v>
                </c:pt>
                <c:pt idx="486">
                  <c:v>203317.41273100616</c:v>
                </c:pt>
                <c:pt idx="487">
                  <c:v>203311.77868852459</c:v>
                </c:pt>
                <c:pt idx="488">
                  <c:v>203302.08793456032</c:v>
                </c:pt>
                <c:pt idx="489">
                  <c:v>203311.16530612245</c:v>
                </c:pt>
                <c:pt idx="490">
                  <c:v>203312.07942973523</c:v>
                </c:pt>
                <c:pt idx="491">
                  <c:v>203303.25813008129</c:v>
                </c:pt>
                <c:pt idx="492">
                  <c:v>203277.0527383367</c:v>
                </c:pt>
                <c:pt idx="493">
                  <c:v>203257.83805668016</c:v>
                </c:pt>
                <c:pt idx="494">
                  <c:v>203252.40404040404</c:v>
                </c:pt>
                <c:pt idx="495">
                  <c:v>203256.64516129033</c:v>
                </c:pt>
                <c:pt idx="496">
                  <c:v>203254.44668008049</c:v>
                </c:pt>
                <c:pt idx="497">
                  <c:v>203252.85341365461</c:v>
                </c:pt>
                <c:pt idx="498">
                  <c:v>203257.06813627254</c:v>
                </c:pt>
                <c:pt idx="499">
                  <c:v>203266.054</c:v>
                </c:pt>
                <c:pt idx="500">
                  <c:v>203264.65069860278</c:v>
                </c:pt>
                <c:pt idx="501">
                  <c:v>203269.40836653387</c:v>
                </c:pt>
                <c:pt idx="502">
                  <c:v>203269.59045725645</c:v>
                </c:pt>
                <c:pt idx="503">
                  <c:v>203273.13293650793</c:v>
                </c:pt>
                <c:pt idx="504">
                  <c:v>203280.41782178218</c:v>
                </c:pt>
                <c:pt idx="505">
                  <c:v>203286.48814229248</c:v>
                </c:pt>
                <c:pt idx="506">
                  <c:v>203285.84812623274</c:v>
                </c:pt>
                <c:pt idx="507">
                  <c:v>203288.35236220472</c:v>
                </c:pt>
                <c:pt idx="508">
                  <c:v>203295.74459724952</c:v>
                </c:pt>
                <c:pt idx="509">
                  <c:v>203299.78431372548</c:v>
                </c:pt>
                <c:pt idx="510">
                  <c:v>203299.90410958903</c:v>
                </c:pt>
                <c:pt idx="511">
                  <c:v>203303.140625</c:v>
                </c:pt>
                <c:pt idx="512">
                  <c:v>203304.03118908382</c:v>
                </c:pt>
                <c:pt idx="513">
                  <c:v>203308.79961089493</c:v>
                </c:pt>
                <c:pt idx="514">
                  <c:v>203310.45048543689</c:v>
                </c:pt>
                <c:pt idx="515">
                  <c:v>203313.63565891472</c:v>
                </c:pt>
                <c:pt idx="516">
                  <c:v>203309.86847195358</c:v>
                </c:pt>
                <c:pt idx="517">
                  <c:v>203312.27799227799</c:v>
                </c:pt>
                <c:pt idx="518">
                  <c:v>203313.90944123315</c:v>
                </c:pt>
                <c:pt idx="519">
                  <c:v>203315.53461538462</c:v>
                </c:pt>
                <c:pt idx="520">
                  <c:v>203323.28023032629</c:v>
                </c:pt>
                <c:pt idx="521">
                  <c:v>203329.08237547893</c:v>
                </c:pt>
                <c:pt idx="522">
                  <c:v>203331.43212237093</c:v>
                </c:pt>
                <c:pt idx="523">
                  <c:v>203311.48664122136</c:v>
                </c:pt>
                <c:pt idx="524">
                  <c:v>203319.94095238094</c:v>
                </c:pt>
                <c:pt idx="525">
                  <c:v>203326.84600760456</c:v>
                </c:pt>
                <c:pt idx="526">
                  <c:v>203321.6110056926</c:v>
                </c:pt>
                <c:pt idx="527">
                  <c:v>203311.86174242425</c:v>
                </c:pt>
                <c:pt idx="528">
                  <c:v>203319.49716446124</c:v>
                </c:pt>
                <c:pt idx="529">
                  <c:v>203312.8</c:v>
                </c:pt>
                <c:pt idx="530">
                  <c:v>203311.38794726931</c:v>
                </c:pt>
                <c:pt idx="531">
                  <c:v>203311.48120300751</c:v>
                </c:pt>
                <c:pt idx="532">
                  <c:v>203314.56285178236</c:v>
                </c:pt>
                <c:pt idx="533">
                  <c:v>203319.88014981273</c:v>
                </c:pt>
                <c:pt idx="534">
                  <c:v>203322.19439252335</c:v>
                </c:pt>
                <c:pt idx="535">
                  <c:v>203324.5</c:v>
                </c:pt>
                <c:pt idx="536">
                  <c:v>203326.05400372439</c:v>
                </c:pt>
                <c:pt idx="537">
                  <c:v>203328.343866171</c:v>
                </c:pt>
                <c:pt idx="538">
                  <c:v>203327.66419294992</c:v>
                </c:pt>
                <c:pt idx="539">
                  <c:v>203329.20370370371</c:v>
                </c:pt>
                <c:pt idx="540">
                  <c:v>203335.16266173753</c:v>
                </c:pt>
                <c:pt idx="541">
                  <c:v>203331.52952029521</c:v>
                </c:pt>
                <c:pt idx="542">
                  <c:v>203325.50644567219</c:v>
                </c:pt>
                <c:pt idx="543">
                  <c:v>203321.9044117647</c:v>
                </c:pt>
                <c:pt idx="544">
                  <c:v>203322.70825688072</c:v>
                </c:pt>
                <c:pt idx="545">
                  <c:v>203330.81684981685</c:v>
                </c:pt>
                <c:pt idx="546">
                  <c:v>203325.76599634369</c:v>
                </c:pt>
                <c:pt idx="547">
                  <c:v>203326.55839416059</c:v>
                </c:pt>
                <c:pt idx="548">
                  <c:v>203334.61566484519</c:v>
                </c:pt>
                <c:pt idx="549">
                  <c:v>203336.11454545453</c:v>
                </c:pt>
                <c:pt idx="550">
                  <c:v>203341.95281306715</c:v>
                </c:pt>
                <c:pt idx="551">
                  <c:v>203343.4329710145</c:v>
                </c:pt>
                <c:pt idx="552">
                  <c:v>203343.46473779384</c:v>
                </c:pt>
                <c:pt idx="553">
                  <c:v>203348.53790613718</c:v>
                </c:pt>
                <c:pt idx="554">
                  <c:v>203354.31171171172</c:v>
                </c:pt>
                <c:pt idx="555">
                  <c:v>203353.60611510792</c:v>
                </c:pt>
                <c:pt idx="556">
                  <c:v>203357.91741472171</c:v>
                </c:pt>
                <c:pt idx="557">
                  <c:v>203355.77777777778</c:v>
                </c:pt>
                <c:pt idx="558">
                  <c:v>203349.36314847943</c:v>
                </c:pt>
                <c:pt idx="559">
                  <c:v>203355.79642857143</c:v>
                </c:pt>
                <c:pt idx="560">
                  <c:v>203360.78431372548</c:v>
                </c:pt>
                <c:pt idx="561">
                  <c:v>203357.23487544485</c:v>
                </c:pt>
                <c:pt idx="562">
                  <c:v>203363.61989342805</c:v>
                </c:pt>
                <c:pt idx="563">
                  <c:v>203369.27482269504</c:v>
                </c:pt>
                <c:pt idx="564">
                  <c:v>203362.90442477877</c:v>
                </c:pt>
                <c:pt idx="565">
                  <c:v>203362.1961130742</c:v>
                </c:pt>
                <c:pt idx="566">
                  <c:v>203361.49029982364</c:v>
                </c:pt>
                <c:pt idx="567">
                  <c:v>203355.16725352113</c:v>
                </c:pt>
                <c:pt idx="568">
                  <c:v>203360.78734622145</c:v>
                </c:pt>
                <c:pt idx="569">
                  <c:v>203354.48771929825</c:v>
                </c:pt>
                <c:pt idx="570">
                  <c:v>203360.08931698775</c:v>
                </c:pt>
                <c:pt idx="571">
                  <c:v>203356.60314685316</c:v>
                </c:pt>
                <c:pt idx="572">
                  <c:v>203362.1815008726</c:v>
                </c:pt>
                <c:pt idx="573">
                  <c:v>203363.56968641115</c:v>
                </c:pt>
                <c:pt idx="574">
                  <c:v>203369.81043478262</c:v>
                </c:pt>
                <c:pt idx="575">
                  <c:v>203353.16145833334</c:v>
                </c:pt>
                <c:pt idx="576">
                  <c:v>203349.0259965338</c:v>
                </c:pt>
                <c:pt idx="577">
                  <c:v>203355.25951557094</c:v>
                </c:pt>
                <c:pt idx="578">
                  <c:v>203355.95854922279</c:v>
                </c:pt>
                <c:pt idx="579">
                  <c:v>203357.34310344828</c:v>
                </c:pt>
                <c:pt idx="580">
                  <c:v>203347.73493975904</c:v>
                </c:pt>
                <c:pt idx="581">
                  <c:v>203350.5</c:v>
                </c:pt>
                <c:pt idx="582">
                  <c:v>203349.83361921099</c:v>
                </c:pt>
                <c:pt idx="583">
                  <c:v>203349.16952054793</c:v>
                </c:pt>
                <c:pt idx="584">
                  <c:v>203343.05128205128</c:v>
                </c:pt>
                <c:pt idx="585">
                  <c:v>203343.76279863482</c:v>
                </c:pt>
                <c:pt idx="586">
                  <c:v>203345.15161839864</c:v>
                </c:pt>
                <c:pt idx="587">
                  <c:v>203347.88775510204</c:v>
                </c:pt>
                <c:pt idx="588">
                  <c:v>203347.91001697793</c:v>
                </c:pt>
                <c:pt idx="589">
                  <c:v>203351.98983050848</c:v>
                </c:pt>
                <c:pt idx="590">
                  <c:v>203359.43147208123</c:v>
                </c:pt>
                <c:pt idx="591">
                  <c:v>203358.08614864864</c:v>
                </c:pt>
                <c:pt idx="592">
                  <c:v>203358.41989881956</c:v>
                </c:pt>
                <c:pt idx="593">
                  <c:v>203356.40909090909</c:v>
                </c:pt>
                <c:pt idx="594">
                  <c:v>203351.72268907563</c:v>
                </c:pt>
                <c:pt idx="595">
                  <c:v>203354.41610738254</c:v>
                </c:pt>
                <c:pt idx="596">
                  <c:v>203358.43718592965</c:v>
                </c:pt>
                <c:pt idx="597">
                  <c:v>203357.77424749164</c:v>
                </c:pt>
                <c:pt idx="598">
                  <c:v>203354.449081803</c:v>
                </c:pt>
                <c:pt idx="599">
                  <c:v>203351.13500000001</c:v>
                </c:pt>
                <c:pt idx="600">
                  <c:v>203344.51247920134</c:v>
                </c:pt>
                <c:pt idx="601">
                  <c:v>203337.24916943521</c:v>
                </c:pt>
                <c:pt idx="602">
                  <c:v>203342.58208955225</c:v>
                </c:pt>
                <c:pt idx="603">
                  <c:v>203340.63079470198</c:v>
                </c:pt>
                <c:pt idx="604">
                  <c:v>203342.6429752066</c:v>
                </c:pt>
                <c:pt idx="605">
                  <c:v>203348.59900990099</c:v>
                </c:pt>
                <c:pt idx="606">
                  <c:v>203354.69851729818</c:v>
                </c:pt>
                <c:pt idx="607">
                  <c:v>203348.47039473685</c:v>
                </c:pt>
                <c:pt idx="608">
                  <c:v>203342.58784893269</c:v>
                </c:pt>
                <c:pt idx="609">
                  <c:v>203338.69344262296</c:v>
                </c:pt>
                <c:pt idx="610">
                  <c:v>203336.11783960721</c:v>
                </c:pt>
                <c:pt idx="611">
                  <c:v>203334.20261437909</c:v>
                </c:pt>
                <c:pt idx="612">
                  <c:v>203329.69004893964</c:v>
                </c:pt>
                <c:pt idx="613">
                  <c:v>203334.28990228014</c:v>
                </c:pt>
                <c:pt idx="614">
                  <c:v>203338.87479674796</c:v>
                </c:pt>
                <c:pt idx="615">
                  <c:v>203344.74025974027</c:v>
                </c:pt>
                <c:pt idx="616">
                  <c:v>203349.94003241492</c:v>
                </c:pt>
                <c:pt idx="617">
                  <c:v>203350.60355987056</c:v>
                </c:pt>
                <c:pt idx="618">
                  <c:v>203348.04200323101</c:v>
                </c:pt>
                <c:pt idx="619">
                  <c:v>203355.14193548387</c:v>
                </c:pt>
                <c:pt idx="620">
                  <c:v>203353.22383252819</c:v>
                </c:pt>
                <c:pt idx="621">
                  <c:v>203354.5192926045</c:v>
                </c:pt>
                <c:pt idx="622">
                  <c:v>203351.96789727127</c:v>
                </c:pt>
                <c:pt idx="623">
                  <c:v>203357.73717948719</c:v>
                </c:pt>
                <c:pt idx="624">
                  <c:v>203356.4656</c:v>
                </c:pt>
                <c:pt idx="625">
                  <c:v>203357.74760383388</c:v>
                </c:pt>
                <c:pt idx="626">
                  <c:v>203357.75279106857</c:v>
                </c:pt>
                <c:pt idx="627">
                  <c:v>203361.40764331209</c:v>
                </c:pt>
                <c:pt idx="628">
                  <c:v>203365.21303656598</c:v>
                </c:pt>
                <c:pt idx="629">
                  <c:v>203364.57301587303</c:v>
                </c:pt>
                <c:pt idx="630">
                  <c:v>203357.61172741681</c:v>
                </c:pt>
                <c:pt idx="631">
                  <c:v>203361.40506329114</c:v>
                </c:pt>
                <c:pt idx="632">
                  <c:v>203366.44707740916</c:v>
                </c:pt>
                <c:pt idx="633">
                  <c:v>203365.80914826499</c:v>
                </c:pt>
                <c:pt idx="634">
                  <c:v>203362.03149606299</c:v>
                </c:pt>
                <c:pt idx="635">
                  <c:v>203360.77515723271</c:v>
                </c:pt>
                <c:pt idx="636">
                  <c:v>203364.53375196233</c:v>
                </c:pt>
                <c:pt idx="637">
                  <c:v>203369.21630094043</c:v>
                </c:pt>
                <c:pt idx="638">
                  <c:v>203365.45696400627</c:v>
                </c:pt>
                <c:pt idx="639">
                  <c:v>203359.83906249999</c:v>
                </c:pt>
                <c:pt idx="640">
                  <c:v>203365.59750390015</c:v>
                </c:pt>
                <c:pt idx="641">
                  <c:v>203366.83333333334</c:v>
                </c:pt>
                <c:pt idx="642">
                  <c:v>203358.13685847589</c:v>
                </c:pt>
                <c:pt idx="643">
                  <c:v>203361.85869565216</c:v>
                </c:pt>
                <c:pt idx="644">
                  <c:v>203368.04341085273</c:v>
                </c:pt>
                <c:pt idx="645">
                  <c:v>203365.56191950463</c:v>
                </c:pt>
                <c:pt idx="646">
                  <c:v>203368.63833075736</c:v>
                </c:pt>
                <c:pt idx="647">
                  <c:v>203369.85802469135</c:v>
                </c:pt>
                <c:pt idx="648">
                  <c:v>203373.53312788907</c:v>
                </c:pt>
                <c:pt idx="649">
                  <c:v>203380.26615384614</c:v>
                </c:pt>
                <c:pt idx="650">
                  <c:v>203376.55913978495</c:v>
                </c:pt>
                <c:pt idx="651">
                  <c:v>203370.41564417179</c:v>
                </c:pt>
                <c:pt idx="652">
                  <c:v>203375.90045941807</c:v>
                </c:pt>
                <c:pt idx="653">
                  <c:v>203372.82721712539</c:v>
                </c:pt>
                <c:pt idx="654">
                  <c:v>203367.93587786259</c:v>
                </c:pt>
                <c:pt idx="655">
                  <c:v>203367.92530487804</c:v>
                </c:pt>
                <c:pt idx="656">
                  <c:v>203370.95129375951</c:v>
                </c:pt>
                <c:pt idx="657">
                  <c:v>203370.93617021278</c:v>
                </c:pt>
                <c:pt idx="658">
                  <c:v>203369.10470409712</c:v>
                </c:pt>
                <c:pt idx="659">
                  <c:v>203369.69696969696</c:v>
                </c:pt>
                <c:pt idx="660">
                  <c:v>203372.09833585477</c:v>
                </c:pt>
                <c:pt idx="661">
                  <c:v>203372.08157099699</c:v>
                </c:pt>
                <c:pt idx="662">
                  <c:v>203370.25942684765</c:v>
                </c:pt>
                <c:pt idx="663">
                  <c:v>203375.05271084336</c:v>
                </c:pt>
                <c:pt idx="664">
                  <c:v>203374.43157894738</c:v>
                </c:pt>
                <c:pt idx="665">
                  <c:v>203372.01501501503</c:v>
                </c:pt>
                <c:pt idx="666">
                  <c:v>203371.40029985007</c:v>
                </c:pt>
                <c:pt idx="667">
                  <c:v>203371.38473053894</c:v>
                </c:pt>
                <c:pt idx="668">
                  <c:v>203372.56203288489</c:v>
                </c:pt>
                <c:pt idx="669">
                  <c:v>203367.18507462688</c:v>
                </c:pt>
                <c:pt idx="670">
                  <c:v>203371.33830104323</c:v>
                </c:pt>
                <c:pt idx="671">
                  <c:v>203371.91666666666</c:v>
                </c:pt>
                <c:pt idx="672">
                  <c:v>203368.34323922734</c:v>
                </c:pt>
                <c:pt idx="673">
                  <c:v>203370.10830860535</c:v>
                </c:pt>
                <c:pt idx="674">
                  <c:v>203365.36592592593</c:v>
                </c:pt>
                <c:pt idx="675">
                  <c:v>203358.86686390534</c:v>
                </c:pt>
                <c:pt idx="676">
                  <c:v>203351.93057607091</c:v>
                </c:pt>
                <c:pt idx="677">
                  <c:v>203348.41297935104</c:v>
                </c:pt>
                <c:pt idx="678">
                  <c:v>203350.9263622975</c:v>
                </c:pt>
                <c:pt idx="679">
                  <c:v>203345.66029411764</c:v>
                </c:pt>
                <c:pt idx="680">
                  <c:v>203343.92511013217</c:v>
                </c:pt>
                <c:pt idx="681">
                  <c:v>203349.80058651028</c:v>
                </c:pt>
                <c:pt idx="682">
                  <c:v>203349.96046852123</c:v>
                </c:pt>
                <c:pt idx="683">
                  <c:v>203342.97660818713</c:v>
                </c:pt>
                <c:pt idx="684">
                  <c:v>203341.25547445254</c:v>
                </c:pt>
                <c:pt idx="685">
                  <c:v>203331.97813411077</c:v>
                </c:pt>
                <c:pt idx="686">
                  <c:v>203334.34352256186</c:v>
                </c:pt>
                <c:pt idx="687">
                  <c:v>203334.96220930232</c:v>
                </c:pt>
                <c:pt idx="688">
                  <c:v>203323.70101596517</c:v>
                </c:pt>
                <c:pt idx="689">
                  <c:v>203320.86376811593</c:v>
                </c:pt>
                <c:pt idx="690">
                  <c:v>203321.49927641099</c:v>
                </c:pt>
                <c:pt idx="691">
                  <c:v>203323.28612716764</c:v>
                </c:pt>
                <c:pt idx="692">
                  <c:v>203325.64357864359</c:v>
                </c:pt>
                <c:pt idx="693">
                  <c:v>203317.64553314121</c:v>
                </c:pt>
                <c:pt idx="694">
                  <c:v>203323.4489208633</c:v>
                </c:pt>
                <c:pt idx="695">
                  <c:v>203318.76149425286</c:v>
                </c:pt>
                <c:pt idx="696">
                  <c:v>203320.53945480631</c:v>
                </c:pt>
                <c:pt idx="697">
                  <c:v>203321.8782234957</c:v>
                </c:pt>
                <c:pt idx="698">
                  <c:v>203325.21316165951</c:v>
                </c:pt>
                <c:pt idx="699">
                  <c:v>203322.41428571427</c:v>
                </c:pt>
                <c:pt idx="700">
                  <c:v>203319.05420827388</c:v>
                </c:pt>
                <c:pt idx="701">
                  <c:v>203317.97720797721</c:v>
                </c:pt>
                <c:pt idx="702">
                  <c:v>203315.7681365576</c:v>
                </c:pt>
                <c:pt idx="703">
                  <c:v>203316.96590909091</c:v>
                </c:pt>
                <c:pt idx="704">
                  <c:v>203320.27943262411</c:v>
                </c:pt>
                <c:pt idx="705">
                  <c:v>203315.25070821529</c:v>
                </c:pt>
                <c:pt idx="706">
                  <c:v>203316.44413012729</c:v>
                </c:pt>
                <c:pt idx="707">
                  <c:v>203315.94350282487</c:v>
                </c:pt>
                <c:pt idx="708">
                  <c:v>203312.0677009873</c:v>
                </c:pt>
                <c:pt idx="709">
                  <c:v>203305.39295774649</c:v>
                </c:pt>
                <c:pt idx="710">
                  <c:v>203306.5935302391</c:v>
                </c:pt>
                <c:pt idx="711">
                  <c:v>203310.5926966292</c:v>
                </c:pt>
                <c:pt idx="712">
                  <c:v>203314.02103786817</c:v>
                </c:pt>
                <c:pt idx="713">
                  <c:v>203315.20448179272</c:v>
                </c:pt>
                <c:pt idx="714">
                  <c:v>203317.5006993007</c:v>
                </c:pt>
                <c:pt idx="715">
                  <c:v>203320.90502793295</c:v>
                </c:pt>
                <c:pt idx="716">
                  <c:v>203322.63040446304</c:v>
                </c:pt>
                <c:pt idx="717">
                  <c:v>203318.23816155989</c:v>
                </c:pt>
                <c:pt idx="718">
                  <c:v>203295.39360222532</c:v>
                </c:pt>
                <c:pt idx="719">
                  <c:v>203298.80972222221</c:v>
                </c:pt>
                <c:pt idx="720">
                  <c:v>203304.01386962552</c:v>
                </c:pt>
                <c:pt idx="721">
                  <c:v>203302.98753462604</c:v>
                </c:pt>
                <c:pt idx="722">
                  <c:v>203287.46887966804</c:v>
                </c:pt>
                <c:pt idx="723">
                  <c:v>203289.22375690608</c:v>
                </c:pt>
                <c:pt idx="724">
                  <c:v>203290.42344827586</c:v>
                </c:pt>
                <c:pt idx="725">
                  <c:v>203286.67355371901</c:v>
                </c:pt>
                <c:pt idx="726">
                  <c:v>203286.08253094912</c:v>
                </c:pt>
                <c:pt idx="727">
                  <c:v>203285.08928571429</c:v>
                </c:pt>
                <c:pt idx="728">
                  <c:v>203287.38271604938</c:v>
                </c:pt>
                <c:pt idx="729">
                  <c:v>203288.03013698632</c:v>
                </c:pt>
                <c:pt idx="730">
                  <c:v>203287.03830369358</c:v>
                </c:pt>
                <c:pt idx="731">
                  <c:v>203291.5</c:v>
                </c:pt>
                <c:pt idx="732">
                  <c:v>203289.41746248296</c:v>
                </c:pt>
                <c:pt idx="733">
                  <c:v>203286.25340599456</c:v>
                </c:pt>
                <c:pt idx="734">
                  <c:v>203284.72653061224</c:v>
                </c:pt>
                <c:pt idx="735">
                  <c:v>203285.91440217392</c:v>
                </c:pt>
                <c:pt idx="736">
                  <c:v>203286.01628222523</c:v>
                </c:pt>
                <c:pt idx="737">
                  <c:v>203289.36178861788</c:v>
                </c:pt>
                <c:pt idx="738">
                  <c:v>203295.39783491203</c:v>
                </c:pt>
                <c:pt idx="739">
                  <c:v>203295.75</c:v>
                </c:pt>
                <c:pt idx="740">
                  <c:v>203281.28744939272</c:v>
                </c:pt>
                <c:pt idx="741">
                  <c:v>203283.00808625337</c:v>
                </c:pt>
                <c:pt idx="742">
                  <c:v>203288.48317631223</c:v>
                </c:pt>
                <c:pt idx="743">
                  <c:v>203290.18951612903</c:v>
                </c:pt>
                <c:pt idx="744">
                  <c:v>203288.14228187921</c:v>
                </c:pt>
                <c:pt idx="745">
                  <c:v>203290.91420911529</c:v>
                </c:pt>
                <c:pt idx="746">
                  <c:v>203289.40562248995</c:v>
                </c:pt>
                <c:pt idx="747">
                  <c:v>203288.96791443852</c:v>
                </c:pt>
                <c:pt idx="748">
                  <c:v>203290.66221628839</c:v>
                </c:pt>
                <c:pt idx="749">
                  <c:v>203293.948</c:v>
                </c:pt>
                <c:pt idx="750">
                  <c:v>203297.75632490014</c:v>
                </c:pt>
                <c:pt idx="751">
                  <c:v>203299.96276595743</c:v>
                </c:pt>
                <c:pt idx="752">
                  <c:v>203303.75298804781</c:v>
                </c:pt>
                <c:pt idx="753">
                  <c:v>203302.7679045093</c:v>
                </c:pt>
                <c:pt idx="754">
                  <c:v>203304.43046357617</c:v>
                </c:pt>
                <c:pt idx="755">
                  <c:v>203308.72751322752</c:v>
                </c:pt>
                <c:pt idx="756">
                  <c:v>203304.05284015852</c:v>
                </c:pt>
                <c:pt idx="757">
                  <c:v>203305.70712401054</c:v>
                </c:pt>
                <c:pt idx="758">
                  <c:v>203305.77997364954</c:v>
                </c:pt>
                <c:pt idx="759">
                  <c:v>203310.05263157896</c:v>
                </c:pt>
                <c:pt idx="760">
                  <c:v>203313.78975032852</c:v>
                </c:pt>
                <c:pt idx="761">
                  <c:v>203308.61548556431</c:v>
                </c:pt>
                <c:pt idx="762">
                  <c:v>203311.29882044561</c:v>
                </c:pt>
                <c:pt idx="763">
                  <c:v>203314.36387434555</c:v>
                </c:pt>
                <c:pt idx="764">
                  <c:v>203311.81699346405</c:v>
                </c:pt>
                <c:pt idx="765">
                  <c:v>203311.36031331593</c:v>
                </c:pt>
                <c:pt idx="766">
                  <c:v>203314.0260756193</c:v>
                </c:pt>
                <c:pt idx="767">
                  <c:v>203313.56770833334</c:v>
                </c:pt>
                <c:pt idx="768">
                  <c:v>203313.11053315995</c:v>
                </c:pt>
                <c:pt idx="769">
                  <c:v>203308.89480519481</c:v>
                </c:pt>
                <c:pt idx="770">
                  <c:v>203306.89234760051</c:v>
                </c:pt>
                <c:pt idx="771">
                  <c:v>203305.92875647667</c:v>
                </c:pt>
                <c:pt idx="772">
                  <c:v>203307.03234152653</c:v>
                </c:pt>
                <c:pt idx="773">
                  <c:v>203303.49354005168</c:v>
                </c:pt>
                <c:pt idx="774">
                  <c:v>203305.1122580645</c:v>
                </c:pt>
                <c:pt idx="775">
                  <c:v>203307.24097938143</c:v>
                </c:pt>
                <c:pt idx="776">
                  <c:v>203306.28314028314</c:v>
                </c:pt>
                <c:pt idx="777">
                  <c:v>203303.2763496144</c:v>
                </c:pt>
                <c:pt idx="778">
                  <c:v>203306.42362002569</c:v>
                </c:pt>
                <c:pt idx="779">
                  <c:v>203303.93589743591</c:v>
                </c:pt>
                <c:pt idx="780">
                  <c:v>203304.00896286813</c:v>
                </c:pt>
                <c:pt idx="781">
                  <c:v>203307.65345268542</c:v>
                </c:pt>
                <c:pt idx="782">
                  <c:v>203307.72158365263</c:v>
                </c:pt>
                <c:pt idx="783">
                  <c:v>203308.80739795917</c:v>
                </c:pt>
                <c:pt idx="784">
                  <c:v>203305.31592356687</c:v>
                </c:pt>
                <c:pt idx="785">
                  <c:v>203309.95547073791</c:v>
                </c:pt>
                <c:pt idx="786">
                  <c:v>203313.06226175348</c:v>
                </c:pt>
                <c:pt idx="787">
                  <c:v>203318.69289340102</c:v>
                </c:pt>
                <c:pt idx="788">
                  <c:v>203324.30925221799</c:v>
                </c:pt>
                <c:pt idx="789">
                  <c:v>203316.77974683544</c:v>
                </c:pt>
                <c:pt idx="790">
                  <c:v>203310.27812895068</c:v>
                </c:pt>
                <c:pt idx="791">
                  <c:v>203311.34974747474</c:v>
                </c:pt>
                <c:pt idx="792">
                  <c:v>203311.41235813368</c:v>
                </c:pt>
                <c:pt idx="793">
                  <c:v>203312.98236775817</c:v>
                </c:pt>
                <c:pt idx="794">
                  <c:v>203314.54842767297</c:v>
                </c:pt>
                <c:pt idx="795">
                  <c:v>203320.12060301506</c:v>
                </c:pt>
                <c:pt idx="796">
                  <c:v>203323.67628607276</c:v>
                </c:pt>
                <c:pt idx="797">
                  <c:v>203314.46867167921</c:v>
                </c:pt>
                <c:pt idx="798">
                  <c:v>203320.02002503129</c:v>
                </c:pt>
                <c:pt idx="799">
                  <c:v>203324.68375</c:v>
                </c:pt>
                <c:pt idx="800">
                  <c:v>203326.22347066167</c:v>
                </c:pt>
                <c:pt idx="801">
                  <c:v>203323.28179551123</c:v>
                </c:pt>
                <c:pt idx="802">
                  <c:v>203327.30386052304</c:v>
                </c:pt>
                <c:pt idx="803">
                  <c:v>203330.19651741293</c:v>
                </c:pt>
                <c:pt idx="804">
                  <c:v>203332.21739130435</c:v>
                </c:pt>
                <c:pt idx="805">
                  <c:v>203335.71836228287</c:v>
                </c:pt>
                <c:pt idx="806">
                  <c:v>203329.32218091696</c:v>
                </c:pt>
                <c:pt idx="807">
                  <c:v>203331.33663366336</c:v>
                </c:pt>
                <c:pt idx="808">
                  <c:v>203334.82571075403</c:v>
                </c:pt>
                <c:pt idx="809">
                  <c:v>203332.3950617284</c:v>
                </c:pt>
                <c:pt idx="810">
                  <c:v>203326.03452527744</c:v>
                </c:pt>
                <c:pt idx="811">
                  <c:v>203328.53448275861</c:v>
                </c:pt>
                <c:pt idx="812">
                  <c:v>203328.57441574417</c:v>
                </c:pt>
                <c:pt idx="813">
                  <c:v>203330.08476658477</c:v>
                </c:pt>
                <c:pt idx="814">
                  <c:v>203335.01840490798</c:v>
                </c:pt>
                <c:pt idx="815">
                  <c:v>203334.07230392157</c:v>
                </c:pt>
                <c:pt idx="816">
                  <c:v>203333.12851897185</c:v>
                </c:pt>
                <c:pt idx="817">
                  <c:v>203327.30929095353</c:v>
                </c:pt>
                <c:pt idx="818">
                  <c:v>203327.83760683759</c:v>
                </c:pt>
                <c:pt idx="819">
                  <c:v>203326.41829268294</c:v>
                </c:pt>
                <c:pt idx="820">
                  <c:v>203326.46041412911</c:v>
                </c:pt>
                <c:pt idx="821">
                  <c:v>203327.95863746959</c:v>
                </c:pt>
                <c:pt idx="822">
                  <c:v>203327.51397326853</c:v>
                </c:pt>
                <c:pt idx="823">
                  <c:v>203332.88106796116</c:v>
                </c:pt>
                <c:pt idx="824">
                  <c:v>203334.36606060606</c:v>
                </c:pt>
                <c:pt idx="825">
                  <c:v>203331.01694915254</c:v>
                </c:pt>
                <c:pt idx="826">
                  <c:v>203333.94800483677</c:v>
                </c:pt>
                <c:pt idx="827">
                  <c:v>203336.87198067634</c:v>
                </c:pt>
                <c:pt idx="828">
                  <c:v>203332.0880579011</c:v>
                </c:pt>
                <c:pt idx="829">
                  <c:v>203335.48795180724</c:v>
                </c:pt>
                <c:pt idx="830">
                  <c:v>203333.11793020458</c:v>
                </c:pt>
                <c:pt idx="831">
                  <c:v>203331.70552884616</c:v>
                </c:pt>
                <c:pt idx="832">
                  <c:v>203336.05162064827</c:v>
                </c:pt>
                <c:pt idx="833">
                  <c:v>203323.64268585132</c:v>
                </c:pt>
                <c:pt idx="834">
                  <c:v>203325.12095808383</c:v>
                </c:pt>
                <c:pt idx="835">
                  <c:v>203325.16387559808</c:v>
                </c:pt>
                <c:pt idx="836">
                  <c:v>203329.0203106332</c:v>
                </c:pt>
                <c:pt idx="837">
                  <c:v>203332.39140811455</c:v>
                </c:pt>
                <c:pt idx="838">
                  <c:v>203335.27890345649</c:v>
                </c:pt>
                <c:pt idx="839">
                  <c:v>203333.88452380954</c:v>
                </c:pt>
                <c:pt idx="840">
                  <c:v>203329.1724137931</c:v>
                </c:pt>
                <c:pt idx="841">
                  <c:v>203331.57957244656</c:v>
                </c:pt>
                <c:pt idx="842">
                  <c:v>203333.03440094899</c:v>
                </c:pt>
                <c:pt idx="843">
                  <c:v>203329.75829383885</c:v>
                </c:pt>
                <c:pt idx="844">
                  <c:v>203327.43431952663</c:v>
                </c:pt>
                <c:pt idx="845">
                  <c:v>203330.30378250591</c:v>
                </c:pt>
                <c:pt idx="846">
                  <c:v>203333.16646989374</c:v>
                </c:pt>
                <c:pt idx="847">
                  <c:v>203337.43396226416</c:v>
                </c:pt>
                <c:pt idx="848">
                  <c:v>203338.87161366313</c:v>
                </c:pt>
                <c:pt idx="849">
                  <c:v>203342.65294117646</c:v>
                </c:pt>
                <c:pt idx="850">
                  <c:v>203342.90364277322</c:v>
                </c:pt>
                <c:pt idx="851">
                  <c:v>203346.20305164318</c:v>
                </c:pt>
                <c:pt idx="852">
                  <c:v>203348.5592028136</c:v>
                </c:pt>
                <c:pt idx="853">
                  <c:v>203351.84426229508</c:v>
                </c:pt>
                <c:pt idx="854">
                  <c:v>203355.1216374269</c:v>
                </c:pt>
                <c:pt idx="855">
                  <c:v>203360.25584112148</c:v>
                </c:pt>
                <c:pt idx="856">
                  <c:v>203360.72228704783</c:v>
                </c:pt>
                <c:pt idx="857">
                  <c:v>203361.18764568763</c:v>
                </c:pt>
                <c:pt idx="858">
                  <c:v>203357.47147846333</c:v>
                </c:pt>
                <c:pt idx="859">
                  <c:v>203357.93953488371</c:v>
                </c:pt>
                <c:pt idx="860">
                  <c:v>203356.0894308943</c:v>
                </c:pt>
                <c:pt idx="861">
                  <c:v>203354.70649651974</c:v>
                </c:pt>
                <c:pt idx="862">
                  <c:v>203357.95017381228</c:v>
                </c:pt>
                <c:pt idx="863">
                  <c:v>203351.48842592593</c:v>
                </c:pt>
                <c:pt idx="864">
                  <c:v>203353.80578034683</c:v>
                </c:pt>
                <c:pt idx="865">
                  <c:v>203352.89260969977</c:v>
                </c:pt>
                <c:pt idx="866">
                  <c:v>203356.58362168397</c:v>
                </c:pt>
                <c:pt idx="867">
                  <c:v>203355.78110599078</c:v>
                </c:pt>
                <c:pt idx="868">
                  <c:v>203354.86881472956</c:v>
                </c:pt>
                <c:pt idx="869">
                  <c:v>203355.79310344829</c:v>
                </c:pt>
                <c:pt idx="870">
                  <c:v>203356.71526980482</c:v>
                </c:pt>
                <c:pt idx="871">
                  <c:v>203359.00802752294</c:v>
                </c:pt>
                <c:pt idx="872">
                  <c:v>203358.09621993126</c:v>
                </c:pt>
                <c:pt idx="873">
                  <c:v>203358.55606407323</c:v>
                </c:pt>
                <c:pt idx="874">
                  <c:v>203359.47085714285</c:v>
                </c:pt>
                <c:pt idx="875">
                  <c:v>203363.57191780821</c:v>
                </c:pt>
                <c:pt idx="876">
                  <c:v>203361.29418472064</c:v>
                </c:pt>
                <c:pt idx="877">
                  <c:v>203361.29384965831</c:v>
                </c:pt>
                <c:pt idx="878">
                  <c:v>203356.30034129694</c:v>
                </c:pt>
                <c:pt idx="879">
                  <c:v>203355.39886363636</c:v>
                </c:pt>
                <c:pt idx="880">
                  <c:v>203353.1407491487</c:v>
                </c:pt>
                <c:pt idx="881">
                  <c:v>203354.50680272109</c:v>
                </c:pt>
                <c:pt idx="882">
                  <c:v>203354.85277463193</c:v>
                </c:pt>
                <c:pt idx="883">
                  <c:v>203357.56787330317</c:v>
                </c:pt>
                <c:pt idx="884">
                  <c:v>203354.41581920904</c:v>
                </c:pt>
                <c:pt idx="885">
                  <c:v>203356.67494356658</c:v>
                </c:pt>
                <c:pt idx="886">
                  <c:v>203356.8996617813</c:v>
                </c:pt>
                <c:pt idx="887">
                  <c:v>203358.70157657657</c:v>
                </c:pt>
                <c:pt idx="888">
                  <c:v>203356.46006749157</c:v>
                </c:pt>
                <c:pt idx="889">
                  <c:v>203359.04044943821</c:v>
                </c:pt>
                <c:pt idx="890">
                  <c:v>203363.18406285072</c:v>
                </c:pt>
                <c:pt idx="891">
                  <c:v>203362.73430493273</c:v>
                </c:pt>
                <c:pt idx="892">
                  <c:v>203365.30123180291</c:v>
                </c:pt>
                <c:pt idx="893">
                  <c:v>203368.64205816554</c:v>
                </c:pt>
                <c:pt idx="894">
                  <c:v>203370.86256983239</c:v>
                </c:pt>
                <c:pt idx="895">
                  <c:v>203369.515625</c:v>
                </c:pt>
                <c:pt idx="896">
                  <c:v>203369.0613154961</c:v>
                </c:pt>
                <c:pt idx="897">
                  <c:v>203368.60801781737</c:v>
                </c:pt>
                <c:pt idx="898">
                  <c:v>203366.38042269187</c:v>
                </c:pt>
                <c:pt idx="899">
                  <c:v>203369.92111111112</c:v>
                </c:pt>
                <c:pt idx="900">
                  <c:v>203374.33962264151</c:v>
                </c:pt>
                <c:pt idx="901">
                  <c:v>203374.32483370288</c:v>
                </c:pt>
                <c:pt idx="902">
                  <c:v>203372.5426356589</c:v>
                </c:pt>
                <c:pt idx="903">
                  <c:v>203369.88163716815</c:v>
                </c:pt>
                <c:pt idx="904">
                  <c:v>203369.43093922653</c:v>
                </c:pt>
                <c:pt idx="905">
                  <c:v>203373.82560706401</c:v>
                </c:pt>
                <c:pt idx="906">
                  <c:v>203372.93164277839</c:v>
                </c:pt>
                <c:pt idx="907">
                  <c:v>203371.60022026431</c:v>
                </c:pt>
                <c:pt idx="908">
                  <c:v>203370.27172717272</c:v>
                </c:pt>
                <c:pt idx="909">
                  <c:v>203369.38461538462</c:v>
                </c:pt>
                <c:pt idx="910">
                  <c:v>203374.19319429199</c:v>
                </c:pt>
                <c:pt idx="911">
                  <c:v>203372.42872807017</c:v>
                </c:pt>
                <c:pt idx="912">
                  <c:v>203370.66812705368</c:v>
                </c:pt>
                <c:pt idx="913">
                  <c:v>203372.84026258206</c:v>
                </c:pt>
                <c:pt idx="914">
                  <c:v>203373.6994535519</c:v>
                </c:pt>
                <c:pt idx="915">
                  <c:v>203378.04148471614</c:v>
                </c:pt>
                <c:pt idx="916">
                  <c:v>203377.6957470011</c:v>
                </c:pt>
                <c:pt idx="917">
                  <c:v>203374.63507625271</c:v>
                </c:pt>
                <c:pt idx="918">
                  <c:v>203378.09357997825</c:v>
                </c:pt>
                <c:pt idx="919">
                  <c:v>203379.8097826087</c:v>
                </c:pt>
                <c:pt idx="920">
                  <c:v>203383.68838219327</c:v>
                </c:pt>
                <c:pt idx="921">
                  <c:v>203386.14967462039</c:v>
                </c:pt>
                <c:pt idx="922">
                  <c:v>203385.69014084508</c:v>
                </c:pt>
                <c:pt idx="923">
                  <c:v>203389.11796536797</c:v>
                </c:pt>
                <c:pt idx="924">
                  <c:v>203391.67567567568</c:v>
                </c:pt>
                <c:pt idx="925">
                  <c:v>203391.64254859611</c:v>
                </c:pt>
                <c:pt idx="926">
                  <c:v>203391.17907227617</c:v>
                </c:pt>
                <c:pt idx="927">
                  <c:v>203389.42672413794</c:v>
                </c:pt>
                <c:pt idx="928">
                  <c:v>203392.61571582346</c:v>
                </c:pt>
                <c:pt idx="929">
                  <c:v>203392.15268817203</c:v>
                </c:pt>
                <c:pt idx="930">
                  <c:v>203394.69065520944</c:v>
                </c:pt>
                <c:pt idx="931">
                  <c:v>203395.08261802574</c:v>
                </c:pt>
                <c:pt idx="932">
                  <c:v>203393.00750267954</c:v>
                </c:pt>
                <c:pt idx="933">
                  <c:v>203394.68201284797</c:v>
                </c:pt>
                <c:pt idx="934">
                  <c:v>203395.92620320857</c:v>
                </c:pt>
                <c:pt idx="935">
                  <c:v>203394.18376068375</c:v>
                </c:pt>
                <c:pt idx="936">
                  <c:v>203396.70330843117</c:v>
                </c:pt>
                <c:pt idx="937">
                  <c:v>203400.91897654583</c:v>
                </c:pt>
                <c:pt idx="938">
                  <c:v>203404.70074547391</c:v>
                </c:pt>
                <c:pt idx="939">
                  <c:v>203401.6829787234</c:v>
                </c:pt>
                <c:pt idx="940">
                  <c:v>203404.6078639745</c:v>
                </c:pt>
                <c:pt idx="941">
                  <c:v>203406.2558386412</c:v>
                </c:pt>
                <c:pt idx="942">
                  <c:v>203403.24602332979</c:v>
                </c:pt>
                <c:pt idx="943">
                  <c:v>203402.35593220338</c:v>
                </c:pt>
                <c:pt idx="944">
                  <c:v>203404.8455026455</c:v>
                </c:pt>
                <c:pt idx="945">
                  <c:v>203401.84672304441</c:v>
                </c:pt>
                <c:pt idx="946">
                  <c:v>203404.33157338965</c:v>
                </c:pt>
                <c:pt idx="947">
                  <c:v>203395.65084388186</c:v>
                </c:pt>
                <c:pt idx="948">
                  <c:v>203394.77344573234</c:v>
                </c:pt>
                <c:pt idx="949">
                  <c:v>203397.67789473684</c:v>
                </c:pt>
                <c:pt idx="950">
                  <c:v>203400.99579390115</c:v>
                </c:pt>
                <c:pt idx="951">
                  <c:v>203398.43907563025</c:v>
                </c:pt>
                <c:pt idx="952">
                  <c:v>203376.51101783841</c:v>
                </c:pt>
                <c:pt idx="953">
                  <c:v>203380.25890985326</c:v>
                </c:pt>
                <c:pt idx="954">
                  <c:v>203384.83455497382</c:v>
                </c:pt>
                <c:pt idx="955">
                  <c:v>203385.43514644352</c:v>
                </c:pt>
                <c:pt idx="956">
                  <c:v>203386.66039707419</c:v>
                </c:pt>
                <c:pt idx="957">
                  <c:v>203390.48538622129</c:v>
                </c:pt>
                <c:pt idx="958">
                  <c:v>203388.78936392075</c:v>
                </c:pt>
                <c:pt idx="959">
                  <c:v>203386.68229166666</c:v>
                </c:pt>
                <c:pt idx="960">
                  <c:v>203389.97710718002</c:v>
                </c:pt>
                <c:pt idx="961">
                  <c:v>203389.11746361747</c:v>
                </c:pt>
                <c:pt idx="962">
                  <c:v>203387.84527518172</c:v>
                </c:pt>
                <c:pt idx="963">
                  <c:v>203389.47302904565</c:v>
                </c:pt>
                <c:pt idx="964">
                  <c:v>203386.54922279794</c:v>
                </c:pt>
                <c:pt idx="965">
                  <c:v>203387.76190476189</c:v>
                </c:pt>
                <c:pt idx="966">
                  <c:v>203389.79731127198</c:v>
                </c:pt>
                <c:pt idx="967">
                  <c:v>203388.94318181818</c:v>
                </c:pt>
                <c:pt idx="968">
                  <c:v>203388.09081527349</c:v>
                </c:pt>
                <c:pt idx="969">
                  <c:v>203392.1762886598</c:v>
                </c:pt>
                <c:pt idx="970">
                  <c:v>203382.0710607621</c:v>
                </c:pt>
                <c:pt idx="971">
                  <c:v>203382.87037037036</c:v>
                </c:pt>
                <c:pt idx="972">
                  <c:v>203384.07810894141</c:v>
                </c:pt>
                <c:pt idx="973">
                  <c:v>203384.05441478439</c:v>
                </c:pt>
                <c:pt idx="974">
                  <c:v>203386.07692307694</c:v>
                </c:pt>
                <c:pt idx="975">
                  <c:v>203386.86885245901</c:v>
                </c:pt>
                <c:pt idx="976">
                  <c:v>203387.25076765608</c:v>
                </c:pt>
                <c:pt idx="977">
                  <c:v>203388.03987730062</c:v>
                </c:pt>
                <c:pt idx="978">
                  <c:v>203389.64249233913</c:v>
                </c:pt>
                <c:pt idx="979">
                  <c:v>203390.83469387755</c:v>
                </c:pt>
                <c:pt idx="980">
                  <c:v>203393.24464831804</c:v>
                </c:pt>
                <c:pt idx="981">
                  <c:v>203390.77393075355</c:v>
                </c:pt>
                <c:pt idx="982">
                  <c:v>203393.990844354</c:v>
                </c:pt>
                <c:pt idx="983">
                  <c:v>203392.33536585365</c:v>
                </c:pt>
                <c:pt idx="984">
                  <c:v>203395.13908629442</c:v>
                </c:pt>
                <c:pt idx="985">
                  <c:v>203398.34178498987</c:v>
                </c:pt>
                <c:pt idx="986">
                  <c:v>203401.53799392097</c:v>
                </c:pt>
                <c:pt idx="987">
                  <c:v>203401.49696356276</c:v>
                </c:pt>
                <c:pt idx="988">
                  <c:v>203399.0353892821</c:v>
                </c:pt>
                <c:pt idx="989">
                  <c:v>203396.36969696969</c:v>
                </c:pt>
                <c:pt idx="990">
                  <c:v>203399.9576185671</c:v>
                </c:pt>
                <c:pt idx="991">
                  <c:v>203403.6381048387</c:v>
                </c:pt>
                <c:pt idx="992">
                  <c:v>203402.38972809666</c:v>
                </c:pt>
                <c:pt idx="993">
                  <c:v>203406.06036217304</c:v>
                </c:pt>
                <c:pt idx="994">
                  <c:v>203401.20301507539</c:v>
                </c:pt>
                <c:pt idx="995">
                  <c:v>203398.35843373495</c:v>
                </c:pt>
                <c:pt idx="996">
                  <c:v>203401.12236710131</c:v>
                </c:pt>
                <c:pt idx="997">
                  <c:v>203401.88176352705</c:v>
                </c:pt>
                <c:pt idx="998">
                  <c:v>203400.64264264263</c:v>
                </c:pt>
                <c:pt idx="999">
                  <c:v>203403.39600000001</c:v>
                </c:pt>
              </c:numCache>
            </c:numRef>
          </c:yVal>
          <c:smooth val="0"/>
          <c:extLst>
            <c:ext xmlns:c16="http://schemas.microsoft.com/office/drawing/2014/chart" uri="{C3380CC4-5D6E-409C-BE32-E72D297353CC}">
              <c16:uniqueId val="{00000000-8884-45C5-83D0-5BB788BB5206}"/>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Thousands</a:t>
                </a:r>
              </a:p>
            </c:rich>
          </c:tx>
          <c:overlay val="0"/>
          <c:spPr>
            <a:noFill/>
            <a:ln>
              <a:noFill/>
            </a:ln>
            <a:effectLst/>
          </c:spPr>
        </c:title>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Occupancy Rate</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$599</a:t>
            </a:r>
            <a:endParaRPr lang="en-AU" sz="1600" b="1">
              <a:solidFill>
                <a:srgbClr val="0000FF"/>
              </a:solidFill>
            </a:endParaRPr>
          </a:p>
        </c:rich>
      </c:tx>
      <c:layout>
        <c:manualLayout>
          <c:xMode val="edge"/>
          <c:yMode val="edge"/>
          <c:x val="0.24508408000724047"/>
          <c:y val="0"/>
        </c:manualLayout>
      </c:layout>
      <c:overlay val="0"/>
      <c:spPr>
        <a:solidFill>
          <a:srgbClr val="92D050"/>
        </a:solidFill>
        <a:ln>
          <a:noFill/>
        </a:ln>
        <a:effectLst/>
      </c:spPr>
    </c:title>
    <c:autoTitleDeleted val="0"/>
    <c:plotArea>
      <c:layout/>
      <c:scatterChart>
        <c:scatterStyle val="lineMarker"/>
        <c:varyColors val="0"/>
        <c:ser>
          <c:idx val="0"/>
          <c:order val="0"/>
          <c:spPr>
            <a:ln>
              <a:solidFill>
                <a:srgbClr val="92D050"/>
              </a:solidFill>
            </a:ln>
          </c:spPr>
          <c:marker>
            <c:symbol val="none"/>
          </c:marker>
          <c:xVal>
            <c:numRef>
              <c:f>'5.Simulation-fixed values'!$AH$5:$AH$1004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values'!$BB$5:$BB$1004</c:f>
              <c:numCache>
                <c:formatCode>0.00%</c:formatCode>
                <c:ptCount val="1000"/>
                <c:pt idx="0">
                  <c:v>0.98222222222222222</c:v>
                </c:pt>
                <c:pt idx="1">
                  <c:v>0.97555555555555551</c:v>
                </c:pt>
                <c:pt idx="2">
                  <c:v>0.97925925925925927</c:v>
                </c:pt>
                <c:pt idx="3">
                  <c:v>0.98277777777777775</c:v>
                </c:pt>
                <c:pt idx="4">
                  <c:v>0.97733333333333339</c:v>
                </c:pt>
                <c:pt idx="5">
                  <c:v>0.97740740740740739</c:v>
                </c:pt>
                <c:pt idx="6">
                  <c:v>0.98000000000000009</c:v>
                </c:pt>
                <c:pt idx="7">
                  <c:v>0.9802777777777778</c:v>
                </c:pt>
                <c:pt idx="8">
                  <c:v>0.97876543209876543</c:v>
                </c:pt>
                <c:pt idx="9">
                  <c:v>0.97911111111111127</c:v>
                </c:pt>
                <c:pt idx="10">
                  <c:v>0.97939393939393959</c:v>
                </c:pt>
                <c:pt idx="11">
                  <c:v>0.97944444444444467</c:v>
                </c:pt>
                <c:pt idx="12">
                  <c:v>0.9800000000000002</c:v>
                </c:pt>
                <c:pt idx="13">
                  <c:v>0.9812698412698414</c:v>
                </c:pt>
                <c:pt idx="14">
                  <c:v>0.9794074074074075</c:v>
                </c:pt>
                <c:pt idx="15">
                  <c:v>0.97930555555555565</c:v>
                </c:pt>
                <c:pt idx="16">
                  <c:v>0.97908496732026151</c:v>
                </c:pt>
                <c:pt idx="17">
                  <c:v>0.97901234567901241</c:v>
                </c:pt>
                <c:pt idx="18">
                  <c:v>0.97847953216374273</c:v>
                </c:pt>
                <c:pt idx="19">
                  <c:v>0.97955555555555551</c:v>
                </c:pt>
                <c:pt idx="20">
                  <c:v>0.97957671957671955</c:v>
                </c:pt>
                <c:pt idx="21">
                  <c:v>0.97868686868686872</c:v>
                </c:pt>
                <c:pt idx="22">
                  <c:v>0.97961352657004841</c:v>
                </c:pt>
                <c:pt idx="23">
                  <c:v>0.97981481481481492</c:v>
                </c:pt>
                <c:pt idx="24">
                  <c:v>0.98062222222222228</c:v>
                </c:pt>
                <c:pt idx="25">
                  <c:v>0.98076923076923095</c:v>
                </c:pt>
                <c:pt idx="26">
                  <c:v>0.98065843621399196</c:v>
                </c:pt>
                <c:pt idx="27">
                  <c:v>0.98095238095238102</c:v>
                </c:pt>
                <c:pt idx="28">
                  <c:v>0.98061302681992335</c:v>
                </c:pt>
                <c:pt idx="29">
                  <c:v>0.9801481481481481</c:v>
                </c:pt>
                <c:pt idx="30">
                  <c:v>0.98014336917562728</c:v>
                </c:pt>
                <c:pt idx="31">
                  <c:v>0.98076388888888888</c:v>
                </c:pt>
                <c:pt idx="32">
                  <c:v>0.98060606060606059</c:v>
                </c:pt>
                <c:pt idx="33">
                  <c:v>0.98078431372549013</c:v>
                </c:pt>
                <c:pt idx="34">
                  <c:v>0.97993650793650788</c:v>
                </c:pt>
                <c:pt idx="35">
                  <c:v>0.98030864197530854</c:v>
                </c:pt>
                <c:pt idx="36">
                  <c:v>0.97987987987987979</c:v>
                </c:pt>
                <c:pt idx="37">
                  <c:v>0.979298245614035</c:v>
                </c:pt>
                <c:pt idx="38">
                  <c:v>0.97971509971509962</c:v>
                </c:pt>
                <c:pt idx="39">
                  <c:v>0.97955555555555551</c:v>
                </c:pt>
                <c:pt idx="40">
                  <c:v>0.97929539295392964</c:v>
                </c:pt>
                <c:pt idx="41">
                  <c:v>0.97931216931216925</c:v>
                </c:pt>
                <c:pt idx="42">
                  <c:v>0.97974160206718341</c:v>
                </c:pt>
                <c:pt idx="43">
                  <c:v>0.97984848484848475</c:v>
                </c:pt>
                <c:pt idx="44">
                  <c:v>0.97970370370370374</c:v>
                </c:pt>
                <c:pt idx="45">
                  <c:v>0.97966183574879218</c:v>
                </c:pt>
                <c:pt idx="46">
                  <c:v>0.97995271867612277</c:v>
                </c:pt>
                <c:pt idx="47">
                  <c:v>0.98004629629629614</c:v>
                </c:pt>
                <c:pt idx="48">
                  <c:v>0.98036281179138307</c:v>
                </c:pt>
                <c:pt idx="49">
                  <c:v>0.98022222222222211</c:v>
                </c:pt>
                <c:pt idx="50">
                  <c:v>0.98030501089324606</c:v>
                </c:pt>
                <c:pt idx="51">
                  <c:v>0.98025641025641008</c:v>
                </c:pt>
                <c:pt idx="52">
                  <c:v>0.98062893081760982</c:v>
                </c:pt>
                <c:pt idx="53">
                  <c:v>0.980781893004115</c:v>
                </c:pt>
                <c:pt idx="54">
                  <c:v>0.97987878787878768</c:v>
                </c:pt>
                <c:pt idx="55">
                  <c:v>0.97980158730158717</c:v>
                </c:pt>
                <c:pt idx="56">
                  <c:v>0.97937621832358668</c:v>
                </c:pt>
                <c:pt idx="57">
                  <c:v>0.97934865900383128</c:v>
                </c:pt>
                <c:pt idx="58">
                  <c:v>0.97935969868173234</c:v>
                </c:pt>
                <c:pt idx="59">
                  <c:v>0.97959259259259235</c:v>
                </c:pt>
                <c:pt idx="60">
                  <c:v>0.97970856102003612</c:v>
                </c:pt>
                <c:pt idx="61">
                  <c:v>0.97899641577060903</c:v>
                </c:pt>
                <c:pt idx="62">
                  <c:v>0.97932980599647235</c:v>
                </c:pt>
                <c:pt idx="63">
                  <c:v>0.97909722222222195</c:v>
                </c:pt>
                <c:pt idx="64">
                  <c:v>0.97917948717948688</c:v>
                </c:pt>
                <c:pt idx="65">
                  <c:v>0.9787542087542086</c:v>
                </c:pt>
                <c:pt idx="66">
                  <c:v>0.97880597014925352</c:v>
                </c:pt>
                <c:pt idx="67">
                  <c:v>0.97807189542483641</c:v>
                </c:pt>
                <c:pt idx="68">
                  <c:v>0.97803542673107879</c:v>
                </c:pt>
                <c:pt idx="69">
                  <c:v>0.97809523809523791</c:v>
                </c:pt>
                <c:pt idx="70">
                  <c:v>0.97824726134585283</c:v>
                </c:pt>
                <c:pt idx="71">
                  <c:v>0.9784876543209875</c:v>
                </c:pt>
                <c:pt idx="72">
                  <c:v>0.97853881278538801</c:v>
                </c:pt>
                <c:pt idx="73">
                  <c:v>0.97846846846846824</c:v>
                </c:pt>
                <c:pt idx="74">
                  <c:v>0.97839999999999971</c:v>
                </c:pt>
                <c:pt idx="75">
                  <c:v>0.97868421052631549</c:v>
                </c:pt>
                <c:pt idx="76">
                  <c:v>0.9789610389610387</c:v>
                </c:pt>
                <c:pt idx="77">
                  <c:v>0.97903133903133888</c:v>
                </c:pt>
                <c:pt idx="78">
                  <c:v>0.97924050632911375</c:v>
                </c:pt>
                <c:pt idx="79">
                  <c:v>0.97936111111111102</c:v>
                </c:pt>
                <c:pt idx="80">
                  <c:v>0.9790123456790123</c:v>
                </c:pt>
                <c:pt idx="81">
                  <c:v>0.9788617886178862</c:v>
                </c:pt>
                <c:pt idx="82">
                  <c:v>0.97892904953145921</c:v>
                </c:pt>
                <c:pt idx="83">
                  <c:v>0.97865079365079366</c:v>
                </c:pt>
                <c:pt idx="84">
                  <c:v>0.97864052287581693</c:v>
                </c:pt>
                <c:pt idx="85">
                  <c:v>0.97888888888888881</c:v>
                </c:pt>
                <c:pt idx="86">
                  <c:v>0.97879948914431669</c:v>
                </c:pt>
                <c:pt idx="87">
                  <c:v>0.97868686868686861</c:v>
                </c:pt>
                <c:pt idx="88">
                  <c:v>0.97892634207240936</c:v>
                </c:pt>
                <c:pt idx="89">
                  <c:v>0.97874074074074069</c:v>
                </c:pt>
                <c:pt idx="90">
                  <c:v>0.97885225885225879</c:v>
                </c:pt>
                <c:pt idx="91">
                  <c:v>0.97886473429951693</c:v>
                </c:pt>
                <c:pt idx="92">
                  <c:v>0.97909199522102752</c:v>
                </c:pt>
                <c:pt idx="93">
                  <c:v>0.97862884160756503</c:v>
                </c:pt>
                <c:pt idx="94">
                  <c:v>0.97735672514619887</c:v>
                </c:pt>
                <c:pt idx="95">
                  <c:v>0.97750000000000004</c:v>
                </c:pt>
                <c:pt idx="96">
                  <c:v>0.97750286368843065</c:v>
                </c:pt>
                <c:pt idx="97">
                  <c:v>0.97755102040816322</c:v>
                </c:pt>
                <c:pt idx="98">
                  <c:v>0.97744107744107744</c:v>
                </c:pt>
                <c:pt idx="99">
                  <c:v>0.97751111111111111</c:v>
                </c:pt>
                <c:pt idx="100">
                  <c:v>0.9775357535753576</c:v>
                </c:pt>
                <c:pt idx="101">
                  <c:v>0.97766884531590426</c:v>
                </c:pt>
                <c:pt idx="102">
                  <c:v>0.97771305285868393</c:v>
                </c:pt>
                <c:pt idx="103">
                  <c:v>0.97775641025641025</c:v>
                </c:pt>
                <c:pt idx="104">
                  <c:v>0.97796825396825393</c:v>
                </c:pt>
                <c:pt idx="105">
                  <c:v>0.97792452830188681</c:v>
                </c:pt>
                <c:pt idx="106">
                  <c:v>0.97813084112149529</c:v>
                </c:pt>
                <c:pt idx="107">
                  <c:v>0.97794238683127566</c:v>
                </c:pt>
                <c:pt idx="108">
                  <c:v>0.97796126401630989</c:v>
                </c:pt>
                <c:pt idx="109">
                  <c:v>0.97802020202020212</c:v>
                </c:pt>
                <c:pt idx="110">
                  <c:v>0.97811811811811822</c:v>
                </c:pt>
                <c:pt idx="111">
                  <c:v>0.97811507936507947</c:v>
                </c:pt>
                <c:pt idx="112">
                  <c:v>0.97813176007866287</c:v>
                </c:pt>
                <c:pt idx="113">
                  <c:v>0.97807017543859665</c:v>
                </c:pt>
                <c:pt idx="114">
                  <c:v>0.9779516908212561</c:v>
                </c:pt>
                <c:pt idx="115">
                  <c:v>0.97808429118773954</c:v>
                </c:pt>
                <c:pt idx="116">
                  <c:v>0.97808167141500479</c:v>
                </c:pt>
                <c:pt idx="117">
                  <c:v>0.97813559322033916</c:v>
                </c:pt>
                <c:pt idx="118">
                  <c:v>0.97820728291316539</c:v>
                </c:pt>
                <c:pt idx="119">
                  <c:v>0.97818518518518538</c:v>
                </c:pt>
                <c:pt idx="120">
                  <c:v>0.97827364554637297</c:v>
                </c:pt>
                <c:pt idx="121">
                  <c:v>0.97823315118397103</c:v>
                </c:pt>
                <c:pt idx="122">
                  <c:v>0.97824751580849156</c:v>
                </c:pt>
                <c:pt idx="123">
                  <c:v>0.97836917562724035</c:v>
                </c:pt>
                <c:pt idx="124">
                  <c:v>0.97850666666666686</c:v>
                </c:pt>
                <c:pt idx="125">
                  <c:v>0.9786596119929456</c:v>
                </c:pt>
                <c:pt idx="126">
                  <c:v>0.97851268591426099</c:v>
                </c:pt>
                <c:pt idx="127">
                  <c:v>0.97854166666666687</c:v>
                </c:pt>
                <c:pt idx="128">
                  <c:v>0.97853574504737317</c:v>
                </c:pt>
                <c:pt idx="129">
                  <c:v>0.97820512820512839</c:v>
                </c:pt>
                <c:pt idx="130">
                  <c:v>0.97835453774385084</c:v>
                </c:pt>
                <c:pt idx="131">
                  <c:v>0.9783333333333335</c:v>
                </c:pt>
                <c:pt idx="132">
                  <c:v>0.97847953216374273</c:v>
                </c:pt>
                <c:pt idx="133">
                  <c:v>0.97845771144278615</c:v>
                </c:pt>
                <c:pt idx="134">
                  <c:v>0.97833744855967075</c:v>
                </c:pt>
                <c:pt idx="135">
                  <c:v>0.97823529411764698</c:v>
                </c:pt>
                <c:pt idx="136">
                  <c:v>0.9782319545823196</c:v>
                </c:pt>
                <c:pt idx="137">
                  <c:v>0.97808373590982289</c:v>
                </c:pt>
                <c:pt idx="138">
                  <c:v>0.97824140687450045</c:v>
                </c:pt>
                <c:pt idx="139">
                  <c:v>0.97812698412698407</c:v>
                </c:pt>
                <c:pt idx="140">
                  <c:v>0.9781717888100866</c:v>
                </c:pt>
                <c:pt idx="141">
                  <c:v>0.97810641627543038</c:v>
                </c:pt>
                <c:pt idx="142">
                  <c:v>0.97801087801087805</c:v>
                </c:pt>
                <c:pt idx="143">
                  <c:v>0.97811728395061737</c:v>
                </c:pt>
                <c:pt idx="144">
                  <c:v>0.97820689655172421</c:v>
                </c:pt>
                <c:pt idx="145">
                  <c:v>0.97820395738203969</c:v>
                </c:pt>
                <c:pt idx="146">
                  <c:v>0.97812547241118686</c:v>
                </c:pt>
                <c:pt idx="147">
                  <c:v>0.97815315315315321</c:v>
                </c:pt>
                <c:pt idx="148">
                  <c:v>0.97806114839671887</c:v>
                </c:pt>
                <c:pt idx="149">
                  <c:v>0.9781333333333333</c:v>
                </c:pt>
                <c:pt idx="150">
                  <c:v>0.97820456217807206</c:v>
                </c:pt>
                <c:pt idx="151">
                  <c:v>0.97821637426900576</c:v>
                </c:pt>
                <c:pt idx="152">
                  <c:v>0.97818445896877249</c:v>
                </c:pt>
                <c:pt idx="153">
                  <c:v>0.97821067821067809</c:v>
                </c:pt>
                <c:pt idx="154">
                  <c:v>0.9782939068100357</c:v>
                </c:pt>
                <c:pt idx="155">
                  <c:v>0.97841880341880316</c:v>
                </c:pt>
                <c:pt idx="156">
                  <c:v>0.9784571832979474</c:v>
                </c:pt>
                <c:pt idx="157">
                  <c:v>0.97848101265822762</c:v>
                </c:pt>
                <c:pt idx="158">
                  <c:v>0.97856044723969227</c:v>
                </c:pt>
                <c:pt idx="159">
                  <c:v>0.97862499999999975</c:v>
                </c:pt>
                <c:pt idx="160">
                  <c:v>0.97855072463768089</c:v>
                </c:pt>
                <c:pt idx="161">
                  <c:v>0.97866941015089137</c:v>
                </c:pt>
                <c:pt idx="162">
                  <c:v>0.97871847307430104</c:v>
                </c:pt>
                <c:pt idx="163">
                  <c:v>0.97873983739837378</c:v>
                </c:pt>
                <c:pt idx="164">
                  <c:v>0.97886868686868667</c:v>
                </c:pt>
                <c:pt idx="165">
                  <c:v>0.97850066934404267</c:v>
                </c:pt>
                <c:pt idx="166">
                  <c:v>0.97854956753160338</c:v>
                </c:pt>
                <c:pt idx="167">
                  <c:v>0.97849206349206341</c:v>
                </c:pt>
                <c:pt idx="168">
                  <c:v>0.97848783694937547</c:v>
                </c:pt>
                <c:pt idx="169">
                  <c:v>0.97857516339869288</c:v>
                </c:pt>
                <c:pt idx="170">
                  <c:v>0.9785575048732944</c:v>
                </c:pt>
                <c:pt idx="171">
                  <c:v>0.97861757105943148</c:v>
                </c:pt>
                <c:pt idx="172">
                  <c:v>0.97865125240847783</c:v>
                </c:pt>
                <c:pt idx="173">
                  <c:v>0.97859514687100901</c:v>
                </c:pt>
                <c:pt idx="174">
                  <c:v>0.97871746031746043</c:v>
                </c:pt>
                <c:pt idx="175">
                  <c:v>0.9782702020202021</c:v>
                </c:pt>
                <c:pt idx="176">
                  <c:v>0.97829252981795367</c:v>
                </c:pt>
                <c:pt idx="177">
                  <c:v>0.97831460674157311</c:v>
                </c:pt>
                <c:pt idx="178">
                  <c:v>0.9783736809435134</c:v>
                </c:pt>
                <c:pt idx="179">
                  <c:v>0.97833333333333328</c:v>
                </c:pt>
                <c:pt idx="180">
                  <c:v>0.97834254143646404</c:v>
                </c:pt>
                <c:pt idx="181">
                  <c:v>0.97841269841269829</c:v>
                </c:pt>
                <c:pt idx="182">
                  <c:v>0.97853066180935022</c:v>
                </c:pt>
                <c:pt idx="183">
                  <c:v>0.97851449275362312</c:v>
                </c:pt>
                <c:pt idx="184">
                  <c:v>0.97810210210210213</c:v>
                </c:pt>
                <c:pt idx="185">
                  <c:v>0.9782198327359618</c:v>
                </c:pt>
                <c:pt idx="186">
                  <c:v>0.97830065359477125</c:v>
                </c:pt>
                <c:pt idx="187">
                  <c:v>0.9781205673758866</c:v>
                </c:pt>
                <c:pt idx="188">
                  <c:v>0.97808348030570258</c:v>
                </c:pt>
                <c:pt idx="189">
                  <c:v>0.97814035087719298</c:v>
                </c:pt>
                <c:pt idx="190">
                  <c:v>0.97817335660267601</c:v>
                </c:pt>
                <c:pt idx="191">
                  <c:v>0.97822916666666659</c:v>
                </c:pt>
                <c:pt idx="192">
                  <c:v>0.97815774323546334</c:v>
                </c:pt>
                <c:pt idx="193">
                  <c:v>0.97814432989690714</c:v>
                </c:pt>
                <c:pt idx="194">
                  <c:v>0.97825641025641019</c:v>
                </c:pt>
                <c:pt idx="195">
                  <c:v>0.97820861678004534</c:v>
                </c:pt>
                <c:pt idx="196">
                  <c:v>0.97820642978003391</c:v>
                </c:pt>
                <c:pt idx="197">
                  <c:v>0.97817059483726154</c:v>
                </c:pt>
                <c:pt idx="198">
                  <c:v>0.97815745393634845</c:v>
                </c:pt>
                <c:pt idx="199">
                  <c:v>0.97799999999999998</c:v>
                </c:pt>
                <c:pt idx="200">
                  <c:v>0.97810945273631833</c:v>
                </c:pt>
                <c:pt idx="201">
                  <c:v>0.97810781078107811</c:v>
                </c:pt>
                <c:pt idx="202">
                  <c:v>0.97821565407772304</c:v>
                </c:pt>
                <c:pt idx="203">
                  <c:v>0.97822440087145968</c:v>
                </c:pt>
                <c:pt idx="204">
                  <c:v>0.97822222222222222</c:v>
                </c:pt>
                <c:pt idx="205">
                  <c:v>0.97830636461704434</c:v>
                </c:pt>
                <c:pt idx="206">
                  <c:v>0.97823939881910904</c:v>
                </c:pt>
                <c:pt idx="207">
                  <c:v>0.97816239316239317</c:v>
                </c:pt>
                <c:pt idx="208">
                  <c:v>0.97820308346624141</c:v>
                </c:pt>
                <c:pt idx="209">
                  <c:v>0.97816931216931213</c:v>
                </c:pt>
                <c:pt idx="210">
                  <c:v>0.97823064770932067</c:v>
                </c:pt>
                <c:pt idx="211">
                  <c:v>0.9779559748427672</c:v>
                </c:pt>
                <c:pt idx="212">
                  <c:v>0.97804903495044326</c:v>
                </c:pt>
                <c:pt idx="213">
                  <c:v>0.97797507788161975</c:v>
                </c:pt>
                <c:pt idx="214">
                  <c:v>0.9780361757105942</c:v>
                </c:pt>
                <c:pt idx="215">
                  <c:v>0.9779115226337447</c:v>
                </c:pt>
                <c:pt idx="216">
                  <c:v>0.97800307219662042</c:v>
                </c:pt>
                <c:pt idx="217">
                  <c:v>0.97806320081549425</c:v>
                </c:pt>
                <c:pt idx="218">
                  <c:v>0.97814307458143068</c:v>
                </c:pt>
                <c:pt idx="219">
                  <c:v>0.97813131313131307</c:v>
                </c:pt>
                <c:pt idx="220">
                  <c:v>0.97808949220713925</c:v>
                </c:pt>
                <c:pt idx="221">
                  <c:v>0.97816816816816821</c:v>
                </c:pt>
                <c:pt idx="222">
                  <c:v>0.9782660687593423</c:v>
                </c:pt>
                <c:pt idx="223">
                  <c:v>0.97832341269841272</c:v>
                </c:pt>
                <c:pt idx="224">
                  <c:v>0.97827160493827159</c:v>
                </c:pt>
                <c:pt idx="225">
                  <c:v>0.97820058997050141</c:v>
                </c:pt>
                <c:pt idx="226">
                  <c:v>0.97823788546255508</c:v>
                </c:pt>
                <c:pt idx="227">
                  <c:v>0.97822612085769978</c:v>
                </c:pt>
                <c:pt idx="228">
                  <c:v>0.97825327510917037</c:v>
                </c:pt>
                <c:pt idx="229">
                  <c:v>0.97824154589371981</c:v>
                </c:pt>
                <c:pt idx="230">
                  <c:v>0.97816257816257823</c:v>
                </c:pt>
                <c:pt idx="231">
                  <c:v>0.97792145593869739</c:v>
                </c:pt>
                <c:pt idx="232">
                  <c:v>0.9778254649499285</c:v>
                </c:pt>
                <c:pt idx="233">
                  <c:v>0.97784425451092116</c:v>
                </c:pt>
                <c:pt idx="234">
                  <c:v>0.97783451536643029</c:v>
                </c:pt>
                <c:pt idx="235">
                  <c:v>0.97788135593220338</c:v>
                </c:pt>
                <c:pt idx="236">
                  <c:v>0.97792780121894041</c:v>
                </c:pt>
                <c:pt idx="237">
                  <c:v>0.97787114845938372</c:v>
                </c:pt>
                <c:pt idx="238">
                  <c:v>0.97778707577870749</c:v>
                </c:pt>
                <c:pt idx="239">
                  <c:v>0.97777777777777775</c:v>
                </c:pt>
                <c:pt idx="240">
                  <c:v>0.97752881512217615</c:v>
                </c:pt>
                <c:pt idx="241">
                  <c:v>0.9775665748393022</c:v>
                </c:pt>
                <c:pt idx="242">
                  <c:v>0.97765889346136259</c:v>
                </c:pt>
                <c:pt idx="243">
                  <c:v>0.97752276867030974</c:v>
                </c:pt>
                <c:pt idx="244">
                  <c:v>0.97755102040816333</c:v>
                </c:pt>
                <c:pt idx="245">
                  <c:v>0.97748870822041556</c:v>
                </c:pt>
                <c:pt idx="246">
                  <c:v>0.97741790373369331</c:v>
                </c:pt>
                <c:pt idx="247">
                  <c:v>0.97736559139784951</c:v>
                </c:pt>
                <c:pt idx="248">
                  <c:v>0.97726907630522097</c:v>
                </c:pt>
                <c:pt idx="249">
                  <c:v>0.97735111111111117</c:v>
                </c:pt>
                <c:pt idx="250">
                  <c:v>0.97737937140327591</c:v>
                </c:pt>
                <c:pt idx="251">
                  <c:v>0.9774691358024693</c:v>
                </c:pt>
                <c:pt idx="252">
                  <c:v>0.97753184014053596</c:v>
                </c:pt>
                <c:pt idx="253">
                  <c:v>0.97744531933508327</c:v>
                </c:pt>
                <c:pt idx="254">
                  <c:v>0.97749019607843146</c:v>
                </c:pt>
                <c:pt idx="255">
                  <c:v>0.97752604166666679</c:v>
                </c:pt>
                <c:pt idx="256">
                  <c:v>0.9775616083009081</c:v>
                </c:pt>
                <c:pt idx="257">
                  <c:v>0.97753660637381579</c:v>
                </c:pt>
                <c:pt idx="258">
                  <c:v>0.97753753753753769</c:v>
                </c:pt>
                <c:pt idx="259">
                  <c:v>0.97754700854700871</c:v>
                </c:pt>
                <c:pt idx="260">
                  <c:v>0.97758194976585799</c:v>
                </c:pt>
                <c:pt idx="261">
                  <c:v>0.97765055131467371</c:v>
                </c:pt>
                <c:pt idx="262">
                  <c:v>0.97761723700887226</c:v>
                </c:pt>
                <c:pt idx="263">
                  <c:v>0.97752525252525269</c:v>
                </c:pt>
                <c:pt idx="264">
                  <c:v>0.97757651991614281</c:v>
                </c:pt>
                <c:pt idx="265">
                  <c:v>0.97762740183792851</c:v>
                </c:pt>
                <c:pt idx="266">
                  <c:v>0.97762796504369576</c:v>
                </c:pt>
                <c:pt idx="267">
                  <c:v>0.97764510779436187</c:v>
                </c:pt>
                <c:pt idx="268">
                  <c:v>0.97771995043370552</c:v>
                </c:pt>
                <c:pt idx="269">
                  <c:v>0.97773662551440366</c:v>
                </c:pt>
                <c:pt idx="270">
                  <c:v>0.97764657646576503</c:v>
                </c:pt>
                <c:pt idx="271">
                  <c:v>0.97765522875817035</c:v>
                </c:pt>
                <c:pt idx="272">
                  <c:v>0.97770451770451816</c:v>
                </c:pt>
                <c:pt idx="273">
                  <c:v>0.97733171127331753</c:v>
                </c:pt>
                <c:pt idx="274">
                  <c:v>0.97730909090909124</c:v>
                </c:pt>
                <c:pt idx="275">
                  <c:v>0.97726247987117587</c:v>
                </c:pt>
                <c:pt idx="276">
                  <c:v>0.977103890894505</c:v>
                </c:pt>
                <c:pt idx="277">
                  <c:v>0.97702637889688293</c:v>
                </c:pt>
                <c:pt idx="278">
                  <c:v>0.97706889685384346</c:v>
                </c:pt>
                <c:pt idx="279">
                  <c:v>0.97712698412698451</c:v>
                </c:pt>
                <c:pt idx="280">
                  <c:v>0.97720838275998456</c:v>
                </c:pt>
                <c:pt idx="281">
                  <c:v>0.97724980299448427</c:v>
                </c:pt>
                <c:pt idx="282">
                  <c:v>0.97731448763250917</c:v>
                </c:pt>
                <c:pt idx="283">
                  <c:v>0.97718309859154961</c:v>
                </c:pt>
                <c:pt idx="284">
                  <c:v>0.97723196881091656</c:v>
                </c:pt>
                <c:pt idx="285">
                  <c:v>0.97725718725718758</c:v>
                </c:pt>
                <c:pt idx="286">
                  <c:v>0.97722802942315179</c:v>
                </c:pt>
                <c:pt idx="287">
                  <c:v>0.97721450617284</c:v>
                </c:pt>
                <c:pt idx="288">
                  <c:v>0.97723952326028485</c:v>
                </c:pt>
                <c:pt idx="289">
                  <c:v>0.97727969348659038</c:v>
                </c:pt>
                <c:pt idx="290">
                  <c:v>0.97730431462390255</c:v>
                </c:pt>
                <c:pt idx="291">
                  <c:v>0.97735159817351636</c:v>
                </c:pt>
                <c:pt idx="292">
                  <c:v>0.97739097459234014</c:v>
                </c:pt>
                <c:pt idx="293">
                  <c:v>0.97743008314436919</c:v>
                </c:pt>
                <c:pt idx="294">
                  <c:v>0.97745386064030149</c:v>
                </c:pt>
                <c:pt idx="295">
                  <c:v>0.97746246246246271</c:v>
                </c:pt>
                <c:pt idx="296">
                  <c:v>0.97750841750841788</c:v>
                </c:pt>
                <c:pt idx="297">
                  <c:v>0.97756897837434786</c:v>
                </c:pt>
                <c:pt idx="298">
                  <c:v>0.97760683760683786</c:v>
                </c:pt>
                <c:pt idx="299">
                  <c:v>0.97762962962962985</c:v>
                </c:pt>
                <c:pt idx="300">
                  <c:v>0.97763750461424903</c:v>
                </c:pt>
                <c:pt idx="301">
                  <c:v>0.97759381898454767</c:v>
                </c:pt>
                <c:pt idx="302">
                  <c:v>0.97764576457645791</c:v>
                </c:pt>
                <c:pt idx="303">
                  <c:v>0.97765350877193014</c:v>
                </c:pt>
                <c:pt idx="304">
                  <c:v>0.97772677595628443</c:v>
                </c:pt>
                <c:pt idx="305">
                  <c:v>0.97771968046477886</c:v>
                </c:pt>
                <c:pt idx="306">
                  <c:v>0.97771263119797358</c:v>
                </c:pt>
                <c:pt idx="307">
                  <c:v>0.97766955266955302</c:v>
                </c:pt>
                <c:pt idx="308">
                  <c:v>0.97751887810140281</c:v>
                </c:pt>
                <c:pt idx="309">
                  <c:v>0.9775340501792118</c:v>
                </c:pt>
                <c:pt idx="310">
                  <c:v>0.97752054305109015</c:v>
                </c:pt>
                <c:pt idx="311">
                  <c:v>0.97751424501424544</c:v>
                </c:pt>
                <c:pt idx="312">
                  <c:v>0.97758608448704343</c:v>
                </c:pt>
                <c:pt idx="313">
                  <c:v>0.97760084925690072</c:v>
                </c:pt>
                <c:pt idx="314">
                  <c:v>0.97752380952380991</c:v>
                </c:pt>
                <c:pt idx="315">
                  <c:v>0.9775527426160342</c:v>
                </c:pt>
                <c:pt idx="316">
                  <c:v>0.97752541184717889</c:v>
                </c:pt>
                <c:pt idx="317">
                  <c:v>0.97744234800838625</c:v>
                </c:pt>
                <c:pt idx="318">
                  <c:v>0.97751306165099316</c:v>
                </c:pt>
                <c:pt idx="319">
                  <c:v>0.9775833333333338</c:v>
                </c:pt>
                <c:pt idx="320">
                  <c:v>0.97763239875389463</c:v>
                </c:pt>
                <c:pt idx="321">
                  <c:v>0.97757073844030418</c:v>
                </c:pt>
                <c:pt idx="322">
                  <c:v>0.97748194014447942</c:v>
                </c:pt>
                <c:pt idx="323">
                  <c:v>0.97750342935528167</c:v>
                </c:pt>
                <c:pt idx="324">
                  <c:v>0.97754529914529975</c:v>
                </c:pt>
                <c:pt idx="325">
                  <c:v>0.97739604635310218</c:v>
                </c:pt>
                <c:pt idx="326">
                  <c:v>0.97746517159361257</c:v>
                </c:pt>
                <c:pt idx="327">
                  <c:v>0.97746612466124716</c:v>
                </c:pt>
                <c:pt idx="328">
                  <c:v>0.97750759878419513</c:v>
                </c:pt>
                <c:pt idx="329">
                  <c:v>0.97754882154882217</c:v>
                </c:pt>
                <c:pt idx="330">
                  <c:v>0.9775293722725753</c:v>
                </c:pt>
                <c:pt idx="331">
                  <c:v>0.97758366800535534</c:v>
                </c:pt>
                <c:pt idx="332">
                  <c:v>0.97758425091758483</c:v>
                </c:pt>
                <c:pt idx="333">
                  <c:v>0.97756487025948158</c:v>
                </c:pt>
                <c:pt idx="334">
                  <c:v>0.97752570480928735</c:v>
                </c:pt>
                <c:pt idx="335">
                  <c:v>0.97753968253968304</c:v>
                </c:pt>
                <c:pt idx="336">
                  <c:v>0.9775997362347516</c:v>
                </c:pt>
                <c:pt idx="337">
                  <c:v>0.97750821827744949</c:v>
                </c:pt>
                <c:pt idx="338">
                  <c:v>0.97752212389380577</c:v>
                </c:pt>
                <c:pt idx="339">
                  <c:v>0.97756862745098094</c:v>
                </c:pt>
                <c:pt idx="340">
                  <c:v>0.97756272401433741</c:v>
                </c:pt>
                <c:pt idx="341">
                  <c:v>0.97758284600389911</c:v>
                </c:pt>
                <c:pt idx="342">
                  <c:v>0.97755102040816366</c:v>
                </c:pt>
                <c:pt idx="343">
                  <c:v>0.97761627906976778</c:v>
                </c:pt>
                <c:pt idx="344">
                  <c:v>0.9776167471819649</c:v>
                </c:pt>
                <c:pt idx="345">
                  <c:v>0.97759794476557516</c:v>
                </c:pt>
                <c:pt idx="346">
                  <c:v>0.97756644252321501</c:v>
                </c:pt>
                <c:pt idx="347">
                  <c:v>0.97755427841634768</c:v>
                </c:pt>
                <c:pt idx="348">
                  <c:v>0.97755491881566403</c:v>
                </c:pt>
                <c:pt idx="349">
                  <c:v>0.97761904761904783</c:v>
                </c:pt>
                <c:pt idx="350">
                  <c:v>0.9775435264324156</c:v>
                </c:pt>
                <c:pt idx="351">
                  <c:v>0.97760101010101041</c:v>
                </c:pt>
                <c:pt idx="352">
                  <c:v>0.97739376770538267</c:v>
                </c:pt>
                <c:pt idx="353">
                  <c:v>0.97741996233521689</c:v>
                </c:pt>
                <c:pt idx="354">
                  <c:v>0.97745226917057926</c:v>
                </c:pt>
                <c:pt idx="355">
                  <c:v>0.97750312109862691</c:v>
                </c:pt>
                <c:pt idx="356">
                  <c:v>0.97755991285403077</c:v>
                </c:pt>
                <c:pt idx="357">
                  <c:v>0.97747361887026718</c:v>
                </c:pt>
                <c:pt idx="358">
                  <c:v>0.97748065614360913</c:v>
                </c:pt>
                <c:pt idx="359">
                  <c:v>0.97748148148148173</c:v>
                </c:pt>
                <c:pt idx="360">
                  <c:v>0.97744536780547886</c:v>
                </c:pt>
                <c:pt idx="361">
                  <c:v>0.97747084100675286</c:v>
                </c:pt>
                <c:pt idx="362">
                  <c:v>0.97752066115702507</c:v>
                </c:pt>
                <c:pt idx="363">
                  <c:v>0.97750305250305269</c:v>
                </c:pt>
                <c:pt idx="364">
                  <c:v>0.97747336377473382</c:v>
                </c:pt>
                <c:pt idx="365">
                  <c:v>0.97753491196114162</c:v>
                </c:pt>
                <c:pt idx="366">
                  <c:v>0.9775052982137451</c:v>
                </c:pt>
                <c:pt idx="367">
                  <c:v>0.97750603864734298</c:v>
                </c:pt>
                <c:pt idx="368">
                  <c:v>0.97751881963264076</c:v>
                </c:pt>
                <c:pt idx="369">
                  <c:v>0.9775015015015015</c:v>
                </c:pt>
                <c:pt idx="370">
                  <c:v>0.9775082359988021</c:v>
                </c:pt>
                <c:pt idx="371">
                  <c:v>0.97753285543608126</c:v>
                </c:pt>
                <c:pt idx="372">
                  <c:v>0.97754542746499862</c:v>
                </c:pt>
                <c:pt idx="373">
                  <c:v>0.97746286393345216</c:v>
                </c:pt>
                <c:pt idx="374">
                  <c:v>0.97752296296296304</c:v>
                </c:pt>
                <c:pt idx="375">
                  <c:v>0.97743498817966912</c:v>
                </c:pt>
                <c:pt idx="376">
                  <c:v>0.97741231948128504</c:v>
                </c:pt>
                <c:pt idx="377">
                  <c:v>0.97738389182833629</c:v>
                </c:pt>
                <c:pt idx="378">
                  <c:v>0.97739079448841992</c:v>
                </c:pt>
                <c:pt idx="379">
                  <c:v>0.97742690058479542</c:v>
                </c:pt>
                <c:pt idx="380">
                  <c:v>0.97748614756488783</c:v>
                </c:pt>
                <c:pt idx="381">
                  <c:v>0.97748691099476448</c:v>
                </c:pt>
                <c:pt idx="382">
                  <c:v>0.97734841891499857</c:v>
                </c:pt>
                <c:pt idx="383">
                  <c:v>0.9773263888888889</c:v>
                </c:pt>
                <c:pt idx="384">
                  <c:v>0.97733333333333339</c:v>
                </c:pt>
                <c:pt idx="385">
                  <c:v>0.97733448474381124</c:v>
                </c:pt>
                <c:pt idx="386">
                  <c:v>0.97732988802756249</c:v>
                </c:pt>
                <c:pt idx="387">
                  <c:v>0.97725658648339075</c:v>
                </c:pt>
                <c:pt idx="388">
                  <c:v>0.97700085689802929</c:v>
                </c:pt>
                <c:pt idx="389">
                  <c:v>0.97699145299145318</c:v>
                </c:pt>
                <c:pt idx="390">
                  <c:v>0.97699346405228782</c:v>
                </c:pt>
                <c:pt idx="391">
                  <c:v>0.9770124716553289</c:v>
                </c:pt>
                <c:pt idx="392">
                  <c:v>0.97707096409386496</c:v>
                </c:pt>
                <c:pt idx="393">
                  <c:v>0.9770389170896786</c:v>
                </c:pt>
                <c:pt idx="394">
                  <c:v>0.97705766526019699</c:v>
                </c:pt>
                <c:pt idx="395">
                  <c:v>0.97704264870931534</c:v>
                </c:pt>
                <c:pt idx="396">
                  <c:v>0.97710047579065218</c:v>
                </c:pt>
                <c:pt idx="397">
                  <c:v>0.97707426018983801</c:v>
                </c:pt>
                <c:pt idx="398">
                  <c:v>0.97704817599554428</c:v>
                </c:pt>
                <c:pt idx="399">
                  <c:v>0.97698888888888868</c:v>
                </c:pt>
                <c:pt idx="400">
                  <c:v>0.97704627320587401</c:v>
                </c:pt>
                <c:pt idx="401">
                  <c:v>0.97708678828081796</c:v>
                </c:pt>
                <c:pt idx="402">
                  <c:v>0.97706093189964138</c:v>
                </c:pt>
                <c:pt idx="403">
                  <c:v>0.97705170517051687</c:v>
                </c:pt>
                <c:pt idx="404">
                  <c:v>0.9770150891632372</c:v>
                </c:pt>
                <c:pt idx="405">
                  <c:v>0.97707170224411588</c:v>
                </c:pt>
                <c:pt idx="406">
                  <c:v>0.97706251706251701</c:v>
                </c:pt>
                <c:pt idx="407">
                  <c:v>0.97704248366013069</c:v>
                </c:pt>
                <c:pt idx="408">
                  <c:v>0.97709318120076072</c:v>
                </c:pt>
                <c:pt idx="409">
                  <c:v>0.97713821138211376</c:v>
                </c:pt>
                <c:pt idx="410">
                  <c:v>0.97714517437145176</c:v>
                </c:pt>
                <c:pt idx="411">
                  <c:v>0.9771035598705502</c:v>
                </c:pt>
                <c:pt idx="412">
                  <c:v>0.97706214689265536</c:v>
                </c:pt>
                <c:pt idx="413">
                  <c:v>0.9770692431561997</c:v>
                </c:pt>
                <c:pt idx="414">
                  <c:v>0.97704953145917006</c:v>
                </c:pt>
                <c:pt idx="415">
                  <c:v>0.97704059829059831</c:v>
                </c:pt>
                <c:pt idx="416">
                  <c:v>0.97706901145750069</c:v>
                </c:pt>
                <c:pt idx="417">
                  <c:v>0.97704944178628395</c:v>
                </c:pt>
                <c:pt idx="418">
                  <c:v>0.97706178732431725</c:v>
                </c:pt>
                <c:pt idx="419">
                  <c:v>0.97705820105820118</c:v>
                </c:pt>
                <c:pt idx="420">
                  <c:v>0.97700184745315388</c:v>
                </c:pt>
                <c:pt idx="421">
                  <c:v>0.97704581358609799</c:v>
                </c:pt>
                <c:pt idx="422">
                  <c:v>0.9770527974783294</c:v>
                </c:pt>
                <c:pt idx="423">
                  <c:v>0.97706498951781973</c:v>
                </c:pt>
                <c:pt idx="424">
                  <c:v>0.97709281045751639</c:v>
                </c:pt>
                <c:pt idx="425">
                  <c:v>0.97708920187793424</c:v>
                </c:pt>
                <c:pt idx="426">
                  <c:v>0.97708561020036433</c:v>
                </c:pt>
                <c:pt idx="427">
                  <c:v>0.97713914849428873</c:v>
                </c:pt>
                <c:pt idx="428">
                  <c:v>0.97714581714581716</c:v>
                </c:pt>
                <c:pt idx="429">
                  <c:v>0.97713178294573644</c:v>
                </c:pt>
                <c:pt idx="430">
                  <c:v>0.97713843774168607</c:v>
                </c:pt>
                <c:pt idx="431">
                  <c:v>0.97703189300411541</c:v>
                </c:pt>
                <c:pt idx="432">
                  <c:v>0.97706440851937404</c:v>
                </c:pt>
                <c:pt idx="433">
                  <c:v>0.97711213517665152</c:v>
                </c:pt>
                <c:pt idx="434">
                  <c:v>0.97715964240102204</c:v>
                </c:pt>
                <c:pt idx="435">
                  <c:v>0.97708970438328269</c:v>
                </c:pt>
                <c:pt idx="436">
                  <c:v>0.9770607678616835</c:v>
                </c:pt>
                <c:pt idx="437">
                  <c:v>0.9771131405377983</c:v>
                </c:pt>
                <c:pt idx="438">
                  <c:v>0.97710453049860824</c:v>
                </c:pt>
                <c:pt idx="439">
                  <c:v>0.97707070707070742</c:v>
                </c:pt>
                <c:pt idx="440">
                  <c:v>0.97709750566893461</c:v>
                </c:pt>
                <c:pt idx="441">
                  <c:v>0.97713423831070922</c:v>
                </c:pt>
                <c:pt idx="442">
                  <c:v>0.97714572360170593</c:v>
                </c:pt>
                <c:pt idx="443">
                  <c:v>0.97712712712712746</c:v>
                </c:pt>
                <c:pt idx="444">
                  <c:v>0.97713358302122388</c:v>
                </c:pt>
                <c:pt idx="445">
                  <c:v>0.9771150971599406</c:v>
                </c:pt>
                <c:pt idx="446">
                  <c:v>0.97704200845140488</c:v>
                </c:pt>
                <c:pt idx="447">
                  <c:v>0.97701388888888929</c:v>
                </c:pt>
                <c:pt idx="448">
                  <c:v>0.97701559020044582</c:v>
                </c:pt>
                <c:pt idx="449">
                  <c:v>0.97702716049382754</c:v>
                </c:pt>
                <c:pt idx="450">
                  <c:v>0.9770189701897023</c:v>
                </c:pt>
                <c:pt idx="451">
                  <c:v>0.97701081612586083</c:v>
                </c:pt>
                <c:pt idx="452">
                  <c:v>0.97706156487613494</c:v>
                </c:pt>
                <c:pt idx="453">
                  <c:v>0.97704356338717624</c:v>
                </c:pt>
                <c:pt idx="454">
                  <c:v>0.97708424908424951</c:v>
                </c:pt>
                <c:pt idx="455">
                  <c:v>0.97701754385964956</c:v>
                </c:pt>
                <c:pt idx="456">
                  <c:v>0.9770240700218823</c:v>
                </c:pt>
                <c:pt idx="457">
                  <c:v>0.97703056768559005</c:v>
                </c:pt>
                <c:pt idx="458">
                  <c:v>0.97702251270878782</c:v>
                </c:pt>
                <c:pt idx="459">
                  <c:v>0.97696618357487985</c:v>
                </c:pt>
                <c:pt idx="460">
                  <c:v>0.9769679440829121</c:v>
                </c:pt>
                <c:pt idx="461">
                  <c:v>0.97699855699855764</c:v>
                </c:pt>
                <c:pt idx="462">
                  <c:v>0.97700983921286355</c:v>
                </c:pt>
                <c:pt idx="463">
                  <c:v>0.97699233716475153</c:v>
                </c:pt>
                <c:pt idx="464">
                  <c:v>0.97699880525687044</c:v>
                </c:pt>
                <c:pt idx="465">
                  <c:v>0.97698617072007699</c:v>
                </c:pt>
                <c:pt idx="466">
                  <c:v>0.97700214132762375</c:v>
                </c:pt>
                <c:pt idx="467">
                  <c:v>0.9770180436847109</c:v>
                </c:pt>
                <c:pt idx="468">
                  <c:v>0.97702914001421515</c:v>
                </c:pt>
                <c:pt idx="469">
                  <c:v>0.97707328605201005</c:v>
                </c:pt>
                <c:pt idx="470">
                  <c:v>0.97706062750648792</c:v>
                </c:pt>
                <c:pt idx="471">
                  <c:v>0.9770527306967991</c:v>
                </c:pt>
                <c:pt idx="472">
                  <c:v>0.97706365985435817</c:v>
                </c:pt>
                <c:pt idx="473">
                  <c:v>0.97701828410689229</c:v>
                </c:pt>
                <c:pt idx="474">
                  <c:v>0.97700116959064398</c:v>
                </c:pt>
                <c:pt idx="475">
                  <c:v>0.97699813258636858</c:v>
                </c:pt>
                <c:pt idx="476">
                  <c:v>0.97696715583508109</c:v>
                </c:pt>
                <c:pt idx="477">
                  <c:v>0.97700139470014014</c:v>
                </c:pt>
                <c:pt idx="478">
                  <c:v>0.97698445836232961</c:v>
                </c:pt>
                <c:pt idx="479">
                  <c:v>0.97703240740740815</c:v>
                </c:pt>
                <c:pt idx="480">
                  <c:v>0.97703395703395768</c:v>
                </c:pt>
                <c:pt idx="481">
                  <c:v>0.97707238358690707</c:v>
                </c:pt>
                <c:pt idx="482">
                  <c:v>0.9771152518978613</c:v>
                </c:pt>
                <c:pt idx="483">
                  <c:v>0.97708907254361865</c:v>
                </c:pt>
                <c:pt idx="484">
                  <c:v>0.97708591065292161</c:v>
                </c:pt>
                <c:pt idx="485">
                  <c:v>0.97709190672153712</c:v>
                </c:pt>
                <c:pt idx="486">
                  <c:v>0.97710244125028589</c:v>
                </c:pt>
                <c:pt idx="487">
                  <c:v>0.97706739526411723</c:v>
                </c:pt>
                <c:pt idx="488">
                  <c:v>0.97700977050670379</c:v>
                </c:pt>
                <c:pt idx="489">
                  <c:v>0.97705668934240431</c:v>
                </c:pt>
                <c:pt idx="490">
                  <c:v>0.97705815795428896</c:v>
                </c:pt>
                <c:pt idx="491">
                  <c:v>0.97700542005420121</c:v>
                </c:pt>
                <c:pt idx="492">
                  <c:v>0.97689880549921182</c:v>
                </c:pt>
                <c:pt idx="493">
                  <c:v>0.97678812415654581</c:v>
                </c:pt>
                <c:pt idx="494">
                  <c:v>0.97675420875420937</c:v>
                </c:pt>
                <c:pt idx="495">
                  <c:v>0.97677419354838768</c:v>
                </c:pt>
                <c:pt idx="496">
                  <c:v>0.97675832774424387</c:v>
                </c:pt>
                <c:pt idx="497">
                  <c:v>0.9767559125390457</c:v>
                </c:pt>
                <c:pt idx="498">
                  <c:v>0.97677577376976243</c:v>
                </c:pt>
                <c:pt idx="499">
                  <c:v>0.97682222222222292</c:v>
                </c:pt>
                <c:pt idx="500">
                  <c:v>0.97681082279884734</c:v>
                </c:pt>
                <c:pt idx="501">
                  <c:v>0.97685701637892941</c:v>
                </c:pt>
                <c:pt idx="502">
                  <c:v>0.97685442898166619</c:v>
                </c:pt>
                <c:pt idx="503">
                  <c:v>0.97687830687830746</c:v>
                </c:pt>
                <c:pt idx="504">
                  <c:v>0.97691529152915346</c:v>
                </c:pt>
                <c:pt idx="505">
                  <c:v>0.97696091348265324</c:v>
                </c:pt>
                <c:pt idx="506">
                  <c:v>0.97695375849222066</c:v>
                </c:pt>
                <c:pt idx="507">
                  <c:v>0.97696412948381517</c:v>
                </c:pt>
                <c:pt idx="508">
                  <c:v>0.97700938659681358</c:v>
                </c:pt>
                <c:pt idx="509">
                  <c:v>0.97702832244008775</c:v>
                </c:pt>
                <c:pt idx="510">
                  <c:v>0.97702544031311223</c:v>
                </c:pt>
                <c:pt idx="511">
                  <c:v>0.97703993055555616</c:v>
                </c:pt>
                <c:pt idx="512">
                  <c:v>0.97704136885423487</c:v>
                </c:pt>
                <c:pt idx="513">
                  <c:v>0.97706441850410775</c:v>
                </c:pt>
                <c:pt idx="514">
                  <c:v>0.97707011866235227</c:v>
                </c:pt>
                <c:pt idx="515">
                  <c:v>0.97711455641688261</c:v>
                </c:pt>
                <c:pt idx="516">
                  <c:v>0.9770900494304755</c:v>
                </c:pt>
                <c:pt idx="517">
                  <c:v>0.97709995709995767</c:v>
                </c:pt>
                <c:pt idx="518">
                  <c:v>0.97710554485121015</c:v>
                </c:pt>
                <c:pt idx="519">
                  <c:v>0.97711111111111171</c:v>
                </c:pt>
                <c:pt idx="520">
                  <c:v>0.9771507784175737</c:v>
                </c:pt>
                <c:pt idx="521">
                  <c:v>0.97719455087271245</c:v>
                </c:pt>
                <c:pt idx="522">
                  <c:v>0.97720416401104804</c:v>
                </c:pt>
                <c:pt idx="523">
                  <c:v>0.97712044105173934</c:v>
                </c:pt>
                <c:pt idx="524">
                  <c:v>0.97716402116402168</c:v>
                </c:pt>
                <c:pt idx="525">
                  <c:v>0.97719898605830224</c:v>
                </c:pt>
                <c:pt idx="526">
                  <c:v>0.97716635041113287</c:v>
                </c:pt>
                <c:pt idx="527">
                  <c:v>0.97710858585858662</c:v>
                </c:pt>
                <c:pt idx="528">
                  <c:v>0.97714765805503123</c:v>
                </c:pt>
                <c:pt idx="529">
                  <c:v>0.97710691823899432</c:v>
                </c:pt>
                <c:pt idx="530">
                  <c:v>0.97709562670014716</c:v>
                </c:pt>
                <c:pt idx="531">
                  <c:v>0.97709273182957446</c:v>
                </c:pt>
                <c:pt idx="532">
                  <c:v>0.97713570981863718</c:v>
                </c:pt>
                <c:pt idx="533">
                  <c:v>0.97716188098210621</c:v>
                </c:pt>
                <c:pt idx="534">
                  <c:v>0.97717133956386348</c:v>
                </c:pt>
                <c:pt idx="535">
                  <c:v>0.97718076285240529</c:v>
                </c:pt>
                <c:pt idx="536">
                  <c:v>0.97718601282847162</c:v>
                </c:pt>
                <c:pt idx="537">
                  <c:v>0.97719537381247501</c:v>
                </c:pt>
                <c:pt idx="538">
                  <c:v>0.97718820861678091</c:v>
                </c:pt>
                <c:pt idx="539">
                  <c:v>0.977193415637861</c:v>
                </c:pt>
                <c:pt idx="540">
                  <c:v>0.97722324912713177</c:v>
                </c:pt>
                <c:pt idx="541">
                  <c:v>0.97719967199672086</c:v>
                </c:pt>
                <c:pt idx="542">
                  <c:v>0.97724166155105474</c:v>
                </c:pt>
                <c:pt idx="543">
                  <c:v>0.97721813725490281</c:v>
                </c:pt>
                <c:pt idx="544">
                  <c:v>0.9772191641182475</c:v>
                </c:pt>
                <c:pt idx="545">
                  <c:v>0.97726088726088811</c:v>
                </c:pt>
                <c:pt idx="546">
                  <c:v>0.97722933170830883</c:v>
                </c:pt>
                <c:pt idx="547">
                  <c:v>0.97723033252230418</c:v>
                </c:pt>
                <c:pt idx="548">
                  <c:v>0.97727180732645302</c:v>
                </c:pt>
                <c:pt idx="549">
                  <c:v>0.97727676767676852</c:v>
                </c:pt>
                <c:pt idx="550">
                  <c:v>0.977305908449285</c:v>
                </c:pt>
                <c:pt idx="551">
                  <c:v>0.97731078904992041</c:v>
                </c:pt>
                <c:pt idx="552">
                  <c:v>0.97730761502913488</c:v>
                </c:pt>
                <c:pt idx="553">
                  <c:v>0.97733253108704454</c:v>
                </c:pt>
                <c:pt idx="554">
                  <c:v>0.9773613613613622</c:v>
                </c:pt>
                <c:pt idx="555">
                  <c:v>0.97735411670663552</c:v>
                </c:pt>
                <c:pt idx="556">
                  <c:v>0.97737482545382093</c:v>
                </c:pt>
                <c:pt idx="557">
                  <c:v>0.97735961768219914</c:v>
                </c:pt>
                <c:pt idx="558">
                  <c:v>0.97732061220433386</c:v>
                </c:pt>
                <c:pt idx="559">
                  <c:v>0.97735317460317539</c:v>
                </c:pt>
                <c:pt idx="560">
                  <c:v>0.97737769855416989</c:v>
                </c:pt>
                <c:pt idx="561">
                  <c:v>0.97735468564650141</c:v>
                </c:pt>
                <c:pt idx="562">
                  <c:v>0.97738701401223693</c:v>
                </c:pt>
                <c:pt idx="563">
                  <c:v>0.97741528762805441</c:v>
                </c:pt>
                <c:pt idx="564">
                  <c:v>0.97737659783677566</c:v>
                </c:pt>
                <c:pt idx="565">
                  <c:v>0.97736945425991451</c:v>
                </c:pt>
                <c:pt idx="566">
                  <c:v>0.9773623358808553</c:v>
                </c:pt>
                <c:pt idx="567">
                  <c:v>0.97732394366197262</c:v>
                </c:pt>
                <c:pt idx="568">
                  <c:v>0.97735207967193993</c:v>
                </c:pt>
                <c:pt idx="569">
                  <c:v>0.97731384015594613</c:v>
                </c:pt>
                <c:pt idx="570">
                  <c:v>0.97734189531037241</c:v>
                </c:pt>
                <c:pt idx="571">
                  <c:v>0.97731934731934811</c:v>
                </c:pt>
                <c:pt idx="572">
                  <c:v>0.9773472949389187</c:v>
                </c:pt>
                <c:pt idx="573">
                  <c:v>0.97735191637630736</c:v>
                </c:pt>
                <c:pt idx="574">
                  <c:v>0.97738357487922789</c:v>
                </c:pt>
                <c:pt idx="575">
                  <c:v>0.97730709876543287</c:v>
                </c:pt>
                <c:pt idx="576">
                  <c:v>0.97728095513190905</c:v>
                </c:pt>
                <c:pt idx="577">
                  <c:v>0.97731257208765931</c:v>
                </c:pt>
                <c:pt idx="578">
                  <c:v>0.97731337555171827</c:v>
                </c:pt>
                <c:pt idx="579">
                  <c:v>0.97731800766283605</c:v>
                </c:pt>
                <c:pt idx="580">
                  <c:v>0.97726142665901783</c:v>
                </c:pt>
                <c:pt idx="581">
                  <c:v>0.97727376861397552</c:v>
                </c:pt>
                <c:pt idx="582">
                  <c:v>0.97726700971984071</c:v>
                </c:pt>
                <c:pt idx="583">
                  <c:v>0.97726027397260351</c:v>
                </c:pt>
                <c:pt idx="584">
                  <c:v>0.97722317188983931</c:v>
                </c:pt>
                <c:pt idx="585">
                  <c:v>0.97722411831626921</c:v>
                </c:pt>
                <c:pt idx="586">
                  <c:v>0.97722884724588377</c:v>
                </c:pt>
                <c:pt idx="587">
                  <c:v>0.97726757369614592</c:v>
                </c:pt>
                <c:pt idx="588">
                  <c:v>0.97726466704395465</c:v>
                </c:pt>
                <c:pt idx="589">
                  <c:v>0.97728436911487837</c:v>
                </c:pt>
                <c:pt idx="590">
                  <c:v>0.97732280503854185</c:v>
                </c:pt>
                <c:pt idx="591">
                  <c:v>0.97731231231231308</c:v>
                </c:pt>
                <c:pt idx="592">
                  <c:v>0.9773505714821068</c:v>
                </c:pt>
                <c:pt idx="593">
                  <c:v>0.97733632622521571</c:v>
                </c:pt>
                <c:pt idx="594">
                  <c:v>0.97730718954248441</c:v>
                </c:pt>
                <c:pt idx="595">
                  <c:v>0.9773191648023869</c:v>
                </c:pt>
                <c:pt idx="596">
                  <c:v>0.97733854457472624</c:v>
                </c:pt>
                <c:pt idx="597">
                  <c:v>0.97733184689706509</c:v>
                </c:pt>
                <c:pt idx="598">
                  <c:v>0.97731033203487372</c:v>
                </c:pt>
                <c:pt idx="599">
                  <c:v>0.97728888888888965</c:v>
                </c:pt>
                <c:pt idx="600">
                  <c:v>0.97724902939545288</c:v>
                </c:pt>
                <c:pt idx="601">
                  <c:v>0.97720561092654201</c:v>
                </c:pt>
                <c:pt idx="602">
                  <c:v>0.9772323567348451</c:v>
                </c:pt>
                <c:pt idx="603">
                  <c:v>0.97721854304635836</c:v>
                </c:pt>
                <c:pt idx="604">
                  <c:v>0.97722681359045083</c:v>
                </c:pt>
                <c:pt idx="605">
                  <c:v>0.97725705903923821</c:v>
                </c:pt>
                <c:pt idx="606">
                  <c:v>0.97729452681676832</c:v>
                </c:pt>
                <c:pt idx="607">
                  <c:v>0.977266081871346</c:v>
                </c:pt>
                <c:pt idx="608">
                  <c:v>0.97724502827951198</c:v>
                </c:pt>
                <c:pt idx="609">
                  <c:v>0.97722040072859839</c:v>
                </c:pt>
                <c:pt idx="610">
                  <c:v>0.97720312784142671</c:v>
                </c:pt>
                <c:pt idx="611">
                  <c:v>0.97718954248366097</c:v>
                </c:pt>
                <c:pt idx="612">
                  <c:v>0.97716150081566167</c:v>
                </c:pt>
                <c:pt idx="613">
                  <c:v>0.9771842200506704</c:v>
                </c:pt>
                <c:pt idx="614">
                  <c:v>0.9772068654019882</c:v>
                </c:pt>
                <c:pt idx="615">
                  <c:v>0.97723665223665312</c:v>
                </c:pt>
                <c:pt idx="616">
                  <c:v>0.9772627408607969</c:v>
                </c:pt>
                <c:pt idx="617">
                  <c:v>0.97726357425386634</c:v>
                </c:pt>
                <c:pt idx="618">
                  <c:v>0.97724645485550266</c:v>
                </c:pt>
                <c:pt idx="619">
                  <c:v>0.97728315412186473</c:v>
                </c:pt>
                <c:pt idx="620">
                  <c:v>0.97726963678654588</c:v>
                </c:pt>
                <c:pt idx="621">
                  <c:v>0.97727402643801442</c:v>
                </c:pt>
                <c:pt idx="622">
                  <c:v>0.97725700017834938</c:v>
                </c:pt>
                <c:pt idx="623">
                  <c:v>0.97728632478632582</c:v>
                </c:pt>
                <c:pt idx="624">
                  <c:v>0.97727644444444539</c:v>
                </c:pt>
                <c:pt idx="625">
                  <c:v>0.97728079517216992</c:v>
                </c:pt>
                <c:pt idx="626">
                  <c:v>0.97727804359383397</c:v>
                </c:pt>
                <c:pt idx="627">
                  <c:v>0.97731422505307941</c:v>
                </c:pt>
                <c:pt idx="628">
                  <c:v>0.97733262674439247</c:v>
                </c:pt>
                <c:pt idx="629">
                  <c:v>0.97732627865961297</c:v>
                </c:pt>
                <c:pt idx="630">
                  <c:v>0.97728473322768195</c:v>
                </c:pt>
                <c:pt idx="631">
                  <c:v>0.97730309423347506</c:v>
                </c:pt>
                <c:pt idx="632">
                  <c:v>0.97732841846586038</c:v>
                </c:pt>
                <c:pt idx="633">
                  <c:v>0.97732211706975225</c:v>
                </c:pt>
                <c:pt idx="634">
                  <c:v>0.97729833770778762</c:v>
                </c:pt>
                <c:pt idx="635">
                  <c:v>0.97728860936408213</c:v>
                </c:pt>
                <c:pt idx="636">
                  <c:v>0.9773068201639642</c:v>
                </c:pt>
                <c:pt idx="637">
                  <c:v>0.97734238941135609</c:v>
                </c:pt>
                <c:pt idx="638">
                  <c:v>0.97731872717788315</c:v>
                </c:pt>
                <c:pt idx="639">
                  <c:v>0.97728472222222318</c:v>
                </c:pt>
                <c:pt idx="640">
                  <c:v>0.97732015947304662</c:v>
                </c:pt>
                <c:pt idx="641">
                  <c:v>0.97732433367947491</c:v>
                </c:pt>
                <c:pt idx="642">
                  <c:v>0.97727319854847172</c:v>
                </c:pt>
                <c:pt idx="643">
                  <c:v>0.97729123533471474</c:v>
                </c:pt>
                <c:pt idx="644">
                  <c:v>0.97732299741602169</c:v>
                </c:pt>
                <c:pt idx="645">
                  <c:v>0.9773065015479887</c:v>
                </c:pt>
                <c:pt idx="646">
                  <c:v>0.97732096857290174</c:v>
                </c:pt>
                <c:pt idx="647">
                  <c:v>0.97732510288065955</c:v>
                </c:pt>
                <c:pt idx="648">
                  <c:v>0.97734292073275242</c:v>
                </c:pt>
                <c:pt idx="649">
                  <c:v>0.97737777777777901</c:v>
                </c:pt>
                <c:pt idx="650">
                  <c:v>0.97735449735449853</c:v>
                </c:pt>
                <c:pt idx="651">
                  <c:v>0.97731765507839252</c:v>
                </c:pt>
                <c:pt idx="652">
                  <c:v>0.9773455844818798</c:v>
                </c:pt>
                <c:pt idx="653">
                  <c:v>0.97732585796806104</c:v>
                </c:pt>
                <c:pt idx="654">
                  <c:v>0.97729601357082396</c:v>
                </c:pt>
                <c:pt idx="655">
                  <c:v>0.97729336043360548</c:v>
                </c:pt>
                <c:pt idx="656">
                  <c:v>0.97730762726196641</c:v>
                </c:pt>
                <c:pt idx="657">
                  <c:v>0.97730496453900817</c:v>
                </c:pt>
                <c:pt idx="658">
                  <c:v>0.97729219355926589</c:v>
                </c:pt>
                <c:pt idx="659">
                  <c:v>0.97729292929293032</c:v>
                </c:pt>
                <c:pt idx="660">
                  <c:v>0.97730374852916557</c:v>
                </c:pt>
                <c:pt idx="661">
                  <c:v>0.97730110775428081</c:v>
                </c:pt>
                <c:pt idx="662">
                  <c:v>0.97728841964136159</c:v>
                </c:pt>
                <c:pt idx="663">
                  <c:v>0.97731258366800622</c:v>
                </c:pt>
                <c:pt idx="664">
                  <c:v>0.97730659983291646</c:v>
                </c:pt>
                <c:pt idx="665">
                  <c:v>0.97729062395729149</c:v>
                </c:pt>
                <c:pt idx="666">
                  <c:v>0.97728469098784032</c:v>
                </c:pt>
                <c:pt idx="667">
                  <c:v>0.97728210246174407</c:v>
                </c:pt>
                <c:pt idx="668">
                  <c:v>0.97728616508885657</c:v>
                </c:pt>
                <c:pt idx="669">
                  <c:v>0.97725373134328442</c:v>
                </c:pt>
                <c:pt idx="670">
                  <c:v>0.97727438317602333</c:v>
                </c:pt>
                <c:pt idx="671">
                  <c:v>0.97727513227513307</c:v>
                </c:pt>
                <c:pt idx="672">
                  <c:v>0.97725276539541095</c:v>
                </c:pt>
                <c:pt idx="673">
                  <c:v>0.97726013847675641</c:v>
                </c:pt>
                <c:pt idx="674">
                  <c:v>0.97723127572016544</c:v>
                </c:pt>
                <c:pt idx="675">
                  <c:v>0.97719263642340648</c:v>
                </c:pt>
                <c:pt idx="676">
                  <c:v>0.9772263252913187</c:v>
                </c:pt>
                <c:pt idx="677">
                  <c:v>0.97720419534578895</c:v>
                </c:pt>
                <c:pt idx="678">
                  <c:v>0.97722140402552848</c:v>
                </c:pt>
                <c:pt idx="679">
                  <c:v>0.97718954248366086</c:v>
                </c:pt>
                <c:pt idx="680">
                  <c:v>0.97717735356501945</c:v>
                </c:pt>
                <c:pt idx="681">
                  <c:v>0.97720755946562454</c:v>
                </c:pt>
                <c:pt idx="682">
                  <c:v>0.97721164795835436</c:v>
                </c:pt>
                <c:pt idx="683">
                  <c:v>0.9771702404158551</c:v>
                </c:pt>
                <c:pt idx="684">
                  <c:v>0.97715815085158209</c:v>
                </c:pt>
                <c:pt idx="685">
                  <c:v>0.97710398445092383</c:v>
                </c:pt>
                <c:pt idx="686">
                  <c:v>0.97711466925440782</c:v>
                </c:pt>
                <c:pt idx="687">
                  <c:v>0.97711563307493599</c:v>
                </c:pt>
                <c:pt idx="688">
                  <c:v>0.97706498951782017</c:v>
                </c:pt>
                <c:pt idx="689">
                  <c:v>0.97704669887278628</c:v>
                </c:pt>
                <c:pt idx="690">
                  <c:v>0.97704775687409595</c:v>
                </c:pt>
                <c:pt idx="691">
                  <c:v>0.97705523442517717</c:v>
                </c:pt>
                <c:pt idx="692">
                  <c:v>0.97706589706589764</c:v>
                </c:pt>
                <c:pt idx="693">
                  <c:v>0.97701889209093873</c:v>
                </c:pt>
                <c:pt idx="694">
                  <c:v>0.97704876099120752</c:v>
                </c:pt>
                <c:pt idx="695">
                  <c:v>0.97708173690932365</c:v>
                </c:pt>
                <c:pt idx="696">
                  <c:v>0.97708911206759186</c:v>
                </c:pt>
                <c:pt idx="697">
                  <c:v>0.97712193568927153</c:v>
                </c:pt>
                <c:pt idx="698">
                  <c:v>0.97715466539500928</c:v>
                </c:pt>
                <c:pt idx="699">
                  <c:v>0.97713650793650852</c:v>
                </c:pt>
                <c:pt idx="700">
                  <c:v>0.97711523220795737</c:v>
                </c:pt>
                <c:pt idx="701">
                  <c:v>0.97710667932890205</c:v>
                </c:pt>
                <c:pt idx="702">
                  <c:v>0.9770918286707766</c:v>
                </c:pt>
                <c:pt idx="703">
                  <c:v>0.97709595959596018</c:v>
                </c:pt>
                <c:pt idx="704">
                  <c:v>0.97712844759653328</c:v>
                </c:pt>
                <c:pt idx="705">
                  <c:v>0.97709789109222589</c:v>
                </c:pt>
                <c:pt idx="706">
                  <c:v>0.97710199591387759</c:v>
                </c:pt>
                <c:pt idx="707">
                  <c:v>0.97709667294413116</c:v>
                </c:pt>
                <c:pt idx="708">
                  <c:v>0.9770725591600069</c:v>
                </c:pt>
                <c:pt idx="709">
                  <c:v>0.97703286384976584</c:v>
                </c:pt>
                <c:pt idx="710">
                  <c:v>0.97703703703703759</c:v>
                </c:pt>
                <c:pt idx="711">
                  <c:v>0.97705680399500683</c:v>
                </c:pt>
                <c:pt idx="712">
                  <c:v>0.9770733987844793</c:v>
                </c:pt>
                <c:pt idx="713">
                  <c:v>0.9770774976657336</c:v>
                </c:pt>
                <c:pt idx="714">
                  <c:v>0.97708780108780169</c:v>
                </c:pt>
                <c:pt idx="715">
                  <c:v>0.97710428305400443</c:v>
                </c:pt>
                <c:pt idx="716">
                  <c:v>0.97711142104447612</c:v>
                </c:pt>
                <c:pt idx="717">
                  <c:v>0.97708449396471753</c:v>
                </c:pt>
                <c:pt idx="718">
                  <c:v>0.97698346468861152</c:v>
                </c:pt>
                <c:pt idx="719">
                  <c:v>0.97700000000000087</c:v>
                </c:pt>
                <c:pt idx="720">
                  <c:v>0.97703190013869712</c:v>
                </c:pt>
                <c:pt idx="721">
                  <c:v>0.97702369959987778</c:v>
                </c:pt>
                <c:pt idx="722">
                  <c:v>0.97695404948517062</c:v>
                </c:pt>
                <c:pt idx="723">
                  <c:v>0.9769613259668517</c:v>
                </c:pt>
                <c:pt idx="724">
                  <c:v>0.97696551724138014</c:v>
                </c:pt>
                <c:pt idx="725">
                  <c:v>0.97694214876033147</c:v>
                </c:pt>
                <c:pt idx="726">
                  <c:v>0.97697386519945073</c:v>
                </c:pt>
                <c:pt idx="727">
                  <c:v>0.97696581196581289</c:v>
                </c:pt>
                <c:pt idx="728">
                  <c:v>0.97697607072092751</c:v>
                </c:pt>
                <c:pt idx="729">
                  <c:v>0.97697716894977249</c:v>
                </c:pt>
                <c:pt idx="730">
                  <c:v>0.97696914424684689</c:v>
                </c:pt>
                <c:pt idx="731">
                  <c:v>0.97699149969641852</c:v>
                </c:pt>
                <c:pt idx="732">
                  <c:v>0.97697741397605065</c:v>
                </c:pt>
                <c:pt idx="733">
                  <c:v>0.97695731153496901</c:v>
                </c:pt>
                <c:pt idx="734">
                  <c:v>0.97694633408919196</c:v>
                </c:pt>
                <c:pt idx="735">
                  <c:v>0.97695048309178822</c:v>
                </c:pt>
                <c:pt idx="736">
                  <c:v>0.9769485903814269</c:v>
                </c:pt>
                <c:pt idx="737">
                  <c:v>0.9769647696476973</c:v>
                </c:pt>
                <c:pt idx="738">
                  <c:v>0.97699594046008198</c:v>
                </c:pt>
                <c:pt idx="739">
                  <c:v>0.97702702702702782</c:v>
                </c:pt>
                <c:pt idx="740">
                  <c:v>0.97697106012895563</c:v>
                </c:pt>
                <c:pt idx="741">
                  <c:v>0.97697813716681725</c:v>
                </c:pt>
                <c:pt idx="742">
                  <c:v>0.97700613129953717</c:v>
                </c:pt>
                <c:pt idx="743">
                  <c:v>0.97701314217443336</c:v>
                </c:pt>
                <c:pt idx="744">
                  <c:v>0.97699925428784573</c:v>
                </c:pt>
                <c:pt idx="745">
                  <c:v>0.97701221328567267</c:v>
                </c:pt>
                <c:pt idx="746">
                  <c:v>0.97700133868808647</c:v>
                </c:pt>
                <c:pt idx="747">
                  <c:v>0.97699643493761223</c:v>
                </c:pt>
                <c:pt idx="748">
                  <c:v>0.97700341195668394</c:v>
                </c:pt>
                <c:pt idx="749">
                  <c:v>0.97701925925926025</c:v>
                </c:pt>
                <c:pt idx="750">
                  <c:v>0.97703802337624002</c:v>
                </c:pt>
                <c:pt idx="751">
                  <c:v>0.97704787234042645</c:v>
                </c:pt>
                <c:pt idx="752">
                  <c:v>0.97706654862033437</c:v>
                </c:pt>
                <c:pt idx="753">
                  <c:v>0.97706454465075232</c:v>
                </c:pt>
                <c:pt idx="754">
                  <c:v>0.97707137601177418</c:v>
                </c:pt>
                <c:pt idx="755">
                  <c:v>0.97709288653733184</c:v>
                </c:pt>
                <c:pt idx="756">
                  <c:v>0.97706443563775225</c:v>
                </c:pt>
                <c:pt idx="757">
                  <c:v>0.97707124010554181</c:v>
                </c:pt>
                <c:pt idx="758">
                  <c:v>0.97706924315620047</c:v>
                </c:pt>
                <c:pt idx="759">
                  <c:v>0.97709064327485462</c:v>
                </c:pt>
                <c:pt idx="760">
                  <c:v>0.97710906701708355</c:v>
                </c:pt>
                <c:pt idx="761">
                  <c:v>0.97707786526684248</c:v>
                </c:pt>
                <c:pt idx="762">
                  <c:v>0.97709043250327743</c:v>
                </c:pt>
                <c:pt idx="763">
                  <c:v>0.97712041884816836</c:v>
                </c:pt>
                <c:pt idx="764">
                  <c:v>0.9771038489469871</c:v>
                </c:pt>
                <c:pt idx="765">
                  <c:v>0.97709892660284392</c:v>
                </c:pt>
                <c:pt idx="766">
                  <c:v>0.97711140084021531</c:v>
                </c:pt>
                <c:pt idx="767">
                  <c:v>0.97710648148148238</c:v>
                </c:pt>
                <c:pt idx="768">
                  <c:v>0.97710157491692051</c:v>
                </c:pt>
                <c:pt idx="769">
                  <c:v>0.977082251082252</c:v>
                </c:pt>
                <c:pt idx="770">
                  <c:v>0.97706874189364556</c:v>
                </c:pt>
                <c:pt idx="771">
                  <c:v>0.97706102475532619</c:v>
                </c:pt>
                <c:pt idx="772">
                  <c:v>0.97706482679315898</c:v>
                </c:pt>
                <c:pt idx="773">
                  <c:v>0.97704277921332283</c:v>
                </c:pt>
                <c:pt idx="774">
                  <c:v>0.97704946236559242</c:v>
                </c:pt>
                <c:pt idx="775">
                  <c:v>0.97705899198167345</c:v>
                </c:pt>
                <c:pt idx="776">
                  <c:v>0.97705133705133806</c:v>
                </c:pt>
                <c:pt idx="777">
                  <c:v>0.97703227649243174</c:v>
                </c:pt>
                <c:pt idx="778">
                  <c:v>0.97704749679075842</c:v>
                </c:pt>
                <c:pt idx="779">
                  <c:v>0.9770313390313401</c:v>
                </c:pt>
                <c:pt idx="780">
                  <c:v>0.97702944942381653</c:v>
                </c:pt>
                <c:pt idx="781">
                  <c:v>0.97704745666382586</c:v>
                </c:pt>
                <c:pt idx="782">
                  <c:v>0.97704555129842574</c:v>
                </c:pt>
                <c:pt idx="783">
                  <c:v>0.977049319727892</c:v>
                </c:pt>
                <c:pt idx="784">
                  <c:v>0.97702760084925777</c:v>
                </c:pt>
                <c:pt idx="785">
                  <c:v>0.97705117331071623</c:v>
                </c:pt>
                <c:pt idx="786">
                  <c:v>0.97706621488070133</c:v>
                </c:pt>
                <c:pt idx="787">
                  <c:v>0.97709531866892374</c:v>
                </c:pt>
                <c:pt idx="788">
                  <c:v>0.97712434868328502</c:v>
                </c:pt>
                <c:pt idx="789">
                  <c:v>0.97708016877637227</c:v>
                </c:pt>
                <c:pt idx="790">
                  <c:v>0.97704171934260531</c:v>
                </c:pt>
                <c:pt idx="791">
                  <c:v>0.97704545454545566</c:v>
                </c:pt>
                <c:pt idx="792">
                  <c:v>0.97704357573210132</c:v>
                </c:pt>
                <c:pt idx="793">
                  <c:v>0.97705009795690001</c:v>
                </c:pt>
                <c:pt idx="794">
                  <c:v>0.97705660377358605</c:v>
                </c:pt>
                <c:pt idx="795">
                  <c:v>0.97708542713567947</c:v>
                </c:pt>
                <c:pt idx="796">
                  <c:v>0.97710302523351567</c:v>
                </c:pt>
                <c:pt idx="797">
                  <c:v>0.97705931495405285</c:v>
                </c:pt>
                <c:pt idx="798">
                  <c:v>0.9770880267000428</c:v>
                </c:pt>
                <c:pt idx="799">
                  <c:v>0.97711666666666774</c:v>
                </c:pt>
                <c:pt idx="800">
                  <c:v>0.97712304064364097</c:v>
                </c:pt>
                <c:pt idx="801">
                  <c:v>0.9771044610695494</c:v>
                </c:pt>
                <c:pt idx="802">
                  <c:v>0.97712467137124781</c:v>
                </c:pt>
                <c:pt idx="803">
                  <c:v>0.97715312327252735</c:v>
                </c:pt>
                <c:pt idx="804">
                  <c:v>0.9771621808143558</c:v>
                </c:pt>
                <c:pt idx="805">
                  <c:v>0.97717948717948822</c:v>
                </c:pt>
                <c:pt idx="806">
                  <c:v>0.97714167699297916</c:v>
                </c:pt>
                <c:pt idx="807">
                  <c:v>0.97715071507150819</c:v>
                </c:pt>
                <c:pt idx="808">
                  <c:v>0.97716797143249656</c:v>
                </c:pt>
                <c:pt idx="809">
                  <c:v>0.97715226337448657</c:v>
                </c:pt>
                <c:pt idx="810">
                  <c:v>0.97711467324291101</c:v>
                </c:pt>
                <c:pt idx="811">
                  <c:v>0.97712643678161026</c:v>
                </c:pt>
                <c:pt idx="812">
                  <c:v>0.97712450457838007</c:v>
                </c:pt>
                <c:pt idx="813">
                  <c:v>0.97713076713076819</c:v>
                </c:pt>
                <c:pt idx="814">
                  <c:v>0.97715610088616323</c:v>
                </c:pt>
                <c:pt idx="815">
                  <c:v>0.97714869281045846</c:v>
                </c:pt>
                <c:pt idx="816">
                  <c:v>0.97714130286957801</c:v>
                </c:pt>
                <c:pt idx="817">
                  <c:v>0.97710676446617861</c:v>
                </c:pt>
                <c:pt idx="818">
                  <c:v>0.97710758377425133</c:v>
                </c:pt>
                <c:pt idx="819">
                  <c:v>0.97709756097561062</c:v>
                </c:pt>
                <c:pt idx="820">
                  <c:v>0.97709568277168846</c:v>
                </c:pt>
                <c:pt idx="821">
                  <c:v>0.97710191943768676</c:v>
                </c:pt>
                <c:pt idx="822">
                  <c:v>0.97709734035372031</c:v>
                </c:pt>
                <c:pt idx="823">
                  <c:v>0.97712513484358232</c:v>
                </c:pt>
                <c:pt idx="824">
                  <c:v>0.97713131313131407</c:v>
                </c:pt>
                <c:pt idx="825">
                  <c:v>0.97711057304277749</c:v>
                </c:pt>
                <c:pt idx="826">
                  <c:v>0.97712481526266393</c:v>
                </c:pt>
                <c:pt idx="827">
                  <c:v>0.97713902308105316</c:v>
                </c:pt>
                <c:pt idx="828">
                  <c:v>0.97711030692936718</c:v>
                </c:pt>
                <c:pt idx="829">
                  <c:v>0.97712717536814031</c:v>
                </c:pt>
                <c:pt idx="830">
                  <c:v>0.97711191335740188</c:v>
                </c:pt>
                <c:pt idx="831">
                  <c:v>0.97713942307692414</c:v>
                </c:pt>
                <c:pt idx="832">
                  <c:v>0.97716153127917948</c:v>
                </c:pt>
                <c:pt idx="833">
                  <c:v>0.9770903277378109</c:v>
                </c:pt>
                <c:pt idx="834">
                  <c:v>0.97709647371922947</c:v>
                </c:pt>
                <c:pt idx="835">
                  <c:v>0.97709463051568435</c:v>
                </c:pt>
                <c:pt idx="836">
                  <c:v>0.97711403159431953</c:v>
                </c:pt>
                <c:pt idx="837">
                  <c:v>0.97713073455317012</c:v>
                </c:pt>
                <c:pt idx="838">
                  <c:v>0.97714474903986348</c:v>
                </c:pt>
                <c:pt idx="839">
                  <c:v>0.9771349206349218</c:v>
                </c:pt>
                <c:pt idx="840">
                  <c:v>0.97710661910424224</c:v>
                </c:pt>
                <c:pt idx="841">
                  <c:v>0.97711797307996962</c:v>
                </c:pt>
                <c:pt idx="842">
                  <c:v>0.97712402794253461</c:v>
                </c:pt>
                <c:pt idx="843">
                  <c:v>0.97710373880990131</c:v>
                </c:pt>
                <c:pt idx="844">
                  <c:v>0.97708875739645107</c:v>
                </c:pt>
                <c:pt idx="845">
                  <c:v>0.97710270554242329</c:v>
                </c:pt>
                <c:pt idx="846">
                  <c:v>0.97711662075298578</c:v>
                </c:pt>
                <c:pt idx="847">
                  <c:v>0.9771383647798757</c:v>
                </c:pt>
                <c:pt idx="848">
                  <c:v>0.97714435283340029</c:v>
                </c:pt>
                <c:pt idx="849">
                  <c:v>0.97716339869281199</c:v>
                </c:pt>
                <c:pt idx="850">
                  <c:v>0.97719023371197444</c:v>
                </c:pt>
                <c:pt idx="851">
                  <c:v>0.9772065727699546</c:v>
                </c:pt>
                <c:pt idx="852">
                  <c:v>0.9772176631496694</c:v>
                </c:pt>
                <c:pt idx="853">
                  <c:v>0.97723393182409724</c:v>
                </c:pt>
                <c:pt idx="854">
                  <c:v>0.97725016244314633</c:v>
                </c:pt>
                <c:pt idx="855">
                  <c:v>0.97727673935618009</c:v>
                </c:pt>
                <c:pt idx="856">
                  <c:v>0.97727732399844558</c:v>
                </c:pt>
                <c:pt idx="857">
                  <c:v>0.97727790727790864</c:v>
                </c:pt>
                <c:pt idx="858">
                  <c:v>0.97725520631225082</c:v>
                </c:pt>
                <c:pt idx="859">
                  <c:v>0.9772558139534897</c:v>
                </c:pt>
                <c:pt idx="860">
                  <c:v>0.97724351529229725</c:v>
                </c:pt>
                <c:pt idx="861">
                  <c:v>0.97723382315029783</c:v>
                </c:pt>
                <c:pt idx="862">
                  <c:v>0.97724990343762208</c:v>
                </c:pt>
                <c:pt idx="863">
                  <c:v>0.97721193415637997</c:v>
                </c:pt>
                <c:pt idx="864">
                  <c:v>0.97722286448298146</c:v>
                </c:pt>
                <c:pt idx="865">
                  <c:v>0.97721580703105082</c:v>
                </c:pt>
                <c:pt idx="866">
                  <c:v>0.97723439702678594</c:v>
                </c:pt>
                <c:pt idx="867">
                  <c:v>0.97723502304147603</c:v>
                </c:pt>
                <c:pt idx="868">
                  <c:v>0.97722797596215449</c:v>
                </c:pt>
                <c:pt idx="869">
                  <c:v>0.97723116219668071</c:v>
                </c:pt>
                <c:pt idx="870">
                  <c:v>0.97723434111493945</c:v>
                </c:pt>
                <c:pt idx="871">
                  <c:v>0.97724515800204004</c:v>
                </c:pt>
                <c:pt idx="872">
                  <c:v>0.97723813160239414</c:v>
                </c:pt>
                <c:pt idx="873">
                  <c:v>0.97723874904653074</c:v>
                </c:pt>
                <c:pt idx="874">
                  <c:v>0.97724190476190609</c:v>
                </c:pt>
                <c:pt idx="875">
                  <c:v>0.97726281075596277</c:v>
                </c:pt>
                <c:pt idx="876">
                  <c:v>0.97724819460281398</c:v>
                </c:pt>
                <c:pt idx="877">
                  <c:v>0.97724626676790816</c:v>
                </c:pt>
                <c:pt idx="878">
                  <c:v>0.97721653394008479</c:v>
                </c:pt>
                <c:pt idx="879">
                  <c:v>0.97720959595959722</c:v>
                </c:pt>
                <c:pt idx="880">
                  <c:v>0.97719510657081732</c:v>
                </c:pt>
                <c:pt idx="881">
                  <c:v>0.97720080624842665</c:v>
                </c:pt>
                <c:pt idx="882">
                  <c:v>0.97720145967031713</c:v>
                </c:pt>
                <c:pt idx="883">
                  <c:v>0.9772146807440939</c:v>
                </c:pt>
                <c:pt idx="884">
                  <c:v>0.97719522912743395</c:v>
                </c:pt>
                <c:pt idx="885">
                  <c:v>0.97720591923752342</c:v>
                </c:pt>
                <c:pt idx="886">
                  <c:v>0.97723161718652285</c:v>
                </c:pt>
                <c:pt idx="887">
                  <c:v>0.9772397397397411</c:v>
                </c:pt>
                <c:pt idx="888">
                  <c:v>0.97722534683164741</c:v>
                </c:pt>
                <c:pt idx="889">
                  <c:v>0.97725093632958937</c:v>
                </c:pt>
                <c:pt idx="890">
                  <c:v>0.97727646838758087</c:v>
                </c:pt>
                <c:pt idx="891">
                  <c:v>0.97727204783258736</c:v>
                </c:pt>
                <c:pt idx="892">
                  <c:v>0.97728505661316556</c:v>
                </c:pt>
                <c:pt idx="893">
                  <c:v>0.97731046482724482</c:v>
                </c:pt>
                <c:pt idx="894">
                  <c:v>0.97732091868404869</c:v>
                </c:pt>
                <c:pt idx="895">
                  <c:v>0.97731150793650934</c:v>
                </c:pt>
                <c:pt idx="896">
                  <c:v>0.97730707295924835</c:v>
                </c:pt>
                <c:pt idx="897">
                  <c:v>0.97730264785944221</c:v>
                </c:pt>
                <c:pt idx="898">
                  <c:v>0.97728834507477591</c:v>
                </c:pt>
                <c:pt idx="899">
                  <c:v>0.9773061728395076</c:v>
                </c:pt>
                <c:pt idx="900">
                  <c:v>0.97732889382168109</c:v>
                </c:pt>
                <c:pt idx="901">
                  <c:v>0.97732692781473407</c:v>
                </c:pt>
                <c:pt idx="902">
                  <c:v>0.97731512243140295</c:v>
                </c:pt>
                <c:pt idx="903">
                  <c:v>0.97729842674533074</c:v>
                </c:pt>
                <c:pt idx="904">
                  <c:v>0.97729404542664355</c:v>
                </c:pt>
                <c:pt idx="905">
                  <c:v>0.97731665440274851</c:v>
                </c:pt>
                <c:pt idx="906">
                  <c:v>0.97730981256890981</c:v>
                </c:pt>
                <c:pt idx="907">
                  <c:v>0.97730053842388775</c:v>
                </c:pt>
                <c:pt idx="908">
                  <c:v>0.97729128468402515</c:v>
                </c:pt>
                <c:pt idx="909">
                  <c:v>0.97728449328449452</c:v>
                </c:pt>
                <c:pt idx="910">
                  <c:v>0.97730942797902309</c:v>
                </c:pt>
                <c:pt idx="911">
                  <c:v>0.97729775828460164</c:v>
                </c:pt>
                <c:pt idx="912">
                  <c:v>0.97728611415358535</c:v>
                </c:pt>
                <c:pt idx="913">
                  <c:v>0.9772963773401423</c:v>
                </c:pt>
                <c:pt idx="914">
                  <c:v>0.97729933211900555</c:v>
                </c:pt>
                <c:pt idx="915">
                  <c:v>0.97732168850072909</c:v>
                </c:pt>
                <c:pt idx="916">
                  <c:v>0.97731976251060337</c:v>
                </c:pt>
                <c:pt idx="917">
                  <c:v>0.97730089566691003</c:v>
                </c:pt>
                <c:pt idx="918">
                  <c:v>0.97731834119211825</c:v>
                </c:pt>
                <c:pt idx="919">
                  <c:v>0.97732608695652301</c:v>
                </c:pt>
                <c:pt idx="920">
                  <c:v>0.97734588008203771</c:v>
                </c:pt>
                <c:pt idx="921">
                  <c:v>0.97737045071101591</c:v>
                </c:pt>
                <c:pt idx="922">
                  <c:v>0.97736607680269783</c:v>
                </c:pt>
                <c:pt idx="923">
                  <c:v>0.97738335738335869</c:v>
                </c:pt>
                <c:pt idx="924">
                  <c:v>0.97739579579579716</c:v>
                </c:pt>
                <c:pt idx="925">
                  <c:v>0.97739380849532165</c:v>
                </c:pt>
                <c:pt idx="926">
                  <c:v>0.97738942826321595</c:v>
                </c:pt>
                <c:pt idx="927">
                  <c:v>0.9773778735632197</c:v>
                </c:pt>
                <c:pt idx="928">
                  <c:v>0.97740222461428194</c:v>
                </c:pt>
                <c:pt idx="929">
                  <c:v>0.97739784946236696</c:v>
                </c:pt>
                <c:pt idx="930">
                  <c:v>0.97741019214703562</c:v>
                </c:pt>
                <c:pt idx="931">
                  <c:v>0.9774105865522188</c:v>
                </c:pt>
                <c:pt idx="932">
                  <c:v>0.97743479814219503</c:v>
                </c:pt>
                <c:pt idx="933">
                  <c:v>0.97744230311682267</c:v>
                </c:pt>
                <c:pt idx="934">
                  <c:v>0.97744741532976964</c:v>
                </c:pt>
                <c:pt idx="935">
                  <c:v>0.97743589743589887</c:v>
                </c:pt>
                <c:pt idx="936">
                  <c:v>0.97744812047907181</c:v>
                </c:pt>
                <c:pt idx="937">
                  <c:v>0.97746979388770583</c:v>
                </c:pt>
                <c:pt idx="938">
                  <c:v>0.97748905454975898</c:v>
                </c:pt>
                <c:pt idx="939">
                  <c:v>0.97747044917257842</c:v>
                </c:pt>
                <c:pt idx="940">
                  <c:v>0.97748494509387329</c:v>
                </c:pt>
                <c:pt idx="941">
                  <c:v>0.97749233309743011</c:v>
                </c:pt>
                <c:pt idx="942">
                  <c:v>0.97747378343348801</c:v>
                </c:pt>
                <c:pt idx="943">
                  <c:v>0.9774670433145024</c:v>
                </c:pt>
                <c:pt idx="944">
                  <c:v>0.97747912992357588</c:v>
                </c:pt>
                <c:pt idx="945">
                  <c:v>0.97746065304204999</c:v>
                </c:pt>
                <c:pt idx="946">
                  <c:v>0.97747272087293369</c:v>
                </c:pt>
                <c:pt idx="947">
                  <c:v>0.97743788091889527</c:v>
                </c:pt>
                <c:pt idx="948">
                  <c:v>0.9774312141435445</c:v>
                </c:pt>
                <c:pt idx="949">
                  <c:v>0.97744561403508934</c:v>
                </c:pt>
                <c:pt idx="950">
                  <c:v>0.97746232036453018</c:v>
                </c:pt>
                <c:pt idx="951">
                  <c:v>0.97744631185807818</c:v>
                </c:pt>
                <c:pt idx="952">
                  <c:v>0.97735105514748899</c:v>
                </c:pt>
                <c:pt idx="953">
                  <c:v>0.97737013743303214</c:v>
                </c:pt>
                <c:pt idx="954">
                  <c:v>0.97739383362420174</c:v>
                </c:pt>
                <c:pt idx="955">
                  <c:v>0.97739655973965756</c:v>
                </c:pt>
                <c:pt idx="956">
                  <c:v>0.97740160222919015</c:v>
                </c:pt>
                <c:pt idx="957">
                  <c:v>0.97742519137091333</c:v>
                </c:pt>
                <c:pt idx="958">
                  <c:v>0.97741629011702169</c:v>
                </c:pt>
                <c:pt idx="959">
                  <c:v>0.9774027777777794</c:v>
                </c:pt>
                <c:pt idx="960">
                  <c:v>0.97741935483871134</c:v>
                </c:pt>
                <c:pt idx="961">
                  <c:v>0.97741279741279896</c:v>
                </c:pt>
                <c:pt idx="962">
                  <c:v>0.97740394600207836</c:v>
                </c:pt>
                <c:pt idx="963">
                  <c:v>0.97741124942369906</c:v>
                </c:pt>
                <c:pt idx="964">
                  <c:v>0.9773932066781823</c:v>
                </c:pt>
                <c:pt idx="965">
                  <c:v>0.97739820565907687</c:v>
                </c:pt>
                <c:pt idx="966">
                  <c:v>0.97740779041709913</c:v>
                </c:pt>
                <c:pt idx="967">
                  <c:v>0.97740128558310535</c:v>
                </c:pt>
                <c:pt idx="968">
                  <c:v>0.97739479417498154</c:v>
                </c:pt>
                <c:pt idx="969">
                  <c:v>0.97741580756013902</c:v>
                </c:pt>
                <c:pt idx="970">
                  <c:v>0.97737040851356138</c:v>
                </c:pt>
                <c:pt idx="971">
                  <c:v>0.9773731138545968</c:v>
                </c:pt>
                <c:pt idx="972">
                  <c:v>0.97737809752198401</c:v>
                </c:pt>
                <c:pt idx="973">
                  <c:v>0.9773762263289999</c:v>
                </c:pt>
                <c:pt idx="974">
                  <c:v>0.97738575498575653</c:v>
                </c:pt>
                <c:pt idx="975">
                  <c:v>0.97738843351548421</c:v>
                </c:pt>
                <c:pt idx="976">
                  <c:v>0.97738883202547633</c:v>
                </c:pt>
                <c:pt idx="977">
                  <c:v>0.9773915019313808</c:v>
                </c:pt>
                <c:pt idx="978">
                  <c:v>0.9773987061627526</c:v>
                </c:pt>
                <c:pt idx="979">
                  <c:v>0.97740362811791537</c:v>
                </c:pt>
                <c:pt idx="980">
                  <c:v>0.97741533582512341</c:v>
                </c:pt>
                <c:pt idx="981">
                  <c:v>0.97739986422267633</c:v>
                </c:pt>
                <c:pt idx="982">
                  <c:v>0.97741607324516944</c:v>
                </c:pt>
                <c:pt idx="983">
                  <c:v>0.97740514905149212</c:v>
                </c:pt>
                <c:pt idx="984">
                  <c:v>0.97741906373378606</c:v>
                </c:pt>
                <c:pt idx="985">
                  <c:v>0.97743520396664574</c:v>
                </c:pt>
                <c:pt idx="986">
                  <c:v>0.97745131149386622</c:v>
                </c:pt>
                <c:pt idx="987">
                  <c:v>0.97744939271255216</c:v>
                </c:pt>
                <c:pt idx="988">
                  <c:v>0.97743399618020599</c:v>
                </c:pt>
                <c:pt idx="989">
                  <c:v>0.97745679012345832</c:v>
                </c:pt>
                <c:pt idx="990">
                  <c:v>0.97747505325709316</c:v>
                </c:pt>
                <c:pt idx="991">
                  <c:v>0.97749775985663234</c:v>
                </c:pt>
                <c:pt idx="992">
                  <c:v>0.97748909029875941</c:v>
                </c:pt>
                <c:pt idx="993">
                  <c:v>0.97751173708920336</c:v>
                </c:pt>
                <c:pt idx="994">
                  <c:v>0.97748297040759491</c:v>
                </c:pt>
                <c:pt idx="995">
                  <c:v>0.97746541722445479</c:v>
                </c:pt>
                <c:pt idx="996">
                  <c:v>0.97747910397860394</c:v>
                </c:pt>
                <c:pt idx="997">
                  <c:v>0.97748162992652121</c:v>
                </c:pt>
                <c:pt idx="998">
                  <c:v>0.97747302858414109</c:v>
                </c:pt>
                <c:pt idx="999">
                  <c:v>0.97748666666666806</c:v>
                </c:pt>
              </c:numCache>
            </c:numRef>
          </c:yVal>
          <c:smooth val="0"/>
          <c:extLst>
            <c:ext xmlns:c16="http://schemas.microsoft.com/office/drawing/2014/chart" uri="{C3380CC4-5D6E-409C-BE32-E72D297353CC}">
              <c16:uniqueId val="{00000000-FB0A-4082-9B44-8557BAA31902}"/>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Percentage</a:t>
                </a:r>
              </a:p>
            </c:rich>
          </c:tx>
          <c:overlay val="0"/>
          <c:spPr>
            <a:noFill/>
            <a:ln>
              <a:noFill/>
            </a:ln>
            <a:effectLst/>
          </c:sp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Convergence of Mean Total Occupied Rooms</a:t>
            </a:r>
            <a:endParaRPr lang="en-AU" sz="1600" b="1"/>
          </a:p>
          <a:p>
            <a:pPr>
              <a:defRPr sz="1600" b="1" i="0" u="none" strike="noStrike" kern="1200" spc="0" baseline="0">
                <a:solidFill>
                  <a:schemeClr val="tx1">
                    <a:lumMod val="65000"/>
                    <a:lumOff val="35000"/>
                  </a:schemeClr>
                </a:solidFill>
                <a:latin typeface="+mn-lt"/>
                <a:ea typeface="+mn-ea"/>
                <a:cs typeface="+mn-cs"/>
              </a:defRPr>
            </a:pPr>
            <a:r>
              <a:rPr lang="en-AU" sz="1600" b="1"/>
              <a:t>When Room</a:t>
            </a:r>
            <a:r>
              <a:rPr lang="en-AU" sz="1600" b="1" baseline="0"/>
              <a:t> Price </a:t>
            </a:r>
            <a:r>
              <a:rPr lang="en-AU" sz="1600" b="1" baseline="0">
                <a:solidFill>
                  <a:srgbClr val="0000FF"/>
                </a:solidFill>
              </a:rPr>
              <a:t>is $599</a:t>
            </a:r>
            <a:endParaRPr lang="en-AU" sz="1600" b="1">
              <a:solidFill>
                <a:srgbClr val="0000FF"/>
              </a:solidFill>
            </a:endParaRPr>
          </a:p>
        </c:rich>
      </c:tx>
      <c:layout>
        <c:manualLayout>
          <c:xMode val="edge"/>
          <c:yMode val="edge"/>
          <c:x val="0.24508408000724047"/>
          <c:y val="0"/>
        </c:manualLayout>
      </c:layout>
      <c:overlay val="0"/>
      <c:spPr>
        <a:solidFill>
          <a:srgbClr val="FFFF00"/>
        </a:solidFill>
        <a:ln>
          <a:noFill/>
        </a:ln>
        <a:effectLst/>
      </c:spPr>
    </c:title>
    <c:autoTitleDeleted val="0"/>
    <c:plotArea>
      <c:layout/>
      <c:scatterChart>
        <c:scatterStyle val="lineMarker"/>
        <c:varyColors val="0"/>
        <c:ser>
          <c:idx val="1"/>
          <c:order val="0"/>
          <c:spPr>
            <a:ln>
              <a:solidFill>
                <a:schemeClr val="accent1"/>
              </a:solidFill>
            </a:ln>
          </c:spPr>
          <c:marker>
            <c:symbol val="none"/>
          </c:marker>
          <c:xVal>
            <c:numRef>
              <c:f>'5.Simulation-fixed values'!$AH$5:$AH$1004</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'5.Simulation-fixed values'!$AW$5:$AW$1004</c:f>
              <c:numCache>
                <c:formatCode>General</c:formatCode>
                <c:ptCount val="1000"/>
                <c:pt idx="0">
                  <c:v>442</c:v>
                </c:pt>
                <c:pt idx="1">
                  <c:v>439</c:v>
                </c:pt>
                <c:pt idx="2">
                  <c:v>440.66666666666669</c:v>
                </c:pt>
                <c:pt idx="3">
                  <c:v>442.25</c:v>
                </c:pt>
                <c:pt idx="4">
                  <c:v>439.8</c:v>
                </c:pt>
                <c:pt idx="5">
                  <c:v>439.83333333333331</c:v>
                </c:pt>
                <c:pt idx="6">
                  <c:v>441</c:v>
                </c:pt>
                <c:pt idx="7">
                  <c:v>441.125</c:v>
                </c:pt>
                <c:pt idx="8">
                  <c:v>440.44444444444446</c:v>
                </c:pt>
                <c:pt idx="9">
                  <c:v>440.6</c:v>
                </c:pt>
                <c:pt idx="10">
                  <c:v>440.72727272727275</c:v>
                </c:pt>
                <c:pt idx="11">
                  <c:v>440.75</c:v>
                </c:pt>
                <c:pt idx="12">
                  <c:v>441</c:v>
                </c:pt>
                <c:pt idx="13">
                  <c:v>441.57142857142856</c:v>
                </c:pt>
                <c:pt idx="14">
                  <c:v>440.73333333333335</c:v>
                </c:pt>
                <c:pt idx="15">
                  <c:v>440.6875</c:v>
                </c:pt>
                <c:pt idx="16">
                  <c:v>440.58823529411762</c:v>
                </c:pt>
                <c:pt idx="17">
                  <c:v>440.55555555555554</c:v>
                </c:pt>
                <c:pt idx="18">
                  <c:v>440.31578947368422</c:v>
                </c:pt>
                <c:pt idx="19">
                  <c:v>440.8</c:v>
                </c:pt>
                <c:pt idx="20">
                  <c:v>440.8095238095238</c:v>
                </c:pt>
                <c:pt idx="21">
                  <c:v>440.40909090909093</c:v>
                </c:pt>
                <c:pt idx="22">
                  <c:v>440.82608695652175</c:v>
                </c:pt>
                <c:pt idx="23">
                  <c:v>440.91666666666669</c:v>
                </c:pt>
                <c:pt idx="24">
                  <c:v>441.28</c:v>
                </c:pt>
                <c:pt idx="25">
                  <c:v>441.34615384615387</c:v>
                </c:pt>
                <c:pt idx="26">
                  <c:v>441.2962962962963</c:v>
                </c:pt>
                <c:pt idx="27">
                  <c:v>441.42857142857144</c:v>
                </c:pt>
                <c:pt idx="28">
                  <c:v>441.27586206896552</c:v>
                </c:pt>
                <c:pt idx="29">
                  <c:v>441.06666666666666</c:v>
                </c:pt>
                <c:pt idx="30">
                  <c:v>441.06451612903226</c:v>
                </c:pt>
                <c:pt idx="31">
                  <c:v>441.34375</c:v>
                </c:pt>
                <c:pt idx="32">
                  <c:v>441.27272727272725</c:v>
                </c:pt>
                <c:pt idx="33">
                  <c:v>441.35294117647061</c:v>
                </c:pt>
                <c:pt idx="34">
                  <c:v>440.97142857142859</c:v>
                </c:pt>
                <c:pt idx="35">
                  <c:v>441.13888888888891</c:v>
                </c:pt>
                <c:pt idx="36">
                  <c:v>440.94594594594594</c:v>
                </c:pt>
                <c:pt idx="37">
                  <c:v>440.68421052631578</c:v>
                </c:pt>
                <c:pt idx="38">
                  <c:v>440.87179487179486</c:v>
                </c:pt>
                <c:pt idx="39">
                  <c:v>440.8</c:v>
                </c:pt>
                <c:pt idx="40">
                  <c:v>440.6829268292683</c:v>
                </c:pt>
                <c:pt idx="41">
                  <c:v>440.6904761904762</c:v>
                </c:pt>
                <c:pt idx="42">
                  <c:v>440.88372093023258</c:v>
                </c:pt>
                <c:pt idx="43">
                  <c:v>440.93181818181819</c:v>
                </c:pt>
                <c:pt idx="44">
                  <c:v>440.86666666666667</c:v>
                </c:pt>
                <c:pt idx="45">
                  <c:v>440.8478260869565</c:v>
                </c:pt>
                <c:pt idx="46">
                  <c:v>440.97872340425533</c:v>
                </c:pt>
                <c:pt idx="47">
                  <c:v>441.02083333333331</c:v>
                </c:pt>
                <c:pt idx="48">
                  <c:v>441.16326530612247</c:v>
                </c:pt>
                <c:pt idx="49">
                  <c:v>441.1</c:v>
                </c:pt>
                <c:pt idx="50">
                  <c:v>441.13725490196077</c:v>
                </c:pt>
                <c:pt idx="51">
                  <c:v>441.11538461538464</c:v>
                </c:pt>
                <c:pt idx="52">
                  <c:v>441.28301886792451</c:v>
                </c:pt>
                <c:pt idx="53">
                  <c:v>441.35185185185185</c:v>
                </c:pt>
                <c:pt idx="54">
                  <c:v>440.94545454545454</c:v>
                </c:pt>
                <c:pt idx="55">
                  <c:v>440.91071428571428</c:v>
                </c:pt>
                <c:pt idx="56">
                  <c:v>440.71929824561403</c:v>
                </c:pt>
                <c:pt idx="57">
                  <c:v>440.70689655172413</c:v>
                </c:pt>
                <c:pt idx="58">
                  <c:v>440.71186440677968</c:v>
                </c:pt>
                <c:pt idx="59">
                  <c:v>440.81666666666666</c:v>
                </c:pt>
                <c:pt idx="60">
                  <c:v>440.86885245901641</c:v>
                </c:pt>
                <c:pt idx="61">
                  <c:v>440.54838709677421</c:v>
                </c:pt>
                <c:pt idx="62">
                  <c:v>440.69841269841271</c:v>
                </c:pt>
                <c:pt idx="63">
                  <c:v>440.59375</c:v>
                </c:pt>
                <c:pt idx="64">
                  <c:v>440.6307692307692</c:v>
                </c:pt>
                <c:pt idx="65">
                  <c:v>440.43939393939394</c:v>
                </c:pt>
                <c:pt idx="66">
                  <c:v>440.46268656716416</c:v>
                </c:pt>
                <c:pt idx="67">
                  <c:v>440.13235294117646</c:v>
                </c:pt>
                <c:pt idx="68">
                  <c:v>440.1159420289855</c:v>
                </c:pt>
                <c:pt idx="69">
                  <c:v>440.14285714285717</c:v>
                </c:pt>
                <c:pt idx="70">
                  <c:v>440.21126760563379</c:v>
                </c:pt>
                <c:pt idx="71">
                  <c:v>440.31944444444446</c:v>
                </c:pt>
                <c:pt idx="72">
                  <c:v>440.34246575342468</c:v>
                </c:pt>
                <c:pt idx="73">
                  <c:v>440.31081081081084</c:v>
                </c:pt>
                <c:pt idx="74">
                  <c:v>440.28</c:v>
                </c:pt>
                <c:pt idx="75">
                  <c:v>440.40789473684208</c:v>
                </c:pt>
                <c:pt idx="76">
                  <c:v>440.53246753246754</c:v>
                </c:pt>
                <c:pt idx="77">
                  <c:v>440.56410256410254</c:v>
                </c:pt>
                <c:pt idx="78">
                  <c:v>440.65822784810126</c:v>
                </c:pt>
                <c:pt idx="79">
                  <c:v>440.71249999999998</c:v>
                </c:pt>
                <c:pt idx="80">
                  <c:v>440.55555555555554</c:v>
                </c:pt>
                <c:pt idx="81">
                  <c:v>440.48780487804879</c:v>
                </c:pt>
                <c:pt idx="82">
                  <c:v>440.51807228915663</c:v>
                </c:pt>
                <c:pt idx="83">
                  <c:v>440.39285714285717</c:v>
                </c:pt>
                <c:pt idx="84">
                  <c:v>440.38823529411764</c:v>
                </c:pt>
                <c:pt idx="85">
                  <c:v>440.5</c:v>
                </c:pt>
                <c:pt idx="86">
                  <c:v>440.4597701149425</c:v>
                </c:pt>
                <c:pt idx="87">
                  <c:v>440.40909090909093</c:v>
                </c:pt>
                <c:pt idx="88">
                  <c:v>440.5168539325843</c:v>
                </c:pt>
                <c:pt idx="89">
                  <c:v>440.43333333333334</c:v>
                </c:pt>
                <c:pt idx="90">
                  <c:v>440.4835164835165</c:v>
                </c:pt>
                <c:pt idx="91">
                  <c:v>440.48913043478262</c:v>
                </c:pt>
                <c:pt idx="92">
                  <c:v>440.59139784946234</c:v>
                </c:pt>
                <c:pt idx="93">
                  <c:v>440.38297872340428</c:v>
                </c:pt>
                <c:pt idx="94">
                  <c:v>439.81052631578945</c:v>
                </c:pt>
                <c:pt idx="95">
                  <c:v>439.875</c:v>
                </c:pt>
                <c:pt idx="96">
                  <c:v>439.87628865979383</c:v>
                </c:pt>
                <c:pt idx="97">
                  <c:v>439.89795918367349</c:v>
                </c:pt>
                <c:pt idx="98">
                  <c:v>439.84848484848487</c:v>
                </c:pt>
                <c:pt idx="99">
                  <c:v>439.88</c:v>
                </c:pt>
                <c:pt idx="100">
                  <c:v>439.89108910891088</c:v>
                </c:pt>
                <c:pt idx="101">
                  <c:v>439.95098039215685</c:v>
                </c:pt>
                <c:pt idx="102">
                  <c:v>439.97087378640776</c:v>
                </c:pt>
                <c:pt idx="103">
                  <c:v>439.99038461538464</c:v>
                </c:pt>
                <c:pt idx="104">
                  <c:v>440.08571428571429</c:v>
                </c:pt>
                <c:pt idx="105">
                  <c:v>440.06603773584908</c:v>
                </c:pt>
                <c:pt idx="106">
                  <c:v>440.15887850467288</c:v>
                </c:pt>
                <c:pt idx="107">
                  <c:v>440.07407407407408</c:v>
                </c:pt>
                <c:pt idx="108">
                  <c:v>440.08256880733944</c:v>
                </c:pt>
                <c:pt idx="109">
                  <c:v>440.10909090909092</c:v>
                </c:pt>
                <c:pt idx="110">
                  <c:v>440.15315315315314</c:v>
                </c:pt>
                <c:pt idx="111">
                  <c:v>440.15178571428572</c:v>
                </c:pt>
                <c:pt idx="112">
                  <c:v>440.15929203539821</c:v>
                </c:pt>
                <c:pt idx="113">
                  <c:v>440.13157894736844</c:v>
                </c:pt>
                <c:pt idx="114">
                  <c:v>440.07826086956521</c:v>
                </c:pt>
                <c:pt idx="115">
                  <c:v>440.13793103448273</c:v>
                </c:pt>
                <c:pt idx="116">
                  <c:v>440.13675213675214</c:v>
                </c:pt>
                <c:pt idx="117">
                  <c:v>440.16101694915255</c:v>
                </c:pt>
                <c:pt idx="118">
                  <c:v>440.19327731092437</c:v>
                </c:pt>
                <c:pt idx="119">
                  <c:v>440.18333333333334</c:v>
                </c:pt>
                <c:pt idx="120">
                  <c:v>440.22314049586777</c:v>
                </c:pt>
                <c:pt idx="121">
                  <c:v>440.20491803278691</c:v>
                </c:pt>
                <c:pt idx="122">
                  <c:v>440.21138211382112</c:v>
                </c:pt>
                <c:pt idx="123">
                  <c:v>440.26612903225805</c:v>
                </c:pt>
                <c:pt idx="124">
                  <c:v>440.32799999999997</c:v>
                </c:pt>
                <c:pt idx="125">
                  <c:v>440.39682539682542</c:v>
                </c:pt>
                <c:pt idx="126">
                  <c:v>440.3307086614173</c:v>
                </c:pt>
                <c:pt idx="127">
                  <c:v>440.34375</c:v>
                </c:pt>
                <c:pt idx="128">
                  <c:v>440.34108527131781</c:v>
                </c:pt>
                <c:pt idx="129">
                  <c:v>440.19230769230768</c:v>
                </c:pt>
                <c:pt idx="130">
                  <c:v>440.25954198473283</c:v>
                </c:pt>
                <c:pt idx="131">
                  <c:v>440.25</c:v>
                </c:pt>
                <c:pt idx="132">
                  <c:v>440.31578947368422</c:v>
                </c:pt>
                <c:pt idx="133">
                  <c:v>440.30597014925371</c:v>
                </c:pt>
                <c:pt idx="134">
                  <c:v>440.25185185185182</c:v>
                </c:pt>
                <c:pt idx="135">
                  <c:v>440.20588235294116</c:v>
                </c:pt>
                <c:pt idx="136">
                  <c:v>440.20437956204381</c:v>
                </c:pt>
                <c:pt idx="137">
                  <c:v>440.13768115942031</c:v>
                </c:pt>
                <c:pt idx="138">
                  <c:v>440.20863309352518</c:v>
                </c:pt>
                <c:pt idx="139">
                  <c:v>440.15714285714284</c:v>
                </c:pt>
                <c:pt idx="140">
                  <c:v>440.17730496453902</c:v>
                </c:pt>
                <c:pt idx="141">
                  <c:v>440.14788732394368</c:v>
                </c:pt>
                <c:pt idx="142">
                  <c:v>440.10489510489509</c:v>
                </c:pt>
                <c:pt idx="143">
                  <c:v>440.15277777777777</c:v>
                </c:pt>
                <c:pt idx="144">
                  <c:v>440.19310344827585</c:v>
                </c:pt>
                <c:pt idx="145">
                  <c:v>440.1917808219178</c:v>
                </c:pt>
                <c:pt idx="146">
                  <c:v>440.15646258503403</c:v>
                </c:pt>
                <c:pt idx="147">
                  <c:v>440.16891891891891</c:v>
                </c:pt>
                <c:pt idx="148">
                  <c:v>440.1275167785235</c:v>
                </c:pt>
                <c:pt idx="149">
                  <c:v>440.16</c:v>
                </c:pt>
                <c:pt idx="150">
                  <c:v>440.19205298013247</c:v>
                </c:pt>
                <c:pt idx="151">
                  <c:v>440.19736842105266</c:v>
                </c:pt>
                <c:pt idx="152">
                  <c:v>440.1830065359477</c:v>
                </c:pt>
                <c:pt idx="153">
                  <c:v>440.19480519480521</c:v>
                </c:pt>
                <c:pt idx="154">
                  <c:v>440.23225806451615</c:v>
                </c:pt>
                <c:pt idx="155">
                  <c:v>440.28846153846155</c:v>
                </c:pt>
                <c:pt idx="156">
                  <c:v>440.30573248407643</c:v>
                </c:pt>
                <c:pt idx="157">
                  <c:v>440.31645569620252</c:v>
                </c:pt>
                <c:pt idx="158">
                  <c:v>440.35220125786162</c:v>
                </c:pt>
                <c:pt idx="159">
                  <c:v>440.38125000000002</c:v>
                </c:pt>
                <c:pt idx="160">
                  <c:v>440.3478260869565</c:v>
                </c:pt>
                <c:pt idx="161">
                  <c:v>440.40123456790121</c:v>
                </c:pt>
                <c:pt idx="162">
                  <c:v>440.42331288343559</c:v>
                </c:pt>
                <c:pt idx="163">
                  <c:v>440.4329268292683</c:v>
                </c:pt>
                <c:pt idx="164">
                  <c:v>440.4909090909091</c:v>
                </c:pt>
                <c:pt idx="165">
                  <c:v>440.32530120481925</c:v>
                </c:pt>
                <c:pt idx="166">
                  <c:v>440.34730538922156</c:v>
                </c:pt>
                <c:pt idx="167">
                  <c:v>440.32142857142856</c:v>
                </c:pt>
                <c:pt idx="168">
                  <c:v>440.31952662721892</c:v>
                </c:pt>
                <c:pt idx="169">
                  <c:v>440.35882352941178</c:v>
                </c:pt>
                <c:pt idx="170">
                  <c:v>440.35087719298247</c:v>
                </c:pt>
                <c:pt idx="171">
                  <c:v>440.37790697674421</c:v>
                </c:pt>
                <c:pt idx="172">
                  <c:v>440.39306358381504</c:v>
                </c:pt>
                <c:pt idx="173">
                  <c:v>440.36781609195401</c:v>
                </c:pt>
                <c:pt idx="174">
                  <c:v>440.42285714285714</c:v>
                </c:pt>
                <c:pt idx="175">
                  <c:v>440.22159090909093</c:v>
                </c:pt>
                <c:pt idx="176">
                  <c:v>440.23163841807911</c:v>
                </c:pt>
                <c:pt idx="177">
                  <c:v>440.24157303370788</c:v>
                </c:pt>
                <c:pt idx="178">
                  <c:v>440.26815642458098</c:v>
                </c:pt>
                <c:pt idx="179">
                  <c:v>440.25</c:v>
                </c:pt>
                <c:pt idx="180">
                  <c:v>440.25414364640886</c:v>
                </c:pt>
                <c:pt idx="181">
                  <c:v>440.28571428571428</c:v>
                </c:pt>
                <c:pt idx="182">
                  <c:v>440.33879781420762</c:v>
                </c:pt>
                <c:pt idx="183">
                  <c:v>440.33152173913044</c:v>
                </c:pt>
                <c:pt idx="184">
                  <c:v>440.14594594594593</c:v>
                </c:pt>
                <c:pt idx="185">
                  <c:v>440.19892473118279</c:v>
                </c:pt>
                <c:pt idx="186">
                  <c:v>440.23529411764707</c:v>
                </c:pt>
                <c:pt idx="187">
                  <c:v>440.15425531914894</c:v>
                </c:pt>
                <c:pt idx="188">
                  <c:v>440.13756613756613</c:v>
                </c:pt>
                <c:pt idx="189">
                  <c:v>440.16315789473686</c:v>
                </c:pt>
                <c:pt idx="190">
                  <c:v>440.17801047120417</c:v>
                </c:pt>
                <c:pt idx="191">
                  <c:v>440.203125</c:v>
                </c:pt>
                <c:pt idx="192">
                  <c:v>440.17098445595855</c:v>
                </c:pt>
                <c:pt idx="193">
                  <c:v>440.16494845360825</c:v>
                </c:pt>
                <c:pt idx="194">
                  <c:v>440.21538461538461</c:v>
                </c:pt>
                <c:pt idx="195">
                  <c:v>440.19387755102042</c:v>
                </c:pt>
                <c:pt idx="196">
                  <c:v>440.19289340101523</c:v>
                </c:pt>
                <c:pt idx="197">
                  <c:v>440.17676767676767</c:v>
                </c:pt>
                <c:pt idx="198">
                  <c:v>440.1708542713568</c:v>
                </c:pt>
                <c:pt idx="199">
                  <c:v>440.1</c:v>
                </c:pt>
                <c:pt idx="200">
                  <c:v>440.14925373134326</c:v>
                </c:pt>
                <c:pt idx="201">
                  <c:v>440.14851485148517</c:v>
                </c:pt>
                <c:pt idx="202">
                  <c:v>440.19704433497537</c:v>
                </c:pt>
                <c:pt idx="203">
                  <c:v>440.20098039215685</c:v>
                </c:pt>
                <c:pt idx="204">
                  <c:v>440.2</c:v>
                </c:pt>
                <c:pt idx="205">
                  <c:v>440.23786407766988</c:v>
                </c:pt>
                <c:pt idx="206">
                  <c:v>440.20772946859904</c:v>
                </c:pt>
                <c:pt idx="207">
                  <c:v>440.17307692307691</c:v>
                </c:pt>
                <c:pt idx="208">
                  <c:v>440.19138755980862</c:v>
                </c:pt>
                <c:pt idx="209">
                  <c:v>440.17619047619047</c:v>
                </c:pt>
                <c:pt idx="210">
                  <c:v>440.2037914691943</c:v>
                </c:pt>
                <c:pt idx="211">
                  <c:v>440.08018867924528</c:v>
                </c:pt>
                <c:pt idx="212">
                  <c:v>440.12206572769952</c:v>
                </c:pt>
                <c:pt idx="213">
                  <c:v>440.08878504672896</c:v>
                </c:pt>
                <c:pt idx="214">
                  <c:v>440.11627906976742</c:v>
                </c:pt>
                <c:pt idx="215">
                  <c:v>440.06018518518516</c:v>
                </c:pt>
                <c:pt idx="216">
                  <c:v>440.10138248847926</c:v>
                </c:pt>
                <c:pt idx="217">
                  <c:v>440.12844036697248</c:v>
                </c:pt>
                <c:pt idx="218">
                  <c:v>440.16438356164383</c:v>
                </c:pt>
                <c:pt idx="219">
                  <c:v>440.15909090909093</c:v>
                </c:pt>
                <c:pt idx="220">
                  <c:v>440.14027149321265</c:v>
                </c:pt>
                <c:pt idx="221">
                  <c:v>440.17567567567568</c:v>
                </c:pt>
                <c:pt idx="222">
                  <c:v>440.21973094170403</c:v>
                </c:pt>
                <c:pt idx="223">
                  <c:v>440.24553571428572</c:v>
                </c:pt>
                <c:pt idx="224">
                  <c:v>440.22222222222223</c:v>
                </c:pt>
                <c:pt idx="225">
                  <c:v>440.19026548672565</c:v>
                </c:pt>
                <c:pt idx="226">
                  <c:v>440.20704845814976</c:v>
                </c:pt>
                <c:pt idx="227">
                  <c:v>440.20175438596493</c:v>
                </c:pt>
                <c:pt idx="228">
                  <c:v>440.21397379912662</c:v>
                </c:pt>
                <c:pt idx="229">
                  <c:v>440.2086956521739</c:v>
                </c:pt>
                <c:pt idx="230">
                  <c:v>440.17316017316017</c:v>
                </c:pt>
                <c:pt idx="231">
                  <c:v>440.06465517241378</c:v>
                </c:pt>
                <c:pt idx="232">
                  <c:v>440.0214592274678</c:v>
                </c:pt>
                <c:pt idx="233">
                  <c:v>440.02991452991455</c:v>
                </c:pt>
                <c:pt idx="234">
                  <c:v>440.02553191489363</c:v>
                </c:pt>
                <c:pt idx="235">
                  <c:v>440.04661016949154</c:v>
                </c:pt>
                <c:pt idx="236">
                  <c:v>440.06751054852322</c:v>
                </c:pt>
                <c:pt idx="237">
                  <c:v>440.0420168067227</c:v>
                </c:pt>
                <c:pt idx="238">
                  <c:v>440.0041841004184</c:v>
                </c:pt>
                <c:pt idx="239">
                  <c:v>440</c:v>
                </c:pt>
                <c:pt idx="240">
                  <c:v>439.88796680497927</c:v>
                </c:pt>
                <c:pt idx="241">
                  <c:v>439.90495867768595</c:v>
                </c:pt>
                <c:pt idx="242">
                  <c:v>439.94650205761315</c:v>
                </c:pt>
                <c:pt idx="243">
                  <c:v>439.88524590163934</c:v>
                </c:pt>
                <c:pt idx="244">
                  <c:v>439.89795918367349</c:v>
                </c:pt>
                <c:pt idx="245">
                  <c:v>439.869918699187</c:v>
                </c:pt>
                <c:pt idx="246">
                  <c:v>439.83805668016197</c:v>
                </c:pt>
                <c:pt idx="247">
                  <c:v>439.81451612903226</c:v>
                </c:pt>
                <c:pt idx="248">
                  <c:v>439.77108433734941</c:v>
                </c:pt>
                <c:pt idx="249">
                  <c:v>439.80799999999999</c:v>
                </c:pt>
                <c:pt idx="250">
                  <c:v>439.82071713147411</c:v>
                </c:pt>
                <c:pt idx="251">
                  <c:v>439.86111111111109</c:v>
                </c:pt>
                <c:pt idx="252">
                  <c:v>439.88932806324112</c:v>
                </c:pt>
                <c:pt idx="253">
                  <c:v>439.85039370078738</c:v>
                </c:pt>
                <c:pt idx="254">
                  <c:v>439.87058823529412</c:v>
                </c:pt>
                <c:pt idx="255">
                  <c:v>439.88671875</c:v>
                </c:pt>
                <c:pt idx="256">
                  <c:v>439.90272373540859</c:v>
                </c:pt>
                <c:pt idx="257">
                  <c:v>439.89147286821708</c:v>
                </c:pt>
                <c:pt idx="258">
                  <c:v>439.89189189189187</c:v>
                </c:pt>
                <c:pt idx="259">
                  <c:v>439.89615384615382</c:v>
                </c:pt>
                <c:pt idx="260">
                  <c:v>439.91187739463601</c:v>
                </c:pt>
                <c:pt idx="261">
                  <c:v>439.94274809160305</c:v>
                </c:pt>
                <c:pt idx="262">
                  <c:v>439.92775665399239</c:v>
                </c:pt>
                <c:pt idx="263">
                  <c:v>439.88636363636363</c:v>
                </c:pt>
                <c:pt idx="264">
                  <c:v>439.90943396226413</c:v>
                </c:pt>
                <c:pt idx="265">
                  <c:v>439.93233082706769</c:v>
                </c:pt>
                <c:pt idx="266">
                  <c:v>439.93258426966293</c:v>
                </c:pt>
                <c:pt idx="267">
                  <c:v>439.94029850746267</c:v>
                </c:pt>
                <c:pt idx="268">
                  <c:v>439.97397769516726</c:v>
                </c:pt>
                <c:pt idx="269">
                  <c:v>439.98148148148147</c:v>
                </c:pt>
                <c:pt idx="270">
                  <c:v>439.94095940959409</c:v>
                </c:pt>
                <c:pt idx="271">
                  <c:v>439.94485294117646</c:v>
                </c:pt>
                <c:pt idx="272">
                  <c:v>439.96703296703299</c:v>
                </c:pt>
                <c:pt idx="273">
                  <c:v>439.79927007299273</c:v>
                </c:pt>
                <c:pt idx="274">
                  <c:v>439.78909090909093</c:v>
                </c:pt>
                <c:pt idx="275">
                  <c:v>439.768115942029</c:v>
                </c:pt>
                <c:pt idx="276">
                  <c:v>439.69675090252707</c:v>
                </c:pt>
                <c:pt idx="277">
                  <c:v>439.66187050359713</c:v>
                </c:pt>
                <c:pt idx="278">
                  <c:v>439.68100358422942</c:v>
                </c:pt>
                <c:pt idx="279">
                  <c:v>439.70714285714286</c:v>
                </c:pt>
                <c:pt idx="280">
                  <c:v>439.74377224199287</c:v>
                </c:pt>
                <c:pt idx="281">
                  <c:v>439.76241134751774</c:v>
                </c:pt>
                <c:pt idx="282">
                  <c:v>439.79151943462898</c:v>
                </c:pt>
                <c:pt idx="283">
                  <c:v>439.73239436619718</c:v>
                </c:pt>
                <c:pt idx="284">
                  <c:v>439.75438596491227</c:v>
                </c:pt>
                <c:pt idx="285">
                  <c:v>439.76573426573424</c:v>
                </c:pt>
                <c:pt idx="286">
                  <c:v>439.7526132404181</c:v>
                </c:pt>
                <c:pt idx="287">
                  <c:v>439.74652777777777</c:v>
                </c:pt>
                <c:pt idx="288">
                  <c:v>439.75778546712803</c:v>
                </c:pt>
                <c:pt idx="289">
                  <c:v>439.77586206896552</c:v>
                </c:pt>
                <c:pt idx="290">
                  <c:v>439.78694158075604</c:v>
                </c:pt>
                <c:pt idx="291">
                  <c:v>439.8082191780822</c:v>
                </c:pt>
                <c:pt idx="292">
                  <c:v>439.82593856655291</c:v>
                </c:pt>
                <c:pt idx="293">
                  <c:v>439.84353741496597</c:v>
                </c:pt>
                <c:pt idx="294">
                  <c:v>439.85423728813561</c:v>
                </c:pt>
                <c:pt idx="295">
                  <c:v>439.85810810810813</c:v>
                </c:pt>
                <c:pt idx="296">
                  <c:v>439.87878787878788</c:v>
                </c:pt>
                <c:pt idx="297">
                  <c:v>439.90604026845637</c:v>
                </c:pt>
                <c:pt idx="298">
                  <c:v>439.92307692307691</c:v>
                </c:pt>
                <c:pt idx="299">
                  <c:v>439.93333333333334</c:v>
                </c:pt>
                <c:pt idx="300">
                  <c:v>439.93687707641197</c:v>
                </c:pt>
                <c:pt idx="301">
                  <c:v>439.91721854304637</c:v>
                </c:pt>
                <c:pt idx="302">
                  <c:v>439.94059405940595</c:v>
                </c:pt>
                <c:pt idx="303">
                  <c:v>439.94407894736844</c:v>
                </c:pt>
                <c:pt idx="304">
                  <c:v>439.97704918032787</c:v>
                </c:pt>
                <c:pt idx="305">
                  <c:v>439.97385620915031</c:v>
                </c:pt>
                <c:pt idx="306">
                  <c:v>439.97068403908793</c:v>
                </c:pt>
                <c:pt idx="307">
                  <c:v>439.9512987012987</c:v>
                </c:pt>
                <c:pt idx="308">
                  <c:v>439.88349514563106</c:v>
                </c:pt>
                <c:pt idx="309">
                  <c:v>439.89032258064515</c:v>
                </c:pt>
                <c:pt idx="310">
                  <c:v>439.88424437299034</c:v>
                </c:pt>
                <c:pt idx="311">
                  <c:v>439.88141025641028</c:v>
                </c:pt>
                <c:pt idx="312">
                  <c:v>439.91373801916933</c:v>
                </c:pt>
                <c:pt idx="313">
                  <c:v>439.92038216560508</c:v>
                </c:pt>
                <c:pt idx="314">
                  <c:v>439.8857142857143</c:v>
                </c:pt>
                <c:pt idx="315">
                  <c:v>439.8987341772152</c:v>
                </c:pt>
                <c:pt idx="316">
                  <c:v>439.8864353312303</c:v>
                </c:pt>
                <c:pt idx="317">
                  <c:v>439.84905660377359</c:v>
                </c:pt>
                <c:pt idx="318">
                  <c:v>439.88087774294672</c:v>
                </c:pt>
                <c:pt idx="319">
                  <c:v>439.91250000000002</c:v>
                </c:pt>
                <c:pt idx="320">
                  <c:v>439.93457943925233</c:v>
                </c:pt>
                <c:pt idx="321">
                  <c:v>439.90683229813664</c:v>
                </c:pt>
                <c:pt idx="322">
                  <c:v>439.86687306501545</c:v>
                </c:pt>
                <c:pt idx="323">
                  <c:v>439.87654320987656</c:v>
                </c:pt>
                <c:pt idx="324">
                  <c:v>439.89538461538461</c:v>
                </c:pt>
                <c:pt idx="325">
                  <c:v>439.82822085889569</c:v>
                </c:pt>
                <c:pt idx="326">
                  <c:v>439.85932721712538</c:v>
                </c:pt>
                <c:pt idx="327">
                  <c:v>439.85975609756099</c:v>
                </c:pt>
                <c:pt idx="328">
                  <c:v>439.87841945288756</c:v>
                </c:pt>
                <c:pt idx="329">
                  <c:v>439.89696969696968</c:v>
                </c:pt>
                <c:pt idx="330">
                  <c:v>439.88821752265864</c:v>
                </c:pt>
                <c:pt idx="331">
                  <c:v>439.91265060240966</c:v>
                </c:pt>
                <c:pt idx="332">
                  <c:v>439.91291291291293</c:v>
                </c:pt>
                <c:pt idx="333">
                  <c:v>439.90419161676647</c:v>
                </c:pt>
                <c:pt idx="334">
                  <c:v>439.8865671641791</c:v>
                </c:pt>
                <c:pt idx="335">
                  <c:v>439.89285714285717</c:v>
                </c:pt>
                <c:pt idx="336">
                  <c:v>439.919881305638</c:v>
                </c:pt>
                <c:pt idx="337">
                  <c:v>439.87869822485209</c:v>
                </c:pt>
                <c:pt idx="338">
                  <c:v>439.88495575221236</c:v>
                </c:pt>
                <c:pt idx="339">
                  <c:v>439.90588235294115</c:v>
                </c:pt>
                <c:pt idx="340">
                  <c:v>439.90322580645159</c:v>
                </c:pt>
                <c:pt idx="341">
                  <c:v>439.91228070175441</c:v>
                </c:pt>
                <c:pt idx="342">
                  <c:v>439.89795918367349</c:v>
                </c:pt>
                <c:pt idx="343">
                  <c:v>439.92732558139534</c:v>
                </c:pt>
                <c:pt idx="344">
                  <c:v>439.92753623188406</c:v>
                </c:pt>
                <c:pt idx="345">
                  <c:v>439.91907514450867</c:v>
                </c:pt>
                <c:pt idx="346">
                  <c:v>439.90489913544667</c:v>
                </c:pt>
                <c:pt idx="347">
                  <c:v>439.89942528735634</c:v>
                </c:pt>
                <c:pt idx="348">
                  <c:v>439.89971346704868</c:v>
                </c:pt>
                <c:pt idx="349">
                  <c:v>439.92857142857144</c:v>
                </c:pt>
                <c:pt idx="350">
                  <c:v>439.89458689458689</c:v>
                </c:pt>
                <c:pt idx="351">
                  <c:v>439.92045454545456</c:v>
                </c:pt>
                <c:pt idx="352">
                  <c:v>439.82719546742209</c:v>
                </c:pt>
                <c:pt idx="353">
                  <c:v>439.83898305084745</c:v>
                </c:pt>
                <c:pt idx="354">
                  <c:v>439.85352112676054</c:v>
                </c:pt>
                <c:pt idx="355">
                  <c:v>439.87640449438203</c:v>
                </c:pt>
                <c:pt idx="356">
                  <c:v>439.9019607843137</c:v>
                </c:pt>
                <c:pt idx="357">
                  <c:v>439.8631284916201</c:v>
                </c:pt>
                <c:pt idx="358">
                  <c:v>439.86629526462394</c:v>
                </c:pt>
                <c:pt idx="359">
                  <c:v>439.86666666666667</c:v>
                </c:pt>
                <c:pt idx="360">
                  <c:v>439.85041551246536</c:v>
                </c:pt>
                <c:pt idx="361">
                  <c:v>439.86187845303868</c:v>
                </c:pt>
                <c:pt idx="362">
                  <c:v>439.88429752066116</c:v>
                </c:pt>
                <c:pt idx="363">
                  <c:v>439.87637362637361</c:v>
                </c:pt>
                <c:pt idx="364">
                  <c:v>439.86301369863014</c:v>
                </c:pt>
                <c:pt idx="365">
                  <c:v>439.89071038251365</c:v>
                </c:pt>
                <c:pt idx="366">
                  <c:v>439.87738419618529</c:v>
                </c:pt>
                <c:pt idx="367">
                  <c:v>439.87771739130437</c:v>
                </c:pt>
                <c:pt idx="368">
                  <c:v>439.88346883468836</c:v>
                </c:pt>
                <c:pt idx="369">
                  <c:v>439.87567567567567</c:v>
                </c:pt>
                <c:pt idx="370">
                  <c:v>439.87870619946091</c:v>
                </c:pt>
                <c:pt idx="371">
                  <c:v>439.88978494623655</c:v>
                </c:pt>
                <c:pt idx="372">
                  <c:v>439.89544235924933</c:v>
                </c:pt>
                <c:pt idx="373">
                  <c:v>439.85828877005349</c:v>
                </c:pt>
                <c:pt idx="374">
                  <c:v>439.88533333333334</c:v>
                </c:pt>
                <c:pt idx="375">
                  <c:v>439.84574468085106</c:v>
                </c:pt>
                <c:pt idx="376">
                  <c:v>439.83554376657827</c:v>
                </c:pt>
                <c:pt idx="377">
                  <c:v>439.82275132275134</c:v>
                </c:pt>
                <c:pt idx="378">
                  <c:v>439.82585751978894</c:v>
                </c:pt>
                <c:pt idx="379">
                  <c:v>439.84210526315792</c:v>
                </c:pt>
                <c:pt idx="380">
                  <c:v>439.86876640419945</c:v>
                </c:pt>
                <c:pt idx="381">
                  <c:v>439.86910994764401</c:v>
                </c:pt>
                <c:pt idx="382">
                  <c:v>439.80678851174935</c:v>
                </c:pt>
                <c:pt idx="383">
                  <c:v>439.796875</c:v>
                </c:pt>
                <c:pt idx="384">
                  <c:v>439.8</c:v>
                </c:pt>
                <c:pt idx="385">
                  <c:v>439.80051813471505</c:v>
                </c:pt>
                <c:pt idx="386">
                  <c:v>439.79844961240309</c:v>
                </c:pt>
                <c:pt idx="387">
                  <c:v>439.76546391752578</c:v>
                </c:pt>
                <c:pt idx="388">
                  <c:v>439.65038560411313</c:v>
                </c:pt>
                <c:pt idx="389">
                  <c:v>439.64615384615382</c:v>
                </c:pt>
                <c:pt idx="390">
                  <c:v>439.64705882352939</c:v>
                </c:pt>
                <c:pt idx="391">
                  <c:v>439.65561224489795</c:v>
                </c:pt>
                <c:pt idx="392">
                  <c:v>439.68193384223918</c:v>
                </c:pt>
                <c:pt idx="393">
                  <c:v>439.66751269035535</c:v>
                </c:pt>
                <c:pt idx="394">
                  <c:v>439.67594936708861</c:v>
                </c:pt>
                <c:pt idx="395">
                  <c:v>439.66919191919192</c:v>
                </c:pt>
                <c:pt idx="396">
                  <c:v>439.69521410579347</c:v>
                </c:pt>
                <c:pt idx="397">
                  <c:v>439.68341708542715</c:v>
                </c:pt>
                <c:pt idx="398">
                  <c:v>439.67167919799499</c:v>
                </c:pt>
                <c:pt idx="399">
                  <c:v>439.64499999999998</c:v>
                </c:pt>
                <c:pt idx="400">
                  <c:v>439.67082294264338</c:v>
                </c:pt>
                <c:pt idx="401">
                  <c:v>439.68905472636817</c:v>
                </c:pt>
                <c:pt idx="402">
                  <c:v>439.67741935483872</c:v>
                </c:pt>
                <c:pt idx="403">
                  <c:v>439.67326732673268</c:v>
                </c:pt>
                <c:pt idx="404">
                  <c:v>439.6567901234568</c:v>
                </c:pt>
                <c:pt idx="405">
                  <c:v>439.68226600985224</c:v>
                </c:pt>
                <c:pt idx="406">
                  <c:v>439.67813267813267</c:v>
                </c:pt>
                <c:pt idx="407">
                  <c:v>439.66911764705884</c:v>
                </c:pt>
                <c:pt idx="408">
                  <c:v>439.6919315403423</c:v>
                </c:pt>
                <c:pt idx="409">
                  <c:v>439.7121951219512</c:v>
                </c:pt>
                <c:pt idx="410">
                  <c:v>439.71532846715331</c:v>
                </c:pt>
                <c:pt idx="411">
                  <c:v>439.69660194174759</c:v>
                </c:pt>
                <c:pt idx="412">
                  <c:v>439.67796610169489</c:v>
                </c:pt>
                <c:pt idx="413">
                  <c:v>439.68115942028987</c:v>
                </c:pt>
                <c:pt idx="414">
                  <c:v>439.6722891566265</c:v>
                </c:pt>
                <c:pt idx="415">
                  <c:v>439.66826923076923</c:v>
                </c:pt>
                <c:pt idx="416">
                  <c:v>439.6810551558753</c:v>
                </c:pt>
                <c:pt idx="417">
                  <c:v>439.67224880382776</c:v>
                </c:pt>
                <c:pt idx="418">
                  <c:v>439.67780429594274</c:v>
                </c:pt>
                <c:pt idx="419">
                  <c:v>439.67619047619047</c:v>
                </c:pt>
                <c:pt idx="420">
                  <c:v>439.65083135391922</c:v>
                </c:pt>
                <c:pt idx="421">
                  <c:v>439.67061611374407</c:v>
                </c:pt>
                <c:pt idx="422">
                  <c:v>439.6737588652482</c:v>
                </c:pt>
                <c:pt idx="423">
                  <c:v>439.67924528301887</c:v>
                </c:pt>
                <c:pt idx="424">
                  <c:v>439.69176470588235</c:v>
                </c:pt>
                <c:pt idx="425">
                  <c:v>439.6901408450704</c:v>
                </c:pt>
                <c:pt idx="426">
                  <c:v>439.68852459016392</c:v>
                </c:pt>
                <c:pt idx="427">
                  <c:v>439.71261682242988</c:v>
                </c:pt>
                <c:pt idx="428">
                  <c:v>439.71561771561773</c:v>
                </c:pt>
                <c:pt idx="429">
                  <c:v>439.7093023255814</c:v>
                </c:pt>
                <c:pt idx="430">
                  <c:v>439.71229698375868</c:v>
                </c:pt>
                <c:pt idx="431">
                  <c:v>439.66435185185185</c:v>
                </c:pt>
                <c:pt idx="432">
                  <c:v>439.67898383371823</c:v>
                </c:pt>
                <c:pt idx="433">
                  <c:v>439.70046082949307</c:v>
                </c:pt>
                <c:pt idx="434">
                  <c:v>439.72183908045974</c:v>
                </c:pt>
                <c:pt idx="435">
                  <c:v>439.69036697247708</c:v>
                </c:pt>
                <c:pt idx="436">
                  <c:v>439.67734553775745</c:v>
                </c:pt>
                <c:pt idx="437">
                  <c:v>439.70091324200911</c:v>
                </c:pt>
                <c:pt idx="438">
                  <c:v>439.69703872437356</c:v>
                </c:pt>
                <c:pt idx="439">
                  <c:v>439.68181818181819</c:v>
                </c:pt>
                <c:pt idx="440">
                  <c:v>439.69387755102042</c:v>
                </c:pt>
                <c:pt idx="441">
                  <c:v>439.71040723981901</c:v>
                </c:pt>
                <c:pt idx="442">
                  <c:v>439.71557562076748</c:v>
                </c:pt>
                <c:pt idx="443">
                  <c:v>439.7072072072072</c:v>
                </c:pt>
                <c:pt idx="444">
                  <c:v>439.71011235955058</c:v>
                </c:pt>
                <c:pt idx="445">
                  <c:v>439.7017937219731</c:v>
                </c:pt>
                <c:pt idx="446">
                  <c:v>439.66890380313197</c:v>
                </c:pt>
                <c:pt idx="447">
                  <c:v>439.65625</c:v>
                </c:pt>
                <c:pt idx="448">
                  <c:v>439.65701559020044</c:v>
                </c:pt>
                <c:pt idx="449">
                  <c:v>439.66222222222223</c:v>
                </c:pt>
                <c:pt idx="450">
                  <c:v>439.65853658536588</c:v>
                </c:pt>
                <c:pt idx="451">
                  <c:v>439.65486725663715</c:v>
                </c:pt>
                <c:pt idx="452">
                  <c:v>439.67770419426051</c:v>
                </c:pt>
                <c:pt idx="453">
                  <c:v>439.6696035242291</c:v>
                </c:pt>
                <c:pt idx="454">
                  <c:v>439.68791208791208</c:v>
                </c:pt>
                <c:pt idx="455">
                  <c:v>439.65789473684208</c:v>
                </c:pt>
                <c:pt idx="456">
                  <c:v>439.66083150984684</c:v>
                </c:pt>
                <c:pt idx="457">
                  <c:v>439.66375545851531</c:v>
                </c:pt>
                <c:pt idx="458">
                  <c:v>439.66013071895424</c:v>
                </c:pt>
                <c:pt idx="459">
                  <c:v>439.63478260869567</c:v>
                </c:pt>
                <c:pt idx="460">
                  <c:v>439.63557483731017</c:v>
                </c:pt>
                <c:pt idx="461">
                  <c:v>439.64935064935065</c:v>
                </c:pt>
                <c:pt idx="462">
                  <c:v>439.65442764578836</c:v>
                </c:pt>
                <c:pt idx="463">
                  <c:v>439.64655172413791</c:v>
                </c:pt>
                <c:pt idx="464">
                  <c:v>439.64946236559138</c:v>
                </c:pt>
                <c:pt idx="465">
                  <c:v>439.64377682403432</c:v>
                </c:pt>
                <c:pt idx="466">
                  <c:v>439.6509635974304</c:v>
                </c:pt>
                <c:pt idx="467">
                  <c:v>439.65811965811963</c:v>
                </c:pt>
                <c:pt idx="468">
                  <c:v>439.6631130063966</c:v>
                </c:pt>
                <c:pt idx="469">
                  <c:v>439.68297872340423</c:v>
                </c:pt>
                <c:pt idx="470">
                  <c:v>439.67728237791931</c:v>
                </c:pt>
                <c:pt idx="471">
                  <c:v>439.67372881355931</c:v>
                </c:pt>
                <c:pt idx="472">
                  <c:v>439.67864693446091</c:v>
                </c:pt>
                <c:pt idx="473">
                  <c:v>439.65822784810126</c:v>
                </c:pt>
                <c:pt idx="474">
                  <c:v>439.65052631578948</c:v>
                </c:pt>
                <c:pt idx="475">
                  <c:v>439.64915966386553</c:v>
                </c:pt>
                <c:pt idx="476">
                  <c:v>439.63522012578619</c:v>
                </c:pt>
                <c:pt idx="477">
                  <c:v>439.65062761506277</c:v>
                </c:pt>
                <c:pt idx="478">
                  <c:v>439.64300626304799</c:v>
                </c:pt>
                <c:pt idx="479">
                  <c:v>439.66458333333333</c:v>
                </c:pt>
                <c:pt idx="480">
                  <c:v>439.66528066528065</c:v>
                </c:pt>
                <c:pt idx="481">
                  <c:v>439.68257261410787</c:v>
                </c:pt>
                <c:pt idx="482">
                  <c:v>439.70186335403724</c:v>
                </c:pt>
                <c:pt idx="483">
                  <c:v>439.69008264462809</c:v>
                </c:pt>
                <c:pt idx="484">
                  <c:v>439.68865979381445</c:v>
                </c:pt>
                <c:pt idx="485">
                  <c:v>439.69135802469134</c:v>
                </c:pt>
                <c:pt idx="486">
                  <c:v>439.69609856262832</c:v>
                </c:pt>
                <c:pt idx="487">
                  <c:v>439.68032786885249</c:v>
                </c:pt>
                <c:pt idx="488">
                  <c:v>439.65439672801637</c:v>
                </c:pt>
                <c:pt idx="489">
                  <c:v>439.67551020408166</c:v>
                </c:pt>
                <c:pt idx="490">
                  <c:v>439.67617107942971</c:v>
                </c:pt>
                <c:pt idx="491">
                  <c:v>439.65243902439022</c:v>
                </c:pt>
                <c:pt idx="492">
                  <c:v>439.604462474645</c:v>
                </c:pt>
                <c:pt idx="493">
                  <c:v>439.55465587044534</c:v>
                </c:pt>
                <c:pt idx="494">
                  <c:v>439.53939393939396</c:v>
                </c:pt>
                <c:pt idx="495">
                  <c:v>439.54838709677421</c:v>
                </c:pt>
                <c:pt idx="496">
                  <c:v>439.54124748490943</c:v>
                </c:pt>
                <c:pt idx="497">
                  <c:v>439.5401606425703</c:v>
                </c:pt>
                <c:pt idx="498">
                  <c:v>439.54909819639278</c:v>
                </c:pt>
                <c:pt idx="499">
                  <c:v>439.57</c:v>
                </c:pt>
                <c:pt idx="500">
                  <c:v>439.56487025948104</c:v>
                </c:pt>
                <c:pt idx="501">
                  <c:v>439.58565737051794</c:v>
                </c:pt>
                <c:pt idx="502">
                  <c:v>439.58449304174951</c:v>
                </c:pt>
                <c:pt idx="503">
                  <c:v>439.59523809523807</c:v>
                </c:pt>
                <c:pt idx="504">
                  <c:v>439.61188118811879</c:v>
                </c:pt>
                <c:pt idx="505">
                  <c:v>439.63241106719369</c:v>
                </c:pt>
                <c:pt idx="506">
                  <c:v>439.62919132149904</c:v>
                </c:pt>
                <c:pt idx="507">
                  <c:v>439.63385826771656</c:v>
                </c:pt>
                <c:pt idx="508">
                  <c:v>439.65422396856582</c:v>
                </c:pt>
                <c:pt idx="509">
                  <c:v>439.66274509803924</c:v>
                </c:pt>
                <c:pt idx="510">
                  <c:v>439.66144814090018</c:v>
                </c:pt>
                <c:pt idx="511">
                  <c:v>439.66796875</c:v>
                </c:pt>
                <c:pt idx="512">
                  <c:v>439.66861598440545</c:v>
                </c:pt>
                <c:pt idx="513">
                  <c:v>439.67898832684824</c:v>
                </c:pt>
                <c:pt idx="514">
                  <c:v>439.68155339805827</c:v>
                </c:pt>
                <c:pt idx="515">
                  <c:v>439.70155038759691</c:v>
                </c:pt>
                <c:pt idx="516">
                  <c:v>439.69052224371376</c:v>
                </c:pt>
                <c:pt idx="517">
                  <c:v>439.6949806949807</c:v>
                </c:pt>
                <c:pt idx="518">
                  <c:v>439.69749518304434</c:v>
                </c:pt>
                <c:pt idx="519">
                  <c:v>439.7</c:v>
                </c:pt>
                <c:pt idx="520">
                  <c:v>439.71785028790788</c:v>
                </c:pt>
                <c:pt idx="521">
                  <c:v>439.73754789272033</c:v>
                </c:pt>
                <c:pt idx="522">
                  <c:v>439.74187380497131</c:v>
                </c:pt>
                <c:pt idx="523">
                  <c:v>439.70419847328242</c:v>
                </c:pt>
                <c:pt idx="524">
                  <c:v>439.72380952380951</c:v>
                </c:pt>
                <c:pt idx="525">
                  <c:v>439.73954372623575</c:v>
                </c:pt>
                <c:pt idx="526">
                  <c:v>439.72485768500951</c:v>
                </c:pt>
                <c:pt idx="527">
                  <c:v>439.69886363636363</c:v>
                </c:pt>
                <c:pt idx="528">
                  <c:v>439.71644612476371</c:v>
                </c:pt>
                <c:pt idx="529">
                  <c:v>439.69811320754718</c:v>
                </c:pt>
                <c:pt idx="530">
                  <c:v>439.69303201506591</c:v>
                </c:pt>
                <c:pt idx="531">
                  <c:v>439.69172932330827</c:v>
                </c:pt>
                <c:pt idx="532">
                  <c:v>439.7110694183865</c:v>
                </c:pt>
                <c:pt idx="533">
                  <c:v>439.72284644194758</c:v>
                </c:pt>
                <c:pt idx="534">
                  <c:v>439.72710280373832</c:v>
                </c:pt>
                <c:pt idx="535">
                  <c:v>439.73134328358208</c:v>
                </c:pt>
                <c:pt idx="536">
                  <c:v>439.7337057728119</c:v>
                </c:pt>
                <c:pt idx="537">
                  <c:v>439.73791821561338</c:v>
                </c:pt>
                <c:pt idx="538">
                  <c:v>439.73469387755102</c:v>
                </c:pt>
                <c:pt idx="539">
                  <c:v>439.73703703703706</c:v>
                </c:pt>
                <c:pt idx="540">
                  <c:v>439.75046210720888</c:v>
                </c:pt>
                <c:pt idx="541">
                  <c:v>439.73985239852396</c:v>
                </c:pt>
                <c:pt idx="542">
                  <c:v>439.75874769797423</c:v>
                </c:pt>
                <c:pt idx="543">
                  <c:v>439.74816176470586</c:v>
                </c:pt>
                <c:pt idx="544">
                  <c:v>439.74862385321103</c:v>
                </c:pt>
                <c:pt idx="545">
                  <c:v>439.76739926739924</c:v>
                </c:pt>
                <c:pt idx="546">
                  <c:v>439.75319926873857</c:v>
                </c:pt>
                <c:pt idx="547">
                  <c:v>439.75364963503648</c:v>
                </c:pt>
                <c:pt idx="548">
                  <c:v>439.77231329690346</c:v>
                </c:pt>
                <c:pt idx="549">
                  <c:v>439.77454545454543</c:v>
                </c:pt>
                <c:pt idx="550">
                  <c:v>439.78765880217787</c:v>
                </c:pt>
                <c:pt idx="551">
                  <c:v>439.78985507246375</c:v>
                </c:pt>
                <c:pt idx="552">
                  <c:v>439.78842676311029</c:v>
                </c:pt>
                <c:pt idx="553">
                  <c:v>439.79963898916969</c:v>
                </c:pt>
                <c:pt idx="554">
                  <c:v>439.81261261261261</c:v>
                </c:pt>
                <c:pt idx="555">
                  <c:v>439.80935251798559</c:v>
                </c:pt>
                <c:pt idx="556">
                  <c:v>439.81867145421904</c:v>
                </c:pt>
                <c:pt idx="557">
                  <c:v>439.81182795698925</c:v>
                </c:pt>
                <c:pt idx="558">
                  <c:v>439.79427549194992</c:v>
                </c:pt>
                <c:pt idx="559">
                  <c:v>439.80892857142857</c:v>
                </c:pt>
                <c:pt idx="560">
                  <c:v>439.81996434937611</c:v>
                </c:pt>
                <c:pt idx="561">
                  <c:v>439.80960854092524</c:v>
                </c:pt>
                <c:pt idx="562">
                  <c:v>439.82415630550622</c:v>
                </c:pt>
                <c:pt idx="563">
                  <c:v>439.83687943262413</c:v>
                </c:pt>
                <c:pt idx="564">
                  <c:v>439.81946902654869</c:v>
                </c:pt>
                <c:pt idx="565">
                  <c:v>439.81625441696116</c:v>
                </c:pt>
                <c:pt idx="566">
                  <c:v>439.81305114638445</c:v>
                </c:pt>
                <c:pt idx="567">
                  <c:v>439.7957746478873</c:v>
                </c:pt>
                <c:pt idx="568">
                  <c:v>439.80843585237261</c:v>
                </c:pt>
                <c:pt idx="569">
                  <c:v>439.79122807017546</c:v>
                </c:pt>
                <c:pt idx="570">
                  <c:v>439.80385288966727</c:v>
                </c:pt>
                <c:pt idx="571">
                  <c:v>439.79370629370629</c:v>
                </c:pt>
                <c:pt idx="572">
                  <c:v>439.80628272251312</c:v>
                </c:pt>
                <c:pt idx="573">
                  <c:v>439.808362369338</c:v>
                </c:pt>
                <c:pt idx="574">
                  <c:v>439.82260869565215</c:v>
                </c:pt>
                <c:pt idx="575">
                  <c:v>439.78819444444446</c:v>
                </c:pt>
                <c:pt idx="576">
                  <c:v>439.77642980935877</c:v>
                </c:pt>
                <c:pt idx="577">
                  <c:v>439.79065743944636</c:v>
                </c:pt>
                <c:pt idx="578">
                  <c:v>439.79101899827288</c:v>
                </c:pt>
                <c:pt idx="579">
                  <c:v>439.79310344827587</c:v>
                </c:pt>
                <c:pt idx="580">
                  <c:v>439.76764199655764</c:v>
                </c:pt>
                <c:pt idx="581">
                  <c:v>439.77319587628864</c:v>
                </c:pt>
                <c:pt idx="582">
                  <c:v>439.77015437392794</c:v>
                </c:pt>
                <c:pt idx="583">
                  <c:v>439.76712328767121</c:v>
                </c:pt>
                <c:pt idx="584">
                  <c:v>439.75042735042734</c:v>
                </c:pt>
                <c:pt idx="585">
                  <c:v>439.75085324232083</c:v>
                </c:pt>
                <c:pt idx="586">
                  <c:v>439.75298126064735</c:v>
                </c:pt>
                <c:pt idx="587">
                  <c:v>439.7704081632653</c:v>
                </c:pt>
                <c:pt idx="588">
                  <c:v>439.76910016977928</c:v>
                </c:pt>
                <c:pt idx="589">
                  <c:v>439.77796610169491</c:v>
                </c:pt>
                <c:pt idx="590">
                  <c:v>439.7952622673435</c:v>
                </c:pt>
                <c:pt idx="591">
                  <c:v>439.79054054054052</c:v>
                </c:pt>
                <c:pt idx="592">
                  <c:v>439.80775716694774</c:v>
                </c:pt>
                <c:pt idx="593">
                  <c:v>439.80134680134682</c:v>
                </c:pt>
                <c:pt idx="594">
                  <c:v>439.78823529411767</c:v>
                </c:pt>
                <c:pt idx="595">
                  <c:v>439.79362416107381</c:v>
                </c:pt>
                <c:pt idx="596">
                  <c:v>439.80234505862649</c:v>
                </c:pt>
                <c:pt idx="597">
                  <c:v>439.79933110367892</c:v>
                </c:pt>
                <c:pt idx="598">
                  <c:v>439.78964941569285</c:v>
                </c:pt>
                <c:pt idx="599">
                  <c:v>439.78</c:v>
                </c:pt>
                <c:pt idx="600">
                  <c:v>439.76206322795343</c:v>
                </c:pt>
                <c:pt idx="601">
                  <c:v>439.74252491694352</c:v>
                </c:pt>
                <c:pt idx="602">
                  <c:v>439.75456053067995</c:v>
                </c:pt>
                <c:pt idx="603">
                  <c:v>439.74834437086093</c:v>
                </c:pt>
                <c:pt idx="604">
                  <c:v>439.75206611570246</c:v>
                </c:pt>
                <c:pt idx="605">
                  <c:v>439.76567656765678</c:v>
                </c:pt>
                <c:pt idx="606">
                  <c:v>439.78253706754532</c:v>
                </c:pt>
                <c:pt idx="607">
                  <c:v>439.76973684210526</c:v>
                </c:pt>
                <c:pt idx="608">
                  <c:v>439.76026272577997</c:v>
                </c:pt>
                <c:pt idx="609">
                  <c:v>439.74918032786883</c:v>
                </c:pt>
                <c:pt idx="610">
                  <c:v>439.74140752864156</c:v>
                </c:pt>
                <c:pt idx="611">
                  <c:v>439.73529411764707</c:v>
                </c:pt>
                <c:pt idx="612">
                  <c:v>439.72267536704732</c:v>
                </c:pt>
                <c:pt idx="613">
                  <c:v>439.73289902280129</c:v>
                </c:pt>
                <c:pt idx="614">
                  <c:v>439.74308943089432</c:v>
                </c:pt>
                <c:pt idx="615">
                  <c:v>439.75649350649348</c:v>
                </c:pt>
                <c:pt idx="616">
                  <c:v>439.76823338735818</c:v>
                </c:pt>
                <c:pt idx="617">
                  <c:v>439.76860841423951</c:v>
                </c:pt>
                <c:pt idx="618">
                  <c:v>439.76090468497574</c:v>
                </c:pt>
                <c:pt idx="619">
                  <c:v>439.77741935483868</c:v>
                </c:pt>
                <c:pt idx="620">
                  <c:v>439.77133655394528</c:v>
                </c:pt>
                <c:pt idx="621">
                  <c:v>439.77331189710611</c:v>
                </c:pt>
                <c:pt idx="622">
                  <c:v>439.76565008025682</c:v>
                </c:pt>
                <c:pt idx="623">
                  <c:v>439.77884615384613</c:v>
                </c:pt>
                <c:pt idx="624">
                  <c:v>439.77440000000001</c:v>
                </c:pt>
                <c:pt idx="625">
                  <c:v>439.77635782747603</c:v>
                </c:pt>
                <c:pt idx="626">
                  <c:v>439.7751196172249</c:v>
                </c:pt>
                <c:pt idx="627">
                  <c:v>439.79140127388536</c:v>
                </c:pt>
                <c:pt idx="628">
                  <c:v>439.79968203497617</c:v>
                </c:pt>
                <c:pt idx="629">
                  <c:v>439.7968253968254</c:v>
                </c:pt>
                <c:pt idx="630">
                  <c:v>439.77812995245642</c:v>
                </c:pt>
                <c:pt idx="631">
                  <c:v>439.78639240506328</c:v>
                </c:pt>
                <c:pt idx="632">
                  <c:v>439.79778830963664</c:v>
                </c:pt>
                <c:pt idx="633">
                  <c:v>439.794952681388</c:v>
                </c:pt>
                <c:pt idx="634">
                  <c:v>439.78425196850395</c:v>
                </c:pt>
                <c:pt idx="635">
                  <c:v>439.77987421383648</c:v>
                </c:pt>
                <c:pt idx="636">
                  <c:v>439.78806907378333</c:v>
                </c:pt>
                <c:pt idx="637">
                  <c:v>439.80407523510974</c:v>
                </c:pt>
                <c:pt idx="638">
                  <c:v>439.79342723004697</c:v>
                </c:pt>
                <c:pt idx="639">
                  <c:v>439.77812499999999</c:v>
                </c:pt>
                <c:pt idx="640">
                  <c:v>439.79407176287049</c:v>
                </c:pt>
                <c:pt idx="641">
                  <c:v>439.79595015576325</c:v>
                </c:pt>
                <c:pt idx="642">
                  <c:v>439.77293934681182</c:v>
                </c:pt>
                <c:pt idx="643">
                  <c:v>439.78105590062114</c:v>
                </c:pt>
                <c:pt idx="644">
                  <c:v>439.7953488372093</c:v>
                </c:pt>
                <c:pt idx="645">
                  <c:v>439.78792569659441</c:v>
                </c:pt>
                <c:pt idx="646">
                  <c:v>439.79443585780524</c:v>
                </c:pt>
                <c:pt idx="647">
                  <c:v>439.7962962962963</c:v>
                </c:pt>
                <c:pt idx="648">
                  <c:v>439.80431432973808</c:v>
                </c:pt>
                <c:pt idx="649">
                  <c:v>439.82</c:v>
                </c:pt>
                <c:pt idx="650">
                  <c:v>439.8095238095238</c:v>
                </c:pt>
                <c:pt idx="651">
                  <c:v>439.79294478527606</c:v>
                </c:pt>
                <c:pt idx="652">
                  <c:v>439.80551301684534</c:v>
                </c:pt>
                <c:pt idx="653">
                  <c:v>439.79663608562691</c:v>
                </c:pt>
                <c:pt idx="654">
                  <c:v>439.78320610687024</c:v>
                </c:pt>
                <c:pt idx="655">
                  <c:v>439.78201219512198</c:v>
                </c:pt>
                <c:pt idx="656">
                  <c:v>439.78843226788433</c:v>
                </c:pt>
                <c:pt idx="657">
                  <c:v>439.78723404255317</c:v>
                </c:pt>
                <c:pt idx="658">
                  <c:v>439.7814871016692</c:v>
                </c:pt>
                <c:pt idx="659">
                  <c:v>439.78181818181821</c:v>
                </c:pt>
                <c:pt idx="660">
                  <c:v>439.78668683812407</c:v>
                </c:pt>
                <c:pt idx="661">
                  <c:v>439.785498489426</c:v>
                </c:pt>
                <c:pt idx="662">
                  <c:v>439.77978883861238</c:v>
                </c:pt>
                <c:pt idx="663">
                  <c:v>439.79066265060243</c:v>
                </c:pt>
                <c:pt idx="664">
                  <c:v>439.78796992481205</c:v>
                </c:pt>
                <c:pt idx="665">
                  <c:v>439.78078078078079</c:v>
                </c:pt>
                <c:pt idx="666">
                  <c:v>439.77811094452773</c:v>
                </c:pt>
                <c:pt idx="667">
                  <c:v>439.77694610778445</c:v>
                </c:pt>
                <c:pt idx="668">
                  <c:v>439.77877428998505</c:v>
                </c:pt>
                <c:pt idx="669">
                  <c:v>439.76417910447759</c:v>
                </c:pt>
                <c:pt idx="670">
                  <c:v>439.77347242921013</c:v>
                </c:pt>
                <c:pt idx="671">
                  <c:v>439.77380952380952</c:v>
                </c:pt>
                <c:pt idx="672">
                  <c:v>439.76374442793463</c:v>
                </c:pt>
                <c:pt idx="673">
                  <c:v>439.76706231454006</c:v>
                </c:pt>
                <c:pt idx="674">
                  <c:v>439.75407407407408</c:v>
                </c:pt>
                <c:pt idx="675">
                  <c:v>439.73668639053255</c:v>
                </c:pt>
                <c:pt idx="676">
                  <c:v>439.75184638109306</c:v>
                </c:pt>
                <c:pt idx="677">
                  <c:v>439.7418879056047</c:v>
                </c:pt>
                <c:pt idx="678">
                  <c:v>439.74963181148746</c:v>
                </c:pt>
                <c:pt idx="679">
                  <c:v>439.73529411764707</c:v>
                </c:pt>
                <c:pt idx="680">
                  <c:v>439.72980910425844</c:v>
                </c:pt>
                <c:pt idx="681">
                  <c:v>439.7434017595308</c:v>
                </c:pt>
                <c:pt idx="682">
                  <c:v>439.74524158125917</c:v>
                </c:pt>
                <c:pt idx="683">
                  <c:v>439.7266081871345</c:v>
                </c:pt>
                <c:pt idx="684">
                  <c:v>439.72116788321171</c:v>
                </c:pt>
                <c:pt idx="685">
                  <c:v>439.69679300291546</c:v>
                </c:pt>
                <c:pt idx="686">
                  <c:v>439.70160116448324</c:v>
                </c:pt>
                <c:pt idx="687">
                  <c:v>439.70203488372096</c:v>
                </c:pt>
                <c:pt idx="688">
                  <c:v>439.67924528301887</c:v>
                </c:pt>
                <c:pt idx="689">
                  <c:v>439.67101449275361</c:v>
                </c:pt>
                <c:pt idx="690">
                  <c:v>439.67149059334298</c:v>
                </c:pt>
                <c:pt idx="691">
                  <c:v>439.67485549132948</c:v>
                </c:pt>
                <c:pt idx="692">
                  <c:v>439.67965367965365</c:v>
                </c:pt>
                <c:pt idx="693">
                  <c:v>439.65850144092218</c:v>
                </c:pt>
                <c:pt idx="694">
                  <c:v>439.67194244604315</c:v>
                </c:pt>
                <c:pt idx="695">
                  <c:v>439.68678160919541</c:v>
                </c:pt>
                <c:pt idx="696">
                  <c:v>439.69010043041607</c:v>
                </c:pt>
                <c:pt idx="697">
                  <c:v>439.70487106017191</c:v>
                </c:pt>
                <c:pt idx="698">
                  <c:v>439.71959942775396</c:v>
                </c:pt>
                <c:pt idx="699">
                  <c:v>439.7114285714286</c:v>
                </c:pt>
                <c:pt idx="700">
                  <c:v>439.70185449358058</c:v>
                </c:pt>
                <c:pt idx="701">
                  <c:v>439.69800569800572</c:v>
                </c:pt>
                <c:pt idx="702">
                  <c:v>439.69132290184922</c:v>
                </c:pt>
                <c:pt idx="703">
                  <c:v>439.69318181818181</c:v>
                </c:pt>
                <c:pt idx="704">
                  <c:v>439.70780141843971</c:v>
                </c:pt>
                <c:pt idx="705">
                  <c:v>439.6940509915014</c:v>
                </c:pt>
                <c:pt idx="706">
                  <c:v>439.69589816124471</c:v>
                </c:pt>
                <c:pt idx="707">
                  <c:v>439.69350282485874</c:v>
                </c:pt>
                <c:pt idx="708">
                  <c:v>439.68265162200282</c:v>
                </c:pt>
                <c:pt idx="709">
                  <c:v>439.66478873239436</c:v>
                </c:pt>
                <c:pt idx="710">
                  <c:v>439.66666666666669</c:v>
                </c:pt>
                <c:pt idx="711">
                  <c:v>439.67556179775283</c:v>
                </c:pt>
                <c:pt idx="712">
                  <c:v>439.68302945301542</c:v>
                </c:pt>
                <c:pt idx="713">
                  <c:v>439.68487394957981</c:v>
                </c:pt>
                <c:pt idx="714">
                  <c:v>439.6895104895105</c:v>
                </c:pt>
                <c:pt idx="715">
                  <c:v>439.69692737430165</c:v>
                </c:pt>
                <c:pt idx="716">
                  <c:v>439.70013947001394</c:v>
                </c:pt>
                <c:pt idx="717">
                  <c:v>439.68802228412255</c:v>
                </c:pt>
                <c:pt idx="718">
                  <c:v>439.64255910987481</c:v>
                </c:pt>
                <c:pt idx="719">
                  <c:v>439.65</c:v>
                </c:pt>
                <c:pt idx="720">
                  <c:v>439.66435506241334</c:v>
                </c:pt>
                <c:pt idx="721">
                  <c:v>439.6606648199446</c:v>
                </c:pt>
                <c:pt idx="722">
                  <c:v>439.6293222683264</c:v>
                </c:pt>
                <c:pt idx="723">
                  <c:v>439.63259668508289</c:v>
                </c:pt>
                <c:pt idx="724">
                  <c:v>439.63448275862066</c:v>
                </c:pt>
                <c:pt idx="725">
                  <c:v>439.62396694214874</c:v>
                </c:pt>
                <c:pt idx="726">
                  <c:v>439.63823933975243</c:v>
                </c:pt>
                <c:pt idx="727">
                  <c:v>439.63461538461536</c:v>
                </c:pt>
                <c:pt idx="728">
                  <c:v>439.63923182441698</c:v>
                </c:pt>
                <c:pt idx="729">
                  <c:v>439.63972602739727</c:v>
                </c:pt>
                <c:pt idx="730">
                  <c:v>439.63611491108071</c:v>
                </c:pt>
                <c:pt idx="731">
                  <c:v>439.64617486338796</c:v>
                </c:pt>
                <c:pt idx="732">
                  <c:v>439.63983628922239</c:v>
                </c:pt>
                <c:pt idx="733">
                  <c:v>439.63079019073569</c:v>
                </c:pt>
                <c:pt idx="734">
                  <c:v>439.62585034013608</c:v>
                </c:pt>
                <c:pt idx="735">
                  <c:v>439.62771739130437</c:v>
                </c:pt>
                <c:pt idx="736">
                  <c:v>439.62686567164178</c:v>
                </c:pt>
                <c:pt idx="737">
                  <c:v>439.63414634146341</c:v>
                </c:pt>
                <c:pt idx="738">
                  <c:v>439.64817320703656</c:v>
                </c:pt>
                <c:pt idx="739">
                  <c:v>439.66216216216219</c:v>
                </c:pt>
                <c:pt idx="740">
                  <c:v>439.63697705802969</c:v>
                </c:pt>
                <c:pt idx="741">
                  <c:v>439.6401617250674</c:v>
                </c:pt>
                <c:pt idx="742">
                  <c:v>439.6527590847914</c:v>
                </c:pt>
                <c:pt idx="743">
                  <c:v>439.6559139784946</c:v>
                </c:pt>
                <c:pt idx="744">
                  <c:v>439.64966442953022</c:v>
                </c:pt>
                <c:pt idx="745">
                  <c:v>439.65549597855227</c:v>
                </c:pt>
                <c:pt idx="746">
                  <c:v>439.65060240963857</c:v>
                </c:pt>
                <c:pt idx="747">
                  <c:v>439.64839572192511</c:v>
                </c:pt>
                <c:pt idx="748">
                  <c:v>439.65153538050737</c:v>
                </c:pt>
                <c:pt idx="749">
                  <c:v>439.65866666666665</c:v>
                </c:pt>
                <c:pt idx="750">
                  <c:v>439.66711051930758</c:v>
                </c:pt>
                <c:pt idx="751">
                  <c:v>439.6715425531915</c:v>
                </c:pt>
                <c:pt idx="752">
                  <c:v>439.67994687915007</c:v>
                </c:pt>
                <c:pt idx="753">
                  <c:v>439.67904509283818</c:v>
                </c:pt>
                <c:pt idx="754">
                  <c:v>439.68211920529802</c:v>
                </c:pt>
                <c:pt idx="755">
                  <c:v>439.69179894179894</c:v>
                </c:pt>
                <c:pt idx="756">
                  <c:v>439.67899603698811</c:v>
                </c:pt>
                <c:pt idx="757">
                  <c:v>439.6820580474934</c:v>
                </c:pt>
                <c:pt idx="758">
                  <c:v>439.68115942028987</c:v>
                </c:pt>
                <c:pt idx="759">
                  <c:v>439.69078947368422</c:v>
                </c:pt>
                <c:pt idx="760">
                  <c:v>439.69908015768726</c:v>
                </c:pt>
                <c:pt idx="761">
                  <c:v>439.68503937007875</c:v>
                </c:pt>
                <c:pt idx="762">
                  <c:v>439.69069462647445</c:v>
                </c:pt>
                <c:pt idx="763">
                  <c:v>439.70418848167537</c:v>
                </c:pt>
                <c:pt idx="764">
                  <c:v>439.69673202614376</c:v>
                </c:pt>
                <c:pt idx="765">
                  <c:v>439.69451697127937</c:v>
                </c:pt>
                <c:pt idx="766">
                  <c:v>439.7001303780965</c:v>
                </c:pt>
                <c:pt idx="767">
                  <c:v>439.69791666666669</c:v>
                </c:pt>
                <c:pt idx="768">
                  <c:v>439.69570871261379</c:v>
                </c:pt>
                <c:pt idx="769">
                  <c:v>439.68701298701296</c:v>
                </c:pt>
                <c:pt idx="770">
                  <c:v>439.68093385214007</c:v>
                </c:pt>
                <c:pt idx="771">
                  <c:v>439.67746113989637</c:v>
                </c:pt>
                <c:pt idx="772">
                  <c:v>439.67917205692106</c:v>
                </c:pt>
                <c:pt idx="773">
                  <c:v>439.66925064599485</c:v>
                </c:pt>
                <c:pt idx="774">
                  <c:v>439.67225806451614</c:v>
                </c:pt>
                <c:pt idx="775">
                  <c:v>439.67654639175259</c:v>
                </c:pt>
                <c:pt idx="776">
                  <c:v>439.67310167310166</c:v>
                </c:pt>
                <c:pt idx="777">
                  <c:v>439.66452442159385</c:v>
                </c:pt>
                <c:pt idx="778">
                  <c:v>439.67137355584083</c:v>
                </c:pt>
                <c:pt idx="779">
                  <c:v>439.66410256410256</c:v>
                </c:pt>
                <c:pt idx="780">
                  <c:v>439.66325224071704</c:v>
                </c:pt>
                <c:pt idx="781">
                  <c:v>439.67135549872125</c:v>
                </c:pt>
                <c:pt idx="782">
                  <c:v>439.67049808429118</c:v>
                </c:pt>
                <c:pt idx="783">
                  <c:v>439.67219387755102</c:v>
                </c:pt>
                <c:pt idx="784">
                  <c:v>439.66242038216558</c:v>
                </c:pt>
                <c:pt idx="785">
                  <c:v>439.67302798982189</c:v>
                </c:pt>
                <c:pt idx="786">
                  <c:v>439.67979669631512</c:v>
                </c:pt>
                <c:pt idx="787">
                  <c:v>439.69289340101523</c:v>
                </c:pt>
                <c:pt idx="788">
                  <c:v>439.7059569074778</c:v>
                </c:pt>
                <c:pt idx="789">
                  <c:v>439.68607594936708</c:v>
                </c:pt>
                <c:pt idx="790">
                  <c:v>439.66877370417194</c:v>
                </c:pt>
                <c:pt idx="791">
                  <c:v>439.67045454545456</c:v>
                </c:pt>
                <c:pt idx="792">
                  <c:v>439.66960907944514</c:v>
                </c:pt>
                <c:pt idx="793">
                  <c:v>439.67254408060455</c:v>
                </c:pt>
                <c:pt idx="794">
                  <c:v>439.6754716981132</c:v>
                </c:pt>
                <c:pt idx="795">
                  <c:v>439.6884422110553</c:v>
                </c:pt>
                <c:pt idx="796">
                  <c:v>439.69636135508154</c:v>
                </c:pt>
                <c:pt idx="797">
                  <c:v>439.6766917293233</c:v>
                </c:pt>
                <c:pt idx="798">
                  <c:v>439.68961201501878</c:v>
                </c:pt>
                <c:pt idx="799">
                  <c:v>439.70249999999999</c:v>
                </c:pt>
                <c:pt idx="800">
                  <c:v>439.70536828963793</c:v>
                </c:pt>
                <c:pt idx="801">
                  <c:v>439.69700748129674</c:v>
                </c:pt>
                <c:pt idx="802">
                  <c:v>439.70610211706099</c:v>
                </c:pt>
                <c:pt idx="803">
                  <c:v>439.71890547263683</c:v>
                </c:pt>
                <c:pt idx="804">
                  <c:v>439.72298136645963</c:v>
                </c:pt>
                <c:pt idx="805">
                  <c:v>439.73076923076923</c:v>
                </c:pt>
                <c:pt idx="806">
                  <c:v>439.71375464684013</c:v>
                </c:pt>
                <c:pt idx="807">
                  <c:v>439.71782178217819</c:v>
                </c:pt>
                <c:pt idx="808">
                  <c:v>439.72558714462298</c:v>
                </c:pt>
                <c:pt idx="809">
                  <c:v>439.71851851851852</c:v>
                </c:pt>
                <c:pt idx="810">
                  <c:v>439.70160295930947</c:v>
                </c:pt>
                <c:pt idx="811">
                  <c:v>439.70689655172413</c:v>
                </c:pt>
                <c:pt idx="812">
                  <c:v>439.70602706027063</c:v>
                </c:pt>
                <c:pt idx="813">
                  <c:v>439.70884520884522</c:v>
                </c:pt>
                <c:pt idx="814">
                  <c:v>439.72024539877299</c:v>
                </c:pt>
                <c:pt idx="815">
                  <c:v>439.71691176470586</c:v>
                </c:pt>
                <c:pt idx="816">
                  <c:v>439.7135862913097</c:v>
                </c:pt>
                <c:pt idx="817">
                  <c:v>439.69804400977995</c:v>
                </c:pt>
                <c:pt idx="818">
                  <c:v>439.69841269841271</c:v>
                </c:pt>
                <c:pt idx="819">
                  <c:v>439.69390243902438</c:v>
                </c:pt>
                <c:pt idx="820">
                  <c:v>439.69305724725945</c:v>
                </c:pt>
                <c:pt idx="821">
                  <c:v>439.69586374695865</c:v>
                </c:pt>
                <c:pt idx="822">
                  <c:v>439.69380315917374</c:v>
                </c:pt>
                <c:pt idx="823">
                  <c:v>439.70631067961165</c:v>
                </c:pt>
                <c:pt idx="824">
                  <c:v>439.70909090909089</c:v>
                </c:pt>
                <c:pt idx="825">
                  <c:v>439.69975786924937</c:v>
                </c:pt>
                <c:pt idx="826">
                  <c:v>439.7061668681983</c:v>
                </c:pt>
                <c:pt idx="827">
                  <c:v>439.71256038647346</c:v>
                </c:pt>
                <c:pt idx="828">
                  <c:v>439.69963811821469</c:v>
                </c:pt>
                <c:pt idx="829">
                  <c:v>439.70722891566265</c:v>
                </c:pt>
                <c:pt idx="830">
                  <c:v>439.70036101083031</c:v>
                </c:pt>
                <c:pt idx="831">
                  <c:v>439.71274038461536</c:v>
                </c:pt>
                <c:pt idx="832">
                  <c:v>439.72268907563023</c:v>
                </c:pt>
                <c:pt idx="833">
                  <c:v>439.69064748201441</c:v>
                </c:pt>
                <c:pt idx="834">
                  <c:v>439.69341317365269</c:v>
                </c:pt>
                <c:pt idx="835">
                  <c:v>439.69258373205741</c:v>
                </c:pt>
                <c:pt idx="836">
                  <c:v>439.70131421744327</c:v>
                </c:pt>
                <c:pt idx="837">
                  <c:v>439.70883054892602</c:v>
                </c:pt>
                <c:pt idx="838">
                  <c:v>439.71513706793803</c:v>
                </c:pt>
                <c:pt idx="839">
                  <c:v>439.71071428571429</c:v>
                </c:pt>
                <c:pt idx="840">
                  <c:v>439.69797859690846</c:v>
                </c:pt>
                <c:pt idx="841">
                  <c:v>439.70308788598572</c:v>
                </c:pt>
                <c:pt idx="842">
                  <c:v>439.70581257414</c:v>
                </c:pt>
                <c:pt idx="843">
                  <c:v>439.69668246445497</c:v>
                </c:pt>
                <c:pt idx="844">
                  <c:v>439.68994082840237</c:v>
                </c:pt>
                <c:pt idx="845">
                  <c:v>439.69621749408981</c:v>
                </c:pt>
                <c:pt idx="846">
                  <c:v>439.70247933884298</c:v>
                </c:pt>
                <c:pt idx="847">
                  <c:v>439.71226415094338</c:v>
                </c:pt>
                <c:pt idx="848">
                  <c:v>439.71495877502946</c:v>
                </c:pt>
                <c:pt idx="849">
                  <c:v>439.72352941176473</c:v>
                </c:pt>
                <c:pt idx="850">
                  <c:v>439.73560517038777</c:v>
                </c:pt>
                <c:pt idx="851">
                  <c:v>439.74295774647885</c:v>
                </c:pt>
                <c:pt idx="852">
                  <c:v>439.74794841735053</c:v>
                </c:pt>
                <c:pt idx="853">
                  <c:v>439.75526932084307</c:v>
                </c:pt>
                <c:pt idx="854">
                  <c:v>439.76257309941519</c:v>
                </c:pt>
                <c:pt idx="855">
                  <c:v>439.77453271028037</c:v>
                </c:pt>
                <c:pt idx="856">
                  <c:v>439.77479579929991</c:v>
                </c:pt>
                <c:pt idx="857">
                  <c:v>439.77505827505826</c:v>
                </c:pt>
                <c:pt idx="858">
                  <c:v>439.76484284051224</c:v>
                </c:pt>
                <c:pt idx="859">
                  <c:v>439.76511627906979</c:v>
                </c:pt>
                <c:pt idx="860">
                  <c:v>439.75958188153311</c:v>
                </c:pt>
                <c:pt idx="861">
                  <c:v>439.75522041763344</c:v>
                </c:pt>
                <c:pt idx="862">
                  <c:v>439.76245654692934</c:v>
                </c:pt>
                <c:pt idx="863">
                  <c:v>439.74537037037038</c:v>
                </c:pt>
                <c:pt idx="864">
                  <c:v>439.75028901734106</c:v>
                </c:pt>
                <c:pt idx="865">
                  <c:v>439.7471131639723</c:v>
                </c:pt>
                <c:pt idx="866">
                  <c:v>439.75547866205306</c:v>
                </c:pt>
                <c:pt idx="867">
                  <c:v>439.75576036866357</c:v>
                </c:pt>
                <c:pt idx="868">
                  <c:v>439.7525891829689</c:v>
                </c:pt>
                <c:pt idx="869">
                  <c:v>439.75402298850577</c:v>
                </c:pt>
                <c:pt idx="870">
                  <c:v>439.75545350172217</c:v>
                </c:pt>
                <c:pt idx="871">
                  <c:v>439.76032110091745</c:v>
                </c:pt>
                <c:pt idx="872">
                  <c:v>439.75715922107673</c:v>
                </c:pt>
                <c:pt idx="873">
                  <c:v>439.75743707093824</c:v>
                </c:pt>
                <c:pt idx="874">
                  <c:v>439.75885714285715</c:v>
                </c:pt>
                <c:pt idx="875">
                  <c:v>439.76826484018267</c:v>
                </c:pt>
                <c:pt idx="876">
                  <c:v>439.76168757126567</c:v>
                </c:pt>
                <c:pt idx="877">
                  <c:v>439.76082004555809</c:v>
                </c:pt>
                <c:pt idx="878">
                  <c:v>439.74744027303757</c:v>
                </c:pt>
                <c:pt idx="879">
                  <c:v>439.74431818181819</c:v>
                </c:pt>
                <c:pt idx="880">
                  <c:v>439.73779795686721</c:v>
                </c:pt>
                <c:pt idx="881">
                  <c:v>439.74036281179139</c:v>
                </c:pt>
                <c:pt idx="882">
                  <c:v>439.74065685164214</c:v>
                </c:pt>
                <c:pt idx="883">
                  <c:v>439.7466063348416</c:v>
                </c:pt>
                <c:pt idx="884">
                  <c:v>439.73785310734462</c:v>
                </c:pt>
                <c:pt idx="885">
                  <c:v>439.74266365688487</c:v>
                </c:pt>
                <c:pt idx="886">
                  <c:v>439.75422773393461</c:v>
                </c:pt>
                <c:pt idx="887">
                  <c:v>439.75788288288288</c:v>
                </c:pt>
                <c:pt idx="888">
                  <c:v>439.75140607424072</c:v>
                </c:pt>
                <c:pt idx="889">
                  <c:v>439.76292134831459</c:v>
                </c:pt>
                <c:pt idx="890">
                  <c:v>439.7744107744108</c:v>
                </c:pt>
                <c:pt idx="891">
                  <c:v>439.77242152466368</c:v>
                </c:pt>
                <c:pt idx="892">
                  <c:v>439.77827547592386</c:v>
                </c:pt>
                <c:pt idx="893">
                  <c:v>439.78970917225951</c:v>
                </c:pt>
                <c:pt idx="894">
                  <c:v>439.79441340782125</c:v>
                </c:pt>
                <c:pt idx="895">
                  <c:v>439.79017857142856</c:v>
                </c:pt>
                <c:pt idx="896">
                  <c:v>439.78818283166112</c:v>
                </c:pt>
                <c:pt idx="897">
                  <c:v>439.78619153674833</c:v>
                </c:pt>
                <c:pt idx="898">
                  <c:v>439.77975528364851</c:v>
                </c:pt>
                <c:pt idx="899">
                  <c:v>439.78777777777776</c:v>
                </c:pt>
                <c:pt idx="900">
                  <c:v>439.7980022197558</c:v>
                </c:pt>
                <c:pt idx="901">
                  <c:v>439.79711751662973</c:v>
                </c:pt>
                <c:pt idx="902">
                  <c:v>439.79180509413067</c:v>
                </c:pt>
                <c:pt idx="903">
                  <c:v>439.78429203539821</c:v>
                </c:pt>
                <c:pt idx="904">
                  <c:v>439.78232044198893</c:v>
                </c:pt>
                <c:pt idx="905">
                  <c:v>439.79249448123619</c:v>
                </c:pt>
                <c:pt idx="906">
                  <c:v>439.78941565600883</c:v>
                </c:pt>
                <c:pt idx="907">
                  <c:v>439.7852422907489</c:v>
                </c:pt>
                <c:pt idx="908">
                  <c:v>439.7810781078108</c:v>
                </c:pt>
                <c:pt idx="909">
                  <c:v>439.77802197802197</c:v>
                </c:pt>
                <c:pt idx="910">
                  <c:v>439.78924259055981</c:v>
                </c:pt>
                <c:pt idx="911">
                  <c:v>439.78399122807019</c:v>
                </c:pt>
                <c:pt idx="912">
                  <c:v>439.7787513691128</c:v>
                </c:pt>
                <c:pt idx="913">
                  <c:v>439.78336980306347</c:v>
                </c:pt>
                <c:pt idx="914">
                  <c:v>439.78469945355192</c:v>
                </c:pt>
                <c:pt idx="915">
                  <c:v>439.7947598253275</c:v>
                </c:pt>
                <c:pt idx="916">
                  <c:v>439.79389312977099</c:v>
                </c:pt>
                <c:pt idx="917">
                  <c:v>439.78540305010893</c:v>
                </c:pt>
                <c:pt idx="918">
                  <c:v>439.79325353645265</c:v>
                </c:pt>
                <c:pt idx="919">
                  <c:v>439.79673913043479</c:v>
                </c:pt>
                <c:pt idx="920">
                  <c:v>439.80564603691641</c:v>
                </c:pt>
                <c:pt idx="921">
                  <c:v>439.81670281995662</c:v>
                </c:pt>
                <c:pt idx="922">
                  <c:v>439.81473456121341</c:v>
                </c:pt>
                <c:pt idx="923">
                  <c:v>439.82251082251082</c:v>
                </c:pt>
                <c:pt idx="924">
                  <c:v>439.8281081081081</c:v>
                </c:pt>
                <c:pt idx="925">
                  <c:v>439.82721382289418</c:v>
                </c:pt>
                <c:pt idx="926">
                  <c:v>439.82524271844659</c:v>
                </c:pt>
                <c:pt idx="927">
                  <c:v>439.82004310344826</c:v>
                </c:pt>
                <c:pt idx="928">
                  <c:v>439.83100107642628</c:v>
                </c:pt>
                <c:pt idx="929">
                  <c:v>439.8290322580645</c:v>
                </c:pt>
                <c:pt idx="930">
                  <c:v>439.83458646616543</c:v>
                </c:pt>
                <c:pt idx="931">
                  <c:v>439.83476394849788</c:v>
                </c:pt>
                <c:pt idx="932">
                  <c:v>439.84565916398714</c:v>
                </c:pt>
                <c:pt idx="933">
                  <c:v>439.8490364025696</c:v>
                </c:pt>
                <c:pt idx="934">
                  <c:v>439.85133689839574</c:v>
                </c:pt>
                <c:pt idx="935">
                  <c:v>439.84615384615387</c:v>
                </c:pt>
                <c:pt idx="936">
                  <c:v>439.85165421558162</c:v>
                </c:pt>
                <c:pt idx="937">
                  <c:v>439.86140724946694</c:v>
                </c:pt>
                <c:pt idx="938">
                  <c:v>439.87007454739086</c:v>
                </c:pt>
                <c:pt idx="939">
                  <c:v>439.86170212765956</c:v>
                </c:pt>
                <c:pt idx="940">
                  <c:v>439.8682252922423</c:v>
                </c:pt>
                <c:pt idx="941">
                  <c:v>439.87154989384288</c:v>
                </c:pt>
                <c:pt idx="942">
                  <c:v>439.86320254506893</c:v>
                </c:pt>
                <c:pt idx="943">
                  <c:v>439.86016949152543</c:v>
                </c:pt>
                <c:pt idx="944">
                  <c:v>439.86560846560849</c:v>
                </c:pt>
                <c:pt idx="945">
                  <c:v>439.85729386892177</c:v>
                </c:pt>
                <c:pt idx="946">
                  <c:v>439.86272439281942</c:v>
                </c:pt>
                <c:pt idx="947">
                  <c:v>439.84704641350208</c:v>
                </c:pt>
                <c:pt idx="948">
                  <c:v>439.84404636459431</c:v>
                </c:pt>
                <c:pt idx="949">
                  <c:v>439.85052631578947</c:v>
                </c:pt>
                <c:pt idx="950">
                  <c:v>439.85804416403784</c:v>
                </c:pt>
                <c:pt idx="951">
                  <c:v>439.85084033613447</c:v>
                </c:pt>
                <c:pt idx="952">
                  <c:v>439.80797481636938</c:v>
                </c:pt>
                <c:pt idx="953">
                  <c:v>439.81656184486371</c:v>
                </c:pt>
                <c:pt idx="954">
                  <c:v>439.82722513089004</c:v>
                </c:pt>
                <c:pt idx="955">
                  <c:v>439.82845188284517</c:v>
                </c:pt>
                <c:pt idx="956">
                  <c:v>439.83072100313478</c:v>
                </c:pt>
                <c:pt idx="957">
                  <c:v>439.84133611691021</c:v>
                </c:pt>
                <c:pt idx="958">
                  <c:v>439.83733055265901</c:v>
                </c:pt>
                <c:pt idx="959">
                  <c:v>439.83125000000001</c:v>
                </c:pt>
                <c:pt idx="960">
                  <c:v>439.83870967741933</c:v>
                </c:pt>
                <c:pt idx="961">
                  <c:v>439.83575883575884</c:v>
                </c:pt>
                <c:pt idx="962">
                  <c:v>439.8317757009346</c:v>
                </c:pt>
                <c:pt idx="963">
                  <c:v>439.83506224066389</c:v>
                </c:pt>
                <c:pt idx="964">
                  <c:v>439.82694300518136</c:v>
                </c:pt>
                <c:pt idx="965">
                  <c:v>439.82919254658384</c:v>
                </c:pt>
                <c:pt idx="966">
                  <c:v>439.8335056876939</c:v>
                </c:pt>
                <c:pt idx="967">
                  <c:v>439.8305785123967</c:v>
                </c:pt>
                <c:pt idx="968">
                  <c:v>439.82765737874098</c:v>
                </c:pt>
                <c:pt idx="969">
                  <c:v>439.83711340206185</c:v>
                </c:pt>
                <c:pt idx="970">
                  <c:v>439.81668383110195</c:v>
                </c:pt>
                <c:pt idx="971">
                  <c:v>439.8179012345679</c:v>
                </c:pt>
                <c:pt idx="972">
                  <c:v>439.8201438848921</c:v>
                </c:pt>
                <c:pt idx="973">
                  <c:v>439.81930184804929</c:v>
                </c:pt>
                <c:pt idx="974">
                  <c:v>439.82358974358976</c:v>
                </c:pt>
                <c:pt idx="975">
                  <c:v>439.82479508196724</c:v>
                </c:pt>
                <c:pt idx="976">
                  <c:v>439.82497441146364</c:v>
                </c:pt>
                <c:pt idx="977">
                  <c:v>439.82617586912068</c:v>
                </c:pt>
                <c:pt idx="978">
                  <c:v>439.82941777323799</c:v>
                </c:pt>
                <c:pt idx="979">
                  <c:v>439.83163265306121</c:v>
                </c:pt>
                <c:pt idx="980">
                  <c:v>439.83690112130478</c:v>
                </c:pt>
                <c:pt idx="981">
                  <c:v>439.82993890020367</c:v>
                </c:pt>
                <c:pt idx="982">
                  <c:v>439.83723296032554</c:v>
                </c:pt>
                <c:pt idx="983">
                  <c:v>439.83231707317071</c:v>
                </c:pt>
                <c:pt idx="984">
                  <c:v>439.83857868020306</c:v>
                </c:pt>
                <c:pt idx="985">
                  <c:v>439.84584178498983</c:v>
                </c:pt>
                <c:pt idx="986">
                  <c:v>439.85309017223909</c:v>
                </c:pt>
                <c:pt idx="987">
                  <c:v>439.85222672064776</c:v>
                </c:pt>
                <c:pt idx="988">
                  <c:v>439.84529828109203</c:v>
                </c:pt>
                <c:pt idx="989">
                  <c:v>439.85555555555555</c:v>
                </c:pt>
                <c:pt idx="990">
                  <c:v>439.86377396569122</c:v>
                </c:pt>
                <c:pt idx="991">
                  <c:v>439.87399193548384</c:v>
                </c:pt>
                <c:pt idx="992">
                  <c:v>439.87009063444111</c:v>
                </c:pt>
                <c:pt idx="993">
                  <c:v>439.88028169014086</c:v>
                </c:pt>
                <c:pt idx="994">
                  <c:v>439.86733668341708</c:v>
                </c:pt>
                <c:pt idx="995">
                  <c:v>439.85943775100401</c:v>
                </c:pt>
                <c:pt idx="996">
                  <c:v>439.86559679037111</c:v>
                </c:pt>
                <c:pt idx="997">
                  <c:v>439.86673346693385</c:v>
                </c:pt>
                <c:pt idx="998">
                  <c:v>439.86286286286287</c:v>
                </c:pt>
                <c:pt idx="999">
                  <c:v>439.86900000000003</c:v>
                </c:pt>
              </c:numCache>
            </c:numRef>
          </c:yVal>
          <c:smooth val="0"/>
          <c:extLst>
            <c:ext xmlns:c16="http://schemas.microsoft.com/office/drawing/2014/chart" uri="{C3380CC4-5D6E-409C-BE32-E72D297353CC}">
              <c16:uniqueId val="{00000000-FD94-4EAF-AEBE-C15375A38B85}"/>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Simulation trials</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b="1" i="0" u="none" strike="noStrike" kern="1200" baseline="0">
                    <a:solidFill>
                      <a:sysClr val="windowText" lastClr="000000">
                        <a:lumMod val="65000"/>
                        <a:lumOff val="35000"/>
                      </a:sysClr>
                    </a:solidFill>
                  </a:rPr>
                  <a:t>Rooms</a:t>
                </a:r>
              </a:p>
            </c:rich>
          </c:tx>
          <c:overlay val="0"/>
          <c:spPr>
            <a:noFill/>
            <a:ln>
              <a:noFill/>
            </a:ln>
            <a:effectLst/>
          </c:sp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rgbClr val="0000FF"/>
                </a:solidFill>
              </a:rPr>
              <a:t>Distribution of Daily Profit ($'0000)</a:t>
            </a:r>
          </a:p>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rgbClr val="0000FF"/>
                </a:solidFill>
              </a:rPr>
              <a:t>when Room Price is $499</a:t>
            </a:r>
          </a:p>
        </c:rich>
      </c:tx>
      <c:overlay val="0"/>
      <c:spPr>
        <a:noFill/>
        <a:ln>
          <a:noFill/>
        </a:ln>
        <a:effectLst/>
      </c:spPr>
    </c:title>
    <c:autoTitleDeleted val="0"/>
    <c:plotArea>
      <c:layout/>
      <c:barChart>
        <c:barDir val="col"/>
        <c:grouping val="clustered"/>
        <c:varyColors val="0"/>
        <c:ser>
          <c:idx val="0"/>
          <c:order val="0"/>
          <c:tx>
            <c:strRef>
              <c:f>'7. Output Summary'!$G$20</c:f>
              <c:strCache>
                <c:ptCount val="1"/>
                <c:pt idx="0">
                  <c:v>% Frequency</c:v>
                </c:pt>
              </c:strCache>
            </c:strRef>
          </c:tx>
          <c:spPr>
            <a:solidFill>
              <a:schemeClr val="accent1"/>
            </a:solidFill>
            <a:ln>
              <a:noFill/>
            </a:ln>
            <a:effectLst/>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'7. Output Summary'!$E$21:$E$29</c:f>
              <c:numCache>
                <c:formatCode>0.00</c:formatCode>
                <c:ptCount val="9"/>
                <c:pt idx="0">
                  <c:v>15</c:v>
                </c:pt>
                <c:pt idx="1">
                  <c:v>15.2</c:v>
                </c:pt>
                <c:pt idx="2">
                  <c:v>15.4</c:v>
                </c:pt>
                <c:pt idx="3">
                  <c:v>15.6</c:v>
                </c:pt>
                <c:pt idx="4">
                  <c:v>15.8</c:v>
                </c:pt>
                <c:pt idx="5">
                  <c:v>16</c:v>
                </c:pt>
                <c:pt idx="6">
                  <c:v>16.2</c:v>
                </c:pt>
                <c:pt idx="7">
                  <c:v>16.399999999999999</c:v>
                </c:pt>
                <c:pt idx="8">
                  <c:v>16.600000000000001</c:v>
                </c:pt>
              </c:numCache>
            </c:numRef>
          </c:cat>
          <c:val>
            <c:numRef>
              <c:f>'7. Output Summary'!$G$21:$G$29</c:f>
              <c:numCache>
                <c:formatCode>0.0%</c:formatCode>
                <c:ptCount val="9"/>
                <c:pt idx="0">
                  <c:v>0</c:v>
                </c:pt>
                <c:pt idx="1">
                  <c:v>1E-3</c:v>
                </c:pt>
                <c:pt idx="2">
                  <c:v>1.9E-2</c:v>
                </c:pt>
                <c:pt idx="3">
                  <c:v>9.9000000000000005E-2</c:v>
                </c:pt>
                <c:pt idx="4">
                  <c:v>0.27600000000000002</c:v>
                </c:pt>
                <c:pt idx="5">
                  <c:v>0.318</c:v>
                </c:pt>
                <c:pt idx="6">
                  <c:v>0.23499999999999999</c:v>
                </c:pt>
                <c:pt idx="7">
                  <c:v>5.1999999999999998E-2</c:v>
                </c:pt>
                <c:pt idx="8">
                  <c:v>0</c:v>
                </c:pt>
              </c:numCache>
            </c:numRef>
          </c:val>
          <c:extLst>
            <c:ext xmlns:c16="http://schemas.microsoft.com/office/drawing/2014/chart" uri="{C3380CC4-5D6E-409C-BE32-E72D297353CC}">
              <c16:uniqueId val="{00000003-8DA9-4EC9-8CAF-B610BA8BD966}"/>
            </c:ext>
          </c:extLst>
        </c:ser>
        <c:dLbls>
          <c:dLblPos val="outEnd"/>
          <c:showLegendKey val="0"/>
          <c:showVal val="1"/>
          <c:showCatName val="0"/>
          <c:showSerName val="0"/>
          <c:showPercent val="0"/>
          <c:showBubbleSize val="0"/>
        </c:dLbls>
        <c:gapWidth val="0"/>
        <c:overlap val="-27"/>
        <c:axId val="906171039"/>
        <c:axId val="906172959"/>
      </c:barChart>
      <c:catAx>
        <c:axId val="906171039"/>
        <c:scaling>
          <c:orientation val="minMax"/>
        </c:scaling>
        <c:delete val="0"/>
        <c:axPos val="b"/>
        <c:title>
          <c:tx>
            <c:rich>
              <a:bodyPr/>
              <a:lstStyle/>
              <a:p>
                <a:pPr>
                  <a:defRPr/>
                </a:pPr>
                <a:r>
                  <a:rPr lang="en-AU"/>
                  <a:t>Daily</a:t>
                </a:r>
                <a:r>
                  <a:rPr lang="en-AU" baseline="0"/>
                  <a:t> Profit ($'0000)</a:t>
                </a:r>
                <a:endParaRPr lang="en-AU"/>
              </a:p>
            </c:rich>
          </c:tx>
          <c:overlay val="0"/>
        </c:title>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72959"/>
        <c:crosses val="autoZero"/>
        <c:auto val="1"/>
        <c:lblAlgn val="ctr"/>
        <c:lblOffset val="100"/>
        <c:noMultiLvlLbl val="0"/>
      </c:catAx>
      <c:valAx>
        <c:axId val="906172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71039"/>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r>
              <a:rPr lang="en-AU" sz="1400" b="1" i="0" u="none" strike="noStrike" kern="1200" spc="0" baseline="0">
                <a:solidFill>
                  <a:srgbClr val="0000FF"/>
                </a:solidFill>
              </a:rPr>
              <a:t>Distribution of Daily Profit ($'0000)</a:t>
            </a:r>
          </a:p>
          <a:p>
            <a:pPr>
              <a:defRPr b="1">
                <a:solidFill>
                  <a:srgbClr val="0000FF"/>
                </a:solidFill>
              </a:defRPr>
            </a:pPr>
            <a:r>
              <a:rPr lang="en-AU" sz="1400" b="1" i="0" u="none" strike="noStrike" kern="1200" spc="0" baseline="0">
                <a:solidFill>
                  <a:srgbClr val="0000FF"/>
                </a:solidFill>
              </a:rPr>
              <a:t>when Room Price is $599</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lotArea>
      <c:layout/>
      <c:barChart>
        <c:barDir val="col"/>
        <c:grouping val="clustered"/>
        <c:varyColors val="0"/>
        <c:ser>
          <c:idx val="0"/>
          <c:order val="0"/>
          <c:tx>
            <c:strRef>
              <c:f>'7. Output Summary'!$V$20</c:f>
              <c:strCache>
                <c:ptCount val="1"/>
                <c:pt idx="0">
                  <c:v>% 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'7. Output Summary'!$T$21:$T$40</c:f>
              <c:numCache>
                <c:formatCode>0.0</c:formatCode>
                <c:ptCount val="20"/>
                <c:pt idx="0">
                  <c:v>18</c:v>
                </c:pt>
                <c:pt idx="1">
                  <c:v>18.2</c:v>
                </c:pt>
                <c:pt idx="2">
                  <c:v>18.399999999999999</c:v>
                </c:pt>
                <c:pt idx="3">
                  <c:v>18.600000000000001</c:v>
                </c:pt>
                <c:pt idx="4">
                  <c:v>18.8</c:v>
                </c:pt>
                <c:pt idx="5">
                  <c:v>19</c:v>
                </c:pt>
                <c:pt idx="6">
                  <c:v>19.2</c:v>
                </c:pt>
                <c:pt idx="7">
                  <c:v>19.399999999999999</c:v>
                </c:pt>
                <c:pt idx="8">
                  <c:v>19.600000000000001</c:v>
                </c:pt>
                <c:pt idx="9">
                  <c:v>19.8</c:v>
                </c:pt>
                <c:pt idx="10">
                  <c:v>20</c:v>
                </c:pt>
                <c:pt idx="11">
                  <c:v>20.2</c:v>
                </c:pt>
                <c:pt idx="12">
                  <c:v>20.399999999999999</c:v>
                </c:pt>
                <c:pt idx="13">
                  <c:v>20.6</c:v>
                </c:pt>
                <c:pt idx="14">
                  <c:v>20.8</c:v>
                </c:pt>
                <c:pt idx="15">
                  <c:v>21</c:v>
                </c:pt>
                <c:pt idx="16">
                  <c:v>21.2</c:v>
                </c:pt>
                <c:pt idx="17">
                  <c:v>21.4</c:v>
                </c:pt>
                <c:pt idx="18">
                  <c:v>21.6</c:v>
                </c:pt>
                <c:pt idx="19">
                  <c:v>21.8</c:v>
                </c:pt>
              </c:numCache>
            </c:numRef>
          </c:cat>
          <c:val>
            <c:numRef>
              <c:f>'7. Output Summary'!$V$21:$V$40</c:f>
              <c:numCache>
                <c:formatCode>0.0%</c:formatCode>
                <c:ptCount val="20"/>
                <c:pt idx="0">
                  <c:v>2E-3</c:v>
                </c:pt>
                <c:pt idx="1">
                  <c:v>1E-3</c:v>
                </c:pt>
                <c:pt idx="2">
                  <c:v>1E-3</c:v>
                </c:pt>
                <c:pt idx="3">
                  <c:v>1E-3</c:v>
                </c:pt>
                <c:pt idx="4">
                  <c:v>3.0000000000000001E-3</c:v>
                </c:pt>
                <c:pt idx="5">
                  <c:v>3.0000000000000001E-3</c:v>
                </c:pt>
                <c:pt idx="6">
                  <c:v>4.0000000000000001E-3</c:v>
                </c:pt>
                <c:pt idx="7">
                  <c:v>0.01</c:v>
                </c:pt>
                <c:pt idx="8">
                  <c:v>6.0000000000000001E-3</c:v>
                </c:pt>
                <c:pt idx="9">
                  <c:v>1.7999999999999999E-2</c:v>
                </c:pt>
                <c:pt idx="10">
                  <c:v>6.2E-2</c:v>
                </c:pt>
                <c:pt idx="11">
                  <c:v>0.13600000000000001</c:v>
                </c:pt>
                <c:pt idx="12">
                  <c:v>0.24399999999999999</c:v>
                </c:pt>
                <c:pt idx="13">
                  <c:v>0.29599999999999999</c:v>
                </c:pt>
                <c:pt idx="14">
                  <c:v>0.21299999999999999</c:v>
                </c:pt>
                <c:pt idx="15">
                  <c:v>0</c:v>
                </c:pt>
                <c:pt idx="16">
                  <c:v>0</c:v>
                </c:pt>
                <c:pt idx="17">
                  <c:v>0</c:v>
                </c:pt>
                <c:pt idx="18">
                  <c:v>0</c:v>
                </c:pt>
                <c:pt idx="19">
                  <c:v>0</c:v>
                </c:pt>
              </c:numCache>
            </c:numRef>
          </c:val>
          <c:extLst>
            <c:ext xmlns:c16="http://schemas.microsoft.com/office/drawing/2014/chart" uri="{C3380CC4-5D6E-409C-BE32-E72D297353CC}">
              <c16:uniqueId val="{00000001-DD50-49C8-8F21-F9BBA79858C8}"/>
            </c:ext>
          </c:extLst>
        </c:ser>
        <c:dLbls>
          <c:showLegendKey val="0"/>
          <c:showVal val="0"/>
          <c:showCatName val="0"/>
          <c:showSerName val="0"/>
          <c:showPercent val="0"/>
          <c:showBubbleSize val="0"/>
        </c:dLbls>
        <c:gapWidth val="0"/>
        <c:overlap val="-27"/>
        <c:axId val="389941231"/>
        <c:axId val="389953711"/>
      </c:barChart>
      <c:catAx>
        <c:axId val="3899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Profit</a:t>
                </a:r>
                <a:r>
                  <a:rPr lang="en-US" baseline="0"/>
                  <a:t> ($ '0000)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3711"/>
        <c:crosses val="autoZero"/>
        <c:auto val="0"/>
        <c:lblAlgn val="ctr"/>
        <c:lblOffset val="100"/>
        <c:noMultiLvlLbl val="0"/>
      </c:catAx>
      <c:valAx>
        <c:axId val="389953711"/>
        <c:scaling>
          <c:orientation val="minMax"/>
          <c:max val="0.5"/>
        </c:scaling>
        <c:delete val="0"/>
        <c:axPos val="l"/>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41231"/>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Sold</a:t>
            </a:r>
            <a:r>
              <a:rPr lang="en-US" baseline="0"/>
              <a:t> Out Status </a:t>
            </a:r>
            <a:r>
              <a:rPr lang="en-US"/>
              <a:t>Frequency when Room Price is $499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'7. Output Summary'!$J$44</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FD-4669-9A7B-C16DE8E54E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FD-4669-9A7B-C16DE8E54E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 Output Summary'!$I$45:$I$46</c:f>
              <c:strCache>
                <c:ptCount val="2"/>
                <c:pt idx="0">
                  <c:v>Yes</c:v>
                </c:pt>
                <c:pt idx="1">
                  <c:v>No</c:v>
                </c:pt>
              </c:strCache>
            </c:strRef>
          </c:cat>
          <c:val>
            <c:numRef>
              <c:f>'7. Output Summary'!$J$45:$J$46</c:f>
              <c:numCache>
                <c:formatCode>General</c:formatCode>
                <c:ptCount val="2"/>
                <c:pt idx="0">
                  <c:v>32</c:v>
                </c:pt>
                <c:pt idx="1">
                  <c:v>968</c:v>
                </c:pt>
              </c:numCache>
            </c:numRef>
          </c:val>
          <c:extLst>
            <c:ext xmlns:c16="http://schemas.microsoft.com/office/drawing/2014/chart" uri="{C3380CC4-5D6E-409C-BE32-E72D297353CC}">
              <c16:uniqueId val="{00000000-D686-409E-B5A2-E051003D2F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Sold Out Status Frequency when Room Price is $599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'7. Output Summary'!$Y$44</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9B-4074-BFA8-6ADFE0786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C-4152-BD5F-2C49F8D3722B}"/>
              </c:ext>
            </c:extLst>
          </c:dPt>
          <c:dLbls>
            <c:dLbl>
              <c:idx val="0"/>
              <c:layout>
                <c:manualLayout>
                  <c:x val="-1.1008311461067366E-2"/>
                  <c:y val="-1.6197506561679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9B-4074-BFA8-6ADFE0786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 Output Summary'!$X$45:$X$46</c:f>
              <c:strCache>
                <c:ptCount val="2"/>
                <c:pt idx="0">
                  <c:v>Yes</c:v>
                </c:pt>
                <c:pt idx="1">
                  <c:v>No</c:v>
                </c:pt>
              </c:strCache>
            </c:strRef>
          </c:cat>
          <c:val>
            <c:numRef>
              <c:f>'7. Output Summary'!$Y$45:$Y$46</c:f>
              <c:numCache>
                <c:formatCode>General</c:formatCode>
                <c:ptCount val="2"/>
                <c:pt idx="0">
                  <c:v>97</c:v>
                </c:pt>
                <c:pt idx="1">
                  <c:v>903</c:v>
                </c:pt>
              </c:numCache>
            </c:numRef>
          </c:val>
          <c:extLst>
            <c:ext xmlns:c16="http://schemas.microsoft.com/office/drawing/2014/chart" uri="{C3380CC4-5D6E-409C-BE32-E72D297353CC}">
              <c16:uniqueId val="{00000000-5A9B-4074-BFA8-6ADFE07869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Overbooked Status Frequency when Room Price is $499</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AU"/>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'7. Output Summary'!$J$58</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16-4F3B-B2CA-19DE063FD9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16-4F3B-B2CA-19DE063FD9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 Output Summary'!$I$59:$I$60</c:f>
              <c:strCache>
                <c:ptCount val="2"/>
                <c:pt idx="0">
                  <c:v>Yes</c:v>
                </c:pt>
                <c:pt idx="1">
                  <c:v>No</c:v>
                </c:pt>
              </c:strCache>
            </c:strRef>
          </c:cat>
          <c:val>
            <c:numRef>
              <c:f>'7. Output Summary'!$J$59:$J$60</c:f>
              <c:numCache>
                <c:formatCode>General</c:formatCode>
                <c:ptCount val="2"/>
                <c:pt idx="0">
                  <c:v>21</c:v>
                </c:pt>
                <c:pt idx="1">
                  <c:v>979</c:v>
                </c:pt>
              </c:numCache>
            </c:numRef>
          </c:val>
          <c:extLst>
            <c:ext xmlns:c16="http://schemas.microsoft.com/office/drawing/2014/chart" uri="{C3380CC4-5D6E-409C-BE32-E72D297353CC}">
              <c16:uniqueId val="{00000000-5642-473B-9322-00C67C325F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Overbooked Status Frequency when Room Price is $599</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AU"/>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'7. Output Summary'!$Y$58</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2F-48E5-B727-DACE36E31C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2F-48E5-B727-DACE36E31C4E}"/>
              </c:ext>
            </c:extLst>
          </c:dPt>
          <c:dLbls>
            <c:dLbl>
              <c:idx val="0"/>
              <c:layout>
                <c:manualLayout>
                  <c:x val="1.4265201224846894E-2"/>
                  <c:y val="-2.260972586759988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2F-48E5-B727-DACE36E31C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 Output Summary'!$I$59:$I$60</c:f>
              <c:strCache>
                <c:ptCount val="2"/>
                <c:pt idx="0">
                  <c:v>Yes</c:v>
                </c:pt>
                <c:pt idx="1">
                  <c:v>No</c:v>
                </c:pt>
              </c:strCache>
            </c:strRef>
          </c:cat>
          <c:val>
            <c:numRef>
              <c:f>'7. Output Summary'!$Y$59:$Y$60</c:f>
              <c:numCache>
                <c:formatCode>General</c:formatCode>
                <c:ptCount val="2"/>
                <c:pt idx="0">
                  <c:v>70</c:v>
                </c:pt>
                <c:pt idx="1">
                  <c:v>930</c:v>
                </c:pt>
              </c:numCache>
            </c:numRef>
          </c:val>
          <c:extLst>
            <c:ext xmlns:c16="http://schemas.microsoft.com/office/drawing/2014/chart" uri="{C3380CC4-5D6E-409C-BE32-E72D297353CC}">
              <c16:uniqueId val="{00000004-DA2F-48E5-B727-DACE36E31C4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_xlchart.v1.2</cx:f>
      </cx:numDim>
    </cx:data>
  </cx:chartData>
  <cx:chart>
    <cx:title pos="t" align="ctr" overlay="0">
      <cx:tx>
        <cx:txData>
          <cx:v>Box plot diagram: Distribution of daily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Box plot diagram: Distribution of daily profit ($)</a:t>
          </a:r>
        </a:p>
      </cx:txPr>
    </cx:title>
    <cx:plotArea>
      <cx:plotAreaRegion>
        <cx:series layoutId="boxWhisker" uniqueId="{8D02C486-582C-4EB2-9002-83D12684C6ED}">
          <cx:tx>
            <cx:txData>
              <cx:f/>
              <cx:v>Room Price $499</cx:v>
            </cx:txData>
          </cx:tx>
          <cx:dataId val="0"/>
          <cx:layoutPr>
            <cx:visibility meanLine="0" meanMarker="1" nonoutliers="0" outliers="1"/>
            <cx:statistics quartileMethod="exclusive"/>
          </cx:layoutPr>
        </cx:series>
        <cx:series layoutId="boxWhisker" uniqueId="{23936A9D-02E2-40E1-905B-2E9F6B735CEA}">
          <cx:tx>
            <cx:txData>
              <cx:f/>
              <cx:v>Room Price $599</cx:v>
            </cx:txData>
          </cx:tx>
          <cx:dataId val="1"/>
          <cx:layoutPr>
            <cx:visibility meanLine="0" meanMarker="1" nonoutliers="0" outliers="1"/>
            <cx:statistics quartileMethod="exclusive"/>
          </cx:layoutPr>
        </cx:series>
      </cx:plotAreaRegion>
      <cx:axis id="0">
        <cx:catScaling gapWidth="1"/>
        <cx:tickLabels/>
      </cx:axis>
      <cx:axis id="1">
        <cx:valScaling max="220000" min="150000"/>
        <cx:majorGridlines/>
        <cx:tickLabels/>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_xlchart.v1.0</cx:f>
      </cx:numDim>
    </cx:data>
  </cx:chartData>
  <cx:chart>
    <cx:title pos="t" align="ctr" overlay="0">
      <cx:tx>
        <cx:txData>
          <cx:v>Box plot diagram: Distribution of occupancy rate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Box plot diagram: Distribution of occupancy rate</a:t>
          </a:r>
        </a:p>
      </cx:txPr>
    </cx:title>
    <cx:plotArea>
      <cx:plotAreaRegion>
        <cx:series layoutId="boxWhisker" uniqueId="{8D02C486-582C-4EB2-9002-83D12684C6ED}">
          <cx:tx>
            <cx:txData>
              <cx:f/>
              <cx:v>Room Price $499</cx:v>
            </cx:txData>
          </cx:tx>
          <cx:dataId val="0"/>
          <cx:layoutPr>
            <cx:visibility meanLine="0" meanMarker="1" nonoutliers="0" outliers="1"/>
            <cx:statistics quartileMethod="exclusive"/>
          </cx:layoutPr>
        </cx:series>
        <cx:series layoutId="boxWhisker" uniqueId="{23936A9D-02E2-40E1-905B-2E9F6B735CEA}">
          <cx:tx>
            <cx:txData>
              <cx:f/>
              <cx:v>Room Price $599</cx:v>
            </cx:txData>
          </cx:tx>
          <cx:dataId val="1"/>
          <cx:layoutPr>
            <cx:visibility meanLine="0" meanMarker="1" nonoutliers="0" outliers="1"/>
            <cx:statistics quartileMethod="exclusive"/>
          </cx:layoutPr>
        </cx:series>
      </cx:plotAreaRegion>
      <cx:axis id="0">
        <cx:catScaling gapWidth="1"/>
        <cx:tickLabels/>
      </cx:axis>
      <cx:axis id="1">
        <cx:valScaling max="1" min="0.80000000000000004"/>
        <cx:majorGridlines/>
        <cx:tickLabels/>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8.xml"/><Relationship Id="rId3" Type="http://schemas.microsoft.com/office/2014/relationships/chartEx" Target="../charts/chartEx1.xml"/><Relationship Id="rId7" Type="http://schemas.openxmlformats.org/officeDocument/2006/relationships/chart" Target="../charts/chart17.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6.xml"/><Relationship Id="rId5" Type="http://schemas.openxmlformats.org/officeDocument/2006/relationships/chart" Target="../charts/chart15.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6</xdr:col>
      <xdr:colOff>173151</xdr:colOff>
      <xdr:row>1</xdr:row>
      <xdr:rowOff>235932</xdr:rowOff>
    </xdr:from>
    <xdr:ext cx="6840855" cy="968983"/>
    <xdr:sp macro="" textlink="">
      <xdr:nvSpPr>
        <xdr:cNvPr id="2" name="TextBox 1">
          <a:extLst>
            <a:ext uri="{FF2B5EF4-FFF2-40B4-BE49-F238E27FC236}">
              <a16:creationId xmlns:a16="http://schemas.microsoft.com/office/drawing/2014/main" id="{D04A0857-26B9-4050-99D0-AB166D4E1B4F}"/>
            </a:ext>
          </a:extLst>
        </xdr:cNvPr>
        <xdr:cNvSpPr txBox="1"/>
      </xdr:nvSpPr>
      <xdr:spPr>
        <a:xfrm>
          <a:off x="21145469" y="461068"/>
          <a:ext cx="6840855" cy="968983"/>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a:solidFill>
                <a:srgbClr val="FF0000"/>
              </a:solidFill>
            </a:rPr>
            <a:t>Note: Listed Inputs,intermediate variables &amp; outputs should be  based on your conceptual</a:t>
          </a:r>
          <a:r>
            <a:rPr lang="en-AU" sz="1400" b="1" baseline="0">
              <a:solidFill>
                <a:srgbClr val="FF0000"/>
              </a:solidFill>
            </a:rPr>
            <a:t> diagram</a:t>
          </a:r>
          <a:r>
            <a:rPr lang="en-AU" sz="1400" b="1">
              <a:solidFill>
                <a:srgbClr val="FF0000"/>
              </a:solidFill>
            </a:rPr>
            <a:t>. You are to include relevant inputs, all intermediate variable (calculated)values and</a:t>
          </a:r>
          <a:r>
            <a:rPr lang="en-AU" sz="1400" b="1" baseline="0">
              <a:solidFill>
                <a:srgbClr val="FF0000"/>
              </a:solidFill>
            </a:rPr>
            <a:t> </a:t>
          </a:r>
          <a:r>
            <a:rPr lang="en-AU" sz="1400" b="1">
              <a:solidFill>
                <a:srgbClr val="FF0000"/>
              </a:solidFill>
              <a:effectLst/>
              <a:latin typeface="+mn-lt"/>
              <a:ea typeface="+mn-ea"/>
              <a:cs typeface="+mn-cs"/>
            </a:rPr>
            <a:t>outputs</a:t>
          </a:r>
          <a:r>
            <a:rPr lang="en-AU" sz="1400" b="1" baseline="0">
              <a:solidFill>
                <a:srgbClr val="FF0000"/>
              </a:solidFill>
              <a:effectLst/>
              <a:latin typeface="+mn-lt"/>
              <a:ea typeface="+mn-ea"/>
              <a:cs typeface="+mn-cs"/>
            </a:rPr>
            <a:t> to satisfy the assumptions that you have made in the model decsription. </a:t>
          </a:r>
        </a:p>
        <a:p>
          <a:r>
            <a:rPr lang="en-AU" sz="1400" b="1" baseline="0">
              <a:solidFill>
                <a:srgbClr val="FF0000"/>
              </a:solidFill>
              <a:effectLst/>
              <a:latin typeface="+mn-lt"/>
              <a:ea typeface="+mn-ea"/>
              <a:cs typeface="+mn-cs"/>
            </a:rPr>
            <a:t>Provide your conceptual model here in this worksheet and in your report</a:t>
          </a:r>
          <a:endParaRPr lang="en-AU" sz="1400" b="1">
            <a:solidFill>
              <a:srgbClr val="FF0000"/>
            </a:solidFill>
          </a:endParaRPr>
        </a:p>
      </xdr:txBody>
    </xdr:sp>
    <xdr:clientData/>
  </xdr:oneCellAnchor>
  <xdr:oneCellAnchor>
    <xdr:from>
      <xdr:col>20</xdr:col>
      <xdr:colOff>41099</xdr:colOff>
      <xdr:row>2</xdr:row>
      <xdr:rowOff>48679</xdr:rowOff>
    </xdr:from>
    <xdr:ext cx="6840855" cy="1626471"/>
    <xdr:sp macro="" textlink="">
      <xdr:nvSpPr>
        <xdr:cNvPr id="3" name="TextBox 2">
          <a:extLst>
            <a:ext uri="{FF2B5EF4-FFF2-40B4-BE49-F238E27FC236}">
              <a16:creationId xmlns:a16="http://schemas.microsoft.com/office/drawing/2014/main" id="{1E632A41-57E6-4F56-B0D6-CD24F4FC48B3}"/>
            </a:ext>
          </a:extLst>
        </xdr:cNvPr>
        <xdr:cNvSpPr txBox="1"/>
      </xdr:nvSpPr>
      <xdr:spPr>
        <a:xfrm>
          <a:off x="29256872" y="516270"/>
          <a:ext cx="6840855" cy="1626471"/>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a:t>Peak-season operating assumptions used in this model were benchmarked against publicly available accommodation and visitation indicators from the Victorian alpine visitation statistics for the July-August peak winter season. Additional benchmarking references included publicly available short-term accommodation market indicators for Hotham Village, including occupancy patterns, seasonal demand trends, and average daily accommodation rates. These sources were used to support realistic modelling assumptions and operational ranges</a:t>
          </a:r>
          <a:endParaRPr lang="en-AU" sz="1400" b="1">
            <a:solidFill>
              <a:srgbClr val="FF0000"/>
            </a:solidFill>
          </a:endParaRPr>
        </a:p>
      </xdr:txBody>
    </xdr:sp>
    <xdr:clientData/>
  </xdr:oneCellAnchor>
  <xdr:twoCellAnchor>
    <xdr:from>
      <xdr:col>15</xdr:col>
      <xdr:colOff>502227</xdr:colOff>
      <xdr:row>9</xdr:row>
      <xdr:rowOff>935180</xdr:rowOff>
    </xdr:from>
    <xdr:to>
      <xdr:col>19</xdr:col>
      <xdr:colOff>69274</xdr:colOff>
      <xdr:row>11</xdr:row>
      <xdr:rowOff>294407</xdr:rowOff>
    </xdr:to>
    <xdr:sp macro="" textlink="">
      <xdr:nvSpPr>
        <xdr:cNvPr id="4" name="TextBox 3">
          <a:extLst>
            <a:ext uri="{FF2B5EF4-FFF2-40B4-BE49-F238E27FC236}">
              <a16:creationId xmlns:a16="http://schemas.microsoft.com/office/drawing/2014/main" id="{73F688CF-AFB7-C294-7220-A9147DC46CAB}"/>
            </a:ext>
          </a:extLst>
        </xdr:cNvPr>
        <xdr:cNvSpPr txBox="1"/>
      </xdr:nvSpPr>
      <xdr:spPr>
        <a:xfrm>
          <a:off x="23241000" y="7187044"/>
          <a:ext cx="1922319" cy="71004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Daily Online Reservations</a:t>
          </a:r>
        </a:p>
      </xdr:txBody>
    </xdr:sp>
    <xdr:clientData/>
  </xdr:twoCellAnchor>
  <xdr:twoCellAnchor>
    <xdr:from>
      <xdr:col>31</xdr:col>
      <xdr:colOff>529935</xdr:colOff>
      <xdr:row>10</xdr:row>
      <xdr:rowOff>114301</xdr:rowOff>
    </xdr:from>
    <xdr:to>
      <xdr:col>35</xdr:col>
      <xdr:colOff>96982</xdr:colOff>
      <xdr:row>12</xdr:row>
      <xdr:rowOff>235528</xdr:rowOff>
    </xdr:to>
    <xdr:sp macro="" textlink="">
      <xdr:nvSpPr>
        <xdr:cNvPr id="7" name="TextBox 6">
          <a:extLst>
            <a:ext uri="{FF2B5EF4-FFF2-40B4-BE49-F238E27FC236}">
              <a16:creationId xmlns:a16="http://schemas.microsoft.com/office/drawing/2014/main" id="{3445B7C9-0556-4FAA-892C-E0D6AEF60D5F}"/>
            </a:ext>
          </a:extLst>
        </xdr:cNvPr>
        <xdr:cNvSpPr txBox="1"/>
      </xdr:nvSpPr>
      <xdr:spPr>
        <a:xfrm>
          <a:off x="32689799" y="7422574"/>
          <a:ext cx="1922319" cy="71004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Daily</a:t>
          </a:r>
          <a:r>
            <a:rPr lang="en-AU" sz="1400" b="1" baseline="0"/>
            <a:t> Miscellaneous Expenses</a:t>
          </a:r>
          <a:endParaRPr lang="en-AU" sz="1400" b="1"/>
        </a:p>
      </xdr:txBody>
    </xdr:sp>
    <xdr:clientData/>
  </xdr:twoCellAnchor>
  <xdr:twoCellAnchor>
    <xdr:from>
      <xdr:col>15</xdr:col>
      <xdr:colOff>422562</xdr:colOff>
      <xdr:row>16</xdr:row>
      <xdr:rowOff>58882</xdr:rowOff>
    </xdr:from>
    <xdr:to>
      <xdr:col>18</xdr:col>
      <xdr:colOff>578427</xdr:colOff>
      <xdr:row>17</xdr:row>
      <xdr:rowOff>110836</xdr:rowOff>
    </xdr:to>
    <xdr:sp macro="" textlink="">
      <xdr:nvSpPr>
        <xdr:cNvPr id="8" name="TextBox 7">
          <a:extLst>
            <a:ext uri="{FF2B5EF4-FFF2-40B4-BE49-F238E27FC236}">
              <a16:creationId xmlns:a16="http://schemas.microsoft.com/office/drawing/2014/main" id="{484CF37F-DEE4-4332-9E7A-2047592F31BD}"/>
            </a:ext>
          </a:extLst>
        </xdr:cNvPr>
        <xdr:cNvSpPr txBox="1"/>
      </xdr:nvSpPr>
      <xdr:spPr>
        <a:xfrm>
          <a:off x="23161335" y="11125200"/>
          <a:ext cx="1922319" cy="71004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Late</a:t>
          </a:r>
          <a:r>
            <a:rPr lang="en-AU" sz="1400" b="1" baseline="0"/>
            <a:t> Cancellation</a:t>
          </a:r>
          <a:endParaRPr lang="en-AU" sz="1400" b="1"/>
        </a:p>
      </xdr:txBody>
    </xdr:sp>
    <xdr:clientData/>
  </xdr:twoCellAnchor>
  <xdr:twoCellAnchor>
    <xdr:from>
      <xdr:col>15</xdr:col>
      <xdr:colOff>436416</xdr:colOff>
      <xdr:row>14</xdr:row>
      <xdr:rowOff>159327</xdr:rowOff>
    </xdr:from>
    <xdr:to>
      <xdr:col>19</xdr:col>
      <xdr:colOff>3463</xdr:colOff>
      <xdr:row>15</xdr:row>
      <xdr:rowOff>419099</xdr:rowOff>
    </xdr:to>
    <xdr:sp macro="" textlink="">
      <xdr:nvSpPr>
        <xdr:cNvPr id="9" name="TextBox 8">
          <a:extLst>
            <a:ext uri="{FF2B5EF4-FFF2-40B4-BE49-F238E27FC236}">
              <a16:creationId xmlns:a16="http://schemas.microsoft.com/office/drawing/2014/main" id="{B8359D8F-DFFC-4690-8EA8-240BA0949A01}"/>
            </a:ext>
          </a:extLst>
        </xdr:cNvPr>
        <xdr:cNvSpPr txBox="1"/>
      </xdr:nvSpPr>
      <xdr:spPr>
        <a:xfrm>
          <a:off x="23175189" y="9978736"/>
          <a:ext cx="1922319" cy="71004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Walk-in Guests</a:t>
          </a:r>
        </a:p>
      </xdr:txBody>
    </xdr:sp>
    <xdr:clientData/>
  </xdr:twoCellAnchor>
  <xdr:twoCellAnchor>
    <xdr:from>
      <xdr:col>13</xdr:col>
      <xdr:colOff>83128</xdr:colOff>
      <xdr:row>12</xdr:row>
      <xdr:rowOff>412171</xdr:rowOff>
    </xdr:from>
    <xdr:to>
      <xdr:col>16</xdr:col>
      <xdr:colOff>398319</xdr:colOff>
      <xdr:row>13</xdr:row>
      <xdr:rowOff>571499</xdr:rowOff>
    </xdr:to>
    <xdr:sp macro="" textlink="">
      <xdr:nvSpPr>
        <xdr:cNvPr id="10" name="TextBox 9">
          <a:extLst>
            <a:ext uri="{FF2B5EF4-FFF2-40B4-BE49-F238E27FC236}">
              <a16:creationId xmlns:a16="http://schemas.microsoft.com/office/drawing/2014/main" id="{7600180F-C0E2-4699-92B0-9D7688A8EFDF}"/>
            </a:ext>
          </a:extLst>
        </xdr:cNvPr>
        <xdr:cNvSpPr txBox="1"/>
      </xdr:nvSpPr>
      <xdr:spPr>
        <a:xfrm>
          <a:off x="21644264" y="8309262"/>
          <a:ext cx="2081646" cy="1059873"/>
        </a:xfrm>
        <a:prstGeom prst="ellipse">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AU" sz="1400" b="1"/>
            <a:t>Room Price</a:t>
          </a:r>
        </a:p>
      </xdr:txBody>
    </xdr:sp>
    <xdr:clientData/>
  </xdr:twoCellAnchor>
  <xdr:twoCellAnchor>
    <xdr:from>
      <xdr:col>12</xdr:col>
      <xdr:colOff>564571</xdr:colOff>
      <xdr:row>19</xdr:row>
      <xdr:rowOff>477981</xdr:rowOff>
    </xdr:from>
    <xdr:to>
      <xdr:col>17</xdr:col>
      <xdr:colOff>34636</xdr:colOff>
      <xdr:row>21</xdr:row>
      <xdr:rowOff>294409</xdr:rowOff>
    </xdr:to>
    <xdr:sp macro="" textlink="">
      <xdr:nvSpPr>
        <xdr:cNvPr id="11" name="TextBox 10">
          <a:extLst>
            <a:ext uri="{FF2B5EF4-FFF2-40B4-BE49-F238E27FC236}">
              <a16:creationId xmlns:a16="http://schemas.microsoft.com/office/drawing/2014/main" id="{677D7250-B1DF-4E2F-BB08-DDAD3AA0A8BA}"/>
            </a:ext>
          </a:extLst>
        </xdr:cNvPr>
        <xdr:cNvSpPr txBox="1"/>
      </xdr:nvSpPr>
      <xdr:spPr>
        <a:xfrm>
          <a:off x="21536889" y="12791208"/>
          <a:ext cx="2414156" cy="924792"/>
        </a:xfrm>
        <a:prstGeom prst="ellipse">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AU" sz="1400" b="1"/>
            <a:t>Late</a:t>
          </a:r>
          <a:r>
            <a:rPr lang="en-AU" sz="1400" b="1" baseline="0"/>
            <a:t> Cancellation Fee</a:t>
          </a:r>
          <a:endParaRPr lang="en-AU" sz="1400" b="1"/>
        </a:p>
      </xdr:txBody>
    </xdr:sp>
    <xdr:clientData/>
  </xdr:twoCellAnchor>
  <xdr:twoCellAnchor>
    <xdr:from>
      <xdr:col>20</xdr:col>
      <xdr:colOff>197424</xdr:colOff>
      <xdr:row>5</xdr:row>
      <xdr:rowOff>422564</xdr:rowOff>
    </xdr:from>
    <xdr:to>
      <xdr:col>23</xdr:col>
      <xdr:colOff>353289</xdr:colOff>
      <xdr:row>7</xdr:row>
      <xdr:rowOff>58882</xdr:rowOff>
    </xdr:to>
    <xdr:sp macro="" textlink="">
      <xdr:nvSpPr>
        <xdr:cNvPr id="12" name="TextBox 11">
          <a:extLst>
            <a:ext uri="{FF2B5EF4-FFF2-40B4-BE49-F238E27FC236}">
              <a16:creationId xmlns:a16="http://schemas.microsoft.com/office/drawing/2014/main" id="{125D9118-E647-4072-A782-6A7D99EEF31D}"/>
            </a:ext>
          </a:extLst>
        </xdr:cNvPr>
        <xdr:cNvSpPr txBox="1"/>
      </xdr:nvSpPr>
      <xdr:spPr>
        <a:xfrm>
          <a:off x="25880288" y="4128655"/>
          <a:ext cx="1922319" cy="710045"/>
        </a:xfrm>
        <a:prstGeom prst="rect">
          <a:avLst/>
        </a:prstGeom>
        <a:solidFill>
          <a:srgbClr val="99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Room</a:t>
          </a:r>
          <a:r>
            <a:rPr lang="en-AU" sz="1400" b="1" baseline="0"/>
            <a:t> Capacity</a:t>
          </a:r>
          <a:endParaRPr lang="en-AU" sz="1400" b="1"/>
        </a:p>
      </xdr:txBody>
    </xdr:sp>
    <xdr:clientData/>
  </xdr:twoCellAnchor>
  <xdr:twoCellAnchor>
    <xdr:from>
      <xdr:col>38</xdr:col>
      <xdr:colOff>398315</xdr:colOff>
      <xdr:row>10</xdr:row>
      <xdr:rowOff>121226</xdr:rowOff>
    </xdr:from>
    <xdr:to>
      <xdr:col>41</xdr:col>
      <xdr:colOff>554180</xdr:colOff>
      <xdr:row>12</xdr:row>
      <xdr:rowOff>242453</xdr:rowOff>
    </xdr:to>
    <xdr:sp macro="" textlink="">
      <xdr:nvSpPr>
        <xdr:cNvPr id="14" name="TextBox 13">
          <a:extLst>
            <a:ext uri="{FF2B5EF4-FFF2-40B4-BE49-F238E27FC236}">
              <a16:creationId xmlns:a16="http://schemas.microsoft.com/office/drawing/2014/main" id="{DE968453-A388-4DFF-9A5D-66B335A108CB}"/>
            </a:ext>
          </a:extLst>
        </xdr:cNvPr>
        <xdr:cNvSpPr txBox="1"/>
      </xdr:nvSpPr>
      <xdr:spPr>
        <a:xfrm>
          <a:off x="36679906" y="7429499"/>
          <a:ext cx="1922319" cy="710045"/>
        </a:xfrm>
        <a:prstGeom prst="rect">
          <a:avLst/>
        </a:prstGeom>
        <a:solidFill>
          <a:srgbClr val="99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Daily</a:t>
          </a:r>
          <a:r>
            <a:rPr lang="en-AU" sz="1400" b="1" baseline="0"/>
            <a:t> Fixed Operating Cost</a:t>
          </a:r>
          <a:endParaRPr lang="en-AU" sz="1400" b="1"/>
        </a:p>
      </xdr:txBody>
    </xdr:sp>
    <xdr:clientData/>
  </xdr:twoCellAnchor>
  <xdr:twoCellAnchor>
    <xdr:from>
      <xdr:col>29</xdr:col>
      <xdr:colOff>100443</xdr:colOff>
      <xdr:row>15</xdr:row>
      <xdr:rowOff>256307</xdr:rowOff>
    </xdr:from>
    <xdr:to>
      <xdr:col>32</xdr:col>
      <xdr:colOff>256307</xdr:colOff>
      <xdr:row>16</xdr:row>
      <xdr:rowOff>169716</xdr:rowOff>
    </xdr:to>
    <xdr:sp macro="" textlink="">
      <xdr:nvSpPr>
        <xdr:cNvPr id="15" name="TextBox 14">
          <a:extLst>
            <a:ext uri="{FF2B5EF4-FFF2-40B4-BE49-F238E27FC236}">
              <a16:creationId xmlns:a16="http://schemas.microsoft.com/office/drawing/2014/main" id="{C576EDF3-D41E-4815-B23E-FEF367E88C66}"/>
            </a:ext>
          </a:extLst>
        </xdr:cNvPr>
        <xdr:cNvSpPr txBox="1"/>
      </xdr:nvSpPr>
      <xdr:spPr>
        <a:xfrm>
          <a:off x="31082670" y="10525989"/>
          <a:ext cx="1922319" cy="710045"/>
        </a:xfrm>
        <a:prstGeom prst="rect">
          <a:avLst/>
        </a:prstGeom>
        <a:solidFill>
          <a:srgbClr val="99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Compensation</a:t>
          </a:r>
          <a:r>
            <a:rPr lang="en-AU" sz="1400" b="1" baseline="0"/>
            <a:t> Cost Rule</a:t>
          </a:r>
          <a:endParaRPr lang="en-AU" sz="1400" b="1"/>
        </a:p>
      </xdr:txBody>
    </xdr:sp>
    <xdr:clientData/>
  </xdr:twoCellAnchor>
  <xdr:twoCellAnchor>
    <xdr:from>
      <xdr:col>28</xdr:col>
      <xdr:colOff>477979</xdr:colOff>
      <xdr:row>23</xdr:row>
      <xdr:rowOff>287481</xdr:rowOff>
    </xdr:from>
    <xdr:to>
      <xdr:col>32</xdr:col>
      <xdr:colOff>45025</xdr:colOff>
      <xdr:row>25</xdr:row>
      <xdr:rowOff>235526</xdr:rowOff>
    </xdr:to>
    <xdr:sp macro="" textlink="">
      <xdr:nvSpPr>
        <xdr:cNvPr id="16" name="TextBox 15">
          <a:extLst>
            <a:ext uri="{FF2B5EF4-FFF2-40B4-BE49-F238E27FC236}">
              <a16:creationId xmlns:a16="http://schemas.microsoft.com/office/drawing/2014/main" id="{6FBFE7B7-0F30-4631-9941-D3C0B58721CE}"/>
            </a:ext>
          </a:extLst>
        </xdr:cNvPr>
        <xdr:cNvSpPr txBox="1"/>
      </xdr:nvSpPr>
      <xdr:spPr>
        <a:xfrm>
          <a:off x="30871388" y="14523026"/>
          <a:ext cx="1922319" cy="710045"/>
        </a:xfrm>
        <a:prstGeom prst="rect">
          <a:avLst/>
        </a:prstGeom>
        <a:solidFill>
          <a:srgbClr val="99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Housekeeping</a:t>
          </a:r>
          <a:r>
            <a:rPr lang="en-AU" sz="1400" b="1" baseline="0"/>
            <a:t> Cost Per Room</a:t>
          </a:r>
          <a:endParaRPr lang="en-AU" sz="1400" b="1"/>
        </a:p>
      </xdr:txBody>
    </xdr:sp>
    <xdr:clientData/>
  </xdr:twoCellAnchor>
  <xdr:twoCellAnchor>
    <xdr:from>
      <xdr:col>16</xdr:col>
      <xdr:colOff>41561</xdr:colOff>
      <xdr:row>5</xdr:row>
      <xdr:rowOff>387927</xdr:rowOff>
    </xdr:from>
    <xdr:to>
      <xdr:col>19</xdr:col>
      <xdr:colOff>197426</xdr:colOff>
      <xdr:row>7</xdr:row>
      <xdr:rowOff>24245</xdr:rowOff>
    </xdr:to>
    <xdr:sp macro="" textlink="">
      <xdr:nvSpPr>
        <xdr:cNvPr id="17" name="TextBox 16">
          <a:extLst>
            <a:ext uri="{FF2B5EF4-FFF2-40B4-BE49-F238E27FC236}">
              <a16:creationId xmlns:a16="http://schemas.microsoft.com/office/drawing/2014/main" id="{59ACE171-7E43-46FA-A4BF-D838D5D5270C}"/>
            </a:ext>
          </a:extLst>
        </xdr:cNvPr>
        <xdr:cNvSpPr txBox="1"/>
      </xdr:nvSpPr>
      <xdr:spPr>
        <a:xfrm>
          <a:off x="23369152" y="4094018"/>
          <a:ext cx="1922319" cy="710045"/>
        </a:xfrm>
        <a:prstGeom prst="rect">
          <a:avLst/>
        </a:prstGeom>
        <a:solidFill>
          <a:srgbClr val="99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Overbooking</a:t>
          </a:r>
          <a:r>
            <a:rPr lang="en-AU" sz="1400" b="1" baseline="0"/>
            <a:t> Rate</a:t>
          </a:r>
          <a:endParaRPr lang="en-AU" sz="1400" b="1"/>
        </a:p>
      </xdr:txBody>
    </xdr:sp>
    <xdr:clientData/>
  </xdr:twoCellAnchor>
  <xdr:twoCellAnchor>
    <xdr:from>
      <xdr:col>20</xdr:col>
      <xdr:colOff>221668</xdr:colOff>
      <xdr:row>8</xdr:row>
      <xdr:rowOff>758536</xdr:rowOff>
    </xdr:from>
    <xdr:to>
      <xdr:col>23</xdr:col>
      <xdr:colOff>377533</xdr:colOff>
      <xdr:row>9</xdr:row>
      <xdr:rowOff>290944</xdr:rowOff>
    </xdr:to>
    <xdr:sp macro="" textlink="">
      <xdr:nvSpPr>
        <xdr:cNvPr id="18" name="TextBox 17">
          <a:extLst>
            <a:ext uri="{FF2B5EF4-FFF2-40B4-BE49-F238E27FC236}">
              <a16:creationId xmlns:a16="http://schemas.microsoft.com/office/drawing/2014/main" id="{BB57312C-D6A1-4F80-B0B0-15568B70AADC}"/>
            </a:ext>
          </a:extLst>
        </xdr:cNvPr>
        <xdr:cNvSpPr txBox="1"/>
      </xdr:nvSpPr>
      <xdr:spPr>
        <a:xfrm>
          <a:off x="25904532" y="5832763"/>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Available Booking Rooms</a:t>
          </a:r>
        </a:p>
      </xdr:txBody>
    </xdr:sp>
    <xdr:clientData/>
  </xdr:twoCellAnchor>
  <xdr:twoCellAnchor>
    <xdr:from>
      <xdr:col>20</xdr:col>
      <xdr:colOff>232060</xdr:colOff>
      <xdr:row>12</xdr:row>
      <xdr:rowOff>665018</xdr:rowOff>
    </xdr:from>
    <xdr:to>
      <xdr:col>23</xdr:col>
      <xdr:colOff>387925</xdr:colOff>
      <xdr:row>13</xdr:row>
      <xdr:rowOff>474518</xdr:rowOff>
    </xdr:to>
    <xdr:sp macro="" textlink="">
      <xdr:nvSpPr>
        <xdr:cNvPr id="20" name="TextBox 19">
          <a:extLst>
            <a:ext uri="{FF2B5EF4-FFF2-40B4-BE49-F238E27FC236}">
              <a16:creationId xmlns:a16="http://schemas.microsoft.com/office/drawing/2014/main" id="{9832C5E0-AD7A-41B3-839E-CC06E9C711E2}"/>
            </a:ext>
          </a:extLst>
        </xdr:cNvPr>
        <xdr:cNvSpPr txBox="1"/>
      </xdr:nvSpPr>
      <xdr:spPr>
        <a:xfrm>
          <a:off x="25914924" y="8562109"/>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Available</a:t>
          </a:r>
          <a:r>
            <a:rPr lang="en-AU" sz="1400" b="1" baseline="0"/>
            <a:t> Walk-ins Rooms</a:t>
          </a:r>
          <a:endParaRPr lang="en-AU" sz="1400" b="1"/>
        </a:p>
      </xdr:txBody>
    </xdr:sp>
    <xdr:clientData/>
  </xdr:twoCellAnchor>
  <xdr:twoCellAnchor>
    <xdr:from>
      <xdr:col>20</xdr:col>
      <xdr:colOff>245915</xdr:colOff>
      <xdr:row>14</xdr:row>
      <xdr:rowOff>159329</xdr:rowOff>
    </xdr:from>
    <xdr:to>
      <xdr:col>23</xdr:col>
      <xdr:colOff>401780</xdr:colOff>
      <xdr:row>15</xdr:row>
      <xdr:rowOff>419101</xdr:rowOff>
    </xdr:to>
    <xdr:sp macro="" textlink="">
      <xdr:nvSpPr>
        <xdr:cNvPr id="21" name="TextBox 20">
          <a:extLst>
            <a:ext uri="{FF2B5EF4-FFF2-40B4-BE49-F238E27FC236}">
              <a16:creationId xmlns:a16="http://schemas.microsoft.com/office/drawing/2014/main" id="{67A5E124-8657-46FA-AADF-B4EDF0311DAC}"/>
            </a:ext>
          </a:extLst>
        </xdr:cNvPr>
        <xdr:cNvSpPr txBox="1"/>
      </xdr:nvSpPr>
      <xdr:spPr>
        <a:xfrm>
          <a:off x="25928779" y="9978738"/>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Accepted</a:t>
          </a:r>
          <a:r>
            <a:rPr lang="en-AU" sz="1400" b="1" baseline="0"/>
            <a:t> Walk-In Guests</a:t>
          </a:r>
          <a:endParaRPr lang="en-AU" sz="1400" b="1"/>
        </a:p>
      </xdr:txBody>
    </xdr:sp>
    <xdr:clientData/>
  </xdr:twoCellAnchor>
  <xdr:twoCellAnchor>
    <xdr:from>
      <xdr:col>20</xdr:col>
      <xdr:colOff>311724</xdr:colOff>
      <xdr:row>17</xdr:row>
      <xdr:rowOff>51955</xdr:rowOff>
    </xdr:from>
    <xdr:to>
      <xdr:col>23</xdr:col>
      <xdr:colOff>467589</xdr:colOff>
      <xdr:row>19</xdr:row>
      <xdr:rowOff>173182</xdr:rowOff>
    </xdr:to>
    <xdr:sp macro="" textlink="">
      <xdr:nvSpPr>
        <xdr:cNvPr id="22" name="TextBox 21">
          <a:extLst>
            <a:ext uri="{FF2B5EF4-FFF2-40B4-BE49-F238E27FC236}">
              <a16:creationId xmlns:a16="http://schemas.microsoft.com/office/drawing/2014/main" id="{4153F99A-D76A-461E-B206-69D19799E604}"/>
            </a:ext>
          </a:extLst>
        </xdr:cNvPr>
        <xdr:cNvSpPr txBox="1"/>
      </xdr:nvSpPr>
      <xdr:spPr>
        <a:xfrm>
          <a:off x="25994588" y="11776364"/>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Total</a:t>
          </a:r>
          <a:r>
            <a:rPr lang="en-AU" sz="1400" b="1" baseline="0"/>
            <a:t> Arriving Guests</a:t>
          </a:r>
          <a:endParaRPr lang="en-AU" sz="1400" b="1"/>
        </a:p>
      </xdr:txBody>
    </xdr:sp>
    <xdr:clientData/>
  </xdr:twoCellAnchor>
  <xdr:twoCellAnchor>
    <xdr:from>
      <xdr:col>22</xdr:col>
      <xdr:colOff>394853</xdr:colOff>
      <xdr:row>20</xdr:row>
      <xdr:rowOff>360218</xdr:rowOff>
    </xdr:from>
    <xdr:to>
      <xdr:col>25</xdr:col>
      <xdr:colOff>550717</xdr:colOff>
      <xdr:row>22</xdr:row>
      <xdr:rowOff>117763</xdr:rowOff>
    </xdr:to>
    <xdr:sp macro="" textlink="">
      <xdr:nvSpPr>
        <xdr:cNvPr id="23" name="TextBox 22">
          <a:extLst>
            <a:ext uri="{FF2B5EF4-FFF2-40B4-BE49-F238E27FC236}">
              <a16:creationId xmlns:a16="http://schemas.microsoft.com/office/drawing/2014/main" id="{A896813E-DC68-4A13-98A0-59038C9CF622}"/>
            </a:ext>
          </a:extLst>
        </xdr:cNvPr>
        <xdr:cNvSpPr txBox="1"/>
      </xdr:nvSpPr>
      <xdr:spPr>
        <a:xfrm>
          <a:off x="27255353" y="13262263"/>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Occupied</a:t>
          </a:r>
          <a:r>
            <a:rPr lang="en-AU" sz="1400" b="1" baseline="0"/>
            <a:t> Rooms</a:t>
          </a:r>
          <a:endParaRPr lang="en-AU" sz="1400" b="1"/>
        </a:p>
      </xdr:txBody>
    </xdr:sp>
    <xdr:clientData/>
  </xdr:twoCellAnchor>
  <xdr:twoCellAnchor>
    <xdr:from>
      <xdr:col>25</xdr:col>
      <xdr:colOff>270160</xdr:colOff>
      <xdr:row>15</xdr:row>
      <xdr:rowOff>270163</xdr:rowOff>
    </xdr:from>
    <xdr:to>
      <xdr:col>28</xdr:col>
      <xdr:colOff>426025</xdr:colOff>
      <xdr:row>16</xdr:row>
      <xdr:rowOff>183572</xdr:rowOff>
    </xdr:to>
    <xdr:sp macro="" textlink="">
      <xdr:nvSpPr>
        <xdr:cNvPr id="24" name="TextBox 23">
          <a:extLst>
            <a:ext uri="{FF2B5EF4-FFF2-40B4-BE49-F238E27FC236}">
              <a16:creationId xmlns:a16="http://schemas.microsoft.com/office/drawing/2014/main" id="{E4F760B3-6FA4-410F-970B-5B21DDA3BC20}"/>
            </a:ext>
          </a:extLst>
        </xdr:cNvPr>
        <xdr:cNvSpPr txBox="1"/>
      </xdr:nvSpPr>
      <xdr:spPr>
        <a:xfrm>
          <a:off x="28897115" y="10539845"/>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Overbooked</a:t>
          </a:r>
          <a:r>
            <a:rPr lang="en-AU" sz="1400" b="1" baseline="0"/>
            <a:t> Guests</a:t>
          </a:r>
          <a:endParaRPr lang="en-AU" sz="1400" b="1"/>
        </a:p>
      </xdr:txBody>
    </xdr:sp>
    <xdr:clientData/>
  </xdr:twoCellAnchor>
  <xdr:twoCellAnchor>
    <xdr:from>
      <xdr:col>22</xdr:col>
      <xdr:colOff>474514</xdr:colOff>
      <xdr:row>25</xdr:row>
      <xdr:rowOff>145471</xdr:rowOff>
    </xdr:from>
    <xdr:to>
      <xdr:col>26</xdr:col>
      <xdr:colOff>41560</xdr:colOff>
      <xdr:row>27</xdr:row>
      <xdr:rowOff>93516</xdr:rowOff>
    </xdr:to>
    <xdr:sp macro="" textlink="">
      <xdr:nvSpPr>
        <xdr:cNvPr id="25" name="TextBox 24">
          <a:extLst>
            <a:ext uri="{FF2B5EF4-FFF2-40B4-BE49-F238E27FC236}">
              <a16:creationId xmlns:a16="http://schemas.microsoft.com/office/drawing/2014/main" id="{4A8034F9-435D-4E44-8FE7-5FE146ADBCC8}"/>
            </a:ext>
          </a:extLst>
        </xdr:cNvPr>
        <xdr:cNvSpPr txBox="1"/>
      </xdr:nvSpPr>
      <xdr:spPr>
        <a:xfrm>
          <a:off x="27335014" y="15143016"/>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Total</a:t>
          </a:r>
          <a:r>
            <a:rPr lang="en-AU" sz="1400" b="1" baseline="0"/>
            <a:t> Sales Revenue</a:t>
          </a:r>
          <a:endParaRPr lang="en-AU" sz="1400" b="1"/>
        </a:p>
      </xdr:txBody>
    </xdr:sp>
    <xdr:clientData/>
  </xdr:twoCellAnchor>
  <xdr:twoCellAnchor>
    <xdr:from>
      <xdr:col>26</xdr:col>
      <xdr:colOff>523007</xdr:colOff>
      <xdr:row>13</xdr:row>
      <xdr:rowOff>211281</xdr:rowOff>
    </xdr:from>
    <xdr:to>
      <xdr:col>30</xdr:col>
      <xdr:colOff>90054</xdr:colOff>
      <xdr:row>13</xdr:row>
      <xdr:rowOff>921326</xdr:rowOff>
    </xdr:to>
    <xdr:sp macro="" textlink="">
      <xdr:nvSpPr>
        <xdr:cNvPr id="26" name="TextBox 25">
          <a:extLst>
            <a:ext uri="{FF2B5EF4-FFF2-40B4-BE49-F238E27FC236}">
              <a16:creationId xmlns:a16="http://schemas.microsoft.com/office/drawing/2014/main" id="{6B1432E4-7C2F-437A-8679-D4C4FEEFF462}"/>
            </a:ext>
          </a:extLst>
        </xdr:cNvPr>
        <xdr:cNvSpPr txBox="1"/>
      </xdr:nvSpPr>
      <xdr:spPr>
        <a:xfrm>
          <a:off x="29738780" y="9008917"/>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solidFill>
                <a:schemeClr val="dk1"/>
              </a:solidFill>
              <a:effectLst/>
              <a:latin typeface="+mn-lt"/>
              <a:ea typeface="+mn-ea"/>
              <a:cs typeface="+mn-cs"/>
            </a:rPr>
            <a:t>Total</a:t>
          </a:r>
          <a:r>
            <a:rPr lang="en-AU" sz="1400" b="1" baseline="0">
              <a:solidFill>
                <a:schemeClr val="dk1"/>
              </a:solidFill>
              <a:effectLst/>
              <a:latin typeface="+mn-lt"/>
              <a:ea typeface="+mn-ea"/>
              <a:cs typeface="+mn-cs"/>
            </a:rPr>
            <a:t> Overbooking Compensation</a:t>
          </a:r>
          <a:endParaRPr lang="en-AU" sz="1800">
            <a:effectLst/>
          </a:endParaRPr>
        </a:p>
      </xdr:txBody>
    </xdr:sp>
    <xdr:clientData/>
  </xdr:twoCellAnchor>
  <xdr:twoCellAnchor>
    <xdr:from>
      <xdr:col>17</xdr:col>
      <xdr:colOff>484906</xdr:colOff>
      <xdr:row>21</xdr:row>
      <xdr:rowOff>277089</xdr:rowOff>
    </xdr:from>
    <xdr:to>
      <xdr:col>21</xdr:col>
      <xdr:colOff>51952</xdr:colOff>
      <xdr:row>23</xdr:row>
      <xdr:rowOff>163655</xdr:rowOff>
    </xdr:to>
    <xdr:sp macro="" textlink="">
      <xdr:nvSpPr>
        <xdr:cNvPr id="27" name="TextBox 26">
          <a:extLst>
            <a:ext uri="{FF2B5EF4-FFF2-40B4-BE49-F238E27FC236}">
              <a16:creationId xmlns:a16="http://schemas.microsoft.com/office/drawing/2014/main" id="{C55B92A5-51B8-4A60-BF41-98193652D069}"/>
            </a:ext>
          </a:extLst>
        </xdr:cNvPr>
        <xdr:cNvSpPr txBox="1"/>
      </xdr:nvSpPr>
      <xdr:spPr>
        <a:xfrm>
          <a:off x="24401315" y="13698680"/>
          <a:ext cx="1922319" cy="7005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i="0" u="none" strike="noStrike">
              <a:solidFill>
                <a:schemeClr val="dk1"/>
              </a:solidFill>
              <a:effectLst/>
              <a:latin typeface="+mn-lt"/>
              <a:ea typeface="+mn-ea"/>
              <a:cs typeface="+mn-cs"/>
            </a:rPr>
            <a:t>Total Late Cancellation Fee Revenue</a:t>
          </a:r>
          <a:r>
            <a:rPr lang="en-AU" sz="1800">
              <a:effectLst/>
            </a:rPr>
            <a:t> </a:t>
          </a:r>
          <a:endParaRPr lang="en-AU" sz="1800" b="1"/>
        </a:p>
      </xdr:txBody>
    </xdr:sp>
    <xdr:clientData/>
  </xdr:twoCellAnchor>
  <xdr:twoCellAnchor>
    <xdr:from>
      <xdr:col>31</xdr:col>
      <xdr:colOff>481442</xdr:colOff>
      <xdr:row>20</xdr:row>
      <xdr:rowOff>290947</xdr:rowOff>
    </xdr:from>
    <xdr:to>
      <xdr:col>35</xdr:col>
      <xdr:colOff>48489</xdr:colOff>
      <xdr:row>22</xdr:row>
      <xdr:rowOff>48492</xdr:rowOff>
    </xdr:to>
    <xdr:sp macro="" textlink="">
      <xdr:nvSpPr>
        <xdr:cNvPr id="28" name="TextBox 27">
          <a:extLst>
            <a:ext uri="{FF2B5EF4-FFF2-40B4-BE49-F238E27FC236}">
              <a16:creationId xmlns:a16="http://schemas.microsoft.com/office/drawing/2014/main" id="{720AF8D3-EC2F-4EA7-9615-3F3313FE5DAC}"/>
            </a:ext>
          </a:extLst>
        </xdr:cNvPr>
        <xdr:cNvSpPr txBox="1"/>
      </xdr:nvSpPr>
      <xdr:spPr>
        <a:xfrm>
          <a:off x="32641306" y="13192992"/>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Total</a:t>
          </a:r>
          <a:r>
            <a:rPr lang="en-AU" sz="1400" b="1" baseline="0"/>
            <a:t> Housekeeping Cost</a:t>
          </a:r>
          <a:endParaRPr lang="en-AU" sz="1400" b="1"/>
        </a:p>
      </xdr:txBody>
    </xdr:sp>
    <xdr:clientData/>
  </xdr:twoCellAnchor>
  <xdr:twoCellAnchor>
    <xdr:from>
      <xdr:col>35</xdr:col>
      <xdr:colOff>114299</xdr:colOff>
      <xdr:row>13</xdr:row>
      <xdr:rowOff>200890</xdr:rowOff>
    </xdr:from>
    <xdr:to>
      <xdr:col>38</xdr:col>
      <xdr:colOff>270163</xdr:colOff>
      <xdr:row>13</xdr:row>
      <xdr:rowOff>910935</xdr:rowOff>
    </xdr:to>
    <xdr:sp macro="" textlink="">
      <xdr:nvSpPr>
        <xdr:cNvPr id="29" name="TextBox 28">
          <a:extLst>
            <a:ext uri="{FF2B5EF4-FFF2-40B4-BE49-F238E27FC236}">
              <a16:creationId xmlns:a16="http://schemas.microsoft.com/office/drawing/2014/main" id="{044EC2F2-632B-4716-B37D-0982C721484B}"/>
            </a:ext>
          </a:extLst>
        </xdr:cNvPr>
        <xdr:cNvSpPr txBox="1"/>
      </xdr:nvSpPr>
      <xdr:spPr>
        <a:xfrm>
          <a:off x="34629435" y="8998526"/>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Total</a:t>
          </a:r>
          <a:r>
            <a:rPr lang="en-AU" sz="1400" b="1" baseline="0"/>
            <a:t> Daily Cost</a:t>
          </a:r>
          <a:endParaRPr lang="en-AU" sz="1400" b="1"/>
        </a:p>
      </xdr:txBody>
    </xdr:sp>
    <xdr:clientData/>
  </xdr:twoCellAnchor>
  <xdr:twoCellAnchor>
    <xdr:from>
      <xdr:col>40</xdr:col>
      <xdr:colOff>72733</xdr:colOff>
      <xdr:row>25</xdr:row>
      <xdr:rowOff>142009</xdr:rowOff>
    </xdr:from>
    <xdr:to>
      <xdr:col>43</xdr:col>
      <xdr:colOff>228597</xdr:colOff>
      <xdr:row>27</xdr:row>
      <xdr:rowOff>90054</xdr:rowOff>
    </xdr:to>
    <xdr:sp macro="" textlink="">
      <xdr:nvSpPr>
        <xdr:cNvPr id="30" name="TextBox 29">
          <a:extLst>
            <a:ext uri="{FF2B5EF4-FFF2-40B4-BE49-F238E27FC236}">
              <a16:creationId xmlns:a16="http://schemas.microsoft.com/office/drawing/2014/main" id="{B4D1C077-D6CE-43F7-836E-DADE92DC27BA}"/>
            </a:ext>
          </a:extLst>
        </xdr:cNvPr>
        <xdr:cNvSpPr txBox="1"/>
      </xdr:nvSpPr>
      <xdr:spPr>
        <a:xfrm>
          <a:off x="37531960" y="15139554"/>
          <a:ext cx="1922319" cy="71004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Daily Profit</a:t>
          </a:r>
        </a:p>
      </xdr:txBody>
    </xdr:sp>
    <xdr:clientData/>
  </xdr:twoCellAnchor>
  <xdr:twoCellAnchor>
    <xdr:from>
      <xdr:col>27</xdr:col>
      <xdr:colOff>450271</xdr:colOff>
      <xdr:row>4</xdr:row>
      <xdr:rowOff>432954</xdr:rowOff>
    </xdr:from>
    <xdr:to>
      <xdr:col>31</xdr:col>
      <xdr:colOff>17317</xdr:colOff>
      <xdr:row>5</xdr:row>
      <xdr:rowOff>225135</xdr:rowOff>
    </xdr:to>
    <xdr:sp macro="" textlink="">
      <xdr:nvSpPr>
        <xdr:cNvPr id="31" name="TextBox 30">
          <a:extLst>
            <a:ext uri="{FF2B5EF4-FFF2-40B4-BE49-F238E27FC236}">
              <a16:creationId xmlns:a16="http://schemas.microsoft.com/office/drawing/2014/main" id="{FD6573D6-A22E-4CDA-BC26-EE234BD2819A}"/>
            </a:ext>
          </a:extLst>
        </xdr:cNvPr>
        <xdr:cNvSpPr txBox="1"/>
      </xdr:nvSpPr>
      <xdr:spPr>
        <a:xfrm>
          <a:off x="30254862" y="3221181"/>
          <a:ext cx="1922319" cy="71004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Occupancy</a:t>
          </a:r>
          <a:r>
            <a:rPr lang="en-AU" sz="1400" b="1" baseline="0"/>
            <a:t> Rate</a:t>
          </a:r>
          <a:endParaRPr lang="en-AU" sz="1400" b="1"/>
        </a:p>
      </xdr:txBody>
    </xdr:sp>
    <xdr:clientData/>
  </xdr:twoCellAnchor>
  <xdr:twoCellAnchor>
    <xdr:from>
      <xdr:col>27</xdr:col>
      <xdr:colOff>429489</xdr:colOff>
      <xdr:row>8</xdr:row>
      <xdr:rowOff>879763</xdr:rowOff>
    </xdr:from>
    <xdr:to>
      <xdr:col>30</xdr:col>
      <xdr:colOff>585354</xdr:colOff>
      <xdr:row>9</xdr:row>
      <xdr:rowOff>412171</xdr:rowOff>
    </xdr:to>
    <xdr:sp macro="" textlink="">
      <xdr:nvSpPr>
        <xdr:cNvPr id="32" name="TextBox 31">
          <a:extLst>
            <a:ext uri="{FF2B5EF4-FFF2-40B4-BE49-F238E27FC236}">
              <a16:creationId xmlns:a16="http://schemas.microsoft.com/office/drawing/2014/main" id="{5FEC6886-FF5B-4021-BD95-054AF78D9271}"/>
            </a:ext>
          </a:extLst>
        </xdr:cNvPr>
        <xdr:cNvSpPr txBox="1"/>
      </xdr:nvSpPr>
      <xdr:spPr>
        <a:xfrm>
          <a:off x="30234080" y="5953990"/>
          <a:ext cx="1922319" cy="71004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Compensation</a:t>
          </a:r>
          <a:r>
            <a:rPr lang="en-AU" sz="1400" b="1" baseline="0"/>
            <a:t> Required Status</a:t>
          </a:r>
          <a:endParaRPr lang="en-AU" sz="1400" b="1"/>
        </a:p>
      </xdr:txBody>
    </xdr:sp>
    <xdr:clientData/>
  </xdr:twoCellAnchor>
  <xdr:twoCellAnchor>
    <xdr:from>
      <xdr:col>27</xdr:col>
      <xdr:colOff>408707</xdr:colOff>
      <xdr:row>5</xdr:row>
      <xdr:rowOff>609598</xdr:rowOff>
    </xdr:from>
    <xdr:to>
      <xdr:col>30</xdr:col>
      <xdr:colOff>564572</xdr:colOff>
      <xdr:row>7</xdr:row>
      <xdr:rowOff>245916</xdr:rowOff>
    </xdr:to>
    <xdr:sp macro="" textlink="">
      <xdr:nvSpPr>
        <xdr:cNvPr id="33" name="TextBox 32">
          <a:extLst>
            <a:ext uri="{FF2B5EF4-FFF2-40B4-BE49-F238E27FC236}">
              <a16:creationId xmlns:a16="http://schemas.microsoft.com/office/drawing/2014/main" id="{126AB6F5-8838-4D0E-8459-006EDDA9247F}"/>
            </a:ext>
          </a:extLst>
        </xdr:cNvPr>
        <xdr:cNvSpPr txBox="1"/>
      </xdr:nvSpPr>
      <xdr:spPr>
        <a:xfrm>
          <a:off x="30213298" y="4315689"/>
          <a:ext cx="1922319" cy="71004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Soldout Status</a:t>
          </a:r>
        </a:p>
      </xdr:txBody>
    </xdr:sp>
    <xdr:clientData/>
  </xdr:twoCellAnchor>
  <xdr:twoCellAnchor>
    <xdr:from>
      <xdr:col>21</xdr:col>
      <xdr:colOff>569766</xdr:colOff>
      <xdr:row>7</xdr:row>
      <xdr:rowOff>58882</xdr:rowOff>
    </xdr:from>
    <xdr:to>
      <xdr:col>22</xdr:col>
      <xdr:colOff>5192</xdr:colOff>
      <xdr:row>8</xdr:row>
      <xdr:rowOff>758536</xdr:rowOff>
    </xdr:to>
    <xdr:cxnSp macro="">
      <xdr:nvCxnSpPr>
        <xdr:cNvPr id="38" name="Straight Arrow Connector 37">
          <a:extLst>
            <a:ext uri="{FF2B5EF4-FFF2-40B4-BE49-F238E27FC236}">
              <a16:creationId xmlns:a16="http://schemas.microsoft.com/office/drawing/2014/main" id="{49AAB1C3-9639-A588-0393-2E6471DD9CCB}"/>
            </a:ext>
          </a:extLst>
        </xdr:cNvPr>
        <xdr:cNvCxnSpPr>
          <a:stCxn id="12" idx="2"/>
          <a:endCxn id="18" idx="0"/>
        </xdr:cNvCxnSpPr>
      </xdr:nvCxnSpPr>
      <xdr:spPr>
        <a:xfrm>
          <a:off x="26841448" y="4838700"/>
          <a:ext cx="24244" cy="9940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225132</xdr:colOff>
      <xdr:row>9</xdr:row>
      <xdr:rowOff>935182</xdr:rowOff>
    </xdr:from>
    <xdr:to>
      <xdr:col>23</xdr:col>
      <xdr:colOff>380997</xdr:colOff>
      <xdr:row>12</xdr:row>
      <xdr:rowOff>0</xdr:rowOff>
    </xdr:to>
    <xdr:sp macro="" textlink="">
      <xdr:nvSpPr>
        <xdr:cNvPr id="41" name="TextBox 40">
          <a:extLst>
            <a:ext uri="{FF2B5EF4-FFF2-40B4-BE49-F238E27FC236}">
              <a16:creationId xmlns:a16="http://schemas.microsoft.com/office/drawing/2014/main" id="{5732184C-F3C7-4784-88DB-202863AA6C8E}"/>
            </a:ext>
          </a:extLst>
        </xdr:cNvPr>
        <xdr:cNvSpPr txBox="1"/>
      </xdr:nvSpPr>
      <xdr:spPr>
        <a:xfrm>
          <a:off x="25907996" y="7187046"/>
          <a:ext cx="1922319" cy="710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i="0" u="none" strike="noStrike">
              <a:solidFill>
                <a:schemeClr val="dk1"/>
              </a:solidFill>
              <a:effectLst/>
              <a:latin typeface="+mn-lt"/>
              <a:ea typeface="+mn-ea"/>
              <a:cs typeface="+mn-cs"/>
            </a:rPr>
            <a:t>Accepted Online Reservations</a:t>
          </a:r>
          <a:endParaRPr lang="en-AU" sz="1800" b="1"/>
        </a:p>
      </xdr:txBody>
    </xdr:sp>
    <xdr:clientData/>
  </xdr:twoCellAnchor>
  <xdr:twoCellAnchor>
    <xdr:from>
      <xdr:col>22</xdr:col>
      <xdr:colOff>5192</xdr:colOff>
      <xdr:row>9</xdr:row>
      <xdr:rowOff>290944</xdr:rowOff>
    </xdr:from>
    <xdr:to>
      <xdr:col>22</xdr:col>
      <xdr:colOff>8656</xdr:colOff>
      <xdr:row>9</xdr:row>
      <xdr:rowOff>935182</xdr:rowOff>
    </xdr:to>
    <xdr:cxnSp macro="">
      <xdr:nvCxnSpPr>
        <xdr:cNvPr id="47" name="Straight Arrow Connector 46">
          <a:extLst>
            <a:ext uri="{FF2B5EF4-FFF2-40B4-BE49-F238E27FC236}">
              <a16:creationId xmlns:a16="http://schemas.microsoft.com/office/drawing/2014/main" id="{9C89A9F6-7433-5740-E31A-70EFF1F78572}"/>
            </a:ext>
          </a:extLst>
        </xdr:cNvPr>
        <xdr:cNvCxnSpPr>
          <a:stCxn id="18" idx="2"/>
          <a:endCxn id="41" idx="0"/>
        </xdr:cNvCxnSpPr>
      </xdr:nvCxnSpPr>
      <xdr:spPr>
        <a:xfrm>
          <a:off x="26865692" y="6542808"/>
          <a:ext cx="3464" cy="6442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69274</xdr:colOff>
      <xdr:row>10</xdr:row>
      <xdr:rowOff>229031</xdr:rowOff>
    </xdr:from>
    <xdr:to>
      <xdr:col>20</xdr:col>
      <xdr:colOff>225132</xdr:colOff>
      <xdr:row>10</xdr:row>
      <xdr:rowOff>233796</xdr:rowOff>
    </xdr:to>
    <xdr:cxnSp macro="">
      <xdr:nvCxnSpPr>
        <xdr:cNvPr id="50" name="Straight Arrow Connector 49">
          <a:extLst>
            <a:ext uri="{FF2B5EF4-FFF2-40B4-BE49-F238E27FC236}">
              <a16:creationId xmlns:a16="http://schemas.microsoft.com/office/drawing/2014/main" id="{725AA23D-3E71-14DF-89CF-7CF56169EAAC}"/>
            </a:ext>
          </a:extLst>
        </xdr:cNvPr>
        <xdr:cNvCxnSpPr>
          <a:stCxn id="4" idx="3"/>
          <a:endCxn id="41" idx="1"/>
        </xdr:cNvCxnSpPr>
      </xdr:nvCxnSpPr>
      <xdr:spPr>
        <a:xfrm>
          <a:off x="25163319" y="7537304"/>
          <a:ext cx="744677" cy="47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8656</xdr:colOff>
      <xdr:row>12</xdr:row>
      <xdr:rowOff>0</xdr:rowOff>
    </xdr:from>
    <xdr:to>
      <xdr:col>22</xdr:col>
      <xdr:colOff>15584</xdr:colOff>
      <xdr:row>12</xdr:row>
      <xdr:rowOff>665018</xdr:rowOff>
    </xdr:to>
    <xdr:cxnSp macro="">
      <xdr:nvCxnSpPr>
        <xdr:cNvPr id="56" name="Straight Arrow Connector 55">
          <a:extLst>
            <a:ext uri="{FF2B5EF4-FFF2-40B4-BE49-F238E27FC236}">
              <a16:creationId xmlns:a16="http://schemas.microsoft.com/office/drawing/2014/main" id="{0F69B04E-CD8D-FC43-0126-A60AF97E89FF}"/>
            </a:ext>
          </a:extLst>
        </xdr:cNvPr>
        <xdr:cNvCxnSpPr>
          <a:stCxn id="41" idx="2"/>
          <a:endCxn id="20" idx="0"/>
        </xdr:cNvCxnSpPr>
      </xdr:nvCxnSpPr>
      <xdr:spPr>
        <a:xfrm>
          <a:off x="26869156" y="7897091"/>
          <a:ext cx="6928" cy="6650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3463</xdr:colOff>
      <xdr:row>15</xdr:row>
      <xdr:rowOff>64077</xdr:rowOff>
    </xdr:from>
    <xdr:to>
      <xdr:col>20</xdr:col>
      <xdr:colOff>245915</xdr:colOff>
      <xdr:row>15</xdr:row>
      <xdr:rowOff>64079</xdr:rowOff>
    </xdr:to>
    <xdr:cxnSp macro="">
      <xdr:nvCxnSpPr>
        <xdr:cNvPr id="61" name="Straight Arrow Connector 60">
          <a:extLst>
            <a:ext uri="{FF2B5EF4-FFF2-40B4-BE49-F238E27FC236}">
              <a16:creationId xmlns:a16="http://schemas.microsoft.com/office/drawing/2014/main" id="{452759A1-E146-5B63-C03F-BB6177D00BFF}"/>
            </a:ext>
          </a:extLst>
        </xdr:cNvPr>
        <xdr:cNvCxnSpPr>
          <a:stCxn id="9" idx="3"/>
          <a:endCxn id="21" idx="1"/>
        </xdr:cNvCxnSpPr>
      </xdr:nvCxnSpPr>
      <xdr:spPr>
        <a:xfrm>
          <a:off x="25097508" y="10333759"/>
          <a:ext cx="831271"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15584</xdr:colOff>
      <xdr:row>13</xdr:row>
      <xdr:rowOff>474518</xdr:rowOff>
    </xdr:from>
    <xdr:to>
      <xdr:col>22</xdr:col>
      <xdr:colOff>29439</xdr:colOff>
      <xdr:row>14</xdr:row>
      <xdr:rowOff>159329</xdr:rowOff>
    </xdr:to>
    <xdr:cxnSp macro="">
      <xdr:nvCxnSpPr>
        <xdr:cNvPr id="64" name="Straight Arrow Connector 63">
          <a:extLst>
            <a:ext uri="{FF2B5EF4-FFF2-40B4-BE49-F238E27FC236}">
              <a16:creationId xmlns:a16="http://schemas.microsoft.com/office/drawing/2014/main" id="{557F0B63-DCD1-C548-27E2-5FD7E0FD6ED1}"/>
            </a:ext>
          </a:extLst>
        </xdr:cNvPr>
        <xdr:cNvCxnSpPr>
          <a:stCxn id="20" idx="2"/>
          <a:endCxn id="21" idx="0"/>
        </xdr:cNvCxnSpPr>
      </xdr:nvCxnSpPr>
      <xdr:spPr>
        <a:xfrm>
          <a:off x="26876084" y="9272154"/>
          <a:ext cx="13855" cy="7065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95248</xdr:colOff>
      <xdr:row>10</xdr:row>
      <xdr:rowOff>233796</xdr:rowOff>
    </xdr:from>
    <xdr:to>
      <xdr:col>23</xdr:col>
      <xdr:colOff>380997</xdr:colOff>
      <xdr:row>17</xdr:row>
      <xdr:rowOff>51955</xdr:rowOff>
    </xdr:to>
    <xdr:cxnSp macro="">
      <xdr:nvCxnSpPr>
        <xdr:cNvPr id="77" name="Connector: Elbow 76">
          <a:extLst>
            <a:ext uri="{FF2B5EF4-FFF2-40B4-BE49-F238E27FC236}">
              <a16:creationId xmlns:a16="http://schemas.microsoft.com/office/drawing/2014/main" id="{AC40A128-32F2-5D2E-3614-09E90E88DFC1}"/>
            </a:ext>
          </a:extLst>
        </xdr:cNvPr>
        <xdr:cNvCxnSpPr>
          <a:stCxn id="41" idx="3"/>
          <a:endCxn id="22" idx="0"/>
        </xdr:cNvCxnSpPr>
      </xdr:nvCxnSpPr>
      <xdr:spPr>
        <a:xfrm flipH="1">
          <a:off x="26955748" y="7542069"/>
          <a:ext cx="874567" cy="4234295"/>
        </a:xfrm>
        <a:prstGeom prst="bentConnector4">
          <a:avLst>
            <a:gd name="adj1" fmla="val -26139"/>
            <a:gd name="adj2" fmla="val 8568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578427</xdr:colOff>
      <xdr:row>16</xdr:row>
      <xdr:rowOff>413905</xdr:rowOff>
    </xdr:from>
    <xdr:to>
      <xdr:col>22</xdr:col>
      <xdr:colOff>95248</xdr:colOff>
      <xdr:row>17</xdr:row>
      <xdr:rowOff>51955</xdr:rowOff>
    </xdr:to>
    <xdr:cxnSp macro="">
      <xdr:nvCxnSpPr>
        <xdr:cNvPr id="84" name="Connector: Elbow 83">
          <a:extLst>
            <a:ext uri="{FF2B5EF4-FFF2-40B4-BE49-F238E27FC236}">
              <a16:creationId xmlns:a16="http://schemas.microsoft.com/office/drawing/2014/main" id="{AA912C8E-0E67-2800-5E3D-924EF79B6671}"/>
            </a:ext>
          </a:extLst>
        </xdr:cNvPr>
        <xdr:cNvCxnSpPr>
          <a:stCxn id="8" idx="3"/>
          <a:endCxn id="22" idx="0"/>
        </xdr:cNvCxnSpPr>
      </xdr:nvCxnSpPr>
      <xdr:spPr>
        <a:xfrm>
          <a:off x="25083654" y="11480223"/>
          <a:ext cx="1872094" cy="29614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353289</xdr:colOff>
      <xdr:row>5</xdr:row>
      <xdr:rowOff>777587</xdr:rowOff>
    </xdr:from>
    <xdr:to>
      <xdr:col>24</xdr:col>
      <xdr:colOff>450273</xdr:colOff>
      <xdr:row>20</xdr:row>
      <xdr:rowOff>381000</xdr:rowOff>
    </xdr:to>
    <xdr:cxnSp macro="">
      <xdr:nvCxnSpPr>
        <xdr:cNvPr id="93" name="Connector: Elbow 92">
          <a:extLst>
            <a:ext uri="{FF2B5EF4-FFF2-40B4-BE49-F238E27FC236}">
              <a16:creationId xmlns:a16="http://schemas.microsoft.com/office/drawing/2014/main" id="{EAC7FBB3-0BA3-F8EE-F11E-D174CDBB04D3}"/>
            </a:ext>
          </a:extLst>
        </xdr:cNvPr>
        <xdr:cNvCxnSpPr>
          <a:stCxn id="12" idx="3"/>
        </xdr:cNvCxnSpPr>
      </xdr:nvCxnSpPr>
      <xdr:spPr>
        <a:xfrm>
          <a:off x="31335516" y="4483678"/>
          <a:ext cx="685802" cy="879936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95247</xdr:colOff>
      <xdr:row>19</xdr:row>
      <xdr:rowOff>173182</xdr:rowOff>
    </xdr:from>
    <xdr:to>
      <xdr:col>24</xdr:col>
      <xdr:colOff>178376</xdr:colOff>
      <xdr:row>20</xdr:row>
      <xdr:rowOff>360218</xdr:rowOff>
    </xdr:to>
    <xdr:cxnSp macro="">
      <xdr:nvCxnSpPr>
        <xdr:cNvPr id="97" name="Connector: Elbow 96">
          <a:extLst>
            <a:ext uri="{FF2B5EF4-FFF2-40B4-BE49-F238E27FC236}">
              <a16:creationId xmlns:a16="http://schemas.microsoft.com/office/drawing/2014/main" id="{6F4CB811-9EF1-D49F-400C-8540305ADAC1}"/>
            </a:ext>
          </a:extLst>
        </xdr:cNvPr>
        <xdr:cNvCxnSpPr>
          <a:stCxn id="22" idx="2"/>
          <a:endCxn id="23" idx="0"/>
        </xdr:cNvCxnSpPr>
      </xdr:nvCxnSpPr>
      <xdr:spPr>
        <a:xfrm rot="16200000" flipH="1">
          <a:off x="27198203" y="12243953"/>
          <a:ext cx="775854" cy="126076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535131</xdr:colOff>
      <xdr:row>10</xdr:row>
      <xdr:rowOff>229032</xdr:rowOff>
    </xdr:from>
    <xdr:to>
      <xdr:col>15</xdr:col>
      <xdr:colOff>502226</xdr:colOff>
      <xdr:row>12</xdr:row>
      <xdr:rowOff>412172</xdr:rowOff>
    </xdr:to>
    <xdr:cxnSp macro="">
      <xdr:nvCxnSpPr>
        <xdr:cNvPr id="100" name="Connector: Elbow 99">
          <a:extLst>
            <a:ext uri="{FF2B5EF4-FFF2-40B4-BE49-F238E27FC236}">
              <a16:creationId xmlns:a16="http://schemas.microsoft.com/office/drawing/2014/main" id="{3122310B-C944-7117-2E47-62F194BF74D4}"/>
            </a:ext>
          </a:extLst>
        </xdr:cNvPr>
        <xdr:cNvCxnSpPr>
          <a:stCxn id="10" idx="0"/>
          <a:endCxn id="4" idx="1"/>
        </xdr:cNvCxnSpPr>
      </xdr:nvCxnSpPr>
      <xdr:spPr>
        <a:xfrm rot="5400000" flipH="1" flipV="1">
          <a:off x="22577064" y="7645327"/>
          <a:ext cx="771958" cy="55591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564571</xdr:colOff>
      <xdr:row>16</xdr:row>
      <xdr:rowOff>413906</xdr:rowOff>
    </xdr:from>
    <xdr:to>
      <xdr:col>15</xdr:col>
      <xdr:colOff>422562</xdr:colOff>
      <xdr:row>20</xdr:row>
      <xdr:rowOff>351560</xdr:rowOff>
    </xdr:to>
    <xdr:cxnSp macro="">
      <xdr:nvCxnSpPr>
        <xdr:cNvPr id="104" name="Connector: Elbow 103">
          <a:extLst>
            <a:ext uri="{FF2B5EF4-FFF2-40B4-BE49-F238E27FC236}">
              <a16:creationId xmlns:a16="http://schemas.microsoft.com/office/drawing/2014/main" id="{88A722D3-72A5-436C-A5FB-027CF59DC0A6}"/>
            </a:ext>
          </a:extLst>
        </xdr:cNvPr>
        <xdr:cNvCxnSpPr>
          <a:stCxn id="11" idx="2"/>
          <a:endCxn id="8" idx="1"/>
        </xdr:cNvCxnSpPr>
      </xdr:nvCxnSpPr>
      <xdr:spPr>
        <a:xfrm rot="10800000" flipH="1">
          <a:off x="21536889" y="11480224"/>
          <a:ext cx="1624446" cy="1773381"/>
        </a:xfrm>
        <a:prstGeom prst="bentConnector3">
          <a:avLst>
            <a:gd name="adj1" fmla="val -140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353289</xdr:colOff>
      <xdr:row>5</xdr:row>
      <xdr:rowOff>777587</xdr:rowOff>
    </xdr:from>
    <xdr:to>
      <xdr:col>25</xdr:col>
      <xdr:colOff>270160</xdr:colOff>
      <xdr:row>15</xdr:row>
      <xdr:rowOff>625186</xdr:rowOff>
    </xdr:to>
    <xdr:cxnSp macro="">
      <xdr:nvCxnSpPr>
        <xdr:cNvPr id="107" name="Connector: Elbow 106">
          <a:extLst>
            <a:ext uri="{FF2B5EF4-FFF2-40B4-BE49-F238E27FC236}">
              <a16:creationId xmlns:a16="http://schemas.microsoft.com/office/drawing/2014/main" id="{A21DDC3A-E5E5-989D-693E-916C6A6BEC1F}"/>
            </a:ext>
          </a:extLst>
        </xdr:cNvPr>
        <xdr:cNvCxnSpPr>
          <a:stCxn id="12" idx="3"/>
          <a:endCxn id="24" idx="1"/>
        </xdr:cNvCxnSpPr>
      </xdr:nvCxnSpPr>
      <xdr:spPr>
        <a:xfrm>
          <a:off x="27802607" y="4483678"/>
          <a:ext cx="1094508" cy="6411190"/>
        </a:xfrm>
        <a:prstGeom prst="bentConnector3">
          <a:avLst>
            <a:gd name="adj1" fmla="val 76899"/>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270160</xdr:colOff>
      <xdr:row>15</xdr:row>
      <xdr:rowOff>625186</xdr:rowOff>
    </xdr:from>
    <xdr:to>
      <xdr:col>25</xdr:col>
      <xdr:colOff>550717</xdr:colOff>
      <xdr:row>21</xdr:row>
      <xdr:rowOff>195695</xdr:rowOff>
    </xdr:to>
    <xdr:cxnSp macro="">
      <xdr:nvCxnSpPr>
        <xdr:cNvPr id="110" name="Connector: Elbow 109">
          <a:extLst>
            <a:ext uri="{FF2B5EF4-FFF2-40B4-BE49-F238E27FC236}">
              <a16:creationId xmlns:a16="http://schemas.microsoft.com/office/drawing/2014/main" id="{8757269E-ACBC-8967-616F-686727BBA639}"/>
            </a:ext>
          </a:extLst>
        </xdr:cNvPr>
        <xdr:cNvCxnSpPr>
          <a:stCxn id="23" idx="3"/>
          <a:endCxn id="24" idx="1"/>
        </xdr:cNvCxnSpPr>
      </xdr:nvCxnSpPr>
      <xdr:spPr>
        <a:xfrm flipH="1" flipV="1">
          <a:off x="28897115" y="10894868"/>
          <a:ext cx="280557" cy="2722418"/>
        </a:xfrm>
        <a:prstGeom prst="bentConnector5">
          <a:avLst>
            <a:gd name="adj1" fmla="val -377775"/>
            <a:gd name="adj2" fmla="val 50000"/>
            <a:gd name="adj3" fmla="val 1814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53684</xdr:colOff>
      <xdr:row>13</xdr:row>
      <xdr:rowOff>921327</xdr:rowOff>
    </xdr:from>
    <xdr:to>
      <xdr:col>28</xdr:col>
      <xdr:colOff>306531</xdr:colOff>
      <xdr:row>15</xdr:row>
      <xdr:rowOff>270164</xdr:rowOff>
    </xdr:to>
    <xdr:cxnSp macro="">
      <xdr:nvCxnSpPr>
        <xdr:cNvPr id="113" name="Connector: Elbow 112">
          <a:extLst>
            <a:ext uri="{FF2B5EF4-FFF2-40B4-BE49-F238E27FC236}">
              <a16:creationId xmlns:a16="http://schemas.microsoft.com/office/drawing/2014/main" id="{0ACF15CE-A09F-66EE-AC55-D53F96897F82}"/>
            </a:ext>
          </a:extLst>
        </xdr:cNvPr>
        <xdr:cNvCxnSpPr>
          <a:stCxn id="24" idx="0"/>
          <a:endCxn id="26" idx="2"/>
        </xdr:cNvCxnSpPr>
      </xdr:nvCxnSpPr>
      <xdr:spPr>
        <a:xfrm rot="5400000" flipH="1" flipV="1">
          <a:off x="29868666" y="9708572"/>
          <a:ext cx="820883" cy="84166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306532</xdr:colOff>
      <xdr:row>13</xdr:row>
      <xdr:rowOff>921326</xdr:rowOff>
    </xdr:from>
    <xdr:to>
      <xdr:col>30</xdr:col>
      <xdr:colOff>472786</xdr:colOff>
      <xdr:row>15</xdr:row>
      <xdr:rowOff>256307</xdr:rowOff>
    </xdr:to>
    <xdr:cxnSp macro="">
      <xdr:nvCxnSpPr>
        <xdr:cNvPr id="117" name="Connector: Elbow 116">
          <a:extLst>
            <a:ext uri="{FF2B5EF4-FFF2-40B4-BE49-F238E27FC236}">
              <a16:creationId xmlns:a16="http://schemas.microsoft.com/office/drawing/2014/main" id="{1699DF98-1022-E1F5-50CE-26F6917D8009}"/>
            </a:ext>
          </a:extLst>
        </xdr:cNvPr>
        <xdr:cNvCxnSpPr>
          <a:stCxn id="15" idx="0"/>
          <a:endCxn id="26" idx="2"/>
        </xdr:cNvCxnSpPr>
      </xdr:nvCxnSpPr>
      <xdr:spPr>
        <a:xfrm rot="16200000" flipV="1">
          <a:off x="30968372" y="9450531"/>
          <a:ext cx="807027" cy="134389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206087</xdr:colOff>
      <xdr:row>17</xdr:row>
      <xdr:rowOff>110835</xdr:rowOff>
    </xdr:from>
    <xdr:to>
      <xdr:col>17</xdr:col>
      <xdr:colOff>484907</xdr:colOff>
      <xdr:row>22</xdr:row>
      <xdr:rowOff>194394</xdr:rowOff>
    </xdr:to>
    <xdr:cxnSp macro="">
      <xdr:nvCxnSpPr>
        <xdr:cNvPr id="120" name="Connector: Elbow 119">
          <a:extLst>
            <a:ext uri="{FF2B5EF4-FFF2-40B4-BE49-F238E27FC236}">
              <a16:creationId xmlns:a16="http://schemas.microsoft.com/office/drawing/2014/main" id="{945BB67A-A34C-D7F6-F974-10FB024CB48E}"/>
            </a:ext>
          </a:extLst>
        </xdr:cNvPr>
        <xdr:cNvCxnSpPr>
          <a:stCxn id="8" idx="2"/>
          <a:endCxn id="27" idx="1"/>
        </xdr:cNvCxnSpPr>
      </xdr:nvCxnSpPr>
      <xdr:spPr>
        <a:xfrm rot="16200000" flipH="1">
          <a:off x="23155058" y="12802682"/>
          <a:ext cx="2213695" cy="27882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5194</xdr:colOff>
      <xdr:row>21</xdr:row>
      <xdr:rowOff>294409</xdr:rowOff>
    </xdr:from>
    <xdr:to>
      <xdr:col>17</xdr:col>
      <xdr:colOff>484906</xdr:colOff>
      <xdr:row>22</xdr:row>
      <xdr:rowOff>194395</xdr:rowOff>
    </xdr:to>
    <xdr:cxnSp macro="">
      <xdr:nvCxnSpPr>
        <xdr:cNvPr id="129" name="Connector: Elbow 128">
          <a:extLst>
            <a:ext uri="{FF2B5EF4-FFF2-40B4-BE49-F238E27FC236}">
              <a16:creationId xmlns:a16="http://schemas.microsoft.com/office/drawing/2014/main" id="{B3328082-7AE2-D580-B1E5-6CC50D2CA3E5}"/>
            </a:ext>
          </a:extLst>
        </xdr:cNvPr>
        <xdr:cNvCxnSpPr>
          <a:stCxn id="11" idx="4"/>
          <a:endCxn id="27" idx="1"/>
        </xdr:cNvCxnSpPr>
      </xdr:nvCxnSpPr>
      <xdr:spPr>
        <a:xfrm rot="16200000" flipH="1">
          <a:off x="23406171" y="13053796"/>
          <a:ext cx="332940" cy="165734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261504</xdr:colOff>
      <xdr:row>21</xdr:row>
      <xdr:rowOff>126424</xdr:rowOff>
    </xdr:from>
    <xdr:to>
      <xdr:col>31</xdr:col>
      <xdr:colOff>481443</xdr:colOff>
      <xdr:row>23</xdr:row>
      <xdr:rowOff>287481</xdr:rowOff>
    </xdr:to>
    <xdr:cxnSp macro="">
      <xdr:nvCxnSpPr>
        <xdr:cNvPr id="132" name="Connector: Elbow 131">
          <a:extLst>
            <a:ext uri="{FF2B5EF4-FFF2-40B4-BE49-F238E27FC236}">
              <a16:creationId xmlns:a16="http://schemas.microsoft.com/office/drawing/2014/main" id="{CEBB70C1-5B4A-FED2-2054-6D74DF011F12}"/>
            </a:ext>
          </a:extLst>
        </xdr:cNvPr>
        <xdr:cNvCxnSpPr>
          <a:stCxn id="16" idx="0"/>
          <a:endCxn id="28" idx="1"/>
        </xdr:cNvCxnSpPr>
      </xdr:nvCxnSpPr>
      <xdr:spPr>
        <a:xfrm rot="5400000" flipH="1" flipV="1">
          <a:off x="31749422" y="13631142"/>
          <a:ext cx="975011" cy="80875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178376</xdr:colOff>
      <xdr:row>21</xdr:row>
      <xdr:rowOff>126424</xdr:rowOff>
    </xdr:from>
    <xdr:to>
      <xdr:col>31</xdr:col>
      <xdr:colOff>481441</xdr:colOff>
      <xdr:row>22</xdr:row>
      <xdr:rowOff>117763</xdr:rowOff>
    </xdr:to>
    <xdr:cxnSp macro="">
      <xdr:nvCxnSpPr>
        <xdr:cNvPr id="135" name="Connector: Elbow 134">
          <a:extLst>
            <a:ext uri="{FF2B5EF4-FFF2-40B4-BE49-F238E27FC236}">
              <a16:creationId xmlns:a16="http://schemas.microsoft.com/office/drawing/2014/main" id="{FF06F0E8-252A-227E-1417-CBE8A0903257}"/>
            </a:ext>
          </a:extLst>
        </xdr:cNvPr>
        <xdr:cNvCxnSpPr>
          <a:stCxn id="23" idx="2"/>
          <a:endCxn id="28" idx="1"/>
        </xdr:cNvCxnSpPr>
      </xdr:nvCxnSpPr>
      <xdr:spPr>
        <a:xfrm rot="5400000" flipH="1" flipV="1">
          <a:off x="30216762" y="11547765"/>
          <a:ext cx="424293" cy="4424793"/>
        </a:xfrm>
        <a:prstGeom prst="bentConnector4">
          <a:avLst>
            <a:gd name="adj1" fmla="val -53878"/>
            <a:gd name="adj2" fmla="val 6086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264966</xdr:colOff>
      <xdr:row>13</xdr:row>
      <xdr:rowOff>910936</xdr:rowOff>
    </xdr:from>
    <xdr:to>
      <xdr:col>36</xdr:col>
      <xdr:colOff>486640</xdr:colOff>
      <xdr:row>20</xdr:row>
      <xdr:rowOff>290948</xdr:rowOff>
    </xdr:to>
    <xdr:cxnSp macro="">
      <xdr:nvCxnSpPr>
        <xdr:cNvPr id="140" name="Connector: Elbow 139">
          <a:extLst>
            <a:ext uri="{FF2B5EF4-FFF2-40B4-BE49-F238E27FC236}">
              <a16:creationId xmlns:a16="http://schemas.microsoft.com/office/drawing/2014/main" id="{52E3B64F-46BB-6B5E-EE8F-13CDDBC2E07D}"/>
            </a:ext>
          </a:extLst>
        </xdr:cNvPr>
        <xdr:cNvCxnSpPr>
          <a:stCxn id="28" idx="0"/>
          <a:endCxn id="29" idx="2"/>
        </xdr:cNvCxnSpPr>
      </xdr:nvCxnSpPr>
      <xdr:spPr>
        <a:xfrm rot="5400000" flipH="1" flipV="1">
          <a:off x="32854320" y="10456718"/>
          <a:ext cx="3484421" cy="198812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96982</xdr:colOff>
      <xdr:row>11</xdr:row>
      <xdr:rowOff>174915</xdr:rowOff>
    </xdr:from>
    <xdr:to>
      <xdr:col>36</xdr:col>
      <xdr:colOff>486640</xdr:colOff>
      <xdr:row>13</xdr:row>
      <xdr:rowOff>200890</xdr:rowOff>
    </xdr:to>
    <xdr:cxnSp macro="">
      <xdr:nvCxnSpPr>
        <xdr:cNvPr id="143" name="Connector: Elbow 142">
          <a:extLst>
            <a:ext uri="{FF2B5EF4-FFF2-40B4-BE49-F238E27FC236}">
              <a16:creationId xmlns:a16="http://schemas.microsoft.com/office/drawing/2014/main" id="{4740BBEE-41C9-D940-86D6-CB34CFF6A091}"/>
            </a:ext>
          </a:extLst>
        </xdr:cNvPr>
        <xdr:cNvCxnSpPr>
          <a:stCxn id="7" idx="3"/>
          <a:endCxn id="29" idx="0"/>
        </xdr:cNvCxnSpPr>
      </xdr:nvCxnSpPr>
      <xdr:spPr>
        <a:xfrm>
          <a:off x="34612118" y="7777597"/>
          <a:ext cx="978477" cy="122092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90054</xdr:colOff>
      <xdr:row>13</xdr:row>
      <xdr:rowOff>555913</xdr:rowOff>
    </xdr:from>
    <xdr:to>
      <xdr:col>35</xdr:col>
      <xdr:colOff>114299</xdr:colOff>
      <xdr:row>13</xdr:row>
      <xdr:rowOff>566304</xdr:rowOff>
    </xdr:to>
    <xdr:cxnSp macro="">
      <xdr:nvCxnSpPr>
        <xdr:cNvPr id="146" name="Connector: Elbow 145">
          <a:extLst>
            <a:ext uri="{FF2B5EF4-FFF2-40B4-BE49-F238E27FC236}">
              <a16:creationId xmlns:a16="http://schemas.microsoft.com/office/drawing/2014/main" id="{AE80C001-62D5-09D2-7A5D-947FC2CEC109}"/>
            </a:ext>
          </a:extLst>
        </xdr:cNvPr>
        <xdr:cNvCxnSpPr>
          <a:stCxn id="26" idx="3"/>
          <a:endCxn id="29" idx="1"/>
        </xdr:cNvCxnSpPr>
      </xdr:nvCxnSpPr>
      <xdr:spPr>
        <a:xfrm flipV="1">
          <a:off x="31661099" y="9353549"/>
          <a:ext cx="2968336" cy="1039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486641</xdr:colOff>
      <xdr:row>11</xdr:row>
      <xdr:rowOff>181840</xdr:rowOff>
    </xdr:from>
    <xdr:to>
      <xdr:col>38</xdr:col>
      <xdr:colOff>398316</xdr:colOff>
      <xdr:row>13</xdr:row>
      <xdr:rowOff>200890</xdr:rowOff>
    </xdr:to>
    <xdr:cxnSp macro="">
      <xdr:nvCxnSpPr>
        <xdr:cNvPr id="149" name="Connector: Elbow 148">
          <a:extLst>
            <a:ext uri="{FF2B5EF4-FFF2-40B4-BE49-F238E27FC236}">
              <a16:creationId xmlns:a16="http://schemas.microsoft.com/office/drawing/2014/main" id="{37C2F8C4-0112-EBF4-2042-8C5A86F92C0D}"/>
            </a:ext>
          </a:extLst>
        </xdr:cNvPr>
        <xdr:cNvCxnSpPr>
          <a:stCxn id="14" idx="1"/>
          <a:endCxn id="29" idx="0"/>
        </xdr:cNvCxnSpPr>
      </xdr:nvCxnSpPr>
      <xdr:spPr>
        <a:xfrm rot="10800000" flipV="1">
          <a:off x="35590596" y="7784522"/>
          <a:ext cx="1089311" cy="121400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474515</xdr:colOff>
      <xdr:row>22</xdr:row>
      <xdr:rowOff>117763</xdr:rowOff>
    </xdr:from>
    <xdr:to>
      <xdr:col>24</xdr:col>
      <xdr:colOff>178378</xdr:colOff>
      <xdr:row>26</xdr:row>
      <xdr:rowOff>119494</xdr:rowOff>
    </xdr:to>
    <xdr:cxnSp macro="">
      <xdr:nvCxnSpPr>
        <xdr:cNvPr id="154" name="Connector: Elbow 153">
          <a:extLst>
            <a:ext uri="{FF2B5EF4-FFF2-40B4-BE49-F238E27FC236}">
              <a16:creationId xmlns:a16="http://schemas.microsoft.com/office/drawing/2014/main" id="{8EF6DCB2-6499-6FC0-BC75-B7F652BA44BF}"/>
            </a:ext>
          </a:extLst>
        </xdr:cNvPr>
        <xdr:cNvCxnSpPr>
          <a:stCxn id="23" idx="2"/>
          <a:endCxn id="25" idx="1"/>
        </xdr:cNvCxnSpPr>
      </xdr:nvCxnSpPr>
      <xdr:spPr>
        <a:xfrm rot="5400000">
          <a:off x="27012899" y="14294424"/>
          <a:ext cx="1525731" cy="881499"/>
        </a:xfrm>
        <a:prstGeom prst="bentConnector4">
          <a:avLst>
            <a:gd name="adj1" fmla="val 38365"/>
            <a:gd name="adj2" fmla="val 12593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83128</xdr:colOff>
      <xdr:row>13</xdr:row>
      <xdr:rowOff>41563</xdr:rowOff>
    </xdr:from>
    <xdr:to>
      <xdr:col>22</xdr:col>
      <xdr:colOff>474514</xdr:colOff>
      <xdr:row>26</xdr:row>
      <xdr:rowOff>119494</xdr:rowOff>
    </xdr:to>
    <xdr:cxnSp macro="">
      <xdr:nvCxnSpPr>
        <xdr:cNvPr id="157" name="Connector: Elbow 156">
          <a:extLst>
            <a:ext uri="{FF2B5EF4-FFF2-40B4-BE49-F238E27FC236}">
              <a16:creationId xmlns:a16="http://schemas.microsoft.com/office/drawing/2014/main" id="{6AC9290D-DE4E-62BE-9B38-CCABCEEBACA0}"/>
            </a:ext>
          </a:extLst>
        </xdr:cNvPr>
        <xdr:cNvCxnSpPr>
          <a:stCxn id="10" idx="2"/>
          <a:endCxn id="25" idx="1"/>
        </xdr:cNvCxnSpPr>
      </xdr:nvCxnSpPr>
      <xdr:spPr>
        <a:xfrm rot="10800000" flipH="1" flipV="1">
          <a:off x="21644264" y="8839199"/>
          <a:ext cx="5690750" cy="6658840"/>
        </a:xfrm>
        <a:prstGeom prst="bentConnector3">
          <a:avLst>
            <a:gd name="adj1" fmla="val -1162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268430</xdr:colOff>
      <xdr:row>23</xdr:row>
      <xdr:rowOff>163654</xdr:rowOff>
    </xdr:from>
    <xdr:to>
      <xdr:col>22</xdr:col>
      <xdr:colOff>474514</xdr:colOff>
      <xdr:row>26</xdr:row>
      <xdr:rowOff>119493</xdr:rowOff>
    </xdr:to>
    <xdr:cxnSp macro="">
      <xdr:nvCxnSpPr>
        <xdr:cNvPr id="163" name="Connector: Elbow 162">
          <a:extLst>
            <a:ext uri="{FF2B5EF4-FFF2-40B4-BE49-F238E27FC236}">
              <a16:creationId xmlns:a16="http://schemas.microsoft.com/office/drawing/2014/main" id="{FECC02D8-26FB-45FE-906D-F9A8CE5F295D}"/>
            </a:ext>
          </a:extLst>
        </xdr:cNvPr>
        <xdr:cNvCxnSpPr>
          <a:stCxn id="27" idx="2"/>
          <a:endCxn id="25" idx="1"/>
        </xdr:cNvCxnSpPr>
      </xdr:nvCxnSpPr>
      <xdr:spPr>
        <a:xfrm rot="16200000" flipH="1">
          <a:off x="25799325" y="13962349"/>
          <a:ext cx="1098839" cy="197253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270163</xdr:colOff>
      <xdr:row>13</xdr:row>
      <xdr:rowOff>555913</xdr:rowOff>
    </xdr:from>
    <xdr:to>
      <xdr:col>40</xdr:col>
      <xdr:colOff>72733</xdr:colOff>
      <xdr:row>26</xdr:row>
      <xdr:rowOff>116032</xdr:rowOff>
    </xdr:to>
    <xdr:cxnSp macro="">
      <xdr:nvCxnSpPr>
        <xdr:cNvPr id="176" name="Connector: Elbow 175">
          <a:extLst>
            <a:ext uri="{FF2B5EF4-FFF2-40B4-BE49-F238E27FC236}">
              <a16:creationId xmlns:a16="http://schemas.microsoft.com/office/drawing/2014/main" id="{D3CCC83C-B4BD-CA23-E1C7-0FDACB212BCD}"/>
            </a:ext>
          </a:extLst>
        </xdr:cNvPr>
        <xdr:cNvCxnSpPr>
          <a:stCxn id="29" idx="3"/>
          <a:endCxn id="30" idx="1"/>
        </xdr:cNvCxnSpPr>
      </xdr:nvCxnSpPr>
      <xdr:spPr>
        <a:xfrm>
          <a:off x="36551754" y="9353549"/>
          <a:ext cx="980206" cy="614102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41560</xdr:colOff>
      <xdr:row>26</xdr:row>
      <xdr:rowOff>116032</xdr:rowOff>
    </xdr:from>
    <xdr:to>
      <xdr:col>40</xdr:col>
      <xdr:colOff>72733</xdr:colOff>
      <xdr:row>26</xdr:row>
      <xdr:rowOff>119494</xdr:rowOff>
    </xdr:to>
    <xdr:cxnSp macro="">
      <xdr:nvCxnSpPr>
        <xdr:cNvPr id="180" name="Connector: Elbow 179">
          <a:extLst>
            <a:ext uri="{FF2B5EF4-FFF2-40B4-BE49-F238E27FC236}">
              <a16:creationId xmlns:a16="http://schemas.microsoft.com/office/drawing/2014/main" id="{26620450-85E3-7C50-0184-81E9E34C1039}"/>
            </a:ext>
          </a:extLst>
        </xdr:cNvPr>
        <xdr:cNvCxnSpPr>
          <a:stCxn id="25" idx="3"/>
          <a:endCxn id="30" idx="1"/>
        </xdr:cNvCxnSpPr>
      </xdr:nvCxnSpPr>
      <xdr:spPr>
        <a:xfrm flipV="1">
          <a:off x="29257333" y="15494577"/>
          <a:ext cx="8274627" cy="346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306531</xdr:colOff>
      <xdr:row>9</xdr:row>
      <xdr:rowOff>412171</xdr:rowOff>
    </xdr:from>
    <xdr:to>
      <xdr:col>29</xdr:col>
      <xdr:colOff>213013</xdr:colOff>
      <xdr:row>13</xdr:row>
      <xdr:rowOff>211281</xdr:rowOff>
    </xdr:to>
    <xdr:cxnSp macro="">
      <xdr:nvCxnSpPr>
        <xdr:cNvPr id="189" name="Connector: Elbow 188">
          <a:extLst>
            <a:ext uri="{FF2B5EF4-FFF2-40B4-BE49-F238E27FC236}">
              <a16:creationId xmlns:a16="http://schemas.microsoft.com/office/drawing/2014/main" id="{2EDB24E4-6CB2-8C90-6061-C623C52E67E4}"/>
            </a:ext>
          </a:extLst>
        </xdr:cNvPr>
        <xdr:cNvCxnSpPr>
          <a:stCxn id="26" idx="0"/>
          <a:endCxn id="32" idx="2"/>
        </xdr:cNvCxnSpPr>
      </xdr:nvCxnSpPr>
      <xdr:spPr>
        <a:xfrm rot="5400000" flipH="1" flipV="1">
          <a:off x="29775149" y="7588826"/>
          <a:ext cx="2344882" cy="49530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413903</xdr:colOff>
      <xdr:row>7</xdr:row>
      <xdr:rowOff>24245</xdr:rowOff>
    </xdr:from>
    <xdr:to>
      <xdr:col>22</xdr:col>
      <xdr:colOff>5192</xdr:colOff>
      <xdr:row>8</xdr:row>
      <xdr:rowOff>758536</xdr:rowOff>
    </xdr:to>
    <xdr:cxnSp macro="">
      <xdr:nvCxnSpPr>
        <xdr:cNvPr id="202" name="Connector: Elbow 201">
          <a:extLst>
            <a:ext uri="{FF2B5EF4-FFF2-40B4-BE49-F238E27FC236}">
              <a16:creationId xmlns:a16="http://schemas.microsoft.com/office/drawing/2014/main" id="{C163779D-B58D-6B15-8922-64C247FA4D97}"/>
            </a:ext>
          </a:extLst>
        </xdr:cNvPr>
        <xdr:cNvCxnSpPr>
          <a:stCxn id="17" idx="2"/>
          <a:endCxn id="18" idx="0"/>
        </xdr:cNvCxnSpPr>
      </xdr:nvCxnSpPr>
      <xdr:spPr>
        <a:xfrm rot="16200000" flipH="1">
          <a:off x="25083652" y="4050723"/>
          <a:ext cx="1028700" cy="25353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569767</xdr:colOff>
      <xdr:row>5</xdr:row>
      <xdr:rowOff>259773</xdr:rowOff>
    </xdr:from>
    <xdr:to>
      <xdr:col>26</xdr:col>
      <xdr:colOff>381004</xdr:colOff>
      <xdr:row>5</xdr:row>
      <xdr:rowOff>422564</xdr:rowOff>
    </xdr:to>
    <xdr:cxnSp macro="">
      <xdr:nvCxnSpPr>
        <xdr:cNvPr id="220" name="Connector: Elbow 219">
          <a:extLst>
            <a:ext uri="{FF2B5EF4-FFF2-40B4-BE49-F238E27FC236}">
              <a16:creationId xmlns:a16="http://schemas.microsoft.com/office/drawing/2014/main" id="{7CB6FAEF-0294-3C71-531F-D8D9A540769F}"/>
            </a:ext>
          </a:extLst>
        </xdr:cNvPr>
        <xdr:cNvCxnSpPr>
          <a:stCxn id="12" idx="0"/>
        </xdr:cNvCxnSpPr>
      </xdr:nvCxnSpPr>
      <xdr:spPr>
        <a:xfrm rot="5400000" flipH="1" flipV="1">
          <a:off x="28137717" y="2669596"/>
          <a:ext cx="162791" cy="275532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363682</xdr:colOff>
      <xdr:row>4</xdr:row>
      <xdr:rowOff>710046</xdr:rowOff>
    </xdr:from>
    <xdr:to>
      <xdr:col>26</xdr:col>
      <xdr:colOff>381000</xdr:colOff>
      <xdr:row>6</xdr:row>
      <xdr:rowOff>207818</xdr:rowOff>
    </xdr:to>
    <xdr:cxnSp macro="">
      <xdr:nvCxnSpPr>
        <xdr:cNvPr id="229" name="Straight Connector 228">
          <a:extLst>
            <a:ext uri="{FF2B5EF4-FFF2-40B4-BE49-F238E27FC236}">
              <a16:creationId xmlns:a16="http://schemas.microsoft.com/office/drawing/2014/main" id="{3F320C71-A276-E33F-1268-DF7C7FB50A5F}"/>
            </a:ext>
          </a:extLst>
        </xdr:cNvPr>
        <xdr:cNvCxnSpPr/>
      </xdr:nvCxnSpPr>
      <xdr:spPr>
        <a:xfrm flipH="1">
          <a:off x="29579455" y="3498273"/>
          <a:ext cx="17318" cy="119495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381000</xdr:colOff>
      <xdr:row>6</xdr:row>
      <xdr:rowOff>185303</xdr:rowOff>
    </xdr:from>
    <xdr:to>
      <xdr:col>27</xdr:col>
      <xdr:colOff>408707</xdr:colOff>
      <xdr:row>6</xdr:row>
      <xdr:rowOff>190500</xdr:rowOff>
    </xdr:to>
    <xdr:cxnSp macro="">
      <xdr:nvCxnSpPr>
        <xdr:cNvPr id="236" name="Straight Arrow Connector 235">
          <a:extLst>
            <a:ext uri="{FF2B5EF4-FFF2-40B4-BE49-F238E27FC236}">
              <a16:creationId xmlns:a16="http://schemas.microsoft.com/office/drawing/2014/main" id="{7ACAB2F4-8145-3B6B-546F-38677CFE01BB}"/>
            </a:ext>
          </a:extLst>
        </xdr:cNvPr>
        <xdr:cNvCxnSpPr>
          <a:endCxn id="33" idx="1"/>
        </xdr:cNvCxnSpPr>
      </xdr:nvCxnSpPr>
      <xdr:spPr>
        <a:xfrm flipV="1">
          <a:off x="29596773" y="4670712"/>
          <a:ext cx="616525" cy="51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381000</xdr:colOff>
      <xdr:row>4</xdr:row>
      <xdr:rowOff>744682</xdr:rowOff>
    </xdr:from>
    <xdr:to>
      <xdr:col>27</xdr:col>
      <xdr:colOff>474516</xdr:colOff>
      <xdr:row>4</xdr:row>
      <xdr:rowOff>753339</xdr:rowOff>
    </xdr:to>
    <xdr:cxnSp macro="">
      <xdr:nvCxnSpPr>
        <xdr:cNvPr id="239" name="Straight Arrow Connector 238">
          <a:extLst>
            <a:ext uri="{FF2B5EF4-FFF2-40B4-BE49-F238E27FC236}">
              <a16:creationId xmlns:a16="http://schemas.microsoft.com/office/drawing/2014/main" id="{B291CC79-1F2E-4125-9E71-190C7662A875}"/>
            </a:ext>
          </a:extLst>
        </xdr:cNvPr>
        <xdr:cNvCxnSpPr/>
      </xdr:nvCxnSpPr>
      <xdr:spPr>
        <a:xfrm>
          <a:off x="29596773" y="3532909"/>
          <a:ext cx="682334" cy="86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178377</xdr:colOff>
      <xdr:row>5</xdr:row>
      <xdr:rowOff>259774</xdr:rowOff>
    </xdr:from>
    <xdr:to>
      <xdr:col>25</xdr:col>
      <xdr:colOff>415639</xdr:colOff>
      <xdr:row>20</xdr:row>
      <xdr:rowOff>360219</xdr:rowOff>
    </xdr:to>
    <xdr:cxnSp macro="">
      <xdr:nvCxnSpPr>
        <xdr:cNvPr id="247" name="Connector: Elbow 246">
          <a:extLst>
            <a:ext uri="{FF2B5EF4-FFF2-40B4-BE49-F238E27FC236}">
              <a16:creationId xmlns:a16="http://schemas.microsoft.com/office/drawing/2014/main" id="{A90845B6-2934-3D2C-4521-F048E8E0F5F5}"/>
            </a:ext>
          </a:extLst>
        </xdr:cNvPr>
        <xdr:cNvCxnSpPr>
          <a:stCxn id="23" idx="0"/>
        </xdr:cNvCxnSpPr>
      </xdr:nvCxnSpPr>
      <xdr:spPr>
        <a:xfrm rot="5400000" flipH="1" flipV="1">
          <a:off x="23981354" y="8201024"/>
          <a:ext cx="9296399" cy="826081"/>
        </a:xfrm>
        <a:prstGeom prst="bentConnector3">
          <a:avLst>
            <a:gd name="adj1" fmla="val 84837"/>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502227</xdr:colOff>
      <xdr:row>4</xdr:row>
      <xdr:rowOff>138546</xdr:rowOff>
    </xdr:from>
    <xdr:to>
      <xdr:col>41</xdr:col>
      <xdr:colOff>536864</xdr:colOff>
      <xdr:row>8</xdr:row>
      <xdr:rowOff>467591</xdr:rowOff>
    </xdr:to>
    <xdr:sp macro="" textlink="">
      <xdr:nvSpPr>
        <xdr:cNvPr id="251" name="Rectangle 250">
          <a:extLst>
            <a:ext uri="{FF2B5EF4-FFF2-40B4-BE49-F238E27FC236}">
              <a16:creationId xmlns:a16="http://schemas.microsoft.com/office/drawing/2014/main" id="{103ACEE6-749E-EE8B-8B88-16C5243B0816}"/>
            </a:ext>
          </a:extLst>
        </xdr:cNvPr>
        <xdr:cNvSpPr/>
      </xdr:nvSpPr>
      <xdr:spPr>
        <a:xfrm>
          <a:off x="33839727" y="2926773"/>
          <a:ext cx="4745182" cy="261504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AU" sz="1100"/>
        </a:p>
      </xdr:txBody>
    </xdr:sp>
    <xdr:clientData/>
  </xdr:twoCellAnchor>
  <xdr:twoCellAnchor>
    <xdr:from>
      <xdr:col>34</xdr:col>
      <xdr:colOff>377533</xdr:colOff>
      <xdr:row>4</xdr:row>
      <xdr:rowOff>481444</xdr:rowOff>
    </xdr:from>
    <xdr:to>
      <xdr:col>35</xdr:col>
      <xdr:colOff>484909</xdr:colOff>
      <xdr:row>4</xdr:row>
      <xdr:rowOff>744681</xdr:rowOff>
    </xdr:to>
    <xdr:sp macro="" textlink="">
      <xdr:nvSpPr>
        <xdr:cNvPr id="252" name="TextBox 251">
          <a:extLst>
            <a:ext uri="{FF2B5EF4-FFF2-40B4-BE49-F238E27FC236}">
              <a16:creationId xmlns:a16="http://schemas.microsoft.com/office/drawing/2014/main" id="{8BD10372-2A24-4F72-A46A-226DEA7F04DF}"/>
            </a:ext>
          </a:extLst>
        </xdr:cNvPr>
        <xdr:cNvSpPr txBox="1"/>
      </xdr:nvSpPr>
      <xdr:spPr>
        <a:xfrm>
          <a:off x="34303851" y="3269671"/>
          <a:ext cx="696194" cy="263237"/>
        </a:xfrm>
        <a:prstGeom prst="rect">
          <a:avLst/>
        </a:prstGeom>
        <a:solidFill>
          <a:srgbClr val="99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AU" sz="1400" b="1"/>
        </a:p>
      </xdr:txBody>
    </xdr:sp>
    <xdr:clientData/>
  </xdr:twoCellAnchor>
  <xdr:twoCellAnchor>
    <xdr:from>
      <xdr:col>34</xdr:col>
      <xdr:colOff>374070</xdr:colOff>
      <xdr:row>4</xdr:row>
      <xdr:rowOff>910935</xdr:rowOff>
    </xdr:from>
    <xdr:to>
      <xdr:col>35</xdr:col>
      <xdr:colOff>481446</xdr:colOff>
      <xdr:row>5</xdr:row>
      <xdr:rowOff>256308</xdr:rowOff>
    </xdr:to>
    <xdr:sp macro="" textlink="">
      <xdr:nvSpPr>
        <xdr:cNvPr id="253" name="TextBox 252">
          <a:extLst>
            <a:ext uri="{FF2B5EF4-FFF2-40B4-BE49-F238E27FC236}">
              <a16:creationId xmlns:a16="http://schemas.microsoft.com/office/drawing/2014/main" id="{C720E2EF-D49E-418B-BB85-96B03E8D508C}"/>
            </a:ext>
          </a:extLst>
        </xdr:cNvPr>
        <xdr:cNvSpPr txBox="1"/>
      </xdr:nvSpPr>
      <xdr:spPr>
        <a:xfrm>
          <a:off x="34300388" y="3699162"/>
          <a:ext cx="696194" cy="263237"/>
        </a:xfrm>
        <a:prstGeom prst="ellipse">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endParaRPr lang="en-AU" sz="1400" b="1"/>
        </a:p>
      </xdr:txBody>
    </xdr:sp>
    <xdr:clientData/>
  </xdr:twoCellAnchor>
  <xdr:twoCellAnchor>
    <xdr:from>
      <xdr:col>34</xdr:col>
      <xdr:colOff>370607</xdr:colOff>
      <xdr:row>5</xdr:row>
      <xdr:rowOff>457199</xdr:rowOff>
    </xdr:from>
    <xdr:to>
      <xdr:col>35</xdr:col>
      <xdr:colOff>477983</xdr:colOff>
      <xdr:row>5</xdr:row>
      <xdr:rowOff>720436</xdr:rowOff>
    </xdr:to>
    <xdr:sp macro="" textlink="">
      <xdr:nvSpPr>
        <xdr:cNvPr id="254" name="TextBox 253">
          <a:extLst>
            <a:ext uri="{FF2B5EF4-FFF2-40B4-BE49-F238E27FC236}">
              <a16:creationId xmlns:a16="http://schemas.microsoft.com/office/drawing/2014/main" id="{29595AE8-FD69-4D5D-BEB4-8F9EC0EF1305}"/>
            </a:ext>
          </a:extLst>
        </xdr:cNvPr>
        <xdr:cNvSpPr txBox="1"/>
      </xdr:nvSpPr>
      <xdr:spPr>
        <a:xfrm>
          <a:off x="34296925" y="4163290"/>
          <a:ext cx="696194" cy="263237"/>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AU" sz="1400" b="1"/>
        </a:p>
      </xdr:txBody>
    </xdr:sp>
    <xdr:clientData/>
  </xdr:twoCellAnchor>
  <xdr:twoCellAnchor>
    <xdr:from>
      <xdr:col>34</xdr:col>
      <xdr:colOff>367143</xdr:colOff>
      <xdr:row>6</xdr:row>
      <xdr:rowOff>55416</xdr:rowOff>
    </xdr:from>
    <xdr:to>
      <xdr:col>35</xdr:col>
      <xdr:colOff>474519</xdr:colOff>
      <xdr:row>7</xdr:row>
      <xdr:rowOff>24244</xdr:rowOff>
    </xdr:to>
    <xdr:sp macro="" textlink="">
      <xdr:nvSpPr>
        <xdr:cNvPr id="255" name="TextBox 254">
          <a:extLst>
            <a:ext uri="{FF2B5EF4-FFF2-40B4-BE49-F238E27FC236}">
              <a16:creationId xmlns:a16="http://schemas.microsoft.com/office/drawing/2014/main" id="{22CF9826-6D7D-4449-8BE9-C272064EFEC6}"/>
            </a:ext>
          </a:extLst>
        </xdr:cNvPr>
        <xdr:cNvSpPr txBox="1"/>
      </xdr:nvSpPr>
      <xdr:spPr>
        <a:xfrm>
          <a:off x="34293461" y="4540825"/>
          <a:ext cx="696194" cy="26323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AU" sz="1400" b="1"/>
        </a:p>
      </xdr:txBody>
    </xdr:sp>
    <xdr:clientData/>
  </xdr:twoCellAnchor>
  <xdr:twoCellAnchor>
    <xdr:from>
      <xdr:col>34</xdr:col>
      <xdr:colOff>363680</xdr:colOff>
      <xdr:row>7</xdr:row>
      <xdr:rowOff>173181</xdr:rowOff>
    </xdr:from>
    <xdr:to>
      <xdr:col>35</xdr:col>
      <xdr:colOff>471056</xdr:colOff>
      <xdr:row>8</xdr:row>
      <xdr:rowOff>142009</xdr:rowOff>
    </xdr:to>
    <xdr:sp macro="" textlink="">
      <xdr:nvSpPr>
        <xdr:cNvPr id="256" name="TextBox 255">
          <a:extLst>
            <a:ext uri="{FF2B5EF4-FFF2-40B4-BE49-F238E27FC236}">
              <a16:creationId xmlns:a16="http://schemas.microsoft.com/office/drawing/2014/main" id="{E418E878-C0F7-4A9F-87E1-ECCD2CB531B1}"/>
            </a:ext>
          </a:extLst>
        </xdr:cNvPr>
        <xdr:cNvSpPr txBox="1"/>
      </xdr:nvSpPr>
      <xdr:spPr>
        <a:xfrm>
          <a:off x="34289998" y="4952999"/>
          <a:ext cx="696194" cy="26323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AU" sz="1400" b="1"/>
        </a:p>
      </xdr:txBody>
    </xdr:sp>
    <xdr:clientData/>
  </xdr:twoCellAnchor>
  <xdr:twoCellAnchor>
    <xdr:from>
      <xdr:col>36</xdr:col>
      <xdr:colOff>329044</xdr:colOff>
      <xdr:row>4</xdr:row>
      <xdr:rowOff>484909</xdr:rowOff>
    </xdr:from>
    <xdr:to>
      <xdr:col>40</xdr:col>
      <xdr:colOff>311727</xdr:colOff>
      <xdr:row>4</xdr:row>
      <xdr:rowOff>727364</xdr:rowOff>
    </xdr:to>
    <xdr:sp macro="" textlink="">
      <xdr:nvSpPr>
        <xdr:cNvPr id="257" name="TextBox 256">
          <a:extLst>
            <a:ext uri="{FF2B5EF4-FFF2-40B4-BE49-F238E27FC236}">
              <a16:creationId xmlns:a16="http://schemas.microsoft.com/office/drawing/2014/main" id="{45C4A91B-54CF-E18B-7B4F-B71BF91BE785}"/>
            </a:ext>
          </a:extLst>
        </xdr:cNvPr>
        <xdr:cNvSpPr txBox="1"/>
      </xdr:nvSpPr>
      <xdr:spPr>
        <a:xfrm>
          <a:off x="35432999" y="3273136"/>
          <a:ext cx="2337955" cy="242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Fixed Inputs</a:t>
          </a:r>
          <a:r>
            <a:rPr lang="en-AU" sz="1600" baseline="0"/>
            <a:t> (constants)</a:t>
          </a:r>
          <a:endParaRPr lang="en-AU" sz="1600"/>
        </a:p>
      </xdr:txBody>
    </xdr:sp>
    <xdr:clientData/>
  </xdr:twoCellAnchor>
  <xdr:twoCellAnchor>
    <xdr:from>
      <xdr:col>36</xdr:col>
      <xdr:colOff>325580</xdr:colOff>
      <xdr:row>4</xdr:row>
      <xdr:rowOff>897083</xdr:rowOff>
    </xdr:from>
    <xdr:to>
      <xdr:col>41</xdr:col>
      <xdr:colOff>155864</xdr:colOff>
      <xdr:row>5</xdr:row>
      <xdr:rowOff>242455</xdr:rowOff>
    </xdr:to>
    <xdr:sp macro="" textlink="">
      <xdr:nvSpPr>
        <xdr:cNvPr id="258" name="TextBox 257">
          <a:extLst>
            <a:ext uri="{FF2B5EF4-FFF2-40B4-BE49-F238E27FC236}">
              <a16:creationId xmlns:a16="http://schemas.microsoft.com/office/drawing/2014/main" id="{6BB76DC2-6E08-4F88-9E7D-C9E54C44B7F4}"/>
            </a:ext>
          </a:extLst>
        </xdr:cNvPr>
        <xdr:cNvSpPr txBox="1"/>
      </xdr:nvSpPr>
      <xdr:spPr>
        <a:xfrm>
          <a:off x="35429535" y="3685310"/>
          <a:ext cx="2774374" cy="2632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Decision variables (inputs)</a:t>
          </a:r>
        </a:p>
      </xdr:txBody>
    </xdr:sp>
    <xdr:clientData/>
  </xdr:twoCellAnchor>
  <xdr:twoCellAnchor>
    <xdr:from>
      <xdr:col>36</xdr:col>
      <xdr:colOff>322117</xdr:colOff>
      <xdr:row>5</xdr:row>
      <xdr:rowOff>426026</xdr:rowOff>
    </xdr:from>
    <xdr:to>
      <xdr:col>40</xdr:col>
      <xdr:colOff>304800</xdr:colOff>
      <xdr:row>5</xdr:row>
      <xdr:rowOff>668481</xdr:rowOff>
    </xdr:to>
    <xdr:sp macro="" textlink="">
      <xdr:nvSpPr>
        <xdr:cNvPr id="259" name="TextBox 258">
          <a:extLst>
            <a:ext uri="{FF2B5EF4-FFF2-40B4-BE49-F238E27FC236}">
              <a16:creationId xmlns:a16="http://schemas.microsoft.com/office/drawing/2014/main" id="{DE455009-F71B-4EE5-BB85-8C1096B14A1C}"/>
            </a:ext>
          </a:extLst>
        </xdr:cNvPr>
        <xdr:cNvSpPr txBox="1"/>
      </xdr:nvSpPr>
      <xdr:spPr>
        <a:xfrm>
          <a:off x="35426072" y="4132117"/>
          <a:ext cx="2337955" cy="242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Stochastic Inputs</a:t>
          </a:r>
        </a:p>
      </xdr:txBody>
    </xdr:sp>
    <xdr:clientData/>
  </xdr:twoCellAnchor>
  <xdr:twoCellAnchor>
    <xdr:from>
      <xdr:col>36</xdr:col>
      <xdr:colOff>301335</xdr:colOff>
      <xdr:row>6</xdr:row>
      <xdr:rowOff>41563</xdr:rowOff>
    </xdr:from>
    <xdr:to>
      <xdr:col>40</xdr:col>
      <xdr:colOff>284018</xdr:colOff>
      <xdr:row>6</xdr:row>
      <xdr:rowOff>284018</xdr:rowOff>
    </xdr:to>
    <xdr:sp macro="" textlink="">
      <xdr:nvSpPr>
        <xdr:cNvPr id="260" name="TextBox 259">
          <a:extLst>
            <a:ext uri="{FF2B5EF4-FFF2-40B4-BE49-F238E27FC236}">
              <a16:creationId xmlns:a16="http://schemas.microsoft.com/office/drawing/2014/main" id="{0BE39020-2C54-4912-88AF-B27AB537AE9D}"/>
            </a:ext>
          </a:extLst>
        </xdr:cNvPr>
        <xdr:cNvSpPr txBox="1"/>
      </xdr:nvSpPr>
      <xdr:spPr>
        <a:xfrm>
          <a:off x="35405290" y="4526972"/>
          <a:ext cx="2337955" cy="242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Calculated</a:t>
          </a:r>
          <a:r>
            <a:rPr lang="en-AU" sz="1600" baseline="0"/>
            <a:t> variables</a:t>
          </a:r>
          <a:endParaRPr lang="en-AU" sz="1600"/>
        </a:p>
      </xdr:txBody>
    </xdr:sp>
    <xdr:clientData/>
  </xdr:twoCellAnchor>
  <xdr:twoCellAnchor>
    <xdr:from>
      <xdr:col>36</xdr:col>
      <xdr:colOff>315189</xdr:colOff>
      <xdr:row>7</xdr:row>
      <xdr:rowOff>142009</xdr:rowOff>
    </xdr:from>
    <xdr:to>
      <xdr:col>40</xdr:col>
      <xdr:colOff>297872</xdr:colOff>
      <xdr:row>8</xdr:row>
      <xdr:rowOff>90055</xdr:rowOff>
    </xdr:to>
    <xdr:sp macro="" textlink="">
      <xdr:nvSpPr>
        <xdr:cNvPr id="261" name="TextBox 260">
          <a:extLst>
            <a:ext uri="{FF2B5EF4-FFF2-40B4-BE49-F238E27FC236}">
              <a16:creationId xmlns:a16="http://schemas.microsoft.com/office/drawing/2014/main" id="{58930060-1306-4F95-9F1E-B5D252565AC9}"/>
            </a:ext>
          </a:extLst>
        </xdr:cNvPr>
        <xdr:cNvSpPr txBox="1"/>
      </xdr:nvSpPr>
      <xdr:spPr>
        <a:xfrm>
          <a:off x="35419144" y="4921827"/>
          <a:ext cx="2337955" cy="242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Output</a:t>
          </a:r>
          <a:r>
            <a:rPr lang="en-AU" sz="1600" baseline="0"/>
            <a:t> variables</a:t>
          </a:r>
          <a:endParaRPr lang="en-AU"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387351</xdr:colOff>
      <xdr:row>19</xdr:row>
      <xdr:rowOff>82550</xdr:rowOff>
    </xdr:from>
    <xdr:to>
      <xdr:col>4</xdr:col>
      <xdr:colOff>533400</xdr:colOff>
      <xdr:row>24</xdr:row>
      <xdr:rowOff>123825</xdr:rowOff>
    </xdr:to>
    <xdr:sp macro="" textlink="">
      <xdr:nvSpPr>
        <xdr:cNvPr id="4" name="TextBox 3">
          <a:extLst>
            <a:ext uri="{FF2B5EF4-FFF2-40B4-BE49-F238E27FC236}">
              <a16:creationId xmlns:a16="http://schemas.microsoft.com/office/drawing/2014/main" id="{AA945A3F-8DB0-4CE4-9FFE-4BAC65C72F40}"/>
            </a:ext>
          </a:extLst>
        </xdr:cNvPr>
        <xdr:cNvSpPr txBox="1"/>
      </xdr:nvSpPr>
      <xdr:spPr>
        <a:xfrm>
          <a:off x="387351" y="4845050"/>
          <a:ext cx="5803899" cy="10414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t>Daily reservations are expected to fluctuate around a central peak-season demand level. Since reservation volume is relatively high, the pattern is assumed to be approximately symmetric around the average, with moderate variation caused by price, weather, weekends, and seasonal travel demand.</a:t>
          </a:r>
          <a:endParaRPr lang="en-GB" sz="1400" b="1">
            <a:solidFill>
              <a:srgbClr val="0070C0"/>
            </a:solidFill>
          </a:endParaRPr>
        </a:p>
      </xdr:txBody>
    </xdr:sp>
    <xdr:clientData/>
  </xdr:twoCellAnchor>
  <xdr:twoCellAnchor>
    <xdr:from>
      <xdr:col>8</xdr:col>
      <xdr:colOff>219075</xdr:colOff>
      <xdr:row>18</xdr:row>
      <xdr:rowOff>180974</xdr:rowOff>
    </xdr:from>
    <xdr:to>
      <xdr:col>15</xdr:col>
      <xdr:colOff>314325</xdr:colOff>
      <xdr:row>27</xdr:row>
      <xdr:rowOff>161925</xdr:rowOff>
    </xdr:to>
    <xdr:sp macro="" textlink="">
      <xdr:nvSpPr>
        <xdr:cNvPr id="3" name="TextBox 2">
          <a:extLst>
            <a:ext uri="{FF2B5EF4-FFF2-40B4-BE49-F238E27FC236}">
              <a16:creationId xmlns:a16="http://schemas.microsoft.com/office/drawing/2014/main" id="{BBF6194C-A3EF-4E33-9062-ACC573D94C4C}"/>
            </a:ext>
          </a:extLst>
        </xdr:cNvPr>
        <xdr:cNvSpPr txBox="1"/>
      </xdr:nvSpPr>
      <xdr:spPr>
        <a:xfrm>
          <a:off x="7962900" y="4743449"/>
          <a:ext cx="5114925" cy="1943101"/>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t>Walk-in guests are discrete customer arrivals occurring randomly during a fixed daily period. The Poisson distribution is appropriate because the model counts the number of same-day arrivals rather than measuring a continuous value.</a:t>
          </a:r>
        </a:p>
        <a:p>
          <a:endParaRPr lang="en-AU" sz="1400" b="1">
            <a:solidFill>
              <a:srgbClr val="0070C0"/>
            </a:solidFill>
          </a:endParaRPr>
        </a:p>
        <a:p>
          <a:r>
            <a:rPr lang="en-AU" sz="1400"/>
            <a:t>Daily reservation demand assumptions were benchmarked against publicly available Victorian alpine accommodation demand patterns during the July</a:t>
          </a:r>
          <a:r>
            <a:rPr lang="en-AU" sz="1400" baseline="0"/>
            <a:t> - </a:t>
          </a:r>
          <a:r>
            <a:rPr lang="en-AU" sz="1400"/>
            <a:t>August winter season.</a:t>
          </a:r>
          <a:endParaRPr lang="en-GB" sz="1400" b="1">
            <a:solidFill>
              <a:srgbClr val="0070C0"/>
            </a:solidFill>
          </a:endParaRPr>
        </a:p>
      </xdr:txBody>
    </xdr:sp>
    <xdr:clientData/>
  </xdr:twoCellAnchor>
  <xdr:twoCellAnchor>
    <xdr:from>
      <xdr:col>17</xdr:col>
      <xdr:colOff>577850</xdr:colOff>
      <xdr:row>18</xdr:row>
      <xdr:rowOff>177800</xdr:rowOff>
    </xdr:from>
    <xdr:to>
      <xdr:col>23</xdr:col>
      <xdr:colOff>619125</xdr:colOff>
      <xdr:row>25</xdr:row>
      <xdr:rowOff>95249</xdr:rowOff>
    </xdr:to>
    <xdr:sp macro="" textlink="">
      <xdr:nvSpPr>
        <xdr:cNvPr id="6" name="TextBox 5">
          <a:extLst>
            <a:ext uri="{FF2B5EF4-FFF2-40B4-BE49-F238E27FC236}">
              <a16:creationId xmlns:a16="http://schemas.microsoft.com/office/drawing/2014/main" id="{7853ED96-EBD7-47D2-940F-25C70808E852}"/>
            </a:ext>
          </a:extLst>
        </xdr:cNvPr>
        <xdr:cNvSpPr txBox="1"/>
      </xdr:nvSpPr>
      <xdr:spPr>
        <a:xfrm>
          <a:off x="14189075" y="4740275"/>
          <a:ext cx="8108950" cy="1365249"/>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t>Late cancellations are modelled as booking-level outcomes, where each accepted booking either cancels or does not cancel. The Binomial distribution is appropriate because the number of cancellations depends on the total accepted bookings and an estimated cancellation probability.</a:t>
          </a:r>
          <a:endParaRPr lang="en-GB" sz="1400" b="1">
            <a:solidFill>
              <a:srgbClr val="0070C0"/>
            </a:solidFill>
          </a:endParaRPr>
        </a:p>
      </xdr:txBody>
    </xdr:sp>
    <xdr:clientData/>
  </xdr:twoCellAnchor>
  <xdr:twoCellAnchor>
    <xdr:from>
      <xdr:col>26</xdr:col>
      <xdr:colOff>457201</xdr:colOff>
      <xdr:row>18</xdr:row>
      <xdr:rowOff>123824</xdr:rowOff>
    </xdr:from>
    <xdr:to>
      <xdr:col>32</xdr:col>
      <xdr:colOff>457201</xdr:colOff>
      <xdr:row>25</xdr:row>
      <xdr:rowOff>57150</xdr:rowOff>
    </xdr:to>
    <xdr:sp macro="" textlink="">
      <xdr:nvSpPr>
        <xdr:cNvPr id="8" name="TextBox 7">
          <a:extLst>
            <a:ext uri="{FF2B5EF4-FFF2-40B4-BE49-F238E27FC236}">
              <a16:creationId xmlns:a16="http://schemas.microsoft.com/office/drawing/2014/main" id="{0AEDF02F-0304-49F2-89B1-3C2B6E3336CC}"/>
            </a:ext>
          </a:extLst>
        </xdr:cNvPr>
        <xdr:cNvSpPr txBox="1"/>
      </xdr:nvSpPr>
      <xdr:spPr>
        <a:xfrm>
          <a:off x="23707726" y="4686299"/>
          <a:ext cx="6134100" cy="138112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t>Miscellaneous expenses are assumed to vary within a practical minimum and maximum range, but without a clear pattern around a specific average. This reflects a realistic management situation where the resort may understand the likely cost range but does not track these small variable expenses precisely enough to estimate a more detailed distribution.</a:t>
          </a:r>
          <a:endParaRPr lang="en-GB" sz="1400" b="1">
            <a:solidFill>
              <a:srgbClr val="0070C0"/>
            </a:solidFill>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19049</xdr:colOff>
      <xdr:row>26</xdr:row>
      <xdr:rowOff>152399</xdr:rowOff>
    </xdr:from>
    <xdr:ext cx="4829175" cy="968983"/>
    <xdr:sp macro="" textlink="">
      <xdr:nvSpPr>
        <xdr:cNvPr id="2" name="TextBox 1">
          <a:extLst>
            <a:ext uri="{FF2B5EF4-FFF2-40B4-BE49-F238E27FC236}">
              <a16:creationId xmlns:a16="http://schemas.microsoft.com/office/drawing/2014/main" id="{E1033D64-827A-4B11-A621-CF186ADAEE12}"/>
            </a:ext>
          </a:extLst>
        </xdr:cNvPr>
        <xdr:cNvSpPr txBox="1"/>
      </xdr:nvSpPr>
      <xdr:spPr>
        <a:xfrm>
          <a:off x="380999" y="6867524"/>
          <a:ext cx="4829175" cy="968983"/>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a:solidFill>
                <a:srgbClr val="FF0000"/>
              </a:solidFill>
            </a:rPr>
            <a:t>Note: </a:t>
          </a:r>
          <a:r>
            <a:rPr lang="en-AU" sz="1400" b="0">
              <a:solidFill>
                <a:srgbClr val="FF0000"/>
              </a:solidFill>
            </a:rPr>
            <a:t>Listed Inputs, </a:t>
          </a:r>
          <a:r>
            <a:rPr lang="en-AU" sz="1400" b="0">
              <a:solidFill>
                <a:srgbClr val="FF0000"/>
              </a:solidFill>
              <a:effectLst/>
              <a:latin typeface="+mn-lt"/>
              <a:ea typeface="+mn-ea"/>
              <a:cs typeface="+mn-cs"/>
            </a:rPr>
            <a:t>c</a:t>
          </a:r>
          <a:r>
            <a:rPr lang="en-AU" sz="1400" b="0">
              <a:solidFill>
                <a:srgbClr val="FF0000"/>
              </a:solidFill>
            </a:rPr>
            <a:t>alculated values &amp; outputs should be  based on your conceptual</a:t>
          </a:r>
          <a:r>
            <a:rPr lang="en-AU" sz="1400" b="0" baseline="0">
              <a:solidFill>
                <a:srgbClr val="FF0000"/>
              </a:solidFill>
            </a:rPr>
            <a:t> diagram</a:t>
          </a:r>
          <a:r>
            <a:rPr lang="en-AU" sz="1400" b="0">
              <a:solidFill>
                <a:srgbClr val="FF0000"/>
              </a:solidFill>
            </a:rPr>
            <a:t>. You are to include relevant inputs, all calculated values and</a:t>
          </a:r>
          <a:r>
            <a:rPr lang="en-AU" sz="1400" b="0" baseline="0">
              <a:solidFill>
                <a:srgbClr val="FF0000"/>
              </a:solidFill>
            </a:rPr>
            <a:t> </a:t>
          </a:r>
          <a:r>
            <a:rPr lang="en-AU" sz="1400" b="0">
              <a:solidFill>
                <a:srgbClr val="FF0000"/>
              </a:solidFill>
              <a:effectLst/>
              <a:latin typeface="+mn-lt"/>
              <a:ea typeface="+mn-ea"/>
              <a:cs typeface="+mn-cs"/>
            </a:rPr>
            <a:t>outputs</a:t>
          </a:r>
          <a:r>
            <a:rPr lang="en-AU" sz="1400" b="0" baseline="0">
              <a:solidFill>
                <a:srgbClr val="FF0000"/>
              </a:solidFill>
              <a:effectLst/>
              <a:latin typeface="+mn-lt"/>
              <a:ea typeface="+mn-ea"/>
              <a:cs typeface="+mn-cs"/>
            </a:rPr>
            <a:t> to satisfy the assumptions that you have made in the model decsription. </a:t>
          </a:r>
          <a:endParaRPr lang="en-AU" sz="1400" b="0">
            <a:solidFill>
              <a:srgbClr val="FF0000"/>
            </a:solidFill>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60</xdr:col>
      <xdr:colOff>0</xdr:colOff>
      <xdr:row>0</xdr:row>
      <xdr:rowOff>0</xdr:rowOff>
    </xdr:from>
    <xdr:to>
      <xdr:col>60</xdr:col>
      <xdr:colOff>444500</xdr:colOff>
      <xdr:row>1</xdr:row>
      <xdr:rowOff>146050</xdr:rowOff>
    </xdr:to>
    <xdr:sp macro="" textlink="">
      <xdr:nvSpPr>
        <xdr:cNvPr id="5121" name="Text Box 1">
          <a:extLst>
            <a:ext uri="{FF2B5EF4-FFF2-40B4-BE49-F238E27FC236}">
              <a16:creationId xmlns:a16="http://schemas.microsoft.com/office/drawing/2014/main" id="{5B6EE2D1-8ED9-0C7C-76E6-B34417791B42}"/>
            </a:ext>
          </a:extLst>
        </xdr:cNvPr>
        <xdr:cNvSpPr txBox="1">
          <a:spLocks noChangeArrowheads="1"/>
        </xdr:cNvSpPr>
      </xdr:nvSpPr>
      <xdr:spPr bwMode="auto">
        <a:xfrm>
          <a:off x="15233650" y="0"/>
          <a:ext cx="444500" cy="3810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AU" sz="1100" b="0" i="0" u="none" strike="noStrike" baseline="0">
              <a:solidFill>
                <a:srgbClr val="000000"/>
              </a:solidFill>
              <a:latin typeface="Calibri"/>
              <a:ea typeface="Calibri"/>
              <a:cs typeface="Calibri"/>
            </a:rPr>
            <a:t>Select one primary decision variable and provide a clear justification for your choice.</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Next, choose two possible values for this decision variable.</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Then, perform the simulation exercise twice, using the two selected values. For each run, ensure that the random components are converted into fixed values by using the Paste Special → Values option.</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Finally, record the simulated results in the 4.b worksheet.</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Provide the following details:</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Decision Variable – Value 1: Clearly state the name of the decision variable and its selected value.</a:t>
          </a:r>
        </a:p>
        <a:p>
          <a:pPr algn="l" rtl="0">
            <a:defRPr sz="1000"/>
          </a:pPr>
          <a:r>
            <a:rPr lang="en-AU" sz="1100" b="0" i="0" u="none" strike="noStrike" baseline="0">
              <a:solidFill>
                <a:srgbClr val="000000"/>
              </a:solidFill>
              <a:latin typeface="Calibri"/>
              <a:ea typeface="Calibri"/>
              <a:cs typeface="Calibri"/>
            </a:rPr>
            <a:t>Decision Variable – Value 2: Clearly state the name of the decision variable and its selected value.</a:t>
          </a:r>
        </a:p>
      </xdr:txBody>
    </xdr:sp>
    <xdr:clientData/>
  </xdr:twoCellAnchor>
  <xdr:twoCellAnchor>
    <xdr:from>
      <xdr:col>60</xdr:col>
      <xdr:colOff>0</xdr:colOff>
      <xdr:row>0</xdr:row>
      <xdr:rowOff>0</xdr:rowOff>
    </xdr:from>
    <xdr:to>
      <xdr:col>60</xdr:col>
      <xdr:colOff>444500</xdr:colOff>
      <xdr:row>1</xdr:row>
      <xdr:rowOff>146050</xdr:rowOff>
    </xdr:to>
    <xdr:sp macro="" textlink="">
      <xdr:nvSpPr>
        <xdr:cNvPr id="5122" name="Text Box 2">
          <a:extLst>
            <a:ext uri="{FF2B5EF4-FFF2-40B4-BE49-F238E27FC236}">
              <a16:creationId xmlns:a16="http://schemas.microsoft.com/office/drawing/2014/main" id="{7AFCCE09-3B64-BECB-9E60-3CA8FA4BED66}"/>
            </a:ext>
          </a:extLst>
        </xdr:cNvPr>
        <xdr:cNvSpPr txBox="1">
          <a:spLocks noChangeArrowheads="1"/>
        </xdr:cNvSpPr>
      </xdr:nvSpPr>
      <xdr:spPr bwMode="auto">
        <a:xfrm>
          <a:off x="15233650" y="0"/>
          <a:ext cx="444500" cy="3810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AU" sz="1100" b="0" i="0" u="none" strike="noStrike" baseline="0">
              <a:solidFill>
                <a:srgbClr val="000000"/>
              </a:solidFill>
              <a:latin typeface="Calibri"/>
              <a:ea typeface="Calibri"/>
              <a:cs typeface="Calibri"/>
            </a:rPr>
            <a:t>Select one primary decision variable and provide a clear justification for your choice.</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Next, choose two possible values for this decision variable.</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Then, perform the simulation exercise twice, using the two selected values. For each run, ensure that the random components are converted into fixed values by using the Paste Special → Values option.</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Finally, record the simulated results in the 4.b worksheet.</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Provide the following details:</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Decision Variable – Value 1: Clearly state the name of the decision variable and its selected value.</a:t>
          </a:r>
        </a:p>
        <a:p>
          <a:pPr algn="l" rtl="0">
            <a:defRPr sz="1000"/>
          </a:pPr>
          <a:r>
            <a:rPr lang="en-AU" sz="1100" b="0" i="0" u="none" strike="noStrike" baseline="0">
              <a:solidFill>
                <a:srgbClr val="000000"/>
              </a:solidFill>
              <a:latin typeface="Calibri"/>
              <a:ea typeface="Calibri"/>
              <a:cs typeface="Calibri"/>
            </a:rPr>
            <a:t>Decision Variable – Value 2: Clearly state the name of the decision variable and its selected value.</a:t>
          </a:r>
        </a:p>
      </xdr:txBody>
    </xdr:sp>
    <xdr:clientData/>
  </xdr:twoCellAnchor>
  <xdr:twoCellAnchor>
    <xdr:from>
      <xdr:col>59</xdr:col>
      <xdr:colOff>171449</xdr:colOff>
      <xdr:row>0</xdr:row>
      <xdr:rowOff>0</xdr:rowOff>
    </xdr:from>
    <xdr:to>
      <xdr:col>65</xdr:col>
      <xdr:colOff>314324</xdr:colOff>
      <xdr:row>19</xdr:row>
      <xdr:rowOff>28575</xdr:rowOff>
    </xdr:to>
    <xdr:sp macro="" textlink="">
      <xdr:nvSpPr>
        <xdr:cNvPr id="5123" name="Text Box 3">
          <a:extLst>
            <a:ext uri="{FF2B5EF4-FFF2-40B4-BE49-F238E27FC236}">
              <a16:creationId xmlns:a16="http://schemas.microsoft.com/office/drawing/2014/main" id="{93417BBD-CCC5-0336-3BC3-F55D74A29C37}"/>
            </a:ext>
          </a:extLst>
        </xdr:cNvPr>
        <xdr:cNvSpPr txBox="1">
          <a:spLocks noChangeArrowheads="1"/>
        </xdr:cNvSpPr>
      </xdr:nvSpPr>
      <xdr:spPr bwMode="auto">
        <a:xfrm>
          <a:off x="14601824" y="0"/>
          <a:ext cx="3267075" cy="4000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AU" sz="1100" b="0" i="0" u="none" strike="noStrike" baseline="0">
              <a:solidFill>
                <a:srgbClr val="000000"/>
              </a:solidFill>
              <a:latin typeface="Calibri"/>
              <a:ea typeface="Calibri"/>
              <a:cs typeface="Calibri"/>
            </a:rPr>
            <a:t>Select one primary decision variable and provide a clear justification for your choice.</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Next, choose two possible values for this decision variable.</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Then, perform the simulation exercise twice, using the two selected values. For each run, ensure that the random components are converted into fixed values by using the Paste Special → Values option.</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Finally, record the simulated results in the 4.b worksheet.</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Provide the following details:</a:t>
          </a:r>
        </a:p>
        <a:p>
          <a:pPr algn="l" rtl="0">
            <a:defRPr sz="1000"/>
          </a:pPr>
          <a:endParaRPr lang="en-AU" sz="1100" b="0" i="0" u="none" strike="noStrike" baseline="0">
            <a:solidFill>
              <a:srgbClr val="000000"/>
            </a:solidFill>
            <a:latin typeface="Calibri"/>
            <a:ea typeface="Calibri"/>
            <a:cs typeface="Calibri"/>
          </a:endParaRPr>
        </a:p>
        <a:p>
          <a:pPr algn="l" rtl="0">
            <a:defRPr sz="1000"/>
          </a:pPr>
          <a:r>
            <a:rPr lang="en-AU" sz="1100" b="0" i="0" u="none" strike="noStrike" baseline="0">
              <a:solidFill>
                <a:srgbClr val="000000"/>
              </a:solidFill>
              <a:latin typeface="Calibri"/>
              <a:ea typeface="Calibri"/>
              <a:cs typeface="Calibri"/>
            </a:rPr>
            <a:t>Decision Variable – Value 1: Clearly state the name of the decision variable and its selected value.</a:t>
          </a:r>
        </a:p>
        <a:p>
          <a:pPr algn="l" rtl="0">
            <a:defRPr sz="1000"/>
          </a:pPr>
          <a:r>
            <a:rPr lang="en-AU" sz="1100" b="0" i="0" u="none" strike="noStrike" baseline="0">
              <a:solidFill>
                <a:srgbClr val="000000"/>
              </a:solidFill>
              <a:latin typeface="Calibri"/>
              <a:ea typeface="Calibri"/>
              <a:cs typeface="Calibri"/>
            </a:rPr>
            <a:t>Decision Variable – Value 2: Clearly state the name of the decision variable and its selected value.</a:t>
          </a:r>
        </a:p>
      </xdr:txBody>
    </xdr:sp>
    <xdr:clientData/>
  </xdr:twoCellAnchor>
  <xdr:twoCellAnchor>
    <xdr:from>
      <xdr:col>60</xdr:col>
      <xdr:colOff>85725</xdr:colOff>
      <xdr:row>20</xdr:row>
      <xdr:rowOff>71437</xdr:rowOff>
    </xdr:from>
    <xdr:to>
      <xdr:col>61</xdr:col>
      <xdr:colOff>381000</xdr:colOff>
      <xdr:row>24</xdr:row>
      <xdr:rowOff>185737</xdr:rowOff>
    </xdr:to>
    <xdr:sp macro="" textlink="">
      <xdr:nvSpPr>
        <xdr:cNvPr id="5" name="TextBox 4">
          <a:extLst>
            <a:ext uri="{FF2B5EF4-FFF2-40B4-BE49-F238E27FC236}">
              <a16:creationId xmlns:a16="http://schemas.microsoft.com/office/drawing/2014/main" id="{81FBCCC4-095D-06D0-BDD9-5AD4A1D37BA6}"/>
            </a:ext>
          </a:extLst>
        </xdr:cNvPr>
        <xdr:cNvSpPr txBox="1"/>
      </xdr:nvSpPr>
      <xdr:spPr>
        <a:xfrm>
          <a:off x="14687550" y="4243387"/>
          <a:ext cx="88582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67</xdr:col>
      <xdr:colOff>400428</xdr:colOff>
      <xdr:row>1</xdr:row>
      <xdr:rowOff>32323</xdr:rowOff>
    </xdr:from>
    <xdr:ext cx="5855898" cy="6746142"/>
    <xdr:sp macro="" textlink="">
      <xdr:nvSpPr>
        <xdr:cNvPr id="2" name="TextBox 1">
          <a:extLst>
            <a:ext uri="{FF2B5EF4-FFF2-40B4-BE49-F238E27FC236}">
              <a16:creationId xmlns:a16="http://schemas.microsoft.com/office/drawing/2014/main" id="{453C5D70-83E8-455D-A729-D05792704D27}"/>
            </a:ext>
          </a:extLst>
        </xdr:cNvPr>
        <xdr:cNvSpPr txBox="1"/>
      </xdr:nvSpPr>
      <xdr:spPr>
        <a:xfrm>
          <a:off x="80777821" y="277252"/>
          <a:ext cx="5855898" cy="6746142"/>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800" b="1">
              <a:solidFill>
                <a:schemeClr val="tx1"/>
              </a:solidFill>
              <a:effectLst/>
              <a:latin typeface="+mn-lt"/>
              <a:ea typeface="+mn-ea"/>
              <a:cs typeface="+mn-cs"/>
            </a:rPr>
            <a:t>4.</a:t>
          </a:r>
          <a:r>
            <a:rPr lang="en-AU" sz="1800" b="1" baseline="0">
              <a:solidFill>
                <a:schemeClr val="tx1"/>
              </a:solidFill>
              <a:effectLst/>
              <a:latin typeface="+mn-lt"/>
              <a:ea typeface="+mn-ea"/>
              <a:cs typeface="+mn-cs"/>
            </a:rPr>
            <a:t> Simulated </a:t>
          </a:r>
          <a:r>
            <a:rPr lang="en-AU" sz="1800" b="1">
              <a:solidFill>
                <a:schemeClr val="tx1"/>
              </a:solidFill>
              <a:effectLst/>
              <a:latin typeface="+mn-lt"/>
              <a:ea typeface="+mn-ea"/>
              <a:cs typeface="+mn-cs"/>
            </a:rPr>
            <a:t>data worksheet</a:t>
          </a:r>
        </a:p>
        <a:p>
          <a:r>
            <a:rPr lang="en-AU" sz="1800">
              <a:solidFill>
                <a:schemeClr val="tx1"/>
              </a:solidFill>
              <a:effectLst/>
              <a:latin typeface="+mn-lt"/>
              <a:ea typeface="+mn-ea"/>
              <a:cs typeface="+mn-cs"/>
            </a:rPr>
            <a:t>Select </a:t>
          </a:r>
          <a:r>
            <a:rPr lang="en-AU" sz="1800" b="1">
              <a:solidFill>
                <a:srgbClr val="FF0000"/>
              </a:solidFill>
              <a:effectLst/>
              <a:latin typeface="+mn-lt"/>
              <a:ea typeface="+mn-ea"/>
              <a:cs typeface="+mn-cs"/>
            </a:rPr>
            <a:t>one primary decision variable</a:t>
          </a:r>
          <a:r>
            <a:rPr lang="en-AU" sz="1800">
              <a:solidFill>
                <a:srgbClr val="FF0000"/>
              </a:solidFill>
              <a:effectLst/>
              <a:latin typeface="+mn-lt"/>
              <a:ea typeface="+mn-ea"/>
              <a:cs typeface="+mn-cs"/>
            </a:rPr>
            <a:t> </a:t>
          </a:r>
          <a:r>
            <a:rPr lang="en-AU" sz="1800">
              <a:solidFill>
                <a:schemeClr val="tx1"/>
              </a:solidFill>
              <a:effectLst/>
              <a:latin typeface="+mn-lt"/>
              <a:ea typeface="+mn-ea"/>
              <a:cs typeface="+mn-cs"/>
            </a:rPr>
            <a:t>and provide a clear justification for your choice.</a:t>
          </a:r>
        </a:p>
        <a:p>
          <a:r>
            <a:rPr lang="en-AU" sz="1800">
              <a:solidFill>
                <a:schemeClr val="tx1"/>
              </a:solidFill>
              <a:effectLst/>
              <a:latin typeface="+mn-lt"/>
              <a:ea typeface="+mn-ea"/>
              <a:cs typeface="+mn-cs"/>
            </a:rPr>
            <a:t>Next, choose the  </a:t>
          </a:r>
          <a:r>
            <a:rPr lang="en-AU" sz="1800" b="1">
              <a:solidFill>
                <a:srgbClr val="FF0000"/>
              </a:solidFill>
              <a:effectLst/>
              <a:latin typeface="+mn-lt"/>
              <a:ea typeface="+mn-ea"/>
              <a:cs typeface="+mn-cs"/>
            </a:rPr>
            <a:t>two possible values</a:t>
          </a:r>
          <a:r>
            <a:rPr lang="en-AU" sz="1800">
              <a:solidFill>
                <a:srgbClr val="FF0000"/>
              </a:solidFill>
              <a:effectLst/>
              <a:latin typeface="+mn-lt"/>
              <a:ea typeface="+mn-ea"/>
              <a:cs typeface="+mn-cs"/>
            </a:rPr>
            <a:t> </a:t>
          </a:r>
          <a:r>
            <a:rPr lang="en-AU" sz="1800">
              <a:solidFill>
                <a:schemeClr val="tx1"/>
              </a:solidFill>
              <a:effectLst/>
              <a:latin typeface="+mn-lt"/>
              <a:ea typeface="+mn-ea"/>
              <a:cs typeface="+mn-cs"/>
            </a:rPr>
            <a:t>for this primary decision variable.</a:t>
          </a:r>
        </a:p>
        <a:p>
          <a:endParaRPr lang="en-AU" sz="1800">
            <a:solidFill>
              <a:schemeClr val="tx1"/>
            </a:solidFill>
            <a:effectLst/>
            <a:latin typeface="+mn-lt"/>
            <a:ea typeface="+mn-ea"/>
            <a:cs typeface="+mn-cs"/>
          </a:endParaRPr>
        </a:p>
        <a:p>
          <a:r>
            <a:rPr lang="en-AU" sz="1800">
              <a:solidFill>
                <a:schemeClr val="tx1"/>
              </a:solidFill>
              <a:effectLst/>
              <a:latin typeface="+mn-lt"/>
              <a:ea typeface="+mn-ea"/>
              <a:cs typeface="+mn-cs"/>
            </a:rPr>
            <a:t>Then, perform the simulation exercise </a:t>
          </a:r>
          <a:r>
            <a:rPr lang="en-AU" sz="1800" b="1">
              <a:solidFill>
                <a:schemeClr val="tx1"/>
              </a:solidFill>
              <a:effectLst/>
              <a:latin typeface="+mn-lt"/>
              <a:ea typeface="+mn-ea"/>
              <a:cs typeface="+mn-cs"/>
            </a:rPr>
            <a:t>twice</a:t>
          </a:r>
          <a:r>
            <a:rPr lang="en-AU" sz="1800">
              <a:solidFill>
                <a:schemeClr val="tx1"/>
              </a:solidFill>
              <a:effectLst/>
              <a:latin typeface="+mn-lt"/>
              <a:ea typeface="+mn-ea"/>
              <a:cs typeface="+mn-cs"/>
            </a:rPr>
            <a:t>, using the two selected values. </a:t>
          </a:r>
        </a:p>
        <a:p>
          <a:endParaRPr lang="en-AU" sz="1800">
            <a:solidFill>
              <a:schemeClr val="tx1"/>
            </a:solidFill>
            <a:effectLst/>
            <a:latin typeface="+mn-lt"/>
            <a:ea typeface="+mn-ea"/>
            <a:cs typeface="+mn-cs"/>
          </a:endParaRPr>
        </a:p>
        <a:p>
          <a:endParaRPr lang="en-AU" sz="1800">
            <a:solidFill>
              <a:schemeClr val="tx1"/>
            </a:solidFill>
            <a:effectLst/>
            <a:latin typeface="+mn-lt"/>
            <a:ea typeface="+mn-ea"/>
            <a:cs typeface="+mn-cs"/>
          </a:endParaRPr>
        </a:p>
        <a:p>
          <a:r>
            <a:rPr lang="en-AU" sz="1800" b="1">
              <a:solidFill>
                <a:srgbClr val="0000FF"/>
              </a:solidFill>
              <a:effectLst/>
              <a:latin typeface="+mn-lt"/>
              <a:ea typeface="+mn-ea"/>
              <a:cs typeface="+mn-cs"/>
            </a:rPr>
            <a:t>5.</a:t>
          </a:r>
          <a:r>
            <a:rPr lang="en-AU" sz="1800" b="1" baseline="0">
              <a:solidFill>
                <a:srgbClr val="0000FF"/>
              </a:solidFill>
              <a:effectLst/>
              <a:latin typeface="+mn-lt"/>
              <a:ea typeface="+mn-ea"/>
              <a:cs typeface="+mn-cs"/>
            </a:rPr>
            <a:t> </a:t>
          </a:r>
          <a:r>
            <a:rPr lang="en-AU" sz="1800" b="1">
              <a:solidFill>
                <a:srgbClr val="0000FF"/>
              </a:solidFill>
              <a:effectLst/>
              <a:latin typeface="+mn-lt"/>
              <a:ea typeface="+mn-ea"/>
              <a:cs typeface="+mn-cs"/>
            </a:rPr>
            <a:t>Simulation- Fixed values</a:t>
          </a:r>
        </a:p>
        <a:p>
          <a:r>
            <a:rPr lang="en-AU" sz="1800">
              <a:solidFill>
                <a:schemeClr val="tx1"/>
              </a:solidFill>
              <a:effectLst/>
              <a:latin typeface="+mn-lt"/>
              <a:ea typeface="+mn-ea"/>
              <a:cs typeface="+mn-cs"/>
            </a:rPr>
            <a:t>For each run, ensure that the </a:t>
          </a:r>
          <a:r>
            <a:rPr lang="en-AU" sz="1800" b="1">
              <a:solidFill>
                <a:schemeClr val="tx1"/>
              </a:solidFill>
              <a:effectLst/>
              <a:latin typeface="+mn-lt"/>
              <a:ea typeface="+mn-ea"/>
              <a:cs typeface="+mn-cs"/>
            </a:rPr>
            <a:t>random components are converted into fixed values</a:t>
          </a:r>
          <a:r>
            <a:rPr lang="en-AU" sz="1800">
              <a:solidFill>
                <a:schemeClr val="tx1"/>
              </a:solidFill>
              <a:effectLst/>
              <a:latin typeface="+mn-lt"/>
              <a:ea typeface="+mn-ea"/>
              <a:cs typeface="+mn-cs"/>
            </a:rPr>
            <a:t> by using the </a:t>
          </a:r>
          <a:r>
            <a:rPr lang="en-AU" sz="1800" i="1">
              <a:solidFill>
                <a:schemeClr val="tx1"/>
              </a:solidFill>
              <a:effectLst/>
              <a:latin typeface="+mn-lt"/>
              <a:ea typeface="+mn-ea"/>
              <a:cs typeface="+mn-cs"/>
            </a:rPr>
            <a:t>Paste Special → Values</a:t>
          </a:r>
          <a:r>
            <a:rPr lang="en-AU" sz="1800">
              <a:solidFill>
                <a:schemeClr val="tx1"/>
              </a:solidFill>
              <a:effectLst/>
              <a:latin typeface="+mn-lt"/>
              <a:ea typeface="+mn-ea"/>
              <a:cs typeface="+mn-cs"/>
            </a:rPr>
            <a:t> option.</a:t>
          </a:r>
        </a:p>
        <a:p>
          <a:r>
            <a:rPr lang="en-AU" sz="1800">
              <a:solidFill>
                <a:schemeClr val="tx1"/>
              </a:solidFill>
              <a:effectLst/>
              <a:latin typeface="+mn-lt"/>
              <a:ea typeface="+mn-ea"/>
              <a:cs typeface="+mn-cs"/>
            </a:rPr>
            <a:t>Finally, record the simulated results in the </a:t>
          </a:r>
          <a:r>
            <a:rPr lang="en-AU" sz="1800" b="1">
              <a:solidFill>
                <a:schemeClr val="tx1"/>
              </a:solidFill>
              <a:effectLst/>
              <a:latin typeface="+mn-lt"/>
              <a:ea typeface="+mn-ea"/>
              <a:cs typeface="+mn-cs"/>
            </a:rPr>
            <a:t>5.</a:t>
          </a:r>
          <a:r>
            <a:rPr lang="en-AU" sz="1800" b="1" baseline="0">
              <a:solidFill>
                <a:schemeClr val="tx1"/>
              </a:solidFill>
              <a:effectLst/>
              <a:latin typeface="+mn-lt"/>
              <a:ea typeface="+mn-ea"/>
              <a:cs typeface="+mn-cs"/>
            </a:rPr>
            <a:t> Simulation fixed values </a:t>
          </a:r>
          <a:r>
            <a:rPr lang="en-AU" sz="1800" b="1">
              <a:solidFill>
                <a:schemeClr val="tx1"/>
              </a:solidFill>
              <a:effectLst/>
              <a:latin typeface="+mn-lt"/>
              <a:ea typeface="+mn-ea"/>
              <a:cs typeface="+mn-cs"/>
            </a:rPr>
            <a:t>worksheet</a:t>
          </a:r>
          <a:r>
            <a:rPr lang="en-AU" sz="1800">
              <a:solidFill>
                <a:schemeClr val="tx1"/>
              </a:solidFill>
              <a:effectLst/>
              <a:latin typeface="+mn-lt"/>
              <a:ea typeface="+mn-ea"/>
              <a:cs typeface="+mn-cs"/>
            </a:rPr>
            <a:t>.</a:t>
          </a:r>
        </a:p>
        <a:p>
          <a:endParaRPr lang="en-AU" sz="1800">
            <a:solidFill>
              <a:schemeClr val="tx1"/>
            </a:solidFill>
            <a:effectLst/>
            <a:latin typeface="+mn-lt"/>
            <a:ea typeface="+mn-ea"/>
            <a:cs typeface="+mn-cs"/>
          </a:endParaRPr>
        </a:p>
        <a:p>
          <a:r>
            <a:rPr lang="en-AU" sz="1800">
              <a:solidFill>
                <a:srgbClr val="0000FF"/>
              </a:solidFill>
              <a:effectLst/>
              <a:latin typeface="+mn-lt"/>
              <a:ea typeface="+mn-ea"/>
              <a:cs typeface="+mn-cs"/>
            </a:rPr>
            <a:t>Provide the following details:</a:t>
          </a:r>
        </a:p>
        <a:p>
          <a:pPr lvl="0"/>
          <a:r>
            <a:rPr lang="en-AU" sz="1800" b="1">
              <a:solidFill>
                <a:schemeClr val="tx1"/>
              </a:solidFill>
              <a:effectLst/>
              <a:latin typeface="+mn-lt"/>
              <a:ea typeface="+mn-ea"/>
              <a:cs typeface="+mn-cs"/>
            </a:rPr>
            <a:t>Decision Variable – Value 1:</a:t>
          </a:r>
          <a:r>
            <a:rPr lang="en-AU" sz="1800">
              <a:solidFill>
                <a:schemeClr val="tx1"/>
              </a:solidFill>
              <a:effectLst/>
              <a:latin typeface="+mn-lt"/>
              <a:ea typeface="+mn-ea"/>
              <a:cs typeface="+mn-cs"/>
            </a:rPr>
            <a:t> Clearly state the name of the decision variable and its selected value. </a:t>
          </a:r>
        </a:p>
        <a:p>
          <a:pPr lvl="0"/>
          <a:endParaRPr lang="en-AU" sz="1800">
            <a:solidFill>
              <a:schemeClr val="tx1"/>
            </a:solidFill>
            <a:effectLst/>
            <a:latin typeface="+mn-lt"/>
            <a:ea typeface="+mn-ea"/>
            <a:cs typeface="+mn-cs"/>
          </a:endParaRPr>
        </a:p>
        <a:p>
          <a:pPr lvl="0"/>
          <a:r>
            <a:rPr lang="en-AU" sz="1800" b="1">
              <a:solidFill>
                <a:schemeClr val="tx1"/>
              </a:solidFill>
              <a:effectLst/>
              <a:latin typeface="+mn-lt"/>
              <a:ea typeface="+mn-ea"/>
              <a:cs typeface="+mn-cs"/>
            </a:rPr>
            <a:t>Decision Variable – Value 2:</a:t>
          </a:r>
          <a:r>
            <a:rPr lang="en-AU" sz="1800">
              <a:solidFill>
                <a:schemeClr val="tx1"/>
              </a:solidFill>
              <a:effectLst/>
              <a:latin typeface="+mn-lt"/>
              <a:ea typeface="+mn-ea"/>
              <a:cs typeface="+mn-cs"/>
            </a:rPr>
            <a:t> Clearly state the name of the decision variable and its selected value.</a:t>
          </a:r>
        </a:p>
        <a:p>
          <a:endParaRPr lang="en-AU" sz="1100"/>
        </a:p>
      </xdr:txBody>
    </xdr:sp>
    <xdr:clientData/>
  </xdr:oneCellAnchor>
  <xdr:twoCellAnchor>
    <xdr:from>
      <xdr:col>22</xdr:col>
      <xdr:colOff>31751</xdr:colOff>
      <xdr:row>2</xdr:row>
      <xdr:rowOff>206375</xdr:rowOff>
    </xdr:from>
    <xdr:to>
      <xdr:col>31</xdr:col>
      <xdr:colOff>269876</xdr:colOff>
      <xdr:row>20</xdr:row>
      <xdr:rowOff>47625</xdr:rowOff>
    </xdr:to>
    <xdr:graphicFrame macro="">
      <xdr:nvGraphicFramePr>
        <xdr:cNvPr id="4" name="Chart 3">
          <a:extLst>
            <a:ext uri="{FF2B5EF4-FFF2-40B4-BE49-F238E27FC236}">
              <a16:creationId xmlns:a16="http://schemas.microsoft.com/office/drawing/2014/main" id="{AA3D4831-EA1E-497D-93C3-F97C4BFE1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23</xdr:row>
      <xdr:rowOff>0</xdr:rowOff>
    </xdr:from>
    <xdr:to>
      <xdr:col>31</xdr:col>
      <xdr:colOff>238125</xdr:colOff>
      <xdr:row>40</xdr:row>
      <xdr:rowOff>127000</xdr:rowOff>
    </xdr:to>
    <xdr:graphicFrame macro="">
      <xdr:nvGraphicFramePr>
        <xdr:cNvPr id="6" name="Chart 5">
          <a:extLst>
            <a:ext uri="{FF2B5EF4-FFF2-40B4-BE49-F238E27FC236}">
              <a16:creationId xmlns:a16="http://schemas.microsoft.com/office/drawing/2014/main" id="{B429D44F-037C-4EBA-8B22-3A7D3081F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587374</xdr:colOff>
      <xdr:row>43</xdr:row>
      <xdr:rowOff>0</xdr:rowOff>
    </xdr:from>
    <xdr:to>
      <xdr:col>31</xdr:col>
      <xdr:colOff>317499</xdr:colOff>
      <xdr:row>60</xdr:row>
      <xdr:rowOff>127000</xdr:rowOff>
    </xdr:to>
    <xdr:graphicFrame macro="">
      <xdr:nvGraphicFramePr>
        <xdr:cNvPr id="7" name="Chart 6">
          <a:extLst>
            <a:ext uri="{FF2B5EF4-FFF2-40B4-BE49-F238E27FC236}">
              <a16:creationId xmlns:a16="http://schemas.microsoft.com/office/drawing/2014/main" id="{FFB64DCE-5521-42E5-9D54-F2764C921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63500</xdr:colOff>
      <xdr:row>83</xdr:row>
      <xdr:rowOff>0</xdr:rowOff>
    </xdr:from>
    <xdr:to>
      <xdr:col>31</xdr:col>
      <xdr:colOff>381000</xdr:colOff>
      <xdr:row>100</xdr:row>
      <xdr:rowOff>127000</xdr:rowOff>
    </xdr:to>
    <xdr:graphicFrame macro="">
      <xdr:nvGraphicFramePr>
        <xdr:cNvPr id="8" name="Chart 7">
          <a:extLst>
            <a:ext uri="{FF2B5EF4-FFF2-40B4-BE49-F238E27FC236}">
              <a16:creationId xmlns:a16="http://schemas.microsoft.com/office/drawing/2014/main" id="{C7AF318C-BC6C-49D5-AB8A-46E145F59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15875</xdr:colOff>
      <xdr:row>102</xdr:row>
      <xdr:rowOff>111125</xdr:rowOff>
    </xdr:from>
    <xdr:to>
      <xdr:col>31</xdr:col>
      <xdr:colOff>333375</xdr:colOff>
      <xdr:row>120</xdr:row>
      <xdr:rowOff>31750</xdr:rowOff>
    </xdr:to>
    <xdr:graphicFrame macro="">
      <xdr:nvGraphicFramePr>
        <xdr:cNvPr id="9" name="Chart 8">
          <a:extLst>
            <a:ext uri="{FF2B5EF4-FFF2-40B4-BE49-F238E27FC236}">
              <a16:creationId xmlns:a16="http://schemas.microsoft.com/office/drawing/2014/main" id="{4E8821F7-9065-42BE-9C34-D6206C29A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0</xdr:colOff>
      <xdr:row>64</xdr:row>
      <xdr:rowOff>0</xdr:rowOff>
    </xdr:from>
    <xdr:to>
      <xdr:col>31</xdr:col>
      <xdr:colOff>317500</xdr:colOff>
      <xdr:row>81</xdr:row>
      <xdr:rowOff>127000</xdr:rowOff>
    </xdr:to>
    <xdr:graphicFrame macro="">
      <xdr:nvGraphicFramePr>
        <xdr:cNvPr id="10" name="Chart 9">
          <a:extLst>
            <a:ext uri="{FF2B5EF4-FFF2-40B4-BE49-F238E27FC236}">
              <a16:creationId xmlns:a16="http://schemas.microsoft.com/office/drawing/2014/main" id="{D425C6A3-AA7B-4D4F-BA09-FAE82F6AD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55</xdr:col>
      <xdr:colOff>31751</xdr:colOff>
      <xdr:row>6</xdr:row>
      <xdr:rowOff>0</xdr:rowOff>
    </xdr:from>
    <xdr:to>
      <xdr:col>64</xdr:col>
      <xdr:colOff>92983</xdr:colOff>
      <xdr:row>23</xdr:row>
      <xdr:rowOff>127001</xdr:rowOff>
    </xdr:to>
    <xdr:graphicFrame macro="">
      <xdr:nvGraphicFramePr>
        <xdr:cNvPr id="11" name="Chart 10">
          <a:extLst>
            <a:ext uri="{FF2B5EF4-FFF2-40B4-BE49-F238E27FC236}">
              <a16:creationId xmlns:a16="http://schemas.microsoft.com/office/drawing/2014/main" id="{076FA6DE-81E9-4CE3-A457-1FEF9FF7C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55</xdr:col>
      <xdr:colOff>0</xdr:colOff>
      <xdr:row>26</xdr:row>
      <xdr:rowOff>79376</xdr:rowOff>
    </xdr:from>
    <xdr:to>
      <xdr:col>64</xdr:col>
      <xdr:colOff>61232</xdr:colOff>
      <xdr:row>44</xdr:row>
      <xdr:rowOff>2268</xdr:rowOff>
    </xdr:to>
    <xdr:graphicFrame macro="">
      <xdr:nvGraphicFramePr>
        <xdr:cNvPr id="12" name="Chart 11">
          <a:extLst>
            <a:ext uri="{FF2B5EF4-FFF2-40B4-BE49-F238E27FC236}">
              <a16:creationId xmlns:a16="http://schemas.microsoft.com/office/drawing/2014/main" id="{1333575C-F873-46F4-A03F-6948BB1E6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55</xdr:col>
      <xdr:colOff>2267</xdr:colOff>
      <xdr:row>46</xdr:row>
      <xdr:rowOff>79376</xdr:rowOff>
    </xdr:from>
    <xdr:to>
      <xdr:col>64</xdr:col>
      <xdr:colOff>140606</xdr:colOff>
      <xdr:row>64</xdr:row>
      <xdr:rowOff>2268</xdr:rowOff>
    </xdr:to>
    <xdr:graphicFrame macro="">
      <xdr:nvGraphicFramePr>
        <xdr:cNvPr id="13" name="Chart 12">
          <a:extLst>
            <a:ext uri="{FF2B5EF4-FFF2-40B4-BE49-F238E27FC236}">
              <a16:creationId xmlns:a16="http://schemas.microsoft.com/office/drawing/2014/main" id="{897BC72E-478B-46D2-BAC4-1DED2BD06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55</xdr:col>
      <xdr:colOff>63500</xdr:colOff>
      <xdr:row>86</xdr:row>
      <xdr:rowOff>79376</xdr:rowOff>
    </xdr:from>
    <xdr:to>
      <xdr:col>64</xdr:col>
      <xdr:colOff>204107</xdr:colOff>
      <xdr:row>104</xdr:row>
      <xdr:rowOff>2268</xdr:rowOff>
    </xdr:to>
    <xdr:graphicFrame macro="">
      <xdr:nvGraphicFramePr>
        <xdr:cNvPr id="14" name="Chart 13">
          <a:extLst>
            <a:ext uri="{FF2B5EF4-FFF2-40B4-BE49-F238E27FC236}">
              <a16:creationId xmlns:a16="http://schemas.microsoft.com/office/drawing/2014/main" id="{4715A4CD-6D11-498E-9751-2032F624C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55</xdr:col>
      <xdr:colOff>15875</xdr:colOff>
      <xdr:row>105</xdr:row>
      <xdr:rowOff>190500</xdr:rowOff>
    </xdr:from>
    <xdr:to>
      <xdr:col>64</xdr:col>
      <xdr:colOff>156482</xdr:colOff>
      <xdr:row>123</xdr:row>
      <xdr:rowOff>111126</xdr:rowOff>
    </xdr:to>
    <xdr:graphicFrame macro="">
      <xdr:nvGraphicFramePr>
        <xdr:cNvPr id="15" name="Chart 14">
          <a:extLst>
            <a:ext uri="{FF2B5EF4-FFF2-40B4-BE49-F238E27FC236}">
              <a16:creationId xmlns:a16="http://schemas.microsoft.com/office/drawing/2014/main" id="{9A2294D6-65AC-4C1E-BF1C-C74BD3FD4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55</xdr:col>
      <xdr:colOff>0</xdr:colOff>
      <xdr:row>67</xdr:row>
      <xdr:rowOff>79376</xdr:rowOff>
    </xdr:from>
    <xdr:to>
      <xdr:col>64</xdr:col>
      <xdr:colOff>140607</xdr:colOff>
      <xdr:row>85</xdr:row>
      <xdr:rowOff>2268</xdr:rowOff>
    </xdr:to>
    <xdr:graphicFrame macro="">
      <xdr:nvGraphicFramePr>
        <xdr:cNvPr id="16" name="Chart 15">
          <a:extLst>
            <a:ext uri="{FF2B5EF4-FFF2-40B4-BE49-F238E27FC236}">
              <a16:creationId xmlns:a16="http://schemas.microsoft.com/office/drawing/2014/main" id="{8B899B65-3EED-49C4-AE47-6B75CC95D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266700</xdr:colOff>
      <xdr:row>24</xdr:row>
      <xdr:rowOff>19050</xdr:rowOff>
    </xdr:from>
    <xdr:to>
      <xdr:col>8</xdr:col>
      <xdr:colOff>276225</xdr:colOff>
      <xdr:row>54</xdr:row>
      <xdr:rowOff>67236</xdr:rowOff>
    </xdr:to>
    <xdr:sp macro="" textlink="">
      <xdr:nvSpPr>
        <xdr:cNvPr id="2" name="TextBox 1">
          <a:extLst>
            <a:ext uri="{FF2B5EF4-FFF2-40B4-BE49-F238E27FC236}">
              <a16:creationId xmlns:a16="http://schemas.microsoft.com/office/drawing/2014/main" id="{94A9FC52-6BD7-4F0C-93CC-4FDA28ACF781}"/>
            </a:ext>
          </a:extLst>
        </xdr:cNvPr>
        <xdr:cNvSpPr txBox="1"/>
      </xdr:nvSpPr>
      <xdr:spPr>
        <a:xfrm>
          <a:off x="266700" y="5263403"/>
          <a:ext cx="10061201" cy="6099362"/>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0000FF"/>
              </a:solidFill>
            </a:rPr>
            <a:t>Findings:</a:t>
          </a:r>
        </a:p>
        <a:p>
          <a:r>
            <a:rPr lang="en-AU" sz="1400" b="1"/>
            <a:t>Profit Risk Profiling</a:t>
          </a:r>
        </a:p>
        <a:p>
          <a:r>
            <a:rPr lang="en-AU" sz="1400"/>
            <a:t>The $499 pricing strategy generated highly stable profitability, with no simulation trials producing a financial loss or profit below $150K. </a:t>
          </a:r>
        </a:p>
        <a:p>
          <a:r>
            <a:rPr lang="en-AU" sz="1400"/>
            <a:t>The most likely profit outcome falls within the $158K-$162K interval, representing 55.3% of all simulation trials. </a:t>
          </a:r>
        </a:p>
        <a:p>
          <a:r>
            <a:rPr lang="en-AU" sz="1400"/>
            <a:t>Approximately 34.4% of simulations generated profits between $155K and $158K, indicating relatively low variability around the expected profit level. </a:t>
          </a:r>
        </a:p>
        <a:p>
          <a:r>
            <a:rPr lang="en-AU" sz="1400"/>
            <a:t>Only 5.2% of simulations exceeded $162K profit, suggesting that while upside potential exists, the pricing strategy mainly produces stable rather than highly aggressive profit outcomes. </a:t>
          </a:r>
        </a:p>
        <a:p>
          <a:r>
            <a:rPr lang="en-AU" sz="1400"/>
            <a:t>The highest profit intervals were generally associated with online reservation volumes between approximately 640 and 700 bookings, indicating that booking demand remains the primary driver of profitability. </a:t>
          </a:r>
        </a:p>
        <a:p>
          <a:r>
            <a:rPr lang="en-AU" sz="1400" b="1"/>
            <a:t>Compensation Risk Frequency</a:t>
          </a:r>
        </a:p>
        <a:p>
          <a:r>
            <a:rPr lang="en-AU" sz="1400"/>
            <a:t>Overbooking risk remained very low under the $499 pricing strategy. </a:t>
          </a:r>
        </a:p>
        <a:p>
          <a:r>
            <a:rPr lang="en-AU" sz="1400"/>
            <a:t>In 97.9% of simulation trials, no guest compensation was required due to overbooking. </a:t>
          </a:r>
        </a:p>
        <a:p>
          <a:r>
            <a:rPr lang="en-AU" sz="1400"/>
            <a:t>Minor overbooking incidents involving 1–3 guests occurred in only 1.5% of simulations. </a:t>
          </a:r>
        </a:p>
        <a:p>
          <a:r>
            <a:rPr lang="en-AU" sz="1400"/>
            <a:t>OIverbooking</a:t>
          </a:r>
          <a:r>
            <a:rPr lang="en-AU" sz="1400" baseline="0"/>
            <a:t> </a:t>
          </a:r>
          <a:r>
            <a:rPr lang="en-AU" sz="1400"/>
            <a:t>events were extremely rare, with almost no scenarios exceeding five displaced guests. </a:t>
          </a:r>
        </a:p>
        <a:p>
          <a:r>
            <a:rPr lang="en-AU" sz="1400"/>
            <a:t>The results suggest that the lower room price generates strong occupancy performance while still maintaining acceptable operational risk under the selected overbooking policy. </a:t>
          </a:r>
        </a:p>
        <a:p>
          <a:r>
            <a:rPr lang="en-AU" sz="1400" b="1"/>
            <a:t>Vacant Room / Occupancy Risk</a:t>
          </a:r>
        </a:p>
        <a:p>
          <a:r>
            <a:rPr lang="en-AU" sz="1400"/>
            <a:t>The resort most frequently operated within the 96%-98% occupancy range, occurring in 45.3% of all simulation trials. </a:t>
          </a:r>
        </a:p>
        <a:p>
          <a:r>
            <a:rPr lang="en-AU" sz="1400"/>
            <a:t>A further 25.7% of simulations achieved occupancy levels between 98% and below full capacity, indicating highly efficient room utilisation. </a:t>
          </a:r>
        </a:p>
        <a:p>
          <a:r>
            <a:rPr lang="en-AU" sz="1400"/>
            <a:t>Full occupancy was achieved in only 3% of trials, suggesting that the pricing strategy generally maintains a small operational capacity buffer rather than consistently selling out. </a:t>
          </a:r>
        </a:p>
        <a:p>
          <a:r>
            <a:rPr lang="en-AU" sz="1400"/>
            <a:t>The probability of occupancy below 94% remained relatively low, indicating that the $499 pricing strategy supports stable accommodation utilisation throughout the peak season.</a:t>
          </a:r>
        </a:p>
        <a:p>
          <a:endParaRPr lang="en-GB" sz="1400" b="1">
            <a:solidFill>
              <a:srgbClr val="0000FF"/>
            </a:solidFill>
          </a:endParaRPr>
        </a:p>
      </xdr:txBody>
    </xdr:sp>
    <xdr:clientData/>
  </xdr:twoCellAnchor>
  <xdr:twoCellAnchor>
    <xdr:from>
      <xdr:col>11</xdr:col>
      <xdr:colOff>552450</xdr:colOff>
      <xdr:row>23</xdr:row>
      <xdr:rowOff>190500</xdr:rowOff>
    </xdr:from>
    <xdr:to>
      <xdr:col>18</xdr:col>
      <xdr:colOff>276225</xdr:colOff>
      <xdr:row>59</xdr:row>
      <xdr:rowOff>145676</xdr:rowOff>
    </xdr:to>
    <xdr:sp macro="" textlink="">
      <xdr:nvSpPr>
        <xdr:cNvPr id="4" name="TextBox 3">
          <a:extLst>
            <a:ext uri="{FF2B5EF4-FFF2-40B4-BE49-F238E27FC236}">
              <a16:creationId xmlns:a16="http://schemas.microsoft.com/office/drawing/2014/main" id="{71EC21FE-7BD1-4D13-BDBA-0C93CABB3B89}"/>
            </a:ext>
          </a:extLst>
        </xdr:cNvPr>
        <xdr:cNvSpPr txBox="1"/>
      </xdr:nvSpPr>
      <xdr:spPr>
        <a:xfrm>
          <a:off x="12072097" y="5233147"/>
          <a:ext cx="7971304" cy="7216588"/>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0000FF"/>
              </a:solidFill>
            </a:rPr>
            <a:t>Findings:</a:t>
          </a:r>
        </a:p>
        <a:p>
          <a:r>
            <a:rPr lang="en-AU" sz="1400" b="1"/>
            <a:t>Profit Risk Profiling</a:t>
          </a:r>
        </a:p>
        <a:p>
          <a:r>
            <a:rPr lang="en-AU" sz="1400"/>
            <a:t>The $599 pricing strategy generated substantially higher profitability overall, with 88.9% of simulation trials producing profits between $200K and $210K. </a:t>
          </a:r>
        </a:p>
        <a:p>
          <a:r>
            <a:rPr lang="en-AU" sz="1400"/>
            <a:t>Financial losses remained virtually non-existent, with almost all simulation outcomes remaining strongly profitable. </a:t>
          </a:r>
        </a:p>
        <a:p>
          <a:r>
            <a:rPr lang="en-AU" sz="1400"/>
            <a:t>Profit variability was lower than the $499 scenario, as most outcomes concentrated within a narrower high-profit interval. </a:t>
          </a:r>
        </a:p>
        <a:p>
          <a:r>
            <a:rPr lang="en-AU" sz="1400"/>
            <a:t>Only a small proportion of trials generated profits below $190K, indicating strong revenue stability under premium pricing conditions. </a:t>
          </a:r>
        </a:p>
        <a:p>
          <a:r>
            <a:rPr lang="en-AU" sz="1400"/>
            <a:t>Profit outcomes were driven by reservation demand levels generally ranging between approximately 620 and 640 online reservations, suggesting that higher pricing reduced demand volume while significantly improving revenue margins. </a:t>
          </a:r>
        </a:p>
        <a:p>
          <a:r>
            <a:rPr lang="en-AU" sz="1400" b="1"/>
            <a:t>Compensation Risk Frequency</a:t>
          </a:r>
        </a:p>
        <a:p>
          <a:r>
            <a:rPr lang="en-AU" sz="1400"/>
            <a:t>Compensation risk increased noticeably under the $599 pricing strategy. </a:t>
          </a:r>
        </a:p>
        <a:p>
          <a:r>
            <a:rPr lang="en-AU" sz="1400"/>
            <a:t>The probability of requiring no compensation declined from 97.9% to 93.0%. </a:t>
          </a:r>
        </a:p>
        <a:p>
          <a:r>
            <a:rPr lang="en-AU" sz="1400"/>
            <a:t>Moderate and severe overbooking events became more frequent, including scenarios involving more than 10 displaced guests. </a:t>
          </a:r>
        </a:p>
        <a:p>
          <a:r>
            <a:rPr lang="en-AU" sz="1400"/>
            <a:t>The higher room price appears to increase financial exposure when overbooking occurs because compensation costs are directly linked to the room rate charged. </a:t>
          </a:r>
        </a:p>
        <a:p>
          <a:r>
            <a:rPr lang="en-AU" sz="1400"/>
            <a:t>While operational risk increased, the significantly stronger profitability suggests that the premium pricing strategy may still be financially attractive depending on management’s risk tolerance. </a:t>
          </a:r>
        </a:p>
        <a:p>
          <a:r>
            <a:rPr lang="en-AU" sz="1400" b="1"/>
            <a:t>Vacant Room / Occupancy Risk</a:t>
          </a:r>
        </a:p>
        <a:p>
          <a:r>
            <a:rPr lang="en-AU" sz="1400"/>
            <a:t>Occupancy performance remained strong despite the higher room price. </a:t>
          </a:r>
        </a:p>
        <a:p>
          <a:r>
            <a:rPr lang="en-AU" sz="1400"/>
            <a:t>The most common occupancy range shifted upward to 98%-below 100%, occurring in 43.1% of simulations. </a:t>
          </a:r>
        </a:p>
        <a:p>
          <a:r>
            <a:rPr lang="en-AU" sz="1400"/>
            <a:t>Full occupancy increased substantially to 10% of all trials, compared with only 3% under the $499 pricing strategy. </a:t>
          </a:r>
        </a:p>
        <a:p>
          <a:r>
            <a:rPr lang="en-AU" sz="1400"/>
            <a:t>Lower occupancy ranges became less common overall, indicating that demand remained strong despite the premium pricing approach. </a:t>
          </a:r>
        </a:p>
        <a:p>
          <a:r>
            <a:rPr lang="en-AU" sz="1400"/>
            <a:t>The results suggest that the resort may possess relatively inelastic peak-season demand, where higher pricing reduces reservation volume only moderately while substantially increasing profitability.</a:t>
          </a:r>
        </a:p>
        <a:p>
          <a:endParaRPr lang="en-GB" sz="1400" b="1">
            <a:solidFill>
              <a:srgbClr val="0000FF"/>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552450</xdr:colOff>
      <xdr:row>3</xdr:row>
      <xdr:rowOff>200025</xdr:rowOff>
    </xdr:from>
    <xdr:to>
      <xdr:col>9</xdr:col>
      <xdr:colOff>847329</xdr:colOff>
      <xdr:row>16</xdr:row>
      <xdr:rowOff>104379</xdr:rowOff>
    </xdr:to>
    <xdr:graphicFrame macro="">
      <xdr:nvGraphicFramePr>
        <xdr:cNvPr id="2" name="Chart 1">
          <a:extLst>
            <a:ext uri="{FF2B5EF4-FFF2-40B4-BE49-F238E27FC236}">
              <a16:creationId xmlns:a16="http://schemas.microsoft.com/office/drawing/2014/main" id="{9CCBC9D6-AF1C-41A7-8F99-613F921A3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790575</xdr:colOff>
      <xdr:row>3</xdr:row>
      <xdr:rowOff>247650</xdr:rowOff>
    </xdr:from>
    <xdr:to>
      <xdr:col>26</xdr:col>
      <xdr:colOff>495300</xdr:colOff>
      <xdr:row>16</xdr:row>
      <xdr:rowOff>83344</xdr:rowOff>
    </xdr:to>
    <xdr:graphicFrame macro="">
      <xdr:nvGraphicFramePr>
        <xdr:cNvPr id="4" name="Chart 3">
          <a:extLst>
            <a:ext uri="{FF2B5EF4-FFF2-40B4-BE49-F238E27FC236}">
              <a16:creationId xmlns:a16="http://schemas.microsoft.com/office/drawing/2014/main" id="{C5FB620D-0C05-4C2D-9000-0254161B5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0</xdr:colOff>
      <xdr:row>17</xdr:row>
      <xdr:rowOff>0</xdr:rowOff>
    </xdr:from>
    <xdr:to>
      <xdr:col>35</xdr:col>
      <xdr:colOff>361950</xdr:colOff>
      <xdr:row>32</xdr:row>
      <xdr:rowOff>221455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AC8BFDA-08FD-43DC-9250-A117B62370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193625" y="4533900"/>
              <a:ext cx="4333875" cy="4202905"/>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390526</xdr:colOff>
      <xdr:row>17</xdr:row>
      <xdr:rowOff>0</xdr:rowOff>
    </xdr:from>
    <xdr:to>
      <xdr:col>43</xdr:col>
      <xdr:colOff>161926</xdr:colOff>
      <xdr:row>32</xdr:row>
      <xdr:rowOff>221455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BEDAC2A8-4A75-4B86-897F-47BC0C971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775276" y="4533900"/>
              <a:ext cx="5200650" cy="4202905"/>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395287</xdr:colOff>
      <xdr:row>41</xdr:row>
      <xdr:rowOff>252412</xdr:rowOff>
    </xdr:from>
    <xdr:to>
      <xdr:col>6</xdr:col>
      <xdr:colOff>166687</xdr:colOff>
      <xdr:row>53</xdr:row>
      <xdr:rowOff>100012</xdr:rowOff>
    </xdr:to>
    <xdr:graphicFrame macro="">
      <xdr:nvGraphicFramePr>
        <xdr:cNvPr id="8" name="Chart 7">
          <a:extLst>
            <a:ext uri="{FF2B5EF4-FFF2-40B4-BE49-F238E27FC236}">
              <a16:creationId xmlns:a16="http://schemas.microsoft.com/office/drawing/2014/main" id="{EF2E2D82-B15A-DD3F-1E11-564741D4F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357187</xdr:colOff>
      <xdr:row>42</xdr:row>
      <xdr:rowOff>4762</xdr:rowOff>
    </xdr:from>
    <xdr:to>
      <xdr:col>21</xdr:col>
      <xdr:colOff>966787</xdr:colOff>
      <xdr:row>53</xdr:row>
      <xdr:rowOff>119062</xdr:rowOff>
    </xdr:to>
    <xdr:graphicFrame macro="">
      <xdr:nvGraphicFramePr>
        <xdr:cNvPr id="9" name="Chart 8">
          <a:extLst>
            <a:ext uri="{FF2B5EF4-FFF2-40B4-BE49-F238E27FC236}">
              <a16:creationId xmlns:a16="http://schemas.microsoft.com/office/drawing/2014/main" id="{1520E4D0-961A-C698-5B99-B53D1EC47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395287</xdr:colOff>
      <xdr:row>55</xdr:row>
      <xdr:rowOff>166687</xdr:rowOff>
    </xdr:from>
    <xdr:to>
      <xdr:col>6</xdr:col>
      <xdr:colOff>166687</xdr:colOff>
      <xdr:row>69</xdr:row>
      <xdr:rowOff>4762</xdr:rowOff>
    </xdr:to>
    <xdr:graphicFrame macro="">
      <xdr:nvGraphicFramePr>
        <xdr:cNvPr id="10" name="Chart 9">
          <a:extLst>
            <a:ext uri="{FF2B5EF4-FFF2-40B4-BE49-F238E27FC236}">
              <a16:creationId xmlns:a16="http://schemas.microsoft.com/office/drawing/2014/main" id="{884E9077-5969-4462-6991-A75261BFE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333375</xdr:colOff>
      <xdr:row>56</xdr:row>
      <xdr:rowOff>76200</xdr:rowOff>
    </xdr:from>
    <xdr:to>
      <xdr:col>21</xdr:col>
      <xdr:colOff>942975</xdr:colOff>
      <xdr:row>69</xdr:row>
      <xdr:rowOff>104775</xdr:rowOff>
    </xdr:to>
    <xdr:graphicFrame macro="">
      <xdr:nvGraphicFramePr>
        <xdr:cNvPr id="11" name="Chart 10">
          <a:extLst>
            <a:ext uri="{FF2B5EF4-FFF2-40B4-BE49-F238E27FC236}">
              <a16:creationId xmlns:a16="http://schemas.microsoft.com/office/drawing/2014/main" id="{19653C57-9058-4329-BE24-98EAEB0BE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72</xdr:row>
      <xdr:rowOff>0</xdr:rowOff>
    </xdr:from>
    <xdr:to>
      <xdr:col>12</xdr:col>
      <xdr:colOff>827554</xdr:colOff>
      <xdr:row>91</xdr:row>
      <xdr:rowOff>89647</xdr:rowOff>
    </xdr:to>
    <xdr:sp macro="" textlink="">
      <xdr:nvSpPr>
        <xdr:cNvPr id="12" name="TextBox 11">
          <a:extLst>
            <a:ext uri="{FF2B5EF4-FFF2-40B4-BE49-F238E27FC236}">
              <a16:creationId xmlns:a16="http://schemas.microsoft.com/office/drawing/2014/main" id="{E4A29F9B-874C-4896-942A-9924744D3A0D}"/>
            </a:ext>
          </a:extLst>
        </xdr:cNvPr>
        <xdr:cNvSpPr txBox="1"/>
      </xdr:nvSpPr>
      <xdr:spPr>
        <a:xfrm>
          <a:off x="1355912" y="17458765"/>
          <a:ext cx="10061201" cy="3709147"/>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0000FF"/>
              </a:solidFill>
            </a:rPr>
            <a:t>Findings:</a:t>
          </a:r>
        </a:p>
        <a:p>
          <a:r>
            <a:rPr lang="en-AU" sz="1400" b="1"/>
            <a:t>Daily Profit</a:t>
          </a:r>
        </a:p>
        <a:p>
          <a:r>
            <a:rPr lang="en-AU" sz="1400"/>
            <a:t>Daily profit outcomes remained highly stable, with most simulations concentrated within a narrow profit range. </a:t>
          </a:r>
        </a:p>
        <a:p>
          <a:r>
            <a:rPr lang="en-AU" sz="1400"/>
            <a:t>The lower pricing strategy generated consistent profitability with very limited downside risk. </a:t>
          </a:r>
        </a:p>
        <a:p>
          <a:r>
            <a:rPr lang="en-AU" sz="1400"/>
            <a:t>Profit volatility remained relatively low, indicating stable financial performance across changing demand conditions. </a:t>
          </a:r>
        </a:p>
        <a:p>
          <a:r>
            <a:rPr lang="en-AU" sz="1400"/>
            <a:t>Extreme profit outcomes were uncommon, suggesting balanced operational performance under the lower pricing strategy. </a:t>
          </a:r>
        </a:p>
        <a:p>
          <a:r>
            <a:rPr lang="en-AU" sz="1400" b="1"/>
            <a:t>Occupancy Performance</a:t>
          </a:r>
        </a:p>
        <a:p>
          <a:r>
            <a:rPr lang="en-AU" sz="1400"/>
            <a:t>The resort operated close to full capacity in most simulations. </a:t>
          </a:r>
        </a:p>
        <a:p>
          <a:r>
            <a:rPr lang="en-AU" sz="1400"/>
            <a:t>Booking demand remained consistently strong under the lower pricing strategy. </a:t>
          </a:r>
        </a:p>
        <a:p>
          <a:r>
            <a:rPr lang="en-AU" sz="1400"/>
            <a:t>Occupancy outcomes showed relatively limited fluctuation, indicating stable utilisation of available rooms. </a:t>
          </a:r>
        </a:p>
        <a:p>
          <a:r>
            <a:rPr lang="en-AU" sz="1400" b="1"/>
            <a:t>Sold-out and Overbooking Outcomes</a:t>
          </a:r>
        </a:p>
        <a:p>
          <a:r>
            <a:rPr lang="en-AU" sz="1400"/>
            <a:t>Sold-out conditions occurred occasionally but were not frequent. </a:t>
          </a:r>
        </a:p>
        <a:p>
          <a:r>
            <a:rPr lang="en-AU" sz="1400"/>
            <a:t>Overbooking incidents remained rare, indicating that operational risk was well controlled under the lower pricing strategy. </a:t>
          </a:r>
        </a:p>
        <a:p>
          <a:r>
            <a:rPr lang="en-AU" sz="1400"/>
            <a:t>The lower room price supported strong occupancy without significantly increasing guest displacement risk. </a:t>
          </a:r>
        </a:p>
        <a:p>
          <a:endParaRPr lang="en-GB" sz="1400" b="1">
            <a:solidFill>
              <a:srgbClr val="0000FF"/>
            </a:solidFill>
          </a:endParaRPr>
        </a:p>
      </xdr:txBody>
    </xdr:sp>
    <xdr:clientData/>
  </xdr:twoCellAnchor>
  <xdr:twoCellAnchor>
    <xdr:from>
      <xdr:col>17</xdr:col>
      <xdr:colOff>0</xdr:colOff>
      <xdr:row>72</xdr:row>
      <xdr:rowOff>0</xdr:rowOff>
    </xdr:from>
    <xdr:to>
      <xdr:col>27</xdr:col>
      <xdr:colOff>782731</xdr:colOff>
      <xdr:row>91</xdr:row>
      <xdr:rowOff>44823</xdr:rowOff>
    </xdr:to>
    <xdr:sp macro="" textlink="">
      <xdr:nvSpPr>
        <xdr:cNvPr id="13" name="TextBox 12">
          <a:extLst>
            <a:ext uri="{FF2B5EF4-FFF2-40B4-BE49-F238E27FC236}">
              <a16:creationId xmlns:a16="http://schemas.microsoft.com/office/drawing/2014/main" id="{784186FD-840B-42CA-83D6-287F55E9B2DC}"/>
            </a:ext>
          </a:extLst>
        </xdr:cNvPr>
        <xdr:cNvSpPr txBox="1"/>
      </xdr:nvSpPr>
      <xdr:spPr>
        <a:xfrm>
          <a:off x="13659971" y="17458765"/>
          <a:ext cx="10061201" cy="3664323"/>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0000FF"/>
              </a:solidFill>
            </a:rPr>
            <a:t>Findings:</a:t>
          </a:r>
        </a:p>
        <a:p>
          <a:r>
            <a:rPr lang="en-AU" sz="1400" b="1"/>
            <a:t>Daily Profit</a:t>
          </a:r>
        </a:p>
        <a:p>
          <a:r>
            <a:rPr lang="en-AU" sz="1400"/>
            <a:t>The premium pricing strategy substantially increased overall profitability across simulation trials. </a:t>
          </a:r>
        </a:p>
        <a:p>
          <a:r>
            <a:rPr lang="en-AU" sz="1400"/>
            <a:t>Profit outcomes became more concentrated around higher revenue levels, indicating stronger financial performance overall. </a:t>
          </a:r>
        </a:p>
        <a:p>
          <a:r>
            <a:rPr lang="en-AU" sz="1400"/>
            <a:t>Although profitability increased, profit variability also became higher compared with the lower pricing strategy. </a:t>
          </a:r>
        </a:p>
        <a:p>
          <a:r>
            <a:rPr lang="en-AU" sz="1400"/>
            <a:t>The higher room price increased exposure to weaker-demand days, resulting in several lower-profit outliers. </a:t>
          </a:r>
        </a:p>
        <a:p>
          <a:r>
            <a:rPr lang="en-AU" sz="1400" b="1"/>
            <a:t>Occupancy Performance</a:t>
          </a:r>
        </a:p>
        <a:p>
          <a:r>
            <a:rPr lang="en-AU" sz="1400"/>
            <a:t>Occupancy remained consistently high despite the premium pricing strategy. </a:t>
          </a:r>
        </a:p>
        <a:p>
          <a:r>
            <a:rPr lang="en-AU" sz="1400"/>
            <a:t>The resort achieved full occupancy more frequently under the higher room price scenario. </a:t>
          </a:r>
        </a:p>
        <a:p>
          <a:r>
            <a:rPr lang="en-AU" sz="1400"/>
            <a:t>The results suggest that peak-season accommodation demand remained relatively strong even at higher pricing levels. </a:t>
          </a:r>
        </a:p>
        <a:p>
          <a:r>
            <a:rPr lang="en-AU" sz="1400" b="1"/>
            <a:t>Sold-out and Overbooking Outcomes</a:t>
          </a:r>
        </a:p>
        <a:p>
          <a:r>
            <a:rPr lang="en-AU" sz="1400"/>
            <a:t>Higher room pricing increased both sold-out frequency and overbooking frequency. </a:t>
          </a:r>
        </a:p>
        <a:p>
          <a:r>
            <a:rPr lang="en-AU" sz="1400"/>
            <a:t>Operational pressure became more noticeable under the premium pricing strategy due to higher guest overflow risk. </a:t>
          </a:r>
        </a:p>
        <a:p>
          <a:r>
            <a:rPr lang="en-AU" sz="1400"/>
            <a:t>Compensation-related operational risk increased under the higher room price scenario.</a:t>
          </a:r>
        </a:p>
        <a:p>
          <a:endParaRPr lang="en-GB" sz="1400" b="1">
            <a:solidFill>
              <a:srgbClr val="0000FF"/>
            </a:solidFill>
          </a:endParaRPr>
        </a:p>
      </xdr:txBody>
    </xdr:sp>
    <xdr:clientData/>
  </xdr:twoCellAnchor>
  <xdr:twoCellAnchor>
    <xdr:from>
      <xdr:col>31</xdr:col>
      <xdr:colOff>0</xdr:colOff>
      <xdr:row>72</xdr:row>
      <xdr:rowOff>0</xdr:rowOff>
    </xdr:from>
    <xdr:to>
      <xdr:col>41</xdr:col>
      <xdr:colOff>278466</xdr:colOff>
      <xdr:row>91</xdr:row>
      <xdr:rowOff>0</xdr:rowOff>
    </xdr:to>
    <xdr:sp macro="" textlink="">
      <xdr:nvSpPr>
        <xdr:cNvPr id="14" name="TextBox 13">
          <a:extLst>
            <a:ext uri="{FF2B5EF4-FFF2-40B4-BE49-F238E27FC236}">
              <a16:creationId xmlns:a16="http://schemas.microsoft.com/office/drawing/2014/main" id="{D8404EBF-0BE4-4160-8EBE-54DAEB1F433D}"/>
            </a:ext>
          </a:extLst>
        </xdr:cNvPr>
        <xdr:cNvSpPr txBox="1"/>
      </xdr:nvSpPr>
      <xdr:spPr>
        <a:xfrm>
          <a:off x="25336500" y="17458765"/>
          <a:ext cx="10061201" cy="361950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0000FF"/>
              </a:solidFill>
            </a:rPr>
            <a:t>Comparative Findings:</a:t>
          </a:r>
        </a:p>
        <a:p>
          <a:r>
            <a:rPr lang="en-AU" sz="1400"/>
            <a:t>The $599 pricing strategy delivered substantially stronger profitability overall. </a:t>
          </a:r>
        </a:p>
        <a:p>
          <a:r>
            <a:rPr lang="en-AU" sz="1400"/>
            <a:t>The $499 strategy produced more stable operational outcomes with lower overbooking risk. </a:t>
          </a:r>
        </a:p>
        <a:p>
          <a:r>
            <a:rPr lang="en-AU" sz="1400"/>
            <a:t>Both pricing strategies maintained very high occupancy performance throughout the simulation period. The premium pricing strategy achieved stronger revenue growth without causing a major decline in accommodation demand. </a:t>
          </a:r>
        </a:p>
        <a:p>
          <a:r>
            <a:rPr lang="en-AU" sz="1400"/>
            <a:t>The results suggest that peak-season demand for the resort is relatively price insensitive within the tested pricing range.</a:t>
          </a:r>
          <a:endParaRPr lang="en-GB" sz="1400" b="1">
            <a:solidFill>
              <a:srgbClr val="0000FF"/>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F2A7-01C7-4601-A7FE-2CEB8C3F8A4F}">
  <sheetPr>
    <tabColor theme="0" tint="-0.499984740745262"/>
  </sheetPr>
  <dimension ref="B2:AR59"/>
  <sheetViews>
    <sheetView topLeftCell="A25" zoomScale="55" zoomScaleNormal="55" workbookViewId="0">
      <selection activeCell="C57" sqref="C57"/>
    </sheetView>
  </sheetViews>
  <sheetFormatPr defaultColWidth="8.85546875" defaultRowHeight="17.25" x14ac:dyDescent="0.3"/>
  <cols>
    <col min="1" max="1" width="5.42578125" customWidth="1"/>
    <col min="2" max="2" width="43.140625" style="50" bestFit="1" customWidth="1"/>
    <col min="3" max="3" width="102.42578125" style="50" bestFit="1" customWidth="1"/>
    <col min="4" max="4" width="72.140625" style="51" customWidth="1"/>
    <col min="5" max="5" width="82.5703125" customWidth="1"/>
  </cols>
  <sheetData>
    <row r="2" spans="2:44" ht="18.75" x14ac:dyDescent="0.3">
      <c r="B2" s="43" t="s">
        <v>10</v>
      </c>
      <c r="C2" s="44" t="s">
        <v>11</v>
      </c>
      <c r="D2" s="52" t="s">
        <v>120</v>
      </c>
      <c r="E2" s="4" t="s">
        <v>23</v>
      </c>
    </row>
    <row r="3" spans="2:44" ht="97.5" customHeight="1" x14ac:dyDescent="0.3">
      <c r="B3" s="46" t="s">
        <v>12</v>
      </c>
      <c r="C3" s="47" t="s">
        <v>191</v>
      </c>
      <c r="D3" s="48" t="s">
        <v>215</v>
      </c>
      <c r="E3" s="28" t="s">
        <v>217</v>
      </c>
    </row>
    <row r="4" spans="2:44" ht="84.75" customHeight="1" thickBot="1" x14ac:dyDescent="0.35">
      <c r="B4" s="46" t="s">
        <v>13</v>
      </c>
      <c r="C4" s="47" t="s">
        <v>14</v>
      </c>
      <c r="D4" s="48" t="s">
        <v>214</v>
      </c>
      <c r="E4" s="28" t="s">
        <v>216</v>
      </c>
    </row>
    <row r="5" spans="2:44" ht="72" customHeight="1" x14ac:dyDescent="0.3">
      <c r="B5" s="46" t="s">
        <v>15</v>
      </c>
      <c r="C5" s="47" t="s">
        <v>16</v>
      </c>
      <c r="D5" s="48" t="s">
        <v>213</v>
      </c>
      <c r="E5" s="28" t="s">
        <v>218</v>
      </c>
      <c r="K5" s="213"/>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5"/>
    </row>
    <row r="6" spans="2:44" ht="61.5" customHeight="1" x14ac:dyDescent="0.3">
      <c r="B6" s="46" t="s">
        <v>17</v>
      </c>
      <c r="C6" s="47" t="s">
        <v>18</v>
      </c>
      <c r="D6" s="48" t="s">
        <v>24</v>
      </c>
      <c r="E6" s="28" t="s">
        <v>219</v>
      </c>
      <c r="K6" s="216"/>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217"/>
    </row>
    <row r="7" spans="2:44" ht="22.5" customHeight="1" x14ac:dyDescent="0.3">
      <c r="B7" s="49"/>
      <c r="E7" s="29"/>
      <c r="K7" s="216"/>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217"/>
    </row>
    <row r="8" spans="2:44" ht="22.5" customHeight="1" x14ac:dyDescent="0.3">
      <c r="B8" s="49" t="s">
        <v>6</v>
      </c>
      <c r="C8" s="45"/>
      <c r="D8" s="52"/>
      <c r="E8" s="39"/>
      <c r="K8" s="216"/>
      <c r="L8" s="174"/>
      <c r="M8" s="174"/>
      <c r="N8" s="174"/>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217"/>
    </row>
    <row r="9" spans="2:44" ht="93" customHeight="1" x14ac:dyDescent="0.3">
      <c r="B9" s="53" t="s">
        <v>19</v>
      </c>
      <c r="C9" s="54" t="s">
        <v>20</v>
      </c>
      <c r="D9" s="55" t="s">
        <v>220</v>
      </c>
      <c r="E9" s="27" t="s">
        <v>192</v>
      </c>
      <c r="K9" s="216"/>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217"/>
    </row>
    <row r="10" spans="2:44" ht="83.25" customHeight="1" x14ac:dyDescent="0.3">
      <c r="B10" s="53" t="s">
        <v>21</v>
      </c>
      <c r="C10" s="54" t="s">
        <v>22</v>
      </c>
      <c r="D10" s="55" t="s">
        <v>193</v>
      </c>
      <c r="E10" s="27" t="s">
        <v>194</v>
      </c>
      <c r="K10" s="216"/>
      <c r="L10" s="174"/>
      <c r="M10" s="174"/>
      <c r="N10" s="174"/>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217"/>
    </row>
    <row r="11" spans="2:44" ht="22.5" customHeight="1" x14ac:dyDescent="0.3">
      <c r="B11" s="49"/>
      <c r="C11" s="56"/>
      <c r="D11" s="57"/>
      <c r="E11" s="30"/>
      <c r="K11" s="216"/>
      <c r="L11" s="174"/>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217"/>
    </row>
    <row r="12" spans="2:44" ht="22.5" customHeight="1" x14ac:dyDescent="0.3">
      <c r="B12" s="49" t="s">
        <v>7</v>
      </c>
      <c r="C12" s="45"/>
      <c r="D12" s="52"/>
      <c r="E12" s="39"/>
      <c r="K12" s="216"/>
      <c r="L12" s="174"/>
      <c r="M12" s="174"/>
      <c r="N12" s="174"/>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217"/>
    </row>
    <row r="13" spans="2:44" ht="70.5" customHeight="1" x14ac:dyDescent="0.3">
      <c r="B13" s="58" t="s">
        <v>25</v>
      </c>
      <c r="C13" s="59" t="s">
        <v>26</v>
      </c>
      <c r="D13" s="60" t="s">
        <v>195</v>
      </c>
      <c r="E13" s="24" t="s">
        <v>196</v>
      </c>
      <c r="K13" s="216"/>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217"/>
    </row>
    <row r="14" spans="2:44" ht="81" customHeight="1" x14ac:dyDescent="0.3">
      <c r="B14" s="58" t="s">
        <v>27</v>
      </c>
      <c r="C14" s="59" t="s">
        <v>28</v>
      </c>
      <c r="D14" s="60" t="s">
        <v>197</v>
      </c>
      <c r="E14" s="207" t="s">
        <v>221</v>
      </c>
      <c r="K14" s="216"/>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217"/>
    </row>
    <row r="15" spans="2:44" ht="36" customHeight="1" x14ac:dyDescent="0.3">
      <c r="B15" s="58" t="s">
        <v>29</v>
      </c>
      <c r="C15" s="59" t="s">
        <v>30</v>
      </c>
      <c r="D15" s="60" t="s">
        <v>31</v>
      </c>
      <c r="E15" s="24" t="s">
        <v>198</v>
      </c>
      <c r="K15" s="216"/>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217"/>
    </row>
    <row r="16" spans="2:44" ht="62.25" customHeight="1" x14ac:dyDescent="0.3">
      <c r="B16" s="61" t="s">
        <v>32</v>
      </c>
      <c r="C16" s="59" t="s">
        <v>33</v>
      </c>
      <c r="D16" s="60" t="s">
        <v>199</v>
      </c>
      <c r="E16" s="24" t="s">
        <v>200</v>
      </c>
      <c r="K16" s="216"/>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217"/>
    </row>
    <row r="17" spans="2:44" ht="51.75" customHeight="1" x14ac:dyDescent="0.3">
      <c r="B17" s="70" t="s">
        <v>34</v>
      </c>
      <c r="C17" s="62" t="s">
        <v>201</v>
      </c>
      <c r="D17" s="63" t="s">
        <v>35</v>
      </c>
      <c r="E17" s="208">
        <v>20000</v>
      </c>
      <c r="K17" s="216"/>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217"/>
    </row>
    <row r="18" spans="2:44" ht="22.5" customHeight="1" x14ac:dyDescent="0.3">
      <c r="E18" s="29"/>
      <c r="K18" s="216"/>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217"/>
    </row>
    <row r="19" spans="2:44" ht="22.5" customHeight="1" x14ac:dyDescent="0.3">
      <c r="B19" s="49" t="s">
        <v>8</v>
      </c>
      <c r="C19" s="45"/>
      <c r="D19" s="52"/>
      <c r="E19" s="39"/>
      <c r="K19" s="216"/>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217"/>
    </row>
    <row r="20" spans="2:44" ht="45.75" customHeight="1" x14ac:dyDescent="0.3">
      <c r="B20" s="64" t="s">
        <v>254</v>
      </c>
      <c r="C20" s="65" t="s">
        <v>256</v>
      </c>
      <c r="D20" s="66" t="s">
        <v>257</v>
      </c>
      <c r="E20" s="26" t="s">
        <v>202</v>
      </c>
      <c r="K20" s="216"/>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217"/>
    </row>
    <row r="21" spans="2:44" ht="41.25" customHeight="1" x14ac:dyDescent="0.3">
      <c r="B21" s="64" t="s">
        <v>36</v>
      </c>
      <c r="C21" s="65" t="s">
        <v>37</v>
      </c>
      <c r="D21" s="66" t="s">
        <v>38</v>
      </c>
      <c r="E21" s="26" t="s">
        <v>202</v>
      </c>
      <c r="K21" s="216"/>
      <c r="L21" s="174"/>
      <c r="M21" s="174"/>
      <c r="N21" s="174"/>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217"/>
    </row>
    <row r="22" spans="2:44" ht="34.5" customHeight="1" x14ac:dyDescent="0.3">
      <c r="B22" s="64" t="s">
        <v>255</v>
      </c>
      <c r="C22" s="65" t="s">
        <v>39</v>
      </c>
      <c r="D22" s="66" t="s">
        <v>203</v>
      </c>
      <c r="E22" s="26" t="s">
        <v>202</v>
      </c>
      <c r="K22" s="216"/>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217"/>
    </row>
    <row r="23" spans="2:44" ht="30" customHeight="1" x14ac:dyDescent="0.3">
      <c r="B23" s="64" t="s">
        <v>40</v>
      </c>
      <c r="C23" s="65" t="s">
        <v>41</v>
      </c>
      <c r="D23" s="66" t="s">
        <v>204</v>
      </c>
      <c r="E23" s="26" t="s">
        <v>202</v>
      </c>
      <c r="K23" s="216"/>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217"/>
    </row>
    <row r="24" spans="2:44" ht="30" customHeight="1" x14ac:dyDescent="0.3">
      <c r="B24" s="64" t="s">
        <v>42</v>
      </c>
      <c r="C24" s="65" t="s">
        <v>43</v>
      </c>
      <c r="D24" s="66" t="s">
        <v>205</v>
      </c>
      <c r="E24" s="26" t="s">
        <v>202</v>
      </c>
      <c r="K24" s="216"/>
      <c r="L24" s="174"/>
      <c r="M24" s="174"/>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217"/>
    </row>
    <row r="25" spans="2:44" ht="30" customHeight="1" x14ac:dyDescent="0.3">
      <c r="B25" s="64" t="s">
        <v>44</v>
      </c>
      <c r="C25" s="67" t="s">
        <v>45</v>
      </c>
      <c r="D25" s="68" t="s">
        <v>206</v>
      </c>
      <c r="E25" s="25" t="s">
        <v>202</v>
      </c>
      <c r="K25" s="216"/>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217"/>
    </row>
    <row r="26" spans="2:44" ht="30" customHeight="1" x14ac:dyDescent="0.3">
      <c r="B26" s="64" t="s">
        <v>46</v>
      </c>
      <c r="C26" s="65" t="s">
        <v>47</v>
      </c>
      <c r="D26" s="66" t="s">
        <v>48</v>
      </c>
      <c r="E26" s="26" t="s">
        <v>202</v>
      </c>
      <c r="K26" s="216"/>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217"/>
    </row>
    <row r="27" spans="2:44" ht="30" customHeight="1" x14ac:dyDescent="0.3">
      <c r="B27" s="64" t="s">
        <v>49</v>
      </c>
      <c r="C27" s="65" t="s">
        <v>50</v>
      </c>
      <c r="D27" s="66" t="s">
        <v>51</v>
      </c>
      <c r="E27" s="26" t="s">
        <v>202</v>
      </c>
      <c r="K27" s="216"/>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217"/>
    </row>
    <row r="28" spans="2:44" ht="30" customHeight="1" x14ac:dyDescent="0.3">
      <c r="B28" s="64" t="s">
        <v>52</v>
      </c>
      <c r="C28" s="65" t="s">
        <v>53</v>
      </c>
      <c r="D28" s="66" t="s">
        <v>207</v>
      </c>
      <c r="E28" s="26" t="s">
        <v>202</v>
      </c>
      <c r="K28" s="216"/>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217"/>
    </row>
    <row r="29" spans="2:44" ht="30" customHeight="1" thickBot="1" x14ac:dyDescent="0.35">
      <c r="B29" s="64" t="s">
        <v>54</v>
      </c>
      <c r="C29" s="65" t="s">
        <v>55</v>
      </c>
      <c r="D29" s="66" t="s">
        <v>56</v>
      </c>
      <c r="E29" s="26" t="s">
        <v>202</v>
      </c>
      <c r="K29" s="218"/>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219"/>
      <c r="AO29" s="219"/>
      <c r="AP29" s="219"/>
      <c r="AQ29" s="219"/>
      <c r="AR29" s="220"/>
    </row>
    <row r="30" spans="2:44" ht="32.25" customHeight="1" x14ac:dyDescent="0.3">
      <c r="B30" s="64" t="s">
        <v>57</v>
      </c>
      <c r="C30" s="65" t="s">
        <v>58</v>
      </c>
      <c r="D30" s="66" t="s">
        <v>208</v>
      </c>
      <c r="E30" s="26" t="s">
        <v>202</v>
      </c>
    </row>
    <row r="31" spans="2:44" ht="30" customHeight="1" x14ac:dyDescent="0.3">
      <c r="B31" s="64" t="s">
        <v>59</v>
      </c>
      <c r="C31" s="67" t="s">
        <v>60</v>
      </c>
      <c r="D31" s="68" t="s">
        <v>61</v>
      </c>
      <c r="E31" s="25" t="s">
        <v>202</v>
      </c>
    </row>
    <row r="32" spans="2:44" ht="22.5" customHeight="1" x14ac:dyDescent="0.3">
      <c r="B32" s="64" t="s">
        <v>113</v>
      </c>
      <c r="C32" s="65" t="s">
        <v>62</v>
      </c>
      <c r="D32" s="66" t="s">
        <v>63</v>
      </c>
      <c r="E32" s="26" t="s">
        <v>202</v>
      </c>
    </row>
    <row r="33" spans="2:5" ht="22.5" customHeight="1" x14ac:dyDescent="0.3">
      <c r="E33" s="29"/>
    </row>
    <row r="34" spans="2:5" ht="34.5" customHeight="1" x14ac:dyDescent="0.3">
      <c r="B34" s="43" t="s">
        <v>4</v>
      </c>
      <c r="C34" s="45"/>
      <c r="D34" s="52"/>
      <c r="E34" s="39"/>
    </row>
    <row r="35" spans="2:5" ht="34.5" customHeight="1" x14ac:dyDescent="0.3">
      <c r="B35" s="69" t="s">
        <v>67</v>
      </c>
      <c r="C35" s="108" t="s">
        <v>209</v>
      </c>
      <c r="D35" s="109" t="s">
        <v>210</v>
      </c>
      <c r="E35" s="209" t="s">
        <v>202</v>
      </c>
    </row>
    <row r="36" spans="2:5" ht="34.5" x14ac:dyDescent="0.3">
      <c r="B36" s="69" t="s">
        <v>68</v>
      </c>
      <c r="C36" s="108" t="s">
        <v>69</v>
      </c>
      <c r="D36" s="109" t="s">
        <v>70</v>
      </c>
      <c r="E36" s="209" t="s">
        <v>202</v>
      </c>
    </row>
    <row r="37" spans="2:5" ht="34.5" x14ac:dyDescent="0.3">
      <c r="B37" s="110" t="s">
        <v>71</v>
      </c>
      <c r="C37" s="108" t="s">
        <v>211</v>
      </c>
      <c r="D37" s="109" t="s">
        <v>212</v>
      </c>
      <c r="E37" s="210" t="s">
        <v>202</v>
      </c>
    </row>
    <row r="38" spans="2:5" ht="34.5" x14ac:dyDescent="0.3">
      <c r="B38" s="110" t="s">
        <v>64</v>
      </c>
      <c r="C38" s="108" t="s">
        <v>65</v>
      </c>
      <c r="D38" s="109" t="s">
        <v>66</v>
      </c>
      <c r="E38" s="40" t="s">
        <v>202</v>
      </c>
    </row>
    <row r="42" spans="2:5" x14ac:dyDescent="0.3">
      <c r="B42" s="107" t="s">
        <v>121</v>
      </c>
    </row>
    <row r="44" spans="2:5" x14ac:dyDescent="0.3">
      <c r="B44" s="212" t="s">
        <v>222</v>
      </c>
      <c r="C44" s="212" t="s">
        <v>223</v>
      </c>
    </row>
    <row r="45" spans="2:5" ht="31.5" x14ac:dyDescent="0.3">
      <c r="B45" s="211" t="s">
        <v>224</v>
      </c>
      <c r="C45" s="211" t="s">
        <v>225</v>
      </c>
    </row>
    <row r="46" spans="2:5" ht="31.5" x14ac:dyDescent="0.3">
      <c r="B46" s="211" t="s">
        <v>226</v>
      </c>
      <c r="C46" s="211" t="s">
        <v>227</v>
      </c>
    </row>
    <row r="47" spans="2:5" ht="31.5" x14ac:dyDescent="0.3">
      <c r="B47" s="211" t="s">
        <v>228</v>
      </c>
      <c r="C47" s="211" t="s">
        <v>229</v>
      </c>
    </row>
    <row r="48" spans="2:5" ht="47.25" x14ac:dyDescent="0.3">
      <c r="B48" s="211" t="s">
        <v>230</v>
      </c>
      <c r="C48" s="211" t="s">
        <v>231</v>
      </c>
    </row>
    <row r="49" spans="2:3" ht="31.5" x14ac:dyDescent="0.3">
      <c r="B49" s="211" t="s">
        <v>232</v>
      </c>
      <c r="C49" s="211" t="s">
        <v>233</v>
      </c>
    </row>
    <row r="50" spans="2:3" ht="31.5" x14ac:dyDescent="0.3">
      <c r="B50" s="211" t="s">
        <v>234</v>
      </c>
      <c r="C50" s="211" t="s">
        <v>235</v>
      </c>
    </row>
    <row r="51" spans="2:3" ht="31.5" x14ac:dyDescent="0.3">
      <c r="B51" s="211" t="s">
        <v>253</v>
      </c>
      <c r="C51" s="211" t="s">
        <v>236</v>
      </c>
    </row>
    <row r="52" spans="2:3" ht="31.5" x14ac:dyDescent="0.3">
      <c r="B52" s="211" t="s">
        <v>237</v>
      </c>
      <c r="C52" s="211" t="s">
        <v>238</v>
      </c>
    </row>
    <row r="53" spans="2:3" ht="31.5" x14ac:dyDescent="0.3">
      <c r="B53" s="211" t="s">
        <v>239</v>
      </c>
      <c r="C53" s="211" t="s">
        <v>240</v>
      </c>
    </row>
    <row r="54" spans="2:3" ht="31.5" x14ac:dyDescent="0.3">
      <c r="B54" s="211" t="s">
        <v>241</v>
      </c>
      <c r="C54" s="211" t="s">
        <v>242</v>
      </c>
    </row>
    <row r="55" spans="2:3" ht="31.5" x14ac:dyDescent="0.3">
      <c r="B55" s="211" t="s">
        <v>243</v>
      </c>
      <c r="C55" s="211" t="s">
        <v>244</v>
      </c>
    </row>
    <row r="56" spans="2:3" ht="31.5" x14ac:dyDescent="0.3">
      <c r="B56" s="211" t="s">
        <v>245</v>
      </c>
      <c r="C56" s="211" t="s">
        <v>246</v>
      </c>
    </row>
    <row r="57" spans="2:3" ht="31.5" x14ac:dyDescent="0.3">
      <c r="B57" s="211" t="s">
        <v>247</v>
      </c>
      <c r="C57" s="211" t="s">
        <v>248</v>
      </c>
    </row>
    <row r="58" spans="2:3" ht="31.5" x14ac:dyDescent="0.3">
      <c r="B58" s="211" t="s">
        <v>249</v>
      </c>
      <c r="C58" s="211" t="s">
        <v>250</v>
      </c>
    </row>
    <row r="59" spans="2:3" ht="31.5" x14ac:dyDescent="0.3">
      <c r="B59" s="211" t="s">
        <v>251</v>
      </c>
      <c r="C59" s="211" t="s">
        <v>252</v>
      </c>
    </row>
  </sheetData>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9B8F-01FA-4262-88A5-1B738C3D16FF}">
  <sheetPr>
    <tabColor rgb="FF0070C0"/>
    <pageSetUpPr autoPageBreaks="0"/>
  </sheetPr>
  <dimension ref="A1:DQ285"/>
  <sheetViews>
    <sheetView showGridLines="0" topLeftCell="A7" zoomScaleNormal="100" workbookViewId="0">
      <selection activeCell="S28" sqref="S28"/>
    </sheetView>
  </sheetViews>
  <sheetFormatPr defaultColWidth="9.140625" defaultRowHeight="15.75" x14ac:dyDescent="0.25"/>
  <cols>
    <col min="1" max="1" width="21.140625" style="5" customWidth="1"/>
    <col min="2" max="2" width="36.85546875" style="5" customWidth="1"/>
    <col min="3" max="3" width="15.28515625" style="5" customWidth="1"/>
    <col min="4" max="4" width="11.5703125" style="5" bestFit="1" customWidth="1"/>
    <col min="5" max="5" width="9.42578125" style="5" customWidth="1"/>
    <col min="6" max="6" width="9.140625" style="5"/>
    <col min="7" max="7" width="3.85546875" style="14" customWidth="1"/>
    <col min="8" max="11" width="8.85546875" style="5"/>
    <col min="12" max="12" width="22.140625" style="5" customWidth="1"/>
    <col min="13" max="16" width="8.85546875" style="5"/>
    <col min="17" max="17" width="3.85546875" style="14" customWidth="1"/>
    <col min="18" max="20" width="8.85546875" style="5"/>
    <col min="21" max="21" width="28.140625" style="5" customWidth="1"/>
    <col min="22" max="22" width="57.42578125" style="5" customWidth="1"/>
    <col min="23" max="23" width="8.85546875" style="5"/>
    <col min="24" max="24" width="10.85546875" style="5" bestFit="1" customWidth="1"/>
    <col min="25" max="25" width="8.85546875" style="5"/>
    <col min="26" max="26" width="3.85546875" style="14" customWidth="1"/>
    <col min="27" max="27" width="8.85546875" style="5"/>
    <col min="28" max="28" width="36.140625" style="5" customWidth="1"/>
    <col min="29" max="29" width="10.85546875" style="5" customWidth="1"/>
    <col min="30" max="30" width="18.42578125" style="5" customWidth="1"/>
    <col min="31" max="36" width="8.85546875" style="5"/>
    <col min="37" max="37" width="3.85546875" style="14" customWidth="1"/>
    <col min="38" max="49" width="8.85546875" style="5"/>
    <col min="50" max="50" width="3.85546875" style="14" customWidth="1"/>
    <col min="51" max="62" width="9.140625" style="5"/>
    <col min="64" max="16384" width="9.140625" style="5"/>
  </cols>
  <sheetData>
    <row r="1" spans="1:121" s="6" customFormat="1" ht="26.25" x14ac:dyDescent="0.4">
      <c r="A1" s="221" t="s">
        <v>74</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row>
    <row r="2" spans="1:121" x14ac:dyDescent="0.25">
      <c r="A2" t="s">
        <v>12</v>
      </c>
      <c r="B2" s="6"/>
      <c r="C2" s="6"/>
      <c r="D2" s="6"/>
      <c r="E2" s="6"/>
      <c r="F2" s="6"/>
      <c r="G2" s="12"/>
      <c r="H2" s="6" t="s">
        <v>72</v>
      </c>
      <c r="I2" s="6"/>
      <c r="J2" s="6"/>
      <c r="K2" s="6"/>
      <c r="L2" s="6"/>
      <c r="M2" s="6"/>
      <c r="N2" s="6"/>
      <c r="O2" s="6"/>
      <c r="P2" s="6"/>
      <c r="Q2" s="12"/>
      <c r="R2" s="6" t="s">
        <v>73</v>
      </c>
      <c r="S2" s="6"/>
      <c r="T2" s="6"/>
      <c r="U2" s="6"/>
      <c r="V2" s="6"/>
      <c r="W2" s="6"/>
      <c r="X2" s="6"/>
      <c r="Y2" s="6"/>
      <c r="Z2" s="12"/>
      <c r="AA2" t="s">
        <v>17</v>
      </c>
      <c r="AB2" s="6"/>
      <c r="AC2" s="6"/>
      <c r="AD2" s="6"/>
      <c r="AE2" s="6"/>
      <c r="AF2" s="6"/>
      <c r="AG2" s="6"/>
      <c r="AH2" s="6"/>
      <c r="AI2" s="6"/>
      <c r="AJ2" s="6"/>
      <c r="AK2" s="12"/>
      <c r="AL2" s="6"/>
      <c r="AM2" s="6"/>
      <c r="AN2" s="6"/>
      <c r="AO2" s="6"/>
      <c r="AP2" s="6"/>
      <c r="AQ2" s="6"/>
      <c r="AR2" s="6"/>
      <c r="AS2" s="6"/>
      <c r="AT2" s="6"/>
      <c r="AU2" s="6"/>
      <c r="AV2" s="6"/>
      <c r="AW2" s="6"/>
      <c r="AX2" s="12"/>
      <c r="AY2" s="6"/>
      <c r="AZ2" s="6"/>
      <c r="BA2" s="6"/>
      <c r="BB2" s="6"/>
      <c r="BC2" s="6"/>
      <c r="BD2" s="6"/>
      <c r="BE2" s="6"/>
      <c r="BF2" s="6"/>
      <c r="BG2" s="6"/>
      <c r="BH2" s="6"/>
      <c r="BI2" s="6"/>
      <c r="BJ2" s="6"/>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row>
    <row r="3" spans="1:121" x14ac:dyDescent="0.25">
      <c r="A3" s="6"/>
      <c r="B3" s="6"/>
      <c r="C3" s="6"/>
      <c r="D3" s="6"/>
      <c r="E3" s="6"/>
      <c r="F3" s="6"/>
      <c r="G3" s="12"/>
      <c r="H3" s="6"/>
      <c r="I3" s="6"/>
      <c r="J3" s="6"/>
      <c r="K3" s="6"/>
      <c r="L3" s="6"/>
      <c r="M3" s="6"/>
      <c r="N3" s="6"/>
      <c r="O3" s="6"/>
      <c r="P3" s="6"/>
      <c r="Q3" s="12"/>
      <c r="R3" s="6"/>
      <c r="S3" s="6"/>
      <c r="T3" s="6"/>
      <c r="U3" s="6"/>
      <c r="V3" s="6"/>
      <c r="W3" s="6"/>
      <c r="X3" s="6"/>
      <c r="Y3" s="6"/>
      <c r="Z3" s="12"/>
      <c r="AA3" s="6"/>
      <c r="AB3" s="6"/>
      <c r="AC3" s="6"/>
      <c r="AD3" s="6"/>
      <c r="AE3" s="6"/>
      <c r="AF3" s="6"/>
      <c r="AG3" s="6"/>
      <c r="AH3" s="6"/>
      <c r="AI3" s="6"/>
      <c r="AJ3" s="6"/>
      <c r="AK3" s="12"/>
      <c r="AL3" s="6"/>
      <c r="AM3" s="6"/>
      <c r="AN3" s="6"/>
      <c r="AO3" s="6"/>
      <c r="AP3" s="6"/>
      <c r="AQ3" s="6"/>
      <c r="AR3" s="6"/>
      <c r="AS3" s="6"/>
      <c r="AT3" s="6"/>
      <c r="AU3" s="6"/>
      <c r="AV3" s="6"/>
      <c r="AW3" s="6"/>
      <c r="AX3" s="12"/>
      <c r="AY3" s="6"/>
      <c r="AZ3" s="6"/>
      <c r="BA3" s="6"/>
      <c r="BB3" s="6"/>
      <c r="BC3" s="6"/>
      <c r="BD3" s="6"/>
      <c r="BE3" s="6"/>
      <c r="BF3" s="6"/>
      <c r="BG3" s="6"/>
      <c r="BH3" s="6"/>
      <c r="BI3" s="6"/>
      <c r="BJ3" s="6"/>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row>
    <row r="4" spans="1:121" ht="23.25" x14ac:dyDescent="0.35">
      <c r="A4" s="72" t="s">
        <v>75</v>
      </c>
      <c r="B4" s="6"/>
      <c r="C4" s="6"/>
      <c r="D4" s="6"/>
      <c r="E4" s="6"/>
      <c r="F4" s="6"/>
      <c r="G4" s="12"/>
      <c r="H4" s="72" t="s">
        <v>76</v>
      </c>
      <c r="I4" s="6"/>
      <c r="J4" s="6"/>
      <c r="K4" s="6"/>
      <c r="L4" s="6"/>
      <c r="M4" s="6"/>
      <c r="N4" s="6"/>
      <c r="O4" s="6"/>
      <c r="P4" s="6"/>
      <c r="Q4" s="12"/>
      <c r="R4" s="72" t="s">
        <v>77</v>
      </c>
      <c r="S4" s="6"/>
      <c r="T4" s="6"/>
      <c r="U4" s="6"/>
      <c r="V4" s="6"/>
      <c r="W4" s="6"/>
      <c r="X4" s="6"/>
      <c r="Y4" s="6"/>
      <c r="Z4" s="12"/>
      <c r="AA4" s="72" t="s">
        <v>87</v>
      </c>
      <c r="AB4" s="6"/>
      <c r="AC4" s="6"/>
      <c r="AD4" s="6"/>
      <c r="AE4" s="6"/>
      <c r="AF4" s="6"/>
      <c r="AG4" s="6"/>
      <c r="AH4" s="6"/>
      <c r="AI4" s="6"/>
      <c r="AJ4" s="6"/>
      <c r="AK4" s="12"/>
      <c r="AL4" s="6"/>
      <c r="AM4" s="6"/>
      <c r="AN4" s="6"/>
      <c r="AO4" s="6"/>
      <c r="AP4" s="6"/>
      <c r="AQ4" s="6"/>
      <c r="AR4" s="6"/>
      <c r="AS4" s="6"/>
      <c r="AT4" s="6"/>
      <c r="AU4" s="6"/>
      <c r="AV4" s="6"/>
      <c r="AW4" s="6"/>
      <c r="AX4" s="12"/>
      <c r="AY4" s="6"/>
      <c r="AZ4" s="6"/>
      <c r="BA4" s="6"/>
      <c r="BB4" s="6"/>
      <c r="BC4" s="6"/>
      <c r="BD4" s="6"/>
      <c r="BE4" s="6"/>
      <c r="BF4" s="6"/>
      <c r="BG4" s="6"/>
      <c r="BH4" s="6"/>
      <c r="BI4" s="6"/>
      <c r="BJ4" s="6"/>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row>
    <row r="5" spans="1:121" ht="15.6" customHeight="1" x14ac:dyDescent="0.25">
      <c r="A5" s="10"/>
      <c r="B5" s="10"/>
      <c r="C5" s="10"/>
      <c r="D5" s="10"/>
      <c r="E5" s="10"/>
      <c r="F5" s="10"/>
      <c r="G5" s="12"/>
      <c r="H5" s="10"/>
      <c r="I5" s="10"/>
      <c r="J5" s="10"/>
      <c r="K5" s="10"/>
      <c r="L5" s="10"/>
      <c r="M5" s="10"/>
      <c r="N5" s="10"/>
      <c r="O5" s="10"/>
      <c r="P5" s="10"/>
      <c r="Q5" s="12"/>
      <c r="R5" s="10"/>
      <c r="S5" s="10"/>
      <c r="T5" s="10"/>
      <c r="U5" s="10"/>
      <c r="V5" s="10"/>
      <c r="W5" s="10"/>
      <c r="X5" s="10"/>
      <c r="Y5" s="10"/>
      <c r="Z5" s="12"/>
      <c r="AA5" s="10"/>
      <c r="AB5" s="10"/>
      <c r="AC5" s="10"/>
      <c r="AD5" s="10"/>
      <c r="AE5" s="10"/>
      <c r="AF5" s="10"/>
      <c r="AG5" s="10"/>
      <c r="AH5" s="10"/>
      <c r="AI5" s="10"/>
      <c r="AJ5" s="10"/>
      <c r="AK5" s="12"/>
      <c r="AL5" s="10"/>
      <c r="AM5" s="10"/>
      <c r="AN5" s="10"/>
      <c r="AO5" s="10"/>
      <c r="AP5" s="10"/>
      <c r="AQ5" s="10"/>
      <c r="AR5" s="10"/>
      <c r="AS5" s="10"/>
      <c r="AT5" s="10"/>
      <c r="AU5" s="10"/>
      <c r="AV5" s="10"/>
      <c r="AW5" s="6"/>
      <c r="AX5" s="12"/>
      <c r="AY5" s="10"/>
      <c r="AZ5" s="10"/>
      <c r="BA5" s="10"/>
      <c r="BB5" s="10"/>
      <c r="BC5" s="10"/>
      <c r="BD5" s="10"/>
      <c r="BE5" s="10"/>
      <c r="BF5" s="10"/>
      <c r="BG5" s="10"/>
      <c r="BH5" s="10"/>
      <c r="BI5" s="10"/>
      <c r="BJ5" s="6"/>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row>
    <row r="6" spans="1:121" ht="18.75" x14ac:dyDescent="0.3">
      <c r="A6" s="73" t="s">
        <v>86</v>
      </c>
      <c r="B6" s="2"/>
      <c r="C6" s="2"/>
      <c r="D6" s="6"/>
      <c r="E6" s="6"/>
      <c r="F6" s="6"/>
      <c r="G6" s="12"/>
      <c r="H6" s="6"/>
      <c r="I6" s="73" t="s">
        <v>94</v>
      </c>
      <c r="J6" s="2"/>
      <c r="K6" s="6"/>
      <c r="L6" s="6"/>
      <c r="M6" s="6"/>
      <c r="N6" s="6"/>
      <c r="O6" s="6"/>
      <c r="P6" s="6"/>
      <c r="Q6" s="12"/>
      <c r="R6" s="6"/>
      <c r="S6" s="6"/>
      <c r="T6" s="6"/>
      <c r="U6" s="6"/>
      <c r="V6" s="6"/>
      <c r="W6" s="6"/>
      <c r="X6" s="6"/>
      <c r="Y6" s="6"/>
      <c r="Z6" s="12"/>
      <c r="AA6" s="6"/>
      <c r="AB6" s="73" t="s">
        <v>93</v>
      </c>
      <c r="AC6" s="2"/>
      <c r="AD6" s="2"/>
      <c r="AE6" s="2"/>
      <c r="AF6" s="6"/>
      <c r="AG6" s="6"/>
      <c r="AH6" s="6"/>
      <c r="AI6" s="6"/>
      <c r="AJ6" s="6"/>
      <c r="AK6" s="12"/>
      <c r="AL6" s="6"/>
      <c r="AM6" s="6"/>
      <c r="AN6" s="6"/>
      <c r="AO6" s="6"/>
      <c r="AP6" s="6"/>
      <c r="AQ6" s="6"/>
      <c r="AR6" s="6"/>
      <c r="AS6" s="6"/>
      <c r="AT6" s="6"/>
      <c r="AU6" s="6"/>
      <c r="AV6" s="6"/>
      <c r="AW6" s="10"/>
      <c r="AX6" s="12"/>
      <c r="AY6" s="6"/>
      <c r="AZ6" s="6"/>
      <c r="BA6" s="6"/>
      <c r="BB6" s="6"/>
      <c r="BC6" s="6"/>
      <c r="BD6" s="6"/>
      <c r="BE6" s="6"/>
      <c r="BF6" s="6"/>
      <c r="BG6" s="6"/>
      <c r="BH6" s="6"/>
      <c r="BI6" s="6"/>
      <c r="BJ6" s="10"/>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row>
    <row r="7" spans="1:121" ht="21" x14ac:dyDescent="0.35">
      <c r="A7" s="74"/>
      <c r="B7" s="6"/>
      <c r="C7" s="6"/>
      <c r="D7" s="6"/>
      <c r="E7" s="6"/>
      <c r="F7" s="6"/>
      <c r="G7" s="12"/>
      <c r="H7" s="6"/>
      <c r="I7" s="6"/>
      <c r="J7" s="6"/>
      <c r="K7" s="6"/>
      <c r="L7" s="6"/>
      <c r="M7" s="6"/>
      <c r="N7" s="6"/>
      <c r="O7" s="6"/>
      <c r="P7" s="6"/>
      <c r="Q7" s="12"/>
      <c r="R7" s="6"/>
      <c r="S7" s="6" t="s">
        <v>107</v>
      </c>
      <c r="T7" s="6"/>
      <c r="U7" s="6"/>
      <c r="V7" s="85">
        <v>0.08</v>
      </c>
      <c r="W7" s="6">
        <v>100</v>
      </c>
      <c r="X7" s="6"/>
      <c r="Y7" s="6"/>
      <c r="Z7" s="12"/>
      <c r="AA7" s="6"/>
      <c r="AB7" s="74"/>
      <c r="AC7" s="6"/>
      <c r="AD7" s="6"/>
      <c r="AE7" s="6"/>
      <c r="AF7" s="6"/>
      <c r="AG7" s="6"/>
      <c r="AH7" s="6"/>
      <c r="AI7" s="6"/>
      <c r="AJ7" s="6"/>
      <c r="AK7" s="12"/>
      <c r="AL7" s="6"/>
      <c r="AM7" s="6"/>
      <c r="AN7" s="6"/>
      <c r="AO7" s="6"/>
      <c r="AP7" s="6"/>
      <c r="AQ7" s="6"/>
      <c r="AR7" s="6"/>
      <c r="AS7" s="6"/>
      <c r="AT7" s="6"/>
      <c r="AU7" s="6"/>
      <c r="AV7" s="6"/>
      <c r="AW7" s="10"/>
      <c r="AX7" s="12"/>
      <c r="AY7" s="6"/>
      <c r="AZ7" s="6"/>
      <c r="BA7" s="6"/>
      <c r="BB7" s="6"/>
      <c r="BC7" s="6"/>
      <c r="BD7" s="6"/>
      <c r="BE7" s="6"/>
      <c r="BF7" s="6"/>
      <c r="BG7" s="6"/>
      <c r="BH7" s="6"/>
      <c r="BI7" s="6"/>
      <c r="BJ7" s="10"/>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row>
    <row r="8" spans="1:121" ht="21" x14ac:dyDescent="0.35">
      <c r="A8" s="6"/>
      <c r="B8" s="71"/>
      <c r="C8" s="71" t="s">
        <v>78</v>
      </c>
      <c r="D8" s="6"/>
      <c r="E8" s="6"/>
      <c r="F8" s="6"/>
      <c r="G8" s="12"/>
      <c r="H8" s="6"/>
      <c r="I8" t="s">
        <v>95</v>
      </c>
      <c r="J8" s="6"/>
      <c r="K8" s="6"/>
      <c r="L8" s="75">
        <v>40</v>
      </c>
      <c r="M8" s="6"/>
      <c r="N8" s="6"/>
      <c r="O8" s="6"/>
      <c r="P8" s="6"/>
      <c r="Q8" s="12"/>
      <c r="R8" s="6"/>
      <c r="S8" s="6" t="s">
        <v>100</v>
      </c>
      <c r="T8" s="6"/>
      <c r="U8" s="6"/>
      <c r="V8" s="85">
        <v>0.05</v>
      </c>
      <c r="W8" s="6">
        <v>150</v>
      </c>
      <c r="X8" s="6"/>
      <c r="Y8" s="6"/>
      <c r="Z8" s="12"/>
      <c r="AA8" s="6"/>
      <c r="AB8" s="6"/>
      <c r="AC8" s="71" t="s">
        <v>88</v>
      </c>
      <c r="AD8" s="71" t="s">
        <v>89</v>
      </c>
      <c r="AE8" s="6"/>
      <c r="AF8" s="6"/>
      <c r="AG8" s="6"/>
      <c r="AH8" s="6"/>
      <c r="AI8" s="6"/>
      <c r="AJ8" s="6"/>
      <c r="AK8" s="12"/>
      <c r="AL8" s="6"/>
      <c r="AM8" s="6"/>
      <c r="AN8" s="6"/>
      <c r="AO8" s="6"/>
      <c r="AP8" s="6"/>
      <c r="AQ8" s="6"/>
      <c r="AR8" s="6"/>
      <c r="AS8" s="6"/>
      <c r="AT8" s="6"/>
      <c r="AU8" s="6"/>
      <c r="AV8" s="6"/>
      <c r="AW8" s="6"/>
      <c r="AX8" s="12"/>
      <c r="AY8" s="6"/>
      <c r="AZ8" s="6"/>
      <c r="BA8" s="6"/>
      <c r="BB8" s="6"/>
      <c r="BC8" s="6"/>
      <c r="BD8" s="6"/>
      <c r="BE8" s="6"/>
      <c r="BF8" s="6"/>
      <c r="BG8" s="6"/>
      <c r="BH8" s="6"/>
      <c r="BI8" s="6"/>
      <c r="BJ8" s="6"/>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row>
    <row r="9" spans="1:121" x14ac:dyDescent="0.25">
      <c r="A9" s="6"/>
      <c r="B9" s="71" t="s">
        <v>79</v>
      </c>
      <c r="C9" s="71" t="s">
        <v>80</v>
      </c>
      <c r="D9" s="6"/>
      <c r="E9" s="6"/>
      <c r="F9" s="6"/>
      <c r="G9" s="12"/>
      <c r="H9" s="6"/>
      <c r="I9" s="6"/>
      <c r="J9" s="6"/>
      <c r="K9" s="6"/>
      <c r="L9" s="6"/>
      <c r="M9" s="6"/>
      <c r="N9" s="6"/>
      <c r="O9" s="6"/>
      <c r="P9" s="6"/>
      <c r="Q9" s="12"/>
      <c r="R9" s="6"/>
      <c r="S9" s="6"/>
      <c r="T9" s="6"/>
      <c r="U9" s="6"/>
      <c r="V9" s="6"/>
      <c r="W9" s="6"/>
      <c r="X9" s="6"/>
      <c r="Y9" s="6"/>
      <c r="Z9" s="12"/>
      <c r="AA9" s="6"/>
      <c r="AB9" s="6"/>
      <c r="AC9" s="71" t="s">
        <v>90</v>
      </c>
      <c r="AD9" s="71" t="s">
        <v>90</v>
      </c>
      <c r="AE9" s="6"/>
      <c r="AF9" s="6"/>
      <c r="AG9" s="6"/>
      <c r="AH9" s="6"/>
      <c r="AI9" s="6"/>
      <c r="AJ9" s="6"/>
      <c r="AK9" s="12"/>
      <c r="AL9" s="6"/>
      <c r="AM9" s="6"/>
      <c r="AN9" s="6"/>
      <c r="AO9" s="6"/>
      <c r="AP9" s="6"/>
      <c r="AQ9" s="6"/>
      <c r="AR9" s="6"/>
      <c r="AS9" s="6"/>
      <c r="AT9" s="6"/>
      <c r="AU9" s="6"/>
      <c r="AV9" s="6"/>
      <c r="AW9" s="6"/>
      <c r="AX9" s="12"/>
      <c r="AY9" s="6"/>
      <c r="AZ9" s="6"/>
      <c r="BA9" s="6"/>
      <c r="BB9" s="6"/>
      <c r="BC9" s="6"/>
      <c r="BD9" s="6"/>
      <c r="BE9" s="6"/>
      <c r="BF9" s="6"/>
      <c r="BG9" s="6"/>
      <c r="BH9" s="6"/>
      <c r="BI9" s="6"/>
      <c r="BJ9" s="6"/>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row>
    <row r="10" spans="1:121" ht="21" x14ac:dyDescent="0.35">
      <c r="A10" s="6" t="s">
        <v>82</v>
      </c>
      <c r="B10" s="77">
        <v>570</v>
      </c>
      <c r="C10" s="77">
        <v>48</v>
      </c>
      <c r="D10" s="2">
        <v>499</v>
      </c>
      <c r="E10" s="2">
        <f>ROUND(2.3,0)</f>
        <v>2</v>
      </c>
      <c r="F10" s="11"/>
      <c r="G10" s="12"/>
      <c r="H10" s="11"/>
      <c r="I10" s="11"/>
      <c r="J10" s="11"/>
      <c r="K10" s="11"/>
      <c r="L10" s="11"/>
      <c r="M10" s="11"/>
      <c r="N10" s="11"/>
      <c r="O10" s="11"/>
      <c r="P10" s="11"/>
      <c r="Q10" s="12"/>
      <c r="R10" s="11"/>
      <c r="S10" s="11"/>
      <c r="T10" s="88">
        <v>499</v>
      </c>
      <c r="U10" s="88">
        <v>100</v>
      </c>
      <c r="V10" s="76" t="s">
        <v>103</v>
      </c>
      <c r="W10" s="82">
        <f ca="1">RAND()</f>
        <v>0.94698773686470239</v>
      </c>
      <c r="X10" s="80">
        <f ca="1">_xlfn.BINOM.INV(D15,V7,W10)</f>
        <v>57</v>
      </c>
      <c r="Y10" s="11"/>
      <c r="Z10" s="12"/>
      <c r="AA10" s="11"/>
      <c r="AB10" s="71" t="s">
        <v>91</v>
      </c>
      <c r="AC10" s="75">
        <v>2000</v>
      </c>
      <c r="AD10" s="75">
        <v>5000</v>
      </c>
      <c r="AE10" s="6"/>
      <c r="AF10" s="6"/>
      <c r="AG10" s="6"/>
      <c r="AH10" s="6"/>
      <c r="AI10" s="6"/>
      <c r="AJ10" s="11"/>
      <c r="AK10" s="12"/>
      <c r="AL10" s="11"/>
      <c r="AM10" s="11"/>
      <c r="AN10" s="11"/>
      <c r="AO10" s="11"/>
      <c r="AP10" s="11"/>
      <c r="AQ10" s="11"/>
      <c r="AR10" s="11"/>
      <c r="AS10" s="11"/>
      <c r="AT10" s="11"/>
      <c r="AU10" s="11"/>
      <c r="AV10" s="11"/>
      <c r="AW10" s="6"/>
      <c r="AX10" s="12"/>
      <c r="AY10" s="11"/>
      <c r="AZ10" s="11"/>
      <c r="BA10" s="11"/>
      <c r="BB10" s="11"/>
      <c r="BC10" s="11"/>
      <c r="BD10" s="11"/>
      <c r="BE10" s="11"/>
      <c r="BF10" s="11"/>
      <c r="BG10" s="11"/>
      <c r="BH10" s="11"/>
      <c r="BI10" s="11"/>
      <c r="BJ10" s="6"/>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row>
    <row r="11" spans="1:121" ht="21" x14ac:dyDescent="0.35">
      <c r="A11" s="6" t="s">
        <v>83</v>
      </c>
      <c r="B11" s="77">
        <v>510</v>
      </c>
      <c r="C11" s="77">
        <v>46</v>
      </c>
      <c r="D11" s="2">
        <v>599</v>
      </c>
      <c r="E11" s="2"/>
      <c r="F11" s="11"/>
      <c r="G11" s="12"/>
      <c r="H11" s="11"/>
      <c r="I11" s="11"/>
      <c r="J11" s="11"/>
      <c r="K11" s="11"/>
      <c r="L11" s="76" t="s">
        <v>13</v>
      </c>
      <c r="M11" s="82">
        <f ca="1">RAND()</f>
        <v>0.53136880632600725</v>
      </c>
      <c r="N11" s="80">
        <f ca="1">VLOOKUP(M11,J31:L130,3,TRUE)</f>
        <v>39</v>
      </c>
      <c r="O11" s="11"/>
      <c r="P11" s="11"/>
      <c r="Q11" s="12"/>
      <c r="R11" s="11"/>
      <c r="S11" s="11"/>
      <c r="T11" s="88">
        <v>499</v>
      </c>
      <c r="U11" s="88">
        <v>150</v>
      </c>
      <c r="V11" s="76" t="s">
        <v>104</v>
      </c>
      <c r="W11" s="82">
        <f ca="1">RAND()</f>
        <v>9.1129323902190085E-2</v>
      </c>
      <c r="X11" s="80">
        <f ca="1">_xlfn.BINOM.INV(D15,V8,W11)</f>
        <v>22</v>
      </c>
      <c r="Y11" s="11"/>
      <c r="Z11" s="12"/>
      <c r="AA11" s="11"/>
      <c r="AB11" s="6"/>
      <c r="AC11" s="6"/>
      <c r="AD11" s="6"/>
      <c r="AE11" s="6"/>
      <c r="AF11" s="6"/>
      <c r="AG11" s="6"/>
      <c r="AH11" s="6"/>
      <c r="AI11" s="6"/>
      <c r="AJ11" s="11"/>
      <c r="AK11" s="12"/>
      <c r="AL11" s="11"/>
      <c r="AM11" s="11"/>
      <c r="AN11" s="11"/>
      <c r="AO11" s="11"/>
      <c r="AP11" s="11"/>
      <c r="AQ11" s="11"/>
      <c r="AR11" s="11"/>
      <c r="AS11" s="11"/>
      <c r="AT11" s="11"/>
      <c r="AU11" s="11"/>
      <c r="AV11" s="11"/>
      <c r="AW11" s="6"/>
      <c r="AX11" s="12"/>
      <c r="AY11" s="11"/>
      <c r="AZ11" s="11"/>
      <c r="BA11" s="11"/>
      <c r="BB11" s="11"/>
      <c r="BC11" s="11"/>
      <c r="BD11" s="11"/>
      <c r="BE11" s="11"/>
      <c r="BF11" s="11"/>
      <c r="BG11" s="11"/>
      <c r="BH11" s="11"/>
      <c r="BI11" s="11"/>
      <c r="BJ11" s="6"/>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row>
    <row r="12" spans="1:121" ht="21" x14ac:dyDescent="0.35">
      <c r="A12" s="6"/>
      <c r="B12" s="2"/>
      <c r="C12" s="2"/>
      <c r="D12" s="2"/>
      <c r="E12" s="2"/>
      <c r="F12" s="11"/>
      <c r="G12" s="12"/>
      <c r="H12" s="11"/>
      <c r="I12" s="11"/>
      <c r="J12" s="11"/>
      <c r="K12" s="11"/>
      <c r="L12" s="11"/>
      <c r="M12" s="11"/>
      <c r="N12" s="11"/>
      <c r="O12" s="11"/>
      <c r="P12" s="11"/>
      <c r="Q12" s="12"/>
      <c r="R12" s="11"/>
      <c r="S12" s="11"/>
      <c r="T12" s="88">
        <v>599</v>
      </c>
      <c r="U12" s="88">
        <v>100</v>
      </c>
      <c r="V12" s="76" t="s">
        <v>105</v>
      </c>
      <c r="W12" s="82">
        <f ca="1">RAND()</f>
        <v>0.91067627170898569</v>
      </c>
      <c r="X12" s="80">
        <f ca="1">_xlfn.BINOM.INV(D16,V7,W12)</f>
        <v>46</v>
      </c>
      <c r="Y12" s="11"/>
      <c r="Z12" s="12"/>
      <c r="AA12" s="11"/>
      <c r="AB12" s="6"/>
      <c r="AC12" s="6"/>
      <c r="AD12" s="6"/>
      <c r="AE12" s="6"/>
      <c r="AF12" s="6"/>
      <c r="AG12" s="6"/>
      <c r="AH12" s="6"/>
      <c r="AI12" s="6"/>
      <c r="AJ12" s="11"/>
      <c r="AK12" s="12"/>
      <c r="AL12" s="11"/>
      <c r="AM12" s="11"/>
      <c r="AN12" s="11"/>
      <c r="AO12" s="11"/>
      <c r="AP12" s="11"/>
      <c r="AQ12" s="11"/>
      <c r="AR12" s="11"/>
      <c r="AS12" s="11"/>
      <c r="AT12" s="11"/>
      <c r="AU12" s="11"/>
      <c r="AV12" s="11"/>
      <c r="AW12" s="6"/>
      <c r="AX12" s="12"/>
      <c r="AY12" s="11"/>
      <c r="AZ12" s="11"/>
      <c r="BA12" s="11"/>
      <c r="BB12" s="11"/>
      <c r="BC12" s="11"/>
      <c r="BD12" s="11"/>
      <c r="BE12" s="11"/>
      <c r="BF12" s="11"/>
      <c r="BG12" s="11"/>
      <c r="BH12" s="11"/>
      <c r="BI12" s="11"/>
      <c r="BJ12" s="6"/>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row>
    <row r="13" spans="1:121" ht="21" x14ac:dyDescent="0.35">
      <c r="A13" s="6"/>
      <c r="B13" s="2"/>
      <c r="C13" s="2"/>
      <c r="D13" s="2"/>
      <c r="E13" s="2"/>
      <c r="F13" s="6"/>
      <c r="G13" s="12"/>
      <c r="H13" s="6"/>
      <c r="I13" s="6"/>
      <c r="J13" s="6"/>
      <c r="K13" s="6"/>
      <c r="L13" s="6"/>
      <c r="M13" s="6"/>
      <c r="N13" s="6"/>
      <c r="O13" s="6"/>
      <c r="P13" s="6"/>
      <c r="Q13" s="12"/>
      <c r="R13" s="6"/>
      <c r="S13" s="6"/>
      <c r="T13" s="71">
        <v>599</v>
      </c>
      <c r="U13" s="71">
        <v>150</v>
      </c>
      <c r="V13" s="76" t="s">
        <v>106</v>
      </c>
      <c r="W13" s="82">
        <f ca="1">RAND()</f>
        <v>0.63470922750779224</v>
      </c>
      <c r="X13" s="80">
        <f ca="1">_xlfn.BINOM.INV(D16,V8,W13)</f>
        <v>25</v>
      </c>
      <c r="Y13" s="6"/>
      <c r="Z13" s="12"/>
      <c r="AA13" s="6"/>
      <c r="AB13" s="6"/>
      <c r="AC13" s="6"/>
      <c r="AD13" s="6"/>
      <c r="AE13" s="6"/>
      <c r="AF13" s="6"/>
      <c r="AG13" s="6"/>
      <c r="AH13" s="6"/>
      <c r="AI13" s="6"/>
      <c r="AJ13" s="6"/>
      <c r="AK13" s="12"/>
      <c r="AL13" s="6"/>
      <c r="AM13" s="6"/>
      <c r="AN13" s="6"/>
      <c r="AO13" s="6"/>
      <c r="AP13" s="6"/>
      <c r="AQ13" s="6"/>
      <c r="AR13" s="6"/>
      <c r="AS13" s="6"/>
      <c r="AT13" s="6"/>
      <c r="AU13" s="6"/>
      <c r="AV13" s="6"/>
      <c r="AW13" s="6"/>
      <c r="AX13" s="12"/>
      <c r="AY13" s="6"/>
      <c r="AZ13" s="6"/>
      <c r="BA13" s="6"/>
      <c r="BB13" s="6"/>
      <c r="BC13" s="6"/>
      <c r="BD13" s="6"/>
      <c r="BE13" s="6"/>
      <c r="BF13" s="6"/>
      <c r="BG13" s="6"/>
      <c r="BH13" s="6"/>
      <c r="BI13" s="6"/>
      <c r="BJ13" s="6"/>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row>
    <row r="14" spans="1:121" ht="26.25" x14ac:dyDescent="0.4">
      <c r="A14" s="6"/>
      <c r="B14" s="2"/>
      <c r="C14" s="2"/>
      <c r="D14" s="2"/>
      <c r="E14" s="2"/>
      <c r="F14" s="6"/>
      <c r="G14" s="12"/>
      <c r="H14" s="6"/>
      <c r="I14" s="6"/>
      <c r="J14" s="6"/>
      <c r="K14" s="6"/>
      <c r="L14" s="6"/>
      <c r="M14" s="6"/>
      <c r="N14" s="6"/>
      <c r="O14" s="6"/>
      <c r="P14" s="6"/>
      <c r="Q14" s="12"/>
      <c r="R14" s="6"/>
      <c r="S14" s="6"/>
      <c r="T14" s="6"/>
      <c r="U14" s="6"/>
      <c r="V14" s="6"/>
      <c r="W14" s="6"/>
      <c r="X14" s="6"/>
      <c r="Y14" s="6"/>
      <c r="Z14" s="12"/>
      <c r="AA14" s="6"/>
      <c r="AB14" s="76" t="s">
        <v>17</v>
      </c>
      <c r="AC14" s="82">
        <f ca="1">RAND()</f>
        <v>0.81864238420510127</v>
      </c>
      <c r="AD14" s="83">
        <f ca="1">AC10+(AD10-AC10)*AC14</f>
        <v>4455.9271526153043</v>
      </c>
      <c r="AE14" s="222" t="s">
        <v>92</v>
      </c>
      <c r="AF14" s="223"/>
      <c r="AG14" s="223"/>
      <c r="AH14" s="223"/>
      <c r="AI14" s="84"/>
      <c r="AJ14" s="6"/>
      <c r="AK14" s="12"/>
      <c r="AL14" s="6"/>
      <c r="AM14" s="6"/>
      <c r="AN14" s="6"/>
      <c r="AO14" s="6"/>
      <c r="AP14" s="6"/>
      <c r="AQ14" s="6"/>
      <c r="AR14" s="6"/>
      <c r="AS14" s="6"/>
      <c r="AT14" s="6"/>
      <c r="AU14" s="6"/>
      <c r="AV14" s="6"/>
      <c r="AW14" s="6"/>
      <c r="AX14" s="12"/>
      <c r="AY14" s="6"/>
      <c r="AZ14" s="6"/>
      <c r="BA14" s="6"/>
      <c r="BB14" s="6"/>
      <c r="BC14" s="6"/>
      <c r="BD14" s="6"/>
      <c r="BE14" s="6"/>
      <c r="BF14" s="6"/>
      <c r="BG14" s="6"/>
      <c r="BH14" s="6"/>
      <c r="BI14" s="6"/>
      <c r="BJ14" s="6"/>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row>
    <row r="15" spans="1:121" ht="21" customHeight="1" x14ac:dyDescent="0.3">
      <c r="A15" s="6"/>
      <c r="B15" s="78" t="s">
        <v>84</v>
      </c>
      <c r="C15" s="79">
        <f ca="1">RAND()</f>
        <v>0.59244770608056097</v>
      </c>
      <c r="D15" s="80">
        <f ca="1">MAX(0, INT(_xlfn.NORM.INV(C15,B10,C10)))</f>
        <v>581</v>
      </c>
      <c r="E15" s="81" t="s">
        <v>81</v>
      </c>
      <c r="F15" s="6"/>
      <c r="G15" s="12"/>
      <c r="H15" s="6"/>
      <c r="I15" s="6"/>
      <c r="J15" s="6"/>
      <c r="K15" s="6"/>
      <c r="L15" s="6"/>
      <c r="M15" s="6"/>
      <c r="N15" s="6"/>
      <c r="O15" s="6"/>
      <c r="P15" s="6"/>
      <c r="Q15" s="12"/>
      <c r="R15" s="6"/>
      <c r="S15" s="6"/>
      <c r="T15" s="6"/>
      <c r="U15" s="6"/>
      <c r="V15" s="6"/>
      <c r="W15" s="6"/>
      <c r="X15" s="6"/>
      <c r="Y15" s="6"/>
      <c r="Z15" s="12"/>
      <c r="AA15" s="6"/>
      <c r="AB15" s="6"/>
      <c r="AC15" s="6"/>
      <c r="AD15" s="6"/>
      <c r="AE15" s="6"/>
      <c r="AF15" s="6"/>
      <c r="AG15" s="6"/>
      <c r="AH15" s="6"/>
      <c r="AI15" s="6"/>
      <c r="AJ15" s="6"/>
      <c r="AK15" s="12"/>
      <c r="AL15" s="6"/>
      <c r="AM15" s="6"/>
      <c r="AN15" s="6"/>
      <c r="AO15" s="6"/>
      <c r="AP15" s="6"/>
      <c r="AQ15" s="6"/>
      <c r="AR15" s="6"/>
      <c r="AS15" s="6"/>
      <c r="AT15" s="6"/>
      <c r="AU15" s="6"/>
      <c r="AV15" s="6"/>
      <c r="AW15" s="6"/>
      <c r="AX15" s="12"/>
      <c r="AY15" s="6"/>
      <c r="AZ15" s="6"/>
      <c r="BA15" s="6"/>
      <c r="BB15" s="6"/>
      <c r="BC15" s="6"/>
      <c r="BD15" s="6"/>
      <c r="BE15" s="6"/>
      <c r="BF15" s="6"/>
      <c r="BG15" s="6"/>
      <c r="BH15" s="6"/>
      <c r="BI15" s="6"/>
      <c r="BJ15" s="6"/>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row>
    <row r="16" spans="1:121" ht="24" customHeight="1" x14ac:dyDescent="0.3">
      <c r="A16" s="6"/>
      <c r="B16" s="78" t="s">
        <v>85</v>
      </c>
      <c r="C16" s="79">
        <f ca="1">RAND()</f>
        <v>0.23033720175618266</v>
      </c>
      <c r="D16" s="80">
        <f ca="1">MAX(0, INT(_xlfn.NORM.INV(C16,B11,C11)))</f>
        <v>476</v>
      </c>
      <c r="E16" s="81" t="s">
        <v>81</v>
      </c>
      <c r="F16" s="6"/>
      <c r="G16" s="12"/>
      <c r="H16" s="6"/>
      <c r="I16" s="6"/>
      <c r="J16" s="6"/>
      <c r="K16" s="6"/>
      <c r="L16" s="6"/>
      <c r="M16" s="6"/>
      <c r="N16" s="6"/>
      <c r="O16" s="6"/>
      <c r="P16" s="6"/>
      <c r="Q16" s="12"/>
      <c r="R16" s="6"/>
      <c r="S16" s="6"/>
      <c r="T16" s="6"/>
      <c r="U16" s="6"/>
      <c r="V16" s="6"/>
      <c r="W16" s="6"/>
      <c r="X16" s="6"/>
      <c r="Y16" s="6"/>
      <c r="Z16" s="12"/>
      <c r="AA16" s="6"/>
      <c r="AB16" s="6"/>
      <c r="AC16" s="6"/>
      <c r="AD16" s="6"/>
      <c r="AE16" s="6"/>
      <c r="AF16" s="6"/>
      <c r="AG16" s="6"/>
      <c r="AH16" s="6"/>
      <c r="AI16" s="6"/>
      <c r="AJ16" s="6"/>
      <c r="AK16" s="12"/>
      <c r="AL16" s="6"/>
      <c r="AM16" s="6"/>
      <c r="AN16" s="6"/>
      <c r="AO16" s="6"/>
      <c r="AP16" s="6"/>
      <c r="AQ16" s="6"/>
      <c r="AR16" s="6"/>
      <c r="AS16" s="6"/>
      <c r="AT16" s="6"/>
      <c r="AU16" s="6"/>
      <c r="AV16" s="6"/>
      <c r="AW16" s="6"/>
      <c r="AX16" s="12"/>
      <c r="AY16" s="6"/>
      <c r="AZ16" s="6"/>
      <c r="BA16" s="6"/>
      <c r="BB16" s="6"/>
      <c r="BC16" s="6"/>
      <c r="BD16" s="6"/>
      <c r="BE16" s="6"/>
      <c r="BF16" s="6"/>
      <c r="BG16" s="6"/>
      <c r="BH16" s="6"/>
      <c r="BI16" s="6"/>
      <c r="BJ16" s="6"/>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row>
    <row r="17" spans="1:121" x14ac:dyDescent="0.25">
      <c r="A17" s="6"/>
      <c r="B17" s="6"/>
      <c r="C17" s="6"/>
      <c r="D17" s="6"/>
      <c r="E17" s="6"/>
      <c r="F17" s="6"/>
      <c r="G17" s="13"/>
      <c r="H17" s="6"/>
      <c r="I17" s="6"/>
      <c r="J17" s="6"/>
      <c r="K17" s="6"/>
      <c r="L17" s="6"/>
      <c r="M17" s="6"/>
      <c r="N17" s="6"/>
      <c r="O17" s="6"/>
      <c r="P17" s="6"/>
      <c r="Q17" s="13"/>
      <c r="R17" s="6"/>
      <c r="S17" s="6"/>
      <c r="T17" s="6"/>
      <c r="U17" s="6"/>
      <c r="V17" s="6"/>
      <c r="W17" s="6"/>
      <c r="X17" s="6"/>
      <c r="Y17" s="6"/>
      <c r="Z17" s="13"/>
      <c r="AA17" s="6"/>
      <c r="AB17" s="6"/>
      <c r="AC17" s="6"/>
      <c r="AD17" s="6"/>
      <c r="AE17" s="6"/>
      <c r="AF17" s="6"/>
      <c r="AG17" s="6"/>
      <c r="AH17" s="6"/>
      <c r="AI17" s="6"/>
      <c r="AJ17" s="6"/>
      <c r="AK17" s="13"/>
      <c r="AL17" s="6"/>
      <c r="AM17" s="6"/>
      <c r="AN17" s="6"/>
      <c r="AO17" s="6"/>
      <c r="AP17" s="6"/>
      <c r="AQ17" s="6"/>
      <c r="AR17" s="6"/>
      <c r="AS17" s="6"/>
      <c r="AT17" s="6"/>
      <c r="AU17" s="6"/>
      <c r="AV17" s="6"/>
      <c r="AW17" s="6"/>
      <c r="AX17" s="13"/>
      <c r="AY17" s="6"/>
      <c r="AZ17" s="6"/>
      <c r="BA17" s="6"/>
      <c r="BB17" s="6"/>
      <c r="BC17" s="6"/>
      <c r="BD17" s="6"/>
      <c r="BE17" s="6"/>
      <c r="BF17" s="6"/>
      <c r="BG17" s="6"/>
      <c r="BH17" s="6"/>
      <c r="BI17" s="6"/>
      <c r="BJ17" s="6"/>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row>
    <row r="18" spans="1:121" x14ac:dyDescent="0.25">
      <c r="A18" s="6"/>
      <c r="B18" s="6"/>
      <c r="C18" s="6"/>
      <c r="D18" s="6"/>
      <c r="E18" s="6"/>
      <c r="F18" s="6"/>
      <c r="G18" s="13"/>
      <c r="H18" s="6"/>
      <c r="I18" s="6"/>
      <c r="J18" s="6"/>
      <c r="K18" s="6"/>
      <c r="L18" s="6"/>
      <c r="M18" s="6"/>
      <c r="N18" s="6"/>
      <c r="O18" s="6"/>
      <c r="P18" s="6"/>
      <c r="Q18" s="13"/>
      <c r="R18" s="6"/>
      <c r="S18" s="6"/>
      <c r="T18" s="6"/>
      <c r="U18" s="6"/>
      <c r="V18" s="6"/>
      <c r="W18" s="6"/>
      <c r="X18" s="6"/>
      <c r="Y18" s="6"/>
      <c r="Z18" s="13"/>
      <c r="AA18" s="6"/>
      <c r="AB18" s="6"/>
      <c r="AC18" s="6"/>
      <c r="AD18" s="6"/>
      <c r="AE18" s="6"/>
      <c r="AF18" s="6"/>
      <c r="AG18" s="6"/>
      <c r="AH18" s="6"/>
      <c r="AI18" s="6"/>
      <c r="AJ18" s="6"/>
      <c r="AK18" s="13"/>
      <c r="AL18" s="6"/>
      <c r="AM18" s="6"/>
      <c r="AN18" s="6"/>
      <c r="AO18" s="6"/>
      <c r="AP18" s="6"/>
      <c r="AQ18" s="6"/>
      <c r="AR18" s="6"/>
      <c r="AS18" s="6"/>
      <c r="AT18" s="6"/>
      <c r="AU18" s="6"/>
      <c r="AV18" s="6"/>
      <c r="AW18" s="6"/>
      <c r="AX18" s="13"/>
      <c r="AY18" s="6"/>
      <c r="AZ18" s="6"/>
      <c r="BA18" s="6"/>
      <c r="BB18" s="6"/>
      <c r="BC18" s="6"/>
      <c r="BD18" s="6"/>
      <c r="BE18" s="6"/>
      <c r="BF18" s="6"/>
      <c r="BG18" s="6"/>
      <c r="BH18" s="6"/>
      <c r="BI18" s="6"/>
      <c r="BJ18" s="6"/>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row>
    <row r="19" spans="1:121" x14ac:dyDescent="0.25">
      <c r="A19" s="6"/>
      <c r="B19" s="6"/>
      <c r="C19" s="6"/>
      <c r="D19" s="6"/>
      <c r="E19" s="6"/>
      <c r="F19" s="6"/>
      <c r="G19" s="13"/>
      <c r="H19" s="6"/>
      <c r="I19" s="6"/>
      <c r="J19" s="6"/>
      <c r="K19" s="6"/>
      <c r="L19" s="6"/>
      <c r="M19" s="6"/>
      <c r="N19" s="6"/>
      <c r="O19" s="6"/>
      <c r="P19" s="6"/>
      <c r="Q19" s="13"/>
      <c r="R19" s="6"/>
      <c r="S19" s="6"/>
      <c r="T19" s="6"/>
      <c r="U19" s="6"/>
      <c r="V19" s="6"/>
      <c r="W19" s="6"/>
      <c r="X19" s="6"/>
      <c r="Y19" s="6"/>
      <c r="Z19" s="13"/>
      <c r="AA19" s="6"/>
      <c r="AB19" s="6"/>
      <c r="AC19" s="6"/>
      <c r="AD19" s="6"/>
      <c r="AE19" s="6"/>
      <c r="AF19" s="6"/>
      <c r="AG19" s="6"/>
      <c r="AH19" s="6"/>
      <c r="AI19" s="6"/>
      <c r="AJ19" s="6"/>
      <c r="AK19" s="13"/>
      <c r="AL19" s="6"/>
      <c r="AM19" s="6"/>
      <c r="AN19" s="6"/>
      <c r="AO19" s="6"/>
      <c r="AP19" s="6"/>
      <c r="AQ19" s="6"/>
      <c r="AR19" s="6"/>
      <c r="AS19" s="6"/>
      <c r="AT19" s="6"/>
      <c r="AU19" s="6"/>
      <c r="AV19" s="6"/>
      <c r="AW19" s="6"/>
      <c r="AX19" s="13"/>
      <c r="AY19" s="6"/>
      <c r="AZ19" s="6"/>
      <c r="BA19" s="6"/>
      <c r="BB19" s="6"/>
      <c r="BC19" s="6"/>
      <c r="BD19" s="6"/>
      <c r="BE19" s="6"/>
      <c r="BF19" s="6"/>
      <c r="BG19" s="6"/>
      <c r="BH19" s="6"/>
      <c r="BI19" s="6"/>
      <c r="BJ19" s="6"/>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row>
    <row r="20" spans="1:121" x14ac:dyDescent="0.25">
      <c r="A20" s="6"/>
      <c r="B20" s="6"/>
      <c r="C20" s="6"/>
      <c r="D20" s="6"/>
      <c r="E20" s="6"/>
      <c r="F20" s="6"/>
      <c r="G20" s="13"/>
      <c r="H20" s="6"/>
      <c r="I20" s="6"/>
      <c r="J20" s="6"/>
      <c r="K20" s="6"/>
      <c r="L20" s="6"/>
      <c r="M20" s="6"/>
      <c r="N20" s="6"/>
      <c r="O20" s="6"/>
      <c r="P20" s="6"/>
      <c r="Q20" s="13"/>
      <c r="R20" s="6"/>
      <c r="S20" s="6"/>
      <c r="T20" s="6"/>
      <c r="U20" s="6"/>
      <c r="V20" s="6"/>
      <c r="W20" s="6"/>
      <c r="X20" s="6"/>
      <c r="Y20" s="6"/>
      <c r="Z20" s="13"/>
      <c r="AA20" s="6"/>
      <c r="AB20" s="6"/>
      <c r="AC20" s="6"/>
      <c r="AD20" s="6"/>
      <c r="AE20" s="6"/>
      <c r="AF20" s="6"/>
      <c r="AG20" s="6"/>
      <c r="AH20" s="6"/>
      <c r="AI20" s="6"/>
      <c r="AJ20" s="6"/>
      <c r="AK20" s="13"/>
      <c r="AL20" s="6"/>
      <c r="AM20" s="6"/>
      <c r="AN20" s="6"/>
      <c r="AO20" s="6"/>
      <c r="AP20" s="6"/>
      <c r="AQ20" s="6"/>
      <c r="AR20" s="6"/>
      <c r="AS20" s="6"/>
      <c r="AT20" s="6"/>
      <c r="AU20" s="6"/>
      <c r="AV20" s="6"/>
      <c r="AW20" s="6"/>
      <c r="AX20" s="13"/>
      <c r="AY20" s="6"/>
      <c r="AZ20" s="6"/>
      <c r="BA20" s="6"/>
      <c r="BB20" s="6"/>
      <c r="BC20" s="6"/>
      <c r="BD20" s="6"/>
      <c r="BE20" s="6"/>
      <c r="BF20" s="6"/>
      <c r="BG20" s="6"/>
      <c r="BH20" s="6"/>
      <c r="BI20" s="6"/>
      <c r="BJ20" s="6"/>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row>
    <row r="21" spans="1:121" x14ac:dyDescent="0.25">
      <c r="A21" s="6"/>
      <c r="B21" s="6"/>
      <c r="C21" s="6"/>
      <c r="D21" s="6"/>
      <c r="E21" s="6"/>
      <c r="F21" s="6"/>
      <c r="G21" s="12"/>
      <c r="H21" s="6"/>
      <c r="I21" s="6"/>
      <c r="J21" s="6"/>
      <c r="K21" s="6"/>
      <c r="L21" s="6"/>
      <c r="M21" s="6"/>
      <c r="N21" s="6"/>
      <c r="O21" s="6"/>
      <c r="P21" s="6"/>
      <c r="Q21" s="12"/>
      <c r="R21" s="6"/>
      <c r="S21" s="6"/>
      <c r="T21" s="6"/>
      <c r="U21" s="6"/>
      <c r="V21" s="6"/>
      <c r="W21" s="6"/>
      <c r="X21" s="6"/>
      <c r="Y21" s="6"/>
      <c r="Z21" s="12"/>
      <c r="AA21" s="6"/>
      <c r="AB21" s="6"/>
      <c r="AC21" s="6"/>
      <c r="AD21" s="6"/>
      <c r="AE21" s="6"/>
      <c r="AF21" s="6"/>
      <c r="AG21" s="6"/>
      <c r="AH21" s="6"/>
      <c r="AI21" s="6"/>
      <c r="AJ21" s="6"/>
      <c r="AK21" s="12"/>
      <c r="AL21" s="6"/>
      <c r="AM21" s="6"/>
      <c r="AN21" s="6"/>
      <c r="AO21" s="6"/>
      <c r="AP21" s="6"/>
      <c r="AQ21" s="6"/>
      <c r="AR21" s="6"/>
      <c r="AS21" s="6"/>
      <c r="AT21" s="6"/>
      <c r="AU21" s="6"/>
      <c r="AV21" s="6"/>
      <c r="AW21" s="6"/>
      <c r="AX21" s="12"/>
      <c r="AY21" s="6"/>
      <c r="AZ21" s="6"/>
      <c r="BA21" s="6"/>
      <c r="BB21" s="6"/>
      <c r="BC21" s="6"/>
      <c r="BD21" s="6"/>
      <c r="BE21" s="6"/>
      <c r="BF21" s="6"/>
      <c r="BG21" s="6"/>
      <c r="BH21" s="6"/>
      <c r="BI21" s="6"/>
      <c r="BJ21" s="6"/>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row>
    <row r="22" spans="1:121" x14ac:dyDescent="0.25">
      <c r="A22" s="6"/>
      <c r="B22" s="6"/>
      <c r="C22" s="6"/>
      <c r="D22" s="6"/>
      <c r="E22" s="6"/>
      <c r="F22" s="6"/>
      <c r="G22" s="13"/>
      <c r="H22" s="6"/>
      <c r="I22" s="6"/>
      <c r="J22" s="6"/>
      <c r="K22" s="6"/>
      <c r="L22" s="6"/>
      <c r="M22" s="6"/>
      <c r="N22" s="6"/>
      <c r="O22" s="6"/>
      <c r="P22" s="6"/>
      <c r="Q22" s="13"/>
      <c r="R22" s="6"/>
      <c r="S22" s="6"/>
      <c r="T22" s="6"/>
      <c r="U22" s="6"/>
      <c r="V22" s="6"/>
      <c r="W22" s="6"/>
      <c r="X22" s="6"/>
      <c r="Y22" s="6"/>
      <c r="Z22" s="13"/>
      <c r="AA22" s="6"/>
      <c r="AB22" s="6"/>
      <c r="AC22" s="6"/>
      <c r="AD22" s="6"/>
      <c r="AE22" s="6"/>
      <c r="AF22" s="6"/>
      <c r="AG22" s="6"/>
      <c r="AH22" s="6"/>
      <c r="AI22" s="6"/>
      <c r="AJ22" s="6"/>
      <c r="AK22" s="13"/>
      <c r="AL22" s="6"/>
      <c r="AM22" s="6"/>
      <c r="AN22" s="6"/>
      <c r="AO22" s="6"/>
      <c r="AP22" s="6"/>
      <c r="AQ22" s="6"/>
      <c r="AR22" s="6"/>
      <c r="AS22" s="6"/>
      <c r="AT22" s="6"/>
      <c r="AU22" s="6"/>
      <c r="AV22" s="6"/>
      <c r="AW22" s="6"/>
      <c r="AX22" s="13"/>
      <c r="AY22" s="6"/>
      <c r="AZ22" s="6"/>
      <c r="BA22" s="6"/>
      <c r="BB22" s="6"/>
      <c r="BC22" s="6"/>
      <c r="BD22" s="6"/>
      <c r="BE22" s="6"/>
      <c r="BF22" s="6"/>
      <c r="BG22" s="6"/>
      <c r="BH22" s="6"/>
      <c r="BI22" s="6"/>
      <c r="BJ22" s="6"/>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row>
    <row r="23" spans="1:121" x14ac:dyDescent="0.25">
      <c r="A23" s="6"/>
      <c r="B23" s="6"/>
      <c r="C23" s="6"/>
      <c r="D23" s="6"/>
      <c r="E23" s="6"/>
      <c r="F23" s="6"/>
      <c r="G23" s="13"/>
      <c r="H23" s="6"/>
      <c r="I23" s="6"/>
      <c r="J23" s="6"/>
      <c r="K23" s="6"/>
      <c r="L23" s="6"/>
      <c r="M23" s="6"/>
      <c r="N23" s="6"/>
      <c r="O23" s="6"/>
      <c r="P23" s="6"/>
      <c r="Q23" s="13"/>
      <c r="R23" s="6"/>
      <c r="S23" s="6"/>
      <c r="T23" s="6"/>
      <c r="U23" s="6"/>
      <c r="V23" s="6"/>
      <c r="W23" s="6"/>
      <c r="X23" s="6"/>
      <c r="Y23" s="6"/>
      <c r="Z23" s="13"/>
      <c r="AA23" s="6"/>
      <c r="AB23" s="6"/>
      <c r="AC23" s="6"/>
      <c r="AD23" s="6"/>
      <c r="AE23" s="6"/>
      <c r="AF23" s="6"/>
      <c r="AG23" s="6"/>
      <c r="AH23" s="6"/>
      <c r="AI23" s="6"/>
      <c r="AJ23" s="6"/>
      <c r="AK23" s="13"/>
      <c r="AL23" s="6"/>
      <c r="AM23" s="6"/>
      <c r="AN23" s="6"/>
      <c r="AO23" s="6"/>
      <c r="AP23" s="6"/>
      <c r="AQ23" s="6"/>
      <c r="AR23" s="6"/>
      <c r="AS23" s="6"/>
      <c r="AT23" s="6"/>
      <c r="AU23" s="6"/>
      <c r="AV23" s="6"/>
      <c r="AW23" s="6"/>
      <c r="AX23" s="13"/>
      <c r="AY23" s="6"/>
      <c r="AZ23" s="6"/>
      <c r="BA23" s="6"/>
      <c r="BB23" s="6"/>
      <c r="BC23" s="6"/>
      <c r="BD23" s="6"/>
      <c r="BE23" s="6"/>
      <c r="BF23" s="6"/>
      <c r="BG23" s="6"/>
      <c r="BH23" s="6"/>
      <c r="BI23" s="6"/>
      <c r="BJ23" s="6"/>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row>
    <row r="24" spans="1:121" x14ac:dyDescent="0.25">
      <c r="A24" s="6"/>
      <c r="B24" s="6"/>
      <c r="C24" s="6"/>
      <c r="D24" s="6"/>
      <c r="E24" s="6"/>
      <c r="F24" s="6"/>
      <c r="G24" s="13"/>
      <c r="H24" s="6"/>
      <c r="I24" s="6"/>
      <c r="J24" s="6"/>
      <c r="K24" s="6"/>
      <c r="L24" s="6"/>
      <c r="M24" s="6"/>
      <c r="N24" s="6"/>
      <c r="O24" s="6"/>
      <c r="P24" s="6"/>
      <c r="Q24" s="13"/>
      <c r="R24" s="6"/>
      <c r="S24" s="6"/>
      <c r="T24" s="6"/>
      <c r="U24" s="6"/>
      <c r="V24" s="6"/>
      <c r="W24" s="6"/>
      <c r="X24" s="6"/>
      <c r="Y24" s="6"/>
      <c r="Z24" s="13"/>
      <c r="AA24" s="6"/>
      <c r="AB24" s="6"/>
      <c r="AC24" s="6"/>
      <c r="AD24" s="6"/>
      <c r="AE24" s="6"/>
      <c r="AF24" s="6"/>
      <c r="AG24" s="6"/>
      <c r="AH24" s="6"/>
      <c r="AI24" s="6"/>
      <c r="AJ24" s="6"/>
      <c r="AK24" s="13"/>
      <c r="AL24" s="6"/>
      <c r="AM24" s="6"/>
      <c r="AN24" s="6"/>
      <c r="AO24" s="6"/>
      <c r="AP24" s="6"/>
      <c r="AQ24" s="6"/>
      <c r="AR24" s="6"/>
      <c r="AS24" s="6"/>
      <c r="AT24" s="6"/>
      <c r="AU24" s="6"/>
      <c r="AV24" s="6"/>
      <c r="AW24" s="6"/>
      <c r="AX24" s="13"/>
      <c r="AY24" s="6"/>
      <c r="AZ24" s="6"/>
      <c r="BA24" s="6"/>
      <c r="BB24" s="6"/>
      <c r="BC24" s="6"/>
      <c r="BD24" s="6"/>
      <c r="BE24" s="6"/>
      <c r="BF24" s="6"/>
      <c r="BG24" s="6"/>
      <c r="BH24" s="6"/>
      <c r="BI24" s="6"/>
      <c r="BJ24" s="6"/>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row>
    <row r="25" spans="1:121" ht="19.899999999999999" customHeight="1" x14ac:dyDescent="0.25">
      <c r="A25" s="6"/>
      <c r="B25" s="6"/>
      <c r="C25" s="6"/>
      <c r="D25" s="6"/>
      <c r="E25" s="6"/>
      <c r="F25" s="6"/>
      <c r="G25" s="13"/>
      <c r="H25" s="6"/>
      <c r="I25" s="6"/>
      <c r="J25" s="6"/>
      <c r="K25" s="6"/>
      <c r="L25" s="6"/>
      <c r="M25" s="6"/>
      <c r="N25" s="6"/>
      <c r="O25" s="6"/>
      <c r="P25" s="6"/>
      <c r="Q25" s="13"/>
      <c r="R25" s="6"/>
      <c r="S25" s="6"/>
      <c r="T25" s="6"/>
      <c r="U25" s="6"/>
      <c r="V25" s="6"/>
      <c r="W25" s="6"/>
      <c r="X25" s="6"/>
      <c r="Y25" s="6"/>
      <c r="Z25" s="13"/>
      <c r="AA25" s="6"/>
      <c r="AB25" s="6"/>
      <c r="AC25" s="6"/>
      <c r="AD25" s="6"/>
      <c r="AE25" s="6"/>
      <c r="AF25" s="6"/>
      <c r="AG25" s="6"/>
      <c r="AH25" s="6"/>
      <c r="AI25" s="6"/>
      <c r="AJ25" s="6"/>
      <c r="AK25" s="13"/>
      <c r="AL25" s="6"/>
      <c r="AM25" s="6"/>
      <c r="AN25" s="6"/>
      <c r="AO25" s="6"/>
      <c r="AP25" s="6"/>
      <c r="AQ25" s="6"/>
      <c r="AR25" s="6"/>
      <c r="AS25" s="6"/>
      <c r="AT25" s="6"/>
      <c r="AU25" s="6"/>
      <c r="AV25" s="6"/>
      <c r="AW25" s="6"/>
      <c r="AX25" s="13"/>
      <c r="AY25" s="6"/>
      <c r="AZ25" s="6"/>
      <c r="BA25" s="6"/>
      <c r="BB25" s="6"/>
      <c r="BC25" s="6"/>
      <c r="BD25" s="6"/>
      <c r="BE25" s="6"/>
      <c r="BF25" s="6"/>
      <c r="BG25" s="6"/>
      <c r="BH25" s="6"/>
      <c r="BI25" s="6"/>
      <c r="BJ25" s="6"/>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row>
    <row r="26" spans="1:121" ht="25.15" customHeight="1" x14ac:dyDescent="0.25">
      <c r="A26" s="6"/>
      <c r="B26" s="6"/>
      <c r="C26" s="6"/>
      <c r="D26" s="6"/>
      <c r="E26" s="6"/>
      <c r="F26" s="6"/>
      <c r="G26" s="13"/>
      <c r="H26" s="6"/>
      <c r="I26" s="6"/>
      <c r="J26" s="6"/>
      <c r="K26" s="6"/>
      <c r="L26" s="6"/>
      <c r="M26" s="6"/>
      <c r="N26" s="6"/>
      <c r="O26" s="6"/>
      <c r="P26" s="6"/>
      <c r="Q26" s="13"/>
      <c r="R26" s="6"/>
      <c r="S26" s="6"/>
      <c r="T26" s="6"/>
      <c r="U26" s="6"/>
      <c r="V26" s="6"/>
      <c r="W26" s="6"/>
      <c r="X26" s="6"/>
      <c r="Y26" s="6"/>
      <c r="Z26" s="13"/>
      <c r="AA26" s="6"/>
      <c r="AB26" s="6"/>
      <c r="AC26" s="6"/>
      <c r="AD26" s="6"/>
      <c r="AE26" s="6"/>
      <c r="AF26" s="6"/>
      <c r="AG26" s="6"/>
      <c r="AH26" s="6"/>
      <c r="AI26" s="6"/>
      <c r="AJ26" s="6"/>
      <c r="AK26" s="13"/>
      <c r="AL26" s="6"/>
      <c r="AM26" s="6"/>
      <c r="AN26" s="6"/>
      <c r="AO26" s="6"/>
      <c r="AP26" s="6"/>
      <c r="AQ26" s="6"/>
      <c r="AR26" s="6"/>
      <c r="AS26" s="6"/>
      <c r="AT26" s="6"/>
      <c r="AU26" s="6"/>
      <c r="AV26" s="6"/>
      <c r="AW26" s="6"/>
      <c r="AX26" s="13"/>
      <c r="AY26" s="6"/>
      <c r="AZ26" s="6"/>
      <c r="BA26" s="6"/>
      <c r="BB26" s="6"/>
      <c r="BC26" s="6"/>
      <c r="BD26" s="6"/>
      <c r="BE26" s="6"/>
      <c r="BF26" s="6"/>
      <c r="BG26" s="6"/>
      <c r="BH26" s="6"/>
      <c r="BI26" s="6"/>
      <c r="BJ26" s="6"/>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row>
    <row r="27" spans="1:121" x14ac:dyDescent="0.25">
      <c r="A27" s="6"/>
      <c r="B27" s="6"/>
      <c r="C27" s="6"/>
      <c r="D27" s="6"/>
      <c r="E27" s="6"/>
      <c r="F27" s="6"/>
      <c r="G27" s="13"/>
      <c r="H27" s="6"/>
      <c r="I27" s="6"/>
      <c r="J27" s="6"/>
      <c r="K27" s="6"/>
      <c r="L27" s="6"/>
      <c r="M27" s="6"/>
      <c r="N27" s="6"/>
      <c r="O27" s="6"/>
      <c r="P27" s="6"/>
      <c r="Q27" s="13"/>
      <c r="R27" s="6"/>
      <c r="S27" s="6"/>
      <c r="T27" s="6"/>
      <c r="U27" s="6"/>
      <c r="V27" s="6"/>
      <c r="W27" s="6"/>
      <c r="X27" s="6"/>
      <c r="Y27" s="6"/>
      <c r="Z27" s="13"/>
      <c r="AA27" s="6"/>
      <c r="AB27" s="6"/>
      <c r="AC27" s="6"/>
      <c r="AD27" s="6"/>
      <c r="AE27" s="6"/>
      <c r="AF27" s="6"/>
      <c r="AG27" s="6"/>
      <c r="AH27" s="6"/>
      <c r="AI27" s="6"/>
      <c r="AJ27" s="6"/>
      <c r="AK27" s="13"/>
      <c r="AL27" s="6"/>
      <c r="AM27" s="6"/>
      <c r="AN27" s="6"/>
      <c r="AO27" s="6"/>
      <c r="AP27" s="6"/>
      <c r="AQ27" s="6"/>
      <c r="AR27" s="6"/>
      <c r="AS27" s="6"/>
      <c r="AT27" s="6"/>
      <c r="AU27" s="6"/>
      <c r="AV27" s="6"/>
      <c r="AW27" s="6"/>
      <c r="AX27" s="13"/>
      <c r="AY27" s="6"/>
      <c r="AZ27" s="6"/>
      <c r="BA27" s="6"/>
      <c r="BB27" s="6"/>
      <c r="BC27" s="6"/>
      <c r="BD27" s="6"/>
      <c r="BE27" s="6"/>
      <c r="BF27" s="6"/>
      <c r="BG27" s="6"/>
      <c r="BH27" s="6"/>
      <c r="BI27" s="6"/>
      <c r="BJ27" s="6"/>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row>
    <row r="28" spans="1:121" x14ac:dyDescent="0.25">
      <c r="A28" s="6"/>
      <c r="B28" s="6"/>
      <c r="C28" s="6"/>
      <c r="D28" s="6"/>
      <c r="E28" s="6"/>
      <c r="F28" s="6"/>
      <c r="G28" s="13"/>
      <c r="H28" s="6"/>
      <c r="I28" s="6"/>
      <c r="J28" s="6"/>
      <c r="K28" s="6"/>
      <c r="L28" s="6"/>
      <c r="M28" s="6"/>
      <c r="N28" s="6"/>
      <c r="O28" s="6"/>
      <c r="P28" s="6"/>
      <c r="Q28" s="13"/>
      <c r="R28" s="6"/>
      <c r="S28" s="6"/>
      <c r="T28" s="6"/>
      <c r="U28" s="6"/>
      <c r="V28" s="6"/>
      <c r="W28" s="6"/>
      <c r="X28" s="6"/>
      <c r="Y28" s="6"/>
      <c r="Z28" s="13"/>
      <c r="AA28" s="6"/>
      <c r="AB28" s="6"/>
      <c r="AC28" s="6"/>
      <c r="AD28" s="6"/>
      <c r="AE28" s="6"/>
      <c r="AF28" s="6"/>
      <c r="AG28" s="6"/>
      <c r="AH28" s="6"/>
      <c r="AI28" s="6"/>
      <c r="AJ28" s="6"/>
      <c r="AK28" s="13"/>
      <c r="AL28" s="6"/>
      <c r="AM28" s="6"/>
      <c r="AN28" s="6"/>
      <c r="AO28" s="6"/>
      <c r="AP28" s="6"/>
      <c r="AQ28" s="6"/>
      <c r="AR28" s="6"/>
      <c r="AS28" s="6"/>
      <c r="AT28" s="6"/>
      <c r="AU28" s="6"/>
      <c r="AV28" s="6"/>
      <c r="AW28" s="6"/>
      <c r="AX28" s="13"/>
      <c r="AY28" s="6"/>
      <c r="AZ28" s="6"/>
      <c r="BA28" s="6"/>
      <c r="BB28" s="6"/>
      <c r="BC28" s="6"/>
      <c r="BD28" s="6"/>
      <c r="BE28" s="6"/>
      <c r="BF28" s="6"/>
      <c r="BG28" s="6"/>
      <c r="BH28" s="6"/>
      <c r="BI28" s="6"/>
      <c r="BJ28" s="6"/>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row>
    <row r="29" spans="1:121" x14ac:dyDescent="0.25">
      <c r="A29" s="6"/>
      <c r="B29" s="6"/>
      <c r="C29" s="6"/>
      <c r="D29" s="6"/>
      <c r="E29" s="6"/>
      <c r="F29" s="6"/>
      <c r="G29" s="13"/>
      <c r="H29" s="6"/>
      <c r="I29" s="6"/>
      <c r="J29" s="6"/>
      <c r="K29" s="6"/>
      <c r="L29" s="6"/>
      <c r="M29" s="6"/>
      <c r="N29" s="6"/>
      <c r="O29" s="6"/>
      <c r="P29" s="6"/>
      <c r="Q29" s="13"/>
      <c r="R29" s="6"/>
      <c r="S29" s="6"/>
      <c r="T29" s="6"/>
      <c r="U29" s="6"/>
      <c r="V29" s="6"/>
      <c r="W29" s="6"/>
      <c r="X29" s="6"/>
      <c r="Y29" s="6"/>
      <c r="Z29" s="13"/>
      <c r="AA29" s="6"/>
      <c r="AB29" s="6"/>
      <c r="AC29" s="6"/>
      <c r="AD29" s="6"/>
      <c r="AE29" s="6"/>
      <c r="AF29" s="6"/>
      <c r="AG29" s="6"/>
      <c r="AH29" s="6"/>
      <c r="AI29" s="6"/>
      <c r="AJ29" s="6"/>
      <c r="AK29" s="13"/>
      <c r="AL29" s="6"/>
      <c r="AM29" s="6"/>
      <c r="AN29" s="6"/>
      <c r="AO29" s="6"/>
      <c r="AP29" s="6"/>
      <c r="AQ29" s="6"/>
      <c r="AR29" s="6"/>
      <c r="AS29" s="6"/>
      <c r="AT29" s="6"/>
      <c r="AU29" s="6"/>
      <c r="AV29" s="6"/>
      <c r="AW29" s="6"/>
      <c r="AX29" s="13"/>
      <c r="AY29" s="6"/>
      <c r="AZ29" s="6"/>
      <c r="BA29" s="6"/>
      <c r="BB29" s="6"/>
      <c r="BC29" s="6"/>
      <c r="BD29" s="6"/>
      <c r="BE29" s="6"/>
      <c r="BF29" s="6"/>
      <c r="BG29" s="6"/>
      <c r="BH29" s="6"/>
      <c r="BI29" s="6"/>
      <c r="BJ29" s="6"/>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row>
    <row r="30" spans="1:121" x14ac:dyDescent="0.25">
      <c r="A30" s="6"/>
      <c r="B30" s="6"/>
      <c r="C30" s="6"/>
      <c r="D30" s="6"/>
      <c r="E30" s="6"/>
      <c r="F30" s="6"/>
      <c r="G30" s="13"/>
      <c r="H30" s="6"/>
      <c r="I30" t="s">
        <v>96</v>
      </c>
      <c r="J30" s="86" t="s">
        <v>99</v>
      </c>
      <c r="K30" t="s">
        <v>98</v>
      </c>
      <c r="L30" t="s">
        <v>96</v>
      </c>
      <c r="M30" s="6"/>
      <c r="N30" s="6"/>
      <c r="O30" s="6"/>
      <c r="P30" s="6"/>
      <c r="Q30" s="13"/>
      <c r="R30" s="6"/>
      <c r="S30" s="6"/>
      <c r="T30" s="6"/>
      <c r="U30" s="6"/>
      <c r="V30" s="6"/>
      <c r="W30" s="6"/>
      <c r="X30" s="6"/>
      <c r="Y30" s="6"/>
      <c r="Z30" s="13"/>
      <c r="AA30" s="6"/>
      <c r="AB30" s="6"/>
      <c r="AC30" s="6"/>
      <c r="AD30" s="6"/>
      <c r="AE30" s="6"/>
      <c r="AF30" s="6"/>
      <c r="AG30" s="6"/>
      <c r="AH30" s="6"/>
      <c r="AI30" s="6"/>
      <c r="AJ30" s="6"/>
      <c r="AK30" s="13"/>
      <c r="AL30" s="6"/>
      <c r="AM30" s="6"/>
      <c r="AN30" s="6"/>
      <c r="AO30" s="6"/>
      <c r="AP30" s="6"/>
      <c r="AQ30" s="6"/>
      <c r="AR30" s="6"/>
      <c r="AS30" s="6"/>
      <c r="AT30" s="6"/>
      <c r="AU30" s="6"/>
      <c r="AV30" s="6"/>
      <c r="AW30" s="6"/>
      <c r="AX30" s="13"/>
      <c r="AY30" s="6"/>
      <c r="AZ30" s="6"/>
      <c r="BA30" s="6"/>
      <c r="BB30" s="6"/>
      <c r="BC30" s="6"/>
      <c r="BD30" s="6"/>
      <c r="BE30" s="6"/>
      <c r="BF30" s="6"/>
      <c r="BG30" s="6"/>
      <c r="BH30" s="6"/>
      <c r="BI30" s="6"/>
      <c r="BJ30" s="6"/>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row>
    <row r="31" spans="1:121" x14ac:dyDescent="0.25">
      <c r="A31" s="6"/>
      <c r="B31" s="6"/>
      <c r="C31" s="6"/>
      <c r="D31" s="6"/>
      <c r="E31" s="6"/>
      <c r="F31" s="6"/>
      <c r="G31" s="13"/>
      <c r="H31" s="6"/>
      <c r="I31">
        <v>1</v>
      </c>
      <c r="J31" s="87">
        <f>_xlfn.POISSON.DIST(I31, '2. Probability Distributions'!$L$8, TRUE)</f>
        <v>1.7418252446695445E-16</v>
      </c>
      <c r="K31" s="86">
        <f>J32</f>
        <v>3.5728659287002309E-15</v>
      </c>
      <c r="L31">
        <v>1</v>
      </c>
      <c r="M31" s="6"/>
      <c r="N31" s="6"/>
      <c r="O31" s="6"/>
      <c r="P31" s="6"/>
      <c r="Q31" s="13"/>
      <c r="R31" s="6"/>
      <c r="S31" s="6"/>
      <c r="T31" s="6"/>
      <c r="U31" s="6"/>
      <c r="V31" s="6"/>
      <c r="W31" s="6"/>
      <c r="X31" s="6"/>
      <c r="Y31" s="6"/>
      <c r="Z31" s="13"/>
      <c r="AA31" s="6"/>
      <c r="AB31" s="6"/>
      <c r="AC31" s="6"/>
      <c r="AD31" s="6"/>
      <c r="AE31" s="6"/>
      <c r="AF31" s="6"/>
      <c r="AG31" s="6"/>
      <c r="AH31" s="6"/>
      <c r="AI31" s="6"/>
      <c r="AJ31" s="6"/>
      <c r="AK31" s="13"/>
      <c r="AL31" s="6"/>
      <c r="AM31" s="6"/>
      <c r="AN31" s="6"/>
      <c r="AO31" s="6"/>
      <c r="AP31" s="6"/>
      <c r="AQ31" s="6"/>
      <c r="AR31" s="6"/>
      <c r="AS31" s="6"/>
      <c r="AT31" s="6"/>
      <c r="AU31" s="6"/>
      <c r="AV31" s="6"/>
      <c r="AW31" s="6"/>
      <c r="AX31" s="13"/>
      <c r="AY31" s="6"/>
      <c r="AZ31" s="6"/>
      <c r="BA31" s="6"/>
      <c r="BB31" s="6"/>
      <c r="BC31" s="6"/>
      <c r="BD31" s="6"/>
      <c r="BE31" s="6"/>
      <c r="BF31" s="6"/>
      <c r="BG31" s="6"/>
      <c r="BH31" s="6"/>
      <c r="BI31" s="6"/>
      <c r="BJ31" s="6"/>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row>
    <row r="32" spans="1:121" x14ac:dyDescent="0.25">
      <c r="A32" s="6"/>
      <c r="B32" s="6"/>
      <c r="C32" s="6"/>
      <c r="D32" s="6"/>
      <c r="E32" s="6"/>
      <c r="F32" s="6"/>
      <c r="G32" s="13"/>
      <c r="H32" s="6"/>
      <c r="I32">
        <v>2</v>
      </c>
      <c r="J32" s="87">
        <f>_xlfn.POISSON.DIST(I32, '2. Probability Distributions'!$L$8, TRUE)</f>
        <v>3.5728659287002309E-15</v>
      </c>
      <c r="K32" s="86">
        <f t="shared" ref="K32:K95" si="0">J33</f>
        <v>4.8888644651810414E-14</v>
      </c>
      <c r="L32">
        <v>2</v>
      </c>
      <c r="M32" s="6"/>
      <c r="N32" s="6"/>
      <c r="O32" s="6"/>
      <c r="P32" s="6"/>
      <c r="Q32" s="13"/>
      <c r="R32" s="6"/>
      <c r="S32" s="6"/>
      <c r="T32" s="6"/>
      <c r="U32" s="6"/>
      <c r="V32" s="6"/>
      <c r="W32" s="6"/>
      <c r="X32" s="6"/>
      <c r="Y32" s="6"/>
      <c r="Z32" s="13"/>
      <c r="AA32" s="6"/>
      <c r="AB32" s="6"/>
      <c r="AC32" s="6"/>
      <c r="AD32" s="6"/>
      <c r="AE32" s="6"/>
      <c r="AF32" s="6"/>
      <c r="AG32" s="6"/>
      <c r="AH32" s="6"/>
      <c r="AI32" s="6"/>
      <c r="AJ32" s="6"/>
      <c r="AK32" s="13"/>
      <c r="AL32" s="6"/>
      <c r="AM32" s="6"/>
      <c r="AN32" s="6"/>
      <c r="AO32" s="6"/>
      <c r="AP32" s="6"/>
      <c r="AQ32" s="6"/>
      <c r="AR32" s="6"/>
      <c r="AS32" s="6"/>
      <c r="AT32" s="6"/>
      <c r="AU32" s="6"/>
      <c r="AV32" s="6"/>
      <c r="AW32" s="6"/>
      <c r="AX32" s="13"/>
      <c r="AY32" s="6"/>
      <c r="AZ32" s="6"/>
      <c r="BA32" s="6"/>
      <c r="BB32" s="6"/>
      <c r="BC32" s="6"/>
      <c r="BD32" s="6"/>
      <c r="BE32" s="6"/>
      <c r="BF32" s="6"/>
      <c r="BG32" s="6"/>
      <c r="BH32" s="6"/>
      <c r="BI32" s="6"/>
      <c r="BJ32" s="6"/>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row>
    <row r="33" spans="1:121" x14ac:dyDescent="0.25">
      <c r="A33" s="6"/>
      <c r="B33" s="6"/>
      <c r="C33" s="6"/>
      <c r="D33" s="6"/>
      <c r="E33" s="6"/>
      <c r="F33" s="6"/>
      <c r="G33" s="13"/>
      <c r="H33" s="6"/>
      <c r="I33">
        <v>3</v>
      </c>
      <c r="J33" s="87">
        <f>_xlfn.POISSON.DIST(I33, '2. Probability Distributions'!$L$8, TRUE)</f>
        <v>4.8888644651810414E-14</v>
      </c>
      <c r="K33" s="86">
        <f t="shared" si="0"/>
        <v>5.0204643188291305E-13</v>
      </c>
      <c r="L33">
        <v>3</v>
      </c>
      <c r="M33" s="6"/>
      <c r="N33" s="6"/>
      <c r="O33" s="6"/>
      <c r="P33" s="6"/>
      <c r="Q33" s="13"/>
      <c r="R33" s="6"/>
      <c r="S33" s="6"/>
      <c r="T33" s="6"/>
      <c r="U33" s="6"/>
      <c r="V33" s="6"/>
      <c r="W33" s="6"/>
      <c r="X33" s="6"/>
      <c r="Y33" s="6"/>
      <c r="Z33" s="13"/>
      <c r="AA33" s="6"/>
      <c r="AB33" s="6"/>
      <c r="AC33" s="6"/>
      <c r="AD33" s="6"/>
      <c r="AE33" s="6"/>
      <c r="AF33" s="6"/>
      <c r="AG33" s="6"/>
      <c r="AH33" s="6"/>
      <c r="AI33" s="6"/>
      <c r="AJ33" s="6"/>
      <c r="AK33" s="13"/>
      <c r="AL33" s="6"/>
      <c r="AM33" s="6"/>
      <c r="AN33" s="6"/>
      <c r="AO33" s="6"/>
      <c r="AP33" s="6"/>
      <c r="AQ33" s="6"/>
      <c r="AR33" s="6"/>
      <c r="AS33" s="6"/>
      <c r="AT33" s="6"/>
      <c r="AU33" s="6"/>
      <c r="AV33" s="6"/>
      <c r="AW33" s="6"/>
      <c r="AX33" s="13"/>
      <c r="AY33" s="6"/>
      <c r="AZ33" s="6"/>
      <c r="BA33" s="6"/>
      <c r="BB33" s="6"/>
      <c r="BC33" s="6"/>
      <c r="BD33" s="6"/>
      <c r="BE33" s="6"/>
      <c r="BF33" s="6"/>
      <c r="BG33" s="6"/>
      <c r="BH33" s="6"/>
      <c r="BI33" s="6"/>
      <c r="BJ33" s="6"/>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row>
    <row r="34" spans="1:121" x14ac:dyDescent="0.25">
      <c r="A34" s="6"/>
      <c r="B34" s="6"/>
      <c r="C34" s="6"/>
      <c r="D34" s="6"/>
      <c r="E34" s="6"/>
      <c r="F34" s="6"/>
      <c r="G34" s="13"/>
      <c r="H34" s="6"/>
      <c r="I34">
        <v>4</v>
      </c>
      <c r="J34" s="87">
        <f>_xlfn.POISSON.DIST(I34, '2. Probability Distributions'!$L$8, TRUE)</f>
        <v>5.0204643188291305E-13</v>
      </c>
      <c r="K34" s="86">
        <f t="shared" si="0"/>
        <v>4.1273087297317342E-12</v>
      </c>
      <c r="L34">
        <v>4</v>
      </c>
      <c r="M34" s="6"/>
      <c r="N34" s="6"/>
      <c r="O34" s="6"/>
      <c r="P34" s="6"/>
      <c r="Q34" s="13"/>
      <c r="R34" s="6"/>
      <c r="S34" s="6"/>
      <c r="T34" s="6"/>
      <c r="U34" s="6"/>
      <c r="V34" s="6"/>
      <c r="W34" s="6"/>
      <c r="X34" s="6"/>
      <c r="Y34" s="6"/>
      <c r="Z34" s="13"/>
      <c r="AA34" s="6"/>
      <c r="AB34" s="6"/>
      <c r="AC34" s="6"/>
      <c r="AD34" s="6"/>
      <c r="AE34" s="6"/>
      <c r="AF34" s="6"/>
      <c r="AG34" s="6"/>
      <c r="AH34" s="6"/>
      <c r="AI34" s="6"/>
      <c r="AJ34" s="6"/>
      <c r="AK34" s="13"/>
      <c r="AL34" s="6"/>
      <c r="AM34" s="6"/>
      <c r="AN34" s="6"/>
      <c r="AO34" s="6"/>
      <c r="AP34" s="6"/>
      <c r="AQ34" s="6"/>
      <c r="AR34" s="6"/>
      <c r="AS34" s="6"/>
      <c r="AT34" s="6"/>
      <c r="AU34" s="6"/>
      <c r="AV34" s="6"/>
      <c r="AW34" s="6"/>
      <c r="AX34" s="13"/>
      <c r="AY34" s="6"/>
      <c r="AZ34" s="6"/>
      <c r="BA34" s="6"/>
      <c r="BB34" s="6"/>
      <c r="BC34" s="6"/>
      <c r="BD34" s="6"/>
      <c r="BE34" s="6"/>
      <c r="BF34" s="6"/>
      <c r="BG34" s="6"/>
      <c r="BH34" s="6"/>
      <c r="BI34" s="6"/>
      <c r="BJ34" s="6"/>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row>
    <row r="35" spans="1:121" x14ac:dyDescent="0.25">
      <c r="A35" s="6"/>
      <c r="B35" s="6"/>
      <c r="C35" s="6"/>
      <c r="D35" s="6"/>
      <c r="E35" s="6"/>
      <c r="F35" s="6"/>
      <c r="G35" s="13"/>
      <c r="H35" s="6"/>
      <c r="I35">
        <v>5</v>
      </c>
      <c r="J35" s="87">
        <f>_xlfn.POISSON.DIST(I35, '2. Probability Distributions'!$L$8, TRUE)</f>
        <v>4.1273087297317342E-12</v>
      </c>
      <c r="K35" s="86">
        <f t="shared" si="0"/>
        <v>2.8295724048723997E-11</v>
      </c>
      <c r="L35">
        <v>5</v>
      </c>
      <c r="M35" s="6"/>
      <c r="N35" s="6"/>
      <c r="O35" s="6"/>
      <c r="P35" s="6"/>
      <c r="Q35" s="13"/>
      <c r="R35" s="6"/>
      <c r="S35" s="6"/>
      <c r="T35" s="6"/>
      <c r="U35" s="6"/>
      <c r="V35" s="6"/>
      <c r="W35" s="6"/>
      <c r="X35" s="6"/>
      <c r="Y35" s="6"/>
      <c r="Z35" s="13"/>
      <c r="AA35" s="6"/>
      <c r="AB35" s="6"/>
      <c r="AC35" s="6"/>
      <c r="AD35" s="6"/>
      <c r="AE35" s="6"/>
      <c r="AF35" s="6"/>
      <c r="AG35" s="6"/>
      <c r="AH35" s="6"/>
      <c r="AI35" s="6"/>
      <c r="AJ35" s="6"/>
      <c r="AK35" s="13"/>
      <c r="AL35" s="6"/>
      <c r="AM35" s="6"/>
      <c r="AN35" s="6"/>
      <c r="AO35" s="6"/>
      <c r="AP35" s="6"/>
      <c r="AQ35" s="6"/>
      <c r="AR35" s="6"/>
      <c r="AS35" s="6"/>
      <c r="AT35" s="6"/>
      <c r="AU35" s="6"/>
      <c r="AV35" s="6"/>
      <c r="AW35" s="6"/>
      <c r="AX35" s="13"/>
      <c r="AY35" s="6"/>
      <c r="AZ35" s="6"/>
      <c r="BA35" s="6"/>
      <c r="BB35" s="6"/>
      <c r="BC35" s="6"/>
      <c r="BD35" s="6"/>
      <c r="BE35" s="6"/>
      <c r="BF35" s="6"/>
      <c r="BG35" s="6"/>
      <c r="BH35" s="6"/>
      <c r="BI35" s="6"/>
      <c r="BJ35" s="6"/>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row>
    <row r="36" spans="1:121" x14ac:dyDescent="0.25">
      <c r="A36" s="6"/>
      <c r="B36" s="6"/>
      <c r="C36" s="6"/>
      <c r="D36" s="6"/>
      <c r="E36" s="6"/>
      <c r="F36" s="6"/>
      <c r="G36" s="13"/>
      <c r="H36" s="6"/>
      <c r="I36">
        <v>6</v>
      </c>
      <c r="J36" s="87">
        <f>_xlfn.POISSON.DIST(I36, '2. Probability Distributions'!$L$8, TRUE)</f>
        <v>2.8295724048723997E-11</v>
      </c>
      <c r="K36" s="86">
        <f t="shared" si="0"/>
        <v>1.6640095444296492E-10</v>
      </c>
      <c r="L36">
        <v>6</v>
      </c>
      <c r="M36" s="6"/>
      <c r="N36" s="6"/>
      <c r="O36" s="6"/>
      <c r="P36" s="6"/>
      <c r="Q36" s="13"/>
      <c r="R36" s="6"/>
      <c r="S36" s="6"/>
      <c r="T36" s="6"/>
      <c r="U36" s="6"/>
      <c r="V36" s="6"/>
      <c r="W36" s="6"/>
      <c r="X36" s="6"/>
      <c r="Y36" s="6"/>
      <c r="Z36" s="13"/>
      <c r="AA36" s="6"/>
      <c r="AB36" s="6"/>
      <c r="AC36" s="6"/>
      <c r="AD36" s="6"/>
      <c r="AE36" s="6"/>
      <c r="AF36" s="6"/>
      <c r="AG36" s="6"/>
      <c r="AH36" s="6"/>
      <c r="AI36" s="6"/>
      <c r="AJ36" s="6"/>
      <c r="AK36" s="13"/>
      <c r="AL36" s="6"/>
      <c r="AM36" s="6"/>
      <c r="AN36" s="6"/>
      <c r="AO36" s="6"/>
      <c r="AP36" s="6"/>
      <c r="AQ36" s="6"/>
      <c r="AR36" s="6"/>
      <c r="AS36" s="6"/>
      <c r="AT36" s="6"/>
      <c r="AU36" s="6"/>
      <c r="AV36" s="6"/>
      <c r="AW36" s="6"/>
      <c r="AX36" s="13"/>
      <c r="AY36" s="6"/>
      <c r="AZ36" s="6"/>
      <c r="BA36" s="6"/>
      <c r="BB36" s="6"/>
      <c r="BC36" s="6"/>
      <c r="BD36" s="6"/>
      <c r="BE36" s="6"/>
      <c r="BF36" s="6"/>
      <c r="BG36" s="6"/>
      <c r="BH36" s="6"/>
      <c r="BI36" s="6"/>
      <c r="BJ36" s="6"/>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row>
    <row r="37" spans="1:121" x14ac:dyDescent="0.25">
      <c r="A37" s="6"/>
      <c r="B37" s="6"/>
      <c r="C37" s="6"/>
      <c r="D37" s="6"/>
      <c r="E37" s="6"/>
      <c r="F37" s="6"/>
      <c r="G37" s="13"/>
      <c r="H37" s="6"/>
      <c r="I37">
        <v>7</v>
      </c>
      <c r="J37" s="87">
        <f>_xlfn.POISSON.DIST(I37, '2. Probability Distributions'!$L$8, TRUE)</f>
        <v>1.6640095444296492E-10</v>
      </c>
      <c r="K37" s="86">
        <f t="shared" si="0"/>
        <v>8.569271064141706E-10</v>
      </c>
      <c r="L37">
        <v>7</v>
      </c>
      <c r="M37" s="6"/>
      <c r="N37" s="6"/>
      <c r="O37" s="6"/>
      <c r="P37" s="6"/>
      <c r="Q37" s="13"/>
      <c r="R37" s="6"/>
      <c r="S37" s="6"/>
      <c r="T37" s="6"/>
      <c r="U37" s="6"/>
      <c r="V37" s="6"/>
      <c r="W37" s="6"/>
      <c r="X37" s="6"/>
      <c r="Y37" s="6"/>
      <c r="Z37" s="13"/>
      <c r="AA37" s="6"/>
      <c r="AB37" s="6"/>
      <c r="AC37" s="6"/>
      <c r="AD37" s="6"/>
      <c r="AE37" s="6"/>
      <c r="AF37" s="6"/>
      <c r="AG37" s="6"/>
      <c r="AH37" s="6"/>
      <c r="AI37" s="6"/>
      <c r="AJ37" s="6"/>
      <c r="AK37" s="13"/>
      <c r="AL37" s="6"/>
      <c r="AM37" s="6"/>
      <c r="AN37" s="6"/>
      <c r="AO37" s="6"/>
      <c r="AP37" s="6"/>
      <c r="AQ37" s="6"/>
      <c r="AR37" s="6"/>
      <c r="AS37" s="6"/>
      <c r="AT37" s="6"/>
      <c r="AU37" s="6"/>
      <c r="AV37" s="6"/>
      <c r="AW37" s="6"/>
      <c r="AX37" s="13"/>
      <c r="AY37" s="6"/>
      <c r="AZ37" s="6"/>
      <c r="BA37" s="6"/>
      <c r="BB37" s="6"/>
      <c r="BC37" s="6"/>
      <c r="BD37" s="6"/>
      <c r="BE37" s="6"/>
      <c r="BF37" s="6"/>
      <c r="BG37" s="6"/>
      <c r="BH37" s="6"/>
      <c r="BI37" s="6"/>
      <c r="BJ37" s="6"/>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row>
    <row r="38" spans="1:121" x14ac:dyDescent="0.25">
      <c r="A38" s="6"/>
      <c r="B38" s="6"/>
      <c r="C38" s="6"/>
      <c r="D38" s="6"/>
      <c r="E38" s="6"/>
      <c r="F38" s="6"/>
      <c r="G38" s="13"/>
      <c r="H38" s="6"/>
      <c r="I38">
        <v>8</v>
      </c>
      <c r="J38" s="87">
        <f>_xlfn.POISSON.DIST(I38, '2. Probability Distributions'!$L$8, TRUE)</f>
        <v>8.569271064141706E-10</v>
      </c>
      <c r="K38" s="86">
        <f t="shared" si="0"/>
        <v>3.9259322262862015E-9</v>
      </c>
      <c r="L38">
        <v>8</v>
      </c>
      <c r="M38" s="6"/>
      <c r="N38" s="6"/>
      <c r="O38" s="6"/>
      <c r="P38" s="6"/>
      <c r="Q38" s="13"/>
      <c r="R38" s="6"/>
      <c r="S38" s="6"/>
      <c r="T38" s="6"/>
      <c r="U38" s="6"/>
      <c r="V38" s="6"/>
      <c r="W38" s="6"/>
      <c r="X38" s="6"/>
      <c r="Y38" s="6"/>
      <c r="Z38" s="13"/>
      <c r="AA38" s="6"/>
      <c r="AB38" s="6"/>
      <c r="AC38" s="6"/>
      <c r="AD38" s="6"/>
      <c r="AE38" s="6"/>
      <c r="AF38" s="6"/>
      <c r="AG38" s="6"/>
      <c r="AH38" s="6"/>
      <c r="AI38" s="6"/>
      <c r="AJ38" s="6"/>
      <c r="AK38" s="13"/>
      <c r="AL38" s="6"/>
      <c r="AM38" s="6"/>
      <c r="AN38" s="6"/>
      <c r="AO38" s="6"/>
      <c r="AP38" s="6"/>
      <c r="AQ38" s="6"/>
      <c r="AR38" s="6"/>
      <c r="AS38" s="6"/>
      <c r="AT38" s="6"/>
      <c r="AU38" s="6"/>
      <c r="AV38" s="6"/>
      <c r="AW38" s="6"/>
      <c r="AX38" s="13"/>
      <c r="AY38" s="6"/>
      <c r="AZ38" s="6"/>
      <c r="BA38" s="6"/>
      <c r="BB38" s="6"/>
      <c r="BC38" s="6"/>
      <c r="BD38" s="6"/>
      <c r="BE38" s="6"/>
      <c r="BF38" s="6"/>
      <c r="BG38" s="6"/>
      <c r="BH38" s="6"/>
      <c r="BI38" s="6"/>
      <c r="BJ38" s="6"/>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row>
    <row r="39" spans="1:121" x14ac:dyDescent="0.25">
      <c r="A39" s="6"/>
      <c r="B39" s="6"/>
      <c r="C39" s="6"/>
      <c r="D39" s="6"/>
      <c r="E39" s="6"/>
      <c r="F39" s="6"/>
      <c r="G39" s="13"/>
      <c r="H39" s="6"/>
      <c r="I39">
        <v>9</v>
      </c>
      <c r="J39" s="87">
        <f>_xlfn.POISSON.DIST(I39, '2. Probability Distributions'!$L$8, TRUE)</f>
        <v>3.9259322262862015E-9</v>
      </c>
      <c r="K39" s="86">
        <f t="shared" si="0"/>
        <v>1.6201952705774225E-8</v>
      </c>
      <c r="L39">
        <v>9</v>
      </c>
      <c r="M39" s="6"/>
      <c r="N39" s="6"/>
      <c r="O39" s="6"/>
      <c r="P39" s="6"/>
      <c r="Q39" s="13"/>
      <c r="R39" s="6"/>
      <c r="S39" s="6"/>
      <c r="T39" s="6"/>
      <c r="U39" s="6"/>
      <c r="V39" s="6"/>
      <c r="W39" s="6"/>
      <c r="X39" s="6"/>
      <c r="Y39" s="6"/>
      <c r="Z39" s="13"/>
      <c r="AA39" s="6"/>
      <c r="AB39" s="6"/>
      <c r="AC39" s="6"/>
      <c r="AD39" s="6"/>
      <c r="AE39" s="6"/>
      <c r="AF39" s="6"/>
      <c r="AG39" s="6"/>
      <c r="AH39" s="6"/>
      <c r="AI39" s="6"/>
      <c r="AJ39" s="6"/>
      <c r="AK39" s="13"/>
      <c r="AL39" s="6"/>
      <c r="AM39" s="6"/>
      <c r="AN39" s="6"/>
      <c r="AO39" s="6"/>
      <c r="AP39" s="6"/>
      <c r="AQ39" s="6"/>
      <c r="AR39" s="6"/>
      <c r="AS39" s="6"/>
      <c r="AT39" s="6"/>
      <c r="AU39" s="6"/>
      <c r="AV39" s="6"/>
      <c r="AW39" s="6"/>
      <c r="AX39" s="13"/>
      <c r="AY39" s="6"/>
      <c r="AZ39" s="6"/>
      <c r="BA39" s="6"/>
      <c r="BB39" s="6"/>
      <c r="BC39" s="6"/>
      <c r="BD39" s="6"/>
      <c r="BE39" s="6"/>
      <c r="BF39" s="6"/>
      <c r="BG39" s="6"/>
      <c r="BH39" s="6"/>
      <c r="BI39" s="6"/>
      <c r="BJ39" s="6"/>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row>
    <row r="40" spans="1:121" x14ac:dyDescent="0.25">
      <c r="A40" s="6"/>
      <c r="B40" s="6"/>
      <c r="C40" s="6"/>
      <c r="D40" s="6"/>
      <c r="E40" s="6"/>
      <c r="F40" s="6"/>
      <c r="G40" s="13"/>
      <c r="H40" s="6"/>
      <c r="I40">
        <v>10</v>
      </c>
      <c r="J40" s="87">
        <f>_xlfn.POISSON.DIST(I40, '2. Probability Distributions'!$L$8, TRUE)</f>
        <v>1.6201952705774225E-8</v>
      </c>
      <c r="K40" s="86">
        <f t="shared" si="0"/>
        <v>6.08420271766402E-8</v>
      </c>
      <c r="L40">
        <v>10</v>
      </c>
      <c r="M40" s="6"/>
      <c r="N40" s="6"/>
      <c r="O40" s="6"/>
      <c r="P40" s="6"/>
      <c r="Q40" s="13"/>
      <c r="R40" s="6"/>
      <c r="S40" s="6"/>
      <c r="T40" s="6"/>
      <c r="U40" s="6"/>
      <c r="V40" s="6"/>
      <c r="W40" s="6"/>
      <c r="X40" s="6"/>
      <c r="Y40" s="6"/>
      <c r="Z40" s="13"/>
      <c r="AA40" s="6"/>
      <c r="AB40" s="6"/>
      <c r="AC40" s="6"/>
      <c r="AD40" s="6"/>
      <c r="AE40" s="6"/>
      <c r="AF40" s="6"/>
      <c r="AG40" s="6"/>
      <c r="AH40" s="6"/>
      <c r="AI40" s="6"/>
      <c r="AJ40" s="6"/>
      <c r="AK40" s="13"/>
      <c r="AL40" s="6"/>
      <c r="AM40" s="6"/>
      <c r="AN40" s="6"/>
      <c r="AO40" s="6"/>
      <c r="AP40" s="6"/>
      <c r="AQ40" s="6"/>
      <c r="AR40" s="6"/>
      <c r="AS40" s="6"/>
      <c r="AT40" s="6"/>
      <c r="AU40" s="6"/>
      <c r="AV40" s="6"/>
      <c r="AW40" s="6"/>
      <c r="AX40" s="13"/>
      <c r="AY40" s="6"/>
      <c r="AZ40" s="6"/>
      <c r="BA40" s="6"/>
      <c r="BB40" s="6"/>
      <c r="BC40" s="6"/>
      <c r="BD40" s="6"/>
      <c r="BE40" s="6"/>
      <c r="BF40" s="6"/>
      <c r="BG40" s="6"/>
      <c r="BH40" s="6"/>
      <c r="BI40" s="6"/>
      <c r="BJ40" s="6"/>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row>
    <row r="41" spans="1:121" x14ac:dyDescent="0.25">
      <c r="A41" s="6"/>
      <c r="B41" s="6"/>
      <c r="C41" s="6"/>
      <c r="D41" s="6"/>
      <c r="E41" s="6"/>
      <c r="F41" s="6"/>
      <c r="G41" s="13"/>
      <c r="H41" s="6"/>
      <c r="I41">
        <v>11</v>
      </c>
      <c r="J41" s="87">
        <f>_xlfn.POISSON.DIST(I41, '2. Probability Distributions'!$L$8, TRUE)</f>
        <v>6.08420271766402E-8</v>
      </c>
      <c r="K41" s="86">
        <f t="shared" si="0"/>
        <v>2.0964227541285919E-7</v>
      </c>
      <c r="L41">
        <v>11</v>
      </c>
      <c r="M41" s="6"/>
      <c r="N41" s="6"/>
      <c r="O41" s="6"/>
      <c r="P41" s="6"/>
      <c r="Q41" s="13"/>
      <c r="R41" s="6"/>
      <c r="S41" s="6"/>
      <c r="T41" s="6"/>
      <c r="U41" s="6"/>
      <c r="V41" s="6"/>
      <c r="W41" s="6"/>
      <c r="X41" s="6"/>
      <c r="Y41" s="6"/>
      <c r="Z41" s="13"/>
      <c r="AA41" s="6"/>
      <c r="AB41" s="6"/>
      <c r="AC41" s="6"/>
      <c r="AD41" s="6"/>
      <c r="AE41" s="6"/>
      <c r="AF41" s="6"/>
      <c r="AG41" s="6"/>
      <c r="AH41" s="6"/>
      <c r="AI41" s="6"/>
      <c r="AJ41" s="6"/>
      <c r="AK41" s="13"/>
      <c r="AL41" s="6"/>
      <c r="AM41" s="6"/>
      <c r="AN41" s="6"/>
      <c r="AO41" s="6"/>
      <c r="AP41" s="6"/>
      <c r="AQ41" s="6"/>
      <c r="AR41" s="6"/>
      <c r="AS41" s="6"/>
      <c r="AT41" s="6"/>
      <c r="AU41" s="6"/>
      <c r="AV41" s="6"/>
      <c r="AW41" s="6"/>
      <c r="AX41" s="13"/>
      <c r="AY41" s="6"/>
      <c r="AZ41" s="6"/>
      <c r="BA41" s="6"/>
      <c r="BB41" s="6"/>
      <c r="BC41" s="6"/>
      <c r="BD41" s="6"/>
      <c r="BE41" s="6"/>
      <c r="BF41" s="6"/>
      <c r="BG41" s="6"/>
      <c r="BH41" s="6"/>
      <c r="BI41" s="6"/>
      <c r="BJ41" s="6"/>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row>
    <row r="42" spans="1:121" x14ac:dyDescent="0.25">
      <c r="A42" s="6"/>
      <c r="B42" s="6"/>
      <c r="C42" s="6"/>
      <c r="D42" s="6"/>
      <c r="E42" s="6"/>
      <c r="F42" s="6"/>
      <c r="G42" s="13"/>
      <c r="H42" s="6"/>
      <c r="I42">
        <v>12</v>
      </c>
      <c r="J42" s="87">
        <f>_xlfn.POISSON.DIST(I42, '2. Probability Distributions'!$L$8, TRUE)</f>
        <v>2.0964227541285919E-7</v>
      </c>
      <c r="K42" s="86">
        <f t="shared" si="0"/>
        <v>6.6748919306276465E-7</v>
      </c>
      <c r="L42">
        <v>12</v>
      </c>
      <c r="M42" s="6"/>
      <c r="N42" s="6"/>
      <c r="O42" s="6"/>
      <c r="P42" s="6"/>
      <c r="Q42" s="13"/>
      <c r="R42" s="6"/>
      <c r="S42" s="6"/>
      <c r="T42" s="6"/>
      <c r="U42" s="6"/>
      <c r="V42" s="6"/>
      <c r="W42" s="6"/>
      <c r="X42" s="6"/>
      <c r="Y42" s="6"/>
      <c r="Z42" s="13"/>
      <c r="AA42" s="6"/>
      <c r="AB42" s="6"/>
      <c r="AC42" s="6"/>
      <c r="AD42" s="6"/>
      <c r="AE42" s="6"/>
      <c r="AF42" s="6"/>
      <c r="AG42" s="6"/>
      <c r="AH42" s="6"/>
      <c r="AI42" s="6"/>
      <c r="AJ42" s="6"/>
      <c r="AK42" s="13"/>
      <c r="AL42" s="6"/>
      <c r="AM42" s="6"/>
      <c r="AN42" s="6"/>
      <c r="AO42" s="6"/>
      <c r="AP42" s="6"/>
      <c r="AQ42" s="6"/>
      <c r="AR42" s="6"/>
      <c r="AS42" s="6"/>
      <c r="AT42" s="6"/>
      <c r="AU42" s="6"/>
      <c r="AV42" s="6"/>
      <c r="AW42" s="6"/>
      <c r="AX42" s="13"/>
      <c r="AY42" s="6"/>
      <c r="AZ42" s="6"/>
      <c r="BA42" s="6"/>
      <c r="BB42" s="6"/>
      <c r="BC42" s="6"/>
      <c r="BD42" s="6"/>
      <c r="BE42" s="6"/>
      <c r="BF42" s="6"/>
      <c r="BG42" s="6"/>
      <c r="BH42" s="6"/>
      <c r="BI42" s="6"/>
      <c r="BJ42" s="6"/>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row>
    <row r="43" spans="1:121" x14ac:dyDescent="0.25">
      <c r="A43" s="6"/>
      <c r="B43" s="6"/>
      <c r="C43" s="6"/>
      <c r="D43" s="6"/>
      <c r="E43" s="6"/>
      <c r="F43" s="6"/>
      <c r="G43" s="13"/>
      <c r="H43" s="6"/>
      <c r="I43">
        <v>13</v>
      </c>
      <c r="J43" s="87">
        <f>_xlfn.POISSON.DIST(I43, '2. Probability Distributions'!$L$8, TRUE)</f>
        <v>6.6748919306276465E-7</v>
      </c>
      <c r="K43" s="86">
        <f t="shared" si="0"/>
        <v>1.9756232434910601E-6</v>
      </c>
      <c r="L43">
        <v>13</v>
      </c>
      <c r="M43" s="6"/>
      <c r="N43" s="6"/>
      <c r="O43" s="6"/>
      <c r="P43" s="6"/>
      <c r="Q43" s="13"/>
      <c r="R43" s="6"/>
      <c r="S43" s="6"/>
      <c r="T43" s="6"/>
      <c r="U43" s="6"/>
      <c r="V43" s="6"/>
      <c r="W43" s="6"/>
      <c r="X43" s="6"/>
      <c r="Y43" s="6"/>
      <c r="Z43" s="13"/>
      <c r="AA43" s="6"/>
      <c r="AB43" s="6"/>
      <c r="AC43" s="6"/>
      <c r="AD43" s="6"/>
      <c r="AE43" s="6"/>
      <c r="AF43" s="6"/>
      <c r="AG43" s="6"/>
      <c r="AH43" s="6"/>
      <c r="AI43" s="6"/>
      <c r="AJ43" s="6"/>
      <c r="AK43" s="13"/>
      <c r="AL43" s="6"/>
      <c r="AM43" s="6"/>
      <c r="AN43" s="6"/>
      <c r="AO43" s="6"/>
      <c r="AP43" s="6"/>
      <c r="AQ43" s="6"/>
      <c r="AR43" s="6"/>
      <c r="AS43" s="6"/>
      <c r="AT43" s="6"/>
      <c r="AU43" s="6"/>
      <c r="AV43" s="6"/>
      <c r="AW43" s="6"/>
      <c r="AX43" s="13"/>
      <c r="AY43" s="6"/>
      <c r="AZ43" s="6"/>
      <c r="BA43" s="6"/>
      <c r="BB43" s="6"/>
      <c r="BC43" s="6"/>
      <c r="BD43" s="6"/>
      <c r="BE43" s="6"/>
      <c r="BF43" s="6"/>
      <c r="BG43" s="6"/>
      <c r="BH43" s="6"/>
      <c r="BI43" s="6"/>
      <c r="BJ43" s="6"/>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row>
    <row r="44" spans="1:121" x14ac:dyDescent="0.25">
      <c r="A44" s="6"/>
      <c r="B44" s="6"/>
      <c r="C44" s="6"/>
      <c r="D44" s="6"/>
      <c r="E44" s="6"/>
      <c r="F44" s="6"/>
      <c r="G44" s="13"/>
      <c r="H44" s="6"/>
      <c r="I44">
        <v>14</v>
      </c>
      <c r="J44" s="87">
        <f>_xlfn.POISSON.DIST(I44, '2. Probability Distributions'!$L$8, TRUE)</f>
        <v>1.9756232434910601E-6</v>
      </c>
      <c r="K44" s="86">
        <f t="shared" si="0"/>
        <v>5.463980711299857E-6</v>
      </c>
      <c r="L44">
        <v>14</v>
      </c>
      <c r="M44" s="6"/>
      <c r="N44" s="6"/>
      <c r="O44" s="6"/>
      <c r="P44" s="6"/>
      <c r="Q44" s="13"/>
      <c r="R44" s="6"/>
      <c r="S44" s="6"/>
      <c r="T44" s="6"/>
      <c r="U44" s="6"/>
      <c r="V44" s="6"/>
      <c r="W44" s="6"/>
      <c r="X44" s="6"/>
      <c r="Y44" s="6"/>
      <c r="Z44" s="13"/>
      <c r="AA44" s="6"/>
      <c r="AB44" s="6"/>
      <c r="AC44" s="6"/>
      <c r="AD44" s="6"/>
      <c r="AE44" s="6"/>
      <c r="AF44" s="6"/>
      <c r="AG44" s="6"/>
      <c r="AH44" s="6"/>
      <c r="AI44" s="6"/>
      <c r="AJ44" s="6"/>
      <c r="AK44" s="13"/>
      <c r="AL44" s="6"/>
      <c r="AM44" s="6"/>
      <c r="AN44" s="6"/>
      <c r="AO44" s="6"/>
      <c r="AP44" s="6"/>
      <c r="AQ44" s="6"/>
      <c r="AR44" s="6"/>
      <c r="AS44" s="6"/>
      <c r="AT44" s="6"/>
      <c r="AU44" s="6"/>
      <c r="AV44" s="6"/>
      <c r="AW44" s="6"/>
      <c r="AX44" s="13"/>
      <c r="AY44" s="6"/>
      <c r="AZ44" s="6"/>
      <c r="BA44" s="6"/>
      <c r="BB44" s="6"/>
      <c r="BC44" s="6"/>
      <c r="BD44" s="6"/>
      <c r="BE44" s="6"/>
      <c r="BF44" s="6"/>
      <c r="BG44" s="6"/>
      <c r="BH44" s="6"/>
      <c r="BI44" s="6"/>
      <c r="BJ44" s="6"/>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row>
    <row r="45" spans="1:121" x14ac:dyDescent="0.25">
      <c r="A45" s="6"/>
      <c r="B45" s="6"/>
      <c r="C45" s="6"/>
      <c r="D45" s="6"/>
      <c r="E45" s="6"/>
      <c r="F45" s="6"/>
      <c r="G45" s="13"/>
      <c r="H45" s="6"/>
      <c r="I45">
        <v>15</v>
      </c>
      <c r="J45" s="87">
        <f>_xlfn.POISSON.DIST(I45, '2. Probability Distributions'!$L$8, TRUE)</f>
        <v>5.463980711299857E-6</v>
      </c>
      <c r="K45" s="86">
        <f t="shared" si="0"/>
        <v>1.4184874380821864E-5</v>
      </c>
      <c r="L45">
        <v>15</v>
      </c>
      <c r="M45" s="6"/>
      <c r="N45" s="6"/>
      <c r="O45" s="6"/>
      <c r="P45" s="6"/>
      <c r="Q45" s="13"/>
      <c r="R45" s="6"/>
      <c r="S45" s="6"/>
      <c r="T45" s="6"/>
      <c r="U45" s="6"/>
      <c r="V45" s="6"/>
      <c r="W45" s="6"/>
      <c r="X45" s="6"/>
      <c r="Y45" s="6"/>
      <c r="Z45" s="13"/>
      <c r="AA45" s="6"/>
      <c r="AB45" s="6"/>
      <c r="AC45" s="6"/>
      <c r="AD45" s="6"/>
      <c r="AE45" s="6"/>
      <c r="AF45" s="6"/>
      <c r="AG45" s="6"/>
      <c r="AH45" s="6"/>
      <c r="AI45" s="6"/>
      <c r="AJ45" s="6"/>
      <c r="AK45" s="13"/>
      <c r="AL45" s="6"/>
      <c r="AM45" s="6"/>
      <c r="AN45" s="6"/>
      <c r="AO45" s="6"/>
      <c r="AP45" s="6"/>
      <c r="AQ45" s="6"/>
      <c r="AR45" s="6"/>
      <c r="AS45" s="6"/>
      <c r="AT45" s="6"/>
      <c r="AU45" s="6"/>
      <c r="AV45" s="6"/>
      <c r="AW45" s="6"/>
      <c r="AX45" s="13"/>
      <c r="AY45" s="6"/>
      <c r="AZ45" s="6"/>
      <c r="BA45" s="6"/>
      <c r="BB45" s="6"/>
      <c r="BC45" s="6"/>
      <c r="BD45" s="6"/>
      <c r="BE45" s="6"/>
      <c r="BF45" s="6"/>
      <c r="BG45" s="6"/>
      <c r="BH45" s="6"/>
      <c r="BI45" s="6"/>
      <c r="BJ45" s="6"/>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row>
    <row r="46" spans="1:121" x14ac:dyDescent="0.25">
      <c r="A46" s="6"/>
      <c r="B46" s="6"/>
      <c r="C46" s="6"/>
      <c r="D46" s="6"/>
      <c r="E46" s="6"/>
      <c r="F46" s="6"/>
      <c r="G46" s="13"/>
      <c r="H46" s="6"/>
      <c r="I46">
        <v>16</v>
      </c>
      <c r="J46" s="87">
        <f>_xlfn.POISSON.DIST(I46, '2. Probability Distributions'!$L$8, TRUE)</f>
        <v>1.4184874380821864E-5</v>
      </c>
      <c r="K46" s="86">
        <f t="shared" si="0"/>
        <v>3.4704624191461856E-5</v>
      </c>
      <c r="L46">
        <v>16</v>
      </c>
      <c r="M46" s="6"/>
      <c r="N46" s="6"/>
      <c r="O46" s="6"/>
      <c r="P46" s="6"/>
      <c r="Q46" s="13"/>
      <c r="R46" s="6"/>
      <c r="S46" s="6"/>
      <c r="T46" s="6"/>
      <c r="U46" s="6"/>
      <c r="V46" s="6"/>
      <c r="W46" s="6"/>
      <c r="X46" s="6"/>
      <c r="Y46" s="6"/>
      <c r="Z46" s="13"/>
      <c r="AA46" s="6"/>
      <c r="AB46" s="6"/>
      <c r="AC46" s="6"/>
      <c r="AD46" s="6"/>
      <c r="AE46" s="6"/>
      <c r="AF46" s="6"/>
      <c r="AG46" s="6"/>
      <c r="AH46" s="6"/>
      <c r="AI46" s="6"/>
      <c r="AJ46" s="6"/>
      <c r="AK46" s="13"/>
      <c r="AL46" s="6"/>
      <c r="AM46" s="6"/>
      <c r="AN46" s="6"/>
      <c r="AO46" s="6"/>
      <c r="AP46" s="6"/>
      <c r="AQ46" s="6"/>
      <c r="AR46" s="6"/>
      <c r="AS46" s="6"/>
      <c r="AT46" s="6"/>
      <c r="AU46" s="6"/>
      <c r="AV46" s="6"/>
      <c r="AW46" s="6"/>
      <c r="AX46" s="13"/>
      <c r="AY46" s="6"/>
      <c r="AZ46" s="6"/>
      <c r="BA46" s="6"/>
      <c r="BB46" s="6"/>
      <c r="BC46" s="6"/>
      <c r="BD46" s="6"/>
      <c r="BE46" s="6"/>
      <c r="BF46" s="6"/>
      <c r="BG46" s="6"/>
      <c r="BH46" s="6"/>
      <c r="BI46" s="6"/>
      <c r="BJ46" s="6"/>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row>
    <row r="47" spans="1:121" x14ac:dyDescent="0.25">
      <c r="A47" s="6"/>
      <c r="B47" s="6"/>
      <c r="C47" s="6"/>
      <c r="D47" s="6"/>
      <c r="E47" s="6"/>
      <c r="F47" s="6"/>
      <c r="G47" s="13"/>
      <c r="H47" s="6"/>
      <c r="I47">
        <v>17</v>
      </c>
      <c r="J47" s="87">
        <f>_xlfn.POISSON.DIST(I47, '2. Probability Distributions'!$L$8, TRUE)</f>
        <v>3.4704624191461856E-5</v>
      </c>
      <c r="K47" s="86">
        <f t="shared" si="0"/>
        <v>8.0304068215106451E-5</v>
      </c>
      <c r="L47">
        <v>17</v>
      </c>
      <c r="M47" s="6"/>
      <c r="N47" s="6"/>
      <c r="O47" s="6"/>
      <c r="P47" s="6"/>
      <c r="Q47" s="13"/>
      <c r="R47" s="6"/>
      <c r="S47" s="6"/>
      <c r="T47" s="6"/>
      <c r="U47" s="6"/>
      <c r="V47" s="6"/>
      <c r="W47" s="6"/>
      <c r="X47" s="6"/>
      <c r="Y47" s="6"/>
      <c r="Z47" s="13"/>
      <c r="AA47" s="6"/>
      <c r="AB47" s="6"/>
      <c r="AC47" s="6"/>
      <c r="AD47" s="6"/>
      <c r="AE47" s="6"/>
      <c r="AF47" s="6"/>
      <c r="AG47" s="6"/>
      <c r="AH47" s="6"/>
      <c r="AI47" s="6"/>
      <c r="AJ47" s="6"/>
      <c r="AK47" s="13"/>
      <c r="AL47" s="6"/>
      <c r="AM47" s="6"/>
      <c r="AN47" s="6"/>
      <c r="AO47" s="6"/>
      <c r="AP47" s="6"/>
      <c r="AQ47" s="6"/>
      <c r="AR47" s="6"/>
      <c r="AS47" s="6"/>
      <c r="AT47" s="6"/>
      <c r="AU47" s="6"/>
      <c r="AV47" s="6"/>
      <c r="AW47" s="6"/>
      <c r="AX47" s="13"/>
      <c r="AY47" s="6"/>
      <c r="AZ47" s="6"/>
      <c r="BA47" s="6"/>
      <c r="BB47" s="6"/>
      <c r="BC47" s="6"/>
      <c r="BD47" s="6"/>
      <c r="BE47" s="6"/>
      <c r="BF47" s="6"/>
      <c r="BG47" s="6"/>
      <c r="BH47" s="6"/>
      <c r="BI47" s="6"/>
      <c r="BJ47" s="6"/>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row>
    <row r="48" spans="1:121" x14ac:dyDescent="0.25">
      <c r="A48" s="6"/>
      <c r="B48" s="6"/>
      <c r="C48" s="6"/>
      <c r="D48" s="6"/>
      <c r="E48" s="6"/>
      <c r="F48" s="6"/>
      <c r="G48" s="13"/>
      <c r="H48" s="6"/>
      <c r="I48">
        <v>18</v>
      </c>
      <c r="J48" s="87">
        <f>_xlfn.POISSON.DIST(I48, '2. Probability Distributions'!$L$8, TRUE)</f>
        <v>8.0304068215106451E-5</v>
      </c>
      <c r="K48" s="86">
        <f t="shared" si="0"/>
        <v>1.7630289773856822E-4</v>
      </c>
      <c r="L48">
        <v>18</v>
      </c>
      <c r="M48" s="6"/>
      <c r="N48" s="6"/>
      <c r="O48" s="6"/>
      <c r="P48" s="6"/>
      <c r="Q48" s="13"/>
      <c r="R48" s="6"/>
      <c r="S48" s="6"/>
      <c r="T48" s="6"/>
      <c r="U48" s="6"/>
      <c r="V48" s="6"/>
      <c r="W48" s="6"/>
      <c r="X48" s="6"/>
      <c r="Y48" s="6"/>
      <c r="Z48" s="13"/>
      <c r="AA48" s="6"/>
      <c r="AB48" s="6"/>
      <c r="AC48" s="6"/>
      <c r="AD48" s="6"/>
      <c r="AE48" s="6"/>
      <c r="AF48" s="6"/>
      <c r="AG48" s="6"/>
      <c r="AH48" s="6"/>
      <c r="AI48" s="6"/>
      <c r="AJ48" s="6"/>
      <c r="AK48" s="13"/>
      <c r="AL48" s="6"/>
      <c r="AM48" s="6"/>
      <c r="AN48" s="6"/>
      <c r="AO48" s="6"/>
      <c r="AP48" s="6"/>
      <c r="AQ48" s="6"/>
      <c r="AR48" s="6"/>
      <c r="AS48" s="6"/>
      <c r="AT48" s="6"/>
      <c r="AU48" s="6"/>
      <c r="AV48" s="6"/>
      <c r="AW48" s="6"/>
      <c r="AX48" s="13"/>
      <c r="AY48" s="6"/>
      <c r="AZ48" s="6"/>
      <c r="BA48" s="6"/>
      <c r="BB48" s="6"/>
      <c r="BC48" s="6"/>
      <c r="BD48" s="6"/>
      <c r="BE48" s="6"/>
      <c r="BF48" s="6"/>
      <c r="BG48" s="6"/>
      <c r="BH48" s="6"/>
      <c r="BI48" s="6"/>
      <c r="BJ48" s="6"/>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row>
    <row r="49" spans="1:121" x14ac:dyDescent="0.25">
      <c r="A49" s="6"/>
      <c r="B49" s="6"/>
      <c r="C49" s="6"/>
      <c r="D49" s="6"/>
      <c r="E49" s="6"/>
      <c r="F49" s="6"/>
      <c r="G49" s="13"/>
      <c r="H49" s="6"/>
      <c r="I49">
        <v>19</v>
      </c>
      <c r="J49" s="87">
        <f>_xlfn.POISSON.DIST(I49, '2. Probability Distributions'!$L$8, TRUE)</f>
        <v>1.7630289773856822E-4</v>
      </c>
      <c r="K49" s="86">
        <f t="shared" si="0"/>
        <v>3.6830055678549163E-4</v>
      </c>
      <c r="L49">
        <v>19</v>
      </c>
      <c r="M49" s="6"/>
      <c r="N49" s="6"/>
      <c r="O49" s="6"/>
      <c r="P49" s="6"/>
      <c r="Q49" s="13"/>
      <c r="R49" s="6"/>
      <c r="S49" s="6"/>
      <c r="T49" s="6"/>
      <c r="U49" s="6"/>
      <c r="V49" s="6"/>
      <c r="W49" s="6"/>
      <c r="X49" s="6"/>
      <c r="Y49" s="6"/>
      <c r="Z49" s="13"/>
      <c r="AA49" s="6"/>
      <c r="AB49" s="6"/>
      <c r="AC49" s="6"/>
      <c r="AD49" s="6"/>
      <c r="AE49" s="6"/>
      <c r="AF49" s="6"/>
      <c r="AG49" s="6"/>
      <c r="AH49" s="6"/>
      <c r="AI49" s="6"/>
      <c r="AJ49" s="6"/>
      <c r="AK49" s="13"/>
      <c r="AL49" s="6"/>
      <c r="AM49" s="6"/>
      <c r="AN49" s="6"/>
      <c r="AO49" s="6"/>
      <c r="AP49" s="6"/>
      <c r="AQ49" s="6"/>
      <c r="AR49" s="6"/>
      <c r="AS49" s="6"/>
      <c r="AT49" s="6"/>
      <c r="AU49" s="6"/>
      <c r="AV49" s="6"/>
      <c r="AW49" s="6"/>
      <c r="AX49" s="13"/>
      <c r="AY49" s="6"/>
      <c r="AZ49" s="6"/>
      <c r="BA49" s="6"/>
      <c r="BB49" s="6"/>
      <c r="BC49" s="6"/>
      <c r="BD49" s="6"/>
      <c r="BE49" s="6"/>
      <c r="BF49" s="6"/>
      <c r="BG49" s="6"/>
      <c r="BH49" s="6"/>
      <c r="BI49" s="6"/>
      <c r="BJ49" s="6"/>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row>
    <row r="50" spans="1:121" x14ac:dyDescent="0.25">
      <c r="A50" s="6"/>
      <c r="B50" s="6"/>
      <c r="C50" s="6"/>
      <c r="D50" s="6"/>
      <c r="E50" s="6"/>
      <c r="F50" s="6"/>
      <c r="G50" s="13"/>
      <c r="H50" s="6"/>
      <c r="I50">
        <v>20</v>
      </c>
      <c r="J50" s="87">
        <f>_xlfn.POISSON.DIST(I50, '2. Probability Distributions'!$L$8, TRUE)</f>
        <v>3.6830055678549163E-4</v>
      </c>
      <c r="K50" s="86">
        <f t="shared" si="0"/>
        <v>7.3401038354153696E-4</v>
      </c>
      <c r="L50">
        <v>20</v>
      </c>
      <c r="M50" s="6"/>
      <c r="N50" s="6"/>
      <c r="O50" s="6"/>
      <c r="P50" s="6"/>
      <c r="Q50" s="13"/>
      <c r="R50" s="6"/>
      <c r="S50" s="6"/>
      <c r="T50" s="6"/>
      <c r="U50" s="6"/>
      <c r="V50" s="6"/>
      <c r="W50" s="6"/>
      <c r="X50" s="6"/>
      <c r="Y50" s="6"/>
      <c r="Z50" s="13"/>
      <c r="AA50" s="6"/>
      <c r="AB50" s="6"/>
      <c r="AC50" s="6"/>
      <c r="AD50" s="6"/>
      <c r="AE50" s="6"/>
      <c r="AF50" s="6"/>
      <c r="AG50" s="6"/>
      <c r="AH50" s="6"/>
      <c r="AI50" s="6"/>
      <c r="AJ50" s="6"/>
      <c r="AK50" s="13"/>
      <c r="AL50" s="6"/>
      <c r="AM50" s="6"/>
      <c r="AN50" s="6"/>
      <c r="AO50" s="6"/>
      <c r="AP50" s="6"/>
      <c r="AQ50" s="6"/>
      <c r="AR50" s="6"/>
      <c r="AS50" s="6"/>
      <c r="AT50" s="6"/>
      <c r="AU50" s="6"/>
      <c r="AV50" s="6"/>
      <c r="AW50" s="6"/>
      <c r="AX50" s="13"/>
      <c r="AY50" s="6"/>
      <c r="AZ50" s="6"/>
      <c r="BA50" s="6"/>
      <c r="BB50" s="6"/>
      <c r="BC50" s="6"/>
      <c r="BD50" s="6"/>
      <c r="BE50" s="6"/>
      <c r="BF50" s="6"/>
      <c r="BG50" s="6"/>
      <c r="BH50" s="6"/>
      <c r="BI50" s="6"/>
      <c r="BJ50" s="6"/>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row>
    <row r="51" spans="1:121" x14ac:dyDescent="0.25">
      <c r="A51" s="6"/>
      <c r="B51" s="6"/>
      <c r="C51" s="6"/>
      <c r="D51" s="6"/>
      <c r="E51" s="6"/>
      <c r="F51" s="6"/>
      <c r="G51" s="13"/>
      <c r="H51" s="6"/>
      <c r="I51">
        <v>21</v>
      </c>
      <c r="J51" s="87">
        <f>_xlfn.POISSON.DIST(I51, '2. Probability Distributions'!$L$8, TRUE)</f>
        <v>7.3401038354153696E-4</v>
      </c>
      <c r="K51" s="86">
        <f t="shared" si="0"/>
        <v>1.3989373412798053E-3</v>
      </c>
      <c r="L51">
        <v>21</v>
      </c>
      <c r="M51" s="6"/>
      <c r="N51" s="6"/>
      <c r="O51" s="6"/>
      <c r="P51" s="6"/>
      <c r="Q51" s="13"/>
      <c r="R51" s="6"/>
      <c r="S51" s="6"/>
      <c r="T51" s="6"/>
      <c r="U51" s="6"/>
      <c r="V51" s="6"/>
      <c r="W51" s="6"/>
      <c r="X51" s="6"/>
      <c r="Y51" s="6"/>
      <c r="Z51" s="13"/>
      <c r="AA51" s="6"/>
      <c r="AB51" s="6"/>
      <c r="AC51" s="6"/>
      <c r="AD51" s="6"/>
      <c r="AE51" s="6"/>
      <c r="AF51" s="6"/>
      <c r="AG51" s="6"/>
      <c r="AH51" s="6"/>
      <c r="AI51" s="6"/>
      <c r="AJ51" s="6"/>
      <c r="AK51" s="13"/>
      <c r="AL51" s="6"/>
      <c r="AM51" s="6"/>
      <c r="AN51" s="6"/>
      <c r="AO51" s="6"/>
      <c r="AP51" s="6"/>
      <c r="AQ51" s="6"/>
      <c r="AR51" s="6"/>
      <c r="AS51" s="6"/>
      <c r="AT51" s="6"/>
      <c r="AU51" s="6"/>
      <c r="AV51" s="6"/>
      <c r="AW51" s="6"/>
      <c r="AX51" s="13"/>
      <c r="AY51" s="6"/>
      <c r="AZ51" s="6"/>
      <c r="BA51" s="6"/>
      <c r="BB51" s="6"/>
      <c r="BC51" s="6"/>
      <c r="BD51" s="6"/>
      <c r="BE51" s="6"/>
      <c r="BF51" s="6"/>
      <c r="BG51" s="6"/>
      <c r="BH51" s="6"/>
      <c r="BI51" s="6"/>
      <c r="BJ51" s="6"/>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row>
    <row r="52" spans="1:121" x14ac:dyDescent="0.25">
      <c r="A52" s="6"/>
      <c r="B52" s="6"/>
      <c r="C52" s="6"/>
      <c r="D52" s="6"/>
      <c r="E52" s="6"/>
      <c r="F52" s="6"/>
      <c r="G52" s="13"/>
      <c r="H52" s="6"/>
      <c r="I52">
        <v>22</v>
      </c>
      <c r="J52" s="87">
        <f>_xlfn.POISSON.DIST(I52, '2. Probability Distributions'!$L$8, TRUE)</f>
        <v>1.3989373412798053E-3</v>
      </c>
      <c r="K52" s="86">
        <f t="shared" si="0"/>
        <v>2.5553320503898299E-3</v>
      </c>
      <c r="L52">
        <v>22</v>
      </c>
      <c r="M52" s="6"/>
      <c r="N52" s="6"/>
      <c r="O52" s="6"/>
      <c r="P52" s="6"/>
      <c r="Q52" s="13"/>
      <c r="R52" s="6"/>
      <c r="S52" s="6"/>
      <c r="T52" s="6"/>
      <c r="U52" s="6"/>
      <c r="V52" s="6"/>
      <c r="W52" s="6"/>
      <c r="X52" s="6"/>
      <c r="Y52" s="6"/>
      <c r="Z52" s="13"/>
      <c r="AA52" s="6"/>
      <c r="AB52" s="6"/>
      <c r="AC52" s="6"/>
      <c r="AD52" s="6"/>
      <c r="AE52" s="6"/>
      <c r="AF52" s="6"/>
      <c r="AG52" s="6"/>
      <c r="AH52" s="6"/>
      <c r="AI52" s="6"/>
      <c r="AJ52" s="6"/>
      <c r="AK52" s="13"/>
      <c r="AL52" s="6"/>
      <c r="AM52" s="6"/>
      <c r="AN52" s="6"/>
      <c r="AO52" s="6"/>
      <c r="AP52" s="6"/>
      <c r="AQ52" s="6"/>
      <c r="AR52" s="6"/>
      <c r="AS52" s="6"/>
      <c r="AT52" s="6"/>
      <c r="AU52" s="6"/>
      <c r="AV52" s="6"/>
      <c r="AW52" s="6"/>
      <c r="AX52" s="13"/>
      <c r="AY52" s="6"/>
      <c r="AZ52" s="6"/>
      <c r="BA52" s="6"/>
      <c r="BB52" s="6"/>
      <c r="BC52" s="6"/>
      <c r="BD52" s="6"/>
      <c r="BE52" s="6"/>
      <c r="BF52" s="6"/>
      <c r="BG52" s="6"/>
      <c r="BH52" s="6"/>
      <c r="BI52" s="6"/>
      <c r="BJ52" s="6"/>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row>
    <row r="53" spans="1:121" x14ac:dyDescent="0.25">
      <c r="A53" s="6"/>
      <c r="B53" s="6"/>
      <c r="C53" s="6"/>
      <c r="D53" s="6"/>
      <c r="E53" s="6"/>
      <c r="F53" s="6"/>
      <c r="G53" s="13"/>
      <c r="H53" s="6"/>
      <c r="I53">
        <v>23</v>
      </c>
      <c r="J53" s="87">
        <f>_xlfn.POISSON.DIST(I53, '2. Probability Distributions'!$L$8, TRUE)</f>
        <v>2.5553320503898299E-3</v>
      </c>
      <c r="K53" s="86">
        <f t="shared" si="0"/>
        <v>4.4826565655732079E-3</v>
      </c>
      <c r="L53">
        <v>23</v>
      </c>
      <c r="M53" s="6"/>
      <c r="N53" s="6"/>
      <c r="O53" s="6"/>
      <c r="P53" s="6"/>
      <c r="Q53" s="13"/>
      <c r="R53" s="6"/>
      <c r="S53" s="6"/>
      <c r="T53" s="6"/>
      <c r="U53" s="6"/>
      <c r="V53" s="6"/>
      <c r="W53" s="6"/>
      <c r="X53" s="6"/>
      <c r="Y53" s="6"/>
      <c r="Z53" s="13"/>
      <c r="AA53" s="6"/>
      <c r="AB53" s="6"/>
      <c r="AC53" s="6"/>
      <c r="AD53" s="6"/>
      <c r="AE53" s="6"/>
      <c r="AF53" s="6"/>
      <c r="AG53" s="6"/>
      <c r="AH53" s="6"/>
      <c r="AI53" s="6"/>
      <c r="AJ53" s="6"/>
      <c r="AK53" s="13"/>
      <c r="AL53" s="6"/>
      <c r="AM53" s="6"/>
      <c r="AN53" s="6"/>
      <c r="AO53" s="6"/>
      <c r="AP53" s="6"/>
      <c r="AQ53" s="6"/>
      <c r="AR53" s="6"/>
      <c r="AS53" s="6"/>
      <c r="AT53" s="6"/>
      <c r="AU53" s="6"/>
      <c r="AV53" s="6"/>
      <c r="AW53" s="6"/>
      <c r="AX53" s="13"/>
      <c r="AY53" s="6"/>
      <c r="AZ53" s="6"/>
      <c r="BA53" s="6"/>
      <c r="BB53" s="6"/>
      <c r="BC53" s="6"/>
      <c r="BD53" s="6"/>
      <c r="BE53" s="6"/>
      <c r="BF53" s="6"/>
      <c r="BG53" s="6"/>
      <c r="BH53" s="6"/>
      <c r="BI53" s="6"/>
      <c r="BJ53" s="6"/>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row>
    <row r="54" spans="1:121" x14ac:dyDescent="0.25">
      <c r="A54" s="6"/>
      <c r="B54" s="6"/>
      <c r="C54" s="6"/>
      <c r="D54" s="6"/>
      <c r="E54" s="6"/>
      <c r="F54" s="6"/>
      <c r="G54" s="13"/>
      <c r="H54" s="6"/>
      <c r="I54">
        <v>24</v>
      </c>
      <c r="J54" s="87">
        <f>_xlfn.POISSON.DIST(I54, '2. Probability Distributions'!$L$8, TRUE)</f>
        <v>4.4826565655732079E-3</v>
      </c>
      <c r="K54" s="86">
        <f t="shared" si="0"/>
        <v>7.5663757898666055E-3</v>
      </c>
      <c r="L54">
        <v>24</v>
      </c>
      <c r="M54" s="6"/>
      <c r="N54" s="6"/>
      <c r="O54" s="6"/>
      <c r="P54" s="6"/>
      <c r="Q54" s="13"/>
      <c r="R54" s="6"/>
      <c r="S54" s="6"/>
      <c r="T54" s="6"/>
      <c r="U54" s="6"/>
      <c r="V54" s="6"/>
      <c r="W54" s="6"/>
      <c r="X54" s="6"/>
      <c r="Y54" s="6"/>
      <c r="Z54" s="13"/>
      <c r="AA54" s="6"/>
      <c r="AB54" s="6"/>
      <c r="AC54" s="6"/>
      <c r="AD54" s="6"/>
      <c r="AE54" s="6"/>
      <c r="AF54" s="6"/>
      <c r="AG54" s="6"/>
      <c r="AH54" s="6"/>
      <c r="AI54" s="6"/>
      <c r="AJ54" s="6"/>
      <c r="AK54" s="13"/>
      <c r="AL54" s="6"/>
      <c r="AM54" s="6"/>
      <c r="AN54" s="6"/>
      <c r="AO54" s="6"/>
      <c r="AP54" s="6"/>
      <c r="AQ54" s="6"/>
      <c r="AR54" s="6"/>
      <c r="AS54" s="6"/>
      <c r="AT54" s="6"/>
      <c r="AU54" s="6"/>
      <c r="AV54" s="6"/>
      <c r="AW54" s="6"/>
      <c r="AX54" s="13"/>
      <c r="AY54" s="6"/>
      <c r="AZ54" s="6"/>
      <c r="BA54" s="6"/>
      <c r="BB54" s="6"/>
      <c r="BC54" s="6"/>
      <c r="BD54" s="6"/>
      <c r="BE54" s="6"/>
      <c r="BF54" s="6"/>
      <c r="BG54" s="6"/>
      <c r="BH54" s="6"/>
      <c r="BI54" s="6"/>
      <c r="BJ54" s="6"/>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row>
    <row r="55" spans="1:121" x14ac:dyDescent="0.25">
      <c r="A55" s="6"/>
      <c r="B55" s="6"/>
      <c r="C55" s="6"/>
      <c r="D55" s="6"/>
      <c r="E55" s="6"/>
      <c r="F55" s="6"/>
      <c r="G55" s="13"/>
      <c r="H55" s="6"/>
      <c r="I55">
        <v>25</v>
      </c>
      <c r="J55" s="87">
        <f>_xlfn.POISSON.DIST(I55, '2. Probability Distributions'!$L$8, TRUE)</f>
        <v>7.5663757898666055E-3</v>
      </c>
      <c r="K55" s="86">
        <f t="shared" si="0"/>
        <v>1.2310559211856458E-2</v>
      </c>
      <c r="L55">
        <v>25</v>
      </c>
      <c r="M55" s="6"/>
      <c r="N55" s="6"/>
      <c r="O55" s="6"/>
      <c r="P55" s="6"/>
      <c r="Q55" s="13"/>
      <c r="R55" s="6"/>
      <c r="S55" s="6"/>
      <c r="T55" s="6"/>
      <c r="U55" s="6"/>
      <c r="V55" s="6"/>
      <c r="W55" s="6"/>
      <c r="X55" s="6"/>
      <c r="Y55" s="6"/>
      <c r="Z55" s="13"/>
      <c r="AA55" s="6"/>
      <c r="AB55" s="6"/>
      <c r="AC55" s="6"/>
      <c r="AD55" s="6"/>
      <c r="AE55" s="6"/>
      <c r="AF55" s="6"/>
      <c r="AG55" s="6"/>
      <c r="AH55" s="6"/>
      <c r="AI55" s="6"/>
      <c r="AJ55" s="6"/>
      <c r="AK55" s="13"/>
      <c r="AL55" s="6"/>
      <c r="AM55" s="6"/>
      <c r="AN55" s="6"/>
      <c r="AO55" s="6"/>
      <c r="AP55" s="6"/>
      <c r="AQ55" s="6"/>
      <c r="AR55" s="6"/>
      <c r="AS55" s="6"/>
      <c r="AT55" s="6"/>
      <c r="AU55" s="6"/>
      <c r="AV55" s="6"/>
      <c r="AW55" s="6"/>
      <c r="AX55" s="13"/>
      <c r="AY55" s="6"/>
      <c r="AZ55" s="6"/>
      <c r="BA55" s="6"/>
      <c r="BB55" s="6"/>
      <c r="BC55" s="6"/>
      <c r="BD55" s="6"/>
      <c r="BE55" s="6"/>
      <c r="BF55" s="6"/>
      <c r="BG55" s="6"/>
      <c r="BH55" s="6"/>
      <c r="BI55" s="6"/>
      <c r="BJ55" s="6"/>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row>
    <row r="56" spans="1:121" x14ac:dyDescent="0.25">
      <c r="A56" s="6"/>
      <c r="B56" s="6"/>
      <c r="C56" s="6"/>
      <c r="D56" s="6"/>
      <c r="E56" s="6"/>
      <c r="F56" s="6"/>
      <c r="G56" s="13"/>
      <c r="H56" s="6"/>
      <c r="I56">
        <v>26</v>
      </c>
      <c r="J56" s="87">
        <f>_xlfn.POISSON.DIST(I56, '2. Probability Distributions'!$L$8, TRUE)</f>
        <v>1.2310559211856458E-2</v>
      </c>
      <c r="K56" s="86">
        <f t="shared" si="0"/>
        <v>1.933897909628586E-2</v>
      </c>
      <c r="L56">
        <v>26</v>
      </c>
      <c r="M56" s="6"/>
      <c r="N56" s="6"/>
      <c r="O56" s="6"/>
      <c r="P56" s="6"/>
      <c r="Q56" s="13"/>
      <c r="R56" s="6"/>
      <c r="S56" s="6"/>
      <c r="T56" s="6"/>
      <c r="U56" s="6"/>
      <c r="V56" s="6"/>
      <c r="W56" s="6"/>
      <c r="X56" s="6"/>
      <c r="Y56" s="6"/>
      <c r="Z56" s="13"/>
      <c r="AA56" s="6"/>
      <c r="AB56" s="6"/>
      <c r="AC56" s="6"/>
      <c r="AD56" s="6"/>
      <c r="AE56" s="6"/>
      <c r="AF56" s="6"/>
      <c r="AG56" s="6"/>
      <c r="AH56" s="6"/>
      <c r="AI56" s="6"/>
      <c r="AJ56" s="6"/>
      <c r="AK56" s="13"/>
      <c r="AL56" s="6"/>
      <c r="AM56" s="6"/>
      <c r="AN56" s="6"/>
      <c r="AO56" s="6"/>
      <c r="AP56" s="6"/>
      <c r="AQ56" s="6"/>
      <c r="AR56" s="6"/>
      <c r="AS56" s="6"/>
      <c r="AT56" s="6"/>
      <c r="AU56" s="6"/>
      <c r="AV56" s="6"/>
      <c r="AW56" s="6"/>
      <c r="AX56" s="13"/>
      <c r="AY56" s="6"/>
      <c r="AZ56" s="6"/>
      <c r="BA56" s="6"/>
      <c r="BB56" s="6"/>
      <c r="BC56" s="6"/>
      <c r="BD56" s="6"/>
      <c r="BE56" s="6"/>
      <c r="BF56" s="6"/>
      <c r="BG56" s="6"/>
      <c r="BH56" s="6"/>
      <c r="BI56" s="6"/>
      <c r="BJ56" s="6"/>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row>
    <row r="57" spans="1:121" x14ac:dyDescent="0.25">
      <c r="A57" s="6"/>
      <c r="B57" s="6"/>
      <c r="C57" s="6"/>
      <c r="D57" s="6"/>
      <c r="E57" s="6"/>
      <c r="F57" s="6"/>
      <c r="G57" s="13"/>
      <c r="H57" s="6"/>
      <c r="I57">
        <v>27</v>
      </c>
      <c r="J57" s="87">
        <f>_xlfn.POISSON.DIST(I57, '2. Probability Distributions'!$L$8, TRUE)</f>
        <v>1.933897909628586E-2</v>
      </c>
      <c r="K57" s="86">
        <f t="shared" si="0"/>
        <v>2.9379578931185049E-2</v>
      </c>
      <c r="L57">
        <v>27</v>
      </c>
      <c r="M57" s="6"/>
      <c r="N57" s="6"/>
      <c r="O57" s="6"/>
      <c r="P57" s="6"/>
      <c r="Q57" s="13"/>
      <c r="R57" s="6"/>
      <c r="S57" s="6"/>
      <c r="T57" s="6"/>
      <c r="U57" s="6"/>
      <c r="V57" s="6"/>
      <c r="W57" s="6"/>
      <c r="X57" s="6"/>
      <c r="Y57" s="6"/>
      <c r="Z57" s="13"/>
      <c r="AA57" s="6"/>
      <c r="AB57" s="6"/>
      <c r="AC57" s="6"/>
      <c r="AD57" s="6"/>
      <c r="AE57" s="6"/>
      <c r="AF57" s="6"/>
      <c r="AG57" s="6"/>
      <c r="AH57" s="6"/>
      <c r="AI57" s="6"/>
      <c r="AJ57" s="6"/>
      <c r="AK57" s="13"/>
      <c r="AL57" s="6"/>
      <c r="AM57" s="6"/>
      <c r="AN57" s="6"/>
      <c r="AO57" s="6"/>
      <c r="AP57" s="6"/>
      <c r="AQ57" s="6"/>
      <c r="AR57" s="6"/>
      <c r="AS57" s="6"/>
      <c r="AT57" s="6"/>
      <c r="AU57" s="6"/>
      <c r="AV57" s="6"/>
      <c r="AW57" s="6"/>
      <c r="AX57" s="13"/>
      <c r="AY57" s="6"/>
      <c r="AZ57" s="6"/>
      <c r="BA57" s="6"/>
      <c r="BB57" s="6"/>
      <c r="BC57" s="6"/>
      <c r="BD57" s="6"/>
      <c r="BE57" s="6"/>
      <c r="BF57" s="6"/>
      <c r="BG57" s="6"/>
      <c r="BH57" s="6"/>
      <c r="BI57" s="6"/>
      <c r="BJ57" s="6"/>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row>
    <row r="58" spans="1:121" x14ac:dyDescent="0.25">
      <c r="A58" s="6"/>
      <c r="B58" s="6"/>
      <c r="C58" s="6"/>
      <c r="D58" s="6"/>
      <c r="E58" s="6"/>
      <c r="F58" s="6"/>
      <c r="G58" s="13"/>
      <c r="H58" s="6"/>
      <c r="I58">
        <v>28</v>
      </c>
      <c r="J58" s="87">
        <f>_xlfn.POISSON.DIST(I58, '2. Probability Distributions'!$L$8, TRUE)</f>
        <v>2.9379578931185049E-2</v>
      </c>
      <c r="K58" s="86">
        <f t="shared" si="0"/>
        <v>4.3228682151735559E-2</v>
      </c>
      <c r="L58">
        <v>28</v>
      </c>
      <c r="M58" s="6"/>
      <c r="N58" s="6"/>
      <c r="O58" s="6"/>
      <c r="P58" s="6"/>
      <c r="Q58" s="13"/>
      <c r="R58" s="6"/>
      <c r="S58" s="6"/>
      <c r="T58" s="6"/>
      <c r="U58" s="6"/>
      <c r="V58" s="6"/>
      <c r="W58" s="6"/>
      <c r="X58" s="6"/>
      <c r="Y58" s="6"/>
      <c r="Z58" s="13"/>
      <c r="AA58" s="6"/>
      <c r="AB58" s="6"/>
      <c r="AC58" s="6"/>
      <c r="AD58" s="6"/>
      <c r="AE58" s="6"/>
      <c r="AF58" s="6"/>
      <c r="AG58" s="6"/>
      <c r="AH58" s="6"/>
      <c r="AI58" s="6"/>
      <c r="AJ58" s="6"/>
      <c r="AK58" s="13"/>
      <c r="AL58" s="6"/>
      <c r="AM58" s="6"/>
      <c r="AN58" s="6"/>
      <c r="AO58" s="6"/>
      <c r="AP58" s="6"/>
      <c r="AQ58" s="6"/>
      <c r="AR58" s="6"/>
      <c r="AS58" s="6"/>
      <c r="AT58" s="6"/>
      <c r="AU58" s="6"/>
      <c r="AV58" s="6"/>
      <c r="AW58" s="6"/>
      <c r="AX58" s="13"/>
      <c r="AY58" s="6"/>
      <c r="AZ58" s="6"/>
      <c r="BA58" s="6"/>
      <c r="BB58" s="6"/>
      <c r="BC58" s="6"/>
      <c r="BD58" s="6"/>
      <c r="BE58" s="6"/>
      <c r="BF58" s="6"/>
      <c r="BG58" s="6"/>
      <c r="BH58" s="6"/>
      <c r="BI58" s="6"/>
      <c r="BJ58" s="6"/>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row>
    <row r="59" spans="1:121" x14ac:dyDescent="0.25">
      <c r="A59" s="6"/>
      <c r="B59" s="6"/>
      <c r="C59" s="6"/>
      <c r="D59" s="6"/>
      <c r="E59" s="6"/>
      <c r="F59" s="6"/>
      <c r="G59" s="13"/>
      <c r="H59" s="6"/>
      <c r="I59">
        <v>29</v>
      </c>
      <c r="J59" s="87">
        <f>_xlfn.POISSON.DIST(I59, '2. Probability Distributions'!$L$8, TRUE)</f>
        <v>4.3228682151735559E-2</v>
      </c>
      <c r="K59" s="86">
        <f t="shared" si="0"/>
        <v>6.1694153112469625E-2</v>
      </c>
      <c r="L59">
        <v>29</v>
      </c>
      <c r="M59" s="6"/>
      <c r="N59" s="6"/>
      <c r="O59" s="6"/>
      <c r="P59" s="6"/>
      <c r="Q59" s="13"/>
      <c r="R59" s="6"/>
      <c r="S59" s="6"/>
      <c r="T59" s="6"/>
      <c r="U59" s="6"/>
      <c r="V59" s="6"/>
      <c r="W59" s="6"/>
      <c r="X59" s="6"/>
      <c r="Y59" s="6"/>
      <c r="Z59" s="13"/>
      <c r="AA59" s="6"/>
      <c r="AB59" s="6"/>
      <c r="AC59" s="6"/>
      <c r="AD59" s="6"/>
      <c r="AE59" s="6"/>
      <c r="AF59" s="6"/>
      <c r="AG59" s="6"/>
      <c r="AH59" s="6"/>
      <c r="AI59" s="6"/>
      <c r="AJ59" s="6"/>
      <c r="AK59" s="13"/>
      <c r="AL59" s="6"/>
      <c r="AM59" s="6"/>
      <c r="AN59" s="6"/>
      <c r="AO59" s="6"/>
      <c r="AP59" s="6"/>
      <c r="AQ59" s="6"/>
      <c r="AR59" s="6"/>
      <c r="AS59" s="6"/>
      <c r="AT59" s="6"/>
      <c r="AU59" s="6"/>
      <c r="AV59" s="6"/>
      <c r="AW59" s="6"/>
      <c r="AX59" s="13"/>
      <c r="AY59" s="6"/>
      <c r="AZ59" s="6"/>
      <c r="BA59" s="6"/>
      <c r="BB59" s="6"/>
      <c r="BC59" s="6"/>
      <c r="BD59" s="6"/>
      <c r="BE59" s="6"/>
      <c r="BF59" s="6"/>
      <c r="BG59" s="6"/>
      <c r="BH59" s="6"/>
      <c r="BI59" s="6"/>
      <c r="BJ59" s="6"/>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row>
    <row r="60" spans="1:121" x14ac:dyDescent="0.25">
      <c r="A60" s="6"/>
      <c r="B60" s="6"/>
      <c r="C60" s="6"/>
      <c r="D60" s="6"/>
      <c r="E60" s="6"/>
      <c r="F60" s="6"/>
      <c r="G60" s="13"/>
      <c r="H60" s="6"/>
      <c r="I60">
        <v>30</v>
      </c>
      <c r="J60" s="87">
        <f>_xlfn.POISSON.DIST(I60, '2. Probability Distributions'!$L$8, TRUE)</f>
        <v>6.1694153112469625E-2</v>
      </c>
      <c r="K60" s="86">
        <f t="shared" si="0"/>
        <v>8.5520567255352328E-2</v>
      </c>
      <c r="L60">
        <v>30</v>
      </c>
      <c r="M60" s="6"/>
      <c r="N60" s="6"/>
      <c r="O60" s="6"/>
      <c r="P60" s="6"/>
      <c r="Q60" s="13"/>
      <c r="R60" s="6"/>
      <c r="S60" s="6"/>
      <c r="T60" s="6"/>
      <c r="U60" s="6"/>
      <c r="V60" s="6"/>
      <c r="W60" s="6"/>
      <c r="X60" s="6"/>
      <c r="Y60" s="6"/>
      <c r="Z60" s="13"/>
      <c r="AA60" s="6"/>
      <c r="AB60" s="6"/>
      <c r="AC60" s="6"/>
      <c r="AD60" s="6"/>
      <c r="AE60" s="6"/>
      <c r="AF60" s="6"/>
      <c r="AG60" s="6"/>
      <c r="AH60" s="6"/>
      <c r="AI60" s="6"/>
      <c r="AJ60" s="6"/>
      <c r="AK60" s="13"/>
      <c r="AL60" s="6"/>
      <c r="AM60" s="6"/>
      <c r="AN60" s="6"/>
      <c r="AO60" s="6"/>
      <c r="AP60" s="6"/>
      <c r="AQ60" s="6"/>
      <c r="AR60" s="6"/>
      <c r="AS60" s="6"/>
      <c r="AT60" s="6"/>
      <c r="AU60" s="6"/>
      <c r="AV60" s="6"/>
      <c r="AW60" s="6"/>
      <c r="AX60" s="13"/>
      <c r="AY60" s="6"/>
      <c r="AZ60" s="6"/>
      <c r="BA60" s="6"/>
      <c r="BB60" s="6"/>
      <c r="BC60" s="6"/>
      <c r="BD60" s="6"/>
      <c r="BE60" s="6"/>
      <c r="BF60" s="6"/>
      <c r="BG60" s="6"/>
      <c r="BH60" s="6"/>
      <c r="BI60" s="6"/>
      <c r="BJ60" s="6"/>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row>
    <row r="61" spans="1:121" x14ac:dyDescent="0.25">
      <c r="A61" s="6"/>
      <c r="B61" s="6"/>
      <c r="C61" s="6"/>
      <c r="D61" s="6"/>
      <c r="E61" s="6"/>
      <c r="F61" s="6"/>
      <c r="G61" s="13"/>
      <c r="H61" s="6"/>
      <c r="I61">
        <v>31</v>
      </c>
      <c r="J61" s="87">
        <f>_xlfn.POISSON.DIST(I61, '2. Probability Distributions'!$L$8, TRUE)</f>
        <v>8.5520567255352328E-2</v>
      </c>
      <c r="K61" s="86">
        <f t="shared" si="0"/>
        <v>0.11530358493395564</v>
      </c>
      <c r="L61">
        <v>31</v>
      </c>
      <c r="M61" s="6"/>
      <c r="N61" s="6"/>
      <c r="O61" s="6"/>
      <c r="P61" s="6"/>
      <c r="Q61" s="13"/>
      <c r="R61" s="6"/>
      <c r="S61" s="6"/>
      <c r="T61" s="6"/>
      <c r="U61" s="6"/>
      <c r="V61" s="6"/>
      <c r="W61" s="6"/>
      <c r="X61" s="6"/>
      <c r="Y61" s="6"/>
      <c r="Z61" s="13"/>
      <c r="AA61" s="6"/>
      <c r="AB61" s="6"/>
      <c r="AC61" s="6"/>
      <c r="AD61" s="6"/>
      <c r="AE61" s="6"/>
      <c r="AF61" s="6"/>
      <c r="AG61" s="6"/>
      <c r="AH61" s="6"/>
      <c r="AI61" s="6"/>
      <c r="AJ61" s="6"/>
      <c r="AK61" s="13"/>
      <c r="AL61" s="6"/>
      <c r="AM61" s="6"/>
      <c r="AN61" s="6"/>
      <c r="AO61" s="6"/>
      <c r="AP61" s="6"/>
      <c r="AQ61" s="6"/>
      <c r="AR61" s="6"/>
      <c r="AS61" s="6"/>
      <c r="AT61" s="6"/>
      <c r="AU61" s="6"/>
      <c r="AV61" s="6"/>
      <c r="AW61" s="6"/>
      <c r="AX61" s="13"/>
      <c r="AY61" s="6"/>
      <c r="AZ61" s="6"/>
      <c r="BA61" s="6"/>
      <c r="BB61" s="6"/>
      <c r="BC61" s="6"/>
      <c r="BD61" s="6"/>
      <c r="BE61" s="6"/>
      <c r="BF61" s="6"/>
      <c r="BG61" s="6"/>
      <c r="BH61" s="6"/>
      <c r="BI61" s="6"/>
      <c r="BJ61" s="6"/>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row>
    <row r="62" spans="1:121" x14ac:dyDescent="0.25">
      <c r="A62" s="6"/>
      <c r="B62" s="6"/>
      <c r="C62" s="6"/>
      <c r="D62" s="6"/>
      <c r="E62" s="6"/>
      <c r="F62" s="6"/>
      <c r="G62" s="13"/>
      <c r="H62" s="6"/>
      <c r="I62">
        <v>32</v>
      </c>
      <c r="J62" s="87">
        <f>_xlfn.POISSON.DIST(I62, '2. Probability Distributions'!$L$8, TRUE)</f>
        <v>0.11530358493395564</v>
      </c>
      <c r="K62" s="86">
        <f t="shared" si="0"/>
        <v>0.15140421242317176</v>
      </c>
      <c r="L62">
        <v>32</v>
      </c>
      <c r="M62" s="6"/>
      <c r="N62" s="6"/>
      <c r="O62" s="6"/>
      <c r="P62" s="6"/>
      <c r="Q62" s="13"/>
      <c r="R62" s="6"/>
      <c r="S62" s="6"/>
      <c r="T62" s="6"/>
      <c r="U62" s="6"/>
      <c r="V62" s="6"/>
      <c r="W62" s="6"/>
      <c r="X62" s="6"/>
      <c r="Y62" s="6"/>
      <c r="Z62" s="13"/>
      <c r="AA62" s="6"/>
      <c r="AB62" s="6"/>
      <c r="AC62" s="6"/>
      <c r="AD62" s="6"/>
      <c r="AE62" s="6"/>
      <c r="AF62" s="6"/>
      <c r="AG62" s="6"/>
      <c r="AH62" s="6"/>
      <c r="AI62" s="6"/>
      <c r="AJ62" s="6"/>
      <c r="AK62" s="13"/>
      <c r="AL62" s="6"/>
      <c r="AM62" s="6"/>
      <c r="AN62" s="6"/>
      <c r="AO62" s="6"/>
      <c r="AP62" s="6"/>
      <c r="AQ62" s="6"/>
      <c r="AR62" s="6"/>
      <c r="AS62" s="6"/>
      <c r="AT62" s="6"/>
      <c r="AU62" s="6"/>
      <c r="AV62" s="6"/>
      <c r="AW62" s="6"/>
      <c r="AX62" s="13"/>
      <c r="AY62" s="6"/>
      <c r="AZ62" s="6"/>
      <c r="BA62" s="6"/>
      <c r="BB62" s="6"/>
      <c r="BC62" s="6"/>
      <c r="BD62" s="6"/>
      <c r="BE62" s="6"/>
      <c r="BF62" s="6"/>
      <c r="BG62" s="6"/>
      <c r="BH62" s="6"/>
      <c r="BI62" s="6"/>
      <c r="BJ62" s="6"/>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row>
    <row r="63" spans="1:121" x14ac:dyDescent="0.25">
      <c r="A63" s="6"/>
      <c r="B63" s="6"/>
      <c r="C63" s="6"/>
      <c r="D63" s="6"/>
      <c r="E63" s="6"/>
      <c r="F63" s="6"/>
      <c r="G63" s="13"/>
      <c r="H63" s="6"/>
      <c r="I63">
        <v>33</v>
      </c>
      <c r="J63" s="87">
        <f>_xlfn.POISSON.DIST(I63, '2. Probability Distributions'!$L$8, TRUE)</f>
        <v>0.15140421242317176</v>
      </c>
      <c r="K63" s="86">
        <f t="shared" si="0"/>
        <v>0.1938755388810732</v>
      </c>
      <c r="L63">
        <v>33</v>
      </c>
      <c r="M63" s="6"/>
      <c r="N63" s="6"/>
      <c r="O63" s="6"/>
      <c r="P63" s="6"/>
      <c r="Q63" s="13"/>
      <c r="R63" s="6"/>
      <c r="S63" s="6"/>
      <c r="T63" s="6"/>
      <c r="U63" s="6"/>
      <c r="V63" s="6"/>
      <c r="W63" s="6"/>
      <c r="X63" s="6"/>
      <c r="Y63" s="6"/>
      <c r="Z63" s="13"/>
      <c r="AA63" s="6"/>
      <c r="AB63" s="6"/>
      <c r="AC63" s="6"/>
      <c r="AD63" s="6"/>
      <c r="AE63" s="6"/>
      <c r="AF63" s="6"/>
      <c r="AG63" s="6"/>
      <c r="AH63" s="6"/>
      <c r="AI63" s="6"/>
      <c r="AJ63" s="6"/>
      <c r="AK63" s="13"/>
      <c r="AL63" s="6"/>
      <c r="AM63" s="6"/>
      <c r="AN63" s="6"/>
      <c r="AO63" s="6"/>
      <c r="AP63" s="6"/>
      <c r="AQ63" s="6"/>
      <c r="AR63" s="6"/>
      <c r="AS63" s="6"/>
      <c r="AT63" s="6"/>
      <c r="AU63" s="6"/>
      <c r="AV63" s="6"/>
      <c r="AW63" s="6"/>
      <c r="AX63" s="13"/>
      <c r="AY63" s="6"/>
      <c r="AZ63" s="6"/>
      <c r="BA63" s="6"/>
      <c r="BB63" s="6"/>
      <c r="BC63" s="6"/>
      <c r="BD63" s="6"/>
      <c r="BE63" s="6"/>
      <c r="BF63" s="6"/>
      <c r="BG63" s="6"/>
      <c r="BH63" s="6"/>
      <c r="BI63" s="6"/>
      <c r="BJ63" s="6"/>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row>
    <row r="64" spans="1:121" x14ac:dyDescent="0.25">
      <c r="A64" s="6"/>
      <c r="B64" s="6"/>
      <c r="C64" s="6"/>
      <c r="D64" s="6"/>
      <c r="E64" s="6"/>
      <c r="F64" s="6"/>
      <c r="G64" s="13"/>
      <c r="H64" s="6"/>
      <c r="I64">
        <v>34</v>
      </c>
      <c r="J64" s="87">
        <f>_xlfn.POISSON.DIST(I64, '2. Probability Distributions'!$L$8, TRUE)</f>
        <v>0.1938755388810732</v>
      </c>
      <c r="K64" s="86">
        <f t="shared" si="0"/>
        <v>0.24241419769010325</v>
      </c>
      <c r="L64">
        <v>34</v>
      </c>
      <c r="M64" s="6"/>
      <c r="N64" s="6"/>
      <c r="O64" s="6"/>
      <c r="P64" s="6"/>
      <c r="Q64" s="13"/>
      <c r="R64" s="6"/>
      <c r="S64" s="6"/>
      <c r="T64" s="6"/>
      <c r="U64" s="6"/>
      <c r="V64" s="6"/>
      <c r="W64" s="6"/>
      <c r="X64" s="6"/>
      <c r="Y64" s="6"/>
      <c r="Z64" s="13"/>
      <c r="AA64" s="6"/>
      <c r="AB64" s="6"/>
      <c r="AC64" s="6"/>
      <c r="AD64" s="6"/>
      <c r="AE64" s="6"/>
      <c r="AF64" s="6"/>
      <c r="AG64" s="6"/>
      <c r="AH64" s="6"/>
      <c r="AI64" s="6"/>
      <c r="AJ64" s="6"/>
      <c r="AK64" s="13"/>
      <c r="AL64" s="6"/>
      <c r="AM64" s="6"/>
      <c r="AN64" s="6"/>
      <c r="AO64" s="6"/>
      <c r="AP64" s="6"/>
      <c r="AQ64" s="6"/>
      <c r="AR64" s="6"/>
      <c r="AS64" s="6"/>
      <c r="AT64" s="6"/>
      <c r="AU64" s="6"/>
      <c r="AV64" s="6"/>
      <c r="AW64" s="6"/>
      <c r="AX64" s="13"/>
      <c r="AY64" s="6"/>
      <c r="AZ64" s="6"/>
      <c r="BA64" s="6"/>
      <c r="BB64" s="6"/>
      <c r="BC64" s="6"/>
      <c r="BD64" s="6"/>
      <c r="BE64" s="6"/>
      <c r="BF64" s="6"/>
      <c r="BG64" s="6"/>
      <c r="BH64" s="6"/>
      <c r="BI64" s="6"/>
      <c r="BJ64" s="6"/>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row>
    <row r="65" spans="1:121" x14ac:dyDescent="0.25">
      <c r="A65" s="6"/>
      <c r="B65" s="6"/>
      <c r="C65" s="6"/>
      <c r="D65" s="6"/>
      <c r="E65" s="6"/>
      <c r="F65" s="6"/>
      <c r="G65" s="13"/>
      <c r="H65" s="6"/>
      <c r="I65">
        <v>35</v>
      </c>
      <c r="J65" s="87">
        <f>_xlfn.POISSON.DIST(I65, '2. Probability Distributions'!$L$8, TRUE)</f>
        <v>0.24241419769010325</v>
      </c>
      <c r="K65" s="86">
        <f t="shared" si="0"/>
        <v>0.29634604081124799</v>
      </c>
      <c r="L65">
        <v>35</v>
      </c>
      <c r="M65" s="6"/>
      <c r="N65" s="6"/>
      <c r="O65" s="6"/>
      <c r="P65" s="6"/>
      <c r="Q65" s="13"/>
      <c r="R65" s="6"/>
      <c r="S65" s="6"/>
      <c r="T65" s="6"/>
      <c r="U65" s="6"/>
      <c r="V65" s="6"/>
      <c r="W65" s="6"/>
      <c r="X65" s="6"/>
      <c r="Y65" s="6"/>
      <c r="Z65" s="13"/>
      <c r="AA65" s="6"/>
      <c r="AB65" s="6"/>
      <c r="AC65" s="6"/>
      <c r="AD65" s="6"/>
      <c r="AE65" s="6"/>
      <c r="AF65" s="6"/>
      <c r="AG65" s="6"/>
      <c r="AH65" s="6"/>
      <c r="AI65" s="6"/>
      <c r="AJ65" s="6"/>
      <c r="AK65" s="13"/>
      <c r="AL65" s="6"/>
      <c r="AM65" s="6"/>
      <c r="AN65" s="6"/>
      <c r="AO65" s="6"/>
      <c r="AP65" s="6"/>
      <c r="AQ65" s="6"/>
      <c r="AR65" s="6"/>
      <c r="AS65" s="6"/>
      <c r="AT65" s="6"/>
      <c r="AU65" s="6"/>
      <c r="AV65" s="6"/>
      <c r="AW65" s="6"/>
      <c r="AX65" s="13"/>
      <c r="AY65" s="6"/>
      <c r="AZ65" s="6"/>
      <c r="BA65" s="6"/>
      <c r="BB65" s="6"/>
      <c r="BC65" s="6"/>
      <c r="BD65" s="6"/>
      <c r="BE65" s="6"/>
      <c r="BF65" s="6"/>
      <c r="BG65" s="6"/>
      <c r="BH65" s="6"/>
      <c r="BI65" s="6"/>
      <c r="BJ65" s="6"/>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row>
    <row r="66" spans="1:121" x14ac:dyDescent="0.25">
      <c r="A66" s="6"/>
      <c r="B66" s="6"/>
      <c r="C66" s="6"/>
      <c r="D66" s="6"/>
      <c r="E66" s="6"/>
      <c r="F66" s="6"/>
      <c r="G66" s="13"/>
      <c r="H66" s="6"/>
      <c r="I66">
        <v>36</v>
      </c>
      <c r="J66" s="87">
        <f>_xlfn.POISSON.DIST(I66, '2. Probability Distributions'!$L$8, TRUE)</f>
        <v>0.29634604081124799</v>
      </c>
      <c r="K66" s="86">
        <f t="shared" si="0"/>
        <v>0.3546507360773502</v>
      </c>
      <c r="L66">
        <v>36</v>
      </c>
      <c r="M66" s="6"/>
      <c r="N66" s="6"/>
      <c r="O66" s="6"/>
      <c r="P66" s="6"/>
      <c r="Q66" s="13"/>
      <c r="R66" s="6"/>
      <c r="S66" s="6"/>
      <c r="T66" s="6"/>
      <c r="U66" s="6"/>
      <c r="V66" s="6"/>
      <c r="W66" s="6"/>
      <c r="X66" s="6"/>
      <c r="Y66" s="6"/>
      <c r="Z66" s="13"/>
      <c r="AA66" s="6"/>
      <c r="AB66" s="6"/>
      <c r="AC66" s="6"/>
      <c r="AD66" s="6"/>
      <c r="AE66" s="6"/>
      <c r="AF66" s="6"/>
      <c r="AG66" s="6"/>
      <c r="AH66" s="6"/>
      <c r="AI66" s="6"/>
      <c r="AJ66" s="6"/>
      <c r="AK66" s="13"/>
      <c r="AL66" s="6"/>
      <c r="AM66" s="6"/>
      <c r="AN66" s="6"/>
      <c r="AO66" s="6"/>
      <c r="AP66" s="6"/>
      <c r="AQ66" s="6"/>
      <c r="AR66" s="6"/>
      <c r="AS66" s="6"/>
      <c r="AT66" s="6"/>
      <c r="AU66" s="6"/>
      <c r="AV66" s="6"/>
      <c r="AW66" s="6"/>
      <c r="AX66" s="13"/>
      <c r="AY66" s="6"/>
      <c r="AZ66" s="6"/>
      <c r="BA66" s="6"/>
      <c r="BB66" s="6"/>
      <c r="BC66" s="6"/>
      <c r="BD66" s="6"/>
      <c r="BE66" s="6"/>
      <c r="BF66" s="6"/>
      <c r="BG66" s="6"/>
      <c r="BH66" s="6"/>
      <c r="BI66" s="6"/>
      <c r="BJ66" s="6"/>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row>
    <row r="67" spans="1:121" x14ac:dyDescent="0.25">
      <c r="A67" s="6"/>
      <c r="B67" s="6"/>
      <c r="C67" s="6"/>
      <c r="D67" s="6"/>
      <c r="E67" s="6"/>
      <c r="F67" s="6"/>
      <c r="G67" s="13"/>
      <c r="H67" s="6"/>
      <c r="I67">
        <v>37</v>
      </c>
      <c r="J67" s="87">
        <f>_xlfn.POISSON.DIST(I67, '2. Probability Distributions'!$L$8, TRUE)</f>
        <v>0.3546507360773502</v>
      </c>
      <c r="K67" s="86">
        <f t="shared" si="0"/>
        <v>0.41602409951535263</v>
      </c>
      <c r="L67">
        <v>37</v>
      </c>
      <c r="M67" s="6"/>
      <c r="N67" s="6"/>
      <c r="O67" s="6"/>
      <c r="P67" s="6"/>
      <c r="Q67" s="13"/>
      <c r="R67" s="6"/>
      <c r="S67" s="6"/>
      <c r="T67" s="6"/>
      <c r="U67" s="6"/>
      <c r="V67" s="6"/>
      <c r="W67" s="6"/>
      <c r="X67" s="6"/>
      <c r="Y67" s="6"/>
      <c r="Z67" s="13"/>
      <c r="AA67" s="6"/>
      <c r="AB67" s="6"/>
      <c r="AC67" s="6"/>
      <c r="AD67" s="6"/>
      <c r="AE67" s="6"/>
      <c r="AF67" s="6"/>
      <c r="AG67" s="6"/>
      <c r="AH67" s="6"/>
      <c r="AI67" s="6"/>
      <c r="AJ67" s="6"/>
      <c r="AK67" s="13"/>
      <c r="AL67" s="6"/>
      <c r="AM67" s="6"/>
      <c r="AN67" s="6"/>
      <c r="AO67" s="6"/>
      <c r="AP67" s="6"/>
      <c r="AQ67" s="6"/>
      <c r="AR67" s="6"/>
      <c r="AS67" s="6"/>
      <c r="AT67" s="6"/>
      <c r="AU67" s="6"/>
      <c r="AV67" s="6"/>
      <c r="AW67" s="6"/>
      <c r="AX67" s="13"/>
      <c r="AY67" s="6"/>
      <c r="AZ67" s="6"/>
      <c r="BA67" s="6"/>
      <c r="BB67" s="6"/>
      <c r="BC67" s="6"/>
      <c r="BD67" s="6"/>
      <c r="BE67" s="6"/>
      <c r="BF67" s="6"/>
      <c r="BG67" s="6"/>
      <c r="BH67" s="6"/>
      <c r="BI67" s="6"/>
      <c r="BJ67" s="6"/>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row>
    <row r="68" spans="1:121" x14ac:dyDescent="0.25">
      <c r="A68" s="6"/>
      <c r="B68" s="6"/>
      <c r="C68" s="6"/>
      <c r="D68" s="6"/>
      <c r="E68" s="6"/>
      <c r="F68" s="6"/>
      <c r="G68" s="13"/>
      <c r="H68" s="6"/>
      <c r="I68">
        <v>38</v>
      </c>
      <c r="J68" s="87">
        <f>_xlfn.POISSON.DIST(I68, '2. Probability Distributions'!$L$8, TRUE)</f>
        <v>0.41602409951535263</v>
      </c>
      <c r="K68" s="86">
        <f t="shared" si="0"/>
        <v>0.47897113893894483</v>
      </c>
      <c r="L68">
        <v>38</v>
      </c>
      <c r="M68" s="6"/>
      <c r="N68" s="6"/>
      <c r="O68" s="6"/>
      <c r="P68" s="6"/>
      <c r="Q68" s="13"/>
      <c r="R68" s="6"/>
      <c r="S68" s="6"/>
      <c r="T68" s="6"/>
      <c r="U68" s="6"/>
      <c r="V68" s="6"/>
      <c r="W68" s="6"/>
      <c r="X68" s="6"/>
      <c r="Y68" s="6"/>
      <c r="Z68" s="13"/>
      <c r="AA68" s="6"/>
      <c r="AB68" s="6"/>
      <c r="AC68" s="6"/>
      <c r="AD68" s="6"/>
      <c r="AE68" s="6"/>
      <c r="AF68" s="6"/>
      <c r="AG68" s="6"/>
      <c r="AH68" s="6"/>
      <c r="AI68" s="6"/>
      <c r="AJ68" s="6"/>
      <c r="AK68" s="13"/>
      <c r="AL68" s="6"/>
      <c r="AM68" s="6"/>
      <c r="AN68" s="6"/>
      <c r="AO68" s="6"/>
      <c r="AP68" s="6"/>
      <c r="AQ68" s="6"/>
      <c r="AR68" s="6"/>
      <c r="AS68" s="6"/>
      <c r="AT68" s="6"/>
      <c r="AU68" s="6"/>
      <c r="AV68" s="6"/>
      <c r="AW68" s="6"/>
      <c r="AX68" s="13"/>
      <c r="AY68" s="6"/>
      <c r="AZ68" s="6"/>
      <c r="BA68" s="6"/>
      <c r="BB68" s="6"/>
      <c r="BC68" s="6"/>
      <c r="BD68" s="6"/>
      <c r="BE68" s="6"/>
      <c r="BF68" s="6"/>
      <c r="BG68" s="6"/>
      <c r="BH68" s="6"/>
      <c r="BI68" s="6"/>
      <c r="BJ68" s="6"/>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row>
    <row r="69" spans="1:121" x14ac:dyDescent="0.25">
      <c r="A69" s="6"/>
      <c r="B69" s="6"/>
      <c r="C69" s="6"/>
      <c r="D69" s="6"/>
      <c r="E69" s="6"/>
      <c r="F69" s="6"/>
      <c r="G69" s="13"/>
      <c r="H69" s="6"/>
      <c r="I69">
        <v>39</v>
      </c>
      <c r="J69" s="87">
        <f>_xlfn.POISSON.DIST(I69, '2. Probability Distributions'!$L$8, TRUE)</f>
        <v>0.47897113893894483</v>
      </c>
      <c r="K69" s="86">
        <f t="shared" si="0"/>
        <v>0.54191817836253708</v>
      </c>
      <c r="L69">
        <v>39</v>
      </c>
      <c r="M69" s="6"/>
      <c r="N69" s="6"/>
      <c r="O69" s="6"/>
      <c r="P69" s="6"/>
      <c r="Q69" s="13"/>
      <c r="R69" s="6"/>
      <c r="S69" s="6"/>
      <c r="T69" s="6"/>
      <c r="U69" s="6"/>
      <c r="V69" s="6"/>
      <c r="W69" s="6"/>
      <c r="X69" s="6"/>
      <c r="Y69" s="6"/>
      <c r="Z69" s="13"/>
      <c r="AA69" s="6"/>
      <c r="AB69" s="6"/>
      <c r="AC69" s="6"/>
      <c r="AD69" s="6"/>
      <c r="AE69" s="6"/>
      <c r="AF69" s="6"/>
      <c r="AG69" s="6"/>
      <c r="AH69" s="6"/>
      <c r="AI69" s="6"/>
      <c r="AJ69" s="6"/>
      <c r="AK69" s="13"/>
      <c r="AL69" s="6"/>
      <c r="AM69" s="6"/>
      <c r="AN69" s="6"/>
      <c r="AO69" s="6"/>
      <c r="AP69" s="6"/>
      <c r="AQ69" s="6"/>
      <c r="AR69" s="6"/>
      <c r="AS69" s="6"/>
      <c r="AT69" s="6"/>
      <c r="AU69" s="6"/>
      <c r="AV69" s="6"/>
      <c r="AW69" s="6"/>
      <c r="AX69" s="13"/>
      <c r="AY69" s="6"/>
      <c r="AZ69" s="6"/>
      <c r="BA69" s="6"/>
      <c r="BB69" s="6"/>
      <c r="BC69" s="6"/>
      <c r="BD69" s="6"/>
      <c r="BE69" s="6"/>
      <c r="BF69" s="6"/>
      <c r="BG69" s="6"/>
      <c r="BH69" s="6"/>
      <c r="BI69" s="6"/>
      <c r="BJ69" s="6"/>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row>
    <row r="70" spans="1:121" x14ac:dyDescent="0.25">
      <c r="A70" s="6"/>
      <c r="B70" s="6"/>
      <c r="C70" s="6"/>
      <c r="D70" s="6"/>
      <c r="E70" s="6"/>
      <c r="F70" s="6"/>
      <c r="G70" s="13"/>
      <c r="H70" s="6"/>
      <c r="I70">
        <v>40</v>
      </c>
      <c r="J70" s="87">
        <f>_xlfn.POISSON.DIST(I70, '2. Probability Distributions'!$L$8, TRUE)</f>
        <v>0.54191817836253708</v>
      </c>
      <c r="K70" s="86">
        <f t="shared" si="0"/>
        <v>0.60332992414165143</v>
      </c>
      <c r="L70">
        <v>40</v>
      </c>
      <c r="M70" s="6"/>
      <c r="N70" s="6"/>
      <c r="O70" s="6"/>
      <c r="P70" s="6"/>
      <c r="Q70" s="13"/>
      <c r="R70" s="6"/>
      <c r="S70" s="6"/>
      <c r="T70" s="6"/>
      <c r="U70" s="6"/>
      <c r="V70" s="6"/>
      <c r="W70" s="6"/>
      <c r="X70" s="6"/>
      <c r="Y70" s="6"/>
      <c r="Z70" s="13"/>
      <c r="AA70" s="6"/>
      <c r="AB70" s="6"/>
      <c r="AC70" s="6"/>
      <c r="AD70" s="6"/>
      <c r="AE70" s="6"/>
      <c r="AF70" s="6"/>
      <c r="AG70" s="6"/>
      <c r="AH70" s="6"/>
      <c r="AI70" s="6"/>
      <c r="AJ70" s="6"/>
      <c r="AK70" s="13"/>
      <c r="AL70" s="6"/>
      <c r="AM70" s="6"/>
      <c r="AN70" s="6"/>
      <c r="AO70" s="6"/>
      <c r="AP70" s="6"/>
      <c r="AQ70" s="6"/>
      <c r="AR70" s="6"/>
      <c r="AS70" s="6"/>
      <c r="AT70" s="6"/>
      <c r="AU70" s="6"/>
      <c r="AV70" s="6"/>
      <c r="AW70" s="6"/>
      <c r="AX70" s="13"/>
      <c r="AY70" s="6"/>
      <c r="AZ70" s="6"/>
      <c r="BA70" s="6"/>
      <c r="BB70" s="6"/>
      <c r="BC70" s="6"/>
      <c r="BD70" s="6"/>
      <c r="BE70" s="6"/>
      <c r="BF70" s="6"/>
      <c r="BG70" s="6"/>
      <c r="BH70" s="6"/>
      <c r="BI70" s="6"/>
      <c r="BJ70" s="6"/>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row>
    <row r="71" spans="1:121" x14ac:dyDescent="0.25">
      <c r="A71" s="6"/>
      <c r="B71" s="6"/>
      <c r="C71" s="6"/>
      <c r="D71" s="6"/>
      <c r="E71" s="6"/>
      <c r="F71" s="6"/>
      <c r="G71" s="13"/>
      <c r="H71" s="6"/>
      <c r="I71">
        <v>41</v>
      </c>
      <c r="J71" s="87">
        <f>_xlfn.POISSON.DIST(I71, '2. Probability Distributions'!$L$8, TRUE)</f>
        <v>0.60332992414165143</v>
      </c>
      <c r="K71" s="86">
        <f t="shared" si="0"/>
        <v>0.66181730107414127</v>
      </c>
      <c r="L71">
        <v>41</v>
      </c>
      <c r="M71" s="6"/>
      <c r="N71" s="6"/>
      <c r="O71" s="6"/>
      <c r="P71" s="6"/>
      <c r="Q71" s="13"/>
      <c r="R71" s="6"/>
      <c r="S71" s="6"/>
      <c r="T71" s="6"/>
      <c r="U71" s="6"/>
      <c r="V71" s="6"/>
      <c r="W71" s="6"/>
      <c r="X71" s="6"/>
      <c r="Y71" s="6"/>
      <c r="Z71" s="13"/>
      <c r="AA71" s="6"/>
      <c r="AB71" s="6"/>
      <c r="AC71" s="6"/>
      <c r="AD71" s="6"/>
      <c r="AE71" s="6"/>
      <c r="AF71" s="6"/>
      <c r="AG71" s="6"/>
      <c r="AH71" s="6"/>
      <c r="AI71" s="6"/>
      <c r="AJ71" s="6"/>
      <c r="AK71" s="13"/>
      <c r="AL71" s="6"/>
      <c r="AM71" s="6"/>
      <c r="AN71" s="6"/>
      <c r="AO71" s="6"/>
      <c r="AP71" s="6"/>
      <c r="AQ71" s="6"/>
      <c r="AR71" s="6"/>
      <c r="AS71" s="6"/>
      <c r="AT71" s="6"/>
      <c r="AU71" s="6"/>
      <c r="AV71" s="6"/>
      <c r="AW71" s="6"/>
      <c r="AX71" s="13"/>
      <c r="AY71" s="6"/>
      <c r="AZ71" s="6"/>
      <c r="BA71" s="6"/>
      <c r="BB71" s="6"/>
      <c r="BC71" s="6"/>
      <c r="BD71" s="6"/>
      <c r="BE71" s="6"/>
      <c r="BF71" s="6"/>
      <c r="BG71" s="6"/>
      <c r="BH71" s="6"/>
      <c r="BI71" s="6"/>
      <c r="BJ71" s="6"/>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row>
    <row r="72" spans="1:121" x14ac:dyDescent="0.25">
      <c r="A72" s="6"/>
      <c r="B72" s="6"/>
      <c r="C72" s="6"/>
      <c r="D72" s="6"/>
      <c r="E72" s="6"/>
      <c r="F72" s="6"/>
      <c r="G72" s="13"/>
      <c r="H72" s="6"/>
      <c r="I72">
        <v>42</v>
      </c>
      <c r="J72" s="87">
        <f>_xlfn.POISSON.DIST(I72, '2. Probability Distributions'!$L$8, TRUE)</f>
        <v>0.66181730107414127</v>
      </c>
      <c r="K72" s="86">
        <f t="shared" si="0"/>
        <v>0.71622416333692251</v>
      </c>
      <c r="L72">
        <v>42</v>
      </c>
      <c r="M72" s="6"/>
      <c r="N72" s="6"/>
      <c r="O72" s="6"/>
      <c r="P72" s="6"/>
      <c r="Q72" s="13"/>
      <c r="R72" s="6"/>
      <c r="S72" s="6"/>
      <c r="T72" s="6"/>
      <c r="U72" s="6"/>
      <c r="V72" s="6"/>
      <c r="W72" s="6"/>
      <c r="X72" s="6"/>
      <c r="Y72" s="6"/>
      <c r="Z72" s="13"/>
      <c r="AA72" s="6"/>
      <c r="AB72" s="6"/>
      <c r="AC72" s="6"/>
      <c r="AD72" s="6"/>
      <c r="AE72" s="6"/>
      <c r="AF72" s="6"/>
      <c r="AG72" s="6"/>
      <c r="AH72" s="6"/>
      <c r="AI72" s="6"/>
      <c r="AJ72" s="6"/>
      <c r="AK72" s="13"/>
      <c r="AL72" s="6"/>
      <c r="AM72" s="6"/>
      <c r="AN72" s="6"/>
      <c r="AO72" s="6"/>
      <c r="AP72" s="6"/>
      <c r="AQ72" s="6"/>
      <c r="AR72" s="6"/>
      <c r="AS72" s="6"/>
      <c r="AT72" s="6"/>
      <c r="AU72" s="6"/>
      <c r="AV72" s="6"/>
      <c r="AW72" s="6"/>
      <c r="AX72" s="13"/>
      <c r="AY72" s="6"/>
      <c r="AZ72" s="6"/>
      <c r="BA72" s="6"/>
      <c r="BB72" s="6"/>
      <c r="BC72" s="6"/>
      <c r="BD72" s="6"/>
      <c r="BE72" s="6"/>
      <c r="BF72" s="6"/>
      <c r="BG72" s="6"/>
      <c r="BH72" s="6"/>
      <c r="BI72" s="6"/>
      <c r="BJ72" s="6"/>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row>
    <row r="73" spans="1:121" x14ac:dyDescent="0.25">
      <c r="A73" s="6"/>
      <c r="B73" s="6"/>
      <c r="C73" s="6"/>
      <c r="D73" s="6"/>
      <c r="E73" s="6"/>
      <c r="F73" s="6"/>
      <c r="G73" s="13"/>
      <c r="H73" s="6"/>
      <c r="I73">
        <v>43</v>
      </c>
      <c r="J73" s="87">
        <f>_xlfn.POISSON.DIST(I73, '2. Probability Distributions'!$L$8, TRUE)</f>
        <v>0.71622416333692251</v>
      </c>
      <c r="K73" s="86">
        <f t="shared" si="0"/>
        <v>0.76568494721217817</v>
      </c>
      <c r="L73">
        <v>43</v>
      </c>
      <c r="M73" s="6"/>
      <c r="N73" s="6"/>
      <c r="O73" s="6"/>
      <c r="P73" s="6"/>
      <c r="Q73" s="13"/>
      <c r="R73" s="6"/>
      <c r="S73" s="6"/>
      <c r="T73" s="6"/>
      <c r="U73" s="6"/>
      <c r="V73" s="6"/>
      <c r="W73" s="6"/>
      <c r="X73" s="6"/>
      <c r="Y73" s="6"/>
      <c r="Z73" s="13"/>
      <c r="AA73" s="6"/>
      <c r="AB73" s="6"/>
      <c r="AC73" s="6"/>
      <c r="AD73" s="6"/>
      <c r="AE73" s="6"/>
      <c r="AF73" s="6"/>
      <c r="AG73" s="6"/>
      <c r="AH73" s="6"/>
      <c r="AI73" s="6"/>
      <c r="AJ73" s="6"/>
      <c r="AK73" s="13"/>
      <c r="AL73" s="6"/>
      <c r="AM73" s="6"/>
      <c r="AN73" s="6"/>
      <c r="AO73" s="6"/>
      <c r="AP73" s="6"/>
      <c r="AQ73" s="6"/>
      <c r="AR73" s="6"/>
      <c r="AS73" s="6"/>
      <c r="AT73" s="6"/>
      <c r="AU73" s="6"/>
      <c r="AV73" s="6"/>
      <c r="AW73" s="6"/>
      <c r="AX73" s="13"/>
      <c r="AY73" s="6"/>
      <c r="AZ73" s="6"/>
      <c r="BA73" s="6"/>
      <c r="BB73" s="6"/>
      <c r="BC73" s="6"/>
      <c r="BD73" s="6"/>
      <c r="BE73" s="6"/>
      <c r="BF73" s="6"/>
      <c r="BG73" s="6"/>
      <c r="BH73" s="6"/>
      <c r="BI73" s="6"/>
      <c r="BJ73" s="6"/>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row>
    <row r="74" spans="1:121" x14ac:dyDescent="0.25">
      <c r="A74" s="6"/>
      <c r="B74" s="6"/>
      <c r="C74" s="6"/>
      <c r="D74" s="6"/>
      <c r="E74" s="6"/>
      <c r="F74" s="6"/>
      <c r="G74" s="13"/>
      <c r="H74" s="6"/>
      <c r="I74">
        <v>44</v>
      </c>
      <c r="J74" s="87">
        <f>_xlfn.POISSON.DIST(I74, '2. Probability Distributions'!$L$8, TRUE)</f>
        <v>0.76568494721217817</v>
      </c>
      <c r="K74" s="86">
        <f t="shared" si="0"/>
        <v>0.80965008843462771</v>
      </c>
      <c r="L74">
        <v>44</v>
      </c>
      <c r="M74" s="6"/>
      <c r="N74" s="6"/>
      <c r="O74" s="6"/>
      <c r="P74" s="6"/>
      <c r="Q74" s="13"/>
      <c r="R74" s="6"/>
      <c r="S74" s="6"/>
      <c r="T74" s="6"/>
      <c r="U74" s="6"/>
      <c r="V74" s="6"/>
      <c r="W74" s="6"/>
      <c r="X74" s="6"/>
      <c r="Y74" s="6"/>
      <c r="Z74" s="13"/>
      <c r="AA74" s="6"/>
      <c r="AB74" s="6"/>
      <c r="AC74" s="6"/>
      <c r="AD74" s="6"/>
      <c r="AE74" s="6"/>
      <c r="AF74" s="6"/>
      <c r="AG74" s="6"/>
      <c r="AH74" s="6"/>
      <c r="AI74" s="6"/>
      <c r="AJ74" s="6"/>
      <c r="AK74" s="13"/>
      <c r="AL74" s="6"/>
      <c r="AM74" s="6"/>
      <c r="AN74" s="6"/>
      <c r="AO74" s="6"/>
      <c r="AP74" s="6"/>
      <c r="AQ74" s="6"/>
      <c r="AR74" s="6"/>
      <c r="AS74" s="6"/>
      <c r="AT74" s="6"/>
      <c r="AU74" s="6"/>
      <c r="AV74" s="6"/>
      <c r="AW74" s="6"/>
      <c r="AX74" s="13"/>
      <c r="AY74" s="6"/>
      <c r="AZ74" s="6"/>
      <c r="BA74" s="6"/>
      <c r="BB74" s="6"/>
      <c r="BC74" s="6"/>
      <c r="BD74" s="6"/>
      <c r="BE74" s="6"/>
      <c r="BF74" s="6"/>
      <c r="BG74" s="6"/>
      <c r="BH74" s="6"/>
      <c r="BI74" s="6"/>
      <c r="BJ74" s="6"/>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row>
    <row r="75" spans="1:121" x14ac:dyDescent="0.25">
      <c r="A75" s="6"/>
      <c r="B75" s="6"/>
      <c r="C75" s="6"/>
      <c r="D75" s="6"/>
      <c r="E75" s="6"/>
      <c r="F75" s="6"/>
      <c r="G75" s="13"/>
      <c r="H75" s="6"/>
      <c r="I75">
        <v>45</v>
      </c>
      <c r="J75" s="87">
        <f>_xlfn.POISSON.DIST(I75, '2. Probability Distributions'!$L$8, TRUE)</f>
        <v>0.80965008843462771</v>
      </c>
      <c r="K75" s="86">
        <f t="shared" si="0"/>
        <v>0.84788064601936641</v>
      </c>
      <c r="L75">
        <v>45</v>
      </c>
      <c r="M75" s="6"/>
      <c r="N75" s="6"/>
      <c r="O75" s="6"/>
      <c r="P75" s="6"/>
      <c r="Q75" s="13"/>
      <c r="R75" s="6"/>
      <c r="S75" s="6"/>
      <c r="T75" s="6"/>
      <c r="U75" s="6"/>
      <c r="V75" s="6"/>
      <c r="W75" s="6"/>
      <c r="X75" s="6"/>
      <c r="Y75" s="6"/>
      <c r="Z75" s="13"/>
      <c r="AA75" s="6"/>
      <c r="AB75" s="6"/>
      <c r="AC75" s="6"/>
      <c r="AD75" s="6"/>
      <c r="AE75" s="6"/>
      <c r="AF75" s="6"/>
      <c r="AG75" s="6"/>
      <c r="AH75" s="6"/>
      <c r="AI75" s="6"/>
      <c r="AJ75" s="6"/>
      <c r="AK75" s="13"/>
      <c r="AL75" s="6"/>
      <c r="AM75" s="6"/>
      <c r="AN75" s="6"/>
      <c r="AO75" s="6"/>
      <c r="AP75" s="6"/>
      <c r="AQ75" s="6"/>
      <c r="AR75" s="6"/>
      <c r="AS75" s="6"/>
      <c r="AT75" s="6"/>
      <c r="AU75" s="6"/>
      <c r="AV75" s="6"/>
      <c r="AW75" s="6"/>
      <c r="AX75" s="13"/>
      <c r="AY75" s="6"/>
      <c r="AZ75" s="6"/>
      <c r="BA75" s="6"/>
      <c r="BB75" s="6"/>
      <c r="BC75" s="6"/>
      <c r="BD75" s="6"/>
      <c r="BE75" s="6"/>
      <c r="BF75" s="6"/>
      <c r="BG75" s="6"/>
      <c r="BH75" s="6"/>
      <c r="BI75" s="6"/>
      <c r="BJ75" s="6"/>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row>
    <row r="76" spans="1:121" x14ac:dyDescent="0.25">
      <c r="A76" s="6"/>
      <c r="B76" s="6"/>
      <c r="C76" s="6"/>
      <c r="D76" s="6"/>
      <c r="E76" s="6"/>
      <c r="F76" s="6"/>
      <c r="G76" s="13"/>
      <c r="H76" s="6"/>
      <c r="I76">
        <v>46</v>
      </c>
      <c r="J76" s="87">
        <f>_xlfn.POISSON.DIST(I76, '2. Probability Distributions'!$L$8, TRUE)</f>
        <v>0.84788064601936641</v>
      </c>
      <c r="K76" s="86">
        <f t="shared" si="0"/>
        <v>0.88041729077233544</v>
      </c>
      <c r="L76">
        <v>46</v>
      </c>
      <c r="M76" s="6"/>
      <c r="N76" s="6"/>
      <c r="O76" s="6"/>
      <c r="P76" s="6"/>
      <c r="Q76" s="13"/>
      <c r="R76" s="6"/>
      <c r="S76" s="6"/>
      <c r="T76" s="6"/>
      <c r="U76" s="6"/>
      <c r="V76" s="6"/>
      <c r="W76" s="6"/>
      <c r="X76" s="6"/>
      <c r="Y76" s="6"/>
      <c r="Z76" s="13"/>
      <c r="AA76" s="6"/>
      <c r="AB76" s="6"/>
      <c r="AC76" s="6"/>
      <c r="AD76" s="6"/>
      <c r="AE76" s="6"/>
      <c r="AF76" s="6"/>
      <c r="AG76" s="6"/>
      <c r="AH76" s="6"/>
      <c r="AI76" s="6"/>
      <c r="AJ76" s="6"/>
      <c r="AK76" s="13"/>
      <c r="AL76" s="6"/>
      <c r="AM76" s="6"/>
      <c r="AN76" s="6"/>
      <c r="AO76" s="6"/>
      <c r="AP76" s="6"/>
      <c r="AQ76" s="6"/>
      <c r="AR76" s="6"/>
      <c r="AS76" s="6"/>
      <c r="AT76" s="6"/>
      <c r="AU76" s="6"/>
      <c r="AV76" s="6"/>
      <c r="AW76" s="6"/>
      <c r="AX76" s="13"/>
      <c r="AY76" s="6"/>
      <c r="AZ76" s="6"/>
      <c r="BA76" s="6"/>
      <c r="BB76" s="6"/>
      <c r="BC76" s="6"/>
      <c r="BD76" s="6"/>
      <c r="BE76" s="6"/>
      <c r="BF76" s="6"/>
      <c r="BG76" s="6"/>
      <c r="BH76" s="6"/>
      <c r="BI76" s="6"/>
      <c r="BJ76" s="6"/>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row>
    <row r="77" spans="1:121" x14ac:dyDescent="0.25">
      <c r="A77" s="6"/>
      <c r="B77" s="6"/>
      <c r="C77" s="6"/>
      <c r="D77" s="6"/>
      <c r="E77" s="6"/>
      <c r="F77" s="6"/>
      <c r="G77" s="13"/>
      <c r="H77" s="6"/>
      <c r="I77">
        <v>47</v>
      </c>
      <c r="J77" s="87">
        <f>_xlfn.POISSON.DIST(I77, '2. Probability Distributions'!$L$8, TRUE)</f>
        <v>0.88041729077233544</v>
      </c>
      <c r="K77" s="86">
        <f t="shared" si="0"/>
        <v>0.90753116139980972</v>
      </c>
      <c r="L77">
        <v>47</v>
      </c>
      <c r="M77" s="6"/>
      <c r="N77" s="6"/>
      <c r="O77" s="6"/>
      <c r="P77" s="6"/>
      <c r="Q77" s="13"/>
      <c r="R77" s="6"/>
      <c r="S77" s="6"/>
      <c r="T77" s="6"/>
      <c r="U77" s="6"/>
      <c r="V77" s="6"/>
      <c r="W77" s="6"/>
      <c r="X77" s="6"/>
      <c r="Y77" s="6"/>
      <c r="Z77" s="13"/>
      <c r="AA77" s="6"/>
      <c r="AB77" s="6"/>
      <c r="AC77" s="6"/>
      <c r="AD77" s="6"/>
      <c r="AE77" s="6"/>
      <c r="AF77" s="6"/>
      <c r="AG77" s="6"/>
      <c r="AH77" s="6"/>
      <c r="AI77" s="6"/>
      <c r="AJ77" s="6"/>
      <c r="AK77" s="13"/>
      <c r="AL77" s="6"/>
      <c r="AM77" s="6"/>
      <c r="AN77" s="6"/>
      <c r="AO77" s="6"/>
      <c r="AP77" s="6"/>
      <c r="AQ77" s="6"/>
      <c r="AR77" s="6"/>
      <c r="AS77" s="6"/>
      <c r="AT77" s="6"/>
      <c r="AU77" s="6"/>
      <c r="AV77" s="6"/>
      <c r="AW77" s="6"/>
      <c r="AX77" s="13"/>
      <c r="AY77" s="6"/>
      <c r="AZ77" s="6"/>
      <c r="BA77" s="6"/>
      <c r="BB77" s="6"/>
      <c r="BC77" s="6"/>
      <c r="BD77" s="6"/>
      <c r="BE77" s="6"/>
      <c r="BF77" s="6"/>
      <c r="BG77" s="6"/>
      <c r="BH77" s="6"/>
      <c r="BI77" s="6"/>
      <c r="BJ77" s="6"/>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1" x14ac:dyDescent="0.25">
      <c r="A78" s="6"/>
      <c r="B78" s="6"/>
      <c r="C78" s="6"/>
      <c r="D78" s="6"/>
      <c r="E78" s="6"/>
      <c r="F78" s="6"/>
      <c r="G78" s="13"/>
      <c r="H78" s="6"/>
      <c r="I78">
        <v>48</v>
      </c>
      <c r="J78" s="87">
        <f>_xlfn.POISSON.DIST(I78, '2. Probability Distributions'!$L$8, TRUE)</f>
        <v>0.90753116139980972</v>
      </c>
      <c r="K78" s="86">
        <f t="shared" si="0"/>
        <v>0.92966493334060507</v>
      </c>
      <c r="L78">
        <v>48</v>
      </c>
      <c r="M78" s="6"/>
      <c r="N78" s="6"/>
      <c r="O78" s="6"/>
      <c r="P78" s="6"/>
      <c r="Q78" s="13"/>
      <c r="R78" s="6"/>
      <c r="S78" s="6"/>
      <c r="T78" s="6"/>
      <c r="U78" s="6"/>
      <c r="V78" s="6"/>
      <c r="W78" s="6"/>
      <c r="X78" s="6"/>
      <c r="Y78" s="6"/>
      <c r="Z78" s="13"/>
      <c r="AA78" s="6"/>
      <c r="AB78" s="6"/>
      <c r="AC78" s="6"/>
      <c r="AD78" s="6"/>
      <c r="AE78" s="6"/>
      <c r="AF78" s="6"/>
      <c r="AG78" s="6"/>
      <c r="AH78" s="6"/>
      <c r="AI78" s="6"/>
      <c r="AJ78" s="6"/>
      <c r="AK78" s="13"/>
      <c r="AL78" s="6"/>
      <c r="AM78" s="6"/>
      <c r="AN78" s="6"/>
      <c r="AO78" s="6"/>
      <c r="AP78" s="6"/>
      <c r="AQ78" s="6"/>
      <c r="AR78" s="6"/>
      <c r="AS78" s="6"/>
      <c r="AT78" s="6"/>
      <c r="AU78" s="6"/>
      <c r="AV78" s="6"/>
      <c r="AW78" s="6"/>
      <c r="AX78" s="13"/>
      <c r="AY78" s="6"/>
      <c r="AZ78" s="6"/>
      <c r="BA78" s="6"/>
      <c r="BB78" s="6"/>
      <c r="BC78" s="6"/>
      <c r="BD78" s="6"/>
      <c r="BE78" s="6"/>
      <c r="BF78" s="6"/>
      <c r="BG78" s="6"/>
      <c r="BH78" s="6"/>
      <c r="BI78" s="6"/>
      <c r="BJ78" s="6"/>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1" x14ac:dyDescent="0.25">
      <c r="A79" s="6"/>
      <c r="B79" s="6"/>
      <c r="C79" s="6"/>
      <c r="D79" s="6"/>
      <c r="E79" s="6"/>
      <c r="F79" s="6"/>
      <c r="G79" s="13"/>
      <c r="H79" s="6"/>
      <c r="I79">
        <v>49</v>
      </c>
      <c r="J79" s="87">
        <f>_xlfn.POISSON.DIST(I79, '2. Probability Distributions'!$L$8, TRUE)</f>
        <v>0.92966493334060507</v>
      </c>
      <c r="K79" s="86">
        <f t="shared" si="0"/>
        <v>0.94737195089324122</v>
      </c>
      <c r="L79">
        <v>49</v>
      </c>
      <c r="M79" s="6"/>
      <c r="N79" s="6"/>
      <c r="O79" s="6"/>
      <c r="P79" s="6"/>
      <c r="Q79" s="13"/>
      <c r="R79" s="6"/>
      <c r="S79" s="6"/>
      <c r="T79" s="6"/>
      <c r="U79" s="6"/>
      <c r="V79" s="6"/>
      <c r="W79" s="6"/>
      <c r="X79" s="6"/>
      <c r="Y79" s="6"/>
      <c r="Z79" s="13"/>
      <c r="AA79" s="6"/>
      <c r="AB79" s="6"/>
      <c r="AC79" s="6"/>
      <c r="AD79" s="6"/>
      <c r="AE79" s="6"/>
      <c r="AF79" s="6"/>
      <c r="AG79" s="6"/>
      <c r="AH79" s="6"/>
      <c r="AI79" s="6"/>
      <c r="AJ79" s="6"/>
      <c r="AK79" s="13"/>
      <c r="AL79" s="6"/>
      <c r="AM79" s="6"/>
      <c r="AN79" s="6"/>
      <c r="AO79" s="6"/>
      <c r="AP79" s="6"/>
      <c r="AQ79" s="6"/>
      <c r="AR79" s="6"/>
      <c r="AS79" s="6"/>
      <c r="AT79" s="6"/>
      <c r="AU79" s="6"/>
      <c r="AV79" s="6"/>
      <c r="AW79" s="6"/>
      <c r="AX79" s="13"/>
      <c r="AY79" s="6"/>
      <c r="AZ79" s="6"/>
      <c r="BA79" s="6"/>
      <c r="BB79" s="6"/>
      <c r="BC79" s="6"/>
      <c r="BD79" s="6"/>
      <c r="BE79" s="6"/>
      <c r="BF79" s="6"/>
      <c r="BG79" s="6"/>
      <c r="BH79" s="6"/>
      <c r="BI79" s="6"/>
      <c r="BJ79" s="6"/>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1" x14ac:dyDescent="0.25">
      <c r="A80" s="6"/>
      <c r="B80" s="6"/>
      <c r="C80" s="6"/>
      <c r="D80" s="6"/>
      <c r="E80" s="6"/>
      <c r="F80" s="6"/>
      <c r="G80" s="13"/>
      <c r="H80" s="6"/>
      <c r="I80">
        <v>50</v>
      </c>
      <c r="J80" s="87">
        <f>_xlfn.POISSON.DIST(I80, '2. Probability Distributions'!$L$8, TRUE)</f>
        <v>0.94737195089324122</v>
      </c>
      <c r="K80" s="86">
        <f t="shared" si="0"/>
        <v>0.96125980779726972</v>
      </c>
      <c r="L80">
        <v>50</v>
      </c>
      <c r="M80" s="6"/>
      <c r="N80" s="6"/>
      <c r="O80" s="6"/>
      <c r="P80" s="6"/>
      <c r="Q80" s="13"/>
      <c r="R80" s="6"/>
      <c r="S80" s="6"/>
      <c r="T80" s="6"/>
      <c r="U80" s="6"/>
      <c r="V80" s="6"/>
      <c r="W80" s="6"/>
      <c r="X80" s="6"/>
      <c r="Y80" s="6"/>
      <c r="Z80" s="13"/>
      <c r="AA80" s="6"/>
      <c r="AB80" s="6"/>
      <c r="AC80" s="6"/>
      <c r="AD80" s="6"/>
      <c r="AE80" s="6"/>
      <c r="AF80" s="6"/>
      <c r="AG80" s="6"/>
      <c r="AH80" s="6"/>
      <c r="AI80" s="6"/>
      <c r="AJ80" s="6"/>
      <c r="AK80" s="13"/>
      <c r="AL80" s="6"/>
      <c r="AM80" s="6"/>
      <c r="AN80" s="6"/>
      <c r="AO80" s="6"/>
      <c r="AP80" s="6"/>
      <c r="AQ80" s="6"/>
      <c r="AR80" s="6"/>
      <c r="AS80" s="6"/>
      <c r="AT80" s="6"/>
      <c r="AU80" s="6"/>
      <c r="AV80" s="6"/>
      <c r="AW80" s="6"/>
      <c r="AX80" s="13"/>
      <c r="AY80" s="6"/>
      <c r="AZ80" s="6"/>
      <c r="BA80" s="6"/>
      <c r="BB80" s="6"/>
      <c r="BC80" s="6"/>
      <c r="BD80" s="6"/>
      <c r="BE80" s="6"/>
      <c r="BF80" s="6"/>
      <c r="BG80" s="6"/>
      <c r="BH80" s="6"/>
      <c r="BI80" s="6"/>
      <c r="BJ80" s="6"/>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x14ac:dyDescent="0.25">
      <c r="A81" s="6"/>
      <c r="B81" s="6"/>
      <c r="C81" s="6"/>
      <c r="D81" s="6"/>
      <c r="E81" s="6"/>
      <c r="F81" s="6"/>
      <c r="G81" s="13"/>
      <c r="H81" s="6"/>
      <c r="I81">
        <v>51</v>
      </c>
      <c r="J81" s="87">
        <f>_xlfn.POISSON.DIST(I81, '2. Probability Distributions'!$L$8, TRUE)</f>
        <v>0.96125980779726972</v>
      </c>
      <c r="K81" s="86">
        <f t="shared" si="0"/>
        <v>0.97194277464652234</v>
      </c>
      <c r="L81">
        <v>51</v>
      </c>
      <c r="M81" s="6"/>
      <c r="N81" s="6"/>
      <c r="O81" s="6"/>
      <c r="P81" s="6"/>
      <c r="Q81" s="13"/>
      <c r="R81" s="6"/>
      <c r="S81" s="6"/>
      <c r="T81" s="6"/>
      <c r="U81" s="6"/>
      <c r="V81" s="6"/>
      <c r="W81" s="6"/>
      <c r="X81" s="6"/>
      <c r="Y81" s="6"/>
      <c r="Z81" s="13"/>
      <c r="AA81" s="6"/>
      <c r="AB81" s="6"/>
      <c r="AC81" s="6"/>
      <c r="AD81" s="6"/>
      <c r="AE81" s="6"/>
      <c r="AF81" s="6"/>
      <c r="AG81" s="6"/>
      <c r="AH81" s="6"/>
      <c r="AI81" s="6"/>
      <c r="AJ81" s="6"/>
      <c r="AK81" s="13"/>
      <c r="AL81" s="6"/>
      <c r="AM81" s="6"/>
      <c r="AN81" s="6"/>
      <c r="AO81" s="6"/>
      <c r="AP81" s="6"/>
      <c r="AQ81" s="6"/>
      <c r="AR81" s="6"/>
      <c r="AS81" s="6"/>
      <c r="AT81" s="6"/>
      <c r="AU81" s="6"/>
      <c r="AV81" s="6"/>
      <c r="AW81" s="6"/>
      <c r="AX81" s="13"/>
      <c r="AY81" s="6"/>
      <c r="AZ81" s="6"/>
      <c r="BA81" s="6"/>
      <c r="BB81" s="6"/>
      <c r="BC81" s="6"/>
      <c r="BD81" s="6"/>
      <c r="BE81" s="6"/>
      <c r="BF81" s="6"/>
      <c r="BG81" s="6"/>
      <c r="BH81" s="6"/>
      <c r="BI81" s="6"/>
      <c r="BJ81" s="6"/>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x14ac:dyDescent="0.25">
      <c r="A82" s="6"/>
      <c r="B82" s="6"/>
      <c r="C82" s="6"/>
      <c r="D82" s="6"/>
      <c r="E82" s="6"/>
      <c r="F82" s="6"/>
      <c r="G82" s="13"/>
      <c r="H82" s="6"/>
      <c r="I82">
        <v>52</v>
      </c>
      <c r="J82" s="87">
        <f>_xlfn.POISSON.DIST(I82, '2. Probability Distributions'!$L$8, TRUE)</f>
        <v>0.97194277464652234</v>
      </c>
      <c r="K82" s="86">
        <f t="shared" si="0"/>
        <v>0.9800053911365243</v>
      </c>
      <c r="L82">
        <v>52</v>
      </c>
      <c r="M82" s="6"/>
      <c r="N82" s="6"/>
      <c r="O82" s="6"/>
      <c r="P82" s="6"/>
      <c r="Q82" s="13"/>
      <c r="R82" s="6"/>
      <c r="S82" s="6"/>
      <c r="T82" s="6"/>
      <c r="U82" s="6"/>
      <c r="V82" s="6"/>
      <c r="W82" s="6"/>
      <c r="X82" s="6"/>
      <c r="Y82" s="6"/>
      <c r="Z82" s="13"/>
      <c r="AA82" s="6"/>
      <c r="AB82" s="6"/>
      <c r="AC82" s="6"/>
      <c r="AD82" s="6"/>
      <c r="AE82" s="6"/>
      <c r="AF82" s="6"/>
      <c r="AG82" s="6"/>
      <c r="AH82" s="6"/>
      <c r="AI82" s="6"/>
      <c r="AJ82" s="6"/>
      <c r="AK82" s="13"/>
      <c r="AL82" s="6"/>
      <c r="AM82" s="6"/>
      <c r="AN82" s="6"/>
      <c r="AO82" s="6"/>
      <c r="AP82" s="6"/>
      <c r="AQ82" s="6"/>
      <c r="AR82" s="6"/>
      <c r="AS82" s="6"/>
      <c r="AT82" s="6"/>
      <c r="AU82" s="6"/>
      <c r="AV82" s="6"/>
      <c r="AW82" s="6"/>
      <c r="AX82" s="13"/>
      <c r="AY82" s="6"/>
      <c r="AZ82" s="6"/>
      <c r="BA82" s="6"/>
      <c r="BB82" s="6"/>
      <c r="BC82" s="6"/>
      <c r="BD82" s="6"/>
      <c r="BE82" s="6"/>
      <c r="BF82" s="6"/>
      <c r="BG82" s="6"/>
      <c r="BH82" s="6"/>
      <c r="BI82" s="6"/>
      <c r="BJ82" s="6"/>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row>
    <row r="83" spans="1:121" x14ac:dyDescent="0.25">
      <c r="A83" s="6"/>
      <c r="B83" s="6"/>
      <c r="C83" s="6"/>
      <c r="D83" s="6"/>
      <c r="E83" s="6"/>
      <c r="F83" s="6"/>
      <c r="G83" s="13"/>
      <c r="H83" s="6"/>
      <c r="I83">
        <v>53</v>
      </c>
      <c r="J83" s="87">
        <f>_xlfn.POISSON.DIST(I83, '2. Probability Distributions'!$L$8, TRUE)</f>
        <v>0.9800053911365243</v>
      </c>
      <c r="K83" s="86">
        <f t="shared" si="0"/>
        <v>0.98597769964763693</v>
      </c>
      <c r="L83">
        <v>53</v>
      </c>
      <c r="M83" s="6"/>
      <c r="N83" s="6"/>
      <c r="O83" s="6"/>
      <c r="P83" s="6"/>
      <c r="Q83" s="13"/>
      <c r="R83" s="6"/>
      <c r="S83" s="6"/>
      <c r="T83" s="6"/>
      <c r="U83" s="6"/>
      <c r="V83" s="6"/>
      <c r="W83" s="6"/>
      <c r="X83" s="6"/>
      <c r="Y83" s="6"/>
      <c r="Z83" s="13"/>
      <c r="AA83" s="6"/>
      <c r="AB83" s="6"/>
      <c r="AC83" s="6"/>
      <c r="AD83" s="6"/>
      <c r="AE83" s="6"/>
      <c r="AF83" s="6"/>
      <c r="AG83" s="6"/>
      <c r="AH83" s="6"/>
      <c r="AI83" s="6"/>
      <c r="AJ83" s="6"/>
      <c r="AK83" s="13"/>
      <c r="AL83" s="6"/>
      <c r="AM83" s="6"/>
      <c r="AN83" s="6"/>
      <c r="AO83" s="6"/>
      <c r="AP83" s="6"/>
      <c r="AQ83" s="6"/>
      <c r="AR83" s="6"/>
      <c r="AS83" s="6"/>
      <c r="AT83" s="6"/>
      <c r="AU83" s="6"/>
      <c r="AV83" s="6"/>
      <c r="AW83" s="6"/>
      <c r="AX83" s="13"/>
      <c r="AY83" s="6"/>
      <c r="AZ83" s="6"/>
      <c r="BA83" s="6"/>
      <c r="BB83" s="6"/>
      <c r="BC83" s="6"/>
      <c r="BD83" s="6"/>
      <c r="BE83" s="6"/>
      <c r="BF83" s="6"/>
      <c r="BG83" s="6"/>
      <c r="BH83" s="6"/>
      <c r="BI83" s="6"/>
      <c r="BJ83" s="6"/>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x14ac:dyDescent="0.25">
      <c r="A84" s="6"/>
      <c r="B84" s="6"/>
      <c r="C84" s="6"/>
      <c r="D84" s="6"/>
      <c r="E84" s="6"/>
      <c r="F84" s="6"/>
      <c r="G84" s="13"/>
      <c r="H84" s="6"/>
      <c r="I84">
        <v>54</v>
      </c>
      <c r="J84" s="87">
        <f>_xlfn.POISSON.DIST(I84, '2. Probability Distributions'!$L$8, TRUE)</f>
        <v>0.98597769964763693</v>
      </c>
      <c r="K84" s="86">
        <f t="shared" si="0"/>
        <v>0.99032119674662789</v>
      </c>
      <c r="L84">
        <v>54</v>
      </c>
      <c r="M84" s="6"/>
      <c r="N84" s="6"/>
      <c r="O84" s="6"/>
      <c r="P84" s="6"/>
      <c r="Q84" s="13"/>
      <c r="R84" s="6"/>
      <c r="S84" s="6"/>
      <c r="T84" s="6"/>
      <c r="U84" s="6"/>
      <c r="V84" s="6"/>
      <c r="W84" s="6"/>
      <c r="X84" s="6"/>
      <c r="Y84" s="6"/>
      <c r="Z84" s="13"/>
      <c r="AA84" s="6"/>
      <c r="AB84" s="6"/>
      <c r="AC84" s="6"/>
      <c r="AD84" s="6"/>
      <c r="AE84" s="6"/>
      <c r="AF84" s="6"/>
      <c r="AG84" s="6"/>
      <c r="AH84" s="6"/>
      <c r="AI84" s="6"/>
      <c r="AJ84" s="6"/>
      <c r="AK84" s="13"/>
      <c r="AL84" s="6"/>
      <c r="AM84" s="6"/>
      <c r="AN84" s="6"/>
      <c r="AO84" s="6"/>
      <c r="AP84" s="6"/>
      <c r="AQ84" s="6"/>
      <c r="AR84" s="6"/>
      <c r="AS84" s="6"/>
      <c r="AT84" s="6"/>
      <c r="AU84" s="6"/>
      <c r="AV84" s="6"/>
      <c r="AW84" s="6"/>
      <c r="AX84" s="13"/>
      <c r="AY84" s="6"/>
      <c r="AZ84" s="6"/>
      <c r="BA84" s="6"/>
      <c r="BB84" s="6"/>
      <c r="BC84" s="6"/>
      <c r="BD84" s="6"/>
      <c r="BE84" s="6"/>
      <c r="BF84" s="6"/>
      <c r="BG84" s="6"/>
      <c r="BH84" s="6"/>
      <c r="BI84" s="6"/>
      <c r="BJ84" s="6"/>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x14ac:dyDescent="0.25">
      <c r="A85" s="6"/>
      <c r="B85" s="6"/>
      <c r="C85" s="6"/>
      <c r="D85" s="6"/>
      <c r="E85" s="6"/>
      <c r="F85" s="6"/>
      <c r="G85" s="13"/>
      <c r="H85" s="6"/>
      <c r="I85">
        <v>55</v>
      </c>
      <c r="J85" s="87">
        <f>_xlfn.POISSON.DIST(I85, '2. Probability Distributions'!$L$8, TRUE)</f>
        <v>0.99032119674662789</v>
      </c>
      <c r="K85" s="86">
        <f t="shared" si="0"/>
        <v>0.99342369467447855</v>
      </c>
      <c r="L85">
        <v>55</v>
      </c>
      <c r="M85" s="6"/>
      <c r="N85" s="6"/>
      <c r="O85" s="6"/>
      <c r="P85" s="6"/>
      <c r="Q85" s="13"/>
      <c r="R85" s="6"/>
      <c r="S85" s="6"/>
      <c r="T85" s="6"/>
      <c r="U85" s="6"/>
      <c r="V85" s="6"/>
      <c r="W85" s="6"/>
      <c r="X85" s="6"/>
      <c r="Y85" s="6"/>
      <c r="Z85" s="13"/>
      <c r="AA85" s="6"/>
      <c r="AB85" s="6"/>
      <c r="AC85" s="6"/>
      <c r="AD85" s="6"/>
      <c r="AE85" s="6"/>
      <c r="AF85" s="6"/>
      <c r="AG85" s="6"/>
      <c r="AH85" s="6"/>
      <c r="AI85" s="6"/>
      <c r="AJ85" s="6"/>
      <c r="AK85" s="13"/>
      <c r="AL85" s="6"/>
      <c r="AM85" s="6"/>
      <c r="AN85" s="6"/>
      <c r="AO85" s="6"/>
      <c r="AP85" s="6"/>
      <c r="AQ85" s="6"/>
      <c r="AR85" s="6"/>
      <c r="AS85" s="6"/>
      <c r="AT85" s="6"/>
      <c r="AU85" s="6"/>
      <c r="AV85" s="6"/>
      <c r="AW85" s="6"/>
      <c r="AX85" s="13"/>
      <c r="AY85" s="6"/>
      <c r="AZ85" s="6"/>
      <c r="BA85" s="6"/>
      <c r="BB85" s="6"/>
      <c r="BC85" s="6"/>
      <c r="BD85" s="6"/>
      <c r="BE85" s="6"/>
      <c r="BF85" s="6"/>
      <c r="BG85" s="6"/>
      <c r="BH85" s="6"/>
      <c r="BI85" s="6"/>
      <c r="BJ85" s="6"/>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x14ac:dyDescent="0.25">
      <c r="A86" s="6"/>
      <c r="B86" s="6"/>
      <c r="C86" s="6"/>
      <c r="D86" s="6"/>
      <c r="E86" s="6"/>
      <c r="F86" s="6"/>
      <c r="G86" s="13"/>
      <c r="H86" s="6"/>
      <c r="I86">
        <v>56</v>
      </c>
      <c r="J86" s="87">
        <f>_xlfn.POISSON.DIST(I86, '2. Probability Distributions'!$L$8, TRUE)</f>
        <v>0.99342369467447855</v>
      </c>
      <c r="K86" s="86">
        <f t="shared" si="0"/>
        <v>0.99560088620279485</v>
      </c>
      <c r="L86">
        <v>56</v>
      </c>
      <c r="M86" s="6"/>
      <c r="N86" s="6"/>
      <c r="O86" s="6"/>
      <c r="P86" s="6"/>
      <c r="Q86" s="13"/>
      <c r="R86" s="6"/>
      <c r="S86" s="6"/>
      <c r="T86" s="6"/>
      <c r="U86" s="6"/>
      <c r="V86" s="6"/>
      <c r="W86" s="6"/>
      <c r="X86" s="6"/>
      <c r="Y86" s="6"/>
      <c r="Z86" s="13"/>
      <c r="AA86" s="6"/>
      <c r="AB86" s="6"/>
      <c r="AC86" s="6"/>
      <c r="AD86" s="6"/>
      <c r="AE86" s="6"/>
      <c r="AF86" s="6"/>
      <c r="AG86" s="6"/>
      <c r="AH86" s="6"/>
      <c r="AI86" s="6"/>
      <c r="AJ86" s="6"/>
      <c r="AK86" s="13"/>
      <c r="AL86" s="6"/>
      <c r="AM86" s="6"/>
      <c r="AN86" s="6"/>
      <c r="AO86" s="6"/>
      <c r="AP86" s="6"/>
      <c r="AQ86" s="6"/>
      <c r="AR86" s="6"/>
      <c r="AS86" s="6"/>
      <c r="AT86" s="6"/>
      <c r="AU86" s="6"/>
      <c r="AV86" s="6"/>
      <c r="AW86" s="6"/>
      <c r="AX86" s="13"/>
      <c r="AY86" s="6"/>
      <c r="AZ86" s="6"/>
      <c r="BA86" s="6"/>
      <c r="BB86" s="6"/>
      <c r="BC86" s="6"/>
      <c r="BD86" s="6"/>
      <c r="BE86" s="6"/>
      <c r="BF86" s="6"/>
      <c r="BG86" s="6"/>
      <c r="BH86" s="6"/>
      <c r="BI86" s="6"/>
      <c r="BJ86" s="6"/>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row>
    <row r="87" spans="1:121" x14ac:dyDescent="0.25">
      <c r="A87" s="6"/>
      <c r="B87" s="6"/>
      <c r="C87" s="6"/>
      <c r="D87" s="6"/>
      <c r="E87" s="6"/>
      <c r="F87" s="6"/>
      <c r="G87" s="13"/>
      <c r="H87" s="6"/>
      <c r="I87">
        <v>57</v>
      </c>
      <c r="J87" s="87">
        <f>_xlfn.POISSON.DIST(I87, '2. Probability Distributions'!$L$8, TRUE)</f>
        <v>0.99560088620279485</v>
      </c>
      <c r="K87" s="86">
        <f t="shared" si="0"/>
        <v>0.99710239760163377</v>
      </c>
      <c r="L87">
        <v>57</v>
      </c>
      <c r="M87" s="6"/>
      <c r="N87" s="6"/>
      <c r="O87" s="6"/>
      <c r="P87" s="6"/>
      <c r="Q87" s="13"/>
      <c r="R87" s="6"/>
      <c r="S87" s="6"/>
      <c r="T87" s="6"/>
      <c r="U87" s="6"/>
      <c r="V87" s="6"/>
      <c r="W87" s="6"/>
      <c r="X87" s="6"/>
      <c r="Y87" s="6"/>
      <c r="Z87" s="13"/>
      <c r="AA87" s="6"/>
      <c r="AB87" s="6"/>
      <c r="AC87" s="6"/>
      <c r="AD87" s="6"/>
      <c r="AE87" s="6"/>
      <c r="AF87" s="6"/>
      <c r="AG87" s="6"/>
      <c r="AH87" s="6"/>
      <c r="AI87" s="6"/>
      <c r="AJ87" s="6"/>
      <c r="AK87" s="13"/>
      <c r="AL87" s="6"/>
      <c r="AM87" s="6"/>
      <c r="AN87" s="6"/>
      <c r="AO87" s="6"/>
      <c r="AP87" s="6"/>
      <c r="AQ87" s="6"/>
      <c r="AR87" s="6"/>
      <c r="AS87" s="6"/>
      <c r="AT87" s="6"/>
      <c r="AU87" s="6"/>
      <c r="AV87" s="6"/>
      <c r="AW87" s="6"/>
      <c r="AX87" s="13"/>
      <c r="AY87" s="6"/>
      <c r="AZ87" s="6"/>
      <c r="BA87" s="6"/>
      <c r="BB87" s="6"/>
      <c r="BC87" s="6"/>
      <c r="BD87" s="6"/>
      <c r="BE87" s="6"/>
      <c r="BF87" s="6"/>
      <c r="BG87" s="6"/>
      <c r="BH87" s="6"/>
      <c r="BI87" s="6"/>
      <c r="BJ87" s="6"/>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row>
    <row r="88" spans="1:121" x14ac:dyDescent="0.25">
      <c r="A88" s="6"/>
      <c r="B88" s="6"/>
      <c r="C88" s="6"/>
      <c r="D88" s="6"/>
      <c r="E88" s="6"/>
      <c r="F88" s="6"/>
      <c r="G88" s="13"/>
      <c r="H88" s="6"/>
      <c r="I88">
        <v>58</v>
      </c>
      <c r="J88" s="87">
        <f>_xlfn.POISSON.DIST(I88, '2. Probability Distributions'!$L$8, TRUE)</f>
        <v>0.99710239760163377</v>
      </c>
      <c r="K88" s="86">
        <f t="shared" si="0"/>
        <v>0.9981203714313549</v>
      </c>
      <c r="L88">
        <v>58</v>
      </c>
      <c r="M88" s="6"/>
      <c r="N88" s="6"/>
      <c r="O88" s="6"/>
      <c r="P88" s="6"/>
      <c r="Q88" s="13"/>
      <c r="R88" s="6"/>
      <c r="S88" s="6"/>
      <c r="T88" s="6"/>
      <c r="U88" s="6"/>
      <c r="V88" s="6"/>
      <c r="W88" s="6"/>
      <c r="X88" s="6"/>
      <c r="Y88" s="6"/>
      <c r="Z88" s="13"/>
      <c r="AA88" s="6"/>
      <c r="AB88" s="6"/>
      <c r="AC88" s="6"/>
      <c r="AD88" s="6"/>
      <c r="AE88" s="6"/>
      <c r="AF88" s="6"/>
      <c r="AG88" s="6"/>
      <c r="AH88" s="6"/>
      <c r="AI88" s="6"/>
      <c r="AJ88" s="6"/>
      <c r="AK88" s="13"/>
      <c r="AL88" s="6"/>
      <c r="AM88" s="6"/>
      <c r="AN88" s="6"/>
      <c r="AO88" s="6"/>
      <c r="AP88" s="6"/>
      <c r="AQ88" s="6"/>
      <c r="AR88" s="6"/>
      <c r="AS88" s="6"/>
      <c r="AT88" s="6"/>
      <c r="AU88" s="6"/>
      <c r="AV88" s="6"/>
      <c r="AW88" s="6"/>
      <c r="AX88" s="13"/>
      <c r="AY88" s="6"/>
      <c r="AZ88" s="6"/>
      <c r="BA88" s="6"/>
      <c r="BB88" s="6"/>
      <c r="BC88" s="6"/>
      <c r="BD88" s="6"/>
      <c r="BE88" s="6"/>
      <c r="BF88" s="6"/>
      <c r="BG88" s="6"/>
      <c r="BH88" s="6"/>
      <c r="BI88" s="6"/>
      <c r="BJ88" s="6"/>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row>
    <row r="89" spans="1:121" x14ac:dyDescent="0.25">
      <c r="A89" s="6"/>
      <c r="B89" s="6"/>
      <c r="C89" s="6"/>
      <c r="D89" s="6"/>
      <c r="E89" s="6"/>
      <c r="F89" s="6"/>
      <c r="G89" s="13"/>
      <c r="H89" s="6"/>
      <c r="I89">
        <v>59</v>
      </c>
      <c r="J89" s="87">
        <f>_xlfn.POISSON.DIST(I89, '2. Probability Distributions'!$L$8, TRUE)</f>
        <v>0.9981203714313549</v>
      </c>
      <c r="K89" s="86">
        <f t="shared" si="0"/>
        <v>0.99879902065116899</v>
      </c>
      <c r="L89">
        <v>59</v>
      </c>
      <c r="M89" s="6"/>
      <c r="N89" s="6"/>
      <c r="O89" s="6"/>
      <c r="P89" s="6"/>
      <c r="Q89" s="13"/>
      <c r="R89" s="6"/>
      <c r="S89" s="6"/>
      <c r="T89" s="6"/>
      <c r="U89" s="6"/>
      <c r="V89" s="6"/>
      <c r="W89" s="6"/>
      <c r="X89" s="6"/>
      <c r="Y89" s="6"/>
      <c r="Z89" s="13"/>
      <c r="AA89" s="6"/>
      <c r="AB89" s="6"/>
      <c r="AC89" s="6"/>
      <c r="AD89" s="6"/>
      <c r="AE89" s="6"/>
      <c r="AF89" s="6"/>
      <c r="AG89" s="6"/>
      <c r="AH89" s="6"/>
      <c r="AI89" s="6"/>
      <c r="AJ89" s="6"/>
      <c r="AK89" s="13"/>
      <c r="AL89" s="6"/>
      <c r="AM89" s="6"/>
      <c r="AN89" s="6"/>
      <c r="AO89" s="6"/>
      <c r="AP89" s="6"/>
      <c r="AQ89" s="6"/>
      <c r="AR89" s="6"/>
      <c r="AS89" s="6"/>
      <c r="AT89" s="6"/>
      <c r="AU89" s="6"/>
      <c r="AV89" s="6"/>
      <c r="AW89" s="6"/>
      <c r="AX89" s="13"/>
      <c r="AY89" s="6"/>
      <c r="AZ89" s="6"/>
      <c r="BA89" s="6"/>
      <c r="BB89" s="6"/>
      <c r="BC89" s="6"/>
      <c r="BD89" s="6"/>
      <c r="BE89" s="6"/>
      <c r="BF89" s="6"/>
      <c r="BG89" s="6"/>
      <c r="BH89" s="6"/>
      <c r="BI89" s="6"/>
      <c r="BJ89" s="6"/>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row>
    <row r="90" spans="1:121" x14ac:dyDescent="0.25">
      <c r="A90" s="6"/>
      <c r="B90" s="6"/>
      <c r="C90" s="6"/>
      <c r="D90" s="6"/>
      <c r="E90" s="6"/>
      <c r="F90" s="6"/>
      <c r="G90" s="13"/>
      <c r="H90" s="6"/>
      <c r="I90">
        <v>60</v>
      </c>
      <c r="J90" s="87">
        <f>_xlfn.POISSON.DIST(I90, '2. Probability Distributions'!$L$8, TRUE)</f>
        <v>0.99879902065116899</v>
      </c>
      <c r="K90" s="86">
        <f t="shared" si="0"/>
        <v>0.99924403653301441</v>
      </c>
      <c r="L90">
        <v>60</v>
      </c>
      <c r="M90" s="6"/>
      <c r="N90" s="6"/>
      <c r="O90" s="6"/>
      <c r="P90" s="6"/>
      <c r="Q90" s="13"/>
      <c r="R90" s="6"/>
      <c r="S90" s="6"/>
      <c r="T90" s="6"/>
      <c r="U90" s="6"/>
      <c r="V90" s="6"/>
      <c r="W90" s="6"/>
      <c r="X90" s="6"/>
      <c r="Y90" s="6"/>
      <c r="Z90" s="13"/>
      <c r="AA90" s="6"/>
      <c r="AB90" s="6"/>
      <c r="AC90" s="6"/>
      <c r="AD90" s="6"/>
      <c r="AE90" s="6"/>
      <c r="AF90" s="6"/>
      <c r="AG90" s="6"/>
      <c r="AH90" s="6"/>
      <c r="AI90" s="6"/>
      <c r="AJ90" s="6"/>
      <c r="AK90" s="13"/>
      <c r="AL90" s="6"/>
      <c r="AM90" s="6"/>
      <c r="AN90" s="6"/>
      <c r="AO90" s="6"/>
      <c r="AP90" s="6"/>
      <c r="AQ90" s="6"/>
      <c r="AR90" s="6"/>
      <c r="AS90" s="6"/>
      <c r="AT90" s="6"/>
      <c r="AU90" s="6"/>
      <c r="AV90" s="6"/>
      <c r="AW90" s="6"/>
      <c r="AX90" s="13"/>
      <c r="AY90" s="6"/>
      <c r="AZ90" s="6"/>
      <c r="BA90" s="6"/>
      <c r="BB90" s="6"/>
      <c r="BC90" s="6"/>
      <c r="BD90" s="6"/>
      <c r="BE90" s="6"/>
      <c r="BF90" s="6"/>
      <c r="BG90" s="6"/>
      <c r="BH90" s="6"/>
      <c r="BI90" s="6"/>
      <c r="BJ90" s="6"/>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row>
    <row r="91" spans="1:121" x14ac:dyDescent="0.25">
      <c r="A91" s="6"/>
      <c r="B91" s="6"/>
      <c r="C91" s="6"/>
      <c r="D91" s="6"/>
      <c r="E91" s="6"/>
      <c r="F91" s="6"/>
      <c r="G91" s="13"/>
      <c r="H91" s="6"/>
      <c r="I91">
        <v>61</v>
      </c>
      <c r="J91" s="87">
        <f>_xlfn.POISSON.DIST(I91, '2. Probability Distributions'!$L$8, TRUE)</f>
        <v>0.99924403653301441</v>
      </c>
      <c r="K91" s="86">
        <f t="shared" si="0"/>
        <v>0.99953114355355988</v>
      </c>
      <c r="L91">
        <v>61</v>
      </c>
      <c r="M91" s="6"/>
      <c r="N91" s="6"/>
      <c r="O91" s="6"/>
      <c r="P91" s="6"/>
      <c r="Q91" s="13"/>
      <c r="R91" s="6"/>
      <c r="S91" s="6"/>
      <c r="T91" s="6"/>
      <c r="U91" s="6"/>
      <c r="V91" s="6"/>
      <c r="W91" s="6"/>
      <c r="X91" s="6"/>
      <c r="Y91" s="6"/>
      <c r="Z91" s="13"/>
      <c r="AA91" s="6"/>
      <c r="AB91" s="6"/>
      <c r="AC91" s="6"/>
      <c r="AD91" s="6"/>
      <c r="AE91" s="6"/>
      <c r="AF91" s="6"/>
      <c r="AG91" s="6"/>
      <c r="AH91" s="6"/>
      <c r="AI91" s="6"/>
      <c r="AJ91" s="6"/>
      <c r="AK91" s="13"/>
      <c r="AL91" s="6"/>
      <c r="AM91" s="6"/>
      <c r="AN91" s="6"/>
      <c r="AO91" s="6"/>
      <c r="AP91" s="6"/>
      <c r="AQ91" s="6"/>
      <c r="AR91" s="6"/>
      <c r="AS91" s="6"/>
      <c r="AT91" s="6"/>
      <c r="AU91" s="6"/>
      <c r="AV91" s="6"/>
      <c r="AW91" s="6"/>
      <c r="AX91" s="13"/>
      <c r="AY91" s="6"/>
      <c r="AZ91" s="6"/>
      <c r="BA91" s="6"/>
      <c r="BB91" s="6"/>
      <c r="BC91" s="6"/>
      <c r="BD91" s="6"/>
      <c r="BE91" s="6"/>
      <c r="BF91" s="6"/>
      <c r="BG91" s="6"/>
      <c r="BH91" s="6"/>
      <c r="BI91" s="6"/>
      <c r="BJ91" s="6"/>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row>
    <row r="92" spans="1:121" x14ac:dyDescent="0.25">
      <c r="A92" s="6"/>
      <c r="B92" s="6"/>
      <c r="C92" s="6"/>
      <c r="D92" s="6"/>
      <c r="E92" s="6"/>
      <c r="F92" s="6"/>
      <c r="G92" s="13"/>
      <c r="H92" s="6"/>
      <c r="I92">
        <v>62</v>
      </c>
      <c r="J92" s="87">
        <f>_xlfn.POISSON.DIST(I92, '2. Probability Distributions'!$L$8, TRUE)</f>
        <v>0.99953114355355988</v>
      </c>
      <c r="K92" s="86">
        <f t="shared" si="0"/>
        <v>0.99971343372533461</v>
      </c>
      <c r="L92">
        <v>62</v>
      </c>
      <c r="M92" s="6"/>
      <c r="N92" s="6"/>
      <c r="O92" s="6"/>
      <c r="P92" s="6"/>
      <c r="Q92" s="13"/>
      <c r="R92" s="6"/>
      <c r="S92" s="6"/>
      <c r="T92" s="6"/>
      <c r="U92" s="6"/>
      <c r="V92" s="6"/>
      <c r="W92" s="6"/>
      <c r="X92" s="6"/>
      <c r="Y92" s="6"/>
      <c r="Z92" s="13"/>
      <c r="AA92" s="6"/>
      <c r="AB92" s="6"/>
      <c r="AC92" s="6"/>
      <c r="AD92" s="6"/>
      <c r="AE92" s="6"/>
      <c r="AF92" s="6"/>
      <c r="AG92" s="6"/>
      <c r="AH92" s="6"/>
      <c r="AI92" s="6"/>
      <c r="AJ92" s="6"/>
      <c r="AK92" s="13"/>
      <c r="AL92" s="6"/>
      <c r="AM92" s="6"/>
      <c r="AN92" s="6"/>
      <c r="AO92" s="6"/>
      <c r="AP92" s="6"/>
      <c r="AQ92" s="6"/>
      <c r="AR92" s="6"/>
      <c r="AS92" s="6"/>
      <c r="AT92" s="6"/>
      <c r="AU92" s="6"/>
      <c r="AV92" s="6"/>
      <c r="AW92" s="6"/>
      <c r="AX92" s="13"/>
      <c r="AY92" s="6"/>
      <c r="AZ92" s="6"/>
      <c r="BA92" s="6"/>
      <c r="BB92" s="6"/>
      <c r="BC92" s="6"/>
      <c r="BD92" s="6"/>
      <c r="BE92" s="6"/>
      <c r="BF92" s="6"/>
      <c r="BG92" s="6"/>
      <c r="BH92" s="6"/>
      <c r="BI92" s="6"/>
      <c r="BJ92" s="6"/>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row>
    <row r="93" spans="1:121" x14ac:dyDescent="0.25">
      <c r="A93" s="6"/>
      <c r="B93" s="6"/>
      <c r="C93" s="6"/>
      <c r="D93" s="6"/>
      <c r="E93" s="6"/>
      <c r="F93" s="6"/>
      <c r="G93" s="13"/>
      <c r="H93" s="6"/>
      <c r="I93">
        <v>63</v>
      </c>
      <c r="J93" s="87">
        <f>_xlfn.POISSON.DIST(I93, '2. Probability Distributions'!$L$8, TRUE)</f>
        <v>0.99971343372533461</v>
      </c>
      <c r="K93" s="86">
        <f t="shared" si="0"/>
        <v>0.99982736508269388</v>
      </c>
      <c r="L93">
        <v>63</v>
      </c>
      <c r="M93" s="6"/>
      <c r="N93" s="6"/>
      <c r="O93" s="6"/>
      <c r="P93" s="6"/>
      <c r="Q93" s="13"/>
      <c r="R93" s="6"/>
      <c r="S93" s="6"/>
      <c r="T93" s="6"/>
      <c r="U93" s="6"/>
      <c r="V93" s="6"/>
      <c r="W93" s="6"/>
      <c r="X93" s="6"/>
      <c r="Y93" s="6"/>
      <c r="Z93" s="13"/>
      <c r="AA93" s="6"/>
      <c r="AB93" s="6"/>
      <c r="AC93" s="6"/>
      <c r="AD93" s="6"/>
      <c r="AE93" s="6"/>
      <c r="AF93" s="6"/>
      <c r="AG93" s="6"/>
      <c r="AH93" s="6"/>
      <c r="AI93" s="6"/>
      <c r="AJ93" s="6"/>
      <c r="AK93" s="13"/>
      <c r="AL93" s="6"/>
      <c r="AM93" s="6"/>
      <c r="AN93" s="6"/>
      <c r="AO93" s="6"/>
      <c r="AP93" s="6"/>
      <c r="AQ93" s="6"/>
      <c r="AR93" s="6"/>
      <c r="AS93" s="6"/>
      <c r="AT93" s="6"/>
      <c r="AU93" s="6"/>
      <c r="AV93" s="6"/>
      <c r="AW93" s="6"/>
      <c r="AX93" s="13"/>
      <c r="AY93" s="6"/>
      <c r="AZ93" s="6"/>
      <c r="BA93" s="6"/>
      <c r="BB93" s="6"/>
      <c r="BC93" s="6"/>
      <c r="BD93" s="6"/>
      <c r="BE93" s="6"/>
      <c r="BF93" s="6"/>
      <c r="BG93" s="6"/>
      <c r="BH93" s="6"/>
      <c r="BI93" s="6"/>
      <c r="BJ93" s="6"/>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row>
    <row r="94" spans="1:121" x14ac:dyDescent="0.25">
      <c r="A94" s="6"/>
      <c r="B94" s="6"/>
      <c r="C94" s="6"/>
      <c r="D94" s="6"/>
      <c r="E94" s="6"/>
      <c r="F94" s="6"/>
      <c r="G94" s="13"/>
      <c r="H94" s="6"/>
      <c r="I94">
        <v>64</v>
      </c>
      <c r="J94" s="87">
        <f>_xlfn.POISSON.DIST(I94, '2. Probability Distributions'!$L$8, TRUE)</f>
        <v>0.99982736508269388</v>
      </c>
      <c r="K94" s="86">
        <f t="shared" si="0"/>
        <v>0.99989747668722273</v>
      </c>
      <c r="L94">
        <v>64</v>
      </c>
      <c r="M94" s="6"/>
      <c r="N94" s="6"/>
      <c r="O94" s="6"/>
      <c r="P94" s="6"/>
      <c r="Q94" s="13"/>
      <c r="R94" s="6"/>
      <c r="S94" s="6"/>
      <c r="T94" s="6"/>
      <c r="U94" s="6"/>
      <c r="V94" s="6"/>
      <c r="W94" s="6"/>
      <c r="X94" s="6"/>
      <c r="Y94" s="6"/>
      <c r="Z94" s="13"/>
      <c r="AA94" s="6"/>
      <c r="AB94" s="6"/>
      <c r="AC94" s="6"/>
      <c r="AD94" s="6"/>
      <c r="AE94" s="6"/>
      <c r="AF94" s="6"/>
      <c r="AG94" s="6"/>
      <c r="AH94" s="6"/>
      <c r="AI94" s="6"/>
      <c r="AJ94" s="6"/>
      <c r="AK94" s="13"/>
      <c r="AL94" s="6"/>
      <c r="AM94" s="6"/>
      <c r="AN94" s="6"/>
      <c r="AO94" s="6"/>
      <c r="AP94" s="6"/>
      <c r="AQ94" s="6"/>
      <c r="AR94" s="6"/>
      <c r="AS94" s="6"/>
      <c r="AT94" s="6"/>
      <c r="AU94" s="6"/>
      <c r="AV94" s="6"/>
      <c r="AW94" s="6"/>
      <c r="AX94" s="13"/>
      <c r="AY94" s="6"/>
      <c r="AZ94" s="6"/>
      <c r="BA94" s="6"/>
      <c r="BB94" s="6"/>
      <c r="BC94" s="6"/>
      <c r="BD94" s="6"/>
      <c r="BE94" s="6"/>
      <c r="BF94" s="6"/>
      <c r="BG94" s="6"/>
      <c r="BH94" s="6"/>
      <c r="BI94" s="6"/>
      <c r="BJ94" s="6"/>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row>
    <row r="95" spans="1:121" x14ac:dyDescent="0.25">
      <c r="A95" s="6"/>
      <c r="B95" s="6"/>
      <c r="C95" s="6"/>
      <c r="D95" s="6"/>
      <c r="E95" s="6"/>
      <c r="F95" s="6"/>
      <c r="G95" s="13"/>
      <c r="H95" s="6"/>
      <c r="I95">
        <v>65</v>
      </c>
      <c r="J95" s="87">
        <f>_xlfn.POISSON.DIST(I95, '2. Probability Distributions'!$L$8, TRUE)</f>
        <v>0.99989747668722273</v>
      </c>
      <c r="K95" s="86">
        <f t="shared" si="0"/>
        <v>0.99993996856875533</v>
      </c>
      <c r="L95">
        <v>65</v>
      </c>
      <c r="M95" s="6"/>
      <c r="N95" s="6"/>
      <c r="O95" s="6"/>
      <c r="P95" s="6"/>
      <c r="Q95" s="13"/>
      <c r="R95" s="6"/>
      <c r="S95" s="6"/>
      <c r="T95" s="6"/>
      <c r="U95" s="6"/>
      <c r="V95" s="6"/>
      <c r="W95" s="6"/>
      <c r="X95" s="6"/>
      <c r="Y95" s="6"/>
      <c r="Z95" s="13"/>
      <c r="AA95" s="6"/>
      <c r="AB95" s="6"/>
      <c r="AC95" s="6"/>
      <c r="AD95" s="6"/>
      <c r="AE95" s="6"/>
      <c r="AF95" s="6"/>
      <c r="AG95" s="6"/>
      <c r="AH95" s="6"/>
      <c r="AI95" s="6"/>
      <c r="AJ95" s="6"/>
      <c r="AK95" s="13"/>
      <c r="AL95" s="6"/>
      <c r="AM95" s="6"/>
      <c r="AN95" s="6"/>
      <c r="AO95" s="6"/>
      <c r="AP95" s="6"/>
      <c r="AQ95" s="6"/>
      <c r="AR95" s="6"/>
      <c r="AS95" s="6"/>
      <c r="AT95" s="6"/>
      <c r="AU95" s="6"/>
      <c r="AV95" s="6"/>
      <c r="AW95" s="6"/>
      <c r="AX95" s="13"/>
      <c r="AY95" s="6"/>
      <c r="AZ95" s="6"/>
      <c r="BA95" s="6"/>
      <c r="BB95" s="6"/>
      <c r="BC95" s="6"/>
      <c r="BD95" s="6"/>
      <c r="BE95" s="6"/>
      <c r="BF95" s="6"/>
      <c r="BG95" s="6"/>
      <c r="BH95" s="6"/>
      <c r="BI95" s="6"/>
      <c r="BJ95" s="6"/>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row>
    <row r="96" spans="1:121" x14ac:dyDescent="0.25">
      <c r="A96" s="6"/>
      <c r="B96" s="6"/>
      <c r="C96" s="6"/>
      <c r="D96" s="6"/>
      <c r="E96" s="6"/>
      <c r="F96" s="6"/>
      <c r="G96" s="13"/>
      <c r="H96" s="6"/>
      <c r="I96">
        <v>66</v>
      </c>
      <c r="J96" s="87">
        <f>_xlfn.POISSON.DIST(I96, '2. Probability Distributions'!$L$8, TRUE)</f>
        <v>0.99993996856875533</v>
      </c>
      <c r="K96" s="86">
        <f t="shared" ref="K96:K129" si="1">J97</f>
        <v>0.99996533685623745</v>
      </c>
      <c r="L96">
        <v>66</v>
      </c>
      <c r="M96" s="6"/>
      <c r="N96" s="6"/>
      <c r="O96" s="6"/>
      <c r="P96" s="6"/>
      <c r="Q96" s="13"/>
      <c r="R96" s="6"/>
      <c r="S96" s="6"/>
      <c r="T96" s="6"/>
      <c r="U96" s="6"/>
      <c r="V96" s="6"/>
      <c r="W96" s="6"/>
      <c r="X96" s="6"/>
      <c r="Y96" s="6"/>
      <c r="Z96" s="13"/>
      <c r="AA96" s="6"/>
      <c r="AB96" s="6"/>
      <c r="AC96" s="6"/>
      <c r="AD96" s="6"/>
      <c r="AE96" s="6"/>
      <c r="AF96" s="6"/>
      <c r="AG96" s="6"/>
      <c r="AH96" s="6"/>
      <c r="AI96" s="6"/>
      <c r="AJ96" s="6"/>
      <c r="AK96" s="13"/>
      <c r="AL96" s="6"/>
      <c r="AM96" s="6"/>
      <c r="AN96" s="6"/>
      <c r="AO96" s="6"/>
      <c r="AP96" s="6"/>
      <c r="AQ96" s="6"/>
      <c r="AR96" s="6"/>
      <c r="AS96" s="6"/>
      <c r="AT96" s="6"/>
      <c r="AU96" s="6"/>
      <c r="AV96" s="6"/>
      <c r="AW96" s="6"/>
      <c r="AX96" s="13"/>
      <c r="AY96" s="6"/>
      <c r="AZ96" s="6"/>
      <c r="BA96" s="6"/>
      <c r="BB96" s="6"/>
      <c r="BC96" s="6"/>
      <c r="BD96" s="6"/>
      <c r="BE96" s="6"/>
      <c r="BF96" s="6"/>
      <c r="BG96" s="6"/>
      <c r="BH96" s="6"/>
      <c r="BI96" s="6"/>
      <c r="BJ96" s="6"/>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row>
    <row r="97" spans="1:121" x14ac:dyDescent="0.25">
      <c r="A97" s="6"/>
      <c r="B97" s="6"/>
      <c r="C97" s="6"/>
      <c r="D97" s="6"/>
      <c r="E97" s="6"/>
      <c r="F97" s="6"/>
      <c r="G97" s="13"/>
      <c r="H97" s="6"/>
      <c r="I97">
        <v>67</v>
      </c>
      <c r="J97" s="87">
        <f>_xlfn.POISSON.DIST(I97, '2. Probability Distributions'!$L$8, TRUE)</f>
        <v>0.99996533685623745</v>
      </c>
      <c r="K97" s="86">
        <f t="shared" si="1"/>
        <v>0.99998025937828583</v>
      </c>
      <c r="L97">
        <v>67</v>
      </c>
      <c r="M97" s="6"/>
      <c r="N97" s="6"/>
      <c r="O97" s="6"/>
      <c r="P97" s="6"/>
      <c r="Q97" s="13"/>
      <c r="R97" s="6"/>
      <c r="S97" s="6"/>
      <c r="T97" s="6"/>
      <c r="U97" s="6"/>
      <c r="V97" s="6"/>
      <c r="W97" s="6"/>
      <c r="X97" s="6"/>
      <c r="Y97" s="6"/>
      <c r="Z97" s="13"/>
      <c r="AA97" s="6"/>
      <c r="AB97" s="6"/>
      <c r="AC97" s="6"/>
      <c r="AD97" s="6"/>
      <c r="AE97" s="6"/>
      <c r="AF97" s="6"/>
      <c r="AG97" s="6"/>
      <c r="AH97" s="6"/>
      <c r="AI97" s="6"/>
      <c r="AJ97" s="6"/>
      <c r="AK97" s="13"/>
      <c r="AL97" s="6"/>
      <c r="AM97" s="6"/>
      <c r="AN97" s="6"/>
      <c r="AO97" s="6"/>
      <c r="AP97" s="6"/>
      <c r="AQ97" s="6"/>
      <c r="AR97" s="6"/>
      <c r="AS97" s="6"/>
      <c r="AT97" s="6"/>
      <c r="AU97" s="6"/>
      <c r="AV97" s="6"/>
      <c r="AW97" s="6"/>
      <c r="AX97" s="13"/>
      <c r="AY97" s="6"/>
      <c r="AZ97" s="6"/>
      <c r="BA97" s="6"/>
      <c r="BB97" s="6"/>
      <c r="BC97" s="6"/>
      <c r="BD97" s="6"/>
      <c r="BE97" s="6"/>
      <c r="BF97" s="6"/>
      <c r="BG97" s="6"/>
      <c r="BH97" s="6"/>
      <c r="BI97" s="6"/>
      <c r="BJ97" s="6"/>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row>
    <row r="98" spans="1:121" x14ac:dyDescent="0.25">
      <c r="A98" s="6"/>
      <c r="B98" s="6"/>
      <c r="C98" s="6"/>
      <c r="D98" s="6"/>
      <c r="E98" s="6"/>
      <c r="F98" s="6"/>
      <c r="G98" s="13"/>
      <c r="H98" s="6"/>
      <c r="I98">
        <v>68</v>
      </c>
      <c r="J98" s="87">
        <f>_xlfn.POISSON.DIST(I98, '2. Probability Distributions'!$L$8, TRUE)</f>
        <v>0.99998025937828583</v>
      </c>
      <c r="K98" s="86">
        <f t="shared" si="1"/>
        <v>0.99998891011570512</v>
      </c>
      <c r="L98">
        <v>68</v>
      </c>
      <c r="M98" s="6"/>
      <c r="N98" s="6"/>
      <c r="O98" s="6"/>
      <c r="P98" s="6"/>
      <c r="Q98" s="13"/>
      <c r="R98" s="6"/>
      <c r="S98" s="6"/>
      <c r="T98" s="6"/>
      <c r="U98" s="6"/>
      <c r="V98" s="6"/>
      <c r="W98" s="6"/>
      <c r="X98" s="6"/>
      <c r="Y98" s="6"/>
      <c r="Z98" s="13"/>
      <c r="AA98" s="6"/>
      <c r="AB98" s="6"/>
      <c r="AC98" s="6"/>
      <c r="AD98" s="6"/>
      <c r="AE98" s="6"/>
      <c r="AF98" s="6"/>
      <c r="AG98" s="6"/>
      <c r="AH98" s="6"/>
      <c r="AI98" s="6"/>
      <c r="AJ98" s="6"/>
      <c r="AK98" s="13"/>
      <c r="AL98" s="6"/>
      <c r="AM98" s="6"/>
      <c r="AN98" s="6"/>
      <c r="AO98" s="6"/>
      <c r="AP98" s="6"/>
      <c r="AQ98" s="6"/>
      <c r="AR98" s="6"/>
      <c r="AS98" s="6"/>
      <c r="AT98" s="6"/>
      <c r="AU98" s="6"/>
      <c r="AV98" s="6"/>
      <c r="AW98" s="6"/>
      <c r="AX98" s="13"/>
      <c r="AY98" s="6"/>
      <c r="AZ98" s="6"/>
      <c r="BA98" s="6"/>
      <c r="BB98" s="6"/>
      <c r="BC98" s="6"/>
      <c r="BD98" s="6"/>
      <c r="BE98" s="6"/>
      <c r="BF98" s="6"/>
      <c r="BG98" s="6"/>
      <c r="BH98" s="6"/>
      <c r="BI98" s="6"/>
      <c r="BJ98" s="6"/>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row>
    <row r="99" spans="1:121" x14ac:dyDescent="0.25">
      <c r="A99" s="6"/>
      <c r="B99" s="6"/>
      <c r="C99" s="6"/>
      <c r="D99" s="6"/>
      <c r="E99" s="6"/>
      <c r="F99" s="6"/>
      <c r="G99" s="13"/>
      <c r="H99" s="6"/>
      <c r="I99">
        <v>69</v>
      </c>
      <c r="J99" s="87">
        <f>_xlfn.POISSON.DIST(I99, '2. Probability Distributions'!$L$8, TRUE)</f>
        <v>0.99998891011570512</v>
      </c>
      <c r="K99" s="86">
        <f t="shared" si="1"/>
        <v>0.99999385339423041</v>
      </c>
      <c r="L99">
        <v>69</v>
      </c>
      <c r="M99" s="6"/>
      <c r="N99" s="6"/>
      <c r="O99" s="6"/>
      <c r="P99" s="6"/>
      <c r="Q99" s="13"/>
      <c r="R99" s="6"/>
      <c r="S99" s="6"/>
      <c r="T99" s="6"/>
      <c r="U99" s="6"/>
      <c r="V99" s="6"/>
      <c r="W99" s="6"/>
      <c r="X99" s="6"/>
      <c r="Y99" s="6"/>
      <c r="Z99" s="13"/>
      <c r="AA99" s="6"/>
      <c r="AB99" s="6"/>
      <c r="AC99" s="6"/>
      <c r="AD99" s="6"/>
      <c r="AE99" s="6"/>
      <c r="AF99" s="6"/>
      <c r="AG99" s="6"/>
      <c r="AH99" s="6"/>
      <c r="AI99" s="6"/>
      <c r="AJ99" s="6"/>
      <c r="AK99" s="13"/>
      <c r="AL99" s="6"/>
      <c r="AM99" s="6"/>
      <c r="AN99" s="6"/>
      <c r="AO99" s="6"/>
      <c r="AP99" s="6"/>
      <c r="AQ99" s="6"/>
      <c r="AR99" s="6"/>
      <c r="AS99" s="6"/>
      <c r="AT99" s="6"/>
      <c r="AU99" s="6"/>
      <c r="AV99" s="6"/>
      <c r="AW99" s="6"/>
      <c r="AX99" s="13"/>
      <c r="AY99" s="6"/>
      <c r="AZ99" s="6"/>
      <c r="BA99" s="6"/>
      <c r="BB99" s="6"/>
      <c r="BC99" s="6"/>
      <c r="BD99" s="6"/>
      <c r="BE99" s="6"/>
      <c r="BF99" s="6"/>
      <c r="BG99" s="6"/>
      <c r="BH99" s="6"/>
      <c r="BI99" s="6"/>
      <c r="BJ99" s="6"/>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row>
    <row r="100" spans="1:121" x14ac:dyDescent="0.25">
      <c r="A100" s="6"/>
      <c r="B100" s="6"/>
      <c r="C100" s="6"/>
      <c r="D100" s="6"/>
      <c r="E100" s="6"/>
      <c r="F100" s="6"/>
      <c r="G100" s="13"/>
      <c r="H100" s="6"/>
      <c r="I100">
        <v>70</v>
      </c>
      <c r="J100" s="87">
        <f>_xlfn.POISSON.DIST(I100, '2. Probability Distributions'!$L$8, TRUE)</f>
        <v>0.99999385339423041</v>
      </c>
      <c r="K100" s="86">
        <f t="shared" si="1"/>
        <v>0.99999663833987851</v>
      </c>
      <c r="L100">
        <v>70</v>
      </c>
      <c r="M100" s="6"/>
      <c r="N100" s="6"/>
      <c r="O100" s="6"/>
      <c r="P100" s="6"/>
      <c r="Q100" s="13"/>
      <c r="R100" s="6"/>
      <c r="S100" s="6"/>
      <c r="T100" s="6"/>
      <c r="U100" s="6"/>
      <c r="V100" s="6"/>
      <c r="W100" s="6"/>
      <c r="X100" s="6"/>
      <c r="Y100" s="6"/>
      <c r="Z100" s="13"/>
      <c r="AA100" s="6"/>
      <c r="AB100" s="6"/>
      <c r="AC100" s="6"/>
      <c r="AD100" s="6"/>
      <c r="AE100" s="6"/>
      <c r="AF100" s="6"/>
      <c r="AG100" s="6"/>
      <c r="AH100" s="6"/>
      <c r="AI100" s="6"/>
      <c r="AJ100" s="6"/>
      <c r="AK100" s="13"/>
      <c r="AL100" s="6"/>
      <c r="AM100" s="6"/>
      <c r="AN100" s="6"/>
      <c r="AO100" s="6"/>
      <c r="AP100" s="6"/>
      <c r="AQ100" s="6"/>
      <c r="AR100" s="6"/>
      <c r="AS100" s="6"/>
      <c r="AT100" s="6"/>
      <c r="AU100" s="6"/>
      <c r="AV100" s="6"/>
      <c r="AW100" s="6"/>
      <c r="AX100" s="13"/>
      <c r="AY100" s="6"/>
      <c r="AZ100" s="6"/>
      <c r="BA100" s="6"/>
      <c r="BB100" s="6"/>
      <c r="BC100" s="6"/>
      <c r="BD100" s="6"/>
      <c r="BE100" s="6"/>
      <c r="BF100" s="6"/>
      <c r="BG100" s="6"/>
      <c r="BH100" s="6"/>
      <c r="BI100" s="6"/>
      <c r="BJ100" s="6"/>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row>
    <row r="101" spans="1:121" x14ac:dyDescent="0.25">
      <c r="A101" s="6"/>
      <c r="B101" s="6"/>
      <c r="C101" s="6"/>
      <c r="D101" s="6"/>
      <c r="E101" s="6"/>
      <c r="F101" s="6"/>
      <c r="G101" s="13"/>
      <c r="H101" s="6"/>
      <c r="I101">
        <v>71</v>
      </c>
      <c r="J101" s="87">
        <f>_xlfn.POISSON.DIST(I101, '2. Probability Distributions'!$L$8, TRUE)</f>
        <v>0.99999663833987851</v>
      </c>
      <c r="K101" s="86">
        <f t="shared" si="1"/>
        <v>0.99999818553190523</v>
      </c>
      <c r="L101">
        <v>71</v>
      </c>
      <c r="M101" s="6"/>
      <c r="N101" s="6"/>
      <c r="O101" s="6"/>
      <c r="P101" s="6"/>
      <c r="Q101" s="13"/>
      <c r="R101" s="6"/>
      <c r="S101" s="6"/>
      <c r="T101" s="6"/>
      <c r="U101" s="6"/>
      <c r="V101" s="6"/>
      <c r="W101" s="6"/>
      <c r="X101" s="6"/>
      <c r="Y101" s="6"/>
      <c r="Z101" s="13"/>
      <c r="AA101" s="6"/>
      <c r="AB101" s="6"/>
      <c r="AC101" s="6"/>
      <c r="AD101" s="6"/>
      <c r="AE101" s="6"/>
      <c r="AF101" s="6"/>
      <c r="AG101" s="6"/>
      <c r="AH101" s="6"/>
      <c r="AI101" s="6"/>
      <c r="AJ101" s="6"/>
      <c r="AK101" s="13"/>
      <c r="AL101" s="6"/>
      <c r="AM101" s="6"/>
      <c r="AN101" s="6"/>
      <c r="AO101" s="6"/>
      <c r="AP101" s="6"/>
      <c r="AQ101" s="6"/>
      <c r="AR101" s="6"/>
      <c r="AS101" s="6"/>
      <c r="AT101" s="6"/>
      <c r="AU101" s="6"/>
      <c r="AV101" s="6"/>
      <c r="AW101" s="6"/>
      <c r="AX101" s="13"/>
      <c r="AY101" s="6"/>
      <c r="AZ101" s="6"/>
      <c r="BA101" s="6"/>
      <c r="BB101" s="6"/>
      <c r="BC101" s="6"/>
      <c r="BD101" s="6"/>
      <c r="BE101" s="6"/>
      <c r="BF101" s="6"/>
      <c r="BG101" s="6"/>
      <c r="BH101" s="6"/>
      <c r="BI101" s="6"/>
      <c r="BJ101" s="6"/>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row>
    <row r="102" spans="1:121" x14ac:dyDescent="0.25">
      <c r="A102" s="6"/>
      <c r="B102" s="6"/>
      <c r="C102" s="6"/>
      <c r="D102" s="6"/>
      <c r="E102" s="6"/>
      <c r="F102" s="6"/>
      <c r="G102" s="13"/>
      <c r="H102" s="6"/>
      <c r="I102">
        <v>72</v>
      </c>
      <c r="J102" s="87">
        <f>_xlfn.POISSON.DIST(I102, '2. Probability Distributions'!$L$8, TRUE)</f>
        <v>0.99999818553190523</v>
      </c>
      <c r="K102" s="86">
        <f t="shared" si="1"/>
        <v>0.99999903330835815</v>
      </c>
      <c r="L102">
        <v>72</v>
      </c>
      <c r="M102" s="6"/>
      <c r="N102" s="6"/>
      <c r="O102" s="6"/>
      <c r="P102" s="6"/>
      <c r="Q102" s="13"/>
      <c r="R102" s="6"/>
      <c r="S102" s="6"/>
      <c r="T102" s="6"/>
      <c r="U102" s="6"/>
      <c r="V102" s="6"/>
      <c r="W102" s="6"/>
      <c r="X102" s="6"/>
      <c r="Y102" s="6"/>
      <c r="Z102" s="13"/>
      <c r="AA102" s="6"/>
      <c r="AB102" s="6"/>
      <c r="AC102" s="6"/>
      <c r="AD102" s="6"/>
      <c r="AE102" s="6"/>
      <c r="AF102" s="6"/>
      <c r="AG102" s="6"/>
      <c r="AH102" s="6"/>
      <c r="AI102" s="6"/>
      <c r="AJ102" s="6"/>
      <c r="AK102" s="13"/>
      <c r="AL102" s="6"/>
      <c r="AM102" s="6"/>
      <c r="AN102" s="6"/>
      <c r="AO102" s="6"/>
      <c r="AP102" s="6"/>
      <c r="AQ102" s="6"/>
      <c r="AR102" s="6"/>
      <c r="AS102" s="6"/>
      <c r="AT102" s="6"/>
      <c r="AU102" s="6"/>
      <c r="AV102" s="6"/>
      <c r="AW102" s="6"/>
      <c r="AX102" s="13"/>
      <c r="AY102" s="6"/>
      <c r="AZ102" s="6"/>
      <c r="BA102" s="6"/>
      <c r="BB102" s="6"/>
      <c r="BC102" s="6"/>
      <c r="BD102" s="6"/>
      <c r="BE102" s="6"/>
      <c r="BF102" s="6"/>
      <c r="BG102" s="6"/>
      <c r="BH102" s="6"/>
      <c r="BI102" s="6"/>
      <c r="BJ102" s="6"/>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row>
    <row r="103" spans="1:121" x14ac:dyDescent="0.25">
      <c r="A103" s="6"/>
      <c r="B103" s="6"/>
      <c r="C103" s="6"/>
      <c r="D103" s="6"/>
      <c r="E103" s="6"/>
      <c r="F103" s="6"/>
      <c r="G103" s="13"/>
      <c r="H103" s="6"/>
      <c r="I103">
        <v>73</v>
      </c>
      <c r="J103" s="87">
        <f>_xlfn.POISSON.DIST(I103, '2. Probability Distributions'!$L$8, TRUE)</f>
        <v>0.99999903330835815</v>
      </c>
      <c r="K103" s="86">
        <f t="shared" si="1"/>
        <v>0.99999949156590029</v>
      </c>
      <c r="L103">
        <v>73</v>
      </c>
      <c r="M103" s="6"/>
      <c r="N103" s="6"/>
      <c r="O103" s="6"/>
      <c r="P103" s="6"/>
      <c r="Q103" s="13"/>
      <c r="R103" s="6"/>
      <c r="S103" s="6"/>
      <c r="T103" s="6"/>
      <c r="U103" s="6"/>
      <c r="V103" s="6"/>
      <c r="W103" s="6"/>
      <c r="X103" s="6"/>
      <c r="Y103" s="6"/>
      <c r="Z103" s="13"/>
      <c r="AA103" s="6"/>
      <c r="AB103" s="6"/>
      <c r="AC103" s="6"/>
      <c r="AD103" s="6"/>
      <c r="AE103" s="6"/>
      <c r="AF103" s="6"/>
      <c r="AG103" s="6"/>
      <c r="AH103" s="6"/>
      <c r="AI103" s="6"/>
      <c r="AJ103" s="6"/>
      <c r="AK103" s="13"/>
      <c r="AL103" s="6"/>
      <c r="AM103" s="6"/>
      <c r="AN103" s="6"/>
      <c r="AO103" s="6"/>
      <c r="AP103" s="6"/>
      <c r="AQ103" s="6"/>
      <c r="AR103" s="6"/>
      <c r="AS103" s="6"/>
      <c r="AT103" s="6"/>
      <c r="AU103" s="6"/>
      <c r="AV103" s="6"/>
      <c r="AW103" s="6"/>
      <c r="AX103" s="13"/>
      <c r="AY103" s="6"/>
      <c r="AZ103" s="6"/>
      <c r="BA103" s="6"/>
      <c r="BB103" s="6"/>
      <c r="BC103" s="6"/>
      <c r="BD103" s="6"/>
      <c r="BE103" s="6"/>
      <c r="BF103" s="6"/>
      <c r="BG103" s="6"/>
      <c r="BH103" s="6"/>
      <c r="BI103" s="6"/>
      <c r="BJ103" s="6"/>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row>
    <row r="104" spans="1:121" x14ac:dyDescent="0.25">
      <c r="A104" s="6"/>
      <c r="B104" s="6"/>
      <c r="C104" s="6"/>
      <c r="D104" s="6"/>
      <c r="E104" s="6"/>
      <c r="F104" s="6"/>
      <c r="G104" s="13"/>
      <c r="H104" s="6"/>
      <c r="I104">
        <v>74</v>
      </c>
      <c r="J104" s="87">
        <f>_xlfn.POISSON.DIST(I104, '2. Probability Distributions'!$L$8, TRUE)</f>
        <v>0.99999949156590029</v>
      </c>
      <c r="K104" s="86">
        <f t="shared" si="1"/>
        <v>0.99999973596992286</v>
      </c>
      <c r="L104">
        <v>74</v>
      </c>
      <c r="M104" s="6"/>
      <c r="N104" s="6"/>
      <c r="O104" s="6"/>
      <c r="P104" s="6"/>
      <c r="Q104" s="13"/>
      <c r="R104" s="6"/>
      <c r="S104" s="6"/>
      <c r="T104" s="6"/>
      <c r="U104" s="6"/>
      <c r="V104" s="6"/>
      <c r="W104" s="6"/>
      <c r="X104" s="6"/>
      <c r="Y104" s="6"/>
      <c r="Z104" s="13"/>
      <c r="AA104" s="6"/>
      <c r="AB104" s="6"/>
      <c r="AC104" s="6"/>
      <c r="AD104" s="6"/>
      <c r="AE104" s="6"/>
      <c r="AF104" s="6"/>
      <c r="AG104" s="6"/>
      <c r="AH104" s="6"/>
      <c r="AI104" s="6"/>
      <c r="AJ104" s="6"/>
      <c r="AK104" s="13"/>
      <c r="AL104" s="6"/>
      <c r="AM104" s="6"/>
      <c r="AN104" s="6"/>
      <c r="AO104" s="6"/>
      <c r="AP104" s="6"/>
      <c r="AQ104" s="6"/>
      <c r="AR104" s="6"/>
      <c r="AS104" s="6"/>
      <c r="AT104" s="6"/>
      <c r="AU104" s="6"/>
      <c r="AV104" s="6"/>
      <c r="AW104" s="6"/>
      <c r="AX104" s="13"/>
      <c r="AY104" s="6"/>
      <c r="AZ104" s="6"/>
      <c r="BA104" s="6"/>
      <c r="BB104" s="6"/>
      <c r="BC104" s="6"/>
      <c r="BD104" s="6"/>
      <c r="BE104" s="6"/>
      <c r="BF104" s="6"/>
      <c r="BG104" s="6"/>
      <c r="BH104" s="6"/>
      <c r="BI104" s="6"/>
      <c r="BJ104" s="6"/>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row>
    <row r="105" spans="1:121" x14ac:dyDescent="0.25">
      <c r="A105" s="6"/>
      <c r="B105" s="6"/>
      <c r="C105" s="6"/>
      <c r="D105" s="6"/>
      <c r="E105" s="6"/>
      <c r="F105" s="6"/>
      <c r="G105" s="13"/>
      <c r="H105" s="6"/>
      <c r="I105">
        <v>75</v>
      </c>
      <c r="J105" s="87">
        <f>_xlfn.POISSON.DIST(I105, '2. Probability Distributions'!$L$8, TRUE)</f>
        <v>0.99999973596992286</v>
      </c>
      <c r="K105" s="86">
        <f t="shared" si="1"/>
        <v>0.99999986460361889</v>
      </c>
      <c r="L105">
        <v>75</v>
      </c>
      <c r="M105" s="6"/>
      <c r="N105" s="6"/>
      <c r="O105" s="6"/>
      <c r="P105" s="6"/>
      <c r="Q105" s="13"/>
      <c r="R105" s="6"/>
      <c r="S105" s="6"/>
      <c r="T105" s="6"/>
      <c r="U105" s="6"/>
      <c r="V105" s="6"/>
      <c r="W105" s="6"/>
      <c r="X105" s="6"/>
      <c r="Y105" s="6"/>
      <c r="Z105" s="13"/>
      <c r="AA105" s="6"/>
      <c r="AB105" s="6"/>
      <c r="AC105" s="6"/>
      <c r="AD105" s="6"/>
      <c r="AE105" s="6"/>
      <c r="AF105" s="6"/>
      <c r="AG105" s="6"/>
      <c r="AH105" s="6"/>
      <c r="AI105" s="6"/>
      <c r="AJ105" s="6"/>
      <c r="AK105" s="13"/>
      <c r="AL105" s="6"/>
      <c r="AM105" s="6"/>
      <c r="AN105" s="6"/>
      <c r="AO105" s="6"/>
      <c r="AP105" s="6"/>
      <c r="AQ105" s="6"/>
      <c r="AR105" s="6"/>
      <c r="AS105" s="6"/>
      <c r="AT105" s="6"/>
      <c r="AU105" s="6"/>
      <c r="AV105" s="6"/>
      <c r="AW105" s="6"/>
      <c r="AX105" s="13"/>
      <c r="AY105" s="6"/>
      <c r="AZ105" s="6"/>
      <c r="BA105" s="6"/>
      <c r="BB105" s="6"/>
      <c r="BC105" s="6"/>
      <c r="BD105" s="6"/>
      <c r="BE105" s="6"/>
      <c r="BF105" s="6"/>
      <c r="BG105" s="6"/>
      <c r="BH105" s="6"/>
      <c r="BI105" s="6"/>
      <c r="BJ105" s="6"/>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row>
    <row r="106" spans="1:121" x14ac:dyDescent="0.25">
      <c r="A106" s="6"/>
      <c r="B106" s="6"/>
      <c r="C106" s="6"/>
      <c r="D106" s="6"/>
      <c r="E106" s="6"/>
      <c r="F106" s="6"/>
      <c r="G106" s="13"/>
      <c r="H106" s="6"/>
      <c r="I106">
        <v>76</v>
      </c>
      <c r="J106" s="87">
        <f>_xlfn.POISSON.DIST(I106, '2. Probability Distributions'!$L$8, TRUE)</f>
        <v>0.99999986460361889</v>
      </c>
      <c r="K106" s="86">
        <f t="shared" si="1"/>
        <v>0.99999993142631816</v>
      </c>
      <c r="L106">
        <v>76</v>
      </c>
      <c r="M106" s="6"/>
      <c r="N106" s="6"/>
      <c r="O106" s="6"/>
      <c r="P106" s="6"/>
      <c r="Q106" s="13"/>
      <c r="R106" s="6"/>
      <c r="S106" s="6"/>
      <c r="T106" s="6"/>
      <c r="U106" s="6"/>
      <c r="V106" s="6"/>
      <c r="W106" s="6"/>
      <c r="X106" s="6"/>
      <c r="Y106" s="6"/>
      <c r="Z106" s="13"/>
      <c r="AA106" s="6"/>
      <c r="AB106" s="6"/>
      <c r="AC106" s="6"/>
      <c r="AD106" s="6"/>
      <c r="AE106" s="6"/>
      <c r="AF106" s="6"/>
      <c r="AG106" s="6"/>
      <c r="AH106" s="6"/>
      <c r="AI106" s="6"/>
      <c r="AJ106" s="6"/>
      <c r="AK106" s="13"/>
      <c r="AL106" s="6"/>
      <c r="AM106" s="6"/>
      <c r="AN106" s="6"/>
      <c r="AO106" s="6"/>
      <c r="AP106" s="6"/>
      <c r="AQ106" s="6"/>
      <c r="AR106" s="6"/>
      <c r="AS106" s="6"/>
      <c r="AT106" s="6"/>
      <c r="AU106" s="6"/>
      <c r="AV106" s="6"/>
      <c r="AW106" s="6"/>
      <c r="AX106" s="13"/>
      <c r="AY106" s="6"/>
      <c r="AZ106" s="6"/>
      <c r="BA106" s="6"/>
      <c r="BB106" s="6"/>
      <c r="BC106" s="6"/>
      <c r="BD106" s="6"/>
      <c r="BE106" s="6"/>
      <c r="BF106" s="6"/>
      <c r="BG106" s="6"/>
      <c r="BH106" s="6"/>
      <c r="BI106" s="6"/>
      <c r="BJ106" s="6"/>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row>
    <row r="107" spans="1:121" x14ac:dyDescent="0.25">
      <c r="A107" s="6"/>
      <c r="B107" s="6"/>
      <c r="C107" s="6"/>
      <c r="D107" s="6"/>
      <c r="E107" s="6"/>
      <c r="F107" s="6"/>
      <c r="G107" s="13"/>
      <c r="H107" s="6"/>
      <c r="I107">
        <v>77</v>
      </c>
      <c r="J107" s="87">
        <f>_xlfn.POISSON.DIST(I107, '2. Probability Distributions'!$L$8, TRUE)</f>
        <v>0.99999993142631816</v>
      </c>
      <c r="K107" s="86">
        <f t="shared" si="1"/>
        <v>0.999999965694369</v>
      </c>
      <c r="L107">
        <v>77</v>
      </c>
      <c r="M107" s="6"/>
      <c r="N107" s="6"/>
      <c r="O107" s="6"/>
      <c r="P107" s="6"/>
      <c r="Q107" s="13"/>
      <c r="R107" s="6"/>
      <c r="S107" s="6"/>
      <c r="T107" s="6"/>
      <c r="U107" s="6"/>
      <c r="V107" s="6"/>
      <c r="W107" s="6"/>
      <c r="X107" s="6"/>
      <c r="Y107" s="6"/>
      <c r="Z107" s="13"/>
      <c r="AA107" s="6"/>
      <c r="AB107" s="6"/>
      <c r="AC107" s="6"/>
      <c r="AD107" s="6"/>
      <c r="AE107" s="6"/>
      <c r="AF107" s="6"/>
      <c r="AG107" s="6"/>
      <c r="AH107" s="6"/>
      <c r="AI107" s="6"/>
      <c r="AJ107" s="6"/>
      <c r="AK107" s="13"/>
      <c r="AL107" s="6"/>
      <c r="AM107" s="6"/>
      <c r="AN107" s="6"/>
      <c r="AO107" s="6"/>
      <c r="AP107" s="6"/>
      <c r="AQ107" s="6"/>
      <c r="AR107" s="6"/>
      <c r="AS107" s="6"/>
      <c r="AT107" s="6"/>
      <c r="AU107" s="6"/>
      <c r="AV107" s="6"/>
      <c r="AW107" s="6"/>
      <c r="AX107" s="13"/>
      <c r="AY107" s="6"/>
      <c r="AZ107" s="6"/>
      <c r="BA107" s="6"/>
      <c r="BB107" s="6"/>
      <c r="BC107" s="6"/>
      <c r="BD107" s="6"/>
      <c r="BE107" s="6"/>
      <c r="BF107" s="6"/>
      <c r="BG107" s="6"/>
      <c r="BH107" s="6"/>
      <c r="BI107" s="6"/>
      <c r="BJ107" s="6"/>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row>
    <row r="108" spans="1:121" x14ac:dyDescent="0.25">
      <c r="A108" s="6"/>
      <c r="B108" s="6"/>
      <c r="C108" s="6"/>
      <c r="D108" s="6"/>
      <c r="E108" s="6"/>
      <c r="F108" s="6"/>
      <c r="G108" s="13"/>
      <c r="H108" s="6"/>
      <c r="I108">
        <v>78</v>
      </c>
      <c r="J108" s="87">
        <f>_xlfn.POISSON.DIST(I108, '2. Probability Distributions'!$L$8, TRUE)</f>
        <v>0.999999965694369</v>
      </c>
      <c r="K108" s="86">
        <f t="shared" si="1"/>
        <v>0.99999998304528082</v>
      </c>
      <c r="L108">
        <v>78</v>
      </c>
      <c r="M108" s="6"/>
      <c r="N108" s="6"/>
      <c r="O108" s="6"/>
      <c r="P108" s="6"/>
      <c r="Q108" s="13"/>
      <c r="R108" s="6"/>
      <c r="S108" s="6"/>
      <c r="T108" s="6"/>
      <c r="U108" s="6"/>
      <c r="V108" s="6"/>
      <c r="W108" s="6"/>
      <c r="X108" s="6"/>
      <c r="Y108" s="6"/>
      <c r="Z108" s="13"/>
      <c r="AA108" s="6"/>
      <c r="AB108" s="6"/>
      <c r="AC108" s="6"/>
      <c r="AD108" s="6"/>
      <c r="AE108" s="6"/>
      <c r="AF108" s="6"/>
      <c r="AG108" s="6"/>
      <c r="AH108" s="6"/>
      <c r="AI108" s="6"/>
      <c r="AJ108" s="6"/>
      <c r="AK108" s="13"/>
      <c r="AL108" s="6"/>
      <c r="AM108" s="6"/>
      <c r="AN108" s="6"/>
      <c r="AO108" s="6"/>
      <c r="AP108" s="6"/>
      <c r="AQ108" s="6"/>
      <c r="AR108" s="6"/>
      <c r="AS108" s="6"/>
      <c r="AT108" s="6"/>
      <c r="AU108" s="6"/>
      <c r="AV108" s="6"/>
      <c r="AW108" s="6"/>
      <c r="AX108" s="13"/>
      <c r="AY108" s="6"/>
      <c r="AZ108" s="6"/>
      <c r="BA108" s="6"/>
      <c r="BB108" s="6"/>
      <c r="BC108" s="6"/>
      <c r="BD108" s="6"/>
      <c r="BE108" s="6"/>
      <c r="BF108" s="6"/>
      <c r="BG108" s="6"/>
      <c r="BH108" s="6"/>
      <c r="BI108" s="6"/>
      <c r="BJ108" s="6"/>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row>
    <row r="109" spans="1:121" x14ac:dyDescent="0.25">
      <c r="A109" s="6"/>
      <c r="B109" s="6"/>
      <c r="C109" s="6"/>
      <c r="D109" s="6"/>
      <c r="E109" s="6"/>
      <c r="F109" s="6"/>
      <c r="G109" s="13"/>
      <c r="H109" s="6"/>
      <c r="I109">
        <v>79</v>
      </c>
      <c r="J109" s="87">
        <f>_xlfn.POISSON.DIST(I109, '2. Probability Distributions'!$L$8, TRUE)</f>
        <v>0.99999998304528082</v>
      </c>
      <c r="K109" s="86">
        <f t="shared" si="1"/>
        <v>0.99999999172073673</v>
      </c>
      <c r="L109">
        <v>79</v>
      </c>
      <c r="M109" s="6"/>
      <c r="N109" s="6"/>
      <c r="O109" s="6"/>
      <c r="P109" s="6"/>
      <c r="Q109" s="13"/>
      <c r="R109" s="6"/>
      <c r="S109" s="6"/>
      <c r="T109" s="6"/>
      <c r="U109" s="6"/>
      <c r="V109" s="6"/>
      <c r="W109" s="6"/>
      <c r="X109" s="6"/>
      <c r="Y109" s="6"/>
      <c r="Z109" s="13"/>
      <c r="AA109" s="6"/>
      <c r="AB109" s="6"/>
      <c r="AC109" s="6"/>
      <c r="AD109" s="6"/>
      <c r="AE109" s="6"/>
      <c r="AF109" s="6"/>
      <c r="AG109" s="6"/>
      <c r="AH109" s="6"/>
      <c r="AI109" s="6"/>
      <c r="AJ109" s="6"/>
      <c r="AK109" s="13"/>
      <c r="AL109" s="6"/>
      <c r="AM109" s="6"/>
      <c r="AN109" s="6"/>
      <c r="AO109" s="6"/>
      <c r="AP109" s="6"/>
      <c r="AQ109" s="6"/>
      <c r="AR109" s="6"/>
      <c r="AS109" s="6"/>
      <c r="AT109" s="6"/>
      <c r="AU109" s="6"/>
      <c r="AV109" s="6"/>
      <c r="AW109" s="6"/>
      <c r="AX109" s="13"/>
      <c r="AY109" s="6"/>
      <c r="AZ109" s="6"/>
      <c r="BA109" s="6"/>
      <c r="BB109" s="6"/>
      <c r="BC109" s="6"/>
      <c r="BD109" s="6"/>
      <c r="BE109" s="6"/>
      <c r="BF109" s="6"/>
      <c r="BG109" s="6"/>
      <c r="BH109" s="6"/>
      <c r="BI109" s="6"/>
      <c r="BJ109" s="6"/>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row>
    <row r="110" spans="1:121" x14ac:dyDescent="0.25">
      <c r="A110" s="6"/>
      <c r="B110" s="6"/>
      <c r="C110" s="6"/>
      <c r="D110" s="6"/>
      <c r="E110" s="6"/>
      <c r="F110" s="6"/>
      <c r="G110" s="13"/>
      <c r="H110" s="6"/>
      <c r="I110">
        <v>80</v>
      </c>
      <c r="J110" s="87">
        <f>_xlfn.POISSON.DIST(I110, '2. Probability Distributions'!$L$8, TRUE)</f>
        <v>0.99999999172073673</v>
      </c>
      <c r="K110" s="86">
        <f t="shared" si="1"/>
        <v>0.99999999600491252</v>
      </c>
      <c r="L110">
        <v>80</v>
      </c>
      <c r="M110" s="6"/>
      <c r="N110" s="6"/>
      <c r="O110" s="6"/>
      <c r="P110" s="6"/>
      <c r="Q110" s="13"/>
      <c r="R110" s="6"/>
      <c r="S110" s="6"/>
      <c r="T110" s="6"/>
      <c r="U110" s="6"/>
      <c r="V110" s="6"/>
      <c r="W110" s="6"/>
      <c r="X110" s="6"/>
      <c r="Y110" s="6"/>
      <c r="Z110" s="13"/>
      <c r="AA110" s="6"/>
      <c r="AB110" s="6"/>
      <c r="AC110" s="6"/>
      <c r="AD110" s="6"/>
      <c r="AE110" s="6"/>
      <c r="AF110" s="6"/>
      <c r="AG110" s="6"/>
      <c r="AH110" s="6"/>
      <c r="AI110" s="6"/>
      <c r="AJ110" s="6"/>
      <c r="AK110" s="13"/>
      <c r="AL110" s="6"/>
      <c r="AM110" s="6"/>
      <c r="AN110" s="6"/>
      <c r="AO110" s="6"/>
      <c r="AP110" s="6"/>
      <c r="AQ110" s="6"/>
      <c r="AR110" s="6"/>
      <c r="AS110" s="6"/>
      <c r="AT110" s="6"/>
      <c r="AU110" s="6"/>
      <c r="AV110" s="6"/>
      <c r="AW110" s="6"/>
      <c r="AX110" s="13"/>
      <c r="AY110" s="6"/>
      <c r="AZ110" s="6"/>
      <c r="BA110" s="6"/>
      <c r="BB110" s="6"/>
      <c r="BC110" s="6"/>
      <c r="BD110" s="6"/>
      <c r="BE110" s="6"/>
      <c r="BF110" s="6"/>
      <c r="BG110" s="6"/>
      <c r="BH110" s="6"/>
      <c r="BI110" s="6"/>
      <c r="BJ110" s="6"/>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row>
    <row r="111" spans="1:121" x14ac:dyDescent="0.25">
      <c r="A111" s="6"/>
      <c r="B111" s="6"/>
      <c r="C111" s="6"/>
      <c r="D111" s="6"/>
      <c r="E111" s="6"/>
      <c r="F111" s="6"/>
      <c r="G111" s="13"/>
      <c r="H111" s="6"/>
      <c r="I111">
        <v>81</v>
      </c>
      <c r="J111" s="87">
        <f>_xlfn.POISSON.DIST(I111, '2. Probability Distributions'!$L$8, TRUE)</f>
        <v>0.99999999600491252</v>
      </c>
      <c r="K111" s="86">
        <f t="shared" si="1"/>
        <v>0.99999999809475437</v>
      </c>
      <c r="L111">
        <v>81</v>
      </c>
      <c r="M111" s="6"/>
      <c r="N111" s="6"/>
      <c r="O111" s="6"/>
      <c r="P111" s="6"/>
      <c r="Q111" s="13"/>
      <c r="R111" s="6"/>
      <c r="S111" s="6"/>
      <c r="T111" s="6"/>
      <c r="U111" s="6"/>
      <c r="V111" s="6"/>
      <c r="W111" s="6"/>
      <c r="X111" s="6"/>
      <c r="Y111" s="6"/>
      <c r="Z111" s="13"/>
      <c r="AA111" s="6"/>
      <c r="AB111" s="6"/>
      <c r="AC111" s="6"/>
      <c r="AD111" s="6"/>
      <c r="AE111" s="6"/>
      <c r="AF111" s="6"/>
      <c r="AG111" s="6"/>
      <c r="AH111" s="6"/>
      <c r="AI111" s="6"/>
      <c r="AJ111" s="6"/>
      <c r="AK111" s="13"/>
      <c r="AL111" s="6"/>
      <c r="AM111" s="6"/>
      <c r="AN111" s="6"/>
      <c r="AO111" s="6"/>
      <c r="AP111" s="6"/>
      <c r="AQ111" s="6"/>
      <c r="AR111" s="6"/>
      <c r="AS111" s="6"/>
      <c r="AT111" s="6"/>
      <c r="AU111" s="6"/>
      <c r="AV111" s="6"/>
      <c r="AW111" s="6"/>
      <c r="AX111" s="13"/>
      <c r="AY111" s="6"/>
      <c r="AZ111" s="6"/>
      <c r="BA111" s="6"/>
      <c r="BB111" s="6"/>
      <c r="BC111" s="6"/>
      <c r="BD111" s="6"/>
      <c r="BE111" s="6"/>
      <c r="BF111" s="6"/>
      <c r="BG111" s="6"/>
      <c r="BH111" s="6"/>
      <c r="BI111" s="6"/>
      <c r="BJ111" s="6"/>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row>
    <row r="112" spans="1:121" x14ac:dyDescent="0.25">
      <c r="A112" s="6"/>
      <c r="B112" s="6"/>
      <c r="C112" s="6"/>
      <c r="D112" s="6"/>
      <c r="E112" s="6"/>
      <c r="F112" s="6"/>
      <c r="G112" s="13"/>
      <c r="H112" s="6"/>
      <c r="I112">
        <v>82</v>
      </c>
      <c r="J112" s="87">
        <f>_xlfn.POISSON.DIST(I112, '2. Probability Distributions'!$L$8, TRUE)</f>
        <v>0.99999999809475437</v>
      </c>
      <c r="K112" s="86">
        <f t="shared" si="1"/>
        <v>0.99999999910190707</v>
      </c>
      <c r="L112">
        <v>82</v>
      </c>
      <c r="M112" s="6"/>
      <c r="N112" s="6"/>
      <c r="O112" s="6"/>
      <c r="P112" s="6"/>
      <c r="Q112" s="13"/>
      <c r="R112" s="6"/>
      <c r="S112" s="6"/>
      <c r="T112" s="6"/>
      <c r="U112" s="6"/>
      <c r="V112" s="6"/>
      <c r="W112" s="6"/>
      <c r="X112" s="6"/>
      <c r="Y112" s="6"/>
      <c r="Z112" s="13"/>
      <c r="AA112" s="6"/>
      <c r="AB112" s="6"/>
      <c r="AC112" s="6"/>
      <c r="AD112" s="6"/>
      <c r="AE112" s="6"/>
      <c r="AF112" s="6"/>
      <c r="AG112" s="6"/>
      <c r="AH112" s="6"/>
      <c r="AI112" s="6"/>
      <c r="AJ112" s="6"/>
      <c r="AK112" s="13"/>
      <c r="AL112" s="6"/>
      <c r="AM112" s="6"/>
      <c r="AN112" s="6"/>
      <c r="AO112" s="6"/>
      <c r="AP112" s="6"/>
      <c r="AQ112" s="6"/>
      <c r="AR112" s="6"/>
      <c r="AS112" s="6"/>
      <c r="AT112" s="6"/>
      <c r="AU112" s="6"/>
      <c r="AV112" s="6"/>
      <c r="AW112" s="6"/>
      <c r="AX112" s="13"/>
      <c r="AY112" s="6"/>
      <c r="AZ112" s="6"/>
      <c r="BA112" s="6"/>
      <c r="BB112" s="6"/>
      <c r="BC112" s="6"/>
      <c r="BD112" s="6"/>
      <c r="BE112" s="6"/>
      <c r="BF112" s="6"/>
      <c r="BG112" s="6"/>
      <c r="BH112" s="6"/>
      <c r="BI112" s="6"/>
      <c r="BJ112" s="6"/>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row>
    <row r="113" spans="1:121" x14ac:dyDescent="0.25">
      <c r="A113" s="6"/>
      <c r="B113" s="6"/>
      <c r="C113" s="6"/>
      <c r="D113" s="6"/>
      <c r="E113" s="6"/>
      <c r="F113" s="6"/>
      <c r="G113" s="13"/>
      <c r="H113" s="6"/>
      <c r="I113">
        <v>83</v>
      </c>
      <c r="J113" s="87">
        <f>_xlfn.POISSON.DIST(I113, '2. Probability Distributions'!$L$8, TRUE)</f>
        <v>0.99999999910190707</v>
      </c>
      <c r="K113" s="86">
        <f t="shared" si="1"/>
        <v>0.99999999958150365</v>
      </c>
      <c r="L113">
        <v>83</v>
      </c>
      <c r="M113" s="6"/>
      <c r="N113" s="6"/>
      <c r="O113" s="6"/>
      <c r="P113" s="6"/>
      <c r="Q113" s="13"/>
      <c r="R113" s="6"/>
      <c r="S113" s="6"/>
      <c r="T113" s="6"/>
      <c r="U113" s="6"/>
      <c r="V113" s="6"/>
      <c r="W113" s="6"/>
      <c r="X113" s="6"/>
      <c r="Y113" s="6"/>
      <c r="Z113" s="13"/>
      <c r="AA113" s="6"/>
      <c r="AB113" s="6"/>
      <c r="AC113" s="6"/>
      <c r="AD113" s="6"/>
      <c r="AE113" s="6"/>
      <c r="AF113" s="6"/>
      <c r="AG113" s="6"/>
      <c r="AH113" s="6"/>
      <c r="AI113" s="6"/>
      <c r="AJ113" s="6"/>
      <c r="AK113" s="13"/>
      <c r="AL113" s="6"/>
      <c r="AM113" s="6"/>
      <c r="AN113" s="6"/>
      <c r="AO113" s="6"/>
      <c r="AP113" s="6"/>
      <c r="AQ113" s="6"/>
      <c r="AR113" s="6"/>
      <c r="AS113" s="6"/>
      <c r="AT113" s="6"/>
      <c r="AU113" s="6"/>
      <c r="AV113" s="6"/>
      <c r="AW113" s="6"/>
      <c r="AX113" s="13"/>
      <c r="AY113" s="6"/>
      <c r="AZ113" s="6"/>
      <c r="BA113" s="6"/>
      <c r="BB113" s="6"/>
      <c r="BC113" s="6"/>
      <c r="BD113" s="6"/>
      <c r="BE113" s="6"/>
      <c r="BF113" s="6"/>
      <c r="BG113" s="6"/>
      <c r="BH113" s="6"/>
      <c r="BI113" s="6"/>
      <c r="BJ113" s="6"/>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row>
    <row r="114" spans="1:121" x14ac:dyDescent="0.25">
      <c r="A114" s="6"/>
      <c r="B114" s="6"/>
      <c r="C114" s="6"/>
      <c r="D114" s="6"/>
      <c r="E114" s="6"/>
      <c r="F114" s="6"/>
      <c r="G114" s="13"/>
      <c r="H114" s="6"/>
      <c r="I114">
        <v>84</v>
      </c>
      <c r="J114" s="87">
        <f>_xlfn.POISSON.DIST(I114, '2. Probability Distributions'!$L$8, TRUE)</f>
        <v>0.99999999958150365</v>
      </c>
      <c r="K114" s="86">
        <f t="shared" si="1"/>
        <v>0.99999999980719601</v>
      </c>
      <c r="L114">
        <v>84</v>
      </c>
      <c r="M114" s="6"/>
      <c r="N114" s="6"/>
      <c r="O114" s="6"/>
      <c r="P114" s="6"/>
      <c r="Q114" s="13"/>
      <c r="R114" s="6"/>
      <c r="S114" s="6"/>
      <c r="T114" s="6"/>
      <c r="U114" s="6"/>
      <c r="V114" s="6"/>
      <c r="W114" s="6"/>
      <c r="X114" s="6"/>
      <c r="Y114" s="6"/>
      <c r="Z114" s="13"/>
      <c r="AA114" s="6"/>
      <c r="AB114" s="6"/>
      <c r="AC114" s="6"/>
      <c r="AD114" s="6"/>
      <c r="AE114" s="6"/>
      <c r="AF114" s="6"/>
      <c r="AG114" s="6"/>
      <c r="AH114" s="6"/>
      <c r="AI114" s="6"/>
      <c r="AJ114" s="6"/>
      <c r="AK114" s="13"/>
      <c r="AL114" s="6"/>
      <c r="AM114" s="6"/>
      <c r="AN114" s="6"/>
      <c r="AO114" s="6"/>
      <c r="AP114" s="6"/>
      <c r="AQ114" s="6"/>
      <c r="AR114" s="6"/>
      <c r="AS114" s="6"/>
      <c r="AT114" s="6"/>
      <c r="AU114" s="6"/>
      <c r="AV114" s="6"/>
      <c r="AW114" s="6"/>
      <c r="AX114" s="13"/>
      <c r="AY114" s="6"/>
      <c r="AZ114" s="6"/>
      <c r="BA114" s="6"/>
      <c r="BB114" s="6"/>
      <c r="BC114" s="6"/>
      <c r="BD114" s="6"/>
      <c r="BE114" s="6"/>
      <c r="BF114" s="6"/>
      <c r="BG114" s="6"/>
      <c r="BH114" s="6"/>
      <c r="BI114" s="6"/>
      <c r="BJ114" s="6"/>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row>
    <row r="115" spans="1:121" x14ac:dyDescent="0.25">
      <c r="A115" s="6"/>
      <c r="B115" s="6"/>
      <c r="C115" s="6"/>
      <c r="D115" s="6"/>
      <c r="E115" s="6"/>
      <c r="F115" s="6"/>
      <c r="G115" s="13"/>
      <c r="H115" s="6"/>
      <c r="I115">
        <v>85</v>
      </c>
      <c r="J115" s="87">
        <f>_xlfn.POISSON.DIST(I115, '2. Probability Distributions'!$L$8, TRUE)</f>
        <v>0.99999999980719601</v>
      </c>
      <c r="K115" s="86">
        <f t="shared" si="1"/>
        <v>0.99999999991216937</v>
      </c>
      <c r="L115">
        <v>85</v>
      </c>
      <c r="M115" s="6"/>
      <c r="N115" s="6"/>
      <c r="O115" s="6"/>
      <c r="P115" s="6"/>
      <c r="Q115" s="13"/>
      <c r="R115" s="6"/>
      <c r="S115" s="6"/>
      <c r="T115" s="6"/>
      <c r="U115" s="6"/>
      <c r="V115" s="6"/>
      <c r="W115" s="6"/>
      <c r="X115" s="6"/>
      <c r="Y115" s="6"/>
      <c r="Z115" s="13"/>
      <c r="AA115" s="6"/>
      <c r="AB115" s="6"/>
      <c r="AC115" s="6"/>
      <c r="AD115" s="6"/>
      <c r="AE115" s="6"/>
      <c r="AF115" s="6"/>
      <c r="AG115" s="6"/>
      <c r="AH115" s="6"/>
      <c r="AI115" s="6"/>
      <c r="AJ115" s="6"/>
      <c r="AK115" s="13"/>
      <c r="AL115" s="6"/>
      <c r="AM115" s="6"/>
      <c r="AN115" s="6"/>
      <c r="AO115" s="6"/>
      <c r="AP115" s="6"/>
      <c r="AQ115" s="6"/>
      <c r="AR115" s="6"/>
      <c r="AS115" s="6"/>
      <c r="AT115" s="6"/>
      <c r="AU115" s="6"/>
      <c r="AV115" s="6"/>
      <c r="AW115" s="6"/>
      <c r="AX115" s="13"/>
      <c r="AY115" s="6"/>
      <c r="AZ115" s="6"/>
      <c r="BA115" s="6"/>
      <c r="BB115" s="6"/>
      <c r="BC115" s="6"/>
      <c r="BD115" s="6"/>
      <c r="BE115" s="6"/>
      <c r="BF115" s="6"/>
      <c r="BG115" s="6"/>
      <c r="BH115" s="6"/>
      <c r="BI115" s="6"/>
      <c r="BJ115" s="6"/>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row>
    <row r="116" spans="1:121" x14ac:dyDescent="0.25">
      <c r="A116" s="6"/>
      <c r="B116" s="6"/>
      <c r="C116" s="6"/>
      <c r="D116" s="6"/>
      <c r="E116" s="6"/>
      <c r="F116" s="6"/>
      <c r="G116" s="13"/>
      <c r="H116" s="6"/>
      <c r="I116">
        <v>86</v>
      </c>
      <c r="J116" s="87">
        <f>_xlfn.POISSON.DIST(I116, '2. Probability Distributions'!$L$8, TRUE)</f>
        <v>0.99999999991216937</v>
      </c>
      <c r="K116" s="86">
        <f t="shared" si="1"/>
        <v>0.99999999996043287</v>
      </c>
      <c r="L116">
        <v>86</v>
      </c>
      <c r="M116" s="6"/>
      <c r="N116" s="6"/>
      <c r="O116" s="6"/>
      <c r="P116" s="6"/>
      <c r="Q116" s="13"/>
      <c r="R116" s="6"/>
      <c r="S116" s="6"/>
      <c r="T116" s="6"/>
      <c r="U116" s="6"/>
      <c r="V116" s="6"/>
      <c r="W116" s="6"/>
      <c r="X116" s="6"/>
      <c r="Y116" s="6"/>
      <c r="Z116" s="13"/>
      <c r="AA116" s="6"/>
      <c r="AB116" s="6"/>
      <c r="AC116" s="6"/>
      <c r="AD116" s="6"/>
      <c r="AE116" s="6"/>
      <c r="AF116" s="6"/>
      <c r="AG116" s="6"/>
      <c r="AH116" s="6"/>
      <c r="AI116" s="6"/>
      <c r="AJ116" s="6"/>
      <c r="AK116" s="13"/>
      <c r="AL116" s="6"/>
      <c r="AM116" s="6"/>
      <c r="AN116" s="6"/>
      <c r="AO116" s="6"/>
      <c r="AP116" s="6"/>
      <c r="AQ116" s="6"/>
      <c r="AR116" s="6"/>
      <c r="AS116" s="6"/>
      <c r="AT116" s="6"/>
      <c r="AU116" s="6"/>
      <c r="AV116" s="6"/>
      <c r="AW116" s="6"/>
      <c r="AX116" s="13"/>
      <c r="AY116" s="6"/>
      <c r="AZ116" s="6"/>
      <c r="BA116" s="6"/>
      <c r="BB116" s="6"/>
      <c r="BC116" s="6"/>
      <c r="BD116" s="6"/>
      <c r="BE116" s="6"/>
      <c r="BF116" s="6"/>
      <c r="BG116" s="6"/>
      <c r="BH116" s="6"/>
      <c r="BI116" s="6"/>
      <c r="BJ116" s="6"/>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row>
    <row r="117" spans="1:121" x14ac:dyDescent="0.25">
      <c r="A117" s="6"/>
      <c r="B117" s="6"/>
      <c r="C117" s="6"/>
      <c r="D117" s="6"/>
      <c r="E117" s="6"/>
      <c r="F117" s="6"/>
      <c r="G117" s="13"/>
      <c r="H117" s="6"/>
      <c r="I117">
        <v>87</v>
      </c>
      <c r="J117" s="87">
        <f>_xlfn.POISSON.DIST(I117, '2. Probability Distributions'!$L$8, TRUE)</f>
        <v>0.99999999996043287</v>
      </c>
      <c r="K117" s="86">
        <f t="shared" si="1"/>
        <v>0.99999999998237088</v>
      </c>
      <c r="L117">
        <v>87</v>
      </c>
      <c r="M117" s="6"/>
      <c r="N117" s="6"/>
      <c r="O117" s="6"/>
      <c r="P117" s="6"/>
      <c r="Q117" s="13"/>
      <c r="R117" s="6"/>
      <c r="S117" s="6"/>
      <c r="T117" s="6"/>
      <c r="U117" s="6"/>
      <c r="V117" s="6"/>
      <c r="W117" s="6"/>
      <c r="X117" s="6"/>
      <c r="Y117" s="6"/>
      <c r="Z117" s="13"/>
      <c r="AA117" s="6"/>
      <c r="AB117" s="6"/>
      <c r="AC117" s="6"/>
      <c r="AD117" s="6"/>
      <c r="AE117" s="6"/>
      <c r="AF117" s="6"/>
      <c r="AG117" s="6"/>
      <c r="AH117" s="6"/>
      <c r="AI117" s="6"/>
      <c r="AJ117" s="6"/>
      <c r="AK117" s="13"/>
      <c r="AL117" s="6"/>
      <c r="AM117" s="6"/>
      <c r="AN117" s="6"/>
      <c r="AO117" s="6"/>
      <c r="AP117" s="6"/>
      <c r="AQ117" s="6"/>
      <c r="AR117" s="6"/>
      <c r="AS117" s="6"/>
      <c r="AT117" s="6"/>
      <c r="AU117" s="6"/>
      <c r="AV117" s="6"/>
      <c r="AW117" s="6"/>
      <c r="AX117" s="13"/>
      <c r="AY117" s="6"/>
      <c r="AZ117" s="6"/>
      <c r="BA117" s="6"/>
      <c r="BB117" s="6"/>
      <c r="BC117" s="6"/>
      <c r="BD117" s="6"/>
      <c r="BE117" s="6"/>
      <c r="BF117" s="6"/>
      <c r="BG117" s="6"/>
      <c r="BH117" s="6"/>
      <c r="BI117" s="6"/>
      <c r="BJ117" s="6"/>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row>
    <row r="118" spans="1:121" x14ac:dyDescent="0.25">
      <c r="A118" s="6"/>
      <c r="B118" s="6"/>
      <c r="C118" s="6"/>
      <c r="D118" s="6"/>
      <c r="E118" s="6"/>
      <c r="F118" s="6"/>
      <c r="G118" s="13"/>
      <c r="H118" s="6"/>
      <c r="I118">
        <v>88</v>
      </c>
      <c r="J118" s="87">
        <f>_xlfn.POISSON.DIST(I118, '2. Probability Distributions'!$L$8, TRUE)</f>
        <v>0.99999999998237088</v>
      </c>
      <c r="K118" s="86">
        <f t="shared" si="1"/>
        <v>0.99999999999223066</v>
      </c>
      <c r="L118">
        <v>88</v>
      </c>
      <c r="M118" s="6"/>
      <c r="N118" s="6"/>
      <c r="O118" s="6"/>
      <c r="P118" s="6"/>
      <c r="Q118" s="13"/>
      <c r="R118" s="6"/>
      <c r="S118" s="6"/>
      <c r="T118" s="6"/>
      <c r="U118" s="6"/>
      <c r="V118" s="6"/>
      <c r="W118" s="6"/>
      <c r="X118" s="6"/>
      <c r="Y118" s="6"/>
      <c r="Z118" s="13"/>
      <c r="AA118" s="6"/>
      <c r="AB118" s="6"/>
      <c r="AC118" s="6"/>
      <c r="AD118" s="6"/>
      <c r="AE118" s="6"/>
      <c r="AF118" s="6"/>
      <c r="AG118" s="6"/>
      <c r="AH118" s="6"/>
      <c r="AI118" s="6"/>
      <c r="AJ118" s="6"/>
      <c r="AK118" s="13"/>
      <c r="AL118" s="6"/>
      <c r="AM118" s="6"/>
      <c r="AN118" s="6"/>
      <c r="AO118" s="6"/>
      <c r="AP118" s="6"/>
      <c r="AQ118" s="6"/>
      <c r="AR118" s="6"/>
      <c r="AS118" s="6"/>
      <c r="AT118" s="6"/>
      <c r="AU118" s="6"/>
      <c r="AV118" s="6"/>
      <c r="AW118" s="6"/>
      <c r="AX118" s="13"/>
      <c r="AY118" s="6"/>
      <c r="AZ118" s="6"/>
      <c r="BA118" s="6"/>
      <c r="BB118" s="6"/>
      <c r="BC118" s="6"/>
      <c r="BD118" s="6"/>
      <c r="BE118" s="6"/>
      <c r="BF118" s="6"/>
      <c r="BG118" s="6"/>
      <c r="BH118" s="6"/>
      <c r="BI118" s="6"/>
      <c r="BJ118" s="6"/>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row>
    <row r="119" spans="1:121" x14ac:dyDescent="0.25">
      <c r="A119" s="6"/>
      <c r="B119" s="6"/>
      <c r="C119" s="6"/>
      <c r="D119" s="6"/>
      <c r="E119" s="6"/>
      <c r="F119" s="6"/>
      <c r="G119" s="13"/>
      <c r="H119" s="6"/>
      <c r="I119">
        <v>89</v>
      </c>
      <c r="J119" s="87">
        <f>_xlfn.POISSON.DIST(I119, '2. Probability Distributions'!$L$8, TRUE)</f>
        <v>0.99999999999223066</v>
      </c>
      <c r="K119" s="86">
        <f t="shared" si="1"/>
        <v>0.99999999999661271</v>
      </c>
      <c r="L119">
        <v>89</v>
      </c>
      <c r="M119" s="6"/>
      <c r="N119" s="6"/>
      <c r="O119" s="6"/>
      <c r="P119" s="6"/>
      <c r="Q119" s="13"/>
      <c r="R119" s="6"/>
      <c r="S119" s="6"/>
      <c r="T119" s="6"/>
      <c r="U119" s="6"/>
      <c r="V119" s="6"/>
      <c r="W119" s="6"/>
      <c r="X119" s="6"/>
      <c r="Y119" s="6"/>
      <c r="Z119" s="13"/>
      <c r="AA119" s="6"/>
      <c r="AB119" s="6"/>
      <c r="AC119" s="6"/>
      <c r="AD119" s="6"/>
      <c r="AE119" s="6"/>
      <c r="AF119" s="6"/>
      <c r="AG119" s="6"/>
      <c r="AH119" s="6"/>
      <c r="AI119" s="6"/>
      <c r="AJ119" s="6"/>
      <c r="AK119" s="13"/>
      <c r="AL119" s="6"/>
      <c r="AM119" s="6"/>
      <c r="AN119" s="6"/>
      <c r="AO119" s="6"/>
      <c r="AP119" s="6"/>
      <c r="AQ119" s="6"/>
      <c r="AR119" s="6"/>
      <c r="AS119" s="6"/>
      <c r="AT119" s="6"/>
      <c r="AU119" s="6"/>
      <c r="AV119" s="6"/>
      <c r="AW119" s="6"/>
      <c r="AX119" s="13"/>
      <c r="AY119" s="6"/>
      <c r="AZ119" s="6"/>
      <c r="BA119" s="6"/>
      <c r="BB119" s="6"/>
      <c r="BC119" s="6"/>
      <c r="BD119" s="6"/>
      <c r="BE119" s="6"/>
      <c r="BF119" s="6"/>
      <c r="BG119" s="6"/>
      <c r="BH119" s="6"/>
      <c r="BI119" s="6"/>
      <c r="BJ119" s="6"/>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row>
    <row r="120" spans="1:121" x14ac:dyDescent="0.25">
      <c r="A120" s="6"/>
      <c r="B120" s="6"/>
      <c r="C120" s="6"/>
      <c r="D120" s="6"/>
      <c r="E120" s="6"/>
      <c r="F120" s="6"/>
      <c r="G120" s="13"/>
      <c r="H120" s="6"/>
      <c r="I120">
        <v>90</v>
      </c>
      <c r="J120" s="87">
        <f>_xlfn.POISSON.DIST(I120, '2. Probability Distributions'!$L$8, TRUE)</f>
        <v>0.99999999999661271</v>
      </c>
      <c r="K120" s="86">
        <f t="shared" si="1"/>
        <v>0.99999999999853895</v>
      </c>
      <c r="L120">
        <v>90</v>
      </c>
      <c r="M120" s="6"/>
      <c r="N120" s="6"/>
      <c r="O120" s="6"/>
      <c r="P120" s="6"/>
      <c r="Q120" s="13"/>
      <c r="R120" s="6"/>
      <c r="S120" s="6"/>
      <c r="T120" s="6"/>
      <c r="U120" s="6"/>
      <c r="V120" s="6"/>
      <c r="W120" s="6"/>
      <c r="X120" s="6"/>
      <c r="Y120" s="6"/>
      <c r="Z120" s="13"/>
      <c r="AA120" s="6"/>
      <c r="AB120" s="6"/>
      <c r="AC120" s="6"/>
      <c r="AD120" s="6"/>
      <c r="AE120" s="6"/>
      <c r="AF120" s="6"/>
      <c r="AG120" s="6"/>
      <c r="AH120" s="6"/>
      <c r="AI120" s="6"/>
      <c r="AJ120" s="6"/>
      <c r="AK120" s="13"/>
      <c r="AL120" s="6"/>
      <c r="AM120" s="6"/>
      <c r="AN120" s="6"/>
      <c r="AO120" s="6"/>
      <c r="AP120" s="6"/>
      <c r="AQ120" s="6"/>
      <c r="AR120" s="6"/>
      <c r="AS120" s="6"/>
      <c r="AT120" s="6"/>
      <c r="AU120" s="6"/>
      <c r="AV120" s="6"/>
      <c r="AW120" s="6"/>
      <c r="AX120" s="13"/>
      <c r="AY120" s="6"/>
      <c r="AZ120" s="6"/>
      <c r="BA120" s="6"/>
      <c r="BB120" s="6"/>
      <c r="BC120" s="6"/>
      <c r="BD120" s="6"/>
      <c r="BE120" s="6"/>
      <c r="BF120" s="6"/>
      <c r="BG120" s="6"/>
      <c r="BH120" s="6"/>
      <c r="BI120" s="6"/>
      <c r="BJ120" s="6"/>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row>
    <row r="121" spans="1:121" x14ac:dyDescent="0.25">
      <c r="A121" s="6"/>
      <c r="B121" s="6"/>
      <c r="C121" s="6"/>
      <c r="D121" s="6"/>
      <c r="E121" s="6"/>
      <c r="F121" s="6"/>
      <c r="G121" s="13"/>
      <c r="H121" s="6"/>
      <c r="I121">
        <v>91</v>
      </c>
      <c r="J121" s="87">
        <f>_xlfn.POISSON.DIST(I121, '2. Probability Distributions'!$L$8, TRUE)</f>
        <v>0.99999999999853895</v>
      </c>
      <c r="K121" s="86">
        <f t="shared" si="1"/>
        <v>0.9999999999993765</v>
      </c>
      <c r="L121">
        <v>91</v>
      </c>
      <c r="M121" s="6"/>
      <c r="N121" s="6"/>
      <c r="O121" s="6"/>
      <c r="P121" s="6"/>
      <c r="Q121" s="13"/>
      <c r="R121" s="6"/>
      <c r="S121" s="6"/>
      <c r="T121" s="6"/>
      <c r="U121" s="6"/>
      <c r="V121" s="6"/>
      <c r="W121" s="6"/>
      <c r="X121" s="6"/>
      <c r="Y121" s="6"/>
      <c r="Z121" s="13"/>
      <c r="AA121" s="6"/>
      <c r="AB121" s="6"/>
      <c r="AC121" s="6"/>
      <c r="AD121" s="6"/>
      <c r="AE121" s="6"/>
      <c r="AF121" s="6"/>
      <c r="AG121" s="6"/>
      <c r="AH121" s="6"/>
      <c r="AI121" s="6"/>
      <c r="AJ121" s="6"/>
      <c r="AK121" s="13"/>
      <c r="AL121" s="6"/>
      <c r="AM121" s="6"/>
      <c r="AN121" s="6"/>
      <c r="AO121" s="6"/>
      <c r="AP121" s="6"/>
      <c r="AQ121" s="6"/>
      <c r="AR121" s="6"/>
      <c r="AS121" s="6"/>
      <c r="AT121" s="6"/>
      <c r="AU121" s="6"/>
      <c r="AV121" s="6"/>
      <c r="AW121" s="6"/>
      <c r="AX121" s="13"/>
      <c r="AY121" s="6"/>
      <c r="AZ121" s="6"/>
      <c r="BA121" s="6"/>
      <c r="BB121" s="6"/>
      <c r="BC121" s="6"/>
      <c r="BD121" s="6"/>
      <c r="BE121" s="6"/>
      <c r="BF121" s="6"/>
      <c r="BG121" s="6"/>
      <c r="BH121" s="6"/>
      <c r="BI121" s="6"/>
      <c r="BJ121" s="6"/>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row>
    <row r="122" spans="1:121" x14ac:dyDescent="0.25">
      <c r="A122" s="6"/>
      <c r="B122" s="6"/>
      <c r="C122" s="6"/>
      <c r="D122" s="6"/>
      <c r="E122" s="6"/>
      <c r="F122" s="6"/>
      <c r="G122" s="13"/>
      <c r="H122" s="6"/>
      <c r="I122">
        <v>92</v>
      </c>
      <c r="J122" s="87">
        <f>_xlfn.POISSON.DIST(I122, '2. Probability Distributions'!$L$8, TRUE)</f>
        <v>0.9999999999993765</v>
      </c>
      <c r="K122" s="86">
        <f t="shared" si="1"/>
        <v>0.99999999999973666</v>
      </c>
      <c r="L122">
        <v>92</v>
      </c>
      <c r="M122" s="6"/>
      <c r="N122" s="6"/>
      <c r="O122" s="6"/>
      <c r="P122" s="6"/>
      <c r="Q122" s="13"/>
      <c r="R122" s="6"/>
      <c r="S122" s="6"/>
      <c r="T122" s="6"/>
      <c r="U122" s="6"/>
      <c r="V122" s="6"/>
      <c r="W122" s="6"/>
      <c r="X122" s="6"/>
      <c r="Y122" s="6"/>
      <c r="Z122" s="13"/>
      <c r="AA122" s="6"/>
      <c r="AB122" s="6"/>
      <c r="AC122" s="6"/>
      <c r="AD122" s="6"/>
      <c r="AE122" s="6"/>
      <c r="AF122" s="6"/>
      <c r="AG122" s="6"/>
      <c r="AH122" s="6"/>
      <c r="AI122" s="6"/>
      <c r="AJ122" s="6"/>
      <c r="AK122" s="13"/>
      <c r="AL122" s="6"/>
      <c r="AM122" s="6"/>
      <c r="AN122" s="6"/>
      <c r="AO122" s="6"/>
      <c r="AP122" s="6"/>
      <c r="AQ122" s="6"/>
      <c r="AR122" s="6"/>
      <c r="AS122" s="6"/>
      <c r="AT122" s="6"/>
      <c r="AU122" s="6"/>
      <c r="AV122" s="6"/>
      <c r="AW122" s="6"/>
      <c r="AX122" s="13"/>
      <c r="AY122" s="6"/>
      <c r="AZ122" s="6"/>
      <c r="BA122" s="6"/>
      <c r="BB122" s="6"/>
      <c r="BC122" s="6"/>
      <c r="BD122" s="6"/>
      <c r="BE122" s="6"/>
      <c r="BF122" s="6"/>
      <c r="BG122" s="6"/>
      <c r="BH122" s="6"/>
      <c r="BI122" s="6"/>
      <c r="BJ122" s="6"/>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row>
    <row r="123" spans="1:121" x14ac:dyDescent="0.25">
      <c r="A123" s="6"/>
      <c r="B123" s="6"/>
      <c r="C123" s="6"/>
      <c r="D123" s="6"/>
      <c r="E123" s="6"/>
      <c r="F123" s="6"/>
      <c r="G123" s="13"/>
      <c r="H123" s="6"/>
      <c r="I123">
        <v>93</v>
      </c>
      <c r="J123" s="87">
        <f>_xlfn.POISSON.DIST(I123, '2. Probability Distributions'!$L$8, TRUE)</f>
        <v>0.99999999999973666</v>
      </c>
      <c r="K123" s="86">
        <f t="shared" si="1"/>
        <v>0.99999999999988987</v>
      </c>
      <c r="L123">
        <v>93</v>
      </c>
      <c r="M123" s="6"/>
      <c r="N123" s="6"/>
      <c r="O123" s="6"/>
      <c r="P123" s="6"/>
      <c r="Q123" s="13"/>
      <c r="R123" s="6"/>
      <c r="S123" s="6"/>
      <c r="T123" s="6"/>
      <c r="U123" s="6"/>
      <c r="V123" s="6"/>
      <c r="W123" s="6"/>
      <c r="X123" s="6"/>
      <c r="Y123" s="6"/>
      <c r="Z123" s="13"/>
      <c r="AA123" s="6"/>
      <c r="AB123" s="6"/>
      <c r="AC123" s="6"/>
      <c r="AD123" s="6"/>
      <c r="AE123" s="6"/>
      <c r="AF123" s="6"/>
      <c r="AG123" s="6"/>
      <c r="AH123" s="6"/>
      <c r="AI123" s="6"/>
      <c r="AJ123" s="6"/>
      <c r="AK123" s="13"/>
      <c r="AL123" s="6"/>
      <c r="AM123" s="6"/>
      <c r="AN123" s="6"/>
      <c r="AO123" s="6"/>
      <c r="AP123" s="6"/>
      <c r="AQ123" s="6"/>
      <c r="AR123" s="6"/>
      <c r="AS123" s="6"/>
      <c r="AT123" s="6"/>
      <c r="AU123" s="6"/>
      <c r="AV123" s="6"/>
      <c r="AW123" s="6"/>
      <c r="AX123" s="13"/>
      <c r="AY123" s="6"/>
      <c r="AZ123" s="6"/>
      <c r="BA123" s="6"/>
      <c r="BB123" s="6"/>
      <c r="BC123" s="6"/>
      <c r="BD123" s="6"/>
      <c r="BE123" s="6"/>
      <c r="BF123" s="6"/>
      <c r="BG123" s="6"/>
      <c r="BH123" s="6"/>
      <c r="BI123" s="6"/>
      <c r="BJ123" s="6"/>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row>
    <row r="124" spans="1:121" x14ac:dyDescent="0.25">
      <c r="A124" s="6"/>
      <c r="B124" s="6"/>
      <c r="C124" s="6"/>
      <c r="D124" s="6"/>
      <c r="E124" s="6"/>
      <c r="F124" s="6"/>
      <c r="G124" s="13"/>
      <c r="H124" s="6"/>
      <c r="I124">
        <v>94</v>
      </c>
      <c r="J124" s="87">
        <f>_xlfn.POISSON.DIST(I124, '2. Probability Distributions'!$L$8, TRUE)</f>
        <v>0.99999999999988987</v>
      </c>
      <c r="K124" s="86">
        <f t="shared" si="1"/>
        <v>0.99999999999995448</v>
      </c>
      <c r="L124">
        <v>94</v>
      </c>
      <c r="M124" s="6"/>
      <c r="N124" s="6"/>
      <c r="O124" s="6"/>
      <c r="P124" s="6"/>
      <c r="Q124" s="13"/>
      <c r="R124" s="6"/>
      <c r="S124" s="6"/>
      <c r="T124" s="6"/>
      <c r="U124" s="6"/>
      <c r="V124" s="6"/>
      <c r="W124" s="6"/>
      <c r="X124" s="6"/>
      <c r="Y124" s="6"/>
      <c r="Z124" s="13"/>
      <c r="AA124" s="6"/>
      <c r="AB124" s="6"/>
      <c r="AC124" s="6"/>
      <c r="AD124" s="6"/>
      <c r="AE124" s="6"/>
      <c r="AF124" s="6"/>
      <c r="AG124" s="6"/>
      <c r="AH124" s="6"/>
      <c r="AI124" s="6"/>
      <c r="AJ124" s="6"/>
      <c r="AK124" s="13"/>
      <c r="AL124" s="6"/>
      <c r="AM124" s="6"/>
      <c r="AN124" s="6"/>
      <c r="AO124" s="6"/>
      <c r="AP124" s="6"/>
      <c r="AQ124" s="6"/>
      <c r="AR124" s="6"/>
      <c r="AS124" s="6"/>
      <c r="AT124" s="6"/>
      <c r="AU124" s="6"/>
      <c r="AV124" s="6"/>
      <c r="AW124" s="6"/>
      <c r="AX124" s="13"/>
      <c r="AY124" s="6"/>
      <c r="AZ124" s="6"/>
      <c r="BA124" s="6"/>
      <c r="BB124" s="6"/>
      <c r="BC124" s="6"/>
      <c r="BD124" s="6"/>
      <c r="BE124" s="6"/>
      <c r="BF124" s="6"/>
      <c r="BG124" s="6"/>
      <c r="BH124" s="6"/>
      <c r="BI124" s="6"/>
      <c r="BJ124" s="6"/>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row>
    <row r="125" spans="1:121" x14ac:dyDescent="0.25">
      <c r="A125" s="6"/>
      <c r="B125" s="6"/>
      <c r="C125" s="6"/>
      <c r="D125" s="6"/>
      <c r="E125" s="6"/>
      <c r="F125" s="6"/>
      <c r="G125" s="13"/>
      <c r="H125" s="6"/>
      <c r="I125">
        <v>95</v>
      </c>
      <c r="J125" s="87">
        <f>_xlfn.POISSON.DIST(I125, '2. Probability Distributions'!$L$8, TRUE)</f>
        <v>0.99999999999995448</v>
      </c>
      <c r="K125" s="86">
        <f t="shared" si="1"/>
        <v>0.99999999999998135</v>
      </c>
      <c r="L125">
        <v>95</v>
      </c>
      <c r="M125" s="6"/>
      <c r="N125" s="6"/>
      <c r="O125" s="6"/>
      <c r="P125" s="6"/>
      <c r="Q125" s="13"/>
      <c r="R125" s="6"/>
      <c r="S125" s="6"/>
      <c r="T125" s="6"/>
      <c r="U125" s="6"/>
      <c r="V125" s="6"/>
      <c r="W125" s="6"/>
      <c r="X125" s="6"/>
      <c r="Y125" s="6"/>
      <c r="Z125" s="13"/>
      <c r="AA125" s="6"/>
      <c r="AB125" s="6"/>
      <c r="AC125" s="6"/>
      <c r="AD125" s="6"/>
      <c r="AE125" s="6"/>
      <c r="AF125" s="6"/>
      <c r="AG125" s="6"/>
      <c r="AH125" s="6"/>
      <c r="AI125" s="6"/>
      <c r="AJ125" s="6"/>
      <c r="AK125" s="13"/>
      <c r="AL125" s="6"/>
      <c r="AM125" s="6"/>
      <c r="AN125" s="6"/>
      <c r="AO125" s="6"/>
      <c r="AP125" s="6"/>
      <c r="AQ125" s="6"/>
      <c r="AR125" s="6"/>
      <c r="AS125" s="6"/>
      <c r="AT125" s="6"/>
      <c r="AU125" s="6"/>
      <c r="AV125" s="6"/>
      <c r="AW125" s="6"/>
      <c r="AX125" s="13"/>
      <c r="AY125" s="6"/>
      <c r="AZ125" s="6"/>
      <c r="BA125" s="6"/>
      <c r="BB125" s="6"/>
      <c r="BC125" s="6"/>
      <c r="BD125" s="6"/>
      <c r="BE125" s="6"/>
      <c r="BF125" s="6"/>
      <c r="BG125" s="6"/>
      <c r="BH125" s="6"/>
      <c r="BI125" s="6"/>
      <c r="BJ125" s="6"/>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row>
    <row r="126" spans="1:121" x14ac:dyDescent="0.25">
      <c r="A126" s="6"/>
      <c r="B126" s="6"/>
      <c r="C126" s="6"/>
      <c r="D126" s="6"/>
      <c r="E126" s="6"/>
      <c r="F126" s="6"/>
      <c r="G126" s="13"/>
      <c r="H126" s="6"/>
      <c r="I126">
        <v>96</v>
      </c>
      <c r="J126" s="87">
        <f>_xlfn.POISSON.DIST(I126, '2. Probability Distributions'!$L$8, TRUE)</f>
        <v>0.99999999999998135</v>
      </c>
      <c r="K126" s="86">
        <f t="shared" si="1"/>
        <v>0.99999999999999245</v>
      </c>
      <c r="L126">
        <v>96</v>
      </c>
      <c r="M126" s="6"/>
      <c r="N126" s="6"/>
      <c r="O126" s="6"/>
      <c r="P126" s="6"/>
      <c r="Q126" s="13"/>
      <c r="R126" s="6"/>
      <c r="S126" s="6"/>
      <c r="T126" s="6"/>
      <c r="U126" s="6"/>
      <c r="V126" s="6"/>
      <c r="W126" s="6"/>
      <c r="X126" s="6"/>
      <c r="Y126" s="6"/>
      <c r="Z126" s="13"/>
      <c r="AA126" s="6"/>
      <c r="AB126" s="6"/>
      <c r="AC126" s="6"/>
      <c r="AD126" s="6"/>
      <c r="AE126" s="6"/>
      <c r="AF126" s="6"/>
      <c r="AG126" s="6"/>
      <c r="AH126" s="6"/>
      <c r="AI126" s="6"/>
      <c r="AJ126" s="6"/>
      <c r="AK126" s="13"/>
      <c r="AL126" s="6"/>
      <c r="AM126" s="6"/>
      <c r="AN126" s="6"/>
      <c r="AO126" s="6"/>
      <c r="AP126" s="6"/>
      <c r="AQ126" s="6"/>
      <c r="AR126" s="6"/>
      <c r="AS126" s="6"/>
      <c r="AT126" s="6"/>
      <c r="AU126" s="6"/>
      <c r="AV126" s="6"/>
      <c r="AW126" s="6"/>
      <c r="AX126" s="13"/>
      <c r="AY126" s="6"/>
      <c r="AZ126" s="6"/>
      <c r="BA126" s="6"/>
      <c r="BB126" s="6"/>
      <c r="BC126" s="6"/>
      <c r="BD126" s="6"/>
      <c r="BE126" s="6"/>
      <c r="BF126" s="6"/>
      <c r="BG126" s="6"/>
      <c r="BH126" s="6"/>
      <c r="BI126" s="6"/>
      <c r="BJ126" s="6"/>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row>
    <row r="127" spans="1:121" x14ac:dyDescent="0.25">
      <c r="A127" s="6"/>
      <c r="B127" s="6"/>
      <c r="C127" s="6"/>
      <c r="D127" s="6"/>
      <c r="E127" s="6"/>
      <c r="F127" s="6"/>
      <c r="G127" s="13"/>
      <c r="H127" s="6"/>
      <c r="I127">
        <v>97</v>
      </c>
      <c r="J127" s="87">
        <f>_xlfn.POISSON.DIST(I127, '2. Probability Distributions'!$L$8, TRUE)</f>
        <v>0.99999999999999245</v>
      </c>
      <c r="K127" s="86">
        <f t="shared" si="1"/>
        <v>0.99999999999999689</v>
      </c>
      <c r="L127">
        <v>97</v>
      </c>
      <c r="M127" s="6"/>
      <c r="N127" s="6"/>
      <c r="O127" s="6"/>
      <c r="P127" s="6"/>
      <c r="Q127" s="13"/>
      <c r="R127" s="6"/>
      <c r="S127" s="6"/>
      <c r="T127" s="6"/>
      <c r="U127" s="6"/>
      <c r="V127" s="6"/>
      <c r="W127" s="6"/>
      <c r="X127" s="6"/>
      <c r="Y127" s="6"/>
      <c r="Z127" s="13"/>
      <c r="AA127" s="6"/>
      <c r="AB127" s="6"/>
      <c r="AC127" s="6"/>
      <c r="AD127" s="6"/>
      <c r="AE127" s="6"/>
      <c r="AF127" s="6"/>
      <c r="AG127" s="6"/>
      <c r="AH127" s="6"/>
      <c r="AI127" s="6"/>
      <c r="AJ127" s="6"/>
      <c r="AK127" s="13"/>
      <c r="AL127" s="6"/>
      <c r="AM127" s="6"/>
      <c r="AN127" s="6"/>
      <c r="AO127" s="6"/>
      <c r="AP127" s="6"/>
      <c r="AQ127" s="6"/>
      <c r="AR127" s="6"/>
      <c r="AS127" s="6"/>
      <c r="AT127" s="6"/>
      <c r="AU127" s="6"/>
      <c r="AV127" s="6"/>
      <c r="AW127" s="6"/>
      <c r="AX127" s="13"/>
      <c r="AY127" s="6"/>
      <c r="AZ127" s="6"/>
      <c r="BA127" s="6"/>
      <c r="BB127" s="6"/>
      <c r="BC127" s="6"/>
      <c r="BD127" s="6"/>
      <c r="BE127" s="6"/>
      <c r="BF127" s="6"/>
      <c r="BG127" s="6"/>
      <c r="BH127" s="6"/>
      <c r="BI127" s="6"/>
      <c r="BJ127" s="6"/>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row>
    <row r="128" spans="1:121" x14ac:dyDescent="0.25">
      <c r="A128" s="6"/>
      <c r="B128" s="6"/>
      <c r="C128" s="6"/>
      <c r="D128" s="6"/>
      <c r="E128" s="6"/>
      <c r="F128" s="6"/>
      <c r="G128" s="13"/>
      <c r="H128" s="6"/>
      <c r="I128">
        <v>98</v>
      </c>
      <c r="J128" s="87">
        <f>_xlfn.POISSON.DIST(I128, '2. Probability Distributions'!$L$8, TRUE)</f>
        <v>0.99999999999999689</v>
      </c>
      <c r="K128" s="86">
        <f t="shared" si="1"/>
        <v>0.99999999999999878</v>
      </c>
      <c r="L128">
        <v>98</v>
      </c>
      <c r="M128" s="6"/>
      <c r="N128" s="6"/>
      <c r="O128" s="6"/>
      <c r="P128" s="6"/>
      <c r="Q128" s="13"/>
      <c r="R128" s="6"/>
      <c r="S128" s="6"/>
      <c r="T128" s="6"/>
      <c r="U128" s="6"/>
      <c r="V128" s="6"/>
      <c r="W128" s="6"/>
      <c r="X128" s="6"/>
      <c r="Y128" s="6"/>
      <c r="Z128" s="13"/>
      <c r="AA128" s="6"/>
      <c r="AB128" s="6"/>
      <c r="AC128" s="6"/>
      <c r="AD128" s="6"/>
      <c r="AE128" s="6"/>
      <c r="AF128" s="6"/>
      <c r="AG128" s="6"/>
      <c r="AH128" s="6"/>
      <c r="AI128" s="6"/>
      <c r="AJ128" s="6"/>
      <c r="AK128" s="13"/>
      <c r="AL128" s="6"/>
      <c r="AM128" s="6"/>
      <c r="AN128" s="6"/>
      <c r="AO128" s="6"/>
      <c r="AP128" s="6"/>
      <c r="AQ128" s="6"/>
      <c r="AR128" s="6"/>
      <c r="AS128" s="6"/>
      <c r="AT128" s="6"/>
      <c r="AU128" s="6"/>
      <c r="AV128" s="6"/>
      <c r="AW128" s="6"/>
      <c r="AX128" s="13"/>
      <c r="AY128" s="6"/>
      <c r="AZ128" s="6"/>
      <c r="BA128" s="6"/>
      <c r="BB128" s="6"/>
      <c r="BC128" s="6"/>
      <c r="BD128" s="6"/>
      <c r="BE128" s="6"/>
      <c r="BF128" s="6"/>
      <c r="BG128" s="6"/>
      <c r="BH128" s="6"/>
      <c r="BI128" s="6"/>
      <c r="BJ128" s="6"/>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row>
    <row r="129" spans="1:121" x14ac:dyDescent="0.25">
      <c r="A129" s="6"/>
      <c r="B129" s="6"/>
      <c r="C129" s="6"/>
      <c r="D129" s="6"/>
      <c r="E129" s="6"/>
      <c r="F129" s="6"/>
      <c r="G129" s="13"/>
      <c r="H129" s="6"/>
      <c r="I129">
        <v>99</v>
      </c>
      <c r="J129" s="87">
        <f>_xlfn.POISSON.DIST(I129, '2. Probability Distributions'!$L$8, TRUE)</f>
        <v>0.99999999999999878</v>
      </c>
      <c r="K129" s="86">
        <f t="shared" si="1"/>
        <v>0.99999999999999956</v>
      </c>
      <c r="L129">
        <v>99</v>
      </c>
      <c r="M129" s="6"/>
      <c r="N129" s="6"/>
      <c r="O129" s="6"/>
      <c r="P129" s="6"/>
      <c r="Q129" s="13"/>
      <c r="R129" s="6"/>
      <c r="S129" s="6"/>
      <c r="T129" s="6"/>
      <c r="U129" s="6"/>
      <c r="V129" s="6"/>
      <c r="W129" s="6"/>
      <c r="X129" s="6"/>
      <c r="Y129" s="6"/>
      <c r="Z129" s="13"/>
      <c r="AA129" s="6"/>
      <c r="AB129" s="6"/>
      <c r="AC129" s="6"/>
      <c r="AD129" s="6"/>
      <c r="AE129" s="6"/>
      <c r="AF129" s="6"/>
      <c r="AG129" s="6"/>
      <c r="AH129" s="6"/>
      <c r="AI129" s="6"/>
      <c r="AJ129" s="6"/>
      <c r="AK129" s="13"/>
      <c r="AL129" s="6"/>
      <c r="AM129" s="6"/>
      <c r="AN129" s="6"/>
      <c r="AO129" s="6"/>
      <c r="AP129" s="6"/>
      <c r="AQ129" s="6"/>
      <c r="AR129" s="6"/>
      <c r="AS129" s="6"/>
      <c r="AT129" s="6"/>
      <c r="AU129" s="6"/>
      <c r="AV129" s="6"/>
      <c r="AW129" s="6"/>
      <c r="AX129" s="13"/>
      <c r="AY129" s="6"/>
      <c r="AZ129" s="6"/>
      <c r="BA129" s="6"/>
      <c r="BB129" s="6"/>
      <c r="BC129" s="6"/>
      <c r="BD129" s="6"/>
      <c r="BE129" s="6"/>
      <c r="BF129" s="6"/>
      <c r="BG129" s="6"/>
      <c r="BH129" s="6"/>
      <c r="BI129" s="6"/>
      <c r="BJ129" s="6"/>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row>
    <row r="130" spans="1:121" x14ac:dyDescent="0.25">
      <c r="A130" s="6"/>
      <c r="B130" s="6"/>
      <c r="C130" s="6"/>
      <c r="D130" s="6"/>
      <c r="E130" s="6"/>
      <c r="F130" s="6"/>
      <c r="G130" s="13"/>
      <c r="H130" s="6"/>
      <c r="I130">
        <v>100</v>
      </c>
      <c r="J130" s="87">
        <f>_xlfn.POISSON.DIST(I130, '2. Probability Distributions'!$L$8, TRUE)</f>
        <v>0.99999999999999956</v>
      </c>
      <c r="K130" s="86">
        <v>1</v>
      </c>
      <c r="L130">
        <v>100</v>
      </c>
      <c r="M130" s="6"/>
      <c r="N130" s="6"/>
      <c r="O130" s="6"/>
      <c r="P130" s="6"/>
      <c r="Q130" s="13"/>
      <c r="R130" s="6"/>
      <c r="S130" s="6"/>
      <c r="T130" s="6"/>
      <c r="U130" s="6"/>
      <c r="V130" s="6"/>
      <c r="W130" s="6"/>
      <c r="X130" s="6"/>
      <c r="Y130" s="6"/>
      <c r="Z130" s="13"/>
      <c r="AA130" s="6"/>
      <c r="AB130" s="6"/>
      <c r="AC130" s="6"/>
      <c r="AD130" s="6"/>
      <c r="AE130" s="6"/>
      <c r="AF130" s="6"/>
      <c r="AG130" s="6"/>
      <c r="AH130" s="6"/>
      <c r="AI130" s="6"/>
      <c r="AJ130" s="6"/>
      <c r="AK130" s="13"/>
      <c r="AL130" s="6"/>
      <c r="AM130" s="6"/>
      <c r="AN130" s="6"/>
      <c r="AO130" s="6"/>
      <c r="AP130" s="6"/>
      <c r="AQ130" s="6"/>
      <c r="AR130" s="6"/>
      <c r="AS130" s="6"/>
      <c r="AT130" s="6"/>
      <c r="AU130" s="6"/>
      <c r="AV130" s="6"/>
      <c r="AW130" s="6"/>
      <c r="AX130" s="13"/>
      <c r="AY130" s="6"/>
      <c r="AZ130" s="6"/>
      <c r="BA130" s="6"/>
      <c r="BB130" s="6"/>
      <c r="BC130" s="6"/>
      <c r="BD130" s="6"/>
      <c r="BE130" s="6"/>
      <c r="BF130" s="6"/>
      <c r="BG130" s="6"/>
      <c r="BH130" s="6"/>
      <c r="BI130" s="6"/>
      <c r="BJ130" s="6"/>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row>
    <row r="131" spans="1:121" x14ac:dyDescent="0.25">
      <c r="A131" s="6"/>
      <c r="B131" s="6"/>
      <c r="C131" s="6"/>
      <c r="D131" s="6"/>
      <c r="E131" s="6"/>
      <c r="F131" s="6"/>
      <c r="G131" s="13"/>
      <c r="H131" s="6"/>
      <c r="I131" s="6"/>
      <c r="J131" s="6"/>
      <c r="K131" s="6"/>
      <c r="L131" s="6"/>
      <c r="M131" s="6"/>
      <c r="N131" s="6"/>
      <c r="O131" s="6"/>
      <c r="P131" s="6"/>
      <c r="Q131" s="13"/>
      <c r="R131" s="6"/>
      <c r="S131" s="6"/>
      <c r="T131" s="6"/>
      <c r="U131" s="6"/>
      <c r="V131" s="6"/>
      <c r="W131" s="6"/>
      <c r="X131" s="6"/>
      <c r="Y131" s="6"/>
      <c r="Z131" s="13"/>
      <c r="AA131" s="6"/>
      <c r="AB131" s="6"/>
      <c r="AC131" s="6"/>
      <c r="AD131" s="6"/>
      <c r="AE131" s="6"/>
      <c r="AF131" s="6"/>
      <c r="AG131" s="6"/>
      <c r="AH131" s="6"/>
      <c r="AI131" s="6"/>
      <c r="AJ131" s="6"/>
      <c r="AK131" s="13"/>
      <c r="AL131" s="6"/>
      <c r="AM131" s="6"/>
      <c r="AN131" s="6"/>
      <c r="AO131" s="6"/>
      <c r="AP131" s="6"/>
      <c r="AQ131" s="6"/>
      <c r="AR131" s="6"/>
      <c r="AS131" s="6"/>
      <c r="AT131" s="6"/>
      <c r="AU131" s="6"/>
      <c r="AV131" s="6"/>
      <c r="AW131" s="6"/>
      <c r="AX131" s="13"/>
      <c r="AY131" s="6"/>
      <c r="AZ131" s="6"/>
      <c r="BA131" s="6"/>
      <c r="BB131" s="6"/>
      <c r="BC131" s="6"/>
      <c r="BD131" s="6"/>
      <c r="BE131" s="6"/>
      <c r="BF131" s="6"/>
      <c r="BG131" s="6"/>
      <c r="BH131" s="6"/>
      <c r="BI131" s="6"/>
      <c r="BJ131" s="6"/>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row>
    <row r="132" spans="1:121" x14ac:dyDescent="0.25">
      <c r="A132" s="6"/>
      <c r="B132" s="6"/>
      <c r="C132" s="6"/>
      <c r="D132" s="6"/>
      <c r="E132" s="6"/>
      <c r="F132" s="6"/>
      <c r="G132" s="13"/>
      <c r="H132" s="6"/>
      <c r="I132" s="6"/>
      <c r="J132" s="6"/>
      <c r="K132" s="6"/>
      <c r="L132" s="6"/>
      <c r="M132" s="6"/>
      <c r="N132" s="6"/>
      <c r="O132" s="6"/>
      <c r="P132" s="6"/>
      <c r="Q132" s="13"/>
      <c r="R132" s="6"/>
      <c r="S132" s="6"/>
      <c r="T132" s="6"/>
      <c r="U132" s="6"/>
      <c r="V132" s="6"/>
      <c r="W132" s="6"/>
      <c r="X132" s="6"/>
      <c r="Y132" s="6"/>
      <c r="Z132" s="13"/>
      <c r="AA132" s="6"/>
      <c r="AB132" s="6"/>
      <c r="AC132" s="6"/>
      <c r="AD132" s="6"/>
      <c r="AE132" s="6"/>
      <c r="AF132" s="6"/>
      <c r="AG132" s="6"/>
      <c r="AH132" s="6"/>
      <c r="AI132" s="6"/>
      <c r="AJ132" s="6"/>
      <c r="AK132" s="13"/>
      <c r="AL132" s="6"/>
      <c r="AM132" s="6"/>
      <c r="AN132" s="6"/>
      <c r="AO132" s="6"/>
      <c r="AP132" s="6"/>
      <c r="AQ132" s="6"/>
      <c r="AR132" s="6"/>
      <c r="AS132" s="6"/>
      <c r="AT132" s="6"/>
      <c r="AU132" s="6"/>
      <c r="AV132" s="6"/>
      <c r="AW132" s="6"/>
      <c r="AX132" s="13"/>
      <c r="AY132" s="6"/>
      <c r="AZ132" s="6"/>
      <c r="BA132" s="6"/>
      <c r="BB132" s="6"/>
      <c r="BC132" s="6"/>
      <c r="BD132" s="6"/>
      <c r="BE132" s="6"/>
      <c r="BF132" s="6"/>
      <c r="BG132" s="6"/>
      <c r="BH132" s="6"/>
      <c r="BI132" s="6"/>
      <c r="BJ132" s="6"/>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row>
    <row r="133" spans="1:121" x14ac:dyDescent="0.25">
      <c r="A133" s="6"/>
      <c r="B133" s="6"/>
      <c r="C133" s="6"/>
      <c r="D133" s="6"/>
      <c r="E133" s="6"/>
      <c r="F133" s="6"/>
      <c r="G133" s="13"/>
      <c r="H133" s="6"/>
      <c r="I133" s="6"/>
      <c r="J133" s="6"/>
      <c r="K133" s="6"/>
      <c r="L133" s="6"/>
      <c r="M133" s="6"/>
      <c r="N133" s="6"/>
      <c r="O133" s="6"/>
      <c r="P133" s="6"/>
      <c r="Q133" s="13"/>
      <c r="R133" s="6"/>
      <c r="S133" s="6"/>
      <c r="T133" s="6"/>
      <c r="U133" s="6"/>
      <c r="V133" s="6"/>
      <c r="W133" s="6"/>
      <c r="X133" s="6"/>
      <c r="Y133" s="6"/>
      <c r="Z133" s="13"/>
      <c r="AA133" s="6"/>
      <c r="AB133" s="6"/>
      <c r="AC133" s="6"/>
      <c r="AD133" s="6"/>
      <c r="AE133" s="6"/>
      <c r="AF133" s="6"/>
      <c r="AG133" s="6"/>
      <c r="AH133" s="6"/>
      <c r="AI133" s="6"/>
      <c r="AJ133" s="6"/>
      <c r="AK133" s="13"/>
      <c r="AL133" s="6"/>
      <c r="AM133" s="6"/>
      <c r="AN133" s="6"/>
      <c r="AO133" s="6"/>
      <c r="AP133" s="6"/>
      <c r="AQ133" s="6"/>
      <c r="AR133" s="6"/>
      <c r="AS133" s="6"/>
      <c r="AT133" s="6"/>
      <c r="AU133" s="6"/>
      <c r="AV133" s="6"/>
      <c r="AW133" s="6"/>
      <c r="AX133" s="13"/>
      <c r="AY133" s="6"/>
      <c r="AZ133" s="6"/>
      <c r="BA133" s="6"/>
      <c r="BB133" s="6"/>
      <c r="BC133" s="6"/>
      <c r="BD133" s="6"/>
      <c r="BE133" s="6"/>
      <c r="BF133" s="6"/>
      <c r="BG133" s="6"/>
      <c r="BH133" s="6"/>
      <c r="BI133" s="6"/>
      <c r="BJ133" s="6"/>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row>
    <row r="134" spans="1:121" x14ac:dyDescent="0.25">
      <c r="A134" s="6"/>
      <c r="B134" s="6"/>
      <c r="C134" s="6"/>
      <c r="D134" s="6"/>
      <c r="E134" s="6"/>
      <c r="F134" s="6"/>
      <c r="G134" s="13"/>
      <c r="H134" s="6"/>
      <c r="I134" s="6"/>
      <c r="J134" s="6"/>
      <c r="K134" s="6"/>
      <c r="L134" s="6"/>
      <c r="M134" s="6"/>
      <c r="N134" s="6"/>
      <c r="O134" s="6"/>
      <c r="P134" s="6"/>
      <c r="Q134" s="13"/>
      <c r="R134" s="6"/>
      <c r="S134" s="6"/>
      <c r="T134" s="6"/>
      <c r="U134" s="6"/>
      <c r="V134" s="6"/>
      <c r="W134" s="6"/>
      <c r="X134" s="6"/>
      <c r="Y134" s="6"/>
      <c r="Z134" s="13"/>
      <c r="AA134" s="6"/>
      <c r="AB134" s="6"/>
      <c r="AC134" s="6"/>
      <c r="AD134" s="6"/>
      <c r="AE134" s="6"/>
      <c r="AF134" s="6"/>
      <c r="AG134" s="6"/>
      <c r="AH134" s="6"/>
      <c r="AI134" s="6"/>
      <c r="AJ134" s="6"/>
      <c r="AK134" s="13"/>
      <c r="AL134" s="6"/>
      <c r="AM134" s="6"/>
      <c r="AN134" s="6"/>
      <c r="AO134" s="6"/>
      <c r="AP134" s="6"/>
      <c r="AQ134" s="6"/>
      <c r="AR134" s="6"/>
      <c r="AS134" s="6"/>
      <c r="AT134" s="6"/>
      <c r="AU134" s="6"/>
      <c r="AV134" s="6"/>
      <c r="AW134" s="6"/>
      <c r="AX134" s="13"/>
      <c r="AY134" s="6"/>
      <c r="AZ134" s="6"/>
      <c r="BA134" s="6"/>
      <c r="BB134" s="6"/>
      <c r="BC134" s="6"/>
      <c r="BD134" s="6"/>
      <c r="BE134" s="6"/>
      <c r="BF134" s="6"/>
      <c r="BG134" s="6"/>
      <c r="BH134" s="6"/>
      <c r="BI134" s="6"/>
      <c r="BJ134" s="6"/>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row>
    <row r="135" spans="1:121" x14ac:dyDescent="0.25">
      <c r="A135" s="6"/>
      <c r="B135" s="6"/>
      <c r="C135" s="6"/>
      <c r="D135" s="6"/>
      <c r="E135" s="6"/>
      <c r="F135" s="6"/>
      <c r="G135" s="13"/>
      <c r="H135" s="6"/>
      <c r="I135" s="6"/>
      <c r="J135" s="6"/>
      <c r="K135" s="6"/>
      <c r="L135" s="6"/>
      <c r="M135" s="6"/>
      <c r="N135" s="6"/>
      <c r="O135" s="6"/>
      <c r="P135" s="6"/>
      <c r="Q135" s="13"/>
      <c r="R135" s="6"/>
      <c r="S135" s="6"/>
      <c r="T135" s="6"/>
      <c r="U135" s="6"/>
      <c r="V135" s="6"/>
      <c r="W135" s="6"/>
      <c r="X135" s="6"/>
      <c r="Y135" s="6"/>
      <c r="Z135" s="13"/>
      <c r="AA135" s="6"/>
      <c r="AB135" s="6"/>
      <c r="AC135" s="6"/>
      <c r="AD135" s="6"/>
      <c r="AE135" s="6"/>
      <c r="AF135" s="6"/>
      <c r="AG135" s="6"/>
      <c r="AH135" s="6"/>
      <c r="AI135" s="6"/>
      <c r="AJ135" s="6"/>
      <c r="AK135" s="13"/>
      <c r="AL135" s="6"/>
      <c r="AM135" s="6"/>
      <c r="AN135" s="6"/>
      <c r="AO135" s="6"/>
      <c r="AP135" s="6"/>
      <c r="AQ135" s="6"/>
      <c r="AR135" s="6"/>
      <c r="AS135" s="6"/>
      <c r="AT135" s="6"/>
      <c r="AU135" s="6"/>
      <c r="AV135" s="6"/>
      <c r="AW135" s="6"/>
      <c r="AX135" s="13"/>
      <c r="AY135" s="6"/>
      <c r="AZ135" s="6"/>
      <c r="BA135" s="6"/>
      <c r="BB135" s="6"/>
      <c r="BC135" s="6"/>
      <c r="BD135" s="6"/>
      <c r="BE135" s="6"/>
      <c r="BF135" s="6"/>
      <c r="BG135" s="6"/>
      <c r="BH135" s="6"/>
      <c r="BI135" s="6"/>
      <c r="BJ135" s="6"/>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row>
    <row r="136" spans="1:121" x14ac:dyDescent="0.25">
      <c r="A136" s="6"/>
      <c r="B136" s="6"/>
      <c r="C136" s="6"/>
      <c r="D136" s="6"/>
      <c r="E136" s="6"/>
      <c r="F136" s="6"/>
      <c r="G136" s="13"/>
      <c r="H136" s="6"/>
      <c r="I136" s="6"/>
      <c r="J136" s="6"/>
      <c r="K136" s="6"/>
      <c r="L136" s="6"/>
      <c r="M136" s="6"/>
      <c r="N136" s="6"/>
      <c r="O136" s="6"/>
      <c r="P136" s="6"/>
      <c r="Q136" s="13"/>
      <c r="R136" s="6"/>
      <c r="S136" s="6"/>
      <c r="T136" s="6"/>
      <c r="U136" s="6"/>
      <c r="V136" s="6"/>
      <c r="W136" s="6"/>
      <c r="X136" s="6"/>
      <c r="Y136" s="6"/>
      <c r="Z136" s="13"/>
      <c r="AA136" s="6"/>
      <c r="AB136" s="6"/>
      <c r="AC136" s="6"/>
      <c r="AD136" s="6"/>
      <c r="AE136" s="6"/>
      <c r="AF136" s="6"/>
      <c r="AG136" s="6"/>
      <c r="AH136" s="6"/>
      <c r="AI136" s="6"/>
      <c r="AJ136" s="6"/>
      <c r="AK136" s="13"/>
      <c r="AL136" s="6"/>
      <c r="AM136" s="6"/>
      <c r="AN136" s="6"/>
      <c r="AO136" s="6"/>
      <c r="AP136" s="6"/>
      <c r="AQ136" s="6"/>
      <c r="AR136" s="6"/>
      <c r="AS136" s="6"/>
      <c r="AT136" s="6"/>
      <c r="AU136" s="6"/>
      <c r="AV136" s="6"/>
      <c r="AW136" s="6"/>
      <c r="AX136" s="13"/>
      <c r="AY136" s="6"/>
      <c r="AZ136" s="6"/>
      <c r="BA136" s="6"/>
      <c r="BB136" s="6"/>
      <c r="BC136" s="6"/>
      <c r="BD136" s="6"/>
      <c r="BE136" s="6"/>
      <c r="BF136" s="6"/>
      <c r="BG136" s="6"/>
      <c r="BH136" s="6"/>
      <c r="BI136" s="6"/>
      <c r="BJ136" s="6"/>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row>
    <row r="137" spans="1:121" x14ac:dyDescent="0.25">
      <c r="A137" s="6"/>
      <c r="B137" s="6"/>
      <c r="C137" s="6"/>
      <c r="D137" s="6"/>
      <c r="E137" s="6"/>
      <c r="F137" s="6"/>
      <c r="G137" s="13"/>
      <c r="H137" s="6"/>
      <c r="I137" s="6"/>
      <c r="J137" s="6"/>
      <c r="K137" s="6"/>
      <c r="L137" s="6"/>
      <c r="M137" s="6"/>
      <c r="N137" s="6"/>
      <c r="O137" s="6"/>
      <c r="P137" s="6"/>
      <c r="Q137" s="13"/>
      <c r="R137" s="6"/>
      <c r="S137" s="6"/>
      <c r="T137" s="6"/>
      <c r="U137" s="6"/>
      <c r="V137" s="6"/>
      <c r="W137" s="6"/>
      <c r="X137" s="6"/>
      <c r="Y137" s="6"/>
      <c r="Z137" s="13"/>
      <c r="AA137" s="6"/>
      <c r="AB137" s="6"/>
      <c r="AC137" s="6"/>
      <c r="AD137" s="6"/>
      <c r="AE137" s="6"/>
      <c r="AF137" s="6"/>
      <c r="AG137" s="6"/>
      <c r="AH137" s="6"/>
      <c r="AI137" s="6"/>
      <c r="AJ137" s="6"/>
      <c r="AK137" s="13"/>
      <c r="AL137" s="6"/>
      <c r="AM137" s="6"/>
      <c r="AN137" s="6"/>
      <c r="AO137" s="6"/>
      <c r="AP137" s="6"/>
      <c r="AQ137" s="6"/>
      <c r="AR137" s="6"/>
      <c r="AS137" s="6"/>
      <c r="AT137" s="6"/>
      <c r="AU137" s="6"/>
      <c r="AV137" s="6"/>
      <c r="AW137" s="6"/>
      <c r="AX137" s="13"/>
      <c r="AY137" s="6"/>
      <c r="AZ137" s="6"/>
      <c r="BA137" s="6"/>
      <c r="BB137" s="6"/>
      <c r="BC137" s="6"/>
      <c r="BD137" s="6"/>
      <c r="BE137" s="6"/>
      <c r="BF137" s="6"/>
      <c r="BG137" s="6"/>
      <c r="BH137" s="6"/>
      <c r="BI137" s="6"/>
      <c r="BJ137" s="6"/>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row>
    <row r="138" spans="1:121" x14ac:dyDescent="0.25">
      <c r="A138" s="6"/>
      <c r="B138" s="6"/>
      <c r="C138" s="6"/>
      <c r="D138" s="6"/>
      <c r="E138" s="6"/>
      <c r="F138" s="6"/>
      <c r="G138" s="13"/>
      <c r="H138" s="6"/>
      <c r="I138" s="6"/>
      <c r="J138" s="6"/>
      <c r="K138" s="6"/>
      <c r="L138" s="6"/>
      <c r="M138" s="6"/>
      <c r="N138" s="6"/>
      <c r="O138" s="6"/>
      <c r="P138" s="6"/>
      <c r="Q138" s="13"/>
      <c r="R138" s="6"/>
      <c r="S138" s="6"/>
      <c r="T138" s="6"/>
      <c r="U138" s="6"/>
      <c r="V138" s="6"/>
      <c r="W138" s="6"/>
      <c r="X138" s="6"/>
      <c r="Y138" s="6"/>
      <c r="Z138" s="13"/>
      <c r="AA138" s="6"/>
      <c r="AB138" s="6"/>
      <c r="AC138" s="6"/>
      <c r="AD138" s="6"/>
      <c r="AE138" s="6"/>
      <c r="AF138" s="6"/>
      <c r="AG138" s="6"/>
      <c r="AH138" s="6"/>
      <c r="AI138" s="6"/>
      <c r="AJ138" s="6"/>
      <c r="AK138" s="13"/>
      <c r="AL138" s="6"/>
      <c r="AM138" s="6"/>
      <c r="AN138" s="6"/>
      <c r="AO138" s="6"/>
      <c r="AP138" s="6"/>
      <c r="AQ138" s="6"/>
      <c r="AR138" s="6"/>
      <c r="AS138" s="6"/>
      <c r="AT138" s="6"/>
      <c r="AU138" s="6"/>
      <c r="AV138" s="6"/>
      <c r="AW138" s="6"/>
      <c r="AX138" s="13"/>
      <c r="AY138" s="6"/>
      <c r="AZ138" s="6"/>
      <c r="BA138" s="6"/>
      <c r="BB138" s="6"/>
      <c r="BC138" s="6"/>
      <c r="BD138" s="6"/>
      <c r="BE138" s="6"/>
      <c r="BF138" s="6"/>
      <c r="BG138" s="6"/>
      <c r="BH138" s="6"/>
      <c r="BI138" s="6"/>
      <c r="BJ138" s="6"/>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row>
    <row r="139" spans="1:121" x14ac:dyDescent="0.25">
      <c r="A139" s="6"/>
      <c r="B139" s="6"/>
      <c r="C139" s="6"/>
      <c r="D139" s="6"/>
      <c r="E139" s="6"/>
      <c r="F139" s="6"/>
      <c r="G139" s="13"/>
      <c r="H139" s="6"/>
      <c r="I139" s="6"/>
      <c r="J139" s="6"/>
      <c r="K139" s="6"/>
      <c r="L139" s="6"/>
      <c r="M139" s="6"/>
      <c r="N139" s="6"/>
      <c r="O139" s="6"/>
      <c r="P139" s="6"/>
      <c r="Q139" s="13"/>
      <c r="R139" s="6"/>
      <c r="S139" s="6"/>
      <c r="T139" s="6"/>
      <c r="U139" s="6"/>
      <c r="V139" s="6"/>
      <c r="W139" s="6"/>
      <c r="X139" s="6"/>
      <c r="Y139" s="6"/>
      <c r="Z139" s="13"/>
      <c r="AA139" s="6"/>
      <c r="AB139" s="6"/>
      <c r="AC139" s="6"/>
      <c r="AD139" s="6"/>
      <c r="AE139" s="6"/>
      <c r="AF139" s="6"/>
      <c r="AG139" s="6"/>
      <c r="AH139" s="6"/>
      <c r="AI139" s="6"/>
      <c r="AJ139" s="6"/>
      <c r="AK139" s="13"/>
      <c r="AL139" s="6"/>
      <c r="AM139" s="6"/>
      <c r="AN139" s="6"/>
      <c r="AO139" s="6"/>
      <c r="AP139" s="6"/>
      <c r="AQ139" s="6"/>
      <c r="AR139" s="6"/>
      <c r="AS139" s="6"/>
      <c r="AT139" s="6"/>
      <c r="AU139" s="6"/>
      <c r="AV139" s="6"/>
      <c r="AW139" s="6"/>
      <c r="AX139" s="13"/>
      <c r="AY139" s="6"/>
      <c r="AZ139" s="6"/>
      <c r="BA139" s="6"/>
      <c r="BB139" s="6"/>
      <c r="BC139" s="6"/>
      <c r="BD139" s="6"/>
      <c r="BE139" s="6"/>
      <c r="BF139" s="6"/>
      <c r="BG139" s="6"/>
      <c r="BH139" s="6"/>
      <c r="BI139" s="6"/>
      <c r="BJ139" s="6"/>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row>
    <row r="140" spans="1:121" x14ac:dyDescent="0.25">
      <c r="A140" s="6"/>
      <c r="B140" s="6"/>
      <c r="C140" s="6"/>
      <c r="D140" s="6"/>
      <c r="E140" s="6"/>
      <c r="F140" s="6"/>
      <c r="G140" s="13"/>
      <c r="H140" s="6"/>
      <c r="I140" s="6"/>
      <c r="J140" s="6"/>
      <c r="K140" s="6"/>
      <c r="L140" s="6"/>
      <c r="M140" s="6"/>
      <c r="N140" s="6"/>
      <c r="O140" s="6"/>
      <c r="P140" s="6"/>
      <c r="Q140" s="13"/>
      <c r="R140" s="6"/>
      <c r="S140" s="6"/>
      <c r="T140" s="6"/>
      <c r="U140" s="6"/>
      <c r="V140" s="6"/>
      <c r="W140" s="6"/>
      <c r="X140" s="6"/>
      <c r="Y140" s="6"/>
      <c r="Z140" s="13"/>
      <c r="AA140" s="6"/>
      <c r="AB140" s="6"/>
      <c r="AC140" s="6"/>
      <c r="AD140" s="6"/>
      <c r="AE140" s="6"/>
      <c r="AF140" s="6"/>
      <c r="AG140" s="6"/>
      <c r="AH140" s="6"/>
      <c r="AI140" s="6"/>
      <c r="AJ140" s="6"/>
      <c r="AK140" s="13"/>
      <c r="AL140" s="6"/>
      <c r="AM140" s="6"/>
      <c r="AN140" s="6"/>
      <c r="AO140" s="6"/>
      <c r="AP140" s="6"/>
      <c r="AQ140" s="6"/>
      <c r="AR140" s="6"/>
      <c r="AS140" s="6"/>
      <c r="AT140" s="6"/>
      <c r="AU140" s="6"/>
      <c r="AV140" s="6"/>
      <c r="AW140" s="6"/>
      <c r="AX140" s="13"/>
      <c r="AY140" s="6"/>
      <c r="AZ140" s="6"/>
      <c r="BA140" s="6"/>
      <c r="BB140" s="6"/>
      <c r="BC140" s="6"/>
      <c r="BD140" s="6"/>
      <c r="BE140" s="6"/>
      <c r="BF140" s="6"/>
      <c r="BG140" s="6"/>
      <c r="BH140" s="6"/>
      <c r="BI140" s="6"/>
      <c r="BJ140" s="6"/>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row>
    <row r="141" spans="1:121" x14ac:dyDescent="0.25">
      <c r="A141" s="6"/>
      <c r="B141" s="6"/>
      <c r="C141" s="6"/>
      <c r="D141" s="6"/>
      <c r="E141" s="6"/>
      <c r="F141" s="6"/>
      <c r="G141" s="13"/>
      <c r="H141" s="6"/>
      <c r="I141" s="6"/>
      <c r="J141" s="6"/>
      <c r="K141" s="6"/>
      <c r="L141" s="6"/>
      <c r="M141" s="6"/>
      <c r="N141" s="6"/>
      <c r="O141" s="6"/>
      <c r="P141" s="6"/>
      <c r="Q141" s="13"/>
      <c r="R141" s="6"/>
      <c r="S141" s="6"/>
      <c r="T141" s="6"/>
      <c r="U141" s="6"/>
      <c r="V141" s="6"/>
      <c r="W141" s="6"/>
      <c r="X141" s="6"/>
      <c r="Y141" s="6"/>
      <c r="Z141" s="13"/>
      <c r="AA141" s="6"/>
      <c r="AB141" s="6"/>
      <c r="AC141" s="6"/>
      <c r="AD141" s="6"/>
      <c r="AE141" s="6"/>
      <c r="AF141" s="6"/>
      <c r="AG141" s="6"/>
      <c r="AH141" s="6"/>
      <c r="AI141" s="6"/>
      <c r="AJ141" s="6"/>
      <c r="AK141" s="13"/>
      <c r="AL141" s="6"/>
      <c r="AM141" s="6"/>
      <c r="AN141" s="6"/>
      <c r="AO141" s="6"/>
      <c r="AP141" s="6"/>
      <c r="AQ141" s="6"/>
      <c r="AR141" s="6"/>
      <c r="AS141" s="6"/>
      <c r="AT141" s="6"/>
      <c r="AU141" s="6"/>
      <c r="AV141" s="6"/>
      <c r="AW141" s="6"/>
      <c r="AX141" s="13"/>
      <c r="AY141" s="6"/>
      <c r="AZ141" s="6"/>
      <c r="BA141" s="6"/>
      <c r="BB141" s="6"/>
      <c r="BC141" s="6"/>
      <c r="BD141" s="6"/>
      <c r="BE141" s="6"/>
      <c r="BF141" s="6"/>
      <c r="BG141" s="6"/>
      <c r="BH141" s="6"/>
      <c r="BI141" s="6"/>
      <c r="BJ141" s="6"/>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row>
    <row r="142" spans="1:121" x14ac:dyDescent="0.25">
      <c r="A142" s="6"/>
      <c r="B142" s="6"/>
      <c r="C142" s="6"/>
      <c r="D142" s="6"/>
      <c r="E142" s="6"/>
      <c r="F142" s="6"/>
      <c r="G142" s="13"/>
      <c r="H142" s="6"/>
      <c r="I142" s="6"/>
      <c r="J142" s="6"/>
      <c r="K142" s="6"/>
      <c r="L142" s="6"/>
      <c r="M142" s="6"/>
      <c r="N142" s="6"/>
      <c r="O142" s="6"/>
      <c r="P142" s="6"/>
      <c r="Q142" s="13"/>
      <c r="R142" s="6"/>
      <c r="S142" s="6"/>
      <c r="T142" s="6"/>
      <c r="U142" s="6"/>
      <c r="V142" s="6"/>
      <c r="W142" s="6"/>
      <c r="X142" s="6"/>
      <c r="Y142" s="6"/>
      <c r="Z142" s="13"/>
      <c r="AA142" s="6"/>
      <c r="AB142" s="6"/>
      <c r="AC142" s="6"/>
      <c r="AD142" s="6"/>
      <c r="AE142" s="6"/>
      <c r="AF142" s="6"/>
      <c r="AG142" s="6"/>
      <c r="AH142" s="6"/>
      <c r="AI142" s="6"/>
      <c r="AJ142" s="6"/>
      <c r="AK142" s="13"/>
      <c r="AL142" s="6"/>
      <c r="AM142" s="6"/>
      <c r="AN142" s="6"/>
      <c r="AO142" s="6"/>
      <c r="AP142" s="6"/>
      <c r="AQ142" s="6"/>
      <c r="AR142" s="6"/>
      <c r="AS142" s="6"/>
      <c r="AT142" s="6"/>
      <c r="AU142" s="6"/>
      <c r="AV142" s="6"/>
      <c r="AW142" s="6"/>
      <c r="AX142" s="13"/>
      <c r="AY142" s="6"/>
      <c r="AZ142" s="6"/>
      <c r="BA142" s="6"/>
      <c r="BB142" s="6"/>
      <c r="BC142" s="6"/>
      <c r="BD142" s="6"/>
      <c r="BE142" s="6"/>
      <c r="BF142" s="6"/>
      <c r="BG142" s="6"/>
      <c r="BH142" s="6"/>
      <c r="BI142" s="6"/>
      <c r="BJ142" s="6"/>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row>
    <row r="143" spans="1:121" x14ac:dyDescent="0.25">
      <c r="A143" s="6"/>
      <c r="B143" s="6"/>
      <c r="C143" s="6"/>
      <c r="D143" s="6"/>
      <c r="E143" s="6"/>
      <c r="F143" s="6"/>
      <c r="G143" s="13"/>
      <c r="H143" s="6"/>
      <c r="I143" s="6"/>
      <c r="J143" s="6"/>
      <c r="K143" s="6"/>
      <c r="L143" s="6"/>
      <c r="M143" s="6"/>
      <c r="N143" s="6"/>
      <c r="O143" s="6"/>
      <c r="P143" s="6"/>
      <c r="Q143" s="13"/>
      <c r="R143" s="6"/>
      <c r="S143" s="6"/>
      <c r="T143" s="6"/>
      <c r="U143" s="6"/>
      <c r="V143" s="6"/>
      <c r="W143" s="6"/>
      <c r="X143" s="6"/>
      <c r="Y143" s="6"/>
      <c r="Z143" s="13"/>
      <c r="AA143" s="6"/>
      <c r="AB143" s="6"/>
      <c r="AC143" s="6"/>
      <c r="AD143" s="6"/>
      <c r="AE143" s="6"/>
      <c r="AF143" s="6"/>
      <c r="AG143" s="6"/>
      <c r="AH143" s="6"/>
      <c r="AI143" s="6"/>
      <c r="AJ143" s="6"/>
      <c r="AK143" s="13"/>
      <c r="AL143" s="6"/>
      <c r="AM143" s="6"/>
      <c r="AN143" s="6"/>
      <c r="AO143" s="6"/>
      <c r="AP143" s="6"/>
      <c r="AQ143" s="6"/>
      <c r="AR143" s="6"/>
      <c r="AS143" s="6"/>
      <c r="AT143" s="6"/>
      <c r="AU143" s="6"/>
      <c r="AV143" s="6"/>
      <c r="AW143" s="6"/>
      <c r="AX143" s="13"/>
      <c r="AY143" s="6"/>
      <c r="AZ143" s="6"/>
      <c r="BA143" s="6"/>
      <c r="BB143" s="6"/>
      <c r="BC143" s="6"/>
      <c r="BD143" s="6"/>
      <c r="BE143" s="6"/>
      <c r="BF143" s="6"/>
      <c r="BG143" s="6"/>
      <c r="BH143" s="6"/>
      <c r="BI143" s="6"/>
      <c r="BJ143" s="6"/>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row>
    <row r="144" spans="1:121" x14ac:dyDescent="0.25">
      <c r="A144" s="6"/>
      <c r="B144" s="6"/>
      <c r="C144" s="6"/>
      <c r="D144" s="6"/>
      <c r="E144" s="6"/>
      <c r="F144" s="6"/>
      <c r="G144" s="13"/>
      <c r="H144" s="6"/>
      <c r="I144" s="6"/>
      <c r="J144" s="6"/>
      <c r="K144" s="6"/>
      <c r="L144" s="6"/>
      <c r="M144" s="6"/>
      <c r="N144" s="6"/>
      <c r="O144" s="6"/>
      <c r="P144" s="6"/>
      <c r="Q144" s="13"/>
      <c r="R144" s="6"/>
      <c r="S144" s="6"/>
      <c r="T144" s="6"/>
      <c r="U144" s="6"/>
      <c r="V144" s="6"/>
      <c r="W144" s="6"/>
      <c r="X144" s="6"/>
      <c r="Y144" s="6"/>
      <c r="Z144" s="13"/>
      <c r="AA144" s="6"/>
      <c r="AB144" s="6"/>
      <c r="AC144" s="6"/>
      <c r="AD144" s="6"/>
      <c r="AE144" s="6"/>
      <c r="AF144" s="6"/>
      <c r="AG144" s="6"/>
      <c r="AH144" s="6"/>
      <c r="AI144" s="6"/>
      <c r="AJ144" s="6"/>
      <c r="AK144" s="13"/>
      <c r="AL144" s="6"/>
      <c r="AM144" s="6"/>
      <c r="AN144" s="6"/>
      <c r="AO144" s="6"/>
      <c r="AP144" s="6"/>
      <c r="AQ144" s="6"/>
      <c r="AR144" s="6"/>
      <c r="AS144" s="6"/>
      <c r="AT144" s="6"/>
      <c r="AU144" s="6"/>
      <c r="AV144" s="6"/>
      <c r="AW144" s="6"/>
      <c r="AX144" s="13"/>
      <c r="AY144" s="6"/>
      <c r="AZ144" s="6"/>
      <c r="BA144" s="6"/>
      <c r="BB144" s="6"/>
      <c r="BC144" s="6"/>
      <c r="BD144" s="6"/>
      <c r="BE144" s="6"/>
      <c r="BF144" s="6"/>
      <c r="BG144" s="6"/>
      <c r="BH144" s="6"/>
      <c r="BI144" s="6"/>
      <c r="BJ144" s="6"/>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row>
    <row r="145" spans="1:121" x14ac:dyDescent="0.25">
      <c r="A145" s="6"/>
      <c r="B145" s="6"/>
      <c r="C145" s="6"/>
      <c r="D145" s="6"/>
      <c r="E145" s="6"/>
      <c r="F145" s="6"/>
      <c r="G145" s="13"/>
      <c r="H145" s="6"/>
      <c r="I145" s="6"/>
      <c r="J145" s="6"/>
      <c r="K145" s="6"/>
      <c r="L145" s="6"/>
      <c r="M145" s="6"/>
      <c r="N145" s="6"/>
      <c r="O145" s="6"/>
      <c r="P145" s="6"/>
      <c r="Q145" s="13"/>
      <c r="R145" s="6"/>
      <c r="S145" s="6"/>
      <c r="T145" s="6"/>
      <c r="U145" s="6"/>
      <c r="V145" s="6"/>
      <c r="W145" s="6"/>
      <c r="X145" s="6"/>
      <c r="Y145" s="6"/>
      <c r="Z145" s="13"/>
      <c r="AA145" s="6"/>
      <c r="AB145" s="6"/>
      <c r="AC145" s="6"/>
      <c r="AD145" s="6"/>
      <c r="AE145" s="6"/>
      <c r="AF145" s="6"/>
      <c r="AG145" s="6"/>
      <c r="AH145" s="6"/>
      <c r="AI145" s="6"/>
      <c r="AJ145" s="6"/>
      <c r="AK145" s="13"/>
      <c r="AL145" s="6"/>
      <c r="AM145" s="6"/>
      <c r="AN145" s="6"/>
      <c r="AO145" s="6"/>
      <c r="AP145" s="6"/>
      <c r="AQ145" s="6"/>
      <c r="AR145" s="6"/>
      <c r="AS145" s="6"/>
      <c r="AT145" s="6"/>
      <c r="AU145" s="6"/>
      <c r="AV145" s="6"/>
      <c r="AW145" s="6"/>
      <c r="AX145" s="13"/>
      <c r="AY145" s="6"/>
      <c r="AZ145" s="6"/>
      <c r="BA145" s="6"/>
      <c r="BB145" s="6"/>
      <c r="BC145" s="6"/>
      <c r="BD145" s="6"/>
      <c r="BE145" s="6"/>
      <c r="BF145" s="6"/>
      <c r="BG145" s="6"/>
      <c r="BH145" s="6"/>
      <c r="BI145" s="6"/>
      <c r="BJ145" s="6"/>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row>
    <row r="146" spans="1:121" x14ac:dyDescent="0.25">
      <c r="A146" s="6"/>
      <c r="B146" s="6"/>
      <c r="C146" s="6"/>
      <c r="D146" s="6"/>
      <c r="E146" s="6"/>
      <c r="F146" s="6"/>
      <c r="G146" s="13"/>
      <c r="H146" s="6"/>
      <c r="I146" s="6"/>
      <c r="J146" s="6"/>
      <c r="K146" s="6"/>
      <c r="L146" s="6"/>
      <c r="M146" s="6"/>
      <c r="N146" s="6"/>
      <c r="O146" s="6"/>
      <c r="P146" s="6"/>
      <c r="Q146" s="13"/>
      <c r="R146" s="6"/>
      <c r="S146" s="6"/>
      <c r="T146" s="6"/>
      <c r="U146" s="6"/>
      <c r="V146" s="6"/>
      <c r="W146" s="6"/>
      <c r="X146" s="6"/>
      <c r="Y146" s="6"/>
      <c r="Z146" s="13"/>
      <c r="AA146" s="6"/>
      <c r="AB146" s="6"/>
      <c r="AC146" s="6"/>
      <c r="AD146" s="6"/>
      <c r="AE146" s="6"/>
      <c r="AF146" s="6"/>
      <c r="AG146" s="6"/>
      <c r="AH146" s="6"/>
      <c r="AI146" s="6"/>
      <c r="AJ146" s="6"/>
      <c r="AK146" s="13"/>
      <c r="AL146" s="6"/>
      <c r="AM146" s="6"/>
      <c r="AN146" s="6"/>
      <c r="AO146" s="6"/>
      <c r="AP146" s="6"/>
      <c r="AQ146" s="6"/>
      <c r="AR146" s="6"/>
      <c r="AS146" s="6"/>
      <c r="AT146" s="6"/>
      <c r="AU146" s="6"/>
      <c r="AV146" s="6"/>
      <c r="AW146" s="6"/>
      <c r="AX146" s="13"/>
      <c r="AY146" s="6"/>
      <c r="AZ146" s="6"/>
      <c r="BA146" s="6"/>
      <c r="BB146" s="6"/>
      <c r="BC146" s="6"/>
      <c r="BD146" s="6"/>
      <c r="BE146" s="6"/>
      <c r="BF146" s="6"/>
      <c r="BG146" s="6"/>
      <c r="BH146" s="6"/>
      <c r="BI146" s="6"/>
      <c r="BJ146" s="6"/>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row>
    <row r="147" spans="1:121" x14ac:dyDescent="0.25">
      <c r="A147" s="6"/>
      <c r="B147" s="6"/>
      <c r="C147" s="6"/>
      <c r="D147" s="6"/>
      <c r="E147" s="6"/>
      <c r="F147" s="6"/>
      <c r="G147" s="13"/>
      <c r="H147" s="6"/>
      <c r="I147" s="6"/>
      <c r="J147" s="6"/>
      <c r="K147" s="6"/>
      <c r="L147" s="6"/>
      <c r="M147" s="6"/>
      <c r="N147" s="6"/>
      <c r="O147" s="6"/>
      <c r="P147" s="6"/>
      <c r="Q147" s="13"/>
      <c r="R147" s="6"/>
      <c r="S147" s="6"/>
      <c r="T147" s="6"/>
      <c r="U147" s="6"/>
      <c r="V147" s="6"/>
      <c r="W147" s="6"/>
      <c r="X147" s="6"/>
      <c r="Y147" s="6"/>
      <c r="Z147" s="13"/>
      <c r="AA147" s="6"/>
      <c r="AB147" s="6"/>
      <c r="AC147" s="6"/>
      <c r="AD147" s="6"/>
      <c r="AE147" s="6"/>
      <c r="AF147" s="6"/>
      <c r="AG147" s="6"/>
      <c r="AH147" s="6"/>
      <c r="AI147" s="6"/>
      <c r="AJ147" s="6"/>
      <c r="AK147" s="13"/>
      <c r="AL147" s="6"/>
      <c r="AM147" s="6"/>
      <c r="AN147" s="6"/>
      <c r="AO147" s="6"/>
      <c r="AP147" s="6"/>
      <c r="AQ147" s="6"/>
      <c r="AR147" s="6"/>
      <c r="AS147" s="6"/>
      <c r="AT147" s="6"/>
      <c r="AU147" s="6"/>
      <c r="AV147" s="6"/>
      <c r="AW147" s="6"/>
      <c r="AX147" s="13"/>
      <c r="AY147" s="6"/>
      <c r="AZ147" s="6"/>
      <c r="BA147" s="6"/>
      <c r="BB147" s="6"/>
      <c r="BC147" s="6"/>
      <c r="BD147" s="6"/>
      <c r="BE147" s="6"/>
      <c r="BF147" s="6"/>
      <c r="BG147" s="6"/>
      <c r="BH147" s="6"/>
      <c r="BI147" s="6"/>
      <c r="BJ147" s="6"/>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row>
    <row r="148" spans="1:121" x14ac:dyDescent="0.25">
      <c r="A148" s="6"/>
      <c r="B148" s="6"/>
      <c r="C148" s="6"/>
      <c r="D148" s="6"/>
      <c r="E148" s="6"/>
      <c r="F148" s="6"/>
      <c r="G148" s="13"/>
      <c r="H148" s="6"/>
      <c r="I148" s="6"/>
      <c r="J148" s="6"/>
      <c r="K148" s="6"/>
      <c r="L148" s="6"/>
      <c r="M148" s="6"/>
      <c r="N148" s="6"/>
      <c r="O148" s="6"/>
      <c r="P148" s="6"/>
      <c r="Q148" s="13"/>
      <c r="R148" s="6"/>
      <c r="S148" s="6"/>
      <c r="T148" s="6"/>
      <c r="U148" s="6"/>
      <c r="V148" s="6"/>
      <c r="W148" s="6"/>
      <c r="X148" s="6"/>
      <c r="Y148" s="6"/>
      <c r="Z148" s="13"/>
      <c r="AA148" s="6"/>
      <c r="AB148" s="6"/>
      <c r="AC148" s="6"/>
      <c r="AD148" s="6"/>
      <c r="AE148" s="6"/>
      <c r="AF148" s="6"/>
      <c r="AG148" s="6"/>
      <c r="AH148" s="6"/>
      <c r="AI148" s="6"/>
      <c r="AJ148" s="6"/>
      <c r="AK148" s="13"/>
      <c r="AL148" s="6"/>
      <c r="AM148" s="6"/>
      <c r="AN148" s="6"/>
      <c r="AO148" s="6"/>
      <c r="AP148" s="6"/>
      <c r="AQ148" s="6"/>
      <c r="AR148" s="6"/>
      <c r="AS148" s="6"/>
      <c r="AT148" s="6"/>
      <c r="AU148" s="6"/>
      <c r="AV148" s="6"/>
      <c r="AW148" s="6"/>
      <c r="AX148" s="13"/>
      <c r="AY148" s="6"/>
      <c r="AZ148" s="6"/>
      <c r="BA148" s="6"/>
      <c r="BB148" s="6"/>
      <c r="BC148" s="6"/>
      <c r="BD148" s="6"/>
      <c r="BE148" s="6"/>
      <c r="BF148" s="6"/>
      <c r="BG148" s="6"/>
      <c r="BH148" s="6"/>
      <c r="BI148" s="6"/>
      <c r="BJ148" s="6"/>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row>
    <row r="149" spans="1:121" x14ac:dyDescent="0.25">
      <c r="A149" s="6"/>
      <c r="B149" s="6"/>
      <c r="C149" s="6"/>
      <c r="D149" s="6"/>
      <c r="E149" s="6"/>
      <c r="F149" s="6"/>
      <c r="G149" s="13"/>
      <c r="H149" s="6"/>
      <c r="I149" s="6"/>
      <c r="J149" s="6"/>
      <c r="K149" s="6"/>
      <c r="L149" s="6"/>
      <c r="M149" s="6"/>
      <c r="N149" s="6"/>
      <c r="O149" s="6"/>
      <c r="P149" s="6"/>
      <c r="Q149" s="13"/>
      <c r="R149" s="6"/>
      <c r="S149" s="6"/>
      <c r="T149" s="6"/>
      <c r="U149" s="6"/>
      <c r="V149" s="6"/>
      <c r="W149" s="6"/>
      <c r="X149" s="6"/>
      <c r="Y149" s="6"/>
      <c r="Z149" s="13"/>
      <c r="AA149" s="6"/>
      <c r="AB149" s="6"/>
      <c r="AC149" s="6"/>
      <c r="AD149" s="6"/>
      <c r="AE149" s="6"/>
      <c r="AF149" s="6"/>
      <c r="AG149" s="6"/>
      <c r="AH149" s="6"/>
      <c r="AI149" s="6"/>
      <c r="AJ149" s="6"/>
      <c r="AK149" s="13"/>
      <c r="AL149" s="6"/>
      <c r="AM149" s="6"/>
      <c r="AN149" s="6"/>
      <c r="AO149" s="6"/>
      <c r="AP149" s="6"/>
      <c r="AQ149" s="6"/>
      <c r="AR149" s="6"/>
      <c r="AS149" s="6"/>
      <c r="AT149" s="6"/>
      <c r="AU149" s="6"/>
      <c r="AV149" s="6"/>
      <c r="AW149" s="6"/>
      <c r="AX149" s="13"/>
      <c r="AY149" s="6"/>
      <c r="AZ149" s="6"/>
      <c r="BA149" s="6"/>
      <c r="BB149" s="6"/>
      <c r="BC149" s="6"/>
      <c r="BD149" s="6"/>
      <c r="BE149" s="6"/>
      <c r="BF149" s="6"/>
      <c r="BG149" s="6"/>
      <c r="BH149" s="6"/>
      <c r="BI149" s="6"/>
      <c r="BJ149" s="6"/>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row>
    <row r="150" spans="1:121" x14ac:dyDescent="0.25">
      <c r="A150" s="6"/>
      <c r="B150" s="6"/>
      <c r="C150" s="6"/>
      <c r="D150" s="6"/>
      <c r="E150" s="6"/>
      <c r="F150" s="6"/>
      <c r="G150" s="13"/>
      <c r="H150" s="6"/>
      <c r="I150" s="6"/>
      <c r="J150" s="6"/>
      <c r="K150" s="6"/>
      <c r="L150" s="6"/>
      <c r="M150" s="6"/>
      <c r="N150" s="6"/>
      <c r="O150" s="6"/>
      <c r="P150" s="6"/>
      <c r="Q150" s="13"/>
      <c r="R150" s="6"/>
      <c r="S150" s="6"/>
      <c r="T150" s="6"/>
      <c r="U150" s="6"/>
      <c r="V150" s="6"/>
      <c r="W150" s="6"/>
      <c r="X150" s="6"/>
      <c r="Y150" s="6"/>
      <c r="Z150" s="13"/>
      <c r="AA150" s="6"/>
      <c r="AB150" s="6"/>
      <c r="AC150" s="6"/>
      <c r="AD150" s="6"/>
      <c r="AE150" s="6"/>
      <c r="AF150" s="6"/>
      <c r="AG150" s="6"/>
      <c r="AH150" s="6"/>
      <c r="AI150" s="6"/>
      <c r="AJ150" s="6"/>
      <c r="AK150" s="13"/>
      <c r="AL150" s="6"/>
      <c r="AM150" s="6"/>
      <c r="AN150" s="6"/>
      <c r="AO150" s="6"/>
      <c r="AP150" s="6"/>
      <c r="AQ150" s="6"/>
      <c r="AR150" s="6"/>
      <c r="AS150" s="6"/>
      <c r="AT150" s="6"/>
      <c r="AU150" s="6"/>
      <c r="AV150" s="6"/>
      <c r="AW150" s="6"/>
      <c r="AX150" s="13"/>
      <c r="AY150" s="6"/>
      <c r="AZ150" s="6"/>
      <c r="BA150" s="6"/>
      <c r="BB150" s="6"/>
      <c r="BC150" s="6"/>
      <c r="BD150" s="6"/>
      <c r="BE150" s="6"/>
      <c r="BF150" s="6"/>
      <c r="BG150" s="6"/>
      <c r="BH150" s="6"/>
      <c r="BI150" s="6"/>
      <c r="BJ150" s="6"/>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row>
    <row r="151" spans="1:121" x14ac:dyDescent="0.25">
      <c r="A151" s="6"/>
      <c r="B151" s="6"/>
      <c r="C151" s="6"/>
      <c r="D151" s="6"/>
      <c r="E151" s="6"/>
      <c r="F151" s="6"/>
      <c r="G151" s="13"/>
      <c r="H151" s="6"/>
      <c r="I151" s="6"/>
      <c r="J151" s="6"/>
      <c r="K151" s="6"/>
      <c r="L151" s="6"/>
      <c r="M151" s="6"/>
      <c r="N151" s="6"/>
      <c r="O151" s="6"/>
      <c r="P151" s="6"/>
      <c r="Q151" s="13"/>
      <c r="R151" s="6"/>
      <c r="S151" s="6"/>
      <c r="T151" s="6"/>
      <c r="U151" s="6"/>
      <c r="V151" s="6"/>
      <c r="W151" s="6"/>
      <c r="X151" s="6"/>
      <c r="Y151" s="6"/>
      <c r="Z151" s="13"/>
      <c r="AA151" s="6"/>
      <c r="AB151" s="6"/>
      <c r="AC151" s="6"/>
      <c r="AD151" s="6"/>
      <c r="AE151" s="6"/>
      <c r="AF151" s="6"/>
      <c r="AG151" s="6"/>
      <c r="AH151" s="6"/>
      <c r="AI151" s="6"/>
      <c r="AJ151" s="6"/>
      <c r="AK151" s="13"/>
      <c r="AL151" s="6"/>
      <c r="AM151" s="6"/>
      <c r="AN151" s="6"/>
      <c r="AO151" s="6"/>
      <c r="AP151" s="6"/>
      <c r="AQ151" s="6"/>
      <c r="AR151" s="6"/>
      <c r="AS151" s="6"/>
      <c r="AT151" s="6"/>
      <c r="AU151" s="6"/>
      <c r="AV151" s="6"/>
      <c r="AW151" s="6"/>
      <c r="AX151" s="13"/>
      <c r="AY151" s="6"/>
      <c r="AZ151" s="6"/>
      <c r="BA151" s="6"/>
      <c r="BB151" s="6"/>
      <c r="BC151" s="6"/>
      <c r="BD151" s="6"/>
      <c r="BE151" s="6"/>
      <c r="BF151" s="6"/>
      <c r="BG151" s="6"/>
      <c r="BH151" s="6"/>
      <c r="BI151" s="6"/>
      <c r="BJ151" s="6"/>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row>
    <row r="152" spans="1:121" x14ac:dyDescent="0.25">
      <c r="A152" s="6"/>
      <c r="B152" s="6"/>
      <c r="C152" s="6"/>
      <c r="D152" s="6"/>
      <c r="E152" s="6"/>
      <c r="F152" s="6"/>
      <c r="G152" s="13"/>
      <c r="H152" s="6"/>
      <c r="I152" s="6"/>
      <c r="J152" s="6"/>
      <c r="K152" s="6"/>
      <c r="L152" s="6"/>
      <c r="M152" s="6"/>
      <c r="N152" s="6"/>
      <c r="O152" s="6"/>
      <c r="P152" s="6"/>
      <c r="Q152" s="13"/>
      <c r="R152" s="6"/>
      <c r="S152" s="6"/>
      <c r="T152" s="6"/>
      <c r="U152" s="6"/>
      <c r="V152" s="6"/>
      <c r="W152" s="6"/>
      <c r="X152" s="6"/>
      <c r="Y152" s="6"/>
      <c r="Z152" s="13"/>
      <c r="AA152" s="6"/>
      <c r="AB152" s="6"/>
      <c r="AC152" s="6"/>
      <c r="AD152" s="6"/>
      <c r="AE152" s="6"/>
      <c r="AF152" s="6"/>
      <c r="AG152" s="6"/>
      <c r="AH152" s="6"/>
      <c r="AI152" s="6"/>
      <c r="AJ152" s="6"/>
      <c r="AK152" s="13"/>
      <c r="AL152" s="6"/>
      <c r="AM152" s="6"/>
      <c r="AN152" s="6"/>
      <c r="AO152" s="6"/>
      <c r="AP152" s="6"/>
      <c r="AQ152" s="6"/>
      <c r="AR152" s="6"/>
      <c r="AS152" s="6"/>
      <c r="AT152" s="6"/>
      <c r="AU152" s="6"/>
      <c r="AV152" s="6"/>
      <c r="AW152" s="6"/>
      <c r="AX152" s="13"/>
      <c r="AY152" s="6"/>
      <c r="AZ152" s="6"/>
      <c r="BA152" s="6"/>
      <c r="BB152" s="6"/>
      <c r="BC152" s="6"/>
      <c r="BD152" s="6"/>
      <c r="BE152" s="6"/>
      <c r="BF152" s="6"/>
      <c r="BG152" s="6"/>
      <c r="BH152" s="6"/>
      <c r="BI152" s="6"/>
      <c r="BJ152" s="6"/>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row>
    <row r="153" spans="1:121" x14ac:dyDescent="0.25">
      <c r="A153" s="6"/>
      <c r="B153" s="6"/>
      <c r="C153" s="6"/>
      <c r="D153" s="6"/>
      <c r="E153" s="6"/>
      <c r="F153" s="6"/>
      <c r="G153" s="13"/>
      <c r="H153" s="6"/>
      <c r="I153" s="6"/>
      <c r="J153" s="6"/>
      <c r="K153" s="6"/>
      <c r="L153" s="6"/>
      <c r="M153" s="6"/>
      <c r="N153" s="6"/>
      <c r="O153" s="6"/>
      <c r="P153" s="6"/>
      <c r="Q153" s="13"/>
      <c r="R153" s="6"/>
      <c r="S153" s="6"/>
      <c r="T153" s="6"/>
      <c r="U153" s="6"/>
      <c r="V153" s="6"/>
      <c r="W153" s="6"/>
      <c r="X153" s="6"/>
      <c r="Y153" s="6"/>
      <c r="Z153" s="13"/>
      <c r="AA153" s="6"/>
      <c r="AB153" s="6"/>
      <c r="AC153" s="6"/>
      <c r="AD153" s="6"/>
      <c r="AE153" s="6"/>
      <c r="AF153" s="6"/>
      <c r="AG153" s="6"/>
      <c r="AH153" s="6"/>
      <c r="AI153" s="6"/>
      <c r="AJ153" s="6"/>
      <c r="AK153" s="13"/>
      <c r="AL153" s="6"/>
      <c r="AM153" s="6"/>
      <c r="AN153" s="6"/>
      <c r="AO153" s="6"/>
      <c r="AP153" s="6"/>
      <c r="AQ153" s="6"/>
      <c r="AR153" s="6"/>
      <c r="AS153" s="6"/>
      <c r="AT153" s="6"/>
      <c r="AU153" s="6"/>
      <c r="AV153" s="6"/>
      <c r="AW153" s="6"/>
      <c r="AX153" s="13"/>
      <c r="AY153" s="6"/>
      <c r="AZ153" s="6"/>
      <c r="BA153" s="6"/>
      <c r="BB153" s="6"/>
      <c r="BC153" s="6"/>
      <c r="BD153" s="6"/>
      <c r="BE153" s="6"/>
      <c r="BF153" s="6"/>
      <c r="BG153" s="6"/>
      <c r="BH153" s="6"/>
      <c r="BI153" s="6"/>
      <c r="BJ153" s="6"/>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row>
    <row r="154" spans="1:121" x14ac:dyDescent="0.25">
      <c r="A154" s="6"/>
      <c r="B154" s="6"/>
      <c r="C154" s="6"/>
      <c r="D154" s="6"/>
      <c r="E154" s="6"/>
      <c r="F154" s="6"/>
      <c r="G154" s="13"/>
      <c r="H154" s="6"/>
      <c r="I154" s="6"/>
      <c r="J154" s="6"/>
      <c r="K154" s="6"/>
      <c r="L154" s="6"/>
      <c r="M154" s="6"/>
      <c r="N154" s="6"/>
      <c r="O154" s="6"/>
      <c r="P154" s="6"/>
      <c r="Q154" s="13"/>
      <c r="R154" s="6"/>
      <c r="S154" s="6"/>
      <c r="T154" s="6"/>
      <c r="U154" s="6"/>
      <c r="V154" s="6"/>
      <c r="W154" s="6"/>
      <c r="X154" s="6"/>
      <c r="Y154" s="6"/>
      <c r="Z154" s="13"/>
      <c r="AA154" s="6"/>
      <c r="AB154" s="6"/>
      <c r="AC154" s="6"/>
      <c r="AD154" s="6"/>
      <c r="AE154" s="6"/>
      <c r="AF154" s="6"/>
      <c r="AG154" s="6"/>
      <c r="AH154" s="6"/>
      <c r="AI154" s="6"/>
      <c r="AJ154" s="6"/>
      <c r="AK154" s="13"/>
      <c r="AL154" s="6"/>
      <c r="AM154" s="6"/>
      <c r="AN154" s="6"/>
      <c r="AO154" s="6"/>
      <c r="AP154" s="6"/>
      <c r="AQ154" s="6"/>
      <c r="AR154" s="6"/>
      <c r="AS154" s="6"/>
      <c r="AT154" s="6"/>
      <c r="AU154" s="6"/>
      <c r="AV154" s="6"/>
      <c r="AW154" s="6"/>
      <c r="AX154" s="13"/>
      <c r="AY154" s="6"/>
      <c r="AZ154" s="6"/>
      <c r="BA154" s="6"/>
      <c r="BB154" s="6"/>
      <c r="BC154" s="6"/>
      <c r="BD154" s="6"/>
      <c r="BE154" s="6"/>
      <c r="BF154" s="6"/>
      <c r="BG154" s="6"/>
      <c r="BH154" s="6"/>
      <c r="BI154" s="6"/>
      <c r="BJ154" s="6"/>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row>
    <row r="155" spans="1:121" x14ac:dyDescent="0.25">
      <c r="A155" s="6"/>
      <c r="B155" s="6"/>
      <c r="C155" s="6"/>
      <c r="D155" s="6"/>
      <c r="E155" s="6"/>
      <c r="F155" s="6"/>
      <c r="G155" s="13"/>
      <c r="H155" s="6"/>
      <c r="I155" s="6"/>
      <c r="J155" s="6"/>
      <c r="K155" s="6"/>
      <c r="L155" s="6"/>
      <c r="M155" s="6"/>
      <c r="N155" s="6"/>
      <c r="O155" s="6"/>
      <c r="P155" s="6"/>
      <c r="Q155" s="13"/>
      <c r="R155" s="6"/>
      <c r="S155" s="6"/>
      <c r="T155" s="6"/>
      <c r="U155" s="6"/>
      <c r="V155" s="6"/>
      <c r="W155" s="6"/>
      <c r="X155" s="6"/>
      <c r="Y155" s="6"/>
      <c r="Z155" s="13"/>
      <c r="AA155" s="6"/>
      <c r="AB155" s="6"/>
      <c r="AC155" s="6"/>
      <c r="AD155" s="6"/>
      <c r="AE155" s="6"/>
      <c r="AF155" s="6"/>
      <c r="AG155" s="6"/>
      <c r="AH155" s="6"/>
      <c r="AI155" s="6"/>
      <c r="AJ155" s="6"/>
      <c r="AK155" s="13"/>
      <c r="AL155" s="6"/>
      <c r="AM155" s="6"/>
      <c r="AN155" s="6"/>
      <c r="AO155" s="6"/>
      <c r="AP155" s="6"/>
      <c r="AQ155" s="6"/>
      <c r="AR155" s="6"/>
      <c r="AS155" s="6"/>
      <c r="AT155" s="6"/>
      <c r="AU155" s="6"/>
      <c r="AV155" s="6"/>
      <c r="AW155" s="6"/>
      <c r="AX155" s="13"/>
      <c r="AY155" s="6"/>
      <c r="AZ155" s="6"/>
      <c r="BA155" s="6"/>
      <c r="BB155" s="6"/>
      <c r="BC155" s="6"/>
      <c r="BD155" s="6"/>
      <c r="BE155" s="6"/>
      <c r="BF155" s="6"/>
      <c r="BG155" s="6"/>
      <c r="BH155" s="6"/>
      <c r="BI155" s="6"/>
      <c r="BJ155" s="6"/>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row>
    <row r="156" spans="1:121" x14ac:dyDescent="0.25">
      <c r="A156" s="6"/>
      <c r="B156" s="6"/>
      <c r="C156" s="6"/>
      <c r="D156" s="6"/>
      <c r="E156" s="6"/>
      <c r="F156" s="6"/>
      <c r="G156" s="13"/>
      <c r="H156" s="6"/>
      <c r="I156" s="6"/>
      <c r="J156" s="6"/>
      <c r="K156" s="6"/>
      <c r="L156" s="6"/>
      <c r="M156" s="6"/>
      <c r="N156" s="6"/>
      <c r="O156" s="6"/>
      <c r="P156" s="6"/>
      <c r="Q156" s="13"/>
      <c r="R156" s="6"/>
      <c r="S156" s="6"/>
      <c r="T156" s="6"/>
      <c r="U156" s="6"/>
      <c r="V156" s="6"/>
      <c r="W156" s="6"/>
      <c r="X156" s="6"/>
      <c r="Y156" s="6"/>
      <c r="Z156" s="13"/>
      <c r="AA156" s="6"/>
      <c r="AB156" s="6"/>
      <c r="AC156" s="6"/>
      <c r="AD156" s="6"/>
      <c r="AE156" s="6"/>
      <c r="AF156" s="6"/>
      <c r="AG156" s="6"/>
      <c r="AH156" s="6"/>
      <c r="AI156" s="6"/>
      <c r="AJ156" s="6"/>
      <c r="AK156" s="13"/>
      <c r="AL156" s="6"/>
      <c r="AM156" s="6"/>
      <c r="AN156" s="6"/>
      <c r="AO156" s="6"/>
      <c r="AP156" s="6"/>
      <c r="AQ156" s="6"/>
      <c r="AR156" s="6"/>
      <c r="AS156" s="6"/>
      <c r="AT156" s="6"/>
      <c r="AU156" s="6"/>
      <c r="AV156" s="6"/>
      <c r="AW156" s="6"/>
      <c r="AX156" s="13"/>
      <c r="AY156" s="6"/>
      <c r="AZ156" s="6"/>
      <c r="BA156" s="6"/>
      <c r="BB156" s="6"/>
      <c r="BC156" s="6"/>
      <c r="BD156" s="6"/>
      <c r="BE156" s="6"/>
      <c r="BF156" s="6"/>
      <c r="BG156" s="6"/>
      <c r="BH156" s="6"/>
      <c r="BI156" s="6"/>
      <c r="BJ156" s="6"/>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row>
    <row r="157" spans="1:121" x14ac:dyDescent="0.25">
      <c r="A157" s="6"/>
      <c r="B157" s="6"/>
      <c r="C157" s="6"/>
      <c r="D157" s="6"/>
      <c r="E157" s="6"/>
      <c r="F157" s="6"/>
      <c r="G157" s="13"/>
      <c r="H157" s="6"/>
      <c r="I157" s="6"/>
      <c r="J157" s="6"/>
      <c r="K157" s="6"/>
      <c r="L157" s="6"/>
      <c r="M157" s="6"/>
      <c r="N157" s="6"/>
      <c r="O157" s="6"/>
      <c r="P157" s="6"/>
      <c r="Q157" s="13"/>
      <c r="R157" s="6"/>
      <c r="S157" s="6"/>
      <c r="T157" s="6"/>
      <c r="U157" s="6"/>
      <c r="V157" s="6"/>
      <c r="W157" s="6"/>
      <c r="X157" s="6"/>
      <c r="Y157" s="6"/>
      <c r="Z157" s="13"/>
      <c r="AA157" s="6"/>
      <c r="AB157" s="6"/>
      <c r="AC157" s="6"/>
      <c r="AD157" s="6"/>
      <c r="AE157" s="6"/>
      <c r="AF157" s="6"/>
      <c r="AG157" s="6"/>
      <c r="AH157" s="6"/>
      <c r="AI157" s="6"/>
      <c r="AJ157" s="6"/>
      <c r="AK157" s="13"/>
      <c r="AL157" s="6"/>
      <c r="AM157" s="6"/>
      <c r="AN157" s="6"/>
      <c r="AO157" s="6"/>
      <c r="AP157" s="6"/>
      <c r="AQ157" s="6"/>
      <c r="AR157" s="6"/>
      <c r="AS157" s="6"/>
      <c r="AT157" s="6"/>
      <c r="AU157" s="6"/>
      <c r="AV157" s="6"/>
      <c r="AW157" s="6"/>
      <c r="AX157" s="13"/>
      <c r="AY157" s="6"/>
      <c r="AZ157" s="6"/>
      <c r="BA157" s="6"/>
      <c r="BB157" s="6"/>
      <c r="BC157" s="6"/>
      <c r="BD157" s="6"/>
      <c r="BE157" s="6"/>
      <c r="BF157" s="6"/>
      <c r="BG157" s="6"/>
      <c r="BH157" s="6"/>
      <c r="BI157" s="6"/>
      <c r="BJ157" s="6"/>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row>
    <row r="158" spans="1:121" x14ac:dyDescent="0.25">
      <c r="A158" s="6"/>
      <c r="B158" s="6"/>
      <c r="C158" s="6"/>
      <c r="D158" s="6"/>
      <c r="E158" s="6"/>
      <c r="F158" s="6"/>
      <c r="G158" s="13"/>
      <c r="H158" s="6"/>
      <c r="I158" s="6"/>
      <c r="J158" s="6"/>
      <c r="K158" s="6"/>
      <c r="L158" s="6"/>
      <c r="M158" s="6"/>
      <c r="N158" s="6"/>
      <c r="O158" s="6"/>
      <c r="P158" s="6"/>
      <c r="Q158" s="13"/>
      <c r="R158" s="6"/>
      <c r="S158" s="6"/>
      <c r="T158" s="6"/>
      <c r="U158" s="6"/>
      <c r="V158" s="6"/>
      <c r="W158" s="6"/>
      <c r="X158" s="6"/>
      <c r="Y158" s="6"/>
      <c r="Z158" s="13"/>
      <c r="AA158" s="6"/>
      <c r="AB158" s="6"/>
      <c r="AC158" s="6"/>
      <c r="AD158" s="6"/>
      <c r="AE158" s="6"/>
      <c r="AF158" s="6"/>
      <c r="AG158" s="6"/>
      <c r="AH158" s="6"/>
      <c r="AI158" s="6"/>
      <c r="AJ158" s="6"/>
      <c r="AK158" s="13"/>
      <c r="AL158" s="6"/>
      <c r="AM158" s="6"/>
      <c r="AN158" s="6"/>
      <c r="AO158" s="6"/>
      <c r="AP158" s="6"/>
      <c r="AQ158" s="6"/>
      <c r="AR158" s="6"/>
      <c r="AS158" s="6"/>
      <c r="AT158" s="6"/>
      <c r="AU158" s="6"/>
      <c r="AV158" s="6"/>
      <c r="AW158" s="6"/>
      <c r="AX158" s="13"/>
      <c r="AY158" s="6"/>
      <c r="AZ158" s="6"/>
      <c r="BA158" s="6"/>
      <c r="BB158" s="6"/>
      <c r="BC158" s="6"/>
      <c r="BD158" s="6"/>
      <c r="BE158" s="6"/>
      <c r="BF158" s="6"/>
      <c r="BG158" s="6"/>
      <c r="BH158" s="6"/>
      <c r="BI158" s="6"/>
      <c r="BJ158" s="6"/>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row>
    <row r="159" spans="1:121" x14ac:dyDescent="0.25">
      <c r="A159" s="6"/>
      <c r="B159" s="6"/>
      <c r="C159" s="6"/>
      <c r="D159" s="6"/>
      <c r="E159" s="6"/>
      <c r="F159" s="6"/>
      <c r="G159" s="13"/>
      <c r="H159" s="6"/>
      <c r="I159" s="6"/>
      <c r="J159" s="6"/>
      <c r="K159" s="6"/>
      <c r="L159" s="6"/>
      <c r="M159" s="6"/>
      <c r="N159" s="6"/>
      <c r="O159" s="6"/>
      <c r="P159" s="6"/>
      <c r="Q159" s="13"/>
      <c r="R159" s="6"/>
      <c r="S159" s="6"/>
      <c r="T159" s="6"/>
      <c r="U159" s="6"/>
      <c r="V159" s="6"/>
      <c r="W159" s="6"/>
      <c r="X159" s="6"/>
      <c r="Y159" s="6"/>
      <c r="Z159" s="13"/>
      <c r="AA159" s="6"/>
      <c r="AB159" s="6"/>
      <c r="AC159" s="6"/>
      <c r="AD159" s="6"/>
      <c r="AE159" s="6"/>
      <c r="AF159" s="6"/>
      <c r="AG159" s="6"/>
      <c r="AH159" s="6"/>
      <c r="AI159" s="6"/>
      <c r="AJ159" s="6"/>
      <c r="AK159" s="13"/>
      <c r="AL159" s="6"/>
      <c r="AM159" s="6"/>
      <c r="AN159" s="6"/>
      <c r="AO159" s="6"/>
      <c r="AP159" s="6"/>
      <c r="AQ159" s="6"/>
      <c r="AR159" s="6"/>
      <c r="AS159" s="6"/>
      <c r="AT159" s="6"/>
      <c r="AU159" s="6"/>
      <c r="AV159" s="6"/>
      <c r="AW159" s="6"/>
      <c r="AX159" s="13"/>
      <c r="AY159" s="6"/>
      <c r="AZ159" s="6"/>
      <c r="BA159" s="6"/>
      <c r="BB159" s="6"/>
      <c r="BC159" s="6"/>
      <c r="BD159" s="6"/>
      <c r="BE159" s="6"/>
      <c r="BF159" s="6"/>
      <c r="BG159" s="6"/>
      <c r="BH159" s="6"/>
      <c r="BI159" s="6"/>
      <c r="BJ159" s="6"/>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row>
    <row r="160" spans="1:121" x14ac:dyDescent="0.25">
      <c r="A160" s="6"/>
      <c r="B160" s="6"/>
      <c r="C160" s="6"/>
      <c r="D160" s="6"/>
      <c r="E160" s="6"/>
      <c r="F160" s="6"/>
      <c r="G160" s="13"/>
      <c r="H160" s="6"/>
      <c r="I160" s="6"/>
      <c r="J160" s="6"/>
      <c r="K160" s="6"/>
      <c r="L160" s="6"/>
      <c r="M160" s="6"/>
      <c r="N160" s="6"/>
      <c r="O160" s="6"/>
      <c r="P160" s="6"/>
      <c r="Q160" s="13"/>
      <c r="R160" s="6"/>
      <c r="S160" s="6"/>
      <c r="T160" s="6"/>
      <c r="U160" s="6"/>
      <c r="V160" s="6"/>
      <c r="W160" s="6"/>
      <c r="X160" s="6"/>
      <c r="Y160" s="6"/>
      <c r="Z160" s="13"/>
      <c r="AA160" s="6"/>
      <c r="AB160" s="6"/>
      <c r="AC160" s="6"/>
      <c r="AD160" s="6"/>
      <c r="AE160" s="6"/>
      <c r="AF160" s="6"/>
      <c r="AG160" s="6"/>
      <c r="AH160" s="6"/>
      <c r="AI160" s="6"/>
      <c r="AJ160" s="6"/>
      <c r="AK160" s="13"/>
      <c r="AL160" s="6"/>
      <c r="AM160" s="6"/>
      <c r="AN160" s="6"/>
      <c r="AO160" s="6"/>
      <c r="AP160" s="6"/>
      <c r="AQ160" s="6"/>
      <c r="AR160" s="6"/>
      <c r="AS160" s="6"/>
      <c r="AT160" s="6"/>
      <c r="AU160" s="6"/>
      <c r="AV160" s="6"/>
      <c r="AW160" s="6"/>
      <c r="AX160" s="13"/>
      <c r="AY160" s="6"/>
      <c r="AZ160" s="6"/>
      <c r="BA160" s="6"/>
      <c r="BB160" s="6"/>
      <c r="BC160" s="6"/>
      <c r="BD160" s="6"/>
      <c r="BE160" s="6"/>
      <c r="BF160" s="6"/>
      <c r="BG160" s="6"/>
      <c r="BH160" s="6"/>
      <c r="BI160" s="6"/>
      <c r="BJ160" s="6"/>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row>
    <row r="161" spans="1:121" x14ac:dyDescent="0.25">
      <c r="A161" s="6"/>
      <c r="B161" s="6"/>
      <c r="C161" s="6"/>
      <c r="D161" s="6"/>
      <c r="E161" s="6"/>
      <c r="F161" s="6"/>
      <c r="G161" s="13"/>
      <c r="H161" s="6"/>
      <c r="I161" s="6"/>
      <c r="J161" s="6"/>
      <c r="K161" s="6"/>
      <c r="L161" s="6"/>
      <c r="M161" s="6"/>
      <c r="N161" s="6"/>
      <c r="O161" s="6"/>
      <c r="P161" s="6"/>
      <c r="Q161" s="13"/>
      <c r="R161" s="6"/>
      <c r="S161" s="6"/>
      <c r="T161" s="6"/>
      <c r="U161" s="6"/>
      <c r="V161" s="6"/>
      <c r="W161" s="6"/>
      <c r="X161" s="6"/>
      <c r="Y161" s="6"/>
      <c r="Z161" s="13"/>
      <c r="AA161" s="6"/>
      <c r="AB161" s="6"/>
      <c r="AC161" s="6"/>
      <c r="AD161" s="6"/>
      <c r="AE161" s="6"/>
      <c r="AF161" s="6"/>
      <c r="AG161" s="6"/>
      <c r="AH161" s="6"/>
      <c r="AI161" s="6"/>
      <c r="AJ161" s="6"/>
      <c r="AK161" s="13"/>
      <c r="AL161" s="6"/>
      <c r="AM161" s="6"/>
      <c r="AN161" s="6"/>
      <c r="AO161" s="6"/>
      <c r="AP161" s="6"/>
      <c r="AQ161" s="6"/>
      <c r="AR161" s="6"/>
      <c r="AS161" s="6"/>
      <c r="AT161" s="6"/>
      <c r="AU161" s="6"/>
      <c r="AV161" s="6"/>
      <c r="AW161" s="6"/>
      <c r="AX161" s="13"/>
      <c r="AY161" s="6"/>
      <c r="AZ161" s="6"/>
      <c r="BA161" s="6"/>
      <c r="BB161" s="6"/>
      <c r="BC161" s="6"/>
      <c r="BD161" s="6"/>
      <c r="BE161" s="6"/>
      <c r="BF161" s="6"/>
      <c r="BG161" s="6"/>
      <c r="BH161" s="6"/>
      <c r="BI161" s="6"/>
      <c r="BJ161" s="6"/>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row>
    <row r="162" spans="1:121" x14ac:dyDescent="0.25">
      <c r="A162" s="6"/>
      <c r="B162" s="6"/>
      <c r="C162" s="6"/>
      <c r="D162" s="6"/>
      <c r="E162" s="6"/>
      <c r="F162" s="6"/>
      <c r="G162" s="13"/>
      <c r="H162" s="6"/>
      <c r="I162" s="6"/>
      <c r="J162" s="6"/>
      <c r="K162" s="6"/>
      <c r="L162" s="6"/>
      <c r="M162" s="6"/>
      <c r="N162" s="6"/>
      <c r="O162" s="6"/>
      <c r="P162" s="6"/>
      <c r="Q162" s="13"/>
      <c r="R162" s="6"/>
      <c r="S162" s="6"/>
      <c r="T162" s="6"/>
      <c r="U162" s="6"/>
      <c r="V162" s="6"/>
      <c r="W162" s="6"/>
      <c r="X162" s="6"/>
      <c r="Y162" s="6"/>
      <c r="Z162" s="13"/>
      <c r="AA162" s="6"/>
      <c r="AB162" s="6"/>
      <c r="AC162" s="6"/>
      <c r="AD162" s="6"/>
      <c r="AE162" s="6"/>
      <c r="AF162" s="6"/>
      <c r="AG162" s="6"/>
      <c r="AH162" s="6"/>
      <c r="AI162" s="6"/>
      <c r="AJ162" s="6"/>
      <c r="AK162" s="13"/>
      <c r="AL162" s="6"/>
      <c r="AM162" s="6"/>
      <c r="AN162" s="6"/>
      <c r="AO162" s="6"/>
      <c r="AP162" s="6"/>
      <c r="AQ162" s="6"/>
      <c r="AR162" s="6"/>
      <c r="AS162" s="6"/>
      <c r="AT162" s="6"/>
      <c r="AU162" s="6"/>
      <c r="AV162" s="6"/>
      <c r="AW162" s="6"/>
      <c r="AX162" s="13"/>
      <c r="AY162" s="6"/>
      <c r="AZ162" s="6"/>
      <c r="BA162" s="6"/>
      <c r="BB162" s="6"/>
      <c r="BC162" s="6"/>
      <c r="BD162" s="6"/>
      <c r="BE162" s="6"/>
      <c r="BF162" s="6"/>
      <c r="BG162" s="6"/>
      <c r="BH162" s="6"/>
      <c r="BI162" s="6"/>
      <c r="BJ162" s="6"/>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row>
    <row r="163" spans="1:121" x14ac:dyDescent="0.25">
      <c r="A163" s="6"/>
      <c r="B163" s="6"/>
      <c r="C163" s="6"/>
      <c r="D163" s="6"/>
      <c r="E163" s="6"/>
      <c r="F163" s="6"/>
      <c r="G163" s="13"/>
      <c r="H163" s="6"/>
      <c r="I163" s="6"/>
      <c r="J163" s="6"/>
      <c r="K163" s="6"/>
      <c r="L163" s="6"/>
      <c r="M163" s="6"/>
      <c r="N163" s="6"/>
      <c r="O163" s="6"/>
      <c r="P163" s="6"/>
      <c r="Q163" s="13"/>
      <c r="R163" s="6"/>
      <c r="S163" s="6"/>
      <c r="T163" s="6"/>
      <c r="U163" s="6"/>
      <c r="V163" s="6"/>
      <c r="W163" s="6"/>
      <c r="X163" s="6"/>
      <c r="Y163" s="6"/>
      <c r="Z163" s="13"/>
      <c r="AA163" s="6"/>
      <c r="AB163" s="6"/>
      <c r="AC163" s="6"/>
      <c r="AD163" s="6"/>
      <c r="AE163" s="6"/>
      <c r="AF163" s="6"/>
      <c r="AG163" s="6"/>
      <c r="AH163" s="6"/>
      <c r="AI163" s="6"/>
      <c r="AJ163" s="6"/>
      <c r="AK163" s="13"/>
      <c r="AL163" s="6"/>
      <c r="AM163" s="6"/>
      <c r="AN163" s="6"/>
      <c r="AO163" s="6"/>
      <c r="AP163" s="6"/>
      <c r="AQ163" s="6"/>
      <c r="AR163" s="6"/>
      <c r="AS163" s="6"/>
      <c r="AT163" s="6"/>
      <c r="AU163" s="6"/>
      <c r="AV163" s="6"/>
      <c r="AW163" s="6"/>
      <c r="AX163" s="13"/>
      <c r="AY163" s="6"/>
      <c r="AZ163" s="6"/>
      <c r="BA163" s="6"/>
      <c r="BB163" s="6"/>
      <c r="BC163" s="6"/>
      <c r="BD163" s="6"/>
      <c r="BE163" s="6"/>
      <c r="BF163" s="6"/>
      <c r="BG163" s="6"/>
      <c r="BH163" s="6"/>
      <c r="BI163" s="6"/>
      <c r="BJ163" s="6"/>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row>
    <row r="164" spans="1:121" x14ac:dyDescent="0.25">
      <c r="A164" s="6"/>
      <c r="B164" s="6"/>
      <c r="C164" s="6"/>
      <c r="D164" s="6"/>
      <c r="E164" s="6"/>
      <c r="F164" s="6"/>
      <c r="G164" s="13"/>
      <c r="H164" s="6"/>
      <c r="I164" s="6"/>
      <c r="J164" s="6"/>
      <c r="K164" s="6"/>
      <c r="L164" s="6"/>
      <c r="M164" s="6"/>
      <c r="N164" s="6"/>
      <c r="O164" s="6"/>
      <c r="P164" s="6"/>
      <c r="Q164" s="13"/>
      <c r="R164" s="6"/>
      <c r="S164" s="6"/>
      <c r="T164" s="6"/>
      <c r="U164" s="6"/>
      <c r="V164" s="6"/>
      <c r="W164" s="6"/>
      <c r="X164" s="6"/>
      <c r="Y164" s="6"/>
      <c r="Z164" s="13"/>
      <c r="AA164" s="6"/>
      <c r="AB164" s="6"/>
      <c r="AC164" s="6"/>
      <c r="AD164" s="6"/>
      <c r="AE164" s="6"/>
      <c r="AF164" s="6"/>
      <c r="AG164" s="6"/>
      <c r="AH164" s="6"/>
      <c r="AI164" s="6"/>
      <c r="AJ164" s="6"/>
      <c r="AK164" s="13"/>
      <c r="AL164" s="6"/>
      <c r="AM164" s="6"/>
      <c r="AN164" s="6"/>
      <c r="AO164" s="6"/>
      <c r="AP164" s="6"/>
      <c r="AQ164" s="6"/>
      <c r="AR164" s="6"/>
      <c r="AS164" s="6"/>
      <c r="AT164" s="6"/>
      <c r="AU164" s="6"/>
      <c r="AV164" s="6"/>
      <c r="AW164" s="6"/>
      <c r="AX164" s="13"/>
      <c r="AY164" s="6"/>
      <c r="AZ164" s="6"/>
      <c r="BA164" s="6"/>
      <c r="BB164" s="6"/>
      <c r="BC164" s="6"/>
      <c r="BD164" s="6"/>
      <c r="BE164" s="6"/>
      <c r="BF164" s="6"/>
      <c r="BG164" s="6"/>
      <c r="BH164" s="6"/>
      <c r="BI164" s="6"/>
      <c r="BJ164" s="6"/>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row>
    <row r="165" spans="1:121" x14ac:dyDescent="0.25">
      <c r="A165" s="6"/>
      <c r="B165" s="6"/>
      <c r="C165" s="6"/>
      <c r="D165" s="6"/>
      <c r="E165" s="6"/>
      <c r="F165" s="6"/>
      <c r="G165" s="13"/>
      <c r="H165" s="6"/>
      <c r="I165" s="6"/>
      <c r="J165" s="6"/>
      <c r="K165" s="6"/>
      <c r="L165" s="6"/>
      <c r="M165" s="6"/>
      <c r="N165" s="6"/>
      <c r="O165" s="6"/>
      <c r="P165" s="6"/>
      <c r="Q165" s="13"/>
      <c r="R165" s="6"/>
      <c r="S165" s="6"/>
      <c r="T165" s="6"/>
      <c r="U165" s="6"/>
      <c r="V165" s="6"/>
      <c r="W165" s="6"/>
      <c r="X165" s="6"/>
      <c r="Y165" s="6"/>
      <c r="Z165" s="13"/>
      <c r="AA165" s="6"/>
      <c r="AB165" s="6"/>
      <c r="AC165" s="6"/>
      <c r="AD165" s="6"/>
      <c r="AE165" s="6"/>
      <c r="AF165" s="6"/>
      <c r="AG165" s="6"/>
      <c r="AH165" s="6"/>
      <c r="AI165" s="6"/>
      <c r="AJ165" s="6"/>
      <c r="AK165" s="13"/>
      <c r="AL165" s="6"/>
      <c r="AM165" s="6"/>
      <c r="AN165" s="6"/>
      <c r="AO165" s="6"/>
      <c r="AP165" s="6"/>
      <c r="AQ165" s="6"/>
      <c r="AR165" s="6"/>
      <c r="AS165" s="6"/>
      <c r="AT165" s="6"/>
      <c r="AU165" s="6"/>
      <c r="AV165" s="6"/>
      <c r="AW165" s="6"/>
      <c r="AX165" s="13"/>
      <c r="AY165" s="6"/>
      <c r="AZ165" s="6"/>
      <c r="BA165" s="6"/>
      <c r="BB165" s="6"/>
      <c r="BC165" s="6"/>
      <c r="BD165" s="6"/>
      <c r="BE165" s="6"/>
      <c r="BF165" s="6"/>
      <c r="BG165" s="6"/>
      <c r="BH165" s="6"/>
      <c r="BI165" s="6"/>
      <c r="BJ165" s="6"/>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row>
    <row r="166" spans="1:121" x14ac:dyDescent="0.25">
      <c r="A166" s="6"/>
      <c r="B166" s="6"/>
      <c r="C166" s="6"/>
      <c r="D166" s="6"/>
      <c r="E166" s="6"/>
      <c r="F166" s="6"/>
      <c r="G166" s="13"/>
      <c r="H166" s="6"/>
      <c r="I166" s="6"/>
      <c r="J166" s="6"/>
      <c r="K166" s="6"/>
      <c r="L166" s="6"/>
      <c r="M166" s="6"/>
      <c r="N166" s="6"/>
      <c r="O166" s="6"/>
      <c r="P166" s="6"/>
      <c r="Q166" s="13"/>
      <c r="R166" s="6"/>
      <c r="S166" s="6"/>
      <c r="T166" s="6"/>
      <c r="U166" s="6"/>
      <c r="V166" s="6"/>
      <c r="W166" s="6"/>
      <c r="X166" s="6"/>
      <c r="Y166" s="6"/>
      <c r="Z166" s="13"/>
      <c r="AA166" s="6"/>
      <c r="AB166" s="6"/>
      <c r="AC166" s="6"/>
      <c r="AD166" s="6"/>
      <c r="AE166" s="6"/>
      <c r="AF166" s="6"/>
      <c r="AG166" s="6"/>
      <c r="AH166" s="6"/>
      <c r="AI166" s="6"/>
      <c r="AJ166" s="6"/>
      <c r="AK166" s="13"/>
      <c r="AL166" s="6"/>
      <c r="AM166" s="6"/>
      <c r="AN166" s="6"/>
      <c r="AO166" s="6"/>
      <c r="AP166" s="6"/>
      <c r="AQ166" s="6"/>
      <c r="AR166" s="6"/>
      <c r="AS166" s="6"/>
      <c r="AT166" s="6"/>
      <c r="AU166" s="6"/>
      <c r="AV166" s="6"/>
      <c r="AW166" s="6"/>
      <c r="AX166" s="13"/>
      <c r="AY166" s="6"/>
      <c r="AZ166" s="6"/>
      <c r="BA166" s="6"/>
      <c r="BB166" s="6"/>
      <c r="BC166" s="6"/>
      <c r="BD166" s="6"/>
      <c r="BE166" s="6"/>
      <c r="BF166" s="6"/>
      <c r="BG166" s="6"/>
      <c r="BH166" s="6"/>
      <c r="BI166" s="6"/>
      <c r="BJ166" s="6"/>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row>
    <row r="167" spans="1:121" x14ac:dyDescent="0.25">
      <c r="A167" s="6"/>
      <c r="B167" s="6"/>
      <c r="C167" s="6"/>
      <c r="D167" s="6"/>
      <c r="E167" s="6"/>
      <c r="F167" s="6"/>
      <c r="G167" s="13"/>
      <c r="H167" s="6"/>
      <c r="I167" s="6"/>
      <c r="J167" s="6"/>
      <c r="K167" s="6"/>
      <c r="L167" s="6"/>
      <c r="M167" s="6"/>
      <c r="N167" s="6"/>
      <c r="O167" s="6"/>
      <c r="P167" s="6"/>
      <c r="Q167" s="13"/>
      <c r="R167" s="6"/>
      <c r="S167" s="6"/>
      <c r="T167" s="6"/>
      <c r="U167" s="6"/>
      <c r="V167" s="6"/>
      <c r="W167" s="6"/>
      <c r="X167" s="6"/>
      <c r="Y167" s="6"/>
      <c r="Z167" s="13"/>
      <c r="AA167" s="6"/>
      <c r="AB167" s="6"/>
      <c r="AC167" s="6"/>
      <c r="AD167" s="6"/>
      <c r="AE167" s="6"/>
      <c r="AF167" s="6"/>
      <c r="AG167" s="6"/>
      <c r="AH167" s="6"/>
      <c r="AI167" s="6"/>
      <c r="AJ167" s="6"/>
      <c r="AK167" s="13"/>
      <c r="AL167" s="6"/>
      <c r="AM167" s="6"/>
      <c r="AN167" s="6"/>
      <c r="AO167" s="6"/>
      <c r="AP167" s="6"/>
      <c r="AQ167" s="6"/>
      <c r="AR167" s="6"/>
      <c r="AS167" s="6"/>
      <c r="AT167" s="6"/>
      <c r="AU167" s="6"/>
      <c r="AV167" s="6"/>
      <c r="AW167" s="6"/>
      <c r="AX167" s="13"/>
      <c r="AY167" s="6"/>
      <c r="AZ167" s="6"/>
      <c r="BA167" s="6"/>
      <c r="BB167" s="6"/>
      <c r="BC167" s="6"/>
      <c r="BD167" s="6"/>
      <c r="BE167" s="6"/>
      <c r="BF167" s="6"/>
      <c r="BG167" s="6"/>
      <c r="BH167" s="6"/>
      <c r="BI167" s="6"/>
      <c r="BJ167" s="6"/>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row>
    <row r="168" spans="1:121" x14ac:dyDescent="0.25">
      <c r="A168" s="6"/>
      <c r="B168" s="6"/>
      <c r="C168" s="6"/>
      <c r="D168" s="6"/>
      <c r="E168" s="6"/>
      <c r="F168" s="6"/>
      <c r="G168" s="13"/>
      <c r="H168" s="6"/>
      <c r="I168" s="6"/>
      <c r="J168" s="6"/>
      <c r="K168" s="6"/>
      <c r="L168" s="6"/>
      <c r="M168" s="6"/>
      <c r="N168" s="6"/>
      <c r="O168" s="6"/>
      <c r="P168" s="6"/>
      <c r="Q168" s="13"/>
      <c r="R168" s="6"/>
      <c r="S168" s="6"/>
      <c r="T168" s="6"/>
      <c r="U168" s="6"/>
      <c r="V168" s="6"/>
      <c r="W168" s="6"/>
      <c r="X168" s="6"/>
      <c r="Y168" s="6"/>
      <c r="Z168" s="13"/>
      <c r="AA168" s="6"/>
      <c r="AB168" s="6"/>
      <c r="AC168" s="6"/>
      <c r="AD168" s="6"/>
      <c r="AE168" s="6"/>
      <c r="AF168" s="6"/>
      <c r="AG168" s="6"/>
      <c r="AH168" s="6"/>
      <c r="AI168" s="6"/>
      <c r="AJ168" s="6"/>
      <c r="AK168" s="13"/>
      <c r="AL168" s="6"/>
      <c r="AM168" s="6"/>
      <c r="AN168" s="6"/>
      <c r="AO168" s="6"/>
      <c r="AP168" s="6"/>
      <c r="AQ168" s="6"/>
      <c r="AR168" s="6"/>
      <c r="AS168" s="6"/>
      <c r="AT168" s="6"/>
      <c r="AU168" s="6"/>
      <c r="AV168" s="6"/>
      <c r="AW168" s="6"/>
      <c r="AX168" s="13"/>
      <c r="AY168" s="6"/>
      <c r="AZ168" s="6"/>
      <c r="BA168" s="6"/>
      <c r="BB168" s="6"/>
      <c r="BC168" s="6"/>
      <c r="BD168" s="6"/>
      <c r="BE168" s="6"/>
      <c r="BF168" s="6"/>
      <c r="BG168" s="6"/>
      <c r="BH168" s="6"/>
      <c r="BI168" s="6"/>
      <c r="BJ168" s="6"/>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row>
    <row r="169" spans="1:121" x14ac:dyDescent="0.25">
      <c r="A169" s="6"/>
      <c r="B169" s="6"/>
      <c r="C169" s="6"/>
      <c r="D169" s="6"/>
      <c r="E169" s="6"/>
      <c r="F169" s="6"/>
      <c r="G169" s="13"/>
      <c r="H169" s="6"/>
      <c r="I169" s="6"/>
      <c r="J169" s="6"/>
      <c r="K169" s="6"/>
      <c r="L169" s="6"/>
      <c r="M169" s="6"/>
      <c r="N169" s="6"/>
      <c r="O169" s="6"/>
      <c r="P169" s="6"/>
      <c r="Q169" s="13"/>
      <c r="R169" s="6"/>
      <c r="S169" s="6"/>
      <c r="T169" s="6"/>
      <c r="U169" s="6"/>
      <c r="V169" s="6"/>
      <c r="W169" s="6"/>
      <c r="X169" s="6"/>
      <c r="Y169" s="6"/>
      <c r="Z169" s="13"/>
      <c r="AA169" s="6"/>
      <c r="AB169" s="6"/>
      <c r="AC169" s="6"/>
      <c r="AD169" s="6"/>
      <c r="AE169" s="6"/>
      <c r="AF169" s="6"/>
      <c r="AG169" s="6"/>
      <c r="AH169" s="6"/>
      <c r="AI169" s="6"/>
      <c r="AJ169" s="6"/>
      <c r="AK169" s="13"/>
      <c r="AL169" s="6"/>
      <c r="AM169" s="6"/>
      <c r="AN169" s="6"/>
      <c r="AO169" s="6"/>
      <c r="AP169" s="6"/>
      <c r="AQ169" s="6"/>
      <c r="AR169" s="6"/>
      <c r="AS169" s="6"/>
      <c r="AT169" s="6"/>
      <c r="AU169" s="6"/>
      <c r="AV169" s="6"/>
      <c r="AW169" s="6"/>
      <c r="AX169" s="13"/>
      <c r="AY169" s="6"/>
      <c r="AZ169" s="6"/>
      <c r="BA169" s="6"/>
      <c r="BB169" s="6"/>
      <c r="BC169" s="6"/>
      <c r="BD169" s="6"/>
      <c r="BE169" s="6"/>
      <c r="BF169" s="6"/>
      <c r="BG169" s="6"/>
      <c r="BH169" s="6"/>
      <c r="BI169" s="6"/>
      <c r="BJ169" s="6"/>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row>
    <row r="170" spans="1:121" x14ac:dyDescent="0.25">
      <c r="A170" s="6"/>
      <c r="B170" s="6"/>
      <c r="C170" s="6"/>
      <c r="D170" s="6"/>
      <c r="E170" s="6"/>
      <c r="F170" s="6"/>
      <c r="G170" s="13"/>
      <c r="H170" s="6"/>
      <c r="I170" s="6"/>
      <c r="J170" s="6"/>
      <c r="K170" s="6"/>
      <c r="L170" s="6"/>
      <c r="M170" s="6"/>
      <c r="N170" s="6"/>
      <c r="O170" s="6"/>
      <c r="P170" s="6"/>
      <c r="Q170" s="13"/>
      <c r="R170" s="6"/>
      <c r="S170" s="6"/>
      <c r="T170" s="6"/>
      <c r="U170" s="6"/>
      <c r="V170" s="6"/>
      <c r="W170" s="6"/>
      <c r="X170" s="6"/>
      <c r="Y170" s="6"/>
      <c r="Z170" s="13"/>
      <c r="AA170" s="6"/>
      <c r="AB170" s="6"/>
      <c r="AC170" s="6"/>
      <c r="AD170" s="6"/>
      <c r="AE170" s="6"/>
      <c r="AF170" s="6"/>
      <c r="AG170" s="6"/>
      <c r="AH170" s="6"/>
      <c r="AI170" s="6"/>
      <c r="AJ170" s="6"/>
      <c r="AK170" s="13"/>
      <c r="AL170" s="6"/>
      <c r="AM170" s="6"/>
      <c r="AN170" s="6"/>
      <c r="AO170" s="6"/>
      <c r="AP170" s="6"/>
      <c r="AQ170" s="6"/>
      <c r="AR170" s="6"/>
      <c r="AS170" s="6"/>
      <c r="AT170" s="6"/>
      <c r="AU170" s="6"/>
      <c r="AV170" s="6"/>
      <c r="AW170" s="6"/>
      <c r="AX170" s="13"/>
      <c r="AY170" s="6"/>
      <c r="AZ170" s="6"/>
      <c r="BA170" s="6"/>
      <c r="BB170" s="6"/>
      <c r="BC170" s="6"/>
      <c r="BD170" s="6"/>
      <c r="BE170" s="6"/>
      <c r="BF170" s="6"/>
      <c r="BG170" s="6"/>
      <c r="BH170" s="6"/>
      <c r="BI170" s="6"/>
      <c r="BJ170" s="6"/>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row>
    <row r="171" spans="1:121" x14ac:dyDescent="0.25">
      <c r="A171" s="6"/>
      <c r="B171" s="6"/>
      <c r="C171" s="6"/>
      <c r="D171" s="6"/>
      <c r="E171" s="6"/>
      <c r="F171" s="6"/>
      <c r="G171" s="13"/>
      <c r="H171" s="6"/>
      <c r="I171" s="6"/>
      <c r="J171" s="6"/>
      <c r="K171" s="6"/>
      <c r="L171" s="6"/>
      <c r="M171" s="6"/>
      <c r="N171" s="6"/>
      <c r="O171" s="6"/>
      <c r="P171" s="6"/>
      <c r="Q171" s="13"/>
      <c r="R171" s="6"/>
      <c r="S171" s="6"/>
      <c r="T171" s="6"/>
      <c r="U171" s="6"/>
      <c r="V171" s="6"/>
      <c r="W171" s="6"/>
      <c r="X171" s="6"/>
      <c r="Y171" s="6"/>
      <c r="Z171" s="13"/>
      <c r="AA171" s="6"/>
      <c r="AB171" s="6"/>
      <c r="AC171" s="6"/>
      <c r="AD171" s="6"/>
      <c r="AE171" s="6"/>
      <c r="AF171" s="6"/>
      <c r="AG171" s="6"/>
      <c r="AH171" s="6"/>
      <c r="AI171" s="6"/>
      <c r="AJ171" s="6"/>
      <c r="AK171" s="13"/>
      <c r="AL171" s="6"/>
      <c r="AM171" s="6"/>
      <c r="AN171" s="6"/>
      <c r="AO171" s="6"/>
      <c r="AP171" s="6"/>
      <c r="AQ171" s="6"/>
      <c r="AR171" s="6"/>
      <c r="AS171" s="6"/>
      <c r="AT171" s="6"/>
      <c r="AU171" s="6"/>
      <c r="AV171" s="6"/>
      <c r="AW171" s="6"/>
      <c r="AX171" s="13"/>
      <c r="AY171" s="6"/>
      <c r="AZ171" s="6"/>
      <c r="BA171" s="6"/>
      <c r="BB171" s="6"/>
      <c r="BC171" s="6"/>
      <c r="BD171" s="6"/>
      <c r="BE171" s="6"/>
      <c r="BF171" s="6"/>
      <c r="BG171" s="6"/>
      <c r="BH171" s="6"/>
      <c r="BI171" s="6"/>
      <c r="BJ171" s="6"/>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row>
    <row r="172" spans="1:121" x14ac:dyDescent="0.25">
      <c r="A172" s="6"/>
      <c r="B172" s="6"/>
      <c r="C172" s="6"/>
      <c r="D172" s="6"/>
      <c r="E172" s="6"/>
      <c r="F172" s="6"/>
      <c r="G172" s="13"/>
      <c r="H172" s="6"/>
      <c r="I172" s="6"/>
      <c r="J172" s="6"/>
      <c r="K172" s="6"/>
      <c r="L172" s="6"/>
      <c r="M172" s="6"/>
      <c r="N172" s="6"/>
      <c r="O172" s="6"/>
      <c r="P172" s="6"/>
      <c r="Q172" s="13"/>
      <c r="R172" s="6"/>
      <c r="S172" s="6"/>
      <c r="T172" s="6"/>
      <c r="U172" s="6"/>
      <c r="V172" s="6"/>
      <c r="W172" s="6"/>
      <c r="X172" s="6"/>
      <c r="Y172" s="6"/>
      <c r="Z172" s="13"/>
      <c r="AA172" s="6"/>
      <c r="AB172" s="6"/>
      <c r="AC172" s="6"/>
      <c r="AD172" s="6"/>
      <c r="AE172" s="6"/>
      <c r="AF172" s="6"/>
      <c r="AG172" s="6"/>
      <c r="AH172" s="6"/>
      <c r="AI172" s="6"/>
      <c r="AJ172" s="6"/>
      <c r="AK172" s="13"/>
      <c r="AL172" s="6"/>
      <c r="AM172" s="6"/>
      <c r="AN172" s="6"/>
      <c r="AO172" s="6"/>
      <c r="AP172" s="6"/>
      <c r="AQ172" s="6"/>
      <c r="AR172" s="6"/>
      <c r="AS172" s="6"/>
      <c r="AT172" s="6"/>
      <c r="AU172" s="6"/>
      <c r="AV172" s="6"/>
      <c r="AW172" s="6"/>
      <c r="AX172" s="13"/>
      <c r="AY172" s="6"/>
      <c r="AZ172" s="6"/>
      <c r="BA172" s="6"/>
      <c r="BB172" s="6"/>
      <c r="BC172" s="6"/>
      <c r="BD172" s="6"/>
      <c r="BE172" s="6"/>
      <c r="BF172" s="6"/>
      <c r="BG172" s="6"/>
      <c r="BH172" s="6"/>
      <c r="BI172" s="6"/>
      <c r="BJ172" s="6"/>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row>
    <row r="173" spans="1:121" x14ac:dyDescent="0.25">
      <c r="A173" s="6"/>
      <c r="B173" s="6"/>
      <c r="C173" s="6"/>
      <c r="D173" s="6"/>
      <c r="E173" s="6"/>
      <c r="F173" s="6"/>
      <c r="G173" s="13"/>
      <c r="H173" s="6"/>
      <c r="I173" s="6"/>
      <c r="J173" s="6"/>
      <c r="K173" s="6"/>
      <c r="L173" s="6"/>
      <c r="M173" s="6"/>
      <c r="N173" s="6"/>
      <c r="O173" s="6"/>
      <c r="P173" s="6"/>
      <c r="Q173" s="13"/>
      <c r="R173" s="6"/>
      <c r="S173" s="6"/>
      <c r="T173" s="6"/>
      <c r="U173" s="6"/>
      <c r="V173" s="6"/>
      <c r="W173" s="6"/>
      <c r="X173" s="6"/>
      <c r="Y173" s="6"/>
      <c r="Z173" s="13"/>
      <c r="AA173" s="6"/>
      <c r="AB173" s="6"/>
      <c r="AC173" s="6"/>
      <c r="AD173" s="6"/>
      <c r="AE173" s="6"/>
      <c r="AF173" s="6"/>
      <c r="AG173" s="6"/>
      <c r="AH173" s="6"/>
      <c r="AI173" s="6"/>
      <c r="AJ173" s="6"/>
      <c r="AK173" s="13"/>
      <c r="AL173" s="6"/>
      <c r="AM173" s="6"/>
      <c r="AN173" s="6"/>
      <c r="AO173" s="6"/>
      <c r="AP173" s="6"/>
      <c r="AQ173" s="6"/>
      <c r="AR173" s="6"/>
      <c r="AS173" s="6"/>
      <c r="AT173" s="6"/>
      <c r="AU173" s="6"/>
      <c r="AV173" s="6"/>
      <c r="AW173" s="6"/>
      <c r="AX173" s="13"/>
      <c r="AY173" s="6"/>
      <c r="AZ173" s="6"/>
      <c r="BA173" s="6"/>
      <c r="BB173" s="6"/>
      <c r="BC173" s="6"/>
      <c r="BD173" s="6"/>
      <c r="BE173" s="6"/>
      <c r="BF173" s="6"/>
      <c r="BG173" s="6"/>
      <c r="BH173" s="6"/>
      <c r="BI173" s="6"/>
      <c r="BJ173" s="6"/>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row>
    <row r="174" spans="1:121" x14ac:dyDescent="0.25">
      <c r="A174" s="6"/>
      <c r="B174" s="6"/>
      <c r="C174" s="6"/>
      <c r="D174" s="6"/>
      <c r="E174" s="6"/>
      <c r="F174" s="6"/>
      <c r="G174" s="13"/>
      <c r="H174" s="6"/>
      <c r="I174" s="6"/>
      <c r="J174" s="6"/>
      <c r="K174" s="6"/>
      <c r="L174" s="6"/>
      <c r="M174" s="6"/>
      <c r="N174" s="6"/>
      <c r="O174" s="6"/>
      <c r="P174" s="6"/>
      <c r="Q174" s="13"/>
      <c r="R174" s="6"/>
      <c r="S174" s="6"/>
      <c r="T174" s="6"/>
      <c r="U174" s="6"/>
      <c r="V174" s="6"/>
      <c r="W174" s="6"/>
      <c r="X174" s="6"/>
      <c r="Y174" s="6"/>
      <c r="Z174" s="13"/>
      <c r="AA174" s="6"/>
      <c r="AB174" s="6"/>
      <c r="AC174" s="6"/>
      <c r="AD174" s="6"/>
      <c r="AE174" s="6"/>
      <c r="AF174" s="6"/>
      <c r="AG174" s="6"/>
      <c r="AH174" s="6"/>
      <c r="AI174" s="6"/>
      <c r="AJ174" s="6"/>
      <c r="AK174" s="13"/>
      <c r="AL174" s="6"/>
      <c r="AM174" s="6"/>
      <c r="AN174" s="6"/>
      <c r="AO174" s="6"/>
      <c r="AP174" s="6"/>
      <c r="AQ174" s="6"/>
      <c r="AR174" s="6"/>
      <c r="AS174" s="6"/>
      <c r="AT174" s="6"/>
      <c r="AU174" s="6"/>
      <c r="AV174" s="6"/>
      <c r="AW174" s="6"/>
      <c r="AX174" s="13"/>
      <c r="AY174" s="6"/>
      <c r="AZ174" s="6"/>
      <c r="BA174" s="6"/>
      <c r="BB174" s="6"/>
      <c r="BC174" s="6"/>
      <c r="BD174" s="6"/>
      <c r="BE174" s="6"/>
      <c r="BF174" s="6"/>
      <c r="BG174" s="6"/>
      <c r="BH174" s="6"/>
      <c r="BI174" s="6"/>
      <c r="BJ174" s="6"/>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row>
    <row r="175" spans="1:121" x14ac:dyDescent="0.25">
      <c r="A175" s="6"/>
      <c r="B175" s="6"/>
      <c r="C175" s="6"/>
      <c r="D175" s="6"/>
      <c r="E175" s="6"/>
      <c r="F175" s="6"/>
      <c r="G175" s="13"/>
      <c r="H175" s="6"/>
      <c r="I175" s="6"/>
      <c r="J175" s="6"/>
      <c r="K175" s="6"/>
      <c r="L175" s="6"/>
      <c r="M175" s="6"/>
      <c r="N175" s="6"/>
      <c r="O175" s="6"/>
      <c r="P175" s="6"/>
      <c r="Q175" s="13"/>
      <c r="R175" s="6"/>
      <c r="S175" s="6"/>
      <c r="T175" s="6"/>
      <c r="U175" s="6"/>
      <c r="V175" s="6"/>
      <c r="W175" s="6"/>
      <c r="X175" s="6"/>
      <c r="Y175" s="6"/>
      <c r="Z175" s="13"/>
      <c r="AA175" s="6"/>
      <c r="AB175" s="6"/>
      <c r="AC175" s="6"/>
      <c r="AD175" s="6"/>
      <c r="AE175" s="6"/>
      <c r="AF175" s="6"/>
      <c r="AG175" s="6"/>
      <c r="AH175" s="6"/>
      <c r="AI175" s="6"/>
      <c r="AJ175" s="6"/>
      <c r="AK175" s="13"/>
      <c r="AL175" s="6"/>
      <c r="AM175" s="6"/>
      <c r="AN175" s="6"/>
      <c r="AO175" s="6"/>
      <c r="AP175" s="6"/>
      <c r="AQ175" s="6"/>
      <c r="AR175" s="6"/>
      <c r="AS175" s="6"/>
      <c r="AT175" s="6"/>
      <c r="AU175" s="6"/>
      <c r="AV175" s="6"/>
      <c r="AW175" s="6"/>
      <c r="AX175" s="13"/>
      <c r="AY175" s="6"/>
      <c r="AZ175" s="6"/>
      <c r="BA175" s="6"/>
      <c r="BB175" s="6"/>
      <c r="BC175" s="6"/>
      <c r="BD175" s="6"/>
      <c r="BE175" s="6"/>
      <c r="BF175" s="6"/>
      <c r="BG175" s="6"/>
      <c r="BH175" s="6"/>
      <c r="BI175" s="6"/>
      <c r="BJ175" s="6"/>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row>
    <row r="176" spans="1:121" x14ac:dyDescent="0.25">
      <c r="A176" s="6"/>
      <c r="B176" s="6"/>
      <c r="C176" s="6"/>
      <c r="D176" s="6"/>
      <c r="E176" s="6"/>
      <c r="F176" s="6"/>
      <c r="G176" s="13"/>
      <c r="H176" s="6"/>
      <c r="I176" s="6"/>
      <c r="J176" s="6"/>
      <c r="K176" s="6"/>
      <c r="L176" s="6"/>
      <c r="M176" s="6"/>
      <c r="N176" s="6"/>
      <c r="O176" s="6"/>
      <c r="P176" s="6"/>
      <c r="Q176" s="13"/>
      <c r="R176" s="6"/>
      <c r="S176" s="6"/>
      <c r="T176" s="6"/>
      <c r="U176" s="6"/>
      <c r="V176" s="6"/>
      <c r="W176" s="6"/>
      <c r="X176" s="6"/>
      <c r="Y176" s="6"/>
      <c r="Z176" s="13"/>
      <c r="AA176" s="6"/>
      <c r="AB176" s="6"/>
      <c r="AC176" s="6"/>
      <c r="AD176" s="6"/>
      <c r="AE176" s="6"/>
      <c r="AF176" s="6"/>
      <c r="AG176" s="6"/>
      <c r="AH176" s="6"/>
      <c r="AI176" s="6"/>
      <c r="AJ176" s="6"/>
      <c r="AK176" s="13"/>
      <c r="AL176" s="6"/>
      <c r="AM176" s="6"/>
      <c r="AN176" s="6"/>
      <c r="AO176" s="6"/>
      <c r="AP176" s="6"/>
      <c r="AQ176" s="6"/>
      <c r="AR176" s="6"/>
      <c r="AS176" s="6"/>
      <c r="AT176" s="6"/>
      <c r="AU176" s="6"/>
      <c r="AV176" s="6"/>
      <c r="AW176" s="6"/>
      <c r="AX176" s="13"/>
      <c r="AY176" s="6"/>
      <c r="AZ176" s="6"/>
      <c r="BA176" s="6"/>
      <c r="BB176" s="6"/>
      <c r="BC176" s="6"/>
      <c r="BD176" s="6"/>
      <c r="BE176" s="6"/>
      <c r="BF176" s="6"/>
      <c r="BG176" s="6"/>
      <c r="BH176" s="6"/>
      <c r="BI176" s="6"/>
      <c r="BJ176" s="6"/>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row>
    <row r="177" spans="1:121" x14ac:dyDescent="0.25">
      <c r="A177" s="6"/>
      <c r="B177" s="6"/>
      <c r="C177" s="6"/>
      <c r="D177" s="6"/>
      <c r="E177" s="6"/>
      <c r="F177" s="6"/>
      <c r="G177" s="13"/>
      <c r="H177" s="6"/>
      <c r="I177" s="6"/>
      <c r="J177" s="6"/>
      <c r="K177" s="6"/>
      <c r="L177" s="6"/>
      <c r="M177" s="6"/>
      <c r="N177" s="6"/>
      <c r="O177" s="6"/>
      <c r="P177" s="6"/>
      <c r="Q177" s="13"/>
      <c r="R177" s="6"/>
      <c r="S177" s="6"/>
      <c r="T177" s="6"/>
      <c r="U177" s="6"/>
      <c r="V177" s="6"/>
      <c r="W177" s="6"/>
      <c r="X177" s="6"/>
      <c r="Y177" s="6"/>
      <c r="Z177" s="13"/>
      <c r="AA177" s="6"/>
      <c r="AB177" s="6"/>
      <c r="AC177" s="6"/>
      <c r="AD177" s="6"/>
      <c r="AE177" s="6"/>
      <c r="AF177" s="6"/>
      <c r="AG177" s="6"/>
      <c r="AH177" s="6"/>
      <c r="AI177" s="6"/>
      <c r="AJ177" s="6"/>
      <c r="AK177" s="13"/>
      <c r="AL177" s="6"/>
      <c r="AM177" s="6"/>
      <c r="AN177" s="6"/>
      <c r="AO177" s="6"/>
      <c r="AP177" s="6"/>
      <c r="AQ177" s="6"/>
      <c r="AR177" s="6"/>
      <c r="AS177" s="6"/>
      <c r="AT177" s="6"/>
      <c r="AU177" s="6"/>
      <c r="AV177" s="6"/>
      <c r="AW177" s="6"/>
      <c r="AX177" s="13"/>
      <c r="AY177" s="6"/>
      <c r="AZ177" s="6"/>
      <c r="BA177" s="6"/>
      <c r="BB177" s="6"/>
      <c r="BC177" s="6"/>
      <c r="BD177" s="6"/>
      <c r="BE177" s="6"/>
      <c r="BF177" s="6"/>
      <c r="BG177" s="6"/>
      <c r="BH177" s="6"/>
      <c r="BI177" s="6"/>
      <c r="BJ177" s="6"/>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row>
    <row r="178" spans="1:121" x14ac:dyDescent="0.25">
      <c r="A178" s="6"/>
      <c r="B178" s="6"/>
      <c r="C178" s="6"/>
      <c r="D178" s="6"/>
      <c r="E178" s="6"/>
      <c r="F178" s="6"/>
      <c r="G178" s="13"/>
      <c r="H178" s="6"/>
      <c r="I178" s="6"/>
      <c r="J178" s="6"/>
      <c r="K178" s="6"/>
      <c r="L178" s="6"/>
      <c r="M178" s="6"/>
      <c r="N178" s="6"/>
      <c r="O178" s="6"/>
      <c r="P178" s="6"/>
      <c r="Q178" s="13"/>
      <c r="R178" s="6"/>
      <c r="S178" s="6"/>
      <c r="T178" s="6"/>
      <c r="U178" s="6"/>
      <c r="V178" s="6"/>
      <c r="W178" s="6"/>
      <c r="X178" s="6"/>
      <c r="Y178" s="6"/>
      <c r="Z178" s="13"/>
      <c r="AA178" s="6"/>
      <c r="AB178" s="6"/>
      <c r="AC178" s="6"/>
      <c r="AD178" s="6"/>
      <c r="AE178" s="6"/>
      <c r="AF178" s="6"/>
      <c r="AG178" s="6"/>
      <c r="AH178" s="6"/>
      <c r="AI178" s="6"/>
      <c r="AJ178" s="6"/>
      <c r="AK178" s="13"/>
      <c r="AL178" s="6"/>
      <c r="AM178" s="6"/>
      <c r="AN178" s="6"/>
      <c r="AO178" s="6"/>
      <c r="AP178" s="6"/>
      <c r="AQ178" s="6"/>
      <c r="AR178" s="6"/>
      <c r="AS178" s="6"/>
      <c r="AT178" s="6"/>
      <c r="AU178" s="6"/>
      <c r="AV178" s="6"/>
      <c r="AW178" s="6"/>
      <c r="AX178" s="13"/>
      <c r="AY178" s="6"/>
      <c r="AZ178" s="6"/>
      <c r="BA178" s="6"/>
      <c r="BB178" s="6"/>
      <c r="BC178" s="6"/>
      <c r="BD178" s="6"/>
      <c r="BE178" s="6"/>
      <c r="BF178" s="6"/>
      <c r="BG178" s="6"/>
      <c r="BH178" s="6"/>
      <c r="BI178" s="6"/>
      <c r="BJ178" s="6"/>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row>
    <row r="179" spans="1:121" x14ac:dyDescent="0.25">
      <c r="A179" s="6"/>
      <c r="B179" s="6"/>
      <c r="C179" s="6"/>
      <c r="D179" s="6"/>
      <c r="E179" s="6"/>
      <c r="F179" s="6"/>
      <c r="G179" s="13"/>
      <c r="H179" s="6"/>
      <c r="I179" s="6"/>
      <c r="J179" s="6"/>
      <c r="K179" s="6"/>
      <c r="L179" s="6"/>
      <c r="M179" s="6"/>
      <c r="N179" s="6"/>
      <c r="O179" s="6"/>
      <c r="P179" s="6"/>
      <c r="Q179" s="13"/>
      <c r="R179" s="6"/>
      <c r="S179" s="6"/>
      <c r="T179" s="6"/>
      <c r="U179" s="6"/>
      <c r="V179" s="6"/>
      <c r="W179" s="6"/>
      <c r="X179" s="6"/>
      <c r="Y179" s="6"/>
      <c r="Z179" s="13"/>
      <c r="AA179" s="6"/>
      <c r="AB179" s="6"/>
      <c r="AC179" s="6"/>
      <c r="AD179" s="6"/>
      <c r="AE179" s="6"/>
      <c r="AF179" s="6"/>
      <c r="AG179" s="6"/>
      <c r="AH179" s="6"/>
      <c r="AI179" s="6"/>
      <c r="AJ179" s="6"/>
      <c r="AK179" s="13"/>
      <c r="AL179" s="6"/>
      <c r="AM179" s="6"/>
      <c r="AN179" s="6"/>
      <c r="AO179" s="6"/>
      <c r="AP179" s="6"/>
      <c r="AQ179" s="6"/>
      <c r="AR179" s="6"/>
      <c r="AS179" s="6"/>
      <c r="AT179" s="6"/>
      <c r="AU179" s="6"/>
      <c r="AV179" s="6"/>
      <c r="AW179" s="6"/>
      <c r="AX179" s="13"/>
      <c r="AY179" s="6"/>
      <c r="AZ179" s="6"/>
      <c r="BA179" s="6"/>
      <c r="BB179" s="6"/>
      <c r="BC179" s="6"/>
      <c r="BD179" s="6"/>
      <c r="BE179" s="6"/>
      <c r="BF179" s="6"/>
      <c r="BG179" s="6"/>
      <c r="BH179" s="6"/>
      <c r="BI179" s="6"/>
      <c r="BJ179" s="6"/>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row>
    <row r="180" spans="1:121" x14ac:dyDescent="0.25">
      <c r="A180" s="6"/>
      <c r="B180" s="6"/>
      <c r="C180" s="6"/>
      <c r="D180" s="6"/>
      <c r="E180" s="6"/>
      <c r="F180" s="6"/>
      <c r="G180" s="13"/>
      <c r="H180" s="6"/>
      <c r="I180" s="6"/>
      <c r="J180" s="6"/>
      <c r="K180" s="6"/>
      <c r="L180" s="6"/>
      <c r="M180" s="6"/>
      <c r="N180" s="6"/>
      <c r="O180" s="6"/>
      <c r="P180" s="6"/>
      <c r="Q180" s="13"/>
      <c r="R180" s="6"/>
      <c r="S180" s="6"/>
      <c r="T180" s="6"/>
      <c r="U180" s="6"/>
      <c r="V180" s="6"/>
      <c r="W180" s="6"/>
      <c r="X180" s="6"/>
      <c r="Y180" s="6"/>
      <c r="Z180" s="13"/>
      <c r="AA180" s="6"/>
      <c r="AB180" s="6"/>
      <c r="AC180" s="6"/>
      <c r="AD180" s="6"/>
      <c r="AE180" s="6"/>
      <c r="AF180" s="6"/>
      <c r="AG180" s="6"/>
      <c r="AH180" s="6"/>
      <c r="AI180" s="6"/>
      <c r="AJ180" s="6"/>
      <c r="AK180" s="13"/>
      <c r="AL180" s="6"/>
      <c r="AM180" s="6"/>
      <c r="AN180" s="6"/>
      <c r="AO180" s="6"/>
      <c r="AP180" s="6"/>
      <c r="AQ180" s="6"/>
      <c r="AR180" s="6"/>
      <c r="AS180" s="6"/>
      <c r="AT180" s="6"/>
      <c r="AU180" s="6"/>
      <c r="AV180" s="6"/>
      <c r="AW180" s="6"/>
      <c r="AX180" s="13"/>
      <c r="AY180" s="6"/>
      <c r="AZ180" s="6"/>
      <c r="BA180" s="6"/>
      <c r="BB180" s="6"/>
      <c r="BC180" s="6"/>
      <c r="BD180" s="6"/>
      <c r="BE180" s="6"/>
      <c r="BF180" s="6"/>
      <c r="BG180" s="6"/>
      <c r="BH180" s="6"/>
      <c r="BI180" s="6"/>
      <c r="BJ180" s="6"/>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row>
    <row r="181" spans="1:121" x14ac:dyDescent="0.25">
      <c r="A181" s="6"/>
      <c r="B181" s="6"/>
      <c r="C181" s="6"/>
      <c r="D181" s="6"/>
      <c r="E181" s="6"/>
      <c r="F181" s="6"/>
      <c r="G181" s="13"/>
      <c r="H181" s="6"/>
      <c r="I181" s="6"/>
      <c r="J181" s="6"/>
      <c r="K181" s="6"/>
      <c r="L181" s="6"/>
      <c r="M181" s="6"/>
      <c r="N181" s="6"/>
      <c r="O181" s="6"/>
      <c r="P181" s="6"/>
      <c r="Q181" s="13"/>
      <c r="R181" s="6"/>
      <c r="S181" s="6"/>
      <c r="T181" s="6"/>
      <c r="U181" s="6"/>
      <c r="V181" s="6"/>
      <c r="W181" s="6"/>
      <c r="X181" s="6"/>
      <c r="Y181" s="6"/>
      <c r="Z181" s="13"/>
      <c r="AA181" s="6"/>
      <c r="AB181" s="6"/>
      <c r="AC181" s="6"/>
      <c r="AD181" s="6"/>
      <c r="AE181" s="6"/>
      <c r="AF181" s="6"/>
      <c r="AG181" s="6"/>
      <c r="AH181" s="6"/>
      <c r="AI181" s="6"/>
      <c r="AJ181" s="6"/>
      <c r="AK181" s="13"/>
      <c r="AL181" s="6"/>
      <c r="AM181" s="6"/>
      <c r="AN181" s="6"/>
      <c r="AO181" s="6"/>
      <c r="AP181" s="6"/>
      <c r="AQ181" s="6"/>
      <c r="AR181" s="6"/>
      <c r="AS181" s="6"/>
      <c r="AT181" s="6"/>
      <c r="AU181" s="6"/>
      <c r="AV181" s="6"/>
      <c r="AW181" s="6"/>
      <c r="AX181" s="13"/>
      <c r="AY181" s="6"/>
      <c r="AZ181" s="6"/>
      <c r="BA181" s="6"/>
      <c r="BB181" s="6"/>
      <c r="BC181" s="6"/>
      <c r="BD181" s="6"/>
      <c r="BE181" s="6"/>
      <c r="BF181" s="6"/>
      <c r="BG181" s="6"/>
      <c r="BH181" s="6"/>
      <c r="BI181" s="6"/>
      <c r="BJ181" s="6"/>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row>
    <row r="182" spans="1:121" x14ac:dyDescent="0.25">
      <c r="A182" s="6"/>
      <c r="B182" s="6"/>
      <c r="C182" s="6"/>
      <c r="D182" s="6"/>
      <c r="E182" s="6"/>
      <c r="F182" s="6"/>
      <c r="G182" s="13"/>
      <c r="H182" s="6"/>
      <c r="I182" s="6"/>
      <c r="J182" s="6"/>
      <c r="K182" s="6"/>
      <c r="L182" s="6"/>
      <c r="M182" s="6"/>
      <c r="N182" s="6"/>
      <c r="O182" s="6"/>
      <c r="P182" s="6"/>
      <c r="Q182" s="13"/>
      <c r="R182" s="6"/>
      <c r="S182" s="6"/>
      <c r="T182" s="6"/>
      <c r="U182" s="6"/>
      <c r="V182" s="6"/>
      <c r="W182" s="6"/>
      <c r="X182" s="6"/>
      <c r="Y182" s="6"/>
      <c r="Z182" s="13"/>
      <c r="AA182" s="6"/>
      <c r="AB182" s="6"/>
      <c r="AC182" s="6"/>
      <c r="AD182" s="6"/>
      <c r="AE182" s="6"/>
      <c r="AF182" s="6"/>
      <c r="AG182" s="6"/>
      <c r="AH182" s="6"/>
      <c r="AI182" s="6"/>
      <c r="AJ182" s="6"/>
      <c r="AK182" s="13"/>
      <c r="AL182" s="6"/>
      <c r="AM182" s="6"/>
      <c r="AN182" s="6"/>
      <c r="AO182" s="6"/>
      <c r="AP182" s="6"/>
      <c r="AQ182" s="6"/>
      <c r="AR182" s="6"/>
      <c r="AS182" s="6"/>
      <c r="AT182" s="6"/>
      <c r="AU182" s="6"/>
      <c r="AV182" s="6"/>
      <c r="AW182" s="6"/>
      <c r="AX182" s="13"/>
      <c r="AY182" s="6"/>
      <c r="AZ182" s="6"/>
      <c r="BA182" s="6"/>
      <c r="BB182" s="6"/>
      <c r="BC182" s="6"/>
      <c r="BD182" s="6"/>
      <c r="BE182" s="6"/>
      <c r="BF182" s="6"/>
      <c r="BG182" s="6"/>
      <c r="BH182" s="6"/>
      <c r="BI182" s="6"/>
      <c r="BJ182" s="6"/>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row>
    <row r="183" spans="1:121" x14ac:dyDescent="0.25">
      <c r="A183" s="6"/>
      <c r="B183" s="6"/>
      <c r="C183" s="6"/>
      <c r="D183" s="6"/>
      <c r="E183" s="6"/>
      <c r="F183" s="6"/>
      <c r="G183" s="13"/>
      <c r="H183" s="6"/>
      <c r="I183" s="6"/>
      <c r="J183" s="6"/>
      <c r="K183" s="6"/>
      <c r="L183" s="6"/>
      <c r="M183" s="6"/>
      <c r="N183" s="6"/>
      <c r="O183" s="6"/>
      <c r="P183" s="6"/>
      <c r="Q183" s="13"/>
      <c r="R183" s="6"/>
      <c r="S183" s="6"/>
      <c r="T183" s="6"/>
      <c r="U183" s="6"/>
      <c r="V183" s="6"/>
      <c r="W183" s="6"/>
      <c r="X183" s="6"/>
      <c r="Y183" s="6"/>
      <c r="Z183" s="13"/>
      <c r="AA183" s="6"/>
      <c r="AB183" s="6"/>
      <c r="AC183" s="6"/>
      <c r="AD183" s="6"/>
      <c r="AE183" s="6"/>
      <c r="AF183" s="6"/>
      <c r="AG183" s="6"/>
      <c r="AH183" s="6"/>
      <c r="AI183" s="6"/>
      <c r="AJ183" s="6"/>
      <c r="AK183" s="13"/>
      <c r="AL183" s="6"/>
      <c r="AM183" s="6"/>
      <c r="AN183" s="6"/>
      <c r="AO183" s="6"/>
      <c r="AP183" s="6"/>
      <c r="AQ183" s="6"/>
      <c r="AR183" s="6"/>
      <c r="AS183" s="6"/>
      <c r="AT183" s="6"/>
      <c r="AU183" s="6"/>
      <c r="AV183" s="6"/>
      <c r="AW183" s="6"/>
      <c r="AX183" s="13"/>
      <c r="AY183" s="6"/>
      <c r="AZ183" s="6"/>
      <c r="BA183" s="6"/>
      <c r="BB183" s="6"/>
      <c r="BC183" s="6"/>
      <c r="BD183" s="6"/>
      <c r="BE183" s="6"/>
      <c r="BF183" s="6"/>
      <c r="BG183" s="6"/>
      <c r="BH183" s="6"/>
      <c r="BI183" s="6"/>
      <c r="BJ183" s="6"/>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row>
    <row r="184" spans="1:121" x14ac:dyDescent="0.25">
      <c r="A184" s="6"/>
      <c r="B184" s="6"/>
      <c r="C184" s="6"/>
      <c r="D184" s="6"/>
      <c r="E184" s="6"/>
      <c r="F184" s="6"/>
      <c r="G184" s="13"/>
      <c r="H184" s="6"/>
      <c r="I184" s="6"/>
      <c r="J184" s="6"/>
      <c r="K184" s="6"/>
      <c r="L184" s="6"/>
      <c r="M184" s="6"/>
      <c r="N184" s="6"/>
      <c r="O184" s="6"/>
      <c r="P184" s="6"/>
      <c r="Q184" s="13"/>
      <c r="R184" s="6"/>
      <c r="S184" s="6"/>
      <c r="T184" s="6"/>
      <c r="U184" s="6"/>
      <c r="V184" s="6"/>
      <c r="W184" s="6"/>
      <c r="X184" s="6"/>
      <c r="Y184" s="6"/>
      <c r="Z184" s="13"/>
      <c r="AA184" s="6"/>
      <c r="AB184" s="6"/>
      <c r="AC184" s="6"/>
      <c r="AD184" s="6"/>
      <c r="AE184" s="6"/>
      <c r="AF184" s="6"/>
      <c r="AG184" s="6"/>
      <c r="AH184" s="6"/>
      <c r="AI184" s="6"/>
      <c r="AJ184" s="6"/>
      <c r="AK184" s="13"/>
      <c r="AL184" s="6"/>
      <c r="AM184" s="6"/>
      <c r="AN184" s="6"/>
      <c r="AO184" s="6"/>
      <c r="AP184" s="6"/>
      <c r="AQ184" s="6"/>
      <c r="AR184" s="6"/>
      <c r="AS184" s="6"/>
      <c r="AT184" s="6"/>
      <c r="AU184" s="6"/>
      <c r="AV184" s="6"/>
      <c r="AW184" s="6"/>
      <c r="AX184" s="13"/>
      <c r="AY184" s="6"/>
      <c r="AZ184" s="6"/>
      <c r="BA184" s="6"/>
      <c r="BB184" s="6"/>
      <c r="BC184" s="6"/>
      <c r="BD184" s="6"/>
      <c r="BE184" s="6"/>
      <c r="BF184" s="6"/>
      <c r="BG184" s="6"/>
      <c r="BH184" s="6"/>
      <c r="BI184" s="6"/>
      <c r="BJ184" s="6"/>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row>
    <row r="185" spans="1:121" x14ac:dyDescent="0.25">
      <c r="A185" s="6"/>
      <c r="B185" s="6"/>
      <c r="C185" s="6"/>
      <c r="D185" s="6"/>
      <c r="E185" s="6"/>
      <c r="F185" s="6"/>
      <c r="G185" s="13"/>
      <c r="H185" s="6"/>
      <c r="I185" s="6"/>
      <c r="J185" s="6"/>
      <c r="K185" s="6"/>
      <c r="L185" s="6"/>
      <c r="M185" s="6"/>
      <c r="N185" s="6"/>
      <c r="O185" s="6"/>
      <c r="P185" s="6"/>
      <c r="Q185" s="13"/>
      <c r="R185" s="6"/>
      <c r="S185" s="6"/>
      <c r="T185" s="6"/>
      <c r="U185" s="6"/>
      <c r="V185" s="6"/>
      <c r="W185" s="6"/>
      <c r="X185" s="6"/>
      <c r="Y185" s="6"/>
      <c r="Z185" s="13"/>
      <c r="AA185" s="6"/>
      <c r="AB185" s="6"/>
      <c r="AC185" s="6"/>
      <c r="AD185" s="6"/>
      <c r="AE185" s="6"/>
      <c r="AF185" s="6"/>
      <c r="AG185" s="6"/>
      <c r="AH185" s="6"/>
      <c r="AI185" s="6"/>
      <c r="AJ185" s="6"/>
      <c r="AK185" s="13"/>
      <c r="AL185" s="6"/>
      <c r="AM185" s="6"/>
      <c r="AN185" s="6"/>
      <c r="AO185" s="6"/>
      <c r="AP185" s="6"/>
      <c r="AQ185" s="6"/>
      <c r="AR185" s="6"/>
      <c r="AS185" s="6"/>
      <c r="AT185" s="6"/>
      <c r="AU185" s="6"/>
      <c r="AV185" s="6"/>
      <c r="AW185" s="6"/>
      <c r="AX185" s="13"/>
      <c r="AY185" s="6"/>
      <c r="AZ185" s="6"/>
      <c r="BA185" s="6"/>
      <c r="BB185" s="6"/>
      <c r="BC185" s="6"/>
      <c r="BD185" s="6"/>
      <c r="BE185" s="6"/>
      <c r="BF185" s="6"/>
      <c r="BG185" s="6"/>
      <c r="BH185" s="6"/>
      <c r="BI185" s="6"/>
      <c r="BJ185" s="6"/>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row>
    <row r="186" spans="1:121" x14ac:dyDescent="0.25">
      <c r="A186" s="6"/>
      <c r="B186" s="6"/>
      <c r="C186" s="6"/>
      <c r="D186" s="6"/>
      <c r="E186" s="6"/>
      <c r="F186" s="6"/>
      <c r="G186" s="13"/>
      <c r="H186" s="6"/>
      <c r="I186" s="6"/>
      <c r="J186" s="6"/>
      <c r="K186" s="6"/>
      <c r="L186" s="6"/>
      <c r="M186" s="6"/>
      <c r="N186" s="6"/>
      <c r="O186" s="6"/>
      <c r="P186" s="6"/>
      <c r="Q186" s="13"/>
      <c r="R186" s="6"/>
      <c r="S186" s="6"/>
      <c r="T186" s="6"/>
      <c r="U186" s="6"/>
      <c r="V186" s="6"/>
      <c r="W186" s="6"/>
      <c r="X186" s="6"/>
      <c r="Y186" s="6"/>
      <c r="Z186" s="13"/>
      <c r="AA186" s="6"/>
      <c r="AB186" s="6"/>
      <c r="AC186" s="6"/>
      <c r="AD186" s="6"/>
      <c r="AE186" s="6"/>
      <c r="AF186" s="6"/>
      <c r="AG186" s="6"/>
      <c r="AH186" s="6"/>
      <c r="AI186" s="6"/>
      <c r="AJ186" s="6"/>
      <c r="AK186" s="13"/>
      <c r="AL186" s="6"/>
      <c r="AM186" s="6"/>
      <c r="AN186" s="6"/>
      <c r="AO186" s="6"/>
      <c r="AP186" s="6"/>
      <c r="AQ186" s="6"/>
      <c r="AR186" s="6"/>
      <c r="AS186" s="6"/>
      <c r="AT186" s="6"/>
      <c r="AU186" s="6"/>
      <c r="AV186" s="6"/>
      <c r="AW186" s="6"/>
      <c r="AX186" s="13"/>
      <c r="AY186" s="6"/>
      <c r="AZ186" s="6"/>
      <c r="BA186" s="6"/>
      <c r="BB186" s="6"/>
      <c r="BC186" s="6"/>
      <c r="BD186" s="6"/>
      <c r="BE186" s="6"/>
      <c r="BF186" s="6"/>
      <c r="BG186" s="6"/>
      <c r="BH186" s="6"/>
      <c r="BI186" s="6"/>
      <c r="BJ186" s="6"/>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row>
    <row r="187" spans="1:121" x14ac:dyDescent="0.25">
      <c r="A187" s="6"/>
      <c r="B187" s="6"/>
      <c r="C187" s="6"/>
      <c r="D187" s="6"/>
      <c r="E187" s="6"/>
      <c r="F187" s="6"/>
      <c r="G187" s="13"/>
      <c r="H187" s="6"/>
      <c r="I187" s="6"/>
      <c r="J187" s="6"/>
      <c r="K187" s="6"/>
      <c r="L187" s="6"/>
      <c r="M187" s="6"/>
      <c r="N187" s="6"/>
      <c r="O187" s="6"/>
      <c r="P187" s="6"/>
      <c r="Q187" s="13"/>
      <c r="R187" s="6"/>
      <c r="S187" s="6"/>
      <c r="T187" s="6"/>
      <c r="U187" s="6"/>
      <c r="V187" s="6"/>
      <c r="W187" s="6"/>
      <c r="X187" s="6"/>
      <c r="Y187" s="6"/>
      <c r="Z187" s="13"/>
      <c r="AA187" s="6"/>
      <c r="AB187" s="6"/>
      <c r="AC187" s="6"/>
      <c r="AD187" s="6"/>
      <c r="AE187" s="6"/>
      <c r="AF187" s="6"/>
      <c r="AG187" s="6"/>
      <c r="AH187" s="6"/>
      <c r="AI187" s="6"/>
      <c r="AJ187" s="6"/>
      <c r="AK187" s="13"/>
      <c r="AL187" s="6"/>
      <c r="AM187" s="6"/>
      <c r="AN187" s="6"/>
      <c r="AO187" s="6"/>
      <c r="AP187" s="6"/>
      <c r="AQ187" s="6"/>
      <c r="AR187" s="6"/>
      <c r="AS187" s="6"/>
      <c r="AT187" s="6"/>
      <c r="AU187" s="6"/>
      <c r="AV187" s="6"/>
      <c r="AW187" s="6"/>
      <c r="AX187" s="13"/>
      <c r="AY187" s="6"/>
      <c r="AZ187" s="6"/>
      <c r="BA187" s="6"/>
      <c r="BB187" s="6"/>
      <c r="BC187" s="6"/>
      <c r="BD187" s="6"/>
      <c r="BE187" s="6"/>
      <c r="BF187" s="6"/>
      <c r="BG187" s="6"/>
      <c r="BH187" s="6"/>
      <c r="BI187" s="6"/>
      <c r="BJ187" s="6"/>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row>
    <row r="188" spans="1:121" x14ac:dyDescent="0.25">
      <c r="A188" s="6"/>
      <c r="B188" s="6"/>
      <c r="C188" s="6"/>
      <c r="D188" s="6"/>
      <c r="E188" s="6"/>
      <c r="F188" s="6"/>
      <c r="G188" s="13"/>
      <c r="H188" s="6"/>
      <c r="I188" s="6"/>
      <c r="J188" s="6"/>
      <c r="K188" s="6"/>
      <c r="L188" s="6"/>
      <c r="M188" s="6"/>
      <c r="N188" s="6"/>
      <c r="O188" s="6"/>
      <c r="P188" s="6"/>
      <c r="Q188" s="13"/>
      <c r="R188" s="6"/>
      <c r="S188" s="6"/>
      <c r="T188" s="6"/>
      <c r="U188" s="6"/>
      <c r="V188" s="6"/>
      <c r="W188" s="6"/>
      <c r="X188" s="6"/>
      <c r="Y188" s="6"/>
      <c r="Z188" s="13"/>
      <c r="AA188" s="6"/>
      <c r="AB188" s="6"/>
      <c r="AC188" s="6"/>
      <c r="AD188" s="6"/>
      <c r="AE188" s="6"/>
      <c r="AF188" s="6"/>
      <c r="AG188" s="6"/>
      <c r="AH188" s="6"/>
      <c r="AI188" s="6"/>
      <c r="AJ188" s="6"/>
      <c r="AK188" s="13"/>
      <c r="AL188" s="6"/>
      <c r="AM188" s="6"/>
      <c r="AN188" s="6"/>
      <c r="AO188" s="6"/>
      <c r="AP188" s="6"/>
      <c r="AQ188" s="6"/>
      <c r="AR188" s="6"/>
      <c r="AS188" s="6"/>
      <c r="AT188" s="6"/>
      <c r="AU188" s="6"/>
      <c r="AV188" s="6"/>
      <c r="AW188" s="6"/>
      <c r="AX188" s="13"/>
      <c r="AY188" s="6"/>
      <c r="AZ188" s="6"/>
      <c r="BA188" s="6"/>
      <c r="BB188" s="6"/>
      <c r="BC188" s="6"/>
      <c r="BD188" s="6"/>
      <c r="BE188" s="6"/>
      <c r="BF188" s="6"/>
      <c r="BG188" s="6"/>
      <c r="BH188" s="6"/>
      <c r="BI188" s="6"/>
      <c r="BJ188" s="6"/>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row>
    <row r="189" spans="1:121" x14ac:dyDescent="0.25">
      <c r="A189" s="6"/>
      <c r="B189" s="6"/>
      <c r="C189" s="6"/>
      <c r="D189" s="6"/>
      <c r="E189" s="6"/>
      <c r="F189" s="6"/>
      <c r="G189" s="13"/>
      <c r="H189" s="6"/>
      <c r="I189" s="6"/>
      <c r="J189" s="6"/>
      <c r="K189" s="6"/>
      <c r="L189" s="6"/>
      <c r="M189" s="6"/>
      <c r="N189" s="6"/>
      <c r="O189" s="6"/>
      <c r="P189" s="6"/>
      <c r="Q189" s="13"/>
      <c r="R189" s="6"/>
      <c r="S189" s="6"/>
      <c r="T189" s="6"/>
      <c r="U189" s="6"/>
      <c r="V189" s="6"/>
      <c r="W189" s="6"/>
      <c r="X189" s="6"/>
      <c r="Y189" s="6"/>
      <c r="Z189" s="13"/>
      <c r="AA189" s="6"/>
      <c r="AB189" s="6"/>
      <c r="AC189" s="6"/>
      <c r="AD189" s="6"/>
      <c r="AE189" s="6"/>
      <c r="AF189" s="6"/>
      <c r="AG189" s="6"/>
      <c r="AH189" s="6"/>
      <c r="AI189" s="6"/>
      <c r="AJ189" s="6"/>
      <c r="AK189" s="13"/>
      <c r="AL189" s="6"/>
      <c r="AM189" s="6"/>
      <c r="AN189" s="6"/>
      <c r="AO189" s="6"/>
      <c r="AP189" s="6"/>
      <c r="AQ189" s="6"/>
      <c r="AR189" s="6"/>
      <c r="AS189" s="6"/>
      <c r="AT189" s="6"/>
      <c r="AU189" s="6"/>
      <c r="AV189" s="6"/>
      <c r="AW189" s="6"/>
      <c r="AX189" s="13"/>
      <c r="AY189" s="6"/>
      <c r="AZ189" s="6"/>
      <c r="BA189" s="6"/>
      <c r="BB189" s="6"/>
      <c r="BC189" s="6"/>
      <c r="BD189" s="6"/>
      <c r="BE189" s="6"/>
      <c r="BF189" s="6"/>
      <c r="BG189" s="6"/>
      <c r="BH189" s="6"/>
      <c r="BI189" s="6"/>
      <c r="BJ189" s="6"/>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row>
    <row r="190" spans="1:121" x14ac:dyDescent="0.25">
      <c r="A190" s="6"/>
      <c r="B190" s="6"/>
      <c r="C190" s="6"/>
      <c r="D190" s="6"/>
      <c r="E190" s="6"/>
      <c r="F190" s="6"/>
      <c r="G190" s="13"/>
      <c r="H190" s="6"/>
      <c r="I190" s="6"/>
      <c r="J190" s="6"/>
      <c r="K190" s="6"/>
      <c r="L190" s="6"/>
      <c r="M190" s="6"/>
      <c r="N190" s="6"/>
      <c r="O190" s="6"/>
      <c r="P190" s="6"/>
      <c r="Q190" s="13"/>
      <c r="R190" s="6"/>
      <c r="S190" s="6"/>
      <c r="T190" s="6"/>
      <c r="U190" s="6"/>
      <c r="V190" s="6"/>
      <c r="W190" s="6"/>
      <c r="X190" s="6"/>
      <c r="Y190" s="6"/>
      <c r="Z190" s="13"/>
      <c r="AA190" s="6"/>
      <c r="AB190" s="6"/>
      <c r="AC190" s="6"/>
      <c r="AD190" s="6"/>
      <c r="AE190" s="6"/>
      <c r="AF190" s="6"/>
      <c r="AG190" s="6"/>
      <c r="AH190" s="6"/>
      <c r="AI190" s="6"/>
      <c r="AJ190" s="6"/>
      <c r="AK190" s="13"/>
      <c r="AL190" s="6"/>
      <c r="AM190" s="6"/>
      <c r="AN190" s="6"/>
      <c r="AO190" s="6"/>
      <c r="AP190" s="6"/>
      <c r="AQ190" s="6"/>
      <c r="AR190" s="6"/>
      <c r="AS190" s="6"/>
      <c r="AT190" s="6"/>
      <c r="AU190" s="6"/>
      <c r="AV190" s="6"/>
      <c r="AW190" s="6"/>
      <c r="AX190" s="13"/>
      <c r="AY190" s="6"/>
      <c r="AZ190" s="6"/>
      <c r="BA190" s="6"/>
      <c r="BB190" s="6"/>
      <c r="BC190" s="6"/>
      <c r="BD190" s="6"/>
      <c r="BE190" s="6"/>
      <c r="BF190" s="6"/>
      <c r="BG190" s="6"/>
      <c r="BH190" s="6"/>
      <c r="BI190" s="6"/>
      <c r="BJ190" s="6"/>
      <c r="BL190" s="7"/>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c r="CX190" s="7"/>
      <c r="CY190" s="7"/>
      <c r="CZ190" s="7"/>
      <c r="DA190" s="7"/>
      <c r="DB190" s="7"/>
      <c r="DC190" s="7"/>
      <c r="DD190" s="7"/>
      <c r="DE190" s="7"/>
      <c r="DF190" s="7"/>
      <c r="DG190" s="7"/>
      <c r="DH190" s="7"/>
      <c r="DI190" s="7"/>
      <c r="DJ190" s="7"/>
      <c r="DK190" s="7"/>
      <c r="DL190" s="7"/>
      <c r="DM190" s="7"/>
      <c r="DN190" s="7"/>
      <c r="DO190" s="7"/>
      <c r="DP190" s="7"/>
      <c r="DQ190" s="7"/>
    </row>
    <row r="191" spans="1:121" x14ac:dyDescent="0.25">
      <c r="A191" s="6"/>
      <c r="B191" s="6"/>
      <c r="C191" s="6"/>
      <c r="D191" s="6"/>
      <c r="E191" s="6"/>
      <c r="F191" s="6"/>
      <c r="G191" s="13"/>
      <c r="H191" s="6"/>
      <c r="I191" s="6"/>
      <c r="J191" s="6"/>
      <c r="K191" s="6"/>
      <c r="L191" s="6"/>
      <c r="M191" s="6"/>
      <c r="N191" s="6"/>
      <c r="O191" s="6"/>
      <c r="P191" s="6"/>
      <c r="Q191" s="13"/>
      <c r="R191" s="6"/>
      <c r="S191" s="6"/>
      <c r="T191" s="6"/>
      <c r="U191" s="6"/>
      <c r="V191" s="6"/>
      <c r="W191" s="6"/>
      <c r="X191" s="6"/>
      <c r="Y191" s="6"/>
      <c r="Z191" s="13"/>
      <c r="AA191" s="6"/>
      <c r="AB191" s="6"/>
      <c r="AC191" s="6"/>
      <c r="AD191" s="6"/>
      <c r="AE191" s="6"/>
      <c r="AF191" s="6"/>
      <c r="AG191" s="6"/>
      <c r="AH191" s="6"/>
      <c r="AI191" s="6"/>
      <c r="AJ191" s="6"/>
      <c r="AK191" s="13"/>
      <c r="AL191" s="6"/>
      <c r="AM191" s="6"/>
      <c r="AN191" s="6"/>
      <c r="AO191" s="6"/>
      <c r="AP191" s="6"/>
      <c r="AQ191" s="6"/>
      <c r="AR191" s="6"/>
      <c r="AS191" s="6"/>
      <c r="AT191" s="6"/>
      <c r="AU191" s="6"/>
      <c r="AV191" s="6"/>
      <c r="AW191" s="6"/>
      <c r="AX191" s="13"/>
      <c r="AY191" s="6"/>
      <c r="AZ191" s="6"/>
      <c r="BA191" s="6"/>
      <c r="BB191" s="6"/>
      <c r="BC191" s="6"/>
      <c r="BD191" s="6"/>
      <c r="BE191" s="6"/>
      <c r="BF191" s="6"/>
      <c r="BG191" s="6"/>
      <c r="BH191" s="6"/>
      <c r="BI191" s="6"/>
      <c r="BJ191" s="6"/>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row>
    <row r="192" spans="1:121" x14ac:dyDescent="0.25">
      <c r="A192" s="6"/>
      <c r="B192" s="6"/>
      <c r="C192" s="6"/>
      <c r="D192" s="6"/>
      <c r="E192" s="6"/>
      <c r="F192" s="6"/>
      <c r="G192" s="13"/>
      <c r="H192" s="6"/>
      <c r="I192" s="6"/>
      <c r="J192" s="6"/>
      <c r="K192" s="6"/>
      <c r="L192" s="6"/>
      <c r="M192" s="6"/>
      <c r="N192" s="6"/>
      <c r="O192" s="6"/>
      <c r="P192" s="6"/>
      <c r="Q192" s="13"/>
      <c r="R192" s="6"/>
      <c r="S192" s="6"/>
      <c r="T192" s="6"/>
      <c r="U192" s="6"/>
      <c r="V192" s="6"/>
      <c r="W192" s="6"/>
      <c r="X192" s="6"/>
      <c r="Y192" s="6"/>
      <c r="Z192" s="13"/>
      <c r="AA192" s="6"/>
      <c r="AB192" s="6"/>
      <c r="AC192" s="6"/>
      <c r="AD192" s="6"/>
      <c r="AE192" s="6"/>
      <c r="AF192" s="6"/>
      <c r="AG192" s="6"/>
      <c r="AH192" s="6"/>
      <c r="AI192" s="6"/>
      <c r="AJ192" s="6"/>
      <c r="AK192" s="13"/>
      <c r="AL192" s="6"/>
      <c r="AM192" s="6"/>
      <c r="AN192" s="6"/>
      <c r="AO192" s="6"/>
      <c r="AP192" s="6"/>
      <c r="AQ192" s="6"/>
      <c r="AR192" s="6"/>
      <c r="AS192" s="6"/>
      <c r="AT192" s="6"/>
      <c r="AU192" s="6"/>
      <c r="AV192" s="6"/>
      <c r="AW192" s="6"/>
      <c r="AX192" s="13"/>
      <c r="AY192" s="6"/>
      <c r="AZ192" s="6"/>
      <c r="BA192" s="6"/>
      <c r="BB192" s="6"/>
      <c r="BC192" s="6"/>
      <c r="BD192" s="6"/>
      <c r="BE192" s="6"/>
      <c r="BF192" s="6"/>
      <c r="BG192" s="6"/>
      <c r="BH192" s="6"/>
      <c r="BI192" s="6"/>
      <c r="BJ192" s="6"/>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row>
    <row r="193" spans="1:121" x14ac:dyDescent="0.25">
      <c r="A193" s="6"/>
      <c r="B193" s="6"/>
      <c r="C193" s="6"/>
      <c r="D193" s="6"/>
      <c r="E193" s="6"/>
      <c r="F193" s="6"/>
      <c r="G193" s="13"/>
      <c r="H193" s="6"/>
      <c r="I193" s="6"/>
      <c r="J193" s="6"/>
      <c r="K193" s="6"/>
      <c r="L193" s="6"/>
      <c r="M193" s="6"/>
      <c r="N193" s="6"/>
      <c r="O193" s="6"/>
      <c r="P193" s="6"/>
      <c r="Q193" s="13"/>
      <c r="R193" s="6"/>
      <c r="S193" s="6"/>
      <c r="T193" s="6"/>
      <c r="U193" s="6"/>
      <c r="V193" s="6"/>
      <c r="W193" s="6"/>
      <c r="X193" s="6"/>
      <c r="Y193" s="6"/>
      <c r="Z193" s="13"/>
      <c r="AA193" s="6"/>
      <c r="AB193" s="6"/>
      <c r="AC193" s="6"/>
      <c r="AD193" s="6"/>
      <c r="AE193" s="6"/>
      <c r="AF193" s="6"/>
      <c r="AG193" s="6"/>
      <c r="AH193" s="6"/>
      <c r="AI193" s="6"/>
      <c r="AJ193" s="6"/>
      <c r="AK193" s="13"/>
      <c r="AL193" s="6"/>
      <c r="AM193" s="6"/>
      <c r="AN193" s="6"/>
      <c r="AO193" s="6"/>
      <c r="AP193" s="6"/>
      <c r="AQ193" s="6"/>
      <c r="AR193" s="6"/>
      <c r="AS193" s="6"/>
      <c r="AT193" s="6"/>
      <c r="AU193" s="6"/>
      <c r="AV193" s="6"/>
      <c r="AW193" s="6"/>
      <c r="AX193" s="13"/>
      <c r="AY193" s="6"/>
      <c r="AZ193" s="6"/>
      <c r="BA193" s="6"/>
      <c r="BB193" s="6"/>
      <c r="BC193" s="6"/>
      <c r="BD193" s="6"/>
      <c r="BE193" s="6"/>
      <c r="BF193" s="6"/>
      <c r="BG193" s="6"/>
      <c r="BH193" s="6"/>
      <c r="BI193" s="6"/>
      <c r="BJ193" s="6"/>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row>
    <row r="194" spans="1:121" x14ac:dyDescent="0.25">
      <c r="A194" s="6"/>
      <c r="B194" s="6"/>
      <c r="C194" s="6"/>
      <c r="D194" s="6"/>
      <c r="E194" s="6"/>
      <c r="F194" s="6"/>
      <c r="G194" s="13"/>
      <c r="H194" s="6"/>
      <c r="I194" s="6"/>
      <c r="J194" s="6"/>
      <c r="K194" s="6"/>
      <c r="L194" s="6"/>
      <c r="M194" s="6"/>
      <c r="N194" s="6"/>
      <c r="O194" s="6"/>
      <c r="P194" s="6"/>
      <c r="Q194" s="13"/>
      <c r="R194" s="6"/>
      <c r="S194" s="6"/>
      <c r="T194" s="6"/>
      <c r="U194" s="6"/>
      <c r="V194" s="6"/>
      <c r="W194" s="6"/>
      <c r="X194" s="6"/>
      <c r="Y194" s="6"/>
      <c r="Z194" s="13"/>
      <c r="AA194" s="6"/>
      <c r="AB194" s="6"/>
      <c r="AC194" s="6"/>
      <c r="AD194" s="6"/>
      <c r="AE194" s="6"/>
      <c r="AF194" s="6"/>
      <c r="AG194" s="6"/>
      <c r="AH194" s="6"/>
      <c r="AI194" s="6"/>
      <c r="AJ194" s="6"/>
      <c r="AK194" s="13"/>
      <c r="AL194" s="6"/>
      <c r="AM194" s="6"/>
      <c r="AN194" s="6"/>
      <c r="AO194" s="6"/>
      <c r="AP194" s="6"/>
      <c r="AQ194" s="6"/>
      <c r="AR194" s="6"/>
      <c r="AS194" s="6"/>
      <c r="AT194" s="6"/>
      <c r="AU194" s="6"/>
      <c r="AV194" s="6"/>
      <c r="AW194" s="6"/>
      <c r="AX194" s="13"/>
      <c r="AY194" s="6"/>
      <c r="AZ194" s="6"/>
      <c r="BA194" s="6"/>
      <c r="BB194" s="6"/>
      <c r="BC194" s="6"/>
      <c r="BD194" s="6"/>
      <c r="BE194" s="6"/>
      <c r="BF194" s="6"/>
      <c r="BG194" s="6"/>
      <c r="BH194" s="6"/>
      <c r="BI194" s="6"/>
      <c r="BJ194" s="6"/>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row>
    <row r="195" spans="1:121" x14ac:dyDescent="0.25">
      <c r="A195" s="6"/>
      <c r="B195" s="6"/>
      <c r="C195" s="6"/>
      <c r="D195" s="6"/>
      <c r="E195" s="6"/>
      <c r="F195" s="6"/>
      <c r="G195" s="13"/>
      <c r="H195" s="6"/>
      <c r="I195" s="6"/>
      <c r="J195" s="6"/>
      <c r="K195" s="6"/>
      <c r="L195" s="6"/>
      <c r="M195" s="6"/>
      <c r="N195" s="6"/>
      <c r="O195" s="6"/>
      <c r="P195" s="6"/>
      <c r="Q195" s="13"/>
      <c r="R195" s="6"/>
      <c r="S195" s="6"/>
      <c r="T195" s="6"/>
      <c r="U195" s="6"/>
      <c r="V195" s="6"/>
      <c r="W195" s="6"/>
      <c r="X195" s="6"/>
      <c r="Y195" s="6"/>
      <c r="Z195" s="13"/>
      <c r="AA195" s="6"/>
      <c r="AB195" s="6"/>
      <c r="AC195" s="6"/>
      <c r="AD195" s="6"/>
      <c r="AE195" s="6"/>
      <c r="AF195" s="6"/>
      <c r="AG195" s="6"/>
      <c r="AH195" s="6"/>
      <c r="AI195" s="6"/>
      <c r="AJ195" s="6"/>
      <c r="AK195" s="13"/>
      <c r="AL195" s="6"/>
      <c r="AM195" s="6"/>
      <c r="AN195" s="6"/>
      <c r="AO195" s="6"/>
      <c r="AP195" s="6"/>
      <c r="AQ195" s="6"/>
      <c r="AR195" s="6"/>
      <c r="AS195" s="6"/>
      <c r="AT195" s="6"/>
      <c r="AU195" s="6"/>
      <c r="AV195" s="6"/>
      <c r="AW195" s="6"/>
      <c r="AX195" s="13"/>
      <c r="AY195" s="6"/>
      <c r="AZ195" s="6"/>
      <c r="BA195" s="6"/>
      <c r="BB195" s="6"/>
      <c r="BC195" s="6"/>
      <c r="BD195" s="6"/>
      <c r="BE195" s="6"/>
      <c r="BF195" s="6"/>
      <c r="BG195" s="6"/>
      <c r="BH195" s="6"/>
      <c r="BI195" s="6"/>
      <c r="BJ195" s="6"/>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row>
    <row r="196" spans="1:121" x14ac:dyDescent="0.25">
      <c r="A196" s="6"/>
      <c r="B196" s="6"/>
      <c r="C196" s="6"/>
      <c r="D196" s="6"/>
      <c r="E196" s="6"/>
      <c r="F196" s="6"/>
      <c r="G196" s="13"/>
      <c r="H196" s="6"/>
      <c r="I196" s="6"/>
      <c r="J196" s="6"/>
      <c r="K196" s="6"/>
      <c r="L196" s="6"/>
      <c r="M196" s="6"/>
      <c r="N196" s="6"/>
      <c r="O196" s="6"/>
      <c r="P196" s="6"/>
      <c r="Q196" s="13"/>
      <c r="R196" s="6"/>
      <c r="S196" s="6"/>
      <c r="T196" s="6"/>
      <c r="U196" s="6"/>
      <c r="V196" s="6"/>
      <c r="W196" s="6"/>
      <c r="X196" s="6"/>
      <c r="Y196" s="6"/>
      <c r="Z196" s="13"/>
      <c r="AA196" s="6"/>
      <c r="AB196" s="6"/>
      <c r="AC196" s="6"/>
      <c r="AD196" s="6"/>
      <c r="AE196" s="6"/>
      <c r="AF196" s="6"/>
      <c r="AG196" s="6"/>
      <c r="AH196" s="6"/>
      <c r="AI196" s="6"/>
      <c r="AJ196" s="6"/>
      <c r="AK196" s="13"/>
      <c r="AL196" s="6"/>
      <c r="AM196" s="6"/>
      <c r="AN196" s="6"/>
      <c r="AO196" s="6"/>
      <c r="AP196" s="6"/>
      <c r="AQ196" s="6"/>
      <c r="AR196" s="6"/>
      <c r="AS196" s="6"/>
      <c r="AT196" s="6"/>
      <c r="AU196" s="6"/>
      <c r="AV196" s="6"/>
      <c r="AW196" s="6"/>
      <c r="AX196" s="13"/>
      <c r="AY196" s="6"/>
      <c r="AZ196" s="6"/>
      <c r="BA196" s="6"/>
      <c r="BB196" s="6"/>
      <c r="BC196" s="6"/>
      <c r="BD196" s="6"/>
      <c r="BE196" s="6"/>
      <c r="BF196" s="6"/>
      <c r="BG196" s="6"/>
      <c r="BH196" s="6"/>
      <c r="BI196" s="6"/>
      <c r="BJ196" s="6"/>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c r="DB196" s="7"/>
      <c r="DC196" s="7"/>
      <c r="DD196" s="7"/>
      <c r="DE196" s="7"/>
      <c r="DF196" s="7"/>
      <c r="DG196" s="7"/>
      <c r="DH196" s="7"/>
      <c r="DI196" s="7"/>
      <c r="DJ196" s="7"/>
      <c r="DK196" s="7"/>
      <c r="DL196" s="7"/>
      <c r="DM196" s="7"/>
      <c r="DN196" s="7"/>
      <c r="DO196" s="7"/>
      <c r="DP196" s="7"/>
      <c r="DQ196" s="7"/>
    </row>
    <row r="197" spans="1:121" x14ac:dyDescent="0.25">
      <c r="A197" s="6"/>
      <c r="B197" s="6"/>
      <c r="C197" s="6"/>
      <c r="D197" s="6"/>
      <c r="E197" s="6"/>
      <c r="F197" s="6"/>
      <c r="G197" s="13"/>
      <c r="H197" s="6"/>
      <c r="I197" s="6"/>
      <c r="J197" s="6"/>
      <c r="K197" s="6"/>
      <c r="L197" s="6"/>
      <c r="M197" s="6"/>
      <c r="N197" s="6"/>
      <c r="O197" s="6"/>
      <c r="P197" s="6"/>
      <c r="Q197" s="13"/>
      <c r="R197" s="6"/>
      <c r="S197" s="6"/>
      <c r="T197" s="6"/>
      <c r="U197" s="6"/>
      <c r="V197" s="6"/>
      <c r="W197" s="6"/>
      <c r="X197" s="6"/>
      <c r="Y197" s="6"/>
      <c r="Z197" s="13"/>
      <c r="AA197" s="6"/>
      <c r="AB197" s="6"/>
      <c r="AC197" s="6"/>
      <c r="AD197" s="6"/>
      <c r="AE197" s="6"/>
      <c r="AF197" s="6"/>
      <c r="AG197" s="6"/>
      <c r="AH197" s="6"/>
      <c r="AI197" s="6"/>
      <c r="AJ197" s="6"/>
      <c r="AK197" s="13"/>
      <c r="AL197" s="6"/>
      <c r="AM197" s="6"/>
      <c r="AN197" s="6"/>
      <c r="AO197" s="6"/>
      <c r="AP197" s="6"/>
      <c r="AQ197" s="6"/>
      <c r="AR197" s="6"/>
      <c r="AS197" s="6"/>
      <c r="AT197" s="6"/>
      <c r="AU197" s="6"/>
      <c r="AV197" s="6"/>
      <c r="AW197" s="6"/>
      <c r="AX197" s="13"/>
      <c r="AY197" s="6"/>
      <c r="AZ197" s="6"/>
      <c r="BA197" s="6"/>
      <c r="BB197" s="6"/>
      <c r="BC197" s="6"/>
      <c r="BD197" s="6"/>
      <c r="BE197" s="6"/>
      <c r="BF197" s="6"/>
      <c r="BG197" s="6"/>
      <c r="BH197" s="6"/>
      <c r="BI197" s="6"/>
      <c r="BJ197" s="6"/>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row>
    <row r="198" spans="1:121" x14ac:dyDescent="0.25">
      <c r="A198" s="6"/>
      <c r="B198" s="6"/>
      <c r="C198" s="6"/>
      <c r="D198" s="6"/>
      <c r="E198" s="6"/>
      <c r="F198" s="6"/>
      <c r="G198" s="13"/>
      <c r="H198" s="6"/>
      <c r="I198" s="6"/>
      <c r="J198" s="6"/>
      <c r="K198" s="6"/>
      <c r="L198" s="6"/>
      <c r="M198" s="6"/>
      <c r="N198" s="6"/>
      <c r="O198" s="6"/>
      <c r="P198" s="6"/>
      <c r="Q198" s="13"/>
      <c r="R198" s="6"/>
      <c r="S198" s="6"/>
      <c r="T198" s="6"/>
      <c r="U198" s="6"/>
      <c r="V198" s="6"/>
      <c r="W198" s="6"/>
      <c r="X198" s="6"/>
      <c r="Y198" s="6"/>
      <c r="Z198" s="13"/>
      <c r="AA198" s="6"/>
      <c r="AB198" s="6"/>
      <c r="AC198" s="6"/>
      <c r="AD198" s="6"/>
      <c r="AE198" s="6"/>
      <c r="AF198" s="6"/>
      <c r="AG198" s="6"/>
      <c r="AH198" s="6"/>
      <c r="AI198" s="6"/>
      <c r="AJ198" s="6"/>
      <c r="AK198" s="13"/>
      <c r="AL198" s="6"/>
      <c r="AM198" s="6"/>
      <c r="AN198" s="6"/>
      <c r="AO198" s="6"/>
      <c r="AP198" s="6"/>
      <c r="AQ198" s="6"/>
      <c r="AR198" s="6"/>
      <c r="AS198" s="6"/>
      <c r="AT198" s="6"/>
      <c r="AU198" s="6"/>
      <c r="AV198" s="6"/>
      <c r="AW198" s="6"/>
      <c r="AX198" s="13"/>
      <c r="AY198" s="6"/>
      <c r="AZ198" s="6"/>
      <c r="BA198" s="6"/>
      <c r="BB198" s="6"/>
      <c r="BC198" s="6"/>
      <c r="BD198" s="6"/>
      <c r="BE198" s="6"/>
      <c r="BF198" s="6"/>
      <c r="BG198" s="6"/>
      <c r="BH198" s="6"/>
      <c r="BI198" s="6"/>
      <c r="BJ198" s="6"/>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row>
    <row r="199" spans="1:121" x14ac:dyDescent="0.25">
      <c r="A199" s="6"/>
      <c r="B199" s="6"/>
      <c r="C199" s="6"/>
      <c r="D199" s="6"/>
      <c r="E199" s="6"/>
      <c r="F199" s="6"/>
      <c r="G199" s="13"/>
      <c r="H199" s="6"/>
      <c r="I199" s="6"/>
      <c r="J199" s="6"/>
      <c r="K199" s="6"/>
      <c r="L199" s="6"/>
      <c r="M199" s="6"/>
      <c r="N199" s="6"/>
      <c r="O199" s="6"/>
      <c r="P199" s="6"/>
      <c r="Q199" s="13"/>
      <c r="R199" s="6"/>
      <c r="S199" s="6"/>
      <c r="T199" s="6"/>
      <c r="U199" s="6"/>
      <c r="V199" s="6"/>
      <c r="W199" s="6"/>
      <c r="X199" s="6"/>
      <c r="Y199" s="6"/>
      <c r="Z199" s="13"/>
      <c r="AA199" s="6"/>
      <c r="AB199" s="6"/>
      <c r="AC199" s="6"/>
      <c r="AD199" s="6"/>
      <c r="AE199" s="6"/>
      <c r="AF199" s="6"/>
      <c r="AG199" s="6"/>
      <c r="AH199" s="6"/>
      <c r="AI199" s="6"/>
      <c r="AJ199" s="6"/>
      <c r="AK199" s="13"/>
      <c r="AL199" s="6"/>
      <c r="AM199" s="6"/>
      <c r="AN199" s="6"/>
      <c r="AO199" s="6"/>
      <c r="AP199" s="6"/>
      <c r="AQ199" s="6"/>
      <c r="AR199" s="6"/>
      <c r="AS199" s="6"/>
      <c r="AT199" s="6"/>
      <c r="AU199" s="6"/>
      <c r="AV199" s="6"/>
      <c r="AW199" s="6"/>
      <c r="AX199" s="13"/>
      <c r="AY199" s="6"/>
      <c r="AZ199" s="6"/>
      <c r="BA199" s="6"/>
      <c r="BB199" s="6"/>
      <c r="BC199" s="6"/>
      <c r="BD199" s="6"/>
      <c r="BE199" s="6"/>
      <c r="BF199" s="6"/>
      <c r="BG199" s="6"/>
      <c r="BH199" s="6"/>
      <c r="BI199" s="6"/>
      <c r="BJ199" s="6"/>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row>
    <row r="200" spans="1:121" x14ac:dyDescent="0.25">
      <c r="A200" s="6"/>
      <c r="B200" s="6"/>
      <c r="C200" s="6"/>
      <c r="D200" s="6"/>
      <c r="E200" s="6"/>
      <c r="F200" s="6"/>
      <c r="G200" s="13"/>
      <c r="H200" s="6"/>
      <c r="I200" s="6"/>
      <c r="J200" s="6"/>
      <c r="K200" s="6"/>
      <c r="L200" s="6"/>
      <c r="M200" s="6"/>
      <c r="N200" s="6"/>
      <c r="O200" s="6"/>
      <c r="P200" s="6"/>
      <c r="Q200" s="13"/>
      <c r="R200" s="6"/>
      <c r="S200" s="6"/>
      <c r="T200" s="6"/>
      <c r="U200" s="6"/>
      <c r="V200" s="6"/>
      <c r="W200" s="6"/>
      <c r="X200" s="6"/>
      <c r="Y200" s="6"/>
      <c r="Z200" s="13"/>
      <c r="AA200" s="6"/>
      <c r="AB200" s="6"/>
      <c r="AC200" s="6"/>
      <c r="AD200" s="6"/>
      <c r="AE200" s="6"/>
      <c r="AF200" s="6"/>
      <c r="AG200" s="6"/>
      <c r="AH200" s="6"/>
      <c r="AI200" s="6"/>
      <c r="AJ200" s="6"/>
      <c r="AK200" s="13"/>
      <c r="AL200" s="6"/>
      <c r="AM200" s="6"/>
      <c r="AN200" s="6"/>
      <c r="AO200" s="6"/>
      <c r="AP200" s="6"/>
      <c r="AQ200" s="6"/>
      <c r="AR200" s="6"/>
      <c r="AS200" s="6"/>
      <c r="AT200" s="6"/>
      <c r="AU200" s="6"/>
      <c r="AV200" s="6"/>
      <c r="AW200" s="6"/>
      <c r="AX200" s="13"/>
      <c r="AY200" s="6"/>
      <c r="AZ200" s="6"/>
      <c r="BA200" s="6"/>
      <c r="BB200" s="6"/>
      <c r="BC200" s="6"/>
      <c r="BD200" s="6"/>
      <c r="BE200" s="6"/>
      <c r="BF200" s="6"/>
      <c r="BG200" s="6"/>
      <c r="BH200" s="6"/>
      <c r="BI200" s="6"/>
      <c r="BJ200" s="6"/>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row>
    <row r="201" spans="1:121" x14ac:dyDescent="0.25">
      <c r="A201" s="6"/>
      <c r="B201" s="6"/>
      <c r="C201" s="6"/>
      <c r="D201" s="6"/>
      <c r="E201" s="6"/>
      <c r="F201" s="6"/>
      <c r="G201" s="13"/>
      <c r="H201" s="6"/>
      <c r="I201" s="6"/>
      <c r="J201" s="6"/>
      <c r="K201" s="6"/>
      <c r="L201" s="6"/>
      <c r="M201" s="6"/>
      <c r="N201" s="6"/>
      <c r="O201" s="6"/>
      <c r="P201" s="6"/>
      <c r="Q201" s="13"/>
      <c r="R201" s="6"/>
      <c r="S201" s="6"/>
      <c r="T201" s="6"/>
      <c r="U201" s="6"/>
      <c r="V201" s="6"/>
      <c r="W201" s="6"/>
      <c r="X201" s="6"/>
      <c r="Y201" s="6"/>
      <c r="Z201" s="13"/>
      <c r="AA201" s="6"/>
      <c r="AB201" s="6"/>
      <c r="AC201" s="6"/>
      <c r="AD201" s="6"/>
      <c r="AE201" s="6"/>
      <c r="AF201" s="6"/>
      <c r="AG201" s="6"/>
      <c r="AH201" s="6"/>
      <c r="AI201" s="6"/>
      <c r="AJ201" s="6"/>
      <c r="AK201" s="13"/>
      <c r="AL201" s="6"/>
      <c r="AM201" s="6"/>
      <c r="AN201" s="6"/>
      <c r="AO201" s="6"/>
      <c r="AP201" s="6"/>
      <c r="AQ201" s="6"/>
      <c r="AR201" s="6"/>
      <c r="AS201" s="6"/>
      <c r="AT201" s="6"/>
      <c r="AU201" s="6"/>
      <c r="AV201" s="6"/>
      <c r="AW201" s="6"/>
      <c r="AX201" s="13"/>
      <c r="AY201" s="6"/>
      <c r="AZ201" s="6"/>
      <c r="BA201" s="6"/>
      <c r="BB201" s="6"/>
      <c r="BC201" s="6"/>
      <c r="BD201" s="6"/>
      <c r="BE201" s="6"/>
      <c r="BF201" s="6"/>
      <c r="BG201" s="6"/>
      <c r="BH201" s="6"/>
      <c r="BI201" s="6"/>
      <c r="BJ201" s="6"/>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row>
    <row r="202" spans="1:121" x14ac:dyDescent="0.25">
      <c r="A202" s="6"/>
      <c r="B202" s="6"/>
      <c r="C202" s="6"/>
      <c r="D202" s="6"/>
      <c r="E202" s="6"/>
      <c r="F202" s="6"/>
      <c r="G202" s="13"/>
      <c r="H202" s="6"/>
      <c r="I202" s="6"/>
      <c r="J202" s="6"/>
      <c r="K202" s="6"/>
      <c r="L202" s="6"/>
      <c r="M202" s="6"/>
      <c r="N202" s="6"/>
      <c r="O202" s="6"/>
      <c r="P202" s="6"/>
      <c r="Q202" s="13"/>
      <c r="R202" s="6"/>
      <c r="S202" s="6"/>
      <c r="T202" s="6"/>
      <c r="U202" s="6"/>
      <c r="V202" s="6"/>
      <c r="W202" s="6"/>
      <c r="X202" s="6"/>
      <c r="Y202" s="6"/>
      <c r="Z202" s="13"/>
      <c r="AA202" s="6"/>
      <c r="AB202" s="6"/>
      <c r="AC202" s="6"/>
      <c r="AD202" s="6"/>
      <c r="AE202" s="6"/>
      <c r="AF202" s="6"/>
      <c r="AG202" s="6"/>
      <c r="AH202" s="6"/>
      <c r="AI202" s="6"/>
      <c r="AJ202" s="6"/>
      <c r="AK202" s="13"/>
      <c r="AL202" s="6"/>
      <c r="AM202" s="6"/>
      <c r="AN202" s="6"/>
      <c r="AO202" s="6"/>
      <c r="AP202" s="6"/>
      <c r="AQ202" s="6"/>
      <c r="AR202" s="6"/>
      <c r="AS202" s="6"/>
      <c r="AT202" s="6"/>
      <c r="AU202" s="6"/>
      <c r="AV202" s="6"/>
      <c r="AW202" s="6"/>
      <c r="AX202" s="13"/>
      <c r="AY202" s="6"/>
      <c r="AZ202" s="6"/>
      <c r="BA202" s="6"/>
      <c r="BB202" s="6"/>
      <c r="BC202" s="6"/>
      <c r="BD202" s="6"/>
      <c r="BE202" s="6"/>
      <c r="BF202" s="6"/>
      <c r="BG202" s="6"/>
      <c r="BH202" s="6"/>
      <c r="BI202" s="6"/>
      <c r="BJ202" s="6"/>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row>
    <row r="203" spans="1:121" x14ac:dyDescent="0.25">
      <c r="A203" s="6"/>
      <c r="B203" s="6"/>
      <c r="C203" s="6"/>
      <c r="D203" s="6"/>
      <c r="E203" s="6"/>
      <c r="F203" s="6"/>
      <c r="G203" s="13"/>
      <c r="H203" s="6"/>
      <c r="I203" s="6"/>
      <c r="J203" s="6"/>
      <c r="K203" s="6"/>
      <c r="L203" s="6"/>
      <c r="M203" s="6"/>
      <c r="N203" s="6"/>
      <c r="O203" s="6"/>
      <c r="P203" s="6"/>
      <c r="Q203" s="13"/>
      <c r="R203" s="6"/>
      <c r="S203" s="6"/>
      <c r="T203" s="6"/>
      <c r="U203" s="6"/>
      <c r="V203" s="6"/>
      <c r="W203" s="6"/>
      <c r="X203" s="6"/>
      <c r="Y203" s="6"/>
      <c r="Z203" s="13"/>
      <c r="AA203" s="6"/>
      <c r="AB203" s="6"/>
      <c r="AC203" s="6"/>
      <c r="AD203" s="6"/>
      <c r="AE203" s="6"/>
      <c r="AF203" s="6"/>
      <c r="AG203" s="6"/>
      <c r="AH203" s="6"/>
      <c r="AI203" s="6"/>
      <c r="AJ203" s="6"/>
      <c r="AK203" s="13"/>
      <c r="AL203" s="6"/>
      <c r="AM203" s="6"/>
      <c r="AN203" s="6"/>
      <c r="AO203" s="6"/>
      <c r="AP203" s="6"/>
      <c r="AQ203" s="6"/>
      <c r="AR203" s="6"/>
      <c r="AS203" s="6"/>
      <c r="AT203" s="6"/>
      <c r="AU203" s="6"/>
      <c r="AV203" s="6"/>
      <c r="AW203" s="6"/>
      <c r="AX203" s="13"/>
      <c r="AY203" s="6"/>
      <c r="AZ203" s="6"/>
      <c r="BA203" s="6"/>
      <c r="BB203" s="6"/>
      <c r="BC203" s="6"/>
      <c r="BD203" s="6"/>
      <c r="BE203" s="6"/>
      <c r="BF203" s="6"/>
      <c r="BG203" s="6"/>
      <c r="BH203" s="6"/>
      <c r="BI203" s="6"/>
      <c r="BJ203" s="6"/>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row>
    <row r="204" spans="1:121" x14ac:dyDescent="0.25">
      <c r="A204" s="6"/>
      <c r="B204" s="6"/>
      <c r="C204" s="6"/>
      <c r="D204" s="6"/>
      <c r="E204" s="6"/>
      <c r="F204" s="6"/>
      <c r="G204" s="13"/>
      <c r="H204" s="6"/>
      <c r="I204" s="6"/>
      <c r="J204" s="6"/>
      <c r="K204" s="6"/>
      <c r="L204" s="6"/>
      <c r="M204" s="6"/>
      <c r="N204" s="6"/>
      <c r="O204" s="6"/>
      <c r="P204" s="6"/>
      <c r="Q204" s="13"/>
      <c r="R204" s="6"/>
      <c r="S204" s="6"/>
      <c r="T204" s="6"/>
      <c r="U204" s="6"/>
      <c r="V204" s="6"/>
      <c r="W204" s="6"/>
      <c r="X204" s="6"/>
      <c r="Y204" s="6"/>
      <c r="Z204" s="13"/>
      <c r="AA204" s="6"/>
      <c r="AB204" s="6"/>
      <c r="AC204" s="6"/>
      <c r="AD204" s="6"/>
      <c r="AE204" s="6"/>
      <c r="AF204" s="6"/>
      <c r="AG204" s="6"/>
      <c r="AH204" s="6"/>
      <c r="AI204" s="6"/>
      <c r="AJ204" s="6"/>
      <c r="AK204" s="13"/>
      <c r="AL204" s="6"/>
      <c r="AM204" s="6"/>
      <c r="AN204" s="6"/>
      <c r="AO204" s="6"/>
      <c r="AP204" s="6"/>
      <c r="AQ204" s="6"/>
      <c r="AR204" s="6"/>
      <c r="AS204" s="6"/>
      <c r="AT204" s="6"/>
      <c r="AU204" s="6"/>
      <c r="AV204" s="6"/>
      <c r="AW204" s="6"/>
      <c r="AX204" s="13"/>
      <c r="AY204" s="6"/>
      <c r="AZ204" s="6"/>
      <c r="BA204" s="6"/>
      <c r="BB204" s="6"/>
      <c r="BC204" s="6"/>
      <c r="BD204" s="6"/>
      <c r="BE204" s="6"/>
      <c r="BF204" s="6"/>
      <c r="BG204" s="6"/>
      <c r="BH204" s="6"/>
      <c r="BI204" s="6"/>
      <c r="BJ204" s="6"/>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c r="DB204" s="7"/>
      <c r="DC204" s="7"/>
      <c r="DD204" s="7"/>
      <c r="DE204" s="7"/>
      <c r="DF204" s="7"/>
      <c r="DG204" s="7"/>
      <c r="DH204" s="7"/>
      <c r="DI204" s="7"/>
      <c r="DJ204" s="7"/>
      <c r="DK204" s="7"/>
      <c r="DL204" s="7"/>
      <c r="DM204" s="7"/>
      <c r="DN204" s="7"/>
      <c r="DO204" s="7"/>
      <c r="DP204" s="7"/>
      <c r="DQ204" s="7"/>
    </row>
    <row r="205" spans="1:121" x14ac:dyDescent="0.25">
      <c r="A205" s="6"/>
      <c r="B205" s="6"/>
      <c r="C205" s="6"/>
      <c r="D205" s="6"/>
      <c r="E205" s="6"/>
      <c r="F205" s="6"/>
      <c r="G205" s="13"/>
      <c r="H205" s="6"/>
      <c r="I205" s="6"/>
      <c r="J205" s="6"/>
      <c r="K205" s="6"/>
      <c r="L205" s="6"/>
      <c r="M205" s="6"/>
      <c r="N205" s="6"/>
      <c r="O205" s="6"/>
      <c r="P205" s="6"/>
      <c r="Q205" s="13"/>
      <c r="R205" s="6"/>
      <c r="S205" s="6"/>
      <c r="T205" s="6"/>
      <c r="U205" s="6"/>
      <c r="V205" s="6"/>
      <c r="W205" s="6"/>
      <c r="X205" s="6"/>
      <c r="Y205" s="6"/>
      <c r="Z205" s="13"/>
      <c r="AA205" s="6"/>
      <c r="AB205" s="6"/>
      <c r="AC205" s="6"/>
      <c r="AD205" s="6"/>
      <c r="AE205" s="6"/>
      <c r="AF205" s="6"/>
      <c r="AG205" s="6"/>
      <c r="AH205" s="6"/>
      <c r="AI205" s="6"/>
      <c r="AJ205" s="6"/>
      <c r="AK205" s="13"/>
      <c r="AL205" s="6"/>
      <c r="AM205" s="6"/>
      <c r="AN205" s="6"/>
      <c r="AO205" s="6"/>
      <c r="AP205" s="6"/>
      <c r="AQ205" s="6"/>
      <c r="AR205" s="6"/>
      <c r="AS205" s="6"/>
      <c r="AT205" s="6"/>
      <c r="AU205" s="6"/>
      <c r="AV205" s="6"/>
      <c r="AW205" s="6"/>
      <c r="AX205" s="13"/>
      <c r="AY205" s="6"/>
      <c r="AZ205" s="6"/>
      <c r="BA205" s="6"/>
      <c r="BB205" s="6"/>
      <c r="BC205" s="6"/>
      <c r="BD205" s="6"/>
      <c r="BE205" s="6"/>
      <c r="BF205" s="6"/>
      <c r="BG205" s="6"/>
      <c r="BH205" s="6"/>
      <c r="BI205" s="6"/>
      <c r="BJ205" s="6"/>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row>
    <row r="206" spans="1:121" x14ac:dyDescent="0.25">
      <c r="A206" s="6"/>
      <c r="B206" s="6"/>
      <c r="C206" s="6"/>
      <c r="D206" s="6"/>
      <c r="E206" s="6"/>
      <c r="F206" s="6"/>
      <c r="G206" s="13"/>
      <c r="H206" s="6"/>
      <c r="I206" s="6"/>
      <c r="J206" s="6"/>
      <c r="K206" s="6"/>
      <c r="L206" s="6"/>
      <c r="M206" s="6"/>
      <c r="N206" s="6"/>
      <c r="O206" s="6"/>
      <c r="P206" s="6"/>
      <c r="Q206" s="13"/>
      <c r="R206" s="6"/>
      <c r="S206" s="6"/>
      <c r="T206" s="6"/>
      <c r="U206" s="6"/>
      <c r="V206" s="6"/>
      <c r="W206" s="6"/>
      <c r="X206" s="6"/>
      <c r="Y206" s="6"/>
      <c r="Z206" s="13"/>
      <c r="AA206" s="6"/>
      <c r="AB206" s="6"/>
      <c r="AC206" s="6"/>
      <c r="AD206" s="6"/>
      <c r="AE206" s="6"/>
      <c r="AF206" s="6"/>
      <c r="AG206" s="6"/>
      <c r="AH206" s="6"/>
      <c r="AI206" s="6"/>
      <c r="AJ206" s="6"/>
      <c r="AK206" s="13"/>
      <c r="AL206" s="6"/>
      <c r="AM206" s="6"/>
      <c r="AN206" s="6"/>
      <c r="AO206" s="6"/>
      <c r="AP206" s="6"/>
      <c r="AQ206" s="6"/>
      <c r="AR206" s="6"/>
      <c r="AS206" s="6"/>
      <c r="AT206" s="6"/>
      <c r="AU206" s="6"/>
      <c r="AV206" s="6"/>
      <c r="AW206" s="6"/>
      <c r="AX206" s="13"/>
      <c r="AY206" s="6"/>
      <c r="AZ206" s="6"/>
      <c r="BA206" s="6"/>
      <c r="BB206" s="6"/>
      <c r="BC206" s="6"/>
      <c r="BD206" s="6"/>
      <c r="BE206" s="6"/>
      <c r="BF206" s="6"/>
      <c r="BG206" s="6"/>
      <c r="BH206" s="6"/>
      <c r="BI206" s="6"/>
      <c r="BJ206" s="6"/>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row>
    <row r="207" spans="1:121" x14ac:dyDescent="0.25">
      <c r="A207" s="6"/>
      <c r="B207" s="6"/>
      <c r="C207" s="6"/>
      <c r="D207" s="6"/>
      <c r="E207" s="6"/>
      <c r="F207" s="6"/>
      <c r="G207" s="13"/>
      <c r="H207" s="6"/>
      <c r="I207" s="6"/>
      <c r="J207" s="6"/>
      <c r="K207" s="6"/>
      <c r="L207" s="6"/>
      <c r="M207" s="6"/>
      <c r="N207" s="6"/>
      <c r="O207" s="6"/>
      <c r="P207" s="6"/>
      <c r="Q207" s="13"/>
      <c r="R207" s="6"/>
      <c r="S207" s="6"/>
      <c r="T207" s="6"/>
      <c r="U207" s="6"/>
      <c r="V207" s="6"/>
      <c r="W207" s="6"/>
      <c r="X207" s="6"/>
      <c r="Y207" s="6"/>
      <c r="Z207" s="13"/>
      <c r="AA207" s="6"/>
      <c r="AB207" s="6"/>
      <c r="AC207" s="6"/>
      <c r="AD207" s="6"/>
      <c r="AE207" s="6"/>
      <c r="AF207" s="6"/>
      <c r="AG207" s="6"/>
      <c r="AH207" s="6"/>
      <c r="AI207" s="6"/>
      <c r="AJ207" s="6"/>
      <c r="AK207" s="13"/>
      <c r="AL207" s="6"/>
      <c r="AM207" s="6"/>
      <c r="AN207" s="6"/>
      <c r="AO207" s="6"/>
      <c r="AP207" s="6"/>
      <c r="AQ207" s="6"/>
      <c r="AR207" s="6"/>
      <c r="AS207" s="6"/>
      <c r="AT207" s="6"/>
      <c r="AU207" s="6"/>
      <c r="AV207" s="6"/>
      <c r="AW207" s="6"/>
      <c r="AX207" s="13"/>
      <c r="AY207" s="6"/>
      <c r="AZ207" s="6"/>
      <c r="BA207" s="6"/>
      <c r="BB207" s="6"/>
      <c r="BC207" s="6"/>
      <c r="BD207" s="6"/>
      <c r="BE207" s="6"/>
      <c r="BF207" s="6"/>
      <c r="BG207" s="6"/>
      <c r="BH207" s="6"/>
      <c r="BI207" s="6"/>
      <c r="BJ207" s="6"/>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row>
    <row r="208" spans="1:121" x14ac:dyDescent="0.25">
      <c r="A208" s="6"/>
      <c r="B208" s="6"/>
      <c r="C208" s="6"/>
      <c r="D208" s="6"/>
      <c r="E208" s="6"/>
      <c r="F208" s="6"/>
      <c r="G208" s="13"/>
      <c r="H208" s="6"/>
      <c r="I208" s="6"/>
      <c r="J208" s="6"/>
      <c r="K208" s="6"/>
      <c r="L208" s="6"/>
      <c r="M208" s="6"/>
      <c r="N208" s="6"/>
      <c r="O208" s="6"/>
      <c r="P208" s="6"/>
      <c r="Q208" s="13"/>
      <c r="R208" s="6"/>
      <c r="S208" s="6"/>
      <c r="T208" s="6"/>
      <c r="U208" s="6"/>
      <c r="V208" s="6"/>
      <c r="W208" s="6"/>
      <c r="X208" s="6"/>
      <c r="Y208" s="6"/>
      <c r="Z208" s="13"/>
      <c r="AA208" s="6"/>
      <c r="AB208" s="6"/>
      <c r="AC208" s="6"/>
      <c r="AD208" s="6"/>
      <c r="AE208" s="6"/>
      <c r="AF208" s="6"/>
      <c r="AG208" s="6"/>
      <c r="AH208" s="6"/>
      <c r="AI208" s="6"/>
      <c r="AJ208" s="6"/>
      <c r="AK208" s="13"/>
      <c r="AL208" s="6"/>
      <c r="AM208" s="6"/>
      <c r="AN208" s="6"/>
      <c r="AO208" s="6"/>
      <c r="AP208" s="6"/>
      <c r="AQ208" s="6"/>
      <c r="AR208" s="6"/>
      <c r="AS208" s="6"/>
      <c r="AT208" s="6"/>
      <c r="AU208" s="6"/>
      <c r="AV208" s="6"/>
      <c r="AW208" s="6"/>
      <c r="AX208" s="13"/>
      <c r="AY208" s="6"/>
      <c r="AZ208" s="6"/>
      <c r="BA208" s="6"/>
      <c r="BB208" s="6"/>
      <c r="BC208" s="6"/>
      <c r="BD208" s="6"/>
      <c r="BE208" s="6"/>
      <c r="BF208" s="6"/>
      <c r="BG208" s="6"/>
      <c r="BH208" s="6"/>
      <c r="BI208" s="6"/>
      <c r="BJ208" s="6"/>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row>
    <row r="209" spans="1:121" x14ac:dyDescent="0.25">
      <c r="A209" s="6"/>
      <c r="B209" s="6"/>
      <c r="C209" s="6"/>
      <c r="D209" s="6"/>
      <c r="E209" s="6"/>
      <c r="F209" s="6"/>
      <c r="G209" s="13"/>
      <c r="H209" s="6"/>
      <c r="I209" s="6"/>
      <c r="J209" s="6"/>
      <c r="K209" s="6"/>
      <c r="L209" s="6"/>
      <c r="M209" s="6"/>
      <c r="N209" s="6"/>
      <c r="O209" s="6"/>
      <c r="P209" s="6"/>
      <c r="Q209" s="13"/>
      <c r="R209" s="6"/>
      <c r="S209" s="6"/>
      <c r="T209" s="6"/>
      <c r="U209" s="6"/>
      <c r="V209" s="6"/>
      <c r="W209" s="6"/>
      <c r="X209" s="6"/>
      <c r="Y209" s="6"/>
      <c r="Z209" s="13"/>
      <c r="AA209" s="6"/>
      <c r="AB209" s="6"/>
      <c r="AC209" s="6"/>
      <c r="AD209" s="6"/>
      <c r="AE209" s="6"/>
      <c r="AF209" s="6"/>
      <c r="AG209" s="6"/>
      <c r="AH209" s="6"/>
      <c r="AI209" s="6"/>
      <c r="AJ209" s="6"/>
      <c r="AK209" s="13"/>
      <c r="AL209" s="6"/>
      <c r="AM209" s="6"/>
      <c r="AN209" s="6"/>
      <c r="AO209" s="6"/>
      <c r="AP209" s="6"/>
      <c r="AQ209" s="6"/>
      <c r="AR209" s="6"/>
      <c r="AS209" s="6"/>
      <c r="AT209" s="6"/>
      <c r="AU209" s="6"/>
      <c r="AV209" s="6"/>
      <c r="AW209" s="6"/>
      <c r="AX209" s="13"/>
      <c r="AY209" s="6"/>
      <c r="AZ209" s="6"/>
      <c r="BA209" s="6"/>
      <c r="BB209" s="6"/>
      <c r="BC209" s="6"/>
      <c r="BD209" s="6"/>
      <c r="BE209" s="6"/>
      <c r="BF209" s="6"/>
      <c r="BG209" s="6"/>
      <c r="BH209" s="6"/>
      <c r="BI209" s="6"/>
      <c r="BJ209" s="6"/>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row>
    <row r="210" spans="1:121" x14ac:dyDescent="0.25">
      <c r="A210" s="6"/>
      <c r="B210" s="6"/>
      <c r="C210" s="6"/>
      <c r="D210" s="6"/>
      <c r="E210" s="6"/>
      <c r="F210" s="6"/>
      <c r="G210" s="13"/>
      <c r="H210" s="6"/>
      <c r="I210" s="6"/>
      <c r="J210" s="6"/>
      <c r="K210" s="6"/>
      <c r="L210" s="6"/>
      <c r="M210" s="6"/>
      <c r="N210" s="6"/>
      <c r="O210" s="6"/>
      <c r="P210" s="6"/>
      <c r="Q210" s="13"/>
      <c r="R210" s="6"/>
      <c r="S210" s="6"/>
      <c r="T210" s="6"/>
      <c r="U210" s="6"/>
      <c r="V210" s="6"/>
      <c r="W210" s="6"/>
      <c r="X210" s="6"/>
      <c r="Y210" s="6"/>
      <c r="Z210" s="13"/>
      <c r="AA210" s="6"/>
      <c r="AB210" s="6"/>
      <c r="AC210" s="6"/>
      <c r="AD210" s="6"/>
      <c r="AE210" s="6"/>
      <c r="AF210" s="6"/>
      <c r="AG210" s="6"/>
      <c r="AH210" s="6"/>
      <c r="AI210" s="6"/>
      <c r="AJ210" s="6"/>
      <c r="AK210" s="13"/>
      <c r="AL210" s="6"/>
      <c r="AM210" s="6"/>
      <c r="AN210" s="6"/>
      <c r="AO210" s="6"/>
      <c r="AP210" s="6"/>
      <c r="AQ210" s="6"/>
      <c r="AR210" s="6"/>
      <c r="AS210" s="6"/>
      <c r="AT210" s="6"/>
      <c r="AU210" s="6"/>
      <c r="AV210" s="6"/>
      <c r="AW210" s="6"/>
      <c r="AX210" s="13"/>
      <c r="AY210" s="6"/>
      <c r="AZ210" s="6"/>
      <c r="BA210" s="6"/>
      <c r="BB210" s="6"/>
      <c r="BC210" s="6"/>
      <c r="BD210" s="6"/>
      <c r="BE210" s="6"/>
      <c r="BF210" s="6"/>
      <c r="BG210" s="6"/>
      <c r="BH210" s="6"/>
      <c r="BI210" s="6"/>
      <c r="BJ210" s="6"/>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c r="DB210" s="7"/>
      <c r="DC210" s="7"/>
      <c r="DD210" s="7"/>
      <c r="DE210" s="7"/>
      <c r="DF210" s="7"/>
      <c r="DG210" s="7"/>
      <c r="DH210" s="7"/>
      <c r="DI210" s="7"/>
      <c r="DJ210" s="7"/>
      <c r="DK210" s="7"/>
      <c r="DL210" s="7"/>
      <c r="DM210" s="7"/>
      <c r="DN210" s="7"/>
      <c r="DO210" s="7"/>
      <c r="DP210" s="7"/>
      <c r="DQ210" s="7"/>
    </row>
    <row r="211" spans="1:121" x14ac:dyDescent="0.25">
      <c r="A211" s="6"/>
      <c r="B211" s="6"/>
      <c r="C211" s="6"/>
      <c r="D211" s="6"/>
      <c r="E211" s="6"/>
      <c r="F211" s="6"/>
      <c r="G211" s="13"/>
      <c r="H211" s="6"/>
      <c r="I211" s="6"/>
      <c r="J211" s="6"/>
      <c r="K211" s="6"/>
      <c r="L211" s="6"/>
      <c r="M211" s="6"/>
      <c r="N211" s="6"/>
      <c r="O211" s="6"/>
      <c r="P211" s="6"/>
      <c r="Q211" s="13"/>
      <c r="R211" s="6"/>
      <c r="S211" s="6"/>
      <c r="T211" s="6"/>
      <c r="U211" s="6"/>
      <c r="V211" s="6"/>
      <c r="W211" s="6"/>
      <c r="X211" s="6"/>
      <c r="Y211" s="6"/>
      <c r="Z211" s="13"/>
      <c r="AA211" s="6"/>
      <c r="AB211" s="6"/>
      <c r="AC211" s="6"/>
      <c r="AD211" s="6"/>
      <c r="AE211" s="6"/>
      <c r="AF211" s="6"/>
      <c r="AG211" s="6"/>
      <c r="AH211" s="6"/>
      <c r="AI211" s="6"/>
      <c r="AJ211" s="6"/>
      <c r="AK211" s="13"/>
      <c r="AL211" s="6"/>
      <c r="AM211" s="6"/>
      <c r="AN211" s="6"/>
      <c r="AO211" s="6"/>
      <c r="AP211" s="6"/>
      <c r="AQ211" s="6"/>
      <c r="AR211" s="6"/>
      <c r="AS211" s="6"/>
      <c r="AT211" s="6"/>
      <c r="AU211" s="6"/>
      <c r="AV211" s="6"/>
      <c r="AW211" s="6"/>
      <c r="AX211" s="13"/>
      <c r="AY211" s="6"/>
      <c r="AZ211" s="6"/>
      <c r="BA211" s="6"/>
      <c r="BB211" s="6"/>
      <c r="BC211" s="6"/>
      <c r="BD211" s="6"/>
      <c r="BE211" s="6"/>
      <c r="BF211" s="6"/>
      <c r="BG211" s="6"/>
      <c r="BH211" s="6"/>
      <c r="BI211" s="6"/>
      <c r="BJ211" s="6"/>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row>
    <row r="212" spans="1:121" x14ac:dyDescent="0.25">
      <c r="A212" s="6"/>
      <c r="B212" s="6"/>
      <c r="C212" s="6"/>
      <c r="D212" s="6"/>
      <c r="E212" s="6"/>
      <c r="F212" s="6"/>
      <c r="G212" s="13"/>
      <c r="H212" s="6"/>
      <c r="I212" s="6"/>
      <c r="J212" s="6"/>
      <c r="K212" s="6"/>
      <c r="L212" s="6"/>
      <c r="M212" s="6"/>
      <c r="N212" s="6"/>
      <c r="O212" s="6"/>
      <c r="P212" s="6"/>
      <c r="Q212" s="13"/>
      <c r="R212" s="6"/>
      <c r="S212" s="6"/>
      <c r="T212" s="6"/>
      <c r="U212" s="6"/>
      <c r="V212" s="6"/>
      <c r="W212" s="6"/>
      <c r="X212" s="6"/>
      <c r="Y212" s="6"/>
      <c r="Z212" s="13"/>
      <c r="AA212" s="6"/>
      <c r="AB212" s="6"/>
      <c r="AC212" s="6"/>
      <c r="AD212" s="6"/>
      <c r="AE212" s="6"/>
      <c r="AF212" s="6"/>
      <c r="AG212" s="6"/>
      <c r="AH212" s="6"/>
      <c r="AI212" s="6"/>
      <c r="AJ212" s="6"/>
      <c r="AK212" s="13"/>
      <c r="AL212" s="6"/>
      <c r="AM212" s="6"/>
      <c r="AN212" s="6"/>
      <c r="AO212" s="6"/>
      <c r="AP212" s="6"/>
      <c r="AQ212" s="6"/>
      <c r="AR212" s="6"/>
      <c r="AS212" s="6"/>
      <c r="AT212" s="6"/>
      <c r="AU212" s="6"/>
      <c r="AV212" s="6"/>
      <c r="AW212" s="6"/>
      <c r="AX212" s="13"/>
      <c r="AY212" s="6"/>
      <c r="AZ212" s="6"/>
      <c r="BA212" s="6"/>
      <c r="BB212" s="6"/>
      <c r="BC212" s="6"/>
      <c r="BD212" s="6"/>
      <c r="BE212" s="6"/>
      <c r="BF212" s="6"/>
      <c r="BG212" s="6"/>
      <c r="BH212" s="6"/>
      <c r="BI212" s="6"/>
      <c r="BJ212" s="6"/>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c r="DB212" s="7"/>
      <c r="DC212" s="7"/>
      <c r="DD212" s="7"/>
      <c r="DE212" s="7"/>
      <c r="DF212" s="7"/>
      <c r="DG212" s="7"/>
      <c r="DH212" s="7"/>
      <c r="DI212" s="7"/>
      <c r="DJ212" s="7"/>
      <c r="DK212" s="7"/>
      <c r="DL212" s="7"/>
      <c r="DM212" s="7"/>
      <c r="DN212" s="7"/>
      <c r="DO212" s="7"/>
      <c r="DP212" s="7"/>
      <c r="DQ212" s="7"/>
    </row>
    <row r="213" spans="1:121" x14ac:dyDescent="0.25">
      <c r="A213" s="6"/>
      <c r="B213" s="6"/>
      <c r="C213" s="6"/>
      <c r="D213" s="6"/>
      <c r="E213" s="6"/>
      <c r="F213" s="6"/>
      <c r="G213" s="13"/>
      <c r="H213" s="6"/>
      <c r="I213" s="6"/>
      <c r="J213" s="6"/>
      <c r="K213" s="6"/>
      <c r="L213" s="6"/>
      <c r="M213" s="6"/>
      <c r="N213" s="6"/>
      <c r="O213" s="6"/>
      <c r="P213" s="6"/>
      <c r="Q213" s="13"/>
      <c r="R213" s="6"/>
      <c r="S213" s="6"/>
      <c r="T213" s="6"/>
      <c r="U213" s="6"/>
      <c r="V213" s="6"/>
      <c r="W213" s="6"/>
      <c r="X213" s="6"/>
      <c r="Y213" s="6"/>
      <c r="Z213" s="13"/>
      <c r="AA213" s="6"/>
      <c r="AB213" s="6"/>
      <c r="AC213" s="6"/>
      <c r="AD213" s="6"/>
      <c r="AE213" s="6"/>
      <c r="AF213" s="6"/>
      <c r="AG213" s="6"/>
      <c r="AH213" s="6"/>
      <c r="AI213" s="6"/>
      <c r="AJ213" s="6"/>
      <c r="AK213" s="13"/>
      <c r="AL213" s="6"/>
      <c r="AM213" s="6"/>
      <c r="AN213" s="6"/>
      <c r="AO213" s="6"/>
      <c r="AP213" s="6"/>
      <c r="AQ213" s="6"/>
      <c r="AR213" s="6"/>
      <c r="AS213" s="6"/>
      <c r="AT213" s="6"/>
      <c r="AU213" s="6"/>
      <c r="AV213" s="6"/>
      <c r="AW213" s="6"/>
      <c r="AX213" s="13"/>
      <c r="AY213" s="6"/>
      <c r="AZ213" s="6"/>
      <c r="BA213" s="6"/>
      <c r="BB213" s="6"/>
      <c r="BC213" s="6"/>
      <c r="BD213" s="6"/>
      <c r="BE213" s="6"/>
      <c r="BF213" s="6"/>
      <c r="BG213" s="6"/>
      <c r="BH213" s="6"/>
      <c r="BI213" s="6"/>
      <c r="BJ213" s="6"/>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row>
    <row r="214" spans="1:121" x14ac:dyDescent="0.25">
      <c r="A214" s="6"/>
      <c r="B214" s="6"/>
      <c r="C214" s="6"/>
      <c r="D214" s="6"/>
      <c r="E214" s="6"/>
      <c r="F214" s="6"/>
      <c r="G214" s="13"/>
      <c r="H214" s="6"/>
      <c r="I214" s="6"/>
      <c r="J214" s="6"/>
      <c r="K214" s="6"/>
      <c r="L214" s="6"/>
      <c r="M214" s="6"/>
      <c r="N214" s="6"/>
      <c r="O214" s="6"/>
      <c r="P214" s="6"/>
      <c r="Q214" s="13"/>
      <c r="R214" s="6"/>
      <c r="S214" s="6"/>
      <c r="T214" s="6"/>
      <c r="U214" s="6"/>
      <c r="V214" s="6"/>
      <c r="W214" s="6"/>
      <c r="X214" s="6"/>
      <c r="Y214" s="6"/>
      <c r="Z214" s="13"/>
      <c r="AA214" s="6"/>
      <c r="AB214" s="6"/>
      <c r="AC214" s="6"/>
      <c r="AD214" s="6"/>
      <c r="AE214" s="6"/>
      <c r="AF214" s="6"/>
      <c r="AG214" s="6"/>
      <c r="AH214" s="6"/>
      <c r="AI214" s="6"/>
      <c r="AJ214" s="6"/>
      <c r="AK214" s="13"/>
      <c r="AL214" s="6"/>
      <c r="AM214" s="6"/>
      <c r="AN214" s="6"/>
      <c r="AO214" s="6"/>
      <c r="AP214" s="6"/>
      <c r="AQ214" s="6"/>
      <c r="AR214" s="6"/>
      <c r="AS214" s="6"/>
      <c r="AT214" s="6"/>
      <c r="AU214" s="6"/>
      <c r="AV214" s="6"/>
      <c r="AW214" s="6"/>
      <c r="AX214" s="13"/>
      <c r="AY214" s="6"/>
      <c r="AZ214" s="6"/>
      <c r="BA214" s="6"/>
      <c r="BB214" s="6"/>
      <c r="BC214" s="6"/>
      <c r="BD214" s="6"/>
      <c r="BE214" s="6"/>
      <c r="BF214" s="6"/>
      <c r="BG214" s="6"/>
      <c r="BH214" s="6"/>
      <c r="BI214" s="6"/>
      <c r="BJ214" s="6"/>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7"/>
      <c r="DM214" s="7"/>
      <c r="DN214" s="7"/>
      <c r="DO214" s="7"/>
      <c r="DP214" s="7"/>
      <c r="DQ214" s="7"/>
    </row>
    <row r="215" spans="1:121" x14ac:dyDescent="0.25">
      <c r="A215" s="6"/>
      <c r="B215" s="6"/>
      <c r="C215" s="6"/>
      <c r="D215" s="6"/>
      <c r="E215" s="6"/>
      <c r="F215" s="6"/>
      <c r="G215" s="13"/>
      <c r="H215" s="6"/>
      <c r="I215" s="6"/>
      <c r="J215" s="6"/>
      <c r="K215" s="6"/>
      <c r="L215" s="6"/>
      <c r="M215" s="6"/>
      <c r="N215" s="6"/>
      <c r="O215" s="6"/>
      <c r="P215" s="6"/>
      <c r="Q215" s="13"/>
      <c r="R215" s="6"/>
      <c r="S215" s="6"/>
      <c r="T215" s="6"/>
      <c r="U215" s="6"/>
      <c r="V215" s="6"/>
      <c r="W215" s="6"/>
      <c r="X215" s="6"/>
      <c r="Y215" s="6"/>
      <c r="Z215" s="13"/>
      <c r="AA215" s="6"/>
      <c r="AB215" s="6"/>
      <c r="AC215" s="6"/>
      <c r="AD215" s="6"/>
      <c r="AE215" s="6"/>
      <c r="AF215" s="6"/>
      <c r="AG215" s="6"/>
      <c r="AH215" s="6"/>
      <c r="AI215" s="6"/>
      <c r="AJ215" s="6"/>
      <c r="AK215" s="13"/>
      <c r="AL215" s="6"/>
      <c r="AM215" s="6"/>
      <c r="AN215" s="6"/>
      <c r="AO215" s="6"/>
      <c r="AP215" s="6"/>
      <c r="AQ215" s="6"/>
      <c r="AR215" s="6"/>
      <c r="AS215" s="6"/>
      <c r="AT215" s="6"/>
      <c r="AU215" s="6"/>
      <c r="AV215" s="6"/>
      <c r="AW215" s="6"/>
      <c r="AX215" s="13"/>
      <c r="AY215" s="6"/>
      <c r="AZ215" s="6"/>
      <c r="BA215" s="6"/>
      <c r="BB215" s="6"/>
      <c r="BC215" s="6"/>
      <c r="BD215" s="6"/>
      <c r="BE215" s="6"/>
      <c r="BF215" s="6"/>
      <c r="BG215" s="6"/>
      <c r="BH215" s="6"/>
      <c r="BI215" s="6"/>
      <c r="BJ215" s="6"/>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row>
    <row r="216" spans="1:121" x14ac:dyDescent="0.25">
      <c r="A216" s="6"/>
      <c r="B216" s="6"/>
      <c r="C216" s="6"/>
      <c r="D216" s="6"/>
      <c r="E216" s="6"/>
      <c r="F216" s="6"/>
      <c r="G216" s="13"/>
      <c r="H216" s="6"/>
      <c r="I216" s="6"/>
      <c r="J216" s="6"/>
      <c r="K216" s="6"/>
      <c r="L216" s="6"/>
      <c r="M216" s="6"/>
      <c r="N216" s="6"/>
      <c r="O216" s="6"/>
      <c r="P216" s="6"/>
      <c r="Q216" s="13"/>
      <c r="R216" s="6"/>
      <c r="S216" s="6"/>
      <c r="T216" s="6"/>
      <c r="U216" s="6"/>
      <c r="V216" s="6"/>
      <c r="W216" s="6"/>
      <c r="X216" s="6"/>
      <c r="Y216" s="6"/>
      <c r="Z216" s="13"/>
      <c r="AA216" s="6"/>
      <c r="AB216" s="6"/>
      <c r="AC216" s="6"/>
      <c r="AD216" s="6"/>
      <c r="AE216" s="6"/>
      <c r="AF216" s="6"/>
      <c r="AG216" s="6"/>
      <c r="AH216" s="6"/>
      <c r="AI216" s="6"/>
      <c r="AJ216" s="6"/>
      <c r="AK216" s="13"/>
      <c r="AL216" s="6"/>
      <c r="AM216" s="6"/>
      <c r="AN216" s="6"/>
      <c r="AO216" s="6"/>
      <c r="AP216" s="6"/>
      <c r="AQ216" s="6"/>
      <c r="AR216" s="6"/>
      <c r="AS216" s="6"/>
      <c r="AT216" s="6"/>
      <c r="AU216" s="6"/>
      <c r="AV216" s="6"/>
      <c r="AW216" s="6"/>
      <c r="AX216" s="13"/>
      <c r="AY216" s="6"/>
      <c r="AZ216" s="6"/>
      <c r="BA216" s="6"/>
      <c r="BB216" s="6"/>
      <c r="BC216" s="6"/>
      <c r="BD216" s="6"/>
      <c r="BE216" s="6"/>
      <c r="BF216" s="6"/>
      <c r="BG216" s="6"/>
      <c r="BH216" s="6"/>
      <c r="BI216" s="6"/>
      <c r="BJ216" s="6"/>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c r="DB216" s="7"/>
      <c r="DC216" s="7"/>
      <c r="DD216" s="7"/>
      <c r="DE216" s="7"/>
      <c r="DF216" s="7"/>
      <c r="DG216" s="7"/>
      <c r="DH216" s="7"/>
      <c r="DI216" s="7"/>
      <c r="DJ216" s="7"/>
      <c r="DK216" s="7"/>
      <c r="DL216" s="7"/>
      <c r="DM216" s="7"/>
      <c r="DN216" s="7"/>
      <c r="DO216" s="7"/>
      <c r="DP216" s="7"/>
      <c r="DQ216" s="7"/>
    </row>
    <row r="217" spans="1:121" x14ac:dyDescent="0.25">
      <c r="A217" s="6"/>
      <c r="B217" s="6"/>
      <c r="C217" s="6"/>
      <c r="D217" s="6"/>
      <c r="E217" s="6"/>
      <c r="F217" s="6"/>
      <c r="G217" s="13"/>
      <c r="H217" s="6"/>
      <c r="I217" s="6"/>
      <c r="J217" s="6"/>
      <c r="K217" s="6"/>
      <c r="L217" s="6"/>
      <c r="M217" s="6"/>
      <c r="N217" s="6"/>
      <c r="O217" s="6"/>
      <c r="P217" s="6"/>
      <c r="Q217" s="13"/>
      <c r="R217" s="6"/>
      <c r="S217" s="6"/>
      <c r="T217" s="6"/>
      <c r="U217" s="6"/>
      <c r="V217" s="6"/>
      <c r="W217" s="6"/>
      <c r="X217" s="6"/>
      <c r="Y217" s="6"/>
      <c r="Z217" s="13"/>
      <c r="AA217" s="6"/>
      <c r="AB217" s="6"/>
      <c r="AC217" s="6"/>
      <c r="AD217" s="6"/>
      <c r="AE217" s="6"/>
      <c r="AF217" s="6"/>
      <c r="AG217" s="6"/>
      <c r="AH217" s="6"/>
      <c r="AI217" s="6"/>
      <c r="AJ217" s="6"/>
      <c r="AK217" s="13"/>
      <c r="AL217" s="6"/>
      <c r="AM217" s="6"/>
      <c r="AN217" s="6"/>
      <c r="AO217" s="6"/>
      <c r="AP217" s="6"/>
      <c r="AQ217" s="6"/>
      <c r="AR217" s="6"/>
      <c r="AS217" s="6"/>
      <c r="AT217" s="6"/>
      <c r="AU217" s="6"/>
      <c r="AV217" s="6"/>
      <c r="AW217" s="6"/>
      <c r="AX217" s="13"/>
      <c r="AY217" s="6"/>
      <c r="AZ217" s="6"/>
      <c r="BA217" s="6"/>
      <c r="BB217" s="6"/>
      <c r="BC217" s="6"/>
      <c r="BD217" s="6"/>
      <c r="BE217" s="6"/>
      <c r="BF217" s="6"/>
      <c r="BG217" s="6"/>
      <c r="BH217" s="6"/>
      <c r="BI217" s="6"/>
      <c r="BJ217" s="6"/>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row>
    <row r="218" spans="1:121" x14ac:dyDescent="0.25">
      <c r="A218" s="6"/>
      <c r="B218" s="6"/>
      <c r="C218" s="6"/>
      <c r="D218" s="6"/>
      <c r="E218" s="6"/>
      <c r="F218" s="6"/>
      <c r="G218" s="13"/>
      <c r="H218" s="6"/>
      <c r="I218" s="6"/>
      <c r="J218" s="6"/>
      <c r="K218" s="6"/>
      <c r="L218" s="6"/>
      <c r="M218" s="6"/>
      <c r="N218" s="6"/>
      <c r="O218" s="6"/>
      <c r="P218" s="6"/>
      <c r="Q218" s="13"/>
      <c r="R218" s="6"/>
      <c r="S218" s="6"/>
      <c r="T218" s="6"/>
      <c r="U218" s="6"/>
      <c r="V218" s="6"/>
      <c r="W218" s="6"/>
      <c r="X218" s="6"/>
      <c r="Y218" s="6"/>
      <c r="Z218" s="13"/>
      <c r="AA218" s="6"/>
      <c r="AB218" s="6"/>
      <c r="AC218" s="6"/>
      <c r="AD218" s="6"/>
      <c r="AE218" s="6"/>
      <c r="AF218" s="6"/>
      <c r="AG218" s="6"/>
      <c r="AH218" s="6"/>
      <c r="AI218" s="6"/>
      <c r="AJ218" s="6"/>
      <c r="AK218" s="13"/>
      <c r="AL218" s="6"/>
      <c r="AM218" s="6"/>
      <c r="AN218" s="6"/>
      <c r="AO218" s="6"/>
      <c r="AP218" s="6"/>
      <c r="AQ218" s="6"/>
      <c r="AR218" s="6"/>
      <c r="AS218" s="6"/>
      <c r="AT218" s="6"/>
      <c r="AU218" s="6"/>
      <c r="AV218" s="6"/>
      <c r="AW218" s="6"/>
      <c r="AX218" s="13"/>
      <c r="AY218" s="6"/>
      <c r="AZ218" s="6"/>
      <c r="BA218" s="6"/>
      <c r="BB218" s="6"/>
      <c r="BC218" s="6"/>
      <c r="BD218" s="6"/>
      <c r="BE218" s="6"/>
      <c r="BF218" s="6"/>
      <c r="BG218" s="6"/>
      <c r="BH218" s="6"/>
      <c r="BI218" s="6"/>
      <c r="BJ218" s="6"/>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row>
    <row r="219" spans="1:121" x14ac:dyDescent="0.25">
      <c r="A219" s="6"/>
      <c r="B219" s="6"/>
      <c r="C219" s="6"/>
      <c r="D219" s="6"/>
      <c r="E219" s="6"/>
      <c r="F219" s="6"/>
      <c r="G219" s="13"/>
      <c r="H219" s="6"/>
      <c r="I219" s="6"/>
      <c r="J219" s="6"/>
      <c r="K219" s="6"/>
      <c r="L219" s="6"/>
      <c r="M219" s="6"/>
      <c r="N219" s="6"/>
      <c r="O219" s="6"/>
      <c r="P219" s="6"/>
      <c r="Q219" s="13"/>
      <c r="R219" s="6"/>
      <c r="S219" s="6"/>
      <c r="T219" s="6"/>
      <c r="U219" s="6"/>
      <c r="V219" s="6"/>
      <c r="W219" s="6"/>
      <c r="X219" s="6"/>
      <c r="Y219" s="6"/>
      <c r="Z219" s="13"/>
      <c r="AA219" s="6"/>
      <c r="AB219" s="6"/>
      <c r="AC219" s="6"/>
      <c r="AD219" s="6"/>
      <c r="AE219" s="6"/>
      <c r="AF219" s="6"/>
      <c r="AG219" s="6"/>
      <c r="AH219" s="6"/>
      <c r="AI219" s="6"/>
      <c r="AJ219" s="6"/>
      <c r="AK219" s="13"/>
      <c r="AL219" s="6"/>
      <c r="AM219" s="6"/>
      <c r="AN219" s="6"/>
      <c r="AO219" s="6"/>
      <c r="AP219" s="6"/>
      <c r="AQ219" s="6"/>
      <c r="AR219" s="6"/>
      <c r="AS219" s="6"/>
      <c r="AT219" s="6"/>
      <c r="AU219" s="6"/>
      <c r="AV219" s="6"/>
      <c r="AW219" s="6"/>
      <c r="AX219" s="13"/>
      <c r="AY219" s="6"/>
      <c r="AZ219" s="6"/>
      <c r="BA219" s="6"/>
      <c r="BB219" s="6"/>
      <c r="BC219" s="6"/>
      <c r="BD219" s="6"/>
      <c r="BE219" s="6"/>
      <c r="BF219" s="6"/>
      <c r="BG219" s="6"/>
      <c r="BH219" s="6"/>
      <c r="BI219" s="6"/>
      <c r="BJ219" s="6"/>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row>
    <row r="220" spans="1:121" x14ac:dyDescent="0.25">
      <c r="A220" s="6"/>
      <c r="B220" s="6"/>
      <c r="C220" s="6"/>
      <c r="D220" s="6"/>
      <c r="E220" s="6"/>
      <c r="F220" s="6"/>
      <c r="G220" s="13"/>
      <c r="H220" s="6"/>
      <c r="I220" s="6"/>
      <c r="J220" s="6"/>
      <c r="K220" s="6"/>
      <c r="L220" s="6"/>
      <c r="M220" s="6"/>
      <c r="N220" s="6"/>
      <c r="O220" s="6"/>
      <c r="P220" s="6"/>
      <c r="Q220" s="13"/>
      <c r="R220" s="6"/>
      <c r="S220" s="6"/>
      <c r="T220" s="6"/>
      <c r="U220" s="6"/>
      <c r="V220" s="6"/>
      <c r="W220" s="6"/>
      <c r="X220" s="6"/>
      <c r="Y220" s="6"/>
      <c r="Z220" s="13"/>
      <c r="AA220" s="6"/>
      <c r="AB220" s="6"/>
      <c r="AC220" s="6"/>
      <c r="AD220" s="6"/>
      <c r="AE220" s="6"/>
      <c r="AF220" s="6"/>
      <c r="AG220" s="6"/>
      <c r="AH220" s="6"/>
      <c r="AI220" s="6"/>
      <c r="AJ220" s="6"/>
      <c r="AK220" s="13"/>
      <c r="AL220" s="6"/>
      <c r="AM220" s="6"/>
      <c r="AN220" s="6"/>
      <c r="AO220" s="6"/>
      <c r="AP220" s="6"/>
      <c r="AQ220" s="6"/>
      <c r="AR220" s="6"/>
      <c r="AS220" s="6"/>
      <c r="AT220" s="6"/>
      <c r="AU220" s="6"/>
      <c r="AV220" s="6"/>
      <c r="AW220" s="6"/>
      <c r="AX220" s="13"/>
      <c r="AY220" s="6"/>
      <c r="AZ220" s="6"/>
      <c r="BA220" s="6"/>
      <c r="BB220" s="6"/>
      <c r="BC220" s="6"/>
      <c r="BD220" s="6"/>
      <c r="BE220" s="6"/>
      <c r="BF220" s="6"/>
      <c r="BG220" s="6"/>
      <c r="BH220" s="6"/>
      <c r="BI220" s="6"/>
      <c r="BJ220" s="6"/>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c r="DB220" s="7"/>
      <c r="DC220" s="7"/>
      <c r="DD220" s="7"/>
      <c r="DE220" s="7"/>
      <c r="DF220" s="7"/>
      <c r="DG220" s="7"/>
      <c r="DH220" s="7"/>
      <c r="DI220" s="7"/>
      <c r="DJ220" s="7"/>
      <c r="DK220" s="7"/>
      <c r="DL220" s="7"/>
      <c r="DM220" s="7"/>
      <c r="DN220" s="7"/>
      <c r="DO220" s="7"/>
      <c r="DP220" s="7"/>
      <c r="DQ220" s="7"/>
    </row>
    <row r="221" spans="1:121" x14ac:dyDescent="0.25">
      <c r="A221" s="6"/>
      <c r="B221" s="6"/>
      <c r="C221" s="6"/>
      <c r="D221" s="6"/>
      <c r="E221" s="6"/>
      <c r="F221" s="6"/>
      <c r="G221" s="13"/>
      <c r="H221" s="6"/>
      <c r="I221" s="6"/>
      <c r="J221" s="6"/>
      <c r="K221" s="6"/>
      <c r="L221" s="6"/>
      <c r="M221" s="6"/>
      <c r="N221" s="6"/>
      <c r="O221" s="6"/>
      <c r="P221" s="6"/>
      <c r="Q221" s="13"/>
      <c r="R221" s="6"/>
      <c r="S221" s="6"/>
      <c r="T221" s="6"/>
      <c r="U221" s="6"/>
      <c r="V221" s="6"/>
      <c r="W221" s="6"/>
      <c r="X221" s="6"/>
      <c r="Y221" s="6"/>
      <c r="Z221" s="13"/>
      <c r="AA221" s="6"/>
      <c r="AB221" s="6"/>
      <c r="AC221" s="6"/>
      <c r="AD221" s="6"/>
      <c r="AE221" s="6"/>
      <c r="AF221" s="6"/>
      <c r="AG221" s="6"/>
      <c r="AH221" s="6"/>
      <c r="AI221" s="6"/>
      <c r="AJ221" s="6"/>
      <c r="AK221" s="13"/>
      <c r="AL221" s="6"/>
      <c r="AM221" s="6"/>
      <c r="AN221" s="6"/>
      <c r="AO221" s="6"/>
      <c r="AP221" s="6"/>
      <c r="AQ221" s="6"/>
      <c r="AR221" s="6"/>
      <c r="AS221" s="6"/>
      <c r="AT221" s="6"/>
      <c r="AU221" s="6"/>
      <c r="AV221" s="6"/>
      <c r="AW221" s="6"/>
      <c r="AX221" s="13"/>
      <c r="AY221" s="6"/>
      <c r="AZ221" s="6"/>
      <c r="BA221" s="6"/>
      <c r="BB221" s="6"/>
      <c r="BC221" s="6"/>
      <c r="BD221" s="6"/>
      <c r="BE221" s="6"/>
      <c r="BF221" s="6"/>
      <c r="BG221" s="6"/>
      <c r="BH221" s="6"/>
      <c r="BI221" s="6"/>
      <c r="BJ221" s="6"/>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row>
    <row r="222" spans="1:121" x14ac:dyDescent="0.25">
      <c r="A222" s="6"/>
      <c r="B222" s="6"/>
      <c r="C222" s="6"/>
      <c r="D222" s="6"/>
      <c r="E222" s="6"/>
      <c r="F222" s="6"/>
      <c r="G222" s="13"/>
      <c r="H222" s="6"/>
      <c r="I222" s="6"/>
      <c r="J222" s="6"/>
      <c r="K222" s="6"/>
      <c r="L222" s="6"/>
      <c r="M222" s="6"/>
      <c r="N222" s="6"/>
      <c r="O222" s="6"/>
      <c r="P222" s="6"/>
      <c r="Q222" s="13"/>
      <c r="R222" s="6"/>
      <c r="S222" s="6"/>
      <c r="T222" s="6"/>
      <c r="U222" s="6"/>
      <c r="V222" s="6"/>
      <c r="W222" s="6"/>
      <c r="X222" s="6"/>
      <c r="Y222" s="6"/>
      <c r="Z222" s="13"/>
      <c r="AA222" s="6"/>
      <c r="AB222" s="6"/>
      <c r="AC222" s="6"/>
      <c r="AD222" s="6"/>
      <c r="AE222" s="6"/>
      <c r="AF222" s="6"/>
      <c r="AG222" s="6"/>
      <c r="AH222" s="6"/>
      <c r="AI222" s="6"/>
      <c r="AJ222" s="6"/>
      <c r="AK222" s="13"/>
      <c r="AL222" s="6"/>
      <c r="AM222" s="6"/>
      <c r="AN222" s="6"/>
      <c r="AO222" s="6"/>
      <c r="AP222" s="6"/>
      <c r="AQ222" s="6"/>
      <c r="AR222" s="6"/>
      <c r="AS222" s="6"/>
      <c r="AT222" s="6"/>
      <c r="AU222" s="6"/>
      <c r="AV222" s="6"/>
      <c r="AW222" s="6"/>
      <c r="AX222" s="13"/>
      <c r="AY222" s="6"/>
      <c r="AZ222" s="6"/>
      <c r="BA222" s="6"/>
      <c r="BB222" s="6"/>
      <c r="BC222" s="6"/>
      <c r="BD222" s="6"/>
      <c r="BE222" s="6"/>
      <c r="BF222" s="6"/>
      <c r="BG222" s="6"/>
      <c r="BH222" s="6"/>
      <c r="BI222" s="6"/>
      <c r="BJ222" s="6"/>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c r="DB222" s="7"/>
      <c r="DC222" s="7"/>
      <c r="DD222" s="7"/>
      <c r="DE222" s="7"/>
      <c r="DF222" s="7"/>
      <c r="DG222" s="7"/>
      <c r="DH222" s="7"/>
      <c r="DI222" s="7"/>
      <c r="DJ222" s="7"/>
      <c r="DK222" s="7"/>
      <c r="DL222" s="7"/>
      <c r="DM222" s="7"/>
      <c r="DN222" s="7"/>
      <c r="DO222" s="7"/>
      <c r="DP222" s="7"/>
      <c r="DQ222" s="7"/>
    </row>
    <row r="223" spans="1:121" x14ac:dyDescent="0.25">
      <c r="A223" s="6"/>
      <c r="B223" s="6"/>
      <c r="C223" s="6"/>
      <c r="D223" s="6"/>
      <c r="E223" s="6"/>
      <c r="F223" s="6"/>
      <c r="G223" s="13"/>
      <c r="H223" s="6"/>
      <c r="I223" s="6"/>
      <c r="J223" s="6"/>
      <c r="K223" s="6"/>
      <c r="L223" s="6"/>
      <c r="M223" s="6"/>
      <c r="N223" s="6"/>
      <c r="O223" s="6"/>
      <c r="P223" s="6"/>
      <c r="Q223" s="13"/>
      <c r="R223" s="6"/>
      <c r="S223" s="6"/>
      <c r="T223" s="6"/>
      <c r="U223" s="6"/>
      <c r="V223" s="6"/>
      <c r="W223" s="6"/>
      <c r="X223" s="6"/>
      <c r="Y223" s="6"/>
      <c r="Z223" s="13"/>
      <c r="AA223" s="6"/>
      <c r="AB223" s="6"/>
      <c r="AC223" s="6"/>
      <c r="AD223" s="6"/>
      <c r="AE223" s="6"/>
      <c r="AF223" s="6"/>
      <c r="AG223" s="6"/>
      <c r="AH223" s="6"/>
      <c r="AI223" s="6"/>
      <c r="AJ223" s="6"/>
      <c r="AK223" s="13"/>
      <c r="AL223" s="6"/>
      <c r="AM223" s="6"/>
      <c r="AN223" s="6"/>
      <c r="AO223" s="6"/>
      <c r="AP223" s="6"/>
      <c r="AQ223" s="6"/>
      <c r="AR223" s="6"/>
      <c r="AS223" s="6"/>
      <c r="AT223" s="6"/>
      <c r="AU223" s="6"/>
      <c r="AV223" s="6"/>
      <c r="AW223" s="6"/>
      <c r="AX223" s="13"/>
      <c r="AY223" s="6"/>
      <c r="AZ223" s="6"/>
      <c r="BA223" s="6"/>
      <c r="BB223" s="6"/>
      <c r="BC223" s="6"/>
      <c r="BD223" s="6"/>
      <c r="BE223" s="6"/>
      <c r="BF223" s="6"/>
      <c r="BG223" s="6"/>
      <c r="BH223" s="6"/>
      <c r="BI223" s="6"/>
      <c r="BJ223" s="6"/>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row>
    <row r="224" spans="1:121" x14ac:dyDescent="0.25">
      <c r="A224" s="6"/>
      <c r="B224" s="6"/>
      <c r="C224" s="6"/>
      <c r="D224" s="6"/>
      <c r="E224" s="6"/>
      <c r="F224" s="6"/>
      <c r="G224" s="13"/>
      <c r="H224" s="6"/>
      <c r="I224" s="6"/>
      <c r="J224" s="6"/>
      <c r="K224" s="6"/>
      <c r="L224" s="6"/>
      <c r="M224" s="6"/>
      <c r="N224" s="6"/>
      <c r="O224" s="6"/>
      <c r="P224" s="6"/>
      <c r="Q224" s="13"/>
      <c r="R224" s="6"/>
      <c r="S224" s="6"/>
      <c r="T224" s="6"/>
      <c r="U224" s="6"/>
      <c r="V224" s="6"/>
      <c r="W224" s="6"/>
      <c r="X224" s="6"/>
      <c r="Y224" s="6"/>
      <c r="Z224" s="13"/>
      <c r="AA224" s="6"/>
      <c r="AB224" s="6"/>
      <c r="AC224" s="6"/>
      <c r="AD224" s="6"/>
      <c r="AE224" s="6"/>
      <c r="AF224" s="6"/>
      <c r="AG224" s="6"/>
      <c r="AH224" s="6"/>
      <c r="AI224" s="6"/>
      <c r="AJ224" s="6"/>
      <c r="AK224" s="13"/>
      <c r="AL224" s="6"/>
      <c r="AM224" s="6"/>
      <c r="AN224" s="6"/>
      <c r="AO224" s="6"/>
      <c r="AP224" s="6"/>
      <c r="AQ224" s="6"/>
      <c r="AR224" s="6"/>
      <c r="AS224" s="6"/>
      <c r="AT224" s="6"/>
      <c r="AU224" s="6"/>
      <c r="AV224" s="6"/>
      <c r="AW224" s="6"/>
      <c r="AX224" s="13"/>
      <c r="AY224" s="6"/>
      <c r="AZ224" s="6"/>
      <c r="BA224" s="6"/>
      <c r="BB224" s="6"/>
      <c r="BC224" s="6"/>
      <c r="BD224" s="6"/>
      <c r="BE224" s="6"/>
      <c r="BF224" s="6"/>
      <c r="BG224" s="6"/>
      <c r="BH224" s="6"/>
      <c r="BI224" s="6"/>
      <c r="BJ224" s="6"/>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c r="DB224" s="7"/>
      <c r="DC224" s="7"/>
      <c r="DD224" s="7"/>
      <c r="DE224" s="7"/>
      <c r="DF224" s="7"/>
      <c r="DG224" s="7"/>
      <c r="DH224" s="7"/>
      <c r="DI224" s="7"/>
      <c r="DJ224" s="7"/>
      <c r="DK224" s="7"/>
      <c r="DL224" s="7"/>
      <c r="DM224" s="7"/>
      <c r="DN224" s="7"/>
      <c r="DO224" s="7"/>
      <c r="DP224" s="7"/>
      <c r="DQ224" s="7"/>
    </row>
    <row r="225" spans="1:121" x14ac:dyDescent="0.25">
      <c r="A225" s="6"/>
      <c r="B225" s="6"/>
      <c r="C225" s="6"/>
      <c r="D225" s="6"/>
      <c r="E225" s="6"/>
      <c r="F225" s="6"/>
      <c r="G225" s="13"/>
      <c r="H225" s="6"/>
      <c r="I225" s="6"/>
      <c r="J225" s="6"/>
      <c r="K225" s="6"/>
      <c r="L225" s="6"/>
      <c r="M225" s="6"/>
      <c r="N225" s="6"/>
      <c r="O225" s="6"/>
      <c r="P225" s="6"/>
      <c r="Q225" s="13"/>
      <c r="R225" s="6"/>
      <c r="S225" s="6"/>
      <c r="T225" s="6"/>
      <c r="U225" s="6"/>
      <c r="V225" s="6"/>
      <c r="W225" s="6"/>
      <c r="X225" s="6"/>
      <c r="Y225" s="6"/>
      <c r="Z225" s="13"/>
      <c r="AA225" s="6"/>
      <c r="AB225" s="6"/>
      <c r="AC225" s="6"/>
      <c r="AD225" s="6"/>
      <c r="AE225" s="6"/>
      <c r="AF225" s="6"/>
      <c r="AG225" s="6"/>
      <c r="AH225" s="6"/>
      <c r="AI225" s="6"/>
      <c r="AJ225" s="6"/>
      <c r="AK225" s="13"/>
      <c r="AL225" s="6"/>
      <c r="AM225" s="6"/>
      <c r="AN225" s="6"/>
      <c r="AO225" s="6"/>
      <c r="AP225" s="6"/>
      <c r="AQ225" s="6"/>
      <c r="AR225" s="6"/>
      <c r="AS225" s="6"/>
      <c r="AT225" s="6"/>
      <c r="AU225" s="6"/>
      <c r="AV225" s="6"/>
      <c r="AW225" s="6"/>
      <c r="AX225" s="13"/>
      <c r="AY225" s="6"/>
      <c r="AZ225" s="6"/>
      <c r="BA225" s="6"/>
      <c r="BB225" s="6"/>
      <c r="BC225" s="6"/>
      <c r="BD225" s="6"/>
      <c r="BE225" s="6"/>
      <c r="BF225" s="6"/>
      <c r="BG225" s="6"/>
      <c r="BH225" s="6"/>
      <c r="BI225" s="6"/>
      <c r="BJ225" s="6"/>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row>
    <row r="226" spans="1:121" x14ac:dyDescent="0.25">
      <c r="A226" s="6"/>
      <c r="B226" s="6"/>
      <c r="C226" s="6"/>
      <c r="D226" s="6"/>
      <c r="E226" s="6"/>
      <c r="F226" s="6"/>
      <c r="G226" s="13"/>
      <c r="H226" s="6"/>
      <c r="I226" s="6"/>
      <c r="J226" s="6"/>
      <c r="K226" s="6"/>
      <c r="L226" s="6"/>
      <c r="M226" s="6"/>
      <c r="N226" s="6"/>
      <c r="O226" s="6"/>
      <c r="P226" s="6"/>
      <c r="Q226" s="13"/>
      <c r="R226" s="6"/>
      <c r="S226" s="6"/>
      <c r="T226" s="6"/>
      <c r="U226" s="6"/>
      <c r="V226" s="6"/>
      <c r="W226" s="6"/>
      <c r="X226" s="6"/>
      <c r="Y226" s="6"/>
      <c r="Z226" s="13"/>
      <c r="AA226" s="6"/>
      <c r="AB226" s="6"/>
      <c r="AC226" s="6"/>
      <c r="AD226" s="6"/>
      <c r="AE226" s="6"/>
      <c r="AF226" s="6"/>
      <c r="AG226" s="6"/>
      <c r="AH226" s="6"/>
      <c r="AI226" s="6"/>
      <c r="AJ226" s="6"/>
      <c r="AK226" s="13"/>
      <c r="AL226" s="6"/>
      <c r="AM226" s="6"/>
      <c r="AN226" s="6"/>
      <c r="AO226" s="6"/>
      <c r="AP226" s="6"/>
      <c r="AQ226" s="6"/>
      <c r="AR226" s="6"/>
      <c r="AS226" s="6"/>
      <c r="AT226" s="6"/>
      <c r="AU226" s="6"/>
      <c r="AV226" s="6"/>
      <c r="AW226" s="6"/>
      <c r="AX226" s="13"/>
      <c r="AY226" s="6"/>
      <c r="AZ226" s="6"/>
      <c r="BA226" s="6"/>
      <c r="BB226" s="6"/>
      <c r="BC226" s="6"/>
      <c r="BD226" s="6"/>
      <c r="BE226" s="6"/>
      <c r="BF226" s="6"/>
      <c r="BG226" s="6"/>
      <c r="BH226" s="6"/>
      <c r="BI226" s="6"/>
      <c r="BJ226" s="6"/>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c r="DB226" s="7"/>
      <c r="DC226" s="7"/>
      <c r="DD226" s="7"/>
      <c r="DE226" s="7"/>
      <c r="DF226" s="7"/>
      <c r="DG226" s="7"/>
      <c r="DH226" s="7"/>
      <c r="DI226" s="7"/>
      <c r="DJ226" s="7"/>
      <c r="DK226" s="7"/>
      <c r="DL226" s="7"/>
      <c r="DM226" s="7"/>
      <c r="DN226" s="7"/>
      <c r="DO226" s="7"/>
      <c r="DP226" s="7"/>
      <c r="DQ226" s="7"/>
    </row>
    <row r="227" spans="1:121" x14ac:dyDescent="0.25">
      <c r="A227" s="6"/>
      <c r="B227" s="6"/>
      <c r="C227" s="6"/>
      <c r="D227" s="6"/>
      <c r="E227" s="6"/>
      <c r="F227" s="6"/>
      <c r="G227" s="13"/>
      <c r="H227" s="6"/>
      <c r="I227" s="6"/>
      <c r="J227" s="6"/>
      <c r="K227" s="6"/>
      <c r="L227" s="6"/>
      <c r="M227" s="6"/>
      <c r="N227" s="6"/>
      <c r="O227" s="6"/>
      <c r="P227" s="6"/>
      <c r="Q227" s="13"/>
      <c r="R227" s="6"/>
      <c r="S227" s="6"/>
      <c r="T227" s="6"/>
      <c r="U227" s="6"/>
      <c r="V227" s="6"/>
      <c r="W227" s="6"/>
      <c r="X227" s="6"/>
      <c r="Y227" s="6"/>
      <c r="Z227" s="13"/>
      <c r="AA227" s="6"/>
      <c r="AB227" s="6"/>
      <c r="AC227" s="6"/>
      <c r="AD227" s="6"/>
      <c r="AE227" s="6"/>
      <c r="AF227" s="6"/>
      <c r="AG227" s="6"/>
      <c r="AH227" s="6"/>
      <c r="AI227" s="6"/>
      <c r="AJ227" s="6"/>
      <c r="AK227" s="13"/>
      <c r="AL227" s="6"/>
      <c r="AM227" s="6"/>
      <c r="AN227" s="6"/>
      <c r="AO227" s="6"/>
      <c r="AP227" s="6"/>
      <c r="AQ227" s="6"/>
      <c r="AR227" s="6"/>
      <c r="AS227" s="6"/>
      <c r="AT227" s="6"/>
      <c r="AU227" s="6"/>
      <c r="AV227" s="6"/>
      <c r="AW227" s="6"/>
      <c r="AX227" s="13"/>
      <c r="AY227" s="6"/>
      <c r="AZ227" s="6"/>
      <c r="BA227" s="6"/>
      <c r="BB227" s="6"/>
      <c r="BC227" s="6"/>
      <c r="BD227" s="6"/>
      <c r="BE227" s="6"/>
      <c r="BF227" s="6"/>
      <c r="BG227" s="6"/>
      <c r="BH227" s="6"/>
      <c r="BI227" s="6"/>
      <c r="BJ227" s="6"/>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row>
    <row r="228" spans="1:121" x14ac:dyDescent="0.25">
      <c r="A228" s="6"/>
      <c r="B228" s="6"/>
      <c r="C228" s="6"/>
      <c r="D228" s="6"/>
      <c r="E228" s="6"/>
      <c r="F228" s="6"/>
      <c r="G228" s="13"/>
      <c r="H228" s="6"/>
      <c r="I228" s="6"/>
      <c r="J228" s="6"/>
      <c r="K228" s="6"/>
      <c r="L228" s="6"/>
      <c r="M228" s="6"/>
      <c r="N228" s="6"/>
      <c r="O228" s="6"/>
      <c r="P228" s="6"/>
      <c r="Q228" s="13"/>
      <c r="R228" s="6"/>
      <c r="S228" s="6"/>
      <c r="T228" s="6"/>
      <c r="U228" s="6"/>
      <c r="V228" s="6"/>
      <c r="W228" s="6"/>
      <c r="X228" s="6"/>
      <c r="Y228" s="6"/>
      <c r="Z228" s="13"/>
      <c r="AA228" s="6"/>
      <c r="AB228" s="6"/>
      <c r="AC228" s="6"/>
      <c r="AD228" s="6"/>
      <c r="AE228" s="6"/>
      <c r="AF228" s="6"/>
      <c r="AG228" s="6"/>
      <c r="AH228" s="6"/>
      <c r="AI228" s="6"/>
      <c r="AJ228" s="6"/>
      <c r="AK228" s="13"/>
      <c r="AL228" s="6"/>
      <c r="AM228" s="6"/>
      <c r="AN228" s="6"/>
      <c r="AO228" s="6"/>
      <c r="AP228" s="6"/>
      <c r="AQ228" s="6"/>
      <c r="AR228" s="6"/>
      <c r="AS228" s="6"/>
      <c r="AT228" s="6"/>
      <c r="AU228" s="6"/>
      <c r="AV228" s="6"/>
      <c r="AW228" s="6"/>
      <c r="AX228" s="13"/>
      <c r="AY228" s="6"/>
      <c r="AZ228" s="6"/>
      <c r="BA228" s="6"/>
      <c r="BB228" s="6"/>
      <c r="BC228" s="6"/>
      <c r="BD228" s="6"/>
      <c r="BE228" s="6"/>
      <c r="BF228" s="6"/>
      <c r="BG228" s="6"/>
      <c r="BH228" s="6"/>
      <c r="BI228" s="6"/>
      <c r="BJ228" s="6"/>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row>
    <row r="229" spans="1:121" x14ac:dyDescent="0.25">
      <c r="A229" s="6"/>
      <c r="B229" s="6"/>
      <c r="C229" s="6"/>
      <c r="D229" s="6"/>
      <c r="E229" s="6"/>
      <c r="F229" s="6"/>
      <c r="G229" s="13"/>
      <c r="H229" s="6"/>
      <c r="I229" s="6"/>
      <c r="J229" s="6"/>
      <c r="K229" s="6"/>
      <c r="L229" s="6"/>
      <c r="M229" s="6"/>
      <c r="N229" s="6"/>
      <c r="O229" s="6"/>
      <c r="P229" s="6"/>
      <c r="Q229" s="13"/>
      <c r="R229" s="6"/>
      <c r="S229" s="6"/>
      <c r="T229" s="6"/>
      <c r="U229" s="6"/>
      <c r="V229" s="6"/>
      <c r="W229" s="6"/>
      <c r="X229" s="6"/>
      <c r="Y229" s="6"/>
      <c r="Z229" s="13"/>
      <c r="AA229" s="6"/>
      <c r="AB229" s="6"/>
      <c r="AC229" s="6"/>
      <c r="AD229" s="6"/>
      <c r="AE229" s="6"/>
      <c r="AF229" s="6"/>
      <c r="AG229" s="6"/>
      <c r="AH229" s="6"/>
      <c r="AI229" s="6"/>
      <c r="AJ229" s="6"/>
      <c r="AK229" s="13"/>
      <c r="AL229" s="6"/>
      <c r="AM229" s="6"/>
      <c r="AN229" s="6"/>
      <c r="AO229" s="6"/>
      <c r="AP229" s="6"/>
      <c r="AQ229" s="6"/>
      <c r="AR229" s="6"/>
      <c r="AS229" s="6"/>
      <c r="AT229" s="6"/>
      <c r="AU229" s="6"/>
      <c r="AV229" s="6"/>
      <c r="AW229" s="6"/>
      <c r="AX229" s="13"/>
      <c r="AY229" s="6"/>
      <c r="AZ229" s="6"/>
      <c r="BA229" s="6"/>
      <c r="BB229" s="6"/>
      <c r="BC229" s="6"/>
      <c r="BD229" s="6"/>
      <c r="BE229" s="6"/>
      <c r="BF229" s="6"/>
      <c r="BG229" s="6"/>
      <c r="BH229" s="6"/>
      <c r="BI229" s="6"/>
      <c r="BJ229" s="6"/>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row>
    <row r="230" spans="1:121" x14ac:dyDescent="0.25">
      <c r="A230" s="6"/>
      <c r="B230" s="6"/>
      <c r="C230" s="6"/>
      <c r="D230" s="6"/>
      <c r="E230" s="6"/>
      <c r="F230" s="6"/>
      <c r="G230" s="13"/>
      <c r="H230" s="6"/>
      <c r="I230" s="6"/>
      <c r="J230" s="6"/>
      <c r="K230" s="6"/>
      <c r="L230" s="6"/>
      <c r="M230" s="6"/>
      <c r="N230" s="6"/>
      <c r="O230" s="6"/>
      <c r="P230" s="6"/>
      <c r="Q230" s="13"/>
      <c r="R230" s="6"/>
      <c r="S230" s="6"/>
      <c r="T230" s="6"/>
      <c r="U230" s="6"/>
      <c r="V230" s="6"/>
      <c r="W230" s="6"/>
      <c r="X230" s="6"/>
      <c r="Y230" s="6"/>
      <c r="Z230" s="13"/>
      <c r="AA230" s="6"/>
      <c r="AB230" s="6"/>
      <c r="AC230" s="6"/>
      <c r="AD230" s="6"/>
      <c r="AE230" s="6"/>
      <c r="AF230" s="6"/>
      <c r="AG230" s="6"/>
      <c r="AH230" s="6"/>
      <c r="AI230" s="6"/>
      <c r="AJ230" s="6"/>
      <c r="AK230" s="13"/>
      <c r="AL230" s="6"/>
      <c r="AM230" s="6"/>
      <c r="AN230" s="6"/>
      <c r="AO230" s="6"/>
      <c r="AP230" s="6"/>
      <c r="AQ230" s="6"/>
      <c r="AR230" s="6"/>
      <c r="AS230" s="6"/>
      <c r="AT230" s="6"/>
      <c r="AU230" s="6"/>
      <c r="AV230" s="6"/>
      <c r="AW230" s="6"/>
      <c r="AX230" s="13"/>
      <c r="AY230" s="6"/>
      <c r="AZ230" s="6"/>
      <c r="BA230" s="6"/>
      <c r="BB230" s="6"/>
      <c r="BC230" s="6"/>
      <c r="BD230" s="6"/>
      <c r="BE230" s="6"/>
      <c r="BF230" s="6"/>
      <c r="BG230" s="6"/>
      <c r="BH230" s="6"/>
      <c r="BI230" s="6"/>
      <c r="BJ230" s="6"/>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row>
    <row r="231" spans="1:121" x14ac:dyDescent="0.25">
      <c r="A231" s="6"/>
      <c r="B231" s="6"/>
      <c r="C231" s="6"/>
      <c r="D231" s="6"/>
      <c r="E231" s="6"/>
      <c r="F231" s="6"/>
      <c r="G231" s="13"/>
      <c r="H231" s="6"/>
      <c r="I231" s="6"/>
      <c r="J231" s="6"/>
      <c r="K231" s="6"/>
      <c r="L231" s="6"/>
      <c r="M231" s="6"/>
      <c r="N231" s="6"/>
      <c r="O231" s="6"/>
      <c r="P231" s="6"/>
      <c r="Q231" s="13"/>
      <c r="R231" s="6"/>
      <c r="S231" s="6"/>
      <c r="T231" s="6"/>
      <c r="U231" s="6"/>
      <c r="V231" s="6"/>
      <c r="W231" s="6"/>
      <c r="X231" s="6"/>
      <c r="Y231" s="6"/>
      <c r="Z231" s="13"/>
      <c r="AA231" s="6"/>
      <c r="AB231" s="6"/>
      <c r="AC231" s="6"/>
      <c r="AD231" s="6"/>
      <c r="AE231" s="6"/>
      <c r="AF231" s="6"/>
      <c r="AG231" s="6"/>
      <c r="AH231" s="6"/>
      <c r="AI231" s="6"/>
      <c r="AJ231" s="6"/>
      <c r="AK231" s="13"/>
      <c r="AL231" s="6"/>
      <c r="AM231" s="6"/>
      <c r="AN231" s="6"/>
      <c r="AO231" s="6"/>
      <c r="AP231" s="6"/>
      <c r="AQ231" s="6"/>
      <c r="AR231" s="6"/>
      <c r="AS231" s="6"/>
      <c r="AT231" s="6"/>
      <c r="AU231" s="6"/>
      <c r="AV231" s="6"/>
      <c r="AW231" s="6"/>
      <c r="AX231" s="13"/>
      <c r="AY231" s="6"/>
      <c r="AZ231" s="6"/>
      <c r="BA231" s="6"/>
      <c r="BB231" s="6"/>
      <c r="BC231" s="6"/>
      <c r="BD231" s="6"/>
      <c r="BE231" s="6"/>
      <c r="BF231" s="6"/>
      <c r="BG231" s="6"/>
      <c r="BH231" s="6"/>
      <c r="BI231" s="6"/>
      <c r="BJ231" s="6"/>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row>
    <row r="232" spans="1:121" x14ac:dyDescent="0.25">
      <c r="A232" s="6"/>
      <c r="B232" s="6"/>
      <c r="C232" s="6"/>
      <c r="D232" s="6"/>
      <c r="E232" s="6"/>
      <c r="F232" s="6"/>
      <c r="G232" s="13"/>
      <c r="H232" s="6"/>
      <c r="I232" s="6"/>
      <c r="J232" s="6"/>
      <c r="K232" s="6"/>
      <c r="L232" s="6"/>
      <c r="M232" s="6"/>
      <c r="N232" s="6"/>
      <c r="O232" s="6"/>
      <c r="P232" s="6"/>
      <c r="Q232" s="13"/>
      <c r="R232" s="6"/>
      <c r="S232" s="6"/>
      <c r="T232" s="6"/>
      <c r="U232" s="6"/>
      <c r="V232" s="6"/>
      <c r="W232" s="6"/>
      <c r="X232" s="6"/>
      <c r="Y232" s="6"/>
      <c r="Z232" s="13"/>
      <c r="AA232" s="6"/>
      <c r="AB232" s="6"/>
      <c r="AC232" s="6"/>
      <c r="AD232" s="6"/>
      <c r="AE232" s="6"/>
      <c r="AF232" s="6"/>
      <c r="AG232" s="6"/>
      <c r="AH232" s="6"/>
      <c r="AI232" s="6"/>
      <c r="AJ232" s="6"/>
      <c r="AK232" s="13"/>
      <c r="AL232" s="6"/>
      <c r="AM232" s="6"/>
      <c r="AN232" s="6"/>
      <c r="AO232" s="6"/>
      <c r="AP232" s="6"/>
      <c r="AQ232" s="6"/>
      <c r="AR232" s="6"/>
      <c r="AS232" s="6"/>
      <c r="AT232" s="6"/>
      <c r="AU232" s="6"/>
      <c r="AV232" s="6"/>
      <c r="AW232" s="6"/>
      <c r="AX232" s="13"/>
      <c r="AY232" s="6"/>
      <c r="AZ232" s="6"/>
      <c r="BA232" s="6"/>
      <c r="BB232" s="6"/>
      <c r="BC232" s="6"/>
      <c r="BD232" s="6"/>
      <c r="BE232" s="6"/>
      <c r="BF232" s="6"/>
      <c r="BG232" s="6"/>
      <c r="BH232" s="6"/>
      <c r="BI232" s="6"/>
      <c r="BJ232" s="6"/>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c r="DB232" s="7"/>
      <c r="DC232" s="7"/>
      <c r="DD232" s="7"/>
      <c r="DE232" s="7"/>
      <c r="DF232" s="7"/>
      <c r="DG232" s="7"/>
      <c r="DH232" s="7"/>
      <c r="DI232" s="7"/>
      <c r="DJ232" s="7"/>
      <c r="DK232" s="7"/>
      <c r="DL232" s="7"/>
      <c r="DM232" s="7"/>
      <c r="DN232" s="7"/>
      <c r="DO232" s="7"/>
      <c r="DP232" s="7"/>
      <c r="DQ232" s="7"/>
    </row>
    <row r="233" spans="1:121" x14ac:dyDescent="0.25">
      <c r="A233" s="6"/>
      <c r="B233" s="6"/>
      <c r="C233" s="6"/>
      <c r="D233" s="6"/>
      <c r="E233" s="6"/>
      <c r="F233" s="6"/>
      <c r="G233" s="13"/>
      <c r="H233" s="6"/>
      <c r="I233" s="6"/>
      <c r="J233" s="6"/>
      <c r="K233" s="6"/>
      <c r="L233" s="6"/>
      <c r="M233" s="6"/>
      <c r="N233" s="6"/>
      <c r="O233" s="6"/>
      <c r="P233" s="6"/>
      <c r="Q233" s="13"/>
      <c r="R233" s="6"/>
      <c r="S233" s="6"/>
      <c r="T233" s="6"/>
      <c r="U233" s="6"/>
      <c r="V233" s="6"/>
      <c r="W233" s="6"/>
      <c r="X233" s="6"/>
      <c r="Y233" s="6"/>
      <c r="Z233" s="13"/>
      <c r="AA233" s="6"/>
      <c r="AB233" s="6"/>
      <c r="AC233" s="6"/>
      <c r="AD233" s="6"/>
      <c r="AE233" s="6"/>
      <c r="AF233" s="6"/>
      <c r="AG233" s="6"/>
      <c r="AH233" s="6"/>
      <c r="AI233" s="6"/>
      <c r="AJ233" s="6"/>
      <c r="AK233" s="13"/>
      <c r="AL233" s="6"/>
      <c r="AM233" s="6"/>
      <c r="AN233" s="6"/>
      <c r="AO233" s="6"/>
      <c r="AP233" s="6"/>
      <c r="AQ233" s="6"/>
      <c r="AR233" s="6"/>
      <c r="AS233" s="6"/>
      <c r="AT233" s="6"/>
      <c r="AU233" s="6"/>
      <c r="AV233" s="6"/>
      <c r="AW233" s="6"/>
      <c r="AX233" s="13"/>
      <c r="AY233" s="6"/>
      <c r="AZ233" s="6"/>
      <c r="BA233" s="6"/>
      <c r="BB233" s="6"/>
      <c r="BC233" s="6"/>
      <c r="BD233" s="6"/>
      <c r="BE233" s="6"/>
      <c r="BF233" s="6"/>
      <c r="BG233" s="6"/>
      <c r="BH233" s="6"/>
      <c r="BI233" s="6"/>
      <c r="BJ233" s="6"/>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row>
    <row r="234" spans="1:121" x14ac:dyDescent="0.25">
      <c r="A234" s="6"/>
      <c r="B234" s="6"/>
      <c r="C234" s="6"/>
      <c r="D234" s="6"/>
      <c r="E234" s="6"/>
      <c r="F234" s="6"/>
      <c r="G234" s="13"/>
      <c r="H234" s="6"/>
      <c r="I234" s="6"/>
      <c r="J234" s="6"/>
      <c r="K234" s="6"/>
      <c r="L234" s="6"/>
      <c r="M234" s="6"/>
      <c r="N234" s="6"/>
      <c r="O234" s="6"/>
      <c r="P234" s="6"/>
      <c r="Q234" s="13"/>
      <c r="R234" s="6"/>
      <c r="S234" s="6"/>
      <c r="T234" s="6"/>
      <c r="U234" s="6"/>
      <c r="V234" s="6"/>
      <c r="W234" s="6"/>
      <c r="X234" s="6"/>
      <c r="Y234" s="6"/>
      <c r="Z234" s="13"/>
      <c r="AA234" s="6"/>
      <c r="AB234" s="6"/>
      <c r="AC234" s="6"/>
      <c r="AD234" s="6"/>
      <c r="AE234" s="6"/>
      <c r="AF234" s="6"/>
      <c r="AG234" s="6"/>
      <c r="AH234" s="6"/>
      <c r="AI234" s="6"/>
      <c r="AJ234" s="6"/>
      <c r="AK234" s="13"/>
      <c r="AL234" s="6"/>
      <c r="AM234" s="6"/>
      <c r="AN234" s="6"/>
      <c r="AO234" s="6"/>
      <c r="AP234" s="6"/>
      <c r="AQ234" s="6"/>
      <c r="AR234" s="6"/>
      <c r="AS234" s="6"/>
      <c r="AT234" s="6"/>
      <c r="AU234" s="6"/>
      <c r="AV234" s="6"/>
      <c r="AW234" s="6"/>
      <c r="AX234" s="13"/>
      <c r="AY234" s="6"/>
      <c r="AZ234" s="6"/>
      <c r="BA234" s="6"/>
      <c r="BB234" s="6"/>
      <c r="BC234" s="6"/>
      <c r="BD234" s="6"/>
      <c r="BE234" s="6"/>
      <c r="BF234" s="6"/>
      <c r="BG234" s="6"/>
      <c r="BH234" s="6"/>
      <c r="BI234" s="6"/>
      <c r="BJ234" s="6"/>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c r="DB234" s="7"/>
      <c r="DC234" s="7"/>
      <c r="DD234" s="7"/>
      <c r="DE234" s="7"/>
      <c r="DF234" s="7"/>
      <c r="DG234" s="7"/>
      <c r="DH234" s="7"/>
      <c r="DI234" s="7"/>
      <c r="DJ234" s="7"/>
      <c r="DK234" s="7"/>
      <c r="DL234" s="7"/>
      <c r="DM234" s="7"/>
      <c r="DN234" s="7"/>
      <c r="DO234" s="7"/>
      <c r="DP234" s="7"/>
      <c r="DQ234" s="7"/>
    </row>
    <row r="235" spans="1:121" x14ac:dyDescent="0.25">
      <c r="A235" s="6"/>
      <c r="B235" s="6"/>
      <c r="C235" s="6"/>
      <c r="D235" s="6"/>
      <c r="E235" s="6"/>
      <c r="F235" s="6"/>
      <c r="G235" s="13"/>
      <c r="H235" s="6"/>
      <c r="I235" s="6"/>
      <c r="J235" s="6"/>
      <c r="K235" s="6"/>
      <c r="L235" s="6"/>
      <c r="M235" s="6"/>
      <c r="N235" s="6"/>
      <c r="O235" s="6"/>
      <c r="P235" s="6"/>
      <c r="Q235" s="13"/>
      <c r="R235" s="6"/>
      <c r="S235" s="6"/>
      <c r="T235" s="6"/>
      <c r="U235" s="6"/>
      <c r="V235" s="6"/>
      <c r="W235" s="6"/>
      <c r="X235" s="6"/>
      <c r="Y235" s="6"/>
      <c r="Z235" s="13"/>
      <c r="AA235" s="6"/>
      <c r="AB235" s="6"/>
      <c r="AC235" s="6"/>
      <c r="AD235" s="6"/>
      <c r="AE235" s="6"/>
      <c r="AF235" s="6"/>
      <c r="AG235" s="6"/>
      <c r="AH235" s="6"/>
      <c r="AI235" s="6"/>
      <c r="AJ235" s="6"/>
      <c r="AK235" s="13"/>
      <c r="AL235" s="6"/>
      <c r="AM235" s="6"/>
      <c r="AN235" s="6"/>
      <c r="AO235" s="6"/>
      <c r="AP235" s="6"/>
      <c r="AQ235" s="6"/>
      <c r="AR235" s="6"/>
      <c r="AS235" s="6"/>
      <c r="AT235" s="6"/>
      <c r="AU235" s="6"/>
      <c r="AV235" s="6"/>
      <c r="AW235" s="6"/>
      <c r="AX235" s="13"/>
      <c r="AY235" s="6"/>
      <c r="AZ235" s="6"/>
      <c r="BA235" s="6"/>
      <c r="BB235" s="6"/>
      <c r="BC235" s="6"/>
      <c r="BD235" s="6"/>
      <c r="BE235" s="6"/>
      <c r="BF235" s="6"/>
      <c r="BG235" s="6"/>
      <c r="BH235" s="6"/>
      <c r="BI235" s="6"/>
      <c r="BJ235" s="6"/>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row>
    <row r="236" spans="1:121" x14ac:dyDescent="0.25">
      <c r="A236" s="6"/>
      <c r="B236" s="6"/>
      <c r="C236" s="6"/>
      <c r="D236" s="6"/>
      <c r="E236" s="6"/>
      <c r="F236" s="6"/>
      <c r="G236" s="13"/>
      <c r="H236" s="6"/>
      <c r="I236" s="6"/>
      <c r="J236" s="6"/>
      <c r="K236" s="6"/>
      <c r="L236" s="6"/>
      <c r="M236" s="6"/>
      <c r="N236" s="6"/>
      <c r="O236" s="6"/>
      <c r="P236" s="6"/>
      <c r="Q236" s="13"/>
      <c r="R236" s="6"/>
      <c r="S236" s="6"/>
      <c r="T236" s="6"/>
      <c r="U236" s="6"/>
      <c r="V236" s="6"/>
      <c r="W236" s="6"/>
      <c r="X236" s="6"/>
      <c r="Y236" s="6"/>
      <c r="Z236" s="13"/>
      <c r="AA236" s="6"/>
      <c r="AB236" s="6"/>
      <c r="AC236" s="6"/>
      <c r="AD236" s="6"/>
      <c r="AE236" s="6"/>
      <c r="AF236" s="6"/>
      <c r="AG236" s="6"/>
      <c r="AH236" s="6"/>
      <c r="AI236" s="6"/>
      <c r="AJ236" s="6"/>
      <c r="AK236" s="13"/>
      <c r="AL236" s="6"/>
      <c r="AM236" s="6"/>
      <c r="AN236" s="6"/>
      <c r="AO236" s="6"/>
      <c r="AP236" s="6"/>
      <c r="AQ236" s="6"/>
      <c r="AR236" s="6"/>
      <c r="AS236" s="6"/>
      <c r="AT236" s="6"/>
      <c r="AU236" s="6"/>
      <c r="AV236" s="6"/>
      <c r="AW236" s="6"/>
      <c r="AX236" s="13"/>
      <c r="AY236" s="6"/>
      <c r="AZ236" s="6"/>
      <c r="BA236" s="6"/>
      <c r="BB236" s="6"/>
      <c r="BC236" s="6"/>
      <c r="BD236" s="6"/>
      <c r="BE236" s="6"/>
      <c r="BF236" s="6"/>
      <c r="BG236" s="6"/>
      <c r="BH236" s="6"/>
      <c r="BI236" s="6"/>
      <c r="BJ236" s="6"/>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c r="DB236" s="7"/>
      <c r="DC236" s="7"/>
      <c r="DD236" s="7"/>
      <c r="DE236" s="7"/>
      <c r="DF236" s="7"/>
      <c r="DG236" s="7"/>
      <c r="DH236" s="7"/>
      <c r="DI236" s="7"/>
      <c r="DJ236" s="7"/>
      <c r="DK236" s="7"/>
      <c r="DL236" s="7"/>
      <c r="DM236" s="7"/>
      <c r="DN236" s="7"/>
      <c r="DO236" s="7"/>
      <c r="DP236" s="7"/>
      <c r="DQ236" s="7"/>
    </row>
    <row r="237" spans="1:121" x14ac:dyDescent="0.25">
      <c r="A237" s="6"/>
      <c r="B237" s="6"/>
      <c r="C237" s="6"/>
      <c r="D237" s="6"/>
      <c r="E237" s="6"/>
      <c r="F237" s="6"/>
      <c r="G237" s="13"/>
      <c r="H237" s="6"/>
      <c r="I237" s="6"/>
      <c r="J237" s="6"/>
      <c r="K237" s="6"/>
      <c r="L237" s="6"/>
      <c r="M237" s="6"/>
      <c r="N237" s="6"/>
      <c r="O237" s="6"/>
      <c r="P237" s="6"/>
      <c r="Q237" s="13"/>
      <c r="R237" s="6"/>
      <c r="S237" s="6"/>
      <c r="T237" s="6"/>
      <c r="U237" s="6"/>
      <c r="V237" s="6"/>
      <c r="W237" s="6"/>
      <c r="X237" s="6"/>
      <c r="Y237" s="6"/>
      <c r="Z237" s="13"/>
      <c r="AA237" s="6"/>
      <c r="AB237" s="6"/>
      <c r="AC237" s="6"/>
      <c r="AD237" s="6"/>
      <c r="AE237" s="6"/>
      <c r="AF237" s="6"/>
      <c r="AG237" s="6"/>
      <c r="AH237" s="6"/>
      <c r="AI237" s="6"/>
      <c r="AJ237" s="6"/>
      <c r="AK237" s="13"/>
      <c r="AL237" s="6"/>
      <c r="AM237" s="6"/>
      <c r="AN237" s="6"/>
      <c r="AO237" s="6"/>
      <c r="AP237" s="6"/>
      <c r="AQ237" s="6"/>
      <c r="AR237" s="6"/>
      <c r="AS237" s="6"/>
      <c r="AT237" s="6"/>
      <c r="AU237" s="6"/>
      <c r="AV237" s="6"/>
      <c r="AW237" s="6"/>
      <c r="AX237" s="13"/>
      <c r="AY237" s="6"/>
      <c r="AZ237" s="6"/>
      <c r="BA237" s="6"/>
      <c r="BB237" s="6"/>
      <c r="BC237" s="6"/>
      <c r="BD237" s="6"/>
      <c r="BE237" s="6"/>
      <c r="BF237" s="6"/>
      <c r="BG237" s="6"/>
      <c r="BH237" s="6"/>
      <c r="BI237" s="6"/>
      <c r="BJ237" s="6"/>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row>
    <row r="238" spans="1:121" x14ac:dyDescent="0.25">
      <c r="A238" s="6"/>
      <c r="B238" s="6"/>
      <c r="C238" s="6"/>
      <c r="D238" s="6"/>
      <c r="E238" s="6"/>
      <c r="F238" s="6"/>
      <c r="G238" s="13"/>
      <c r="H238" s="6"/>
      <c r="I238" s="6"/>
      <c r="J238" s="6"/>
      <c r="K238" s="6"/>
      <c r="L238" s="6"/>
      <c r="M238" s="6"/>
      <c r="N238" s="6"/>
      <c r="O238" s="6"/>
      <c r="P238" s="6"/>
      <c r="Q238" s="13"/>
      <c r="R238" s="6"/>
      <c r="S238" s="6"/>
      <c r="T238" s="6"/>
      <c r="U238" s="6"/>
      <c r="V238" s="6"/>
      <c r="W238" s="6"/>
      <c r="X238" s="6"/>
      <c r="Y238" s="6"/>
      <c r="Z238" s="13"/>
      <c r="AA238" s="6"/>
      <c r="AB238" s="6"/>
      <c r="AC238" s="6"/>
      <c r="AD238" s="6"/>
      <c r="AE238" s="6"/>
      <c r="AF238" s="6"/>
      <c r="AG238" s="6"/>
      <c r="AH238" s="6"/>
      <c r="AI238" s="6"/>
      <c r="AJ238" s="6"/>
      <c r="AK238" s="13"/>
      <c r="AL238" s="6"/>
      <c r="AM238" s="6"/>
      <c r="AN238" s="6"/>
      <c r="AO238" s="6"/>
      <c r="AP238" s="6"/>
      <c r="AQ238" s="6"/>
      <c r="AR238" s="6"/>
      <c r="AS238" s="6"/>
      <c r="AT238" s="6"/>
      <c r="AU238" s="6"/>
      <c r="AV238" s="6"/>
      <c r="AW238" s="6"/>
      <c r="AX238" s="13"/>
      <c r="AY238" s="6"/>
      <c r="AZ238" s="6"/>
      <c r="BA238" s="6"/>
      <c r="BB238" s="6"/>
      <c r="BC238" s="6"/>
      <c r="BD238" s="6"/>
      <c r="BE238" s="6"/>
      <c r="BF238" s="6"/>
      <c r="BG238" s="6"/>
      <c r="BH238" s="6"/>
      <c r="BI238" s="6"/>
      <c r="BJ238" s="6"/>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row>
    <row r="239" spans="1:121" x14ac:dyDescent="0.25">
      <c r="A239" s="6"/>
      <c r="B239" s="6"/>
      <c r="C239" s="6"/>
      <c r="D239" s="6"/>
      <c r="E239" s="6"/>
      <c r="F239" s="6"/>
      <c r="G239" s="13"/>
      <c r="H239" s="6"/>
      <c r="I239" s="6"/>
      <c r="J239" s="6"/>
      <c r="K239" s="6"/>
      <c r="L239" s="6"/>
      <c r="M239" s="6"/>
      <c r="N239" s="6"/>
      <c r="O239" s="6"/>
      <c r="P239" s="6"/>
      <c r="Q239" s="13"/>
      <c r="R239" s="6"/>
      <c r="S239" s="6"/>
      <c r="T239" s="6"/>
      <c r="U239" s="6"/>
      <c r="V239" s="6"/>
      <c r="W239" s="6"/>
      <c r="X239" s="6"/>
      <c r="Y239" s="6"/>
      <c r="Z239" s="13"/>
      <c r="AA239" s="6"/>
      <c r="AB239" s="6"/>
      <c r="AC239" s="6"/>
      <c r="AD239" s="6"/>
      <c r="AE239" s="6"/>
      <c r="AF239" s="6"/>
      <c r="AG239" s="6"/>
      <c r="AH239" s="6"/>
      <c r="AI239" s="6"/>
      <c r="AJ239" s="6"/>
      <c r="AK239" s="13"/>
      <c r="AL239" s="6"/>
      <c r="AM239" s="6"/>
      <c r="AN239" s="6"/>
      <c r="AO239" s="6"/>
      <c r="AP239" s="6"/>
      <c r="AQ239" s="6"/>
      <c r="AR239" s="6"/>
      <c r="AS239" s="6"/>
      <c r="AT239" s="6"/>
      <c r="AU239" s="6"/>
      <c r="AV239" s="6"/>
      <c r="AW239" s="6"/>
      <c r="AX239" s="13"/>
      <c r="AY239" s="6"/>
      <c r="AZ239" s="6"/>
      <c r="BA239" s="6"/>
      <c r="BB239" s="6"/>
      <c r="BC239" s="6"/>
      <c r="BD239" s="6"/>
      <c r="BE239" s="6"/>
      <c r="BF239" s="6"/>
      <c r="BG239" s="6"/>
      <c r="BH239" s="6"/>
      <c r="BI239" s="6"/>
      <c r="BJ239" s="6"/>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c r="DD239" s="7"/>
      <c r="DE239" s="7"/>
      <c r="DF239" s="7"/>
      <c r="DG239" s="7"/>
      <c r="DH239" s="7"/>
      <c r="DI239" s="7"/>
      <c r="DJ239" s="7"/>
      <c r="DK239" s="7"/>
      <c r="DL239" s="7"/>
      <c r="DM239" s="7"/>
      <c r="DN239" s="7"/>
      <c r="DO239" s="7"/>
      <c r="DP239" s="7"/>
      <c r="DQ239" s="7"/>
    </row>
    <row r="240" spans="1:121" x14ac:dyDescent="0.25">
      <c r="A240" s="6"/>
      <c r="B240" s="6"/>
      <c r="C240" s="6"/>
      <c r="D240" s="6"/>
      <c r="E240" s="6"/>
      <c r="F240" s="6"/>
      <c r="G240" s="13"/>
      <c r="H240" s="6"/>
      <c r="I240" s="6"/>
      <c r="J240" s="6"/>
      <c r="K240" s="6"/>
      <c r="L240" s="6"/>
      <c r="M240" s="6"/>
      <c r="N240" s="6"/>
      <c r="O240" s="6"/>
      <c r="P240" s="6"/>
      <c r="Q240" s="13"/>
      <c r="R240" s="6"/>
      <c r="S240" s="6"/>
      <c r="T240" s="6"/>
      <c r="U240" s="6"/>
      <c r="V240" s="6"/>
      <c r="W240" s="6"/>
      <c r="X240" s="6"/>
      <c r="Y240" s="6"/>
      <c r="Z240" s="13"/>
      <c r="AA240" s="6"/>
      <c r="AB240" s="6"/>
      <c r="AC240" s="6"/>
      <c r="AD240" s="6"/>
      <c r="AE240" s="6"/>
      <c r="AF240" s="6"/>
      <c r="AG240" s="6"/>
      <c r="AH240" s="6"/>
      <c r="AI240" s="6"/>
      <c r="AJ240" s="6"/>
      <c r="AK240" s="13"/>
      <c r="AL240" s="6"/>
      <c r="AM240" s="6"/>
      <c r="AN240" s="6"/>
      <c r="AO240" s="6"/>
      <c r="AP240" s="6"/>
      <c r="AQ240" s="6"/>
      <c r="AR240" s="6"/>
      <c r="AS240" s="6"/>
      <c r="AT240" s="6"/>
      <c r="AU240" s="6"/>
      <c r="AV240" s="6"/>
      <c r="AW240" s="6"/>
      <c r="AX240" s="13"/>
      <c r="AY240" s="6"/>
      <c r="AZ240" s="6"/>
      <c r="BA240" s="6"/>
      <c r="BB240" s="6"/>
      <c r="BC240" s="6"/>
      <c r="BD240" s="6"/>
      <c r="BE240" s="6"/>
      <c r="BF240" s="6"/>
      <c r="BG240" s="6"/>
      <c r="BH240" s="6"/>
      <c r="BI240" s="6"/>
      <c r="BJ240" s="6"/>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7"/>
      <c r="CY240" s="7"/>
      <c r="CZ240" s="7"/>
      <c r="DA240" s="7"/>
      <c r="DB240" s="7"/>
      <c r="DC240" s="7"/>
      <c r="DD240" s="7"/>
      <c r="DE240" s="7"/>
      <c r="DF240" s="7"/>
      <c r="DG240" s="7"/>
      <c r="DH240" s="7"/>
      <c r="DI240" s="7"/>
      <c r="DJ240" s="7"/>
      <c r="DK240" s="7"/>
      <c r="DL240" s="7"/>
      <c r="DM240" s="7"/>
      <c r="DN240" s="7"/>
      <c r="DO240" s="7"/>
      <c r="DP240" s="7"/>
      <c r="DQ240" s="7"/>
    </row>
    <row r="241" spans="1:121" x14ac:dyDescent="0.25">
      <c r="A241" s="6"/>
      <c r="B241" s="6"/>
      <c r="C241" s="6"/>
      <c r="D241" s="6"/>
      <c r="E241" s="6"/>
      <c r="F241" s="6"/>
      <c r="G241" s="13"/>
      <c r="H241" s="6"/>
      <c r="I241" s="6"/>
      <c r="J241" s="6"/>
      <c r="K241" s="6"/>
      <c r="L241" s="6"/>
      <c r="M241" s="6"/>
      <c r="N241" s="6"/>
      <c r="O241" s="6"/>
      <c r="P241" s="6"/>
      <c r="Q241" s="13"/>
      <c r="R241" s="6"/>
      <c r="S241" s="6"/>
      <c r="T241" s="6"/>
      <c r="U241" s="6"/>
      <c r="V241" s="6"/>
      <c r="W241" s="6"/>
      <c r="X241" s="6"/>
      <c r="Y241" s="6"/>
      <c r="Z241" s="13"/>
      <c r="AA241" s="6"/>
      <c r="AB241" s="6"/>
      <c r="AC241" s="6"/>
      <c r="AD241" s="6"/>
      <c r="AE241" s="6"/>
      <c r="AF241" s="6"/>
      <c r="AG241" s="6"/>
      <c r="AH241" s="6"/>
      <c r="AI241" s="6"/>
      <c r="AJ241" s="6"/>
      <c r="AK241" s="13"/>
      <c r="AL241" s="6"/>
      <c r="AM241" s="6"/>
      <c r="AN241" s="6"/>
      <c r="AO241" s="6"/>
      <c r="AP241" s="6"/>
      <c r="AQ241" s="6"/>
      <c r="AR241" s="6"/>
      <c r="AS241" s="6"/>
      <c r="AT241" s="6"/>
      <c r="AU241" s="6"/>
      <c r="AV241" s="6"/>
      <c r="AW241" s="6"/>
      <c r="AX241" s="13"/>
      <c r="AY241" s="6"/>
      <c r="AZ241" s="6"/>
      <c r="BA241" s="6"/>
      <c r="BB241" s="6"/>
      <c r="BC241" s="6"/>
      <c r="BD241" s="6"/>
      <c r="BE241" s="6"/>
      <c r="BF241" s="6"/>
      <c r="BG241" s="6"/>
      <c r="BH241" s="6"/>
      <c r="BI241" s="6"/>
      <c r="BJ241" s="6"/>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c r="DB241" s="7"/>
      <c r="DC241" s="7"/>
      <c r="DD241" s="7"/>
      <c r="DE241" s="7"/>
      <c r="DF241" s="7"/>
      <c r="DG241" s="7"/>
      <c r="DH241" s="7"/>
      <c r="DI241" s="7"/>
      <c r="DJ241" s="7"/>
      <c r="DK241" s="7"/>
      <c r="DL241" s="7"/>
      <c r="DM241" s="7"/>
      <c r="DN241" s="7"/>
      <c r="DO241" s="7"/>
      <c r="DP241" s="7"/>
      <c r="DQ241" s="7"/>
    </row>
    <row r="242" spans="1:121" x14ac:dyDescent="0.25">
      <c r="A242" s="6"/>
      <c r="B242" s="6"/>
      <c r="C242" s="6"/>
      <c r="D242" s="6"/>
      <c r="E242" s="6"/>
      <c r="F242" s="6"/>
      <c r="G242" s="13"/>
      <c r="H242" s="6"/>
      <c r="I242" s="6"/>
      <c r="J242" s="6"/>
      <c r="K242" s="6"/>
      <c r="L242" s="6"/>
      <c r="M242" s="6"/>
      <c r="N242" s="6"/>
      <c r="O242" s="6"/>
      <c r="P242" s="6"/>
      <c r="Q242" s="13"/>
      <c r="R242" s="6"/>
      <c r="S242" s="6"/>
      <c r="T242" s="6"/>
      <c r="U242" s="6"/>
      <c r="V242" s="6"/>
      <c r="W242" s="6"/>
      <c r="X242" s="6"/>
      <c r="Y242" s="6"/>
      <c r="Z242" s="13"/>
      <c r="AA242" s="6"/>
      <c r="AB242" s="6"/>
      <c r="AC242" s="6"/>
      <c r="AD242" s="6"/>
      <c r="AE242" s="6"/>
      <c r="AF242" s="6"/>
      <c r="AG242" s="6"/>
      <c r="AH242" s="6"/>
      <c r="AI242" s="6"/>
      <c r="AJ242" s="6"/>
      <c r="AK242" s="13"/>
      <c r="AL242" s="6"/>
      <c r="AM242" s="6"/>
      <c r="AN242" s="6"/>
      <c r="AO242" s="6"/>
      <c r="AP242" s="6"/>
      <c r="AQ242" s="6"/>
      <c r="AR242" s="6"/>
      <c r="AS242" s="6"/>
      <c r="AT242" s="6"/>
      <c r="AU242" s="6"/>
      <c r="AV242" s="6"/>
      <c r="AW242" s="6"/>
      <c r="AX242" s="13"/>
      <c r="AY242" s="6"/>
      <c r="AZ242" s="6"/>
      <c r="BA242" s="6"/>
      <c r="BB242" s="6"/>
      <c r="BC242" s="6"/>
      <c r="BD242" s="6"/>
      <c r="BE242" s="6"/>
      <c r="BF242" s="6"/>
      <c r="BG242" s="6"/>
      <c r="BH242" s="6"/>
      <c r="BI242" s="6"/>
      <c r="BJ242" s="6"/>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c r="DB242" s="7"/>
      <c r="DC242" s="7"/>
      <c r="DD242" s="7"/>
      <c r="DE242" s="7"/>
      <c r="DF242" s="7"/>
      <c r="DG242" s="7"/>
      <c r="DH242" s="7"/>
      <c r="DI242" s="7"/>
      <c r="DJ242" s="7"/>
      <c r="DK242" s="7"/>
      <c r="DL242" s="7"/>
      <c r="DM242" s="7"/>
      <c r="DN242" s="7"/>
      <c r="DO242" s="7"/>
      <c r="DP242" s="7"/>
      <c r="DQ242" s="7"/>
    </row>
    <row r="243" spans="1:121" x14ac:dyDescent="0.25">
      <c r="A243" s="6"/>
      <c r="B243" s="6"/>
      <c r="C243" s="6"/>
      <c r="D243" s="6"/>
      <c r="E243" s="6"/>
      <c r="F243" s="6"/>
      <c r="G243" s="13"/>
      <c r="H243" s="6"/>
      <c r="I243" s="6"/>
      <c r="J243" s="6"/>
      <c r="K243" s="6"/>
      <c r="L243" s="6"/>
      <c r="M243" s="6"/>
      <c r="N243" s="6"/>
      <c r="O243" s="6"/>
      <c r="P243" s="6"/>
      <c r="Q243" s="13"/>
      <c r="R243" s="6"/>
      <c r="S243" s="6"/>
      <c r="T243" s="6"/>
      <c r="U243" s="6"/>
      <c r="V243" s="6"/>
      <c r="W243" s="6"/>
      <c r="X243" s="6"/>
      <c r="Y243" s="6"/>
      <c r="Z243" s="13"/>
      <c r="AA243" s="6"/>
      <c r="AB243" s="6"/>
      <c r="AC243" s="6"/>
      <c r="AD243" s="6"/>
      <c r="AE243" s="6"/>
      <c r="AF243" s="6"/>
      <c r="AG243" s="6"/>
      <c r="AH243" s="6"/>
      <c r="AI243" s="6"/>
      <c r="AJ243" s="6"/>
      <c r="AK243" s="13"/>
      <c r="AL243" s="6"/>
      <c r="AM243" s="6"/>
      <c r="AN243" s="6"/>
      <c r="AO243" s="6"/>
      <c r="AP243" s="6"/>
      <c r="AQ243" s="6"/>
      <c r="AR243" s="6"/>
      <c r="AS243" s="6"/>
      <c r="AT243" s="6"/>
      <c r="AU243" s="6"/>
      <c r="AV243" s="6"/>
      <c r="AW243" s="6"/>
      <c r="AX243" s="13"/>
      <c r="AY243" s="6"/>
      <c r="AZ243" s="6"/>
      <c r="BA243" s="6"/>
      <c r="BB243" s="6"/>
      <c r="BC243" s="6"/>
      <c r="BD243" s="6"/>
      <c r="BE243" s="6"/>
      <c r="BF243" s="6"/>
      <c r="BG243" s="6"/>
      <c r="BH243" s="6"/>
      <c r="BI243" s="6"/>
      <c r="BJ243" s="6"/>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c r="DB243" s="7"/>
      <c r="DC243" s="7"/>
      <c r="DD243" s="7"/>
      <c r="DE243" s="7"/>
      <c r="DF243" s="7"/>
      <c r="DG243" s="7"/>
      <c r="DH243" s="7"/>
      <c r="DI243" s="7"/>
      <c r="DJ243" s="7"/>
      <c r="DK243" s="7"/>
      <c r="DL243" s="7"/>
      <c r="DM243" s="7"/>
      <c r="DN243" s="7"/>
      <c r="DO243" s="7"/>
      <c r="DP243" s="7"/>
      <c r="DQ243" s="7"/>
    </row>
    <row r="244" spans="1:121" x14ac:dyDescent="0.25">
      <c r="A244" s="6"/>
      <c r="B244" s="6"/>
      <c r="C244" s="6"/>
      <c r="D244" s="6"/>
      <c r="E244" s="6"/>
      <c r="F244" s="6"/>
      <c r="G244" s="13"/>
      <c r="H244" s="6"/>
      <c r="I244" s="6"/>
      <c r="J244" s="6"/>
      <c r="K244" s="6"/>
      <c r="L244" s="6"/>
      <c r="M244" s="6"/>
      <c r="N244" s="6"/>
      <c r="O244" s="6"/>
      <c r="P244" s="6"/>
      <c r="Q244" s="13"/>
      <c r="R244" s="6"/>
      <c r="S244" s="6"/>
      <c r="T244" s="6"/>
      <c r="U244" s="6"/>
      <c r="V244" s="6"/>
      <c r="W244" s="6"/>
      <c r="X244" s="6"/>
      <c r="Y244" s="6"/>
      <c r="Z244" s="13"/>
      <c r="AA244" s="6"/>
      <c r="AB244" s="6"/>
      <c r="AC244" s="6"/>
      <c r="AD244" s="6"/>
      <c r="AE244" s="6"/>
      <c r="AF244" s="6"/>
      <c r="AG244" s="6"/>
      <c r="AH244" s="6"/>
      <c r="AI244" s="6"/>
      <c r="AJ244" s="6"/>
      <c r="AK244" s="13"/>
      <c r="AL244" s="6"/>
      <c r="AM244" s="6"/>
      <c r="AN244" s="6"/>
      <c r="AO244" s="6"/>
      <c r="AP244" s="6"/>
      <c r="AQ244" s="6"/>
      <c r="AR244" s="6"/>
      <c r="AS244" s="6"/>
      <c r="AT244" s="6"/>
      <c r="AU244" s="6"/>
      <c r="AV244" s="6"/>
      <c r="AW244" s="6"/>
      <c r="AX244" s="13"/>
      <c r="AY244" s="6"/>
      <c r="AZ244" s="6"/>
      <c r="BA244" s="6"/>
      <c r="BB244" s="6"/>
      <c r="BC244" s="6"/>
      <c r="BD244" s="6"/>
      <c r="BE244" s="6"/>
      <c r="BF244" s="6"/>
      <c r="BG244" s="6"/>
      <c r="BH244" s="6"/>
      <c r="BI244" s="6"/>
      <c r="BJ244" s="6"/>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7"/>
      <c r="CY244" s="7"/>
      <c r="CZ244" s="7"/>
      <c r="DA244" s="7"/>
      <c r="DB244" s="7"/>
      <c r="DC244" s="7"/>
      <c r="DD244" s="7"/>
      <c r="DE244" s="7"/>
      <c r="DF244" s="7"/>
      <c r="DG244" s="7"/>
      <c r="DH244" s="7"/>
      <c r="DI244" s="7"/>
      <c r="DJ244" s="7"/>
      <c r="DK244" s="7"/>
      <c r="DL244" s="7"/>
      <c r="DM244" s="7"/>
      <c r="DN244" s="7"/>
      <c r="DO244" s="7"/>
      <c r="DP244" s="7"/>
      <c r="DQ244" s="7"/>
    </row>
    <row r="245" spans="1:121" x14ac:dyDescent="0.25">
      <c r="A245" s="6"/>
      <c r="B245" s="6"/>
      <c r="C245" s="6"/>
      <c r="D245" s="6"/>
      <c r="E245" s="6"/>
      <c r="F245" s="6"/>
      <c r="G245" s="13"/>
      <c r="H245" s="6"/>
      <c r="I245" s="6"/>
      <c r="J245" s="6"/>
      <c r="K245" s="6"/>
      <c r="L245" s="6"/>
      <c r="M245" s="6"/>
      <c r="N245" s="6"/>
      <c r="O245" s="6"/>
      <c r="P245" s="6"/>
      <c r="Q245" s="13"/>
      <c r="R245" s="6"/>
      <c r="S245" s="6"/>
      <c r="T245" s="6"/>
      <c r="U245" s="6"/>
      <c r="V245" s="6"/>
      <c r="W245" s="6"/>
      <c r="X245" s="6"/>
      <c r="Y245" s="6"/>
      <c r="Z245" s="13"/>
      <c r="AA245" s="6"/>
      <c r="AB245" s="6"/>
      <c r="AC245" s="6"/>
      <c r="AD245" s="6"/>
      <c r="AE245" s="6"/>
      <c r="AF245" s="6"/>
      <c r="AG245" s="6"/>
      <c r="AH245" s="6"/>
      <c r="AI245" s="6"/>
      <c r="AJ245" s="6"/>
      <c r="AK245" s="13"/>
      <c r="AL245" s="6"/>
      <c r="AM245" s="6"/>
      <c r="AN245" s="6"/>
      <c r="AO245" s="6"/>
      <c r="AP245" s="6"/>
      <c r="AQ245" s="6"/>
      <c r="AR245" s="6"/>
      <c r="AS245" s="6"/>
      <c r="AT245" s="6"/>
      <c r="AU245" s="6"/>
      <c r="AV245" s="6"/>
      <c r="AW245" s="6"/>
      <c r="AX245" s="13"/>
      <c r="AY245" s="6"/>
      <c r="AZ245" s="6"/>
      <c r="BA245" s="6"/>
      <c r="BB245" s="6"/>
      <c r="BC245" s="6"/>
      <c r="BD245" s="6"/>
      <c r="BE245" s="6"/>
      <c r="BF245" s="6"/>
      <c r="BG245" s="6"/>
      <c r="BH245" s="6"/>
      <c r="BI245" s="6"/>
      <c r="BJ245" s="6"/>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c r="DB245" s="7"/>
      <c r="DC245" s="7"/>
      <c r="DD245" s="7"/>
      <c r="DE245" s="7"/>
      <c r="DF245" s="7"/>
      <c r="DG245" s="7"/>
      <c r="DH245" s="7"/>
      <c r="DI245" s="7"/>
      <c r="DJ245" s="7"/>
      <c r="DK245" s="7"/>
      <c r="DL245" s="7"/>
      <c r="DM245" s="7"/>
      <c r="DN245" s="7"/>
      <c r="DO245" s="7"/>
      <c r="DP245" s="7"/>
      <c r="DQ245" s="7"/>
    </row>
    <row r="246" spans="1:121" x14ac:dyDescent="0.25">
      <c r="A246" s="6"/>
      <c r="B246" s="6"/>
      <c r="C246" s="6"/>
      <c r="D246" s="6"/>
      <c r="E246" s="6"/>
      <c r="F246" s="6"/>
      <c r="G246" s="13"/>
      <c r="H246" s="6"/>
      <c r="I246" s="6"/>
      <c r="J246" s="6"/>
      <c r="K246" s="6"/>
      <c r="L246" s="6"/>
      <c r="M246" s="6"/>
      <c r="N246" s="6"/>
      <c r="O246" s="6"/>
      <c r="P246" s="6"/>
      <c r="Q246" s="13"/>
      <c r="R246" s="6"/>
      <c r="S246" s="6"/>
      <c r="T246" s="6"/>
      <c r="U246" s="6"/>
      <c r="V246" s="6"/>
      <c r="W246" s="6"/>
      <c r="X246" s="6"/>
      <c r="Y246" s="6"/>
      <c r="Z246" s="13"/>
      <c r="AA246" s="6"/>
      <c r="AB246" s="6"/>
      <c r="AC246" s="6"/>
      <c r="AD246" s="6"/>
      <c r="AE246" s="6"/>
      <c r="AF246" s="6"/>
      <c r="AG246" s="6"/>
      <c r="AH246" s="6"/>
      <c r="AI246" s="6"/>
      <c r="AJ246" s="6"/>
      <c r="AK246" s="13"/>
      <c r="AL246" s="6"/>
      <c r="AM246" s="6"/>
      <c r="AN246" s="6"/>
      <c r="AO246" s="6"/>
      <c r="AP246" s="6"/>
      <c r="AQ246" s="6"/>
      <c r="AR246" s="6"/>
      <c r="AS246" s="6"/>
      <c r="AT246" s="6"/>
      <c r="AU246" s="6"/>
      <c r="AV246" s="6"/>
      <c r="AW246" s="6"/>
      <c r="AX246" s="13"/>
      <c r="AY246" s="6"/>
      <c r="AZ246" s="6"/>
      <c r="BA246" s="6"/>
      <c r="BB246" s="6"/>
      <c r="BC246" s="6"/>
      <c r="BD246" s="6"/>
      <c r="BE246" s="6"/>
      <c r="BF246" s="6"/>
      <c r="BG246" s="6"/>
      <c r="BH246" s="6"/>
      <c r="BI246" s="6"/>
      <c r="BJ246" s="6"/>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c r="CZ246" s="7"/>
      <c r="DA246" s="7"/>
      <c r="DB246" s="7"/>
      <c r="DC246" s="7"/>
      <c r="DD246" s="7"/>
      <c r="DE246" s="7"/>
      <c r="DF246" s="7"/>
      <c r="DG246" s="7"/>
      <c r="DH246" s="7"/>
      <c r="DI246" s="7"/>
      <c r="DJ246" s="7"/>
      <c r="DK246" s="7"/>
      <c r="DL246" s="7"/>
      <c r="DM246" s="7"/>
      <c r="DN246" s="7"/>
      <c r="DO246" s="7"/>
      <c r="DP246" s="7"/>
      <c r="DQ246" s="7"/>
    </row>
    <row r="247" spans="1:121" x14ac:dyDescent="0.25">
      <c r="A247" s="6"/>
      <c r="B247" s="6"/>
      <c r="C247" s="6"/>
      <c r="D247" s="6"/>
      <c r="E247" s="6"/>
      <c r="F247" s="6"/>
      <c r="G247" s="13"/>
      <c r="H247" s="6"/>
      <c r="I247" s="6"/>
      <c r="J247" s="6"/>
      <c r="K247" s="6"/>
      <c r="L247" s="6"/>
      <c r="M247" s="6"/>
      <c r="N247" s="6"/>
      <c r="O247" s="6"/>
      <c r="P247" s="6"/>
      <c r="Q247" s="13"/>
      <c r="R247" s="6"/>
      <c r="S247" s="6"/>
      <c r="T247" s="6"/>
      <c r="U247" s="6"/>
      <c r="V247" s="6"/>
      <c r="W247" s="6"/>
      <c r="X247" s="6"/>
      <c r="Y247" s="6"/>
      <c r="Z247" s="13"/>
      <c r="AA247" s="6"/>
      <c r="AB247" s="6"/>
      <c r="AC247" s="6"/>
      <c r="AD247" s="6"/>
      <c r="AE247" s="6"/>
      <c r="AF247" s="6"/>
      <c r="AG247" s="6"/>
      <c r="AH247" s="6"/>
      <c r="AI247" s="6"/>
      <c r="AJ247" s="6"/>
      <c r="AK247" s="13"/>
      <c r="AL247" s="6"/>
      <c r="AM247" s="6"/>
      <c r="AN247" s="6"/>
      <c r="AO247" s="6"/>
      <c r="AP247" s="6"/>
      <c r="AQ247" s="6"/>
      <c r="AR247" s="6"/>
      <c r="AS247" s="6"/>
      <c r="AT247" s="6"/>
      <c r="AU247" s="6"/>
      <c r="AV247" s="6"/>
      <c r="AW247" s="6"/>
      <c r="AX247" s="13"/>
      <c r="AY247" s="6"/>
      <c r="AZ247" s="6"/>
      <c r="BA247" s="6"/>
      <c r="BB247" s="6"/>
      <c r="BC247" s="6"/>
      <c r="BD247" s="6"/>
      <c r="BE247" s="6"/>
      <c r="BF247" s="6"/>
      <c r="BG247" s="6"/>
      <c r="BH247" s="6"/>
      <c r="BI247" s="6"/>
      <c r="BJ247" s="6"/>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c r="DB247" s="7"/>
      <c r="DC247" s="7"/>
      <c r="DD247" s="7"/>
      <c r="DE247" s="7"/>
      <c r="DF247" s="7"/>
      <c r="DG247" s="7"/>
      <c r="DH247" s="7"/>
      <c r="DI247" s="7"/>
      <c r="DJ247" s="7"/>
      <c r="DK247" s="7"/>
      <c r="DL247" s="7"/>
      <c r="DM247" s="7"/>
      <c r="DN247" s="7"/>
      <c r="DO247" s="7"/>
      <c r="DP247" s="7"/>
      <c r="DQ247" s="7"/>
    </row>
    <row r="248" spans="1:121" x14ac:dyDescent="0.25">
      <c r="A248" s="6"/>
      <c r="B248" s="6"/>
      <c r="C248" s="6"/>
      <c r="D248" s="6"/>
      <c r="E248" s="6"/>
      <c r="F248" s="6"/>
      <c r="G248" s="13"/>
      <c r="H248" s="6"/>
      <c r="I248" s="6"/>
      <c r="J248" s="6"/>
      <c r="K248" s="6"/>
      <c r="L248" s="6"/>
      <c r="M248" s="6"/>
      <c r="N248" s="6"/>
      <c r="O248" s="6"/>
      <c r="P248" s="6"/>
      <c r="Q248" s="13"/>
      <c r="R248" s="6"/>
      <c r="S248" s="6"/>
      <c r="T248" s="6"/>
      <c r="U248" s="6"/>
      <c r="V248" s="6"/>
      <c r="W248" s="6"/>
      <c r="X248" s="6"/>
      <c r="Y248" s="6"/>
      <c r="Z248" s="13"/>
      <c r="AA248" s="6"/>
      <c r="AB248" s="6"/>
      <c r="AC248" s="6"/>
      <c r="AD248" s="6"/>
      <c r="AE248" s="6"/>
      <c r="AF248" s="6"/>
      <c r="AG248" s="6"/>
      <c r="AH248" s="6"/>
      <c r="AI248" s="6"/>
      <c r="AJ248" s="6"/>
      <c r="AK248" s="13"/>
      <c r="AL248" s="6"/>
      <c r="AM248" s="6"/>
      <c r="AN248" s="6"/>
      <c r="AO248" s="6"/>
      <c r="AP248" s="6"/>
      <c r="AQ248" s="6"/>
      <c r="AR248" s="6"/>
      <c r="AS248" s="6"/>
      <c r="AT248" s="6"/>
      <c r="AU248" s="6"/>
      <c r="AV248" s="6"/>
      <c r="AW248" s="6"/>
      <c r="AX248" s="13"/>
      <c r="AY248" s="6"/>
      <c r="AZ248" s="6"/>
      <c r="BA248" s="6"/>
      <c r="BB248" s="6"/>
      <c r="BC248" s="6"/>
      <c r="BD248" s="6"/>
      <c r="BE248" s="6"/>
      <c r="BF248" s="6"/>
      <c r="BG248" s="6"/>
      <c r="BH248" s="6"/>
      <c r="BI248" s="6"/>
      <c r="BJ248" s="6"/>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row>
    <row r="249" spans="1:121" x14ac:dyDescent="0.25">
      <c r="A249" s="6"/>
      <c r="B249" s="6"/>
      <c r="C249" s="6"/>
      <c r="D249" s="6"/>
      <c r="E249" s="6"/>
      <c r="F249" s="6"/>
      <c r="G249" s="13"/>
      <c r="H249" s="6"/>
      <c r="I249" s="6"/>
      <c r="J249" s="6"/>
      <c r="K249" s="6"/>
      <c r="L249" s="6"/>
      <c r="M249" s="6"/>
      <c r="N249" s="6"/>
      <c r="O249" s="6"/>
      <c r="P249" s="6"/>
      <c r="Q249" s="13"/>
      <c r="R249" s="6"/>
      <c r="S249" s="6"/>
      <c r="T249" s="6"/>
      <c r="U249" s="6"/>
      <c r="V249" s="6"/>
      <c r="W249" s="6"/>
      <c r="X249" s="6"/>
      <c r="Y249" s="6"/>
      <c r="Z249" s="13"/>
      <c r="AA249" s="6"/>
      <c r="AB249" s="6"/>
      <c r="AC249" s="6"/>
      <c r="AD249" s="6"/>
      <c r="AE249" s="6"/>
      <c r="AF249" s="6"/>
      <c r="AG249" s="6"/>
      <c r="AH249" s="6"/>
      <c r="AI249" s="6"/>
      <c r="AJ249" s="6"/>
      <c r="AK249" s="13"/>
      <c r="AL249" s="6"/>
      <c r="AM249" s="6"/>
      <c r="AN249" s="6"/>
      <c r="AO249" s="6"/>
      <c r="AP249" s="6"/>
      <c r="AQ249" s="6"/>
      <c r="AR249" s="6"/>
      <c r="AS249" s="6"/>
      <c r="AT249" s="6"/>
      <c r="AU249" s="6"/>
      <c r="AV249" s="6"/>
      <c r="AW249" s="6"/>
      <c r="AX249" s="13"/>
      <c r="AY249" s="6"/>
      <c r="AZ249" s="6"/>
      <c r="BA249" s="6"/>
      <c r="BB249" s="6"/>
      <c r="BC249" s="6"/>
      <c r="BD249" s="6"/>
      <c r="BE249" s="6"/>
      <c r="BF249" s="6"/>
      <c r="BG249" s="6"/>
      <c r="BH249" s="6"/>
      <c r="BI249" s="6"/>
      <c r="BJ249" s="6"/>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c r="DB249" s="7"/>
      <c r="DC249" s="7"/>
      <c r="DD249" s="7"/>
      <c r="DE249" s="7"/>
      <c r="DF249" s="7"/>
      <c r="DG249" s="7"/>
      <c r="DH249" s="7"/>
      <c r="DI249" s="7"/>
      <c r="DJ249" s="7"/>
      <c r="DK249" s="7"/>
      <c r="DL249" s="7"/>
      <c r="DM249" s="7"/>
      <c r="DN249" s="7"/>
      <c r="DO249" s="7"/>
      <c r="DP249" s="7"/>
      <c r="DQ249" s="7"/>
    </row>
    <row r="250" spans="1:121" x14ac:dyDescent="0.25">
      <c r="A250" s="6"/>
      <c r="B250" s="6"/>
      <c r="C250" s="6"/>
      <c r="D250" s="6"/>
      <c r="E250" s="6"/>
      <c r="F250" s="6"/>
      <c r="G250" s="13"/>
      <c r="H250" s="6"/>
      <c r="I250" s="6"/>
      <c r="J250" s="6"/>
      <c r="K250" s="6"/>
      <c r="L250" s="6"/>
      <c r="M250" s="6"/>
      <c r="N250" s="6"/>
      <c r="O250" s="6"/>
      <c r="P250" s="6"/>
      <c r="Q250" s="13"/>
      <c r="R250" s="6"/>
      <c r="S250" s="6"/>
      <c r="T250" s="6"/>
      <c r="U250" s="6"/>
      <c r="V250" s="6"/>
      <c r="W250" s="6"/>
      <c r="X250" s="6"/>
      <c r="Y250" s="6"/>
      <c r="Z250" s="13"/>
      <c r="AA250" s="6"/>
      <c r="AB250" s="6"/>
      <c r="AC250" s="6"/>
      <c r="AD250" s="6"/>
      <c r="AE250" s="6"/>
      <c r="AF250" s="6"/>
      <c r="AG250" s="6"/>
      <c r="AH250" s="6"/>
      <c r="AI250" s="6"/>
      <c r="AJ250" s="6"/>
      <c r="AK250" s="13"/>
      <c r="AL250" s="6"/>
      <c r="AM250" s="6"/>
      <c r="AN250" s="6"/>
      <c r="AO250" s="6"/>
      <c r="AP250" s="6"/>
      <c r="AQ250" s="6"/>
      <c r="AR250" s="6"/>
      <c r="AS250" s="6"/>
      <c r="AT250" s="6"/>
      <c r="AU250" s="6"/>
      <c r="AV250" s="6"/>
      <c r="AW250" s="6"/>
      <c r="AX250" s="13"/>
      <c r="AY250" s="6"/>
      <c r="AZ250" s="6"/>
      <c r="BA250" s="6"/>
      <c r="BB250" s="6"/>
      <c r="BC250" s="6"/>
      <c r="BD250" s="6"/>
      <c r="BE250" s="6"/>
      <c r="BF250" s="6"/>
      <c r="BG250" s="6"/>
      <c r="BH250" s="6"/>
      <c r="BI250" s="6"/>
      <c r="BJ250" s="6"/>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7"/>
      <c r="CY250" s="7"/>
      <c r="CZ250" s="7"/>
      <c r="DA250" s="7"/>
      <c r="DB250" s="7"/>
      <c r="DC250" s="7"/>
      <c r="DD250" s="7"/>
      <c r="DE250" s="7"/>
      <c r="DF250" s="7"/>
      <c r="DG250" s="7"/>
      <c r="DH250" s="7"/>
      <c r="DI250" s="7"/>
      <c r="DJ250" s="7"/>
      <c r="DK250" s="7"/>
      <c r="DL250" s="7"/>
      <c r="DM250" s="7"/>
      <c r="DN250" s="7"/>
      <c r="DO250" s="7"/>
      <c r="DP250" s="7"/>
      <c r="DQ250" s="7"/>
    </row>
    <row r="251" spans="1:121" x14ac:dyDescent="0.25">
      <c r="A251" s="6"/>
      <c r="B251" s="6"/>
      <c r="C251" s="6"/>
      <c r="D251" s="6"/>
      <c r="E251" s="6"/>
      <c r="F251" s="6"/>
      <c r="G251" s="13"/>
      <c r="H251" s="6"/>
      <c r="I251" s="6"/>
      <c r="J251" s="6"/>
      <c r="K251" s="6"/>
      <c r="L251" s="6"/>
      <c r="M251" s="6"/>
      <c r="N251" s="6"/>
      <c r="O251" s="6"/>
      <c r="P251" s="6"/>
      <c r="Q251" s="13"/>
      <c r="R251" s="6"/>
      <c r="S251" s="6"/>
      <c r="T251" s="6"/>
      <c r="U251" s="6"/>
      <c r="V251" s="6"/>
      <c r="W251" s="6"/>
      <c r="X251" s="6"/>
      <c r="Y251" s="6"/>
      <c r="Z251" s="13"/>
      <c r="AA251" s="6"/>
      <c r="AB251" s="6"/>
      <c r="AC251" s="6"/>
      <c r="AD251" s="6"/>
      <c r="AE251" s="6"/>
      <c r="AF251" s="6"/>
      <c r="AG251" s="6"/>
      <c r="AH251" s="6"/>
      <c r="AI251" s="6"/>
      <c r="AJ251" s="6"/>
      <c r="AK251" s="13"/>
      <c r="AL251" s="6"/>
      <c r="AM251" s="6"/>
      <c r="AN251" s="6"/>
      <c r="AO251" s="6"/>
      <c r="AP251" s="6"/>
      <c r="AQ251" s="6"/>
      <c r="AR251" s="6"/>
      <c r="AS251" s="6"/>
      <c r="AT251" s="6"/>
      <c r="AU251" s="6"/>
      <c r="AV251" s="6"/>
      <c r="AW251" s="6"/>
      <c r="AX251" s="13"/>
      <c r="AY251" s="6"/>
      <c r="AZ251" s="6"/>
      <c r="BA251" s="6"/>
      <c r="BB251" s="6"/>
      <c r="BC251" s="6"/>
      <c r="BD251" s="6"/>
      <c r="BE251" s="6"/>
      <c r="BF251" s="6"/>
      <c r="BG251" s="6"/>
      <c r="BH251" s="6"/>
      <c r="BI251" s="6"/>
      <c r="BJ251" s="6"/>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row>
    <row r="252" spans="1:121" x14ac:dyDescent="0.25">
      <c r="A252" s="6"/>
      <c r="B252" s="6"/>
      <c r="C252" s="6"/>
      <c r="D252" s="6"/>
      <c r="E252" s="6"/>
      <c r="F252" s="6"/>
      <c r="G252" s="13"/>
      <c r="H252" s="6"/>
      <c r="I252" s="6"/>
      <c r="J252" s="6"/>
      <c r="K252" s="6"/>
      <c r="L252" s="6"/>
      <c r="M252" s="6"/>
      <c r="N252" s="6"/>
      <c r="O252" s="6"/>
      <c r="P252" s="6"/>
      <c r="Q252" s="13"/>
      <c r="R252" s="6"/>
      <c r="S252" s="6"/>
      <c r="T252" s="6"/>
      <c r="U252" s="6"/>
      <c r="V252" s="6"/>
      <c r="W252" s="6"/>
      <c r="X252" s="6"/>
      <c r="Y252" s="6"/>
      <c r="Z252" s="13"/>
      <c r="AA252" s="6"/>
      <c r="AB252" s="6"/>
      <c r="AC252" s="6"/>
      <c r="AD252" s="6"/>
      <c r="AE252" s="6"/>
      <c r="AF252" s="6"/>
      <c r="AG252" s="6"/>
      <c r="AH252" s="6"/>
      <c r="AI252" s="6"/>
      <c r="AJ252" s="6"/>
      <c r="AK252" s="13"/>
      <c r="AL252" s="6"/>
      <c r="AM252" s="6"/>
      <c r="AN252" s="6"/>
      <c r="AO252" s="6"/>
      <c r="AP252" s="6"/>
      <c r="AQ252" s="6"/>
      <c r="AR252" s="6"/>
      <c r="AS252" s="6"/>
      <c r="AT252" s="6"/>
      <c r="AU252" s="6"/>
      <c r="AV252" s="6"/>
      <c r="AW252" s="6"/>
      <c r="AX252" s="13"/>
      <c r="AY252" s="6"/>
      <c r="AZ252" s="6"/>
      <c r="BA252" s="6"/>
      <c r="BB252" s="6"/>
      <c r="BC252" s="6"/>
      <c r="BD252" s="6"/>
      <c r="BE252" s="6"/>
      <c r="BF252" s="6"/>
      <c r="BG252" s="6"/>
      <c r="BH252" s="6"/>
      <c r="BI252" s="6"/>
      <c r="BJ252" s="6"/>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7"/>
      <c r="CY252" s="7"/>
      <c r="CZ252" s="7"/>
      <c r="DA252" s="7"/>
      <c r="DB252" s="7"/>
      <c r="DC252" s="7"/>
      <c r="DD252" s="7"/>
      <c r="DE252" s="7"/>
      <c r="DF252" s="7"/>
      <c r="DG252" s="7"/>
      <c r="DH252" s="7"/>
      <c r="DI252" s="7"/>
      <c r="DJ252" s="7"/>
      <c r="DK252" s="7"/>
      <c r="DL252" s="7"/>
      <c r="DM252" s="7"/>
      <c r="DN252" s="7"/>
      <c r="DO252" s="7"/>
      <c r="DP252" s="7"/>
      <c r="DQ252" s="7"/>
    </row>
    <row r="253" spans="1:121" x14ac:dyDescent="0.25">
      <c r="A253" s="6"/>
      <c r="B253" s="6"/>
      <c r="C253" s="6"/>
      <c r="D253" s="6"/>
      <c r="E253" s="6"/>
      <c r="F253" s="6"/>
      <c r="G253" s="13"/>
      <c r="H253" s="6"/>
      <c r="I253" s="6"/>
      <c r="J253" s="6"/>
      <c r="K253" s="6"/>
      <c r="L253" s="6"/>
      <c r="M253" s="6"/>
      <c r="N253" s="6"/>
      <c r="O253" s="6"/>
      <c r="P253" s="6"/>
      <c r="Q253" s="13"/>
      <c r="R253" s="6"/>
      <c r="S253" s="6"/>
      <c r="T253" s="6"/>
      <c r="U253" s="6"/>
      <c r="V253" s="6"/>
      <c r="W253" s="6"/>
      <c r="X253" s="6"/>
      <c r="Y253" s="6"/>
      <c r="Z253" s="13"/>
      <c r="AA253" s="6"/>
      <c r="AB253" s="6"/>
      <c r="AC253" s="6"/>
      <c r="AD253" s="6"/>
      <c r="AE253" s="6"/>
      <c r="AF253" s="6"/>
      <c r="AG253" s="6"/>
      <c r="AH253" s="6"/>
      <c r="AI253" s="6"/>
      <c r="AJ253" s="6"/>
      <c r="AK253" s="13"/>
      <c r="AL253" s="6"/>
      <c r="AM253" s="6"/>
      <c r="AN253" s="6"/>
      <c r="AO253" s="6"/>
      <c r="AP253" s="6"/>
      <c r="AQ253" s="6"/>
      <c r="AR253" s="6"/>
      <c r="AS253" s="6"/>
      <c r="AT253" s="6"/>
      <c r="AU253" s="6"/>
      <c r="AV253" s="6"/>
      <c r="AW253" s="6"/>
      <c r="AX253" s="13"/>
      <c r="AY253" s="6"/>
      <c r="AZ253" s="6"/>
      <c r="BA253" s="6"/>
      <c r="BB253" s="6"/>
      <c r="BC253" s="6"/>
      <c r="BD253" s="6"/>
      <c r="BE253" s="6"/>
      <c r="BF253" s="6"/>
      <c r="BG253" s="6"/>
      <c r="BH253" s="6"/>
      <c r="BI253" s="6"/>
      <c r="BJ253" s="6"/>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c r="DB253" s="7"/>
      <c r="DC253" s="7"/>
      <c r="DD253" s="7"/>
      <c r="DE253" s="7"/>
      <c r="DF253" s="7"/>
      <c r="DG253" s="7"/>
      <c r="DH253" s="7"/>
      <c r="DI253" s="7"/>
      <c r="DJ253" s="7"/>
      <c r="DK253" s="7"/>
      <c r="DL253" s="7"/>
      <c r="DM253" s="7"/>
      <c r="DN253" s="7"/>
      <c r="DO253" s="7"/>
      <c r="DP253" s="7"/>
      <c r="DQ253" s="7"/>
    </row>
    <row r="254" spans="1:121" x14ac:dyDescent="0.25">
      <c r="A254" s="6"/>
      <c r="B254" s="6"/>
      <c r="C254" s="6"/>
      <c r="D254" s="6"/>
      <c r="E254" s="6"/>
      <c r="F254" s="6"/>
      <c r="G254" s="13"/>
      <c r="H254" s="6"/>
      <c r="I254" s="6"/>
      <c r="J254" s="6"/>
      <c r="K254" s="6"/>
      <c r="L254" s="6"/>
      <c r="M254" s="6"/>
      <c r="N254" s="6"/>
      <c r="O254" s="6"/>
      <c r="P254" s="6"/>
      <c r="Q254" s="13"/>
      <c r="R254" s="6"/>
      <c r="S254" s="6"/>
      <c r="T254" s="6"/>
      <c r="U254" s="6"/>
      <c r="V254" s="6"/>
      <c r="W254" s="6"/>
      <c r="X254" s="6"/>
      <c r="Y254" s="6"/>
      <c r="Z254" s="13"/>
      <c r="AA254" s="6"/>
      <c r="AB254" s="6"/>
      <c r="AC254" s="6"/>
      <c r="AD254" s="6"/>
      <c r="AE254" s="6"/>
      <c r="AF254" s="6"/>
      <c r="AG254" s="6"/>
      <c r="AH254" s="6"/>
      <c r="AI254" s="6"/>
      <c r="AJ254" s="6"/>
      <c r="AK254" s="13"/>
      <c r="AL254" s="6"/>
      <c r="AM254" s="6"/>
      <c r="AN254" s="6"/>
      <c r="AO254" s="6"/>
      <c r="AP254" s="6"/>
      <c r="AQ254" s="6"/>
      <c r="AR254" s="6"/>
      <c r="AS254" s="6"/>
      <c r="AT254" s="6"/>
      <c r="AU254" s="6"/>
      <c r="AV254" s="6"/>
      <c r="AW254" s="6"/>
      <c r="AX254" s="13"/>
      <c r="AY254" s="6"/>
      <c r="AZ254" s="6"/>
      <c r="BA254" s="6"/>
      <c r="BB254" s="6"/>
      <c r="BC254" s="6"/>
      <c r="BD254" s="6"/>
      <c r="BE254" s="6"/>
      <c r="BF254" s="6"/>
      <c r="BG254" s="6"/>
      <c r="BH254" s="6"/>
      <c r="BI254" s="6"/>
      <c r="BJ254" s="6"/>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7"/>
      <c r="CY254" s="7"/>
      <c r="CZ254" s="7"/>
      <c r="DA254" s="7"/>
      <c r="DB254" s="7"/>
      <c r="DC254" s="7"/>
      <c r="DD254" s="7"/>
      <c r="DE254" s="7"/>
      <c r="DF254" s="7"/>
      <c r="DG254" s="7"/>
      <c r="DH254" s="7"/>
      <c r="DI254" s="7"/>
      <c r="DJ254" s="7"/>
      <c r="DK254" s="7"/>
      <c r="DL254" s="7"/>
      <c r="DM254" s="7"/>
      <c r="DN254" s="7"/>
      <c r="DO254" s="7"/>
      <c r="DP254" s="7"/>
      <c r="DQ254" s="7"/>
    </row>
    <row r="255" spans="1:121" x14ac:dyDescent="0.25">
      <c r="A255" s="6"/>
      <c r="B255" s="6"/>
      <c r="C255" s="6"/>
      <c r="D255" s="6"/>
      <c r="E255" s="6"/>
      <c r="F255" s="6"/>
      <c r="G255" s="13"/>
      <c r="H255" s="6"/>
      <c r="I255" s="6"/>
      <c r="J255" s="6"/>
      <c r="K255" s="6"/>
      <c r="L255" s="6"/>
      <c r="M255" s="6"/>
      <c r="N255" s="6"/>
      <c r="O255" s="6"/>
      <c r="P255" s="6"/>
      <c r="Q255" s="13"/>
      <c r="R255" s="6"/>
      <c r="S255" s="6"/>
      <c r="T255" s="6"/>
      <c r="U255" s="6"/>
      <c r="V255" s="6"/>
      <c r="W255" s="6"/>
      <c r="X255" s="6"/>
      <c r="Y255" s="6"/>
      <c r="Z255" s="13"/>
      <c r="AA255" s="6"/>
      <c r="AB255" s="6"/>
      <c r="AC255" s="6"/>
      <c r="AD255" s="6"/>
      <c r="AE255" s="6"/>
      <c r="AF255" s="6"/>
      <c r="AG255" s="6"/>
      <c r="AH255" s="6"/>
      <c r="AI255" s="6"/>
      <c r="AJ255" s="6"/>
      <c r="AK255" s="13"/>
      <c r="AL255" s="6"/>
      <c r="AM255" s="6"/>
      <c r="AN255" s="6"/>
      <c r="AO255" s="6"/>
      <c r="AP255" s="6"/>
      <c r="AQ255" s="6"/>
      <c r="AR255" s="6"/>
      <c r="AS255" s="6"/>
      <c r="AT255" s="6"/>
      <c r="AU255" s="6"/>
      <c r="AV255" s="6"/>
      <c r="AW255" s="6"/>
      <c r="AX255" s="13"/>
      <c r="AY255" s="6"/>
      <c r="AZ255" s="6"/>
      <c r="BA255" s="6"/>
      <c r="BB255" s="6"/>
      <c r="BC255" s="6"/>
      <c r="BD255" s="6"/>
      <c r="BE255" s="6"/>
      <c r="BF255" s="6"/>
      <c r="BG255" s="6"/>
      <c r="BH255" s="6"/>
      <c r="BI255" s="6"/>
      <c r="BJ255" s="6"/>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c r="DB255" s="7"/>
      <c r="DC255" s="7"/>
      <c r="DD255" s="7"/>
      <c r="DE255" s="7"/>
      <c r="DF255" s="7"/>
      <c r="DG255" s="7"/>
      <c r="DH255" s="7"/>
      <c r="DI255" s="7"/>
      <c r="DJ255" s="7"/>
      <c r="DK255" s="7"/>
      <c r="DL255" s="7"/>
      <c r="DM255" s="7"/>
      <c r="DN255" s="7"/>
      <c r="DO255" s="7"/>
      <c r="DP255" s="7"/>
      <c r="DQ255" s="7"/>
    </row>
    <row r="256" spans="1:121" x14ac:dyDescent="0.25">
      <c r="A256" s="6"/>
      <c r="B256" s="6"/>
      <c r="C256" s="6"/>
      <c r="D256" s="6"/>
      <c r="E256" s="6"/>
      <c r="F256" s="6"/>
      <c r="G256" s="13"/>
      <c r="H256" s="6"/>
      <c r="I256" s="6"/>
      <c r="J256" s="6"/>
      <c r="K256" s="6"/>
      <c r="L256" s="6"/>
      <c r="M256" s="6"/>
      <c r="N256" s="6"/>
      <c r="O256" s="6"/>
      <c r="P256" s="6"/>
      <c r="Q256" s="13"/>
      <c r="R256" s="6"/>
      <c r="S256" s="6"/>
      <c r="T256" s="6"/>
      <c r="U256" s="6"/>
      <c r="V256" s="6"/>
      <c r="W256" s="6"/>
      <c r="X256" s="6"/>
      <c r="Y256" s="6"/>
      <c r="Z256" s="13"/>
      <c r="AA256" s="6"/>
      <c r="AB256" s="6"/>
      <c r="AC256" s="6"/>
      <c r="AD256" s="6"/>
      <c r="AE256" s="6"/>
      <c r="AF256" s="6"/>
      <c r="AG256" s="6"/>
      <c r="AH256" s="6"/>
      <c r="AI256" s="6"/>
      <c r="AJ256" s="6"/>
      <c r="AK256" s="13"/>
      <c r="AL256" s="6"/>
      <c r="AM256" s="6"/>
      <c r="AN256" s="6"/>
      <c r="AO256" s="6"/>
      <c r="AP256" s="6"/>
      <c r="AQ256" s="6"/>
      <c r="AR256" s="6"/>
      <c r="AS256" s="6"/>
      <c r="AT256" s="6"/>
      <c r="AU256" s="6"/>
      <c r="AV256" s="6"/>
      <c r="AW256" s="6"/>
      <c r="AX256" s="13"/>
      <c r="AY256" s="6"/>
      <c r="AZ256" s="6"/>
      <c r="BA256" s="6"/>
      <c r="BB256" s="6"/>
      <c r="BC256" s="6"/>
      <c r="BD256" s="6"/>
      <c r="BE256" s="6"/>
      <c r="BF256" s="6"/>
      <c r="BG256" s="6"/>
      <c r="BH256" s="6"/>
      <c r="BI256" s="6"/>
      <c r="BJ256" s="6"/>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c r="CZ256" s="7"/>
      <c r="DA256" s="7"/>
      <c r="DB256" s="7"/>
      <c r="DC256" s="7"/>
      <c r="DD256" s="7"/>
      <c r="DE256" s="7"/>
      <c r="DF256" s="7"/>
      <c r="DG256" s="7"/>
      <c r="DH256" s="7"/>
      <c r="DI256" s="7"/>
      <c r="DJ256" s="7"/>
      <c r="DK256" s="7"/>
      <c r="DL256" s="7"/>
      <c r="DM256" s="7"/>
      <c r="DN256" s="7"/>
      <c r="DO256" s="7"/>
      <c r="DP256" s="7"/>
      <c r="DQ256" s="7"/>
    </row>
    <row r="257" spans="1:121" x14ac:dyDescent="0.25">
      <c r="A257" s="6"/>
      <c r="B257" s="6"/>
      <c r="C257" s="6"/>
      <c r="D257" s="6"/>
      <c r="E257" s="6"/>
      <c r="F257" s="6"/>
      <c r="G257" s="13"/>
      <c r="H257" s="6"/>
      <c r="I257" s="6"/>
      <c r="J257" s="6"/>
      <c r="K257" s="6"/>
      <c r="L257" s="6"/>
      <c r="M257" s="6"/>
      <c r="N257" s="6"/>
      <c r="O257" s="6"/>
      <c r="P257" s="6"/>
      <c r="Q257" s="13"/>
      <c r="R257" s="6"/>
      <c r="S257" s="6"/>
      <c r="T257" s="6"/>
      <c r="U257" s="6"/>
      <c r="V257" s="6"/>
      <c r="W257" s="6"/>
      <c r="X257" s="6"/>
      <c r="Y257" s="6"/>
      <c r="Z257" s="13"/>
      <c r="AA257" s="6"/>
      <c r="AB257" s="6"/>
      <c r="AC257" s="6"/>
      <c r="AD257" s="6"/>
      <c r="AE257" s="6"/>
      <c r="AF257" s="6"/>
      <c r="AG257" s="6"/>
      <c r="AH257" s="6"/>
      <c r="AI257" s="6"/>
      <c r="AJ257" s="6"/>
      <c r="AK257" s="13"/>
      <c r="AL257" s="6"/>
      <c r="AM257" s="6"/>
      <c r="AN257" s="6"/>
      <c r="AO257" s="6"/>
      <c r="AP257" s="6"/>
      <c r="AQ257" s="6"/>
      <c r="AR257" s="6"/>
      <c r="AS257" s="6"/>
      <c r="AT257" s="6"/>
      <c r="AU257" s="6"/>
      <c r="AV257" s="6"/>
      <c r="AW257" s="6"/>
      <c r="AX257" s="13"/>
      <c r="AY257" s="6"/>
      <c r="AZ257" s="6"/>
      <c r="BA257" s="6"/>
      <c r="BB257" s="6"/>
      <c r="BC257" s="6"/>
      <c r="BD257" s="6"/>
      <c r="BE257" s="6"/>
      <c r="BF257" s="6"/>
      <c r="BG257" s="6"/>
      <c r="BH257" s="6"/>
      <c r="BI257" s="6"/>
      <c r="BJ257" s="6"/>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c r="DB257" s="7"/>
      <c r="DC257" s="7"/>
      <c r="DD257" s="7"/>
      <c r="DE257" s="7"/>
      <c r="DF257" s="7"/>
      <c r="DG257" s="7"/>
      <c r="DH257" s="7"/>
      <c r="DI257" s="7"/>
      <c r="DJ257" s="7"/>
      <c r="DK257" s="7"/>
      <c r="DL257" s="7"/>
      <c r="DM257" s="7"/>
      <c r="DN257" s="7"/>
      <c r="DO257" s="7"/>
      <c r="DP257" s="7"/>
      <c r="DQ257" s="7"/>
    </row>
    <row r="258" spans="1:121" x14ac:dyDescent="0.25">
      <c r="A258" s="6"/>
      <c r="B258" s="6"/>
      <c r="C258" s="6"/>
      <c r="D258" s="6"/>
      <c r="E258" s="6"/>
      <c r="F258" s="6"/>
      <c r="G258" s="13"/>
      <c r="H258" s="6"/>
      <c r="I258" s="6"/>
      <c r="J258" s="6"/>
      <c r="K258" s="6"/>
      <c r="L258" s="6"/>
      <c r="M258" s="6"/>
      <c r="N258" s="6"/>
      <c r="O258" s="6"/>
      <c r="P258" s="6"/>
      <c r="Q258" s="13"/>
      <c r="R258" s="6"/>
      <c r="S258" s="6"/>
      <c r="T258" s="6"/>
      <c r="U258" s="6"/>
      <c r="V258" s="6"/>
      <c r="W258" s="6"/>
      <c r="X258" s="6"/>
      <c r="Y258" s="6"/>
      <c r="Z258" s="13"/>
      <c r="AA258" s="6"/>
      <c r="AB258" s="6"/>
      <c r="AC258" s="6"/>
      <c r="AD258" s="6"/>
      <c r="AE258" s="6"/>
      <c r="AF258" s="6"/>
      <c r="AG258" s="6"/>
      <c r="AH258" s="6"/>
      <c r="AI258" s="6"/>
      <c r="AJ258" s="6"/>
      <c r="AK258" s="13"/>
      <c r="AL258" s="6"/>
      <c r="AM258" s="6"/>
      <c r="AN258" s="6"/>
      <c r="AO258" s="6"/>
      <c r="AP258" s="6"/>
      <c r="AQ258" s="6"/>
      <c r="AR258" s="6"/>
      <c r="AS258" s="6"/>
      <c r="AT258" s="6"/>
      <c r="AU258" s="6"/>
      <c r="AV258" s="6"/>
      <c r="AW258" s="6"/>
      <c r="AX258" s="13"/>
      <c r="AY258" s="6"/>
      <c r="AZ258" s="6"/>
      <c r="BA258" s="6"/>
      <c r="BB258" s="6"/>
      <c r="BC258" s="6"/>
      <c r="BD258" s="6"/>
      <c r="BE258" s="6"/>
      <c r="BF258" s="6"/>
      <c r="BG258" s="6"/>
      <c r="BH258" s="6"/>
      <c r="BI258" s="6"/>
      <c r="BJ258" s="6"/>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row>
    <row r="259" spans="1:121" x14ac:dyDescent="0.25">
      <c r="A259" s="6"/>
      <c r="B259" s="6"/>
      <c r="C259" s="6"/>
      <c r="D259" s="6"/>
      <c r="E259" s="6"/>
      <c r="F259" s="6"/>
      <c r="G259" s="13"/>
      <c r="H259" s="6"/>
      <c r="I259" s="6"/>
      <c r="J259" s="6"/>
      <c r="K259" s="6"/>
      <c r="L259" s="6"/>
      <c r="M259" s="6"/>
      <c r="N259" s="6"/>
      <c r="O259" s="6"/>
      <c r="P259" s="6"/>
      <c r="Q259" s="13"/>
      <c r="R259" s="6"/>
      <c r="S259" s="6"/>
      <c r="T259" s="6"/>
      <c r="U259" s="6"/>
      <c r="V259" s="6"/>
      <c r="W259" s="6"/>
      <c r="X259" s="6"/>
      <c r="Y259" s="6"/>
      <c r="Z259" s="13"/>
      <c r="AA259" s="6"/>
      <c r="AB259" s="6"/>
      <c r="AC259" s="6"/>
      <c r="AD259" s="6"/>
      <c r="AE259" s="6"/>
      <c r="AF259" s="6"/>
      <c r="AG259" s="6"/>
      <c r="AH259" s="6"/>
      <c r="AI259" s="6"/>
      <c r="AJ259" s="6"/>
      <c r="AK259" s="13"/>
      <c r="AL259" s="6"/>
      <c r="AM259" s="6"/>
      <c r="AN259" s="6"/>
      <c r="AO259" s="6"/>
      <c r="AP259" s="6"/>
      <c r="AQ259" s="6"/>
      <c r="AR259" s="6"/>
      <c r="AS259" s="6"/>
      <c r="AT259" s="6"/>
      <c r="AU259" s="6"/>
      <c r="AV259" s="6"/>
      <c r="AW259" s="6"/>
      <c r="AX259" s="13"/>
      <c r="AY259" s="6"/>
      <c r="AZ259" s="6"/>
      <c r="BA259" s="6"/>
      <c r="BB259" s="6"/>
      <c r="BC259" s="6"/>
      <c r="BD259" s="6"/>
      <c r="BE259" s="6"/>
      <c r="BF259" s="6"/>
      <c r="BG259" s="6"/>
      <c r="BH259" s="6"/>
      <c r="BI259" s="6"/>
      <c r="BJ259" s="6"/>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row>
    <row r="260" spans="1:121" x14ac:dyDescent="0.25">
      <c r="A260" s="6"/>
      <c r="B260" s="6"/>
      <c r="C260" s="6"/>
      <c r="D260" s="6"/>
      <c r="E260" s="6"/>
      <c r="F260" s="6"/>
      <c r="G260" s="13"/>
      <c r="H260" s="6"/>
      <c r="I260" s="6"/>
      <c r="J260" s="6"/>
      <c r="K260" s="6"/>
      <c r="L260" s="6"/>
      <c r="M260" s="6"/>
      <c r="N260" s="6"/>
      <c r="O260" s="6"/>
      <c r="P260" s="6"/>
      <c r="Q260" s="13"/>
      <c r="R260" s="6"/>
      <c r="S260" s="6"/>
      <c r="T260" s="6"/>
      <c r="U260" s="6"/>
      <c r="V260" s="6"/>
      <c r="W260" s="6"/>
      <c r="X260" s="6"/>
      <c r="Y260" s="6"/>
      <c r="Z260" s="13"/>
      <c r="AA260" s="6"/>
      <c r="AB260" s="6"/>
      <c r="AC260" s="6"/>
      <c r="AD260" s="6"/>
      <c r="AE260" s="6"/>
      <c r="AF260" s="6"/>
      <c r="AG260" s="6"/>
      <c r="AH260" s="6"/>
      <c r="AI260" s="6"/>
      <c r="AJ260" s="6"/>
      <c r="AK260" s="13"/>
      <c r="AL260" s="6"/>
      <c r="AM260" s="6"/>
      <c r="AN260" s="6"/>
      <c r="AO260" s="6"/>
      <c r="AP260" s="6"/>
      <c r="AQ260" s="6"/>
      <c r="AR260" s="6"/>
      <c r="AS260" s="6"/>
      <c r="AT260" s="6"/>
      <c r="AU260" s="6"/>
      <c r="AV260" s="6"/>
      <c r="AW260" s="6"/>
      <c r="AX260" s="13"/>
      <c r="AY260" s="6"/>
      <c r="AZ260" s="6"/>
      <c r="BA260" s="6"/>
      <c r="BB260" s="6"/>
      <c r="BC260" s="6"/>
      <c r="BD260" s="6"/>
      <c r="BE260" s="6"/>
      <c r="BF260" s="6"/>
      <c r="BG260" s="6"/>
      <c r="BH260" s="6"/>
      <c r="BI260" s="6"/>
      <c r="BJ260" s="6"/>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7"/>
      <c r="CY260" s="7"/>
      <c r="CZ260" s="7"/>
      <c r="DA260" s="7"/>
      <c r="DB260" s="7"/>
      <c r="DC260" s="7"/>
      <c r="DD260" s="7"/>
      <c r="DE260" s="7"/>
      <c r="DF260" s="7"/>
      <c r="DG260" s="7"/>
      <c r="DH260" s="7"/>
      <c r="DI260" s="7"/>
      <c r="DJ260" s="7"/>
      <c r="DK260" s="7"/>
      <c r="DL260" s="7"/>
      <c r="DM260" s="7"/>
      <c r="DN260" s="7"/>
      <c r="DO260" s="7"/>
      <c r="DP260" s="7"/>
      <c r="DQ260" s="7"/>
    </row>
    <row r="261" spans="1:121" x14ac:dyDescent="0.25">
      <c r="A261" s="6"/>
      <c r="B261" s="6"/>
      <c r="C261" s="6"/>
      <c r="D261" s="6"/>
      <c r="E261" s="6"/>
      <c r="F261" s="6"/>
      <c r="G261" s="13"/>
      <c r="H261" s="6"/>
      <c r="I261" s="6"/>
      <c r="J261" s="6"/>
      <c r="K261" s="6"/>
      <c r="L261" s="6"/>
      <c r="M261" s="6"/>
      <c r="N261" s="6"/>
      <c r="O261" s="6"/>
      <c r="P261" s="6"/>
      <c r="Q261" s="13"/>
      <c r="R261" s="6"/>
      <c r="S261" s="6"/>
      <c r="T261" s="6"/>
      <c r="U261" s="6"/>
      <c r="V261" s="6"/>
      <c r="W261" s="6"/>
      <c r="X261" s="6"/>
      <c r="Y261" s="6"/>
      <c r="Z261" s="13"/>
      <c r="AA261" s="6"/>
      <c r="AB261" s="6"/>
      <c r="AC261" s="6"/>
      <c r="AD261" s="6"/>
      <c r="AE261" s="6"/>
      <c r="AF261" s="6"/>
      <c r="AG261" s="6"/>
      <c r="AH261" s="6"/>
      <c r="AI261" s="6"/>
      <c r="AJ261" s="6"/>
      <c r="AK261" s="13"/>
      <c r="AL261" s="6"/>
      <c r="AM261" s="6"/>
      <c r="AN261" s="6"/>
      <c r="AO261" s="6"/>
      <c r="AP261" s="6"/>
      <c r="AQ261" s="6"/>
      <c r="AR261" s="6"/>
      <c r="AS261" s="6"/>
      <c r="AT261" s="6"/>
      <c r="AU261" s="6"/>
      <c r="AV261" s="6"/>
      <c r="AW261" s="6"/>
      <c r="AX261" s="13"/>
      <c r="AY261" s="6"/>
      <c r="AZ261" s="6"/>
      <c r="BA261" s="6"/>
      <c r="BB261" s="6"/>
      <c r="BC261" s="6"/>
      <c r="BD261" s="6"/>
      <c r="BE261" s="6"/>
      <c r="BF261" s="6"/>
      <c r="BG261" s="6"/>
      <c r="BH261" s="6"/>
      <c r="BI261" s="6"/>
      <c r="BJ261" s="6"/>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c r="DB261" s="7"/>
      <c r="DC261" s="7"/>
      <c r="DD261" s="7"/>
      <c r="DE261" s="7"/>
      <c r="DF261" s="7"/>
      <c r="DG261" s="7"/>
      <c r="DH261" s="7"/>
      <c r="DI261" s="7"/>
      <c r="DJ261" s="7"/>
      <c r="DK261" s="7"/>
      <c r="DL261" s="7"/>
      <c r="DM261" s="7"/>
      <c r="DN261" s="7"/>
      <c r="DO261" s="7"/>
      <c r="DP261" s="7"/>
      <c r="DQ261" s="7"/>
    </row>
    <row r="262" spans="1:121" x14ac:dyDescent="0.25">
      <c r="A262" s="6"/>
      <c r="B262" s="6"/>
      <c r="C262" s="6"/>
      <c r="D262" s="6"/>
      <c r="E262" s="6"/>
      <c r="F262" s="6"/>
      <c r="G262" s="13"/>
      <c r="H262" s="6"/>
      <c r="I262" s="6"/>
      <c r="J262" s="6"/>
      <c r="K262" s="6"/>
      <c r="L262" s="6"/>
      <c r="M262" s="6"/>
      <c r="N262" s="6"/>
      <c r="O262" s="6"/>
      <c r="P262" s="6"/>
      <c r="Q262" s="13"/>
      <c r="R262" s="6"/>
      <c r="S262" s="6"/>
      <c r="T262" s="6"/>
      <c r="U262" s="6"/>
      <c r="V262" s="6"/>
      <c r="W262" s="6"/>
      <c r="X262" s="6"/>
      <c r="Y262" s="6"/>
      <c r="Z262" s="13"/>
      <c r="AA262" s="6"/>
      <c r="AB262" s="6"/>
      <c r="AC262" s="6"/>
      <c r="AD262" s="6"/>
      <c r="AE262" s="6"/>
      <c r="AF262" s="6"/>
      <c r="AG262" s="6"/>
      <c r="AH262" s="6"/>
      <c r="AI262" s="6"/>
      <c r="AJ262" s="6"/>
      <c r="AK262" s="13"/>
      <c r="AL262" s="6"/>
      <c r="AM262" s="6"/>
      <c r="AN262" s="6"/>
      <c r="AO262" s="6"/>
      <c r="AP262" s="6"/>
      <c r="AQ262" s="6"/>
      <c r="AR262" s="6"/>
      <c r="AS262" s="6"/>
      <c r="AT262" s="6"/>
      <c r="AU262" s="6"/>
      <c r="AV262" s="6"/>
      <c r="AW262" s="6"/>
      <c r="AX262" s="13"/>
      <c r="AY262" s="6"/>
      <c r="AZ262" s="6"/>
      <c r="BA262" s="6"/>
      <c r="BB262" s="6"/>
      <c r="BC262" s="6"/>
      <c r="BD262" s="6"/>
      <c r="BE262" s="6"/>
      <c r="BF262" s="6"/>
      <c r="BG262" s="6"/>
      <c r="BH262" s="6"/>
      <c r="BI262" s="6"/>
      <c r="BJ262" s="6"/>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c r="CZ262" s="7"/>
      <c r="DA262" s="7"/>
      <c r="DB262" s="7"/>
      <c r="DC262" s="7"/>
      <c r="DD262" s="7"/>
      <c r="DE262" s="7"/>
      <c r="DF262" s="7"/>
      <c r="DG262" s="7"/>
      <c r="DH262" s="7"/>
      <c r="DI262" s="7"/>
      <c r="DJ262" s="7"/>
      <c r="DK262" s="7"/>
      <c r="DL262" s="7"/>
      <c r="DM262" s="7"/>
      <c r="DN262" s="7"/>
      <c r="DO262" s="7"/>
      <c r="DP262" s="7"/>
      <c r="DQ262" s="7"/>
    </row>
    <row r="263" spans="1:121" x14ac:dyDescent="0.25">
      <c r="A263" s="6"/>
      <c r="B263" s="6"/>
      <c r="C263" s="6"/>
      <c r="D263" s="6"/>
      <c r="E263" s="6"/>
      <c r="F263" s="6"/>
      <c r="G263" s="13"/>
      <c r="H263" s="6"/>
      <c r="I263" s="6"/>
      <c r="J263" s="6"/>
      <c r="K263" s="6"/>
      <c r="L263" s="6"/>
      <c r="M263" s="6"/>
      <c r="N263" s="6"/>
      <c r="O263" s="6"/>
      <c r="P263" s="6"/>
      <c r="Q263" s="13"/>
      <c r="R263" s="6"/>
      <c r="S263" s="6"/>
      <c r="T263" s="6"/>
      <c r="U263" s="6"/>
      <c r="V263" s="6"/>
      <c r="W263" s="6"/>
      <c r="X263" s="6"/>
      <c r="Y263" s="6"/>
      <c r="Z263" s="13"/>
      <c r="AA263" s="6"/>
      <c r="AB263" s="6"/>
      <c r="AC263" s="6"/>
      <c r="AD263" s="6"/>
      <c r="AE263" s="6"/>
      <c r="AF263" s="6"/>
      <c r="AG263" s="6"/>
      <c r="AH263" s="6"/>
      <c r="AI263" s="6"/>
      <c r="AJ263" s="6"/>
      <c r="AK263" s="13"/>
      <c r="AL263" s="6"/>
      <c r="AM263" s="6"/>
      <c r="AN263" s="6"/>
      <c r="AO263" s="6"/>
      <c r="AP263" s="6"/>
      <c r="AQ263" s="6"/>
      <c r="AR263" s="6"/>
      <c r="AS263" s="6"/>
      <c r="AT263" s="6"/>
      <c r="AU263" s="6"/>
      <c r="AV263" s="6"/>
      <c r="AW263" s="6"/>
      <c r="AX263" s="13"/>
      <c r="AY263" s="6"/>
      <c r="AZ263" s="6"/>
      <c r="BA263" s="6"/>
      <c r="BB263" s="6"/>
      <c r="BC263" s="6"/>
      <c r="BD263" s="6"/>
      <c r="BE263" s="6"/>
      <c r="BF263" s="6"/>
      <c r="BG263" s="6"/>
      <c r="BH263" s="6"/>
      <c r="BI263" s="6"/>
      <c r="BJ263" s="6"/>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c r="DB263" s="7"/>
      <c r="DC263" s="7"/>
      <c r="DD263" s="7"/>
      <c r="DE263" s="7"/>
      <c r="DF263" s="7"/>
      <c r="DG263" s="7"/>
      <c r="DH263" s="7"/>
      <c r="DI263" s="7"/>
      <c r="DJ263" s="7"/>
      <c r="DK263" s="7"/>
      <c r="DL263" s="7"/>
      <c r="DM263" s="7"/>
      <c r="DN263" s="7"/>
      <c r="DO263" s="7"/>
      <c r="DP263" s="7"/>
      <c r="DQ263" s="7"/>
    </row>
    <row r="264" spans="1:121" x14ac:dyDescent="0.25">
      <c r="A264" s="6"/>
      <c r="B264" s="6"/>
      <c r="C264" s="6"/>
      <c r="D264" s="6"/>
      <c r="E264" s="6"/>
      <c r="F264" s="6"/>
      <c r="G264" s="13"/>
      <c r="H264" s="6"/>
      <c r="I264" s="6"/>
      <c r="J264" s="6"/>
      <c r="K264" s="6"/>
      <c r="L264" s="6"/>
      <c r="M264" s="6"/>
      <c r="N264" s="6"/>
      <c r="O264" s="6"/>
      <c r="P264" s="6"/>
      <c r="Q264" s="13"/>
      <c r="R264" s="6"/>
      <c r="S264" s="6"/>
      <c r="T264" s="6"/>
      <c r="U264" s="6"/>
      <c r="V264" s="6"/>
      <c r="W264" s="6"/>
      <c r="X264" s="6"/>
      <c r="Y264" s="6"/>
      <c r="Z264" s="13"/>
      <c r="AA264" s="6"/>
      <c r="AB264" s="6"/>
      <c r="AC264" s="6"/>
      <c r="AD264" s="6"/>
      <c r="AE264" s="6"/>
      <c r="AF264" s="6"/>
      <c r="AG264" s="6"/>
      <c r="AH264" s="6"/>
      <c r="AI264" s="6"/>
      <c r="AJ264" s="6"/>
      <c r="AK264" s="13"/>
      <c r="AL264" s="6"/>
      <c r="AM264" s="6"/>
      <c r="AN264" s="6"/>
      <c r="AO264" s="6"/>
      <c r="AP264" s="6"/>
      <c r="AQ264" s="6"/>
      <c r="AR264" s="6"/>
      <c r="AS264" s="6"/>
      <c r="AT264" s="6"/>
      <c r="AU264" s="6"/>
      <c r="AV264" s="6"/>
      <c r="AW264" s="6"/>
      <c r="AX264" s="13"/>
      <c r="AY264" s="6"/>
      <c r="AZ264" s="6"/>
      <c r="BA264" s="6"/>
      <c r="BB264" s="6"/>
      <c r="BC264" s="6"/>
      <c r="BD264" s="6"/>
      <c r="BE264" s="6"/>
      <c r="BF264" s="6"/>
      <c r="BG264" s="6"/>
      <c r="BH264" s="6"/>
      <c r="BI264" s="6"/>
      <c r="BJ264" s="6"/>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c r="DB264" s="7"/>
      <c r="DC264" s="7"/>
      <c r="DD264" s="7"/>
      <c r="DE264" s="7"/>
      <c r="DF264" s="7"/>
      <c r="DG264" s="7"/>
      <c r="DH264" s="7"/>
      <c r="DI264" s="7"/>
      <c r="DJ264" s="7"/>
      <c r="DK264" s="7"/>
      <c r="DL264" s="7"/>
      <c r="DM264" s="7"/>
      <c r="DN264" s="7"/>
      <c r="DO264" s="7"/>
      <c r="DP264" s="7"/>
      <c r="DQ264" s="7"/>
    </row>
    <row r="265" spans="1:121" x14ac:dyDescent="0.25">
      <c r="A265" s="6"/>
      <c r="B265" s="6"/>
      <c r="C265" s="6"/>
      <c r="D265" s="6"/>
      <c r="E265" s="6"/>
      <c r="F265" s="6"/>
      <c r="G265" s="13"/>
      <c r="H265" s="6"/>
      <c r="I265" s="6"/>
      <c r="J265" s="6"/>
      <c r="K265" s="6"/>
      <c r="L265" s="6"/>
      <c r="M265" s="6"/>
      <c r="N265" s="6"/>
      <c r="O265" s="6"/>
      <c r="P265" s="6"/>
      <c r="Q265" s="13"/>
      <c r="R265" s="6"/>
      <c r="S265" s="6"/>
      <c r="T265" s="6"/>
      <c r="U265" s="6"/>
      <c r="V265" s="6"/>
      <c r="W265" s="6"/>
      <c r="X265" s="6"/>
      <c r="Y265" s="6"/>
      <c r="Z265" s="13"/>
      <c r="AA265" s="6"/>
      <c r="AB265" s="6"/>
      <c r="AC265" s="6"/>
      <c r="AD265" s="6"/>
      <c r="AE265" s="6"/>
      <c r="AF265" s="6"/>
      <c r="AG265" s="6"/>
      <c r="AH265" s="6"/>
      <c r="AI265" s="6"/>
      <c r="AJ265" s="6"/>
      <c r="AK265" s="13"/>
      <c r="AL265" s="6"/>
      <c r="AM265" s="6"/>
      <c r="AN265" s="6"/>
      <c r="AO265" s="6"/>
      <c r="AP265" s="6"/>
      <c r="AQ265" s="6"/>
      <c r="AR265" s="6"/>
      <c r="AS265" s="6"/>
      <c r="AT265" s="6"/>
      <c r="AU265" s="6"/>
      <c r="AV265" s="6"/>
      <c r="AW265" s="6"/>
      <c r="AX265" s="13"/>
      <c r="AY265" s="6"/>
      <c r="AZ265" s="6"/>
      <c r="BA265" s="6"/>
      <c r="BB265" s="6"/>
      <c r="BC265" s="6"/>
      <c r="BD265" s="6"/>
      <c r="BE265" s="6"/>
      <c r="BF265" s="6"/>
      <c r="BG265" s="6"/>
      <c r="BH265" s="6"/>
      <c r="BI265" s="6"/>
      <c r="BJ265" s="6"/>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c r="DB265" s="7"/>
      <c r="DC265" s="7"/>
      <c r="DD265" s="7"/>
      <c r="DE265" s="7"/>
      <c r="DF265" s="7"/>
      <c r="DG265" s="7"/>
      <c r="DH265" s="7"/>
      <c r="DI265" s="7"/>
      <c r="DJ265" s="7"/>
      <c r="DK265" s="7"/>
      <c r="DL265" s="7"/>
      <c r="DM265" s="7"/>
      <c r="DN265" s="7"/>
      <c r="DO265" s="7"/>
      <c r="DP265" s="7"/>
      <c r="DQ265" s="7"/>
    </row>
    <row r="266" spans="1:121" x14ac:dyDescent="0.25">
      <c r="A266" s="6"/>
      <c r="B266" s="6"/>
      <c r="C266" s="6"/>
      <c r="D266" s="6"/>
      <c r="E266" s="6"/>
      <c r="F266" s="6"/>
      <c r="G266" s="13"/>
      <c r="H266" s="6"/>
      <c r="I266" s="6"/>
      <c r="J266" s="6"/>
      <c r="K266" s="6"/>
      <c r="L266" s="6"/>
      <c r="M266" s="6"/>
      <c r="N266" s="6"/>
      <c r="O266" s="6"/>
      <c r="P266" s="6"/>
      <c r="Q266" s="13"/>
      <c r="R266" s="6"/>
      <c r="S266" s="6"/>
      <c r="T266" s="6"/>
      <c r="U266" s="6"/>
      <c r="V266" s="6"/>
      <c r="W266" s="6"/>
      <c r="X266" s="6"/>
      <c r="Y266" s="6"/>
      <c r="Z266" s="13"/>
      <c r="AA266" s="6"/>
      <c r="AB266" s="6"/>
      <c r="AC266" s="6"/>
      <c r="AD266" s="6"/>
      <c r="AE266" s="6"/>
      <c r="AF266" s="6"/>
      <c r="AG266" s="6"/>
      <c r="AH266" s="6"/>
      <c r="AI266" s="6"/>
      <c r="AJ266" s="6"/>
      <c r="AK266" s="13"/>
      <c r="AL266" s="6"/>
      <c r="AM266" s="6"/>
      <c r="AN266" s="6"/>
      <c r="AO266" s="6"/>
      <c r="AP266" s="6"/>
      <c r="AQ266" s="6"/>
      <c r="AR266" s="6"/>
      <c r="AS266" s="6"/>
      <c r="AT266" s="6"/>
      <c r="AU266" s="6"/>
      <c r="AV266" s="6"/>
      <c r="AW266" s="6"/>
      <c r="AX266" s="13"/>
      <c r="AY266" s="6"/>
      <c r="AZ266" s="6"/>
      <c r="BA266" s="6"/>
      <c r="BB266" s="6"/>
      <c r="BC266" s="6"/>
      <c r="BD266" s="6"/>
      <c r="BE266" s="6"/>
      <c r="BF266" s="6"/>
      <c r="BG266" s="6"/>
      <c r="BH266" s="6"/>
      <c r="BI266" s="6"/>
      <c r="BJ266" s="6"/>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7"/>
      <c r="CY266" s="7"/>
      <c r="CZ266" s="7"/>
      <c r="DA266" s="7"/>
      <c r="DB266" s="7"/>
      <c r="DC266" s="7"/>
      <c r="DD266" s="7"/>
      <c r="DE266" s="7"/>
      <c r="DF266" s="7"/>
      <c r="DG266" s="7"/>
      <c r="DH266" s="7"/>
      <c r="DI266" s="7"/>
      <c r="DJ266" s="7"/>
      <c r="DK266" s="7"/>
      <c r="DL266" s="7"/>
      <c r="DM266" s="7"/>
      <c r="DN266" s="7"/>
      <c r="DO266" s="7"/>
      <c r="DP266" s="7"/>
      <c r="DQ266" s="7"/>
    </row>
    <row r="267" spans="1:121" x14ac:dyDescent="0.25">
      <c r="A267" s="6"/>
      <c r="B267" s="6"/>
      <c r="C267" s="6"/>
      <c r="D267" s="6"/>
      <c r="E267" s="6"/>
      <c r="F267" s="6"/>
      <c r="G267" s="13"/>
      <c r="H267" s="6"/>
      <c r="I267" s="6"/>
      <c r="J267" s="6"/>
      <c r="K267" s="6"/>
      <c r="L267" s="6"/>
      <c r="M267" s="6"/>
      <c r="N267" s="6"/>
      <c r="O267" s="6"/>
      <c r="P267" s="6"/>
      <c r="Q267" s="13"/>
      <c r="R267" s="6"/>
      <c r="S267" s="6"/>
      <c r="T267" s="6"/>
      <c r="U267" s="6"/>
      <c r="V267" s="6"/>
      <c r="W267" s="6"/>
      <c r="X267" s="6"/>
      <c r="Y267" s="6"/>
      <c r="Z267" s="13"/>
      <c r="AA267" s="6"/>
      <c r="AB267" s="6"/>
      <c r="AC267" s="6"/>
      <c r="AD267" s="6"/>
      <c r="AE267" s="6"/>
      <c r="AF267" s="6"/>
      <c r="AG267" s="6"/>
      <c r="AH267" s="6"/>
      <c r="AI267" s="6"/>
      <c r="AJ267" s="6"/>
      <c r="AK267" s="13"/>
      <c r="AL267" s="6"/>
      <c r="AM267" s="6"/>
      <c r="AN267" s="6"/>
      <c r="AO267" s="6"/>
      <c r="AP267" s="6"/>
      <c r="AQ267" s="6"/>
      <c r="AR267" s="6"/>
      <c r="AS267" s="6"/>
      <c r="AT267" s="6"/>
      <c r="AU267" s="6"/>
      <c r="AV267" s="6"/>
      <c r="AW267" s="6"/>
      <c r="AX267" s="13"/>
      <c r="AY267" s="6"/>
      <c r="AZ267" s="6"/>
      <c r="BA267" s="6"/>
      <c r="BB267" s="6"/>
      <c r="BC267" s="6"/>
      <c r="BD267" s="6"/>
      <c r="BE267" s="6"/>
      <c r="BF267" s="6"/>
      <c r="BG267" s="6"/>
      <c r="BH267" s="6"/>
      <c r="BI267" s="6"/>
      <c r="BJ267" s="6"/>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c r="DB267" s="7"/>
      <c r="DC267" s="7"/>
      <c r="DD267" s="7"/>
      <c r="DE267" s="7"/>
      <c r="DF267" s="7"/>
      <c r="DG267" s="7"/>
      <c r="DH267" s="7"/>
      <c r="DI267" s="7"/>
      <c r="DJ267" s="7"/>
      <c r="DK267" s="7"/>
      <c r="DL267" s="7"/>
      <c r="DM267" s="7"/>
      <c r="DN267" s="7"/>
      <c r="DO267" s="7"/>
      <c r="DP267" s="7"/>
      <c r="DQ267" s="7"/>
    </row>
    <row r="268" spans="1:121" x14ac:dyDescent="0.25">
      <c r="A268" s="6"/>
      <c r="B268" s="6"/>
      <c r="C268" s="6"/>
      <c r="D268" s="6"/>
      <c r="E268" s="6"/>
      <c r="F268" s="6"/>
      <c r="G268" s="13"/>
      <c r="H268" s="6"/>
      <c r="I268" s="6"/>
      <c r="J268" s="6"/>
      <c r="K268" s="6"/>
      <c r="L268" s="6"/>
      <c r="M268" s="6"/>
      <c r="N268" s="6"/>
      <c r="O268" s="6"/>
      <c r="P268" s="6"/>
      <c r="Q268" s="13"/>
      <c r="R268" s="6"/>
      <c r="S268" s="6"/>
      <c r="T268" s="6"/>
      <c r="U268" s="6"/>
      <c r="V268" s="6"/>
      <c r="W268" s="6"/>
      <c r="X268" s="6"/>
      <c r="Y268" s="6"/>
      <c r="Z268" s="13"/>
      <c r="AA268" s="6"/>
      <c r="AB268" s="6"/>
      <c r="AC268" s="6"/>
      <c r="AD268" s="6"/>
      <c r="AE268" s="6"/>
      <c r="AF268" s="6"/>
      <c r="AG268" s="6"/>
      <c r="AH268" s="6"/>
      <c r="AI268" s="6"/>
      <c r="AJ268" s="6"/>
      <c r="AK268" s="13"/>
      <c r="AL268" s="6"/>
      <c r="AM268" s="6"/>
      <c r="AN268" s="6"/>
      <c r="AO268" s="6"/>
      <c r="AP268" s="6"/>
      <c r="AQ268" s="6"/>
      <c r="AR268" s="6"/>
      <c r="AS268" s="6"/>
      <c r="AT268" s="6"/>
      <c r="AU268" s="6"/>
      <c r="AV268" s="6"/>
      <c r="AW268" s="6"/>
      <c r="AX268" s="13"/>
      <c r="AY268" s="6"/>
      <c r="AZ268" s="6"/>
      <c r="BA268" s="6"/>
      <c r="BB268" s="6"/>
      <c r="BC268" s="6"/>
      <c r="BD268" s="6"/>
      <c r="BE268" s="6"/>
      <c r="BF268" s="6"/>
      <c r="BG268" s="6"/>
      <c r="BH268" s="6"/>
      <c r="BI268" s="6"/>
      <c r="BJ268" s="6"/>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row>
    <row r="269" spans="1:121" x14ac:dyDescent="0.25">
      <c r="A269" s="6"/>
      <c r="B269" s="6"/>
      <c r="C269" s="6"/>
      <c r="D269" s="6"/>
      <c r="E269" s="6"/>
      <c r="F269" s="6"/>
      <c r="G269" s="13"/>
      <c r="H269" s="6"/>
      <c r="I269" s="6"/>
      <c r="J269" s="6"/>
      <c r="K269" s="6"/>
      <c r="L269" s="6"/>
      <c r="M269" s="6"/>
      <c r="N269" s="6"/>
      <c r="O269" s="6"/>
      <c r="P269" s="6"/>
      <c r="Q269" s="13"/>
      <c r="R269" s="6"/>
      <c r="S269" s="6"/>
      <c r="T269" s="6"/>
      <c r="U269" s="6"/>
      <c r="V269" s="6"/>
      <c r="W269" s="6"/>
      <c r="X269" s="6"/>
      <c r="Y269" s="6"/>
      <c r="Z269" s="13"/>
      <c r="AA269" s="6"/>
      <c r="AB269" s="6"/>
      <c r="AC269" s="6"/>
      <c r="AD269" s="6"/>
      <c r="AE269" s="6"/>
      <c r="AF269" s="6"/>
      <c r="AG269" s="6"/>
      <c r="AH269" s="6"/>
      <c r="AI269" s="6"/>
      <c r="AJ269" s="6"/>
      <c r="AK269" s="13"/>
      <c r="AL269" s="6"/>
      <c r="AM269" s="6"/>
      <c r="AN269" s="6"/>
      <c r="AO269" s="6"/>
      <c r="AP269" s="6"/>
      <c r="AQ269" s="6"/>
      <c r="AR269" s="6"/>
      <c r="AS269" s="6"/>
      <c r="AT269" s="6"/>
      <c r="AU269" s="6"/>
      <c r="AV269" s="6"/>
      <c r="AW269" s="6"/>
      <c r="AX269" s="13"/>
      <c r="AY269" s="6"/>
      <c r="AZ269" s="6"/>
      <c r="BA269" s="6"/>
      <c r="BB269" s="6"/>
      <c r="BC269" s="6"/>
      <c r="BD269" s="6"/>
      <c r="BE269" s="6"/>
      <c r="BF269" s="6"/>
      <c r="BG269" s="6"/>
      <c r="BH269" s="6"/>
      <c r="BI269" s="6"/>
      <c r="BJ269" s="6"/>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c r="DB269" s="7"/>
      <c r="DC269" s="7"/>
      <c r="DD269" s="7"/>
      <c r="DE269" s="7"/>
      <c r="DF269" s="7"/>
      <c r="DG269" s="7"/>
      <c r="DH269" s="7"/>
      <c r="DI269" s="7"/>
      <c r="DJ269" s="7"/>
      <c r="DK269" s="7"/>
      <c r="DL269" s="7"/>
      <c r="DM269" s="7"/>
      <c r="DN269" s="7"/>
      <c r="DO269" s="7"/>
      <c r="DP269" s="7"/>
      <c r="DQ269" s="7"/>
    </row>
    <row r="270" spans="1:121" x14ac:dyDescent="0.25">
      <c r="A270" s="6"/>
      <c r="B270" s="6"/>
      <c r="C270" s="6"/>
      <c r="D270" s="6"/>
      <c r="E270" s="6"/>
      <c r="F270" s="6"/>
      <c r="G270" s="13"/>
      <c r="H270" s="6"/>
      <c r="I270" s="6"/>
      <c r="J270" s="6"/>
      <c r="K270" s="6"/>
      <c r="L270" s="6"/>
      <c r="M270" s="6"/>
      <c r="N270" s="6"/>
      <c r="O270" s="6"/>
      <c r="P270" s="6"/>
      <c r="Q270" s="13"/>
      <c r="R270" s="6"/>
      <c r="S270" s="6"/>
      <c r="T270" s="6"/>
      <c r="U270" s="6"/>
      <c r="V270" s="6"/>
      <c r="W270" s="6"/>
      <c r="X270" s="6"/>
      <c r="Y270" s="6"/>
      <c r="Z270" s="13"/>
      <c r="AA270" s="6"/>
      <c r="AB270" s="6"/>
      <c r="AC270" s="6"/>
      <c r="AD270" s="6"/>
      <c r="AE270" s="6"/>
      <c r="AF270" s="6"/>
      <c r="AG270" s="6"/>
      <c r="AH270" s="6"/>
      <c r="AI270" s="6"/>
      <c r="AJ270" s="6"/>
      <c r="AK270" s="13"/>
      <c r="AL270" s="6"/>
      <c r="AM270" s="6"/>
      <c r="AN270" s="6"/>
      <c r="AO270" s="6"/>
      <c r="AP270" s="6"/>
      <c r="AQ270" s="6"/>
      <c r="AR270" s="6"/>
      <c r="AS270" s="6"/>
      <c r="AT270" s="6"/>
      <c r="AU270" s="6"/>
      <c r="AV270" s="6"/>
      <c r="AW270" s="6"/>
      <c r="AX270" s="13"/>
      <c r="AY270" s="6"/>
      <c r="AZ270" s="6"/>
      <c r="BA270" s="6"/>
      <c r="BB270" s="6"/>
      <c r="BC270" s="6"/>
      <c r="BD270" s="6"/>
      <c r="BE270" s="6"/>
      <c r="BF270" s="6"/>
      <c r="BG270" s="6"/>
      <c r="BH270" s="6"/>
      <c r="BI270" s="6"/>
      <c r="BJ270" s="6"/>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c r="CX270" s="7"/>
      <c r="CY270" s="7"/>
      <c r="CZ270" s="7"/>
      <c r="DA270" s="7"/>
      <c r="DB270" s="7"/>
      <c r="DC270" s="7"/>
      <c r="DD270" s="7"/>
      <c r="DE270" s="7"/>
      <c r="DF270" s="7"/>
      <c r="DG270" s="7"/>
      <c r="DH270" s="7"/>
      <c r="DI270" s="7"/>
      <c r="DJ270" s="7"/>
      <c r="DK270" s="7"/>
      <c r="DL270" s="7"/>
      <c r="DM270" s="7"/>
      <c r="DN270" s="7"/>
      <c r="DO270" s="7"/>
      <c r="DP270" s="7"/>
      <c r="DQ270" s="7"/>
    </row>
    <row r="271" spans="1:121" x14ac:dyDescent="0.25">
      <c r="A271" s="6"/>
      <c r="B271" s="6"/>
      <c r="C271" s="6"/>
      <c r="D271" s="6"/>
      <c r="E271" s="6"/>
      <c r="F271" s="6"/>
      <c r="G271" s="13"/>
      <c r="H271" s="6"/>
      <c r="I271" s="6"/>
      <c r="J271" s="6"/>
      <c r="K271" s="6"/>
      <c r="L271" s="6"/>
      <c r="M271" s="6"/>
      <c r="N271" s="6"/>
      <c r="O271" s="6"/>
      <c r="P271" s="6"/>
      <c r="Q271" s="13"/>
      <c r="R271" s="6"/>
      <c r="S271" s="6"/>
      <c r="T271" s="6"/>
      <c r="U271" s="6"/>
      <c r="V271" s="6"/>
      <c r="W271" s="6"/>
      <c r="X271" s="6"/>
      <c r="Y271" s="6"/>
      <c r="Z271" s="13"/>
      <c r="AA271" s="6"/>
      <c r="AB271" s="6"/>
      <c r="AC271" s="6"/>
      <c r="AD271" s="6"/>
      <c r="AE271" s="6"/>
      <c r="AF271" s="6"/>
      <c r="AG271" s="6"/>
      <c r="AH271" s="6"/>
      <c r="AI271" s="6"/>
      <c r="AJ271" s="6"/>
      <c r="AK271" s="13"/>
      <c r="AL271" s="6"/>
      <c r="AM271" s="6"/>
      <c r="AN271" s="6"/>
      <c r="AO271" s="6"/>
      <c r="AP271" s="6"/>
      <c r="AQ271" s="6"/>
      <c r="AR271" s="6"/>
      <c r="AS271" s="6"/>
      <c r="AT271" s="6"/>
      <c r="AU271" s="6"/>
      <c r="AV271" s="6"/>
      <c r="AW271" s="6"/>
      <c r="AX271" s="13"/>
      <c r="AY271" s="6"/>
      <c r="AZ271" s="6"/>
      <c r="BA271" s="6"/>
      <c r="BB271" s="6"/>
      <c r="BC271" s="6"/>
      <c r="BD271" s="6"/>
      <c r="BE271" s="6"/>
      <c r="BF271" s="6"/>
      <c r="BG271" s="6"/>
      <c r="BH271" s="6"/>
      <c r="BI271" s="6"/>
      <c r="BJ271" s="6"/>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row>
    <row r="272" spans="1:121" x14ac:dyDescent="0.25">
      <c r="A272" s="6"/>
      <c r="B272" s="6"/>
      <c r="C272" s="6"/>
      <c r="D272" s="6"/>
      <c r="E272" s="6"/>
      <c r="F272" s="6"/>
      <c r="G272" s="13"/>
      <c r="H272" s="6"/>
      <c r="I272" s="6"/>
      <c r="J272" s="6"/>
      <c r="K272" s="6"/>
      <c r="L272" s="6"/>
      <c r="M272" s="6"/>
      <c r="N272" s="6"/>
      <c r="O272" s="6"/>
      <c r="P272" s="6"/>
      <c r="Q272" s="13"/>
      <c r="R272" s="6"/>
      <c r="S272" s="6"/>
      <c r="T272" s="6"/>
      <c r="U272" s="6"/>
      <c r="V272" s="6"/>
      <c r="W272" s="6"/>
      <c r="X272" s="6"/>
      <c r="Y272" s="6"/>
      <c r="Z272" s="13"/>
      <c r="AA272" s="6"/>
      <c r="AB272" s="6"/>
      <c r="AC272" s="6"/>
      <c r="AD272" s="6"/>
      <c r="AE272" s="6"/>
      <c r="AF272" s="6"/>
      <c r="AG272" s="6"/>
      <c r="AH272" s="6"/>
      <c r="AI272" s="6"/>
      <c r="AJ272" s="6"/>
      <c r="AK272" s="13"/>
      <c r="AL272" s="6"/>
      <c r="AM272" s="6"/>
      <c r="AN272" s="6"/>
      <c r="AO272" s="6"/>
      <c r="AP272" s="6"/>
      <c r="AQ272" s="6"/>
      <c r="AR272" s="6"/>
      <c r="AS272" s="6"/>
      <c r="AT272" s="6"/>
      <c r="AU272" s="6"/>
      <c r="AV272" s="6"/>
      <c r="AW272" s="6"/>
      <c r="AX272" s="13"/>
      <c r="AY272" s="6"/>
      <c r="AZ272" s="6"/>
      <c r="BA272" s="6"/>
      <c r="BB272" s="6"/>
      <c r="BC272" s="6"/>
      <c r="BD272" s="6"/>
      <c r="BE272" s="6"/>
      <c r="BF272" s="6"/>
      <c r="BG272" s="6"/>
      <c r="BH272" s="6"/>
      <c r="BI272" s="6"/>
      <c r="BJ272" s="6"/>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c r="CX272" s="7"/>
      <c r="CY272" s="7"/>
      <c r="CZ272" s="7"/>
      <c r="DA272" s="7"/>
      <c r="DB272" s="7"/>
      <c r="DC272" s="7"/>
      <c r="DD272" s="7"/>
      <c r="DE272" s="7"/>
      <c r="DF272" s="7"/>
      <c r="DG272" s="7"/>
      <c r="DH272" s="7"/>
      <c r="DI272" s="7"/>
      <c r="DJ272" s="7"/>
      <c r="DK272" s="7"/>
      <c r="DL272" s="7"/>
      <c r="DM272" s="7"/>
      <c r="DN272" s="7"/>
      <c r="DO272" s="7"/>
      <c r="DP272" s="7"/>
      <c r="DQ272" s="7"/>
    </row>
    <row r="273" spans="1:121" x14ac:dyDescent="0.25">
      <c r="A273" s="6"/>
      <c r="B273" s="6"/>
      <c r="C273" s="6"/>
      <c r="D273" s="6"/>
      <c r="E273" s="6"/>
      <c r="F273" s="6"/>
      <c r="G273" s="13"/>
      <c r="H273" s="6"/>
      <c r="I273" s="6"/>
      <c r="J273" s="6"/>
      <c r="K273" s="6"/>
      <c r="L273" s="6"/>
      <c r="M273" s="6"/>
      <c r="N273" s="6"/>
      <c r="O273" s="6"/>
      <c r="P273" s="6"/>
      <c r="Q273" s="13"/>
      <c r="R273" s="6"/>
      <c r="S273" s="6"/>
      <c r="T273" s="6"/>
      <c r="U273" s="6"/>
      <c r="V273" s="6"/>
      <c r="W273" s="6"/>
      <c r="X273" s="6"/>
      <c r="Y273" s="6"/>
      <c r="Z273" s="13"/>
      <c r="AA273" s="6"/>
      <c r="AB273" s="6"/>
      <c r="AC273" s="6"/>
      <c r="AD273" s="6"/>
      <c r="AE273" s="6"/>
      <c r="AF273" s="6"/>
      <c r="AG273" s="6"/>
      <c r="AH273" s="6"/>
      <c r="AI273" s="6"/>
      <c r="AJ273" s="6"/>
      <c r="AK273" s="13"/>
      <c r="AL273" s="6"/>
      <c r="AM273" s="6"/>
      <c r="AN273" s="6"/>
      <c r="AO273" s="6"/>
      <c r="AP273" s="6"/>
      <c r="AQ273" s="6"/>
      <c r="AR273" s="6"/>
      <c r="AS273" s="6"/>
      <c r="AT273" s="6"/>
      <c r="AU273" s="6"/>
      <c r="AV273" s="6"/>
      <c r="AW273" s="6"/>
      <c r="AX273" s="13"/>
      <c r="AY273" s="6"/>
      <c r="AZ273" s="6"/>
      <c r="BA273" s="6"/>
      <c r="BB273" s="6"/>
      <c r="BC273" s="6"/>
      <c r="BD273" s="6"/>
      <c r="BE273" s="6"/>
      <c r="BF273" s="6"/>
      <c r="BG273" s="6"/>
      <c r="BH273" s="6"/>
      <c r="BI273" s="6"/>
      <c r="BJ273" s="6"/>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c r="DB273" s="7"/>
      <c r="DC273" s="7"/>
      <c r="DD273" s="7"/>
      <c r="DE273" s="7"/>
      <c r="DF273" s="7"/>
      <c r="DG273" s="7"/>
      <c r="DH273" s="7"/>
      <c r="DI273" s="7"/>
      <c r="DJ273" s="7"/>
      <c r="DK273" s="7"/>
      <c r="DL273" s="7"/>
      <c r="DM273" s="7"/>
      <c r="DN273" s="7"/>
      <c r="DO273" s="7"/>
      <c r="DP273" s="7"/>
      <c r="DQ273" s="7"/>
    </row>
    <row r="274" spans="1:121" x14ac:dyDescent="0.25">
      <c r="A274" s="6"/>
      <c r="B274" s="6"/>
      <c r="C274" s="6"/>
      <c r="D274" s="6"/>
      <c r="E274" s="6"/>
      <c r="F274" s="6"/>
      <c r="G274" s="13"/>
      <c r="H274" s="6"/>
      <c r="I274" s="6"/>
      <c r="J274" s="6"/>
      <c r="K274" s="6"/>
      <c r="L274" s="6"/>
      <c r="M274" s="6"/>
      <c r="N274" s="6"/>
      <c r="O274" s="6"/>
      <c r="P274" s="6"/>
      <c r="Q274" s="13"/>
      <c r="R274" s="6"/>
      <c r="S274" s="6"/>
      <c r="T274" s="6"/>
      <c r="U274" s="6"/>
      <c r="V274" s="6"/>
      <c r="W274" s="6"/>
      <c r="X274" s="6"/>
      <c r="Y274" s="6"/>
      <c r="Z274" s="13"/>
      <c r="AA274" s="6"/>
      <c r="AB274" s="6"/>
      <c r="AC274" s="6"/>
      <c r="AD274" s="6"/>
      <c r="AE274" s="6"/>
      <c r="AF274" s="6"/>
      <c r="AG274" s="6"/>
      <c r="AH274" s="6"/>
      <c r="AI274" s="6"/>
      <c r="AJ274" s="6"/>
      <c r="AK274" s="13"/>
      <c r="AL274" s="6"/>
      <c r="AM274" s="6"/>
      <c r="AN274" s="6"/>
      <c r="AO274" s="6"/>
      <c r="AP274" s="6"/>
      <c r="AQ274" s="6"/>
      <c r="AR274" s="6"/>
      <c r="AS274" s="6"/>
      <c r="AT274" s="6"/>
      <c r="AU274" s="6"/>
      <c r="AV274" s="6"/>
      <c r="AW274" s="6"/>
      <c r="AX274" s="13"/>
      <c r="AY274" s="6"/>
      <c r="AZ274" s="6"/>
      <c r="BA274" s="6"/>
      <c r="BB274" s="6"/>
      <c r="BC274" s="6"/>
      <c r="BD274" s="6"/>
      <c r="BE274" s="6"/>
      <c r="BF274" s="6"/>
      <c r="BG274" s="6"/>
      <c r="BH274" s="6"/>
      <c r="BI274" s="6"/>
      <c r="BJ274" s="6"/>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c r="CZ274" s="7"/>
      <c r="DA274" s="7"/>
      <c r="DB274" s="7"/>
      <c r="DC274" s="7"/>
      <c r="DD274" s="7"/>
      <c r="DE274" s="7"/>
      <c r="DF274" s="7"/>
      <c r="DG274" s="7"/>
      <c r="DH274" s="7"/>
      <c r="DI274" s="7"/>
      <c r="DJ274" s="7"/>
      <c r="DK274" s="7"/>
      <c r="DL274" s="7"/>
      <c r="DM274" s="7"/>
      <c r="DN274" s="7"/>
      <c r="DO274" s="7"/>
      <c r="DP274" s="7"/>
      <c r="DQ274" s="7"/>
    </row>
    <row r="275" spans="1:121" x14ac:dyDescent="0.25">
      <c r="A275" s="6"/>
      <c r="B275" s="6"/>
      <c r="C275" s="6"/>
      <c r="D275" s="6"/>
      <c r="E275" s="6"/>
      <c r="F275" s="6"/>
      <c r="G275" s="13"/>
      <c r="H275" s="6"/>
      <c r="I275" s="6"/>
      <c r="J275" s="6"/>
      <c r="K275" s="6"/>
      <c r="L275" s="6"/>
      <c r="M275" s="6"/>
      <c r="N275" s="6"/>
      <c r="O275" s="6"/>
      <c r="P275" s="6"/>
      <c r="Q275" s="13"/>
      <c r="R275" s="6"/>
      <c r="S275" s="6"/>
      <c r="T275" s="6"/>
      <c r="U275" s="6"/>
      <c r="V275" s="6"/>
      <c r="W275" s="6"/>
      <c r="X275" s="6"/>
      <c r="Y275" s="6"/>
      <c r="Z275" s="13"/>
      <c r="AA275" s="6"/>
      <c r="AB275" s="6"/>
      <c r="AC275" s="6"/>
      <c r="AD275" s="6"/>
      <c r="AE275" s="6"/>
      <c r="AF275" s="6"/>
      <c r="AG275" s="6"/>
      <c r="AH275" s="6"/>
      <c r="AI275" s="6"/>
      <c r="AJ275" s="6"/>
      <c r="AK275" s="13"/>
      <c r="AL275" s="6"/>
      <c r="AM275" s="6"/>
      <c r="AN275" s="6"/>
      <c r="AO275" s="6"/>
      <c r="AP275" s="6"/>
      <c r="AQ275" s="6"/>
      <c r="AR275" s="6"/>
      <c r="AS275" s="6"/>
      <c r="AT275" s="6"/>
      <c r="AU275" s="6"/>
      <c r="AV275" s="6"/>
      <c r="AW275" s="6"/>
      <c r="AX275" s="13"/>
      <c r="AY275" s="6"/>
      <c r="AZ275" s="6"/>
      <c r="BA275" s="6"/>
      <c r="BB275" s="6"/>
      <c r="BC275" s="6"/>
      <c r="BD275" s="6"/>
      <c r="BE275" s="6"/>
      <c r="BF275" s="6"/>
      <c r="BG275" s="6"/>
      <c r="BH275" s="6"/>
      <c r="BI275" s="6"/>
      <c r="BJ275" s="6"/>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c r="DB275" s="7"/>
      <c r="DC275" s="7"/>
      <c r="DD275" s="7"/>
      <c r="DE275" s="7"/>
      <c r="DF275" s="7"/>
      <c r="DG275" s="7"/>
      <c r="DH275" s="7"/>
      <c r="DI275" s="7"/>
      <c r="DJ275" s="7"/>
      <c r="DK275" s="7"/>
      <c r="DL275" s="7"/>
      <c r="DM275" s="7"/>
      <c r="DN275" s="7"/>
      <c r="DO275" s="7"/>
      <c r="DP275" s="7"/>
      <c r="DQ275" s="7"/>
    </row>
    <row r="276" spans="1:121" x14ac:dyDescent="0.25">
      <c r="A276" s="6"/>
      <c r="B276" s="6"/>
      <c r="C276" s="6"/>
      <c r="D276" s="6"/>
      <c r="E276" s="6"/>
      <c r="F276" s="6"/>
      <c r="G276" s="13"/>
      <c r="H276" s="6"/>
      <c r="I276" s="6"/>
      <c r="J276" s="6"/>
      <c r="K276" s="6"/>
      <c r="L276" s="6"/>
      <c r="M276" s="6"/>
      <c r="N276" s="6"/>
      <c r="O276" s="6"/>
      <c r="P276" s="6"/>
      <c r="Q276" s="13"/>
      <c r="R276" s="6"/>
      <c r="S276" s="6"/>
      <c r="T276" s="6"/>
      <c r="U276" s="6"/>
      <c r="V276" s="6"/>
      <c r="W276" s="6"/>
      <c r="X276" s="6"/>
      <c r="Y276" s="6"/>
      <c r="Z276" s="13"/>
      <c r="AA276" s="6"/>
      <c r="AB276" s="6"/>
      <c r="AC276" s="6"/>
      <c r="AD276" s="6"/>
      <c r="AE276" s="6"/>
      <c r="AF276" s="6"/>
      <c r="AG276" s="6"/>
      <c r="AH276" s="6"/>
      <c r="AI276" s="6"/>
      <c r="AJ276" s="6"/>
      <c r="AK276" s="13"/>
      <c r="AL276" s="6"/>
      <c r="AM276" s="6"/>
      <c r="AN276" s="6"/>
      <c r="AO276" s="6"/>
      <c r="AP276" s="6"/>
      <c r="AQ276" s="6"/>
      <c r="AR276" s="6"/>
      <c r="AS276" s="6"/>
      <c r="AT276" s="6"/>
      <c r="AU276" s="6"/>
      <c r="AV276" s="6"/>
      <c r="AW276" s="6"/>
      <c r="AX276" s="13"/>
      <c r="AY276" s="6"/>
      <c r="AZ276" s="6"/>
      <c r="BA276" s="6"/>
      <c r="BB276" s="6"/>
      <c r="BC276" s="6"/>
      <c r="BD276" s="6"/>
      <c r="BE276" s="6"/>
      <c r="BF276" s="6"/>
      <c r="BG276" s="6"/>
      <c r="BH276" s="6"/>
      <c r="BI276" s="6"/>
      <c r="BJ276" s="6"/>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c r="CX276" s="7"/>
      <c r="CY276" s="7"/>
      <c r="CZ276" s="7"/>
      <c r="DA276" s="7"/>
      <c r="DB276" s="7"/>
      <c r="DC276" s="7"/>
      <c r="DD276" s="7"/>
      <c r="DE276" s="7"/>
      <c r="DF276" s="7"/>
      <c r="DG276" s="7"/>
      <c r="DH276" s="7"/>
      <c r="DI276" s="7"/>
      <c r="DJ276" s="7"/>
      <c r="DK276" s="7"/>
      <c r="DL276" s="7"/>
      <c r="DM276" s="7"/>
      <c r="DN276" s="7"/>
      <c r="DO276" s="7"/>
      <c r="DP276" s="7"/>
      <c r="DQ276" s="7"/>
    </row>
    <row r="277" spans="1:121" x14ac:dyDescent="0.25">
      <c r="A277" s="6"/>
      <c r="B277" s="6"/>
      <c r="C277" s="6"/>
      <c r="D277" s="6"/>
      <c r="E277" s="6"/>
      <c r="F277" s="6"/>
      <c r="G277" s="13"/>
      <c r="H277" s="6"/>
      <c r="I277" s="6"/>
      <c r="J277" s="6"/>
      <c r="K277" s="6"/>
      <c r="L277" s="6"/>
      <c r="M277" s="6"/>
      <c r="N277" s="6"/>
      <c r="O277" s="6"/>
      <c r="P277" s="6"/>
      <c r="Q277" s="13"/>
      <c r="R277" s="6"/>
      <c r="S277" s="6"/>
      <c r="T277" s="6"/>
      <c r="U277" s="6"/>
      <c r="V277" s="6"/>
      <c r="W277" s="6"/>
      <c r="X277" s="6"/>
      <c r="Y277" s="6"/>
      <c r="Z277" s="13"/>
      <c r="AA277" s="6"/>
      <c r="AB277" s="6"/>
      <c r="AC277" s="6"/>
      <c r="AD277" s="6"/>
      <c r="AE277" s="6"/>
      <c r="AF277" s="6"/>
      <c r="AG277" s="6"/>
      <c r="AH277" s="6"/>
      <c r="AI277" s="6"/>
      <c r="AJ277" s="6"/>
      <c r="AK277" s="13"/>
      <c r="AL277" s="6"/>
      <c r="AM277" s="6"/>
      <c r="AN277" s="6"/>
      <c r="AO277" s="6"/>
      <c r="AP277" s="6"/>
      <c r="AQ277" s="6"/>
      <c r="AR277" s="6"/>
      <c r="AS277" s="6"/>
      <c r="AT277" s="6"/>
      <c r="AU277" s="6"/>
      <c r="AV277" s="6"/>
      <c r="AW277" s="6"/>
      <c r="AX277" s="13"/>
      <c r="AY277" s="6"/>
      <c r="AZ277" s="6"/>
      <c r="BA277" s="6"/>
      <c r="BB277" s="6"/>
      <c r="BC277" s="6"/>
      <c r="BD277" s="6"/>
      <c r="BE277" s="6"/>
      <c r="BF277" s="6"/>
      <c r="BG277" s="6"/>
      <c r="BH277" s="6"/>
      <c r="BI277" s="6"/>
      <c r="BJ277" s="6"/>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c r="DB277" s="7"/>
      <c r="DC277" s="7"/>
      <c r="DD277" s="7"/>
      <c r="DE277" s="7"/>
      <c r="DF277" s="7"/>
      <c r="DG277" s="7"/>
      <c r="DH277" s="7"/>
      <c r="DI277" s="7"/>
      <c r="DJ277" s="7"/>
      <c r="DK277" s="7"/>
      <c r="DL277" s="7"/>
      <c r="DM277" s="7"/>
      <c r="DN277" s="7"/>
      <c r="DO277" s="7"/>
      <c r="DP277" s="7"/>
      <c r="DQ277" s="7"/>
    </row>
    <row r="278" spans="1:121" x14ac:dyDescent="0.25">
      <c r="A278" s="6"/>
      <c r="B278" s="6"/>
      <c r="C278" s="6"/>
      <c r="D278" s="6"/>
      <c r="E278" s="6"/>
      <c r="F278" s="6"/>
      <c r="G278" s="13"/>
      <c r="H278" s="6"/>
      <c r="I278" s="6"/>
      <c r="J278" s="6"/>
      <c r="K278" s="6"/>
      <c r="L278" s="6"/>
      <c r="M278" s="6"/>
      <c r="N278" s="6"/>
      <c r="O278" s="6"/>
      <c r="P278" s="6"/>
      <c r="Q278" s="13"/>
      <c r="R278" s="6"/>
      <c r="S278" s="6"/>
      <c r="T278" s="6"/>
      <c r="U278" s="6"/>
      <c r="V278" s="6"/>
      <c r="W278" s="6"/>
      <c r="X278" s="6"/>
      <c r="Y278" s="6"/>
      <c r="Z278" s="13"/>
      <c r="AA278" s="6"/>
      <c r="AB278" s="6"/>
      <c r="AC278" s="6"/>
      <c r="AD278" s="6"/>
      <c r="AE278" s="6"/>
      <c r="AF278" s="6"/>
      <c r="AG278" s="6"/>
      <c r="AH278" s="6"/>
      <c r="AI278" s="6"/>
      <c r="AJ278" s="6"/>
      <c r="AK278" s="13"/>
      <c r="AL278" s="6"/>
      <c r="AM278" s="6"/>
      <c r="AN278" s="6"/>
      <c r="AO278" s="6"/>
      <c r="AP278" s="6"/>
      <c r="AQ278" s="6"/>
      <c r="AR278" s="6"/>
      <c r="AS278" s="6"/>
      <c r="AT278" s="6"/>
      <c r="AU278" s="6"/>
      <c r="AV278" s="6"/>
      <c r="AW278" s="6"/>
      <c r="AX278" s="13"/>
      <c r="AY278" s="6"/>
      <c r="AZ278" s="6"/>
      <c r="BA278" s="6"/>
      <c r="BB278" s="6"/>
      <c r="BC278" s="6"/>
      <c r="BD278" s="6"/>
      <c r="BE278" s="6"/>
      <c r="BF278" s="6"/>
      <c r="BG278" s="6"/>
      <c r="BH278" s="6"/>
      <c r="BI278" s="6"/>
      <c r="BJ278" s="6"/>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row>
    <row r="279" spans="1:121" x14ac:dyDescent="0.25">
      <c r="A279" s="6"/>
      <c r="B279" s="6"/>
      <c r="C279" s="6"/>
      <c r="D279" s="6"/>
      <c r="E279" s="6"/>
      <c r="F279" s="6"/>
      <c r="G279" s="13"/>
      <c r="H279" s="6"/>
      <c r="I279" s="6"/>
      <c r="J279" s="6"/>
      <c r="K279" s="6"/>
      <c r="L279" s="6"/>
      <c r="M279" s="6"/>
      <c r="N279" s="6"/>
      <c r="O279" s="6"/>
      <c r="P279" s="6"/>
      <c r="Q279" s="13"/>
      <c r="R279" s="6"/>
      <c r="S279" s="6"/>
      <c r="T279" s="6"/>
      <c r="U279" s="6"/>
      <c r="V279" s="6"/>
      <c r="W279" s="6"/>
      <c r="X279" s="6"/>
      <c r="Y279" s="6"/>
      <c r="Z279" s="13"/>
      <c r="AA279" s="6"/>
      <c r="AB279" s="6"/>
      <c r="AC279" s="6"/>
      <c r="AD279" s="6"/>
      <c r="AE279" s="6"/>
      <c r="AF279" s="6"/>
      <c r="AG279" s="6"/>
      <c r="AH279" s="6"/>
      <c r="AI279" s="6"/>
      <c r="AJ279" s="6"/>
      <c r="AK279" s="13"/>
      <c r="AL279" s="6"/>
      <c r="AM279" s="6"/>
      <c r="AN279" s="6"/>
      <c r="AO279" s="6"/>
      <c r="AP279" s="6"/>
      <c r="AQ279" s="6"/>
      <c r="AR279" s="6"/>
      <c r="AS279" s="6"/>
      <c r="AT279" s="6"/>
      <c r="AU279" s="6"/>
      <c r="AV279" s="6"/>
      <c r="AW279" s="6"/>
      <c r="AX279" s="13"/>
      <c r="AY279" s="6"/>
      <c r="AZ279" s="6"/>
      <c r="BA279" s="6"/>
      <c r="BB279" s="6"/>
      <c r="BC279" s="6"/>
      <c r="BD279" s="6"/>
      <c r="BE279" s="6"/>
      <c r="BF279" s="6"/>
      <c r="BG279" s="6"/>
      <c r="BH279" s="6"/>
      <c r="BI279" s="6"/>
      <c r="BJ279" s="6"/>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c r="DB279" s="7"/>
      <c r="DC279" s="7"/>
      <c r="DD279" s="7"/>
      <c r="DE279" s="7"/>
      <c r="DF279" s="7"/>
      <c r="DG279" s="7"/>
      <c r="DH279" s="7"/>
      <c r="DI279" s="7"/>
      <c r="DJ279" s="7"/>
      <c r="DK279" s="7"/>
      <c r="DL279" s="7"/>
      <c r="DM279" s="7"/>
      <c r="DN279" s="7"/>
      <c r="DO279" s="7"/>
      <c r="DP279" s="7"/>
      <c r="DQ279" s="7"/>
    </row>
    <row r="280" spans="1:121" x14ac:dyDescent="0.25">
      <c r="A280" s="6"/>
      <c r="B280" s="6"/>
      <c r="C280" s="6"/>
      <c r="D280" s="6"/>
      <c r="E280" s="6"/>
      <c r="F280" s="6"/>
      <c r="G280" s="13"/>
      <c r="H280" s="6"/>
      <c r="I280" s="6"/>
      <c r="J280" s="6"/>
      <c r="K280" s="6"/>
      <c r="L280" s="6"/>
      <c r="M280" s="6"/>
      <c r="N280" s="6"/>
      <c r="O280" s="6"/>
      <c r="P280" s="6"/>
      <c r="Q280" s="13"/>
      <c r="R280" s="6"/>
      <c r="S280" s="6"/>
      <c r="T280" s="6"/>
      <c r="U280" s="6"/>
      <c r="V280" s="6"/>
      <c r="W280" s="6"/>
      <c r="X280" s="6"/>
      <c r="Y280" s="6"/>
      <c r="Z280" s="13"/>
      <c r="AA280" s="6"/>
      <c r="AB280" s="6"/>
      <c r="AC280" s="6"/>
      <c r="AD280" s="6"/>
      <c r="AE280" s="6"/>
      <c r="AF280" s="6"/>
      <c r="AG280" s="6"/>
      <c r="AH280" s="6"/>
      <c r="AI280" s="6"/>
      <c r="AJ280" s="6"/>
      <c r="AK280" s="13"/>
      <c r="AL280" s="6"/>
      <c r="AM280" s="6"/>
      <c r="AN280" s="6"/>
      <c r="AO280" s="6"/>
      <c r="AP280" s="6"/>
      <c r="AQ280" s="6"/>
      <c r="AR280" s="6"/>
      <c r="AS280" s="6"/>
      <c r="AT280" s="6"/>
      <c r="AU280" s="6"/>
      <c r="AV280" s="6"/>
      <c r="AW280" s="6"/>
      <c r="AX280" s="13"/>
      <c r="AY280" s="6"/>
      <c r="AZ280" s="6"/>
      <c r="BA280" s="6"/>
      <c r="BB280" s="6"/>
      <c r="BC280" s="6"/>
      <c r="BD280" s="6"/>
      <c r="BE280" s="6"/>
      <c r="BF280" s="6"/>
      <c r="BG280" s="6"/>
      <c r="BH280" s="6"/>
      <c r="BI280" s="6"/>
      <c r="BJ280" s="6"/>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c r="DB280" s="7"/>
      <c r="DC280" s="7"/>
      <c r="DD280" s="7"/>
      <c r="DE280" s="7"/>
      <c r="DF280" s="7"/>
      <c r="DG280" s="7"/>
      <c r="DH280" s="7"/>
      <c r="DI280" s="7"/>
      <c r="DJ280" s="7"/>
      <c r="DK280" s="7"/>
      <c r="DL280" s="7"/>
      <c r="DM280" s="7"/>
      <c r="DN280" s="7"/>
      <c r="DO280" s="7"/>
      <c r="DP280" s="7"/>
      <c r="DQ280" s="7"/>
    </row>
    <row r="281" spans="1:121" x14ac:dyDescent="0.25">
      <c r="A281" s="6"/>
      <c r="B281" s="6"/>
      <c r="C281" s="6"/>
      <c r="D281" s="6"/>
      <c r="E281" s="6"/>
      <c r="F281" s="6"/>
      <c r="G281" s="13"/>
      <c r="H281" s="6"/>
      <c r="I281" s="6"/>
      <c r="J281" s="6"/>
      <c r="K281" s="6"/>
      <c r="L281" s="6"/>
      <c r="M281" s="6"/>
      <c r="N281" s="6"/>
      <c r="O281" s="6"/>
      <c r="P281" s="6"/>
      <c r="Q281" s="13"/>
      <c r="R281" s="6"/>
      <c r="S281" s="6"/>
      <c r="T281" s="6"/>
      <c r="U281" s="6"/>
      <c r="V281" s="6"/>
      <c r="W281" s="6"/>
      <c r="X281" s="6"/>
      <c r="Y281" s="6"/>
      <c r="Z281" s="13"/>
      <c r="AA281" s="6"/>
      <c r="AB281" s="6"/>
      <c r="AC281" s="6"/>
      <c r="AD281" s="6"/>
      <c r="AE281" s="6"/>
      <c r="AF281" s="6"/>
      <c r="AG281" s="6"/>
      <c r="AH281" s="6"/>
      <c r="AI281" s="6"/>
      <c r="AJ281" s="6"/>
      <c r="AK281" s="13"/>
      <c r="AL281" s="6"/>
      <c r="AM281" s="6"/>
      <c r="AN281" s="6"/>
      <c r="AO281" s="6"/>
      <c r="AP281" s="6"/>
      <c r="AQ281" s="6"/>
      <c r="AR281" s="6"/>
      <c r="AS281" s="6"/>
      <c r="AT281" s="6"/>
      <c r="AU281" s="6"/>
      <c r="AV281" s="6"/>
      <c r="AW281" s="6"/>
      <c r="AX281" s="13"/>
      <c r="AY281" s="6"/>
      <c r="AZ281" s="6"/>
      <c r="BA281" s="6"/>
      <c r="BB281" s="6"/>
      <c r="BC281" s="6"/>
      <c r="BD281" s="6"/>
      <c r="BE281" s="6"/>
      <c r="BF281" s="6"/>
      <c r="BG281" s="6"/>
      <c r="BH281" s="6"/>
      <c r="BI281" s="6"/>
      <c r="BJ281" s="6"/>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c r="DB281" s="7"/>
      <c r="DC281" s="7"/>
      <c r="DD281" s="7"/>
      <c r="DE281" s="7"/>
      <c r="DF281" s="7"/>
      <c r="DG281" s="7"/>
      <c r="DH281" s="7"/>
      <c r="DI281" s="7"/>
      <c r="DJ281" s="7"/>
      <c r="DK281" s="7"/>
      <c r="DL281" s="7"/>
      <c r="DM281" s="7"/>
      <c r="DN281" s="7"/>
      <c r="DO281" s="7"/>
      <c r="DP281" s="7"/>
      <c r="DQ281" s="7"/>
    </row>
    <row r="282" spans="1:121" x14ac:dyDescent="0.25">
      <c r="A282" s="6"/>
      <c r="B282" s="6"/>
      <c r="C282" s="6"/>
      <c r="D282" s="6"/>
      <c r="E282" s="6"/>
      <c r="F282" s="6"/>
      <c r="G282" s="13"/>
      <c r="H282" s="6"/>
      <c r="I282" s="6"/>
      <c r="J282" s="6"/>
      <c r="K282" s="6"/>
      <c r="L282" s="6"/>
      <c r="M282" s="6"/>
      <c r="N282" s="6"/>
      <c r="O282" s="6"/>
      <c r="P282" s="6"/>
      <c r="Q282" s="13"/>
      <c r="R282" s="6"/>
      <c r="S282" s="6"/>
      <c r="T282" s="6"/>
      <c r="U282" s="6"/>
      <c r="V282" s="6"/>
      <c r="W282" s="6"/>
      <c r="X282" s="6"/>
      <c r="Y282" s="6"/>
      <c r="Z282" s="13"/>
      <c r="AA282" s="6"/>
      <c r="AB282" s="6"/>
      <c r="AC282" s="6"/>
      <c r="AD282" s="6"/>
      <c r="AE282" s="6"/>
      <c r="AF282" s="6"/>
      <c r="AG282" s="6"/>
      <c r="AH282" s="6"/>
      <c r="AI282" s="6"/>
      <c r="AJ282" s="6"/>
      <c r="AK282" s="13"/>
      <c r="AL282" s="6"/>
      <c r="AM282" s="6"/>
      <c r="AN282" s="6"/>
      <c r="AO282" s="6"/>
      <c r="AP282" s="6"/>
      <c r="AQ282" s="6"/>
      <c r="AR282" s="6"/>
      <c r="AS282" s="6"/>
      <c r="AT282" s="6"/>
      <c r="AU282" s="6"/>
      <c r="AV282" s="6"/>
      <c r="AW282" s="6"/>
      <c r="AX282" s="13"/>
      <c r="AY282" s="6"/>
      <c r="AZ282" s="6"/>
      <c r="BA282" s="6"/>
      <c r="BB282" s="6"/>
      <c r="BC282" s="6"/>
      <c r="BD282" s="6"/>
      <c r="BE282" s="6"/>
      <c r="BF282" s="6"/>
      <c r="BG282" s="6"/>
      <c r="BH282" s="6"/>
      <c r="BI282" s="6"/>
      <c r="BJ282" s="6"/>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c r="CX282" s="7"/>
      <c r="CY282" s="7"/>
      <c r="CZ282" s="7"/>
      <c r="DA282" s="7"/>
      <c r="DB282" s="7"/>
      <c r="DC282" s="7"/>
      <c r="DD282" s="7"/>
      <c r="DE282" s="7"/>
      <c r="DF282" s="7"/>
      <c r="DG282" s="7"/>
      <c r="DH282" s="7"/>
      <c r="DI282" s="7"/>
      <c r="DJ282" s="7"/>
      <c r="DK282" s="7"/>
      <c r="DL282" s="7"/>
      <c r="DM282" s="7"/>
      <c r="DN282" s="7"/>
      <c r="DO282" s="7"/>
      <c r="DP282" s="7"/>
      <c r="DQ282" s="7"/>
    </row>
    <row r="283" spans="1:121" x14ac:dyDescent="0.25">
      <c r="A283" s="6"/>
      <c r="B283" s="6"/>
      <c r="C283" s="6"/>
      <c r="D283" s="6"/>
      <c r="E283" s="6"/>
      <c r="F283" s="6"/>
      <c r="G283" s="13"/>
      <c r="H283" s="6"/>
      <c r="I283" s="6"/>
      <c r="J283" s="6"/>
      <c r="K283" s="6"/>
      <c r="L283" s="6"/>
      <c r="M283" s="6"/>
      <c r="N283" s="6"/>
      <c r="O283" s="6"/>
      <c r="P283" s="6"/>
      <c r="Q283" s="13"/>
      <c r="R283" s="6"/>
      <c r="S283" s="6"/>
      <c r="T283" s="6"/>
      <c r="U283" s="6"/>
      <c r="V283" s="6"/>
      <c r="W283" s="6"/>
      <c r="X283" s="6"/>
      <c r="Y283" s="6"/>
      <c r="Z283" s="13"/>
      <c r="AA283" s="6"/>
      <c r="AB283" s="6"/>
      <c r="AC283" s="6"/>
      <c r="AD283" s="6"/>
      <c r="AE283" s="6"/>
      <c r="AF283" s="6"/>
      <c r="AG283" s="6"/>
      <c r="AH283" s="6"/>
      <c r="AI283" s="6"/>
      <c r="AJ283" s="6"/>
      <c r="AK283" s="13"/>
      <c r="AL283" s="6"/>
      <c r="AM283" s="6"/>
      <c r="AN283" s="6"/>
      <c r="AO283" s="6"/>
      <c r="AP283" s="6"/>
      <c r="AQ283" s="6"/>
      <c r="AR283" s="6"/>
      <c r="AS283" s="6"/>
      <c r="AT283" s="6"/>
      <c r="AU283" s="6"/>
      <c r="AV283" s="6"/>
      <c r="AW283" s="6"/>
      <c r="AX283" s="13"/>
      <c r="AY283" s="6"/>
      <c r="AZ283" s="6"/>
      <c r="BA283" s="6"/>
      <c r="BB283" s="6"/>
      <c r="BC283" s="6"/>
      <c r="BD283" s="6"/>
      <c r="BE283" s="6"/>
      <c r="BF283" s="6"/>
      <c r="BG283" s="6"/>
      <c r="BH283" s="6"/>
      <c r="BI283" s="6"/>
      <c r="BJ283" s="6"/>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c r="DB283" s="7"/>
      <c r="DC283" s="7"/>
      <c r="DD283" s="7"/>
      <c r="DE283" s="7"/>
      <c r="DF283" s="7"/>
      <c r="DG283" s="7"/>
      <c r="DH283" s="7"/>
      <c r="DI283" s="7"/>
      <c r="DJ283" s="7"/>
      <c r="DK283" s="7"/>
      <c r="DL283" s="7"/>
      <c r="DM283" s="7"/>
      <c r="DN283" s="7"/>
      <c r="DO283" s="7"/>
      <c r="DP283" s="7"/>
      <c r="DQ283" s="7"/>
    </row>
    <row r="284" spans="1:121" x14ac:dyDescent="0.25">
      <c r="A284" s="6"/>
      <c r="B284" s="6"/>
      <c r="C284" s="6"/>
      <c r="D284" s="6"/>
      <c r="E284" s="6"/>
      <c r="F284" s="6"/>
      <c r="G284" s="13"/>
      <c r="H284" s="6"/>
      <c r="I284" s="6"/>
      <c r="J284" s="6"/>
      <c r="K284" s="6"/>
      <c r="L284" s="6"/>
      <c r="M284" s="6"/>
      <c r="N284" s="6"/>
      <c r="O284" s="6"/>
      <c r="P284" s="6"/>
      <c r="Q284" s="13"/>
      <c r="R284" s="6"/>
      <c r="S284" s="6"/>
      <c r="T284" s="6"/>
      <c r="U284" s="6"/>
      <c r="V284" s="6"/>
      <c r="W284" s="6"/>
      <c r="X284" s="6"/>
      <c r="Y284" s="6"/>
      <c r="Z284" s="13"/>
      <c r="AA284" s="6"/>
      <c r="AB284" s="6"/>
      <c r="AC284" s="6"/>
      <c r="AD284" s="6"/>
      <c r="AE284" s="6"/>
      <c r="AF284" s="6"/>
      <c r="AG284" s="6"/>
      <c r="AH284" s="6"/>
      <c r="AI284" s="6"/>
      <c r="AJ284" s="6"/>
      <c r="AK284" s="13"/>
      <c r="AL284" s="6"/>
      <c r="AM284" s="6"/>
      <c r="AN284" s="6"/>
      <c r="AO284" s="6"/>
      <c r="AP284" s="6"/>
      <c r="AQ284" s="6"/>
      <c r="AR284" s="6"/>
      <c r="AS284" s="6"/>
      <c r="AT284" s="6"/>
      <c r="AU284" s="6"/>
      <c r="AV284" s="6"/>
      <c r="AW284" s="6"/>
      <c r="AX284" s="13"/>
      <c r="AY284" s="6"/>
      <c r="AZ284" s="6"/>
      <c r="BA284" s="6"/>
      <c r="BB284" s="6"/>
      <c r="BC284" s="6"/>
      <c r="BD284" s="6"/>
      <c r="BE284" s="6"/>
      <c r="BF284" s="6"/>
      <c r="BG284" s="6"/>
      <c r="BH284" s="6"/>
      <c r="BI284" s="6"/>
      <c r="BJ284" s="6"/>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c r="CW284" s="7"/>
      <c r="CX284" s="7"/>
      <c r="CY284" s="7"/>
      <c r="CZ284" s="7"/>
      <c r="DA284" s="7"/>
      <c r="DB284" s="7"/>
      <c r="DC284" s="7"/>
      <c r="DD284" s="7"/>
      <c r="DE284" s="7"/>
      <c r="DF284" s="7"/>
      <c r="DG284" s="7"/>
      <c r="DH284" s="7"/>
      <c r="DI284" s="7"/>
      <c r="DJ284" s="7"/>
      <c r="DK284" s="7"/>
      <c r="DL284" s="7"/>
      <c r="DM284" s="7"/>
      <c r="DN284" s="7"/>
      <c r="DO284" s="7"/>
      <c r="DP284" s="7"/>
      <c r="DQ284" s="7"/>
    </row>
    <row r="285" spans="1:121" x14ac:dyDescent="0.25">
      <c r="A285" s="6"/>
      <c r="B285" s="6"/>
      <c r="C285" s="6"/>
      <c r="D285" s="6"/>
      <c r="E285" s="6"/>
      <c r="F285" s="6"/>
      <c r="G285" s="13"/>
      <c r="H285" s="6"/>
      <c r="I285" s="6"/>
      <c r="J285" s="6"/>
      <c r="K285" s="6"/>
      <c r="L285" s="6"/>
      <c r="M285" s="6"/>
      <c r="N285" s="6"/>
      <c r="O285" s="6"/>
      <c r="P285" s="6"/>
      <c r="Q285" s="13"/>
      <c r="R285" s="6"/>
      <c r="S285" s="6"/>
      <c r="T285" s="6"/>
      <c r="U285" s="6"/>
      <c r="V285" s="6"/>
      <c r="W285" s="6"/>
      <c r="X285" s="6"/>
      <c r="Y285" s="6"/>
      <c r="Z285" s="13"/>
      <c r="AA285" s="6"/>
      <c r="AB285" s="6"/>
      <c r="AC285" s="6"/>
      <c r="AD285" s="6"/>
      <c r="AE285" s="6"/>
      <c r="AF285" s="6"/>
      <c r="AG285" s="6"/>
      <c r="AH285" s="6"/>
      <c r="AI285" s="6"/>
      <c r="AJ285" s="6"/>
      <c r="AK285" s="13"/>
      <c r="AL285" s="6"/>
      <c r="AM285" s="6"/>
      <c r="AN285" s="6"/>
      <c r="AO285" s="6"/>
      <c r="AP285" s="6"/>
      <c r="AQ285" s="6"/>
      <c r="AR285" s="6"/>
      <c r="AS285" s="6"/>
      <c r="AT285" s="6"/>
      <c r="AU285" s="6"/>
      <c r="AV285" s="6"/>
      <c r="AW285" s="6"/>
      <c r="AX285" s="13"/>
      <c r="AY285" s="6"/>
      <c r="AZ285" s="6"/>
      <c r="BA285" s="6"/>
      <c r="BB285" s="6"/>
      <c r="BC285" s="6"/>
      <c r="BD285" s="6"/>
      <c r="BE285" s="6"/>
      <c r="BF285" s="6"/>
      <c r="BG285" s="6"/>
      <c r="BH285" s="6"/>
      <c r="BI285" s="6"/>
      <c r="BJ285" s="6"/>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c r="DB285" s="7"/>
      <c r="DC285" s="7"/>
      <c r="DD285" s="7"/>
      <c r="DE285" s="7"/>
      <c r="DF285" s="7"/>
      <c r="DG285" s="7"/>
      <c r="DH285" s="7"/>
      <c r="DI285" s="7"/>
      <c r="DJ285" s="7"/>
      <c r="DK285" s="7"/>
      <c r="DL285" s="7"/>
      <c r="DM285" s="7"/>
      <c r="DN285" s="7"/>
      <c r="DO285" s="7"/>
      <c r="DP285" s="7"/>
      <c r="DQ285" s="7"/>
    </row>
  </sheetData>
  <sheetProtection formatCells="0" formatColumns="0" formatRows="0" insertColumns="0" insertRows="0" insertHyperlinks="0" deleteColumns="0" deleteRows="0" sort="0" autoFilter="0" pivotTables="0"/>
  <mergeCells count="2">
    <mergeCell ref="A1:AK1"/>
    <mergeCell ref="AE14:AH14"/>
  </mergeCells>
  <phoneticPr fontId="6" type="noConversion"/>
  <pageMargins left="0.25" right="0.25"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B83A-2946-4FC2-A755-9C6D9F8D542D}">
  <sheetPr>
    <tabColor rgb="FF00B050"/>
  </sheetPr>
  <dimension ref="B1:I24"/>
  <sheetViews>
    <sheetView showGridLines="0" zoomScaleNormal="100" workbookViewId="0">
      <selection activeCell="H14" sqref="H14"/>
    </sheetView>
  </sheetViews>
  <sheetFormatPr defaultColWidth="9.140625" defaultRowHeight="15.75" x14ac:dyDescent="0.25"/>
  <cols>
    <col min="1" max="1" width="5.42578125" style="5" customWidth="1"/>
    <col min="2" max="2" width="46" style="5" customWidth="1"/>
    <col min="3" max="3" width="17.5703125" style="5" bestFit="1" customWidth="1"/>
    <col min="4" max="4" width="5.140625" style="5" customWidth="1"/>
    <col min="5" max="5" width="3.42578125" style="5" customWidth="1"/>
    <col min="6" max="6" width="4.7109375" style="5" customWidth="1"/>
    <col min="7" max="7" width="51.5703125" style="5" bestFit="1" customWidth="1"/>
    <col min="8" max="8" width="16.140625" style="5" customWidth="1"/>
    <col min="9" max="9" width="41.28515625" style="8" customWidth="1"/>
    <col min="10" max="16384" width="9.140625" style="5"/>
  </cols>
  <sheetData>
    <row r="1" spans="2:9" ht="21" x14ac:dyDescent="0.35">
      <c r="B1" s="20" t="s">
        <v>9</v>
      </c>
    </row>
    <row r="2" spans="2:9" ht="21" x14ac:dyDescent="0.35">
      <c r="B2" s="19"/>
    </row>
    <row r="3" spans="2:9" ht="18.75" x14ac:dyDescent="0.3">
      <c r="B3" s="15" t="s">
        <v>8</v>
      </c>
      <c r="C3" s="1" t="s">
        <v>5</v>
      </c>
      <c r="D3" s="2"/>
      <c r="E3" s="3"/>
      <c r="F3" s="2"/>
      <c r="G3" s="4" t="s">
        <v>0</v>
      </c>
    </row>
    <row r="4" spans="2:9" ht="18.75" x14ac:dyDescent="0.3">
      <c r="B4" s="31" t="str">
        <f>'1. Manager Page'!B20</f>
        <v>Available Booking Rooms</v>
      </c>
      <c r="C4" s="93">
        <f>ROUND(H20*(1+H21),0)</f>
        <v>482</v>
      </c>
      <c r="D4" s="33"/>
      <c r="E4" s="36"/>
      <c r="F4" s="33"/>
      <c r="G4" s="1" t="s">
        <v>1</v>
      </c>
      <c r="H4" s="1" t="s">
        <v>5</v>
      </c>
    </row>
    <row r="5" spans="2:9" ht="21" customHeight="1" x14ac:dyDescent="0.3">
      <c r="B5" s="31" t="str">
        <f>'1. Manager Page'!B21</f>
        <v>Accepted Online Reservations</v>
      </c>
      <c r="C5" s="93">
        <f ca="1">IF(H5&gt;C4,C4,H5)</f>
        <v>482</v>
      </c>
      <c r="D5" s="33"/>
      <c r="E5" s="36"/>
      <c r="F5" s="33"/>
      <c r="G5" s="32" t="str">
        <f>'1. Manager Page'!B3</f>
        <v>Daily Online Reservations</v>
      </c>
      <c r="H5" s="37">
        <f ca="1">IF(H13='2. Probability Distributions'!$D$10,'2. Probability Distributions'!$D$15,'2. Probability Distributions'!$D$16)</f>
        <v>581</v>
      </c>
      <c r="I5" s="9" t="s">
        <v>101</v>
      </c>
    </row>
    <row r="6" spans="2:9" ht="21" customHeight="1" x14ac:dyDescent="0.3">
      <c r="B6" s="31" t="str">
        <f>'1. Manager Page'!B22</f>
        <v>Available Walk-ins Rooms</v>
      </c>
      <c r="C6" s="94">
        <f ca="1">IF(C5&lt;C4,C4-C5,0)</f>
        <v>0</v>
      </c>
      <c r="D6" s="33"/>
      <c r="E6" s="36"/>
      <c r="F6" s="33"/>
      <c r="G6" s="32" t="str">
        <f>'1. Manager Page'!B4</f>
        <v>Walk-in Guests</v>
      </c>
      <c r="H6" s="37">
        <f ca="1">'2. Probability Distributions'!$N$11</f>
        <v>39</v>
      </c>
      <c r="I6" s="9" t="s">
        <v>102</v>
      </c>
    </row>
    <row r="7" spans="2:9" ht="21" customHeight="1" x14ac:dyDescent="0.3">
      <c r="B7" s="31" t="str">
        <f>'1. Manager Page'!B23</f>
        <v>Accepted Walk-in Guests</v>
      </c>
      <c r="C7" s="94">
        <f ca="1">IF(H6&gt;C6,C6,H6)</f>
        <v>0</v>
      </c>
      <c r="D7" s="33"/>
      <c r="E7" s="36"/>
      <c r="F7" s="33"/>
      <c r="G7" s="32" t="str">
        <f>'1. Manager Page'!B5</f>
        <v>Late Cancellations</v>
      </c>
      <c r="H7" s="37" cm="1">
        <f t="array" aca="1" ref="H7" ca="1">_xlfn.XLOOKUP(1,('2. Probability Distributions'!T10:T13='3. Model'!H13)*('2. Probability Distributions'!U10:U13='3. Model'!H14),'2. Probability Distributions'!X10:X13)</f>
        <v>22</v>
      </c>
      <c r="I7" s="9" t="s">
        <v>108</v>
      </c>
    </row>
    <row r="8" spans="2:9" ht="21" customHeight="1" x14ac:dyDescent="0.3">
      <c r="B8" s="31" t="str">
        <f>'1. Manager Page'!B24</f>
        <v>Total Accepted Bookings</v>
      </c>
      <c r="C8" s="94">
        <f ca="1">C5+C7</f>
        <v>482</v>
      </c>
      <c r="D8" s="33"/>
      <c r="E8" s="36"/>
      <c r="F8" s="33"/>
      <c r="G8" s="32" t="str">
        <f>'1. Manager Page'!B6</f>
        <v>Daily Miscellaneous Expenses</v>
      </c>
      <c r="H8" s="89">
        <f ca="1">'2. Probability Distributions'!$AD$14</f>
        <v>4455.9271526153043</v>
      </c>
      <c r="I8" s="9" t="s">
        <v>109</v>
      </c>
    </row>
    <row r="9" spans="2:9" ht="21" customHeight="1" x14ac:dyDescent="0.3">
      <c r="B9" s="31" t="str">
        <f>'1. Manager Page'!B25</f>
        <v>Total Arriving Guests</v>
      </c>
      <c r="C9" s="94">
        <f ca="1">C8-H7</f>
        <v>460</v>
      </c>
      <c r="D9" s="33"/>
      <c r="E9" s="36"/>
      <c r="F9" s="33"/>
      <c r="G9" s="33"/>
      <c r="H9" s="33"/>
    </row>
    <row r="10" spans="2:9" ht="21" customHeight="1" x14ac:dyDescent="0.3">
      <c r="B10" s="31" t="str">
        <f>'1. Manager Page'!B26</f>
        <v>Occupied Rooms</v>
      </c>
      <c r="C10" s="94">
        <f ca="1">IF(C9&gt;H20,H20,C9)</f>
        <v>450</v>
      </c>
      <c r="D10" s="33"/>
      <c r="E10" s="36"/>
      <c r="F10" s="33"/>
      <c r="G10" s="33"/>
      <c r="H10" s="33"/>
    </row>
    <row r="11" spans="2:9" ht="21" customHeight="1" x14ac:dyDescent="0.3">
      <c r="B11" s="31" t="str">
        <f>'1. Manager Page'!B27</f>
        <v>Overbooked Guests</v>
      </c>
      <c r="C11" s="94">
        <f ca="1">IF(C9&gt;H20,C9-H20,0)</f>
        <v>10</v>
      </c>
      <c r="D11" s="33"/>
      <c r="E11" s="36"/>
      <c r="F11" s="33"/>
      <c r="G11" s="33"/>
      <c r="H11" s="33"/>
    </row>
    <row r="12" spans="2:9" ht="21" customHeight="1" x14ac:dyDescent="0.3">
      <c r="B12" s="31" t="str">
        <f>'1. Manager Page'!B28</f>
        <v>Daily Sales Revenue</v>
      </c>
      <c r="C12" s="92">
        <f ca="1">C10*H13</f>
        <v>224550</v>
      </c>
      <c r="D12" s="33"/>
      <c r="E12" s="36"/>
      <c r="F12" s="33"/>
      <c r="G12" s="1" t="s">
        <v>2</v>
      </c>
      <c r="H12" s="1" t="s">
        <v>5</v>
      </c>
    </row>
    <row r="13" spans="2:9" ht="21" customHeight="1" x14ac:dyDescent="0.3">
      <c r="B13" s="31" t="str">
        <f>'1. Manager Page'!B29</f>
        <v>Total Late Cancellation Fee Revenue</v>
      </c>
      <c r="C13" s="92">
        <f ca="1">H7*H14</f>
        <v>3300</v>
      </c>
      <c r="D13" s="33"/>
      <c r="E13" s="36"/>
      <c r="F13" s="33"/>
      <c r="G13" s="16" t="str">
        <f>'1. Manager Page'!B9</f>
        <v>Room Price</v>
      </c>
      <c r="H13" s="38">
        <v>499</v>
      </c>
    </row>
    <row r="14" spans="2:9" ht="21" customHeight="1" x14ac:dyDescent="0.3">
      <c r="B14" s="31" t="str">
        <f>'1. Manager Page'!B30</f>
        <v>Total Overbooking Compensation Cost</v>
      </c>
      <c r="C14" s="92">
        <f ca="1">C11*H13*H23</f>
        <v>4990</v>
      </c>
      <c r="D14" s="33"/>
      <c r="E14" s="36"/>
      <c r="F14" s="33"/>
      <c r="G14" s="16" t="str">
        <f>'1. Manager Page'!B10</f>
        <v>Late Cancellation Fee</v>
      </c>
      <c r="H14" s="38">
        <v>150</v>
      </c>
    </row>
    <row r="15" spans="2:9" ht="21" customHeight="1" x14ac:dyDescent="0.3">
      <c r="B15" s="31" t="str">
        <f>'1. Manager Page'!B31</f>
        <v>Total Housekeeping Cost</v>
      </c>
      <c r="C15" s="95">
        <f ca="1">H22*C10</f>
        <v>45000</v>
      </c>
      <c r="D15" s="33"/>
      <c r="E15" s="36"/>
      <c r="F15" s="33"/>
      <c r="G15" s="33"/>
      <c r="H15" s="33"/>
    </row>
    <row r="16" spans="2:9" ht="21" customHeight="1" x14ac:dyDescent="0.3">
      <c r="B16" s="31" t="str">
        <f>'1. Manager Page'!B32</f>
        <v>Total Daily Cost</v>
      </c>
      <c r="C16" s="95">
        <f ca="1">H24+C15+C14</f>
        <v>69990</v>
      </c>
      <c r="D16" s="33"/>
      <c r="E16" s="36"/>
      <c r="F16" s="33"/>
      <c r="G16" s="33"/>
      <c r="H16" s="33"/>
    </row>
    <row r="17" spans="2:9" ht="21" customHeight="1" x14ac:dyDescent="0.3">
      <c r="B17" s="33"/>
      <c r="C17" s="33"/>
      <c r="D17" s="33"/>
      <c r="E17" s="36"/>
      <c r="F17" s="33"/>
      <c r="G17" s="33"/>
      <c r="H17" s="33"/>
    </row>
    <row r="18" spans="2:9" ht="21" customHeight="1" x14ac:dyDescent="0.3">
      <c r="B18" s="33"/>
      <c r="C18" s="33"/>
      <c r="D18" s="33"/>
      <c r="E18" s="36"/>
      <c r="F18" s="33"/>
      <c r="G18" s="33"/>
      <c r="H18" s="33"/>
    </row>
    <row r="19" spans="2:9" ht="21" customHeight="1" x14ac:dyDescent="0.3">
      <c r="B19" s="1" t="s">
        <v>4</v>
      </c>
      <c r="C19" s="33"/>
      <c r="D19" s="33"/>
      <c r="E19" s="36"/>
      <c r="F19" s="33"/>
      <c r="G19" s="1" t="s">
        <v>3</v>
      </c>
      <c r="H19" s="1" t="s">
        <v>5</v>
      </c>
    </row>
    <row r="20" spans="2:9" ht="21" customHeight="1" x14ac:dyDescent="0.3">
      <c r="B20" s="18" t="str">
        <f>'1. Manager Page'!B35</f>
        <v>Daily Profit</v>
      </c>
      <c r="C20" s="96">
        <f ca="1">C12+C13-C16</f>
        <v>157860</v>
      </c>
      <c r="D20" s="33"/>
      <c r="E20" s="36"/>
      <c r="F20" s="33"/>
      <c r="G20" s="17" t="str">
        <f>'1. Manager Page'!B13</f>
        <v>Room Capacity</v>
      </c>
      <c r="H20" s="35">
        <v>450</v>
      </c>
    </row>
    <row r="21" spans="2:9" ht="21" customHeight="1" x14ac:dyDescent="0.3">
      <c r="B21" s="18" t="str">
        <f>'1. Manager Page'!B36</f>
        <v>Sold Out Status</v>
      </c>
      <c r="C21" s="34" t="str">
        <f ca="1">IF(H20&gt;C10,"No","Yes")</f>
        <v>Yes</v>
      </c>
      <c r="D21" s="33"/>
      <c r="E21" s="36"/>
      <c r="F21" s="33"/>
      <c r="G21" s="17" t="str">
        <f>'1. Manager Page'!B14</f>
        <v>Overbooking Rate</v>
      </c>
      <c r="H21" s="90">
        <v>7.0000000000000007E-2</v>
      </c>
    </row>
    <row r="22" spans="2:9" ht="21" customHeight="1" x14ac:dyDescent="0.3">
      <c r="B22" s="18" t="str">
        <f>'1. Manager Page'!B37</f>
        <v>Compensation Required Status</v>
      </c>
      <c r="C22" s="34" t="str">
        <f ca="1">IF(C14&gt;0,"Yes","No")</f>
        <v>Yes</v>
      </c>
      <c r="D22" s="33"/>
      <c r="E22" s="36"/>
      <c r="F22" s="33"/>
      <c r="G22" s="17" t="str">
        <f>'1. Manager Page'!B15</f>
        <v>Housekeeping Cost per Room</v>
      </c>
      <c r="H22" s="91">
        <v>100</v>
      </c>
    </row>
    <row r="23" spans="2:9" ht="21" customHeight="1" x14ac:dyDescent="0.3">
      <c r="B23" s="18" t="str">
        <f>'1. Manager Page'!B38</f>
        <v>Occupancy Rate</v>
      </c>
      <c r="C23" s="97">
        <f ca="1">C10/H20</f>
        <v>1</v>
      </c>
      <c r="D23" s="33"/>
      <c r="E23" s="33"/>
      <c r="F23" s="33"/>
      <c r="G23" s="17" t="str">
        <f>'1. Manager Page'!B16</f>
        <v>Compensation Cost Rule</v>
      </c>
      <c r="H23" s="90">
        <v>1</v>
      </c>
      <c r="I23" s="8" t="s">
        <v>110</v>
      </c>
    </row>
    <row r="24" spans="2:9" ht="18.75" x14ac:dyDescent="0.3">
      <c r="G24" s="17" t="str">
        <f>'1. Manager Page'!B17</f>
        <v>Daily Fixed Operating Cost</v>
      </c>
      <c r="H24" s="91">
        <v>20000</v>
      </c>
    </row>
  </sheetData>
  <sheetProtection formatCells="0" formatColumns="0" formatRows="0" insertColumns="0" insertRows="0" insertHyperlinks="0" deleteColumns="0" deleteRows="0" sort="0" autoFilter="0" pivotTables="0"/>
  <scenarios current="0" sqref="C14 C6">
    <scenario name="Reduce cost of on-boarding" locked="1" count="1" user="David Stewart" comment="Created by David Stewart on 16/08/2019">
      <inputCells r="H16" val="35"/>
    </scenario>
  </scenarios>
  <phoneticPr fontId="6" type="noConversion"/>
  <dataValidations count="2">
    <dataValidation type="list" allowBlank="1" showInputMessage="1" showErrorMessage="1" sqref="H11" xr:uid="{A290E62F-B74A-449F-AF7A-A86236C56F36}">
      <formula1>"250, 275"</formula1>
    </dataValidation>
    <dataValidation type="list" allowBlank="1" showInputMessage="1" showErrorMessage="1" sqref="H12" xr:uid="{649FE333-9061-4F18-B4DC-76673BFDD72E}">
      <formula1>"5%, 10%"</formula1>
    </dataValidation>
  </dataValidations>
  <pageMargins left="0.25" right="0.25" top="0.75" bottom="0.75" header="0.3" footer="0.3"/>
  <pageSetup paperSize="9"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576A6FF-DA03-4DA3-B326-6FD06F5A65B2}">
          <x14:formula1>
            <xm:f>'2. Probability Distributions'!$D$10:$D$11</xm:f>
          </x14:formula1>
          <xm:sqref>H13</xm:sqref>
        </x14:dataValidation>
        <x14:dataValidation type="list" allowBlank="1" showInputMessage="1" showErrorMessage="1" xr:uid="{43B89B5B-4288-4A45-8B56-7EE410C10528}">
          <x14:formula1>
            <xm:f>'2. Probability Distributions'!$W$7:$W$8</xm:f>
          </x14:formula1>
          <xm:sqref>H14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138E-2490-47A1-B541-B74387492900}">
  <sheetPr>
    <tabColor rgb="FF00B0F0"/>
  </sheetPr>
  <dimension ref="A1:BH1004"/>
  <sheetViews>
    <sheetView topLeftCell="AO52" zoomScale="85" zoomScaleNormal="85" workbookViewId="0">
      <selection activeCell="F3" sqref="F3"/>
    </sheetView>
  </sheetViews>
  <sheetFormatPr defaultColWidth="8.85546875" defaultRowHeight="15.75" x14ac:dyDescent="0.25"/>
  <cols>
    <col min="1" max="1" width="23.85546875" customWidth="1"/>
    <col min="2" max="2" width="25.5703125" style="5" bestFit="1" customWidth="1"/>
    <col min="3" max="3" width="15.28515625" style="5" bestFit="1" customWidth="1"/>
    <col min="4" max="4" width="18.42578125" style="5" bestFit="1" customWidth="1"/>
    <col min="5" max="5" width="29.7109375" style="5" bestFit="1" customWidth="1"/>
    <col min="6" max="6" width="16.7109375" style="5" bestFit="1" customWidth="1"/>
    <col min="7" max="7" width="19.42578125" style="5" bestFit="1" customWidth="1"/>
    <col min="8" max="8" width="20.140625" style="5" bestFit="1" customWidth="1"/>
    <col min="9" max="9" width="16.85546875" style="5" customWidth="1"/>
    <col min="10" max="10" width="14.28515625" style="5" bestFit="1" customWidth="1"/>
    <col min="11" max="11" width="15.28515625" style="5" bestFit="1" customWidth="1"/>
    <col min="12" max="12" width="30.140625" style="5" bestFit="1" customWidth="1"/>
    <col min="13" max="13" width="16.140625" style="5" bestFit="1" customWidth="1"/>
    <col min="14" max="15" width="8.85546875" style="5"/>
    <col min="16" max="16" width="24.42578125" style="5" bestFit="1" customWidth="1"/>
    <col min="17" max="17" width="24.42578125" style="5" customWidth="1"/>
    <col min="18" max="18" width="26.140625" style="5" bestFit="1" customWidth="1"/>
    <col min="19" max="19" width="22" style="5" bestFit="1" customWidth="1"/>
    <col min="20" max="20" width="17.42578125" style="5" bestFit="1" customWidth="1"/>
    <col min="21" max="21" width="22.28515625" style="5" bestFit="1" customWidth="1"/>
    <col min="22" max="23" width="8.85546875" style="5"/>
    <col min="24" max="24" width="3.85546875" style="14" customWidth="1"/>
    <col min="25" max="25" width="18.42578125" bestFit="1" customWidth="1"/>
    <col min="26" max="26" width="25.5703125" bestFit="1" customWidth="1"/>
    <col min="27" max="27" width="15.28515625" bestFit="1" customWidth="1"/>
    <col min="28" max="28" width="18.42578125" bestFit="1" customWidth="1"/>
    <col min="29" max="29" width="29.7109375" style="138" bestFit="1" customWidth="1"/>
    <col min="30" max="30" width="16.7109375" bestFit="1" customWidth="1"/>
    <col min="31" max="31" width="19.42578125" bestFit="1" customWidth="1"/>
    <col min="32" max="32" width="20.140625" style="138" bestFit="1" customWidth="1"/>
    <col min="33" max="33" width="16" style="138" bestFit="1" customWidth="1"/>
    <col min="34" max="34" width="14" style="138" bestFit="1" customWidth="1"/>
    <col min="35" max="35" width="15.28515625" bestFit="1" customWidth="1"/>
    <col min="36" max="36" width="30.140625" bestFit="1" customWidth="1"/>
    <col min="37" max="37" width="16.140625" style="144" bestFit="1" customWidth="1"/>
    <col min="40" max="40" width="22.85546875" bestFit="1" customWidth="1"/>
    <col min="41" max="41" width="24.42578125" bestFit="1" customWidth="1"/>
    <col min="42" max="42" width="26.140625" bestFit="1" customWidth="1"/>
    <col min="43" max="43" width="22" bestFit="1" customWidth="1"/>
    <col min="44" max="44" width="17.42578125" bestFit="1" customWidth="1"/>
    <col min="45" max="45" width="22.28515625" bestFit="1" customWidth="1"/>
    <col min="60" max="60" width="2.5703125" customWidth="1"/>
  </cols>
  <sheetData>
    <row r="1" spans="1:60" ht="18.75" x14ac:dyDescent="0.3">
      <c r="A1" s="21" t="s">
        <v>111</v>
      </c>
      <c r="B1" s="21"/>
      <c r="C1" s="6"/>
      <c r="D1" s="6"/>
      <c r="E1" s="6"/>
      <c r="F1" s="6"/>
      <c r="G1" s="6"/>
      <c r="H1" s="41" t="s">
        <v>19</v>
      </c>
      <c r="I1" s="6">
        <f>'3. Model'!H13</f>
        <v>499</v>
      </c>
      <c r="J1" s="6"/>
      <c r="K1" s="6"/>
      <c r="L1" s="6"/>
      <c r="M1" s="6"/>
      <c r="N1" s="6"/>
      <c r="O1" s="6"/>
      <c r="P1" s="6"/>
      <c r="Q1" s="6"/>
      <c r="R1" s="6"/>
      <c r="S1" s="6"/>
      <c r="T1" s="6"/>
      <c r="U1" s="6"/>
      <c r="V1" s="6"/>
      <c r="W1" s="6"/>
      <c r="X1" s="12"/>
      <c r="Y1" s="21" t="s">
        <v>112</v>
      </c>
      <c r="Z1" s="6"/>
      <c r="AA1" s="6"/>
      <c r="AB1" s="6"/>
      <c r="AC1" s="130"/>
      <c r="AD1" s="6"/>
      <c r="AE1" s="6"/>
      <c r="AF1" s="130"/>
      <c r="AG1" s="130"/>
      <c r="AH1" s="130"/>
      <c r="AI1" s="6"/>
      <c r="AJ1" s="6"/>
      <c r="AK1" s="127"/>
      <c r="AL1" s="6"/>
      <c r="AM1" s="6"/>
      <c r="AN1" s="6"/>
      <c r="AO1" s="6"/>
      <c r="AP1" s="6"/>
      <c r="AQ1" s="6"/>
      <c r="AR1" s="6"/>
      <c r="AS1" s="6"/>
      <c r="AT1" s="6"/>
      <c r="AU1" s="6"/>
      <c r="AV1" s="6"/>
      <c r="AW1" s="6"/>
      <c r="AX1" s="6"/>
      <c r="AY1" s="6"/>
      <c r="AZ1" s="6"/>
      <c r="BA1" s="6"/>
      <c r="BB1" s="6"/>
      <c r="BC1" s="6"/>
      <c r="BD1" s="6"/>
      <c r="BE1" s="6"/>
      <c r="BF1" s="6"/>
      <c r="BG1" s="6"/>
      <c r="BH1" s="12"/>
    </row>
    <row r="2" spans="1:60" ht="18.75" customHeight="1" x14ac:dyDescent="0.25">
      <c r="B2" s="6"/>
      <c r="C2" s="6"/>
      <c r="D2" s="6"/>
      <c r="E2" s="6"/>
      <c r="F2" s="6"/>
      <c r="G2" s="6"/>
      <c r="H2" s="6"/>
      <c r="I2" s="6"/>
      <c r="J2" s="6"/>
      <c r="K2" s="6"/>
      <c r="L2" s="6"/>
      <c r="M2" s="6"/>
      <c r="N2" s="6"/>
      <c r="O2" s="6"/>
      <c r="P2" s="6"/>
      <c r="Q2" s="6"/>
      <c r="R2" s="6"/>
      <c r="S2" s="6"/>
      <c r="T2" s="6"/>
      <c r="U2" s="6"/>
      <c r="V2" s="6"/>
      <c r="W2" s="6"/>
      <c r="X2" s="12"/>
      <c r="Y2" s="6"/>
      <c r="Z2" s="6"/>
      <c r="AA2" s="6"/>
      <c r="AB2" s="6"/>
      <c r="AC2" s="130"/>
      <c r="AD2" s="6"/>
      <c r="AE2" s="6"/>
      <c r="AF2" s="130"/>
      <c r="AG2" s="130"/>
      <c r="AH2" s="130"/>
      <c r="AI2" s="6"/>
      <c r="AJ2" s="6"/>
      <c r="AK2" s="127"/>
      <c r="AL2" s="6"/>
      <c r="AM2" s="6"/>
      <c r="AN2" s="6"/>
      <c r="AO2" s="6"/>
      <c r="AP2" s="6"/>
      <c r="AQ2" s="6"/>
      <c r="AR2" s="6"/>
      <c r="AS2" s="6"/>
      <c r="AT2" s="6"/>
      <c r="AU2" s="6"/>
      <c r="AV2" s="6"/>
      <c r="AW2" s="6"/>
      <c r="AX2" s="6"/>
      <c r="AY2" s="6"/>
      <c r="AZ2" s="6"/>
      <c r="BA2" s="6"/>
      <c r="BB2" s="6"/>
      <c r="BC2" s="6"/>
      <c r="BD2" s="6"/>
      <c r="BE2" s="6"/>
      <c r="BF2" s="6"/>
      <c r="BG2" s="6"/>
      <c r="BH2" s="22"/>
    </row>
    <row r="3" spans="1:60" ht="22.5" customHeight="1" x14ac:dyDescent="0.25">
      <c r="A3" s="98" t="s">
        <v>119</v>
      </c>
      <c r="B3" s="99" t="s">
        <v>12</v>
      </c>
      <c r="C3" s="99" t="s">
        <v>13</v>
      </c>
      <c r="D3" s="99" t="s">
        <v>15</v>
      </c>
      <c r="E3" s="99" t="s">
        <v>17</v>
      </c>
      <c r="F3" s="100" t="s">
        <v>46</v>
      </c>
      <c r="G3" s="100" t="s">
        <v>49</v>
      </c>
      <c r="H3" s="100" t="s">
        <v>52</v>
      </c>
      <c r="I3" s="100" t="s">
        <v>113</v>
      </c>
      <c r="J3" s="42" t="s">
        <v>67</v>
      </c>
      <c r="K3" s="42" t="s">
        <v>68</v>
      </c>
      <c r="L3" s="42" t="s">
        <v>71</v>
      </c>
      <c r="M3" s="42" t="s">
        <v>64</v>
      </c>
      <c r="N3" s="6"/>
      <c r="O3" s="6"/>
      <c r="P3" s="100" t="s">
        <v>122</v>
      </c>
      <c r="Q3" s="100" t="s">
        <v>114</v>
      </c>
      <c r="R3" s="100" t="s">
        <v>115</v>
      </c>
      <c r="S3" s="100" t="s">
        <v>116</v>
      </c>
      <c r="T3" s="42" t="s">
        <v>117</v>
      </c>
      <c r="U3" s="42" t="s">
        <v>118</v>
      </c>
      <c r="V3" s="6"/>
      <c r="W3" s="6"/>
      <c r="X3" s="12"/>
      <c r="Y3" s="98" t="s">
        <v>119</v>
      </c>
      <c r="Z3" s="99" t="s">
        <v>12</v>
      </c>
      <c r="AA3" s="99" t="s">
        <v>13</v>
      </c>
      <c r="AB3" s="99" t="s">
        <v>15</v>
      </c>
      <c r="AC3" s="135" t="s">
        <v>17</v>
      </c>
      <c r="AD3" s="100" t="s">
        <v>46</v>
      </c>
      <c r="AE3" s="100" t="s">
        <v>49</v>
      </c>
      <c r="AF3" s="133" t="s">
        <v>52</v>
      </c>
      <c r="AG3" s="133" t="s">
        <v>113</v>
      </c>
      <c r="AH3" s="131" t="s">
        <v>67</v>
      </c>
      <c r="AI3" s="42" t="s">
        <v>68</v>
      </c>
      <c r="AJ3" s="42" t="s">
        <v>71</v>
      </c>
      <c r="AK3" s="128" t="s">
        <v>64</v>
      </c>
      <c r="AL3" s="6"/>
      <c r="AM3" s="6"/>
      <c r="AN3" s="100" t="s">
        <v>122</v>
      </c>
      <c r="AO3" s="100" t="s">
        <v>114</v>
      </c>
      <c r="AP3" s="100" t="s">
        <v>115</v>
      </c>
      <c r="AQ3" s="100" t="s">
        <v>116</v>
      </c>
      <c r="AR3" s="42" t="s">
        <v>117</v>
      </c>
      <c r="AS3" s="42" t="s">
        <v>118</v>
      </c>
      <c r="AT3" s="6"/>
      <c r="AU3" s="6"/>
      <c r="AV3" s="6"/>
      <c r="AW3" s="6"/>
      <c r="AX3" s="6"/>
      <c r="AY3" s="6"/>
      <c r="AZ3" s="6"/>
      <c r="BA3" s="6"/>
      <c r="BB3" s="6"/>
      <c r="BC3" s="6"/>
      <c r="BD3" s="6"/>
      <c r="BE3" s="6"/>
      <c r="BF3" s="6"/>
      <c r="BG3" s="6"/>
      <c r="BH3" s="12"/>
    </row>
    <row r="4" spans="1:60" ht="16.5" customHeight="1" x14ac:dyDescent="0.25">
      <c r="A4" s="101"/>
      <c r="B4" s="102">
        <f ca="1">'3. Model'!H5</f>
        <v>581</v>
      </c>
      <c r="C4" s="102">
        <f ca="1">'3. Model'!H6</f>
        <v>39</v>
      </c>
      <c r="D4" s="102">
        <f ca="1">'3. Model'!H7</f>
        <v>22</v>
      </c>
      <c r="E4" s="105">
        <f ca="1">'3. Model'!H8</f>
        <v>4455.9271526153043</v>
      </c>
      <c r="F4" s="102">
        <f ca="1">'3. Model'!C10</f>
        <v>450</v>
      </c>
      <c r="G4" s="102">
        <f ca="1">'3. Model'!C11</f>
        <v>10</v>
      </c>
      <c r="H4" s="105">
        <f ca="1">'3. Model'!C12</f>
        <v>224550</v>
      </c>
      <c r="I4" s="105">
        <f ca="1">'3. Model'!C16</f>
        <v>69990</v>
      </c>
      <c r="J4" s="105">
        <f ca="1">'3. Model'!C20</f>
        <v>157860</v>
      </c>
      <c r="K4" s="102" t="str">
        <f ca="1">'3. Model'!C21</f>
        <v>Yes</v>
      </c>
      <c r="L4" s="102" t="str">
        <f ca="1">'3. Model'!C22</f>
        <v>Yes</v>
      </c>
      <c r="M4" s="106">
        <f ca="1">'3. Model'!C23</f>
        <v>1</v>
      </c>
      <c r="N4" s="10"/>
      <c r="O4" s="10"/>
      <c r="P4" s="102"/>
      <c r="Q4" s="102"/>
      <c r="R4" s="136"/>
      <c r="S4" s="136"/>
      <c r="T4" s="136"/>
      <c r="U4" s="106"/>
      <c r="V4" s="10"/>
      <c r="W4" s="6"/>
      <c r="X4" s="12"/>
      <c r="Y4" s="101"/>
      <c r="Z4" s="123">
        <f ca="1">'3. Model'!H5</f>
        <v>581</v>
      </c>
      <c r="AA4" s="102">
        <f ca="1">'3. Model'!H6</f>
        <v>39</v>
      </c>
      <c r="AB4" s="102">
        <f ca="1">'3. Model'!H7</f>
        <v>22</v>
      </c>
      <c r="AC4" s="136">
        <f ca="1">'3. Model'!H8</f>
        <v>4455.9271526153043</v>
      </c>
      <c r="AD4" s="102">
        <f ca="1">'3. Model'!C10</f>
        <v>450</v>
      </c>
      <c r="AE4" s="102">
        <f ca="1">'3. Model'!C11</f>
        <v>10</v>
      </c>
      <c r="AF4" s="136">
        <f ca="1">'3. Model'!C12</f>
        <v>224550</v>
      </c>
      <c r="AG4" s="136">
        <f ca="1">'3. Model'!C16</f>
        <v>69990</v>
      </c>
      <c r="AH4" s="136">
        <f ca="1">'3. Model'!C20</f>
        <v>157860</v>
      </c>
      <c r="AI4" s="102" t="str">
        <f ca="1">'3. Model'!C21</f>
        <v>Yes</v>
      </c>
      <c r="AJ4" s="102" t="str">
        <f ca="1">'3. Model'!C22</f>
        <v>Yes</v>
      </c>
      <c r="AK4" s="140">
        <f ca="1">'3. Model'!C23</f>
        <v>1</v>
      </c>
      <c r="AL4" s="10"/>
      <c r="AM4" s="10"/>
      <c r="AN4" s="102"/>
      <c r="AO4" s="102"/>
      <c r="AP4" s="136"/>
      <c r="AQ4" s="136"/>
      <c r="AR4" s="136"/>
      <c r="AS4" s="106"/>
      <c r="AT4" s="10"/>
      <c r="AU4" s="10"/>
      <c r="AV4" s="10"/>
      <c r="AW4" s="10"/>
      <c r="AX4" s="10"/>
      <c r="AY4" s="10"/>
      <c r="AZ4" s="10"/>
      <c r="BA4" s="10"/>
      <c r="BB4" s="10"/>
      <c r="BC4" s="10"/>
      <c r="BD4" s="10"/>
      <c r="BE4" s="10"/>
      <c r="BF4" s="10"/>
      <c r="BG4" s="6"/>
      <c r="BH4" s="12"/>
    </row>
    <row r="5" spans="1:60" x14ac:dyDescent="0.25">
      <c r="A5" s="103">
        <v>1</v>
      </c>
      <c r="B5" s="112">
        <f t="dataTable" ref="B5:M1004" dt2D="0" dtr="0" r1="C1" ca="1"/>
        <v>590</v>
      </c>
      <c r="C5" s="112">
        <v>36</v>
      </c>
      <c r="D5" s="112">
        <v>21</v>
      </c>
      <c r="E5" s="113">
        <v>2922.2157667566566</v>
      </c>
      <c r="F5" s="112">
        <v>450</v>
      </c>
      <c r="G5" s="112">
        <v>11</v>
      </c>
      <c r="H5" s="113">
        <v>224550</v>
      </c>
      <c r="I5" s="113">
        <v>70489</v>
      </c>
      <c r="J5" s="113">
        <v>157211</v>
      </c>
      <c r="K5" s="112" t="str">
        <v>Yes</v>
      </c>
      <c r="L5" s="112" t="str">
        <v>Yes</v>
      </c>
      <c r="M5" s="118">
        <v>1</v>
      </c>
      <c r="N5" s="6"/>
      <c r="O5" s="6"/>
      <c r="P5" s="104">
        <f>AVERAGE(F$5:F5)</f>
        <v>450</v>
      </c>
      <c r="Q5" s="104">
        <f>AVERAGE(G$5:G5)</f>
        <v>11</v>
      </c>
      <c r="R5" s="122">
        <f>AVERAGE(H$5:H5)</f>
        <v>224550</v>
      </c>
      <c r="S5" s="122">
        <f>AVERAGE(I$5:I5)</f>
        <v>70489</v>
      </c>
      <c r="T5" s="122">
        <f>AVERAGE(J$5:J5)</f>
        <v>157211</v>
      </c>
      <c r="U5" s="121">
        <f>AVERAGE($M$5:M5)</f>
        <v>1</v>
      </c>
      <c r="V5" s="6"/>
      <c r="W5" s="10"/>
      <c r="X5" s="12"/>
      <c r="Y5" s="103">
        <v>1</v>
      </c>
      <c r="Z5" s="7">
        <f t="dataTable" ref="Z5:AK1004" dt2D="0" dtr="0" r1="AE1" ca="1"/>
        <v>547</v>
      </c>
      <c r="AA5" s="7">
        <v>26</v>
      </c>
      <c r="AB5" s="7">
        <v>25</v>
      </c>
      <c r="AC5" s="111">
        <v>3442.4996133451859</v>
      </c>
      <c r="AD5" s="7">
        <v>450</v>
      </c>
      <c r="AE5" s="7">
        <v>7</v>
      </c>
      <c r="AF5" s="111">
        <v>224550</v>
      </c>
      <c r="AG5" s="111">
        <v>68493</v>
      </c>
      <c r="AH5" s="111">
        <v>159807</v>
      </c>
      <c r="AI5" s="7" t="str">
        <v>Yes</v>
      </c>
      <c r="AJ5" s="7" t="str">
        <v>Yes</v>
      </c>
      <c r="AK5" s="141">
        <v>1</v>
      </c>
      <c r="AL5" s="6"/>
      <c r="AM5" s="6"/>
      <c r="AN5" s="104">
        <f>AVERAGE(AD$5:AD5)</f>
        <v>450</v>
      </c>
      <c r="AO5" s="104">
        <f>AVERAGE(AE$5:AE5)</f>
        <v>7</v>
      </c>
      <c r="AP5" s="122">
        <f>AVERAGE(AF$5:AF5)</f>
        <v>224550</v>
      </c>
      <c r="AQ5" s="122">
        <f>AVERAGE(AG$5:AG5)</f>
        <v>68493</v>
      </c>
      <c r="AR5" s="122">
        <f>AVERAGE(AH$5:AH5)</f>
        <v>159807</v>
      </c>
      <c r="AS5" s="121">
        <f>AVERAGE($AK$5:AK5)</f>
        <v>1</v>
      </c>
      <c r="AT5" s="6"/>
      <c r="AU5" s="6"/>
      <c r="AV5" s="6"/>
      <c r="AW5" s="6"/>
      <c r="AX5" s="6"/>
      <c r="AY5" s="6"/>
      <c r="AZ5" s="6"/>
      <c r="BA5" s="6"/>
      <c r="BB5" s="6"/>
      <c r="BC5" s="6"/>
      <c r="BD5" s="6"/>
      <c r="BE5" s="6"/>
      <c r="BF5" s="6"/>
      <c r="BG5" s="10"/>
      <c r="BH5" s="12"/>
    </row>
    <row r="6" spans="1:60" x14ac:dyDescent="0.25">
      <c r="A6" s="103">
        <v>2</v>
      </c>
      <c r="B6" s="112">
        <v>582</v>
      </c>
      <c r="C6" s="112">
        <v>30</v>
      </c>
      <c r="D6" s="112">
        <v>32</v>
      </c>
      <c r="E6" s="113">
        <v>3596.9159093138287</v>
      </c>
      <c r="F6" s="112">
        <v>450</v>
      </c>
      <c r="G6" s="112">
        <v>0</v>
      </c>
      <c r="H6" s="113">
        <v>224550</v>
      </c>
      <c r="I6" s="113">
        <v>65000</v>
      </c>
      <c r="J6" s="113">
        <v>164350</v>
      </c>
      <c r="K6" s="112" t="str">
        <v>Yes</v>
      </c>
      <c r="L6" s="112" t="str">
        <v>No</v>
      </c>
      <c r="M6" s="118">
        <v>1</v>
      </c>
      <c r="N6" s="6"/>
      <c r="O6" s="6"/>
      <c r="P6" s="104">
        <f>AVERAGE(F$5:F6)</f>
        <v>450</v>
      </c>
      <c r="Q6" s="104">
        <f>AVERAGE(G$5:G6)</f>
        <v>5.5</v>
      </c>
      <c r="R6" s="122">
        <f>AVERAGE(H$5:H6)</f>
        <v>224550</v>
      </c>
      <c r="S6" s="122">
        <f>AVERAGE(I$5:I6)</f>
        <v>67744.5</v>
      </c>
      <c r="T6" s="122">
        <f>AVERAGE(J$5:J6)</f>
        <v>160780.5</v>
      </c>
      <c r="U6" s="121">
        <f>AVERAGE($M$5:M6)</f>
        <v>1</v>
      </c>
      <c r="V6" s="6"/>
      <c r="W6" s="10"/>
      <c r="X6" s="22"/>
      <c r="Y6" s="103">
        <v>2</v>
      </c>
      <c r="Z6" s="7">
        <v>548</v>
      </c>
      <c r="AA6" s="103">
        <v>34</v>
      </c>
      <c r="AB6" s="103">
        <v>22</v>
      </c>
      <c r="AC6" s="137">
        <v>3601.2929514185262</v>
      </c>
      <c r="AD6" s="103">
        <v>450</v>
      </c>
      <c r="AE6" s="103">
        <v>10</v>
      </c>
      <c r="AF6" s="137">
        <v>224550</v>
      </c>
      <c r="AG6" s="137">
        <v>69990</v>
      </c>
      <c r="AH6" s="137">
        <v>157860</v>
      </c>
      <c r="AI6" s="103" t="str">
        <v>Yes</v>
      </c>
      <c r="AJ6" s="103" t="str">
        <v>Yes</v>
      </c>
      <c r="AK6" s="142">
        <v>1</v>
      </c>
      <c r="AN6" s="104">
        <f>AVERAGE(AD$5:AD6)</f>
        <v>450</v>
      </c>
      <c r="AO6" s="104">
        <f>AVERAGE(AE$5:AE6)</f>
        <v>8.5</v>
      </c>
      <c r="AP6" s="122">
        <f>AVERAGE(AF$5:AF6)</f>
        <v>224550</v>
      </c>
      <c r="AQ6" s="122">
        <f>AVERAGE(AG$5:AG6)</f>
        <v>69241.5</v>
      </c>
      <c r="AR6" s="122">
        <f>AVERAGE(AH$5:AH6)</f>
        <v>158833.5</v>
      </c>
      <c r="AS6" s="121">
        <f>AVERAGE($AK$5:AK6)</f>
        <v>1</v>
      </c>
      <c r="BH6" s="22"/>
    </row>
    <row r="7" spans="1:60" x14ac:dyDescent="0.25">
      <c r="A7" s="103">
        <v>3</v>
      </c>
      <c r="B7" s="112">
        <v>490</v>
      </c>
      <c r="C7" s="112">
        <v>37</v>
      </c>
      <c r="D7" s="112">
        <v>25</v>
      </c>
      <c r="E7" s="113">
        <v>2814.7386048245644</v>
      </c>
      <c r="F7" s="112">
        <v>450</v>
      </c>
      <c r="G7" s="112">
        <v>7</v>
      </c>
      <c r="H7" s="113">
        <v>224550</v>
      </c>
      <c r="I7" s="113">
        <v>68493</v>
      </c>
      <c r="J7" s="113">
        <v>159807</v>
      </c>
      <c r="K7" s="112" t="str">
        <v>Yes</v>
      </c>
      <c r="L7" s="112" t="str">
        <v>Yes</v>
      </c>
      <c r="M7" s="118">
        <v>1</v>
      </c>
      <c r="N7" s="6"/>
      <c r="O7" s="6"/>
      <c r="P7" s="104">
        <f>AVERAGE(F$5:F7)</f>
        <v>450</v>
      </c>
      <c r="Q7" s="104">
        <f>AVERAGE(G$5:G7)</f>
        <v>6</v>
      </c>
      <c r="R7" s="122">
        <f>AVERAGE(H$5:H7)</f>
        <v>224550</v>
      </c>
      <c r="S7" s="122">
        <f>AVERAGE(I$5:I7)</f>
        <v>67994</v>
      </c>
      <c r="T7" s="122">
        <f>AVERAGE(J$5:J7)</f>
        <v>160456</v>
      </c>
      <c r="U7" s="121">
        <f>AVERAGE($M$5:M7)</f>
        <v>1</v>
      </c>
      <c r="V7" s="6"/>
      <c r="W7" s="6"/>
      <c r="X7" s="22"/>
      <c r="Y7" s="103">
        <v>3</v>
      </c>
      <c r="Z7" s="7">
        <v>561</v>
      </c>
      <c r="AA7" s="7">
        <v>48</v>
      </c>
      <c r="AB7" s="7">
        <v>24</v>
      </c>
      <c r="AC7" s="111">
        <v>2214.5626351377059</v>
      </c>
      <c r="AD7" s="7">
        <v>450</v>
      </c>
      <c r="AE7" s="7">
        <v>8</v>
      </c>
      <c r="AF7" s="111">
        <v>224550</v>
      </c>
      <c r="AG7" s="111">
        <v>68992</v>
      </c>
      <c r="AH7" s="111">
        <v>159158</v>
      </c>
      <c r="AI7" s="7" t="str">
        <v>Yes</v>
      </c>
      <c r="AJ7" s="7" t="str">
        <v>Yes</v>
      </c>
      <c r="AK7" s="141">
        <v>1</v>
      </c>
      <c r="AL7" s="6"/>
      <c r="AM7" s="6"/>
      <c r="AN7" s="104">
        <f>AVERAGE(AD$5:AD7)</f>
        <v>450</v>
      </c>
      <c r="AO7" s="104">
        <f>AVERAGE(AE$5:AE7)</f>
        <v>8.3333333333333339</v>
      </c>
      <c r="AP7" s="122">
        <f>AVERAGE(AF$5:AF7)</f>
        <v>224550</v>
      </c>
      <c r="AQ7" s="122">
        <f>AVERAGE(AG$5:AG7)</f>
        <v>69158.333333333328</v>
      </c>
      <c r="AR7" s="122">
        <f>AVERAGE(AH$5:AH7)</f>
        <v>158941.66666666666</v>
      </c>
      <c r="AS7" s="121">
        <f>AVERAGE($AK$5:AK7)</f>
        <v>1</v>
      </c>
      <c r="AT7" s="6"/>
      <c r="AU7" s="6"/>
      <c r="AV7" s="6"/>
      <c r="AW7" s="6"/>
      <c r="AX7" s="6"/>
      <c r="AY7" s="6"/>
      <c r="AZ7" s="6"/>
      <c r="BA7" s="6"/>
      <c r="BB7" s="6"/>
      <c r="BC7" s="6"/>
      <c r="BD7" s="6"/>
      <c r="BE7" s="6"/>
      <c r="BF7" s="6"/>
      <c r="BG7" s="6"/>
      <c r="BH7" s="22"/>
    </row>
    <row r="8" spans="1:60" x14ac:dyDescent="0.25">
      <c r="A8" s="103">
        <v>4</v>
      </c>
      <c r="B8" s="112">
        <v>518</v>
      </c>
      <c r="C8" s="112">
        <v>36</v>
      </c>
      <c r="D8" s="112">
        <v>24</v>
      </c>
      <c r="E8" s="113">
        <v>2572.9399314114285</v>
      </c>
      <c r="F8" s="112">
        <v>450</v>
      </c>
      <c r="G8" s="112">
        <v>8</v>
      </c>
      <c r="H8" s="113">
        <v>224550</v>
      </c>
      <c r="I8" s="113">
        <v>68992</v>
      </c>
      <c r="J8" s="113">
        <v>159158</v>
      </c>
      <c r="K8" s="112" t="str">
        <v>Yes</v>
      </c>
      <c r="L8" s="112" t="str">
        <v>Yes</v>
      </c>
      <c r="M8" s="118">
        <v>1</v>
      </c>
      <c r="N8" s="6"/>
      <c r="O8" s="6"/>
      <c r="P8" s="104">
        <f>AVERAGE(F$5:F8)</f>
        <v>450</v>
      </c>
      <c r="Q8" s="104">
        <f>AVERAGE(G$5:G8)</f>
        <v>6.5</v>
      </c>
      <c r="R8" s="122">
        <f>AVERAGE(H$5:H8)</f>
        <v>224550</v>
      </c>
      <c r="S8" s="122">
        <f>AVERAGE(I$5:I8)</f>
        <v>68243.5</v>
      </c>
      <c r="T8" s="122">
        <f>AVERAGE(J$5:J8)</f>
        <v>160131.5</v>
      </c>
      <c r="U8" s="121">
        <f>AVERAGE($M$5:M8)</f>
        <v>1</v>
      </c>
      <c r="V8" s="6"/>
      <c r="W8" s="6"/>
      <c r="X8" s="22"/>
      <c r="Y8" s="103">
        <v>4</v>
      </c>
      <c r="Z8" s="7">
        <v>561</v>
      </c>
      <c r="AA8" s="104">
        <v>34</v>
      </c>
      <c r="AB8" s="104">
        <v>32</v>
      </c>
      <c r="AC8" s="122">
        <v>4540.9140837370742</v>
      </c>
      <c r="AD8" s="104">
        <v>450</v>
      </c>
      <c r="AE8" s="104">
        <v>0</v>
      </c>
      <c r="AF8" s="122">
        <v>224550</v>
      </c>
      <c r="AG8" s="122">
        <v>65000</v>
      </c>
      <c r="AH8" s="122">
        <v>164350</v>
      </c>
      <c r="AI8" s="104" t="str">
        <v>Yes</v>
      </c>
      <c r="AJ8" s="104" t="str">
        <v>No</v>
      </c>
      <c r="AK8" s="143">
        <v>1</v>
      </c>
      <c r="AL8" s="10"/>
      <c r="AM8" s="10"/>
      <c r="AN8" s="104">
        <f>AVERAGE(AD$5:AD8)</f>
        <v>450</v>
      </c>
      <c r="AO8" s="104">
        <f>AVERAGE(AE$5:AE8)</f>
        <v>6.25</v>
      </c>
      <c r="AP8" s="122">
        <f>AVERAGE(AF$5:AF8)</f>
        <v>224550</v>
      </c>
      <c r="AQ8" s="122">
        <f>AVERAGE(AG$5:AG8)</f>
        <v>68118.75</v>
      </c>
      <c r="AR8" s="122">
        <f>AVERAGE(AH$5:AH8)</f>
        <v>160293.75</v>
      </c>
      <c r="AS8" s="121">
        <f>AVERAGE($AK$5:AK8)</f>
        <v>1</v>
      </c>
      <c r="AT8" s="10"/>
      <c r="AU8" s="10"/>
      <c r="AV8" s="10"/>
      <c r="AW8" s="10"/>
      <c r="AX8" s="10"/>
      <c r="AY8" s="10"/>
      <c r="AZ8" s="10"/>
      <c r="BA8" s="10"/>
      <c r="BB8" s="10"/>
      <c r="BC8" s="10"/>
      <c r="BD8" s="10"/>
      <c r="BE8" s="10"/>
      <c r="BF8" s="10"/>
      <c r="BG8" s="6"/>
      <c r="BH8" s="22"/>
    </row>
    <row r="9" spans="1:60" x14ac:dyDescent="0.25">
      <c r="A9" s="103">
        <v>5</v>
      </c>
      <c r="B9" s="114">
        <v>535</v>
      </c>
      <c r="C9" s="114">
        <v>39</v>
      </c>
      <c r="D9" s="114">
        <v>27</v>
      </c>
      <c r="E9" s="115">
        <v>3148.1815784050996</v>
      </c>
      <c r="F9" s="114">
        <v>450</v>
      </c>
      <c r="G9" s="114">
        <v>5</v>
      </c>
      <c r="H9" s="115">
        <v>224550</v>
      </c>
      <c r="I9" s="115">
        <v>67495</v>
      </c>
      <c r="J9" s="115">
        <v>161105</v>
      </c>
      <c r="K9" s="114" t="str">
        <v>Yes</v>
      </c>
      <c r="L9" s="114" t="str">
        <v>Yes</v>
      </c>
      <c r="M9" s="119">
        <v>1</v>
      </c>
      <c r="N9" s="11"/>
      <c r="O9" s="11"/>
      <c r="P9" s="104">
        <f>AVERAGE(F$5:F9)</f>
        <v>450</v>
      </c>
      <c r="Q9" s="104">
        <f>AVERAGE(G$5:G9)</f>
        <v>6.2</v>
      </c>
      <c r="R9" s="122">
        <f>AVERAGE(H$5:H9)</f>
        <v>224550</v>
      </c>
      <c r="S9" s="122">
        <f>AVERAGE(I$5:I9)</f>
        <v>68093.8</v>
      </c>
      <c r="T9" s="122">
        <f>AVERAGE(J$5:J9)</f>
        <v>160326.20000000001</v>
      </c>
      <c r="U9" s="121">
        <f>AVERAGE($M$5:M9)</f>
        <v>1</v>
      </c>
      <c r="V9" s="11"/>
      <c r="W9" s="6"/>
      <c r="X9" s="23"/>
      <c r="Y9" s="103">
        <v>5</v>
      </c>
      <c r="Z9" s="7">
        <v>723</v>
      </c>
      <c r="AA9" s="7">
        <v>33</v>
      </c>
      <c r="AB9" s="7">
        <v>44</v>
      </c>
      <c r="AC9" s="111">
        <v>3311.6409209867452</v>
      </c>
      <c r="AD9" s="7">
        <v>438</v>
      </c>
      <c r="AE9" s="7">
        <v>0</v>
      </c>
      <c r="AF9" s="111">
        <v>218562</v>
      </c>
      <c r="AG9" s="111">
        <v>63800</v>
      </c>
      <c r="AH9" s="111">
        <v>161362</v>
      </c>
      <c r="AI9" s="7" t="str">
        <v>No</v>
      </c>
      <c r="AJ9" s="7" t="str">
        <v>No</v>
      </c>
      <c r="AK9" s="141">
        <v>0.97333333333333338</v>
      </c>
      <c r="AL9" s="6"/>
      <c r="AM9" s="6"/>
      <c r="AN9" s="104">
        <f>AVERAGE(AD$5:AD9)</f>
        <v>447.6</v>
      </c>
      <c r="AO9" s="104">
        <f>AVERAGE(AE$5:AE9)</f>
        <v>5</v>
      </c>
      <c r="AP9" s="122">
        <f>AVERAGE(AF$5:AF9)</f>
        <v>223352.4</v>
      </c>
      <c r="AQ9" s="122">
        <f>AVERAGE(AG$5:AG9)</f>
        <v>67255</v>
      </c>
      <c r="AR9" s="122">
        <f>AVERAGE(AH$5:AH9)</f>
        <v>160507.4</v>
      </c>
      <c r="AS9" s="121">
        <f>AVERAGE($AK$5:AK9)</f>
        <v>0.9946666666666667</v>
      </c>
      <c r="AT9" s="6"/>
      <c r="AU9" s="6"/>
      <c r="AV9" s="6"/>
      <c r="AW9" s="6"/>
      <c r="AX9" s="6"/>
      <c r="AY9" s="6"/>
      <c r="AZ9" s="6"/>
      <c r="BA9" s="6"/>
      <c r="BB9" s="6"/>
      <c r="BC9" s="6"/>
      <c r="BD9" s="6"/>
      <c r="BE9" s="6"/>
      <c r="BF9" s="6"/>
      <c r="BG9" s="10"/>
      <c r="BH9" s="23"/>
    </row>
    <row r="10" spans="1:60" x14ac:dyDescent="0.25">
      <c r="A10" s="103">
        <v>6</v>
      </c>
      <c r="B10" s="114">
        <v>474</v>
      </c>
      <c r="C10" s="114">
        <v>31</v>
      </c>
      <c r="D10" s="114">
        <v>31</v>
      </c>
      <c r="E10" s="115">
        <v>3821.4417033628133</v>
      </c>
      <c r="F10" s="114">
        <v>450</v>
      </c>
      <c r="G10" s="114">
        <v>1</v>
      </c>
      <c r="H10" s="115">
        <v>224550</v>
      </c>
      <c r="I10" s="115">
        <v>65499</v>
      </c>
      <c r="J10" s="115">
        <v>163701</v>
      </c>
      <c r="K10" s="114" t="str">
        <v>Yes</v>
      </c>
      <c r="L10" s="114" t="str">
        <v>Yes</v>
      </c>
      <c r="M10" s="119">
        <v>1</v>
      </c>
      <c r="N10" s="11"/>
      <c r="O10" s="11"/>
      <c r="P10" s="104">
        <f>AVERAGE(F$5:F10)</f>
        <v>450</v>
      </c>
      <c r="Q10" s="104">
        <f>AVERAGE(G$5:G10)</f>
        <v>5.333333333333333</v>
      </c>
      <c r="R10" s="122">
        <f>AVERAGE(H$5:H10)</f>
        <v>224550</v>
      </c>
      <c r="S10" s="122">
        <f>AVERAGE(I$5:I10)</f>
        <v>67661.333333333328</v>
      </c>
      <c r="T10" s="122">
        <f>AVERAGE(J$5:J10)</f>
        <v>160888.66666666666</v>
      </c>
      <c r="U10" s="121">
        <f>AVERAGE($M$5:M10)</f>
        <v>1</v>
      </c>
      <c r="V10" s="11"/>
      <c r="W10" s="6"/>
      <c r="X10" s="23"/>
      <c r="Y10" s="103">
        <v>6</v>
      </c>
      <c r="Z10" s="7">
        <v>499</v>
      </c>
      <c r="AA10" s="103">
        <v>40</v>
      </c>
      <c r="AB10" s="103">
        <v>34</v>
      </c>
      <c r="AC10" s="137">
        <v>2959.5056152008906</v>
      </c>
      <c r="AD10" s="103">
        <v>448</v>
      </c>
      <c r="AE10" s="103">
        <v>0</v>
      </c>
      <c r="AF10" s="137">
        <v>223552</v>
      </c>
      <c r="AG10" s="137">
        <v>64800</v>
      </c>
      <c r="AH10" s="137">
        <v>163852</v>
      </c>
      <c r="AI10" s="103" t="str">
        <v>No</v>
      </c>
      <c r="AJ10" s="103" t="str">
        <v>No</v>
      </c>
      <c r="AK10" s="142">
        <v>0.99555555555555553</v>
      </c>
      <c r="AN10" s="104">
        <f>AVERAGE(AD$5:AD10)</f>
        <v>447.66666666666669</v>
      </c>
      <c r="AO10" s="104">
        <f>AVERAGE(AE$5:AE10)</f>
        <v>4.166666666666667</v>
      </c>
      <c r="AP10" s="122">
        <f>AVERAGE(AF$5:AF10)</f>
        <v>223385.66666666666</v>
      </c>
      <c r="AQ10" s="122">
        <f>AVERAGE(AG$5:AG10)</f>
        <v>66845.833333333328</v>
      </c>
      <c r="AR10" s="122">
        <f>AVERAGE(AH$5:AH10)</f>
        <v>161064.83333333334</v>
      </c>
      <c r="AS10" s="121">
        <f>AVERAGE($AK$5:AK10)</f>
        <v>0.99481481481481493</v>
      </c>
      <c r="BH10" s="23"/>
    </row>
    <row r="11" spans="1:60" x14ac:dyDescent="0.25">
      <c r="A11" s="103">
        <v>7</v>
      </c>
      <c r="B11" s="114">
        <v>562</v>
      </c>
      <c r="C11" s="114">
        <v>39</v>
      </c>
      <c r="D11" s="114">
        <v>19</v>
      </c>
      <c r="E11" s="115">
        <v>2202.3204018064994</v>
      </c>
      <c r="F11" s="114">
        <v>450</v>
      </c>
      <c r="G11" s="114">
        <v>13</v>
      </c>
      <c r="H11" s="115">
        <v>224550</v>
      </c>
      <c r="I11" s="115">
        <v>71487</v>
      </c>
      <c r="J11" s="115">
        <v>155913</v>
      </c>
      <c r="K11" s="114" t="str">
        <v>Yes</v>
      </c>
      <c r="L11" s="114" t="str">
        <v>Yes</v>
      </c>
      <c r="M11" s="119">
        <v>1</v>
      </c>
      <c r="N11" s="11"/>
      <c r="O11" s="11"/>
      <c r="P11" s="104">
        <f>AVERAGE(F$5:F11)</f>
        <v>450</v>
      </c>
      <c r="Q11" s="104">
        <f>AVERAGE(G$5:G11)</f>
        <v>6.4285714285714288</v>
      </c>
      <c r="R11" s="122">
        <f>AVERAGE(H$5:H11)</f>
        <v>224550</v>
      </c>
      <c r="S11" s="122">
        <f>AVERAGE(I$5:I11)</f>
        <v>68207.857142857145</v>
      </c>
      <c r="T11" s="122">
        <f>AVERAGE(J$5:J11)</f>
        <v>160177.85714285713</v>
      </c>
      <c r="U11" s="121">
        <f>AVERAGE($M$5:M11)</f>
        <v>1</v>
      </c>
      <c r="V11" s="11"/>
      <c r="W11" s="6"/>
      <c r="X11" s="23"/>
      <c r="Y11" s="103">
        <v>7</v>
      </c>
      <c r="Z11" s="7">
        <v>532</v>
      </c>
      <c r="AA11" s="7">
        <v>35</v>
      </c>
      <c r="AB11" s="7">
        <v>34</v>
      </c>
      <c r="AC11" s="111">
        <v>3062.8150461729238</v>
      </c>
      <c r="AD11" s="7">
        <v>448</v>
      </c>
      <c r="AE11" s="7">
        <v>0</v>
      </c>
      <c r="AF11" s="111">
        <v>223552</v>
      </c>
      <c r="AG11" s="111">
        <v>64800</v>
      </c>
      <c r="AH11" s="111">
        <v>163852</v>
      </c>
      <c r="AI11" s="7" t="str">
        <v>No</v>
      </c>
      <c r="AJ11" s="7" t="str">
        <v>No</v>
      </c>
      <c r="AK11" s="141">
        <v>0.99555555555555553</v>
      </c>
      <c r="AL11" s="6"/>
      <c r="AM11" s="6"/>
      <c r="AN11" s="104">
        <f>AVERAGE(AD$5:AD11)</f>
        <v>447.71428571428572</v>
      </c>
      <c r="AO11" s="104">
        <f>AVERAGE(AE$5:AE11)</f>
        <v>3.5714285714285716</v>
      </c>
      <c r="AP11" s="122">
        <f>AVERAGE(AF$5:AF11)</f>
        <v>223409.42857142858</v>
      </c>
      <c r="AQ11" s="122">
        <f>AVERAGE(AG$5:AG11)</f>
        <v>66553.571428571435</v>
      </c>
      <c r="AR11" s="122">
        <f>AVERAGE(AH$5:AH11)</f>
        <v>161463</v>
      </c>
      <c r="AS11" s="121">
        <f>AVERAGE($AK$5:AK11)</f>
        <v>0.99492063492063498</v>
      </c>
      <c r="AT11" s="6"/>
      <c r="AU11" s="6"/>
      <c r="AV11" s="6"/>
      <c r="AW11" s="6"/>
      <c r="AX11" s="6"/>
      <c r="AY11" s="6"/>
      <c r="AZ11" s="6"/>
      <c r="BA11" s="6"/>
      <c r="BB11" s="6"/>
      <c r="BC11" s="6"/>
      <c r="BD11" s="6"/>
      <c r="BE11" s="6"/>
      <c r="BF11" s="6"/>
      <c r="BG11" s="6"/>
      <c r="BH11" s="23"/>
    </row>
    <row r="12" spans="1:60" x14ac:dyDescent="0.25">
      <c r="A12" s="103">
        <v>8</v>
      </c>
      <c r="B12" s="112">
        <v>676</v>
      </c>
      <c r="C12" s="112">
        <v>34</v>
      </c>
      <c r="D12" s="112">
        <v>38</v>
      </c>
      <c r="E12" s="113">
        <v>2122.3806017451293</v>
      </c>
      <c r="F12" s="112">
        <v>444</v>
      </c>
      <c r="G12" s="112">
        <v>0</v>
      </c>
      <c r="H12" s="113">
        <v>221556</v>
      </c>
      <c r="I12" s="113">
        <v>64400</v>
      </c>
      <c r="J12" s="113">
        <v>162856</v>
      </c>
      <c r="K12" s="112" t="str">
        <v>No</v>
      </c>
      <c r="L12" s="112" t="str">
        <v>No</v>
      </c>
      <c r="M12" s="118">
        <v>0.98666666666666669</v>
      </c>
      <c r="N12" s="6"/>
      <c r="O12" s="6"/>
      <c r="P12" s="104">
        <f>AVERAGE(F$5:F12)</f>
        <v>449.25</v>
      </c>
      <c r="Q12" s="104">
        <f>AVERAGE(G$5:G12)</f>
        <v>5.625</v>
      </c>
      <c r="R12" s="122">
        <f>AVERAGE(H$5:H12)</f>
        <v>224175.75</v>
      </c>
      <c r="S12" s="122">
        <f>AVERAGE(I$5:I12)</f>
        <v>67731.875</v>
      </c>
      <c r="T12" s="122">
        <f>AVERAGE(J$5:J12)</f>
        <v>160512.625</v>
      </c>
      <c r="U12" s="121">
        <f>AVERAGE($M$5:M12)</f>
        <v>0.99833333333333329</v>
      </c>
      <c r="V12" s="6"/>
      <c r="W12" s="6"/>
      <c r="X12" s="22"/>
      <c r="Y12" s="103">
        <v>8</v>
      </c>
      <c r="Z12" s="7">
        <v>554</v>
      </c>
      <c r="AA12" s="104">
        <v>39</v>
      </c>
      <c r="AB12" s="104">
        <v>26</v>
      </c>
      <c r="AC12" s="122">
        <v>3671.2375391733722</v>
      </c>
      <c r="AD12" s="104">
        <v>450</v>
      </c>
      <c r="AE12" s="104">
        <v>6</v>
      </c>
      <c r="AF12" s="122">
        <v>224550</v>
      </c>
      <c r="AG12" s="122">
        <v>67994</v>
      </c>
      <c r="AH12" s="122">
        <v>160456</v>
      </c>
      <c r="AI12" s="104" t="str">
        <v>Yes</v>
      </c>
      <c r="AJ12" s="104" t="str">
        <v>Yes</v>
      </c>
      <c r="AK12" s="143">
        <v>1</v>
      </c>
      <c r="AL12" s="10"/>
      <c r="AM12" s="10"/>
      <c r="AN12" s="104">
        <f>AVERAGE(AD$5:AD12)</f>
        <v>448</v>
      </c>
      <c r="AO12" s="104">
        <f>AVERAGE(AE$5:AE12)</f>
        <v>3.875</v>
      </c>
      <c r="AP12" s="122">
        <f>AVERAGE(AF$5:AF12)</f>
        <v>223552</v>
      </c>
      <c r="AQ12" s="122">
        <f>AVERAGE(AG$5:AG12)</f>
        <v>66733.625</v>
      </c>
      <c r="AR12" s="122">
        <f>AVERAGE(AH$5:AH12)</f>
        <v>161337.125</v>
      </c>
      <c r="AS12" s="121">
        <f>AVERAGE($AK$5:AK12)</f>
        <v>0.99555555555555564</v>
      </c>
      <c r="AT12" s="10"/>
      <c r="AU12" s="10"/>
      <c r="AV12" s="10"/>
      <c r="AW12" s="10"/>
      <c r="AX12" s="10"/>
      <c r="AY12" s="10"/>
      <c r="AZ12" s="10"/>
      <c r="BA12" s="10"/>
      <c r="BB12" s="10"/>
      <c r="BC12" s="10"/>
      <c r="BD12" s="10"/>
      <c r="BE12" s="10"/>
      <c r="BF12" s="10"/>
      <c r="BG12" s="6"/>
      <c r="BH12" s="22"/>
    </row>
    <row r="13" spans="1:60" x14ac:dyDescent="0.25">
      <c r="A13" s="103">
        <v>9</v>
      </c>
      <c r="B13" s="112">
        <v>660</v>
      </c>
      <c r="C13" s="112">
        <v>48</v>
      </c>
      <c r="D13" s="112">
        <v>34</v>
      </c>
      <c r="E13" s="113">
        <v>2028.8299835364469</v>
      </c>
      <c r="F13" s="112">
        <v>448</v>
      </c>
      <c r="G13" s="112">
        <v>0</v>
      </c>
      <c r="H13" s="113">
        <v>223552</v>
      </c>
      <c r="I13" s="113">
        <v>64800</v>
      </c>
      <c r="J13" s="113">
        <v>163852</v>
      </c>
      <c r="K13" s="112" t="str">
        <v>No</v>
      </c>
      <c r="L13" s="112" t="str">
        <v>No</v>
      </c>
      <c r="M13" s="118">
        <v>0.99555555555555553</v>
      </c>
      <c r="N13" s="6"/>
      <c r="O13" s="6"/>
      <c r="P13" s="104">
        <f>AVERAGE(F$5:F13)</f>
        <v>449.11111111111109</v>
      </c>
      <c r="Q13" s="104">
        <f>AVERAGE(G$5:G13)</f>
        <v>5</v>
      </c>
      <c r="R13" s="122">
        <f>AVERAGE(H$5:H13)</f>
        <v>224106.44444444444</v>
      </c>
      <c r="S13" s="122">
        <f>AVERAGE(I$5:I13)</f>
        <v>67406.111111111109</v>
      </c>
      <c r="T13" s="122">
        <f>AVERAGE(J$5:J13)</f>
        <v>160883.66666666666</v>
      </c>
      <c r="U13" s="121">
        <f>AVERAGE($M$5:M13)</f>
        <v>0.99802469135802463</v>
      </c>
      <c r="V13" s="6"/>
      <c r="W13" s="6"/>
      <c r="X13" s="22"/>
      <c r="Y13" s="103">
        <v>9</v>
      </c>
      <c r="Z13" s="7">
        <v>608</v>
      </c>
      <c r="AA13" s="7">
        <v>38</v>
      </c>
      <c r="AB13" s="7">
        <v>32</v>
      </c>
      <c r="AC13" s="111">
        <v>4447.5715712906213</v>
      </c>
      <c r="AD13" s="7">
        <v>450</v>
      </c>
      <c r="AE13" s="7">
        <v>0</v>
      </c>
      <c r="AF13" s="111">
        <v>224550</v>
      </c>
      <c r="AG13" s="111">
        <v>65000</v>
      </c>
      <c r="AH13" s="111">
        <v>164350</v>
      </c>
      <c r="AI13" s="7" t="str">
        <v>Yes</v>
      </c>
      <c r="AJ13" s="7" t="str">
        <v>No</v>
      </c>
      <c r="AK13" s="141">
        <v>1</v>
      </c>
      <c r="AL13" s="6"/>
      <c r="AM13" s="6"/>
      <c r="AN13" s="104">
        <f>AVERAGE(AD$5:AD13)</f>
        <v>448.22222222222223</v>
      </c>
      <c r="AO13" s="104">
        <f>AVERAGE(AE$5:AE13)</f>
        <v>3.4444444444444446</v>
      </c>
      <c r="AP13" s="122">
        <f>AVERAGE(AF$5:AF13)</f>
        <v>223662.88888888888</v>
      </c>
      <c r="AQ13" s="122">
        <f>AVERAGE(AG$5:AG13)</f>
        <v>66541</v>
      </c>
      <c r="AR13" s="122">
        <f>AVERAGE(AH$5:AH13)</f>
        <v>161671.88888888888</v>
      </c>
      <c r="AS13" s="121">
        <f>AVERAGE($AK$5:AK13)</f>
        <v>0.99604938271604959</v>
      </c>
      <c r="AT13" s="6"/>
      <c r="AU13" s="6"/>
      <c r="AV13" s="6"/>
      <c r="AW13" s="6"/>
      <c r="AX13" s="6"/>
      <c r="AY13" s="6"/>
      <c r="AZ13" s="6"/>
      <c r="BA13" s="6"/>
      <c r="BB13" s="6"/>
      <c r="BC13" s="6"/>
      <c r="BD13" s="6"/>
      <c r="BE13" s="6"/>
      <c r="BF13" s="6"/>
      <c r="BG13" s="10"/>
      <c r="BH13" s="22"/>
    </row>
    <row r="14" spans="1:60" x14ac:dyDescent="0.25">
      <c r="A14" s="103">
        <v>10</v>
      </c>
      <c r="B14" s="112">
        <v>530</v>
      </c>
      <c r="C14" s="112">
        <v>46</v>
      </c>
      <c r="D14" s="112">
        <v>29</v>
      </c>
      <c r="E14" s="113">
        <v>4242.8658469440043</v>
      </c>
      <c r="F14" s="112">
        <v>450</v>
      </c>
      <c r="G14" s="112">
        <v>3</v>
      </c>
      <c r="H14" s="113">
        <v>224550</v>
      </c>
      <c r="I14" s="113">
        <v>66497</v>
      </c>
      <c r="J14" s="113">
        <v>162403</v>
      </c>
      <c r="K14" s="112" t="str">
        <v>Yes</v>
      </c>
      <c r="L14" s="112" t="str">
        <v>Yes</v>
      </c>
      <c r="M14" s="118">
        <v>1</v>
      </c>
      <c r="N14" s="6"/>
      <c r="O14" s="6"/>
      <c r="P14" s="104">
        <f>AVERAGE(F$5:F14)</f>
        <v>449.2</v>
      </c>
      <c r="Q14" s="104">
        <f>AVERAGE(G$5:G14)</f>
        <v>4.8</v>
      </c>
      <c r="R14" s="122">
        <f>AVERAGE(H$5:H14)</f>
        <v>224150.8</v>
      </c>
      <c r="S14" s="122">
        <f>AVERAGE(I$5:I14)</f>
        <v>67315.199999999997</v>
      </c>
      <c r="T14" s="122">
        <f>AVERAGE(J$5:J14)</f>
        <v>161035.6</v>
      </c>
      <c r="U14" s="121">
        <f>AVERAGE($M$5:M14)</f>
        <v>0.99822222222222212</v>
      </c>
      <c r="V14" s="6"/>
      <c r="W14" s="6"/>
      <c r="X14" s="22"/>
      <c r="Y14" s="103">
        <v>10</v>
      </c>
      <c r="Z14" s="7">
        <v>531</v>
      </c>
      <c r="AA14" s="103">
        <v>40</v>
      </c>
      <c r="AB14" s="103">
        <v>16</v>
      </c>
      <c r="AC14" s="137">
        <v>2771.8507777251757</v>
      </c>
      <c r="AD14" s="103">
        <v>450</v>
      </c>
      <c r="AE14" s="103">
        <v>16</v>
      </c>
      <c r="AF14" s="137">
        <v>224550</v>
      </c>
      <c r="AG14" s="137">
        <v>72984</v>
      </c>
      <c r="AH14" s="137">
        <v>153966</v>
      </c>
      <c r="AI14" s="103" t="str">
        <v>Yes</v>
      </c>
      <c r="AJ14" s="103" t="str">
        <v>Yes</v>
      </c>
      <c r="AK14" s="142">
        <v>1</v>
      </c>
      <c r="AN14" s="104">
        <f>AVERAGE(AD$5:AD14)</f>
        <v>448.4</v>
      </c>
      <c r="AO14" s="104">
        <f>AVERAGE(AE$5:AE14)</f>
        <v>4.7</v>
      </c>
      <c r="AP14" s="122">
        <f>AVERAGE(AF$5:AF14)</f>
        <v>223751.6</v>
      </c>
      <c r="AQ14" s="122">
        <f>AVERAGE(AG$5:AG14)</f>
        <v>67185.3</v>
      </c>
      <c r="AR14" s="122">
        <f>AVERAGE(AH$5:AH14)</f>
        <v>160901.29999999999</v>
      </c>
      <c r="AS14" s="121">
        <f>AVERAGE($AK$5:AK14)</f>
        <v>0.99644444444444458</v>
      </c>
      <c r="BH14" s="22"/>
    </row>
    <row r="15" spans="1:60" x14ac:dyDescent="0.25">
      <c r="A15" s="103">
        <v>11</v>
      </c>
      <c r="B15" s="112">
        <v>519</v>
      </c>
      <c r="C15" s="112">
        <v>32</v>
      </c>
      <c r="D15" s="112">
        <v>32</v>
      </c>
      <c r="E15" s="113">
        <v>2505.8860362544192</v>
      </c>
      <c r="F15" s="112">
        <v>450</v>
      </c>
      <c r="G15" s="112">
        <v>0</v>
      </c>
      <c r="H15" s="113">
        <v>224550</v>
      </c>
      <c r="I15" s="113">
        <v>65000</v>
      </c>
      <c r="J15" s="113">
        <v>164350</v>
      </c>
      <c r="K15" s="112" t="str">
        <v>Yes</v>
      </c>
      <c r="L15" s="112" t="str">
        <v>No</v>
      </c>
      <c r="M15" s="118">
        <v>1</v>
      </c>
      <c r="N15" s="6"/>
      <c r="O15" s="6"/>
      <c r="P15" s="104">
        <f>AVERAGE(F$5:F15)</f>
        <v>449.27272727272725</v>
      </c>
      <c r="Q15" s="104">
        <f>AVERAGE(G$5:G15)</f>
        <v>4.3636363636363633</v>
      </c>
      <c r="R15" s="122">
        <f>AVERAGE(H$5:H15)</f>
        <v>224187.09090909091</v>
      </c>
      <c r="S15" s="122">
        <f>AVERAGE(I$5:I15)</f>
        <v>67104.727272727279</v>
      </c>
      <c r="T15" s="122">
        <f>AVERAGE(J$5:J15)</f>
        <v>161336.90909090909</v>
      </c>
      <c r="U15" s="121">
        <f>AVERAGE($M$5:M15)</f>
        <v>0.99838383838383826</v>
      </c>
      <c r="V15" s="6"/>
      <c r="W15" s="6"/>
      <c r="X15" s="22"/>
      <c r="Y15" s="103">
        <v>11</v>
      </c>
      <c r="Z15" s="7">
        <v>573</v>
      </c>
      <c r="AA15" s="7">
        <v>43</v>
      </c>
      <c r="AB15" s="7">
        <v>24</v>
      </c>
      <c r="AC15" s="111">
        <v>4374.011662448911</v>
      </c>
      <c r="AD15" s="7">
        <v>450</v>
      </c>
      <c r="AE15" s="7">
        <v>8</v>
      </c>
      <c r="AF15" s="111">
        <v>224550</v>
      </c>
      <c r="AG15" s="111">
        <v>68992</v>
      </c>
      <c r="AH15" s="111">
        <v>159158</v>
      </c>
      <c r="AI15" s="7" t="str">
        <v>Yes</v>
      </c>
      <c r="AJ15" s="7" t="str">
        <v>Yes</v>
      </c>
      <c r="AK15" s="141">
        <v>1</v>
      </c>
      <c r="AL15" s="6"/>
      <c r="AM15" s="6"/>
      <c r="AN15" s="104">
        <f>AVERAGE(AD$5:AD15)</f>
        <v>448.54545454545456</v>
      </c>
      <c r="AO15" s="104">
        <f>AVERAGE(AE$5:AE15)</f>
        <v>5</v>
      </c>
      <c r="AP15" s="122">
        <f>AVERAGE(AF$5:AF15)</f>
        <v>223824.18181818182</v>
      </c>
      <c r="AQ15" s="122">
        <f>AVERAGE(AG$5:AG15)</f>
        <v>67349.545454545456</v>
      </c>
      <c r="AR15" s="122">
        <f>AVERAGE(AH$5:AH15)</f>
        <v>160742.81818181818</v>
      </c>
      <c r="AS15" s="121">
        <f>AVERAGE($AK$5:AK15)</f>
        <v>0.99676767676767686</v>
      </c>
      <c r="AT15" s="6"/>
      <c r="AU15" s="6"/>
      <c r="AV15" s="6"/>
      <c r="AW15" s="6"/>
      <c r="AX15" s="6"/>
      <c r="AY15" s="6"/>
      <c r="AZ15" s="6"/>
      <c r="BA15" s="6"/>
      <c r="BB15" s="6"/>
      <c r="BC15" s="6"/>
      <c r="BD15" s="6"/>
      <c r="BE15" s="6"/>
      <c r="BF15" s="6"/>
      <c r="BG15" s="6"/>
      <c r="BH15" s="22"/>
    </row>
    <row r="16" spans="1:60" x14ac:dyDescent="0.25">
      <c r="A16" s="103">
        <v>12</v>
      </c>
      <c r="B16" s="112">
        <v>561</v>
      </c>
      <c r="C16" s="112">
        <v>39</v>
      </c>
      <c r="D16" s="112">
        <v>29</v>
      </c>
      <c r="E16" s="113">
        <v>2735.7147795467554</v>
      </c>
      <c r="F16" s="112">
        <v>450</v>
      </c>
      <c r="G16" s="112">
        <v>3</v>
      </c>
      <c r="H16" s="113">
        <v>224550</v>
      </c>
      <c r="I16" s="113">
        <v>66497</v>
      </c>
      <c r="J16" s="113">
        <v>162403</v>
      </c>
      <c r="K16" s="112" t="str">
        <v>Yes</v>
      </c>
      <c r="L16" s="112" t="str">
        <v>Yes</v>
      </c>
      <c r="M16" s="118">
        <v>1</v>
      </c>
      <c r="N16" s="6"/>
      <c r="O16" s="6"/>
      <c r="P16" s="104">
        <f>AVERAGE(F$5:F16)</f>
        <v>449.33333333333331</v>
      </c>
      <c r="Q16" s="104">
        <f>AVERAGE(G$5:G16)</f>
        <v>4.25</v>
      </c>
      <c r="R16" s="122">
        <f>AVERAGE(H$5:H16)</f>
        <v>224217.33333333334</v>
      </c>
      <c r="S16" s="122">
        <f>AVERAGE(I$5:I16)</f>
        <v>67054.083333333328</v>
      </c>
      <c r="T16" s="122">
        <f>AVERAGE(J$5:J16)</f>
        <v>161425.75</v>
      </c>
      <c r="U16" s="121">
        <f>AVERAGE($M$5:M16)</f>
        <v>0.99851851851851847</v>
      </c>
      <c r="V16" s="6"/>
      <c r="W16" s="6"/>
      <c r="X16" s="22"/>
      <c r="Y16" s="103">
        <v>12</v>
      </c>
      <c r="Z16" s="7">
        <v>540</v>
      </c>
      <c r="AA16" s="104">
        <v>24</v>
      </c>
      <c r="AB16" s="104">
        <v>30</v>
      </c>
      <c r="AC16" s="122">
        <v>3479.5204407083302</v>
      </c>
      <c r="AD16" s="104">
        <v>450</v>
      </c>
      <c r="AE16" s="104">
        <v>2</v>
      </c>
      <c r="AF16" s="122">
        <v>224550</v>
      </c>
      <c r="AG16" s="122">
        <v>65998</v>
      </c>
      <c r="AH16" s="122">
        <v>163052</v>
      </c>
      <c r="AI16" s="104" t="str">
        <v>Yes</v>
      </c>
      <c r="AJ16" s="104" t="str">
        <v>Yes</v>
      </c>
      <c r="AK16" s="143">
        <v>1</v>
      </c>
      <c r="AL16" s="10"/>
      <c r="AM16" s="10"/>
      <c r="AN16" s="104">
        <f>AVERAGE(AD$5:AD16)</f>
        <v>448.66666666666669</v>
      </c>
      <c r="AO16" s="104">
        <f>AVERAGE(AE$5:AE16)</f>
        <v>4.75</v>
      </c>
      <c r="AP16" s="122">
        <f>AVERAGE(AF$5:AF16)</f>
        <v>223884.66666666666</v>
      </c>
      <c r="AQ16" s="122">
        <f>AVERAGE(AG$5:AG16)</f>
        <v>67236.916666666672</v>
      </c>
      <c r="AR16" s="122">
        <f>AVERAGE(AH$5:AH16)</f>
        <v>160935.25</v>
      </c>
      <c r="AS16" s="121">
        <f>AVERAGE($AK$5:AK16)</f>
        <v>0.99703703703703717</v>
      </c>
      <c r="AT16" s="10"/>
      <c r="AU16" s="10"/>
      <c r="AV16" s="10"/>
      <c r="AW16" s="10"/>
      <c r="AX16" s="10"/>
      <c r="AY16" s="10"/>
      <c r="AZ16" s="10"/>
      <c r="BA16" s="10"/>
      <c r="BB16" s="10"/>
      <c r="BC16" s="10"/>
      <c r="BD16" s="10"/>
      <c r="BE16" s="10"/>
      <c r="BF16" s="10"/>
      <c r="BG16" s="6"/>
      <c r="BH16" s="22"/>
    </row>
    <row r="17" spans="1:60" x14ac:dyDescent="0.25">
      <c r="A17" s="103">
        <v>13</v>
      </c>
      <c r="B17" s="112">
        <v>530</v>
      </c>
      <c r="C17" s="112">
        <v>38</v>
      </c>
      <c r="D17" s="112">
        <v>22</v>
      </c>
      <c r="E17" s="113">
        <v>4001.8356079037849</v>
      </c>
      <c r="F17" s="112">
        <v>450</v>
      </c>
      <c r="G17" s="112">
        <v>10</v>
      </c>
      <c r="H17" s="113">
        <v>224550</v>
      </c>
      <c r="I17" s="113">
        <v>69990</v>
      </c>
      <c r="J17" s="113">
        <v>157860</v>
      </c>
      <c r="K17" s="112" t="str">
        <v>Yes</v>
      </c>
      <c r="L17" s="112" t="str">
        <v>Yes</v>
      </c>
      <c r="M17" s="118">
        <v>1</v>
      </c>
      <c r="N17" s="6"/>
      <c r="O17" s="6"/>
      <c r="P17" s="104">
        <f>AVERAGE(F$5:F17)</f>
        <v>449.38461538461536</v>
      </c>
      <c r="Q17" s="104">
        <f>AVERAGE(G$5:G17)</f>
        <v>4.6923076923076925</v>
      </c>
      <c r="R17" s="122">
        <f>AVERAGE(H$5:H17)</f>
        <v>224242.92307692306</v>
      </c>
      <c r="S17" s="122">
        <f>AVERAGE(I$5:I17)</f>
        <v>67279.923076923078</v>
      </c>
      <c r="T17" s="122">
        <f>AVERAGE(J$5:J17)</f>
        <v>161151.46153846153</v>
      </c>
      <c r="U17" s="121">
        <f>AVERAGE($M$5:M17)</f>
        <v>0.9986324786324785</v>
      </c>
      <c r="V17" s="6"/>
      <c r="W17" s="6"/>
      <c r="X17" s="22"/>
      <c r="Y17" s="103">
        <v>13</v>
      </c>
      <c r="Z17" s="7">
        <v>602</v>
      </c>
      <c r="AA17" s="7">
        <v>36</v>
      </c>
      <c r="AB17" s="7">
        <v>29</v>
      </c>
      <c r="AC17" s="111">
        <v>2763.4870821093618</v>
      </c>
      <c r="AD17" s="7">
        <v>450</v>
      </c>
      <c r="AE17" s="7">
        <v>3</v>
      </c>
      <c r="AF17" s="111">
        <v>224550</v>
      </c>
      <c r="AG17" s="111">
        <v>66497</v>
      </c>
      <c r="AH17" s="111">
        <v>162403</v>
      </c>
      <c r="AI17" s="7" t="str">
        <v>Yes</v>
      </c>
      <c r="AJ17" s="7" t="str">
        <v>Yes</v>
      </c>
      <c r="AK17" s="141">
        <v>1</v>
      </c>
      <c r="AL17" s="6"/>
      <c r="AM17" s="6"/>
      <c r="AN17" s="104">
        <f>AVERAGE(AD$5:AD17)</f>
        <v>448.76923076923077</v>
      </c>
      <c r="AO17" s="104">
        <f>AVERAGE(AE$5:AE17)</f>
        <v>4.615384615384615</v>
      </c>
      <c r="AP17" s="122">
        <f>AVERAGE(AF$5:AF17)</f>
        <v>223935.84615384616</v>
      </c>
      <c r="AQ17" s="122">
        <f>AVERAGE(AG$5:AG17)</f>
        <v>67180</v>
      </c>
      <c r="AR17" s="122">
        <f>AVERAGE(AH$5:AH17)</f>
        <v>161048.15384615384</v>
      </c>
      <c r="AS17" s="121">
        <f>AVERAGE($AK$5:AK17)</f>
        <v>0.99726495726495734</v>
      </c>
      <c r="AT17" s="6"/>
      <c r="AU17" s="6"/>
      <c r="AV17" s="6"/>
      <c r="AW17" s="6"/>
      <c r="AX17" s="6"/>
      <c r="AY17" s="6"/>
      <c r="AZ17" s="6"/>
      <c r="BA17" s="6"/>
      <c r="BB17" s="6"/>
      <c r="BC17" s="6"/>
      <c r="BD17" s="6"/>
      <c r="BE17" s="6"/>
      <c r="BF17" s="6"/>
      <c r="BG17" s="10"/>
      <c r="BH17" s="22"/>
    </row>
    <row r="18" spans="1:60" x14ac:dyDescent="0.25">
      <c r="A18" s="103">
        <v>14</v>
      </c>
      <c r="B18" s="112">
        <v>613</v>
      </c>
      <c r="C18" s="112">
        <v>29</v>
      </c>
      <c r="D18" s="112">
        <v>30</v>
      </c>
      <c r="E18" s="113">
        <v>4403.2778675632817</v>
      </c>
      <c r="F18" s="112">
        <v>450</v>
      </c>
      <c r="G18" s="112">
        <v>2</v>
      </c>
      <c r="H18" s="113">
        <v>224550</v>
      </c>
      <c r="I18" s="113">
        <v>65998</v>
      </c>
      <c r="J18" s="113">
        <v>163052</v>
      </c>
      <c r="K18" s="112" t="str">
        <v>Yes</v>
      </c>
      <c r="L18" s="112" t="str">
        <v>Yes</v>
      </c>
      <c r="M18" s="118">
        <v>1</v>
      </c>
      <c r="N18" s="6"/>
      <c r="O18" s="6"/>
      <c r="P18" s="104">
        <f>AVERAGE(F$5:F18)</f>
        <v>449.42857142857144</v>
      </c>
      <c r="Q18" s="104">
        <f>AVERAGE(G$5:G18)</f>
        <v>4.5</v>
      </c>
      <c r="R18" s="122">
        <f>AVERAGE(H$5:H18)</f>
        <v>224264.85714285713</v>
      </c>
      <c r="S18" s="122">
        <f>AVERAGE(I$5:I18)</f>
        <v>67188.357142857145</v>
      </c>
      <c r="T18" s="122">
        <f>AVERAGE(J$5:J18)</f>
        <v>161287.21428571429</v>
      </c>
      <c r="U18" s="121">
        <f>AVERAGE($M$5:M18)</f>
        <v>0.99873015873015869</v>
      </c>
      <c r="V18" s="6"/>
      <c r="W18" s="6"/>
      <c r="X18" s="22"/>
      <c r="Y18" s="103">
        <v>14</v>
      </c>
      <c r="Z18" s="7">
        <v>639</v>
      </c>
      <c r="AA18" s="103">
        <v>21</v>
      </c>
      <c r="AB18" s="103">
        <v>30</v>
      </c>
      <c r="AC18" s="137">
        <v>4955.053621553674</v>
      </c>
      <c r="AD18" s="103">
        <v>450</v>
      </c>
      <c r="AE18" s="103">
        <v>2</v>
      </c>
      <c r="AF18" s="137">
        <v>224550</v>
      </c>
      <c r="AG18" s="137">
        <v>65998</v>
      </c>
      <c r="AH18" s="137">
        <v>163052</v>
      </c>
      <c r="AI18" s="103" t="str">
        <v>Yes</v>
      </c>
      <c r="AJ18" s="103" t="str">
        <v>Yes</v>
      </c>
      <c r="AK18" s="142">
        <v>1</v>
      </c>
      <c r="AN18" s="104">
        <f>AVERAGE(AD$5:AD18)</f>
        <v>448.85714285714283</v>
      </c>
      <c r="AO18" s="104">
        <f>AVERAGE(AE$5:AE18)</f>
        <v>4.4285714285714288</v>
      </c>
      <c r="AP18" s="122">
        <f>AVERAGE(AF$5:AF18)</f>
        <v>223979.71428571429</v>
      </c>
      <c r="AQ18" s="122">
        <f>AVERAGE(AG$5:AG18)</f>
        <v>67095.571428571435</v>
      </c>
      <c r="AR18" s="122">
        <f>AVERAGE(AH$5:AH18)</f>
        <v>161191.28571428571</v>
      </c>
      <c r="AS18" s="121">
        <f>AVERAGE($AK$5:AK18)</f>
        <v>0.9974603174603176</v>
      </c>
      <c r="BH18" s="22"/>
    </row>
    <row r="19" spans="1:60" x14ac:dyDescent="0.25">
      <c r="A19" s="103">
        <v>15</v>
      </c>
      <c r="B19" s="112">
        <v>587</v>
      </c>
      <c r="C19" s="112">
        <v>45</v>
      </c>
      <c r="D19" s="112">
        <v>29</v>
      </c>
      <c r="E19" s="113">
        <v>2412.4092727551024</v>
      </c>
      <c r="F19" s="112">
        <v>450</v>
      </c>
      <c r="G19" s="112">
        <v>3</v>
      </c>
      <c r="H19" s="113">
        <v>224550</v>
      </c>
      <c r="I19" s="113">
        <v>66497</v>
      </c>
      <c r="J19" s="113">
        <v>162403</v>
      </c>
      <c r="K19" s="112" t="str">
        <v>Yes</v>
      </c>
      <c r="L19" s="112" t="str">
        <v>Yes</v>
      </c>
      <c r="M19" s="118">
        <v>1</v>
      </c>
      <c r="N19" s="6"/>
      <c r="O19" s="6"/>
      <c r="P19" s="104">
        <f>AVERAGE(F$5:F19)</f>
        <v>449.46666666666664</v>
      </c>
      <c r="Q19" s="104">
        <f>AVERAGE(G$5:G19)</f>
        <v>4.4000000000000004</v>
      </c>
      <c r="R19" s="122">
        <f>AVERAGE(H$5:H19)</f>
        <v>224283.86666666667</v>
      </c>
      <c r="S19" s="122">
        <f>AVERAGE(I$5:I19)</f>
        <v>67142.266666666663</v>
      </c>
      <c r="T19" s="122">
        <f>AVERAGE(J$5:J19)</f>
        <v>161361.60000000001</v>
      </c>
      <c r="U19" s="121">
        <f>AVERAGE($M$5:M19)</f>
        <v>0.99881481481481471</v>
      </c>
      <c r="V19" s="6"/>
      <c r="W19" s="6"/>
      <c r="X19" s="22"/>
      <c r="Y19" s="103">
        <v>15</v>
      </c>
      <c r="Z19" s="7">
        <v>631</v>
      </c>
      <c r="AA19" s="7">
        <v>35</v>
      </c>
      <c r="AB19" s="7">
        <v>33</v>
      </c>
      <c r="AC19" s="111">
        <v>3294.8130780154202</v>
      </c>
      <c r="AD19" s="7">
        <v>449</v>
      </c>
      <c r="AE19" s="7">
        <v>0</v>
      </c>
      <c r="AF19" s="111">
        <v>224051</v>
      </c>
      <c r="AG19" s="111">
        <v>64900</v>
      </c>
      <c r="AH19" s="111">
        <v>164101</v>
      </c>
      <c r="AI19" s="7" t="str">
        <v>No</v>
      </c>
      <c r="AJ19" s="7" t="str">
        <v>No</v>
      </c>
      <c r="AK19" s="141">
        <v>0.99777777777777776</v>
      </c>
      <c r="AL19" s="6"/>
      <c r="AM19" s="6"/>
      <c r="AN19" s="104">
        <f>AVERAGE(AD$5:AD19)</f>
        <v>448.86666666666667</v>
      </c>
      <c r="AO19" s="104">
        <f>AVERAGE(AE$5:AE19)</f>
        <v>4.1333333333333337</v>
      </c>
      <c r="AP19" s="122">
        <f>AVERAGE(AF$5:AF19)</f>
        <v>223984.46666666667</v>
      </c>
      <c r="AQ19" s="122">
        <f>AVERAGE(AG$5:AG19)</f>
        <v>66949.2</v>
      </c>
      <c r="AR19" s="122">
        <f>AVERAGE(AH$5:AH19)</f>
        <v>161385.26666666666</v>
      </c>
      <c r="AS19" s="121">
        <f>AVERAGE($AK$5:AK19)</f>
        <v>0.99748148148148152</v>
      </c>
      <c r="AT19" s="6"/>
      <c r="AU19" s="6"/>
      <c r="AV19" s="6"/>
      <c r="AW19" s="6"/>
      <c r="AX19" s="6"/>
      <c r="AY19" s="6"/>
      <c r="AZ19" s="6"/>
      <c r="BA19" s="6"/>
      <c r="BB19" s="6"/>
      <c r="BC19" s="6"/>
      <c r="BD19" s="6"/>
      <c r="BE19" s="6"/>
      <c r="BF19" s="6"/>
      <c r="BG19" s="6"/>
      <c r="BH19" s="22"/>
    </row>
    <row r="20" spans="1:60" x14ac:dyDescent="0.25">
      <c r="A20" s="103">
        <v>16</v>
      </c>
      <c r="B20" s="112">
        <v>544</v>
      </c>
      <c r="C20" s="112">
        <v>43</v>
      </c>
      <c r="D20" s="112">
        <v>32</v>
      </c>
      <c r="E20" s="113">
        <v>3074.9528692656404</v>
      </c>
      <c r="F20" s="112">
        <v>450</v>
      </c>
      <c r="G20" s="112">
        <v>0</v>
      </c>
      <c r="H20" s="113">
        <v>224550</v>
      </c>
      <c r="I20" s="113">
        <v>65000</v>
      </c>
      <c r="J20" s="113">
        <v>164350</v>
      </c>
      <c r="K20" s="112" t="str">
        <v>Yes</v>
      </c>
      <c r="L20" s="112" t="str">
        <v>No</v>
      </c>
      <c r="M20" s="118">
        <v>1</v>
      </c>
      <c r="N20" s="6"/>
      <c r="O20" s="6"/>
      <c r="P20" s="104">
        <f>AVERAGE(F$5:F20)</f>
        <v>449.5</v>
      </c>
      <c r="Q20" s="104">
        <f>AVERAGE(G$5:G20)</f>
        <v>4.125</v>
      </c>
      <c r="R20" s="122">
        <f>AVERAGE(H$5:H20)</f>
        <v>224300.5</v>
      </c>
      <c r="S20" s="122">
        <f>AVERAGE(I$5:I20)</f>
        <v>67008.375</v>
      </c>
      <c r="T20" s="122">
        <f>AVERAGE(J$5:J20)</f>
        <v>161548.375</v>
      </c>
      <c r="U20" s="121">
        <f>AVERAGE($M$5:M20)</f>
        <v>0.99888888888888883</v>
      </c>
      <c r="V20" s="6"/>
      <c r="W20" s="6"/>
      <c r="X20" s="22"/>
      <c r="Y20" s="103">
        <v>16</v>
      </c>
      <c r="Z20" s="7">
        <v>539</v>
      </c>
      <c r="AA20" s="104">
        <v>32</v>
      </c>
      <c r="AB20" s="104">
        <v>29</v>
      </c>
      <c r="AC20" s="122">
        <v>4993.9992005763625</v>
      </c>
      <c r="AD20" s="104">
        <v>450</v>
      </c>
      <c r="AE20" s="104">
        <v>3</v>
      </c>
      <c r="AF20" s="122">
        <v>224550</v>
      </c>
      <c r="AG20" s="122">
        <v>66497</v>
      </c>
      <c r="AH20" s="122">
        <v>162403</v>
      </c>
      <c r="AI20" s="104" t="str">
        <v>Yes</v>
      </c>
      <c r="AJ20" s="104" t="str">
        <v>Yes</v>
      </c>
      <c r="AK20" s="143">
        <v>1</v>
      </c>
      <c r="AL20" s="10"/>
      <c r="AM20" s="10"/>
      <c r="AN20" s="104">
        <f>AVERAGE(AD$5:AD20)</f>
        <v>448.9375</v>
      </c>
      <c r="AO20" s="104">
        <f>AVERAGE(AE$5:AE20)</f>
        <v>4.0625</v>
      </c>
      <c r="AP20" s="122">
        <f>AVERAGE(AF$5:AF20)</f>
        <v>224019.8125</v>
      </c>
      <c r="AQ20" s="122">
        <f>AVERAGE(AG$5:AG20)</f>
        <v>66920.9375</v>
      </c>
      <c r="AR20" s="122">
        <f>AVERAGE(AH$5:AH20)</f>
        <v>161448.875</v>
      </c>
      <c r="AS20" s="121">
        <f>AVERAGE($AK$5:AK20)</f>
        <v>0.99763888888888896</v>
      </c>
      <c r="AT20" s="10"/>
      <c r="AU20" s="10"/>
      <c r="AV20" s="10"/>
      <c r="AW20" s="10"/>
      <c r="AX20" s="10"/>
      <c r="AY20" s="10"/>
      <c r="AZ20" s="10"/>
      <c r="BA20" s="10"/>
      <c r="BB20" s="10"/>
      <c r="BC20" s="10"/>
      <c r="BD20" s="10"/>
      <c r="BE20" s="10"/>
      <c r="BF20" s="10"/>
      <c r="BG20" s="6"/>
      <c r="BH20" s="22"/>
    </row>
    <row r="21" spans="1:60" x14ac:dyDescent="0.25">
      <c r="A21" s="103">
        <v>17</v>
      </c>
      <c r="B21" s="112">
        <v>562</v>
      </c>
      <c r="C21" s="112">
        <v>29</v>
      </c>
      <c r="D21" s="112">
        <v>34</v>
      </c>
      <c r="E21" s="113">
        <v>3545.276877009509</v>
      </c>
      <c r="F21" s="112">
        <v>448</v>
      </c>
      <c r="G21" s="112">
        <v>0</v>
      </c>
      <c r="H21" s="113">
        <v>223552</v>
      </c>
      <c r="I21" s="113">
        <v>64800</v>
      </c>
      <c r="J21" s="113">
        <v>163852</v>
      </c>
      <c r="K21" s="112" t="str">
        <v>No</v>
      </c>
      <c r="L21" s="112" t="str">
        <v>No</v>
      </c>
      <c r="M21" s="118">
        <v>0.99555555555555553</v>
      </c>
      <c r="N21" s="6"/>
      <c r="O21" s="6"/>
      <c r="P21" s="104">
        <f>AVERAGE(F$5:F21)</f>
        <v>449.41176470588238</v>
      </c>
      <c r="Q21" s="104">
        <f>AVERAGE(G$5:G21)</f>
        <v>3.8823529411764706</v>
      </c>
      <c r="R21" s="122">
        <f>AVERAGE(H$5:H21)</f>
        <v>224256.4705882353</v>
      </c>
      <c r="S21" s="122">
        <f>AVERAGE(I$5:I21)</f>
        <v>66878.470588235301</v>
      </c>
      <c r="T21" s="122">
        <f>AVERAGE(J$5:J21)</f>
        <v>161683.88235294117</v>
      </c>
      <c r="U21" s="121">
        <f>AVERAGE($M$5:M21)</f>
        <v>0.99869281045751634</v>
      </c>
      <c r="V21" s="6"/>
      <c r="W21" s="6"/>
      <c r="X21" s="22"/>
      <c r="Y21" s="103">
        <v>17</v>
      </c>
      <c r="Z21" s="7">
        <v>529</v>
      </c>
      <c r="AA21" s="7">
        <v>39</v>
      </c>
      <c r="AB21" s="7">
        <v>21</v>
      </c>
      <c r="AC21" s="111">
        <v>3656.2237401810717</v>
      </c>
      <c r="AD21" s="7">
        <v>450</v>
      </c>
      <c r="AE21" s="7">
        <v>11</v>
      </c>
      <c r="AF21" s="111">
        <v>224550</v>
      </c>
      <c r="AG21" s="111">
        <v>70489</v>
      </c>
      <c r="AH21" s="111">
        <v>157211</v>
      </c>
      <c r="AI21" s="7" t="str">
        <v>Yes</v>
      </c>
      <c r="AJ21" s="7" t="str">
        <v>Yes</v>
      </c>
      <c r="AK21" s="141">
        <v>1</v>
      </c>
      <c r="AL21" s="6"/>
      <c r="AM21" s="6"/>
      <c r="AN21" s="104">
        <f>AVERAGE(AD$5:AD21)</f>
        <v>449</v>
      </c>
      <c r="AO21" s="104">
        <f>AVERAGE(AE$5:AE21)</f>
        <v>4.4705882352941178</v>
      </c>
      <c r="AP21" s="122">
        <f>AVERAGE(AF$5:AF21)</f>
        <v>224051</v>
      </c>
      <c r="AQ21" s="122">
        <f>AVERAGE(AG$5:AG21)</f>
        <v>67130.823529411762</v>
      </c>
      <c r="AR21" s="122">
        <f>AVERAGE(AH$5:AH21)</f>
        <v>161199.58823529413</v>
      </c>
      <c r="AS21" s="121">
        <f>AVERAGE($AK$5:AK21)</f>
        <v>0.99777777777777787</v>
      </c>
      <c r="AT21" s="6"/>
      <c r="AU21" s="6"/>
      <c r="AV21" s="6"/>
      <c r="AW21" s="6"/>
      <c r="AX21" s="6"/>
      <c r="AY21" s="6"/>
      <c r="AZ21" s="6"/>
      <c r="BA21" s="6"/>
      <c r="BB21" s="6"/>
      <c r="BC21" s="6"/>
      <c r="BD21" s="6"/>
      <c r="BE21" s="6"/>
      <c r="BF21" s="6"/>
      <c r="BG21" s="10"/>
      <c r="BH21" s="22"/>
    </row>
    <row r="22" spans="1:60" x14ac:dyDescent="0.25">
      <c r="A22" s="103">
        <v>18</v>
      </c>
      <c r="B22" s="112">
        <v>468</v>
      </c>
      <c r="C22" s="112">
        <v>28</v>
      </c>
      <c r="D22" s="112">
        <v>26</v>
      </c>
      <c r="E22" s="113">
        <v>3499.9546808342357</v>
      </c>
      <c r="F22" s="112">
        <v>450</v>
      </c>
      <c r="G22" s="112">
        <v>6</v>
      </c>
      <c r="H22" s="113">
        <v>224550</v>
      </c>
      <c r="I22" s="113">
        <v>67994</v>
      </c>
      <c r="J22" s="113">
        <v>160456</v>
      </c>
      <c r="K22" s="112" t="str">
        <v>Yes</v>
      </c>
      <c r="L22" s="112" t="str">
        <v>Yes</v>
      </c>
      <c r="M22" s="118">
        <v>1</v>
      </c>
      <c r="N22" s="6"/>
      <c r="O22" s="6"/>
      <c r="P22" s="104">
        <f>AVERAGE(F$5:F22)</f>
        <v>449.44444444444446</v>
      </c>
      <c r="Q22" s="104">
        <f>AVERAGE(G$5:G22)</f>
        <v>4</v>
      </c>
      <c r="R22" s="122">
        <f>AVERAGE(H$5:H22)</f>
        <v>224272.77777777778</v>
      </c>
      <c r="S22" s="122">
        <f>AVERAGE(I$5:I22)</f>
        <v>66940.444444444438</v>
      </c>
      <c r="T22" s="122">
        <f>AVERAGE(J$5:J22)</f>
        <v>161615.66666666666</v>
      </c>
      <c r="U22" s="121">
        <f>AVERAGE($M$5:M22)</f>
        <v>0.99876543209876545</v>
      </c>
      <c r="V22" s="6"/>
      <c r="W22" s="6"/>
      <c r="X22" s="22"/>
      <c r="Y22" s="103">
        <v>18</v>
      </c>
      <c r="Z22" s="7">
        <v>548</v>
      </c>
      <c r="AA22" s="103">
        <v>44</v>
      </c>
      <c r="AB22" s="103">
        <v>32</v>
      </c>
      <c r="AC22" s="137">
        <v>4776.5448043010474</v>
      </c>
      <c r="AD22" s="103">
        <v>450</v>
      </c>
      <c r="AE22" s="103">
        <v>0</v>
      </c>
      <c r="AF22" s="137">
        <v>224550</v>
      </c>
      <c r="AG22" s="137">
        <v>65000</v>
      </c>
      <c r="AH22" s="137">
        <v>164350</v>
      </c>
      <c r="AI22" s="103" t="str">
        <v>Yes</v>
      </c>
      <c r="AJ22" s="103" t="str">
        <v>No</v>
      </c>
      <c r="AK22" s="142">
        <v>1</v>
      </c>
      <c r="AN22" s="104">
        <f>AVERAGE(AD$5:AD22)</f>
        <v>449.05555555555554</v>
      </c>
      <c r="AO22" s="104">
        <f>AVERAGE(AE$5:AE22)</f>
        <v>4.2222222222222223</v>
      </c>
      <c r="AP22" s="122">
        <f>AVERAGE(AF$5:AF22)</f>
        <v>224078.72222222222</v>
      </c>
      <c r="AQ22" s="122">
        <f>AVERAGE(AG$5:AG22)</f>
        <v>67012.444444444438</v>
      </c>
      <c r="AR22" s="122">
        <f>AVERAGE(AH$5:AH22)</f>
        <v>161374.61111111112</v>
      </c>
      <c r="AS22" s="121">
        <f>AVERAGE($AK$5:AK22)</f>
        <v>0.99790123456790125</v>
      </c>
      <c r="BH22" s="22"/>
    </row>
    <row r="23" spans="1:60" x14ac:dyDescent="0.25">
      <c r="A23" s="103">
        <v>19</v>
      </c>
      <c r="B23" s="112">
        <v>540</v>
      </c>
      <c r="C23" s="112">
        <v>51</v>
      </c>
      <c r="D23" s="112">
        <v>20</v>
      </c>
      <c r="E23" s="113">
        <v>3690.5696729730998</v>
      </c>
      <c r="F23" s="112">
        <v>450</v>
      </c>
      <c r="G23" s="112">
        <v>12</v>
      </c>
      <c r="H23" s="113">
        <v>224550</v>
      </c>
      <c r="I23" s="113">
        <v>70988</v>
      </c>
      <c r="J23" s="113">
        <v>156562</v>
      </c>
      <c r="K23" s="112" t="str">
        <v>Yes</v>
      </c>
      <c r="L23" s="112" t="str">
        <v>Yes</v>
      </c>
      <c r="M23" s="118">
        <v>1</v>
      </c>
      <c r="N23" s="6"/>
      <c r="O23" s="6"/>
      <c r="P23" s="104">
        <f>AVERAGE(F$5:F23)</f>
        <v>449.4736842105263</v>
      </c>
      <c r="Q23" s="104">
        <f>AVERAGE(G$5:G23)</f>
        <v>4.4210526315789478</v>
      </c>
      <c r="R23" s="122">
        <f>AVERAGE(H$5:H23)</f>
        <v>224287.36842105264</v>
      </c>
      <c r="S23" s="122">
        <f>AVERAGE(I$5:I23)</f>
        <v>67153.473684210519</v>
      </c>
      <c r="T23" s="122">
        <f>AVERAGE(J$5:J23)</f>
        <v>161349.68421052632</v>
      </c>
      <c r="U23" s="121">
        <f>AVERAGE($M$5:M23)</f>
        <v>0.99883040935672518</v>
      </c>
      <c r="V23" s="6"/>
      <c r="W23" s="6"/>
      <c r="X23" s="22"/>
      <c r="Y23" s="103">
        <v>19</v>
      </c>
      <c r="Z23" s="7">
        <v>551</v>
      </c>
      <c r="AA23" s="7">
        <v>42</v>
      </c>
      <c r="AB23" s="7">
        <v>24</v>
      </c>
      <c r="AC23" s="111">
        <v>3341.2385209459098</v>
      </c>
      <c r="AD23" s="7">
        <v>450</v>
      </c>
      <c r="AE23" s="7">
        <v>8</v>
      </c>
      <c r="AF23" s="111">
        <v>224550</v>
      </c>
      <c r="AG23" s="111">
        <v>68992</v>
      </c>
      <c r="AH23" s="111">
        <v>159158</v>
      </c>
      <c r="AI23" s="7" t="str">
        <v>Yes</v>
      </c>
      <c r="AJ23" s="7" t="str">
        <v>Yes</v>
      </c>
      <c r="AK23" s="141">
        <v>1</v>
      </c>
      <c r="AL23" s="6"/>
      <c r="AM23" s="6"/>
      <c r="AN23" s="104">
        <f>AVERAGE(AD$5:AD23)</f>
        <v>449.10526315789474</v>
      </c>
      <c r="AO23" s="104">
        <f>AVERAGE(AE$5:AE23)</f>
        <v>4.4210526315789478</v>
      </c>
      <c r="AP23" s="122">
        <f>AVERAGE(AF$5:AF23)</f>
        <v>224103.52631578947</v>
      </c>
      <c r="AQ23" s="122">
        <f>AVERAGE(AG$5:AG23)</f>
        <v>67116.631578947374</v>
      </c>
      <c r="AR23" s="122">
        <f>AVERAGE(AH$5:AH23)</f>
        <v>161257.94736842104</v>
      </c>
      <c r="AS23" s="121">
        <f>AVERAGE($AK$5:AK23)</f>
        <v>0.99801169590643279</v>
      </c>
      <c r="AT23" s="6"/>
      <c r="AU23" s="6"/>
      <c r="AV23" s="6"/>
      <c r="AW23" s="6"/>
      <c r="AX23" s="6"/>
      <c r="AY23" s="6"/>
      <c r="AZ23" s="6"/>
      <c r="BA23" s="6"/>
      <c r="BB23" s="6"/>
      <c r="BC23" s="6"/>
      <c r="BD23" s="6"/>
      <c r="BE23" s="6"/>
      <c r="BF23" s="6"/>
      <c r="BG23" s="6"/>
      <c r="BH23" s="22"/>
    </row>
    <row r="24" spans="1:60" x14ac:dyDescent="0.25">
      <c r="A24" s="103">
        <v>20</v>
      </c>
      <c r="B24" s="112">
        <v>489</v>
      </c>
      <c r="C24" s="112">
        <v>43</v>
      </c>
      <c r="D24" s="112">
        <v>23</v>
      </c>
      <c r="E24" s="113">
        <v>2362.4500119333588</v>
      </c>
      <c r="F24" s="112">
        <v>450</v>
      </c>
      <c r="G24" s="112">
        <v>9</v>
      </c>
      <c r="H24" s="113">
        <v>224550</v>
      </c>
      <c r="I24" s="113">
        <v>69491</v>
      </c>
      <c r="J24" s="113">
        <v>158509</v>
      </c>
      <c r="K24" s="112" t="str">
        <v>Yes</v>
      </c>
      <c r="L24" s="112" t="str">
        <v>Yes</v>
      </c>
      <c r="M24" s="118">
        <v>1</v>
      </c>
      <c r="N24" s="6"/>
      <c r="O24" s="6"/>
      <c r="P24" s="104">
        <f>AVERAGE(F$5:F24)</f>
        <v>449.5</v>
      </c>
      <c r="Q24" s="104">
        <f>AVERAGE(G$5:G24)</f>
        <v>4.6500000000000004</v>
      </c>
      <c r="R24" s="122">
        <f>AVERAGE(H$5:H24)</f>
        <v>224300.5</v>
      </c>
      <c r="S24" s="122">
        <f>AVERAGE(I$5:I24)</f>
        <v>67270.350000000006</v>
      </c>
      <c r="T24" s="122">
        <f>AVERAGE(J$5:J24)</f>
        <v>161207.65</v>
      </c>
      <c r="U24" s="121">
        <f>AVERAGE($M$5:M24)</f>
        <v>0.99888888888888894</v>
      </c>
      <c r="V24" s="6"/>
      <c r="W24" s="6"/>
      <c r="X24" s="22"/>
      <c r="Y24" s="103">
        <v>20</v>
      </c>
      <c r="Z24" s="7">
        <v>575</v>
      </c>
      <c r="AA24" s="104">
        <v>36</v>
      </c>
      <c r="AB24" s="104">
        <v>29</v>
      </c>
      <c r="AC24" s="122">
        <v>3192.2138897954919</v>
      </c>
      <c r="AD24" s="104">
        <v>450</v>
      </c>
      <c r="AE24" s="104">
        <v>3</v>
      </c>
      <c r="AF24" s="122">
        <v>224550</v>
      </c>
      <c r="AG24" s="122">
        <v>66497</v>
      </c>
      <c r="AH24" s="122">
        <v>162403</v>
      </c>
      <c r="AI24" s="104" t="str">
        <v>Yes</v>
      </c>
      <c r="AJ24" s="104" t="str">
        <v>Yes</v>
      </c>
      <c r="AK24" s="143">
        <v>1</v>
      </c>
      <c r="AL24" s="10"/>
      <c r="AM24" s="10"/>
      <c r="AN24" s="104">
        <f>AVERAGE(AD$5:AD24)</f>
        <v>449.15</v>
      </c>
      <c r="AO24" s="104">
        <f>AVERAGE(AE$5:AE24)</f>
        <v>4.3499999999999996</v>
      </c>
      <c r="AP24" s="122">
        <f>AVERAGE(AF$5:AF24)</f>
        <v>224125.85</v>
      </c>
      <c r="AQ24" s="122">
        <f>AVERAGE(AG$5:AG24)</f>
        <v>67085.649999999994</v>
      </c>
      <c r="AR24" s="122">
        <f>AVERAGE(AH$5:AH24)</f>
        <v>161315.20000000001</v>
      </c>
      <c r="AS24" s="121">
        <f>AVERAGE($AK$5:AK24)</f>
        <v>0.99811111111111117</v>
      </c>
      <c r="AT24" s="10"/>
      <c r="AU24" s="10"/>
      <c r="AV24" s="10"/>
      <c r="AW24" s="10"/>
      <c r="AX24" s="10"/>
      <c r="AY24" s="10"/>
      <c r="AZ24" s="10"/>
      <c r="BA24" s="10"/>
      <c r="BB24" s="10"/>
      <c r="BC24" s="10"/>
      <c r="BD24" s="10"/>
      <c r="BE24" s="10"/>
      <c r="BF24" s="10"/>
      <c r="BG24" s="6"/>
      <c r="BH24" s="22"/>
    </row>
    <row r="25" spans="1:60" x14ac:dyDescent="0.25">
      <c r="A25" s="103">
        <v>21</v>
      </c>
      <c r="B25" s="112">
        <v>648</v>
      </c>
      <c r="C25" s="112">
        <v>37</v>
      </c>
      <c r="D25" s="112">
        <v>32</v>
      </c>
      <c r="E25" s="113">
        <v>4158.6951047313469</v>
      </c>
      <c r="F25" s="112">
        <v>450</v>
      </c>
      <c r="G25" s="112">
        <v>0</v>
      </c>
      <c r="H25" s="113">
        <v>224550</v>
      </c>
      <c r="I25" s="113">
        <v>65000</v>
      </c>
      <c r="J25" s="113">
        <v>164350</v>
      </c>
      <c r="K25" s="112" t="str">
        <v>Yes</v>
      </c>
      <c r="L25" s="112" t="str">
        <v>No</v>
      </c>
      <c r="M25" s="118">
        <v>1</v>
      </c>
      <c r="N25" s="6"/>
      <c r="O25" s="6"/>
      <c r="P25" s="104">
        <f>AVERAGE(F$5:F25)</f>
        <v>449.52380952380952</v>
      </c>
      <c r="Q25" s="104">
        <f>AVERAGE(G$5:G25)</f>
        <v>4.4285714285714288</v>
      </c>
      <c r="R25" s="122">
        <f>AVERAGE(H$5:H25)</f>
        <v>224312.38095238095</v>
      </c>
      <c r="S25" s="122">
        <f>AVERAGE(I$5:I25)</f>
        <v>67162.238095238092</v>
      </c>
      <c r="T25" s="122">
        <f>AVERAGE(J$5:J25)</f>
        <v>161357.28571428571</v>
      </c>
      <c r="U25" s="121">
        <f>AVERAGE($M$5:M25)</f>
        <v>0.99894179894179891</v>
      </c>
      <c r="V25" s="6"/>
      <c r="W25" s="6"/>
      <c r="X25" s="22"/>
      <c r="Y25" s="103">
        <v>21</v>
      </c>
      <c r="Z25" s="7">
        <v>588</v>
      </c>
      <c r="AA25" s="7">
        <v>38</v>
      </c>
      <c r="AB25" s="7">
        <v>17</v>
      </c>
      <c r="AC25" s="111">
        <v>4325.6655110372394</v>
      </c>
      <c r="AD25" s="7">
        <v>450</v>
      </c>
      <c r="AE25" s="7">
        <v>15</v>
      </c>
      <c r="AF25" s="111">
        <v>224550</v>
      </c>
      <c r="AG25" s="111">
        <v>72485</v>
      </c>
      <c r="AH25" s="111">
        <v>154615</v>
      </c>
      <c r="AI25" s="7" t="str">
        <v>Yes</v>
      </c>
      <c r="AJ25" s="7" t="str">
        <v>Yes</v>
      </c>
      <c r="AK25" s="141">
        <v>1</v>
      </c>
      <c r="AL25" s="6"/>
      <c r="AM25" s="6"/>
      <c r="AN25" s="104">
        <f>AVERAGE(AD$5:AD25)</f>
        <v>449.1904761904762</v>
      </c>
      <c r="AO25" s="104">
        <f>AVERAGE(AE$5:AE25)</f>
        <v>4.8571428571428568</v>
      </c>
      <c r="AP25" s="122">
        <f>AVERAGE(AF$5:AF25)</f>
        <v>224146.04761904763</v>
      </c>
      <c r="AQ25" s="122">
        <f>AVERAGE(AG$5:AG25)</f>
        <v>67342.761904761908</v>
      </c>
      <c r="AR25" s="122">
        <f>AVERAGE(AH$5:AH25)</f>
        <v>160996.14285714287</v>
      </c>
      <c r="AS25" s="121">
        <f>AVERAGE($AK$5:AK25)</f>
        <v>0.99820105820105831</v>
      </c>
      <c r="AT25" s="6"/>
      <c r="AU25" s="6"/>
      <c r="AV25" s="6"/>
      <c r="AW25" s="6"/>
      <c r="AX25" s="6"/>
      <c r="AY25" s="6"/>
      <c r="AZ25" s="6"/>
      <c r="BA25" s="6"/>
      <c r="BB25" s="6"/>
      <c r="BC25" s="6"/>
      <c r="BD25" s="6"/>
      <c r="BE25" s="6"/>
      <c r="BF25" s="6"/>
      <c r="BG25" s="10"/>
      <c r="BH25" s="22"/>
    </row>
    <row r="26" spans="1:60" x14ac:dyDescent="0.25">
      <c r="A26" s="103">
        <v>22</v>
      </c>
      <c r="B26" s="112">
        <v>522</v>
      </c>
      <c r="C26" s="112">
        <v>45</v>
      </c>
      <c r="D26" s="112">
        <v>22</v>
      </c>
      <c r="E26" s="113">
        <v>3250.9124543154621</v>
      </c>
      <c r="F26" s="112">
        <v>450</v>
      </c>
      <c r="G26" s="112">
        <v>10</v>
      </c>
      <c r="H26" s="113">
        <v>224550</v>
      </c>
      <c r="I26" s="113">
        <v>69990</v>
      </c>
      <c r="J26" s="113">
        <v>157860</v>
      </c>
      <c r="K26" s="112" t="str">
        <v>Yes</v>
      </c>
      <c r="L26" s="112" t="str">
        <v>Yes</v>
      </c>
      <c r="M26" s="118">
        <v>1</v>
      </c>
      <c r="N26" s="6"/>
      <c r="O26" s="6"/>
      <c r="P26" s="104">
        <f>AVERAGE(F$5:F26)</f>
        <v>449.54545454545456</v>
      </c>
      <c r="Q26" s="104">
        <f>AVERAGE(G$5:G26)</f>
        <v>4.6818181818181817</v>
      </c>
      <c r="R26" s="122">
        <f>AVERAGE(H$5:H26)</f>
        <v>224323.18181818182</v>
      </c>
      <c r="S26" s="122">
        <f>AVERAGE(I$5:I26)</f>
        <v>67290.772727272721</v>
      </c>
      <c r="T26" s="122">
        <f>AVERAGE(J$5:J26)</f>
        <v>161198.31818181818</v>
      </c>
      <c r="U26" s="121">
        <f>AVERAGE($M$5:M26)</f>
        <v>0.99898989898989898</v>
      </c>
      <c r="V26" s="6"/>
      <c r="W26" s="6"/>
      <c r="X26" s="22"/>
      <c r="Y26" s="103">
        <v>22</v>
      </c>
      <c r="Z26" s="7">
        <v>487</v>
      </c>
      <c r="AA26" s="103">
        <v>49</v>
      </c>
      <c r="AB26" s="103">
        <v>26</v>
      </c>
      <c r="AC26" s="137">
        <v>3932.4579420793407</v>
      </c>
      <c r="AD26" s="103">
        <v>450</v>
      </c>
      <c r="AE26" s="103">
        <v>6</v>
      </c>
      <c r="AF26" s="137">
        <v>224550</v>
      </c>
      <c r="AG26" s="137">
        <v>67994</v>
      </c>
      <c r="AH26" s="137">
        <v>160456</v>
      </c>
      <c r="AI26" s="103" t="str">
        <v>Yes</v>
      </c>
      <c r="AJ26" s="103" t="str">
        <v>Yes</v>
      </c>
      <c r="AK26" s="142">
        <v>1</v>
      </c>
      <c r="AN26" s="104">
        <f>AVERAGE(AD$5:AD26)</f>
        <v>449.22727272727275</v>
      </c>
      <c r="AO26" s="104">
        <f>AVERAGE(AE$5:AE26)</f>
        <v>4.9090909090909092</v>
      </c>
      <c r="AP26" s="122">
        <f>AVERAGE(AF$5:AF26)</f>
        <v>224164.40909090909</v>
      </c>
      <c r="AQ26" s="122">
        <f>AVERAGE(AG$5:AG26)</f>
        <v>67372.363636363632</v>
      </c>
      <c r="AR26" s="122">
        <f>AVERAGE(AH$5:AH26)</f>
        <v>160971.59090909091</v>
      </c>
      <c r="AS26" s="121">
        <f>AVERAGE($AK$5:AK26)</f>
        <v>0.99828282828282833</v>
      </c>
      <c r="BH26" s="22"/>
    </row>
    <row r="27" spans="1:60" x14ac:dyDescent="0.25">
      <c r="A27" s="103">
        <v>23</v>
      </c>
      <c r="B27" s="112">
        <v>578</v>
      </c>
      <c r="C27" s="112">
        <v>29</v>
      </c>
      <c r="D27" s="112">
        <v>25</v>
      </c>
      <c r="E27" s="113">
        <v>3547.5825473678792</v>
      </c>
      <c r="F27" s="112">
        <v>450</v>
      </c>
      <c r="G27" s="112">
        <v>7</v>
      </c>
      <c r="H27" s="113">
        <v>224550</v>
      </c>
      <c r="I27" s="113">
        <v>68493</v>
      </c>
      <c r="J27" s="113">
        <v>159807</v>
      </c>
      <c r="K27" s="112" t="str">
        <v>Yes</v>
      </c>
      <c r="L27" s="112" t="str">
        <v>Yes</v>
      </c>
      <c r="M27" s="118">
        <v>1</v>
      </c>
      <c r="N27" s="6"/>
      <c r="O27" s="6"/>
      <c r="P27" s="104">
        <f>AVERAGE(F$5:F27)</f>
        <v>449.56521739130437</v>
      </c>
      <c r="Q27" s="104">
        <f>AVERAGE(G$5:G27)</f>
        <v>4.7826086956521738</v>
      </c>
      <c r="R27" s="122">
        <f>AVERAGE(H$5:H27)</f>
        <v>224333.04347826086</v>
      </c>
      <c r="S27" s="122">
        <f>AVERAGE(I$5:I27)</f>
        <v>67343.043478260865</v>
      </c>
      <c r="T27" s="122">
        <f>AVERAGE(J$5:J27)</f>
        <v>161137.82608695651</v>
      </c>
      <c r="U27" s="121">
        <f>AVERAGE($M$5:M27)</f>
        <v>0.99903381642512079</v>
      </c>
      <c r="V27" s="6"/>
      <c r="W27" s="6"/>
      <c r="X27" s="22"/>
      <c r="Y27" s="103">
        <v>23</v>
      </c>
      <c r="Z27" s="7">
        <v>542</v>
      </c>
      <c r="AA27" s="7">
        <v>34</v>
      </c>
      <c r="AB27" s="7">
        <v>30</v>
      </c>
      <c r="AC27" s="111">
        <v>2141.426989264653</v>
      </c>
      <c r="AD27" s="7">
        <v>450</v>
      </c>
      <c r="AE27" s="7">
        <v>2</v>
      </c>
      <c r="AF27" s="111">
        <v>224550</v>
      </c>
      <c r="AG27" s="111">
        <v>65998</v>
      </c>
      <c r="AH27" s="111">
        <v>163052</v>
      </c>
      <c r="AI27" s="7" t="str">
        <v>Yes</v>
      </c>
      <c r="AJ27" s="7" t="str">
        <v>Yes</v>
      </c>
      <c r="AK27" s="141">
        <v>1</v>
      </c>
      <c r="AL27" s="6"/>
      <c r="AM27" s="6"/>
      <c r="AN27" s="104">
        <f>AVERAGE(AD$5:AD27)</f>
        <v>449.26086956521738</v>
      </c>
      <c r="AO27" s="104">
        <f>AVERAGE(AE$5:AE27)</f>
        <v>4.7826086956521738</v>
      </c>
      <c r="AP27" s="122">
        <f>AVERAGE(AF$5:AF27)</f>
        <v>224181.17391304349</v>
      </c>
      <c r="AQ27" s="122">
        <f>AVERAGE(AG$5:AG27)</f>
        <v>67312.608695652176</v>
      </c>
      <c r="AR27" s="122">
        <f>AVERAGE(AH$5:AH27)</f>
        <v>161062.04347826086</v>
      </c>
      <c r="AS27" s="121">
        <f>AVERAGE($AK$5:AK27)</f>
        <v>0.9983574879227054</v>
      </c>
      <c r="AT27" s="6"/>
      <c r="AU27" s="6"/>
      <c r="AV27" s="6"/>
      <c r="AW27" s="6"/>
      <c r="AX27" s="6"/>
      <c r="AY27" s="6"/>
      <c r="AZ27" s="6"/>
      <c r="BA27" s="6"/>
      <c r="BB27" s="6"/>
      <c r="BC27" s="6"/>
      <c r="BD27" s="6"/>
      <c r="BE27" s="6"/>
      <c r="BF27" s="6"/>
      <c r="BG27" s="6"/>
      <c r="BH27" s="22"/>
    </row>
    <row r="28" spans="1:60" x14ac:dyDescent="0.25">
      <c r="A28" s="103">
        <v>24</v>
      </c>
      <c r="B28" s="112">
        <v>566</v>
      </c>
      <c r="C28" s="112">
        <v>31</v>
      </c>
      <c r="D28" s="112">
        <v>23</v>
      </c>
      <c r="E28" s="113">
        <v>4750.7861340913914</v>
      </c>
      <c r="F28" s="112">
        <v>450</v>
      </c>
      <c r="G28" s="112">
        <v>9</v>
      </c>
      <c r="H28" s="113">
        <v>224550</v>
      </c>
      <c r="I28" s="113">
        <v>69491</v>
      </c>
      <c r="J28" s="113">
        <v>158509</v>
      </c>
      <c r="K28" s="112" t="str">
        <v>Yes</v>
      </c>
      <c r="L28" s="112" t="str">
        <v>Yes</v>
      </c>
      <c r="M28" s="118">
        <v>1</v>
      </c>
      <c r="N28" s="6"/>
      <c r="O28" s="6"/>
      <c r="P28" s="104">
        <f>AVERAGE(F$5:F28)</f>
        <v>449.58333333333331</v>
      </c>
      <c r="Q28" s="104">
        <f>AVERAGE(G$5:G28)</f>
        <v>4.958333333333333</v>
      </c>
      <c r="R28" s="122">
        <f>AVERAGE(H$5:H28)</f>
        <v>224342.08333333334</v>
      </c>
      <c r="S28" s="122">
        <f>AVERAGE(I$5:I28)</f>
        <v>67432.541666666672</v>
      </c>
      <c r="T28" s="122">
        <f>AVERAGE(J$5:J28)</f>
        <v>161028.29166666666</v>
      </c>
      <c r="U28" s="121">
        <f>AVERAGE($M$5:M28)</f>
        <v>0.99907407407407411</v>
      </c>
      <c r="V28" s="6"/>
      <c r="W28" s="6"/>
      <c r="X28" s="22"/>
      <c r="Y28" s="103">
        <v>24</v>
      </c>
      <c r="Z28" s="7">
        <v>575</v>
      </c>
      <c r="AA28" s="104">
        <v>46</v>
      </c>
      <c r="AB28" s="104">
        <v>30</v>
      </c>
      <c r="AC28" s="122">
        <v>4701.5627081101966</v>
      </c>
      <c r="AD28" s="104">
        <v>450</v>
      </c>
      <c r="AE28" s="104">
        <v>2</v>
      </c>
      <c r="AF28" s="122">
        <v>224550</v>
      </c>
      <c r="AG28" s="122">
        <v>65998</v>
      </c>
      <c r="AH28" s="122">
        <v>163052</v>
      </c>
      <c r="AI28" s="104" t="str">
        <v>Yes</v>
      </c>
      <c r="AJ28" s="104" t="str">
        <v>Yes</v>
      </c>
      <c r="AK28" s="143">
        <v>1</v>
      </c>
      <c r="AL28" s="10"/>
      <c r="AM28" s="10"/>
      <c r="AN28" s="104">
        <f>AVERAGE(AD$5:AD28)</f>
        <v>449.29166666666669</v>
      </c>
      <c r="AO28" s="104">
        <f>AVERAGE(AE$5:AE28)</f>
        <v>4.666666666666667</v>
      </c>
      <c r="AP28" s="122">
        <f>AVERAGE(AF$5:AF28)</f>
        <v>224196.54166666666</v>
      </c>
      <c r="AQ28" s="122">
        <f>AVERAGE(AG$5:AG28)</f>
        <v>67257.833333333328</v>
      </c>
      <c r="AR28" s="122">
        <f>AVERAGE(AH$5:AH28)</f>
        <v>161144.95833333334</v>
      </c>
      <c r="AS28" s="121">
        <f>AVERAGE($AK$5:AK28)</f>
        <v>0.99842592592592594</v>
      </c>
      <c r="AT28" s="10"/>
      <c r="AU28" s="10"/>
      <c r="AV28" s="10"/>
      <c r="AW28" s="10"/>
      <c r="AX28" s="10"/>
      <c r="AY28" s="10"/>
      <c r="AZ28" s="10"/>
      <c r="BA28" s="10"/>
      <c r="BB28" s="10"/>
      <c r="BC28" s="10"/>
      <c r="BD28" s="10"/>
      <c r="BE28" s="10"/>
      <c r="BF28" s="10"/>
      <c r="BG28" s="6"/>
      <c r="BH28" s="22"/>
    </row>
    <row r="29" spans="1:60" x14ac:dyDescent="0.25">
      <c r="A29" s="103">
        <v>25</v>
      </c>
      <c r="B29" s="112">
        <v>607</v>
      </c>
      <c r="C29" s="112">
        <v>51</v>
      </c>
      <c r="D29" s="112">
        <v>30</v>
      </c>
      <c r="E29" s="113">
        <v>4082.0634305659751</v>
      </c>
      <c r="F29" s="112">
        <v>450</v>
      </c>
      <c r="G29" s="112">
        <v>2</v>
      </c>
      <c r="H29" s="113">
        <v>224550</v>
      </c>
      <c r="I29" s="113">
        <v>65998</v>
      </c>
      <c r="J29" s="113">
        <v>163052</v>
      </c>
      <c r="K29" s="112" t="str">
        <v>Yes</v>
      </c>
      <c r="L29" s="112" t="str">
        <v>Yes</v>
      </c>
      <c r="M29" s="118">
        <v>1</v>
      </c>
      <c r="N29" s="6"/>
      <c r="O29" s="6"/>
      <c r="P29" s="104">
        <f>AVERAGE(F$5:F29)</f>
        <v>449.6</v>
      </c>
      <c r="Q29" s="104">
        <f>AVERAGE(G$5:G29)</f>
        <v>4.84</v>
      </c>
      <c r="R29" s="122">
        <f>AVERAGE(H$5:H29)</f>
        <v>224350.4</v>
      </c>
      <c r="S29" s="122">
        <f>AVERAGE(I$5:I29)</f>
        <v>67375.16</v>
      </c>
      <c r="T29" s="122">
        <f>AVERAGE(J$5:J29)</f>
        <v>161109.24</v>
      </c>
      <c r="U29" s="121">
        <f>AVERAGE($M$5:M29)</f>
        <v>0.99911111111111106</v>
      </c>
      <c r="V29" s="6"/>
      <c r="W29" s="6"/>
      <c r="X29" s="22"/>
      <c r="Y29" s="103">
        <v>25</v>
      </c>
      <c r="Z29" s="7">
        <v>602</v>
      </c>
      <c r="AA29" s="7">
        <v>34</v>
      </c>
      <c r="AB29" s="7">
        <v>27</v>
      </c>
      <c r="AC29" s="111">
        <v>4793.4289053631692</v>
      </c>
      <c r="AD29" s="7">
        <v>450</v>
      </c>
      <c r="AE29" s="7">
        <v>5</v>
      </c>
      <c r="AF29" s="111">
        <v>224550</v>
      </c>
      <c r="AG29" s="111">
        <v>67495</v>
      </c>
      <c r="AH29" s="111">
        <v>161105</v>
      </c>
      <c r="AI29" s="7" t="str">
        <v>Yes</v>
      </c>
      <c r="AJ29" s="7" t="str">
        <v>Yes</v>
      </c>
      <c r="AK29" s="141">
        <v>1</v>
      </c>
      <c r="AL29" s="6"/>
      <c r="AM29" s="6"/>
      <c r="AN29" s="104">
        <f>AVERAGE(AD$5:AD29)</f>
        <v>449.32</v>
      </c>
      <c r="AO29" s="104">
        <f>AVERAGE(AE$5:AE29)</f>
        <v>4.68</v>
      </c>
      <c r="AP29" s="122">
        <f>AVERAGE(AF$5:AF29)</f>
        <v>224210.68</v>
      </c>
      <c r="AQ29" s="122">
        <f>AVERAGE(AG$5:AG29)</f>
        <v>67267.320000000007</v>
      </c>
      <c r="AR29" s="122">
        <f>AVERAGE(AH$5:AH29)</f>
        <v>161143.35999999999</v>
      </c>
      <c r="AS29" s="121">
        <f>AVERAGE($AK$5:AK29)</f>
        <v>0.99848888888888898</v>
      </c>
      <c r="AT29" s="6"/>
      <c r="AU29" s="6"/>
      <c r="AV29" s="6"/>
      <c r="AW29" s="6"/>
      <c r="AX29" s="6"/>
      <c r="AY29" s="6"/>
      <c r="AZ29" s="6"/>
      <c r="BA29" s="6"/>
      <c r="BB29" s="6"/>
      <c r="BC29" s="6"/>
      <c r="BD29" s="6"/>
      <c r="BE29" s="6"/>
      <c r="BF29" s="6"/>
      <c r="BG29" s="10"/>
      <c r="BH29" s="22"/>
    </row>
    <row r="30" spans="1:60" x14ac:dyDescent="0.25">
      <c r="A30" s="103">
        <v>26</v>
      </c>
      <c r="B30" s="112">
        <v>548</v>
      </c>
      <c r="C30" s="112">
        <v>40</v>
      </c>
      <c r="D30" s="112">
        <v>22</v>
      </c>
      <c r="E30" s="113">
        <v>3860.6887788292206</v>
      </c>
      <c r="F30" s="112">
        <v>450</v>
      </c>
      <c r="G30" s="112">
        <v>10</v>
      </c>
      <c r="H30" s="113">
        <v>224550</v>
      </c>
      <c r="I30" s="113">
        <v>69990</v>
      </c>
      <c r="J30" s="113">
        <v>157860</v>
      </c>
      <c r="K30" s="112" t="str">
        <v>Yes</v>
      </c>
      <c r="L30" s="112" t="str">
        <v>Yes</v>
      </c>
      <c r="M30" s="118">
        <v>1</v>
      </c>
      <c r="N30" s="6"/>
      <c r="O30" s="6"/>
      <c r="P30" s="104">
        <f>AVERAGE(F$5:F30)</f>
        <v>449.61538461538464</v>
      </c>
      <c r="Q30" s="104">
        <f>AVERAGE(G$5:G30)</f>
        <v>5.0384615384615383</v>
      </c>
      <c r="R30" s="122">
        <f>AVERAGE(H$5:H30)</f>
        <v>224358.07692307694</v>
      </c>
      <c r="S30" s="122">
        <f>AVERAGE(I$5:I30)</f>
        <v>67475.730769230766</v>
      </c>
      <c r="T30" s="122">
        <f>AVERAGE(J$5:J30)</f>
        <v>160984.26923076922</v>
      </c>
      <c r="U30" s="121">
        <f>AVERAGE($M$5:M30)</f>
        <v>0.99914529914529915</v>
      </c>
      <c r="V30" s="6"/>
      <c r="W30" s="6"/>
      <c r="X30" s="22"/>
      <c r="Y30" s="103">
        <v>26</v>
      </c>
      <c r="Z30" s="7">
        <v>631</v>
      </c>
      <c r="AA30" s="103">
        <v>34</v>
      </c>
      <c r="AB30" s="103">
        <v>29</v>
      </c>
      <c r="AC30" s="137">
        <v>3519.7225326924927</v>
      </c>
      <c r="AD30" s="103">
        <v>450</v>
      </c>
      <c r="AE30" s="103">
        <v>3</v>
      </c>
      <c r="AF30" s="137">
        <v>224550</v>
      </c>
      <c r="AG30" s="137">
        <v>66497</v>
      </c>
      <c r="AH30" s="137">
        <v>162403</v>
      </c>
      <c r="AI30" s="103" t="str">
        <v>Yes</v>
      </c>
      <c r="AJ30" s="103" t="str">
        <v>Yes</v>
      </c>
      <c r="AK30" s="142">
        <v>1</v>
      </c>
      <c r="AN30" s="104">
        <f>AVERAGE(AD$5:AD30)</f>
        <v>449.34615384615387</v>
      </c>
      <c r="AO30" s="104">
        <f>AVERAGE(AE$5:AE30)</f>
        <v>4.615384615384615</v>
      </c>
      <c r="AP30" s="122">
        <f>AVERAGE(AF$5:AF30)</f>
        <v>224223.73076923078</v>
      </c>
      <c r="AQ30" s="122">
        <f>AVERAGE(AG$5:AG30)</f>
        <v>67237.692307692312</v>
      </c>
      <c r="AR30" s="122">
        <f>AVERAGE(AH$5:AH30)</f>
        <v>161191.80769230769</v>
      </c>
      <c r="AS30" s="121">
        <f>AVERAGE($AK$5:AK30)</f>
        <v>0.99854700854700862</v>
      </c>
      <c r="BH30" s="22"/>
    </row>
    <row r="31" spans="1:60" x14ac:dyDescent="0.25">
      <c r="A31" s="103">
        <v>27</v>
      </c>
      <c r="B31" s="112">
        <v>507</v>
      </c>
      <c r="C31" s="112">
        <v>39</v>
      </c>
      <c r="D31" s="112">
        <v>20</v>
      </c>
      <c r="E31" s="113">
        <v>3838.6453927953467</v>
      </c>
      <c r="F31" s="112">
        <v>450</v>
      </c>
      <c r="G31" s="112">
        <v>12</v>
      </c>
      <c r="H31" s="113">
        <v>224550</v>
      </c>
      <c r="I31" s="113">
        <v>70988</v>
      </c>
      <c r="J31" s="113">
        <v>156562</v>
      </c>
      <c r="K31" s="112" t="str">
        <v>Yes</v>
      </c>
      <c r="L31" s="112" t="str">
        <v>Yes</v>
      </c>
      <c r="M31" s="118">
        <v>1</v>
      </c>
      <c r="N31" s="6"/>
      <c r="O31" s="6"/>
      <c r="P31" s="104">
        <f>AVERAGE(F$5:F31)</f>
        <v>449.62962962962962</v>
      </c>
      <c r="Q31" s="104">
        <f>AVERAGE(G$5:G31)</f>
        <v>5.2962962962962967</v>
      </c>
      <c r="R31" s="122">
        <f>AVERAGE(H$5:H31)</f>
        <v>224365.1851851852</v>
      </c>
      <c r="S31" s="122">
        <f>AVERAGE(I$5:I31)</f>
        <v>67605.814814814818</v>
      </c>
      <c r="T31" s="122">
        <f>AVERAGE(J$5:J31)</f>
        <v>160820.48148148149</v>
      </c>
      <c r="U31" s="121">
        <f>AVERAGE($M$5:M31)</f>
        <v>0.99917695473251034</v>
      </c>
      <c r="V31" s="6"/>
      <c r="W31" s="6"/>
      <c r="X31" s="22"/>
      <c r="Y31" s="103">
        <v>27</v>
      </c>
      <c r="Z31" s="7">
        <v>594</v>
      </c>
      <c r="AA31" s="7">
        <v>38</v>
      </c>
      <c r="AB31" s="7">
        <v>29</v>
      </c>
      <c r="AC31" s="111">
        <v>2188.5644326369516</v>
      </c>
      <c r="AD31" s="7">
        <v>450</v>
      </c>
      <c r="AE31" s="7">
        <v>3</v>
      </c>
      <c r="AF31" s="111">
        <v>224550</v>
      </c>
      <c r="AG31" s="111">
        <v>66497</v>
      </c>
      <c r="AH31" s="111">
        <v>162403</v>
      </c>
      <c r="AI31" s="7" t="str">
        <v>Yes</v>
      </c>
      <c r="AJ31" s="7" t="str">
        <v>Yes</v>
      </c>
      <c r="AK31" s="141">
        <v>1</v>
      </c>
      <c r="AL31" s="6"/>
      <c r="AM31" s="6"/>
      <c r="AN31" s="104">
        <f>AVERAGE(AD$5:AD31)</f>
        <v>449.37037037037038</v>
      </c>
      <c r="AO31" s="104">
        <f>AVERAGE(AE$5:AE31)</f>
        <v>4.5555555555555554</v>
      </c>
      <c r="AP31" s="122">
        <f>AVERAGE(AF$5:AF31)</f>
        <v>224235.8148148148</v>
      </c>
      <c r="AQ31" s="122">
        <f>AVERAGE(AG$5:AG31)</f>
        <v>67210.259259259255</v>
      </c>
      <c r="AR31" s="122">
        <f>AVERAGE(AH$5:AH31)</f>
        <v>161236.66666666666</v>
      </c>
      <c r="AS31" s="121">
        <f>AVERAGE($AK$5:AK31)</f>
        <v>0.99860082304526754</v>
      </c>
      <c r="AT31" s="6"/>
      <c r="AU31" s="6"/>
      <c r="AV31" s="6"/>
      <c r="AW31" s="6"/>
      <c r="AX31" s="6"/>
      <c r="AY31" s="6"/>
      <c r="AZ31" s="6"/>
      <c r="BA31" s="6"/>
      <c r="BB31" s="6"/>
      <c r="BC31" s="6"/>
      <c r="BD31" s="6"/>
      <c r="BE31" s="6"/>
      <c r="BF31" s="6"/>
      <c r="BG31" s="6"/>
      <c r="BH31" s="22"/>
    </row>
    <row r="32" spans="1:60" x14ac:dyDescent="0.25">
      <c r="A32" s="103">
        <v>28</v>
      </c>
      <c r="B32" s="112">
        <v>566</v>
      </c>
      <c r="C32" s="112">
        <v>35</v>
      </c>
      <c r="D32" s="112">
        <v>23</v>
      </c>
      <c r="E32" s="113">
        <v>3279.1998976462869</v>
      </c>
      <c r="F32" s="112">
        <v>450</v>
      </c>
      <c r="G32" s="112">
        <v>9</v>
      </c>
      <c r="H32" s="113">
        <v>224550</v>
      </c>
      <c r="I32" s="113">
        <v>69491</v>
      </c>
      <c r="J32" s="113">
        <v>158509</v>
      </c>
      <c r="K32" s="112" t="str">
        <v>Yes</v>
      </c>
      <c r="L32" s="112" t="str">
        <v>Yes</v>
      </c>
      <c r="M32" s="118">
        <v>1</v>
      </c>
      <c r="N32" s="6"/>
      <c r="O32" s="6"/>
      <c r="P32" s="104">
        <f>AVERAGE(F$5:F32)</f>
        <v>449.64285714285717</v>
      </c>
      <c r="Q32" s="104">
        <f>AVERAGE(G$5:G32)</f>
        <v>5.4285714285714288</v>
      </c>
      <c r="R32" s="122">
        <f>AVERAGE(H$5:H32)</f>
        <v>224371.78571428571</v>
      </c>
      <c r="S32" s="122">
        <f>AVERAGE(I$5:I32)</f>
        <v>67673.142857142855</v>
      </c>
      <c r="T32" s="122">
        <f>AVERAGE(J$5:J32)</f>
        <v>160737.92857142858</v>
      </c>
      <c r="U32" s="121">
        <f>AVERAGE($M$5:M32)</f>
        <v>0.99920634920634921</v>
      </c>
      <c r="V32" s="6"/>
      <c r="W32" s="6"/>
      <c r="X32" s="22"/>
      <c r="Y32" s="103">
        <v>28</v>
      </c>
      <c r="Z32" s="7">
        <v>501</v>
      </c>
      <c r="AA32" s="104">
        <v>39</v>
      </c>
      <c r="AB32" s="104">
        <v>30</v>
      </c>
      <c r="AC32" s="122">
        <v>3256.5942665886491</v>
      </c>
      <c r="AD32" s="104">
        <v>450</v>
      </c>
      <c r="AE32" s="104">
        <v>2</v>
      </c>
      <c r="AF32" s="122">
        <v>224550</v>
      </c>
      <c r="AG32" s="122">
        <v>65998</v>
      </c>
      <c r="AH32" s="122">
        <v>163052</v>
      </c>
      <c r="AI32" s="104" t="str">
        <v>Yes</v>
      </c>
      <c r="AJ32" s="104" t="str">
        <v>Yes</v>
      </c>
      <c r="AK32" s="143">
        <v>1</v>
      </c>
      <c r="AL32" s="10"/>
      <c r="AM32" s="10"/>
      <c r="AN32" s="104">
        <f>AVERAGE(AD$5:AD32)</f>
        <v>449.39285714285717</v>
      </c>
      <c r="AO32" s="104">
        <f>AVERAGE(AE$5:AE32)</f>
        <v>4.4642857142857144</v>
      </c>
      <c r="AP32" s="122">
        <f>AVERAGE(AF$5:AF32)</f>
        <v>224247.03571428571</v>
      </c>
      <c r="AQ32" s="122">
        <f>AVERAGE(AG$5:AG32)</f>
        <v>67166.96428571429</v>
      </c>
      <c r="AR32" s="122">
        <f>AVERAGE(AH$5:AH32)</f>
        <v>161301.5</v>
      </c>
      <c r="AS32" s="121">
        <f>AVERAGE($AK$5:AK32)</f>
        <v>0.99865079365079368</v>
      </c>
      <c r="AT32" s="10"/>
      <c r="AU32" s="10"/>
      <c r="AV32" s="10"/>
      <c r="AW32" s="10"/>
      <c r="AX32" s="10"/>
      <c r="AY32" s="10"/>
      <c r="AZ32" s="10"/>
      <c r="BA32" s="10"/>
      <c r="BB32" s="10"/>
      <c r="BC32" s="10"/>
      <c r="BD32" s="10"/>
      <c r="BE32" s="10"/>
      <c r="BF32" s="10"/>
      <c r="BG32" s="6"/>
      <c r="BH32" s="22"/>
    </row>
    <row r="33" spans="1:60" x14ac:dyDescent="0.25">
      <c r="A33" s="103">
        <v>29</v>
      </c>
      <c r="B33" s="112">
        <v>587</v>
      </c>
      <c r="C33" s="112">
        <v>40</v>
      </c>
      <c r="D33" s="112">
        <v>25</v>
      </c>
      <c r="E33" s="113">
        <v>2168.2980816665545</v>
      </c>
      <c r="F33" s="112">
        <v>450</v>
      </c>
      <c r="G33" s="112">
        <v>7</v>
      </c>
      <c r="H33" s="113">
        <v>224550</v>
      </c>
      <c r="I33" s="113">
        <v>68493</v>
      </c>
      <c r="J33" s="113">
        <v>159807</v>
      </c>
      <c r="K33" s="112" t="str">
        <v>Yes</v>
      </c>
      <c r="L33" s="112" t="str">
        <v>Yes</v>
      </c>
      <c r="M33" s="118">
        <v>1</v>
      </c>
      <c r="N33" s="6"/>
      <c r="O33" s="6"/>
      <c r="P33" s="104">
        <f>AVERAGE(F$5:F33)</f>
        <v>449.65517241379308</v>
      </c>
      <c r="Q33" s="104">
        <f>AVERAGE(G$5:G33)</f>
        <v>5.4827586206896548</v>
      </c>
      <c r="R33" s="122">
        <f>AVERAGE(H$5:H33)</f>
        <v>224377.93103448275</v>
      </c>
      <c r="S33" s="122">
        <f>AVERAGE(I$5:I33)</f>
        <v>67701.413793103449</v>
      </c>
      <c r="T33" s="122">
        <f>AVERAGE(J$5:J33)</f>
        <v>160705.8275862069</v>
      </c>
      <c r="U33" s="121">
        <f>AVERAGE($M$5:M33)</f>
        <v>0.99923371647509573</v>
      </c>
      <c r="V33" s="6"/>
      <c r="W33" s="6"/>
      <c r="X33" s="22"/>
      <c r="Y33" s="103">
        <v>29</v>
      </c>
      <c r="Z33" s="7">
        <v>534</v>
      </c>
      <c r="AA33" s="7">
        <v>35</v>
      </c>
      <c r="AB33" s="7">
        <v>25</v>
      </c>
      <c r="AC33" s="111">
        <v>3246.024723960486</v>
      </c>
      <c r="AD33" s="7">
        <v>450</v>
      </c>
      <c r="AE33" s="7">
        <v>7</v>
      </c>
      <c r="AF33" s="111">
        <v>224550</v>
      </c>
      <c r="AG33" s="111">
        <v>68493</v>
      </c>
      <c r="AH33" s="111">
        <v>159807</v>
      </c>
      <c r="AI33" s="7" t="str">
        <v>Yes</v>
      </c>
      <c r="AJ33" s="7" t="str">
        <v>Yes</v>
      </c>
      <c r="AK33" s="141">
        <v>1</v>
      </c>
      <c r="AL33" s="6"/>
      <c r="AM33" s="6"/>
      <c r="AN33" s="104">
        <f>AVERAGE(AD$5:AD33)</f>
        <v>449.41379310344826</v>
      </c>
      <c r="AO33" s="104">
        <f>AVERAGE(AE$5:AE33)</f>
        <v>4.5517241379310347</v>
      </c>
      <c r="AP33" s="122">
        <f>AVERAGE(AF$5:AF33)</f>
        <v>224257.4827586207</v>
      </c>
      <c r="AQ33" s="122">
        <f>AVERAGE(AG$5:AG33)</f>
        <v>67212.68965517242</v>
      </c>
      <c r="AR33" s="122">
        <f>AVERAGE(AH$5:AH33)</f>
        <v>161249.96551724139</v>
      </c>
      <c r="AS33" s="121">
        <f>AVERAGE($AK$5:AK33)</f>
        <v>0.99869731800766293</v>
      </c>
      <c r="AT33" s="6"/>
      <c r="AU33" s="6"/>
      <c r="AV33" s="6"/>
      <c r="AW33" s="6"/>
      <c r="AX33" s="6"/>
      <c r="AY33" s="6"/>
      <c r="AZ33" s="6"/>
      <c r="BA33" s="6"/>
      <c r="BB33" s="6"/>
      <c r="BC33" s="6"/>
      <c r="BD33" s="6"/>
      <c r="BE33" s="6"/>
      <c r="BF33" s="6"/>
      <c r="BG33" s="10"/>
      <c r="BH33" s="22"/>
    </row>
    <row r="34" spans="1:60" x14ac:dyDescent="0.25">
      <c r="A34" s="103">
        <v>30</v>
      </c>
      <c r="B34" s="112">
        <v>567</v>
      </c>
      <c r="C34" s="112">
        <v>37</v>
      </c>
      <c r="D34" s="112">
        <v>28</v>
      </c>
      <c r="E34" s="113">
        <v>4264.9164897771407</v>
      </c>
      <c r="F34" s="112">
        <v>450</v>
      </c>
      <c r="G34" s="112">
        <v>4</v>
      </c>
      <c r="H34" s="113">
        <v>224550</v>
      </c>
      <c r="I34" s="113">
        <v>66996</v>
      </c>
      <c r="J34" s="113">
        <v>161754</v>
      </c>
      <c r="K34" s="112" t="str">
        <v>Yes</v>
      </c>
      <c r="L34" s="112" t="str">
        <v>Yes</v>
      </c>
      <c r="M34" s="118">
        <v>1</v>
      </c>
      <c r="N34" s="6"/>
      <c r="O34" s="6"/>
      <c r="P34" s="104">
        <f>AVERAGE(F$5:F34)</f>
        <v>449.66666666666669</v>
      </c>
      <c r="Q34" s="104">
        <f>AVERAGE(G$5:G34)</f>
        <v>5.4333333333333336</v>
      </c>
      <c r="R34" s="122">
        <f>AVERAGE(H$5:H34)</f>
        <v>224383.66666666666</v>
      </c>
      <c r="S34" s="122">
        <f>AVERAGE(I$5:I34)</f>
        <v>67677.899999999994</v>
      </c>
      <c r="T34" s="122">
        <f>AVERAGE(J$5:J34)</f>
        <v>160740.76666666666</v>
      </c>
      <c r="U34" s="121">
        <f>AVERAGE($M$5:M34)</f>
        <v>0.99925925925925929</v>
      </c>
      <c r="V34" s="6"/>
      <c r="W34" s="6"/>
      <c r="X34" s="22"/>
      <c r="Y34" s="103">
        <v>30</v>
      </c>
      <c r="Z34" s="7">
        <v>511</v>
      </c>
      <c r="AA34" s="103">
        <v>44</v>
      </c>
      <c r="AB34" s="103">
        <v>24</v>
      </c>
      <c r="AC34" s="137">
        <v>2228.4363809733932</v>
      </c>
      <c r="AD34" s="103">
        <v>450</v>
      </c>
      <c r="AE34" s="103">
        <v>8</v>
      </c>
      <c r="AF34" s="137">
        <v>224550</v>
      </c>
      <c r="AG34" s="137">
        <v>68992</v>
      </c>
      <c r="AH34" s="137">
        <v>159158</v>
      </c>
      <c r="AI34" s="103" t="str">
        <v>Yes</v>
      </c>
      <c r="AJ34" s="103" t="str">
        <v>Yes</v>
      </c>
      <c r="AK34" s="142">
        <v>1</v>
      </c>
      <c r="AN34" s="104">
        <f>AVERAGE(AD$5:AD34)</f>
        <v>449.43333333333334</v>
      </c>
      <c r="AO34" s="104">
        <f>AVERAGE(AE$5:AE34)</f>
        <v>4.666666666666667</v>
      </c>
      <c r="AP34" s="122">
        <f>AVERAGE(AF$5:AF34)</f>
        <v>224267.23333333334</v>
      </c>
      <c r="AQ34" s="122">
        <f>AVERAGE(AG$5:AG34)</f>
        <v>67272</v>
      </c>
      <c r="AR34" s="122">
        <f>AVERAGE(AH$5:AH34)</f>
        <v>161180.23333333334</v>
      </c>
      <c r="AS34" s="121">
        <f>AVERAGE($AK$5:AK34)</f>
        <v>0.99874074074074082</v>
      </c>
      <c r="BH34" s="22"/>
    </row>
    <row r="35" spans="1:60" x14ac:dyDescent="0.25">
      <c r="A35" s="103">
        <v>31</v>
      </c>
      <c r="B35" s="112">
        <v>490</v>
      </c>
      <c r="C35" s="112">
        <v>35</v>
      </c>
      <c r="D35" s="112">
        <v>23</v>
      </c>
      <c r="E35" s="113">
        <v>3386.5293847975054</v>
      </c>
      <c r="F35" s="112">
        <v>450</v>
      </c>
      <c r="G35" s="112">
        <v>9</v>
      </c>
      <c r="H35" s="113">
        <v>224550</v>
      </c>
      <c r="I35" s="113">
        <v>69491</v>
      </c>
      <c r="J35" s="113">
        <v>158509</v>
      </c>
      <c r="K35" s="112" t="str">
        <v>Yes</v>
      </c>
      <c r="L35" s="112" t="str">
        <v>Yes</v>
      </c>
      <c r="M35" s="118">
        <v>1</v>
      </c>
      <c r="N35" s="6"/>
      <c r="O35" s="6"/>
      <c r="P35" s="104">
        <f>AVERAGE(F$5:F35)</f>
        <v>449.67741935483872</v>
      </c>
      <c r="Q35" s="104">
        <f>AVERAGE(G$5:G35)</f>
        <v>5.5483870967741939</v>
      </c>
      <c r="R35" s="122">
        <f>AVERAGE(H$5:H35)</f>
        <v>224389.03225806452</v>
      </c>
      <c r="S35" s="122">
        <f>AVERAGE(I$5:I35)</f>
        <v>67736.387096774197</v>
      </c>
      <c r="T35" s="122">
        <f>AVERAGE(J$5:J35)</f>
        <v>160668.77419354839</v>
      </c>
      <c r="U35" s="121">
        <f>AVERAGE($M$5:M35)</f>
        <v>0.99928315412186375</v>
      </c>
      <c r="V35" s="6"/>
      <c r="W35" s="6"/>
      <c r="X35" s="22"/>
      <c r="Y35" s="103">
        <v>31</v>
      </c>
      <c r="Z35" s="7">
        <v>553</v>
      </c>
      <c r="AA35" s="7">
        <v>32</v>
      </c>
      <c r="AB35" s="7">
        <v>30</v>
      </c>
      <c r="AC35" s="111">
        <v>4529.5981313171869</v>
      </c>
      <c r="AD35" s="7">
        <v>450</v>
      </c>
      <c r="AE35" s="7">
        <v>2</v>
      </c>
      <c r="AF35" s="111">
        <v>224550</v>
      </c>
      <c r="AG35" s="111">
        <v>65998</v>
      </c>
      <c r="AH35" s="111">
        <v>163052</v>
      </c>
      <c r="AI35" s="7" t="str">
        <v>Yes</v>
      </c>
      <c r="AJ35" s="7" t="str">
        <v>Yes</v>
      </c>
      <c r="AK35" s="141">
        <v>1</v>
      </c>
      <c r="AL35" s="6"/>
      <c r="AM35" s="6"/>
      <c r="AN35" s="104">
        <f>AVERAGE(AD$5:AD35)</f>
        <v>449.45161290322579</v>
      </c>
      <c r="AO35" s="104">
        <f>AVERAGE(AE$5:AE35)</f>
        <v>4.580645161290323</v>
      </c>
      <c r="AP35" s="122">
        <f>AVERAGE(AF$5:AF35)</f>
        <v>224276.35483870967</v>
      </c>
      <c r="AQ35" s="122">
        <f>AVERAGE(AG$5:AG35)</f>
        <v>67230.903225806454</v>
      </c>
      <c r="AR35" s="122">
        <f>AVERAGE(AH$5:AH35)</f>
        <v>161240.61290322582</v>
      </c>
      <c r="AS35" s="121">
        <f>AVERAGE($AK$5:AK35)</f>
        <v>0.99878136200716849</v>
      </c>
      <c r="AT35" s="6"/>
      <c r="AU35" s="6"/>
      <c r="AV35" s="6"/>
      <c r="AW35" s="6"/>
      <c r="AX35" s="6"/>
      <c r="AY35" s="6"/>
      <c r="AZ35" s="6"/>
      <c r="BA35" s="6"/>
      <c r="BB35" s="6"/>
      <c r="BC35" s="6"/>
      <c r="BD35" s="6"/>
      <c r="BE35" s="6"/>
      <c r="BF35" s="6"/>
      <c r="BG35" s="6"/>
      <c r="BH35" s="22"/>
    </row>
    <row r="36" spans="1:60" x14ac:dyDescent="0.25">
      <c r="A36" s="103">
        <v>32</v>
      </c>
      <c r="B36" s="112">
        <v>585</v>
      </c>
      <c r="C36" s="112">
        <v>42</v>
      </c>
      <c r="D36" s="112">
        <v>22</v>
      </c>
      <c r="E36" s="113">
        <v>2543.8450924110684</v>
      </c>
      <c r="F36" s="112">
        <v>450</v>
      </c>
      <c r="G36" s="112">
        <v>10</v>
      </c>
      <c r="H36" s="113">
        <v>224550</v>
      </c>
      <c r="I36" s="113">
        <v>69990</v>
      </c>
      <c r="J36" s="113">
        <v>157860</v>
      </c>
      <c r="K36" s="112" t="str">
        <v>Yes</v>
      </c>
      <c r="L36" s="112" t="str">
        <v>Yes</v>
      </c>
      <c r="M36" s="118">
        <v>1</v>
      </c>
      <c r="N36" s="6"/>
      <c r="O36" s="6"/>
      <c r="P36" s="104">
        <f>AVERAGE(F$5:F36)</f>
        <v>449.6875</v>
      </c>
      <c r="Q36" s="104">
        <f>AVERAGE(G$5:G36)</f>
        <v>5.6875</v>
      </c>
      <c r="R36" s="122">
        <f>AVERAGE(H$5:H36)</f>
        <v>224394.0625</v>
      </c>
      <c r="S36" s="122">
        <f>AVERAGE(I$5:I36)</f>
        <v>67806.8125</v>
      </c>
      <c r="T36" s="122">
        <f>AVERAGE(J$5:J36)</f>
        <v>160581</v>
      </c>
      <c r="U36" s="121">
        <f>AVERAGE($M$5:M36)</f>
        <v>0.99930555555555556</v>
      </c>
      <c r="V36" s="6"/>
      <c r="W36" s="6"/>
      <c r="X36" s="22"/>
      <c r="Y36" s="103">
        <v>32</v>
      </c>
      <c r="Z36" s="7">
        <v>617</v>
      </c>
      <c r="AA36" s="104">
        <v>34</v>
      </c>
      <c r="AB36" s="104">
        <v>29</v>
      </c>
      <c r="AC36" s="122">
        <v>4538.3755507369042</v>
      </c>
      <c r="AD36" s="104">
        <v>450</v>
      </c>
      <c r="AE36" s="104">
        <v>3</v>
      </c>
      <c r="AF36" s="122">
        <v>224550</v>
      </c>
      <c r="AG36" s="122">
        <v>66497</v>
      </c>
      <c r="AH36" s="122">
        <v>162403</v>
      </c>
      <c r="AI36" s="104" t="str">
        <v>Yes</v>
      </c>
      <c r="AJ36" s="104" t="str">
        <v>Yes</v>
      </c>
      <c r="AK36" s="143">
        <v>1</v>
      </c>
      <c r="AL36" s="10"/>
      <c r="AM36" s="10"/>
      <c r="AN36" s="104">
        <f>AVERAGE(AD$5:AD36)</f>
        <v>449.46875</v>
      </c>
      <c r="AO36" s="104">
        <f>AVERAGE(AE$5:AE36)</f>
        <v>4.53125</v>
      </c>
      <c r="AP36" s="122">
        <f>AVERAGE(AF$5:AF36)</f>
        <v>224284.90625</v>
      </c>
      <c r="AQ36" s="122">
        <f>AVERAGE(AG$5:AG36)</f>
        <v>67207.96875</v>
      </c>
      <c r="AR36" s="122">
        <f>AVERAGE(AH$5:AH36)</f>
        <v>161276.9375</v>
      </c>
      <c r="AS36" s="121">
        <f>AVERAGE($AK$5:AK36)</f>
        <v>0.99881944444444448</v>
      </c>
      <c r="AT36" s="10"/>
      <c r="AU36" s="10"/>
      <c r="AV36" s="10"/>
      <c r="AW36" s="10"/>
      <c r="AX36" s="10"/>
      <c r="AY36" s="10"/>
      <c r="AZ36" s="10"/>
      <c r="BA36" s="10"/>
      <c r="BB36" s="10"/>
      <c r="BC36" s="10"/>
      <c r="BD36" s="10"/>
      <c r="BE36" s="10"/>
      <c r="BF36" s="10"/>
      <c r="BG36" s="6"/>
      <c r="BH36" s="22"/>
    </row>
    <row r="37" spans="1:60" x14ac:dyDescent="0.25">
      <c r="A37" s="103">
        <v>33</v>
      </c>
      <c r="B37" s="112">
        <v>628</v>
      </c>
      <c r="C37" s="112">
        <v>37</v>
      </c>
      <c r="D37" s="112">
        <v>32</v>
      </c>
      <c r="E37" s="113">
        <v>2719.1187492044769</v>
      </c>
      <c r="F37" s="112">
        <v>450</v>
      </c>
      <c r="G37" s="112">
        <v>0</v>
      </c>
      <c r="H37" s="113">
        <v>224550</v>
      </c>
      <c r="I37" s="113">
        <v>65000</v>
      </c>
      <c r="J37" s="113">
        <v>164350</v>
      </c>
      <c r="K37" s="112" t="str">
        <v>Yes</v>
      </c>
      <c r="L37" s="112" t="str">
        <v>No</v>
      </c>
      <c r="M37" s="118">
        <v>1</v>
      </c>
      <c r="N37" s="6"/>
      <c r="O37" s="6"/>
      <c r="P37" s="104">
        <f>AVERAGE(F$5:F37)</f>
        <v>449.69696969696969</v>
      </c>
      <c r="Q37" s="104">
        <f>AVERAGE(G$5:G37)</f>
        <v>5.5151515151515156</v>
      </c>
      <c r="R37" s="122">
        <f>AVERAGE(H$5:H37)</f>
        <v>224398.78787878787</v>
      </c>
      <c r="S37" s="122">
        <f>AVERAGE(I$5:I37)</f>
        <v>67721.757575757569</v>
      </c>
      <c r="T37" s="122">
        <f>AVERAGE(J$5:J37)</f>
        <v>160695.21212121213</v>
      </c>
      <c r="U37" s="121">
        <f>AVERAGE($M$5:M37)</f>
        <v>0.99932659932659917</v>
      </c>
      <c r="V37" s="6"/>
      <c r="W37" s="6"/>
      <c r="X37" s="22"/>
      <c r="Y37" s="103">
        <v>33</v>
      </c>
      <c r="Z37" s="7">
        <v>420</v>
      </c>
      <c r="AA37" s="7">
        <v>38</v>
      </c>
      <c r="AB37" s="7">
        <v>15</v>
      </c>
      <c r="AC37" s="111">
        <v>4542.1716127600102</v>
      </c>
      <c r="AD37" s="7">
        <v>443</v>
      </c>
      <c r="AE37" s="7">
        <v>0</v>
      </c>
      <c r="AF37" s="111">
        <v>221057</v>
      </c>
      <c r="AG37" s="111">
        <v>64300</v>
      </c>
      <c r="AH37" s="111">
        <v>159007</v>
      </c>
      <c r="AI37" s="7" t="str">
        <v>No</v>
      </c>
      <c r="AJ37" s="7" t="str">
        <v>No</v>
      </c>
      <c r="AK37" s="141">
        <v>0.98444444444444446</v>
      </c>
      <c r="AL37" s="6"/>
      <c r="AM37" s="6"/>
      <c r="AN37" s="104">
        <f>AVERAGE(AD$5:AD37)</f>
        <v>449.27272727272725</v>
      </c>
      <c r="AO37" s="104">
        <f>AVERAGE(AE$5:AE37)</f>
        <v>4.3939393939393936</v>
      </c>
      <c r="AP37" s="122">
        <f>AVERAGE(AF$5:AF37)</f>
        <v>224187.09090909091</v>
      </c>
      <c r="AQ37" s="122">
        <f>AVERAGE(AG$5:AG37)</f>
        <v>67119.84848484848</v>
      </c>
      <c r="AR37" s="122">
        <f>AVERAGE(AH$5:AH37)</f>
        <v>161208.15151515152</v>
      </c>
      <c r="AS37" s="121">
        <f>AVERAGE($AK$5:AK37)</f>
        <v>0.99838383838383837</v>
      </c>
      <c r="AT37" s="6"/>
      <c r="AU37" s="6"/>
      <c r="AV37" s="6"/>
      <c r="AW37" s="6"/>
      <c r="AX37" s="6"/>
      <c r="AY37" s="6"/>
      <c r="AZ37" s="6"/>
      <c r="BA37" s="6"/>
      <c r="BB37" s="6"/>
      <c r="BC37" s="6"/>
      <c r="BD37" s="6"/>
      <c r="BE37" s="6"/>
      <c r="BF37" s="6"/>
      <c r="BG37" s="10"/>
      <c r="BH37" s="22"/>
    </row>
    <row r="38" spans="1:60" x14ac:dyDescent="0.25">
      <c r="A38" s="103">
        <v>34</v>
      </c>
      <c r="B38" s="112">
        <v>613</v>
      </c>
      <c r="C38" s="112">
        <v>43</v>
      </c>
      <c r="D38" s="112">
        <v>32</v>
      </c>
      <c r="E38" s="113">
        <v>2740.6475872562564</v>
      </c>
      <c r="F38" s="112">
        <v>450</v>
      </c>
      <c r="G38" s="112">
        <v>0</v>
      </c>
      <c r="H38" s="113">
        <v>224550</v>
      </c>
      <c r="I38" s="113">
        <v>65000</v>
      </c>
      <c r="J38" s="113">
        <v>164350</v>
      </c>
      <c r="K38" s="112" t="str">
        <v>Yes</v>
      </c>
      <c r="L38" s="112" t="str">
        <v>No</v>
      </c>
      <c r="M38" s="118">
        <v>1</v>
      </c>
      <c r="N38" s="6"/>
      <c r="O38" s="6"/>
      <c r="P38" s="104">
        <f>AVERAGE(F$5:F38)</f>
        <v>449.70588235294116</v>
      </c>
      <c r="Q38" s="104">
        <f>AVERAGE(G$5:G38)</f>
        <v>5.3529411764705879</v>
      </c>
      <c r="R38" s="122">
        <f>AVERAGE(H$5:H38)</f>
        <v>224403.23529411765</v>
      </c>
      <c r="S38" s="122">
        <f>AVERAGE(I$5:I38)</f>
        <v>67641.705882352937</v>
      </c>
      <c r="T38" s="122">
        <f>AVERAGE(J$5:J38)</f>
        <v>160802.70588235295</v>
      </c>
      <c r="U38" s="121">
        <f>AVERAGE($M$5:M38)</f>
        <v>0.99934640522875806</v>
      </c>
      <c r="V38" s="6"/>
      <c r="W38" s="6"/>
      <c r="X38" s="22"/>
      <c r="Y38" s="103">
        <v>34</v>
      </c>
      <c r="Z38" s="7">
        <v>615</v>
      </c>
      <c r="AA38" s="103">
        <v>45</v>
      </c>
      <c r="AB38" s="103">
        <v>28</v>
      </c>
      <c r="AC38" s="137">
        <v>4289.3992723515912</v>
      </c>
      <c r="AD38" s="103">
        <v>450</v>
      </c>
      <c r="AE38" s="103">
        <v>4</v>
      </c>
      <c r="AF38" s="137">
        <v>224550</v>
      </c>
      <c r="AG38" s="137">
        <v>66996</v>
      </c>
      <c r="AH38" s="137">
        <v>161754</v>
      </c>
      <c r="AI38" s="103" t="str">
        <v>Yes</v>
      </c>
      <c r="AJ38" s="103" t="str">
        <v>Yes</v>
      </c>
      <c r="AK38" s="142">
        <v>1</v>
      </c>
      <c r="AN38" s="104">
        <f>AVERAGE(AD$5:AD38)</f>
        <v>449.29411764705884</v>
      </c>
      <c r="AO38" s="104">
        <f>AVERAGE(AE$5:AE38)</f>
        <v>4.382352941176471</v>
      </c>
      <c r="AP38" s="122">
        <f>AVERAGE(AF$5:AF38)</f>
        <v>224197.76470588235</v>
      </c>
      <c r="AQ38" s="122">
        <f>AVERAGE(AG$5:AG38)</f>
        <v>67116.205882352937</v>
      </c>
      <c r="AR38" s="122">
        <f>AVERAGE(AH$5:AH38)</f>
        <v>161224.20588235295</v>
      </c>
      <c r="AS38" s="121">
        <f>AVERAGE($AK$5:AK38)</f>
        <v>0.99843137254901959</v>
      </c>
      <c r="BH38" s="22"/>
    </row>
    <row r="39" spans="1:60" x14ac:dyDescent="0.25">
      <c r="A39" s="103">
        <v>35</v>
      </c>
      <c r="B39" s="112">
        <v>584</v>
      </c>
      <c r="C39" s="112">
        <v>37</v>
      </c>
      <c r="D39" s="112">
        <v>32</v>
      </c>
      <c r="E39" s="113">
        <v>2762.7138400861731</v>
      </c>
      <c r="F39" s="112">
        <v>450</v>
      </c>
      <c r="G39" s="112">
        <v>0</v>
      </c>
      <c r="H39" s="113">
        <v>224550</v>
      </c>
      <c r="I39" s="113">
        <v>65000</v>
      </c>
      <c r="J39" s="113">
        <v>164350</v>
      </c>
      <c r="K39" s="112" t="str">
        <v>Yes</v>
      </c>
      <c r="L39" s="112" t="str">
        <v>No</v>
      </c>
      <c r="M39" s="118">
        <v>1</v>
      </c>
      <c r="N39" s="6"/>
      <c r="O39" s="6"/>
      <c r="P39" s="104">
        <f>AVERAGE(F$5:F39)</f>
        <v>449.71428571428572</v>
      </c>
      <c r="Q39" s="104">
        <f>AVERAGE(G$5:G39)</f>
        <v>5.2</v>
      </c>
      <c r="R39" s="122">
        <f>AVERAGE(H$5:H39)</f>
        <v>224407.42857142858</v>
      </c>
      <c r="S39" s="122">
        <f>AVERAGE(I$5:I39)</f>
        <v>67566.228571428568</v>
      </c>
      <c r="T39" s="122">
        <f>AVERAGE(J$5:J39)</f>
        <v>160904.05714285714</v>
      </c>
      <c r="U39" s="121">
        <f>AVERAGE($M$5:M39)</f>
        <v>0.99936507936507923</v>
      </c>
      <c r="V39" s="6"/>
      <c r="W39" s="6"/>
      <c r="X39" s="22"/>
      <c r="Y39" s="103">
        <v>35</v>
      </c>
      <c r="Z39" s="7">
        <v>538</v>
      </c>
      <c r="AA39" s="7">
        <v>35</v>
      </c>
      <c r="AB39" s="7">
        <v>32</v>
      </c>
      <c r="AC39" s="111">
        <v>2105.3511447181045</v>
      </c>
      <c r="AD39" s="7">
        <v>450</v>
      </c>
      <c r="AE39" s="7">
        <v>0</v>
      </c>
      <c r="AF39" s="111">
        <v>224550</v>
      </c>
      <c r="AG39" s="111">
        <v>65000</v>
      </c>
      <c r="AH39" s="111">
        <v>164350</v>
      </c>
      <c r="AI39" s="7" t="str">
        <v>Yes</v>
      </c>
      <c r="AJ39" s="7" t="str">
        <v>No</v>
      </c>
      <c r="AK39" s="141">
        <v>1</v>
      </c>
      <c r="AL39" s="6"/>
      <c r="AM39" s="6"/>
      <c r="AN39" s="104">
        <f>AVERAGE(AD$5:AD39)</f>
        <v>449.31428571428569</v>
      </c>
      <c r="AO39" s="104">
        <f>AVERAGE(AE$5:AE39)</f>
        <v>4.2571428571428571</v>
      </c>
      <c r="AP39" s="122">
        <f>AVERAGE(AF$5:AF39)</f>
        <v>224207.82857142857</v>
      </c>
      <c r="AQ39" s="122">
        <f>AVERAGE(AG$5:AG39)</f>
        <v>67055.742857142861</v>
      </c>
      <c r="AR39" s="122">
        <f>AVERAGE(AH$5:AH39)</f>
        <v>161313.51428571428</v>
      </c>
      <c r="AS39" s="121">
        <f>AVERAGE($AK$5:AK39)</f>
        <v>0.99847619047619041</v>
      </c>
      <c r="AT39" s="6"/>
      <c r="AU39" s="6"/>
      <c r="AV39" s="6"/>
      <c r="AW39" s="6"/>
      <c r="AX39" s="6"/>
      <c r="AY39" s="6"/>
      <c r="AZ39" s="6"/>
      <c r="BA39" s="6"/>
      <c r="BB39" s="6"/>
      <c r="BC39" s="6"/>
      <c r="BD39" s="6"/>
      <c r="BE39" s="6"/>
      <c r="BF39" s="6"/>
      <c r="BG39" s="6"/>
      <c r="BH39" s="22"/>
    </row>
    <row r="40" spans="1:60" x14ac:dyDescent="0.25">
      <c r="A40" s="103">
        <v>36</v>
      </c>
      <c r="B40" s="112">
        <v>606</v>
      </c>
      <c r="C40" s="112">
        <v>38</v>
      </c>
      <c r="D40" s="112">
        <v>36</v>
      </c>
      <c r="E40" s="113">
        <v>2060.4786384674403</v>
      </c>
      <c r="F40" s="112">
        <v>446</v>
      </c>
      <c r="G40" s="112">
        <v>0</v>
      </c>
      <c r="H40" s="113">
        <v>222554</v>
      </c>
      <c r="I40" s="113">
        <v>64600</v>
      </c>
      <c r="J40" s="113">
        <v>163354</v>
      </c>
      <c r="K40" s="112" t="str">
        <v>No</v>
      </c>
      <c r="L40" s="112" t="str">
        <v>No</v>
      </c>
      <c r="M40" s="118">
        <v>0.99111111111111116</v>
      </c>
      <c r="N40" s="6"/>
      <c r="O40" s="6"/>
      <c r="P40" s="104">
        <f>AVERAGE(F$5:F40)</f>
        <v>449.61111111111109</v>
      </c>
      <c r="Q40" s="104">
        <f>AVERAGE(G$5:G40)</f>
        <v>5.0555555555555554</v>
      </c>
      <c r="R40" s="122">
        <f>AVERAGE(H$5:H40)</f>
        <v>224355.94444444444</v>
      </c>
      <c r="S40" s="122">
        <f>AVERAGE(I$5:I40)</f>
        <v>67483.833333333328</v>
      </c>
      <c r="T40" s="122">
        <f>AVERAGE(J$5:J40)</f>
        <v>160972.11111111112</v>
      </c>
      <c r="U40" s="121">
        <f>AVERAGE($M$5:M40)</f>
        <v>0.99913580246913569</v>
      </c>
      <c r="V40" s="6"/>
      <c r="W40" s="6"/>
      <c r="X40" s="22"/>
      <c r="Y40" s="103">
        <v>36</v>
      </c>
      <c r="Z40" s="7">
        <v>676</v>
      </c>
      <c r="AA40" s="104">
        <v>26</v>
      </c>
      <c r="AB40" s="104">
        <v>27</v>
      </c>
      <c r="AC40" s="122">
        <v>4488.6936495564005</v>
      </c>
      <c r="AD40" s="104">
        <v>450</v>
      </c>
      <c r="AE40" s="104">
        <v>5</v>
      </c>
      <c r="AF40" s="122">
        <v>224550</v>
      </c>
      <c r="AG40" s="122">
        <v>67495</v>
      </c>
      <c r="AH40" s="122">
        <v>161105</v>
      </c>
      <c r="AI40" s="104" t="str">
        <v>Yes</v>
      </c>
      <c r="AJ40" s="104" t="str">
        <v>Yes</v>
      </c>
      <c r="AK40" s="143">
        <v>1</v>
      </c>
      <c r="AL40" s="10"/>
      <c r="AM40" s="10"/>
      <c r="AN40" s="104">
        <f>AVERAGE(AD$5:AD40)</f>
        <v>449.33333333333331</v>
      </c>
      <c r="AO40" s="104">
        <f>AVERAGE(AE$5:AE40)</f>
        <v>4.2777777777777777</v>
      </c>
      <c r="AP40" s="122">
        <f>AVERAGE(AF$5:AF40)</f>
        <v>224217.33333333334</v>
      </c>
      <c r="AQ40" s="122">
        <f>AVERAGE(AG$5:AG40)</f>
        <v>67067.944444444438</v>
      </c>
      <c r="AR40" s="122">
        <f>AVERAGE(AH$5:AH40)</f>
        <v>161307.72222222222</v>
      </c>
      <c r="AS40" s="121">
        <f>AVERAGE($AK$5:AK40)</f>
        <v>0.99851851851851847</v>
      </c>
      <c r="AT40" s="10"/>
      <c r="AU40" s="10"/>
      <c r="AV40" s="10"/>
      <c r="AW40" s="10"/>
      <c r="AX40" s="10"/>
      <c r="AY40" s="10"/>
      <c r="AZ40" s="10"/>
      <c r="BA40" s="10"/>
      <c r="BB40" s="10"/>
      <c r="BC40" s="10"/>
      <c r="BD40" s="10"/>
      <c r="BE40" s="10"/>
      <c r="BF40" s="10"/>
      <c r="BG40" s="6"/>
      <c r="BH40" s="22"/>
    </row>
    <row r="41" spans="1:60" x14ac:dyDescent="0.25">
      <c r="A41" s="103">
        <v>37</v>
      </c>
      <c r="B41" s="112">
        <v>605</v>
      </c>
      <c r="C41" s="112">
        <v>32</v>
      </c>
      <c r="D41" s="112">
        <v>38</v>
      </c>
      <c r="E41" s="113">
        <v>4546.9056919664145</v>
      </c>
      <c r="F41" s="112">
        <v>444</v>
      </c>
      <c r="G41" s="112">
        <v>0</v>
      </c>
      <c r="H41" s="113">
        <v>221556</v>
      </c>
      <c r="I41" s="113">
        <v>64400</v>
      </c>
      <c r="J41" s="113">
        <v>162856</v>
      </c>
      <c r="K41" s="112" t="str">
        <v>No</v>
      </c>
      <c r="L41" s="112" t="str">
        <v>No</v>
      </c>
      <c r="M41" s="118">
        <v>0.98666666666666669</v>
      </c>
      <c r="N41" s="6"/>
      <c r="O41" s="6"/>
      <c r="P41" s="104">
        <f>AVERAGE(F$5:F41)</f>
        <v>449.45945945945948</v>
      </c>
      <c r="Q41" s="104">
        <f>AVERAGE(G$5:G41)</f>
        <v>4.9189189189189193</v>
      </c>
      <c r="R41" s="122">
        <f>AVERAGE(H$5:H41)</f>
        <v>224280.27027027027</v>
      </c>
      <c r="S41" s="122">
        <f>AVERAGE(I$5:I41)</f>
        <v>67400.486486486479</v>
      </c>
      <c r="T41" s="122">
        <f>AVERAGE(J$5:J41)</f>
        <v>161023.02702702704</v>
      </c>
      <c r="U41" s="121">
        <f>AVERAGE($M$5:M41)</f>
        <v>0.99879879879879863</v>
      </c>
      <c r="V41" s="6"/>
      <c r="W41" s="6"/>
      <c r="X41" s="22"/>
      <c r="Y41" s="103">
        <v>37</v>
      </c>
      <c r="Z41" s="7">
        <v>522</v>
      </c>
      <c r="AA41" s="7">
        <v>33</v>
      </c>
      <c r="AB41" s="7">
        <v>22</v>
      </c>
      <c r="AC41" s="111">
        <v>4270.0177021313775</v>
      </c>
      <c r="AD41" s="7">
        <v>450</v>
      </c>
      <c r="AE41" s="7">
        <v>10</v>
      </c>
      <c r="AF41" s="111">
        <v>224550</v>
      </c>
      <c r="AG41" s="111">
        <v>69990</v>
      </c>
      <c r="AH41" s="111">
        <v>157860</v>
      </c>
      <c r="AI41" s="7" t="str">
        <v>Yes</v>
      </c>
      <c r="AJ41" s="7" t="str">
        <v>Yes</v>
      </c>
      <c r="AK41" s="141">
        <v>1</v>
      </c>
      <c r="AL41" s="6"/>
      <c r="AM41" s="6"/>
      <c r="AN41" s="104">
        <f>AVERAGE(AD$5:AD41)</f>
        <v>449.35135135135135</v>
      </c>
      <c r="AO41" s="104">
        <f>AVERAGE(AE$5:AE41)</f>
        <v>4.4324324324324325</v>
      </c>
      <c r="AP41" s="122">
        <f>AVERAGE(AF$5:AF41)</f>
        <v>224226.32432432432</v>
      </c>
      <c r="AQ41" s="122">
        <f>AVERAGE(AG$5:AG41)</f>
        <v>67146.91891891892</v>
      </c>
      <c r="AR41" s="122">
        <f>AVERAGE(AH$5:AH41)</f>
        <v>161214.54054054053</v>
      </c>
      <c r="AS41" s="121">
        <f>AVERAGE($AK$5:AK41)</f>
        <v>0.99855855855855857</v>
      </c>
      <c r="AT41" s="6"/>
      <c r="AU41" s="6"/>
      <c r="AV41" s="6"/>
      <c r="AW41" s="6"/>
      <c r="AX41" s="6"/>
      <c r="AY41" s="6"/>
      <c r="AZ41" s="6"/>
      <c r="BA41" s="6"/>
      <c r="BB41" s="6"/>
      <c r="BC41" s="6"/>
      <c r="BD41" s="6"/>
      <c r="BE41" s="6"/>
      <c r="BF41" s="6"/>
      <c r="BG41" s="10"/>
      <c r="BH41" s="22"/>
    </row>
    <row r="42" spans="1:60" x14ac:dyDescent="0.25">
      <c r="A42" s="103">
        <v>38</v>
      </c>
      <c r="B42" s="112">
        <v>577</v>
      </c>
      <c r="C42" s="112">
        <v>46</v>
      </c>
      <c r="D42" s="112">
        <v>28</v>
      </c>
      <c r="E42" s="113">
        <v>2582.104564381274</v>
      </c>
      <c r="F42" s="112">
        <v>450</v>
      </c>
      <c r="G42" s="112">
        <v>4</v>
      </c>
      <c r="H42" s="113">
        <v>224550</v>
      </c>
      <c r="I42" s="113">
        <v>66996</v>
      </c>
      <c r="J42" s="113">
        <v>161754</v>
      </c>
      <c r="K42" s="112" t="str">
        <v>Yes</v>
      </c>
      <c r="L42" s="112" t="str">
        <v>Yes</v>
      </c>
      <c r="M42" s="118">
        <v>1</v>
      </c>
      <c r="N42" s="6"/>
      <c r="O42" s="6"/>
      <c r="P42" s="104">
        <f>AVERAGE(F$5:F42)</f>
        <v>449.4736842105263</v>
      </c>
      <c r="Q42" s="104">
        <f>AVERAGE(G$5:G42)</f>
        <v>4.8947368421052628</v>
      </c>
      <c r="R42" s="122">
        <f>AVERAGE(H$5:H42)</f>
        <v>224287.36842105264</v>
      </c>
      <c r="S42" s="122">
        <f>AVERAGE(I$5:I42)</f>
        <v>67389.84210526316</v>
      </c>
      <c r="T42" s="122">
        <f>AVERAGE(J$5:J42)</f>
        <v>161042.26315789475</v>
      </c>
      <c r="U42" s="121">
        <f>AVERAGE($M$5:M42)</f>
        <v>0.99883040935672496</v>
      </c>
      <c r="V42" s="6"/>
      <c r="W42" s="6"/>
      <c r="X42" s="22"/>
      <c r="Y42" s="103">
        <v>38</v>
      </c>
      <c r="Z42" s="7">
        <v>572</v>
      </c>
      <c r="AA42" s="103">
        <v>35</v>
      </c>
      <c r="AB42" s="103">
        <v>31</v>
      </c>
      <c r="AC42" s="137">
        <v>4338.246571773765</v>
      </c>
      <c r="AD42" s="103">
        <v>450</v>
      </c>
      <c r="AE42" s="103">
        <v>1</v>
      </c>
      <c r="AF42" s="137">
        <v>224550</v>
      </c>
      <c r="AG42" s="137">
        <v>65499</v>
      </c>
      <c r="AH42" s="137">
        <v>163701</v>
      </c>
      <c r="AI42" s="103" t="str">
        <v>Yes</v>
      </c>
      <c r="AJ42" s="103" t="str">
        <v>Yes</v>
      </c>
      <c r="AK42" s="142">
        <v>1</v>
      </c>
      <c r="AN42" s="104">
        <f>AVERAGE(AD$5:AD42)</f>
        <v>449.36842105263156</v>
      </c>
      <c r="AO42" s="104">
        <f>AVERAGE(AE$5:AE42)</f>
        <v>4.3421052631578947</v>
      </c>
      <c r="AP42" s="122">
        <f>AVERAGE(AF$5:AF42)</f>
        <v>224234.84210526315</v>
      </c>
      <c r="AQ42" s="122">
        <f>AVERAGE(AG$5:AG42)</f>
        <v>67103.552631578947</v>
      </c>
      <c r="AR42" s="122">
        <f>AVERAGE(AH$5:AH42)</f>
        <v>161279.97368421053</v>
      </c>
      <c r="AS42" s="121">
        <f>AVERAGE($AK$5:AK42)</f>
        <v>0.99859649122807015</v>
      </c>
      <c r="BH42" s="22"/>
    </row>
    <row r="43" spans="1:60" x14ac:dyDescent="0.25">
      <c r="A43" s="103">
        <v>39</v>
      </c>
      <c r="B43" s="112">
        <v>530</v>
      </c>
      <c r="C43" s="112">
        <v>48</v>
      </c>
      <c r="D43" s="112">
        <v>26</v>
      </c>
      <c r="E43" s="113">
        <v>2447.4904258666647</v>
      </c>
      <c r="F43" s="112">
        <v>450</v>
      </c>
      <c r="G43" s="112">
        <v>6</v>
      </c>
      <c r="H43" s="113">
        <v>224550</v>
      </c>
      <c r="I43" s="113">
        <v>67994</v>
      </c>
      <c r="J43" s="113">
        <v>160456</v>
      </c>
      <c r="K43" s="112" t="str">
        <v>Yes</v>
      </c>
      <c r="L43" s="112" t="str">
        <v>Yes</v>
      </c>
      <c r="M43" s="118">
        <v>1</v>
      </c>
      <c r="N43" s="6"/>
      <c r="O43" s="6"/>
      <c r="P43" s="104">
        <f>AVERAGE(F$5:F43)</f>
        <v>449.4871794871795</v>
      </c>
      <c r="Q43" s="104">
        <f>AVERAGE(G$5:G43)</f>
        <v>4.9230769230769234</v>
      </c>
      <c r="R43" s="122">
        <f>AVERAGE(H$5:H43)</f>
        <v>224294.10256410256</v>
      </c>
      <c r="S43" s="122">
        <f>AVERAGE(I$5:I43)</f>
        <v>67405.333333333328</v>
      </c>
      <c r="T43" s="122">
        <f>AVERAGE(J$5:J43)</f>
        <v>161027.23076923078</v>
      </c>
      <c r="U43" s="121">
        <f>AVERAGE($M$5:M43)</f>
        <v>0.99886039886039868</v>
      </c>
      <c r="V43" s="6"/>
      <c r="W43" s="6"/>
      <c r="X43" s="22"/>
      <c r="Y43" s="103">
        <v>39</v>
      </c>
      <c r="Z43" s="7">
        <v>561</v>
      </c>
      <c r="AA43" s="7">
        <v>36</v>
      </c>
      <c r="AB43" s="7">
        <v>24</v>
      </c>
      <c r="AC43" s="111">
        <v>2637.8172014494353</v>
      </c>
      <c r="AD43" s="7">
        <v>450</v>
      </c>
      <c r="AE43" s="7">
        <v>8</v>
      </c>
      <c r="AF43" s="111">
        <v>224550</v>
      </c>
      <c r="AG43" s="111">
        <v>68992</v>
      </c>
      <c r="AH43" s="111">
        <v>159158</v>
      </c>
      <c r="AI43" s="7" t="str">
        <v>Yes</v>
      </c>
      <c r="AJ43" s="7" t="str">
        <v>Yes</v>
      </c>
      <c r="AK43" s="141">
        <v>1</v>
      </c>
      <c r="AL43" s="6"/>
      <c r="AM43" s="6"/>
      <c r="AN43" s="104">
        <f>AVERAGE(AD$5:AD43)</f>
        <v>449.38461538461536</v>
      </c>
      <c r="AO43" s="104">
        <f>AVERAGE(AE$5:AE43)</f>
        <v>4.4358974358974361</v>
      </c>
      <c r="AP43" s="122">
        <f>AVERAGE(AF$5:AF43)</f>
        <v>224242.92307692306</v>
      </c>
      <c r="AQ43" s="122">
        <f>AVERAGE(AG$5:AG43)</f>
        <v>67151.974358974359</v>
      </c>
      <c r="AR43" s="122">
        <f>AVERAGE(AH$5:AH43)</f>
        <v>161225.56410256409</v>
      </c>
      <c r="AS43" s="121">
        <f>AVERAGE($AK$5:AK43)</f>
        <v>0.99863247863247862</v>
      </c>
      <c r="AT43" s="6"/>
      <c r="AU43" s="6"/>
      <c r="AV43" s="6"/>
      <c r="AW43" s="6"/>
      <c r="AX43" s="6"/>
      <c r="AY43" s="6"/>
      <c r="AZ43" s="6"/>
      <c r="BA43" s="6"/>
      <c r="BB43" s="6"/>
      <c r="BC43" s="6"/>
      <c r="BD43" s="6"/>
      <c r="BE43" s="6"/>
      <c r="BF43" s="6"/>
      <c r="BG43" s="6"/>
      <c r="BH43" s="22"/>
    </row>
    <row r="44" spans="1:60" x14ac:dyDescent="0.25">
      <c r="A44" s="103">
        <v>40</v>
      </c>
      <c r="B44" s="112">
        <v>526</v>
      </c>
      <c r="C44" s="112">
        <v>33</v>
      </c>
      <c r="D44" s="112">
        <v>17</v>
      </c>
      <c r="E44" s="113">
        <v>4298.2687399729875</v>
      </c>
      <c r="F44" s="112">
        <v>450</v>
      </c>
      <c r="G44" s="112">
        <v>15</v>
      </c>
      <c r="H44" s="113">
        <v>224550</v>
      </c>
      <c r="I44" s="113">
        <v>72485</v>
      </c>
      <c r="J44" s="113">
        <v>154615</v>
      </c>
      <c r="K44" s="112" t="str">
        <v>Yes</v>
      </c>
      <c r="L44" s="112" t="str">
        <v>Yes</v>
      </c>
      <c r="M44" s="118">
        <v>1</v>
      </c>
      <c r="N44" s="6"/>
      <c r="O44" s="6"/>
      <c r="P44" s="104">
        <f>AVERAGE(F$5:F44)</f>
        <v>449.5</v>
      </c>
      <c r="Q44" s="104">
        <f>AVERAGE(G$5:G44)</f>
        <v>5.1749999999999998</v>
      </c>
      <c r="R44" s="122">
        <f>AVERAGE(H$5:H44)</f>
        <v>224300.5</v>
      </c>
      <c r="S44" s="122">
        <f>AVERAGE(I$5:I44)</f>
        <v>67532.324999999997</v>
      </c>
      <c r="T44" s="122">
        <f>AVERAGE(J$5:J44)</f>
        <v>160866.92499999999</v>
      </c>
      <c r="U44" s="121">
        <f>AVERAGE($M$5:M44)</f>
        <v>0.99888888888888872</v>
      </c>
      <c r="V44" s="6"/>
      <c r="W44" s="6"/>
      <c r="X44" s="22"/>
      <c r="Y44" s="103">
        <v>40</v>
      </c>
      <c r="Z44" s="7">
        <v>590</v>
      </c>
      <c r="AA44" s="104">
        <v>35</v>
      </c>
      <c r="AB44" s="104">
        <v>26</v>
      </c>
      <c r="AC44" s="122">
        <v>3177.3176284465767</v>
      </c>
      <c r="AD44" s="104">
        <v>450</v>
      </c>
      <c r="AE44" s="104">
        <v>6</v>
      </c>
      <c r="AF44" s="122">
        <v>224550</v>
      </c>
      <c r="AG44" s="122">
        <v>67994</v>
      </c>
      <c r="AH44" s="122">
        <v>160456</v>
      </c>
      <c r="AI44" s="104" t="str">
        <v>Yes</v>
      </c>
      <c r="AJ44" s="104" t="str">
        <v>Yes</v>
      </c>
      <c r="AK44" s="143">
        <v>1</v>
      </c>
      <c r="AL44" s="10"/>
      <c r="AM44" s="10"/>
      <c r="AN44" s="104">
        <f>AVERAGE(AD$5:AD44)</f>
        <v>449.4</v>
      </c>
      <c r="AO44" s="104">
        <f>AVERAGE(AE$5:AE44)</f>
        <v>4.4749999999999996</v>
      </c>
      <c r="AP44" s="122">
        <f>AVERAGE(AF$5:AF44)</f>
        <v>224250.6</v>
      </c>
      <c r="AQ44" s="122">
        <f>AVERAGE(AG$5:AG44)</f>
        <v>67173.024999999994</v>
      </c>
      <c r="AR44" s="122">
        <f>AVERAGE(AH$5:AH44)</f>
        <v>161206.32500000001</v>
      </c>
      <c r="AS44" s="121">
        <f>AVERAGE($AK$5:AK44)</f>
        <v>0.99866666666666659</v>
      </c>
      <c r="AT44" s="10"/>
      <c r="AU44" s="10"/>
      <c r="AV44" s="10"/>
      <c r="AW44" s="10"/>
      <c r="AX44" s="10"/>
      <c r="AY44" s="10"/>
      <c r="AZ44" s="10"/>
      <c r="BA44" s="10"/>
      <c r="BB44" s="10"/>
      <c r="BC44" s="10"/>
      <c r="BD44" s="10"/>
      <c r="BE44" s="10"/>
      <c r="BF44" s="10"/>
      <c r="BG44" s="6"/>
      <c r="BH44" s="22"/>
    </row>
    <row r="45" spans="1:60" x14ac:dyDescent="0.25">
      <c r="A45" s="103">
        <v>41</v>
      </c>
      <c r="B45" s="112">
        <v>543</v>
      </c>
      <c r="C45" s="112">
        <v>37</v>
      </c>
      <c r="D45" s="112">
        <v>28</v>
      </c>
      <c r="E45" s="113">
        <v>3311.3103891746132</v>
      </c>
      <c r="F45" s="112">
        <v>450</v>
      </c>
      <c r="G45" s="112">
        <v>4</v>
      </c>
      <c r="H45" s="113">
        <v>224550</v>
      </c>
      <c r="I45" s="113">
        <v>66996</v>
      </c>
      <c r="J45" s="113">
        <v>161754</v>
      </c>
      <c r="K45" s="112" t="str">
        <v>Yes</v>
      </c>
      <c r="L45" s="112" t="str">
        <v>Yes</v>
      </c>
      <c r="M45" s="118">
        <v>1</v>
      </c>
      <c r="N45" s="6"/>
      <c r="O45" s="6"/>
      <c r="P45" s="104">
        <f>AVERAGE(F$5:F45)</f>
        <v>449.51219512195121</v>
      </c>
      <c r="Q45" s="104">
        <f>AVERAGE(G$5:G45)</f>
        <v>5.1463414634146343</v>
      </c>
      <c r="R45" s="122">
        <f>AVERAGE(H$5:H45)</f>
        <v>224306.58536585365</v>
      </c>
      <c r="S45" s="122">
        <f>AVERAGE(I$5:I45)</f>
        <v>67519.243902439019</v>
      </c>
      <c r="T45" s="122">
        <f>AVERAGE(J$5:J45)</f>
        <v>160888.56097560975</v>
      </c>
      <c r="U45" s="121">
        <f>AVERAGE($M$5:M45)</f>
        <v>0.99891598915989144</v>
      </c>
      <c r="V45" s="6"/>
      <c r="W45" s="6"/>
      <c r="X45" s="22"/>
      <c r="Y45" s="103">
        <v>41</v>
      </c>
      <c r="Z45" s="7">
        <v>600</v>
      </c>
      <c r="AA45" s="7">
        <v>45</v>
      </c>
      <c r="AB45" s="7">
        <v>28</v>
      </c>
      <c r="AC45" s="111">
        <v>4730.5948656975579</v>
      </c>
      <c r="AD45" s="7">
        <v>450</v>
      </c>
      <c r="AE45" s="7">
        <v>4</v>
      </c>
      <c r="AF45" s="111">
        <v>224550</v>
      </c>
      <c r="AG45" s="111">
        <v>66996</v>
      </c>
      <c r="AH45" s="111">
        <v>161754</v>
      </c>
      <c r="AI45" s="7" t="str">
        <v>Yes</v>
      </c>
      <c r="AJ45" s="7" t="str">
        <v>Yes</v>
      </c>
      <c r="AK45" s="141">
        <v>1</v>
      </c>
      <c r="AL45" s="6"/>
      <c r="AM45" s="6"/>
      <c r="AN45" s="104">
        <f>AVERAGE(AD$5:AD45)</f>
        <v>449.41463414634148</v>
      </c>
      <c r="AO45" s="104">
        <f>AVERAGE(AE$5:AE45)</f>
        <v>4.4634146341463419</v>
      </c>
      <c r="AP45" s="122">
        <f>AVERAGE(AF$5:AF45)</f>
        <v>224257.90243902439</v>
      </c>
      <c r="AQ45" s="122">
        <f>AVERAGE(AG$5:AG45)</f>
        <v>67168.707317073175</v>
      </c>
      <c r="AR45" s="122">
        <f>AVERAGE(AH$5:AH45)</f>
        <v>161219.68292682926</v>
      </c>
      <c r="AS45" s="121">
        <f>AVERAGE($AK$5:AK45)</f>
        <v>0.99869918699186988</v>
      </c>
      <c r="AT45" s="6"/>
      <c r="AU45" s="6"/>
      <c r="AV45" s="6"/>
      <c r="AW45" s="6"/>
      <c r="AX45" s="6"/>
      <c r="AY45" s="6"/>
      <c r="AZ45" s="6"/>
      <c r="BA45" s="6"/>
      <c r="BB45" s="6"/>
      <c r="BC45" s="6"/>
      <c r="BD45" s="6"/>
      <c r="BE45" s="6"/>
      <c r="BF45" s="6"/>
      <c r="BG45" s="10"/>
      <c r="BH45" s="22"/>
    </row>
    <row r="46" spans="1:60" x14ac:dyDescent="0.25">
      <c r="A46" s="103">
        <v>42</v>
      </c>
      <c r="B46" s="112">
        <v>643</v>
      </c>
      <c r="C46" s="112">
        <v>46</v>
      </c>
      <c r="D46" s="112">
        <v>44</v>
      </c>
      <c r="E46" s="113">
        <v>4339.1706766567568</v>
      </c>
      <c r="F46" s="112">
        <v>438</v>
      </c>
      <c r="G46" s="112">
        <v>0</v>
      </c>
      <c r="H46" s="113">
        <v>218562</v>
      </c>
      <c r="I46" s="113">
        <v>63800</v>
      </c>
      <c r="J46" s="113">
        <v>161362</v>
      </c>
      <c r="K46" s="112" t="str">
        <v>No</v>
      </c>
      <c r="L46" s="112" t="str">
        <v>No</v>
      </c>
      <c r="M46" s="118">
        <v>0.97333333333333338</v>
      </c>
      <c r="N46" s="6"/>
      <c r="O46" s="6"/>
      <c r="P46" s="104">
        <f>AVERAGE(F$5:F46)</f>
        <v>449.23809523809524</v>
      </c>
      <c r="Q46" s="104">
        <f>AVERAGE(G$5:G46)</f>
        <v>5.0238095238095237</v>
      </c>
      <c r="R46" s="122">
        <f>AVERAGE(H$5:H46)</f>
        <v>224169.80952380953</v>
      </c>
      <c r="S46" s="122">
        <f>AVERAGE(I$5:I46)</f>
        <v>67430.690476190473</v>
      </c>
      <c r="T46" s="122">
        <f>AVERAGE(J$5:J46)</f>
        <v>160899.83333333334</v>
      </c>
      <c r="U46" s="121">
        <f>AVERAGE($M$5:M46)</f>
        <v>0.99830687830687825</v>
      </c>
      <c r="V46" s="6"/>
      <c r="W46" s="6"/>
      <c r="X46" s="22"/>
      <c r="Y46" s="103">
        <v>42</v>
      </c>
      <c r="Z46" s="7">
        <v>497</v>
      </c>
      <c r="AA46" s="103">
        <v>45</v>
      </c>
      <c r="AB46" s="103">
        <v>28</v>
      </c>
      <c r="AC46" s="137">
        <v>3239.8372394172357</v>
      </c>
      <c r="AD46" s="103">
        <v>450</v>
      </c>
      <c r="AE46" s="103">
        <v>4</v>
      </c>
      <c r="AF46" s="137">
        <v>224550</v>
      </c>
      <c r="AG46" s="137">
        <v>66996</v>
      </c>
      <c r="AH46" s="137">
        <v>161754</v>
      </c>
      <c r="AI46" s="103" t="str">
        <v>Yes</v>
      </c>
      <c r="AJ46" s="103" t="str">
        <v>Yes</v>
      </c>
      <c r="AK46" s="142">
        <v>1</v>
      </c>
      <c r="AN46" s="104">
        <f>AVERAGE(AD$5:AD46)</f>
        <v>449.42857142857144</v>
      </c>
      <c r="AO46" s="104">
        <f>AVERAGE(AE$5:AE46)</f>
        <v>4.4523809523809526</v>
      </c>
      <c r="AP46" s="122">
        <f>AVERAGE(AF$5:AF46)</f>
        <v>224264.85714285713</v>
      </c>
      <c r="AQ46" s="122">
        <f>AVERAGE(AG$5:AG46)</f>
        <v>67164.595238095237</v>
      </c>
      <c r="AR46" s="122">
        <f>AVERAGE(AH$5:AH46)</f>
        <v>161232.40476190476</v>
      </c>
      <c r="AS46" s="121">
        <f>AVERAGE($AK$5:AK46)</f>
        <v>0.99873015873015869</v>
      </c>
      <c r="BH46" s="22"/>
    </row>
    <row r="47" spans="1:60" x14ac:dyDescent="0.25">
      <c r="A47" s="103">
        <v>43</v>
      </c>
      <c r="B47" s="112">
        <v>582</v>
      </c>
      <c r="C47" s="112">
        <v>42</v>
      </c>
      <c r="D47" s="112">
        <v>26</v>
      </c>
      <c r="E47" s="113">
        <v>4203.605520634228</v>
      </c>
      <c r="F47" s="112">
        <v>450</v>
      </c>
      <c r="G47" s="112">
        <v>6</v>
      </c>
      <c r="H47" s="113">
        <v>224550</v>
      </c>
      <c r="I47" s="113">
        <v>67994</v>
      </c>
      <c r="J47" s="113">
        <v>160456</v>
      </c>
      <c r="K47" s="112" t="str">
        <v>Yes</v>
      </c>
      <c r="L47" s="112" t="str">
        <v>Yes</v>
      </c>
      <c r="M47" s="118">
        <v>1</v>
      </c>
      <c r="N47" s="6"/>
      <c r="O47" s="6"/>
      <c r="P47" s="104">
        <f>AVERAGE(F$5:F47)</f>
        <v>449.25581395348837</v>
      </c>
      <c r="Q47" s="104">
        <f>AVERAGE(G$5:G47)</f>
        <v>5.0465116279069768</v>
      </c>
      <c r="R47" s="122">
        <f>AVERAGE(H$5:H47)</f>
        <v>224178.65116279069</v>
      </c>
      <c r="S47" s="122">
        <f>AVERAGE(I$5:I47)</f>
        <v>67443.790697674413</v>
      </c>
      <c r="T47" s="122">
        <f>AVERAGE(J$5:J47)</f>
        <v>160889.51162790696</v>
      </c>
      <c r="U47" s="121">
        <f>AVERAGE($M$5:M47)</f>
        <v>0.99834625322997406</v>
      </c>
      <c r="V47" s="6"/>
      <c r="W47" s="6"/>
      <c r="X47" s="22"/>
      <c r="Y47" s="103">
        <v>43</v>
      </c>
      <c r="Z47" s="7">
        <v>561</v>
      </c>
      <c r="AA47" s="7">
        <v>35</v>
      </c>
      <c r="AB47" s="7">
        <v>28</v>
      </c>
      <c r="AC47" s="111">
        <v>4656.4008067381783</v>
      </c>
      <c r="AD47" s="7">
        <v>450</v>
      </c>
      <c r="AE47" s="7">
        <v>4</v>
      </c>
      <c r="AF47" s="111">
        <v>224550</v>
      </c>
      <c r="AG47" s="111">
        <v>66996</v>
      </c>
      <c r="AH47" s="111">
        <v>161754</v>
      </c>
      <c r="AI47" s="7" t="str">
        <v>Yes</v>
      </c>
      <c r="AJ47" s="7" t="str">
        <v>Yes</v>
      </c>
      <c r="AK47" s="141">
        <v>1</v>
      </c>
      <c r="AL47" s="6"/>
      <c r="AM47" s="6"/>
      <c r="AN47" s="104">
        <f>AVERAGE(AD$5:AD47)</f>
        <v>449.44186046511629</v>
      </c>
      <c r="AO47" s="104">
        <f>AVERAGE(AE$5:AE47)</f>
        <v>4.441860465116279</v>
      </c>
      <c r="AP47" s="122">
        <f>AVERAGE(AF$5:AF47)</f>
        <v>224271.48837209304</v>
      </c>
      <c r="AQ47" s="122">
        <f>AVERAGE(AG$5:AG47)</f>
        <v>67160.674418604656</v>
      </c>
      <c r="AR47" s="122">
        <f>AVERAGE(AH$5:AH47)</f>
        <v>161244.53488372092</v>
      </c>
      <c r="AS47" s="121">
        <f>AVERAGE($AK$5:AK47)</f>
        <v>0.99875968992248054</v>
      </c>
      <c r="AT47" s="6"/>
      <c r="AU47" s="6"/>
      <c r="AV47" s="6"/>
      <c r="AW47" s="6"/>
      <c r="AX47" s="6"/>
      <c r="AY47" s="6"/>
      <c r="AZ47" s="6"/>
      <c r="BA47" s="6"/>
      <c r="BB47" s="6"/>
      <c r="BC47" s="6"/>
      <c r="BD47" s="6"/>
      <c r="BE47" s="6"/>
      <c r="BF47" s="6"/>
      <c r="BG47" s="6"/>
      <c r="BH47" s="22"/>
    </row>
    <row r="48" spans="1:60" x14ac:dyDescent="0.25">
      <c r="A48" s="103">
        <v>44</v>
      </c>
      <c r="B48" s="112">
        <v>499</v>
      </c>
      <c r="C48" s="112">
        <v>30</v>
      </c>
      <c r="D48" s="112">
        <v>23</v>
      </c>
      <c r="E48" s="113">
        <v>3907.6777995868415</v>
      </c>
      <c r="F48" s="112">
        <v>450</v>
      </c>
      <c r="G48" s="112">
        <v>9</v>
      </c>
      <c r="H48" s="113">
        <v>224550</v>
      </c>
      <c r="I48" s="113">
        <v>69491</v>
      </c>
      <c r="J48" s="113">
        <v>158509</v>
      </c>
      <c r="K48" s="112" t="str">
        <v>Yes</v>
      </c>
      <c r="L48" s="112" t="str">
        <v>Yes</v>
      </c>
      <c r="M48" s="118">
        <v>1</v>
      </c>
      <c r="N48" s="6"/>
      <c r="O48" s="6"/>
      <c r="P48" s="104">
        <f>AVERAGE(F$5:F48)</f>
        <v>449.27272727272725</v>
      </c>
      <c r="Q48" s="104">
        <f>AVERAGE(G$5:G48)</f>
        <v>5.1363636363636367</v>
      </c>
      <c r="R48" s="122">
        <f>AVERAGE(H$5:H48)</f>
        <v>224187.09090909091</v>
      </c>
      <c r="S48" s="122">
        <f>AVERAGE(I$5:I48)</f>
        <v>67490.318181818177</v>
      </c>
      <c r="T48" s="122">
        <f>AVERAGE(J$5:J48)</f>
        <v>160835.40909090909</v>
      </c>
      <c r="U48" s="121">
        <f>AVERAGE($M$5:M48)</f>
        <v>0.99838383838383826</v>
      </c>
      <c r="V48" s="6"/>
      <c r="W48" s="6"/>
      <c r="X48" s="22"/>
      <c r="Y48" s="103">
        <v>44</v>
      </c>
      <c r="Z48" s="7">
        <v>647</v>
      </c>
      <c r="AA48" s="104">
        <v>40</v>
      </c>
      <c r="AB48" s="104">
        <v>29</v>
      </c>
      <c r="AC48" s="122">
        <v>3086.3623515627587</v>
      </c>
      <c r="AD48" s="104">
        <v>450</v>
      </c>
      <c r="AE48" s="104">
        <v>3</v>
      </c>
      <c r="AF48" s="122">
        <v>224550</v>
      </c>
      <c r="AG48" s="122">
        <v>66497</v>
      </c>
      <c r="AH48" s="122">
        <v>162403</v>
      </c>
      <c r="AI48" s="104" t="str">
        <v>Yes</v>
      </c>
      <c r="AJ48" s="104" t="str">
        <v>Yes</v>
      </c>
      <c r="AK48" s="143">
        <v>1</v>
      </c>
      <c r="AL48" s="10"/>
      <c r="AM48" s="10"/>
      <c r="AN48" s="104">
        <f>AVERAGE(AD$5:AD48)</f>
        <v>449.45454545454544</v>
      </c>
      <c r="AO48" s="104">
        <f>AVERAGE(AE$5:AE48)</f>
        <v>4.4090909090909092</v>
      </c>
      <c r="AP48" s="122">
        <f>AVERAGE(AF$5:AF48)</f>
        <v>224277.81818181818</v>
      </c>
      <c r="AQ48" s="122">
        <f>AVERAGE(AG$5:AG48)</f>
        <v>67145.590909090912</v>
      </c>
      <c r="AR48" s="122">
        <f>AVERAGE(AH$5:AH48)</f>
        <v>161270.86363636365</v>
      </c>
      <c r="AS48" s="121">
        <f>AVERAGE($AK$5:AK48)</f>
        <v>0.99878787878787878</v>
      </c>
      <c r="AT48" s="10"/>
      <c r="AU48" s="10"/>
      <c r="AV48" s="10"/>
      <c r="AW48" s="10"/>
      <c r="AX48" s="10"/>
      <c r="AY48" s="10"/>
      <c r="AZ48" s="10"/>
      <c r="BA48" s="10"/>
      <c r="BB48" s="10"/>
      <c r="BC48" s="10"/>
      <c r="BD48" s="10"/>
      <c r="BE48" s="10"/>
      <c r="BF48" s="10"/>
      <c r="BG48" s="6"/>
      <c r="BH48" s="22"/>
    </row>
    <row r="49" spans="1:60" x14ac:dyDescent="0.25">
      <c r="A49" s="103">
        <v>45</v>
      </c>
      <c r="B49" s="112">
        <v>585</v>
      </c>
      <c r="C49" s="112">
        <v>60</v>
      </c>
      <c r="D49" s="112">
        <v>32</v>
      </c>
      <c r="E49" s="113">
        <v>3928.055075098936</v>
      </c>
      <c r="F49" s="112">
        <v>450</v>
      </c>
      <c r="G49" s="112">
        <v>0</v>
      </c>
      <c r="H49" s="113">
        <v>224550</v>
      </c>
      <c r="I49" s="113">
        <v>65000</v>
      </c>
      <c r="J49" s="113">
        <v>164350</v>
      </c>
      <c r="K49" s="112" t="str">
        <v>Yes</v>
      </c>
      <c r="L49" s="112" t="str">
        <v>No</v>
      </c>
      <c r="M49" s="118">
        <v>1</v>
      </c>
      <c r="N49" s="6"/>
      <c r="O49" s="6"/>
      <c r="P49" s="104">
        <f>AVERAGE(F$5:F49)</f>
        <v>449.28888888888889</v>
      </c>
      <c r="Q49" s="104">
        <f>AVERAGE(G$5:G49)</f>
        <v>5.0222222222222221</v>
      </c>
      <c r="R49" s="122">
        <f>AVERAGE(H$5:H49)</f>
        <v>224195.15555555557</v>
      </c>
      <c r="S49" s="122">
        <f>AVERAGE(I$5:I49)</f>
        <v>67434.977777777778</v>
      </c>
      <c r="T49" s="122">
        <f>AVERAGE(J$5:J49)</f>
        <v>160913.51111111112</v>
      </c>
      <c r="U49" s="121">
        <f>AVERAGE($M$5:M49)</f>
        <v>0.99841975308641961</v>
      </c>
      <c r="V49" s="6"/>
      <c r="W49" s="6"/>
      <c r="X49" s="22"/>
      <c r="Y49" s="103">
        <v>45</v>
      </c>
      <c r="Z49" s="7">
        <v>662</v>
      </c>
      <c r="AA49" s="7">
        <v>41</v>
      </c>
      <c r="AB49" s="7">
        <v>26</v>
      </c>
      <c r="AC49" s="111">
        <v>4250.1609336616048</v>
      </c>
      <c r="AD49" s="7">
        <v>450</v>
      </c>
      <c r="AE49" s="7">
        <v>6</v>
      </c>
      <c r="AF49" s="111">
        <v>224550</v>
      </c>
      <c r="AG49" s="111">
        <v>67994</v>
      </c>
      <c r="AH49" s="111">
        <v>160456</v>
      </c>
      <c r="AI49" s="7" t="str">
        <v>Yes</v>
      </c>
      <c r="AJ49" s="7" t="str">
        <v>Yes</v>
      </c>
      <c r="AK49" s="141">
        <v>1</v>
      </c>
      <c r="AL49" s="6"/>
      <c r="AM49" s="6"/>
      <c r="AN49" s="104">
        <f>AVERAGE(AD$5:AD49)</f>
        <v>449.46666666666664</v>
      </c>
      <c r="AO49" s="104">
        <f>AVERAGE(AE$5:AE49)</f>
        <v>4.4444444444444446</v>
      </c>
      <c r="AP49" s="122">
        <f>AVERAGE(AF$5:AF49)</f>
        <v>224283.86666666667</v>
      </c>
      <c r="AQ49" s="122">
        <f>AVERAGE(AG$5:AG49)</f>
        <v>67164.444444444438</v>
      </c>
      <c r="AR49" s="122">
        <f>AVERAGE(AH$5:AH49)</f>
        <v>161252.75555555554</v>
      </c>
      <c r="AS49" s="121">
        <f>AVERAGE($AK$5:AK49)</f>
        <v>0.99881481481481482</v>
      </c>
      <c r="AT49" s="6"/>
      <c r="AU49" s="6"/>
      <c r="AV49" s="6"/>
      <c r="AW49" s="6"/>
      <c r="AX49" s="6"/>
      <c r="AY49" s="6"/>
      <c r="AZ49" s="6"/>
      <c r="BA49" s="6"/>
      <c r="BB49" s="6"/>
      <c r="BC49" s="6"/>
      <c r="BD49" s="6"/>
      <c r="BE49" s="6"/>
      <c r="BF49" s="6"/>
      <c r="BG49" s="10"/>
      <c r="BH49" s="22"/>
    </row>
    <row r="50" spans="1:60" x14ac:dyDescent="0.25">
      <c r="A50" s="103">
        <v>46</v>
      </c>
      <c r="B50" s="112">
        <v>529</v>
      </c>
      <c r="C50" s="112">
        <v>42</v>
      </c>
      <c r="D50" s="112">
        <v>37</v>
      </c>
      <c r="E50" s="113">
        <v>4347.4924939481343</v>
      </c>
      <c r="F50" s="112">
        <v>445</v>
      </c>
      <c r="G50" s="112">
        <v>0</v>
      </c>
      <c r="H50" s="113">
        <v>222055</v>
      </c>
      <c r="I50" s="113">
        <v>64500</v>
      </c>
      <c r="J50" s="113">
        <v>163105</v>
      </c>
      <c r="K50" s="112" t="str">
        <v>No</v>
      </c>
      <c r="L50" s="112" t="str">
        <v>No</v>
      </c>
      <c r="M50" s="118">
        <v>0.98888888888888893</v>
      </c>
      <c r="N50" s="6"/>
      <c r="O50" s="6"/>
      <c r="P50" s="104">
        <f>AVERAGE(F$5:F50)</f>
        <v>449.19565217391306</v>
      </c>
      <c r="Q50" s="104">
        <f>AVERAGE(G$5:G50)</f>
        <v>4.9130434782608692</v>
      </c>
      <c r="R50" s="122">
        <f>AVERAGE(H$5:H50)</f>
        <v>224148.63043478262</v>
      </c>
      <c r="S50" s="122">
        <f>AVERAGE(I$5:I50)</f>
        <v>67371.173913043473</v>
      </c>
      <c r="T50" s="122">
        <f>AVERAGE(J$5:J50)</f>
        <v>160961.15217391305</v>
      </c>
      <c r="U50" s="121">
        <f>AVERAGE($M$5:M50)</f>
        <v>0.99821256038647332</v>
      </c>
      <c r="V50" s="6"/>
      <c r="W50" s="6"/>
      <c r="X50" s="22"/>
      <c r="Y50" s="103">
        <v>46</v>
      </c>
      <c r="Z50" s="7">
        <v>553</v>
      </c>
      <c r="AA50" s="103">
        <v>42</v>
      </c>
      <c r="AB50" s="103">
        <v>26</v>
      </c>
      <c r="AC50" s="137">
        <v>2262.8779262168632</v>
      </c>
      <c r="AD50" s="103">
        <v>450</v>
      </c>
      <c r="AE50" s="103">
        <v>6</v>
      </c>
      <c r="AF50" s="137">
        <v>224550</v>
      </c>
      <c r="AG50" s="137">
        <v>67994</v>
      </c>
      <c r="AH50" s="137">
        <v>160456</v>
      </c>
      <c r="AI50" s="103" t="str">
        <v>Yes</v>
      </c>
      <c r="AJ50" s="103" t="str">
        <v>Yes</v>
      </c>
      <c r="AK50" s="142">
        <v>1</v>
      </c>
      <c r="AN50" s="104">
        <f>AVERAGE(AD$5:AD50)</f>
        <v>449.47826086956519</v>
      </c>
      <c r="AO50" s="104">
        <f>AVERAGE(AE$5:AE50)</f>
        <v>4.4782608695652177</v>
      </c>
      <c r="AP50" s="122">
        <f>AVERAGE(AF$5:AF50)</f>
        <v>224289.65217391305</v>
      </c>
      <c r="AQ50" s="122">
        <f>AVERAGE(AG$5:AG50)</f>
        <v>67182.478260869568</v>
      </c>
      <c r="AR50" s="122">
        <f>AVERAGE(AH$5:AH50)</f>
        <v>161235.4347826087</v>
      </c>
      <c r="AS50" s="121">
        <f>AVERAGE($AK$5:AK50)</f>
        <v>0.99884057971014495</v>
      </c>
      <c r="BH50" s="22"/>
    </row>
    <row r="51" spans="1:60" x14ac:dyDescent="0.25">
      <c r="A51" s="103">
        <v>47</v>
      </c>
      <c r="B51" s="112">
        <v>480</v>
      </c>
      <c r="C51" s="112">
        <v>40</v>
      </c>
      <c r="D51" s="112">
        <v>23</v>
      </c>
      <c r="E51" s="113">
        <v>2254.452220685429</v>
      </c>
      <c r="F51" s="112">
        <v>450</v>
      </c>
      <c r="G51" s="112">
        <v>9</v>
      </c>
      <c r="H51" s="113">
        <v>224550</v>
      </c>
      <c r="I51" s="113">
        <v>69491</v>
      </c>
      <c r="J51" s="113">
        <v>158509</v>
      </c>
      <c r="K51" s="112" t="str">
        <v>Yes</v>
      </c>
      <c r="L51" s="112" t="str">
        <v>Yes</v>
      </c>
      <c r="M51" s="118">
        <v>1</v>
      </c>
      <c r="N51" s="6"/>
      <c r="O51" s="6"/>
      <c r="P51" s="104">
        <f>AVERAGE(F$5:F51)</f>
        <v>449.21276595744683</v>
      </c>
      <c r="Q51" s="104">
        <f>AVERAGE(G$5:G51)</f>
        <v>5</v>
      </c>
      <c r="R51" s="122">
        <f>AVERAGE(H$5:H51)</f>
        <v>224157.17021276595</v>
      </c>
      <c r="S51" s="122">
        <f>AVERAGE(I$5:I51)</f>
        <v>67416.276595744683</v>
      </c>
      <c r="T51" s="122">
        <f>AVERAGE(J$5:J51)</f>
        <v>160908.97872340426</v>
      </c>
      <c r="U51" s="121">
        <f>AVERAGE($M$5:M51)</f>
        <v>0.99825059101654834</v>
      </c>
      <c r="V51" s="6"/>
      <c r="W51" s="6"/>
      <c r="X51" s="22"/>
      <c r="Y51" s="103">
        <v>47</v>
      </c>
      <c r="Z51" s="7">
        <v>550</v>
      </c>
      <c r="AA51" s="7">
        <v>43</v>
      </c>
      <c r="AB51" s="7">
        <v>29</v>
      </c>
      <c r="AC51" s="111">
        <v>2283.7815371345982</v>
      </c>
      <c r="AD51" s="7">
        <v>450</v>
      </c>
      <c r="AE51" s="7">
        <v>3</v>
      </c>
      <c r="AF51" s="111">
        <v>224550</v>
      </c>
      <c r="AG51" s="111">
        <v>66497</v>
      </c>
      <c r="AH51" s="111">
        <v>162403</v>
      </c>
      <c r="AI51" s="7" t="str">
        <v>Yes</v>
      </c>
      <c r="AJ51" s="7" t="str">
        <v>Yes</v>
      </c>
      <c r="AK51" s="141">
        <v>1</v>
      </c>
      <c r="AL51" s="6"/>
      <c r="AM51" s="6"/>
      <c r="AN51" s="104">
        <f>AVERAGE(AD$5:AD51)</f>
        <v>449.48936170212767</v>
      </c>
      <c r="AO51" s="104">
        <f>AVERAGE(AE$5:AE51)</f>
        <v>4.4468085106382977</v>
      </c>
      <c r="AP51" s="122">
        <f>AVERAGE(AF$5:AF51)</f>
        <v>224295.19148936169</v>
      </c>
      <c r="AQ51" s="122">
        <f>AVERAGE(AG$5:AG51)</f>
        <v>67167.893617021284</v>
      </c>
      <c r="AR51" s="122">
        <f>AVERAGE(AH$5:AH51)</f>
        <v>161260.27659574468</v>
      </c>
      <c r="AS51" s="121">
        <f>AVERAGE($AK$5:AK51)</f>
        <v>0.99886524822695033</v>
      </c>
      <c r="AT51" s="6"/>
      <c r="AU51" s="6"/>
      <c r="AV51" s="6"/>
      <c r="AW51" s="6"/>
      <c r="AX51" s="6"/>
      <c r="AY51" s="6"/>
      <c r="AZ51" s="6"/>
      <c r="BA51" s="6"/>
      <c r="BB51" s="6"/>
      <c r="BC51" s="6"/>
      <c r="BD51" s="6"/>
      <c r="BE51" s="6"/>
      <c r="BF51" s="6"/>
      <c r="BG51" s="6"/>
      <c r="BH51" s="22"/>
    </row>
    <row r="52" spans="1:60" x14ac:dyDescent="0.25">
      <c r="A52" s="103">
        <v>48</v>
      </c>
      <c r="B52" s="112">
        <v>534</v>
      </c>
      <c r="C52" s="112">
        <v>49</v>
      </c>
      <c r="D52" s="112">
        <v>30</v>
      </c>
      <c r="E52" s="113">
        <v>3551.1748990913602</v>
      </c>
      <c r="F52" s="112">
        <v>450</v>
      </c>
      <c r="G52" s="112">
        <v>2</v>
      </c>
      <c r="H52" s="113">
        <v>224550</v>
      </c>
      <c r="I52" s="113">
        <v>65998</v>
      </c>
      <c r="J52" s="113">
        <v>163052</v>
      </c>
      <c r="K52" s="112" t="str">
        <v>Yes</v>
      </c>
      <c r="L52" s="112" t="str">
        <v>Yes</v>
      </c>
      <c r="M52" s="118">
        <v>1</v>
      </c>
      <c r="N52" s="6"/>
      <c r="O52" s="6"/>
      <c r="P52" s="104">
        <f>AVERAGE(F$5:F52)</f>
        <v>449.22916666666669</v>
      </c>
      <c r="Q52" s="104">
        <f>AVERAGE(G$5:G52)</f>
        <v>4.9375</v>
      </c>
      <c r="R52" s="122">
        <f>AVERAGE(H$5:H52)</f>
        <v>224165.35416666666</v>
      </c>
      <c r="S52" s="122">
        <f>AVERAGE(I$5:I52)</f>
        <v>67386.729166666672</v>
      </c>
      <c r="T52" s="122">
        <f>AVERAGE(J$5:J52)</f>
        <v>160953.625</v>
      </c>
      <c r="U52" s="121">
        <f>AVERAGE($M$5:M52)</f>
        <v>0.99828703703703692</v>
      </c>
      <c r="V52" s="6"/>
      <c r="W52" s="6"/>
      <c r="X52" s="22"/>
      <c r="Y52" s="103">
        <v>48</v>
      </c>
      <c r="Z52" s="7">
        <v>493</v>
      </c>
      <c r="AA52" s="104">
        <v>31</v>
      </c>
      <c r="AB52" s="104">
        <v>21</v>
      </c>
      <c r="AC52" s="122">
        <v>2919.5016757999692</v>
      </c>
      <c r="AD52" s="104">
        <v>450</v>
      </c>
      <c r="AE52" s="104">
        <v>11</v>
      </c>
      <c r="AF52" s="122">
        <v>224550</v>
      </c>
      <c r="AG52" s="122">
        <v>70489</v>
      </c>
      <c r="AH52" s="122">
        <v>157211</v>
      </c>
      <c r="AI52" s="104" t="str">
        <v>Yes</v>
      </c>
      <c r="AJ52" s="104" t="str">
        <v>Yes</v>
      </c>
      <c r="AK52" s="143">
        <v>1</v>
      </c>
      <c r="AL52" s="10"/>
      <c r="AM52" s="10"/>
      <c r="AN52" s="104">
        <f>AVERAGE(AD$5:AD52)</f>
        <v>449.5</v>
      </c>
      <c r="AO52" s="104">
        <f>AVERAGE(AE$5:AE52)</f>
        <v>4.583333333333333</v>
      </c>
      <c r="AP52" s="122">
        <f>AVERAGE(AF$5:AF52)</f>
        <v>224300.5</v>
      </c>
      <c r="AQ52" s="122">
        <f>AVERAGE(AG$5:AG52)</f>
        <v>67237.083333333328</v>
      </c>
      <c r="AR52" s="122">
        <f>AVERAGE(AH$5:AH52)</f>
        <v>161175.91666666666</v>
      </c>
      <c r="AS52" s="121">
        <f>AVERAGE($AK$5:AK52)</f>
        <v>0.99888888888888883</v>
      </c>
      <c r="AT52" s="10"/>
      <c r="AU52" s="10"/>
      <c r="AV52" s="10"/>
      <c r="AW52" s="10"/>
      <c r="AX52" s="10"/>
      <c r="AY52" s="10"/>
      <c r="AZ52" s="10"/>
      <c r="BA52" s="10"/>
      <c r="BB52" s="10"/>
      <c r="BC52" s="10"/>
      <c r="BD52" s="10"/>
      <c r="BE52" s="10"/>
      <c r="BF52" s="10"/>
      <c r="BG52" s="6"/>
      <c r="BH52" s="22"/>
    </row>
    <row r="53" spans="1:60" x14ac:dyDescent="0.25">
      <c r="A53" s="103">
        <v>49</v>
      </c>
      <c r="B53" s="112">
        <v>629</v>
      </c>
      <c r="C53" s="112">
        <v>49</v>
      </c>
      <c r="D53" s="112">
        <v>32</v>
      </c>
      <c r="E53" s="113">
        <v>2375.4066981255478</v>
      </c>
      <c r="F53" s="112">
        <v>450</v>
      </c>
      <c r="G53" s="112">
        <v>0</v>
      </c>
      <c r="H53" s="113">
        <v>224550</v>
      </c>
      <c r="I53" s="113">
        <v>65000</v>
      </c>
      <c r="J53" s="113">
        <v>164350</v>
      </c>
      <c r="K53" s="112" t="str">
        <v>Yes</v>
      </c>
      <c r="L53" s="112" t="str">
        <v>No</v>
      </c>
      <c r="M53" s="118">
        <v>1</v>
      </c>
      <c r="N53" s="6"/>
      <c r="O53" s="6"/>
      <c r="P53" s="104">
        <f>AVERAGE(F$5:F53)</f>
        <v>449.24489795918367</v>
      </c>
      <c r="Q53" s="104">
        <f>AVERAGE(G$5:G53)</f>
        <v>4.8367346938775508</v>
      </c>
      <c r="R53" s="122">
        <f>AVERAGE(H$5:H53)</f>
        <v>224173.20408163266</v>
      </c>
      <c r="S53" s="122">
        <f>AVERAGE(I$5:I53)</f>
        <v>67338.020408163269</v>
      </c>
      <c r="T53" s="122">
        <f>AVERAGE(J$5:J53)</f>
        <v>161022.93877551021</v>
      </c>
      <c r="U53" s="121">
        <f>AVERAGE($M$5:M53)</f>
        <v>0.99832199546485245</v>
      </c>
      <c r="V53" s="6"/>
      <c r="W53" s="6"/>
      <c r="X53" s="22"/>
      <c r="Y53" s="103">
        <v>49</v>
      </c>
      <c r="Z53" s="7">
        <v>559</v>
      </c>
      <c r="AA53" s="7">
        <v>35</v>
      </c>
      <c r="AB53" s="7">
        <v>26</v>
      </c>
      <c r="AC53" s="111">
        <v>4919.052512983073</v>
      </c>
      <c r="AD53" s="7">
        <v>450</v>
      </c>
      <c r="AE53" s="7">
        <v>6</v>
      </c>
      <c r="AF53" s="111">
        <v>224550</v>
      </c>
      <c r="AG53" s="111">
        <v>67994</v>
      </c>
      <c r="AH53" s="111">
        <v>160456</v>
      </c>
      <c r="AI53" s="7" t="str">
        <v>Yes</v>
      </c>
      <c r="AJ53" s="7" t="str">
        <v>Yes</v>
      </c>
      <c r="AK53" s="141">
        <v>1</v>
      </c>
      <c r="AL53" s="6"/>
      <c r="AM53" s="6"/>
      <c r="AN53" s="104">
        <f>AVERAGE(AD$5:AD53)</f>
        <v>449.51020408163265</v>
      </c>
      <c r="AO53" s="104">
        <f>AVERAGE(AE$5:AE53)</f>
        <v>4.6122448979591839</v>
      </c>
      <c r="AP53" s="122">
        <f>AVERAGE(AF$5:AF53)</f>
        <v>224305.5918367347</v>
      </c>
      <c r="AQ53" s="122">
        <f>AVERAGE(AG$5:AG53)</f>
        <v>67252.530612244896</v>
      </c>
      <c r="AR53" s="122">
        <f>AVERAGE(AH$5:AH53)</f>
        <v>161161.22448979592</v>
      </c>
      <c r="AS53" s="121">
        <f>AVERAGE($AK$5:AK53)</f>
        <v>0.99891156462585029</v>
      </c>
      <c r="AT53" s="6"/>
      <c r="AU53" s="6"/>
      <c r="AV53" s="6"/>
      <c r="AW53" s="6"/>
      <c r="AX53" s="6"/>
      <c r="AY53" s="6"/>
      <c r="AZ53" s="6"/>
      <c r="BA53" s="6"/>
      <c r="BB53" s="6"/>
      <c r="BC53" s="6"/>
      <c r="BD53" s="6"/>
      <c r="BE53" s="6"/>
      <c r="BF53" s="6"/>
      <c r="BG53" s="10"/>
      <c r="BH53" s="22"/>
    </row>
    <row r="54" spans="1:60" x14ac:dyDescent="0.25">
      <c r="A54" s="103">
        <v>50</v>
      </c>
      <c r="B54" s="112">
        <v>516</v>
      </c>
      <c r="C54" s="112">
        <v>43</v>
      </c>
      <c r="D54" s="112">
        <v>19</v>
      </c>
      <c r="E54" s="113">
        <v>2955.7526819029149</v>
      </c>
      <c r="F54" s="112">
        <v>450</v>
      </c>
      <c r="G54" s="112">
        <v>13</v>
      </c>
      <c r="H54" s="113">
        <v>224550</v>
      </c>
      <c r="I54" s="113">
        <v>71487</v>
      </c>
      <c r="J54" s="113">
        <v>155913</v>
      </c>
      <c r="K54" s="112" t="str">
        <v>Yes</v>
      </c>
      <c r="L54" s="112" t="str">
        <v>Yes</v>
      </c>
      <c r="M54" s="118">
        <v>1</v>
      </c>
      <c r="N54" s="6"/>
      <c r="O54" s="6"/>
      <c r="P54" s="104">
        <f>AVERAGE(F$5:F54)</f>
        <v>449.26</v>
      </c>
      <c r="Q54" s="104">
        <f>AVERAGE(G$5:G54)</f>
        <v>5</v>
      </c>
      <c r="R54" s="122">
        <f>AVERAGE(H$5:H54)</f>
        <v>224180.74</v>
      </c>
      <c r="S54" s="122">
        <f>AVERAGE(I$5:I54)</f>
        <v>67421</v>
      </c>
      <c r="T54" s="122">
        <f>AVERAGE(J$5:J54)</f>
        <v>160920.74</v>
      </c>
      <c r="U54" s="121">
        <f>AVERAGE($M$5:M54)</f>
        <v>0.99835555555555544</v>
      </c>
      <c r="V54" s="6"/>
      <c r="W54" s="6"/>
      <c r="X54" s="22"/>
      <c r="Y54" s="103">
        <v>50</v>
      </c>
      <c r="Z54" s="7">
        <v>649</v>
      </c>
      <c r="AA54" s="103">
        <v>42</v>
      </c>
      <c r="AB54" s="103">
        <v>33</v>
      </c>
      <c r="AC54" s="137">
        <v>3234.0460815705219</v>
      </c>
      <c r="AD54" s="103">
        <v>449</v>
      </c>
      <c r="AE54" s="103">
        <v>0</v>
      </c>
      <c r="AF54" s="137">
        <v>224051</v>
      </c>
      <c r="AG54" s="137">
        <v>64900</v>
      </c>
      <c r="AH54" s="137">
        <v>164101</v>
      </c>
      <c r="AI54" s="103" t="str">
        <v>No</v>
      </c>
      <c r="AJ54" s="103" t="str">
        <v>No</v>
      </c>
      <c r="AK54" s="142">
        <v>0.99777777777777776</v>
      </c>
      <c r="AN54" s="104">
        <f>AVERAGE(AD$5:AD54)</f>
        <v>449.5</v>
      </c>
      <c r="AO54" s="104">
        <f>AVERAGE(AE$5:AE54)</f>
        <v>4.5199999999999996</v>
      </c>
      <c r="AP54" s="122">
        <f>AVERAGE(AF$5:AF54)</f>
        <v>224300.5</v>
      </c>
      <c r="AQ54" s="122">
        <f>AVERAGE(AG$5:AG54)</f>
        <v>67205.48</v>
      </c>
      <c r="AR54" s="122">
        <f>AVERAGE(AH$5:AH54)</f>
        <v>161220.01999999999</v>
      </c>
      <c r="AS54" s="121">
        <f>AVERAGE($AK$5:AK54)</f>
        <v>0.99888888888888883</v>
      </c>
      <c r="BH54" s="22"/>
    </row>
    <row r="55" spans="1:60" x14ac:dyDescent="0.25">
      <c r="A55" s="103">
        <v>51</v>
      </c>
      <c r="B55" s="112">
        <v>608</v>
      </c>
      <c r="C55" s="112">
        <v>36</v>
      </c>
      <c r="D55" s="112">
        <v>28</v>
      </c>
      <c r="E55" s="113">
        <v>2823.87856759244</v>
      </c>
      <c r="F55" s="112">
        <v>450</v>
      </c>
      <c r="G55" s="112">
        <v>4</v>
      </c>
      <c r="H55" s="113">
        <v>224550</v>
      </c>
      <c r="I55" s="113">
        <v>66996</v>
      </c>
      <c r="J55" s="113">
        <v>161754</v>
      </c>
      <c r="K55" s="112" t="str">
        <v>Yes</v>
      </c>
      <c r="L55" s="112" t="str">
        <v>Yes</v>
      </c>
      <c r="M55" s="118">
        <v>1</v>
      </c>
      <c r="N55" s="6"/>
      <c r="O55" s="6"/>
      <c r="P55" s="104">
        <f>AVERAGE(F$5:F55)</f>
        <v>449.27450980392155</v>
      </c>
      <c r="Q55" s="104">
        <f>AVERAGE(G$5:G55)</f>
        <v>4.9803921568627452</v>
      </c>
      <c r="R55" s="122">
        <f>AVERAGE(H$5:H55)</f>
        <v>224187.98039215687</v>
      </c>
      <c r="S55" s="122">
        <f>AVERAGE(I$5:I55)</f>
        <v>67412.666666666672</v>
      </c>
      <c r="T55" s="122">
        <f>AVERAGE(J$5:J55)</f>
        <v>160937.07843137256</v>
      </c>
      <c r="U55" s="121">
        <f>AVERAGE($M$5:M55)</f>
        <v>0.99838779956427004</v>
      </c>
      <c r="V55" s="6"/>
      <c r="W55" s="6"/>
      <c r="X55" s="22"/>
      <c r="Y55" s="103">
        <v>51</v>
      </c>
      <c r="Z55" s="7">
        <v>580</v>
      </c>
      <c r="AA55" s="7">
        <v>41</v>
      </c>
      <c r="AB55" s="7">
        <v>35</v>
      </c>
      <c r="AC55" s="111">
        <v>2076.0405814025562</v>
      </c>
      <c r="AD55" s="7">
        <v>447</v>
      </c>
      <c r="AE55" s="7">
        <v>0</v>
      </c>
      <c r="AF55" s="111">
        <v>223053</v>
      </c>
      <c r="AG55" s="111">
        <v>64700</v>
      </c>
      <c r="AH55" s="111">
        <v>163603</v>
      </c>
      <c r="AI55" s="7" t="str">
        <v>No</v>
      </c>
      <c r="AJ55" s="7" t="str">
        <v>No</v>
      </c>
      <c r="AK55" s="141">
        <v>0.99333333333333329</v>
      </c>
      <c r="AL55" s="6"/>
      <c r="AM55" s="6"/>
      <c r="AN55" s="104">
        <f>AVERAGE(AD$5:AD55)</f>
        <v>449.45098039215685</v>
      </c>
      <c r="AO55" s="104">
        <f>AVERAGE(AE$5:AE55)</f>
        <v>4.4313725490196081</v>
      </c>
      <c r="AP55" s="122">
        <f>AVERAGE(AF$5:AF55)</f>
        <v>224276.03921568627</v>
      </c>
      <c r="AQ55" s="122">
        <f>AVERAGE(AG$5:AG55)</f>
        <v>67156.352941176476</v>
      </c>
      <c r="AR55" s="122">
        <f>AVERAGE(AH$5:AH55)</f>
        <v>161266.74509803922</v>
      </c>
      <c r="AS55" s="121">
        <f>AVERAGE($AK$5:AK55)</f>
        <v>0.99877995642701523</v>
      </c>
      <c r="AT55" s="6"/>
      <c r="AU55" s="6"/>
      <c r="AV55" s="6"/>
      <c r="AW55" s="6"/>
      <c r="AX55" s="6"/>
      <c r="AY55" s="6"/>
      <c r="AZ55" s="6"/>
      <c r="BA55" s="6"/>
      <c r="BB55" s="6"/>
      <c r="BC55" s="6"/>
      <c r="BD55" s="6"/>
      <c r="BE55" s="6"/>
      <c r="BF55" s="6"/>
      <c r="BG55" s="6"/>
      <c r="BH55" s="22"/>
    </row>
    <row r="56" spans="1:60" x14ac:dyDescent="0.25">
      <c r="A56" s="103">
        <v>52</v>
      </c>
      <c r="B56" s="112">
        <v>602</v>
      </c>
      <c r="C56" s="112">
        <v>30</v>
      </c>
      <c r="D56" s="112">
        <v>29</v>
      </c>
      <c r="E56" s="113">
        <v>4811.9404657801488</v>
      </c>
      <c r="F56" s="112">
        <v>450</v>
      </c>
      <c r="G56" s="112">
        <v>3</v>
      </c>
      <c r="H56" s="113">
        <v>224550</v>
      </c>
      <c r="I56" s="113">
        <v>66497</v>
      </c>
      <c r="J56" s="113">
        <v>162403</v>
      </c>
      <c r="K56" s="112" t="str">
        <v>Yes</v>
      </c>
      <c r="L56" s="112" t="str">
        <v>Yes</v>
      </c>
      <c r="M56" s="118">
        <v>1</v>
      </c>
      <c r="N56" s="6"/>
      <c r="O56" s="6"/>
      <c r="P56" s="104">
        <f>AVERAGE(F$5:F56)</f>
        <v>449.28846153846155</v>
      </c>
      <c r="Q56" s="104">
        <f>AVERAGE(G$5:G56)</f>
        <v>4.9423076923076925</v>
      </c>
      <c r="R56" s="122">
        <f>AVERAGE(H$5:H56)</f>
        <v>224194.94230769231</v>
      </c>
      <c r="S56" s="122">
        <f>AVERAGE(I$5:I56)</f>
        <v>67395.057692307688</v>
      </c>
      <c r="T56" s="122">
        <f>AVERAGE(J$5:J56)</f>
        <v>160965.26923076922</v>
      </c>
      <c r="U56" s="121">
        <f>AVERAGE($M$5:M56)</f>
        <v>0.99841880341880329</v>
      </c>
      <c r="V56" s="6"/>
      <c r="W56" s="6"/>
      <c r="X56" s="22"/>
      <c r="Y56" s="103">
        <v>52</v>
      </c>
      <c r="Z56" s="7">
        <v>608</v>
      </c>
      <c r="AA56" s="104">
        <v>34</v>
      </c>
      <c r="AB56" s="104">
        <v>42</v>
      </c>
      <c r="AC56" s="122">
        <v>2412.0109385750602</v>
      </c>
      <c r="AD56" s="104">
        <v>440</v>
      </c>
      <c r="AE56" s="104">
        <v>0</v>
      </c>
      <c r="AF56" s="122">
        <v>219560</v>
      </c>
      <c r="AG56" s="122">
        <v>64000</v>
      </c>
      <c r="AH56" s="122">
        <v>161860</v>
      </c>
      <c r="AI56" s="104" t="str">
        <v>No</v>
      </c>
      <c r="AJ56" s="104" t="str">
        <v>No</v>
      </c>
      <c r="AK56" s="143">
        <v>0.97777777777777775</v>
      </c>
      <c r="AL56" s="10"/>
      <c r="AM56" s="10"/>
      <c r="AN56" s="104">
        <f>AVERAGE(AD$5:AD56)</f>
        <v>449.26923076923077</v>
      </c>
      <c r="AO56" s="104">
        <f>AVERAGE(AE$5:AE56)</f>
        <v>4.3461538461538458</v>
      </c>
      <c r="AP56" s="122">
        <f>AVERAGE(AF$5:AF56)</f>
        <v>224185.34615384616</v>
      </c>
      <c r="AQ56" s="122">
        <f>AVERAGE(AG$5:AG56)</f>
        <v>67095.653846153844</v>
      </c>
      <c r="AR56" s="122">
        <f>AVERAGE(AH$5:AH56)</f>
        <v>161278.15384615384</v>
      </c>
      <c r="AS56" s="121">
        <f>AVERAGE($AK$5:AK56)</f>
        <v>0.99837606837606829</v>
      </c>
      <c r="AT56" s="10"/>
      <c r="AU56" s="10"/>
      <c r="AV56" s="10"/>
      <c r="AW56" s="10"/>
      <c r="AX56" s="10"/>
      <c r="AY56" s="10"/>
      <c r="AZ56" s="10"/>
      <c r="BA56" s="10"/>
      <c r="BB56" s="10"/>
      <c r="BC56" s="10"/>
      <c r="BD56" s="10"/>
      <c r="BE56" s="10"/>
      <c r="BF56" s="10"/>
      <c r="BG56" s="6"/>
      <c r="BH56" s="22"/>
    </row>
    <row r="57" spans="1:60" x14ac:dyDescent="0.25">
      <c r="A57" s="103">
        <v>53</v>
      </c>
      <c r="B57" s="112">
        <v>449</v>
      </c>
      <c r="C57" s="112">
        <v>32</v>
      </c>
      <c r="D57" s="112">
        <v>19</v>
      </c>
      <c r="E57" s="113">
        <v>4187.4409186501707</v>
      </c>
      <c r="F57" s="112">
        <v>450</v>
      </c>
      <c r="G57" s="112">
        <v>12</v>
      </c>
      <c r="H57" s="113">
        <v>224550</v>
      </c>
      <c r="I57" s="113">
        <v>70988</v>
      </c>
      <c r="J57" s="113">
        <v>156412</v>
      </c>
      <c r="K57" s="112" t="str">
        <v>Yes</v>
      </c>
      <c r="L57" s="112" t="str">
        <v>Yes</v>
      </c>
      <c r="M57" s="118">
        <v>1</v>
      </c>
      <c r="N57" s="6"/>
      <c r="O57" s="6"/>
      <c r="P57" s="104">
        <f>AVERAGE(F$5:F57)</f>
        <v>449.30188679245282</v>
      </c>
      <c r="Q57" s="104">
        <f>AVERAGE(G$5:G57)</f>
        <v>5.0754716981132075</v>
      </c>
      <c r="R57" s="122">
        <f>AVERAGE(H$5:H57)</f>
        <v>224201.64150943398</v>
      </c>
      <c r="S57" s="122">
        <f>AVERAGE(I$5:I57)</f>
        <v>67462.84905660378</v>
      </c>
      <c r="T57" s="122">
        <f>AVERAGE(J$5:J57)</f>
        <v>160879.35849056602</v>
      </c>
      <c r="U57" s="121">
        <f>AVERAGE($M$5:M57)</f>
        <v>0.99844863731656175</v>
      </c>
      <c r="V57" s="6"/>
      <c r="W57" s="6"/>
      <c r="X57" s="22"/>
      <c r="Y57" s="103">
        <v>53</v>
      </c>
      <c r="Z57" s="7">
        <v>533</v>
      </c>
      <c r="AA57" s="7">
        <v>39</v>
      </c>
      <c r="AB57" s="7">
        <v>31</v>
      </c>
      <c r="AC57" s="111">
        <v>2073.5193849994666</v>
      </c>
      <c r="AD57" s="7">
        <v>450</v>
      </c>
      <c r="AE57" s="7">
        <v>1</v>
      </c>
      <c r="AF57" s="111">
        <v>224550</v>
      </c>
      <c r="AG57" s="111">
        <v>65499</v>
      </c>
      <c r="AH57" s="111">
        <v>163701</v>
      </c>
      <c r="AI57" s="7" t="str">
        <v>Yes</v>
      </c>
      <c r="AJ57" s="7" t="str">
        <v>Yes</v>
      </c>
      <c r="AK57" s="141">
        <v>1</v>
      </c>
      <c r="AL57" s="6"/>
      <c r="AM57" s="6"/>
      <c r="AN57" s="104">
        <f>AVERAGE(AD$5:AD57)</f>
        <v>449.28301886792451</v>
      </c>
      <c r="AO57" s="104">
        <f>AVERAGE(AE$5:AE57)</f>
        <v>4.283018867924528</v>
      </c>
      <c r="AP57" s="122">
        <f>AVERAGE(AF$5:AF57)</f>
        <v>224192.22641509434</v>
      </c>
      <c r="AQ57" s="122">
        <f>AVERAGE(AG$5:AG57)</f>
        <v>67065.528301886792</v>
      </c>
      <c r="AR57" s="122">
        <f>AVERAGE(AH$5:AH57)</f>
        <v>161323.86792452831</v>
      </c>
      <c r="AS57" s="121">
        <f>AVERAGE($AK$5:AK57)</f>
        <v>0.99840670859538772</v>
      </c>
      <c r="AT57" s="6"/>
      <c r="AU57" s="6"/>
      <c r="AV57" s="6"/>
      <c r="AW57" s="6"/>
      <c r="AX57" s="6"/>
      <c r="AY57" s="6"/>
      <c r="AZ57" s="6"/>
      <c r="BA57" s="6"/>
      <c r="BB57" s="6"/>
      <c r="BC57" s="6"/>
      <c r="BD57" s="6"/>
      <c r="BE57" s="6"/>
      <c r="BF57" s="6"/>
      <c r="BG57" s="10"/>
      <c r="BH57" s="22"/>
    </row>
    <row r="58" spans="1:60" x14ac:dyDescent="0.25">
      <c r="A58" s="103">
        <v>54</v>
      </c>
      <c r="B58" s="112">
        <v>576</v>
      </c>
      <c r="C58" s="112">
        <v>34</v>
      </c>
      <c r="D58" s="112">
        <v>25</v>
      </c>
      <c r="E58" s="113">
        <v>4113.8898175769482</v>
      </c>
      <c r="F58" s="112">
        <v>450</v>
      </c>
      <c r="G58" s="112">
        <v>7</v>
      </c>
      <c r="H58" s="113">
        <v>224550</v>
      </c>
      <c r="I58" s="113">
        <v>68493</v>
      </c>
      <c r="J58" s="113">
        <v>159807</v>
      </c>
      <c r="K58" s="112" t="str">
        <v>Yes</v>
      </c>
      <c r="L58" s="112" t="str">
        <v>Yes</v>
      </c>
      <c r="M58" s="118">
        <v>1</v>
      </c>
      <c r="N58" s="6"/>
      <c r="O58" s="6"/>
      <c r="P58" s="104">
        <f>AVERAGE(F$5:F58)</f>
        <v>449.31481481481484</v>
      </c>
      <c r="Q58" s="104">
        <f>AVERAGE(G$5:G58)</f>
        <v>5.1111111111111107</v>
      </c>
      <c r="R58" s="122">
        <f>AVERAGE(H$5:H58)</f>
        <v>224208.09259259258</v>
      </c>
      <c r="S58" s="122">
        <f>AVERAGE(I$5:I58)</f>
        <v>67481.925925925927</v>
      </c>
      <c r="T58" s="122">
        <f>AVERAGE(J$5:J58)</f>
        <v>160859.5</v>
      </c>
      <c r="U58" s="121">
        <f>AVERAGE($M$5:M58)</f>
        <v>0.99847736625514394</v>
      </c>
      <c r="V58" s="6"/>
      <c r="W58" s="6"/>
      <c r="X58" s="22"/>
      <c r="Y58" s="103">
        <v>54</v>
      </c>
      <c r="Z58" s="7">
        <v>520</v>
      </c>
      <c r="AA58" s="103">
        <v>36</v>
      </c>
      <c r="AB58" s="103">
        <v>21</v>
      </c>
      <c r="AC58" s="137">
        <v>4435.4817521162349</v>
      </c>
      <c r="AD58" s="103">
        <v>450</v>
      </c>
      <c r="AE58" s="103">
        <v>11</v>
      </c>
      <c r="AF58" s="137">
        <v>224550</v>
      </c>
      <c r="AG58" s="137">
        <v>70489</v>
      </c>
      <c r="AH58" s="137">
        <v>157211</v>
      </c>
      <c r="AI58" s="103" t="str">
        <v>Yes</v>
      </c>
      <c r="AJ58" s="103" t="str">
        <v>Yes</v>
      </c>
      <c r="AK58" s="142">
        <v>1</v>
      </c>
      <c r="AN58" s="104">
        <f>AVERAGE(AD$5:AD58)</f>
        <v>449.2962962962963</v>
      </c>
      <c r="AO58" s="104">
        <f>AVERAGE(AE$5:AE58)</f>
        <v>4.4074074074074074</v>
      </c>
      <c r="AP58" s="122">
        <f>AVERAGE(AF$5:AF58)</f>
        <v>224198.85185185185</v>
      </c>
      <c r="AQ58" s="122">
        <f>AVERAGE(AG$5:AG58)</f>
        <v>67128.925925925927</v>
      </c>
      <c r="AR58" s="122">
        <f>AVERAGE(AH$5:AH58)</f>
        <v>161247.70370370371</v>
      </c>
      <c r="AS58" s="121">
        <f>AVERAGE($AK$5:AK58)</f>
        <v>0.99843621399176941</v>
      </c>
      <c r="BH58" s="22"/>
    </row>
    <row r="59" spans="1:60" x14ac:dyDescent="0.25">
      <c r="A59" s="103">
        <v>55</v>
      </c>
      <c r="B59" s="112">
        <v>669</v>
      </c>
      <c r="C59" s="112">
        <v>39</v>
      </c>
      <c r="D59" s="112">
        <v>34</v>
      </c>
      <c r="E59" s="113">
        <v>3996.2818814162983</v>
      </c>
      <c r="F59" s="112">
        <v>448</v>
      </c>
      <c r="G59" s="112">
        <v>0</v>
      </c>
      <c r="H59" s="113">
        <v>223552</v>
      </c>
      <c r="I59" s="113">
        <v>64800</v>
      </c>
      <c r="J59" s="113">
        <v>163852</v>
      </c>
      <c r="K59" s="112" t="str">
        <v>No</v>
      </c>
      <c r="L59" s="112" t="str">
        <v>No</v>
      </c>
      <c r="M59" s="118">
        <v>0.99555555555555553</v>
      </c>
      <c r="N59" s="6"/>
      <c r="O59" s="6"/>
      <c r="P59" s="104">
        <f>AVERAGE(F$5:F59)</f>
        <v>449.29090909090911</v>
      </c>
      <c r="Q59" s="104">
        <f>AVERAGE(G$5:G59)</f>
        <v>5.0181818181818185</v>
      </c>
      <c r="R59" s="122">
        <f>AVERAGE(H$5:H59)</f>
        <v>224196.16363636364</v>
      </c>
      <c r="S59" s="122">
        <f>AVERAGE(I$5:I59)</f>
        <v>67433.163636363635</v>
      </c>
      <c r="T59" s="122">
        <f>AVERAGE(J$5:J59)</f>
        <v>160913.90909090909</v>
      </c>
      <c r="U59" s="121">
        <f>AVERAGE($M$5:M59)</f>
        <v>0.99842424242424233</v>
      </c>
      <c r="V59" s="6"/>
      <c r="W59" s="6"/>
      <c r="X59" s="22"/>
      <c r="Y59" s="103">
        <v>55</v>
      </c>
      <c r="Z59" s="7">
        <v>538</v>
      </c>
      <c r="AA59" s="7">
        <v>42</v>
      </c>
      <c r="AB59" s="7">
        <v>21</v>
      </c>
      <c r="AC59" s="111">
        <v>4989.8162135769635</v>
      </c>
      <c r="AD59" s="7">
        <v>450</v>
      </c>
      <c r="AE59" s="7">
        <v>11</v>
      </c>
      <c r="AF59" s="111">
        <v>224550</v>
      </c>
      <c r="AG59" s="111">
        <v>70489</v>
      </c>
      <c r="AH59" s="111">
        <v>157211</v>
      </c>
      <c r="AI59" s="7" t="str">
        <v>Yes</v>
      </c>
      <c r="AJ59" s="7" t="str">
        <v>Yes</v>
      </c>
      <c r="AK59" s="141">
        <v>1</v>
      </c>
      <c r="AL59" s="6"/>
      <c r="AM59" s="6"/>
      <c r="AN59" s="104">
        <f>AVERAGE(AD$5:AD59)</f>
        <v>449.30909090909091</v>
      </c>
      <c r="AO59" s="104">
        <f>AVERAGE(AE$5:AE59)</f>
        <v>4.5272727272727273</v>
      </c>
      <c r="AP59" s="122">
        <f>AVERAGE(AF$5:AF59)</f>
        <v>224205.23636363636</v>
      </c>
      <c r="AQ59" s="122">
        <f>AVERAGE(AG$5:AG59)</f>
        <v>67190.018181818188</v>
      </c>
      <c r="AR59" s="122">
        <f>AVERAGE(AH$5:AH59)</f>
        <v>161174.30909090908</v>
      </c>
      <c r="AS59" s="121">
        <f>AVERAGE($AK$5:AK59)</f>
        <v>0.99846464646464639</v>
      </c>
      <c r="AT59" s="6"/>
      <c r="AU59" s="6"/>
      <c r="AV59" s="6"/>
      <c r="AW59" s="6"/>
      <c r="AX59" s="6"/>
      <c r="AY59" s="6"/>
      <c r="AZ59" s="6"/>
      <c r="BA59" s="6"/>
      <c r="BB59" s="6"/>
      <c r="BC59" s="6"/>
      <c r="BD59" s="6"/>
      <c r="BE59" s="6"/>
      <c r="BF59" s="6"/>
      <c r="BG59" s="6"/>
      <c r="BH59" s="22"/>
    </row>
    <row r="60" spans="1:60" x14ac:dyDescent="0.25">
      <c r="A60" s="103">
        <v>56</v>
      </c>
      <c r="B60" s="112">
        <v>538</v>
      </c>
      <c r="C60" s="112">
        <v>42</v>
      </c>
      <c r="D60" s="112">
        <v>38</v>
      </c>
      <c r="E60" s="113">
        <v>3711.9419275792325</v>
      </c>
      <c r="F60" s="112">
        <v>444</v>
      </c>
      <c r="G60" s="112">
        <v>0</v>
      </c>
      <c r="H60" s="113">
        <v>221556</v>
      </c>
      <c r="I60" s="113">
        <v>64400</v>
      </c>
      <c r="J60" s="113">
        <v>162856</v>
      </c>
      <c r="K60" s="112" t="str">
        <v>No</v>
      </c>
      <c r="L60" s="112" t="str">
        <v>No</v>
      </c>
      <c r="M60" s="118">
        <v>0.98666666666666669</v>
      </c>
      <c r="N60" s="6"/>
      <c r="O60" s="6"/>
      <c r="P60" s="104">
        <f>AVERAGE(F$5:F60)</f>
        <v>449.19642857142856</v>
      </c>
      <c r="Q60" s="104">
        <f>AVERAGE(G$5:G60)</f>
        <v>4.9285714285714288</v>
      </c>
      <c r="R60" s="122">
        <f>AVERAGE(H$5:H60)</f>
        <v>224149.01785714287</v>
      </c>
      <c r="S60" s="122">
        <f>AVERAGE(I$5:I60)</f>
        <v>67379</v>
      </c>
      <c r="T60" s="122">
        <f>AVERAGE(J$5:J60)</f>
        <v>160948.58928571429</v>
      </c>
      <c r="U60" s="121">
        <f>AVERAGE($M$5:M60)</f>
        <v>0.99821428571428561</v>
      </c>
      <c r="V60" s="6"/>
      <c r="W60" s="6"/>
      <c r="X60" s="22"/>
      <c r="Y60" s="103">
        <v>56</v>
      </c>
      <c r="Z60" s="7">
        <v>598</v>
      </c>
      <c r="AA60" s="104">
        <v>47</v>
      </c>
      <c r="AB60" s="104">
        <v>26</v>
      </c>
      <c r="AC60" s="122">
        <v>3608.2949752069458</v>
      </c>
      <c r="AD60" s="104">
        <v>450</v>
      </c>
      <c r="AE60" s="104">
        <v>6</v>
      </c>
      <c r="AF60" s="122">
        <v>224550</v>
      </c>
      <c r="AG60" s="122">
        <v>67994</v>
      </c>
      <c r="AH60" s="122">
        <v>160456</v>
      </c>
      <c r="AI60" s="104" t="str">
        <v>Yes</v>
      </c>
      <c r="AJ60" s="104" t="str">
        <v>Yes</v>
      </c>
      <c r="AK60" s="143">
        <v>1</v>
      </c>
      <c r="AL60" s="10"/>
      <c r="AM60" s="10"/>
      <c r="AN60" s="104">
        <f>AVERAGE(AD$5:AD60)</f>
        <v>449.32142857142856</v>
      </c>
      <c r="AO60" s="104">
        <f>AVERAGE(AE$5:AE60)</f>
        <v>4.5535714285714288</v>
      </c>
      <c r="AP60" s="122">
        <f>AVERAGE(AF$5:AF60)</f>
        <v>224211.39285714287</v>
      </c>
      <c r="AQ60" s="122">
        <f>AVERAGE(AG$5:AG60)</f>
        <v>67204.375</v>
      </c>
      <c r="AR60" s="122">
        <f>AVERAGE(AH$5:AH60)</f>
        <v>161161.48214285713</v>
      </c>
      <c r="AS60" s="121">
        <f>AVERAGE($AK$5:AK60)</f>
        <v>0.99849206349206343</v>
      </c>
      <c r="AT60" s="10"/>
      <c r="AU60" s="10"/>
      <c r="AV60" s="10"/>
      <c r="AW60" s="10"/>
      <c r="AX60" s="10"/>
      <c r="AY60" s="10"/>
      <c r="AZ60" s="10"/>
      <c r="BA60" s="10"/>
      <c r="BB60" s="10"/>
      <c r="BC60" s="10"/>
      <c r="BD60" s="10"/>
      <c r="BE60" s="10"/>
      <c r="BF60" s="10"/>
      <c r="BG60" s="6"/>
      <c r="BH60" s="22"/>
    </row>
    <row r="61" spans="1:60" x14ac:dyDescent="0.25">
      <c r="A61" s="103">
        <v>57</v>
      </c>
      <c r="B61" s="112">
        <v>569</v>
      </c>
      <c r="C61" s="112">
        <v>33</v>
      </c>
      <c r="D61" s="112">
        <v>30</v>
      </c>
      <c r="E61" s="113">
        <v>4014.9848075126638</v>
      </c>
      <c r="F61" s="112">
        <v>450</v>
      </c>
      <c r="G61" s="112">
        <v>2</v>
      </c>
      <c r="H61" s="113">
        <v>224550</v>
      </c>
      <c r="I61" s="113">
        <v>65998</v>
      </c>
      <c r="J61" s="113">
        <v>163052</v>
      </c>
      <c r="K61" s="112" t="str">
        <v>Yes</v>
      </c>
      <c r="L61" s="112" t="str">
        <v>Yes</v>
      </c>
      <c r="M61" s="118">
        <v>1</v>
      </c>
      <c r="N61" s="6"/>
      <c r="O61" s="6"/>
      <c r="P61" s="104">
        <f>AVERAGE(F$5:F61)</f>
        <v>449.21052631578948</v>
      </c>
      <c r="Q61" s="104">
        <f>AVERAGE(G$5:G61)</f>
        <v>4.8771929824561404</v>
      </c>
      <c r="R61" s="122">
        <f>AVERAGE(H$5:H61)</f>
        <v>224156.05263157896</v>
      </c>
      <c r="S61" s="122">
        <f>AVERAGE(I$5:I61)</f>
        <v>67354.771929824565</v>
      </c>
      <c r="T61" s="122">
        <f>AVERAGE(J$5:J61)</f>
        <v>160985.49122807017</v>
      </c>
      <c r="U61" s="121">
        <f>AVERAGE($M$5:M61)</f>
        <v>0.9982456140350876</v>
      </c>
      <c r="V61" s="6"/>
      <c r="W61" s="6"/>
      <c r="X61" s="22"/>
      <c r="Y61" s="103">
        <v>57</v>
      </c>
      <c r="Z61" s="7">
        <v>530</v>
      </c>
      <c r="AA61" s="7">
        <v>37</v>
      </c>
      <c r="AB61" s="7">
        <v>20</v>
      </c>
      <c r="AC61" s="111">
        <v>2203.8141297328948</v>
      </c>
      <c r="AD61" s="7">
        <v>450</v>
      </c>
      <c r="AE61" s="7">
        <v>12</v>
      </c>
      <c r="AF61" s="111">
        <v>224550</v>
      </c>
      <c r="AG61" s="111">
        <v>70988</v>
      </c>
      <c r="AH61" s="111">
        <v>156562</v>
      </c>
      <c r="AI61" s="7" t="str">
        <v>Yes</v>
      </c>
      <c r="AJ61" s="7" t="str">
        <v>Yes</v>
      </c>
      <c r="AK61" s="141">
        <v>1</v>
      </c>
      <c r="AL61" s="6"/>
      <c r="AM61" s="6"/>
      <c r="AN61" s="104">
        <f>AVERAGE(AD$5:AD61)</f>
        <v>449.33333333333331</v>
      </c>
      <c r="AO61" s="104">
        <f>AVERAGE(AE$5:AE61)</f>
        <v>4.6842105263157894</v>
      </c>
      <c r="AP61" s="122">
        <f>AVERAGE(AF$5:AF61)</f>
        <v>224217.33333333334</v>
      </c>
      <c r="AQ61" s="122">
        <f>AVERAGE(AG$5:AG61)</f>
        <v>67270.754385964916</v>
      </c>
      <c r="AR61" s="122">
        <f>AVERAGE(AH$5:AH61)</f>
        <v>161080.78947368421</v>
      </c>
      <c r="AS61" s="121">
        <f>AVERAGE($AK$5:AK61)</f>
        <v>0.99851851851851836</v>
      </c>
      <c r="AT61" s="6"/>
      <c r="AU61" s="6"/>
      <c r="AV61" s="6"/>
      <c r="AW61" s="6"/>
      <c r="AX61" s="6"/>
      <c r="AY61" s="6"/>
      <c r="AZ61" s="6"/>
      <c r="BA61" s="6"/>
      <c r="BB61" s="6"/>
      <c r="BC61" s="6"/>
      <c r="BD61" s="6"/>
      <c r="BE61" s="6"/>
      <c r="BF61" s="6"/>
      <c r="BG61" s="10"/>
      <c r="BH61" s="22"/>
    </row>
    <row r="62" spans="1:60" x14ac:dyDescent="0.25">
      <c r="A62" s="103">
        <v>58</v>
      </c>
      <c r="B62" s="112">
        <v>486</v>
      </c>
      <c r="C62" s="112">
        <v>49</v>
      </c>
      <c r="D62" s="112">
        <v>28</v>
      </c>
      <c r="E62" s="113">
        <v>3832.5109487727386</v>
      </c>
      <c r="F62" s="112">
        <v>450</v>
      </c>
      <c r="G62" s="112">
        <v>4</v>
      </c>
      <c r="H62" s="113">
        <v>224550</v>
      </c>
      <c r="I62" s="113">
        <v>66996</v>
      </c>
      <c r="J62" s="113">
        <v>161754</v>
      </c>
      <c r="K62" s="112" t="str">
        <v>Yes</v>
      </c>
      <c r="L62" s="112" t="str">
        <v>Yes</v>
      </c>
      <c r="M62" s="118">
        <v>1</v>
      </c>
      <c r="N62" s="6"/>
      <c r="O62" s="6"/>
      <c r="P62" s="104">
        <f>AVERAGE(F$5:F62)</f>
        <v>449.22413793103448</v>
      </c>
      <c r="Q62" s="104">
        <f>AVERAGE(G$5:G62)</f>
        <v>4.8620689655172411</v>
      </c>
      <c r="R62" s="122">
        <f>AVERAGE(H$5:H62)</f>
        <v>224162.8448275862</v>
      </c>
      <c r="S62" s="122">
        <f>AVERAGE(I$5:I62)</f>
        <v>67348.586206896551</v>
      </c>
      <c r="T62" s="122">
        <f>AVERAGE(J$5:J62)</f>
        <v>160998.74137931035</v>
      </c>
      <c r="U62" s="121">
        <f>AVERAGE($M$5:M62)</f>
        <v>0.99827586206896535</v>
      </c>
      <c r="V62" s="6"/>
      <c r="W62" s="6"/>
      <c r="X62" s="22"/>
      <c r="Y62" s="103">
        <v>58</v>
      </c>
      <c r="Z62" s="7">
        <v>612</v>
      </c>
      <c r="AA62" s="103">
        <v>47</v>
      </c>
      <c r="AB62" s="103">
        <v>30</v>
      </c>
      <c r="AC62" s="137">
        <v>3575.744663766739</v>
      </c>
      <c r="AD62" s="103">
        <v>450</v>
      </c>
      <c r="AE62" s="103">
        <v>2</v>
      </c>
      <c r="AF62" s="137">
        <v>224550</v>
      </c>
      <c r="AG62" s="137">
        <v>65998</v>
      </c>
      <c r="AH62" s="137">
        <v>163052</v>
      </c>
      <c r="AI62" s="103" t="str">
        <v>Yes</v>
      </c>
      <c r="AJ62" s="103" t="str">
        <v>Yes</v>
      </c>
      <c r="AK62" s="142">
        <v>1</v>
      </c>
      <c r="AN62" s="104">
        <f>AVERAGE(AD$5:AD62)</f>
        <v>449.34482758620692</v>
      </c>
      <c r="AO62" s="104">
        <f>AVERAGE(AE$5:AE62)</f>
        <v>4.6379310344827589</v>
      </c>
      <c r="AP62" s="122">
        <f>AVERAGE(AF$5:AF62)</f>
        <v>224223.06896551725</v>
      </c>
      <c r="AQ62" s="122">
        <f>AVERAGE(AG$5:AG62)</f>
        <v>67248.81034482758</v>
      </c>
      <c r="AR62" s="122">
        <f>AVERAGE(AH$5:AH62)</f>
        <v>161114.77586206896</v>
      </c>
      <c r="AS62" s="121">
        <f>AVERAGE($AK$5:AK62)</f>
        <v>0.99854406130268192</v>
      </c>
      <c r="BH62" s="22"/>
    </row>
    <row r="63" spans="1:60" x14ac:dyDescent="0.25">
      <c r="A63" s="103">
        <v>59</v>
      </c>
      <c r="B63" s="112">
        <v>589</v>
      </c>
      <c r="C63" s="112">
        <v>42</v>
      </c>
      <c r="D63" s="112">
        <v>39</v>
      </c>
      <c r="E63" s="113">
        <v>3146.1501330176125</v>
      </c>
      <c r="F63" s="112">
        <v>443</v>
      </c>
      <c r="G63" s="112">
        <v>0</v>
      </c>
      <c r="H63" s="113">
        <v>221057</v>
      </c>
      <c r="I63" s="113">
        <v>64300</v>
      </c>
      <c r="J63" s="113">
        <v>162607</v>
      </c>
      <c r="K63" s="112" t="str">
        <v>No</v>
      </c>
      <c r="L63" s="112" t="str">
        <v>No</v>
      </c>
      <c r="M63" s="118">
        <v>0.98444444444444446</v>
      </c>
      <c r="N63" s="6"/>
      <c r="O63" s="6"/>
      <c r="P63" s="104">
        <f>AVERAGE(F$5:F63)</f>
        <v>449.11864406779659</v>
      </c>
      <c r="Q63" s="104">
        <f>AVERAGE(G$5:G63)</f>
        <v>4.7796610169491522</v>
      </c>
      <c r="R63" s="122">
        <f>AVERAGE(H$5:H63)</f>
        <v>224110.20338983051</v>
      </c>
      <c r="S63" s="122">
        <f>AVERAGE(I$5:I63)</f>
        <v>67296.91525423729</v>
      </c>
      <c r="T63" s="122">
        <f>AVERAGE(J$5:J63)</f>
        <v>161026</v>
      </c>
      <c r="U63" s="121">
        <f>AVERAGE($M$5:M63)</f>
        <v>0.99804143126177003</v>
      </c>
      <c r="V63" s="6"/>
      <c r="W63" s="6"/>
      <c r="X63" s="22"/>
      <c r="Y63" s="103">
        <v>59</v>
      </c>
      <c r="Z63" s="7">
        <v>590</v>
      </c>
      <c r="AA63" s="7">
        <v>44</v>
      </c>
      <c r="AB63" s="7">
        <v>29</v>
      </c>
      <c r="AC63" s="111">
        <v>3730.5483690296905</v>
      </c>
      <c r="AD63" s="7">
        <v>450</v>
      </c>
      <c r="AE63" s="7">
        <v>3</v>
      </c>
      <c r="AF63" s="111">
        <v>224550</v>
      </c>
      <c r="AG63" s="111">
        <v>66497</v>
      </c>
      <c r="AH63" s="111">
        <v>162403</v>
      </c>
      <c r="AI63" s="7" t="str">
        <v>Yes</v>
      </c>
      <c r="AJ63" s="7" t="str">
        <v>Yes</v>
      </c>
      <c r="AK63" s="141">
        <v>1</v>
      </c>
      <c r="AL63" s="6"/>
      <c r="AM63" s="6"/>
      <c r="AN63" s="104">
        <f>AVERAGE(AD$5:AD63)</f>
        <v>449.35593220338984</v>
      </c>
      <c r="AO63" s="104">
        <f>AVERAGE(AE$5:AE63)</f>
        <v>4.6101694915254239</v>
      </c>
      <c r="AP63" s="122">
        <f>AVERAGE(AF$5:AF63)</f>
        <v>224228.61016949153</v>
      </c>
      <c r="AQ63" s="122">
        <f>AVERAGE(AG$5:AG63)</f>
        <v>67236.067796610165</v>
      </c>
      <c r="AR63" s="122">
        <f>AVERAGE(AH$5:AH63)</f>
        <v>161136.61016949153</v>
      </c>
      <c r="AS63" s="121">
        <f>AVERAGE($AK$5:AK63)</f>
        <v>0.99856873822975512</v>
      </c>
      <c r="AT63" s="6"/>
      <c r="AU63" s="6"/>
      <c r="AV63" s="6"/>
      <c r="AW63" s="6"/>
      <c r="AX63" s="6"/>
      <c r="AY63" s="6"/>
      <c r="AZ63" s="6"/>
      <c r="BA63" s="6"/>
      <c r="BB63" s="6"/>
      <c r="BC63" s="6"/>
      <c r="BD63" s="6"/>
      <c r="BE63" s="6"/>
      <c r="BF63" s="6"/>
      <c r="BG63" s="6"/>
      <c r="BH63" s="22"/>
    </row>
    <row r="64" spans="1:60" x14ac:dyDescent="0.25">
      <c r="A64" s="103">
        <v>60</v>
      </c>
      <c r="B64" s="112">
        <v>525</v>
      </c>
      <c r="C64" s="112">
        <v>32</v>
      </c>
      <c r="D64" s="112">
        <v>24</v>
      </c>
      <c r="E64" s="113">
        <v>2937.4661550420947</v>
      </c>
      <c r="F64" s="112">
        <v>450</v>
      </c>
      <c r="G64" s="112">
        <v>8</v>
      </c>
      <c r="H64" s="113">
        <v>224550</v>
      </c>
      <c r="I64" s="113">
        <v>68992</v>
      </c>
      <c r="J64" s="113">
        <v>159158</v>
      </c>
      <c r="K64" s="112" t="str">
        <v>Yes</v>
      </c>
      <c r="L64" s="112" t="str">
        <v>Yes</v>
      </c>
      <c r="M64" s="118">
        <v>1</v>
      </c>
      <c r="N64" s="6"/>
      <c r="O64" s="6"/>
      <c r="P64" s="104">
        <f>AVERAGE(F$5:F64)</f>
        <v>449.13333333333333</v>
      </c>
      <c r="Q64" s="104">
        <f>AVERAGE(G$5:G64)</f>
        <v>4.833333333333333</v>
      </c>
      <c r="R64" s="122">
        <f>AVERAGE(H$5:H64)</f>
        <v>224117.53333333333</v>
      </c>
      <c r="S64" s="122">
        <f>AVERAGE(I$5:I64)</f>
        <v>67325.166666666672</v>
      </c>
      <c r="T64" s="122">
        <f>AVERAGE(J$5:J64)</f>
        <v>160994.86666666667</v>
      </c>
      <c r="U64" s="121">
        <f>AVERAGE($M$5:M64)</f>
        <v>0.99807407407407389</v>
      </c>
      <c r="V64" s="6"/>
      <c r="W64" s="6"/>
      <c r="X64" s="22"/>
      <c r="Y64" s="103">
        <v>60</v>
      </c>
      <c r="Z64" s="7">
        <v>533</v>
      </c>
      <c r="AA64" s="104">
        <v>34</v>
      </c>
      <c r="AB64" s="104">
        <v>28</v>
      </c>
      <c r="AC64" s="122">
        <v>2227.0319885602821</v>
      </c>
      <c r="AD64" s="104">
        <v>450</v>
      </c>
      <c r="AE64" s="104">
        <v>4</v>
      </c>
      <c r="AF64" s="122">
        <v>224550</v>
      </c>
      <c r="AG64" s="122">
        <v>66996</v>
      </c>
      <c r="AH64" s="122">
        <v>161754</v>
      </c>
      <c r="AI64" s="104" t="str">
        <v>Yes</v>
      </c>
      <c r="AJ64" s="104" t="str">
        <v>Yes</v>
      </c>
      <c r="AK64" s="143">
        <v>1</v>
      </c>
      <c r="AL64" s="10"/>
      <c r="AM64" s="10"/>
      <c r="AN64" s="104">
        <f>AVERAGE(AD$5:AD64)</f>
        <v>449.36666666666667</v>
      </c>
      <c r="AO64" s="104">
        <f>AVERAGE(AE$5:AE64)</f>
        <v>4.5999999999999996</v>
      </c>
      <c r="AP64" s="122">
        <f>AVERAGE(AF$5:AF64)</f>
        <v>224233.96666666667</v>
      </c>
      <c r="AQ64" s="122">
        <f>AVERAGE(AG$5:AG64)</f>
        <v>67232.066666666666</v>
      </c>
      <c r="AR64" s="122">
        <f>AVERAGE(AH$5:AH64)</f>
        <v>161146.9</v>
      </c>
      <c r="AS64" s="121">
        <f>AVERAGE($AK$5:AK64)</f>
        <v>0.99859259259259248</v>
      </c>
      <c r="AT64" s="10"/>
      <c r="AU64" s="10"/>
      <c r="AV64" s="10"/>
      <c r="AW64" s="10"/>
      <c r="AX64" s="10"/>
      <c r="AY64" s="10"/>
      <c r="AZ64" s="10"/>
      <c r="BA64" s="10"/>
      <c r="BB64" s="10"/>
      <c r="BC64" s="10"/>
      <c r="BD64" s="10"/>
      <c r="BE64" s="10"/>
      <c r="BF64" s="10"/>
      <c r="BG64" s="6"/>
      <c r="BH64" s="22"/>
    </row>
    <row r="65" spans="1:60" x14ac:dyDescent="0.25">
      <c r="A65" s="103">
        <v>61</v>
      </c>
      <c r="B65" s="112">
        <v>539</v>
      </c>
      <c r="C65" s="112">
        <v>34</v>
      </c>
      <c r="D65" s="112">
        <v>20</v>
      </c>
      <c r="E65" s="113">
        <v>4179.8678167082799</v>
      </c>
      <c r="F65" s="112">
        <v>450</v>
      </c>
      <c r="G65" s="112">
        <v>12</v>
      </c>
      <c r="H65" s="113">
        <v>224550</v>
      </c>
      <c r="I65" s="113">
        <v>70988</v>
      </c>
      <c r="J65" s="113">
        <v>156562</v>
      </c>
      <c r="K65" s="112" t="str">
        <v>Yes</v>
      </c>
      <c r="L65" s="112" t="str">
        <v>Yes</v>
      </c>
      <c r="M65" s="118">
        <v>1</v>
      </c>
      <c r="N65" s="6"/>
      <c r="O65" s="6"/>
      <c r="P65" s="104">
        <f>AVERAGE(F$5:F65)</f>
        <v>449.14754098360658</v>
      </c>
      <c r="Q65" s="104">
        <f>AVERAGE(G$5:G65)</f>
        <v>4.9508196721311473</v>
      </c>
      <c r="R65" s="122">
        <f>AVERAGE(H$5:H65)</f>
        <v>224124.62295081967</v>
      </c>
      <c r="S65" s="122">
        <f>AVERAGE(I$5:I65)</f>
        <v>67385.213114754093</v>
      </c>
      <c r="T65" s="122">
        <f>AVERAGE(J$5:J65)</f>
        <v>160922.19672131148</v>
      </c>
      <c r="U65" s="121">
        <f>AVERAGE($M$5:M65)</f>
        <v>0.9981056466302366</v>
      </c>
      <c r="V65" s="6"/>
      <c r="W65" s="6"/>
      <c r="X65" s="22"/>
      <c r="Y65" s="103">
        <v>61</v>
      </c>
      <c r="Z65" s="7">
        <v>582</v>
      </c>
      <c r="AA65" s="7">
        <v>53</v>
      </c>
      <c r="AB65" s="7">
        <v>30</v>
      </c>
      <c r="AC65" s="111">
        <v>3902.0528716733997</v>
      </c>
      <c r="AD65" s="7">
        <v>450</v>
      </c>
      <c r="AE65" s="7">
        <v>2</v>
      </c>
      <c r="AF65" s="111">
        <v>224550</v>
      </c>
      <c r="AG65" s="111">
        <v>65998</v>
      </c>
      <c r="AH65" s="111">
        <v>163052</v>
      </c>
      <c r="AI65" s="7" t="str">
        <v>Yes</v>
      </c>
      <c r="AJ65" s="7" t="str">
        <v>Yes</v>
      </c>
      <c r="AK65" s="141">
        <v>1</v>
      </c>
      <c r="AL65" s="6"/>
      <c r="AM65" s="6"/>
      <c r="AN65" s="104">
        <f>AVERAGE(AD$5:AD65)</f>
        <v>449.37704918032784</v>
      </c>
      <c r="AO65" s="104">
        <f>AVERAGE(AE$5:AE65)</f>
        <v>4.557377049180328</v>
      </c>
      <c r="AP65" s="122">
        <f>AVERAGE(AF$5:AF65)</f>
        <v>224239.1475409836</v>
      </c>
      <c r="AQ65" s="122">
        <f>AVERAGE(AG$5:AG65)</f>
        <v>67211.836065573763</v>
      </c>
      <c r="AR65" s="122">
        <f>AVERAGE(AH$5:AH65)</f>
        <v>161178.13114754099</v>
      </c>
      <c r="AS65" s="121">
        <f>AVERAGE($AK$5:AK65)</f>
        <v>0.99861566484517295</v>
      </c>
      <c r="AT65" s="6"/>
      <c r="AU65" s="6"/>
      <c r="AV65" s="6"/>
      <c r="AW65" s="6"/>
      <c r="AX65" s="6"/>
      <c r="AY65" s="6"/>
      <c r="AZ65" s="6"/>
      <c r="BA65" s="6"/>
      <c r="BB65" s="6"/>
      <c r="BC65" s="6"/>
      <c r="BD65" s="6"/>
      <c r="BE65" s="6"/>
      <c r="BF65" s="6"/>
      <c r="BG65" s="10"/>
      <c r="BH65" s="22"/>
    </row>
    <row r="66" spans="1:60" x14ac:dyDescent="0.25">
      <c r="A66" s="103">
        <v>62</v>
      </c>
      <c r="B66" s="112">
        <v>568</v>
      </c>
      <c r="C66" s="112">
        <v>36</v>
      </c>
      <c r="D66" s="112">
        <v>35</v>
      </c>
      <c r="E66" s="113">
        <v>3699.7872854205593</v>
      </c>
      <c r="F66" s="112">
        <v>447</v>
      </c>
      <c r="G66" s="112">
        <v>0</v>
      </c>
      <c r="H66" s="113">
        <v>223053</v>
      </c>
      <c r="I66" s="113">
        <v>64700</v>
      </c>
      <c r="J66" s="113">
        <v>163603</v>
      </c>
      <c r="K66" s="112" t="str">
        <v>No</v>
      </c>
      <c r="L66" s="112" t="str">
        <v>No</v>
      </c>
      <c r="M66" s="118">
        <v>0.99333333333333329</v>
      </c>
      <c r="N66" s="6"/>
      <c r="O66" s="6"/>
      <c r="P66" s="104">
        <f>AVERAGE(F$5:F66)</f>
        <v>449.11290322580646</v>
      </c>
      <c r="Q66" s="104">
        <f>AVERAGE(G$5:G66)</f>
        <v>4.870967741935484</v>
      </c>
      <c r="R66" s="122">
        <f>AVERAGE(H$5:H66)</f>
        <v>224107.33870967742</v>
      </c>
      <c r="S66" s="122">
        <f>AVERAGE(I$5:I66)</f>
        <v>67341.903225806454</v>
      </c>
      <c r="T66" s="122">
        <f>AVERAGE(J$5:J66)</f>
        <v>160965.43548387097</v>
      </c>
      <c r="U66" s="121">
        <f>AVERAGE($M$5:M66)</f>
        <v>0.99802867383512528</v>
      </c>
      <c r="V66" s="6"/>
      <c r="W66" s="6"/>
      <c r="X66" s="22"/>
      <c r="Y66" s="103">
        <v>62</v>
      </c>
      <c r="Z66" s="7">
        <v>604</v>
      </c>
      <c r="AA66" s="103">
        <v>37</v>
      </c>
      <c r="AB66" s="103">
        <v>37</v>
      </c>
      <c r="AC66" s="137">
        <v>3260.5745951989475</v>
      </c>
      <c r="AD66" s="103">
        <v>445</v>
      </c>
      <c r="AE66" s="103">
        <v>0</v>
      </c>
      <c r="AF66" s="137">
        <v>222055</v>
      </c>
      <c r="AG66" s="137">
        <v>64500</v>
      </c>
      <c r="AH66" s="137">
        <v>163105</v>
      </c>
      <c r="AI66" s="103" t="str">
        <v>No</v>
      </c>
      <c r="AJ66" s="103" t="str">
        <v>No</v>
      </c>
      <c r="AK66" s="142">
        <v>0.98888888888888893</v>
      </c>
      <c r="AN66" s="104">
        <f>AVERAGE(AD$5:AD66)</f>
        <v>449.30645161290323</v>
      </c>
      <c r="AO66" s="104">
        <f>AVERAGE(AE$5:AE66)</f>
        <v>4.4838709677419351</v>
      </c>
      <c r="AP66" s="122">
        <f>AVERAGE(AF$5:AF66)</f>
        <v>224203.9193548387</v>
      </c>
      <c r="AQ66" s="122">
        <f>AVERAGE(AG$5:AG66)</f>
        <v>67168.096774193546</v>
      </c>
      <c r="AR66" s="122">
        <f>AVERAGE(AH$5:AH66)</f>
        <v>161209.20967741936</v>
      </c>
      <c r="AS66" s="121">
        <f>AVERAGE($AK$5:AK66)</f>
        <v>0.99845878136200705</v>
      </c>
      <c r="BH66" s="22"/>
    </row>
    <row r="67" spans="1:60" x14ac:dyDescent="0.25">
      <c r="A67" s="103">
        <v>63</v>
      </c>
      <c r="B67" s="112">
        <v>603</v>
      </c>
      <c r="C67" s="112">
        <v>48</v>
      </c>
      <c r="D67" s="112">
        <v>34</v>
      </c>
      <c r="E67" s="113">
        <v>4042.6864063898465</v>
      </c>
      <c r="F67" s="112">
        <v>448</v>
      </c>
      <c r="G67" s="112">
        <v>0</v>
      </c>
      <c r="H67" s="113">
        <v>223552</v>
      </c>
      <c r="I67" s="113">
        <v>64800</v>
      </c>
      <c r="J67" s="113">
        <v>163852</v>
      </c>
      <c r="K67" s="112" t="str">
        <v>No</v>
      </c>
      <c r="L67" s="112" t="str">
        <v>No</v>
      </c>
      <c r="M67" s="118">
        <v>0.99555555555555553</v>
      </c>
      <c r="N67" s="6"/>
      <c r="O67" s="6"/>
      <c r="P67" s="104">
        <f>AVERAGE(F$5:F67)</f>
        <v>449.09523809523807</v>
      </c>
      <c r="Q67" s="104">
        <f>AVERAGE(G$5:G67)</f>
        <v>4.7936507936507935</v>
      </c>
      <c r="R67" s="122">
        <f>AVERAGE(H$5:H67)</f>
        <v>224098.52380952382</v>
      </c>
      <c r="S67" s="122">
        <f>AVERAGE(I$5:I67)</f>
        <v>67301.555555555562</v>
      </c>
      <c r="T67" s="122">
        <f>AVERAGE(J$5:J67)</f>
        <v>161011.25396825396</v>
      </c>
      <c r="U67" s="121">
        <f>AVERAGE($M$5:M67)</f>
        <v>0.99798941798941776</v>
      </c>
      <c r="V67" s="6"/>
      <c r="W67" s="6"/>
      <c r="X67" s="22"/>
      <c r="Y67" s="103">
        <v>63</v>
      </c>
      <c r="Z67" s="7">
        <v>566</v>
      </c>
      <c r="AA67" s="7">
        <v>39</v>
      </c>
      <c r="AB67" s="7">
        <v>27</v>
      </c>
      <c r="AC67" s="111">
        <v>2505.1843530963879</v>
      </c>
      <c r="AD67" s="7">
        <v>450</v>
      </c>
      <c r="AE67" s="7">
        <v>5</v>
      </c>
      <c r="AF67" s="111">
        <v>224550</v>
      </c>
      <c r="AG67" s="111">
        <v>67495</v>
      </c>
      <c r="AH67" s="111">
        <v>161105</v>
      </c>
      <c r="AI67" s="7" t="str">
        <v>Yes</v>
      </c>
      <c r="AJ67" s="7" t="str">
        <v>Yes</v>
      </c>
      <c r="AK67" s="141">
        <v>1</v>
      </c>
      <c r="AL67" s="6"/>
      <c r="AM67" s="6"/>
      <c r="AN67" s="104">
        <f>AVERAGE(AD$5:AD67)</f>
        <v>449.3174603174603</v>
      </c>
      <c r="AO67" s="104">
        <f>AVERAGE(AE$5:AE67)</f>
        <v>4.4920634920634921</v>
      </c>
      <c r="AP67" s="122">
        <f>AVERAGE(AF$5:AF67)</f>
        <v>224209.41269841269</v>
      </c>
      <c r="AQ67" s="122">
        <f>AVERAGE(AG$5:AG67)</f>
        <v>67173.28571428571</v>
      </c>
      <c r="AR67" s="122">
        <f>AVERAGE(AH$5:AH67)</f>
        <v>161207.55555555556</v>
      </c>
      <c r="AS67" s="121">
        <f>AVERAGE($AK$5:AK67)</f>
        <v>0.99848324514991171</v>
      </c>
      <c r="AT67" s="6"/>
      <c r="AU67" s="6"/>
      <c r="AV67" s="6"/>
      <c r="AW67" s="6"/>
      <c r="AX67" s="6"/>
      <c r="AY67" s="6"/>
      <c r="AZ67" s="6"/>
      <c r="BA67" s="6"/>
      <c r="BB67" s="6"/>
      <c r="BC67" s="6"/>
      <c r="BD67" s="6"/>
      <c r="BE67" s="6"/>
      <c r="BF67" s="6"/>
      <c r="BG67" s="6"/>
      <c r="BH67" s="22"/>
    </row>
    <row r="68" spans="1:60" x14ac:dyDescent="0.25">
      <c r="A68" s="103">
        <v>64</v>
      </c>
      <c r="B68" s="112">
        <v>611</v>
      </c>
      <c r="C68" s="112">
        <v>38</v>
      </c>
      <c r="D68" s="112">
        <v>33</v>
      </c>
      <c r="E68" s="113">
        <v>2345.4703386554993</v>
      </c>
      <c r="F68" s="112">
        <v>449</v>
      </c>
      <c r="G68" s="112">
        <v>0</v>
      </c>
      <c r="H68" s="113">
        <v>224051</v>
      </c>
      <c r="I68" s="113">
        <v>64900</v>
      </c>
      <c r="J68" s="113">
        <v>164101</v>
      </c>
      <c r="K68" s="112" t="str">
        <v>No</v>
      </c>
      <c r="L68" s="112" t="str">
        <v>No</v>
      </c>
      <c r="M68" s="118">
        <v>0.99777777777777776</v>
      </c>
      <c r="N68" s="6"/>
      <c r="O68" s="6"/>
      <c r="P68" s="104">
        <f>AVERAGE(F$5:F68)</f>
        <v>449.09375</v>
      </c>
      <c r="Q68" s="104">
        <f>AVERAGE(G$5:G68)</f>
        <v>4.71875</v>
      </c>
      <c r="R68" s="122">
        <f>AVERAGE(H$5:H68)</f>
        <v>224097.78125</v>
      </c>
      <c r="S68" s="122">
        <f>AVERAGE(I$5:I68)</f>
        <v>67264.03125</v>
      </c>
      <c r="T68" s="122">
        <f>AVERAGE(J$5:J68)</f>
        <v>161059.53125</v>
      </c>
      <c r="U68" s="121">
        <f>AVERAGE($M$5:M68)</f>
        <v>0.99798611111111091</v>
      </c>
      <c r="V68" s="6"/>
      <c r="W68" s="6"/>
      <c r="X68" s="22"/>
      <c r="Y68" s="103">
        <v>64</v>
      </c>
      <c r="Z68" s="7">
        <v>535</v>
      </c>
      <c r="AA68" s="104">
        <v>40</v>
      </c>
      <c r="AB68" s="104">
        <v>30</v>
      </c>
      <c r="AC68" s="122">
        <v>2945.8370314981225</v>
      </c>
      <c r="AD68" s="104">
        <v>450</v>
      </c>
      <c r="AE68" s="104">
        <v>2</v>
      </c>
      <c r="AF68" s="122">
        <v>224550</v>
      </c>
      <c r="AG68" s="122">
        <v>65998</v>
      </c>
      <c r="AH68" s="122">
        <v>163052</v>
      </c>
      <c r="AI68" s="104" t="str">
        <v>Yes</v>
      </c>
      <c r="AJ68" s="104" t="str">
        <v>Yes</v>
      </c>
      <c r="AK68" s="143">
        <v>1</v>
      </c>
      <c r="AL68" s="10"/>
      <c r="AM68" s="10"/>
      <c r="AN68" s="104">
        <f>AVERAGE(AD$5:AD68)</f>
        <v>449.328125</v>
      </c>
      <c r="AO68" s="104">
        <f>AVERAGE(AE$5:AE68)</f>
        <v>4.453125</v>
      </c>
      <c r="AP68" s="122">
        <f>AVERAGE(AF$5:AF68)</f>
        <v>224214.734375</v>
      </c>
      <c r="AQ68" s="122">
        <f>AVERAGE(AG$5:AG68)</f>
        <v>67154.921875</v>
      </c>
      <c r="AR68" s="122">
        <f>AVERAGE(AH$5:AH68)</f>
        <v>161236.375</v>
      </c>
      <c r="AS68" s="121">
        <f>AVERAGE($AK$5:AK68)</f>
        <v>0.99850694444444432</v>
      </c>
      <c r="AT68" s="10"/>
      <c r="AU68" s="10"/>
      <c r="AV68" s="10"/>
      <c r="AW68" s="10"/>
      <c r="AX68" s="10"/>
      <c r="AY68" s="10"/>
      <c r="AZ68" s="10"/>
      <c r="BA68" s="10"/>
      <c r="BB68" s="10"/>
      <c r="BC68" s="10"/>
      <c r="BD68" s="10"/>
      <c r="BE68" s="10"/>
      <c r="BF68" s="10"/>
      <c r="BG68" s="6"/>
      <c r="BH68" s="22"/>
    </row>
    <row r="69" spans="1:60" x14ac:dyDescent="0.25">
      <c r="A69" s="103">
        <v>65</v>
      </c>
      <c r="B69" s="112">
        <v>617</v>
      </c>
      <c r="C69" s="112">
        <v>39</v>
      </c>
      <c r="D69" s="112">
        <v>27</v>
      </c>
      <c r="E69" s="113">
        <v>3842.3669094141214</v>
      </c>
      <c r="F69" s="112">
        <v>450</v>
      </c>
      <c r="G69" s="112">
        <v>5</v>
      </c>
      <c r="H69" s="113">
        <v>224550</v>
      </c>
      <c r="I69" s="113">
        <v>67495</v>
      </c>
      <c r="J69" s="113">
        <v>161105</v>
      </c>
      <c r="K69" s="112" t="str">
        <v>Yes</v>
      </c>
      <c r="L69" s="112" t="str">
        <v>Yes</v>
      </c>
      <c r="M69" s="118">
        <v>1</v>
      </c>
      <c r="N69" s="6"/>
      <c r="O69" s="6"/>
      <c r="P69" s="104">
        <f>AVERAGE(F$5:F69)</f>
        <v>449.10769230769233</v>
      </c>
      <c r="Q69" s="104">
        <f>AVERAGE(G$5:G69)</f>
        <v>4.7230769230769232</v>
      </c>
      <c r="R69" s="122">
        <f>AVERAGE(H$5:H69)</f>
        <v>224104.73846153845</v>
      </c>
      <c r="S69" s="122">
        <f>AVERAGE(I$5:I69)</f>
        <v>67267.584615384621</v>
      </c>
      <c r="T69" s="122">
        <f>AVERAGE(J$5:J69)</f>
        <v>161060.23076923078</v>
      </c>
      <c r="U69" s="121">
        <f>AVERAGE($M$5:M69)</f>
        <v>0.99801709401709393</v>
      </c>
      <c r="V69" s="6"/>
      <c r="W69" s="6"/>
      <c r="X69" s="22"/>
      <c r="Y69" s="103">
        <v>65</v>
      </c>
      <c r="Z69" s="7">
        <v>646</v>
      </c>
      <c r="AA69" s="7">
        <v>30</v>
      </c>
      <c r="AB69" s="7">
        <v>30</v>
      </c>
      <c r="AC69" s="111">
        <v>2845.2242473271563</v>
      </c>
      <c r="AD69" s="7">
        <v>450</v>
      </c>
      <c r="AE69" s="7">
        <v>2</v>
      </c>
      <c r="AF69" s="111">
        <v>224550</v>
      </c>
      <c r="AG69" s="111">
        <v>65998</v>
      </c>
      <c r="AH69" s="111">
        <v>163052</v>
      </c>
      <c r="AI69" s="7" t="str">
        <v>Yes</v>
      </c>
      <c r="AJ69" s="7" t="str">
        <v>Yes</v>
      </c>
      <c r="AK69" s="141">
        <v>1</v>
      </c>
      <c r="AL69" s="6"/>
      <c r="AM69" s="6"/>
      <c r="AN69" s="104">
        <f>AVERAGE(AD$5:AD69)</f>
        <v>449.33846153846156</v>
      </c>
      <c r="AO69" s="104">
        <f>AVERAGE(AE$5:AE69)</f>
        <v>4.4153846153846157</v>
      </c>
      <c r="AP69" s="122">
        <f>AVERAGE(AF$5:AF69)</f>
        <v>224219.89230769229</v>
      </c>
      <c r="AQ69" s="122">
        <f>AVERAGE(AG$5:AG69)</f>
        <v>67137.123076923075</v>
      </c>
      <c r="AR69" s="122">
        <f>AVERAGE(AH$5:AH69)</f>
        <v>161264.30769230769</v>
      </c>
      <c r="AS69" s="121">
        <f>AVERAGE($AK$5:AK69)</f>
        <v>0.99852991452991446</v>
      </c>
      <c r="AT69" s="6"/>
      <c r="AU69" s="6"/>
      <c r="AV69" s="6"/>
      <c r="AW69" s="6"/>
      <c r="AX69" s="6"/>
      <c r="AY69" s="6"/>
      <c r="AZ69" s="6"/>
      <c r="BA69" s="6"/>
      <c r="BB69" s="6"/>
      <c r="BC69" s="6"/>
      <c r="BD69" s="6"/>
      <c r="BE69" s="6"/>
      <c r="BF69" s="6"/>
      <c r="BG69" s="10"/>
      <c r="BH69" s="22"/>
    </row>
    <row r="70" spans="1:60" x14ac:dyDescent="0.25">
      <c r="A70" s="103">
        <v>66</v>
      </c>
      <c r="B70" s="112">
        <v>516</v>
      </c>
      <c r="C70" s="112">
        <v>31</v>
      </c>
      <c r="D70" s="112">
        <v>22</v>
      </c>
      <c r="E70" s="113">
        <v>4010.7824881620863</v>
      </c>
      <c r="F70" s="112">
        <v>450</v>
      </c>
      <c r="G70" s="112">
        <v>10</v>
      </c>
      <c r="H70" s="113">
        <v>224550</v>
      </c>
      <c r="I70" s="113">
        <v>69990</v>
      </c>
      <c r="J70" s="113">
        <v>157860</v>
      </c>
      <c r="K70" s="112" t="str">
        <v>Yes</v>
      </c>
      <c r="L70" s="112" t="str">
        <v>Yes</v>
      </c>
      <c r="M70" s="118">
        <v>1</v>
      </c>
      <c r="N70" s="6"/>
      <c r="O70" s="6"/>
      <c r="P70" s="104">
        <f>AVERAGE(F$5:F70)</f>
        <v>449.12121212121212</v>
      </c>
      <c r="Q70" s="104">
        <f>AVERAGE(G$5:G70)</f>
        <v>4.8030303030303028</v>
      </c>
      <c r="R70" s="122">
        <f>AVERAGE(H$5:H70)</f>
        <v>224111.48484848486</v>
      </c>
      <c r="S70" s="122">
        <f>AVERAGE(I$5:I70)</f>
        <v>67308.833333333328</v>
      </c>
      <c r="T70" s="122">
        <f>AVERAGE(J$5:J70)</f>
        <v>161011.74242424243</v>
      </c>
      <c r="U70" s="121">
        <f>AVERAGE($M$5:M70)</f>
        <v>0.99804713804713796</v>
      </c>
      <c r="V70" s="6"/>
      <c r="W70" s="6"/>
      <c r="X70" s="22"/>
      <c r="Y70" s="103">
        <v>66</v>
      </c>
      <c r="Z70" s="7">
        <v>597</v>
      </c>
      <c r="AA70" s="103">
        <v>31</v>
      </c>
      <c r="AB70" s="103">
        <v>35</v>
      </c>
      <c r="AC70" s="137">
        <v>3513.2501831903282</v>
      </c>
      <c r="AD70" s="103">
        <v>447</v>
      </c>
      <c r="AE70" s="103">
        <v>0</v>
      </c>
      <c r="AF70" s="137">
        <v>223053</v>
      </c>
      <c r="AG70" s="137">
        <v>64700</v>
      </c>
      <c r="AH70" s="137">
        <v>163603</v>
      </c>
      <c r="AI70" s="103" t="str">
        <v>No</v>
      </c>
      <c r="AJ70" s="103" t="str">
        <v>No</v>
      </c>
      <c r="AK70" s="142">
        <v>0.99333333333333329</v>
      </c>
      <c r="AN70" s="104">
        <f>AVERAGE(AD$5:AD70)</f>
        <v>449.30303030303031</v>
      </c>
      <c r="AO70" s="104">
        <f>AVERAGE(AE$5:AE70)</f>
        <v>4.3484848484848486</v>
      </c>
      <c r="AP70" s="122">
        <f>AVERAGE(AF$5:AF70)</f>
        <v>224202.21212121213</v>
      </c>
      <c r="AQ70" s="122">
        <f>AVERAGE(AG$5:AG70)</f>
        <v>67100.196969696975</v>
      </c>
      <c r="AR70" s="122">
        <f>AVERAGE(AH$5:AH70)</f>
        <v>161299.74242424243</v>
      </c>
      <c r="AS70" s="121">
        <f>AVERAGE($AK$5:AK70)</f>
        <v>0.99845117845117848</v>
      </c>
      <c r="BH70" s="22"/>
    </row>
    <row r="71" spans="1:60" x14ac:dyDescent="0.25">
      <c r="A71" s="103">
        <v>67</v>
      </c>
      <c r="B71" s="112">
        <v>523</v>
      </c>
      <c r="C71" s="112">
        <v>24</v>
      </c>
      <c r="D71" s="112">
        <v>25</v>
      </c>
      <c r="E71" s="113">
        <v>4821.234978526446</v>
      </c>
      <c r="F71" s="112">
        <v>450</v>
      </c>
      <c r="G71" s="112">
        <v>7</v>
      </c>
      <c r="H71" s="113">
        <v>224550</v>
      </c>
      <c r="I71" s="113">
        <v>68493</v>
      </c>
      <c r="J71" s="113">
        <v>159807</v>
      </c>
      <c r="K71" s="112" t="str">
        <v>Yes</v>
      </c>
      <c r="L71" s="112" t="str">
        <v>Yes</v>
      </c>
      <c r="M71" s="118">
        <v>1</v>
      </c>
      <c r="N71" s="6"/>
      <c r="O71" s="6"/>
      <c r="P71" s="104">
        <f>AVERAGE(F$5:F71)</f>
        <v>449.13432835820896</v>
      </c>
      <c r="Q71" s="104">
        <f>AVERAGE(G$5:G71)</f>
        <v>4.8358208955223878</v>
      </c>
      <c r="R71" s="122">
        <f>AVERAGE(H$5:H71)</f>
        <v>224118.02985074627</v>
      </c>
      <c r="S71" s="122">
        <f>AVERAGE(I$5:I71)</f>
        <v>67326.507462686568</v>
      </c>
      <c r="T71" s="122">
        <f>AVERAGE(J$5:J71)</f>
        <v>160993.76119402985</v>
      </c>
      <c r="U71" s="121">
        <f>AVERAGE($M$5:M71)</f>
        <v>0.99807628524046421</v>
      </c>
      <c r="V71" s="6"/>
      <c r="W71" s="6"/>
      <c r="X71" s="22"/>
      <c r="Y71" s="103">
        <v>67</v>
      </c>
      <c r="Z71" s="7">
        <v>580</v>
      </c>
      <c r="AA71" s="7">
        <v>37</v>
      </c>
      <c r="AB71" s="7">
        <v>28</v>
      </c>
      <c r="AC71" s="111">
        <v>3498.6108373312863</v>
      </c>
      <c r="AD71" s="7">
        <v>450</v>
      </c>
      <c r="AE71" s="7">
        <v>4</v>
      </c>
      <c r="AF71" s="111">
        <v>224550</v>
      </c>
      <c r="AG71" s="111">
        <v>66996</v>
      </c>
      <c r="AH71" s="111">
        <v>161754</v>
      </c>
      <c r="AI71" s="7" t="str">
        <v>Yes</v>
      </c>
      <c r="AJ71" s="7" t="str">
        <v>Yes</v>
      </c>
      <c r="AK71" s="141">
        <v>1</v>
      </c>
      <c r="AL71" s="6"/>
      <c r="AM71" s="6"/>
      <c r="AN71" s="104">
        <f>AVERAGE(AD$5:AD71)</f>
        <v>449.31343283582089</v>
      </c>
      <c r="AO71" s="104">
        <f>AVERAGE(AE$5:AE71)</f>
        <v>4.3432835820895521</v>
      </c>
      <c r="AP71" s="122">
        <f>AVERAGE(AF$5:AF71)</f>
        <v>224207.40298507462</v>
      </c>
      <c r="AQ71" s="122">
        <f>AVERAGE(AG$5:AG71)</f>
        <v>67098.641791044778</v>
      </c>
      <c r="AR71" s="122">
        <f>AVERAGE(AH$5:AH71)</f>
        <v>161306.5223880597</v>
      </c>
      <c r="AS71" s="121">
        <f>AVERAGE($AK$5:AK71)</f>
        <v>0.99847429519071307</v>
      </c>
      <c r="AT71" s="6"/>
      <c r="AU71" s="6"/>
      <c r="AV71" s="6"/>
      <c r="AW71" s="6"/>
      <c r="AX71" s="6"/>
      <c r="AY71" s="6"/>
      <c r="AZ71" s="6"/>
      <c r="BA71" s="6"/>
      <c r="BB71" s="6"/>
      <c r="BC71" s="6"/>
      <c r="BD71" s="6"/>
      <c r="BE71" s="6"/>
      <c r="BF71" s="6"/>
      <c r="BG71" s="6"/>
      <c r="BH71" s="22"/>
    </row>
    <row r="72" spans="1:60" x14ac:dyDescent="0.25">
      <c r="A72" s="103">
        <v>68</v>
      </c>
      <c r="B72" s="112">
        <v>571</v>
      </c>
      <c r="C72" s="112">
        <v>26</v>
      </c>
      <c r="D72" s="112">
        <v>27</v>
      </c>
      <c r="E72" s="113">
        <v>4301.1393392389491</v>
      </c>
      <c r="F72" s="112">
        <v>450</v>
      </c>
      <c r="G72" s="112">
        <v>5</v>
      </c>
      <c r="H72" s="113">
        <v>224550</v>
      </c>
      <c r="I72" s="113">
        <v>67495</v>
      </c>
      <c r="J72" s="113">
        <v>161105</v>
      </c>
      <c r="K72" s="112" t="str">
        <v>Yes</v>
      </c>
      <c r="L72" s="112" t="str">
        <v>Yes</v>
      </c>
      <c r="M72" s="118">
        <v>1</v>
      </c>
      <c r="N72" s="6"/>
      <c r="O72" s="6"/>
      <c r="P72" s="104">
        <f>AVERAGE(F$5:F72)</f>
        <v>449.14705882352939</v>
      </c>
      <c r="Q72" s="104">
        <f>AVERAGE(G$5:G72)</f>
        <v>4.8382352941176467</v>
      </c>
      <c r="R72" s="122">
        <f>AVERAGE(H$5:H72)</f>
        <v>224124.38235294117</v>
      </c>
      <c r="S72" s="122">
        <f>AVERAGE(I$5:I72)</f>
        <v>67328.98529411765</v>
      </c>
      <c r="T72" s="122">
        <f>AVERAGE(J$5:J72)</f>
        <v>160995.39705882352</v>
      </c>
      <c r="U72" s="121">
        <f>AVERAGE($M$5:M72)</f>
        <v>0.99810457516339857</v>
      </c>
      <c r="V72" s="6"/>
      <c r="W72" s="6"/>
      <c r="X72" s="22"/>
      <c r="Y72" s="103">
        <v>68</v>
      </c>
      <c r="Z72" s="7">
        <v>523</v>
      </c>
      <c r="AA72" s="104">
        <v>59</v>
      </c>
      <c r="AB72" s="104">
        <v>27</v>
      </c>
      <c r="AC72" s="122">
        <v>2616.1078037565421</v>
      </c>
      <c r="AD72" s="104">
        <v>450</v>
      </c>
      <c r="AE72" s="104">
        <v>5</v>
      </c>
      <c r="AF72" s="122">
        <v>224550</v>
      </c>
      <c r="AG72" s="122">
        <v>67495</v>
      </c>
      <c r="AH72" s="122">
        <v>161105</v>
      </c>
      <c r="AI72" s="104" t="str">
        <v>Yes</v>
      </c>
      <c r="AJ72" s="104" t="str">
        <v>Yes</v>
      </c>
      <c r="AK72" s="143">
        <v>1</v>
      </c>
      <c r="AL72" s="10"/>
      <c r="AM72" s="10"/>
      <c r="AN72" s="104">
        <f>AVERAGE(AD$5:AD72)</f>
        <v>449.3235294117647</v>
      </c>
      <c r="AO72" s="104">
        <f>AVERAGE(AE$5:AE72)</f>
        <v>4.3529411764705879</v>
      </c>
      <c r="AP72" s="122">
        <f>AVERAGE(AF$5:AF72)</f>
        <v>224212.4411764706</v>
      </c>
      <c r="AQ72" s="122">
        <f>AVERAGE(AG$5:AG72)</f>
        <v>67104.470588235301</v>
      </c>
      <c r="AR72" s="122">
        <f>AVERAGE(AH$5:AH72)</f>
        <v>161303.5588235294</v>
      </c>
      <c r="AS72" s="121">
        <f>AVERAGE($AK$5:AK72)</f>
        <v>0.99849673202614375</v>
      </c>
      <c r="AT72" s="10"/>
      <c r="AU72" s="10"/>
      <c r="AV72" s="10"/>
      <c r="AW72" s="10"/>
      <c r="AX72" s="10"/>
      <c r="AY72" s="10"/>
      <c r="AZ72" s="10"/>
      <c r="BA72" s="10"/>
      <c r="BB72" s="10"/>
      <c r="BC72" s="10"/>
      <c r="BD72" s="10"/>
      <c r="BE72" s="10"/>
      <c r="BF72" s="10"/>
      <c r="BG72" s="6"/>
      <c r="BH72" s="22"/>
    </row>
    <row r="73" spans="1:60" x14ac:dyDescent="0.25">
      <c r="A73" s="103">
        <v>69</v>
      </c>
      <c r="B73" s="112">
        <v>578</v>
      </c>
      <c r="C73" s="112">
        <v>42</v>
      </c>
      <c r="D73" s="112">
        <v>32</v>
      </c>
      <c r="E73" s="113">
        <v>4050.5378149309786</v>
      </c>
      <c r="F73" s="112">
        <v>450</v>
      </c>
      <c r="G73" s="112">
        <v>0</v>
      </c>
      <c r="H73" s="113">
        <v>224550</v>
      </c>
      <c r="I73" s="113">
        <v>65000</v>
      </c>
      <c r="J73" s="113">
        <v>164350</v>
      </c>
      <c r="K73" s="112" t="str">
        <v>Yes</v>
      </c>
      <c r="L73" s="112" t="str">
        <v>No</v>
      </c>
      <c r="M73" s="118">
        <v>1</v>
      </c>
      <c r="N73" s="6"/>
      <c r="O73" s="6"/>
      <c r="P73" s="104">
        <f>AVERAGE(F$5:F73)</f>
        <v>449.15942028985506</v>
      </c>
      <c r="Q73" s="104">
        <f>AVERAGE(G$5:G73)</f>
        <v>4.7681159420289854</v>
      </c>
      <c r="R73" s="122">
        <f>AVERAGE(H$5:H73)</f>
        <v>224130.55072463769</v>
      </c>
      <c r="S73" s="122">
        <f>AVERAGE(I$5:I73)</f>
        <v>67295.231884057968</v>
      </c>
      <c r="T73" s="122">
        <f>AVERAGE(J$5:J73)</f>
        <v>161044.01449275363</v>
      </c>
      <c r="U73" s="121">
        <f>AVERAGE($M$5:M73)</f>
        <v>0.99813204508856679</v>
      </c>
      <c r="V73" s="6"/>
      <c r="W73" s="6"/>
      <c r="X73" s="22"/>
      <c r="Y73" s="103">
        <v>69</v>
      </c>
      <c r="Z73" s="7">
        <v>486</v>
      </c>
      <c r="AA73" s="7">
        <v>40</v>
      </c>
      <c r="AB73" s="7">
        <v>24</v>
      </c>
      <c r="AC73" s="111">
        <v>2698.0911504869996</v>
      </c>
      <c r="AD73" s="7">
        <v>450</v>
      </c>
      <c r="AE73" s="7">
        <v>8</v>
      </c>
      <c r="AF73" s="111">
        <v>224550</v>
      </c>
      <c r="AG73" s="111">
        <v>68992</v>
      </c>
      <c r="AH73" s="111">
        <v>159158</v>
      </c>
      <c r="AI73" s="7" t="str">
        <v>Yes</v>
      </c>
      <c r="AJ73" s="7" t="str">
        <v>Yes</v>
      </c>
      <c r="AK73" s="141">
        <v>1</v>
      </c>
      <c r="AL73" s="6"/>
      <c r="AM73" s="6"/>
      <c r="AN73" s="104">
        <f>AVERAGE(AD$5:AD73)</f>
        <v>449.33333333333331</v>
      </c>
      <c r="AO73" s="104">
        <f>AVERAGE(AE$5:AE73)</f>
        <v>4.4057971014492754</v>
      </c>
      <c r="AP73" s="122">
        <f>AVERAGE(AF$5:AF73)</f>
        <v>224217.33333333334</v>
      </c>
      <c r="AQ73" s="122">
        <f>AVERAGE(AG$5:AG73)</f>
        <v>67131.826086956527</v>
      </c>
      <c r="AR73" s="122">
        <f>AVERAGE(AH$5:AH73)</f>
        <v>161272.46376811594</v>
      </c>
      <c r="AS73" s="121">
        <f>AVERAGE($AK$5:AK73)</f>
        <v>0.99851851851851847</v>
      </c>
      <c r="AT73" s="6"/>
      <c r="AU73" s="6"/>
      <c r="AV73" s="6"/>
      <c r="AW73" s="6"/>
      <c r="AX73" s="6"/>
      <c r="AY73" s="6"/>
      <c r="AZ73" s="6"/>
      <c r="BA73" s="6"/>
      <c r="BB73" s="6"/>
      <c r="BC73" s="6"/>
      <c r="BD73" s="6"/>
      <c r="BE73" s="6"/>
      <c r="BF73" s="6"/>
      <c r="BG73" s="10"/>
      <c r="BH73" s="22"/>
    </row>
    <row r="74" spans="1:60" x14ac:dyDescent="0.25">
      <c r="A74" s="103">
        <v>70</v>
      </c>
      <c r="B74" s="112">
        <v>553</v>
      </c>
      <c r="C74" s="112">
        <v>48</v>
      </c>
      <c r="D74" s="112">
        <v>37</v>
      </c>
      <c r="E74" s="113">
        <v>3919.4067012486953</v>
      </c>
      <c r="F74" s="112">
        <v>445</v>
      </c>
      <c r="G74" s="112">
        <v>0</v>
      </c>
      <c r="H74" s="113">
        <v>222055</v>
      </c>
      <c r="I74" s="113">
        <v>64500</v>
      </c>
      <c r="J74" s="113">
        <v>163105</v>
      </c>
      <c r="K74" s="112" t="str">
        <v>No</v>
      </c>
      <c r="L74" s="112" t="str">
        <v>No</v>
      </c>
      <c r="M74" s="118">
        <v>0.98888888888888893</v>
      </c>
      <c r="N74" s="6"/>
      <c r="O74" s="6"/>
      <c r="P74" s="104">
        <f>AVERAGE(F$5:F74)</f>
        <v>449.1</v>
      </c>
      <c r="Q74" s="104">
        <f>AVERAGE(G$5:G74)</f>
        <v>4.7</v>
      </c>
      <c r="R74" s="122">
        <f>AVERAGE(H$5:H74)</f>
        <v>224100.9</v>
      </c>
      <c r="S74" s="122">
        <f>AVERAGE(I$5:I74)</f>
        <v>67255.3</v>
      </c>
      <c r="T74" s="122">
        <f>AVERAGE(J$5:J74)</f>
        <v>161073.45714285714</v>
      </c>
      <c r="U74" s="121">
        <f>AVERAGE($M$5:M74)</f>
        <v>0.998</v>
      </c>
      <c r="V74" s="6"/>
      <c r="W74" s="6"/>
      <c r="X74" s="22"/>
      <c r="Y74" s="103">
        <v>70</v>
      </c>
      <c r="Z74" s="7">
        <v>595</v>
      </c>
      <c r="AA74" s="103">
        <v>43</v>
      </c>
      <c r="AB74" s="103">
        <v>30</v>
      </c>
      <c r="AC74" s="137">
        <v>4879.4436400200484</v>
      </c>
      <c r="AD74" s="103">
        <v>450</v>
      </c>
      <c r="AE74" s="103">
        <v>2</v>
      </c>
      <c r="AF74" s="137">
        <v>224550</v>
      </c>
      <c r="AG74" s="137">
        <v>65998</v>
      </c>
      <c r="AH74" s="137">
        <v>163052</v>
      </c>
      <c r="AI74" s="103" t="str">
        <v>Yes</v>
      </c>
      <c r="AJ74" s="103" t="str">
        <v>Yes</v>
      </c>
      <c r="AK74" s="142">
        <v>1</v>
      </c>
      <c r="AN74" s="104">
        <f>AVERAGE(AD$5:AD74)</f>
        <v>449.34285714285716</v>
      </c>
      <c r="AO74" s="104">
        <f>AVERAGE(AE$5:AE74)</f>
        <v>4.371428571428571</v>
      </c>
      <c r="AP74" s="122">
        <f>AVERAGE(AF$5:AF74)</f>
        <v>224222.08571428573</v>
      </c>
      <c r="AQ74" s="122">
        <f>AVERAGE(AG$5:AG74)</f>
        <v>67115.628571428577</v>
      </c>
      <c r="AR74" s="122">
        <f>AVERAGE(AH$5:AH74)</f>
        <v>161297.88571428572</v>
      </c>
      <c r="AS74" s="121">
        <f>AVERAGE($AK$5:AK74)</f>
        <v>0.9985396825396825</v>
      </c>
      <c r="BH74" s="22"/>
    </row>
    <row r="75" spans="1:60" x14ac:dyDescent="0.25">
      <c r="A75" s="103">
        <v>71</v>
      </c>
      <c r="B75" s="112">
        <v>652</v>
      </c>
      <c r="C75" s="112">
        <v>35</v>
      </c>
      <c r="D75" s="112">
        <v>38</v>
      </c>
      <c r="E75" s="113">
        <v>2674.9088276920243</v>
      </c>
      <c r="F75" s="112">
        <v>444</v>
      </c>
      <c r="G75" s="112">
        <v>0</v>
      </c>
      <c r="H75" s="113">
        <v>221556</v>
      </c>
      <c r="I75" s="113">
        <v>64400</v>
      </c>
      <c r="J75" s="113">
        <v>162856</v>
      </c>
      <c r="K75" s="112" t="str">
        <v>No</v>
      </c>
      <c r="L75" s="112" t="str">
        <v>No</v>
      </c>
      <c r="M75" s="118">
        <v>0.98666666666666669</v>
      </c>
      <c r="N75" s="6"/>
      <c r="O75" s="6"/>
      <c r="P75" s="104">
        <f>AVERAGE(F$5:F75)</f>
        <v>449.02816901408448</v>
      </c>
      <c r="Q75" s="104">
        <f>AVERAGE(G$5:G75)</f>
        <v>4.6338028169014081</v>
      </c>
      <c r="R75" s="122">
        <f>AVERAGE(H$5:H75)</f>
        <v>224065.05633802817</v>
      </c>
      <c r="S75" s="122">
        <f>AVERAGE(I$5:I75)</f>
        <v>67215.084507042251</v>
      </c>
      <c r="T75" s="122">
        <f>AVERAGE(J$5:J75)</f>
        <v>161098.5633802817</v>
      </c>
      <c r="U75" s="121">
        <f>AVERAGE($M$5:M75)</f>
        <v>0.99784037558685446</v>
      </c>
      <c r="V75" s="6"/>
      <c r="W75" s="6"/>
      <c r="X75" s="22"/>
      <c r="Y75" s="103">
        <v>71</v>
      </c>
      <c r="Z75" s="7">
        <v>698</v>
      </c>
      <c r="AA75" s="7">
        <v>30</v>
      </c>
      <c r="AB75" s="7">
        <v>31</v>
      </c>
      <c r="AC75" s="111">
        <v>2341.4211904573103</v>
      </c>
      <c r="AD75" s="7">
        <v>450</v>
      </c>
      <c r="AE75" s="7">
        <v>1</v>
      </c>
      <c r="AF75" s="111">
        <v>224550</v>
      </c>
      <c r="AG75" s="111">
        <v>65499</v>
      </c>
      <c r="AH75" s="111">
        <v>163701</v>
      </c>
      <c r="AI75" s="7" t="str">
        <v>Yes</v>
      </c>
      <c r="AJ75" s="7" t="str">
        <v>Yes</v>
      </c>
      <c r="AK75" s="141">
        <v>1</v>
      </c>
      <c r="AL75" s="6"/>
      <c r="AM75" s="6"/>
      <c r="AN75" s="104">
        <f>AVERAGE(AD$5:AD75)</f>
        <v>449.35211267605632</v>
      </c>
      <c r="AO75" s="104">
        <f>AVERAGE(AE$5:AE75)</f>
        <v>4.323943661971831</v>
      </c>
      <c r="AP75" s="122">
        <f>AVERAGE(AF$5:AF75)</f>
        <v>224226.70422535212</v>
      </c>
      <c r="AQ75" s="122">
        <f>AVERAGE(AG$5:AG75)</f>
        <v>67092.859154929582</v>
      </c>
      <c r="AR75" s="122">
        <f>AVERAGE(AH$5:AH75)</f>
        <v>161331.7323943662</v>
      </c>
      <c r="AS75" s="121">
        <f>AVERAGE($AK$5:AK75)</f>
        <v>0.9985602503912363</v>
      </c>
      <c r="AT75" s="6"/>
      <c r="AU75" s="6"/>
      <c r="AV75" s="6"/>
      <c r="AW75" s="6"/>
      <c r="AX75" s="6"/>
      <c r="AY75" s="6"/>
      <c r="AZ75" s="6"/>
      <c r="BA75" s="6"/>
      <c r="BB75" s="6"/>
      <c r="BC75" s="6"/>
      <c r="BD75" s="6"/>
      <c r="BE75" s="6"/>
      <c r="BF75" s="6"/>
      <c r="BG75" s="6"/>
      <c r="BH75" s="22"/>
    </row>
    <row r="76" spans="1:60" x14ac:dyDescent="0.25">
      <c r="A76" s="103">
        <v>72</v>
      </c>
      <c r="B76" s="112">
        <v>531</v>
      </c>
      <c r="C76" s="112">
        <v>28</v>
      </c>
      <c r="D76" s="112">
        <v>26</v>
      </c>
      <c r="E76" s="113">
        <v>2126.198704849252</v>
      </c>
      <c r="F76" s="112">
        <v>450</v>
      </c>
      <c r="G76" s="112">
        <v>6</v>
      </c>
      <c r="H76" s="113">
        <v>224550</v>
      </c>
      <c r="I76" s="113">
        <v>67994</v>
      </c>
      <c r="J76" s="113">
        <v>160456</v>
      </c>
      <c r="K76" s="112" t="str">
        <v>Yes</v>
      </c>
      <c r="L76" s="112" t="str">
        <v>Yes</v>
      </c>
      <c r="M76" s="118">
        <v>1</v>
      </c>
      <c r="N76" s="6"/>
      <c r="O76" s="6"/>
      <c r="P76" s="104">
        <f>AVERAGE(F$5:F76)</f>
        <v>449.04166666666669</v>
      </c>
      <c r="Q76" s="104">
        <f>AVERAGE(G$5:G76)</f>
        <v>4.6527777777777777</v>
      </c>
      <c r="R76" s="122">
        <f>AVERAGE(H$5:H76)</f>
        <v>224071.79166666666</v>
      </c>
      <c r="S76" s="122">
        <f>AVERAGE(I$5:I76)</f>
        <v>67225.902777777781</v>
      </c>
      <c r="T76" s="122">
        <f>AVERAGE(J$5:J76)</f>
        <v>161089.63888888888</v>
      </c>
      <c r="U76" s="121">
        <f>AVERAGE($M$5:M76)</f>
        <v>0.9978703703703703</v>
      </c>
      <c r="V76" s="6"/>
      <c r="W76" s="6"/>
      <c r="X76" s="22"/>
      <c r="Y76" s="103">
        <v>72</v>
      </c>
      <c r="Z76" s="7">
        <v>553</v>
      </c>
      <c r="AA76" s="104">
        <v>47</v>
      </c>
      <c r="AB76" s="104">
        <v>30</v>
      </c>
      <c r="AC76" s="122">
        <v>3505.916051193989</v>
      </c>
      <c r="AD76" s="104">
        <v>450</v>
      </c>
      <c r="AE76" s="104">
        <v>2</v>
      </c>
      <c r="AF76" s="122">
        <v>224550</v>
      </c>
      <c r="AG76" s="122">
        <v>65998</v>
      </c>
      <c r="AH76" s="122">
        <v>163052</v>
      </c>
      <c r="AI76" s="104" t="str">
        <v>Yes</v>
      </c>
      <c r="AJ76" s="104" t="str">
        <v>Yes</v>
      </c>
      <c r="AK76" s="143">
        <v>1</v>
      </c>
      <c r="AL76" s="10"/>
      <c r="AM76" s="10"/>
      <c r="AN76" s="104">
        <f>AVERAGE(AD$5:AD76)</f>
        <v>449.36111111111109</v>
      </c>
      <c r="AO76" s="104">
        <f>AVERAGE(AE$5:AE76)</f>
        <v>4.291666666666667</v>
      </c>
      <c r="AP76" s="122">
        <f>AVERAGE(AF$5:AF76)</f>
        <v>224231.19444444444</v>
      </c>
      <c r="AQ76" s="122">
        <f>AVERAGE(AG$5:AG76)</f>
        <v>67077.652777777781</v>
      </c>
      <c r="AR76" s="122">
        <f>AVERAGE(AH$5:AH76)</f>
        <v>161355.625</v>
      </c>
      <c r="AS76" s="121">
        <f>AVERAGE($AK$5:AK76)</f>
        <v>0.99858024691358027</v>
      </c>
      <c r="AT76" s="10"/>
      <c r="AU76" s="10"/>
      <c r="AV76" s="10"/>
      <c r="AW76" s="10"/>
      <c r="AX76" s="10"/>
      <c r="AY76" s="10"/>
      <c r="AZ76" s="10"/>
      <c r="BA76" s="10"/>
      <c r="BB76" s="10"/>
      <c r="BC76" s="10"/>
      <c r="BD76" s="10"/>
      <c r="BE76" s="10"/>
      <c r="BF76" s="10"/>
      <c r="BG76" s="6"/>
      <c r="BH76" s="22"/>
    </row>
    <row r="77" spans="1:60" x14ac:dyDescent="0.25">
      <c r="A77" s="103">
        <v>73</v>
      </c>
      <c r="B77" s="112">
        <v>553</v>
      </c>
      <c r="C77" s="112">
        <v>34</v>
      </c>
      <c r="D77" s="112">
        <v>25</v>
      </c>
      <c r="E77" s="113">
        <v>2226.6573080621974</v>
      </c>
      <c r="F77" s="112">
        <v>450</v>
      </c>
      <c r="G77" s="112">
        <v>7</v>
      </c>
      <c r="H77" s="113">
        <v>224550</v>
      </c>
      <c r="I77" s="113">
        <v>68493</v>
      </c>
      <c r="J77" s="113">
        <v>159807</v>
      </c>
      <c r="K77" s="112" t="str">
        <v>Yes</v>
      </c>
      <c r="L77" s="112" t="str">
        <v>Yes</v>
      </c>
      <c r="M77" s="118">
        <v>1</v>
      </c>
      <c r="N77" s="6"/>
      <c r="O77" s="6"/>
      <c r="P77" s="104">
        <f>AVERAGE(F$5:F77)</f>
        <v>449.05479452054794</v>
      </c>
      <c r="Q77" s="104">
        <f>AVERAGE(G$5:G77)</f>
        <v>4.6849315068493151</v>
      </c>
      <c r="R77" s="122">
        <f>AVERAGE(H$5:H77)</f>
        <v>224078.34246575343</v>
      </c>
      <c r="S77" s="122">
        <f>AVERAGE(I$5:I77)</f>
        <v>67243.260273972599</v>
      </c>
      <c r="T77" s="122">
        <f>AVERAGE(J$5:J77)</f>
        <v>161072.0684931507</v>
      </c>
      <c r="U77" s="121">
        <f>AVERAGE($M$5:M77)</f>
        <v>0.99789954337899545</v>
      </c>
      <c r="V77" s="6"/>
      <c r="W77" s="6"/>
      <c r="X77" s="22"/>
      <c r="Y77" s="103">
        <v>73</v>
      </c>
      <c r="Z77" s="7">
        <v>623</v>
      </c>
      <c r="AA77" s="7">
        <v>44</v>
      </c>
      <c r="AB77" s="7">
        <v>37</v>
      </c>
      <c r="AC77" s="111">
        <v>3574.4588147405652</v>
      </c>
      <c r="AD77" s="7">
        <v>445</v>
      </c>
      <c r="AE77" s="7">
        <v>0</v>
      </c>
      <c r="AF77" s="111">
        <v>222055</v>
      </c>
      <c r="AG77" s="111">
        <v>64500</v>
      </c>
      <c r="AH77" s="111">
        <v>163105</v>
      </c>
      <c r="AI77" s="7" t="str">
        <v>No</v>
      </c>
      <c r="AJ77" s="7" t="str">
        <v>No</v>
      </c>
      <c r="AK77" s="141">
        <v>0.98888888888888893</v>
      </c>
      <c r="AL77" s="6"/>
      <c r="AM77" s="6"/>
      <c r="AN77" s="104">
        <f>AVERAGE(AD$5:AD77)</f>
        <v>449.30136986301369</v>
      </c>
      <c r="AO77" s="104">
        <f>AVERAGE(AE$5:AE77)</f>
        <v>4.2328767123287667</v>
      </c>
      <c r="AP77" s="122">
        <f>AVERAGE(AF$5:AF77)</f>
        <v>224201.38356164383</v>
      </c>
      <c r="AQ77" s="122">
        <f>AVERAGE(AG$5:AG77)</f>
        <v>67042.34246575342</v>
      </c>
      <c r="AR77" s="122">
        <f>AVERAGE(AH$5:AH77)</f>
        <v>161379.5890410959</v>
      </c>
      <c r="AS77" s="121">
        <f>AVERAGE($AK$5:AK77)</f>
        <v>0.99844748858447496</v>
      </c>
      <c r="AT77" s="6"/>
      <c r="AU77" s="6"/>
      <c r="AV77" s="6"/>
      <c r="AW77" s="6"/>
      <c r="AX77" s="6"/>
      <c r="AY77" s="6"/>
      <c r="AZ77" s="6"/>
      <c r="BA77" s="6"/>
      <c r="BB77" s="6"/>
      <c r="BC77" s="6"/>
      <c r="BD77" s="6"/>
      <c r="BE77" s="6"/>
      <c r="BF77" s="6"/>
      <c r="BG77" s="10"/>
      <c r="BH77" s="22"/>
    </row>
    <row r="78" spans="1:60" x14ac:dyDescent="0.25">
      <c r="A78" s="103">
        <v>74</v>
      </c>
      <c r="B78" s="112">
        <v>570</v>
      </c>
      <c r="C78" s="112">
        <v>43</v>
      </c>
      <c r="D78" s="112">
        <v>24</v>
      </c>
      <c r="E78" s="113">
        <v>4362.0135564803923</v>
      </c>
      <c r="F78" s="112">
        <v>450</v>
      </c>
      <c r="G78" s="112">
        <v>8</v>
      </c>
      <c r="H78" s="113">
        <v>224550</v>
      </c>
      <c r="I78" s="113">
        <v>68992</v>
      </c>
      <c r="J78" s="113">
        <v>159158</v>
      </c>
      <c r="K78" s="112" t="str">
        <v>Yes</v>
      </c>
      <c r="L78" s="112" t="str">
        <v>Yes</v>
      </c>
      <c r="M78" s="118">
        <v>1</v>
      </c>
      <c r="N78" s="6"/>
      <c r="O78" s="6"/>
      <c r="P78" s="104">
        <f>AVERAGE(F$5:F78)</f>
        <v>449.06756756756755</v>
      </c>
      <c r="Q78" s="104">
        <f>AVERAGE(G$5:G78)</f>
        <v>4.7297297297297298</v>
      </c>
      <c r="R78" s="122">
        <f>AVERAGE(H$5:H78)</f>
        <v>224084.71621621621</v>
      </c>
      <c r="S78" s="122">
        <f>AVERAGE(I$5:I78)</f>
        <v>67266.891891891893</v>
      </c>
      <c r="T78" s="122">
        <f>AVERAGE(J$5:J78)</f>
        <v>161046.20270270269</v>
      </c>
      <c r="U78" s="121">
        <f>AVERAGE($M$5:M78)</f>
        <v>0.99792792792792784</v>
      </c>
      <c r="V78" s="6"/>
      <c r="W78" s="6"/>
      <c r="X78" s="22"/>
      <c r="Y78" s="103">
        <v>74</v>
      </c>
      <c r="Z78" s="7">
        <v>532</v>
      </c>
      <c r="AA78" s="103">
        <v>31</v>
      </c>
      <c r="AB78" s="103">
        <v>26</v>
      </c>
      <c r="AC78" s="137">
        <v>4806.2036602097196</v>
      </c>
      <c r="AD78" s="103">
        <v>450</v>
      </c>
      <c r="AE78" s="103">
        <v>6</v>
      </c>
      <c r="AF78" s="137">
        <v>224550</v>
      </c>
      <c r="AG78" s="137">
        <v>67994</v>
      </c>
      <c r="AH78" s="137">
        <v>160456</v>
      </c>
      <c r="AI78" s="103" t="str">
        <v>Yes</v>
      </c>
      <c r="AJ78" s="103" t="str">
        <v>Yes</v>
      </c>
      <c r="AK78" s="142">
        <v>1</v>
      </c>
      <c r="AN78" s="104">
        <f>AVERAGE(AD$5:AD78)</f>
        <v>449.31081081081084</v>
      </c>
      <c r="AO78" s="104">
        <f>AVERAGE(AE$5:AE78)</f>
        <v>4.256756756756757</v>
      </c>
      <c r="AP78" s="122">
        <f>AVERAGE(AF$5:AF78)</f>
        <v>224206.09459459459</v>
      </c>
      <c r="AQ78" s="122">
        <f>AVERAGE(AG$5:AG78)</f>
        <v>67055.202702702707</v>
      </c>
      <c r="AR78" s="122">
        <f>AVERAGE(AH$5:AH78)</f>
        <v>161367.10810810811</v>
      </c>
      <c r="AS78" s="121">
        <f>AVERAGE($AK$5:AK78)</f>
        <v>0.99846846846846848</v>
      </c>
      <c r="BH78" s="22"/>
    </row>
    <row r="79" spans="1:60" x14ac:dyDescent="0.25">
      <c r="A79" s="103">
        <v>75</v>
      </c>
      <c r="B79" s="112">
        <v>646</v>
      </c>
      <c r="C79" s="112">
        <v>40</v>
      </c>
      <c r="D79" s="112">
        <v>31</v>
      </c>
      <c r="E79" s="113">
        <v>4889.957093103023</v>
      </c>
      <c r="F79" s="112">
        <v>450</v>
      </c>
      <c r="G79" s="112">
        <v>1</v>
      </c>
      <c r="H79" s="113">
        <v>224550</v>
      </c>
      <c r="I79" s="113">
        <v>65499</v>
      </c>
      <c r="J79" s="113">
        <v>163701</v>
      </c>
      <c r="K79" s="112" t="str">
        <v>Yes</v>
      </c>
      <c r="L79" s="112" t="str">
        <v>Yes</v>
      </c>
      <c r="M79" s="118">
        <v>1</v>
      </c>
      <c r="N79" s="6"/>
      <c r="O79" s="6"/>
      <c r="P79" s="104">
        <f>AVERAGE(F$5:F79)</f>
        <v>449.08</v>
      </c>
      <c r="Q79" s="104">
        <f>AVERAGE(G$5:G79)</f>
        <v>4.68</v>
      </c>
      <c r="R79" s="122">
        <f>AVERAGE(H$5:H79)</f>
        <v>224090.92</v>
      </c>
      <c r="S79" s="122">
        <f>AVERAGE(I$5:I79)</f>
        <v>67243.320000000007</v>
      </c>
      <c r="T79" s="122">
        <f>AVERAGE(J$5:J79)</f>
        <v>161081.60000000001</v>
      </c>
      <c r="U79" s="121">
        <f>AVERAGE($M$5:M79)</f>
        <v>0.99795555555555548</v>
      </c>
      <c r="V79" s="6"/>
      <c r="W79" s="6"/>
      <c r="X79" s="22"/>
      <c r="Y79" s="103">
        <v>75</v>
      </c>
      <c r="Z79" s="7">
        <v>601</v>
      </c>
      <c r="AA79" s="7">
        <v>43</v>
      </c>
      <c r="AB79" s="7">
        <v>27</v>
      </c>
      <c r="AC79" s="111">
        <v>2772.8215872638471</v>
      </c>
      <c r="AD79" s="7">
        <v>450</v>
      </c>
      <c r="AE79" s="7">
        <v>5</v>
      </c>
      <c r="AF79" s="111">
        <v>224550</v>
      </c>
      <c r="AG79" s="111">
        <v>67495</v>
      </c>
      <c r="AH79" s="111">
        <v>161105</v>
      </c>
      <c r="AI79" s="7" t="str">
        <v>Yes</v>
      </c>
      <c r="AJ79" s="7" t="str">
        <v>Yes</v>
      </c>
      <c r="AK79" s="141">
        <v>1</v>
      </c>
      <c r="AL79" s="6"/>
      <c r="AM79" s="6"/>
      <c r="AN79" s="104">
        <f>AVERAGE(AD$5:AD79)</f>
        <v>449.32</v>
      </c>
      <c r="AO79" s="104">
        <f>AVERAGE(AE$5:AE79)</f>
        <v>4.2666666666666666</v>
      </c>
      <c r="AP79" s="122">
        <f>AVERAGE(AF$5:AF79)</f>
        <v>224210.68</v>
      </c>
      <c r="AQ79" s="122">
        <f>AVERAGE(AG$5:AG79)</f>
        <v>67061.066666666666</v>
      </c>
      <c r="AR79" s="122">
        <f>AVERAGE(AH$5:AH79)</f>
        <v>161363.61333333334</v>
      </c>
      <c r="AS79" s="121">
        <f>AVERAGE($AK$5:AK79)</f>
        <v>0.99848888888888898</v>
      </c>
      <c r="AT79" s="6"/>
      <c r="AU79" s="6"/>
      <c r="AV79" s="6"/>
      <c r="AW79" s="6"/>
      <c r="AX79" s="6"/>
      <c r="AY79" s="6"/>
      <c r="AZ79" s="6"/>
      <c r="BA79" s="6"/>
      <c r="BB79" s="6"/>
      <c r="BC79" s="6"/>
      <c r="BD79" s="6"/>
      <c r="BE79" s="6"/>
      <c r="BF79" s="6"/>
      <c r="BG79" s="6"/>
      <c r="BH79" s="22"/>
    </row>
    <row r="80" spans="1:60" x14ac:dyDescent="0.25">
      <c r="A80" s="103">
        <v>76</v>
      </c>
      <c r="B80" s="112">
        <v>594</v>
      </c>
      <c r="C80" s="112">
        <v>47</v>
      </c>
      <c r="D80" s="112">
        <v>30</v>
      </c>
      <c r="E80" s="113">
        <v>4319.92537844869</v>
      </c>
      <c r="F80" s="112">
        <v>450</v>
      </c>
      <c r="G80" s="112">
        <v>2</v>
      </c>
      <c r="H80" s="113">
        <v>224550</v>
      </c>
      <c r="I80" s="113">
        <v>65998</v>
      </c>
      <c r="J80" s="113">
        <v>163052</v>
      </c>
      <c r="K80" s="112" t="str">
        <v>Yes</v>
      </c>
      <c r="L80" s="112" t="str">
        <v>Yes</v>
      </c>
      <c r="M80" s="118">
        <v>1</v>
      </c>
      <c r="N80" s="6"/>
      <c r="O80" s="6"/>
      <c r="P80" s="104">
        <f>AVERAGE(F$5:F80)</f>
        <v>449.09210526315792</v>
      </c>
      <c r="Q80" s="104">
        <f>AVERAGE(G$5:G80)</f>
        <v>4.6447368421052628</v>
      </c>
      <c r="R80" s="122">
        <f>AVERAGE(H$5:H80)</f>
        <v>224096.96052631579</v>
      </c>
      <c r="S80" s="122">
        <f>AVERAGE(I$5:I80)</f>
        <v>67226.93421052632</v>
      </c>
      <c r="T80" s="122">
        <f>AVERAGE(J$5:J80)</f>
        <v>161107.52631578947</v>
      </c>
      <c r="U80" s="121">
        <f>AVERAGE($M$5:M80)</f>
        <v>0.99798245614035086</v>
      </c>
      <c r="V80" s="6"/>
      <c r="W80" s="6"/>
      <c r="X80" s="22"/>
      <c r="Y80" s="103">
        <v>76</v>
      </c>
      <c r="Z80" s="7">
        <v>624</v>
      </c>
      <c r="AA80" s="104">
        <v>46</v>
      </c>
      <c r="AB80" s="104">
        <v>38</v>
      </c>
      <c r="AC80" s="122">
        <v>4303.0615998001867</v>
      </c>
      <c r="AD80" s="104">
        <v>444</v>
      </c>
      <c r="AE80" s="104">
        <v>0</v>
      </c>
      <c r="AF80" s="122">
        <v>221556</v>
      </c>
      <c r="AG80" s="122">
        <v>64400</v>
      </c>
      <c r="AH80" s="122">
        <v>162856</v>
      </c>
      <c r="AI80" s="104" t="str">
        <v>No</v>
      </c>
      <c r="AJ80" s="104" t="str">
        <v>No</v>
      </c>
      <c r="AK80" s="143">
        <v>0.98666666666666669</v>
      </c>
      <c r="AL80" s="10"/>
      <c r="AM80" s="10"/>
      <c r="AN80" s="104">
        <f>AVERAGE(AD$5:AD80)</f>
        <v>449.25</v>
      </c>
      <c r="AO80" s="104">
        <f>AVERAGE(AE$5:AE80)</f>
        <v>4.2105263157894735</v>
      </c>
      <c r="AP80" s="122">
        <f>AVERAGE(AF$5:AF80)</f>
        <v>224175.75</v>
      </c>
      <c r="AQ80" s="122">
        <f>AVERAGE(AG$5:AG80)</f>
        <v>67026.052631578947</v>
      </c>
      <c r="AR80" s="122">
        <f>AVERAGE(AH$5:AH80)</f>
        <v>161383.25</v>
      </c>
      <c r="AS80" s="121">
        <f>AVERAGE($AK$5:AK80)</f>
        <v>0.99833333333333341</v>
      </c>
      <c r="AT80" s="10"/>
      <c r="AU80" s="10"/>
      <c r="AV80" s="10"/>
      <c r="AW80" s="10"/>
      <c r="AX80" s="10"/>
      <c r="AY80" s="10"/>
      <c r="AZ80" s="10"/>
      <c r="BA80" s="10"/>
      <c r="BB80" s="10"/>
      <c r="BC80" s="10"/>
      <c r="BD80" s="10"/>
      <c r="BE80" s="10"/>
      <c r="BF80" s="10"/>
      <c r="BG80" s="6"/>
      <c r="BH80" s="22"/>
    </row>
    <row r="81" spans="1:60" x14ac:dyDescent="0.25">
      <c r="A81" s="103">
        <v>77</v>
      </c>
      <c r="B81" s="112">
        <v>623</v>
      </c>
      <c r="C81" s="112">
        <v>41</v>
      </c>
      <c r="D81" s="112">
        <v>32</v>
      </c>
      <c r="E81" s="113">
        <v>4518.6545086021088</v>
      </c>
      <c r="F81" s="112">
        <v>450</v>
      </c>
      <c r="G81" s="112">
        <v>0</v>
      </c>
      <c r="H81" s="113">
        <v>224550</v>
      </c>
      <c r="I81" s="113">
        <v>65000</v>
      </c>
      <c r="J81" s="113">
        <v>164350</v>
      </c>
      <c r="K81" s="112" t="str">
        <v>Yes</v>
      </c>
      <c r="L81" s="112" t="str">
        <v>No</v>
      </c>
      <c r="M81" s="118">
        <v>1</v>
      </c>
      <c r="N81" s="6"/>
      <c r="O81" s="6"/>
      <c r="P81" s="104">
        <f>AVERAGE(F$5:F81)</f>
        <v>449.10389610389609</v>
      </c>
      <c r="Q81" s="104">
        <f>AVERAGE(G$5:G81)</f>
        <v>4.5844155844155843</v>
      </c>
      <c r="R81" s="122">
        <f>AVERAGE(H$5:H81)</f>
        <v>224102.84415584416</v>
      </c>
      <c r="S81" s="122">
        <f>AVERAGE(I$5:I81)</f>
        <v>67198.012987012989</v>
      </c>
      <c r="T81" s="122">
        <f>AVERAGE(J$5:J81)</f>
        <v>161149.63636363635</v>
      </c>
      <c r="U81" s="121">
        <f>AVERAGE($M$5:M81)</f>
        <v>0.99800865800865801</v>
      </c>
      <c r="V81" s="6"/>
      <c r="W81" s="6"/>
      <c r="X81" s="22"/>
      <c r="Y81" s="103">
        <v>77</v>
      </c>
      <c r="Z81" s="7">
        <v>568</v>
      </c>
      <c r="AA81" s="7">
        <v>35</v>
      </c>
      <c r="AB81" s="7">
        <v>40</v>
      </c>
      <c r="AC81" s="111">
        <v>2585.206104795348</v>
      </c>
      <c r="AD81" s="7">
        <v>442</v>
      </c>
      <c r="AE81" s="7">
        <v>0</v>
      </c>
      <c r="AF81" s="111">
        <v>220558</v>
      </c>
      <c r="AG81" s="111">
        <v>64200</v>
      </c>
      <c r="AH81" s="111">
        <v>162358</v>
      </c>
      <c r="AI81" s="7" t="str">
        <v>No</v>
      </c>
      <c r="AJ81" s="7" t="str">
        <v>No</v>
      </c>
      <c r="AK81" s="141">
        <v>0.98222222222222222</v>
      </c>
      <c r="AL81" s="6"/>
      <c r="AM81" s="6"/>
      <c r="AN81" s="104">
        <f>AVERAGE(AD$5:AD81)</f>
        <v>449.15584415584414</v>
      </c>
      <c r="AO81" s="104">
        <f>AVERAGE(AE$5:AE81)</f>
        <v>4.1558441558441555</v>
      </c>
      <c r="AP81" s="122">
        <f>AVERAGE(AF$5:AF81)</f>
        <v>224128.76623376625</v>
      </c>
      <c r="AQ81" s="122">
        <f>AVERAGE(AG$5:AG81)</f>
        <v>66989.350649350643</v>
      </c>
      <c r="AR81" s="122">
        <f>AVERAGE(AH$5:AH81)</f>
        <v>161395.90909090909</v>
      </c>
      <c r="AS81" s="121">
        <f>AVERAGE($AK$5:AK81)</f>
        <v>0.99812409812409808</v>
      </c>
      <c r="AT81" s="6"/>
      <c r="AU81" s="6"/>
      <c r="AV81" s="6"/>
      <c r="AW81" s="6"/>
      <c r="AX81" s="6"/>
      <c r="AY81" s="6"/>
      <c r="AZ81" s="6"/>
      <c r="BA81" s="6"/>
      <c r="BB81" s="6"/>
      <c r="BC81" s="6"/>
      <c r="BD81" s="6"/>
      <c r="BE81" s="6"/>
      <c r="BF81" s="6"/>
      <c r="BG81" s="10"/>
      <c r="BH81" s="22"/>
    </row>
    <row r="82" spans="1:60" x14ac:dyDescent="0.25">
      <c r="A82" s="103">
        <v>78</v>
      </c>
      <c r="B82" s="112">
        <v>480</v>
      </c>
      <c r="C82" s="112">
        <v>44</v>
      </c>
      <c r="D82" s="112">
        <v>24</v>
      </c>
      <c r="E82" s="113">
        <v>3000.202838922406</v>
      </c>
      <c r="F82" s="112">
        <v>450</v>
      </c>
      <c r="G82" s="112">
        <v>8</v>
      </c>
      <c r="H82" s="113">
        <v>224550</v>
      </c>
      <c r="I82" s="113">
        <v>68992</v>
      </c>
      <c r="J82" s="113">
        <v>159158</v>
      </c>
      <c r="K82" s="112" t="str">
        <v>Yes</v>
      </c>
      <c r="L82" s="112" t="str">
        <v>Yes</v>
      </c>
      <c r="M82" s="118">
        <v>1</v>
      </c>
      <c r="N82" s="6"/>
      <c r="O82" s="6"/>
      <c r="P82" s="104">
        <f>AVERAGE(F$5:F82)</f>
        <v>449.11538461538464</v>
      </c>
      <c r="Q82" s="104">
        <f>AVERAGE(G$5:G82)</f>
        <v>4.6282051282051286</v>
      </c>
      <c r="R82" s="122">
        <f>AVERAGE(H$5:H82)</f>
        <v>224108.57692307694</v>
      </c>
      <c r="S82" s="122">
        <f>AVERAGE(I$5:I82)</f>
        <v>67221.012820512828</v>
      </c>
      <c r="T82" s="122">
        <f>AVERAGE(J$5:J82)</f>
        <v>161124.10256410256</v>
      </c>
      <c r="U82" s="121">
        <f>AVERAGE($M$5:M82)</f>
        <v>0.99803418803418797</v>
      </c>
      <c r="V82" s="6"/>
      <c r="W82" s="6"/>
      <c r="X82" s="22"/>
      <c r="Y82" s="103">
        <v>78</v>
      </c>
      <c r="Z82" s="7">
        <v>520</v>
      </c>
      <c r="AA82" s="103">
        <v>36</v>
      </c>
      <c r="AB82" s="103">
        <v>37</v>
      </c>
      <c r="AC82" s="137">
        <v>3514.8296922231093</v>
      </c>
      <c r="AD82" s="103">
        <v>445</v>
      </c>
      <c r="AE82" s="103">
        <v>0</v>
      </c>
      <c r="AF82" s="137">
        <v>222055</v>
      </c>
      <c r="AG82" s="137">
        <v>64500</v>
      </c>
      <c r="AH82" s="137">
        <v>163105</v>
      </c>
      <c r="AI82" s="103" t="str">
        <v>No</v>
      </c>
      <c r="AJ82" s="103" t="str">
        <v>No</v>
      </c>
      <c r="AK82" s="142">
        <v>0.98888888888888893</v>
      </c>
      <c r="AN82" s="104">
        <f>AVERAGE(AD$5:AD82)</f>
        <v>449.10256410256409</v>
      </c>
      <c r="AO82" s="104">
        <f>AVERAGE(AE$5:AE82)</f>
        <v>4.1025641025641022</v>
      </c>
      <c r="AP82" s="122">
        <f>AVERAGE(AF$5:AF82)</f>
        <v>224102.1794871795</v>
      </c>
      <c r="AQ82" s="122">
        <f>AVERAGE(AG$5:AG82)</f>
        <v>66957.435897435891</v>
      </c>
      <c r="AR82" s="122">
        <f>AVERAGE(AH$5:AH82)</f>
        <v>161417.8205128205</v>
      </c>
      <c r="AS82" s="121">
        <f>AVERAGE($AK$5:AK82)</f>
        <v>0.99800569800569805</v>
      </c>
      <c r="BH82" s="22"/>
    </row>
    <row r="83" spans="1:60" x14ac:dyDescent="0.25">
      <c r="A83" s="103">
        <v>79</v>
      </c>
      <c r="B83" s="112">
        <v>513</v>
      </c>
      <c r="C83" s="112">
        <v>34</v>
      </c>
      <c r="D83" s="112">
        <v>29</v>
      </c>
      <c r="E83" s="113">
        <v>3455.8546341722822</v>
      </c>
      <c r="F83" s="112">
        <v>450</v>
      </c>
      <c r="G83" s="112">
        <v>3</v>
      </c>
      <c r="H83" s="113">
        <v>224550</v>
      </c>
      <c r="I83" s="113">
        <v>66497</v>
      </c>
      <c r="J83" s="113">
        <v>162403</v>
      </c>
      <c r="K83" s="112" t="str">
        <v>Yes</v>
      </c>
      <c r="L83" s="112" t="str">
        <v>Yes</v>
      </c>
      <c r="M83" s="118">
        <v>1</v>
      </c>
      <c r="N83" s="6"/>
      <c r="O83" s="6"/>
      <c r="P83" s="104">
        <f>AVERAGE(F$5:F83)</f>
        <v>449.12658227848101</v>
      </c>
      <c r="Q83" s="104">
        <f>AVERAGE(G$5:G83)</f>
        <v>4.6075949367088604</v>
      </c>
      <c r="R83" s="122">
        <f>AVERAGE(H$5:H83)</f>
        <v>224114.16455696203</v>
      </c>
      <c r="S83" s="122">
        <f>AVERAGE(I$5:I83)</f>
        <v>67211.848101265816</v>
      </c>
      <c r="T83" s="122">
        <f>AVERAGE(J$5:J83)</f>
        <v>161140.29113924049</v>
      </c>
      <c r="U83" s="121">
        <f>AVERAGE($M$5:M83)</f>
        <v>0.99805907172995778</v>
      </c>
      <c r="V83" s="6"/>
      <c r="W83" s="6"/>
      <c r="X83" s="22"/>
      <c r="Y83" s="103">
        <v>79</v>
      </c>
      <c r="Z83" s="7">
        <v>601</v>
      </c>
      <c r="AA83" s="7">
        <v>42</v>
      </c>
      <c r="AB83" s="7">
        <v>43</v>
      </c>
      <c r="AC83" s="111">
        <v>3524.3292062475462</v>
      </c>
      <c r="AD83" s="7">
        <v>439</v>
      </c>
      <c r="AE83" s="7">
        <v>0</v>
      </c>
      <c r="AF83" s="111">
        <v>219061</v>
      </c>
      <c r="AG83" s="111">
        <v>63900</v>
      </c>
      <c r="AH83" s="111">
        <v>161611</v>
      </c>
      <c r="AI83" s="7" t="str">
        <v>No</v>
      </c>
      <c r="AJ83" s="7" t="str">
        <v>No</v>
      </c>
      <c r="AK83" s="141">
        <v>0.97555555555555551</v>
      </c>
      <c r="AL83" s="6"/>
      <c r="AM83" s="6"/>
      <c r="AN83" s="104">
        <f>AVERAGE(AD$5:AD83)</f>
        <v>448.97468354430379</v>
      </c>
      <c r="AO83" s="104">
        <f>AVERAGE(AE$5:AE83)</f>
        <v>4.0506329113924053</v>
      </c>
      <c r="AP83" s="122">
        <f>AVERAGE(AF$5:AF83)</f>
        <v>224038.3670886076</v>
      </c>
      <c r="AQ83" s="122">
        <f>AVERAGE(AG$5:AG83)</f>
        <v>66918.734177215185</v>
      </c>
      <c r="AR83" s="122">
        <f>AVERAGE(AH$5:AH83)</f>
        <v>161420.2658227848</v>
      </c>
      <c r="AS83" s="121">
        <f>AVERAGE($AK$5:AK83)</f>
        <v>0.99772151898734185</v>
      </c>
      <c r="AT83" s="6"/>
      <c r="AU83" s="6"/>
      <c r="AV83" s="6"/>
      <c r="AW83" s="6"/>
      <c r="AX83" s="6"/>
      <c r="AY83" s="6"/>
      <c r="AZ83" s="6"/>
      <c r="BA83" s="6"/>
      <c r="BB83" s="6"/>
      <c r="BC83" s="6"/>
      <c r="BD83" s="6"/>
      <c r="BE83" s="6"/>
      <c r="BF83" s="6"/>
      <c r="BG83" s="6"/>
      <c r="BH83" s="22"/>
    </row>
    <row r="84" spans="1:60" x14ac:dyDescent="0.25">
      <c r="A84" s="103">
        <v>80</v>
      </c>
      <c r="B84" s="112">
        <v>629</v>
      </c>
      <c r="C84" s="112">
        <v>52</v>
      </c>
      <c r="D84" s="112">
        <v>44</v>
      </c>
      <c r="E84" s="113">
        <v>4566.3901869962701</v>
      </c>
      <c r="F84" s="112">
        <v>438</v>
      </c>
      <c r="G84" s="112">
        <v>0</v>
      </c>
      <c r="H84" s="113">
        <v>218562</v>
      </c>
      <c r="I84" s="113">
        <v>63800</v>
      </c>
      <c r="J84" s="113">
        <v>161362</v>
      </c>
      <c r="K84" s="112" t="str">
        <v>No</v>
      </c>
      <c r="L84" s="112" t="str">
        <v>No</v>
      </c>
      <c r="M84" s="118">
        <v>0.97333333333333338</v>
      </c>
      <c r="N84" s="6"/>
      <c r="O84" s="6"/>
      <c r="P84" s="104">
        <f>AVERAGE(F$5:F84)</f>
        <v>448.98750000000001</v>
      </c>
      <c r="Q84" s="104">
        <f>AVERAGE(G$5:G84)</f>
        <v>4.55</v>
      </c>
      <c r="R84" s="122">
        <f>AVERAGE(H$5:H84)</f>
        <v>224044.76250000001</v>
      </c>
      <c r="S84" s="122">
        <f>AVERAGE(I$5:I84)</f>
        <v>67169.2</v>
      </c>
      <c r="T84" s="122">
        <f>AVERAGE(J$5:J84)</f>
        <v>161143.0625</v>
      </c>
      <c r="U84" s="121">
        <f>AVERAGE($M$5:M84)</f>
        <v>0.99774999999999991</v>
      </c>
      <c r="V84" s="6"/>
      <c r="W84" s="6"/>
      <c r="X84" s="22"/>
      <c r="Y84" s="103">
        <v>80</v>
      </c>
      <c r="Z84" s="7">
        <v>511</v>
      </c>
      <c r="AA84" s="104">
        <v>40</v>
      </c>
      <c r="AB84" s="104">
        <v>28</v>
      </c>
      <c r="AC84" s="122">
        <v>4462.09044104641</v>
      </c>
      <c r="AD84" s="104">
        <v>450</v>
      </c>
      <c r="AE84" s="104">
        <v>4</v>
      </c>
      <c r="AF84" s="122">
        <v>224550</v>
      </c>
      <c r="AG84" s="122">
        <v>66996</v>
      </c>
      <c r="AH84" s="122">
        <v>161754</v>
      </c>
      <c r="AI84" s="104" t="str">
        <v>Yes</v>
      </c>
      <c r="AJ84" s="104" t="str">
        <v>Yes</v>
      </c>
      <c r="AK84" s="143">
        <v>1</v>
      </c>
      <c r="AL84" s="10"/>
      <c r="AM84" s="10"/>
      <c r="AN84" s="104">
        <f>AVERAGE(AD$5:AD84)</f>
        <v>448.98750000000001</v>
      </c>
      <c r="AO84" s="104">
        <f>AVERAGE(AE$5:AE84)</f>
        <v>4.05</v>
      </c>
      <c r="AP84" s="122">
        <f>AVERAGE(AF$5:AF84)</f>
        <v>224044.76250000001</v>
      </c>
      <c r="AQ84" s="122">
        <f>AVERAGE(AG$5:AG84)</f>
        <v>66919.7</v>
      </c>
      <c r="AR84" s="122">
        <f>AVERAGE(AH$5:AH84)</f>
        <v>161424.4375</v>
      </c>
      <c r="AS84" s="121">
        <f>AVERAGE($AK$5:AK84)</f>
        <v>0.99775000000000014</v>
      </c>
      <c r="AT84" s="10"/>
      <c r="AU84" s="10"/>
      <c r="AV84" s="10"/>
      <c r="AW84" s="10"/>
      <c r="AX84" s="10"/>
      <c r="AY84" s="10"/>
      <c r="AZ84" s="10"/>
      <c r="BA84" s="10"/>
      <c r="BB84" s="10"/>
      <c r="BC84" s="10"/>
      <c r="BD84" s="10"/>
      <c r="BE84" s="10"/>
      <c r="BF84" s="10"/>
      <c r="BG84" s="6"/>
      <c r="BH84" s="22"/>
    </row>
    <row r="85" spans="1:60" x14ac:dyDescent="0.25">
      <c r="A85" s="103">
        <v>81</v>
      </c>
      <c r="B85" s="112">
        <v>657</v>
      </c>
      <c r="C85" s="112">
        <v>45</v>
      </c>
      <c r="D85" s="112">
        <v>21</v>
      </c>
      <c r="E85" s="113">
        <v>2283.6983806017711</v>
      </c>
      <c r="F85" s="112">
        <v>450</v>
      </c>
      <c r="G85" s="112">
        <v>11</v>
      </c>
      <c r="H85" s="113">
        <v>224550</v>
      </c>
      <c r="I85" s="113">
        <v>70489</v>
      </c>
      <c r="J85" s="113">
        <v>157211</v>
      </c>
      <c r="K85" s="112" t="str">
        <v>Yes</v>
      </c>
      <c r="L85" s="112" t="str">
        <v>Yes</v>
      </c>
      <c r="M85" s="118">
        <v>1</v>
      </c>
      <c r="N85" s="6"/>
      <c r="O85" s="6"/>
      <c r="P85" s="104">
        <f>AVERAGE(F$5:F85)</f>
        <v>449</v>
      </c>
      <c r="Q85" s="104">
        <f>AVERAGE(G$5:G85)</f>
        <v>4.6296296296296298</v>
      </c>
      <c r="R85" s="122">
        <f>AVERAGE(H$5:H85)</f>
        <v>224051</v>
      </c>
      <c r="S85" s="122">
        <f>AVERAGE(I$5:I85)</f>
        <v>67210.185185185182</v>
      </c>
      <c r="T85" s="122">
        <f>AVERAGE(J$5:J85)</f>
        <v>161094.51851851851</v>
      </c>
      <c r="U85" s="121">
        <f>AVERAGE($M$5:M85)</f>
        <v>0.99777777777777765</v>
      </c>
      <c r="V85" s="6"/>
      <c r="W85" s="6"/>
      <c r="X85" s="22"/>
      <c r="Y85" s="103">
        <v>81</v>
      </c>
      <c r="Z85" s="7">
        <v>465</v>
      </c>
      <c r="AA85" s="7">
        <v>31</v>
      </c>
      <c r="AB85" s="7">
        <v>27</v>
      </c>
      <c r="AC85" s="111">
        <v>4423.741607205302</v>
      </c>
      <c r="AD85" s="7">
        <v>450</v>
      </c>
      <c r="AE85" s="7">
        <v>5</v>
      </c>
      <c r="AF85" s="111">
        <v>224550</v>
      </c>
      <c r="AG85" s="111">
        <v>67495</v>
      </c>
      <c r="AH85" s="111">
        <v>161105</v>
      </c>
      <c r="AI85" s="7" t="str">
        <v>Yes</v>
      </c>
      <c r="AJ85" s="7" t="str">
        <v>Yes</v>
      </c>
      <c r="AK85" s="141">
        <v>1</v>
      </c>
      <c r="AL85" s="6"/>
      <c r="AM85" s="6"/>
      <c r="AN85" s="104">
        <f>AVERAGE(AD$5:AD85)</f>
        <v>449</v>
      </c>
      <c r="AO85" s="104">
        <f>AVERAGE(AE$5:AE85)</f>
        <v>4.0617283950617287</v>
      </c>
      <c r="AP85" s="122">
        <f>AVERAGE(AF$5:AF85)</f>
        <v>224051</v>
      </c>
      <c r="AQ85" s="122">
        <f>AVERAGE(AG$5:AG85)</f>
        <v>66926.8024691358</v>
      </c>
      <c r="AR85" s="122">
        <f>AVERAGE(AH$5:AH85)</f>
        <v>161420.49382716051</v>
      </c>
      <c r="AS85" s="121">
        <f>AVERAGE($AK$5:AK85)</f>
        <v>0.99777777777777787</v>
      </c>
      <c r="AT85" s="6"/>
      <c r="AU85" s="6"/>
      <c r="AV85" s="6"/>
      <c r="AW85" s="6"/>
      <c r="AX85" s="6"/>
      <c r="AY85" s="6"/>
      <c r="AZ85" s="6"/>
      <c r="BA85" s="6"/>
      <c r="BB85" s="6"/>
      <c r="BC85" s="6"/>
      <c r="BD85" s="6"/>
      <c r="BE85" s="6"/>
      <c r="BF85" s="6"/>
      <c r="BG85" s="10"/>
      <c r="BH85" s="22"/>
    </row>
    <row r="86" spans="1:60" x14ac:dyDescent="0.25">
      <c r="A86" s="103">
        <v>82</v>
      </c>
      <c r="B86" s="112">
        <v>517</v>
      </c>
      <c r="C86" s="112">
        <v>39</v>
      </c>
      <c r="D86" s="112">
        <v>21</v>
      </c>
      <c r="E86" s="113">
        <v>2012.001175712835</v>
      </c>
      <c r="F86" s="112">
        <v>450</v>
      </c>
      <c r="G86" s="112">
        <v>11</v>
      </c>
      <c r="H86" s="113">
        <v>224550</v>
      </c>
      <c r="I86" s="113">
        <v>70489</v>
      </c>
      <c r="J86" s="113">
        <v>157211</v>
      </c>
      <c r="K86" s="112" t="str">
        <v>Yes</v>
      </c>
      <c r="L86" s="112" t="str">
        <v>Yes</v>
      </c>
      <c r="M86" s="118">
        <v>1</v>
      </c>
      <c r="N86" s="6"/>
      <c r="O86" s="6"/>
      <c r="P86" s="104">
        <f>AVERAGE(F$5:F86)</f>
        <v>449.01219512195121</v>
      </c>
      <c r="Q86" s="104">
        <f>AVERAGE(G$5:G86)</f>
        <v>4.7073170731707314</v>
      </c>
      <c r="R86" s="122">
        <f>AVERAGE(H$5:H86)</f>
        <v>224057.08536585365</v>
      </c>
      <c r="S86" s="122">
        <f>AVERAGE(I$5:I86)</f>
        <v>67250.170731707316</v>
      </c>
      <c r="T86" s="122">
        <f>AVERAGE(J$5:J86)</f>
        <v>161047.15853658537</v>
      </c>
      <c r="U86" s="121">
        <f>AVERAGE($M$5:M86)</f>
        <v>0.99780487804878037</v>
      </c>
      <c r="V86" s="6"/>
      <c r="W86" s="6"/>
      <c r="X86" s="22"/>
      <c r="Y86" s="103">
        <v>82</v>
      </c>
      <c r="Z86" s="7">
        <v>592</v>
      </c>
      <c r="AA86" s="103">
        <v>46</v>
      </c>
      <c r="AB86" s="103">
        <v>35</v>
      </c>
      <c r="AC86" s="137">
        <v>3842.9534017108426</v>
      </c>
      <c r="AD86" s="103">
        <v>447</v>
      </c>
      <c r="AE86" s="103">
        <v>0</v>
      </c>
      <c r="AF86" s="137">
        <v>223053</v>
      </c>
      <c r="AG86" s="137">
        <v>64700</v>
      </c>
      <c r="AH86" s="137">
        <v>163603</v>
      </c>
      <c r="AI86" s="103" t="str">
        <v>No</v>
      </c>
      <c r="AJ86" s="103" t="str">
        <v>No</v>
      </c>
      <c r="AK86" s="142">
        <v>0.99333333333333329</v>
      </c>
      <c r="AN86" s="104">
        <f>AVERAGE(AD$5:AD86)</f>
        <v>448.97560975609758</v>
      </c>
      <c r="AO86" s="104">
        <f>AVERAGE(AE$5:AE86)</f>
        <v>4.0121951219512191</v>
      </c>
      <c r="AP86" s="122">
        <f>AVERAGE(AF$5:AF86)</f>
        <v>224038.82926829267</v>
      </c>
      <c r="AQ86" s="122">
        <f>AVERAGE(AG$5:AG86)</f>
        <v>66899.64634146342</v>
      </c>
      <c r="AR86" s="122">
        <f>AVERAGE(AH$5:AH86)</f>
        <v>161447.10975609755</v>
      </c>
      <c r="AS86" s="121">
        <f>AVERAGE($AK$5:AK86)</f>
        <v>0.99772357723577254</v>
      </c>
      <c r="BH86" s="22"/>
    </row>
    <row r="87" spans="1:60" x14ac:dyDescent="0.25">
      <c r="A87" s="103">
        <v>83</v>
      </c>
      <c r="B87" s="112">
        <v>589</v>
      </c>
      <c r="C87" s="112">
        <v>44</v>
      </c>
      <c r="D87" s="112">
        <v>27</v>
      </c>
      <c r="E87" s="113">
        <v>3573.8567259816405</v>
      </c>
      <c r="F87" s="112">
        <v>450</v>
      </c>
      <c r="G87" s="112">
        <v>5</v>
      </c>
      <c r="H87" s="113">
        <v>224550</v>
      </c>
      <c r="I87" s="113">
        <v>67495</v>
      </c>
      <c r="J87" s="113">
        <v>161105</v>
      </c>
      <c r="K87" s="112" t="str">
        <v>Yes</v>
      </c>
      <c r="L87" s="112" t="str">
        <v>Yes</v>
      </c>
      <c r="M87" s="118">
        <v>1</v>
      </c>
      <c r="N87" s="6"/>
      <c r="O87" s="6"/>
      <c r="P87" s="104">
        <f>AVERAGE(F$5:F87)</f>
        <v>449.02409638554218</v>
      </c>
      <c r="Q87" s="104">
        <f>AVERAGE(G$5:G87)</f>
        <v>4.7108433734939759</v>
      </c>
      <c r="R87" s="122">
        <f>AVERAGE(H$5:H87)</f>
        <v>224063.02409638555</v>
      </c>
      <c r="S87" s="122">
        <f>AVERAGE(I$5:I87)</f>
        <v>67253.120481927705</v>
      </c>
      <c r="T87" s="122">
        <f>AVERAGE(J$5:J87)</f>
        <v>161047.85542168675</v>
      </c>
      <c r="U87" s="121">
        <f>AVERAGE($M$5:M87)</f>
        <v>0.99783132530120477</v>
      </c>
      <c r="V87" s="6"/>
      <c r="W87" s="6"/>
      <c r="X87" s="22"/>
      <c r="Y87" s="103">
        <v>83</v>
      </c>
      <c r="Z87" s="7">
        <v>572</v>
      </c>
      <c r="AA87" s="7">
        <v>28</v>
      </c>
      <c r="AB87" s="7">
        <v>22</v>
      </c>
      <c r="AC87" s="111">
        <v>4095.3259327536457</v>
      </c>
      <c r="AD87" s="7">
        <v>450</v>
      </c>
      <c r="AE87" s="7">
        <v>10</v>
      </c>
      <c r="AF87" s="111">
        <v>224550</v>
      </c>
      <c r="AG87" s="111">
        <v>69990</v>
      </c>
      <c r="AH87" s="111">
        <v>157860</v>
      </c>
      <c r="AI87" s="7" t="str">
        <v>Yes</v>
      </c>
      <c r="AJ87" s="7" t="str">
        <v>Yes</v>
      </c>
      <c r="AK87" s="141">
        <v>1</v>
      </c>
      <c r="AL87" s="6"/>
      <c r="AM87" s="6"/>
      <c r="AN87" s="104">
        <f>AVERAGE(AD$5:AD87)</f>
        <v>448.98795180722891</v>
      </c>
      <c r="AO87" s="104">
        <f>AVERAGE(AE$5:AE87)</f>
        <v>4.0843373493975905</v>
      </c>
      <c r="AP87" s="122">
        <f>AVERAGE(AF$5:AF87)</f>
        <v>224044.98795180724</v>
      </c>
      <c r="AQ87" s="122">
        <f>AVERAGE(AG$5:AG87)</f>
        <v>66936.879518072295</v>
      </c>
      <c r="AR87" s="122">
        <f>AVERAGE(AH$5:AH87)</f>
        <v>161403.89156626505</v>
      </c>
      <c r="AS87" s="121">
        <f>AVERAGE($AK$5:AK87)</f>
        <v>0.99775100401606442</v>
      </c>
      <c r="AT87" s="6"/>
      <c r="AU87" s="6"/>
      <c r="AV87" s="6"/>
      <c r="AW87" s="6"/>
      <c r="AX87" s="6"/>
      <c r="AY87" s="6"/>
      <c r="AZ87" s="6"/>
      <c r="BA87" s="6"/>
      <c r="BB87" s="6"/>
      <c r="BC87" s="6"/>
      <c r="BD87" s="6"/>
      <c r="BE87" s="6"/>
      <c r="BF87" s="6"/>
      <c r="BG87" s="6"/>
      <c r="BH87" s="22"/>
    </row>
    <row r="88" spans="1:60" x14ac:dyDescent="0.25">
      <c r="A88" s="103">
        <v>84</v>
      </c>
      <c r="B88" s="112">
        <v>497</v>
      </c>
      <c r="C88" s="112">
        <v>27</v>
      </c>
      <c r="D88" s="112">
        <v>29</v>
      </c>
      <c r="E88" s="113">
        <v>4892.5247378494641</v>
      </c>
      <c r="F88" s="112">
        <v>450</v>
      </c>
      <c r="G88" s="112">
        <v>3</v>
      </c>
      <c r="H88" s="113">
        <v>224550</v>
      </c>
      <c r="I88" s="113">
        <v>66497</v>
      </c>
      <c r="J88" s="113">
        <v>162403</v>
      </c>
      <c r="K88" s="112" t="str">
        <v>Yes</v>
      </c>
      <c r="L88" s="112" t="str">
        <v>Yes</v>
      </c>
      <c r="M88" s="118">
        <v>1</v>
      </c>
      <c r="N88" s="6"/>
      <c r="O88" s="6"/>
      <c r="P88" s="104">
        <f>AVERAGE(F$5:F88)</f>
        <v>449.03571428571428</v>
      </c>
      <c r="Q88" s="104">
        <f>AVERAGE(G$5:G88)</f>
        <v>4.6904761904761907</v>
      </c>
      <c r="R88" s="122">
        <f>AVERAGE(H$5:H88)</f>
        <v>224068.82142857142</v>
      </c>
      <c r="S88" s="122">
        <f>AVERAGE(I$5:I88)</f>
        <v>67244.119047619053</v>
      </c>
      <c r="T88" s="122">
        <f>AVERAGE(J$5:J88)</f>
        <v>161063.98809523811</v>
      </c>
      <c r="U88" s="121">
        <f>AVERAGE($M$5:M88)</f>
        <v>0.99785714285714278</v>
      </c>
      <c r="V88" s="6"/>
      <c r="W88" s="6"/>
      <c r="X88" s="22"/>
      <c r="Y88" s="103">
        <v>84</v>
      </c>
      <c r="Z88" s="7">
        <v>664</v>
      </c>
      <c r="AA88" s="104">
        <v>40</v>
      </c>
      <c r="AB88" s="104">
        <v>28</v>
      </c>
      <c r="AC88" s="122">
        <v>3937.6098672710559</v>
      </c>
      <c r="AD88" s="104">
        <v>450</v>
      </c>
      <c r="AE88" s="104">
        <v>4</v>
      </c>
      <c r="AF88" s="122">
        <v>224550</v>
      </c>
      <c r="AG88" s="122">
        <v>66996</v>
      </c>
      <c r="AH88" s="122">
        <v>161754</v>
      </c>
      <c r="AI88" s="104" t="str">
        <v>Yes</v>
      </c>
      <c r="AJ88" s="104" t="str">
        <v>Yes</v>
      </c>
      <c r="AK88" s="143">
        <v>1</v>
      </c>
      <c r="AL88" s="10"/>
      <c r="AM88" s="10"/>
      <c r="AN88" s="104">
        <f>AVERAGE(AD$5:AD88)</f>
        <v>449</v>
      </c>
      <c r="AO88" s="104">
        <f>AVERAGE(AE$5:AE88)</f>
        <v>4.083333333333333</v>
      </c>
      <c r="AP88" s="122">
        <f>AVERAGE(AF$5:AF88)</f>
        <v>224051</v>
      </c>
      <c r="AQ88" s="122">
        <f>AVERAGE(AG$5:AG88)</f>
        <v>66937.583333333328</v>
      </c>
      <c r="AR88" s="122">
        <f>AVERAGE(AH$5:AH88)</f>
        <v>161408.05952380953</v>
      </c>
      <c r="AS88" s="121">
        <f>AVERAGE($AK$5:AK88)</f>
        <v>0.99777777777777799</v>
      </c>
      <c r="AT88" s="10"/>
      <c r="AU88" s="10"/>
      <c r="AV88" s="10"/>
      <c r="AW88" s="10"/>
      <c r="AX88" s="10"/>
      <c r="AY88" s="10"/>
      <c r="AZ88" s="10"/>
      <c r="BA88" s="10"/>
      <c r="BB88" s="10"/>
      <c r="BC88" s="10"/>
      <c r="BD88" s="10"/>
      <c r="BE88" s="10"/>
      <c r="BF88" s="10"/>
      <c r="BG88" s="6"/>
      <c r="BH88" s="22"/>
    </row>
    <row r="89" spans="1:60" x14ac:dyDescent="0.25">
      <c r="A89" s="103">
        <v>85</v>
      </c>
      <c r="B89" s="112">
        <v>585</v>
      </c>
      <c r="C89" s="112">
        <v>37</v>
      </c>
      <c r="D89" s="112">
        <v>22</v>
      </c>
      <c r="E89" s="113">
        <v>2767.5411483338298</v>
      </c>
      <c r="F89" s="112">
        <v>450</v>
      </c>
      <c r="G89" s="112">
        <v>10</v>
      </c>
      <c r="H89" s="113">
        <v>224550</v>
      </c>
      <c r="I89" s="113">
        <v>69990</v>
      </c>
      <c r="J89" s="113">
        <v>157860</v>
      </c>
      <c r="K89" s="112" t="str">
        <v>Yes</v>
      </c>
      <c r="L89" s="112" t="str">
        <v>Yes</v>
      </c>
      <c r="M89" s="118">
        <v>1</v>
      </c>
      <c r="N89" s="6"/>
      <c r="O89" s="6"/>
      <c r="P89" s="104">
        <f>AVERAGE(F$5:F89)</f>
        <v>449.04705882352943</v>
      </c>
      <c r="Q89" s="104">
        <f>AVERAGE(G$5:G89)</f>
        <v>4.7529411764705882</v>
      </c>
      <c r="R89" s="122">
        <f>AVERAGE(H$5:H89)</f>
        <v>224074.48235294118</v>
      </c>
      <c r="S89" s="122">
        <f>AVERAGE(I$5:I89)</f>
        <v>67276.423529411768</v>
      </c>
      <c r="T89" s="122">
        <f>AVERAGE(J$5:J89)</f>
        <v>161026.29411764705</v>
      </c>
      <c r="U89" s="121">
        <f>AVERAGE($M$5:M89)</f>
        <v>0.99788235294117644</v>
      </c>
      <c r="V89" s="6"/>
      <c r="W89" s="6"/>
      <c r="X89" s="22"/>
      <c r="Y89" s="103">
        <v>85</v>
      </c>
      <c r="Z89" s="7">
        <v>567</v>
      </c>
      <c r="AA89" s="7">
        <v>35</v>
      </c>
      <c r="AB89" s="7">
        <v>29</v>
      </c>
      <c r="AC89" s="111">
        <v>2810.9098994329152</v>
      </c>
      <c r="AD89" s="7">
        <v>450</v>
      </c>
      <c r="AE89" s="7">
        <v>3</v>
      </c>
      <c r="AF89" s="111">
        <v>224550</v>
      </c>
      <c r="AG89" s="111">
        <v>66497</v>
      </c>
      <c r="AH89" s="111">
        <v>162403</v>
      </c>
      <c r="AI89" s="7" t="str">
        <v>Yes</v>
      </c>
      <c r="AJ89" s="7" t="str">
        <v>Yes</v>
      </c>
      <c r="AK89" s="141">
        <v>1</v>
      </c>
      <c r="AL89" s="6"/>
      <c r="AM89" s="6"/>
      <c r="AN89" s="104">
        <f>AVERAGE(AD$5:AD89)</f>
        <v>449.01176470588234</v>
      </c>
      <c r="AO89" s="104">
        <f>AVERAGE(AE$5:AE89)</f>
        <v>4.0705882352941174</v>
      </c>
      <c r="AP89" s="122">
        <f>AVERAGE(AF$5:AF89)</f>
        <v>224056.8705882353</v>
      </c>
      <c r="AQ89" s="122">
        <f>AVERAGE(AG$5:AG89)</f>
        <v>66932.399999999994</v>
      </c>
      <c r="AR89" s="122">
        <f>AVERAGE(AH$5:AH89)</f>
        <v>161419.76470588235</v>
      </c>
      <c r="AS89" s="121">
        <f>AVERAGE($AK$5:AK89)</f>
        <v>0.99780392156862763</v>
      </c>
      <c r="AT89" s="6"/>
      <c r="AU89" s="6"/>
      <c r="AV89" s="6"/>
      <c r="AW89" s="6"/>
      <c r="AX89" s="6"/>
      <c r="AY89" s="6"/>
      <c r="AZ89" s="6"/>
      <c r="BA89" s="6"/>
      <c r="BB89" s="6"/>
      <c r="BC89" s="6"/>
      <c r="BD89" s="6"/>
      <c r="BE89" s="6"/>
      <c r="BF89" s="6"/>
      <c r="BG89" s="10"/>
      <c r="BH89" s="22"/>
    </row>
    <row r="90" spans="1:60" x14ac:dyDescent="0.25">
      <c r="A90" s="103">
        <v>86</v>
      </c>
      <c r="B90" s="112">
        <v>588</v>
      </c>
      <c r="C90" s="112">
        <v>38</v>
      </c>
      <c r="D90" s="112">
        <v>28</v>
      </c>
      <c r="E90" s="113">
        <v>2645.9771764612783</v>
      </c>
      <c r="F90" s="112">
        <v>450</v>
      </c>
      <c r="G90" s="112">
        <v>4</v>
      </c>
      <c r="H90" s="113">
        <v>224550</v>
      </c>
      <c r="I90" s="113">
        <v>66996</v>
      </c>
      <c r="J90" s="113">
        <v>161754</v>
      </c>
      <c r="K90" s="112" t="str">
        <v>Yes</v>
      </c>
      <c r="L90" s="112" t="str">
        <v>Yes</v>
      </c>
      <c r="M90" s="118">
        <v>1</v>
      </c>
      <c r="N90" s="6"/>
      <c r="O90" s="6"/>
      <c r="P90" s="104">
        <f>AVERAGE(F$5:F90)</f>
        <v>449.05813953488371</v>
      </c>
      <c r="Q90" s="104">
        <f>AVERAGE(G$5:G90)</f>
        <v>4.7441860465116283</v>
      </c>
      <c r="R90" s="122">
        <f>AVERAGE(H$5:H90)</f>
        <v>224080.01162790696</v>
      </c>
      <c r="S90" s="122">
        <f>AVERAGE(I$5:I90)</f>
        <v>67273.162790697679</v>
      </c>
      <c r="T90" s="122">
        <f>AVERAGE(J$5:J90)</f>
        <v>161034.7558139535</v>
      </c>
      <c r="U90" s="121">
        <f>AVERAGE($M$5:M90)</f>
        <v>0.99790697674418594</v>
      </c>
      <c r="V90" s="6"/>
      <c r="W90" s="6"/>
      <c r="X90" s="22"/>
      <c r="Y90" s="103">
        <v>86</v>
      </c>
      <c r="Z90" s="7">
        <v>505</v>
      </c>
      <c r="AA90" s="103">
        <v>31</v>
      </c>
      <c r="AB90" s="103">
        <v>25</v>
      </c>
      <c r="AC90" s="137">
        <v>2025.3468288844608</v>
      </c>
      <c r="AD90" s="103">
        <v>450</v>
      </c>
      <c r="AE90" s="103">
        <v>7</v>
      </c>
      <c r="AF90" s="137">
        <v>224550</v>
      </c>
      <c r="AG90" s="137">
        <v>68493</v>
      </c>
      <c r="AH90" s="137">
        <v>159807</v>
      </c>
      <c r="AI90" s="103" t="str">
        <v>Yes</v>
      </c>
      <c r="AJ90" s="103" t="str">
        <v>Yes</v>
      </c>
      <c r="AK90" s="142">
        <v>1</v>
      </c>
      <c r="AN90" s="104">
        <f>AVERAGE(AD$5:AD90)</f>
        <v>449.02325581395348</v>
      </c>
      <c r="AO90" s="104">
        <f>AVERAGE(AE$5:AE90)</f>
        <v>4.1046511627906979</v>
      </c>
      <c r="AP90" s="122">
        <f>AVERAGE(AF$5:AF90)</f>
        <v>224062.60465116278</v>
      </c>
      <c r="AQ90" s="122">
        <f>AVERAGE(AG$5:AG90)</f>
        <v>66950.546511627908</v>
      </c>
      <c r="AR90" s="122">
        <f>AVERAGE(AH$5:AH90)</f>
        <v>161401.01162790696</v>
      </c>
      <c r="AS90" s="121">
        <f>AVERAGE($AK$5:AK90)</f>
        <v>0.99782945736434125</v>
      </c>
      <c r="BH90" s="22"/>
    </row>
    <row r="91" spans="1:60" x14ac:dyDescent="0.25">
      <c r="A91" s="103">
        <v>87</v>
      </c>
      <c r="B91" s="112">
        <v>546</v>
      </c>
      <c r="C91" s="112">
        <v>47</v>
      </c>
      <c r="D91" s="112">
        <v>24</v>
      </c>
      <c r="E91" s="113">
        <v>4299.9007212161869</v>
      </c>
      <c r="F91" s="112">
        <v>450</v>
      </c>
      <c r="G91" s="112">
        <v>8</v>
      </c>
      <c r="H91" s="113">
        <v>224550</v>
      </c>
      <c r="I91" s="113">
        <v>68992</v>
      </c>
      <c r="J91" s="113">
        <v>159158</v>
      </c>
      <c r="K91" s="112" t="str">
        <v>Yes</v>
      </c>
      <c r="L91" s="112" t="str">
        <v>Yes</v>
      </c>
      <c r="M91" s="118">
        <v>1</v>
      </c>
      <c r="N91" s="6"/>
      <c r="O91" s="6"/>
      <c r="P91" s="104">
        <f>AVERAGE(F$5:F91)</f>
        <v>449.06896551724139</v>
      </c>
      <c r="Q91" s="104">
        <f>AVERAGE(G$5:G91)</f>
        <v>4.7816091954022992</v>
      </c>
      <c r="R91" s="122">
        <f>AVERAGE(H$5:H91)</f>
        <v>224085.41379310345</v>
      </c>
      <c r="S91" s="122">
        <f>AVERAGE(I$5:I91)</f>
        <v>67292.919540229879</v>
      </c>
      <c r="T91" s="122">
        <f>AVERAGE(J$5:J91)</f>
        <v>161013.18390804599</v>
      </c>
      <c r="U91" s="121">
        <f>AVERAGE($M$5:M91)</f>
        <v>0.99793103448275855</v>
      </c>
      <c r="V91" s="6"/>
      <c r="W91" s="6"/>
      <c r="X91" s="22"/>
      <c r="Y91" s="103">
        <v>87</v>
      </c>
      <c r="Z91" s="7">
        <v>494</v>
      </c>
      <c r="AA91" s="7">
        <v>34</v>
      </c>
      <c r="AB91" s="7">
        <v>19</v>
      </c>
      <c r="AC91" s="111">
        <v>3399.6407669875744</v>
      </c>
      <c r="AD91" s="7">
        <v>450</v>
      </c>
      <c r="AE91" s="7">
        <v>13</v>
      </c>
      <c r="AF91" s="111">
        <v>224550</v>
      </c>
      <c r="AG91" s="111">
        <v>71487</v>
      </c>
      <c r="AH91" s="111">
        <v>155913</v>
      </c>
      <c r="AI91" s="7" t="str">
        <v>Yes</v>
      </c>
      <c r="AJ91" s="7" t="str">
        <v>Yes</v>
      </c>
      <c r="AK91" s="141">
        <v>1</v>
      </c>
      <c r="AL91" s="6"/>
      <c r="AM91" s="6"/>
      <c r="AN91" s="104">
        <f>AVERAGE(AD$5:AD91)</f>
        <v>449.0344827586207</v>
      </c>
      <c r="AO91" s="104">
        <f>AVERAGE(AE$5:AE91)</f>
        <v>4.2068965517241379</v>
      </c>
      <c r="AP91" s="122">
        <f>AVERAGE(AF$5:AF91)</f>
        <v>224068.20689655171</v>
      </c>
      <c r="AQ91" s="122">
        <f>AVERAGE(AG$5:AG91)</f>
        <v>67002.68965517242</v>
      </c>
      <c r="AR91" s="122">
        <f>AVERAGE(AH$5:AH91)</f>
        <v>161337.93103448275</v>
      </c>
      <c r="AS91" s="121">
        <f>AVERAGE($AK$5:AK91)</f>
        <v>0.99785440613026832</v>
      </c>
      <c r="AT91" s="6"/>
      <c r="AU91" s="6"/>
      <c r="AV91" s="6"/>
      <c r="AW91" s="6"/>
      <c r="AX91" s="6"/>
      <c r="AY91" s="6"/>
      <c r="AZ91" s="6"/>
      <c r="BA91" s="6"/>
      <c r="BB91" s="6"/>
      <c r="BC91" s="6"/>
      <c r="BD91" s="6"/>
      <c r="BE91" s="6"/>
      <c r="BF91" s="6"/>
      <c r="BG91" s="6"/>
      <c r="BH91" s="22"/>
    </row>
    <row r="92" spans="1:60" x14ac:dyDescent="0.25">
      <c r="A92" s="103">
        <v>88</v>
      </c>
      <c r="B92" s="112">
        <v>541</v>
      </c>
      <c r="C92" s="112">
        <v>48</v>
      </c>
      <c r="D92" s="112">
        <v>24</v>
      </c>
      <c r="E92" s="113">
        <v>3680.308281275697</v>
      </c>
      <c r="F92" s="112">
        <v>450</v>
      </c>
      <c r="G92" s="112">
        <v>8</v>
      </c>
      <c r="H92" s="113">
        <v>224550</v>
      </c>
      <c r="I92" s="113">
        <v>68992</v>
      </c>
      <c r="J92" s="113">
        <v>159158</v>
      </c>
      <c r="K92" s="112" t="str">
        <v>Yes</v>
      </c>
      <c r="L92" s="112" t="str">
        <v>Yes</v>
      </c>
      <c r="M92" s="118">
        <v>1</v>
      </c>
      <c r="N92" s="6"/>
      <c r="O92" s="6"/>
      <c r="P92" s="104">
        <f>AVERAGE(F$5:F92)</f>
        <v>449.07954545454544</v>
      </c>
      <c r="Q92" s="104">
        <f>AVERAGE(G$5:G92)</f>
        <v>4.8181818181818183</v>
      </c>
      <c r="R92" s="122">
        <f>AVERAGE(H$5:H92)</f>
        <v>224090.69318181818</v>
      </c>
      <c r="S92" s="122">
        <f>AVERAGE(I$5:I92)</f>
        <v>67312.227272727279</v>
      </c>
      <c r="T92" s="122">
        <f>AVERAGE(J$5:J92)</f>
        <v>160992.10227272726</v>
      </c>
      <c r="U92" s="121">
        <f>AVERAGE($M$5:M92)</f>
        <v>0.99795454545454543</v>
      </c>
      <c r="V92" s="6"/>
      <c r="W92" s="6"/>
      <c r="X92" s="22"/>
      <c r="Y92" s="103">
        <v>88</v>
      </c>
      <c r="Z92" s="7">
        <v>551</v>
      </c>
      <c r="AA92" s="104">
        <v>40</v>
      </c>
      <c r="AB92" s="104">
        <v>32</v>
      </c>
      <c r="AC92" s="122">
        <v>2371.3546122308799</v>
      </c>
      <c r="AD92" s="104">
        <v>450</v>
      </c>
      <c r="AE92" s="104">
        <v>0</v>
      </c>
      <c r="AF92" s="122">
        <v>224550</v>
      </c>
      <c r="AG92" s="122">
        <v>65000</v>
      </c>
      <c r="AH92" s="122">
        <v>164350</v>
      </c>
      <c r="AI92" s="104" t="str">
        <v>Yes</v>
      </c>
      <c r="AJ92" s="104" t="str">
        <v>No</v>
      </c>
      <c r="AK92" s="143">
        <v>1</v>
      </c>
      <c r="AL92" s="10"/>
      <c r="AM92" s="10"/>
      <c r="AN92" s="104">
        <f>AVERAGE(AD$5:AD92)</f>
        <v>449.04545454545456</v>
      </c>
      <c r="AO92" s="104">
        <f>AVERAGE(AE$5:AE92)</f>
        <v>4.1590909090909092</v>
      </c>
      <c r="AP92" s="122">
        <f>AVERAGE(AF$5:AF92)</f>
        <v>224073.68181818182</v>
      </c>
      <c r="AQ92" s="122">
        <f>AVERAGE(AG$5:AG92)</f>
        <v>66979.931818181823</v>
      </c>
      <c r="AR92" s="122">
        <f>AVERAGE(AH$5:AH92)</f>
        <v>161372.15909090909</v>
      </c>
      <c r="AS92" s="121">
        <f>AVERAGE($AK$5:AK92)</f>
        <v>0.99787878787878803</v>
      </c>
      <c r="AT92" s="10"/>
      <c r="AU92" s="10"/>
      <c r="AV92" s="10"/>
      <c r="AW92" s="10"/>
      <c r="AX92" s="10"/>
      <c r="AY92" s="10"/>
      <c r="AZ92" s="10"/>
      <c r="BA92" s="10"/>
      <c r="BB92" s="10"/>
      <c r="BC92" s="10"/>
      <c r="BD92" s="10"/>
      <c r="BE92" s="10"/>
      <c r="BF92" s="10"/>
      <c r="BG92" s="6"/>
      <c r="BH92" s="22"/>
    </row>
    <row r="93" spans="1:60" x14ac:dyDescent="0.25">
      <c r="A93" s="103">
        <v>89</v>
      </c>
      <c r="B93" s="112">
        <v>575</v>
      </c>
      <c r="C93" s="112">
        <v>26</v>
      </c>
      <c r="D93" s="112">
        <v>28</v>
      </c>
      <c r="E93" s="113">
        <v>4642.9429628707057</v>
      </c>
      <c r="F93" s="112">
        <v>450</v>
      </c>
      <c r="G93" s="112">
        <v>4</v>
      </c>
      <c r="H93" s="113">
        <v>224550</v>
      </c>
      <c r="I93" s="113">
        <v>66996</v>
      </c>
      <c r="J93" s="113">
        <v>161754</v>
      </c>
      <c r="K93" s="112" t="str">
        <v>Yes</v>
      </c>
      <c r="L93" s="112" t="str">
        <v>Yes</v>
      </c>
      <c r="M93" s="118">
        <v>1</v>
      </c>
      <c r="N93" s="6"/>
      <c r="O93" s="6"/>
      <c r="P93" s="104">
        <f>AVERAGE(F$5:F93)</f>
        <v>449.08988764044943</v>
      </c>
      <c r="Q93" s="104">
        <f>AVERAGE(G$5:G93)</f>
        <v>4.808988764044944</v>
      </c>
      <c r="R93" s="122">
        <f>AVERAGE(H$5:H93)</f>
        <v>224095.85393258426</v>
      </c>
      <c r="S93" s="122">
        <f>AVERAGE(I$5:I93)</f>
        <v>67308.674157303365</v>
      </c>
      <c r="T93" s="122">
        <f>AVERAGE(J$5:J93)</f>
        <v>161000.66292134832</v>
      </c>
      <c r="U93" s="121">
        <f>AVERAGE($M$5:M93)</f>
        <v>0.9979775280898876</v>
      </c>
      <c r="V93" s="6"/>
      <c r="W93" s="6"/>
      <c r="X93" s="22"/>
      <c r="Y93" s="103">
        <v>89</v>
      </c>
      <c r="Z93" s="7">
        <v>548</v>
      </c>
      <c r="AA93" s="7">
        <v>45</v>
      </c>
      <c r="AB93" s="7">
        <v>22</v>
      </c>
      <c r="AC93" s="111">
        <v>2088.2684127926223</v>
      </c>
      <c r="AD93" s="7">
        <v>450</v>
      </c>
      <c r="AE93" s="7">
        <v>10</v>
      </c>
      <c r="AF93" s="111">
        <v>224550</v>
      </c>
      <c r="AG93" s="111">
        <v>69990</v>
      </c>
      <c r="AH93" s="111">
        <v>157860</v>
      </c>
      <c r="AI93" s="7" t="str">
        <v>Yes</v>
      </c>
      <c r="AJ93" s="7" t="str">
        <v>Yes</v>
      </c>
      <c r="AK93" s="141">
        <v>1</v>
      </c>
      <c r="AL93" s="6"/>
      <c r="AM93" s="6"/>
      <c r="AN93" s="104">
        <f>AVERAGE(AD$5:AD93)</f>
        <v>449.0561797752809</v>
      </c>
      <c r="AO93" s="104">
        <f>AVERAGE(AE$5:AE93)</f>
        <v>4.2247191011235952</v>
      </c>
      <c r="AP93" s="122">
        <f>AVERAGE(AF$5:AF93)</f>
        <v>224079.03370786516</v>
      </c>
      <c r="AQ93" s="122">
        <f>AVERAGE(AG$5:AG93)</f>
        <v>67013.752808988764</v>
      </c>
      <c r="AR93" s="122">
        <f>AVERAGE(AH$5:AH93)</f>
        <v>161332.69662921349</v>
      </c>
      <c r="AS93" s="121">
        <f>AVERAGE($AK$5:AK93)</f>
        <v>0.99790262172284661</v>
      </c>
      <c r="AT93" s="6"/>
      <c r="AU93" s="6"/>
      <c r="AV93" s="6"/>
      <c r="AW93" s="6"/>
      <c r="AX93" s="6"/>
      <c r="AY93" s="6"/>
      <c r="AZ93" s="6"/>
      <c r="BA93" s="6"/>
      <c r="BB93" s="6"/>
      <c r="BC93" s="6"/>
      <c r="BD93" s="6"/>
      <c r="BE93" s="6"/>
      <c r="BF93" s="6"/>
      <c r="BG93" s="10"/>
      <c r="BH93" s="22"/>
    </row>
    <row r="94" spans="1:60" x14ac:dyDescent="0.25">
      <c r="A94" s="103">
        <v>90</v>
      </c>
      <c r="B94" s="112">
        <v>515</v>
      </c>
      <c r="C94" s="112">
        <v>45</v>
      </c>
      <c r="D94" s="112">
        <v>26</v>
      </c>
      <c r="E94" s="113">
        <v>3066.4432225042624</v>
      </c>
      <c r="F94" s="112">
        <v>450</v>
      </c>
      <c r="G94" s="112">
        <v>6</v>
      </c>
      <c r="H94" s="113">
        <v>224550</v>
      </c>
      <c r="I94" s="113">
        <v>67994</v>
      </c>
      <c r="J94" s="113">
        <v>160456</v>
      </c>
      <c r="K94" s="112" t="str">
        <v>Yes</v>
      </c>
      <c r="L94" s="112" t="str">
        <v>Yes</v>
      </c>
      <c r="M94" s="118">
        <v>1</v>
      </c>
      <c r="N94" s="6"/>
      <c r="O94" s="6"/>
      <c r="P94" s="104">
        <f>AVERAGE(F$5:F94)</f>
        <v>449.1</v>
      </c>
      <c r="Q94" s="104">
        <f>AVERAGE(G$5:G94)</f>
        <v>4.822222222222222</v>
      </c>
      <c r="R94" s="122">
        <f>AVERAGE(H$5:H94)</f>
        <v>224100.9</v>
      </c>
      <c r="S94" s="122">
        <f>AVERAGE(I$5:I94)</f>
        <v>67316.288888888885</v>
      </c>
      <c r="T94" s="122">
        <f>AVERAGE(J$5:J94)</f>
        <v>160994.61111111112</v>
      </c>
      <c r="U94" s="121">
        <f>AVERAGE($M$5:M94)</f>
        <v>0.99799999999999989</v>
      </c>
      <c r="V94" s="6"/>
      <c r="W94" s="6"/>
      <c r="X94" s="22"/>
      <c r="Y94" s="103">
        <v>90</v>
      </c>
      <c r="Z94" s="7">
        <v>609</v>
      </c>
      <c r="AA94" s="103">
        <v>36</v>
      </c>
      <c r="AB94" s="103">
        <v>33</v>
      </c>
      <c r="AC94" s="137">
        <v>3726.7845836920224</v>
      </c>
      <c r="AD94" s="103">
        <v>449</v>
      </c>
      <c r="AE94" s="103">
        <v>0</v>
      </c>
      <c r="AF94" s="137">
        <v>224051</v>
      </c>
      <c r="AG94" s="137">
        <v>64900</v>
      </c>
      <c r="AH94" s="137">
        <v>164101</v>
      </c>
      <c r="AI94" s="103" t="str">
        <v>No</v>
      </c>
      <c r="AJ94" s="103" t="str">
        <v>No</v>
      </c>
      <c r="AK94" s="142">
        <v>0.99777777777777776</v>
      </c>
      <c r="AN94" s="104">
        <f>AVERAGE(AD$5:AD94)</f>
        <v>449.05555555555554</v>
      </c>
      <c r="AO94" s="104">
        <f>AVERAGE(AE$5:AE94)</f>
        <v>4.177777777777778</v>
      </c>
      <c r="AP94" s="122">
        <f>AVERAGE(AF$5:AF94)</f>
        <v>224078.72222222222</v>
      </c>
      <c r="AQ94" s="122">
        <f>AVERAGE(AG$5:AG94)</f>
        <v>66990.266666666663</v>
      </c>
      <c r="AR94" s="122">
        <f>AVERAGE(AH$5:AH94)</f>
        <v>161363.45555555556</v>
      </c>
      <c r="AS94" s="121">
        <f>AVERAGE($AK$5:AK94)</f>
        <v>0.99790123456790147</v>
      </c>
      <c r="BH94" s="22"/>
    </row>
    <row r="95" spans="1:60" x14ac:dyDescent="0.25">
      <c r="A95" s="103">
        <v>91</v>
      </c>
      <c r="B95" s="112">
        <v>544</v>
      </c>
      <c r="C95" s="112">
        <v>24</v>
      </c>
      <c r="D95" s="112">
        <v>30</v>
      </c>
      <c r="E95" s="113">
        <v>4134.0274543061314</v>
      </c>
      <c r="F95" s="112">
        <v>450</v>
      </c>
      <c r="G95" s="112">
        <v>2</v>
      </c>
      <c r="H95" s="113">
        <v>224550</v>
      </c>
      <c r="I95" s="113">
        <v>65998</v>
      </c>
      <c r="J95" s="113">
        <v>163052</v>
      </c>
      <c r="K95" s="112" t="str">
        <v>Yes</v>
      </c>
      <c r="L95" s="112" t="str">
        <v>Yes</v>
      </c>
      <c r="M95" s="118">
        <v>1</v>
      </c>
      <c r="N95" s="6"/>
      <c r="O95" s="6"/>
      <c r="P95" s="104">
        <f>AVERAGE(F$5:F95)</f>
        <v>449.1098901098901</v>
      </c>
      <c r="Q95" s="104">
        <f>AVERAGE(G$5:G95)</f>
        <v>4.7912087912087911</v>
      </c>
      <c r="R95" s="122">
        <f>AVERAGE(H$5:H95)</f>
        <v>224105.83516483515</v>
      </c>
      <c r="S95" s="122">
        <f>AVERAGE(I$5:I95)</f>
        <v>67301.802197802201</v>
      </c>
      <c r="T95" s="122">
        <f>AVERAGE(J$5:J95)</f>
        <v>161017.21978021978</v>
      </c>
      <c r="U95" s="121">
        <f>AVERAGE($M$5:M95)</f>
        <v>0.9980219780219779</v>
      </c>
      <c r="V95" s="6"/>
      <c r="W95" s="6"/>
      <c r="X95" s="22"/>
      <c r="Y95" s="103">
        <v>91</v>
      </c>
      <c r="Z95" s="7">
        <v>530</v>
      </c>
      <c r="AA95" s="7">
        <v>34</v>
      </c>
      <c r="AB95" s="7">
        <v>24</v>
      </c>
      <c r="AC95" s="111">
        <v>4327.2734929675589</v>
      </c>
      <c r="AD95" s="7">
        <v>450</v>
      </c>
      <c r="AE95" s="7">
        <v>8</v>
      </c>
      <c r="AF95" s="111">
        <v>224550</v>
      </c>
      <c r="AG95" s="111">
        <v>68992</v>
      </c>
      <c r="AH95" s="111">
        <v>159158</v>
      </c>
      <c r="AI95" s="7" t="str">
        <v>Yes</v>
      </c>
      <c r="AJ95" s="7" t="str">
        <v>Yes</v>
      </c>
      <c r="AK95" s="141">
        <v>1</v>
      </c>
      <c r="AL95" s="6"/>
      <c r="AM95" s="6"/>
      <c r="AN95" s="104">
        <f>AVERAGE(AD$5:AD95)</f>
        <v>449.06593406593407</v>
      </c>
      <c r="AO95" s="104">
        <f>AVERAGE(AE$5:AE95)</f>
        <v>4.2197802197802199</v>
      </c>
      <c r="AP95" s="122">
        <f>AVERAGE(AF$5:AF95)</f>
        <v>224083.90109890109</v>
      </c>
      <c r="AQ95" s="122">
        <f>AVERAGE(AG$5:AG95)</f>
        <v>67012.263736263732</v>
      </c>
      <c r="AR95" s="122">
        <f>AVERAGE(AH$5:AH95)</f>
        <v>161339.21978021978</v>
      </c>
      <c r="AS95" s="121">
        <f>AVERAGE($AK$5:AK95)</f>
        <v>0.99792429792429815</v>
      </c>
      <c r="AT95" s="6"/>
      <c r="AU95" s="6"/>
      <c r="AV95" s="6"/>
      <c r="AW95" s="6"/>
      <c r="AX95" s="6"/>
      <c r="AY95" s="6"/>
      <c r="AZ95" s="6"/>
      <c r="BA95" s="6"/>
      <c r="BB95" s="6"/>
      <c r="BC95" s="6"/>
      <c r="BD95" s="6"/>
      <c r="BE95" s="6"/>
      <c r="BF95" s="6"/>
      <c r="BG95" s="6"/>
      <c r="BH95" s="22"/>
    </row>
    <row r="96" spans="1:60" x14ac:dyDescent="0.25">
      <c r="A96" s="103">
        <v>92</v>
      </c>
      <c r="B96" s="112">
        <v>497</v>
      </c>
      <c r="C96" s="112">
        <v>50</v>
      </c>
      <c r="D96" s="112">
        <v>22</v>
      </c>
      <c r="E96" s="113">
        <v>4080.261117375223</v>
      </c>
      <c r="F96" s="112">
        <v>450</v>
      </c>
      <c r="G96" s="112">
        <v>10</v>
      </c>
      <c r="H96" s="113">
        <v>224550</v>
      </c>
      <c r="I96" s="113">
        <v>69990</v>
      </c>
      <c r="J96" s="113">
        <v>157860</v>
      </c>
      <c r="K96" s="112" t="str">
        <v>Yes</v>
      </c>
      <c r="L96" s="112" t="str">
        <v>Yes</v>
      </c>
      <c r="M96" s="118">
        <v>1</v>
      </c>
      <c r="N96" s="6"/>
      <c r="O96" s="6"/>
      <c r="P96" s="104">
        <f>AVERAGE(F$5:F96)</f>
        <v>449.11956521739131</v>
      </c>
      <c r="Q96" s="104">
        <f>AVERAGE(G$5:G96)</f>
        <v>4.8478260869565215</v>
      </c>
      <c r="R96" s="122">
        <f>AVERAGE(H$5:H96)</f>
        <v>224110.66304347827</v>
      </c>
      <c r="S96" s="122">
        <f>AVERAGE(I$5:I96)</f>
        <v>67331.021739130432</v>
      </c>
      <c r="T96" s="122">
        <f>AVERAGE(J$5:J96)</f>
        <v>160982.90217391305</v>
      </c>
      <c r="U96" s="121">
        <f>AVERAGE($M$5:M96)</f>
        <v>0.99804347826086948</v>
      </c>
      <c r="V96" s="6"/>
      <c r="W96" s="6"/>
      <c r="X96" s="22"/>
      <c r="Y96" s="103">
        <v>92</v>
      </c>
      <c r="Z96" s="7">
        <v>584</v>
      </c>
      <c r="AA96" s="104">
        <v>27</v>
      </c>
      <c r="AB96" s="104">
        <v>32</v>
      </c>
      <c r="AC96" s="122">
        <v>4138.7584429580838</v>
      </c>
      <c r="AD96" s="104">
        <v>450</v>
      </c>
      <c r="AE96" s="104">
        <v>0</v>
      </c>
      <c r="AF96" s="122">
        <v>224550</v>
      </c>
      <c r="AG96" s="122">
        <v>65000</v>
      </c>
      <c r="AH96" s="122">
        <v>164350</v>
      </c>
      <c r="AI96" s="104" t="str">
        <v>Yes</v>
      </c>
      <c r="AJ96" s="104" t="str">
        <v>No</v>
      </c>
      <c r="AK96" s="143">
        <v>1</v>
      </c>
      <c r="AL96" s="10"/>
      <c r="AM96" s="10"/>
      <c r="AN96" s="104">
        <f>AVERAGE(AD$5:AD96)</f>
        <v>449.07608695652175</v>
      </c>
      <c r="AO96" s="104">
        <f>AVERAGE(AE$5:AE96)</f>
        <v>4.1739130434782608</v>
      </c>
      <c r="AP96" s="122">
        <f>AVERAGE(AF$5:AF96)</f>
        <v>224088.96739130435</v>
      </c>
      <c r="AQ96" s="122">
        <f>AVERAGE(AG$5:AG96)</f>
        <v>66990.391304347824</v>
      </c>
      <c r="AR96" s="122">
        <f>AVERAGE(AH$5:AH96)</f>
        <v>161371.94565217392</v>
      </c>
      <c r="AS96" s="121">
        <f>AVERAGE($AK$5:AK96)</f>
        <v>0.99794685990338183</v>
      </c>
      <c r="AT96" s="10"/>
      <c r="AU96" s="10"/>
      <c r="AV96" s="10"/>
      <c r="AW96" s="10"/>
      <c r="AX96" s="10"/>
      <c r="AY96" s="10"/>
      <c r="AZ96" s="10"/>
      <c r="BA96" s="10"/>
      <c r="BB96" s="10"/>
      <c r="BC96" s="10"/>
      <c r="BD96" s="10"/>
      <c r="BE96" s="10"/>
      <c r="BF96" s="10"/>
      <c r="BG96" s="6"/>
      <c r="BH96" s="22"/>
    </row>
    <row r="97" spans="1:60" x14ac:dyDescent="0.25">
      <c r="A97" s="103">
        <v>93</v>
      </c>
      <c r="B97" s="112">
        <v>487</v>
      </c>
      <c r="C97" s="112">
        <v>45</v>
      </c>
      <c r="D97" s="112">
        <v>24</v>
      </c>
      <c r="E97" s="113">
        <v>2023.9164143593005</v>
      </c>
      <c r="F97" s="112">
        <v>450</v>
      </c>
      <c r="G97" s="112">
        <v>8</v>
      </c>
      <c r="H97" s="113">
        <v>224550</v>
      </c>
      <c r="I97" s="113">
        <v>68992</v>
      </c>
      <c r="J97" s="113">
        <v>159158</v>
      </c>
      <c r="K97" s="112" t="str">
        <v>Yes</v>
      </c>
      <c r="L97" s="112" t="str">
        <v>Yes</v>
      </c>
      <c r="M97" s="118">
        <v>1</v>
      </c>
      <c r="N97" s="6"/>
      <c r="O97" s="6"/>
      <c r="P97" s="104">
        <f>AVERAGE(F$5:F97)</f>
        <v>449.12903225806451</v>
      </c>
      <c r="Q97" s="104">
        <f>AVERAGE(G$5:G97)</f>
        <v>4.881720430107527</v>
      </c>
      <c r="R97" s="122">
        <f>AVERAGE(H$5:H97)</f>
        <v>224115.38709677418</v>
      </c>
      <c r="S97" s="122">
        <f>AVERAGE(I$5:I97)</f>
        <v>67348.881720430101</v>
      </c>
      <c r="T97" s="122">
        <f>AVERAGE(J$5:J97)</f>
        <v>160963.27956989247</v>
      </c>
      <c r="U97" s="121">
        <f>AVERAGE($M$5:M97)</f>
        <v>0.99806451612903213</v>
      </c>
      <c r="V97" s="6"/>
      <c r="W97" s="6"/>
      <c r="X97" s="22"/>
      <c r="Y97" s="103">
        <v>93</v>
      </c>
      <c r="Z97" s="7">
        <v>592</v>
      </c>
      <c r="AA97" s="7">
        <v>39</v>
      </c>
      <c r="AB97" s="7">
        <v>26</v>
      </c>
      <c r="AC97" s="111">
        <v>2996.3997120301719</v>
      </c>
      <c r="AD97" s="7">
        <v>450</v>
      </c>
      <c r="AE97" s="7">
        <v>6</v>
      </c>
      <c r="AF97" s="111">
        <v>224550</v>
      </c>
      <c r="AG97" s="111">
        <v>67994</v>
      </c>
      <c r="AH97" s="111">
        <v>160456</v>
      </c>
      <c r="AI97" s="7" t="str">
        <v>Yes</v>
      </c>
      <c r="AJ97" s="7" t="str">
        <v>Yes</v>
      </c>
      <c r="AK97" s="141">
        <v>1</v>
      </c>
      <c r="AL97" s="6"/>
      <c r="AM97" s="6"/>
      <c r="AN97" s="104">
        <f>AVERAGE(AD$5:AD97)</f>
        <v>449.08602150537632</v>
      </c>
      <c r="AO97" s="104">
        <f>AVERAGE(AE$5:AE97)</f>
        <v>4.193548387096774</v>
      </c>
      <c r="AP97" s="122">
        <f>AVERAGE(AF$5:AF97)</f>
        <v>224093.92473118281</v>
      </c>
      <c r="AQ97" s="122">
        <f>AVERAGE(AG$5:AG97)</f>
        <v>67001.182795698929</v>
      </c>
      <c r="AR97" s="122">
        <f>AVERAGE(AH$5:AH97)</f>
        <v>161362.09677419355</v>
      </c>
      <c r="AS97" s="121">
        <f>AVERAGE($AK$5:AK97)</f>
        <v>0.9979689366786143</v>
      </c>
      <c r="AT97" s="6"/>
      <c r="AU97" s="6"/>
      <c r="AV97" s="6"/>
      <c r="AW97" s="6"/>
      <c r="AX97" s="6"/>
      <c r="AY97" s="6"/>
      <c r="AZ97" s="6"/>
      <c r="BA97" s="6"/>
      <c r="BB97" s="6"/>
      <c r="BC97" s="6"/>
      <c r="BD97" s="6"/>
      <c r="BE97" s="6"/>
      <c r="BF97" s="6"/>
      <c r="BG97" s="10"/>
      <c r="BH97" s="22"/>
    </row>
    <row r="98" spans="1:60" x14ac:dyDescent="0.25">
      <c r="A98" s="103">
        <v>94</v>
      </c>
      <c r="B98" s="112">
        <v>642</v>
      </c>
      <c r="C98" s="112">
        <v>46</v>
      </c>
      <c r="D98" s="112">
        <v>31</v>
      </c>
      <c r="E98" s="113">
        <v>4948.3539363900591</v>
      </c>
      <c r="F98" s="112">
        <v>450</v>
      </c>
      <c r="G98" s="112">
        <v>1</v>
      </c>
      <c r="H98" s="113">
        <v>224550</v>
      </c>
      <c r="I98" s="113">
        <v>65499</v>
      </c>
      <c r="J98" s="113">
        <v>163701</v>
      </c>
      <c r="K98" s="112" t="str">
        <v>Yes</v>
      </c>
      <c r="L98" s="112" t="str">
        <v>Yes</v>
      </c>
      <c r="M98" s="118">
        <v>1</v>
      </c>
      <c r="N98" s="6"/>
      <c r="O98" s="6"/>
      <c r="P98" s="104">
        <f>AVERAGE(F$5:F98)</f>
        <v>449.13829787234044</v>
      </c>
      <c r="Q98" s="104">
        <f>AVERAGE(G$5:G98)</f>
        <v>4.8404255319148932</v>
      </c>
      <c r="R98" s="122">
        <f>AVERAGE(H$5:H98)</f>
        <v>224120.01063829788</v>
      </c>
      <c r="S98" s="122">
        <f>AVERAGE(I$5:I98)</f>
        <v>67329.202127659577</v>
      </c>
      <c r="T98" s="122">
        <f>AVERAGE(J$5:J98)</f>
        <v>160992.40425531915</v>
      </c>
      <c r="U98" s="121">
        <f>AVERAGE($M$5:M98)</f>
        <v>0.99808510638297865</v>
      </c>
      <c r="V98" s="6"/>
      <c r="W98" s="6"/>
      <c r="X98" s="22"/>
      <c r="Y98" s="103">
        <v>94</v>
      </c>
      <c r="Z98" s="7">
        <v>547</v>
      </c>
      <c r="AA98" s="103">
        <v>40</v>
      </c>
      <c r="AB98" s="103">
        <v>31</v>
      </c>
      <c r="AC98" s="137">
        <v>4437.217814843576</v>
      </c>
      <c r="AD98" s="103">
        <v>450</v>
      </c>
      <c r="AE98" s="103">
        <v>1</v>
      </c>
      <c r="AF98" s="137">
        <v>224550</v>
      </c>
      <c r="AG98" s="137">
        <v>65499</v>
      </c>
      <c r="AH98" s="137">
        <v>163701</v>
      </c>
      <c r="AI98" s="103" t="str">
        <v>Yes</v>
      </c>
      <c r="AJ98" s="103" t="str">
        <v>Yes</v>
      </c>
      <c r="AK98" s="142">
        <v>1</v>
      </c>
      <c r="AN98" s="104">
        <f>AVERAGE(AD$5:AD98)</f>
        <v>449.09574468085106</v>
      </c>
      <c r="AO98" s="104">
        <f>AVERAGE(AE$5:AE98)</f>
        <v>4.1595744680851068</v>
      </c>
      <c r="AP98" s="122">
        <f>AVERAGE(AF$5:AF98)</f>
        <v>224098.77659574468</v>
      </c>
      <c r="AQ98" s="122">
        <f>AVERAGE(AG$5:AG98)</f>
        <v>66985.202127659577</v>
      </c>
      <c r="AR98" s="122">
        <f>AVERAGE(AH$5:AH98)</f>
        <v>161386.97872340426</v>
      </c>
      <c r="AS98" s="121">
        <f>AVERAGE($AK$5:AK98)</f>
        <v>0.99799054373522478</v>
      </c>
      <c r="BH98" s="22"/>
    </row>
    <row r="99" spans="1:60" x14ac:dyDescent="0.25">
      <c r="A99" s="103">
        <v>95</v>
      </c>
      <c r="B99" s="112">
        <v>529</v>
      </c>
      <c r="C99" s="112">
        <v>44</v>
      </c>
      <c r="D99" s="112">
        <v>27</v>
      </c>
      <c r="E99" s="113">
        <v>2207.5263083627656</v>
      </c>
      <c r="F99" s="112">
        <v>450</v>
      </c>
      <c r="G99" s="112">
        <v>5</v>
      </c>
      <c r="H99" s="113">
        <v>224550</v>
      </c>
      <c r="I99" s="113">
        <v>67495</v>
      </c>
      <c r="J99" s="113">
        <v>161105</v>
      </c>
      <c r="K99" s="112" t="str">
        <v>Yes</v>
      </c>
      <c r="L99" s="112" t="str">
        <v>Yes</v>
      </c>
      <c r="M99" s="118">
        <v>1</v>
      </c>
      <c r="N99" s="6"/>
      <c r="O99" s="6"/>
      <c r="P99" s="104">
        <f>AVERAGE(F$5:F99)</f>
        <v>449.14736842105265</v>
      </c>
      <c r="Q99" s="104">
        <f>AVERAGE(G$5:G99)</f>
        <v>4.8421052631578947</v>
      </c>
      <c r="R99" s="122">
        <f>AVERAGE(H$5:H99)</f>
        <v>224124.53684210527</v>
      </c>
      <c r="S99" s="122">
        <f>AVERAGE(I$5:I99)</f>
        <v>67330.947368421053</v>
      </c>
      <c r="T99" s="122">
        <f>AVERAGE(J$5:J99)</f>
        <v>160993.5894736842</v>
      </c>
      <c r="U99" s="121">
        <f>AVERAGE($M$5:M99)</f>
        <v>0.99810526315789472</v>
      </c>
      <c r="V99" s="6"/>
      <c r="W99" s="6"/>
      <c r="X99" s="22"/>
      <c r="Y99" s="103">
        <v>95</v>
      </c>
      <c r="Z99" s="7">
        <v>572</v>
      </c>
      <c r="AA99" s="7">
        <v>45</v>
      </c>
      <c r="AB99" s="7">
        <v>39</v>
      </c>
      <c r="AC99" s="111">
        <v>4718.995418158649</v>
      </c>
      <c r="AD99" s="7">
        <v>443</v>
      </c>
      <c r="AE99" s="7">
        <v>0</v>
      </c>
      <c r="AF99" s="111">
        <v>221057</v>
      </c>
      <c r="AG99" s="111">
        <v>64300</v>
      </c>
      <c r="AH99" s="111">
        <v>162607</v>
      </c>
      <c r="AI99" s="7" t="str">
        <v>No</v>
      </c>
      <c r="AJ99" s="7" t="str">
        <v>No</v>
      </c>
      <c r="AK99" s="141">
        <v>0.98444444444444446</v>
      </c>
      <c r="AL99" s="6"/>
      <c r="AM99" s="6"/>
      <c r="AN99" s="104">
        <f>AVERAGE(AD$5:AD99)</f>
        <v>449.03157894736842</v>
      </c>
      <c r="AO99" s="104">
        <f>AVERAGE(AE$5:AE99)</f>
        <v>4.1157894736842104</v>
      </c>
      <c r="AP99" s="122">
        <f>AVERAGE(AF$5:AF99)</f>
        <v>224066.75789473683</v>
      </c>
      <c r="AQ99" s="122">
        <f>AVERAGE(AG$5:AG99)</f>
        <v>66956.936842105264</v>
      </c>
      <c r="AR99" s="122">
        <f>AVERAGE(AH$5:AH99)</f>
        <v>161399.82105263157</v>
      </c>
      <c r="AS99" s="121">
        <f>AVERAGE($AK$5:AK99)</f>
        <v>0.99784795321637454</v>
      </c>
      <c r="AT99" s="6"/>
      <c r="AU99" s="6"/>
      <c r="AV99" s="6"/>
      <c r="AW99" s="6"/>
      <c r="AX99" s="6"/>
      <c r="AY99" s="6"/>
      <c r="AZ99" s="6"/>
      <c r="BA99" s="6"/>
      <c r="BB99" s="6"/>
      <c r="BC99" s="6"/>
      <c r="BD99" s="6"/>
      <c r="BE99" s="6"/>
      <c r="BF99" s="6"/>
      <c r="BG99" s="6"/>
      <c r="BH99" s="22"/>
    </row>
    <row r="100" spans="1:60" x14ac:dyDescent="0.25">
      <c r="A100" s="103">
        <v>96</v>
      </c>
      <c r="B100" s="112">
        <v>522</v>
      </c>
      <c r="C100" s="112">
        <v>37</v>
      </c>
      <c r="D100" s="112">
        <v>25</v>
      </c>
      <c r="E100" s="113">
        <v>3660.6741627769625</v>
      </c>
      <c r="F100" s="112">
        <v>450</v>
      </c>
      <c r="G100" s="112">
        <v>7</v>
      </c>
      <c r="H100" s="113">
        <v>224550</v>
      </c>
      <c r="I100" s="113">
        <v>68493</v>
      </c>
      <c r="J100" s="113">
        <v>159807</v>
      </c>
      <c r="K100" s="112" t="str">
        <v>Yes</v>
      </c>
      <c r="L100" s="112" t="str">
        <v>Yes</v>
      </c>
      <c r="M100" s="118">
        <v>1</v>
      </c>
      <c r="N100" s="6"/>
      <c r="O100" s="6"/>
      <c r="P100" s="104">
        <f>AVERAGE(F$5:F100)</f>
        <v>449.15625</v>
      </c>
      <c r="Q100" s="104">
        <f>AVERAGE(G$5:G100)</f>
        <v>4.864583333333333</v>
      </c>
      <c r="R100" s="122">
        <f>AVERAGE(H$5:H100)</f>
        <v>224128.96875</v>
      </c>
      <c r="S100" s="122">
        <f>AVERAGE(I$5:I100)</f>
        <v>67343.052083333328</v>
      </c>
      <c r="T100" s="122">
        <f>AVERAGE(J$5:J100)</f>
        <v>160981.22916666666</v>
      </c>
      <c r="U100" s="121">
        <f>AVERAGE($M$5:M100)</f>
        <v>0.99812499999999993</v>
      </c>
      <c r="V100" s="6"/>
      <c r="W100" s="6"/>
      <c r="X100" s="22"/>
      <c r="Y100" s="103">
        <v>96</v>
      </c>
      <c r="Z100" s="7">
        <v>570</v>
      </c>
      <c r="AA100" s="104">
        <v>46</v>
      </c>
      <c r="AB100" s="104">
        <v>29</v>
      </c>
      <c r="AC100" s="122">
        <v>4111.5847875199079</v>
      </c>
      <c r="AD100" s="104">
        <v>450</v>
      </c>
      <c r="AE100" s="104">
        <v>3</v>
      </c>
      <c r="AF100" s="122">
        <v>224550</v>
      </c>
      <c r="AG100" s="122">
        <v>66497</v>
      </c>
      <c r="AH100" s="122">
        <v>162403</v>
      </c>
      <c r="AI100" s="104" t="str">
        <v>Yes</v>
      </c>
      <c r="AJ100" s="104" t="str">
        <v>Yes</v>
      </c>
      <c r="AK100" s="143">
        <v>1</v>
      </c>
      <c r="AL100" s="10"/>
      <c r="AM100" s="10"/>
      <c r="AN100" s="104">
        <f>AVERAGE(AD$5:AD100)</f>
        <v>449.04166666666669</v>
      </c>
      <c r="AO100" s="104">
        <f>AVERAGE(AE$5:AE100)</f>
        <v>4.104166666666667</v>
      </c>
      <c r="AP100" s="122">
        <f>AVERAGE(AF$5:AF100)</f>
        <v>224071.79166666666</v>
      </c>
      <c r="AQ100" s="122">
        <f>AVERAGE(AG$5:AG100)</f>
        <v>66952.145833333328</v>
      </c>
      <c r="AR100" s="122">
        <f>AVERAGE(AH$5:AH100)</f>
        <v>161410.27083333334</v>
      </c>
      <c r="AS100" s="121">
        <f>AVERAGE($AK$5:AK100)</f>
        <v>0.99787037037037063</v>
      </c>
      <c r="AT100" s="10"/>
      <c r="AU100" s="10"/>
      <c r="AV100" s="10"/>
      <c r="AW100" s="10"/>
      <c r="AX100" s="10"/>
      <c r="AY100" s="10"/>
      <c r="AZ100" s="10"/>
      <c r="BA100" s="10"/>
      <c r="BB100" s="10"/>
      <c r="BC100" s="10"/>
      <c r="BD100" s="10"/>
      <c r="BE100" s="10"/>
      <c r="BF100" s="10"/>
      <c r="BG100" s="6"/>
      <c r="BH100" s="22"/>
    </row>
    <row r="101" spans="1:60" x14ac:dyDescent="0.25">
      <c r="A101" s="103">
        <v>97</v>
      </c>
      <c r="B101" s="112">
        <v>558</v>
      </c>
      <c r="C101" s="112">
        <v>35</v>
      </c>
      <c r="D101" s="112">
        <v>26</v>
      </c>
      <c r="E101" s="113">
        <v>3529.5466078055601</v>
      </c>
      <c r="F101" s="112">
        <v>450</v>
      </c>
      <c r="G101" s="112">
        <v>6</v>
      </c>
      <c r="H101" s="113">
        <v>224550</v>
      </c>
      <c r="I101" s="113">
        <v>67994</v>
      </c>
      <c r="J101" s="113">
        <v>160456</v>
      </c>
      <c r="K101" s="112" t="str">
        <v>Yes</v>
      </c>
      <c r="L101" s="112" t="str">
        <v>Yes</v>
      </c>
      <c r="M101" s="118">
        <v>1</v>
      </c>
      <c r="N101" s="6"/>
      <c r="O101" s="6"/>
      <c r="P101" s="104">
        <f>AVERAGE(F$5:F101)</f>
        <v>449.16494845360825</v>
      </c>
      <c r="Q101" s="104">
        <f>AVERAGE(G$5:G101)</f>
        <v>4.8762886597938149</v>
      </c>
      <c r="R101" s="122">
        <f>AVERAGE(H$5:H101)</f>
        <v>224133.30927835053</v>
      </c>
      <c r="S101" s="122">
        <f>AVERAGE(I$5:I101)</f>
        <v>67349.762886597935</v>
      </c>
      <c r="T101" s="122">
        <f>AVERAGE(J$5:J101)</f>
        <v>160975.81443298969</v>
      </c>
      <c r="U101" s="121">
        <f>AVERAGE($M$5:M101)</f>
        <v>0.99814432989690716</v>
      </c>
      <c r="V101" s="6"/>
      <c r="W101" s="6"/>
      <c r="X101" s="22"/>
      <c r="Y101" s="103">
        <v>97</v>
      </c>
      <c r="Z101" s="7">
        <v>604</v>
      </c>
      <c r="AA101" s="7">
        <v>36</v>
      </c>
      <c r="AB101" s="7">
        <v>26</v>
      </c>
      <c r="AC101" s="111">
        <v>3002.129745309011</v>
      </c>
      <c r="AD101" s="7">
        <v>450</v>
      </c>
      <c r="AE101" s="7">
        <v>6</v>
      </c>
      <c r="AF101" s="111">
        <v>224550</v>
      </c>
      <c r="AG101" s="111">
        <v>67994</v>
      </c>
      <c r="AH101" s="111">
        <v>160456</v>
      </c>
      <c r="AI101" s="7" t="str">
        <v>Yes</v>
      </c>
      <c r="AJ101" s="7" t="str">
        <v>Yes</v>
      </c>
      <c r="AK101" s="141">
        <v>1</v>
      </c>
      <c r="AL101" s="6"/>
      <c r="AM101" s="6"/>
      <c r="AN101" s="104">
        <f>AVERAGE(AD$5:AD101)</f>
        <v>449.05154639175259</v>
      </c>
      <c r="AO101" s="104">
        <f>AVERAGE(AE$5:AE101)</f>
        <v>4.1237113402061851</v>
      </c>
      <c r="AP101" s="122">
        <f>AVERAGE(AF$5:AF101)</f>
        <v>224076.72164948453</v>
      </c>
      <c r="AQ101" s="122">
        <f>AVERAGE(AG$5:AG101)</f>
        <v>66962.886597938137</v>
      </c>
      <c r="AR101" s="122">
        <f>AVERAGE(AH$5:AH101)</f>
        <v>161400.43298969071</v>
      </c>
      <c r="AS101" s="121">
        <f>AVERAGE($AK$5:AK101)</f>
        <v>0.99789232531500593</v>
      </c>
      <c r="AT101" s="6"/>
      <c r="AU101" s="6"/>
      <c r="AV101" s="6"/>
      <c r="AW101" s="6"/>
      <c r="AX101" s="6"/>
      <c r="AY101" s="6"/>
      <c r="AZ101" s="6"/>
      <c r="BA101" s="6"/>
      <c r="BB101" s="6"/>
      <c r="BC101" s="6"/>
      <c r="BD101" s="6"/>
      <c r="BE101" s="6"/>
      <c r="BF101" s="6"/>
      <c r="BG101" s="10"/>
      <c r="BH101" s="22"/>
    </row>
    <row r="102" spans="1:60" x14ac:dyDescent="0.25">
      <c r="A102" s="103">
        <v>98</v>
      </c>
      <c r="B102" s="112">
        <v>544</v>
      </c>
      <c r="C102" s="112">
        <v>34</v>
      </c>
      <c r="D102" s="112">
        <v>20</v>
      </c>
      <c r="E102" s="113">
        <v>2122.2935614199464</v>
      </c>
      <c r="F102" s="112">
        <v>450</v>
      </c>
      <c r="G102" s="112">
        <v>12</v>
      </c>
      <c r="H102" s="113">
        <v>224550</v>
      </c>
      <c r="I102" s="113">
        <v>70988</v>
      </c>
      <c r="J102" s="113">
        <v>156562</v>
      </c>
      <c r="K102" s="112" t="str">
        <v>Yes</v>
      </c>
      <c r="L102" s="112" t="str">
        <v>Yes</v>
      </c>
      <c r="M102" s="118">
        <v>1</v>
      </c>
      <c r="N102" s="6"/>
      <c r="O102" s="6"/>
      <c r="P102" s="104">
        <f>AVERAGE(F$5:F102)</f>
        <v>449.17346938775512</v>
      </c>
      <c r="Q102" s="104">
        <f>AVERAGE(G$5:G102)</f>
        <v>4.9489795918367347</v>
      </c>
      <c r="R102" s="122">
        <f>AVERAGE(H$5:H102)</f>
        <v>224137.56122448979</v>
      </c>
      <c r="S102" s="122">
        <f>AVERAGE(I$5:I102)</f>
        <v>67386.887755102041</v>
      </c>
      <c r="T102" s="122">
        <f>AVERAGE(J$5:J102)</f>
        <v>160930.77551020408</v>
      </c>
      <c r="U102" s="121">
        <f>AVERAGE($M$5:M102)</f>
        <v>0.99816326530612243</v>
      </c>
      <c r="V102" s="6"/>
      <c r="W102" s="6"/>
      <c r="X102" s="22"/>
      <c r="Y102" s="103">
        <v>98</v>
      </c>
      <c r="Z102" s="7">
        <v>503</v>
      </c>
      <c r="AA102" s="103">
        <v>48</v>
      </c>
      <c r="AB102" s="103">
        <v>20</v>
      </c>
      <c r="AC102" s="137">
        <v>4465.5833996390957</v>
      </c>
      <c r="AD102" s="103">
        <v>450</v>
      </c>
      <c r="AE102" s="103">
        <v>12</v>
      </c>
      <c r="AF102" s="137">
        <v>224550</v>
      </c>
      <c r="AG102" s="137">
        <v>70988</v>
      </c>
      <c r="AH102" s="137">
        <v>156562</v>
      </c>
      <c r="AI102" s="103" t="str">
        <v>Yes</v>
      </c>
      <c r="AJ102" s="103" t="str">
        <v>Yes</v>
      </c>
      <c r="AK102" s="142">
        <v>1</v>
      </c>
      <c r="AN102" s="104">
        <f>AVERAGE(AD$5:AD102)</f>
        <v>449.0612244897959</v>
      </c>
      <c r="AO102" s="104">
        <f>AVERAGE(AE$5:AE102)</f>
        <v>4.204081632653061</v>
      </c>
      <c r="AP102" s="122">
        <f>AVERAGE(AF$5:AF102)</f>
        <v>224081.55102040817</v>
      </c>
      <c r="AQ102" s="122">
        <f>AVERAGE(AG$5:AG102)</f>
        <v>67003.959183673476</v>
      </c>
      <c r="AR102" s="122">
        <f>AVERAGE(AH$5:AH102)</f>
        <v>161351.06122448979</v>
      </c>
      <c r="AS102" s="121">
        <f>AVERAGE($AK$5:AK102)</f>
        <v>0.99791383219954677</v>
      </c>
      <c r="BH102" s="22"/>
    </row>
    <row r="103" spans="1:60" x14ac:dyDescent="0.25">
      <c r="A103" s="103">
        <v>99</v>
      </c>
      <c r="B103" s="112">
        <v>637</v>
      </c>
      <c r="C103" s="112">
        <v>40</v>
      </c>
      <c r="D103" s="112">
        <v>35</v>
      </c>
      <c r="E103" s="113">
        <v>3046.7800293367595</v>
      </c>
      <c r="F103" s="112">
        <v>447</v>
      </c>
      <c r="G103" s="112">
        <v>0</v>
      </c>
      <c r="H103" s="113">
        <v>223053</v>
      </c>
      <c r="I103" s="113">
        <v>64700</v>
      </c>
      <c r="J103" s="113">
        <v>163603</v>
      </c>
      <c r="K103" s="112" t="str">
        <v>No</v>
      </c>
      <c r="L103" s="112" t="str">
        <v>No</v>
      </c>
      <c r="M103" s="118">
        <v>0.99333333333333329</v>
      </c>
      <c r="N103" s="6"/>
      <c r="O103" s="6"/>
      <c r="P103" s="104">
        <f>AVERAGE(F$5:F103)</f>
        <v>449.15151515151513</v>
      </c>
      <c r="Q103" s="104">
        <f>AVERAGE(G$5:G103)</f>
        <v>4.8989898989898988</v>
      </c>
      <c r="R103" s="122">
        <f>AVERAGE(H$5:H103)</f>
        <v>224126.60606060605</v>
      </c>
      <c r="S103" s="122">
        <f>AVERAGE(I$5:I103)</f>
        <v>67359.747474747477</v>
      </c>
      <c r="T103" s="122">
        <f>AVERAGE(J$5:J103)</f>
        <v>160957.76767676769</v>
      </c>
      <c r="U103" s="121">
        <f>AVERAGE($M$5:M103)</f>
        <v>0.99811447811447807</v>
      </c>
      <c r="V103" s="6"/>
      <c r="W103" s="6"/>
      <c r="X103" s="22"/>
      <c r="Y103" s="103">
        <v>99</v>
      </c>
      <c r="Z103" s="7">
        <v>534</v>
      </c>
      <c r="AA103" s="7">
        <v>34</v>
      </c>
      <c r="AB103" s="7">
        <v>24</v>
      </c>
      <c r="AC103" s="111">
        <v>2865.3384023134695</v>
      </c>
      <c r="AD103" s="7">
        <v>450</v>
      </c>
      <c r="AE103" s="7">
        <v>8</v>
      </c>
      <c r="AF103" s="111">
        <v>224550</v>
      </c>
      <c r="AG103" s="111">
        <v>68992</v>
      </c>
      <c r="AH103" s="111">
        <v>159158</v>
      </c>
      <c r="AI103" s="7" t="str">
        <v>Yes</v>
      </c>
      <c r="AJ103" s="7" t="str">
        <v>Yes</v>
      </c>
      <c r="AK103" s="141">
        <v>1</v>
      </c>
      <c r="AL103" s="6"/>
      <c r="AM103" s="6"/>
      <c r="AN103" s="104">
        <f>AVERAGE(AD$5:AD103)</f>
        <v>449.07070707070704</v>
      </c>
      <c r="AO103" s="104">
        <f>AVERAGE(AE$5:AE103)</f>
        <v>4.2424242424242422</v>
      </c>
      <c r="AP103" s="122">
        <f>AVERAGE(AF$5:AF103)</f>
        <v>224086.28282828283</v>
      </c>
      <c r="AQ103" s="122">
        <f>AVERAGE(AG$5:AG103)</f>
        <v>67024.04040404041</v>
      </c>
      <c r="AR103" s="122">
        <f>AVERAGE(AH$5:AH103)</f>
        <v>161328.90909090909</v>
      </c>
      <c r="AS103" s="121">
        <f>AVERAGE($AK$5:AK103)</f>
        <v>0.99793490460157153</v>
      </c>
      <c r="AT103" s="6"/>
      <c r="AU103" s="6"/>
      <c r="AV103" s="6"/>
      <c r="AW103" s="6"/>
      <c r="AX103" s="6"/>
      <c r="AY103" s="6"/>
      <c r="AZ103" s="6"/>
      <c r="BA103" s="6"/>
      <c r="BB103" s="6"/>
      <c r="BC103" s="6"/>
      <c r="BD103" s="6"/>
      <c r="BE103" s="6"/>
      <c r="BF103" s="6"/>
      <c r="BG103" s="6"/>
      <c r="BH103" s="22"/>
    </row>
    <row r="104" spans="1:60" x14ac:dyDescent="0.25">
      <c r="A104" s="103">
        <v>100</v>
      </c>
      <c r="B104" s="112">
        <v>427</v>
      </c>
      <c r="C104" s="112">
        <v>35</v>
      </c>
      <c r="D104" s="112">
        <v>18</v>
      </c>
      <c r="E104" s="113">
        <v>2314.9667704129888</v>
      </c>
      <c r="F104" s="112">
        <v>444</v>
      </c>
      <c r="G104" s="112">
        <v>0</v>
      </c>
      <c r="H104" s="113">
        <v>221556</v>
      </c>
      <c r="I104" s="113">
        <v>64400</v>
      </c>
      <c r="J104" s="113">
        <v>159856</v>
      </c>
      <c r="K104" s="112" t="str">
        <v>No</v>
      </c>
      <c r="L104" s="112" t="str">
        <v>No</v>
      </c>
      <c r="M104" s="118">
        <v>0.98666666666666669</v>
      </c>
      <c r="N104" s="6"/>
      <c r="O104" s="6"/>
      <c r="P104" s="104">
        <f>AVERAGE(F$5:F104)</f>
        <v>449.1</v>
      </c>
      <c r="Q104" s="104">
        <f>AVERAGE(G$5:G104)</f>
        <v>4.8499999999999996</v>
      </c>
      <c r="R104" s="122">
        <f>AVERAGE(H$5:H104)</f>
        <v>224100.9</v>
      </c>
      <c r="S104" s="122">
        <f>AVERAGE(I$5:I104)</f>
        <v>67330.149999999994</v>
      </c>
      <c r="T104" s="122">
        <f>AVERAGE(J$5:J104)</f>
        <v>160946.75</v>
      </c>
      <c r="U104" s="121">
        <f>AVERAGE($M$5:M104)</f>
        <v>0.998</v>
      </c>
      <c r="V104" s="6"/>
      <c r="W104" s="6"/>
      <c r="X104" s="22"/>
      <c r="Y104" s="103">
        <v>100</v>
      </c>
      <c r="Z104" s="7">
        <v>631</v>
      </c>
      <c r="AA104" s="104">
        <v>38</v>
      </c>
      <c r="AB104" s="104">
        <v>29</v>
      </c>
      <c r="AC104" s="122">
        <v>2047.388510819567</v>
      </c>
      <c r="AD104" s="104">
        <v>450</v>
      </c>
      <c r="AE104" s="104">
        <v>3</v>
      </c>
      <c r="AF104" s="122">
        <v>224550</v>
      </c>
      <c r="AG104" s="122">
        <v>66497</v>
      </c>
      <c r="AH104" s="122">
        <v>162403</v>
      </c>
      <c r="AI104" s="104" t="str">
        <v>Yes</v>
      </c>
      <c r="AJ104" s="104" t="str">
        <v>Yes</v>
      </c>
      <c r="AK104" s="143">
        <v>1</v>
      </c>
      <c r="AL104" s="10"/>
      <c r="AM104" s="10"/>
      <c r="AN104" s="104">
        <f>AVERAGE(AD$5:AD104)</f>
        <v>449.08</v>
      </c>
      <c r="AO104" s="104">
        <f>AVERAGE(AE$5:AE104)</f>
        <v>4.2300000000000004</v>
      </c>
      <c r="AP104" s="122">
        <f>AVERAGE(AF$5:AF104)</f>
        <v>224090.92</v>
      </c>
      <c r="AQ104" s="122">
        <f>AVERAGE(AG$5:AG104)</f>
        <v>67018.77</v>
      </c>
      <c r="AR104" s="122">
        <f>AVERAGE(AH$5:AH104)</f>
        <v>161339.65</v>
      </c>
      <c r="AS104" s="121">
        <f>AVERAGE($AK$5:AK104)</f>
        <v>0.99795555555555582</v>
      </c>
      <c r="AT104" s="10"/>
      <c r="AU104" s="10"/>
      <c r="AV104" s="10"/>
      <c r="AW104" s="10"/>
      <c r="AX104" s="10"/>
      <c r="AY104" s="10"/>
      <c r="AZ104" s="10"/>
      <c r="BA104" s="10"/>
      <c r="BB104" s="10"/>
      <c r="BC104" s="10"/>
      <c r="BD104" s="10"/>
      <c r="BE104" s="10"/>
      <c r="BF104" s="10"/>
      <c r="BG104" s="6"/>
      <c r="BH104" s="22"/>
    </row>
    <row r="105" spans="1:60" x14ac:dyDescent="0.25">
      <c r="A105" s="103">
        <v>101</v>
      </c>
      <c r="B105" s="112">
        <v>518</v>
      </c>
      <c r="C105" s="112">
        <v>35</v>
      </c>
      <c r="D105" s="112">
        <v>24</v>
      </c>
      <c r="E105" s="113">
        <v>4303.5921968501361</v>
      </c>
      <c r="F105" s="112">
        <v>450</v>
      </c>
      <c r="G105" s="112">
        <v>8</v>
      </c>
      <c r="H105" s="113">
        <v>224550</v>
      </c>
      <c r="I105" s="113">
        <v>68992</v>
      </c>
      <c r="J105" s="113">
        <v>159158</v>
      </c>
      <c r="K105" s="112" t="str">
        <v>Yes</v>
      </c>
      <c r="L105" s="112" t="str">
        <v>Yes</v>
      </c>
      <c r="M105" s="118">
        <v>1</v>
      </c>
      <c r="N105" s="6"/>
      <c r="O105" s="6"/>
      <c r="P105" s="104">
        <f>AVERAGE(F$5:F105)</f>
        <v>449.10891089108912</v>
      </c>
      <c r="Q105" s="104">
        <f>AVERAGE(G$5:G105)</f>
        <v>4.8811881188118811</v>
      </c>
      <c r="R105" s="122">
        <f>AVERAGE(H$5:H105)</f>
        <v>224105.34653465348</v>
      </c>
      <c r="S105" s="122">
        <f>AVERAGE(I$5:I105)</f>
        <v>67346.603960396038</v>
      </c>
      <c r="T105" s="122">
        <f>AVERAGE(J$5:J105)</f>
        <v>160929.03960396041</v>
      </c>
      <c r="U105" s="121">
        <f>AVERAGE($M$5:M105)</f>
        <v>0.99801980198019802</v>
      </c>
      <c r="V105" s="6"/>
      <c r="W105" s="6"/>
      <c r="X105" s="22"/>
      <c r="Y105" s="103">
        <v>101</v>
      </c>
      <c r="Z105" s="7">
        <v>642</v>
      </c>
      <c r="AA105" s="7">
        <v>32</v>
      </c>
      <c r="AB105" s="7">
        <v>33</v>
      </c>
      <c r="AC105" s="111">
        <v>3105.8886474750429</v>
      </c>
      <c r="AD105" s="7">
        <v>449</v>
      </c>
      <c r="AE105" s="7">
        <v>0</v>
      </c>
      <c r="AF105" s="111">
        <v>224051</v>
      </c>
      <c r="AG105" s="111">
        <v>64900</v>
      </c>
      <c r="AH105" s="111">
        <v>164101</v>
      </c>
      <c r="AI105" s="7" t="str">
        <v>No</v>
      </c>
      <c r="AJ105" s="7" t="str">
        <v>No</v>
      </c>
      <c r="AK105" s="141">
        <v>0.99777777777777776</v>
      </c>
      <c r="AL105" s="6"/>
      <c r="AM105" s="6"/>
      <c r="AN105" s="104">
        <f>AVERAGE(AD$5:AD105)</f>
        <v>449.0792079207921</v>
      </c>
      <c r="AO105" s="104">
        <f>AVERAGE(AE$5:AE105)</f>
        <v>4.1881188118811883</v>
      </c>
      <c r="AP105" s="122">
        <f>AVERAGE(AF$5:AF105)</f>
        <v>224090.52475247523</v>
      </c>
      <c r="AQ105" s="122">
        <f>AVERAGE(AG$5:AG105)</f>
        <v>66997.792079207924</v>
      </c>
      <c r="AR105" s="122">
        <f>AVERAGE(AH$5:AH105)</f>
        <v>161366.99009900991</v>
      </c>
      <c r="AS105" s="121">
        <f>AVERAGE($AK$5:AK105)</f>
        <v>0.99795379537953832</v>
      </c>
      <c r="AT105" s="6"/>
      <c r="AU105" s="6"/>
      <c r="AV105" s="6"/>
      <c r="AW105" s="6"/>
      <c r="AX105" s="6"/>
      <c r="AY105" s="6"/>
      <c r="AZ105" s="6"/>
      <c r="BA105" s="6"/>
      <c r="BB105" s="6"/>
      <c r="BC105" s="6"/>
      <c r="BD105" s="6"/>
      <c r="BE105" s="6"/>
      <c r="BF105" s="6"/>
      <c r="BG105" s="10"/>
      <c r="BH105" s="22"/>
    </row>
    <row r="106" spans="1:60" x14ac:dyDescent="0.25">
      <c r="A106" s="103">
        <v>102</v>
      </c>
      <c r="B106" s="112">
        <v>553</v>
      </c>
      <c r="C106" s="112">
        <v>43</v>
      </c>
      <c r="D106" s="112">
        <v>24</v>
      </c>
      <c r="E106" s="113">
        <v>2984.5186613942597</v>
      </c>
      <c r="F106" s="112">
        <v>450</v>
      </c>
      <c r="G106" s="112">
        <v>8</v>
      </c>
      <c r="H106" s="113">
        <v>224550</v>
      </c>
      <c r="I106" s="113">
        <v>68992</v>
      </c>
      <c r="J106" s="113">
        <v>159158</v>
      </c>
      <c r="K106" s="112" t="str">
        <v>Yes</v>
      </c>
      <c r="L106" s="112" t="str">
        <v>Yes</v>
      </c>
      <c r="M106" s="118">
        <v>1</v>
      </c>
      <c r="N106" s="6"/>
      <c r="O106" s="6"/>
      <c r="P106" s="104">
        <f>AVERAGE(F$5:F106)</f>
        <v>449.11764705882354</v>
      </c>
      <c r="Q106" s="104">
        <f>AVERAGE(G$5:G106)</f>
        <v>4.9117647058823533</v>
      </c>
      <c r="R106" s="122">
        <f>AVERAGE(H$5:H106)</f>
        <v>224109.70588235295</v>
      </c>
      <c r="S106" s="122">
        <f>AVERAGE(I$5:I106)</f>
        <v>67362.73529411765</v>
      </c>
      <c r="T106" s="122">
        <f>AVERAGE(J$5:J106)</f>
        <v>160911.67647058822</v>
      </c>
      <c r="U106" s="121">
        <f>AVERAGE($M$5:M106)</f>
        <v>0.99803921568627452</v>
      </c>
      <c r="V106" s="6"/>
      <c r="W106" s="6"/>
      <c r="X106" s="22"/>
      <c r="Y106" s="103">
        <v>102</v>
      </c>
      <c r="Z106" s="7">
        <v>643</v>
      </c>
      <c r="AA106" s="103">
        <v>30</v>
      </c>
      <c r="AB106" s="103">
        <v>32</v>
      </c>
      <c r="AC106" s="137">
        <v>2890.8647400008767</v>
      </c>
      <c r="AD106" s="103">
        <v>450</v>
      </c>
      <c r="AE106" s="103">
        <v>0</v>
      </c>
      <c r="AF106" s="137">
        <v>224550</v>
      </c>
      <c r="AG106" s="137">
        <v>65000</v>
      </c>
      <c r="AH106" s="137">
        <v>164350</v>
      </c>
      <c r="AI106" s="103" t="str">
        <v>Yes</v>
      </c>
      <c r="AJ106" s="103" t="str">
        <v>No</v>
      </c>
      <c r="AK106" s="142">
        <v>1</v>
      </c>
      <c r="AN106" s="104">
        <f>AVERAGE(AD$5:AD106)</f>
        <v>449.08823529411762</v>
      </c>
      <c r="AO106" s="104">
        <f>AVERAGE(AE$5:AE106)</f>
        <v>4.1470588235294121</v>
      </c>
      <c r="AP106" s="122">
        <f>AVERAGE(AF$5:AF106)</f>
        <v>224095.0294117647</v>
      </c>
      <c r="AQ106" s="122">
        <f>AVERAGE(AG$5:AG106)</f>
        <v>66978.205882352937</v>
      </c>
      <c r="AR106" s="122">
        <f>AVERAGE(AH$5:AH106)</f>
        <v>161396.23529411765</v>
      </c>
      <c r="AS106" s="121">
        <f>AVERAGE($AK$5:AK106)</f>
        <v>0.99797385620915069</v>
      </c>
      <c r="BH106" s="22"/>
    </row>
    <row r="107" spans="1:60" x14ac:dyDescent="0.25">
      <c r="A107" s="103">
        <v>103</v>
      </c>
      <c r="B107" s="112">
        <v>506</v>
      </c>
      <c r="C107" s="112">
        <v>35</v>
      </c>
      <c r="D107" s="112">
        <v>26</v>
      </c>
      <c r="E107" s="113">
        <v>2222.4038754452158</v>
      </c>
      <c r="F107" s="112">
        <v>450</v>
      </c>
      <c r="G107" s="112">
        <v>6</v>
      </c>
      <c r="H107" s="113">
        <v>224550</v>
      </c>
      <c r="I107" s="113">
        <v>67994</v>
      </c>
      <c r="J107" s="113">
        <v>160456</v>
      </c>
      <c r="K107" s="112" t="str">
        <v>Yes</v>
      </c>
      <c r="L107" s="112" t="str">
        <v>Yes</v>
      </c>
      <c r="M107" s="118">
        <v>1</v>
      </c>
      <c r="N107" s="6"/>
      <c r="O107" s="6"/>
      <c r="P107" s="104">
        <f>AVERAGE(F$5:F107)</f>
        <v>449.126213592233</v>
      </c>
      <c r="Q107" s="104">
        <f>AVERAGE(G$5:G107)</f>
        <v>4.9223300970873787</v>
      </c>
      <c r="R107" s="122">
        <f>AVERAGE(H$5:H107)</f>
        <v>224113.98058252427</v>
      </c>
      <c r="S107" s="122">
        <f>AVERAGE(I$5:I107)</f>
        <v>67368.864077669903</v>
      </c>
      <c r="T107" s="122">
        <f>AVERAGE(J$5:J107)</f>
        <v>160907.25242718446</v>
      </c>
      <c r="U107" s="121">
        <f>AVERAGE($M$5:M107)</f>
        <v>0.99805825242718449</v>
      </c>
      <c r="V107" s="6"/>
      <c r="W107" s="6"/>
      <c r="X107" s="22"/>
      <c r="Y107" s="103">
        <v>103</v>
      </c>
      <c r="Z107" s="7">
        <v>563</v>
      </c>
      <c r="AA107" s="7">
        <v>40</v>
      </c>
      <c r="AB107" s="7">
        <v>34</v>
      </c>
      <c r="AC107" s="111">
        <v>3166.876452834812</v>
      </c>
      <c r="AD107" s="7">
        <v>448</v>
      </c>
      <c r="AE107" s="7">
        <v>0</v>
      </c>
      <c r="AF107" s="111">
        <v>223552</v>
      </c>
      <c r="AG107" s="111">
        <v>64800</v>
      </c>
      <c r="AH107" s="111">
        <v>163852</v>
      </c>
      <c r="AI107" s="7" t="str">
        <v>No</v>
      </c>
      <c r="AJ107" s="7" t="str">
        <v>No</v>
      </c>
      <c r="AK107" s="141">
        <v>0.99555555555555553</v>
      </c>
      <c r="AL107" s="6"/>
      <c r="AM107" s="6"/>
      <c r="AN107" s="104">
        <f>AVERAGE(AD$5:AD107)</f>
        <v>449.07766990291265</v>
      </c>
      <c r="AO107" s="104">
        <f>AVERAGE(AE$5:AE107)</f>
        <v>4.1067961165048548</v>
      </c>
      <c r="AP107" s="122">
        <f>AVERAGE(AF$5:AF107)</f>
        <v>224089.75728155341</v>
      </c>
      <c r="AQ107" s="122">
        <f>AVERAGE(AG$5:AG107)</f>
        <v>66957.058252427189</v>
      </c>
      <c r="AR107" s="122">
        <f>AVERAGE(AH$5:AH107)</f>
        <v>161420.07766990291</v>
      </c>
      <c r="AS107" s="121">
        <f>AVERAGE($AK$5:AK107)</f>
        <v>0.99795037756202831</v>
      </c>
      <c r="AT107" s="6"/>
      <c r="AU107" s="6"/>
      <c r="AV107" s="6"/>
      <c r="AW107" s="6"/>
      <c r="AX107" s="6"/>
      <c r="AY107" s="6"/>
      <c r="AZ107" s="6"/>
      <c r="BA107" s="6"/>
      <c r="BB107" s="6"/>
      <c r="BC107" s="6"/>
      <c r="BD107" s="6"/>
      <c r="BE107" s="6"/>
      <c r="BF107" s="6"/>
      <c r="BG107" s="6"/>
      <c r="BH107" s="22"/>
    </row>
    <row r="108" spans="1:60" x14ac:dyDescent="0.25">
      <c r="A108" s="103">
        <v>104</v>
      </c>
      <c r="B108" s="112">
        <v>490</v>
      </c>
      <c r="C108" s="112">
        <v>44</v>
      </c>
      <c r="D108" s="112">
        <v>28</v>
      </c>
      <c r="E108" s="113">
        <v>4845.8652704828801</v>
      </c>
      <c r="F108" s="112">
        <v>450</v>
      </c>
      <c r="G108" s="112">
        <v>4</v>
      </c>
      <c r="H108" s="113">
        <v>224550</v>
      </c>
      <c r="I108" s="113">
        <v>66996</v>
      </c>
      <c r="J108" s="113">
        <v>161754</v>
      </c>
      <c r="K108" s="112" t="str">
        <v>Yes</v>
      </c>
      <c r="L108" s="112" t="str">
        <v>Yes</v>
      </c>
      <c r="M108" s="118">
        <v>1</v>
      </c>
      <c r="N108" s="6"/>
      <c r="O108" s="6"/>
      <c r="P108" s="104">
        <f>AVERAGE(F$5:F108)</f>
        <v>449.13461538461536</v>
      </c>
      <c r="Q108" s="104">
        <f>AVERAGE(G$5:G108)</f>
        <v>4.9134615384615383</v>
      </c>
      <c r="R108" s="122">
        <f>AVERAGE(H$5:H108)</f>
        <v>224118.17307692306</v>
      </c>
      <c r="S108" s="122">
        <f>AVERAGE(I$5:I108)</f>
        <v>67365.278846153844</v>
      </c>
      <c r="T108" s="122">
        <f>AVERAGE(J$5:J108)</f>
        <v>160915.39423076922</v>
      </c>
      <c r="U108" s="121">
        <f>AVERAGE($M$5:M108)</f>
        <v>0.99807692307692308</v>
      </c>
      <c r="V108" s="6"/>
      <c r="W108" s="6"/>
      <c r="X108" s="22"/>
      <c r="Y108" s="103">
        <v>104</v>
      </c>
      <c r="Z108" s="7">
        <v>514</v>
      </c>
      <c r="AA108" s="104">
        <v>37</v>
      </c>
      <c r="AB108" s="104">
        <v>27</v>
      </c>
      <c r="AC108" s="122">
        <v>2480.0741043099624</v>
      </c>
      <c r="AD108" s="104">
        <v>450</v>
      </c>
      <c r="AE108" s="104">
        <v>5</v>
      </c>
      <c r="AF108" s="122">
        <v>224550</v>
      </c>
      <c r="AG108" s="122">
        <v>67495</v>
      </c>
      <c r="AH108" s="122">
        <v>161105</v>
      </c>
      <c r="AI108" s="104" t="str">
        <v>Yes</v>
      </c>
      <c r="AJ108" s="104" t="str">
        <v>Yes</v>
      </c>
      <c r="AK108" s="143">
        <v>1</v>
      </c>
      <c r="AL108" s="10"/>
      <c r="AM108" s="10"/>
      <c r="AN108" s="104">
        <f>AVERAGE(AD$5:AD108)</f>
        <v>449.08653846153845</v>
      </c>
      <c r="AO108" s="104">
        <f>AVERAGE(AE$5:AE108)</f>
        <v>4.115384615384615</v>
      </c>
      <c r="AP108" s="122">
        <f>AVERAGE(AF$5:AF108)</f>
        <v>224094.18269230769</v>
      </c>
      <c r="AQ108" s="122">
        <f>AVERAGE(AG$5:AG108)</f>
        <v>66962.230769230766</v>
      </c>
      <c r="AR108" s="122">
        <f>AVERAGE(AH$5:AH108)</f>
        <v>161417.04807692306</v>
      </c>
      <c r="AS108" s="121">
        <f>AVERAGE($AK$5:AK108)</f>
        <v>0.99797008547008581</v>
      </c>
      <c r="AT108" s="10"/>
      <c r="AU108" s="10"/>
      <c r="AV108" s="10"/>
      <c r="AW108" s="10"/>
      <c r="AX108" s="10"/>
      <c r="AY108" s="10"/>
      <c r="AZ108" s="10"/>
      <c r="BA108" s="10"/>
      <c r="BB108" s="10"/>
      <c r="BC108" s="10"/>
      <c r="BD108" s="10"/>
      <c r="BE108" s="10"/>
      <c r="BF108" s="10"/>
      <c r="BG108" s="6"/>
      <c r="BH108" s="22"/>
    </row>
    <row r="109" spans="1:60" x14ac:dyDescent="0.25">
      <c r="A109" s="103">
        <v>105</v>
      </c>
      <c r="B109" s="112">
        <v>617</v>
      </c>
      <c r="C109" s="112">
        <v>37</v>
      </c>
      <c r="D109" s="112">
        <v>38</v>
      </c>
      <c r="E109" s="113">
        <v>4124.1735640075749</v>
      </c>
      <c r="F109" s="112">
        <v>444</v>
      </c>
      <c r="G109" s="112">
        <v>0</v>
      </c>
      <c r="H109" s="113">
        <v>221556</v>
      </c>
      <c r="I109" s="113">
        <v>64400</v>
      </c>
      <c r="J109" s="113">
        <v>162856</v>
      </c>
      <c r="K109" s="112" t="str">
        <v>No</v>
      </c>
      <c r="L109" s="112" t="str">
        <v>No</v>
      </c>
      <c r="M109" s="118">
        <v>0.98666666666666669</v>
      </c>
      <c r="N109" s="6"/>
      <c r="O109" s="6"/>
      <c r="P109" s="104">
        <f>AVERAGE(F$5:F109)</f>
        <v>449.08571428571429</v>
      </c>
      <c r="Q109" s="104">
        <f>AVERAGE(G$5:G109)</f>
        <v>4.8666666666666663</v>
      </c>
      <c r="R109" s="122">
        <f>AVERAGE(H$5:H109)</f>
        <v>224093.77142857143</v>
      </c>
      <c r="S109" s="122">
        <f>AVERAGE(I$5:I109)</f>
        <v>67337.038095238095</v>
      </c>
      <c r="T109" s="122">
        <f>AVERAGE(J$5:J109)</f>
        <v>160933.87619047618</v>
      </c>
      <c r="U109" s="121">
        <f>AVERAGE($M$5:M109)</f>
        <v>0.99796825396825395</v>
      </c>
      <c r="V109" s="6"/>
      <c r="W109" s="6"/>
      <c r="X109" s="22"/>
      <c r="Y109" s="103">
        <v>105</v>
      </c>
      <c r="Z109" s="7">
        <v>683</v>
      </c>
      <c r="AA109" s="7">
        <v>39</v>
      </c>
      <c r="AB109" s="7">
        <v>25</v>
      </c>
      <c r="AC109" s="111">
        <v>2767.1354020390618</v>
      </c>
      <c r="AD109" s="7">
        <v>450</v>
      </c>
      <c r="AE109" s="7">
        <v>7</v>
      </c>
      <c r="AF109" s="111">
        <v>224550</v>
      </c>
      <c r="AG109" s="111">
        <v>68493</v>
      </c>
      <c r="AH109" s="111">
        <v>159807</v>
      </c>
      <c r="AI109" s="7" t="str">
        <v>Yes</v>
      </c>
      <c r="AJ109" s="7" t="str">
        <v>Yes</v>
      </c>
      <c r="AK109" s="141">
        <v>1</v>
      </c>
      <c r="AL109" s="6"/>
      <c r="AM109" s="6"/>
      <c r="AN109" s="104">
        <f>AVERAGE(AD$5:AD109)</f>
        <v>449.09523809523807</v>
      </c>
      <c r="AO109" s="104">
        <f>AVERAGE(AE$5:AE109)</f>
        <v>4.1428571428571432</v>
      </c>
      <c r="AP109" s="122">
        <f>AVERAGE(AF$5:AF109)</f>
        <v>224098.52380952382</v>
      </c>
      <c r="AQ109" s="122">
        <f>AVERAGE(AG$5:AG109)</f>
        <v>66976.809523809527</v>
      </c>
      <c r="AR109" s="122">
        <f>AVERAGE(AH$5:AH109)</f>
        <v>161401.71428571429</v>
      </c>
      <c r="AS109" s="121">
        <f>AVERAGE($AK$5:AK109)</f>
        <v>0.99798941798941831</v>
      </c>
      <c r="AT109" s="6"/>
      <c r="AU109" s="6"/>
      <c r="AV109" s="6"/>
      <c r="AW109" s="6"/>
      <c r="AX109" s="6"/>
      <c r="AY109" s="6"/>
      <c r="AZ109" s="6"/>
      <c r="BA109" s="6"/>
      <c r="BB109" s="6"/>
      <c r="BC109" s="6"/>
      <c r="BD109" s="6"/>
      <c r="BE109" s="6"/>
      <c r="BF109" s="6"/>
      <c r="BG109" s="10"/>
      <c r="BH109" s="22"/>
    </row>
    <row r="110" spans="1:60" x14ac:dyDescent="0.25">
      <c r="A110" s="103">
        <v>106</v>
      </c>
      <c r="B110" s="112">
        <v>505</v>
      </c>
      <c r="C110" s="112">
        <v>34</v>
      </c>
      <c r="D110" s="112">
        <v>16</v>
      </c>
      <c r="E110" s="113">
        <v>3269.4699056107211</v>
      </c>
      <c r="F110" s="112">
        <v>450</v>
      </c>
      <c r="G110" s="112">
        <v>16</v>
      </c>
      <c r="H110" s="113">
        <v>224550</v>
      </c>
      <c r="I110" s="113">
        <v>72984</v>
      </c>
      <c r="J110" s="113">
        <v>153966</v>
      </c>
      <c r="K110" s="112" t="str">
        <v>Yes</v>
      </c>
      <c r="L110" s="112" t="str">
        <v>Yes</v>
      </c>
      <c r="M110" s="118">
        <v>1</v>
      </c>
      <c r="N110" s="6"/>
      <c r="O110" s="6"/>
      <c r="P110" s="104">
        <f>AVERAGE(F$5:F110)</f>
        <v>449.09433962264148</v>
      </c>
      <c r="Q110" s="104">
        <f>AVERAGE(G$5:G110)</f>
        <v>4.9716981132075473</v>
      </c>
      <c r="R110" s="122">
        <f>AVERAGE(H$5:H110)</f>
        <v>224098.0754716981</v>
      </c>
      <c r="S110" s="122">
        <f>AVERAGE(I$5:I110)</f>
        <v>67390.311320754714</v>
      </c>
      <c r="T110" s="122">
        <f>AVERAGE(J$5:J110)</f>
        <v>160868.14150943398</v>
      </c>
      <c r="U110" s="121">
        <f>AVERAGE($M$5:M110)</f>
        <v>0.99798742138364771</v>
      </c>
      <c r="V110" s="6"/>
      <c r="W110" s="6"/>
      <c r="X110" s="22"/>
      <c r="Y110" s="103">
        <v>106</v>
      </c>
      <c r="Z110" s="7">
        <v>471</v>
      </c>
      <c r="AA110" s="103">
        <v>30</v>
      </c>
      <c r="AB110" s="103">
        <v>23</v>
      </c>
      <c r="AC110" s="137">
        <v>4466.7285460200237</v>
      </c>
      <c r="AD110" s="103">
        <v>450</v>
      </c>
      <c r="AE110" s="103">
        <v>9</v>
      </c>
      <c r="AF110" s="137">
        <v>224550</v>
      </c>
      <c r="AG110" s="137">
        <v>69491</v>
      </c>
      <c r="AH110" s="137">
        <v>158509</v>
      </c>
      <c r="AI110" s="103" t="str">
        <v>Yes</v>
      </c>
      <c r="AJ110" s="103" t="str">
        <v>Yes</v>
      </c>
      <c r="AK110" s="142">
        <v>1</v>
      </c>
      <c r="AN110" s="104">
        <f>AVERAGE(AD$5:AD110)</f>
        <v>449.10377358490564</v>
      </c>
      <c r="AO110" s="104">
        <f>AVERAGE(AE$5:AE110)</f>
        <v>4.1886792452830193</v>
      </c>
      <c r="AP110" s="122">
        <f>AVERAGE(AF$5:AF110)</f>
        <v>224102.78301886792</v>
      </c>
      <c r="AQ110" s="122">
        <f>AVERAGE(AG$5:AG110)</f>
        <v>67000.528301886792</v>
      </c>
      <c r="AR110" s="122">
        <f>AVERAGE(AH$5:AH110)</f>
        <v>161374.4245283019</v>
      </c>
      <c r="AS110" s="121">
        <f>AVERAGE($AK$5:AK110)</f>
        <v>0.99800838574423512</v>
      </c>
      <c r="BH110" s="22"/>
    </row>
    <row r="111" spans="1:60" x14ac:dyDescent="0.25">
      <c r="A111" s="103">
        <v>107</v>
      </c>
      <c r="B111" s="112">
        <v>567</v>
      </c>
      <c r="C111" s="112">
        <v>45</v>
      </c>
      <c r="D111" s="112">
        <v>39</v>
      </c>
      <c r="E111" s="113">
        <v>3754.253511135892</v>
      </c>
      <c r="F111" s="112">
        <v>443</v>
      </c>
      <c r="G111" s="112">
        <v>0</v>
      </c>
      <c r="H111" s="113">
        <v>221057</v>
      </c>
      <c r="I111" s="113">
        <v>64300</v>
      </c>
      <c r="J111" s="113">
        <v>162607</v>
      </c>
      <c r="K111" s="112" t="str">
        <v>No</v>
      </c>
      <c r="L111" s="112" t="str">
        <v>No</v>
      </c>
      <c r="M111" s="118">
        <v>0.98444444444444446</v>
      </c>
      <c r="N111" s="6"/>
      <c r="O111" s="6"/>
      <c r="P111" s="104">
        <f>AVERAGE(F$5:F111)</f>
        <v>449.03738317757012</v>
      </c>
      <c r="Q111" s="104">
        <f>AVERAGE(G$5:G111)</f>
        <v>4.9252336448598131</v>
      </c>
      <c r="R111" s="122">
        <f>AVERAGE(H$5:H111)</f>
        <v>224069.65420560748</v>
      </c>
      <c r="S111" s="122">
        <f>AVERAGE(I$5:I111)</f>
        <v>67361.429906542049</v>
      </c>
      <c r="T111" s="122">
        <f>AVERAGE(J$5:J111)</f>
        <v>160884.39252336448</v>
      </c>
      <c r="U111" s="121">
        <f>AVERAGE($M$5:M111)</f>
        <v>0.99786085150571135</v>
      </c>
      <c r="V111" s="6"/>
      <c r="W111" s="6"/>
      <c r="X111" s="22"/>
      <c r="Y111" s="103">
        <v>107</v>
      </c>
      <c r="Z111" s="7">
        <v>601</v>
      </c>
      <c r="AA111" s="7">
        <v>31</v>
      </c>
      <c r="AB111" s="7">
        <v>34</v>
      </c>
      <c r="AC111" s="111">
        <v>2487.5208119672793</v>
      </c>
      <c r="AD111" s="7">
        <v>448</v>
      </c>
      <c r="AE111" s="7">
        <v>0</v>
      </c>
      <c r="AF111" s="111">
        <v>223552</v>
      </c>
      <c r="AG111" s="111">
        <v>64800</v>
      </c>
      <c r="AH111" s="111">
        <v>163852</v>
      </c>
      <c r="AI111" s="7" t="str">
        <v>No</v>
      </c>
      <c r="AJ111" s="7" t="str">
        <v>No</v>
      </c>
      <c r="AK111" s="141">
        <v>0.99555555555555553</v>
      </c>
      <c r="AL111" s="6"/>
      <c r="AM111" s="6"/>
      <c r="AN111" s="104">
        <f>AVERAGE(AD$5:AD111)</f>
        <v>449.09345794392522</v>
      </c>
      <c r="AO111" s="104">
        <f>AVERAGE(AE$5:AE111)</f>
        <v>4.1495327102803738</v>
      </c>
      <c r="AP111" s="122">
        <f>AVERAGE(AF$5:AF111)</f>
        <v>224097.63551401868</v>
      </c>
      <c r="AQ111" s="122">
        <f>AVERAGE(AG$5:AG111)</f>
        <v>66979.962616822435</v>
      </c>
      <c r="AR111" s="122">
        <f>AVERAGE(AH$5:AH111)</f>
        <v>161397.57943925232</v>
      </c>
      <c r="AS111" s="121">
        <f>AVERAGE($AK$5:AK111)</f>
        <v>0.99798546209761196</v>
      </c>
      <c r="AT111" s="6"/>
      <c r="AU111" s="6"/>
      <c r="AV111" s="6"/>
      <c r="AW111" s="6"/>
      <c r="AX111" s="6"/>
      <c r="AY111" s="6"/>
      <c r="AZ111" s="6"/>
      <c r="BA111" s="6"/>
      <c r="BB111" s="6"/>
      <c r="BC111" s="6"/>
      <c r="BD111" s="6"/>
      <c r="BE111" s="6"/>
      <c r="BF111" s="6"/>
      <c r="BG111" s="6"/>
      <c r="BH111" s="22"/>
    </row>
    <row r="112" spans="1:60" x14ac:dyDescent="0.25">
      <c r="A112" s="103">
        <v>108</v>
      </c>
      <c r="B112" s="112">
        <v>585</v>
      </c>
      <c r="C112" s="112">
        <v>30</v>
      </c>
      <c r="D112" s="112">
        <v>25</v>
      </c>
      <c r="E112" s="113">
        <v>4310.8602608355213</v>
      </c>
      <c r="F112" s="112">
        <v>450</v>
      </c>
      <c r="G112" s="112">
        <v>7</v>
      </c>
      <c r="H112" s="113">
        <v>224550</v>
      </c>
      <c r="I112" s="113">
        <v>68493</v>
      </c>
      <c r="J112" s="113">
        <v>159807</v>
      </c>
      <c r="K112" s="112" t="str">
        <v>Yes</v>
      </c>
      <c r="L112" s="112" t="str">
        <v>Yes</v>
      </c>
      <c r="M112" s="118">
        <v>1</v>
      </c>
      <c r="N112" s="6"/>
      <c r="O112" s="6"/>
      <c r="P112" s="104">
        <f>AVERAGE(F$5:F112)</f>
        <v>449.0462962962963</v>
      </c>
      <c r="Q112" s="104">
        <f>AVERAGE(G$5:G112)</f>
        <v>4.9444444444444446</v>
      </c>
      <c r="R112" s="122">
        <f>AVERAGE(H$5:H112)</f>
        <v>224074.10185185185</v>
      </c>
      <c r="S112" s="122">
        <f>AVERAGE(I$5:I112)</f>
        <v>67371.907407407401</v>
      </c>
      <c r="T112" s="122">
        <f>AVERAGE(J$5:J112)</f>
        <v>160874.41666666666</v>
      </c>
      <c r="U112" s="121">
        <f>AVERAGE($M$5:M112)</f>
        <v>0.99788065843621399</v>
      </c>
      <c r="V112" s="6"/>
      <c r="W112" s="6"/>
      <c r="X112" s="22"/>
      <c r="Y112" s="103">
        <v>108</v>
      </c>
      <c r="Z112" s="7">
        <v>573</v>
      </c>
      <c r="AA112" s="104">
        <v>57</v>
      </c>
      <c r="AB112" s="104">
        <v>27</v>
      </c>
      <c r="AC112" s="122">
        <v>4230.116047508006</v>
      </c>
      <c r="AD112" s="104">
        <v>450</v>
      </c>
      <c r="AE112" s="104">
        <v>5</v>
      </c>
      <c r="AF112" s="122">
        <v>224550</v>
      </c>
      <c r="AG112" s="122">
        <v>67495</v>
      </c>
      <c r="AH112" s="122">
        <v>161105</v>
      </c>
      <c r="AI112" s="104" t="str">
        <v>Yes</v>
      </c>
      <c r="AJ112" s="104" t="str">
        <v>Yes</v>
      </c>
      <c r="AK112" s="143">
        <v>1</v>
      </c>
      <c r="AL112" s="10"/>
      <c r="AM112" s="10"/>
      <c r="AN112" s="104">
        <f>AVERAGE(AD$5:AD112)</f>
        <v>449.10185185185185</v>
      </c>
      <c r="AO112" s="104">
        <f>AVERAGE(AE$5:AE112)</f>
        <v>4.1574074074074074</v>
      </c>
      <c r="AP112" s="122">
        <f>AVERAGE(AF$5:AF112)</f>
        <v>224101.82407407407</v>
      </c>
      <c r="AQ112" s="122">
        <f>AVERAGE(AG$5:AG112)</f>
        <v>66984.731481481474</v>
      </c>
      <c r="AR112" s="122">
        <f>AVERAGE(AH$5:AH112)</f>
        <v>161394.87037037036</v>
      </c>
      <c r="AS112" s="121">
        <f>AVERAGE($AK$5:AK112)</f>
        <v>0.9980041152263377</v>
      </c>
      <c r="AT112" s="10"/>
      <c r="AU112" s="10"/>
      <c r="AV112" s="10"/>
      <c r="AW112" s="10"/>
      <c r="AX112" s="10"/>
      <c r="AY112" s="10"/>
      <c r="AZ112" s="10"/>
      <c r="BA112" s="10"/>
      <c r="BB112" s="10"/>
      <c r="BC112" s="10"/>
      <c r="BD112" s="10"/>
      <c r="BE112" s="10"/>
      <c r="BF112" s="10"/>
      <c r="BG112" s="6"/>
      <c r="BH112" s="22"/>
    </row>
    <row r="113" spans="1:60" x14ac:dyDescent="0.25">
      <c r="A113" s="103">
        <v>109</v>
      </c>
      <c r="B113" s="112">
        <v>559</v>
      </c>
      <c r="C113" s="112">
        <v>34</v>
      </c>
      <c r="D113" s="112">
        <v>31</v>
      </c>
      <c r="E113" s="113">
        <v>2934.4069616885349</v>
      </c>
      <c r="F113" s="112">
        <v>450</v>
      </c>
      <c r="G113" s="112">
        <v>1</v>
      </c>
      <c r="H113" s="113">
        <v>224550</v>
      </c>
      <c r="I113" s="113">
        <v>65499</v>
      </c>
      <c r="J113" s="113">
        <v>163701</v>
      </c>
      <c r="K113" s="112" t="str">
        <v>Yes</v>
      </c>
      <c r="L113" s="112" t="str">
        <v>Yes</v>
      </c>
      <c r="M113" s="118">
        <v>1</v>
      </c>
      <c r="N113" s="6"/>
      <c r="O113" s="6"/>
      <c r="P113" s="104">
        <f>AVERAGE(F$5:F113)</f>
        <v>449.05504587155963</v>
      </c>
      <c r="Q113" s="104">
        <f>AVERAGE(G$5:G113)</f>
        <v>4.9082568807339451</v>
      </c>
      <c r="R113" s="122">
        <f>AVERAGE(H$5:H113)</f>
        <v>224078.46788990826</v>
      </c>
      <c r="S113" s="122">
        <f>AVERAGE(I$5:I113)</f>
        <v>67354.724770642206</v>
      </c>
      <c r="T113" s="122">
        <f>AVERAGE(J$5:J113)</f>
        <v>160900.34862385321</v>
      </c>
      <c r="U113" s="121">
        <f>AVERAGE($M$5:M113)</f>
        <v>0.99790010193679923</v>
      </c>
      <c r="V113" s="6"/>
      <c r="W113" s="6"/>
      <c r="X113" s="22"/>
      <c r="Y113" s="103">
        <v>109</v>
      </c>
      <c r="Z113" s="7">
        <v>558</v>
      </c>
      <c r="AA113" s="7">
        <v>46</v>
      </c>
      <c r="AB113" s="7">
        <v>31</v>
      </c>
      <c r="AC113" s="111">
        <v>2535.140388062428</v>
      </c>
      <c r="AD113" s="7">
        <v>450</v>
      </c>
      <c r="AE113" s="7">
        <v>1</v>
      </c>
      <c r="AF113" s="111">
        <v>224550</v>
      </c>
      <c r="AG113" s="111">
        <v>65499</v>
      </c>
      <c r="AH113" s="111">
        <v>163701</v>
      </c>
      <c r="AI113" s="7" t="str">
        <v>Yes</v>
      </c>
      <c r="AJ113" s="7" t="str">
        <v>Yes</v>
      </c>
      <c r="AK113" s="141">
        <v>1</v>
      </c>
      <c r="AL113" s="6"/>
      <c r="AM113" s="6"/>
      <c r="AN113" s="104">
        <f>AVERAGE(AD$5:AD113)</f>
        <v>449.11009174311926</v>
      </c>
      <c r="AO113" s="104">
        <f>AVERAGE(AE$5:AE113)</f>
        <v>4.1284403669724767</v>
      </c>
      <c r="AP113" s="122">
        <f>AVERAGE(AF$5:AF113)</f>
        <v>224105.9357798165</v>
      </c>
      <c r="AQ113" s="122">
        <f>AVERAGE(AG$5:AG113)</f>
        <v>66971.100917431191</v>
      </c>
      <c r="AR113" s="122">
        <f>AVERAGE(AH$5:AH113)</f>
        <v>161416.02752293579</v>
      </c>
      <c r="AS113" s="121">
        <f>AVERAGE($AK$5:AK113)</f>
        <v>0.99802242609582081</v>
      </c>
      <c r="AT113" s="6"/>
      <c r="AU113" s="6"/>
      <c r="AV113" s="6"/>
      <c r="AW113" s="6"/>
      <c r="AX113" s="6"/>
      <c r="AY113" s="6"/>
      <c r="AZ113" s="6"/>
      <c r="BA113" s="6"/>
      <c r="BB113" s="6"/>
      <c r="BC113" s="6"/>
      <c r="BD113" s="6"/>
      <c r="BE113" s="6"/>
      <c r="BF113" s="6"/>
      <c r="BG113" s="10"/>
      <c r="BH113" s="22"/>
    </row>
    <row r="114" spans="1:60" x14ac:dyDescent="0.25">
      <c r="A114" s="103">
        <v>110</v>
      </c>
      <c r="B114" s="112">
        <v>594</v>
      </c>
      <c r="C114" s="112">
        <v>34</v>
      </c>
      <c r="D114" s="112">
        <v>36</v>
      </c>
      <c r="E114" s="113">
        <v>3707.1759361815484</v>
      </c>
      <c r="F114" s="112">
        <v>446</v>
      </c>
      <c r="G114" s="112">
        <v>0</v>
      </c>
      <c r="H114" s="113">
        <v>222554</v>
      </c>
      <c r="I114" s="113">
        <v>64600</v>
      </c>
      <c r="J114" s="113">
        <v>163354</v>
      </c>
      <c r="K114" s="112" t="str">
        <v>No</v>
      </c>
      <c r="L114" s="112" t="str">
        <v>No</v>
      </c>
      <c r="M114" s="118">
        <v>0.99111111111111116</v>
      </c>
      <c r="N114" s="6"/>
      <c r="O114" s="6"/>
      <c r="P114" s="104">
        <f>AVERAGE(F$5:F114)</f>
        <v>449.0272727272727</v>
      </c>
      <c r="Q114" s="104">
        <f>AVERAGE(G$5:G114)</f>
        <v>4.8636363636363633</v>
      </c>
      <c r="R114" s="122">
        <f>AVERAGE(H$5:H114)</f>
        <v>224064.6090909091</v>
      </c>
      <c r="S114" s="122">
        <f>AVERAGE(I$5:I114)</f>
        <v>67329.681818181823</v>
      </c>
      <c r="T114" s="122">
        <f>AVERAGE(J$5:J114)</f>
        <v>160922.65454545454</v>
      </c>
      <c r="U114" s="121">
        <f>AVERAGE($M$5:M114)</f>
        <v>0.99783838383838386</v>
      </c>
      <c r="V114" s="6"/>
      <c r="W114" s="6"/>
      <c r="X114" s="22"/>
      <c r="Y114" s="103">
        <v>110</v>
      </c>
      <c r="Z114" s="7">
        <v>696</v>
      </c>
      <c r="AA114" s="103">
        <v>36</v>
      </c>
      <c r="AB114" s="103">
        <v>35</v>
      </c>
      <c r="AC114" s="137">
        <v>4793.9313446414253</v>
      </c>
      <c r="AD114" s="103">
        <v>447</v>
      </c>
      <c r="AE114" s="103">
        <v>0</v>
      </c>
      <c r="AF114" s="137">
        <v>223053</v>
      </c>
      <c r="AG114" s="137">
        <v>64700</v>
      </c>
      <c r="AH114" s="137">
        <v>163603</v>
      </c>
      <c r="AI114" s="103" t="str">
        <v>No</v>
      </c>
      <c r="AJ114" s="103" t="str">
        <v>No</v>
      </c>
      <c r="AK114" s="142">
        <v>0.99333333333333329</v>
      </c>
      <c r="AN114" s="104">
        <f>AVERAGE(AD$5:AD114)</f>
        <v>449.09090909090907</v>
      </c>
      <c r="AO114" s="104">
        <f>AVERAGE(AE$5:AE114)</f>
        <v>4.0909090909090908</v>
      </c>
      <c r="AP114" s="122">
        <f>AVERAGE(AF$5:AF114)</f>
        <v>224096.36363636365</v>
      </c>
      <c r="AQ114" s="122">
        <f>AVERAGE(AG$5:AG114)</f>
        <v>66950.454545454544</v>
      </c>
      <c r="AR114" s="122">
        <f>AVERAGE(AH$5:AH114)</f>
        <v>161435.90909090909</v>
      </c>
      <c r="AS114" s="121">
        <f>AVERAGE($AK$5:AK114)</f>
        <v>0.9979797979797983</v>
      </c>
      <c r="BH114" s="22"/>
    </row>
    <row r="115" spans="1:60" x14ac:dyDescent="0.25">
      <c r="A115" s="103">
        <v>111</v>
      </c>
      <c r="B115" s="112">
        <v>596</v>
      </c>
      <c r="C115" s="112">
        <v>39</v>
      </c>
      <c r="D115" s="112">
        <v>24</v>
      </c>
      <c r="E115" s="113">
        <v>4161.0249278135034</v>
      </c>
      <c r="F115" s="112">
        <v>450</v>
      </c>
      <c r="G115" s="112">
        <v>8</v>
      </c>
      <c r="H115" s="113">
        <v>224550</v>
      </c>
      <c r="I115" s="113">
        <v>68992</v>
      </c>
      <c r="J115" s="113">
        <v>159158</v>
      </c>
      <c r="K115" s="112" t="str">
        <v>Yes</v>
      </c>
      <c r="L115" s="112" t="str">
        <v>Yes</v>
      </c>
      <c r="M115" s="118">
        <v>1</v>
      </c>
      <c r="N115" s="6"/>
      <c r="O115" s="6"/>
      <c r="P115" s="104">
        <f>AVERAGE(F$5:F115)</f>
        <v>449.03603603603602</v>
      </c>
      <c r="Q115" s="104">
        <f>AVERAGE(G$5:G115)</f>
        <v>4.8918918918918921</v>
      </c>
      <c r="R115" s="122">
        <f>AVERAGE(H$5:H115)</f>
        <v>224068.98198198198</v>
      </c>
      <c r="S115" s="122">
        <f>AVERAGE(I$5:I115)</f>
        <v>67344.657657657663</v>
      </c>
      <c r="T115" s="122">
        <f>AVERAGE(J$5:J115)</f>
        <v>160906.75675675675</v>
      </c>
      <c r="U115" s="121">
        <f>AVERAGE($M$5:M115)</f>
        <v>0.99785785785785786</v>
      </c>
      <c r="V115" s="6"/>
      <c r="W115" s="6"/>
      <c r="X115" s="22"/>
      <c r="Y115" s="103">
        <v>111</v>
      </c>
      <c r="Z115" s="7">
        <v>554</v>
      </c>
      <c r="AA115" s="7">
        <v>35</v>
      </c>
      <c r="AB115" s="7">
        <v>26</v>
      </c>
      <c r="AC115" s="111">
        <v>2563.5639960893172</v>
      </c>
      <c r="AD115" s="7">
        <v>450</v>
      </c>
      <c r="AE115" s="7">
        <v>6</v>
      </c>
      <c r="AF115" s="111">
        <v>224550</v>
      </c>
      <c r="AG115" s="111">
        <v>67994</v>
      </c>
      <c r="AH115" s="111">
        <v>160456</v>
      </c>
      <c r="AI115" s="7" t="str">
        <v>Yes</v>
      </c>
      <c r="AJ115" s="7" t="str">
        <v>Yes</v>
      </c>
      <c r="AK115" s="141">
        <v>1</v>
      </c>
      <c r="AL115" s="6"/>
      <c r="AM115" s="6"/>
      <c r="AN115" s="104">
        <f>AVERAGE(AD$5:AD115)</f>
        <v>449.09909909909908</v>
      </c>
      <c r="AO115" s="104">
        <f>AVERAGE(AE$5:AE115)</f>
        <v>4.1081081081081079</v>
      </c>
      <c r="AP115" s="122">
        <f>AVERAGE(AF$5:AF115)</f>
        <v>224100.45045045044</v>
      </c>
      <c r="AQ115" s="122">
        <f>AVERAGE(AG$5:AG115)</f>
        <v>66959.855855855858</v>
      </c>
      <c r="AR115" s="122">
        <f>AVERAGE(AH$5:AH115)</f>
        <v>161427.08108108109</v>
      </c>
      <c r="AS115" s="121">
        <f>AVERAGE($AK$5:AK115)</f>
        <v>0.99799799799799838</v>
      </c>
      <c r="AT115" s="6"/>
      <c r="AU115" s="6"/>
      <c r="AV115" s="6"/>
      <c r="AW115" s="6"/>
      <c r="AX115" s="6"/>
      <c r="AY115" s="6"/>
      <c r="AZ115" s="6"/>
      <c r="BA115" s="6"/>
      <c r="BB115" s="6"/>
      <c r="BC115" s="6"/>
      <c r="BD115" s="6"/>
      <c r="BE115" s="6"/>
      <c r="BF115" s="6"/>
      <c r="BG115" s="6"/>
      <c r="BH115" s="22"/>
    </row>
    <row r="116" spans="1:60" x14ac:dyDescent="0.25">
      <c r="A116" s="103">
        <v>112</v>
      </c>
      <c r="B116" s="112">
        <v>553</v>
      </c>
      <c r="C116" s="112">
        <v>45</v>
      </c>
      <c r="D116" s="112">
        <v>28</v>
      </c>
      <c r="E116" s="113">
        <v>3398.1048008966363</v>
      </c>
      <c r="F116" s="112">
        <v>450</v>
      </c>
      <c r="G116" s="112">
        <v>4</v>
      </c>
      <c r="H116" s="113">
        <v>224550</v>
      </c>
      <c r="I116" s="113">
        <v>66996</v>
      </c>
      <c r="J116" s="113">
        <v>161754</v>
      </c>
      <c r="K116" s="112" t="str">
        <v>Yes</v>
      </c>
      <c r="L116" s="112" t="str">
        <v>Yes</v>
      </c>
      <c r="M116" s="118">
        <v>1</v>
      </c>
      <c r="N116" s="6"/>
      <c r="O116" s="6"/>
      <c r="P116" s="104">
        <f>AVERAGE(F$5:F116)</f>
        <v>449.04464285714283</v>
      </c>
      <c r="Q116" s="104">
        <f>AVERAGE(G$5:G116)</f>
        <v>4.8839285714285712</v>
      </c>
      <c r="R116" s="122">
        <f>AVERAGE(H$5:H116)</f>
        <v>224073.27678571429</v>
      </c>
      <c r="S116" s="122">
        <f>AVERAGE(I$5:I116)</f>
        <v>67341.544642857145</v>
      </c>
      <c r="T116" s="122">
        <f>AVERAGE(J$5:J116)</f>
        <v>160914.32142857142</v>
      </c>
      <c r="U116" s="121">
        <f>AVERAGE($M$5:M116)</f>
        <v>0.99787698412698411</v>
      </c>
      <c r="V116" s="6"/>
      <c r="W116" s="6"/>
      <c r="X116" s="22"/>
      <c r="Y116" s="103">
        <v>112</v>
      </c>
      <c r="Z116" s="7">
        <v>617</v>
      </c>
      <c r="AA116" s="104">
        <v>58</v>
      </c>
      <c r="AB116" s="104">
        <v>27</v>
      </c>
      <c r="AC116" s="122">
        <v>3153.454152008143</v>
      </c>
      <c r="AD116" s="104">
        <v>450</v>
      </c>
      <c r="AE116" s="104">
        <v>5</v>
      </c>
      <c r="AF116" s="122">
        <v>224550</v>
      </c>
      <c r="AG116" s="122">
        <v>67495</v>
      </c>
      <c r="AH116" s="122">
        <v>161105</v>
      </c>
      <c r="AI116" s="104" t="str">
        <v>Yes</v>
      </c>
      <c r="AJ116" s="104" t="str">
        <v>Yes</v>
      </c>
      <c r="AK116" s="143">
        <v>1</v>
      </c>
      <c r="AL116" s="10"/>
      <c r="AM116" s="10"/>
      <c r="AN116" s="104">
        <f>AVERAGE(AD$5:AD116)</f>
        <v>449.10714285714283</v>
      </c>
      <c r="AO116" s="104">
        <f>AVERAGE(AE$5:AE116)</f>
        <v>4.1160714285714288</v>
      </c>
      <c r="AP116" s="122">
        <f>AVERAGE(AF$5:AF116)</f>
        <v>224104.46428571429</v>
      </c>
      <c r="AQ116" s="122">
        <f>AVERAGE(AG$5:AG116)</f>
        <v>66964.633928571435</v>
      </c>
      <c r="AR116" s="122">
        <f>AVERAGE(AH$5:AH116)</f>
        <v>161424.20535714287</v>
      </c>
      <c r="AS116" s="121">
        <f>AVERAGE($AK$5:AK116)</f>
        <v>0.99801587301587336</v>
      </c>
      <c r="AT116" s="10"/>
      <c r="AU116" s="10"/>
      <c r="AV116" s="10"/>
      <c r="AW116" s="10"/>
      <c r="AX116" s="10"/>
      <c r="AY116" s="10"/>
      <c r="AZ116" s="10"/>
      <c r="BA116" s="10"/>
      <c r="BB116" s="10"/>
      <c r="BC116" s="10"/>
      <c r="BD116" s="10"/>
      <c r="BE116" s="10"/>
      <c r="BF116" s="10"/>
      <c r="BG116" s="6"/>
      <c r="BH116" s="22"/>
    </row>
    <row r="117" spans="1:60" x14ac:dyDescent="0.25">
      <c r="A117" s="103">
        <v>113</v>
      </c>
      <c r="B117" s="112">
        <v>544</v>
      </c>
      <c r="C117" s="112">
        <v>39</v>
      </c>
      <c r="D117" s="112">
        <v>25</v>
      </c>
      <c r="E117" s="113">
        <v>4845.0815785359564</v>
      </c>
      <c r="F117" s="112">
        <v>450</v>
      </c>
      <c r="G117" s="112">
        <v>7</v>
      </c>
      <c r="H117" s="113">
        <v>224550</v>
      </c>
      <c r="I117" s="113">
        <v>68493</v>
      </c>
      <c r="J117" s="113">
        <v>159807</v>
      </c>
      <c r="K117" s="112" t="str">
        <v>Yes</v>
      </c>
      <c r="L117" s="112" t="str">
        <v>Yes</v>
      </c>
      <c r="M117" s="118">
        <v>1</v>
      </c>
      <c r="N117" s="6"/>
      <c r="O117" s="6"/>
      <c r="P117" s="104">
        <f>AVERAGE(F$5:F117)</f>
        <v>449.05309734513276</v>
      </c>
      <c r="Q117" s="104">
        <f>AVERAGE(G$5:G117)</f>
        <v>4.9026548672566372</v>
      </c>
      <c r="R117" s="122">
        <f>AVERAGE(H$5:H117)</f>
        <v>224077.49557522123</v>
      </c>
      <c r="S117" s="122">
        <f>AVERAGE(I$5:I117)</f>
        <v>67351.734513274336</v>
      </c>
      <c r="T117" s="122">
        <f>AVERAGE(J$5:J117)</f>
        <v>160904.52212389381</v>
      </c>
      <c r="U117" s="121">
        <f>AVERAGE($M$5:M117)</f>
        <v>0.99789577187807277</v>
      </c>
      <c r="V117" s="6"/>
      <c r="W117" s="6"/>
      <c r="X117" s="22"/>
      <c r="Y117" s="103">
        <v>113</v>
      </c>
      <c r="Z117" s="7">
        <v>665</v>
      </c>
      <c r="AA117" s="7">
        <v>25</v>
      </c>
      <c r="AB117" s="7">
        <v>28</v>
      </c>
      <c r="AC117" s="111">
        <v>2544.218023772612</v>
      </c>
      <c r="AD117" s="7">
        <v>450</v>
      </c>
      <c r="AE117" s="7">
        <v>4</v>
      </c>
      <c r="AF117" s="111">
        <v>224550</v>
      </c>
      <c r="AG117" s="111">
        <v>66996</v>
      </c>
      <c r="AH117" s="111">
        <v>161754</v>
      </c>
      <c r="AI117" s="7" t="str">
        <v>Yes</v>
      </c>
      <c r="AJ117" s="7" t="str">
        <v>Yes</v>
      </c>
      <c r="AK117" s="141">
        <v>1</v>
      </c>
      <c r="AL117" s="6"/>
      <c r="AM117" s="6"/>
      <c r="AN117" s="104">
        <f>AVERAGE(AD$5:AD117)</f>
        <v>449.11504424778764</v>
      </c>
      <c r="AO117" s="104">
        <f>AVERAGE(AE$5:AE117)</f>
        <v>4.115044247787611</v>
      </c>
      <c r="AP117" s="122">
        <f>AVERAGE(AF$5:AF117)</f>
        <v>224108.40707964601</v>
      </c>
      <c r="AQ117" s="122">
        <f>AVERAGE(AG$5:AG117)</f>
        <v>66964.911504424774</v>
      </c>
      <c r="AR117" s="122">
        <f>AVERAGE(AH$5:AH117)</f>
        <v>161427.12389380531</v>
      </c>
      <c r="AS117" s="121">
        <f>AVERAGE($AK$5:AK117)</f>
        <v>0.99803343166175051</v>
      </c>
      <c r="AT117" s="6"/>
      <c r="AU117" s="6"/>
      <c r="AV117" s="6"/>
      <c r="AW117" s="6"/>
      <c r="AX117" s="6"/>
      <c r="AY117" s="6"/>
      <c r="AZ117" s="6"/>
      <c r="BA117" s="6"/>
      <c r="BB117" s="6"/>
      <c r="BC117" s="6"/>
      <c r="BD117" s="6"/>
      <c r="BE117" s="6"/>
      <c r="BF117" s="6"/>
      <c r="BG117" s="10"/>
      <c r="BH117" s="22"/>
    </row>
    <row r="118" spans="1:60" x14ac:dyDescent="0.25">
      <c r="A118" s="103">
        <v>114</v>
      </c>
      <c r="B118" s="112">
        <v>621</v>
      </c>
      <c r="C118" s="112">
        <v>38</v>
      </c>
      <c r="D118" s="112">
        <v>34</v>
      </c>
      <c r="E118" s="113">
        <v>3757.9831115789407</v>
      </c>
      <c r="F118" s="112">
        <v>448</v>
      </c>
      <c r="G118" s="112">
        <v>0</v>
      </c>
      <c r="H118" s="113">
        <v>223552</v>
      </c>
      <c r="I118" s="113">
        <v>64800</v>
      </c>
      <c r="J118" s="113">
        <v>163852</v>
      </c>
      <c r="K118" s="112" t="str">
        <v>No</v>
      </c>
      <c r="L118" s="112" t="str">
        <v>No</v>
      </c>
      <c r="M118" s="118">
        <v>0.99555555555555553</v>
      </c>
      <c r="N118" s="6"/>
      <c r="O118" s="6"/>
      <c r="P118" s="104">
        <f>AVERAGE(F$5:F118)</f>
        <v>449.04385964912279</v>
      </c>
      <c r="Q118" s="104">
        <f>AVERAGE(G$5:G118)</f>
        <v>4.8596491228070171</v>
      </c>
      <c r="R118" s="122">
        <f>AVERAGE(H$5:H118)</f>
        <v>224072.88596491228</v>
      </c>
      <c r="S118" s="122">
        <f>AVERAGE(I$5:I118)</f>
        <v>67329.350877192977</v>
      </c>
      <c r="T118" s="122">
        <f>AVERAGE(J$5:J118)</f>
        <v>160930.37719298244</v>
      </c>
      <c r="U118" s="121">
        <f>AVERAGE($M$5:M118)</f>
        <v>0.99787524366471736</v>
      </c>
      <c r="V118" s="6"/>
      <c r="W118" s="6"/>
      <c r="X118" s="22"/>
      <c r="Y118" s="103">
        <v>114</v>
      </c>
      <c r="Z118" s="7">
        <v>530</v>
      </c>
      <c r="AA118" s="103">
        <v>49</v>
      </c>
      <c r="AB118" s="103">
        <v>24</v>
      </c>
      <c r="AC118" s="137">
        <v>4538.9041978656105</v>
      </c>
      <c r="AD118" s="103">
        <v>450</v>
      </c>
      <c r="AE118" s="103">
        <v>8</v>
      </c>
      <c r="AF118" s="137">
        <v>224550</v>
      </c>
      <c r="AG118" s="137">
        <v>68992</v>
      </c>
      <c r="AH118" s="137">
        <v>159158</v>
      </c>
      <c r="AI118" s="103" t="str">
        <v>Yes</v>
      </c>
      <c r="AJ118" s="103" t="str">
        <v>Yes</v>
      </c>
      <c r="AK118" s="142">
        <v>1</v>
      </c>
      <c r="AN118" s="104">
        <f>AVERAGE(AD$5:AD118)</f>
        <v>449.12280701754383</v>
      </c>
      <c r="AO118" s="104">
        <f>AVERAGE(AE$5:AE118)</f>
        <v>4.1491228070175437</v>
      </c>
      <c r="AP118" s="122">
        <f>AVERAGE(AF$5:AF118)</f>
        <v>224112.28070175438</v>
      </c>
      <c r="AQ118" s="122">
        <f>AVERAGE(AG$5:AG118)</f>
        <v>66982.692982456138</v>
      </c>
      <c r="AR118" s="122">
        <f>AVERAGE(AH$5:AH118)</f>
        <v>161407.21929824562</v>
      </c>
      <c r="AS118" s="121">
        <f>AVERAGE($AK$5:AK118)</f>
        <v>0.99805068226120885</v>
      </c>
      <c r="BH118" s="22"/>
    </row>
    <row r="119" spans="1:60" x14ac:dyDescent="0.25">
      <c r="A119" s="103">
        <v>115</v>
      </c>
      <c r="B119" s="112">
        <v>568</v>
      </c>
      <c r="C119" s="112">
        <v>43</v>
      </c>
      <c r="D119" s="112">
        <v>32</v>
      </c>
      <c r="E119" s="113">
        <v>4950.9802031268264</v>
      </c>
      <c r="F119" s="112">
        <v>450</v>
      </c>
      <c r="G119" s="112">
        <v>0</v>
      </c>
      <c r="H119" s="113">
        <v>224550</v>
      </c>
      <c r="I119" s="113">
        <v>65000</v>
      </c>
      <c r="J119" s="113">
        <v>164350</v>
      </c>
      <c r="K119" s="112" t="str">
        <v>Yes</v>
      </c>
      <c r="L119" s="112" t="str">
        <v>No</v>
      </c>
      <c r="M119" s="118">
        <v>1</v>
      </c>
      <c r="N119" s="6"/>
      <c r="O119" s="6"/>
      <c r="P119" s="104">
        <f>AVERAGE(F$5:F119)</f>
        <v>449.05217391304348</v>
      </c>
      <c r="Q119" s="104">
        <f>AVERAGE(G$5:G119)</f>
        <v>4.8173913043478258</v>
      </c>
      <c r="R119" s="122">
        <f>AVERAGE(H$5:H119)</f>
        <v>224077.03478260871</v>
      </c>
      <c r="S119" s="122">
        <f>AVERAGE(I$5:I119)</f>
        <v>67309.095652173914</v>
      </c>
      <c r="T119" s="122">
        <f>AVERAGE(J$5:J119)</f>
        <v>160960.11304347825</v>
      </c>
      <c r="U119" s="121">
        <f>AVERAGE($M$5:M119)</f>
        <v>0.99789371980676322</v>
      </c>
      <c r="V119" s="6"/>
      <c r="W119" s="6"/>
      <c r="X119" s="22"/>
      <c r="Y119" s="103">
        <v>115</v>
      </c>
      <c r="Z119" s="7">
        <v>581</v>
      </c>
      <c r="AA119" s="7">
        <v>38</v>
      </c>
      <c r="AB119" s="7">
        <v>39</v>
      </c>
      <c r="AC119" s="111">
        <v>4120.5359137137548</v>
      </c>
      <c r="AD119" s="7">
        <v>443</v>
      </c>
      <c r="AE119" s="7">
        <v>0</v>
      </c>
      <c r="AF119" s="111">
        <v>221057</v>
      </c>
      <c r="AG119" s="111">
        <v>64300</v>
      </c>
      <c r="AH119" s="111">
        <v>162607</v>
      </c>
      <c r="AI119" s="7" t="str">
        <v>No</v>
      </c>
      <c r="AJ119" s="7" t="str">
        <v>No</v>
      </c>
      <c r="AK119" s="141">
        <v>0.98444444444444446</v>
      </c>
      <c r="AL119" s="6"/>
      <c r="AM119" s="6"/>
      <c r="AN119" s="104">
        <f>AVERAGE(AD$5:AD119)</f>
        <v>449.0695652173913</v>
      </c>
      <c r="AO119" s="104">
        <f>AVERAGE(AE$5:AE119)</f>
        <v>4.1130434782608694</v>
      </c>
      <c r="AP119" s="122">
        <f>AVERAGE(AF$5:AF119)</f>
        <v>224085.71304347826</v>
      </c>
      <c r="AQ119" s="122">
        <f>AVERAGE(AG$5:AG119)</f>
        <v>66959.3652173913</v>
      </c>
      <c r="AR119" s="122">
        <f>AVERAGE(AH$5:AH119)</f>
        <v>161417.65217391305</v>
      </c>
      <c r="AS119" s="121">
        <f>AVERAGE($AK$5:AK119)</f>
        <v>0.99793236714975886</v>
      </c>
      <c r="AT119" s="6"/>
      <c r="AU119" s="6"/>
      <c r="AV119" s="6"/>
      <c r="AW119" s="6"/>
      <c r="AX119" s="6"/>
      <c r="AY119" s="6"/>
      <c r="AZ119" s="6"/>
      <c r="BA119" s="6"/>
      <c r="BB119" s="6"/>
      <c r="BC119" s="6"/>
      <c r="BD119" s="6"/>
      <c r="BE119" s="6"/>
      <c r="BF119" s="6"/>
      <c r="BG119" s="6"/>
      <c r="BH119" s="22"/>
    </row>
    <row r="120" spans="1:60" x14ac:dyDescent="0.25">
      <c r="A120" s="103">
        <v>116</v>
      </c>
      <c r="B120" s="112">
        <v>518</v>
      </c>
      <c r="C120" s="112">
        <v>38</v>
      </c>
      <c r="D120" s="112">
        <v>28</v>
      </c>
      <c r="E120" s="113">
        <v>4539.6365708062967</v>
      </c>
      <c r="F120" s="112">
        <v>450</v>
      </c>
      <c r="G120" s="112">
        <v>4</v>
      </c>
      <c r="H120" s="113">
        <v>224550</v>
      </c>
      <c r="I120" s="113">
        <v>66996</v>
      </c>
      <c r="J120" s="113">
        <v>161754</v>
      </c>
      <c r="K120" s="112" t="str">
        <v>Yes</v>
      </c>
      <c r="L120" s="112" t="str">
        <v>Yes</v>
      </c>
      <c r="M120" s="118">
        <v>1</v>
      </c>
      <c r="N120" s="6"/>
      <c r="O120" s="6"/>
      <c r="P120" s="104">
        <f>AVERAGE(F$5:F120)</f>
        <v>449.06034482758622</v>
      </c>
      <c r="Q120" s="104">
        <f>AVERAGE(G$5:G120)</f>
        <v>4.8103448275862073</v>
      </c>
      <c r="R120" s="122">
        <f>AVERAGE(H$5:H120)</f>
        <v>224081.11206896551</v>
      </c>
      <c r="S120" s="122">
        <f>AVERAGE(I$5:I120)</f>
        <v>67306.396551724145</v>
      </c>
      <c r="T120" s="122">
        <f>AVERAGE(J$5:J120)</f>
        <v>160966.95689655171</v>
      </c>
      <c r="U120" s="121">
        <f>AVERAGE($M$5:M120)</f>
        <v>0.99791187739463605</v>
      </c>
      <c r="V120" s="6"/>
      <c r="W120" s="6"/>
      <c r="X120" s="22"/>
      <c r="Y120" s="103">
        <v>116</v>
      </c>
      <c r="Z120" s="7">
        <v>493</v>
      </c>
      <c r="AA120" s="104">
        <v>36</v>
      </c>
      <c r="AB120" s="104">
        <v>23</v>
      </c>
      <c r="AC120" s="122">
        <v>2284.0764187068767</v>
      </c>
      <c r="AD120" s="104">
        <v>450</v>
      </c>
      <c r="AE120" s="104">
        <v>9</v>
      </c>
      <c r="AF120" s="122">
        <v>224550</v>
      </c>
      <c r="AG120" s="122">
        <v>69491</v>
      </c>
      <c r="AH120" s="122">
        <v>158509</v>
      </c>
      <c r="AI120" s="104" t="str">
        <v>Yes</v>
      </c>
      <c r="AJ120" s="104" t="str">
        <v>Yes</v>
      </c>
      <c r="AK120" s="143">
        <v>1</v>
      </c>
      <c r="AL120" s="10"/>
      <c r="AM120" s="10"/>
      <c r="AN120" s="104">
        <f>AVERAGE(AD$5:AD120)</f>
        <v>449.07758620689657</v>
      </c>
      <c r="AO120" s="104">
        <f>AVERAGE(AE$5:AE120)</f>
        <v>4.1551724137931032</v>
      </c>
      <c r="AP120" s="122">
        <f>AVERAGE(AF$5:AF120)</f>
        <v>224089.71551724139</v>
      </c>
      <c r="AQ120" s="122">
        <f>AVERAGE(AG$5:AG120)</f>
        <v>66981.18965517242</v>
      </c>
      <c r="AR120" s="122">
        <f>AVERAGE(AH$5:AH120)</f>
        <v>161392.5775862069</v>
      </c>
      <c r="AS120" s="121">
        <f>AVERAGE($AK$5:AK120)</f>
        <v>0.99795019157088161</v>
      </c>
      <c r="AT120" s="10"/>
      <c r="AU120" s="10"/>
      <c r="AV120" s="10"/>
      <c r="AW120" s="10"/>
      <c r="AX120" s="10"/>
      <c r="AY120" s="10"/>
      <c r="AZ120" s="10"/>
      <c r="BA120" s="10"/>
      <c r="BB120" s="10"/>
      <c r="BC120" s="10"/>
      <c r="BD120" s="10"/>
      <c r="BE120" s="10"/>
      <c r="BF120" s="10"/>
      <c r="BG120" s="6"/>
      <c r="BH120" s="22"/>
    </row>
    <row r="121" spans="1:60" x14ac:dyDescent="0.25">
      <c r="A121" s="103">
        <v>117</v>
      </c>
      <c r="B121" s="112">
        <v>468</v>
      </c>
      <c r="C121" s="112">
        <v>51</v>
      </c>
      <c r="D121" s="112">
        <v>20</v>
      </c>
      <c r="E121" s="113">
        <v>3397.6897848257199</v>
      </c>
      <c r="F121" s="112">
        <v>450</v>
      </c>
      <c r="G121" s="112">
        <v>12</v>
      </c>
      <c r="H121" s="113">
        <v>224550</v>
      </c>
      <c r="I121" s="113">
        <v>70988</v>
      </c>
      <c r="J121" s="113">
        <v>156562</v>
      </c>
      <c r="K121" s="112" t="str">
        <v>Yes</v>
      </c>
      <c r="L121" s="112" t="str">
        <v>Yes</v>
      </c>
      <c r="M121" s="118">
        <v>1</v>
      </c>
      <c r="N121" s="6"/>
      <c r="O121" s="6"/>
      <c r="P121" s="104">
        <f>AVERAGE(F$5:F121)</f>
        <v>449.0683760683761</v>
      </c>
      <c r="Q121" s="104">
        <f>AVERAGE(G$5:G121)</f>
        <v>4.8717948717948714</v>
      </c>
      <c r="R121" s="122">
        <f>AVERAGE(H$5:H121)</f>
        <v>224085.11965811966</v>
      </c>
      <c r="S121" s="122">
        <f>AVERAGE(I$5:I121)</f>
        <v>67337.86324786325</v>
      </c>
      <c r="T121" s="122">
        <f>AVERAGE(J$5:J121)</f>
        <v>160929.30769230769</v>
      </c>
      <c r="U121" s="121">
        <f>AVERAGE($M$5:M121)</f>
        <v>0.99792972459639129</v>
      </c>
      <c r="V121" s="6"/>
      <c r="W121" s="6"/>
      <c r="X121" s="22"/>
      <c r="Y121" s="103">
        <v>117</v>
      </c>
      <c r="Z121" s="7">
        <v>473</v>
      </c>
      <c r="AA121" s="7">
        <v>42</v>
      </c>
      <c r="AB121" s="7">
        <v>21</v>
      </c>
      <c r="AC121" s="111">
        <v>4786.1341303641821</v>
      </c>
      <c r="AD121" s="7">
        <v>450</v>
      </c>
      <c r="AE121" s="7">
        <v>11</v>
      </c>
      <c r="AF121" s="111">
        <v>224550</v>
      </c>
      <c r="AG121" s="111">
        <v>70489</v>
      </c>
      <c r="AH121" s="111">
        <v>157211</v>
      </c>
      <c r="AI121" s="7" t="str">
        <v>Yes</v>
      </c>
      <c r="AJ121" s="7" t="str">
        <v>Yes</v>
      </c>
      <c r="AK121" s="141">
        <v>1</v>
      </c>
      <c r="AL121" s="6"/>
      <c r="AM121" s="6"/>
      <c r="AN121" s="104">
        <f>AVERAGE(AD$5:AD121)</f>
        <v>449.08547008547009</v>
      </c>
      <c r="AO121" s="104">
        <f>AVERAGE(AE$5:AE121)</f>
        <v>4.2136752136752138</v>
      </c>
      <c r="AP121" s="122">
        <f>AVERAGE(AF$5:AF121)</f>
        <v>224093.64957264956</v>
      </c>
      <c r="AQ121" s="122">
        <f>AVERAGE(AG$5:AG121)</f>
        <v>67011.170940170938</v>
      </c>
      <c r="AR121" s="122">
        <f>AVERAGE(AH$5:AH121)</f>
        <v>161356.83760683759</v>
      </c>
      <c r="AS121" s="121">
        <f>AVERAGE($AK$5:AK121)</f>
        <v>0.997967711301045</v>
      </c>
      <c r="AT121" s="6"/>
      <c r="AU121" s="6"/>
      <c r="AV121" s="6"/>
      <c r="AW121" s="6"/>
      <c r="AX121" s="6"/>
      <c r="AY121" s="6"/>
      <c r="AZ121" s="6"/>
      <c r="BA121" s="6"/>
      <c r="BB121" s="6"/>
      <c r="BC121" s="6"/>
      <c r="BD121" s="6"/>
      <c r="BE121" s="6"/>
      <c r="BF121" s="6"/>
      <c r="BG121" s="10"/>
      <c r="BH121" s="22"/>
    </row>
    <row r="122" spans="1:60" x14ac:dyDescent="0.25">
      <c r="A122" s="103">
        <v>118</v>
      </c>
      <c r="B122" s="112">
        <v>592</v>
      </c>
      <c r="C122" s="112">
        <v>37</v>
      </c>
      <c r="D122" s="112">
        <v>34</v>
      </c>
      <c r="E122" s="113">
        <v>2534.3211792375987</v>
      </c>
      <c r="F122" s="112">
        <v>448</v>
      </c>
      <c r="G122" s="112">
        <v>0</v>
      </c>
      <c r="H122" s="113">
        <v>223552</v>
      </c>
      <c r="I122" s="113">
        <v>64800</v>
      </c>
      <c r="J122" s="113">
        <v>163852</v>
      </c>
      <c r="K122" s="112" t="str">
        <v>No</v>
      </c>
      <c r="L122" s="112" t="str">
        <v>No</v>
      </c>
      <c r="M122" s="118">
        <v>0.99555555555555553</v>
      </c>
      <c r="N122" s="6"/>
      <c r="O122" s="6"/>
      <c r="P122" s="104">
        <f>AVERAGE(F$5:F122)</f>
        <v>449.0593220338983</v>
      </c>
      <c r="Q122" s="104">
        <f>AVERAGE(G$5:G122)</f>
        <v>4.8305084745762707</v>
      </c>
      <c r="R122" s="122">
        <f>AVERAGE(H$5:H122)</f>
        <v>224080.60169491524</v>
      </c>
      <c r="S122" s="122">
        <f>AVERAGE(I$5:I122)</f>
        <v>67316.355932203383</v>
      </c>
      <c r="T122" s="122">
        <f>AVERAGE(J$5:J122)</f>
        <v>160954.07627118644</v>
      </c>
      <c r="U122" s="121">
        <f>AVERAGE($M$5:M122)</f>
        <v>0.99790960451977395</v>
      </c>
      <c r="V122" s="6"/>
      <c r="W122" s="6"/>
      <c r="X122" s="22"/>
      <c r="Y122" s="103">
        <v>118</v>
      </c>
      <c r="Z122" s="7">
        <v>614</v>
      </c>
      <c r="AA122" s="103">
        <v>39</v>
      </c>
      <c r="AB122" s="103">
        <v>21</v>
      </c>
      <c r="AC122" s="137">
        <v>4023.7736253480134</v>
      </c>
      <c r="AD122" s="103">
        <v>450</v>
      </c>
      <c r="AE122" s="103">
        <v>11</v>
      </c>
      <c r="AF122" s="137">
        <v>224550</v>
      </c>
      <c r="AG122" s="137">
        <v>70489</v>
      </c>
      <c r="AH122" s="137">
        <v>157211</v>
      </c>
      <c r="AI122" s="103" t="str">
        <v>Yes</v>
      </c>
      <c r="AJ122" s="103" t="str">
        <v>Yes</v>
      </c>
      <c r="AK122" s="142">
        <v>1</v>
      </c>
      <c r="AN122" s="104">
        <f>AVERAGE(AD$5:AD122)</f>
        <v>449.09322033898303</v>
      </c>
      <c r="AO122" s="104">
        <f>AVERAGE(AE$5:AE122)</f>
        <v>4.2711864406779663</v>
      </c>
      <c r="AP122" s="122">
        <f>AVERAGE(AF$5:AF122)</f>
        <v>224097.51694915254</v>
      </c>
      <c r="AQ122" s="122">
        <f>AVERAGE(AG$5:AG122)</f>
        <v>67040.644067796617</v>
      </c>
      <c r="AR122" s="122">
        <f>AVERAGE(AH$5:AH122)</f>
        <v>161321.70338983051</v>
      </c>
      <c r="AS122" s="121">
        <f>AVERAGE($AK$5:AK122)</f>
        <v>0.99798493408662936</v>
      </c>
      <c r="BH122" s="22"/>
    </row>
    <row r="123" spans="1:60" x14ac:dyDescent="0.25">
      <c r="A123" s="103">
        <v>119</v>
      </c>
      <c r="B123" s="112">
        <v>620</v>
      </c>
      <c r="C123" s="112">
        <v>43</v>
      </c>
      <c r="D123" s="112">
        <v>33</v>
      </c>
      <c r="E123" s="113">
        <v>2789.9866457298908</v>
      </c>
      <c r="F123" s="112">
        <v>449</v>
      </c>
      <c r="G123" s="112">
        <v>0</v>
      </c>
      <c r="H123" s="113">
        <v>224051</v>
      </c>
      <c r="I123" s="113">
        <v>64900</v>
      </c>
      <c r="J123" s="113">
        <v>164101</v>
      </c>
      <c r="K123" s="112" t="str">
        <v>No</v>
      </c>
      <c r="L123" s="112" t="str">
        <v>No</v>
      </c>
      <c r="M123" s="118">
        <v>0.99777777777777776</v>
      </c>
      <c r="N123" s="6"/>
      <c r="O123" s="6"/>
      <c r="P123" s="104">
        <f>AVERAGE(F$5:F123)</f>
        <v>449.05882352941177</v>
      </c>
      <c r="Q123" s="104">
        <f>AVERAGE(G$5:G123)</f>
        <v>4.7899159663865545</v>
      </c>
      <c r="R123" s="122">
        <f>AVERAGE(H$5:H123)</f>
        <v>224080.35294117648</v>
      </c>
      <c r="S123" s="122">
        <f>AVERAGE(I$5:I123)</f>
        <v>67296.050420168074</v>
      </c>
      <c r="T123" s="122">
        <f>AVERAGE(J$5:J123)</f>
        <v>160980.52100840336</v>
      </c>
      <c r="U123" s="121">
        <f>AVERAGE($M$5:M123)</f>
        <v>0.9979084967320262</v>
      </c>
      <c r="V123" s="6"/>
      <c r="W123" s="6"/>
      <c r="X123" s="22"/>
      <c r="Y123" s="103">
        <v>119</v>
      </c>
      <c r="Z123" s="7">
        <v>601</v>
      </c>
      <c r="AA123" s="7">
        <v>35</v>
      </c>
      <c r="AB123" s="7">
        <v>36</v>
      </c>
      <c r="AC123" s="111">
        <v>2109.429620721452</v>
      </c>
      <c r="AD123" s="7">
        <v>446</v>
      </c>
      <c r="AE123" s="7">
        <v>0</v>
      </c>
      <c r="AF123" s="111">
        <v>222554</v>
      </c>
      <c r="AG123" s="111">
        <v>64600</v>
      </c>
      <c r="AH123" s="111">
        <v>163354</v>
      </c>
      <c r="AI123" s="7" t="str">
        <v>No</v>
      </c>
      <c r="AJ123" s="7" t="str">
        <v>No</v>
      </c>
      <c r="AK123" s="141">
        <v>0.99111111111111116</v>
      </c>
      <c r="AL123" s="6"/>
      <c r="AM123" s="6"/>
      <c r="AN123" s="104">
        <f>AVERAGE(AD$5:AD123)</f>
        <v>449.06722689075633</v>
      </c>
      <c r="AO123" s="104">
        <f>AVERAGE(AE$5:AE123)</f>
        <v>4.2352941176470589</v>
      </c>
      <c r="AP123" s="122">
        <f>AVERAGE(AF$5:AF123)</f>
        <v>224084.5462184874</v>
      </c>
      <c r="AQ123" s="122">
        <f>AVERAGE(AG$5:AG123)</f>
        <v>67020.134453781517</v>
      </c>
      <c r="AR123" s="122">
        <f>AVERAGE(AH$5:AH123)</f>
        <v>161338.78151260506</v>
      </c>
      <c r="AS123" s="121">
        <f>AVERAGE($AK$5:AK123)</f>
        <v>0.9979271708683477</v>
      </c>
      <c r="AT123" s="6"/>
      <c r="AU123" s="6"/>
      <c r="AV123" s="6"/>
      <c r="AW123" s="6"/>
      <c r="AX123" s="6"/>
      <c r="AY123" s="6"/>
      <c r="AZ123" s="6"/>
      <c r="BA123" s="6"/>
      <c r="BB123" s="6"/>
      <c r="BC123" s="6"/>
      <c r="BD123" s="6"/>
      <c r="BE123" s="6"/>
      <c r="BF123" s="6"/>
      <c r="BG123" s="6"/>
      <c r="BH123" s="22"/>
    </row>
    <row r="124" spans="1:60" x14ac:dyDescent="0.25">
      <c r="A124" s="103">
        <v>120</v>
      </c>
      <c r="B124" s="112">
        <v>532</v>
      </c>
      <c r="C124" s="112">
        <v>31</v>
      </c>
      <c r="D124" s="112">
        <v>30</v>
      </c>
      <c r="E124" s="113">
        <v>4747.2699784829456</v>
      </c>
      <c r="F124" s="112">
        <v>450</v>
      </c>
      <c r="G124" s="112">
        <v>2</v>
      </c>
      <c r="H124" s="113">
        <v>224550</v>
      </c>
      <c r="I124" s="113">
        <v>65998</v>
      </c>
      <c r="J124" s="113">
        <v>163052</v>
      </c>
      <c r="K124" s="112" t="str">
        <v>Yes</v>
      </c>
      <c r="L124" s="112" t="str">
        <v>Yes</v>
      </c>
      <c r="M124" s="118">
        <v>1</v>
      </c>
      <c r="N124" s="6"/>
      <c r="O124" s="6"/>
      <c r="P124" s="104">
        <f>AVERAGE(F$5:F124)</f>
        <v>449.06666666666666</v>
      </c>
      <c r="Q124" s="104">
        <f>AVERAGE(G$5:G124)</f>
        <v>4.7666666666666666</v>
      </c>
      <c r="R124" s="122">
        <f>AVERAGE(H$5:H124)</f>
        <v>224084.26666666666</v>
      </c>
      <c r="S124" s="122">
        <f>AVERAGE(I$5:I124)</f>
        <v>67285.233333333337</v>
      </c>
      <c r="T124" s="122">
        <f>AVERAGE(J$5:J124)</f>
        <v>160997.78333333333</v>
      </c>
      <c r="U124" s="121">
        <f>AVERAGE($M$5:M124)</f>
        <v>0.99792592592592599</v>
      </c>
      <c r="V124" s="6"/>
      <c r="W124" s="6"/>
      <c r="X124" s="22"/>
      <c r="Y124" s="103">
        <v>120</v>
      </c>
      <c r="Z124" s="7">
        <v>567</v>
      </c>
      <c r="AA124" s="104">
        <v>40</v>
      </c>
      <c r="AB124" s="104">
        <v>42</v>
      </c>
      <c r="AC124" s="122">
        <v>2401.3939201816179</v>
      </c>
      <c r="AD124" s="104">
        <v>440</v>
      </c>
      <c r="AE124" s="104">
        <v>0</v>
      </c>
      <c r="AF124" s="122">
        <v>219560</v>
      </c>
      <c r="AG124" s="122">
        <v>64000</v>
      </c>
      <c r="AH124" s="122">
        <v>161860</v>
      </c>
      <c r="AI124" s="104" t="str">
        <v>No</v>
      </c>
      <c r="AJ124" s="104" t="str">
        <v>No</v>
      </c>
      <c r="AK124" s="143">
        <v>0.97777777777777775</v>
      </c>
      <c r="AL124" s="10"/>
      <c r="AM124" s="10"/>
      <c r="AN124" s="104">
        <f>AVERAGE(AD$5:AD124)</f>
        <v>448.99166666666667</v>
      </c>
      <c r="AO124" s="104">
        <f>AVERAGE(AE$5:AE124)</f>
        <v>4.2</v>
      </c>
      <c r="AP124" s="122">
        <f>AVERAGE(AF$5:AF124)</f>
        <v>224046.84166666667</v>
      </c>
      <c r="AQ124" s="122">
        <f>AVERAGE(AG$5:AG124)</f>
        <v>66994.96666666666</v>
      </c>
      <c r="AR124" s="122">
        <f>AVERAGE(AH$5:AH124)</f>
        <v>161343.125</v>
      </c>
      <c r="AS124" s="121">
        <f>AVERAGE($AK$5:AK124)</f>
        <v>0.99775925925925957</v>
      </c>
      <c r="AT124" s="10"/>
      <c r="AU124" s="10"/>
      <c r="AV124" s="10"/>
      <c r="AW124" s="10"/>
      <c r="AX124" s="10"/>
      <c r="AY124" s="10"/>
      <c r="AZ124" s="10"/>
      <c r="BA124" s="10"/>
      <c r="BB124" s="10"/>
      <c r="BC124" s="10"/>
      <c r="BD124" s="10"/>
      <c r="BE124" s="10"/>
      <c r="BF124" s="10"/>
      <c r="BG124" s="6"/>
      <c r="BH124" s="22"/>
    </row>
    <row r="125" spans="1:60" x14ac:dyDescent="0.25">
      <c r="A125" s="103">
        <v>121</v>
      </c>
      <c r="B125" s="112">
        <v>585</v>
      </c>
      <c r="C125" s="112">
        <v>50</v>
      </c>
      <c r="D125" s="112">
        <v>23</v>
      </c>
      <c r="E125" s="113">
        <v>2810.441836613938</v>
      </c>
      <c r="F125" s="112">
        <v>450</v>
      </c>
      <c r="G125" s="112">
        <v>9</v>
      </c>
      <c r="H125" s="113">
        <v>224550</v>
      </c>
      <c r="I125" s="113">
        <v>69491</v>
      </c>
      <c r="J125" s="113">
        <v>158509</v>
      </c>
      <c r="K125" s="112" t="str">
        <v>Yes</v>
      </c>
      <c r="L125" s="112" t="str">
        <v>Yes</v>
      </c>
      <c r="M125" s="118">
        <v>1</v>
      </c>
      <c r="N125" s="6"/>
      <c r="O125" s="6"/>
      <c r="P125" s="104">
        <f>AVERAGE(F$5:F125)</f>
        <v>449.07438016528926</v>
      </c>
      <c r="Q125" s="104">
        <f>AVERAGE(G$5:G125)</f>
        <v>4.8016528925619832</v>
      </c>
      <c r="R125" s="122">
        <f>AVERAGE(H$5:H125)</f>
        <v>224088.11570247935</v>
      </c>
      <c r="S125" s="122">
        <f>AVERAGE(I$5:I125)</f>
        <v>67303.462809917357</v>
      </c>
      <c r="T125" s="122">
        <f>AVERAGE(J$5:J125)</f>
        <v>160977.21487603305</v>
      </c>
      <c r="U125" s="121">
        <f>AVERAGE($M$5:M125)</f>
        <v>0.99794306703397617</v>
      </c>
      <c r="V125" s="6"/>
      <c r="W125" s="6"/>
      <c r="X125" s="22"/>
      <c r="Y125" s="103">
        <v>121</v>
      </c>
      <c r="Z125" s="7">
        <v>512</v>
      </c>
      <c r="AA125" s="7">
        <v>37</v>
      </c>
      <c r="AB125" s="7">
        <v>29</v>
      </c>
      <c r="AC125" s="111">
        <v>4028.2370533688581</v>
      </c>
      <c r="AD125" s="7">
        <v>450</v>
      </c>
      <c r="AE125" s="7">
        <v>3</v>
      </c>
      <c r="AF125" s="111">
        <v>224550</v>
      </c>
      <c r="AG125" s="111">
        <v>66497</v>
      </c>
      <c r="AH125" s="111">
        <v>162403</v>
      </c>
      <c r="AI125" s="7" t="str">
        <v>Yes</v>
      </c>
      <c r="AJ125" s="7" t="str">
        <v>Yes</v>
      </c>
      <c r="AK125" s="141">
        <v>1</v>
      </c>
      <c r="AL125" s="6"/>
      <c r="AM125" s="6"/>
      <c r="AN125" s="104">
        <f>AVERAGE(AD$5:AD125)</f>
        <v>449</v>
      </c>
      <c r="AO125" s="104">
        <f>AVERAGE(AE$5:AE125)</f>
        <v>4.1900826446280988</v>
      </c>
      <c r="AP125" s="122">
        <f>AVERAGE(AF$5:AF125)</f>
        <v>224051</v>
      </c>
      <c r="AQ125" s="122">
        <f>AVERAGE(AG$5:AG125)</f>
        <v>66990.851239669428</v>
      </c>
      <c r="AR125" s="122">
        <f>AVERAGE(AH$5:AH125)</f>
        <v>161351.88429752065</v>
      </c>
      <c r="AS125" s="121">
        <f>AVERAGE($AK$5:AK125)</f>
        <v>0.9977777777777781</v>
      </c>
      <c r="AT125" s="6"/>
      <c r="AU125" s="6"/>
      <c r="AV125" s="6"/>
      <c r="AW125" s="6"/>
      <c r="AX125" s="6"/>
      <c r="AY125" s="6"/>
      <c r="AZ125" s="6"/>
      <c r="BA125" s="6"/>
      <c r="BB125" s="6"/>
      <c r="BC125" s="6"/>
      <c r="BD125" s="6"/>
      <c r="BE125" s="6"/>
      <c r="BF125" s="6"/>
      <c r="BG125" s="10"/>
      <c r="BH125" s="22"/>
    </row>
    <row r="126" spans="1:60" x14ac:dyDescent="0.25">
      <c r="A126" s="103">
        <v>122</v>
      </c>
      <c r="B126" s="112">
        <v>598</v>
      </c>
      <c r="C126" s="112">
        <v>38</v>
      </c>
      <c r="D126" s="112">
        <v>28</v>
      </c>
      <c r="E126" s="113">
        <v>4778.7054226087002</v>
      </c>
      <c r="F126" s="112">
        <v>450</v>
      </c>
      <c r="G126" s="112">
        <v>4</v>
      </c>
      <c r="H126" s="113">
        <v>224550</v>
      </c>
      <c r="I126" s="113">
        <v>66996</v>
      </c>
      <c r="J126" s="113">
        <v>161754</v>
      </c>
      <c r="K126" s="112" t="str">
        <v>Yes</v>
      </c>
      <c r="L126" s="112" t="str">
        <v>Yes</v>
      </c>
      <c r="M126" s="118">
        <v>1</v>
      </c>
      <c r="N126" s="6"/>
      <c r="O126" s="6"/>
      <c r="P126" s="104">
        <f>AVERAGE(F$5:F126)</f>
        <v>449.08196721311475</v>
      </c>
      <c r="Q126" s="104">
        <f>AVERAGE(G$5:G126)</f>
        <v>4.7950819672131146</v>
      </c>
      <c r="R126" s="122">
        <f>AVERAGE(H$5:H126)</f>
        <v>224091.90163934426</v>
      </c>
      <c r="S126" s="122">
        <f>AVERAGE(I$5:I126)</f>
        <v>67300.942622950824</v>
      </c>
      <c r="T126" s="122">
        <f>AVERAGE(J$5:J126)</f>
        <v>160983.5819672131</v>
      </c>
      <c r="U126" s="121">
        <f>AVERAGE($M$5:M126)</f>
        <v>0.99795992714025505</v>
      </c>
      <c r="V126" s="6"/>
      <c r="W126" s="6"/>
      <c r="X126" s="22"/>
      <c r="Y126" s="103">
        <v>122</v>
      </c>
      <c r="Z126" s="7">
        <v>554</v>
      </c>
      <c r="AA126" s="103">
        <v>31</v>
      </c>
      <c r="AB126" s="103">
        <v>26</v>
      </c>
      <c r="AC126" s="137">
        <v>2122.0716626312337</v>
      </c>
      <c r="AD126" s="103">
        <v>450</v>
      </c>
      <c r="AE126" s="103">
        <v>6</v>
      </c>
      <c r="AF126" s="137">
        <v>224550</v>
      </c>
      <c r="AG126" s="137">
        <v>67994</v>
      </c>
      <c r="AH126" s="137">
        <v>160456</v>
      </c>
      <c r="AI126" s="103" t="str">
        <v>Yes</v>
      </c>
      <c r="AJ126" s="103" t="str">
        <v>Yes</v>
      </c>
      <c r="AK126" s="142">
        <v>1</v>
      </c>
      <c r="AN126" s="104">
        <f>AVERAGE(AD$5:AD126)</f>
        <v>449.00819672131149</v>
      </c>
      <c r="AO126" s="104">
        <f>AVERAGE(AE$5:AE126)</f>
        <v>4.2049180327868854</v>
      </c>
      <c r="AP126" s="122">
        <f>AVERAGE(AF$5:AF126)</f>
        <v>224055.09016393442</v>
      </c>
      <c r="AQ126" s="122">
        <f>AVERAGE(AG$5:AG126)</f>
        <v>66999.073770491799</v>
      </c>
      <c r="AR126" s="122">
        <f>AVERAGE(AH$5:AH126)</f>
        <v>161344.54098360657</v>
      </c>
      <c r="AS126" s="121">
        <f>AVERAGE($AK$5:AK126)</f>
        <v>0.99779599271402575</v>
      </c>
      <c r="BH126" s="22"/>
    </row>
    <row r="127" spans="1:60" x14ac:dyDescent="0.25">
      <c r="A127" s="103">
        <v>123</v>
      </c>
      <c r="B127" s="112">
        <v>528</v>
      </c>
      <c r="C127" s="112">
        <v>32</v>
      </c>
      <c r="D127" s="112">
        <v>32</v>
      </c>
      <c r="E127" s="113">
        <v>2409.0703237356438</v>
      </c>
      <c r="F127" s="112">
        <v>450</v>
      </c>
      <c r="G127" s="112">
        <v>0</v>
      </c>
      <c r="H127" s="113">
        <v>224550</v>
      </c>
      <c r="I127" s="113">
        <v>65000</v>
      </c>
      <c r="J127" s="113">
        <v>164350</v>
      </c>
      <c r="K127" s="112" t="str">
        <v>Yes</v>
      </c>
      <c r="L127" s="112" t="str">
        <v>No</v>
      </c>
      <c r="M127" s="118">
        <v>1</v>
      </c>
      <c r="N127" s="6"/>
      <c r="O127" s="6"/>
      <c r="P127" s="104">
        <f>AVERAGE(F$5:F127)</f>
        <v>449.08943089430892</v>
      </c>
      <c r="Q127" s="104">
        <f>AVERAGE(G$5:G127)</f>
        <v>4.7560975609756095</v>
      </c>
      <c r="R127" s="122">
        <f>AVERAGE(H$5:H127)</f>
        <v>224095.62601626015</v>
      </c>
      <c r="S127" s="122">
        <f>AVERAGE(I$5:I127)</f>
        <v>67282.23577235773</v>
      </c>
      <c r="T127" s="122">
        <f>AVERAGE(J$5:J127)</f>
        <v>161010.95121951221</v>
      </c>
      <c r="U127" s="121">
        <f>AVERAGE($M$5:M127)</f>
        <v>0.99797651309846436</v>
      </c>
      <c r="V127" s="6"/>
      <c r="W127" s="6"/>
      <c r="X127" s="22"/>
      <c r="Y127" s="103">
        <v>123</v>
      </c>
      <c r="Z127" s="7">
        <v>577</v>
      </c>
      <c r="AA127" s="7">
        <v>30</v>
      </c>
      <c r="AB127" s="7">
        <v>26</v>
      </c>
      <c r="AC127" s="111">
        <v>2177.1573834339702</v>
      </c>
      <c r="AD127" s="7">
        <v>450</v>
      </c>
      <c r="AE127" s="7">
        <v>6</v>
      </c>
      <c r="AF127" s="111">
        <v>224550</v>
      </c>
      <c r="AG127" s="111">
        <v>67994</v>
      </c>
      <c r="AH127" s="111">
        <v>160456</v>
      </c>
      <c r="AI127" s="7" t="str">
        <v>Yes</v>
      </c>
      <c r="AJ127" s="7" t="str">
        <v>Yes</v>
      </c>
      <c r="AK127" s="141">
        <v>1</v>
      </c>
      <c r="AL127" s="6"/>
      <c r="AM127" s="6"/>
      <c r="AN127" s="104">
        <f>AVERAGE(AD$5:AD127)</f>
        <v>449.01626016260161</v>
      </c>
      <c r="AO127" s="104">
        <f>AVERAGE(AE$5:AE127)</f>
        <v>4.2195121951219514</v>
      </c>
      <c r="AP127" s="122">
        <f>AVERAGE(AF$5:AF127)</f>
        <v>224059.11382113822</v>
      </c>
      <c r="AQ127" s="122">
        <f>AVERAGE(AG$5:AG127)</f>
        <v>67007.162601626012</v>
      </c>
      <c r="AR127" s="122">
        <f>AVERAGE(AH$5:AH127)</f>
        <v>161337.31707317074</v>
      </c>
      <c r="AS127" s="121">
        <f>AVERAGE($AK$5:AK127)</f>
        <v>0.99781391147244836</v>
      </c>
      <c r="AT127" s="6"/>
      <c r="AU127" s="6"/>
      <c r="AV127" s="6"/>
      <c r="AW127" s="6"/>
      <c r="AX127" s="6"/>
      <c r="AY127" s="6"/>
      <c r="AZ127" s="6"/>
      <c r="BA127" s="6"/>
      <c r="BB127" s="6"/>
      <c r="BC127" s="6"/>
      <c r="BD127" s="6"/>
      <c r="BE127" s="6"/>
      <c r="BF127" s="6"/>
      <c r="BG127" s="6"/>
      <c r="BH127" s="22"/>
    </row>
    <row r="128" spans="1:60" x14ac:dyDescent="0.25">
      <c r="A128" s="103">
        <v>124</v>
      </c>
      <c r="B128" s="112">
        <v>536</v>
      </c>
      <c r="C128" s="112">
        <v>45</v>
      </c>
      <c r="D128" s="112">
        <v>19</v>
      </c>
      <c r="E128" s="113">
        <v>4658.312491897892</v>
      </c>
      <c r="F128" s="112">
        <v>450</v>
      </c>
      <c r="G128" s="112">
        <v>13</v>
      </c>
      <c r="H128" s="113">
        <v>224550</v>
      </c>
      <c r="I128" s="113">
        <v>71487</v>
      </c>
      <c r="J128" s="113">
        <v>155913</v>
      </c>
      <c r="K128" s="112" t="str">
        <v>Yes</v>
      </c>
      <c r="L128" s="112" t="str">
        <v>Yes</v>
      </c>
      <c r="M128" s="118">
        <v>1</v>
      </c>
      <c r="N128" s="6"/>
      <c r="O128" s="6"/>
      <c r="P128" s="104">
        <f>AVERAGE(F$5:F128)</f>
        <v>449.09677419354841</v>
      </c>
      <c r="Q128" s="104">
        <f>AVERAGE(G$5:G128)</f>
        <v>4.82258064516129</v>
      </c>
      <c r="R128" s="122">
        <f>AVERAGE(H$5:H128)</f>
        <v>224099.29032258064</v>
      </c>
      <c r="S128" s="122">
        <f>AVERAGE(I$5:I128)</f>
        <v>67316.145161290318</v>
      </c>
      <c r="T128" s="122">
        <f>AVERAGE(J$5:J128)</f>
        <v>160969.83870967742</v>
      </c>
      <c r="U128" s="121">
        <f>AVERAGE($M$5:M128)</f>
        <v>0.99799283154121865</v>
      </c>
      <c r="V128" s="6"/>
      <c r="W128" s="6"/>
      <c r="X128" s="22"/>
      <c r="Y128" s="103">
        <v>124</v>
      </c>
      <c r="Z128" s="7">
        <v>548</v>
      </c>
      <c r="AA128" s="104">
        <v>39</v>
      </c>
      <c r="AB128" s="104">
        <v>38</v>
      </c>
      <c r="AC128" s="122">
        <v>2083.3540727067134</v>
      </c>
      <c r="AD128" s="104">
        <v>444</v>
      </c>
      <c r="AE128" s="104">
        <v>0</v>
      </c>
      <c r="AF128" s="122">
        <v>221556</v>
      </c>
      <c r="AG128" s="122">
        <v>64400</v>
      </c>
      <c r="AH128" s="122">
        <v>162856</v>
      </c>
      <c r="AI128" s="104" t="str">
        <v>No</v>
      </c>
      <c r="AJ128" s="104" t="str">
        <v>No</v>
      </c>
      <c r="AK128" s="143">
        <v>0.98666666666666669</v>
      </c>
      <c r="AL128" s="10"/>
      <c r="AM128" s="10"/>
      <c r="AN128" s="104">
        <f>AVERAGE(AD$5:AD128)</f>
        <v>448.97580645161293</v>
      </c>
      <c r="AO128" s="104">
        <f>AVERAGE(AE$5:AE128)</f>
        <v>4.185483870967742</v>
      </c>
      <c r="AP128" s="122">
        <f>AVERAGE(AF$5:AF128)</f>
        <v>224038.92741935485</v>
      </c>
      <c r="AQ128" s="122">
        <f>AVERAGE(AG$5:AG128)</f>
        <v>66986.137096774197</v>
      </c>
      <c r="AR128" s="122">
        <f>AVERAGE(AH$5:AH128)</f>
        <v>161349.56451612903</v>
      </c>
      <c r="AS128" s="121">
        <f>AVERAGE($AK$5:AK128)</f>
        <v>0.99772401433691782</v>
      </c>
      <c r="AT128" s="10"/>
      <c r="AU128" s="10"/>
      <c r="AV128" s="10"/>
      <c r="AW128" s="10"/>
      <c r="AX128" s="10"/>
      <c r="AY128" s="10"/>
      <c r="AZ128" s="10"/>
      <c r="BA128" s="10"/>
      <c r="BB128" s="10"/>
      <c r="BC128" s="10"/>
      <c r="BD128" s="10"/>
      <c r="BE128" s="10"/>
      <c r="BF128" s="10"/>
      <c r="BG128" s="6"/>
      <c r="BH128" s="22"/>
    </row>
    <row r="129" spans="1:60" x14ac:dyDescent="0.25">
      <c r="A129" s="103">
        <v>125</v>
      </c>
      <c r="B129" s="112">
        <v>594</v>
      </c>
      <c r="C129" s="112">
        <v>45</v>
      </c>
      <c r="D129" s="112">
        <v>27</v>
      </c>
      <c r="E129" s="113">
        <v>3138.7152614125403</v>
      </c>
      <c r="F129" s="112">
        <v>450</v>
      </c>
      <c r="G129" s="112">
        <v>5</v>
      </c>
      <c r="H129" s="113">
        <v>224550</v>
      </c>
      <c r="I129" s="113">
        <v>67495</v>
      </c>
      <c r="J129" s="113">
        <v>161105</v>
      </c>
      <c r="K129" s="112" t="str">
        <v>Yes</v>
      </c>
      <c r="L129" s="112" t="str">
        <v>Yes</v>
      </c>
      <c r="M129" s="118">
        <v>1</v>
      </c>
      <c r="N129" s="6"/>
      <c r="O129" s="6"/>
      <c r="P129" s="104">
        <f>AVERAGE(F$5:F129)</f>
        <v>449.10399999999998</v>
      </c>
      <c r="Q129" s="104">
        <f>AVERAGE(G$5:G129)</f>
        <v>4.8239999999999998</v>
      </c>
      <c r="R129" s="122">
        <f>AVERAGE(H$5:H129)</f>
        <v>224102.89600000001</v>
      </c>
      <c r="S129" s="122">
        <f>AVERAGE(I$5:I129)</f>
        <v>67317.576000000001</v>
      </c>
      <c r="T129" s="122">
        <f>AVERAGE(J$5:J129)</f>
        <v>160970.92000000001</v>
      </c>
      <c r="U129" s="121">
        <f>AVERAGE($M$5:M129)</f>
        <v>0.99800888888888895</v>
      </c>
      <c r="V129" s="6"/>
      <c r="W129" s="6"/>
      <c r="X129" s="22"/>
      <c r="Y129" s="103">
        <v>125</v>
      </c>
      <c r="Z129" s="7">
        <v>512</v>
      </c>
      <c r="AA129" s="7">
        <v>33</v>
      </c>
      <c r="AB129" s="7">
        <v>16</v>
      </c>
      <c r="AC129" s="111">
        <v>3221.5916016014653</v>
      </c>
      <c r="AD129" s="7">
        <v>450</v>
      </c>
      <c r="AE129" s="7">
        <v>16</v>
      </c>
      <c r="AF129" s="111">
        <v>224550</v>
      </c>
      <c r="AG129" s="111">
        <v>72984</v>
      </c>
      <c r="AH129" s="111">
        <v>153966</v>
      </c>
      <c r="AI129" s="7" t="str">
        <v>Yes</v>
      </c>
      <c r="AJ129" s="7" t="str">
        <v>Yes</v>
      </c>
      <c r="AK129" s="141">
        <v>1</v>
      </c>
      <c r="AL129" s="6"/>
      <c r="AM129" s="6"/>
      <c r="AN129" s="104">
        <f>AVERAGE(AD$5:AD129)</f>
        <v>448.98399999999998</v>
      </c>
      <c r="AO129" s="104">
        <f>AVERAGE(AE$5:AE129)</f>
        <v>4.28</v>
      </c>
      <c r="AP129" s="122">
        <f>AVERAGE(AF$5:AF129)</f>
        <v>224043.016</v>
      </c>
      <c r="AQ129" s="122">
        <f>AVERAGE(AG$5:AG129)</f>
        <v>67034.12</v>
      </c>
      <c r="AR129" s="122">
        <f>AVERAGE(AH$5:AH129)</f>
        <v>161290.49600000001</v>
      </c>
      <c r="AS129" s="121">
        <f>AVERAGE($AK$5:AK129)</f>
        <v>0.99774222222222253</v>
      </c>
      <c r="AT129" s="6"/>
      <c r="AU129" s="6"/>
      <c r="AV129" s="6"/>
      <c r="AW129" s="6"/>
      <c r="AX129" s="6"/>
      <c r="AY129" s="6"/>
      <c r="AZ129" s="6"/>
      <c r="BA129" s="6"/>
      <c r="BB129" s="6"/>
      <c r="BC129" s="6"/>
      <c r="BD129" s="6"/>
      <c r="BE129" s="6"/>
      <c r="BF129" s="6"/>
      <c r="BG129" s="10"/>
      <c r="BH129" s="22"/>
    </row>
    <row r="130" spans="1:60" x14ac:dyDescent="0.25">
      <c r="A130" s="103">
        <v>126</v>
      </c>
      <c r="B130" s="112">
        <v>546</v>
      </c>
      <c r="C130" s="112">
        <v>32</v>
      </c>
      <c r="D130" s="112">
        <v>24</v>
      </c>
      <c r="E130" s="113">
        <v>3675.26796019211</v>
      </c>
      <c r="F130" s="112">
        <v>450</v>
      </c>
      <c r="G130" s="112">
        <v>8</v>
      </c>
      <c r="H130" s="113">
        <v>224550</v>
      </c>
      <c r="I130" s="113">
        <v>68992</v>
      </c>
      <c r="J130" s="113">
        <v>159158</v>
      </c>
      <c r="K130" s="112" t="str">
        <v>Yes</v>
      </c>
      <c r="L130" s="112" t="str">
        <v>Yes</v>
      </c>
      <c r="M130" s="118">
        <v>1</v>
      </c>
      <c r="N130" s="6"/>
      <c r="O130" s="6"/>
      <c r="P130" s="104">
        <f>AVERAGE(F$5:F130)</f>
        <v>449.11111111111109</v>
      </c>
      <c r="Q130" s="104">
        <f>AVERAGE(G$5:G130)</f>
        <v>4.8492063492063489</v>
      </c>
      <c r="R130" s="122">
        <f>AVERAGE(H$5:H130)</f>
        <v>224106.44444444444</v>
      </c>
      <c r="S130" s="122">
        <f>AVERAGE(I$5:I130)</f>
        <v>67330.865079365074</v>
      </c>
      <c r="T130" s="122">
        <f>AVERAGE(J$5:J130)</f>
        <v>160956.53174603175</v>
      </c>
      <c r="U130" s="121">
        <f>AVERAGE($M$5:M130)</f>
        <v>0.99802469135802474</v>
      </c>
      <c r="V130" s="6"/>
      <c r="W130" s="6"/>
      <c r="X130" s="22"/>
      <c r="Y130" s="103">
        <v>126</v>
      </c>
      <c r="Z130" s="7">
        <v>627</v>
      </c>
      <c r="AA130" s="103">
        <v>31</v>
      </c>
      <c r="AB130" s="103">
        <v>34</v>
      </c>
      <c r="AC130" s="137">
        <v>3761.9046553036783</v>
      </c>
      <c r="AD130" s="103">
        <v>448</v>
      </c>
      <c r="AE130" s="103">
        <v>0</v>
      </c>
      <c r="AF130" s="137">
        <v>223552</v>
      </c>
      <c r="AG130" s="137">
        <v>64800</v>
      </c>
      <c r="AH130" s="137">
        <v>163852</v>
      </c>
      <c r="AI130" s="103" t="str">
        <v>No</v>
      </c>
      <c r="AJ130" s="103" t="str">
        <v>No</v>
      </c>
      <c r="AK130" s="142">
        <v>0.99555555555555553</v>
      </c>
      <c r="AN130" s="104">
        <f>AVERAGE(AD$5:AD130)</f>
        <v>448.97619047619048</v>
      </c>
      <c r="AO130" s="104">
        <f>AVERAGE(AE$5:AE130)</f>
        <v>4.246031746031746</v>
      </c>
      <c r="AP130" s="122">
        <f>AVERAGE(AF$5:AF130)</f>
        <v>224039.11904761905</v>
      </c>
      <c r="AQ130" s="122">
        <f>AVERAGE(AG$5:AG130)</f>
        <v>67016.388888888891</v>
      </c>
      <c r="AR130" s="122">
        <f>AVERAGE(AH$5:AH130)</f>
        <v>161310.82539682538</v>
      </c>
      <c r="AS130" s="121">
        <f>AVERAGE($AK$5:AK130)</f>
        <v>0.99772486772486801</v>
      </c>
      <c r="BH130" s="22"/>
    </row>
    <row r="131" spans="1:60" x14ac:dyDescent="0.25">
      <c r="A131" s="103">
        <v>127</v>
      </c>
      <c r="B131" s="112">
        <v>650</v>
      </c>
      <c r="C131" s="112">
        <v>43</v>
      </c>
      <c r="D131" s="112">
        <v>30</v>
      </c>
      <c r="E131" s="113">
        <v>2533.5437888111987</v>
      </c>
      <c r="F131" s="112">
        <v>450</v>
      </c>
      <c r="G131" s="112">
        <v>2</v>
      </c>
      <c r="H131" s="113">
        <v>224550</v>
      </c>
      <c r="I131" s="113">
        <v>65998</v>
      </c>
      <c r="J131" s="113">
        <v>163052</v>
      </c>
      <c r="K131" s="112" t="str">
        <v>Yes</v>
      </c>
      <c r="L131" s="112" t="str">
        <v>Yes</v>
      </c>
      <c r="M131" s="118">
        <v>1</v>
      </c>
      <c r="N131" s="6"/>
      <c r="O131" s="6"/>
      <c r="P131" s="104">
        <f>AVERAGE(F$5:F131)</f>
        <v>449.11811023622045</v>
      </c>
      <c r="Q131" s="104">
        <f>AVERAGE(G$5:G131)</f>
        <v>4.8267716535433074</v>
      </c>
      <c r="R131" s="122">
        <f>AVERAGE(H$5:H131)</f>
        <v>224109.93700787402</v>
      </c>
      <c r="S131" s="122">
        <f>AVERAGE(I$5:I131)</f>
        <v>67320.370078740161</v>
      </c>
      <c r="T131" s="122">
        <f>AVERAGE(J$5:J131)</f>
        <v>160973.03149606299</v>
      </c>
      <c r="U131" s="121">
        <f>AVERAGE($M$5:M131)</f>
        <v>0.99804024496937882</v>
      </c>
      <c r="V131" s="6"/>
      <c r="W131" s="6"/>
      <c r="X131" s="22"/>
      <c r="Y131" s="103">
        <v>127</v>
      </c>
      <c r="Z131" s="7">
        <v>601</v>
      </c>
      <c r="AA131" s="7">
        <v>41</v>
      </c>
      <c r="AB131" s="7">
        <v>30</v>
      </c>
      <c r="AC131" s="111">
        <v>3789.7169984851262</v>
      </c>
      <c r="AD131" s="7">
        <v>450</v>
      </c>
      <c r="AE131" s="7">
        <v>2</v>
      </c>
      <c r="AF131" s="111">
        <v>224550</v>
      </c>
      <c r="AG131" s="111">
        <v>65998</v>
      </c>
      <c r="AH131" s="111">
        <v>163052</v>
      </c>
      <c r="AI131" s="7" t="str">
        <v>Yes</v>
      </c>
      <c r="AJ131" s="7" t="str">
        <v>Yes</v>
      </c>
      <c r="AK131" s="141">
        <v>1</v>
      </c>
      <c r="AL131" s="6"/>
      <c r="AM131" s="6"/>
      <c r="AN131" s="104">
        <f>AVERAGE(AD$5:AD131)</f>
        <v>448.98425196850394</v>
      </c>
      <c r="AO131" s="104">
        <f>AVERAGE(AE$5:AE131)</f>
        <v>4.228346456692913</v>
      </c>
      <c r="AP131" s="122">
        <f>AVERAGE(AF$5:AF131)</f>
        <v>224043.14173228346</v>
      </c>
      <c r="AQ131" s="122">
        <f>AVERAGE(AG$5:AG131)</f>
        <v>67008.370078740161</v>
      </c>
      <c r="AR131" s="122">
        <f>AVERAGE(AH$5:AH131)</f>
        <v>161324.53543307088</v>
      </c>
      <c r="AS131" s="121">
        <f>AVERAGE($AK$5:AK131)</f>
        <v>0.99774278215223122</v>
      </c>
      <c r="AT131" s="6"/>
      <c r="AU131" s="6"/>
      <c r="AV131" s="6"/>
      <c r="AW131" s="6"/>
      <c r="AX131" s="6"/>
      <c r="AY131" s="6"/>
      <c r="AZ131" s="6"/>
      <c r="BA131" s="6"/>
      <c r="BB131" s="6"/>
      <c r="BC131" s="6"/>
      <c r="BD131" s="6"/>
      <c r="BE131" s="6"/>
      <c r="BF131" s="6"/>
      <c r="BG131" s="6"/>
      <c r="BH131" s="22"/>
    </row>
    <row r="132" spans="1:60" x14ac:dyDescent="0.25">
      <c r="A132" s="103">
        <v>128</v>
      </c>
      <c r="B132" s="112">
        <v>552</v>
      </c>
      <c r="C132" s="112">
        <v>30</v>
      </c>
      <c r="D132" s="112">
        <v>25</v>
      </c>
      <c r="E132" s="113">
        <v>3791.3207620750741</v>
      </c>
      <c r="F132" s="112">
        <v>450</v>
      </c>
      <c r="G132" s="112">
        <v>7</v>
      </c>
      <c r="H132" s="113">
        <v>224550</v>
      </c>
      <c r="I132" s="113">
        <v>68493</v>
      </c>
      <c r="J132" s="113">
        <v>159807</v>
      </c>
      <c r="K132" s="112" t="str">
        <v>Yes</v>
      </c>
      <c r="L132" s="112" t="str">
        <v>Yes</v>
      </c>
      <c r="M132" s="118">
        <v>1</v>
      </c>
      <c r="N132" s="6"/>
      <c r="O132" s="6"/>
      <c r="P132" s="104">
        <f>AVERAGE(F$5:F132)</f>
        <v>449.125</v>
      </c>
      <c r="Q132" s="104">
        <f>AVERAGE(G$5:G132)</f>
        <v>4.84375</v>
      </c>
      <c r="R132" s="122">
        <f>AVERAGE(H$5:H132)</f>
        <v>224113.375</v>
      </c>
      <c r="S132" s="122">
        <f>AVERAGE(I$5:I132)</f>
        <v>67329.53125</v>
      </c>
      <c r="T132" s="122">
        <f>AVERAGE(J$5:J132)</f>
        <v>160963.921875</v>
      </c>
      <c r="U132" s="121">
        <f>AVERAGE($M$5:M132)</f>
        <v>0.99805555555555558</v>
      </c>
      <c r="V132" s="6"/>
      <c r="W132" s="6"/>
      <c r="X132" s="22"/>
      <c r="Y132" s="103">
        <v>128</v>
      </c>
      <c r="Z132" s="7">
        <v>597</v>
      </c>
      <c r="AA132" s="104">
        <v>50</v>
      </c>
      <c r="AB132" s="104">
        <v>32</v>
      </c>
      <c r="AC132" s="122">
        <v>2363.9397672120913</v>
      </c>
      <c r="AD132" s="104">
        <v>450</v>
      </c>
      <c r="AE132" s="104">
        <v>0</v>
      </c>
      <c r="AF132" s="122">
        <v>224550</v>
      </c>
      <c r="AG132" s="122">
        <v>65000</v>
      </c>
      <c r="AH132" s="122">
        <v>164350</v>
      </c>
      <c r="AI132" s="104" t="str">
        <v>Yes</v>
      </c>
      <c r="AJ132" s="104" t="str">
        <v>No</v>
      </c>
      <c r="AK132" s="143">
        <v>1</v>
      </c>
      <c r="AL132" s="10"/>
      <c r="AM132" s="10"/>
      <c r="AN132" s="104">
        <f>AVERAGE(AD$5:AD132)</f>
        <v>448.9921875</v>
      </c>
      <c r="AO132" s="104">
        <f>AVERAGE(AE$5:AE132)</f>
        <v>4.1953125</v>
      </c>
      <c r="AP132" s="122">
        <f>AVERAGE(AF$5:AF132)</f>
        <v>224047.1015625</v>
      </c>
      <c r="AQ132" s="122">
        <f>AVERAGE(AG$5:AG132)</f>
        <v>66992.6796875</v>
      </c>
      <c r="AR132" s="122">
        <f>AVERAGE(AH$5:AH132)</f>
        <v>161348.171875</v>
      </c>
      <c r="AS132" s="121">
        <f>AVERAGE($AK$5:AK132)</f>
        <v>0.99776041666666693</v>
      </c>
      <c r="AT132" s="10"/>
      <c r="AU132" s="10"/>
      <c r="AV132" s="10"/>
      <c r="AW132" s="10"/>
      <c r="AX132" s="10"/>
      <c r="AY132" s="10"/>
      <c r="AZ132" s="10"/>
      <c r="BA132" s="10"/>
      <c r="BB132" s="10"/>
      <c r="BC132" s="10"/>
      <c r="BD132" s="10"/>
      <c r="BE132" s="10"/>
      <c r="BF132" s="10"/>
      <c r="BG132" s="6"/>
      <c r="BH132" s="22"/>
    </row>
    <row r="133" spans="1:60" x14ac:dyDescent="0.25">
      <c r="A133" s="103">
        <v>129</v>
      </c>
      <c r="B133" s="112">
        <v>580</v>
      </c>
      <c r="C133" s="112">
        <v>45</v>
      </c>
      <c r="D133" s="112">
        <v>25</v>
      </c>
      <c r="E133" s="113">
        <v>3725.2127397794129</v>
      </c>
      <c r="F133" s="112">
        <v>450</v>
      </c>
      <c r="G133" s="112">
        <v>7</v>
      </c>
      <c r="H133" s="113">
        <v>224550</v>
      </c>
      <c r="I133" s="113">
        <v>68493</v>
      </c>
      <c r="J133" s="113">
        <v>159807</v>
      </c>
      <c r="K133" s="112" t="str">
        <v>Yes</v>
      </c>
      <c r="L133" s="112" t="str">
        <v>Yes</v>
      </c>
      <c r="M133" s="118">
        <v>1</v>
      </c>
      <c r="N133" s="6"/>
      <c r="O133" s="6"/>
      <c r="P133" s="104">
        <f>AVERAGE(F$5:F133)</f>
        <v>449.13178294573646</v>
      </c>
      <c r="Q133" s="104">
        <f>AVERAGE(G$5:G133)</f>
        <v>4.8604651162790695</v>
      </c>
      <c r="R133" s="122">
        <f>AVERAGE(H$5:H133)</f>
        <v>224116.75968992247</v>
      </c>
      <c r="S133" s="122">
        <f>AVERAGE(I$5:I133)</f>
        <v>67338.550387596901</v>
      </c>
      <c r="T133" s="122">
        <f>AVERAGE(J$5:J133)</f>
        <v>160954.95348837209</v>
      </c>
      <c r="U133" s="121">
        <f>AVERAGE($M$5:M133)</f>
        <v>0.99807062876830333</v>
      </c>
      <c r="V133" s="6"/>
      <c r="W133" s="6"/>
      <c r="X133" s="22"/>
      <c r="Y133" s="103">
        <v>129</v>
      </c>
      <c r="Z133" s="7">
        <v>560</v>
      </c>
      <c r="AA133" s="7">
        <v>47</v>
      </c>
      <c r="AB133" s="7">
        <v>29</v>
      </c>
      <c r="AC133" s="111">
        <v>2955.8543406273525</v>
      </c>
      <c r="AD133" s="7">
        <v>450</v>
      </c>
      <c r="AE133" s="7">
        <v>3</v>
      </c>
      <c r="AF133" s="111">
        <v>224550</v>
      </c>
      <c r="AG133" s="111">
        <v>66497</v>
      </c>
      <c r="AH133" s="111">
        <v>162403</v>
      </c>
      <c r="AI133" s="7" t="str">
        <v>Yes</v>
      </c>
      <c r="AJ133" s="7" t="str">
        <v>Yes</v>
      </c>
      <c r="AK133" s="141">
        <v>1</v>
      </c>
      <c r="AL133" s="6"/>
      <c r="AM133" s="6"/>
      <c r="AN133" s="104">
        <f>AVERAGE(AD$5:AD133)</f>
        <v>449</v>
      </c>
      <c r="AO133" s="104">
        <f>AVERAGE(AE$5:AE133)</f>
        <v>4.1860465116279073</v>
      </c>
      <c r="AP133" s="122">
        <f>AVERAGE(AF$5:AF133)</f>
        <v>224051</v>
      </c>
      <c r="AQ133" s="122">
        <f>AVERAGE(AG$5:AG133)</f>
        <v>66988.837209302321</v>
      </c>
      <c r="AR133" s="122">
        <f>AVERAGE(AH$5:AH133)</f>
        <v>161356.34883720931</v>
      </c>
      <c r="AS133" s="121">
        <f>AVERAGE($AK$5:AK133)</f>
        <v>0.99777777777777799</v>
      </c>
      <c r="AT133" s="6"/>
      <c r="AU133" s="6"/>
      <c r="AV133" s="6"/>
      <c r="AW133" s="6"/>
      <c r="AX133" s="6"/>
      <c r="AY133" s="6"/>
      <c r="AZ133" s="6"/>
      <c r="BA133" s="6"/>
      <c r="BB133" s="6"/>
      <c r="BC133" s="6"/>
      <c r="BD133" s="6"/>
      <c r="BE133" s="6"/>
      <c r="BF133" s="6"/>
      <c r="BG133" s="10"/>
      <c r="BH133" s="22"/>
    </row>
    <row r="134" spans="1:60" x14ac:dyDescent="0.25">
      <c r="A134" s="103">
        <v>130</v>
      </c>
      <c r="B134" s="112">
        <v>582</v>
      </c>
      <c r="C134" s="112">
        <v>30</v>
      </c>
      <c r="D134" s="112">
        <v>21</v>
      </c>
      <c r="E134" s="113">
        <v>4168.1392370236481</v>
      </c>
      <c r="F134" s="112">
        <v>450</v>
      </c>
      <c r="G134" s="112">
        <v>11</v>
      </c>
      <c r="H134" s="113">
        <v>224550</v>
      </c>
      <c r="I134" s="113">
        <v>70489</v>
      </c>
      <c r="J134" s="113">
        <v>157211</v>
      </c>
      <c r="K134" s="112" t="str">
        <v>Yes</v>
      </c>
      <c r="L134" s="112" t="str">
        <v>Yes</v>
      </c>
      <c r="M134" s="118">
        <v>1</v>
      </c>
      <c r="N134" s="6"/>
      <c r="O134" s="6"/>
      <c r="P134" s="104">
        <f>AVERAGE(F$5:F134)</f>
        <v>449.13846153846151</v>
      </c>
      <c r="Q134" s="104">
        <f>AVERAGE(G$5:G134)</f>
        <v>4.907692307692308</v>
      </c>
      <c r="R134" s="122">
        <f>AVERAGE(H$5:H134)</f>
        <v>224120.09230769231</v>
      </c>
      <c r="S134" s="122">
        <f>AVERAGE(I$5:I134)</f>
        <v>67362.784615384619</v>
      </c>
      <c r="T134" s="122">
        <f>AVERAGE(J$5:J134)</f>
        <v>160926.15384615384</v>
      </c>
      <c r="U134" s="121">
        <f>AVERAGE($M$5:M134)</f>
        <v>0.99808547008547022</v>
      </c>
      <c r="V134" s="6"/>
      <c r="W134" s="6"/>
      <c r="X134" s="22"/>
      <c r="Y134" s="103">
        <v>130</v>
      </c>
      <c r="Z134" s="7">
        <v>655</v>
      </c>
      <c r="AA134" s="103">
        <v>42</v>
      </c>
      <c r="AB134" s="103">
        <v>25</v>
      </c>
      <c r="AC134" s="137">
        <v>2475.1917560205161</v>
      </c>
      <c r="AD134" s="103">
        <v>450</v>
      </c>
      <c r="AE134" s="103">
        <v>7</v>
      </c>
      <c r="AF134" s="137">
        <v>224550</v>
      </c>
      <c r="AG134" s="137">
        <v>68493</v>
      </c>
      <c r="AH134" s="137">
        <v>159807</v>
      </c>
      <c r="AI134" s="103" t="str">
        <v>Yes</v>
      </c>
      <c r="AJ134" s="103" t="str">
        <v>Yes</v>
      </c>
      <c r="AK134" s="142">
        <v>1</v>
      </c>
      <c r="AN134" s="104">
        <f>AVERAGE(AD$5:AD134)</f>
        <v>449.00769230769231</v>
      </c>
      <c r="AO134" s="104">
        <f>AVERAGE(AE$5:AE134)</f>
        <v>4.2076923076923078</v>
      </c>
      <c r="AP134" s="122">
        <f>AVERAGE(AF$5:AF134)</f>
        <v>224054.83846153846</v>
      </c>
      <c r="AQ134" s="122">
        <f>AVERAGE(AG$5:AG134)</f>
        <v>67000.407692307694</v>
      </c>
      <c r="AR134" s="122">
        <f>AVERAGE(AH$5:AH134)</f>
        <v>161344.43076923076</v>
      </c>
      <c r="AS134" s="121">
        <f>AVERAGE($AK$5:AK134)</f>
        <v>0.99779487179487203</v>
      </c>
      <c r="BH134" s="22"/>
    </row>
    <row r="135" spans="1:60" x14ac:dyDescent="0.25">
      <c r="A135" s="103">
        <v>131</v>
      </c>
      <c r="B135" s="112">
        <v>585</v>
      </c>
      <c r="C135" s="112">
        <v>37</v>
      </c>
      <c r="D135" s="112">
        <v>33</v>
      </c>
      <c r="E135" s="113">
        <v>4429.2528050009287</v>
      </c>
      <c r="F135" s="112">
        <v>449</v>
      </c>
      <c r="G135" s="112">
        <v>0</v>
      </c>
      <c r="H135" s="113">
        <v>224051</v>
      </c>
      <c r="I135" s="113">
        <v>64900</v>
      </c>
      <c r="J135" s="113">
        <v>164101</v>
      </c>
      <c r="K135" s="112" t="str">
        <v>No</v>
      </c>
      <c r="L135" s="112" t="str">
        <v>No</v>
      </c>
      <c r="M135" s="118">
        <v>0.99777777777777776</v>
      </c>
      <c r="N135" s="6"/>
      <c r="O135" s="6"/>
      <c r="P135" s="104">
        <f>AVERAGE(F$5:F135)</f>
        <v>449.13740458015269</v>
      </c>
      <c r="Q135" s="104">
        <f>AVERAGE(G$5:G135)</f>
        <v>4.8702290076335881</v>
      </c>
      <c r="R135" s="122">
        <f>AVERAGE(H$5:H135)</f>
        <v>224119.56488549619</v>
      </c>
      <c r="S135" s="122">
        <f>AVERAGE(I$5:I135)</f>
        <v>67343.984732824421</v>
      </c>
      <c r="T135" s="122">
        <f>AVERAGE(J$5:J135)</f>
        <v>160950.38931297709</v>
      </c>
      <c r="U135" s="121">
        <f>AVERAGE($M$5:M135)</f>
        <v>0.99808312128922827</v>
      </c>
      <c r="V135" s="6"/>
      <c r="W135" s="6"/>
      <c r="X135" s="22"/>
      <c r="Y135" s="103">
        <v>131</v>
      </c>
      <c r="Z135" s="7">
        <v>533</v>
      </c>
      <c r="AA135" s="7">
        <v>43</v>
      </c>
      <c r="AB135" s="7">
        <v>26</v>
      </c>
      <c r="AC135" s="111">
        <v>3664.0374515135077</v>
      </c>
      <c r="AD135" s="7">
        <v>450</v>
      </c>
      <c r="AE135" s="7">
        <v>6</v>
      </c>
      <c r="AF135" s="111">
        <v>224550</v>
      </c>
      <c r="AG135" s="111">
        <v>67994</v>
      </c>
      <c r="AH135" s="111">
        <v>160456</v>
      </c>
      <c r="AI135" s="7" t="str">
        <v>Yes</v>
      </c>
      <c r="AJ135" s="7" t="str">
        <v>Yes</v>
      </c>
      <c r="AK135" s="141">
        <v>1</v>
      </c>
      <c r="AL135" s="6"/>
      <c r="AM135" s="6"/>
      <c r="AN135" s="104">
        <f>AVERAGE(AD$5:AD135)</f>
        <v>449.01526717557255</v>
      </c>
      <c r="AO135" s="104">
        <f>AVERAGE(AE$5:AE135)</f>
        <v>4.221374045801527</v>
      </c>
      <c r="AP135" s="122">
        <f>AVERAGE(AF$5:AF135)</f>
        <v>224058.61832061069</v>
      </c>
      <c r="AQ135" s="122">
        <f>AVERAGE(AG$5:AG135)</f>
        <v>67007.992366412218</v>
      </c>
      <c r="AR135" s="122">
        <f>AVERAGE(AH$5:AH135)</f>
        <v>161337.64885496182</v>
      </c>
      <c r="AS135" s="121">
        <f>AVERAGE($AK$5:AK135)</f>
        <v>0.99781170483460591</v>
      </c>
      <c r="AT135" s="6"/>
      <c r="AU135" s="6"/>
      <c r="AV135" s="6"/>
      <c r="AW135" s="6"/>
      <c r="AX135" s="6"/>
      <c r="AY135" s="6"/>
      <c r="AZ135" s="6"/>
      <c r="BA135" s="6"/>
      <c r="BB135" s="6"/>
      <c r="BC135" s="6"/>
      <c r="BD135" s="6"/>
      <c r="BE135" s="6"/>
      <c r="BF135" s="6"/>
      <c r="BG135" s="6"/>
      <c r="BH135" s="22"/>
    </row>
    <row r="136" spans="1:60" x14ac:dyDescent="0.25">
      <c r="A136" s="103">
        <v>132</v>
      </c>
      <c r="B136" s="112">
        <v>610</v>
      </c>
      <c r="C136" s="112">
        <v>35</v>
      </c>
      <c r="D136" s="112">
        <v>25</v>
      </c>
      <c r="E136" s="113">
        <v>3950.1101644870591</v>
      </c>
      <c r="F136" s="112">
        <v>450</v>
      </c>
      <c r="G136" s="112">
        <v>7</v>
      </c>
      <c r="H136" s="113">
        <v>224550</v>
      </c>
      <c r="I136" s="113">
        <v>68493</v>
      </c>
      <c r="J136" s="113">
        <v>159807</v>
      </c>
      <c r="K136" s="112" t="str">
        <v>Yes</v>
      </c>
      <c r="L136" s="112" t="str">
        <v>Yes</v>
      </c>
      <c r="M136" s="118">
        <v>1</v>
      </c>
      <c r="N136" s="6"/>
      <c r="O136" s="6"/>
      <c r="P136" s="104">
        <f>AVERAGE(F$5:F136)</f>
        <v>449.14393939393938</v>
      </c>
      <c r="Q136" s="104">
        <f>AVERAGE(G$5:G136)</f>
        <v>4.8863636363636367</v>
      </c>
      <c r="R136" s="122">
        <f>AVERAGE(H$5:H136)</f>
        <v>224122.82575757575</v>
      </c>
      <c r="S136" s="122">
        <f>AVERAGE(I$5:I136)</f>
        <v>67352.689393939392</v>
      </c>
      <c r="T136" s="122">
        <f>AVERAGE(J$5:J136)</f>
        <v>160941.72727272726</v>
      </c>
      <c r="U136" s="121">
        <f>AVERAGE($M$5:M136)</f>
        <v>0.99809764309764315</v>
      </c>
      <c r="V136" s="6"/>
      <c r="W136" s="6"/>
      <c r="X136" s="22"/>
      <c r="Y136" s="103">
        <v>132</v>
      </c>
      <c r="Z136" s="7">
        <v>505</v>
      </c>
      <c r="AA136" s="104">
        <v>35</v>
      </c>
      <c r="AB136" s="104">
        <v>24</v>
      </c>
      <c r="AC136" s="122">
        <v>4145.4183400253451</v>
      </c>
      <c r="AD136" s="104">
        <v>450</v>
      </c>
      <c r="AE136" s="104">
        <v>8</v>
      </c>
      <c r="AF136" s="122">
        <v>224550</v>
      </c>
      <c r="AG136" s="122">
        <v>68992</v>
      </c>
      <c r="AH136" s="122">
        <v>159158</v>
      </c>
      <c r="AI136" s="104" t="str">
        <v>Yes</v>
      </c>
      <c r="AJ136" s="104" t="str">
        <v>Yes</v>
      </c>
      <c r="AK136" s="143">
        <v>1</v>
      </c>
      <c r="AL136" s="10"/>
      <c r="AM136" s="10"/>
      <c r="AN136" s="104">
        <f>AVERAGE(AD$5:AD136)</f>
        <v>449.02272727272725</v>
      </c>
      <c r="AO136" s="104">
        <f>AVERAGE(AE$5:AE136)</f>
        <v>4.25</v>
      </c>
      <c r="AP136" s="122">
        <f>AVERAGE(AF$5:AF136)</f>
        <v>224062.34090909091</v>
      </c>
      <c r="AQ136" s="122">
        <f>AVERAGE(AG$5:AG136)</f>
        <v>67023.022727272721</v>
      </c>
      <c r="AR136" s="122">
        <f>AVERAGE(AH$5:AH136)</f>
        <v>161321.13636363635</v>
      </c>
      <c r="AS136" s="121">
        <f>AVERAGE($AK$5:AK136)</f>
        <v>0.99782828282828306</v>
      </c>
      <c r="AT136" s="10"/>
      <c r="AU136" s="10"/>
      <c r="AV136" s="10"/>
      <c r="AW136" s="10"/>
      <c r="AX136" s="10"/>
      <c r="AY136" s="10"/>
      <c r="AZ136" s="10"/>
      <c r="BA136" s="10"/>
      <c r="BB136" s="10"/>
      <c r="BC136" s="10"/>
      <c r="BD136" s="10"/>
      <c r="BE136" s="10"/>
      <c r="BF136" s="10"/>
      <c r="BG136" s="6"/>
      <c r="BH136" s="22"/>
    </row>
    <row r="137" spans="1:60" x14ac:dyDescent="0.25">
      <c r="A137" s="103">
        <v>133</v>
      </c>
      <c r="B137" s="112">
        <v>638</v>
      </c>
      <c r="C137" s="112">
        <v>42</v>
      </c>
      <c r="D137" s="112">
        <v>33</v>
      </c>
      <c r="E137" s="113">
        <v>4136.0102983358574</v>
      </c>
      <c r="F137" s="112">
        <v>449</v>
      </c>
      <c r="G137" s="112">
        <v>0</v>
      </c>
      <c r="H137" s="113">
        <v>224051</v>
      </c>
      <c r="I137" s="113">
        <v>64900</v>
      </c>
      <c r="J137" s="113">
        <v>164101</v>
      </c>
      <c r="K137" s="112" t="str">
        <v>No</v>
      </c>
      <c r="L137" s="112" t="str">
        <v>No</v>
      </c>
      <c r="M137" s="118">
        <v>0.99777777777777776</v>
      </c>
      <c r="N137" s="6"/>
      <c r="O137" s="6"/>
      <c r="P137" s="104">
        <f>AVERAGE(F$5:F137)</f>
        <v>449.14285714285717</v>
      </c>
      <c r="Q137" s="104">
        <f>AVERAGE(G$5:G137)</f>
        <v>4.8496240601503757</v>
      </c>
      <c r="R137" s="122">
        <f>AVERAGE(H$5:H137)</f>
        <v>224122.28571428571</v>
      </c>
      <c r="S137" s="122">
        <f>AVERAGE(I$5:I137)</f>
        <v>67334.248120300748</v>
      </c>
      <c r="T137" s="122">
        <f>AVERAGE(J$5:J137)</f>
        <v>160965.48120300751</v>
      </c>
      <c r="U137" s="121">
        <f>AVERAGE($M$5:M137)</f>
        <v>0.99809523809523815</v>
      </c>
      <c r="V137" s="6"/>
      <c r="W137" s="6"/>
      <c r="X137" s="22"/>
      <c r="Y137" s="103">
        <v>133</v>
      </c>
      <c r="Z137" s="7">
        <v>530</v>
      </c>
      <c r="AA137" s="7">
        <v>40</v>
      </c>
      <c r="AB137" s="7">
        <v>31</v>
      </c>
      <c r="AC137" s="111">
        <v>2449.8980182484856</v>
      </c>
      <c r="AD137" s="7">
        <v>450</v>
      </c>
      <c r="AE137" s="7">
        <v>1</v>
      </c>
      <c r="AF137" s="111">
        <v>224550</v>
      </c>
      <c r="AG137" s="111">
        <v>65499</v>
      </c>
      <c r="AH137" s="111">
        <v>163701</v>
      </c>
      <c r="AI137" s="7" t="str">
        <v>Yes</v>
      </c>
      <c r="AJ137" s="7" t="str">
        <v>Yes</v>
      </c>
      <c r="AK137" s="141">
        <v>1</v>
      </c>
      <c r="AL137" s="6"/>
      <c r="AM137" s="6"/>
      <c r="AN137" s="104">
        <f>AVERAGE(AD$5:AD137)</f>
        <v>449.03007518796994</v>
      </c>
      <c r="AO137" s="104">
        <f>AVERAGE(AE$5:AE137)</f>
        <v>4.2255639097744364</v>
      </c>
      <c r="AP137" s="122">
        <f>AVERAGE(AF$5:AF137)</f>
        <v>224066.00751879701</v>
      </c>
      <c r="AQ137" s="122">
        <f>AVERAGE(AG$5:AG137)</f>
        <v>67011.563909774442</v>
      </c>
      <c r="AR137" s="122">
        <f>AVERAGE(AH$5:AH137)</f>
        <v>161339.03007518797</v>
      </c>
      <c r="AS137" s="121">
        <f>AVERAGE($AK$5:AK137)</f>
        <v>0.99784461152882231</v>
      </c>
      <c r="AT137" s="6"/>
      <c r="AU137" s="6"/>
      <c r="AV137" s="6"/>
      <c r="AW137" s="6"/>
      <c r="AX137" s="6"/>
      <c r="AY137" s="6"/>
      <c r="AZ137" s="6"/>
      <c r="BA137" s="6"/>
      <c r="BB137" s="6"/>
      <c r="BC137" s="6"/>
      <c r="BD137" s="6"/>
      <c r="BE137" s="6"/>
      <c r="BF137" s="6"/>
      <c r="BG137" s="10"/>
      <c r="BH137" s="22"/>
    </row>
    <row r="138" spans="1:60" x14ac:dyDescent="0.25">
      <c r="A138" s="103">
        <v>134</v>
      </c>
      <c r="B138" s="112">
        <v>615</v>
      </c>
      <c r="C138" s="112">
        <v>40</v>
      </c>
      <c r="D138" s="112">
        <v>33</v>
      </c>
      <c r="E138" s="113">
        <v>3217.2504275109754</v>
      </c>
      <c r="F138" s="112">
        <v>449</v>
      </c>
      <c r="G138" s="112">
        <v>0</v>
      </c>
      <c r="H138" s="113">
        <v>224051</v>
      </c>
      <c r="I138" s="113">
        <v>64900</v>
      </c>
      <c r="J138" s="113">
        <v>164101</v>
      </c>
      <c r="K138" s="112" t="str">
        <v>No</v>
      </c>
      <c r="L138" s="112" t="str">
        <v>No</v>
      </c>
      <c r="M138" s="118">
        <v>0.99777777777777776</v>
      </c>
      <c r="N138" s="6"/>
      <c r="O138" s="6"/>
      <c r="P138" s="104">
        <f>AVERAGE(F$5:F138)</f>
        <v>449.14179104477614</v>
      </c>
      <c r="Q138" s="104">
        <f>AVERAGE(G$5:G138)</f>
        <v>4.8134328358208958</v>
      </c>
      <c r="R138" s="122">
        <f>AVERAGE(H$5:H138)</f>
        <v>224121.75373134328</v>
      </c>
      <c r="S138" s="122">
        <f>AVERAGE(I$5:I138)</f>
        <v>67316.082089552234</v>
      </c>
      <c r="T138" s="122">
        <f>AVERAGE(J$5:J138)</f>
        <v>160988.88059701491</v>
      </c>
      <c r="U138" s="121">
        <f>AVERAGE($M$5:M138)</f>
        <v>0.99809286898839134</v>
      </c>
      <c r="V138" s="6"/>
      <c r="W138" s="6"/>
      <c r="X138" s="22"/>
      <c r="Y138" s="103">
        <v>134</v>
      </c>
      <c r="Z138" s="7">
        <v>658</v>
      </c>
      <c r="AA138" s="103">
        <v>48</v>
      </c>
      <c r="AB138" s="103">
        <v>29</v>
      </c>
      <c r="AC138" s="137">
        <v>2931.9816443693517</v>
      </c>
      <c r="AD138" s="103">
        <v>450</v>
      </c>
      <c r="AE138" s="103">
        <v>3</v>
      </c>
      <c r="AF138" s="137">
        <v>224550</v>
      </c>
      <c r="AG138" s="137">
        <v>66497</v>
      </c>
      <c r="AH138" s="137">
        <v>162403</v>
      </c>
      <c r="AI138" s="103" t="str">
        <v>Yes</v>
      </c>
      <c r="AJ138" s="103" t="str">
        <v>Yes</v>
      </c>
      <c r="AK138" s="142">
        <v>1</v>
      </c>
      <c r="AN138" s="104">
        <f>AVERAGE(AD$5:AD138)</f>
        <v>449.03731343283584</v>
      </c>
      <c r="AO138" s="104">
        <f>AVERAGE(AE$5:AE138)</f>
        <v>4.2164179104477615</v>
      </c>
      <c r="AP138" s="122">
        <f>AVERAGE(AF$5:AF138)</f>
        <v>224069.61940298509</v>
      </c>
      <c r="AQ138" s="122">
        <f>AVERAGE(AG$5:AG138)</f>
        <v>67007.723880597012</v>
      </c>
      <c r="AR138" s="122">
        <f>AVERAGE(AH$5:AH138)</f>
        <v>161346.97014925373</v>
      </c>
      <c r="AS138" s="121">
        <f>AVERAGE($AK$5:AK138)</f>
        <v>0.99786069651741316</v>
      </c>
      <c r="BH138" s="22"/>
    </row>
    <row r="139" spans="1:60" x14ac:dyDescent="0.25">
      <c r="A139" s="103">
        <v>135</v>
      </c>
      <c r="B139" s="112">
        <v>555</v>
      </c>
      <c r="C139" s="112">
        <v>34</v>
      </c>
      <c r="D139" s="112">
        <v>35</v>
      </c>
      <c r="E139" s="113">
        <v>3531.1251220455724</v>
      </c>
      <c r="F139" s="112">
        <v>447</v>
      </c>
      <c r="G139" s="112">
        <v>0</v>
      </c>
      <c r="H139" s="113">
        <v>223053</v>
      </c>
      <c r="I139" s="113">
        <v>64700</v>
      </c>
      <c r="J139" s="113">
        <v>163603</v>
      </c>
      <c r="K139" s="112" t="str">
        <v>No</v>
      </c>
      <c r="L139" s="112" t="str">
        <v>No</v>
      </c>
      <c r="M139" s="118">
        <v>0.99333333333333329</v>
      </c>
      <c r="N139" s="6"/>
      <c r="O139" s="6"/>
      <c r="P139" s="104">
        <f>AVERAGE(F$5:F139)</f>
        <v>449.12592592592591</v>
      </c>
      <c r="Q139" s="104">
        <f>AVERAGE(G$5:G139)</f>
        <v>4.7777777777777777</v>
      </c>
      <c r="R139" s="122">
        <f>AVERAGE(H$5:H139)</f>
        <v>224113.83703703704</v>
      </c>
      <c r="S139" s="122">
        <f>AVERAGE(I$5:I139)</f>
        <v>67296.703703703708</v>
      </c>
      <c r="T139" s="122">
        <f>AVERAGE(J$5:J139)</f>
        <v>161008.24444444446</v>
      </c>
      <c r="U139" s="121">
        <f>AVERAGE($M$5:M139)</f>
        <v>0.99805761316872432</v>
      </c>
      <c r="V139" s="6"/>
      <c r="W139" s="6"/>
      <c r="X139" s="22"/>
      <c r="Y139" s="103">
        <v>135</v>
      </c>
      <c r="Z139" s="7">
        <v>586</v>
      </c>
      <c r="AA139" s="7">
        <v>35</v>
      </c>
      <c r="AB139" s="7">
        <v>32</v>
      </c>
      <c r="AC139" s="111">
        <v>4110.1019343702519</v>
      </c>
      <c r="AD139" s="7">
        <v>450</v>
      </c>
      <c r="AE139" s="7">
        <v>0</v>
      </c>
      <c r="AF139" s="111">
        <v>224550</v>
      </c>
      <c r="AG139" s="111">
        <v>65000</v>
      </c>
      <c r="AH139" s="111">
        <v>164350</v>
      </c>
      <c r="AI139" s="7" t="str">
        <v>Yes</v>
      </c>
      <c r="AJ139" s="7" t="str">
        <v>No</v>
      </c>
      <c r="AK139" s="141">
        <v>1</v>
      </c>
      <c r="AL139" s="6"/>
      <c r="AM139" s="6"/>
      <c r="AN139" s="104">
        <f>AVERAGE(AD$5:AD139)</f>
        <v>449.04444444444442</v>
      </c>
      <c r="AO139" s="104">
        <f>AVERAGE(AE$5:AE139)</f>
        <v>4.1851851851851851</v>
      </c>
      <c r="AP139" s="122">
        <f>AVERAGE(AF$5:AF139)</f>
        <v>224073.17777777778</v>
      </c>
      <c r="AQ139" s="122">
        <f>AVERAGE(AG$5:AG139)</f>
        <v>66992.851851851854</v>
      </c>
      <c r="AR139" s="122">
        <f>AVERAGE(AH$5:AH139)</f>
        <v>161369.21481481483</v>
      </c>
      <c r="AS139" s="121">
        <f>AVERAGE($AK$5:AK139)</f>
        <v>0.99787654320987684</v>
      </c>
      <c r="AT139" s="6"/>
      <c r="AU139" s="6"/>
      <c r="AV139" s="6"/>
      <c r="AW139" s="6"/>
      <c r="AX139" s="6"/>
      <c r="AY139" s="6"/>
      <c r="AZ139" s="6"/>
      <c r="BA139" s="6"/>
      <c r="BB139" s="6"/>
      <c r="BC139" s="6"/>
      <c r="BD139" s="6"/>
      <c r="BE139" s="6"/>
      <c r="BF139" s="6"/>
      <c r="BG139" s="6"/>
      <c r="BH139" s="22"/>
    </row>
    <row r="140" spans="1:60" x14ac:dyDescent="0.25">
      <c r="A140" s="103">
        <v>136</v>
      </c>
      <c r="B140" s="112">
        <v>553</v>
      </c>
      <c r="C140" s="112">
        <v>40</v>
      </c>
      <c r="D140" s="112">
        <v>37</v>
      </c>
      <c r="E140" s="113">
        <v>2517.8139373007948</v>
      </c>
      <c r="F140" s="112">
        <v>445</v>
      </c>
      <c r="G140" s="112">
        <v>0</v>
      </c>
      <c r="H140" s="113">
        <v>222055</v>
      </c>
      <c r="I140" s="113">
        <v>64500</v>
      </c>
      <c r="J140" s="113">
        <v>163105</v>
      </c>
      <c r="K140" s="112" t="str">
        <v>No</v>
      </c>
      <c r="L140" s="112" t="str">
        <v>No</v>
      </c>
      <c r="M140" s="118">
        <v>0.98888888888888893</v>
      </c>
      <c r="N140" s="6"/>
      <c r="O140" s="6"/>
      <c r="P140" s="104">
        <f>AVERAGE(F$5:F140)</f>
        <v>449.09558823529414</v>
      </c>
      <c r="Q140" s="104">
        <f>AVERAGE(G$5:G140)</f>
        <v>4.742647058823529</v>
      </c>
      <c r="R140" s="122">
        <f>AVERAGE(H$5:H140)</f>
        <v>224098.69852941178</v>
      </c>
      <c r="S140" s="122">
        <f>AVERAGE(I$5:I140)</f>
        <v>67276.13970588235</v>
      </c>
      <c r="T140" s="122">
        <f>AVERAGE(J$5:J140)</f>
        <v>161023.66176470587</v>
      </c>
      <c r="U140" s="121">
        <f>AVERAGE($M$5:M140)</f>
        <v>0.99799019607843131</v>
      </c>
      <c r="V140" s="6"/>
      <c r="W140" s="6"/>
      <c r="X140" s="22"/>
      <c r="Y140" s="103">
        <v>136</v>
      </c>
      <c r="Z140" s="7">
        <v>597</v>
      </c>
      <c r="AA140" s="104">
        <v>48</v>
      </c>
      <c r="AB140" s="104">
        <v>22</v>
      </c>
      <c r="AC140" s="122">
        <v>4747.7846675834408</v>
      </c>
      <c r="AD140" s="104">
        <v>450</v>
      </c>
      <c r="AE140" s="104">
        <v>10</v>
      </c>
      <c r="AF140" s="122">
        <v>224550</v>
      </c>
      <c r="AG140" s="122">
        <v>69990</v>
      </c>
      <c r="AH140" s="122">
        <v>157860</v>
      </c>
      <c r="AI140" s="104" t="str">
        <v>Yes</v>
      </c>
      <c r="AJ140" s="104" t="str">
        <v>Yes</v>
      </c>
      <c r="AK140" s="143">
        <v>1</v>
      </c>
      <c r="AL140" s="10"/>
      <c r="AM140" s="10"/>
      <c r="AN140" s="104">
        <f>AVERAGE(AD$5:AD140)</f>
        <v>449.0514705882353</v>
      </c>
      <c r="AO140" s="104">
        <f>AVERAGE(AE$5:AE140)</f>
        <v>4.2279411764705879</v>
      </c>
      <c r="AP140" s="122">
        <f>AVERAGE(AF$5:AF140)</f>
        <v>224076.6838235294</v>
      </c>
      <c r="AQ140" s="122">
        <f>AVERAGE(AG$5:AG140)</f>
        <v>67014.88970588235</v>
      </c>
      <c r="AR140" s="122">
        <f>AVERAGE(AH$5:AH140)</f>
        <v>161343.41176470587</v>
      </c>
      <c r="AS140" s="121">
        <f>AVERAGE($AK$5:AK140)</f>
        <v>0.99789215686274535</v>
      </c>
      <c r="AT140" s="10"/>
      <c r="AU140" s="10"/>
      <c r="AV140" s="10"/>
      <c r="AW140" s="10"/>
      <c r="AX140" s="10"/>
      <c r="AY140" s="10"/>
      <c r="AZ140" s="10"/>
      <c r="BA140" s="10"/>
      <c r="BB140" s="10"/>
      <c r="BC140" s="10"/>
      <c r="BD140" s="10"/>
      <c r="BE140" s="10"/>
      <c r="BF140" s="10"/>
      <c r="BG140" s="6"/>
      <c r="BH140" s="22"/>
    </row>
    <row r="141" spans="1:60" x14ac:dyDescent="0.25">
      <c r="A141" s="103">
        <v>137</v>
      </c>
      <c r="B141" s="112">
        <v>557</v>
      </c>
      <c r="C141" s="112">
        <v>47</v>
      </c>
      <c r="D141" s="112">
        <v>21</v>
      </c>
      <c r="E141" s="113">
        <v>2268.8802564386369</v>
      </c>
      <c r="F141" s="112">
        <v>450</v>
      </c>
      <c r="G141" s="112">
        <v>11</v>
      </c>
      <c r="H141" s="113">
        <v>224550</v>
      </c>
      <c r="I141" s="113">
        <v>70489</v>
      </c>
      <c r="J141" s="113">
        <v>157211</v>
      </c>
      <c r="K141" s="112" t="str">
        <v>Yes</v>
      </c>
      <c r="L141" s="112" t="str">
        <v>Yes</v>
      </c>
      <c r="M141" s="118">
        <v>1</v>
      </c>
      <c r="N141" s="6"/>
      <c r="O141" s="6"/>
      <c r="P141" s="104">
        <f>AVERAGE(F$5:F141)</f>
        <v>449.10218978102188</v>
      </c>
      <c r="Q141" s="104">
        <f>AVERAGE(G$5:G141)</f>
        <v>4.788321167883212</v>
      </c>
      <c r="R141" s="122">
        <f>AVERAGE(H$5:H141)</f>
        <v>224101.99270072993</v>
      </c>
      <c r="S141" s="122">
        <f>AVERAGE(I$5:I141)</f>
        <v>67299.591240875918</v>
      </c>
      <c r="T141" s="122">
        <f>AVERAGE(J$5:J141)</f>
        <v>160995.83211678831</v>
      </c>
      <c r="U141" s="121">
        <f>AVERAGE($M$5:M141)</f>
        <v>0.99800486618004858</v>
      </c>
      <c r="V141" s="6"/>
      <c r="W141" s="6"/>
      <c r="X141" s="22"/>
      <c r="Y141" s="103">
        <v>137</v>
      </c>
      <c r="Z141" s="7">
        <v>615</v>
      </c>
      <c r="AA141" s="7">
        <v>48</v>
      </c>
      <c r="AB141" s="7">
        <v>36</v>
      </c>
      <c r="AC141" s="111">
        <v>2929.8947553954795</v>
      </c>
      <c r="AD141" s="7">
        <v>446</v>
      </c>
      <c r="AE141" s="7">
        <v>0</v>
      </c>
      <c r="AF141" s="111">
        <v>222554</v>
      </c>
      <c r="AG141" s="111">
        <v>64600</v>
      </c>
      <c r="AH141" s="111">
        <v>163354</v>
      </c>
      <c r="AI141" s="7" t="str">
        <v>No</v>
      </c>
      <c r="AJ141" s="7" t="str">
        <v>No</v>
      </c>
      <c r="AK141" s="141">
        <v>0.99111111111111116</v>
      </c>
      <c r="AL141" s="6"/>
      <c r="AM141" s="6"/>
      <c r="AN141" s="104">
        <f>AVERAGE(AD$5:AD141)</f>
        <v>449.02919708029196</v>
      </c>
      <c r="AO141" s="104">
        <f>AVERAGE(AE$5:AE141)</f>
        <v>4.1970802919708028</v>
      </c>
      <c r="AP141" s="122">
        <f>AVERAGE(AF$5:AF141)</f>
        <v>224065.5693430657</v>
      </c>
      <c r="AQ141" s="122">
        <f>AVERAGE(AG$5:AG141)</f>
        <v>66997.262773722628</v>
      </c>
      <c r="AR141" s="122">
        <f>AVERAGE(AH$5:AH141)</f>
        <v>161358.08759124088</v>
      </c>
      <c r="AS141" s="121">
        <f>AVERAGE($AK$5:AK141)</f>
        <v>0.99784266017842682</v>
      </c>
      <c r="AT141" s="6"/>
      <c r="AU141" s="6"/>
      <c r="AV141" s="6"/>
      <c r="AW141" s="6"/>
      <c r="AX141" s="6"/>
      <c r="AY141" s="6"/>
      <c r="AZ141" s="6"/>
      <c r="BA141" s="6"/>
      <c r="BB141" s="6"/>
      <c r="BC141" s="6"/>
      <c r="BD141" s="6"/>
      <c r="BE141" s="6"/>
      <c r="BF141" s="6"/>
      <c r="BG141" s="10"/>
      <c r="BH141" s="22"/>
    </row>
    <row r="142" spans="1:60" x14ac:dyDescent="0.25">
      <c r="A142" s="103">
        <v>138</v>
      </c>
      <c r="B142" s="112">
        <v>643</v>
      </c>
      <c r="C142" s="112">
        <v>45</v>
      </c>
      <c r="D142" s="112">
        <v>44</v>
      </c>
      <c r="E142" s="113">
        <v>3763.2817922871145</v>
      </c>
      <c r="F142" s="112">
        <v>438</v>
      </c>
      <c r="G142" s="112">
        <v>0</v>
      </c>
      <c r="H142" s="113">
        <v>218562</v>
      </c>
      <c r="I142" s="113">
        <v>63800</v>
      </c>
      <c r="J142" s="113">
        <v>161362</v>
      </c>
      <c r="K142" s="112" t="str">
        <v>No</v>
      </c>
      <c r="L142" s="112" t="str">
        <v>No</v>
      </c>
      <c r="M142" s="118">
        <v>0.97333333333333338</v>
      </c>
      <c r="N142" s="6"/>
      <c r="O142" s="6"/>
      <c r="P142" s="104">
        <f>AVERAGE(F$5:F142)</f>
        <v>449.02173913043481</v>
      </c>
      <c r="Q142" s="104">
        <f>AVERAGE(G$5:G142)</f>
        <v>4.7536231884057969</v>
      </c>
      <c r="R142" s="122">
        <f>AVERAGE(H$5:H142)</f>
        <v>224061.84782608695</v>
      </c>
      <c r="S142" s="122">
        <f>AVERAGE(I$5:I142)</f>
        <v>67274.231884057968</v>
      </c>
      <c r="T142" s="122">
        <f>AVERAGE(J$5:J142)</f>
        <v>160998.48550724637</v>
      </c>
      <c r="U142" s="121">
        <f>AVERAGE($M$5:M142)</f>
        <v>0.99782608695652164</v>
      </c>
      <c r="V142" s="6"/>
      <c r="W142" s="6"/>
      <c r="X142" s="22"/>
      <c r="Y142" s="103">
        <v>138</v>
      </c>
      <c r="Z142" s="7">
        <v>540</v>
      </c>
      <c r="AA142" s="103">
        <v>29</v>
      </c>
      <c r="AB142" s="103">
        <v>24</v>
      </c>
      <c r="AC142" s="137">
        <v>4708.7184025663373</v>
      </c>
      <c r="AD142" s="103">
        <v>450</v>
      </c>
      <c r="AE142" s="103">
        <v>8</v>
      </c>
      <c r="AF142" s="137">
        <v>224550</v>
      </c>
      <c r="AG142" s="137">
        <v>68992</v>
      </c>
      <c r="AH142" s="137">
        <v>159158</v>
      </c>
      <c r="AI142" s="103" t="str">
        <v>Yes</v>
      </c>
      <c r="AJ142" s="103" t="str">
        <v>Yes</v>
      </c>
      <c r="AK142" s="142">
        <v>1</v>
      </c>
      <c r="AN142" s="104">
        <f>AVERAGE(AD$5:AD142)</f>
        <v>449.036231884058</v>
      </c>
      <c r="AO142" s="104">
        <f>AVERAGE(AE$5:AE142)</f>
        <v>4.22463768115942</v>
      </c>
      <c r="AP142" s="122">
        <f>AVERAGE(AF$5:AF142)</f>
        <v>224069.07971014493</v>
      </c>
      <c r="AQ142" s="122">
        <f>AVERAGE(AG$5:AG142)</f>
        <v>67011.717391304352</v>
      </c>
      <c r="AR142" s="122">
        <f>AVERAGE(AH$5:AH142)</f>
        <v>161342.14492753622</v>
      </c>
      <c r="AS142" s="121">
        <f>AVERAGE($AK$5:AK142)</f>
        <v>0.99785829307568463</v>
      </c>
      <c r="BH142" s="22"/>
    </row>
    <row r="143" spans="1:60" x14ac:dyDescent="0.25">
      <c r="A143" s="103">
        <v>139</v>
      </c>
      <c r="B143" s="112">
        <v>538</v>
      </c>
      <c r="C143" s="112">
        <v>37</v>
      </c>
      <c r="D143" s="112">
        <v>30</v>
      </c>
      <c r="E143" s="113">
        <v>3908.299602297026</v>
      </c>
      <c r="F143" s="112">
        <v>450</v>
      </c>
      <c r="G143" s="112">
        <v>2</v>
      </c>
      <c r="H143" s="113">
        <v>224550</v>
      </c>
      <c r="I143" s="113">
        <v>65998</v>
      </c>
      <c r="J143" s="113">
        <v>163052</v>
      </c>
      <c r="K143" s="112" t="str">
        <v>Yes</v>
      </c>
      <c r="L143" s="112" t="str">
        <v>Yes</v>
      </c>
      <c r="M143" s="118">
        <v>1</v>
      </c>
      <c r="N143" s="6"/>
      <c r="O143" s="6"/>
      <c r="P143" s="104">
        <f>AVERAGE(F$5:F143)</f>
        <v>449.02877697841728</v>
      </c>
      <c r="Q143" s="104">
        <f>AVERAGE(G$5:G143)</f>
        <v>4.7338129496402876</v>
      </c>
      <c r="R143" s="122">
        <f>AVERAGE(H$5:H143)</f>
        <v>224065.35971223022</v>
      </c>
      <c r="S143" s="122">
        <f>AVERAGE(I$5:I143)</f>
        <v>67265.05035971223</v>
      </c>
      <c r="T143" s="122">
        <f>AVERAGE(J$5:J143)</f>
        <v>161013.25899280576</v>
      </c>
      <c r="U143" s="121">
        <f>AVERAGE($M$5:M143)</f>
        <v>0.99784172661870496</v>
      </c>
      <c r="V143" s="6"/>
      <c r="W143" s="6"/>
      <c r="X143" s="22"/>
      <c r="Y143" s="103">
        <v>139</v>
      </c>
      <c r="Z143" s="7">
        <v>554</v>
      </c>
      <c r="AA143" s="7">
        <v>43</v>
      </c>
      <c r="AB143" s="7">
        <v>24</v>
      </c>
      <c r="AC143" s="111">
        <v>2867.4764727185661</v>
      </c>
      <c r="AD143" s="7">
        <v>450</v>
      </c>
      <c r="AE143" s="7">
        <v>8</v>
      </c>
      <c r="AF143" s="111">
        <v>224550</v>
      </c>
      <c r="AG143" s="111">
        <v>68992</v>
      </c>
      <c r="AH143" s="111">
        <v>159158</v>
      </c>
      <c r="AI143" s="7" t="str">
        <v>Yes</v>
      </c>
      <c r="AJ143" s="7" t="str">
        <v>Yes</v>
      </c>
      <c r="AK143" s="141">
        <v>1</v>
      </c>
      <c r="AL143" s="6"/>
      <c r="AM143" s="6"/>
      <c r="AN143" s="104">
        <f>AVERAGE(AD$5:AD143)</f>
        <v>449.0431654676259</v>
      </c>
      <c r="AO143" s="104">
        <f>AVERAGE(AE$5:AE143)</f>
        <v>4.2517985611510793</v>
      </c>
      <c r="AP143" s="122">
        <f>AVERAGE(AF$5:AF143)</f>
        <v>224072.53956834532</v>
      </c>
      <c r="AQ143" s="122">
        <f>AVERAGE(AG$5:AG143)</f>
        <v>67025.964028776973</v>
      </c>
      <c r="AR143" s="122">
        <f>AVERAGE(AH$5:AH143)</f>
        <v>161326.43165467627</v>
      </c>
      <c r="AS143" s="121">
        <f>AVERAGE($AK$5:AK143)</f>
        <v>0.99787370103916895</v>
      </c>
      <c r="AT143" s="6"/>
      <c r="AU143" s="6"/>
      <c r="AV143" s="6"/>
      <c r="AW143" s="6"/>
      <c r="AX143" s="6"/>
      <c r="AY143" s="6"/>
      <c r="AZ143" s="6"/>
      <c r="BA143" s="6"/>
      <c r="BB143" s="6"/>
      <c r="BC143" s="6"/>
      <c r="BD143" s="6"/>
      <c r="BE143" s="6"/>
      <c r="BF143" s="6"/>
      <c r="BG143" s="6"/>
      <c r="BH143" s="22"/>
    </row>
    <row r="144" spans="1:60" x14ac:dyDescent="0.25">
      <c r="A144" s="103">
        <v>140</v>
      </c>
      <c r="B144" s="112">
        <v>597</v>
      </c>
      <c r="C144" s="112">
        <v>29</v>
      </c>
      <c r="D144" s="112">
        <v>45</v>
      </c>
      <c r="E144" s="113">
        <v>2467.7789932925243</v>
      </c>
      <c r="F144" s="112">
        <v>437</v>
      </c>
      <c r="G144" s="112">
        <v>0</v>
      </c>
      <c r="H144" s="113">
        <v>218063</v>
      </c>
      <c r="I144" s="113">
        <v>63700</v>
      </c>
      <c r="J144" s="113">
        <v>161113</v>
      </c>
      <c r="K144" s="112" t="str">
        <v>No</v>
      </c>
      <c r="L144" s="112" t="str">
        <v>No</v>
      </c>
      <c r="M144" s="118">
        <v>0.97111111111111115</v>
      </c>
      <c r="N144" s="6"/>
      <c r="O144" s="6"/>
      <c r="P144" s="104">
        <f>AVERAGE(F$5:F144)</f>
        <v>448.94285714285712</v>
      </c>
      <c r="Q144" s="104">
        <f>AVERAGE(G$5:G144)</f>
        <v>4.7</v>
      </c>
      <c r="R144" s="122">
        <f>AVERAGE(H$5:H144)</f>
        <v>224022.48571428572</v>
      </c>
      <c r="S144" s="122">
        <f>AVERAGE(I$5:I144)</f>
        <v>67239.585714285713</v>
      </c>
      <c r="T144" s="122">
        <f>AVERAGE(J$5:J144)</f>
        <v>161013.97142857141</v>
      </c>
      <c r="U144" s="121">
        <f>AVERAGE($M$5:M144)</f>
        <v>0.99765079365079345</v>
      </c>
      <c r="V144" s="6"/>
      <c r="W144" s="6"/>
      <c r="X144" s="22"/>
      <c r="Y144" s="103">
        <v>140</v>
      </c>
      <c r="Z144" s="7">
        <v>602</v>
      </c>
      <c r="AA144" s="104">
        <v>41</v>
      </c>
      <c r="AB144" s="104">
        <v>25</v>
      </c>
      <c r="AC144" s="122">
        <v>2008.0101097836423</v>
      </c>
      <c r="AD144" s="104">
        <v>450</v>
      </c>
      <c r="AE144" s="104">
        <v>7</v>
      </c>
      <c r="AF144" s="122">
        <v>224550</v>
      </c>
      <c r="AG144" s="122">
        <v>68493</v>
      </c>
      <c r="AH144" s="122">
        <v>159807</v>
      </c>
      <c r="AI144" s="104" t="str">
        <v>Yes</v>
      </c>
      <c r="AJ144" s="104" t="str">
        <v>Yes</v>
      </c>
      <c r="AK144" s="143">
        <v>1</v>
      </c>
      <c r="AL144" s="10"/>
      <c r="AM144" s="10"/>
      <c r="AN144" s="104">
        <f>AVERAGE(AD$5:AD144)</f>
        <v>449.05</v>
      </c>
      <c r="AO144" s="104">
        <f>AVERAGE(AE$5:AE144)</f>
        <v>4.2714285714285714</v>
      </c>
      <c r="AP144" s="122">
        <f>AVERAGE(AF$5:AF144)</f>
        <v>224075.95</v>
      </c>
      <c r="AQ144" s="122">
        <f>AVERAGE(AG$5:AG144)</f>
        <v>67036.442857142858</v>
      </c>
      <c r="AR144" s="122">
        <f>AVERAGE(AH$5:AH144)</f>
        <v>161315.57857142857</v>
      </c>
      <c r="AS144" s="121">
        <f>AVERAGE($AK$5:AK144)</f>
        <v>0.99788888888888916</v>
      </c>
      <c r="AT144" s="10"/>
      <c r="AU144" s="10"/>
      <c r="AV144" s="10"/>
      <c r="AW144" s="10"/>
      <c r="AX144" s="10"/>
      <c r="AY144" s="10"/>
      <c r="AZ144" s="10"/>
      <c r="BA144" s="10"/>
      <c r="BB144" s="10"/>
      <c r="BC144" s="10"/>
      <c r="BD144" s="10"/>
      <c r="BE144" s="10"/>
      <c r="BF144" s="10"/>
      <c r="BG144" s="6"/>
      <c r="BH144" s="22"/>
    </row>
    <row r="145" spans="1:60" x14ac:dyDescent="0.25">
      <c r="A145" s="103">
        <v>141</v>
      </c>
      <c r="B145" s="112">
        <v>639</v>
      </c>
      <c r="C145" s="112">
        <v>34</v>
      </c>
      <c r="D145" s="112">
        <v>33</v>
      </c>
      <c r="E145" s="113">
        <v>2695.530578566073</v>
      </c>
      <c r="F145" s="112">
        <v>449</v>
      </c>
      <c r="G145" s="112">
        <v>0</v>
      </c>
      <c r="H145" s="113">
        <v>224051</v>
      </c>
      <c r="I145" s="113">
        <v>64900</v>
      </c>
      <c r="J145" s="113">
        <v>164101</v>
      </c>
      <c r="K145" s="112" t="str">
        <v>No</v>
      </c>
      <c r="L145" s="112" t="str">
        <v>No</v>
      </c>
      <c r="M145" s="118">
        <v>0.99777777777777776</v>
      </c>
      <c r="N145" s="6"/>
      <c r="O145" s="6"/>
      <c r="P145" s="104">
        <f>AVERAGE(F$5:F145)</f>
        <v>448.94326241134752</v>
      </c>
      <c r="Q145" s="104">
        <f>AVERAGE(G$5:G145)</f>
        <v>4.666666666666667</v>
      </c>
      <c r="R145" s="122">
        <f>AVERAGE(H$5:H145)</f>
        <v>224022.6879432624</v>
      </c>
      <c r="S145" s="122">
        <f>AVERAGE(I$5:I145)</f>
        <v>67222.992907801425</v>
      </c>
      <c r="T145" s="122">
        <f>AVERAGE(J$5:J145)</f>
        <v>161035.86524822694</v>
      </c>
      <c r="U145" s="121">
        <f>AVERAGE($M$5:M145)</f>
        <v>0.99765169424743871</v>
      </c>
      <c r="V145" s="6"/>
      <c r="W145" s="6"/>
      <c r="X145" s="22"/>
      <c r="Y145" s="103">
        <v>141</v>
      </c>
      <c r="Z145" s="7">
        <v>515</v>
      </c>
      <c r="AA145" s="7">
        <v>49</v>
      </c>
      <c r="AB145" s="7">
        <v>23</v>
      </c>
      <c r="AC145" s="111">
        <v>3000.5838738296152</v>
      </c>
      <c r="AD145" s="7">
        <v>450</v>
      </c>
      <c r="AE145" s="7">
        <v>9</v>
      </c>
      <c r="AF145" s="111">
        <v>224550</v>
      </c>
      <c r="AG145" s="111">
        <v>69491</v>
      </c>
      <c r="AH145" s="111">
        <v>158509</v>
      </c>
      <c r="AI145" s="7" t="str">
        <v>Yes</v>
      </c>
      <c r="AJ145" s="7" t="str">
        <v>Yes</v>
      </c>
      <c r="AK145" s="141">
        <v>1</v>
      </c>
      <c r="AL145" s="6"/>
      <c r="AM145" s="6"/>
      <c r="AN145" s="104">
        <f>AVERAGE(AD$5:AD145)</f>
        <v>449.05673758865248</v>
      </c>
      <c r="AO145" s="104">
        <f>AVERAGE(AE$5:AE145)</f>
        <v>4.3049645390070923</v>
      </c>
      <c r="AP145" s="122">
        <f>AVERAGE(AF$5:AF145)</f>
        <v>224079.3120567376</v>
      </c>
      <c r="AQ145" s="122">
        <f>AVERAGE(AG$5:AG145)</f>
        <v>67053.851063829788</v>
      </c>
      <c r="AR145" s="122">
        <f>AVERAGE(AH$5:AH145)</f>
        <v>161295.67375886525</v>
      </c>
      <c r="AS145" s="121">
        <f>AVERAGE($AK$5:AK145)</f>
        <v>0.99790386130811681</v>
      </c>
      <c r="AT145" s="6"/>
      <c r="AU145" s="6"/>
      <c r="AV145" s="6"/>
      <c r="AW145" s="6"/>
      <c r="AX145" s="6"/>
      <c r="AY145" s="6"/>
      <c r="AZ145" s="6"/>
      <c r="BA145" s="6"/>
      <c r="BB145" s="6"/>
      <c r="BC145" s="6"/>
      <c r="BD145" s="6"/>
      <c r="BE145" s="6"/>
      <c r="BF145" s="6"/>
      <c r="BG145" s="10"/>
      <c r="BH145" s="22"/>
    </row>
    <row r="146" spans="1:60" x14ac:dyDescent="0.25">
      <c r="A146" s="103">
        <v>142</v>
      </c>
      <c r="B146" s="112">
        <v>463</v>
      </c>
      <c r="C146" s="112">
        <v>40</v>
      </c>
      <c r="D146" s="112">
        <v>29</v>
      </c>
      <c r="E146" s="113">
        <v>4616.8830586374743</v>
      </c>
      <c r="F146" s="112">
        <v>450</v>
      </c>
      <c r="G146" s="112">
        <v>3</v>
      </c>
      <c r="H146" s="113">
        <v>224550</v>
      </c>
      <c r="I146" s="113">
        <v>66497</v>
      </c>
      <c r="J146" s="113">
        <v>162403</v>
      </c>
      <c r="K146" s="112" t="str">
        <v>Yes</v>
      </c>
      <c r="L146" s="112" t="str">
        <v>Yes</v>
      </c>
      <c r="M146" s="118">
        <v>1</v>
      </c>
      <c r="N146" s="6"/>
      <c r="O146" s="6"/>
      <c r="P146" s="104">
        <f>AVERAGE(F$5:F146)</f>
        <v>448.95070422535213</v>
      </c>
      <c r="Q146" s="104">
        <f>AVERAGE(G$5:G146)</f>
        <v>4.654929577464789</v>
      </c>
      <c r="R146" s="122">
        <f>AVERAGE(H$5:H146)</f>
        <v>224026.40140845071</v>
      </c>
      <c r="S146" s="122">
        <f>AVERAGE(I$5:I146)</f>
        <v>67217.880281690144</v>
      </c>
      <c r="T146" s="122">
        <f>AVERAGE(J$5:J146)</f>
        <v>161045.49295774646</v>
      </c>
      <c r="U146" s="121">
        <f>AVERAGE($M$5:M146)</f>
        <v>0.99766823161189333</v>
      </c>
      <c r="V146" s="6"/>
      <c r="W146" s="6"/>
      <c r="X146" s="22"/>
      <c r="Y146" s="103">
        <v>142</v>
      </c>
      <c r="Z146" s="7">
        <v>569</v>
      </c>
      <c r="AA146" s="103">
        <v>37</v>
      </c>
      <c r="AB146" s="103">
        <v>34</v>
      </c>
      <c r="AC146" s="137">
        <v>3549.0871064660114</v>
      </c>
      <c r="AD146" s="103">
        <v>448</v>
      </c>
      <c r="AE146" s="103">
        <v>0</v>
      </c>
      <c r="AF146" s="137">
        <v>223552</v>
      </c>
      <c r="AG146" s="137">
        <v>64800</v>
      </c>
      <c r="AH146" s="137">
        <v>163852</v>
      </c>
      <c r="AI146" s="103" t="str">
        <v>No</v>
      </c>
      <c r="AJ146" s="103" t="str">
        <v>No</v>
      </c>
      <c r="AK146" s="142">
        <v>0.99555555555555553</v>
      </c>
      <c r="AN146" s="104">
        <f>AVERAGE(AD$5:AD146)</f>
        <v>449.04929577464787</v>
      </c>
      <c r="AO146" s="104">
        <f>AVERAGE(AE$5:AE146)</f>
        <v>4.274647887323944</v>
      </c>
      <c r="AP146" s="122">
        <f>AVERAGE(AF$5:AF146)</f>
        <v>224075.59859154929</v>
      </c>
      <c r="AQ146" s="122">
        <f>AVERAGE(AG$5:AG146)</f>
        <v>67037.978873239437</v>
      </c>
      <c r="AR146" s="122">
        <f>AVERAGE(AH$5:AH146)</f>
        <v>161313.67605633804</v>
      </c>
      <c r="AS146" s="121">
        <f>AVERAGE($AK$5:AK146)</f>
        <v>0.99788732394366231</v>
      </c>
      <c r="BH146" s="22"/>
    </row>
    <row r="147" spans="1:60" x14ac:dyDescent="0.25">
      <c r="A147" s="103">
        <v>143</v>
      </c>
      <c r="B147" s="112">
        <v>587</v>
      </c>
      <c r="C147" s="112">
        <v>41</v>
      </c>
      <c r="D147" s="112">
        <v>32</v>
      </c>
      <c r="E147" s="113">
        <v>2112.6354919314135</v>
      </c>
      <c r="F147" s="112">
        <v>450</v>
      </c>
      <c r="G147" s="112">
        <v>0</v>
      </c>
      <c r="H147" s="113">
        <v>224550</v>
      </c>
      <c r="I147" s="113">
        <v>65000</v>
      </c>
      <c r="J147" s="113">
        <v>164350</v>
      </c>
      <c r="K147" s="112" t="str">
        <v>Yes</v>
      </c>
      <c r="L147" s="112" t="str">
        <v>No</v>
      </c>
      <c r="M147" s="118">
        <v>1</v>
      </c>
      <c r="N147" s="6"/>
      <c r="O147" s="6"/>
      <c r="P147" s="104">
        <f>AVERAGE(F$5:F147)</f>
        <v>448.95804195804197</v>
      </c>
      <c r="Q147" s="104">
        <f>AVERAGE(G$5:G147)</f>
        <v>4.6223776223776225</v>
      </c>
      <c r="R147" s="122">
        <f>AVERAGE(H$5:H147)</f>
        <v>224030.06293706293</v>
      </c>
      <c r="S147" s="122">
        <f>AVERAGE(I$5:I147)</f>
        <v>67202.370629370635</v>
      </c>
      <c r="T147" s="122">
        <f>AVERAGE(J$5:J147)</f>
        <v>161068.6013986014</v>
      </c>
      <c r="U147" s="121">
        <f>AVERAGE($M$5:M147)</f>
        <v>0.99768453768453746</v>
      </c>
      <c r="V147" s="6"/>
      <c r="W147" s="6"/>
      <c r="X147" s="22"/>
      <c r="Y147" s="103">
        <v>143</v>
      </c>
      <c r="Z147" s="7">
        <v>578</v>
      </c>
      <c r="AA147" s="7">
        <v>45</v>
      </c>
      <c r="AB147" s="7">
        <v>29</v>
      </c>
      <c r="AC147" s="111">
        <v>4946.3202804721277</v>
      </c>
      <c r="AD147" s="7">
        <v>450</v>
      </c>
      <c r="AE147" s="7">
        <v>3</v>
      </c>
      <c r="AF147" s="111">
        <v>224550</v>
      </c>
      <c r="AG147" s="111">
        <v>66497</v>
      </c>
      <c r="AH147" s="111">
        <v>162403</v>
      </c>
      <c r="AI147" s="7" t="str">
        <v>Yes</v>
      </c>
      <c r="AJ147" s="7" t="str">
        <v>Yes</v>
      </c>
      <c r="AK147" s="141">
        <v>1</v>
      </c>
      <c r="AL147" s="6"/>
      <c r="AM147" s="6"/>
      <c r="AN147" s="104">
        <f>AVERAGE(AD$5:AD147)</f>
        <v>449.05594405594405</v>
      </c>
      <c r="AO147" s="104">
        <f>AVERAGE(AE$5:AE147)</f>
        <v>4.2657342657342658</v>
      </c>
      <c r="AP147" s="122">
        <f>AVERAGE(AF$5:AF147)</f>
        <v>224078.91608391609</v>
      </c>
      <c r="AQ147" s="122">
        <f>AVERAGE(AG$5:AG147)</f>
        <v>67034.195804195799</v>
      </c>
      <c r="AR147" s="122">
        <f>AVERAGE(AH$5:AH147)</f>
        <v>161321.29370629371</v>
      </c>
      <c r="AS147" s="121">
        <f>AVERAGE($AK$5:AK147)</f>
        <v>0.99790209790209827</v>
      </c>
      <c r="AT147" s="6"/>
      <c r="AU147" s="6"/>
      <c r="AV147" s="6"/>
      <c r="AW147" s="6"/>
      <c r="AX147" s="6"/>
      <c r="AY147" s="6"/>
      <c r="AZ147" s="6"/>
      <c r="BA147" s="6"/>
      <c r="BB147" s="6"/>
      <c r="BC147" s="6"/>
      <c r="BD147" s="6"/>
      <c r="BE147" s="6"/>
      <c r="BF147" s="6"/>
      <c r="BG147" s="6"/>
      <c r="BH147" s="22"/>
    </row>
    <row r="148" spans="1:60" x14ac:dyDescent="0.25">
      <c r="A148" s="103">
        <v>144</v>
      </c>
      <c r="B148" s="112">
        <v>639</v>
      </c>
      <c r="C148" s="112">
        <v>38</v>
      </c>
      <c r="D148" s="112">
        <v>36</v>
      </c>
      <c r="E148" s="113">
        <v>3460.345991348765</v>
      </c>
      <c r="F148" s="112">
        <v>446</v>
      </c>
      <c r="G148" s="112">
        <v>0</v>
      </c>
      <c r="H148" s="113">
        <v>222554</v>
      </c>
      <c r="I148" s="113">
        <v>64600</v>
      </c>
      <c r="J148" s="113">
        <v>163354</v>
      </c>
      <c r="K148" s="112" t="str">
        <v>No</v>
      </c>
      <c r="L148" s="112" t="str">
        <v>No</v>
      </c>
      <c r="M148" s="118">
        <v>0.99111111111111116</v>
      </c>
      <c r="N148" s="6"/>
      <c r="O148" s="6"/>
      <c r="P148" s="104">
        <f>AVERAGE(F$5:F148)</f>
        <v>448.9375</v>
      </c>
      <c r="Q148" s="104">
        <f>AVERAGE(G$5:G148)</f>
        <v>4.5902777777777777</v>
      </c>
      <c r="R148" s="122">
        <f>AVERAGE(H$5:H148)</f>
        <v>224019.8125</v>
      </c>
      <c r="S148" s="122">
        <f>AVERAGE(I$5:I148)</f>
        <v>67184.298611111109</v>
      </c>
      <c r="T148" s="122">
        <f>AVERAGE(J$5:J148)</f>
        <v>161084.47222222222</v>
      </c>
      <c r="U148" s="121">
        <f>AVERAGE($M$5:M148)</f>
        <v>0.99763888888888863</v>
      </c>
      <c r="V148" s="6"/>
      <c r="W148" s="6"/>
      <c r="X148" s="22"/>
      <c r="Y148" s="103">
        <v>144</v>
      </c>
      <c r="Z148" s="7">
        <v>540</v>
      </c>
      <c r="AA148" s="104">
        <v>42</v>
      </c>
      <c r="AB148" s="104">
        <v>27</v>
      </c>
      <c r="AC148" s="122">
        <v>3930.9442382049047</v>
      </c>
      <c r="AD148" s="104">
        <v>450</v>
      </c>
      <c r="AE148" s="104">
        <v>5</v>
      </c>
      <c r="AF148" s="122">
        <v>224550</v>
      </c>
      <c r="AG148" s="122">
        <v>67495</v>
      </c>
      <c r="AH148" s="122">
        <v>161105</v>
      </c>
      <c r="AI148" s="104" t="str">
        <v>Yes</v>
      </c>
      <c r="AJ148" s="104" t="str">
        <v>Yes</v>
      </c>
      <c r="AK148" s="143">
        <v>1</v>
      </c>
      <c r="AL148" s="10"/>
      <c r="AM148" s="10"/>
      <c r="AN148" s="104">
        <f>AVERAGE(AD$5:AD148)</f>
        <v>449.0625</v>
      </c>
      <c r="AO148" s="104">
        <f>AVERAGE(AE$5:AE148)</f>
        <v>4.270833333333333</v>
      </c>
      <c r="AP148" s="122">
        <f>AVERAGE(AF$5:AF148)</f>
        <v>224082.1875</v>
      </c>
      <c r="AQ148" s="122">
        <f>AVERAGE(AG$5:AG148)</f>
        <v>67037.395833333328</v>
      </c>
      <c r="AR148" s="122">
        <f>AVERAGE(AH$5:AH148)</f>
        <v>161319.79166666666</v>
      </c>
      <c r="AS148" s="121">
        <f>AVERAGE($AK$5:AK148)</f>
        <v>0.99791666666666701</v>
      </c>
      <c r="AT148" s="10"/>
      <c r="AU148" s="10"/>
      <c r="AV148" s="10"/>
      <c r="AW148" s="10"/>
      <c r="AX148" s="10"/>
      <c r="AY148" s="10"/>
      <c r="AZ148" s="10"/>
      <c r="BA148" s="10"/>
      <c r="BB148" s="10"/>
      <c r="BC148" s="10"/>
      <c r="BD148" s="10"/>
      <c r="BE148" s="10"/>
      <c r="BF148" s="10"/>
      <c r="BG148" s="6"/>
      <c r="BH148" s="22"/>
    </row>
    <row r="149" spans="1:60" x14ac:dyDescent="0.25">
      <c r="A149" s="103">
        <v>145</v>
      </c>
      <c r="B149" s="112">
        <v>588</v>
      </c>
      <c r="C149" s="112">
        <v>43</v>
      </c>
      <c r="D149" s="112">
        <v>24</v>
      </c>
      <c r="E149" s="113">
        <v>2627.9997180934479</v>
      </c>
      <c r="F149" s="112">
        <v>450</v>
      </c>
      <c r="G149" s="112">
        <v>8</v>
      </c>
      <c r="H149" s="113">
        <v>224550</v>
      </c>
      <c r="I149" s="113">
        <v>68992</v>
      </c>
      <c r="J149" s="113">
        <v>159158</v>
      </c>
      <c r="K149" s="112" t="str">
        <v>Yes</v>
      </c>
      <c r="L149" s="112" t="str">
        <v>Yes</v>
      </c>
      <c r="M149" s="118">
        <v>1</v>
      </c>
      <c r="N149" s="6"/>
      <c r="O149" s="6"/>
      <c r="P149" s="104">
        <f>AVERAGE(F$5:F149)</f>
        <v>448.94482758620688</v>
      </c>
      <c r="Q149" s="104">
        <f>AVERAGE(G$5:G149)</f>
        <v>4.613793103448276</v>
      </c>
      <c r="R149" s="122">
        <f>AVERAGE(H$5:H149)</f>
        <v>224023.46896551724</v>
      </c>
      <c r="S149" s="122">
        <f>AVERAGE(I$5:I149)</f>
        <v>67196.76551724138</v>
      </c>
      <c r="T149" s="122">
        <f>AVERAGE(J$5:J149)</f>
        <v>161071.18620689656</v>
      </c>
      <c r="U149" s="121">
        <f>AVERAGE($M$5:M149)</f>
        <v>0.99765517241379287</v>
      </c>
      <c r="V149" s="6"/>
      <c r="W149" s="6"/>
      <c r="X149" s="22"/>
      <c r="Y149" s="103">
        <v>145</v>
      </c>
      <c r="Z149" s="7">
        <v>554</v>
      </c>
      <c r="AA149" s="7">
        <v>42</v>
      </c>
      <c r="AB149" s="7">
        <v>20</v>
      </c>
      <c r="AC149" s="111">
        <v>2982.4725079067475</v>
      </c>
      <c r="AD149" s="7">
        <v>450</v>
      </c>
      <c r="AE149" s="7">
        <v>12</v>
      </c>
      <c r="AF149" s="111">
        <v>224550</v>
      </c>
      <c r="AG149" s="111">
        <v>70988</v>
      </c>
      <c r="AH149" s="111">
        <v>156562</v>
      </c>
      <c r="AI149" s="7" t="str">
        <v>Yes</v>
      </c>
      <c r="AJ149" s="7" t="str">
        <v>Yes</v>
      </c>
      <c r="AK149" s="141">
        <v>1</v>
      </c>
      <c r="AL149" s="6"/>
      <c r="AM149" s="6"/>
      <c r="AN149" s="104">
        <f>AVERAGE(AD$5:AD149)</f>
        <v>449.06896551724139</v>
      </c>
      <c r="AO149" s="104">
        <f>AVERAGE(AE$5:AE149)</f>
        <v>4.3241379310344827</v>
      </c>
      <c r="AP149" s="122">
        <f>AVERAGE(AF$5:AF149)</f>
        <v>224085.41379310345</v>
      </c>
      <c r="AQ149" s="122">
        <f>AVERAGE(AG$5:AG149)</f>
        <v>67064.641379310342</v>
      </c>
      <c r="AR149" s="122">
        <f>AVERAGE(AH$5:AH149)</f>
        <v>161286.97931034482</v>
      </c>
      <c r="AS149" s="121">
        <f>AVERAGE($AK$5:AK149)</f>
        <v>0.99793103448275888</v>
      </c>
      <c r="AT149" s="6"/>
      <c r="AU149" s="6"/>
      <c r="AV149" s="6"/>
      <c r="AW149" s="6"/>
      <c r="AX149" s="6"/>
      <c r="AY149" s="6"/>
      <c r="AZ149" s="6"/>
      <c r="BA149" s="6"/>
      <c r="BB149" s="6"/>
      <c r="BC149" s="6"/>
      <c r="BD149" s="6"/>
      <c r="BE149" s="6"/>
      <c r="BF149" s="6"/>
      <c r="BG149" s="10"/>
      <c r="BH149" s="22"/>
    </row>
    <row r="150" spans="1:60" x14ac:dyDescent="0.25">
      <c r="A150" s="103">
        <v>146</v>
      </c>
      <c r="B150" s="112">
        <v>597</v>
      </c>
      <c r="C150" s="112">
        <v>38</v>
      </c>
      <c r="D150" s="112">
        <v>32</v>
      </c>
      <c r="E150" s="113">
        <v>3686.817319886467</v>
      </c>
      <c r="F150" s="112">
        <v>450</v>
      </c>
      <c r="G150" s="112">
        <v>0</v>
      </c>
      <c r="H150" s="113">
        <v>224550</v>
      </c>
      <c r="I150" s="113">
        <v>65000</v>
      </c>
      <c r="J150" s="113">
        <v>164350</v>
      </c>
      <c r="K150" s="112" t="str">
        <v>Yes</v>
      </c>
      <c r="L150" s="112" t="str">
        <v>No</v>
      </c>
      <c r="M150" s="118">
        <v>1</v>
      </c>
      <c r="N150" s="6"/>
      <c r="O150" s="6"/>
      <c r="P150" s="104">
        <f>AVERAGE(F$5:F150)</f>
        <v>448.95205479452056</v>
      </c>
      <c r="Q150" s="104">
        <f>AVERAGE(G$5:G150)</f>
        <v>4.5821917808219181</v>
      </c>
      <c r="R150" s="122">
        <f>AVERAGE(H$5:H150)</f>
        <v>224027.07534246575</v>
      </c>
      <c r="S150" s="122">
        <f>AVERAGE(I$5:I150)</f>
        <v>67181.719178082189</v>
      </c>
      <c r="T150" s="122">
        <f>AVERAGE(J$5:J150)</f>
        <v>161093.64383561644</v>
      </c>
      <c r="U150" s="121">
        <f>AVERAGE($M$5:M150)</f>
        <v>0.99767123287671211</v>
      </c>
      <c r="V150" s="6"/>
      <c r="W150" s="6"/>
      <c r="X150" s="22"/>
      <c r="Y150" s="103">
        <v>146</v>
      </c>
      <c r="Z150" s="7">
        <v>641</v>
      </c>
      <c r="AA150" s="103">
        <v>46</v>
      </c>
      <c r="AB150" s="103">
        <v>35</v>
      </c>
      <c r="AC150" s="137">
        <v>3078.3942890844473</v>
      </c>
      <c r="AD150" s="103">
        <v>447</v>
      </c>
      <c r="AE150" s="103">
        <v>0</v>
      </c>
      <c r="AF150" s="137">
        <v>223053</v>
      </c>
      <c r="AG150" s="137">
        <v>64700</v>
      </c>
      <c r="AH150" s="137">
        <v>163603</v>
      </c>
      <c r="AI150" s="103" t="str">
        <v>No</v>
      </c>
      <c r="AJ150" s="103" t="str">
        <v>No</v>
      </c>
      <c r="AK150" s="142">
        <v>0.99333333333333329</v>
      </c>
      <c r="AN150" s="104">
        <f>AVERAGE(AD$5:AD150)</f>
        <v>449.05479452054794</v>
      </c>
      <c r="AO150" s="104">
        <f>AVERAGE(AE$5:AE150)</f>
        <v>4.2945205479452051</v>
      </c>
      <c r="AP150" s="122">
        <f>AVERAGE(AF$5:AF150)</f>
        <v>224078.34246575343</v>
      </c>
      <c r="AQ150" s="122">
        <f>AVERAGE(AG$5:AG150)</f>
        <v>67048.445205479453</v>
      </c>
      <c r="AR150" s="122">
        <f>AVERAGE(AH$5:AH150)</f>
        <v>161302.84246575343</v>
      </c>
      <c r="AS150" s="121">
        <f>AVERAGE($AK$5:AK150)</f>
        <v>0.99789954337899578</v>
      </c>
      <c r="BH150" s="22"/>
    </row>
    <row r="151" spans="1:60" x14ac:dyDescent="0.25">
      <c r="A151" s="103">
        <v>147</v>
      </c>
      <c r="B151" s="112">
        <v>618</v>
      </c>
      <c r="C151" s="112">
        <v>49</v>
      </c>
      <c r="D151" s="112">
        <v>38</v>
      </c>
      <c r="E151" s="113">
        <v>2231.3240542930143</v>
      </c>
      <c r="F151" s="112">
        <v>444</v>
      </c>
      <c r="G151" s="112">
        <v>0</v>
      </c>
      <c r="H151" s="113">
        <v>221556</v>
      </c>
      <c r="I151" s="113">
        <v>64400</v>
      </c>
      <c r="J151" s="113">
        <v>162856</v>
      </c>
      <c r="K151" s="112" t="str">
        <v>No</v>
      </c>
      <c r="L151" s="112" t="str">
        <v>No</v>
      </c>
      <c r="M151" s="118">
        <v>0.98666666666666669</v>
      </c>
      <c r="N151" s="6"/>
      <c r="O151" s="6"/>
      <c r="P151" s="104">
        <f>AVERAGE(F$5:F151)</f>
        <v>448.91836734693879</v>
      </c>
      <c r="Q151" s="104">
        <f>AVERAGE(G$5:G151)</f>
        <v>4.5510204081632653</v>
      </c>
      <c r="R151" s="122">
        <f>AVERAGE(H$5:H151)</f>
        <v>224010.26530612246</v>
      </c>
      <c r="S151" s="122">
        <f>AVERAGE(I$5:I151)</f>
        <v>67162.795918367352</v>
      </c>
      <c r="T151" s="122">
        <f>AVERAGE(J$5:J151)</f>
        <v>161105.63265306121</v>
      </c>
      <c r="U151" s="121">
        <f>AVERAGE($M$5:M151)</f>
        <v>0.99759637188208605</v>
      </c>
      <c r="V151" s="6"/>
      <c r="W151" s="6"/>
      <c r="X151" s="22"/>
      <c r="Y151" s="103">
        <v>147</v>
      </c>
      <c r="Z151" s="7">
        <v>566</v>
      </c>
      <c r="AA151" s="7">
        <v>41</v>
      </c>
      <c r="AB151" s="7">
        <v>19</v>
      </c>
      <c r="AC151" s="111">
        <v>2845.9861599585197</v>
      </c>
      <c r="AD151" s="7">
        <v>450</v>
      </c>
      <c r="AE151" s="7">
        <v>13</v>
      </c>
      <c r="AF151" s="111">
        <v>224550</v>
      </c>
      <c r="AG151" s="111">
        <v>71487</v>
      </c>
      <c r="AH151" s="111">
        <v>155913</v>
      </c>
      <c r="AI151" s="7" t="str">
        <v>Yes</v>
      </c>
      <c r="AJ151" s="7" t="str">
        <v>Yes</v>
      </c>
      <c r="AK151" s="141">
        <v>1</v>
      </c>
      <c r="AL151" s="6"/>
      <c r="AM151" s="6"/>
      <c r="AN151" s="104">
        <f>AVERAGE(AD$5:AD151)</f>
        <v>449.0612244897959</v>
      </c>
      <c r="AO151" s="104">
        <f>AVERAGE(AE$5:AE151)</f>
        <v>4.3537414965986398</v>
      </c>
      <c r="AP151" s="122">
        <f>AVERAGE(AF$5:AF151)</f>
        <v>224081.55102040817</v>
      </c>
      <c r="AQ151" s="122">
        <f>AVERAGE(AG$5:AG151)</f>
        <v>67078.639455782308</v>
      </c>
      <c r="AR151" s="122">
        <f>AVERAGE(AH$5:AH151)</f>
        <v>161266.17687074831</v>
      </c>
      <c r="AS151" s="121">
        <f>AVERAGE($AK$5:AK151)</f>
        <v>0.99791383219954688</v>
      </c>
      <c r="AT151" s="6"/>
      <c r="AU151" s="6"/>
      <c r="AV151" s="6"/>
      <c r="AW151" s="6"/>
      <c r="AX151" s="6"/>
      <c r="AY151" s="6"/>
      <c r="AZ151" s="6"/>
      <c r="BA151" s="6"/>
      <c r="BB151" s="6"/>
      <c r="BC151" s="6"/>
      <c r="BD151" s="6"/>
      <c r="BE151" s="6"/>
      <c r="BF151" s="6"/>
      <c r="BG151" s="6"/>
      <c r="BH151" s="22"/>
    </row>
    <row r="152" spans="1:60" x14ac:dyDescent="0.25">
      <c r="A152" s="103">
        <v>148</v>
      </c>
      <c r="B152" s="112">
        <v>648</v>
      </c>
      <c r="C152" s="112">
        <v>35</v>
      </c>
      <c r="D152" s="112">
        <v>38</v>
      </c>
      <c r="E152" s="113">
        <v>2246.1375682473758</v>
      </c>
      <c r="F152" s="112">
        <v>444</v>
      </c>
      <c r="G152" s="112">
        <v>0</v>
      </c>
      <c r="H152" s="113">
        <v>221556</v>
      </c>
      <c r="I152" s="113">
        <v>64400</v>
      </c>
      <c r="J152" s="113">
        <v>162856</v>
      </c>
      <c r="K152" s="112" t="str">
        <v>No</v>
      </c>
      <c r="L152" s="112" t="str">
        <v>No</v>
      </c>
      <c r="M152" s="118">
        <v>0.98666666666666669</v>
      </c>
      <c r="N152" s="6"/>
      <c r="O152" s="6"/>
      <c r="P152" s="104">
        <f>AVERAGE(F$5:F152)</f>
        <v>448.88513513513516</v>
      </c>
      <c r="Q152" s="104">
        <f>AVERAGE(G$5:G152)</f>
        <v>4.5202702702702702</v>
      </c>
      <c r="R152" s="122">
        <f>AVERAGE(H$5:H152)</f>
        <v>223993.68243243243</v>
      </c>
      <c r="S152" s="122">
        <f>AVERAGE(I$5:I152)</f>
        <v>67144.128378378373</v>
      </c>
      <c r="T152" s="122">
        <f>AVERAGE(J$5:J152)</f>
        <v>161117.45945945947</v>
      </c>
      <c r="U152" s="121">
        <f>AVERAGE($M$5:M152)</f>
        <v>0.99752252252252249</v>
      </c>
      <c r="V152" s="6"/>
      <c r="W152" s="6"/>
      <c r="X152" s="22"/>
      <c r="Y152" s="103">
        <v>148</v>
      </c>
      <c r="Z152" s="7">
        <v>591</v>
      </c>
      <c r="AA152" s="104">
        <v>37</v>
      </c>
      <c r="AB152" s="104">
        <v>24</v>
      </c>
      <c r="AC152" s="122">
        <v>2305.1854091181758</v>
      </c>
      <c r="AD152" s="104">
        <v>450</v>
      </c>
      <c r="AE152" s="104">
        <v>8</v>
      </c>
      <c r="AF152" s="122">
        <v>224550</v>
      </c>
      <c r="AG152" s="122">
        <v>68992</v>
      </c>
      <c r="AH152" s="122">
        <v>159158</v>
      </c>
      <c r="AI152" s="104" t="str">
        <v>Yes</v>
      </c>
      <c r="AJ152" s="104" t="str">
        <v>Yes</v>
      </c>
      <c r="AK152" s="143">
        <v>1</v>
      </c>
      <c r="AL152" s="10"/>
      <c r="AM152" s="10"/>
      <c r="AN152" s="104">
        <f>AVERAGE(AD$5:AD152)</f>
        <v>449.06756756756755</v>
      </c>
      <c r="AO152" s="104">
        <f>AVERAGE(AE$5:AE152)</f>
        <v>4.3783783783783781</v>
      </c>
      <c r="AP152" s="122">
        <f>AVERAGE(AF$5:AF152)</f>
        <v>224084.71621621621</v>
      </c>
      <c r="AQ152" s="122">
        <f>AVERAGE(AG$5:AG152)</f>
        <v>67091.567567567574</v>
      </c>
      <c r="AR152" s="122">
        <f>AVERAGE(AH$5:AH152)</f>
        <v>161251.93243243243</v>
      </c>
      <c r="AS152" s="121">
        <f>AVERAGE($AK$5:AK152)</f>
        <v>0.99792792792792828</v>
      </c>
      <c r="AT152" s="10"/>
      <c r="AU152" s="10"/>
      <c r="AV152" s="10"/>
      <c r="AW152" s="10"/>
      <c r="AX152" s="10"/>
      <c r="AY152" s="10"/>
      <c r="AZ152" s="10"/>
      <c r="BA152" s="10"/>
      <c r="BB152" s="10"/>
      <c r="BC152" s="10"/>
      <c r="BD152" s="10"/>
      <c r="BE152" s="10"/>
      <c r="BF152" s="10"/>
      <c r="BG152" s="6"/>
      <c r="BH152" s="22"/>
    </row>
    <row r="153" spans="1:60" x14ac:dyDescent="0.25">
      <c r="A153" s="103">
        <v>149</v>
      </c>
      <c r="B153" s="112">
        <v>579</v>
      </c>
      <c r="C153" s="112">
        <v>46</v>
      </c>
      <c r="D153" s="112">
        <v>30</v>
      </c>
      <c r="E153" s="113">
        <v>3765.5036806435064</v>
      </c>
      <c r="F153" s="112">
        <v>450</v>
      </c>
      <c r="G153" s="112">
        <v>2</v>
      </c>
      <c r="H153" s="113">
        <v>224550</v>
      </c>
      <c r="I153" s="113">
        <v>65998</v>
      </c>
      <c r="J153" s="113">
        <v>163052</v>
      </c>
      <c r="K153" s="112" t="str">
        <v>Yes</v>
      </c>
      <c r="L153" s="112" t="str">
        <v>Yes</v>
      </c>
      <c r="M153" s="118">
        <v>1</v>
      </c>
      <c r="N153" s="6"/>
      <c r="O153" s="6"/>
      <c r="P153" s="104">
        <f>AVERAGE(F$5:F153)</f>
        <v>448.89261744966444</v>
      </c>
      <c r="Q153" s="104">
        <f>AVERAGE(G$5:G153)</f>
        <v>4.5033557046979862</v>
      </c>
      <c r="R153" s="122">
        <f>AVERAGE(H$5:H153)</f>
        <v>223997.41610738254</v>
      </c>
      <c r="S153" s="122">
        <f>AVERAGE(I$5:I153)</f>
        <v>67136.436241610732</v>
      </c>
      <c r="T153" s="122">
        <f>AVERAGE(J$5:J153)</f>
        <v>161130.44295302013</v>
      </c>
      <c r="U153" s="121">
        <f>AVERAGE($M$5:M153)</f>
        <v>0.99753914988814307</v>
      </c>
      <c r="V153" s="6"/>
      <c r="W153" s="6"/>
      <c r="X153" s="22"/>
      <c r="Y153" s="103">
        <v>149</v>
      </c>
      <c r="Z153" s="7">
        <v>488</v>
      </c>
      <c r="AA153" s="7">
        <v>32</v>
      </c>
      <c r="AB153" s="7">
        <v>17</v>
      </c>
      <c r="AC153" s="111">
        <v>4167.6778210979173</v>
      </c>
      <c r="AD153" s="7">
        <v>450</v>
      </c>
      <c r="AE153" s="7">
        <v>15</v>
      </c>
      <c r="AF153" s="111">
        <v>224550</v>
      </c>
      <c r="AG153" s="111">
        <v>72485</v>
      </c>
      <c r="AH153" s="111">
        <v>154615</v>
      </c>
      <c r="AI153" s="7" t="str">
        <v>Yes</v>
      </c>
      <c r="AJ153" s="7" t="str">
        <v>Yes</v>
      </c>
      <c r="AK153" s="141">
        <v>1</v>
      </c>
      <c r="AL153" s="6"/>
      <c r="AM153" s="6"/>
      <c r="AN153" s="104">
        <f>AVERAGE(AD$5:AD153)</f>
        <v>449.07382550335569</v>
      </c>
      <c r="AO153" s="104">
        <f>AVERAGE(AE$5:AE153)</f>
        <v>4.449664429530201</v>
      </c>
      <c r="AP153" s="122">
        <f>AVERAGE(AF$5:AF153)</f>
        <v>224087.8389261745</v>
      </c>
      <c r="AQ153" s="122">
        <f>AVERAGE(AG$5:AG153)</f>
        <v>67127.765100671138</v>
      </c>
      <c r="AR153" s="122">
        <f>AVERAGE(AH$5:AH153)</f>
        <v>161207.38926174497</v>
      </c>
      <c r="AS153" s="121">
        <f>AVERAGE($AK$5:AK153)</f>
        <v>0.99794183445190188</v>
      </c>
      <c r="AT153" s="6"/>
      <c r="AU153" s="6"/>
      <c r="AV153" s="6"/>
      <c r="AW153" s="6"/>
      <c r="AX153" s="6"/>
      <c r="AY153" s="6"/>
      <c r="AZ153" s="6"/>
      <c r="BA153" s="6"/>
      <c r="BB153" s="6"/>
      <c r="BC153" s="6"/>
      <c r="BD153" s="6"/>
      <c r="BE153" s="6"/>
      <c r="BF153" s="6"/>
      <c r="BG153" s="10"/>
      <c r="BH153" s="22"/>
    </row>
    <row r="154" spans="1:60" x14ac:dyDescent="0.25">
      <c r="A154" s="103">
        <v>150</v>
      </c>
      <c r="B154" s="112">
        <v>607</v>
      </c>
      <c r="C154" s="112">
        <v>28</v>
      </c>
      <c r="D154" s="112">
        <v>38</v>
      </c>
      <c r="E154" s="113">
        <v>2044.9608208475456</v>
      </c>
      <c r="F154" s="112">
        <v>444</v>
      </c>
      <c r="G154" s="112">
        <v>0</v>
      </c>
      <c r="H154" s="113">
        <v>221556</v>
      </c>
      <c r="I154" s="113">
        <v>64400</v>
      </c>
      <c r="J154" s="113">
        <v>162856</v>
      </c>
      <c r="K154" s="112" t="str">
        <v>No</v>
      </c>
      <c r="L154" s="112" t="str">
        <v>No</v>
      </c>
      <c r="M154" s="118">
        <v>0.98666666666666669</v>
      </c>
      <c r="N154" s="6"/>
      <c r="O154" s="6"/>
      <c r="P154" s="104">
        <f>AVERAGE(F$5:F154)</f>
        <v>448.86</v>
      </c>
      <c r="Q154" s="104">
        <f>AVERAGE(G$5:G154)</f>
        <v>4.4733333333333336</v>
      </c>
      <c r="R154" s="122">
        <f>AVERAGE(H$5:H154)</f>
        <v>223981.14</v>
      </c>
      <c r="S154" s="122">
        <f>AVERAGE(I$5:I154)</f>
        <v>67118.193333333329</v>
      </c>
      <c r="T154" s="122">
        <f>AVERAGE(J$5:J154)</f>
        <v>161141.94666666666</v>
      </c>
      <c r="U154" s="121">
        <f>AVERAGE($M$5:M154)</f>
        <v>0.99746666666666672</v>
      </c>
      <c r="V154" s="6"/>
      <c r="W154" s="6"/>
      <c r="X154" s="22"/>
      <c r="Y154" s="103">
        <v>150</v>
      </c>
      <c r="Z154" s="7">
        <v>534</v>
      </c>
      <c r="AA154" s="103">
        <v>42</v>
      </c>
      <c r="AB154" s="103">
        <v>35</v>
      </c>
      <c r="AC154" s="137">
        <v>4631.6881834804353</v>
      </c>
      <c r="AD154" s="103">
        <v>447</v>
      </c>
      <c r="AE154" s="103">
        <v>0</v>
      </c>
      <c r="AF154" s="137">
        <v>223053</v>
      </c>
      <c r="AG154" s="137">
        <v>64700</v>
      </c>
      <c r="AH154" s="137">
        <v>163603</v>
      </c>
      <c r="AI154" s="103" t="str">
        <v>No</v>
      </c>
      <c r="AJ154" s="103" t="str">
        <v>No</v>
      </c>
      <c r="AK154" s="142">
        <v>0.99333333333333329</v>
      </c>
      <c r="AN154" s="104">
        <f>AVERAGE(AD$5:AD154)</f>
        <v>449.06</v>
      </c>
      <c r="AO154" s="104">
        <f>AVERAGE(AE$5:AE154)</f>
        <v>4.42</v>
      </c>
      <c r="AP154" s="122">
        <f>AVERAGE(AF$5:AF154)</f>
        <v>224080.94</v>
      </c>
      <c r="AQ154" s="122">
        <f>AVERAGE(AG$5:AG154)</f>
        <v>67111.58</v>
      </c>
      <c r="AR154" s="122">
        <f>AVERAGE(AH$5:AH154)</f>
        <v>161223.35999999999</v>
      </c>
      <c r="AS154" s="121">
        <f>AVERAGE($AK$5:AK154)</f>
        <v>0.99791111111111153</v>
      </c>
      <c r="BH154" s="22"/>
    </row>
    <row r="155" spans="1:60" x14ac:dyDescent="0.25">
      <c r="A155" s="103">
        <v>151</v>
      </c>
      <c r="B155" s="112">
        <v>646</v>
      </c>
      <c r="C155" s="112">
        <v>29</v>
      </c>
      <c r="D155" s="112">
        <v>27</v>
      </c>
      <c r="E155" s="113">
        <v>3697.4077840590771</v>
      </c>
      <c r="F155" s="112">
        <v>450</v>
      </c>
      <c r="G155" s="112">
        <v>5</v>
      </c>
      <c r="H155" s="113">
        <v>224550</v>
      </c>
      <c r="I155" s="113">
        <v>67495</v>
      </c>
      <c r="J155" s="113">
        <v>161105</v>
      </c>
      <c r="K155" s="112" t="str">
        <v>Yes</v>
      </c>
      <c r="L155" s="112" t="str">
        <v>Yes</v>
      </c>
      <c r="M155" s="118">
        <v>1</v>
      </c>
      <c r="N155" s="6"/>
      <c r="O155" s="6"/>
      <c r="P155" s="104">
        <f>AVERAGE(F$5:F155)</f>
        <v>448.86754966887418</v>
      </c>
      <c r="Q155" s="104">
        <f>AVERAGE(G$5:G155)</f>
        <v>4.4768211920529799</v>
      </c>
      <c r="R155" s="122">
        <f>AVERAGE(H$5:H155)</f>
        <v>223984.90728476821</v>
      </c>
      <c r="S155" s="122">
        <f>AVERAGE(I$5:I155)</f>
        <v>67120.688741721853</v>
      </c>
      <c r="T155" s="122">
        <f>AVERAGE(J$5:J155)</f>
        <v>161141.70198675495</v>
      </c>
      <c r="U155" s="121">
        <f>AVERAGE($M$5:M155)</f>
        <v>0.99748344370860931</v>
      </c>
      <c r="V155" s="6"/>
      <c r="W155" s="6"/>
      <c r="X155" s="22"/>
      <c r="Y155" s="103">
        <v>151</v>
      </c>
      <c r="Z155" s="7">
        <v>491</v>
      </c>
      <c r="AA155" s="7">
        <v>37</v>
      </c>
      <c r="AB155" s="7">
        <v>23</v>
      </c>
      <c r="AC155" s="111">
        <v>2127.3639709744598</v>
      </c>
      <c r="AD155" s="7">
        <v>450</v>
      </c>
      <c r="AE155" s="7">
        <v>9</v>
      </c>
      <c r="AF155" s="111">
        <v>224550</v>
      </c>
      <c r="AG155" s="111">
        <v>69491</v>
      </c>
      <c r="AH155" s="111">
        <v>158509</v>
      </c>
      <c r="AI155" s="7" t="str">
        <v>Yes</v>
      </c>
      <c r="AJ155" s="7" t="str">
        <v>Yes</v>
      </c>
      <c r="AK155" s="141">
        <v>1</v>
      </c>
      <c r="AL155" s="6"/>
      <c r="AM155" s="6"/>
      <c r="AN155" s="104">
        <f>AVERAGE(AD$5:AD155)</f>
        <v>449.06622516556291</v>
      </c>
      <c r="AO155" s="104">
        <f>AVERAGE(AE$5:AE155)</f>
        <v>4.4503311258278142</v>
      </c>
      <c r="AP155" s="122">
        <f>AVERAGE(AF$5:AF155)</f>
        <v>224084.04635761588</v>
      </c>
      <c r="AQ155" s="122">
        <f>AVERAGE(AG$5:AG155)</f>
        <v>67127.337748344376</v>
      </c>
      <c r="AR155" s="122">
        <f>AVERAGE(AH$5:AH155)</f>
        <v>161205.38410596026</v>
      </c>
      <c r="AS155" s="121">
        <f>AVERAGE($AK$5:AK155)</f>
        <v>0.99792494481236238</v>
      </c>
      <c r="AT155" s="6"/>
      <c r="AU155" s="6"/>
      <c r="AV155" s="6"/>
      <c r="AW155" s="6"/>
      <c r="AX155" s="6"/>
      <c r="AY155" s="6"/>
      <c r="AZ155" s="6"/>
      <c r="BA155" s="6"/>
      <c r="BB155" s="6"/>
      <c r="BC155" s="6"/>
      <c r="BD155" s="6"/>
      <c r="BE155" s="6"/>
      <c r="BF155" s="6"/>
      <c r="BG155" s="6"/>
      <c r="BH155" s="22"/>
    </row>
    <row r="156" spans="1:60" x14ac:dyDescent="0.25">
      <c r="A156" s="103">
        <v>152</v>
      </c>
      <c r="B156" s="112">
        <v>543</v>
      </c>
      <c r="C156" s="112">
        <v>31</v>
      </c>
      <c r="D156" s="112">
        <v>25</v>
      </c>
      <c r="E156" s="113">
        <v>3256.2965665772263</v>
      </c>
      <c r="F156" s="112">
        <v>450</v>
      </c>
      <c r="G156" s="112">
        <v>7</v>
      </c>
      <c r="H156" s="113">
        <v>224550</v>
      </c>
      <c r="I156" s="113">
        <v>68493</v>
      </c>
      <c r="J156" s="113">
        <v>159807</v>
      </c>
      <c r="K156" s="112" t="str">
        <v>Yes</v>
      </c>
      <c r="L156" s="112" t="str">
        <v>Yes</v>
      </c>
      <c r="M156" s="118">
        <v>1</v>
      </c>
      <c r="N156" s="6"/>
      <c r="O156" s="6"/>
      <c r="P156" s="104">
        <f>AVERAGE(F$5:F156)</f>
        <v>448.875</v>
      </c>
      <c r="Q156" s="104">
        <f>AVERAGE(G$5:G156)</f>
        <v>4.4934210526315788</v>
      </c>
      <c r="R156" s="122">
        <f>AVERAGE(H$5:H156)</f>
        <v>223988.625</v>
      </c>
      <c r="S156" s="122">
        <f>AVERAGE(I$5:I156)</f>
        <v>67129.71710526316</v>
      </c>
      <c r="T156" s="122">
        <f>AVERAGE(J$5:J156)</f>
        <v>161132.92105263157</v>
      </c>
      <c r="U156" s="121">
        <f>AVERAGE($M$5:M156)</f>
        <v>0.99750000000000005</v>
      </c>
      <c r="V156" s="6"/>
      <c r="W156" s="6"/>
      <c r="X156" s="22"/>
      <c r="Y156" s="103">
        <v>152</v>
      </c>
      <c r="Z156" s="7">
        <v>494</v>
      </c>
      <c r="AA156" s="104">
        <v>41</v>
      </c>
      <c r="AB156" s="104">
        <v>22</v>
      </c>
      <c r="AC156" s="122">
        <v>4836.8170433023624</v>
      </c>
      <c r="AD156" s="104">
        <v>450</v>
      </c>
      <c r="AE156" s="104">
        <v>10</v>
      </c>
      <c r="AF156" s="122">
        <v>224550</v>
      </c>
      <c r="AG156" s="122">
        <v>69990</v>
      </c>
      <c r="AH156" s="122">
        <v>157860</v>
      </c>
      <c r="AI156" s="104" t="str">
        <v>Yes</v>
      </c>
      <c r="AJ156" s="104" t="str">
        <v>Yes</v>
      </c>
      <c r="AK156" s="143">
        <v>1</v>
      </c>
      <c r="AL156" s="10"/>
      <c r="AM156" s="10"/>
      <c r="AN156" s="104">
        <f>AVERAGE(AD$5:AD156)</f>
        <v>449.07236842105266</v>
      </c>
      <c r="AO156" s="104">
        <f>AVERAGE(AE$5:AE156)</f>
        <v>4.4868421052631575</v>
      </c>
      <c r="AP156" s="122">
        <f>AVERAGE(AF$5:AF156)</f>
        <v>224087.11184210525</v>
      </c>
      <c r="AQ156" s="122">
        <f>AVERAGE(AG$5:AG156)</f>
        <v>67146.171052631573</v>
      </c>
      <c r="AR156" s="122">
        <f>AVERAGE(AH$5:AH156)</f>
        <v>161183.375</v>
      </c>
      <c r="AS156" s="121">
        <f>AVERAGE($AK$5:AK156)</f>
        <v>0.9979385964912284</v>
      </c>
      <c r="AT156" s="10"/>
      <c r="AU156" s="10"/>
      <c r="AV156" s="10"/>
      <c r="AW156" s="10"/>
      <c r="AX156" s="10"/>
      <c r="AY156" s="10"/>
      <c r="AZ156" s="10"/>
      <c r="BA156" s="10"/>
      <c r="BB156" s="10"/>
      <c r="BC156" s="10"/>
      <c r="BD156" s="10"/>
      <c r="BE156" s="10"/>
      <c r="BF156" s="10"/>
      <c r="BG156" s="6"/>
      <c r="BH156" s="22"/>
    </row>
    <row r="157" spans="1:60" x14ac:dyDescent="0.25">
      <c r="A157" s="103">
        <v>153</v>
      </c>
      <c r="B157" s="112">
        <v>596</v>
      </c>
      <c r="C157" s="112">
        <v>43</v>
      </c>
      <c r="D157" s="112">
        <v>37</v>
      </c>
      <c r="E157" s="113">
        <v>3549.4706058001047</v>
      </c>
      <c r="F157" s="112">
        <v>445</v>
      </c>
      <c r="G157" s="112">
        <v>0</v>
      </c>
      <c r="H157" s="113">
        <v>222055</v>
      </c>
      <c r="I157" s="113">
        <v>64500</v>
      </c>
      <c r="J157" s="113">
        <v>163105</v>
      </c>
      <c r="K157" s="112" t="str">
        <v>No</v>
      </c>
      <c r="L157" s="112" t="str">
        <v>No</v>
      </c>
      <c r="M157" s="118">
        <v>0.98888888888888893</v>
      </c>
      <c r="N157" s="6"/>
      <c r="O157" s="6"/>
      <c r="P157" s="104">
        <f>AVERAGE(F$5:F157)</f>
        <v>448.84967320261438</v>
      </c>
      <c r="Q157" s="104">
        <f>AVERAGE(G$5:G157)</f>
        <v>4.4640522875816995</v>
      </c>
      <c r="R157" s="122">
        <f>AVERAGE(H$5:H157)</f>
        <v>223975.98692810457</v>
      </c>
      <c r="S157" s="122">
        <f>AVERAGE(I$5:I157)</f>
        <v>67112.529411764699</v>
      </c>
      <c r="T157" s="122">
        <f>AVERAGE(J$5:J157)</f>
        <v>161145.81045751635</v>
      </c>
      <c r="U157" s="121">
        <f>AVERAGE($M$5:M157)</f>
        <v>0.99744371822803191</v>
      </c>
      <c r="V157" s="6"/>
      <c r="W157" s="6"/>
      <c r="X157" s="22"/>
      <c r="Y157" s="103">
        <v>153</v>
      </c>
      <c r="Z157" s="7">
        <v>585</v>
      </c>
      <c r="AA157" s="7">
        <v>33</v>
      </c>
      <c r="AB157" s="7">
        <v>29</v>
      </c>
      <c r="AC157" s="111">
        <v>4719.4955229173611</v>
      </c>
      <c r="AD157" s="7">
        <v>450</v>
      </c>
      <c r="AE157" s="7">
        <v>3</v>
      </c>
      <c r="AF157" s="111">
        <v>224550</v>
      </c>
      <c r="AG157" s="111">
        <v>66497</v>
      </c>
      <c r="AH157" s="111">
        <v>162403</v>
      </c>
      <c r="AI157" s="7" t="str">
        <v>Yes</v>
      </c>
      <c r="AJ157" s="7" t="str">
        <v>Yes</v>
      </c>
      <c r="AK157" s="141">
        <v>1</v>
      </c>
      <c r="AL157" s="6"/>
      <c r="AM157" s="6"/>
      <c r="AN157" s="104">
        <f>AVERAGE(AD$5:AD157)</f>
        <v>449.07843137254901</v>
      </c>
      <c r="AO157" s="104">
        <f>AVERAGE(AE$5:AE157)</f>
        <v>4.477124183006536</v>
      </c>
      <c r="AP157" s="122">
        <f>AVERAGE(AF$5:AF157)</f>
        <v>224090.13725490196</v>
      </c>
      <c r="AQ157" s="122">
        <f>AVERAGE(AG$5:AG157)</f>
        <v>67141.92810457517</v>
      </c>
      <c r="AR157" s="122">
        <f>AVERAGE(AH$5:AH157)</f>
        <v>161191.34640522875</v>
      </c>
      <c r="AS157" s="121">
        <f>AVERAGE($AK$5:AK157)</f>
        <v>0.99795206971677597</v>
      </c>
      <c r="AT157" s="6"/>
      <c r="AU157" s="6"/>
      <c r="AV157" s="6"/>
      <c r="AW157" s="6"/>
      <c r="AX157" s="6"/>
      <c r="AY157" s="6"/>
      <c r="AZ157" s="6"/>
      <c r="BA157" s="6"/>
      <c r="BB157" s="6"/>
      <c r="BC157" s="6"/>
      <c r="BD157" s="6"/>
      <c r="BE157" s="6"/>
      <c r="BF157" s="6"/>
      <c r="BG157" s="10"/>
      <c r="BH157" s="22"/>
    </row>
    <row r="158" spans="1:60" x14ac:dyDescent="0.25">
      <c r="A158" s="103">
        <v>154</v>
      </c>
      <c r="B158" s="112">
        <v>619</v>
      </c>
      <c r="C158" s="112">
        <v>38</v>
      </c>
      <c r="D158" s="112">
        <v>26</v>
      </c>
      <c r="E158" s="113">
        <v>2662.8822135258179</v>
      </c>
      <c r="F158" s="112">
        <v>450</v>
      </c>
      <c r="G158" s="112">
        <v>6</v>
      </c>
      <c r="H158" s="113">
        <v>224550</v>
      </c>
      <c r="I158" s="113">
        <v>67994</v>
      </c>
      <c r="J158" s="113">
        <v>160456</v>
      </c>
      <c r="K158" s="112" t="str">
        <v>Yes</v>
      </c>
      <c r="L158" s="112" t="str">
        <v>Yes</v>
      </c>
      <c r="M158" s="118">
        <v>1</v>
      </c>
      <c r="N158" s="6"/>
      <c r="O158" s="6"/>
      <c r="P158" s="104">
        <f>AVERAGE(F$5:F158)</f>
        <v>448.85714285714283</v>
      </c>
      <c r="Q158" s="104">
        <f>AVERAGE(G$5:G158)</f>
        <v>4.4740259740259738</v>
      </c>
      <c r="R158" s="122">
        <f>AVERAGE(H$5:H158)</f>
        <v>223979.71428571429</v>
      </c>
      <c r="S158" s="122">
        <f>AVERAGE(I$5:I158)</f>
        <v>67118.253246753244</v>
      </c>
      <c r="T158" s="122">
        <f>AVERAGE(J$5:J158)</f>
        <v>161141.33116883118</v>
      </c>
      <c r="U158" s="121">
        <f>AVERAGE($M$5:M158)</f>
        <v>0.99746031746031738</v>
      </c>
      <c r="V158" s="6"/>
      <c r="W158" s="6"/>
      <c r="X158" s="22"/>
      <c r="Y158" s="103">
        <v>154</v>
      </c>
      <c r="Z158" s="7">
        <v>621</v>
      </c>
      <c r="AA158" s="103">
        <v>26</v>
      </c>
      <c r="AB158" s="103">
        <v>20</v>
      </c>
      <c r="AC158" s="137">
        <v>2399.0052195959797</v>
      </c>
      <c r="AD158" s="103">
        <v>450</v>
      </c>
      <c r="AE158" s="103">
        <v>12</v>
      </c>
      <c r="AF158" s="137">
        <v>224550</v>
      </c>
      <c r="AG158" s="137">
        <v>70988</v>
      </c>
      <c r="AH158" s="137">
        <v>156562</v>
      </c>
      <c r="AI158" s="103" t="str">
        <v>Yes</v>
      </c>
      <c r="AJ158" s="103" t="str">
        <v>Yes</v>
      </c>
      <c r="AK158" s="142">
        <v>1</v>
      </c>
      <c r="AN158" s="104">
        <f>AVERAGE(AD$5:AD158)</f>
        <v>449.08441558441558</v>
      </c>
      <c r="AO158" s="104">
        <f>AVERAGE(AE$5:AE158)</f>
        <v>4.5259740259740262</v>
      </c>
      <c r="AP158" s="122">
        <f>AVERAGE(AF$5:AF158)</f>
        <v>224093.12337662338</v>
      </c>
      <c r="AQ158" s="122">
        <f>AVERAGE(AG$5:AG158)</f>
        <v>67166.902597402601</v>
      </c>
      <c r="AR158" s="122">
        <f>AVERAGE(AH$5:AH158)</f>
        <v>161161.28571428571</v>
      </c>
      <c r="AS158" s="121">
        <f>AVERAGE($AK$5:AK158)</f>
        <v>0.99796536796536839</v>
      </c>
      <c r="BH158" s="22"/>
    </row>
    <row r="159" spans="1:60" x14ac:dyDescent="0.25">
      <c r="A159" s="103">
        <v>155</v>
      </c>
      <c r="B159" s="112">
        <v>488</v>
      </c>
      <c r="C159" s="112">
        <v>38</v>
      </c>
      <c r="D159" s="112">
        <v>26</v>
      </c>
      <c r="E159" s="113">
        <v>4963.7038230958206</v>
      </c>
      <c r="F159" s="112">
        <v>450</v>
      </c>
      <c r="G159" s="112">
        <v>6</v>
      </c>
      <c r="H159" s="113">
        <v>224550</v>
      </c>
      <c r="I159" s="113">
        <v>67994</v>
      </c>
      <c r="J159" s="113">
        <v>160456</v>
      </c>
      <c r="K159" s="112" t="str">
        <v>Yes</v>
      </c>
      <c r="L159" s="112" t="str">
        <v>Yes</v>
      </c>
      <c r="M159" s="118">
        <v>1</v>
      </c>
      <c r="N159" s="6"/>
      <c r="O159" s="6"/>
      <c r="P159" s="104">
        <f>AVERAGE(F$5:F159)</f>
        <v>448.86451612903227</v>
      </c>
      <c r="Q159" s="104">
        <f>AVERAGE(G$5:G159)</f>
        <v>4.4838709677419351</v>
      </c>
      <c r="R159" s="122">
        <f>AVERAGE(H$5:H159)</f>
        <v>223983.3935483871</v>
      </c>
      <c r="S159" s="122">
        <f>AVERAGE(I$5:I159)</f>
        <v>67123.903225806454</v>
      </c>
      <c r="T159" s="122">
        <f>AVERAGE(J$5:J159)</f>
        <v>161136.90967741935</v>
      </c>
      <c r="U159" s="121">
        <f>AVERAGE($M$5:M159)</f>
        <v>0.99747670250896059</v>
      </c>
      <c r="V159" s="6"/>
      <c r="W159" s="6"/>
      <c r="X159" s="22"/>
      <c r="Y159" s="103">
        <v>155</v>
      </c>
      <c r="Z159" s="7">
        <v>584</v>
      </c>
      <c r="AA159" s="7">
        <v>31</v>
      </c>
      <c r="AB159" s="7">
        <v>22</v>
      </c>
      <c r="AC159" s="111">
        <v>2443.4172716502103</v>
      </c>
      <c r="AD159" s="7">
        <v>450</v>
      </c>
      <c r="AE159" s="7">
        <v>10</v>
      </c>
      <c r="AF159" s="111">
        <v>224550</v>
      </c>
      <c r="AG159" s="111">
        <v>69990</v>
      </c>
      <c r="AH159" s="111">
        <v>157860</v>
      </c>
      <c r="AI159" s="7" t="str">
        <v>Yes</v>
      </c>
      <c r="AJ159" s="7" t="str">
        <v>Yes</v>
      </c>
      <c r="AK159" s="141">
        <v>1</v>
      </c>
      <c r="AL159" s="6"/>
      <c r="AM159" s="6"/>
      <c r="AN159" s="104">
        <f>AVERAGE(AD$5:AD159)</f>
        <v>449.09032258064514</v>
      </c>
      <c r="AO159" s="104">
        <f>AVERAGE(AE$5:AE159)</f>
        <v>4.5612903225806454</v>
      </c>
      <c r="AP159" s="122">
        <f>AVERAGE(AF$5:AF159)</f>
        <v>224096.07096774192</v>
      </c>
      <c r="AQ159" s="122">
        <f>AVERAGE(AG$5:AG159)</f>
        <v>67185.116129032263</v>
      </c>
      <c r="AR159" s="122">
        <f>AVERAGE(AH$5:AH159)</f>
        <v>161139.98709677419</v>
      </c>
      <c r="AS159" s="121">
        <f>AVERAGE($AK$5:AK159)</f>
        <v>0.99797849462365629</v>
      </c>
      <c r="AT159" s="6"/>
      <c r="AU159" s="6"/>
      <c r="AV159" s="6"/>
      <c r="AW159" s="6"/>
      <c r="AX159" s="6"/>
      <c r="AY159" s="6"/>
      <c r="AZ159" s="6"/>
      <c r="BA159" s="6"/>
      <c r="BB159" s="6"/>
      <c r="BC159" s="6"/>
      <c r="BD159" s="6"/>
      <c r="BE159" s="6"/>
      <c r="BF159" s="6"/>
      <c r="BG159" s="6"/>
      <c r="BH159" s="22"/>
    </row>
    <row r="160" spans="1:60" x14ac:dyDescent="0.25">
      <c r="A160" s="103">
        <v>156</v>
      </c>
      <c r="B160" s="112">
        <v>589</v>
      </c>
      <c r="C160" s="112">
        <v>37</v>
      </c>
      <c r="D160" s="112">
        <v>24</v>
      </c>
      <c r="E160" s="113">
        <v>2609.3472806614868</v>
      </c>
      <c r="F160" s="112">
        <v>450</v>
      </c>
      <c r="G160" s="112">
        <v>8</v>
      </c>
      <c r="H160" s="113">
        <v>224550</v>
      </c>
      <c r="I160" s="113">
        <v>68992</v>
      </c>
      <c r="J160" s="113">
        <v>159158</v>
      </c>
      <c r="K160" s="112" t="str">
        <v>Yes</v>
      </c>
      <c r="L160" s="112" t="str">
        <v>Yes</v>
      </c>
      <c r="M160" s="118">
        <v>1</v>
      </c>
      <c r="N160" s="6"/>
      <c r="O160" s="6"/>
      <c r="P160" s="104">
        <f>AVERAGE(F$5:F160)</f>
        <v>448.87179487179486</v>
      </c>
      <c r="Q160" s="104">
        <f>AVERAGE(G$5:G160)</f>
        <v>4.5064102564102564</v>
      </c>
      <c r="R160" s="122">
        <f>AVERAGE(H$5:H160)</f>
        <v>223987.02564102566</v>
      </c>
      <c r="S160" s="122">
        <f>AVERAGE(I$5:I160)</f>
        <v>67135.878205128203</v>
      </c>
      <c r="T160" s="122">
        <f>AVERAGE(J$5:J160)</f>
        <v>161124.22435897434</v>
      </c>
      <c r="U160" s="121">
        <f>AVERAGE($M$5:M160)</f>
        <v>0.99749287749287752</v>
      </c>
      <c r="V160" s="6"/>
      <c r="W160" s="6"/>
      <c r="X160" s="22"/>
      <c r="Y160" s="103">
        <v>156</v>
      </c>
      <c r="Z160" s="7">
        <v>562</v>
      </c>
      <c r="AA160" s="104">
        <v>26</v>
      </c>
      <c r="AB160" s="104">
        <v>36</v>
      </c>
      <c r="AC160" s="122">
        <v>2764.7231207903906</v>
      </c>
      <c r="AD160" s="104">
        <v>446</v>
      </c>
      <c r="AE160" s="104">
        <v>0</v>
      </c>
      <c r="AF160" s="122">
        <v>222554</v>
      </c>
      <c r="AG160" s="122">
        <v>64600</v>
      </c>
      <c r="AH160" s="122">
        <v>163354</v>
      </c>
      <c r="AI160" s="104" t="str">
        <v>No</v>
      </c>
      <c r="AJ160" s="104" t="str">
        <v>No</v>
      </c>
      <c r="AK160" s="143">
        <v>0.99111111111111116</v>
      </c>
      <c r="AL160" s="10"/>
      <c r="AM160" s="10"/>
      <c r="AN160" s="104">
        <f>AVERAGE(AD$5:AD160)</f>
        <v>449.07051282051282</v>
      </c>
      <c r="AO160" s="104">
        <f>AVERAGE(AE$5:AE160)</f>
        <v>4.5320512820512819</v>
      </c>
      <c r="AP160" s="122">
        <f>AVERAGE(AF$5:AF160)</f>
        <v>224086.18589743591</v>
      </c>
      <c r="AQ160" s="122">
        <f>AVERAGE(AG$5:AG160)</f>
        <v>67168.544871794875</v>
      </c>
      <c r="AR160" s="122">
        <f>AVERAGE(AH$5:AH160)</f>
        <v>161154.1794871795</v>
      </c>
      <c r="AS160" s="121">
        <f>AVERAGE($AK$5:AK160)</f>
        <v>0.99793447293447335</v>
      </c>
      <c r="AT160" s="10"/>
      <c r="AU160" s="10"/>
      <c r="AV160" s="10"/>
      <c r="AW160" s="10"/>
      <c r="AX160" s="10"/>
      <c r="AY160" s="10"/>
      <c r="AZ160" s="10"/>
      <c r="BA160" s="10"/>
      <c r="BB160" s="10"/>
      <c r="BC160" s="10"/>
      <c r="BD160" s="10"/>
      <c r="BE160" s="10"/>
      <c r="BF160" s="10"/>
      <c r="BG160" s="6"/>
      <c r="BH160" s="22"/>
    </row>
    <row r="161" spans="1:60" x14ac:dyDescent="0.25">
      <c r="A161" s="103">
        <v>157</v>
      </c>
      <c r="B161" s="112">
        <v>583</v>
      </c>
      <c r="C161" s="112">
        <v>42</v>
      </c>
      <c r="D161" s="112">
        <v>28</v>
      </c>
      <c r="E161" s="113">
        <v>4692.9846226142899</v>
      </c>
      <c r="F161" s="112">
        <v>450</v>
      </c>
      <c r="G161" s="112">
        <v>4</v>
      </c>
      <c r="H161" s="113">
        <v>224550</v>
      </c>
      <c r="I161" s="113">
        <v>66996</v>
      </c>
      <c r="J161" s="113">
        <v>161754</v>
      </c>
      <c r="K161" s="112" t="str">
        <v>Yes</v>
      </c>
      <c r="L161" s="112" t="str">
        <v>Yes</v>
      </c>
      <c r="M161" s="118">
        <v>1</v>
      </c>
      <c r="N161" s="6"/>
      <c r="O161" s="6"/>
      <c r="P161" s="104">
        <f>AVERAGE(F$5:F161)</f>
        <v>448.87898089171972</v>
      </c>
      <c r="Q161" s="104">
        <f>AVERAGE(G$5:G161)</f>
        <v>4.5031847133757958</v>
      </c>
      <c r="R161" s="122">
        <f>AVERAGE(H$5:H161)</f>
        <v>223990.61146496815</v>
      </c>
      <c r="S161" s="122">
        <f>AVERAGE(I$5:I161)</f>
        <v>67134.987261146496</v>
      </c>
      <c r="T161" s="122">
        <f>AVERAGE(J$5:J161)</f>
        <v>161128.2356687898</v>
      </c>
      <c r="U161" s="121">
        <f>AVERAGE($M$5:M161)</f>
        <v>0.99750884642604387</v>
      </c>
      <c r="V161" s="6"/>
      <c r="W161" s="6"/>
      <c r="X161" s="22"/>
      <c r="Y161" s="103">
        <v>157</v>
      </c>
      <c r="Z161" s="7">
        <v>517</v>
      </c>
      <c r="AA161" s="7">
        <v>50</v>
      </c>
      <c r="AB161" s="7">
        <v>28</v>
      </c>
      <c r="AC161" s="111">
        <v>4706.8929489470474</v>
      </c>
      <c r="AD161" s="7">
        <v>450</v>
      </c>
      <c r="AE161" s="7">
        <v>4</v>
      </c>
      <c r="AF161" s="111">
        <v>224550</v>
      </c>
      <c r="AG161" s="111">
        <v>66996</v>
      </c>
      <c r="AH161" s="111">
        <v>161754</v>
      </c>
      <c r="AI161" s="7" t="str">
        <v>Yes</v>
      </c>
      <c r="AJ161" s="7" t="str">
        <v>Yes</v>
      </c>
      <c r="AK161" s="141">
        <v>1</v>
      </c>
      <c r="AL161" s="6"/>
      <c r="AM161" s="6"/>
      <c r="AN161" s="104">
        <f>AVERAGE(AD$5:AD161)</f>
        <v>449.07643312101914</v>
      </c>
      <c r="AO161" s="104">
        <f>AVERAGE(AE$5:AE161)</f>
        <v>4.5286624203821653</v>
      </c>
      <c r="AP161" s="122">
        <f>AVERAGE(AF$5:AF161)</f>
        <v>224089.14012738853</v>
      </c>
      <c r="AQ161" s="122">
        <f>AVERAGE(AG$5:AG161)</f>
        <v>67167.445859872605</v>
      </c>
      <c r="AR161" s="122">
        <f>AVERAGE(AH$5:AH161)</f>
        <v>161158</v>
      </c>
      <c r="AS161" s="121">
        <f>AVERAGE($AK$5:AK161)</f>
        <v>0.99794762915782065</v>
      </c>
      <c r="AT161" s="6"/>
      <c r="AU161" s="6"/>
      <c r="AV161" s="6"/>
      <c r="AW161" s="6"/>
      <c r="AX161" s="6"/>
      <c r="AY161" s="6"/>
      <c r="AZ161" s="6"/>
      <c r="BA161" s="6"/>
      <c r="BB161" s="6"/>
      <c r="BC161" s="6"/>
      <c r="BD161" s="6"/>
      <c r="BE161" s="6"/>
      <c r="BF161" s="6"/>
      <c r="BG161" s="10"/>
      <c r="BH161" s="22"/>
    </row>
    <row r="162" spans="1:60" x14ac:dyDescent="0.25">
      <c r="A162" s="103">
        <v>158</v>
      </c>
      <c r="B162" s="112">
        <v>557</v>
      </c>
      <c r="C162" s="112">
        <v>44</v>
      </c>
      <c r="D162" s="112">
        <v>23</v>
      </c>
      <c r="E162" s="113">
        <v>2106.7560907702423</v>
      </c>
      <c r="F162" s="112">
        <v>450</v>
      </c>
      <c r="G162" s="112">
        <v>9</v>
      </c>
      <c r="H162" s="113">
        <v>224550</v>
      </c>
      <c r="I162" s="113">
        <v>69491</v>
      </c>
      <c r="J162" s="113">
        <v>158509</v>
      </c>
      <c r="K162" s="112" t="str">
        <v>Yes</v>
      </c>
      <c r="L162" s="112" t="str">
        <v>Yes</v>
      </c>
      <c r="M162" s="118">
        <v>1</v>
      </c>
      <c r="N162" s="6"/>
      <c r="O162" s="6"/>
      <c r="P162" s="104">
        <f>AVERAGE(F$5:F162)</f>
        <v>448.88607594936707</v>
      </c>
      <c r="Q162" s="104">
        <f>AVERAGE(G$5:G162)</f>
        <v>4.5316455696202533</v>
      </c>
      <c r="R162" s="122">
        <f>AVERAGE(H$5:H162)</f>
        <v>223994.15189873418</v>
      </c>
      <c r="S162" s="122">
        <f>AVERAGE(I$5:I162)</f>
        <v>67149.898734177215</v>
      </c>
      <c r="T162" s="122">
        <f>AVERAGE(J$5:J162)</f>
        <v>161111.65822784809</v>
      </c>
      <c r="U162" s="121">
        <f>AVERAGE($M$5:M162)</f>
        <v>0.99752461322081576</v>
      </c>
      <c r="V162" s="6"/>
      <c r="W162" s="6"/>
      <c r="X162" s="22"/>
      <c r="Y162" s="103">
        <v>158</v>
      </c>
      <c r="Z162" s="7">
        <v>614</v>
      </c>
      <c r="AA162" s="103">
        <v>30</v>
      </c>
      <c r="AB162" s="103">
        <v>41</v>
      </c>
      <c r="AC162" s="137">
        <v>2933.5875169274227</v>
      </c>
      <c r="AD162" s="103">
        <v>441</v>
      </c>
      <c r="AE162" s="103">
        <v>0</v>
      </c>
      <c r="AF162" s="137">
        <v>220059</v>
      </c>
      <c r="AG162" s="137">
        <v>64100</v>
      </c>
      <c r="AH162" s="137">
        <v>162109</v>
      </c>
      <c r="AI162" s="103" t="str">
        <v>No</v>
      </c>
      <c r="AJ162" s="103" t="str">
        <v>No</v>
      </c>
      <c r="AK162" s="142">
        <v>0.98</v>
      </c>
      <c r="AN162" s="104">
        <f>AVERAGE(AD$5:AD162)</f>
        <v>449.02531645569621</v>
      </c>
      <c r="AO162" s="104">
        <f>AVERAGE(AE$5:AE162)</f>
        <v>4.5</v>
      </c>
      <c r="AP162" s="122">
        <f>AVERAGE(AF$5:AF162)</f>
        <v>224063.6329113924</v>
      </c>
      <c r="AQ162" s="122">
        <f>AVERAGE(AG$5:AG162)</f>
        <v>67148.031645569616</v>
      </c>
      <c r="AR162" s="122">
        <f>AVERAGE(AH$5:AH162)</f>
        <v>161164.01898734178</v>
      </c>
      <c r="AS162" s="121">
        <f>AVERAGE($AK$5:AK162)</f>
        <v>0.99783403656821412</v>
      </c>
      <c r="BH162" s="22"/>
    </row>
    <row r="163" spans="1:60" x14ac:dyDescent="0.25">
      <c r="A163" s="103">
        <v>159</v>
      </c>
      <c r="B163" s="112">
        <v>665</v>
      </c>
      <c r="C163" s="112">
        <v>51</v>
      </c>
      <c r="D163" s="112">
        <v>40</v>
      </c>
      <c r="E163" s="113">
        <v>3375.6933809096254</v>
      </c>
      <c r="F163" s="112">
        <v>442</v>
      </c>
      <c r="G163" s="112">
        <v>0</v>
      </c>
      <c r="H163" s="113">
        <v>220558</v>
      </c>
      <c r="I163" s="113">
        <v>64200</v>
      </c>
      <c r="J163" s="113">
        <v>162358</v>
      </c>
      <c r="K163" s="112" t="str">
        <v>No</v>
      </c>
      <c r="L163" s="112" t="str">
        <v>No</v>
      </c>
      <c r="M163" s="118">
        <v>0.98222222222222222</v>
      </c>
      <c r="N163" s="6"/>
      <c r="O163" s="6"/>
      <c r="P163" s="104">
        <f>AVERAGE(F$5:F163)</f>
        <v>448.84276729559747</v>
      </c>
      <c r="Q163" s="104">
        <f>AVERAGE(G$5:G163)</f>
        <v>4.5031446540880502</v>
      </c>
      <c r="R163" s="122">
        <f>AVERAGE(H$5:H163)</f>
        <v>223972.54088050313</v>
      </c>
      <c r="S163" s="122">
        <f>AVERAGE(I$5:I163)</f>
        <v>67131.345911949684</v>
      </c>
      <c r="T163" s="122">
        <f>AVERAGE(J$5:J163)</f>
        <v>161119.4968553459</v>
      </c>
      <c r="U163" s="121">
        <f>AVERAGE($M$5:M163)</f>
        <v>0.99742837176799437</v>
      </c>
      <c r="V163" s="6"/>
      <c r="W163" s="6"/>
      <c r="X163" s="22"/>
      <c r="Y163" s="103">
        <v>159</v>
      </c>
      <c r="Z163" s="7">
        <v>548</v>
      </c>
      <c r="AA163" s="7">
        <v>46</v>
      </c>
      <c r="AB163" s="7">
        <v>30</v>
      </c>
      <c r="AC163" s="111">
        <v>4928.1440975568257</v>
      </c>
      <c r="AD163" s="7">
        <v>450</v>
      </c>
      <c r="AE163" s="7">
        <v>2</v>
      </c>
      <c r="AF163" s="111">
        <v>224550</v>
      </c>
      <c r="AG163" s="111">
        <v>65998</v>
      </c>
      <c r="AH163" s="111">
        <v>163052</v>
      </c>
      <c r="AI163" s="7" t="str">
        <v>Yes</v>
      </c>
      <c r="AJ163" s="7" t="str">
        <v>Yes</v>
      </c>
      <c r="AK163" s="141">
        <v>1</v>
      </c>
      <c r="AL163" s="6"/>
      <c r="AM163" s="6"/>
      <c r="AN163" s="104">
        <f>AVERAGE(AD$5:AD163)</f>
        <v>449.03144654088049</v>
      </c>
      <c r="AO163" s="104">
        <f>AVERAGE(AE$5:AE163)</f>
        <v>4.4842767295597481</v>
      </c>
      <c r="AP163" s="122">
        <f>AVERAGE(AF$5:AF163)</f>
        <v>224066.69182389937</v>
      </c>
      <c r="AQ163" s="122">
        <f>AVERAGE(AG$5:AG163)</f>
        <v>67140.798742138359</v>
      </c>
      <c r="AR163" s="122">
        <f>AVERAGE(AH$5:AH163)</f>
        <v>161175.89308176099</v>
      </c>
      <c r="AS163" s="121">
        <f>AVERAGE($AK$5:AK163)</f>
        <v>0.99784765897973471</v>
      </c>
      <c r="AT163" s="6"/>
      <c r="AU163" s="6"/>
      <c r="AV163" s="6"/>
      <c r="AW163" s="6"/>
      <c r="AX163" s="6"/>
      <c r="AY163" s="6"/>
      <c r="AZ163" s="6"/>
      <c r="BA163" s="6"/>
      <c r="BB163" s="6"/>
      <c r="BC163" s="6"/>
      <c r="BD163" s="6"/>
      <c r="BE163" s="6"/>
      <c r="BF163" s="6"/>
      <c r="BG163" s="6"/>
      <c r="BH163" s="22"/>
    </row>
    <row r="164" spans="1:60" x14ac:dyDescent="0.25">
      <c r="A164" s="103">
        <v>160</v>
      </c>
      <c r="B164" s="112">
        <v>582</v>
      </c>
      <c r="C164" s="112">
        <v>41</v>
      </c>
      <c r="D164" s="112">
        <v>20</v>
      </c>
      <c r="E164" s="113">
        <v>4239.0223511606</v>
      </c>
      <c r="F164" s="112">
        <v>450</v>
      </c>
      <c r="G164" s="112">
        <v>12</v>
      </c>
      <c r="H164" s="113">
        <v>224550</v>
      </c>
      <c r="I164" s="113">
        <v>70988</v>
      </c>
      <c r="J164" s="113">
        <v>156562</v>
      </c>
      <c r="K164" s="112" t="str">
        <v>Yes</v>
      </c>
      <c r="L164" s="112" t="str">
        <v>Yes</v>
      </c>
      <c r="M164" s="118">
        <v>1</v>
      </c>
      <c r="N164" s="6"/>
      <c r="O164" s="6"/>
      <c r="P164" s="104">
        <f>AVERAGE(F$5:F164)</f>
        <v>448.85</v>
      </c>
      <c r="Q164" s="104">
        <f>AVERAGE(G$5:G164)</f>
        <v>4.55</v>
      </c>
      <c r="R164" s="122">
        <f>AVERAGE(H$5:H164)</f>
        <v>223976.15</v>
      </c>
      <c r="S164" s="122">
        <f>AVERAGE(I$5:I164)</f>
        <v>67155.45</v>
      </c>
      <c r="T164" s="122">
        <f>AVERAGE(J$5:J164)</f>
        <v>161091.01250000001</v>
      </c>
      <c r="U164" s="121">
        <f>AVERAGE($M$5:M164)</f>
        <v>0.99744444444444436</v>
      </c>
      <c r="V164" s="6"/>
      <c r="W164" s="6"/>
      <c r="X164" s="22"/>
      <c r="Y164" s="103">
        <v>160</v>
      </c>
      <c r="Z164" s="7">
        <v>556</v>
      </c>
      <c r="AA164" s="104">
        <v>34</v>
      </c>
      <c r="AB164" s="104">
        <v>25</v>
      </c>
      <c r="AC164" s="122">
        <v>4561.8412945820373</v>
      </c>
      <c r="AD164" s="104">
        <v>450</v>
      </c>
      <c r="AE164" s="104">
        <v>7</v>
      </c>
      <c r="AF164" s="122">
        <v>224550</v>
      </c>
      <c r="AG164" s="122">
        <v>68493</v>
      </c>
      <c r="AH164" s="122">
        <v>159807</v>
      </c>
      <c r="AI164" s="104" t="str">
        <v>Yes</v>
      </c>
      <c r="AJ164" s="104" t="str">
        <v>Yes</v>
      </c>
      <c r="AK164" s="143">
        <v>1</v>
      </c>
      <c r="AL164" s="10"/>
      <c r="AM164" s="10"/>
      <c r="AN164" s="104">
        <f>AVERAGE(AD$5:AD164)</f>
        <v>449.03750000000002</v>
      </c>
      <c r="AO164" s="104">
        <f>AVERAGE(AE$5:AE164)</f>
        <v>4.5</v>
      </c>
      <c r="AP164" s="122">
        <f>AVERAGE(AF$5:AF164)</f>
        <v>224069.71249999999</v>
      </c>
      <c r="AQ164" s="122">
        <f>AVERAGE(AG$5:AG164)</f>
        <v>67149.25</v>
      </c>
      <c r="AR164" s="122">
        <f>AVERAGE(AH$5:AH164)</f>
        <v>161167.33749999999</v>
      </c>
      <c r="AS164" s="121">
        <f>AVERAGE($AK$5:AK164)</f>
        <v>0.99786111111111142</v>
      </c>
      <c r="AT164" s="10"/>
      <c r="AU164" s="10"/>
      <c r="AV164" s="10"/>
      <c r="AW164" s="10"/>
      <c r="AX164" s="10"/>
      <c r="AY164" s="10"/>
      <c r="AZ164" s="10"/>
      <c r="BA164" s="10"/>
      <c r="BB164" s="10"/>
      <c r="BC164" s="10"/>
      <c r="BD164" s="10"/>
      <c r="BE164" s="10"/>
      <c r="BF164" s="10"/>
      <c r="BG164" s="6"/>
      <c r="BH164" s="22"/>
    </row>
    <row r="165" spans="1:60" x14ac:dyDescent="0.25">
      <c r="A165" s="103">
        <v>161</v>
      </c>
      <c r="B165" s="112">
        <v>552</v>
      </c>
      <c r="C165" s="112">
        <v>42</v>
      </c>
      <c r="D165" s="112">
        <v>32</v>
      </c>
      <c r="E165" s="113">
        <v>4194.9231692957219</v>
      </c>
      <c r="F165" s="112">
        <v>450</v>
      </c>
      <c r="G165" s="112">
        <v>0</v>
      </c>
      <c r="H165" s="113">
        <v>224550</v>
      </c>
      <c r="I165" s="113">
        <v>65000</v>
      </c>
      <c r="J165" s="113">
        <v>164350</v>
      </c>
      <c r="K165" s="112" t="str">
        <v>Yes</v>
      </c>
      <c r="L165" s="112" t="str">
        <v>No</v>
      </c>
      <c r="M165" s="118">
        <v>1</v>
      </c>
      <c r="N165" s="6"/>
      <c r="O165" s="6"/>
      <c r="P165" s="104">
        <f>AVERAGE(F$5:F165)</f>
        <v>448.85714285714283</v>
      </c>
      <c r="Q165" s="104">
        <f>AVERAGE(G$5:G165)</f>
        <v>4.5217391304347823</v>
      </c>
      <c r="R165" s="122">
        <f>AVERAGE(H$5:H165)</f>
        <v>223979.71428571429</v>
      </c>
      <c r="S165" s="122">
        <f>AVERAGE(I$5:I165)</f>
        <v>67142.062111801235</v>
      </c>
      <c r="T165" s="122">
        <f>AVERAGE(J$5:J165)</f>
        <v>161111.25465838509</v>
      </c>
      <c r="U165" s="121">
        <f>AVERAGE($M$5:M165)</f>
        <v>0.99746031746031738</v>
      </c>
      <c r="V165" s="6"/>
      <c r="W165" s="6"/>
      <c r="X165" s="22"/>
      <c r="Y165" s="103">
        <v>161</v>
      </c>
      <c r="Z165" s="7">
        <v>568</v>
      </c>
      <c r="AA165" s="7">
        <v>40</v>
      </c>
      <c r="AB165" s="7">
        <v>22</v>
      </c>
      <c r="AC165" s="111">
        <v>4349.1687793770479</v>
      </c>
      <c r="AD165" s="7">
        <v>450</v>
      </c>
      <c r="AE165" s="7">
        <v>10</v>
      </c>
      <c r="AF165" s="111">
        <v>224550</v>
      </c>
      <c r="AG165" s="111">
        <v>69990</v>
      </c>
      <c r="AH165" s="111">
        <v>157860</v>
      </c>
      <c r="AI165" s="7" t="str">
        <v>Yes</v>
      </c>
      <c r="AJ165" s="7" t="str">
        <v>Yes</v>
      </c>
      <c r="AK165" s="141">
        <v>1</v>
      </c>
      <c r="AL165" s="6"/>
      <c r="AM165" s="6"/>
      <c r="AN165" s="104">
        <f>AVERAGE(AD$5:AD165)</f>
        <v>449.04347826086956</v>
      </c>
      <c r="AO165" s="104">
        <f>AVERAGE(AE$5:AE165)</f>
        <v>4.5341614906832302</v>
      </c>
      <c r="AP165" s="122">
        <f>AVERAGE(AF$5:AF165)</f>
        <v>224072.69565217392</v>
      </c>
      <c r="AQ165" s="122">
        <f>AVERAGE(AG$5:AG165)</f>
        <v>67166.894409937886</v>
      </c>
      <c r="AR165" s="122">
        <f>AVERAGE(AH$5:AH165)</f>
        <v>161146.7950310559</v>
      </c>
      <c r="AS165" s="121">
        <f>AVERAGE($AK$5:AK165)</f>
        <v>0.99787439613526596</v>
      </c>
      <c r="AT165" s="6"/>
      <c r="AU165" s="6"/>
      <c r="AV165" s="6"/>
      <c r="AW165" s="6"/>
      <c r="AX165" s="6"/>
      <c r="AY165" s="6"/>
      <c r="AZ165" s="6"/>
      <c r="BA165" s="6"/>
      <c r="BB165" s="6"/>
      <c r="BC165" s="6"/>
      <c r="BD165" s="6"/>
      <c r="BE165" s="6"/>
      <c r="BF165" s="6"/>
      <c r="BG165" s="10"/>
      <c r="BH165" s="22"/>
    </row>
    <row r="166" spans="1:60" x14ac:dyDescent="0.25">
      <c r="A166" s="103">
        <v>162</v>
      </c>
      <c r="B166" s="112">
        <v>563</v>
      </c>
      <c r="C166" s="112">
        <v>44</v>
      </c>
      <c r="D166" s="112">
        <v>29</v>
      </c>
      <c r="E166" s="113">
        <v>4771.0462476348966</v>
      </c>
      <c r="F166" s="112">
        <v>450</v>
      </c>
      <c r="G166" s="112">
        <v>3</v>
      </c>
      <c r="H166" s="113">
        <v>224550</v>
      </c>
      <c r="I166" s="113">
        <v>66497</v>
      </c>
      <c r="J166" s="113">
        <v>162403</v>
      </c>
      <c r="K166" s="112" t="str">
        <v>Yes</v>
      </c>
      <c r="L166" s="112" t="str">
        <v>Yes</v>
      </c>
      <c r="M166" s="118">
        <v>1</v>
      </c>
      <c r="N166" s="6"/>
      <c r="O166" s="6"/>
      <c r="P166" s="104">
        <f>AVERAGE(F$5:F166)</f>
        <v>448.8641975308642</v>
      </c>
      <c r="Q166" s="104">
        <f>AVERAGE(G$5:G166)</f>
        <v>4.5123456790123457</v>
      </c>
      <c r="R166" s="122">
        <f>AVERAGE(H$5:H166)</f>
        <v>223983.23456790124</v>
      </c>
      <c r="S166" s="122">
        <f>AVERAGE(I$5:I166)</f>
        <v>67138.080246913582</v>
      </c>
      <c r="T166" s="122">
        <f>AVERAGE(J$5:J166)</f>
        <v>161119.22839506174</v>
      </c>
      <c r="U166" s="121">
        <f>AVERAGE($M$5:M166)</f>
        <v>0.99747599451303148</v>
      </c>
      <c r="V166" s="6"/>
      <c r="W166" s="6"/>
      <c r="X166" s="22"/>
      <c r="Y166" s="103">
        <v>162</v>
      </c>
      <c r="Z166" s="7">
        <v>570</v>
      </c>
      <c r="AA166" s="103">
        <v>38</v>
      </c>
      <c r="AB166" s="103">
        <v>32</v>
      </c>
      <c r="AC166" s="137">
        <v>2064.0807861817534</v>
      </c>
      <c r="AD166" s="103">
        <v>450</v>
      </c>
      <c r="AE166" s="103">
        <v>0</v>
      </c>
      <c r="AF166" s="137">
        <v>224550</v>
      </c>
      <c r="AG166" s="137">
        <v>65000</v>
      </c>
      <c r="AH166" s="137">
        <v>164350</v>
      </c>
      <c r="AI166" s="103" t="str">
        <v>Yes</v>
      </c>
      <c r="AJ166" s="103" t="str">
        <v>No</v>
      </c>
      <c r="AK166" s="142">
        <v>1</v>
      </c>
      <c r="AN166" s="104">
        <f>AVERAGE(AD$5:AD166)</f>
        <v>449.04938271604937</v>
      </c>
      <c r="AO166" s="104">
        <f>AVERAGE(AE$5:AE166)</f>
        <v>4.5061728395061724</v>
      </c>
      <c r="AP166" s="122">
        <f>AVERAGE(AF$5:AF166)</f>
        <v>224075.64197530865</v>
      </c>
      <c r="AQ166" s="122">
        <f>AVERAGE(AG$5:AG166)</f>
        <v>67153.518518518526</v>
      </c>
      <c r="AR166" s="122">
        <f>AVERAGE(AH$5:AH166)</f>
        <v>161166.56790123458</v>
      </c>
      <c r="AS166" s="121">
        <f>AVERAGE($AK$5:AK166)</f>
        <v>0.9978875171467767</v>
      </c>
      <c r="BH166" s="22"/>
    </row>
    <row r="167" spans="1:60" x14ac:dyDescent="0.25">
      <c r="A167" s="103">
        <v>163</v>
      </c>
      <c r="B167" s="112">
        <v>646</v>
      </c>
      <c r="C167" s="112">
        <v>34</v>
      </c>
      <c r="D167" s="112">
        <v>40</v>
      </c>
      <c r="E167" s="113">
        <v>3590.9979135835129</v>
      </c>
      <c r="F167" s="112">
        <v>442</v>
      </c>
      <c r="G167" s="112">
        <v>0</v>
      </c>
      <c r="H167" s="113">
        <v>220558</v>
      </c>
      <c r="I167" s="113">
        <v>64200</v>
      </c>
      <c r="J167" s="113">
        <v>162358</v>
      </c>
      <c r="K167" s="112" t="str">
        <v>No</v>
      </c>
      <c r="L167" s="112" t="str">
        <v>No</v>
      </c>
      <c r="M167" s="118">
        <v>0.98222222222222222</v>
      </c>
      <c r="N167" s="6"/>
      <c r="O167" s="6"/>
      <c r="P167" s="104">
        <f>AVERAGE(F$5:F167)</f>
        <v>448.82208588957053</v>
      </c>
      <c r="Q167" s="104">
        <f>AVERAGE(G$5:G167)</f>
        <v>4.4846625766871169</v>
      </c>
      <c r="R167" s="122">
        <f>AVERAGE(H$5:H167)</f>
        <v>223962.22085889571</v>
      </c>
      <c r="S167" s="122">
        <f>AVERAGE(I$5:I167)</f>
        <v>67120.055214723921</v>
      </c>
      <c r="T167" s="122">
        <f>AVERAGE(J$5:J167)</f>
        <v>161126.82822085891</v>
      </c>
      <c r="U167" s="121">
        <f>AVERAGE($M$5:M167)</f>
        <v>0.99738241308793452</v>
      </c>
      <c r="V167" s="6"/>
      <c r="W167" s="6"/>
      <c r="X167" s="22"/>
      <c r="Y167" s="103">
        <v>163</v>
      </c>
      <c r="Z167" s="7">
        <v>573</v>
      </c>
      <c r="AA167" s="7">
        <v>45</v>
      </c>
      <c r="AB167" s="7">
        <v>30</v>
      </c>
      <c r="AC167" s="111">
        <v>2035.8748564867876</v>
      </c>
      <c r="AD167" s="7">
        <v>450</v>
      </c>
      <c r="AE167" s="7">
        <v>2</v>
      </c>
      <c r="AF167" s="111">
        <v>224550</v>
      </c>
      <c r="AG167" s="111">
        <v>65998</v>
      </c>
      <c r="AH167" s="111">
        <v>163052</v>
      </c>
      <c r="AI167" s="7" t="str">
        <v>Yes</v>
      </c>
      <c r="AJ167" s="7" t="str">
        <v>Yes</v>
      </c>
      <c r="AK167" s="141">
        <v>1</v>
      </c>
      <c r="AL167" s="6"/>
      <c r="AM167" s="6"/>
      <c r="AN167" s="104">
        <f>AVERAGE(AD$5:AD167)</f>
        <v>449.05521472392638</v>
      </c>
      <c r="AO167" s="104">
        <f>AVERAGE(AE$5:AE167)</f>
        <v>4.4907975460122698</v>
      </c>
      <c r="AP167" s="122">
        <f>AVERAGE(AF$5:AF167)</f>
        <v>224078.55214723927</v>
      </c>
      <c r="AQ167" s="122">
        <f>AVERAGE(AG$5:AG167)</f>
        <v>67146.429447852759</v>
      </c>
      <c r="AR167" s="122">
        <f>AVERAGE(AH$5:AH167)</f>
        <v>161178.13496932515</v>
      </c>
      <c r="AS167" s="121">
        <f>AVERAGE($AK$5:AK167)</f>
        <v>0.9979004771642811</v>
      </c>
      <c r="AT167" s="6"/>
      <c r="AU167" s="6"/>
      <c r="AV167" s="6"/>
      <c r="AW167" s="6"/>
      <c r="AX167" s="6"/>
      <c r="AY167" s="6"/>
      <c r="AZ167" s="6"/>
      <c r="BA167" s="6"/>
      <c r="BB167" s="6"/>
      <c r="BC167" s="6"/>
      <c r="BD167" s="6"/>
      <c r="BE167" s="6"/>
      <c r="BF167" s="6"/>
      <c r="BG167" s="6"/>
      <c r="BH167" s="22"/>
    </row>
    <row r="168" spans="1:60" x14ac:dyDescent="0.25">
      <c r="A168" s="103">
        <v>164</v>
      </c>
      <c r="B168" s="112">
        <v>605</v>
      </c>
      <c r="C168" s="112">
        <v>39</v>
      </c>
      <c r="D168" s="112">
        <v>36</v>
      </c>
      <c r="E168" s="113">
        <v>4696.141983267853</v>
      </c>
      <c r="F168" s="112">
        <v>446</v>
      </c>
      <c r="G168" s="112">
        <v>0</v>
      </c>
      <c r="H168" s="113">
        <v>222554</v>
      </c>
      <c r="I168" s="113">
        <v>64600</v>
      </c>
      <c r="J168" s="113">
        <v>163354</v>
      </c>
      <c r="K168" s="112" t="str">
        <v>No</v>
      </c>
      <c r="L168" s="112" t="str">
        <v>No</v>
      </c>
      <c r="M168" s="118">
        <v>0.99111111111111116</v>
      </c>
      <c r="N168" s="6"/>
      <c r="O168" s="6"/>
      <c r="P168" s="104">
        <f>AVERAGE(F$5:F168)</f>
        <v>448.80487804878049</v>
      </c>
      <c r="Q168" s="104">
        <f>AVERAGE(G$5:G168)</f>
        <v>4.4573170731707314</v>
      </c>
      <c r="R168" s="122">
        <f>AVERAGE(H$5:H168)</f>
        <v>223953.63414634147</v>
      </c>
      <c r="S168" s="122">
        <f>AVERAGE(I$5:I168)</f>
        <v>67104.689024390245</v>
      </c>
      <c r="T168" s="122">
        <f>AVERAGE(J$5:J168)</f>
        <v>161140.40853658537</v>
      </c>
      <c r="U168" s="121">
        <f>AVERAGE($M$5:M168)</f>
        <v>0.99734417344173432</v>
      </c>
      <c r="V168" s="6"/>
      <c r="W168" s="6"/>
      <c r="X168" s="22"/>
      <c r="Y168" s="103">
        <v>164</v>
      </c>
      <c r="Z168" s="7">
        <v>555</v>
      </c>
      <c r="AA168" s="104">
        <v>36</v>
      </c>
      <c r="AB168" s="104">
        <v>28</v>
      </c>
      <c r="AC168" s="122">
        <v>4586.4720837928908</v>
      </c>
      <c r="AD168" s="104">
        <v>450</v>
      </c>
      <c r="AE168" s="104">
        <v>4</v>
      </c>
      <c r="AF168" s="122">
        <v>224550</v>
      </c>
      <c r="AG168" s="122">
        <v>66996</v>
      </c>
      <c r="AH168" s="122">
        <v>161754</v>
      </c>
      <c r="AI168" s="104" t="str">
        <v>Yes</v>
      </c>
      <c r="AJ168" s="104" t="str">
        <v>Yes</v>
      </c>
      <c r="AK168" s="143">
        <v>1</v>
      </c>
      <c r="AL168" s="10"/>
      <c r="AM168" s="10"/>
      <c r="AN168" s="104">
        <f>AVERAGE(AD$5:AD168)</f>
        <v>449.0609756097561</v>
      </c>
      <c r="AO168" s="104">
        <f>AVERAGE(AE$5:AE168)</f>
        <v>4.4878048780487809</v>
      </c>
      <c r="AP168" s="122">
        <f>AVERAGE(AF$5:AF168)</f>
        <v>224081.42682926828</v>
      </c>
      <c r="AQ168" s="122">
        <f>AVERAGE(AG$5:AG168)</f>
        <v>67145.512195121948</v>
      </c>
      <c r="AR168" s="122">
        <f>AVERAGE(AH$5:AH168)</f>
        <v>161181.64634146341</v>
      </c>
      <c r="AS168" s="121">
        <f>AVERAGE($AK$5:AK168)</f>
        <v>0.9979132791327916</v>
      </c>
      <c r="AT168" s="10"/>
      <c r="AU168" s="10"/>
      <c r="AV168" s="10"/>
      <c r="AW168" s="10"/>
      <c r="AX168" s="10"/>
      <c r="AY168" s="10"/>
      <c r="AZ168" s="10"/>
      <c r="BA168" s="10"/>
      <c r="BB168" s="10"/>
      <c r="BC168" s="10"/>
      <c r="BD168" s="10"/>
      <c r="BE168" s="10"/>
      <c r="BF168" s="10"/>
      <c r="BG168" s="6"/>
      <c r="BH168" s="22"/>
    </row>
    <row r="169" spans="1:60" x14ac:dyDescent="0.25">
      <c r="A169" s="103">
        <v>165</v>
      </c>
      <c r="B169" s="112">
        <v>494</v>
      </c>
      <c r="C169" s="112">
        <v>35</v>
      </c>
      <c r="D169" s="112">
        <v>23</v>
      </c>
      <c r="E169" s="113">
        <v>2032.1070566790008</v>
      </c>
      <c r="F169" s="112">
        <v>450</v>
      </c>
      <c r="G169" s="112">
        <v>9</v>
      </c>
      <c r="H169" s="113">
        <v>224550</v>
      </c>
      <c r="I169" s="113">
        <v>69491</v>
      </c>
      <c r="J169" s="113">
        <v>158509</v>
      </c>
      <c r="K169" s="112" t="str">
        <v>Yes</v>
      </c>
      <c r="L169" s="112" t="str">
        <v>Yes</v>
      </c>
      <c r="M169" s="118">
        <v>1</v>
      </c>
      <c r="N169" s="6"/>
      <c r="O169" s="6"/>
      <c r="P169" s="104">
        <f>AVERAGE(F$5:F169)</f>
        <v>448.81212121212121</v>
      </c>
      <c r="Q169" s="104">
        <f>AVERAGE(G$5:G169)</f>
        <v>4.4848484848484844</v>
      </c>
      <c r="R169" s="122">
        <f>AVERAGE(H$5:H169)</f>
        <v>223957.24848484847</v>
      </c>
      <c r="S169" s="122">
        <f>AVERAGE(I$5:I169)</f>
        <v>67119.15151515152</v>
      </c>
      <c r="T169" s="122">
        <f>AVERAGE(J$5:J169)</f>
        <v>161124.4606060606</v>
      </c>
      <c r="U169" s="121">
        <f>AVERAGE($M$5:M169)</f>
        <v>0.99736026936026934</v>
      </c>
      <c r="V169" s="6"/>
      <c r="W169" s="6"/>
      <c r="X169" s="22"/>
      <c r="Y169" s="103">
        <v>165</v>
      </c>
      <c r="Z169" s="7">
        <v>587</v>
      </c>
      <c r="AA169" s="7">
        <v>49</v>
      </c>
      <c r="AB169" s="7">
        <v>21</v>
      </c>
      <c r="AC169" s="111">
        <v>2292.9068446414039</v>
      </c>
      <c r="AD169" s="7">
        <v>450</v>
      </c>
      <c r="AE169" s="7">
        <v>11</v>
      </c>
      <c r="AF169" s="111">
        <v>224550</v>
      </c>
      <c r="AG169" s="111">
        <v>70489</v>
      </c>
      <c r="AH169" s="111">
        <v>157211</v>
      </c>
      <c r="AI169" s="7" t="str">
        <v>Yes</v>
      </c>
      <c r="AJ169" s="7" t="str">
        <v>Yes</v>
      </c>
      <c r="AK169" s="141">
        <v>1</v>
      </c>
      <c r="AL169" s="6"/>
      <c r="AM169" s="6"/>
      <c r="AN169" s="104">
        <f>AVERAGE(AD$5:AD169)</f>
        <v>449.06666666666666</v>
      </c>
      <c r="AO169" s="104">
        <f>AVERAGE(AE$5:AE169)</f>
        <v>4.5272727272727273</v>
      </c>
      <c r="AP169" s="122">
        <f>AVERAGE(AF$5:AF169)</f>
        <v>224084.26666666666</v>
      </c>
      <c r="AQ169" s="122">
        <f>AVERAGE(AG$5:AG169)</f>
        <v>67165.775757575757</v>
      </c>
      <c r="AR169" s="122">
        <f>AVERAGE(AH$5:AH169)</f>
        <v>161157.58181818182</v>
      </c>
      <c r="AS169" s="121">
        <f>AVERAGE($AK$5:AK169)</f>
        <v>0.99792592592592622</v>
      </c>
      <c r="AT169" s="6"/>
      <c r="AU169" s="6"/>
      <c r="AV169" s="6"/>
      <c r="AW169" s="6"/>
      <c r="AX169" s="6"/>
      <c r="AY169" s="6"/>
      <c r="AZ169" s="6"/>
      <c r="BA169" s="6"/>
      <c r="BB169" s="6"/>
      <c r="BC169" s="6"/>
      <c r="BD169" s="6"/>
      <c r="BE169" s="6"/>
      <c r="BF169" s="6"/>
      <c r="BG169" s="10"/>
      <c r="BH169" s="22"/>
    </row>
    <row r="170" spans="1:60" x14ac:dyDescent="0.25">
      <c r="A170" s="103">
        <v>166</v>
      </c>
      <c r="B170" s="112">
        <v>561</v>
      </c>
      <c r="C170" s="112">
        <v>31</v>
      </c>
      <c r="D170" s="112">
        <v>25</v>
      </c>
      <c r="E170" s="113">
        <v>2539.2912736797171</v>
      </c>
      <c r="F170" s="112">
        <v>450</v>
      </c>
      <c r="G170" s="112">
        <v>7</v>
      </c>
      <c r="H170" s="113">
        <v>224550</v>
      </c>
      <c r="I170" s="113">
        <v>68493</v>
      </c>
      <c r="J170" s="113">
        <v>159807</v>
      </c>
      <c r="K170" s="112" t="str">
        <v>Yes</v>
      </c>
      <c r="L170" s="112" t="str">
        <v>Yes</v>
      </c>
      <c r="M170" s="118">
        <v>1</v>
      </c>
      <c r="N170" s="6"/>
      <c r="O170" s="6"/>
      <c r="P170" s="104">
        <f>AVERAGE(F$5:F170)</f>
        <v>448.81927710843371</v>
      </c>
      <c r="Q170" s="104">
        <f>AVERAGE(G$5:G170)</f>
        <v>4.5</v>
      </c>
      <c r="R170" s="122">
        <f>AVERAGE(H$5:H170)</f>
        <v>223960.81927710844</v>
      </c>
      <c r="S170" s="122">
        <f>AVERAGE(I$5:I170)</f>
        <v>67127.427710843374</v>
      </c>
      <c r="T170" s="122">
        <f>AVERAGE(J$5:J170)</f>
        <v>161116.52409638555</v>
      </c>
      <c r="U170" s="121">
        <f>AVERAGE($M$5:M170)</f>
        <v>0.9973761713520749</v>
      </c>
      <c r="V170" s="6"/>
      <c r="W170" s="6"/>
      <c r="X170" s="22"/>
      <c r="Y170" s="103">
        <v>166</v>
      </c>
      <c r="Z170" s="7">
        <v>573</v>
      </c>
      <c r="AA170" s="103">
        <v>34</v>
      </c>
      <c r="AB170" s="103">
        <v>35</v>
      </c>
      <c r="AC170" s="137">
        <v>3594.1810464819805</v>
      </c>
      <c r="AD170" s="103">
        <v>447</v>
      </c>
      <c r="AE170" s="103">
        <v>0</v>
      </c>
      <c r="AF170" s="137">
        <v>223053</v>
      </c>
      <c r="AG170" s="137">
        <v>64700</v>
      </c>
      <c r="AH170" s="137">
        <v>163603</v>
      </c>
      <c r="AI170" s="103" t="str">
        <v>No</v>
      </c>
      <c r="AJ170" s="103" t="str">
        <v>No</v>
      </c>
      <c r="AK170" s="142">
        <v>0.99333333333333329</v>
      </c>
      <c r="AN170" s="104">
        <f>AVERAGE(AD$5:AD170)</f>
        <v>449.0542168674699</v>
      </c>
      <c r="AO170" s="104">
        <f>AVERAGE(AE$5:AE170)</f>
        <v>4.5</v>
      </c>
      <c r="AP170" s="122">
        <f>AVERAGE(AF$5:AF170)</f>
        <v>224078.05421686746</v>
      </c>
      <c r="AQ170" s="122">
        <f>AVERAGE(AG$5:AG170)</f>
        <v>67150.921686746995</v>
      </c>
      <c r="AR170" s="122">
        <f>AVERAGE(AH$5:AH170)</f>
        <v>161172.31325301205</v>
      </c>
      <c r="AS170" s="121">
        <f>AVERAGE($AK$5:AK170)</f>
        <v>0.99789825970548895</v>
      </c>
      <c r="BH170" s="22"/>
    </row>
    <row r="171" spans="1:60" x14ac:dyDescent="0.25">
      <c r="A171" s="103">
        <v>167</v>
      </c>
      <c r="B171" s="112">
        <v>525</v>
      </c>
      <c r="C171" s="112">
        <v>55</v>
      </c>
      <c r="D171" s="112">
        <v>20</v>
      </c>
      <c r="E171" s="113">
        <v>3496.0900446341575</v>
      </c>
      <c r="F171" s="112">
        <v>450</v>
      </c>
      <c r="G171" s="112">
        <v>12</v>
      </c>
      <c r="H171" s="113">
        <v>224550</v>
      </c>
      <c r="I171" s="113">
        <v>70988</v>
      </c>
      <c r="J171" s="113">
        <v>156562</v>
      </c>
      <c r="K171" s="112" t="str">
        <v>Yes</v>
      </c>
      <c r="L171" s="112" t="str">
        <v>Yes</v>
      </c>
      <c r="M171" s="118">
        <v>1</v>
      </c>
      <c r="N171" s="6"/>
      <c r="O171" s="6"/>
      <c r="P171" s="104">
        <f>AVERAGE(F$5:F171)</f>
        <v>448.82634730538922</v>
      </c>
      <c r="Q171" s="104">
        <f>AVERAGE(G$5:G171)</f>
        <v>4.544910179640719</v>
      </c>
      <c r="R171" s="122">
        <f>AVERAGE(H$5:H171)</f>
        <v>223964.34730538921</v>
      </c>
      <c r="S171" s="122">
        <f>AVERAGE(I$5:I171)</f>
        <v>67150.54491017964</v>
      </c>
      <c r="T171" s="122">
        <f>AVERAGE(J$5:J171)</f>
        <v>161089.25149700599</v>
      </c>
      <c r="U171" s="121">
        <f>AVERAGE($M$5:M171)</f>
        <v>0.99739188290086489</v>
      </c>
      <c r="V171" s="6"/>
      <c r="W171" s="6"/>
      <c r="X171" s="22"/>
      <c r="Y171" s="103">
        <v>167</v>
      </c>
      <c r="Z171" s="7">
        <v>536</v>
      </c>
      <c r="AA171" s="7">
        <v>53</v>
      </c>
      <c r="AB171" s="7">
        <v>28</v>
      </c>
      <c r="AC171" s="111">
        <v>3224.1463551687216</v>
      </c>
      <c r="AD171" s="7">
        <v>450</v>
      </c>
      <c r="AE171" s="7">
        <v>4</v>
      </c>
      <c r="AF171" s="111">
        <v>224550</v>
      </c>
      <c r="AG171" s="111">
        <v>66996</v>
      </c>
      <c r="AH171" s="111">
        <v>161754</v>
      </c>
      <c r="AI171" s="7" t="str">
        <v>Yes</v>
      </c>
      <c r="AJ171" s="7" t="str">
        <v>Yes</v>
      </c>
      <c r="AK171" s="141">
        <v>1</v>
      </c>
      <c r="AL171" s="6"/>
      <c r="AM171" s="6"/>
      <c r="AN171" s="104">
        <f>AVERAGE(AD$5:AD171)</f>
        <v>449.05988023952096</v>
      </c>
      <c r="AO171" s="104">
        <f>AVERAGE(AE$5:AE171)</f>
        <v>4.4970059880239521</v>
      </c>
      <c r="AP171" s="122">
        <f>AVERAGE(AF$5:AF171)</f>
        <v>224080.88023952095</v>
      </c>
      <c r="AQ171" s="122">
        <f>AVERAGE(AG$5:AG171)</f>
        <v>67149.994011976043</v>
      </c>
      <c r="AR171" s="122">
        <f>AVERAGE(AH$5:AH171)</f>
        <v>161175.79640718564</v>
      </c>
      <c r="AS171" s="121">
        <f>AVERAGE($AK$5:AK171)</f>
        <v>0.99791084497671356</v>
      </c>
      <c r="AT171" s="6"/>
      <c r="AU171" s="6"/>
      <c r="AV171" s="6"/>
      <c r="AW171" s="6"/>
      <c r="AX171" s="6"/>
      <c r="AY171" s="6"/>
      <c r="AZ171" s="6"/>
      <c r="BA171" s="6"/>
      <c r="BB171" s="6"/>
      <c r="BC171" s="6"/>
      <c r="BD171" s="6"/>
      <c r="BE171" s="6"/>
      <c r="BF171" s="6"/>
      <c r="BG171" s="6"/>
      <c r="BH171" s="22"/>
    </row>
    <row r="172" spans="1:60" x14ac:dyDescent="0.25">
      <c r="A172" s="103">
        <v>168</v>
      </c>
      <c r="B172" s="112">
        <v>547</v>
      </c>
      <c r="C172" s="112">
        <v>41</v>
      </c>
      <c r="D172" s="112">
        <v>29</v>
      </c>
      <c r="E172" s="113">
        <v>2094.3386460619527</v>
      </c>
      <c r="F172" s="112">
        <v>450</v>
      </c>
      <c r="G172" s="112">
        <v>3</v>
      </c>
      <c r="H172" s="113">
        <v>224550</v>
      </c>
      <c r="I172" s="113">
        <v>66497</v>
      </c>
      <c r="J172" s="113">
        <v>162403</v>
      </c>
      <c r="K172" s="112" t="str">
        <v>Yes</v>
      </c>
      <c r="L172" s="112" t="str">
        <v>Yes</v>
      </c>
      <c r="M172" s="118">
        <v>1</v>
      </c>
      <c r="N172" s="6"/>
      <c r="O172" s="6"/>
      <c r="P172" s="104">
        <f>AVERAGE(F$5:F172)</f>
        <v>448.83333333333331</v>
      </c>
      <c r="Q172" s="104">
        <f>AVERAGE(G$5:G172)</f>
        <v>4.5357142857142856</v>
      </c>
      <c r="R172" s="122">
        <f>AVERAGE(H$5:H172)</f>
        <v>223967.83333333334</v>
      </c>
      <c r="S172" s="122">
        <f>AVERAGE(I$5:I172)</f>
        <v>67146.654761904763</v>
      </c>
      <c r="T172" s="122">
        <f>AVERAGE(J$5:J172)</f>
        <v>161097.07142857142</v>
      </c>
      <c r="U172" s="121">
        <f>AVERAGE($M$5:M172)</f>
        <v>0.9974074074074073</v>
      </c>
      <c r="V172" s="6"/>
      <c r="W172" s="6"/>
      <c r="X172" s="22"/>
      <c r="Y172" s="103">
        <v>168</v>
      </c>
      <c r="Z172" s="7">
        <v>599</v>
      </c>
      <c r="AA172" s="104">
        <v>34</v>
      </c>
      <c r="AB172" s="104">
        <v>34</v>
      </c>
      <c r="AC172" s="122">
        <v>2777.9504065074634</v>
      </c>
      <c r="AD172" s="104">
        <v>448</v>
      </c>
      <c r="AE172" s="104">
        <v>0</v>
      </c>
      <c r="AF172" s="122">
        <v>223552</v>
      </c>
      <c r="AG172" s="122">
        <v>64800</v>
      </c>
      <c r="AH172" s="122">
        <v>163852</v>
      </c>
      <c r="AI172" s="104" t="str">
        <v>No</v>
      </c>
      <c r="AJ172" s="104" t="str">
        <v>No</v>
      </c>
      <c r="AK172" s="143">
        <v>0.99555555555555553</v>
      </c>
      <c r="AL172" s="10"/>
      <c r="AM172" s="10"/>
      <c r="AN172" s="104">
        <f>AVERAGE(AD$5:AD172)</f>
        <v>449.05357142857144</v>
      </c>
      <c r="AO172" s="104">
        <f>AVERAGE(AE$5:AE172)</f>
        <v>4.4702380952380949</v>
      </c>
      <c r="AP172" s="122">
        <f>AVERAGE(AF$5:AF172)</f>
        <v>224077.73214285713</v>
      </c>
      <c r="AQ172" s="122">
        <f>AVERAGE(AG$5:AG172)</f>
        <v>67136.005952380947</v>
      </c>
      <c r="AR172" s="122">
        <f>AVERAGE(AH$5:AH172)</f>
        <v>161191.72619047618</v>
      </c>
      <c r="AS172" s="121">
        <f>AVERAGE($AK$5:AK172)</f>
        <v>0.99789682539682578</v>
      </c>
      <c r="AT172" s="10"/>
      <c r="AU172" s="10"/>
      <c r="AV172" s="10"/>
      <c r="AW172" s="10"/>
      <c r="AX172" s="10"/>
      <c r="AY172" s="10"/>
      <c r="AZ172" s="10"/>
      <c r="BA172" s="10"/>
      <c r="BB172" s="10"/>
      <c r="BC172" s="10"/>
      <c r="BD172" s="10"/>
      <c r="BE172" s="10"/>
      <c r="BF172" s="10"/>
      <c r="BG172" s="6"/>
      <c r="BH172" s="22"/>
    </row>
    <row r="173" spans="1:60" x14ac:dyDescent="0.25">
      <c r="A173" s="103">
        <v>169</v>
      </c>
      <c r="B173" s="112">
        <v>560</v>
      </c>
      <c r="C173" s="112">
        <v>36</v>
      </c>
      <c r="D173" s="112">
        <v>21</v>
      </c>
      <c r="E173" s="113">
        <v>4677.0276465634524</v>
      </c>
      <c r="F173" s="112">
        <v>450</v>
      </c>
      <c r="G173" s="112">
        <v>11</v>
      </c>
      <c r="H173" s="113">
        <v>224550</v>
      </c>
      <c r="I173" s="113">
        <v>70489</v>
      </c>
      <c r="J173" s="113">
        <v>157211</v>
      </c>
      <c r="K173" s="112" t="str">
        <v>Yes</v>
      </c>
      <c r="L173" s="112" t="str">
        <v>Yes</v>
      </c>
      <c r="M173" s="118">
        <v>1</v>
      </c>
      <c r="N173" s="6"/>
      <c r="O173" s="6"/>
      <c r="P173" s="104">
        <f>AVERAGE(F$5:F173)</f>
        <v>448.84023668639054</v>
      </c>
      <c r="Q173" s="104">
        <f>AVERAGE(G$5:G173)</f>
        <v>4.5739644970414197</v>
      </c>
      <c r="R173" s="122">
        <f>AVERAGE(H$5:H173)</f>
        <v>223971.27810650886</v>
      </c>
      <c r="S173" s="122">
        <f>AVERAGE(I$5:I173)</f>
        <v>67166.431952662722</v>
      </c>
      <c r="T173" s="122">
        <f>AVERAGE(J$5:J173)</f>
        <v>161074.07692307694</v>
      </c>
      <c r="U173" s="121">
        <f>AVERAGE($M$5:M173)</f>
        <v>0.99742274819197885</v>
      </c>
      <c r="V173" s="6"/>
      <c r="W173" s="6"/>
      <c r="X173" s="22"/>
      <c r="Y173" s="103">
        <v>169</v>
      </c>
      <c r="Z173" s="7">
        <v>605</v>
      </c>
      <c r="AA173" s="7">
        <v>54</v>
      </c>
      <c r="AB173" s="7">
        <v>25</v>
      </c>
      <c r="AC173" s="111">
        <v>2254.7542328556178</v>
      </c>
      <c r="AD173" s="7">
        <v>450</v>
      </c>
      <c r="AE173" s="7">
        <v>7</v>
      </c>
      <c r="AF173" s="111">
        <v>224550</v>
      </c>
      <c r="AG173" s="111">
        <v>68493</v>
      </c>
      <c r="AH173" s="111">
        <v>159807</v>
      </c>
      <c r="AI173" s="7" t="str">
        <v>Yes</v>
      </c>
      <c r="AJ173" s="7" t="str">
        <v>Yes</v>
      </c>
      <c r="AK173" s="141">
        <v>1</v>
      </c>
      <c r="AL173" s="6"/>
      <c r="AM173" s="6"/>
      <c r="AN173" s="104">
        <f>AVERAGE(AD$5:AD173)</f>
        <v>449.05917159763311</v>
      </c>
      <c r="AO173" s="104">
        <f>AVERAGE(AE$5:AE173)</f>
        <v>4.4852071005917162</v>
      </c>
      <c r="AP173" s="122">
        <f>AVERAGE(AF$5:AF173)</f>
        <v>224080.52662721893</v>
      </c>
      <c r="AQ173" s="122">
        <f>AVERAGE(AG$5:AG173)</f>
        <v>67144.035502958577</v>
      </c>
      <c r="AR173" s="122">
        <f>AVERAGE(AH$5:AH173)</f>
        <v>161183.53254437869</v>
      </c>
      <c r="AS173" s="121">
        <f>AVERAGE($AK$5:AK173)</f>
        <v>0.99790927021696296</v>
      </c>
      <c r="AT173" s="6"/>
      <c r="AU173" s="6"/>
      <c r="AV173" s="6"/>
      <c r="AW173" s="6"/>
      <c r="AX173" s="6"/>
      <c r="AY173" s="6"/>
      <c r="AZ173" s="6"/>
      <c r="BA173" s="6"/>
      <c r="BB173" s="6"/>
      <c r="BC173" s="6"/>
      <c r="BD173" s="6"/>
      <c r="BE173" s="6"/>
      <c r="BF173" s="6"/>
      <c r="BG173" s="10"/>
      <c r="BH173" s="22"/>
    </row>
    <row r="174" spans="1:60" x14ac:dyDescent="0.25">
      <c r="A174" s="103">
        <v>170</v>
      </c>
      <c r="B174" s="112">
        <v>585</v>
      </c>
      <c r="C174" s="112">
        <v>35</v>
      </c>
      <c r="D174" s="112">
        <v>28</v>
      </c>
      <c r="E174" s="113">
        <v>4063.4504121685309</v>
      </c>
      <c r="F174" s="112">
        <v>450</v>
      </c>
      <c r="G174" s="112">
        <v>4</v>
      </c>
      <c r="H174" s="113">
        <v>224550</v>
      </c>
      <c r="I174" s="113">
        <v>66996</v>
      </c>
      <c r="J174" s="113">
        <v>161754</v>
      </c>
      <c r="K174" s="112" t="str">
        <v>Yes</v>
      </c>
      <c r="L174" s="112" t="str">
        <v>Yes</v>
      </c>
      <c r="M174" s="118">
        <v>1</v>
      </c>
      <c r="N174" s="6"/>
      <c r="O174" s="6"/>
      <c r="P174" s="104">
        <f>AVERAGE(F$5:F174)</f>
        <v>448.84705882352944</v>
      </c>
      <c r="Q174" s="104">
        <f>AVERAGE(G$5:G174)</f>
        <v>4.5705882352941174</v>
      </c>
      <c r="R174" s="122">
        <f>AVERAGE(H$5:H174)</f>
        <v>223974.68235294116</v>
      </c>
      <c r="S174" s="122">
        <f>AVERAGE(I$5:I174)</f>
        <v>67165.429411764708</v>
      </c>
      <c r="T174" s="122">
        <f>AVERAGE(J$5:J174)</f>
        <v>161078.07647058825</v>
      </c>
      <c r="U174" s="121">
        <f>AVERAGE($M$5:M174)</f>
        <v>0.99743790849673197</v>
      </c>
      <c r="V174" s="6"/>
      <c r="W174" s="6"/>
      <c r="X174" s="22"/>
      <c r="Y174" s="103">
        <v>170</v>
      </c>
      <c r="Z174" s="7">
        <v>611</v>
      </c>
      <c r="AA174" s="103">
        <v>39</v>
      </c>
      <c r="AB174" s="103">
        <v>33</v>
      </c>
      <c r="AC174" s="137">
        <v>2398.8272686327641</v>
      </c>
      <c r="AD174" s="103">
        <v>449</v>
      </c>
      <c r="AE174" s="103">
        <v>0</v>
      </c>
      <c r="AF174" s="137">
        <v>224051</v>
      </c>
      <c r="AG174" s="137">
        <v>64900</v>
      </c>
      <c r="AH174" s="137">
        <v>164101</v>
      </c>
      <c r="AI174" s="103" t="str">
        <v>No</v>
      </c>
      <c r="AJ174" s="103" t="str">
        <v>No</v>
      </c>
      <c r="AK174" s="142">
        <v>0.99777777777777776</v>
      </c>
      <c r="AN174" s="104">
        <f>AVERAGE(AD$5:AD174)</f>
        <v>449.05882352941177</v>
      </c>
      <c r="AO174" s="104">
        <f>AVERAGE(AE$5:AE174)</f>
        <v>4.4588235294117649</v>
      </c>
      <c r="AP174" s="122">
        <f>AVERAGE(AF$5:AF174)</f>
        <v>224080.35294117648</v>
      </c>
      <c r="AQ174" s="122">
        <f>AVERAGE(AG$5:AG174)</f>
        <v>67130.835294117642</v>
      </c>
      <c r="AR174" s="122">
        <f>AVERAGE(AH$5:AH174)</f>
        <v>161200.69411764707</v>
      </c>
      <c r="AS174" s="121">
        <f>AVERAGE($AK$5:AK174)</f>
        <v>0.99790849673202653</v>
      </c>
      <c r="BH174" s="22"/>
    </row>
    <row r="175" spans="1:60" x14ac:dyDescent="0.25">
      <c r="A175" s="103">
        <v>171</v>
      </c>
      <c r="B175" s="112">
        <v>500</v>
      </c>
      <c r="C175" s="112">
        <v>42</v>
      </c>
      <c r="D175" s="112">
        <v>19</v>
      </c>
      <c r="E175" s="113">
        <v>4111.1170518821709</v>
      </c>
      <c r="F175" s="112">
        <v>450</v>
      </c>
      <c r="G175" s="112">
        <v>13</v>
      </c>
      <c r="H175" s="113">
        <v>224550</v>
      </c>
      <c r="I175" s="113">
        <v>71487</v>
      </c>
      <c r="J175" s="113">
        <v>155913</v>
      </c>
      <c r="K175" s="112" t="str">
        <v>Yes</v>
      </c>
      <c r="L175" s="112" t="str">
        <v>Yes</v>
      </c>
      <c r="M175" s="118">
        <v>1</v>
      </c>
      <c r="N175" s="6"/>
      <c r="O175" s="6"/>
      <c r="P175" s="104">
        <f>AVERAGE(F$5:F175)</f>
        <v>448.85380116959067</v>
      </c>
      <c r="Q175" s="104">
        <f>AVERAGE(G$5:G175)</f>
        <v>4.6198830409356724</v>
      </c>
      <c r="R175" s="122">
        <f>AVERAGE(H$5:H175)</f>
        <v>223978.04678362573</v>
      </c>
      <c r="S175" s="122">
        <f>AVERAGE(I$5:I175)</f>
        <v>67190.701754385969</v>
      </c>
      <c r="T175" s="122">
        <f>AVERAGE(J$5:J175)</f>
        <v>161047.87134502924</v>
      </c>
      <c r="U175" s="121">
        <f>AVERAGE($M$5:M175)</f>
        <v>0.99745289148797911</v>
      </c>
      <c r="V175" s="6"/>
      <c r="W175" s="6"/>
      <c r="X175" s="22"/>
      <c r="Y175" s="103">
        <v>171</v>
      </c>
      <c r="Z175" s="7">
        <v>535</v>
      </c>
      <c r="AA175" s="7">
        <v>35</v>
      </c>
      <c r="AB175" s="7">
        <v>26</v>
      </c>
      <c r="AC175" s="111">
        <v>4661.6791560264992</v>
      </c>
      <c r="AD175" s="7">
        <v>450</v>
      </c>
      <c r="AE175" s="7">
        <v>6</v>
      </c>
      <c r="AF175" s="111">
        <v>224550</v>
      </c>
      <c r="AG175" s="111">
        <v>67994</v>
      </c>
      <c r="AH175" s="111">
        <v>160456</v>
      </c>
      <c r="AI175" s="7" t="str">
        <v>Yes</v>
      </c>
      <c r="AJ175" s="7" t="str">
        <v>Yes</v>
      </c>
      <c r="AK175" s="141">
        <v>1</v>
      </c>
      <c r="AL175" s="6"/>
      <c r="AM175" s="6"/>
      <c r="AN175" s="104">
        <f>AVERAGE(AD$5:AD175)</f>
        <v>449.06432748538009</v>
      </c>
      <c r="AO175" s="104">
        <f>AVERAGE(AE$5:AE175)</f>
        <v>4.4678362573099415</v>
      </c>
      <c r="AP175" s="122">
        <f>AVERAGE(AF$5:AF175)</f>
        <v>224083.09941520469</v>
      </c>
      <c r="AQ175" s="122">
        <f>AVERAGE(AG$5:AG175)</f>
        <v>67135.883040935674</v>
      </c>
      <c r="AR175" s="122">
        <f>AVERAGE(AH$5:AH175)</f>
        <v>161196.33918128654</v>
      </c>
      <c r="AS175" s="121">
        <f>AVERAGE($AK$5:AK175)</f>
        <v>0.9979207277452895</v>
      </c>
      <c r="AT175" s="6"/>
      <c r="AU175" s="6"/>
      <c r="AV175" s="6"/>
      <c r="AW175" s="6"/>
      <c r="AX175" s="6"/>
      <c r="AY175" s="6"/>
      <c r="AZ175" s="6"/>
      <c r="BA175" s="6"/>
      <c r="BB175" s="6"/>
      <c r="BC175" s="6"/>
      <c r="BD175" s="6"/>
      <c r="BE175" s="6"/>
      <c r="BF175" s="6"/>
      <c r="BG175" s="6"/>
      <c r="BH175" s="22"/>
    </row>
    <row r="176" spans="1:60" x14ac:dyDescent="0.25">
      <c r="A176" s="103">
        <v>172</v>
      </c>
      <c r="B176" s="112">
        <v>510</v>
      </c>
      <c r="C176" s="112">
        <v>29</v>
      </c>
      <c r="D176" s="112">
        <v>32</v>
      </c>
      <c r="E176" s="113">
        <v>3248.7577000022479</v>
      </c>
      <c r="F176" s="112">
        <v>450</v>
      </c>
      <c r="G176" s="112">
        <v>0</v>
      </c>
      <c r="H176" s="113">
        <v>224550</v>
      </c>
      <c r="I176" s="113">
        <v>65000</v>
      </c>
      <c r="J176" s="113">
        <v>164350</v>
      </c>
      <c r="K176" s="112" t="str">
        <v>Yes</v>
      </c>
      <c r="L176" s="112" t="str">
        <v>No</v>
      </c>
      <c r="M176" s="118">
        <v>1</v>
      </c>
      <c r="N176" s="6"/>
      <c r="O176" s="6"/>
      <c r="P176" s="104">
        <f>AVERAGE(F$5:F176)</f>
        <v>448.86046511627904</v>
      </c>
      <c r="Q176" s="104">
        <f>AVERAGE(G$5:G176)</f>
        <v>4.5930232558139537</v>
      </c>
      <c r="R176" s="122">
        <f>AVERAGE(H$5:H176)</f>
        <v>223981.37209302327</v>
      </c>
      <c r="S176" s="122">
        <f>AVERAGE(I$5:I176)</f>
        <v>67177.965116279069</v>
      </c>
      <c r="T176" s="122">
        <f>AVERAGE(J$5:J176)</f>
        <v>161067.06976744186</v>
      </c>
      <c r="U176" s="121">
        <f>AVERAGE($M$5:M176)</f>
        <v>0.99746770025839782</v>
      </c>
      <c r="V176" s="6"/>
      <c r="W176" s="6"/>
      <c r="X176" s="22"/>
      <c r="Y176" s="103">
        <v>172</v>
      </c>
      <c r="Z176" s="7">
        <v>556</v>
      </c>
      <c r="AA176" s="104">
        <v>40</v>
      </c>
      <c r="AB176" s="104">
        <v>35</v>
      </c>
      <c r="AC176" s="122">
        <v>4342.8011164087084</v>
      </c>
      <c r="AD176" s="104">
        <v>447</v>
      </c>
      <c r="AE176" s="104">
        <v>0</v>
      </c>
      <c r="AF176" s="122">
        <v>223053</v>
      </c>
      <c r="AG176" s="122">
        <v>64700</v>
      </c>
      <c r="AH176" s="122">
        <v>163603</v>
      </c>
      <c r="AI176" s="104" t="str">
        <v>No</v>
      </c>
      <c r="AJ176" s="104" t="str">
        <v>No</v>
      </c>
      <c r="AK176" s="143">
        <v>0.99333333333333329</v>
      </c>
      <c r="AL176" s="10"/>
      <c r="AM176" s="10"/>
      <c r="AN176" s="104">
        <f>AVERAGE(AD$5:AD176)</f>
        <v>449.05232558139534</v>
      </c>
      <c r="AO176" s="104">
        <f>AVERAGE(AE$5:AE176)</f>
        <v>4.441860465116279</v>
      </c>
      <c r="AP176" s="122">
        <f>AVERAGE(AF$5:AF176)</f>
        <v>224077.11046511628</v>
      </c>
      <c r="AQ176" s="122">
        <f>AVERAGE(AG$5:AG176)</f>
        <v>67121.720930232565</v>
      </c>
      <c r="AR176" s="122">
        <f>AVERAGE(AH$5:AH176)</f>
        <v>161210.33139534883</v>
      </c>
      <c r="AS176" s="121">
        <f>AVERAGE($AK$5:AK176)</f>
        <v>0.99789405684754562</v>
      </c>
      <c r="AT176" s="10"/>
      <c r="AU176" s="10"/>
      <c r="AV176" s="10"/>
      <c r="AW176" s="10"/>
      <c r="AX176" s="10"/>
      <c r="AY176" s="10"/>
      <c r="AZ176" s="10"/>
      <c r="BA176" s="10"/>
      <c r="BB176" s="10"/>
      <c r="BC176" s="10"/>
      <c r="BD176" s="10"/>
      <c r="BE176" s="10"/>
      <c r="BF176" s="10"/>
      <c r="BG176" s="6"/>
      <c r="BH176" s="22"/>
    </row>
    <row r="177" spans="1:60" x14ac:dyDescent="0.25">
      <c r="A177" s="103">
        <v>173</v>
      </c>
      <c r="B177" s="112">
        <v>660</v>
      </c>
      <c r="C177" s="112">
        <v>41</v>
      </c>
      <c r="D177" s="112">
        <v>33</v>
      </c>
      <c r="E177" s="113">
        <v>4895.9807487655817</v>
      </c>
      <c r="F177" s="112">
        <v>449</v>
      </c>
      <c r="G177" s="112">
        <v>0</v>
      </c>
      <c r="H177" s="113">
        <v>224051</v>
      </c>
      <c r="I177" s="113">
        <v>64900</v>
      </c>
      <c r="J177" s="113">
        <v>164101</v>
      </c>
      <c r="K177" s="112" t="str">
        <v>No</v>
      </c>
      <c r="L177" s="112" t="str">
        <v>No</v>
      </c>
      <c r="M177" s="118">
        <v>0.99777777777777776</v>
      </c>
      <c r="N177" s="6"/>
      <c r="O177" s="6"/>
      <c r="P177" s="104">
        <f>AVERAGE(F$5:F177)</f>
        <v>448.86127167630059</v>
      </c>
      <c r="Q177" s="104">
        <f>AVERAGE(G$5:G177)</f>
        <v>4.5664739884393066</v>
      </c>
      <c r="R177" s="122">
        <f>AVERAGE(H$5:H177)</f>
        <v>223981.77456647399</v>
      </c>
      <c r="S177" s="122">
        <f>AVERAGE(I$5:I177)</f>
        <v>67164.797687861268</v>
      </c>
      <c r="T177" s="122">
        <f>AVERAGE(J$5:J177)</f>
        <v>161084.60693641618</v>
      </c>
      <c r="U177" s="121">
        <f>AVERAGE($M$5:M177)</f>
        <v>0.9974694926140012</v>
      </c>
      <c r="V177" s="6"/>
      <c r="W177" s="6"/>
      <c r="X177" s="22"/>
      <c r="Y177" s="103">
        <v>173</v>
      </c>
      <c r="Z177" s="7">
        <v>588</v>
      </c>
      <c r="AA177" s="7">
        <v>40</v>
      </c>
      <c r="AB177" s="7">
        <v>32</v>
      </c>
      <c r="AC177" s="111">
        <v>4899.229093624117</v>
      </c>
      <c r="AD177" s="7">
        <v>450</v>
      </c>
      <c r="AE177" s="7">
        <v>0</v>
      </c>
      <c r="AF177" s="111">
        <v>224550</v>
      </c>
      <c r="AG177" s="111">
        <v>65000</v>
      </c>
      <c r="AH177" s="111">
        <v>164350</v>
      </c>
      <c r="AI177" s="7" t="str">
        <v>Yes</v>
      </c>
      <c r="AJ177" s="7" t="str">
        <v>No</v>
      </c>
      <c r="AK177" s="141">
        <v>1</v>
      </c>
      <c r="AL177" s="6"/>
      <c r="AM177" s="6"/>
      <c r="AN177" s="104">
        <f>AVERAGE(AD$5:AD177)</f>
        <v>449.05780346820808</v>
      </c>
      <c r="AO177" s="104">
        <f>AVERAGE(AE$5:AE177)</f>
        <v>4.4161849710982661</v>
      </c>
      <c r="AP177" s="122">
        <f>AVERAGE(AF$5:AF177)</f>
        <v>224079.84393063583</v>
      </c>
      <c r="AQ177" s="122">
        <f>AVERAGE(AG$5:AG177)</f>
        <v>67109.456647398838</v>
      </c>
      <c r="AR177" s="122">
        <f>AVERAGE(AH$5:AH177)</f>
        <v>161228.47976878611</v>
      </c>
      <c r="AS177" s="121">
        <f>AVERAGE($AK$5:AK177)</f>
        <v>0.99790622992935174</v>
      </c>
      <c r="AT177" s="6"/>
      <c r="AU177" s="6"/>
      <c r="AV177" s="6"/>
      <c r="AW177" s="6"/>
      <c r="AX177" s="6"/>
      <c r="AY177" s="6"/>
      <c r="AZ177" s="6"/>
      <c r="BA177" s="6"/>
      <c r="BB177" s="6"/>
      <c r="BC177" s="6"/>
      <c r="BD177" s="6"/>
      <c r="BE177" s="6"/>
      <c r="BF177" s="6"/>
      <c r="BG177" s="10"/>
      <c r="BH177" s="22"/>
    </row>
    <row r="178" spans="1:60" x14ac:dyDescent="0.25">
      <c r="A178" s="103">
        <v>174</v>
      </c>
      <c r="B178" s="112">
        <v>628</v>
      </c>
      <c r="C178" s="112">
        <v>30</v>
      </c>
      <c r="D178" s="112">
        <v>24</v>
      </c>
      <c r="E178" s="113">
        <v>4661.6596918877112</v>
      </c>
      <c r="F178" s="112">
        <v>450</v>
      </c>
      <c r="G178" s="112">
        <v>8</v>
      </c>
      <c r="H178" s="113">
        <v>224550</v>
      </c>
      <c r="I178" s="113">
        <v>68992</v>
      </c>
      <c r="J178" s="113">
        <v>159158</v>
      </c>
      <c r="K178" s="112" t="str">
        <v>Yes</v>
      </c>
      <c r="L178" s="112" t="str">
        <v>Yes</v>
      </c>
      <c r="M178" s="118">
        <v>1</v>
      </c>
      <c r="N178" s="6"/>
      <c r="O178" s="6"/>
      <c r="P178" s="104">
        <f>AVERAGE(F$5:F178)</f>
        <v>448.86781609195401</v>
      </c>
      <c r="Q178" s="104">
        <f>AVERAGE(G$5:G178)</f>
        <v>4.5862068965517242</v>
      </c>
      <c r="R178" s="122">
        <f>AVERAGE(H$5:H178)</f>
        <v>223985.04022988505</v>
      </c>
      <c r="S178" s="122">
        <f>AVERAGE(I$5:I178)</f>
        <v>67175.29885057472</v>
      </c>
      <c r="T178" s="122">
        <f>AVERAGE(J$5:J178)</f>
        <v>161073.53448275861</v>
      </c>
      <c r="U178" s="121">
        <f>AVERAGE($M$5:M178)</f>
        <v>0.99748403575989775</v>
      </c>
      <c r="V178" s="6"/>
      <c r="W178" s="6"/>
      <c r="X178" s="22"/>
      <c r="Y178" s="103">
        <v>174</v>
      </c>
      <c r="Z178" s="7">
        <v>611</v>
      </c>
      <c r="AA178" s="103">
        <v>30</v>
      </c>
      <c r="AB178" s="103">
        <v>31</v>
      </c>
      <c r="AC178" s="137">
        <v>2027.2234924871179</v>
      </c>
      <c r="AD178" s="103">
        <v>450</v>
      </c>
      <c r="AE178" s="103">
        <v>1</v>
      </c>
      <c r="AF178" s="137">
        <v>224550</v>
      </c>
      <c r="AG178" s="137">
        <v>65499</v>
      </c>
      <c r="AH178" s="137">
        <v>163701</v>
      </c>
      <c r="AI178" s="103" t="str">
        <v>Yes</v>
      </c>
      <c r="AJ178" s="103" t="str">
        <v>Yes</v>
      </c>
      <c r="AK178" s="142">
        <v>1</v>
      </c>
      <c r="AN178" s="104">
        <f>AVERAGE(AD$5:AD178)</f>
        <v>449.06321839080459</v>
      </c>
      <c r="AO178" s="104">
        <f>AVERAGE(AE$5:AE178)</f>
        <v>4.3965517241379306</v>
      </c>
      <c r="AP178" s="122">
        <f>AVERAGE(AF$5:AF178)</f>
        <v>224082.5459770115</v>
      </c>
      <c r="AQ178" s="122">
        <f>AVERAGE(AG$5:AG178)</f>
        <v>67100.20114942528</v>
      </c>
      <c r="AR178" s="122">
        <f>AVERAGE(AH$5:AH178)</f>
        <v>161242.68965517241</v>
      </c>
      <c r="AS178" s="121">
        <f>AVERAGE($AK$5:AK178)</f>
        <v>0.99791826309067722</v>
      </c>
      <c r="BH178" s="22"/>
    </row>
    <row r="179" spans="1:60" x14ac:dyDescent="0.25">
      <c r="A179" s="103">
        <v>175</v>
      </c>
      <c r="B179" s="112">
        <v>535</v>
      </c>
      <c r="C179" s="112">
        <v>45</v>
      </c>
      <c r="D179" s="112">
        <v>17</v>
      </c>
      <c r="E179" s="113">
        <v>2374.168725134914</v>
      </c>
      <c r="F179" s="112">
        <v>450</v>
      </c>
      <c r="G179" s="112">
        <v>15</v>
      </c>
      <c r="H179" s="113">
        <v>224550</v>
      </c>
      <c r="I179" s="113">
        <v>72485</v>
      </c>
      <c r="J179" s="113">
        <v>154615</v>
      </c>
      <c r="K179" s="112" t="str">
        <v>Yes</v>
      </c>
      <c r="L179" s="112" t="str">
        <v>Yes</v>
      </c>
      <c r="M179" s="118">
        <v>1</v>
      </c>
      <c r="N179" s="6"/>
      <c r="O179" s="6"/>
      <c r="P179" s="104">
        <f>AVERAGE(F$5:F179)</f>
        <v>448.87428571428569</v>
      </c>
      <c r="Q179" s="104">
        <f>AVERAGE(G$5:G179)</f>
        <v>4.6457142857142859</v>
      </c>
      <c r="R179" s="122">
        <f>AVERAGE(H$5:H179)</f>
        <v>223988.26857142858</v>
      </c>
      <c r="S179" s="122">
        <f>AVERAGE(I$5:I179)</f>
        <v>67205.64</v>
      </c>
      <c r="T179" s="122">
        <f>AVERAGE(J$5:J179)</f>
        <v>161036.62857142856</v>
      </c>
      <c r="U179" s="121">
        <f>AVERAGE($M$5:M179)</f>
        <v>0.99749841269841255</v>
      </c>
      <c r="V179" s="6"/>
      <c r="W179" s="6"/>
      <c r="X179" s="22"/>
      <c r="Y179" s="103">
        <v>175</v>
      </c>
      <c r="Z179" s="7">
        <v>590</v>
      </c>
      <c r="AA179" s="7">
        <v>31</v>
      </c>
      <c r="AB179" s="7">
        <v>29</v>
      </c>
      <c r="AC179" s="111">
        <v>2952.79525505525</v>
      </c>
      <c r="AD179" s="7">
        <v>450</v>
      </c>
      <c r="AE179" s="7">
        <v>3</v>
      </c>
      <c r="AF179" s="111">
        <v>224550</v>
      </c>
      <c r="AG179" s="111">
        <v>66497</v>
      </c>
      <c r="AH179" s="111">
        <v>162403</v>
      </c>
      <c r="AI179" s="7" t="str">
        <v>Yes</v>
      </c>
      <c r="AJ179" s="7" t="str">
        <v>Yes</v>
      </c>
      <c r="AK179" s="141">
        <v>1</v>
      </c>
      <c r="AL179" s="6"/>
      <c r="AM179" s="6"/>
      <c r="AN179" s="104">
        <f>AVERAGE(AD$5:AD179)</f>
        <v>449.06857142857143</v>
      </c>
      <c r="AO179" s="104">
        <f>AVERAGE(AE$5:AE179)</f>
        <v>4.3885714285714288</v>
      </c>
      <c r="AP179" s="122">
        <f>AVERAGE(AF$5:AF179)</f>
        <v>224085.21714285715</v>
      </c>
      <c r="AQ179" s="122">
        <f>AVERAGE(AG$5:AG179)</f>
        <v>67096.754285714283</v>
      </c>
      <c r="AR179" s="122">
        <f>AVERAGE(AH$5:AH179)</f>
        <v>161249.32</v>
      </c>
      <c r="AS179" s="121">
        <f>AVERAGE($AK$5:AK179)</f>
        <v>0.99793015873015911</v>
      </c>
      <c r="AT179" s="6"/>
      <c r="AU179" s="6"/>
      <c r="AV179" s="6"/>
      <c r="AW179" s="6"/>
      <c r="AX179" s="6"/>
      <c r="AY179" s="6"/>
      <c r="AZ179" s="6"/>
      <c r="BA179" s="6"/>
      <c r="BB179" s="6"/>
      <c r="BC179" s="6"/>
      <c r="BD179" s="6"/>
      <c r="BE179" s="6"/>
      <c r="BF179" s="6"/>
      <c r="BG179" s="6"/>
      <c r="BH179" s="22"/>
    </row>
    <row r="180" spans="1:60" x14ac:dyDescent="0.25">
      <c r="A180" s="103">
        <v>176</v>
      </c>
      <c r="B180" s="112">
        <v>603</v>
      </c>
      <c r="C180" s="112">
        <v>34</v>
      </c>
      <c r="D180" s="112">
        <v>28</v>
      </c>
      <c r="E180" s="113">
        <v>4334.6759299351597</v>
      </c>
      <c r="F180" s="112">
        <v>450</v>
      </c>
      <c r="G180" s="112">
        <v>4</v>
      </c>
      <c r="H180" s="113">
        <v>224550</v>
      </c>
      <c r="I180" s="113">
        <v>66996</v>
      </c>
      <c r="J180" s="113">
        <v>161754</v>
      </c>
      <c r="K180" s="112" t="str">
        <v>Yes</v>
      </c>
      <c r="L180" s="112" t="str">
        <v>Yes</v>
      </c>
      <c r="M180" s="118">
        <v>1</v>
      </c>
      <c r="N180" s="6"/>
      <c r="O180" s="6"/>
      <c r="P180" s="104">
        <f>AVERAGE(F$5:F180)</f>
        <v>448.88068181818181</v>
      </c>
      <c r="Q180" s="104">
        <f>AVERAGE(G$5:G180)</f>
        <v>4.6420454545454541</v>
      </c>
      <c r="R180" s="122">
        <f>AVERAGE(H$5:H180)</f>
        <v>223991.46022727274</v>
      </c>
      <c r="S180" s="122">
        <f>AVERAGE(I$5:I180)</f>
        <v>67204.448863636368</v>
      </c>
      <c r="T180" s="122">
        <f>AVERAGE(J$5:J180)</f>
        <v>161040.70454545456</v>
      </c>
      <c r="U180" s="121">
        <f>AVERAGE($M$5:M180)</f>
        <v>0.99751262626262616</v>
      </c>
      <c r="V180" s="6"/>
      <c r="W180" s="6"/>
      <c r="X180" s="22"/>
      <c r="Y180" s="103">
        <v>176</v>
      </c>
      <c r="Z180" s="7">
        <v>608</v>
      </c>
      <c r="AA180" s="104">
        <v>47</v>
      </c>
      <c r="AB180" s="104">
        <v>25</v>
      </c>
      <c r="AC180" s="122">
        <v>2404.5601210559316</v>
      </c>
      <c r="AD180" s="104">
        <v>450</v>
      </c>
      <c r="AE180" s="104">
        <v>7</v>
      </c>
      <c r="AF180" s="122">
        <v>224550</v>
      </c>
      <c r="AG180" s="122">
        <v>68493</v>
      </c>
      <c r="AH180" s="122">
        <v>159807</v>
      </c>
      <c r="AI180" s="104" t="str">
        <v>Yes</v>
      </c>
      <c r="AJ180" s="104" t="str">
        <v>Yes</v>
      </c>
      <c r="AK180" s="143">
        <v>1</v>
      </c>
      <c r="AL180" s="10"/>
      <c r="AM180" s="10"/>
      <c r="AN180" s="104">
        <f>AVERAGE(AD$5:AD180)</f>
        <v>449.07386363636363</v>
      </c>
      <c r="AO180" s="104">
        <f>AVERAGE(AE$5:AE180)</f>
        <v>4.4034090909090908</v>
      </c>
      <c r="AP180" s="122">
        <f>AVERAGE(AF$5:AF180)</f>
        <v>224087.85795454544</v>
      </c>
      <c r="AQ180" s="122">
        <f>AVERAGE(AG$5:AG180)</f>
        <v>67104.6875</v>
      </c>
      <c r="AR180" s="122">
        <f>AVERAGE(AH$5:AH180)</f>
        <v>161241.125</v>
      </c>
      <c r="AS180" s="121">
        <f>AVERAGE($AK$5:AK180)</f>
        <v>0.99794191919191955</v>
      </c>
      <c r="AT180" s="10"/>
      <c r="AU180" s="10"/>
      <c r="AV180" s="10"/>
      <c r="AW180" s="10"/>
      <c r="AX180" s="10"/>
      <c r="AY180" s="10"/>
      <c r="AZ180" s="10"/>
      <c r="BA180" s="10"/>
      <c r="BB180" s="10"/>
      <c r="BC180" s="10"/>
      <c r="BD180" s="10"/>
      <c r="BE180" s="10"/>
      <c r="BF180" s="10"/>
      <c r="BG180" s="6"/>
      <c r="BH180" s="22"/>
    </row>
    <row r="181" spans="1:60" x14ac:dyDescent="0.25">
      <c r="A181" s="103">
        <v>177</v>
      </c>
      <c r="B181" s="112">
        <v>596</v>
      </c>
      <c r="C181" s="112">
        <v>34</v>
      </c>
      <c r="D181" s="112">
        <v>25</v>
      </c>
      <c r="E181" s="113">
        <v>4782.2640551200675</v>
      </c>
      <c r="F181" s="112">
        <v>450</v>
      </c>
      <c r="G181" s="112">
        <v>7</v>
      </c>
      <c r="H181" s="113">
        <v>224550</v>
      </c>
      <c r="I181" s="113">
        <v>68493</v>
      </c>
      <c r="J181" s="113">
        <v>159807</v>
      </c>
      <c r="K181" s="112" t="str">
        <v>Yes</v>
      </c>
      <c r="L181" s="112" t="str">
        <v>Yes</v>
      </c>
      <c r="M181" s="118">
        <v>1</v>
      </c>
      <c r="N181" s="6"/>
      <c r="O181" s="6"/>
      <c r="P181" s="104">
        <f>AVERAGE(F$5:F181)</f>
        <v>448.88700564971754</v>
      </c>
      <c r="Q181" s="104">
        <f>AVERAGE(G$5:G181)</f>
        <v>4.6553672316384178</v>
      </c>
      <c r="R181" s="122">
        <f>AVERAGE(H$5:H181)</f>
        <v>223994.61581920905</v>
      </c>
      <c r="S181" s="122">
        <f>AVERAGE(I$5:I181)</f>
        <v>67211.728813559326</v>
      </c>
      <c r="T181" s="122">
        <f>AVERAGE(J$5:J181)</f>
        <v>161033.73446327684</v>
      </c>
      <c r="U181" s="121">
        <f>AVERAGE($M$5:M181)</f>
        <v>0.99752667922159433</v>
      </c>
      <c r="V181" s="6"/>
      <c r="W181" s="6"/>
      <c r="X181" s="22"/>
      <c r="Y181" s="103">
        <v>177</v>
      </c>
      <c r="Z181" s="7">
        <v>583</v>
      </c>
      <c r="AA181" s="7">
        <v>35</v>
      </c>
      <c r="AB181" s="7">
        <v>22</v>
      </c>
      <c r="AC181" s="111">
        <v>2042.4156805204864</v>
      </c>
      <c r="AD181" s="7">
        <v>450</v>
      </c>
      <c r="AE181" s="7">
        <v>10</v>
      </c>
      <c r="AF181" s="111">
        <v>224550</v>
      </c>
      <c r="AG181" s="111">
        <v>69990</v>
      </c>
      <c r="AH181" s="111">
        <v>157860</v>
      </c>
      <c r="AI181" s="7" t="str">
        <v>Yes</v>
      </c>
      <c r="AJ181" s="7" t="str">
        <v>Yes</v>
      </c>
      <c r="AK181" s="141">
        <v>1</v>
      </c>
      <c r="AL181" s="6"/>
      <c r="AM181" s="6"/>
      <c r="AN181" s="104">
        <f>AVERAGE(AD$5:AD181)</f>
        <v>449.07909604519773</v>
      </c>
      <c r="AO181" s="104">
        <f>AVERAGE(AE$5:AE181)</f>
        <v>4.4350282485875709</v>
      </c>
      <c r="AP181" s="122">
        <f>AVERAGE(AF$5:AF181)</f>
        <v>224090.46892655367</v>
      </c>
      <c r="AQ181" s="122">
        <f>AVERAGE(AG$5:AG181)</f>
        <v>67120.988700564965</v>
      </c>
      <c r="AR181" s="122">
        <f>AVERAGE(AH$5:AH181)</f>
        <v>161222.02259887007</v>
      </c>
      <c r="AS181" s="121">
        <f>AVERAGE($AK$5:AK181)</f>
        <v>0.99795354676710646</v>
      </c>
      <c r="AT181" s="6"/>
      <c r="AU181" s="6"/>
      <c r="AV181" s="6"/>
      <c r="AW181" s="6"/>
      <c r="AX181" s="6"/>
      <c r="AY181" s="6"/>
      <c r="AZ181" s="6"/>
      <c r="BA181" s="6"/>
      <c r="BB181" s="6"/>
      <c r="BC181" s="6"/>
      <c r="BD181" s="6"/>
      <c r="BE181" s="6"/>
      <c r="BF181" s="6"/>
      <c r="BG181" s="10"/>
      <c r="BH181" s="22"/>
    </row>
    <row r="182" spans="1:60" x14ac:dyDescent="0.25">
      <c r="A182" s="103">
        <v>178</v>
      </c>
      <c r="B182" s="112">
        <v>523</v>
      </c>
      <c r="C182" s="112">
        <v>34</v>
      </c>
      <c r="D182" s="112">
        <v>19</v>
      </c>
      <c r="E182" s="113">
        <v>2238.9353934382189</v>
      </c>
      <c r="F182" s="112">
        <v>450</v>
      </c>
      <c r="G182" s="112">
        <v>13</v>
      </c>
      <c r="H182" s="113">
        <v>224550</v>
      </c>
      <c r="I182" s="113">
        <v>71487</v>
      </c>
      <c r="J182" s="113">
        <v>155913</v>
      </c>
      <c r="K182" s="112" t="str">
        <v>Yes</v>
      </c>
      <c r="L182" s="112" t="str">
        <v>Yes</v>
      </c>
      <c r="M182" s="118">
        <v>1</v>
      </c>
      <c r="N182" s="6"/>
      <c r="O182" s="6"/>
      <c r="P182" s="104">
        <f>AVERAGE(F$5:F182)</f>
        <v>448.89325842696627</v>
      </c>
      <c r="Q182" s="104">
        <f>AVERAGE(G$5:G182)</f>
        <v>4.702247191011236</v>
      </c>
      <c r="R182" s="122">
        <f>AVERAGE(H$5:H182)</f>
        <v>223997.73595505618</v>
      </c>
      <c r="S182" s="122">
        <f>AVERAGE(I$5:I182)</f>
        <v>67235.747191011236</v>
      </c>
      <c r="T182" s="122">
        <f>AVERAGE(J$5:J182)</f>
        <v>161004.96629213484</v>
      </c>
      <c r="U182" s="121">
        <f>AVERAGE($M$5:M182)</f>
        <v>0.99754057428214726</v>
      </c>
      <c r="V182" s="6"/>
      <c r="W182" s="6"/>
      <c r="X182" s="22"/>
      <c r="Y182" s="103">
        <v>178</v>
      </c>
      <c r="Z182" s="7">
        <v>617</v>
      </c>
      <c r="AA182" s="103">
        <v>37</v>
      </c>
      <c r="AB182" s="103">
        <v>34</v>
      </c>
      <c r="AC182" s="137">
        <v>2686.8267286339242</v>
      </c>
      <c r="AD182" s="103">
        <v>448</v>
      </c>
      <c r="AE182" s="103">
        <v>0</v>
      </c>
      <c r="AF182" s="137">
        <v>223552</v>
      </c>
      <c r="AG182" s="137">
        <v>64800</v>
      </c>
      <c r="AH182" s="137">
        <v>163852</v>
      </c>
      <c r="AI182" s="103" t="str">
        <v>No</v>
      </c>
      <c r="AJ182" s="103" t="str">
        <v>No</v>
      </c>
      <c r="AK182" s="142">
        <v>0.99555555555555553</v>
      </c>
      <c r="AN182" s="104">
        <f>AVERAGE(AD$5:AD182)</f>
        <v>449.07303370786519</v>
      </c>
      <c r="AO182" s="104">
        <f>AVERAGE(AE$5:AE182)</f>
        <v>4.4101123595505616</v>
      </c>
      <c r="AP182" s="122">
        <f>AVERAGE(AF$5:AF182)</f>
        <v>224087.44382022473</v>
      </c>
      <c r="AQ182" s="122">
        <f>AVERAGE(AG$5:AG182)</f>
        <v>67107.949438202253</v>
      </c>
      <c r="AR182" s="122">
        <f>AVERAGE(AH$5:AH182)</f>
        <v>161236.79775280898</v>
      </c>
      <c r="AS182" s="121">
        <f>AVERAGE($AK$5:AK182)</f>
        <v>0.99794007490636749</v>
      </c>
      <c r="BH182" s="22"/>
    </row>
    <row r="183" spans="1:60" x14ac:dyDescent="0.25">
      <c r="A183" s="103">
        <v>179</v>
      </c>
      <c r="B183" s="112">
        <v>534</v>
      </c>
      <c r="C183" s="112">
        <v>34</v>
      </c>
      <c r="D183" s="112">
        <v>20</v>
      </c>
      <c r="E183" s="113">
        <v>2650.9964085524798</v>
      </c>
      <c r="F183" s="112">
        <v>450</v>
      </c>
      <c r="G183" s="112">
        <v>12</v>
      </c>
      <c r="H183" s="113">
        <v>224550</v>
      </c>
      <c r="I183" s="113">
        <v>70988</v>
      </c>
      <c r="J183" s="113">
        <v>156562</v>
      </c>
      <c r="K183" s="112" t="str">
        <v>Yes</v>
      </c>
      <c r="L183" s="112" t="str">
        <v>Yes</v>
      </c>
      <c r="M183" s="118">
        <v>1</v>
      </c>
      <c r="N183" s="6"/>
      <c r="O183" s="6"/>
      <c r="P183" s="104">
        <f>AVERAGE(F$5:F183)</f>
        <v>448.89944134078212</v>
      </c>
      <c r="Q183" s="104">
        <f>AVERAGE(G$5:G183)</f>
        <v>4.7430167597765367</v>
      </c>
      <c r="R183" s="122">
        <f>AVERAGE(H$5:H183)</f>
        <v>224000.82122905029</v>
      </c>
      <c r="S183" s="122">
        <f>AVERAGE(I$5:I183)</f>
        <v>67256.709497206699</v>
      </c>
      <c r="T183" s="122">
        <f>AVERAGE(J$5:J183)</f>
        <v>160980.14525139664</v>
      </c>
      <c r="U183" s="121">
        <f>AVERAGE($M$5:M183)</f>
        <v>0.99755431409062678</v>
      </c>
      <c r="V183" s="6"/>
      <c r="W183" s="6"/>
      <c r="X183" s="22"/>
      <c r="Y183" s="103">
        <v>179</v>
      </c>
      <c r="Z183" s="7">
        <v>579</v>
      </c>
      <c r="AA183" s="7">
        <v>35</v>
      </c>
      <c r="AB183" s="7">
        <v>15</v>
      </c>
      <c r="AC183" s="111">
        <v>3898.0074380191418</v>
      </c>
      <c r="AD183" s="7">
        <v>450</v>
      </c>
      <c r="AE183" s="7">
        <v>17</v>
      </c>
      <c r="AF183" s="111">
        <v>224550</v>
      </c>
      <c r="AG183" s="111">
        <v>73483</v>
      </c>
      <c r="AH183" s="111">
        <v>153317</v>
      </c>
      <c r="AI183" s="7" t="str">
        <v>Yes</v>
      </c>
      <c r="AJ183" s="7" t="str">
        <v>Yes</v>
      </c>
      <c r="AK183" s="141">
        <v>1</v>
      </c>
      <c r="AL183" s="6"/>
      <c r="AM183" s="6"/>
      <c r="AN183" s="104">
        <f>AVERAGE(AD$5:AD183)</f>
        <v>449.07821229050279</v>
      </c>
      <c r="AO183" s="104">
        <f>AVERAGE(AE$5:AE183)</f>
        <v>4.4804469273743015</v>
      </c>
      <c r="AP183" s="122">
        <f>AVERAGE(AF$5:AF183)</f>
        <v>224090.02793296089</v>
      </c>
      <c r="AQ183" s="122">
        <f>AVERAGE(AG$5:AG183)</f>
        <v>67143.564245810063</v>
      </c>
      <c r="AR183" s="122">
        <f>AVERAGE(AH$5:AH183)</f>
        <v>161192.55307262568</v>
      </c>
      <c r="AS183" s="121">
        <f>AVERAGE($AK$5:AK183)</f>
        <v>0.9979515828677844</v>
      </c>
      <c r="AT183" s="6"/>
      <c r="AU183" s="6"/>
      <c r="AV183" s="6"/>
      <c r="AW183" s="6"/>
      <c r="AX183" s="6"/>
      <c r="AY183" s="6"/>
      <c r="AZ183" s="6"/>
      <c r="BA183" s="6"/>
      <c r="BB183" s="6"/>
      <c r="BC183" s="6"/>
      <c r="BD183" s="6"/>
      <c r="BE183" s="6"/>
      <c r="BF183" s="6"/>
      <c r="BG183" s="6"/>
      <c r="BH183" s="22"/>
    </row>
    <row r="184" spans="1:60" x14ac:dyDescent="0.25">
      <c r="A184" s="103">
        <v>180</v>
      </c>
      <c r="B184" s="112">
        <v>592</v>
      </c>
      <c r="C184" s="112">
        <v>42</v>
      </c>
      <c r="D184" s="112">
        <v>33</v>
      </c>
      <c r="E184" s="113">
        <v>2051.8947792142872</v>
      </c>
      <c r="F184" s="112">
        <v>449</v>
      </c>
      <c r="G184" s="112">
        <v>0</v>
      </c>
      <c r="H184" s="113">
        <v>224051</v>
      </c>
      <c r="I184" s="113">
        <v>64900</v>
      </c>
      <c r="J184" s="113">
        <v>164101</v>
      </c>
      <c r="K184" s="112" t="str">
        <v>No</v>
      </c>
      <c r="L184" s="112" t="str">
        <v>No</v>
      </c>
      <c r="M184" s="118">
        <v>0.99777777777777776</v>
      </c>
      <c r="N184" s="6"/>
      <c r="O184" s="6"/>
      <c r="P184" s="104">
        <f>AVERAGE(F$5:F184)</f>
        <v>448.9</v>
      </c>
      <c r="Q184" s="104">
        <f>AVERAGE(G$5:G184)</f>
        <v>4.7166666666666668</v>
      </c>
      <c r="R184" s="122">
        <f>AVERAGE(H$5:H184)</f>
        <v>224001.1</v>
      </c>
      <c r="S184" s="122">
        <f>AVERAGE(I$5:I184)</f>
        <v>67243.616666666669</v>
      </c>
      <c r="T184" s="122">
        <f>AVERAGE(J$5:J184)</f>
        <v>160997.48333333334</v>
      </c>
      <c r="U184" s="121">
        <f>AVERAGE($M$5:M184)</f>
        <v>0.99755555555555542</v>
      </c>
      <c r="V184" s="6"/>
      <c r="W184" s="6"/>
      <c r="X184" s="22"/>
      <c r="Y184" s="103">
        <v>180</v>
      </c>
      <c r="Z184" s="7">
        <v>570</v>
      </c>
      <c r="AA184" s="104">
        <v>36</v>
      </c>
      <c r="AB184" s="104">
        <v>32</v>
      </c>
      <c r="AC184" s="122">
        <v>3867.9677155816498</v>
      </c>
      <c r="AD184" s="104">
        <v>450</v>
      </c>
      <c r="AE184" s="104">
        <v>0</v>
      </c>
      <c r="AF184" s="122">
        <v>224550</v>
      </c>
      <c r="AG184" s="122">
        <v>65000</v>
      </c>
      <c r="AH184" s="122">
        <v>164350</v>
      </c>
      <c r="AI184" s="104" t="str">
        <v>Yes</v>
      </c>
      <c r="AJ184" s="104" t="str">
        <v>No</v>
      </c>
      <c r="AK184" s="143">
        <v>1</v>
      </c>
      <c r="AL184" s="10"/>
      <c r="AM184" s="10"/>
      <c r="AN184" s="104">
        <f>AVERAGE(AD$5:AD184)</f>
        <v>449.08333333333331</v>
      </c>
      <c r="AO184" s="104">
        <f>AVERAGE(AE$5:AE184)</f>
        <v>4.4555555555555557</v>
      </c>
      <c r="AP184" s="122">
        <f>AVERAGE(AF$5:AF184)</f>
        <v>224092.58333333334</v>
      </c>
      <c r="AQ184" s="122">
        <f>AVERAGE(AG$5:AG184)</f>
        <v>67131.655555555553</v>
      </c>
      <c r="AR184" s="122">
        <f>AVERAGE(AH$5:AH184)</f>
        <v>161210.09444444443</v>
      </c>
      <c r="AS184" s="121">
        <f>AVERAGE($AK$5:AK184)</f>
        <v>0.99796296296296338</v>
      </c>
      <c r="AT184" s="10"/>
      <c r="AU184" s="10"/>
      <c r="AV184" s="10"/>
      <c r="AW184" s="10"/>
      <c r="AX184" s="10"/>
      <c r="AY184" s="10"/>
      <c r="AZ184" s="10"/>
      <c r="BA184" s="10"/>
      <c r="BB184" s="10"/>
      <c r="BC184" s="10"/>
      <c r="BD184" s="10"/>
      <c r="BE184" s="10"/>
      <c r="BF184" s="10"/>
      <c r="BG184" s="6"/>
      <c r="BH184" s="22"/>
    </row>
    <row r="185" spans="1:60" x14ac:dyDescent="0.25">
      <c r="A185" s="103">
        <v>181</v>
      </c>
      <c r="B185" s="112">
        <v>471</v>
      </c>
      <c r="C185" s="112">
        <v>23</v>
      </c>
      <c r="D185" s="112">
        <v>24</v>
      </c>
      <c r="E185" s="113">
        <v>4479.316648736115</v>
      </c>
      <c r="F185" s="112">
        <v>450</v>
      </c>
      <c r="G185" s="112">
        <v>8</v>
      </c>
      <c r="H185" s="113">
        <v>224550</v>
      </c>
      <c r="I185" s="113">
        <v>68992</v>
      </c>
      <c r="J185" s="113">
        <v>159158</v>
      </c>
      <c r="K185" s="112" t="str">
        <v>Yes</v>
      </c>
      <c r="L185" s="112" t="str">
        <v>Yes</v>
      </c>
      <c r="M185" s="118">
        <v>1</v>
      </c>
      <c r="N185" s="6"/>
      <c r="O185" s="6"/>
      <c r="P185" s="104">
        <f>AVERAGE(F$5:F185)</f>
        <v>448.90607734806628</v>
      </c>
      <c r="Q185" s="104">
        <f>AVERAGE(G$5:G185)</f>
        <v>4.7348066298342539</v>
      </c>
      <c r="R185" s="122">
        <f>AVERAGE(H$5:H185)</f>
        <v>224004.13259668509</v>
      </c>
      <c r="S185" s="122">
        <f>AVERAGE(I$5:I185)</f>
        <v>67253.276243093918</v>
      </c>
      <c r="T185" s="122">
        <f>AVERAGE(J$5:J185)</f>
        <v>160987.32044198894</v>
      </c>
      <c r="U185" s="121">
        <f>AVERAGE($M$5:M185)</f>
        <v>0.99756906077348051</v>
      </c>
      <c r="V185" s="6"/>
      <c r="W185" s="6"/>
      <c r="X185" s="22"/>
      <c r="Y185" s="103">
        <v>181</v>
      </c>
      <c r="Z185" s="7">
        <v>569</v>
      </c>
      <c r="AA185" s="7">
        <v>30</v>
      </c>
      <c r="AB185" s="7">
        <v>23</v>
      </c>
      <c r="AC185" s="111">
        <v>3390.8346744544879</v>
      </c>
      <c r="AD185" s="7">
        <v>450</v>
      </c>
      <c r="AE185" s="7">
        <v>9</v>
      </c>
      <c r="AF185" s="111">
        <v>224550</v>
      </c>
      <c r="AG185" s="111">
        <v>69491</v>
      </c>
      <c r="AH185" s="111">
        <v>158509</v>
      </c>
      <c r="AI185" s="7" t="str">
        <v>Yes</v>
      </c>
      <c r="AJ185" s="7" t="str">
        <v>Yes</v>
      </c>
      <c r="AK185" s="141">
        <v>1</v>
      </c>
      <c r="AL185" s="6"/>
      <c r="AM185" s="6"/>
      <c r="AN185" s="104">
        <f>AVERAGE(AD$5:AD185)</f>
        <v>449.08839779005524</v>
      </c>
      <c r="AO185" s="104">
        <f>AVERAGE(AE$5:AE185)</f>
        <v>4.4806629834254146</v>
      </c>
      <c r="AP185" s="122">
        <f>AVERAGE(AF$5:AF185)</f>
        <v>224095.11049723756</v>
      </c>
      <c r="AQ185" s="122">
        <f>AVERAGE(AG$5:AG185)</f>
        <v>67144.69060773481</v>
      </c>
      <c r="AR185" s="122">
        <f>AVERAGE(AH$5:AH185)</f>
        <v>161195.17127071825</v>
      </c>
      <c r="AS185" s="121">
        <f>AVERAGE($AK$5:AK185)</f>
        <v>0.99797421731123437</v>
      </c>
      <c r="AT185" s="6"/>
      <c r="AU185" s="6"/>
      <c r="AV185" s="6"/>
      <c r="AW185" s="6"/>
      <c r="AX185" s="6"/>
      <c r="AY185" s="6"/>
      <c r="AZ185" s="6"/>
      <c r="BA185" s="6"/>
      <c r="BB185" s="6"/>
      <c r="BC185" s="6"/>
      <c r="BD185" s="6"/>
      <c r="BE185" s="6"/>
      <c r="BF185" s="6"/>
      <c r="BG185" s="10"/>
      <c r="BH185" s="22"/>
    </row>
    <row r="186" spans="1:60" x14ac:dyDescent="0.25">
      <c r="A186" s="103">
        <v>182</v>
      </c>
      <c r="B186" s="112">
        <v>563</v>
      </c>
      <c r="C186" s="112">
        <v>29</v>
      </c>
      <c r="D186" s="112">
        <v>34</v>
      </c>
      <c r="E186" s="113">
        <v>3610.8218522630204</v>
      </c>
      <c r="F186" s="112">
        <v>448</v>
      </c>
      <c r="G186" s="112">
        <v>0</v>
      </c>
      <c r="H186" s="113">
        <v>223552</v>
      </c>
      <c r="I186" s="113">
        <v>64800</v>
      </c>
      <c r="J186" s="113">
        <v>163852</v>
      </c>
      <c r="K186" s="112" t="str">
        <v>No</v>
      </c>
      <c r="L186" s="112" t="str">
        <v>No</v>
      </c>
      <c r="M186" s="118">
        <v>0.99555555555555553</v>
      </c>
      <c r="N186" s="6"/>
      <c r="O186" s="6"/>
      <c r="P186" s="104">
        <f>AVERAGE(F$5:F186)</f>
        <v>448.90109890109892</v>
      </c>
      <c r="Q186" s="104">
        <f>AVERAGE(G$5:G186)</f>
        <v>4.7087912087912089</v>
      </c>
      <c r="R186" s="122">
        <f>AVERAGE(H$5:H186)</f>
        <v>224001.64835164836</v>
      </c>
      <c r="S186" s="122">
        <f>AVERAGE(I$5:I186)</f>
        <v>67239.796703296699</v>
      </c>
      <c r="T186" s="122">
        <f>AVERAGE(J$5:J186)</f>
        <v>161003.06043956045</v>
      </c>
      <c r="U186" s="121">
        <f>AVERAGE($M$5:M186)</f>
        <v>0.99755799755799746</v>
      </c>
      <c r="V186" s="6"/>
      <c r="W186" s="6"/>
      <c r="X186" s="22"/>
      <c r="Y186" s="103">
        <v>182</v>
      </c>
      <c r="Z186" s="7">
        <v>673</v>
      </c>
      <c r="AA186" s="103">
        <v>38</v>
      </c>
      <c r="AB186" s="103">
        <v>31</v>
      </c>
      <c r="AC186" s="137">
        <v>4672.8290631005129</v>
      </c>
      <c r="AD186" s="103">
        <v>450</v>
      </c>
      <c r="AE186" s="103">
        <v>1</v>
      </c>
      <c r="AF186" s="137">
        <v>224550</v>
      </c>
      <c r="AG186" s="137">
        <v>65499</v>
      </c>
      <c r="AH186" s="137">
        <v>163701</v>
      </c>
      <c r="AI186" s="103" t="str">
        <v>Yes</v>
      </c>
      <c r="AJ186" s="103" t="str">
        <v>Yes</v>
      </c>
      <c r="AK186" s="142">
        <v>1</v>
      </c>
      <c r="AN186" s="104">
        <f>AVERAGE(AD$5:AD186)</f>
        <v>449.0934065934066</v>
      </c>
      <c r="AO186" s="104">
        <f>AVERAGE(AE$5:AE186)</f>
        <v>4.4615384615384617</v>
      </c>
      <c r="AP186" s="122">
        <f>AVERAGE(AF$5:AF186)</f>
        <v>224097.60989010989</v>
      </c>
      <c r="AQ186" s="122">
        <f>AVERAGE(AG$5:AG186)</f>
        <v>67135.648351648357</v>
      </c>
      <c r="AR186" s="122">
        <f>AVERAGE(AH$5:AH186)</f>
        <v>161208.93956043955</v>
      </c>
      <c r="AS186" s="121">
        <f>AVERAGE($AK$5:AK186)</f>
        <v>0.99798534798534844</v>
      </c>
      <c r="BH186" s="22"/>
    </row>
    <row r="187" spans="1:60" x14ac:dyDescent="0.25">
      <c r="A187" s="103">
        <v>183</v>
      </c>
      <c r="B187" s="112">
        <v>590</v>
      </c>
      <c r="C187" s="112">
        <v>39</v>
      </c>
      <c r="D187" s="112">
        <v>30</v>
      </c>
      <c r="E187" s="113">
        <v>3305.1130811179764</v>
      </c>
      <c r="F187" s="112">
        <v>450</v>
      </c>
      <c r="G187" s="112">
        <v>2</v>
      </c>
      <c r="H187" s="113">
        <v>224550</v>
      </c>
      <c r="I187" s="113">
        <v>65998</v>
      </c>
      <c r="J187" s="113">
        <v>163052</v>
      </c>
      <c r="K187" s="112" t="str">
        <v>Yes</v>
      </c>
      <c r="L187" s="112" t="str">
        <v>Yes</v>
      </c>
      <c r="M187" s="118">
        <v>1</v>
      </c>
      <c r="N187" s="6"/>
      <c r="O187" s="6"/>
      <c r="P187" s="104">
        <f>AVERAGE(F$5:F187)</f>
        <v>448.90710382513663</v>
      </c>
      <c r="Q187" s="104">
        <f>AVERAGE(G$5:G187)</f>
        <v>4.693989071038251</v>
      </c>
      <c r="R187" s="122">
        <f>AVERAGE(H$5:H187)</f>
        <v>224004.64480874318</v>
      </c>
      <c r="S187" s="122">
        <f>AVERAGE(I$5:I187)</f>
        <v>67233.010928961754</v>
      </c>
      <c r="T187" s="122">
        <f>AVERAGE(J$5:J187)</f>
        <v>161014.25683060108</v>
      </c>
      <c r="U187" s="121">
        <f>AVERAGE($M$5:M187)</f>
        <v>0.99757134183363683</v>
      </c>
      <c r="V187" s="6"/>
      <c r="W187" s="6"/>
      <c r="X187" s="22"/>
      <c r="Y187" s="103">
        <v>183</v>
      </c>
      <c r="Z187" s="7">
        <v>623</v>
      </c>
      <c r="AA187" s="7">
        <v>34</v>
      </c>
      <c r="AB187" s="7">
        <v>30</v>
      </c>
      <c r="AC187" s="111">
        <v>2010.2999671165614</v>
      </c>
      <c r="AD187" s="7">
        <v>450</v>
      </c>
      <c r="AE187" s="7">
        <v>2</v>
      </c>
      <c r="AF187" s="111">
        <v>224550</v>
      </c>
      <c r="AG187" s="111">
        <v>65998</v>
      </c>
      <c r="AH187" s="111">
        <v>163052</v>
      </c>
      <c r="AI187" s="7" t="str">
        <v>Yes</v>
      </c>
      <c r="AJ187" s="7" t="str">
        <v>Yes</v>
      </c>
      <c r="AK187" s="141">
        <v>1</v>
      </c>
      <c r="AL187" s="6"/>
      <c r="AM187" s="6"/>
      <c r="AN187" s="104">
        <f>AVERAGE(AD$5:AD187)</f>
        <v>449.09836065573768</v>
      </c>
      <c r="AO187" s="104">
        <f>AVERAGE(AE$5:AE187)</f>
        <v>4.4480874316939891</v>
      </c>
      <c r="AP187" s="122">
        <f>AVERAGE(AF$5:AF187)</f>
        <v>224100.0819672131</v>
      </c>
      <c r="AQ187" s="122">
        <f>AVERAGE(AG$5:AG187)</f>
        <v>67129.43169398907</v>
      </c>
      <c r="AR187" s="122">
        <f>AVERAGE(AH$5:AH187)</f>
        <v>161219.01092896174</v>
      </c>
      <c r="AS187" s="121">
        <f>AVERAGE($AK$5:AK187)</f>
        <v>0.99799635701275091</v>
      </c>
      <c r="AT187" s="6"/>
      <c r="AU187" s="6"/>
      <c r="AV187" s="6"/>
      <c r="AW187" s="6"/>
      <c r="AX187" s="6"/>
      <c r="AY187" s="6"/>
      <c r="AZ187" s="6"/>
      <c r="BA187" s="6"/>
      <c r="BB187" s="6"/>
      <c r="BC187" s="6"/>
      <c r="BD187" s="6"/>
      <c r="BE187" s="6"/>
      <c r="BF187" s="6"/>
      <c r="BG187" s="6"/>
      <c r="BH187" s="22"/>
    </row>
    <row r="188" spans="1:60" x14ac:dyDescent="0.25">
      <c r="A188" s="103">
        <v>184</v>
      </c>
      <c r="B188" s="112">
        <v>551</v>
      </c>
      <c r="C188" s="112">
        <v>48</v>
      </c>
      <c r="D188" s="112">
        <v>17</v>
      </c>
      <c r="E188" s="113">
        <v>4550.3456853622483</v>
      </c>
      <c r="F188" s="112">
        <v>450</v>
      </c>
      <c r="G188" s="112">
        <v>15</v>
      </c>
      <c r="H188" s="113">
        <v>224550</v>
      </c>
      <c r="I188" s="113">
        <v>72485</v>
      </c>
      <c r="J188" s="113">
        <v>154615</v>
      </c>
      <c r="K188" s="112" t="str">
        <v>Yes</v>
      </c>
      <c r="L188" s="112" t="str">
        <v>Yes</v>
      </c>
      <c r="M188" s="118">
        <v>1</v>
      </c>
      <c r="N188" s="6"/>
      <c r="O188" s="6"/>
      <c r="P188" s="104">
        <f>AVERAGE(F$5:F188)</f>
        <v>448.91304347826087</v>
      </c>
      <c r="Q188" s="104">
        <f>AVERAGE(G$5:G188)</f>
        <v>4.75</v>
      </c>
      <c r="R188" s="122">
        <f>AVERAGE(H$5:H188)</f>
        <v>224007.60869565216</v>
      </c>
      <c r="S188" s="122">
        <f>AVERAGE(I$5:I188)</f>
        <v>67261.554347826081</v>
      </c>
      <c r="T188" s="122">
        <f>AVERAGE(J$5:J188)</f>
        <v>160979.47826086957</v>
      </c>
      <c r="U188" s="121">
        <f>AVERAGE($M$5:M188)</f>
        <v>0.99758454106280181</v>
      </c>
      <c r="V188" s="6"/>
      <c r="W188" s="6"/>
      <c r="X188" s="22"/>
      <c r="Y188" s="103">
        <v>184</v>
      </c>
      <c r="Z188" s="7">
        <v>548</v>
      </c>
      <c r="AA188" s="104">
        <v>50</v>
      </c>
      <c r="AB188" s="104">
        <v>35</v>
      </c>
      <c r="AC188" s="122">
        <v>3313.2273495248264</v>
      </c>
      <c r="AD188" s="104">
        <v>447</v>
      </c>
      <c r="AE188" s="104">
        <v>0</v>
      </c>
      <c r="AF188" s="122">
        <v>223053</v>
      </c>
      <c r="AG188" s="122">
        <v>64700</v>
      </c>
      <c r="AH188" s="122">
        <v>163603</v>
      </c>
      <c r="AI188" s="104" t="str">
        <v>No</v>
      </c>
      <c r="AJ188" s="104" t="str">
        <v>No</v>
      </c>
      <c r="AK188" s="143">
        <v>0.99333333333333329</v>
      </c>
      <c r="AL188" s="10"/>
      <c r="AM188" s="10"/>
      <c r="AN188" s="104">
        <f>AVERAGE(AD$5:AD188)</f>
        <v>449.08695652173913</v>
      </c>
      <c r="AO188" s="104">
        <f>AVERAGE(AE$5:AE188)</f>
        <v>4.4239130434782608</v>
      </c>
      <c r="AP188" s="122">
        <f>AVERAGE(AF$5:AF188)</f>
        <v>224094.39130434784</v>
      </c>
      <c r="AQ188" s="122">
        <f>AVERAGE(AG$5:AG188)</f>
        <v>67116.228260869568</v>
      </c>
      <c r="AR188" s="122">
        <f>AVERAGE(AH$5:AH188)</f>
        <v>161231.96739130435</v>
      </c>
      <c r="AS188" s="121">
        <f>AVERAGE($AK$5:AK188)</f>
        <v>0.99797101449275405</v>
      </c>
      <c r="AT188" s="10"/>
      <c r="AU188" s="10"/>
      <c r="AV188" s="10"/>
      <c r="AW188" s="10"/>
      <c r="AX188" s="10"/>
      <c r="AY188" s="10"/>
      <c r="AZ188" s="10"/>
      <c r="BA188" s="10"/>
      <c r="BB188" s="10"/>
      <c r="BC188" s="10"/>
      <c r="BD188" s="10"/>
      <c r="BE188" s="10"/>
      <c r="BF188" s="10"/>
      <c r="BG188" s="6"/>
      <c r="BH188" s="22"/>
    </row>
    <row r="189" spans="1:60" x14ac:dyDescent="0.25">
      <c r="A189" s="103">
        <v>185</v>
      </c>
      <c r="B189" s="112">
        <v>545</v>
      </c>
      <c r="C189" s="112">
        <v>44</v>
      </c>
      <c r="D189" s="112">
        <v>30</v>
      </c>
      <c r="E189" s="113">
        <v>2586.053858201512</v>
      </c>
      <c r="F189" s="112">
        <v>450</v>
      </c>
      <c r="G189" s="112">
        <v>2</v>
      </c>
      <c r="H189" s="113">
        <v>224550</v>
      </c>
      <c r="I189" s="113">
        <v>65998</v>
      </c>
      <c r="J189" s="113">
        <v>163052</v>
      </c>
      <c r="K189" s="112" t="str">
        <v>Yes</v>
      </c>
      <c r="L189" s="112" t="str">
        <v>Yes</v>
      </c>
      <c r="M189" s="118">
        <v>1</v>
      </c>
      <c r="N189" s="6"/>
      <c r="O189" s="6"/>
      <c r="P189" s="104">
        <f>AVERAGE(F$5:F189)</f>
        <v>448.91891891891891</v>
      </c>
      <c r="Q189" s="104">
        <f>AVERAGE(G$5:G189)</f>
        <v>4.7351351351351347</v>
      </c>
      <c r="R189" s="122">
        <f>AVERAGE(H$5:H189)</f>
        <v>224010.54054054053</v>
      </c>
      <c r="S189" s="122">
        <f>AVERAGE(I$5:I189)</f>
        <v>67254.724324324328</v>
      </c>
      <c r="T189" s="122">
        <f>AVERAGE(J$5:J189)</f>
        <v>160990.68108108107</v>
      </c>
      <c r="U189" s="121">
        <f>AVERAGE($M$5:M189)</f>
        <v>0.99759759759759747</v>
      </c>
      <c r="V189" s="6"/>
      <c r="W189" s="6"/>
      <c r="X189" s="22"/>
      <c r="Y189" s="103">
        <v>185</v>
      </c>
      <c r="Z189" s="7">
        <v>468</v>
      </c>
      <c r="AA189" s="7">
        <v>50</v>
      </c>
      <c r="AB189" s="7">
        <v>30</v>
      </c>
      <c r="AC189" s="111">
        <v>2711.1881961987478</v>
      </c>
      <c r="AD189" s="7">
        <v>450</v>
      </c>
      <c r="AE189" s="7">
        <v>2</v>
      </c>
      <c r="AF189" s="111">
        <v>224550</v>
      </c>
      <c r="AG189" s="111">
        <v>65998</v>
      </c>
      <c r="AH189" s="111">
        <v>163052</v>
      </c>
      <c r="AI189" s="7" t="str">
        <v>Yes</v>
      </c>
      <c r="AJ189" s="7" t="str">
        <v>Yes</v>
      </c>
      <c r="AK189" s="141">
        <v>1</v>
      </c>
      <c r="AL189" s="6"/>
      <c r="AM189" s="6"/>
      <c r="AN189" s="104">
        <f>AVERAGE(AD$5:AD189)</f>
        <v>449.09189189189192</v>
      </c>
      <c r="AO189" s="104">
        <f>AVERAGE(AE$5:AE189)</f>
        <v>4.4108108108108111</v>
      </c>
      <c r="AP189" s="122">
        <f>AVERAGE(AF$5:AF189)</f>
        <v>224096.85405405404</v>
      </c>
      <c r="AQ189" s="122">
        <f>AVERAGE(AG$5:AG189)</f>
        <v>67110.183783783781</v>
      </c>
      <c r="AR189" s="122">
        <f>AVERAGE(AH$5:AH189)</f>
        <v>161241.80540540541</v>
      </c>
      <c r="AS189" s="121">
        <f>AVERAGE($AK$5:AK189)</f>
        <v>0.9979819819819824</v>
      </c>
      <c r="AT189" s="6"/>
      <c r="AU189" s="6"/>
      <c r="AV189" s="6"/>
      <c r="AW189" s="6"/>
      <c r="AX189" s="6"/>
      <c r="AY189" s="6"/>
      <c r="AZ189" s="6"/>
      <c r="BA189" s="6"/>
      <c r="BB189" s="6"/>
      <c r="BC189" s="6"/>
      <c r="BD189" s="6"/>
      <c r="BE189" s="6"/>
      <c r="BF189" s="6"/>
      <c r="BG189" s="10"/>
      <c r="BH189" s="22"/>
    </row>
    <row r="190" spans="1:60" x14ac:dyDescent="0.25">
      <c r="A190" s="103">
        <v>186</v>
      </c>
      <c r="B190" s="112">
        <v>630</v>
      </c>
      <c r="C190" s="112">
        <v>41</v>
      </c>
      <c r="D190" s="112">
        <v>30</v>
      </c>
      <c r="E190" s="113">
        <v>3936.9081138090432</v>
      </c>
      <c r="F190" s="112">
        <v>450</v>
      </c>
      <c r="G190" s="112">
        <v>2</v>
      </c>
      <c r="H190" s="113">
        <v>224550</v>
      </c>
      <c r="I190" s="113">
        <v>65998</v>
      </c>
      <c r="J190" s="113">
        <v>163052</v>
      </c>
      <c r="K190" s="112" t="str">
        <v>Yes</v>
      </c>
      <c r="L190" s="112" t="str">
        <v>Yes</v>
      </c>
      <c r="M190" s="118">
        <v>1</v>
      </c>
      <c r="N190" s="6"/>
      <c r="O190" s="6"/>
      <c r="P190" s="104">
        <f>AVERAGE(F$5:F190)</f>
        <v>448.92473118279571</v>
      </c>
      <c r="Q190" s="104">
        <f>AVERAGE(G$5:G190)</f>
        <v>4.720430107526882</v>
      </c>
      <c r="R190" s="122">
        <f>AVERAGE(H$5:H190)</f>
        <v>224013.44086021505</v>
      </c>
      <c r="S190" s="122">
        <f>AVERAGE(I$5:I190)</f>
        <v>67247.967741935485</v>
      </c>
      <c r="T190" s="122">
        <f>AVERAGE(J$5:J190)</f>
        <v>161001.7634408602</v>
      </c>
      <c r="U190" s="121">
        <f>AVERAGE($M$5:M190)</f>
        <v>0.9976105137395459</v>
      </c>
      <c r="V190" s="6"/>
      <c r="W190" s="6"/>
      <c r="X190" s="22"/>
      <c r="Y190" s="103">
        <v>186</v>
      </c>
      <c r="Z190" s="7">
        <v>603</v>
      </c>
      <c r="AA190" s="103">
        <v>45</v>
      </c>
      <c r="AB190" s="103">
        <v>32</v>
      </c>
      <c r="AC190" s="137">
        <v>2545.9054601085086</v>
      </c>
      <c r="AD190" s="103">
        <v>450</v>
      </c>
      <c r="AE190" s="103">
        <v>0</v>
      </c>
      <c r="AF190" s="137">
        <v>224550</v>
      </c>
      <c r="AG190" s="137">
        <v>65000</v>
      </c>
      <c r="AH190" s="137">
        <v>164350</v>
      </c>
      <c r="AI190" s="103" t="str">
        <v>Yes</v>
      </c>
      <c r="AJ190" s="103" t="str">
        <v>No</v>
      </c>
      <c r="AK190" s="142">
        <v>1</v>
      </c>
      <c r="AN190" s="104">
        <f>AVERAGE(AD$5:AD190)</f>
        <v>449.09677419354841</v>
      </c>
      <c r="AO190" s="104">
        <f>AVERAGE(AE$5:AE190)</f>
        <v>4.387096774193548</v>
      </c>
      <c r="AP190" s="122">
        <f>AVERAGE(AF$5:AF190)</f>
        <v>224099.29032258064</v>
      </c>
      <c r="AQ190" s="122">
        <f>AVERAGE(AG$5:AG190)</f>
        <v>67098.838709677424</v>
      </c>
      <c r="AR190" s="122">
        <f>AVERAGE(AH$5:AH190)</f>
        <v>161258.51612903227</v>
      </c>
      <c r="AS190" s="121">
        <f>AVERAGE($AK$5:AK190)</f>
        <v>0.99799283154121909</v>
      </c>
      <c r="BH190" s="22"/>
    </row>
    <row r="191" spans="1:60" x14ac:dyDescent="0.25">
      <c r="A191" s="103">
        <v>187</v>
      </c>
      <c r="B191" s="112">
        <v>542</v>
      </c>
      <c r="C191" s="112">
        <v>39</v>
      </c>
      <c r="D191" s="112">
        <v>27</v>
      </c>
      <c r="E191" s="113">
        <v>3501.3060193666479</v>
      </c>
      <c r="F191" s="112">
        <v>450</v>
      </c>
      <c r="G191" s="112">
        <v>5</v>
      </c>
      <c r="H191" s="113">
        <v>224550</v>
      </c>
      <c r="I191" s="113">
        <v>67495</v>
      </c>
      <c r="J191" s="113">
        <v>161105</v>
      </c>
      <c r="K191" s="112" t="str">
        <v>Yes</v>
      </c>
      <c r="L191" s="112" t="str">
        <v>Yes</v>
      </c>
      <c r="M191" s="118">
        <v>1</v>
      </c>
      <c r="N191" s="6"/>
      <c r="O191" s="6"/>
      <c r="P191" s="104">
        <f>AVERAGE(F$5:F191)</f>
        <v>448.93048128342247</v>
      </c>
      <c r="Q191" s="104">
        <f>AVERAGE(G$5:G191)</f>
        <v>4.7219251336898393</v>
      </c>
      <c r="R191" s="122">
        <f>AVERAGE(H$5:H191)</f>
        <v>224016.31016042782</v>
      </c>
      <c r="S191" s="122">
        <f>AVERAGE(I$5:I191)</f>
        <v>67249.288770053477</v>
      </c>
      <c r="T191" s="122">
        <f>AVERAGE(J$5:J191)</f>
        <v>161002.31550802139</v>
      </c>
      <c r="U191" s="121">
        <f>AVERAGE($M$5:M191)</f>
        <v>0.99762329174093878</v>
      </c>
      <c r="V191" s="6"/>
      <c r="W191" s="6"/>
      <c r="X191" s="22"/>
      <c r="Y191" s="103">
        <v>187</v>
      </c>
      <c r="Z191" s="7">
        <v>565</v>
      </c>
      <c r="AA191" s="7">
        <v>43</v>
      </c>
      <c r="AB191" s="7">
        <v>31</v>
      </c>
      <c r="AC191" s="111">
        <v>3147.1360052696127</v>
      </c>
      <c r="AD191" s="7">
        <v>450</v>
      </c>
      <c r="AE191" s="7">
        <v>1</v>
      </c>
      <c r="AF191" s="111">
        <v>224550</v>
      </c>
      <c r="AG191" s="111">
        <v>65499</v>
      </c>
      <c r="AH191" s="111">
        <v>163701</v>
      </c>
      <c r="AI191" s="7" t="str">
        <v>Yes</v>
      </c>
      <c r="AJ191" s="7" t="str">
        <v>Yes</v>
      </c>
      <c r="AK191" s="141">
        <v>1</v>
      </c>
      <c r="AL191" s="6"/>
      <c r="AM191" s="6"/>
      <c r="AN191" s="104">
        <f>AVERAGE(AD$5:AD191)</f>
        <v>449.10160427807489</v>
      </c>
      <c r="AO191" s="104">
        <f>AVERAGE(AE$5:AE191)</f>
        <v>4.3689839572192515</v>
      </c>
      <c r="AP191" s="122">
        <f>AVERAGE(AF$5:AF191)</f>
        <v>224101.70053475935</v>
      </c>
      <c r="AQ191" s="122">
        <f>AVERAGE(AG$5:AG191)</f>
        <v>67090.283422459892</v>
      </c>
      <c r="AR191" s="122">
        <f>AVERAGE(AH$5:AH191)</f>
        <v>161271.57754010695</v>
      </c>
      <c r="AS191" s="121">
        <f>AVERAGE($AK$5:AK191)</f>
        <v>0.99800356506238908</v>
      </c>
      <c r="AT191" s="6"/>
      <c r="AU191" s="6"/>
      <c r="AV191" s="6"/>
      <c r="AW191" s="6"/>
      <c r="AX191" s="6"/>
      <c r="AY191" s="6"/>
      <c r="AZ191" s="6"/>
      <c r="BA191" s="6"/>
      <c r="BB191" s="6"/>
      <c r="BC191" s="6"/>
      <c r="BD191" s="6"/>
      <c r="BE191" s="6"/>
      <c r="BF191" s="6"/>
      <c r="BG191" s="6"/>
      <c r="BH191" s="22"/>
    </row>
    <row r="192" spans="1:60" x14ac:dyDescent="0.25">
      <c r="A192" s="103">
        <v>188</v>
      </c>
      <c r="B192" s="112">
        <v>486</v>
      </c>
      <c r="C192" s="112">
        <v>42</v>
      </c>
      <c r="D192" s="112">
        <v>23</v>
      </c>
      <c r="E192" s="113">
        <v>2348.8677864016045</v>
      </c>
      <c r="F192" s="112">
        <v>450</v>
      </c>
      <c r="G192" s="112">
        <v>9</v>
      </c>
      <c r="H192" s="113">
        <v>224550</v>
      </c>
      <c r="I192" s="113">
        <v>69491</v>
      </c>
      <c r="J192" s="113">
        <v>158509</v>
      </c>
      <c r="K192" s="112" t="str">
        <v>Yes</v>
      </c>
      <c r="L192" s="112" t="str">
        <v>Yes</v>
      </c>
      <c r="M192" s="118">
        <v>1</v>
      </c>
      <c r="N192" s="6"/>
      <c r="O192" s="6"/>
      <c r="P192" s="104">
        <f>AVERAGE(F$5:F192)</f>
        <v>448.93617021276594</v>
      </c>
      <c r="Q192" s="104">
        <f>AVERAGE(G$5:G192)</f>
        <v>4.7446808510638299</v>
      </c>
      <c r="R192" s="122">
        <f>AVERAGE(H$5:H192)</f>
        <v>224019.14893617021</v>
      </c>
      <c r="S192" s="122">
        <f>AVERAGE(I$5:I192)</f>
        <v>67261.212765957447</v>
      </c>
      <c r="T192" s="122">
        <f>AVERAGE(J$5:J192)</f>
        <v>160989.05319148937</v>
      </c>
      <c r="U192" s="121">
        <f>AVERAGE($M$5:M192)</f>
        <v>0.99763593380614646</v>
      </c>
      <c r="V192" s="6"/>
      <c r="W192" s="6"/>
      <c r="X192" s="22"/>
      <c r="Y192" s="103">
        <v>188</v>
      </c>
      <c r="Z192" s="7">
        <v>604</v>
      </c>
      <c r="AA192" s="104">
        <v>44</v>
      </c>
      <c r="AB192" s="104">
        <v>29</v>
      </c>
      <c r="AC192" s="122">
        <v>4961.4850857222782</v>
      </c>
      <c r="AD192" s="104">
        <v>450</v>
      </c>
      <c r="AE192" s="104">
        <v>3</v>
      </c>
      <c r="AF192" s="122">
        <v>224550</v>
      </c>
      <c r="AG192" s="122">
        <v>66497</v>
      </c>
      <c r="AH192" s="122">
        <v>162403</v>
      </c>
      <c r="AI192" s="104" t="str">
        <v>Yes</v>
      </c>
      <c r="AJ192" s="104" t="str">
        <v>Yes</v>
      </c>
      <c r="AK192" s="143">
        <v>1</v>
      </c>
      <c r="AL192" s="10"/>
      <c r="AM192" s="10"/>
      <c r="AN192" s="104">
        <f>AVERAGE(AD$5:AD192)</f>
        <v>449.10638297872339</v>
      </c>
      <c r="AO192" s="104">
        <f>AVERAGE(AE$5:AE192)</f>
        <v>4.3617021276595747</v>
      </c>
      <c r="AP192" s="122">
        <f>AVERAGE(AF$5:AF192)</f>
        <v>224104.08510638299</v>
      </c>
      <c r="AQ192" s="122">
        <f>AVERAGE(AG$5:AG192)</f>
        <v>67087.127659574471</v>
      </c>
      <c r="AR192" s="122">
        <f>AVERAGE(AH$5:AH192)</f>
        <v>161277.59574468085</v>
      </c>
      <c r="AS192" s="121">
        <f>AVERAGE($AK$5:AK192)</f>
        <v>0.99801418439716361</v>
      </c>
      <c r="AT192" s="10"/>
      <c r="AU192" s="10"/>
      <c r="AV192" s="10"/>
      <c r="AW192" s="10"/>
      <c r="AX192" s="10"/>
      <c r="AY192" s="10"/>
      <c r="AZ192" s="10"/>
      <c r="BA192" s="10"/>
      <c r="BB192" s="10"/>
      <c r="BC192" s="10"/>
      <c r="BD192" s="10"/>
      <c r="BE192" s="10"/>
      <c r="BF192" s="10"/>
      <c r="BG192" s="6"/>
      <c r="BH192" s="22"/>
    </row>
    <row r="193" spans="1:60" x14ac:dyDescent="0.25">
      <c r="A193" s="103">
        <v>189</v>
      </c>
      <c r="B193" s="112">
        <v>591</v>
      </c>
      <c r="C193" s="112">
        <v>25</v>
      </c>
      <c r="D193" s="112">
        <v>40</v>
      </c>
      <c r="E193" s="113">
        <v>2605.9593426378851</v>
      </c>
      <c r="F193" s="112">
        <v>442</v>
      </c>
      <c r="G193" s="112">
        <v>0</v>
      </c>
      <c r="H193" s="113">
        <v>220558</v>
      </c>
      <c r="I193" s="113">
        <v>64200</v>
      </c>
      <c r="J193" s="113">
        <v>162358</v>
      </c>
      <c r="K193" s="112" t="str">
        <v>No</v>
      </c>
      <c r="L193" s="112" t="str">
        <v>No</v>
      </c>
      <c r="M193" s="118">
        <v>0.98222222222222222</v>
      </c>
      <c r="N193" s="6"/>
      <c r="O193" s="6"/>
      <c r="P193" s="104">
        <f>AVERAGE(F$5:F193)</f>
        <v>448.89947089947088</v>
      </c>
      <c r="Q193" s="104">
        <f>AVERAGE(G$5:G193)</f>
        <v>4.71957671957672</v>
      </c>
      <c r="R193" s="122">
        <f>AVERAGE(H$5:H193)</f>
        <v>224000.83597883597</v>
      </c>
      <c r="S193" s="122">
        <f>AVERAGE(I$5:I193)</f>
        <v>67245.015873015873</v>
      </c>
      <c r="T193" s="122">
        <f>AVERAGE(J$5:J193)</f>
        <v>160996.29629629629</v>
      </c>
      <c r="U193" s="121">
        <f>AVERAGE($M$5:M193)</f>
        <v>0.99755437977660188</v>
      </c>
      <c r="V193" s="6"/>
      <c r="W193" s="6"/>
      <c r="X193" s="22"/>
      <c r="Y193" s="103">
        <v>189</v>
      </c>
      <c r="Z193" s="7">
        <v>526</v>
      </c>
      <c r="AA193" s="7">
        <v>40</v>
      </c>
      <c r="AB193" s="7">
        <v>31</v>
      </c>
      <c r="AC193" s="111">
        <v>4686.8504276912117</v>
      </c>
      <c r="AD193" s="7">
        <v>450</v>
      </c>
      <c r="AE193" s="7">
        <v>1</v>
      </c>
      <c r="AF193" s="111">
        <v>224550</v>
      </c>
      <c r="AG193" s="111">
        <v>65499</v>
      </c>
      <c r="AH193" s="111">
        <v>163701</v>
      </c>
      <c r="AI193" s="7" t="str">
        <v>Yes</v>
      </c>
      <c r="AJ193" s="7" t="str">
        <v>Yes</v>
      </c>
      <c r="AK193" s="141">
        <v>1</v>
      </c>
      <c r="AL193" s="6"/>
      <c r="AM193" s="6"/>
      <c r="AN193" s="104">
        <f>AVERAGE(AD$5:AD193)</f>
        <v>449.11111111111109</v>
      </c>
      <c r="AO193" s="104">
        <f>AVERAGE(AE$5:AE193)</f>
        <v>4.3439153439153442</v>
      </c>
      <c r="AP193" s="122">
        <f>AVERAGE(AF$5:AF193)</f>
        <v>224106.44444444444</v>
      </c>
      <c r="AQ193" s="122">
        <f>AVERAGE(AG$5:AG193)</f>
        <v>67078.724867724872</v>
      </c>
      <c r="AR193" s="122">
        <f>AVERAGE(AH$5:AH193)</f>
        <v>161290.417989418</v>
      </c>
      <c r="AS193" s="121">
        <f>AVERAGE($AK$5:AK193)</f>
        <v>0.99802469135802518</v>
      </c>
      <c r="AT193" s="6"/>
      <c r="AU193" s="6"/>
      <c r="AV193" s="6"/>
      <c r="AW193" s="6"/>
      <c r="AX193" s="6"/>
      <c r="AY193" s="6"/>
      <c r="AZ193" s="6"/>
      <c r="BA193" s="6"/>
      <c r="BB193" s="6"/>
      <c r="BC193" s="6"/>
      <c r="BD193" s="6"/>
      <c r="BE193" s="6"/>
      <c r="BF193" s="6"/>
      <c r="BG193" s="10"/>
      <c r="BH193" s="22"/>
    </row>
    <row r="194" spans="1:60" x14ac:dyDescent="0.25">
      <c r="A194" s="103">
        <v>190</v>
      </c>
      <c r="B194" s="112">
        <v>505</v>
      </c>
      <c r="C194" s="112">
        <v>31</v>
      </c>
      <c r="D194" s="112">
        <v>30</v>
      </c>
      <c r="E194" s="113">
        <v>3402.6796320054245</v>
      </c>
      <c r="F194" s="112">
        <v>450</v>
      </c>
      <c r="G194" s="112">
        <v>2</v>
      </c>
      <c r="H194" s="113">
        <v>224550</v>
      </c>
      <c r="I194" s="113">
        <v>65998</v>
      </c>
      <c r="J194" s="113">
        <v>163052</v>
      </c>
      <c r="K194" s="112" t="str">
        <v>Yes</v>
      </c>
      <c r="L194" s="112" t="str">
        <v>Yes</v>
      </c>
      <c r="M194" s="118">
        <v>1</v>
      </c>
      <c r="N194" s="6"/>
      <c r="O194" s="6"/>
      <c r="P194" s="104">
        <f>AVERAGE(F$5:F194)</f>
        <v>448.90526315789475</v>
      </c>
      <c r="Q194" s="104">
        <f>AVERAGE(G$5:G194)</f>
        <v>4.7052631578947368</v>
      </c>
      <c r="R194" s="122">
        <f>AVERAGE(H$5:H194)</f>
        <v>224003.72631578948</v>
      </c>
      <c r="S194" s="122">
        <f>AVERAGE(I$5:I194)</f>
        <v>67238.452631578941</v>
      </c>
      <c r="T194" s="122">
        <f>AVERAGE(J$5:J194)</f>
        <v>161007.1157894737</v>
      </c>
      <c r="U194" s="121">
        <f>AVERAGE($M$5:M194)</f>
        <v>0.99756725146198821</v>
      </c>
      <c r="V194" s="6"/>
      <c r="W194" s="6"/>
      <c r="X194" s="22"/>
      <c r="Y194" s="103">
        <v>190</v>
      </c>
      <c r="Z194" s="7">
        <v>559</v>
      </c>
      <c r="AA194" s="103">
        <v>33</v>
      </c>
      <c r="AB194" s="103">
        <v>25</v>
      </c>
      <c r="AC194" s="137">
        <v>4582.5752407474547</v>
      </c>
      <c r="AD194" s="103">
        <v>450</v>
      </c>
      <c r="AE194" s="103">
        <v>7</v>
      </c>
      <c r="AF194" s="137">
        <v>224550</v>
      </c>
      <c r="AG194" s="137">
        <v>68493</v>
      </c>
      <c r="AH194" s="137">
        <v>159807</v>
      </c>
      <c r="AI194" s="103" t="str">
        <v>Yes</v>
      </c>
      <c r="AJ194" s="103" t="str">
        <v>Yes</v>
      </c>
      <c r="AK194" s="142">
        <v>1</v>
      </c>
      <c r="AN194" s="104">
        <f>AVERAGE(AD$5:AD194)</f>
        <v>449.11578947368423</v>
      </c>
      <c r="AO194" s="104">
        <f>AVERAGE(AE$5:AE194)</f>
        <v>4.3578947368421055</v>
      </c>
      <c r="AP194" s="122">
        <f>AVERAGE(AF$5:AF194)</f>
        <v>224108.77894736841</v>
      </c>
      <c r="AQ194" s="122">
        <f>AVERAGE(AG$5:AG194)</f>
        <v>67086.168421052629</v>
      </c>
      <c r="AR194" s="122">
        <f>AVERAGE(AH$5:AH194)</f>
        <v>161282.61052631578</v>
      </c>
      <c r="AS194" s="121">
        <f>AVERAGE($AK$5:AK194)</f>
        <v>0.99803508771929872</v>
      </c>
      <c r="BH194" s="22"/>
    </row>
    <row r="195" spans="1:60" x14ac:dyDescent="0.25">
      <c r="A195" s="103">
        <v>191</v>
      </c>
      <c r="B195" s="112">
        <v>557</v>
      </c>
      <c r="C195" s="112">
        <v>52</v>
      </c>
      <c r="D195" s="112">
        <v>24</v>
      </c>
      <c r="E195" s="113">
        <v>4856.630024893062</v>
      </c>
      <c r="F195" s="112">
        <v>450</v>
      </c>
      <c r="G195" s="112">
        <v>8</v>
      </c>
      <c r="H195" s="113">
        <v>224550</v>
      </c>
      <c r="I195" s="113">
        <v>68992</v>
      </c>
      <c r="J195" s="113">
        <v>159158</v>
      </c>
      <c r="K195" s="112" t="str">
        <v>Yes</v>
      </c>
      <c r="L195" s="112" t="str">
        <v>Yes</v>
      </c>
      <c r="M195" s="118">
        <v>1</v>
      </c>
      <c r="N195" s="6"/>
      <c r="O195" s="6"/>
      <c r="P195" s="104">
        <f>AVERAGE(F$5:F195)</f>
        <v>448.91099476439791</v>
      </c>
      <c r="Q195" s="104">
        <f>AVERAGE(G$5:G195)</f>
        <v>4.7225130890052354</v>
      </c>
      <c r="R195" s="122">
        <f>AVERAGE(H$5:H195)</f>
        <v>224006.58638743457</v>
      </c>
      <c r="S195" s="122">
        <f>AVERAGE(I$5:I195)</f>
        <v>67247.633507853403</v>
      </c>
      <c r="T195" s="122">
        <f>AVERAGE(J$5:J195)</f>
        <v>160997.43455497382</v>
      </c>
      <c r="U195" s="121">
        <f>AVERAGE($M$5:M195)</f>
        <v>0.99757998836532857</v>
      </c>
      <c r="V195" s="6"/>
      <c r="W195" s="6"/>
      <c r="X195" s="22"/>
      <c r="Y195" s="103">
        <v>191</v>
      </c>
      <c r="Z195" s="7">
        <v>441</v>
      </c>
      <c r="AA195" s="7">
        <v>45</v>
      </c>
      <c r="AB195" s="7">
        <v>24</v>
      </c>
      <c r="AC195" s="111">
        <v>2846.9159554245657</v>
      </c>
      <c r="AD195" s="7">
        <v>450</v>
      </c>
      <c r="AE195" s="7">
        <v>8</v>
      </c>
      <c r="AF195" s="111">
        <v>224550</v>
      </c>
      <c r="AG195" s="111">
        <v>68992</v>
      </c>
      <c r="AH195" s="111">
        <v>159158</v>
      </c>
      <c r="AI195" s="7" t="str">
        <v>Yes</v>
      </c>
      <c r="AJ195" s="7" t="str">
        <v>Yes</v>
      </c>
      <c r="AK195" s="141">
        <v>1</v>
      </c>
      <c r="AL195" s="6"/>
      <c r="AM195" s="6"/>
      <c r="AN195" s="104">
        <f>AVERAGE(AD$5:AD195)</f>
        <v>449.12041884816756</v>
      </c>
      <c r="AO195" s="104">
        <f>AVERAGE(AE$5:AE195)</f>
        <v>4.3769633507853403</v>
      </c>
      <c r="AP195" s="122">
        <f>AVERAGE(AF$5:AF195)</f>
        <v>224111.08900523561</v>
      </c>
      <c r="AQ195" s="122">
        <f>AVERAGE(AG$5:AG195)</f>
        <v>67096.146596858642</v>
      </c>
      <c r="AR195" s="122">
        <f>AVERAGE(AH$5:AH195)</f>
        <v>161271.48691099478</v>
      </c>
      <c r="AS195" s="121">
        <f>AVERAGE($AK$5:AK195)</f>
        <v>0.99804537521815051</v>
      </c>
      <c r="AT195" s="6"/>
      <c r="AU195" s="6"/>
      <c r="AV195" s="6"/>
      <c r="AW195" s="6"/>
      <c r="AX195" s="6"/>
      <c r="AY195" s="6"/>
      <c r="AZ195" s="6"/>
      <c r="BA195" s="6"/>
      <c r="BB195" s="6"/>
      <c r="BC195" s="6"/>
      <c r="BD195" s="6"/>
      <c r="BE195" s="6"/>
      <c r="BF195" s="6"/>
      <c r="BG195" s="6"/>
      <c r="BH195" s="22"/>
    </row>
    <row r="196" spans="1:60" x14ac:dyDescent="0.25">
      <c r="A196" s="103">
        <v>192</v>
      </c>
      <c r="B196" s="112">
        <v>627</v>
      </c>
      <c r="C196" s="112">
        <v>36</v>
      </c>
      <c r="D196" s="112">
        <v>33</v>
      </c>
      <c r="E196" s="113">
        <v>2450.9047366796108</v>
      </c>
      <c r="F196" s="112">
        <v>449</v>
      </c>
      <c r="G196" s="112">
        <v>0</v>
      </c>
      <c r="H196" s="113">
        <v>224051</v>
      </c>
      <c r="I196" s="113">
        <v>64900</v>
      </c>
      <c r="J196" s="113">
        <v>164101</v>
      </c>
      <c r="K196" s="112" t="str">
        <v>No</v>
      </c>
      <c r="L196" s="112" t="str">
        <v>No</v>
      </c>
      <c r="M196" s="118">
        <v>0.99777777777777776</v>
      </c>
      <c r="N196" s="6"/>
      <c r="O196" s="6"/>
      <c r="P196" s="104">
        <f>AVERAGE(F$5:F196)</f>
        <v>448.91145833333331</v>
      </c>
      <c r="Q196" s="104">
        <f>AVERAGE(G$5:G196)</f>
        <v>4.697916666666667</v>
      </c>
      <c r="R196" s="122">
        <f>AVERAGE(H$5:H196)</f>
        <v>224006.81770833334</v>
      </c>
      <c r="S196" s="122">
        <f>AVERAGE(I$5:I196)</f>
        <v>67235.40625</v>
      </c>
      <c r="T196" s="122">
        <f>AVERAGE(J$5:J196)</f>
        <v>161013.59895833334</v>
      </c>
      <c r="U196" s="121">
        <f>AVERAGE($M$5:M196)</f>
        <v>0.99758101851851844</v>
      </c>
      <c r="V196" s="6"/>
      <c r="W196" s="6"/>
      <c r="X196" s="22"/>
      <c r="Y196" s="103">
        <v>192</v>
      </c>
      <c r="Z196" s="7">
        <v>608</v>
      </c>
      <c r="AA196" s="104">
        <v>35</v>
      </c>
      <c r="AB196" s="104">
        <v>24</v>
      </c>
      <c r="AC196" s="122">
        <v>4932.7281576043497</v>
      </c>
      <c r="AD196" s="104">
        <v>450</v>
      </c>
      <c r="AE196" s="104">
        <v>8</v>
      </c>
      <c r="AF196" s="122">
        <v>224550</v>
      </c>
      <c r="AG196" s="122">
        <v>68992</v>
      </c>
      <c r="AH196" s="122">
        <v>159158</v>
      </c>
      <c r="AI196" s="104" t="str">
        <v>Yes</v>
      </c>
      <c r="AJ196" s="104" t="str">
        <v>Yes</v>
      </c>
      <c r="AK196" s="143">
        <v>1</v>
      </c>
      <c r="AL196" s="10"/>
      <c r="AM196" s="10"/>
      <c r="AN196" s="104">
        <f>AVERAGE(AD$5:AD196)</f>
        <v>449.125</v>
      </c>
      <c r="AO196" s="104">
        <f>AVERAGE(AE$5:AE196)</f>
        <v>4.395833333333333</v>
      </c>
      <c r="AP196" s="122">
        <f>AVERAGE(AF$5:AF196)</f>
        <v>224113.375</v>
      </c>
      <c r="AQ196" s="122">
        <f>AVERAGE(AG$5:AG196)</f>
        <v>67106.020833333328</v>
      </c>
      <c r="AR196" s="122">
        <f>AVERAGE(AH$5:AH196)</f>
        <v>161260.47916666666</v>
      </c>
      <c r="AS196" s="121">
        <f>AVERAGE($AK$5:AK196)</f>
        <v>0.99805555555555603</v>
      </c>
      <c r="AT196" s="10"/>
      <c r="AU196" s="10"/>
      <c r="AV196" s="10"/>
      <c r="AW196" s="10"/>
      <c r="AX196" s="10"/>
      <c r="AY196" s="10"/>
      <c r="AZ196" s="10"/>
      <c r="BA196" s="10"/>
      <c r="BB196" s="10"/>
      <c r="BC196" s="10"/>
      <c r="BD196" s="10"/>
      <c r="BE196" s="10"/>
      <c r="BF196" s="10"/>
      <c r="BG196" s="6"/>
      <c r="BH196" s="22"/>
    </row>
    <row r="197" spans="1:60" x14ac:dyDescent="0.25">
      <c r="A197" s="103">
        <v>193</v>
      </c>
      <c r="B197" s="112">
        <v>515</v>
      </c>
      <c r="C197" s="112">
        <v>43</v>
      </c>
      <c r="D197" s="112">
        <v>33</v>
      </c>
      <c r="E197" s="113">
        <v>2828.4142959531559</v>
      </c>
      <c r="F197" s="112">
        <v>449</v>
      </c>
      <c r="G197" s="112">
        <v>0</v>
      </c>
      <c r="H197" s="113">
        <v>224051</v>
      </c>
      <c r="I197" s="113">
        <v>64900</v>
      </c>
      <c r="J197" s="113">
        <v>164101</v>
      </c>
      <c r="K197" s="112" t="str">
        <v>No</v>
      </c>
      <c r="L197" s="112" t="str">
        <v>No</v>
      </c>
      <c r="M197" s="118">
        <v>0.99777777777777776</v>
      </c>
      <c r="N197" s="6"/>
      <c r="O197" s="6"/>
      <c r="P197" s="104">
        <f>AVERAGE(F$5:F197)</f>
        <v>448.9119170984456</v>
      </c>
      <c r="Q197" s="104">
        <f>AVERAGE(G$5:G197)</f>
        <v>4.6735751295336785</v>
      </c>
      <c r="R197" s="122">
        <f>AVERAGE(H$5:H197)</f>
        <v>224007.04663212434</v>
      </c>
      <c r="S197" s="122">
        <f>AVERAGE(I$5:I197)</f>
        <v>67223.305699481862</v>
      </c>
      <c r="T197" s="122">
        <f>AVERAGE(J$5:J197)</f>
        <v>161029.59585492229</v>
      </c>
      <c r="U197" s="121">
        <f>AVERAGE($M$5:M197)</f>
        <v>0.99758203799654566</v>
      </c>
      <c r="V197" s="6"/>
      <c r="W197" s="6"/>
      <c r="X197" s="22"/>
      <c r="Y197" s="103">
        <v>193</v>
      </c>
      <c r="Z197" s="7">
        <v>492</v>
      </c>
      <c r="AA197" s="7">
        <v>39</v>
      </c>
      <c r="AB197" s="7">
        <v>22</v>
      </c>
      <c r="AC197" s="111">
        <v>4946.7168397341984</v>
      </c>
      <c r="AD197" s="7">
        <v>450</v>
      </c>
      <c r="AE197" s="7">
        <v>10</v>
      </c>
      <c r="AF197" s="111">
        <v>224550</v>
      </c>
      <c r="AG197" s="111">
        <v>69990</v>
      </c>
      <c r="AH197" s="111">
        <v>157860</v>
      </c>
      <c r="AI197" s="7" t="str">
        <v>Yes</v>
      </c>
      <c r="AJ197" s="7" t="str">
        <v>Yes</v>
      </c>
      <c r="AK197" s="141">
        <v>1</v>
      </c>
      <c r="AL197" s="6"/>
      <c r="AM197" s="6"/>
      <c r="AN197" s="104">
        <f>AVERAGE(AD$5:AD197)</f>
        <v>449.1295336787565</v>
      </c>
      <c r="AO197" s="104">
        <f>AVERAGE(AE$5:AE197)</f>
        <v>4.4248704663212433</v>
      </c>
      <c r="AP197" s="122">
        <f>AVERAGE(AF$5:AF197)</f>
        <v>224115.63730569949</v>
      </c>
      <c r="AQ197" s="122">
        <f>AVERAGE(AG$5:AG197)</f>
        <v>67120.963730569943</v>
      </c>
      <c r="AR197" s="122">
        <f>AVERAGE(AH$5:AH197)</f>
        <v>161242.86010362694</v>
      </c>
      <c r="AS197" s="121">
        <f>AVERAGE($AK$5:AK197)</f>
        <v>0.99806563039723706</v>
      </c>
      <c r="AT197" s="6"/>
      <c r="AU197" s="6"/>
      <c r="AV197" s="6"/>
      <c r="AW197" s="6"/>
      <c r="AX197" s="6"/>
      <c r="AY197" s="6"/>
      <c r="AZ197" s="6"/>
      <c r="BA197" s="6"/>
      <c r="BB197" s="6"/>
      <c r="BC197" s="6"/>
      <c r="BD197" s="6"/>
      <c r="BE197" s="6"/>
      <c r="BF197" s="6"/>
      <c r="BG197" s="10"/>
      <c r="BH197" s="22"/>
    </row>
    <row r="198" spans="1:60" x14ac:dyDescent="0.25">
      <c r="A198" s="103">
        <v>194</v>
      </c>
      <c r="B198" s="112">
        <v>611</v>
      </c>
      <c r="C198" s="112">
        <v>45</v>
      </c>
      <c r="D198" s="112">
        <v>24</v>
      </c>
      <c r="E198" s="113">
        <v>2990.0214884732663</v>
      </c>
      <c r="F198" s="112">
        <v>450</v>
      </c>
      <c r="G198" s="112">
        <v>8</v>
      </c>
      <c r="H198" s="113">
        <v>224550</v>
      </c>
      <c r="I198" s="113">
        <v>68992</v>
      </c>
      <c r="J198" s="113">
        <v>159158</v>
      </c>
      <c r="K198" s="112" t="str">
        <v>Yes</v>
      </c>
      <c r="L198" s="112" t="str">
        <v>Yes</v>
      </c>
      <c r="M198" s="118">
        <v>1</v>
      </c>
      <c r="N198" s="6"/>
      <c r="O198" s="6"/>
      <c r="P198" s="104">
        <f>AVERAGE(F$5:F198)</f>
        <v>448.91752577319585</v>
      </c>
      <c r="Q198" s="104">
        <f>AVERAGE(G$5:G198)</f>
        <v>4.6907216494845363</v>
      </c>
      <c r="R198" s="122">
        <f>AVERAGE(H$5:H198)</f>
        <v>224009.84536082475</v>
      </c>
      <c r="S198" s="122">
        <f>AVERAGE(I$5:I198)</f>
        <v>67232.422680412375</v>
      </c>
      <c r="T198" s="122">
        <f>AVERAGE(J$5:J198)</f>
        <v>161019.94845360826</v>
      </c>
      <c r="U198" s="121">
        <f>AVERAGE($M$5:M198)</f>
        <v>0.99759450171821296</v>
      </c>
      <c r="V198" s="6"/>
      <c r="W198" s="6"/>
      <c r="X198" s="22"/>
      <c r="Y198" s="103">
        <v>194</v>
      </c>
      <c r="Z198" s="7">
        <v>563</v>
      </c>
      <c r="AA198" s="103">
        <v>43</v>
      </c>
      <c r="AB198" s="103">
        <v>26</v>
      </c>
      <c r="AC198" s="137">
        <v>3140.5473355912964</v>
      </c>
      <c r="AD198" s="103">
        <v>450</v>
      </c>
      <c r="AE198" s="103">
        <v>6</v>
      </c>
      <c r="AF198" s="137">
        <v>224550</v>
      </c>
      <c r="AG198" s="137">
        <v>67994</v>
      </c>
      <c r="AH198" s="137">
        <v>160456</v>
      </c>
      <c r="AI198" s="103" t="str">
        <v>Yes</v>
      </c>
      <c r="AJ198" s="103" t="str">
        <v>Yes</v>
      </c>
      <c r="AK198" s="142">
        <v>1</v>
      </c>
      <c r="AN198" s="104">
        <f>AVERAGE(AD$5:AD198)</f>
        <v>449.13402061855669</v>
      </c>
      <c r="AO198" s="104">
        <f>AVERAGE(AE$5:AE198)</f>
        <v>4.4329896907216497</v>
      </c>
      <c r="AP198" s="122">
        <f>AVERAGE(AF$5:AF198)</f>
        <v>224117.87628865978</v>
      </c>
      <c r="AQ198" s="122">
        <f>AVERAGE(AG$5:AG198)</f>
        <v>67125.463917525776</v>
      </c>
      <c r="AR198" s="122">
        <f>AVERAGE(AH$5:AH198)</f>
        <v>161238.80412371134</v>
      </c>
      <c r="AS198" s="121">
        <f>AVERAGE($AK$5:AK198)</f>
        <v>0.99807560137457085</v>
      </c>
      <c r="BH198" s="22"/>
    </row>
    <row r="199" spans="1:60" x14ac:dyDescent="0.25">
      <c r="A199" s="103">
        <v>195</v>
      </c>
      <c r="B199" s="112">
        <v>570</v>
      </c>
      <c r="C199" s="112">
        <v>38</v>
      </c>
      <c r="D199" s="112">
        <v>26</v>
      </c>
      <c r="E199" s="113">
        <v>4785.7320186326342</v>
      </c>
      <c r="F199" s="112">
        <v>450</v>
      </c>
      <c r="G199" s="112">
        <v>6</v>
      </c>
      <c r="H199" s="113">
        <v>224550</v>
      </c>
      <c r="I199" s="113">
        <v>67994</v>
      </c>
      <c r="J199" s="113">
        <v>160456</v>
      </c>
      <c r="K199" s="112" t="str">
        <v>Yes</v>
      </c>
      <c r="L199" s="112" t="str">
        <v>Yes</v>
      </c>
      <c r="M199" s="118">
        <v>1</v>
      </c>
      <c r="N199" s="6"/>
      <c r="O199" s="6"/>
      <c r="P199" s="104">
        <f>AVERAGE(F$5:F199)</f>
        <v>448.92307692307691</v>
      </c>
      <c r="Q199" s="104">
        <f>AVERAGE(G$5:G199)</f>
        <v>4.6974358974358976</v>
      </c>
      <c r="R199" s="122">
        <f>AVERAGE(H$5:H199)</f>
        <v>224012.61538461538</v>
      </c>
      <c r="S199" s="122">
        <f>AVERAGE(I$5:I199)</f>
        <v>67236.3282051282</v>
      </c>
      <c r="T199" s="122">
        <f>AVERAGE(J$5:J199)</f>
        <v>161017.05641025642</v>
      </c>
      <c r="U199" s="121">
        <f>AVERAGE($M$5:M199)</f>
        <v>0.99760683760683744</v>
      </c>
      <c r="V199" s="6"/>
      <c r="W199" s="6"/>
      <c r="X199" s="22"/>
      <c r="Y199" s="103">
        <v>195</v>
      </c>
      <c r="Z199" s="7">
        <v>623</v>
      </c>
      <c r="AA199" s="7">
        <v>31</v>
      </c>
      <c r="AB199" s="7">
        <v>28</v>
      </c>
      <c r="AC199" s="111">
        <v>3477.42487863324</v>
      </c>
      <c r="AD199" s="7">
        <v>450</v>
      </c>
      <c r="AE199" s="7">
        <v>4</v>
      </c>
      <c r="AF199" s="111">
        <v>224550</v>
      </c>
      <c r="AG199" s="111">
        <v>66996</v>
      </c>
      <c r="AH199" s="111">
        <v>161754</v>
      </c>
      <c r="AI199" s="7" t="str">
        <v>Yes</v>
      </c>
      <c r="AJ199" s="7" t="str">
        <v>Yes</v>
      </c>
      <c r="AK199" s="141">
        <v>1</v>
      </c>
      <c r="AL199" s="6"/>
      <c r="AM199" s="6"/>
      <c r="AN199" s="104">
        <f>AVERAGE(AD$5:AD199)</f>
        <v>449.13846153846151</v>
      </c>
      <c r="AO199" s="104">
        <f>AVERAGE(AE$5:AE199)</f>
        <v>4.430769230769231</v>
      </c>
      <c r="AP199" s="122">
        <f>AVERAGE(AF$5:AF199)</f>
        <v>224120.09230769231</v>
      </c>
      <c r="AQ199" s="122">
        <f>AVERAGE(AG$5:AG199)</f>
        <v>67124.800000000003</v>
      </c>
      <c r="AR199" s="122">
        <f>AVERAGE(AH$5:AH199)</f>
        <v>161241.44615384616</v>
      </c>
      <c r="AS199" s="121">
        <f>AVERAGE($AK$5:AK199)</f>
        <v>0.99808547008547055</v>
      </c>
      <c r="AT199" s="6"/>
      <c r="AU199" s="6"/>
      <c r="AV199" s="6"/>
      <c r="AW199" s="6"/>
      <c r="AX199" s="6"/>
      <c r="AY199" s="6"/>
      <c r="AZ199" s="6"/>
      <c r="BA199" s="6"/>
      <c r="BB199" s="6"/>
      <c r="BC199" s="6"/>
      <c r="BD199" s="6"/>
      <c r="BE199" s="6"/>
      <c r="BF199" s="6"/>
      <c r="BG199" s="6"/>
      <c r="BH199" s="22"/>
    </row>
    <row r="200" spans="1:60" x14ac:dyDescent="0.25">
      <c r="A200" s="103">
        <v>196</v>
      </c>
      <c r="B200" s="112">
        <v>578</v>
      </c>
      <c r="C200" s="112">
        <v>29</v>
      </c>
      <c r="D200" s="112">
        <v>22</v>
      </c>
      <c r="E200" s="113">
        <v>4629.7760905147497</v>
      </c>
      <c r="F200" s="112">
        <v>450</v>
      </c>
      <c r="G200" s="112">
        <v>10</v>
      </c>
      <c r="H200" s="113">
        <v>224550</v>
      </c>
      <c r="I200" s="113">
        <v>69990</v>
      </c>
      <c r="J200" s="113">
        <v>157860</v>
      </c>
      <c r="K200" s="112" t="str">
        <v>Yes</v>
      </c>
      <c r="L200" s="112" t="str">
        <v>Yes</v>
      </c>
      <c r="M200" s="118">
        <v>1</v>
      </c>
      <c r="N200" s="6"/>
      <c r="O200" s="6"/>
      <c r="P200" s="104">
        <f>AVERAGE(F$5:F200)</f>
        <v>448.92857142857144</v>
      </c>
      <c r="Q200" s="104">
        <f>AVERAGE(G$5:G200)</f>
        <v>4.7244897959183669</v>
      </c>
      <c r="R200" s="122">
        <f>AVERAGE(H$5:H200)</f>
        <v>224015.35714285713</v>
      </c>
      <c r="S200" s="122">
        <f>AVERAGE(I$5:I200)</f>
        <v>67250.377551020414</v>
      </c>
      <c r="T200" s="122">
        <f>AVERAGE(J$5:J200)</f>
        <v>161000.94897959183</v>
      </c>
      <c r="U200" s="121">
        <f>AVERAGE($M$5:M200)</f>
        <v>0.99761904761904752</v>
      </c>
      <c r="V200" s="6"/>
      <c r="W200" s="6"/>
      <c r="X200" s="22"/>
      <c r="Y200" s="103">
        <v>196</v>
      </c>
      <c r="Z200" s="7">
        <v>652</v>
      </c>
      <c r="AA200" s="104">
        <v>49</v>
      </c>
      <c r="AB200" s="104">
        <v>37</v>
      </c>
      <c r="AC200" s="122">
        <v>4725.5215212144976</v>
      </c>
      <c r="AD200" s="104">
        <v>445</v>
      </c>
      <c r="AE200" s="104">
        <v>0</v>
      </c>
      <c r="AF200" s="122">
        <v>222055</v>
      </c>
      <c r="AG200" s="122">
        <v>64500</v>
      </c>
      <c r="AH200" s="122">
        <v>163105</v>
      </c>
      <c r="AI200" s="104" t="str">
        <v>No</v>
      </c>
      <c r="AJ200" s="104" t="str">
        <v>No</v>
      </c>
      <c r="AK200" s="143">
        <v>0.98888888888888893</v>
      </c>
      <c r="AL200" s="10"/>
      <c r="AM200" s="10"/>
      <c r="AN200" s="104">
        <f>AVERAGE(AD$5:AD200)</f>
        <v>449.11734693877548</v>
      </c>
      <c r="AO200" s="104">
        <f>AVERAGE(AE$5:AE200)</f>
        <v>4.408163265306122</v>
      </c>
      <c r="AP200" s="122">
        <f>AVERAGE(AF$5:AF200)</f>
        <v>224109.55612244899</v>
      </c>
      <c r="AQ200" s="122">
        <f>AVERAGE(AG$5:AG200)</f>
        <v>67111.408163265311</v>
      </c>
      <c r="AR200" s="122">
        <f>AVERAGE(AH$5:AH200)</f>
        <v>161250.95408163266</v>
      </c>
      <c r="AS200" s="121">
        <f>AVERAGE($AK$5:AK200)</f>
        <v>0.99803854875283482</v>
      </c>
      <c r="AT200" s="10"/>
      <c r="AU200" s="10"/>
      <c r="AV200" s="10"/>
      <c r="AW200" s="10"/>
      <c r="AX200" s="10"/>
      <c r="AY200" s="10"/>
      <c r="AZ200" s="10"/>
      <c r="BA200" s="10"/>
      <c r="BB200" s="10"/>
      <c r="BC200" s="10"/>
      <c r="BD200" s="10"/>
      <c r="BE200" s="10"/>
      <c r="BF200" s="10"/>
      <c r="BG200" s="6"/>
      <c r="BH200" s="22"/>
    </row>
    <row r="201" spans="1:60" x14ac:dyDescent="0.25">
      <c r="A201" s="103">
        <v>197</v>
      </c>
      <c r="B201" s="112">
        <v>607</v>
      </c>
      <c r="C201" s="112">
        <v>44</v>
      </c>
      <c r="D201" s="112">
        <v>28</v>
      </c>
      <c r="E201" s="113">
        <v>3453.5602665166989</v>
      </c>
      <c r="F201" s="112">
        <v>450</v>
      </c>
      <c r="G201" s="112">
        <v>4</v>
      </c>
      <c r="H201" s="113">
        <v>224550</v>
      </c>
      <c r="I201" s="113">
        <v>66996</v>
      </c>
      <c r="J201" s="113">
        <v>161754</v>
      </c>
      <c r="K201" s="112" t="str">
        <v>Yes</v>
      </c>
      <c r="L201" s="112" t="str">
        <v>Yes</v>
      </c>
      <c r="M201" s="118">
        <v>1</v>
      </c>
      <c r="N201" s="6"/>
      <c r="O201" s="6"/>
      <c r="P201" s="104">
        <f>AVERAGE(F$5:F201)</f>
        <v>448.93401015228426</v>
      </c>
      <c r="Q201" s="104">
        <f>AVERAGE(G$5:G201)</f>
        <v>4.7208121827411169</v>
      </c>
      <c r="R201" s="122">
        <f>AVERAGE(H$5:H201)</f>
        <v>224018.07106598985</v>
      </c>
      <c r="S201" s="122">
        <f>AVERAGE(I$5:I201)</f>
        <v>67249.086294416251</v>
      </c>
      <c r="T201" s="122">
        <f>AVERAGE(J$5:J201)</f>
        <v>161004.77157360406</v>
      </c>
      <c r="U201" s="121">
        <f>AVERAGE($M$5:M201)</f>
        <v>0.99763113367174261</v>
      </c>
      <c r="V201" s="6"/>
      <c r="W201" s="6"/>
      <c r="X201" s="22"/>
      <c r="Y201" s="103">
        <v>197</v>
      </c>
      <c r="Z201" s="7">
        <v>693</v>
      </c>
      <c r="AA201" s="7">
        <v>46</v>
      </c>
      <c r="AB201" s="7">
        <v>38</v>
      </c>
      <c r="AC201" s="111">
        <v>3286.5300586133662</v>
      </c>
      <c r="AD201" s="7">
        <v>444</v>
      </c>
      <c r="AE201" s="7">
        <v>0</v>
      </c>
      <c r="AF201" s="111">
        <v>221556</v>
      </c>
      <c r="AG201" s="111">
        <v>64400</v>
      </c>
      <c r="AH201" s="111">
        <v>162856</v>
      </c>
      <c r="AI201" s="7" t="str">
        <v>No</v>
      </c>
      <c r="AJ201" s="7" t="str">
        <v>No</v>
      </c>
      <c r="AK201" s="141">
        <v>0.98666666666666669</v>
      </c>
      <c r="AL201" s="6"/>
      <c r="AM201" s="6"/>
      <c r="AN201" s="104">
        <f>AVERAGE(AD$5:AD201)</f>
        <v>449.09137055837562</v>
      </c>
      <c r="AO201" s="104">
        <f>AVERAGE(AE$5:AE201)</f>
        <v>4.3857868020304567</v>
      </c>
      <c r="AP201" s="122">
        <f>AVERAGE(AF$5:AF201)</f>
        <v>224096.59390862944</v>
      </c>
      <c r="AQ201" s="122">
        <f>AVERAGE(AG$5:AG201)</f>
        <v>67097.644670050766</v>
      </c>
      <c r="AR201" s="122">
        <f>AVERAGE(AH$5:AH201)</f>
        <v>161259.10152284263</v>
      </c>
      <c r="AS201" s="121">
        <f>AVERAGE($AK$5:AK201)</f>
        <v>0.99798082346305739</v>
      </c>
      <c r="AT201" s="6"/>
      <c r="AU201" s="6"/>
      <c r="AV201" s="6"/>
      <c r="AW201" s="6"/>
      <c r="AX201" s="6"/>
      <c r="AY201" s="6"/>
      <c r="AZ201" s="6"/>
      <c r="BA201" s="6"/>
      <c r="BB201" s="6"/>
      <c r="BC201" s="6"/>
      <c r="BD201" s="6"/>
      <c r="BE201" s="6"/>
      <c r="BF201" s="6"/>
      <c r="BG201" s="10"/>
      <c r="BH201" s="22"/>
    </row>
    <row r="202" spans="1:60" x14ac:dyDescent="0.25">
      <c r="A202" s="103">
        <v>198</v>
      </c>
      <c r="B202" s="112">
        <v>522</v>
      </c>
      <c r="C202" s="112">
        <v>36</v>
      </c>
      <c r="D202" s="112">
        <v>32</v>
      </c>
      <c r="E202" s="113">
        <v>2948.567609416612</v>
      </c>
      <c r="F202" s="112">
        <v>450</v>
      </c>
      <c r="G202" s="112">
        <v>0</v>
      </c>
      <c r="H202" s="113">
        <v>224550</v>
      </c>
      <c r="I202" s="113">
        <v>65000</v>
      </c>
      <c r="J202" s="113">
        <v>164350</v>
      </c>
      <c r="K202" s="112" t="str">
        <v>Yes</v>
      </c>
      <c r="L202" s="112" t="str">
        <v>No</v>
      </c>
      <c r="M202" s="118">
        <v>1</v>
      </c>
      <c r="N202" s="6"/>
      <c r="O202" s="6"/>
      <c r="P202" s="104">
        <f>AVERAGE(F$5:F202)</f>
        <v>448.93939393939394</v>
      </c>
      <c r="Q202" s="104">
        <f>AVERAGE(G$5:G202)</f>
        <v>4.6969696969696972</v>
      </c>
      <c r="R202" s="122">
        <f>AVERAGE(H$5:H202)</f>
        <v>224020.75757575757</v>
      </c>
      <c r="S202" s="122">
        <f>AVERAGE(I$5:I202)</f>
        <v>67237.727272727279</v>
      </c>
      <c r="T202" s="122">
        <f>AVERAGE(J$5:J202)</f>
        <v>161021.66666666666</v>
      </c>
      <c r="U202" s="121">
        <f>AVERAGE($M$5:M202)</f>
        <v>0.99764309764309744</v>
      </c>
      <c r="V202" s="6"/>
      <c r="W202" s="6"/>
      <c r="X202" s="22"/>
      <c r="Y202" s="103">
        <v>198</v>
      </c>
      <c r="Z202" s="7">
        <v>483</v>
      </c>
      <c r="AA202" s="103">
        <v>33</v>
      </c>
      <c r="AB202" s="103">
        <v>16</v>
      </c>
      <c r="AC202" s="137">
        <v>4202.1752637744166</v>
      </c>
      <c r="AD202" s="103">
        <v>450</v>
      </c>
      <c r="AE202" s="103">
        <v>16</v>
      </c>
      <c r="AF202" s="137">
        <v>224550</v>
      </c>
      <c r="AG202" s="137">
        <v>72984</v>
      </c>
      <c r="AH202" s="137">
        <v>153966</v>
      </c>
      <c r="AI202" s="103" t="str">
        <v>Yes</v>
      </c>
      <c r="AJ202" s="103" t="str">
        <v>Yes</v>
      </c>
      <c r="AK202" s="142">
        <v>1</v>
      </c>
      <c r="AN202" s="104">
        <f>AVERAGE(AD$5:AD202)</f>
        <v>449.09595959595958</v>
      </c>
      <c r="AO202" s="104">
        <f>AVERAGE(AE$5:AE202)</f>
        <v>4.4444444444444446</v>
      </c>
      <c r="AP202" s="122">
        <f>AVERAGE(AF$5:AF202)</f>
        <v>224098.88383838383</v>
      </c>
      <c r="AQ202" s="122">
        <f>AVERAGE(AG$5:AG202)</f>
        <v>67127.373737373739</v>
      </c>
      <c r="AR202" s="122">
        <f>AVERAGE(AH$5:AH202)</f>
        <v>161222.26767676769</v>
      </c>
      <c r="AS202" s="121">
        <f>AVERAGE($AK$5:AK202)</f>
        <v>0.99799102132435513</v>
      </c>
      <c r="BH202" s="22"/>
    </row>
    <row r="203" spans="1:60" x14ac:dyDescent="0.25">
      <c r="A203" s="103">
        <v>199</v>
      </c>
      <c r="B203" s="112">
        <v>571</v>
      </c>
      <c r="C203" s="112">
        <v>48</v>
      </c>
      <c r="D203" s="112">
        <v>23</v>
      </c>
      <c r="E203" s="113">
        <v>3464.3392269600272</v>
      </c>
      <c r="F203" s="112">
        <v>450</v>
      </c>
      <c r="G203" s="112">
        <v>9</v>
      </c>
      <c r="H203" s="113">
        <v>224550</v>
      </c>
      <c r="I203" s="113">
        <v>69491</v>
      </c>
      <c r="J203" s="113">
        <v>158509</v>
      </c>
      <c r="K203" s="112" t="str">
        <v>Yes</v>
      </c>
      <c r="L203" s="112" t="str">
        <v>Yes</v>
      </c>
      <c r="M203" s="118">
        <v>1</v>
      </c>
      <c r="N203" s="6"/>
      <c r="O203" s="6"/>
      <c r="P203" s="104">
        <f>AVERAGE(F$5:F203)</f>
        <v>448.94472361809045</v>
      </c>
      <c r="Q203" s="104">
        <f>AVERAGE(G$5:G203)</f>
        <v>4.7185929648241203</v>
      </c>
      <c r="R203" s="122">
        <f>AVERAGE(H$5:H203)</f>
        <v>224023.41708542712</v>
      </c>
      <c r="S203" s="122">
        <f>AVERAGE(I$5:I203)</f>
        <v>67249.050251256282</v>
      </c>
      <c r="T203" s="122">
        <f>AVERAGE(J$5:J203)</f>
        <v>161009.04020100503</v>
      </c>
      <c r="U203" s="121">
        <f>AVERAGE($M$5:M203)</f>
        <v>0.99765494137353417</v>
      </c>
      <c r="V203" s="6"/>
      <c r="W203" s="6"/>
      <c r="X203" s="22"/>
      <c r="Y203" s="103">
        <v>199</v>
      </c>
      <c r="Z203" s="7">
        <v>580</v>
      </c>
      <c r="AA203" s="7">
        <v>40</v>
      </c>
      <c r="AB203" s="7">
        <v>24</v>
      </c>
      <c r="AC203" s="111">
        <v>4900.5541444828687</v>
      </c>
      <c r="AD203" s="7">
        <v>450</v>
      </c>
      <c r="AE203" s="7">
        <v>8</v>
      </c>
      <c r="AF203" s="111">
        <v>224550</v>
      </c>
      <c r="AG203" s="111">
        <v>68992</v>
      </c>
      <c r="AH203" s="111">
        <v>159158</v>
      </c>
      <c r="AI203" s="7" t="str">
        <v>Yes</v>
      </c>
      <c r="AJ203" s="7" t="str">
        <v>Yes</v>
      </c>
      <c r="AK203" s="141">
        <v>1</v>
      </c>
      <c r="AL203" s="6"/>
      <c r="AM203" s="6"/>
      <c r="AN203" s="104">
        <f>AVERAGE(AD$5:AD203)</f>
        <v>449.1005025125628</v>
      </c>
      <c r="AO203" s="104">
        <f>AVERAGE(AE$5:AE203)</f>
        <v>4.4623115577889445</v>
      </c>
      <c r="AP203" s="122">
        <f>AVERAGE(AF$5:AF203)</f>
        <v>224101.15075376883</v>
      </c>
      <c r="AQ203" s="122">
        <f>AVERAGE(AG$5:AG203)</f>
        <v>67136.743718592959</v>
      </c>
      <c r="AR203" s="122">
        <f>AVERAGE(AH$5:AH203)</f>
        <v>161211.8944723618</v>
      </c>
      <c r="AS203" s="121">
        <f>AVERAGE($AK$5:AK203)</f>
        <v>0.99800111669458447</v>
      </c>
      <c r="AT203" s="6"/>
      <c r="AU203" s="6"/>
      <c r="AV203" s="6"/>
      <c r="AW203" s="6"/>
      <c r="AX203" s="6"/>
      <c r="AY203" s="6"/>
      <c r="AZ203" s="6"/>
      <c r="BA203" s="6"/>
      <c r="BB203" s="6"/>
      <c r="BC203" s="6"/>
      <c r="BD203" s="6"/>
      <c r="BE203" s="6"/>
      <c r="BF203" s="6"/>
      <c r="BG203" s="6"/>
      <c r="BH203" s="22"/>
    </row>
    <row r="204" spans="1:60" x14ac:dyDescent="0.25">
      <c r="A204" s="103">
        <v>200</v>
      </c>
      <c r="B204" s="112">
        <v>516</v>
      </c>
      <c r="C204" s="112">
        <v>44</v>
      </c>
      <c r="D204" s="112">
        <v>24</v>
      </c>
      <c r="E204" s="113">
        <v>4255.7363321797857</v>
      </c>
      <c r="F204" s="112">
        <v>450</v>
      </c>
      <c r="G204" s="112">
        <v>8</v>
      </c>
      <c r="H204" s="113">
        <v>224550</v>
      </c>
      <c r="I204" s="113">
        <v>68992</v>
      </c>
      <c r="J204" s="113">
        <v>159158</v>
      </c>
      <c r="K204" s="112" t="str">
        <v>Yes</v>
      </c>
      <c r="L204" s="112" t="str">
        <v>Yes</v>
      </c>
      <c r="M204" s="118">
        <v>1</v>
      </c>
      <c r="N204" s="6"/>
      <c r="O204" s="6"/>
      <c r="P204" s="104">
        <f>AVERAGE(F$5:F204)</f>
        <v>448.95</v>
      </c>
      <c r="Q204" s="104">
        <f>AVERAGE(G$5:G204)</f>
        <v>4.7350000000000003</v>
      </c>
      <c r="R204" s="122">
        <f>AVERAGE(H$5:H204)</f>
        <v>224026.05</v>
      </c>
      <c r="S204" s="122">
        <f>AVERAGE(I$5:I204)</f>
        <v>67257.764999999999</v>
      </c>
      <c r="T204" s="122">
        <f>AVERAGE(J$5:J204)</f>
        <v>160999.785</v>
      </c>
      <c r="U204" s="121">
        <f>AVERAGE($M$5:M204)</f>
        <v>0.99766666666666648</v>
      </c>
      <c r="V204" s="6"/>
      <c r="W204" s="6"/>
      <c r="X204" s="22"/>
      <c r="Y204" s="103">
        <v>200</v>
      </c>
      <c r="Z204" s="7">
        <v>644</v>
      </c>
      <c r="AA204" s="104">
        <v>40</v>
      </c>
      <c r="AB204" s="104">
        <v>37</v>
      </c>
      <c r="AC204" s="122">
        <v>2396.2572844965239</v>
      </c>
      <c r="AD204" s="104">
        <v>445</v>
      </c>
      <c r="AE204" s="104">
        <v>0</v>
      </c>
      <c r="AF204" s="122">
        <v>222055</v>
      </c>
      <c r="AG204" s="122">
        <v>64500</v>
      </c>
      <c r="AH204" s="122">
        <v>163105</v>
      </c>
      <c r="AI204" s="104" t="str">
        <v>No</v>
      </c>
      <c r="AJ204" s="104" t="str">
        <v>No</v>
      </c>
      <c r="AK204" s="143">
        <v>0.98888888888888893</v>
      </c>
      <c r="AL204" s="10"/>
      <c r="AM204" s="10"/>
      <c r="AN204" s="104">
        <f>AVERAGE(AD$5:AD204)</f>
        <v>449.08</v>
      </c>
      <c r="AO204" s="104">
        <f>AVERAGE(AE$5:AE204)</f>
        <v>4.4400000000000004</v>
      </c>
      <c r="AP204" s="122">
        <f>AVERAGE(AF$5:AF204)</f>
        <v>224090.92</v>
      </c>
      <c r="AQ204" s="122">
        <f>AVERAGE(AG$5:AG204)</f>
        <v>67123.56</v>
      </c>
      <c r="AR204" s="122">
        <f>AVERAGE(AH$5:AH204)</f>
        <v>161221.35999999999</v>
      </c>
      <c r="AS204" s="121">
        <f>AVERAGE($AK$5:AK204)</f>
        <v>0.99795555555555593</v>
      </c>
      <c r="AT204" s="10"/>
      <c r="AU204" s="10"/>
      <c r="AV204" s="10"/>
      <c r="AW204" s="10"/>
      <c r="AX204" s="10"/>
      <c r="AY204" s="10"/>
      <c r="AZ204" s="10"/>
      <c r="BA204" s="10"/>
      <c r="BB204" s="10"/>
      <c r="BC204" s="10"/>
      <c r="BD204" s="10"/>
      <c r="BE204" s="10"/>
      <c r="BF204" s="10"/>
      <c r="BG204" s="6"/>
      <c r="BH204" s="22"/>
    </row>
    <row r="205" spans="1:60" x14ac:dyDescent="0.25">
      <c r="A205" s="103">
        <v>201</v>
      </c>
      <c r="B205" s="112">
        <v>674</v>
      </c>
      <c r="C205" s="112">
        <v>43</v>
      </c>
      <c r="D205" s="112">
        <v>37</v>
      </c>
      <c r="E205" s="113">
        <v>3821.0643879276995</v>
      </c>
      <c r="F205" s="112">
        <v>445</v>
      </c>
      <c r="G205" s="112">
        <v>0</v>
      </c>
      <c r="H205" s="113">
        <v>222055</v>
      </c>
      <c r="I205" s="113">
        <v>64500</v>
      </c>
      <c r="J205" s="113">
        <v>163105</v>
      </c>
      <c r="K205" s="112" t="str">
        <v>No</v>
      </c>
      <c r="L205" s="112" t="str">
        <v>No</v>
      </c>
      <c r="M205" s="118">
        <v>0.98888888888888893</v>
      </c>
      <c r="N205" s="6"/>
      <c r="O205" s="6"/>
      <c r="P205" s="104">
        <f>AVERAGE(F$5:F205)</f>
        <v>448.93034825870649</v>
      </c>
      <c r="Q205" s="104">
        <f>AVERAGE(G$5:G205)</f>
        <v>4.7114427860696519</v>
      </c>
      <c r="R205" s="122">
        <f>AVERAGE(H$5:H205)</f>
        <v>224016.24378109453</v>
      </c>
      <c r="S205" s="122">
        <f>AVERAGE(I$5:I205)</f>
        <v>67244.044776119408</v>
      </c>
      <c r="T205" s="122">
        <f>AVERAGE(J$5:J205)</f>
        <v>161010.25870646766</v>
      </c>
      <c r="U205" s="121">
        <f>AVERAGE($M$5:M205)</f>
        <v>0.99762299613045857</v>
      </c>
      <c r="V205" s="6"/>
      <c r="W205" s="6"/>
      <c r="X205" s="22"/>
      <c r="Y205" s="103">
        <v>201</v>
      </c>
      <c r="Z205" s="7">
        <v>558</v>
      </c>
      <c r="AA205" s="7">
        <v>38</v>
      </c>
      <c r="AB205" s="7">
        <v>24</v>
      </c>
      <c r="AC205" s="111">
        <v>4963.7564687929444</v>
      </c>
      <c r="AD205" s="7">
        <v>450</v>
      </c>
      <c r="AE205" s="7">
        <v>8</v>
      </c>
      <c r="AF205" s="111">
        <v>224550</v>
      </c>
      <c r="AG205" s="111">
        <v>68992</v>
      </c>
      <c r="AH205" s="111">
        <v>159158</v>
      </c>
      <c r="AI205" s="7" t="str">
        <v>Yes</v>
      </c>
      <c r="AJ205" s="7" t="str">
        <v>Yes</v>
      </c>
      <c r="AK205" s="141">
        <v>1</v>
      </c>
      <c r="AL205" s="6"/>
      <c r="AM205" s="6"/>
      <c r="AN205" s="104">
        <f>AVERAGE(AD$5:AD205)</f>
        <v>449.08457711442787</v>
      </c>
      <c r="AO205" s="104">
        <f>AVERAGE(AE$5:AE205)</f>
        <v>4.4577114427860698</v>
      </c>
      <c r="AP205" s="122">
        <f>AVERAGE(AF$5:AF205)</f>
        <v>224093.2039800995</v>
      </c>
      <c r="AQ205" s="122">
        <f>AVERAGE(AG$5:AG205)</f>
        <v>67132.855721393033</v>
      </c>
      <c r="AR205" s="122">
        <f>AVERAGE(AH$5:AH205)</f>
        <v>161211.0945273632</v>
      </c>
      <c r="AS205" s="121">
        <f>AVERAGE($AK$5:AK205)</f>
        <v>0.9979657269209512</v>
      </c>
      <c r="AT205" s="6"/>
      <c r="AU205" s="6"/>
      <c r="AV205" s="6"/>
      <c r="AW205" s="6"/>
      <c r="AX205" s="6"/>
      <c r="AY205" s="6"/>
      <c r="AZ205" s="6"/>
      <c r="BA205" s="6"/>
      <c r="BB205" s="6"/>
      <c r="BC205" s="6"/>
      <c r="BD205" s="6"/>
      <c r="BE205" s="6"/>
      <c r="BF205" s="6"/>
      <c r="BG205" s="10"/>
      <c r="BH205" s="22"/>
    </row>
    <row r="206" spans="1:60" x14ac:dyDescent="0.25">
      <c r="A206" s="103">
        <v>202</v>
      </c>
      <c r="B206" s="112">
        <v>603</v>
      </c>
      <c r="C206" s="112">
        <v>26</v>
      </c>
      <c r="D206" s="112">
        <v>28</v>
      </c>
      <c r="E206" s="113">
        <v>4806.4689874977739</v>
      </c>
      <c r="F206" s="112">
        <v>450</v>
      </c>
      <c r="G206" s="112">
        <v>4</v>
      </c>
      <c r="H206" s="113">
        <v>224550</v>
      </c>
      <c r="I206" s="113">
        <v>66996</v>
      </c>
      <c r="J206" s="113">
        <v>161754</v>
      </c>
      <c r="K206" s="112" t="str">
        <v>Yes</v>
      </c>
      <c r="L206" s="112" t="str">
        <v>Yes</v>
      </c>
      <c r="M206" s="118">
        <v>1</v>
      </c>
      <c r="N206" s="6"/>
      <c r="O206" s="6"/>
      <c r="P206" s="104">
        <f>AVERAGE(F$5:F206)</f>
        <v>448.93564356435644</v>
      </c>
      <c r="Q206" s="104">
        <f>AVERAGE(G$5:G206)</f>
        <v>4.7079207920792081</v>
      </c>
      <c r="R206" s="122">
        <f>AVERAGE(H$5:H206)</f>
        <v>224018.88613861386</v>
      </c>
      <c r="S206" s="122">
        <f>AVERAGE(I$5:I206)</f>
        <v>67242.816831683172</v>
      </c>
      <c r="T206" s="122">
        <f>AVERAGE(J$5:J206)</f>
        <v>161013.94059405942</v>
      </c>
      <c r="U206" s="121">
        <f>AVERAGE($M$5:M206)</f>
        <v>0.99763476347634739</v>
      </c>
      <c r="V206" s="6"/>
      <c r="W206" s="6"/>
      <c r="X206" s="22"/>
      <c r="Y206" s="103">
        <v>202</v>
      </c>
      <c r="Z206" s="7">
        <v>591</v>
      </c>
      <c r="AA206" s="103">
        <v>33</v>
      </c>
      <c r="AB206" s="103">
        <v>38</v>
      </c>
      <c r="AC206" s="137">
        <v>4045.0569260373541</v>
      </c>
      <c r="AD206" s="103">
        <v>444</v>
      </c>
      <c r="AE206" s="103">
        <v>0</v>
      </c>
      <c r="AF206" s="137">
        <v>221556</v>
      </c>
      <c r="AG206" s="137">
        <v>64400</v>
      </c>
      <c r="AH206" s="137">
        <v>162856</v>
      </c>
      <c r="AI206" s="103" t="str">
        <v>No</v>
      </c>
      <c r="AJ206" s="103" t="str">
        <v>No</v>
      </c>
      <c r="AK206" s="142">
        <v>0.98666666666666669</v>
      </c>
      <c r="AN206" s="104">
        <f>AVERAGE(AD$5:AD206)</f>
        <v>449.05940594059405</v>
      </c>
      <c r="AO206" s="104">
        <f>AVERAGE(AE$5:AE206)</f>
        <v>4.435643564356436</v>
      </c>
      <c r="AP206" s="122">
        <f>AVERAGE(AF$5:AF206)</f>
        <v>224080.64356435643</v>
      </c>
      <c r="AQ206" s="122">
        <f>AVERAGE(AG$5:AG206)</f>
        <v>67119.32673267326</v>
      </c>
      <c r="AR206" s="122">
        <f>AVERAGE(AH$5:AH206)</f>
        <v>161219.23762376237</v>
      </c>
      <c r="AS206" s="121">
        <f>AVERAGE($AK$5:AK206)</f>
        <v>0.99790979097909838</v>
      </c>
      <c r="BH206" s="22"/>
    </row>
    <row r="207" spans="1:60" x14ac:dyDescent="0.25">
      <c r="A207" s="103">
        <v>203</v>
      </c>
      <c r="B207" s="112">
        <v>586</v>
      </c>
      <c r="C207" s="112">
        <v>32</v>
      </c>
      <c r="D207" s="112">
        <v>27</v>
      </c>
      <c r="E207" s="113">
        <v>3442.8608662597289</v>
      </c>
      <c r="F207" s="112">
        <v>450</v>
      </c>
      <c r="G207" s="112">
        <v>5</v>
      </c>
      <c r="H207" s="113">
        <v>224550</v>
      </c>
      <c r="I207" s="113">
        <v>67495</v>
      </c>
      <c r="J207" s="113">
        <v>161105</v>
      </c>
      <c r="K207" s="112" t="str">
        <v>Yes</v>
      </c>
      <c r="L207" s="112" t="str">
        <v>Yes</v>
      </c>
      <c r="M207" s="118">
        <v>1</v>
      </c>
      <c r="N207" s="6"/>
      <c r="O207" s="6"/>
      <c r="P207" s="104">
        <f>AVERAGE(F$5:F207)</f>
        <v>448.94088669950742</v>
      </c>
      <c r="Q207" s="104">
        <f>AVERAGE(G$5:G207)</f>
        <v>4.7093596059113301</v>
      </c>
      <c r="R207" s="122">
        <f>AVERAGE(H$5:H207)</f>
        <v>224021.50246305417</v>
      </c>
      <c r="S207" s="122">
        <f>AVERAGE(I$5:I207)</f>
        <v>67244.059113300493</v>
      </c>
      <c r="T207" s="122">
        <f>AVERAGE(J$5:J207)</f>
        <v>161014.38916256157</v>
      </c>
      <c r="U207" s="121">
        <f>AVERAGE($M$5:M207)</f>
        <v>0.99764641488779404</v>
      </c>
      <c r="V207" s="6"/>
      <c r="W207" s="6"/>
      <c r="X207" s="22"/>
      <c r="Y207" s="103">
        <v>203</v>
      </c>
      <c r="Z207" s="7">
        <v>567</v>
      </c>
      <c r="AA207" s="7">
        <v>50</v>
      </c>
      <c r="AB207" s="7">
        <v>27</v>
      </c>
      <c r="AC207" s="111">
        <v>3786.3350762046152</v>
      </c>
      <c r="AD207" s="7">
        <v>450</v>
      </c>
      <c r="AE207" s="7">
        <v>5</v>
      </c>
      <c r="AF207" s="111">
        <v>224550</v>
      </c>
      <c r="AG207" s="111">
        <v>67495</v>
      </c>
      <c r="AH207" s="111">
        <v>161105</v>
      </c>
      <c r="AI207" s="7" t="str">
        <v>Yes</v>
      </c>
      <c r="AJ207" s="7" t="str">
        <v>Yes</v>
      </c>
      <c r="AK207" s="141">
        <v>1</v>
      </c>
      <c r="AL207" s="6"/>
      <c r="AM207" s="6"/>
      <c r="AN207" s="104">
        <f>AVERAGE(AD$5:AD207)</f>
        <v>449.06403940886702</v>
      </c>
      <c r="AO207" s="104">
        <f>AVERAGE(AE$5:AE207)</f>
        <v>4.4384236453201966</v>
      </c>
      <c r="AP207" s="122">
        <f>AVERAGE(AF$5:AF207)</f>
        <v>224082.95566502464</v>
      </c>
      <c r="AQ207" s="122">
        <f>AVERAGE(AG$5:AG207)</f>
        <v>67121.177339901478</v>
      </c>
      <c r="AR207" s="122">
        <f>AVERAGE(AH$5:AH207)</f>
        <v>161218.6748768473</v>
      </c>
      <c r="AS207" s="121">
        <f>AVERAGE($AK$5:AK207)</f>
        <v>0.99792008757526041</v>
      </c>
      <c r="AT207" s="6"/>
      <c r="AU207" s="6"/>
      <c r="AV207" s="6"/>
      <c r="AW207" s="6"/>
      <c r="AX207" s="6"/>
      <c r="AY207" s="6"/>
      <c r="AZ207" s="6"/>
      <c r="BA207" s="6"/>
      <c r="BB207" s="6"/>
      <c r="BC207" s="6"/>
      <c r="BD207" s="6"/>
      <c r="BE207" s="6"/>
      <c r="BF207" s="6"/>
      <c r="BG207" s="6"/>
      <c r="BH207" s="22"/>
    </row>
    <row r="208" spans="1:60" x14ac:dyDescent="0.25">
      <c r="A208" s="103">
        <v>204</v>
      </c>
      <c r="B208" s="112">
        <v>494</v>
      </c>
      <c r="C208" s="112">
        <v>36</v>
      </c>
      <c r="D208" s="112">
        <v>20</v>
      </c>
      <c r="E208" s="113">
        <v>3821.3343681211372</v>
      </c>
      <c r="F208" s="112">
        <v>450</v>
      </c>
      <c r="G208" s="112">
        <v>12</v>
      </c>
      <c r="H208" s="113">
        <v>224550</v>
      </c>
      <c r="I208" s="113">
        <v>70988</v>
      </c>
      <c r="J208" s="113">
        <v>156562</v>
      </c>
      <c r="K208" s="112" t="str">
        <v>Yes</v>
      </c>
      <c r="L208" s="112" t="str">
        <v>Yes</v>
      </c>
      <c r="M208" s="118">
        <v>1</v>
      </c>
      <c r="N208" s="6"/>
      <c r="O208" s="6"/>
      <c r="P208" s="104">
        <f>AVERAGE(F$5:F208)</f>
        <v>448.94607843137254</v>
      </c>
      <c r="Q208" s="104">
        <f>AVERAGE(G$5:G208)</f>
        <v>4.7450980392156863</v>
      </c>
      <c r="R208" s="122">
        <f>AVERAGE(H$5:H208)</f>
        <v>224024.09313725491</v>
      </c>
      <c r="S208" s="122">
        <f>AVERAGE(I$5:I208)</f>
        <v>67262.411764705888</v>
      </c>
      <c r="T208" s="122">
        <f>AVERAGE(J$5:J208)</f>
        <v>160992.56372549021</v>
      </c>
      <c r="U208" s="121">
        <f>AVERAGE($M$5:M208)</f>
        <v>0.99765795206971664</v>
      </c>
      <c r="V208" s="6"/>
      <c r="W208" s="6"/>
      <c r="X208" s="22"/>
      <c r="Y208" s="103">
        <v>204</v>
      </c>
      <c r="Z208" s="7">
        <v>663</v>
      </c>
      <c r="AA208" s="104">
        <v>39</v>
      </c>
      <c r="AB208" s="104">
        <v>40</v>
      </c>
      <c r="AC208" s="122">
        <v>4115.3493884657264</v>
      </c>
      <c r="AD208" s="104">
        <v>442</v>
      </c>
      <c r="AE208" s="104">
        <v>0</v>
      </c>
      <c r="AF208" s="122">
        <v>220558</v>
      </c>
      <c r="AG208" s="122">
        <v>64200</v>
      </c>
      <c r="AH208" s="122">
        <v>162358</v>
      </c>
      <c r="AI208" s="104" t="str">
        <v>No</v>
      </c>
      <c r="AJ208" s="104" t="str">
        <v>No</v>
      </c>
      <c r="AK208" s="143">
        <v>0.98222222222222222</v>
      </c>
      <c r="AL208" s="10"/>
      <c r="AM208" s="10"/>
      <c r="AN208" s="104">
        <f>AVERAGE(AD$5:AD208)</f>
        <v>449.02941176470586</v>
      </c>
      <c r="AO208" s="104">
        <f>AVERAGE(AE$5:AE208)</f>
        <v>4.416666666666667</v>
      </c>
      <c r="AP208" s="122">
        <f>AVERAGE(AF$5:AF208)</f>
        <v>224065.67647058822</v>
      </c>
      <c r="AQ208" s="122">
        <f>AVERAGE(AG$5:AG208)</f>
        <v>67106.857843137259</v>
      </c>
      <c r="AR208" s="122">
        <f>AVERAGE(AH$5:AH208)</f>
        <v>161224.25980392157</v>
      </c>
      <c r="AS208" s="121">
        <f>AVERAGE($AK$5:AK208)</f>
        <v>0.99784313725490237</v>
      </c>
      <c r="AT208" s="10"/>
      <c r="AU208" s="10"/>
      <c r="AV208" s="10"/>
      <c r="AW208" s="10"/>
      <c r="AX208" s="10"/>
      <c r="AY208" s="10"/>
      <c r="AZ208" s="10"/>
      <c r="BA208" s="10"/>
      <c r="BB208" s="10"/>
      <c r="BC208" s="10"/>
      <c r="BD208" s="10"/>
      <c r="BE208" s="10"/>
      <c r="BF208" s="10"/>
      <c r="BG208" s="6"/>
      <c r="BH208" s="22"/>
    </row>
    <row r="209" spans="1:60" x14ac:dyDescent="0.25">
      <c r="A209" s="103">
        <v>205</v>
      </c>
      <c r="B209" s="112">
        <v>591</v>
      </c>
      <c r="C209" s="112">
        <v>27</v>
      </c>
      <c r="D209" s="112">
        <v>33</v>
      </c>
      <c r="E209" s="113">
        <v>3888.7682862913034</v>
      </c>
      <c r="F209" s="112">
        <v>449</v>
      </c>
      <c r="G209" s="112">
        <v>0</v>
      </c>
      <c r="H209" s="113">
        <v>224051</v>
      </c>
      <c r="I209" s="113">
        <v>64900</v>
      </c>
      <c r="J209" s="113">
        <v>164101</v>
      </c>
      <c r="K209" s="112" t="str">
        <v>No</v>
      </c>
      <c r="L209" s="112" t="str">
        <v>No</v>
      </c>
      <c r="M209" s="118">
        <v>0.99777777777777776</v>
      </c>
      <c r="N209" s="6"/>
      <c r="O209" s="6"/>
      <c r="P209" s="104">
        <f>AVERAGE(F$5:F209)</f>
        <v>448.94634146341463</v>
      </c>
      <c r="Q209" s="104">
        <f>AVERAGE(G$5:G209)</f>
        <v>4.7219512195121949</v>
      </c>
      <c r="R209" s="122">
        <f>AVERAGE(H$5:H209)</f>
        <v>224024.22439024391</v>
      </c>
      <c r="S209" s="122">
        <f>AVERAGE(I$5:I209)</f>
        <v>67250.887804878046</v>
      </c>
      <c r="T209" s="122">
        <f>AVERAGE(J$5:J209)</f>
        <v>161007.7268292683</v>
      </c>
      <c r="U209" s="121">
        <f>AVERAGE($M$5:M209)</f>
        <v>0.99765853658536563</v>
      </c>
      <c r="V209" s="6"/>
      <c r="W209" s="6"/>
      <c r="X209" s="22"/>
      <c r="Y209" s="103">
        <v>205</v>
      </c>
      <c r="Z209" s="7">
        <v>625</v>
      </c>
      <c r="AA209" s="7">
        <v>31</v>
      </c>
      <c r="AB209" s="7">
        <v>29</v>
      </c>
      <c r="AC209" s="111">
        <v>3220.9102260131876</v>
      </c>
      <c r="AD209" s="7">
        <v>450</v>
      </c>
      <c r="AE209" s="7">
        <v>3</v>
      </c>
      <c r="AF209" s="111">
        <v>224550</v>
      </c>
      <c r="AG209" s="111">
        <v>66497</v>
      </c>
      <c r="AH209" s="111">
        <v>162403</v>
      </c>
      <c r="AI209" s="7" t="str">
        <v>Yes</v>
      </c>
      <c r="AJ209" s="7" t="str">
        <v>Yes</v>
      </c>
      <c r="AK209" s="141">
        <v>1</v>
      </c>
      <c r="AL209" s="6"/>
      <c r="AM209" s="6"/>
      <c r="AN209" s="104">
        <f>AVERAGE(AD$5:AD209)</f>
        <v>449.03414634146344</v>
      </c>
      <c r="AO209" s="104">
        <f>AVERAGE(AE$5:AE209)</f>
        <v>4.409756097560976</v>
      </c>
      <c r="AP209" s="122">
        <f>AVERAGE(AF$5:AF209)</f>
        <v>224068.03902439025</v>
      </c>
      <c r="AQ209" s="122">
        <f>AVERAGE(AG$5:AG209)</f>
        <v>67103.882926829261</v>
      </c>
      <c r="AR209" s="122">
        <f>AVERAGE(AH$5:AH209)</f>
        <v>161230.00975609757</v>
      </c>
      <c r="AS209" s="121">
        <f>AVERAGE($AK$5:AK209)</f>
        <v>0.99785365853658581</v>
      </c>
      <c r="AT209" s="6"/>
      <c r="AU209" s="6"/>
      <c r="AV209" s="6"/>
      <c r="AW209" s="6"/>
      <c r="AX209" s="6"/>
      <c r="AY209" s="6"/>
      <c r="AZ209" s="6"/>
      <c r="BA209" s="6"/>
      <c r="BB209" s="6"/>
      <c r="BC209" s="6"/>
      <c r="BD209" s="6"/>
      <c r="BE209" s="6"/>
      <c r="BF209" s="6"/>
      <c r="BG209" s="10"/>
      <c r="BH209" s="22"/>
    </row>
    <row r="210" spans="1:60" x14ac:dyDescent="0.25">
      <c r="A210" s="103">
        <v>206</v>
      </c>
      <c r="B210" s="112">
        <v>514</v>
      </c>
      <c r="C210" s="112">
        <v>32</v>
      </c>
      <c r="D210" s="112">
        <v>23</v>
      </c>
      <c r="E210" s="113">
        <v>2609.01673767995</v>
      </c>
      <c r="F210" s="112">
        <v>450</v>
      </c>
      <c r="G210" s="112">
        <v>9</v>
      </c>
      <c r="H210" s="113">
        <v>224550</v>
      </c>
      <c r="I210" s="113">
        <v>69491</v>
      </c>
      <c r="J210" s="113">
        <v>158509</v>
      </c>
      <c r="K210" s="112" t="str">
        <v>Yes</v>
      </c>
      <c r="L210" s="112" t="str">
        <v>Yes</v>
      </c>
      <c r="M210" s="118">
        <v>1</v>
      </c>
      <c r="N210" s="6"/>
      <c r="O210" s="6"/>
      <c r="P210" s="104">
        <f>AVERAGE(F$5:F210)</f>
        <v>448.95145631067959</v>
      </c>
      <c r="Q210" s="104">
        <f>AVERAGE(G$5:G210)</f>
        <v>4.7427184466019421</v>
      </c>
      <c r="R210" s="122">
        <f>AVERAGE(H$5:H210)</f>
        <v>224026.77669902911</v>
      </c>
      <c r="S210" s="122">
        <f>AVERAGE(I$5:I210)</f>
        <v>67261.762135922327</v>
      </c>
      <c r="T210" s="122">
        <f>AVERAGE(J$5:J210)</f>
        <v>160995.59708737864</v>
      </c>
      <c r="U210" s="121">
        <f>AVERAGE($M$5:M210)</f>
        <v>0.99766990291262114</v>
      </c>
      <c r="V210" s="6"/>
      <c r="W210" s="6"/>
      <c r="X210" s="22"/>
      <c r="Y210" s="103">
        <v>206</v>
      </c>
      <c r="Z210" s="7">
        <v>574</v>
      </c>
      <c r="AA210" s="103">
        <v>32</v>
      </c>
      <c r="AB210" s="103">
        <v>33</v>
      </c>
      <c r="AC210" s="137">
        <v>2602.1272618968478</v>
      </c>
      <c r="AD210" s="103">
        <v>449</v>
      </c>
      <c r="AE210" s="103">
        <v>0</v>
      </c>
      <c r="AF210" s="137">
        <v>224051</v>
      </c>
      <c r="AG210" s="137">
        <v>64900</v>
      </c>
      <c r="AH210" s="137">
        <v>164101</v>
      </c>
      <c r="AI210" s="103" t="str">
        <v>No</v>
      </c>
      <c r="AJ210" s="103" t="str">
        <v>No</v>
      </c>
      <c r="AK210" s="142">
        <v>0.99777777777777776</v>
      </c>
      <c r="AN210" s="104">
        <f>AVERAGE(AD$5:AD210)</f>
        <v>449.03398058252429</v>
      </c>
      <c r="AO210" s="104">
        <f>AVERAGE(AE$5:AE210)</f>
        <v>4.3883495145631066</v>
      </c>
      <c r="AP210" s="122">
        <f>AVERAGE(AF$5:AF210)</f>
        <v>224067.95631067961</v>
      </c>
      <c r="AQ210" s="122">
        <f>AVERAGE(AG$5:AG210)</f>
        <v>67093.184466019418</v>
      </c>
      <c r="AR210" s="122">
        <f>AVERAGE(AH$5:AH210)</f>
        <v>161243.94660194175</v>
      </c>
      <c r="AS210" s="121">
        <f>AVERAGE($AK$5:AK210)</f>
        <v>0.99785329018338764</v>
      </c>
      <c r="BH210" s="22"/>
    </row>
    <row r="211" spans="1:60" x14ac:dyDescent="0.25">
      <c r="A211" s="103">
        <v>207</v>
      </c>
      <c r="B211" s="112">
        <v>556</v>
      </c>
      <c r="C211" s="112">
        <v>38</v>
      </c>
      <c r="D211" s="112">
        <v>33</v>
      </c>
      <c r="E211" s="113">
        <v>4332.1489689651453</v>
      </c>
      <c r="F211" s="112">
        <v>449</v>
      </c>
      <c r="G211" s="112">
        <v>0</v>
      </c>
      <c r="H211" s="113">
        <v>224051</v>
      </c>
      <c r="I211" s="113">
        <v>64900</v>
      </c>
      <c r="J211" s="113">
        <v>164101</v>
      </c>
      <c r="K211" s="112" t="str">
        <v>No</v>
      </c>
      <c r="L211" s="112" t="str">
        <v>No</v>
      </c>
      <c r="M211" s="118">
        <v>0.99777777777777776</v>
      </c>
      <c r="N211" s="6"/>
      <c r="O211" s="6"/>
      <c r="P211" s="104">
        <f>AVERAGE(F$5:F211)</f>
        <v>448.95169082125602</v>
      </c>
      <c r="Q211" s="104">
        <f>AVERAGE(G$5:G211)</f>
        <v>4.7198067632850238</v>
      </c>
      <c r="R211" s="122">
        <f>AVERAGE(H$5:H211)</f>
        <v>224026.89371980677</v>
      </c>
      <c r="S211" s="122">
        <f>AVERAGE(I$5:I211)</f>
        <v>67250.352657004827</v>
      </c>
      <c r="T211" s="122">
        <f>AVERAGE(J$5:J211)</f>
        <v>161010.59903381643</v>
      </c>
      <c r="U211" s="121">
        <f>AVERAGE($M$5:M211)</f>
        <v>0.99767042404723538</v>
      </c>
      <c r="V211" s="6"/>
      <c r="W211" s="6"/>
      <c r="X211" s="22"/>
      <c r="Y211" s="103">
        <v>207</v>
      </c>
      <c r="Z211" s="7">
        <v>572</v>
      </c>
      <c r="AA211" s="7">
        <v>38</v>
      </c>
      <c r="AB211" s="7">
        <v>25</v>
      </c>
      <c r="AC211" s="111">
        <v>2770.8842310639338</v>
      </c>
      <c r="AD211" s="7">
        <v>450</v>
      </c>
      <c r="AE211" s="7">
        <v>7</v>
      </c>
      <c r="AF211" s="111">
        <v>224550</v>
      </c>
      <c r="AG211" s="111">
        <v>68493</v>
      </c>
      <c r="AH211" s="111">
        <v>159807</v>
      </c>
      <c r="AI211" s="7" t="str">
        <v>Yes</v>
      </c>
      <c r="AJ211" s="7" t="str">
        <v>Yes</v>
      </c>
      <c r="AK211" s="141">
        <v>1</v>
      </c>
      <c r="AL211" s="6"/>
      <c r="AM211" s="6"/>
      <c r="AN211" s="104">
        <f>AVERAGE(AD$5:AD211)</f>
        <v>449.03864734299515</v>
      </c>
      <c r="AO211" s="104">
        <f>AVERAGE(AE$5:AE211)</f>
        <v>4.4009661835748792</v>
      </c>
      <c r="AP211" s="122">
        <f>AVERAGE(AF$5:AF211)</f>
        <v>224070.28502415458</v>
      </c>
      <c r="AQ211" s="122">
        <f>AVERAGE(AG$5:AG211)</f>
        <v>67099.946859903386</v>
      </c>
      <c r="AR211" s="122">
        <f>AVERAGE(AH$5:AH211)</f>
        <v>161237.00483091787</v>
      </c>
      <c r="AS211" s="121">
        <f>AVERAGE($AK$5:AK211)</f>
        <v>0.99786366076221189</v>
      </c>
      <c r="AT211" s="6"/>
      <c r="AU211" s="6"/>
      <c r="AV211" s="6"/>
      <c r="AW211" s="6"/>
      <c r="AX211" s="6"/>
      <c r="AY211" s="6"/>
      <c r="AZ211" s="6"/>
      <c r="BA211" s="6"/>
      <c r="BB211" s="6"/>
      <c r="BC211" s="6"/>
      <c r="BD211" s="6"/>
      <c r="BE211" s="6"/>
      <c r="BF211" s="6"/>
      <c r="BG211" s="6"/>
      <c r="BH211" s="22"/>
    </row>
    <row r="212" spans="1:60" x14ac:dyDescent="0.25">
      <c r="A212" s="103">
        <v>208</v>
      </c>
      <c r="B212" s="112">
        <v>658</v>
      </c>
      <c r="C212" s="112">
        <v>43</v>
      </c>
      <c r="D212" s="112">
        <v>33</v>
      </c>
      <c r="E212" s="113">
        <v>4106.9935520141826</v>
      </c>
      <c r="F212" s="112">
        <v>449</v>
      </c>
      <c r="G212" s="112">
        <v>0</v>
      </c>
      <c r="H212" s="113">
        <v>224051</v>
      </c>
      <c r="I212" s="113">
        <v>64900</v>
      </c>
      <c r="J212" s="113">
        <v>164101</v>
      </c>
      <c r="K212" s="112" t="str">
        <v>No</v>
      </c>
      <c r="L212" s="112" t="str">
        <v>No</v>
      </c>
      <c r="M212" s="118">
        <v>0.99777777777777776</v>
      </c>
      <c r="N212" s="6"/>
      <c r="O212" s="6"/>
      <c r="P212" s="104">
        <f>AVERAGE(F$5:F212)</f>
        <v>448.95192307692309</v>
      </c>
      <c r="Q212" s="104">
        <f>AVERAGE(G$5:G212)</f>
        <v>4.697115384615385</v>
      </c>
      <c r="R212" s="122">
        <f>AVERAGE(H$5:H212)</f>
        <v>224027.00961538462</v>
      </c>
      <c r="S212" s="122">
        <f>AVERAGE(I$5:I212)</f>
        <v>67239.05288461539</v>
      </c>
      <c r="T212" s="122">
        <f>AVERAGE(J$5:J212)</f>
        <v>161025.45673076922</v>
      </c>
      <c r="U212" s="121">
        <f>AVERAGE($M$5:M212)</f>
        <v>0.99767094017093982</v>
      </c>
      <c r="V212" s="6"/>
      <c r="W212" s="6"/>
      <c r="X212" s="22"/>
      <c r="Y212" s="103">
        <v>208</v>
      </c>
      <c r="Z212" s="7">
        <v>520</v>
      </c>
      <c r="AA212" s="104">
        <v>48</v>
      </c>
      <c r="AB212" s="104">
        <v>28</v>
      </c>
      <c r="AC212" s="122">
        <v>3988.2413215033239</v>
      </c>
      <c r="AD212" s="104">
        <v>450</v>
      </c>
      <c r="AE212" s="104">
        <v>4</v>
      </c>
      <c r="AF212" s="122">
        <v>224550</v>
      </c>
      <c r="AG212" s="122">
        <v>66996</v>
      </c>
      <c r="AH212" s="122">
        <v>161754</v>
      </c>
      <c r="AI212" s="104" t="str">
        <v>Yes</v>
      </c>
      <c r="AJ212" s="104" t="str">
        <v>Yes</v>
      </c>
      <c r="AK212" s="143">
        <v>1</v>
      </c>
      <c r="AL212" s="10"/>
      <c r="AM212" s="10"/>
      <c r="AN212" s="104">
        <f>AVERAGE(AD$5:AD212)</f>
        <v>449.04326923076923</v>
      </c>
      <c r="AO212" s="104">
        <f>AVERAGE(AE$5:AE212)</f>
        <v>4.3990384615384617</v>
      </c>
      <c r="AP212" s="122">
        <f>AVERAGE(AF$5:AF212)</f>
        <v>224072.59134615384</v>
      </c>
      <c r="AQ212" s="122">
        <f>AVERAGE(AG$5:AG212)</f>
        <v>67099.44711538461</v>
      </c>
      <c r="AR212" s="122">
        <f>AVERAGE(AH$5:AH212)</f>
        <v>161239.49038461538</v>
      </c>
      <c r="AS212" s="121">
        <f>AVERAGE($AK$5:AK212)</f>
        <v>0.99787393162393201</v>
      </c>
      <c r="AT212" s="10"/>
      <c r="AU212" s="10"/>
      <c r="AV212" s="10"/>
      <c r="AW212" s="10"/>
      <c r="AX212" s="10"/>
      <c r="AY212" s="10"/>
      <c r="AZ212" s="10"/>
      <c r="BA212" s="10"/>
      <c r="BB212" s="10"/>
      <c r="BC212" s="10"/>
      <c r="BD212" s="10"/>
      <c r="BE212" s="10"/>
      <c r="BF212" s="10"/>
      <c r="BG212" s="6"/>
      <c r="BH212" s="22"/>
    </row>
    <row r="213" spans="1:60" x14ac:dyDescent="0.25">
      <c r="A213" s="103">
        <v>209</v>
      </c>
      <c r="B213" s="112">
        <v>523</v>
      </c>
      <c r="C213" s="112">
        <v>35</v>
      </c>
      <c r="D213" s="112">
        <v>25</v>
      </c>
      <c r="E213" s="113">
        <v>2107.468722502419</v>
      </c>
      <c r="F213" s="112">
        <v>450</v>
      </c>
      <c r="G213" s="112">
        <v>7</v>
      </c>
      <c r="H213" s="113">
        <v>224550</v>
      </c>
      <c r="I213" s="113">
        <v>68493</v>
      </c>
      <c r="J213" s="113">
        <v>159807</v>
      </c>
      <c r="K213" s="112" t="str">
        <v>Yes</v>
      </c>
      <c r="L213" s="112" t="str">
        <v>Yes</v>
      </c>
      <c r="M213" s="118">
        <v>1</v>
      </c>
      <c r="N213" s="6"/>
      <c r="O213" s="6"/>
      <c r="P213" s="104">
        <f>AVERAGE(F$5:F213)</f>
        <v>448.95693779904309</v>
      </c>
      <c r="Q213" s="104">
        <f>AVERAGE(G$5:G213)</f>
        <v>4.7081339712918657</v>
      </c>
      <c r="R213" s="122">
        <f>AVERAGE(H$5:H213)</f>
        <v>224029.51196172248</v>
      </c>
      <c r="S213" s="122">
        <f>AVERAGE(I$5:I213)</f>
        <v>67245.052631578947</v>
      </c>
      <c r="T213" s="122">
        <f>AVERAGE(J$5:J213)</f>
        <v>161019.62679425837</v>
      </c>
      <c r="U213" s="121">
        <f>AVERAGE($M$5:M213)</f>
        <v>0.99768208399787317</v>
      </c>
      <c r="V213" s="6"/>
      <c r="W213" s="6"/>
      <c r="X213" s="22"/>
      <c r="Y213" s="103">
        <v>209</v>
      </c>
      <c r="Z213" s="7">
        <v>619</v>
      </c>
      <c r="AA213" s="7">
        <v>42</v>
      </c>
      <c r="AB213" s="7">
        <v>33</v>
      </c>
      <c r="AC213" s="111">
        <v>3171.7972165924643</v>
      </c>
      <c r="AD213" s="7">
        <v>449</v>
      </c>
      <c r="AE213" s="7">
        <v>0</v>
      </c>
      <c r="AF213" s="111">
        <v>224051</v>
      </c>
      <c r="AG213" s="111">
        <v>64900</v>
      </c>
      <c r="AH213" s="111">
        <v>164101</v>
      </c>
      <c r="AI213" s="7" t="str">
        <v>No</v>
      </c>
      <c r="AJ213" s="7" t="str">
        <v>No</v>
      </c>
      <c r="AK213" s="141">
        <v>0.99777777777777776</v>
      </c>
      <c r="AL213" s="6"/>
      <c r="AM213" s="6"/>
      <c r="AN213" s="104">
        <f>AVERAGE(AD$5:AD213)</f>
        <v>449.04306220095691</v>
      </c>
      <c r="AO213" s="104">
        <f>AVERAGE(AE$5:AE213)</f>
        <v>4.3779904306220097</v>
      </c>
      <c r="AP213" s="122">
        <f>AVERAGE(AF$5:AF213)</f>
        <v>224072.48803827752</v>
      </c>
      <c r="AQ213" s="122">
        <f>AVERAGE(AG$5:AG213)</f>
        <v>67088.92344497607</v>
      </c>
      <c r="AR213" s="122">
        <f>AVERAGE(AH$5:AH213)</f>
        <v>161253.18181818182</v>
      </c>
      <c r="AS213" s="121">
        <f>AVERAGE($AK$5:AK213)</f>
        <v>0.99787347155768247</v>
      </c>
      <c r="AT213" s="6"/>
      <c r="AU213" s="6"/>
      <c r="AV213" s="6"/>
      <c r="AW213" s="6"/>
      <c r="AX213" s="6"/>
      <c r="AY213" s="6"/>
      <c r="AZ213" s="6"/>
      <c r="BA213" s="6"/>
      <c r="BB213" s="6"/>
      <c r="BC213" s="6"/>
      <c r="BD213" s="6"/>
      <c r="BE213" s="6"/>
      <c r="BF213" s="6"/>
      <c r="BG213" s="10"/>
      <c r="BH213" s="22"/>
    </row>
    <row r="214" spans="1:60" x14ac:dyDescent="0.25">
      <c r="A214" s="103">
        <v>210</v>
      </c>
      <c r="B214" s="112">
        <v>486</v>
      </c>
      <c r="C214" s="112">
        <v>39</v>
      </c>
      <c r="D214" s="112">
        <v>18</v>
      </c>
      <c r="E214" s="113">
        <v>4245.2078536341787</v>
      </c>
      <c r="F214" s="112">
        <v>450</v>
      </c>
      <c r="G214" s="112">
        <v>14</v>
      </c>
      <c r="H214" s="113">
        <v>224550</v>
      </c>
      <c r="I214" s="113">
        <v>71986</v>
      </c>
      <c r="J214" s="113">
        <v>155264</v>
      </c>
      <c r="K214" s="112" t="str">
        <v>Yes</v>
      </c>
      <c r="L214" s="112" t="str">
        <v>Yes</v>
      </c>
      <c r="M214" s="118">
        <v>1</v>
      </c>
      <c r="N214" s="6"/>
      <c r="O214" s="6"/>
      <c r="P214" s="104">
        <f>AVERAGE(F$5:F214)</f>
        <v>448.96190476190475</v>
      </c>
      <c r="Q214" s="104">
        <f>AVERAGE(G$5:G214)</f>
        <v>4.7523809523809524</v>
      </c>
      <c r="R214" s="122">
        <f>AVERAGE(H$5:H214)</f>
        <v>224031.99047619046</v>
      </c>
      <c r="S214" s="122">
        <f>AVERAGE(I$5:I214)</f>
        <v>67267.628571428577</v>
      </c>
      <c r="T214" s="122">
        <f>AVERAGE(J$5:J214)</f>
        <v>160992.21904761906</v>
      </c>
      <c r="U214" s="121">
        <f>AVERAGE($M$5:M214)</f>
        <v>0.99769312169312141</v>
      </c>
      <c r="V214" s="6"/>
      <c r="W214" s="6"/>
      <c r="X214" s="22"/>
      <c r="Y214" s="103">
        <v>210</v>
      </c>
      <c r="Z214" s="7">
        <v>598</v>
      </c>
      <c r="AA214" s="103">
        <v>42</v>
      </c>
      <c r="AB214" s="103">
        <v>25</v>
      </c>
      <c r="AC214" s="137">
        <v>2164.4398949650849</v>
      </c>
      <c r="AD214" s="103">
        <v>450</v>
      </c>
      <c r="AE214" s="103">
        <v>7</v>
      </c>
      <c r="AF214" s="137">
        <v>224550</v>
      </c>
      <c r="AG214" s="137">
        <v>68493</v>
      </c>
      <c r="AH214" s="137">
        <v>159807</v>
      </c>
      <c r="AI214" s="103" t="str">
        <v>Yes</v>
      </c>
      <c r="AJ214" s="103" t="str">
        <v>Yes</v>
      </c>
      <c r="AK214" s="142">
        <v>1</v>
      </c>
      <c r="AN214" s="104">
        <f>AVERAGE(AD$5:AD214)</f>
        <v>449.04761904761904</v>
      </c>
      <c r="AO214" s="104">
        <f>AVERAGE(AE$5:AE214)</f>
        <v>4.3904761904761909</v>
      </c>
      <c r="AP214" s="122">
        <f>AVERAGE(AF$5:AF214)</f>
        <v>224074.76190476189</v>
      </c>
      <c r="AQ214" s="122">
        <f>AVERAGE(AG$5:AG214)</f>
        <v>67095.609523809529</v>
      </c>
      <c r="AR214" s="122">
        <f>AVERAGE(AH$5:AH214)</f>
        <v>161246.29523809525</v>
      </c>
      <c r="AS214" s="121">
        <f>AVERAGE($AK$5:AK214)</f>
        <v>0.99788359788359826</v>
      </c>
      <c r="BH214" s="22"/>
    </row>
    <row r="215" spans="1:60" x14ac:dyDescent="0.25">
      <c r="A215" s="103">
        <v>211</v>
      </c>
      <c r="B215" s="112">
        <v>606</v>
      </c>
      <c r="C215" s="112">
        <v>27</v>
      </c>
      <c r="D215" s="112">
        <v>31</v>
      </c>
      <c r="E215" s="113">
        <v>3328.7018482755338</v>
      </c>
      <c r="F215" s="112">
        <v>450</v>
      </c>
      <c r="G215" s="112">
        <v>1</v>
      </c>
      <c r="H215" s="113">
        <v>224550</v>
      </c>
      <c r="I215" s="113">
        <v>65499</v>
      </c>
      <c r="J215" s="113">
        <v>163701</v>
      </c>
      <c r="K215" s="112" t="str">
        <v>Yes</v>
      </c>
      <c r="L215" s="112" t="str">
        <v>Yes</v>
      </c>
      <c r="M215" s="118">
        <v>1</v>
      </c>
      <c r="N215" s="6"/>
      <c r="O215" s="6"/>
      <c r="P215" s="104">
        <f>AVERAGE(F$5:F215)</f>
        <v>448.96682464454977</v>
      </c>
      <c r="Q215" s="104">
        <f>AVERAGE(G$5:G215)</f>
        <v>4.7345971563981042</v>
      </c>
      <c r="R215" s="122">
        <f>AVERAGE(H$5:H215)</f>
        <v>224034.44549763034</v>
      </c>
      <c r="S215" s="122">
        <f>AVERAGE(I$5:I215)</f>
        <v>67259.246445497629</v>
      </c>
      <c r="T215" s="122">
        <f>AVERAGE(J$5:J215)</f>
        <v>161005.05687203791</v>
      </c>
      <c r="U215" s="121">
        <f>AVERAGE($M$5:M215)</f>
        <v>0.99770405476566582</v>
      </c>
      <c r="V215" s="6"/>
      <c r="W215" s="6"/>
      <c r="X215" s="22"/>
      <c r="Y215" s="103">
        <v>211</v>
      </c>
      <c r="Z215" s="7">
        <v>563</v>
      </c>
      <c r="AA215" s="7">
        <v>50</v>
      </c>
      <c r="AB215" s="7">
        <v>26</v>
      </c>
      <c r="AC215" s="111">
        <v>2395.0987413813</v>
      </c>
      <c r="AD215" s="7">
        <v>450</v>
      </c>
      <c r="AE215" s="7">
        <v>6</v>
      </c>
      <c r="AF215" s="111">
        <v>224550</v>
      </c>
      <c r="AG215" s="111">
        <v>67994</v>
      </c>
      <c r="AH215" s="111">
        <v>160456</v>
      </c>
      <c r="AI215" s="7" t="str">
        <v>Yes</v>
      </c>
      <c r="AJ215" s="7" t="str">
        <v>Yes</v>
      </c>
      <c r="AK215" s="141">
        <v>1</v>
      </c>
      <c r="AL215" s="6"/>
      <c r="AM215" s="6"/>
      <c r="AN215" s="104">
        <f>AVERAGE(AD$5:AD215)</f>
        <v>449.05213270142178</v>
      </c>
      <c r="AO215" s="104">
        <f>AVERAGE(AE$5:AE215)</f>
        <v>4.3981042654028437</v>
      </c>
      <c r="AP215" s="122">
        <f>AVERAGE(AF$5:AF215)</f>
        <v>224077.01421800948</v>
      </c>
      <c r="AQ215" s="122">
        <f>AVERAGE(AG$5:AG215)</f>
        <v>67099.867298578203</v>
      </c>
      <c r="AR215" s="122">
        <f>AVERAGE(AH$5:AH215)</f>
        <v>161242.54976303317</v>
      </c>
      <c r="AS215" s="121">
        <f>AVERAGE($AK$5:AK215)</f>
        <v>0.99789362822538208</v>
      </c>
      <c r="AT215" s="6"/>
      <c r="AU215" s="6"/>
      <c r="AV215" s="6"/>
      <c r="AW215" s="6"/>
      <c r="AX215" s="6"/>
      <c r="AY215" s="6"/>
      <c r="AZ215" s="6"/>
      <c r="BA215" s="6"/>
      <c r="BB215" s="6"/>
      <c r="BC215" s="6"/>
      <c r="BD215" s="6"/>
      <c r="BE215" s="6"/>
      <c r="BF215" s="6"/>
      <c r="BG215" s="6"/>
      <c r="BH215" s="22"/>
    </row>
    <row r="216" spans="1:60" x14ac:dyDescent="0.25">
      <c r="A216" s="103">
        <v>212</v>
      </c>
      <c r="B216" s="112">
        <v>573</v>
      </c>
      <c r="C216" s="112">
        <v>44</v>
      </c>
      <c r="D216" s="112">
        <v>29</v>
      </c>
      <c r="E216" s="113">
        <v>4036.1490800675783</v>
      </c>
      <c r="F216" s="112">
        <v>450</v>
      </c>
      <c r="G216" s="112">
        <v>3</v>
      </c>
      <c r="H216" s="113">
        <v>224550</v>
      </c>
      <c r="I216" s="113">
        <v>66497</v>
      </c>
      <c r="J216" s="113">
        <v>162403</v>
      </c>
      <c r="K216" s="112" t="str">
        <v>Yes</v>
      </c>
      <c r="L216" s="112" t="str">
        <v>Yes</v>
      </c>
      <c r="M216" s="118">
        <v>1</v>
      </c>
      <c r="N216" s="6"/>
      <c r="O216" s="6"/>
      <c r="P216" s="104">
        <f>AVERAGE(F$5:F216)</f>
        <v>448.97169811320754</v>
      </c>
      <c r="Q216" s="104">
        <f>AVERAGE(G$5:G216)</f>
        <v>4.7264150943396226</v>
      </c>
      <c r="R216" s="122">
        <f>AVERAGE(H$5:H216)</f>
        <v>224036.87735849057</v>
      </c>
      <c r="S216" s="122">
        <f>AVERAGE(I$5:I216)</f>
        <v>67255.65094339622</v>
      </c>
      <c r="T216" s="122">
        <f>AVERAGE(J$5:J216)</f>
        <v>161011.65094339623</v>
      </c>
      <c r="U216" s="121">
        <f>AVERAGE($M$5:M216)</f>
        <v>0.99771488469601644</v>
      </c>
      <c r="V216" s="6"/>
      <c r="W216" s="6"/>
      <c r="X216" s="22"/>
      <c r="Y216" s="103">
        <v>212</v>
      </c>
      <c r="Z216" s="7">
        <v>506</v>
      </c>
      <c r="AA216" s="104">
        <v>31</v>
      </c>
      <c r="AB216" s="104">
        <v>23</v>
      </c>
      <c r="AC216" s="122">
        <v>4596.6635917443864</v>
      </c>
      <c r="AD216" s="104">
        <v>450</v>
      </c>
      <c r="AE216" s="104">
        <v>9</v>
      </c>
      <c r="AF216" s="122">
        <v>224550</v>
      </c>
      <c r="AG216" s="122">
        <v>69491</v>
      </c>
      <c r="AH216" s="122">
        <v>158509</v>
      </c>
      <c r="AI216" s="104" t="str">
        <v>Yes</v>
      </c>
      <c r="AJ216" s="104" t="str">
        <v>Yes</v>
      </c>
      <c r="AK216" s="143">
        <v>1</v>
      </c>
      <c r="AL216" s="10"/>
      <c r="AM216" s="10"/>
      <c r="AN216" s="104">
        <f>AVERAGE(AD$5:AD216)</f>
        <v>449.05660377358492</v>
      </c>
      <c r="AO216" s="104">
        <f>AVERAGE(AE$5:AE216)</f>
        <v>4.4198113207547172</v>
      </c>
      <c r="AP216" s="122">
        <f>AVERAGE(AF$5:AF216)</f>
        <v>224079.24528301886</v>
      </c>
      <c r="AQ216" s="122">
        <f>AVERAGE(AG$5:AG216)</f>
        <v>67111.14622641509</v>
      </c>
      <c r="AR216" s="122">
        <f>AVERAGE(AH$5:AH216)</f>
        <v>161229.65566037735</v>
      </c>
      <c r="AS216" s="121">
        <f>AVERAGE($AK$5:AK216)</f>
        <v>0.99790356394130009</v>
      </c>
      <c r="AT216" s="10"/>
      <c r="AU216" s="10"/>
      <c r="AV216" s="10"/>
      <c r="AW216" s="10"/>
      <c r="AX216" s="10"/>
      <c r="AY216" s="10"/>
      <c r="AZ216" s="10"/>
      <c r="BA216" s="10"/>
      <c r="BB216" s="10"/>
      <c r="BC216" s="10"/>
      <c r="BD216" s="10"/>
      <c r="BE216" s="10"/>
      <c r="BF216" s="10"/>
      <c r="BG216" s="6"/>
      <c r="BH216" s="22"/>
    </row>
    <row r="217" spans="1:60" x14ac:dyDescent="0.25">
      <c r="A217" s="103">
        <v>213</v>
      </c>
      <c r="B217" s="112">
        <v>526</v>
      </c>
      <c r="C217" s="112">
        <v>41</v>
      </c>
      <c r="D217" s="112">
        <v>22</v>
      </c>
      <c r="E217" s="113">
        <v>2886.3546410716067</v>
      </c>
      <c r="F217" s="112">
        <v>450</v>
      </c>
      <c r="G217" s="112">
        <v>10</v>
      </c>
      <c r="H217" s="113">
        <v>224550</v>
      </c>
      <c r="I217" s="113">
        <v>69990</v>
      </c>
      <c r="J217" s="113">
        <v>157860</v>
      </c>
      <c r="K217" s="112" t="str">
        <v>Yes</v>
      </c>
      <c r="L217" s="112" t="str">
        <v>Yes</v>
      </c>
      <c r="M217" s="118">
        <v>1</v>
      </c>
      <c r="N217" s="6"/>
      <c r="O217" s="6"/>
      <c r="P217" s="104">
        <f>AVERAGE(F$5:F217)</f>
        <v>448.97652582159623</v>
      </c>
      <c r="Q217" s="104">
        <f>AVERAGE(G$5:G217)</f>
        <v>4.751173708920188</v>
      </c>
      <c r="R217" s="122">
        <f>AVERAGE(H$5:H217)</f>
        <v>224039.28638497653</v>
      </c>
      <c r="S217" s="122">
        <f>AVERAGE(I$5:I217)</f>
        <v>67268.488262910803</v>
      </c>
      <c r="T217" s="122">
        <f>AVERAGE(J$5:J217)</f>
        <v>160996.85446009389</v>
      </c>
      <c r="U217" s="121">
        <f>AVERAGE($M$5:M217)</f>
        <v>0.99772561293688022</v>
      </c>
      <c r="V217" s="6"/>
      <c r="W217" s="6"/>
      <c r="X217" s="22"/>
      <c r="Y217" s="103">
        <v>213</v>
      </c>
      <c r="Z217" s="7">
        <v>659</v>
      </c>
      <c r="AA217" s="7">
        <v>28</v>
      </c>
      <c r="AB217" s="7">
        <v>38</v>
      </c>
      <c r="AC217" s="111">
        <v>3571.2762883689998</v>
      </c>
      <c r="AD217" s="7">
        <v>444</v>
      </c>
      <c r="AE217" s="7">
        <v>0</v>
      </c>
      <c r="AF217" s="111">
        <v>221556</v>
      </c>
      <c r="AG217" s="111">
        <v>64400</v>
      </c>
      <c r="AH217" s="111">
        <v>162856</v>
      </c>
      <c r="AI217" s="7" t="str">
        <v>No</v>
      </c>
      <c r="AJ217" s="7" t="str">
        <v>No</v>
      </c>
      <c r="AK217" s="141">
        <v>0.98666666666666669</v>
      </c>
      <c r="AL217" s="6"/>
      <c r="AM217" s="6"/>
      <c r="AN217" s="104">
        <f>AVERAGE(AD$5:AD217)</f>
        <v>449.03286384976525</v>
      </c>
      <c r="AO217" s="104">
        <f>AVERAGE(AE$5:AE217)</f>
        <v>4.39906103286385</v>
      </c>
      <c r="AP217" s="122">
        <f>AVERAGE(AF$5:AF217)</f>
        <v>224067.39906103286</v>
      </c>
      <c r="AQ217" s="122">
        <f>AVERAGE(AG$5:AG217)</f>
        <v>67098.417840375594</v>
      </c>
      <c r="AR217" s="122">
        <f>AVERAGE(AH$5:AH217)</f>
        <v>161237.29107981222</v>
      </c>
      <c r="AS217" s="121">
        <f>AVERAGE($AK$5:AK217)</f>
        <v>0.99785080855503427</v>
      </c>
      <c r="AT217" s="6"/>
      <c r="AU217" s="6"/>
      <c r="AV217" s="6"/>
      <c r="AW217" s="6"/>
      <c r="AX217" s="6"/>
      <c r="AY217" s="6"/>
      <c r="AZ217" s="6"/>
      <c r="BA217" s="6"/>
      <c r="BB217" s="6"/>
      <c r="BC217" s="6"/>
      <c r="BD217" s="6"/>
      <c r="BE217" s="6"/>
      <c r="BF217" s="6"/>
      <c r="BG217" s="10"/>
      <c r="BH217" s="22"/>
    </row>
    <row r="218" spans="1:60" x14ac:dyDescent="0.25">
      <c r="A218" s="103">
        <v>214</v>
      </c>
      <c r="B218" s="112">
        <v>536</v>
      </c>
      <c r="C218" s="112">
        <v>35</v>
      </c>
      <c r="D218" s="112">
        <v>22</v>
      </c>
      <c r="E218" s="113">
        <v>2380.9857541326201</v>
      </c>
      <c r="F218" s="112">
        <v>450</v>
      </c>
      <c r="G218" s="112">
        <v>10</v>
      </c>
      <c r="H218" s="113">
        <v>224550</v>
      </c>
      <c r="I218" s="113">
        <v>69990</v>
      </c>
      <c r="J218" s="113">
        <v>157860</v>
      </c>
      <c r="K218" s="112" t="str">
        <v>Yes</v>
      </c>
      <c r="L218" s="112" t="str">
        <v>Yes</v>
      </c>
      <c r="M218" s="118">
        <v>1</v>
      </c>
      <c r="N218" s="6"/>
      <c r="O218" s="6"/>
      <c r="P218" s="104">
        <f>AVERAGE(F$5:F218)</f>
        <v>448.98130841121497</v>
      </c>
      <c r="Q218" s="104">
        <f>AVERAGE(G$5:G218)</f>
        <v>4.7757009345794392</v>
      </c>
      <c r="R218" s="122">
        <f>AVERAGE(H$5:H218)</f>
        <v>224041.67289719626</v>
      </c>
      <c r="S218" s="122">
        <f>AVERAGE(I$5:I218)</f>
        <v>67281.20560747663</v>
      </c>
      <c r="T218" s="122">
        <f>AVERAGE(J$5:J218)</f>
        <v>160982.19626168226</v>
      </c>
      <c r="U218" s="121">
        <f>AVERAGE($M$5:M218)</f>
        <v>0.99773624091381075</v>
      </c>
      <c r="V218" s="6"/>
      <c r="W218" s="6"/>
      <c r="X218" s="22"/>
      <c r="Y218" s="103">
        <v>214</v>
      </c>
      <c r="Z218" s="7">
        <v>605</v>
      </c>
      <c r="AA218" s="103">
        <v>32</v>
      </c>
      <c r="AB218" s="103">
        <v>22</v>
      </c>
      <c r="AC218" s="137">
        <v>2437.8361050853141</v>
      </c>
      <c r="AD218" s="103">
        <v>450</v>
      </c>
      <c r="AE218" s="103">
        <v>10</v>
      </c>
      <c r="AF218" s="137">
        <v>224550</v>
      </c>
      <c r="AG218" s="137">
        <v>69990</v>
      </c>
      <c r="AH218" s="137">
        <v>157860</v>
      </c>
      <c r="AI218" s="103" t="str">
        <v>Yes</v>
      </c>
      <c r="AJ218" s="103" t="str">
        <v>Yes</v>
      </c>
      <c r="AK218" s="142">
        <v>1</v>
      </c>
      <c r="AN218" s="104">
        <f>AVERAGE(AD$5:AD218)</f>
        <v>449.03738317757012</v>
      </c>
      <c r="AO218" s="104">
        <f>AVERAGE(AE$5:AE218)</f>
        <v>4.4252336448598131</v>
      </c>
      <c r="AP218" s="122">
        <f>AVERAGE(AF$5:AF218)</f>
        <v>224069.65420560748</v>
      </c>
      <c r="AQ218" s="122">
        <f>AVERAGE(AG$5:AG218)</f>
        <v>67111.929906542049</v>
      </c>
      <c r="AR218" s="122">
        <f>AVERAGE(AH$5:AH218)</f>
        <v>161221.50934579439</v>
      </c>
      <c r="AS218" s="121">
        <f>AVERAGE($AK$5:AK218)</f>
        <v>0.99786085150571169</v>
      </c>
      <c r="BH218" s="22"/>
    </row>
    <row r="219" spans="1:60" x14ac:dyDescent="0.25">
      <c r="A219" s="103">
        <v>215</v>
      </c>
      <c r="B219" s="112">
        <v>579</v>
      </c>
      <c r="C219" s="112">
        <v>46</v>
      </c>
      <c r="D219" s="112">
        <v>29</v>
      </c>
      <c r="E219" s="113">
        <v>3868.7376222598386</v>
      </c>
      <c r="F219" s="112">
        <v>450</v>
      </c>
      <c r="G219" s="112">
        <v>3</v>
      </c>
      <c r="H219" s="113">
        <v>224550</v>
      </c>
      <c r="I219" s="113">
        <v>66497</v>
      </c>
      <c r="J219" s="113">
        <v>162403</v>
      </c>
      <c r="K219" s="112" t="str">
        <v>Yes</v>
      </c>
      <c r="L219" s="112" t="str">
        <v>Yes</v>
      </c>
      <c r="M219" s="118">
        <v>1</v>
      </c>
      <c r="N219" s="6"/>
      <c r="O219" s="6"/>
      <c r="P219" s="104">
        <f>AVERAGE(F$5:F219)</f>
        <v>448.98604651162793</v>
      </c>
      <c r="Q219" s="104">
        <f>AVERAGE(G$5:G219)</f>
        <v>4.7674418604651159</v>
      </c>
      <c r="R219" s="122">
        <f>AVERAGE(H$5:H219)</f>
        <v>224044.03720930233</v>
      </c>
      <c r="S219" s="122">
        <f>AVERAGE(I$5:I219)</f>
        <v>67277.558139534885</v>
      </c>
      <c r="T219" s="122">
        <f>AVERAGE(J$5:J219)</f>
        <v>160988.80465116279</v>
      </c>
      <c r="U219" s="121">
        <f>AVERAGE($M$5:M219)</f>
        <v>0.99774677002583956</v>
      </c>
      <c r="V219" s="6"/>
      <c r="W219" s="6"/>
      <c r="X219" s="22"/>
      <c r="Y219" s="103">
        <v>215</v>
      </c>
      <c r="Z219" s="7">
        <v>588</v>
      </c>
      <c r="AA219" s="7">
        <v>49</v>
      </c>
      <c r="AB219" s="7">
        <v>29</v>
      </c>
      <c r="AC219" s="111">
        <v>2546.2532484493122</v>
      </c>
      <c r="AD219" s="7">
        <v>450</v>
      </c>
      <c r="AE219" s="7">
        <v>3</v>
      </c>
      <c r="AF219" s="111">
        <v>224550</v>
      </c>
      <c r="AG219" s="111">
        <v>66497</v>
      </c>
      <c r="AH219" s="111">
        <v>162403</v>
      </c>
      <c r="AI219" s="7" t="str">
        <v>Yes</v>
      </c>
      <c r="AJ219" s="7" t="str">
        <v>Yes</v>
      </c>
      <c r="AK219" s="141">
        <v>1</v>
      </c>
      <c r="AL219" s="6"/>
      <c r="AM219" s="6"/>
      <c r="AN219" s="104">
        <f>AVERAGE(AD$5:AD219)</f>
        <v>449.04186046511626</v>
      </c>
      <c r="AO219" s="104">
        <f>AVERAGE(AE$5:AE219)</f>
        <v>4.4186046511627906</v>
      </c>
      <c r="AP219" s="122">
        <f>AVERAGE(AF$5:AF219)</f>
        <v>224071.88837209303</v>
      </c>
      <c r="AQ219" s="122">
        <f>AVERAGE(AG$5:AG219)</f>
        <v>67109.069767441862</v>
      </c>
      <c r="AR219" s="122">
        <f>AVERAGE(AH$5:AH219)</f>
        <v>161227.0046511628</v>
      </c>
      <c r="AS219" s="121">
        <f>AVERAGE($AK$5:AK219)</f>
        <v>0.99787080103359216</v>
      </c>
      <c r="AT219" s="6"/>
      <c r="AU219" s="6"/>
      <c r="AV219" s="6"/>
      <c r="AW219" s="6"/>
      <c r="AX219" s="6"/>
      <c r="AY219" s="6"/>
      <c r="AZ219" s="6"/>
      <c r="BA219" s="6"/>
      <c r="BB219" s="6"/>
      <c r="BC219" s="6"/>
      <c r="BD219" s="6"/>
      <c r="BE219" s="6"/>
      <c r="BF219" s="6"/>
      <c r="BG219" s="6"/>
      <c r="BH219" s="22"/>
    </row>
    <row r="220" spans="1:60" x14ac:dyDescent="0.25">
      <c r="A220" s="103">
        <v>216</v>
      </c>
      <c r="B220" s="112">
        <v>557</v>
      </c>
      <c r="C220" s="112">
        <v>29</v>
      </c>
      <c r="D220" s="112">
        <v>23</v>
      </c>
      <c r="E220" s="113">
        <v>3803.5577476225135</v>
      </c>
      <c r="F220" s="112">
        <v>450</v>
      </c>
      <c r="G220" s="112">
        <v>9</v>
      </c>
      <c r="H220" s="113">
        <v>224550</v>
      </c>
      <c r="I220" s="113">
        <v>69491</v>
      </c>
      <c r="J220" s="113">
        <v>158509</v>
      </c>
      <c r="K220" s="112" t="str">
        <v>Yes</v>
      </c>
      <c r="L220" s="112" t="str">
        <v>Yes</v>
      </c>
      <c r="M220" s="118">
        <v>1</v>
      </c>
      <c r="N220" s="6"/>
      <c r="O220" s="6"/>
      <c r="P220" s="104">
        <f>AVERAGE(F$5:F220)</f>
        <v>448.99074074074076</v>
      </c>
      <c r="Q220" s="104">
        <f>AVERAGE(G$5:G220)</f>
        <v>4.7870370370370372</v>
      </c>
      <c r="R220" s="122">
        <f>AVERAGE(H$5:H220)</f>
        <v>224046.37962962964</v>
      </c>
      <c r="S220" s="122">
        <f>AVERAGE(I$5:I220)</f>
        <v>67287.805555555562</v>
      </c>
      <c r="T220" s="122">
        <f>AVERAGE(J$5:J220)</f>
        <v>160977.32407407407</v>
      </c>
      <c r="U220" s="121">
        <f>AVERAGE($M$5:M220)</f>
        <v>0.99775720164609027</v>
      </c>
      <c r="V220" s="6"/>
      <c r="W220" s="6"/>
      <c r="X220" s="22"/>
      <c r="Y220" s="103">
        <v>216</v>
      </c>
      <c r="Z220" s="7">
        <v>565</v>
      </c>
      <c r="AA220" s="104">
        <v>38</v>
      </c>
      <c r="AB220" s="104">
        <v>27</v>
      </c>
      <c r="AC220" s="122">
        <v>2659.6041488564283</v>
      </c>
      <c r="AD220" s="104">
        <v>450</v>
      </c>
      <c r="AE220" s="104">
        <v>5</v>
      </c>
      <c r="AF220" s="122">
        <v>224550</v>
      </c>
      <c r="AG220" s="122">
        <v>67495</v>
      </c>
      <c r="AH220" s="122">
        <v>161105</v>
      </c>
      <c r="AI220" s="104" t="str">
        <v>Yes</v>
      </c>
      <c r="AJ220" s="104" t="str">
        <v>Yes</v>
      </c>
      <c r="AK220" s="143">
        <v>1</v>
      </c>
      <c r="AL220" s="10"/>
      <c r="AM220" s="10"/>
      <c r="AN220" s="104">
        <f>AVERAGE(AD$5:AD220)</f>
        <v>449.0462962962963</v>
      </c>
      <c r="AO220" s="104">
        <f>AVERAGE(AE$5:AE220)</f>
        <v>4.4212962962962967</v>
      </c>
      <c r="AP220" s="122">
        <f>AVERAGE(AF$5:AF220)</f>
        <v>224074.10185185185</v>
      </c>
      <c r="AQ220" s="122">
        <f>AVERAGE(AG$5:AG220)</f>
        <v>67110.856481481474</v>
      </c>
      <c r="AR220" s="122">
        <f>AVERAGE(AH$5:AH220)</f>
        <v>161226.4398148148</v>
      </c>
      <c r="AS220" s="121">
        <f>AVERAGE($AK$5:AK220)</f>
        <v>0.99788065843621443</v>
      </c>
      <c r="AT220" s="10"/>
      <c r="AU220" s="10"/>
      <c r="AV220" s="10"/>
      <c r="AW220" s="10"/>
      <c r="AX220" s="10"/>
      <c r="AY220" s="10"/>
      <c r="AZ220" s="10"/>
      <c r="BA220" s="10"/>
      <c r="BB220" s="10"/>
      <c r="BC220" s="10"/>
      <c r="BD220" s="10"/>
      <c r="BE220" s="10"/>
      <c r="BF220" s="10"/>
      <c r="BG220" s="6"/>
      <c r="BH220" s="22"/>
    </row>
    <row r="221" spans="1:60" x14ac:dyDescent="0.25">
      <c r="A221" s="103">
        <v>217</v>
      </c>
      <c r="B221" s="112">
        <v>547</v>
      </c>
      <c r="C221" s="112">
        <v>38</v>
      </c>
      <c r="D221" s="112">
        <v>33</v>
      </c>
      <c r="E221" s="113">
        <v>3617.8094023658582</v>
      </c>
      <c r="F221" s="112">
        <v>449</v>
      </c>
      <c r="G221" s="112">
        <v>0</v>
      </c>
      <c r="H221" s="113">
        <v>224051</v>
      </c>
      <c r="I221" s="113">
        <v>64900</v>
      </c>
      <c r="J221" s="113">
        <v>164101</v>
      </c>
      <c r="K221" s="112" t="str">
        <v>No</v>
      </c>
      <c r="L221" s="112" t="str">
        <v>No</v>
      </c>
      <c r="M221" s="118">
        <v>0.99777777777777776</v>
      </c>
      <c r="N221" s="6"/>
      <c r="O221" s="6"/>
      <c r="P221" s="104">
        <f>AVERAGE(F$5:F221)</f>
        <v>448.99078341013825</v>
      </c>
      <c r="Q221" s="104">
        <f>AVERAGE(G$5:G221)</f>
        <v>4.7649769585253452</v>
      </c>
      <c r="R221" s="122">
        <f>AVERAGE(H$5:H221)</f>
        <v>224046.40092165899</v>
      </c>
      <c r="S221" s="122">
        <f>AVERAGE(I$5:I221)</f>
        <v>67276.801843317968</v>
      </c>
      <c r="T221" s="122">
        <f>AVERAGE(J$5:J221)</f>
        <v>160991.71889400922</v>
      </c>
      <c r="U221" s="121">
        <f>AVERAGE($M$5:M221)</f>
        <v>0.99775729646697353</v>
      </c>
      <c r="V221" s="6"/>
      <c r="W221" s="6"/>
      <c r="X221" s="22"/>
      <c r="Y221" s="103">
        <v>217</v>
      </c>
      <c r="Z221" s="7">
        <v>566</v>
      </c>
      <c r="AA221" s="7">
        <v>37</v>
      </c>
      <c r="AB221" s="7">
        <v>32</v>
      </c>
      <c r="AC221" s="111">
        <v>3201.7986806910449</v>
      </c>
      <c r="AD221" s="7">
        <v>450</v>
      </c>
      <c r="AE221" s="7">
        <v>0</v>
      </c>
      <c r="AF221" s="111">
        <v>224550</v>
      </c>
      <c r="AG221" s="111">
        <v>65000</v>
      </c>
      <c r="AH221" s="111">
        <v>164350</v>
      </c>
      <c r="AI221" s="7" t="str">
        <v>Yes</v>
      </c>
      <c r="AJ221" s="7" t="str">
        <v>No</v>
      </c>
      <c r="AK221" s="141">
        <v>1</v>
      </c>
      <c r="AL221" s="6"/>
      <c r="AM221" s="6"/>
      <c r="AN221" s="104">
        <f>AVERAGE(AD$5:AD221)</f>
        <v>449.05069124423966</v>
      </c>
      <c r="AO221" s="104">
        <f>AVERAGE(AE$5:AE221)</f>
        <v>4.4009216589861753</v>
      </c>
      <c r="AP221" s="122">
        <f>AVERAGE(AF$5:AF221)</f>
        <v>224076.29493087556</v>
      </c>
      <c r="AQ221" s="122">
        <f>AVERAGE(AG$5:AG221)</f>
        <v>67101.129032258061</v>
      </c>
      <c r="AR221" s="122">
        <f>AVERAGE(AH$5:AH221)</f>
        <v>161240.8341013825</v>
      </c>
      <c r="AS221" s="121">
        <f>AVERAGE($AK$5:AK221)</f>
        <v>0.9978904249871996</v>
      </c>
      <c r="AT221" s="6"/>
      <c r="AU221" s="6"/>
      <c r="AV221" s="6"/>
      <c r="AW221" s="6"/>
      <c r="AX221" s="6"/>
      <c r="AY221" s="6"/>
      <c r="AZ221" s="6"/>
      <c r="BA221" s="6"/>
      <c r="BB221" s="6"/>
      <c r="BC221" s="6"/>
      <c r="BD221" s="6"/>
      <c r="BE221" s="6"/>
      <c r="BF221" s="6"/>
      <c r="BG221" s="10"/>
      <c r="BH221" s="22"/>
    </row>
    <row r="222" spans="1:60" x14ac:dyDescent="0.25">
      <c r="A222" s="103">
        <v>218</v>
      </c>
      <c r="B222" s="112">
        <v>523</v>
      </c>
      <c r="C222" s="112">
        <v>39</v>
      </c>
      <c r="D222" s="112">
        <v>20</v>
      </c>
      <c r="E222" s="113">
        <v>4025.1574947955396</v>
      </c>
      <c r="F222" s="112">
        <v>450</v>
      </c>
      <c r="G222" s="112">
        <v>12</v>
      </c>
      <c r="H222" s="113">
        <v>224550</v>
      </c>
      <c r="I222" s="113">
        <v>70988</v>
      </c>
      <c r="J222" s="113">
        <v>156562</v>
      </c>
      <c r="K222" s="112" t="str">
        <v>Yes</v>
      </c>
      <c r="L222" s="112" t="str">
        <v>Yes</v>
      </c>
      <c r="M222" s="118">
        <v>1</v>
      </c>
      <c r="N222" s="6"/>
      <c r="O222" s="6"/>
      <c r="P222" s="104">
        <f>AVERAGE(F$5:F222)</f>
        <v>448.99541284403671</v>
      </c>
      <c r="Q222" s="104">
        <f>AVERAGE(G$5:G222)</f>
        <v>4.7981651376146788</v>
      </c>
      <c r="R222" s="122">
        <f>AVERAGE(H$5:H222)</f>
        <v>224048.71100917432</v>
      </c>
      <c r="S222" s="122">
        <f>AVERAGE(I$5:I222)</f>
        <v>67293.825688073397</v>
      </c>
      <c r="T222" s="122">
        <f>AVERAGE(J$5:J222)</f>
        <v>160971.39908256879</v>
      </c>
      <c r="U222" s="121">
        <f>AVERAGE($M$5:M222)</f>
        <v>0.99776758409785904</v>
      </c>
      <c r="V222" s="6"/>
      <c r="W222" s="6"/>
      <c r="X222" s="22"/>
      <c r="Y222" s="103">
        <v>218</v>
      </c>
      <c r="Z222" s="7">
        <v>586</v>
      </c>
      <c r="AA222" s="103">
        <v>40</v>
      </c>
      <c r="AB222" s="103">
        <v>23</v>
      </c>
      <c r="AC222" s="137">
        <v>2211.4764584188592</v>
      </c>
      <c r="AD222" s="103">
        <v>450</v>
      </c>
      <c r="AE222" s="103">
        <v>9</v>
      </c>
      <c r="AF222" s="137">
        <v>224550</v>
      </c>
      <c r="AG222" s="137">
        <v>69491</v>
      </c>
      <c r="AH222" s="137">
        <v>158509</v>
      </c>
      <c r="AI222" s="103" t="str">
        <v>Yes</v>
      </c>
      <c r="AJ222" s="103" t="str">
        <v>Yes</v>
      </c>
      <c r="AK222" s="142">
        <v>1</v>
      </c>
      <c r="AN222" s="104">
        <f>AVERAGE(AD$5:AD222)</f>
        <v>449.05504587155963</v>
      </c>
      <c r="AO222" s="104">
        <f>AVERAGE(AE$5:AE222)</f>
        <v>4.4220183486238529</v>
      </c>
      <c r="AP222" s="122">
        <f>AVERAGE(AF$5:AF222)</f>
        <v>224078.46788990826</v>
      </c>
      <c r="AQ222" s="122">
        <f>AVERAGE(AG$5:AG222)</f>
        <v>67112.091743119265</v>
      </c>
      <c r="AR222" s="122">
        <f>AVERAGE(AH$5:AH222)</f>
        <v>161228.30275229359</v>
      </c>
      <c r="AS222" s="121">
        <f>AVERAGE($AK$5:AK222)</f>
        <v>0.99790010193679957</v>
      </c>
      <c r="BH222" s="22"/>
    </row>
    <row r="223" spans="1:60" x14ac:dyDescent="0.25">
      <c r="A223" s="103">
        <v>219</v>
      </c>
      <c r="B223" s="112">
        <v>591</v>
      </c>
      <c r="C223" s="112">
        <v>38</v>
      </c>
      <c r="D223" s="112">
        <v>30</v>
      </c>
      <c r="E223" s="113">
        <v>3921.4272163215392</v>
      </c>
      <c r="F223" s="112">
        <v>450</v>
      </c>
      <c r="G223" s="112">
        <v>2</v>
      </c>
      <c r="H223" s="113">
        <v>224550</v>
      </c>
      <c r="I223" s="113">
        <v>65998</v>
      </c>
      <c r="J223" s="113">
        <v>163052</v>
      </c>
      <c r="K223" s="112" t="str">
        <v>Yes</v>
      </c>
      <c r="L223" s="112" t="str">
        <v>Yes</v>
      </c>
      <c r="M223" s="118">
        <v>1</v>
      </c>
      <c r="N223" s="6"/>
      <c r="O223" s="6"/>
      <c r="P223" s="104">
        <f>AVERAGE(F$5:F223)</f>
        <v>449</v>
      </c>
      <c r="Q223" s="104">
        <f>AVERAGE(G$5:G223)</f>
        <v>4.7853881278538815</v>
      </c>
      <c r="R223" s="122">
        <f>AVERAGE(H$5:H223)</f>
        <v>224051</v>
      </c>
      <c r="S223" s="122">
        <f>AVERAGE(I$5:I223)</f>
        <v>67287.908675799088</v>
      </c>
      <c r="T223" s="122">
        <f>AVERAGE(J$5:J223)</f>
        <v>160980.899543379</v>
      </c>
      <c r="U223" s="121">
        <f>AVERAGE($M$5:M223)</f>
        <v>0.99777777777777743</v>
      </c>
      <c r="V223" s="6"/>
      <c r="W223" s="6"/>
      <c r="X223" s="22"/>
      <c r="Y223" s="103">
        <v>219</v>
      </c>
      <c r="Z223" s="7">
        <v>591</v>
      </c>
      <c r="AA223" s="7">
        <v>40</v>
      </c>
      <c r="AB223" s="7">
        <v>26</v>
      </c>
      <c r="AC223" s="111">
        <v>4318.6170170627647</v>
      </c>
      <c r="AD223" s="7">
        <v>450</v>
      </c>
      <c r="AE223" s="7">
        <v>6</v>
      </c>
      <c r="AF223" s="111">
        <v>224550</v>
      </c>
      <c r="AG223" s="111">
        <v>67994</v>
      </c>
      <c r="AH223" s="111">
        <v>160456</v>
      </c>
      <c r="AI223" s="7" t="str">
        <v>Yes</v>
      </c>
      <c r="AJ223" s="7" t="str">
        <v>Yes</v>
      </c>
      <c r="AK223" s="141">
        <v>1</v>
      </c>
      <c r="AL223" s="6"/>
      <c r="AM223" s="6"/>
      <c r="AN223" s="104">
        <f>AVERAGE(AD$5:AD223)</f>
        <v>449.0593607305936</v>
      </c>
      <c r="AO223" s="104">
        <f>AVERAGE(AE$5:AE223)</f>
        <v>4.4292237442922371</v>
      </c>
      <c r="AP223" s="122">
        <f>AVERAGE(AF$5:AF223)</f>
        <v>224080.6210045662</v>
      </c>
      <c r="AQ223" s="122">
        <f>AVERAGE(AG$5:AG223)</f>
        <v>67116.118721461185</v>
      </c>
      <c r="AR223" s="122">
        <f>AVERAGE(AH$5:AH223)</f>
        <v>161224.77625570775</v>
      </c>
      <c r="AS223" s="121">
        <f>AVERAGE($AK$5:AK223)</f>
        <v>0.99790969051243061</v>
      </c>
      <c r="AT223" s="6"/>
      <c r="AU223" s="6"/>
      <c r="AV223" s="6"/>
      <c r="AW223" s="6"/>
      <c r="AX223" s="6"/>
      <c r="AY223" s="6"/>
      <c r="AZ223" s="6"/>
      <c r="BA223" s="6"/>
      <c r="BB223" s="6"/>
      <c r="BC223" s="6"/>
      <c r="BD223" s="6"/>
      <c r="BE223" s="6"/>
      <c r="BF223" s="6"/>
      <c r="BG223" s="6"/>
      <c r="BH223" s="22"/>
    </row>
    <row r="224" spans="1:60" x14ac:dyDescent="0.25">
      <c r="A224" s="103">
        <v>220</v>
      </c>
      <c r="B224" s="112">
        <v>587</v>
      </c>
      <c r="C224" s="112">
        <v>45</v>
      </c>
      <c r="D224" s="112">
        <v>24</v>
      </c>
      <c r="E224" s="113">
        <v>4188.7273335052796</v>
      </c>
      <c r="F224" s="112">
        <v>450</v>
      </c>
      <c r="G224" s="112">
        <v>8</v>
      </c>
      <c r="H224" s="113">
        <v>224550</v>
      </c>
      <c r="I224" s="113">
        <v>68992</v>
      </c>
      <c r="J224" s="113">
        <v>159158</v>
      </c>
      <c r="K224" s="112" t="str">
        <v>Yes</v>
      </c>
      <c r="L224" s="112" t="str">
        <v>Yes</v>
      </c>
      <c r="M224" s="118">
        <v>1</v>
      </c>
      <c r="N224" s="6"/>
      <c r="O224" s="6"/>
      <c r="P224" s="104">
        <f>AVERAGE(F$5:F224)</f>
        <v>449.00454545454545</v>
      </c>
      <c r="Q224" s="104">
        <f>AVERAGE(G$5:G224)</f>
        <v>4.8</v>
      </c>
      <c r="R224" s="122">
        <f>AVERAGE(H$5:H224)</f>
        <v>224053.26818181819</v>
      </c>
      <c r="S224" s="122">
        <f>AVERAGE(I$5:I224)</f>
        <v>67295.654545454541</v>
      </c>
      <c r="T224" s="122">
        <f>AVERAGE(J$5:J224)</f>
        <v>160972.61363636365</v>
      </c>
      <c r="U224" s="121">
        <f>AVERAGE($M$5:M224)</f>
        <v>0.99778787878787845</v>
      </c>
      <c r="V224" s="6"/>
      <c r="W224" s="6"/>
      <c r="X224" s="22"/>
      <c r="Y224" s="103">
        <v>220</v>
      </c>
      <c r="Z224" s="7">
        <v>487</v>
      </c>
      <c r="AA224" s="104">
        <v>53</v>
      </c>
      <c r="AB224" s="104">
        <v>31</v>
      </c>
      <c r="AC224" s="122">
        <v>2482.1873605666324</v>
      </c>
      <c r="AD224" s="104">
        <v>450</v>
      </c>
      <c r="AE224" s="104">
        <v>1</v>
      </c>
      <c r="AF224" s="122">
        <v>224550</v>
      </c>
      <c r="AG224" s="122">
        <v>65499</v>
      </c>
      <c r="AH224" s="122">
        <v>163701</v>
      </c>
      <c r="AI224" s="104" t="str">
        <v>Yes</v>
      </c>
      <c r="AJ224" s="104" t="str">
        <v>Yes</v>
      </c>
      <c r="AK224" s="143">
        <v>1</v>
      </c>
      <c r="AL224" s="10"/>
      <c r="AM224" s="10"/>
      <c r="AN224" s="104">
        <f>AVERAGE(AD$5:AD224)</f>
        <v>449.06363636363636</v>
      </c>
      <c r="AO224" s="104">
        <f>AVERAGE(AE$5:AE224)</f>
        <v>4.413636363636364</v>
      </c>
      <c r="AP224" s="122">
        <f>AVERAGE(AF$5:AF224)</f>
        <v>224082.75454545455</v>
      </c>
      <c r="AQ224" s="122">
        <f>AVERAGE(AG$5:AG224)</f>
        <v>67108.768181818188</v>
      </c>
      <c r="AR224" s="122">
        <f>AVERAGE(AH$5:AH224)</f>
        <v>161236.03181818183</v>
      </c>
      <c r="AS224" s="121">
        <f>AVERAGE($AK$5:AK224)</f>
        <v>0.99791919191919232</v>
      </c>
      <c r="AT224" s="10"/>
      <c r="AU224" s="10"/>
      <c r="AV224" s="10"/>
      <c r="AW224" s="10"/>
      <c r="AX224" s="10"/>
      <c r="AY224" s="10"/>
      <c r="AZ224" s="10"/>
      <c r="BA224" s="10"/>
      <c r="BB224" s="10"/>
      <c r="BC224" s="10"/>
      <c r="BD224" s="10"/>
      <c r="BE224" s="10"/>
      <c r="BF224" s="10"/>
      <c r="BG224" s="6"/>
      <c r="BH224" s="22"/>
    </row>
    <row r="225" spans="1:60" x14ac:dyDescent="0.25">
      <c r="A225" s="103">
        <v>221</v>
      </c>
      <c r="B225" s="112">
        <v>542</v>
      </c>
      <c r="C225" s="112">
        <v>63</v>
      </c>
      <c r="D225" s="112">
        <v>23</v>
      </c>
      <c r="E225" s="113">
        <v>3747.4508661680784</v>
      </c>
      <c r="F225" s="112">
        <v>450</v>
      </c>
      <c r="G225" s="112">
        <v>9</v>
      </c>
      <c r="H225" s="113">
        <v>224550</v>
      </c>
      <c r="I225" s="113">
        <v>69491</v>
      </c>
      <c r="J225" s="113">
        <v>158509</v>
      </c>
      <c r="K225" s="112" t="str">
        <v>Yes</v>
      </c>
      <c r="L225" s="112" t="str">
        <v>Yes</v>
      </c>
      <c r="M225" s="118">
        <v>1</v>
      </c>
      <c r="N225" s="6"/>
      <c r="O225" s="6"/>
      <c r="P225" s="104">
        <f>AVERAGE(F$5:F225)</f>
        <v>449.00904977375563</v>
      </c>
      <c r="Q225" s="104">
        <f>AVERAGE(G$5:G225)</f>
        <v>4.8190045248868776</v>
      </c>
      <c r="R225" s="122">
        <f>AVERAGE(H$5:H225)</f>
        <v>224055.51583710406</v>
      </c>
      <c r="S225" s="122">
        <f>AVERAGE(I$5:I225)</f>
        <v>67305.588235294112</v>
      </c>
      <c r="T225" s="122">
        <f>AVERAGE(J$5:J225)</f>
        <v>160961.4660633484</v>
      </c>
      <c r="U225" s="121">
        <f>AVERAGE($M$5:M225)</f>
        <v>0.99779788838612338</v>
      </c>
      <c r="V225" s="6"/>
      <c r="W225" s="6"/>
      <c r="X225" s="22"/>
      <c r="Y225" s="103">
        <v>221</v>
      </c>
      <c r="Z225" s="7">
        <v>538</v>
      </c>
      <c r="AA225" s="7">
        <v>43</v>
      </c>
      <c r="AB225" s="7">
        <v>24</v>
      </c>
      <c r="AC225" s="111">
        <v>4235.6862409444848</v>
      </c>
      <c r="AD225" s="7">
        <v>450</v>
      </c>
      <c r="AE225" s="7">
        <v>8</v>
      </c>
      <c r="AF225" s="111">
        <v>224550</v>
      </c>
      <c r="AG225" s="111">
        <v>68992</v>
      </c>
      <c r="AH225" s="111">
        <v>159158</v>
      </c>
      <c r="AI225" s="7" t="str">
        <v>Yes</v>
      </c>
      <c r="AJ225" s="7" t="str">
        <v>Yes</v>
      </c>
      <c r="AK225" s="141">
        <v>1</v>
      </c>
      <c r="AL225" s="6"/>
      <c r="AM225" s="6"/>
      <c r="AN225" s="104">
        <f>AVERAGE(AD$5:AD225)</f>
        <v>449.0678733031674</v>
      </c>
      <c r="AO225" s="104">
        <f>AVERAGE(AE$5:AE225)</f>
        <v>4.4298642533936654</v>
      </c>
      <c r="AP225" s="122">
        <f>AVERAGE(AF$5:AF225)</f>
        <v>224084.86877828054</v>
      </c>
      <c r="AQ225" s="122">
        <f>AVERAGE(AG$5:AG225)</f>
        <v>67117.289592760178</v>
      </c>
      <c r="AR225" s="122">
        <f>AVERAGE(AH$5:AH225)</f>
        <v>161226.62895927601</v>
      </c>
      <c r="AS225" s="121">
        <f>AVERAGE($AK$5:AK225)</f>
        <v>0.99792860734037248</v>
      </c>
      <c r="AT225" s="6"/>
      <c r="AU225" s="6"/>
      <c r="AV225" s="6"/>
      <c r="AW225" s="6"/>
      <c r="AX225" s="6"/>
      <c r="AY225" s="6"/>
      <c r="AZ225" s="6"/>
      <c r="BA225" s="6"/>
      <c r="BB225" s="6"/>
      <c r="BC225" s="6"/>
      <c r="BD225" s="6"/>
      <c r="BE225" s="6"/>
      <c r="BF225" s="6"/>
      <c r="BG225" s="10"/>
      <c r="BH225" s="22"/>
    </row>
    <row r="226" spans="1:60" x14ac:dyDescent="0.25">
      <c r="A226" s="103">
        <v>222</v>
      </c>
      <c r="B226" s="112">
        <v>552</v>
      </c>
      <c r="C226" s="112">
        <v>35</v>
      </c>
      <c r="D226" s="112">
        <v>24</v>
      </c>
      <c r="E226" s="113">
        <v>3271.0888053218241</v>
      </c>
      <c r="F226" s="112">
        <v>450</v>
      </c>
      <c r="G226" s="112">
        <v>8</v>
      </c>
      <c r="H226" s="113">
        <v>224550</v>
      </c>
      <c r="I226" s="113">
        <v>68992</v>
      </c>
      <c r="J226" s="113">
        <v>159158</v>
      </c>
      <c r="K226" s="112" t="str">
        <v>Yes</v>
      </c>
      <c r="L226" s="112" t="str">
        <v>Yes</v>
      </c>
      <c r="M226" s="118">
        <v>1</v>
      </c>
      <c r="N226" s="6"/>
      <c r="O226" s="6"/>
      <c r="P226" s="104">
        <f>AVERAGE(F$5:F226)</f>
        <v>449.01351351351349</v>
      </c>
      <c r="Q226" s="104">
        <f>AVERAGE(G$5:G226)</f>
        <v>4.833333333333333</v>
      </c>
      <c r="R226" s="122">
        <f>AVERAGE(H$5:H226)</f>
        <v>224057.74324324325</v>
      </c>
      <c r="S226" s="122">
        <f>AVERAGE(I$5:I226)</f>
        <v>67313.184684684689</v>
      </c>
      <c r="T226" s="122">
        <f>AVERAGE(J$5:J226)</f>
        <v>160953.34234234234</v>
      </c>
      <c r="U226" s="121">
        <f>AVERAGE($M$5:M226)</f>
        <v>0.99780780780780753</v>
      </c>
      <c r="V226" s="6"/>
      <c r="W226" s="6"/>
      <c r="X226" s="22"/>
      <c r="Y226" s="103">
        <v>222</v>
      </c>
      <c r="Z226" s="7">
        <v>596</v>
      </c>
      <c r="AA226" s="103">
        <v>39</v>
      </c>
      <c r="AB226" s="103">
        <v>27</v>
      </c>
      <c r="AC226" s="137">
        <v>2356.7943642480604</v>
      </c>
      <c r="AD226" s="103">
        <v>450</v>
      </c>
      <c r="AE226" s="103">
        <v>5</v>
      </c>
      <c r="AF226" s="137">
        <v>224550</v>
      </c>
      <c r="AG226" s="137">
        <v>67495</v>
      </c>
      <c r="AH226" s="137">
        <v>161105</v>
      </c>
      <c r="AI226" s="103" t="str">
        <v>Yes</v>
      </c>
      <c r="AJ226" s="103" t="str">
        <v>Yes</v>
      </c>
      <c r="AK226" s="142">
        <v>1</v>
      </c>
      <c r="AN226" s="104">
        <f>AVERAGE(AD$5:AD226)</f>
        <v>449.07207207207205</v>
      </c>
      <c r="AO226" s="104">
        <f>AVERAGE(AE$5:AE226)</f>
        <v>4.4324324324324325</v>
      </c>
      <c r="AP226" s="122">
        <f>AVERAGE(AF$5:AF226)</f>
        <v>224086.96396396396</v>
      </c>
      <c r="AQ226" s="122">
        <f>AVERAGE(AG$5:AG226)</f>
        <v>67118.990990990991</v>
      </c>
      <c r="AR226" s="122">
        <f>AVERAGE(AH$5:AH226)</f>
        <v>161226.08108108109</v>
      </c>
      <c r="AS226" s="121">
        <f>AVERAGE($AK$5:AK226)</f>
        <v>0.99793793793793828</v>
      </c>
      <c r="BH226" s="22"/>
    </row>
    <row r="227" spans="1:60" x14ac:dyDescent="0.25">
      <c r="A227" s="103">
        <v>223</v>
      </c>
      <c r="B227" s="112">
        <v>542</v>
      </c>
      <c r="C227" s="112">
        <v>41</v>
      </c>
      <c r="D227" s="112">
        <v>30</v>
      </c>
      <c r="E227" s="113">
        <v>2046.8232150919084</v>
      </c>
      <c r="F227" s="112">
        <v>450</v>
      </c>
      <c r="G227" s="112">
        <v>2</v>
      </c>
      <c r="H227" s="113">
        <v>224550</v>
      </c>
      <c r="I227" s="113">
        <v>65998</v>
      </c>
      <c r="J227" s="113">
        <v>163052</v>
      </c>
      <c r="K227" s="112" t="str">
        <v>Yes</v>
      </c>
      <c r="L227" s="112" t="str">
        <v>Yes</v>
      </c>
      <c r="M227" s="118">
        <v>1</v>
      </c>
      <c r="N227" s="6"/>
      <c r="O227" s="6"/>
      <c r="P227" s="104">
        <f>AVERAGE(F$5:F227)</f>
        <v>449.01793721973092</v>
      </c>
      <c r="Q227" s="104">
        <f>AVERAGE(G$5:G227)</f>
        <v>4.8206278026905833</v>
      </c>
      <c r="R227" s="122">
        <f>AVERAGE(H$5:H227)</f>
        <v>224059.95067264573</v>
      </c>
      <c r="S227" s="122">
        <f>AVERAGE(I$5:I227)</f>
        <v>67307.286995515693</v>
      </c>
      <c r="T227" s="122">
        <f>AVERAGE(J$5:J227)</f>
        <v>160962.75336322869</v>
      </c>
      <c r="U227" s="121">
        <f>AVERAGE($M$5:M227)</f>
        <v>0.9978176382660684</v>
      </c>
      <c r="V227" s="6"/>
      <c r="W227" s="6"/>
      <c r="X227" s="22"/>
      <c r="Y227" s="103">
        <v>223</v>
      </c>
      <c r="Z227" s="7">
        <v>570</v>
      </c>
      <c r="AA227" s="7">
        <v>43</v>
      </c>
      <c r="AB227" s="7">
        <v>25</v>
      </c>
      <c r="AC227" s="111">
        <v>4188.2005239922273</v>
      </c>
      <c r="AD227" s="7">
        <v>450</v>
      </c>
      <c r="AE227" s="7">
        <v>7</v>
      </c>
      <c r="AF227" s="111">
        <v>224550</v>
      </c>
      <c r="AG227" s="111">
        <v>68493</v>
      </c>
      <c r="AH227" s="111">
        <v>159807</v>
      </c>
      <c r="AI227" s="7" t="str">
        <v>Yes</v>
      </c>
      <c r="AJ227" s="7" t="str">
        <v>Yes</v>
      </c>
      <c r="AK227" s="141">
        <v>1</v>
      </c>
      <c r="AL227" s="6"/>
      <c r="AM227" s="6"/>
      <c r="AN227" s="104">
        <f>AVERAGE(AD$5:AD227)</f>
        <v>449.07623318385652</v>
      </c>
      <c r="AO227" s="104">
        <f>AVERAGE(AE$5:AE227)</f>
        <v>4.4439461883408073</v>
      </c>
      <c r="AP227" s="122">
        <f>AVERAGE(AF$5:AF227)</f>
        <v>224089.04035874439</v>
      </c>
      <c r="AQ227" s="122">
        <f>AVERAGE(AG$5:AG227)</f>
        <v>67125.152466367712</v>
      </c>
      <c r="AR227" s="122">
        <f>AVERAGE(AH$5:AH227)</f>
        <v>161219.71748878923</v>
      </c>
      <c r="AS227" s="121">
        <f>AVERAGE($AK$5:AK227)</f>
        <v>0.99794718485301481</v>
      </c>
      <c r="AT227" s="6"/>
      <c r="AU227" s="6"/>
      <c r="AV227" s="6"/>
      <c r="AW227" s="6"/>
      <c r="AX227" s="6"/>
      <c r="AY227" s="6"/>
      <c r="AZ227" s="6"/>
      <c r="BA227" s="6"/>
      <c r="BB227" s="6"/>
      <c r="BC227" s="6"/>
      <c r="BD227" s="6"/>
      <c r="BE227" s="6"/>
      <c r="BF227" s="6"/>
      <c r="BG227" s="6"/>
      <c r="BH227" s="22"/>
    </row>
    <row r="228" spans="1:60" x14ac:dyDescent="0.25">
      <c r="A228" s="103">
        <v>224</v>
      </c>
      <c r="B228" s="112">
        <v>555</v>
      </c>
      <c r="C228" s="112">
        <v>29</v>
      </c>
      <c r="D228" s="112">
        <v>35</v>
      </c>
      <c r="E228" s="113">
        <v>3844.3575499428657</v>
      </c>
      <c r="F228" s="112">
        <v>447</v>
      </c>
      <c r="G228" s="112">
        <v>0</v>
      </c>
      <c r="H228" s="113">
        <v>223053</v>
      </c>
      <c r="I228" s="113">
        <v>64700</v>
      </c>
      <c r="J228" s="113">
        <v>163603</v>
      </c>
      <c r="K228" s="112" t="str">
        <v>No</v>
      </c>
      <c r="L228" s="112" t="str">
        <v>No</v>
      </c>
      <c r="M228" s="118">
        <v>0.99333333333333329</v>
      </c>
      <c r="N228" s="6"/>
      <c r="O228" s="6"/>
      <c r="P228" s="104">
        <f>AVERAGE(F$5:F228)</f>
        <v>449.00892857142856</v>
      </c>
      <c r="Q228" s="104">
        <f>AVERAGE(G$5:G228)</f>
        <v>4.7991071428571432</v>
      </c>
      <c r="R228" s="122">
        <f>AVERAGE(H$5:H228)</f>
        <v>224055.45535714287</v>
      </c>
      <c r="S228" s="122">
        <f>AVERAGE(I$5:I228)</f>
        <v>67295.647321428565</v>
      </c>
      <c r="T228" s="122">
        <f>AVERAGE(J$5:J228)</f>
        <v>160974.54017857142</v>
      </c>
      <c r="U228" s="121">
        <f>AVERAGE($M$5:M228)</f>
        <v>0.99779761904761877</v>
      </c>
      <c r="V228" s="6"/>
      <c r="W228" s="6"/>
      <c r="X228" s="22"/>
      <c r="Y228" s="103">
        <v>224</v>
      </c>
      <c r="Z228" s="7">
        <v>677</v>
      </c>
      <c r="AA228" s="104">
        <v>49</v>
      </c>
      <c r="AB228" s="104">
        <v>27</v>
      </c>
      <c r="AC228" s="122">
        <v>2769.0144388157032</v>
      </c>
      <c r="AD228" s="104">
        <v>450</v>
      </c>
      <c r="AE228" s="104">
        <v>5</v>
      </c>
      <c r="AF228" s="122">
        <v>224550</v>
      </c>
      <c r="AG228" s="122">
        <v>67495</v>
      </c>
      <c r="AH228" s="122">
        <v>161105</v>
      </c>
      <c r="AI228" s="104" t="str">
        <v>Yes</v>
      </c>
      <c r="AJ228" s="104" t="str">
        <v>Yes</v>
      </c>
      <c r="AK228" s="143">
        <v>1</v>
      </c>
      <c r="AL228" s="10"/>
      <c r="AM228" s="10"/>
      <c r="AN228" s="104">
        <f>AVERAGE(AD$5:AD228)</f>
        <v>449.08035714285717</v>
      </c>
      <c r="AO228" s="104">
        <f>AVERAGE(AE$5:AE228)</f>
        <v>4.4464285714285712</v>
      </c>
      <c r="AP228" s="122">
        <f>AVERAGE(AF$5:AF228)</f>
        <v>224091.09821428571</v>
      </c>
      <c r="AQ228" s="122">
        <f>AVERAGE(AG$5:AG228)</f>
        <v>67126.803571428565</v>
      </c>
      <c r="AR228" s="122">
        <f>AVERAGE(AH$5:AH228)</f>
        <v>161219.20535714287</v>
      </c>
      <c r="AS228" s="121">
        <f>AVERAGE($AK$5:AK228)</f>
        <v>0.99795634920634957</v>
      </c>
      <c r="AT228" s="10"/>
      <c r="AU228" s="10"/>
      <c r="AV228" s="10"/>
      <c r="AW228" s="10"/>
      <c r="AX228" s="10"/>
      <c r="AY228" s="10"/>
      <c r="AZ228" s="10"/>
      <c r="BA228" s="10"/>
      <c r="BB228" s="10"/>
      <c r="BC228" s="10"/>
      <c r="BD228" s="10"/>
      <c r="BE228" s="10"/>
      <c r="BF228" s="10"/>
      <c r="BG228" s="6"/>
      <c r="BH228" s="22"/>
    </row>
    <row r="229" spans="1:60" x14ac:dyDescent="0.25">
      <c r="A229" s="103">
        <v>225</v>
      </c>
      <c r="B229" s="112">
        <v>567</v>
      </c>
      <c r="C229" s="112">
        <v>37</v>
      </c>
      <c r="D229" s="112">
        <v>22</v>
      </c>
      <c r="E229" s="113">
        <v>3236.7424281240405</v>
      </c>
      <c r="F229" s="112">
        <v>450</v>
      </c>
      <c r="G229" s="112">
        <v>10</v>
      </c>
      <c r="H229" s="113">
        <v>224550</v>
      </c>
      <c r="I229" s="113">
        <v>69990</v>
      </c>
      <c r="J229" s="113">
        <v>157860</v>
      </c>
      <c r="K229" s="112" t="str">
        <v>Yes</v>
      </c>
      <c r="L229" s="112" t="str">
        <v>Yes</v>
      </c>
      <c r="M229" s="118">
        <v>1</v>
      </c>
      <c r="N229" s="6"/>
      <c r="O229" s="6"/>
      <c r="P229" s="104">
        <f>AVERAGE(F$5:F229)</f>
        <v>449.01333333333332</v>
      </c>
      <c r="Q229" s="104">
        <f>AVERAGE(G$5:G229)</f>
        <v>4.822222222222222</v>
      </c>
      <c r="R229" s="122">
        <f>AVERAGE(H$5:H229)</f>
        <v>224057.65333333332</v>
      </c>
      <c r="S229" s="122">
        <f>AVERAGE(I$5:I229)</f>
        <v>67307.622222222228</v>
      </c>
      <c r="T229" s="122">
        <f>AVERAGE(J$5:J229)</f>
        <v>160960.69777777776</v>
      </c>
      <c r="U229" s="121">
        <f>AVERAGE($M$5:M229)</f>
        <v>0.99780740740740714</v>
      </c>
      <c r="V229" s="6"/>
      <c r="W229" s="6"/>
      <c r="X229" s="22"/>
      <c r="Y229" s="103">
        <v>225</v>
      </c>
      <c r="Z229" s="7">
        <v>494</v>
      </c>
      <c r="AA229" s="7">
        <v>36</v>
      </c>
      <c r="AB229" s="7">
        <v>27</v>
      </c>
      <c r="AC229" s="111">
        <v>2454.7471571841397</v>
      </c>
      <c r="AD229" s="7">
        <v>450</v>
      </c>
      <c r="AE229" s="7">
        <v>5</v>
      </c>
      <c r="AF229" s="111">
        <v>224550</v>
      </c>
      <c r="AG229" s="111">
        <v>67495</v>
      </c>
      <c r="AH229" s="111">
        <v>161105</v>
      </c>
      <c r="AI229" s="7" t="str">
        <v>Yes</v>
      </c>
      <c r="AJ229" s="7" t="str">
        <v>Yes</v>
      </c>
      <c r="AK229" s="141">
        <v>1</v>
      </c>
      <c r="AL229" s="6"/>
      <c r="AM229" s="6"/>
      <c r="AN229" s="104">
        <f>AVERAGE(AD$5:AD229)</f>
        <v>449.08444444444444</v>
      </c>
      <c r="AO229" s="104">
        <f>AVERAGE(AE$5:AE229)</f>
        <v>4.4488888888888889</v>
      </c>
      <c r="AP229" s="122">
        <f>AVERAGE(AF$5:AF229)</f>
        <v>224093.13777777777</v>
      </c>
      <c r="AQ229" s="122">
        <f>AVERAGE(AG$5:AG229)</f>
        <v>67128.44</v>
      </c>
      <c r="AR229" s="122">
        <f>AVERAGE(AH$5:AH229)</f>
        <v>161218.69777777776</v>
      </c>
      <c r="AS229" s="121">
        <f>AVERAGE($AK$5:AK229)</f>
        <v>0.99796543209876576</v>
      </c>
      <c r="AT229" s="6"/>
      <c r="AU229" s="6"/>
      <c r="AV229" s="6"/>
      <c r="AW229" s="6"/>
      <c r="AX229" s="6"/>
      <c r="AY229" s="6"/>
      <c r="AZ229" s="6"/>
      <c r="BA229" s="6"/>
      <c r="BB229" s="6"/>
      <c r="BC229" s="6"/>
      <c r="BD229" s="6"/>
      <c r="BE229" s="6"/>
      <c r="BF229" s="6"/>
      <c r="BG229" s="10"/>
      <c r="BH229" s="22"/>
    </row>
    <row r="230" spans="1:60" x14ac:dyDescent="0.25">
      <c r="A230" s="103">
        <v>226</v>
      </c>
      <c r="B230" s="112">
        <v>635</v>
      </c>
      <c r="C230" s="112">
        <v>57</v>
      </c>
      <c r="D230" s="112">
        <v>27</v>
      </c>
      <c r="E230" s="113">
        <v>2009.1389135878278</v>
      </c>
      <c r="F230" s="112">
        <v>450</v>
      </c>
      <c r="G230" s="112">
        <v>5</v>
      </c>
      <c r="H230" s="113">
        <v>224550</v>
      </c>
      <c r="I230" s="113">
        <v>67495</v>
      </c>
      <c r="J230" s="113">
        <v>161105</v>
      </c>
      <c r="K230" s="112" t="str">
        <v>Yes</v>
      </c>
      <c r="L230" s="112" t="str">
        <v>Yes</v>
      </c>
      <c r="M230" s="118">
        <v>1</v>
      </c>
      <c r="N230" s="6"/>
      <c r="O230" s="6"/>
      <c r="P230" s="104">
        <f>AVERAGE(F$5:F230)</f>
        <v>449.01769911504425</v>
      </c>
      <c r="Q230" s="104">
        <f>AVERAGE(G$5:G230)</f>
        <v>4.8230088495575218</v>
      </c>
      <c r="R230" s="122">
        <f>AVERAGE(H$5:H230)</f>
        <v>224059.83185840707</v>
      </c>
      <c r="S230" s="122">
        <f>AVERAGE(I$5:I230)</f>
        <v>67308.451327433635</v>
      </c>
      <c r="T230" s="122">
        <f>AVERAGE(J$5:J230)</f>
        <v>160961.33628318584</v>
      </c>
      <c r="U230" s="121">
        <f>AVERAGE($M$5:M230)</f>
        <v>0.99781710914454247</v>
      </c>
      <c r="V230" s="6"/>
      <c r="W230" s="6"/>
      <c r="X230" s="22"/>
      <c r="Y230" s="103">
        <v>226</v>
      </c>
      <c r="Z230" s="7">
        <v>571</v>
      </c>
      <c r="AA230" s="103">
        <v>27</v>
      </c>
      <c r="AB230" s="103">
        <v>35</v>
      </c>
      <c r="AC230" s="137">
        <v>2436.8399930702644</v>
      </c>
      <c r="AD230" s="103">
        <v>447</v>
      </c>
      <c r="AE230" s="103">
        <v>0</v>
      </c>
      <c r="AF230" s="137">
        <v>223053</v>
      </c>
      <c r="AG230" s="137">
        <v>64700</v>
      </c>
      <c r="AH230" s="137">
        <v>163603</v>
      </c>
      <c r="AI230" s="103" t="str">
        <v>No</v>
      </c>
      <c r="AJ230" s="103" t="str">
        <v>No</v>
      </c>
      <c r="AK230" s="142">
        <v>0.99333333333333329</v>
      </c>
      <c r="AN230" s="104">
        <f>AVERAGE(AD$5:AD230)</f>
        <v>449.07522123893807</v>
      </c>
      <c r="AO230" s="104">
        <f>AVERAGE(AE$5:AE230)</f>
        <v>4.4292035398230087</v>
      </c>
      <c r="AP230" s="122">
        <f>AVERAGE(AF$5:AF230)</f>
        <v>224088.5353982301</v>
      </c>
      <c r="AQ230" s="122">
        <f>AVERAGE(AG$5:AG230)</f>
        <v>67117.694690265489</v>
      </c>
      <c r="AR230" s="122">
        <f>AVERAGE(AH$5:AH230)</f>
        <v>161229.24778761063</v>
      </c>
      <c r="AS230" s="121">
        <f>AVERAGE($AK$5:AK230)</f>
        <v>0.99794493608652945</v>
      </c>
      <c r="BH230" s="22"/>
    </row>
    <row r="231" spans="1:60" x14ac:dyDescent="0.25">
      <c r="A231" s="103">
        <v>227</v>
      </c>
      <c r="B231" s="112">
        <v>597</v>
      </c>
      <c r="C231" s="112">
        <v>45</v>
      </c>
      <c r="D231" s="112">
        <v>31</v>
      </c>
      <c r="E231" s="113">
        <v>3848.2344722521489</v>
      </c>
      <c r="F231" s="112">
        <v>450</v>
      </c>
      <c r="G231" s="112">
        <v>1</v>
      </c>
      <c r="H231" s="113">
        <v>224550</v>
      </c>
      <c r="I231" s="113">
        <v>65499</v>
      </c>
      <c r="J231" s="113">
        <v>163701</v>
      </c>
      <c r="K231" s="112" t="str">
        <v>Yes</v>
      </c>
      <c r="L231" s="112" t="str">
        <v>Yes</v>
      </c>
      <c r="M231" s="118">
        <v>1</v>
      </c>
      <c r="N231" s="6"/>
      <c r="O231" s="6"/>
      <c r="P231" s="104">
        <f>AVERAGE(F$5:F231)</f>
        <v>449.02202643171807</v>
      </c>
      <c r="Q231" s="104">
        <f>AVERAGE(G$5:G231)</f>
        <v>4.8061674008810575</v>
      </c>
      <c r="R231" s="122">
        <f>AVERAGE(H$5:H231)</f>
        <v>224061.99118942732</v>
      </c>
      <c r="S231" s="122">
        <f>AVERAGE(I$5:I231)</f>
        <v>67300.480176211451</v>
      </c>
      <c r="T231" s="122">
        <f>AVERAGE(J$5:J231)</f>
        <v>160973.40528634362</v>
      </c>
      <c r="U231" s="121">
        <f>AVERAGE($M$5:M231)</f>
        <v>0.99782672540381767</v>
      </c>
      <c r="V231" s="6"/>
      <c r="W231" s="6"/>
      <c r="X231" s="22"/>
      <c r="Y231" s="103">
        <v>227</v>
      </c>
      <c r="Z231" s="7">
        <v>548</v>
      </c>
      <c r="AA231" s="7">
        <v>37</v>
      </c>
      <c r="AB231" s="7">
        <v>33</v>
      </c>
      <c r="AC231" s="111">
        <v>3231.0095978596064</v>
      </c>
      <c r="AD231" s="7">
        <v>449</v>
      </c>
      <c r="AE231" s="7">
        <v>0</v>
      </c>
      <c r="AF231" s="111">
        <v>224051</v>
      </c>
      <c r="AG231" s="111">
        <v>64900</v>
      </c>
      <c r="AH231" s="111">
        <v>164101</v>
      </c>
      <c r="AI231" s="7" t="str">
        <v>No</v>
      </c>
      <c r="AJ231" s="7" t="str">
        <v>No</v>
      </c>
      <c r="AK231" s="141">
        <v>0.99777777777777776</v>
      </c>
      <c r="AL231" s="6"/>
      <c r="AM231" s="6"/>
      <c r="AN231" s="104">
        <f>AVERAGE(AD$5:AD231)</f>
        <v>449.07488986784142</v>
      </c>
      <c r="AO231" s="104">
        <f>AVERAGE(AE$5:AE231)</f>
        <v>4.4096916299559474</v>
      </c>
      <c r="AP231" s="122">
        <f>AVERAGE(AF$5:AF231)</f>
        <v>224088.37004405286</v>
      </c>
      <c r="AQ231" s="122">
        <f>AVERAGE(AG$5:AG231)</f>
        <v>67107.925110132157</v>
      </c>
      <c r="AR231" s="122">
        <f>AVERAGE(AH$5:AH231)</f>
        <v>161241.89867841409</v>
      </c>
      <c r="AS231" s="121">
        <f>AVERAGE($AK$5:AK231)</f>
        <v>0.99794419970631465</v>
      </c>
      <c r="AT231" s="6"/>
      <c r="AU231" s="6"/>
      <c r="AV231" s="6"/>
      <c r="AW231" s="6"/>
      <c r="AX231" s="6"/>
      <c r="AY231" s="6"/>
      <c r="AZ231" s="6"/>
      <c r="BA231" s="6"/>
      <c r="BB231" s="6"/>
      <c r="BC231" s="6"/>
      <c r="BD231" s="6"/>
      <c r="BE231" s="6"/>
      <c r="BF231" s="6"/>
      <c r="BG231" s="6"/>
      <c r="BH231" s="22"/>
    </row>
    <row r="232" spans="1:60" x14ac:dyDescent="0.25">
      <c r="A232" s="103">
        <v>228</v>
      </c>
      <c r="B232" s="112">
        <v>569</v>
      </c>
      <c r="C232" s="112">
        <v>42</v>
      </c>
      <c r="D232" s="112">
        <v>35</v>
      </c>
      <c r="E232" s="113">
        <v>4186.5286060734961</v>
      </c>
      <c r="F232" s="112">
        <v>447</v>
      </c>
      <c r="G232" s="112">
        <v>0</v>
      </c>
      <c r="H232" s="113">
        <v>223053</v>
      </c>
      <c r="I232" s="113">
        <v>64700</v>
      </c>
      <c r="J232" s="113">
        <v>163603</v>
      </c>
      <c r="K232" s="112" t="str">
        <v>No</v>
      </c>
      <c r="L232" s="112" t="str">
        <v>No</v>
      </c>
      <c r="M232" s="118">
        <v>0.99333333333333329</v>
      </c>
      <c r="N232" s="6"/>
      <c r="O232" s="6"/>
      <c r="P232" s="104">
        <f>AVERAGE(F$5:F232)</f>
        <v>449.01315789473682</v>
      </c>
      <c r="Q232" s="104">
        <f>AVERAGE(G$5:G232)</f>
        <v>4.7850877192982457</v>
      </c>
      <c r="R232" s="122">
        <f>AVERAGE(H$5:H232)</f>
        <v>224057.56578947368</v>
      </c>
      <c r="S232" s="122">
        <f>AVERAGE(I$5:I232)</f>
        <v>67289.074561403511</v>
      </c>
      <c r="T232" s="122">
        <f>AVERAGE(J$5:J232)</f>
        <v>160984.93859649124</v>
      </c>
      <c r="U232" s="121">
        <f>AVERAGE($M$5:M232)</f>
        <v>0.99780701754385936</v>
      </c>
      <c r="V232" s="6"/>
      <c r="W232" s="6"/>
      <c r="X232" s="22"/>
      <c r="Y232" s="103">
        <v>228</v>
      </c>
      <c r="Z232" s="7">
        <v>604</v>
      </c>
      <c r="AA232" s="104">
        <v>43</v>
      </c>
      <c r="AB232" s="104">
        <v>36</v>
      </c>
      <c r="AC232" s="122">
        <v>4964.180198746526</v>
      </c>
      <c r="AD232" s="104">
        <v>446</v>
      </c>
      <c r="AE232" s="104">
        <v>0</v>
      </c>
      <c r="AF232" s="122">
        <v>222554</v>
      </c>
      <c r="AG232" s="122">
        <v>64600</v>
      </c>
      <c r="AH232" s="122">
        <v>163354</v>
      </c>
      <c r="AI232" s="104" t="str">
        <v>No</v>
      </c>
      <c r="AJ232" s="104" t="str">
        <v>No</v>
      </c>
      <c r="AK232" s="143">
        <v>0.99111111111111116</v>
      </c>
      <c r="AL232" s="10"/>
      <c r="AM232" s="10"/>
      <c r="AN232" s="104">
        <f>AVERAGE(AD$5:AD232)</f>
        <v>449.06140350877195</v>
      </c>
      <c r="AO232" s="104">
        <f>AVERAGE(AE$5:AE232)</f>
        <v>4.3903508771929829</v>
      </c>
      <c r="AP232" s="122">
        <f>AVERAGE(AF$5:AF232)</f>
        <v>224081.64035087719</v>
      </c>
      <c r="AQ232" s="122">
        <f>AVERAGE(AG$5:AG232)</f>
        <v>67096.925438596489</v>
      </c>
      <c r="AR232" s="122">
        <f>AVERAGE(AH$5:AH232)</f>
        <v>161251.16228070174</v>
      </c>
      <c r="AS232" s="121">
        <f>AVERAGE($AK$5:AK232)</f>
        <v>0.99791423001949353</v>
      </c>
      <c r="AT232" s="10"/>
      <c r="AU232" s="10"/>
      <c r="AV232" s="10"/>
      <c r="AW232" s="10"/>
      <c r="AX232" s="10"/>
      <c r="AY232" s="10"/>
      <c r="AZ232" s="10"/>
      <c r="BA232" s="10"/>
      <c r="BB232" s="10"/>
      <c r="BC232" s="10"/>
      <c r="BD232" s="10"/>
      <c r="BE232" s="10"/>
      <c r="BF232" s="10"/>
      <c r="BG232" s="6"/>
      <c r="BH232" s="22"/>
    </row>
    <row r="233" spans="1:60" x14ac:dyDescent="0.25">
      <c r="A233" s="103">
        <v>229</v>
      </c>
      <c r="B233" s="112">
        <v>553</v>
      </c>
      <c r="C233" s="112">
        <v>36</v>
      </c>
      <c r="D233" s="112">
        <v>37</v>
      </c>
      <c r="E233" s="113">
        <v>4877.8244080971353</v>
      </c>
      <c r="F233" s="112">
        <v>445</v>
      </c>
      <c r="G233" s="112">
        <v>0</v>
      </c>
      <c r="H233" s="113">
        <v>222055</v>
      </c>
      <c r="I233" s="113">
        <v>64500</v>
      </c>
      <c r="J233" s="113">
        <v>163105</v>
      </c>
      <c r="K233" s="112" t="str">
        <v>No</v>
      </c>
      <c r="L233" s="112" t="str">
        <v>No</v>
      </c>
      <c r="M233" s="118">
        <v>0.98888888888888893</v>
      </c>
      <c r="N233" s="6"/>
      <c r="O233" s="6"/>
      <c r="P233" s="104">
        <f>AVERAGE(F$5:F233)</f>
        <v>448.99563318777291</v>
      </c>
      <c r="Q233" s="104">
        <f>AVERAGE(G$5:G233)</f>
        <v>4.7641921397379914</v>
      </c>
      <c r="R233" s="122">
        <f>AVERAGE(H$5:H233)</f>
        <v>224048.82096069868</v>
      </c>
      <c r="S233" s="122">
        <f>AVERAGE(I$5:I233)</f>
        <v>67276.89519650655</v>
      </c>
      <c r="T233" s="122">
        <f>AVERAGE(J$5:J233)</f>
        <v>160994.19650655022</v>
      </c>
      <c r="U233" s="121">
        <f>AVERAGE($M$5:M233)</f>
        <v>0.99776807375060617</v>
      </c>
      <c r="V233" s="6"/>
      <c r="W233" s="6"/>
      <c r="X233" s="22"/>
      <c r="Y233" s="103">
        <v>229</v>
      </c>
      <c r="Z233" s="7">
        <v>620</v>
      </c>
      <c r="AA233" s="7">
        <v>32</v>
      </c>
      <c r="AB233" s="7">
        <v>36</v>
      </c>
      <c r="AC233" s="111">
        <v>3397.1035420066055</v>
      </c>
      <c r="AD233" s="7">
        <v>446</v>
      </c>
      <c r="AE233" s="7">
        <v>0</v>
      </c>
      <c r="AF233" s="111">
        <v>222554</v>
      </c>
      <c r="AG233" s="111">
        <v>64600</v>
      </c>
      <c r="AH233" s="111">
        <v>163354</v>
      </c>
      <c r="AI233" s="7" t="str">
        <v>No</v>
      </c>
      <c r="AJ233" s="7" t="str">
        <v>No</v>
      </c>
      <c r="AK233" s="141">
        <v>0.99111111111111116</v>
      </c>
      <c r="AL233" s="6"/>
      <c r="AM233" s="6"/>
      <c r="AN233" s="104">
        <f>AVERAGE(AD$5:AD233)</f>
        <v>449.04803493449782</v>
      </c>
      <c r="AO233" s="104">
        <f>AVERAGE(AE$5:AE233)</f>
        <v>4.3711790393013104</v>
      </c>
      <c r="AP233" s="122">
        <f>AVERAGE(AF$5:AF233)</f>
        <v>224074.96943231442</v>
      </c>
      <c r="AQ233" s="122">
        <f>AVERAGE(AG$5:AG233)</f>
        <v>67086.021834061132</v>
      </c>
      <c r="AR233" s="122">
        <f>AVERAGE(AH$5:AH233)</f>
        <v>161260.34497816593</v>
      </c>
      <c r="AS233" s="121">
        <f>AVERAGE($AK$5:AK233)</f>
        <v>0.99788452207666212</v>
      </c>
      <c r="AT233" s="6"/>
      <c r="AU233" s="6"/>
      <c r="AV233" s="6"/>
      <c r="AW233" s="6"/>
      <c r="AX233" s="6"/>
      <c r="AY233" s="6"/>
      <c r="AZ233" s="6"/>
      <c r="BA233" s="6"/>
      <c r="BB233" s="6"/>
      <c r="BC233" s="6"/>
      <c r="BD233" s="6"/>
      <c r="BE233" s="6"/>
      <c r="BF233" s="6"/>
      <c r="BG233" s="10"/>
      <c r="BH233" s="22"/>
    </row>
    <row r="234" spans="1:60" x14ac:dyDescent="0.25">
      <c r="A234" s="103">
        <v>230</v>
      </c>
      <c r="B234" s="112">
        <v>681</v>
      </c>
      <c r="C234" s="112">
        <v>36</v>
      </c>
      <c r="D234" s="112">
        <v>28</v>
      </c>
      <c r="E234" s="113">
        <v>4311.8082403157177</v>
      </c>
      <c r="F234" s="112">
        <v>450</v>
      </c>
      <c r="G234" s="112">
        <v>4</v>
      </c>
      <c r="H234" s="113">
        <v>224550</v>
      </c>
      <c r="I234" s="113">
        <v>66996</v>
      </c>
      <c r="J234" s="113">
        <v>161754</v>
      </c>
      <c r="K234" s="112" t="str">
        <v>Yes</v>
      </c>
      <c r="L234" s="112" t="str">
        <v>Yes</v>
      </c>
      <c r="M234" s="118">
        <v>1</v>
      </c>
      <c r="N234" s="6"/>
      <c r="O234" s="6"/>
      <c r="P234" s="104">
        <f>AVERAGE(F$5:F234)</f>
        <v>449</v>
      </c>
      <c r="Q234" s="104">
        <f>AVERAGE(G$5:G234)</f>
        <v>4.7608695652173916</v>
      </c>
      <c r="R234" s="122">
        <f>AVERAGE(H$5:H234)</f>
        <v>224051</v>
      </c>
      <c r="S234" s="122">
        <f>AVERAGE(I$5:I234)</f>
        <v>67275.673913043473</v>
      </c>
      <c r="T234" s="122">
        <f>AVERAGE(J$5:J234)</f>
        <v>160997.5</v>
      </c>
      <c r="U234" s="121">
        <f>AVERAGE($M$5:M234)</f>
        <v>0.99777777777777754</v>
      </c>
      <c r="V234" s="6"/>
      <c r="W234" s="6"/>
      <c r="X234" s="22"/>
      <c r="Y234" s="103">
        <v>230</v>
      </c>
      <c r="Z234" s="7">
        <v>574</v>
      </c>
      <c r="AA234" s="103">
        <v>37</v>
      </c>
      <c r="AB234" s="103">
        <v>34</v>
      </c>
      <c r="AC234" s="137">
        <v>4785.5498117970901</v>
      </c>
      <c r="AD234" s="103">
        <v>448</v>
      </c>
      <c r="AE234" s="103">
        <v>0</v>
      </c>
      <c r="AF234" s="137">
        <v>223552</v>
      </c>
      <c r="AG234" s="137">
        <v>64800</v>
      </c>
      <c r="AH234" s="137">
        <v>163852</v>
      </c>
      <c r="AI234" s="103" t="str">
        <v>No</v>
      </c>
      <c r="AJ234" s="103" t="str">
        <v>No</v>
      </c>
      <c r="AK234" s="142">
        <v>0.99555555555555553</v>
      </c>
      <c r="AN234" s="104">
        <f>AVERAGE(AD$5:AD234)</f>
        <v>449.04347826086956</v>
      </c>
      <c r="AO234" s="104">
        <f>AVERAGE(AE$5:AE234)</f>
        <v>4.3521739130434787</v>
      </c>
      <c r="AP234" s="122">
        <f>AVERAGE(AF$5:AF234)</f>
        <v>224072.69565217392</v>
      </c>
      <c r="AQ234" s="122">
        <f>AVERAGE(AG$5:AG234)</f>
        <v>67076.082608695651</v>
      </c>
      <c r="AR234" s="122">
        <f>AVERAGE(AH$5:AH234)</f>
        <v>161271.61304347825</v>
      </c>
      <c r="AS234" s="121">
        <f>AVERAGE($AK$5:AK234)</f>
        <v>0.99787439613526607</v>
      </c>
      <c r="BH234" s="22"/>
    </row>
    <row r="235" spans="1:60" x14ac:dyDescent="0.25">
      <c r="A235" s="103">
        <v>231</v>
      </c>
      <c r="B235" s="112">
        <v>545</v>
      </c>
      <c r="C235" s="112">
        <v>26</v>
      </c>
      <c r="D235" s="112">
        <v>25</v>
      </c>
      <c r="E235" s="113">
        <v>3721.3215789874503</v>
      </c>
      <c r="F235" s="112">
        <v>450</v>
      </c>
      <c r="G235" s="112">
        <v>7</v>
      </c>
      <c r="H235" s="113">
        <v>224550</v>
      </c>
      <c r="I235" s="113">
        <v>68493</v>
      </c>
      <c r="J235" s="113">
        <v>159807</v>
      </c>
      <c r="K235" s="112" t="str">
        <v>Yes</v>
      </c>
      <c r="L235" s="112" t="str">
        <v>Yes</v>
      </c>
      <c r="M235" s="118">
        <v>1</v>
      </c>
      <c r="N235" s="6"/>
      <c r="O235" s="6"/>
      <c r="P235" s="104">
        <f>AVERAGE(F$5:F235)</f>
        <v>449.00432900432901</v>
      </c>
      <c r="Q235" s="104">
        <f>AVERAGE(G$5:G235)</f>
        <v>4.7705627705627709</v>
      </c>
      <c r="R235" s="122">
        <f>AVERAGE(H$5:H235)</f>
        <v>224053.16017316017</v>
      </c>
      <c r="S235" s="122">
        <f>AVERAGE(I$5:I235)</f>
        <v>67280.943722943717</v>
      </c>
      <c r="T235" s="122">
        <f>AVERAGE(J$5:J235)</f>
        <v>160992.34632034632</v>
      </c>
      <c r="U235" s="121">
        <f>AVERAGE($M$5:M235)</f>
        <v>0.99778739778739756</v>
      </c>
      <c r="V235" s="6"/>
      <c r="W235" s="6"/>
      <c r="X235" s="22"/>
      <c r="Y235" s="103">
        <v>231</v>
      </c>
      <c r="Z235" s="7">
        <v>520</v>
      </c>
      <c r="AA235" s="7">
        <v>36</v>
      </c>
      <c r="AB235" s="7">
        <v>25</v>
      </c>
      <c r="AC235" s="111">
        <v>3598.9884496445075</v>
      </c>
      <c r="AD235" s="7">
        <v>450</v>
      </c>
      <c r="AE235" s="7">
        <v>7</v>
      </c>
      <c r="AF235" s="111">
        <v>224550</v>
      </c>
      <c r="AG235" s="111">
        <v>68493</v>
      </c>
      <c r="AH235" s="111">
        <v>159807</v>
      </c>
      <c r="AI235" s="7" t="str">
        <v>Yes</v>
      </c>
      <c r="AJ235" s="7" t="str">
        <v>Yes</v>
      </c>
      <c r="AK235" s="141">
        <v>1</v>
      </c>
      <c r="AL235" s="6"/>
      <c r="AM235" s="6"/>
      <c r="AN235" s="104">
        <f>AVERAGE(AD$5:AD235)</f>
        <v>449.04761904761904</v>
      </c>
      <c r="AO235" s="104">
        <f>AVERAGE(AE$5:AE235)</f>
        <v>4.3636363636363633</v>
      </c>
      <c r="AP235" s="122">
        <f>AVERAGE(AF$5:AF235)</f>
        <v>224074.76190476189</v>
      </c>
      <c r="AQ235" s="122">
        <f>AVERAGE(AG$5:AG235)</f>
        <v>67082.216450216452</v>
      </c>
      <c r="AR235" s="122">
        <f>AVERAGE(AH$5:AH235)</f>
        <v>161265.27272727274</v>
      </c>
      <c r="AS235" s="121">
        <f>AVERAGE($AK$5:AK235)</f>
        <v>0.99788359788359826</v>
      </c>
      <c r="AT235" s="6"/>
      <c r="AU235" s="6"/>
      <c r="AV235" s="6"/>
      <c r="AW235" s="6"/>
      <c r="AX235" s="6"/>
      <c r="AY235" s="6"/>
      <c r="AZ235" s="6"/>
      <c r="BA235" s="6"/>
      <c r="BB235" s="6"/>
      <c r="BC235" s="6"/>
      <c r="BD235" s="6"/>
      <c r="BE235" s="6"/>
      <c r="BF235" s="6"/>
      <c r="BG235" s="6"/>
      <c r="BH235" s="22"/>
    </row>
    <row r="236" spans="1:60" x14ac:dyDescent="0.25">
      <c r="A236" s="103">
        <v>232</v>
      </c>
      <c r="B236" s="112">
        <v>519</v>
      </c>
      <c r="C236" s="112">
        <v>40</v>
      </c>
      <c r="D236" s="112">
        <v>23</v>
      </c>
      <c r="E236" s="113">
        <v>4130.6808447345466</v>
      </c>
      <c r="F236" s="112">
        <v>450</v>
      </c>
      <c r="G236" s="112">
        <v>9</v>
      </c>
      <c r="H236" s="113">
        <v>224550</v>
      </c>
      <c r="I236" s="113">
        <v>69491</v>
      </c>
      <c r="J236" s="113">
        <v>158509</v>
      </c>
      <c r="K236" s="112" t="str">
        <v>Yes</v>
      </c>
      <c r="L236" s="112" t="str">
        <v>Yes</v>
      </c>
      <c r="M236" s="118">
        <v>1</v>
      </c>
      <c r="N236" s="6"/>
      <c r="O236" s="6"/>
      <c r="P236" s="104">
        <f>AVERAGE(F$5:F236)</f>
        <v>449.00862068965517</v>
      </c>
      <c r="Q236" s="104">
        <f>AVERAGE(G$5:G236)</f>
        <v>4.7887931034482758</v>
      </c>
      <c r="R236" s="122">
        <f>AVERAGE(H$5:H236)</f>
        <v>224055.30172413794</v>
      </c>
      <c r="S236" s="122">
        <f>AVERAGE(I$5:I236)</f>
        <v>67290.469827586203</v>
      </c>
      <c r="T236" s="122">
        <f>AVERAGE(J$5:J236)</f>
        <v>160981.6422413793</v>
      </c>
      <c r="U236" s="121">
        <f>AVERAGE($M$5:M236)</f>
        <v>0.99779693486590015</v>
      </c>
      <c r="V236" s="6"/>
      <c r="W236" s="6"/>
      <c r="X236" s="22"/>
      <c r="Y236" s="103">
        <v>232</v>
      </c>
      <c r="Z236" s="7">
        <v>540</v>
      </c>
      <c r="AA236" s="104">
        <v>42</v>
      </c>
      <c r="AB236" s="104">
        <v>26</v>
      </c>
      <c r="AC236" s="122">
        <v>4581.3976989478451</v>
      </c>
      <c r="AD236" s="104">
        <v>450</v>
      </c>
      <c r="AE236" s="104">
        <v>6</v>
      </c>
      <c r="AF236" s="122">
        <v>224550</v>
      </c>
      <c r="AG236" s="122">
        <v>67994</v>
      </c>
      <c r="AH236" s="122">
        <v>160456</v>
      </c>
      <c r="AI236" s="104" t="str">
        <v>Yes</v>
      </c>
      <c r="AJ236" s="104" t="str">
        <v>Yes</v>
      </c>
      <c r="AK236" s="143">
        <v>1</v>
      </c>
      <c r="AL236" s="10"/>
      <c r="AM236" s="10"/>
      <c r="AN236" s="104">
        <f>AVERAGE(AD$5:AD236)</f>
        <v>449.05172413793105</v>
      </c>
      <c r="AO236" s="104">
        <f>AVERAGE(AE$5:AE236)</f>
        <v>4.3706896551724137</v>
      </c>
      <c r="AP236" s="122">
        <f>AVERAGE(AF$5:AF236)</f>
        <v>224076.81034482759</v>
      </c>
      <c r="AQ236" s="122">
        <f>AVERAGE(AG$5:AG236)</f>
        <v>67086.146551724145</v>
      </c>
      <c r="AR236" s="122">
        <f>AVERAGE(AH$5:AH236)</f>
        <v>161261.78448275861</v>
      </c>
      <c r="AS236" s="121">
        <f>AVERAGE($AK$5:AK236)</f>
        <v>0.99789272030651377</v>
      </c>
      <c r="AT236" s="10"/>
      <c r="AU236" s="10"/>
      <c r="AV236" s="10"/>
      <c r="AW236" s="10"/>
      <c r="AX236" s="10"/>
      <c r="AY236" s="10"/>
      <c r="AZ236" s="10"/>
      <c r="BA236" s="10"/>
      <c r="BB236" s="10"/>
      <c r="BC236" s="10"/>
      <c r="BD236" s="10"/>
      <c r="BE236" s="10"/>
      <c r="BF236" s="10"/>
      <c r="BG236" s="6"/>
      <c r="BH236" s="22"/>
    </row>
    <row r="237" spans="1:60" x14ac:dyDescent="0.25">
      <c r="A237" s="103">
        <v>233</v>
      </c>
      <c r="B237" s="112">
        <v>578</v>
      </c>
      <c r="C237" s="112">
        <v>31</v>
      </c>
      <c r="D237" s="112">
        <v>27</v>
      </c>
      <c r="E237" s="113">
        <v>3938.9614641236294</v>
      </c>
      <c r="F237" s="112">
        <v>450</v>
      </c>
      <c r="G237" s="112">
        <v>5</v>
      </c>
      <c r="H237" s="113">
        <v>224550</v>
      </c>
      <c r="I237" s="113">
        <v>67495</v>
      </c>
      <c r="J237" s="113">
        <v>161105</v>
      </c>
      <c r="K237" s="112" t="str">
        <v>Yes</v>
      </c>
      <c r="L237" s="112" t="str">
        <v>Yes</v>
      </c>
      <c r="M237" s="118">
        <v>1</v>
      </c>
      <c r="N237" s="6"/>
      <c r="O237" s="6"/>
      <c r="P237" s="104">
        <f>AVERAGE(F$5:F237)</f>
        <v>449.01287553648069</v>
      </c>
      <c r="Q237" s="104">
        <f>AVERAGE(G$5:G237)</f>
        <v>4.7896995708154506</v>
      </c>
      <c r="R237" s="122">
        <f>AVERAGE(H$5:H237)</f>
        <v>224057.42489270386</v>
      </c>
      <c r="S237" s="122">
        <f>AVERAGE(I$5:I237)</f>
        <v>67291.347639484971</v>
      </c>
      <c r="T237" s="122">
        <f>AVERAGE(J$5:J237)</f>
        <v>160982.17167381974</v>
      </c>
      <c r="U237" s="121">
        <f>AVERAGE($M$5:M237)</f>
        <v>0.99780639008106786</v>
      </c>
      <c r="V237" s="6"/>
      <c r="W237" s="6"/>
      <c r="X237" s="22"/>
      <c r="Y237" s="103">
        <v>233</v>
      </c>
      <c r="Z237" s="7">
        <v>535</v>
      </c>
      <c r="AA237" s="7">
        <v>37</v>
      </c>
      <c r="AB237" s="7">
        <v>28</v>
      </c>
      <c r="AC237" s="111">
        <v>4015.0537432678329</v>
      </c>
      <c r="AD237" s="7">
        <v>450</v>
      </c>
      <c r="AE237" s="7">
        <v>4</v>
      </c>
      <c r="AF237" s="111">
        <v>224550</v>
      </c>
      <c r="AG237" s="111">
        <v>66996</v>
      </c>
      <c r="AH237" s="111">
        <v>161754</v>
      </c>
      <c r="AI237" s="7" t="str">
        <v>Yes</v>
      </c>
      <c r="AJ237" s="7" t="str">
        <v>Yes</v>
      </c>
      <c r="AK237" s="141">
        <v>1</v>
      </c>
      <c r="AL237" s="6"/>
      <c r="AM237" s="6"/>
      <c r="AN237" s="104">
        <f>AVERAGE(AD$5:AD237)</f>
        <v>449.05579399141629</v>
      </c>
      <c r="AO237" s="104">
        <f>AVERAGE(AE$5:AE237)</f>
        <v>4.3690987124463518</v>
      </c>
      <c r="AP237" s="122">
        <f>AVERAGE(AF$5:AF237)</f>
        <v>224078.84120171674</v>
      </c>
      <c r="AQ237" s="122">
        <f>AVERAGE(AG$5:AG237)</f>
        <v>67085.759656652357</v>
      </c>
      <c r="AR237" s="122">
        <f>AVERAGE(AH$5:AH237)</f>
        <v>161263.89699570814</v>
      </c>
      <c r="AS237" s="121">
        <f>AVERAGE($AK$5:AK237)</f>
        <v>0.99790176442536993</v>
      </c>
      <c r="AT237" s="6"/>
      <c r="AU237" s="6"/>
      <c r="AV237" s="6"/>
      <c r="AW237" s="6"/>
      <c r="AX237" s="6"/>
      <c r="AY237" s="6"/>
      <c r="AZ237" s="6"/>
      <c r="BA237" s="6"/>
      <c r="BB237" s="6"/>
      <c r="BC237" s="6"/>
      <c r="BD237" s="6"/>
      <c r="BE237" s="6"/>
      <c r="BF237" s="6"/>
      <c r="BG237" s="10"/>
      <c r="BH237" s="22"/>
    </row>
    <row r="238" spans="1:60" x14ac:dyDescent="0.25">
      <c r="A238" s="103">
        <v>234</v>
      </c>
      <c r="B238" s="112">
        <v>518</v>
      </c>
      <c r="C238" s="112">
        <v>43</v>
      </c>
      <c r="D238" s="112">
        <v>28</v>
      </c>
      <c r="E238" s="113">
        <v>2858.4246874521941</v>
      </c>
      <c r="F238" s="112">
        <v>450</v>
      </c>
      <c r="G238" s="112">
        <v>4</v>
      </c>
      <c r="H238" s="113">
        <v>224550</v>
      </c>
      <c r="I238" s="113">
        <v>66996</v>
      </c>
      <c r="J238" s="113">
        <v>161754</v>
      </c>
      <c r="K238" s="112" t="str">
        <v>Yes</v>
      </c>
      <c r="L238" s="112" t="str">
        <v>Yes</v>
      </c>
      <c r="M238" s="118">
        <v>1</v>
      </c>
      <c r="N238" s="6"/>
      <c r="O238" s="6"/>
      <c r="P238" s="104">
        <f>AVERAGE(F$5:F238)</f>
        <v>449.017094017094</v>
      </c>
      <c r="Q238" s="104">
        <f>AVERAGE(G$5:G238)</f>
        <v>4.7863247863247862</v>
      </c>
      <c r="R238" s="122">
        <f>AVERAGE(H$5:H238)</f>
        <v>224059.52991452991</v>
      </c>
      <c r="S238" s="122">
        <f>AVERAGE(I$5:I238)</f>
        <v>67290.085470085469</v>
      </c>
      <c r="T238" s="122">
        <f>AVERAGE(J$5:J238)</f>
        <v>160985.47008547009</v>
      </c>
      <c r="U238" s="121">
        <f>AVERAGE($M$5:M238)</f>
        <v>0.99781576448243092</v>
      </c>
      <c r="V238" s="6"/>
      <c r="W238" s="6"/>
      <c r="X238" s="22"/>
      <c r="Y238" s="103">
        <v>234</v>
      </c>
      <c r="Z238" s="7">
        <v>601</v>
      </c>
      <c r="AA238" s="103">
        <v>53</v>
      </c>
      <c r="AB238" s="103">
        <v>25</v>
      </c>
      <c r="AC238" s="137">
        <v>2766.8729009027029</v>
      </c>
      <c r="AD238" s="103">
        <v>450</v>
      </c>
      <c r="AE238" s="103">
        <v>7</v>
      </c>
      <c r="AF238" s="137">
        <v>224550</v>
      </c>
      <c r="AG238" s="137">
        <v>68493</v>
      </c>
      <c r="AH238" s="137">
        <v>159807</v>
      </c>
      <c r="AI238" s="103" t="str">
        <v>Yes</v>
      </c>
      <c r="AJ238" s="103" t="str">
        <v>Yes</v>
      </c>
      <c r="AK238" s="142">
        <v>1</v>
      </c>
      <c r="AN238" s="104">
        <f>AVERAGE(AD$5:AD238)</f>
        <v>449.05982905982904</v>
      </c>
      <c r="AO238" s="104">
        <f>AVERAGE(AE$5:AE238)</f>
        <v>4.3803418803418808</v>
      </c>
      <c r="AP238" s="122">
        <f>AVERAGE(AF$5:AF238)</f>
        <v>224080.85470085469</v>
      </c>
      <c r="AQ238" s="122">
        <f>AVERAGE(AG$5:AG238)</f>
        <v>67091.7735042735</v>
      </c>
      <c r="AR238" s="122">
        <f>AVERAGE(AH$5:AH238)</f>
        <v>161257.67094017094</v>
      </c>
      <c r="AS238" s="121">
        <f>AVERAGE($AK$5:AK238)</f>
        <v>0.99791073124406493</v>
      </c>
      <c r="BH238" s="22"/>
    </row>
    <row r="239" spans="1:60" x14ac:dyDescent="0.25">
      <c r="A239" s="103">
        <v>235</v>
      </c>
      <c r="B239" s="112">
        <v>524</v>
      </c>
      <c r="C239" s="112">
        <v>42</v>
      </c>
      <c r="D239" s="112">
        <v>31</v>
      </c>
      <c r="E239" s="113">
        <v>4576.7577160702367</v>
      </c>
      <c r="F239" s="112">
        <v>450</v>
      </c>
      <c r="G239" s="112">
        <v>1</v>
      </c>
      <c r="H239" s="113">
        <v>224550</v>
      </c>
      <c r="I239" s="113">
        <v>65499</v>
      </c>
      <c r="J239" s="113">
        <v>163701</v>
      </c>
      <c r="K239" s="112" t="str">
        <v>Yes</v>
      </c>
      <c r="L239" s="112" t="str">
        <v>Yes</v>
      </c>
      <c r="M239" s="118">
        <v>1</v>
      </c>
      <c r="N239" s="6"/>
      <c r="O239" s="6"/>
      <c r="P239" s="104">
        <f>AVERAGE(F$5:F239)</f>
        <v>449.02127659574467</v>
      </c>
      <c r="Q239" s="104">
        <f>AVERAGE(G$5:G239)</f>
        <v>4.7702127659574467</v>
      </c>
      <c r="R239" s="122">
        <f>AVERAGE(H$5:H239)</f>
        <v>224061.61702127659</v>
      </c>
      <c r="S239" s="122">
        <f>AVERAGE(I$5:I239)</f>
        <v>67282.46382978723</v>
      </c>
      <c r="T239" s="122">
        <f>AVERAGE(J$5:J239)</f>
        <v>160997.0255319149</v>
      </c>
      <c r="U239" s="121">
        <f>AVERAGE($M$5:M239)</f>
        <v>0.99782505910165453</v>
      </c>
      <c r="V239" s="6"/>
      <c r="W239" s="6"/>
      <c r="X239" s="22"/>
      <c r="Y239" s="103">
        <v>235</v>
      </c>
      <c r="Z239" s="7">
        <v>663</v>
      </c>
      <c r="AA239" s="7">
        <v>42</v>
      </c>
      <c r="AB239" s="7">
        <v>28</v>
      </c>
      <c r="AC239" s="111">
        <v>3212.3306179885649</v>
      </c>
      <c r="AD239" s="7">
        <v>450</v>
      </c>
      <c r="AE239" s="7">
        <v>4</v>
      </c>
      <c r="AF239" s="111">
        <v>224550</v>
      </c>
      <c r="AG239" s="111">
        <v>66996</v>
      </c>
      <c r="AH239" s="111">
        <v>161754</v>
      </c>
      <c r="AI239" s="7" t="str">
        <v>Yes</v>
      </c>
      <c r="AJ239" s="7" t="str">
        <v>Yes</v>
      </c>
      <c r="AK239" s="141">
        <v>1</v>
      </c>
      <c r="AL239" s="6"/>
      <c r="AM239" s="6"/>
      <c r="AN239" s="104">
        <f>AVERAGE(AD$5:AD239)</f>
        <v>449.06382978723406</v>
      </c>
      <c r="AO239" s="104">
        <f>AVERAGE(AE$5:AE239)</f>
        <v>4.3787234042553189</v>
      </c>
      <c r="AP239" s="122">
        <f>AVERAGE(AF$5:AF239)</f>
        <v>224082.85106382979</v>
      </c>
      <c r="AQ239" s="122">
        <f>AVERAGE(AG$5:AG239)</f>
        <v>67091.365957446804</v>
      </c>
      <c r="AR239" s="122">
        <f>AVERAGE(AH$5:AH239)</f>
        <v>161259.78297872341</v>
      </c>
      <c r="AS239" s="121">
        <f>AVERAGE($AK$5:AK239)</f>
        <v>0.9979196217494094</v>
      </c>
      <c r="AT239" s="6"/>
      <c r="AU239" s="6"/>
      <c r="AV239" s="6"/>
      <c r="AW239" s="6"/>
      <c r="AX239" s="6"/>
      <c r="AY239" s="6"/>
      <c r="AZ239" s="6"/>
      <c r="BA239" s="6"/>
      <c r="BB239" s="6"/>
      <c r="BC239" s="6"/>
      <c r="BD239" s="6"/>
      <c r="BE239" s="6"/>
      <c r="BF239" s="6"/>
      <c r="BG239" s="6"/>
      <c r="BH239" s="22"/>
    </row>
    <row r="240" spans="1:60" x14ac:dyDescent="0.25">
      <c r="A240" s="103">
        <v>236</v>
      </c>
      <c r="B240" s="112">
        <v>527</v>
      </c>
      <c r="C240" s="112">
        <v>41</v>
      </c>
      <c r="D240" s="112">
        <v>37</v>
      </c>
      <c r="E240" s="113">
        <v>2724.7671224439391</v>
      </c>
      <c r="F240" s="112">
        <v>445</v>
      </c>
      <c r="G240" s="112">
        <v>0</v>
      </c>
      <c r="H240" s="113">
        <v>222055</v>
      </c>
      <c r="I240" s="113">
        <v>64500</v>
      </c>
      <c r="J240" s="113">
        <v>163105</v>
      </c>
      <c r="K240" s="112" t="str">
        <v>No</v>
      </c>
      <c r="L240" s="112" t="str">
        <v>No</v>
      </c>
      <c r="M240" s="118">
        <v>0.98888888888888893</v>
      </c>
      <c r="N240" s="6"/>
      <c r="O240" s="6"/>
      <c r="P240" s="104">
        <f>AVERAGE(F$5:F240)</f>
        <v>449.00423728813558</v>
      </c>
      <c r="Q240" s="104">
        <f>AVERAGE(G$5:G240)</f>
        <v>4.75</v>
      </c>
      <c r="R240" s="122">
        <f>AVERAGE(H$5:H240)</f>
        <v>224053.11440677967</v>
      </c>
      <c r="S240" s="122">
        <f>AVERAGE(I$5:I240)</f>
        <v>67270.673728813563</v>
      </c>
      <c r="T240" s="122">
        <f>AVERAGE(J$5:J240)</f>
        <v>161005.95762711865</v>
      </c>
      <c r="U240" s="121">
        <f>AVERAGE($M$5:M240)</f>
        <v>0.99778719397363436</v>
      </c>
      <c r="V240" s="6"/>
      <c r="W240" s="6"/>
      <c r="X240" s="22"/>
      <c r="Y240" s="103">
        <v>236</v>
      </c>
      <c r="Z240" s="7">
        <v>552</v>
      </c>
      <c r="AA240" s="104">
        <v>38</v>
      </c>
      <c r="AB240" s="104">
        <v>25</v>
      </c>
      <c r="AC240" s="122">
        <v>4306.637329462641</v>
      </c>
      <c r="AD240" s="104">
        <v>450</v>
      </c>
      <c r="AE240" s="104">
        <v>7</v>
      </c>
      <c r="AF240" s="122">
        <v>224550</v>
      </c>
      <c r="AG240" s="122">
        <v>68493</v>
      </c>
      <c r="AH240" s="122">
        <v>159807</v>
      </c>
      <c r="AI240" s="104" t="str">
        <v>Yes</v>
      </c>
      <c r="AJ240" s="104" t="str">
        <v>Yes</v>
      </c>
      <c r="AK240" s="143">
        <v>1</v>
      </c>
      <c r="AL240" s="10"/>
      <c r="AM240" s="10"/>
      <c r="AN240" s="104">
        <f>AVERAGE(AD$5:AD240)</f>
        <v>449.06779661016947</v>
      </c>
      <c r="AO240" s="104">
        <f>AVERAGE(AE$5:AE240)</f>
        <v>4.3898305084745761</v>
      </c>
      <c r="AP240" s="122">
        <f>AVERAGE(AF$5:AF240)</f>
        <v>224084.83050847458</v>
      </c>
      <c r="AQ240" s="122">
        <f>AVERAGE(AG$5:AG240)</f>
        <v>67097.305084745763</v>
      </c>
      <c r="AR240" s="122">
        <f>AVERAGE(AH$5:AH240)</f>
        <v>161253.62711864407</v>
      </c>
      <c r="AS240" s="121">
        <f>AVERAGE($AK$5:AK240)</f>
        <v>0.99792843691148814</v>
      </c>
      <c r="AT240" s="10"/>
      <c r="AU240" s="10"/>
      <c r="AV240" s="10"/>
      <c r="AW240" s="10"/>
      <c r="AX240" s="10"/>
      <c r="AY240" s="10"/>
      <c r="AZ240" s="10"/>
      <c r="BA240" s="10"/>
      <c r="BB240" s="10"/>
      <c r="BC240" s="10"/>
      <c r="BD240" s="10"/>
      <c r="BE240" s="10"/>
      <c r="BF240" s="10"/>
      <c r="BG240" s="6"/>
      <c r="BH240" s="22"/>
    </row>
    <row r="241" spans="1:60" x14ac:dyDescent="0.25">
      <c r="A241" s="103">
        <v>237</v>
      </c>
      <c r="B241" s="112">
        <v>643</v>
      </c>
      <c r="C241" s="112">
        <v>34</v>
      </c>
      <c r="D241" s="112">
        <v>37</v>
      </c>
      <c r="E241" s="113">
        <v>3923.4416931854939</v>
      </c>
      <c r="F241" s="112">
        <v>445</v>
      </c>
      <c r="G241" s="112">
        <v>0</v>
      </c>
      <c r="H241" s="113">
        <v>222055</v>
      </c>
      <c r="I241" s="113">
        <v>64500</v>
      </c>
      <c r="J241" s="113">
        <v>163105</v>
      </c>
      <c r="K241" s="112" t="str">
        <v>No</v>
      </c>
      <c r="L241" s="112" t="str">
        <v>No</v>
      </c>
      <c r="M241" s="118">
        <v>0.98888888888888893</v>
      </c>
      <c r="N241" s="6"/>
      <c r="O241" s="6"/>
      <c r="P241" s="104">
        <f>AVERAGE(F$5:F241)</f>
        <v>448.98734177215192</v>
      </c>
      <c r="Q241" s="104">
        <f>AVERAGE(G$5:G241)</f>
        <v>4.7299578059071727</v>
      </c>
      <c r="R241" s="122">
        <f>AVERAGE(H$5:H241)</f>
        <v>224044.68354430379</v>
      </c>
      <c r="S241" s="122">
        <f>AVERAGE(I$5:I241)</f>
        <v>67258.983122362872</v>
      </c>
      <c r="T241" s="122">
        <f>AVERAGE(J$5:J241)</f>
        <v>161014.81434599156</v>
      </c>
      <c r="U241" s="121">
        <f>AVERAGE($M$5:M241)</f>
        <v>0.99774964838255942</v>
      </c>
      <c r="V241" s="6"/>
      <c r="W241" s="6"/>
      <c r="X241" s="22"/>
      <c r="Y241" s="103">
        <v>237</v>
      </c>
      <c r="Z241" s="7">
        <v>591</v>
      </c>
      <c r="AA241" s="7">
        <v>46</v>
      </c>
      <c r="AB241" s="7">
        <v>31</v>
      </c>
      <c r="AC241" s="111">
        <v>4314.1628980503638</v>
      </c>
      <c r="AD241" s="7">
        <v>450</v>
      </c>
      <c r="AE241" s="7">
        <v>1</v>
      </c>
      <c r="AF241" s="111">
        <v>224550</v>
      </c>
      <c r="AG241" s="111">
        <v>65499</v>
      </c>
      <c r="AH241" s="111">
        <v>163701</v>
      </c>
      <c r="AI241" s="7" t="str">
        <v>Yes</v>
      </c>
      <c r="AJ241" s="7" t="str">
        <v>Yes</v>
      </c>
      <c r="AK241" s="141">
        <v>1</v>
      </c>
      <c r="AL241" s="6"/>
      <c r="AM241" s="6"/>
      <c r="AN241" s="104">
        <f>AVERAGE(AD$5:AD241)</f>
        <v>449.07172995780593</v>
      </c>
      <c r="AO241" s="104">
        <f>AVERAGE(AE$5:AE241)</f>
        <v>4.3755274261603372</v>
      </c>
      <c r="AP241" s="122">
        <f>AVERAGE(AF$5:AF241)</f>
        <v>224086.79324894515</v>
      </c>
      <c r="AQ241" s="122">
        <f>AVERAGE(AG$5:AG241)</f>
        <v>67090.561181434605</v>
      </c>
      <c r="AR241" s="122">
        <f>AVERAGE(AH$5:AH241)</f>
        <v>161263.9535864979</v>
      </c>
      <c r="AS241" s="121">
        <f>AVERAGE($AK$5:AK241)</f>
        <v>0.99793717768401358</v>
      </c>
      <c r="AT241" s="6"/>
      <c r="AU241" s="6"/>
      <c r="AV241" s="6"/>
      <c r="AW241" s="6"/>
      <c r="AX241" s="6"/>
      <c r="AY241" s="6"/>
      <c r="AZ241" s="6"/>
      <c r="BA241" s="6"/>
      <c r="BB241" s="6"/>
      <c r="BC241" s="6"/>
      <c r="BD241" s="6"/>
      <c r="BE241" s="6"/>
      <c r="BF241" s="6"/>
      <c r="BG241" s="10"/>
      <c r="BH241" s="22"/>
    </row>
    <row r="242" spans="1:60" x14ac:dyDescent="0.25">
      <c r="A242" s="103">
        <v>238</v>
      </c>
      <c r="B242" s="112">
        <v>644</v>
      </c>
      <c r="C242" s="112">
        <v>43</v>
      </c>
      <c r="D242" s="112">
        <v>29</v>
      </c>
      <c r="E242" s="113">
        <v>4493.9454007108125</v>
      </c>
      <c r="F242" s="112">
        <v>450</v>
      </c>
      <c r="G242" s="112">
        <v>3</v>
      </c>
      <c r="H242" s="113">
        <v>224550</v>
      </c>
      <c r="I242" s="113">
        <v>66497</v>
      </c>
      <c r="J242" s="113">
        <v>162403</v>
      </c>
      <c r="K242" s="112" t="str">
        <v>Yes</v>
      </c>
      <c r="L242" s="112" t="str">
        <v>Yes</v>
      </c>
      <c r="M242" s="118">
        <v>1</v>
      </c>
      <c r="N242" s="6"/>
      <c r="O242" s="6"/>
      <c r="P242" s="104">
        <f>AVERAGE(F$5:F242)</f>
        <v>448.99159663865544</v>
      </c>
      <c r="Q242" s="104">
        <f>AVERAGE(G$5:G242)</f>
        <v>4.7226890756302522</v>
      </c>
      <c r="R242" s="122">
        <f>AVERAGE(H$5:H242)</f>
        <v>224046.80672268907</v>
      </c>
      <c r="S242" s="122">
        <f>AVERAGE(I$5:I242)</f>
        <v>67255.781512605041</v>
      </c>
      <c r="T242" s="122">
        <f>AVERAGE(J$5:J242)</f>
        <v>161020.64705882352</v>
      </c>
      <c r="U242" s="121">
        <f>AVERAGE($M$5:M242)</f>
        <v>0.99775910364145626</v>
      </c>
      <c r="V242" s="6"/>
      <c r="W242" s="6"/>
      <c r="X242" s="22"/>
      <c r="Y242" s="103">
        <v>238</v>
      </c>
      <c r="Z242" s="7">
        <v>524</v>
      </c>
      <c r="AA242" s="103">
        <v>39</v>
      </c>
      <c r="AB242" s="103">
        <v>30</v>
      </c>
      <c r="AC242" s="137">
        <v>3859.4635693358268</v>
      </c>
      <c r="AD242" s="103">
        <v>450</v>
      </c>
      <c r="AE242" s="103">
        <v>2</v>
      </c>
      <c r="AF242" s="137">
        <v>224550</v>
      </c>
      <c r="AG242" s="137">
        <v>65998</v>
      </c>
      <c r="AH242" s="137">
        <v>163052</v>
      </c>
      <c r="AI242" s="103" t="str">
        <v>Yes</v>
      </c>
      <c r="AJ242" s="103" t="str">
        <v>Yes</v>
      </c>
      <c r="AK242" s="142">
        <v>1</v>
      </c>
      <c r="AN242" s="104">
        <f>AVERAGE(AD$5:AD242)</f>
        <v>449.07563025210084</v>
      </c>
      <c r="AO242" s="104">
        <f>AVERAGE(AE$5:AE242)</f>
        <v>4.3655462184873945</v>
      </c>
      <c r="AP242" s="122">
        <f>AVERAGE(AF$5:AF242)</f>
        <v>224088.73949579831</v>
      </c>
      <c r="AQ242" s="122">
        <f>AVERAGE(AG$5:AG242)</f>
        <v>67085.970588235301</v>
      </c>
      <c r="AR242" s="122">
        <f>AVERAGE(AH$5:AH242)</f>
        <v>161271.46638655462</v>
      </c>
      <c r="AS242" s="121">
        <f>AVERAGE($AK$5:AK242)</f>
        <v>0.99794584500466887</v>
      </c>
      <c r="BH242" s="22"/>
    </row>
    <row r="243" spans="1:60" x14ac:dyDescent="0.25">
      <c r="A243" s="103">
        <v>239</v>
      </c>
      <c r="B243" s="112">
        <v>521</v>
      </c>
      <c r="C243" s="112">
        <v>38</v>
      </c>
      <c r="D243" s="112">
        <v>17</v>
      </c>
      <c r="E243" s="113">
        <v>4492.5272511368439</v>
      </c>
      <c r="F243" s="112">
        <v>450</v>
      </c>
      <c r="G243" s="112">
        <v>15</v>
      </c>
      <c r="H243" s="113">
        <v>224550</v>
      </c>
      <c r="I243" s="113">
        <v>72485</v>
      </c>
      <c r="J243" s="113">
        <v>154615</v>
      </c>
      <c r="K243" s="112" t="str">
        <v>Yes</v>
      </c>
      <c r="L243" s="112" t="str">
        <v>Yes</v>
      </c>
      <c r="M243" s="118">
        <v>1</v>
      </c>
      <c r="N243" s="6"/>
      <c r="O243" s="6"/>
      <c r="P243" s="104">
        <f>AVERAGE(F$5:F243)</f>
        <v>448.9958158995816</v>
      </c>
      <c r="Q243" s="104">
        <f>AVERAGE(G$5:G243)</f>
        <v>4.7656903765690375</v>
      </c>
      <c r="R243" s="122">
        <f>AVERAGE(H$5:H243)</f>
        <v>224048.91213389122</v>
      </c>
      <c r="S243" s="122">
        <f>AVERAGE(I$5:I243)</f>
        <v>67277.661087866116</v>
      </c>
      <c r="T243" s="122">
        <f>AVERAGE(J$5:J243)</f>
        <v>160993.84518828453</v>
      </c>
      <c r="U243" s="121">
        <f>AVERAGE($M$5:M243)</f>
        <v>0.99776847977684768</v>
      </c>
      <c r="V243" s="6"/>
      <c r="W243" s="6"/>
      <c r="X243" s="22"/>
      <c r="Y243" s="103">
        <v>239</v>
      </c>
      <c r="Z243" s="7">
        <v>559</v>
      </c>
      <c r="AA243" s="7">
        <v>38</v>
      </c>
      <c r="AB243" s="7">
        <v>25</v>
      </c>
      <c r="AC243" s="111">
        <v>2171.5686827399863</v>
      </c>
      <c r="AD243" s="7">
        <v>450</v>
      </c>
      <c r="AE243" s="7">
        <v>7</v>
      </c>
      <c r="AF243" s="111">
        <v>224550</v>
      </c>
      <c r="AG243" s="111">
        <v>68493</v>
      </c>
      <c r="AH243" s="111">
        <v>159807</v>
      </c>
      <c r="AI243" s="7" t="str">
        <v>Yes</v>
      </c>
      <c r="AJ243" s="7" t="str">
        <v>Yes</v>
      </c>
      <c r="AK243" s="141">
        <v>1</v>
      </c>
      <c r="AL243" s="6"/>
      <c r="AM243" s="6"/>
      <c r="AN243" s="104">
        <f>AVERAGE(AD$5:AD243)</f>
        <v>449.07949790794981</v>
      </c>
      <c r="AO243" s="104">
        <f>AVERAGE(AE$5:AE243)</f>
        <v>4.3765690376569042</v>
      </c>
      <c r="AP243" s="122">
        <f>AVERAGE(AF$5:AF243)</f>
        <v>224090.66945606694</v>
      </c>
      <c r="AQ243" s="122">
        <f>AVERAGE(AG$5:AG243)</f>
        <v>67091.85774058578</v>
      </c>
      <c r="AR243" s="122">
        <f>AVERAGE(AH$5:AH243)</f>
        <v>161265.33891213388</v>
      </c>
      <c r="AS243" s="121">
        <f>AVERAGE($AK$5:AK243)</f>
        <v>0.9979544397954444</v>
      </c>
      <c r="AT243" s="6"/>
      <c r="AU243" s="6"/>
      <c r="AV243" s="6"/>
      <c r="AW243" s="6"/>
      <c r="AX243" s="6"/>
      <c r="AY243" s="6"/>
      <c r="AZ243" s="6"/>
      <c r="BA243" s="6"/>
      <c r="BB243" s="6"/>
      <c r="BC243" s="6"/>
      <c r="BD243" s="6"/>
      <c r="BE243" s="6"/>
      <c r="BF243" s="6"/>
      <c r="BG243" s="6"/>
      <c r="BH243" s="22"/>
    </row>
    <row r="244" spans="1:60" x14ac:dyDescent="0.25">
      <c r="A244" s="103">
        <v>240</v>
      </c>
      <c r="B244" s="112">
        <v>627</v>
      </c>
      <c r="C244" s="112">
        <v>43</v>
      </c>
      <c r="D244" s="112">
        <v>30</v>
      </c>
      <c r="E244" s="113">
        <v>4888.7905821071881</v>
      </c>
      <c r="F244" s="112">
        <v>450</v>
      </c>
      <c r="G244" s="112">
        <v>2</v>
      </c>
      <c r="H244" s="113">
        <v>224550</v>
      </c>
      <c r="I244" s="113">
        <v>65998</v>
      </c>
      <c r="J244" s="113">
        <v>163052</v>
      </c>
      <c r="K244" s="112" t="str">
        <v>Yes</v>
      </c>
      <c r="L244" s="112" t="str">
        <v>Yes</v>
      </c>
      <c r="M244" s="118">
        <v>1</v>
      </c>
      <c r="N244" s="6"/>
      <c r="O244" s="6"/>
      <c r="P244" s="104">
        <f>AVERAGE(F$5:F244)</f>
        <v>449</v>
      </c>
      <c r="Q244" s="104">
        <f>AVERAGE(G$5:G244)</f>
        <v>4.7541666666666664</v>
      </c>
      <c r="R244" s="122">
        <f>AVERAGE(H$5:H244)</f>
        <v>224051</v>
      </c>
      <c r="S244" s="122">
        <f>AVERAGE(I$5:I244)</f>
        <v>67272.329166666663</v>
      </c>
      <c r="T244" s="122">
        <f>AVERAGE(J$5:J244)</f>
        <v>161002.42083333334</v>
      </c>
      <c r="U244" s="121">
        <f>AVERAGE($M$5:M244)</f>
        <v>0.99777777777777743</v>
      </c>
      <c r="V244" s="6"/>
      <c r="W244" s="6"/>
      <c r="X244" s="22"/>
      <c r="Y244" s="103">
        <v>240</v>
      </c>
      <c r="Z244" s="7">
        <v>531</v>
      </c>
      <c r="AA244" s="104">
        <v>36</v>
      </c>
      <c r="AB244" s="104">
        <v>24</v>
      </c>
      <c r="AC244" s="122">
        <v>2010.8468918977926</v>
      </c>
      <c r="AD244" s="104">
        <v>450</v>
      </c>
      <c r="AE244" s="104">
        <v>8</v>
      </c>
      <c r="AF244" s="122">
        <v>224550</v>
      </c>
      <c r="AG244" s="122">
        <v>68992</v>
      </c>
      <c r="AH244" s="122">
        <v>159158</v>
      </c>
      <c r="AI244" s="104" t="str">
        <v>Yes</v>
      </c>
      <c r="AJ244" s="104" t="str">
        <v>Yes</v>
      </c>
      <c r="AK244" s="143">
        <v>1</v>
      </c>
      <c r="AL244" s="10"/>
      <c r="AM244" s="10"/>
      <c r="AN244" s="104">
        <f>AVERAGE(AD$5:AD244)</f>
        <v>449.08333333333331</v>
      </c>
      <c r="AO244" s="104">
        <f>AVERAGE(AE$5:AE244)</f>
        <v>4.3916666666666666</v>
      </c>
      <c r="AP244" s="122">
        <f>AVERAGE(AF$5:AF244)</f>
        <v>224092.58333333334</v>
      </c>
      <c r="AQ244" s="122">
        <f>AVERAGE(AG$5:AG244)</f>
        <v>67099.774999999994</v>
      </c>
      <c r="AR244" s="122">
        <f>AVERAGE(AH$5:AH244)</f>
        <v>161256.55833333332</v>
      </c>
      <c r="AS244" s="121">
        <f>AVERAGE($AK$5:AK244)</f>
        <v>0.99796296296296338</v>
      </c>
      <c r="AT244" s="10"/>
      <c r="AU244" s="10"/>
      <c r="AV244" s="10"/>
      <c r="AW244" s="10"/>
      <c r="AX244" s="10"/>
      <c r="AY244" s="10"/>
      <c r="AZ244" s="10"/>
      <c r="BA244" s="10"/>
      <c r="BB244" s="10"/>
      <c r="BC244" s="10"/>
      <c r="BD244" s="10"/>
      <c r="BE244" s="10"/>
      <c r="BF244" s="10"/>
      <c r="BG244" s="6"/>
      <c r="BH244" s="22"/>
    </row>
    <row r="245" spans="1:60" x14ac:dyDescent="0.25">
      <c r="A245" s="103">
        <v>241</v>
      </c>
      <c r="B245" s="112">
        <v>514</v>
      </c>
      <c r="C245" s="112">
        <v>42</v>
      </c>
      <c r="D245" s="112">
        <v>33</v>
      </c>
      <c r="E245" s="113">
        <v>2931.962629124082</v>
      </c>
      <c r="F245" s="112">
        <v>449</v>
      </c>
      <c r="G245" s="112">
        <v>0</v>
      </c>
      <c r="H245" s="113">
        <v>224051</v>
      </c>
      <c r="I245" s="113">
        <v>64900</v>
      </c>
      <c r="J245" s="113">
        <v>164101</v>
      </c>
      <c r="K245" s="112" t="str">
        <v>No</v>
      </c>
      <c r="L245" s="112" t="str">
        <v>No</v>
      </c>
      <c r="M245" s="118">
        <v>0.99777777777777776</v>
      </c>
      <c r="N245" s="6"/>
      <c r="O245" s="6"/>
      <c r="P245" s="104">
        <f>AVERAGE(F$5:F245)</f>
        <v>449</v>
      </c>
      <c r="Q245" s="104">
        <f>AVERAGE(G$5:G245)</f>
        <v>4.7344398340248963</v>
      </c>
      <c r="R245" s="122">
        <f>AVERAGE(H$5:H245)</f>
        <v>224051</v>
      </c>
      <c r="S245" s="122">
        <f>AVERAGE(I$5:I245)</f>
        <v>67262.48547717843</v>
      </c>
      <c r="T245" s="122">
        <f>AVERAGE(J$5:J245)</f>
        <v>161015.27800829874</v>
      </c>
      <c r="U245" s="121">
        <f>AVERAGE($M$5:M245)</f>
        <v>0.99777777777777743</v>
      </c>
      <c r="V245" s="6"/>
      <c r="W245" s="6"/>
      <c r="X245" s="22"/>
      <c r="Y245" s="103">
        <v>241</v>
      </c>
      <c r="Z245" s="7">
        <v>476</v>
      </c>
      <c r="AA245" s="7">
        <v>37</v>
      </c>
      <c r="AB245" s="7">
        <v>27</v>
      </c>
      <c r="AC245" s="111">
        <v>3811.9401911285263</v>
      </c>
      <c r="AD245" s="7">
        <v>450</v>
      </c>
      <c r="AE245" s="7">
        <v>5</v>
      </c>
      <c r="AF245" s="111">
        <v>224550</v>
      </c>
      <c r="AG245" s="111">
        <v>67495</v>
      </c>
      <c r="AH245" s="111">
        <v>161105</v>
      </c>
      <c r="AI245" s="7" t="str">
        <v>Yes</v>
      </c>
      <c r="AJ245" s="7" t="str">
        <v>Yes</v>
      </c>
      <c r="AK245" s="141">
        <v>1</v>
      </c>
      <c r="AL245" s="6"/>
      <c r="AM245" s="6"/>
      <c r="AN245" s="104">
        <f>AVERAGE(AD$5:AD245)</f>
        <v>449.0871369294606</v>
      </c>
      <c r="AO245" s="104">
        <f>AVERAGE(AE$5:AE245)</f>
        <v>4.394190871369295</v>
      </c>
      <c r="AP245" s="122">
        <f>AVERAGE(AF$5:AF245)</f>
        <v>224094.48132780084</v>
      </c>
      <c r="AQ245" s="122">
        <f>AVERAGE(AG$5:AG245)</f>
        <v>67101.414937759342</v>
      </c>
      <c r="AR245" s="122">
        <f>AVERAGE(AH$5:AH245)</f>
        <v>161255.92946058093</v>
      </c>
      <c r="AS245" s="121">
        <f>AVERAGE($AK$5:AK245)</f>
        <v>0.99797141539880163</v>
      </c>
      <c r="AT245" s="6"/>
      <c r="AU245" s="6"/>
      <c r="AV245" s="6"/>
      <c r="AW245" s="6"/>
      <c r="AX245" s="6"/>
      <c r="AY245" s="6"/>
      <c r="AZ245" s="6"/>
      <c r="BA245" s="6"/>
      <c r="BB245" s="6"/>
      <c r="BC245" s="6"/>
      <c r="BD245" s="6"/>
      <c r="BE245" s="6"/>
      <c r="BF245" s="6"/>
      <c r="BG245" s="10"/>
      <c r="BH245" s="22"/>
    </row>
    <row r="246" spans="1:60" x14ac:dyDescent="0.25">
      <c r="A246" s="103">
        <v>242</v>
      </c>
      <c r="B246" s="112">
        <v>588</v>
      </c>
      <c r="C246" s="112">
        <v>42</v>
      </c>
      <c r="D246" s="112">
        <v>34</v>
      </c>
      <c r="E246" s="113">
        <v>3870.7809547233046</v>
      </c>
      <c r="F246" s="112">
        <v>448</v>
      </c>
      <c r="G246" s="112">
        <v>0</v>
      </c>
      <c r="H246" s="113">
        <v>223552</v>
      </c>
      <c r="I246" s="113">
        <v>64800</v>
      </c>
      <c r="J246" s="113">
        <v>163852</v>
      </c>
      <c r="K246" s="112" t="str">
        <v>No</v>
      </c>
      <c r="L246" s="112" t="str">
        <v>No</v>
      </c>
      <c r="M246" s="118">
        <v>0.99555555555555553</v>
      </c>
      <c r="N246" s="6"/>
      <c r="O246" s="6"/>
      <c r="P246" s="104">
        <f>AVERAGE(F$5:F246)</f>
        <v>448.99586776859502</v>
      </c>
      <c r="Q246" s="104">
        <f>AVERAGE(G$5:G246)</f>
        <v>4.714876033057851</v>
      </c>
      <c r="R246" s="122">
        <f>AVERAGE(H$5:H246)</f>
        <v>224048.93801652893</v>
      </c>
      <c r="S246" s="122">
        <f>AVERAGE(I$5:I246)</f>
        <v>67252.309917355378</v>
      </c>
      <c r="T246" s="122">
        <f>AVERAGE(J$5:J246)</f>
        <v>161027</v>
      </c>
      <c r="U246" s="121">
        <f>AVERAGE($M$5:M246)</f>
        <v>0.99776859504132198</v>
      </c>
      <c r="V246" s="6"/>
      <c r="W246" s="6"/>
      <c r="X246" s="22"/>
      <c r="Y246" s="103">
        <v>242</v>
      </c>
      <c r="Z246" s="7">
        <v>541</v>
      </c>
      <c r="AA246" s="103">
        <v>60</v>
      </c>
      <c r="AB246" s="103">
        <v>31</v>
      </c>
      <c r="AC246" s="137">
        <v>3091.4596037075512</v>
      </c>
      <c r="AD246" s="103">
        <v>450</v>
      </c>
      <c r="AE246" s="103">
        <v>1</v>
      </c>
      <c r="AF246" s="137">
        <v>224550</v>
      </c>
      <c r="AG246" s="137">
        <v>65499</v>
      </c>
      <c r="AH246" s="137">
        <v>163701</v>
      </c>
      <c r="AI246" s="103" t="str">
        <v>Yes</v>
      </c>
      <c r="AJ246" s="103" t="str">
        <v>Yes</v>
      </c>
      <c r="AK246" s="142">
        <v>1</v>
      </c>
      <c r="AN246" s="104">
        <f>AVERAGE(AD$5:AD246)</f>
        <v>449.09090909090907</v>
      </c>
      <c r="AO246" s="104">
        <f>AVERAGE(AE$5:AE246)</f>
        <v>4.3801652892561984</v>
      </c>
      <c r="AP246" s="122">
        <f>AVERAGE(AF$5:AF246)</f>
        <v>224096.36363636365</v>
      </c>
      <c r="AQ246" s="122">
        <f>AVERAGE(AG$5:AG246)</f>
        <v>67094.793388429753</v>
      </c>
      <c r="AR246" s="122">
        <f>AVERAGE(AH$5:AH246)</f>
        <v>161266.03305785125</v>
      </c>
      <c r="AS246" s="121">
        <f>AVERAGE($AK$5:AK246)</f>
        <v>0.99797979797979841</v>
      </c>
      <c r="BH246" s="22"/>
    </row>
    <row r="247" spans="1:60" x14ac:dyDescent="0.25">
      <c r="A247" s="103">
        <v>243</v>
      </c>
      <c r="B247" s="112">
        <v>586</v>
      </c>
      <c r="C247" s="112">
        <v>36</v>
      </c>
      <c r="D247" s="112">
        <v>27</v>
      </c>
      <c r="E247" s="113">
        <v>2130.1750824325686</v>
      </c>
      <c r="F247" s="112">
        <v>450</v>
      </c>
      <c r="G247" s="112">
        <v>5</v>
      </c>
      <c r="H247" s="113">
        <v>224550</v>
      </c>
      <c r="I247" s="113">
        <v>67495</v>
      </c>
      <c r="J247" s="113">
        <v>161105</v>
      </c>
      <c r="K247" s="112" t="str">
        <v>Yes</v>
      </c>
      <c r="L247" s="112" t="str">
        <v>Yes</v>
      </c>
      <c r="M247" s="118">
        <v>1</v>
      </c>
      <c r="N247" s="6"/>
      <c r="O247" s="6"/>
      <c r="P247" s="104">
        <f>AVERAGE(F$5:F247)</f>
        <v>449</v>
      </c>
      <c r="Q247" s="104">
        <f>AVERAGE(G$5:G247)</f>
        <v>4.716049382716049</v>
      </c>
      <c r="R247" s="122">
        <f>AVERAGE(H$5:H247)</f>
        <v>224051</v>
      </c>
      <c r="S247" s="122">
        <f>AVERAGE(I$5:I247)</f>
        <v>67253.308641975309</v>
      </c>
      <c r="T247" s="122">
        <f>AVERAGE(J$5:J247)</f>
        <v>161027.32098765433</v>
      </c>
      <c r="U247" s="121">
        <f>AVERAGE($M$5:M247)</f>
        <v>0.99777777777777743</v>
      </c>
      <c r="V247" s="6"/>
      <c r="W247" s="6"/>
      <c r="X247" s="22"/>
      <c r="Y247" s="103">
        <v>243</v>
      </c>
      <c r="Z247" s="7">
        <v>533</v>
      </c>
      <c r="AA247" s="7">
        <v>31</v>
      </c>
      <c r="AB247" s="7">
        <v>30</v>
      </c>
      <c r="AC247" s="111">
        <v>4275.1223622937423</v>
      </c>
      <c r="AD247" s="7">
        <v>450</v>
      </c>
      <c r="AE247" s="7">
        <v>2</v>
      </c>
      <c r="AF247" s="111">
        <v>224550</v>
      </c>
      <c r="AG247" s="111">
        <v>65998</v>
      </c>
      <c r="AH247" s="111">
        <v>163052</v>
      </c>
      <c r="AI247" s="7" t="str">
        <v>Yes</v>
      </c>
      <c r="AJ247" s="7" t="str">
        <v>Yes</v>
      </c>
      <c r="AK247" s="141">
        <v>1</v>
      </c>
      <c r="AL247" s="6"/>
      <c r="AM247" s="6"/>
      <c r="AN247" s="104">
        <f>AVERAGE(AD$5:AD247)</f>
        <v>449.0946502057613</v>
      </c>
      <c r="AO247" s="104">
        <f>AVERAGE(AE$5:AE247)</f>
        <v>4.3703703703703702</v>
      </c>
      <c r="AP247" s="122">
        <f>AVERAGE(AF$5:AF247)</f>
        <v>224098.23045267491</v>
      </c>
      <c r="AQ247" s="122">
        <f>AVERAGE(AG$5:AG247)</f>
        <v>67090.279835390946</v>
      </c>
      <c r="AR247" s="122">
        <f>AVERAGE(AH$5:AH247)</f>
        <v>161273.38271604938</v>
      </c>
      <c r="AS247" s="121">
        <f>AVERAGE($AK$5:AK247)</f>
        <v>0.99798811156835887</v>
      </c>
      <c r="AT247" s="6"/>
      <c r="AU247" s="6"/>
      <c r="AV247" s="6"/>
      <c r="AW247" s="6"/>
      <c r="AX247" s="6"/>
      <c r="AY247" s="6"/>
      <c r="AZ247" s="6"/>
      <c r="BA247" s="6"/>
      <c r="BB247" s="6"/>
      <c r="BC247" s="6"/>
      <c r="BD247" s="6"/>
      <c r="BE247" s="6"/>
      <c r="BF247" s="6"/>
      <c r="BG247" s="6"/>
      <c r="BH247" s="22"/>
    </row>
    <row r="248" spans="1:60" x14ac:dyDescent="0.25">
      <c r="A248" s="103">
        <v>244</v>
      </c>
      <c r="B248" s="112">
        <v>550</v>
      </c>
      <c r="C248" s="112">
        <v>44</v>
      </c>
      <c r="D248" s="112">
        <v>22</v>
      </c>
      <c r="E248" s="113">
        <v>4961.161406896339</v>
      </c>
      <c r="F248" s="112">
        <v>450</v>
      </c>
      <c r="G248" s="112">
        <v>10</v>
      </c>
      <c r="H248" s="113">
        <v>224550</v>
      </c>
      <c r="I248" s="113">
        <v>69990</v>
      </c>
      <c r="J248" s="113">
        <v>157860</v>
      </c>
      <c r="K248" s="112" t="str">
        <v>Yes</v>
      </c>
      <c r="L248" s="112" t="str">
        <v>Yes</v>
      </c>
      <c r="M248" s="118">
        <v>1</v>
      </c>
      <c r="N248" s="6"/>
      <c r="O248" s="6"/>
      <c r="P248" s="104">
        <f>AVERAGE(F$5:F248)</f>
        <v>449.00409836065575</v>
      </c>
      <c r="Q248" s="104">
        <f>AVERAGE(G$5:G248)</f>
        <v>4.7377049180327866</v>
      </c>
      <c r="R248" s="122">
        <f>AVERAGE(H$5:H248)</f>
        <v>224053.04508196723</v>
      </c>
      <c r="S248" s="122">
        <f>AVERAGE(I$5:I248)</f>
        <v>67264.524590163928</v>
      </c>
      <c r="T248" s="122">
        <f>AVERAGE(J$5:J248)</f>
        <v>161014.34016393442</v>
      </c>
      <c r="U248" s="121">
        <f>AVERAGE($M$5:M248)</f>
        <v>0.99778688524590131</v>
      </c>
      <c r="V248" s="6"/>
      <c r="W248" s="6"/>
      <c r="X248" s="22"/>
      <c r="Y248" s="103">
        <v>244</v>
      </c>
      <c r="Z248" s="7">
        <v>635</v>
      </c>
      <c r="AA248" s="104">
        <v>39</v>
      </c>
      <c r="AB248" s="104">
        <v>36</v>
      </c>
      <c r="AC248" s="122">
        <v>4875.7986692463674</v>
      </c>
      <c r="AD248" s="104">
        <v>446</v>
      </c>
      <c r="AE248" s="104">
        <v>0</v>
      </c>
      <c r="AF248" s="122">
        <v>222554</v>
      </c>
      <c r="AG248" s="122">
        <v>64600</v>
      </c>
      <c r="AH248" s="122">
        <v>163354</v>
      </c>
      <c r="AI248" s="104" t="str">
        <v>No</v>
      </c>
      <c r="AJ248" s="104" t="str">
        <v>No</v>
      </c>
      <c r="AK248" s="143">
        <v>0.99111111111111116</v>
      </c>
      <c r="AL248" s="10"/>
      <c r="AM248" s="10"/>
      <c r="AN248" s="104">
        <f>AVERAGE(AD$5:AD248)</f>
        <v>449.08196721311475</v>
      </c>
      <c r="AO248" s="104">
        <f>AVERAGE(AE$5:AE248)</f>
        <v>4.3524590163934427</v>
      </c>
      <c r="AP248" s="122">
        <f>AVERAGE(AF$5:AF248)</f>
        <v>224091.90163934426</v>
      </c>
      <c r="AQ248" s="122">
        <f>AVERAGE(AG$5:AG248)</f>
        <v>67080.073770491799</v>
      </c>
      <c r="AR248" s="122">
        <f>AVERAGE(AH$5:AH248)</f>
        <v>161281.90983606558</v>
      </c>
      <c r="AS248" s="121">
        <f>AVERAGE($AK$5:AK248)</f>
        <v>0.99795992714025539</v>
      </c>
      <c r="AT248" s="10"/>
      <c r="AU248" s="10"/>
      <c r="AV248" s="10"/>
      <c r="AW248" s="10"/>
      <c r="AX248" s="10"/>
      <c r="AY248" s="10"/>
      <c r="AZ248" s="10"/>
      <c r="BA248" s="10"/>
      <c r="BB248" s="10"/>
      <c r="BC248" s="10"/>
      <c r="BD248" s="10"/>
      <c r="BE248" s="10"/>
      <c r="BF248" s="10"/>
      <c r="BG248" s="6"/>
      <c r="BH248" s="22"/>
    </row>
    <row r="249" spans="1:60" x14ac:dyDescent="0.25">
      <c r="A249" s="103">
        <v>245</v>
      </c>
      <c r="B249" s="112">
        <v>574</v>
      </c>
      <c r="C249" s="112">
        <v>36</v>
      </c>
      <c r="D249" s="112">
        <v>27</v>
      </c>
      <c r="E249" s="113">
        <v>4919.7734323974628</v>
      </c>
      <c r="F249" s="112">
        <v>450</v>
      </c>
      <c r="G249" s="112">
        <v>5</v>
      </c>
      <c r="H249" s="113">
        <v>224550</v>
      </c>
      <c r="I249" s="113">
        <v>67495</v>
      </c>
      <c r="J249" s="113">
        <v>161105</v>
      </c>
      <c r="K249" s="112" t="str">
        <v>Yes</v>
      </c>
      <c r="L249" s="112" t="str">
        <v>Yes</v>
      </c>
      <c r="M249" s="118">
        <v>1</v>
      </c>
      <c r="N249" s="6"/>
      <c r="O249" s="6"/>
      <c r="P249" s="104">
        <f>AVERAGE(F$5:F249)</f>
        <v>449.00816326530611</v>
      </c>
      <c r="Q249" s="104">
        <f>AVERAGE(G$5:G249)</f>
        <v>4.7387755102040821</v>
      </c>
      <c r="R249" s="122">
        <f>AVERAGE(H$5:H249)</f>
        <v>224055.07346938775</v>
      </c>
      <c r="S249" s="122">
        <f>AVERAGE(I$5:I249)</f>
        <v>67265.465306122453</v>
      </c>
      <c r="T249" s="122">
        <f>AVERAGE(J$5:J249)</f>
        <v>161014.71020408164</v>
      </c>
      <c r="U249" s="121">
        <f>AVERAGE($M$5:M249)</f>
        <v>0.9977959183673466</v>
      </c>
      <c r="V249" s="6"/>
      <c r="W249" s="6"/>
      <c r="X249" s="22"/>
      <c r="Y249" s="103">
        <v>245</v>
      </c>
      <c r="Z249" s="7">
        <v>531</v>
      </c>
      <c r="AA249" s="7">
        <v>43</v>
      </c>
      <c r="AB249" s="7">
        <v>42</v>
      </c>
      <c r="AC249" s="111">
        <v>4773.0779216589435</v>
      </c>
      <c r="AD249" s="7">
        <v>440</v>
      </c>
      <c r="AE249" s="7">
        <v>0</v>
      </c>
      <c r="AF249" s="111">
        <v>219560</v>
      </c>
      <c r="AG249" s="111">
        <v>64000</v>
      </c>
      <c r="AH249" s="111">
        <v>161860</v>
      </c>
      <c r="AI249" s="7" t="str">
        <v>No</v>
      </c>
      <c r="AJ249" s="7" t="str">
        <v>No</v>
      </c>
      <c r="AK249" s="141">
        <v>0.97777777777777775</v>
      </c>
      <c r="AL249" s="6"/>
      <c r="AM249" s="6"/>
      <c r="AN249" s="104">
        <f>AVERAGE(AD$5:AD249)</f>
        <v>449.04489795918369</v>
      </c>
      <c r="AO249" s="104">
        <f>AVERAGE(AE$5:AE249)</f>
        <v>4.33469387755102</v>
      </c>
      <c r="AP249" s="122">
        <f>AVERAGE(AF$5:AF249)</f>
        <v>224073.40408163265</v>
      </c>
      <c r="AQ249" s="122">
        <f>AVERAGE(AG$5:AG249)</f>
        <v>67067.502040816325</v>
      </c>
      <c r="AR249" s="122">
        <f>AVERAGE(AH$5:AH249)</f>
        <v>161284.26938775511</v>
      </c>
      <c r="AS249" s="121">
        <f>AVERAGE($AK$5:AK249)</f>
        <v>0.99787755102040854</v>
      </c>
      <c r="AT249" s="6"/>
      <c r="AU249" s="6"/>
      <c r="AV249" s="6"/>
      <c r="AW249" s="6"/>
      <c r="AX249" s="6"/>
      <c r="AY249" s="6"/>
      <c r="AZ249" s="6"/>
      <c r="BA249" s="6"/>
      <c r="BB249" s="6"/>
      <c r="BC249" s="6"/>
      <c r="BD249" s="6"/>
      <c r="BE249" s="6"/>
      <c r="BF249" s="6"/>
      <c r="BG249" s="10"/>
      <c r="BH249" s="22"/>
    </row>
    <row r="250" spans="1:60" x14ac:dyDescent="0.25">
      <c r="A250" s="103">
        <v>246</v>
      </c>
      <c r="B250" s="112">
        <v>603</v>
      </c>
      <c r="C250" s="112">
        <v>52</v>
      </c>
      <c r="D250" s="112">
        <v>31</v>
      </c>
      <c r="E250" s="113">
        <v>4195.212586568432</v>
      </c>
      <c r="F250" s="112">
        <v>450</v>
      </c>
      <c r="G250" s="112">
        <v>1</v>
      </c>
      <c r="H250" s="113">
        <v>224550</v>
      </c>
      <c r="I250" s="113">
        <v>65499</v>
      </c>
      <c r="J250" s="113">
        <v>163701</v>
      </c>
      <c r="K250" s="112" t="str">
        <v>Yes</v>
      </c>
      <c r="L250" s="112" t="str">
        <v>Yes</v>
      </c>
      <c r="M250" s="118">
        <v>1</v>
      </c>
      <c r="N250" s="6"/>
      <c r="O250" s="6"/>
      <c r="P250" s="104">
        <f>AVERAGE(F$5:F250)</f>
        <v>449.01219512195121</v>
      </c>
      <c r="Q250" s="104">
        <f>AVERAGE(G$5:G250)</f>
        <v>4.7235772357723578</v>
      </c>
      <c r="R250" s="122">
        <f>AVERAGE(H$5:H250)</f>
        <v>224057.08536585365</v>
      </c>
      <c r="S250" s="122">
        <f>AVERAGE(I$5:I250)</f>
        <v>67258.284552845522</v>
      </c>
      <c r="T250" s="122">
        <f>AVERAGE(J$5:J250)</f>
        <v>161025.63008130083</v>
      </c>
      <c r="U250" s="121">
        <f>AVERAGE($M$5:M250)</f>
        <v>0.99780487804878015</v>
      </c>
      <c r="V250" s="6"/>
      <c r="W250" s="6"/>
      <c r="X250" s="22"/>
      <c r="Y250" s="103">
        <v>246</v>
      </c>
      <c r="Z250" s="7">
        <v>732</v>
      </c>
      <c r="AA250" s="103">
        <v>41</v>
      </c>
      <c r="AB250" s="103">
        <v>45</v>
      </c>
      <c r="AC250" s="137">
        <v>2598.1103919298066</v>
      </c>
      <c r="AD250" s="103">
        <v>437</v>
      </c>
      <c r="AE250" s="103">
        <v>0</v>
      </c>
      <c r="AF250" s="137">
        <v>218063</v>
      </c>
      <c r="AG250" s="137">
        <v>63700</v>
      </c>
      <c r="AH250" s="137">
        <v>161113</v>
      </c>
      <c r="AI250" s="103" t="str">
        <v>No</v>
      </c>
      <c r="AJ250" s="103" t="str">
        <v>No</v>
      </c>
      <c r="AK250" s="142">
        <v>0.97111111111111115</v>
      </c>
      <c r="AN250" s="104">
        <f>AVERAGE(AD$5:AD250)</f>
        <v>448.9959349593496</v>
      </c>
      <c r="AO250" s="104">
        <f>AVERAGE(AE$5:AE250)</f>
        <v>4.3170731707317076</v>
      </c>
      <c r="AP250" s="122">
        <f>AVERAGE(AF$5:AF250)</f>
        <v>224048.97154471546</v>
      </c>
      <c r="AQ250" s="122">
        <f>AVERAGE(AG$5:AG250)</f>
        <v>67053.813008130077</v>
      </c>
      <c r="AR250" s="122">
        <f>AVERAGE(AH$5:AH250)</f>
        <v>161283.57317073172</v>
      </c>
      <c r="AS250" s="121">
        <f>AVERAGE($AK$5:AK250)</f>
        <v>0.99776874435411056</v>
      </c>
      <c r="BH250" s="22"/>
    </row>
    <row r="251" spans="1:60" x14ac:dyDescent="0.25">
      <c r="A251" s="103">
        <v>247</v>
      </c>
      <c r="B251" s="112">
        <v>509</v>
      </c>
      <c r="C251" s="112">
        <v>41</v>
      </c>
      <c r="D251" s="112">
        <v>19</v>
      </c>
      <c r="E251" s="113">
        <v>3554.3644022691133</v>
      </c>
      <c r="F251" s="112">
        <v>450</v>
      </c>
      <c r="G251" s="112">
        <v>13</v>
      </c>
      <c r="H251" s="113">
        <v>224550</v>
      </c>
      <c r="I251" s="113">
        <v>71487</v>
      </c>
      <c r="J251" s="113">
        <v>155913</v>
      </c>
      <c r="K251" s="112" t="str">
        <v>Yes</v>
      </c>
      <c r="L251" s="112" t="str">
        <v>Yes</v>
      </c>
      <c r="M251" s="118">
        <v>1</v>
      </c>
      <c r="N251" s="6"/>
      <c r="O251" s="6"/>
      <c r="P251" s="104">
        <f>AVERAGE(F$5:F251)</f>
        <v>449.0161943319838</v>
      </c>
      <c r="Q251" s="104">
        <f>AVERAGE(G$5:G251)</f>
        <v>4.7570850202429149</v>
      </c>
      <c r="R251" s="122">
        <f>AVERAGE(H$5:H251)</f>
        <v>224059.08097165992</v>
      </c>
      <c r="S251" s="122">
        <f>AVERAGE(I$5:I251)</f>
        <v>67275.404858299589</v>
      </c>
      <c r="T251" s="122">
        <f>AVERAGE(J$5:J251)</f>
        <v>161004.93117408906</v>
      </c>
      <c r="U251" s="121">
        <f>AVERAGE($M$5:M251)</f>
        <v>0.9978137651821859</v>
      </c>
      <c r="V251" s="6"/>
      <c r="W251" s="6"/>
      <c r="X251" s="22"/>
      <c r="Y251" s="103">
        <v>247</v>
      </c>
      <c r="Z251" s="7">
        <v>622</v>
      </c>
      <c r="AA251" s="7">
        <v>25</v>
      </c>
      <c r="AB251" s="7">
        <v>33</v>
      </c>
      <c r="AC251" s="111">
        <v>2133.4081690508506</v>
      </c>
      <c r="AD251" s="7">
        <v>449</v>
      </c>
      <c r="AE251" s="7">
        <v>0</v>
      </c>
      <c r="AF251" s="111">
        <v>224051</v>
      </c>
      <c r="AG251" s="111">
        <v>64900</v>
      </c>
      <c r="AH251" s="111">
        <v>164101</v>
      </c>
      <c r="AI251" s="7" t="str">
        <v>No</v>
      </c>
      <c r="AJ251" s="7" t="str">
        <v>No</v>
      </c>
      <c r="AK251" s="141">
        <v>0.99777777777777776</v>
      </c>
      <c r="AL251" s="6"/>
      <c r="AM251" s="6"/>
      <c r="AN251" s="104">
        <f>AVERAGE(AD$5:AD251)</f>
        <v>448.99595141700405</v>
      </c>
      <c r="AO251" s="104">
        <f>AVERAGE(AE$5:AE251)</f>
        <v>4.2995951417004052</v>
      </c>
      <c r="AP251" s="122">
        <f>AVERAGE(AF$5:AF251)</f>
        <v>224048.97975708501</v>
      </c>
      <c r="AQ251" s="122">
        <f>AVERAGE(AG$5:AG251)</f>
        <v>67045.093117408906</v>
      </c>
      <c r="AR251" s="122">
        <f>AVERAGE(AH$5:AH251)</f>
        <v>161294.97975708501</v>
      </c>
      <c r="AS251" s="121">
        <f>AVERAGE($AK$5:AK251)</f>
        <v>0.99776878092667598</v>
      </c>
      <c r="AT251" s="6"/>
      <c r="AU251" s="6"/>
      <c r="AV251" s="6"/>
      <c r="AW251" s="6"/>
      <c r="AX251" s="6"/>
      <c r="AY251" s="6"/>
      <c r="AZ251" s="6"/>
      <c r="BA251" s="6"/>
      <c r="BB251" s="6"/>
      <c r="BC251" s="6"/>
      <c r="BD251" s="6"/>
      <c r="BE251" s="6"/>
      <c r="BF251" s="6"/>
      <c r="BG251" s="6"/>
      <c r="BH251" s="22"/>
    </row>
    <row r="252" spans="1:60" x14ac:dyDescent="0.25">
      <c r="A252" s="103">
        <v>248</v>
      </c>
      <c r="B252" s="112">
        <v>515</v>
      </c>
      <c r="C252" s="112">
        <v>44</v>
      </c>
      <c r="D252" s="112">
        <v>25</v>
      </c>
      <c r="E252" s="113">
        <v>4529.1710840845262</v>
      </c>
      <c r="F252" s="112">
        <v>450</v>
      </c>
      <c r="G252" s="112">
        <v>7</v>
      </c>
      <c r="H252" s="113">
        <v>224550</v>
      </c>
      <c r="I252" s="113">
        <v>68493</v>
      </c>
      <c r="J252" s="113">
        <v>159807</v>
      </c>
      <c r="K252" s="112" t="str">
        <v>Yes</v>
      </c>
      <c r="L252" s="112" t="str">
        <v>Yes</v>
      </c>
      <c r="M252" s="118">
        <v>1</v>
      </c>
      <c r="N252" s="6"/>
      <c r="O252" s="6"/>
      <c r="P252" s="104">
        <f>AVERAGE(F$5:F252)</f>
        <v>449.02016129032256</v>
      </c>
      <c r="Q252" s="104">
        <f>AVERAGE(G$5:G252)</f>
        <v>4.7661290322580649</v>
      </c>
      <c r="R252" s="122">
        <f>AVERAGE(H$5:H252)</f>
        <v>224061.06048387097</v>
      </c>
      <c r="S252" s="122">
        <f>AVERAGE(I$5:I252)</f>
        <v>67280.31451612903</v>
      </c>
      <c r="T252" s="122">
        <f>AVERAGE(J$5:J252)</f>
        <v>161000.10080645161</v>
      </c>
      <c r="U252" s="121">
        <f>AVERAGE($M$5:M252)</f>
        <v>0.99782258064516094</v>
      </c>
      <c r="V252" s="6"/>
      <c r="W252" s="6"/>
      <c r="X252" s="22"/>
      <c r="Y252" s="103">
        <v>248</v>
      </c>
      <c r="Z252" s="7">
        <v>576</v>
      </c>
      <c r="AA252" s="104">
        <v>39</v>
      </c>
      <c r="AB252" s="104">
        <v>28</v>
      </c>
      <c r="AC252" s="122">
        <v>3471.4771121290114</v>
      </c>
      <c r="AD252" s="104">
        <v>450</v>
      </c>
      <c r="AE252" s="104">
        <v>4</v>
      </c>
      <c r="AF252" s="122">
        <v>224550</v>
      </c>
      <c r="AG252" s="122">
        <v>66996</v>
      </c>
      <c r="AH252" s="122">
        <v>161754</v>
      </c>
      <c r="AI252" s="104" t="str">
        <v>Yes</v>
      </c>
      <c r="AJ252" s="104" t="str">
        <v>Yes</v>
      </c>
      <c r="AK252" s="143">
        <v>1</v>
      </c>
      <c r="AL252" s="10"/>
      <c r="AM252" s="10"/>
      <c r="AN252" s="104">
        <f>AVERAGE(AD$5:AD252)</f>
        <v>449</v>
      </c>
      <c r="AO252" s="104">
        <f>AVERAGE(AE$5:AE252)</f>
        <v>4.2983870967741939</v>
      </c>
      <c r="AP252" s="122">
        <f>AVERAGE(AF$5:AF252)</f>
        <v>224051</v>
      </c>
      <c r="AQ252" s="122">
        <f>AVERAGE(AG$5:AG252)</f>
        <v>67044.895161290318</v>
      </c>
      <c r="AR252" s="122">
        <f>AVERAGE(AH$5:AH252)</f>
        <v>161296.8306451613</v>
      </c>
      <c r="AS252" s="121">
        <f>AVERAGE($AK$5:AK252)</f>
        <v>0.9977777777777781</v>
      </c>
      <c r="AT252" s="10"/>
      <c r="AU252" s="10"/>
      <c r="AV252" s="10"/>
      <c r="AW252" s="10"/>
      <c r="AX252" s="10"/>
      <c r="AY252" s="10"/>
      <c r="AZ252" s="10"/>
      <c r="BA252" s="10"/>
      <c r="BB252" s="10"/>
      <c r="BC252" s="10"/>
      <c r="BD252" s="10"/>
      <c r="BE252" s="10"/>
      <c r="BF252" s="10"/>
      <c r="BG252" s="6"/>
      <c r="BH252" s="22"/>
    </row>
    <row r="253" spans="1:60" x14ac:dyDescent="0.25">
      <c r="A253" s="103">
        <v>249</v>
      </c>
      <c r="B253" s="112">
        <v>580</v>
      </c>
      <c r="C253" s="112">
        <v>32</v>
      </c>
      <c r="D253" s="112">
        <v>32</v>
      </c>
      <c r="E253" s="113">
        <v>3513.9004883244361</v>
      </c>
      <c r="F253" s="112">
        <v>450</v>
      </c>
      <c r="G253" s="112">
        <v>0</v>
      </c>
      <c r="H253" s="113">
        <v>224550</v>
      </c>
      <c r="I253" s="113">
        <v>65000</v>
      </c>
      <c r="J253" s="113">
        <v>164350</v>
      </c>
      <c r="K253" s="112" t="str">
        <v>Yes</v>
      </c>
      <c r="L253" s="112" t="str">
        <v>No</v>
      </c>
      <c r="M253" s="118">
        <v>1</v>
      </c>
      <c r="N253" s="6"/>
      <c r="O253" s="6"/>
      <c r="P253" s="104">
        <f>AVERAGE(F$5:F253)</f>
        <v>449.02409638554218</v>
      </c>
      <c r="Q253" s="104">
        <f>AVERAGE(G$5:G253)</f>
        <v>4.7469879518072293</v>
      </c>
      <c r="R253" s="122">
        <f>AVERAGE(H$5:H253)</f>
        <v>224063.02409638555</v>
      </c>
      <c r="S253" s="122">
        <f>AVERAGE(I$5:I253)</f>
        <v>67271.156626506025</v>
      </c>
      <c r="T253" s="122">
        <f>AVERAGE(J$5:J253)</f>
        <v>161013.55421686746</v>
      </c>
      <c r="U253" s="121">
        <f>AVERAGE($M$5:M253)</f>
        <v>0.99783132530120455</v>
      </c>
      <c r="V253" s="6"/>
      <c r="W253" s="6"/>
      <c r="X253" s="22"/>
      <c r="Y253" s="103">
        <v>249</v>
      </c>
      <c r="Z253" s="7">
        <v>525</v>
      </c>
      <c r="AA253" s="7">
        <v>33</v>
      </c>
      <c r="AB253" s="7">
        <v>40</v>
      </c>
      <c r="AC253" s="111">
        <v>2030.9606448441268</v>
      </c>
      <c r="AD253" s="7">
        <v>442</v>
      </c>
      <c r="AE253" s="7">
        <v>0</v>
      </c>
      <c r="AF253" s="111">
        <v>220558</v>
      </c>
      <c r="AG253" s="111">
        <v>64200</v>
      </c>
      <c r="AH253" s="111">
        <v>162358</v>
      </c>
      <c r="AI253" s="7" t="str">
        <v>No</v>
      </c>
      <c r="AJ253" s="7" t="str">
        <v>No</v>
      </c>
      <c r="AK253" s="141">
        <v>0.98222222222222222</v>
      </c>
      <c r="AL253" s="6"/>
      <c r="AM253" s="6"/>
      <c r="AN253" s="104">
        <f>AVERAGE(AD$5:AD253)</f>
        <v>448.97188755020079</v>
      </c>
      <c r="AO253" s="104">
        <f>AVERAGE(AE$5:AE253)</f>
        <v>4.2811244979919678</v>
      </c>
      <c r="AP253" s="122">
        <f>AVERAGE(AF$5:AF253)</f>
        <v>224036.9718875502</v>
      </c>
      <c r="AQ253" s="122">
        <f>AVERAGE(AG$5:AG253)</f>
        <v>67033.469879518074</v>
      </c>
      <c r="AR253" s="122">
        <f>AVERAGE(AH$5:AH253)</f>
        <v>161301.0923694779</v>
      </c>
      <c r="AS253" s="121">
        <f>AVERAGE($AK$5:AK253)</f>
        <v>0.99771530566711319</v>
      </c>
      <c r="AT253" s="6"/>
      <c r="AU253" s="6"/>
      <c r="AV253" s="6"/>
      <c r="AW253" s="6"/>
      <c r="AX253" s="6"/>
      <c r="AY253" s="6"/>
      <c r="AZ253" s="6"/>
      <c r="BA253" s="6"/>
      <c r="BB253" s="6"/>
      <c r="BC253" s="6"/>
      <c r="BD253" s="6"/>
      <c r="BE253" s="6"/>
      <c r="BF253" s="6"/>
      <c r="BG253" s="10"/>
      <c r="BH253" s="22"/>
    </row>
    <row r="254" spans="1:60" x14ac:dyDescent="0.25">
      <c r="A254" s="103">
        <v>250</v>
      </c>
      <c r="B254" s="112">
        <v>609</v>
      </c>
      <c r="C254" s="112">
        <v>41</v>
      </c>
      <c r="D254" s="112">
        <v>28</v>
      </c>
      <c r="E254" s="113">
        <v>2425.6899122502614</v>
      </c>
      <c r="F254" s="112">
        <v>450</v>
      </c>
      <c r="G254" s="112">
        <v>4</v>
      </c>
      <c r="H254" s="113">
        <v>224550</v>
      </c>
      <c r="I254" s="113">
        <v>66996</v>
      </c>
      <c r="J254" s="113">
        <v>161754</v>
      </c>
      <c r="K254" s="112" t="str">
        <v>Yes</v>
      </c>
      <c r="L254" s="112" t="str">
        <v>Yes</v>
      </c>
      <c r="M254" s="118">
        <v>1</v>
      </c>
      <c r="N254" s="6"/>
      <c r="O254" s="6"/>
      <c r="P254" s="104">
        <f>AVERAGE(F$5:F254)</f>
        <v>449.02800000000002</v>
      </c>
      <c r="Q254" s="104">
        <f>AVERAGE(G$5:G254)</f>
        <v>4.7439999999999998</v>
      </c>
      <c r="R254" s="122">
        <f>AVERAGE(H$5:H254)</f>
        <v>224064.97200000001</v>
      </c>
      <c r="S254" s="122">
        <f>AVERAGE(I$5:I254)</f>
        <v>67270.055999999997</v>
      </c>
      <c r="T254" s="122">
        <f>AVERAGE(J$5:J254)</f>
        <v>161016.516</v>
      </c>
      <c r="U254" s="121">
        <f>AVERAGE($M$5:M254)</f>
        <v>0.99783999999999973</v>
      </c>
      <c r="V254" s="6"/>
      <c r="W254" s="6"/>
      <c r="X254" s="22"/>
      <c r="Y254" s="103">
        <v>250</v>
      </c>
      <c r="Z254" s="7">
        <v>605</v>
      </c>
      <c r="AA254" s="103">
        <v>34</v>
      </c>
      <c r="AB254" s="103">
        <v>27</v>
      </c>
      <c r="AC254" s="137">
        <v>2531.0335521739657</v>
      </c>
      <c r="AD254" s="103">
        <v>450</v>
      </c>
      <c r="AE254" s="103">
        <v>5</v>
      </c>
      <c r="AF254" s="137">
        <v>224550</v>
      </c>
      <c r="AG254" s="137">
        <v>67495</v>
      </c>
      <c r="AH254" s="137">
        <v>161105</v>
      </c>
      <c r="AI254" s="103" t="str">
        <v>Yes</v>
      </c>
      <c r="AJ254" s="103" t="str">
        <v>Yes</v>
      </c>
      <c r="AK254" s="142">
        <v>1</v>
      </c>
      <c r="AN254" s="104">
        <f>AVERAGE(AD$5:AD254)</f>
        <v>448.976</v>
      </c>
      <c r="AO254" s="104">
        <f>AVERAGE(AE$5:AE254)</f>
        <v>4.2839999999999998</v>
      </c>
      <c r="AP254" s="122">
        <f>AVERAGE(AF$5:AF254)</f>
        <v>224039.024</v>
      </c>
      <c r="AQ254" s="122">
        <f>AVERAGE(AG$5:AG254)</f>
        <v>67035.316000000006</v>
      </c>
      <c r="AR254" s="122">
        <f>AVERAGE(AH$5:AH254)</f>
        <v>161300.30799999999</v>
      </c>
      <c r="AS254" s="121">
        <f>AVERAGE($AK$5:AK254)</f>
        <v>0.99772444444444475</v>
      </c>
      <c r="BH254" s="22"/>
    </row>
    <row r="255" spans="1:60" x14ac:dyDescent="0.25">
      <c r="A255" s="103">
        <v>251</v>
      </c>
      <c r="B255" s="112">
        <v>512</v>
      </c>
      <c r="C255" s="112">
        <v>37</v>
      </c>
      <c r="D255" s="112">
        <v>30</v>
      </c>
      <c r="E255" s="113">
        <v>4603.6272279493378</v>
      </c>
      <c r="F255" s="112">
        <v>450</v>
      </c>
      <c r="G255" s="112">
        <v>2</v>
      </c>
      <c r="H255" s="113">
        <v>224550</v>
      </c>
      <c r="I255" s="113">
        <v>65998</v>
      </c>
      <c r="J255" s="113">
        <v>163052</v>
      </c>
      <c r="K255" s="112" t="str">
        <v>Yes</v>
      </c>
      <c r="L255" s="112" t="str">
        <v>Yes</v>
      </c>
      <c r="M255" s="118">
        <v>1</v>
      </c>
      <c r="N255" s="6"/>
      <c r="O255" s="6"/>
      <c r="P255" s="104">
        <f>AVERAGE(F$5:F255)</f>
        <v>449.03187250996018</v>
      </c>
      <c r="Q255" s="104">
        <f>AVERAGE(G$5:G255)</f>
        <v>4.7330677290836656</v>
      </c>
      <c r="R255" s="122">
        <f>AVERAGE(H$5:H255)</f>
        <v>224066.90438247012</v>
      </c>
      <c r="S255" s="122">
        <f>AVERAGE(I$5:I255)</f>
        <v>67264.988047808758</v>
      </c>
      <c r="T255" s="122">
        <f>AVERAGE(J$5:J255)</f>
        <v>161024.62549800795</v>
      </c>
      <c r="U255" s="121">
        <f>AVERAGE($M$5:M255)</f>
        <v>0.99784860557768895</v>
      </c>
      <c r="V255" s="6"/>
      <c r="W255" s="6"/>
      <c r="X255" s="22"/>
      <c r="Y255" s="103">
        <v>251</v>
      </c>
      <c r="Z255" s="7">
        <v>544</v>
      </c>
      <c r="AA255" s="7">
        <v>42</v>
      </c>
      <c r="AB255" s="7">
        <v>35</v>
      </c>
      <c r="AC255" s="111">
        <v>3831.1256011289797</v>
      </c>
      <c r="AD255" s="7">
        <v>447</v>
      </c>
      <c r="AE255" s="7">
        <v>0</v>
      </c>
      <c r="AF255" s="111">
        <v>223053</v>
      </c>
      <c r="AG255" s="111">
        <v>64700</v>
      </c>
      <c r="AH255" s="111">
        <v>163603</v>
      </c>
      <c r="AI255" s="7" t="str">
        <v>No</v>
      </c>
      <c r="AJ255" s="7" t="str">
        <v>No</v>
      </c>
      <c r="AK255" s="141">
        <v>0.99333333333333329</v>
      </c>
      <c r="AL255" s="6"/>
      <c r="AM255" s="6"/>
      <c r="AN255" s="104">
        <f>AVERAGE(AD$5:AD255)</f>
        <v>448.96812749003982</v>
      </c>
      <c r="AO255" s="104">
        <f>AVERAGE(AE$5:AE255)</f>
        <v>4.2669322709163344</v>
      </c>
      <c r="AP255" s="122">
        <f>AVERAGE(AF$5:AF255)</f>
        <v>224035.09561752988</v>
      </c>
      <c r="AQ255" s="122">
        <f>AVERAGE(AG$5:AG255)</f>
        <v>67026.011952191242</v>
      </c>
      <c r="AR255" s="122">
        <f>AVERAGE(AH$5:AH255)</f>
        <v>161309.48207171314</v>
      </c>
      <c r="AS255" s="121">
        <f>AVERAGE($AK$5:AK255)</f>
        <v>0.99770694997786669</v>
      </c>
      <c r="AT255" s="6"/>
      <c r="AU255" s="6"/>
      <c r="AV255" s="6"/>
      <c r="AW255" s="6"/>
      <c r="AX255" s="6"/>
      <c r="AY255" s="6"/>
      <c r="AZ255" s="6"/>
      <c r="BA255" s="6"/>
      <c r="BB255" s="6"/>
      <c r="BC255" s="6"/>
      <c r="BD255" s="6"/>
      <c r="BE255" s="6"/>
      <c r="BF255" s="6"/>
      <c r="BG255" s="6"/>
      <c r="BH255" s="22"/>
    </row>
    <row r="256" spans="1:60" x14ac:dyDescent="0.25">
      <c r="A256" s="103">
        <v>252</v>
      </c>
      <c r="B256" s="112">
        <v>553</v>
      </c>
      <c r="C256" s="112">
        <v>32</v>
      </c>
      <c r="D256" s="112">
        <v>29</v>
      </c>
      <c r="E256" s="113">
        <v>3400.2500056657018</v>
      </c>
      <c r="F256" s="112">
        <v>450</v>
      </c>
      <c r="G256" s="112">
        <v>3</v>
      </c>
      <c r="H256" s="113">
        <v>224550</v>
      </c>
      <c r="I256" s="113">
        <v>66497</v>
      </c>
      <c r="J256" s="113">
        <v>162403</v>
      </c>
      <c r="K256" s="112" t="str">
        <v>Yes</v>
      </c>
      <c r="L256" s="112" t="str">
        <v>Yes</v>
      </c>
      <c r="M256" s="118">
        <v>1</v>
      </c>
      <c r="N256" s="6"/>
      <c r="O256" s="6"/>
      <c r="P256" s="104">
        <f>AVERAGE(F$5:F256)</f>
        <v>449.03571428571428</v>
      </c>
      <c r="Q256" s="104">
        <f>AVERAGE(G$5:G256)</f>
        <v>4.7261904761904763</v>
      </c>
      <c r="R256" s="122">
        <f>AVERAGE(H$5:H256)</f>
        <v>224068.82142857142</v>
      </c>
      <c r="S256" s="122">
        <f>AVERAGE(I$5:I256)</f>
        <v>67261.940476190473</v>
      </c>
      <c r="T256" s="122">
        <f>AVERAGE(J$5:J256)</f>
        <v>161030.09523809524</v>
      </c>
      <c r="U256" s="121">
        <f>AVERAGE($M$5:M256)</f>
        <v>0.99785714285714255</v>
      </c>
      <c r="V256" s="6"/>
      <c r="W256" s="6"/>
      <c r="X256" s="22"/>
      <c r="Y256" s="103">
        <v>252</v>
      </c>
      <c r="Z256" s="7">
        <v>620</v>
      </c>
      <c r="AA256" s="104">
        <v>29</v>
      </c>
      <c r="AB256" s="104">
        <v>26</v>
      </c>
      <c r="AC256" s="122">
        <v>2826.6657749999326</v>
      </c>
      <c r="AD256" s="104">
        <v>450</v>
      </c>
      <c r="AE256" s="104">
        <v>6</v>
      </c>
      <c r="AF256" s="122">
        <v>224550</v>
      </c>
      <c r="AG256" s="122">
        <v>67994</v>
      </c>
      <c r="AH256" s="122">
        <v>160456</v>
      </c>
      <c r="AI256" s="104" t="str">
        <v>Yes</v>
      </c>
      <c r="AJ256" s="104" t="str">
        <v>Yes</v>
      </c>
      <c r="AK256" s="143">
        <v>1</v>
      </c>
      <c r="AL256" s="10"/>
      <c r="AM256" s="10"/>
      <c r="AN256" s="104">
        <f>AVERAGE(AD$5:AD256)</f>
        <v>448.97222222222223</v>
      </c>
      <c r="AO256" s="104">
        <f>AVERAGE(AE$5:AE256)</f>
        <v>4.2738095238095237</v>
      </c>
      <c r="AP256" s="122">
        <f>AVERAGE(AF$5:AF256)</f>
        <v>224037.13888888888</v>
      </c>
      <c r="AQ256" s="122">
        <f>AVERAGE(AG$5:AG256)</f>
        <v>67029.85317460318</v>
      </c>
      <c r="AR256" s="122">
        <f>AVERAGE(AH$5:AH256)</f>
        <v>161306.09523809524</v>
      </c>
      <c r="AS256" s="121">
        <f>AVERAGE($AK$5:AK256)</f>
        <v>0.99771604938271641</v>
      </c>
      <c r="AT256" s="10"/>
      <c r="AU256" s="10"/>
      <c r="AV256" s="10"/>
      <c r="AW256" s="10"/>
      <c r="AX256" s="10"/>
      <c r="AY256" s="10"/>
      <c r="AZ256" s="10"/>
      <c r="BA256" s="10"/>
      <c r="BB256" s="10"/>
      <c r="BC256" s="10"/>
      <c r="BD256" s="10"/>
      <c r="BE256" s="10"/>
      <c r="BF256" s="10"/>
      <c r="BG256" s="6"/>
      <c r="BH256" s="22"/>
    </row>
    <row r="257" spans="1:60" x14ac:dyDescent="0.25">
      <c r="A257" s="103">
        <v>253</v>
      </c>
      <c r="B257" s="112">
        <v>634</v>
      </c>
      <c r="C257" s="112">
        <v>43</v>
      </c>
      <c r="D257" s="112">
        <v>27</v>
      </c>
      <c r="E257" s="113">
        <v>2940.9837343679874</v>
      </c>
      <c r="F257" s="112">
        <v>450</v>
      </c>
      <c r="G257" s="112">
        <v>5</v>
      </c>
      <c r="H257" s="113">
        <v>224550</v>
      </c>
      <c r="I257" s="113">
        <v>67495</v>
      </c>
      <c r="J257" s="113">
        <v>161105</v>
      </c>
      <c r="K257" s="112" t="str">
        <v>Yes</v>
      </c>
      <c r="L257" s="112" t="str">
        <v>Yes</v>
      </c>
      <c r="M257" s="118">
        <v>1</v>
      </c>
      <c r="N257" s="6"/>
      <c r="O257" s="6"/>
      <c r="P257" s="104">
        <f>AVERAGE(F$5:F257)</f>
        <v>449.03952569169962</v>
      </c>
      <c r="Q257" s="104">
        <f>AVERAGE(G$5:G257)</f>
        <v>4.7272727272727275</v>
      </c>
      <c r="R257" s="122">
        <f>AVERAGE(H$5:H257)</f>
        <v>224070.72332015811</v>
      </c>
      <c r="S257" s="122">
        <f>AVERAGE(I$5:I257)</f>
        <v>67262.861660079056</v>
      </c>
      <c r="T257" s="122">
        <f>AVERAGE(J$5:J257)</f>
        <v>161030.39130434784</v>
      </c>
      <c r="U257" s="121">
        <f>AVERAGE($M$5:M257)</f>
        <v>0.99786561264822105</v>
      </c>
      <c r="V257" s="6"/>
      <c r="W257" s="6"/>
      <c r="X257" s="22"/>
      <c r="Y257" s="103">
        <v>253</v>
      </c>
      <c r="Z257" s="7">
        <v>640</v>
      </c>
      <c r="AA257" s="7">
        <v>40</v>
      </c>
      <c r="AB257" s="7">
        <v>30</v>
      </c>
      <c r="AC257" s="111">
        <v>4801.5833243035959</v>
      </c>
      <c r="AD257" s="7">
        <v>450</v>
      </c>
      <c r="AE257" s="7">
        <v>2</v>
      </c>
      <c r="AF257" s="111">
        <v>224550</v>
      </c>
      <c r="AG257" s="111">
        <v>65998</v>
      </c>
      <c r="AH257" s="111">
        <v>163052</v>
      </c>
      <c r="AI257" s="7" t="str">
        <v>Yes</v>
      </c>
      <c r="AJ257" s="7" t="str">
        <v>Yes</v>
      </c>
      <c r="AK257" s="141">
        <v>1</v>
      </c>
      <c r="AL257" s="6"/>
      <c r="AM257" s="6"/>
      <c r="AN257" s="104">
        <f>AVERAGE(AD$5:AD257)</f>
        <v>448.97628458498025</v>
      </c>
      <c r="AO257" s="104">
        <f>AVERAGE(AE$5:AE257)</f>
        <v>4.2648221343873516</v>
      </c>
      <c r="AP257" s="122">
        <f>AVERAGE(AF$5:AF257)</f>
        <v>224039.16600790515</v>
      </c>
      <c r="AQ257" s="122">
        <f>AVERAGE(AG$5:AG257)</f>
        <v>67025.774703557312</v>
      </c>
      <c r="AR257" s="122">
        <f>AVERAGE(AH$5:AH257)</f>
        <v>161312.99604743082</v>
      </c>
      <c r="AS257" s="121">
        <f>AVERAGE($AK$5:AK257)</f>
        <v>0.99772507685551204</v>
      </c>
      <c r="AT257" s="6"/>
      <c r="AU257" s="6"/>
      <c r="AV257" s="6"/>
      <c r="AW257" s="6"/>
      <c r="AX257" s="6"/>
      <c r="AY257" s="6"/>
      <c r="AZ257" s="6"/>
      <c r="BA257" s="6"/>
      <c r="BB257" s="6"/>
      <c r="BC257" s="6"/>
      <c r="BD257" s="6"/>
      <c r="BE257" s="6"/>
      <c r="BF257" s="6"/>
      <c r="BG257" s="10"/>
      <c r="BH257" s="22"/>
    </row>
    <row r="258" spans="1:60" x14ac:dyDescent="0.25">
      <c r="A258" s="103">
        <v>254</v>
      </c>
      <c r="B258" s="112">
        <v>561</v>
      </c>
      <c r="C258" s="112">
        <v>34</v>
      </c>
      <c r="D258" s="112">
        <v>26</v>
      </c>
      <c r="E258" s="113">
        <v>3822.0195229566571</v>
      </c>
      <c r="F258" s="112">
        <v>450</v>
      </c>
      <c r="G258" s="112">
        <v>6</v>
      </c>
      <c r="H258" s="113">
        <v>224550</v>
      </c>
      <c r="I258" s="113">
        <v>67994</v>
      </c>
      <c r="J258" s="113">
        <v>160456</v>
      </c>
      <c r="K258" s="112" t="str">
        <v>Yes</v>
      </c>
      <c r="L258" s="112" t="str">
        <v>Yes</v>
      </c>
      <c r="M258" s="118">
        <v>1</v>
      </c>
      <c r="N258" s="6"/>
      <c r="O258" s="6"/>
      <c r="P258" s="104">
        <f>AVERAGE(F$5:F258)</f>
        <v>449.04330708661416</v>
      </c>
      <c r="Q258" s="104">
        <f>AVERAGE(G$5:G258)</f>
        <v>4.7322834645669287</v>
      </c>
      <c r="R258" s="122">
        <f>AVERAGE(H$5:H258)</f>
        <v>224072.61023622047</v>
      </c>
      <c r="S258" s="122">
        <f>AVERAGE(I$5:I258)</f>
        <v>67265.740157480308</v>
      </c>
      <c r="T258" s="122">
        <f>AVERAGE(J$5:J258)</f>
        <v>161028.12992125985</v>
      </c>
      <c r="U258" s="121">
        <f>AVERAGE($M$5:M258)</f>
        <v>0.99787401574803114</v>
      </c>
      <c r="V258" s="6"/>
      <c r="W258" s="6"/>
      <c r="X258" s="13"/>
      <c r="Y258" s="103">
        <v>254</v>
      </c>
      <c r="Z258" s="103">
        <v>605</v>
      </c>
      <c r="AA258" s="103">
        <v>40</v>
      </c>
      <c r="AB258" s="103">
        <v>32</v>
      </c>
      <c r="AC258" s="137">
        <v>3140.3851555592855</v>
      </c>
      <c r="AD258" s="103">
        <v>450</v>
      </c>
      <c r="AE258" s="103">
        <v>0</v>
      </c>
      <c r="AF258" s="137">
        <v>224550</v>
      </c>
      <c r="AG258" s="137">
        <v>65000</v>
      </c>
      <c r="AH258" s="137">
        <v>164350</v>
      </c>
      <c r="AI258" s="103" t="str">
        <v>Yes</v>
      </c>
      <c r="AJ258" s="103" t="str">
        <v>No</v>
      </c>
      <c r="AK258" s="142">
        <v>1</v>
      </c>
      <c r="AN258" s="104">
        <f>AVERAGE(AD$5:AD258)</f>
        <v>448.98031496062993</v>
      </c>
      <c r="AO258" s="104">
        <f>AVERAGE(AE$5:AE258)</f>
        <v>4.2480314960629917</v>
      </c>
      <c r="AP258" s="122">
        <f>AVERAGE(AF$5:AF258)</f>
        <v>224041.17716535434</v>
      </c>
      <c r="AQ258" s="122">
        <f>AVERAGE(AG$5:AG258)</f>
        <v>67017.799212598431</v>
      </c>
      <c r="AR258" s="122">
        <f>AVERAGE(AH$5:AH258)</f>
        <v>161324.95275590551</v>
      </c>
      <c r="AS258" s="121">
        <f>AVERAGE($AK$5:AK258)</f>
        <v>0.99773403324584464</v>
      </c>
    </row>
    <row r="259" spans="1:60" x14ac:dyDescent="0.25">
      <c r="A259" s="103">
        <v>255</v>
      </c>
      <c r="B259" s="112">
        <v>581</v>
      </c>
      <c r="C259" s="112">
        <v>35</v>
      </c>
      <c r="D259" s="112">
        <v>29</v>
      </c>
      <c r="E259" s="113">
        <v>4340.0346571446826</v>
      </c>
      <c r="F259" s="112">
        <v>450</v>
      </c>
      <c r="G259" s="112">
        <v>3</v>
      </c>
      <c r="H259" s="113">
        <v>224550</v>
      </c>
      <c r="I259" s="113">
        <v>66497</v>
      </c>
      <c r="J259" s="113">
        <v>162403</v>
      </c>
      <c r="K259" s="112" t="str">
        <v>Yes</v>
      </c>
      <c r="L259" s="112" t="str">
        <v>Yes</v>
      </c>
      <c r="M259" s="118">
        <v>1</v>
      </c>
      <c r="N259" s="6"/>
      <c r="O259" s="6"/>
      <c r="P259" s="104">
        <f>AVERAGE(F$5:F259)</f>
        <v>449.04705882352943</v>
      </c>
      <c r="Q259" s="104">
        <f>AVERAGE(G$5:G259)</f>
        <v>4.7254901960784315</v>
      </c>
      <c r="R259" s="122">
        <f>AVERAGE(H$5:H259)</f>
        <v>224074.48235294118</v>
      </c>
      <c r="S259" s="122">
        <f>AVERAGE(I$5:I259)</f>
        <v>67262.725490196084</v>
      </c>
      <c r="T259" s="122">
        <f>AVERAGE(J$5:J259)</f>
        <v>161033.52156862745</v>
      </c>
      <c r="U259" s="121">
        <f>AVERAGE($M$5:M259)</f>
        <v>0.99788235294117622</v>
      </c>
      <c r="V259" s="6"/>
      <c r="W259" s="6"/>
      <c r="X259" s="13"/>
      <c r="Y259" s="103">
        <v>255</v>
      </c>
      <c r="Z259" s="103">
        <v>576</v>
      </c>
      <c r="AA259" s="103">
        <v>50</v>
      </c>
      <c r="AB259" s="103">
        <v>28</v>
      </c>
      <c r="AC259" s="137">
        <v>4672.8584981582071</v>
      </c>
      <c r="AD259" s="103">
        <v>450</v>
      </c>
      <c r="AE259" s="103">
        <v>4</v>
      </c>
      <c r="AF259" s="137">
        <v>224550</v>
      </c>
      <c r="AG259" s="137">
        <v>66996</v>
      </c>
      <c r="AH259" s="137">
        <v>161754</v>
      </c>
      <c r="AI259" s="103" t="str">
        <v>Yes</v>
      </c>
      <c r="AJ259" s="103" t="str">
        <v>Yes</v>
      </c>
      <c r="AK259" s="142">
        <v>1</v>
      </c>
      <c r="AN259" s="104">
        <f>AVERAGE(AD$5:AD259)</f>
        <v>448.98431372549021</v>
      </c>
      <c r="AO259" s="104">
        <f>AVERAGE(AE$5:AE259)</f>
        <v>4.2470588235294118</v>
      </c>
      <c r="AP259" s="122">
        <f>AVERAGE(AF$5:AF259)</f>
        <v>224043.1725490196</v>
      </c>
      <c r="AQ259" s="122">
        <f>AVERAGE(AG$5:AG259)</f>
        <v>67017.71372549019</v>
      </c>
      <c r="AR259" s="122">
        <f>AVERAGE(AH$5:AH259)</f>
        <v>161326.63529411764</v>
      </c>
      <c r="AS259" s="121">
        <f>AVERAGE($AK$5:AK259)</f>
        <v>0.99774291938997861</v>
      </c>
    </row>
    <row r="260" spans="1:60" x14ac:dyDescent="0.25">
      <c r="A260" s="103">
        <v>256</v>
      </c>
      <c r="B260" s="112">
        <v>558</v>
      </c>
      <c r="C260" s="112">
        <v>48</v>
      </c>
      <c r="D260" s="112">
        <v>24</v>
      </c>
      <c r="E260" s="113">
        <v>4020.917909971713</v>
      </c>
      <c r="F260" s="112">
        <v>450</v>
      </c>
      <c r="G260" s="112">
        <v>8</v>
      </c>
      <c r="H260" s="113">
        <v>224550</v>
      </c>
      <c r="I260" s="113">
        <v>68992</v>
      </c>
      <c r="J260" s="113">
        <v>159158</v>
      </c>
      <c r="K260" s="112" t="str">
        <v>Yes</v>
      </c>
      <c r="L260" s="112" t="str">
        <v>Yes</v>
      </c>
      <c r="M260" s="118">
        <v>1</v>
      </c>
      <c r="N260" s="6"/>
      <c r="O260" s="6"/>
      <c r="P260" s="104">
        <f>AVERAGE(F$5:F260)</f>
        <v>449.05078125</v>
      </c>
      <c r="Q260" s="104">
        <f>AVERAGE(G$5:G260)</f>
        <v>4.73828125</v>
      </c>
      <c r="R260" s="122">
        <f>AVERAGE(H$5:H260)</f>
        <v>224076.33984375</v>
      </c>
      <c r="S260" s="122">
        <f>AVERAGE(I$5:I260)</f>
        <v>67269.48046875</v>
      </c>
      <c r="T260" s="122">
        <f>AVERAGE(J$5:J260)</f>
        <v>161026.1953125</v>
      </c>
      <c r="U260" s="121">
        <f>AVERAGE($M$5:M260)</f>
        <v>0.9978906249999997</v>
      </c>
      <c r="V260" s="6"/>
      <c r="W260" s="6"/>
      <c r="X260" s="13"/>
      <c r="Y260" s="103">
        <v>256</v>
      </c>
      <c r="Z260" s="103">
        <v>532</v>
      </c>
      <c r="AA260" s="103">
        <v>42</v>
      </c>
      <c r="AB260" s="103">
        <v>30</v>
      </c>
      <c r="AC260" s="137">
        <v>4533.6630776000566</v>
      </c>
      <c r="AD260" s="103">
        <v>450</v>
      </c>
      <c r="AE260" s="103">
        <v>2</v>
      </c>
      <c r="AF260" s="137">
        <v>224550</v>
      </c>
      <c r="AG260" s="137">
        <v>65998</v>
      </c>
      <c r="AH260" s="137">
        <v>163052</v>
      </c>
      <c r="AI260" s="103" t="str">
        <v>Yes</v>
      </c>
      <c r="AJ260" s="103" t="str">
        <v>Yes</v>
      </c>
      <c r="AK260" s="142">
        <v>1</v>
      </c>
      <c r="AN260" s="104">
        <f>AVERAGE(AD$5:AD260)</f>
        <v>448.98828125</v>
      </c>
      <c r="AO260" s="104">
        <f>AVERAGE(AE$5:AE260)</f>
        <v>4.23828125</v>
      </c>
      <c r="AP260" s="122">
        <f>AVERAGE(AF$5:AF260)</f>
        <v>224045.15234375</v>
      </c>
      <c r="AQ260" s="122">
        <f>AVERAGE(AG$5:AG260)</f>
        <v>67013.73046875</v>
      </c>
      <c r="AR260" s="122">
        <f>AVERAGE(AH$5:AH260)</f>
        <v>161333.375</v>
      </c>
      <c r="AS260" s="121">
        <f>AVERAGE($AK$5:AK260)</f>
        <v>0.99775173611111145</v>
      </c>
    </row>
    <row r="261" spans="1:60" x14ac:dyDescent="0.25">
      <c r="A261" s="103">
        <v>257</v>
      </c>
      <c r="B261" s="112">
        <v>573</v>
      </c>
      <c r="C261" s="112">
        <v>43</v>
      </c>
      <c r="D261" s="112">
        <v>31</v>
      </c>
      <c r="E261" s="113">
        <v>3475.4017123587028</v>
      </c>
      <c r="F261" s="112">
        <v>450</v>
      </c>
      <c r="G261" s="112">
        <v>1</v>
      </c>
      <c r="H261" s="113">
        <v>224550</v>
      </c>
      <c r="I261" s="113">
        <v>65499</v>
      </c>
      <c r="J261" s="113">
        <v>163701</v>
      </c>
      <c r="K261" s="112" t="str">
        <v>Yes</v>
      </c>
      <c r="L261" s="112" t="str">
        <v>Yes</v>
      </c>
      <c r="M261" s="118">
        <v>1</v>
      </c>
      <c r="N261" s="6"/>
      <c r="O261" s="6"/>
      <c r="P261" s="104">
        <f>AVERAGE(F$5:F261)</f>
        <v>449.0544747081712</v>
      </c>
      <c r="Q261" s="104">
        <f>AVERAGE(G$5:G261)</f>
        <v>4.7237354085603114</v>
      </c>
      <c r="R261" s="122">
        <f>AVERAGE(H$5:H261)</f>
        <v>224078.18287937742</v>
      </c>
      <c r="S261" s="122">
        <f>AVERAGE(I$5:I261)</f>
        <v>67262.591439688709</v>
      </c>
      <c r="T261" s="122">
        <f>AVERAGE(J$5:J261)</f>
        <v>161036.60311284047</v>
      </c>
      <c r="U261" s="121">
        <f>AVERAGE($M$5:M261)</f>
        <v>0.9978988326848246</v>
      </c>
      <c r="V261" s="6"/>
      <c r="W261" s="6"/>
      <c r="X261" s="13"/>
      <c r="Y261" s="103">
        <v>257</v>
      </c>
      <c r="Z261" s="103">
        <v>546</v>
      </c>
      <c r="AA261" s="103">
        <v>36</v>
      </c>
      <c r="AB261" s="103">
        <v>27</v>
      </c>
      <c r="AC261" s="137">
        <v>3282.5501126066465</v>
      </c>
      <c r="AD261" s="103">
        <v>450</v>
      </c>
      <c r="AE261" s="103">
        <v>5</v>
      </c>
      <c r="AF261" s="137">
        <v>224550</v>
      </c>
      <c r="AG261" s="137">
        <v>67495</v>
      </c>
      <c r="AH261" s="137">
        <v>161105</v>
      </c>
      <c r="AI261" s="103" t="str">
        <v>Yes</v>
      </c>
      <c r="AJ261" s="103" t="str">
        <v>Yes</v>
      </c>
      <c r="AK261" s="142">
        <v>1</v>
      </c>
      <c r="AN261" s="104">
        <f>AVERAGE(AD$5:AD261)</f>
        <v>448.99221789883268</v>
      </c>
      <c r="AO261" s="104">
        <f>AVERAGE(AE$5:AE261)</f>
        <v>4.2412451361867705</v>
      </c>
      <c r="AP261" s="122">
        <f>AVERAGE(AF$5:AF261)</f>
        <v>224047.11673151751</v>
      </c>
      <c r="AQ261" s="122">
        <f>AVERAGE(AG$5:AG261)</f>
        <v>67015.603112840472</v>
      </c>
      <c r="AR261" s="122">
        <f>AVERAGE(AH$5:AH261)</f>
        <v>161332.48638132296</v>
      </c>
      <c r="AS261" s="121">
        <f>AVERAGE($AK$5:AK261)</f>
        <v>0.99776048421962849</v>
      </c>
    </row>
    <row r="262" spans="1:60" x14ac:dyDescent="0.25">
      <c r="A262" s="103">
        <v>258</v>
      </c>
      <c r="B262" s="112">
        <v>553</v>
      </c>
      <c r="C262" s="112">
        <v>30</v>
      </c>
      <c r="D262" s="112">
        <v>29</v>
      </c>
      <c r="E262" s="113">
        <v>4944.2558268153489</v>
      </c>
      <c r="F262" s="112">
        <v>450</v>
      </c>
      <c r="G262" s="112">
        <v>3</v>
      </c>
      <c r="H262" s="113">
        <v>224550</v>
      </c>
      <c r="I262" s="113">
        <v>66497</v>
      </c>
      <c r="J262" s="113">
        <v>162403</v>
      </c>
      <c r="K262" s="112" t="str">
        <v>Yes</v>
      </c>
      <c r="L262" s="112" t="str">
        <v>Yes</v>
      </c>
      <c r="M262" s="118">
        <v>1</v>
      </c>
      <c r="N262" s="6"/>
      <c r="O262" s="6"/>
      <c r="P262" s="104">
        <f>AVERAGE(F$5:F262)</f>
        <v>449.05813953488371</v>
      </c>
      <c r="Q262" s="104">
        <f>AVERAGE(G$5:G262)</f>
        <v>4.7170542635658919</v>
      </c>
      <c r="R262" s="122">
        <f>AVERAGE(H$5:H262)</f>
        <v>224080.01162790696</v>
      </c>
      <c r="S262" s="122">
        <f>AVERAGE(I$5:I262)</f>
        <v>67259.624031007756</v>
      </c>
      <c r="T262" s="122">
        <f>AVERAGE(J$5:J262)</f>
        <v>161041.8992248062</v>
      </c>
      <c r="U262" s="121">
        <f>AVERAGE($M$5:M262)</f>
        <v>0.99790697674418571</v>
      </c>
      <c r="V262" s="6"/>
      <c r="W262" s="6"/>
      <c r="X262" s="13"/>
      <c r="Y262" s="103">
        <v>258</v>
      </c>
      <c r="Z262" s="103">
        <v>659</v>
      </c>
      <c r="AA262" s="103">
        <v>42</v>
      </c>
      <c r="AB262" s="103">
        <v>23</v>
      </c>
      <c r="AC262" s="137">
        <v>3317.4641515042576</v>
      </c>
      <c r="AD262" s="103">
        <v>450</v>
      </c>
      <c r="AE262" s="103">
        <v>9</v>
      </c>
      <c r="AF262" s="137">
        <v>224550</v>
      </c>
      <c r="AG262" s="137">
        <v>69491</v>
      </c>
      <c r="AH262" s="137">
        <v>158509</v>
      </c>
      <c r="AI262" s="103" t="str">
        <v>Yes</v>
      </c>
      <c r="AJ262" s="103" t="str">
        <v>Yes</v>
      </c>
      <c r="AK262" s="142">
        <v>1</v>
      </c>
      <c r="AN262" s="104">
        <f>AVERAGE(AD$5:AD262)</f>
        <v>448.99612403100775</v>
      </c>
      <c r="AO262" s="104">
        <f>AVERAGE(AE$5:AE262)</f>
        <v>4.2596899224806197</v>
      </c>
      <c r="AP262" s="122">
        <f>AVERAGE(AF$5:AF262)</f>
        <v>224049.06589147286</v>
      </c>
      <c r="AQ262" s="122">
        <f>AVERAGE(AG$5:AG262)</f>
        <v>67025.19767441861</v>
      </c>
      <c r="AR262" s="122">
        <f>AVERAGE(AH$5:AH262)</f>
        <v>161321.5426356589</v>
      </c>
      <c r="AS262" s="121">
        <f>AVERAGE($AK$5:AK262)</f>
        <v>0.99776916451335085</v>
      </c>
    </row>
    <row r="263" spans="1:60" x14ac:dyDescent="0.25">
      <c r="A263" s="103">
        <v>259</v>
      </c>
      <c r="B263" s="112">
        <v>588</v>
      </c>
      <c r="C263" s="112">
        <v>23</v>
      </c>
      <c r="D263" s="112">
        <v>31</v>
      </c>
      <c r="E263" s="113">
        <v>4082.2915777184794</v>
      </c>
      <c r="F263" s="112">
        <v>450</v>
      </c>
      <c r="G263" s="112">
        <v>1</v>
      </c>
      <c r="H263" s="113">
        <v>224550</v>
      </c>
      <c r="I263" s="113">
        <v>65499</v>
      </c>
      <c r="J263" s="113">
        <v>163701</v>
      </c>
      <c r="K263" s="112" t="str">
        <v>Yes</v>
      </c>
      <c r="L263" s="112" t="str">
        <v>Yes</v>
      </c>
      <c r="M263" s="118">
        <v>1</v>
      </c>
      <c r="N263" s="6"/>
      <c r="O263" s="6"/>
      <c r="P263" s="104">
        <f>AVERAGE(F$5:F263)</f>
        <v>449.06177606177607</v>
      </c>
      <c r="Q263" s="104">
        <f>AVERAGE(G$5:G263)</f>
        <v>4.7027027027027026</v>
      </c>
      <c r="R263" s="122">
        <f>AVERAGE(H$5:H263)</f>
        <v>224081.82625482624</v>
      </c>
      <c r="S263" s="122">
        <f>AVERAGE(I$5:I263)</f>
        <v>67252.826254826257</v>
      </c>
      <c r="T263" s="122">
        <f>AVERAGE(J$5:J263)</f>
        <v>161052.16602316604</v>
      </c>
      <c r="U263" s="121">
        <f>AVERAGE($M$5:M263)</f>
        <v>0.99791505791505764</v>
      </c>
      <c r="V263" s="6"/>
      <c r="W263" s="6"/>
      <c r="X263" s="13"/>
      <c r="Y263" s="103">
        <v>259</v>
      </c>
      <c r="Z263" s="103">
        <v>628</v>
      </c>
      <c r="AA263" s="103">
        <v>38</v>
      </c>
      <c r="AB263" s="103">
        <v>27</v>
      </c>
      <c r="AC263" s="137">
        <v>4764.0656445778995</v>
      </c>
      <c r="AD263" s="103">
        <v>450</v>
      </c>
      <c r="AE263" s="103">
        <v>5</v>
      </c>
      <c r="AF263" s="137">
        <v>224550</v>
      </c>
      <c r="AG263" s="137">
        <v>67495</v>
      </c>
      <c r="AH263" s="137">
        <v>161105</v>
      </c>
      <c r="AI263" s="103" t="str">
        <v>Yes</v>
      </c>
      <c r="AJ263" s="103" t="str">
        <v>Yes</v>
      </c>
      <c r="AK263" s="142">
        <v>1</v>
      </c>
      <c r="AN263" s="104">
        <f>AVERAGE(AD$5:AD263)</f>
        <v>449</v>
      </c>
      <c r="AO263" s="104">
        <f>AVERAGE(AE$5:AE263)</f>
        <v>4.2625482625482629</v>
      </c>
      <c r="AP263" s="122">
        <f>AVERAGE(AF$5:AF263)</f>
        <v>224051</v>
      </c>
      <c r="AQ263" s="122">
        <f>AVERAGE(AG$5:AG263)</f>
        <v>67027.011583011583</v>
      </c>
      <c r="AR263" s="122">
        <f>AVERAGE(AH$5:AH263)</f>
        <v>161320.70656370657</v>
      </c>
      <c r="AS263" s="121">
        <f>AVERAGE($AK$5:AK263)</f>
        <v>0.9977777777777781</v>
      </c>
    </row>
    <row r="264" spans="1:60" x14ac:dyDescent="0.25">
      <c r="A264" s="103">
        <v>260</v>
      </c>
      <c r="B264" s="112">
        <v>569</v>
      </c>
      <c r="C264" s="112">
        <v>34</v>
      </c>
      <c r="D264" s="112">
        <v>24</v>
      </c>
      <c r="E264" s="113">
        <v>2558.9107608156201</v>
      </c>
      <c r="F264" s="112">
        <v>450</v>
      </c>
      <c r="G264" s="112">
        <v>8</v>
      </c>
      <c r="H264" s="113">
        <v>224550</v>
      </c>
      <c r="I264" s="113">
        <v>68992</v>
      </c>
      <c r="J264" s="113">
        <v>159158</v>
      </c>
      <c r="K264" s="112" t="str">
        <v>Yes</v>
      </c>
      <c r="L264" s="112" t="str">
        <v>Yes</v>
      </c>
      <c r="M264" s="118">
        <v>1</v>
      </c>
      <c r="N264" s="6"/>
      <c r="O264" s="6"/>
      <c r="P264" s="104">
        <f>AVERAGE(F$5:F264)</f>
        <v>449.06538461538463</v>
      </c>
      <c r="Q264" s="104">
        <f>AVERAGE(G$5:G264)</f>
        <v>4.7153846153846155</v>
      </c>
      <c r="R264" s="122">
        <f>AVERAGE(H$5:H264)</f>
        <v>224083.62692307692</v>
      </c>
      <c r="S264" s="122">
        <f>AVERAGE(I$5:I264)</f>
        <v>67259.515384615384</v>
      </c>
      <c r="T264" s="122">
        <f>AVERAGE(J$5:J264)</f>
        <v>161044.88076923077</v>
      </c>
      <c r="U264" s="121">
        <f>AVERAGE($M$5:M264)</f>
        <v>0.99792307692307658</v>
      </c>
      <c r="V264" s="6"/>
      <c r="W264" s="6"/>
      <c r="X264" s="13"/>
      <c r="Y264" s="103">
        <v>260</v>
      </c>
      <c r="Z264" s="103">
        <v>584</v>
      </c>
      <c r="AA264" s="103">
        <v>27</v>
      </c>
      <c r="AB264" s="103">
        <v>31</v>
      </c>
      <c r="AC264" s="137">
        <v>3886.4664346888121</v>
      </c>
      <c r="AD264" s="103">
        <v>450</v>
      </c>
      <c r="AE264" s="103">
        <v>1</v>
      </c>
      <c r="AF264" s="137">
        <v>224550</v>
      </c>
      <c r="AG264" s="137">
        <v>65499</v>
      </c>
      <c r="AH264" s="137">
        <v>163701</v>
      </c>
      <c r="AI264" s="103" t="str">
        <v>Yes</v>
      </c>
      <c r="AJ264" s="103" t="str">
        <v>Yes</v>
      </c>
      <c r="AK264" s="142">
        <v>1</v>
      </c>
      <c r="AN264" s="104">
        <f>AVERAGE(AD$5:AD264)</f>
        <v>449.00384615384615</v>
      </c>
      <c r="AO264" s="104">
        <f>AVERAGE(AE$5:AE264)</f>
        <v>4.25</v>
      </c>
      <c r="AP264" s="122">
        <f>AVERAGE(AF$5:AF264)</f>
        <v>224052.91923076924</v>
      </c>
      <c r="AQ264" s="122">
        <f>AVERAGE(AG$5:AG264)</f>
        <v>67021.13461538461</v>
      </c>
      <c r="AR264" s="122">
        <f>AVERAGE(AH$5:AH264)</f>
        <v>161329.86153846153</v>
      </c>
      <c r="AS264" s="121">
        <f>AVERAGE($AK$5:AK264)</f>
        <v>0.99778632478632512</v>
      </c>
    </row>
    <row r="265" spans="1:60" x14ac:dyDescent="0.25">
      <c r="A265" s="103">
        <v>261</v>
      </c>
      <c r="B265" s="112">
        <v>649</v>
      </c>
      <c r="C265" s="112">
        <v>41</v>
      </c>
      <c r="D265" s="112">
        <v>31</v>
      </c>
      <c r="E265" s="113">
        <v>4402.3657515621408</v>
      </c>
      <c r="F265" s="112">
        <v>450</v>
      </c>
      <c r="G265" s="112">
        <v>1</v>
      </c>
      <c r="H265" s="113">
        <v>224550</v>
      </c>
      <c r="I265" s="113">
        <v>65499</v>
      </c>
      <c r="J265" s="113">
        <v>163701</v>
      </c>
      <c r="K265" s="112" t="str">
        <v>Yes</v>
      </c>
      <c r="L265" s="112" t="str">
        <v>Yes</v>
      </c>
      <c r="M265" s="118">
        <v>1</v>
      </c>
      <c r="N265" s="6"/>
      <c r="O265" s="6"/>
      <c r="P265" s="104">
        <f>AVERAGE(F$5:F265)</f>
        <v>449.06896551724139</v>
      </c>
      <c r="Q265" s="104">
        <f>AVERAGE(G$5:G265)</f>
        <v>4.7011494252873565</v>
      </c>
      <c r="R265" s="122">
        <f>AVERAGE(H$5:H265)</f>
        <v>224085.41379310345</v>
      </c>
      <c r="S265" s="122">
        <f>AVERAGE(I$5:I265)</f>
        <v>67252.770114942527</v>
      </c>
      <c r="T265" s="122">
        <f>AVERAGE(J$5:J265)</f>
        <v>161055.05747126436</v>
      </c>
      <c r="U265" s="121">
        <f>AVERAGE($M$5:M265)</f>
        <v>0.99793103448275833</v>
      </c>
      <c r="V265" s="6"/>
      <c r="W265" s="6"/>
      <c r="X265" s="13"/>
      <c r="Y265" s="103">
        <v>261</v>
      </c>
      <c r="Z265" s="103">
        <v>557</v>
      </c>
      <c r="AA265" s="103">
        <v>38</v>
      </c>
      <c r="AB265" s="103">
        <v>20</v>
      </c>
      <c r="AC265" s="137">
        <v>2542.0222981472771</v>
      </c>
      <c r="AD265" s="103">
        <v>450</v>
      </c>
      <c r="AE265" s="103">
        <v>12</v>
      </c>
      <c r="AF265" s="137">
        <v>224550</v>
      </c>
      <c r="AG265" s="137">
        <v>70988</v>
      </c>
      <c r="AH265" s="137">
        <v>156562</v>
      </c>
      <c r="AI265" s="103" t="str">
        <v>Yes</v>
      </c>
      <c r="AJ265" s="103" t="str">
        <v>Yes</v>
      </c>
      <c r="AK265" s="142">
        <v>1</v>
      </c>
      <c r="AN265" s="104">
        <f>AVERAGE(AD$5:AD265)</f>
        <v>449.00766283524905</v>
      </c>
      <c r="AO265" s="104">
        <f>AVERAGE(AE$5:AE265)</f>
        <v>4.2796934865900385</v>
      </c>
      <c r="AP265" s="122">
        <f>AVERAGE(AF$5:AF265)</f>
        <v>224054.82375478928</v>
      </c>
      <c r="AQ265" s="122">
        <f>AVERAGE(AG$5:AG265)</f>
        <v>67036.333333333328</v>
      </c>
      <c r="AR265" s="122">
        <f>AVERAGE(AH$5:AH265)</f>
        <v>161311.59386973179</v>
      </c>
      <c r="AS265" s="121">
        <f>AVERAGE($AK$5:AK265)</f>
        <v>0.99779480630055373</v>
      </c>
    </row>
    <row r="266" spans="1:60" x14ac:dyDescent="0.25">
      <c r="A266" s="103">
        <v>262</v>
      </c>
      <c r="B266" s="112">
        <v>635</v>
      </c>
      <c r="C266" s="112">
        <v>33</v>
      </c>
      <c r="D266" s="112">
        <v>42</v>
      </c>
      <c r="E266" s="113">
        <v>3190.2372653529119</v>
      </c>
      <c r="F266" s="112">
        <v>440</v>
      </c>
      <c r="G266" s="112">
        <v>0</v>
      </c>
      <c r="H266" s="113">
        <v>219560</v>
      </c>
      <c r="I266" s="113">
        <v>64000</v>
      </c>
      <c r="J266" s="113">
        <v>161860</v>
      </c>
      <c r="K266" s="112" t="str">
        <v>No</v>
      </c>
      <c r="L266" s="112" t="str">
        <v>No</v>
      </c>
      <c r="M266" s="118">
        <v>0.97777777777777775</v>
      </c>
      <c r="N266" s="6"/>
      <c r="O266" s="6"/>
      <c r="P266" s="104">
        <f>AVERAGE(F$5:F266)</f>
        <v>449.03435114503816</v>
      </c>
      <c r="Q266" s="104">
        <f>AVERAGE(G$5:G266)</f>
        <v>4.6832061068702293</v>
      </c>
      <c r="R266" s="122">
        <f>AVERAGE(H$5:H266)</f>
        <v>224068.14122137404</v>
      </c>
      <c r="S266" s="122">
        <f>AVERAGE(I$5:I266)</f>
        <v>67240.354961832054</v>
      </c>
      <c r="T266" s="122">
        <f>AVERAGE(J$5:J266)</f>
        <v>161058.12977099235</v>
      </c>
      <c r="U266" s="121">
        <f>AVERAGE($M$5:M266)</f>
        <v>0.99785411365564003</v>
      </c>
      <c r="V266" s="6"/>
      <c r="W266" s="6"/>
      <c r="X266" s="13"/>
      <c r="Y266" s="103">
        <v>262</v>
      </c>
      <c r="Z266" s="103">
        <v>481</v>
      </c>
      <c r="AA266" s="103">
        <v>39</v>
      </c>
      <c r="AB266" s="103">
        <v>21</v>
      </c>
      <c r="AC266" s="137">
        <v>2176.0329603165251</v>
      </c>
      <c r="AD266" s="103">
        <v>450</v>
      </c>
      <c r="AE266" s="103">
        <v>11</v>
      </c>
      <c r="AF266" s="137">
        <v>224550</v>
      </c>
      <c r="AG266" s="137">
        <v>70489</v>
      </c>
      <c r="AH266" s="137">
        <v>157211</v>
      </c>
      <c r="AI266" s="103" t="str">
        <v>Yes</v>
      </c>
      <c r="AJ266" s="103" t="str">
        <v>Yes</v>
      </c>
      <c r="AK266" s="142">
        <v>1</v>
      </c>
      <c r="AN266" s="104">
        <f>AVERAGE(AD$5:AD266)</f>
        <v>449.01145038167937</v>
      </c>
      <c r="AO266" s="104">
        <f>AVERAGE(AE$5:AE266)</f>
        <v>4.3053435114503813</v>
      </c>
      <c r="AP266" s="122">
        <f>AVERAGE(AF$5:AF266)</f>
        <v>224056.71374045801</v>
      </c>
      <c r="AQ266" s="122">
        <f>AVERAGE(AG$5:AG266)</f>
        <v>67049.511450381673</v>
      </c>
      <c r="AR266" s="122">
        <f>AVERAGE(AH$5:AH266)</f>
        <v>161295.94274809159</v>
      </c>
      <c r="AS266" s="121">
        <f>AVERAGE($AK$5:AK266)</f>
        <v>0.99780322307039893</v>
      </c>
    </row>
    <row r="267" spans="1:60" x14ac:dyDescent="0.25">
      <c r="A267" s="103">
        <v>263</v>
      </c>
      <c r="B267" s="112">
        <v>490</v>
      </c>
      <c r="C267" s="112">
        <v>43</v>
      </c>
      <c r="D267" s="112">
        <v>24</v>
      </c>
      <c r="E267" s="113">
        <v>3950.0957835785539</v>
      </c>
      <c r="F267" s="112">
        <v>450</v>
      </c>
      <c r="G267" s="112">
        <v>8</v>
      </c>
      <c r="H267" s="113">
        <v>224550</v>
      </c>
      <c r="I267" s="113">
        <v>68992</v>
      </c>
      <c r="J267" s="113">
        <v>159158</v>
      </c>
      <c r="K267" s="112" t="str">
        <v>Yes</v>
      </c>
      <c r="L267" s="112" t="str">
        <v>Yes</v>
      </c>
      <c r="M267" s="118">
        <v>1</v>
      </c>
      <c r="N267" s="6"/>
      <c r="O267" s="6"/>
      <c r="P267" s="104">
        <f>AVERAGE(F$5:F267)</f>
        <v>449.0380228136882</v>
      </c>
      <c r="Q267" s="104">
        <f>AVERAGE(G$5:G267)</f>
        <v>4.6958174904942966</v>
      </c>
      <c r="R267" s="122">
        <f>AVERAGE(H$5:H267)</f>
        <v>224069.97338403043</v>
      </c>
      <c r="S267" s="122">
        <f>AVERAGE(I$5:I267)</f>
        <v>67247.015209125471</v>
      </c>
      <c r="T267" s="122">
        <f>AVERAGE(J$5:J267)</f>
        <v>161050.90494296578</v>
      </c>
      <c r="U267" s="121">
        <f>AVERAGE($M$5:M267)</f>
        <v>0.99786227291930674</v>
      </c>
      <c r="V267" s="6"/>
      <c r="W267" s="6"/>
      <c r="X267" s="13"/>
      <c r="Y267" s="103">
        <v>263</v>
      </c>
      <c r="Z267" s="103">
        <v>578</v>
      </c>
      <c r="AA267" s="103">
        <v>43</v>
      </c>
      <c r="AB267" s="103">
        <v>29</v>
      </c>
      <c r="AC267" s="137">
        <v>3639.1308180080327</v>
      </c>
      <c r="AD267" s="103">
        <v>450</v>
      </c>
      <c r="AE267" s="103">
        <v>3</v>
      </c>
      <c r="AF267" s="137">
        <v>224550</v>
      </c>
      <c r="AG267" s="137">
        <v>66497</v>
      </c>
      <c r="AH267" s="137">
        <v>162403</v>
      </c>
      <c r="AI267" s="103" t="str">
        <v>Yes</v>
      </c>
      <c r="AJ267" s="103" t="str">
        <v>Yes</v>
      </c>
      <c r="AK267" s="142">
        <v>1</v>
      </c>
      <c r="AN267" s="104">
        <f>AVERAGE(AD$5:AD267)</f>
        <v>449.01520912547528</v>
      </c>
      <c r="AO267" s="104">
        <f>AVERAGE(AE$5:AE267)</f>
        <v>4.3003802281368824</v>
      </c>
      <c r="AP267" s="122">
        <f>AVERAGE(AF$5:AF267)</f>
        <v>224058.58935361216</v>
      </c>
      <c r="AQ267" s="122">
        <f>AVERAGE(AG$5:AG267)</f>
        <v>67047.410646387827</v>
      </c>
      <c r="AR267" s="122">
        <f>AVERAGE(AH$5:AH267)</f>
        <v>161300.15209125474</v>
      </c>
      <c r="AS267" s="121">
        <f>AVERAGE($AK$5:AK267)</f>
        <v>0.99781157583438984</v>
      </c>
    </row>
    <row r="268" spans="1:60" x14ac:dyDescent="0.25">
      <c r="A268" s="103">
        <v>264</v>
      </c>
      <c r="B268" s="112">
        <v>722</v>
      </c>
      <c r="C268" s="112">
        <v>40</v>
      </c>
      <c r="D268" s="112">
        <v>44</v>
      </c>
      <c r="E268" s="113">
        <v>4287.7929444568163</v>
      </c>
      <c r="F268" s="112">
        <v>438</v>
      </c>
      <c r="G268" s="112">
        <v>0</v>
      </c>
      <c r="H268" s="113">
        <v>218562</v>
      </c>
      <c r="I268" s="113">
        <v>63800</v>
      </c>
      <c r="J268" s="113">
        <v>161362</v>
      </c>
      <c r="K268" s="112" t="str">
        <v>No</v>
      </c>
      <c r="L268" s="112" t="str">
        <v>No</v>
      </c>
      <c r="M268" s="118">
        <v>0.97333333333333338</v>
      </c>
      <c r="N268" s="6"/>
      <c r="O268" s="6"/>
      <c r="P268" s="104">
        <f>AVERAGE(F$5:F268)</f>
        <v>448.99621212121212</v>
      </c>
      <c r="Q268" s="104">
        <f>AVERAGE(G$5:G268)</f>
        <v>4.6780303030303028</v>
      </c>
      <c r="R268" s="122">
        <f>AVERAGE(H$5:H268)</f>
        <v>224049.10984848486</v>
      </c>
      <c r="S268" s="122">
        <f>AVERAGE(I$5:I268)</f>
        <v>67233.958333333328</v>
      </c>
      <c r="T268" s="122">
        <f>AVERAGE(J$5:J268)</f>
        <v>161052.08333333334</v>
      </c>
      <c r="U268" s="121">
        <f>AVERAGE($M$5:M268)</f>
        <v>0.99776936026936003</v>
      </c>
      <c r="V268" s="6"/>
      <c r="W268" s="6"/>
      <c r="X268" s="13"/>
      <c r="Y268" s="103">
        <v>264</v>
      </c>
      <c r="Z268" s="103">
        <v>535</v>
      </c>
      <c r="AA268" s="103">
        <v>35</v>
      </c>
      <c r="AB268" s="103">
        <v>29</v>
      </c>
      <c r="AC268" s="137">
        <v>3733.9007418814635</v>
      </c>
      <c r="AD268" s="103">
        <v>450</v>
      </c>
      <c r="AE268" s="103">
        <v>3</v>
      </c>
      <c r="AF268" s="137">
        <v>224550</v>
      </c>
      <c r="AG268" s="137">
        <v>66497</v>
      </c>
      <c r="AH268" s="137">
        <v>162403</v>
      </c>
      <c r="AI268" s="103" t="str">
        <v>Yes</v>
      </c>
      <c r="AJ268" s="103" t="str">
        <v>Yes</v>
      </c>
      <c r="AK268" s="142">
        <v>1</v>
      </c>
      <c r="AN268" s="104">
        <f>AVERAGE(AD$5:AD268)</f>
        <v>449.01893939393938</v>
      </c>
      <c r="AO268" s="104">
        <f>AVERAGE(AE$5:AE268)</f>
        <v>4.2954545454545459</v>
      </c>
      <c r="AP268" s="122">
        <f>AVERAGE(AF$5:AF268)</f>
        <v>224060.45075757575</v>
      </c>
      <c r="AQ268" s="122">
        <f>AVERAGE(AG$5:AG268)</f>
        <v>67045.32575757576</v>
      </c>
      <c r="AR268" s="122">
        <f>AVERAGE(AH$5:AH268)</f>
        <v>161304.32954545456</v>
      </c>
      <c r="AS268" s="121">
        <f>AVERAGE($AK$5:AK268)</f>
        <v>0.99781986531986566</v>
      </c>
    </row>
    <row r="269" spans="1:60" x14ac:dyDescent="0.25">
      <c r="A269" s="103">
        <v>265</v>
      </c>
      <c r="B269" s="112">
        <v>635</v>
      </c>
      <c r="C269" s="112">
        <v>46</v>
      </c>
      <c r="D269" s="112">
        <v>31</v>
      </c>
      <c r="E269" s="113">
        <v>4464.1975850993122</v>
      </c>
      <c r="F269" s="112">
        <v>450</v>
      </c>
      <c r="G269" s="112">
        <v>1</v>
      </c>
      <c r="H269" s="113">
        <v>224550</v>
      </c>
      <c r="I269" s="113">
        <v>65499</v>
      </c>
      <c r="J269" s="113">
        <v>163701</v>
      </c>
      <c r="K269" s="112" t="str">
        <v>Yes</v>
      </c>
      <c r="L269" s="112" t="str">
        <v>Yes</v>
      </c>
      <c r="M269" s="118">
        <v>1</v>
      </c>
      <c r="N269" s="6"/>
      <c r="O269" s="6"/>
      <c r="P269" s="104">
        <f>AVERAGE(F$5:F269)</f>
        <v>449</v>
      </c>
      <c r="Q269" s="104">
        <f>AVERAGE(G$5:G269)</f>
        <v>4.6641509433962263</v>
      </c>
      <c r="R269" s="122">
        <f>AVERAGE(H$5:H269)</f>
        <v>224051</v>
      </c>
      <c r="S269" s="122">
        <f>AVERAGE(I$5:I269)</f>
        <v>67227.41132075472</v>
      </c>
      <c r="T269" s="122">
        <f>AVERAGE(J$5:J269)</f>
        <v>161062.07924528301</v>
      </c>
      <c r="U269" s="121">
        <f>AVERAGE($M$5:M269)</f>
        <v>0.99777777777777754</v>
      </c>
      <c r="V269" s="6"/>
      <c r="W269" s="6"/>
      <c r="X269" s="13"/>
      <c r="Y269" s="103">
        <v>265</v>
      </c>
      <c r="Z269" s="103">
        <v>581</v>
      </c>
      <c r="AA269" s="103">
        <v>42</v>
      </c>
      <c r="AB269" s="103">
        <v>39</v>
      </c>
      <c r="AC269" s="137">
        <v>4646.9719905124657</v>
      </c>
      <c r="AD269" s="103">
        <v>443</v>
      </c>
      <c r="AE269" s="103">
        <v>0</v>
      </c>
      <c r="AF269" s="137">
        <v>221057</v>
      </c>
      <c r="AG269" s="137">
        <v>64300</v>
      </c>
      <c r="AH269" s="137">
        <v>162607</v>
      </c>
      <c r="AI269" s="103" t="str">
        <v>No</v>
      </c>
      <c r="AJ269" s="103" t="str">
        <v>No</v>
      </c>
      <c r="AK269" s="142">
        <v>0.98444444444444446</v>
      </c>
      <c r="AN269" s="104">
        <f>AVERAGE(AD$5:AD269)</f>
        <v>448.99622641509433</v>
      </c>
      <c r="AO269" s="104">
        <f>AVERAGE(AE$5:AE269)</f>
        <v>4.2792452830188683</v>
      </c>
      <c r="AP269" s="122">
        <f>AVERAGE(AF$5:AF269)</f>
        <v>224049.11698113207</v>
      </c>
      <c r="AQ269" s="122">
        <f>AVERAGE(AG$5:AG269)</f>
        <v>67034.966037735852</v>
      </c>
      <c r="AR269" s="122">
        <f>AVERAGE(AH$5:AH269)</f>
        <v>161309.24528301886</v>
      </c>
      <c r="AS269" s="121">
        <f>AVERAGE($AK$5:AK269)</f>
        <v>0.9977693920335432</v>
      </c>
    </row>
    <row r="270" spans="1:60" x14ac:dyDescent="0.25">
      <c r="A270" s="103">
        <v>266</v>
      </c>
      <c r="B270" s="112">
        <v>609</v>
      </c>
      <c r="C270" s="112">
        <v>34</v>
      </c>
      <c r="D270" s="112">
        <v>32</v>
      </c>
      <c r="E270" s="113">
        <v>3905.1136952868064</v>
      </c>
      <c r="F270" s="112">
        <v>450</v>
      </c>
      <c r="G270" s="112">
        <v>0</v>
      </c>
      <c r="H270" s="113">
        <v>224550</v>
      </c>
      <c r="I270" s="113">
        <v>65000</v>
      </c>
      <c r="J270" s="113">
        <v>164350</v>
      </c>
      <c r="K270" s="112" t="str">
        <v>Yes</v>
      </c>
      <c r="L270" s="112" t="str">
        <v>No</v>
      </c>
      <c r="M270" s="118">
        <v>1</v>
      </c>
      <c r="N270" s="6"/>
      <c r="O270" s="6"/>
      <c r="P270" s="104">
        <f>AVERAGE(F$5:F270)</f>
        <v>449.00375939849624</v>
      </c>
      <c r="Q270" s="104">
        <f>AVERAGE(G$5:G270)</f>
        <v>4.6466165413533833</v>
      </c>
      <c r="R270" s="122">
        <f>AVERAGE(H$5:H270)</f>
        <v>224052.87593984962</v>
      </c>
      <c r="S270" s="122">
        <f>AVERAGE(I$5:I270)</f>
        <v>67219.037593984962</v>
      </c>
      <c r="T270" s="122">
        <f>AVERAGE(J$5:J270)</f>
        <v>161074.43984962406</v>
      </c>
      <c r="U270" s="121">
        <f>AVERAGE($M$5:M270)</f>
        <v>0.997786131996658</v>
      </c>
      <c r="V270" s="6"/>
      <c r="W270" s="6"/>
      <c r="X270" s="13"/>
      <c r="Y270" s="103">
        <v>266</v>
      </c>
      <c r="Z270" s="103">
        <v>550</v>
      </c>
      <c r="AA270" s="103">
        <v>44</v>
      </c>
      <c r="AB270" s="103">
        <v>24</v>
      </c>
      <c r="AC270" s="137">
        <v>3065.1559072347422</v>
      </c>
      <c r="AD270" s="103">
        <v>450</v>
      </c>
      <c r="AE270" s="103">
        <v>8</v>
      </c>
      <c r="AF270" s="137">
        <v>224550</v>
      </c>
      <c r="AG270" s="137">
        <v>68992</v>
      </c>
      <c r="AH270" s="137">
        <v>159158</v>
      </c>
      <c r="AI270" s="103" t="str">
        <v>Yes</v>
      </c>
      <c r="AJ270" s="103" t="str">
        <v>Yes</v>
      </c>
      <c r="AK270" s="142">
        <v>1</v>
      </c>
      <c r="AN270" s="104">
        <f>AVERAGE(AD$5:AD270)</f>
        <v>449</v>
      </c>
      <c r="AO270" s="104">
        <f>AVERAGE(AE$5:AE270)</f>
        <v>4.2932330827067666</v>
      </c>
      <c r="AP270" s="122">
        <f>AVERAGE(AF$5:AF270)</f>
        <v>224051</v>
      </c>
      <c r="AQ270" s="122">
        <f>AVERAGE(AG$5:AG270)</f>
        <v>67042.323308270672</v>
      </c>
      <c r="AR270" s="122">
        <f>AVERAGE(AH$5:AH270)</f>
        <v>161301.15789473685</v>
      </c>
      <c r="AS270" s="121">
        <f>AVERAGE($AK$5:AK270)</f>
        <v>0.99777777777777799</v>
      </c>
    </row>
    <row r="271" spans="1:60" x14ac:dyDescent="0.25">
      <c r="A271" s="103">
        <v>267</v>
      </c>
      <c r="B271" s="112">
        <v>506</v>
      </c>
      <c r="C271" s="112">
        <v>39</v>
      </c>
      <c r="D271" s="112">
        <v>25</v>
      </c>
      <c r="E271" s="113">
        <v>2858.7288125616687</v>
      </c>
      <c r="F271" s="112">
        <v>450</v>
      </c>
      <c r="G271" s="112">
        <v>7</v>
      </c>
      <c r="H271" s="113">
        <v>224550</v>
      </c>
      <c r="I271" s="113">
        <v>68493</v>
      </c>
      <c r="J271" s="113">
        <v>159807</v>
      </c>
      <c r="K271" s="112" t="str">
        <v>Yes</v>
      </c>
      <c r="L271" s="112" t="str">
        <v>Yes</v>
      </c>
      <c r="M271" s="118">
        <v>1</v>
      </c>
      <c r="N271" s="6"/>
      <c r="O271" s="6"/>
      <c r="P271" s="104">
        <f>AVERAGE(F$5:F271)</f>
        <v>449.00749063670412</v>
      </c>
      <c r="Q271" s="104">
        <f>AVERAGE(G$5:G271)</f>
        <v>4.6554307116104869</v>
      </c>
      <c r="R271" s="122">
        <f>AVERAGE(H$5:H271)</f>
        <v>224054.73782771535</v>
      </c>
      <c r="S271" s="122">
        <f>AVERAGE(I$5:I271)</f>
        <v>67223.808988764038</v>
      </c>
      <c r="T271" s="122">
        <f>AVERAGE(J$5:J271)</f>
        <v>161069.69288389513</v>
      </c>
      <c r="U271" s="121">
        <f>AVERAGE($M$5:M271)</f>
        <v>0.99779442363712001</v>
      </c>
      <c r="V271" s="6"/>
      <c r="W271" s="6"/>
      <c r="X271" s="13"/>
      <c r="Y271" s="103">
        <v>267</v>
      </c>
      <c r="Z271" s="103">
        <v>581</v>
      </c>
      <c r="AA271" s="103">
        <v>49</v>
      </c>
      <c r="AB271" s="103">
        <v>17</v>
      </c>
      <c r="AC271" s="137">
        <v>4762.3597516444624</v>
      </c>
      <c r="AD271" s="103">
        <v>450</v>
      </c>
      <c r="AE271" s="103">
        <v>15</v>
      </c>
      <c r="AF271" s="137">
        <v>224550</v>
      </c>
      <c r="AG271" s="137">
        <v>72485</v>
      </c>
      <c r="AH271" s="137">
        <v>154615</v>
      </c>
      <c r="AI271" s="103" t="str">
        <v>Yes</v>
      </c>
      <c r="AJ271" s="103" t="str">
        <v>Yes</v>
      </c>
      <c r="AK271" s="142">
        <v>1</v>
      </c>
      <c r="AN271" s="104">
        <f>AVERAGE(AD$5:AD271)</f>
        <v>449.00374531835206</v>
      </c>
      <c r="AO271" s="104">
        <f>AVERAGE(AE$5:AE271)</f>
        <v>4.333333333333333</v>
      </c>
      <c r="AP271" s="122">
        <f>AVERAGE(AF$5:AF271)</f>
        <v>224052.86891385767</v>
      </c>
      <c r="AQ271" s="122">
        <f>AVERAGE(AG$5:AG271)</f>
        <v>67062.707865168544</v>
      </c>
      <c r="AR271" s="122">
        <f>AVERAGE(AH$5:AH271)</f>
        <v>161276.11610486891</v>
      </c>
      <c r="AS271" s="121">
        <f>AVERAGE($AK$5:AK271)</f>
        <v>0.99778610070744922</v>
      </c>
    </row>
    <row r="272" spans="1:60" x14ac:dyDescent="0.25">
      <c r="A272" s="103">
        <v>268</v>
      </c>
      <c r="B272" s="112">
        <v>581</v>
      </c>
      <c r="C272" s="112">
        <v>45</v>
      </c>
      <c r="D272" s="112">
        <v>14</v>
      </c>
      <c r="E272" s="113">
        <v>3465.2943026499447</v>
      </c>
      <c r="F272" s="112">
        <v>450</v>
      </c>
      <c r="G272" s="112">
        <v>18</v>
      </c>
      <c r="H272" s="113">
        <v>224550</v>
      </c>
      <c r="I272" s="113">
        <v>73982</v>
      </c>
      <c r="J272" s="113">
        <v>152668</v>
      </c>
      <c r="K272" s="112" t="str">
        <v>Yes</v>
      </c>
      <c r="L272" s="112" t="str">
        <v>Yes</v>
      </c>
      <c r="M272" s="118">
        <v>1</v>
      </c>
      <c r="N272" s="6"/>
      <c r="O272" s="6"/>
      <c r="P272" s="104">
        <f>AVERAGE(F$5:F272)</f>
        <v>449.01119402985074</v>
      </c>
      <c r="Q272" s="104">
        <f>AVERAGE(G$5:G272)</f>
        <v>4.705223880597015</v>
      </c>
      <c r="R272" s="122">
        <f>AVERAGE(H$5:H272)</f>
        <v>224056.58582089553</v>
      </c>
      <c r="S272" s="122">
        <f>AVERAGE(I$5:I272)</f>
        <v>67249.026119402988</v>
      </c>
      <c r="T272" s="122">
        <f>AVERAGE(J$5:J272)</f>
        <v>161038.3432835821</v>
      </c>
      <c r="U272" s="121">
        <f>AVERAGE($M$5:M272)</f>
        <v>0.99780265339966812</v>
      </c>
      <c r="V272" s="6"/>
      <c r="W272" s="6"/>
      <c r="X272" s="13"/>
      <c r="Y272" s="103">
        <v>268</v>
      </c>
      <c r="Z272" s="103">
        <v>665</v>
      </c>
      <c r="AA272" s="103">
        <v>36</v>
      </c>
      <c r="AB272" s="103">
        <v>32</v>
      </c>
      <c r="AC272" s="137">
        <v>3620.1316374545622</v>
      </c>
      <c r="AD272" s="103">
        <v>450</v>
      </c>
      <c r="AE272" s="103">
        <v>0</v>
      </c>
      <c r="AF272" s="137">
        <v>224550</v>
      </c>
      <c r="AG272" s="137">
        <v>65000</v>
      </c>
      <c r="AH272" s="137">
        <v>164350</v>
      </c>
      <c r="AI272" s="103" t="str">
        <v>Yes</v>
      </c>
      <c r="AJ272" s="103" t="str">
        <v>No</v>
      </c>
      <c r="AK272" s="142">
        <v>1</v>
      </c>
      <c r="AN272" s="104">
        <f>AVERAGE(AD$5:AD272)</f>
        <v>449.00746268656718</v>
      </c>
      <c r="AO272" s="104">
        <f>AVERAGE(AE$5:AE272)</f>
        <v>4.3171641791044779</v>
      </c>
      <c r="AP272" s="122">
        <f>AVERAGE(AF$5:AF272)</f>
        <v>224054.72388059701</v>
      </c>
      <c r="AQ272" s="122">
        <f>AVERAGE(AG$5:AG272)</f>
        <v>67055.011194029852</v>
      </c>
      <c r="AR272" s="122">
        <f>AVERAGE(AH$5:AH272)</f>
        <v>161287.58582089553</v>
      </c>
      <c r="AS272" s="121">
        <f>AVERAGE($AK$5:AK272)</f>
        <v>0.997794361525705</v>
      </c>
    </row>
    <row r="273" spans="1:45" x14ac:dyDescent="0.25">
      <c r="A273" s="103">
        <v>269</v>
      </c>
      <c r="B273" s="112">
        <v>539</v>
      </c>
      <c r="C273" s="112">
        <v>41</v>
      </c>
      <c r="D273" s="112">
        <v>24</v>
      </c>
      <c r="E273" s="113">
        <v>4950.5207350584496</v>
      </c>
      <c r="F273" s="112">
        <v>450</v>
      </c>
      <c r="G273" s="112">
        <v>8</v>
      </c>
      <c r="H273" s="113">
        <v>224550</v>
      </c>
      <c r="I273" s="113">
        <v>68992</v>
      </c>
      <c r="J273" s="113">
        <v>159158</v>
      </c>
      <c r="K273" s="112" t="str">
        <v>Yes</v>
      </c>
      <c r="L273" s="112" t="str">
        <v>Yes</v>
      </c>
      <c r="M273" s="118">
        <v>1</v>
      </c>
      <c r="N273" s="6"/>
      <c r="O273" s="6"/>
      <c r="P273" s="104">
        <f>AVERAGE(F$5:F273)</f>
        <v>449.01486988847586</v>
      </c>
      <c r="Q273" s="104">
        <f>AVERAGE(G$5:G273)</f>
        <v>4.7174721189591082</v>
      </c>
      <c r="R273" s="122">
        <f>AVERAGE(H$5:H273)</f>
        <v>224058.42007434944</v>
      </c>
      <c r="S273" s="122">
        <f>AVERAGE(I$5:I273)</f>
        <v>67255.505576208176</v>
      </c>
      <c r="T273" s="122">
        <f>AVERAGE(J$5:J273)</f>
        <v>161031.35315985131</v>
      </c>
      <c r="U273" s="121">
        <f>AVERAGE($M$5:M273)</f>
        <v>0.99781082197439053</v>
      </c>
      <c r="V273" s="6"/>
      <c r="W273" s="6"/>
      <c r="X273" s="13"/>
      <c r="Y273" s="103">
        <v>269</v>
      </c>
      <c r="Z273" s="103">
        <v>602</v>
      </c>
      <c r="AA273" s="103">
        <v>42</v>
      </c>
      <c r="AB273" s="103">
        <v>34</v>
      </c>
      <c r="AC273" s="137">
        <v>2951.3487216676244</v>
      </c>
      <c r="AD273" s="103">
        <v>448</v>
      </c>
      <c r="AE273" s="103">
        <v>0</v>
      </c>
      <c r="AF273" s="137">
        <v>223552</v>
      </c>
      <c r="AG273" s="137">
        <v>64800</v>
      </c>
      <c r="AH273" s="137">
        <v>163852</v>
      </c>
      <c r="AI273" s="103" t="str">
        <v>No</v>
      </c>
      <c r="AJ273" s="103" t="str">
        <v>No</v>
      </c>
      <c r="AK273" s="142">
        <v>0.99555555555555553</v>
      </c>
      <c r="AN273" s="104">
        <f>AVERAGE(AD$5:AD273)</f>
        <v>449.00371747211898</v>
      </c>
      <c r="AO273" s="104">
        <f>AVERAGE(AE$5:AE273)</f>
        <v>4.3011152416356877</v>
      </c>
      <c r="AP273" s="122">
        <f>AVERAGE(AF$5:AF273)</f>
        <v>224052.85501858735</v>
      </c>
      <c r="AQ273" s="122">
        <f>AVERAGE(AG$5:AG273)</f>
        <v>67046.628252788098</v>
      </c>
      <c r="AR273" s="122">
        <f>AVERAGE(AH$5:AH273)</f>
        <v>161297.11895910781</v>
      </c>
      <c r="AS273" s="121">
        <f>AVERAGE($AK$5:AK273)</f>
        <v>0.99778603882693118</v>
      </c>
    </row>
    <row r="274" spans="1:45" x14ac:dyDescent="0.25">
      <c r="A274" s="103">
        <v>270</v>
      </c>
      <c r="B274" s="112">
        <v>652</v>
      </c>
      <c r="C274" s="112">
        <v>35</v>
      </c>
      <c r="D274" s="112">
        <v>39</v>
      </c>
      <c r="E274" s="113">
        <v>3607.9678976941032</v>
      </c>
      <c r="F274" s="112">
        <v>443</v>
      </c>
      <c r="G274" s="112">
        <v>0</v>
      </c>
      <c r="H274" s="113">
        <v>221057</v>
      </c>
      <c r="I274" s="113">
        <v>64300</v>
      </c>
      <c r="J274" s="113">
        <v>162607</v>
      </c>
      <c r="K274" s="112" t="str">
        <v>No</v>
      </c>
      <c r="L274" s="112" t="str">
        <v>No</v>
      </c>
      <c r="M274" s="118">
        <v>0.98444444444444446</v>
      </c>
      <c r="N274" s="6"/>
      <c r="O274" s="6"/>
      <c r="P274" s="104">
        <f>AVERAGE(F$5:F274)</f>
        <v>448.99259259259259</v>
      </c>
      <c r="Q274" s="104">
        <f>AVERAGE(G$5:G274)</f>
        <v>4.7</v>
      </c>
      <c r="R274" s="122">
        <f>AVERAGE(H$5:H274)</f>
        <v>224047.30370370371</v>
      </c>
      <c r="S274" s="122">
        <f>AVERAGE(I$5:I274)</f>
        <v>67244.559259259258</v>
      </c>
      <c r="T274" s="122">
        <f>AVERAGE(J$5:J274)</f>
        <v>161037.18888888889</v>
      </c>
      <c r="U274" s="121">
        <f>AVERAGE($M$5:M274)</f>
        <v>0.99776131687242764</v>
      </c>
      <c r="V274" s="6"/>
      <c r="W274" s="6"/>
      <c r="X274" s="13"/>
      <c r="Y274" s="103">
        <v>270</v>
      </c>
      <c r="Z274" s="103">
        <v>514</v>
      </c>
      <c r="AA274" s="103">
        <v>48</v>
      </c>
      <c r="AB274" s="103">
        <v>37</v>
      </c>
      <c r="AC274" s="137">
        <v>4477.0505469082309</v>
      </c>
      <c r="AD274" s="103">
        <v>445</v>
      </c>
      <c r="AE274" s="103">
        <v>0</v>
      </c>
      <c r="AF274" s="137">
        <v>222055</v>
      </c>
      <c r="AG274" s="137">
        <v>64500</v>
      </c>
      <c r="AH274" s="137">
        <v>163105</v>
      </c>
      <c r="AI274" s="103" t="str">
        <v>No</v>
      </c>
      <c r="AJ274" s="103" t="str">
        <v>No</v>
      </c>
      <c r="AK274" s="142">
        <v>0.98888888888888893</v>
      </c>
      <c r="AN274" s="104">
        <f>AVERAGE(AD$5:AD274)</f>
        <v>448.98888888888888</v>
      </c>
      <c r="AO274" s="104">
        <f>AVERAGE(AE$5:AE274)</f>
        <v>4.2851851851851848</v>
      </c>
      <c r="AP274" s="122">
        <f>AVERAGE(AF$5:AF274)</f>
        <v>224045.45555555556</v>
      </c>
      <c r="AQ274" s="122">
        <f>AVERAGE(AG$5:AG274)</f>
        <v>67037.196296296301</v>
      </c>
      <c r="AR274" s="122">
        <f>AVERAGE(AH$5:AH274)</f>
        <v>161303.8148148148</v>
      </c>
      <c r="AS274" s="121">
        <f>AVERAGE($AK$5:AK274)</f>
        <v>0.99775308641975324</v>
      </c>
    </row>
    <row r="275" spans="1:45" x14ac:dyDescent="0.25">
      <c r="A275" s="103">
        <v>271</v>
      </c>
      <c r="B275" s="112">
        <v>558</v>
      </c>
      <c r="C275" s="112">
        <v>37</v>
      </c>
      <c r="D275" s="112">
        <v>31</v>
      </c>
      <c r="E275" s="113">
        <v>4423.2375738471128</v>
      </c>
      <c r="F275" s="112">
        <v>450</v>
      </c>
      <c r="G275" s="112">
        <v>1</v>
      </c>
      <c r="H275" s="113">
        <v>224550</v>
      </c>
      <c r="I275" s="113">
        <v>65499</v>
      </c>
      <c r="J275" s="113">
        <v>163701</v>
      </c>
      <c r="K275" s="112" t="str">
        <v>Yes</v>
      </c>
      <c r="L275" s="112" t="str">
        <v>Yes</v>
      </c>
      <c r="M275" s="118">
        <v>1</v>
      </c>
      <c r="N275" s="6"/>
      <c r="O275" s="6"/>
      <c r="P275" s="104">
        <f>AVERAGE(F$5:F275)</f>
        <v>448.99630996309963</v>
      </c>
      <c r="Q275" s="104">
        <f>AVERAGE(G$5:G275)</f>
        <v>4.6863468634686347</v>
      </c>
      <c r="R275" s="122">
        <f>AVERAGE(H$5:H275)</f>
        <v>224049.15867158672</v>
      </c>
      <c r="S275" s="122">
        <f>AVERAGE(I$5:I275)</f>
        <v>67238.118081180815</v>
      </c>
      <c r="T275" s="122">
        <f>AVERAGE(J$5:J275)</f>
        <v>161047.01845018449</v>
      </c>
      <c r="U275" s="121">
        <f>AVERAGE($M$5:M275)</f>
        <v>0.99776957769577657</v>
      </c>
      <c r="V275" s="6"/>
      <c r="W275" s="6"/>
      <c r="X275" s="13"/>
      <c r="Y275" s="103">
        <v>271</v>
      </c>
      <c r="Z275" s="103">
        <v>556</v>
      </c>
      <c r="AA275" s="103">
        <v>38</v>
      </c>
      <c r="AB275" s="103">
        <v>30</v>
      </c>
      <c r="AC275" s="137">
        <v>4101.091011491988</v>
      </c>
      <c r="AD275" s="103">
        <v>450</v>
      </c>
      <c r="AE275" s="103">
        <v>2</v>
      </c>
      <c r="AF275" s="137">
        <v>224550</v>
      </c>
      <c r="AG275" s="137">
        <v>65998</v>
      </c>
      <c r="AH275" s="137">
        <v>163052</v>
      </c>
      <c r="AI275" s="103" t="str">
        <v>Yes</v>
      </c>
      <c r="AJ275" s="103" t="str">
        <v>Yes</v>
      </c>
      <c r="AK275" s="142">
        <v>1</v>
      </c>
      <c r="AN275" s="104">
        <f>AVERAGE(AD$5:AD275)</f>
        <v>448.99261992619927</v>
      </c>
      <c r="AO275" s="104">
        <f>AVERAGE(AE$5:AE275)</f>
        <v>4.2767527675276753</v>
      </c>
      <c r="AP275" s="122">
        <f>AVERAGE(AF$5:AF275)</f>
        <v>224047.31734317343</v>
      </c>
      <c r="AQ275" s="122">
        <f>AVERAGE(AG$5:AG275)</f>
        <v>67033.361623616234</v>
      </c>
      <c r="AR275" s="122">
        <f>AVERAGE(AH$5:AH275)</f>
        <v>161310.26568265681</v>
      </c>
      <c r="AS275" s="121">
        <f>AVERAGE($AK$5:AK275)</f>
        <v>0.99776137761377626</v>
      </c>
    </row>
    <row r="276" spans="1:45" x14ac:dyDescent="0.25">
      <c r="A276" s="103">
        <v>272</v>
      </c>
      <c r="B276" s="112">
        <v>651</v>
      </c>
      <c r="C276" s="112">
        <v>38</v>
      </c>
      <c r="D276" s="112">
        <v>22</v>
      </c>
      <c r="E276" s="113">
        <v>3665.5166256860748</v>
      </c>
      <c r="F276" s="112">
        <v>450</v>
      </c>
      <c r="G276" s="112">
        <v>10</v>
      </c>
      <c r="H276" s="113">
        <v>224550</v>
      </c>
      <c r="I276" s="113">
        <v>69990</v>
      </c>
      <c r="J276" s="113">
        <v>157860</v>
      </c>
      <c r="K276" s="112" t="str">
        <v>Yes</v>
      </c>
      <c r="L276" s="112" t="str">
        <v>Yes</v>
      </c>
      <c r="M276" s="118">
        <v>1</v>
      </c>
      <c r="N276" s="6"/>
      <c r="O276" s="6"/>
      <c r="P276" s="104">
        <f>AVERAGE(F$5:F276)</f>
        <v>449</v>
      </c>
      <c r="Q276" s="104">
        <f>AVERAGE(G$5:G276)</f>
        <v>4.7058823529411766</v>
      </c>
      <c r="R276" s="122">
        <f>AVERAGE(H$5:H276)</f>
        <v>224051</v>
      </c>
      <c r="S276" s="122">
        <f>AVERAGE(I$5:I276)</f>
        <v>67248.23529411765</v>
      </c>
      <c r="T276" s="122">
        <f>AVERAGE(J$5:J276)</f>
        <v>161035.30147058822</v>
      </c>
      <c r="U276" s="121">
        <f>AVERAGE($M$5:M276)</f>
        <v>0.99777777777777743</v>
      </c>
      <c r="V276" s="6"/>
      <c r="W276" s="6"/>
      <c r="X276" s="13"/>
      <c r="Y276" s="103">
        <v>272</v>
      </c>
      <c r="Z276" s="103">
        <v>552</v>
      </c>
      <c r="AA276" s="103">
        <v>31</v>
      </c>
      <c r="AB276" s="103">
        <v>29</v>
      </c>
      <c r="AC276" s="137">
        <v>4320.7478918463721</v>
      </c>
      <c r="AD276" s="103">
        <v>450</v>
      </c>
      <c r="AE276" s="103">
        <v>3</v>
      </c>
      <c r="AF276" s="137">
        <v>224550</v>
      </c>
      <c r="AG276" s="137">
        <v>66497</v>
      </c>
      <c r="AH276" s="137">
        <v>162403</v>
      </c>
      <c r="AI276" s="103" t="str">
        <v>Yes</v>
      </c>
      <c r="AJ276" s="103" t="str">
        <v>Yes</v>
      </c>
      <c r="AK276" s="142">
        <v>1</v>
      </c>
      <c r="AN276" s="104">
        <f>AVERAGE(AD$5:AD276)</f>
        <v>448.99632352941177</v>
      </c>
      <c r="AO276" s="104">
        <f>AVERAGE(AE$5:AE276)</f>
        <v>4.2720588235294121</v>
      </c>
      <c r="AP276" s="122">
        <f>AVERAGE(AF$5:AF276)</f>
        <v>224049.16544117648</v>
      </c>
      <c r="AQ276" s="122">
        <f>AVERAGE(AG$5:AG276)</f>
        <v>67031.38970588235</v>
      </c>
      <c r="AR276" s="122">
        <f>AVERAGE(AH$5:AH276)</f>
        <v>161314.2830882353</v>
      </c>
      <c r="AS276" s="121">
        <f>AVERAGE($AK$5:AK276)</f>
        <v>0.9977696078431374</v>
      </c>
    </row>
    <row r="277" spans="1:45" x14ac:dyDescent="0.25">
      <c r="A277" s="103">
        <v>273</v>
      </c>
      <c r="B277" s="112">
        <v>685</v>
      </c>
      <c r="C277" s="112">
        <v>37</v>
      </c>
      <c r="D277" s="112">
        <v>43</v>
      </c>
      <c r="E277" s="113">
        <v>3210.8416245736644</v>
      </c>
      <c r="F277" s="112">
        <v>439</v>
      </c>
      <c r="G277" s="112">
        <v>0</v>
      </c>
      <c r="H277" s="113">
        <v>219061</v>
      </c>
      <c r="I277" s="113">
        <v>63900</v>
      </c>
      <c r="J277" s="113">
        <v>161611</v>
      </c>
      <c r="K277" s="112" t="str">
        <v>No</v>
      </c>
      <c r="L277" s="112" t="str">
        <v>No</v>
      </c>
      <c r="M277" s="118">
        <v>0.97555555555555551</v>
      </c>
      <c r="N277" s="6"/>
      <c r="O277" s="6"/>
      <c r="P277" s="104">
        <f>AVERAGE(F$5:F277)</f>
        <v>448.96336996336998</v>
      </c>
      <c r="Q277" s="104">
        <f>AVERAGE(G$5:G277)</f>
        <v>4.6886446886446889</v>
      </c>
      <c r="R277" s="122">
        <f>AVERAGE(H$5:H277)</f>
        <v>224032.72161172162</v>
      </c>
      <c r="S277" s="122">
        <f>AVERAGE(I$5:I277)</f>
        <v>67235.970695970696</v>
      </c>
      <c r="T277" s="122">
        <f>AVERAGE(J$5:J277)</f>
        <v>161037.41025641025</v>
      </c>
      <c r="U277" s="121">
        <f>AVERAGE($M$5:M277)</f>
        <v>0.99769637769637731</v>
      </c>
      <c r="V277" s="6"/>
      <c r="W277" s="6"/>
      <c r="X277" s="13"/>
      <c r="Y277" s="103">
        <v>273</v>
      </c>
      <c r="Z277" s="103">
        <v>614</v>
      </c>
      <c r="AA277" s="103">
        <v>52</v>
      </c>
      <c r="AB277" s="103">
        <v>24</v>
      </c>
      <c r="AC277" s="137">
        <v>3111.0462296242731</v>
      </c>
      <c r="AD277" s="103">
        <v>450</v>
      </c>
      <c r="AE277" s="103">
        <v>8</v>
      </c>
      <c r="AF277" s="137">
        <v>224550</v>
      </c>
      <c r="AG277" s="137">
        <v>68992</v>
      </c>
      <c r="AH277" s="137">
        <v>159158</v>
      </c>
      <c r="AI277" s="103" t="str">
        <v>Yes</v>
      </c>
      <c r="AJ277" s="103" t="str">
        <v>Yes</v>
      </c>
      <c r="AK277" s="142">
        <v>1</v>
      </c>
      <c r="AN277" s="104">
        <f>AVERAGE(AD$5:AD277)</f>
        <v>449</v>
      </c>
      <c r="AO277" s="104">
        <f>AVERAGE(AE$5:AE277)</f>
        <v>4.2857142857142856</v>
      </c>
      <c r="AP277" s="122">
        <f>AVERAGE(AF$5:AF277)</f>
        <v>224051</v>
      </c>
      <c r="AQ277" s="122">
        <f>AVERAGE(AG$5:AG277)</f>
        <v>67038.571428571435</v>
      </c>
      <c r="AR277" s="122">
        <f>AVERAGE(AH$5:AH277)</f>
        <v>161306.38461538462</v>
      </c>
      <c r="AS277" s="121">
        <f>AVERAGE($AK$5:AK277)</f>
        <v>0.99777777777777787</v>
      </c>
    </row>
    <row r="278" spans="1:45" x14ac:dyDescent="0.25">
      <c r="A278" s="103">
        <v>274</v>
      </c>
      <c r="B278" s="112">
        <v>571</v>
      </c>
      <c r="C278" s="112">
        <v>51</v>
      </c>
      <c r="D278" s="112">
        <v>16</v>
      </c>
      <c r="E278" s="113">
        <v>2546.161921095139</v>
      </c>
      <c r="F278" s="112">
        <v>450</v>
      </c>
      <c r="G278" s="112">
        <v>16</v>
      </c>
      <c r="H278" s="113">
        <v>224550</v>
      </c>
      <c r="I278" s="113">
        <v>72984</v>
      </c>
      <c r="J278" s="113">
        <v>153966</v>
      </c>
      <c r="K278" s="112" t="str">
        <v>Yes</v>
      </c>
      <c r="L278" s="112" t="str">
        <v>Yes</v>
      </c>
      <c r="M278" s="118">
        <v>1</v>
      </c>
      <c r="N278" s="6"/>
      <c r="O278" s="6"/>
      <c r="P278" s="104">
        <f>AVERAGE(F$5:F278)</f>
        <v>448.96715328467155</v>
      </c>
      <c r="Q278" s="104">
        <f>AVERAGE(G$5:G278)</f>
        <v>4.7299270072992705</v>
      </c>
      <c r="R278" s="122">
        <f>AVERAGE(H$5:H278)</f>
        <v>224034.6094890511</v>
      </c>
      <c r="S278" s="122">
        <f>AVERAGE(I$5:I278)</f>
        <v>67256.948905109486</v>
      </c>
      <c r="T278" s="122">
        <f>AVERAGE(J$5:J278)</f>
        <v>161011.60218978103</v>
      </c>
      <c r="U278" s="121">
        <f>AVERAGE($M$5:M278)</f>
        <v>0.99770478507704752</v>
      </c>
      <c r="V278" s="6"/>
      <c r="W278" s="6"/>
      <c r="X278" s="13"/>
      <c r="Y278" s="103">
        <v>274</v>
      </c>
      <c r="Z278" s="103">
        <v>502</v>
      </c>
      <c r="AA278" s="103">
        <v>40</v>
      </c>
      <c r="AB278" s="103">
        <v>26</v>
      </c>
      <c r="AC278" s="137">
        <v>4448.2351706452282</v>
      </c>
      <c r="AD278" s="103">
        <v>450</v>
      </c>
      <c r="AE278" s="103">
        <v>6</v>
      </c>
      <c r="AF278" s="137">
        <v>224550</v>
      </c>
      <c r="AG278" s="137">
        <v>67994</v>
      </c>
      <c r="AH278" s="137">
        <v>160456</v>
      </c>
      <c r="AI278" s="103" t="str">
        <v>Yes</v>
      </c>
      <c r="AJ278" s="103" t="str">
        <v>Yes</v>
      </c>
      <c r="AK278" s="142">
        <v>1</v>
      </c>
      <c r="AN278" s="104">
        <f>AVERAGE(AD$5:AD278)</f>
        <v>449.00364963503648</v>
      </c>
      <c r="AO278" s="104">
        <f>AVERAGE(AE$5:AE278)</f>
        <v>4.2919708029197077</v>
      </c>
      <c r="AP278" s="122">
        <f>AVERAGE(AF$5:AF278)</f>
        <v>224052.8211678832</v>
      </c>
      <c r="AQ278" s="122">
        <f>AVERAGE(AG$5:AG278)</f>
        <v>67042.058394160587</v>
      </c>
      <c r="AR278" s="122">
        <f>AVERAGE(AH$5:AH278)</f>
        <v>161303.2810218978</v>
      </c>
      <c r="AS278" s="121">
        <f>AVERAGE($AK$5:AK278)</f>
        <v>0.99778588807785906</v>
      </c>
    </row>
    <row r="279" spans="1:45" x14ac:dyDescent="0.25">
      <c r="A279" s="103">
        <v>275</v>
      </c>
      <c r="B279" s="112">
        <v>665</v>
      </c>
      <c r="C279" s="112">
        <v>42</v>
      </c>
      <c r="D279" s="112">
        <v>28</v>
      </c>
      <c r="E279" s="113">
        <v>2312.6556064933707</v>
      </c>
      <c r="F279" s="112">
        <v>450</v>
      </c>
      <c r="G279" s="112">
        <v>4</v>
      </c>
      <c r="H279" s="113">
        <v>224550</v>
      </c>
      <c r="I279" s="113">
        <v>66996</v>
      </c>
      <c r="J279" s="113">
        <v>161754</v>
      </c>
      <c r="K279" s="112" t="str">
        <v>Yes</v>
      </c>
      <c r="L279" s="112" t="str">
        <v>Yes</v>
      </c>
      <c r="M279" s="118">
        <v>1</v>
      </c>
      <c r="N279" s="6"/>
      <c r="O279" s="6"/>
      <c r="P279" s="104">
        <f>AVERAGE(F$5:F279)</f>
        <v>448.97090909090912</v>
      </c>
      <c r="Q279" s="104">
        <f>AVERAGE(G$5:G279)</f>
        <v>4.7272727272727275</v>
      </c>
      <c r="R279" s="122">
        <f>AVERAGE(H$5:H279)</f>
        <v>224036.48363636364</v>
      </c>
      <c r="S279" s="122">
        <f>AVERAGE(I$5:I279)</f>
        <v>67256</v>
      </c>
      <c r="T279" s="122">
        <f>AVERAGE(J$5:J279)</f>
        <v>161014.30181818182</v>
      </c>
      <c r="U279" s="121">
        <f>AVERAGE($M$5:M279)</f>
        <v>0.997713131313131</v>
      </c>
      <c r="V279" s="6"/>
      <c r="W279" s="6"/>
      <c r="X279" s="13"/>
      <c r="Y279" s="103">
        <v>275</v>
      </c>
      <c r="Z279" s="103">
        <v>603</v>
      </c>
      <c r="AA279" s="103">
        <v>41</v>
      </c>
      <c r="AB279" s="103">
        <v>23</v>
      </c>
      <c r="AC279" s="137">
        <v>2661.0877101896081</v>
      </c>
      <c r="AD279" s="103">
        <v>450</v>
      </c>
      <c r="AE279" s="103">
        <v>9</v>
      </c>
      <c r="AF279" s="137">
        <v>224550</v>
      </c>
      <c r="AG279" s="137">
        <v>69491</v>
      </c>
      <c r="AH279" s="137">
        <v>158509</v>
      </c>
      <c r="AI279" s="103" t="str">
        <v>Yes</v>
      </c>
      <c r="AJ279" s="103" t="str">
        <v>Yes</v>
      </c>
      <c r="AK279" s="142">
        <v>1</v>
      </c>
      <c r="AN279" s="104">
        <f>AVERAGE(AD$5:AD279)</f>
        <v>449.00727272727272</v>
      </c>
      <c r="AO279" s="104">
        <f>AVERAGE(AE$5:AE279)</f>
        <v>4.3090909090909095</v>
      </c>
      <c r="AP279" s="122">
        <f>AVERAGE(AF$5:AF279)</f>
        <v>224054.62909090909</v>
      </c>
      <c r="AQ279" s="122">
        <f>AVERAGE(AG$5:AG279)</f>
        <v>67050.963636363638</v>
      </c>
      <c r="AR279" s="122">
        <f>AVERAGE(AH$5:AH279)</f>
        <v>161293.12</v>
      </c>
      <c r="AS279" s="121">
        <f>AVERAGE($AK$5:AK279)</f>
        <v>0.99779393939393957</v>
      </c>
    </row>
    <row r="280" spans="1:45" x14ac:dyDescent="0.25">
      <c r="A280" s="103">
        <v>276</v>
      </c>
      <c r="B280" s="112">
        <v>588</v>
      </c>
      <c r="C280" s="112">
        <v>46</v>
      </c>
      <c r="D280" s="112">
        <v>25</v>
      </c>
      <c r="E280" s="113">
        <v>3618.4950435732062</v>
      </c>
      <c r="F280" s="112">
        <v>450</v>
      </c>
      <c r="G280" s="112">
        <v>7</v>
      </c>
      <c r="H280" s="113">
        <v>224550</v>
      </c>
      <c r="I280" s="113">
        <v>68493</v>
      </c>
      <c r="J280" s="113">
        <v>159807</v>
      </c>
      <c r="K280" s="112" t="str">
        <v>Yes</v>
      </c>
      <c r="L280" s="112" t="str">
        <v>Yes</v>
      </c>
      <c r="M280" s="118">
        <v>1</v>
      </c>
      <c r="N280" s="6"/>
      <c r="O280" s="6"/>
      <c r="P280" s="104">
        <f>AVERAGE(F$5:F280)</f>
        <v>448.97463768115944</v>
      </c>
      <c r="Q280" s="104">
        <f>AVERAGE(G$5:G280)</f>
        <v>4.7355072463768115</v>
      </c>
      <c r="R280" s="122">
        <f>AVERAGE(H$5:H280)</f>
        <v>224038.34420289856</v>
      </c>
      <c r="S280" s="122">
        <f>AVERAGE(I$5:I280)</f>
        <v>67260.481884057968</v>
      </c>
      <c r="T280" s="122">
        <f>AVERAGE(J$5:J280)</f>
        <v>161009.92753623187</v>
      </c>
      <c r="U280" s="121">
        <f>AVERAGE($M$5:M280)</f>
        <v>0.99772141706924278</v>
      </c>
      <c r="V280" s="6"/>
      <c r="W280" s="6"/>
      <c r="X280" s="13"/>
      <c r="Y280" s="103">
        <v>276</v>
      </c>
      <c r="Z280" s="103">
        <v>568</v>
      </c>
      <c r="AA280" s="103">
        <v>33</v>
      </c>
      <c r="AB280" s="103">
        <v>29</v>
      </c>
      <c r="AC280" s="137">
        <v>3841.6171347727304</v>
      </c>
      <c r="AD280" s="103">
        <v>450</v>
      </c>
      <c r="AE280" s="103">
        <v>3</v>
      </c>
      <c r="AF280" s="137">
        <v>224550</v>
      </c>
      <c r="AG280" s="137">
        <v>66497</v>
      </c>
      <c r="AH280" s="137">
        <v>162403</v>
      </c>
      <c r="AI280" s="103" t="str">
        <v>Yes</v>
      </c>
      <c r="AJ280" s="103" t="str">
        <v>Yes</v>
      </c>
      <c r="AK280" s="142">
        <v>1</v>
      </c>
      <c r="AN280" s="104">
        <f>AVERAGE(AD$5:AD280)</f>
        <v>449.01086956521738</v>
      </c>
      <c r="AO280" s="104">
        <f>AVERAGE(AE$5:AE280)</f>
        <v>4.3043478260869561</v>
      </c>
      <c r="AP280" s="122">
        <f>AVERAGE(AF$5:AF280)</f>
        <v>224056.42391304349</v>
      </c>
      <c r="AQ280" s="122">
        <f>AVERAGE(AG$5:AG280)</f>
        <v>67048.956521739135</v>
      </c>
      <c r="AR280" s="122">
        <f>AVERAGE(AH$5:AH280)</f>
        <v>161297.14130434784</v>
      </c>
      <c r="AS280" s="121">
        <f>AVERAGE($AK$5:AK280)</f>
        <v>0.99780193236714987</v>
      </c>
    </row>
    <row r="281" spans="1:45" x14ac:dyDescent="0.25">
      <c r="A281" s="103">
        <v>277</v>
      </c>
      <c r="B281" s="112">
        <v>607</v>
      </c>
      <c r="C281" s="112">
        <v>42</v>
      </c>
      <c r="D281" s="112">
        <v>31</v>
      </c>
      <c r="E281" s="113">
        <v>4245.9183965487573</v>
      </c>
      <c r="F281" s="112">
        <v>450</v>
      </c>
      <c r="G281" s="112">
        <v>1</v>
      </c>
      <c r="H281" s="113">
        <v>224550</v>
      </c>
      <c r="I281" s="113">
        <v>65499</v>
      </c>
      <c r="J281" s="113">
        <v>163701</v>
      </c>
      <c r="K281" s="112" t="str">
        <v>Yes</v>
      </c>
      <c r="L281" s="112" t="str">
        <v>Yes</v>
      </c>
      <c r="M281" s="118">
        <v>1</v>
      </c>
      <c r="N281" s="6"/>
      <c r="O281" s="6"/>
      <c r="P281" s="104">
        <f>AVERAGE(F$5:F281)</f>
        <v>448.97833935018053</v>
      </c>
      <c r="Q281" s="104">
        <f>AVERAGE(G$5:G281)</f>
        <v>4.7220216606498191</v>
      </c>
      <c r="R281" s="122">
        <f>AVERAGE(H$5:H281)</f>
        <v>224040.19133574006</v>
      </c>
      <c r="S281" s="122">
        <f>AVERAGE(I$5:I281)</f>
        <v>67254.12274368231</v>
      </c>
      <c r="T281" s="122">
        <f>AVERAGE(J$5:J281)</f>
        <v>161019.64259927798</v>
      </c>
      <c r="U281" s="121">
        <f>AVERAGE($M$5:M281)</f>
        <v>0.99772964300040079</v>
      </c>
      <c r="V281" s="6"/>
      <c r="W281" s="6"/>
      <c r="X281" s="13"/>
      <c r="Y281" s="103">
        <v>277</v>
      </c>
      <c r="Z281" s="103">
        <v>599</v>
      </c>
      <c r="AA281" s="103">
        <v>40</v>
      </c>
      <c r="AB281" s="103">
        <v>34</v>
      </c>
      <c r="AC281" s="137">
        <v>3109.0774233691764</v>
      </c>
      <c r="AD281" s="103">
        <v>448</v>
      </c>
      <c r="AE281" s="103">
        <v>0</v>
      </c>
      <c r="AF281" s="137">
        <v>223552</v>
      </c>
      <c r="AG281" s="137">
        <v>64800</v>
      </c>
      <c r="AH281" s="137">
        <v>163852</v>
      </c>
      <c r="AI281" s="103" t="str">
        <v>No</v>
      </c>
      <c r="AJ281" s="103" t="str">
        <v>No</v>
      </c>
      <c r="AK281" s="142">
        <v>0.99555555555555553</v>
      </c>
      <c r="AN281" s="104">
        <f>AVERAGE(AD$5:AD281)</f>
        <v>449.00722021660647</v>
      </c>
      <c r="AO281" s="104">
        <f>AVERAGE(AE$5:AE281)</f>
        <v>4.2888086642599275</v>
      </c>
      <c r="AP281" s="122">
        <f>AVERAGE(AF$5:AF281)</f>
        <v>224054.60288808664</v>
      </c>
      <c r="AQ281" s="122">
        <f>AVERAGE(AG$5:AG281)</f>
        <v>67040.837545126356</v>
      </c>
      <c r="AR281" s="122">
        <f>AVERAGE(AH$5:AH281)</f>
        <v>161306.36462093864</v>
      </c>
      <c r="AS281" s="121">
        <f>AVERAGE($AK$5:AK281)</f>
        <v>0.99779382270357009</v>
      </c>
    </row>
    <row r="282" spans="1:45" x14ac:dyDescent="0.25">
      <c r="A282" s="103">
        <v>278</v>
      </c>
      <c r="B282" s="112">
        <v>618</v>
      </c>
      <c r="C282" s="112">
        <v>35</v>
      </c>
      <c r="D282" s="112">
        <v>32</v>
      </c>
      <c r="E282" s="113">
        <v>4666.0382994995125</v>
      </c>
      <c r="F282" s="112">
        <v>450</v>
      </c>
      <c r="G282" s="112">
        <v>0</v>
      </c>
      <c r="H282" s="113">
        <v>224550</v>
      </c>
      <c r="I282" s="113">
        <v>65000</v>
      </c>
      <c r="J282" s="113">
        <v>164350</v>
      </c>
      <c r="K282" s="112" t="str">
        <v>Yes</v>
      </c>
      <c r="L282" s="112" t="str">
        <v>No</v>
      </c>
      <c r="M282" s="118">
        <v>1</v>
      </c>
      <c r="N282" s="6"/>
      <c r="O282" s="6"/>
      <c r="P282" s="104">
        <f>AVERAGE(F$5:F282)</f>
        <v>448.98201438848923</v>
      </c>
      <c r="Q282" s="104">
        <f>AVERAGE(G$5:G282)</f>
        <v>4.7050359712230216</v>
      </c>
      <c r="R282" s="122">
        <f>AVERAGE(H$5:H282)</f>
        <v>224042.02517985611</v>
      </c>
      <c r="S282" s="122">
        <f>AVERAGE(I$5:I282)</f>
        <v>67246.014388489202</v>
      </c>
      <c r="T282" s="122">
        <f>AVERAGE(J$5:J282)</f>
        <v>161031.62230215827</v>
      </c>
      <c r="U282" s="121">
        <f>AVERAGE($M$5:M282)</f>
        <v>0.99773780975219795</v>
      </c>
      <c r="V282" s="6"/>
      <c r="W282" s="6"/>
      <c r="X282" s="13"/>
      <c r="Y282" s="103">
        <v>278</v>
      </c>
      <c r="Z282" s="103">
        <v>666</v>
      </c>
      <c r="AA282" s="103">
        <v>29</v>
      </c>
      <c r="AB282" s="103">
        <v>28</v>
      </c>
      <c r="AC282" s="137">
        <v>4101.040876613939</v>
      </c>
      <c r="AD282" s="103">
        <v>450</v>
      </c>
      <c r="AE282" s="103">
        <v>4</v>
      </c>
      <c r="AF282" s="137">
        <v>224550</v>
      </c>
      <c r="AG282" s="137">
        <v>66996</v>
      </c>
      <c r="AH282" s="137">
        <v>161754</v>
      </c>
      <c r="AI282" s="103" t="str">
        <v>Yes</v>
      </c>
      <c r="AJ282" s="103" t="str">
        <v>Yes</v>
      </c>
      <c r="AK282" s="142">
        <v>1</v>
      </c>
      <c r="AN282" s="104">
        <f>AVERAGE(AD$5:AD282)</f>
        <v>449.01079136690646</v>
      </c>
      <c r="AO282" s="104">
        <f>AVERAGE(AE$5:AE282)</f>
        <v>4.2877697841726619</v>
      </c>
      <c r="AP282" s="122">
        <f>AVERAGE(AF$5:AF282)</f>
        <v>224056.38489208632</v>
      </c>
      <c r="AQ282" s="122">
        <f>AVERAGE(AG$5:AG282)</f>
        <v>67040.676258992811</v>
      </c>
      <c r="AR282" s="122">
        <f>AVERAGE(AH$5:AH282)</f>
        <v>161307.97482014389</v>
      </c>
      <c r="AS282" s="121">
        <f>AVERAGE($AK$5:AK282)</f>
        <v>0.99780175859312559</v>
      </c>
    </row>
    <row r="283" spans="1:45" x14ac:dyDescent="0.25">
      <c r="A283" s="103">
        <v>279</v>
      </c>
      <c r="B283" s="112">
        <v>669</v>
      </c>
      <c r="C283" s="112">
        <v>28</v>
      </c>
      <c r="D283" s="112">
        <v>30</v>
      </c>
      <c r="E283" s="113">
        <v>4254.3388119451138</v>
      </c>
      <c r="F283" s="112">
        <v>450</v>
      </c>
      <c r="G283" s="112">
        <v>2</v>
      </c>
      <c r="H283" s="113">
        <v>224550</v>
      </c>
      <c r="I283" s="113">
        <v>65998</v>
      </c>
      <c r="J283" s="113">
        <v>163052</v>
      </c>
      <c r="K283" s="112" t="str">
        <v>Yes</v>
      </c>
      <c r="L283" s="112" t="str">
        <v>Yes</v>
      </c>
      <c r="M283" s="118">
        <v>1</v>
      </c>
      <c r="N283" s="6"/>
      <c r="O283" s="6"/>
      <c r="P283" s="104">
        <f>AVERAGE(F$5:F283)</f>
        <v>448.98566308243727</v>
      </c>
      <c r="Q283" s="104">
        <f>AVERAGE(G$5:G283)</f>
        <v>4.6953405017921144</v>
      </c>
      <c r="R283" s="122">
        <f>AVERAGE(H$5:H283)</f>
        <v>224043.8458781362</v>
      </c>
      <c r="S283" s="122">
        <f>AVERAGE(I$5:I283)</f>
        <v>67241.541218637998</v>
      </c>
      <c r="T283" s="122">
        <f>AVERAGE(J$5:J283)</f>
        <v>161038.86379928316</v>
      </c>
      <c r="U283" s="121">
        <f>AVERAGE($M$5:M283)</f>
        <v>0.99774591796097145</v>
      </c>
      <c r="V283" s="6"/>
      <c r="W283" s="6"/>
      <c r="X283" s="13"/>
      <c r="Y283" s="103">
        <v>279</v>
      </c>
      <c r="Z283" s="103">
        <v>579</v>
      </c>
      <c r="AA283" s="103">
        <v>30</v>
      </c>
      <c r="AB283" s="103">
        <v>24</v>
      </c>
      <c r="AC283" s="137">
        <v>2196.3151838716303</v>
      </c>
      <c r="AD283" s="103">
        <v>450</v>
      </c>
      <c r="AE283" s="103">
        <v>8</v>
      </c>
      <c r="AF283" s="137">
        <v>224550</v>
      </c>
      <c r="AG283" s="137">
        <v>68992</v>
      </c>
      <c r="AH283" s="137">
        <v>159158</v>
      </c>
      <c r="AI283" s="103" t="str">
        <v>Yes</v>
      </c>
      <c r="AJ283" s="103" t="str">
        <v>Yes</v>
      </c>
      <c r="AK283" s="142">
        <v>1</v>
      </c>
      <c r="AN283" s="104">
        <f>AVERAGE(AD$5:AD283)</f>
        <v>449.01433691756273</v>
      </c>
      <c r="AO283" s="104">
        <f>AVERAGE(AE$5:AE283)</f>
        <v>4.301075268817204</v>
      </c>
      <c r="AP283" s="122">
        <f>AVERAGE(AF$5:AF283)</f>
        <v>224058.1541218638</v>
      </c>
      <c r="AQ283" s="122">
        <f>AVERAGE(AG$5:AG283)</f>
        <v>67047.670250896059</v>
      </c>
      <c r="AR283" s="122">
        <f>AVERAGE(AH$5:AH283)</f>
        <v>161300.26881720431</v>
      </c>
      <c r="AS283" s="121">
        <f>AVERAGE($AK$5:AK283)</f>
        <v>0.99780963759458396</v>
      </c>
    </row>
    <row r="284" spans="1:45" x14ac:dyDescent="0.25">
      <c r="A284" s="103">
        <v>280</v>
      </c>
      <c r="B284" s="112">
        <v>431</v>
      </c>
      <c r="C284" s="112">
        <v>33</v>
      </c>
      <c r="D284" s="112">
        <v>25</v>
      </c>
      <c r="E284" s="113">
        <v>2200.3390763793509</v>
      </c>
      <c r="F284" s="112">
        <v>439</v>
      </c>
      <c r="G284" s="112">
        <v>0</v>
      </c>
      <c r="H284" s="113">
        <v>219061</v>
      </c>
      <c r="I284" s="113">
        <v>63900</v>
      </c>
      <c r="J284" s="113">
        <v>158911</v>
      </c>
      <c r="K284" s="112" t="str">
        <v>No</v>
      </c>
      <c r="L284" s="112" t="str">
        <v>No</v>
      </c>
      <c r="M284" s="118">
        <v>0.97555555555555551</v>
      </c>
      <c r="N284" s="6"/>
      <c r="O284" s="6"/>
      <c r="P284" s="104">
        <f>AVERAGE(F$5:F284)</f>
        <v>448.95</v>
      </c>
      <c r="Q284" s="104">
        <f>AVERAGE(G$5:G284)</f>
        <v>4.6785714285714288</v>
      </c>
      <c r="R284" s="122">
        <f>AVERAGE(H$5:H284)</f>
        <v>224026.05</v>
      </c>
      <c r="S284" s="122">
        <f>AVERAGE(I$5:I284)</f>
        <v>67229.607142857145</v>
      </c>
      <c r="T284" s="122">
        <f>AVERAGE(J$5:J284)</f>
        <v>161031.26428571428</v>
      </c>
      <c r="U284" s="121">
        <f>AVERAGE($M$5:M284)</f>
        <v>0.99766666666666637</v>
      </c>
      <c r="V284" s="6"/>
      <c r="W284" s="6"/>
      <c r="X284" s="13"/>
      <c r="Y284" s="103">
        <v>280</v>
      </c>
      <c r="Z284" s="103">
        <v>555</v>
      </c>
      <c r="AA284" s="103">
        <v>37</v>
      </c>
      <c r="AB284" s="103">
        <v>29</v>
      </c>
      <c r="AC284" s="137">
        <v>4080.7930558255607</v>
      </c>
      <c r="AD284" s="103">
        <v>450</v>
      </c>
      <c r="AE284" s="103">
        <v>3</v>
      </c>
      <c r="AF284" s="137">
        <v>224550</v>
      </c>
      <c r="AG284" s="137">
        <v>66497</v>
      </c>
      <c r="AH284" s="137">
        <v>162403</v>
      </c>
      <c r="AI284" s="103" t="str">
        <v>Yes</v>
      </c>
      <c r="AJ284" s="103" t="str">
        <v>Yes</v>
      </c>
      <c r="AK284" s="142">
        <v>1</v>
      </c>
      <c r="AN284" s="104">
        <f>AVERAGE(AD$5:AD284)</f>
        <v>449.01785714285717</v>
      </c>
      <c r="AO284" s="104">
        <f>AVERAGE(AE$5:AE284)</f>
        <v>4.2964285714285717</v>
      </c>
      <c r="AP284" s="122">
        <f>AVERAGE(AF$5:AF284)</f>
        <v>224059.91071428571</v>
      </c>
      <c r="AQ284" s="122">
        <f>AVERAGE(AG$5:AG284)</f>
        <v>67045.703571428574</v>
      </c>
      <c r="AR284" s="122">
        <f>AVERAGE(AH$5:AH284)</f>
        <v>161304.20714285714</v>
      </c>
      <c r="AS284" s="121">
        <f>AVERAGE($AK$5:AK284)</f>
        <v>0.99781746031746044</v>
      </c>
    </row>
    <row r="285" spans="1:45" x14ac:dyDescent="0.25">
      <c r="A285" s="103">
        <v>281</v>
      </c>
      <c r="B285" s="116">
        <v>585</v>
      </c>
      <c r="C285" s="116">
        <v>47</v>
      </c>
      <c r="D285" s="116">
        <v>32</v>
      </c>
      <c r="E285" s="117">
        <v>3288.4790843448318</v>
      </c>
      <c r="F285" s="116">
        <v>450</v>
      </c>
      <c r="G285" s="116">
        <v>0</v>
      </c>
      <c r="H285" s="117">
        <v>224550</v>
      </c>
      <c r="I285" s="117">
        <v>65000</v>
      </c>
      <c r="J285" s="117">
        <v>164350</v>
      </c>
      <c r="K285" s="116" t="str">
        <v>Yes</v>
      </c>
      <c r="L285" s="116" t="str">
        <v>No</v>
      </c>
      <c r="M285" s="120">
        <v>1</v>
      </c>
      <c r="P285" s="104">
        <f>AVERAGE(F$5:F285)</f>
        <v>448.95373665480429</v>
      </c>
      <c r="Q285" s="104">
        <f>AVERAGE(G$5:G285)</f>
        <v>4.6619217081850532</v>
      </c>
      <c r="R285" s="122">
        <f>AVERAGE(H$5:H285)</f>
        <v>224027.91459074733</v>
      </c>
      <c r="S285" s="122">
        <f>AVERAGE(I$5:I285)</f>
        <v>67221.672597864774</v>
      </c>
      <c r="T285" s="122">
        <f>AVERAGE(J$5:J285)</f>
        <v>161043.07473309609</v>
      </c>
      <c r="U285" s="121">
        <f>AVERAGE($M$5:M285)</f>
        <v>0.9976749703440092</v>
      </c>
      <c r="Y285" s="103">
        <v>281</v>
      </c>
      <c r="Z285" s="103">
        <v>578</v>
      </c>
      <c r="AA285" s="103">
        <v>29</v>
      </c>
      <c r="AB285" s="103">
        <v>35</v>
      </c>
      <c r="AC285" s="137">
        <v>3103.494467854619</v>
      </c>
      <c r="AD285" s="103">
        <v>447</v>
      </c>
      <c r="AE285" s="103">
        <v>0</v>
      </c>
      <c r="AF285" s="137">
        <v>223053</v>
      </c>
      <c r="AG285" s="137">
        <v>64700</v>
      </c>
      <c r="AH285" s="137">
        <v>163603</v>
      </c>
      <c r="AI285" s="103" t="str">
        <v>No</v>
      </c>
      <c r="AJ285" s="103" t="str">
        <v>No</v>
      </c>
      <c r="AK285" s="142">
        <v>0.99333333333333329</v>
      </c>
      <c r="AN285" s="104">
        <f>AVERAGE(AD$5:AD285)</f>
        <v>449.01067615658366</v>
      </c>
      <c r="AO285" s="104">
        <f>AVERAGE(AE$5:AE285)</f>
        <v>4.2811387900355875</v>
      </c>
      <c r="AP285" s="122">
        <f>AVERAGE(AF$5:AF285)</f>
        <v>224056.32740213524</v>
      </c>
      <c r="AQ285" s="122">
        <f>AVERAGE(AG$5:AG285)</f>
        <v>67037.355871886117</v>
      </c>
      <c r="AR285" s="122">
        <f>AVERAGE(AH$5:AH285)</f>
        <v>161312.38790035588</v>
      </c>
      <c r="AS285" s="121">
        <f>AVERAGE($AK$5:AK285)</f>
        <v>0.99780150257018596</v>
      </c>
    </row>
    <row r="286" spans="1:45" x14ac:dyDescent="0.25">
      <c r="A286" s="103">
        <v>282</v>
      </c>
      <c r="B286" s="116">
        <v>523</v>
      </c>
      <c r="C286" s="116">
        <v>30</v>
      </c>
      <c r="D286" s="116">
        <v>29</v>
      </c>
      <c r="E286" s="117">
        <v>2946.7014682981885</v>
      </c>
      <c r="F286" s="116">
        <v>450</v>
      </c>
      <c r="G286" s="116">
        <v>3</v>
      </c>
      <c r="H286" s="117">
        <v>224550</v>
      </c>
      <c r="I286" s="117">
        <v>66497</v>
      </c>
      <c r="J286" s="117">
        <v>162403</v>
      </c>
      <c r="K286" s="116" t="str">
        <v>Yes</v>
      </c>
      <c r="L286" s="116" t="str">
        <v>Yes</v>
      </c>
      <c r="M286" s="120">
        <v>1</v>
      </c>
      <c r="P286" s="104">
        <f>AVERAGE(F$5:F286)</f>
        <v>448.95744680851061</v>
      </c>
      <c r="Q286" s="104">
        <f>AVERAGE(G$5:G286)</f>
        <v>4.6560283687943258</v>
      </c>
      <c r="R286" s="122">
        <f>AVERAGE(H$5:H286)</f>
        <v>224029.7659574468</v>
      </c>
      <c r="S286" s="122">
        <f>AVERAGE(I$5:I286)</f>
        <v>67219.102836879436</v>
      </c>
      <c r="T286" s="122">
        <f>AVERAGE(J$5:J286)</f>
        <v>161047.89716312056</v>
      </c>
      <c r="U286" s="121">
        <f>AVERAGE($M$5:M286)</f>
        <v>0.99768321513002334</v>
      </c>
      <c r="Y286" s="103">
        <v>282</v>
      </c>
      <c r="Z286" s="103">
        <v>558</v>
      </c>
      <c r="AA286" s="103">
        <v>38</v>
      </c>
      <c r="AB286" s="103">
        <v>26</v>
      </c>
      <c r="AC286" s="137">
        <v>3097.3858526376239</v>
      </c>
      <c r="AD286" s="103">
        <v>450</v>
      </c>
      <c r="AE286" s="103">
        <v>6</v>
      </c>
      <c r="AF286" s="137">
        <v>224550</v>
      </c>
      <c r="AG286" s="137">
        <v>67994</v>
      </c>
      <c r="AH286" s="137">
        <v>160456</v>
      </c>
      <c r="AI286" s="103" t="str">
        <v>Yes</v>
      </c>
      <c r="AJ286" s="103" t="str">
        <v>Yes</v>
      </c>
      <c r="AK286" s="142">
        <v>1</v>
      </c>
      <c r="AN286" s="104">
        <f>AVERAGE(AD$5:AD286)</f>
        <v>449.01418439716315</v>
      </c>
      <c r="AO286" s="104">
        <f>AVERAGE(AE$5:AE286)</f>
        <v>4.2872340425531918</v>
      </c>
      <c r="AP286" s="122">
        <f>AVERAGE(AF$5:AF286)</f>
        <v>224058.0780141844</v>
      </c>
      <c r="AQ286" s="122">
        <f>AVERAGE(AG$5:AG286)</f>
        <v>67040.748226950353</v>
      </c>
      <c r="AR286" s="122">
        <f>AVERAGE(AH$5:AH286)</f>
        <v>161309.35106382979</v>
      </c>
      <c r="AS286" s="121">
        <f>AVERAGE($AK$5:AK286)</f>
        <v>0.99780929866036261</v>
      </c>
    </row>
    <row r="287" spans="1:45" x14ac:dyDescent="0.25">
      <c r="A287" s="103">
        <v>283</v>
      </c>
      <c r="B287" s="116">
        <v>572</v>
      </c>
      <c r="C287" s="116">
        <v>29</v>
      </c>
      <c r="D287" s="116">
        <v>33</v>
      </c>
      <c r="E287" s="117">
        <v>3245.9727056412135</v>
      </c>
      <c r="F287" s="116">
        <v>449</v>
      </c>
      <c r="G287" s="116">
        <v>0</v>
      </c>
      <c r="H287" s="117">
        <v>224051</v>
      </c>
      <c r="I287" s="117">
        <v>64900</v>
      </c>
      <c r="J287" s="117">
        <v>164101</v>
      </c>
      <c r="K287" s="116" t="str">
        <v>No</v>
      </c>
      <c r="L287" s="116" t="str">
        <v>No</v>
      </c>
      <c r="M287" s="120">
        <v>0.99777777777777776</v>
      </c>
      <c r="P287" s="104">
        <f>AVERAGE(F$5:F287)</f>
        <v>448.9575971731449</v>
      </c>
      <c r="Q287" s="104">
        <f>AVERAGE(G$5:G287)</f>
        <v>4.6395759717314489</v>
      </c>
      <c r="R287" s="122">
        <f>AVERAGE(H$5:H287)</f>
        <v>224029.84098939929</v>
      </c>
      <c r="S287" s="122">
        <f>AVERAGE(I$5:I287)</f>
        <v>67210.908127208488</v>
      </c>
      <c r="T287" s="122">
        <f>AVERAGE(J$5:J287)</f>
        <v>161058.68551236749</v>
      </c>
      <c r="U287" s="121">
        <f>AVERAGE($M$5:M287)</f>
        <v>0.99768354927365499</v>
      </c>
      <c r="Y287" s="103">
        <v>283</v>
      </c>
      <c r="Z287" s="103">
        <v>603</v>
      </c>
      <c r="AA287" s="103">
        <v>39</v>
      </c>
      <c r="AB287" s="103">
        <v>28</v>
      </c>
      <c r="AC287" s="137">
        <v>3152.3801726525558</v>
      </c>
      <c r="AD287" s="103">
        <v>450</v>
      </c>
      <c r="AE287" s="103">
        <v>4</v>
      </c>
      <c r="AF287" s="137">
        <v>224550</v>
      </c>
      <c r="AG287" s="137">
        <v>66996</v>
      </c>
      <c r="AH287" s="137">
        <v>161754</v>
      </c>
      <c r="AI287" s="103" t="str">
        <v>Yes</v>
      </c>
      <c r="AJ287" s="103" t="str">
        <v>Yes</v>
      </c>
      <c r="AK287" s="142">
        <v>1</v>
      </c>
      <c r="AN287" s="104">
        <f>AVERAGE(AD$5:AD287)</f>
        <v>449.01766784452298</v>
      </c>
      <c r="AO287" s="104">
        <f>AVERAGE(AE$5:AE287)</f>
        <v>4.2862190812720851</v>
      </c>
      <c r="AP287" s="122">
        <f>AVERAGE(AF$5:AF287)</f>
        <v>224059.81625441698</v>
      </c>
      <c r="AQ287" s="122">
        <f>AVERAGE(AG$5:AG287)</f>
        <v>67040.590106007061</v>
      </c>
      <c r="AR287" s="122">
        <f>AVERAGE(AH$5:AH287)</f>
        <v>161310.92226148411</v>
      </c>
      <c r="AS287" s="121">
        <f>AVERAGE($AK$5:AK287)</f>
        <v>0.99781703965449564</v>
      </c>
    </row>
    <row r="288" spans="1:45" x14ac:dyDescent="0.25">
      <c r="A288" s="103">
        <v>284</v>
      </c>
      <c r="B288" s="116">
        <v>576</v>
      </c>
      <c r="C288" s="116">
        <v>41</v>
      </c>
      <c r="D288" s="116">
        <v>28</v>
      </c>
      <c r="E288" s="117">
        <v>2062.4180987956888</v>
      </c>
      <c r="F288" s="116">
        <v>450</v>
      </c>
      <c r="G288" s="116">
        <v>4</v>
      </c>
      <c r="H288" s="117">
        <v>224550</v>
      </c>
      <c r="I288" s="117">
        <v>66996</v>
      </c>
      <c r="J288" s="117">
        <v>161754</v>
      </c>
      <c r="K288" s="116" t="str">
        <v>Yes</v>
      </c>
      <c r="L288" s="116" t="str">
        <v>Yes</v>
      </c>
      <c r="M288" s="120">
        <v>1</v>
      </c>
      <c r="P288" s="104">
        <f>AVERAGE(F$5:F288)</f>
        <v>448.96126760563379</v>
      </c>
      <c r="Q288" s="104">
        <f>AVERAGE(G$5:G288)</f>
        <v>4.637323943661972</v>
      </c>
      <c r="R288" s="122">
        <f>AVERAGE(H$5:H288)</f>
        <v>224031.67253521126</v>
      </c>
      <c r="S288" s="122">
        <f>AVERAGE(I$5:I288)</f>
        <v>67210.151408450707</v>
      </c>
      <c r="T288" s="122">
        <f>AVERAGE(J$5:J288)</f>
        <v>161061.13380281691</v>
      </c>
      <c r="U288" s="121">
        <f>AVERAGE($M$5:M288)</f>
        <v>0.99769170579029709</v>
      </c>
      <c r="Y288" s="103">
        <v>284</v>
      </c>
      <c r="Z288" s="103">
        <v>606</v>
      </c>
      <c r="AA288" s="103">
        <v>28</v>
      </c>
      <c r="AB288" s="103">
        <v>39</v>
      </c>
      <c r="AC288" s="137">
        <v>4623.1209965699854</v>
      </c>
      <c r="AD288" s="103">
        <v>443</v>
      </c>
      <c r="AE288" s="103">
        <v>0</v>
      </c>
      <c r="AF288" s="137">
        <v>221057</v>
      </c>
      <c r="AG288" s="137">
        <v>64300</v>
      </c>
      <c r="AH288" s="137">
        <v>162607</v>
      </c>
      <c r="AI288" s="103" t="str">
        <v>No</v>
      </c>
      <c r="AJ288" s="103" t="str">
        <v>No</v>
      </c>
      <c r="AK288" s="142">
        <v>0.98444444444444446</v>
      </c>
      <c r="AN288" s="104">
        <f>AVERAGE(AD$5:AD288)</f>
        <v>448.99647887323943</v>
      </c>
      <c r="AO288" s="104">
        <f>AVERAGE(AE$5:AE288)</f>
        <v>4.27112676056338</v>
      </c>
      <c r="AP288" s="122">
        <f>AVERAGE(AF$5:AF288)</f>
        <v>224049.24295774646</v>
      </c>
      <c r="AQ288" s="122">
        <f>AVERAGE(AG$5:AG288)</f>
        <v>67030.940140845065</v>
      </c>
      <c r="AR288" s="122">
        <f>AVERAGE(AH$5:AH288)</f>
        <v>161315.48591549296</v>
      </c>
      <c r="AS288" s="121">
        <f>AVERAGE($AK$5:AK288)</f>
        <v>0.99776995305164318</v>
      </c>
    </row>
    <row r="289" spans="1:45" x14ac:dyDescent="0.25">
      <c r="A289" s="103">
        <v>285</v>
      </c>
      <c r="B289" s="116">
        <v>529</v>
      </c>
      <c r="C289" s="116">
        <v>43</v>
      </c>
      <c r="D289" s="116">
        <v>37</v>
      </c>
      <c r="E289" s="117">
        <v>4878.4636766290696</v>
      </c>
      <c r="F289" s="116">
        <v>445</v>
      </c>
      <c r="G289" s="116">
        <v>0</v>
      </c>
      <c r="H289" s="117">
        <v>222055</v>
      </c>
      <c r="I289" s="117">
        <v>64500</v>
      </c>
      <c r="J289" s="117">
        <v>163105</v>
      </c>
      <c r="K289" s="116" t="str">
        <v>No</v>
      </c>
      <c r="L289" s="116" t="str">
        <v>No</v>
      </c>
      <c r="M289" s="120">
        <v>0.98888888888888893</v>
      </c>
      <c r="P289" s="104">
        <f>AVERAGE(F$5:F289)</f>
        <v>448.94736842105266</v>
      </c>
      <c r="Q289" s="104">
        <f>AVERAGE(G$5:G289)</f>
        <v>4.6210526315789471</v>
      </c>
      <c r="R289" s="122">
        <f>AVERAGE(H$5:H289)</f>
        <v>224024.73684210525</v>
      </c>
      <c r="S289" s="122">
        <f>AVERAGE(I$5:I289)</f>
        <v>67200.642105263163</v>
      </c>
      <c r="T289" s="122">
        <f>AVERAGE(J$5:J289)</f>
        <v>161068.3052631579</v>
      </c>
      <c r="U289" s="121">
        <f>AVERAGE($M$5:M289)</f>
        <v>0.99766081871345003</v>
      </c>
      <c r="Y289" s="103">
        <v>285</v>
      </c>
      <c r="Z289" s="103">
        <v>511</v>
      </c>
      <c r="AA289" s="103">
        <v>36</v>
      </c>
      <c r="AB289" s="103">
        <v>23</v>
      </c>
      <c r="AC289" s="137">
        <v>4285.5061662493354</v>
      </c>
      <c r="AD289" s="103">
        <v>450</v>
      </c>
      <c r="AE289" s="103">
        <v>9</v>
      </c>
      <c r="AF289" s="137">
        <v>224550</v>
      </c>
      <c r="AG289" s="137">
        <v>69491</v>
      </c>
      <c r="AH289" s="137">
        <v>158509</v>
      </c>
      <c r="AI289" s="103" t="str">
        <v>Yes</v>
      </c>
      <c r="AJ289" s="103" t="str">
        <v>Yes</v>
      </c>
      <c r="AK289" s="142">
        <v>1</v>
      </c>
      <c r="AN289" s="104">
        <f>AVERAGE(AD$5:AD289)</f>
        <v>449</v>
      </c>
      <c r="AO289" s="104">
        <f>AVERAGE(AE$5:AE289)</f>
        <v>4.287719298245614</v>
      </c>
      <c r="AP289" s="122">
        <f>AVERAGE(AF$5:AF289)</f>
        <v>224051</v>
      </c>
      <c r="AQ289" s="122">
        <f>AVERAGE(AG$5:AG289)</f>
        <v>67039.571929824568</v>
      </c>
      <c r="AR289" s="122">
        <f>AVERAGE(AH$5:AH289)</f>
        <v>161305.63859649122</v>
      </c>
      <c r="AS289" s="121">
        <f>AVERAGE($AK$5:AK289)</f>
        <v>0.99777777777777776</v>
      </c>
    </row>
    <row r="290" spans="1:45" x14ac:dyDescent="0.25">
      <c r="A290" s="103">
        <v>286</v>
      </c>
      <c r="B290" s="116">
        <v>579</v>
      </c>
      <c r="C290" s="116">
        <v>36</v>
      </c>
      <c r="D290" s="116">
        <v>33</v>
      </c>
      <c r="E290" s="117">
        <v>2495.5781606260407</v>
      </c>
      <c r="F290" s="116">
        <v>449</v>
      </c>
      <c r="G290" s="116">
        <v>0</v>
      </c>
      <c r="H290" s="117">
        <v>224051</v>
      </c>
      <c r="I290" s="117">
        <v>64900</v>
      </c>
      <c r="J290" s="117">
        <v>164101</v>
      </c>
      <c r="K290" s="116" t="str">
        <v>No</v>
      </c>
      <c r="L290" s="116" t="str">
        <v>No</v>
      </c>
      <c r="M290" s="120">
        <v>0.99777777777777776</v>
      </c>
      <c r="P290" s="104">
        <f>AVERAGE(F$5:F290)</f>
        <v>448.94755244755243</v>
      </c>
      <c r="Q290" s="104">
        <f>AVERAGE(G$5:G290)</f>
        <v>4.604895104895105</v>
      </c>
      <c r="R290" s="122">
        <f>AVERAGE(H$5:H290)</f>
        <v>224024.82867132867</v>
      </c>
      <c r="S290" s="122">
        <f>AVERAGE(I$5:I290)</f>
        <v>67192.597902097899</v>
      </c>
      <c r="T290" s="122">
        <f>AVERAGE(J$5:J290)</f>
        <v>161078.90909090909</v>
      </c>
      <c r="U290" s="121">
        <f>AVERAGE($M$5:M290)</f>
        <v>0.99766122766122745</v>
      </c>
      <c r="Y290" s="103">
        <v>286</v>
      </c>
      <c r="Z290" s="103">
        <v>577</v>
      </c>
      <c r="AA290" s="103">
        <v>53</v>
      </c>
      <c r="AB290" s="103">
        <v>19</v>
      </c>
      <c r="AC290" s="137">
        <v>4270.8777425383287</v>
      </c>
      <c r="AD290" s="103">
        <v>450</v>
      </c>
      <c r="AE290" s="103">
        <v>13</v>
      </c>
      <c r="AF290" s="137">
        <v>224550</v>
      </c>
      <c r="AG290" s="137">
        <v>71487</v>
      </c>
      <c r="AH290" s="137">
        <v>155913</v>
      </c>
      <c r="AI290" s="103" t="str">
        <v>Yes</v>
      </c>
      <c r="AJ290" s="103" t="str">
        <v>Yes</v>
      </c>
      <c r="AK290" s="142">
        <v>1</v>
      </c>
      <c r="AN290" s="104">
        <f>AVERAGE(AD$5:AD290)</f>
        <v>449.00349650349648</v>
      </c>
      <c r="AO290" s="104">
        <f>AVERAGE(AE$5:AE290)</f>
        <v>4.3181818181818183</v>
      </c>
      <c r="AP290" s="122">
        <f>AVERAGE(AF$5:AF290)</f>
        <v>224052.74475524476</v>
      </c>
      <c r="AQ290" s="122">
        <f>AVERAGE(AG$5:AG290)</f>
        <v>67055.122377622378</v>
      </c>
      <c r="AR290" s="122">
        <f>AVERAGE(AH$5:AH290)</f>
        <v>161286.78321678322</v>
      </c>
      <c r="AS290" s="121">
        <f>AVERAGE($AK$5:AK290)</f>
        <v>0.99778554778554784</v>
      </c>
    </row>
    <row r="291" spans="1:45" x14ac:dyDescent="0.25">
      <c r="A291" s="103">
        <v>287</v>
      </c>
      <c r="B291" s="116">
        <v>507</v>
      </c>
      <c r="C291" s="116">
        <v>26</v>
      </c>
      <c r="D291" s="116">
        <v>23</v>
      </c>
      <c r="E291" s="117">
        <v>3433.058112245345</v>
      </c>
      <c r="F291" s="116">
        <v>450</v>
      </c>
      <c r="G291" s="116">
        <v>9</v>
      </c>
      <c r="H291" s="117">
        <v>224550</v>
      </c>
      <c r="I291" s="117">
        <v>69491</v>
      </c>
      <c r="J291" s="117">
        <v>158509</v>
      </c>
      <c r="K291" s="116" t="str">
        <v>Yes</v>
      </c>
      <c r="L291" s="116" t="str">
        <v>Yes</v>
      </c>
      <c r="M291" s="120">
        <v>1</v>
      </c>
      <c r="P291" s="104">
        <f>AVERAGE(F$5:F291)</f>
        <v>448.95121951219511</v>
      </c>
      <c r="Q291" s="104">
        <f>AVERAGE(G$5:G291)</f>
        <v>4.6202090592334493</v>
      </c>
      <c r="R291" s="122">
        <f>AVERAGE(H$5:H291)</f>
        <v>224026.65853658537</v>
      </c>
      <c r="S291" s="122">
        <f>AVERAGE(I$5:I291)</f>
        <v>67200.606271776996</v>
      </c>
      <c r="T291" s="122">
        <f>AVERAGE(J$5:J291)</f>
        <v>161069.95470383274</v>
      </c>
      <c r="U291" s="121">
        <f>AVERAGE($M$5:M291)</f>
        <v>0.99766937669376676</v>
      </c>
      <c r="Y291" s="103">
        <v>287</v>
      </c>
      <c r="Z291" s="103">
        <v>653</v>
      </c>
      <c r="AA291" s="103">
        <v>49</v>
      </c>
      <c r="AB291" s="103">
        <v>28</v>
      </c>
      <c r="AC291" s="137">
        <v>2911.2424773150783</v>
      </c>
      <c r="AD291" s="103">
        <v>450</v>
      </c>
      <c r="AE291" s="103">
        <v>4</v>
      </c>
      <c r="AF291" s="137">
        <v>224550</v>
      </c>
      <c r="AG291" s="137">
        <v>66996</v>
      </c>
      <c r="AH291" s="137">
        <v>161754</v>
      </c>
      <c r="AI291" s="103" t="str">
        <v>Yes</v>
      </c>
      <c r="AJ291" s="103" t="str">
        <v>Yes</v>
      </c>
      <c r="AK291" s="142">
        <v>1</v>
      </c>
      <c r="AN291" s="104">
        <f>AVERAGE(AD$5:AD291)</f>
        <v>449.00696864111501</v>
      </c>
      <c r="AO291" s="104">
        <f>AVERAGE(AE$5:AE291)</f>
        <v>4.3170731707317076</v>
      </c>
      <c r="AP291" s="122">
        <f>AVERAGE(AF$5:AF291)</f>
        <v>224054.47735191637</v>
      </c>
      <c r="AQ291" s="122">
        <f>AVERAGE(AG$5:AG291)</f>
        <v>67054.916376306617</v>
      </c>
      <c r="AR291" s="122">
        <f>AVERAGE(AH$5:AH291)</f>
        <v>161288.41114982578</v>
      </c>
      <c r="AS291" s="121">
        <f>AVERAGE($AK$5:AK291)</f>
        <v>0.99779326364692222</v>
      </c>
    </row>
    <row r="292" spans="1:45" x14ac:dyDescent="0.25">
      <c r="A292" s="103">
        <v>288</v>
      </c>
      <c r="B292" s="116">
        <v>555</v>
      </c>
      <c r="C292" s="116">
        <v>36</v>
      </c>
      <c r="D292" s="116">
        <v>34</v>
      </c>
      <c r="E292" s="117">
        <v>2019.1862805408025</v>
      </c>
      <c r="F292" s="116">
        <v>448</v>
      </c>
      <c r="G292" s="116">
        <v>0</v>
      </c>
      <c r="H292" s="117">
        <v>223552</v>
      </c>
      <c r="I292" s="117">
        <v>64800</v>
      </c>
      <c r="J292" s="117">
        <v>163852</v>
      </c>
      <c r="K292" s="116" t="str">
        <v>No</v>
      </c>
      <c r="L292" s="116" t="str">
        <v>No</v>
      </c>
      <c r="M292" s="120">
        <v>0.99555555555555553</v>
      </c>
      <c r="P292" s="104">
        <f>AVERAGE(F$5:F292)</f>
        <v>448.94791666666669</v>
      </c>
      <c r="Q292" s="104">
        <f>AVERAGE(G$5:G292)</f>
        <v>4.604166666666667</v>
      </c>
      <c r="R292" s="122">
        <f>AVERAGE(H$5:H292)</f>
        <v>224025.01041666666</v>
      </c>
      <c r="S292" s="122">
        <f>AVERAGE(I$5:I292)</f>
        <v>67192.270833333328</v>
      </c>
      <c r="T292" s="122">
        <f>AVERAGE(J$5:J292)</f>
        <v>161079.61458333334</v>
      </c>
      <c r="U292" s="121">
        <f>AVERAGE($M$5:M292)</f>
        <v>0.99766203703703682</v>
      </c>
      <c r="Y292" s="103">
        <v>288</v>
      </c>
      <c r="Z292" s="103">
        <v>515</v>
      </c>
      <c r="AA292" s="103">
        <v>52</v>
      </c>
      <c r="AB292" s="103">
        <v>17</v>
      </c>
      <c r="AC292" s="137">
        <v>4657.7400782961549</v>
      </c>
      <c r="AD292" s="103">
        <v>450</v>
      </c>
      <c r="AE292" s="103">
        <v>15</v>
      </c>
      <c r="AF292" s="137">
        <v>224550</v>
      </c>
      <c r="AG292" s="137">
        <v>72485</v>
      </c>
      <c r="AH292" s="137">
        <v>154615</v>
      </c>
      <c r="AI292" s="103" t="str">
        <v>Yes</v>
      </c>
      <c r="AJ292" s="103" t="str">
        <v>Yes</v>
      </c>
      <c r="AK292" s="142">
        <v>1</v>
      </c>
      <c r="AN292" s="104">
        <f>AVERAGE(AD$5:AD292)</f>
        <v>449.01041666666669</v>
      </c>
      <c r="AO292" s="104">
        <f>AVERAGE(AE$5:AE292)</f>
        <v>4.354166666666667</v>
      </c>
      <c r="AP292" s="122">
        <f>AVERAGE(AF$5:AF292)</f>
        <v>224056.19791666666</v>
      </c>
      <c r="AQ292" s="122">
        <f>AVERAGE(AG$5:AG292)</f>
        <v>67073.770833333328</v>
      </c>
      <c r="AR292" s="122">
        <f>AVERAGE(AH$5:AH292)</f>
        <v>161265.23958333334</v>
      </c>
      <c r="AS292" s="121">
        <f>AVERAGE($AK$5:AK292)</f>
        <v>0.99780092592592595</v>
      </c>
    </row>
    <row r="293" spans="1:45" x14ac:dyDescent="0.25">
      <c r="A293" s="103">
        <v>289</v>
      </c>
      <c r="B293" s="116">
        <v>571</v>
      </c>
      <c r="C293" s="116">
        <v>43</v>
      </c>
      <c r="D293" s="116">
        <v>31</v>
      </c>
      <c r="E293" s="117">
        <v>3643.0424254341751</v>
      </c>
      <c r="F293" s="116">
        <v>450</v>
      </c>
      <c r="G293" s="116">
        <v>1</v>
      </c>
      <c r="H293" s="117">
        <v>224550</v>
      </c>
      <c r="I293" s="117">
        <v>65499</v>
      </c>
      <c r="J293" s="117">
        <v>163701</v>
      </c>
      <c r="K293" s="116" t="str">
        <v>Yes</v>
      </c>
      <c r="L293" s="116" t="str">
        <v>Yes</v>
      </c>
      <c r="M293" s="120">
        <v>1</v>
      </c>
      <c r="P293" s="104">
        <f>AVERAGE(F$5:F293)</f>
        <v>448.95155709342561</v>
      </c>
      <c r="Q293" s="104">
        <f>AVERAGE(G$5:G293)</f>
        <v>4.5916955017301042</v>
      </c>
      <c r="R293" s="122">
        <f>AVERAGE(H$5:H293)</f>
        <v>224026.82698961938</v>
      </c>
      <c r="S293" s="122">
        <f>AVERAGE(I$5:I293)</f>
        <v>67186.411764705888</v>
      </c>
      <c r="T293" s="122">
        <f>AVERAGE(J$5:J293)</f>
        <v>161088.68512110726</v>
      </c>
      <c r="U293" s="121">
        <f>AVERAGE($M$5:M293)</f>
        <v>0.99767012687427892</v>
      </c>
      <c r="Y293" s="103">
        <v>289</v>
      </c>
      <c r="Z293" s="103">
        <v>573</v>
      </c>
      <c r="AA293" s="103">
        <v>55</v>
      </c>
      <c r="AB293" s="103">
        <v>33</v>
      </c>
      <c r="AC293" s="137">
        <v>3401.6656955363824</v>
      </c>
      <c r="AD293" s="103">
        <v>449</v>
      </c>
      <c r="AE293" s="103">
        <v>0</v>
      </c>
      <c r="AF293" s="137">
        <v>224051</v>
      </c>
      <c r="AG293" s="137">
        <v>64900</v>
      </c>
      <c r="AH293" s="137">
        <v>164101</v>
      </c>
      <c r="AI293" s="103" t="str">
        <v>No</v>
      </c>
      <c r="AJ293" s="103" t="str">
        <v>No</v>
      </c>
      <c r="AK293" s="142">
        <v>0.99777777777777776</v>
      </c>
      <c r="AN293" s="104">
        <f>AVERAGE(AD$5:AD293)</f>
        <v>449.01038062283737</v>
      </c>
      <c r="AO293" s="104">
        <f>AVERAGE(AE$5:AE293)</f>
        <v>4.3391003460207616</v>
      </c>
      <c r="AP293" s="122">
        <f>AVERAGE(AF$5:AF293)</f>
        <v>224056.17993079586</v>
      </c>
      <c r="AQ293" s="122">
        <f>AVERAGE(AG$5:AG293)</f>
        <v>67066.249134948099</v>
      </c>
      <c r="AR293" s="122">
        <f>AVERAGE(AH$5:AH293)</f>
        <v>161275.05190311419</v>
      </c>
      <c r="AS293" s="121">
        <f>AVERAGE($AK$5:AK293)</f>
        <v>0.99780084582852757</v>
      </c>
    </row>
    <row r="294" spans="1:45" x14ac:dyDescent="0.25">
      <c r="A294" s="103">
        <v>290</v>
      </c>
      <c r="B294" s="116">
        <v>577</v>
      </c>
      <c r="C294" s="116">
        <v>37</v>
      </c>
      <c r="D294" s="116">
        <v>21</v>
      </c>
      <c r="E294" s="117">
        <v>3900.3906005607146</v>
      </c>
      <c r="F294" s="116">
        <v>450</v>
      </c>
      <c r="G294" s="116">
        <v>11</v>
      </c>
      <c r="H294" s="117">
        <v>224550</v>
      </c>
      <c r="I294" s="117">
        <v>70489</v>
      </c>
      <c r="J294" s="117">
        <v>157211</v>
      </c>
      <c r="K294" s="116" t="str">
        <v>Yes</v>
      </c>
      <c r="L294" s="116" t="str">
        <v>Yes</v>
      </c>
      <c r="M294" s="120">
        <v>1</v>
      </c>
      <c r="P294" s="104">
        <f>AVERAGE(F$5:F294)</f>
        <v>448.95517241379309</v>
      </c>
      <c r="Q294" s="104">
        <f>AVERAGE(G$5:G294)</f>
        <v>4.613793103448276</v>
      </c>
      <c r="R294" s="122">
        <f>AVERAGE(H$5:H294)</f>
        <v>224028.63103448277</v>
      </c>
      <c r="S294" s="122">
        <f>AVERAGE(I$5:I294)</f>
        <v>67197.8</v>
      </c>
      <c r="T294" s="122">
        <f>AVERAGE(J$5:J294)</f>
        <v>161075.31379310344</v>
      </c>
      <c r="U294" s="121">
        <f>AVERAGE($M$5:M294)</f>
        <v>0.99767816091953998</v>
      </c>
      <c r="Y294" s="103">
        <v>290</v>
      </c>
      <c r="Z294" s="103">
        <v>631</v>
      </c>
      <c r="AA294" s="103">
        <v>37</v>
      </c>
      <c r="AB294" s="103">
        <v>19</v>
      </c>
      <c r="AC294" s="137">
        <v>2255.4742321179992</v>
      </c>
      <c r="AD294" s="103">
        <v>450</v>
      </c>
      <c r="AE294" s="103">
        <v>13</v>
      </c>
      <c r="AF294" s="137">
        <v>224550</v>
      </c>
      <c r="AG294" s="137">
        <v>71487</v>
      </c>
      <c r="AH294" s="137">
        <v>155913</v>
      </c>
      <c r="AI294" s="103" t="str">
        <v>Yes</v>
      </c>
      <c r="AJ294" s="103" t="str">
        <v>Yes</v>
      </c>
      <c r="AK294" s="142">
        <v>1</v>
      </c>
      <c r="AN294" s="104">
        <f>AVERAGE(AD$5:AD294)</f>
        <v>449.01379310344828</v>
      </c>
      <c r="AO294" s="104">
        <f>AVERAGE(AE$5:AE294)</f>
        <v>4.3689655172413797</v>
      </c>
      <c r="AP294" s="122">
        <f>AVERAGE(AF$5:AF294)</f>
        <v>224057.88275862069</v>
      </c>
      <c r="AQ294" s="122">
        <f>AVERAGE(AG$5:AG294)</f>
        <v>67081.493103448272</v>
      </c>
      <c r="AR294" s="122">
        <f>AVERAGE(AH$5:AH294)</f>
        <v>161256.56206896552</v>
      </c>
      <c r="AS294" s="121">
        <f>AVERAGE($AK$5:AK294)</f>
        <v>0.9978084291187741</v>
      </c>
    </row>
    <row r="295" spans="1:45" x14ac:dyDescent="0.25">
      <c r="A295" s="103">
        <v>291</v>
      </c>
      <c r="B295" s="116">
        <v>627</v>
      </c>
      <c r="C295" s="116">
        <v>28</v>
      </c>
      <c r="D295" s="116">
        <v>30</v>
      </c>
      <c r="E295" s="117">
        <v>2728.1781864995291</v>
      </c>
      <c r="F295" s="116">
        <v>450</v>
      </c>
      <c r="G295" s="116">
        <v>2</v>
      </c>
      <c r="H295" s="117">
        <v>224550</v>
      </c>
      <c r="I295" s="117">
        <v>65998</v>
      </c>
      <c r="J295" s="117">
        <v>163052</v>
      </c>
      <c r="K295" s="116" t="str">
        <v>Yes</v>
      </c>
      <c r="L295" s="116" t="str">
        <v>Yes</v>
      </c>
      <c r="M295" s="120">
        <v>1</v>
      </c>
      <c r="P295" s="104">
        <f>AVERAGE(F$5:F295)</f>
        <v>448.95876288659792</v>
      </c>
      <c r="Q295" s="104">
        <f>AVERAGE(G$5:G295)</f>
        <v>4.6048109965635735</v>
      </c>
      <c r="R295" s="122">
        <f>AVERAGE(H$5:H295)</f>
        <v>224030.42268041236</v>
      </c>
      <c r="S295" s="122">
        <f>AVERAGE(I$5:I295)</f>
        <v>67193.676975945011</v>
      </c>
      <c r="T295" s="122">
        <f>AVERAGE(J$5:J295)</f>
        <v>161082.10652920962</v>
      </c>
      <c r="U295" s="121">
        <f>AVERAGE($M$5:M295)</f>
        <v>0.99768613974799514</v>
      </c>
      <c r="Y295" s="103">
        <v>291</v>
      </c>
      <c r="Z295" s="103">
        <v>510</v>
      </c>
      <c r="AA295" s="103">
        <v>44</v>
      </c>
      <c r="AB295" s="103">
        <v>30</v>
      </c>
      <c r="AC295" s="137">
        <v>2484.7935511490368</v>
      </c>
      <c r="AD295" s="103">
        <v>450</v>
      </c>
      <c r="AE295" s="103">
        <v>2</v>
      </c>
      <c r="AF295" s="137">
        <v>224550</v>
      </c>
      <c r="AG295" s="137">
        <v>65998</v>
      </c>
      <c r="AH295" s="137">
        <v>163052</v>
      </c>
      <c r="AI295" s="103" t="str">
        <v>Yes</v>
      </c>
      <c r="AJ295" s="103" t="str">
        <v>Yes</v>
      </c>
      <c r="AK295" s="142">
        <v>1</v>
      </c>
      <c r="AN295" s="104">
        <f>AVERAGE(AD$5:AD295)</f>
        <v>449.01718213058422</v>
      </c>
      <c r="AO295" s="104">
        <f>AVERAGE(AE$5:AE295)</f>
        <v>4.3608247422680408</v>
      </c>
      <c r="AP295" s="122">
        <f>AVERAGE(AF$5:AF295)</f>
        <v>224059.5738831615</v>
      </c>
      <c r="AQ295" s="122">
        <f>AVERAGE(AG$5:AG295)</f>
        <v>67077.769759450166</v>
      </c>
      <c r="AR295" s="122">
        <f>AVERAGE(AH$5:AH295)</f>
        <v>161262.73195876289</v>
      </c>
      <c r="AS295" s="121">
        <f>AVERAGE($AK$5:AK295)</f>
        <v>0.99781596029018715</v>
      </c>
    </row>
    <row r="296" spans="1:45" x14ac:dyDescent="0.25">
      <c r="A296" s="103">
        <v>292</v>
      </c>
      <c r="B296" s="116">
        <v>549</v>
      </c>
      <c r="C296" s="116">
        <v>42</v>
      </c>
      <c r="D296" s="116">
        <v>28</v>
      </c>
      <c r="E296" s="117">
        <v>4522.71044821535</v>
      </c>
      <c r="F296" s="116">
        <v>450</v>
      </c>
      <c r="G296" s="116">
        <v>4</v>
      </c>
      <c r="H296" s="117">
        <v>224550</v>
      </c>
      <c r="I296" s="117">
        <v>66996</v>
      </c>
      <c r="J296" s="117">
        <v>161754</v>
      </c>
      <c r="K296" s="116" t="str">
        <v>Yes</v>
      </c>
      <c r="L296" s="116" t="str">
        <v>Yes</v>
      </c>
      <c r="M296" s="120">
        <v>1</v>
      </c>
      <c r="P296" s="104">
        <f>AVERAGE(F$5:F296)</f>
        <v>448.96232876712327</v>
      </c>
      <c r="Q296" s="104">
        <f>AVERAGE(G$5:G296)</f>
        <v>4.602739726027397</v>
      </c>
      <c r="R296" s="122">
        <f>AVERAGE(H$5:H296)</f>
        <v>224032.20205479453</v>
      </c>
      <c r="S296" s="122">
        <f>AVERAGE(I$5:I296)</f>
        <v>67193</v>
      </c>
      <c r="T296" s="122">
        <f>AVERAGE(J$5:J296)</f>
        <v>161084.40753424657</v>
      </c>
      <c r="U296" s="121">
        <f>AVERAGE($M$5:M296)</f>
        <v>0.99769406392694038</v>
      </c>
      <c r="Y296" s="103">
        <v>292</v>
      </c>
      <c r="Z296" s="103">
        <v>623</v>
      </c>
      <c r="AA296" s="103">
        <v>35</v>
      </c>
      <c r="AB296" s="103">
        <v>31</v>
      </c>
      <c r="AC296" s="137">
        <v>2441.0433086031853</v>
      </c>
      <c r="AD296" s="103">
        <v>450</v>
      </c>
      <c r="AE296" s="103">
        <v>1</v>
      </c>
      <c r="AF296" s="137">
        <v>224550</v>
      </c>
      <c r="AG296" s="137">
        <v>65499</v>
      </c>
      <c r="AH296" s="137">
        <v>163701</v>
      </c>
      <c r="AI296" s="103" t="str">
        <v>Yes</v>
      </c>
      <c r="AJ296" s="103" t="str">
        <v>Yes</v>
      </c>
      <c r="AK296" s="142">
        <v>1</v>
      </c>
      <c r="AN296" s="104">
        <f>AVERAGE(AD$5:AD296)</f>
        <v>449.02054794520546</v>
      </c>
      <c r="AO296" s="104">
        <f>AVERAGE(AE$5:AE296)</f>
        <v>4.3493150684931505</v>
      </c>
      <c r="AP296" s="122">
        <f>AVERAGE(AF$5:AF296)</f>
        <v>224061.25342465754</v>
      </c>
      <c r="AQ296" s="122">
        <f>AVERAGE(AG$5:AG296)</f>
        <v>67072.363013698632</v>
      </c>
      <c r="AR296" s="122">
        <f>AVERAGE(AH$5:AH296)</f>
        <v>161271.08219178082</v>
      </c>
      <c r="AS296" s="121">
        <f>AVERAGE($AK$5:AK296)</f>
        <v>0.99782343987823452</v>
      </c>
    </row>
    <row r="297" spans="1:45" x14ac:dyDescent="0.25">
      <c r="A297" s="103">
        <v>293</v>
      </c>
      <c r="B297" s="116">
        <v>580</v>
      </c>
      <c r="C297" s="116">
        <v>33</v>
      </c>
      <c r="D297" s="116">
        <v>22</v>
      </c>
      <c r="E297" s="117">
        <v>2623.1171089861709</v>
      </c>
      <c r="F297" s="116">
        <v>450</v>
      </c>
      <c r="G297" s="116">
        <v>10</v>
      </c>
      <c r="H297" s="117">
        <v>224550</v>
      </c>
      <c r="I297" s="117">
        <v>69990</v>
      </c>
      <c r="J297" s="117">
        <v>157860</v>
      </c>
      <c r="K297" s="116" t="str">
        <v>Yes</v>
      </c>
      <c r="L297" s="116" t="str">
        <v>Yes</v>
      </c>
      <c r="M297" s="120">
        <v>1</v>
      </c>
      <c r="P297" s="104">
        <f>AVERAGE(F$5:F297)</f>
        <v>448.96587030716722</v>
      </c>
      <c r="Q297" s="104">
        <f>AVERAGE(G$5:G297)</f>
        <v>4.6211604095563139</v>
      </c>
      <c r="R297" s="122">
        <f>AVERAGE(H$5:H297)</f>
        <v>224033.96928327644</v>
      </c>
      <c r="S297" s="122">
        <f>AVERAGE(I$5:I297)</f>
        <v>67202.546075085324</v>
      </c>
      <c r="T297" s="122">
        <f>AVERAGE(J$5:J297)</f>
        <v>161073.40273037544</v>
      </c>
      <c r="U297" s="121">
        <f>AVERAGE($M$5:M297)</f>
        <v>0.99770193401592699</v>
      </c>
      <c r="Y297" s="103">
        <v>293</v>
      </c>
      <c r="Z297" s="103">
        <v>520</v>
      </c>
      <c r="AA297" s="103">
        <v>41</v>
      </c>
      <c r="AB297" s="103">
        <v>22</v>
      </c>
      <c r="AC297" s="137">
        <v>2624.7550951715771</v>
      </c>
      <c r="AD297" s="103">
        <v>450</v>
      </c>
      <c r="AE297" s="103">
        <v>10</v>
      </c>
      <c r="AF297" s="137">
        <v>224550</v>
      </c>
      <c r="AG297" s="137">
        <v>69990</v>
      </c>
      <c r="AH297" s="137">
        <v>157860</v>
      </c>
      <c r="AI297" s="103" t="str">
        <v>Yes</v>
      </c>
      <c r="AJ297" s="103" t="str">
        <v>Yes</v>
      </c>
      <c r="AK297" s="142">
        <v>1</v>
      </c>
      <c r="AN297" s="104">
        <f>AVERAGE(AD$5:AD297)</f>
        <v>449.02389078498294</v>
      </c>
      <c r="AO297" s="104">
        <f>AVERAGE(AE$5:AE297)</f>
        <v>4.3686006825938568</v>
      </c>
      <c r="AP297" s="122">
        <f>AVERAGE(AF$5:AF297)</f>
        <v>224062.92150170647</v>
      </c>
      <c r="AQ297" s="122">
        <f>AVERAGE(AG$5:AG297)</f>
        <v>67082.320819112632</v>
      </c>
      <c r="AR297" s="122">
        <f>AVERAGE(AH$5:AH297)</f>
        <v>161259.44027303753</v>
      </c>
      <c r="AS297" s="121">
        <f>AVERAGE($AK$5:AK297)</f>
        <v>0.99783086841107327</v>
      </c>
    </row>
    <row r="298" spans="1:45" x14ac:dyDescent="0.25">
      <c r="A298" s="103">
        <v>294</v>
      </c>
      <c r="B298" s="116">
        <v>571</v>
      </c>
      <c r="C298" s="116">
        <v>37</v>
      </c>
      <c r="D298" s="116">
        <v>20</v>
      </c>
      <c r="E298" s="117">
        <v>2561.802364848133</v>
      </c>
      <c r="F298" s="116">
        <v>450</v>
      </c>
      <c r="G298" s="116">
        <v>12</v>
      </c>
      <c r="H298" s="117">
        <v>224550</v>
      </c>
      <c r="I298" s="117">
        <v>70988</v>
      </c>
      <c r="J298" s="117">
        <v>156562</v>
      </c>
      <c r="K298" s="116" t="str">
        <v>Yes</v>
      </c>
      <c r="L298" s="116" t="str">
        <v>Yes</v>
      </c>
      <c r="M298" s="120">
        <v>1</v>
      </c>
      <c r="P298" s="104">
        <f>AVERAGE(F$5:F298)</f>
        <v>448.96938775510205</v>
      </c>
      <c r="Q298" s="104">
        <f>AVERAGE(G$5:G298)</f>
        <v>4.6462585034013602</v>
      </c>
      <c r="R298" s="122">
        <f>AVERAGE(H$5:H298)</f>
        <v>224035.72448979592</v>
      </c>
      <c r="S298" s="122">
        <f>AVERAGE(I$5:I298)</f>
        <v>67215.421768707485</v>
      </c>
      <c r="T298" s="122">
        <f>AVERAGE(J$5:J298)</f>
        <v>161058.05782312926</v>
      </c>
      <c r="U298" s="121">
        <f>AVERAGE($M$5:M298)</f>
        <v>0.99770975056689315</v>
      </c>
      <c r="Y298" s="103">
        <v>294</v>
      </c>
      <c r="Z298" s="103">
        <v>576</v>
      </c>
      <c r="AA298" s="103">
        <v>30</v>
      </c>
      <c r="AB298" s="103">
        <v>19</v>
      </c>
      <c r="AC298" s="137">
        <v>4531.5149460952189</v>
      </c>
      <c r="AD298" s="103">
        <v>450</v>
      </c>
      <c r="AE298" s="103">
        <v>13</v>
      </c>
      <c r="AF298" s="137">
        <v>224550</v>
      </c>
      <c r="AG298" s="137">
        <v>71487</v>
      </c>
      <c r="AH298" s="137">
        <v>155913</v>
      </c>
      <c r="AI298" s="103" t="str">
        <v>Yes</v>
      </c>
      <c r="AJ298" s="103" t="str">
        <v>Yes</v>
      </c>
      <c r="AK298" s="142">
        <v>1</v>
      </c>
      <c r="AN298" s="104">
        <f>AVERAGE(AD$5:AD298)</f>
        <v>449.02721088435374</v>
      </c>
      <c r="AO298" s="104">
        <f>AVERAGE(AE$5:AE298)</f>
        <v>4.3979591836734695</v>
      </c>
      <c r="AP298" s="122">
        <f>AVERAGE(AF$5:AF298)</f>
        <v>224064.57823129251</v>
      </c>
      <c r="AQ298" s="122">
        <f>AVERAGE(AG$5:AG298)</f>
        <v>67097.302721088432</v>
      </c>
      <c r="AR298" s="122">
        <f>AVERAGE(AH$5:AH298)</f>
        <v>161241.25510204083</v>
      </c>
      <c r="AS298" s="121">
        <f>AVERAGE($AK$5:AK298)</f>
        <v>0.99783824640967511</v>
      </c>
    </row>
    <row r="299" spans="1:45" x14ac:dyDescent="0.25">
      <c r="A299" s="103">
        <v>295</v>
      </c>
      <c r="B299" s="116">
        <v>537</v>
      </c>
      <c r="C299" s="116">
        <v>36</v>
      </c>
      <c r="D299" s="116">
        <v>21</v>
      </c>
      <c r="E299" s="117">
        <v>3323.6397111845745</v>
      </c>
      <c r="F299" s="116">
        <v>450</v>
      </c>
      <c r="G299" s="116">
        <v>11</v>
      </c>
      <c r="H299" s="117">
        <v>224550</v>
      </c>
      <c r="I299" s="117">
        <v>70489</v>
      </c>
      <c r="J299" s="117">
        <v>157211</v>
      </c>
      <c r="K299" s="116" t="str">
        <v>Yes</v>
      </c>
      <c r="L299" s="116" t="str">
        <v>Yes</v>
      </c>
      <c r="M299" s="120">
        <v>1</v>
      </c>
      <c r="P299" s="104">
        <f>AVERAGE(F$5:F299)</f>
        <v>448.9728813559322</v>
      </c>
      <c r="Q299" s="104">
        <f>AVERAGE(G$5:G299)</f>
        <v>4.6677966101694919</v>
      </c>
      <c r="R299" s="122">
        <f>AVERAGE(H$5:H299)</f>
        <v>224037.46779661017</v>
      </c>
      <c r="S299" s="122">
        <f>AVERAGE(I$5:I299)</f>
        <v>67226.518644067794</v>
      </c>
      <c r="T299" s="122">
        <f>AVERAGE(J$5:J299)</f>
        <v>161045.01694915254</v>
      </c>
      <c r="U299" s="121">
        <f>AVERAGE($M$5:M299)</f>
        <v>0.99771751412429355</v>
      </c>
      <c r="Y299" s="103">
        <v>295</v>
      </c>
      <c r="Z299" s="103">
        <v>618</v>
      </c>
      <c r="AA299" s="103">
        <v>42</v>
      </c>
      <c r="AB299" s="103">
        <v>22</v>
      </c>
      <c r="AC299" s="137">
        <v>2269.4814314379323</v>
      </c>
      <c r="AD299" s="103">
        <v>450</v>
      </c>
      <c r="AE299" s="103">
        <v>10</v>
      </c>
      <c r="AF299" s="137">
        <v>224550</v>
      </c>
      <c r="AG299" s="137">
        <v>69990</v>
      </c>
      <c r="AH299" s="137">
        <v>157860</v>
      </c>
      <c r="AI299" s="103" t="str">
        <v>Yes</v>
      </c>
      <c r="AJ299" s="103" t="str">
        <v>Yes</v>
      </c>
      <c r="AK299" s="142">
        <v>1</v>
      </c>
      <c r="AN299" s="104">
        <f>AVERAGE(AD$5:AD299)</f>
        <v>449.03050847457627</v>
      </c>
      <c r="AO299" s="104">
        <f>AVERAGE(AE$5:AE299)</f>
        <v>4.4169491525423732</v>
      </c>
      <c r="AP299" s="122">
        <f>AVERAGE(AF$5:AF299)</f>
        <v>224066.22372881355</v>
      </c>
      <c r="AQ299" s="122">
        <f>AVERAGE(AG$5:AG299)</f>
        <v>67107.108474576278</v>
      </c>
      <c r="AR299" s="122">
        <f>AVERAGE(AH$5:AH299)</f>
        <v>161229.79322033899</v>
      </c>
      <c r="AS299" s="121">
        <f>AVERAGE($AK$5:AK299)</f>
        <v>0.99784557438794741</v>
      </c>
    </row>
    <row r="300" spans="1:45" x14ac:dyDescent="0.25">
      <c r="A300" s="103">
        <v>296</v>
      </c>
      <c r="B300" s="116">
        <v>503</v>
      </c>
      <c r="C300" s="116">
        <v>34</v>
      </c>
      <c r="D300" s="116">
        <v>29</v>
      </c>
      <c r="E300" s="117">
        <v>4604.2534507024957</v>
      </c>
      <c r="F300" s="116">
        <v>450</v>
      </c>
      <c r="G300" s="116">
        <v>3</v>
      </c>
      <c r="H300" s="117">
        <v>224550</v>
      </c>
      <c r="I300" s="117">
        <v>66497</v>
      </c>
      <c r="J300" s="117">
        <v>162403</v>
      </c>
      <c r="K300" s="116" t="str">
        <v>Yes</v>
      </c>
      <c r="L300" s="116" t="str">
        <v>Yes</v>
      </c>
      <c r="M300" s="120">
        <v>1</v>
      </c>
      <c r="P300" s="104">
        <f>AVERAGE(F$5:F300)</f>
        <v>448.97635135135135</v>
      </c>
      <c r="Q300" s="104">
        <f>AVERAGE(G$5:G300)</f>
        <v>4.6621621621621623</v>
      </c>
      <c r="R300" s="122">
        <f>AVERAGE(H$5:H300)</f>
        <v>224039.19932432432</v>
      </c>
      <c r="S300" s="122">
        <f>AVERAGE(I$5:I300)</f>
        <v>67224.054054054053</v>
      </c>
      <c r="T300" s="122">
        <f>AVERAGE(J$5:J300)</f>
        <v>161049.60472972973</v>
      </c>
      <c r="U300" s="121">
        <f>AVERAGE($M$5:M300)</f>
        <v>0.997725225225225</v>
      </c>
      <c r="Y300" s="103">
        <v>296</v>
      </c>
      <c r="Z300" s="103">
        <v>552</v>
      </c>
      <c r="AA300" s="103">
        <v>36</v>
      </c>
      <c r="AB300" s="103">
        <v>29</v>
      </c>
      <c r="AC300" s="137">
        <v>2949.4014742965073</v>
      </c>
      <c r="AD300" s="103">
        <v>450</v>
      </c>
      <c r="AE300" s="103">
        <v>3</v>
      </c>
      <c r="AF300" s="137">
        <v>224550</v>
      </c>
      <c r="AG300" s="137">
        <v>66497</v>
      </c>
      <c r="AH300" s="137">
        <v>162403</v>
      </c>
      <c r="AI300" s="103" t="str">
        <v>Yes</v>
      </c>
      <c r="AJ300" s="103" t="str">
        <v>Yes</v>
      </c>
      <c r="AK300" s="142">
        <v>1</v>
      </c>
      <c r="AN300" s="104">
        <f>AVERAGE(AD$5:AD300)</f>
        <v>449.0337837837838</v>
      </c>
      <c r="AO300" s="104">
        <f>AVERAGE(AE$5:AE300)</f>
        <v>4.4121621621621623</v>
      </c>
      <c r="AP300" s="122">
        <f>AVERAGE(AF$5:AF300)</f>
        <v>224067.85810810811</v>
      </c>
      <c r="AQ300" s="122">
        <f>AVERAGE(AG$5:AG300)</f>
        <v>67105.047297297293</v>
      </c>
      <c r="AR300" s="122">
        <f>AVERAGE(AH$5:AH300)</f>
        <v>161233.75675675675</v>
      </c>
      <c r="AS300" s="121">
        <f>AVERAGE($AK$5:AK300)</f>
        <v>0.99785285285285297</v>
      </c>
    </row>
    <row r="301" spans="1:45" x14ac:dyDescent="0.25">
      <c r="A301" s="103">
        <v>297</v>
      </c>
      <c r="B301" s="116">
        <v>628</v>
      </c>
      <c r="C301" s="116">
        <v>37</v>
      </c>
      <c r="D301" s="116">
        <v>34</v>
      </c>
      <c r="E301" s="117">
        <v>2642.8702700167246</v>
      </c>
      <c r="F301" s="116">
        <v>448</v>
      </c>
      <c r="G301" s="116">
        <v>0</v>
      </c>
      <c r="H301" s="117">
        <v>223552</v>
      </c>
      <c r="I301" s="117">
        <v>64800</v>
      </c>
      <c r="J301" s="117">
        <v>163852</v>
      </c>
      <c r="K301" s="116" t="str">
        <v>No</v>
      </c>
      <c r="L301" s="116" t="str">
        <v>No</v>
      </c>
      <c r="M301" s="120">
        <v>0.99555555555555553</v>
      </c>
      <c r="P301" s="104">
        <f>AVERAGE(F$5:F301)</f>
        <v>448.97306397306397</v>
      </c>
      <c r="Q301" s="104">
        <f>AVERAGE(G$5:G301)</f>
        <v>4.6464646464646462</v>
      </c>
      <c r="R301" s="122">
        <f>AVERAGE(H$5:H301)</f>
        <v>224037.55892255894</v>
      </c>
      <c r="S301" s="122">
        <f>AVERAGE(I$5:I301)</f>
        <v>67215.89225589225</v>
      </c>
      <c r="T301" s="122">
        <f>AVERAGE(J$5:J301)</f>
        <v>161059.0404040404</v>
      </c>
      <c r="U301" s="121">
        <f>AVERAGE($M$5:M301)</f>
        <v>0.99771791994014192</v>
      </c>
      <c r="Y301" s="103">
        <v>297</v>
      </c>
      <c r="Z301" s="103">
        <v>606</v>
      </c>
      <c r="AA301" s="103">
        <v>40</v>
      </c>
      <c r="AB301" s="103">
        <v>32</v>
      </c>
      <c r="AC301" s="137">
        <v>2968.7056915006997</v>
      </c>
      <c r="AD301" s="103">
        <v>450</v>
      </c>
      <c r="AE301" s="103">
        <v>0</v>
      </c>
      <c r="AF301" s="137">
        <v>224550</v>
      </c>
      <c r="AG301" s="137">
        <v>65000</v>
      </c>
      <c r="AH301" s="137">
        <v>164350</v>
      </c>
      <c r="AI301" s="103" t="str">
        <v>Yes</v>
      </c>
      <c r="AJ301" s="103" t="str">
        <v>No</v>
      </c>
      <c r="AK301" s="142">
        <v>1</v>
      </c>
      <c r="AN301" s="104">
        <f>AVERAGE(AD$5:AD301)</f>
        <v>449.03703703703701</v>
      </c>
      <c r="AO301" s="104">
        <f>AVERAGE(AE$5:AE301)</f>
        <v>4.3973063973063971</v>
      </c>
      <c r="AP301" s="122">
        <f>AVERAGE(AF$5:AF301)</f>
        <v>224069.48148148149</v>
      </c>
      <c r="AQ301" s="122">
        <f>AVERAGE(AG$5:AG301)</f>
        <v>67097.95959595959</v>
      </c>
      <c r="AR301" s="122">
        <f>AVERAGE(AH$5:AH301)</f>
        <v>161244.24915824915</v>
      </c>
      <c r="AS301" s="121">
        <f>AVERAGE($AK$5:AK301)</f>
        <v>0.99786008230452683</v>
      </c>
    </row>
    <row r="302" spans="1:45" x14ac:dyDescent="0.25">
      <c r="A302" s="103">
        <v>298</v>
      </c>
      <c r="B302" s="116">
        <v>600</v>
      </c>
      <c r="C302" s="116">
        <v>35</v>
      </c>
      <c r="D302" s="116">
        <v>26</v>
      </c>
      <c r="E302" s="117">
        <v>2433.2978290525366</v>
      </c>
      <c r="F302" s="116">
        <v>450</v>
      </c>
      <c r="G302" s="116">
        <v>6</v>
      </c>
      <c r="H302" s="117">
        <v>224550</v>
      </c>
      <c r="I302" s="117">
        <v>67994</v>
      </c>
      <c r="J302" s="117">
        <v>160456</v>
      </c>
      <c r="K302" s="116" t="str">
        <v>Yes</v>
      </c>
      <c r="L302" s="116" t="str">
        <v>Yes</v>
      </c>
      <c r="M302" s="120">
        <v>1</v>
      </c>
      <c r="P302" s="104">
        <f>AVERAGE(F$5:F302)</f>
        <v>448.97651006711408</v>
      </c>
      <c r="Q302" s="104">
        <f>AVERAGE(G$5:G302)</f>
        <v>4.651006711409396</v>
      </c>
      <c r="R302" s="122">
        <f>AVERAGE(H$5:H302)</f>
        <v>224039.27852348992</v>
      </c>
      <c r="S302" s="122">
        <f>AVERAGE(I$5:I302)</f>
        <v>67218.503355704699</v>
      </c>
      <c r="T302" s="122">
        <f>AVERAGE(J$5:J302)</f>
        <v>161057.01677852348</v>
      </c>
      <c r="U302" s="121">
        <f>AVERAGE($M$5:M302)</f>
        <v>0.99772557792691996</v>
      </c>
      <c r="Y302" s="103">
        <v>298</v>
      </c>
      <c r="Z302" s="103">
        <v>641</v>
      </c>
      <c r="AA302" s="103">
        <v>45</v>
      </c>
      <c r="AB302" s="103">
        <v>38</v>
      </c>
      <c r="AC302" s="137">
        <v>3782.6593893352383</v>
      </c>
      <c r="AD302" s="103">
        <v>444</v>
      </c>
      <c r="AE302" s="103">
        <v>0</v>
      </c>
      <c r="AF302" s="137">
        <v>221556</v>
      </c>
      <c r="AG302" s="137">
        <v>64400</v>
      </c>
      <c r="AH302" s="137">
        <v>162856</v>
      </c>
      <c r="AI302" s="103" t="str">
        <v>No</v>
      </c>
      <c r="AJ302" s="103" t="str">
        <v>No</v>
      </c>
      <c r="AK302" s="142">
        <v>0.98666666666666669</v>
      </c>
      <c r="AN302" s="104">
        <f>AVERAGE(AD$5:AD302)</f>
        <v>449.02013422818794</v>
      </c>
      <c r="AO302" s="104">
        <f>AVERAGE(AE$5:AE302)</f>
        <v>4.3825503355704694</v>
      </c>
      <c r="AP302" s="122">
        <f>AVERAGE(AF$5:AF302)</f>
        <v>224061.04697986576</v>
      </c>
      <c r="AQ302" s="122">
        <f>AVERAGE(AG$5:AG302)</f>
        <v>67088.906040268455</v>
      </c>
      <c r="AR302" s="122">
        <f>AVERAGE(AH$5:AH302)</f>
        <v>161249.65771812081</v>
      </c>
      <c r="AS302" s="121">
        <f>AVERAGE($AK$5:AK302)</f>
        <v>0.99782252050708442</v>
      </c>
    </row>
    <row r="303" spans="1:45" x14ac:dyDescent="0.25">
      <c r="A303" s="103">
        <v>299</v>
      </c>
      <c r="B303" s="116">
        <v>573</v>
      </c>
      <c r="C303" s="116">
        <v>32</v>
      </c>
      <c r="D303" s="116">
        <v>29</v>
      </c>
      <c r="E303" s="117">
        <v>3304.4994530087483</v>
      </c>
      <c r="F303" s="116">
        <v>450</v>
      </c>
      <c r="G303" s="116">
        <v>3</v>
      </c>
      <c r="H303" s="117">
        <v>224550</v>
      </c>
      <c r="I303" s="117">
        <v>66497</v>
      </c>
      <c r="J303" s="117">
        <v>162403</v>
      </c>
      <c r="K303" s="116" t="str">
        <v>Yes</v>
      </c>
      <c r="L303" s="116" t="str">
        <v>Yes</v>
      </c>
      <c r="M303" s="120">
        <v>1</v>
      </c>
      <c r="P303" s="104">
        <f>AVERAGE(F$5:F303)</f>
        <v>448.97993311036788</v>
      </c>
      <c r="Q303" s="104">
        <f>AVERAGE(G$5:G303)</f>
        <v>4.6454849498327757</v>
      </c>
      <c r="R303" s="122">
        <f>AVERAGE(H$5:H303)</f>
        <v>224040.98662207357</v>
      </c>
      <c r="S303" s="122">
        <f>AVERAGE(I$5:I303)</f>
        <v>67216.090301003351</v>
      </c>
      <c r="T303" s="122">
        <f>AVERAGE(J$5:J303)</f>
        <v>161061.51839464883</v>
      </c>
      <c r="U303" s="121">
        <f>AVERAGE($M$5:M303)</f>
        <v>0.99773318468970618</v>
      </c>
      <c r="Y303" s="103">
        <v>299</v>
      </c>
      <c r="Z303" s="103">
        <v>593</v>
      </c>
      <c r="AA303" s="103">
        <v>38</v>
      </c>
      <c r="AB303" s="103">
        <v>28</v>
      </c>
      <c r="AC303" s="137">
        <v>3590.2374501445192</v>
      </c>
      <c r="AD303" s="103">
        <v>450</v>
      </c>
      <c r="AE303" s="103">
        <v>4</v>
      </c>
      <c r="AF303" s="137">
        <v>224550</v>
      </c>
      <c r="AG303" s="137">
        <v>66996</v>
      </c>
      <c r="AH303" s="137">
        <v>161754</v>
      </c>
      <c r="AI303" s="103" t="str">
        <v>Yes</v>
      </c>
      <c r="AJ303" s="103" t="str">
        <v>Yes</v>
      </c>
      <c r="AK303" s="142">
        <v>1</v>
      </c>
      <c r="AN303" s="104">
        <f>AVERAGE(AD$5:AD303)</f>
        <v>449.02341137123744</v>
      </c>
      <c r="AO303" s="104">
        <f>AVERAGE(AE$5:AE303)</f>
        <v>4.3812709030100336</v>
      </c>
      <c r="AP303" s="122">
        <f>AVERAGE(AF$5:AF303)</f>
        <v>224062.68227424749</v>
      </c>
      <c r="AQ303" s="122">
        <f>AVERAGE(AG$5:AG303)</f>
        <v>67088.595317725747</v>
      </c>
      <c r="AR303" s="122">
        <f>AVERAGE(AH$5:AH303)</f>
        <v>161251.34448160534</v>
      </c>
      <c r="AS303" s="121">
        <f>AVERAGE($AK$5:AK303)</f>
        <v>0.99782980304719449</v>
      </c>
    </row>
    <row r="304" spans="1:45" x14ac:dyDescent="0.25">
      <c r="A304" s="103">
        <v>300</v>
      </c>
      <c r="B304" s="116">
        <v>628</v>
      </c>
      <c r="C304" s="116">
        <v>31</v>
      </c>
      <c r="D304" s="116">
        <v>29</v>
      </c>
      <c r="E304" s="117">
        <v>3168.402784428949</v>
      </c>
      <c r="F304" s="116">
        <v>450</v>
      </c>
      <c r="G304" s="116">
        <v>3</v>
      </c>
      <c r="H304" s="117">
        <v>224550</v>
      </c>
      <c r="I304" s="117">
        <v>66497</v>
      </c>
      <c r="J304" s="117">
        <v>162403</v>
      </c>
      <c r="K304" s="116" t="str">
        <v>Yes</v>
      </c>
      <c r="L304" s="116" t="str">
        <v>Yes</v>
      </c>
      <c r="M304" s="120">
        <v>1</v>
      </c>
      <c r="P304" s="104">
        <f>AVERAGE(F$5:F304)</f>
        <v>448.98333333333335</v>
      </c>
      <c r="Q304" s="104">
        <f>AVERAGE(G$5:G304)</f>
        <v>4.6399999999999997</v>
      </c>
      <c r="R304" s="122">
        <f>AVERAGE(H$5:H304)</f>
        <v>224042.68333333332</v>
      </c>
      <c r="S304" s="122">
        <f>AVERAGE(I$5:I304)</f>
        <v>67213.693333333329</v>
      </c>
      <c r="T304" s="122">
        <f>AVERAGE(J$5:J304)</f>
        <v>161065.99</v>
      </c>
      <c r="U304" s="121">
        <f>AVERAGE($M$5:M304)</f>
        <v>0.99774074074074048</v>
      </c>
      <c r="Y304" s="103">
        <v>300</v>
      </c>
      <c r="Z304" s="103">
        <v>642</v>
      </c>
      <c r="AA304" s="103">
        <v>33</v>
      </c>
      <c r="AB304" s="103">
        <v>25</v>
      </c>
      <c r="AC304" s="137">
        <v>4095.125132062547</v>
      </c>
      <c r="AD304" s="103">
        <v>450</v>
      </c>
      <c r="AE304" s="103">
        <v>7</v>
      </c>
      <c r="AF304" s="137">
        <v>224550</v>
      </c>
      <c r="AG304" s="137">
        <v>68493</v>
      </c>
      <c r="AH304" s="137">
        <v>159807</v>
      </c>
      <c r="AI304" s="103" t="str">
        <v>Yes</v>
      </c>
      <c r="AJ304" s="103" t="str">
        <v>Yes</v>
      </c>
      <c r="AK304" s="142">
        <v>1</v>
      </c>
      <c r="AN304" s="104">
        <f>AVERAGE(AD$5:AD304)</f>
        <v>449.02666666666664</v>
      </c>
      <c r="AO304" s="104">
        <f>AVERAGE(AE$5:AE304)</f>
        <v>4.3899999999999997</v>
      </c>
      <c r="AP304" s="122">
        <f>AVERAGE(AF$5:AF304)</f>
        <v>224064.30666666667</v>
      </c>
      <c r="AQ304" s="122">
        <f>AVERAGE(AG$5:AG304)</f>
        <v>67093.276666666672</v>
      </c>
      <c r="AR304" s="122">
        <f>AVERAGE(AH$5:AH304)</f>
        <v>161246.53</v>
      </c>
      <c r="AS304" s="121">
        <f>AVERAGE($AK$5:AK304)</f>
        <v>0.99783703703703719</v>
      </c>
    </row>
    <row r="305" spans="1:45" x14ac:dyDescent="0.25">
      <c r="A305" s="103">
        <v>301</v>
      </c>
      <c r="B305" s="116">
        <v>546</v>
      </c>
      <c r="C305" s="116">
        <v>36</v>
      </c>
      <c r="D305" s="116">
        <v>19</v>
      </c>
      <c r="E305" s="117">
        <v>3859.6374626531997</v>
      </c>
      <c r="F305" s="116">
        <v>450</v>
      </c>
      <c r="G305" s="116">
        <v>13</v>
      </c>
      <c r="H305" s="117">
        <v>224550</v>
      </c>
      <c r="I305" s="117">
        <v>71487</v>
      </c>
      <c r="J305" s="117">
        <v>155913</v>
      </c>
      <c r="K305" s="116" t="str">
        <v>Yes</v>
      </c>
      <c r="L305" s="116" t="str">
        <v>Yes</v>
      </c>
      <c r="M305" s="120">
        <v>1</v>
      </c>
      <c r="P305" s="104">
        <f>AVERAGE(F$5:F305)</f>
        <v>448.98671096345515</v>
      </c>
      <c r="Q305" s="104">
        <f>AVERAGE(G$5:G305)</f>
        <v>4.6677740863787376</v>
      </c>
      <c r="R305" s="122">
        <f>AVERAGE(H$5:H305)</f>
        <v>224044.36877076412</v>
      </c>
      <c r="S305" s="122">
        <f>AVERAGE(I$5:I305)</f>
        <v>67227.890365448504</v>
      </c>
      <c r="T305" s="122">
        <f>AVERAGE(J$5:J305)</f>
        <v>161048.87043189368</v>
      </c>
      <c r="U305" s="121">
        <f>AVERAGE($M$5:M305)</f>
        <v>0.99774824658545558</v>
      </c>
      <c r="Y305" s="103">
        <v>301</v>
      </c>
      <c r="Z305" s="103">
        <v>547</v>
      </c>
      <c r="AA305" s="103">
        <v>48</v>
      </c>
      <c r="AB305" s="103">
        <v>21</v>
      </c>
      <c r="AC305" s="137">
        <v>2506.6853356007027</v>
      </c>
      <c r="AD305" s="103">
        <v>450</v>
      </c>
      <c r="AE305" s="103">
        <v>11</v>
      </c>
      <c r="AF305" s="137">
        <v>224550</v>
      </c>
      <c r="AG305" s="137">
        <v>70489</v>
      </c>
      <c r="AH305" s="137">
        <v>157211</v>
      </c>
      <c r="AI305" s="103" t="str">
        <v>Yes</v>
      </c>
      <c r="AJ305" s="103" t="str">
        <v>Yes</v>
      </c>
      <c r="AK305" s="142">
        <v>1</v>
      </c>
      <c r="AN305" s="104">
        <f>AVERAGE(AD$5:AD305)</f>
        <v>449.02990033222591</v>
      </c>
      <c r="AO305" s="104">
        <f>AVERAGE(AE$5:AE305)</f>
        <v>4.411960132890365</v>
      </c>
      <c r="AP305" s="122">
        <f>AVERAGE(AF$5:AF305)</f>
        <v>224065.92026578073</v>
      </c>
      <c r="AQ305" s="122">
        <f>AVERAGE(AG$5:AG305)</f>
        <v>67104.558139534885</v>
      </c>
      <c r="AR305" s="122">
        <f>AVERAGE(AH$5:AH305)</f>
        <v>161233.12292358803</v>
      </c>
      <c r="AS305" s="121">
        <f>AVERAGE($AK$5:AK305)</f>
        <v>0.99784422296050213</v>
      </c>
    </row>
    <row r="306" spans="1:45" x14ac:dyDescent="0.25">
      <c r="A306" s="103">
        <v>302</v>
      </c>
      <c r="B306" s="116">
        <v>549</v>
      </c>
      <c r="C306" s="116">
        <v>33</v>
      </c>
      <c r="D306" s="116">
        <v>31</v>
      </c>
      <c r="E306" s="117">
        <v>3888.3935897851443</v>
      </c>
      <c r="F306" s="116">
        <v>450</v>
      </c>
      <c r="G306" s="116">
        <v>1</v>
      </c>
      <c r="H306" s="117">
        <v>224550</v>
      </c>
      <c r="I306" s="117">
        <v>65499</v>
      </c>
      <c r="J306" s="117">
        <v>163701</v>
      </c>
      <c r="K306" s="116" t="str">
        <v>Yes</v>
      </c>
      <c r="L306" s="116" t="str">
        <v>Yes</v>
      </c>
      <c r="M306" s="120">
        <v>1</v>
      </c>
      <c r="P306" s="104">
        <f>AVERAGE(F$5:F306)</f>
        <v>448.99006622516555</v>
      </c>
      <c r="Q306" s="104">
        <f>AVERAGE(G$5:G306)</f>
        <v>4.6556291390728477</v>
      </c>
      <c r="R306" s="122">
        <f>AVERAGE(H$5:H306)</f>
        <v>224046.0430463576</v>
      </c>
      <c r="S306" s="122">
        <f>AVERAGE(I$5:I306)</f>
        <v>67222.165562913913</v>
      </c>
      <c r="T306" s="122">
        <f>AVERAGE(J$5:J306)</f>
        <v>161057.6523178808</v>
      </c>
      <c r="U306" s="121">
        <f>AVERAGE($M$5:M306)</f>
        <v>0.99775570272258984</v>
      </c>
      <c r="Y306" s="103">
        <v>302</v>
      </c>
      <c r="Z306" s="103">
        <v>558</v>
      </c>
      <c r="AA306" s="103">
        <v>38</v>
      </c>
      <c r="AB306" s="103">
        <v>28</v>
      </c>
      <c r="AC306" s="137">
        <v>3609.9383177049176</v>
      </c>
      <c r="AD306" s="103">
        <v>450</v>
      </c>
      <c r="AE306" s="103">
        <v>4</v>
      </c>
      <c r="AF306" s="137">
        <v>224550</v>
      </c>
      <c r="AG306" s="137">
        <v>66996</v>
      </c>
      <c r="AH306" s="137">
        <v>161754</v>
      </c>
      <c r="AI306" s="103" t="str">
        <v>Yes</v>
      </c>
      <c r="AJ306" s="103" t="str">
        <v>Yes</v>
      </c>
      <c r="AK306" s="142">
        <v>1</v>
      </c>
      <c r="AN306" s="104">
        <f>AVERAGE(AD$5:AD306)</f>
        <v>449.03311258278148</v>
      </c>
      <c r="AO306" s="104">
        <f>AVERAGE(AE$5:AE306)</f>
        <v>4.4105960264900661</v>
      </c>
      <c r="AP306" s="122">
        <f>AVERAGE(AF$5:AF306)</f>
        <v>224067.52317880795</v>
      </c>
      <c r="AQ306" s="122">
        <f>AVERAGE(AG$5:AG306)</f>
        <v>67104.198675496693</v>
      </c>
      <c r="AR306" s="122">
        <f>AVERAGE(AH$5:AH306)</f>
        <v>161234.8476821192</v>
      </c>
      <c r="AS306" s="121">
        <f>AVERAGE($AK$5:AK306)</f>
        <v>0.99785136129507002</v>
      </c>
    </row>
    <row r="307" spans="1:45" x14ac:dyDescent="0.25">
      <c r="A307" s="103">
        <v>303</v>
      </c>
      <c r="B307" s="116">
        <v>535</v>
      </c>
      <c r="C307" s="116">
        <v>33</v>
      </c>
      <c r="D307" s="116">
        <v>31</v>
      </c>
      <c r="E307" s="117">
        <v>2835.8509631853954</v>
      </c>
      <c r="F307" s="116">
        <v>450</v>
      </c>
      <c r="G307" s="116">
        <v>1</v>
      </c>
      <c r="H307" s="117">
        <v>224550</v>
      </c>
      <c r="I307" s="117">
        <v>65499</v>
      </c>
      <c r="J307" s="117">
        <v>163701</v>
      </c>
      <c r="K307" s="116" t="str">
        <v>Yes</v>
      </c>
      <c r="L307" s="116" t="str">
        <v>Yes</v>
      </c>
      <c r="M307" s="120">
        <v>1</v>
      </c>
      <c r="P307" s="104">
        <f>AVERAGE(F$5:F307)</f>
        <v>448.993399339934</v>
      </c>
      <c r="Q307" s="104">
        <f>AVERAGE(G$5:G307)</f>
        <v>4.6435643564356432</v>
      </c>
      <c r="R307" s="122">
        <f>AVERAGE(H$5:H307)</f>
        <v>224047.70627062707</v>
      </c>
      <c r="S307" s="122">
        <f>AVERAGE(I$5:I307)</f>
        <v>67216.478547854786</v>
      </c>
      <c r="T307" s="122">
        <f>AVERAGE(J$5:J307)</f>
        <v>161066.37623762377</v>
      </c>
      <c r="U307" s="121">
        <f>AVERAGE($M$5:M307)</f>
        <v>0.99776310964429749</v>
      </c>
      <c r="Y307" s="103">
        <v>303</v>
      </c>
      <c r="Z307" s="103">
        <v>508</v>
      </c>
      <c r="AA307" s="103">
        <v>29</v>
      </c>
      <c r="AB307" s="103">
        <v>26</v>
      </c>
      <c r="AC307" s="137">
        <v>2112.3055106490442</v>
      </c>
      <c r="AD307" s="103">
        <v>450</v>
      </c>
      <c r="AE307" s="103">
        <v>6</v>
      </c>
      <c r="AF307" s="137">
        <v>224550</v>
      </c>
      <c r="AG307" s="137">
        <v>67994</v>
      </c>
      <c r="AH307" s="137">
        <v>160456</v>
      </c>
      <c r="AI307" s="103" t="str">
        <v>Yes</v>
      </c>
      <c r="AJ307" s="103" t="str">
        <v>Yes</v>
      </c>
      <c r="AK307" s="142">
        <v>1</v>
      </c>
      <c r="AN307" s="104">
        <f>AVERAGE(AD$5:AD307)</f>
        <v>449.03630363036302</v>
      </c>
      <c r="AO307" s="104">
        <f>AVERAGE(AE$5:AE307)</f>
        <v>4.4158415841584162</v>
      </c>
      <c r="AP307" s="122">
        <f>AVERAGE(AF$5:AF307)</f>
        <v>224069.11551155115</v>
      </c>
      <c r="AQ307" s="122">
        <f>AVERAGE(AG$5:AG307)</f>
        <v>67107.135313531355</v>
      </c>
      <c r="AR307" s="122">
        <f>AVERAGE(AH$5:AH307)</f>
        <v>161232.27722772278</v>
      </c>
      <c r="AS307" s="121">
        <f>AVERAGE($AK$5:AK307)</f>
        <v>0.99785845251191796</v>
      </c>
    </row>
    <row r="308" spans="1:45" x14ac:dyDescent="0.25">
      <c r="A308" s="103">
        <v>304</v>
      </c>
      <c r="B308" s="116">
        <v>678</v>
      </c>
      <c r="C308" s="116">
        <v>44</v>
      </c>
      <c r="D308" s="116">
        <v>38</v>
      </c>
      <c r="E308" s="117">
        <v>4305.3517882847591</v>
      </c>
      <c r="F308" s="116">
        <v>444</v>
      </c>
      <c r="G308" s="116">
        <v>0</v>
      </c>
      <c r="H308" s="117">
        <v>221556</v>
      </c>
      <c r="I308" s="117">
        <v>64400</v>
      </c>
      <c r="J308" s="117">
        <v>162856</v>
      </c>
      <c r="K308" s="116" t="str">
        <v>No</v>
      </c>
      <c r="L308" s="116" t="str">
        <v>No</v>
      </c>
      <c r="M308" s="120">
        <v>0.98666666666666669</v>
      </c>
      <c r="P308" s="104">
        <f>AVERAGE(F$5:F308)</f>
        <v>448.97697368421052</v>
      </c>
      <c r="Q308" s="104">
        <f>AVERAGE(G$5:G308)</f>
        <v>4.6282894736842106</v>
      </c>
      <c r="R308" s="122">
        <f>AVERAGE(H$5:H308)</f>
        <v>224039.50986842104</v>
      </c>
      <c r="S308" s="122">
        <f>AVERAGE(I$5:I308)</f>
        <v>67207.213815789481</v>
      </c>
      <c r="T308" s="122">
        <f>AVERAGE(J$5:J308)</f>
        <v>161072.26315789475</v>
      </c>
      <c r="U308" s="121">
        <f>AVERAGE($M$5:M308)</f>
        <v>0.99772660818713421</v>
      </c>
      <c r="Y308" s="103">
        <v>304</v>
      </c>
      <c r="Z308" s="103">
        <v>663</v>
      </c>
      <c r="AA308" s="103">
        <v>40</v>
      </c>
      <c r="AB308" s="103">
        <v>28</v>
      </c>
      <c r="AC308" s="137">
        <v>2698.8684684786786</v>
      </c>
      <c r="AD308" s="103">
        <v>450</v>
      </c>
      <c r="AE308" s="103">
        <v>4</v>
      </c>
      <c r="AF308" s="137">
        <v>224550</v>
      </c>
      <c r="AG308" s="137">
        <v>66996</v>
      </c>
      <c r="AH308" s="137">
        <v>161754</v>
      </c>
      <c r="AI308" s="103" t="str">
        <v>Yes</v>
      </c>
      <c r="AJ308" s="103" t="str">
        <v>Yes</v>
      </c>
      <c r="AK308" s="142">
        <v>1</v>
      </c>
      <c r="AN308" s="104">
        <f>AVERAGE(AD$5:AD308)</f>
        <v>449.03947368421052</v>
      </c>
      <c r="AO308" s="104">
        <f>AVERAGE(AE$5:AE308)</f>
        <v>4.4144736842105265</v>
      </c>
      <c r="AP308" s="122">
        <f>AVERAGE(AF$5:AF308)</f>
        <v>224070.69736842104</v>
      </c>
      <c r="AQ308" s="122">
        <f>AVERAGE(AG$5:AG308)</f>
        <v>67106.769736842107</v>
      </c>
      <c r="AR308" s="122">
        <f>AVERAGE(AH$5:AH308)</f>
        <v>161233.99342105264</v>
      </c>
      <c r="AS308" s="121">
        <f>AVERAGE($AK$5:AK308)</f>
        <v>0.99786549707602357</v>
      </c>
    </row>
    <row r="309" spans="1:45" x14ac:dyDescent="0.25">
      <c r="A309" s="103">
        <v>305</v>
      </c>
      <c r="B309" s="116">
        <v>584</v>
      </c>
      <c r="C309" s="116">
        <v>41</v>
      </c>
      <c r="D309" s="116">
        <v>26</v>
      </c>
      <c r="E309" s="117">
        <v>4154.315132362035</v>
      </c>
      <c r="F309" s="116">
        <v>450</v>
      </c>
      <c r="G309" s="116">
        <v>6</v>
      </c>
      <c r="H309" s="117">
        <v>224550</v>
      </c>
      <c r="I309" s="117">
        <v>67994</v>
      </c>
      <c r="J309" s="117">
        <v>160456</v>
      </c>
      <c r="K309" s="116" t="str">
        <v>Yes</v>
      </c>
      <c r="L309" s="116" t="str">
        <v>Yes</v>
      </c>
      <c r="M309" s="120">
        <v>1</v>
      </c>
      <c r="P309" s="104">
        <f>AVERAGE(F$5:F309)</f>
        <v>448.98032786885244</v>
      </c>
      <c r="Q309" s="104">
        <f>AVERAGE(G$5:G309)</f>
        <v>4.6327868852459018</v>
      </c>
      <c r="R309" s="122">
        <f>AVERAGE(H$5:H309)</f>
        <v>224041.18360655737</v>
      </c>
      <c r="S309" s="122">
        <f>AVERAGE(I$5:I309)</f>
        <v>67209.793442622948</v>
      </c>
      <c r="T309" s="122">
        <f>AVERAGE(J$5:J309)</f>
        <v>161070.24262295081</v>
      </c>
      <c r="U309" s="121">
        <f>AVERAGE($M$5:M309)</f>
        <v>0.99773406193078296</v>
      </c>
      <c r="Y309" s="103">
        <v>305</v>
      </c>
      <c r="Z309" s="103">
        <v>663</v>
      </c>
      <c r="AA309" s="103">
        <v>33</v>
      </c>
      <c r="AB309" s="103">
        <v>28</v>
      </c>
      <c r="AC309" s="137">
        <v>3448.8119480381647</v>
      </c>
      <c r="AD309" s="103">
        <v>450</v>
      </c>
      <c r="AE309" s="103">
        <v>4</v>
      </c>
      <c r="AF309" s="137">
        <v>224550</v>
      </c>
      <c r="AG309" s="137">
        <v>66996</v>
      </c>
      <c r="AH309" s="137">
        <v>161754</v>
      </c>
      <c r="AI309" s="103" t="str">
        <v>Yes</v>
      </c>
      <c r="AJ309" s="103" t="str">
        <v>Yes</v>
      </c>
      <c r="AK309" s="142">
        <v>1</v>
      </c>
      <c r="AN309" s="104">
        <f>AVERAGE(AD$5:AD309)</f>
        <v>449.04262295081969</v>
      </c>
      <c r="AO309" s="104">
        <f>AVERAGE(AE$5:AE309)</f>
        <v>4.4131147540983608</v>
      </c>
      <c r="AP309" s="122">
        <f>AVERAGE(AF$5:AF309)</f>
        <v>224072.268852459</v>
      </c>
      <c r="AQ309" s="122">
        <f>AVERAGE(AG$5:AG309)</f>
        <v>67106.406557377049</v>
      </c>
      <c r="AR309" s="122">
        <f>AVERAGE(AH$5:AH309)</f>
        <v>161235.69836065575</v>
      </c>
      <c r="AS309" s="121">
        <f>AVERAGE($AK$5:AK309)</f>
        <v>0.99787249544626611</v>
      </c>
    </row>
    <row r="310" spans="1:45" x14ac:dyDescent="0.25">
      <c r="A310" s="103">
        <v>306</v>
      </c>
      <c r="B310" s="116">
        <v>548</v>
      </c>
      <c r="C310" s="116">
        <v>31</v>
      </c>
      <c r="D310" s="116">
        <v>30</v>
      </c>
      <c r="E310" s="117">
        <v>2647.1487611898401</v>
      </c>
      <c r="F310" s="116">
        <v>450</v>
      </c>
      <c r="G310" s="116">
        <v>2</v>
      </c>
      <c r="H310" s="117">
        <v>224550</v>
      </c>
      <c r="I310" s="117">
        <v>65998</v>
      </c>
      <c r="J310" s="117">
        <v>163052</v>
      </c>
      <c r="K310" s="116" t="str">
        <v>Yes</v>
      </c>
      <c r="L310" s="116" t="str">
        <v>Yes</v>
      </c>
      <c r="M310" s="120">
        <v>1</v>
      </c>
      <c r="P310" s="104">
        <f>AVERAGE(F$5:F310)</f>
        <v>448.98366013071893</v>
      </c>
      <c r="Q310" s="104">
        <f>AVERAGE(G$5:G310)</f>
        <v>4.6241830065359473</v>
      </c>
      <c r="R310" s="122">
        <f>AVERAGE(H$5:H310)</f>
        <v>224042.84640522875</v>
      </c>
      <c r="S310" s="122">
        <f>AVERAGE(I$5:I310)</f>
        <v>67205.833333333328</v>
      </c>
      <c r="T310" s="122">
        <f>AVERAGE(J$5:J310)</f>
        <v>161076.71895424835</v>
      </c>
      <c r="U310" s="121">
        <f>AVERAGE($M$5:M310)</f>
        <v>0.99774146695715304</v>
      </c>
      <c r="Y310" s="103">
        <v>306</v>
      </c>
      <c r="Z310" s="103">
        <v>618</v>
      </c>
      <c r="AA310" s="103">
        <v>31</v>
      </c>
      <c r="AB310" s="103">
        <v>25</v>
      </c>
      <c r="AC310" s="137">
        <v>2420.8143106527996</v>
      </c>
      <c r="AD310" s="103">
        <v>450</v>
      </c>
      <c r="AE310" s="103">
        <v>7</v>
      </c>
      <c r="AF310" s="137">
        <v>224550</v>
      </c>
      <c r="AG310" s="137">
        <v>68493</v>
      </c>
      <c r="AH310" s="137">
        <v>159807</v>
      </c>
      <c r="AI310" s="103" t="str">
        <v>Yes</v>
      </c>
      <c r="AJ310" s="103" t="str">
        <v>Yes</v>
      </c>
      <c r="AK310" s="142">
        <v>1</v>
      </c>
      <c r="AN310" s="104">
        <f>AVERAGE(AD$5:AD310)</f>
        <v>449.04575163398692</v>
      </c>
      <c r="AO310" s="104">
        <f>AVERAGE(AE$5:AE310)</f>
        <v>4.4215686274509807</v>
      </c>
      <c r="AP310" s="122">
        <f>AVERAGE(AF$5:AF310)</f>
        <v>224073.83006535948</v>
      </c>
      <c r="AQ310" s="122">
        <f>AVERAGE(AG$5:AG310)</f>
        <v>67110.937908496737</v>
      </c>
      <c r="AR310" s="122">
        <f>AVERAGE(AH$5:AH310)</f>
        <v>161231.0294117647</v>
      </c>
      <c r="AS310" s="121">
        <f>AVERAGE($AK$5:AK310)</f>
        <v>0.99787944807552664</v>
      </c>
    </row>
    <row r="311" spans="1:45" x14ac:dyDescent="0.25">
      <c r="A311" s="103">
        <v>307</v>
      </c>
      <c r="B311" s="116">
        <v>565</v>
      </c>
      <c r="C311" s="116">
        <v>32</v>
      </c>
      <c r="D311" s="116">
        <v>30</v>
      </c>
      <c r="E311" s="117">
        <v>4234.2094029259779</v>
      </c>
      <c r="F311" s="116">
        <v>450</v>
      </c>
      <c r="G311" s="116">
        <v>2</v>
      </c>
      <c r="H311" s="117">
        <v>224550</v>
      </c>
      <c r="I311" s="117">
        <v>65998</v>
      </c>
      <c r="J311" s="117">
        <v>163052</v>
      </c>
      <c r="K311" s="116" t="str">
        <v>Yes</v>
      </c>
      <c r="L311" s="116" t="str">
        <v>Yes</v>
      </c>
      <c r="M311" s="120">
        <v>1</v>
      </c>
      <c r="P311" s="104">
        <f>AVERAGE(F$5:F311)</f>
        <v>448.98697068403908</v>
      </c>
      <c r="Q311" s="104">
        <f>AVERAGE(G$5:G311)</f>
        <v>4.6156351791530943</v>
      </c>
      <c r="R311" s="122">
        <f>AVERAGE(H$5:H311)</f>
        <v>224044.4983713355</v>
      </c>
      <c r="S311" s="122">
        <f>AVERAGE(I$5:I311)</f>
        <v>67201.899022801299</v>
      </c>
      <c r="T311" s="122">
        <f>AVERAGE(J$5:J311)</f>
        <v>161083.15309446253</v>
      </c>
      <c r="U311" s="121">
        <f>AVERAGE($M$5:M311)</f>
        <v>0.99774882374230889</v>
      </c>
      <c r="Y311" s="103">
        <v>307</v>
      </c>
      <c r="Z311" s="103">
        <v>596</v>
      </c>
      <c r="AA311" s="103">
        <v>41</v>
      </c>
      <c r="AB311" s="103">
        <v>26</v>
      </c>
      <c r="AC311" s="137">
        <v>4361.0653084934147</v>
      </c>
      <c r="AD311" s="103">
        <v>450</v>
      </c>
      <c r="AE311" s="103">
        <v>6</v>
      </c>
      <c r="AF311" s="137">
        <v>224550</v>
      </c>
      <c r="AG311" s="137">
        <v>67994</v>
      </c>
      <c r="AH311" s="137">
        <v>160456</v>
      </c>
      <c r="AI311" s="103" t="str">
        <v>Yes</v>
      </c>
      <c r="AJ311" s="103" t="str">
        <v>Yes</v>
      </c>
      <c r="AK311" s="142">
        <v>1</v>
      </c>
      <c r="AN311" s="104">
        <f>AVERAGE(AD$5:AD311)</f>
        <v>449.0488599348534</v>
      </c>
      <c r="AO311" s="104">
        <f>AVERAGE(AE$5:AE311)</f>
        <v>4.4267100977198695</v>
      </c>
      <c r="AP311" s="122">
        <f>AVERAGE(AF$5:AF311)</f>
        <v>224075.38110749185</v>
      </c>
      <c r="AQ311" s="122">
        <f>AVERAGE(AG$5:AG311)</f>
        <v>67113.814332247552</v>
      </c>
      <c r="AR311" s="122">
        <f>AVERAGE(AH$5:AH311)</f>
        <v>161228.50488599349</v>
      </c>
      <c r="AS311" s="121">
        <f>AVERAGE($AK$5:AK311)</f>
        <v>0.99788635541078552</v>
      </c>
    </row>
    <row r="312" spans="1:45" x14ac:dyDescent="0.25">
      <c r="A312" s="103">
        <v>308</v>
      </c>
      <c r="B312" s="116">
        <v>519</v>
      </c>
      <c r="C312" s="116">
        <v>38</v>
      </c>
      <c r="D312" s="116">
        <v>31</v>
      </c>
      <c r="E312" s="117">
        <v>4247.5067645558611</v>
      </c>
      <c r="F312" s="116">
        <v>450</v>
      </c>
      <c r="G312" s="116">
        <v>1</v>
      </c>
      <c r="H312" s="117">
        <v>224550</v>
      </c>
      <c r="I312" s="117">
        <v>65499</v>
      </c>
      <c r="J312" s="117">
        <v>163701</v>
      </c>
      <c r="K312" s="116" t="str">
        <v>Yes</v>
      </c>
      <c r="L312" s="116" t="str">
        <v>Yes</v>
      </c>
      <c r="M312" s="120">
        <v>1</v>
      </c>
      <c r="P312" s="104">
        <f>AVERAGE(F$5:F312)</f>
        <v>448.99025974025972</v>
      </c>
      <c r="Q312" s="104">
        <f>AVERAGE(G$5:G312)</f>
        <v>4.6038961038961039</v>
      </c>
      <c r="R312" s="122">
        <f>AVERAGE(H$5:H312)</f>
        <v>224046.1396103896</v>
      </c>
      <c r="S312" s="122">
        <f>AVERAGE(I$5:I312)</f>
        <v>67196.370129870134</v>
      </c>
      <c r="T312" s="122">
        <f>AVERAGE(J$5:J312)</f>
        <v>161091.6525974026</v>
      </c>
      <c r="U312" s="121">
        <f>AVERAGE($M$5:M312)</f>
        <v>0.99775613275613251</v>
      </c>
      <c r="Y312" s="103">
        <v>308</v>
      </c>
      <c r="Z312" s="103">
        <v>506</v>
      </c>
      <c r="AA312" s="103">
        <v>39</v>
      </c>
      <c r="AB312" s="103">
        <v>30</v>
      </c>
      <c r="AC312" s="137">
        <v>2948.1265885407738</v>
      </c>
      <c r="AD312" s="103">
        <v>450</v>
      </c>
      <c r="AE312" s="103">
        <v>2</v>
      </c>
      <c r="AF312" s="137">
        <v>224550</v>
      </c>
      <c r="AG312" s="137">
        <v>65998</v>
      </c>
      <c r="AH312" s="137">
        <v>163052</v>
      </c>
      <c r="AI312" s="103" t="str">
        <v>Yes</v>
      </c>
      <c r="AJ312" s="103" t="str">
        <v>Yes</v>
      </c>
      <c r="AK312" s="142">
        <v>1</v>
      </c>
      <c r="AN312" s="104">
        <f>AVERAGE(AD$5:AD312)</f>
        <v>449.05194805194805</v>
      </c>
      <c r="AO312" s="104">
        <f>AVERAGE(AE$5:AE312)</f>
        <v>4.4188311688311686</v>
      </c>
      <c r="AP312" s="122">
        <f>AVERAGE(AF$5:AF312)</f>
        <v>224076.92207792209</v>
      </c>
      <c r="AQ312" s="122">
        <f>AVERAGE(AG$5:AG312)</f>
        <v>67110.191558441555</v>
      </c>
      <c r="AR312" s="122">
        <f>AVERAGE(AH$5:AH312)</f>
        <v>161234.42532467534</v>
      </c>
      <c r="AS312" s="121">
        <f>AVERAGE($AK$5:AK312)</f>
        <v>0.99789321789321805</v>
      </c>
    </row>
    <row r="313" spans="1:45" x14ac:dyDescent="0.25">
      <c r="A313" s="103">
        <v>309</v>
      </c>
      <c r="B313" s="116">
        <v>644</v>
      </c>
      <c r="C313" s="116">
        <v>53</v>
      </c>
      <c r="D313" s="116">
        <v>40</v>
      </c>
      <c r="E313" s="117">
        <v>3293.2331061195237</v>
      </c>
      <c r="F313" s="116">
        <v>442</v>
      </c>
      <c r="G313" s="116">
        <v>0</v>
      </c>
      <c r="H313" s="117">
        <v>220558</v>
      </c>
      <c r="I313" s="117">
        <v>64200</v>
      </c>
      <c r="J313" s="117">
        <v>162358</v>
      </c>
      <c r="K313" s="116" t="str">
        <v>No</v>
      </c>
      <c r="L313" s="116" t="str">
        <v>No</v>
      </c>
      <c r="M313" s="120">
        <v>0.98222222222222222</v>
      </c>
      <c r="P313" s="104">
        <f>AVERAGE(F$5:F313)</f>
        <v>448.9676375404531</v>
      </c>
      <c r="Q313" s="104">
        <f>AVERAGE(G$5:G313)</f>
        <v>4.5889967637540456</v>
      </c>
      <c r="R313" s="122">
        <f>AVERAGE(H$5:H313)</f>
        <v>224034.85113268608</v>
      </c>
      <c r="S313" s="122">
        <f>AVERAGE(I$5:I313)</f>
        <v>67186.673139158578</v>
      </c>
      <c r="T313" s="122">
        <f>AVERAGE(J$5:J313)</f>
        <v>161095.75080906149</v>
      </c>
      <c r="U313" s="121">
        <f>AVERAGE($M$5:M313)</f>
        <v>0.99770586120100657</v>
      </c>
      <c r="Y313" s="103">
        <v>309</v>
      </c>
      <c r="Z313" s="103">
        <v>585</v>
      </c>
      <c r="AA313" s="103">
        <v>46</v>
      </c>
      <c r="AB313" s="103">
        <v>29</v>
      </c>
      <c r="AC313" s="137">
        <v>2148.5023693334915</v>
      </c>
      <c r="AD313" s="103">
        <v>450</v>
      </c>
      <c r="AE313" s="103">
        <v>3</v>
      </c>
      <c r="AF313" s="137">
        <v>224550</v>
      </c>
      <c r="AG313" s="137">
        <v>66497</v>
      </c>
      <c r="AH313" s="137">
        <v>162403</v>
      </c>
      <c r="AI313" s="103" t="str">
        <v>Yes</v>
      </c>
      <c r="AJ313" s="103" t="str">
        <v>Yes</v>
      </c>
      <c r="AK313" s="142">
        <v>1</v>
      </c>
      <c r="AN313" s="104">
        <f>AVERAGE(AD$5:AD313)</f>
        <v>449.05501618122975</v>
      </c>
      <c r="AO313" s="104">
        <f>AVERAGE(AE$5:AE313)</f>
        <v>4.4142394822006477</v>
      </c>
      <c r="AP313" s="122">
        <f>AVERAGE(AF$5:AF313)</f>
        <v>224078.45307443367</v>
      </c>
      <c r="AQ313" s="122">
        <f>AVERAGE(AG$5:AG313)</f>
        <v>67108.207119741099</v>
      </c>
      <c r="AR313" s="122">
        <f>AVERAGE(AH$5:AH313)</f>
        <v>161238.2071197411</v>
      </c>
      <c r="AS313" s="121">
        <f>AVERAGE($AK$5:AK313)</f>
        <v>0.99790003595828847</v>
      </c>
    </row>
    <row r="314" spans="1:45" x14ac:dyDescent="0.25">
      <c r="A314" s="103">
        <v>310</v>
      </c>
      <c r="B314" s="116">
        <v>653</v>
      </c>
      <c r="C314" s="116">
        <v>35</v>
      </c>
      <c r="D314" s="116">
        <v>32</v>
      </c>
      <c r="E314" s="117">
        <v>4388.3393822154649</v>
      </c>
      <c r="F314" s="116">
        <v>450</v>
      </c>
      <c r="G314" s="116">
        <v>0</v>
      </c>
      <c r="H314" s="117">
        <v>224550</v>
      </c>
      <c r="I314" s="117">
        <v>65000</v>
      </c>
      <c r="J314" s="117">
        <v>164350</v>
      </c>
      <c r="K314" s="116" t="str">
        <v>Yes</v>
      </c>
      <c r="L314" s="116" t="str">
        <v>No</v>
      </c>
      <c r="M314" s="120">
        <v>1</v>
      </c>
      <c r="P314" s="104">
        <f>AVERAGE(F$5:F314)</f>
        <v>448.97096774193551</v>
      </c>
      <c r="Q314" s="104">
        <f>AVERAGE(G$5:G314)</f>
        <v>4.5741935483870968</v>
      </c>
      <c r="R314" s="122">
        <f>AVERAGE(H$5:H314)</f>
        <v>224036.51290322581</v>
      </c>
      <c r="S314" s="122">
        <f>AVERAGE(I$5:I314)</f>
        <v>67179.619354838709</v>
      </c>
      <c r="T314" s="122">
        <f>AVERAGE(J$5:J314)</f>
        <v>161106.24838709677</v>
      </c>
      <c r="U314" s="121">
        <f>AVERAGE($M$5:M314)</f>
        <v>0.9977132616487453</v>
      </c>
      <c r="Y314" s="103">
        <v>310</v>
      </c>
      <c r="Z314" s="103">
        <v>545</v>
      </c>
      <c r="AA314" s="103">
        <v>29</v>
      </c>
      <c r="AB314" s="103">
        <v>25</v>
      </c>
      <c r="AC314" s="137">
        <v>4788.8252636277957</v>
      </c>
      <c r="AD314" s="103">
        <v>450</v>
      </c>
      <c r="AE314" s="103">
        <v>7</v>
      </c>
      <c r="AF314" s="137">
        <v>224550</v>
      </c>
      <c r="AG314" s="137">
        <v>68493</v>
      </c>
      <c r="AH314" s="137">
        <v>159807</v>
      </c>
      <c r="AI314" s="103" t="str">
        <v>Yes</v>
      </c>
      <c r="AJ314" s="103" t="str">
        <v>Yes</v>
      </c>
      <c r="AK314" s="142">
        <v>1</v>
      </c>
      <c r="AN314" s="104">
        <f>AVERAGE(AD$5:AD314)</f>
        <v>449.05806451612904</v>
      </c>
      <c r="AO314" s="104">
        <f>AVERAGE(AE$5:AE314)</f>
        <v>4.4225806451612906</v>
      </c>
      <c r="AP314" s="122">
        <f>AVERAGE(AF$5:AF314)</f>
        <v>224079.97419354838</v>
      </c>
      <c r="AQ314" s="122">
        <f>AVERAGE(AG$5:AG314)</f>
        <v>67112.674193548388</v>
      </c>
      <c r="AR314" s="122">
        <f>AVERAGE(AH$5:AH314)</f>
        <v>161233.59032258065</v>
      </c>
      <c r="AS314" s="121">
        <f>AVERAGE($AK$5:AK314)</f>
        <v>0.99790681003584247</v>
      </c>
    </row>
    <row r="315" spans="1:45" x14ac:dyDescent="0.25">
      <c r="A315" s="103">
        <v>311</v>
      </c>
      <c r="B315" s="116">
        <v>615</v>
      </c>
      <c r="C315" s="116">
        <v>42</v>
      </c>
      <c r="D315" s="116">
        <v>47</v>
      </c>
      <c r="E315" s="117">
        <v>4261.1747287938015</v>
      </c>
      <c r="F315" s="116">
        <v>435</v>
      </c>
      <c r="G315" s="116">
        <v>0</v>
      </c>
      <c r="H315" s="117">
        <v>217065</v>
      </c>
      <c r="I315" s="117">
        <v>63500</v>
      </c>
      <c r="J315" s="117">
        <v>160615</v>
      </c>
      <c r="K315" s="116" t="str">
        <v>No</v>
      </c>
      <c r="L315" s="116" t="str">
        <v>No</v>
      </c>
      <c r="M315" s="120">
        <v>0.96666666666666667</v>
      </c>
      <c r="P315" s="104">
        <f>AVERAGE(F$5:F315)</f>
        <v>448.92604501607718</v>
      </c>
      <c r="Q315" s="104">
        <f>AVERAGE(G$5:G315)</f>
        <v>4.559485530546624</v>
      </c>
      <c r="R315" s="122">
        <f>AVERAGE(H$5:H315)</f>
        <v>224014.09646302252</v>
      </c>
      <c r="S315" s="122">
        <f>AVERAGE(I$5:I315)</f>
        <v>67167.787781350489</v>
      </c>
      <c r="T315" s="122">
        <f>AVERAGE(J$5:J315)</f>
        <v>161104.66881028938</v>
      </c>
      <c r="U315" s="121">
        <f>AVERAGE($M$5:M315)</f>
        <v>0.99761343336906005</v>
      </c>
      <c r="Y315" s="103">
        <v>311</v>
      </c>
      <c r="Z315" s="103">
        <v>546</v>
      </c>
      <c r="AA315" s="103">
        <v>34</v>
      </c>
      <c r="AB315" s="103">
        <v>36</v>
      </c>
      <c r="AC315" s="137">
        <v>4443.1606340017806</v>
      </c>
      <c r="AD315" s="103">
        <v>446</v>
      </c>
      <c r="AE315" s="103">
        <v>0</v>
      </c>
      <c r="AF315" s="137">
        <v>222554</v>
      </c>
      <c r="AG315" s="137">
        <v>64600</v>
      </c>
      <c r="AH315" s="137">
        <v>163354</v>
      </c>
      <c r="AI315" s="103" t="str">
        <v>No</v>
      </c>
      <c r="AJ315" s="103" t="str">
        <v>No</v>
      </c>
      <c r="AK315" s="142">
        <v>0.99111111111111116</v>
      </c>
      <c r="AN315" s="104">
        <f>AVERAGE(AD$5:AD315)</f>
        <v>449.04823151125402</v>
      </c>
      <c r="AO315" s="104">
        <f>AVERAGE(AE$5:AE315)</f>
        <v>4.408360128617363</v>
      </c>
      <c r="AP315" s="122">
        <f>AVERAGE(AF$5:AF315)</f>
        <v>224075.06752411576</v>
      </c>
      <c r="AQ315" s="122">
        <f>AVERAGE(AG$5:AG315)</f>
        <v>67104.594855305462</v>
      </c>
      <c r="AR315" s="122">
        <f>AVERAGE(AH$5:AH315)</f>
        <v>161240.40836012861</v>
      </c>
      <c r="AS315" s="121">
        <f>AVERAGE($AK$5:AK315)</f>
        <v>0.99788495891389806</v>
      </c>
    </row>
    <row r="316" spans="1:45" x14ac:dyDescent="0.25">
      <c r="A316" s="103">
        <v>312</v>
      </c>
      <c r="B316" s="116">
        <v>468</v>
      </c>
      <c r="C316" s="116">
        <v>39</v>
      </c>
      <c r="D316" s="116">
        <v>26</v>
      </c>
      <c r="E316" s="117">
        <v>4002.5286270132056</v>
      </c>
      <c r="F316" s="116">
        <v>450</v>
      </c>
      <c r="G316" s="116">
        <v>6</v>
      </c>
      <c r="H316" s="117">
        <v>224550</v>
      </c>
      <c r="I316" s="117">
        <v>67994</v>
      </c>
      <c r="J316" s="117">
        <v>160456</v>
      </c>
      <c r="K316" s="116" t="str">
        <v>Yes</v>
      </c>
      <c r="L316" s="116" t="str">
        <v>Yes</v>
      </c>
      <c r="M316" s="120">
        <v>1</v>
      </c>
      <c r="P316" s="104">
        <f>AVERAGE(F$5:F316)</f>
        <v>448.92948717948718</v>
      </c>
      <c r="Q316" s="104">
        <f>AVERAGE(G$5:G316)</f>
        <v>4.5641025641025639</v>
      </c>
      <c r="R316" s="122">
        <f>AVERAGE(H$5:H316)</f>
        <v>224015.81410256409</v>
      </c>
      <c r="S316" s="122">
        <f>AVERAGE(I$5:I316)</f>
        <v>67170.435897435891</v>
      </c>
      <c r="T316" s="122">
        <f>AVERAGE(J$5:J316)</f>
        <v>161102.58974358975</v>
      </c>
      <c r="U316" s="121">
        <f>AVERAGE($M$5:M316)</f>
        <v>0.99762108262108229</v>
      </c>
      <c r="Y316" s="103">
        <v>312</v>
      </c>
      <c r="Z316" s="103">
        <v>594</v>
      </c>
      <c r="AA316" s="103">
        <v>40</v>
      </c>
      <c r="AB316" s="103">
        <v>35</v>
      </c>
      <c r="AC316" s="137">
        <v>3961.8856010770201</v>
      </c>
      <c r="AD316" s="103">
        <v>447</v>
      </c>
      <c r="AE316" s="103">
        <v>0</v>
      </c>
      <c r="AF316" s="137">
        <v>223053</v>
      </c>
      <c r="AG316" s="137">
        <v>64700</v>
      </c>
      <c r="AH316" s="137">
        <v>163603</v>
      </c>
      <c r="AI316" s="103" t="str">
        <v>No</v>
      </c>
      <c r="AJ316" s="103" t="str">
        <v>No</v>
      </c>
      <c r="AK316" s="142">
        <v>0.99333333333333329</v>
      </c>
      <c r="AN316" s="104">
        <f>AVERAGE(AD$5:AD316)</f>
        <v>449.04166666666669</v>
      </c>
      <c r="AO316" s="104">
        <f>AVERAGE(AE$5:AE316)</f>
        <v>4.3942307692307692</v>
      </c>
      <c r="AP316" s="122">
        <f>AVERAGE(AF$5:AF316)</f>
        <v>224071.79166666666</v>
      </c>
      <c r="AQ316" s="122">
        <f>AVERAGE(AG$5:AG316)</f>
        <v>67096.887820512828</v>
      </c>
      <c r="AR316" s="122">
        <f>AVERAGE(AH$5:AH316)</f>
        <v>161247.98076923078</v>
      </c>
      <c r="AS316" s="121">
        <f>AVERAGE($AK$5:AK316)</f>
        <v>0.99787037037037063</v>
      </c>
    </row>
    <row r="317" spans="1:45" x14ac:dyDescent="0.25">
      <c r="A317" s="103">
        <v>313</v>
      </c>
      <c r="B317" s="116">
        <v>543</v>
      </c>
      <c r="C317" s="116">
        <v>25</v>
      </c>
      <c r="D317" s="116">
        <v>24</v>
      </c>
      <c r="E317" s="117">
        <v>4712.5974840510653</v>
      </c>
      <c r="F317" s="116">
        <v>450</v>
      </c>
      <c r="G317" s="116">
        <v>8</v>
      </c>
      <c r="H317" s="117">
        <v>224550</v>
      </c>
      <c r="I317" s="117">
        <v>68992</v>
      </c>
      <c r="J317" s="117">
        <v>159158</v>
      </c>
      <c r="K317" s="116" t="str">
        <v>Yes</v>
      </c>
      <c r="L317" s="116" t="str">
        <v>Yes</v>
      </c>
      <c r="M317" s="120">
        <v>1</v>
      </c>
      <c r="P317" s="104">
        <f>AVERAGE(F$5:F317)</f>
        <v>448.93290734824279</v>
      </c>
      <c r="Q317" s="104">
        <f>AVERAGE(G$5:G317)</f>
        <v>4.5750798722044728</v>
      </c>
      <c r="R317" s="122">
        <f>AVERAGE(H$5:H317)</f>
        <v>224017.52076677317</v>
      </c>
      <c r="S317" s="122">
        <f>AVERAGE(I$5:I317)</f>
        <v>67176.255591054316</v>
      </c>
      <c r="T317" s="122">
        <f>AVERAGE(J$5:J317)</f>
        <v>161096.37699680511</v>
      </c>
      <c r="U317" s="121">
        <f>AVERAGE($M$5:M317)</f>
        <v>0.99762868299609486</v>
      </c>
      <c r="Y317" s="103">
        <v>313</v>
      </c>
      <c r="Z317" s="103">
        <v>541</v>
      </c>
      <c r="AA317" s="103">
        <v>36</v>
      </c>
      <c r="AB317" s="103">
        <v>24</v>
      </c>
      <c r="AC317" s="137">
        <v>2547.817751601594</v>
      </c>
      <c r="AD317" s="103">
        <v>450</v>
      </c>
      <c r="AE317" s="103">
        <v>8</v>
      </c>
      <c r="AF317" s="137">
        <v>224550</v>
      </c>
      <c r="AG317" s="137">
        <v>68992</v>
      </c>
      <c r="AH317" s="137">
        <v>159158</v>
      </c>
      <c r="AI317" s="103" t="str">
        <v>Yes</v>
      </c>
      <c r="AJ317" s="103" t="str">
        <v>Yes</v>
      </c>
      <c r="AK317" s="142">
        <v>1</v>
      </c>
      <c r="AN317" s="104">
        <f>AVERAGE(AD$5:AD317)</f>
        <v>449.0447284345048</v>
      </c>
      <c r="AO317" s="104">
        <f>AVERAGE(AE$5:AE317)</f>
        <v>4.4057507987220443</v>
      </c>
      <c r="AP317" s="122">
        <f>AVERAGE(AF$5:AF317)</f>
        <v>224073.31948881788</v>
      </c>
      <c r="AQ317" s="122">
        <f>AVERAGE(AG$5:AG317)</f>
        <v>67102.942492012779</v>
      </c>
      <c r="AR317" s="122">
        <f>AVERAGE(AH$5:AH317)</f>
        <v>161241.30351437701</v>
      </c>
      <c r="AS317" s="121">
        <f>AVERAGE($AK$5:AK317)</f>
        <v>0.99787717429889977</v>
      </c>
    </row>
    <row r="318" spans="1:45" x14ac:dyDescent="0.25">
      <c r="A318" s="103">
        <v>314</v>
      </c>
      <c r="B318" s="116">
        <v>607</v>
      </c>
      <c r="C318" s="116">
        <v>42</v>
      </c>
      <c r="D318" s="116">
        <v>34</v>
      </c>
      <c r="E318" s="117">
        <v>3112.7712539137033</v>
      </c>
      <c r="F318" s="116">
        <v>448</v>
      </c>
      <c r="G318" s="116">
        <v>0</v>
      </c>
      <c r="H318" s="117">
        <v>223552</v>
      </c>
      <c r="I318" s="117">
        <v>64800</v>
      </c>
      <c r="J318" s="117">
        <v>163852</v>
      </c>
      <c r="K318" s="116" t="str">
        <v>No</v>
      </c>
      <c r="L318" s="116" t="str">
        <v>No</v>
      </c>
      <c r="M318" s="120">
        <v>0.99555555555555553</v>
      </c>
      <c r="P318" s="104">
        <f>AVERAGE(F$5:F318)</f>
        <v>448.9299363057325</v>
      </c>
      <c r="Q318" s="104">
        <f>AVERAGE(G$5:G318)</f>
        <v>4.5605095541401273</v>
      </c>
      <c r="R318" s="122">
        <f>AVERAGE(H$5:H318)</f>
        <v>224016.0382165605</v>
      </c>
      <c r="S318" s="122">
        <f>AVERAGE(I$5:I318)</f>
        <v>67168.687898089178</v>
      </c>
      <c r="T318" s="122">
        <f>AVERAGE(J$5:J318)</f>
        <v>161105.15286624205</v>
      </c>
      <c r="U318" s="121">
        <f>AVERAGE($M$5:M318)</f>
        <v>0.99762208067940517</v>
      </c>
      <c r="Y318" s="103">
        <v>314</v>
      </c>
      <c r="Z318" s="103">
        <v>522</v>
      </c>
      <c r="AA318" s="103">
        <v>43</v>
      </c>
      <c r="AB318" s="103">
        <v>25</v>
      </c>
      <c r="AC318" s="137">
        <v>2988.9270591107061</v>
      </c>
      <c r="AD318" s="103">
        <v>450</v>
      </c>
      <c r="AE318" s="103">
        <v>7</v>
      </c>
      <c r="AF318" s="137">
        <v>224550</v>
      </c>
      <c r="AG318" s="137">
        <v>68493</v>
      </c>
      <c r="AH318" s="137">
        <v>159807</v>
      </c>
      <c r="AI318" s="103" t="str">
        <v>Yes</v>
      </c>
      <c r="AJ318" s="103" t="str">
        <v>Yes</v>
      </c>
      <c r="AK318" s="142">
        <v>1</v>
      </c>
      <c r="AN318" s="104">
        <f>AVERAGE(AD$5:AD318)</f>
        <v>449.04777070063693</v>
      </c>
      <c r="AO318" s="104">
        <f>AVERAGE(AE$5:AE318)</f>
        <v>4.4140127388535033</v>
      </c>
      <c r="AP318" s="122">
        <f>AVERAGE(AF$5:AF318)</f>
        <v>224074.83757961783</v>
      </c>
      <c r="AQ318" s="122">
        <f>AVERAGE(AG$5:AG318)</f>
        <v>67107.369426751597</v>
      </c>
      <c r="AR318" s="122">
        <f>AVERAGE(AH$5:AH318)</f>
        <v>161236.7356687898</v>
      </c>
      <c r="AS318" s="121">
        <f>AVERAGE($AK$5:AK318)</f>
        <v>0.99788393489030458</v>
      </c>
    </row>
    <row r="319" spans="1:45" x14ac:dyDescent="0.25">
      <c r="A319" s="103">
        <v>315</v>
      </c>
      <c r="B319" s="116">
        <v>543</v>
      </c>
      <c r="C319" s="116">
        <v>29</v>
      </c>
      <c r="D319" s="116">
        <v>20</v>
      </c>
      <c r="E319" s="117">
        <v>3850.9981123096777</v>
      </c>
      <c r="F319" s="116">
        <v>450</v>
      </c>
      <c r="G319" s="116">
        <v>12</v>
      </c>
      <c r="H319" s="117">
        <v>224550</v>
      </c>
      <c r="I319" s="117">
        <v>70988</v>
      </c>
      <c r="J319" s="117">
        <v>156562</v>
      </c>
      <c r="K319" s="116" t="str">
        <v>Yes</v>
      </c>
      <c r="L319" s="116" t="str">
        <v>Yes</v>
      </c>
      <c r="M319" s="120">
        <v>1</v>
      </c>
      <c r="P319" s="104">
        <f>AVERAGE(F$5:F319)</f>
        <v>448.93333333333334</v>
      </c>
      <c r="Q319" s="104">
        <f>AVERAGE(G$5:G319)</f>
        <v>4.5841269841269838</v>
      </c>
      <c r="R319" s="122">
        <f>AVERAGE(H$5:H319)</f>
        <v>224017.73333333334</v>
      </c>
      <c r="S319" s="122">
        <f>AVERAGE(I$5:I319)</f>
        <v>67180.812698412701</v>
      </c>
      <c r="T319" s="122">
        <f>AVERAGE(J$5:J319)</f>
        <v>161090.73015873015</v>
      </c>
      <c r="U319" s="121">
        <f>AVERAGE($M$5:M319)</f>
        <v>0.99762962962962931</v>
      </c>
      <c r="Y319" s="103">
        <v>315</v>
      </c>
      <c r="Z319" s="103">
        <v>652</v>
      </c>
      <c r="AA319" s="103">
        <v>39</v>
      </c>
      <c r="AB319" s="103">
        <v>26</v>
      </c>
      <c r="AC319" s="137">
        <v>4295.5871933538092</v>
      </c>
      <c r="AD319" s="103">
        <v>450</v>
      </c>
      <c r="AE319" s="103">
        <v>6</v>
      </c>
      <c r="AF319" s="137">
        <v>224550</v>
      </c>
      <c r="AG319" s="137">
        <v>67994</v>
      </c>
      <c r="AH319" s="137">
        <v>160456</v>
      </c>
      <c r="AI319" s="103" t="str">
        <v>Yes</v>
      </c>
      <c r="AJ319" s="103" t="str">
        <v>Yes</v>
      </c>
      <c r="AK319" s="142">
        <v>1</v>
      </c>
      <c r="AN319" s="104">
        <f>AVERAGE(AD$5:AD319)</f>
        <v>449.05079365079365</v>
      </c>
      <c r="AO319" s="104">
        <f>AVERAGE(AE$5:AE319)</f>
        <v>4.4190476190476193</v>
      </c>
      <c r="AP319" s="122">
        <f>AVERAGE(AF$5:AF319)</f>
        <v>224076.34603174604</v>
      </c>
      <c r="AQ319" s="122">
        <f>AVERAGE(AG$5:AG319)</f>
        <v>67110.184126984124</v>
      </c>
      <c r="AR319" s="122">
        <f>AVERAGE(AH$5:AH319)</f>
        <v>161234.25714285715</v>
      </c>
      <c r="AS319" s="121">
        <f>AVERAGE($AK$5:AK319)</f>
        <v>0.99789065255731946</v>
      </c>
    </row>
    <row r="320" spans="1:45" x14ac:dyDescent="0.25">
      <c r="A320" s="103">
        <v>316</v>
      </c>
      <c r="B320" s="116">
        <v>557</v>
      </c>
      <c r="C320" s="116">
        <v>44</v>
      </c>
      <c r="D320" s="116">
        <v>24</v>
      </c>
      <c r="E320" s="117">
        <v>2353.9775944884209</v>
      </c>
      <c r="F320" s="116">
        <v>450</v>
      </c>
      <c r="G320" s="116">
        <v>8</v>
      </c>
      <c r="H320" s="117">
        <v>224550</v>
      </c>
      <c r="I320" s="117">
        <v>68992</v>
      </c>
      <c r="J320" s="117">
        <v>159158</v>
      </c>
      <c r="K320" s="116" t="str">
        <v>Yes</v>
      </c>
      <c r="L320" s="116" t="str">
        <v>Yes</v>
      </c>
      <c r="M320" s="120">
        <v>1</v>
      </c>
      <c r="P320" s="104">
        <f>AVERAGE(F$5:F320)</f>
        <v>448.9367088607595</v>
      </c>
      <c r="Q320" s="104">
        <f>AVERAGE(G$5:G320)</f>
        <v>4.5949367088607591</v>
      </c>
      <c r="R320" s="122">
        <f>AVERAGE(H$5:H320)</f>
        <v>224019.41772151898</v>
      </c>
      <c r="S320" s="122">
        <f>AVERAGE(I$5:I320)</f>
        <v>67186.544303797462</v>
      </c>
      <c r="T320" s="122">
        <f>AVERAGE(J$5:J320)</f>
        <v>161084.61392405065</v>
      </c>
      <c r="U320" s="121">
        <f>AVERAGE($M$5:M320)</f>
        <v>0.99763713080168737</v>
      </c>
      <c r="Y320" s="103">
        <v>316</v>
      </c>
      <c r="Z320" s="103">
        <v>602</v>
      </c>
      <c r="AA320" s="103">
        <v>37</v>
      </c>
      <c r="AB320" s="103">
        <v>34</v>
      </c>
      <c r="AC320" s="137">
        <v>4283.7421847427677</v>
      </c>
      <c r="AD320" s="103">
        <v>448</v>
      </c>
      <c r="AE320" s="103">
        <v>0</v>
      </c>
      <c r="AF320" s="137">
        <v>223552</v>
      </c>
      <c r="AG320" s="137">
        <v>64800</v>
      </c>
      <c r="AH320" s="137">
        <v>163852</v>
      </c>
      <c r="AI320" s="103" t="str">
        <v>No</v>
      </c>
      <c r="AJ320" s="103" t="str">
        <v>No</v>
      </c>
      <c r="AK320" s="142">
        <v>0.99555555555555553</v>
      </c>
      <c r="AN320" s="104">
        <f>AVERAGE(AD$5:AD320)</f>
        <v>449.04746835443041</v>
      </c>
      <c r="AO320" s="104">
        <f>AVERAGE(AE$5:AE320)</f>
        <v>4.4050632911392409</v>
      </c>
      <c r="AP320" s="122">
        <f>AVERAGE(AF$5:AF320)</f>
        <v>224074.68670886077</v>
      </c>
      <c r="AQ320" s="122">
        <f>AVERAGE(AG$5:AG320)</f>
        <v>67102.873417721523</v>
      </c>
      <c r="AR320" s="122">
        <f>AVERAGE(AH$5:AH320)</f>
        <v>161242.54113924049</v>
      </c>
      <c r="AS320" s="121">
        <f>AVERAGE($AK$5:AK320)</f>
        <v>0.99788326300984542</v>
      </c>
    </row>
    <row r="321" spans="1:45" x14ac:dyDescent="0.25">
      <c r="A321" s="103">
        <v>317</v>
      </c>
      <c r="B321" s="116">
        <v>523</v>
      </c>
      <c r="C321" s="116">
        <v>35</v>
      </c>
      <c r="D321" s="116">
        <v>26</v>
      </c>
      <c r="E321" s="117">
        <v>3683.9935389022548</v>
      </c>
      <c r="F321" s="116">
        <v>450</v>
      </c>
      <c r="G321" s="116">
        <v>6</v>
      </c>
      <c r="H321" s="117">
        <v>224550</v>
      </c>
      <c r="I321" s="117">
        <v>67994</v>
      </c>
      <c r="J321" s="117">
        <v>160456</v>
      </c>
      <c r="K321" s="116" t="str">
        <v>Yes</v>
      </c>
      <c r="L321" s="116" t="str">
        <v>Yes</v>
      </c>
      <c r="M321" s="120">
        <v>1</v>
      </c>
      <c r="P321" s="104">
        <f>AVERAGE(F$5:F321)</f>
        <v>448.94006309148267</v>
      </c>
      <c r="Q321" s="104">
        <f>AVERAGE(G$5:G321)</f>
        <v>4.5993690851735014</v>
      </c>
      <c r="R321" s="122">
        <f>AVERAGE(H$5:H321)</f>
        <v>224021.09148264985</v>
      </c>
      <c r="S321" s="122">
        <f>AVERAGE(I$5:I321)</f>
        <v>67189.091482649848</v>
      </c>
      <c r="T321" s="122">
        <f>AVERAGE(J$5:J321)</f>
        <v>161082.6309148265</v>
      </c>
      <c r="U321" s="121">
        <f>AVERAGE($M$5:M321)</f>
        <v>0.99764458464773886</v>
      </c>
      <c r="Y321" s="103">
        <v>317</v>
      </c>
      <c r="Z321" s="103">
        <v>601</v>
      </c>
      <c r="AA321" s="103">
        <v>38</v>
      </c>
      <c r="AB321" s="103">
        <v>21</v>
      </c>
      <c r="AC321" s="137">
        <v>2236.434403453306</v>
      </c>
      <c r="AD321" s="103">
        <v>450</v>
      </c>
      <c r="AE321" s="103">
        <v>11</v>
      </c>
      <c r="AF321" s="137">
        <v>224550</v>
      </c>
      <c r="AG321" s="137">
        <v>70489</v>
      </c>
      <c r="AH321" s="137">
        <v>157211</v>
      </c>
      <c r="AI321" s="103" t="str">
        <v>Yes</v>
      </c>
      <c r="AJ321" s="103" t="str">
        <v>Yes</v>
      </c>
      <c r="AK321" s="142">
        <v>1</v>
      </c>
      <c r="AN321" s="104">
        <f>AVERAGE(AD$5:AD321)</f>
        <v>449.05047318611986</v>
      </c>
      <c r="AO321" s="104">
        <f>AVERAGE(AE$5:AE321)</f>
        <v>4.4258675078864353</v>
      </c>
      <c r="AP321" s="122">
        <f>AVERAGE(AF$5:AF321)</f>
        <v>224076.1861198738</v>
      </c>
      <c r="AQ321" s="122">
        <f>AVERAGE(AG$5:AG321)</f>
        <v>67113.55520504732</v>
      </c>
      <c r="AR321" s="122">
        <f>AVERAGE(AH$5:AH321)</f>
        <v>161229.82334384858</v>
      </c>
      <c r="AS321" s="121">
        <f>AVERAGE($AK$5:AK321)</f>
        <v>0.99788994041359991</v>
      </c>
    </row>
    <row r="322" spans="1:45" x14ac:dyDescent="0.25">
      <c r="A322" s="103">
        <v>318</v>
      </c>
      <c r="B322" s="116">
        <v>506</v>
      </c>
      <c r="C322" s="116">
        <v>37</v>
      </c>
      <c r="D322" s="116">
        <v>30</v>
      </c>
      <c r="E322" s="117">
        <v>3774.3272047773576</v>
      </c>
      <c r="F322" s="116">
        <v>450</v>
      </c>
      <c r="G322" s="116">
        <v>2</v>
      </c>
      <c r="H322" s="117">
        <v>224550</v>
      </c>
      <c r="I322" s="117">
        <v>65998</v>
      </c>
      <c r="J322" s="117">
        <v>163052</v>
      </c>
      <c r="K322" s="116" t="str">
        <v>Yes</v>
      </c>
      <c r="L322" s="116" t="str">
        <v>Yes</v>
      </c>
      <c r="M322" s="120">
        <v>1</v>
      </c>
      <c r="P322" s="104">
        <f>AVERAGE(F$5:F322)</f>
        <v>448.94339622641508</v>
      </c>
      <c r="Q322" s="104">
        <f>AVERAGE(G$5:G322)</f>
        <v>4.5911949685534594</v>
      </c>
      <c r="R322" s="122">
        <f>AVERAGE(H$5:H322)</f>
        <v>224022.75471698114</v>
      </c>
      <c r="S322" s="122">
        <f>AVERAGE(I$5:I322)</f>
        <v>67185.345911949684</v>
      </c>
      <c r="T322" s="122">
        <f>AVERAGE(J$5:J322)</f>
        <v>161088.82389937105</v>
      </c>
      <c r="U322" s="121">
        <f>AVERAGE($M$5:M322)</f>
        <v>0.99765199161425544</v>
      </c>
      <c r="Y322" s="103">
        <v>318</v>
      </c>
      <c r="Z322" s="103">
        <v>706</v>
      </c>
      <c r="AA322" s="103">
        <v>31</v>
      </c>
      <c r="AB322" s="103">
        <v>33</v>
      </c>
      <c r="AC322" s="137">
        <v>2387.8628804844921</v>
      </c>
      <c r="AD322" s="103">
        <v>449</v>
      </c>
      <c r="AE322" s="103">
        <v>0</v>
      </c>
      <c r="AF322" s="137">
        <v>224051</v>
      </c>
      <c r="AG322" s="137">
        <v>64900</v>
      </c>
      <c r="AH322" s="137">
        <v>164101</v>
      </c>
      <c r="AI322" s="103" t="str">
        <v>No</v>
      </c>
      <c r="AJ322" s="103" t="str">
        <v>No</v>
      </c>
      <c r="AK322" s="142">
        <v>0.99777777777777776</v>
      </c>
      <c r="AN322" s="104">
        <f>AVERAGE(AD$5:AD322)</f>
        <v>449.0503144654088</v>
      </c>
      <c r="AO322" s="104">
        <f>AVERAGE(AE$5:AE322)</f>
        <v>4.4119496855345908</v>
      </c>
      <c r="AP322" s="122">
        <f>AVERAGE(AF$5:AF322)</f>
        <v>224076.10691823901</v>
      </c>
      <c r="AQ322" s="122">
        <f>AVERAGE(AG$5:AG322)</f>
        <v>67106.594339622636</v>
      </c>
      <c r="AR322" s="122">
        <f>AVERAGE(AH$5:AH322)</f>
        <v>161238.85220125786</v>
      </c>
      <c r="AS322" s="121">
        <f>AVERAGE($AK$5:AK322)</f>
        <v>0.99788958770090874</v>
      </c>
    </row>
    <row r="323" spans="1:45" x14ac:dyDescent="0.25">
      <c r="A323" s="103">
        <v>319</v>
      </c>
      <c r="B323" s="116">
        <v>554</v>
      </c>
      <c r="C323" s="116">
        <v>38</v>
      </c>
      <c r="D323" s="116">
        <v>26</v>
      </c>
      <c r="E323" s="117">
        <v>2312.0497559044584</v>
      </c>
      <c r="F323" s="116">
        <v>450</v>
      </c>
      <c r="G323" s="116">
        <v>6</v>
      </c>
      <c r="H323" s="117">
        <v>224550</v>
      </c>
      <c r="I323" s="117">
        <v>67994</v>
      </c>
      <c r="J323" s="117">
        <v>160456</v>
      </c>
      <c r="K323" s="116" t="str">
        <v>Yes</v>
      </c>
      <c r="L323" s="116" t="str">
        <v>Yes</v>
      </c>
      <c r="M323" s="120">
        <v>1</v>
      </c>
      <c r="P323" s="104">
        <f>AVERAGE(F$5:F323)</f>
        <v>448.94670846394985</v>
      </c>
      <c r="Q323" s="104">
        <f>AVERAGE(G$5:G323)</f>
        <v>4.5956112852664575</v>
      </c>
      <c r="R323" s="122">
        <f>AVERAGE(H$5:H323)</f>
        <v>224024.40752351098</v>
      </c>
      <c r="S323" s="122">
        <f>AVERAGE(I$5:I323)</f>
        <v>67187.880877742951</v>
      </c>
      <c r="T323" s="122">
        <f>AVERAGE(J$5:J323)</f>
        <v>161086.84012539184</v>
      </c>
      <c r="U323" s="121">
        <f>AVERAGE($M$5:M323)</f>
        <v>0.99765935214211043</v>
      </c>
      <c r="Y323" s="103">
        <v>319</v>
      </c>
      <c r="Z323" s="103">
        <v>542</v>
      </c>
      <c r="AA323" s="103">
        <v>38</v>
      </c>
      <c r="AB323" s="103">
        <v>17</v>
      </c>
      <c r="AC323" s="137">
        <v>4584.4708345426061</v>
      </c>
      <c r="AD323" s="103">
        <v>450</v>
      </c>
      <c r="AE323" s="103">
        <v>15</v>
      </c>
      <c r="AF323" s="137">
        <v>224550</v>
      </c>
      <c r="AG323" s="137">
        <v>72485</v>
      </c>
      <c r="AH323" s="137">
        <v>154615</v>
      </c>
      <c r="AI323" s="103" t="str">
        <v>Yes</v>
      </c>
      <c r="AJ323" s="103" t="str">
        <v>Yes</v>
      </c>
      <c r="AK323" s="142">
        <v>1</v>
      </c>
      <c r="AN323" s="104">
        <f>AVERAGE(AD$5:AD323)</f>
        <v>449.05329153605015</v>
      </c>
      <c r="AO323" s="104">
        <f>AVERAGE(AE$5:AE323)</f>
        <v>4.4451410658307209</v>
      </c>
      <c r="AP323" s="122">
        <f>AVERAGE(AF$5:AF323)</f>
        <v>224077.59247648902</v>
      </c>
      <c r="AQ323" s="122">
        <f>AVERAGE(AG$5:AG323)</f>
        <v>67123.454545454544</v>
      </c>
      <c r="AR323" s="122">
        <f>AVERAGE(AH$5:AH323)</f>
        <v>161218.08777429466</v>
      </c>
      <c r="AS323" s="121">
        <f>AVERAGE($AK$5:AK323)</f>
        <v>0.99789620341344509</v>
      </c>
    </row>
    <row r="324" spans="1:45" x14ac:dyDescent="0.25">
      <c r="A324" s="103">
        <v>320</v>
      </c>
      <c r="B324" s="116">
        <v>550</v>
      </c>
      <c r="C324" s="116">
        <v>46</v>
      </c>
      <c r="D324" s="116">
        <v>24</v>
      </c>
      <c r="E324" s="117">
        <v>2922.0124483119107</v>
      </c>
      <c r="F324" s="116">
        <v>450</v>
      </c>
      <c r="G324" s="116">
        <v>8</v>
      </c>
      <c r="H324" s="117">
        <v>224550</v>
      </c>
      <c r="I324" s="117">
        <v>68992</v>
      </c>
      <c r="J324" s="117">
        <v>159158</v>
      </c>
      <c r="K324" s="116" t="str">
        <v>Yes</v>
      </c>
      <c r="L324" s="116" t="str">
        <v>Yes</v>
      </c>
      <c r="M324" s="120">
        <v>1</v>
      </c>
      <c r="P324" s="104">
        <f>AVERAGE(F$5:F324)</f>
        <v>448.95</v>
      </c>
      <c r="Q324" s="104">
        <f>AVERAGE(G$5:G324)</f>
        <v>4.6062500000000002</v>
      </c>
      <c r="R324" s="122">
        <f>AVERAGE(H$5:H324)</f>
        <v>224026.05</v>
      </c>
      <c r="S324" s="122">
        <f>AVERAGE(I$5:I324)</f>
        <v>67193.518750000003</v>
      </c>
      <c r="T324" s="122">
        <f>AVERAGE(J$5:J324)</f>
        <v>161080.8125</v>
      </c>
      <c r="U324" s="121">
        <f>AVERAGE($M$5:M324)</f>
        <v>0.99766666666666626</v>
      </c>
      <c r="Y324" s="103">
        <v>320</v>
      </c>
      <c r="Z324" s="103">
        <v>616</v>
      </c>
      <c r="AA324" s="103">
        <v>42</v>
      </c>
      <c r="AB324" s="103">
        <v>33</v>
      </c>
      <c r="AC324" s="137">
        <v>3511.3154961714481</v>
      </c>
      <c r="AD324" s="103">
        <v>449</v>
      </c>
      <c r="AE324" s="103">
        <v>0</v>
      </c>
      <c r="AF324" s="137">
        <v>224051</v>
      </c>
      <c r="AG324" s="137">
        <v>64900</v>
      </c>
      <c r="AH324" s="137">
        <v>164101</v>
      </c>
      <c r="AI324" s="103" t="str">
        <v>No</v>
      </c>
      <c r="AJ324" s="103" t="str">
        <v>No</v>
      </c>
      <c r="AK324" s="142">
        <v>0.99777777777777776</v>
      </c>
      <c r="AN324" s="104">
        <f>AVERAGE(AD$5:AD324)</f>
        <v>449.05312500000002</v>
      </c>
      <c r="AO324" s="104">
        <f>AVERAGE(AE$5:AE324)</f>
        <v>4.4312500000000004</v>
      </c>
      <c r="AP324" s="122">
        <f>AVERAGE(AF$5:AF324)</f>
        <v>224077.50937499999</v>
      </c>
      <c r="AQ324" s="122">
        <f>AVERAGE(AG$5:AG324)</f>
        <v>67116.506250000006</v>
      </c>
      <c r="AR324" s="122">
        <f>AVERAGE(AH$5:AH324)</f>
        <v>161227.09687499999</v>
      </c>
      <c r="AS324" s="121">
        <f>AVERAGE($AK$5:AK324)</f>
        <v>0.99789583333333365</v>
      </c>
    </row>
    <row r="325" spans="1:45" x14ac:dyDescent="0.25">
      <c r="A325" s="103">
        <v>321</v>
      </c>
      <c r="B325" s="116">
        <v>506</v>
      </c>
      <c r="C325" s="116">
        <v>43</v>
      </c>
      <c r="D325" s="116">
        <v>28</v>
      </c>
      <c r="E325" s="117">
        <v>3765.6342131225874</v>
      </c>
      <c r="F325" s="116">
        <v>450</v>
      </c>
      <c r="G325" s="116">
        <v>4</v>
      </c>
      <c r="H325" s="117">
        <v>224550</v>
      </c>
      <c r="I325" s="117">
        <v>66996</v>
      </c>
      <c r="J325" s="117">
        <v>161754</v>
      </c>
      <c r="K325" s="116" t="str">
        <v>Yes</v>
      </c>
      <c r="L325" s="116" t="str">
        <v>Yes</v>
      </c>
      <c r="M325" s="120">
        <v>1</v>
      </c>
      <c r="P325" s="104">
        <f>AVERAGE(F$5:F325)</f>
        <v>448.95327102803736</v>
      </c>
      <c r="Q325" s="104">
        <f>AVERAGE(G$5:G325)</f>
        <v>4.6043613707165107</v>
      </c>
      <c r="R325" s="122">
        <f>AVERAGE(H$5:H325)</f>
        <v>224027.68224299065</v>
      </c>
      <c r="S325" s="122">
        <f>AVERAGE(I$5:I325)</f>
        <v>67192.903426791279</v>
      </c>
      <c r="T325" s="122">
        <f>AVERAGE(J$5:J325)</f>
        <v>161082.90965732088</v>
      </c>
      <c r="U325" s="121">
        <f>AVERAGE($M$5:M325)</f>
        <v>0.99767393561786044</v>
      </c>
      <c r="Y325" s="103">
        <v>321</v>
      </c>
      <c r="Z325" s="103">
        <v>620</v>
      </c>
      <c r="AA325" s="103">
        <v>32</v>
      </c>
      <c r="AB325" s="103">
        <v>38</v>
      </c>
      <c r="AC325" s="137">
        <v>2014.2789273666008</v>
      </c>
      <c r="AD325" s="103">
        <v>444</v>
      </c>
      <c r="AE325" s="103">
        <v>0</v>
      </c>
      <c r="AF325" s="137">
        <v>221556</v>
      </c>
      <c r="AG325" s="137">
        <v>64400</v>
      </c>
      <c r="AH325" s="137">
        <v>162856</v>
      </c>
      <c r="AI325" s="103" t="str">
        <v>No</v>
      </c>
      <c r="AJ325" s="103" t="str">
        <v>No</v>
      </c>
      <c r="AK325" s="142">
        <v>0.98666666666666669</v>
      </c>
      <c r="AN325" s="104">
        <f>AVERAGE(AD$5:AD325)</f>
        <v>449.03738317757012</v>
      </c>
      <c r="AO325" s="104">
        <f>AVERAGE(AE$5:AE325)</f>
        <v>4.4174454828660439</v>
      </c>
      <c r="AP325" s="122">
        <f>AVERAGE(AF$5:AF325)</f>
        <v>224069.65420560748</v>
      </c>
      <c r="AQ325" s="122">
        <f>AVERAGE(AG$5:AG325)</f>
        <v>67108.043613707167</v>
      </c>
      <c r="AR325" s="122">
        <f>AVERAGE(AH$5:AH325)</f>
        <v>161232.17133956385</v>
      </c>
      <c r="AS325" s="121">
        <f>AVERAGE($AK$5:AK325)</f>
        <v>0.99786085150571169</v>
      </c>
    </row>
    <row r="326" spans="1:45" x14ac:dyDescent="0.25">
      <c r="A326" s="103">
        <v>322</v>
      </c>
      <c r="B326" s="116">
        <v>519</v>
      </c>
      <c r="C326" s="116">
        <v>39</v>
      </c>
      <c r="D326" s="116">
        <v>35</v>
      </c>
      <c r="E326" s="117">
        <v>2511.202076490295</v>
      </c>
      <c r="F326" s="116">
        <v>447</v>
      </c>
      <c r="G326" s="116">
        <v>0</v>
      </c>
      <c r="H326" s="117">
        <v>223053</v>
      </c>
      <c r="I326" s="117">
        <v>64700</v>
      </c>
      <c r="J326" s="117">
        <v>163603</v>
      </c>
      <c r="K326" s="116" t="str">
        <v>No</v>
      </c>
      <c r="L326" s="116" t="str">
        <v>No</v>
      </c>
      <c r="M326" s="120">
        <v>0.99333333333333329</v>
      </c>
      <c r="P326" s="104">
        <f>AVERAGE(F$5:F326)</f>
        <v>448.94720496894411</v>
      </c>
      <c r="Q326" s="104">
        <f>AVERAGE(G$5:G326)</f>
        <v>4.5900621118012426</v>
      </c>
      <c r="R326" s="122">
        <f>AVERAGE(H$5:H326)</f>
        <v>224024.65527950312</v>
      </c>
      <c r="S326" s="122">
        <f>AVERAGE(I$5:I326)</f>
        <v>67185.161490683226</v>
      </c>
      <c r="T326" s="122">
        <f>AVERAGE(J$5:J326)</f>
        <v>161090.73602484472</v>
      </c>
      <c r="U326" s="121">
        <f>AVERAGE($M$5:M326)</f>
        <v>0.99766045548654214</v>
      </c>
      <c r="Y326" s="103">
        <v>322</v>
      </c>
      <c r="Z326" s="103">
        <v>543</v>
      </c>
      <c r="AA326" s="103">
        <v>39</v>
      </c>
      <c r="AB326" s="103">
        <v>24</v>
      </c>
      <c r="AC326" s="137">
        <v>3666.4016157330789</v>
      </c>
      <c r="AD326" s="103">
        <v>450</v>
      </c>
      <c r="AE326" s="103">
        <v>8</v>
      </c>
      <c r="AF326" s="137">
        <v>224550</v>
      </c>
      <c r="AG326" s="137">
        <v>68992</v>
      </c>
      <c r="AH326" s="137">
        <v>159158</v>
      </c>
      <c r="AI326" s="103" t="str">
        <v>Yes</v>
      </c>
      <c r="AJ326" s="103" t="str">
        <v>Yes</v>
      </c>
      <c r="AK326" s="142">
        <v>1</v>
      </c>
      <c r="AN326" s="104">
        <f>AVERAGE(AD$5:AD326)</f>
        <v>449.04037267080747</v>
      </c>
      <c r="AO326" s="104">
        <f>AVERAGE(AE$5:AE326)</f>
        <v>4.4285714285714288</v>
      </c>
      <c r="AP326" s="122">
        <f>AVERAGE(AF$5:AF326)</f>
        <v>224071.14596273293</v>
      </c>
      <c r="AQ326" s="122">
        <f>AVERAGE(AG$5:AG326)</f>
        <v>67113.894409937886</v>
      </c>
      <c r="AR326" s="122">
        <f>AVERAGE(AH$5:AH326)</f>
        <v>161225.7298136646</v>
      </c>
      <c r="AS326" s="121">
        <f>AVERAGE($AK$5:AK326)</f>
        <v>0.99786749482401693</v>
      </c>
    </row>
    <row r="327" spans="1:45" x14ac:dyDescent="0.25">
      <c r="A327" s="103">
        <v>323</v>
      </c>
      <c r="B327" s="116">
        <v>542</v>
      </c>
      <c r="C327" s="116">
        <v>44</v>
      </c>
      <c r="D327" s="116">
        <v>21</v>
      </c>
      <c r="E327" s="117">
        <v>2658.6784600612177</v>
      </c>
      <c r="F327" s="116">
        <v>450</v>
      </c>
      <c r="G327" s="116">
        <v>11</v>
      </c>
      <c r="H327" s="117">
        <v>224550</v>
      </c>
      <c r="I327" s="117">
        <v>70489</v>
      </c>
      <c r="J327" s="117">
        <v>157211</v>
      </c>
      <c r="K327" s="116" t="str">
        <v>Yes</v>
      </c>
      <c r="L327" s="116" t="str">
        <v>Yes</v>
      </c>
      <c r="M327" s="120">
        <v>1</v>
      </c>
      <c r="P327" s="104">
        <f>AVERAGE(F$5:F327)</f>
        <v>448.95046439628481</v>
      </c>
      <c r="Q327" s="104">
        <f>AVERAGE(G$5:G327)</f>
        <v>4.609907120743034</v>
      </c>
      <c r="R327" s="122">
        <f>AVERAGE(H$5:H327)</f>
        <v>224026.28173374612</v>
      </c>
      <c r="S327" s="122">
        <f>AVERAGE(I$5:I327)</f>
        <v>67195.390092879257</v>
      </c>
      <c r="T327" s="122">
        <f>AVERAGE(J$5:J327)</f>
        <v>161078.72445820432</v>
      </c>
      <c r="U327" s="121">
        <f>AVERAGE($M$5:M327)</f>
        <v>0.99766769865841043</v>
      </c>
      <c r="Y327" s="103">
        <v>323</v>
      </c>
      <c r="Z327" s="103">
        <v>530</v>
      </c>
      <c r="AA327" s="103">
        <v>33</v>
      </c>
      <c r="AB327" s="103">
        <v>25</v>
      </c>
      <c r="AC327" s="137">
        <v>4830.6730422233832</v>
      </c>
      <c r="AD327" s="103">
        <v>450</v>
      </c>
      <c r="AE327" s="103">
        <v>7</v>
      </c>
      <c r="AF327" s="137">
        <v>224550</v>
      </c>
      <c r="AG327" s="137">
        <v>68493</v>
      </c>
      <c r="AH327" s="137">
        <v>159807</v>
      </c>
      <c r="AI327" s="103" t="str">
        <v>Yes</v>
      </c>
      <c r="AJ327" s="103" t="str">
        <v>Yes</v>
      </c>
      <c r="AK327" s="142">
        <v>1</v>
      </c>
      <c r="AN327" s="104">
        <f>AVERAGE(AD$5:AD327)</f>
        <v>449.04334365325076</v>
      </c>
      <c r="AO327" s="104">
        <f>AVERAGE(AE$5:AE327)</f>
        <v>4.4365325077399378</v>
      </c>
      <c r="AP327" s="122">
        <f>AVERAGE(AF$5:AF327)</f>
        <v>224072.62848297213</v>
      </c>
      <c r="AQ327" s="122">
        <f>AVERAGE(AG$5:AG327)</f>
        <v>67118.164086687306</v>
      </c>
      <c r="AR327" s="122">
        <f>AVERAGE(AH$5:AH327)</f>
        <v>161221.33746130031</v>
      </c>
      <c r="AS327" s="121">
        <f>AVERAGE($AK$5:AK327)</f>
        <v>0.99787409700722429</v>
      </c>
    </row>
    <row r="328" spans="1:45" x14ac:dyDescent="0.25">
      <c r="A328" s="103">
        <v>324</v>
      </c>
      <c r="B328" s="116">
        <v>574</v>
      </c>
      <c r="C328" s="116">
        <v>30</v>
      </c>
      <c r="D328" s="116">
        <v>30</v>
      </c>
      <c r="E328" s="117">
        <v>4022.5484034218498</v>
      </c>
      <c r="F328" s="116">
        <v>450</v>
      </c>
      <c r="G328" s="116">
        <v>2</v>
      </c>
      <c r="H328" s="117">
        <v>224550</v>
      </c>
      <c r="I328" s="117">
        <v>65998</v>
      </c>
      <c r="J328" s="117">
        <v>163052</v>
      </c>
      <c r="K328" s="116" t="str">
        <v>Yes</v>
      </c>
      <c r="L328" s="116" t="str">
        <v>Yes</v>
      </c>
      <c r="M328" s="120">
        <v>1</v>
      </c>
      <c r="P328" s="104">
        <f>AVERAGE(F$5:F328)</f>
        <v>448.9537037037037</v>
      </c>
      <c r="Q328" s="104">
        <f>AVERAGE(G$5:G328)</f>
        <v>4.6018518518518521</v>
      </c>
      <c r="R328" s="122">
        <f>AVERAGE(H$5:H328)</f>
        <v>224027.89814814815</v>
      </c>
      <c r="S328" s="122">
        <f>AVERAGE(I$5:I328)</f>
        <v>67191.694444444438</v>
      </c>
      <c r="T328" s="122">
        <f>AVERAGE(J$5:J328)</f>
        <v>161084.8148148148</v>
      </c>
      <c r="U328" s="121">
        <f>AVERAGE($M$5:M328)</f>
        <v>0.99767489711934121</v>
      </c>
      <c r="Y328" s="103">
        <v>324</v>
      </c>
      <c r="Z328" s="103">
        <v>624</v>
      </c>
      <c r="AA328" s="103">
        <v>41</v>
      </c>
      <c r="AB328" s="103">
        <v>38</v>
      </c>
      <c r="AC328" s="137">
        <v>4337.3453576746706</v>
      </c>
      <c r="AD328" s="103">
        <v>444</v>
      </c>
      <c r="AE328" s="103">
        <v>0</v>
      </c>
      <c r="AF328" s="137">
        <v>221556</v>
      </c>
      <c r="AG328" s="137">
        <v>64400</v>
      </c>
      <c r="AH328" s="137">
        <v>162856</v>
      </c>
      <c r="AI328" s="103" t="str">
        <v>No</v>
      </c>
      <c r="AJ328" s="103" t="str">
        <v>No</v>
      </c>
      <c r="AK328" s="142">
        <v>0.98666666666666669</v>
      </c>
      <c r="AN328" s="104">
        <f>AVERAGE(AD$5:AD328)</f>
        <v>449.02777777777777</v>
      </c>
      <c r="AO328" s="104">
        <f>AVERAGE(AE$5:AE328)</f>
        <v>4.4228395061728394</v>
      </c>
      <c r="AP328" s="122">
        <f>AVERAGE(AF$5:AF328)</f>
        <v>224064.86111111112</v>
      </c>
      <c r="AQ328" s="122">
        <f>AVERAGE(AG$5:AG328)</f>
        <v>67109.774691358019</v>
      </c>
      <c r="AR328" s="122">
        <f>AVERAGE(AH$5:AH328)</f>
        <v>161226.38271604938</v>
      </c>
      <c r="AS328" s="121">
        <f>AVERAGE($AK$5:AK328)</f>
        <v>0.9978395061728399</v>
      </c>
    </row>
    <row r="329" spans="1:45" x14ac:dyDescent="0.25">
      <c r="A329" s="103">
        <v>325</v>
      </c>
      <c r="B329" s="116">
        <v>503</v>
      </c>
      <c r="C329" s="116">
        <v>41</v>
      </c>
      <c r="D329" s="116">
        <v>24</v>
      </c>
      <c r="E329" s="117">
        <v>3886.2802272771714</v>
      </c>
      <c r="F329" s="116">
        <v>450</v>
      </c>
      <c r="G329" s="116">
        <v>8</v>
      </c>
      <c r="H329" s="117">
        <v>224550</v>
      </c>
      <c r="I329" s="117">
        <v>68992</v>
      </c>
      <c r="J329" s="117">
        <v>159158</v>
      </c>
      <c r="K329" s="116" t="str">
        <v>Yes</v>
      </c>
      <c r="L329" s="116" t="str">
        <v>Yes</v>
      </c>
      <c r="M329" s="120">
        <v>1</v>
      </c>
      <c r="P329" s="104">
        <f>AVERAGE(F$5:F329)</f>
        <v>448.95692307692309</v>
      </c>
      <c r="Q329" s="104">
        <f>AVERAGE(G$5:G329)</f>
        <v>4.6123076923076924</v>
      </c>
      <c r="R329" s="122">
        <f>AVERAGE(H$5:H329)</f>
        <v>224029.50461538462</v>
      </c>
      <c r="S329" s="122">
        <f>AVERAGE(I$5:I329)</f>
        <v>67197.233846153846</v>
      </c>
      <c r="T329" s="122">
        <f>AVERAGE(J$5:J329)</f>
        <v>161078.88615384616</v>
      </c>
      <c r="U329" s="121">
        <f>AVERAGE($M$5:M329)</f>
        <v>0.9976820512820509</v>
      </c>
      <c r="Y329" s="103">
        <v>325</v>
      </c>
      <c r="Z329" s="103">
        <v>572</v>
      </c>
      <c r="AA329" s="103">
        <v>39</v>
      </c>
      <c r="AB329" s="103">
        <v>34</v>
      </c>
      <c r="AC329" s="137">
        <v>2647.2142770357068</v>
      </c>
      <c r="AD329" s="103">
        <v>448</v>
      </c>
      <c r="AE329" s="103">
        <v>0</v>
      </c>
      <c r="AF329" s="137">
        <v>223552</v>
      </c>
      <c r="AG329" s="137">
        <v>64800</v>
      </c>
      <c r="AH329" s="137">
        <v>163852</v>
      </c>
      <c r="AI329" s="103" t="str">
        <v>No</v>
      </c>
      <c r="AJ329" s="103" t="str">
        <v>No</v>
      </c>
      <c r="AK329" s="142">
        <v>0.99555555555555553</v>
      </c>
      <c r="AN329" s="104">
        <f>AVERAGE(AD$5:AD329)</f>
        <v>449.0246153846154</v>
      </c>
      <c r="AO329" s="104">
        <f>AVERAGE(AE$5:AE329)</f>
        <v>4.4092307692307688</v>
      </c>
      <c r="AP329" s="122">
        <f>AVERAGE(AF$5:AF329)</f>
        <v>224063.28307692308</v>
      </c>
      <c r="AQ329" s="122">
        <f>AVERAGE(AG$5:AG329)</f>
        <v>67102.667692307688</v>
      </c>
      <c r="AR329" s="122">
        <f>AVERAGE(AH$5:AH329)</f>
        <v>161234.46153846153</v>
      </c>
      <c r="AS329" s="121">
        <f>AVERAGE($AK$5:AK329)</f>
        <v>0.99783247863247893</v>
      </c>
    </row>
    <row r="330" spans="1:45" x14ac:dyDescent="0.25">
      <c r="A330" s="103">
        <v>326</v>
      </c>
      <c r="B330" s="116">
        <v>538</v>
      </c>
      <c r="C330" s="116">
        <v>35</v>
      </c>
      <c r="D330" s="116">
        <v>28</v>
      </c>
      <c r="E330" s="117">
        <v>4734.6303540138797</v>
      </c>
      <c r="F330" s="116">
        <v>450</v>
      </c>
      <c r="G330" s="116">
        <v>4</v>
      </c>
      <c r="H330" s="117">
        <v>224550</v>
      </c>
      <c r="I330" s="117">
        <v>66996</v>
      </c>
      <c r="J330" s="117">
        <v>161754</v>
      </c>
      <c r="K330" s="116" t="str">
        <v>Yes</v>
      </c>
      <c r="L330" s="116" t="str">
        <v>Yes</v>
      </c>
      <c r="M330" s="120">
        <v>1</v>
      </c>
      <c r="P330" s="104">
        <f>AVERAGE(F$5:F330)</f>
        <v>448.96012269938649</v>
      </c>
      <c r="Q330" s="104">
        <f>AVERAGE(G$5:G330)</f>
        <v>4.610429447852761</v>
      </c>
      <c r="R330" s="122">
        <f>AVERAGE(H$5:H330)</f>
        <v>224031.10122699387</v>
      </c>
      <c r="S330" s="122">
        <f>AVERAGE(I$5:I330)</f>
        <v>67196.616564417185</v>
      </c>
      <c r="T330" s="122">
        <f>AVERAGE(J$5:J330)</f>
        <v>161080.95705521473</v>
      </c>
      <c r="U330" s="121">
        <f>AVERAGE($M$5:M330)</f>
        <v>0.99768916155419185</v>
      </c>
      <c r="Y330" s="103">
        <v>326</v>
      </c>
      <c r="Z330" s="103">
        <v>639</v>
      </c>
      <c r="AA330" s="103">
        <v>35</v>
      </c>
      <c r="AB330" s="103">
        <v>33</v>
      </c>
      <c r="AC330" s="137">
        <v>4784.1353022763069</v>
      </c>
      <c r="AD330" s="103">
        <v>449</v>
      </c>
      <c r="AE330" s="103">
        <v>0</v>
      </c>
      <c r="AF330" s="137">
        <v>224051</v>
      </c>
      <c r="AG330" s="137">
        <v>64900</v>
      </c>
      <c r="AH330" s="137">
        <v>164101</v>
      </c>
      <c r="AI330" s="103" t="str">
        <v>No</v>
      </c>
      <c r="AJ330" s="103" t="str">
        <v>No</v>
      </c>
      <c r="AK330" s="142">
        <v>0.99777777777777776</v>
      </c>
      <c r="AN330" s="104">
        <f>AVERAGE(AD$5:AD330)</f>
        <v>449.02453987730064</v>
      </c>
      <c r="AO330" s="104">
        <f>AVERAGE(AE$5:AE330)</f>
        <v>4.3957055214723928</v>
      </c>
      <c r="AP330" s="122">
        <f>AVERAGE(AF$5:AF330)</f>
        <v>224063.245398773</v>
      </c>
      <c r="AQ330" s="122">
        <f>AVERAGE(AG$5:AG330)</f>
        <v>67095.91104294479</v>
      </c>
      <c r="AR330" s="122">
        <f>AVERAGE(AH$5:AH330)</f>
        <v>161243.254601227</v>
      </c>
      <c r="AS330" s="121">
        <f>AVERAGE($AK$5:AK330)</f>
        <v>0.99783231083844626</v>
      </c>
    </row>
    <row r="331" spans="1:45" x14ac:dyDescent="0.25">
      <c r="A331" s="103">
        <v>327</v>
      </c>
      <c r="B331" s="116">
        <v>579</v>
      </c>
      <c r="C331" s="116">
        <v>43</v>
      </c>
      <c r="D331" s="116">
        <v>36</v>
      </c>
      <c r="E331" s="117">
        <v>4588.8594206236021</v>
      </c>
      <c r="F331" s="116">
        <v>446</v>
      </c>
      <c r="G331" s="116">
        <v>0</v>
      </c>
      <c r="H331" s="117">
        <v>222554</v>
      </c>
      <c r="I331" s="117">
        <v>64600</v>
      </c>
      <c r="J331" s="117">
        <v>163354</v>
      </c>
      <c r="K331" s="116" t="str">
        <v>No</v>
      </c>
      <c r="L331" s="116" t="str">
        <v>No</v>
      </c>
      <c r="M331" s="120">
        <v>0.99111111111111116</v>
      </c>
      <c r="P331" s="104">
        <f>AVERAGE(F$5:F331)</f>
        <v>448.95107033639141</v>
      </c>
      <c r="Q331" s="104">
        <f>AVERAGE(G$5:G331)</f>
        <v>4.5963302752293576</v>
      </c>
      <c r="R331" s="122">
        <f>AVERAGE(H$5:H331)</f>
        <v>224026.58409785933</v>
      </c>
      <c r="S331" s="122">
        <f>AVERAGE(I$5:I331)</f>
        <v>67188.675840978598</v>
      </c>
      <c r="T331" s="122">
        <f>AVERAGE(J$5:J331)</f>
        <v>161087.90825688074</v>
      </c>
      <c r="U331" s="121">
        <f>AVERAGE($M$5:M331)</f>
        <v>0.99766904519198074</v>
      </c>
      <c r="Y331" s="103">
        <v>327</v>
      </c>
      <c r="Z331" s="103">
        <v>610</v>
      </c>
      <c r="AA331" s="103">
        <v>41</v>
      </c>
      <c r="AB331" s="103">
        <v>26</v>
      </c>
      <c r="AC331" s="137">
        <v>3015.3641776005998</v>
      </c>
      <c r="AD331" s="103">
        <v>450</v>
      </c>
      <c r="AE331" s="103">
        <v>6</v>
      </c>
      <c r="AF331" s="137">
        <v>224550</v>
      </c>
      <c r="AG331" s="137">
        <v>67994</v>
      </c>
      <c r="AH331" s="137">
        <v>160456</v>
      </c>
      <c r="AI331" s="103" t="str">
        <v>Yes</v>
      </c>
      <c r="AJ331" s="103" t="str">
        <v>Yes</v>
      </c>
      <c r="AK331" s="142">
        <v>1</v>
      </c>
      <c r="AN331" s="104">
        <f>AVERAGE(AD$5:AD331)</f>
        <v>449.02752293577981</v>
      </c>
      <c r="AO331" s="104">
        <f>AVERAGE(AE$5:AE331)</f>
        <v>4.4006116207951074</v>
      </c>
      <c r="AP331" s="122">
        <f>AVERAGE(AF$5:AF331)</f>
        <v>224064.73394495412</v>
      </c>
      <c r="AQ331" s="122">
        <f>AVERAGE(AG$5:AG331)</f>
        <v>67098.657492354745</v>
      </c>
      <c r="AR331" s="122">
        <f>AVERAGE(AH$5:AH331)</f>
        <v>161240.84709480123</v>
      </c>
      <c r="AS331" s="121">
        <f>AVERAGE($AK$5:AK331)</f>
        <v>0.99783893985728889</v>
      </c>
    </row>
    <row r="332" spans="1:45" x14ac:dyDescent="0.25">
      <c r="A332" s="103">
        <v>328</v>
      </c>
      <c r="B332" s="116">
        <v>630</v>
      </c>
      <c r="C332" s="116">
        <v>46</v>
      </c>
      <c r="D332" s="116">
        <v>26</v>
      </c>
      <c r="E332" s="117">
        <v>4823.1952484499197</v>
      </c>
      <c r="F332" s="116">
        <v>450</v>
      </c>
      <c r="G332" s="116">
        <v>6</v>
      </c>
      <c r="H332" s="117">
        <v>224550</v>
      </c>
      <c r="I332" s="117">
        <v>67994</v>
      </c>
      <c r="J332" s="117">
        <v>160456</v>
      </c>
      <c r="K332" s="116" t="str">
        <v>Yes</v>
      </c>
      <c r="L332" s="116" t="str">
        <v>Yes</v>
      </c>
      <c r="M332" s="120">
        <v>1</v>
      </c>
      <c r="P332" s="104">
        <f>AVERAGE(F$5:F332)</f>
        <v>448.95426829268291</v>
      </c>
      <c r="Q332" s="104">
        <f>AVERAGE(G$5:G332)</f>
        <v>4.600609756097561</v>
      </c>
      <c r="R332" s="122">
        <f>AVERAGE(H$5:H332)</f>
        <v>224028.17987804877</v>
      </c>
      <c r="S332" s="122">
        <f>AVERAGE(I$5:I332)</f>
        <v>67191.131097560981</v>
      </c>
      <c r="T332" s="122">
        <f>AVERAGE(J$5:J332)</f>
        <v>161085.98170731709</v>
      </c>
      <c r="U332" s="121">
        <f>AVERAGE($M$5:M332)</f>
        <v>0.99767615176151736</v>
      </c>
      <c r="Y332" s="103">
        <v>328</v>
      </c>
      <c r="Z332" s="103">
        <v>651</v>
      </c>
      <c r="AA332" s="103">
        <v>35</v>
      </c>
      <c r="AB332" s="103">
        <v>39</v>
      </c>
      <c r="AC332" s="137">
        <v>2460.1497151638405</v>
      </c>
      <c r="AD332" s="103">
        <v>443</v>
      </c>
      <c r="AE332" s="103">
        <v>0</v>
      </c>
      <c r="AF332" s="137">
        <v>221057</v>
      </c>
      <c r="AG332" s="137">
        <v>64300</v>
      </c>
      <c r="AH332" s="137">
        <v>162607</v>
      </c>
      <c r="AI332" s="103" t="str">
        <v>No</v>
      </c>
      <c r="AJ332" s="103" t="str">
        <v>No</v>
      </c>
      <c r="AK332" s="142">
        <v>0.98444444444444446</v>
      </c>
      <c r="AN332" s="104">
        <f>AVERAGE(AD$5:AD332)</f>
        <v>449.00914634146341</v>
      </c>
      <c r="AO332" s="104">
        <f>AVERAGE(AE$5:AE332)</f>
        <v>4.3871951219512191</v>
      </c>
      <c r="AP332" s="122">
        <f>AVERAGE(AF$5:AF332)</f>
        <v>224055.56402439025</v>
      </c>
      <c r="AQ332" s="122">
        <f>AVERAGE(AG$5:AG332)</f>
        <v>67090.125</v>
      </c>
      <c r="AR332" s="122">
        <f>AVERAGE(AH$5:AH332)</f>
        <v>161245.01219512196</v>
      </c>
      <c r="AS332" s="121">
        <f>AVERAGE($AK$5:AK332)</f>
        <v>0.99779810298103011</v>
      </c>
    </row>
    <row r="333" spans="1:45" x14ac:dyDescent="0.25">
      <c r="A333" s="103">
        <v>329</v>
      </c>
      <c r="B333" s="116">
        <v>476</v>
      </c>
      <c r="C333" s="116">
        <v>29</v>
      </c>
      <c r="D333" s="116">
        <v>20</v>
      </c>
      <c r="E333" s="117">
        <v>3054.8918621443104</v>
      </c>
      <c r="F333" s="116">
        <v>450</v>
      </c>
      <c r="G333" s="116">
        <v>12</v>
      </c>
      <c r="H333" s="117">
        <v>224550</v>
      </c>
      <c r="I333" s="117">
        <v>70988</v>
      </c>
      <c r="J333" s="117">
        <v>156562</v>
      </c>
      <c r="K333" s="116" t="str">
        <v>Yes</v>
      </c>
      <c r="L333" s="116" t="str">
        <v>Yes</v>
      </c>
      <c r="M333" s="120">
        <v>1</v>
      </c>
      <c r="P333" s="104">
        <f>AVERAGE(F$5:F333)</f>
        <v>448.95744680851061</v>
      </c>
      <c r="Q333" s="104">
        <f>AVERAGE(G$5:G333)</f>
        <v>4.6231003039513681</v>
      </c>
      <c r="R333" s="122">
        <f>AVERAGE(H$5:H333)</f>
        <v>224029.7659574468</v>
      </c>
      <c r="S333" s="122">
        <f>AVERAGE(I$5:I333)</f>
        <v>67202.671732522795</v>
      </c>
      <c r="T333" s="122">
        <f>AVERAGE(J$5:J333)</f>
        <v>161072.23100303952</v>
      </c>
      <c r="U333" s="121">
        <f>AVERAGE($M$5:M333)</f>
        <v>0.99768321513002334</v>
      </c>
      <c r="Y333" s="103">
        <v>329</v>
      </c>
      <c r="Z333" s="103">
        <v>560</v>
      </c>
      <c r="AA333" s="103">
        <v>44</v>
      </c>
      <c r="AB333" s="103">
        <v>26</v>
      </c>
      <c r="AC333" s="137">
        <v>3970.7311426472484</v>
      </c>
      <c r="AD333" s="103">
        <v>450</v>
      </c>
      <c r="AE333" s="103">
        <v>6</v>
      </c>
      <c r="AF333" s="137">
        <v>224550</v>
      </c>
      <c r="AG333" s="137">
        <v>67994</v>
      </c>
      <c r="AH333" s="137">
        <v>160456</v>
      </c>
      <c r="AI333" s="103" t="str">
        <v>Yes</v>
      </c>
      <c r="AJ333" s="103" t="str">
        <v>Yes</v>
      </c>
      <c r="AK333" s="142">
        <v>1</v>
      </c>
      <c r="AN333" s="104">
        <f>AVERAGE(AD$5:AD333)</f>
        <v>449.01215805471122</v>
      </c>
      <c r="AO333" s="104">
        <f>AVERAGE(AE$5:AE333)</f>
        <v>4.3920972644376901</v>
      </c>
      <c r="AP333" s="122">
        <f>AVERAGE(AF$5:AF333)</f>
        <v>224057.06686930091</v>
      </c>
      <c r="AQ333" s="122">
        <f>AVERAGE(AG$5:AG333)</f>
        <v>67092.872340425529</v>
      </c>
      <c r="AR333" s="122">
        <f>AVERAGE(AH$5:AH333)</f>
        <v>161242.61398176293</v>
      </c>
      <c r="AS333" s="121">
        <f>AVERAGE($AK$5:AK333)</f>
        <v>0.99780479567713642</v>
      </c>
    </row>
    <row r="334" spans="1:45" x14ac:dyDescent="0.25">
      <c r="A334" s="103">
        <v>330</v>
      </c>
      <c r="B334" s="116">
        <v>535</v>
      </c>
      <c r="C334" s="116">
        <v>36</v>
      </c>
      <c r="D334" s="116">
        <v>20</v>
      </c>
      <c r="E334" s="117">
        <v>2461.2677788062474</v>
      </c>
      <c r="F334" s="116">
        <v>450</v>
      </c>
      <c r="G334" s="116">
        <v>12</v>
      </c>
      <c r="H334" s="117">
        <v>224550</v>
      </c>
      <c r="I334" s="117">
        <v>70988</v>
      </c>
      <c r="J334" s="117">
        <v>156562</v>
      </c>
      <c r="K334" s="116" t="str">
        <v>Yes</v>
      </c>
      <c r="L334" s="116" t="str">
        <v>Yes</v>
      </c>
      <c r="M334" s="120">
        <v>1</v>
      </c>
      <c r="P334" s="104">
        <f>AVERAGE(F$5:F334)</f>
        <v>448.96060606060604</v>
      </c>
      <c r="Q334" s="104">
        <f>AVERAGE(G$5:G334)</f>
        <v>4.6454545454545455</v>
      </c>
      <c r="R334" s="122">
        <f>AVERAGE(H$5:H334)</f>
        <v>224031.34242424244</v>
      </c>
      <c r="S334" s="122">
        <f>AVERAGE(I$5:I334)</f>
        <v>67214.142424242425</v>
      </c>
      <c r="T334" s="122">
        <f>AVERAGE(J$5:J334)</f>
        <v>161058.56363636363</v>
      </c>
      <c r="U334" s="121">
        <f>AVERAGE($M$5:M334)</f>
        <v>0.99769023569023541</v>
      </c>
      <c r="Y334" s="103">
        <v>330</v>
      </c>
      <c r="Z334" s="103">
        <v>618</v>
      </c>
      <c r="AA334" s="103">
        <v>29</v>
      </c>
      <c r="AB334" s="103">
        <v>30</v>
      </c>
      <c r="AC334" s="137">
        <v>2405.3954072213251</v>
      </c>
      <c r="AD334" s="103">
        <v>450</v>
      </c>
      <c r="AE334" s="103">
        <v>2</v>
      </c>
      <c r="AF334" s="137">
        <v>224550</v>
      </c>
      <c r="AG334" s="137">
        <v>65998</v>
      </c>
      <c r="AH334" s="137">
        <v>163052</v>
      </c>
      <c r="AI334" s="103" t="str">
        <v>Yes</v>
      </c>
      <c r="AJ334" s="103" t="str">
        <v>Yes</v>
      </c>
      <c r="AK334" s="142">
        <v>1</v>
      </c>
      <c r="AN334" s="104">
        <f>AVERAGE(AD$5:AD334)</f>
        <v>449.0151515151515</v>
      </c>
      <c r="AO334" s="104">
        <f>AVERAGE(AE$5:AE334)</f>
        <v>4.3848484848484848</v>
      </c>
      <c r="AP334" s="122">
        <f>AVERAGE(AF$5:AF334)</f>
        <v>224058.56060606061</v>
      </c>
      <c r="AQ334" s="122">
        <f>AVERAGE(AG$5:AG334)</f>
        <v>67089.55454545455</v>
      </c>
      <c r="AR334" s="122">
        <f>AVERAGE(AH$5:AH334)</f>
        <v>161248.09696969698</v>
      </c>
      <c r="AS334" s="121">
        <f>AVERAGE($AK$5:AK334)</f>
        <v>0.99781144781144815</v>
      </c>
    </row>
    <row r="335" spans="1:45" x14ac:dyDescent="0.25">
      <c r="A335" s="103">
        <v>331</v>
      </c>
      <c r="B335" s="116">
        <v>522</v>
      </c>
      <c r="C335" s="116">
        <v>45</v>
      </c>
      <c r="D335" s="116">
        <v>23</v>
      </c>
      <c r="E335" s="117">
        <v>2585.7484418152317</v>
      </c>
      <c r="F335" s="116">
        <v>450</v>
      </c>
      <c r="G335" s="116">
        <v>9</v>
      </c>
      <c r="H335" s="117">
        <v>224550</v>
      </c>
      <c r="I335" s="117">
        <v>69491</v>
      </c>
      <c r="J335" s="117">
        <v>158509</v>
      </c>
      <c r="K335" s="116" t="str">
        <v>Yes</v>
      </c>
      <c r="L335" s="116" t="str">
        <v>Yes</v>
      </c>
      <c r="M335" s="120">
        <v>1</v>
      </c>
      <c r="P335" s="104">
        <f>AVERAGE(F$5:F335)</f>
        <v>448.96374622356495</v>
      </c>
      <c r="Q335" s="104">
        <f>AVERAGE(G$5:G335)</f>
        <v>4.6586102719033233</v>
      </c>
      <c r="R335" s="122">
        <f>AVERAGE(H$5:H335)</f>
        <v>224032.90936555891</v>
      </c>
      <c r="S335" s="122">
        <f>AVERAGE(I$5:I335)</f>
        <v>67221.021148036249</v>
      </c>
      <c r="T335" s="122">
        <f>AVERAGE(J$5:J335)</f>
        <v>161050.86102719035</v>
      </c>
      <c r="U335" s="121">
        <f>AVERAGE($M$5:M335)</f>
        <v>0.99769721383014409</v>
      </c>
      <c r="Y335" s="103">
        <v>331</v>
      </c>
      <c r="Z335" s="103">
        <v>584</v>
      </c>
      <c r="AA335" s="103">
        <v>38</v>
      </c>
      <c r="AB335" s="103">
        <v>24</v>
      </c>
      <c r="AC335" s="137">
        <v>2991.0495115915337</v>
      </c>
      <c r="AD335" s="103">
        <v>450</v>
      </c>
      <c r="AE335" s="103">
        <v>8</v>
      </c>
      <c r="AF335" s="137">
        <v>224550</v>
      </c>
      <c r="AG335" s="137">
        <v>68992</v>
      </c>
      <c r="AH335" s="137">
        <v>159158</v>
      </c>
      <c r="AI335" s="103" t="str">
        <v>Yes</v>
      </c>
      <c r="AJ335" s="103" t="str">
        <v>Yes</v>
      </c>
      <c r="AK335" s="142">
        <v>1</v>
      </c>
      <c r="AN335" s="104">
        <f>AVERAGE(AD$5:AD335)</f>
        <v>449.01812688821752</v>
      </c>
      <c r="AO335" s="104">
        <f>AVERAGE(AE$5:AE335)</f>
        <v>4.3957703927492444</v>
      </c>
      <c r="AP335" s="122">
        <f>AVERAGE(AF$5:AF335)</f>
        <v>224060.04531722053</v>
      </c>
      <c r="AQ335" s="122">
        <f>AVERAGE(AG$5:AG335)</f>
        <v>67095.30211480362</v>
      </c>
      <c r="AR335" s="122">
        <f>AVERAGE(AH$5:AH335)</f>
        <v>161241.78247734139</v>
      </c>
      <c r="AS335" s="121">
        <f>AVERAGE($AK$5:AK335)</f>
        <v>0.99781805975159477</v>
      </c>
    </row>
    <row r="336" spans="1:45" x14ac:dyDescent="0.25">
      <c r="A336" s="103">
        <v>332</v>
      </c>
      <c r="B336" s="116">
        <v>637</v>
      </c>
      <c r="C336" s="116">
        <v>41</v>
      </c>
      <c r="D336" s="116">
        <v>35</v>
      </c>
      <c r="E336" s="117">
        <v>3461.4475591990495</v>
      </c>
      <c r="F336" s="116">
        <v>447</v>
      </c>
      <c r="G336" s="116">
        <v>0</v>
      </c>
      <c r="H336" s="117">
        <v>223053</v>
      </c>
      <c r="I336" s="117">
        <v>64700</v>
      </c>
      <c r="J336" s="117">
        <v>163603</v>
      </c>
      <c r="K336" s="116" t="str">
        <v>No</v>
      </c>
      <c r="L336" s="116" t="str">
        <v>No</v>
      </c>
      <c r="M336" s="120">
        <v>0.99333333333333329</v>
      </c>
      <c r="P336" s="104">
        <f>AVERAGE(F$5:F336)</f>
        <v>448.95783132530119</v>
      </c>
      <c r="Q336" s="104">
        <f>AVERAGE(G$5:G336)</f>
        <v>4.6445783132530121</v>
      </c>
      <c r="R336" s="122">
        <f>AVERAGE(H$5:H336)</f>
        <v>224029.9578313253</v>
      </c>
      <c r="S336" s="122">
        <f>AVERAGE(I$5:I336)</f>
        <v>67213.427710843374</v>
      </c>
      <c r="T336" s="122">
        <f>AVERAGE(J$5:J336)</f>
        <v>161058.54819277109</v>
      </c>
      <c r="U336" s="121">
        <f>AVERAGE($M$5:M336)</f>
        <v>0.99768406961178024</v>
      </c>
      <c r="Y336" s="103">
        <v>332</v>
      </c>
      <c r="Z336" s="103">
        <v>633</v>
      </c>
      <c r="AA336" s="103">
        <v>29</v>
      </c>
      <c r="AB336" s="103">
        <v>21</v>
      </c>
      <c r="AC336" s="137">
        <v>4831.109732562878</v>
      </c>
      <c r="AD336" s="103">
        <v>450</v>
      </c>
      <c r="AE336" s="103">
        <v>11</v>
      </c>
      <c r="AF336" s="137">
        <v>224550</v>
      </c>
      <c r="AG336" s="137">
        <v>70489</v>
      </c>
      <c r="AH336" s="137">
        <v>157211</v>
      </c>
      <c r="AI336" s="103" t="str">
        <v>Yes</v>
      </c>
      <c r="AJ336" s="103" t="str">
        <v>Yes</v>
      </c>
      <c r="AK336" s="142">
        <v>1</v>
      </c>
      <c r="AN336" s="104">
        <f>AVERAGE(AD$5:AD336)</f>
        <v>449.02108433734941</v>
      </c>
      <c r="AO336" s="104">
        <f>AVERAGE(AE$5:AE336)</f>
        <v>4.4156626506024095</v>
      </c>
      <c r="AP336" s="122">
        <f>AVERAGE(AF$5:AF336)</f>
        <v>224061.52108433735</v>
      </c>
      <c r="AQ336" s="122">
        <f>AVERAGE(AG$5:AG336)</f>
        <v>67105.524096385547</v>
      </c>
      <c r="AR336" s="122">
        <f>AVERAGE(AH$5:AH336)</f>
        <v>161229.64156626505</v>
      </c>
      <c r="AS336" s="121">
        <f>AVERAGE($AK$5:AK336)</f>
        <v>0.99782463186077675</v>
      </c>
    </row>
    <row r="337" spans="1:45" x14ac:dyDescent="0.25">
      <c r="A337" s="103">
        <v>333</v>
      </c>
      <c r="B337" s="116">
        <v>545</v>
      </c>
      <c r="C337" s="116">
        <v>32</v>
      </c>
      <c r="D337" s="116">
        <v>22</v>
      </c>
      <c r="E337" s="117">
        <v>3664.609383883454</v>
      </c>
      <c r="F337" s="116">
        <v>450</v>
      </c>
      <c r="G337" s="116">
        <v>10</v>
      </c>
      <c r="H337" s="117">
        <v>224550</v>
      </c>
      <c r="I337" s="117">
        <v>69990</v>
      </c>
      <c r="J337" s="117">
        <v>157860</v>
      </c>
      <c r="K337" s="116" t="str">
        <v>Yes</v>
      </c>
      <c r="L337" s="116" t="str">
        <v>Yes</v>
      </c>
      <c r="M337" s="120">
        <v>1</v>
      </c>
      <c r="P337" s="104">
        <f>AVERAGE(F$5:F337)</f>
        <v>448.96096096096096</v>
      </c>
      <c r="Q337" s="104">
        <f>AVERAGE(G$5:G337)</f>
        <v>4.6606606606606604</v>
      </c>
      <c r="R337" s="122">
        <f>AVERAGE(H$5:H337)</f>
        <v>224031.51951951953</v>
      </c>
      <c r="S337" s="122">
        <f>AVERAGE(I$5:I337)</f>
        <v>67221.765765765769</v>
      </c>
      <c r="T337" s="122">
        <f>AVERAGE(J$5:J337)</f>
        <v>161048.94294294293</v>
      </c>
      <c r="U337" s="121">
        <f>AVERAGE($M$5:M337)</f>
        <v>0.99769102435769075</v>
      </c>
      <c r="Y337" s="103">
        <v>333</v>
      </c>
      <c r="Z337" s="103">
        <v>587</v>
      </c>
      <c r="AA337" s="103">
        <v>39</v>
      </c>
      <c r="AB337" s="103">
        <v>42</v>
      </c>
      <c r="AC337" s="137">
        <v>4214.217776949341</v>
      </c>
      <c r="AD337" s="103">
        <v>440</v>
      </c>
      <c r="AE337" s="103">
        <v>0</v>
      </c>
      <c r="AF337" s="137">
        <v>219560</v>
      </c>
      <c r="AG337" s="137">
        <v>64000</v>
      </c>
      <c r="AH337" s="137">
        <v>161860</v>
      </c>
      <c r="AI337" s="103" t="str">
        <v>No</v>
      </c>
      <c r="AJ337" s="103" t="str">
        <v>No</v>
      </c>
      <c r="AK337" s="142">
        <v>0.97777777777777775</v>
      </c>
      <c r="AN337" s="104">
        <f>AVERAGE(AD$5:AD337)</f>
        <v>448.99399399399397</v>
      </c>
      <c r="AO337" s="104">
        <f>AVERAGE(AE$5:AE337)</f>
        <v>4.4024024024024024</v>
      </c>
      <c r="AP337" s="122">
        <f>AVERAGE(AF$5:AF337)</f>
        <v>224048.00300300302</v>
      </c>
      <c r="AQ337" s="122">
        <f>AVERAGE(AG$5:AG337)</f>
        <v>67096.198198198195</v>
      </c>
      <c r="AR337" s="122">
        <f>AVERAGE(AH$5:AH337)</f>
        <v>161231.53453453453</v>
      </c>
      <c r="AS337" s="121">
        <f>AVERAGE($AK$5:AK337)</f>
        <v>0.99776443109776469</v>
      </c>
    </row>
    <row r="338" spans="1:45" x14ac:dyDescent="0.25">
      <c r="A338" s="103">
        <v>334</v>
      </c>
      <c r="B338" s="116">
        <v>496</v>
      </c>
      <c r="C338" s="116">
        <v>54</v>
      </c>
      <c r="D338" s="116">
        <v>27</v>
      </c>
      <c r="E338" s="117">
        <v>2666.8388664794197</v>
      </c>
      <c r="F338" s="116">
        <v>450</v>
      </c>
      <c r="G338" s="116">
        <v>5</v>
      </c>
      <c r="H338" s="117">
        <v>224550</v>
      </c>
      <c r="I338" s="117">
        <v>67495</v>
      </c>
      <c r="J338" s="117">
        <v>161105</v>
      </c>
      <c r="K338" s="116" t="str">
        <v>Yes</v>
      </c>
      <c r="L338" s="116" t="str">
        <v>Yes</v>
      </c>
      <c r="M338" s="120">
        <v>1</v>
      </c>
      <c r="P338" s="104">
        <f>AVERAGE(F$5:F338)</f>
        <v>448.96407185628743</v>
      </c>
      <c r="Q338" s="104">
        <f>AVERAGE(G$5:G338)</f>
        <v>4.6616766467065869</v>
      </c>
      <c r="R338" s="122">
        <f>AVERAGE(H$5:H338)</f>
        <v>224033.07185628742</v>
      </c>
      <c r="S338" s="122">
        <f>AVERAGE(I$5:I338)</f>
        <v>67222.583832335324</v>
      </c>
      <c r="T338" s="122">
        <f>AVERAGE(J$5:J338)</f>
        <v>161049.11077844311</v>
      </c>
      <c r="U338" s="121">
        <f>AVERAGE($M$5:M338)</f>
        <v>0.99769793745841628</v>
      </c>
      <c r="Y338" s="103">
        <v>334</v>
      </c>
      <c r="Z338" s="103">
        <v>596</v>
      </c>
      <c r="AA338" s="103">
        <v>31</v>
      </c>
      <c r="AB338" s="103">
        <v>36</v>
      </c>
      <c r="AC338" s="137">
        <v>3079.4050786807734</v>
      </c>
      <c r="AD338" s="103">
        <v>446</v>
      </c>
      <c r="AE338" s="103">
        <v>0</v>
      </c>
      <c r="AF338" s="137">
        <v>222554</v>
      </c>
      <c r="AG338" s="137">
        <v>64600</v>
      </c>
      <c r="AH338" s="137">
        <v>163354</v>
      </c>
      <c r="AI338" s="103" t="str">
        <v>No</v>
      </c>
      <c r="AJ338" s="103" t="str">
        <v>No</v>
      </c>
      <c r="AK338" s="142">
        <v>0.99111111111111116</v>
      </c>
      <c r="AN338" s="104">
        <f>AVERAGE(AD$5:AD338)</f>
        <v>448.98502994011977</v>
      </c>
      <c r="AO338" s="104">
        <f>AVERAGE(AE$5:AE338)</f>
        <v>4.3892215568862278</v>
      </c>
      <c r="AP338" s="122">
        <f>AVERAGE(AF$5:AF338)</f>
        <v>224043.52994011977</v>
      </c>
      <c r="AQ338" s="122">
        <f>AVERAGE(AG$5:AG338)</f>
        <v>67088.724550898201</v>
      </c>
      <c r="AR338" s="122">
        <f>AVERAGE(AH$5:AH338)</f>
        <v>161237.88922155689</v>
      </c>
      <c r="AS338" s="121">
        <f>AVERAGE($AK$5:AK338)</f>
        <v>0.99774451097804429</v>
      </c>
    </row>
    <row r="339" spans="1:45" x14ac:dyDescent="0.25">
      <c r="A339" s="103">
        <v>335</v>
      </c>
      <c r="B339" s="116">
        <v>640</v>
      </c>
      <c r="C339" s="116">
        <v>45</v>
      </c>
      <c r="D339" s="116">
        <v>35</v>
      </c>
      <c r="E339" s="117">
        <v>2558.4524210858308</v>
      </c>
      <c r="F339" s="116">
        <v>447</v>
      </c>
      <c r="G339" s="116">
        <v>0</v>
      </c>
      <c r="H339" s="117">
        <v>223053</v>
      </c>
      <c r="I339" s="117">
        <v>64700</v>
      </c>
      <c r="J339" s="117">
        <v>163603</v>
      </c>
      <c r="K339" s="116" t="str">
        <v>No</v>
      </c>
      <c r="L339" s="116" t="str">
        <v>No</v>
      </c>
      <c r="M339" s="120">
        <v>0.99333333333333329</v>
      </c>
      <c r="P339" s="104">
        <f>AVERAGE(F$5:F339)</f>
        <v>448.95820895522388</v>
      </c>
      <c r="Q339" s="104">
        <f>AVERAGE(G$5:G339)</f>
        <v>4.6477611940298509</v>
      </c>
      <c r="R339" s="122">
        <f>AVERAGE(H$5:H339)</f>
        <v>224030.14626865671</v>
      </c>
      <c r="S339" s="122">
        <f>AVERAGE(I$5:I339)</f>
        <v>67215.053731343287</v>
      </c>
      <c r="T339" s="122">
        <f>AVERAGE(J$5:J339)</f>
        <v>161056.7343283582</v>
      </c>
      <c r="U339" s="121">
        <f>AVERAGE($M$5:M339)</f>
        <v>0.9976849087893862</v>
      </c>
      <c r="Y339" s="103">
        <v>335</v>
      </c>
      <c r="Z339" s="103">
        <v>545</v>
      </c>
      <c r="AA339" s="103">
        <v>42</v>
      </c>
      <c r="AB339" s="103">
        <v>26</v>
      </c>
      <c r="AC339" s="137">
        <v>4420.0965681427315</v>
      </c>
      <c r="AD339" s="103">
        <v>450</v>
      </c>
      <c r="AE339" s="103">
        <v>6</v>
      </c>
      <c r="AF339" s="137">
        <v>224550</v>
      </c>
      <c r="AG339" s="137">
        <v>67994</v>
      </c>
      <c r="AH339" s="137">
        <v>160456</v>
      </c>
      <c r="AI339" s="103" t="str">
        <v>Yes</v>
      </c>
      <c r="AJ339" s="103" t="str">
        <v>Yes</v>
      </c>
      <c r="AK339" s="142">
        <v>1</v>
      </c>
      <c r="AN339" s="104">
        <f>AVERAGE(AD$5:AD339)</f>
        <v>448.98805970149255</v>
      </c>
      <c r="AO339" s="104">
        <f>AVERAGE(AE$5:AE339)</f>
        <v>4.3940298507462687</v>
      </c>
      <c r="AP339" s="122">
        <f>AVERAGE(AF$5:AF339)</f>
        <v>224045.04179104479</v>
      </c>
      <c r="AQ339" s="122">
        <f>AVERAGE(AG$5:AG339)</f>
        <v>67091.426865671645</v>
      </c>
      <c r="AR339" s="122">
        <f>AVERAGE(AH$5:AH339)</f>
        <v>161235.5552238806</v>
      </c>
      <c r="AS339" s="121">
        <f>AVERAGE($AK$5:AK339)</f>
        <v>0.99775124378109492</v>
      </c>
    </row>
    <row r="340" spans="1:45" x14ac:dyDescent="0.25">
      <c r="A340" s="103">
        <v>336</v>
      </c>
      <c r="B340" s="116">
        <v>516</v>
      </c>
      <c r="C340" s="116">
        <v>42</v>
      </c>
      <c r="D340" s="116">
        <v>28</v>
      </c>
      <c r="E340" s="117">
        <v>4568.3375170255076</v>
      </c>
      <c r="F340" s="116">
        <v>450</v>
      </c>
      <c r="G340" s="116">
        <v>4</v>
      </c>
      <c r="H340" s="117">
        <v>224550</v>
      </c>
      <c r="I340" s="117">
        <v>66996</v>
      </c>
      <c r="J340" s="117">
        <v>161754</v>
      </c>
      <c r="K340" s="116" t="str">
        <v>Yes</v>
      </c>
      <c r="L340" s="116" t="str">
        <v>Yes</v>
      </c>
      <c r="M340" s="120">
        <v>1</v>
      </c>
      <c r="P340" s="104">
        <f>AVERAGE(F$5:F340)</f>
        <v>448.96130952380952</v>
      </c>
      <c r="Q340" s="104">
        <f>AVERAGE(G$5:G340)</f>
        <v>4.645833333333333</v>
      </c>
      <c r="R340" s="122">
        <f>AVERAGE(H$5:H340)</f>
        <v>224031.69345238095</v>
      </c>
      <c r="S340" s="122">
        <f>AVERAGE(I$5:I340)</f>
        <v>67214.40178571429</v>
      </c>
      <c r="T340" s="122">
        <f>AVERAGE(J$5:J340)</f>
        <v>161058.80952380953</v>
      </c>
      <c r="U340" s="121">
        <f>AVERAGE($M$5:M340)</f>
        <v>0.99769179894179871</v>
      </c>
      <c r="Y340" s="103">
        <v>336</v>
      </c>
      <c r="Z340" s="103">
        <v>531</v>
      </c>
      <c r="AA340" s="103">
        <v>45</v>
      </c>
      <c r="AB340" s="103">
        <v>26</v>
      </c>
      <c r="AC340" s="137">
        <v>3902.9451790408257</v>
      </c>
      <c r="AD340" s="103">
        <v>450</v>
      </c>
      <c r="AE340" s="103">
        <v>6</v>
      </c>
      <c r="AF340" s="137">
        <v>224550</v>
      </c>
      <c r="AG340" s="137">
        <v>67994</v>
      </c>
      <c r="AH340" s="137">
        <v>160456</v>
      </c>
      <c r="AI340" s="103" t="str">
        <v>Yes</v>
      </c>
      <c r="AJ340" s="103" t="str">
        <v>Yes</v>
      </c>
      <c r="AK340" s="142">
        <v>1</v>
      </c>
      <c r="AN340" s="104">
        <f>AVERAGE(AD$5:AD340)</f>
        <v>448.99107142857144</v>
      </c>
      <c r="AO340" s="104">
        <f>AVERAGE(AE$5:AE340)</f>
        <v>4.3988095238095237</v>
      </c>
      <c r="AP340" s="122">
        <f>AVERAGE(AF$5:AF340)</f>
        <v>224046.54464285713</v>
      </c>
      <c r="AQ340" s="122">
        <f>AVERAGE(AG$5:AG340)</f>
        <v>67094.113095238092</v>
      </c>
      <c r="AR340" s="122">
        <f>AVERAGE(AH$5:AH340)</f>
        <v>161233.23511904763</v>
      </c>
      <c r="AS340" s="121">
        <f>AVERAGE($AK$5:AK340)</f>
        <v>0.99775793650793687</v>
      </c>
    </row>
    <row r="341" spans="1:45" x14ac:dyDescent="0.25">
      <c r="A341" s="103">
        <v>337</v>
      </c>
      <c r="B341" s="116">
        <v>643</v>
      </c>
      <c r="C341" s="116">
        <v>44</v>
      </c>
      <c r="D341" s="116">
        <v>39</v>
      </c>
      <c r="E341" s="117">
        <v>2523.5990738780811</v>
      </c>
      <c r="F341" s="116">
        <v>443</v>
      </c>
      <c r="G341" s="116">
        <v>0</v>
      </c>
      <c r="H341" s="117">
        <v>221057</v>
      </c>
      <c r="I341" s="117">
        <v>64300</v>
      </c>
      <c r="J341" s="117">
        <v>162607</v>
      </c>
      <c r="K341" s="116" t="str">
        <v>No</v>
      </c>
      <c r="L341" s="116" t="str">
        <v>No</v>
      </c>
      <c r="M341" s="120">
        <v>0.98444444444444446</v>
      </c>
      <c r="P341" s="104">
        <f>AVERAGE(F$5:F341)</f>
        <v>448.94362017804156</v>
      </c>
      <c r="Q341" s="104">
        <f>AVERAGE(G$5:G341)</f>
        <v>4.6320474777448073</v>
      </c>
      <c r="R341" s="122">
        <f>AVERAGE(H$5:H341)</f>
        <v>224022.86646884272</v>
      </c>
      <c r="S341" s="122">
        <f>AVERAGE(I$5:I341)</f>
        <v>67205.75370919882</v>
      </c>
      <c r="T341" s="122">
        <f>AVERAGE(J$5:J341)</f>
        <v>161063.40356083086</v>
      </c>
      <c r="U341" s="121">
        <f>AVERAGE($M$5:M341)</f>
        <v>0.99765248928453643</v>
      </c>
      <c r="Y341" s="103">
        <v>337</v>
      </c>
      <c r="Z341" s="103">
        <v>517</v>
      </c>
      <c r="AA341" s="103">
        <v>45</v>
      </c>
      <c r="AB341" s="103">
        <v>37</v>
      </c>
      <c r="AC341" s="137">
        <v>2210.097538779683</v>
      </c>
      <c r="AD341" s="103">
        <v>445</v>
      </c>
      <c r="AE341" s="103">
        <v>0</v>
      </c>
      <c r="AF341" s="137">
        <v>222055</v>
      </c>
      <c r="AG341" s="137">
        <v>64500</v>
      </c>
      <c r="AH341" s="137">
        <v>163105</v>
      </c>
      <c r="AI341" s="103" t="str">
        <v>No</v>
      </c>
      <c r="AJ341" s="103" t="str">
        <v>No</v>
      </c>
      <c r="AK341" s="142">
        <v>0.98888888888888893</v>
      </c>
      <c r="AN341" s="104">
        <f>AVERAGE(AD$5:AD341)</f>
        <v>448.97922848664689</v>
      </c>
      <c r="AO341" s="104">
        <f>AVERAGE(AE$5:AE341)</f>
        <v>4.3857566765578637</v>
      </c>
      <c r="AP341" s="122">
        <f>AVERAGE(AF$5:AF341)</f>
        <v>224040.63501483679</v>
      </c>
      <c r="AQ341" s="122">
        <f>AVERAGE(AG$5:AG341)</f>
        <v>67086.415430267065</v>
      </c>
      <c r="AR341" s="122">
        <f>AVERAGE(AH$5:AH341)</f>
        <v>161238.78931750741</v>
      </c>
      <c r="AS341" s="121">
        <f>AVERAGE($AK$5:AK341)</f>
        <v>0.99773161885921557</v>
      </c>
    </row>
    <row r="342" spans="1:45" x14ac:dyDescent="0.25">
      <c r="A342" s="103">
        <v>338</v>
      </c>
      <c r="B342" s="116">
        <v>542</v>
      </c>
      <c r="C342" s="116">
        <v>43</v>
      </c>
      <c r="D342" s="116">
        <v>28</v>
      </c>
      <c r="E342" s="117">
        <v>4704.047050228608</v>
      </c>
      <c r="F342" s="116">
        <v>450</v>
      </c>
      <c r="G342" s="116">
        <v>4</v>
      </c>
      <c r="H342" s="117">
        <v>224550</v>
      </c>
      <c r="I342" s="117">
        <v>66996</v>
      </c>
      <c r="J342" s="117">
        <v>161754</v>
      </c>
      <c r="K342" s="116" t="str">
        <v>Yes</v>
      </c>
      <c r="L342" s="116" t="str">
        <v>Yes</v>
      </c>
      <c r="M342" s="120">
        <v>1</v>
      </c>
      <c r="P342" s="104">
        <f>AVERAGE(F$5:F342)</f>
        <v>448.94674556213016</v>
      </c>
      <c r="Q342" s="104">
        <f>AVERAGE(G$5:G342)</f>
        <v>4.6301775147928996</v>
      </c>
      <c r="R342" s="122">
        <f>AVERAGE(H$5:H342)</f>
        <v>224024.42603550295</v>
      </c>
      <c r="S342" s="122">
        <f>AVERAGE(I$5:I342)</f>
        <v>67205.133136094679</v>
      </c>
      <c r="T342" s="122">
        <f>AVERAGE(J$5:J342)</f>
        <v>161065.44674556213</v>
      </c>
      <c r="U342" s="121">
        <f>AVERAGE($M$5:M342)</f>
        <v>0.99765943458251127</v>
      </c>
      <c r="Y342" s="103">
        <v>338</v>
      </c>
      <c r="Z342" s="103">
        <v>506</v>
      </c>
      <c r="AA342" s="103">
        <v>42</v>
      </c>
      <c r="AB342" s="103">
        <v>30</v>
      </c>
      <c r="AC342" s="137">
        <v>2879.8182884413291</v>
      </c>
      <c r="AD342" s="103">
        <v>450</v>
      </c>
      <c r="AE342" s="103">
        <v>2</v>
      </c>
      <c r="AF342" s="137">
        <v>224550</v>
      </c>
      <c r="AG342" s="137">
        <v>65998</v>
      </c>
      <c r="AH342" s="137">
        <v>163052</v>
      </c>
      <c r="AI342" s="103" t="str">
        <v>Yes</v>
      </c>
      <c r="AJ342" s="103" t="str">
        <v>Yes</v>
      </c>
      <c r="AK342" s="142">
        <v>1</v>
      </c>
      <c r="AN342" s="104">
        <f>AVERAGE(AD$5:AD342)</f>
        <v>448.98224852071007</v>
      </c>
      <c r="AO342" s="104">
        <f>AVERAGE(AE$5:AE342)</f>
        <v>4.3786982248520712</v>
      </c>
      <c r="AP342" s="122">
        <f>AVERAGE(AF$5:AF342)</f>
        <v>224042.14201183431</v>
      </c>
      <c r="AQ342" s="122">
        <f>AVERAGE(AG$5:AG342)</f>
        <v>67083.195266272189</v>
      </c>
      <c r="AR342" s="122">
        <f>AVERAGE(AH$5:AH342)</f>
        <v>161244.15384615384</v>
      </c>
      <c r="AS342" s="121">
        <f>AVERAGE($AK$5:AK342)</f>
        <v>0.99773833004602264</v>
      </c>
    </row>
    <row r="343" spans="1:45" x14ac:dyDescent="0.25">
      <c r="A343" s="103">
        <v>339</v>
      </c>
      <c r="B343" s="116">
        <v>582</v>
      </c>
      <c r="C343" s="116">
        <v>41</v>
      </c>
      <c r="D343" s="116">
        <v>35</v>
      </c>
      <c r="E343" s="117">
        <v>4316.1645912550284</v>
      </c>
      <c r="F343" s="116">
        <v>447</v>
      </c>
      <c r="G343" s="116">
        <v>0</v>
      </c>
      <c r="H343" s="117">
        <v>223053</v>
      </c>
      <c r="I343" s="117">
        <v>64700</v>
      </c>
      <c r="J343" s="117">
        <v>163603</v>
      </c>
      <c r="K343" s="116" t="str">
        <v>No</v>
      </c>
      <c r="L343" s="116" t="str">
        <v>No</v>
      </c>
      <c r="M343" s="120">
        <v>0.99333333333333329</v>
      </c>
      <c r="P343" s="104">
        <f>AVERAGE(F$5:F343)</f>
        <v>448.94100294985253</v>
      </c>
      <c r="Q343" s="104">
        <f>AVERAGE(G$5:G343)</f>
        <v>4.6165191740412981</v>
      </c>
      <c r="R343" s="122">
        <f>AVERAGE(H$5:H343)</f>
        <v>224021.56047197641</v>
      </c>
      <c r="S343" s="122">
        <f>AVERAGE(I$5:I343)</f>
        <v>67197.743362831854</v>
      </c>
      <c r="T343" s="122">
        <f>AVERAGE(J$5:J343)</f>
        <v>161072.93215339232</v>
      </c>
      <c r="U343" s="121">
        <f>AVERAGE($M$5:M343)</f>
        <v>0.99764667322189415</v>
      </c>
      <c r="Y343" s="103">
        <v>339</v>
      </c>
      <c r="Z343" s="103">
        <v>677</v>
      </c>
      <c r="AA343" s="103">
        <v>50</v>
      </c>
      <c r="AB343" s="103">
        <v>28</v>
      </c>
      <c r="AC343" s="137">
        <v>3057.17556201447</v>
      </c>
      <c r="AD343" s="103">
        <v>450</v>
      </c>
      <c r="AE343" s="103">
        <v>4</v>
      </c>
      <c r="AF343" s="137">
        <v>224550</v>
      </c>
      <c r="AG343" s="137">
        <v>66996</v>
      </c>
      <c r="AH343" s="137">
        <v>161754</v>
      </c>
      <c r="AI343" s="103" t="str">
        <v>Yes</v>
      </c>
      <c r="AJ343" s="103" t="str">
        <v>Yes</v>
      </c>
      <c r="AK343" s="142">
        <v>1</v>
      </c>
      <c r="AN343" s="104">
        <f>AVERAGE(AD$5:AD343)</f>
        <v>448.9852507374631</v>
      </c>
      <c r="AO343" s="104">
        <f>AVERAGE(AE$5:AE343)</f>
        <v>4.3775811209439528</v>
      </c>
      <c r="AP343" s="122">
        <f>AVERAGE(AF$5:AF343)</f>
        <v>224043.6401179941</v>
      </c>
      <c r="AQ343" s="122">
        <f>AVERAGE(AG$5:AG343)</f>
        <v>67082.938053097343</v>
      </c>
      <c r="AR343" s="122">
        <f>AVERAGE(AH$5:AH343)</f>
        <v>161245.65781710914</v>
      </c>
      <c r="AS343" s="121">
        <f>AVERAGE($AK$5:AK343)</f>
        <v>0.99774500163880731</v>
      </c>
    </row>
    <row r="344" spans="1:45" x14ac:dyDescent="0.25">
      <c r="A344" s="103">
        <v>340</v>
      </c>
      <c r="B344" s="116">
        <v>545</v>
      </c>
      <c r="C344" s="116">
        <v>40</v>
      </c>
      <c r="D344" s="116">
        <v>35</v>
      </c>
      <c r="E344" s="117">
        <v>3859.3811165630823</v>
      </c>
      <c r="F344" s="116">
        <v>447</v>
      </c>
      <c r="G344" s="116">
        <v>0</v>
      </c>
      <c r="H344" s="117">
        <v>223053</v>
      </c>
      <c r="I344" s="117">
        <v>64700</v>
      </c>
      <c r="J344" s="117">
        <v>163603</v>
      </c>
      <c r="K344" s="116" t="str">
        <v>No</v>
      </c>
      <c r="L344" s="116" t="str">
        <v>No</v>
      </c>
      <c r="M344" s="120">
        <v>0.99333333333333329</v>
      </c>
      <c r="P344" s="104">
        <f>AVERAGE(F$5:F344)</f>
        <v>448.93529411764706</v>
      </c>
      <c r="Q344" s="104">
        <f>AVERAGE(G$5:G344)</f>
        <v>4.6029411764705879</v>
      </c>
      <c r="R344" s="122">
        <f>AVERAGE(H$5:H344)</f>
        <v>224018.71176470589</v>
      </c>
      <c r="S344" s="122">
        <f>AVERAGE(I$5:I344)</f>
        <v>67190.397058823524</v>
      </c>
      <c r="T344" s="122">
        <f>AVERAGE(J$5:J344)</f>
        <v>161080.37352941177</v>
      </c>
      <c r="U344" s="121">
        <f>AVERAGE($M$5:M344)</f>
        <v>0.99763398692810434</v>
      </c>
      <c r="Y344" s="103">
        <v>340</v>
      </c>
      <c r="Z344" s="103">
        <v>579</v>
      </c>
      <c r="AA344" s="103">
        <v>38</v>
      </c>
      <c r="AB344" s="103">
        <v>27</v>
      </c>
      <c r="AC344" s="137">
        <v>4047.0216928294576</v>
      </c>
      <c r="AD344" s="103">
        <v>450</v>
      </c>
      <c r="AE344" s="103">
        <v>5</v>
      </c>
      <c r="AF344" s="137">
        <v>224550</v>
      </c>
      <c r="AG344" s="137">
        <v>67495</v>
      </c>
      <c r="AH344" s="137">
        <v>161105</v>
      </c>
      <c r="AI344" s="103" t="str">
        <v>Yes</v>
      </c>
      <c r="AJ344" s="103" t="str">
        <v>Yes</v>
      </c>
      <c r="AK344" s="142">
        <v>1</v>
      </c>
      <c r="AN344" s="104">
        <f>AVERAGE(AD$5:AD344)</f>
        <v>448.98823529411766</v>
      </c>
      <c r="AO344" s="104">
        <f>AVERAGE(AE$5:AE344)</f>
        <v>4.3794117647058828</v>
      </c>
      <c r="AP344" s="122">
        <f>AVERAGE(AF$5:AF344)</f>
        <v>224045.1294117647</v>
      </c>
      <c r="AQ344" s="122">
        <f>AVERAGE(AG$5:AG344)</f>
        <v>67084.149999999994</v>
      </c>
      <c r="AR344" s="122">
        <f>AVERAGE(AH$5:AH344)</f>
        <v>161245.24411764706</v>
      </c>
      <c r="AS344" s="121">
        <f>AVERAGE($AK$5:AK344)</f>
        <v>0.99775163398692845</v>
      </c>
    </row>
    <row r="345" spans="1:45" x14ac:dyDescent="0.25">
      <c r="A345" s="103">
        <v>341</v>
      </c>
      <c r="B345" s="116">
        <v>623</v>
      </c>
      <c r="C345" s="116">
        <v>41</v>
      </c>
      <c r="D345" s="116">
        <v>31</v>
      </c>
      <c r="E345" s="117">
        <v>3909.3961041438124</v>
      </c>
      <c r="F345" s="116">
        <v>450</v>
      </c>
      <c r="G345" s="116">
        <v>1</v>
      </c>
      <c r="H345" s="117">
        <v>224550</v>
      </c>
      <c r="I345" s="117">
        <v>65499</v>
      </c>
      <c r="J345" s="117">
        <v>163701</v>
      </c>
      <c r="K345" s="116" t="str">
        <v>Yes</v>
      </c>
      <c r="L345" s="116" t="str">
        <v>Yes</v>
      </c>
      <c r="M345" s="120">
        <v>1</v>
      </c>
      <c r="P345" s="104">
        <f>AVERAGE(F$5:F345)</f>
        <v>448.93841642228739</v>
      </c>
      <c r="Q345" s="104">
        <f>AVERAGE(G$5:G345)</f>
        <v>4.5923753665689153</v>
      </c>
      <c r="R345" s="122">
        <f>AVERAGE(H$5:H345)</f>
        <v>224020.26979472142</v>
      </c>
      <c r="S345" s="122">
        <f>AVERAGE(I$5:I345)</f>
        <v>67185.436950146628</v>
      </c>
      <c r="T345" s="122">
        <f>AVERAGE(J$5:J345)</f>
        <v>161088.0586510264</v>
      </c>
      <c r="U345" s="121">
        <f>AVERAGE($M$5:M345)</f>
        <v>0.99764092538286064</v>
      </c>
      <c r="Y345" s="103">
        <v>341</v>
      </c>
      <c r="Z345" s="103">
        <v>541</v>
      </c>
      <c r="AA345" s="103">
        <v>36</v>
      </c>
      <c r="AB345" s="103">
        <v>23</v>
      </c>
      <c r="AC345" s="137">
        <v>3863.9648310292214</v>
      </c>
      <c r="AD345" s="103">
        <v>450</v>
      </c>
      <c r="AE345" s="103">
        <v>9</v>
      </c>
      <c r="AF345" s="137">
        <v>224550</v>
      </c>
      <c r="AG345" s="137">
        <v>69491</v>
      </c>
      <c r="AH345" s="137">
        <v>158509</v>
      </c>
      <c r="AI345" s="103" t="str">
        <v>Yes</v>
      </c>
      <c r="AJ345" s="103" t="str">
        <v>Yes</v>
      </c>
      <c r="AK345" s="142">
        <v>1</v>
      </c>
      <c r="AN345" s="104">
        <f>AVERAGE(AD$5:AD345)</f>
        <v>448.99120234604106</v>
      </c>
      <c r="AO345" s="104">
        <f>AVERAGE(AE$5:AE345)</f>
        <v>4.3929618768328442</v>
      </c>
      <c r="AP345" s="122">
        <f>AVERAGE(AF$5:AF345)</f>
        <v>224046.6099706745</v>
      </c>
      <c r="AQ345" s="122">
        <f>AVERAGE(AG$5:AG345)</f>
        <v>67091.20821114369</v>
      </c>
      <c r="AR345" s="122">
        <f>AVERAGE(AH$5:AH345)</f>
        <v>161237.21994134897</v>
      </c>
      <c r="AS345" s="121">
        <f>AVERAGE($AK$5:AK345)</f>
        <v>0.99775822743564713</v>
      </c>
    </row>
    <row r="346" spans="1:45" x14ac:dyDescent="0.25">
      <c r="A346" s="103">
        <v>342</v>
      </c>
      <c r="B346" s="116">
        <v>570</v>
      </c>
      <c r="C346" s="116">
        <v>47</v>
      </c>
      <c r="D346" s="116">
        <v>41</v>
      </c>
      <c r="E346" s="117">
        <v>4414.2074938469977</v>
      </c>
      <c r="F346" s="116">
        <v>441</v>
      </c>
      <c r="G346" s="116">
        <v>0</v>
      </c>
      <c r="H346" s="117">
        <v>220059</v>
      </c>
      <c r="I346" s="117">
        <v>64100</v>
      </c>
      <c r="J346" s="117">
        <v>162109</v>
      </c>
      <c r="K346" s="116" t="str">
        <v>No</v>
      </c>
      <c r="L346" s="116" t="str">
        <v>No</v>
      </c>
      <c r="M346" s="120">
        <v>0.98</v>
      </c>
      <c r="P346" s="104">
        <f>AVERAGE(F$5:F346)</f>
        <v>448.91520467836256</v>
      </c>
      <c r="Q346" s="104">
        <f>AVERAGE(G$5:G346)</f>
        <v>4.5789473684210522</v>
      </c>
      <c r="R346" s="122">
        <f>AVERAGE(H$5:H346)</f>
        <v>224008.68713450292</v>
      </c>
      <c r="S346" s="122">
        <f>AVERAGE(I$5:I346)</f>
        <v>67176.415204678357</v>
      </c>
      <c r="T346" s="122">
        <f>AVERAGE(J$5:J346)</f>
        <v>161091.04385964913</v>
      </c>
      <c r="U346" s="121">
        <f>AVERAGE($M$5:M346)</f>
        <v>0.99758934372969443</v>
      </c>
      <c r="Y346" s="103">
        <v>342</v>
      </c>
      <c r="Z346" s="103">
        <v>556</v>
      </c>
      <c r="AA346" s="103">
        <v>32</v>
      </c>
      <c r="AB346" s="103">
        <v>29</v>
      </c>
      <c r="AC346" s="137">
        <v>3175.9250900459765</v>
      </c>
      <c r="AD346" s="103">
        <v>450</v>
      </c>
      <c r="AE346" s="103">
        <v>3</v>
      </c>
      <c r="AF346" s="137">
        <v>224550</v>
      </c>
      <c r="AG346" s="137">
        <v>66497</v>
      </c>
      <c r="AH346" s="137">
        <v>162403</v>
      </c>
      <c r="AI346" s="103" t="str">
        <v>Yes</v>
      </c>
      <c r="AJ346" s="103" t="str">
        <v>Yes</v>
      </c>
      <c r="AK346" s="142">
        <v>1</v>
      </c>
      <c r="AN346" s="104">
        <f>AVERAGE(AD$5:AD346)</f>
        <v>448.99415204678365</v>
      </c>
      <c r="AO346" s="104">
        <f>AVERAGE(AE$5:AE346)</f>
        <v>4.3888888888888893</v>
      </c>
      <c r="AP346" s="122">
        <f>AVERAGE(AF$5:AF346)</f>
        <v>224048.08187134503</v>
      </c>
      <c r="AQ346" s="122">
        <f>AVERAGE(AG$5:AG346)</f>
        <v>67089.470760233919</v>
      </c>
      <c r="AR346" s="122">
        <f>AVERAGE(AH$5:AH346)</f>
        <v>161240.62865497076</v>
      </c>
      <c r="AS346" s="121">
        <f>AVERAGE($AK$5:AK346)</f>
        <v>0.99776478232618615</v>
      </c>
    </row>
    <row r="347" spans="1:45" x14ac:dyDescent="0.25">
      <c r="A347" s="103">
        <v>343</v>
      </c>
      <c r="B347" s="116">
        <v>601</v>
      </c>
      <c r="C347" s="116">
        <v>33</v>
      </c>
      <c r="D347" s="116">
        <v>38</v>
      </c>
      <c r="E347" s="117">
        <v>3661.4830605688594</v>
      </c>
      <c r="F347" s="116">
        <v>444</v>
      </c>
      <c r="G347" s="116">
        <v>0</v>
      </c>
      <c r="H347" s="117">
        <v>221556</v>
      </c>
      <c r="I347" s="117">
        <v>64400</v>
      </c>
      <c r="J347" s="117">
        <v>162856</v>
      </c>
      <c r="K347" s="116" t="str">
        <v>No</v>
      </c>
      <c r="L347" s="116" t="str">
        <v>No</v>
      </c>
      <c r="M347" s="120">
        <v>0.98666666666666669</v>
      </c>
      <c r="P347" s="104">
        <f>AVERAGE(F$5:F347)</f>
        <v>448.90087463556853</v>
      </c>
      <c r="Q347" s="104">
        <f>AVERAGE(G$5:G347)</f>
        <v>4.5655976676384844</v>
      </c>
      <c r="R347" s="122">
        <f>AVERAGE(H$5:H347)</f>
        <v>224001.53644314868</v>
      </c>
      <c r="S347" s="122">
        <f>AVERAGE(I$5:I347)</f>
        <v>67168.320699708449</v>
      </c>
      <c r="T347" s="122">
        <f>AVERAGE(J$5:J347)</f>
        <v>161096.18950437318</v>
      </c>
      <c r="U347" s="121">
        <f>AVERAGE($M$5:M347)</f>
        <v>0.99755749919015213</v>
      </c>
      <c r="Y347" s="103">
        <v>343</v>
      </c>
      <c r="Z347" s="103">
        <v>574</v>
      </c>
      <c r="AA347" s="103">
        <v>31</v>
      </c>
      <c r="AB347" s="103">
        <v>30</v>
      </c>
      <c r="AC347" s="137">
        <v>3538.3790787827697</v>
      </c>
      <c r="AD347" s="103">
        <v>450</v>
      </c>
      <c r="AE347" s="103">
        <v>2</v>
      </c>
      <c r="AF347" s="137">
        <v>224550</v>
      </c>
      <c r="AG347" s="137">
        <v>65998</v>
      </c>
      <c r="AH347" s="137">
        <v>163052</v>
      </c>
      <c r="AI347" s="103" t="str">
        <v>Yes</v>
      </c>
      <c r="AJ347" s="103" t="str">
        <v>Yes</v>
      </c>
      <c r="AK347" s="142">
        <v>1</v>
      </c>
      <c r="AN347" s="104">
        <f>AVERAGE(AD$5:AD347)</f>
        <v>448.99708454810497</v>
      </c>
      <c r="AO347" s="104">
        <f>AVERAGE(AE$5:AE347)</f>
        <v>4.3819241982507284</v>
      </c>
      <c r="AP347" s="122">
        <f>AVERAGE(AF$5:AF347)</f>
        <v>224049.54518950437</v>
      </c>
      <c r="AQ347" s="122">
        <f>AVERAGE(AG$5:AG347)</f>
        <v>67086.28862973761</v>
      </c>
      <c r="AR347" s="122">
        <f>AVERAGE(AH$5:AH347)</f>
        <v>161245.90962099127</v>
      </c>
      <c r="AS347" s="121">
        <f>AVERAGE($AK$5:AK347)</f>
        <v>0.99777129899578909</v>
      </c>
    </row>
    <row r="348" spans="1:45" x14ac:dyDescent="0.25">
      <c r="A348" s="103">
        <v>344</v>
      </c>
      <c r="B348" s="116">
        <v>577</v>
      </c>
      <c r="C348" s="116">
        <v>31</v>
      </c>
      <c r="D348" s="116">
        <v>28</v>
      </c>
      <c r="E348" s="117">
        <v>4314.7903791215185</v>
      </c>
      <c r="F348" s="116">
        <v>450</v>
      </c>
      <c r="G348" s="116">
        <v>4</v>
      </c>
      <c r="H348" s="117">
        <v>224550</v>
      </c>
      <c r="I348" s="117">
        <v>66996</v>
      </c>
      <c r="J348" s="117">
        <v>161754</v>
      </c>
      <c r="K348" s="116" t="str">
        <v>Yes</v>
      </c>
      <c r="L348" s="116" t="str">
        <v>Yes</v>
      </c>
      <c r="M348" s="120">
        <v>1</v>
      </c>
      <c r="P348" s="104">
        <f>AVERAGE(F$5:F348)</f>
        <v>448.90406976744185</v>
      </c>
      <c r="Q348" s="104">
        <f>AVERAGE(G$5:G348)</f>
        <v>4.5639534883720927</v>
      </c>
      <c r="R348" s="122">
        <f>AVERAGE(H$5:H348)</f>
        <v>224003.1308139535</v>
      </c>
      <c r="S348" s="122">
        <f>AVERAGE(I$5:I348)</f>
        <v>67167.819767441862</v>
      </c>
      <c r="T348" s="122">
        <f>AVERAGE(J$5:J348)</f>
        <v>161098.10174418605</v>
      </c>
      <c r="U348" s="121">
        <f>AVERAGE($M$5:M348)</f>
        <v>0.99756459948320397</v>
      </c>
      <c r="Y348" s="103">
        <v>344</v>
      </c>
      <c r="Z348" s="103">
        <v>614</v>
      </c>
      <c r="AA348" s="103">
        <v>29</v>
      </c>
      <c r="AB348" s="103">
        <v>35</v>
      </c>
      <c r="AC348" s="137">
        <v>3589.4598421230658</v>
      </c>
      <c r="AD348" s="103">
        <v>447</v>
      </c>
      <c r="AE348" s="103">
        <v>0</v>
      </c>
      <c r="AF348" s="137">
        <v>223053</v>
      </c>
      <c r="AG348" s="137">
        <v>64700</v>
      </c>
      <c r="AH348" s="137">
        <v>163603</v>
      </c>
      <c r="AI348" s="103" t="str">
        <v>No</v>
      </c>
      <c r="AJ348" s="103" t="str">
        <v>No</v>
      </c>
      <c r="AK348" s="142">
        <v>0.99333333333333329</v>
      </c>
      <c r="AN348" s="104">
        <f>AVERAGE(AD$5:AD348)</f>
        <v>448.99127906976742</v>
      </c>
      <c r="AO348" s="104">
        <f>AVERAGE(AE$5:AE348)</f>
        <v>4.3691860465116283</v>
      </c>
      <c r="AP348" s="122">
        <f>AVERAGE(AF$5:AF348)</f>
        <v>224046.64825581395</v>
      </c>
      <c r="AQ348" s="122">
        <f>AVERAGE(AG$5:AG348)</f>
        <v>67079.351744186046</v>
      </c>
      <c r="AR348" s="122">
        <f>AVERAGE(AH$5:AH348)</f>
        <v>161252.76162790696</v>
      </c>
      <c r="AS348" s="121">
        <f>AVERAGE($AK$5:AK348)</f>
        <v>0.99775839793281684</v>
      </c>
    </row>
    <row r="349" spans="1:45" x14ac:dyDescent="0.25">
      <c r="A349" s="103">
        <v>345</v>
      </c>
      <c r="B349" s="116">
        <v>604</v>
      </c>
      <c r="C349" s="116">
        <v>44</v>
      </c>
      <c r="D349" s="116">
        <v>30</v>
      </c>
      <c r="E349" s="117">
        <v>3904.5570285221938</v>
      </c>
      <c r="F349" s="116">
        <v>450</v>
      </c>
      <c r="G349" s="116">
        <v>2</v>
      </c>
      <c r="H349" s="117">
        <v>224550</v>
      </c>
      <c r="I349" s="117">
        <v>65998</v>
      </c>
      <c r="J349" s="117">
        <v>163052</v>
      </c>
      <c r="K349" s="116" t="str">
        <v>Yes</v>
      </c>
      <c r="L349" s="116" t="str">
        <v>Yes</v>
      </c>
      <c r="M349" s="120">
        <v>1</v>
      </c>
      <c r="P349" s="104">
        <f>AVERAGE(F$5:F349)</f>
        <v>448.9072463768116</v>
      </c>
      <c r="Q349" s="104">
        <f>AVERAGE(G$5:G349)</f>
        <v>4.5565217391304351</v>
      </c>
      <c r="R349" s="122">
        <f>AVERAGE(H$5:H349)</f>
        <v>224004.715942029</v>
      </c>
      <c r="S349" s="122">
        <f>AVERAGE(I$5:I349)</f>
        <v>67164.428985507242</v>
      </c>
      <c r="T349" s="122">
        <f>AVERAGE(J$5:J349)</f>
        <v>161103.76521739131</v>
      </c>
      <c r="U349" s="121">
        <f>AVERAGE($M$5:M349)</f>
        <v>0.99757165861513675</v>
      </c>
      <c r="Y349" s="103">
        <v>345</v>
      </c>
      <c r="Z349" s="103">
        <v>573</v>
      </c>
      <c r="AA349" s="103">
        <v>37</v>
      </c>
      <c r="AB349" s="103">
        <v>33</v>
      </c>
      <c r="AC349" s="137">
        <v>2826.9206239100145</v>
      </c>
      <c r="AD349" s="103">
        <v>449</v>
      </c>
      <c r="AE349" s="103">
        <v>0</v>
      </c>
      <c r="AF349" s="137">
        <v>224051</v>
      </c>
      <c r="AG349" s="137">
        <v>64900</v>
      </c>
      <c r="AH349" s="137">
        <v>164101</v>
      </c>
      <c r="AI349" s="103" t="str">
        <v>No</v>
      </c>
      <c r="AJ349" s="103" t="str">
        <v>No</v>
      </c>
      <c r="AK349" s="142">
        <v>0.99777777777777776</v>
      </c>
      <c r="AN349" s="104">
        <f>AVERAGE(AD$5:AD349)</f>
        <v>448.99130434782609</v>
      </c>
      <c r="AO349" s="104">
        <f>AVERAGE(AE$5:AE349)</f>
        <v>4.3565217391304349</v>
      </c>
      <c r="AP349" s="122">
        <f>AVERAGE(AF$5:AF349)</f>
        <v>224046.66086956521</v>
      </c>
      <c r="AQ349" s="122">
        <f>AVERAGE(AG$5:AG349)</f>
        <v>67073.034782608695</v>
      </c>
      <c r="AR349" s="122">
        <f>AVERAGE(AH$5:AH349)</f>
        <v>161261.01739130434</v>
      </c>
      <c r="AS349" s="121">
        <f>AVERAGE($AK$5:AK349)</f>
        <v>0.99775845410628061</v>
      </c>
    </row>
    <row r="350" spans="1:45" x14ac:dyDescent="0.25">
      <c r="A350" s="103">
        <v>346</v>
      </c>
      <c r="B350" s="116">
        <v>554</v>
      </c>
      <c r="C350" s="116">
        <v>42</v>
      </c>
      <c r="D350" s="116">
        <v>25</v>
      </c>
      <c r="E350" s="117">
        <v>3704.13513661054</v>
      </c>
      <c r="F350" s="116">
        <v>450</v>
      </c>
      <c r="G350" s="116">
        <v>7</v>
      </c>
      <c r="H350" s="117">
        <v>224550</v>
      </c>
      <c r="I350" s="117">
        <v>68493</v>
      </c>
      <c r="J350" s="117">
        <v>159807</v>
      </c>
      <c r="K350" s="116" t="str">
        <v>Yes</v>
      </c>
      <c r="L350" s="116" t="str">
        <v>Yes</v>
      </c>
      <c r="M350" s="120">
        <v>1</v>
      </c>
      <c r="P350" s="104">
        <f>AVERAGE(F$5:F350)</f>
        <v>448.91040462427748</v>
      </c>
      <c r="Q350" s="104">
        <f>AVERAGE(G$5:G350)</f>
        <v>4.5635838150289016</v>
      </c>
      <c r="R350" s="122">
        <f>AVERAGE(H$5:H350)</f>
        <v>224006.29190751445</v>
      </c>
      <c r="S350" s="122">
        <f>AVERAGE(I$5:I350)</f>
        <v>67168.26878612717</v>
      </c>
      <c r="T350" s="122">
        <f>AVERAGE(J$5:J350)</f>
        <v>161100.01734104045</v>
      </c>
      <c r="U350" s="121">
        <f>AVERAGE($M$5:M350)</f>
        <v>0.99757867694283864</v>
      </c>
      <c r="Y350" s="103">
        <v>346</v>
      </c>
      <c r="Z350" s="103">
        <v>626</v>
      </c>
      <c r="AA350" s="103">
        <v>35</v>
      </c>
      <c r="AB350" s="103">
        <v>28</v>
      </c>
      <c r="AC350" s="137">
        <v>2184.3355643718305</v>
      </c>
      <c r="AD350" s="103">
        <v>450</v>
      </c>
      <c r="AE350" s="103">
        <v>4</v>
      </c>
      <c r="AF350" s="137">
        <v>224550</v>
      </c>
      <c r="AG350" s="137">
        <v>66996</v>
      </c>
      <c r="AH350" s="137">
        <v>161754</v>
      </c>
      <c r="AI350" s="103" t="str">
        <v>Yes</v>
      </c>
      <c r="AJ350" s="103" t="str">
        <v>Yes</v>
      </c>
      <c r="AK350" s="142">
        <v>1</v>
      </c>
      <c r="AN350" s="104">
        <f>AVERAGE(AD$5:AD350)</f>
        <v>448.99421965317919</v>
      </c>
      <c r="AO350" s="104">
        <f>AVERAGE(AE$5:AE350)</f>
        <v>4.3554913294797686</v>
      </c>
      <c r="AP350" s="122">
        <f>AVERAGE(AF$5:AF350)</f>
        <v>224048.11560693642</v>
      </c>
      <c r="AQ350" s="122">
        <f>AVERAGE(AG$5:AG350)</f>
        <v>67072.812138728317</v>
      </c>
      <c r="AR350" s="122">
        <f>AVERAGE(AH$5:AH350)</f>
        <v>161262.4421965318</v>
      </c>
      <c r="AS350" s="121">
        <f>AVERAGE($AK$5:AK350)</f>
        <v>0.99776493256262078</v>
      </c>
    </row>
    <row r="351" spans="1:45" x14ac:dyDescent="0.25">
      <c r="A351" s="103">
        <v>347</v>
      </c>
      <c r="B351" s="116">
        <v>546</v>
      </c>
      <c r="C351" s="116">
        <v>46</v>
      </c>
      <c r="D351" s="116">
        <v>23</v>
      </c>
      <c r="E351" s="117">
        <v>4957.135679015506</v>
      </c>
      <c r="F351" s="116">
        <v>450</v>
      </c>
      <c r="G351" s="116">
        <v>9</v>
      </c>
      <c r="H351" s="117">
        <v>224550</v>
      </c>
      <c r="I351" s="117">
        <v>69491</v>
      </c>
      <c r="J351" s="117">
        <v>158509</v>
      </c>
      <c r="K351" s="116" t="str">
        <v>Yes</v>
      </c>
      <c r="L351" s="116" t="str">
        <v>Yes</v>
      </c>
      <c r="M351" s="120">
        <v>1</v>
      </c>
      <c r="P351" s="104">
        <f>AVERAGE(F$5:F351)</f>
        <v>448.91354466858792</v>
      </c>
      <c r="Q351" s="104">
        <f>AVERAGE(G$5:G351)</f>
        <v>4.576368876080692</v>
      </c>
      <c r="R351" s="122">
        <f>AVERAGE(H$5:H351)</f>
        <v>224007.85878962537</v>
      </c>
      <c r="S351" s="122">
        <f>AVERAGE(I$5:I351)</f>
        <v>67174.962536023057</v>
      </c>
      <c r="T351" s="122">
        <f>AVERAGE(J$5:J351)</f>
        <v>161092.55043227665</v>
      </c>
      <c r="U351" s="121">
        <f>AVERAGE($M$5:M351)</f>
        <v>0.99758565481908401</v>
      </c>
      <c r="Y351" s="103">
        <v>347</v>
      </c>
      <c r="Z351" s="103">
        <v>555</v>
      </c>
      <c r="AA351" s="103">
        <v>42</v>
      </c>
      <c r="AB351" s="103">
        <v>25</v>
      </c>
      <c r="AC351" s="137">
        <v>4489.1551683864345</v>
      </c>
      <c r="AD351" s="103">
        <v>450</v>
      </c>
      <c r="AE351" s="103">
        <v>7</v>
      </c>
      <c r="AF351" s="137">
        <v>224550</v>
      </c>
      <c r="AG351" s="137">
        <v>68493</v>
      </c>
      <c r="AH351" s="137">
        <v>159807</v>
      </c>
      <c r="AI351" s="103" t="str">
        <v>Yes</v>
      </c>
      <c r="AJ351" s="103" t="str">
        <v>Yes</v>
      </c>
      <c r="AK351" s="142">
        <v>1</v>
      </c>
      <c r="AN351" s="104">
        <f>AVERAGE(AD$5:AD351)</f>
        <v>448.9971181556196</v>
      </c>
      <c r="AO351" s="104">
        <f>AVERAGE(AE$5:AE351)</f>
        <v>4.3631123919308354</v>
      </c>
      <c r="AP351" s="122">
        <f>AVERAGE(AF$5:AF351)</f>
        <v>224049.56195965418</v>
      </c>
      <c r="AQ351" s="122">
        <f>AVERAGE(AG$5:AG351)</f>
        <v>67076.90489913545</v>
      </c>
      <c r="AR351" s="122">
        <f>AVERAGE(AH$5:AH351)</f>
        <v>161258.24783861672</v>
      </c>
      <c r="AS351" s="121">
        <f>AVERAGE($AK$5:AK351)</f>
        <v>0.99777137367915503</v>
      </c>
    </row>
    <row r="352" spans="1:45" x14ac:dyDescent="0.25">
      <c r="A352" s="103">
        <v>348</v>
      </c>
      <c r="B352" s="116">
        <v>574</v>
      </c>
      <c r="C352" s="116">
        <v>32</v>
      </c>
      <c r="D352" s="116">
        <v>32</v>
      </c>
      <c r="E352" s="117">
        <v>4042.2972912159876</v>
      </c>
      <c r="F352" s="116">
        <v>450</v>
      </c>
      <c r="G352" s="116">
        <v>0</v>
      </c>
      <c r="H352" s="117">
        <v>224550</v>
      </c>
      <c r="I352" s="117">
        <v>65000</v>
      </c>
      <c r="J352" s="117">
        <v>164350</v>
      </c>
      <c r="K352" s="116" t="str">
        <v>Yes</v>
      </c>
      <c r="L352" s="116" t="str">
        <v>No</v>
      </c>
      <c r="M352" s="120">
        <v>1</v>
      </c>
      <c r="P352" s="104">
        <f>AVERAGE(F$5:F352)</f>
        <v>448.91666666666669</v>
      </c>
      <c r="Q352" s="104">
        <f>AVERAGE(G$5:G352)</f>
        <v>4.5632183908045976</v>
      </c>
      <c r="R352" s="122">
        <f>AVERAGE(H$5:H352)</f>
        <v>224009.41666666666</v>
      </c>
      <c r="S352" s="122">
        <f>AVERAGE(I$5:I352)</f>
        <v>67168.712643678155</v>
      </c>
      <c r="T352" s="122">
        <f>AVERAGE(J$5:J352)</f>
        <v>161101.91091954024</v>
      </c>
      <c r="U352" s="121">
        <f>AVERAGE($M$5:M352)</f>
        <v>0.99759259259259248</v>
      </c>
      <c r="Y352" s="103">
        <v>348</v>
      </c>
      <c r="Z352" s="103">
        <v>536</v>
      </c>
      <c r="AA352" s="103">
        <v>35</v>
      </c>
      <c r="AB352" s="103">
        <v>34</v>
      </c>
      <c r="AC352" s="137">
        <v>2566.2246017637744</v>
      </c>
      <c r="AD352" s="103">
        <v>448</v>
      </c>
      <c r="AE352" s="103">
        <v>0</v>
      </c>
      <c r="AF352" s="137">
        <v>223552</v>
      </c>
      <c r="AG352" s="137">
        <v>64800</v>
      </c>
      <c r="AH352" s="137">
        <v>163852</v>
      </c>
      <c r="AI352" s="103" t="str">
        <v>No</v>
      </c>
      <c r="AJ352" s="103" t="str">
        <v>No</v>
      </c>
      <c r="AK352" s="142">
        <v>0.99555555555555553</v>
      </c>
      <c r="AN352" s="104">
        <f>AVERAGE(AD$5:AD352)</f>
        <v>448.9942528735632</v>
      </c>
      <c r="AO352" s="104">
        <f>AVERAGE(AE$5:AE352)</f>
        <v>4.3505747126436782</v>
      </c>
      <c r="AP352" s="122">
        <f>AVERAGE(AF$5:AF352)</f>
        <v>224048.13218390805</v>
      </c>
      <c r="AQ352" s="122">
        <f>AVERAGE(AG$5:AG352)</f>
        <v>67070.362068965522</v>
      </c>
      <c r="AR352" s="122">
        <f>AVERAGE(AH$5:AH352)</f>
        <v>161265.70114942529</v>
      </c>
      <c r="AS352" s="121">
        <f>AVERAGE($AK$5:AK352)</f>
        <v>0.99776500638569643</v>
      </c>
    </row>
    <row r="353" spans="1:45" x14ac:dyDescent="0.25">
      <c r="A353" s="103">
        <v>349</v>
      </c>
      <c r="B353" s="116">
        <v>527</v>
      </c>
      <c r="C353" s="116">
        <v>35</v>
      </c>
      <c r="D353" s="116">
        <v>25</v>
      </c>
      <c r="E353" s="117">
        <v>4199.2707330257581</v>
      </c>
      <c r="F353" s="116">
        <v>450</v>
      </c>
      <c r="G353" s="116">
        <v>7</v>
      </c>
      <c r="H353" s="117">
        <v>224550</v>
      </c>
      <c r="I353" s="117">
        <v>68493</v>
      </c>
      <c r="J353" s="117">
        <v>159807</v>
      </c>
      <c r="K353" s="116" t="str">
        <v>Yes</v>
      </c>
      <c r="L353" s="116" t="str">
        <v>Yes</v>
      </c>
      <c r="M353" s="120">
        <v>1</v>
      </c>
      <c r="P353" s="104">
        <f>AVERAGE(F$5:F353)</f>
        <v>448.91977077363896</v>
      </c>
      <c r="Q353" s="104">
        <f>AVERAGE(G$5:G353)</f>
        <v>4.570200573065903</v>
      </c>
      <c r="R353" s="122">
        <f>AVERAGE(H$5:H353)</f>
        <v>224010.96561604584</v>
      </c>
      <c r="S353" s="122">
        <f>AVERAGE(I$5:I353)</f>
        <v>67172.507163323782</v>
      </c>
      <c r="T353" s="122">
        <f>AVERAGE(J$5:J353)</f>
        <v>161098.2005730659</v>
      </c>
      <c r="U353" s="121">
        <f>AVERAGE($M$5:M353)</f>
        <v>0.99759949060808639</v>
      </c>
      <c r="Y353" s="103">
        <v>349</v>
      </c>
      <c r="Z353" s="103">
        <v>599</v>
      </c>
      <c r="AA353" s="103">
        <v>41</v>
      </c>
      <c r="AB353" s="103">
        <v>27</v>
      </c>
      <c r="AC353" s="137">
        <v>2459.5344046912369</v>
      </c>
      <c r="AD353" s="103">
        <v>450</v>
      </c>
      <c r="AE353" s="103">
        <v>5</v>
      </c>
      <c r="AF353" s="137">
        <v>224550</v>
      </c>
      <c r="AG353" s="137">
        <v>67495</v>
      </c>
      <c r="AH353" s="137">
        <v>161105</v>
      </c>
      <c r="AI353" s="103" t="str">
        <v>Yes</v>
      </c>
      <c r="AJ353" s="103" t="str">
        <v>Yes</v>
      </c>
      <c r="AK353" s="142">
        <v>1</v>
      </c>
      <c r="AN353" s="104">
        <f>AVERAGE(AD$5:AD353)</f>
        <v>448.99713467048713</v>
      </c>
      <c r="AO353" s="104">
        <f>AVERAGE(AE$5:AE353)</f>
        <v>4.3524355300859598</v>
      </c>
      <c r="AP353" s="122">
        <f>AVERAGE(AF$5:AF353)</f>
        <v>224049.57020057307</v>
      </c>
      <c r="AQ353" s="122">
        <f>AVERAGE(AG$5:AG353)</f>
        <v>67071.578796561604</v>
      </c>
      <c r="AR353" s="122">
        <f>AVERAGE(AH$5:AH353)</f>
        <v>161265.24068767909</v>
      </c>
      <c r="AS353" s="121">
        <f>AVERAGE($AK$5:AK353)</f>
        <v>0.99777141037886063</v>
      </c>
    </row>
    <row r="354" spans="1:45" x14ac:dyDescent="0.25">
      <c r="A354" s="103">
        <v>350</v>
      </c>
      <c r="B354" s="116">
        <v>552</v>
      </c>
      <c r="C354" s="116">
        <v>41</v>
      </c>
      <c r="D354" s="116">
        <v>30</v>
      </c>
      <c r="E354" s="117">
        <v>2816.8442063384637</v>
      </c>
      <c r="F354" s="116">
        <v>450</v>
      </c>
      <c r="G354" s="116">
        <v>2</v>
      </c>
      <c r="H354" s="117">
        <v>224550</v>
      </c>
      <c r="I354" s="117">
        <v>65998</v>
      </c>
      <c r="J354" s="117">
        <v>163052</v>
      </c>
      <c r="K354" s="116" t="str">
        <v>Yes</v>
      </c>
      <c r="L354" s="116" t="str">
        <v>Yes</v>
      </c>
      <c r="M354" s="120">
        <v>1</v>
      </c>
      <c r="P354" s="104">
        <f>AVERAGE(F$5:F354)</f>
        <v>448.92285714285714</v>
      </c>
      <c r="Q354" s="104">
        <f>AVERAGE(G$5:G354)</f>
        <v>4.5628571428571432</v>
      </c>
      <c r="R354" s="122">
        <f>AVERAGE(H$5:H354)</f>
        <v>224012.50571428571</v>
      </c>
      <c r="S354" s="122">
        <f>AVERAGE(I$5:I354)</f>
        <v>67169.151428571422</v>
      </c>
      <c r="T354" s="122">
        <f>AVERAGE(J$5:J354)</f>
        <v>161103.78285714285</v>
      </c>
      <c r="U354" s="121">
        <f>AVERAGE($M$5:M354)</f>
        <v>0.99760634920634905</v>
      </c>
      <c r="Y354" s="103">
        <v>350</v>
      </c>
      <c r="Z354" s="103">
        <v>598</v>
      </c>
      <c r="AA354" s="103">
        <v>32</v>
      </c>
      <c r="AB354" s="103">
        <v>31</v>
      </c>
      <c r="AC354" s="137">
        <v>2790.2230335351087</v>
      </c>
      <c r="AD354" s="103">
        <v>450</v>
      </c>
      <c r="AE354" s="103">
        <v>1</v>
      </c>
      <c r="AF354" s="137">
        <v>224550</v>
      </c>
      <c r="AG354" s="137">
        <v>65499</v>
      </c>
      <c r="AH354" s="137">
        <v>163701</v>
      </c>
      <c r="AI354" s="103" t="str">
        <v>Yes</v>
      </c>
      <c r="AJ354" s="103" t="str">
        <v>Yes</v>
      </c>
      <c r="AK354" s="142">
        <v>1</v>
      </c>
      <c r="AN354" s="104">
        <f>AVERAGE(AD$5:AD354)</f>
        <v>449</v>
      </c>
      <c r="AO354" s="104">
        <f>AVERAGE(AE$5:AE354)</f>
        <v>4.3428571428571425</v>
      </c>
      <c r="AP354" s="122">
        <f>AVERAGE(AF$5:AF354)</f>
        <v>224051</v>
      </c>
      <c r="AQ354" s="122">
        <f>AVERAGE(AG$5:AG354)</f>
        <v>67067.085714285713</v>
      </c>
      <c r="AR354" s="122">
        <f>AVERAGE(AH$5:AH354)</f>
        <v>161272.20000000001</v>
      </c>
      <c r="AS354" s="121">
        <f>AVERAGE($AK$5:AK354)</f>
        <v>0.9977777777777781</v>
      </c>
    </row>
    <row r="355" spans="1:45" x14ac:dyDescent="0.25">
      <c r="A355" s="103">
        <v>351</v>
      </c>
      <c r="B355" s="116">
        <v>611</v>
      </c>
      <c r="C355" s="116">
        <v>45</v>
      </c>
      <c r="D355" s="116">
        <v>30</v>
      </c>
      <c r="E355" s="117">
        <v>2922.6986468089708</v>
      </c>
      <c r="F355" s="116">
        <v>450</v>
      </c>
      <c r="G355" s="116">
        <v>2</v>
      </c>
      <c r="H355" s="117">
        <v>224550</v>
      </c>
      <c r="I355" s="117">
        <v>65998</v>
      </c>
      <c r="J355" s="117">
        <v>163052</v>
      </c>
      <c r="K355" s="116" t="str">
        <v>Yes</v>
      </c>
      <c r="L355" s="116" t="str">
        <v>Yes</v>
      </c>
      <c r="M355" s="120">
        <v>1</v>
      </c>
      <c r="P355" s="104">
        <f>AVERAGE(F$5:F355)</f>
        <v>448.92592592592592</v>
      </c>
      <c r="Q355" s="104">
        <f>AVERAGE(G$5:G355)</f>
        <v>4.5555555555555554</v>
      </c>
      <c r="R355" s="122">
        <f>AVERAGE(H$5:H355)</f>
        <v>224014.03703703705</v>
      </c>
      <c r="S355" s="122">
        <f>AVERAGE(I$5:I355)</f>
        <v>67165.814814814818</v>
      </c>
      <c r="T355" s="122">
        <f>AVERAGE(J$5:J355)</f>
        <v>161109.33333333334</v>
      </c>
      <c r="U355" s="121">
        <f>AVERAGE($M$5:M355)</f>
        <v>0.99761316872427963</v>
      </c>
      <c r="Y355" s="103">
        <v>351</v>
      </c>
      <c r="Z355" s="103">
        <v>554</v>
      </c>
      <c r="AA355" s="103">
        <v>38</v>
      </c>
      <c r="AB355" s="103">
        <v>34</v>
      </c>
      <c r="AC355" s="137">
        <v>2120.1355780718832</v>
      </c>
      <c r="AD355" s="103">
        <v>448</v>
      </c>
      <c r="AE355" s="103">
        <v>0</v>
      </c>
      <c r="AF355" s="137">
        <v>223552</v>
      </c>
      <c r="AG355" s="137">
        <v>64800</v>
      </c>
      <c r="AH355" s="137">
        <v>163852</v>
      </c>
      <c r="AI355" s="103" t="str">
        <v>No</v>
      </c>
      <c r="AJ355" s="103" t="str">
        <v>No</v>
      </c>
      <c r="AK355" s="142">
        <v>0.99555555555555553</v>
      </c>
      <c r="AN355" s="104">
        <f>AVERAGE(AD$5:AD355)</f>
        <v>448.99715099715098</v>
      </c>
      <c r="AO355" s="104">
        <f>AVERAGE(AE$5:AE355)</f>
        <v>4.3304843304843308</v>
      </c>
      <c r="AP355" s="122">
        <f>AVERAGE(AF$5:AF355)</f>
        <v>224049.57834757835</v>
      </c>
      <c r="AQ355" s="122">
        <f>AVERAGE(AG$5:AG355)</f>
        <v>67060.626780626786</v>
      </c>
      <c r="AR355" s="122">
        <f>AVERAGE(AH$5:AH355)</f>
        <v>161279.54985754986</v>
      </c>
      <c r="AS355" s="121">
        <f>AVERAGE($AK$5:AK355)</f>
        <v>0.9977714466603359</v>
      </c>
    </row>
    <row r="356" spans="1:45" x14ac:dyDescent="0.25">
      <c r="A356" s="103">
        <v>352</v>
      </c>
      <c r="B356" s="116">
        <v>576</v>
      </c>
      <c r="C356" s="116">
        <v>40</v>
      </c>
      <c r="D356" s="116">
        <v>24</v>
      </c>
      <c r="E356" s="117">
        <v>2727.1775950542433</v>
      </c>
      <c r="F356" s="116">
        <v>450</v>
      </c>
      <c r="G356" s="116">
        <v>8</v>
      </c>
      <c r="H356" s="117">
        <v>224550</v>
      </c>
      <c r="I356" s="117">
        <v>68992</v>
      </c>
      <c r="J356" s="117">
        <v>159158</v>
      </c>
      <c r="K356" s="116" t="str">
        <v>Yes</v>
      </c>
      <c r="L356" s="116" t="str">
        <v>Yes</v>
      </c>
      <c r="M356" s="120">
        <v>1</v>
      </c>
      <c r="P356" s="104">
        <f>AVERAGE(F$5:F356)</f>
        <v>448.92897727272725</v>
      </c>
      <c r="Q356" s="104">
        <f>AVERAGE(G$5:G356)</f>
        <v>4.5653409090909092</v>
      </c>
      <c r="R356" s="122">
        <f>AVERAGE(H$5:H356)</f>
        <v>224015.55965909091</v>
      </c>
      <c r="S356" s="122">
        <f>AVERAGE(I$5:I356)</f>
        <v>67171.002840909088</v>
      </c>
      <c r="T356" s="122">
        <f>AVERAGE(J$5:J356)</f>
        <v>161103.78977272726</v>
      </c>
      <c r="U356" s="121">
        <f>AVERAGE($M$5:M356)</f>
        <v>0.99761994949494937</v>
      </c>
      <c r="Y356" s="103">
        <v>352</v>
      </c>
      <c r="Z356" s="103">
        <v>576</v>
      </c>
      <c r="AA356" s="103">
        <v>53</v>
      </c>
      <c r="AB356" s="103">
        <v>31</v>
      </c>
      <c r="AC356" s="137">
        <v>2337.6053393994712</v>
      </c>
      <c r="AD356" s="103">
        <v>450</v>
      </c>
      <c r="AE356" s="103">
        <v>1</v>
      </c>
      <c r="AF356" s="137">
        <v>224550</v>
      </c>
      <c r="AG356" s="137">
        <v>65499</v>
      </c>
      <c r="AH356" s="137">
        <v>163701</v>
      </c>
      <c r="AI356" s="103" t="str">
        <v>Yes</v>
      </c>
      <c r="AJ356" s="103" t="str">
        <v>Yes</v>
      </c>
      <c r="AK356" s="142">
        <v>1</v>
      </c>
      <c r="AN356" s="104">
        <f>AVERAGE(AD$5:AD356)</f>
        <v>449</v>
      </c>
      <c r="AO356" s="104">
        <f>AVERAGE(AE$5:AE356)</f>
        <v>4.3210227272727275</v>
      </c>
      <c r="AP356" s="122">
        <f>AVERAGE(AF$5:AF356)</f>
        <v>224051</v>
      </c>
      <c r="AQ356" s="122">
        <f>AVERAGE(AG$5:AG356)</f>
        <v>67056.190340909088</v>
      </c>
      <c r="AR356" s="122">
        <f>AVERAGE(AH$5:AH356)</f>
        <v>161286.42897727274</v>
      </c>
      <c r="AS356" s="121">
        <f>AVERAGE($AK$5:AK356)</f>
        <v>0.9977777777777781</v>
      </c>
    </row>
    <row r="357" spans="1:45" x14ac:dyDescent="0.25">
      <c r="A357" s="103">
        <v>353</v>
      </c>
      <c r="B357" s="116">
        <v>559</v>
      </c>
      <c r="C357" s="116">
        <v>36</v>
      </c>
      <c r="D357" s="116">
        <v>23</v>
      </c>
      <c r="E357" s="117">
        <v>2173.0229083377858</v>
      </c>
      <c r="F357" s="116">
        <v>450</v>
      </c>
      <c r="G357" s="116">
        <v>9</v>
      </c>
      <c r="H357" s="117">
        <v>224550</v>
      </c>
      <c r="I357" s="117">
        <v>69491</v>
      </c>
      <c r="J357" s="117">
        <v>158509</v>
      </c>
      <c r="K357" s="116" t="str">
        <v>Yes</v>
      </c>
      <c r="L357" s="116" t="str">
        <v>Yes</v>
      </c>
      <c r="M357" s="120">
        <v>1</v>
      </c>
      <c r="P357" s="104">
        <f>AVERAGE(F$5:F357)</f>
        <v>448.93201133144476</v>
      </c>
      <c r="Q357" s="104">
        <f>AVERAGE(G$5:G357)</f>
        <v>4.5779036827195467</v>
      </c>
      <c r="R357" s="122">
        <f>AVERAGE(H$5:H357)</f>
        <v>224017.07365439093</v>
      </c>
      <c r="S357" s="122">
        <f>AVERAGE(I$5:I357)</f>
        <v>67177.575070821535</v>
      </c>
      <c r="T357" s="122">
        <f>AVERAGE(J$5:J357)</f>
        <v>161096.43909348443</v>
      </c>
      <c r="U357" s="121">
        <f>AVERAGE($M$5:M357)</f>
        <v>0.99762669184765485</v>
      </c>
      <c r="Y357" s="103">
        <v>353</v>
      </c>
      <c r="Z357" s="103">
        <v>547</v>
      </c>
      <c r="AA357" s="103">
        <v>42</v>
      </c>
      <c r="AB357" s="103">
        <v>27</v>
      </c>
      <c r="AC357" s="137">
        <v>4609.8609620931948</v>
      </c>
      <c r="AD357" s="103">
        <v>450</v>
      </c>
      <c r="AE357" s="103">
        <v>5</v>
      </c>
      <c r="AF357" s="137">
        <v>224550</v>
      </c>
      <c r="AG357" s="137">
        <v>67495</v>
      </c>
      <c r="AH357" s="137">
        <v>161105</v>
      </c>
      <c r="AI357" s="103" t="str">
        <v>Yes</v>
      </c>
      <c r="AJ357" s="103" t="str">
        <v>Yes</v>
      </c>
      <c r="AK357" s="142">
        <v>1</v>
      </c>
      <c r="AN357" s="104">
        <f>AVERAGE(AD$5:AD357)</f>
        <v>449.0028328611898</v>
      </c>
      <c r="AO357" s="104">
        <f>AVERAGE(AE$5:AE357)</f>
        <v>4.3229461756373935</v>
      </c>
      <c r="AP357" s="122">
        <f>AVERAGE(AF$5:AF357)</f>
        <v>224052.41359773371</v>
      </c>
      <c r="AQ357" s="122">
        <f>AVERAGE(AG$5:AG357)</f>
        <v>67057.433427762036</v>
      </c>
      <c r="AR357" s="122">
        <f>AVERAGE(AH$5:AH357)</f>
        <v>161285.91501416432</v>
      </c>
      <c r="AS357" s="121">
        <f>AVERAGE($AK$5:AK357)</f>
        <v>0.99778407302486649</v>
      </c>
    </row>
    <row r="358" spans="1:45" x14ac:dyDescent="0.25">
      <c r="A358" s="103">
        <v>354</v>
      </c>
      <c r="B358" s="116">
        <v>602</v>
      </c>
      <c r="C358" s="116">
        <v>40</v>
      </c>
      <c r="D358" s="116">
        <v>21</v>
      </c>
      <c r="E358" s="117">
        <v>3273.7921269401168</v>
      </c>
      <c r="F358" s="116">
        <v>450</v>
      </c>
      <c r="G358" s="116">
        <v>11</v>
      </c>
      <c r="H358" s="117">
        <v>224550</v>
      </c>
      <c r="I358" s="117">
        <v>70489</v>
      </c>
      <c r="J358" s="117">
        <v>157211</v>
      </c>
      <c r="K358" s="116" t="str">
        <v>Yes</v>
      </c>
      <c r="L358" s="116" t="str">
        <v>Yes</v>
      </c>
      <c r="M358" s="120">
        <v>1</v>
      </c>
      <c r="P358" s="104">
        <f>AVERAGE(F$5:F358)</f>
        <v>448.93502824858757</v>
      </c>
      <c r="Q358" s="104">
        <f>AVERAGE(G$5:G358)</f>
        <v>4.5960451977401133</v>
      </c>
      <c r="R358" s="122">
        <f>AVERAGE(H$5:H358)</f>
        <v>224018.5790960452</v>
      </c>
      <c r="S358" s="122">
        <f>AVERAGE(I$5:I358)</f>
        <v>67186.929378531073</v>
      </c>
      <c r="T358" s="122">
        <f>AVERAGE(J$5:J358)</f>
        <v>161085.46327683615</v>
      </c>
      <c r="U358" s="121">
        <f>AVERAGE($M$5:M358)</f>
        <v>0.99763339610797219</v>
      </c>
      <c r="Y358" s="103">
        <v>354</v>
      </c>
      <c r="Z358" s="103">
        <v>565</v>
      </c>
      <c r="AA358" s="103">
        <v>30</v>
      </c>
      <c r="AB358" s="103">
        <v>29</v>
      </c>
      <c r="AC358" s="137">
        <v>3609.5489747904285</v>
      </c>
      <c r="AD358" s="103">
        <v>450</v>
      </c>
      <c r="AE358" s="103">
        <v>3</v>
      </c>
      <c r="AF358" s="137">
        <v>224550</v>
      </c>
      <c r="AG358" s="137">
        <v>66497</v>
      </c>
      <c r="AH358" s="137">
        <v>162403</v>
      </c>
      <c r="AI358" s="103" t="str">
        <v>Yes</v>
      </c>
      <c r="AJ358" s="103" t="str">
        <v>Yes</v>
      </c>
      <c r="AK358" s="142">
        <v>1</v>
      </c>
      <c r="AN358" s="104">
        <f>AVERAGE(AD$5:AD358)</f>
        <v>449.00564971751413</v>
      </c>
      <c r="AO358" s="104">
        <f>AVERAGE(AE$5:AE358)</f>
        <v>4.3192090395480225</v>
      </c>
      <c r="AP358" s="122">
        <f>AVERAGE(AF$5:AF358)</f>
        <v>224053.81920903956</v>
      </c>
      <c r="AQ358" s="122">
        <f>AVERAGE(AG$5:AG358)</f>
        <v>67055.850282485873</v>
      </c>
      <c r="AR358" s="122">
        <f>AVERAGE(AH$5:AH358)</f>
        <v>161289.07062146891</v>
      </c>
      <c r="AS358" s="121">
        <f>AVERAGE($AK$5:AK358)</f>
        <v>0.99779033270558726</v>
      </c>
    </row>
    <row r="359" spans="1:45" x14ac:dyDescent="0.25">
      <c r="A359" s="103">
        <v>355</v>
      </c>
      <c r="B359" s="116">
        <v>575</v>
      </c>
      <c r="C359" s="116">
        <v>28</v>
      </c>
      <c r="D359" s="116">
        <v>25</v>
      </c>
      <c r="E359" s="117">
        <v>3946.9398271009622</v>
      </c>
      <c r="F359" s="116">
        <v>450</v>
      </c>
      <c r="G359" s="116">
        <v>7</v>
      </c>
      <c r="H359" s="117">
        <v>224550</v>
      </c>
      <c r="I359" s="117">
        <v>68493</v>
      </c>
      <c r="J359" s="117">
        <v>159807</v>
      </c>
      <c r="K359" s="116" t="str">
        <v>Yes</v>
      </c>
      <c r="L359" s="116" t="str">
        <v>Yes</v>
      </c>
      <c r="M359" s="120">
        <v>1</v>
      </c>
      <c r="P359" s="104">
        <f>AVERAGE(F$5:F359)</f>
        <v>448.9380281690141</v>
      </c>
      <c r="Q359" s="104">
        <f>AVERAGE(G$5:G359)</f>
        <v>4.6028169014084508</v>
      </c>
      <c r="R359" s="122">
        <f>AVERAGE(H$5:H359)</f>
        <v>224020.07605633803</v>
      </c>
      <c r="S359" s="122">
        <f>AVERAGE(I$5:I359)</f>
        <v>67190.608450704225</v>
      </c>
      <c r="T359" s="122">
        <f>AVERAGE(J$5:J359)</f>
        <v>161081.86197183098</v>
      </c>
      <c r="U359" s="121">
        <f>AVERAGE($M$5:M359)</f>
        <v>0.99764006259780891</v>
      </c>
      <c r="Y359" s="103">
        <v>355</v>
      </c>
      <c r="Z359" s="103">
        <v>595</v>
      </c>
      <c r="AA359" s="103">
        <v>48</v>
      </c>
      <c r="AB359" s="103">
        <v>27</v>
      </c>
      <c r="AC359" s="137">
        <v>4749.6700198955004</v>
      </c>
      <c r="AD359" s="103">
        <v>450</v>
      </c>
      <c r="AE359" s="103">
        <v>5</v>
      </c>
      <c r="AF359" s="137">
        <v>224550</v>
      </c>
      <c r="AG359" s="137">
        <v>67495</v>
      </c>
      <c r="AH359" s="137">
        <v>161105</v>
      </c>
      <c r="AI359" s="103" t="str">
        <v>Yes</v>
      </c>
      <c r="AJ359" s="103" t="str">
        <v>Yes</v>
      </c>
      <c r="AK359" s="142">
        <v>1</v>
      </c>
      <c r="AN359" s="104">
        <f>AVERAGE(AD$5:AD359)</f>
        <v>449.00845070422537</v>
      </c>
      <c r="AO359" s="104">
        <f>AVERAGE(AE$5:AE359)</f>
        <v>4.3211267605633799</v>
      </c>
      <c r="AP359" s="122">
        <f>AVERAGE(AF$5:AF359)</f>
        <v>224055.21690140845</v>
      </c>
      <c r="AQ359" s="122">
        <f>AVERAGE(AG$5:AG359)</f>
        <v>67057.087323943662</v>
      </c>
      <c r="AR359" s="122">
        <f>AVERAGE(AH$5:AH359)</f>
        <v>161288.55211267606</v>
      </c>
      <c r="AS359" s="121">
        <f>AVERAGE($AK$5:AK359)</f>
        <v>0.99779655712050108</v>
      </c>
    </row>
    <row r="360" spans="1:45" x14ac:dyDescent="0.25">
      <c r="A360" s="103">
        <v>356</v>
      </c>
      <c r="B360" s="116">
        <v>557</v>
      </c>
      <c r="C360" s="116">
        <v>48</v>
      </c>
      <c r="D360" s="116">
        <v>30</v>
      </c>
      <c r="E360" s="117">
        <v>2965.9125391051775</v>
      </c>
      <c r="F360" s="116">
        <v>450</v>
      </c>
      <c r="G360" s="116">
        <v>2</v>
      </c>
      <c r="H360" s="117">
        <v>224550</v>
      </c>
      <c r="I360" s="117">
        <v>65998</v>
      </c>
      <c r="J360" s="117">
        <v>163052</v>
      </c>
      <c r="K360" s="116" t="str">
        <v>Yes</v>
      </c>
      <c r="L360" s="116" t="str">
        <v>Yes</v>
      </c>
      <c r="M360" s="120">
        <v>1</v>
      </c>
      <c r="P360" s="104">
        <f>AVERAGE(F$5:F360)</f>
        <v>448.94101123595505</v>
      </c>
      <c r="Q360" s="104">
        <f>AVERAGE(G$5:G360)</f>
        <v>4.595505617977528</v>
      </c>
      <c r="R360" s="122">
        <f>AVERAGE(H$5:H360)</f>
        <v>224021.56460674157</v>
      </c>
      <c r="S360" s="122">
        <f>AVERAGE(I$5:I360)</f>
        <v>67187.258426966291</v>
      </c>
      <c r="T360" s="122">
        <f>AVERAGE(J$5:J360)</f>
        <v>161087.39606741574</v>
      </c>
      <c r="U360" s="121">
        <f>AVERAGE($M$5:M360)</f>
        <v>0.9976466916354555</v>
      </c>
      <c r="Y360" s="103">
        <v>356</v>
      </c>
      <c r="Z360" s="103">
        <v>518</v>
      </c>
      <c r="AA360" s="103">
        <v>28</v>
      </c>
      <c r="AB360" s="103">
        <v>20</v>
      </c>
      <c r="AC360" s="137">
        <v>3950.0559479589074</v>
      </c>
      <c r="AD360" s="103">
        <v>450</v>
      </c>
      <c r="AE360" s="103">
        <v>12</v>
      </c>
      <c r="AF360" s="137">
        <v>224550</v>
      </c>
      <c r="AG360" s="137">
        <v>70988</v>
      </c>
      <c r="AH360" s="137">
        <v>156562</v>
      </c>
      <c r="AI360" s="103" t="str">
        <v>Yes</v>
      </c>
      <c r="AJ360" s="103" t="str">
        <v>Yes</v>
      </c>
      <c r="AK360" s="142">
        <v>1</v>
      </c>
      <c r="AN360" s="104">
        <f>AVERAGE(AD$5:AD360)</f>
        <v>449.01123595505618</v>
      </c>
      <c r="AO360" s="104">
        <f>AVERAGE(AE$5:AE360)</f>
        <v>4.3426966292134832</v>
      </c>
      <c r="AP360" s="122">
        <f>AVERAGE(AF$5:AF360)</f>
        <v>224056.60674157302</v>
      </c>
      <c r="AQ360" s="122">
        <f>AVERAGE(AG$5:AG360)</f>
        <v>67068.129213483146</v>
      </c>
      <c r="AR360" s="122">
        <f>AVERAGE(AH$5:AH360)</f>
        <v>161275.27528089887</v>
      </c>
      <c r="AS360" s="121">
        <f>AVERAGE($AK$5:AK360)</f>
        <v>0.9978027465667918</v>
      </c>
    </row>
    <row r="361" spans="1:45" x14ac:dyDescent="0.25">
      <c r="A361" s="103">
        <v>357</v>
      </c>
      <c r="B361" s="116">
        <v>571</v>
      </c>
      <c r="C361" s="116">
        <v>39</v>
      </c>
      <c r="D361" s="116">
        <v>33</v>
      </c>
      <c r="E361" s="117">
        <v>2865.8085347830429</v>
      </c>
      <c r="F361" s="116">
        <v>449</v>
      </c>
      <c r="G361" s="116">
        <v>0</v>
      </c>
      <c r="H361" s="117">
        <v>224051</v>
      </c>
      <c r="I361" s="117">
        <v>64900</v>
      </c>
      <c r="J361" s="117">
        <v>164101</v>
      </c>
      <c r="K361" s="116" t="str">
        <v>No</v>
      </c>
      <c r="L361" s="116" t="str">
        <v>No</v>
      </c>
      <c r="M361" s="120">
        <v>0.99777777777777776</v>
      </c>
      <c r="P361" s="104">
        <f>AVERAGE(F$5:F361)</f>
        <v>448.94117647058823</v>
      </c>
      <c r="Q361" s="104">
        <f>AVERAGE(G$5:G361)</f>
        <v>4.5826330532212882</v>
      </c>
      <c r="R361" s="122">
        <f>AVERAGE(H$5:H361)</f>
        <v>224021.64705882352</v>
      </c>
      <c r="S361" s="122">
        <f>AVERAGE(I$5:I361)</f>
        <v>67180.851540616248</v>
      </c>
      <c r="T361" s="122">
        <f>AVERAGE(J$5:J361)</f>
        <v>161095.837535014</v>
      </c>
      <c r="U361" s="121">
        <f>AVERAGE($M$5:M361)</f>
        <v>0.99764705882352933</v>
      </c>
      <c r="Y361" s="103">
        <v>357</v>
      </c>
      <c r="Z361" s="103">
        <v>561</v>
      </c>
      <c r="AA361" s="103">
        <v>35</v>
      </c>
      <c r="AB361" s="103">
        <v>29</v>
      </c>
      <c r="AC361" s="137">
        <v>3586.8232752345293</v>
      </c>
      <c r="AD361" s="103">
        <v>450</v>
      </c>
      <c r="AE361" s="103">
        <v>3</v>
      </c>
      <c r="AF361" s="137">
        <v>224550</v>
      </c>
      <c r="AG361" s="137">
        <v>66497</v>
      </c>
      <c r="AH361" s="137">
        <v>162403</v>
      </c>
      <c r="AI361" s="103" t="str">
        <v>Yes</v>
      </c>
      <c r="AJ361" s="103" t="str">
        <v>Yes</v>
      </c>
      <c r="AK361" s="142">
        <v>1</v>
      </c>
      <c r="AN361" s="104">
        <f>AVERAGE(AD$5:AD361)</f>
        <v>449.0140056022409</v>
      </c>
      <c r="AO361" s="104">
        <f>AVERAGE(AE$5:AE361)</f>
        <v>4.3389355742296916</v>
      </c>
      <c r="AP361" s="122">
        <f>AVERAGE(AF$5:AF361)</f>
        <v>224057.98879551821</v>
      </c>
      <c r="AQ361" s="122">
        <f>AVERAGE(AG$5:AG361)</f>
        <v>67066.529411764699</v>
      </c>
      <c r="AR361" s="122">
        <f>AVERAGE(AH$5:AH361)</f>
        <v>161278.43417366946</v>
      </c>
      <c r="AS361" s="121">
        <f>AVERAGE($AK$5:AK361)</f>
        <v>0.99780890133831335</v>
      </c>
    </row>
    <row r="362" spans="1:45" x14ac:dyDescent="0.25">
      <c r="A362" s="103">
        <v>358</v>
      </c>
      <c r="B362" s="116">
        <v>644</v>
      </c>
      <c r="C362" s="116">
        <v>50</v>
      </c>
      <c r="D362" s="116">
        <v>38</v>
      </c>
      <c r="E362" s="117">
        <v>3833.1888488664972</v>
      </c>
      <c r="F362" s="116">
        <v>444</v>
      </c>
      <c r="G362" s="116">
        <v>0</v>
      </c>
      <c r="H362" s="117">
        <v>221556</v>
      </c>
      <c r="I362" s="117">
        <v>64400</v>
      </c>
      <c r="J362" s="117">
        <v>162856</v>
      </c>
      <c r="K362" s="116" t="str">
        <v>No</v>
      </c>
      <c r="L362" s="116" t="str">
        <v>No</v>
      </c>
      <c r="M362" s="120">
        <v>0.98666666666666669</v>
      </c>
      <c r="P362" s="104">
        <f>AVERAGE(F$5:F362)</f>
        <v>448.92737430167597</v>
      </c>
      <c r="Q362" s="104">
        <f>AVERAGE(G$5:G362)</f>
        <v>4.5698324022346366</v>
      </c>
      <c r="R362" s="122">
        <f>AVERAGE(H$5:H362)</f>
        <v>224014.75977653632</v>
      </c>
      <c r="S362" s="122">
        <f>AVERAGE(I$5:I362)</f>
        <v>67173.083798882682</v>
      </c>
      <c r="T362" s="122">
        <f>AVERAGE(J$5:J362)</f>
        <v>161100.75418994413</v>
      </c>
      <c r="U362" s="121">
        <f>AVERAGE($M$5:M362)</f>
        <v>0.99761638733705771</v>
      </c>
      <c r="Y362" s="103">
        <v>358</v>
      </c>
      <c r="Z362" s="103">
        <v>540</v>
      </c>
      <c r="AA362" s="103">
        <v>47</v>
      </c>
      <c r="AB362" s="103">
        <v>31</v>
      </c>
      <c r="AC362" s="137">
        <v>2179.8064429109581</v>
      </c>
      <c r="AD362" s="103">
        <v>450</v>
      </c>
      <c r="AE362" s="103">
        <v>1</v>
      </c>
      <c r="AF362" s="137">
        <v>224550</v>
      </c>
      <c r="AG362" s="137">
        <v>65499</v>
      </c>
      <c r="AH362" s="137">
        <v>163701</v>
      </c>
      <c r="AI362" s="103" t="str">
        <v>Yes</v>
      </c>
      <c r="AJ362" s="103" t="str">
        <v>Yes</v>
      </c>
      <c r="AK362" s="142">
        <v>1</v>
      </c>
      <c r="AN362" s="104">
        <f>AVERAGE(AD$5:AD362)</f>
        <v>449.01675977653633</v>
      </c>
      <c r="AO362" s="104">
        <f>AVERAGE(AE$5:AE362)</f>
        <v>4.3296089385474863</v>
      </c>
      <c r="AP362" s="122">
        <f>AVERAGE(AF$5:AF362)</f>
        <v>224059.36312849162</v>
      </c>
      <c r="AQ362" s="122">
        <f>AVERAGE(AG$5:AG362)</f>
        <v>67062.150837988826</v>
      </c>
      <c r="AR362" s="122">
        <f>AVERAGE(AH$5:AH362)</f>
        <v>161285.20111731844</v>
      </c>
      <c r="AS362" s="121">
        <f>AVERAGE($AK$5:AK362)</f>
        <v>0.99781502172563652</v>
      </c>
    </row>
    <row r="363" spans="1:45" x14ac:dyDescent="0.25">
      <c r="A363" s="103">
        <v>359</v>
      </c>
      <c r="B363" s="116">
        <v>539</v>
      </c>
      <c r="C363" s="116">
        <v>39</v>
      </c>
      <c r="D363" s="116">
        <v>33</v>
      </c>
      <c r="E363" s="117">
        <v>2719.8031177277485</v>
      </c>
      <c r="F363" s="116">
        <v>449</v>
      </c>
      <c r="G363" s="116">
        <v>0</v>
      </c>
      <c r="H363" s="117">
        <v>224051</v>
      </c>
      <c r="I363" s="117">
        <v>64900</v>
      </c>
      <c r="J363" s="117">
        <v>164101</v>
      </c>
      <c r="K363" s="116" t="str">
        <v>No</v>
      </c>
      <c r="L363" s="116" t="str">
        <v>No</v>
      </c>
      <c r="M363" s="120">
        <v>0.99777777777777776</v>
      </c>
      <c r="P363" s="104">
        <f>AVERAGE(F$5:F363)</f>
        <v>448.92757660167132</v>
      </c>
      <c r="Q363" s="104">
        <f>AVERAGE(G$5:G363)</f>
        <v>4.5571030640668519</v>
      </c>
      <c r="R363" s="122">
        <f>AVERAGE(H$5:H363)</f>
        <v>224014.86072423399</v>
      </c>
      <c r="S363" s="122">
        <f>AVERAGE(I$5:I363)</f>
        <v>67166.752089136484</v>
      </c>
      <c r="T363" s="122">
        <f>AVERAGE(J$5:J363)</f>
        <v>161109.11142061281</v>
      </c>
      <c r="U363" s="121">
        <f>AVERAGE($M$5:M363)</f>
        <v>0.99761683689260294</v>
      </c>
      <c r="Y363" s="103">
        <v>359</v>
      </c>
      <c r="Z363" s="103">
        <v>569</v>
      </c>
      <c r="AA363" s="103">
        <v>38</v>
      </c>
      <c r="AB363" s="103">
        <v>33</v>
      </c>
      <c r="AC363" s="137">
        <v>4035.4029020179969</v>
      </c>
      <c r="AD363" s="103">
        <v>449</v>
      </c>
      <c r="AE363" s="103">
        <v>0</v>
      </c>
      <c r="AF363" s="137">
        <v>224051</v>
      </c>
      <c r="AG363" s="137">
        <v>64900</v>
      </c>
      <c r="AH363" s="137">
        <v>164101</v>
      </c>
      <c r="AI363" s="103" t="str">
        <v>No</v>
      </c>
      <c r="AJ363" s="103" t="str">
        <v>No</v>
      </c>
      <c r="AK363" s="142">
        <v>0.99777777777777776</v>
      </c>
      <c r="AN363" s="104">
        <f>AVERAGE(AD$5:AD363)</f>
        <v>449.01671309192199</v>
      </c>
      <c r="AO363" s="104">
        <f>AVERAGE(AE$5:AE363)</f>
        <v>4.3175487465181055</v>
      </c>
      <c r="AP363" s="122">
        <f>AVERAGE(AF$5:AF363)</f>
        <v>224059.33983286907</v>
      </c>
      <c r="AQ363" s="122">
        <f>AVERAGE(AG$5:AG363)</f>
        <v>67056.12813370474</v>
      </c>
      <c r="AR363" s="122">
        <f>AVERAGE(AH$5:AH363)</f>
        <v>161293.04456824512</v>
      </c>
      <c r="AS363" s="121">
        <f>AVERAGE($AK$5:AK363)</f>
        <v>0.99781491798204924</v>
      </c>
    </row>
    <row r="364" spans="1:45" x14ac:dyDescent="0.25">
      <c r="A364" s="103">
        <v>360</v>
      </c>
      <c r="B364" s="116">
        <v>623</v>
      </c>
      <c r="C364" s="116">
        <v>40</v>
      </c>
      <c r="D364" s="116">
        <v>27</v>
      </c>
      <c r="E364" s="117">
        <v>4756.0759210132628</v>
      </c>
      <c r="F364" s="116">
        <v>450</v>
      </c>
      <c r="G364" s="116">
        <v>5</v>
      </c>
      <c r="H364" s="117">
        <v>224550</v>
      </c>
      <c r="I364" s="117">
        <v>67495</v>
      </c>
      <c r="J364" s="117">
        <v>161105</v>
      </c>
      <c r="K364" s="116" t="str">
        <v>Yes</v>
      </c>
      <c r="L364" s="116" t="str">
        <v>Yes</v>
      </c>
      <c r="M364" s="120">
        <v>1</v>
      </c>
      <c r="P364" s="104">
        <f>AVERAGE(F$5:F364)</f>
        <v>448.93055555555554</v>
      </c>
      <c r="Q364" s="104">
        <f>AVERAGE(G$5:G364)</f>
        <v>4.5583333333333336</v>
      </c>
      <c r="R364" s="122">
        <f>AVERAGE(H$5:H364)</f>
        <v>224016.34722222222</v>
      </c>
      <c r="S364" s="122">
        <f>AVERAGE(I$5:I364)</f>
        <v>67167.663888888885</v>
      </c>
      <c r="T364" s="122">
        <f>AVERAGE(J$5:J364)</f>
        <v>161109.1</v>
      </c>
      <c r="U364" s="121">
        <f>AVERAGE($M$5:M364)</f>
        <v>0.99762345679012343</v>
      </c>
      <c r="Y364" s="103">
        <v>360</v>
      </c>
      <c r="Z364" s="103">
        <v>625</v>
      </c>
      <c r="AA364" s="103">
        <v>45</v>
      </c>
      <c r="AB364" s="103">
        <v>38</v>
      </c>
      <c r="AC364" s="137">
        <v>3918.9705784534976</v>
      </c>
      <c r="AD364" s="103">
        <v>444</v>
      </c>
      <c r="AE364" s="103">
        <v>0</v>
      </c>
      <c r="AF364" s="137">
        <v>221556</v>
      </c>
      <c r="AG364" s="137">
        <v>64400</v>
      </c>
      <c r="AH364" s="137">
        <v>162856</v>
      </c>
      <c r="AI364" s="103" t="str">
        <v>No</v>
      </c>
      <c r="AJ364" s="103" t="str">
        <v>No</v>
      </c>
      <c r="AK364" s="142">
        <v>0.98666666666666669</v>
      </c>
      <c r="AN364" s="104">
        <f>AVERAGE(AD$5:AD364)</f>
        <v>449.00277777777779</v>
      </c>
      <c r="AO364" s="104">
        <f>AVERAGE(AE$5:AE364)</f>
        <v>4.3055555555555554</v>
      </c>
      <c r="AP364" s="122">
        <f>AVERAGE(AF$5:AF364)</f>
        <v>224052.38611111112</v>
      </c>
      <c r="AQ364" s="122">
        <f>AVERAGE(AG$5:AG364)</f>
        <v>67048.75</v>
      </c>
      <c r="AR364" s="122">
        <f>AVERAGE(AH$5:AH364)</f>
        <v>161297.38611111112</v>
      </c>
      <c r="AS364" s="121">
        <f>AVERAGE($AK$5:AK364)</f>
        <v>0.99778395061728431</v>
      </c>
    </row>
    <row r="365" spans="1:45" x14ac:dyDescent="0.25">
      <c r="A365" s="103">
        <v>361</v>
      </c>
      <c r="B365" s="116">
        <v>664</v>
      </c>
      <c r="C365" s="116">
        <v>40</v>
      </c>
      <c r="D365" s="116">
        <v>21</v>
      </c>
      <c r="E365" s="117">
        <v>3750.0381313077178</v>
      </c>
      <c r="F365" s="116">
        <v>450</v>
      </c>
      <c r="G365" s="116">
        <v>11</v>
      </c>
      <c r="H365" s="117">
        <v>224550</v>
      </c>
      <c r="I365" s="117">
        <v>70489</v>
      </c>
      <c r="J365" s="117">
        <v>157211</v>
      </c>
      <c r="K365" s="116" t="str">
        <v>Yes</v>
      </c>
      <c r="L365" s="116" t="str">
        <v>Yes</v>
      </c>
      <c r="M365" s="120">
        <v>1</v>
      </c>
      <c r="P365" s="104">
        <f>AVERAGE(F$5:F365)</f>
        <v>448.93351800554018</v>
      </c>
      <c r="Q365" s="104">
        <f>AVERAGE(G$5:G365)</f>
        <v>4.5761772853185594</v>
      </c>
      <c r="R365" s="122">
        <f>AVERAGE(H$5:H365)</f>
        <v>224017.82548476453</v>
      </c>
      <c r="S365" s="122">
        <f>AVERAGE(I$5:I365)</f>
        <v>67176.864265927972</v>
      </c>
      <c r="T365" s="122">
        <f>AVERAGE(J$5:J365)</f>
        <v>161098.30193905818</v>
      </c>
      <c r="U365" s="121">
        <f>AVERAGE($M$5:M365)</f>
        <v>0.99763004001231148</v>
      </c>
      <c r="Y365" s="103">
        <v>361</v>
      </c>
      <c r="Z365" s="103">
        <v>577</v>
      </c>
      <c r="AA365" s="103">
        <v>32</v>
      </c>
      <c r="AB365" s="103">
        <v>24</v>
      </c>
      <c r="AC365" s="137">
        <v>4136.448767360198</v>
      </c>
      <c r="AD365" s="103">
        <v>450</v>
      </c>
      <c r="AE365" s="103">
        <v>8</v>
      </c>
      <c r="AF365" s="137">
        <v>224550</v>
      </c>
      <c r="AG365" s="137">
        <v>68992</v>
      </c>
      <c r="AH365" s="137">
        <v>159158</v>
      </c>
      <c r="AI365" s="103" t="str">
        <v>Yes</v>
      </c>
      <c r="AJ365" s="103" t="str">
        <v>Yes</v>
      </c>
      <c r="AK365" s="142">
        <v>1</v>
      </c>
      <c r="AN365" s="104">
        <f>AVERAGE(AD$5:AD365)</f>
        <v>449.00554016620498</v>
      </c>
      <c r="AO365" s="104">
        <f>AVERAGE(AE$5:AE365)</f>
        <v>4.3157894736842106</v>
      </c>
      <c r="AP365" s="122">
        <f>AVERAGE(AF$5:AF365)</f>
        <v>224053.76454293629</v>
      </c>
      <c r="AQ365" s="122">
        <f>AVERAGE(AG$5:AG365)</f>
        <v>67054.132963988915</v>
      </c>
      <c r="AR365" s="122">
        <f>AVERAGE(AH$5:AH365)</f>
        <v>161291.459833795</v>
      </c>
      <c r="AS365" s="121">
        <f>AVERAGE($AK$5:AK365)</f>
        <v>0.99779008925823365</v>
      </c>
    </row>
    <row r="366" spans="1:45" x14ac:dyDescent="0.25">
      <c r="A366" s="103">
        <v>362</v>
      </c>
      <c r="B366" s="116">
        <v>587</v>
      </c>
      <c r="C366" s="116">
        <v>39</v>
      </c>
      <c r="D366" s="116">
        <v>22</v>
      </c>
      <c r="E366" s="117">
        <v>3553.3195318108005</v>
      </c>
      <c r="F366" s="116">
        <v>450</v>
      </c>
      <c r="G366" s="116">
        <v>10</v>
      </c>
      <c r="H366" s="117">
        <v>224550</v>
      </c>
      <c r="I366" s="117">
        <v>69990</v>
      </c>
      <c r="J366" s="117">
        <v>157860</v>
      </c>
      <c r="K366" s="116" t="str">
        <v>Yes</v>
      </c>
      <c r="L366" s="116" t="str">
        <v>Yes</v>
      </c>
      <c r="M366" s="120">
        <v>1</v>
      </c>
      <c r="P366" s="104">
        <f>AVERAGE(F$5:F366)</f>
        <v>448.93646408839777</v>
      </c>
      <c r="Q366" s="104">
        <f>AVERAGE(G$5:G366)</f>
        <v>4.5911602209944755</v>
      </c>
      <c r="R366" s="122">
        <f>AVERAGE(H$5:H366)</f>
        <v>224019.29558011048</v>
      </c>
      <c r="S366" s="122">
        <f>AVERAGE(I$5:I366)</f>
        <v>67184.635359116015</v>
      </c>
      <c r="T366" s="122">
        <f>AVERAGE(J$5:J366)</f>
        <v>161089.35635359117</v>
      </c>
      <c r="U366" s="121">
        <f>AVERAGE($M$5:M366)</f>
        <v>0.99763658686310619</v>
      </c>
      <c r="Y366" s="103">
        <v>362</v>
      </c>
      <c r="Z366" s="103">
        <v>566</v>
      </c>
      <c r="AA366" s="103">
        <v>41</v>
      </c>
      <c r="AB366" s="103">
        <v>33</v>
      </c>
      <c r="AC366" s="137">
        <v>2305.5157553457266</v>
      </c>
      <c r="AD366" s="103">
        <v>449</v>
      </c>
      <c r="AE366" s="103">
        <v>0</v>
      </c>
      <c r="AF366" s="137">
        <v>224051</v>
      </c>
      <c r="AG366" s="137">
        <v>64900</v>
      </c>
      <c r="AH366" s="137">
        <v>164101</v>
      </c>
      <c r="AI366" s="103" t="str">
        <v>No</v>
      </c>
      <c r="AJ366" s="103" t="str">
        <v>No</v>
      </c>
      <c r="AK366" s="142">
        <v>0.99777777777777776</v>
      </c>
      <c r="AN366" s="104">
        <f>AVERAGE(AD$5:AD366)</f>
        <v>449.00552486187843</v>
      </c>
      <c r="AO366" s="104">
        <f>AVERAGE(AE$5:AE366)</f>
        <v>4.3038674033149169</v>
      </c>
      <c r="AP366" s="122">
        <f>AVERAGE(AF$5:AF366)</f>
        <v>224053.75690607735</v>
      </c>
      <c r="AQ366" s="122">
        <f>AVERAGE(AG$5:AG366)</f>
        <v>67048.182320441992</v>
      </c>
      <c r="AR366" s="122">
        <f>AVERAGE(AH$5:AH366)</f>
        <v>161299.22099447515</v>
      </c>
      <c r="AS366" s="121">
        <f>AVERAGE($AK$5:AK366)</f>
        <v>0.99779005524861919</v>
      </c>
    </row>
    <row r="367" spans="1:45" x14ac:dyDescent="0.25">
      <c r="A367" s="103">
        <v>363</v>
      </c>
      <c r="B367" s="116">
        <v>555</v>
      </c>
      <c r="C367" s="116">
        <v>40</v>
      </c>
      <c r="D367" s="116">
        <v>31</v>
      </c>
      <c r="E367" s="117">
        <v>2752.9374970086687</v>
      </c>
      <c r="F367" s="116">
        <v>450</v>
      </c>
      <c r="G367" s="116">
        <v>1</v>
      </c>
      <c r="H367" s="117">
        <v>224550</v>
      </c>
      <c r="I367" s="117">
        <v>65499</v>
      </c>
      <c r="J367" s="117">
        <v>163701</v>
      </c>
      <c r="K367" s="116" t="str">
        <v>Yes</v>
      </c>
      <c r="L367" s="116" t="str">
        <v>Yes</v>
      </c>
      <c r="M367" s="120">
        <v>1</v>
      </c>
      <c r="P367" s="104">
        <f>AVERAGE(F$5:F367)</f>
        <v>448.93939393939394</v>
      </c>
      <c r="Q367" s="104">
        <f>AVERAGE(G$5:G367)</f>
        <v>4.5812672176308542</v>
      </c>
      <c r="R367" s="122">
        <f>AVERAGE(H$5:H367)</f>
        <v>224020.75757575757</v>
      </c>
      <c r="S367" s="122">
        <f>AVERAGE(I$5:I367)</f>
        <v>67179.991735537187</v>
      </c>
      <c r="T367" s="122">
        <f>AVERAGE(J$5:J367)</f>
        <v>161096.55096418734</v>
      </c>
      <c r="U367" s="121">
        <f>AVERAGE($M$5:M367)</f>
        <v>0.99764309764309766</v>
      </c>
      <c r="Y367" s="103">
        <v>363</v>
      </c>
      <c r="Z367" s="103">
        <v>572</v>
      </c>
      <c r="AA367" s="103">
        <v>40</v>
      </c>
      <c r="AB367" s="103">
        <v>30</v>
      </c>
      <c r="AC367" s="137">
        <v>2379.734471365849</v>
      </c>
      <c r="AD367" s="103">
        <v>450</v>
      </c>
      <c r="AE367" s="103">
        <v>2</v>
      </c>
      <c r="AF367" s="137">
        <v>224550</v>
      </c>
      <c r="AG367" s="137">
        <v>65998</v>
      </c>
      <c r="AH367" s="137">
        <v>163052</v>
      </c>
      <c r="AI367" s="103" t="str">
        <v>Yes</v>
      </c>
      <c r="AJ367" s="103" t="str">
        <v>Yes</v>
      </c>
      <c r="AK367" s="142">
        <v>1</v>
      </c>
      <c r="AN367" s="104">
        <f>AVERAGE(AD$5:AD367)</f>
        <v>449.0082644628099</v>
      </c>
      <c r="AO367" s="104">
        <f>AVERAGE(AE$5:AE367)</f>
        <v>4.2975206611570247</v>
      </c>
      <c r="AP367" s="122">
        <f>AVERAGE(AF$5:AF367)</f>
        <v>224055.12396694216</v>
      </c>
      <c r="AQ367" s="122">
        <f>AVERAGE(AG$5:AG367)</f>
        <v>67045.289256198346</v>
      </c>
      <c r="AR367" s="122">
        <f>AVERAGE(AH$5:AH367)</f>
        <v>161304.04958677685</v>
      </c>
      <c r="AS367" s="121">
        <f>AVERAGE($AK$5:AK367)</f>
        <v>0.9977961432506891</v>
      </c>
    </row>
    <row r="368" spans="1:45" x14ac:dyDescent="0.25">
      <c r="A368" s="103">
        <v>364</v>
      </c>
      <c r="B368" s="116">
        <v>605</v>
      </c>
      <c r="C368" s="116">
        <v>37</v>
      </c>
      <c r="D368" s="116">
        <v>34</v>
      </c>
      <c r="E368" s="117">
        <v>2739.867067911815</v>
      </c>
      <c r="F368" s="116">
        <v>448</v>
      </c>
      <c r="G368" s="116">
        <v>0</v>
      </c>
      <c r="H368" s="117">
        <v>223552</v>
      </c>
      <c r="I368" s="117">
        <v>64800</v>
      </c>
      <c r="J368" s="117">
        <v>163852</v>
      </c>
      <c r="K368" s="116" t="str">
        <v>No</v>
      </c>
      <c r="L368" s="116" t="str">
        <v>No</v>
      </c>
      <c r="M368" s="120">
        <v>0.99555555555555553</v>
      </c>
      <c r="P368" s="104">
        <f>AVERAGE(F$5:F368)</f>
        <v>448.9368131868132</v>
      </c>
      <c r="Q368" s="104">
        <f>AVERAGE(G$5:G368)</f>
        <v>4.5686813186813184</v>
      </c>
      <c r="R368" s="122">
        <f>AVERAGE(H$5:H368)</f>
        <v>224019.46978021978</v>
      </c>
      <c r="S368" s="122">
        <f>AVERAGE(I$5:I368)</f>
        <v>67173.453296703301</v>
      </c>
      <c r="T368" s="122">
        <f>AVERAGE(J$5:J368)</f>
        <v>161104.12087912089</v>
      </c>
      <c r="U368" s="121">
        <f>AVERAGE($M$5:M368)</f>
        <v>0.99763736263736258</v>
      </c>
      <c r="Y368" s="103">
        <v>364</v>
      </c>
      <c r="Z368" s="103">
        <v>607</v>
      </c>
      <c r="AA368" s="103">
        <v>48</v>
      </c>
      <c r="AB368" s="103">
        <v>35</v>
      </c>
      <c r="AC368" s="137">
        <v>4631.1110024732698</v>
      </c>
      <c r="AD368" s="103">
        <v>447</v>
      </c>
      <c r="AE368" s="103">
        <v>0</v>
      </c>
      <c r="AF368" s="137">
        <v>223053</v>
      </c>
      <c r="AG368" s="137">
        <v>64700</v>
      </c>
      <c r="AH368" s="137">
        <v>163603</v>
      </c>
      <c r="AI368" s="103" t="str">
        <v>No</v>
      </c>
      <c r="AJ368" s="103" t="str">
        <v>No</v>
      </c>
      <c r="AK368" s="142">
        <v>0.99333333333333329</v>
      </c>
      <c r="AN368" s="104">
        <f>AVERAGE(AD$5:AD368)</f>
        <v>449.00274725274727</v>
      </c>
      <c r="AO368" s="104">
        <f>AVERAGE(AE$5:AE368)</f>
        <v>4.2857142857142856</v>
      </c>
      <c r="AP368" s="122">
        <f>AVERAGE(AF$5:AF368)</f>
        <v>224052.37087912089</v>
      </c>
      <c r="AQ368" s="122">
        <f>AVERAGE(AG$5:AG368)</f>
        <v>67038.846153846156</v>
      </c>
      <c r="AR368" s="122">
        <f>AVERAGE(AH$5:AH368)</f>
        <v>161310.36538461538</v>
      </c>
      <c r="AS368" s="121">
        <f>AVERAGE($AK$5:AK368)</f>
        <v>0.99778388278388319</v>
      </c>
    </row>
    <row r="369" spans="1:45" x14ac:dyDescent="0.25">
      <c r="A369" s="103">
        <v>365</v>
      </c>
      <c r="B369" s="116">
        <v>627</v>
      </c>
      <c r="C369" s="116">
        <v>45</v>
      </c>
      <c r="D369" s="116">
        <v>28</v>
      </c>
      <c r="E369" s="117">
        <v>4996.7395201934187</v>
      </c>
      <c r="F369" s="116">
        <v>450</v>
      </c>
      <c r="G369" s="116">
        <v>4</v>
      </c>
      <c r="H369" s="117">
        <v>224550</v>
      </c>
      <c r="I369" s="117">
        <v>66996</v>
      </c>
      <c r="J369" s="117">
        <v>161754</v>
      </c>
      <c r="K369" s="116" t="str">
        <v>Yes</v>
      </c>
      <c r="L369" s="116" t="str">
        <v>Yes</v>
      </c>
      <c r="M369" s="120">
        <v>1</v>
      </c>
      <c r="P369" s="104">
        <f>AVERAGE(F$5:F369)</f>
        <v>448.93972602739728</v>
      </c>
      <c r="Q369" s="104">
        <f>AVERAGE(G$5:G369)</f>
        <v>4.5671232876712331</v>
      </c>
      <c r="R369" s="122">
        <f>AVERAGE(H$5:H369)</f>
        <v>224020.92328767123</v>
      </c>
      <c r="S369" s="122">
        <f>AVERAGE(I$5:I369)</f>
        <v>67172.967123287672</v>
      </c>
      <c r="T369" s="122">
        <f>AVERAGE(J$5:J369)</f>
        <v>161105.90136986302</v>
      </c>
      <c r="U369" s="121">
        <f>AVERAGE($M$5:M369)</f>
        <v>0.99764383561643832</v>
      </c>
      <c r="Y369" s="103">
        <v>365</v>
      </c>
      <c r="Z369" s="103">
        <v>615</v>
      </c>
      <c r="AA369" s="103">
        <v>43</v>
      </c>
      <c r="AB369" s="103">
        <v>26</v>
      </c>
      <c r="AC369" s="137">
        <v>3280.6850144758882</v>
      </c>
      <c r="AD369" s="103">
        <v>450</v>
      </c>
      <c r="AE369" s="103">
        <v>6</v>
      </c>
      <c r="AF369" s="137">
        <v>224550</v>
      </c>
      <c r="AG369" s="137">
        <v>67994</v>
      </c>
      <c r="AH369" s="137">
        <v>160456</v>
      </c>
      <c r="AI369" s="103" t="str">
        <v>Yes</v>
      </c>
      <c r="AJ369" s="103" t="str">
        <v>Yes</v>
      </c>
      <c r="AK369" s="142">
        <v>1</v>
      </c>
      <c r="AN369" s="104">
        <f>AVERAGE(AD$5:AD369)</f>
        <v>449.00547945205477</v>
      </c>
      <c r="AO369" s="104">
        <f>AVERAGE(AE$5:AE369)</f>
        <v>4.2904109589041095</v>
      </c>
      <c r="AP369" s="122">
        <f>AVERAGE(AF$5:AF369)</f>
        <v>224053.73424657533</v>
      </c>
      <c r="AQ369" s="122">
        <f>AVERAGE(AG$5:AG369)</f>
        <v>67041.463013698623</v>
      </c>
      <c r="AR369" s="122">
        <f>AVERAGE(AH$5:AH369)</f>
        <v>161308.02465753426</v>
      </c>
      <c r="AS369" s="121">
        <f>AVERAGE($AK$5:AK369)</f>
        <v>0.99778995433789996</v>
      </c>
    </row>
    <row r="370" spans="1:45" x14ac:dyDescent="0.25">
      <c r="A370" s="103">
        <v>366</v>
      </c>
      <c r="B370" s="116">
        <v>491</v>
      </c>
      <c r="C370" s="116">
        <v>32</v>
      </c>
      <c r="D370" s="116">
        <v>30</v>
      </c>
      <c r="E370" s="117">
        <v>3152.3109156273358</v>
      </c>
      <c r="F370" s="116">
        <v>450</v>
      </c>
      <c r="G370" s="116">
        <v>2</v>
      </c>
      <c r="H370" s="117">
        <v>224550</v>
      </c>
      <c r="I370" s="117">
        <v>65998</v>
      </c>
      <c r="J370" s="117">
        <v>163052</v>
      </c>
      <c r="K370" s="116" t="str">
        <v>Yes</v>
      </c>
      <c r="L370" s="116" t="str">
        <v>Yes</v>
      </c>
      <c r="M370" s="120">
        <v>1</v>
      </c>
      <c r="P370" s="104">
        <f>AVERAGE(F$5:F370)</f>
        <v>448.94262295081967</v>
      </c>
      <c r="Q370" s="104">
        <f>AVERAGE(G$5:G370)</f>
        <v>4.5601092896174862</v>
      </c>
      <c r="R370" s="122">
        <f>AVERAGE(H$5:H370)</f>
        <v>224022.36885245901</v>
      </c>
      <c r="S370" s="122">
        <f>AVERAGE(I$5:I370)</f>
        <v>67169.756830601094</v>
      </c>
      <c r="T370" s="122">
        <f>AVERAGE(J$5:J370)</f>
        <v>161111.21857923496</v>
      </c>
      <c r="U370" s="121">
        <f>AVERAGE($M$5:M370)</f>
        <v>0.99765027322404365</v>
      </c>
      <c r="Y370" s="103">
        <v>366</v>
      </c>
      <c r="Z370" s="103">
        <v>640</v>
      </c>
      <c r="AA370" s="103">
        <v>43</v>
      </c>
      <c r="AB370" s="103">
        <v>40</v>
      </c>
      <c r="AC370" s="137">
        <v>2675.9242009846098</v>
      </c>
      <c r="AD370" s="103">
        <v>442</v>
      </c>
      <c r="AE370" s="103">
        <v>0</v>
      </c>
      <c r="AF370" s="137">
        <v>220558</v>
      </c>
      <c r="AG370" s="137">
        <v>64200</v>
      </c>
      <c r="AH370" s="137">
        <v>162358</v>
      </c>
      <c r="AI370" s="103" t="str">
        <v>No</v>
      </c>
      <c r="AJ370" s="103" t="str">
        <v>No</v>
      </c>
      <c r="AK370" s="142">
        <v>0.98222222222222222</v>
      </c>
      <c r="AN370" s="104">
        <f>AVERAGE(AD$5:AD370)</f>
        <v>448.9863387978142</v>
      </c>
      <c r="AO370" s="104">
        <f>AVERAGE(AE$5:AE370)</f>
        <v>4.278688524590164</v>
      </c>
      <c r="AP370" s="122">
        <f>AVERAGE(AF$5:AF370)</f>
        <v>224044.1830601093</v>
      </c>
      <c r="AQ370" s="122">
        <f>AVERAGE(AG$5:AG370)</f>
        <v>67033.699453551919</v>
      </c>
      <c r="AR370" s="122">
        <f>AVERAGE(AH$5:AH370)</f>
        <v>161310.89344262294</v>
      </c>
      <c r="AS370" s="121">
        <f>AVERAGE($AK$5:AK370)</f>
        <v>0.99774741955069868</v>
      </c>
    </row>
    <row r="371" spans="1:45" x14ac:dyDescent="0.25">
      <c r="A371" s="103">
        <v>367</v>
      </c>
      <c r="B371" s="116">
        <v>716</v>
      </c>
      <c r="C371" s="116">
        <v>32</v>
      </c>
      <c r="D371" s="116">
        <v>30</v>
      </c>
      <c r="E371" s="117">
        <v>4106.9409351810409</v>
      </c>
      <c r="F371" s="116">
        <v>450</v>
      </c>
      <c r="G371" s="116">
        <v>2</v>
      </c>
      <c r="H371" s="117">
        <v>224550</v>
      </c>
      <c r="I371" s="117">
        <v>65998</v>
      </c>
      <c r="J371" s="117">
        <v>163052</v>
      </c>
      <c r="K371" s="116" t="str">
        <v>Yes</v>
      </c>
      <c r="L371" s="116" t="str">
        <v>Yes</v>
      </c>
      <c r="M371" s="120">
        <v>1</v>
      </c>
      <c r="P371" s="104">
        <f>AVERAGE(F$5:F371)</f>
        <v>448.94550408719346</v>
      </c>
      <c r="Q371" s="104">
        <f>AVERAGE(G$5:G371)</f>
        <v>4.5531335149863761</v>
      </c>
      <c r="R371" s="122">
        <f>AVERAGE(H$5:H371)</f>
        <v>224023.80653950953</v>
      </c>
      <c r="S371" s="122">
        <f>AVERAGE(I$5:I371)</f>
        <v>67166.564032697541</v>
      </c>
      <c r="T371" s="122">
        <f>AVERAGE(J$5:J371)</f>
        <v>161116.50681198909</v>
      </c>
      <c r="U371" s="121">
        <f>AVERAGE($M$5:M371)</f>
        <v>0.99765667574931871</v>
      </c>
      <c r="Y371" s="103">
        <v>367</v>
      </c>
      <c r="Z371" s="103">
        <v>606</v>
      </c>
      <c r="AA371" s="103">
        <v>33</v>
      </c>
      <c r="AB371" s="103">
        <v>31</v>
      </c>
      <c r="AC371" s="137">
        <v>3693.9645263209604</v>
      </c>
      <c r="AD371" s="103">
        <v>450</v>
      </c>
      <c r="AE371" s="103">
        <v>1</v>
      </c>
      <c r="AF371" s="137">
        <v>224550</v>
      </c>
      <c r="AG371" s="137">
        <v>65499</v>
      </c>
      <c r="AH371" s="137">
        <v>163701</v>
      </c>
      <c r="AI371" s="103" t="str">
        <v>Yes</v>
      </c>
      <c r="AJ371" s="103" t="str">
        <v>Yes</v>
      </c>
      <c r="AK371" s="142">
        <v>1</v>
      </c>
      <c r="AN371" s="104">
        <f>AVERAGE(AD$5:AD371)</f>
        <v>448.98910081743867</v>
      </c>
      <c r="AO371" s="104">
        <f>AVERAGE(AE$5:AE371)</f>
        <v>4.2697547683923709</v>
      </c>
      <c r="AP371" s="122">
        <f>AVERAGE(AF$5:AF371)</f>
        <v>224045.56130790189</v>
      </c>
      <c r="AQ371" s="122">
        <f>AVERAGE(AG$5:AG371)</f>
        <v>67029.517711171662</v>
      </c>
      <c r="AR371" s="122">
        <f>AVERAGE(AH$5:AH371)</f>
        <v>161317.40599455041</v>
      </c>
      <c r="AS371" s="121">
        <f>AVERAGE($AK$5:AK371)</f>
        <v>0.99775355737208637</v>
      </c>
    </row>
    <row r="372" spans="1:45" x14ac:dyDescent="0.25">
      <c r="A372" s="103">
        <v>368</v>
      </c>
      <c r="B372" s="116">
        <v>550</v>
      </c>
      <c r="C372" s="116">
        <v>44</v>
      </c>
      <c r="D372" s="116">
        <v>23</v>
      </c>
      <c r="E372" s="117">
        <v>2357.5526488812225</v>
      </c>
      <c r="F372" s="116">
        <v>450</v>
      </c>
      <c r="G372" s="116">
        <v>9</v>
      </c>
      <c r="H372" s="117">
        <v>224550</v>
      </c>
      <c r="I372" s="117">
        <v>69491</v>
      </c>
      <c r="J372" s="117">
        <v>158509</v>
      </c>
      <c r="K372" s="116" t="str">
        <v>Yes</v>
      </c>
      <c r="L372" s="116" t="str">
        <v>Yes</v>
      </c>
      <c r="M372" s="120">
        <v>1</v>
      </c>
      <c r="P372" s="104">
        <f>AVERAGE(F$5:F372)</f>
        <v>448.94836956521738</v>
      </c>
      <c r="Q372" s="104">
        <f>AVERAGE(G$5:G372)</f>
        <v>4.5652173913043477</v>
      </c>
      <c r="R372" s="122">
        <f>AVERAGE(H$5:H372)</f>
        <v>224025.23641304349</v>
      </c>
      <c r="S372" s="122">
        <f>AVERAGE(I$5:I372)</f>
        <v>67172.880434782608</v>
      </c>
      <c r="T372" s="122">
        <f>AVERAGE(J$5:J372)</f>
        <v>161109.42119565216</v>
      </c>
      <c r="U372" s="121">
        <f>AVERAGE($M$5:M372)</f>
        <v>0.99766304347826085</v>
      </c>
      <c r="Y372" s="103">
        <v>368</v>
      </c>
      <c r="Z372" s="103">
        <v>536</v>
      </c>
      <c r="AA372" s="103">
        <v>30</v>
      </c>
      <c r="AB372" s="103">
        <v>31</v>
      </c>
      <c r="AC372" s="137">
        <v>3722.3653801801684</v>
      </c>
      <c r="AD372" s="103">
        <v>450</v>
      </c>
      <c r="AE372" s="103">
        <v>1</v>
      </c>
      <c r="AF372" s="137">
        <v>224550</v>
      </c>
      <c r="AG372" s="137">
        <v>65499</v>
      </c>
      <c r="AH372" s="137">
        <v>163701</v>
      </c>
      <c r="AI372" s="103" t="str">
        <v>Yes</v>
      </c>
      <c r="AJ372" s="103" t="str">
        <v>Yes</v>
      </c>
      <c r="AK372" s="142">
        <v>1</v>
      </c>
      <c r="AN372" s="104">
        <f>AVERAGE(AD$5:AD372)</f>
        <v>448.99184782608694</v>
      </c>
      <c r="AO372" s="104">
        <f>AVERAGE(AE$5:AE372)</f>
        <v>4.2608695652173916</v>
      </c>
      <c r="AP372" s="122">
        <f>AVERAGE(AF$5:AF372)</f>
        <v>224046.93206521738</v>
      </c>
      <c r="AQ372" s="122">
        <f>AVERAGE(AG$5:AG372)</f>
        <v>67025.358695652176</v>
      </c>
      <c r="AR372" s="122">
        <f>AVERAGE(AH$5:AH372)</f>
        <v>161323.88315217392</v>
      </c>
      <c r="AS372" s="121">
        <f>AVERAGE($AK$5:AK372)</f>
        <v>0.99775966183574927</v>
      </c>
    </row>
    <row r="373" spans="1:45" x14ac:dyDescent="0.25">
      <c r="A373" s="103">
        <v>369</v>
      </c>
      <c r="B373" s="116">
        <v>588</v>
      </c>
      <c r="C373" s="116">
        <v>38</v>
      </c>
      <c r="D373" s="116">
        <v>24</v>
      </c>
      <c r="E373" s="117">
        <v>3553.8779512454798</v>
      </c>
      <c r="F373" s="116">
        <v>450</v>
      </c>
      <c r="G373" s="116">
        <v>8</v>
      </c>
      <c r="H373" s="117">
        <v>224550</v>
      </c>
      <c r="I373" s="117">
        <v>68992</v>
      </c>
      <c r="J373" s="117">
        <v>159158</v>
      </c>
      <c r="K373" s="116" t="str">
        <v>Yes</v>
      </c>
      <c r="L373" s="116" t="str">
        <v>Yes</v>
      </c>
      <c r="M373" s="120">
        <v>1</v>
      </c>
      <c r="P373" s="104">
        <f>AVERAGE(F$5:F373)</f>
        <v>448.95121951219511</v>
      </c>
      <c r="Q373" s="104">
        <f>AVERAGE(G$5:G373)</f>
        <v>4.5745257452574526</v>
      </c>
      <c r="R373" s="122">
        <f>AVERAGE(H$5:H373)</f>
        <v>224026.65853658537</v>
      </c>
      <c r="S373" s="122">
        <f>AVERAGE(I$5:I373)</f>
        <v>67177.810298102981</v>
      </c>
      <c r="T373" s="122">
        <f>AVERAGE(J$5:J373)</f>
        <v>161104.13279132792</v>
      </c>
      <c r="U373" s="121">
        <f>AVERAGE($M$5:M373)</f>
        <v>0.99766937669376687</v>
      </c>
      <c r="Y373" s="103">
        <v>369</v>
      </c>
      <c r="Z373" s="103">
        <v>540</v>
      </c>
      <c r="AA373" s="103">
        <v>27</v>
      </c>
      <c r="AB373" s="103">
        <v>36</v>
      </c>
      <c r="AC373" s="137">
        <v>3613.1257469403508</v>
      </c>
      <c r="AD373" s="103">
        <v>446</v>
      </c>
      <c r="AE373" s="103">
        <v>0</v>
      </c>
      <c r="AF373" s="137">
        <v>222554</v>
      </c>
      <c r="AG373" s="137">
        <v>64600</v>
      </c>
      <c r="AH373" s="137">
        <v>163354</v>
      </c>
      <c r="AI373" s="103" t="str">
        <v>No</v>
      </c>
      <c r="AJ373" s="103" t="str">
        <v>No</v>
      </c>
      <c r="AK373" s="142">
        <v>0.99111111111111116</v>
      </c>
      <c r="AN373" s="104">
        <f>AVERAGE(AD$5:AD373)</f>
        <v>448.98373983739839</v>
      </c>
      <c r="AO373" s="104">
        <f>AVERAGE(AE$5:AE373)</f>
        <v>4.2493224932249323</v>
      </c>
      <c r="AP373" s="122">
        <f>AVERAGE(AF$5:AF373)</f>
        <v>224042.88617886178</v>
      </c>
      <c r="AQ373" s="122">
        <f>AVERAGE(AG$5:AG373)</f>
        <v>67018.785907859085</v>
      </c>
      <c r="AR373" s="122">
        <f>AVERAGE(AH$5:AH373)</f>
        <v>161329.38482384823</v>
      </c>
      <c r="AS373" s="121">
        <f>AVERAGE($AK$5:AK373)</f>
        <v>0.99774164408310806</v>
      </c>
    </row>
    <row r="374" spans="1:45" x14ac:dyDescent="0.25">
      <c r="A374" s="103">
        <v>370</v>
      </c>
      <c r="B374" s="116">
        <v>519</v>
      </c>
      <c r="C374" s="116">
        <v>46</v>
      </c>
      <c r="D374" s="116">
        <v>23</v>
      </c>
      <c r="E374" s="117">
        <v>4453.4047737333085</v>
      </c>
      <c r="F374" s="116">
        <v>450</v>
      </c>
      <c r="G374" s="116">
        <v>9</v>
      </c>
      <c r="H374" s="117">
        <v>224550</v>
      </c>
      <c r="I374" s="117">
        <v>69491</v>
      </c>
      <c r="J374" s="117">
        <v>158509</v>
      </c>
      <c r="K374" s="116" t="str">
        <v>Yes</v>
      </c>
      <c r="L374" s="116" t="str">
        <v>Yes</v>
      </c>
      <c r="M374" s="120">
        <v>1</v>
      </c>
      <c r="P374" s="104">
        <f>AVERAGE(F$5:F374)</f>
        <v>448.95405405405404</v>
      </c>
      <c r="Q374" s="104">
        <f>AVERAGE(G$5:G374)</f>
        <v>4.5864864864864865</v>
      </c>
      <c r="R374" s="122">
        <f>AVERAGE(H$5:H374)</f>
        <v>224028.07297297296</v>
      </c>
      <c r="S374" s="122">
        <f>AVERAGE(I$5:I374)</f>
        <v>67184.062162162169</v>
      </c>
      <c r="T374" s="122">
        <f>AVERAGE(J$5:J374)</f>
        <v>161097.11891891892</v>
      </c>
      <c r="U374" s="121">
        <f>AVERAGE($M$5:M374)</f>
        <v>0.99767567567567561</v>
      </c>
      <c r="Y374" s="103">
        <v>370</v>
      </c>
      <c r="Z374" s="103">
        <v>584</v>
      </c>
      <c r="AA374" s="103">
        <v>43</v>
      </c>
      <c r="AB374" s="103">
        <v>17</v>
      </c>
      <c r="AC374" s="137">
        <v>4775.7770033563784</v>
      </c>
      <c r="AD374" s="103">
        <v>450</v>
      </c>
      <c r="AE374" s="103">
        <v>15</v>
      </c>
      <c r="AF374" s="137">
        <v>224550</v>
      </c>
      <c r="AG374" s="137">
        <v>72485</v>
      </c>
      <c r="AH374" s="137">
        <v>154615</v>
      </c>
      <c r="AI374" s="103" t="str">
        <v>Yes</v>
      </c>
      <c r="AJ374" s="103" t="str">
        <v>Yes</v>
      </c>
      <c r="AK374" s="142">
        <v>1</v>
      </c>
      <c r="AN374" s="104">
        <f>AVERAGE(AD$5:AD374)</f>
        <v>448.98648648648651</v>
      </c>
      <c r="AO374" s="104">
        <f>AVERAGE(AE$5:AE374)</f>
        <v>4.2783783783783784</v>
      </c>
      <c r="AP374" s="122">
        <f>AVERAGE(AF$5:AF374)</f>
        <v>224044.25675675675</v>
      </c>
      <c r="AQ374" s="122">
        <f>AVERAGE(AG$5:AG374)</f>
        <v>67033.559459459459</v>
      </c>
      <c r="AR374" s="122">
        <f>AVERAGE(AH$5:AH374)</f>
        <v>161311.23783783783</v>
      </c>
      <c r="AS374" s="121">
        <f>AVERAGE($AK$5:AK374)</f>
        <v>0.99774774774774821</v>
      </c>
    </row>
    <row r="375" spans="1:45" x14ac:dyDescent="0.25">
      <c r="A375" s="103">
        <v>371</v>
      </c>
      <c r="B375" s="116">
        <v>600</v>
      </c>
      <c r="C375" s="116">
        <v>40</v>
      </c>
      <c r="D375" s="116">
        <v>36</v>
      </c>
      <c r="E375" s="117">
        <v>4912.5571755835408</v>
      </c>
      <c r="F375" s="116">
        <v>446</v>
      </c>
      <c r="G375" s="116">
        <v>0</v>
      </c>
      <c r="H375" s="117">
        <v>222554</v>
      </c>
      <c r="I375" s="117">
        <v>64600</v>
      </c>
      <c r="J375" s="117">
        <v>163354</v>
      </c>
      <c r="K375" s="116" t="str">
        <v>No</v>
      </c>
      <c r="L375" s="116" t="str">
        <v>No</v>
      </c>
      <c r="M375" s="120">
        <v>0.99111111111111116</v>
      </c>
      <c r="P375" s="104">
        <f>AVERAGE(F$5:F375)</f>
        <v>448.94609164420484</v>
      </c>
      <c r="Q375" s="104">
        <f>AVERAGE(G$5:G375)</f>
        <v>4.5741239892183287</v>
      </c>
      <c r="R375" s="122">
        <f>AVERAGE(H$5:H375)</f>
        <v>224024.09973045823</v>
      </c>
      <c r="S375" s="122">
        <f>AVERAGE(I$5:I375)</f>
        <v>67177.097035040424</v>
      </c>
      <c r="T375" s="122">
        <f>AVERAGE(J$5:J375)</f>
        <v>161103.20215633424</v>
      </c>
      <c r="U375" s="121">
        <f>AVERAGE($M$5:M375)</f>
        <v>0.99765798143156637</v>
      </c>
      <c r="Y375" s="103">
        <v>371</v>
      </c>
      <c r="Z375" s="103">
        <v>606</v>
      </c>
      <c r="AA375" s="103">
        <v>39</v>
      </c>
      <c r="AB375" s="103">
        <v>30</v>
      </c>
      <c r="AC375" s="137">
        <v>2827.9112045710049</v>
      </c>
      <c r="AD375" s="103">
        <v>450</v>
      </c>
      <c r="AE375" s="103">
        <v>2</v>
      </c>
      <c r="AF375" s="137">
        <v>224550</v>
      </c>
      <c r="AG375" s="137">
        <v>65998</v>
      </c>
      <c r="AH375" s="137">
        <v>163052</v>
      </c>
      <c r="AI375" s="103" t="str">
        <v>Yes</v>
      </c>
      <c r="AJ375" s="103" t="str">
        <v>Yes</v>
      </c>
      <c r="AK375" s="142">
        <v>1</v>
      </c>
      <c r="AN375" s="104">
        <f>AVERAGE(AD$5:AD375)</f>
        <v>448.98921832884099</v>
      </c>
      <c r="AO375" s="104">
        <f>AVERAGE(AE$5:AE375)</f>
        <v>4.2722371967654986</v>
      </c>
      <c r="AP375" s="122">
        <f>AVERAGE(AF$5:AF375)</f>
        <v>224045.61994609164</v>
      </c>
      <c r="AQ375" s="122">
        <f>AVERAGE(AG$5:AG375)</f>
        <v>67030.768194070086</v>
      </c>
      <c r="AR375" s="122">
        <f>AVERAGE(AH$5:AH375)</f>
        <v>161315.92991913747</v>
      </c>
      <c r="AS375" s="121">
        <f>AVERAGE($AK$5:AK375)</f>
        <v>0.99775381850853595</v>
      </c>
    </row>
    <row r="376" spans="1:45" x14ac:dyDescent="0.25">
      <c r="A376" s="103">
        <v>372</v>
      </c>
      <c r="B376" s="116">
        <v>584</v>
      </c>
      <c r="C376" s="116">
        <v>29</v>
      </c>
      <c r="D376" s="116">
        <v>41</v>
      </c>
      <c r="E376" s="117">
        <v>3303.5499238507723</v>
      </c>
      <c r="F376" s="116">
        <v>441</v>
      </c>
      <c r="G376" s="116">
        <v>0</v>
      </c>
      <c r="H376" s="117">
        <v>220059</v>
      </c>
      <c r="I376" s="117">
        <v>64100</v>
      </c>
      <c r="J376" s="117">
        <v>162109</v>
      </c>
      <c r="K376" s="116" t="str">
        <v>No</v>
      </c>
      <c r="L376" s="116" t="str">
        <v>No</v>
      </c>
      <c r="M376" s="120">
        <v>0.98</v>
      </c>
      <c r="P376" s="104">
        <f>AVERAGE(F$5:F376)</f>
        <v>448.92473118279571</v>
      </c>
      <c r="Q376" s="104">
        <f>AVERAGE(G$5:G376)</f>
        <v>4.561827956989247</v>
      </c>
      <c r="R376" s="122">
        <f>AVERAGE(H$5:H376)</f>
        <v>224013.44086021505</v>
      </c>
      <c r="S376" s="122">
        <f>AVERAGE(I$5:I376)</f>
        <v>67168.825268817207</v>
      </c>
      <c r="T376" s="122">
        <f>AVERAGE(J$5:J376)</f>
        <v>161105.90591397849</v>
      </c>
      <c r="U376" s="121">
        <f>AVERAGE($M$5:M376)</f>
        <v>0.99761051373954612</v>
      </c>
      <c r="Y376" s="103">
        <v>372</v>
      </c>
      <c r="Z376" s="103">
        <v>542</v>
      </c>
      <c r="AA376" s="103">
        <v>37</v>
      </c>
      <c r="AB376" s="103">
        <v>15</v>
      </c>
      <c r="AC376" s="137">
        <v>2771.2993322193533</v>
      </c>
      <c r="AD376" s="103">
        <v>450</v>
      </c>
      <c r="AE376" s="103">
        <v>17</v>
      </c>
      <c r="AF376" s="137">
        <v>224550</v>
      </c>
      <c r="AG376" s="137">
        <v>73483</v>
      </c>
      <c r="AH376" s="137">
        <v>153317</v>
      </c>
      <c r="AI376" s="103" t="str">
        <v>Yes</v>
      </c>
      <c r="AJ376" s="103" t="str">
        <v>Yes</v>
      </c>
      <c r="AK376" s="142">
        <v>1</v>
      </c>
      <c r="AN376" s="104">
        <f>AVERAGE(AD$5:AD376)</f>
        <v>448.99193548387098</v>
      </c>
      <c r="AO376" s="104">
        <f>AVERAGE(AE$5:AE376)</f>
        <v>4.306451612903226</v>
      </c>
      <c r="AP376" s="122">
        <f>AVERAGE(AF$5:AF376)</f>
        <v>224046.97580645161</v>
      </c>
      <c r="AQ376" s="122">
        <f>AVERAGE(AG$5:AG376)</f>
        <v>67048.112903225803</v>
      </c>
      <c r="AR376" s="122">
        <f>AVERAGE(AH$5:AH376)</f>
        <v>161294.42741935485</v>
      </c>
      <c r="AS376" s="121">
        <f>AVERAGE($AK$5:AK376)</f>
        <v>0.99775985663082489</v>
      </c>
    </row>
    <row r="377" spans="1:45" x14ac:dyDescent="0.25">
      <c r="A377" s="103">
        <v>373</v>
      </c>
      <c r="B377" s="116">
        <v>656</v>
      </c>
      <c r="C377" s="116">
        <v>46</v>
      </c>
      <c r="D377" s="116">
        <v>33</v>
      </c>
      <c r="E377" s="117">
        <v>4235.8107780871878</v>
      </c>
      <c r="F377" s="116">
        <v>449</v>
      </c>
      <c r="G377" s="116">
        <v>0</v>
      </c>
      <c r="H377" s="117">
        <v>224051</v>
      </c>
      <c r="I377" s="117">
        <v>64900</v>
      </c>
      <c r="J377" s="117">
        <v>164101</v>
      </c>
      <c r="K377" s="116" t="str">
        <v>No</v>
      </c>
      <c r="L377" s="116" t="str">
        <v>No</v>
      </c>
      <c r="M377" s="120">
        <v>0.99777777777777776</v>
      </c>
      <c r="P377" s="104">
        <f>AVERAGE(F$5:F377)</f>
        <v>448.92493297587129</v>
      </c>
      <c r="Q377" s="104">
        <f>AVERAGE(G$5:G377)</f>
        <v>4.5495978552278817</v>
      </c>
      <c r="R377" s="122">
        <f>AVERAGE(H$5:H377)</f>
        <v>224013.54155495978</v>
      </c>
      <c r="S377" s="122">
        <f>AVERAGE(I$5:I377)</f>
        <v>67162.74262734584</v>
      </c>
      <c r="T377" s="122">
        <f>AVERAGE(J$5:J377)</f>
        <v>161113.93565683646</v>
      </c>
      <c r="U377" s="121">
        <f>AVERAGE($M$5:M377)</f>
        <v>0.99761096216860301</v>
      </c>
      <c r="Y377" s="103">
        <v>373</v>
      </c>
      <c r="Z377" s="103">
        <v>598</v>
      </c>
      <c r="AA377" s="103">
        <v>43</v>
      </c>
      <c r="AB377" s="103">
        <v>27</v>
      </c>
      <c r="AC377" s="137">
        <v>3131.6951978952361</v>
      </c>
      <c r="AD377" s="103">
        <v>450</v>
      </c>
      <c r="AE377" s="103">
        <v>5</v>
      </c>
      <c r="AF377" s="137">
        <v>224550</v>
      </c>
      <c r="AG377" s="137">
        <v>67495</v>
      </c>
      <c r="AH377" s="137">
        <v>161105</v>
      </c>
      <c r="AI377" s="103" t="str">
        <v>Yes</v>
      </c>
      <c r="AJ377" s="103" t="str">
        <v>Yes</v>
      </c>
      <c r="AK377" s="142">
        <v>1</v>
      </c>
      <c r="AN377" s="104">
        <f>AVERAGE(AD$5:AD377)</f>
        <v>448.9946380697051</v>
      </c>
      <c r="AO377" s="104">
        <f>AVERAGE(AE$5:AE377)</f>
        <v>4.3083109919571045</v>
      </c>
      <c r="AP377" s="122">
        <f>AVERAGE(AF$5:AF377)</f>
        <v>224048.32439678285</v>
      </c>
      <c r="AQ377" s="122">
        <f>AVERAGE(AG$5:AG377)</f>
        <v>67049.3109919571</v>
      </c>
      <c r="AR377" s="122">
        <f>AVERAGE(AH$5:AH377)</f>
        <v>161293.91957104558</v>
      </c>
      <c r="AS377" s="121">
        <f>AVERAGE($AK$5:AK377)</f>
        <v>0.99776586237712295</v>
      </c>
    </row>
    <row r="378" spans="1:45" x14ac:dyDescent="0.25">
      <c r="A378" s="103">
        <v>374</v>
      </c>
      <c r="B378" s="116">
        <v>579</v>
      </c>
      <c r="C378" s="116">
        <v>43</v>
      </c>
      <c r="D378" s="116">
        <v>33</v>
      </c>
      <c r="E378" s="117">
        <v>4385.4838759790237</v>
      </c>
      <c r="F378" s="116">
        <v>449</v>
      </c>
      <c r="G378" s="116">
        <v>0</v>
      </c>
      <c r="H378" s="117">
        <v>224051</v>
      </c>
      <c r="I378" s="117">
        <v>64900</v>
      </c>
      <c r="J378" s="117">
        <v>164101</v>
      </c>
      <c r="K378" s="116" t="str">
        <v>No</v>
      </c>
      <c r="L378" s="116" t="str">
        <v>No</v>
      </c>
      <c r="M378" s="120">
        <v>0.99777777777777776</v>
      </c>
      <c r="P378" s="104">
        <f>AVERAGE(F$5:F378)</f>
        <v>448.92513368983958</v>
      </c>
      <c r="Q378" s="104">
        <f>AVERAGE(G$5:G378)</f>
        <v>4.5374331550802136</v>
      </c>
      <c r="R378" s="122">
        <f>AVERAGE(H$5:H378)</f>
        <v>224013.64171122995</v>
      </c>
      <c r="S378" s="122">
        <f>AVERAGE(I$5:I378)</f>
        <v>67156.69251336898</v>
      </c>
      <c r="T378" s="122">
        <f>AVERAGE(J$5:J378)</f>
        <v>161121.92245989305</v>
      </c>
      <c r="U378" s="121">
        <f>AVERAGE($M$5:M378)</f>
        <v>0.99761140819964367</v>
      </c>
      <c r="Y378" s="103">
        <v>374</v>
      </c>
      <c r="Z378" s="103">
        <v>571</v>
      </c>
      <c r="AA378" s="103">
        <v>43</v>
      </c>
      <c r="AB378" s="103">
        <v>35</v>
      </c>
      <c r="AC378" s="137">
        <v>2291.4658356622772</v>
      </c>
      <c r="AD378" s="103">
        <v>447</v>
      </c>
      <c r="AE378" s="103">
        <v>0</v>
      </c>
      <c r="AF378" s="137">
        <v>223053</v>
      </c>
      <c r="AG378" s="137">
        <v>64700</v>
      </c>
      <c r="AH378" s="137">
        <v>163603</v>
      </c>
      <c r="AI378" s="103" t="str">
        <v>No</v>
      </c>
      <c r="AJ378" s="103" t="str">
        <v>No</v>
      </c>
      <c r="AK378" s="142">
        <v>0.99333333333333329</v>
      </c>
      <c r="AN378" s="104">
        <f>AVERAGE(AD$5:AD378)</f>
        <v>448.98930481283423</v>
      </c>
      <c r="AO378" s="104">
        <f>AVERAGE(AE$5:AE378)</f>
        <v>4.2967914438502675</v>
      </c>
      <c r="AP378" s="122">
        <f>AVERAGE(AF$5:AF378)</f>
        <v>224045.66310160427</v>
      </c>
      <c r="AQ378" s="122">
        <f>AVERAGE(AG$5:AG378)</f>
        <v>67043.029411764699</v>
      </c>
      <c r="AR378" s="122">
        <f>AVERAGE(AH$5:AH378)</f>
        <v>161300.0935828877</v>
      </c>
      <c r="AS378" s="121">
        <f>AVERAGE($AK$5:AK378)</f>
        <v>0.99775401069518765</v>
      </c>
    </row>
    <row r="379" spans="1:45" x14ac:dyDescent="0.25">
      <c r="A379" s="103">
        <v>375</v>
      </c>
      <c r="B379" s="116">
        <v>575</v>
      </c>
      <c r="C379" s="116">
        <v>40</v>
      </c>
      <c r="D379" s="116">
        <v>31</v>
      </c>
      <c r="E379" s="117">
        <v>4783.6230999301388</v>
      </c>
      <c r="F379" s="116">
        <v>450</v>
      </c>
      <c r="G379" s="116">
        <v>1</v>
      </c>
      <c r="H379" s="117">
        <v>224550</v>
      </c>
      <c r="I379" s="117">
        <v>65499</v>
      </c>
      <c r="J379" s="117">
        <v>163701</v>
      </c>
      <c r="K379" s="116" t="str">
        <v>Yes</v>
      </c>
      <c r="L379" s="116" t="str">
        <v>Yes</v>
      </c>
      <c r="M379" s="120">
        <v>1</v>
      </c>
      <c r="P379" s="104">
        <f>AVERAGE(F$5:F379)</f>
        <v>448.928</v>
      </c>
      <c r="Q379" s="104">
        <f>AVERAGE(G$5:G379)</f>
        <v>4.5279999999999996</v>
      </c>
      <c r="R379" s="122">
        <f>AVERAGE(H$5:H379)</f>
        <v>224015.07199999999</v>
      </c>
      <c r="S379" s="122">
        <f>AVERAGE(I$5:I379)</f>
        <v>67152.271999999997</v>
      </c>
      <c r="T379" s="122">
        <f>AVERAGE(J$5:J379)</f>
        <v>161128.79999999999</v>
      </c>
      <c r="U379" s="121">
        <f>AVERAGE($M$5:M379)</f>
        <v>0.99761777777777794</v>
      </c>
      <c r="Y379" s="103">
        <v>375</v>
      </c>
      <c r="Z379" s="103">
        <v>621</v>
      </c>
      <c r="AA379" s="103">
        <v>51</v>
      </c>
      <c r="AB379" s="103">
        <v>30</v>
      </c>
      <c r="AC379" s="137">
        <v>3037.6634071225972</v>
      </c>
      <c r="AD379" s="103">
        <v>450</v>
      </c>
      <c r="AE379" s="103">
        <v>2</v>
      </c>
      <c r="AF379" s="137">
        <v>224550</v>
      </c>
      <c r="AG379" s="137">
        <v>65998</v>
      </c>
      <c r="AH379" s="137">
        <v>163052</v>
      </c>
      <c r="AI379" s="103" t="str">
        <v>Yes</v>
      </c>
      <c r="AJ379" s="103" t="str">
        <v>Yes</v>
      </c>
      <c r="AK379" s="142">
        <v>1</v>
      </c>
      <c r="AN379" s="104">
        <f>AVERAGE(AD$5:AD379)</f>
        <v>448.99200000000002</v>
      </c>
      <c r="AO379" s="104">
        <f>AVERAGE(AE$5:AE379)</f>
        <v>4.2906666666666666</v>
      </c>
      <c r="AP379" s="122">
        <f>AVERAGE(AF$5:AF379)</f>
        <v>224047.008</v>
      </c>
      <c r="AQ379" s="122">
        <f>AVERAGE(AG$5:AG379)</f>
        <v>67040.242666666672</v>
      </c>
      <c r="AR379" s="122">
        <f>AVERAGE(AH$5:AH379)</f>
        <v>161304.76533333334</v>
      </c>
      <c r="AS379" s="121">
        <f>AVERAGE($AK$5:AK379)</f>
        <v>0.99776000000000054</v>
      </c>
    </row>
    <row r="380" spans="1:45" x14ac:dyDescent="0.25">
      <c r="A380" s="103">
        <v>376</v>
      </c>
      <c r="B380" s="116">
        <v>668</v>
      </c>
      <c r="C380" s="116">
        <v>40</v>
      </c>
      <c r="D380" s="116">
        <v>40</v>
      </c>
      <c r="E380" s="117">
        <v>2430.1153935713469</v>
      </c>
      <c r="F380" s="116">
        <v>442</v>
      </c>
      <c r="G380" s="116">
        <v>0</v>
      </c>
      <c r="H380" s="117">
        <v>220558</v>
      </c>
      <c r="I380" s="117">
        <v>64200</v>
      </c>
      <c r="J380" s="117">
        <v>162358</v>
      </c>
      <c r="K380" s="116" t="str">
        <v>No</v>
      </c>
      <c r="L380" s="116" t="str">
        <v>No</v>
      </c>
      <c r="M380" s="120">
        <v>0.98222222222222222</v>
      </c>
      <c r="P380" s="104">
        <f>AVERAGE(F$5:F380)</f>
        <v>448.90957446808511</v>
      </c>
      <c r="Q380" s="104">
        <f>AVERAGE(G$5:G380)</f>
        <v>4.5159574468085104</v>
      </c>
      <c r="R380" s="122">
        <f>AVERAGE(H$5:H380)</f>
        <v>224005.87765957447</v>
      </c>
      <c r="S380" s="122">
        <f>AVERAGE(I$5:I380)</f>
        <v>67144.420212765952</v>
      </c>
      <c r="T380" s="122">
        <f>AVERAGE(J$5:J380)</f>
        <v>161132.06914893616</v>
      </c>
      <c r="U380" s="121">
        <f>AVERAGE($M$5:M380)</f>
        <v>0.99757683215130044</v>
      </c>
      <c r="Y380" s="103">
        <v>376</v>
      </c>
      <c r="Z380" s="103">
        <v>587</v>
      </c>
      <c r="AA380" s="103">
        <v>30</v>
      </c>
      <c r="AB380" s="103">
        <v>26</v>
      </c>
      <c r="AC380" s="137">
        <v>2369.2728161417153</v>
      </c>
      <c r="AD380" s="103">
        <v>450</v>
      </c>
      <c r="AE380" s="103">
        <v>6</v>
      </c>
      <c r="AF380" s="137">
        <v>224550</v>
      </c>
      <c r="AG380" s="137">
        <v>67994</v>
      </c>
      <c r="AH380" s="137">
        <v>160456</v>
      </c>
      <c r="AI380" s="103" t="str">
        <v>Yes</v>
      </c>
      <c r="AJ380" s="103" t="str">
        <v>Yes</v>
      </c>
      <c r="AK380" s="142">
        <v>1</v>
      </c>
      <c r="AN380" s="104">
        <f>AVERAGE(AD$5:AD380)</f>
        <v>448.99468085106383</v>
      </c>
      <c r="AO380" s="104">
        <f>AVERAGE(AE$5:AE380)</f>
        <v>4.2952127659574471</v>
      </c>
      <c r="AP380" s="122">
        <f>AVERAGE(AF$5:AF380)</f>
        <v>224048.34574468085</v>
      </c>
      <c r="AQ380" s="122">
        <f>AVERAGE(AG$5:AG380)</f>
        <v>67042.779255319154</v>
      </c>
      <c r="AR380" s="122">
        <f>AVERAGE(AH$5:AH380)</f>
        <v>161302.50797872341</v>
      </c>
      <c r="AS380" s="121">
        <f>AVERAGE($AK$5:AK380)</f>
        <v>0.99776595744680907</v>
      </c>
    </row>
    <row r="381" spans="1:45" x14ac:dyDescent="0.25">
      <c r="A381" s="103">
        <v>377</v>
      </c>
      <c r="B381" s="116">
        <v>512</v>
      </c>
      <c r="C381" s="116">
        <v>37</v>
      </c>
      <c r="D381" s="116">
        <v>26</v>
      </c>
      <c r="E381" s="117">
        <v>2583.2197594666441</v>
      </c>
      <c r="F381" s="116">
        <v>450</v>
      </c>
      <c r="G381" s="116">
        <v>6</v>
      </c>
      <c r="H381" s="117">
        <v>224550</v>
      </c>
      <c r="I381" s="117">
        <v>67994</v>
      </c>
      <c r="J381" s="117">
        <v>160456</v>
      </c>
      <c r="K381" s="116" t="str">
        <v>Yes</v>
      </c>
      <c r="L381" s="116" t="str">
        <v>Yes</v>
      </c>
      <c r="M381" s="120">
        <v>1</v>
      </c>
      <c r="P381" s="104">
        <f>AVERAGE(F$5:F381)</f>
        <v>448.91246684350131</v>
      </c>
      <c r="Q381" s="104">
        <f>AVERAGE(G$5:G381)</f>
        <v>4.5198938992042441</v>
      </c>
      <c r="R381" s="122">
        <f>AVERAGE(H$5:H381)</f>
        <v>224007.32095490716</v>
      </c>
      <c r="S381" s="122">
        <f>AVERAGE(I$5:I381)</f>
        <v>67146.673740053055</v>
      </c>
      <c r="T381" s="122">
        <f>AVERAGE(J$5:J381)</f>
        <v>161130.27586206896</v>
      </c>
      <c r="U381" s="121">
        <f>AVERAGE($M$5:M381)</f>
        <v>0.99758325965222538</v>
      </c>
      <c r="Y381" s="103">
        <v>377</v>
      </c>
      <c r="Z381" s="103">
        <v>574</v>
      </c>
      <c r="AA381" s="103">
        <v>37</v>
      </c>
      <c r="AB381" s="103">
        <v>18</v>
      </c>
      <c r="AC381" s="137">
        <v>3352.3678843841549</v>
      </c>
      <c r="AD381" s="103">
        <v>450</v>
      </c>
      <c r="AE381" s="103">
        <v>14</v>
      </c>
      <c r="AF381" s="137">
        <v>224550</v>
      </c>
      <c r="AG381" s="137">
        <v>71986</v>
      </c>
      <c r="AH381" s="137">
        <v>155264</v>
      </c>
      <c r="AI381" s="103" t="str">
        <v>Yes</v>
      </c>
      <c r="AJ381" s="103" t="str">
        <v>Yes</v>
      </c>
      <c r="AK381" s="142">
        <v>1</v>
      </c>
      <c r="AN381" s="104">
        <f>AVERAGE(AD$5:AD381)</f>
        <v>448.9973474801061</v>
      </c>
      <c r="AO381" s="104">
        <f>AVERAGE(AE$5:AE381)</f>
        <v>4.3209549071618039</v>
      </c>
      <c r="AP381" s="122">
        <f>AVERAGE(AF$5:AF381)</f>
        <v>224049.67639257293</v>
      </c>
      <c r="AQ381" s="122">
        <f>AVERAGE(AG$5:AG381)</f>
        <v>67055.891246684347</v>
      </c>
      <c r="AR381" s="122">
        <f>AVERAGE(AH$5:AH381)</f>
        <v>161286.49071618039</v>
      </c>
      <c r="AS381" s="121">
        <f>AVERAGE($AK$5:AK381)</f>
        <v>0.99777188328912514</v>
      </c>
    </row>
    <row r="382" spans="1:45" x14ac:dyDescent="0.25">
      <c r="A382" s="103">
        <v>378</v>
      </c>
      <c r="B382" s="116">
        <v>591</v>
      </c>
      <c r="C382" s="116">
        <v>42</v>
      </c>
      <c r="D382" s="116">
        <v>28</v>
      </c>
      <c r="E382" s="117">
        <v>3565.8654837467639</v>
      </c>
      <c r="F382" s="116">
        <v>450</v>
      </c>
      <c r="G382" s="116">
        <v>4</v>
      </c>
      <c r="H382" s="117">
        <v>224550</v>
      </c>
      <c r="I382" s="117">
        <v>66996</v>
      </c>
      <c r="J382" s="117">
        <v>161754</v>
      </c>
      <c r="K382" s="116" t="str">
        <v>Yes</v>
      </c>
      <c r="L382" s="116" t="str">
        <v>Yes</v>
      </c>
      <c r="M382" s="120">
        <v>1</v>
      </c>
      <c r="P382" s="104">
        <f>AVERAGE(F$5:F382)</f>
        <v>448.9153439153439</v>
      </c>
      <c r="Q382" s="104">
        <f>AVERAGE(G$5:G382)</f>
        <v>4.5185185185185182</v>
      </c>
      <c r="R382" s="122">
        <f>AVERAGE(H$5:H382)</f>
        <v>224008.75661375662</v>
      </c>
      <c r="S382" s="122">
        <f>AVERAGE(I$5:I382)</f>
        <v>67146.275132275128</v>
      </c>
      <c r="T382" s="122">
        <f>AVERAGE(J$5:J382)</f>
        <v>161131.92592592593</v>
      </c>
      <c r="U382" s="121">
        <f>AVERAGE($M$5:M382)</f>
        <v>0.99758965314520887</v>
      </c>
      <c r="Y382" s="103">
        <v>378</v>
      </c>
      <c r="Z382" s="103">
        <v>607</v>
      </c>
      <c r="AA382" s="103">
        <v>38</v>
      </c>
      <c r="AB382" s="103">
        <v>29</v>
      </c>
      <c r="AC382" s="137">
        <v>4290.6158771128958</v>
      </c>
      <c r="AD382" s="103">
        <v>450</v>
      </c>
      <c r="AE382" s="103">
        <v>3</v>
      </c>
      <c r="AF382" s="137">
        <v>224550</v>
      </c>
      <c r="AG382" s="137">
        <v>66497</v>
      </c>
      <c r="AH382" s="137">
        <v>162403</v>
      </c>
      <c r="AI382" s="103" t="str">
        <v>Yes</v>
      </c>
      <c r="AJ382" s="103" t="str">
        <v>Yes</v>
      </c>
      <c r="AK382" s="142">
        <v>1</v>
      </c>
      <c r="AN382" s="104">
        <f>AVERAGE(AD$5:AD382)</f>
        <v>449</v>
      </c>
      <c r="AO382" s="104">
        <f>AVERAGE(AE$5:AE382)</f>
        <v>4.3174603174603172</v>
      </c>
      <c r="AP382" s="122">
        <f>AVERAGE(AF$5:AF382)</f>
        <v>224051</v>
      </c>
      <c r="AQ382" s="122">
        <f>AVERAGE(AG$5:AG382)</f>
        <v>67054.412698412692</v>
      </c>
      <c r="AR382" s="122">
        <f>AVERAGE(AH$5:AH382)</f>
        <v>161289.44444444444</v>
      </c>
      <c r="AS382" s="121">
        <f>AVERAGE($AK$5:AK382)</f>
        <v>0.99777777777777832</v>
      </c>
    </row>
    <row r="383" spans="1:45" x14ac:dyDescent="0.25">
      <c r="A383" s="103">
        <v>379</v>
      </c>
      <c r="B383" s="116">
        <v>509</v>
      </c>
      <c r="C383" s="116">
        <v>45</v>
      </c>
      <c r="D383" s="116">
        <v>24</v>
      </c>
      <c r="E383" s="117">
        <v>3777.6632513842133</v>
      </c>
      <c r="F383" s="116">
        <v>450</v>
      </c>
      <c r="G383" s="116">
        <v>8</v>
      </c>
      <c r="H383" s="117">
        <v>224550</v>
      </c>
      <c r="I383" s="117">
        <v>68992</v>
      </c>
      <c r="J383" s="117">
        <v>159158</v>
      </c>
      <c r="K383" s="116" t="str">
        <v>Yes</v>
      </c>
      <c r="L383" s="116" t="str">
        <v>Yes</v>
      </c>
      <c r="M383" s="120">
        <v>1</v>
      </c>
      <c r="P383" s="104">
        <f>AVERAGE(F$5:F383)</f>
        <v>448.91820580474933</v>
      </c>
      <c r="Q383" s="104">
        <f>AVERAGE(G$5:G383)</f>
        <v>4.527704485488127</v>
      </c>
      <c r="R383" s="122">
        <f>AVERAGE(H$5:H383)</f>
        <v>224010.18469656992</v>
      </c>
      <c r="S383" s="122">
        <f>AVERAGE(I$5:I383)</f>
        <v>67151.145118733504</v>
      </c>
      <c r="T383" s="122">
        <f>AVERAGE(J$5:J383)</f>
        <v>161126.71767810028</v>
      </c>
      <c r="U383" s="121">
        <f>AVERAGE($M$5:M383)</f>
        <v>0.99759601289944322</v>
      </c>
      <c r="Y383" s="103">
        <v>379</v>
      </c>
      <c r="Z383" s="103">
        <v>647</v>
      </c>
      <c r="AA383" s="103">
        <v>33</v>
      </c>
      <c r="AB383" s="103">
        <v>41</v>
      </c>
      <c r="AC383" s="137">
        <v>4478.1965380179263</v>
      </c>
      <c r="AD383" s="103">
        <v>441</v>
      </c>
      <c r="AE383" s="103">
        <v>0</v>
      </c>
      <c r="AF383" s="137">
        <v>220059</v>
      </c>
      <c r="AG383" s="137">
        <v>64100</v>
      </c>
      <c r="AH383" s="137">
        <v>162109</v>
      </c>
      <c r="AI383" s="103" t="str">
        <v>No</v>
      </c>
      <c r="AJ383" s="103" t="str">
        <v>No</v>
      </c>
      <c r="AK383" s="142">
        <v>0.98</v>
      </c>
      <c r="AN383" s="104">
        <f>AVERAGE(AD$5:AD383)</f>
        <v>448.97889182058049</v>
      </c>
      <c r="AO383" s="104">
        <f>AVERAGE(AE$5:AE383)</f>
        <v>4.3060686015831138</v>
      </c>
      <c r="AP383" s="122">
        <f>AVERAGE(AF$5:AF383)</f>
        <v>224040.46701846964</v>
      </c>
      <c r="AQ383" s="122">
        <f>AVERAGE(AG$5:AG383)</f>
        <v>67046.617414248016</v>
      </c>
      <c r="AR383" s="122">
        <f>AVERAGE(AH$5:AH383)</f>
        <v>161291.60686015832</v>
      </c>
      <c r="AS383" s="121">
        <f>AVERAGE($AK$5:AK383)</f>
        <v>0.99773087071240163</v>
      </c>
    </row>
    <row r="384" spans="1:45" x14ac:dyDescent="0.25">
      <c r="A384" s="103">
        <v>380</v>
      </c>
      <c r="B384" s="116">
        <v>588</v>
      </c>
      <c r="C384" s="116">
        <v>38</v>
      </c>
      <c r="D384" s="116">
        <v>32</v>
      </c>
      <c r="E384" s="117">
        <v>3451.0059982502462</v>
      </c>
      <c r="F384" s="116">
        <v>450</v>
      </c>
      <c r="G384" s="116">
        <v>0</v>
      </c>
      <c r="H384" s="117">
        <v>224550</v>
      </c>
      <c r="I384" s="117">
        <v>65000</v>
      </c>
      <c r="J384" s="117">
        <v>164350</v>
      </c>
      <c r="K384" s="116" t="str">
        <v>Yes</v>
      </c>
      <c r="L384" s="116" t="str">
        <v>No</v>
      </c>
      <c r="M384" s="120">
        <v>1</v>
      </c>
      <c r="P384" s="104">
        <f>AVERAGE(F$5:F384)</f>
        <v>448.92105263157896</v>
      </c>
      <c r="Q384" s="104">
        <f>AVERAGE(G$5:G384)</f>
        <v>4.5157894736842108</v>
      </c>
      <c r="R384" s="122">
        <f>AVERAGE(H$5:H384)</f>
        <v>224011.60526315789</v>
      </c>
      <c r="S384" s="122">
        <f>AVERAGE(I$5:I384)</f>
        <v>67145.484210526309</v>
      </c>
      <c r="T384" s="122">
        <f>AVERAGE(J$5:J384)</f>
        <v>161135.20000000001</v>
      </c>
      <c r="U384" s="121">
        <f>AVERAGE($M$5:M384)</f>
        <v>0.99760233918128671</v>
      </c>
      <c r="Y384" s="103">
        <v>380</v>
      </c>
      <c r="Z384" s="103">
        <v>448</v>
      </c>
      <c r="AA384" s="103">
        <v>40</v>
      </c>
      <c r="AB384" s="103">
        <v>20</v>
      </c>
      <c r="AC384" s="137">
        <v>3994.5744222968979</v>
      </c>
      <c r="AD384" s="103">
        <v>450</v>
      </c>
      <c r="AE384" s="103">
        <v>12</v>
      </c>
      <c r="AF384" s="137">
        <v>224550</v>
      </c>
      <c r="AG384" s="137">
        <v>70988</v>
      </c>
      <c r="AH384" s="137">
        <v>156562</v>
      </c>
      <c r="AI384" s="103" t="str">
        <v>Yes</v>
      </c>
      <c r="AJ384" s="103" t="str">
        <v>Yes</v>
      </c>
      <c r="AK384" s="142">
        <v>1</v>
      </c>
      <c r="AN384" s="104">
        <f>AVERAGE(AD$5:AD384)</f>
        <v>448.9815789473684</v>
      </c>
      <c r="AO384" s="104">
        <f>AVERAGE(AE$5:AE384)</f>
        <v>4.3263157894736839</v>
      </c>
      <c r="AP384" s="122">
        <f>AVERAGE(AF$5:AF384)</f>
        <v>224041.80789473685</v>
      </c>
      <c r="AQ384" s="122">
        <f>AVERAGE(AG$5:AG384)</f>
        <v>67056.989473684211</v>
      </c>
      <c r="AR384" s="122">
        <f>AVERAGE(AH$5:AH384)</f>
        <v>161279.1605263158</v>
      </c>
      <c r="AS384" s="121">
        <f>AVERAGE($AK$5:AK384)</f>
        <v>0.9977368421052637</v>
      </c>
    </row>
    <row r="385" spans="1:45" x14ac:dyDescent="0.25">
      <c r="A385" s="103">
        <v>381</v>
      </c>
      <c r="B385" s="116">
        <v>529</v>
      </c>
      <c r="C385" s="116">
        <v>40</v>
      </c>
      <c r="D385" s="116">
        <v>30</v>
      </c>
      <c r="E385" s="117">
        <v>4521.1567877396319</v>
      </c>
      <c r="F385" s="116">
        <v>450</v>
      </c>
      <c r="G385" s="116">
        <v>2</v>
      </c>
      <c r="H385" s="117">
        <v>224550</v>
      </c>
      <c r="I385" s="117">
        <v>65998</v>
      </c>
      <c r="J385" s="117">
        <v>163052</v>
      </c>
      <c r="K385" s="116" t="str">
        <v>Yes</v>
      </c>
      <c r="L385" s="116" t="str">
        <v>Yes</v>
      </c>
      <c r="M385" s="120">
        <v>1</v>
      </c>
      <c r="P385" s="104">
        <f>AVERAGE(F$5:F385)</f>
        <v>448.92388451443571</v>
      </c>
      <c r="Q385" s="104">
        <f>AVERAGE(G$5:G385)</f>
        <v>4.5091863517060364</v>
      </c>
      <c r="R385" s="122">
        <f>AVERAGE(H$5:H385)</f>
        <v>224013.0183727034</v>
      </c>
      <c r="S385" s="122">
        <f>AVERAGE(I$5:I385)</f>
        <v>67142.472440944883</v>
      </c>
      <c r="T385" s="122">
        <f>AVERAGE(J$5:J385)</f>
        <v>161140.23097112862</v>
      </c>
      <c r="U385" s="121">
        <f>AVERAGE($M$5:M385)</f>
        <v>0.99760863225430174</v>
      </c>
      <c r="Y385" s="103">
        <v>381</v>
      </c>
      <c r="Z385" s="103">
        <v>593</v>
      </c>
      <c r="AA385" s="103">
        <v>35</v>
      </c>
      <c r="AB385" s="103">
        <v>25</v>
      </c>
      <c r="AC385" s="137">
        <v>4874.4337572344521</v>
      </c>
      <c r="AD385" s="103">
        <v>450</v>
      </c>
      <c r="AE385" s="103">
        <v>7</v>
      </c>
      <c r="AF385" s="137">
        <v>224550</v>
      </c>
      <c r="AG385" s="137">
        <v>68493</v>
      </c>
      <c r="AH385" s="137">
        <v>159807</v>
      </c>
      <c r="AI385" s="103" t="str">
        <v>Yes</v>
      </c>
      <c r="AJ385" s="103" t="str">
        <v>Yes</v>
      </c>
      <c r="AK385" s="142">
        <v>1</v>
      </c>
      <c r="AN385" s="104">
        <f>AVERAGE(AD$5:AD385)</f>
        <v>448.98425196850394</v>
      </c>
      <c r="AO385" s="104">
        <f>AVERAGE(AE$5:AE385)</f>
        <v>4.333333333333333</v>
      </c>
      <c r="AP385" s="122">
        <f>AVERAGE(AF$5:AF385)</f>
        <v>224043.14173228346</v>
      </c>
      <c r="AQ385" s="122">
        <f>AVERAGE(AG$5:AG385)</f>
        <v>67060.758530183724</v>
      </c>
      <c r="AR385" s="122">
        <f>AVERAGE(AH$5:AH385)</f>
        <v>161275.29658792651</v>
      </c>
      <c r="AS385" s="121">
        <f>AVERAGE($AK$5:AK385)</f>
        <v>0.99774278215223156</v>
      </c>
    </row>
    <row r="386" spans="1:45" x14ac:dyDescent="0.25">
      <c r="A386" s="103">
        <v>382</v>
      </c>
      <c r="B386" s="116">
        <v>534</v>
      </c>
      <c r="C386" s="116">
        <v>35</v>
      </c>
      <c r="D386" s="116">
        <v>31</v>
      </c>
      <c r="E386" s="117">
        <v>3037.2634474610541</v>
      </c>
      <c r="F386" s="116">
        <v>450</v>
      </c>
      <c r="G386" s="116">
        <v>1</v>
      </c>
      <c r="H386" s="117">
        <v>224550</v>
      </c>
      <c r="I386" s="117">
        <v>65499</v>
      </c>
      <c r="J386" s="117">
        <v>163701</v>
      </c>
      <c r="K386" s="116" t="str">
        <v>Yes</v>
      </c>
      <c r="L386" s="116" t="str">
        <v>Yes</v>
      </c>
      <c r="M386" s="120">
        <v>1</v>
      </c>
      <c r="P386" s="104">
        <f>AVERAGE(F$5:F386)</f>
        <v>448.92670157068062</v>
      </c>
      <c r="Q386" s="104">
        <f>AVERAGE(G$5:G386)</f>
        <v>4.5</v>
      </c>
      <c r="R386" s="122">
        <f>AVERAGE(H$5:H386)</f>
        <v>224014.42408376964</v>
      </c>
      <c r="S386" s="122">
        <f>AVERAGE(I$5:I386)</f>
        <v>67138.17015706806</v>
      </c>
      <c r="T386" s="122">
        <f>AVERAGE(J$5:J386)</f>
        <v>161146.93455497382</v>
      </c>
      <c r="U386" s="121">
        <f>AVERAGE($M$5:M386)</f>
        <v>0.99761489237929046</v>
      </c>
      <c r="Y386" s="103">
        <v>382</v>
      </c>
      <c r="Z386" s="103">
        <v>530</v>
      </c>
      <c r="AA386" s="103">
        <v>44</v>
      </c>
      <c r="AB386" s="103">
        <v>27</v>
      </c>
      <c r="AC386" s="137">
        <v>2750.0563437437445</v>
      </c>
      <c r="AD386" s="103">
        <v>450</v>
      </c>
      <c r="AE386" s="103">
        <v>5</v>
      </c>
      <c r="AF386" s="137">
        <v>224550</v>
      </c>
      <c r="AG386" s="137">
        <v>67495</v>
      </c>
      <c r="AH386" s="137">
        <v>161105</v>
      </c>
      <c r="AI386" s="103" t="str">
        <v>Yes</v>
      </c>
      <c r="AJ386" s="103" t="str">
        <v>Yes</v>
      </c>
      <c r="AK386" s="142">
        <v>1</v>
      </c>
      <c r="AN386" s="104">
        <f>AVERAGE(AD$5:AD386)</f>
        <v>448.9869109947644</v>
      </c>
      <c r="AO386" s="104">
        <f>AVERAGE(AE$5:AE386)</f>
        <v>4.335078534031414</v>
      </c>
      <c r="AP386" s="122">
        <f>AVERAGE(AF$5:AF386)</f>
        <v>224044.46858638743</v>
      </c>
      <c r="AQ386" s="122">
        <f>AVERAGE(AG$5:AG386)</f>
        <v>67061.895287958119</v>
      </c>
      <c r="AR386" s="122">
        <f>AVERAGE(AH$5:AH386)</f>
        <v>161274.85078534033</v>
      </c>
      <c r="AS386" s="121">
        <f>AVERAGE($AK$5:AK386)</f>
        <v>0.99774869109947695</v>
      </c>
    </row>
    <row r="387" spans="1:45" x14ac:dyDescent="0.25">
      <c r="A387" s="103">
        <v>383</v>
      </c>
      <c r="B387" s="116">
        <v>527</v>
      </c>
      <c r="C387" s="116">
        <v>43</v>
      </c>
      <c r="D387" s="116">
        <v>22</v>
      </c>
      <c r="E387" s="117">
        <v>4117.8599961012305</v>
      </c>
      <c r="F387" s="116">
        <v>450</v>
      </c>
      <c r="G387" s="116">
        <v>10</v>
      </c>
      <c r="H387" s="117">
        <v>224550</v>
      </c>
      <c r="I387" s="117">
        <v>69990</v>
      </c>
      <c r="J387" s="117">
        <v>157860</v>
      </c>
      <c r="K387" s="116" t="str">
        <v>Yes</v>
      </c>
      <c r="L387" s="116" t="str">
        <v>Yes</v>
      </c>
      <c r="M387" s="120">
        <v>1</v>
      </c>
      <c r="P387" s="104">
        <f>AVERAGE(F$5:F387)</f>
        <v>448.92950391644911</v>
      </c>
      <c r="Q387" s="104">
        <f>AVERAGE(G$5:G387)</f>
        <v>4.5143603133159269</v>
      </c>
      <c r="R387" s="122">
        <f>AVERAGE(H$5:H387)</f>
        <v>224015.8224543081</v>
      </c>
      <c r="S387" s="122">
        <f>AVERAGE(I$5:I387)</f>
        <v>67145.616187989552</v>
      </c>
      <c r="T387" s="122">
        <f>AVERAGE(J$5:J387)</f>
        <v>161138.35248041776</v>
      </c>
      <c r="U387" s="121">
        <f>AVERAGE($M$5:M387)</f>
        <v>0.99762111981433144</v>
      </c>
      <c r="Y387" s="103">
        <v>383</v>
      </c>
      <c r="Z387" s="103">
        <v>614</v>
      </c>
      <c r="AA387" s="103">
        <v>32</v>
      </c>
      <c r="AB387" s="103">
        <v>33</v>
      </c>
      <c r="AC387" s="137">
        <v>4758.4814783059064</v>
      </c>
      <c r="AD387" s="103">
        <v>449</v>
      </c>
      <c r="AE387" s="103">
        <v>0</v>
      </c>
      <c r="AF387" s="137">
        <v>224051</v>
      </c>
      <c r="AG387" s="137">
        <v>64900</v>
      </c>
      <c r="AH387" s="137">
        <v>164101</v>
      </c>
      <c r="AI387" s="103" t="str">
        <v>No</v>
      </c>
      <c r="AJ387" s="103" t="str">
        <v>No</v>
      </c>
      <c r="AK387" s="142">
        <v>0.99777777777777776</v>
      </c>
      <c r="AN387" s="104">
        <f>AVERAGE(AD$5:AD387)</f>
        <v>448.98694516971278</v>
      </c>
      <c r="AO387" s="104">
        <f>AVERAGE(AE$5:AE387)</f>
        <v>4.3237597911227157</v>
      </c>
      <c r="AP387" s="122">
        <f>AVERAGE(AF$5:AF387)</f>
        <v>224044.4856396867</v>
      </c>
      <c r="AQ387" s="122">
        <f>AVERAGE(AG$5:AG387)</f>
        <v>67056.25065274151</v>
      </c>
      <c r="AR387" s="122">
        <f>AVERAGE(AH$5:AH387)</f>
        <v>161282.22976501306</v>
      </c>
      <c r="AS387" s="121">
        <f>AVERAGE($AK$5:AK387)</f>
        <v>0.99774876704380677</v>
      </c>
    </row>
    <row r="388" spans="1:45" x14ac:dyDescent="0.25">
      <c r="A388" s="103">
        <v>384</v>
      </c>
      <c r="B388" s="116">
        <v>522</v>
      </c>
      <c r="C388" s="116">
        <v>29</v>
      </c>
      <c r="D388" s="116">
        <v>20</v>
      </c>
      <c r="E388" s="117">
        <v>4391.141680536809</v>
      </c>
      <c r="F388" s="116">
        <v>450</v>
      </c>
      <c r="G388" s="116">
        <v>12</v>
      </c>
      <c r="H388" s="117">
        <v>224550</v>
      </c>
      <c r="I388" s="117">
        <v>70988</v>
      </c>
      <c r="J388" s="117">
        <v>156562</v>
      </c>
      <c r="K388" s="116" t="str">
        <v>Yes</v>
      </c>
      <c r="L388" s="116" t="str">
        <v>Yes</v>
      </c>
      <c r="M388" s="120">
        <v>1</v>
      </c>
      <c r="P388" s="104">
        <f>AVERAGE(F$5:F388)</f>
        <v>448.93229166666669</v>
      </c>
      <c r="Q388" s="104">
        <f>AVERAGE(G$5:G388)</f>
        <v>4.533854166666667</v>
      </c>
      <c r="R388" s="122">
        <f>AVERAGE(H$5:H388)</f>
        <v>224017.21354166666</v>
      </c>
      <c r="S388" s="122">
        <f>AVERAGE(I$5:I388)</f>
        <v>67155.622395833328</v>
      </c>
      <c r="T388" s="122">
        <f>AVERAGE(J$5:J388)</f>
        <v>161126.43489583334</v>
      </c>
      <c r="U388" s="121">
        <f>AVERAGE($M$5:M388)</f>
        <v>0.99762731481481504</v>
      </c>
      <c r="Y388" s="103">
        <v>384</v>
      </c>
      <c r="Z388" s="103">
        <v>489</v>
      </c>
      <c r="AA388" s="103">
        <v>43</v>
      </c>
      <c r="AB388" s="103">
        <v>17</v>
      </c>
      <c r="AC388" s="137">
        <v>4728.6632324215134</v>
      </c>
      <c r="AD388" s="103">
        <v>450</v>
      </c>
      <c r="AE388" s="103">
        <v>15</v>
      </c>
      <c r="AF388" s="137">
        <v>224550</v>
      </c>
      <c r="AG388" s="137">
        <v>72485</v>
      </c>
      <c r="AH388" s="137">
        <v>154615</v>
      </c>
      <c r="AI388" s="103" t="str">
        <v>Yes</v>
      </c>
      <c r="AJ388" s="103" t="str">
        <v>Yes</v>
      </c>
      <c r="AK388" s="142">
        <v>1</v>
      </c>
      <c r="AN388" s="104">
        <f>AVERAGE(AD$5:AD388)</f>
        <v>448.98958333333331</v>
      </c>
      <c r="AO388" s="104">
        <f>AVERAGE(AE$5:AE388)</f>
        <v>4.3515625</v>
      </c>
      <c r="AP388" s="122">
        <f>AVERAGE(AF$5:AF388)</f>
        <v>224045.80208333334</v>
      </c>
      <c r="AQ388" s="122">
        <f>AVERAGE(AG$5:AG388)</f>
        <v>67070.388020833328</v>
      </c>
      <c r="AR388" s="122">
        <f>AVERAGE(AH$5:AH388)</f>
        <v>161264.8671875</v>
      </c>
      <c r="AS388" s="121">
        <f>AVERAGE($AK$5:AK388)</f>
        <v>0.99775462962963024</v>
      </c>
    </row>
    <row r="389" spans="1:45" x14ac:dyDescent="0.25">
      <c r="A389" s="103">
        <v>385</v>
      </c>
      <c r="B389" s="116">
        <v>522</v>
      </c>
      <c r="C389" s="116">
        <v>47</v>
      </c>
      <c r="D389" s="116">
        <v>23</v>
      </c>
      <c r="E389" s="117">
        <v>4163.3561130594917</v>
      </c>
      <c r="F389" s="116">
        <v>450</v>
      </c>
      <c r="G389" s="116">
        <v>9</v>
      </c>
      <c r="H389" s="117">
        <v>224550</v>
      </c>
      <c r="I389" s="117">
        <v>69491</v>
      </c>
      <c r="J389" s="117">
        <v>158509</v>
      </c>
      <c r="K389" s="116" t="str">
        <v>Yes</v>
      </c>
      <c r="L389" s="116" t="str">
        <v>Yes</v>
      </c>
      <c r="M389" s="120">
        <v>1</v>
      </c>
      <c r="P389" s="104">
        <f>AVERAGE(F$5:F389)</f>
        <v>448.93506493506493</v>
      </c>
      <c r="Q389" s="104">
        <f>AVERAGE(G$5:G389)</f>
        <v>4.5454545454545459</v>
      </c>
      <c r="R389" s="122">
        <f>AVERAGE(H$5:H389)</f>
        <v>224018.5974025974</v>
      </c>
      <c r="S389" s="122">
        <f>AVERAGE(I$5:I389)</f>
        <v>67161.688311688311</v>
      </c>
      <c r="T389" s="122">
        <f>AVERAGE(J$5:J389)</f>
        <v>161119.63636363635</v>
      </c>
      <c r="U389" s="121">
        <f>AVERAGE($M$5:M389)</f>
        <v>0.99763347763347787</v>
      </c>
      <c r="Y389" s="103">
        <v>385</v>
      </c>
      <c r="Z389" s="103">
        <v>638</v>
      </c>
      <c r="AA389" s="103">
        <v>42</v>
      </c>
      <c r="AB389" s="103">
        <v>37</v>
      </c>
      <c r="AC389" s="137">
        <v>4595.4001800571968</v>
      </c>
      <c r="AD389" s="103">
        <v>445</v>
      </c>
      <c r="AE389" s="103">
        <v>0</v>
      </c>
      <c r="AF389" s="137">
        <v>222055</v>
      </c>
      <c r="AG389" s="137">
        <v>64500</v>
      </c>
      <c r="AH389" s="137">
        <v>163105</v>
      </c>
      <c r="AI389" s="103" t="str">
        <v>No</v>
      </c>
      <c r="AJ389" s="103" t="str">
        <v>No</v>
      </c>
      <c r="AK389" s="142">
        <v>0.98888888888888893</v>
      </c>
      <c r="AN389" s="104">
        <f>AVERAGE(AD$5:AD389)</f>
        <v>448.97922077922078</v>
      </c>
      <c r="AO389" s="104">
        <f>AVERAGE(AE$5:AE389)</f>
        <v>4.3402597402597403</v>
      </c>
      <c r="AP389" s="122">
        <f>AVERAGE(AF$5:AF389)</f>
        <v>224040.63116883117</v>
      </c>
      <c r="AQ389" s="122">
        <f>AVERAGE(AG$5:AG389)</f>
        <v>67063.711688311683</v>
      </c>
      <c r="AR389" s="122">
        <f>AVERAGE(AH$5:AH389)</f>
        <v>161269.64675324675</v>
      </c>
      <c r="AS389" s="121">
        <f>AVERAGE($AK$5:AK389)</f>
        <v>0.99773160173160236</v>
      </c>
    </row>
    <row r="390" spans="1:45" x14ac:dyDescent="0.25">
      <c r="A390" s="103">
        <v>386</v>
      </c>
      <c r="B390" s="116">
        <v>540</v>
      </c>
      <c r="C390" s="116">
        <v>32</v>
      </c>
      <c r="D390" s="116">
        <v>30</v>
      </c>
      <c r="E390" s="117">
        <v>4548.7653629058441</v>
      </c>
      <c r="F390" s="116">
        <v>450</v>
      </c>
      <c r="G390" s="116">
        <v>2</v>
      </c>
      <c r="H390" s="117">
        <v>224550</v>
      </c>
      <c r="I390" s="117">
        <v>65998</v>
      </c>
      <c r="J390" s="117">
        <v>163052</v>
      </c>
      <c r="K390" s="116" t="str">
        <v>Yes</v>
      </c>
      <c r="L390" s="116" t="str">
        <v>Yes</v>
      </c>
      <c r="M390" s="120">
        <v>1</v>
      </c>
      <c r="P390" s="104">
        <f>AVERAGE(F$5:F390)</f>
        <v>448.93782383419688</v>
      </c>
      <c r="Q390" s="104">
        <f>AVERAGE(G$5:G390)</f>
        <v>4.5388601036269431</v>
      </c>
      <c r="R390" s="122">
        <f>AVERAGE(H$5:H390)</f>
        <v>224019.97409326426</v>
      </c>
      <c r="S390" s="122">
        <f>AVERAGE(I$5:I390)</f>
        <v>67158.673575129535</v>
      </c>
      <c r="T390" s="122">
        <f>AVERAGE(J$5:J390)</f>
        <v>161124.64248704663</v>
      </c>
      <c r="U390" s="121">
        <f>AVERAGE($M$5:M390)</f>
        <v>0.99763960852043776</v>
      </c>
      <c r="Y390" s="103">
        <v>386</v>
      </c>
      <c r="Z390" s="103">
        <v>551</v>
      </c>
      <c r="AA390" s="103">
        <v>40</v>
      </c>
      <c r="AB390" s="103">
        <v>31</v>
      </c>
      <c r="AC390" s="137">
        <v>2192.3991655749569</v>
      </c>
      <c r="AD390" s="103">
        <v>450</v>
      </c>
      <c r="AE390" s="103">
        <v>1</v>
      </c>
      <c r="AF390" s="137">
        <v>224550</v>
      </c>
      <c r="AG390" s="137">
        <v>65499</v>
      </c>
      <c r="AH390" s="137">
        <v>163701</v>
      </c>
      <c r="AI390" s="103" t="str">
        <v>Yes</v>
      </c>
      <c r="AJ390" s="103" t="str">
        <v>Yes</v>
      </c>
      <c r="AK390" s="142">
        <v>1</v>
      </c>
      <c r="AN390" s="104">
        <f>AVERAGE(AD$5:AD390)</f>
        <v>448.98186528497411</v>
      </c>
      <c r="AO390" s="104">
        <f>AVERAGE(AE$5:AE390)</f>
        <v>4.3316062176165806</v>
      </c>
      <c r="AP390" s="122">
        <f>AVERAGE(AF$5:AF390)</f>
        <v>224041.95077720206</v>
      </c>
      <c r="AQ390" s="122">
        <f>AVERAGE(AG$5:AG390)</f>
        <v>67059.658031088082</v>
      </c>
      <c r="AR390" s="122">
        <f>AVERAGE(AH$5:AH390)</f>
        <v>161275.94559585492</v>
      </c>
      <c r="AS390" s="121">
        <f>AVERAGE($AK$5:AK390)</f>
        <v>0.99773747841105409</v>
      </c>
    </row>
    <row r="391" spans="1:45" x14ac:dyDescent="0.25">
      <c r="A391" s="103">
        <v>387</v>
      </c>
      <c r="B391" s="116">
        <v>653</v>
      </c>
      <c r="C391" s="116">
        <v>33</v>
      </c>
      <c r="D391" s="116">
        <v>45</v>
      </c>
      <c r="E391" s="117">
        <v>2938.4070448556313</v>
      </c>
      <c r="F391" s="116">
        <v>437</v>
      </c>
      <c r="G391" s="116">
        <v>0</v>
      </c>
      <c r="H391" s="117">
        <v>218063</v>
      </c>
      <c r="I391" s="117">
        <v>63700</v>
      </c>
      <c r="J391" s="117">
        <v>161113</v>
      </c>
      <c r="K391" s="116" t="str">
        <v>No</v>
      </c>
      <c r="L391" s="116" t="str">
        <v>No</v>
      </c>
      <c r="M391" s="120">
        <v>0.97111111111111115</v>
      </c>
      <c r="P391" s="104">
        <f>AVERAGE(F$5:F391)</f>
        <v>448.90697674418607</v>
      </c>
      <c r="Q391" s="104">
        <f>AVERAGE(G$5:G391)</f>
        <v>4.5271317829457365</v>
      </c>
      <c r="R391" s="122">
        <f>AVERAGE(H$5:H391)</f>
        <v>224004.58139534883</v>
      </c>
      <c r="S391" s="122">
        <f>AVERAGE(I$5:I391)</f>
        <v>67149.736434108534</v>
      </c>
      <c r="T391" s="122">
        <f>AVERAGE(J$5:J391)</f>
        <v>161124.61240310076</v>
      </c>
      <c r="U391" s="121">
        <f>AVERAGE($M$5:M391)</f>
        <v>0.99757105943152469</v>
      </c>
      <c r="Y391" s="103">
        <v>387</v>
      </c>
      <c r="Z391" s="103">
        <v>629</v>
      </c>
      <c r="AA391" s="103">
        <v>34</v>
      </c>
      <c r="AB391" s="103">
        <v>30</v>
      </c>
      <c r="AC391" s="137">
        <v>3522.7915627038019</v>
      </c>
      <c r="AD391" s="103">
        <v>450</v>
      </c>
      <c r="AE391" s="103">
        <v>2</v>
      </c>
      <c r="AF391" s="137">
        <v>224550</v>
      </c>
      <c r="AG391" s="137">
        <v>65998</v>
      </c>
      <c r="AH391" s="137">
        <v>163052</v>
      </c>
      <c r="AI391" s="103" t="str">
        <v>Yes</v>
      </c>
      <c r="AJ391" s="103" t="str">
        <v>Yes</v>
      </c>
      <c r="AK391" s="142">
        <v>1</v>
      </c>
      <c r="AN391" s="104">
        <f>AVERAGE(AD$5:AD391)</f>
        <v>448.98449612403101</v>
      </c>
      <c r="AO391" s="104">
        <f>AVERAGE(AE$5:AE391)</f>
        <v>4.3255813953488369</v>
      </c>
      <c r="AP391" s="122">
        <f>AVERAGE(AF$5:AF391)</f>
        <v>224043.26356589148</v>
      </c>
      <c r="AQ391" s="122">
        <f>AVERAGE(AG$5:AG391)</f>
        <v>67056.914728682168</v>
      </c>
      <c r="AR391" s="122">
        <f>AVERAGE(AH$5:AH391)</f>
        <v>161280.53488372092</v>
      </c>
      <c r="AS391" s="121">
        <f>AVERAGE($AK$5:AK391)</f>
        <v>0.99774332472006944</v>
      </c>
    </row>
    <row r="392" spans="1:45" x14ac:dyDescent="0.25">
      <c r="A392" s="103">
        <v>388</v>
      </c>
      <c r="B392" s="116">
        <v>546</v>
      </c>
      <c r="C392" s="116">
        <v>48</v>
      </c>
      <c r="D392" s="116">
        <v>22</v>
      </c>
      <c r="E392" s="117">
        <v>4466.4179423844762</v>
      </c>
      <c r="F392" s="116">
        <v>450</v>
      </c>
      <c r="G392" s="116">
        <v>10</v>
      </c>
      <c r="H392" s="117">
        <v>224550</v>
      </c>
      <c r="I392" s="117">
        <v>69990</v>
      </c>
      <c r="J392" s="117">
        <v>157860</v>
      </c>
      <c r="K392" s="116" t="str">
        <v>Yes</v>
      </c>
      <c r="L392" s="116" t="str">
        <v>Yes</v>
      </c>
      <c r="M392" s="120">
        <v>1</v>
      </c>
      <c r="P392" s="104">
        <f>AVERAGE(F$5:F392)</f>
        <v>448.90979381443299</v>
      </c>
      <c r="Q392" s="104">
        <f>AVERAGE(G$5:G392)</f>
        <v>4.5412371134020617</v>
      </c>
      <c r="R392" s="122">
        <f>AVERAGE(H$5:H392)</f>
        <v>224005.98711340205</v>
      </c>
      <c r="S392" s="122">
        <f>AVERAGE(I$5:I392)</f>
        <v>67157.056701030931</v>
      </c>
      <c r="T392" s="122">
        <f>AVERAGE(J$5:J392)</f>
        <v>161116.19845360826</v>
      </c>
      <c r="U392" s="121">
        <f>AVERAGE($M$5:M392)</f>
        <v>0.99757731958762896</v>
      </c>
      <c r="Y392" s="103">
        <v>388</v>
      </c>
      <c r="Z392" s="103">
        <v>458</v>
      </c>
      <c r="AA392" s="103">
        <v>30</v>
      </c>
      <c r="AB392" s="103">
        <v>27</v>
      </c>
      <c r="AC392" s="137">
        <v>4878.0256504964764</v>
      </c>
      <c r="AD392" s="103">
        <v>450</v>
      </c>
      <c r="AE392" s="103">
        <v>5</v>
      </c>
      <c r="AF392" s="137">
        <v>224550</v>
      </c>
      <c r="AG392" s="137">
        <v>67495</v>
      </c>
      <c r="AH392" s="137">
        <v>161105</v>
      </c>
      <c r="AI392" s="103" t="str">
        <v>Yes</v>
      </c>
      <c r="AJ392" s="103" t="str">
        <v>Yes</v>
      </c>
      <c r="AK392" s="142">
        <v>1</v>
      </c>
      <c r="AN392" s="104">
        <f>AVERAGE(AD$5:AD392)</f>
        <v>448.98711340206188</v>
      </c>
      <c r="AO392" s="104">
        <f>AVERAGE(AE$5:AE392)</f>
        <v>4.3273195876288657</v>
      </c>
      <c r="AP392" s="122">
        <f>AVERAGE(AF$5:AF392)</f>
        <v>224044.56958762885</v>
      </c>
      <c r="AQ392" s="122">
        <f>AVERAGE(AG$5:AG392)</f>
        <v>67058.043814432996</v>
      </c>
      <c r="AR392" s="122">
        <f>AVERAGE(AH$5:AH392)</f>
        <v>161280.0824742268</v>
      </c>
      <c r="AS392" s="121">
        <f>AVERAGE($AK$5:AK392)</f>
        <v>0.99774914089347133</v>
      </c>
    </row>
    <row r="393" spans="1:45" x14ac:dyDescent="0.25">
      <c r="A393" s="103">
        <v>389</v>
      </c>
      <c r="B393" s="116">
        <v>560</v>
      </c>
      <c r="C393" s="116">
        <v>45</v>
      </c>
      <c r="D393" s="116">
        <v>30</v>
      </c>
      <c r="E393" s="117">
        <v>3683.6863043263575</v>
      </c>
      <c r="F393" s="116">
        <v>450</v>
      </c>
      <c r="G393" s="116">
        <v>2</v>
      </c>
      <c r="H393" s="117">
        <v>224550</v>
      </c>
      <c r="I393" s="117">
        <v>65998</v>
      </c>
      <c r="J393" s="117">
        <v>163052</v>
      </c>
      <c r="K393" s="116" t="str">
        <v>Yes</v>
      </c>
      <c r="L393" s="116" t="str">
        <v>Yes</v>
      </c>
      <c r="M393" s="120">
        <v>1</v>
      </c>
      <c r="P393" s="104">
        <f>AVERAGE(F$5:F393)</f>
        <v>448.91259640102828</v>
      </c>
      <c r="Q393" s="104">
        <f>AVERAGE(G$5:G393)</f>
        <v>4.5347043701799485</v>
      </c>
      <c r="R393" s="122">
        <f>AVERAGE(H$5:H393)</f>
        <v>224007.38560411311</v>
      </c>
      <c r="S393" s="122">
        <f>AVERAGE(I$5:I393)</f>
        <v>67154.077120822622</v>
      </c>
      <c r="T393" s="122">
        <f>AVERAGE(J$5:J393)</f>
        <v>161121.17480719794</v>
      </c>
      <c r="U393" s="121">
        <f>AVERAGE($M$5:M393)</f>
        <v>0.99758354755784073</v>
      </c>
      <c r="Y393" s="103">
        <v>389</v>
      </c>
      <c r="Z393" s="103">
        <v>546</v>
      </c>
      <c r="AA393" s="103">
        <v>36</v>
      </c>
      <c r="AB393" s="103">
        <v>25</v>
      </c>
      <c r="AC393" s="137">
        <v>3449.4380704255673</v>
      </c>
      <c r="AD393" s="103">
        <v>450</v>
      </c>
      <c r="AE393" s="103">
        <v>7</v>
      </c>
      <c r="AF393" s="137">
        <v>224550</v>
      </c>
      <c r="AG393" s="137">
        <v>68493</v>
      </c>
      <c r="AH393" s="137">
        <v>159807</v>
      </c>
      <c r="AI393" s="103" t="str">
        <v>Yes</v>
      </c>
      <c r="AJ393" s="103" t="str">
        <v>Yes</v>
      </c>
      <c r="AK393" s="142">
        <v>1</v>
      </c>
      <c r="AN393" s="104">
        <f>AVERAGE(AD$5:AD393)</f>
        <v>448.98971722365036</v>
      </c>
      <c r="AO393" s="104">
        <f>AVERAGE(AE$5:AE393)</f>
        <v>4.3341902313624683</v>
      </c>
      <c r="AP393" s="122">
        <f>AVERAGE(AF$5:AF393)</f>
        <v>224045.86889460153</v>
      </c>
      <c r="AQ393" s="122">
        <f>AVERAGE(AG$5:AG393)</f>
        <v>67061.732647814904</v>
      </c>
      <c r="AR393" s="122">
        <f>AVERAGE(AH$5:AH393)</f>
        <v>161276.29562982006</v>
      </c>
      <c r="AS393" s="121">
        <f>AVERAGE($AK$5:AK393)</f>
        <v>0.99775492716366809</v>
      </c>
    </row>
    <row r="394" spans="1:45" x14ac:dyDescent="0.25">
      <c r="A394" s="103">
        <v>390</v>
      </c>
      <c r="B394" s="116">
        <v>500</v>
      </c>
      <c r="C394" s="116">
        <v>38</v>
      </c>
      <c r="D394" s="116">
        <v>27</v>
      </c>
      <c r="E394" s="117">
        <v>4418.0979333856139</v>
      </c>
      <c r="F394" s="116">
        <v>450</v>
      </c>
      <c r="G394" s="116">
        <v>5</v>
      </c>
      <c r="H394" s="117">
        <v>224550</v>
      </c>
      <c r="I394" s="117">
        <v>67495</v>
      </c>
      <c r="J394" s="117">
        <v>161105</v>
      </c>
      <c r="K394" s="116" t="str">
        <v>Yes</v>
      </c>
      <c r="L394" s="116" t="str">
        <v>Yes</v>
      </c>
      <c r="M394" s="120">
        <v>1</v>
      </c>
      <c r="P394" s="104">
        <f>AVERAGE(F$5:F394)</f>
        <v>448.9153846153846</v>
      </c>
      <c r="Q394" s="104">
        <f>AVERAGE(G$5:G394)</f>
        <v>4.5358974358974358</v>
      </c>
      <c r="R394" s="122">
        <f>AVERAGE(H$5:H394)</f>
        <v>224008.77692307692</v>
      </c>
      <c r="S394" s="122">
        <f>AVERAGE(I$5:I394)</f>
        <v>67154.951282051275</v>
      </c>
      <c r="T394" s="122">
        <f>AVERAGE(J$5:J394)</f>
        <v>161121.13333333333</v>
      </c>
      <c r="U394" s="121">
        <f>AVERAGE($M$5:M394)</f>
        <v>0.99758974358974373</v>
      </c>
      <c r="Y394" s="103">
        <v>390</v>
      </c>
      <c r="Z394" s="103">
        <v>614</v>
      </c>
      <c r="AA394" s="103">
        <v>44</v>
      </c>
      <c r="AB394" s="103">
        <v>27</v>
      </c>
      <c r="AC394" s="137">
        <v>4338.7425244913284</v>
      </c>
      <c r="AD394" s="103">
        <v>450</v>
      </c>
      <c r="AE394" s="103">
        <v>5</v>
      </c>
      <c r="AF394" s="137">
        <v>224550</v>
      </c>
      <c r="AG394" s="137">
        <v>67495</v>
      </c>
      <c r="AH394" s="137">
        <v>161105</v>
      </c>
      <c r="AI394" s="103" t="str">
        <v>Yes</v>
      </c>
      <c r="AJ394" s="103" t="str">
        <v>Yes</v>
      </c>
      <c r="AK394" s="142">
        <v>1</v>
      </c>
      <c r="AN394" s="104">
        <f>AVERAGE(AD$5:AD394)</f>
        <v>448.99230769230769</v>
      </c>
      <c r="AO394" s="104">
        <f>AVERAGE(AE$5:AE394)</f>
        <v>4.3358974358974356</v>
      </c>
      <c r="AP394" s="122">
        <f>AVERAGE(AF$5:AF394)</f>
        <v>224047.16153846154</v>
      </c>
      <c r="AQ394" s="122">
        <f>AVERAGE(AG$5:AG394)</f>
        <v>67062.843589743585</v>
      </c>
      <c r="AR394" s="122">
        <f>AVERAGE(AH$5:AH394)</f>
        <v>161275.85641025641</v>
      </c>
      <c r="AS394" s="121">
        <f>AVERAGE($AK$5:AK394)</f>
        <v>0.99776068376068439</v>
      </c>
    </row>
    <row r="395" spans="1:45" x14ac:dyDescent="0.25">
      <c r="A395" s="103">
        <v>391</v>
      </c>
      <c r="B395" s="116">
        <v>545</v>
      </c>
      <c r="C395" s="116">
        <v>43</v>
      </c>
      <c r="D395" s="116">
        <v>35</v>
      </c>
      <c r="E395" s="117">
        <v>2077.8842318076981</v>
      </c>
      <c r="F395" s="116">
        <v>447</v>
      </c>
      <c r="G395" s="116">
        <v>0</v>
      </c>
      <c r="H395" s="117">
        <v>223053</v>
      </c>
      <c r="I395" s="117">
        <v>64700</v>
      </c>
      <c r="J395" s="117">
        <v>163603</v>
      </c>
      <c r="K395" s="116" t="str">
        <v>No</v>
      </c>
      <c r="L395" s="116" t="str">
        <v>No</v>
      </c>
      <c r="M395" s="120">
        <v>0.99333333333333329</v>
      </c>
      <c r="P395" s="104">
        <f>AVERAGE(F$5:F395)</f>
        <v>448.91048593350382</v>
      </c>
      <c r="Q395" s="104">
        <f>AVERAGE(G$5:G395)</f>
        <v>4.5242966751918159</v>
      </c>
      <c r="R395" s="122">
        <f>AVERAGE(H$5:H395)</f>
        <v>224006.33248081841</v>
      </c>
      <c r="S395" s="122">
        <f>AVERAGE(I$5:I395)</f>
        <v>67148.672634271104</v>
      </c>
      <c r="T395" s="122">
        <f>AVERAGE(J$5:J395)</f>
        <v>161127.48081841433</v>
      </c>
      <c r="U395" s="121">
        <f>AVERAGE($M$5:M395)</f>
        <v>0.99757885763000864</v>
      </c>
      <c r="Y395" s="103">
        <v>391</v>
      </c>
      <c r="Z395" s="103">
        <v>533</v>
      </c>
      <c r="AA395" s="103">
        <v>43</v>
      </c>
      <c r="AB395" s="103">
        <v>28</v>
      </c>
      <c r="AC395" s="137">
        <v>2239.0956714235413</v>
      </c>
      <c r="AD395" s="103">
        <v>450</v>
      </c>
      <c r="AE395" s="103">
        <v>4</v>
      </c>
      <c r="AF395" s="137">
        <v>224550</v>
      </c>
      <c r="AG395" s="137">
        <v>66996</v>
      </c>
      <c r="AH395" s="137">
        <v>161754</v>
      </c>
      <c r="AI395" s="103" t="str">
        <v>Yes</v>
      </c>
      <c r="AJ395" s="103" t="str">
        <v>Yes</v>
      </c>
      <c r="AK395" s="142">
        <v>1</v>
      </c>
      <c r="AN395" s="104">
        <f>AVERAGE(AD$5:AD395)</f>
        <v>448.99488491048595</v>
      </c>
      <c r="AO395" s="104">
        <f>AVERAGE(AE$5:AE395)</f>
        <v>4.3350383631713552</v>
      </c>
      <c r="AP395" s="122">
        <f>AVERAGE(AF$5:AF395)</f>
        <v>224048.44757033247</v>
      </c>
      <c r="AQ395" s="122">
        <f>AVERAGE(AG$5:AG395)</f>
        <v>67062.672634271104</v>
      </c>
      <c r="AR395" s="122">
        <f>AVERAGE(AH$5:AH395)</f>
        <v>161277.07928388746</v>
      </c>
      <c r="AS395" s="121">
        <f>AVERAGE($AK$5:AK395)</f>
        <v>0.99776641091219154</v>
      </c>
    </row>
    <row r="396" spans="1:45" x14ac:dyDescent="0.25">
      <c r="A396" s="103">
        <v>392</v>
      </c>
      <c r="B396" s="116">
        <v>535</v>
      </c>
      <c r="C396" s="116">
        <v>44</v>
      </c>
      <c r="D396" s="116">
        <v>21</v>
      </c>
      <c r="E396" s="117">
        <v>3680.1089904648888</v>
      </c>
      <c r="F396" s="116">
        <v>450</v>
      </c>
      <c r="G396" s="116">
        <v>11</v>
      </c>
      <c r="H396" s="117">
        <v>224550</v>
      </c>
      <c r="I396" s="117">
        <v>70489</v>
      </c>
      <c r="J396" s="117">
        <v>157211</v>
      </c>
      <c r="K396" s="116" t="str">
        <v>Yes</v>
      </c>
      <c r="L396" s="116" t="str">
        <v>Yes</v>
      </c>
      <c r="M396" s="120">
        <v>1</v>
      </c>
      <c r="P396" s="104">
        <f>AVERAGE(F$5:F396)</f>
        <v>448.91326530612247</v>
      </c>
      <c r="Q396" s="104">
        <f>AVERAGE(G$5:G396)</f>
        <v>4.5408163265306118</v>
      </c>
      <c r="R396" s="122">
        <f>AVERAGE(H$5:H396)</f>
        <v>224007.71938775509</v>
      </c>
      <c r="S396" s="122">
        <f>AVERAGE(I$5:I396)</f>
        <v>67157.193877551021</v>
      </c>
      <c r="T396" s="122">
        <f>AVERAGE(J$5:J396)</f>
        <v>161117.48979591837</v>
      </c>
      <c r="U396" s="121">
        <f>AVERAGE($M$5:M396)</f>
        <v>0.99758503401360565</v>
      </c>
      <c r="Y396" s="103">
        <v>392</v>
      </c>
      <c r="Z396" s="103">
        <v>581</v>
      </c>
      <c r="AA396" s="103">
        <v>36</v>
      </c>
      <c r="AB396" s="103">
        <v>26</v>
      </c>
      <c r="AC396" s="137">
        <v>3014.6211261338926</v>
      </c>
      <c r="AD396" s="103">
        <v>450</v>
      </c>
      <c r="AE396" s="103">
        <v>6</v>
      </c>
      <c r="AF396" s="137">
        <v>224550</v>
      </c>
      <c r="AG396" s="137">
        <v>67994</v>
      </c>
      <c r="AH396" s="137">
        <v>160456</v>
      </c>
      <c r="AI396" s="103" t="str">
        <v>Yes</v>
      </c>
      <c r="AJ396" s="103" t="str">
        <v>Yes</v>
      </c>
      <c r="AK396" s="142">
        <v>1</v>
      </c>
      <c r="AN396" s="104">
        <f>AVERAGE(AD$5:AD396)</f>
        <v>448.99744897959181</v>
      </c>
      <c r="AO396" s="104">
        <f>AVERAGE(AE$5:AE396)</f>
        <v>4.3392857142857144</v>
      </c>
      <c r="AP396" s="122">
        <f>AVERAGE(AF$5:AF396)</f>
        <v>224049.72704081633</v>
      </c>
      <c r="AQ396" s="122">
        <f>AVERAGE(AG$5:AG396)</f>
        <v>67065.048469387752</v>
      </c>
      <c r="AR396" s="122">
        <f>AVERAGE(AH$5:AH396)</f>
        <v>161274.98469387754</v>
      </c>
      <c r="AS396" s="121">
        <f>AVERAGE($AK$5:AK396)</f>
        <v>0.99777210884353795</v>
      </c>
    </row>
    <row r="397" spans="1:45" x14ac:dyDescent="0.25">
      <c r="A397" s="103">
        <v>393</v>
      </c>
      <c r="B397" s="116">
        <v>591</v>
      </c>
      <c r="C397" s="116">
        <v>43</v>
      </c>
      <c r="D397" s="116">
        <v>34</v>
      </c>
      <c r="E397" s="117">
        <v>4985.456316988345</v>
      </c>
      <c r="F397" s="116">
        <v>448</v>
      </c>
      <c r="G397" s="116">
        <v>0</v>
      </c>
      <c r="H397" s="117">
        <v>223552</v>
      </c>
      <c r="I397" s="117">
        <v>64800</v>
      </c>
      <c r="J397" s="117">
        <v>163852</v>
      </c>
      <c r="K397" s="116" t="str">
        <v>No</v>
      </c>
      <c r="L397" s="116" t="str">
        <v>No</v>
      </c>
      <c r="M397" s="120">
        <v>0.99555555555555553</v>
      </c>
      <c r="P397" s="104">
        <f>AVERAGE(F$5:F397)</f>
        <v>448.91094147582697</v>
      </c>
      <c r="Q397" s="104">
        <f>AVERAGE(G$5:G397)</f>
        <v>4.5292620865139952</v>
      </c>
      <c r="R397" s="122">
        <f>AVERAGE(H$5:H397)</f>
        <v>224006.55979643765</v>
      </c>
      <c r="S397" s="122">
        <f>AVERAGE(I$5:I397)</f>
        <v>67151.195928753179</v>
      </c>
      <c r="T397" s="122">
        <f>AVERAGE(J$5:J397)</f>
        <v>161124.44783715013</v>
      </c>
      <c r="U397" s="121">
        <f>AVERAGE($M$5:M397)</f>
        <v>0.99757986994628234</v>
      </c>
      <c r="Y397" s="103">
        <v>393</v>
      </c>
      <c r="Z397" s="103">
        <v>508</v>
      </c>
      <c r="AA397" s="103">
        <v>41</v>
      </c>
      <c r="AB397" s="103">
        <v>27</v>
      </c>
      <c r="AC397" s="137">
        <v>4902.8735963290746</v>
      </c>
      <c r="AD397" s="103">
        <v>450</v>
      </c>
      <c r="AE397" s="103">
        <v>5</v>
      </c>
      <c r="AF397" s="137">
        <v>224550</v>
      </c>
      <c r="AG397" s="137">
        <v>67495</v>
      </c>
      <c r="AH397" s="137">
        <v>161105</v>
      </c>
      <c r="AI397" s="103" t="str">
        <v>Yes</v>
      </c>
      <c r="AJ397" s="103" t="str">
        <v>Yes</v>
      </c>
      <c r="AK397" s="142">
        <v>1</v>
      </c>
      <c r="AN397" s="104">
        <f>AVERAGE(AD$5:AD397)</f>
        <v>449</v>
      </c>
      <c r="AO397" s="104">
        <f>AVERAGE(AE$5:AE397)</f>
        <v>4.3409669211195929</v>
      </c>
      <c r="AP397" s="122">
        <f>AVERAGE(AF$5:AF397)</f>
        <v>224051</v>
      </c>
      <c r="AQ397" s="122">
        <f>AVERAGE(AG$5:AG397)</f>
        <v>67066.142493638676</v>
      </c>
      <c r="AR397" s="122">
        <f>AVERAGE(AH$5:AH397)</f>
        <v>161274.55216284987</v>
      </c>
      <c r="AS397" s="121">
        <f>AVERAGE($AK$5:AK397)</f>
        <v>0.99777777777777832</v>
      </c>
    </row>
    <row r="398" spans="1:45" x14ac:dyDescent="0.25">
      <c r="A398" s="103">
        <v>394</v>
      </c>
      <c r="B398" s="116">
        <v>666</v>
      </c>
      <c r="C398" s="116">
        <v>40</v>
      </c>
      <c r="D398" s="116">
        <v>30</v>
      </c>
      <c r="E398" s="117">
        <v>2163.3535619270815</v>
      </c>
      <c r="F398" s="116">
        <v>450</v>
      </c>
      <c r="G398" s="116">
        <v>2</v>
      </c>
      <c r="H398" s="117">
        <v>224550</v>
      </c>
      <c r="I398" s="117">
        <v>65998</v>
      </c>
      <c r="J398" s="117">
        <v>163052</v>
      </c>
      <c r="K398" s="116" t="str">
        <v>Yes</v>
      </c>
      <c r="L398" s="116" t="str">
        <v>Yes</v>
      </c>
      <c r="M398" s="120">
        <v>1</v>
      </c>
      <c r="P398" s="104">
        <f>AVERAGE(F$5:F398)</f>
        <v>448.91370558375633</v>
      </c>
      <c r="Q398" s="104">
        <f>AVERAGE(G$5:G398)</f>
        <v>4.5228426395939083</v>
      </c>
      <c r="R398" s="122">
        <f>AVERAGE(H$5:H398)</f>
        <v>224007.93908629441</v>
      </c>
      <c r="S398" s="122">
        <f>AVERAGE(I$5:I398)</f>
        <v>67148.269035532998</v>
      </c>
      <c r="T398" s="122">
        <f>AVERAGE(J$5:J398)</f>
        <v>161129.34010152283</v>
      </c>
      <c r="U398" s="121">
        <f>AVERAGE($M$5:M398)</f>
        <v>0.99758601240834754</v>
      </c>
      <c r="Y398" s="103">
        <v>394</v>
      </c>
      <c r="Z398" s="103">
        <v>598</v>
      </c>
      <c r="AA398" s="103">
        <v>51</v>
      </c>
      <c r="AB398" s="103">
        <v>23</v>
      </c>
      <c r="AC398" s="137">
        <v>2298.4368507339564</v>
      </c>
      <c r="AD398" s="103">
        <v>450</v>
      </c>
      <c r="AE398" s="103">
        <v>9</v>
      </c>
      <c r="AF398" s="137">
        <v>224550</v>
      </c>
      <c r="AG398" s="137">
        <v>69491</v>
      </c>
      <c r="AH398" s="137">
        <v>158509</v>
      </c>
      <c r="AI398" s="103" t="str">
        <v>Yes</v>
      </c>
      <c r="AJ398" s="103" t="str">
        <v>Yes</v>
      </c>
      <c r="AK398" s="142">
        <v>1</v>
      </c>
      <c r="AN398" s="104">
        <f>AVERAGE(AD$5:AD398)</f>
        <v>449.002538071066</v>
      </c>
      <c r="AO398" s="104">
        <f>AVERAGE(AE$5:AE398)</f>
        <v>4.3527918781725887</v>
      </c>
      <c r="AP398" s="122">
        <f>AVERAGE(AF$5:AF398)</f>
        <v>224052.26649746194</v>
      </c>
      <c r="AQ398" s="122">
        <f>AVERAGE(AG$5:AG398)</f>
        <v>67072.296954314719</v>
      </c>
      <c r="AR398" s="122">
        <f>AVERAGE(AH$5:AH398)</f>
        <v>161267.53299492385</v>
      </c>
      <c r="AS398" s="121">
        <f>AVERAGE($AK$5:AK398)</f>
        <v>0.9977834179357028</v>
      </c>
    </row>
    <row r="399" spans="1:45" x14ac:dyDescent="0.25">
      <c r="A399" s="103">
        <v>395</v>
      </c>
      <c r="B399" s="116">
        <v>570</v>
      </c>
      <c r="C399" s="116">
        <v>37</v>
      </c>
      <c r="D399" s="116">
        <v>37</v>
      </c>
      <c r="E399" s="117">
        <v>3992.1281492391126</v>
      </c>
      <c r="F399" s="116">
        <v>445</v>
      </c>
      <c r="G399" s="116">
        <v>0</v>
      </c>
      <c r="H399" s="117">
        <v>222055</v>
      </c>
      <c r="I399" s="117">
        <v>64500</v>
      </c>
      <c r="J399" s="117">
        <v>163105</v>
      </c>
      <c r="K399" s="116" t="str">
        <v>No</v>
      </c>
      <c r="L399" s="116" t="str">
        <v>No</v>
      </c>
      <c r="M399" s="120">
        <v>0.98888888888888893</v>
      </c>
      <c r="P399" s="104">
        <f>AVERAGE(F$5:F399)</f>
        <v>448.90379746835441</v>
      </c>
      <c r="Q399" s="104">
        <f>AVERAGE(G$5:G399)</f>
        <v>4.5113924050632912</v>
      </c>
      <c r="R399" s="122">
        <f>AVERAGE(H$5:H399)</f>
        <v>224002.99493670886</v>
      </c>
      <c r="S399" s="122">
        <f>AVERAGE(I$5:I399)</f>
        <v>67141.564556962025</v>
      </c>
      <c r="T399" s="122">
        <f>AVERAGE(J$5:J399)</f>
        <v>161134.34177215191</v>
      </c>
      <c r="U399" s="121">
        <f>AVERAGE($M$5:M399)</f>
        <v>0.99756399437412102</v>
      </c>
      <c r="Y399" s="103">
        <v>395</v>
      </c>
      <c r="Z399" s="103">
        <v>524</v>
      </c>
      <c r="AA399" s="103">
        <v>42</v>
      </c>
      <c r="AB399" s="103">
        <v>31</v>
      </c>
      <c r="AC399" s="137">
        <v>2287.8797459515154</v>
      </c>
      <c r="AD399" s="103">
        <v>450</v>
      </c>
      <c r="AE399" s="103">
        <v>1</v>
      </c>
      <c r="AF399" s="137">
        <v>224550</v>
      </c>
      <c r="AG399" s="137">
        <v>65499</v>
      </c>
      <c r="AH399" s="137">
        <v>163701</v>
      </c>
      <c r="AI399" s="103" t="str">
        <v>Yes</v>
      </c>
      <c r="AJ399" s="103" t="str">
        <v>Yes</v>
      </c>
      <c r="AK399" s="142">
        <v>1</v>
      </c>
      <c r="AN399" s="104">
        <f>AVERAGE(AD$5:AD399)</f>
        <v>449.00506329113927</v>
      </c>
      <c r="AO399" s="104">
        <f>AVERAGE(AE$5:AE399)</f>
        <v>4.3443037974683545</v>
      </c>
      <c r="AP399" s="122">
        <f>AVERAGE(AF$5:AF399)</f>
        <v>224053.52658227849</v>
      </c>
      <c r="AQ399" s="122">
        <f>AVERAGE(AG$5:AG399)</f>
        <v>67068.313924050628</v>
      </c>
      <c r="AR399" s="122">
        <f>AVERAGE(AH$5:AH399)</f>
        <v>161273.69367088607</v>
      </c>
      <c r="AS399" s="121">
        <f>AVERAGE($AK$5:AK399)</f>
        <v>0.99778902953586557</v>
      </c>
    </row>
    <row r="400" spans="1:45" x14ac:dyDescent="0.25">
      <c r="A400" s="103">
        <v>396</v>
      </c>
      <c r="B400" s="116">
        <v>590</v>
      </c>
      <c r="C400" s="116">
        <v>49</v>
      </c>
      <c r="D400" s="116">
        <v>23</v>
      </c>
      <c r="E400" s="117">
        <v>3206.4660143418396</v>
      </c>
      <c r="F400" s="116">
        <v>450</v>
      </c>
      <c r="G400" s="116">
        <v>9</v>
      </c>
      <c r="H400" s="117">
        <v>224550</v>
      </c>
      <c r="I400" s="117">
        <v>69491</v>
      </c>
      <c r="J400" s="117">
        <v>158509</v>
      </c>
      <c r="K400" s="116" t="str">
        <v>Yes</v>
      </c>
      <c r="L400" s="116" t="str">
        <v>Yes</v>
      </c>
      <c r="M400" s="120">
        <v>1</v>
      </c>
      <c r="P400" s="104">
        <f>AVERAGE(F$5:F400)</f>
        <v>448.90656565656565</v>
      </c>
      <c r="Q400" s="104">
        <f>AVERAGE(G$5:G400)</f>
        <v>4.5227272727272725</v>
      </c>
      <c r="R400" s="122">
        <f>AVERAGE(H$5:H400)</f>
        <v>224004.37626262626</v>
      </c>
      <c r="S400" s="122">
        <f>AVERAGE(I$5:I400)</f>
        <v>67147.497474747477</v>
      </c>
      <c r="T400" s="122">
        <f>AVERAGE(J$5:J400)</f>
        <v>161127.71212121213</v>
      </c>
      <c r="U400" s="121">
        <f>AVERAGE($M$5:M400)</f>
        <v>0.99757014590347937</v>
      </c>
      <c r="Y400" s="103">
        <v>396</v>
      </c>
      <c r="Z400" s="103">
        <v>555</v>
      </c>
      <c r="AA400" s="103">
        <v>46</v>
      </c>
      <c r="AB400" s="103">
        <v>30</v>
      </c>
      <c r="AC400" s="137">
        <v>3667.1753628065853</v>
      </c>
      <c r="AD400" s="103">
        <v>450</v>
      </c>
      <c r="AE400" s="103">
        <v>2</v>
      </c>
      <c r="AF400" s="137">
        <v>224550</v>
      </c>
      <c r="AG400" s="137">
        <v>65998</v>
      </c>
      <c r="AH400" s="137">
        <v>163052</v>
      </c>
      <c r="AI400" s="103" t="str">
        <v>Yes</v>
      </c>
      <c r="AJ400" s="103" t="str">
        <v>Yes</v>
      </c>
      <c r="AK400" s="142">
        <v>1</v>
      </c>
      <c r="AN400" s="104">
        <f>AVERAGE(AD$5:AD400)</f>
        <v>449.00757575757575</v>
      </c>
      <c r="AO400" s="104">
        <f>AVERAGE(AE$5:AE400)</f>
        <v>4.3383838383838382</v>
      </c>
      <c r="AP400" s="122">
        <f>AVERAGE(AF$5:AF400)</f>
        <v>224054.7803030303</v>
      </c>
      <c r="AQ400" s="122">
        <f>AVERAGE(AG$5:AG400)</f>
        <v>67065.611111111109</v>
      </c>
      <c r="AR400" s="122">
        <f>AVERAGE(AH$5:AH400)</f>
        <v>161278.18434343435</v>
      </c>
      <c r="AS400" s="121">
        <f>AVERAGE($AK$5:AK400)</f>
        <v>0.99779461279461334</v>
      </c>
    </row>
    <row r="401" spans="1:45" x14ac:dyDescent="0.25">
      <c r="A401" s="103">
        <v>397</v>
      </c>
      <c r="B401" s="116">
        <v>541</v>
      </c>
      <c r="C401" s="116">
        <v>27</v>
      </c>
      <c r="D401" s="116">
        <v>26</v>
      </c>
      <c r="E401" s="117">
        <v>3019.8860129149007</v>
      </c>
      <c r="F401" s="116">
        <v>450</v>
      </c>
      <c r="G401" s="116">
        <v>6</v>
      </c>
      <c r="H401" s="117">
        <v>224550</v>
      </c>
      <c r="I401" s="117">
        <v>67994</v>
      </c>
      <c r="J401" s="117">
        <v>160456</v>
      </c>
      <c r="K401" s="116" t="str">
        <v>Yes</v>
      </c>
      <c r="L401" s="116" t="str">
        <v>Yes</v>
      </c>
      <c r="M401" s="120">
        <v>1</v>
      </c>
      <c r="P401" s="104">
        <f>AVERAGE(F$5:F401)</f>
        <v>448.90931989924434</v>
      </c>
      <c r="Q401" s="104">
        <f>AVERAGE(G$5:G401)</f>
        <v>4.5264483627204033</v>
      </c>
      <c r="R401" s="122">
        <f>AVERAGE(H$5:H401)</f>
        <v>224005.75062972293</v>
      </c>
      <c r="S401" s="122">
        <f>AVERAGE(I$5:I401)</f>
        <v>67149.62972292192</v>
      </c>
      <c r="T401" s="122">
        <f>AVERAGE(J$5:J401)</f>
        <v>161126.0201511335</v>
      </c>
      <c r="U401" s="121">
        <f>AVERAGE($M$5:M401)</f>
        <v>0.99757626644276531</v>
      </c>
      <c r="Y401" s="103">
        <v>397</v>
      </c>
      <c r="Z401" s="103">
        <v>643</v>
      </c>
      <c r="AA401" s="103">
        <v>36</v>
      </c>
      <c r="AB401" s="103">
        <v>29</v>
      </c>
      <c r="AC401" s="137">
        <v>4382.6920287484427</v>
      </c>
      <c r="AD401" s="103">
        <v>450</v>
      </c>
      <c r="AE401" s="103">
        <v>3</v>
      </c>
      <c r="AF401" s="137">
        <v>224550</v>
      </c>
      <c r="AG401" s="137">
        <v>66497</v>
      </c>
      <c r="AH401" s="137">
        <v>162403</v>
      </c>
      <c r="AI401" s="103" t="str">
        <v>Yes</v>
      </c>
      <c r="AJ401" s="103" t="str">
        <v>Yes</v>
      </c>
      <c r="AK401" s="142">
        <v>1</v>
      </c>
      <c r="AN401" s="104">
        <f>AVERAGE(AD$5:AD401)</f>
        <v>449.01007556675063</v>
      </c>
      <c r="AO401" s="104">
        <f>AVERAGE(AE$5:AE401)</f>
        <v>4.3350125944584379</v>
      </c>
      <c r="AP401" s="122">
        <f>AVERAGE(AF$5:AF401)</f>
        <v>224056.02770780856</v>
      </c>
      <c r="AQ401" s="122">
        <f>AVERAGE(AG$5:AG401)</f>
        <v>67064.178841309826</v>
      </c>
      <c r="AR401" s="122">
        <f>AVERAGE(AH$5:AH401)</f>
        <v>161281.01763224183</v>
      </c>
      <c r="AS401" s="121">
        <f>AVERAGE($AK$5:AK401)</f>
        <v>0.99780016792611304</v>
      </c>
    </row>
    <row r="402" spans="1:45" x14ac:dyDescent="0.25">
      <c r="A402" s="103">
        <v>398</v>
      </c>
      <c r="B402" s="116">
        <v>591</v>
      </c>
      <c r="C402" s="116">
        <v>41</v>
      </c>
      <c r="D402" s="116">
        <v>34</v>
      </c>
      <c r="E402" s="117">
        <v>2032.583502433899</v>
      </c>
      <c r="F402" s="116">
        <v>448</v>
      </c>
      <c r="G402" s="116">
        <v>0</v>
      </c>
      <c r="H402" s="117">
        <v>223552</v>
      </c>
      <c r="I402" s="117">
        <v>64800</v>
      </c>
      <c r="J402" s="117">
        <v>163852</v>
      </c>
      <c r="K402" s="116" t="str">
        <v>No</v>
      </c>
      <c r="L402" s="116" t="str">
        <v>No</v>
      </c>
      <c r="M402" s="120">
        <v>0.99555555555555553</v>
      </c>
      <c r="P402" s="104">
        <f>AVERAGE(F$5:F402)</f>
        <v>448.9070351758794</v>
      </c>
      <c r="Q402" s="104">
        <f>AVERAGE(G$5:G402)</f>
        <v>4.5150753768844218</v>
      </c>
      <c r="R402" s="122">
        <f>AVERAGE(H$5:H402)</f>
        <v>224004.61055276383</v>
      </c>
      <c r="S402" s="122">
        <f>AVERAGE(I$5:I402)</f>
        <v>67143.72613065326</v>
      </c>
      <c r="T402" s="122">
        <f>AVERAGE(J$5:J402)</f>
        <v>161132.86934673367</v>
      </c>
      <c r="U402" s="121">
        <f>AVERAGE($M$5:M402)</f>
        <v>0.9975711892797321</v>
      </c>
      <c r="Y402" s="103">
        <v>398</v>
      </c>
      <c r="Z402" s="103">
        <v>618</v>
      </c>
      <c r="AA402" s="103">
        <v>32</v>
      </c>
      <c r="AB402" s="103">
        <v>22</v>
      </c>
      <c r="AC402" s="137">
        <v>2676.6503904568203</v>
      </c>
      <c r="AD402" s="103">
        <v>450</v>
      </c>
      <c r="AE402" s="103">
        <v>10</v>
      </c>
      <c r="AF402" s="137">
        <v>224550</v>
      </c>
      <c r="AG402" s="137">
        <v>69990</v>
      </c>
      <c r="AH402" s="137">
        <v>157860</v>
      </c>
      <c r="AI402" s="103" t="str">
        <v>Yes</v>
      </c>
      <c r="AJ402" s="103" t="str">
        <v>Yes</v>
      </c>
      <c r="AK402" s="142">
        <v>1</v>
      </c>
      <c r="AN402" s="104">
        <f>AVERAGE(AD$5:AD402)</f>
        <v>449.01256281407035</v>
      </c>
      <c r="AO402" s="104">
        <f>AVERAGE(AE$5:AE402)</f>
        <v>4.3492462311557789</v>
      </c>
      <c r="AP402" s="122">
        <f>AVERAGE(AF$5:AF402)</f>
        <v>224057.26884422111</v>
      </c>
      <c r="AQ402" s="122">
        <f>AVERAGE(AG$5:AG402)</f>
        <v>67071.530150753766</v>
      </c>
      <c r="AR402" s="122">
        <f>AVERAGE(AH$5:AH402)</f>
        <v>161272.42211055275</v>
      </c>
      <c r="AS402" s="121">
        <f>AVERAGE($AK$5:AK402)</f>
        <v>0.99780569514237916</v>
      </c>
    </row>
    <row r="403" spans="1:45" x14ac:dyDescent="0.25">
      <c r="A403" s="103">
        <v>399</v>
      </c>
      <c r="B403" s="116">
        <v>566</v>
      </c>
      <c r="C403" s="116">
        <v>36</v>
      </c>
      <c r="D403" s="116">
        <v>37</v>
      </c>
      <c r="E403" s="117">
        <v>2748.4245651159713</v>
      </c>
      <c r="F403" s="116">
        <v>445</v>
      </c>
      <c r="G403" s="116">
        <v>0</v>
      </c>
      <c r="H403" s="117">
        <v>222055</v>
      </c>
      <c r="I403" s="117">
        <v>64500</v>
      </c>
      <c r="J403" s="117">
        <v>163105</v>
      </c>
      <c r="K403" s="116" t="str">
        <v>No</v>
      </c>
      <c r="L403" s="116" t="str">
        <v>No</v>
      </c>
      <c r="M403" s="120">
        <v>0.98888888888888893</v>
      </c>
      <c r="P403" s="104">
        <f>AVERAGE(F$5:F403)</f>
        <v>448.89724310776944</v>
      </c>
      <c r="Q403" s="104">
        <f>AVERAGE(G$5:G403)</f>
        <v>4.503759398496241</v>
      </c>
      <c r="R403" s="122">
        <f>AVERAGE(H$5:H403)</f>
        <v>223999.72431077695</v>
      </c>
      <c r="S403" s="122">
        <f>AVERAGE(I$5:I403)</f>
        <v>67137.100250626565</v>
      </c>
      <c r="T403" s="122">
        <f>AVERAGE(J$5:J403)</f>
        <v>161137.81203007518</v>
      </c>
      <c r="U403" s="121">
        <f>AVERAGE($M$5:M403)</f>
        <v>0.99754942912837652</v>
      </c>
      <c r="Y403" s="103">
        <v>399</v>
      </c>
      <c r="Z403" s="103">
        <v>584</v>
      </c>
      <c r="AA403" s="103">
        <v>38</v>
      </c>
      <c r="AB403" s="103">
        <v>29</v>
      </c>
      <c r="AC403" s="137">
        <v>2715.5145433445459</v>
      </c>
      <c r="AD403" s="103">
        <v>450</v>
      </c>
      <c r="AE403" s="103">
        <v>3</v>
      </c>
      <c r="AF403" s="137">
        <v>224550</v>
      </c>
      <c r="AG403" s="137">
        <v>66497</v>
      </c>
      <c r="AH403" s="137">
        <v>162403</v>
      </c>
      <c r="AI403" s="103" t="str">
        <v>Yes</v>
      </c>
      <c r="AJ403" s="103" t="str">
        <v>Yes</v>
      </c>
      <c r="AK403" s="142">
        <v>1</v>
      </c>
      <c r="AN403" s="104">
        <f>AVERAGE(AD$5:AD403)</f>
        <v>449.01503759398497</v>
      </c>
      <c r="AO403" s="104">
        <f>AVERAGE(AE$5:AE403)</f>
        <v>4.3458646616541357</v>
      </c>
      <c r="AP403" s="122">
        <f>AVERAGE(AF$5:AF403)</f>
        <v>224058.5037593985</v>
      </c>
      <c r="AQ403" s="122">
        <f>AVERAGE(AG$5:AG403)</f>
        <v>67070.090225563908</v>
      </c>
      <c r="AR403" s="122">
        <f>AVERAGE(AH$5:AH403)</f>
        <v>161275.25563909774</v>
      </c>
      <c r="AS403" s="121">
        <f>AVERAGE($AK$5:AK403)</f>
        <v>0.99781119465330048</v>
      </c>
    </row>
    <row r="404" spans="1:45" x14ac:dyDescent="0.25">
      <c r="A404" s="103">
        <v>400</v>
      </c>
      <c r="B404" s="116">
        <v>573</v>
      </c>
      <c r="C404" s="116">
        <v>24</v>
      </c>
      <c r="D404" s="116">
        <v>37</v>
      </c>
      <c r="E404" s="117">
        <v>2603.5922572260147</v>
      </c>
      <c r="F404" s="116">
        <v>445</v>
      </c>
      <c r="G404" s="116">
        <v>0</v>
      </c>
      <c r="H404" s="117">
        <v>222055</v>
      </c>
      <c r="I404" s="117">
        <v>64500</v>
      </c>
      <c r="J404" s="117">
        <v>163105</v>
      </c>
      <c r="K404" s="116" t="str">
        <v>No</v>
      </c>
      <c r="L404" s="116" t="str">
        <v>No</v>
      </c>
      <c r="M404" s="120">
        <v>0.98888888888888893</v>
      </c>
      <c r="P404" s="104">
        <f>AVERAGE(F$5:F404)</f>
        <v>448.88749999999999</v>
      </c>
      <c r="Q404" s="104">
        <f>AVERAGE(G$5:G404)</f>
        <v>4.4924999999999997</v>
      </c>
      <c r="R404" s="122">
        <f>AVERAGE(H$5:H404)</f>
        <v>223994.86249999999</v>
      </c>
      <c r="S404" s="122">
        <f>AVERAGE(I$5:I404)</f>
        <v>67130.507500000007</v>
      </c>
      <c r="T404" s="122">
        <f>AVERAGE(J$5:J404)</f>
        <v>161142.73000000001</v>
      </c>
      <c r="U404" s="121">
        <f>AVERAGE($M$5:M404)</f>
        <v>0.99752777777777779</v>
      </c>
      <c r="Y404" s="103">
        <v>400</v>
      </c>
      <c r="Z404" s="103">
        <v>497</v>
      </c>
      <c r="AA404" s="103">
        <v>45</v>
      </c>
      <c r="AB404" s="103">
        <v>25</v>
      </c>
      <c r="AC404" s="137">
        <v>3450.4829205091414</v>
      </c>
      <c r="AD404" s="103">
        <v>450</v>
      </c>
      <c r="AE404" s="103">
        <v>7</v>
      </c>
      <c r="AF404" s="137">
        <v>224550</v>
      </c>
      <c r="AG404" s="137">
        <v>68493</v>
      </c>
      <c r="AH404" s="137">
        <v>159807</v>
      </c>
      <c r="AI404" s="103" t="str">
        <v>Yes</v>
      </c>
      <c r="AJ404" s="103" t="str">
        <v>Yes</v>
      </c>
      <c r="AK404" s="142">
        <v>1</v>
      </c>
      <c r="AN404" s="104">
        <f>AVERAGE(AD$5:AD404)</f>
        <v>449.01749999999998</v>
      </c>
      <c r="AO404" s="104">
        <f>AVERAGE(AE$5:AE404)</f>
        <v>4.3525</v>
      </c>
      <c r="AP404" s="122">
        <f>AVERAGE(AF$5:AF404)</f>
        <v>224059.73250000001</v>
      </c>
      <c r="AQ404" s="122">
        <f>AVERAGE(AG$5:AG404)</f>
        <v>67073.647500000006</v>
      </c>
      <c r="AR404" s="122">
        <f>AVERAGE(AH$5:AH404)</f>
        <v>161271.58499999999</v>
      </c>
      <c r="AS404" s="121">
        <f>AVERAGE($AK$5:AK404)</f>
        <v>0.99781666666666724</v>
      </c>
    </row>
    <row r="405" spans="1:45" x14ac:dyDescent="0.25">
      <c r="A405" s="103">
        <v>401</v>
      </c>
      <c r="B405" s="116">
        <v>553</v>
      </c>
      <c r="C405" s="116">
        <v>44</v>
      </c>
      <c r="D405" s="116">
        <v>32</v>
      </c>
      <c r="E405" s="117">
        <v>4699.2258996482415</v>
      </c>
      <c r="F405" s="116">
        <v>450</v>
      </c>
      <c r="G405" s="116">
        <v>0</v>
      </c>
      <c r="H405" s="117">
        <v>224550</v>
      </c>
      <c r="I405" s="117">
        <v>65000</v>
      </c>
      <c r="J405" s="117">
        <v>164350</v>
      </c>
      <c r="K405" s="116" t="str">
        <v>Yes</v>
      </c>
      <c r="L405" s="116" t="str">
        <v>No</v>
      </c>
      <c r="M405" s="120">
        <v>1</v>
      </c>
      <c r="P405" s="104">
        <f>AVERAGE(F$5:F405)</f>
        <v>448.89027431421448</v>
      </c>
      <c r="Q405" s="104">
        <f>AVERAGE(G$5:G405)</f>
        <v>4.4812967581047385</v>
      </c>
      <c r="R405" s="122">
        <f>AVERAGE(H$5:H405)</f>
        <v>223996.24688279303</v>
      </c>
      <c r="S405" s="122">
        <f>AVERAGE(I$5:I405)</f>
        <v>67125.194513715716</v>
      </c>
      <c r="T405" s="122">
        <f>AVERAGE(J$5:J405)</f>
        <v>161150.72817955111</v>
      </c>
      <c r="U405" s="121">
        <f>AVERAGE($M$5:M405)</f>
        <v>0.99753394292047659</v>
      </c>
      <c r="Y405" s="103">
        <v>401</v>
      </c>
      <c r="Z405" s="103">
        <v>576</v>
      </c>
      <c r="AA405" s="103">
        <v>34</v>
      </c>
      <c r="AB405" s="103">
        <v>28</v>
      </c>
      <c r="AC405" s="137">
        <v>2938.4536915243102</v>
      </c>
      <c r="AD405" s="103">
        <v>450</v>
      </c>
      <c r="AE405" s="103">
        <v>4</v>
      </c>
      <c r="AF405" s="137">
        <v>224550</v>
      </c>
      <c r="AG405" s="137">
        <v>66996</v>
      </c>
      <c r="AH405" s="137">
        <v>161754</v>
      </c>
      <c r="AI405" s="103" t="str">
        <v>Yes</v>
      </c>
      <c r="AJ405" s="103" t="str">
        <v>Yes</v>
      </c>
      <c r="AK405" s="142">
        <v>1</v>
      </c>
      <c r="AN405" s="104">
        <f>AVERAGE(AD$5:AD405)</f>
        <v>449.01995012468831</v>
      </c>
      <c r="AO405" s="104">
        <f>AVERAGE(AE$5:AE405)</f>
        <v>4.3516209476309227</v>
      </c>
      <c r="AP405" s="122">
        <f>AVERAGE(AF$5:AF405)</f>
        <v>224060.95511221944</v>
      </c>
      <c r="AQ405" s="122">
        <f>AVERAGE(AG$5:AG405)</f>
        <v>67073.453865336662</v>
      </c>
      <c r="AR405" s="122">
        <f>AVERAGE(AH$5:AH405)</f>
        <v>161272.7880299252</v>
      </c>
      <c r="AS405" s="121">
        <f>AVERAGE($AK$5:AK405)</f>
        <v>0.99782211138819676</v>
      </c>
    </row>
    <row r="406" spans="1:45" x14ac:dyDescent="0.25">
      <c r="A406" s="103">
        <v>402</v>
      </c>
      <c r="B406" s="116">
        <v>489</v>
      </c>
      <c r="C406" s="116">
        <v>44</v>
      </c>
      <c r="D406" s="116">
        <v>41</v>
      </c>
      <c r="E406" s="117">
        <v>3821.7741748860303</v>
      </c>
      <c r="F406" s="116">
        <v>441</v>
      </c>
      <c r="G406" s="116">
        <v>0</v>
      </c>
      <c r="H406" s="117">
        <v>220059</v>
      </c>
      <c r="I406" s="117">
        <v>64100</v>
      </c>
      <c r="J406" s="117">
        <v>162109</v>
      </c>
      <c r="K406" s="116" t="str">
        <v>No</v>
      </c>
      <c r="L406" s="116" t="str">
        <v>No</v>
      </c>
      <c r="M406" s="120">
        <v>0.98</v>
      </c>
      <c r="P406" s="104">
        <f>AVERAGE(F$5:F406)</f>
        <v>448.87064676616916</v>
      </c>
      <c r="Q406" s="104">
        <f>AVERAGE(G$5:G406)</f>
        <v>4.4701492537313436</v>
      </c>
      <c r="R406" s="122">
        <f>AVERAGE(H$5:H406)</f>
        <v>223986.4527363184</v>
      </c>
      <c r="S406" s="122">
        <f>AVERAGE(I$5:I406)</f>
        <v>67117.669154228861</v>
      </c>
      <c r="T406" s="122">
        <f>AVERAGE(J$5:J406)</f>
        <v>161153.11194029852</v>
      </c>
      <c r="U406" s="121">
        <f>AVERAGE($M$5:M406)</f>
        <v>0.99749032614704258</v>
      </c>
      <c r="Y406" s="103">
        <v>402</v>
      </c>
      <c r="Z406" s="103">
        <v>564</v>
      </c>
      <c r="AA406" s="103">
        <v>48</v>
      </c>
      <c r="AB406" s="103">
        <v>28</v>
      </c>
      <c r="AC406" s="137">
        <v>3726.7431518203439</v>
      </c>
      <c r="AD406" s="103">
        <v>450</v>
      </c>
      <c r="AE406" s="103">
        <v>4</v>
      </c>
      <c r="AF406" s="137">
        <v>224550</v>
      </c>
      <c r="AG406" s="137">
        <v>66996</v>
      </c>
      <c r="AH406" s="137">
        <v>161754</v>
      </c>
      <c r="AI406" s="103" t="str">
        <v>Yes</v>
      </c>
      <c r="AJ406" s="103" t="str">
        <v>Yes</v>
      </c>
      <c r="AK406" s="142">
        <v>1</v>
      </c>
      <c r="AN406" s="104">
        <f>AVERAGE(AD$5:AD406)</f>
        <v>449.02238805970148</v>
      </c>
      <c r="AO406" s="104">
        <f>AVERAGE(AE$5:AE406)</f>
        <v>4.3507462686567164</v>
      </c>
      <c r="AP406" s="122">
        <f>AVERAGE(AF$5:AF406)</f>
        <v>224062.17164179104</v>
      </c>
      <c r="AQ406" s="122">
        <f>AVERAGE(AG$5:AG406)</f>
        <v>67073.261194029852</v>
      </c>
      <c r="AR406" s="122">
        <f>AVERAGE(AH$5:AH406)</f>
        <v>161273.98507462686</v>
      </c>
      <c r="AS406" s="121">
        <f>AVERAGE($AK$5:AK406)</f>
        <v>0.99782752902155947</v>
      </c>
    </row>
    <row r="407" spans="1:45" x14ac:dyDescent="0.25">
      <c r="A407" s="103">
        <v>403</v>
      </c>
      <c r="B407" s="116">
        <v>508</v>
      </c>
      <c r="C407" s="116">
        <v>48</v>
      </c>
      <c r="D407" s="116">
        <v>21</v>
      </c>
      <c r="E407" s="117">
        <v>4721.5499552428673</v>
      </c>
      <c r="F407" s="116">
        <v>450</v>
      </c>
      <c r="G407" s="116">
        <v>11</v>
      </c>
      <c r="H407" s="117">
        <v>224550</v>
      </c>
      <c r="I407" s="117">
        <v>70489</v>
      </c>
      <c r="J407" s="117">
        <v>157211</v>
      </c>
      <c r="K407" s="116" t="str">
        <v>Yes</v>
      </c>
      <c r="L407" s="116" t="str">
        <v>Yes</v>
      </c>
      <c r="M407" s="120">
        <v>1</v>
      </c>
      <c r="P407" s="104">
        <f>AVERAGE(F$5:F407)</f>
        <v>448.87344913151367</v>
      </c>
      <c r="Q407" s="104">
        <f>AVERAGE(G$5:G407)</f>
        <v>4.486352357320099</v>
      </c>
      <c r="R407" s="122">
        <f>AVERAGE(H$5:H407)</f>
        <v>223987.8511166253</v>
      </c>
      <c r="S407" s="122">
        <f>AVERAGE(I$5:I407)</f>
        <v>67126.034739454088</v>
      </c>
      <c r="T407" s="122">
        <f>AVERAGE(J$5:J407)</f>
        <v>161143.33002481388</v>
      </c>
      <c r="U407" s="121">
        <f>AVERAGE($M$5:M407)</f>
        <v>0.99749655362558598</v>
      </c>
      <c r="Y407" s="103">
        <v>403</v>
      </c>
      <c r="Z407" s="103">
        <v>565</v>
      </c>
      <c r="AA407" s="103">
        <v>33</v>
      </c>
      <c r="AB407" s="103">
        <v>31</v>
      </c>
      <c r="AC407" s="137">
        <v>4500.4057866600724</v>
      </c>
      <c r="AD407" s="103">
        <v>450</v>
      </c>
      <c r="AE407" s="103">
        <v>1</v>
      </c>
      <c r="AF407" s="137">
        <v>224550</v>
      </c>
      <c r="AG407" s="137">
        <v>65499</v>
      </c>
      <c r="AH407" s="137">
        <v>163701</v>
      </c>
      <c r="AI407" s="103" t="str">
        <v>Yes</v>
      </c>
      <c r="AJ407" s="103" t="str">
        <v>Yes</v>
      </c>
      <c r="AK407" s="142">
        <v>1</v>
      </c>
      <c r="AN407" s="104">
        <f>AVERAGE(AD$5:AD407)</f>
        <v>449.02481389578162</v>
      </c>
      <c r="AO407" s="104">
        <f>AVERAGE(AE$5:AE407)</f>
        <v>4.3424317617866004</v>
      </c>
      <c r="AP407" s="122">
        <f>AVERAGE(AF$5:AF407)</f>
        <v>224063.38213399504</v>
      </c>
      <c r="AQ407" s="122">
        <f>AVERAGE(AG$5:AG407)</f>
        <v>67069.354838709682</v>
      </c>
      <c r="AR407" s="122">
        <f>AVERAGE(AH$5:AH407)</f>
        <v>161280.00744416873</v>
      </c>
      <c r="AS407" s="121">
        <f>AVERAGE($AK$5:AK407)</f>
        <v>0.99783291976840416</v>
      </c>
    </row>
    <row r="408" spans="1:45" x14ac:dyDescent="0.25">
      <c r="A408" s="103">
        <v>404</v>
      </c>
      <c r="B408" s="116">
        <v>648</v>
      </c>
      <c r="C408" s="116">
        <v>41</v>
      </c>
      <c r="D408" s="116">
        <v>30</v>
      </c>
      <c r="E408" s="117">
        <v>3220.1722025063864</v>
      </c>
      <c r="F408" s="116">
        <v>450</v>
      </c>
      <c r="G408" s="116">
        <v>2</v>
      </c>
      <c r="H408" s="117">
        <v>224550</v>
      </c>
      <c r="I408" s="117">
        <v>65998</v>
      </c>
      <c r="J408" s="117">
        <v>163052</v>
      </c>
      <c r="K408" s="116" t="str">
        <v>Yes</v>
      </c>
      <c r="L408" s="116" t="str">
        <v>Yes</v>
      </c>
      <c r="M408" s="120">
        <v>1</v>
      </c>
      <c r="P408" s="104">
        <f>AVERAGE(F$5:F408)</f>
        <v>448.87623762376239</v>
      </c>
      <c r="Q408" s="104">
        <f>AVERAGE(G$5:G408)</f>
        <v>4.4801980198019802</v>
      </c>
      <c r="R408" s="122">
        <f>AVERAGE(H$5:H408)</f>
        <v>223989.24257425743</v>
      </c>
      <c r="S408" s="122">
        <f>AVERAGE(I$5:I408)</f>
        <v>67123.242574257427</v>
      </c>
      <c r="T408" s="122">
        <f>AVERAGE(J$5:J408)</f>
        <v>161148.05445544556</v>
      </c>
      <c r="U408" s="121">
        <f>AVERAGE($M$5:M408)</f>
        <v>0.99750275027502755</v>
      </c>
      <c r="Y408" s="103">
        <v>404</v>
      </c>
      <c r="Z408" s="103">
        <v>528</v>
      </c>
      <c r="AA408" s="103">
        <v>35</v>
      </c>
      <c r="AB408" s="103">
        <v>38</v>
      </c>
      <c r="AC408" s="137">
        <v>4245.5530805696981</v>
      </c>
      <c r="AD408" s="103">
        <v>444</v>
      </c>
      <c r="AE408" s="103">
        <v>0</v>
      </c>
      <c r="AF408" s="137">
        <v>221556</v>
      </c>
      <c r="AG408" s="137">
        <v>64400</v>
      </c>
      <c r="AH408" s="137">
        <v>162856</v>
      </c>
      <c r="AI408" s="103" t="str">
        <v>No</v>
      </c>
      <c r="AJ408" s="103" t="str">
        <v>No</v>
      </c>
      <c r="AK408" s="142">
        <v>0.98666666666666669</v>
      </c>
      <c r="AN408" s="104">
        <f>AVERAGE(AD$5:AD408)</f>
        <v>449.01237623762376</v>
      </c>
      <c r="AO408" s="104">
        <f>AVERAGE(AE$5:AE408)</f>
        <v>4.3316831683168315</v>
      </c>
      <c r="AP408" s="122">
        <f>AVERAGE(AF$5:AF408)</f>
        <v>224057.17574257427</v>
      </c>
      <c r="AQ408" s="122">
        <f>AVERAGE(AG$5:AG408)</f>
        <v>67062.747524752471</v>
      </c>
      <c r="AR408" s="122">
        <f>AVERAGE(AH$5:AH408)</f>
        <v>161283.90841584158</v>
      </c>
      <c r="AS408" s="121">
        <f>AVERAGE($AK$5:AK408)</f>
        <v>0.9978052805280534</v>
      </c>
    </row>
    <row r="409" spans="1:45" x14ac:dyDescent="0.25">
      <c r="A409" s="103">
        <v>405</v>
      </c>
      <c r="B409" s="116">
        <v>512</v>
      </c>
      <c r="C409" s="116">
        <v>35</v>
      </c>
      <c r="D409" s="116">
        <v>27</v>
      </c>
      <c r="E409" s="117">
        <v>3043.3424962881654</v>
      </c>
      <c r="F409" s="116">
        <v>450</v>
      </c>
      <c r="G409" s="116">
        <v>5</v>
      </c>
      <c r="H409" s="117">
        <v>224550</v>
      </c>
      <c r="I409" s="117">
        <v>67495</v>
      </c>
      <c r="J409" s="117">
        <v>161105</v>
      </c>
      <c r="K409" s="116" t="str">
        <v>Yes</v>
      </c>
      <c r="L409" s="116" t="str">
        <v>Yes</v>
      </c>
      <c r="M409" s="120">
        <v>1</v>
      </c>
      <c r="P409" s="104">
        <f>AVERAGE(F$5:F409)</f>
        <v>448.87901234567903</v>
      </c>
      <c r="Q409" s="104">
        <f>AVERAGE(G$5:G409)</f>
        <v>4.4814814814814818</v>
      </c>
      <c r="R409" s="122">
        <f>AVERAGE(H$5:H409)</f>
        <v>223990.62716049384</v>
      </c>
      <c r="S409" s="122">
        <f>AVERAGE(I$5:I409)</f>
        <v>67124.160493827163</v>
      </c>
      <c r="T409" s="122">
        <f>AVERAGE(J$5:J409)</f>
        <v>161147.94814814813</v>
      </c>
      <c r="U409" s="121">
        <f>AVERAGE($M$5:M409)</f>
        <v>0.99750891632373118</v>
      </c>
      <c r="Y409" s="103">
        <v>405</v>
      </c>
      <c r="Z409" s="103">
        <v>655</v>
      </c>
      <c r="AA409" s="103">
        <v>62</v>
      </c>
      <c r="AB409" s="103">
        <v>36</v>
      </c>
      <c r="AC409" s="137">
        <v>3345.0693623727238</v>
      </c>
      <c r="AD409" s="103">
        <v>446</v>
      </c>
      <c r="AE409" s="103">
        <v>0</v>
      </c>
      <c r="AF409" s="137">
        <v>222554</v>
      </c>
      <c r="AG409" s="137">
        <v>64600</v>
      </c>
      <c r="AH409" s="137">
        <v>163354</v>
      </c>
      <c r="AI409" s="103" t="str">
        <v>No</v>
      </c>
      <c r="AJ409" s="103" t="str">
        <v>No</v>
      </c>
      <c r="AK409" s="142">
        <v>0.99111111111111116</v>
      </c>
      <c r="AN409" s="104">
        <f>AVERAGE(AD$5:AD409)</f>
        <v>449.00493827160494</v>
      </c>
      <c r="AO409" s="104">
        <f>AVERAGE(AE$5:AE409)</f>
        <v>4.3209876543209873</v>
      </c>
      <c r="AP409" s="122">
        <f>AVERAGE(AF$5:AF409)</f>
        <v>224053.46419753088</v>
      </c>
      <c r="AQ409" s="122">
        <f>AVERAGE(AG$5:AG409)</f>
        <v>67056.666666666672</v>
      </c>
      <c r="AR409" s="122">
        <f>AVERAGE(AH$5:AH409)</f>
        <v>161289.01975308641</v>
      </c>
      <c r="AS409" s="121">
        <f>AVERAGE($AK$5:AK409)</f>
        <v>0.99778875171467829</v>
      </c>
    </row>
    <row r="410" spans="1:45" x14ac:dyDescent="0.25">
      <c r="A410" s="103">
        <v>406</v>
      </c>
      <c r="B410" s="116">
        <v>546</v>
      </c>
      <c r="C410" s="116">
        <v>41</v>
      </c>
      <c r="D410" s="116">
        <v>33</v>
      </c>
      <c r="E410" s="117">
        <v>4241.3320812736183</v>
      </c>
      <c r="F410" s="116">
        <v>449</v>
      </c>
      <c r="G410" s="116">
        <v>0</v>
      </c>
      <c r="H410" s="117">
        <v>224051</v>
      </c>
      <c r="I410" s="117">
        <v>64900</v>
      </c>
      <c r="J410" s="117">
        <v>164101</v>
      </c>
      <c r="K410" s="116" t="str">
        <v>No</v>
      </c>
      <c r="L410" s="116" t="str">
        <v>No</v>
      </c>
      <c r="M410" s="120">
        <v>0.99777777777777776</v>
      </c>
      <c r="P410" s="104">
        <f>AVERAGE(F$5:F410)</f>
        <v>448.87931034482756</v>
      </c>
      <c r="Q410" s="104">
        <f>AVERAGE(G$5:G410)</f>
        <v>4.4704433497536948</v>
      </c>
      <c r="R410" s="122">
        <f>AVERAGE(H$5:H410)</f>
        <v>223990.77586206896</v>
      </c>
      <c r="S410" s="122">
        <f>AVERAGE(I$5:I410)</f>
        <v>67118.682266009855</v>
      </c>
      <c r="T410" s="122">
        <f>AVERAGE(J$5:J410)</f>
        <v>161155.22167487684</v>
      </c>
      <c r="U410" s="121">
        <f>AVERAGE($M$5:M410)</f>
        <v>0.99750957854406141</v>
      </c>
      <c r="Y410" s="103">
        <v>406</v>
      </c>
      <c r="Z410" s="103">
        <v>517</v>
      </c>
      <c r="AA410" s="103">
        <v>38</v>
      </c>
      <c r="AB410" s="103">
        <v>19</v>
      </c>
      <c r="AC410" s="137">
        <v>4823.8593364325388</v>
      </c>
      <c r="AD410" s="103">
        <v>450</v>
      </c>
      <c r="AE410" s="103">
        <v>13</v>
      </c>
      <c r="AF410" s="137">
        <v>224550</v>
      </c>
      <c r="AG410" s="137">
        <v>71487</v>
      </c>
      <c r="AH410" s="137">
        <v>155913</v>
      </c>
      <c r="AI410" s="103" t="str">
        <v>Yes</v>
      </c>
      <c r="AJ410" s="103" t="str">
        <v>Yes</v>
      </c>
      <c r="AK410" s="142">
        <v>1</v>
      </c>
      <c r="AN410" s="104">
        <f>AVERAGE(AD$5:AD410)</f>
        <v>449.00738916256159</v>
      </c>
      <c r="AO410" s="104">
        <f>AVERAGE(AE$5:AE410)</f>
        <v>4.3423645320197046</v>
      </c>
      <c r="AP410" s="122">
        <f>AVERAGE(AF$5:AF410)</f>
        <v>224054.68719211823</v>
      </c>
      <c r="AQ410" s="122">
        <f>AVERAGE(AG$5:AG410)</f>
        <v>67067.578817733985</v>
      </c>
      <c r="AR410" s="122">
        <f>AVERAGE(AH$5:AH410)</f>
        <v>161275.77832512316</v>
      </c>
      <c r="AS410" s="121">
        <f>AVERAGE($AK$5:AK410)</f>
        <v>0.99779419813902637</v>
      </c>
    </row>
    <row r="411" spans="1:45" x14ac:dyDescent="0.25">
      <c r="A411" s="103">
        <v>407</v>
      </c>
      <c r="B411" s="116">
        <v>615</v>
      </c>
      <c r="C411" s="116">
        <v>39</v>
      </c>
      <c r="D411" s="116">
        <v>20</v>
      </c>
      <c r="E411" s="117">
        <v>4327.6170564317399</v>
      </c>
      <c r="F411" s="116">
        <v>450</v>
      </c>
      <c r="G411" s="116">
        <v>12</v>
      </c>
      <c r="H411" s="117">
        <v>224550</v>
      </c>
      <c r="I411" s="117">
        <v>70988</v>
      </c>
      <c r="J411" s="117">
        <v>156562</v>
      </c>
      <c r="K411" s="116" t="str">
        <v>Yes</v>
      </c>
      <c r="L411" s="116" t="str">
        <v>Yes</v>
      </c>
      <c r="M411" s="120">
        <v>1</v>
      </c>
      <c r="P411" s="104">
        <f>AVERAGE(F$5:F411)</f>
        <v>448.8820638820639</v>
      </c>
      <c r="Q411" s="104">
        <f>AVERAGE(G$5:G411)</f>
        <v>4.4889434889434892</v>
      </c>
      <c r="R411" s="122">
        <f>AVERAGE(H$5:H411)</f>
        <v>223992.14987714987</v>
      </c>
      <c r="S411" s="122">
        <f>AVERAGE(I$5:I411)</f>
        <v>67128.189189189186</v>
      </c>
      <c r="T411" s="122">
        <f>AVERAGE(J$5:J411)</f>
        <v>161143.93611793613</v>
      </c>
      <c r="U411" s="121">
        <f>AVERAGE($M$5:M411)</f>
        <v>0.99751569751569769</v>
      </c>
      <c r="Y411" s="103">
        <v>407</v>
      </c>
      <c r="Z411" s="103">
        <v>586</v>
      </c>
      <c r="AA411" s="103">
        <v>40</v>
      </c>
      <c r="AB411" s="103">
        <v>32</v>
      </c>
      <c r="AC411" s="137">
        <v>4605.4688396077108</v>
      </c>
      <c r="AD411" s="103">
        <v>450</v>
      </c>
      <c r="AE411" s="103">
        <v>0</v>
      </c>
      <c r="AF411" s="137">
        <v>224550</v>
      </c>
      <c r="AG411" s="137">
        <v>65000</v>
      </c>
      <c r="AH411" s="137">
        <v>164350</v>
      </c>
      <c r="AI411" s="103" t="str">
        <v>Yes</v>
      </c>
      <c r="AJ411" s="103" t="str">
        <v>No</v>
      </c>
      <c r="AK411" s="142">
        <v>1</v>
      </c>
      <c r="AN411" s="104">
        <f>AVERAGE(AD$5:AD411)</f>
        <v>449.00982800982803</v>
      </c>
      <c r="AO411" s="104">
        <f>AVERAGE(AE$5:AE411)</f>
        <v>4.3316953316953315</v>
      </c>
      <c r="AP411" s="122">
        <f>AVERAGE(AF$5:AF411)</f>
        <v>224055.90417690418</v>
      </c>
      <c r="AQ411" s="122">
        <f>AVERAGE(AG$5:AG411)</f>
        <v>67062.498771498766</v>
      </c>
      <c r="AR411" s="122">
        <f>AVERAGE(AH$5:AH411)</f>
        <v>161283.3316953317</v>
      </c>
      <c r="AS411" s="121">
        <f>AVERAGE($AK$5:AK411)</f>
        <v>0.99779961779961845</v>
      </c>
    </row>
    <row r="412" spans="1:45" x14ac:dyDescent="0.25">
      <c r="A412" s="103">
        <v>408</v>
      </c>
      <c r="B412" s="116">
        <v>585</v>
      </c>
      <c r="C412" s="116">
        <v>32</v>
      </c>
      <c r="D412" s="116">
        <v>40</v>
      </c>
      <c r="E412" s="117">
        <v>2974.8673795949016</v>
      </c>
      <c r="F412" s="116">
        <v>442</v>
      </c>
      <c r="G412" s="116">
        <v>0</v>
      </c>
      <c r="H412" s="117">
        <v>220558</v>
      </c>
      <c r="I412" s="117">
        <v>64200</v>
      </c>
      <c r="J412" s="117">
        <v>162358</v>
      </c>
      <c r="K412" s="116" t="str">
        <v>No</v>
      </c>
      <c r="L412" s="116" t="str">
        <v>No</v>
      </c>
      <c r="M412" s="120">
        <v>0.98222222222222222</v>
      </c>
      <c r="P412" s="104">
        <f>AVERAGE(F$5:F412)</f>
        <v>448.86519607843138</v>
      </c>
      <c r="Q412" s="104">
        <f>AVERAGE(G$5:G412)</f>
        <v>4.4779411764705879</v>
      </c>
      <c r="R412" s="122">
        <f>AVERAGE(H$5:H412)</f>
        <v>223983.73284313726</v>
      </c>
      <c r="S412" s="122">
        <f>AVERAGE(I$5:I412)</f>
        <v>67121.012254901958</v>
      </c>
      <c r="T412" s="122">
        <f>AVERAGE(J$5:J412)</f>
        <v>161146.91176470587</v>
      </c>
      <c r="U412" s="121">
        <f>AVERAGE($M$5:M412)</f>
        <v>0.99747821350762533</v>
      </c>
      <c r="Y412" s="103">
        <v>408</v>
      </c>
      <c r="Z412" s="103">
        <v>568</v>
      </c>
      <c r="AA412" s="103">
        <v>39</v>
      </c>
      <c r="AB412" s="103">
        <v>23</v>
      </c>
      <c r="AC412" s="137">
        <v>4613.1218875243349</v>
      </c>
      <c r="AD412" s="103">
        <v>450</v>
      </c>
      <c r="AE412" s="103">
        <v>9</v>
      </c>
      <c r="AF412" s="137">
        <v>224550</v>
      </c>
      <c r="AG412" s="137">
        <v>69491</v>
      </c>
      <c r="AH412" s="137">
        <v>158509</v>
      </c>
      <c r="AI412" s="103" t="str">
        <v>Yes</v>
      </c>
      <c r="AJ412" s="103" t="str">
        <v>Yes</v>
      </c>
      <c r="AK412" s="142">
        <v>1</v>
      </c>
      <c r="AN412" s="104">
        <f>AVERAGE(AD$5:AD412)</f>
        <v>449.01225490196077</v>
      </c>
      <c r="AO412" s="104">
        <f>AVERAGE(AE$5:AE412)</f>
        <v>4.3431372549019605</v>
      </c>
      <c r="AP412" s="122">
        <f>AVERAGE(AF$5:AF412)</f>
        <v>224057.11519607843</v>
      </c>
      <c r="AQ412" s="122">
        <f>AVERAGE(AG$5:AG412)</f>
        <v>67068.450980392154</v>
      </c>
      <c r="AR412" s="122">
        <f>AVERAGE(AH$5:AH412)</f>
        <v>161276.53186274509</v>
      </c>
      <c r="AS412" s="121">
        <f>AVERAGE($AK$5:AK412)</f>
        <v>0.9978050108932468</v>
      </c>
    </row>
    <row r="413" spans="1:45" x14ac:dyDescent="0.25">
      <c r="A413" s="103">
        <v>409</v>
      </c>
      <c r="B413" s="116">
        <v>616</v>
      </c>
      <c r="C413" s="116">
        <v>34</v>
      </c>
      <c r="D413" s="116">
        <v>25</v>
      </c>
      <c r="E413" s="117">
        <v>2353.5553949558557</v>
      </c>
      <c r="F413" s="116">
        <v>450</v>
      </c>
      <c r="G413" s="116">
        <v>7</v>
      </c>
      <c r="H413" s="117">
        <v>224550</v>
      </c>
      <c r="I413" s="117">
        <v>68493</v>
      </c>
      <c r="J413" s="117">
        <v>159807</v>
      </c>
      <c r="K413" s="116" t="str">
        <v>Yes</v>
      </c>
      <c r="L413" s="116" t="str">
        <v>Yes</v>
      </c>
      <c r="M413" s="120">
        <v>1</v>
      </c>
      <c r="P413" s="104">
        <f>AVERAGE(F$5:F413)</f>
        <v>448.86797066014668</v>
      </c>
      <c r="Q413" s="104">
        <f>AVERAGE(G$5:G413)</f>
        <v>4.484107579462103</v>
      </c>
      <c r="R413" s="122">
        <f>AVERAGE(H$5:H413)</f>
        <v>223985.11735941321</v>
      </c>
      <c r="S413" s="122">
        <f>AVERAGE(I$5:I413)</f>
        <v>67124.366748166256</v>
      </c>
      <c r="T413" s="122">
        <f>AVERAGE(J$5:J413)</f>
        <v>161143.63569682153</v>
      </c>
      <c r="U413" s="121">
        <f>AVERAGE($M$5:M413)</f>
        <v>0.99748437924477051</v>
      </c>
      <c r="Y413" s="103">
        <v>409</v>
      </c>
      <c r="Z413" s="103">
        <v>610</v>
      </c>
      <c r="AA413" s="103">
        <v>48</v>
      </c>
      <c r="AB413" s="103">
        <v>29</v>
      </c>
      <c r="AC413" s="137">
        <v>4078.7765197851445</v>
      </c>
      <c r="AD413" s="103">
        <v>450</v>
      </c>
      <c r="AE413" s="103">
        <v>3</v>
      </c>
      <c r="AF413" s="137">
        <v>224550</v>
      </c>
      <c r="AG413" s="137">
        <v>66497</v>
      </c>
      <c r="AH413" s="137">
        <v>162403</v>
      </c>
      <c r="AI413" s="103" t="str">
        <v>Yes</v>
      </c>
      <c r="AJ413" s="103" t="str">
        <v>Yes</v>
      </c>
      <c r="AK413" s="142">
        <v>1</v>
      </c>
      <c r="AN413" s="104">
        <f>AVERAGE(AD$5:AD413)</f>
        <v>449.01466992665036</v>
      </c>
      <c r="AO413" s="104">
        <f>AVERAGE(AE$5:AE413)</f>
        <v>4.3398533007334965</v>
      </c>
      <c r="AP413" s="122">
        <f>AVERAGE(AF$5:AF413)</f>
        <v>224058.32029339854</v>
      </c>
      <c r="AQ413" s="122">
        <f>AVERAGE(AG$5:AG413)</f>
        <v>67067.053789731057</v>
      </c>
      <c r="AR413" s="122">
        <f>AVERAGE(AH$5:AH413)</f>
        <v>161279.28606356969</v>
      </c>
      <c r="AS413" s="121">
        <f>AVERAGE($AK$5:AK413)</f>
        <v>0.9978103776147792</v>
      </c>
    </row>
    <row r="414" spans="1:45" x14ac:dyDescent="0.25">
      <c r="A414" s="103">
        <v>410</v>
      </c>
      <c r="B414" s="116">
        <v>549</v>
      </c>
      <c r="C414" s="116">
        <v>47</v>
      </c>
      <c r="D414" s="116">
        <v>31</v>
      </c>
      <c r="E414" s="117">
        <v>3866.7716742674875</v>
      </c>
      <c r="F414" s="116">
        <v>450</v>
      </c>
      <c r="G414" s="116">
        <v>1</v>
      </c>
      <c r="H414" s="117">
        <v>224550</v>
      </c>
      <c r="I414" s="117">
        <v>65499</v>
      </c>
      <c r="J414" s="117">
        <v>163701</v>
      </c>
      <c r="K414" s="116" t="str">
        <v>Yes</v>
      </c>
      <c r="L414" s="116" t="str">
        <v>Yes</v>
      </c>
      <c r="M414" s="120">
        <v>1</v>
      </c>
      <c r="P414" s="104">
        <f>AVERAGE(F$5:F414)</f>
        <v>448.87073170731708</v>
      </c>
      <c r="Q414" s="104">
        <f>AVERAGE(G$5:G414)</f>
        <v>4.475609756097561</v>
      </c>
      <c r="R414" s="122">
        <f>AVERAGE(H$5:H414)</f>
        <v>223986.49512195121</v>
      </c>
      <c r="S414" s="122">
        <f>AVERAGE(I$5:I414)</f>
        <v>67120.402439024387</v>
      </c>
      <c r="T414" s="122">
        <f>AVERAGE(J$5:J414)</f>
        <v>161149.87317073171</v>
      </c>
      <c r="U414" s="121">
        <f>AVERAGE($M$5:M414)</f>
        <v>0.99749051490514917</v>
      </c>
      <c r="Y414" s="103">
        <v>410</v>
      </c>
      <c r="Z414" s="103">
        <v>547</v>
      </c>
      <c r="AA414" s="103">
        <v>32</v>
      </c>
      <c r="AB414" s="103">
        <v>20</v>
      </c>
      <c r="AC414" s="137">
        <v>2661.2887295669693</v>
      </c>
      <c r="AD414" s="103">
        <v>450</v>
      </c>
      <c r="AE414" s="103">
        <v>12</v>
      </c>
      <c r="AF414" s="137">
        <v>224550</v>
      </c>
      <c r="AG414" s="137">
        <v>70988</v>
      </c>
      <c r="AH414" s="137">
        <v>156562</v>
      </c>
      <c r="AI414" s="103" t="str">
        <v>Yes</v>
      </c>
      <c r="AJ414" s="103" t="str">
        <v>Yes</v>
      </c>
      <c r="AK414" s="142">
        <v>1</v>
      </c>
      <c r="AN414" s="104">
        <f>AVERAGE(AD$5:AD414)</f>
        <v>449.01707317073169</v>
      </c>
      <c r="AO414" s="104">
        <f>AVERAGE(AE$5:AE414)</f>
        <v>4.3585365853658535</v>
      </c>
      <c r="AP414" s="122">
        <f>AVERAGE(AF$5:AF414)</f>
        <v>224059.51951219511</v>
      </c>
      <c r="AQ414" s="122">
        <f>AVERAGE(AG$5:AG414)</f>
        <v>67076.617073170739</v>
      </c>
      <c r="AR414" s="122">
        <f>AVERAGE(AH$5:AH414)</f>
        <v>161267.78048780488</v>
      </c>
      <c r="AS414" s="121">
        <f>AVERAGE($AK$5:AK414)</f>
        <v>0.99781571815718217</v>
      </c>
    </row>
    <row r="415" spans="1:45" x14ac:dyDescent="0.25">
      <c r="A415" s="103">
        <v>411</v>
      </c>
      <c r="B415" s="116">
        <v>471</v>
      </c>
      <c r="C415" s="116">
        <v>43</v>
      </c>
      <c r="D415" s="116">
        <v>24</v>
      </c>
      <c r="E415" s="117">
        <v>2628.1633598194308</v>
      </c>
      <c r="F415" s="116">
        <v>450</v>
      </c>
      <c r="G415" s="116">
        <v>8</v>
      </c>
      <c r="H415" s="117">
        <v>224550</v>
      </c>
      <c r="I415" s="117">
        <v>68992</v>
      </c>
      <c r="J415" s="117">
        <v>159158</v>
      </c>
      <c r="K415" s="116" t="str">
        <v>Yes</v>
      </c>
      <c r="L415" s="116" t="str">
        <v>Yes</v>
      </c>
      <c r="M415" s="120">
        <v>1</v>
      </c>
      <c r="P415" s="104">
        <f>AVERAGE(F$5:F415)</f>
        <v>448.87347931873478</v>
      </c>
      <c r="Q415" s="104">
        <f>AVERAGE(G$5:G415)</f>
        <v>4.4841849148418493</v>
      </c>
      <c r="R415" s="122">
        <f>AVERAGE(H$5:H415)</f>
        <v>223987.86618004867</v>
      </c>
      <c r="S415" s="122">
        <f>AVERAGE(I$5:I415)</f>
        <v>67124.956204379559</v>
      </c>
      <c r="T415" s="122">
        <f>AVERAGE(J$5:J415)</f>
        <v>161145.02676399026</v>
      </c>
      <c r="U415" s="121">
        <f>AVERAGE($M$5:M415)</f>
        <v>0.9974966207082997</v>
      </c>
      <c r="Y415" s="103">
        <v>411</v>
      </c>
      <c r="Z415" s="103">
        <v>472</v>
      </c>
      <c r="AA415" s="103">
        <v>32</v>
      </c>
      <c r="AB415" s="103">
        <v>20</v>
      </c>
      <c r="AC415" s="137">
        <v>2054.2471242936522</v>
      </c>
      <c r="AD415" s="103">
        <v>450</v>
      </c>
      <c r="AE415" s="103">
        <v>12</v>
      </c>
      <c r="AF415" s="137">
        <v>224550</v>
      </c>
      <c r="AG415" s="137">
        <v>70988</v>
      </c>
      <c r="AH415" s="137">
        <v>156562</v>
      </c>
      <c r="AI415" s="103" t="str">
        <v>Yes</v>
      </c>
      <c r="AJ415" s="103" t="str">
        <v>Yes</v>
      </c>
      <c r="AK415" s="142">
        <v>1</v>
      </c>
      <c r="AN415" s="104">
        <f>AVERAGE(AD$5:AD415)</f>
        <v>449.01946472019466</v>
      </c>
      <c r="AO415" s="104">
        <f>AVERAGE(AE$5:AE415)</f>
        <v>4.3771289537712894</v>
      </c>
      <c r="AP415" s="122">
        <f>AVERAGE(AF$5:AF415)</f>
        <v>224060.71289537713</v>
      </c>
      <c r="AQ415" s="122">
        <f>AVERAGE(AG$5:AG415)</f>
        <v>67086.133819951341</v>
      </c>
      <c r="AR415" s="122">
        <f>AVERAGE(AH$5:AH415)</f>
        <v>161256.33090024331</v>
      </c>
      <c r="AS415" s="121">
        <f>AVERAGE($AK$5:AK415)</f>
        <v>0.99782103271154432</v>
      </c>
    </row>
    <row r="416" spans="1:45" x14ac:dyDescent="0.25">
      <c r="A416" s="103">
        <v>412</v>
      </c>
      <c r="B416" s="116">
        <v>549</v>
      </c>
      <c r="C416" s="116">
        <v>28</v>
      </c>
      <c r="D416" s="116">
        <v>24</v>
      </c>
      <c r="E416" s="117">
        <v>2710.1501280549869</v>
      </c>
      <c r="F416" s="116">
        <v>450</v>
      </c>
      <c r="G416" s="116">
        <v>8</v>
      </c>
      <c r="H416" s="117">
        <v>224550</v>
      </c>
      <c r="I416" s="117">
        <v>68992</v>
      </c>
      <c r="J416" s="117">
        <v>159158</v>
      </c>
      <c r="K416" s="116" t="str">
        <v>Yes</v>
      </c>
      <c r="L416" s="116" t="str">
        <v>Yes</v>
      </c>
      <c r="M416" s="120">
        <v>1</v>
      </c>
      <c r="P416" s="104">
        <f>AVERAGE(F$5:F416)</f>
        <v>448.876213592233</v>
      </c>
      <c r="Q416" s="104">
        <f>AVERAGE(G$5:G416)</f>
        <v>4.4927184466019421</v>
      </c>
      <c r="R416" s="122">
        <f>AVERAGE(H$5:H416)</f>
        <v>223989.23058252427</v>
      </c>
      <c r="S416" s="122">
        <f>AVERAGE(I$5:I416)</f>
        <v>67129.487864077673</v>
      </c>
      <c r="T416" s="122">
        <f>AVERAGE(J$5:J416)</f>
        <v>161140.20388349515</v>
      </c>
      <c r="U416" s="121">
        <f>AVERAGE($M$5:M416)</f>
        <v>0.99750269687162907</v>
      </c>
      <c r="Y416" s="103">
        <v>412</v>
      </c>
      <c r="Z416" s="103">
        <v>548</v>
      </c>
      <c r="AA416" s="103">
        <v>33</v>
      </c>
      <c r="AB416" s="103">
        <v>30</v>
      </c>
      <c r="AC416" s="137">
        <v>2952.689114608836</v>
      </c>
      <c r="AD416" s="103">
        <v>450</v>
      </c>
      <c r="AE416" s="103">
        <v>2</v>
      </c>
      <c r="AF416" s="137">
        <v>224550</v>
      </c>
      <c r="AG416" s="137">
        <v>65998</v>
      </c>
      <c r="AH416" s="137">
        <v>163052</v>
      </c>
      <c r="AI416" s="103" t="str">
        <v>Yes</v>
      </c>
      <c r="AJ416" s="103" t="str">
        <v>Yes</v>
      </c>
      <c r="AK416" s="142">
        <v>1</v>
      </c>
      <c r="AN416" s="104">
        <f>AVERAGE(AD$5:AD416)</f>
        <v>449.02184466019418</v>
      </c>
      <c r="AO416" s="104">
        <f>AVERAGE(AE$5:AE416)</f>
        <v>4.3713592233009706</v>
      </c>
      <c r="AP416" s="122">
        <f>AVERAGE(AF$5:AF416)</f>
        <v>224061.9004854369</v>
      </c>
      <c r="AQ416" s="122">
        <f>AVERAGE(AG$5:AG416)</f>
        <v>67083.492718446607</v>
      </c>
      <c r="AR416" s="122">
        <f>AVERAGE(AH$5:AH416)</f>
        <v>161260.68932038834</v>
      </c>
      <c r="AS416" s="121">
        <f>AVERAGE($AK$5:AK416)</f>
        <v>0.99782632146709882</v>
      </c>
    </row>
    <row r="417" spans="1:45" x14ac:dyDescent="0.25">
      <c r="A417" s="103">
        <v>413</v>
      </c>
      <c r="B417" s="116">
        <v>587</v>
      </c>
      <c r="C417" s="116">
        <v>31</v>
      </c>
      <c r="D417" s="116">
        <v>28</v>
      </c>
      <c r="E417" s="117">
        <v>3195.7088096745665</v>
      </c>
      <c r="F417" s="116">
        <v>450</v>
      </c>
      <c r="G417" s="116">
        <v>4</v>
      </c>
      <c r="H417" s="117">
        <v>224550</v>
      </c>
      <c r="I417" s="117">
        <v>66996</v>
      </c>
      <c r="J417" s="117">
        <v>161754</v>
      </c>
      <c r="K417" s="116" t="str">
        <v>Yes</v>
      </c>
      <c r="L417" s="116" t="str">
        <v>Yes</v>
      </c>
      <c r="M417" s="120">
        <v>1</v>
      </c>
      <c r="P417" s="104">
        <f>AVERAGE(F$5:F417)</f>
        <v>448.87893462469731</v>
      </c>
      <c r="Q417" s="104">
        <f>AVERAGE(G$5:G417)</f>
        <v>4.4915254237288131</v>
      </c>
      <c r="R417" s="122">
        <f>AVERAGE(H$5:H417)</f>
        <v>223990.58837772397</v>
      </c>
      <c r="S417" s="122">
        <f>AVERAGE(I$5:I417)</f>
        <v>67129.164648910417</v>
      </c>
      <c r="T417" s="122">
        <f>AVERAGE(J$5:J417)</f>
        <v>161141.69007263923</v>
      </c>
      <c r="U417" s="121">
        <f>AVERAGE($M$5:M417)</f>
        <v>0.99750874361043862</v>
      </c>
      <c r="Y417" s="103">
        <v>413</v>
      </c>
      <c r="Z417" s="103">
        <v>590</v>
      </c>
      <c r="AA417" s="103">
        <v>38</v>
      </c>
      <c r="AB417" s="103">
        <v>30</v>
      </c>
      <c r="AC417" s="137">
        <v>4566.0882318189379</v>
      </c>
      <c r="AD417" s="103">
        <v>450</v>
      </c>
      <c r="AE417" s="103">
        <v>2</v>
      </c>
      <c r="AF417" s="137">
        <v>224550</v>
      </c>
      <c r="AG417" s="137">
        <v>65998</v>
      </c>
      <c r="AH417" s="137">
        <v>163052</v>
      </c>
      <c r="AI417" s="103" t="str">
        <v>Yes</v>
      </c>
      <c r="AJ417" s="103" t="str">
        <v>Yes</v>
      </c>
      <c r="AK417" s="142">
        <v>1</v>
      </c>
      <c r="AN417" s="104">
        <f>AVERAGE(AD$5:AD417)</f>
        <v>449.02421307506052</v>
      </c>
      <c r="AO417" s="104">
        <f>AVERAGE(AE$5:AE417)</f>
        <v>4.3656174334140436</v>
      </c>
      <c r="AP417" s="122">
        <f>AVERAGE(AF$5:AF417)</f>
        <v>224063.0823244552</v>
      </c>
      <c r="AQ417" s="122">
        <f>AVERAGE(AG$5:AG417)</f>
        <v>67080.864406779656</v>
      </c>
      <c r="AR417" s="122">
        <f>AVERAGE(AH$5:AH417)</f>
        <v>161265.02663438258</v>
      </c>
      <c r="AS417" s="121">
        <f>AVERAGE($AK$5:AK417)</f>
        <v>0.99783158461124632</v>
      </c>
    </row>
    <row r="418" spans="1:45" x14ac:dyDescent="0.25">
      <c r="A418" s="103">
        <v>414</v>
      </c>
      <c r="B418" s="116">
        <v>593</v>
      </c>
      <c r="C418" s="116">
        <v>33</v>
      </c>
      <c r="D418" s="116">
        <v>30</v>
      </c>
      <c r="E418" s="117">
        <v>3578.9469244253378</v>
      </c>
      <c r="F418" s="116">
        <v>450</v>
      </c>
      <c r="G418" s="116">
        <v>2</v>
      </c>
      <c r="H418" s="117">
        <v>224550</v>
      </c>
      <c r="I418" s="117">
        <v>65998</v>
      </c>
      <c r="J418" s="117">
        <v>163052</v>
      </c>
      <c r="K418" s="116" t="str">
        <v>Yes</v>
      </c>
      <c r="L418" s="116" t="str">
        <v>Yes</v>
      </c>
      <c r="M418" s="120">
        <v>1</v>
      </c>
      <c r="P418" s="104">
        <f>AVERAGE(F$5:F418)</f>
        <v>448.88164251207729</v>
      </c>
      <c r="Q418" s="104">
        <f>AVERAGE(G$5:G418)</f>
        <v>4.4855072463768115</v>
      </c>
      <c r="R418" s="122">
        <f>AVERAGE(H$5:H418)</f>
        <v>223991.93961352657</v>
      </c>
      <c r="S418" s="122">
        <f>AVERAGE(I$5:I418)</f>
        <v>67126.432367149755</v>
      </c>
      <c r="T418" s="122">
        <f>AVERAGE(J$5:J418)</f>
        <v>161146.30434782608</v>
      </c>
      <c r="U418" s="121">
        <f>AVERAGE($M$5:M418)</f>
        <v>0.99751476113794968</v>
      </c>
      <c r="Y418" s="103">
        <v>414</v>
      </c>
      <c r="Z418" s="103">
        <v>574</v>
      </c>
      <c r="AA418" s="103">
        <v>43</v>
      </c>
      <c r="AB418" s="103">
        <v>26</v>
      </c>
      <c r="AC418" s="137">
        <v>4747.6460912061993</v>
      </c>
      <c r="AD418" s="103">
        <v>450</v>
      </c>
      <c r="AE418" s="103">
        <v>6</v>
      </c>
      <c r="AF418" s="137">
        <v>224550</v>
      </c>
      <c r="AG418" s="137">
        <v>67994</v>
      </c>
      <c r="AH418" s="137">
        <v>160456</v>
      </c>
      <c r="AI418" s="103" t="str">
        <v>Yes</v>
      </c>
      <c r="AJ418" s="103" t="str">
        <v>Yes</v>
      </c>
      <c r="AK418" s="142">
        <v>1</v>
      </c>
      <c r="AN418" s="104">
        <f>AVERAGE(AD$5:AD418)</f>
        <v>449.02657004830917</v>
      </c>
      <c r="AO418" s="104">
        <f>AVERAGE(AE$5:AE418)</f>
        <v>4.3695652173913047</v>
      </c>
      <c r="AP418" s="122">
        <f>AVERAGE(AF$5:AF418)</f>
        <v>224064.25845410628</v>
      </c>
      <c r="AQ418" s="122">
        <f>AVERAGE(AG$5:AG418)</f>
        <v>67083.070048309179</v>
      </c>
      <c r="AR418" s="122">
        <f>AVERAGE(AH$5:AH418)</f>
        <v>161263.07246376813</v>
      </c>
      <c r="AS418" s="121">
        <f>AVERAGE($AK$5:AK418)</f>
        <v>0.9978368223295766</v>
      </c>
    </row>
    <row r="419" spans="1:45" x14ac:dyDescent="0.25">
      <c r="A419" s="103">
        <v>415</v>
      </c>
      <c r="B419" s="116">
        <v>441</v>
      </c>
      <c r="C419" s="116">
        <v>25</v>
      </c>
      <c r="D419" s="116">
        <v>13</v>
      </c>
      <c r="E419" s="117">
        <v>3152.5803903895658</v>
      </c>
      <c r="F419" s="116">
        <v>450</v>
      </c>
      <c r="G419" s="116">
        <v>3</v>
      </c>
      <c r="H419" s="117">
        <v>224550</v>
      </c>
      <c r="I419" s="117">
        <v>66497</v>
      </c>
      <c r="J419" s="117">
        <v>160003</v>
      </c>
      <c r="K419" s="116" t="str">
        <v>Yes</v>
      </c>
      <c r="L419" s="116" t="str">
        <v>Yes</v>
      </c>
      <c r="M419" s="120">
        <v>1</v>
      </c>
      <c r="P419" s="104">
        <f>AVERAGE(F$5:F419)</f>
        <v>448.88433734939758</v>
      </c>
      <c r="Q419" s="104">
        <f>AVERAGE(G$5:G419)</f>
        <v>4.4819277108433733</v>
      </c>
      <c r="R419" s="122">
        <f>AVERAGE(H$5:H419)</f>
        <v>223993.28433734941</v>
      </c>
      <c r="S419" s="122">
        <f>AVERAGE(I$5:I419)</f>
        <v>67124.915662650601</v>
      </c>
      <c r="T419" s="122">
        <f>AVERAGE(J$5:J419)</f>
        <v>161143.54939759037</v>
      </c>
      <c r="U419" s="121">
        <f>AVERAGE($M$5:M419)</f>
        <v>0.99752074966532811</v>
      </c>
      <c r="Y419" s="103">
        <v>415</v>
      </c>
      <c r="Z419" s="103">
        <v>620</v>
      </c>
      <c r="AA419" s="103">
        <v>36</v>
      </c>
      <c r="AB419" s="103">
        <v>37</v>
      </c>
      <c r="AC419" s="137">
        <v>3852.4172218705853</v>
      </c>
      <c r="AD419" s="103">
        <v>445</v>
      </c>
      <c r="AE419" s="103">
        <v>0</v>
      </c>
      <c r="AF419" s="137">
        <v>222055</v>
      </c>
      <c r="AG419" s="137">
        <v>64500</v>
      </c>
      <c r="AH419" s="137">
        <v>163105</v>
      </c>
      <c r="AI419" s="103" t="str">
        <v>No</v>
      </c>
      <c r="AJ419" s="103" t="str">
        <v>No</v>
      </c>
      <c r="AK419" s="142">
        <v>0.98888888888888893</v>
      </c>
      <c r="AN419" s="104">
        <f>AVERAGE(AD$5:AD419)</f>
        <v>449.01686746987951</v>
      </c>
      <c r="AO419" s="104">
        <f>AVERAGE(AE$5:AE419)</f>
        <v>4.3590361445783135</v>
      </c>
      <c r="AP419" s="122">
        <f>AVERAGE(AF$5:AF419)</f>
        <v>224059.41686746987</v>
      </c>
      <c r="AQ419" s="122">
        <f>AVERAGE(AG$5:AG419)</f>
        <v>67076.845783132536</v>
      </c>
      <c r="AR419" s="122">
        <f>AVERAGE(AH$5:AH419)</f>
        <v>161267.51084337349</v>
      </c>
      <c r="AS419" s="121">
        <f>AVERAGE($AK$5:AK419)</f>
        <v>0.99781526104417728</v>
      </c>
    </row>
    <row r="420" spans="1:45" x14ac:dyDescent="0.25">
      <c r="A420" s="103">
        <v>416</v>
      </c>
      <c r="B420" s="116">
        <v>582</v>
      </c>
      <c r="C420" s="116">
        <v>33</v>
      </c>
      <c r="D420" s="116">
        <v>18</v>
      </c>
      <c r="E420" s="117">
        <v>2497.4789034513401</v>
      </c>
      <c r="F420" s="116">
        <v>450</v>
      </c>
      <c r="G420" s="116">
        <v>14</v>
      </c>
      <c r="H420" s="117">
        <v>224550</v>
      </c>
      <c r="I420" s="117">
        <v>71986</v>
      </c>
      <c r="J420" s="117">
        <v>155264</v>
      </c>
      <c r="K420" s="116" t="str">
        <v>Yes</v>
      </c>
      <c r="L420" s="116" t="str">
        <v>Yes</v>
      </c>
      <c r="M420" s="120">
        <v>1</v>
      </c>
      <c r="P420" s="104">
        <f>AVERAGE(F$5:F420)</f>
        <v>448.88701923076923</v>
      </c>
      <c r="Q420" s="104">
        <f>AVERAGE(G$5:G420)</f>
        <v>4.5048076923076925</v>
      </c>
      <c r="R420" s="122">
        <f>AVERAGE(H$5:H420)</f>
        <v>223994.62259615384</v>
      </c>
      <c r="S420" s="122">
        <f>AVERAGE(I$5:I420)</f>
        <v>67136.600961538468</v>
      </c>
      <c r="T420" s="122">
        <f>AVERAGE(J$5:J420)</f>
        <v>161129.41586538462</v>
      </c>
      <c r="U420" s="121">
        <f>AVERAGE($M$5:M420)</f>
        <v>0.99752670940170951</v>
      </c>
      <c r="Y420" s="103">
        <v>416</v>
      </c>
      <c r="Z420" s="103">
        <v>586</v>
      </c>
      <c r="AA420" s="103">
        <v>43</v>
      </c>
      <c r="AB420" s="103">
        <v>31</v>
      </c>
      <c r="AC420" s="137">
        <v>4275.3189379819942</v>
      </c>
      <c r="AD420" s="103">
        <v>450</v>
      </c>
      <c r="AE420" s="103">
        <v>1</v>
      </c>
      <c r="AF420" s="137">
        <v>224550</v>
      </c>
      <c r="AG420" s="137">
        <v>65499</v>
      </c>
      <c r="AH420" s="137">
        <v>163701</v>
      </c>
      <c r="AI420" s="103" t="str">
        <v>Yes</v>
      </c>
      <c r="AJ420" s="103" t="str">
        <v>Yes</v>
      </c>
      <c r="AK420" s="142">
        <v>1</v>
      </c>
      <c r="AN420" s="104">
        <f>AVERAGE(AD$5:AD420)</f>
        <v>449.01923076923077</v>
      </c>
      <c r="AO420" s="104">
        <f>AVERAGE(AE$5:AE420)</f>
        <v>4.3509615384615383</v>
      </c>
      <c r="AP420" s="122">
        <f>AVERAGE(AF$5:AF420)</f>
        <v>224060.59615384616</v>
      </c>
      <c r="AQ420" s="122">
        <f>AVERAGE(AG$5:AG420)</f>
        <v>67073.05288461539</v>
      </c>
      <c r="AR420" s="122">
        <f>AVERAGE(AH$5:AH420)</f>
        <v>161273.36057692306</v>
      </c>
      <c r="AS420" s="121">
        <f>AVERAGE($AK$5:AK420)</f>
        <v>0.99782051282051343</v>
      </c>
    </row>
    <row r="421" spans="1:45" x14ac:dyDescent="0.25">
      <c r="A421" s="103">
        <v>417</v>
      </c>
      <c r="B421" s="116">
        <v>524</v>
      </c>
      <c r="C421" s="116">
        <v>36</v>
      </c>
      <c r="D421" s="116">
        <v>27</v>
      </c>
      <c r="E421" s="117">
        <v>3568.037187224043</v>
      </c>
      <c r="F421" s="116">
        <v>450</v>
      </c>
      <c r="G421" s="116">
        <v>5</v>
      </c>
      <c r="H421" s="117">
        <v>224550</v>
      </c>
      <c r="I421" s="117">
        <v>67495</v>
      </c>
      <c r="J421" s="117">
        <v>161105</v>
      </c>
      <c r="K421" s="116" t="str">
        <v>Yes</v>
      </c>
      <c r="L421" s="116" t="str">
        <v>Yes</v>
      </c>
      <c r="M421" s="120">
        <v>1</v>
      </c>
      <c r="P421" s="104">
        <f>AVERAGE(F$5:F421)</f>
        <v>448.88968824940048</v>
      </c>
      <c r="Q421" s="104">
        <f>AVERAGE(G$5:G421)</f>
        <v>4.5059952038369309</v>
      </c>
      <c r="R421" s="122">
        <f>AVERAGE(H$5:H421)</f>
        <v>223995.95443645085</v>
      </c>
      <c r="S421" s="122">
        <f>AVERAGE(I$5:I421)</f>
        <v>67137.460431654676</v>
      </c>
      <c r="T421" s="122">
        <f>AVERAGE(J$5:J421)</f>
        <v>161129.35731414868</v>
      </c>
      <c r="U421" s="121">
        <f>AVERAGE($M$5:M421)</f>
        <v>0.99753264055422342</v>
      </c>
      <c r="Y421" s="103">
        <v>417</v>
      </c>
      <c r="Z421" s="103">
        <v>627</v>
      </c>
      <c r="AA421" s="103">
        <v>42</v>
      </c>
      <c r="AB421" s="103">
        <v>22</v>
      </c>
      <c r="AC421" s="137">
        <v>3254.0444639754551</v>
      </c>
      <c r="AD421" s="103">
        <v>450</v>
      </c>
      <c r="AE421" s="103">
        <v>10</v>
      </c>
      <c r="AF421" s="137">
        <v>224550</v>
      </c>
      <c r="AG421" s="137">
        <v>69990</v>
      </c>
      <c r="AH421" s="137">
        <v>157860</v>
      </c>
      <c r="AI421" s="103" t="str">
        <v>Yes</v>
      </c>
      <c r="AJ421" s="103" t="str">
        <v>Yes</v>
      </c>
      <c r="AK421" s="142">
        <v>1</v>
      </c>
      <c r="AN421" s="104">
        <f>AVERAGE(AD$5:AD421)</f>
        <v>449.02158273381298</v>
      </c>
      <c r="AO421" s="104">
        <f>AVERAGE(AE$5:AE421)</f>
        <v>4.3645083932853721</v>
      </c>
      <c r="AP421" s="122">
        <f>AVERAGE(AF$5:AF421)</f>
        <v>224061.76978417265</v>
      </c>
      <c r="AQ421" s="122">
        <f>AVERAGE(AG$5:AG421)</f>
        <v>67080.047961630698</v>
      </c>
      <c r="AR421" s="122">
        <f>AVERAGE(AH$5:AH421)</f>
        <v>161265.17505995205</v>
      </c>
      <c r="AS421" s="121">
        <f>AVERAGE($AK$5:AK421)</f>
        <v>0.99782573940847386</v>
      </c>
    </row>
    <row r="422" spans="1:45" x14ac:dyDescent="0.25">
      <c r="A422" s="103">
        <v>418</v>
      </c>
      <c r="B422" s="116">
        <v>549</v>
      </c>
      <c r="C422" s="116">
        <v>37</v>
      </c>
      <c r="D422" s="116">
        <v>22</v>
      </c>
      <c r="E422" s="117">
        <v>2991.0959016539796</v>
      </c>
      <c r="F422" s="116">
        <v>450</v>
      </c>
      <c r="G422" s="116">
        <v>10</v>
      </c>
      <c r="H422" s="117">
        <v>224550</v>
      </c>
      <c r="I422" s="117">
        <v>69990</v>
      </c>
      <c r="J422" s="117">
        <v>157860</v>
      </c>
      <c r="K422" s="116" t="str">
        <v>Yes</v>
      </c>
      <c r="L422" s="116" t="str">
        <v>Yes</v>
      </c>
      <c r="M422" s="120">
        <v>1</v>
      </c>
      <c r="P422" s="104">
        <f>AVERAGE(F$5:F422)</f>
        <v>448.89234449760767</v>
      </c>
      <c r="Q422" s="104">
        <f>AVERAGE(G$5:G422)</f>
        <v>4.5191387559808609</v>
      </c>
      <c r="R422" s="122">
        <f>AVERAGE(H$5:H422)</f>
        <v>223997.27990430623</v>
      </c>
      <c r="S422" s="122">
        <f>AVERAGE(I$5:I422)</f>
        <v>67144.28468899522</v>
      </c>
      <c r="T422" s="122">
        <f>AVERAGE(J$5:J422)</f>
        <v>161121.53588516745</v>
      </c>
      <c r="U422" s="121">
        <f>AVERAGE($M$5:M422)</f>
        <v>0.99753854332801717</v>
      </c>
      <c r="Y422" s="103">
        <v>418</v>
      </c>
      <c r="Z422" s="103">
        <v>596</v>
      </c>
      <c r="AA422" s="103">
        <v>44</v>
      </c>
      <c r="AB422" s="103">
        <v>32</v>
      </c>
      <c r="AC422" s="137">
        <v>2814.8896477444432</v>
      </c>
      <c r="AD422" s="103">
        <v>450</v>
      </c>
      <c r="AE422" s="103">
        <v>0</v>
      </c>
      <c r="AF422" s="137">
        <v>224550</v>
      </c>
      <c r="AG422" s="137">
        <v>65000</v>
      </c>
      <c r="AH422" s="137">
        <v>164350</v>
      </c>
      <c r="AI422" s="103" t="str">
        <v>Yes</v>
      </c>
      <c r="AJ422" s="103" t="str">
        <v>No</v>
      </c>
      <c r="AK422" s="142">
        <v>1</v>
      </c>
      <c r="AN422" s="104">
        <f>AVERAGE(AD$5:AD422)</f>
        <v>449.02392344497605</v>
      </c>
      <c r="AO422" s="104">
        <f>AVERAGE(AE$5:AE422)</f>
        <v>4.3540669856459333</v>
      </c>
      <c r="AP422" s="122">
        <f>AVERAGE(AF$5:AF422)</f>
        <v>224062.93779904305</v>
      </c>
      <c r="AQ422" s="122">
        <f>AVERAGE(AG$5:AG422)</f>
        <v>67075.071770334922</v>
      </c>
      <c r="AR422" s="122">
        <f>AVERAGE(AH$5:AH422)</f>
        <v>161272.55502392346</v>
      </c>
      <c r="AS422" s="121">
        <f>AVERAGE($AK$5:AK422)</f>
        <v>0.99783094098883629</v>
      </c>
    </row>
    <row r="423" spans="1:45" x14ac:dyDescent="0.25">
      <c r="A423" s="103">
        <v>419</v>
      </c>
      <c r="B423" s="116">
        <v>553</v>
      </c>
      <c r="C423" s="116">
        <v>35</v>
      </c>
      <c r="D423" s="116">
        <v>22</v>
      </c>
      <c r="E423" s="117">
        <v>4318.6327719890378</v>
      </c>
      <c r="F423" s="116">
        <v>450</v>
      </c>
      <c r="G423" s="116">
        <v>10</v>
      </c>
      <c r="H423" s="117">
        <v>224550</v>
      </c>
      <c r="I423" s="117">
        <v>69990</v>
      </c>
      <c r="J423" s="117">
        <v>157860</v>
      </c>
      <c r="K423" s="116" t="str">
        <v>Yes</v>
      </c>
      <c r="L423" s="116" t="str">
        <v>Yes</v>
      </c>
      <c r="M423" s="120">
        <v>1</v>
      </c>
      <c r="P423" s="104">
        <f>AVERAGE(F$5:F423)</f>
        <v>448.89498806682576</v>
      </c>
      <c r="Q423" s="104">
        <f>AVERAGE(G$5:G423)</f>
        <v>4.5322195704057275</v>
      </c>
      <c r="R423" s="122">
        <f>AVERAGE(H$5:H423)</f>
        <v>223998.59904534605</v>
      </c>
      <c r="S423" s="122">
        <f>AVERAGE(I$5:I423)</f>
        <v>67151.07637231503</v>
      </c>
      <c r="T423" s="122">
        <f>AVERAGE(J$5:J423)</f>
        <v>161113.75178997614</v>
      </c>
      <c r="U423" s="121">
        <f>AVERAGE($M$5:M423)</f>
        <v>0.99754441792627957</v>
      </c>
      <c r="Y423" s="103">
        <v>419</v>
      </c>
      <c r="Z423" s="103">
        <v>566</v>
      </c>
      <c r="AA423" s="103">
        <v>38</v>
      </c>
      <c r="AB423" s="103">
        <v>23</v>
      </c>
      <c r="AC423" s="137">
        <v>3630.2826273912651</v>
      </c>
      <c r="AD423" s="103">
        <v>450</v>
      </c>
      <c r="AE423" s="103">
        <v>9</v>
      </c>
      <c r="AF423" s="137">
        <v>224550</v>
      </c>
      <c r="AG423" s="137">
        <v>69491</v>
      </c>
      <c r="AH423" s="137">
        <v>158509</v>
      </c>
      <c r="AI423" s="103" t="str">
        <v>Yes</v>
      </c>
      <c r="AJ423" s="103" t="str">
        <v>Yes</v>
      </c>
      <c r="AK423" s="142">
        <v>1</v>
      </c>
      <c r="AN423" s="104">
        <f>AVERAGE(AD$5:AD423)</f>
        <v>449.02625298329355</v>
      </c>
      <c r="AO423" s="104">
        <f>AVERAGE(AE$5:AE423)</f>
        <v>4.3651551312649168</v>
      </c>
      <c r="AP423" s="122">
        <f>AVERAGE(AF$5:AF423)</f>
        <v>224064.10023866349</v>
      </c>
      <c r="AQ423" s="122">
        <f>AVERAGE(AG$5:AG423)</f>
        <v>67080.837708830542</v>
      </c>
      <c r="AR423" s="122">
        <f>AVERAGE(AH$5:AH423)</f>
        <v>161265.95942720765</v>
      </c>
      <c r="AS423" s="121">
        <f>AVERAGE($AK$5:AK423)</f>
        <v>0.99783611774065295</v>
      </c>
    </row>
    <row r="424" spans="1:45" x14ac:dyDescent="0.25">
      <c r="A424" s="103">
        <v>420</v>
      </c>
      <c r="B424" s="116">
        <v>566</v>
      </c>
      <c r="C424" s="116">
        <v>44</v>
      </c>
      <c r="D424" s="116">
        <v>26</v>
      </c>
      <c r="E424" s="117">
        <v>2322.1358734094752</v>
      </c>
      <c r="F424" s="116">
        <v>450</v>
      </c>
      <c r="G424" s="116">
        <v>6</v>
      </c>
      <c r="H424" s="117">
        <v>224550</v>
      </c>
      <c r="I424" s="117">
        <v>67994</v>
      </c>
      <c r="J424" s="117">
        <v>160456</v>
      </c>
      <c r="K424" s="116" t="str">
        <v>Yes</v>
      </c>
      <c r="L424" s="116" t="str">
        <v>Yes</v>
      </c>
      <c r="M424" s="120">
        <v>1</v>
      </c>
      <c r="P424" s="104">
        <f>AVERAGE(F$5:F424)</f>
        <v>448.89761904761906</v>
      </c>
      <c r="Q424" s="104">
        <f>AVERAGE(G$5:G424)</f>
        <v>4.5357142857142856</v>
      </c>
      <c r="R424" s="122">
        <f>AVERAGE(H$5:H424)</f>
        <v>223999.91190476192</v>
      </c>
      <c r="S424" s="122">
        <f>AVERAGE(I$5:I424)</f>
        <v>67153.083333333328</v>
      </c>
      <c r="T424" s="122">
        <f>AVERAGE(J$5:J424)</f>
        <v>161112.1857142857</v>
      </c>
      <c r="U424" s="121">
        <f>AVERAGE($M$5:M424)</f>
        <v>0.99755026455026463</v>
      </c>
      <c r="Y424" s="103">
        <v>420</v>
      </c>
      <c r="Z424" s="103">
        <v>580</v>
      </c>
      <c r="AA424" s="103">
        <v>46</v>
      </c>
      <c r="AB424" s="103">
        <v>20</v>
      </c>
      <c r="AC424" s="137">
        <v>2240.3559570963089</v>
      </c>
      <c r="AD424" s="103">
        <v>450</v>
      </c>
      <c r="AE424" s="103">
        <v>12</v>
      </c>
      <c r="AF424" s="137">
        <v>224550</v>
      </c>
      <c r="AG424" s="137">
        <v>70988</v>
      </c>
      <c r="AH424" s="137">
        <v>156562</v>
      </c>
      <c r="AI424" s="103" t="str">
        <v>Yes</v>
      </c>
      <c r="AJ424" s="103" t="str">
        <v>Yes</v>
      </c>
      <c r="AK424" s="142">
        <v>1</v>
      </c>
      <c r="AN424" s="104">
        <f>AVERAGE(AD$5:AD424)</f>
        <v>449.02857142857141</v>
      </c>
      <c r="AO424" s="104">
        <f>AVERAGE(AE$5:AE424)</f>
        <v>4.3833333333333337</v>
      </c>
      <c r="AP424" s="122">
        <f>AVERAGE(AF$5:AF424)</f>
        <v>224065.25714285715</v>
      </c>
      <c r="AQ424" s="122">
        <f>AVERAGE(AG$5:AG424)</f>
        <v>67090.140476190471</v>
      </c>
      <c r="AR424" s="122">
        <f>AVERAGE(AH$5:AH424)</f>
        <v>161254.75952380954</v>
      </c>
      <c r="AS424" s="121">
        <f>AVERAGE($AK$5:AK424)</f>
        <v>0.99784126984127042</v>
      </c>
    </row>
    <row r="425" spans="1:45" x14ac:dyDescent="0.25">
      <c r="A425" s="103">
        <v>421</v>
      </c>
      <c r="B425" s="116">
        <v>533</v>
      </c>
      <c r="C425" s="116">
        <v>58</v>
      </c>
      <c r="D425" s="116">
        <v>36</v>
      </c>
      <c r="E425" s="117">
        <v>2140.7227992090461</v>
      </c>
      <c r="F425" s="116">
        <v>446</v>
      </c>
      <c r="G425" s="116">
        <v>0</v>
      </c>
      <c r="H425" s="117">
        <v>222554</v>
      </c>
      <c r="I425" s="117">
        <v>64600</v>
      </c>
      <c r="J425" s="117">
        <v>163354</v>
      </c>
      <c r="K425" s="116" t="str">
        <v>No</v>
      </c>
      <c r="L425" s="116" t="str">
        <v>No</v>
      </c>
      <c r="M425" s="120">
        <v>0.99111111111111116</v>
      </c>
      <c r="P425" s="104">
        <f>AVERAGE(F$5:F425)</f>
        <v>448.89073634204277</v>
      </c>
      <c r="Q425" s="104">
        <f>AVERAGE(G$5:G425)</f>
        <v>4.5249406175771973</v>
      </c>
      <c r="R425" s="122">
        <f>AVERAGE(H$5:H425)</f>
        <v>223996.47743467934</v>
      </c>
      <c r="S425" s="122">
        <f>AVERAGE(I$5:I425)</f>
        <v>67147.019002375295</v>
      </c>
      <c r="T425" s="122">
        <f>AVERAGE(J$5:J425)</f>
        <v>161117.5106888361</v>
      </c>
      <c r="U425" s="121">
        <f>AVERAGE($M$5:M425)</f>
        <v>0.99753496964898403</v>
      </c>
      <c r="Y425" s="103">
        <v>421</v>
      </c>
      <c r="Z425" s="103">
        <v>598</v>
      </c>
      <c r="AA425" s="103">
        <v>46</v>
      </c>
      <c r="AB425" s="103">
        <v>27</v>
      </c>
      <c r="AC425" s="137">
        <v>3461.917313125783</v>
      </c>
      <c r="AD425" s="103">
        <v>450</v>
      </c>
      <c r="AE425" s="103">
        <v>5</v>
      </c>
      <c r="AF425" s="137">
        <v>224550</v>
      </c>
      <c r="AG425" s="137">
        <v>67495</v>
      </c>
      <c r="AH425" s="137">
        <v>161105</v>
      </c>
      <c r="AI425" s="103" t="str">
        <v>Yes</v>
      </c>
      <c r="AJ425" s="103" t="str">
        <v>Yes</v>
      </c>
      <c r="AK425" s="142">
        <v>1</v>
      </c>
      <c r="AN425" s="104">
        <f>AVERAGE(AD$5:AD425)</f>
        <v>449.03087885985747</v>
      </c>
      <c r="AO425" s="104">
        <f>AVERAGE(AE$5:AE425)</f>
        <v>4.3847980997624703</v>
      </c>
      <c r="AP425" s="122">
        <f>AVERAGE(AF$5:AF425)</f>
        <v>224066.40855106889</v>
      </c>
      <c r="AQ425" s="122">
        <f>AVERAGE(AG$5:AG425)</f>
        <v>67091.102137767215</v>
      </c>
      <c r="AR425" s="122">
        <f>AVERAGE(AH$5:AH425)</f>
        <v>161254.40380047506</v>
      </c>
      <c r="AS425" s="121">
        <f>AVERAGE($AK$5:AK425)</f>
        <v>0.99784639746635062</v>
      </c>
    </row>
    <row r="426" spans="1:45" x14ac:dyDescent="0.25">
      <c r="A426" s="103">
        <v>422</v>
      </c>
      <c r="B426" s="116">
        <v>640</v>
      </c>
      <c r="C426" s="116">
        <v>36</v>
      </c>
      <c r="D426" s="116">
        <v>28</v>
      </c>
      <c r="E426" s="117">
        <v>3745.8705892088647</v>
      </c>
      <c r="F426" s="116">
        <v>450</v>
      </c>
      <c r="G426" s="116">
        <v>4</v>
      </c>
      <c r="H426" s="117">
        <v>224550</v>
      </c>
      <c r="I426" s="117">
        <v>66996</v>
      </c>
      <c r="J426" s="117">
        <v>161754</v>
      </c>
      <c r="K426" s="116" t="str">
        <v>Yes</v>
      </c>
      <c r="L426" s="116" t="str">
        <v>Yes</v>
      </c>
      <c r="M426" s="120">
        <v>1</v>
      </c>
      <c r="P426" s="104">
        <f>AVERAGE(F$5:F426)</f>
        <v>448.89336492890993</v>
      </c>
      <c r="Q426" s="104">
        <f>AVERAGE(G$5:G426)</f>
        <v>4.5236966824644549</v>
      </c>
      <c r="R426" s="122">
        <f>AVERAGE(H$5:H426)</f>
        <v>223997.78909952607</v>
      </c>
      <c r="S426" s="122">
        <f>AVERAGE(I$5:I426)</f>
        <v>67146.661137440751</v>
      </c>
      <c r="T426" s="122">
        <f>AVERAGE(J$5:J426)</f>
        <v>161119.01895734598</v>
      </c>
      <c r="U426" s="121">
        <f>AVERAGE($M$5:M426)</f>
        <v>0.99754081095313341</v>
      </c>
      <c r="Y426" s="103">
        <v>422</v>
      </c>
      <c r="Z426" s="103">
        <v>501</v>
      </c>
      <c r="AA426" s="103">
        <v>45</v>
      </c>
      <c r="AB426" s="103">
        <v>24</v>
      </c>
      <c r="AC426" s="137">
        <v>4770.599035231342</v>
      </c>
      <c r="AD426" s="103">
        <v>450</v>
      </c>
      <c r="AE426" s="103">
        <v>8</v>
      </c>
      <c r="AF426" s="137">
        <v>224550</v>
      </c>
      <c r="AG426" s="137">
        <v>68992</v>
      </c>
      <c r="AH426" s="137">
        <v>159158</v>
      </c>
      <c r="AI426" s="103" t="str">
        <v>Yes</v>
      </c>
      <c r="AJ426" s="103" t="str">
        <v>Yes</v>
      </c>
      <c r="AK426" s="142">
        <v>1</v>
      </c>
      <c r="AN426" s="104">
        <f>AVERAGE(AD$5:AD426)</f>
        <v>449.03317535545023</v>
      </c>
      <c r="AO426" s="104">
        <f>AVERAGE(AE$5:AE426)</f>
        <v>4.3933649289099526</v>
      </c>
      <c r="AP426" s="122">
        <f>AVERAGE(AF$5:AF426)</f>
        <v>224067.55450236966</v>
      </c>
      <c r="AQ426" s="122">
        <f>AVERAGE(AG$5:AG426)</f>
        <v>67095.60663507109</v>
      </c>
      <c r="AR426" s="122">
        <f>AVERAGE(AH$5:AH426)</f>
        <v>161249.43601895735</v>
      </c>
      <c r="AS426" s="121">
        <f>AVERAGE($AK$5:AK426)</f>
        <v>0.99785150078989004</v>
      </c>
    </row>
    <row r="427" spans="1:45" x14ac:dyDescent="0.25">
      <c r="A427" s="103">
        <v>423</v>
      </c>
      <c r="B427" s="116">
        <v>582</v>
      </c>
      <c r="C427" s="116">
        <v>32</v>
      </c>
      <c r="D427" s="116">
        <v>31</v>
      </c>
      <c r="E427" s="117">
        <v>3797.3180589410194</v>
      </c>
      <c r="F427" s="116">
        <v>450</v>
      </c>
      <c r="G427" s="116">
        <v>1</v>
      </c>
      <c r="H427" s="117">
        <v>224550</v>
      </c>
      <c r="I427" s="117">
        <v>65499</v>
      </c>
      <c r="J427" s="117">
        <v>163701</v>
      </c>
      <c r="K427" s="116" t="str">
        <v>Yes</v>
      </c>
      <c r="L427" s="116" t="str">
        <v>Yes</v>
      </c>
      <c r="M427" s="120">
        <v>1</v>
      </c>
      <c r="P427" s="104">
        <f>AVERAGE(F$5:F427)</f>
        <v>448.89598108747043</v>
      </c>
      <c r="Q427" s="104">
        <f>AVERAGE(G$5:G427)</f>
        <v>4.5153664302600474</v>
      </c>
      <c r="R427" s="122">
        <f>AVERAGE(H$5:H427)</f>
        <v>223999.09456264775</v>
      </c>
      <c r="S427" s="122">
        <f>AVERAGE(I$5:I427)</f>
        <v>67142.765957446813</v>
      </c>
      <c r="T427" s="122">
        <f>AVERAGE(J$5:J427)</f>
        <v>161125.12293144208</v>
      </c>
      <c r="U427" s="121">
        <f>AVERAGE($M$5:M427)</f>
        <v>0.99754662463882338</v>
      </c>
      <c r="Y427" s="103">
        <v>423</v>
      </c>
      <c r="Z427" s="103">
        <v>511</v>
      </c>
      <c r="AA427" s="103">
        <v>38</v>
      </c>
      <c r="AB427" s="103">
        <v>24</v>
      </c>
      <c r="AC427" s="137">
        <v>3060.8794817553553</v>
      </c>
      <c r="AD427" s="103">
        <v>450</v>
      </c>
      <c r="AE427" s="103">
        <v>8</v>
      </c>
      <c r="AF427" s="137">
        <v>224550</v>
      </c>
      <c r="AG427" s="137">
        <v>68992</v>
      </c>
      <c r="AH427" s="137">
        <v>159158</v>
      </c>
      <c r="AI427" s="103" t="str">
        <v>Yes</v>
      </c>
      <c r="AJ427" s="103" t="str">
        <v>Yes</v>
      </c>
      <c r="AK427" s="142">
        <v>1</v>
      </c>
      <c r="AN427" s="104">
        <f>AVERAGE(AD$5:AD427)</f>
        <v>449.03546099290782</v>
      </c>
      <c r="AO427" s="104">
        <f>AVERAGE(AE$5:AE427)</f>
        <v>4.4018912529550827</v>
      </c>
      <c r="AP427" s="122">
        <f>AVERAGE(AF$5:AF427)</f>
        <v>224068.69503546099</v>
      </c>
      <c r="AQ427" s="122">
        <f>AVERAGE(AG$5:AG427)</f>
        <v>67100.089834515369</v>
      </c>
      <c r="AR427" s="122">
        <f>AVERAGE(AH$5:AH427)</f>
        <v>161244.49172576831</v>
      </c>
      <c r="AS427" s="121">
        <f>AVERAGE($AK$5:AK427)</f>
        <v>0.99785657998424016</v>
      </c>
    </row>
    <row r="428" spans="1:45" x14ac:dyDescent="0.25">
      <c r="A428" s="103">
        <v>424</v>
      </c>
      <c r="B428" s="116">
        <v>557</v>
      </c>
      <c r="C428" s="116">
        <v>34</v>
      </c>
      <c r="D428" s="116">
        <v>32</v>
      </c>
      <c r="E428" s="117">
        <v>2498.2877913006682</v>
      </c>
      <c r="F428" s="116">
        <v>450</v>
      </c>
      <c r="G428" s="116">
        <v>0</v>
      </c>
      <c r="H428" s="117">
        <v>224550</v>
      </c>
      <c r="I428" s="117">
        <v>65000</v>
      </c>
      <c r="J428" s="117">
        <v>164350</v>
      </c>
      <c r="K428" s="116" t="str">
        <v>Yes</v>
      </c>
      <c r="L428" s="116" t="str">
        <v>No</v>
      </c>
      <c r="M428" s="120">
        <v>1</v>
      </c>
      <c r="P428" s="104">
        <f>AVERAGE(F$5:F428)</f>
        <v>448.89858490566036</v>
      </c>
      <c r="Q428" s="104">
        <f>AVERAGE(G$5:G428)</f>
        <v>4.5047169811320753</v>
      </c>
      <c r="R428" s="122">
        <f>AVERAGE(H$5:H428)</f>
        <v>224000.39386792452</v>
      </c>
      <c r="S428" s="122">
        <f>AVERAGE(I$5:I428)</f>
        <v>67137.712264150949</v>
      </c>
      <c r="T428" s="122">
        <f>AVERAGE(J$5:J428)</f>
        <v>161132.72877358491</v>
      </c>
      <c r="U428" s="121">
        <f>AVERAGE($M$5:M428)</f>
        <v>0.99755241090146762</v>
      </c>
      <c r="Y428" s="103">
        <v>424</v>
      </c>
      <c r="Z428" s="103">
        <v>434</v>
      </c>
      <c r="AA428" s="103">
        <v>50</v>
      </c>
      <c r="AB428" s="103">
        <v>18</v>
      </c>
      <c r="AC428" s="137">
        <v>4277.2862326568202</v>
      </c>
      <c r="AD428" s="103">
        <v>450</v>
      </c>
      <c r="AE428" s="103">
        <v>14</v>
      </c>
      <c r="AF428" s="137">
        <v>224550</v>
      </c>
      <c r="AG428" s="137">
        <v>71986</v>
      </c>
      <c r="AH428" s="137">
        <v>155264</v>
      </c>
      <c r="AI428" s="103" t="str">
        <v>Yes</v>
      </c>
      <c r="AJ428" s="103" t="str">
        <v>Yes</v>
      </c>
      <c r="AK428" s="142">
        <v>1</v>
      </c>
      <c r="AN428" s="104">
        <f>AVERAGE(AD$5:AD428)</f>
        <v>449.03773584905662</v>
      </c>
      <c r="AO428" s="104">
        <f>AVERAGE(AE$5:AE428)</f>
        <v>4.4245283018867925</v>
      </c>
      <c r="AP428" s="122">
        <f>AVERAGE(AF$5:AF428)</f>
        <v>224069.83018867925</v>
      </c>
      <c r="AQ428" s="122">
        <f>AVERAGE(AG$5:AG428)</f>
        <v>67111.613207547169</v>
      </c>
      <c r="AR428" s="122">
        <f>AVERAGE(AH$5:AH428)</f>
        <v>161230.38679245283</v>
      </c>
      <c r="AS428" s="121">
        <f>AVERAGE($AK$5:AK428)</f>
        <v>0.99786163522012639</v>
      </c>
    </row>
    <row r="429" spans="1:45" x14ac:dyDescent="0.25">
      <c r="A429" s="103">
        <v>425</v>
      </c>
      <c r="B429" s="116">
        <v>641</v>
      </c>
      <c r="C429" s="116">
        <v>42</v>
      </c>
      <c r="D429" s="116">
        <v>36</v>
      </c>
      <c r="E429" s="117">
        <v>3686.3193213224031</v>
      </c>
      <c r="F429" s="116">
        <v>446</v>
      </c>
      <c r="G429" s="116">
        <v>0</v>
      </c>
      <c r="H429" s="117">
        <v>222554</v>
      </c>
      <c r="I429" s="117">
        <v>64600</v>
      </c>
      <c r="J429" s="117">
        <v>163354</v>
      </c>
      <c r="K429" s="116" t="str">
        <v>No</v>
      </c>
      <c r="L429" s="116" t="str">
        <v>No</v>
      </c>
      <c r="M429" s="120">
        <v>0.99111111111111116</v>
      </c>
      <c r="P429" s="104">
        <f>AVERAGE(F$5:F429)</f>
        <v>448.89176470588234</v>
      </c>
      <c r="Q429" s="104">
        <f>AVERAGE(G$5:G429)</f>
        <v>4.4941176470588236</v>
      </c>
      <c r="R429" s="122">
        <f>AVERAGE(H$5:H429)</f>
        <v>223996.99058823529</v>
      </c>
      <c r="S429" s="122">
        <f>AVERAGE(I$5:I429)</f>
        <v>67131.74117647059</v>
      </c>
      <c r="T429" s="122">
        <f>AVERAGE(J$5:J429)</f>
        <v>161137.95529411765</v>
      </c>
      <c r="U429" s="121">
        <f>AVERAGE($M$5:M429)</f>
        <v>0.99753725490196099</v>
      </c>
      <c r="Y429" s="103">
        <v>425</v>
      </c>
      <c r="Z429" s="103">
        <v>628</v>
      </c>
      <c r="AA429" s="103">
        <v>43</v>
      </c>
      <c r="AB429" s="103">
        <v>28</v>
      </c>
      <c r="AC429" s="137">
        <v>3712.5664911240628</v>
      </c>
      <c r="AD429" s="103">
        <v>450</v>
      </c>
      <c r="AE429" s="103">
        <v>4</v>
      </c>
      <c r="AF429" s="137">
        <v>224550</v>
      </c>
      <c r="AG429" s="137">
        <v>66996</v>
      </c>
      <c r="AH429" s="137">
        <v>161754</v>
      </c>
      <c r="AI429" s="103" t="str">
        <v>Yes</v>
      </c>
      <c r="AJ429" s="103" t="str">
        <v>Yes</v>
      </c>
      <c r="AK429" s="142">
        <v>1</v>
      </c>
      <c r="AN429" s="104">
        <f>AVERAGE(AD$5:AD429)</f>
        <v>449.04</v>
      </c>
      <c r="AO429" s="104">
        <f>AVERAGE(AE$5:AE429)</f>
        <v>4.4235294117647062</v>
      </c>
      <c r="AP429" s="122">
        <f>AVERAGE(AF$5:AF429)</f>
        <v>224070.96</v>
      </c>
      <c r="AQ429" s="122">
        <f>AVERAGE(AG$5:AG429)</f>
        <v>67111.341176470582</v>
      </c>
      <c r="AR429" s="122">
        <f>AVERAGE(AH$5:AH429)</f>
        <v>161231.61882352942</v>
      </c>
      <c r="AS429" s="121">
        <f>AVERAGE($AK$5:AK429)</f>
        <v>0.99786666666666723</v>
      </c>
    </row>
    <row r="430" spans="1:45" x14ac:dyDescent="0.25">
      <c r="A430" s="103">
        <v>426</v>
      </c>
      <c r="B430" s="116">
        <v>562</v>
      </c>
      <c r="C430" s="116">
        <v>27</v>
      </c>
      <c r="D430" s="116">
        <v>26</v>
      </c>
      <c r="E430" s="117">
        <v>4438.1024394847955</v>
      </c>
      <c r="F430" s="116">
        <v>450</v>
      </c>
      <c r="G430" s="116">
        <v>6</v>
      </c>
      <c r="H430" s="117">
        <v>224550</v>
      </c>
      <c r="I430" s="117">
        <v>67994</v>
      </c>
      <c r="J430" s="117">
        <v>160456</v>
      </c>
      <c r="K430" s="116" t="str">
        <v>Yes</v>
      </c>
      <c r="L430" s="116" t="str">
        <v>Yes</v>
      </c>
      <c r="M430" s="120">
        <v>1</v>
      </c>
      <c r="P430" s="104">
        <f>AVERAGE(F$5:F430)</f>
        <v>448.8943661971831</v>
      </c>
      <c r="Q430" s="104">
        <f>AVERAGE(G$5:G430)</f>
        <v>4.497652582159624</v>
      </c>
      <c r="R430" s="122">
        <f>AVERAGE(H$5:H430)</f>
        <v>223998.28873239437</v>
      </c>
      <c r="S430" s="122">
        <f>AVERAGE(I$5:I430)</f>
        <v>67133.765258215964</v>
      </c>
      <c r="T430" s="122">
        <f>AVERAGE(J$5:J430)</f>
        <v>161136.35446009389</v>
      </c>
      <c r="U430" s="121">
        <f>AVERAGE($M$5:M430)</f>
        <v>0.9975430359937405</v>
      </c>
      <c r="Y430" s="103">
        <v>426</v>
      </c>
      <c r="Z430" s="103">
        <v>562</v>
      </c>
      <c r="AA430" s="103">
        <v>28</v>
      </c>
      <c r="AB430" s="103">
        <v>33</v>
      </c>
      <c r="AC430" s="137">
        <v>2851.490863190229</v>
      </c>
      <c r="AD430" s="103">
        <v>449</v>
      </c>
      <c r="AE430" s="103">
        <v>0</v>
      </c>
      <c r="AF430" s="137">
        <v>224051</v>
      </c>
      <c r="AG430" s="137">
        <v>64900</v>
      </c>
      <c r="AH430" s="137">
        <v>164101</v>
      </c>
      <c r="AI430" s="103" t="str">
        <v>No</v>
      </c>
      <c r="AJ430" s="103" t="str">
        <v>No</v>
      </c>
      <c r="AK430" s="142">
        <v>0.99777777777777776</v>
      </c>
      <c r="AN430" s="104">
        <f>AVERAGE(AD$5:AD430)</f>
        <v>449.0399061032864</v>
      </c>
      <c r="AO430" s="104">
        <f>AVERAGE(AE$5:AE430)</f>
        <v>4.413145539906103</v>
      </c>
      <c r="AP430" s="122">
        <f>AVERAGE(AF$5:AF430)</f>
        <v>224070.9131455399</v>
      </c>
      <c r="AQ430" s="122">
        <f>AVERAGE(AG$5:AG430)</f>
        <v>67106.150234741785</v>
      </c>
      <c r="AR430" s="122">
        <f>AVERAGE(AH$5:AH430)</f>
        <v>161238.35446009389</v>
      </c>
      <c r="AS430" s="121">
        <f>AVERAGE($AK$5:AK430)</f>
        <v>0.99786645800730378</v>
      </c>
    </row>
    <row r="431" spans="1:45" x14ac:dyDescent="0.25">
      <c r="A431" s="103">
        <v>427</v>
      </c>
      <c r="B431" s="116">
        <v>518</v>
      </c>
      <c r="C431" s="116">
        <v>42</v>
      </c>
      <c r="D431" s="116">
        <v>23</v>
      </c>
      <c r="E431" s="117">
        <v>3680.3185256611887</v>
      </c>
      <c r="F431" s="116">
        <v>450</v>
      </c>
      <c r="G431" s="116">
        <v>9</v>
      </c>
      <c r="H431" s="117">
        <v>224550</v>
      </c>
      <c r="I431" s="117">
        <v>69491</v>
      </c>
      <c r="J431" s="117">
        <v>158509</v>
      </c>
      <c r="K431" s="116" t="str">
        <v>Yes</v>
      </c>
      <c r="L431" s="116" t="str">
        <v>Yes</v>
      </c>
      <c r="M431" s="120">
        <v>1</v>
      </c>
      <c r="P431" s="104">
        <f>AVERAGE(F$5:F431)</f>
        <v>448.89695550351286</v>
      </c>
      <c r="Q431" s="104">
        <f>AVERAGE(G$5:G431)</f>
        <v>4.5081967213114753</v>
      </c>
      <c r="R431" s="122">
        <f>AVERAGE(H$5:H431)</f>
        <v>223999.58079625294</v>
      </c>
      <c r="S431" s="122">
        <f>AVERAGE(I$5:I431)</f>
        <v>67139.28571428571</v>
      </c>
      <c r="T431" s="122">
        <f>AVERAGE(J$5:J431)</f>
        <v>161130.20140515221</v>
      </c>
      <c r="U431" s="121">
        <f>AVERAGE($M$5:M431)</f>
        <v>0.99754879000780661</v>
      </c>
      <c r="Y431" s="103">
        <v>427</v>
      </c>
      <c r="Z431" s="103">
        <v>536</v>
      </c>
      <c r="AA431" s="103">
        <v>40</v>
      </c>
      <c r="AB431" s="103">
        <v>28</v>
      </c>
      <c r="AC431" s="137">
        <v>3674.9225955528591</v>
      </c>
      <c r="AD431" s="103">
        <v>450</v>
      </c>
      <c r="AE431" s="103">
        <v>4</v>
      </c>
      <c r="AF431" s="137">
        <v>224550</v>
      </c>
      <c r="AG431" s="137">
        <v>66996</v>
      </c>
      <c r="AH431" s="137">
        <v>161754</v>
      </c>
      <c r="AI431" s="103" t="str">
        <v>Yes</v>
      </c>
      <c r="AJ431" s="103" t="str">
        <v>Yes</v>
      </c>
      <c r="AK431" s="142">
        <v>1</v>
      </c>
      <c r="AN431" s="104">
        <f>AVERAGE(AD$5:AD431)</f>
        <v>449.04215456674473</v>
      </c>
      <c r="AO431" s="104">
        <f>AVERAGE(AE$5:AE431)</f>
        <v>4.4121779859484773</v>
      </c>
      <c r="AP431" s="122">
        <f>AVERAGE(AF$5:AF431)</f>
        <v>224072.03512880561</v>
      </c>
      <c r="AQ431" s="122">
        <f>AVERAGE(AG$5:AG431)</f>
        <v>67105.892271662757</v>
      </c>
      <c r="AR431" s="122">
        <f>AVERAGE(AH$5:AH431)</f>
        <v>161239.56206088993</v>
      </c>
      <c r="AS431" s="121">
        <f>AVERAGE($AK$5:AK431)</f>
        <v>0.99787145459276672</v>
      </c>
    </row>
    <row r="432" spans="1:45" x14ac:dyDescent="0.25">
      <c r="A432" s="103">
        <v>428</v>
      </c>
      <c r="B432" s="116">
        <v>624</v>
      </c>
      <c r="C432" s="116">
        <v>48</v>
      </c>
      <c r="D432" s="116">
        <v>38</v>
      </c>
      <c r="E432" s="117">
        <v>2361.2095980289137</v>
      </c>
      <c r="F432" s="116">
        <v>444</v>
      </c>
      <c r="G432" s="116">
        <v>0</v>
      </c>
      <c r="H432" s="117">
        <v>221556</v>
      </c>
      <c r="I432" s="117">
        <v>64400</v>
      </c>
      <c r="J432" s="117">
        <v>162856</v>
      </c>
      <c r="K432" s="116" t="str">
        <v>No</v>
      </c>
      <c r="L432" s="116" t="str">
        <v>No</v>
      </c>
      <c r="M432" s="120">
        <v>0.98666666666666669</v>
      </c>
      <c r="P432" s="104">
        <f>AVERAGE(F$5:F432)</f>
        <v>448.88551401869159</v>
      </c>
      <c r="Q432" s="104">
        <f>AVERAGE(G$5:G432)</f>
        <v>4.4976635514018692</v>
      </c>
      <c r="R432" s="122">
        <f>AVERAGE(H$5:H432)</f>
        <v>223993.8714953271</v>
      </c>
      <c r="S432" s="122">
        <f>AVERAGE(I$5:I432)</f>
        <v>67132.885514018693</v>
      </c>
      <c r="T432" s="122">
        <f>AVERAGE(J$5:J432)</f>
        <v>161134.23364485981</v>
      </c>
      <c r="U432" s="121">
        <f>AVERAGE($M$5:M432)</f>
        <v>0.99752336448598156</v>
      </c>
      <c r="Y432" s="103">
        <v>428</v>
      </c>
      <c r="Z432" s="103">
        <v>547</v>
      </c>
      <c r="AA432" s="103">
        <v>37</v>
      </c>
      <c r="AB432" s="103">
        <v>34</v>
      </c>
      <c r="AC432" s="137">
        <v>3199.276972962643</v>
      </c>
      <c r="AD432" s="103">
        <v>448</v>
      </c>
      <c r="AE432" s="103">
        <v>0</v>
      </c>
      <c r="AF432" s="137">
        <v>223552</v>
      </c>
      <c r="AG432" s="137">
        <v>64800</v>
      </c>
      <c r="AH432" s="137">
        <v>163852</v>
      </c>
      <c r="AI432" s="103" t="str">
        <v>No</v>
      </c>
      <c r="AJ432" s="103" t="str">
        <v>No</v>
      </c>
      <c r="AK432" s="142">
        <v>0.99555555555555553</v>
      </c>
      <c r="AN432" s="104">
        <f>AVERAGE(AD$5:AD432)</f>
        <v>449.03971962616822</v>
      </c>
      <c r="AO432" s="104">
        <f>AVERAGE(AE$5:AE432)</f>
        <v>4.4018691588785046</v>
      </c>
      <c r="AP432" s="122">
        <f>AVERAGE(AF$5:AF432)</f>
        <v>224070.82009345794</v>
      </c>
      <c r="AQ432" s="122">
        <f>AVERAGE(AG$5:AG432)</f>
        <v>67100.504672897194</v>
      </c>
      <c r="AR432" s="122">
        <f>AVERAGE(AH$5:AH432)</f>
        <v>161245.66588785045</v>
      </c>
      <c r="AS432" s="121">
        <f>AVERAGE($AK$5:AK432)</f>
        <v>0.99786604361370779</v>
      </c>
    </row>
    <row r="433" spans="1:45" x14ac:dyDescent="0.25">
      <c r="A433" s="103">
        <v>429</v>
      </c>
      <c r="B433" s="116">
        <v>596</v>
      </c>
      <c r="C433" s="116">
        <v>42</v>
      </c>
      <c r="D433" s="116">
        <v>30</v>
      </c>
      <c r="E433" s="117">
        <v>2973.943619848128</v>
      </c>
      <c r="F433" s="116">
        <v>450</v>
      </c>
      <c r="G433" s="116">
        <v>2</v>
      </c>
      <c r="H433" s="117">
        <v>224550</v>
      </c>
      <c r="I433" s="117">
        <v>65998</v>
      </c>
      <c r="J433" s="117">
        <v>163052</v>
      </c>
      <c r="K433" s="116" t="str">
        <v>Yes</v>
      </c>
      <c r="L433" s="116" t="str">
        <v>Yes</v>
      </c>
      <c r="M433" s="120">
        <v>1</v>
      </c>
      <c r="P433" s="104">
        <f>AVERAGE(F$5:F433)</f>
        <v>448.88811188811189</v>
      </c>
      <c r="Q433" s="104">
        <f>AVERAGE(G$5:G433)</f>
        <v>4.491841491841492</v>
      </c>
      <c r="R433" s="122">
        <f>AVERAGE(H$5:H433)</f>
        <v>223995.16783216782</v>
      </c>
      <c r="S433" s="122">
        <f>AVERAGE(I$5:I433)</f>
        <v>67130.240093240092</v>
      </c>
      <c r="T433" s="122">
        <f>AVERAGE(J$5:J433)</f>
        <v>161138.70396270396</v>
      </c>
      <c r="U433" s="121">
        <f>AVERAGE($M$5:M433)</f>
        <v>0.99752913752913774</v>
      </c>
      <c r="Y433" s="103">
        <v>429</v>
      </c>
      <c r="Z433" s="103">
        <v>598</v>
      </c>
      <c r="AA433" s="103">
        <v>40</v>
      </c>
      <c r="AB433" s="103">
        <v>28</v>
      </c>
      <c r="AC433" s="137">
        <v>4349.5258522068098</v>
      </c>
      <c r="AD433" s="103">
        <v>450</v>
      </c>
      <c r="AE433" s="103">
        <v>4</v>
      </c>
      <c r="AF433" s="137">
        <v>224550</v>
      </c>
      <c r="AG433" s="137">
        <v>66996</v>
      </c>
      <c r="AH433" s="137">
        <v>161754</v>
      </c>
      <c r="AI433" s="103" t="str">
        <v>Yes</v>
      </c>
      <c r="AJ433" s="103" t="str">
        <v>Yes</v>
      </c>
      <c r="AK433" s="142">
        <v>1</v>
      </c>
      <c r="AN433" s="104">
        <f>AVERAGE(AD$5:AD433)</f>
        <v>449.04195804195803</v>
      </c>
      <c r="AO433" s="104">
        <f>AVERAGE(AE$5:AE433)</f>
        <v>4.4009324009324011</v>
      </c>
      <c r="AP433" s="122">
        <f>AVERAGE(AF$5:AF433)</f>
        <v>224071.93706293707</v>
      </c>
      <c r="AQ433" s="122">
        <f>AVERAGE(AG$5:AG433)</f>
        <v>67100.26107226107</v>
      </c>
      <c r="AR433" s="122">
        <f>AVERAGE(AH$5:AH433)</f>
        <v>161246.8508158508</v>
      </c>
      <c r="AS433" s="121">
        <f>AVERAGE($AK$5:AK433)</f>
        <v>0.99787101787101851</v>
      </c>
    </row>
    <row r="434" spans="1:45" x14ac:dyDescent="0.25">
      <c r="A434" s="103">
        <v>430</v>
      </c>
      <c r="B434" s="116">
        <v>627</v>
      </c>
      <c r="C434" s="116">
        <v>39</v>
      </c>
      <c r="D434" s="116">
        <v>29</v>
      </c>
      <c r="E434" s="117">
        <v>4126.9174712248787</v>
      </c>
      <c r="F434" s="116">
        <v>450</v>
      </c>
      <c r="G434" s="116">
        <v>3</v>
      </c>
      <c r="H434" s="117">
        <v>224550</v>
      </c>
      <c r="I434" s="117">
        <v>66497</v>
      </c>
      <c r="J434" s="117">
        <v>162403</v>
      </c>
      <c r="K434" s="116" t="str">
        <v>Yes</v>
      </c>
      <c r="L434" s="116" t="str">
        <v>Yes</v>
      </c>
      <c r="M434" s="120">
        <v>1</v>
      </c>
      <c r="P434" s="104">
        <f>AVERAGE(F$5:F434)</f>
        <v>448.89069767441862</v>
      </c>
      <c r="Q434" s="104">
        <f>AVERAGE(G$5:G434)</f>
        <v>4.4883720930232558</v>
      </c>
      <c r="R434" s="122">
        <f>AVERAGE(H$5:H434)</f>
        <v>223996.45813953489</v>
      </c>
      <c r="S434" s="122">
        <f>AVERAGE(I$5:I434)</f>
        <v>67128.767441860458</v>
      </c>
      <c r="T434" s="122">
        <f>AVERAGE(J$5:J434)</f>
        <v>161141.6441860465</v>
      </c>
      <c r="U434" s="121">
        <f>AVERAGE($M$5:M434)</f>
        <v>0.99753488372093047</v>
      </c>
      <c r="Y434" s="103">
        <v>430</v>
      </c>
      <c r="Z434" s="103">
        <v>541</v>
      </c>
      <c r="AA434" s="103">
        <v>25</v>
      </c>
      <c r="AB434" s="103">
        <v>36</v>
      </c>
      <c r="AC434" s="137">
        <v>2898.954190567777</v>
      </c>
      <c r="AD434" s="103">
        <v>446</v>
      </c>
      <c r="AE434" s="103">
        <v>0</v>
      </c>
      <c r="AF434" s="137">
        <v>222554</v>
      </c>
      <c r="AG434" s="137">
        <v>64600</v>
      </c>
      <c r="AH434" s="137">
        <v>163354</v>
      </c>
      <c r="AI434" s="103" t="str">
        <v>No</v>
      </c>
      <c r="AJ434" s="103" t="str">
        <v>No</v>
      </c>
      <c r="AK434" s="142">
        <v>0.99111111111111116</v>
      </c>
      <c r="AN434" s="104">
        <f>AVERAGE(AD$5:AD434)</f>
        <v>449.03488372093022</v>
      </c>
      <c r="AO434" s="104">
        <f>AVERAGE(AE$5:AE434)</f>
        <v>4.3906976744186048</v>
      </c>
      <c r="AP434" s="122">
        <f>AVERAGE(AF$5:AF434)</f>
        <v>224068.40697674418</v>
      </c>
      <c r="AQ434" s="122">
        <f>AVERAGE(AG$5:AG434)</f>
        <v>67094.446511627903</v>
      </c>
      <c r="AR434" s="122">
        <f>AVERAGE(AH$5:AH434)</f>
        <v>161251.75116279069</v>
      </c>
      <c r="AS434" s="121">
        <f>AVERAGE($AK$5:AK434)</f>
        <v>0.99785529715762344</v>
      </c>
    </row>
    <row r="435" spans="1:45" x14ac:dyDescent="0.25">
      <c r="A435" s="103">
        <v>431</v>
      </c>
      <c r="B435" s="116">
        <v>527</v>
      </c>
      <c r="C435" s="116">
        <v>40</v>
      </c>
      <c r="D435" s="116">
        <v>30</v>
      </c>
      <c r="E435" s="117">
        <v>4735.3725621928188</v>
      </c>
      <c r="F435" s="116">
        <v>450</v>
      </c>
      <c r="G435" s="116">
        <v>2</v>
      </c>
      <c r="H435" s="117">
        <v>224550</v>
      </c>
      <c r="I435" s="117">
        <v>65998</v>
      </c>
      <c r="J435" s="117">
        <v>163052</v>
      </c>
      <c r="K435" s="116" t="str">
        <v>Yes</v>
      </c>
      <c r="L435" s="116" t="str">
        <v>Yes</v>
      </c>
      <c r="M435" s="120">
        <v>1</v>
      </c>
      <c r="P435" s="104">
        <f>AVERAGE(F$5:F435)</f>
        <v>448.89327146171695</v>
      </c>
      <c r="Q435" s="104">
        <f>AVERAGE(G$5:G435)</f>
        <v>4.4825986078886313</v>
      </c>
      <c r="R435" s="122">
        <f>AVERAGE(H$5:H435)</f>
        <v>223997.74245939674</v>
      </c>
      <c r="S435" s="122">
        <f>AVERAGE(I$5:I435)</f>
        <v>67126.143851508124</v>
      </c>
      <c r="T435" s="122">
        <f>AVERAGE(J$5:J435)</f>
        <v>161146.0765661253</v>
      </c>
      <c r="U435" s="121">
        <f>AVERAGE($M$5:M435)</f>
        <v>0.9975406032482601</v>
      </c>
      <c r="Y435" s="103">
        <v>431</v>
      </c>
      <c r="Z435" s="103">
        <v>605</v>
      </c>
      <c r="AA435" s="103">
        <v>47</v>
      </c>
      <c r="AB435" s="103">
        <v>29</v>
      </c>
      <c r="AC435" s="137">
        <v>4756.8599800765696</v>
      </c>
      <c r="AD435" s="103">
        <v>450</v>
      </c>
      <c r="AE435" s="103">
        <v>3</v>
      </c>
      <c r="AF435" s="137">
        <v>224550</v>
      </c>
      <c r="AG435" s="137">
        <v>66497</v>
      </c>
      <c r="AH435" s="137">
        <v>162403</v>
      </c>
      <c r="AI435" s="103" t="str">
        <v>Yes</v>
      </c>
      <c r="AJ435" s="103" t="str">
        <v>Yes</v>
      </c>
      <c r="AK435" s="142">
        <v>1</v>
      </c>
      <c r="AN435" s="104">
        <f>AVERAGE(AD$5:AD435)</f>
        <v>449.03712296983758</v>
      </c>
      <c r="AO435" s="104">
        <f>AVERAGE(AE$5:AE435)</f>
        <v>4.3874709976798147</v>
      </c>
      <c r="AP435" s="122">
        <f>AVERAGE(AF$5:AF435)</f>
        <v>224069.52436194895</v>
      </c>
      <c r="AQ435" s="122">
        <f>AVERAGE(AG$5:AG435)</f>
        <v>67093.060324825987</v>
      </c>
      <c r="AR435" s="122">
        <f>AVERAGE(AH$5:AH435)</f>
        <v>161254.42227378191</v>
      </c>
      <c r="AS435" s="121">
        <f>AVERAGE($AK$5:AK435)</f>
        <v>0.99786027326630644</v>
      </c>
    </row>
    <row r="436" spans="1:45" x14ac:dyDescent="0.25">
      <c r="A436" s="103">
        <v>432</v>
      </c>
      <c r="B436" s="116">
        <v>514</v>
      </c>
      <c r="C436" s="116">
        <v>40</v>
      </c>
      <c r="D436" s="116">
        <v>22</v>
      </c>
      <c r="E436" s="117">
        <v>2447.7380136130623</v>
      </c>
      <c r="F436" s="116">
        <v>450</v>
      </c>
      <c r="G436" s="116">
        <v>10</v>
      </c>
      <c r="H436" s="117">
        <v>224550</v>
      </c>
      <c r="I436" s="117">
        <v>69990</v>
      </c>
      <c r="J436" s="117">
        <v>157860</v>
      </c>
      <c r="K436" s="116" t="str">
        <v>Yes</v>
      </c>
      <c r="L436" s="116" t="str">
        <v>Yes</v>
      </c>
      <c r="M436" s="120">
        <v>1</v>
      </c>
      <c r="P436" s="104">
        <f>AVERAGE(F$5:F436)</f>
        <v>448.89583333333331</v>
      </c>
      <c r="Q436" s="104">
        <f>AVERAGE(G$5:G436)</f>
        <v>4.4953703703703702</v>
      </c>
      <c r="R436" s="122">
        <f>AVERAGE(H$5:H436)</f>
        <v>223999.02083333334</v>
      </c>
      <c r="S436" s="122">
        <f>AVERAGE(I$5:I436)</f>
        <v>67132.773148148146</v>
      </c>
      <c r="T436" s="122">
        <f>AVERAGE(J$5:J436)</f>
        <v>161138.46990740742</v>
      </c>
      <c r="U436" s="121">
        <f>AVERAGE($M$5:M436)</f>
        <v>0.99754629629629654</v>
      </c>
      <c r="Y436" s="103">
        <v>432</v>
      </c>
      <c r="Z436" s="103">
        <v>600</v>
      </c>
      <c r="AA436" s="103">
        <v>41</v>
      </c>
      <c r="AB436" s="103">
        <v>25</v>
      </c>
      <c r="AC436" s="137">
        <v>3575.1569860388845</v>
      </c>
      <c r="AD436" s="103">
        <v>450</v>
      </c>
      <c r="AE436" s="103">
        <v>7</v>
      </c>
      <c r="AF436" s="137">
        <v>224550</v>
      </c>
      <c r="AG436" s="137">
        <v>68493</v>
      </c>
      <c r="AH436" s="137">
        <v>159807</v>
      </c>
      <c r="AI436" s="103" t="str">
        <v>Yes</v>
      </c>
      <c r="AJ436" s="103" t="str">
        <v>Yes</v>
      </c>
      <c r="AK436" s="142">
        <v>1</v>
      </c>
      <c r="AN436" s="104">
        <f>AVERAGE(AD$5:AD436)</f>
        <v>449.03935185185185</v>
      </c>
      <c r="AO436" s="104">
        <f>AVERAGE(AE$5:AE436)</f>
        <v>4.3935185185185182</v>
      </c>
      <c r="AP436" s="122">
        <f>AVERAGE(AF$5:AF436)</f>
        <v>224070.63657407407</v>
      </c>
      <c r="AQ436" s="122">
        <f>AVERAGE(AG$5:AG436)</f>
        <v>67096.300925925927</v>
      </c>
      <c r="AR436" s="122">
        <f>AVERAGE(AH$5:AH436)</f>
        <v>161251.07175925927</v>
      </c>
      <c r="AS436" s="121">
        <f>AVERAGE($AK$5:AK436)</f>
        <v>0.99786522633744923</v>
      </c>
    </row>
    <row r="437" spans="1:45" x14ac:dyDescent="0.25">
      <c r="A437" s="103">
        <v>433</v>
      </c>
      <c r="B437" s="116">
        <v>529</v>
      </c>
      <c r="C437" s="116">
        <v>28</v>
      </c>
      <c r="D437" s="116">
        <v>34</v>
      </c>
      <c r="E437" s="117">
        <v>4921.5983075089862</v>
      </c>
      <c r="F437" s="116">
        <v>448</v>
      </c>
      <c r="G437" s="116">
        <v>0</v>
      </c>
      <c r="H437" s="117">
        <v>223552</v>
      </c>
      <c r="I437" s="117">
        <v>64800</v>
      </c>
      <c r="J437" s="117">
        <v>163852</v>
      </c>
      <c r="K437" s="116" t="str">
        <v>No</v>
      </c>
      <c r="L437" s="116" t="str">
        <v>No</v>
      </c>
      <c r="M437" s="120">
        <v>0.99555555555555553</v>
      </c>
      <c r="P437" s="104">
        <f>AVERAGE(F$5:F437)</f>
        <v>448.89376443418013</v>
      </c>
      <c r="Q437" s="104">
        <f>AVERAGE(G$5:G437)</f>
        <v>4.4849884526558892</v>
      </c>
      <c r="R437" s="122">
        <f>AVERAGE(H$5:H437)</f>
        <v>223997.9884526559</v>
      </c>
      <c r="S437" s="122">
        <f>AVERAGE(I$5:I437)</f>
        <v>67127.385681293308</v>
      </c>
      <c r="T437" s="122">
        <f>AVERAGE(J$5:J437)</f>
        <v>161144.73672055427</v>
      </c>
      <c r="U437" s="121">
        <f>AVERAGE($M$5:M437)</f>
        <v>0.99754169874262277</v>
      </c>
      <c r="Y437" s="103">
        <v>433</v>
      </c>
      <c r="Z437" s="103">
        <v>520</v>
      </c>
      <c r="AA437" s="103">
        <v>46</v>
      </c>
      <c r="AB437" s="103">
        <v>28</v>
      </c>
      <c r="AC437" s="137">
        <v>2929.3745984322595</v>
      </c>
      <c r="AD437" s="103">
        <v>450</v>
      </c>
      <c r="AE437" s="103">
        <v>4</v>
      </c>
      <c r="AF437" s="137">
        <v>224550</v>
      </c>
      <c r="AG437" s="137">
        <v>66996</v>
      </c>
      <c r="AH437" s="137">
        <v>161754</v>
      </c>
      <c r="AI437" s="103" t="str">
        <v>Yes</v>
      </c>
      <c r="AJ437" s="103" t="str">
        <v>Yes</v>
      </c>
      <c r="AK437" s="142">
        <v>1</v>
      </c>
      <c r="AN437" s="104">
        <f>AVERAGE(AD$5:AD437)</f>
        <v>449.04157043879906</v>
      </c>
      <c r="AO437" s="104">
        <f>AVERAGE(AE$5:AE437)</f>
        <v>4.3926096997690527</v>
      </c>
      <c r="AP437" s="122">
        <f>AVERAGE(AF$5:AF437)</f>
        <v>224071.74364896075</v>
      </c>
      <c r="AQ437" s="122">
        <f>AVERAGE(AG$5:AG437)</f>
        <v>67096.069284064666</v>
      </c>
      <c r="AR437" s="122">
        <f>AVERAGE(AH$5:AH437)</f>
        <v>161252.23325635103</v>
      </c>
      <c r="AS437" s="121">
        <f>AVERAGE($AK$5:AK437)</f>
        <v>0.99787015653066524</v>
      </c>
    </row>
    <row r="438" spans="1:45" x14ac:dyDescent="0.25">
      <c r="A438" s="103">
        <v>434</v>
      </c>
      <c r="B438" s="116">
        <v>583</v>
      </c>
      <c r="C438" s="116">
        <v>39</v>
      </c>
      <c r="D438" s="116">
        <v>27</v>
      </c>
      <c r="E438" s="117">
        <v>2040.3839800786984</v>
      </c>
      <c r="F438" s="116">
        <v>450</v>
      </c>
      <c r="G438" s="116">
        <v>5</v>
      </c>
      <c r="H438" s="117">
        <v>224550</v>
      </c>
      <c r="I438" s="117">
        <v>67495</v>
      </c>
      <c r="J438" s="117">
        <v>161105</v>
      </c>
      <c r="K438" s="116" t="str">
        <v>Yes</v>
      </c>
      <c r="L438" s="116" t="str">
        <v>Yes</v>
      </c>
      <c r="M438" s="120">
        <v>1</v>
      </c>
      <c r="P438" s="104">
        <f>AVERAGE(F$5:F438)</f>
        <v>448.89631336405529</v>
      </c>
      <c r="Q438" s="104">
        <f>AVERAGE(G$5:G438)</f>
        <v>4.4861751152073737</v>
      </c>
      <c r="R438" s="122">
        <f>AVERAGE(H$5:H438)</f>
        <v>223999.26036866358</v>
      </c>
      <c r="S438" s="122">
        <f>AVERAGE(I$5:I438)</f>
        <v>67128.232718894011</v>
      </c>
      <c r="T438" s="122">
        <f>AVERAGE(J$5:J438)</f>
        <v>161144.64516129033</v>
      </c>
      <c r="U438" s="121">
        <f>AVERAGE($M$5:M438)</f>
        <v>0.99754736303123426</v>
      </c>
      <c r="Y438" s="103">
        <v>434</v>
      </c>
      <c r="Z438" s="103">
        <v>628</v>
      </c>
      <c r="AA438" s="103">
        <v>39</v>
      </c>
      <c r="AB438" s="103">
        <v>40</v>
      </c>
      <c r="AC438" s="137">
        <v>2580.5507761827685</v>
      </c>
      <c r="AD438" s="103">
        <v>442</v>
      </c>
      <c r="AE438" s="103">
        <v>0</v>
      </c>
      <c r="AF438" s="137">
        <v>220558</v>
      </c>
      <c r="AG438" s="137">
        <v>64200</v>
      </c>
      <c r="AH438" s="137">
        <v>162358</v>
      </c>
      <c r="AI438" s="103" t="str">
        <v>No</v>
      </c>
      <c r="AJ438" s="103" t="str">
        <v>No</v>
      </c>
      <c r="AK438" s="142">
        <v>0.98222222222222222</v>
      </c>
      <c r="AN438" s="104">
        <f>AVERAGE(AD$5:AD438)</f>
        <v>449.0253456221198</v>
      </c>
      <c r="AO438" s="104">
        <f>AVERAGE(AE$5:AE438)</f>
        <v>4.3824884792626726</v>
      </c>
      <c r="AP438" s="122">
        <f>AVERAGE(AF$5:AF438)</f>
        <v>224063.6474654378</v>
      </c>
      <c r="AQ438" s="122">
        <f>AVERAGE(AG$5:AG438)</f>
        <v>67089.39631336405</v>
      </c>
      <c r="AR438" s="122">
        <f>AVERAGE(AH$5:AH438)</f>
        <v>161254.78110599078</v>
      </c>
      <c r="AS438" s="121">
        <f>AVERAGE($AK$5:AK438)</f>
        <v>0.99783410138248918</v>
      </c>
    </row>
    <row r="439" spans="1:45" x14ac:dyDescent="0.25">
      <c r="A439" s="103">
        <v>435</v>
      </c>
      <c r="B439" s="116">
        <v>521</v>
      </c>
      <c r="C439" s="116">
        <v>39</v>
      </c>
      <c r="D439" s="116">
        <v>31</v>
      </c>
      <c r="E439" s="117">
        <v>2760.8254537921562</v>
      </c>
      <c r="F439" s="116">
        <v>450</v>
      </c>
      <c r="G439" s="116">
        <v>1</v>
      </c>
      <c r="H439" s="117">
        <v>224550</v>
      </c>
      <c r="I439" s="117">
        <v>65499</v>
      </c>
      <c r="J439" s="117">
        <v>163701</v>
      </c>
      <c r="K439" s="116" t="str">
        <v>Yes</v>
      </c>
      <c r="L439" s="116" t="str">
        <v>Yes</v>
      </c>
      <c r="M439" s="120">
        <v>1</v>
      </c>
      <c r="P439" s="104">
        <f>AVERAGE(F$5:F439)</f>
        <v>448.89885057471264</v>
      </c>
      <c r="Q439" s="104">
        <f>AVERAGE(G$5:G439)</f>
        <v>4.4781609195402297</v>
      </c>
      <c r="R439" s="122">
        <f>AVERAGE(H$5:H439)</f>
        <v>224000.5264367816</v>
      </c>
      <c r="S439" s="122">
        <f>AVERAGE(I$5:I439)</f>
        <v>67124.487356321843</v>
      </c>
      <c r="T439" s="122">
        <f>AVERAGE(J$5:J439)</f>
        <v>161150.52183908047</v>
      </c>
      <c r="U439" s="121">
        <f>AVERAGE($M$5:M439)</f>
        <v>0.99755300127713942</v>
      </c>
      <c r="Y439" s="103">
        <v>435</v>
      </c>
      <c r="Z439" s="103">
        <v>664</v>
      </c>
      <c r="AA439" s="103">
        <v>35</v>
      </c>
      <c r="AB439" s="103">
        <v>36</v>
      </c>
      <c r="AC439" s="137">
        <v>3642.1694211674385</v>
      </c>
      <c r="AD439" s="103">
        <v>446</v>
      </c>
      <c r="AE439" s="103">
        <v>0</v>
      </c>
      <c r="AF439" s="137">
        <v>222554</v>
      </c>
      <c r="AG439" s="137">
        <v>64600</v>
      </c>
      <c r="AH439" s="137">
        <v>163354</v>
      </c>
      <c r="AI439" s="103" t="str">
        <v>No</v>
      </c>
      <c r="AJ439" s="103" t="str">
        <v>No</v>
      </c>
      <c r="AK439" s="142">
        <v>0.99111111111111116</v>
      </c>
      <c r="AN439" s="104">
        <f>AVERAGE(AD$5:AD439)</f>
        <v>449.01839080459769</v>
      </c>
      <c r="AO439" s="104">
        <f>AVERAGE(AE$5:AE439)</f>
        <v>4.3724137931034486</v>
      </c>
      <c r="AP439" s="122">
        <f>AVERAGE(AF$5:AF439)</f>
        <v>224060.17701149426</v>
      </c>
      <c r="AQ439" s="122">
        <f>AVERAGE(AG$5:AG439)</f>
        <v>67083.673563218385</v>
      </c>
      <c r="AR439" s="122">
        <f>AVERAGE(AH$5:AH439)</f>
        <v>161259.60689655173</v>
      </c>
      <c r="AS439" s="121">
        <f>AVERAGE($AK$5:AK439)</f>
        <v>0.9978186462324401</v>
      </c>
    </row>
    <row r="440" spans="1:45" x14ac:dyDescent="0.25">
      <c r="A440" s="103">
        <v>436</v>
      </c>
      <c r="B440" s="116">
        <v>548</v>
      </c>
      <c r="C440" s="116">
        <v>53</v>
      </c>
      <c r="D440" s="116">
        <v>28</v>
      </c>
      <c r="E440" s="117">
        <v>4571.170306739481</v>
      </c>
      <c r="F440" s="116">
        <v>450</v>
      </c>
      <c r="G440" s="116">
        <v>4</v>
      </c>
      <c r="H440" s="117">
        <v>224550</v>
      </c>
      <c r="I440" s="117">
        <v>66996</v>
      </c>
      <c r="J440" s="117">
        <v>161754</v>
      </c>
      <c r="K440" s="116" t="str">
        <v>Yes</v>
      </c>
      <c r="L440" s="116" t="str">
        <v>Yes</v>
      </c>
      <c r="M440" s="120">
        <v>1</v>
      </c>
      <c r="P440" s="104">
        <f>AVERAGE(F$5:F440)</f>
        <v>448.901376146789</v>
      </c>
      <c r="Q440" s="104">
        <f>AVERAGE(G$5:G440)</f>
        <v>4.477064220183486</v>
      </c>
      <c r="R440" s="122">
        <f>AVERAGE(H$5:H440)</f>
        <v>224001.78669724771</v>
      </c>
      <c r="S440" s="122">
        <f>AVERAGE(I$5:I440)</f>
        <v>67124.192660550456</v>
      </c>
      <c r="T440" s="122">
        <f>AVERAGE(J$5:J440)</f>
        <v>161151.90596330276</v>
      </c>
      <c r="U440" s="121">
        <f>AVERAGE($M$5:M440)</f>
        <v>0.99755861365953136</v>
      </c>
      <c r="Y440" s="103">
        <v>436</v>
      </c>
      <c r="Z440" s="103">
        <v>627</v>
      </c>
      <c r="AA440" s="103">
        <v>40</v>
      </c>
      <c r="AB440" s="103">
        <v>31</v>
      </c>
      <c r="AC440" s="137">
        <v>4743.8444201080292</v>
      </c>
      <c r="AD440" s="103">
        <v>450</v>
      </c>
      <c r="AE440" s="103">
        <v>1</v>
      </c>
      <c r="AF440" s="137">
        <v>224550</v>
      </c>
      <c r="AG440" s="137">
        <v>65499</v>
      </c>
      <c r="AH440" s="137">
        <v>163701</v>
      </c>
      <c r="AI440" s="103" t="str">
        <v>Yes</v>
      </c>
      <c r="AJ440" s="103" t="str">
        <v>Yes</v>
      </c>
      <c r="AK440" s="142">
        <v>1</v>
      </c>
      <c r="AN440" s="104">
        <f>AVERAGE(AD$5:AD440)</f>
        <v>449.02064220183485</v>
      </c>
      <c r="AO440" s="104">
        <f>AVERAGE(AE$5:AE440)</f>
        <v>4.3646788990825689</v>
      </c>
      <c r="AP440" s="122">
        <f>AVERAGE(AF$5:AF440)</f>
        <v>224061.30045871559</v>
      </c>
      <c r="AQ440" s="122">
        <f>AVERAGE(AG$5:AG440)</f>
        <v>67080.038990825691</v>
      </c>
      <c r="AR440" s="122">
        <f>AVERAGE(AH$5:AH440)</f>
        <v>161265.20642201835</v>
      </c>
      <c r="AS440" s="121">
        <f>AVERAGE($AK$5:AK440)</f>
        <v>0.99782364933741152</v>
      </c>
    </row>
    <row r="441" spans="1:45" x14ac:dyDescent="0.25">
      <c r="A441" s="103">
        <v>437</v>
      </c>
      <c r="B441" s="116">
        <v>520</v>
      </c>
      <c r="C441" s="116">
        <v>41</v>
      </c>
      <c r="D441" s="116">
        <v>29</v>
      </c>
      <c r="E441" s="117">
        <v>2621.6567902136412</v>
      </c>
      <c r="F441" s="116">
        <v>450</v>
      </c>
      <c r="G441" s="116">
        <v>3</v>
      </c>
      <c r="H441" s="117">
        <v>224550</v>
      </c>
      <c r="I441" s="117">
        <v>66497</v>
      </c>
      <c r="J441" s="117">
        <v>162403</v>
      </c>
      <c r="K441" s="116" t="str">
        <v>Yes</v>
      </c>
      <c r="L441" s="116" t="str">
        <v>Yes</v>
      </c>
      <c r="M441" s="120">
        <v>1</v>
      </c>
      <c r="P441" s="104">
        <f>AVERAGE(F$5:F441)</f>
        <v>448.90389016018304</v>
      </c>
      <c r="Q441" s="104">
        <f>AVERAGE(G$5:G441)</f>
        <v>4.4736842105263159</v>
      </c>
      <c r="R441" s="122">
        <f>AVERAGE(H$5:H441)</f>
        <v>224003.04118993136</v>
      </c>
      <c r="S441" s="122">
        <f>AVERAGE(I$5:I441)</f>
        <v>67122.757437070934</v>
      </c>
      <c r="T441" s="122">
        <f>AVERAGE(J$5:J441)</f>
        <v>161154.76887871855</v>
      </c>
      <c r="U441" s="121">
        <f>AVERAGE($M$5:M441)</f>
        <v>0.9975642003559626</v>
      </c>
      <c r="Y441" s="103">
        <v>437</v>
      </c>
      <c r="Z441" s="103">
        <v>572</v>
      </c>
      <c r="AA441" s="103">
        <v>45</v>
      </c>
      <c r="AB441" s="103">
        <v>28</v>
      </c>
      <c r="AC441" s="137">
        <v>3583.4817609516522</v>
      </c>
      <c r="AD441" s="103">
        <v>450</v>
      </c>
      <c r="AE441" s="103">
        <v>4</v>
      </c>
      <c r="AF441" s="137">
        <v>224550</v>
      </c>
      <c r="AG441" s="137">
        <v>66996</v>
      </c>
      <c r="AH441" s="137">
        <v>161754</v>
      </c>
      <c r="AI441" s="103" t="str">
        <v>Yes</v>
      </c>
      <c r="AJ441" s="103" t="str">
        <v>Yes</v>
      </c>
      <c r="AK441" s="142">
        <v>1</v>
      </c>
      <c r="AN441" s="104">
        <f>AVERAGE(AD$5:AD441)</f>
        <v>449.0228832951945</v>
      </c>
      <c r="AO441" s="104">
        <f>AVERAGE(AE$5:AE441)</f>
        <v>4.363844393592677</v>
      </c>
      <c r="AP441" s="122">
        <f>AVERAGE(AF$5:AF441)</f>
        <v>224062.41876430207</v>
      </c>
      <c r="AQ441" s="122">
        <f>AVERAGE(AG$5:AG441)</f>
        <v>67079.846681922194</v>
      </c>
      <c r="AR441" s="122">
        <f>AVERAGE(AH$5:AH441)</f>
        <v>161266.32494279178</v>
      </c>
      <c r="AS441" s="121">
        <f>AVERAGE($AK$5:AK441)</f>
        <v>0.99782862954487739</v>
      </c>
    </row>
    <row r="442" spans="1:45" x14ac:dyDescent="0.25">
      <c r="A442" s="103">
        <v>438</v>
      </c>
      <c r="B442" s="116">
        <v>598</v>
      </c>
      <c r="C442" s="116">
        <v>39</v>
      </c>
      <c r="D442" s="116">
        <v>26</v>
      </c>
      <c r="E442" s="117">
        <v>2734.1000558393325</v>
      </c>
      <c r="F442" s="116">
        <v>450</v>
      </c>
      <c r="G442" s="116">
        <v>6</v>
      </c>
      <c r="H442" s="117">
        <v>224550</v>
      </c>
      <c r="I442" s="117">
        <v>67994</v>
      </c>
      <c r="J442" s="117">
        <v>160456</v>
      </c>
      <c r="K442" s="116" t="str">
        <v>Yes</v>
      </c>
      <c r="L442" s="116" t="str">
        <v>Yes</v>
      </c>
      <c r="M442" s="120">
        <v>1</v>
      </c>
      <c r="P442" s="104">
        <f>AVERAGE(F$5:F442)</f>
        <v>448.90639269406392</v>
      </c>
      <c r="Q442" s="104">
        <f>AVERAGE(G$5:G442)</f>
        <v>4.4771689497716896</v>
      </c>
      <c r="R442" s="122">
        <f>AVERAGE(H$5:H442)</f>
        <v>224004.2899543379</v>
      </c>
      <c r="S442" s="122">
        <f>AVERAGE(I$5:I442)</f>
        <v>67124.746575342462</v>
      </c>
      <c r="T442" s="122">
        <f>AVERAGE(J$5:J442)</f>
        <v>161153.17351598173</v>
      </c>
      <c r="U442" s="121">
        <f>AVERAGE($M$5:M442)</f>
        <v>0.99756976154236454</v>
      </c>
      <c r="Y442" s="103">
        <v>438</v>
      </c>
      <c r="Z442" s="103">
        <v>601</v>
      </c>
      <c r="AA442" s="103">
        <v>42</v>
      </c>
      <c r="AB442" s="103">
        <v>25</v>
      </c>
      <c r="AC442" s="137">
        <v>3991.4209053780119</v>
      </c>
      <c r="AD442" s="103">
        <v>450</v>
      </c>
      <c r="AE442" s="103">
        <v>7</v>
      </c>
      <c r="AF442" s="137">
        <v>224550</v>
      </c>
      <c r="AG442" s="137">
        <v>68493</v>
      </c>
      <c r="AH442" s="137">
        <v>159807</v>
      </c>
      <c r="AI442" s="103" t="str">
        <v>Yes</v>
      </c>
      <c r="AJ442" s="103" t="str">
        <v>Yes</v>
      </c>
      <c r="AK442" s="142">
        <v>1</v>
      </c>
      <c r="AN442" s="104">
        <f>AVERAGE(AD$5:AD442)</f>
        <v>449.02511415525112</v>
      </c>
      <c r="AO442" s="104">
        <f>AVERAGE(AE$5:AE442)</f>
        <v>4.3698630136986303</v>
      </c>
      <c r="AP442" s="122">
        <f>AVERAGE(AF$5:AF442)</f>
        <v>224063.53196347033</v>
      </c>
      <c r="AQ442" s="122">
        <f>AVERAGE(AG$5:AG442)</f>
        <v>67083.07305936073</v>
      </c>
      <c r="AR442" s="122">
        <f>AVERAGE(AH$5:AH442)</f>
        <v>161262.99315068492</v>
      </c>
      <c r="AS442" s="121">
        <f>AVERAGE($AK$5:AK442)</f>
        <v>0.99783358701166991</v>
      </c>
    </row>
    <row r="443" spans="1:45" x14ac:dyDescent="0.25">
      <c r="A443" s="103">
        <v>439</v>
      </c>
      <c r="B443" s="116">
        <v>536</v>
      </c>
      <c r="C443" s="116">
        <v>39</v>
      </c>
      <c r="D443" s="116">
        <v>31</v>
      </c>
      <c r="E443" s="117">
        <v>3470.4142423159205</v>
      </c>
      <c r="F443" s="116">
        <v>450</v>
      </c>
      <c r="G443" s="116">
        <v>1</v>
      </c>
      <c r="H443" s="117">
        <v>224550</v>
      </c>
      <c r="I443" s="117">
        <v>65499</v>
      </c>
      <c r="J443" s="117">
        <v>163701</v>
      </c>
      <c r="K443" s="116" t="str">
        <v>Yes</v>
      </c>
      <c r="L443" s="116" t="str">
        <v>Yes</v>
      </c>
      <c r="M443" s="120">
        <v>1</v>
      </c>
      <c r="P443" s="104">
        <f>AVERAGE(F$5:F443)</f>
        <v>448.90888382687928</v>
      </c>
      <c r="Q443" s="104">
        <f>AVERAGE(G$5:G443)</f>
        <v>4.4692482915717537</v>
      </c>
      <c r="R443" s="122">
        <f>AVERAGE(H$5:H443)</f>
        <v>224005.53302961276</v>
      </c>
      <c r="S443" s="122">
        <f>AVERAGE(I$5:I443)</f>
        <v>67121.043280182232</v>
      </c>
      <c r="T443" s="122">
        <f>AVERAGE(J$5:J443)</f>
        <v>161158.97722095673</v>
      </c>
      <c r="U443" s="121">
        <f>AVERAGE($M$5:M443)</f>
        <v>0.99757529739306527</v>
      </c>
      <c r="Y443" s="103">
        <v>439</v>
      </c>
      <c r="Z443" s="103">
        <v>605</v>
      </c>
      <c r="AA443" s="103">
        <v>40</v>
      </c>
      <c r="AB443" s="103">
        <v>28</v>
      </c>
      <c r="AC443" s="137">
        <v>4122.5881372102667</v>
      </c>
      <c r="AD443" s="103">
        <v>450</v>
      </c>
      <c r="AE443" s="103">
        <v>4</v>
      </c>
      <c r="AF443" s="137">
        <v>224550</v>
      </c>
      <c r="AG443" s="137">
        <v>66996</v>
      </c>
      <c r="AH443" s="137">
        <v>161754</v>
      </c>
      <c r="AI443" s="103" t="str">
        <v>Yes</v>
      </c>
      <c r="AJ443" s="103" t="str">
        <v>Yes</v>
      </c>
      <c r="AK443" s="142">
        <v>1</v>
      </c>
      <c r="AN443" s="104">
        <f>AVERAGE(AD$5:AD443)</f>
        <v>449.02733485193625</v>
      </c>
      <c r="AO443" s="104">
        <f>AVERAGE(AE$5:AE443)</f>
        <v>4.3690205011389525</v>
      </c>
      <c r="AP443" s="122">
        <f>AVERAGE(AF$5:AF443)</f>
        <v>224064.64009111616</v>
      </c>
      <c r="AQ443" s="122">
        <f>AVERAGE(AG$5:AG443)</f>
        <v>67082.874715261962</v>
      </c>
      <c r="AR443" s="122">
        <f>AVERAGE(AH$5:AH443)</f>
        <v>161264.11161731207</v>
      </c>
      <c r="AS443" s="121">
        <f>AVERAGE($AK$5:AK443)</f>
        <v>0.99783852189319233</v>
      </c>
    </row>
    <row r="444" spans="1:45" x14ac:dyDescent="0.25">
      <c r="A444" s="103">
        <v>440</v>
      </c>
      <c r="B444" s="116">
        <v>552</v>
      </c>
      <c r="C444" s="116">
        <v>39</v>
      </c>
      <c r="D444" s="116">
        <v>29</v>
      </c>
      <c r="E444" s="117">
        <v>3205.8510755573852</v>
      </c>
      <c r="F444" s="116">
        <v>450</v>
      </c>
      <c r="G444" s="116">
        <v>3</v>
      </c>
      <c r="H444" s="117">
        <v>224550</v>
      </c>
      <c r="I444" s="117">
        <v>66497</v>
      </c>
      <c r="J444" s="117">
        <v>162403</v>
      </c>
      <c r="K444" s="116" t="str">
        <v>Yes</v>
      </c>
      <c r="L444" s="116" t="str">
        <v>Yes</v>
      </c>
      <c r="M444" s="120">
        <v>1</v>
      </c>
      <c r="P444" s="104">
        <f>AVERAGE(F$5:F444)</f>
        <v>448.91136363636366</v>
      </c>
      <c r="Q444" s="104">
        <f>AVERAGE(G$5:G444)</f>
        <v>4.4659090909090908</v>
      </c>
      <c r="R444" s="122">
        <f>AVERAGE(H$5:H444)</f>
        <v>224006.77045454545</v>
      </c>
      <c r="S444" s="122">
        <f>AVERAGE(I$5:I444)</f>
        <v>67119.625</v>
      </c>
      <c r="T444" s="122">
        <f>AVERAGE(J$5:J444)</f>
        <v>161161.80454545454</v>
      </c>
      <c r="U444" s="121">
        <f>AVERAGE($M$5:M444)</f>
        <v>0.99758080808080829</v>
      </c>
      <c r="Y444" s="103">
        <v>440</v>
      </c>
      <c r="Z444" s="103">
        <v>560</v>
      </c>
      <c r="AA444" s="103">
        <v>35</v>
      </c>
      <c r="AB444" s="103">
        <v>29</v>
      </c>
      <c r="AC444" s="137">
        <v>2194.8656751439985</v>
      </c>
      <c r="AD444" s="103">
        <v>450</v>
      </c>
      <c r="AE444" s="103">
        <v>3</v>
      </c>
      <c r="AF444" s="137">
        <v>224550</v>
      </c>
      <c r="AG444" s="137">
        <v>66497</v>
      </c>
      <c r="AH444" s="137">
        <v>162403</v>
      </c>
      <c r="AI444" s="103" t="str">
        <v>Yes</v>
      </c>
      <c r="AJ444" s="103" t="str">
        <v>Yes</v>
      </c>
      <c r="AK444" s="142">
        <v>1</v>
      </c>
      <c r="AN444" s="104">
        <f>AVERAGE(AD$5:AD444)</f>
        <v>449.02954545454543</v>
      </c>
      <c r="AO444" s="104">
        <f>AVERAGE(AE$5:AE444)</f>
        <v>4.3659090909090912</v>
      </c>
      <c r="AP444" s="122">
        <f>AVERAGE(AF$5:AF444)</f>
        <v>224065.74318181819</v>
      </c>
      <c r="AQ444" s="122">
        <f>AVERAGE(AG$5:AG444)</f>
        <v>67081.543181818182</v>
      </c>
      <c r="AR444" s="122">
        <f>AVERAGE(AH$5:AH444)</f>
        <v>161266.70000000001</v>
      </c>
      <c r="AS444" s="121">
        <f>AVERAGE($AK$5:AK444)</f>
        <v>0.99784343434343503</v>
      </c>
    </row>
    <row r="445" spans="1:45" x14ac:dyDescent="0.25">
      <c r="A445" s="103">
        <v>441</v>
      </c>
      <c r="B445" s="116">
        <v>527</v>
      </c>
      <c r="C445" s="116">
        <v>35</v>
      </c>
      <c r="D445" s="116">
        <v>13</v>
      </c>
      <c r="E445" s="117">
        <v>2708.1619094766384</v>
      </c>
      <c r="F445" s="116">
        <v>450</v>
      </c>
      <c r="G445" s="116">
        <v>19</v>
      </c>
      <c r="H445" s="117">
        <v>224550</v>
      </c>
      <c r="I445" s="117">
        <v>74481</v>
      </c>
      <c r="J445" s="117">
        <v>152019</v>
      </c>
      <c r="K445" s="116" t="str">
        <v>Yes</v>
      </c>
      <c r="L445" s="116" t="str">
        <v>Yes</v>
      </c>
      <c r="M445" s="120">
        <v>1</v>
      </c>
      <c r="P445" s="104">
        <f>AVERAGE(F$5:F445)</f>
        <v>448.9138321995465</v>
      </c>
      <c r="Q445" s="104">
        <f>AVERAGE(G$5:G445)</f>
        <v>4.4988662131519277</v>
      </c>
      <c r="R445" s="122">
        <f>AVERAGE(H$5:H445)</f>
        <v>224008.0022675737</v>
      </c>
      <c r="S445" s="122">
        <f>AVERAGE(I$5:I445)</f>
        <v>67136.317460317456</v>
      </c>
      <c r="T445" s="122">
        <f>AVERAGE(J$5:J445)</f>
        <v>161141.07256235828</v>
      </c>
      <c r="U445" s="121">
        <f>AVERAGE($M$5:M445)</f>
        <v>0.99758629377677022</v>
      </c>
      <c r="Y445" s="103">
        <v>441</v>
      </c>
      <c r="Z445" s="103">
        <v>509</v>
      </c>
      <c r="AA445" s="103">
        <v>39</v>
      </c>
      <c r="AB445" s="103">
        <v>20</v>
      </c>
      <c r="AC445" s="137">
        <v>4614.7603060407391</v>
      </c>
      <c r="AD445" s="103">
        <v>450</v>
      </c>
      <c r="AE445" s="103">
        <v>12</v>
      </c>
      <c r="AF445" s="137">
        <v>224550</v>
      </c>
      <c r="AG445" s="137">
        <v>70988</v>
      </c>
      <c r="AH445" s="137">
        <v>156562</v>
      </c>
      <c r="AI445" s="103" t="str">
        <v>Yes</v>
      </c>
      <c r="AJ445" s="103" t="str">
        <v>Yes</v>
      </c>
      <c r="AK445" s="142">
        <v>1</v>
      </c>
      <c r="AN445" s="104">
        <f>AVERAGE(AD$5:AD445)</f>
        <v>449.03174603174602</v>
      </c>
      <c r="AO445" s="104">
        <f>AVERAGE(AE$5:AE445)</f>
        <v>4.383219954648526</v>
      </c>
      <c r="AP445" s="122">
        <f>AVERAGE(AF$5:AF445)</f>
        <v>224066.84126984127</v>
      </c>
      <c r="AQ445" s="122">
        <f>AVERAGE(AG$5:AG445)</f>
        <v>67090.401360544216</v>
      </c>
      <c r="AR445" s="122">
        <f>AVERAGE(AH$5:AH445)</f>
        <v>161256.03174603175</v>
      </c>
      <c r="AS445" s="121">
        <f>AVERAGE($AK$5:AK445)</f>
        <v>0.99784832451499195</v>
      </c>
    </row>
    <row r="446" spans="1:45" x14ac:dyDescent="0.25">
      <c r="A446" s="103">
        <v>442</v>
      </c>
      <c r="B446" s="116">
        <v>512</v>
      </c>
      <c r="C446" s="116">
        <v>18</v>
      </c>
      <c r="D446" s="116">
        <v>24</v>
      </c>
      <c r="E446" s="117">
        <v>3201.1688846370084</v>
      </c>
      <c r="F446" s="116">
        <v>450</v>
      </c>
      <c r="G446" s="116">
        <v>8</v>
      </c>
      <c r="H446" s="117">
        <v>224550</v>
      </c>
      <c r="I446" s="117">
        <v>68992</v>
      </c>
      <c r="J446" s="117">
        <v>159158</v>
      </c>
      <c r="K446" s="116" t="str">
        <v>Yes</v>
      </c>
      <c r="L446" s="116" t="str">
        <v>Yes</v>
      </c>
      <c r="M446" s="120">
        <v>1</v>
      </c>
      <c r="P446" s="104">
        <f>AVERAGE(F$5:F446)</f>
        <v>448.91628959276017</v>
      </c>
      <c r="Q446" s="104">
        <f>AVERAGE(G$5:G446)</f>
        <v>4.5067873303167421</v>
      </c>
      <c r="R446" s="122">
        <f>AVERAGE(H$5:H446)</f>
        <v>224009.22850678733</v>
      </c>
      <c r="S446" s="122">
        <f>AVERAGE(I$5:I446)</f>
        <v>67140.515837104074</v>
      </c>
      <c r="T446" s="122">
        <f>AVERAGE(J$5:J446)</f>
        <v>161136.58597285068</v>
      </c>
      <c r="U446" s="121">
        <f>AVERAGE($M$5:M446)</f>
        <v>0.99759175465057837</v>
      </c>
      <c r="Y446" s="103">
        <v>442</v>
      </c>
      <c r="Z446" s="103">
        <v>508</v>
      </c>
      <c r="AA446" s="103">
        <v>51</v>
      </c>
      <c r="AB446" s="103">
        <v>22</v>
      </c>
      <c r="AC446" s="137">
        <v>4056.3349746541558</v>
      </c>
      <c r="AD446" s="103">
        <v>450</v>
      </c>
      <c r="AE446" s="103">
        <v>10</v>
      </c>
      <c r="AF446" s="137">
        <v>224550</v>
      </c>
      <c r="AG446" s="137">
        <v>69990</v>
      </c>
      <c r="AH446" s="137">
        <v>157860</v>
      </c>
      <c r="AI446" s="103" t="str">
        <v>Yes</v>
      </c>
      <c r="AJ446" s="103" t="str">
        <v>Yes</v>
      </c>
      <c r="AK446" s="142">
        <v>1</v>
      </c>
      <c r="AN446" s="104">
        <f>AVERAGE(AD$5:AD446)</f>
        <v>449.0339366515837</v>
      </c>
      <c r="AO446" s="104">
        <f>AVERAGE(AE$5:AE446)</f>
        <v>4.3959276018099551</v>
      </c>
      <c r="AP446" s="122">
        <f>AVERAGE(AF$5:AF446)</f>
        <v>224067.93438914028</v>
      </c>
      <c r="AQ446" s="122">
        <f>AVERAGE(AG$5:AG446)</f>
        <v>67096.961538461532</v>
      </c>
      <c r="AR446" s="122">
        <f>AVERAGE(AH$5:AH446)</f>
        <v>161248.34841628961</v>
      </c>
      <c r="AS446" s="121">
        <f>AVERAGE($AK$5:AK446)</f>
        <v>0.99785319255907567</v>
      </c>
    </row>
    <row r="447" spans="1:45" x14ac:dyDescent="0.25">
      <c r="A447" s="103">
        <v>443</v>
      </c>
      <c r="B447" s="116">
        <v>622</v>
      </c>
      <c r="C447" s="116">
        <v>29</v>
      </c>
      <c r="D447" s="116">
        <v>29</v>
      </c>
      <c r="E447" s="117">
        <v>4633.2540794840352</v>
      </c>
      <c r="F447" s="116">
        <v>450</v>
      </c>
      <c r="G447" s="116">
        <v>3</v>
      </c>
      <c r="H447" s="117">
        <v>224550</v>
      </c>
      <c r="I447" s="117">
        <v>66497</v>
      </c>
      <c r="J447" s="117">
        <v>162403</v>
      </c>
      <c r="K447" s="116" t="str">
        <v>Yes</v>
      </c>
      <c r="L447" s="116" t="str">
        <v>Yes</v>
      </c>
      <c r="M447" s="120">
        <v>1</v>
      </c>
      <c r="P447" s="104">
        <f>AVERAGE(F$5:F447)</f>
        <v>448.91873589164783</v>
      </c>
      <c r="Q447" s="104">
        <f>AVERAGE(G$5:G447)</f>
        <v>4.503386004514673</v>
      </c>
      <c r="R447" s="122">
        <f>AVERAGE(H$5:H447)</f>
        <v>224010.44920993227</v>
      </c>
      <c r="S447" s="122">
        <f>AVERAGE(I$5:I447)</f>
        <v>67139.063205417609</v>
      </c>
      <c r="T447" s="122">
        <f>AVERAGE(J$5:J447)</f>
        <v>161139.44469525959</v>
      </c>
      <c r="U447" s="121">
        <f>AVERAGE($M$5:M447)</f>
        <v>0.99759719087032883</v>
      </c>
      <c r="Y447" s="103">
        <v>443</v>
      </c>
      <c r="Z447" s="103">
        <v>642</v>
      </c>
      <c r="AA447" s="103">
        <v>46</v>
      </c>
      <c r="AB447" s="103">
        <v>28</v>
      </c>
      <c r="AC447" s="137">
        <v>2059.6828131319994</v>
      </c>
      <c r="AD447" s="103">
        <v>450</v>
      </c>
      <c r="AE447" s="103">
        <v>4</v>
      </c>
      <c r="AF447" s="137">
        <v>224550</v>
      </c>
      <c r="AG447" s="137">
        <v>66996</v>
      </c>
      <c r="AH447" s="137">
        <v>161754</v>
      </c>
      <c r="AI447" s="103" t="str">
        <v>Yes</v>
      </c>
      <c r="AJ447" s="103" t="str">
        <v>Yes</v>
      </c>
      <c r="AK447" s="142">
        <v>1</v>
      </c>
      <c r="AN447" s="104">
        <f>AVERAGE(AD$5:AD447)</f>
        <v>449.03611738148982</v>
      </c>
      <c r="AO447" s="104">
        <f>AVERAGE(AE$5:AE447)</f>
        <v>4.3950338600451468</v>
      </c>
      <c r="AP447" s="122">
        <f>AVERAGE(AF$5:AF447)</f>
        <v>224069.02257336344</v>
      </c>
      <c r="AQ447" s="122">
        <f>AVERAGE(AG$5:AG447)</f>
        <v>67096.733634311517</v>
      </c>
      <c r="AR447" s="122">
        <f>AVERAGE(AH$5:AH447)</f>
        <v>161249.48984198645</v>
      </c>
      <c r="AS447" s="121">
        <f>AVERAGE($AK$5:AK447)</f>
        <v>0.99785803862553368</v>
      </c>
    </row>
    <row r="448" spans="1:45" x14ac:dyDescent="0.25">
      <c r="A448" s="103">
        <v>444</v>
      </c>
      <c r="B448" s="116">
        <v>523</v>
      </c>
      <c r="C448" s="116">
        <v>40</v>
      </c>
      <c r="D448" s="116">
        <v>25</v>
      </c>
      <c r="E448" s="117">
        <v>3944.9267059837798</v>
      </c>
      <c r="F448" s="116">
        <v>450</v>
      </c>
      <c r="G448" s="116">
        <v>7</v>
      </c>
      <c r="H448" s="117">
        <v>224550</v>
      </c>
      <c r="I448" s="117">
        <v>68493</v>
      </c>
      <c r="J448" s="117">
        <v>159807</v>
      </c>
      <c r="K448" s="116" t="str">
        <v>Yes</v>
      </c>
      <c r="L448" s="116" t="str">
        <v>Yes</v>
      </c>
      <c r="M448" s="120">
        <v>1</v>
      </c>
      <c r="P448" s="104">
        <f>AVERAGE(F$5:F448)</f>
        <v>448.92117117117118</v>
      </c>
      <c r="Q448" s="104">
        <f>AVERAGE(G$5:G448)</f>
        <v>4.5090090090090094</v>
      </c>
      <c r="R448" s="122">
        <f>AVERAGE(H$5:H448)</f>
        <v>224011.66441441441</v>
      </c>
      <c r="S448" s="122">
        <f>AVERAGE(I$5:I448)</f>
        <v>67142.112612612618</v>
      </c>
      <c r="T448" s="122">
        <f>AVERAGE(J$5:J448)</f>
        <v>161136.4436936937</v>
      </c>
      <c r="U448" s="121">
        <f>AVERAGE($M$5:M448)</f>
        <v>0.99760260260260281</v>
      </c>
      <c r="Y448" s="103">
        <v>444</v>
      </c>
      <c r="Z448" s="103">
        <v>517</v>
      </c>
      <c r="AA448" s="103">
        <v>39</v>
      </c>
      <c r="AB448" s="103">
        <v>39</v>
      </c>
      <c r="AC448" s="137">
        <v>2353.6231869687863</v>
      </c>
      <c r="AD448" s="103">
        <v>443</v>
      </c>
      <c r="AE448" s="103">
        <v>0</v>
      </c>
      <c r="AF448" s="137">
        <v>221057</v>
      </c>
      <c r="AG448" s="137">
        <v>64300</v>
      </c>
      <c r="AH448" s="137">
        <v>162607</v>
      </c>
      <c r="AI448" s="103" t="str">
        <v>No</v>
      </c>
      <c r="AJ448" s="103" t="str">
        <v>No</v>
      </c>
      <c r="AK448" s="142">
        <v>0.98444444444444446</v>
      </c>
      <c r="AN448" s="104">
        <f>AVERAGE(AD$5:AD448)</f>
        <v>449.02252252252254</v>
      </c>
      <c r="AO448" s="104">
        <f>AVERAGE(AE$5:AE448)</f>
        <v>4.3851351351351351</v>
      </c>
      <c r="AP448" s="122">
        <f>AVERAGE(AF$5:AF448)</f>
        <v>224062.23873873873</v>
      </c>
      <c r="AQ448" s="122">
        <f>AVERAGE(AG$5:AG448)</f>
        <v>67090.434684684689</v>
      </c>
      <c r="AR448" s="122">
        <f>AVERAGE(AH$5:AH448)</f>
        <v>161252.54729729731</v>
      </c>
      <c r="AS448" s="121">
        <f>AVERAGE($AK$5:AK448)</f>
        <v>0.99782782782782853</v>
      </c>
    </row>
    <row r="449" spans="1:45" x14ac:dyDescent="0.25">
      <c r="A449" s="103">
        <v>445</v>
      </c>
      <c r="B449" s="116">
        <v>577</v>
      </c>
      <c r="C449" s="116">
        <v>48</v>
      </c>
      <c r="D449" s="116">
        <v>28</v>
      </c>
      <c r="E449" s="117">
        <v>3124.2766296860145</v>
      </c>
      <c r="F449" s="116">
        <v>450</v>
      </c>
      <c r="G449" s="116">
        <v>4</v>
      </c>
      <c r="H449" s="117">
        <v>224550</v>
      </c>
      <c r="I449" s="117">
        <v>66996</v>
      </c>
      <c r="J449" s="117">
        <v>161754</v>
      </c>
      <c r="K449" s="116" t="str">
        <v>Yes</v>
      </c>
      <c r="L449" s="116" t="str">
        <v>Yes</v>
      </c>
      <c r="M449" s="120">
        <v>1</v>
      </c>
      <c r="P449" s="104">
        <f>AVERAGE(F$5:F449)</f>
        <v>448.92359550561798</v>
      </c>
      <c r="Q449" s="104">
        <f>AVERAGE(G$5:G449)</f>
        <v>4.5078651685393263</v>
      </c>
      <c r="R449" s="122">
        <f>AVERAGE(H$5:H449)</f>
        <v>224012.87415730336</v>
      </c>
      <c r="S449" s="122">
        <f>AVERAGE(I$5:I449)</f>
        <v>67141.784269662923</v>
      </c>
      <c r="T449" s="122">
        <f>AVERAGE(J$5:J449)</f>
        <v>161137.83146067415</v>
      </c>
      <c r="U449" s="121">
        <f>AVERAGE($M$5:M449)</f>
        <v>0.99760799001248457</v>
      </c>
      <c r="Y449" s="103">
        <v>445</v>
      </c>
      <c r="Z449" s="103">
        <v>552</v>
      </c>
      <c r="AA449" s="103">
        <v>36</v>
      </c>
      <c r="AB449" s="103">
        <v>28</v>
      </c>
      <c r="AC449" s="137">
        <v>4134.6812602175041</v>
      </c>
      <c r="AD449" s="103">
        <v>450</v>
      </c>
      <c r="AE449" s="103">
        <v>4</v>
      </c>
      <c r="AF449" s="137">
        <v>224550</v>
      </c>
      <c r="AG449" s="137">
        <v>66996</v>
      </c>
      <c r="AH449" s="137">
        <v>161754</v>
      </c>
      <c r="AI449" s="103" t="str">
        <v>Yes</v>
      </c>
      <c r="AJ449" s="103" t="str">
        <v>Yes</v>
      </c>
      <c r="AK449" s="142">
        <v>1</v>
      </c>
      <c r="AN449" s="104">
        <f>AVERAGE(AD$5:AD449)</f>
        <v>449.02471910112359</v>
      </c>
      <c r="AO449" s="104">
        <f>AVERAGE(AE$5:AE449)</f>
        <v>4.3842696629213487</v>
      </c>
      <c r="AP449" s="122">
        <f>AVERAGE(AF$5:AF449)</f>
        <v>224063.33483146067</v>
      </c>
      <c r="AQ449" s="122">
        <f>AVERAGE(AG$5:AG449)</f>
        <v>67090.222471910107</v>
      </c>
      <c r="AR449" s="122">
        <f>AVERAGE(AH$5:AH449)</f>
        <v>161253.67415730338</v>
      </c>
      <c r="AS449" s="121">
        <f>AVERAGE($AK$5:AK449)</f>
        <v>0.99783270911360866</v>
      </c>
    </row>
    <row r="450" spans="1:45" x14ac:dyDescent="0.25">
      <c r="A450" s="103">
        <v>446</v>
      </c>
      <c r="B450" s="116">
        <v>634</v>
      </c>
      <c r="C450" s="116">
        <v>39</v>
      </c>
      <c r="D450" s="116">
        <v>27</v>
      </c>
      <c r="E450" s="117">
        <v>3699.1129281663912</v>
      </c>
      <c r="F450" s="116">
        <v>450</v>
      </c>
      <c r="G450" s="116">
        <v>5</v>
      </c>
      <c r="H450" s="117">
        <v>224550</v>
      </c>
      <c r="I450" s="117">
        <v>67495</v>
      </c>
      <c r="J450" s="117">
        <v>161105</v>
      </c>
      <c r="K450" s="116" t="str">
        <v>Yes</v>
      </c>
      <c r="L450" s="116" t="str">
        <v>Yes</v>
      </c>
      <c r="M450" s="120">
        <v>1</v>
      </c>
      <c r="P450" s="104">
        <f>AVERAGE(F$5:F450)</f>
        <v>448.92600896860989</v>
      </c>
      <c r="Q450" s="104">
        <f>AVERAGE(G$5:G450)</f>
        <v>4.5089686098654704</v>
      </c>
      <c r="R450" s="122">
        <f>AVERAGE(H$5:H450)</f>
        <v>224014.07847533631</v>
      </c>
      <c r="S450" s="122">
        <f>AVERAGE(I$5:I450)</f>
        <v>67142.576233183863</v>
      </c>
      <c r="T450" s="122">
        <f>AVERAGE(J$5:J450)</f>
        <v>161137.75784753362</v>
      </c>
      <c r="U450" s="121">
        <f>AVERAGE($M$5:M450)</f>
        <v>0.9976133532635777</v>
      </c>
      <c r="Y450" s="103">
        <v>446</v>
      </c>
      <c r="Z450" s="103">
        <v>469</v>
      </c>
      <c r="AA450" s="103">
        <v>49</v>
      </c>
      <c r="AB450" s="103">
        <v>27</v>
      </c>
      <c r="AC450" s="137">
        <v>3080.7056276850908</v>
      </c>
      <c r="AD450" s="103">
        <v>450</v>
      </c>
      <c r="AE450" s="103">
        <v>5</v>
      </c>
      <c r="AF450" s="137">
        <v>224550</v>
      </c>
      <c r="AG450" s="137">
        <v>67495</v>
      </c>
      <c r="AH450" s="137">
        <v>161105</v>
      </c>
      <c r="AI450" s="103" t="str">
        <v>Yes</v>
      </c>
      <c r="AJ450" s="103" t="str">
        <v>Yes</v>
      </c>
      <c r="AK450" s="142">
        <v>1</v>
      </c>
      <c r="AN450" s="104">
        <f>AVERAGE(AD$5:AD450)</f>
        <v>449.02690582959639</v>
      </c>
      <c r="AO450" s="104">
        <f>AVERAGE(AE$5:AE450)</f>
        <v>4.3856502242152464</v>
      </c>
      <c r="AP450" s="122">
        <f>AVERAGE(AF$5:AF450)</f>
        <v>224064.42600896861</v>
      </c>
      <c r="AQ450" s="122">
        <f>AVERAGE(AG$5:AG450)</f>
        <v>67091.130044843056</v>
      </c>
      <c r="AR450" s="122">
        <f>AVERAGE(AH$5:AH450)</f>
        <v>161253.34080717489</v>
      </c>
      <c r="AS450" s="121">
        <f>AVERAGE($AK$5:AK450)</f>
        <v>0.99783756851021488</v>
      </c>
    </row>
    <row r="451" spans="1:45" x14ac:dyDescent="0.25">
      <c r="A451" s="103">
        <v>447</v>
      </c>
      <c r="B451" s="116">
        <v>517</v>
      </c>
      <c r="C451" s="116">
        <v>36</v>
      </c>
      <c r="D451" s="116">
        <v>30</v>
      </c>
      <c r="E451" s="117">
        <v>2303.7987545012666</v>
      </c>
      <c r="F451" s="116">
        <v>450</v>
      </c>
      <c r="G451" s="116">
        <v>2</v>
      </c>
      <c r="H451" s="117">
        <v>224550</v>
      </c>
      <c r="I451" s="117">
        <v>65998</v>
      </c>
      <c r="J451" s="117">
        <v>163052</v>
      </c>
      <c r="K451" s="116" t="str">
        <v>Yes</v>
      </c>
      <c r="L451" s="116" t="str">
        <v>Yes</v>
      </c>
      <c r="M451" s="120">
        <v>1</v>
      </c>
      <c r="P451" s="104">
        <f>AVERAGE(F$5:F451)</f>
        <v>448.92841163310965</v>
      </c>
      <c r="Q451" s="104">
        <f>AVERAGE(G$5:G451)</f>
        <v>4.5033557046979862</v>
      </c>
      <c r="R451" s="122">
        <f>AVERAGE(H$5:H451)</f>
        <v>224015.27740492171</v>
      </c>
      <c r="S451" s="122">
        <f>AVERAGE(I$5:I451)</f>
        <v>67140.015659955257</v>
      </c>
      <c r="T451" s="122">
        <f>AVERAGE(J$5:J451)</f>
        <v>161142.04026845639</v>
      </c>
      <c r="U451" s="121">
        <f>AVERAGE($M$5:M451)</f>
        <v>0.9976186925180216</v>
      </c>
      <c r="Y451" s="103">
        <v>447</v>
      </c>
      <c r="Z451" s="103">
        <v>515</v>
      </c>
      <c r="AA451" s="103">
        <v>37</v>
      </c>
      <c r="AB451" s="103">
        <v>20</v>
      </c>
      <c r="AC451" s="137">
        <v>4962.5030316985767</v>
      </c>
      <c r="AD451" s="103">
        <v>450</v>
      </c>
      <c r="AE451" s="103">
        <v>12</v>
      </c>
      <c r="AF451" s="137">
        <v>224550</v>
      </c>
      <c r="AG451" s="137">
        <v>70988</v>
      </c>
      <c r="AH451" s="137">
        <v>156562</v>
      </c>
      <c r="AI451" s="103" t="str">
        <v>Yes</v>
      </c>
      <c r="AJ451" s="103" t="str">
        <v>Yes</v>
      </c>
      <c r="AK451" s="142">
        <v>1</v>
      </c>
      <c r="AN451" s="104">
        <f>AVERAGE(AD$5:AD451)</f>
        <v>449.02908277404924</v>
      </c>
      <c r="AO451" s="104">
        <f>AVERAGE(AE$5:AE451)</f>
        <v>4.4026845637583891</v>
      </c>
      <c r="AP451" s="122">
        <f>AVERAGE(AF$5:AF451)</f>
        <v>224065.51230425056</v>
      </c>
      <c r="AQ451" s="122">
        <f>AVERAGE(AG$5:AG451)</f>
        <v>67099.847874720363</v>
      </c>
      <c r="AR451" s="122">
        <f>AVERAGE(AH$5:AH451)</f>
        <v>161242.8456375839</v>
      </c>
      <c r="AS451" s="121">
        <f>AVERAGE($AK$5:AK451)</f>
        <v>0.99784240616455444</v>
      </c>
    </row>
    <row r="452" spans="1:45" x14ac:dyDescent="0.25">
      <c r="A452" s="103">
        <v>448</v>
      </c>
      <c r="B452" s="116">
        <v>529</v>
      </c>
      <c r="C452" s="116">
        <v>34</v>
      </c>
      <c r="D452" s="116">
        <v>33</v>
      </c>
      <c r="E452" s="117">
        <v>2573.2888356391654</v>
      </c>
      <c r="F452" s="116">
        <v>449</v>
      </c>
      <c r="G452" s="116">
        <v>0</v>
      </c>
      <c r="H452" s="117">
        <v>224051</v>
      </c>
      <c r="I452" s="117">
        <v>64900</v>
      </c>
      <c r="J452" s="117">
        <v>164101</v>
      </c>
      <c r="K452" s="116" t="str">
        <v>No</v>
      </c>
      <c r="L452" s="116" t="str">
        <v>No</v>
      </c>
      <c r="M452" s="120">
        <v>0.99777777777777776</v>
      </c>
      <c r="P452" s="104">
        <f>AVERAGE(F$5:F452)</f>
        <v>448.92857142857144</v>
      </c>
      <c r="Q452" s="104">
        <f>AVERAGE(G$5:G452)</f>
        <v>4.4933035714285712</v>
      </c>
      <c r="R452" s="122">
        <f>AVERAGE(H$5:H452)</f>
        <v>224015.35714285713</v>
      </c>
      <c r="S452" s="122">
        <f>AVERAGE(I$5:I452)</f>
        <v>67135.015625</v>
      </c>
      <c r="T452" s="122">
        <f>AVERAGE(J$5:J452)</f>
        <v>161148.64508928571</v>
      </c>
      <c r="U452" s="121">
        <f>AVERAGE($M$5:M452)</f>
        <v>0.99761904761904785</v>
      </c>
      <c r="Y452" s="103">
        <v>448</v>
      </c>
      <c r="Z452" s="103">
        <v>580</v>
      </c>
      <c r="AA452" s="103">
        <v>45</v>
      </c>
      <c r="AB452" s="103">
        <v>31</v>
      </c>
      <c r="AC452" s="137">
        <v>3977.0550752772015</v>
      </c>
      <c r="AD452" s="103">
        <v>450</v>
      </c>
      <c r="AE452" s="103">
        <v>1</v>
      </c>
      <c r="AF452" s="137">
        <v>224550</v>
      </c>
      <c r="AG452" s="137">
        <v>65499</v>
      </c>
      <c r="AH452" s="137">
        <v>163701</v>
      </c>
      <c r="AI452" s="103" t="str">
        <v>Yes</v>
      </c>
      <c r="AJ452" s="103" t="str">
        <v>Yes</v>
      </c>
      <c r="AK452" s="142">
        <v>1</v>
      </c>
      <c r="AN452" s="104">
        <f>AVERAGE(AD$5:AD452)</f>
        <v>449.03125</v>
      </c>
      <c r="AO452" s="104">
        <f>AVERAGE(AE$5:AE452)</f>
        <v>4.3950892857142856</v>
      </c>
      <c r="AP452" s="122">
        <f>AVERAGE(AF$5:AF452)</f>
        <v>224066.59375</v>
      </c>
      <c r="AQ452" s="122">
        <f>AVERAGE(AG$5:AG452)</f>
        <v>67096.274553571435</v>
      </c>
      <c r="AR452" s="122">
        <f>AVERAGE(AH$5:AH452)</f>
        <v>161248.33258928571</v>
      </c>
      <c r="AS452" s="121">
        <f>AVERAGE($AK$5:AK452)</f>
        <v>0.99784722222222288</v>
      </c>
    </row>
    <row r="453" spans="1:45" x14ac:dyDescent="0.25">
      <c r="A453" s="103">
        <v>449</v>
      </c>
      <c r="B453" s="116">
        <v>626</v>
      </c>
      <c r="C453" s="116">
        <v>45</v>
      </c>
      <c r="D453" s="116">
        <v>27</v>
      </c>
      <c r="E453" s="117">
        <v>4834.1471724662297</v>
      </c>
      <c r="F453" s="116">
        <v>450</v>
      </c>
      <c r="G453" s="116">
        <v>5</v>
      </c>
      <c r="H453" s="117">
        <v>224550</v>
      </c>
      <c r="I453" s="117">
        <v>67495</v>
      </c>
      <c r="J453" s="117">
        <v>161105</v>
      </c>
      <c r="K453" s="116" t="str">
        <v>Yes</v>
      </c>
      <c r="L453" s="116" t="str">
        <v>Yes</v>
      </c>
      <c r="M453" s="120">
        <v>1</v>
      </c>
      <c r="P453" s="104">
        <f>AVERAGE(F$5:F453)</f>
        <v>448.93095768374167</v>
      </c>
      <c r="Q453" s="104">
        <f>AVERAGE(G$5:G453)</f>
        <v>4.4944320712694878</v>
      </c>
      <c r="R453" s="122">
        <f>AVERAGE(H$5:H453)</f>
        <v>224016.54788418708</v>
      </c>
      <c r="S453" s="122">
        <f>AVERAGE(I$5:I453)</f>
        <v>67135.817371937635</v>
      </c>
      <c r="T453" s="122">
        <f>AVERAGE(J$5:J453)</f>
        <v>161148.54788418708</v>
      </c>
      <c r="U453" s="121">
        <f>AVERAGE($M$5:M453)</f>
        <v>0.99762435040831499</v>
      </c>
      <c r="Y453" s="103">
        <v>449</v>
      </c>
      <c r="Z453" s="103">
        <v>627</v>
      </c>
      <c r="AA453" s="103">
        <v>33</v>
      </c>
      <c r="AB453" s="103">
        <v>35</v>
      </c>
      <c r="AC453" s="137">
        <v>3402.0422525424729</v>
      </c>
      <c r="AD453" s="103">
        <v>447</v>
      </c>
      <c r="AE453" s="103">
        <v>0</v>
      </c>
      <c r="AF453" s="137">
        <v>223053</v>
      </c>
      <c r="AG453" s="137">
        <v>64700</v>
      </c>
      <c r="AH453" s="137">
        <v>163603</v>
      </c>
      <c r="AI453" s="103" t="str">
        <v>No</v>
      </c>
      <c r="AJ453" s="103" t="str">
        <v>No</v>
      </c>
      <c r="AK453" s="142">
        <v>0.99333333333333329</v>
      </c>
      <c r="AN453" s="104">
        <f>AVERAGE(AD$5:AD453)</f>
        <v>449.02672605790644</v>
      </c>
      <c r="AO453" s="104">
        <f>AVERAGE(AE$5:AE453)</f>
        <v>4.3853006681514479</v>
      </c>
      <c r="AP453" s="122">
        <f>AVERAGE(AF$5:AF453)</f>
        <v>224064.33630289533</v>
      </c>
      <c r="AQ453" s="122">
        <f>AVERAGE(AG$5:AG453)</f>
        <v>67090.937639198222</v>
      </c>
      <c r="AR453" s="122">
        <f>AVERAGE(AH$5:AH453)</f>
        <v>161253.57683741648</v>
      </c>
      <c r="AS453" s="121">
        <f>AVERAGE($AK$5:AK453)</f>
        <v>0.99783716901757058</v>
      </c>
    </row>
    <row r="454" spans="1:45" x14ac:dyDescent="0.25">
      <c r="A454" s="103">
        <v>450</v>
      </c>
      <c r="B454" s="116">
        <v>548</v>
      </c>
      <c r="C454" s="116">
        <v>40</v>
      </c>
      <c r="D454" s="116">
        <v>28</v>
      </c>
      <c r="E454" s="117">
        <v>3439.588120426065</v>
      </c>
      <c r="F454" s="116">
        <v>450</v>
      </c>
      <c r="G454" s="116">
        <v>4</v>
      </c>
      <c r="H454" s="117">
        <v>224550</v>
      </c>
      <c r="I454" s="117">
        <v>66996</v>
      </c>
      <c r="J454" s="117">
        <v>161754</v>
      </c>
      <c r="K454" s="116" t="str">
        <v>Yes</v>
      </c>
      <c r="L454" s="116" t="str">
        <v>Yes</v>
      </c>
      <c r="M454" s="120">
        <v>1</v>
      </c>
      <c r="P454" s="104">
        <f>AVERAGE(F$5:F454)</f>
        <v>448.93333333333334</v>
      </c>
      <c r="Q454" s="104">
        <f>AVERAGE(G$5:G454)</f>
        <v>4.4933333333333332</v>
      </c>
      <c r="R454" s="122">
        <f>AVERAGE(H$5:H454)</f>
        <v>224017.73333333334</v>
      </c>
      <c r="S454" s="122">
        <f>AVERAGE(I$5:I454)</f>
        <v>67135.506666666668</v>
      </c>
      <c r="T454" s="122">
        <f>AVERAGE(J$5:J454)</f>
        <v>161149.89333333334</v>
      </c>
      <c r="U454" s="121">
        <f>AVERAGE($M$5:M454)</f>
        <v>0.99762962962962987</v>
      </c>
      <c r="Y454" s="103">
        <v>450</v>
      </c>
      <c r="Z454" s="103">
        <v>601</v>
      </c>
      <c r="AA454" s="103">
        <v>48</v>
      </c>
      <c r="AB454" s="103">
        <v>41</v>
      </c>
      <c r="AC454" s="137">
        <v>3414.8081323652223</v>
      </c>
      <c r="AD454" s="103">
        <v>441</v>
      </c>
      <c r="AE454" s="103">
        <v>0</v>
      </c>
      <c r="AF454" s="137">
        <v>220059</v>
      </c>
      <c r="AG454" s="137">
        <v>64100</v>
      </c>
      <c r="AH454" s="137">
        <v>162109</v>
      </c>
      <c r="AI454" s="103" t="str">
        <v>No</v>
      </c>
      <c r="AJ454" s="103" t="str">
        <v>No</v>
      </c>
      <c r="AK454" s="142">
        <v>0.98</v>
      </c>
      <c r="AN454" s="104">
        <f>AVERAGE(AD$5:AD454)</f>
        <v>449.00888888888886</v>
      </c>
      <c r="AO454" s="104">
        <f>AVERAGE(AE$5:AE454)</f>
        <v>4.3755555555555556</v>
      </c>
      <c r="AP454" s="122">
        <f>AVERAGE(AF$5:AF454)</f>
        <v>224055.43555555557</v>
      </c>
      <c r="AQ454" s="122">
        <f>AVERAGE(AG$5:AG454)</f>
        <v>67084.291111111117</v>
      </c>
      <c r="AR454" s="122">
        <f>AVERAGE(AH$5:AH454)</f>
        <v>161255.47777777776</v>
      </c>
      <c r="AS454" s="121">
        <f>AVERAGE($AK$5:AK454)</f>
        <v>0.9977975308641982</v>
      </c>
    </row>
    <row r="455" spans="1:45" x14ac:dyDescent="0.25">
      <c r="A455" s="103">
        <v>451</v>
      </c>
      <c r="B455" s="116">
        <v>543</v>
      </c>
      <c r="C455" s="116">
        <v>39</v>
      </c>
      <c r="D455" s="116">
        <v>26</v>
      </c>
      <c r="E455" s="117">
        <v>2230.0232153505308</v>
      </c>
      <c r="F455" s="116">
        <v>450</v>
      </c>
      <c r="G455" s="116">
        <v>6</v>
      </c>
      <c r="H455" s="117">
        <v>224550</v>
      </c>
      <c r="I455" s="117">
        <v>67994</v>
      </c>
      <c r="J455" s="117">
        <v>160456</v>
      </c>
      <c r="K455" s="116" t="str">
        <v>Yes</v>
      </c>
      <c r="L455" s="116" t="str">
        <v>Yes</v>
      </c>
      <c r="M455" s="120">
        <v>1</v>
      </c>
      <c r="P455" s="104">
        <f>AVERAGE(F$5:F455)</f>
        <v>448.93569844789357</v>
      </c>
      <c r="Q455" s="104">
        <f>AVERAGE(G$5:G455)</f>
        <v>4.4966740576496678</v>
      </c>
      <c r="R455" s="122">
        <f>AVERAGE(H$5:H455)</f>
        <v>224018.91352549888</v>
      </c>
      <c r="S455" s="122">
        <f>AVERAGE(I$5:I455)</f>
        <v>67137.410199556543</v>
      </c>
      <c r="T455" s="122">
        <f>AVERAGE(J$5:J455)</f>
        <v>161148.35476718404</v>
      </c>
      <c r="U455" s="121">
        <f>AVERAGE($M$5:M455)</f>
        <v>0.99763488543976375</v>
      </c>
      <c r="Y455" s="103">
        <v>451</v>
      </c>
      <c r="Z455" s="103">
        <v>529</v>
      </c>
      <c r="AA455" s="103">
        <v>39</v>
      </c>
      <c r="AB455" s="103">
        <v>33</v>
      </c>
      <c r="AC455" s="137">
        <v>2054.0150658383391</v>
      </c>
      <c r="AD455" s="103">
        <v>449</v>
      </c>
      <c r="AE455" s="103">
        <v>0</v>
      </c>
      <c r="AF455" s="137">
        <v>224051</v>
      </c>
      <c r="AG455" s="137">
        <v>64900</v>
      </c>
      <c r="AH455" s="137">
        <v>164101</v>
      </c>
      <c r="AI455" s="103" t="str">
        <v>No</v>
      </c>
      <c r="AJ455" s="103" t="str">
        <v>No</v>
      </c>
      <c r="AK455" s="142">
        <v>0.99777777777777776</v>
      </c>
      <c r="AN455" s="104">
        <f>AVERAGE(AD$5:AD455)</f>
        <v>449.00886917960088</v>
      </c>
      <c r="AO455" s="104">
        <f>AVERAGE(AE$5:AE455)</f>
        <v>4.3658536585365857</v>
      </c>
      <c r="AP455" s="122">
        <f>AVERAGE(AF$5:AF455)</f>
        <v>224055.42572062084</v>
      </c>
      <c r="AQ455" s="122">
        <f>AVERAGE(AG$5:AG455)</f>
        <v>67079.447893569843</v>
      </c>
      <c r="AR455" s="122">
        <f>AVERAGE(AH$5:AH455)</f>
        <v>161261.78713968958</v>
      </c>
      <c r="AS455" s="121">
        <f>AVERAGE($AK$5:AK455)</f>
        <v>0.99779748706578053</v>
      </c>
    </row>
    <row r="456" spans="1:45" x14ac:dyDescent="0.25">
      <c r="A456" s="103">
        <v>452</v>
      </c>
      <c r="B456" s="116">
        <v>656</v>
      </c>
      <c r="C456" s="116">
        <v>39</v>
      </c>
      <c r="D456" s="116">
        <v>32</v>
      </c>
      <c r="E456" s="117">
        <v>2468.9844067604777</v>
      </c>
      <c r="F456" s="116">
        <v>450</v>
      </c>
      <c r="G456" s="116">
        <v>0</v>
      </c>
      <c r="H456" s="117">
        <v>224550</v>
      </c>
      <c r="I456" s="117">
        <v>65000</v>
      </c>
      <c r="J456" s="117">
        <v>164350</v>
      </c>
      <c r="K456" s="116" t="str">
        <v>Yes</v>
      </c>
      <c r="L456" s="116" t="str">
        <v>No</v>
      </c>
      <c r="M456" s="120">
        <v>1</v>
      </c>
      <c r="P456" s="104">
        <f>AVERAGE(F$5:F456)</f>
        <v>448.93805309734512</v>
      </c>
      <c r="Q456" s="104">
        <f>AVERAGE(G$5:G456)</f>
        <v>4.4867256637168138</v>
      </c>
      <c r="R456" s="122">
        <f>AVERAGE(H$5:H456)</f>
        <v>224020.08849557521</v>
      </c>
      <c r="S456" s="122">
        <f>AVERAGE(I$5:I456)</f>
        <v>67132.681415929197</v>
      </c>
      <c r="T456" s="122">
        <f>AVERAGE(J$5:J456)</f>
        <v>161155.43805309734</v>
      </c>
      <c r="U456" s="121">
        <f>AVERAGE($M$5:M456)</f>
        <v>0.99764011799410057</v>
      </c>
      <c r="Y456" s="103">
        <v>452</v>
      </c>
      <c r="Z456" s="103">
        <v>693</v>
      </c>
      <c r="AA456" s="103">
        <v>49</v>
      </c>
      <c r="AB456" s="103">
        <v>32</v>
      </c>
      <c r="AC456" s="137">
        <v>2838.486236249822</v>
      </c>
      <c r="AD456" s="103">
        <v>450</v>
      </c>
      <c r="AE456" s="103">
        <v>0</v>
      </c>
      <c r="AF456" s="137">
        <v>224550</v>
      </c>
      <c r="AG456" s="137">
        <v>65000</v>
      </c>
      <c r="AH456" s="137">
        <v>164350</v>
      </c>
      <c r="AI456" s="103" t="str">
        <v>Yes</v>
      </c>
      <c r="AJ456" s="103" t="str">
        <v>No</v>
      </c>
      <c r="AK456" s="142">
        <v>1</v>
      </c>
      <c r="AN456" s="104">
        <f>AVERAGE(AD$5:AD456)</f>
        <v>449.01106194690266</v>
      </c>
      <c r="AO456" s="104">
        <f>AVERAGE(AE$5:AE456)</f>
        <v>4.3561946902654869</v>
      </c>
      <c r="AP456" s="122">
        <f>AVERAGE(AF$5:AF456)</f>
        <v>224056.51991150444</v>
      </c>
      <c r="AQ456" s="122">
        <f>AVERAGE(AG$5:AG456)</f>
        <v>67074.847345132745</v>
      </c>
      <c r="AR456" s="122">
        <f>AVERAGE(AH$5:AH456)</f>
        <v>161268.61946902654</v>
      </c>
      <c r="AS456" s="121">
        <f>AVERAGE($AK$5:AK456)</f>
        <v>0.99780235988200661</v>
      </c>
    </row>
    <row r="457" spans="1:45" x14ac:dyDescent="0.25">
      <c r="A457" s="103">
        <v>453</v>
      </c>
      <c r="B457" s="116">
        <v>590</v>
      </c>
      <c r="C457" s="116">
        <v>42</v>
      </c>
      <c r="D457" s="116">
        <v>24</v>
      </c>
      <c r="E457" s="117">
        <v>4166.5655151613628</v>
      </c>
      <c r="F457" s="116">
        <v>450</v>
      </c>
      <c r="G457" s="116">
        <v>8</v>
      </c>
      <c r="H457" s="117">
        <v>224550</v>
      </c>
      <c r="I457" s="117">
        <v>68992</v>
      </c>
      <c r="J457" s="117">
        <v>159158</v>
      </c>
      <c r="K457" s="116" t="str">
        <v>Yes</v>
      </c>
      <c r="L457" s="116" t="str">
        <v>Yes</v>
      </c>
      <c r="M457" s="120">
        <v>1</v>
      </c>
      <c r="P457" s="104">
        <f>AVERAGE(F$5:F457)</f>
        <v>448.94039735099335</v>
      </c>
      <c r="Q457" s="104">
        <f>AVERAGE(G$5:G457)</f>
        <v>4.4944812362030904</v>
      </c>
      <c r="R457" s="122">
        <f>AVERAGE(H$5:H457)</f>
        <v>224021.25827814569</v>
      </c>
      <c r="S457" s="122">
        <f>AVERAGE(I$5:I457)</f>
        <v>67136.785871964676</v>
      </c>
      <c r="T457" s="122">
        <f>AVERAGE(J$5:J457)</f>
        <v>161151.02869757175</v>
      </c>
      <c r="U457" s="121">
        <f>AVERAGE($M$5:M457)</f>
        <v>0.99764532744665224</v>
      </c>
      <c r="Y457" s="103">
        <v>453</v>
      </c>
      <c r="Z457" s="103">
        <v>520</v>
      </c>
      <c r="AA457" s="103">
        <v>31</v>
      </c>
      <c r="AB457" s="103">
        <v>26</v>
      </c>
      <c r="AC457" s="137">
        <v>3090.7900031580566</v>
      </c>
      <c r="AD457" s="103">
        <v>450</v>
      </c>
      <c r="AE457" s="103">
        <v>6</v>
      </c>
      <c r="AF457" s="137">
        <v>224550</v>
      </c>
      <c r="AG457" s="137">
        <v>67994</v>
      </c>
      <c r="AH457" s="137">
        <v>160456</v>
      </c>
      <c r="AI457" s="103" t="str">
        <v>Yes</v>
      </c>
      <c r="AJ457" s="103" t="str">
        <v>Yes</v>
      </c>
      <c r="AK457" s="142">
        <v>1</v>
      </c>
      <c r="AN457" s="104">
        <f>AVERAGE(AD$5:AD457)</f>
        <v>449.01324503311258</v>
      </c>
      <c r="AO457" s="104">
        <f>AVERAGE(AE$5:AE457)</f>
        <v>4.3598233995584987</v>
      </c>
      <c r="AP457" s="122">
        <f>AVERAGE(AF$5:AF457)</f>
        <v>224057.60927152316</v>
      </c>
      <c r="AQ457" s="122">
        <f>AVERAGE(AG$5:AG457)</f>
        <v>67076.876379690948</v>
      </c>
      <c r="AR457" s="122">
        <f>AVERAGE(AH$5:AH457)</f>
        <v>161266.82560706401</v>
      </c>
      <c r="AS457" s="121">
        <f>AVERAGE($AK$5:AK457)</f>
        <v>0.9978072111846954</v>
      </c>
    </row>
    <row r="458" spans="1:45" x14ac:dyDescent="0.25">
      <c r="A458" s="103">
        <v>454</v>
      </c>
      <c r="B458" s="116">
        <v>616</v>
      </c>
      <c r="C458" s="116">
        <v>41</v>
      </c>
      <c r="D458" s="116">
        <v>36</v>
      </c>
      <c r="E458" s="117">
        <v>4862.2810649473849</v>
      </c>
      <c r="F458" s="116">
        <v>446</v>
      </c>
      <c r="G458" s="116">
        <v>0</v>
      </c>
      <c r="H458" s="117">
        <v>222554</v>
      </c>
      <c r="I458" s="117">
        <v>64600</v>
      </c>
      <c r="J458" s="117">
        <v>163354</v>
      </c>
      <c r="K458" s="116" t="str">
        <v>No</v>
      </c>
      <c r="L458" s="116" t="str">
        <v>No</v>
      </c>
      <c r="M458" s="120">
        <v>0.99111111111111116</v>
      </c>
      <c r="P458" s="104">
        <f>AVERAGE(F$5:F458)</f>
        <v>448.93392070484583</v>
      </c>
      <c r="Q458" s="104">
        <f>AVERAGE(G$5:G458)</f>
        <v>4.4845814977973566</v>
      </c>
      <c r="R458" s="122">
        <f>AVERAGE(H$5:H458)</f>
        <v>224018.02643171806</v>
      </c>
      <c r="S458" s="122">
        <f>AVERAGE(I$5:I458)</f>
        <v>67131.198237885459</v>
      </c>
      <c r="T458" s="122">
        <f>AVERAGE(J$5:J458)</f>
        <v>161155.88105726874</v>
      </c>
      <c r="U458" s="121">
        <f>AVERAGE($M$5:M458)</f>
        <v>0.99763093489965771</v>
      </c>
      <c r="Y458" s="103">
        <v>454</v>
      </c>
      <c r="Z458" s="103">
        <v>561</v>
      </c>
      <c r="AA458" s="103">
        <v>45</v>
      </c>
      <c r="AB458" s="103">
        <v>31</v>
      </c>
      <c r="AC458" s="137">
        <v>4021.3010099119638</v>
      </c>
      <c r="AD458" s="103">
        <v>450</v>
      </c>
      <c r="AE458" s="103">
        <v>1</v>
      </c>
      <c r="AF458" s="137">
        <v>224550</v>
      </c>
      <c r="AG458" s="137">
        <v>65499</v>
      </c>
      <c r="AH458" s="137">
        <v>163701</v>
      </c>
      <c r="AI458" s="103" t="str">
        <v>Yes</v>
      </c>
      <c r="AJ458" s="103" t="str">
        <v>Yes</v>
      </c>
      <c r="AK458" s="142">
        <v>1</v>
      </c>
      <c r="AN458" s="104">
        <f>AVERAGE(AD$5:AD458)</f>
        <v>449.01541850220264</v>
      </c>
      <c r="AO458" s="104">
        <f>AVERAGE(AE$5:AE458)</f>
        <v>4.3524229074889869</v>
      </c>
      <c r="AP458" s="122">
        <f>AVERAGE(AF$5:AF458)</f>
        <v>224058.69383259912</v>
      </c>
      <c r="AQ458" s="122">
        <f>AVERAGE(AG$5:AG458)</f>
        <v>67073.40088105727</v>
      </c>
      <c r="AR458" s="122">
        <f>AVERAGE(AH$5:AH458)</f>
        <v>161272.18722466961</v>
      </c>
      <c r="AS458" s="121">
        <f>AVERAGE($AK$5:AK458)</f>
        <v>0.99781204111600663</v>
      </c>
    </row>
    <row r="459" spans="1:45" x14ac:dyDescent="0.25">
      <c r="A459" s="103">
        <v>455</v>
      </c>
      <c r="B459" s="116">
        <v>643</v>
      </c>
      <c r="C459" s="116">
        <v>39</v>
      </c>
      <c r="D459" s="116">
        <v>31</v>
      </c>
      <c r="E459" s="117">
        <v>3749.8570667981407</v>
      </c>
      <c r="F459" s="116">
        <v>450</v>
      </c>
      <c r="G459" s="116">
        <v>1</v>
      </c>
      <c r="H459" s="117">
        <v>224550</v>
      </c>
      <c r="I459" s="117">
        <v>65499</v>
      </c>
      <c r="J459" s="117">
        <v>163701</v>
      </c>
      <c r="K459" s="116" t="str">
        <v>Yes</v>
      </c>
      <c r="L459" s="116" t="str">
        <v>Yes</v>
      </c>
      <c r="M459" s="120">
        <v>1</v>
      </c>
      <c r="P459" s="104">
        <f>AVERAGE(F$5:F459)</f>
        <v>448.93626373626375</v>
      </c>
      <c r="Q459" s="104">
        <f>AVERAGE(G$5:G459)</f>
        <v>4.476923076923077</v>
      </c>
      <c r="R459" s="122">
        <f>AVERAGE(H$5:H459)</f>
        <v>224019.19560439562</v>
      </c>
      <c r="S459" s="122">
        <f>AVERAGE(I$5:I459)</f>
        <v>67127.610989010995</v>
      </c>
      <c r="T459" s="122">
        <f>AVERAGE(J$5:J459)</f>
        <v>161161.47472527472</v>
      </c>
      <c r="U459" s="121">
        <f>AVERAGE($M$5:M459)</f>
        <v>0.997636141636142</v>
      </c>
      <c r="Y459" s="103">
        <v>455</v>
      </c>
      <c r="Z459" s="103">
        <v>581</v>
      </c>
      <c r="AA459" s="103">
        <v>40</v>
      </c>
      <c r="AB459" s="103">
        <v>37</v>
      </c>
      <c r="AC459" s="137">
        <v>2935.9430649076253</v>
      </c>
      <c r="AD459" s="103">
        <v>445</v>
      </c>
      <c r="AE459" s="103">
        <v>0</v>
      </c>
      <c r="AF459" s="137">
        <v>222055</v>
      </c>
      <c r="AG459" s="137">
        <v>64500</v>
      </c>
      <c r="AH459" s="137">
        <v>163105</v>
      </c>
      <c r="AI459" s="103" t="str">
        <v>No</v>
      </c>
      <c r="AJ459" s="103" t="str">
        <v>No</v>
      </c>
      <c r="AK459" s="142">
        <v>0.98888888888888893</v>
      </c>
      <c r="AN459" s="104">
        <f>AVERAGE(AD$5:AD459)</f>
        <v>449.00659340659342</v>
      </c>
      <c r="AO459" s="104">
        <f>AVERAGE(AE$5:AE459)</f>
        <v>4.3428571428571425</v>
      </c>
      <c r="AP459" s="122">
        <f>AVERAGE(AF$5:AF459)</f>
        <v>224054.29010989011</v>
      </c>
      <c r="AQ459" s="122">
        <f>AVERAGE(AG$5:AG459)</f>
        <v>67067.745054945059</v>
      </c>
      <c r="AR459" s="122">
        <f>AVERAGE(AH$5:AH459)</f>
        <v>161276.21538461538</v>
      </c>
      <c r="AS459" s="121">
        <f>AVERAGE($AK$5:AK459)</f>
        <v>0.99779242979243055</v>
      </c>
    </row>
    <row r="460" spans="1:45" x14ac:dyDescent="0.25">
      <c r="A460" s="103">
        <v>456</v>
      </c>
      <c r="B460" s="116">
        <v>542</v>
      </c>
      <c r="C460" s="116">
        <v>29</v>
      </c>
      <c r="D460" s="116">
        <v>26</v>
      </c>
      <c r="E460" s="117">
        <v>4511.1930085091262</v>
      </c>
      <c r="F460" s="116">
        <v>450</v>
      </c>
      <c r="G460" s="116">
        <v>6</v>
      </c>
      <c r="H460" s="117">
        <v>224550</v>
      </c>
      <c r="I460" s="117">
        <v>67994</v>
      </c>
      <c r="J460" s="117">
        <v>160456</v>
      </c>
      <c r="K460" s="116" t="str">
        <v>Yes</v>
      </c>
      <c r="L460" s="116" t="str">
        <v>Yes</v>
      </c>
      <c r="M460" s="120">
        <v>1</v>
      </c>
      <c r="P460" s="104">
        <f>AVERAGE(F$5:F460)</f>
        <v>448.93859649122805</v>
      </c>
      <c r="Q460" s="104">
        <f>AVERAGE(G$5:G460)</f>
        <v>4.4802631578947372</v>
      </c>
      <c r="R460" s="122">
        <f>AVERAGE(H$5:H460)</f>
        <v>224020.35964912281</v>
      </c>
      <c r="S460" s="122">
        <f>AVERAGE(I$5:I460)</f>
        <v>67129.510964912275</v>
      </c>
      <c r="T460" s="122">
        <f>AVERAGE(J$5:J460)</f>
        <v>161159.92763157896</v>
      </c>
      <c r="U460" s="121">
        <f>AVERAGE($M$5:M460)</f>
        <v>0.99764132553606266</v>
      </c>
      <c r="Y460" s="103">
        <v>456</v>
      </c>
      <c r="Z460" s="103">
        <v>521</v>
      </c>
      <c r="AA460" s="103">
        <v>42</v>
      </c>
      <c r="AB460" s="103">
        <v>36</v>
      </c>
      <c r="AC460" s="137">
        <v>3121.4839662760664</v>
      </c>
      <c r="AD460" s="103">
        <v>446</v>
      </c>
      <c r="AE460" s="103">
        <v>0</v>
      </c>
      <c r="AF460" s="137">
        <v>222554</v>
      </c>
      <c r="AG460" s="137">
        <v>64600</v>
      </c>
      <c r="AH460" s="137">
        <v>163354</v>
      </c>
      <c r="AI460" s="103" t="str">
        <v>No</v>
      </c>
      <c r="AJ460" s="103" t="str">
        <v>No</v>
      </c>
      <c r="AK460" s="142">
        <v>0.99111111111111116</v>
      </c>
      <c r="AN460" s="104">
        <f>AVERAGE(AD$5:AD460)</f>
        <v>449</v>
      </c>
      <c r="AO460" s="104">
        <f>AVERAGE(AE$5:AE460)</f>
        <v>4.333333333333333</v>
      </c>
      <c r="AP460" s="122">
        <f>AVERAGE(AF$5:AF460)</f>
        <v>224051</v>
      </c>
      <c r="AQ460" s="122">
        <f>AVERAGE(AG$5:AG460)</f>
        <v>67062.333333333328</v>
      </c>
      <c r="AR460" s="122">
        <f>AVERAGE(AH$5:AH460)</f>
        <v>161280.77192982455</v>
      </c>
      <c r="AS460" s="121">
        <f>AVERAGE($AK$5:AK460)</f>
        <v>0.99777777777777854</v>
      </c>
    </row>
    <row r="461" spans="1:45" x14ac:dyDescent="0.25">
      <c r="A461" s="103">
        <v>457</v>
      </c>
      <c r="B461" s="116">
        <v>662</v>
      </c>
      <c r="C461" s="116">
        <v>34</v>
      </c>
      <c r="D461" s="116">
        <v>23</v>
      </c>
      <c r="E461" s="117">
        <v>4668.9230747446409</v>
      </c>
      <c r="F461" s="116">
        <v>450</v>
      </c>
      <c r="G461" s="116">
        <v>9</v>
      </c>
      <c r="H461" s="117">
        <v>224550</v>
      </c>
      <c r="I461" s="117">
        <v>69491</v>
      </c>
      <c r="J461" s="117">
        <v>158509</v>
      </c>
      <c r="K461" s="116" t="str">
        <v>Yes</v>
      </c>
      <c r="L461" s="116" t="str">
        <v>Yes</v>
      </c>
      <c r="M461" s="120">
        <v>1</v>
      </c>
      <c r="P461" s="104">
        <f>AVERAGE(F$5:F461)</f>
        <v>448.94091903719914</v>
      </c>
      <c r="Q461" s="104">
        <f>AVERAGE(G$5:G461)</f>
        <v>4.4901531728665205</v>
      </c>
      <c r="R461" s="122">
        <f>AVERAGE(H$5:H461)</f>
        <v>224021.51859956238</v>
      </c>
      <c r="S461" s="122">
        <f>AVERAGE(I$5:I461)</f>
        <v>67134.678336980302</v>
      </c>
      <c r="T461" s="122">
        <f>AVERAGE(J$5:J461)</f>
        <v>161154.12691466082</v>
      </c>
      <c r="U461" s="121">
        <f>AVERAGE($M$5:M461)</f>
        <v>0.99764648674933165</v>
      </c>
      <c r="Y461" s="103">
        <v>457</v>
      </c>
      <c r="Z461" s="103">
        <v>628</v>
      </c>
      <c r="AA461" s="103">
        <v>39</v>
      </c>
      <c r="AB461" s="103">
        <v>30</v>
      </c>
      <c r="AC461" s="137">
        <v>2909.1110565809427</v>
      </c>
      <c r="AD461" s="103">
        <v>450</v>
      </c>
      <c r="AE461" s="103">
        <v>2</v>
      </c>
      <c r="AF461" s="137">
        <v>224550</v>
      </c>
      <c r="AG461" s="137">
        <v>65998</v>
      </c>
      <c r="AH461" s="137">
        <v>163052</v>
      </c>
      <c r="AI461" s="103" t="str">
        <v>Yes</v>
      </c>
      <c r="AJ461" s="103" t="str">
        <v>Yes</v>
      </c>
      <c r="AK461" s="142">
        <v>1</v>
      </c>
      <c r="AN461" s="104">
        <f>AVERAGE(AD$5:AD461)</f>
        <v>449.00218818380745</v>
      </c>
      <c r="AO461" s="104">
        <f>AVERAGE(AE$5:AE461)</f>
        <v>4.3282275711159741</v>
      </c>
      <c r="AP461" s="122">
        <f>AVERAGE(AF$5:AF461)</f>
        <v>224052.09190371991</v>
      </c>
      <c r="AQ461" s="122">
        <f>AVERAGE(AG$5:AG461)</f>
        <v>67060.004376367608</v>
      </c>
      <c r="AR461" s="122">
        <f>AVERAGE(AH$5:AH461)</f>
        <v>161284.647702407</v>
      </c>
      <c r="AS461" s="121">
        <f>AVERAGE($AK$5:AK461)</f>
        <v>0.99778264040846176</v>
      </c>
    </row>
    <row r="462" spans="1:45" x14ac:dyDescent="0.25">
      <c r="A462" s="103">
        <v>458</v>
      </c>
      <c r="B462" s="116">
        <v>652</v>
      </c>
      <c r="C462" s="116">
        <v>39</v>
      </c>
      <c r="D462" s="116">
        <v>29</v>
      </c>
      <c r="E462" s="117">
        <v>4794.6954583645957</v>
      </c>
      <c r="F462" s="116">
        <v>450</v>
      </c>
      <c r="G462" s="116">
        <v>3</v>
      </c>
      <c r="H462" s="117">
        <v>224550</v>
      </c>
      <c r="I462" s="117">
        <v>66497</v>
      </c>
      <c r="J462" s="117">
        <v>162403</v>
      </c>
      <c r="K462" s="116" t="str">
        <v>Yes</v>
      </c>
      <c r="L462" s="116" t="str">
        <v>Yes</v>
      </c>
      <c r="M462" s="120">
        <v>1</v>
      </c>
      <c r="P462" s="104">
        <f>AVERAGE(F$5:F462)</f>
        <v>448.94323144104806</v>
      </c>
      <c r="Q462" s="104">
        <f>AVERAGE(G$5:G462)</f>
        <v>4.4868995633187776</v>
      </c>
      <c r="R462" s="122">
        <f>AVERAGE(H$5:H462)</f>
        <v>224022.67248908296</v>
      </c>
      <c r="S462" s="122">
        <f>AVERAGE(I$5:I462)</f>
        <v>67133.286026200876</v>
      </c>
      <c r="T462" s="122">
        <f>AVERAGE(J$5:J462)</f>
        <v>161156.85371179041</v>
      </c>
      <c r="U462" s="121">
        <f>AVERAGE($M$5:M462)</f>
        <v>0.99765162542455155</v>
      </c>
      <c r="Y462" s="103">
        <v>458</v>
      </c>
      <c r="Z462" s="103">
        <v>599</v>
      </c>
      <c r="AA462" s="103">
        <v>48</v>
      </c>
      <c r="AB462" s="103">
        <v>26</v>
      </c>
      <c r="AC462" s="137">
        <v>2081.1492793378916</v>
      </c>
      <c r="AD462" s="103">
        <v>450</v>
      </c>
      <c r="AE462" s="103">
        <v>6</v>
      </c>
      <c r="AF462" s="137">
        <v>224550</v>
      </c>
      <c r="AG462" s="137">
        <v>67994</v>
      </c>
      <c r="AH462" s="137">
        <v>160456</v>
      </c>
      <c r="AI462" s="103" t="str">
        <v>Yes</v>
      </c>
      <c r="AJ462" s="103" t="str">
        <v>Yes</v>
      </c>
      <c r="AK462" s="142">
        <v>1</v>
      </c>
      <c r="AN462" s="104">
        <f>AVERAGE(AD$5:AD462)</f>
        <v>449.00436681222709</v>
      </c>
      <c r="AO462" s="104">
        <f>AVERAGE(AE$5:AE462)</f>
        <v>4.3318777292576423</v>
      </c>
      <c r="AP462" s="122">
        <f>AVERAGE(AF$5:AF462)</f>
        <v>224053.17903930132</v>
      </c>
      <c r="AQ462" s="122">
        <f>AVERAGE(AG$5:AG462)</f>
        <v>67062.043668122264</v>
      </c>
      <c r="AR462" s="122">
        <f>AVERAGE(AH$5:AH462)</f>
        <v>161282.8384279476</v>
      </c>
      <c r="AS462" s="121">
        <f>AVERAGE($AK$5:AK462)</f>
        <v>0.99778748180494981</v>
      </c>
    </row>
    <row r="463" spans="1:45" x14ac:dyDescent="0.25">
      <c r="A463" s="103">
        <v>459</v>
      </c>
      <c r="B463" s="116">
        <v>574</v>
      </c>
      <c r="C463" s="116">
        <v>39</v>
      </c>
      <c r="D463" s="116">
        <v>26</v>
      </c>
      <c r="E463" s="117">
        <v>2431.8882236684867</v>
      </c>
      <c r="F463" s="116">
        <v>450</v>
      </c>
      <c r="G463" s="116">
        <v>6</v>
      </c>
      <c r="H463" s="117">
        <v>224550</v>
      </c>
      <c r="I463" s="117">
        <v>67994</v>
      </c>
      <c r="J463" s="117">
        <v>160456</v>
      </c>
      <c r="K463" s="116" t="str">
        <v>Yes</v>
      </c>
      <c r="L463" s="116" t="str">
        <v>Yes</v>
      </c>
      <c r="M463" s="120">
        <v>1</v>
      </c>
      <c r="P463" s="104">
        <f>AVERAGE(F$5:F463)</f>
        <v>448.94553376906316</v>
      </c>
      <c r="Q463" s="104">
        <f>AVERAGE(G$5:G463)</f>
        <v>4.4901960784313726</v>
      </c>
      <c r="R463" s="122">
        <f>AVERAGE(H$5:H463)</f>
        <v>224023.82135076253</v>
      </c>
      <c r="S463" s="122">
        <f>AVERAGE(I$5:I463)</f>
        <v>67135.161220043577</v>
      </c>
      <c r="T463" s="122">
        <f>AVERAGE(J$5:J463)</f>
        <v>161155.32679738561</v>
      </c>
      <c r="U463" s="121">
        <f>AVERAGE($M$5:M463)</f>
        <v>0.99765674170902963</v>
      </c>
      <c r="Y463" s="103">
        <v>459</v>
      </c>
      <c r="Z463" s="103">
        <v>522</v>
      </c>
      <c r="AA463" s="103">
        <v>35</v>
      </c>
      <c r="AB463" s="103">
        <v>31</v>
      </c>
      <c r="AC463" s="137">
        <v>2244.6769471458233</v>
      </c>
      <c r="AD463" s="103">
        <v>450</v>
      </c>
      <c r="AE463" s="103">
        <v>1</v>
      </c>
      <c r="AF463" s="137">
        <v>224550</v>
      </c>
      <c r="AG463" s="137">
        <v>65499</v>
      </c>
      <c r="AH463" s="137">
        <v>163701</v>
      </c>
      <c r="AI463" s="103" t="str">
        <v>Yes</v>
      </c>
      <c r="AJ463" s="103" t="str">
        <v>Yes</v>
      </c>
      <c r="AK463" s="142">
        <v>1</v>
      </c>
      <c r="AN463" s="104">
        <f>AVERAGE(AD$5:AD463)</f>
        <v>449.00653594771239</v>
      </c>
      <c r="AO463" s="104">
        <f>AVERAGE(AE$5:AE463)</f>
        <v>4.3246187363834423</v>
      </c>
      <c r="AP463" s="122">
        <f>AVERAGE(AF$5:AF463)</f>
        <v>224054.26143790848</v>
      </c>
      <c r="AQ463" s="122">
        <f>AVERAGE(AG$5:AG463)</f>
        <v>67058.63834422658</v>
      </c>
      <c r="AR463" s="122">
        <f>AVERAGE(AH$5:AH463)</f>
        <v>161288.10675381264</v>
      </c>
      <c r="AS463" s="121">
        <f>AVERAGE($AK$5:AK463)</f>
        <v>0.99779230210602832</v>
      </c>
    </row>
    <row r="464" spans="1:45" x14ac:dyDescent="0.25">
      <c r="A464" s="103">
        <v>460</v>
      </c>
      <c r="B464" s="116">
        <v>597</v>
      </c>
      <c r="C464" s="116">
        <v>29</v>
      </c>
      <c r="D464" s="116">
        <v>21</v>
      </c>
      <c r="E464" s="117">
        <v>4276.6033986052098</v>
      </c>
      <c r="F464" s="116">
        <v>450</v>
      </c>
      <c r="G464" s="116">
        <v>11</v>
      </c>
      <c r="H464" s="117">
        <v>224550</v>
      </c>
      <c r="I464" s="117">
        <v>70489</v>
      </c>
      <c r="J464" s="117">
        <v>157211</v>
      </c>
      <c r="K464" s="116" t="str">
        <v>Yes</v>
      </c>
      <c r="L464" s="116" t="str">
        <v>Yes</v>
      </c>
      <c r="M464" s="120">
        <v>1</v>
      </c>
      <c r="P464" s="104">
        <f>AVERAGE(F$5:F464)</f>
        <v>448.94782608695652</v>
      </c>
      <c r="Q464" s="104">
        <f>AVERAGE(G$5:G464)</f>
        <v>4.5043478260869563</v>
      </c>
      <c r="R464" s="122">
        <f>AVERAGE(H$5:H464)</f>
        <v>224024.96521739129</v>
      </c>
      <c r="S464" s="122">
        <f>AVERAGE(I$5:I464)</f>
        <v>67142.452173913043</v>
      </c>
      <c r="T464" s="122">
        <f>AVERAGE(J$5:J464)</f>
        <v>161146.75217391303</v>
      </c>
      <c r="U464" s="121">
        <f>AVERAGE($M$5:M464)</f>
        <v>0.99766183574879264</v>
      </c>
      <c r="Y464" s="103">
        <v>460</v>
      </c>
      <c r="Z464" s="103">
        <v>558</v>
      </c>
      <c r="AA464" s="103">
        <v>38</v>
      </c>
      <c r="AB464" s="103">
        <v>28</v>
      </c>
      <c r="AC464" s="137">
        <v>3676.0873574710818</v>
      </c>
      <c r="AD464" s="103">
        <v>450</v>
      </c>
      <c r="AE464" s="103">
        <v>4</v>
      </c>
      <c r="AF464" s="137">
        <v>224550</v>
      </c>
      <c r="AG464" s="137">
        <v>66996</v>
      </c>
      <c r="AH464" s="137">
        <v>161754</v>
      </c>
      <c r="AI464" s="103" t="str">
        <v>Yes</v>
      </c>
      <c r="AJ464" s="103" t="str">
        <v>Yes</v>
      </c>
      <c r="AK464" s="142">
        <v>1</v>
      </c>
      <c r="AN464" s="104">
        <f>AVERAGE(AD$5:AD464)</f>
        <v>449.00869565217391</v>
      </c>
      <c r="AO464" s="104">
        <f>AVERAGE(AE$5:AE464)</f>
        <v>4.3239130434782611</v>
      </c>
      <c r="AP464" s="122">
        <f>AVERAGE(AF$5:AF464)</f>
        <v>224055.33913043479</v>
      </c>
      <c r="AQ464" s="122">
        <f>AVERAGE(AG$5:AG464)</f>
        <v>67058.502173913046</v>
      </c>
      <c r="AR464" s="122">
        <f>AVERAGE(AH$5:AH464)</f>
        <v>161289.11956521738</v>
      </c>
      <c r="AS464" s="121">
        <f>AVERAGE($AK$5:AK464)</f>
        <v>0.99779710144927614</v>
      </c>
    </row>
    <row r="465" spans="1:45" x14ac:dyDescent="0.25">
      <c r="A465" s="103">
        <v>461</v>
      </c>
      <c r="B465" s="116">
        <v>622</v>
      </c>
      <c r="C465" s="116">
        <v>40</v>
      </c>
      <c r="D465" s="116">
        <v>28</v>
      </c>
      <c r="E465" s="117">
        <v>4525.8798835301732</v>
      </c>
      <c r="F465" s="116">
        <v>450</v>
      </c>
      <c r="G465" s="116">
        <v>4</v>
      </c>
      <c r="H465" s="117">
        <v>224550</v>
      </c>
      <c r="I465" s="117">
        <v>66996</v>
      </c>
      <c r="J465" s="117">
        <v>161754</v>
      </c>
      <c r="K465" s="116" t="str">
        <v>Yes</v>
      </c>
      <c r="L465" s="116" t="str">
        <v>Yes</v>
      </c>
      <c r="M465" s="120">
        <v>1</v>
      </c>
      <c r="P465" s="104">
        <f>AVERAGE(F$5:F465)</f>
        <v>448.95010845986985</v>
      </c>
      <c r="Q465" s="104">
        <f>AVERAGE(G$5:G465)</f>
        <v>4.5032537960954446</v>
      </c>
      <c r="R465" s="122">
        <f>AVERAGE(H$5:H465)</f>
        <v>224026.10412147504</v>
      </c>
      <c r="S465" s="122">
        <f>AVERAGE(I$5:I465)</f>
        <v>67142.134490238604</v>
      </c>
      <c r="T465" s="122">
        <f>AVERAGE(J$5:J465)</f>
        <v>161148.06941431671</v>
      </c>
      <c r="U465" s="121">
        <f>AVERAGE($M$5:M465)</f>
        <v>0.9976669076886</v>
      </c>
      <c r="Y465" s="103">
        <v>461</v>
      </c>
      <c r="Z465" s="103">
        <v>575</v>
      </c>
      <c r="AA465" s="103">
        <v>48</v>
      </c>
      <c r="AB465" s="103">
        <v>34</v>
      </c>
      <c r="AC465" s="137">
        <v>4474.7790150951105</v>
      </c>
      <c r="AD465" s="103">
        <v>448</v>
      </c>
      <c r="AE465" s="103">
        <v>0</v>
      </c>
      <c r="AF465" s="137">
        <v>223552</v>
      </c>
      <c r="AG465" s="137">
        <v>64800</v>
      </c>
      <c r="AH465" s="137">
        <v>163852</v>
      </c>
      <c r="AI465" s="103" t="str">
        <v>No</v>
      </c>
      <c r="AJ465" s="103" t="str">
        <v>No</v>
      </c>
      <c r="AK465" s="142">
        <v>0.99555555555555553</v>
      </c>
      <c r="AN465" s="104">
        <f>AVERAGE(AD$5:AD465)</f>
        <v>449.00650759219087</v>
      </c>
      <c r="AO465" s="104">
        <f>AVERAGE(AE$5:AE465)</f>
        <v>4.3145336225596527</v>
      </c>
      <c r="AP465" s="122">
        <f>AVERAGE(AF$5:AF465)</f>
        <v>224054.24728850325</v>
      </c>
      <c r="AQ465" s="122">
        <f>AVERAGE(AG$5:AG465)</f>
        <v>67053.60303687636</v>
      </c>
      <c r="AR465" s="122">
        <f>AVERAGE(AH$5:AH465)</f>
        <v>161294.67895878525</v>
      </c>
      <c r="AS465" s="121">
        <f>AVERAGE($AK$5:AK465)</f>
        <v>0.99779223909375825</v>
      </c>
    </row>
    <row r="466" spans="1:45" x14ac:dyDescent="0.25">
      <c r="A466" s="103">
        <v>462</v>
      </c>
      <c r="B466" s="116">
        <v>613</v>
      </c>
      <c r="C466" s="116">
        <v>46</v>
      </c>
      <c r="D466" s="116">
        <v>37</v>
      </c>
      <c r="E466" s="117">
        <v>3004.3704371025074</v>
      </c>
      <c r="F466" s="116">
        <v>445</v>
      </c>
      <c r="G466" s="116">
        <v>0</v>
      </c>
      <c r="H466" s="117">
        <v>222055</v>
      </c>
      <c r="I466" s="117">
        <v>64500</v>
      </c>
      <c r="J466" s="117">
        <v>163105</v>
      </c>
      <c r="K466" s="116" t="str">
        <v>No</v>
      </c>
      <c r="L466" s="116" t="str">
        <v>No</v>
      </c>
      <c r="M466" s="120">
        <v>0.98888888888888893</v>
      </c>
      <c r="P466" s="104">
        <f>AVERAGE(F$5:F466)</f>
        <v>448.94155844155841</v>
      </c>
      <c r="Q466" s="104">
        <f>AVERAGE(G$5:G466)</f>
        <v>4.4935064935064934</v>
      </c>
      <c r="R466" s="122">
        <f>AVERAGE(H$5:H466)</f>
        <v>224021.83766233767</v>
      </c>
      <c r="S466" s="122">
        <f>AVERAGE(I$5:I466)</f>
        <v>67136.41558441559</v>
      </c>
      <c r="T466" s="122">
        <f>AVERAGE(J$5:J466)</f>
        <v>161152.3051948052</v>
      </c>
      <c r="U466" s="121">
        <f>AVERAGE($M$5:M466)</f>
        <v>0.99764790764790789</v>
      </c>
      <c r="Y466" s="103">
        <v>462</v>
      </c>
      <c r="Z466" s="103">
        <v>545</v>
      </c>
      <c r="AA466" s="103">
        <v>34</v>
      </c>
      <c r="AB466" s="103">
        <v>25</v>
      </c>
      <c r="AC466" s="137">
        <v>3834.7621191332973</v>
      </c>
      <c r="AD466" s="103">
        <v>450</v>
      </c>
      <c r="AE466" s="103">
        <v>7</v>
      </c>
      <c r="AF466" s="137">
        <v>224550</v>
      </c>
      <c r="AG466" s="137">
        <v>68493</v>
      </c>
      <c r="AH466" s="137">
        <v>159807</v>
      </c>
      <c r="AI466" s="103" t="str">
        <v>Yes</v>
      </c>
      <c r="AJ466" s="103" t="str">
        <v>Yes</v>
      </c>
      <c r="AK466" s="142">
        <v>1</v>
      </c>
      <c r="AN466" s="104">
        <f>AVERAGE(AD$5:AD466)</f>
        <v>449.00865800865802</v>
      </c>
      <c r="AO466" s="104">
        <f>AVERAGE(AE$5:AE466)</f>
        <v>4.3203463203463199</v>
      </c>
      <c r="AP466" s="122">
        <f>AVERAGE(AF$5:AF466)</f>
        <v>224055.32034632034</v>
      </c>
      <c r="AQ466" s="122">
        <f>AVERAGE(AG$5:AG466)</f>
        <v>67056.718614718615</v>
      </c>
      <c r="AR466" s="122">
        <f>AVERAGE(AH$5:AH466)</f>
        <v>161291.45887445888</v>
      </c>
      <c r="AS466" s="121">
        <f>AVERAGE($AK$5:AK466)</f>
        <v>0.99779701779701857</v>
      </c>
    </row>
    <row r="467" spans="1:45" x14ac:dyDescent="0.25">
      <c r="A467" s="103">
        <v>463</v>
      </c>
      <c r="B467" s="116">
        <v>610</v>
      </c>
      <c r="C467" s="116">
        <v>46</v>
      </c>
      <c r="D467" s="116">
        <v>24</v>
      </c>
      <c r="E467" s="117">
        <v>4397.9708138737333</v>
      </c>
      <c r="F467" s="116">
        <v>450</v>
      </c>
      <c r="G467" s="116">
        <v>8</v>
      </c>
      <c r="H467" s="117">
        <v>224550</v>
      </c>
      <c r="I467" s="117">
        <v>68992</v>
      </c>
      <c r="J467" s="117">
        <v>159158</v>
      </c>
      <c r="K467" s="116" t="str">
        <v>Yes</v>
      </c>
      <c r="L467" s="116" t="str">
        <v>Yes</v>
      </c>
      <c r="M467" s="120">
        <v>1</v>
      </c>
      <c r="P467" s="104">
        <f>AVERAGE(F$5:F467)</f>
        <v>448.94384449244063</v>
      </c>
      <c r="Q467" s="104">
        <f>AVERAGE(G$5:G467)</f>
        <v>4.5010799136069117</v>
      </c>
      <c r="R467" s="122">
        <f>AVERAGE(H$5:H467)</f>
        <v>224022.97840172786</v>
      </c>
      <c r="S467" s="122">
        <f>AVERAGE(I$5:I467)</f>
        <v>67140.42332613391</v>
      </c>
      <c r="T467" s="122">
        <f>AVERAGE(J$5:J467)</f>
        <v>161147.99784017279</v>
      </c>
      <c r="U467" s="121">
        <f>AVERAGE($M$5:M467)</f>
        <v>0.99765298776097944</v>
      </c>
      <c r="Y467" s="103">
        <v>463</v>
      </c>
      <c r="Z467" s="103">
        <v>660</v>
      </c>
      <c r="AA467" s="103">
        <v>41</v>
      </c>
      <c r="AB467" s="103">
        <v>32</v>
      </c>
      <c r="AC467" s="137">
        <v>4072.384741586945</v>
      </c>
      <c r="AD467" s="103">
        <v>450</v>
      </c>
      <c r="AE467" s="103">
        <v>0</v>
      </c>
      <c r="AF467" s="137">
        <v>224550</v>
      </c>
      <c r="AG467" s="137">
        <v>65000</v>
      </c>
      <c r="AH467" s="137">
        <v>164350</v>
      </c>
      <c r="AI467" s="103" t="str">
        <v>Yes</v>
      </c>
      <c r="AJ467" s="103" t="str">
        <v>No</v>
      </c>
      <c r="AK467" s="142">
        <v>1</v>
      </c>
      <c r="AN467" s="104">
        <f>AVERAGE(AD$5:AD467)</f>
        <v>449.01079913606912</v>
      </c>
      <c r="AO467" s="104">
        <f>AVERAGE(AE$5:AE467)</f>
        <v>4.3110151187904968</v>
      </c>
      <c r="AP467" s="122">
        <f>AVERAGE(AF$5:AF467)</f>
        <v>224056.3887688985</v>
      </c>
      <c r="AQ467" s="122">
        <f>AVERAGE(AG$5:AG467)</f>
        <v>67052.276457883374</v>
      </c>
      <c r="AR467" s="122">
        <f>AVERAGE(AH$5:AH467)</f>
        <v>161298.06479481643</v>
      </c>
      <c r="AS467" s="121">
        <f>AVERAGE($AK$5:AK467)</f>
        <v>0.99780177585793206</v>
      </c>
    </row>
    <row r="468" spans="1:45" x14ac:dyDescent="0.25">
      <c r="A468" s="103">
        <v>464</v>
      </c>
      <c r="B468" s="116">
        <v>628</v>
      </c>
      <c r="C468" s="116">
        <v>38</v>
      </c>
      <c r="D468" s="116">
        <v>37</v>
      </c>
      <c r="E468" s="117">
        <v>2973.4257742482514</v>
      </c>
      <c r="F468" s="116">
        <v>445</v>
      </c>
      <c r="G468" s="116">
        <v>0</v>
      </c>
      <c r="H468" s="117">
        <v>222055</v>
      </c>
      <c r="I468" s="117">
        <v>64500</v>
      </c>
      <c r="J468" s="117">
        <v>163105</v>
      </c>
      <c r="K468" s="116" t="str">
        <v>No</v>
      </c>
      <c r="L468" s="116" t="str">
        <v>No</v>
      </c>
      <c r="M468" s="120">
        <v>0.98888888888888893</v>
      </c>
      <c r="P468" s="104">
        <f>AVERAGE(F$5:F468)</f>
        <v>448.93534482758622</v>
      </c>
      <c r="Q468" s="104">
        <f>AVERAGE(G$5:G468)</f>
        <v>4.4913793103448274</v>
      </c>
      <c r="R468" s="122">
        <f>AVERAGE(H$5:H468)</f>
        <v>224018.73706896551</v>
      </c>
      <c r="S468" s="122">
        <f>AVERAGE(I$5:I468)</f>
        <v>67134.732758620696</v>
      </c>
      <c r="T468" s="122">
        <f>AVERAGE(J$5:J468)</f>
        <v>161152.21551724139</v>
      </c>
      <c r="U468" s="121">
        <f>AVERAGE($M$5:M468)</f>
        <v>0.99763409961685856</v>
      </c>
      <c r="Y468" s="103">
        <v>464</v>
      </c>
      <c r="Z468" s="103">
        <v>576</v>
      </c>
      <c r="AA468" s="103">
        <v>41</v>
      </c>
      <c r="AB468" s="103">
        <v>35</v>
      </c>
      <c r="AC468" s="137">
        <v>2949.8471884417277</v>
      </c>
      <c r="AD468" s="103">
        <v>447</v>
      </c>
      <c r="AE468" s="103">
        <v>0</v>
      </c>
      <c r="AF468" s="137">
        <v>223053</v>
      </c>
      <c r="AG468" s="137">
        <v>64700</v>
      </c>
      <c r="AH468" s="137">
        <v>163603</v>
      </c>
      <c r="AI468" s="103" t="str">
        <v>No</v>
      </c>
      <c r="AJ468" s="103" t="str">
        <v>No</v>
      </c>
      <c r="AK468" s="142">
        <v>0.99333333333333329</v>
      </c>
      <c r="AN468" s="104">
        <f>AVERAGE(AD$5:AD468)</f>
        <v>449.00646551724139</v>
      </c>
      <c r="AO468" s="104">
        <f>AVERAGE(AE$5:AE468)</f>
        <v>4.3017241379310347</v>
      </c>
      <c r="AP468" s="122">
        <f>AVERAGE(AF$5:AF468)</f>
        <v>224054.22629310345</v>
      </c>
      <c r="AQ468" s="122">
        <f>AVERAGE(AG$5:AG468)</f>
        <v>67047.206896551725</v>
      </c>
      <c r="AR468" s="122">
        <f>AVERAGE(AH$5:AH468)</f>
        <v>161303.0323275862</v>
      </c>
      <c r="AS468" s="121">
        <f>AVERAGE($AK$5:AK468)</f>
        <v>0.99779214559387053</v>
      </c>
    </row>
    <row r="469" spans="1:45" x14ac:dyDescent="0.25">
      <c r="A469" s="103">
        <v>465</v>
      </c>
      <c r="B469" s="116">
        <v>640</v>
      </c>
      <c r="C469" s="116">
        <v>38</v>
      </c>
      <c r="D469" s="116">
        <v>33</v>
      </c>
      <c r="E469" s="117">
        <v>3296.509377604687</v>
      </c>
      <c r="F469" s="116">
        <v>449</v>
      </c>
      <c r="G469" s="116">
        <v>0</v>
      </c>
      <c r="H469" s="117">
        <v>224051</v>
      </c>
      <c r="I469" s="117">
        <v>64900</v>
      </c>
      <c r="J469" s="117">
        <v>164101</v>
      </c>
      <c r="K469" s="116" t="str">
        <v>No</v>
      </c>
      <c r="L469" s="116" t="str">
        <v>No</v>
      </c>
      <c r="M469" s="120">
        <v>0.99777777777777776</v>
      </c>
      <c r="P469" s="104">
        <f>AVERAGE(F$5:F469)</f>
        <v>448.93548387096774</v>
      </c>
      <c r="Q469" s="104">
        <f>AVERAGE(G$5:G469)</f>
        <v>4.4817204301075266</v>
      </c>
      <c r="R469" s="122">
        <f>AVERAGE(H$5:H469)</f>
        <v>224018.80645161291</v>
      </c>
      <c r="S469" s="122">
        <f>AVERAGE(I$5:I469)</f>
        <v>67129.926881720428</v>
      </c>
      <c r="T469" s="122">
        <f>AVERAGE(J$5:J469)</f>
        <v>161158.5569892473</v>
      </c>
      <c r="U469" s="121">
        <f>AVERAGE($M$5:M469)</f>
        <v>0.9976344086021508</v>
      </c>
      <c r="Y469" s="103">
        <v>465</v>
      </c>
      <c r="Z469" s="103">
        <v>545</v>
      </c>
      <c r="AA469" s="103">
        <v>32</v>
      </c>
      <c r="AB469" s="103">
        <v>20</v>
      </c>
      <c r="AC469" s="137">
        <v>4973.9441065534611</v>
      </c>
      <c r="AD469" s="103">
        <v>450</v>
      </c>
      <c r="AE469" s="103">
        <v>12</v>
      </c>
      <c r="AF469" s="137">
        <v>224550</v>
      </c>
      <c r="AG469" s="137">
        <v>70988</v>
      </c>
      <c r="AH469" s="137">
        <v>156562</v>
      </c>
      <c r="AI469" s="103" t="str">
        <v>Yes</v>
      </c>
      <c r="AJ469" s="103" t="str">
        <v>Yes</v>
      </c>
      <c r="AK469" s="142">
        <v>1</v>
      </c>
      <c r="AN469" s="104">
        <f>AVERAGE(AD$5:AD469)</f>
        <v>449.00860215053763</v>
      </c>
      <c r="AO469" s="104">
        <f>AVERAGE(AE$5:AE469)</f>
        <v>4.3182795698924732</v>
      </c>
      <c r="AP469" s="122">
        <f>AVERAGE(AF$5:AF469)</f>
        <v>224055.29247311829</v>
      </c>
      <c r="AQ469" s="122">
        <f>AVERAGE(AG$5:AG469)</f>
        <v>67055.681720430104</v>
      </c>
      <c r="AR469" s="122">
        <f>AVERAGE(AH$5:AH469)</f>
        <v>161292.83655913977</v>
      </c>
      <c r="AS469" s="121">
        <f>AVERAGE($AK$5:AK469)</f>
        <v>0.99779689366786217</v>
      </c>
    </row>
    <row r="470" spans="1:45" x14ac:dyDescent="0.25">
      <c r="A470" s="103">
        <v>466</v>
      </c>
      <c r="B470" s="116">
        <v>556</v>
      </c>
      <c r="C470" s="116">
        <v>43</v>
      </c>
      <c r="D470" s="116">
        <v>28</v>
      </c>
      <c r="E470" s="117">
        <v>2920.7175986564698</v>
      </c>
      <c r="F470" s="116">
        <v>450</v>
      </c>
      <c r="G470" s="116">
        <v>4</v>
      </c>
      <c r="H470" s="117">
        <v>224550</v>
      </c>
      <c r="I470" s="117">
        <v>66996</v>
      </c>
      <c r="J470" s="117">
        <v>161754</v>
      </c>
      <c r="K470" s="116" t="str">
        <v>Yes</v>
      </c>
      <c r="L470" s="116" t="str">
        <v>Yes</v>
      </c>
      <c r="M470" s="120">
        <v>1</v>
      </c>
      <c r="P470" s="104">
        <f>AVERAGE(F$5:F470)</f>
        <v>448.93776824034336</v>
      </c>
      <c r="Q470" s="104">
        <f>AVERAGE(G$5:G470)</f>
        <v>4.4806866952789699</v>
      </c>
      <c r="R470" s="122">
        <f>AVERAGE(H$5:H470)</f>
        <v>224019.94635193134</v>
      </c>
      <c r="S470" s="122">
        <f>AVERAGE(I$5:I470)</f>
        <v>67129.639484978543</v>
      </c>
      <c r="T470" s="122">
        <f>AVERAGE(J$5:J470)</f>
        <v>161159.83476394849</v>
      </c>
      <c r="U470" s="121">
        <f>AVERAGE($M$5:M470)</f>
        <v>0.99763948497854105</v>
      </c>
      <c r="Y470" s="103">
        <v>466</v>
      </c>
      <c r="Z470" s="103">
        <v>477</v>
      </c>
      <c r="AA470" s="103">
        <v>56</v>
      </c>
      <c r="AB470" s="103">
        <v>26</v>
      </c>
      <c r="AC470" s="137">
        <v>3146.085382315192</v>
      </c>
      <c r="AD470" s="103">
        <v>450</v>
      </c>
      <c r="AE470" s="103">
        <v>6</v>
      </c>
      <c r="AF470" s="137">
        <v>224550</v>
      </c>
      <c r="AG470" s="137">
        <v>67994</v>
      </c>
      <c r="AH470" s="137">
        <v>160456</v>
      </c>
      <c r="AI470" s="103" t="str">
        <v>Yes</v>
      </c>
      <c r="AJ470" s="103" t="str">
        <v>Yes</v>
      </c>
      <c r="AK470" s="142">
        <v>1</v>
      </c>
      <c r="AN470" s="104">
        <f>AVERAGE(AD$5:AD470)</f>
        <v>449.01072961373393</v>
      </c>
      <c r="AO470" s="104">
        <f>AVERAGE(AE$5:AE470)</f>
        <v>4.3218884120171674</v>
      </c>
      <c r="AP470" s="122">
        <f>AVERAGE(AF$5:AF470)</f>
        <v>224056.35407725323</v>
      </c>
      <c r="AQ470" s="122">
        <f>AVERAGE(AG$5:AG470)</f>
        <v>67057.695278969957</v>
      </c>
      <c r="AR470" s="122">
        <f>AVERAGE(AH$5:AH470)</f>
        <v>161291.0407725322</v>
      </c>
      <c r="AS470" s="121">
        <f>AVERAGE($AK$5:AK470)</f>
        <v>0.99780162136385386</v>
      </c>
    </row>
    <row r="471" spans="1:45" x14ac:dyDescent="0.25">
      <c r="A471" s="103">
        <v>467</v>
      </c>
      <c r="B471" s="116">
        <v>526</v>
      </c>
      <c r="C471" s="116">
        <v>22</v>
      </c>
      <c r="D471" s="116">
        <v>30</v>
      </c>
      <c r="E471" s="117">
        <v>4052.2057451884816</v>
      </c>
      <c r="F471" s="116">
        <v>450</v>
      </c>
      <c r="G471" s="116">
        <v>2</v>
      </c>
      <c r="H471" s="117">
        <v>224550</v>
      </c>
      <c r="I471" s="117">
        <v>65998</v>
      </c>
      <c r="J471" s="117">
        <v>163052</v>
      </c>
      <c r="K471" s="116" t="str">
        <v>Yes</v>
      </c>
      <c r="L471" s="116" t="str">
        <v>Yes</v>
      </c>
      <c r="M471" s="120">
        <v>1</v>
      </c>
      <c r="P471" s="104">
        <f>AVERAGE(F$5:F471)</f>
        <v>448.94004282655249</v>
      </c>
      <c r="Q471" s="104">
        <f>AVERAGE(G$5:G471)</f>
        <v>4.4753747323340471</v>
      </c>
      <c r="R471" s="122">
        <f>AVERAGE(H$5:H471)</f>
        <v>224021.08137044968</v>
      </c>
      <c r="S471" s="122">
        <f>AVERAGE(I$5:I471)</f>
        <v>67127.216274089937</v>
      </c>
      <c r="T471" s="122">
        <f>AVERAGE(J$5:J471)</f>
        <v>161163.88650963598</v>
      </c>
      <c r="U471" s="121">
        <f>AVERAGE($M$5:M471)</f>
        <v>0.99764453961456134</v>
      </c>
      <c r="Y471" s="103">
        <v>467</v>
      </c>
      <c r="Z471" s="103">
        <v>529</v>
      </c>
      <c r="AA471" s="103">
        <v>52</v>
      </c>
      <c r="AB471" s="103">
        <v>21</v>
      </c>
      <c r="AC471" s="137">
        <v>3558.6345824846976</v>
      </c>
      <c r="AD471" s="103">
        <v>450</v>
      </c>
      <c r="AE471" s="103">
        <v>11</v>
      </c>
      <c r="AF471" s="137">
        <v>224550</v>
      </c>
      <c r="AG471" s="137">
        <v>70489</v>
      </c>
      <c r="AH471" s="137">
        <v>157211</v>
      </c>
      <c r="AI471" s="103" t="str">
        <v>Yes</v>
      </c>
      <c r="AJ471" s="103" t="str">
        <v>Yes</v>
      </c>
      <c r="AK471" s="142">
        <v>1</v>
      </c>
      <c r="AN471" s="104">
        <f>AVERAGE(AD$5:AD471)</f>
        <v>449.01284796573879</v>
      </c>
      <c r="AO471" s="104">
        <f>AVERAGE(AE$5:AE471)</f>
        <v>4.3361884368308354</v>
      </c>
      <c r="AP471" s="122">
        <f>AVERAGE(AF$5:AF471)</f>
        <v>224057.41113490364</v>
      </c>
      <c r="AQ471" s="122">
        <f>AVERAGE(AG$5:AG471)</f>
        <v>67065.042826552468</v>
      </c>
      <c r="AR471" s="122">
        <f>AVERAGE(AH$5:AH471)</f>
        <v>161282.30406852247</v>
      </c>
      <c r="AS471" s="121">
        <f>AVERAGE($AK$5:AK471)</f>
        <v>0.99780632881275355</v>
      </c>
    </row>
    <row r="472" spans="1:45" x14ac:dyDescent="0.25">
      <c r="A472" s="103">
        <v>468</v>
      </c>
      <c r="B472" s="116">
        <v>518</v>
      </c>
      <c r="C472" s="116">
        <v>40</v>
      </c>
      <c r="D472" s="116">
        <v>29</v>
      </c>
      <c r="E472" s="117">
        <v>3625.294400266509</v>
      </c>
      <c r="F472" s="116">
        <v>450</v>
      </c>
      <c r="G472" s="116">
        <v>3</v>
      </c>
      <c r="H472" s="117">
        <v>224550</v>
      </c>
      <c r="I472" s="117">
        <v>66497</v>
      </c>
      <c r="J472" s="117">
        <v>162403</v>
      </c>
      <c r="K472" s="116" t="str">
        <v>Yes</v>
      </c>
      <c r="L472" s="116" t="str">
        <v>Yes</v>
      </c>
      <c r="M472" s="120">
        <v>1</v>
      </c>
      <c r="P472" s="104">
        <f>AVERAGE(F$5:F472)</f>
        <v>448.94230769230768</v>
      </c>
      <c r="Q472" s="104">
        <f>AVERAGE(G$5:G472)</f>
        <v>4.4722222222222223</v>
      </c>
      <c r="R472" s="122">
        <f>AVERAGE(H$5:H472)</f>
        <v>224022.21153846153</v>
      </c>
      <c r="S472" s="122">
        <f>AVERAGE(I$5:I472)</f>
        <v>67125.869658119656</v>
      </c>
      <c r="T472" s="122">
        <f>AVERAGE(J$5:J472)</f>
        <v>161166.53418803419</v>
      </c>
      <c r="U472" s="121">
        <f>AVERAGE($M$5:M472)</f>
        <v>0.99764957264957299</v>
      </c>
      <c r="Y472" s="103">
        <v>468</v>
      </c>
      <c r="Z472" s="103">
        <v>502</v>
      </c>
      <c r="AA472" s="103">
        <v>45</v>
      </c>
      <c r="AB472" s="103">
        <v>27</v>
      </c>
      <c r="AC472" s="137">
        <v>4095.2624641624966</v>
      </c>
      <c r="AD472" s="103">
        <v>450</v>
      </c>
      <c r="AE472" s="103">
        <v>5</v>
      </c>
      <c r="AF472" s="137">
        <v>224550</v>
      </c>
      <c r="AG472" s="137">
        <v>67495</v>
      </c>
      <c r="AH472" s="137">
        <v>161105</v>
      </c>
      <c r="AI472" s="103" t="str">
        <v>Yes</v>
      </c>
      <c r="AJ472" s="103" t="str">
        <v>Yes</v>
      </c>
      <c r="AK472" s="142">
        <v>1</v>
      </c>
      <c r="AN472" s="104">
        <f>AVERAGE(AD$5:AD472)</f>
        <v>449.01495726495727</v>
      </c>
      <c r="AO472" s="104">
        <f>AVERAGE(AE$5:AE472)</f>
        <v>4.3376068376068373</v>
      </c>
      <c r="AP472" s="122">
        <f>AVERAGE(AF$5:AF472)</f>
        <v>224058.46367521369</v>
      </c>
      <c r="AQ472" s="122">
        <f>AVERAGE(AG$5:AG472)</f>
        <v>67065.961538461532</v>
      </c>
      <c r="AR472" s="122">
        <f>AVERAGE(AH$5:AH472)</f>
        <v>161281.92521367522</v>
      </c>
      <c r="AS472" s="121">
        <f>AVERAGE($AK$5:AK472)</f>
        <v>0.99781101614435019</v>
      </c>
    </row>
    <row r="473" spans="1:45" x14ac:dyDescent="0.25">
      <c r="A473" s="103">
        <v>469</v>
      </c>
      <c r="B473" s="116">
        <v>573</v>
      </c>
      <c r="C473" s="116">
        <v>32</v>
      </c>
      <c r="D473" s="116">
        <v>18</v>
      </c>
      <c r="E473" s="117">
        <v>2370.3922068165748</v>
      </c>
      <c r="F473" s="116">
        <v>450</v>
      </c>
      <c r="G473" s="116">
        <v>14</v>
      </c>
      <c r="H473" s="117">
        <v>224550</v>
      </c>
      <c r="I473" s="117">
        <v>71986</v>
      </c>
      <c r="J473" s="117">
        <v>155264</v>
      </c>
      <c r="K473" s="116" t="str">
        <v>Yes</v>
      </c>
      <c r="L473" s="116" t="str">
        <v>Yes</v>
      </c>
      <c r="M473" s="120">
        <v>1</v>
      </c>
      <c r="P473" s="104">
        <f>AVERAGE(F$5:F473)</f>
        <v>448.94456289978677</v>
      </c>
      <c r="Q473" s="104">
        <f>AVERAGE(G$5:G473)</f>
        <v>4.4925373134328357</v>
      </c>
      <c r="R473" s="122">
        <f>AVERAGE(H$5:H473)</f>
        <v>224023.33688699361</v>
      </c>
      <c r="S473" s="122">
        <f>AVERAGE(I$5:I473)</f>
        <v>67136.232409381657</v>
      </c>
      <c r="T473" s="122">
        <f>AVERAGE(J$5:J473)</f>
        <v>161153.9488272921</v>
      </c>
      <c r="U473" s="121">
        <f>AVERAGE($M$5:M473)</f>
        <v>0.99765458422174869</v>
      </c>
      <c r="Y473" s="103">
        <v>469</v>
      </c>
      <c r="Z473" s="103">
        <v>607</v>
      </c>
      <c r="AA473" s="103">
        <v>54</v>
      </c>
      <c r="AB473" s="103">
        <v>30</v>
      </c>
      <c r="AC473" s="137">
        <v>4216.6025722487675</v>
      </c>
      <c r="AD473" s="103">
        <v>450</v>
      </c>
      <c r="AE473" s="103">
        <v>2</v>
      </c>
      <c r="AF473" s="137">
        <v>224550</v>
      </c>
      <c r="AG473" s="137">
        <v>65998</v>
      </c>
      <c r="AH473" s="137">
        <v>163052</v>
      </c>
      <c r="AI473" s="103" t="str">
        <v>Yes</v>
      </c>
      <c r="AJ473" s="103" t="str">
        <v>Yes</v>
      </c>
      <c r="AK473" s="142">
        <v>1</v>
      </c>
      <c r="AN473" s="104">
        <f>AVERAGE(AD$5:AD473)</f>
        <v>449.01705756929636</v>
      </c>
      <c r="AO473" s="104">
        <f>AVERAGE(AE$5:AE473)</f>
        <v>4.3326226012793176</v>
      </c>
      <c r="AP473" s="122">
        <f>AVERAGE(AF$5:AF473)</f>
        <v>224059.51172707891</v>
      </c>
      <c r="AQ473" s="122">
        <f>AVERAGE(AG$5:AG473)</f>
        <v>67063.684434968018</v>
      </c>
      <c r="AR473" s="122">
        <f>AVERAGE(AH$5:AH473)</f>
        <v>161285.69936034115</v>
      </c>
      <c r="AS473" s="121">
        <f>AVERAGE($AK$5:AK473)</f>
        <v>0.99781568348732597</v>
      </c>
    </row>
    <row r="474" spans="1:45" x14ac:dyDescent="0.25">
      <c r="A474" s="103">
        <v>470</v>
      </c>
      <c r="B474" s="116">
        <v>559</v>
      </c>
      <c r="C474" s="116">
        <v>30</v>
      </c>
      <c r="D474" s="116">
        <v>26</v>
      </c>
      <c r="E474" s="117">
        <v>2858.4786522872987</v>
      </c>
      <c r="F474" s="116">
        <v>450</v>
      </c>
      <c r="G474" s="116">
        <v>6</v>
      </c>
      <c r="H474" s="117">
        <v>224550</v>
      </c>
      <c r="I474" s="117">
        <v>67994</v>
      </c>
      <c r="J474" s="117">
        <v>160456</v>
      </c>
      <c r="K474" s="116" t="str">
        <v>Yes</v>
      </c>
      <c r="L474" s="116" t="str">
        <v>Yes</v>
      </c>
      <c r="M474" s="120">
        <v>1</v>
      </c>
      <c r="P474" s="104">
        <f>AVERAGE(F$5:F474)</f>
        <v>448.94680851063828</v>
      </c>
      <c r="Q474" s="104">
        <f>AVERAGE(G$5:G474)</f>
        <v>4.4957446808510637</v>
      </c>
      <c r="R474" s="122">
        <f>AVERAGE(H$5:H474)</f>
        <v>224024.45744680852</v>
      </c>
      <c r="S474" s="122">
        <f>AVERAGE(I$5:I474)</f>
        <v>67138.057446808511</v>
      </c>
      <c r="T474" s="122">
        <f>AVERAGE(J$5:J474)</f>
        <v>161152.46382978724</v>
      </c>
      <c r="U474" s="121">
        <f>AVERAGE($M$5:M474)</f>
        <v>0.9976595744680854</v>
      </c>
      <c r="Y474" s="103">
        <v>470</v>
      </c>
      <c r="Z474" s="103">
        <v>583</v>
      </c>
      <c r="AA474" s="103">
        <v>39</v>
      </c>
      <c r="AB474" s="103">
        <v>31</v>
      </c>
      <c r="AC474" s="137">
        <v>3927.9318074784696</v>
      </c>
      <c r="AD474" s="103">
        <v>450</v>
      </c>
      <c r="AE474" s="103">
        <v>1</v>
      </c>
      <c r="AF474" s="137">
        <v>224550</v>
      </c>
      <c r="AG474" s="137">
        <v>65499</v>
      </c>
      <c r="AH474" s="137">
        <v>163701</v>
      </c>
      <c r="AI474" s="103" t="str">
        <v>Yes</v>
      </c>
      <c r="AJ474" s="103" t="str">
        <v>Yes</v>
      </c>
      <c r="AK474" s="142">
        <v>1</v>
      </c>
      <c r="AN474" s="104">
        <f>AVERAGE(AD$5:AD474)</f>
        <v>449.01914893617021</v>
      </c>
      <c r="AO474" s="104">
        <f>AVERAGE(AE$5:AE474)</f>
        <v>4.3255319148936167</v>
      </c>
      <c r="AP474" s="122">
        <f>AVERAGE(AF$5:AF474)</f>
        <v>224060.55531914893</v>
      </c>
      <c r="AQ474" s="122">
        <f>AVERAGE(AG$5:AG474)</f>
        <v>67060.355319148934</v>
      </c>
      <c r="AR474" s="122">
        <f>AVERAGE(AH$5:AH474)</f>
        <v>161290.83829787234</v>
      </c>
      <c r="AS474" s="121">
        <f>AVERAGE($AK$5:AK474)</f>
        <v>0.99782033096926792</v>
      </c>
    </row>
    <row r="475" spans="1:45" x14ac:dyDescent="0.25">
      <c r="A475" s="103">
        <v>471</v>
      </c>
      <c r="B475" s="116">
        <v>565</v>
      </c>
      <c r="C475" s="116">
        <v>32</v>
      </c>
      <c r="D475" s="116">
        <v>24</v>
      </c>
      <c r="E475" s="117">
        <v>4661.4328937840455</v>
      </c>
      <c r="F475" s="116">
        <v>450</v>
      </c>
      <c r="G475" s="116">
        <v>8</v>
      </c>
      <c r="H475" s="117">
        <v>224550</v>
      </c>
      <c r="I475" s="117">
        <v>68992</v>
      </c>
      <c r="J475" s="117">
        <v>159158</v>
      </c>
      <c r="K475" s="116" t="str">
        <v>Yes</v>
      </c>
      <c r="L475" s="116" t="str">
        <v>Yes</v>
      </c>
      <c r="M475" s="120">
        <v>1</v>
      </c>
      <c r="P475" s="104">
        <f>AVERAGE(F$5:F475)</f>
        <v>448.94904458598728</v>
      </c>
      <c r="Q475" s="104">
        <f>AVERAGE(G$5:G475)</f>
        <v>4.5031847133757958</v>
      </c>
      <c r="R475" s="122">
        <f>AVERAGE(H$5:H475)</f>
        <v>224025.57324840763</v>
      </c>
      <c r="S475" s="122">
        <f>AVERAGE(I$5:I475)</f>
        <v>67141.993630573255</v>
      </c>
      <c r="T475" s="122">
        <f>AVERAGE(J$5:J475)</f>
        <v>161148.22929936307</v>
      </c>
      <c r="U475" s="121">
        <f>AVERAGE($M$5:M475)</f>
        <v>0.99766454352441647</v>
      </c>
      <c r="Y475" s="103">
        <v>471</v>
      </c>
      <c r="Z475" s="103">
        <v>540</v>
      </c>
      <c r="AA475" s="103">
        <v>47</v>
      </c>
      <c r="AB475" s="103">
        <v>26</v>
      </c>
      <c r="AC475" s="137">
        <v>2846.7067526266424</v>
      </c>
      <c r="AD475" s="103">
        <v>450</v>
      </c>
      <c r="AE475" s="103">
        <v>6</v>
      </c>
      <c r="AF475" s="137">
        <v>224550</v>
      </c>
      <c r="AG475" s="137">
        <v>67994</v>
      </c>
      <c r="AH475" s="137">
        <v>160456</v>
      </c>
      <c r="AI475" s="103" t="str">
        <v>Yes</v>
      </c>
      <c r="AJ475" s="103" t="str">
        <v>Yes</v>
      </c>
      <c r="AK475" s="142">
        <v>1</v>
      </c>
      <c r="AN475" s="104">
        <f>AVERAGE(AD$5:AD475)</f>
        <v>449.02123142250531</v>
      </c>
      <c r="AO475" s="104">
        <f>AVERAGE(AE$5:AE475)</f>
        <v>4.3290870488322719</v>
      </c>
      <c r="AP475" s="122">
        <f>AVERAGE(AF$5:AF475)</f>
        <v>224061.59447983015</v>
      </c>
      <c r="AQ475" s="122">
        <f>AVERAGE(AG$5:AG475)</f>
        <v>67062.33757961783</v>
      </c>
      <c r="AR475" s="122">
        <f>AVERAGE(AH$5:AH475)</f>
        <v>161289.06581740978</v>
      </c>
      <c r="AS475" s="121">
        <f>AVERAGE($AK$5:AK475)</f>
        <v>0.9978249587166792</v>
      </c>
    </row>
    <row r="476" spans="1:45" x14ac:dyDescent="0.25">
      <c r="A476" s="103">
        <v>472</v>
      </c>
      <c r="B476" s="116">
        <v>554</v>
      </c>
      <c r="C476" s="116">
        <v>43</v>
      </c>
      <c r="D476" s="116">
        <v>38</v>
      </c>
      <c r="E476" s="117">
        <v>2911.4731258304282</v>
      </c>
      <c r="F476" s="116">
        <v>444</v>
      </c>
      <c r="G476" s="116">
        <v>0</v>
      </c>
      <c r="H476" s="117">
        <v>221556</v>
      </c>
      <c r="I476" s="117">
        <v>64400</v>
      </c>
      <c r="J476" s="117">
        <v>162856</v>
      </c>
      <c r="K476" s="116" t="str">
        <v>No</v>
      </c>
      <c r="L476" s="116" t="str">
        <v>No</v>
      </c>
      <c r="M476" s="120">
        <v>0.98666666666666669</v>
      </c>
      <c r="P476" s="104">
        <f>AVERAGE(F$5:F476)</f>
        <v>448.93855932203388</v>
      </c>
      <c r="Q476" s="104">
        <f>AVERAGE(G$5:G476)</f>
        <v>4.4936440677966099</v>
      </c>
      <c r="R476" s="122">
        <f>AVERAGE(H$5:H476)</f>
        <v>224020.34110169491</v>
      </c>
      <c r="S476" s="122">
        <f>AVERAGE(I$5:I476)</f>
        <v>67136.184322033892</v>
      </c>
      <c r="T476" s="122">
        <f>AVERAGE(J$5:J476)</f>
        <v>161151.84745762713</v>
      </c>
      <c r="U476" s="121">
        <f>AVERAGE($M$5:M476)</f>
        <v>0.9976412429378535</v>
      </c>
      <c r="Y476" s="103">
        <v>472</v>
      </c>
      <c r="Z476" s="103">
        <v>548</v>
      </c>
      <c r="AA476" s="103">
        <v>39</v>
      </c>
      <c r="AB476" s="103">
        <v>27</v>
      </c>
      <c r="AC476" s="137">
        <v>2675.4680050457036</v>
      </c>
      <c r="AD476" s="103">
        <v>450</v>
      </c>
      <c r="AE476" s="103">
        <v>5</v>
      </c>
      <c r="AF476" s="137">
        <v>224550</v>
      </c>
      <c r="AG476" s="137">
        <v>67495</v>
      </c>
      <c r="AH476" s="137">
        <v>161105</v>
      </c>
      <c r="AI476" s="103" t="str">
        <v>Yes</v>
      </c>
      <c r="AJ476" s="103" t="str">
        <v>Yes</v>
      </c>
      <c r="AK476" s="142">
        <v>1</v>
      </c>
      <c r="AN476" s="104">
        <f>AVERAGE(AD$5:AD476)</f>
        <v>449.02330508474574</v>
      </c>
      <c r="AO476" s="104">
        <f>AVERAGE(AE$5:AE476)</f>
        <v>4.3305084745762707</v>
      </c>
      <c r="AP476" s="122">
        <f>AVERAGE(AF$5:AF476)</f>
        <v>224062.62923728814</v>
      </c>
      <c r="AQ476" s="122">
        <f>AVERAGE(AG$5:AG476)</f>
        <v>67063.254237288129</v>
      </c>
      <c r="AR476" s="122">
        <f>AVERAGE(AH$5:AH476)</f>
        <v>161288.67584745763</v>
      </c>
      <c r="AS476" s="121">
        <f>AVERAGE($AK$5:AK476)</f>
        <v>0.99782956685499136</v>
      </c>
    </row>
    <row r="477" spans="1:45" x14ac:dyDescent="0.25">
      <c r="A477" s="103">
        <v>473</v>
      </c>
      <c r="B477" s="116">
        <v>609</v>
      </c>
      <c r="C477" s="116">
        <v>39</v>
      </c>
      <c r="D477" s="116">
        <v>27</v>
      </c>
      <c r="E477" s="117">
        <v>2204.1200447393944</v>
      </c>
      <c r="F477" s="116">
        <v>450</v>
      </c>
      <c r="G477" s="116">
        <v>5</v>
      </c>
      <c r="H477" s="117">
        <v>224550</v>
      </c>
      <c r="I477" s="117">
        <v>67495</v>
      </c>
      <c r="J477" s="117">
        <v>161105</v>
      </c>
      <c r="K477" s="116" t="str">
        <v>Yes</v>
      </c>
      <c r="L477" s="116" t="str">
        <v>Yes</v>
      </c>
      <c r="M477" s="120">
        <v>1</v>
      </c>
      <c r="P477" s="104">
        <f>AVERAGE(F$5:F477)</f>
        <v>448.94080338266383</v>
      </c>
      <c r="Q477" s="104">
        <f>AVERAGE(G$5:G477)</f>
        <v>4.4947145877378434</v>
      </c>
      <c r="R477" s="122">
        <f>AVERAGE(H$5:H477)</f>
        <v>224021.46088794927</v>
      </c>
      <c r="S477" s="122">
        <f>AVERAGE(I$5:I477)</f>
        <v>67136.942917547567</v>
      </c>
      <c r="T477" s="122">
        <f>AVERAGE(J$5:J477)</f>
        <v>161151.74841437631</v>
      </c>
      <c r="U477" s="121">
        <f>AVERAGE($M$5:M477)</f>
        <v>0.99764622973925332</v>
      </c>
      <c r="Y477" s="103">
        <v>473</v>
      </c>
      <c r="Z477" s="103">
        <v>547</v>
      </c>
      <c r="AA477" s="103">
        <v>42</v>
      </c>
      <c r="AB477" s="103">
        <v>32</v>
      </c>
      <c r="AC477" s="137">
        <v>4917.0351908188441</v>
      </c>
      <c r="AD477" s="103">
        <v>450</v>
      </c>
      <c r="AE477" s="103">
        <v>0</v>
      </c>
      <c r="AF477" s="137">
        <v>224550</v>
      </c>
      <c r="AG477" s="137">
        <v>65000</v>
      </c>
      <c r="AH477" s="137">
        <v>164350</v>
      </c>
      <c r="AI477" s="103" t="str">
        <v>Yes</v>
      </c>
      <c r="AJ477" s="103" t="str">
        <v>No</v>
      </c>
      <c r="AK477" s="142">
        <v>1</v>
      </c>
      <c r="AN477" s="104">
        <f>AVERAGE(AD$5:AD477)</f>
        <v>449.02536997885835</v>
      </c>
      <c r="AO477" s="104">
        <f>AVERAGE(AE$5:AE477)</f>
        <v>4.3213530655391121</v>
      </c>
      <c r="AP477" s="122">
        <f>AVERAGE(AF$5:AF477)</f>
        <v>224063.65961945031</v>
      </c>
      <c r="AQ477" s="122">
        <f>AVERAGE(AG$5:AG477)</f>
        <v>67058.892177589849</v>
      </c>
      <c r="AR477" s="122">
        <f>AVERAGE(AH$5:AH477)</f>
        <v>161295.14799154334</v>
      </c>
      <c r="AS477" s="121">
        <f>AVERAGE($AK$5:AK477)</f>
        <v>0.99783415550857479</v>
      </c>
    </row>
    <row r="478" spans="1:45" x14ac:dyDescent="0.25">
      <c r="A478" s="103">
        <v>474</v>
      </c>
      <c r="B478" s="116">
        <v>613</v>
      </c>
      <c r="C478" s="116">
        <v>42</v>
      </c>
      <c r="D478" s="116">
        <v>23</v>
      </c>
      <c r="E478" s="117">
        <v>4365.4641633690735</v>
      </c>
      <c r="F478" s="116">
        <v>450</v>
      </c>
      <c r="G478" s="116">
        <v>9</v>
      </c>
      <c r="H478" s="117">
        <v>224550</v>
      </c>
      <c r="I478" s="117">
        <v>69491</v>
      </c>
      <c r="J478" s="117">
        <v>158509</v>
      </c>
      <c r="K478" s="116" t="str">
        <v>Yes</v>
      </c>
      <c r="L478" s="116" t="str">
        <v>Yes</v>
      </c>
      <c r="M478" s="120">
        <v>1</v>
      </c>
      <c r="P478" s="104">
        <f>AVERAGE(F$5:F478)</f>
        <v>448.94303797468353</v>
      </c>
      <c r="Q478" s="104">
        <f>AVERAGE(G$5:G478)</f>
        <v>4.5042194092827001</v>
      </c>
      <c r="R478" s="122">
        <f>AVERAGE(H$5:H478)</f>
        <v>224022.57594936708</v>
      </c>
      <c r="S478" s="122">
        <f>AVERAGE(I$5:I478)</f>
        <v>67141.909282700421</v>
      </c>
      <c r="T478" s="122">
        <f>AVERAGE(J$5:J478)</f>
        <v>161146.17299578059</v>
      </c>
      <c r="U478" s="121">
        <f>AVERAGE($M$5:M478)</f>
        <v>0.99765119549929715</v>
      </c>
      <c r="Y478" s="103">
        <v>474</v>
      </c>
      <c r="Z478" s="103">
        <v>518</v>
      </c>
      <c r="AA478" s="103">
        <v>39</v>
      </c>
      <c r="AB478" s="103">
        <v>22</v>
      </c>
      <c r="AC478" s="137">
        <v>2531.1238112128876</v>
      </c>
      <c r="AD478" s="103">
        <v>450</v>
      </c>
      <c r="AE478" s="103">
        <v>10</v>
      </c>
      <c r="AF478" s="137">
        <v>224550</v>
      </c>
      <c r="AG478" s="137">
        <v>69990</v>
      </c>
      <c r="AH478" s="137">
        <v>157860</v>
      </c>
      <c r="AI478" s="103" t="str">
        <v>Yes</v>
      </c>
      <c r="AJ478" s="103" t="str">
        <v>Yes</v>
      </c>
      <c r="AK478" s="142">
        <v>1</v>
      </c>
      <c r="AN478" s="104">
        <f>AVERAGE(AD$5:AD478)</f>
        <v>449.02742616033754</v>
      </c>
      <c r="AO478" s="104">
        <f>AVERAGE(AE$5:AE478)</f>
        <v>4.333333333333333</v>
      </c>
      <c r="AP478" s="122">
        <f>AVERAGE(AF$5:AF478)</f>
        <v>224064.68565400844</v>
      </c>
      <c r="AQ478" s="122">
        <f>AVERAGE(AG$5:AG478)</f>
        <v>67065.075949367092</v>
      </c>
      <c r="AR478" s="122">
        <f>AVERAGE(AH$5:AH478)</f>
        <v>161287.90084388186</v>
      </c>
      <c r="AS478" s="121">
        <f>AVERAGE($AK$5:AK478)</f>
        <v>0.99783872480075086</v>
      </c>
    </row>
    <row r="479" spans="1:45" x14ac:dyDescent="0.25">
      <c r="A479" s="103">
        <v>475</v>
      </c>
      <c r="B479" s="116">
        <v>479</v>
      </c>
      <c r="C479" s="116">
        <v>36</v>
      </c>
      <c r="D479" s="116">
        <v>19</v>
      </c>
      <c r="E479" s="117">
        <v>3579.1101405077297</v>
      </c>
      <c r="F479" s="116">
        <v>450</v>
      </c>
      <c r="G479" s="116">
        <v>13</v>
      </c>
      <c r="H479" s="117">
        <v>224550</v>
      </c>
      <c r="I479" s="117">
        <v>71487</v>
      </c>
      <c r="J479" s="117">
        <v>155913</v>
      </c>
      <c r="K479" s="116" t="str">
        <v>Yes</v>
      </c>
      <c r="L479" s="116" t="str">
        <v>Yes</v>
      </c>
      <c r="M479" s="120">
        <v>1</v>
      </c>
      <c r="P479" s="104">
        <f>AVERAGE(F$5:F479)</f>
        <v>448.94526315789471</v>
      </c>
      <c r="Q479" s="104">
        <f>AVERAGE(G$5:G479)</f>
        <v>4.5221052631578944</v>
      </c>
      <c r="R479" s="122">
        <f>AVERAGE(H$5:H479)</f>
        <v>224023.68631578947</v>
      </c>
      <c r="S479" s="122">
        <f>AVERAGE(I$5:I479)</f>
        <v>67151.056842105259</v>
      </c>
      <c r="T479" s="122">
        <f>AVERAGE(J$5:J479)</f>
        <v>161135.15578947368</v>
      </c>
      <c r="U479" s="121">
        <f>AVERAGE($M$5:M479)</f>
        <v>0.99765614035087757</v>
      </c>
      <c r="Y479" s="103">
        <v>475</v>
      </c>
      <c r="Z479" s="103">
        <v>617</v>
      </c>
      <c r="AA479" s="103">
        <v>40</v>
      </c>
      <c r="AB479" s="103">
        <v>33</v>
      </c>
      <c r="AC479" s="137">
        <v>3854.0983216962736</v>
      </c>
      <c r="AD479" s="103">
        <v>449</v>
      </c>
      <c r="AE479" s="103">
        <v>0</v>
      </c>
      <c r="AF479" s="137">
        <v>224051</v>
      </c>
      <c r="AG479" s="137">
        <v>64900</v>
      </c>
      <c r="AH479" s="137">
        <v>164101</v>
      </c>
      <c r="AI479" s="103" t="str">
        <v>No</v>
      </c>
      <c r="AJ479" s="103" t="str">
        <v>No</v>
      </c>
      <c r="AK479" s="142">
        <v>0.99777777777777776</v>
      </c>
      <c r="AN479" s="104">
        <f>AVERAGE(AD$5:AD479)</f>
        <v>449.02736842105264</v>
      </c>
      <c r="AO479" s="104">
        <f>AVERAGE(AE$5:AE479)</f>
        <v>4.3242105263157891</v>
      </c>
      <c r="AP479" s="122">
        <f>AVERAGE(AF$5:AF479)</f>
        <v>224064.65684210527</v>
      </c>
      <c r="AQ479" s="122">
        <f>AVERAGE(AG$5:AG479)</f>
        <v>67060.51789473684</v>
      </c>
      <c r="AR479" s="122">
        <f>AVERAGE(AH$5:AH479)</f>
        <v>161293.82315789475</v>
      </c>
      <c r="AS479" s="121">
        <f>AVERAGE($AK$5:AK479)</f>
        <v>0.99783859649122886</v>
      </c>
    </row>
    <row r="480" spans="1:45" x14ac:dyDescent="0.25">
      <c r="A480" s="103">
        <v>476</v>
      </c>
      <c r="B480" s="116">
        <v>580</v>
      </c>
      <c r="C480" s="116">
        <v>52</v>
      </c>
      <c r="D480" s="116">
        <v>29</v>
      </c>
      <c r="E480" s="117">
        <v>3882.6312046432472</v>
      </c>
      <c r="F480" s="116">
        <v>450</v>
      </c>
      <c r="G480" s="116">
        <v>3</v>
      </c>
      <c r="H480" s="117">
        <v>224550</v>
      </c>
      <c r="I480" s="117">
        <v>66497</v>
      </c>
      <c r="J480" s="117">
        <v>162403</v>
      </c>
      <c r="K480" s="116" t="str">
        <v>Yes</v>
      </c>
      <c r="L480" s="116" t="str">
        <v>Yes</v>
      </c>
      <c r="M480" s="120">
        <v>1</v>
      </c>
      <c r="P480" s="104">
        <f>AVERAGE(F$5:F480)</f>
        <v>448.94747899159665</v>
      </c>
      <c r="Q480" s="104">
        <f>AVERAGE(G$5:G480)</f>
        <v>4.51890756302521</v>
      </c>
      <c r="R480" s="122">
        <f>AVERAGE(H$5:H480)</f>
        <v>224024.79201680672</v>
      </c>
      <c r="S480" s="122">
        <f>AVERAGE(I$5:I480)</f>
        <v>67149.682773109249</v>
      </c>
      <c r="T480" s="122">
        <f>AVERAGE(J$5:J480)</f>
        <v>161137.81932773109</v>
      </c>
      <c r="U480" s="121">
        <f>AVERAGE($M$5:M480)</f>
        <v>0.99766106442577063</v>
      </c>
      <c r="Y480" s="103">
        <v>476</v>
      </c>
      <c r="Z480" s="103">
        <v>594</v>
      </c>
      <c r="AA480" s="103">
        <v>25</v>
      </c>
      <c r="AB480" s="103">
        <v>34</v>
      </c>
      <c r="AC480" s="137">
        <v>4986.4685719794943</v>
      </c>
      <c r="AD480" s="103">
        <v>448</v>
      </c>
      <c r="AE480" s="103">
        <v>0</v>
      </c>
      <c r="AF480" s="137">
        <v>223552</v>
      </c>
      <c r="AG480" s="137">
        <v>64800</v>
      </c>
      <c r="AH480" s="137">
        <v>163852</v>
      </c>
      <c r="AI480" s="103" t="str">
        <v>No</v>
      </c>
      <c r="AJ480" s="103" t="str">
        <v>No</v>
      </c>
      <c r="AK480" s="142">
        <v>0.99555555555555553</v>
      </c>
      <c r="AN480" s="104">
        <f>AVERAGE(AD$5:AD480)</f>
        <v>449.02521008403363</v>
      </c>
      <c r="AO480" s="104">
        <f>AVERAGE(AE$5:AE480)</f>
        <v>4.3151260504201678</v>
      </c>
      <c r="AP480" s="122">
        <f>AVERAGE(AF$5:AF480)</f>
        <v>224063.57983193276</v>
      </c>
      <c r="AQ480" s="122">
        <f>AVERAGE(AG$5:AG480)</f>
        <v>67055.768907563019</v>
      </c>
      <c r="AR480" s="122">
        <f>AVERAGE(AH$5:AH480)</f>
        <v>161299.19747899158</v>
      </c>
      <c r="AS480" s="121">
        <f>AVERAGE($AK$5:AK480)</f>
        <v>0.99783380018674206</v>
      </c>
    </row>
    <row r="481" spans="1:45" x14ac:dyDescent="0.25">
      <c r="A481" s="103">
        <v>477</v>
      </c>
      <c r="B481" s="116">
        <v>611</v>
      </c>
      <c r="C481" s="116">
        <v>39</v>
      </c>
      <c r="D481" s="116">
        <v>27</v>
      </c>
      <c r="E481" s="117">
        <v>4942.7387917806864</v>
      </c>
      <c r="F481" s="116">
        <v>450</v>
      </c>
      <c r="G481" s="116">
        <v>5</v>
      </c>
      <c r="H481" s="117">
        <v>224550</v>
      </c>
      <c r="I481" s="117">
        <v>67495</v>
      </c>
      <c r="J481" s="117">
        <v>161105</v>
      </c>
      <c r="K481" s="116" t="str">
        <v>Yes</v>
      </c>
      <c r="L481" s="116" t="str">
        <v>Yes</v>
      </c>
      <c r="M481" s="120">
        <v>1</v>
      </c>
      <c r="P481" s="104">
        <f>AVERAGE(F$5:F481)</f>
        <v>448.9496855345912</v>
      </c>
      <c r="Q481" s="104">
        <f>AVERAGE(G$5:G481)</f>
        <v>4.5199161425576522</v>
      </c>
      <c r="R481" s="122">
        <f>AVERAGE(H$5:H481)</f>
        <v>224025.89308176099</v>
      </c>
      <c r="S481" s="122">
        <f>AVERAGE(I$5:I481)</f>
        <v>67150.406708595387</v>
      </c>
      <c r="T481" s="122">
        <f>AVERAGE(J$5:J481)</f>
        <v>161137.75052410903</v>
      </c>
      <c r="U481" s="121">
        <f>AVERAGE($M$5:M481)</f>
        <v>0.99766596785464745</v>
      </c>
      <c r="Y481" s="103">
        <v>477</v>
      </c>
      <c r="Z481" s="103">
        <v>609</v>
      </c>
      <c r="AA481" s="103">
        <v>30</v>
      </c>
      <c r="AB481" s="103">
        <v>30</v>
      </c>
      <c r="AC481" s="137">
        <v>3192.6858180040085</v>
      </c>
      <c r="AD481" s="103">
        <v>450</v>
      </c>
      <c r="AE481" s="103">
        <v>2</v>
      </c>
      <c r="AF481" s="137">
        <v>224550</v>
      </c>
      <c r="AG481" s="137">
        <v>65998</v>
      </c>
      <c r="AH481" s="137">
        <v>163052</v>
      </c>
      <c r="AI481" s="103" t="str">
        <v>Yes</v>
      </c>
      <c r="AJ481" s="103" t="str">
        <v>Yes</v>
      </c>
      <c r="AK481" s="142">
        <v>1</v>
      </c>
      <c r="AN481" s="104">
        <f>AVERAGE(AD$5:AD481)</f>
        <v>449.02725366876308</v>
      </c>
      <c r="AO481" s="104">
        <f>AVERAGE(AE$5:AE481)</f>
        <v>4.3102725366876307</v>
      </c>
      <c r="AP481" s="122">
        <f>AVERAGE(AF$5:AF481)</f>
        <v>224064.59958071279</v>
      </c>
      <c r="AQ481" s="122">
        <f>AVERAGE(AG$5:AG481)</f>
        <v>67053.551362683444</v>
      </c>
      <c r="AR481" s="122">
        <f>AVERAGE(AH$5:AH481)</f>
        <v>161302.87211740043</v>
      </c>
      <c r="AS481" s="121">
        <f>AVERAGE($AK$5:AK481)</f>
        <v>0.99783834148614092</v>
      </c>
    </row>
    <row r="482" spans="1:45" x14ac:dyDescent="0.25">
      <c r="A482" s="103">
        <v>478</v>
      </c>
      <c r="B482" s="116">
        <v>607</v>
      </c>
      <c r="C482" s="116">
        <v>34</v>
      </c>
      <c r="D482" s="116">
        <v>20</v>
      </c>
      <c r="E482" s="117">
        <v>4792.0163845077495</v>
      </c>
      <c r="F482" s="116">
        <v>450</v>
      </c>
      <c r="G482" s="116">
        <v>12</v>
      </c>
      <c r="H482" s="117">
        <v>224550</v>
      </c>
      <c r="I482" s="117">
        <v>70988</v>
      </c>
      <c r="J482" s="117">
        <v>156562</v>
      </c>
      <c r="K482" s="116" t="str">
        <v>Yes</v>
      </c>
      <c r="L482" s="116" t="str">
        <v>Yes</v>
      </c>
      <c r="M482" s="120">
        <v>1</v>
      </c>
      <c r="P482" s="104">
        <f>AVERAGE(F$5:F482)</f>
        <v>448.95188284518827</v>
      </c>
      <c r="Q482" s="104">
        <f>AVERAGE(G$5:G482)</f>
        <v>4.535564853556485</v>
      </c>
      <c r="R482" s="122">
        <f>AVERAGE(H$5:H482)</f>
        <v>224026.98953974896</v>
      </c>
      <c r="S482" s="122">
        <f>AVERAGE(I$5:I482)</f>
        <v>67158.435146443517</v>
      </c>
      <c r="T482" s="122">
        <f>AVERAGE(J$5:J482)</f>
        <v>161128.17782426777</v>
      </c>
      <c r="U482" s="121">
        <f>AVERAGE($M$5:M482)</f>
        <v>0.99767085076708539</v>
      </c>
      <c r="Y482" s="103">
        <v>478</v>
      </c>
      <c r="Z482" s="103">
        <v>656</v>
      </c>
      <c r="AA482" s="103">
        <v>50</v>
      </c>
      <c r="AB482" s="103">
        <v>30</v>
      </c>
      <c r="AC482" s="137">
        <v>3126.0858733341265</v>
      </c>
      <c r="AD482" s="103">
        <v>450</v>
      </c>
      <c r="AE482" s="103">
        <v>2</v>
      </c>
      <c r="AF482" s="137">
        <v>224550</v>
      </c>
      <c r="AG482" s="137">
        <v>65998</v>
      </c>
      <c r="AH482" s="137">
        <v>163052</v>
      </c>
      <c r="AI482" s="103" t="str">
        <v>Yes</v>
      </c>
      <c r="AJ482" s="103" t="str">
        <v>Yes</v>
      </c>
      <c r="AK482" s="142">
        <v>1</v>
      </c>
      <c r="AN482" s="104">
        <f>AVERAGE(AD$5:AD482)</f>
        <v>449.02928870292885</v>
      </c>
      <c r="AO482" s="104">
        <f>AVERAGE(AE$5:AE482)</f>
        <v>4.3054393305439334</v>
      </c>
      <c r="AP482" s="122">
        <f>AVERAGE(AF$5:AF482)</f>
        <v>224065.6150627615</v>
      </c>
      <c r="AQ482" s="122">
        <f>AVERAGE(AG$5:AG482)</f>
        <v>67051.343096234312</v>
      </c>
      <c r="AR482" s="122">
        <f>AVERAGE(AH$5:AH482)</f>
        <v>161306.53138075315</v>
      </c>
      <c r="AS482" s="121">
        <f>AVERAGE($AK$5:AK482)</f>
        <v>0.9978428637842871</v>
      </c>
    </row>
    <row r="483" spans="1:45" x14ac:dyDescent="0.25">
      <c r="A483" s="103">
        <v>479</v>
      </c>
      <c r="B483" s="116">
        <v>598</v>
      </c>
      <c r="C483" s="116">
        <v>33</v>
      </c>
      <c r="D483" s="116">
        <v>32</v>
      </c>
      <c r="E483" s="117">
        <v>2035.9628462736812</v>
      </c>
      <c r="F483" s="116">
        <v>450</v>
      </c>
      <c r="G483" s="116">
        <v>0</v>
      </c>
      <c r="H483" s="117">
        <v>224550</v>
      </c>
      <c r="I483" s="117">
        <v>65000</v>
      </c>
      <c r="J483" s="117">
        <v>164350</v>
      </c>
      <c r="K483" s="116" t="str">
        <v>Yes</v>
      </c>
      <c r="L483" s="116" t="str">
        <v>No</v>
      </c>
      <c r="M483" s="120">
        <v>1</v>
      </c>
      <c r="P483" s="104">
        <f>AVERAGE(F$5:F483)</f>
        <v>448.95407098121086</v>
      </c>
      <c r="Q483" s="104">
        <f>AVERAGE(G$5:G483)</f>
        <v>4.526096033402923</v>
      </c>
      <c r="R483" s="122">
        <f>AVERAGE(H$5:H483)</f>
        <v>224028.08141962421</v>
      </c>
      <c r="S483" s="122">
        <f>AVERAGE(I$5:I483)</f>
        <v>67153.929018789146</v>
      </c>
      <c r="T483" s="122">
        <f>AVERAGE(J$5:J483)</f>
        <v>161134.90396659708</v>
      </c>
      <c r="U483" s="121">
        <f>AVERAGE($M$5:M483)</f>
        <v>0.99767571329158</v>
      </c>
      <c r="Y483" s="103">
        <v>479</v>
      </c>
      <c r="Z483" s="103">
        <v>579</v>
      </c>
      <c r="AA483" s="103">
        <v>37</v>
      </c>
      <c r="AB483" s="103">
        <v>24</v>
      </c>
      <c r="AC483" s="137">
        <v>4127.0724917006937</v>
      </c>
      <c r="AD483" s="103">
        <v>450</v>
      </c>
      <c r="AE483" s="103">
        <v>8</v>
      </c>
      <c r="AF483" s="137">
        <v>224550</v>
      </c>
      <c r="AG483" s="137">
        <v>68992</v>
      </c>
      <c r="AH483" s="137">
        <v>159158</v>
      </c>
      <c r="AI483" s="103" t="str">
        <v>Yes</v>
      </c>
      <c r="AJ483" s="103" t="str">
        <v>Yes</v>
      </c>
      <c r="AK483" s="142">
        <v>1</v>
      </c>
      <c r="AN483" s="104">
        <f>AVERAGE(AD$5:AD483)</f>
        <v>449.03131524008353</v>
      </c>
      <c r="AO483" s="104">
        <f>AVERAGE(AE$5:AE483)</f>
        <v>4.3131524008350732</v>
      </c>
      <c r="AP483" s="122">
        <f>AVERAGE(AF$5:AF483)</f>
        <v>224066.62630480167</v>
      </c>
      <c r="AQ483" s="122">
        <f>AVERAGE(AG$5:AG483)</f>
        <v>67055.394572025049</v>
      </c>
      <c r="AR483" s="122">
        <f>AVERAGE(AH$5:AH483)</f>
        <v>161302.04592901879</v>
      </c>
      <c r="AS483" s="121">
        <f>AVERAGE($AK$5:AK483)</f>
        <v>0.9978473672001863</v>
      </c>
    </row>
    <row r="484" spans="1:45" x14ac:dyDescent="0.25">
      <c r="A484" s="103">
        <v>480</v>
      </c>
      <c r="B484" s="116">
        <v>496</v>
      </c>
      <c r="C484" s="116">
        <v>45</v>
      </c>
      <c r="D484" s="116">
        <v>21</v>
      </c>
      <c r="E484" s="117">
        <v>3926.4961253541824</v>
      </c>
      <c r="F484" s="116">
        <v>450</v>
      </c>
      <c r="G484" s="116">
        <v>11</v>
      </c>
      <c r="H484" s="117">
        <v>224550</v>
      </c>
      <c r="I484" s="117">
        <v>70489</v>
      </c>
      <c r="J484" s="117">
        <v>157211</v>
      </c>
      <c r="K484" s="116" t="str">
        <v>Yes</v>
      </c>
      <c r="L484" s="116" t="str">
        <v>Yes</v>
      </c>
      <c r="M484" s="120">
        <v>1</v>
      </c>
      <c r="P484" s="104">
        <f>AVERAGE(F$5:F484)</f>
        <v>448.95625000000001</v>
      </c>
      <c r="Q484" s="104">
        <f>AVERAGE(G$5:G484)</f>
        <v>4.5395833333333337</v>
      </c>
      <c r="R484" s="122">
        <f>AVERAGE(H$5:H484)</f>
        <v>224029.16875000001</v>
      </c>
      <c r="S484" s="122">
        <f>AVERAGE(I$5:I484)</f>
        <v>67160.87708333334</v>
      </c>
      <c r="T484" s="122">
        <f>AVERAGE(J$5:J484)</f>
        <v>161126.72916666666</v>
      </c>
      <c r="U484" s="121">
        <f>AVERAGE($M$5:M484)</f>
        <v>0.9976805555555559</v>
      </c>
      <c r="Y484" s="103">
        <v>480</v>
      </c>
      <c r="Z484" s="103">
        <v>471</v>
      </c>
      <c r="AA484" s="103">
        <v>36</v>
      </c>
      <c r="AB484" s="103">
        <v>25</v>
      </c>
      <c r="AC484" s="137">
        <v>4289.3365686072038</v>
      </c>
      <c r="AD484" s="103">
        <v>450</v>
      </c>
      <c r="AE484" s="103">
        <v>7</v>
      </c>
      <c r="AF484" s="137">
        <v>224550</v>
      </c>
      <c r="AG484" s="137">
        <v>68493</v>
      </c>
      <c r="AH484" s="137">
        <v>159807</v>
      </c>
      <c r="AI484" s="103" t="str">
        <v>Yes</v>
      </c>
      <c r="AJ484" s="103" t="str">
        <v>Yes</v>
      </c>
      <c r="AK484" s="142">
        <v>1</v>
      </c>
      <c r="AN484" s="104">
        <f>AVERAGE(AD$5:AD484)</f>
        <v>449.03333333333336</v>
      </c>
      <c r="AO484" s="104">
        <f>AVERAGE(AE$5:AE484)</f>
        <v>4.3187499999999996</v>
      </c>
      <c r="AP484" s="122">
        <f>AVERAGE(AF$5:AF484)</f>
        <v>224067.63333333333</v>
      </c>
      <c r="AQ484" s="122">
        <f>AVERAGE(AG$5:AG484)</f>
        <v>67058.389583333337</v>
      </c>
      <c r="AR484" s="122">
        <f>AVERAGE(AH$5:AH484)</f>
        <v>161298.93124999999</v>
      </c>
      <c r="AS484" s="121">
        <f>AVERAGE($AK$5:AK484)</f>
        <v>0.99785185185185254</v>
      </c>
    </row>
    <row r="485" spans="1:45" x14ac:dyDescent="0.25">
      <c r="A485" s="103">
        <v>481</v>
      </c>
      <c r="B485" s="116">
        <v>600</v>
      </c>
      <c r="C485" s="116">
        <v>34</v>
      </c>
      <c r="D485" s="116">
        <v>39</v>
      </c>
      <c r="E485" s="117">
        <v>2264.3172129684513</v>
      </c>
      <c r="F485" s="116">
        <v>443</v>
      </c>
      <c r="G485" s="116">
        <v>0</v>
      </c>
      <c r="H485" s="117">
        <v>221057</v>
      </c>
      <c r="I485" s="117">
        <v>64300</v>
      </c>
      <c r="J485" s="117">
        <v>162607</v>
      </c>
      <c r="K485" s="116" t="str">
        <v>No</v>
      </c>
      <c r="L485" s="116" t="str">
        <v>No</v>
      </c>
      <c r="M485" s="120">
        <v>0.98444444444444446</v>
      </c>
      <c r="P485" s="104">
        <f>AVERAGE(F$5:F485)</f>
        <v>448.94386694386696</v>
      </c>
      <c r="Q485" s="104">
        <f>AVERAGE(G$5:G485)</f>
        <v>4.5301455301455302</v>
      </c>
      <c r="R485" s="122">
        <f>AVERAGE(H$5:H485)</f>
        <v>224022.98960498959</v>
      </c>
      <c r="S485" s="122">
        <f>AVERAGE(I$5:I485)</f>
        <v>67154.929313929315</v>
      </c>
      <c r="T485" s="122">
        <f>AVERAGE(J$5:J485)</f>
        <v>161129.80665280664</v>
      </c>
      <c r="U485" s="121">
        <f>AVERAGE($M$5:M485)</f>
        <v>0.99765303765303792</v>
      </c>
      <c r="Y485" s="103">
        <v>481</v>
      </c>
      <c r="Z485" s="103">
        <v>594</v>
      </c>
      <c r="AA485" s="103">
        <v>36</v>
      </c>
      <c r="AB485" s="103">
        <v>22</v>
      </c>
      <c r="AC485" s="137">
        <v>2930.2535995987355</v>
      </c>
      <c r="AD485" s="103">
        <v>450</v>
      </c>
      <c r="AE485" s="103">
        <v>10</v>
      </c>
      <c r="AF485" s="137">
        <v>224550</v>
      </c>
      <c r="AG485" s="137">
        <v>69990</v>
      </c>
      <c r="AH485" s="137">
        <v>157860</v>
      </c>
      <c r="AI485" s="103" t="str">
        <v>Yes</v>
      </c>
      <c r="AJ485" s="103" t="str">
        <v>Yes</v>
      </c>
      <c r="AK485" s="142">
        <v>1</v>
      </c>
      <c r="AN485" s="104">
        <f>AVERAGE(AD$5:AD485)</f>
        <v>449.03534303534303</v>
      </c>
      <c r="AO485" s="104">
        <f>AVERAGE(AE$5:AE485)</f>
        <v>4.3305613305613306</v>
      </c>
      <c r="AP485" s="122">
        <f>AVERAGE(AF$5:AF485)</f>
        <v>224068.63617463617</v>
      </c>
      <c r="AQ485" s="122">
        <f>AVERAGE(AG$5:AG485)</f>
        <v>67064.4844074844</v>
      </c>
      <c r="AR485" s="122">
        <f>AVERAGE(AH$5:AH485)</f>
        <v>161291.78170478169</v>
      </c>
      <c r="AS485" s="121">
        <f>AVERAGE($AK$5:AK485)</f>
        <v>0.99785631785631856</v>
      </c>
    </row>
    <row r="486" spans="1:45" x14ac:dyDescent="0.25">
      <c r="A486" s="103">
        <v>482</v>
      </c>
      <c r="B486" s="116">
        <v>626</v>
      </c>
      <c r="C486" s="116">
        <v>44</v>
      </c>
      <c r="D486" s="116">
        <v>38</v>
      </c>
      <c r="E486" s="117">
        <v>2695.7713559214244</v>
      </c>
      <c r="F486" s="116">
        <v>444</v>
      </c>
      <c r="G486" s="116">
        <v>0</v>
      </c>
      <c r="H486" s="117">
        <v>221556</v>
      </c>
      <c r="I486" s="117">
        <v>64400</v>
      </c>
      <c r="J486" s="117">
        <v>162856</v>
      </c>
      <c r="K486" s="116" t="str">
        <v>No</v>
      </c>
      <c r="L486" s="116" t="str">
        <v>No</v>
      </c>
      <c r="M486" s="120">
        <v>0.98666666666666669</v>
      </c>
      <c r="P486" s="104">
        <f>AVERAGE(F$5:F486)</f>
        <v>448.93360995850622</v>
      </c>
      <c r="Q486" s="104">
        <f>AVERAGE(G$5:G486)</f>
        <v>4.5207468879668049</v>
      </c>
      <c r="R486" s="122">
        <f>AVERAGE(H$5:H486)</f>
        <v>224017.87136929462</v>
      </c>
      <c r="S486" s="122">
        <f>AVERAGE(I$5:I486)</f>
        <v>67149.213692946054</v>
      </c>
      <c r="T486" s="122">
        <f>AVERAGE(J$5:J486)</f>
        <v>161133.38796680499</v>
      </c>
      <c r="U486" s="121">
        <f>AVERAGE($M$5:M486)</f>
        <v>0.99763024435223635</v>
      </c>
      <c r="Y486" s="103">
        <v>482</v>
      </c>
      <c r="Z486" s="103">
        <v>577</v>
      </c>
      <c r="AA486" s="103">
        <v>32</v>
      </c>
      <c r="AB486" s="103">
        <v>31</v>
      </c>
      <c r="AC486" s="137">
        <v>3024.024943704198</v>
      </c>
      <c r="AD486" s="103">
        <v>450</v>
      </c>
      <c r="AE486" s="103">
        <v>1</v>
      </c>
      <c r="AF486" s="137">
        <v>224550</v>
      </c>
      <c r="AG486" s="137">
        <v>65499</v>
      </c>
      <c r="AH486" s="137">
        <v>163701</v>
      </c>
      <c r="AI486" s="103" t="str">
        <v>Yes</v>
      </c>
      <c r="AJ486" s="103" t="str">
        <v>Yes</v>
      </c>
      <c r="AK486" s="142">
        <v>1</v>
      </c>
      <c r="AN486" s="104">
        <f>AVERAGE(AD$5:AD486)</f>
        <v>449.03734439834022</v>
      </c>
      <c r="AO486" s="104">
        <f>AVERAGE(AE$5:AE486)</f>
        <v>4.3236514522821574</v>
      </c>
      <c r="AP486" s="122">
        <f>AVERAGE(AF$5:AF486)</f>
        <v>224069.63485477178</v>
      </c>
      <c r="AQ486" s="122">
        <f>AVERAGE(AG$5:AG486)</f>
        <v>67061.236514522825</v>
      </c>
      <c r="AR486" s="122">
        <f>AVERAGE(AH$5:AH486)</f>
        <v>161296.78008298756</v>
      </c>
      <c r="AS486" s="121">
        <f>AVERAGE($AK$5:AK486)</f>
        <v>0.99786076532964574</v>
      </c>
    </row>
    <row r="487" spans="1:45" x14ac:dyDescent="0.25">
      <c r="A487" s="103">
        <v>483</v>
      </c>
      <c r="B487" s="116">
        <v>594</v>
      </c>
      <c r="C487" s="116">
        <v>35</v>
      </c>
      <c r="D487" s="116">
        <v>23</v>
      </c>
      <c r="E487" s="117">
        <v>2359.8559478816546</v>
      </c>
      <c r="F487" s="116">
        <v>450</v>
      </c>
      <c r="G487" s="116">
        <v>9</v>
      </c>
      <c r="H487" s="117">
        <v>224550</v>
      </c>
      <c r="I487" s="117">
        <v>69491</v>
      </c>
      <c r="J487" s="117">
        <v>158509</v>
      </c>
      <c r="K487" s="116" t="str">
        <v>Yes</v>
      </c>
      <c r="L487" s="116" t="str">
        <v>Yes</v>
      </c>
      <c r="M487" s="120">
        <v>1</v>
      </c>
      <c r="P487" s="104">
        <f>AVERAGE(F$5:F487)</f>
        <v>448.93581780538301</v>
      </c>
      <c r="Q487" s="104">
        <f>AVERAGE(G$5:G487)</f>
        <v>4.5300207039337472</v>
      </c>
      <c r="R487" s="122">
        <f>AVERAGE(H$5:H487)</f>
        <v>224018.97308488612</v>
      </c>
      <c r="S487" s="122">
        <f>AVERAGE(I$5:I487)</f>
        <v>67154.062111801235</v>
      </c>
      <c r="T487" s="122">
        <f>AVERAGE(J$5:J487)</f>
        <v>161127.95445134575</v>
      </c>
      <c r="U487" s="121">
        <f>AVERAGE($M$5:M487)</f>
        <v>0.99763515067862929</v>
      </c>
      <c r="Y487" s="103">
        <v>483</v>
      </c>
      <c r="Z487" s="103">
        <v>634</v>
      </c>
      <c r="AA487" s="103">
        <v>36</v>
      </c>
      <c r="AB487" s="103">
        <v>29</v>
      </c>
      <c r="AC487" s="137">
        <v>3865.3479766519786</v>
      </c>
      <c r="AD487" s="103">
        <v>450</v>
      </c>
      <c r="AE487" s="103">
        <v>3</v>
      </c>
      <c r="AF487" s="137">
        <v>224550</v>
      </c>
      <c r="AG487" s="137">
        <v>66497</v>
      </c>
      <c r="AH487" s="137">
        <v>162403</v>
      </c>
      <c r="AI487" s="103" t="str">
        <v>Yes</v>
      </c>
      <c r="AJ487" s="103" t="str">
        <v>Yes</v>
      </c>
      <c r="AK487" s="142">
        <v>1</v>
      </c>
      <c r="AN487" s="104">
        <f>AVERAGE(AD$5:AD487)</f>
        <v>449.03933747412009</v>
      </c>
      <c r="AO487" s="104">
        <f>AVERAGE(AE$5:AE487)</f>
        <v>4.320910973084886</v>
      </c>
      <c r="AP487" s="122">
        <f>AVERAGE(AF$5:AF487)</f>
        <v>224070.62939958592</v>
      </c>
      <c r="AQ487" s="122">
        <f>AVERAGE(AG$5:AG487)</f>
        <v>67060.068322981373</v>
      </c>
      <c r="AR487" s="122">
        <f>AVERAGE(AH$5:AH487)</f>
        <v>161299.07039337474</v>
      </c>
      <c r="AS487" s="121">
        <f>AVERAGE($AK$5:AK487)</f>
        <v>0.99786519438693422</v>
      </c>
    </row>
    <row r="488" spans="1:45" x14ac:dyDescent="0.25">
      <c r="A488" s="103">
        <v>484</v>
      </c>
      <c r="B488" s="116">
        <v>484</v>
      </c>
      <c r="C488" s="116">
        <v>37</v>
      </c>
      <c r="D488" s="116">
        <v>20</v>
      </c>
      <c r="E488" s="117">
        <v>4278.1555368378231</v>
      </c>
      <c r="F488" s="116">
        <v>450</v>
      </c>
      <c r="G488" s="116">
        <v>12</v>
      </c>
      <c r="H488" s="117">
        <v>224550</v>
      </c>
      <c r="I488" s="117">
        <v>70988</v>
      </c>
      <c r="J488" s="117">
        <v>156562</v>
      </c>
      <c r="K488" s="116" t="str">
        <v>Yes</v>
      </c>
      <c r="L488" s="116" t="str">
        <v>Yes</v>
      </c>
      <c r="M488" s="120">
        <v>1</v>
      </c>
      <c r="P488" s="104">
        <f>AVERAGE(F$5:F488)</f>
        <v>448.93801652892563</v>
      </c>
      <c r="Q488" s="104">
        <f>AVERAGE(G$5:G488)</f>
        <v>4.5454545454545459</v>
      </c>
      <c r="R488" s="122">
        <f>AVERAGE(H$5:H488)</f>
        <v>224020.07024793388</v>
      </c>
      <c r="S488" s="122">
        <f>AVERAGE(I$5:I488)</f>
        <v>67161.983471074374</v>
      </c>
      <c r="T488" s="122">
        <f>AVERAGE(J$5:J488)</f>
        <v>161118.52066115703</v>
      </c>
      <c r="U488" s="121">
        <f>AVERAGE($M$5:M488)</f>
        <v>0.99764003673094614</v>
      </c>
      <c r="Y488" s="103">
        <v>484</v>
      </c>
      <c r="Z488" s="103">
        <v>516</v>
      </c>
      <c r="AA488" s="103">
        <v>41</v>
      </c>
      <c r="AB488" s="103">
        <v>24</v>
      </c>
      <c r="AC488" s="137">
        <v>2130.2505657249148</v>
      </c>
      <c r="AD488" s="103">
        <v>450</v>
      </c>
      <c r="AE488" s="103">
        <v>8</v>
      </c>
      <c r="AF488" s="137">
        <v>224550</v>
      </c>
      <c r="AG488" s="137">
        <v>68992</v>
      </c>
      <c r="AH488" s="137">
        <v>159158</v>
      </c>
      <c r="AI488" s="103" t="str">
        <v>Yes</v>
      </c>
      <c r="AJ488" s="103" t="str">
        <v>Yes</v>
      </c>
      <c r="AK488" s="142">
        <v>1</v>
      </c>
      <c r="AN488" s="104">
        <f>AVERAGE(AD$5:AD488)</f>
        <v>449.04132231404958</v>
      </c>
      <c r="AO488" s="104">
        <f>AVERAGE(AE$5:AE488)</f>
        <v>4.3285123966942152</v>
      </c>
      <c r="AP488" s="122">
        <f>AVERAGE(AF$5:AF488)</f>
        <v>224071.61983471076</v>
      </c>
      <c r="AQ488" s="122">
        <f>AVERAGE(AG$5:AG488)</f>
        <v>67064.059917355378</v>
      </c>
      <c r="AR488" s="122">
        <f>AVERAGE(AH$5:AH488)</f>
        <v>161294.64669421487</v>
      </c>
      <c r="AS488" s="121">
        <f>AVERAGE($AK$5:AK488)</f>
        <v>0.99786960514233314</v>
      </c>
    </row>
    <row r="489" spans="1:45" x14ac:dyDescent="0.25">
      <c r="A489" s="103">
        <v>485</v>
      </c>
      <c r="B489" s="116">
        <v>557</v>
      </c>
      <c r="C489" s="116">
        <v>31</v>
      </c>
      <c r="D489" s="116">
        <v>29</v>
      </c>
      <c r="E489" s="117">
        <v>4996.4596604695498</v>
      </c>
      <c r="F489" s="116">
        <v>450</v>
      </c>
      <c r="G489" s="116">
        <v>3</v>
      </c>
      <c r="H489" s="117">
        <v>224550</v>
      </c>
      <c r="I489" s="117">
        <v>66497</v>
      </c>
      <c r="J489" s="117">
        <v>162403</v>
      </c>
      <c r="K489" s="116" t="str">
        <v>Yes</v>
      </c>
      <c r="L489" s="116" t="str">
        <v>Yes</v>
      </c>
      <c r="M489" s="120">
        <v>1</v>
      </c>
      <c r="P489" s="104">
        <f>AVERAGE(F$5:F489)</f>
        <v>448.94020618556704</v>
      </c>
      <c r="Q489" s="104">
        <f>AVERAGE(G$5:G489)</f>
        <v>4.5422680412371133</v>
      </c>
      <c r="R489" s="122">
        <f>AVERAGE(H$5:H489)</f>
        <v>224021.16288659794</v>
      </c>
      <c r="S489" s="122">
        <f>AVERAGE(I$5:I489)</f>
        <v>67160.612371134019</v>
      </c>
      <c r="T489" s="122">
        <f>AVERAGE(J$5:J489)</f>
        <v>161121.16907216495</v>
      </c>
      <c r="U489" s="121">
        <f>AVERAGE($M$5:M489)</f>
        <v>0.99764490263459371</v>
      </c>
      <c r="Y489" s="103">
        <v>485</v>
      </c>
      <c r="Z489" s="103">
        <v>576</v>
      </c>
      <c r="AA489" s="103">
        <v>31</v>
      </c>
      <c r="AB489" s="103">
        <v>34</v>
      </c>
      <c r="AC489" s="137">
        <v>3963.387317735067</v>
      </c>
      <c r="AD489" s="103">
        <v>448</v>
      </c>
      <c r="AE489" s="103">
        <v>0</v>
      </c>
      <c r="AF489" s="137">
        <v>223552</v>
      </c>
      <c r="AG489" s="137">
        <v>64800</v>
      </c>
      <c r="AH489" s="137">
        <v>163852</v>
      </c>
      <c r="AI489" s="103" t="str">
        <v>No</v>
      </c>
      <c r="AJ489" s="103" t="str">
        <v>No</v>
      </c>
      <c r="AK489" s="142">
        <v>0.99555555555555553</v>
      </c>
      <c r="AN489" s="104">
        <f>AVERAGE(AD$5:AD489)</f>
        <v>449.03917525773198</v>
      </c>
      <c r="AO489" s="104">
        <f>AVERAGE(AE$5:AE489)</f>
        <v>4.3195876288659791</v>
      </c>
      <c r="AP489" s="122">
        <f>AVERAGE(AF$5:AF489)</f>
        <v>224070.54845360824</v>
      </c>
      <c r="AQ489" s="122">
        <f>AVERAGE(AG$5:AG489)</f>
        <v>67059.391752577314</v>
      </c>
      <c r="AR489" s="122">
        <f>AVERAGE(AH$5:AH489)</f>
        <v>161299.91958762886</v>
      </c>
      <c r="AS489" s="121">
        <f>AVERAGE($AK$5:AK489)</f>
        <v>0.99786483390607172</v>
      </c>
    </row>
    <row r="490" spans="1:45" x14ac:dyDescent="0.25">
      <c r="A490" s="103">
        <v>486</v>
      </c>
      <c r="B490" s="116">
        <v>591</v>
      </c>
      <c r="C490" s="116">
        <v>39</v>
      </c>
      <c r="D490" s="116">
        <v>21</v>
      </c>
      <c r="E490" s="117">
        <v>2422.3883068631894</v>
      </c>
      <c r="F490" s="116">
        <v>450</v>
      </c>
      <c r="G490" s="116">
        <v>11</v>
      </c>
      <c r="H490" s="117">
        <v>224550</v>
      </c>
      <c r="I490" s="117">
        <v>70489</v>
      </c>
      <c r="J490" s="117">
        <v>157211</v>
      </c>
      <c r="K490" s="116" t="str">
        <v>Yes</v>
      </c>
      <c r="L490" s="116" t="str">
        <v>Yes</v>
      </c>
      <c r="M490" s="120">
        <v>1</v>
      </c>
      <c r="P490" s="104">
        <f>AVERAGE(F$5:F490)</f>
        <v>448.94238683127571</v>
      </c>
      <c r="Q490" s="104">
        <f>AVERAGE(G$5:G490)</f>
        <v>4.5555555555555554</v>
      </c>
      <c r="R490" s="122">
        <f>AVERAGE(H$5:H490)</f>
        <v>224022.25102880658</v>
      </c>
      <c r="S490" s="122">
        <f>AVERAGE(I$5:I490)</f>
        <v>67167.460905349799</v>
      </c>
      <c r="T490" s="122">
        <f>AVERAGE(J$5:J490)</f>
        <v>161113.12345679011</v>
      </c>
      <c r="U490" s="121">
        <f>AVERAGE($M$5:M490)</f>
        <v>0.99764974851394639</v>
      </c>
      <c r="Y490" s="103">
        <v>486</v>
      </c>
      <c r="Z490" s="103">
        <v>497</v>
      </c>
      <c r="AA490" s="103">
        <v>41</v>
      </c>
      <c r="AB490" s="103">
        <v>31</v>
      </c>
      <c r="AC490" s="137">
        <v>4557.6071541468937</v>
      </c>
      <c r="AD490" s="103">
        <v>450</v>
      </c>
      <c r="AE490" s="103">
        <v>1</v>
      </c>
      <c r="AF490" s="137">
        <v>224550</v>
      </c>
      <c r="AG490" s="137">
        <v>65499</v>
      </c>
      <c r="AH490" s="137">
        <v>163701</v>
      </c>
      <c r="AI490" s="103" t="str">
        <v>Yes</v>
      </c>
      <c r="AJ490" s="103" t="str">
        <v>Yes</v>
      </c>
      <c r="AK490" s="142">
        <v>1</v>
      </c>
      <c r="AN490" s="104">
        <f>AVERAGE(AD$5:AD490)</f>
        <v>449.0411522633745</v>
      </c>
      <c r="AO490" s="104">
        <f>AVERAGE(AE$5:AE490)</f>
        <v>4.3127572016460904</v>
      </c>
      <c r="AP490" s="122">
        <f>AVERAGE(AF$5:AF490)</f>
        <v>224071.53497942386</v>
      </c>
      <c r="AQ490" s="122">
        <f>AVERAGE(AG$5:AG490)</f>
        <v>67056.181069958853</v>
      </c>
      <c r="AR490" s="122">
        <f>AVERAGE(AH$5:AH490)</f>
        <v>161304.86008230451</v>
      </c>
      <c r="AS490" s="121">
        <f>AVERAGE($AK$5:AK490)</f>
        <v>0.99786922725194405</v>
      </c>
    </row>
    <row r="491" spans="1:45" x14ac:dyDescent="0.25">
      <c r="A491" s="103">
        <v>487</v>
      </c>
      <c r="B491" s="116">
        <v>610</v>
      </c>
      <c r="C491" s="116">
        <v>42</v>
      </c>
      <c r="D491" s="116">
        <v>25</v>
      </c>
      <c r="E491" s="117">
        <v>3047.7022188802412</v>
      </c>
      <c r="F491" s="116">
        <v>450</v>
      </c>
      <c r="G491" s="116">
        <v>7</v>
      </c>
      <c r="H491" s="117">
        <v>224550</v>
      </c>
      <c r="I491" s="117">
        <v>68493</v>
      </c>
      <c r="J491" s="117">
        <v>159807</v>
      </c>
      <c r="K491" s="116" t="str">
        <v>Yes</v>
      </c>
      <c r="L491" s="116" t="str">
        <v>Yes</v>
      </c>
      <c r="M491" s="120">
        <v>1</v>
      </c>
      <c r="P491" s="104">
        <f>AVERAGE(F$5:F491)</f>
        <v>448.94455852156057</v>
      </c>
      <c r="Q491" s="104">
        <f>AVERAGE(G$5:G491)</f>
        <v>4.5605749486652973</v>
      </c>
      <c r="R491" s="122">
        <f>AVERAGE(H$5:H491)</f>
        <v>224023.33470225873</v>
      </c>
      <c r="S491" s="122">
        <f>AVERAGE(I$5:I491)</f>
        <v>67170.182751540036</v>
      </c>
      <c r="T491" s="122">
        <f>AVERAGE(J$5:J491)</f>
        <v>161110.44147843943</v>
      </c>
      <c r="U491" s="121">
        <f>AVERAGE($M$5:M491)</f>
        <v>0.99765457449235717</v>
      </c>
      <c r="Y491" s="103">
        <v>487</v>
      </c>
      <c r="Z491" s="103">
        <v>598</v>
      </c>
      <c r="AA491" s="103">
        <v>29</v>
      </c>
      <c r="AB491" s="103">
        <v>22</v>
      </c>
      <c r="AC491" s="137">
        <v>3764.0378309035568</v>
      </c>
      <c r="AD491" s="103">
        <v>450</v>
      </c>
      <c r="AE491" s="103">
        <v>10</v>
      </c>
      <c r="AF491" s="137">
        <v>224550</v>
      </c>
      <c r="AG491" s="137">
        <v>69990</v>
      </c>
      <c r="AH491" s="137">
        <v>157860</v>
      </c>
      <c r="AI491" s="103" t="str">
        <v>Yes</v>
      </c>
      <c r="AJ491" s="103" t="str">
        <v>Yes</v>
      </c>
      <c r="AK491" s="142">
        <v>1</v>
      </c>
      <c r="AN491" s="104">
        <f>AVERAGE(AD$5:AD491)</f>
        <v>449.04312114989733</v>
      </c>
      <c r="AO491" s="104">
        <f>AVERAGE(AE$5:AE491)</f>
        <v>4.324435318275154</v>
      </c>
      <c r="AP491" s="122">
        <f>AVERAGE(AF$5:AF491)</f>
        <v>224072.51745379876</v>
      </c>
      <c r="AQ491" s="122">
        <f>AVERAGE(AG$5:AG491)</f>
        <v>67062.205338809028</v>
      </c>
      <c r="AR491" s="122">
        <f>AVERAGE(AH$5:AH491)</f>
        <v>161297.78644763862</v>
      </c>
      <c r="AS491" s="121">
        <f>AVERAGE($AK$5:AK491)</f>
        <v>0.99787360255532809</v>
      </c>
    </row>
    <row r="492" spans="1:45" x14ac:dyDescent="0.25">
      <c r="A492" s="103">
        <v>488</v>
      </c>
      <c r="B492" s="116">
        <v>581</v>
      </c>
      <c r="C492" s="116">
        <v>42</v>
      </c>
      <c r="D492" s="116">
        <v>26</v>
      </c>
      <c r="E492" s="117">
        <v>4035.3059549195664</v>
      </c>
      <c r="F492" s="116">
        <v>450</v>
      </c>
      <c r="G492" s="116">
        <v>6</v>
      </c>
      <c r="H492" s="117">
        <v>224550</v>
      </c>
      <c r="I492" s="117">
        <v>67994</v>
      </c>
      <c r="J492" s="117">
        <v>160456</v>
      </c>
      <c r="K492" s="116" t="str">
        <v>Yes</v>
      </c>
      <c r="L492" s="116" t="str">
        <v>Yes</v>
      </c>
      <c r="M492" s="120">
        <v>1</v>
      </c>
      <c r="P492" s="104">
        <f>AVERAGE(F$5:F492)</f>
        <v>448.94672131147541</v>
      </c>
      <c r="Q492" s="104">
        <f>AVERAGE(G$5:G492)</f>
        <v>4.5635245901639347</v>
      </c>
      <c r="R492" s="122">
        <f>AVERAGE(H$5:H492)</f>
        <v>224024.41393442624</v>
      </c>
      <c r="S492" s="122">
        <f>AVERAGE(I$5:I492)</f>
        <v>67171.87090163934</v>
      </c>
      <c r="T492" s="122">
        <f>AVERAGE(J$5:J492)</f>
        <v>161109.10040983607</v>
      </c>
      <c r="U492" s="121">
        <f>AVERAGE($M$5:M492)</f>
        <v>0.99765938069216786</v>
      </c>
      <c r="Y492" s="103">
        <v>488</v>
      </c>
      <c r="Z492" s="103">
        <v>549</v>
      </c>
      <c r="AA492" s="103">
        <v>36</v>
      </c>
      <c r="AB492" s="103">
        <v>40</v>
      </c>
      <c r="AC492" s="137">
        <v>4687.0952288648614</v>
      </c>
      <c r="AD492" s="103">
        <v>442</v>
      </c>
      <c r="AE492" s="103">
        <v>0</v>
      </c>
      <c r="AF492" s="137">
        <v>220558</v>
      </c>
      <c r="AG492" s="137">
        <v>64200</v>
      </c>
      <c r="AH492" s="137">
        <v>162358</v>
      </c>
      <c r="AI492" s="103" t="str">
        <v>No</v>
      </c>
      <c r="AJ492" s="103" t="str">
        <v>No</v>
      </c>
      <c r="AK492" s="142">
        <v>0.98222222222222222</v>
      </c>
      <c r="AN492" s="104">
        <f>AVERAGE(AD$5:AD492)</f>
        <v>449.02868852459017</v>
      </c>
      <c r="AO492" s="104">
        <f>AVERAGE(AE$5:AE492)</f>
        <v>4.3155737704918034</v>
      </c>
      <c r="AP492" s="122">
        <f>AVERAGE(AF$5:AF492)</f>
        <v>224065.31557377049</v>
      </c>
      <c r="AQ492" s="122">
        <f>AVERAGE(AG$5:AG492)</f>
        <v>67056.340163934423</v>
      </c>
      <c r="AR492" s="122">
        <f>AVERAGE(AH$5:AH492)</f>
        <v>161299.95901639343</v>
      </c>
      <c r="AS492" s="121">
        <f>AVERAGE($AK$5:AK492)</f>
        <v>0.99784153005464549</v>
      </c>
    </row>
    <row r="493" spans="1:45" x14ac:dyDescent="0.25">
      <c r="A493" s="103">
        <v>489</v>
      </c>
      <c r="B493" s="116">
        <v>568</v>
      </c>
      <c r="C493" s="116">
        <v>41</v>
      </c>
      <c r="D493" s="116">
        <v>41</v>
      </c>
      <c r="E493" s="117">
        <v>2582.2470406483835</v>
      </c>
      <c r="F493" s="116">
        <v>441</v>
      </c>
      <c r="G493" s="116">
        <v>0</v>
      </c>
      <c r="H493" s="117">
        <v>220059</v>
      </c>
      <c r="I493" s="117">
        <v>64100</v>
      </c>
      <c r="J493" s="117">
        <v>162109</v>
      </c>
      <c r="K493" s="116" t="str">
        <v>No</v>
      </c>
      <c r="L493" s="116" t="str">
        <v>No</v>
      </c>
      <c r="M493" s="120">
        <v>0.98</v>
      </c>
      <c r="P493" s="104">
        <f>AVERAGE(F$5:F493)</f>
        <v>448.93047034764828</v>
      </c>
      <c r="Q493" s="104">
        <f>AVERAGE(G$5:G493)</f>
        <v>4.554192229038855</v>
      </c>
      <c r="R493" s="122">
        <f>AVERAGE(H$5:H493)</f>
        <v>224016.30470347649</v>
      </c>
      <c r="S493" s="122">
        <f>AVERAGE(I$5:I493)</f>
        <v>67165.58895705521</v>
      </c>
      <c r="T493" s="122">
        <f>AVERAGE(J$5:J493)</f>
        <v>161111.14519427402</v>
      </c>
      <c r="U493" s="121">
        <f>AVERAGE($M$5:M493)</f>
        <v>0.9976232674392187</v>
      </c>
      <c r="Y493" s="103">
        <v>489</v>
      </c>
      <c r="Z493" s="103">
        <v>584</v>
      </c>
      <c r="AA493" s="103">
        <v>46</v>
      </c>
      <c r="AB493" s="103">
        <v>30</v>
      </c>
      <c r="AC493" s="137">
        <v>2946.7640549570601</v>
      </c>
      <c r="AD493" s="103">
        <v>450</v>
      </c>
      <c r="AE493" s="103">
        <v>2</v>
      </c>
      <c r="AF493" s="137">
        <v>224550</v>
      </c>
      <c r="AG493" s="137">
        <v>65998</v>
      </c>
      <c r="AH493" s="137">
        <v>163052</v>
      </c>
      <c r="AI493" s="103" t="str">
        <v>Yes</v>
      </c>
      <c r="AJ493" s="103" t="str">
        <v>Yes</v>
      </c>
      <c r="AK493" s="142">
        <v>1</v>
      </c>
      <c r="AN493" s="104">
        <f>AVERAGE(AD$5:AD493)</f>
        <v>449.03067484662574</v>
      </c>
      <c r="AO493" s="104">
        <f>AVERAGE(AE$5:AE493)</f>
        <v>4.3108384458077706</v>
      </c>
      <c r="AP493" s="122">
        <f>AVERAGE(AF$5:AF493)</f>
        <v>224066.30674846625</v>
      </c>
      <c r="AQ493" s="122">
        <f>AVERAGE(AG$5:AG493)</f>
        <v>67054.175869120649</v>
      </c>
      <c r="AR493" s="122">
        <f>AVERAGE(AH$5:AH493)</f>
        <v>161303.5419222904</v>
      </c>
      <c r="AS493" s="121">
        <f>AVERAGE($AK$5:AK493)</f>
        <v>0.99784594410361349</v>
      </c>
    </row>
    <row r="494" spans="1:45" x14ac:dyDescent="0.25">
      <c r="A494" s="103">
        <v>490</v>
      </c>
      <c r="B494" s="116">
        <v>567</v>
      </c>
      <c r="C494" s="116">
        <v>45</v>
      </c>
      <c r="D494" s="116">
        <v>39</v>
      </c>
      <c r="E494" s="117">
        <v>3549.0059800084755</v>
      </c>
      <c r="F494" s="116">
        <v>443</v>
      </c>
      <c r="G494" s="116">
        <v>0</v>
      </c>
      <c r="H494" s="117">
        <v>221057</v>
      </c>
      <c r="I494" s="117">
        <v>64300</v>
      </c>
      <c r="J494" s="117">
        <v>162607</v>
      </c>
      <c r="K494" s="116" t="str">
        <v>No</v>
      </c>
      <c r="L494" s="116" t="str">
        <v>No</v>
      </c>
      <c r="M494" s="120">
        <v>0.98444444444444446</v>
      </c>
      <c r="P494" s="104">
        <f>AVERAGE(F$5:F494)</f>
        <v>448.91836734693879</v>
      </c>
      <c r="Q494" s="104">
        <f>AVERAGE(G$5:G494)</f>
        <v>4.5448979591836736</v>
      </c>
      <c r="R494" s="122">
        <f>AVERAGE(H$5:H494)</f>
        <v>224010.26530612246</v>
      </c>
      <c r="S494" s="122">
        <f>AVERAGE(I$5:I494)</f>
        <v>67159.740816326535</v>
      </c>
      <c r="T494" s="122">
        <f>AVERAGE(J$5:J494)</f>
        <v>161114.19795918369</v>
      </c>
      <c r="U494" s="121">
        <f>AVERAGE($M$5:M494)</f>
        <v>0.9975963718820865</v>
      </c>
      <c r="Y494" s="103">
        <v>490</v>
      </c>
      <c r="Z494" s="103">
        <v>588</v>
      </c>
      <c r="AA494" s="103">
        <v>33</v>
      </c>
      <c r="AB494" s="103">
        <v>32</v>
      </c>
      <c r="AC494" s="137">
        <v>3824.639720516212</v>
      </c>
      <c r="AD494" s="103">
        <v>450</v>
      </c>
      <c r="AE494" s="103">
        <v>0</v>
      </c>
      <c r="AF494" s="137">
        <v>224550</v>
      </c>
      <c r="AG494" s="137">
        <v>65000</v>
      </c>
      <c r="AH494" s="137">
        <v>164350</v>
      </c>
      <c r="AI494" s="103" t="str">
        <v>Yes</v>
      </c>
      <c r="AJ494" s="103" t="str">
        <v>No</v>
      </c>
      <c r="AK494" s="142">
        <v>1</v>
      </c>
      <c r="AN494" s="104">
        <f>AVERAGE(AD$5:AD494)</f>
        <v>449.03265306122449</v>
      </c>
      <c r="AO494" s="104">
        <f>AVERAGE(AE$5:AE494)</f>
        <v>4.3020408163265307</v>
      </c>
      <c r="AP494" s="122">
        <f>AVERAGE(AF$5:AF494)</f>
        <v>224067.29387755101</v>
      </c>
      <c r="AQ494" s="122">
        <f>AVERAGE(AG$5:AG494)</f>
        <v>67049.983673469382</v>
      </c>
      <c r="AR494" s="122">
        <f>AVERAGE(AH$5:AH494)</f>
        <v>161309.75918367348</v>
      </c>
      <c r="AS494" s="121">
        <f>AVERAGE($AK$5:AK494)</f>
        <v>0.99785034013605511</v>
      </c>
    </row>
    <row r="495" spans="1:45" x14ac:dyDescent="0.25">
      <c r="A495" s="103">
        <v>491</v>
      </c>
      <c r="B495" s="116">
        <v>556</v>
      </c>
      <c r="C495" s="116">
        <v>42</v>
      </c>
      <c r="D495" s="116">
        <v>29</v>
      </c>
      <c r="E495" s="117">
        <v>2845.0569597039334</v>
      </c>
      <c r="F495" s="116">
        <v>450</v>
      </c>
      <c r="G495" s="116">
        <v>3</v>
      </c>
      <c r="H495" s="117">
        <v>224550</v>
      </c>
      <c r="I495" s="117">
        <v>66497</v>
      </c>
      <c r="J495" s="117">
        <v>162403</v>
      </c>
      <c r="K495" s="116" t="str">
        <v>Yes</v>
      </c>
      <c r="L495" s="116" t="str">
        <v>Yes</v>
      </c>
      <c r="M495" s="120">
        <v>1</v>
      </c>
      <c r="P495" s="104">
        <f>AVERAGE(F$5:F495)</f>
        <v>448.92057026476579</v>
      </c>
      <c r="Q495" s="104">
        <f>AVERAGE(G$5:G495)</f>
        <v>4.5417515274949087</v>
      </c>
      <c r="R495" s="122">
        <f>AVERAGE(H$5:H495)</f>
        <v>224011.36456211813</v>
      </c>
      <c r="S495" s="122">
        <f>AVERAGE(I$5:I495)</f>
        <v>67158.391038696544</v>
      </c>
      <c r="T495" s="122">
        <f>AVERAGE(J$5:J495)</f>
        <v>161116.82281059065</v>
      </c>
      <c r="U495" s="121">
        <f>AVERAGE($M$5:M495)</f>
        <v>0.9976012672550354</v>
      </c>
      <c r="Y495" s="103">
        <v>491</v>
      </c>
      <c r="Z495" s="103">
        <v>586</v>
      </c>
      <c r="AA495" s="103">
        <v>30</v>
      </c>
      <c r="AB495" s="103">
        <v>34</v>
      </c>
      <c r="AC495" s="137">
        <v>2016.6129221288379</v>
      </c>
      <c r="AD495" s="103">
        <v>448</v>
      </c>
      <c r="AE495" s="103">
        <v>0</v>
      </c>
      <c r="AF495" s="137">
        <v>223552</v>
      </c>
      <c r="AG495" s="137">
        <v>64800</v>
      </c>
      <c r="AH495" s="137">
        <v>163852</v>
      </c>
      <c r="AI495" s="103" t="str">
        <v>No</v>
      </c>
      <c r="AJ495" s="103" t="str">
        <v>No</v>
      </c>
      <c r="AK495" s="142">
        <v>0.99555555555555553</v>
      </c>
      <c r="AN495" s="104">
        <f>AVERAGE(AD$5:AD495)</f>
        <v>449.03054989816701</v>
      </c>
      <c r="AO495" s="104">
        <f>AVERAGE(AE$5:AE495)</f>
        <v>4.2932790224032589</v>
      </c>
      <c r="AP495" s="122">
        <f>AVERAGE(AF$5:AF495)</f>
        <v>224066.24439918532</v>
      </c>
      <c r="AQ495" s="122">
        <f>AVERAGE(AG$5:AG495)</f>
        <v>67045.401221995926</v>
      </c>
      <c r="AR495" s="122">
        <f>AVERAGE(AH$5:AH495)</f>
        <v>161314.93686354379</v>
      </c>
      <c r="AS495" s="121">
        <f>AVERAGE($AK$5:AK495)</f>
        <v>0.99784566644037176</v>
      </c>
    </row>
    <row r="496" spans="1:45" x14ac:dyDescent="0.25">
      <c r="A496" s="103">
        <v>492</v>
      </c>
      <c r="B496" s="116">
        <v>563</v>
      </c>
      <c r="C496" s="116">
        <v>37</v>
      </c>
      <c r="D496" s="116">
        <v>31</v>
      </c>
      <c r="E496" s="117">
        <v>2347.3380862212639</v>
      </c>
      <c r="F496" s="116">
        <v>450</v>
      </c>
      <c r="G496" s="116">
        <v>1</v>
      </c>
      <c r="H496" s="117">
        <v>224550</v>
      </c>
      <c r="I496" s="117">
        <v>65499</v>
      </c>
      <c r="J496" s="117">
        <v>163701</v>
      </c>
      <c r="K496" s="116" t="str">
        <v>Yes</v>
      </c>
      <c r="L496" s="116" t="str">
        <v>Yes</v>
      </c>
      <c r="M496" s="120">
        <v>1</v>
      </c>
      <c r="P496" s="104">
        <f>AVERAGE(F$5:F496)</f>
        <v>448.92276422764229</v>
      </c>
      <c r="Q496" s="104">
        <f>AVERAGE(G$5:G496)</f>
        <v>4.5345528455284549</v>
      </c>
      <c r="R496" s="122">
        <f>AVERAGE(H$5:H496)</f>
        <v>224012.4593495935</v>
      </c>
      <c r="S496" s="122">
        <f>AVERAGE(I$5:I496)</f>
        <v>67155.018292682929</v>
      </c>
      <c r="T496" s="122">
        <f>AVERAGE(J$5:J496)</f>
        <v>161122.07520325202</v>
      </c>
      <c r="U496" s="121">
        <f>AVERAGE($M$5:M496)</f>
        <v>0.99760614272809423</v>
      </c>
      <c r="Y496" s="103">
        <v>492</v>
      </c>
      <c r="Z496" s="103">
        <v>483</v>
      </c>
      <c r="AA496" s="103">
        <v>37</v>
      </c>
      <c r="AB496" s="103">
        <v>29</v>
      </c>
      <c r="AC496" s="137">
        <v>4482.2157750161296</v>
      </c>
      <c r="AD496" s="103">
        <v>450</v>
      </c>
      <c r="AE496" s="103">
        <v>3</v>
      </c>
      <c r="AF496" s="137">
        <v>224550</v>
      </c>
      <c r="AG496" s="137">
        <v>66497</v>
      </c>
      <c r="AH496" s="137">
        <v>162403</v>
      </c>
      <c r="AI496" s="103" t="str">
        <v>Yes</v>
      </c>
      <c r="AJ496" s="103" t="str">
        <v>Yes</v>
      </c>
      <c r="AK496" s="142">
        <v>1</v>
      </c>
      <c r="AN496" s="104">
        <f>AVERAGE(AD$5:AD496)</f>
        <v>449.03252032520328</v>
      </c>
      <c r="AO496" s="104">
        <f>AVERAGE(AE$5:AE496)</f>
        <v>4.2906504065040654</v>
      </c>
      <c r="AP496" s="122">
        <f>AVERAGE(AF$5:AF496)</f>
        <v>224067.22764227641</v>
      </c>
      <c r="AQ496" s="122">
        <f>AVERAGE(AG$5:AG496)</f>
        <v>67044.286585365859</v>
      </c>
      <c r="AR496" s="122">
        <f>AVERAGE(AH$5:AH496)</f>
        <v>161317.14837398374</v>
      </c>
      <c r="AS496" s="121">
        <f>AVERAGE($AK$5:AK496)</f>
        <v>0.99785004516711895</v>
      </c>
    </row>
    <row r="497" spans="1:45" x14ac:dyDescent="0.25">
      <c r="A497" s="103">
        <v>493</v>
      </c>
      <c r="B497" s="116">
        <v>579</v>
      </c>
      <c r="C497" s="116">
        <v>43</v>
      </c>
      <c r="D497" s="116">
        <v>33</v>
      </c>
      <c r="E497" s="117">
        <v>2703.7539683626514</v>
      </c>
      <c r="F497" s="116">
        <v>449</v>
      </c>
      <c r="G497" s="116">
        <v>0</v>
      </c>
      <c r="H497" s="117">
        <v>224051</v>
      </c>
      <c r="I497" s="117">
        <v>64900</v>
      </c>
      <c r="J497" s="117">
        <v>164101</v>
      </c>
      <c r="K497" s="116" t="str">
        <v>No</v>
      </c>
      <c r="L497" s="116" t="str">
        <v>No</v>
      </c>
      <c r="M497" s="120">
        <v>0.99777777777777776</v>
      </c>
      <c r="P497" s="104">
        <f>AVERAGE(F$5:F497)</f>
        <v>448.92292089249491</v>
      </c>
      <c r="Q497" s="104">
        <f>AVERAGE(G$5:G497)</f>
        <v>4.5253549695740363</v>
      </c>
      <c r="R497" s="122">
        <f>AVERAGE(H$5:H497)</f>
        <v>224012.53752535497</v>
      </c>
      <c r="S497" s="122">
        <f>AVERAGE(I$5:I497)</f>
        <v>67150.444219066936</v>
      </c>
      <c r="T497" s="122">
        <f>AVERAGE(J$5:J497)</f>
        <v>161128.11764705883</v>
      </c>
      <c r="U497" s="121">
        <f>AVERAGE($M$5:M497)</f>
        <v>0.99760649087221132</v>
      </c>
      <c r="Y497" s="103">
        <v>493</v>
      </c>
      <c r="Z497" s="103">
        <v>628</v>
      </c>
      <c r="AA497" s="103">
        <v>44</v>
      </c>
      <c r="AB497" s="103">
        <v>23</v>
      </c>
      <c r="AC497" s="137">
        <v>3903.3916160602034</v>
      </c>
      <c r="AD497" s="103">
        <v>450</v>
      </c>
      <c r="AE497" s="103">
        <v>9</v>
      </c>
      <c r="AF497" s="137">
        <v>224550</v>
      </c>
      <c r="AG497" s="137">
        <v>69491</v>
      </c>
      <c r="AH497" s="137">
        <v>158509</v>
      </c>
      <c r="AI497" s="103" t="str">
        <v>Yes</v>
      </c>
      <c r="AJ497" s="103" t="str">
        <v>Yes</v>
      </c>
      <c r="AK497" s="142">
        <v>1</v>
      </c>
      <c r="AN497" s="104">
        <f>AVERAGE(AD$5:AD497)</f>
        <v>449.0344827586207</v>
      </c>
      <c r="AO497" s="104">
        <f>AVERAGE(AE$5:AE497)</f>
        <v>4.3002028397565919</v>
      </c>
      <c r="AP497" s="122">
        <f>AVERAGE(AF$5:AF497)</f>
        <v>224068.20689655171</v>
      </c>
      <c r="AQ497" s="122">
        <f>AVERAGE(AG$5:AG497)</f>
        <v>67049.249492900606</v>
      </c>
      <c r="AR497" s="122">
        <f>AVERAGE(AH$5:AH497)</f>
        <v>161311.45233265721</v>
      </c>
      <c r="AS497" s="121">
        <f>AVERAGE($AK$5:AK497)</f>
        <v>0.99785440613026888</v>
      </c>
    </row>
    <row r="498" spans="1:45" x14ac:dyDescent="0.25">
      <c r="A498" s="103">
        <v>494</v>
      </c>
      <c r="B498" s="116">
        <v>469</v>
      </c>
      <c r="C498" s="116">
        <v>54</v>
      </c>
      <c r="D498" s="116">
        <v>22</v>
      </c>
      <c r="E498" s="117">
        <v>2319.5658117673697</v>
      </c>
      <c r="F498" s="116">
        <v>450</v>
      </c>
      <c r="G498" s="116">
        <v>10</v>
      </c>
      <c r="H498" s="117">
        <v>224550</v>
      </c>
      <c r="I498" s="117">
        <v>69990</v>
      </c>
      <c r="J498" s="117">
        <v>157860</v>
      </c>
      <c r="K498" s="116" t="str">
        <v>Yes</v>
      </c>
      <c r="L498" s="116" t="str">
        <v>Yes</v>
      </c>
      <c r="M498" s="120">
        <v>1</v>
      </c>
      <c r="P498" s="104">
        <f>AVERAGE(F$5:F498)</f>
        <v>448.92510121457491</v>
      </c>
      <c r="Q498" s="104">
        <f>AVERAGE(G$5:G498)</f>
        <v>4.5364372469635628</v>
      </c>
      <c r="R498" s="122">
        <f>AVERAGE(H$5:H498)</f>
        <v>224013.62550607289</v>
      </c>
      <c r="S498" s="122">
        <f>AVERAGE(I$5:I498)</f>
        <v>67156.192307692312</v>
      </c>
      <c r="T498" s="122">
        <f>AVERAGE(J$5:J498)</f>
        <v>161121.50202429149</v>
      </c>
      <c r="U498" s="121">
        <f>AVERAGE($M$5:M498)</f>
        <v>0.99761133603238894</v>
      </c>
      <c r="Y498" s="103">
        <v>494</v>
      </c>
      <c r="Z498" s="103">
        <v>491</v>
      </c>
      <c r="AA498" s="103">
        <v>48</v>
      </c>
      <c r="AB498" s="103">
        <v>26</v>
      </c>
      <c r="AC498" s="137">
        <v>3015.0540882995842</v>
      </c>
      <c r="AD498" s="103">
        <v>450</v>
      </c>
      <c r="AE498" s="103">
        <v>6</v>
      </c>
      <c r="AF498" s="137">
        <v>224550</v>
      </c>
      <c r="AG498" s="137">
        <v>67994</v>
      </c>
      <c r="AH498" s="137">
        <v>160456</v>
      </c>
      <c r="AI498" s="103" t="str">
        <v>Yes</v>
      </c>
      <c r="AJ498" s="103" t="str">
        <v>Yes</v>
      </c>
      <c r="AK498" s="142">
        <v>1</v>
      </c>
      <c r="AN498" s="104">
        <f>AVERAGE(AD$5:AD498)</f>
        <v>449.03643724696354</v>
      </c>
      <c r="AO498" s="104">
        <f>AVERAGE(AE$5:AE498)</f>
        <v>4.3036437246963564</v>
      </c>
      <c r="AP498" s="122">
        <f>AVERAGE(AF$5:AF498)</f>
        <v>224069.18218623483</v>
      </c>
      <c r="AQ498" s="122">
        <f>AVERAGE(AG$5:AG498)</f>
        <v>67051.161943319836</v>
      </c>
      <c r="AR498" s="122">
        <f>AVERAGE(AH$5:AH498)</f>
        <v>161309.72064777327</v>
      </c>
      <c r="AS498" s="121">
        <f>AVERAGE($AK$5:AK498)</f>
        <v>0.99785874943769748</v>
      </c>
    </row>
    <row r="499" spans="1:45" x14ac:dyDescent="0.25">
      <c r="A499" s="103">
        <v>495</v>
      </c>
      <c r="B499" s="116">
        <v>552</v>
      </c>
      <c r="C499" s="116">
        <v>35</v>
      </c>
      <c r="D499" s="116">
        <v>22</v>
      </c>
      <c r="E499" s="117">
        <v>3042.8048377300438</v>
      </c>
      <c r="F499" s="116">
        <v>450</v>
      </c>
      <c r="G499" s="116">
        <v>10</v>
      </c>
      <c r="H499" s="117">
        <v>224550</v>
      </c>
      <c r="I499" s="117">
        <v>69990</v>
      </c>
      <c r="J499" s="117">
        <v>157860</v>
      </c>
      <c r="K499" s="116" t="str">
        <v>Yes</v>
      </c>
      <c r="L499" s="116" t="str">
        <v>Yes</v>
      </c>
      <c r="M499" s="120">
        <v>1</v>
      </c>
      <c r="P499" s="104">
        <f>AVERAGE(F$5:F499)</f>
        <v>448.92727272727274</v>
      </c>
      <c r="Q499" s="104">
        <f>AVERAGE(G$5:G499)</f>
        <v>4.5474747474747472</v>
      </c>
      <c r="R499" s="122">
        <f>AVERAGE(H$5:H499)</f>
        <v>224014.70909090908</v>
      </c>
      <c r="S499" s="122">
        <f>AVERAGE(I$5:I499)</f>
        <v>67161.91717171717</v>
      </c>
      <c r="T499" s="122">
        <f>AVERAGE(J$5:J499)</f>
        <v>161114.91313131314</v>
      </c>
      <c r="U499" s="121">
        <f>AVERAGE($M$5:M499)</f>
        <v>0.99761616161616196</v>
      </c>
      <c r="Y499" s="103">
        <v>495</v>
      </c>
      <c r="Z499" s="103">
        <v>589</v>
      </c>
      <c r="AA499" s="103">
        <v>34</v>
      </c>
      <c r="AB499" s="103">
        <v>29</v>
      </c>
      <c r="AC499" s="137">
        <v>3825.448746084131</v>
      </c>
      <c r="AD499" s="103">
        <v>450</v>
      </c>
      <c r="AE499" s="103">
        <v>3</v>
      </c>
      <c r="AF499" s="137">
        <v>224550</v>
      </c>
      <c r="AG499" s="137">
        <v>66497</v>
      </c>
      <c r="AH499" s="137">
        <v>162403</v>
      </c>
      <c r="AI499" s="103" t="str">
        <v>Yes</v>
      </c>
      <c r="AJ499" s="103" t="str">
        <v>Yes</v>
      </c>
      <c r="AK499" s="142">
        <v>1</v>
      </c>
      <c r="AN499" s="104">
        <f>AVERAGE(AD$5:AD499)</f>
        <v>449.03838383838382</v>
      </c>
      <c r="AO499" s="104">
        <f>AVERAGE(AE$5:AE499)</f>
        <v>4.3010101010101014</v>
      </c>
      <c r="AP499" s="122">
        <f>AVERAGE(AF$5:AF499)</f>
        <v>224070.15353535354</v>
      </c>
      <c r="AQ499" s="122">
        <f>AVERAGE(AG$5:AG499)</f>
        <v>67050.04242424242</v>
      </c>
      <c r="AR499" s="122">
        <f>AVERAGE(AH$5:AH499)</f>
        <v>161311.9292929293</v>
      </c>
      <c r="AS499" s="121">
        <f>AVERAGE($AK$5:AK499)</f>
        <v>0.99786307519640915</v>
      </c>
    </row>
    <row r="500" spans="1:45" x14ac:dyDescent="0.25">
      <c r="A500" s="103">
        <v>496</v>
      </c>
      <c r="B500" s="116">
        <v>549</v>
      </c>
      <c r="C500" s="116">
        <v>39</v>
      </c>
      <c r="D500" s="116">
        <v>17</v>
      </c>
      <c r="E500" s="117">
        <v>2619.0422510850167</v>
      </c>
      <c r="F500" s="116">
        <v>450</v>
      </c>
      <c r="G500" s="116">
        <v>15</v>
      </c>
      <c r="H500" s="117">
        <v>224550</v>
      </c>
      <c r="I500" s="117">
        <v>72485</v>
      </c>
      <c r="J500" s="117">
        <v>154615</v>
      </c>
      <c r="K500" s="116" t="str">
        <v>Yes</v>
      </c>
      <c r="L500" s="116" t="str">
        <v>Yes</v>
      </c>
      <c r="M500" s="120">
        <v>1</v>
      </c>
      <c r="P500" s="104">
        <f>AVERAGE(F$5:F500)</f>
        <v>448.92943548387098</v>
      </c>
      <c r="Q500" s="104">
        <f>AVERAGE(G$5:G500)</f>
        <v>4.568548387096774</v>
      </c>
      <c r="R500" s="122">
        <f>AVERAGE(H$5:H500)</f>
        <v>224015.78830645161</v>
      </c>
      <c r="S500" s="122">
        <f>AVERAGE(I$5:I500)</f>
        <v>67172.649193548394</v>
      </c>
      <c r="T500" s="122">
        <f>AVERAGE(J$5:J500)</f>
        <v>161101.80846774194</v>
      </c>
      <c r="U500" s="121">
        <f>AVERAGE($M$5:M500)</f>
        <v>0.99762096774193576</v>
      </c>
      <c r="Y500" s="103">
        <v>496</v>
      </c>
      <c r="Z500" s="103">
        <v>478</v>
      </c>
      <c r="AA500" s="103">
        <v>39</v>
      </c>
      <c r="AB500" s="103">
        <v>24</v>
      </c>
      <c r="AC500" s="137">
        <v>4626.6513713327349</v>
      </c>
      <c r="AD500" s="103">
        <v>450</v>
      </c>
      <c r="AE500" s="103">
        <v>8</v>
      </c>
      <c r="AF500" s="137">
        <v>224550</v>
      </c>
      <c r="AG500" s="137">
        <v>68992</v>
      </c>
      <c r="AH500" s="137">
        <v>159158</v>
      </c>
      <c r="AI500" s="103" t="str">
        <v>Yes</v>
      </c>
      <c r="AJ500" s="103" t="str">
        <v>Yes</v>
      </c>
      <c r="AK500" s="142">
        <v>1</v>
      </c>
      <c r="AN500" s="104">
        <f>AVERAGE(AD$5:AD500)</f>
        <v>449.04032258064518</v>
      </c>
      <c r="AO500" s="104">
        <f>AVERAGE(AE$5:AE500)</f>
        <v>4.308467741935484</v>
      </c>
      <c r="AP500" s="122">
        <f>AVERAGE(AF$5:AF500)</f>
        <v>224071.12096774194</v>
      </c>
      <c r="AQ500" s="122">
        <f>AVERAGE(AG$5:AG500)</f>
        <v>67053.957661290318</v>
      </c>
      <c r="AR500" s="122">
        <f>AVERAGE(AH$5:AH500)</f>
        <v>161307.58669354839</v>
      </c>
      <c r="AS500" s="121">
        <f>AVERAGE($AK$5:AK500)</f>
        <v>0.99786738351254545</v>
      </c>
    </row>
    <row r="501" spans="1:45" x14ac:dyDescent="0.25">
      <c r="A501" s="103">
        <v>497</v>
      </c>
      <c r="B501" s="116">
        <v>549</v>
      </c>
      <c r="C501" s="116">
        <v>43</v>
      </c>
      <c r="D501" s="116">
        <v>29</v>
      </c>
      <c r="E501" s="117">
        <v>4813.3579887645901</v>
      </c>
      <c r="F501" s="116">
        <v>450</v>
      </c>
      <c r="G501" s="116">
        <v>3</v>
      </c>
      <c r="H501" s="117">
        <v>224550</v>
      </c>
      <c r="I501" s="117">
        <v>66497</v>
      </c>
      <c r="J501" s="117">
        <v>162403</v>
      </c>
      <c r="K501" s="116" t="str">
        <v>Yes</v>
      </c>
      <c r="L501" s="116" t="str">
        <v>Yes</v>
      </c>
      <c r="M501" s="120">
        <v>1</v>
      </c>
      <c r="P501" s="104">
        <f>AVERAGE(F$5:F501)</f>
        <v>448.93158953722332</v>
      </c>
      <c r="Q501" s="104">
        <f>AVERAGE(G$5:G501)</f>
        <v>4.5653923541247483</v>
      </c>
      <c r="R501" s="122">
        <f>AVERAGE(H$5:H501)</f>
        <v>224016.86317907445</v>
      </c>
      <c r="S501" s="122">
        <f>AVERAGE(I$5:I501)</f>
        <v>67171.289738430583</v>
      </c>
      <c r="T501" s="122">
        <f>AVERAGE(J$5:J501)</f>
        <v>161104.42655935613</v>
      </c>
      <c r="U501" s="121">
        <f>AVERAGE($M$5:M501)</f>
        <v>0.99762575452716329</v>
      </c>
      <c r="Y501" s="103">
        <v>497</v>
      </c>
      <c r="Z501" s="103">
        <v>519</v>
      </c>
      <c r="AA501" s="103">
        <v>36</v>
      </c>
      <c r="AB501" s="103">
        <v>30</v>
      </c>
      <c r="AC501" s="137">
        <v>4104.8124342018637</v>
      </c>
      <c r="AD501" s="103">
        <v>450</v>
      </c>
      <c r="AE501" s="103">
        <v>2</v>
      </c>
      <c r="AF501" s="137">
        <v>224550</v>
      </c>
      <c r="AG501" s="137">
        <v>65998</v>
      </c>
      <c r="AH501" s="137">
        <v>163052</v>
      </c>
      <c r="AI501" s="103" t="str">
        <v>Yes</v>
      </c>
      <c r="AJ501" s="103" t="str">
        <v>Yes</v>
      </c>
      <c r="AK501" s="142">
        <v>1</v>
      </c>
      <c r="AN501" s="104">
        <f>AVERAGE(AD$5:AD501)</f>
        <v>449.04225352112678</v>
      </c>
      <c r="AO501" s="104">
        <f>AVERAGE(AE$5:AE501)</f>
        <v>4.3038229376257542</v>
      </c>
      <c r="AP501" s="122">
        <f>AVERAGE(AF$5:AF501)</f>
        <v>224072.08450704225</v>
      </c>
      <c r="AQ501" s="122">
        <f>AVERAGE(AG$5:AG501)</f>
        <v>67051.832997987935</v>
      </c>
      <c r="AR501" s="122">
        <f>AVERAGE(AH$5:AH501)</f>
        <v>161311.09657947687</v>
      </c>
      <c r="AS501" s="121">
        <f>AVERAGE($AK$5:AK501)</f>
        <v>0.99787167449139347</v>
      </c>
    </row>
    <row r="502" spans="1:45" x14ac:dyDescent="0.25">
      <c r="A502" s="103">
        <v>498</v>
      </c>
      <c r="B502" s="116">
        <v>581</v>
      </c>
      <c r="C502" s="116">
        <v>32</v>
      </c>
      <c r="D502" s="116">
        <v>30</v>
      </c>
      <c r="E502" s="117">
        <v>2452.7917086016632</v>
      </c>
      <c r="F502" s="116">
        <v>450</v>
      </c>
      <c r="G502" s="116">
        <v>2</v>
      </c>
      <c r="H502" s="117">
        <v>224550</v>
      </c>
      <c r="I502" s="117">
        <v>65998</v>
      </c>
      <c r="J502" s="117">
        <v>163052</v>
      </c>
      <c r="K502" s="116" t="str">
        <v>Yes</v>
      </c>
      <c r="L502" s="116" t="str">
        <v>Yes</v>
      </c>
      <c r="M502" s="120">
        <v>1</v>
      </c>
      <c r="P502" s="104">
        <f>AVERAGE(F$5:F502)</f>
        <v>448.93373493975906</v>
      </c>
      <c r="Q502" s="104">
        <f>AVERAGE(G$5:G502)</f>
        <v>4.5602409638554215</v>
      </c>
      <c r="R502" s="122">
        <f>AVERAGE(H$5:H502)</f>
        <v>224017.93373493975</v>
      </c>
      <c r="S502" s="122">
        <f>AVERAGE(I$5:I502)</f>
        <v>67168.933734939754</v>
      </c>
      <c r="T502" s="122">
        <f>AVERAGE(J$5:J502)</f>
        <v>161108.3373493976</v>
      </c>
      <c r="U502" s="121">
        <f>AVERAGE($M$5:M502)</f>
        <v>0.99763052208835379</v>
      </c>
      <c r="Y502" s="103">
        <v>498</v>
      </c>
      <c r="Z502" s="103">
        <v>623</v>
      </c>
      <c r="AA502" s="103">
        <v>39</v>
      </c>
      <c r="AB502" s="103">
        <v>29</v>
      </c>
      <c r="AC502" s="137">
        <v>2667.6936918706861</v>
      </c>
      <c r="AD502" s="103">
        <v>450</v>
      </c>
      <c r="AE502" s="103">
        <v>3</v>
      </c>
      <c r="AF502" s="137">
        <v>224550</v>
      </c>
      <c r="AG502" s="137">
        <v>66497</v>
      </c>
      <c r="AH502" s="137">
        <v>162403</v>
      </c>
      <c r="AI502" s="103" t="str">
        <v>Yes</v>
      </c>
      <c r="AJ502" s="103" t="str">
        <v>Yes</v>
      </c>
      <c r="AK502" s="142">
        <v>1</v>
      </c>
      <c r="AN502" s="104">
        <f>AVERAGE(AD$5:AD502)</f>
        <v>449.04417670682733</v>
      </c>
      <c r="AO502" s="104">
        <f>AVERAGE(AE$5:AE502)</f>
        <v>4.3012048192771086</v>
      </c>
      <c r="AP502" s="122">
        <f>AVERAGE(AF$5:AF502)</f>
        <v>224073.04417670684</v>
      </c>
      <c r="AQ502" s="122">
        <f>AVERAGE(AG$5:AG502)</f>
        <v>67050.718875502003</v>
      </c>
      <c r="AR502" s="122">
        <f>AVERAGE(AH$5:AH502)</f>
        <v>161313.2891566265</v>
      </c>
      <c r="AS502" s="121">
        <f>AVERAGE($AK$5:AK502)</f>
        <v>0.99787594823739467</v>
      </c>
    </row>
    <row r="503" spans="1:45" x14ac:dyDescent="0.25">
      <c r="A503" s="103">
        <v>499</v>
      </c>
      <c r="B503" s="116">
        <v>495</v>
      </c>
      <c r="C503" s="116">
        <v>30</v>
      </c>
      <c r="D503" s="116">
        <v>25</v>
      </c>
      <c r="E503" s="117">
        <v>4339.3463872881784</v>
      </c>
      <c r="F503" s="116">
        <v>450</v>
      </c>
      <c r="G503" s="116">
        <v>7</v>
      </c>
      <c r="H503" s="117">
        <v>224550</v>
      </c>
      <c r="I503" s="117">
        <v>68493</v>
      </c>
      <c r="J503" s="117">
        <v>159807</v>
      </c>
      <c r="K503" s="116" t="str">
        <v>Yes</v>
      </c>
      <c r="L503" s="116" t="str">
        <v>Yes</v>
      </c>
      <c r="M503" s="120">
        <v>1</v>
      </c>
      <c r="P503" s="104">
        <f>AVERAGE(F$5:F503)</f>
        <v>448.93587174348698</v>
      </c>
      <c r="Q503" s="104">
        <f>AVERAGE(G$5:G503)</f>
        <v>4.565130260521042</v>
      </c>
      <c r="R503" s="122">
        <f>AVERAGE(H$5:H503)</f>
        <v>224019</v>
      </c>
      <c r="S503" s="122">
        <f>AVERAGE(I$5:I503)</f>
        <v>67171.587174348693</v>
      </c>
      <c r="T503" s="122">
        <f>AVERAGE(J$5:J503)</f>
        <v>161105.72945891783</v>
      </c>
      <c r="U503" s="121">
        <f>AVERAGE($M$5:M503)</f>
        <v>0.99763527054108248</v>
      </c>
      <c r="Y503" s="103">
        <v>499</v>
      </c>
      <c r="Z503" s="103">
        <v>610</v>
      </c>
      <c r="AA503" s="103">
        <v>40</v>
      </c>
      <c r="AB503" s="103">
        <v>26</v>
      </c>
      <c r="AC503" s="137">
        <v>4044.8474223871772</v>
      </c>
      <c r="AD503" s="103">
        <v>450</v>
      </c>
      <c r="AE503" s="103">
        <v>6</v>
      </c>
      <c r="AF503" s="137">
        <v>224550</v>
      </c>
      <c r="AG503" s="137">
        <v>67994</v>
      </c>
      <c r="AH503" s="137">
        <v>160456</v>
      </c>
      <c r="AI503" s="103" t="str">
        <v>Yes</v>
      </c>
      <c r="AJ503" s="103" t="str">
        <v>Yes</v>
      </c>
      <c r="AK503" s="142">
        <v>1</v>
      </c>
      <c r="AN503" s="104">
        <f>AVERAGE(AD$5:AD503)</f>
        <v>449.04609218436872</v>
      </c>
      <c r="AO503" s="104">
        <f>AVERAGE(AE$5:AE503)</f>
        <v>4.3046092184368741</v>
      </c>
      <c r="AP503" s="122">
        <f>AVERAGE(AF$5:AF503)</f>
        <v>224074</v>
      </c>
      <c r="AQ503" s="122">
        <f>AVERAGE(AG$5:AG503)</f>
        <v>67052.609218436875</v>
      </c>
      <c r="AR503" s="122">
        <f>AVERAGE(AH$5:AH503)</f>
        <v>161311.57114228458</v>
      </c>
      <c r="AS503" s="121">
        <f>AVERAGE($AK$5:AK503)</f>
        <v>0.99788020485415341</v>
      </c>
    </row>
    <row r="504" spans="1:45" x14ac:dyDescent="0.25">
      <c r="A504" s="103">
        <v>500</v>
      </c>
      <c r="B504" s="116">
        <v>535</v>
      </c>
      <c r="C504" s="116">
        <v>44</v>
      </c>
      <c r="D504" s="116">
        <v>39</v>
      </c>
      <c r="E504" s="117">
        <v>3960.4986150580171</v>
      </c>
      <c r="F504" s="116">
        <v>443</v>
      </c>
      <c r="G504" s="116">
        <v>0</v>
      </c>
      <c r="H504" s="117">
        <v>221057</v>
      </c>
      <c r="I504" s="117">
        <v>64300</v>
      </c>
      <c r="J504" s="117">
        <v>162607</v>
      </c>
      <c r="K504" s="116" t="str">
        <v>No</v>
      </c>
      <c r="L504" s="116" t="str">
        <v>No</v>
      </c>
      <c r="M504" s="120">
        <v>0.98444444444444446</v>
      </c>
      <c r="P504" s="104">
        <f>AVERAGE(F$5:F504)</f>
        <v>448.92399999999998</v>
      </c>
      <c r="Q504" s="104">
        <f>AVERAGE(G$5:G504)</f>
        <v>4.556</v>
      </c>
      <c r="R504" s="122">
        <f>AVERAGE(H$5:H504)</f>
        <v>224013.076</v>
      </c>
      <c r="S504" s="122">
        <f>AVERAGE(I$5:I504)</f>
        <v>67165.843999999997</v>
      </c>
      <c r="T504" s="122">
        <f>AVERAGE(J$5:J504)</f>
        <v>161108.73199999999</v>
      </c>
      <c r="U504" s="121">
        <f>AVERAGE($M$5:M504)</f>
        <v>0.99760888888888921</v>
      </c>
      <c r="Y504" s="103">
        <v>500</v>
      </c>
      <c r="Z504" s="103">
        <v>541</v>
      </c>
      <c r="AA504" s="103">
        <v>41</v>
      </c>
      <c r="AB504" s="103">
        <v>28</v>
      </c>
      <c r="AC504" s="137">
        <v>2646.3689439566606</v>
      </c>
      <c r="AD504" s="103">
        <v>450</v>
      </c>
      <c r="AE504" s="103">
        <v>4</v>
      </c>
      <c r="AF504" s="137">
        <v>224550</v>
      </c>
      <c r="AG504" s="137">
        <v>66996</v>
      </c>
      <c r="AH504" s="137">
        <v>161754</v>
      </c>
      <c r="AI504" s="103" t="str">
        <v>Yes</v>
      </c>
      <c r="AJ504" s="103" t="str">
        <v>Yes</v>
      </c>
      <c r="AK504" s="142">
        <v>1</v>
      </c>
      <c r="AN504" s="104">
        <f>AVERAGE(AD$5:AD504)</f>
        <v>449.048</v>
      </c>
      <c r="AO504" s="104">
        <f>AVERAGE(AE$5:AE504)</f>
        <v>4.3040000000000003</v>
      </c>
      <c r="AP504" s="122">
        <f>AVERAGE(AF$5:AF504)</f>
        <v>224074.95199999999</v>
      </c>
      <c r="AQ504" s="122">
        <f>AVERAGE(AG$5:AG504)</f>
        <v>67052.495999999999</v>
      </c>
      <c r="AR504" s="122">
        <f>AVERAGE(AH$5:AH504)</f>
        <v>161312.45600000001</v>
      </c>
      <c r="AS504" s="121">
        <f>AVERAGE($AK$5:AK504)</f>
        <v>0.99788444444444513</v>
      </c>
    </row>
    <row r="505" spans="1:45" x14ac:dyDescent="0.25">
      <c r="A505" s="103">
        <v>501</v>
      </c>
      <c r="B505" s="116">
        <v>528</v>
      </c>
      <c r="C505" s="116">
        <v>33</v>
      </c>
      <c r="D505" s="116">
        <v>32</v>
      </c>
      <c r="E505" s="117">
        <v>2512.3360477036631</v>
      </c>
      <c r="F505" s="116">
        <v>450</v>
      </c>
      <c r="G505" s="116">
        <v>0</v>
      </c>
      <c r="H505" s="117">
        <v>224550</v>
      </c>
      <c r="I505" s="117">
        <v>65000</v>
      </c>
      <c r="J505" s="117">
        <v>164350</v>
      </c>
      <c r="K505" s="116" t="str">
        <v>Yes</v>
      </c>
      <c r="L505" s="116" t="str">
        <v>No</v>
      </c>
      <c r="M505" s="120">
        <v>1</v>
      </c>
      <c r="P505" s="104">
        <f>AVERAGE(F$5:F505)</f>
        <v>448.92614770459085</v>
      </c>
      <c r="Q505" s="104">
        <f>AVERAGE(G$5:G505)</f>
        <v>4.5469061876247503</v>
      </c>
      <c r="R505" s="122">
        <f>AVERAGE(H$5:H505)</f>
        <v>224014.14770459081</v>
      </c>
      <c r="S505" s="122">
        <f>AVERAGE(I$5:I505)</f>
        <v>67161.520958083827</v>
      </c>
      <c r="T505" s="122">
        <f>AVERAGE(J$5:J505)</f>
        <v>161115.20159680638</v>
      </c>
      <c r="U505" s="121">
        <f>AVERAGE($M$5:M505)</f>
        <v>0.9976136615657577</v>
      </c>
      <c r="Y505" s="103">
        <v>501</v>
      </c>
      <c r="Z505" s="103">
        <v>525</v>
      </c>
      <c r="AA505" s="103">
        <v>51</v>
      </c>
      <c r="AB505" s="103">
        <v>31</v>
      </c>
      <c r="AC505" s="137">
        <v>3636.6657577395113</v>
      </c>
      <c r="AD505" s="103">
        <v>450</v>
      </c>
      <c r="AE505" s="103">
        <v>1</v>
      </c>
      <c r="AF505" s="137">
        <v>224550</v>
      </c>
      <c r="AG505" s="137">
        <v>65499</v>
      </c>
      <c r="AH505" s="137">
        <v>163701</v>
      </c>
      <c r="AI505" s="103" t="str">
        <v>Yes</v>
      </c>
      <c r="AJ505" s="103" t="str">
        <v>Yes</v>
      </c>
      <c r="AK505" s="142">
        <v>1</v>
      </c>
      <c r="AN505" s="104">
        <f>AVERAGE(AD$5:AD505)</f>
        <v>449.04990019960081</v>
      </c>
      <c r="AO505" s="104">
        <f>AVERAGE(AE$5:AE505)</f>
        <v>4.2974051896207586</v>
      </c>
      <c r="AP505" s="122">
        <f>AVERAGE(AF$5:AF505)</f>
        <v>224075.90019960079</v>
      </c>
      <c r="AQ505" s="122">
        <f>AVERAGE(AG$5:AG505)</f>
        <v>67049.395209580834</v>
      </c>
      <c r="AR505" s="122">
        <f>AVERAGE(AH$5:AH505)</f>
        <v>161317.22355289423</v>
      </c>
      <c r="AS505" s="121">
        <f>AVERAGE($AK$5:AK505)</f>
        <v>0.99788866711022461</v>
      </c>
    </row>
    <row r="506" spans="1:45" x14ac:dyDescent="0.25">
      <c r="A506" s="103">
        <v>502</v>
      </c>
      <c r="B506" s="116">
        <v>587</v>
      </c>
      <c r="C506" s="116">
        <v>24</v>
      </c>
      <c r="D506" s="116">
        <v>21</v>
      </c>
      <c r="E506" s="117">
        <v>4079.4882045242866</v>
      </c>
      <c r="F506" s="116">
        <v>450</v>
      </c>
      <c r="G506" s="116">
        <v>11</v>
      </c>
      <c r="H506" s="117">
        <v>224550</v>
      </c>
      <c r="I506" s="117">
        <v>70489</v>
      </c>
      <c r="J506" s="117">
        <v>157211</v>
      </c>
      <c r="K506" s="116" t="str">
        <v>Yes</v>
      </c>
      <c r="L506" s="116" t="str">
        <v>Yes</v>
      </c>
      <c r="M506" s="120">
        <v>1</v>
      </c>
      <c r="P506" s="104">
        <f>AVERAGE(F$5:F506)</f>
        <v>448.92828685258962</v>
      </c>
      <c r="Q506" s="104">
        <f>AVERAGE(G$5:G506)</f>
        <v>4.5597609561752988</v>
      </c>
      <c r="R506" s="122">
        <f>AVERAGE(H$5:H506)</f>
        <v>224015.21513944224</v>
      </c>
      <c r="S506" s="122">
        <f>AVERAGE(I$5:I506)</f>
        <v>67168.149402390438</v>
      </c>
      <c r="T506" s="122">
        <f>AVERAGE(J$5:J506)</f>
        <v>161107.42430278886</v>
      </c>
      <c r="U506" s="121">
        <f>AVERAGE($M$5:M506)</f>
        <v>0.99761841522797723</v>
      </c>
      <c r="Y506" s="103">
        <v>502</v>
      </c>
      <c r="Z506" s="103">
        <v>573</v>
      </c>
      <c r="AA506" s="103">
        <v>43</v>
      </c>
      <c r="AB506" s="103">
        <v>28</v>
      </c>
      <c r="AC506" s="137">
        <v>4519.0648482370907</v>
      </c>
      <c r="AD506" s="103">
        <v>450</v>
      </c>
      <c r="AE506" s="103">
        <v>4</v>
      </c>
      <c r="AF506" s="137">
        <v>224550</v>
      </c>
      <c r="AG506" s="137">
        <v>66996</v>
      </c>
      <c r="AH506" s="137">
        <v>161754</v>
      </c>
      <c r="AI506" s="103" t="str">
        <v>Yes</v>
      </c>
      <c r="AJ506" s="103" t="str">
        <v>Yes</v>
      </c>
      <c r="AK506" s="142">
        <v>1</v>
      </c>
      <c r="AN506" s="104">
        <f>AVERAGE(AD$5:AD506)</f>
        <v>449.05179282868528</v>
      </c>
      <c r="AO506" s="104">
        <f>AVERAGE(AE$5:AE506)</f>
        <v>4.2968127490039842</v>
      </c>
      <c r="AP506" s="122">
        <f>AVERAGE(AF$5:AF506)</f>
        <v>224076.84462151394</v>
      </c>
      <c r="AQ506" s="122">
        <f>AVERAGE(AG$5:AG506)</f>
        <v>67049.288844621507</v>
      </c>
      <c r="AR506" s="122">
        <f>AVERAGE(AH$5:AH506)</f>
        <v>161318.093625498</v>
      </c>
      <c r="AS506" s="121">
        <f>AVERAGE($AK$5:AK506)</f>
        <v>0.99789287295263451</v>
      </c>
    </row>
    <row r="507" spans="1:45" x14ac:dyDescent="0.25">
      <c r="A507" s="103">
        <v>503</v>
      </c>
      <c r="B507" s="116">
        <v>607</v>
      </c>
      <c r="C507" s="116">
        <v>35</v>
      </c>
      <c r="D507" s="116">
        <v>27</v>
      </c>
      <c r="E507" s="117">
        <v>4311.3940939371678</v>
      </c>
      <c r="F507" s="116">
        <v>450</v>
      </c>
      <c r="G507" s="116">
        <v>5</v>
      </c>
      <c r="H507" s="117">
        <v>224550</v>
      </c>
      <c r="I507" s="117">
        <v>67495</v>
      </c>
      <c r="J507" s="117">
        <v>161105</v>
      </c>
      <c r="K507" s="116" t="str">
        <v>Yes</v>
      </c>
      <c r="L507" s="116" t="str">
        <v>Yes</v>
      </c>
      <c r="M507" s="120">
        <v>1</v>
      </c>
      <c r="P507" s="104">
        <f>AVERAGE(F$5:F507)</f>
        <v>448.93041749502981</v>
      </c>
      <c r="Q507" s="104">
        <f>AVERAGE(G$5:G507)</f>
        <v>4.5606361829025843</v>
      </c>
      <c r="R507" s="122">
        <f>AVERAGE(H$5:H507)</f>
        <v>224016.27833001988</v>
      </c>
      <c r="S507" s="122">
        <f>AVERAGE(I$5:I507)</f>
        <v>67168.799204771378</v>
      </c>
      <c r="T507" s="122">
        <f>AVERAGE(J$5:J507)</f>
        <v>161107.4194831014</v>
      </c>
      <c r="U507" s="121">
        <f>AVERAGE($M$5:M507)</f>
        <v>0.9976231499889554</v>
      </c>
      <c r="Y507" s="103">
        <v>503</v>
      </c>
      <c r="Z507" s="103">
        <v>608</v>
      </c>
      <c r="AA507" s="103">
        <v>41</v>
      </c>
      <c r="AB507" s="103">
        <v>28</v>
      </c>
      <c r="AC507" s="137">
        <v>2167.0364960182828</v>
      </c>
      <c r="AD507" s="103">
        <v>450</v>
      </c>
      <c r="AE507" s="103">
        <v>4</v>
      </c>
      <c r="AF507" s="137">
        <v>224550</v>
      </c>
      <c r="AG507" s="137">
        <v>66996</v>
      </c>
      <c r="AH507" s="137">
        <v>161754</v>
      </c>
      <c r="AI507" s="103" t="str">
        <v>Yes</v>
      </c>
      <c r="AJ507" s="103" t="str">
        <v>Yes</v>
      </c>
      <c r="AK507" s="142">
        <v>1</v>
      </c>
      <c r="AN507" s="104">
        <f>AVERAGE(AD$5:AD507)</f>
        <v>449.05367793240555</v>
      </c>
      <c r="AO507" s="104">
        <f>AVERAGE(AE$5:AE507)</f>
        <v>4.2962226640159047</v>
      </c>
      <c r="AP507" s="122">
        <f>AVERAGE(AF$5:AF507)</f>
        <v>224077.78528827039</v>
      </c>
      <c r="AQ507" s="122">
        <f>AVERAGE(AG$5:AG507)</f>
        <v>67049.182902584493</v>
      </c>
      <c r="AR507" s="122">
        <f>AVERAGE(AH$5:AH507)</f>
        <v>161318.9602385686</v>
      </c>
      <c r="AS507" s="121">
        <f>AVERAGE($AK$5:AK507)</f>
        <v>0.99789706207201301</v>
      </c>
    </row>
    <row r="508" spans="1:45" x14ac:dyDescent="0.25">
      <c r="A508" s="103">
        <v>504</v>
      </c>
      <c r="B508" s="116">
        <v>631</v>
      </c>
      <c r="C508" s="116">
        <v>56</v>
      </c>
      <c r="D508" s="116">
        <v>29</v>
      </c>
      <c r="E508" s="117">
        <v>4325.402419299171</v>
      </c>
      <c r="F508" s="116">
        <v>450</v>
      </c>
      <c r="G508" s="116">
        <v>3</v>
      </c>
      <c r="H508" s="117">
        <v>224550</v>
      </c>
      <c r="I508" s="117">
        <v>66497</v>
      </c>
      <c r="J508" s="117">
        <v>162403</v>
      </c>
      <c r="K508" s="116" t="str">
        <v>Yes</v>
      </c>
      <c r="L508" s="116" t="str">
        <v>Yes</v>
      </c>
      <c r="M508" s="120">
        <v>1</v>
      </c>
      <c r="P508" s="104">
        <f>AVERAGE(F$5:F508)</f>
        <v>448.9325396825397</v>
      </c>
      <c r="Q508" s="104">
        <f>AVERAGE(G$5:G508)</f>
        <v>4.5575396825396828</v>
      </c>
      <c r="R508" s="122">
        <f>AVERAGE(H$5:H508)</f>
        <v>224017.33730158731</v>
      </c>
      <c r="S508" s="122">
        <f>AVERAGE(I$5:I508)</f>
        <v>67167.466269841272</v>
      </c>
      <c r="T508" s="122">
        <f>AVERAGE(J$5:J508)</f>
        <v>161109.99007936509</v>
      </c>
      <c r="U508" s="121">
        <f>AVERAGE($M$5:M508)</f>
        <v>0.99762786596119957</v>
      </c>
      <c r="Y508" s="103">
        <v>504</v>
      </c>
      <c r="Z508" s="103">
        <v>665</v>
      </c>
      <c r="AA508" s="103">
        <v>48</v>
      </c>
      <c r="AB508" s="103">
        <v>28</v>
      </c>
      <c r="AC508" s="137">
        <v>2983.9483186523612</v>
      </c>
      <c r="AD508" s="103">
        <v>450</v>
      </c>
      <c r="AE508" s="103">
        <v>4</v>
      </c>
      <c r="AF508" s="137">
        <v>224550</v>
      </c>
      <c r="AG508" s="137">
        <v>66996</v>
      </c>
      <c r="AH508" s="137">
        <v>161754</v>
      </c>
      <c r="AI508" s="103" t="str">
        <v>Yes</v>
      </c>
      <c r="AJ508" s="103" t="str">
        <v>Yes</v>
      </c>
      <c r="AK508" s="142">
        <v>1</v>
      </c>
      <c r="AN508" s="104">
        <f>AVERAGE(AD$5:AD508)</f>
        <v>449.05555555555554</v>
      </c>
      <c r="AO508" s="104">
        <f>AVERAGE(AE$5:AE508)</f>
        <v>4.2956349206349209</v>
      </c>
      <c r="AP508" s="122">
        <f>AVERAGE(AF$5:AF508)</f>
        <v>224078.72222222222</v>
      </c>
      <c r="AQ508" s="122">
        <f>AVERAGE(AG$5:AG508)</f>
        <v>67049.077380952382</v>
      </c>
      <c r="AR508" s="122">
        <f>AVERAGE(AH$5:AH508)</f>
        <v>161319.8234126984</v>
      </c>
      <c r="AS508" s="121">
        <f>AVERAGE($AK$5:AK508)</f>
        <v>0.99790123456790192</v>
      </c>
    </row>
    <row r="509" spans="1:45" x14ac:dyDescent="0.25">
      <c r="A509" s="103">
        <v>505</v>
      </c>
      <c r="B509" s="116">
        <v>559</v>
      </c>
      <c r="C509" s="116">
        <v>36</v>
      </c>
      <c r="D509" s="116">
        <v>30</v>
      </c>
      <c r="E509" s="117">
        <v>2759.3188317155973</v>
      </c>
      <c r="F509" s="116">
        <v>450</v>
      </c>
      <c r="G509" s="116">
        <v>2</v>
      </c>
      <c r="H509" s="117">
        <v>224550</v>
      </c>
      <c r="I509" s="117">
        <v>65998</v>
      </c>
      <c r="J509" s="117">
        <v>163052</v>
      </c>
      <c r="K509" s="116" t="str">
        <v>Yes</v>
      </c>
      <c r="L509" s="116" t="str">
        <v>Yes</v>
      </c>
      <c r="M509" s="120">
        <v>1</v>
      </c>
      <c r="P509" s="104">
        <f>AVERAGE(F$5:F509)</f>
        <v>448.93465346534651</v>
      </c>
      <c r="Q509" s="104">
        <f>AVERAGE(G$5:G509)</f>
        <v>4.5524752475247521</v>
      </c>
      <c r="R509" s="122">
        <f>AVERAGE(H$5:H509)</f>
        <v>224018.39207920793</v>
      </c>
      <c r="S509" s="122">
        <f>AVERAGE(I$5:I509)</f>
        <v>67165.1504950495</v>
      </c>
      <c r="T509" s="122">
        <f>AVERAGE(J$5:J509)</f>
        <v>161113.83564356435</v>
      </c>
      <c r="U509" s="121">
        <f>AVERAGE($M$5:M509)</f>
        <v>0.99763256325632588</v>
      </c>
      <c r="Y509" s="103">
        <v>505</v>
      </c>
      <c r="Z509" s="103">
        <v>528</v>
      </c>
      <c r="AA509" s="103">
        <v>38</v>
      </c>
      <c r="AB509" s="103">
        <v>24</v>
      </c>
      <c r="AC509" s="137">
        <v>2254.0039596256852</v>
      </c>
      <c r="AD509" s="103">
        <v>450</v>
      </c>
      <c r="AE509" s="103">
        <v>8</v>
      </c>
      <c r="AF509" s="137">
        <v>224550</v>
      </c>
      <c r="AG509" s="137">
        <v>68992</v>
      </c>
      <c r="AH509" s="137">
        <v>159158</v>
      </c>
      <c r="AI509" s="103" t="str">
        <v>Yes</v>
      </c>
      <c r="AJ509" s="103" t="str">
        <v>Yes</v>
      </c>
      <c r="AK509" s="142">
        <v>1</v>
      </c>
      <c r="AN509" s="104">
        <f>AVERAGE(AD$5:AD509)</f>
        <v>449.05742574257425</v>
      </c>
      <c r="AO509" s="104">
        <f>AVERAGE(AE$5:AE509)</f>
        <v>4.3029702970297032</v>
      </c>
      <c r="AP509" s="122">
        <f>AVERAGE(AF$5:AF509)</f>
        <v>224079.65544554454</v>
      </c>
      <c r="AQ509" s="122">
        <f>AVERAGE(AG$5:AG509)</f>
        <v>67052.924752475243</v>
      </c>
      <c r="AR509" s="122">
        <f>AVERAGE(AH$5:AH509)</f>
        <v>161315.54257425742</v>
      </c>
      <c r="AS509" s="121">
        <f>AVERAGE($AK$5:AK509)</f>
        <v>0.99790539053905458</v>
      </c>
    </row>
    <row r="510" spans="1:45" x14ac:dyDescent="0.25">
      <c r="A510" s="103">
        <v>506</v>
      </c>
      <c r="B510" s="116">
        <v>561</v>
      </c>
      <c r="C510" s="116">
        <v>31</v>
      </c>
      <c r="D510" s="116">
        <v>19</v>
      </c>
      <c r="E510" s="117">
        <v>3462.9931617020152</v>
      </c>
      <c r="F510" s="116">
        <v>450</v>
      </c>
      <c r="G510" s="116">
        <v>13</v>
      </c>
      <c r="H510" s="117">
        <v>224550</v>
      </c>
      <c r="I510" s="117">
        <v>71487</v>
      </c>
      <c r="J510" s="117">
        <v>155913</v>
      </c>
      <c r="K510" s="116" t="str">
        <v>Yes</v>
      </c>
      <c r="L510" s="116" t="str">
        <v>Yes</v>
      </c>
      <c r="M510" s="120">
        <v>1</v>
      </c>
      <c r="P510" s="104">
        <f>AVERAGE(F$5:F510)</f>
        <v>448.93675889328063</v>
      </c>
      <c r="Q510" s="104">
        <f>AVERAGE(G$5:G510)</f>
        <v>4.5691699604743086</v>
      </c>
      <c r="R510" s="122">
        <f>AVERAGE(H$5:H510)</f>
        <v>224019.44268774704</v>
      </c>
      <c r="S510" s="122">
        <f>AVERAGE(I$5:I510)</f>
        <v>67173.691699604737</v>
      </c>
      <c r="T510" s="122">
        <f>AVERAGE(J$5:J510)</f>
        <v>161103.55731225296</v>
      </c>
      <c r="U510" s="121">
        <f>AVERAGE($M$5:M510)</f>
        <v>0.99763724198506831</v>
      </c>
      <c r="Y510" s="103">
        <v>506</v>
      </c>
      <c r="Z510" s="103">
        <v>530</v>
      </c>
      <c r="AA510" s="103">
        <v>50</v>
      </c>
      <c r="AB510" s="103">
        <v>21</v>
      </c>
      <c r="AC510" s="137">
        <v>4667.4955717770545</v>
      </c>
      <c r="AD510" s="103">
        <v>450</v>
      </c>
      <c r="AE510" s="103">
        <v>11</v>
      </c>
      <c r="AF510" s="137">
        <v>224550</v>
      </c>
      <c r="AG510" s="137">
        <v>70489</v>
      </c>
      <c r="AH510" s="137">
        <v>157211</v>
      </c>
      <c r="AI510" s="103" t="str">
        <v>Yes</v>
      </c>
      <c r="AJ510" s="103" t="str">
        <v>Yes</v>
      </c>
      <c r="AK510" s="142">
        <v>1</v>
      </c>
      <c r="AN510" s="104">
        <f>AVERAGE(AD$5:AD510)</f>
        <v>449.05928853754943</v>
      </c>
      <c r="AO510" s="104">
        <f>AVERAGE(AE$5:AE510)</f>
        <v>4.3162055335968379</v>
      </c>
      <c r="AP510" s="122">
        <f>AVERAGE(AF$5:AF510)</f>
        <v>224080.58498023715</v>
      </c>
      <c r="AQ510" s="122">
        <f>AVERAGE(AG$5:AG510)</f>
        <v>67059.71541501976</v>
      </c>
      <c r="AR510" s="122">
        <f>AVERAGE(AH$5:AH510)</f>
        <v>161307.43083003952</v>
      </c>
      <c r="AS510" s="121">
        <f>AVERAGE($AK$5:AK510)</f>
        <v>0.99790953008344374</v>
      </c>
    </row>
    <row r="511" spans="1:45" x14ac:dyDescent="0.25">
      <c r="A511" s="103">
        <v>507</v>
      </c>
      <c r="B511" s="116">
        <v>571</v>
      </c>
      <c r="C511" s="116">
        <v>32</v>
      </c>
      <c r="D511" s="116">
        <v>25</v>
      </c>
      <c r="E511" s="117">
        <v>4892.5782526595849</v>
      </c>
      <c r="F511" s="116">
        <v>450</v>
      </c>
      <c r="G511" s="116">
        <v>7</v>
      </c>
      <c r="H511" s="117">
        <v>224550</v>
      </c>
      <c r="I511" s="117">
        <v>68493</v>
      </c>
      <c r="J511" s="117">
        <v>159807</v>
      </c>
      <c r="K511" s="116" t="str">
        <v>Yes</v>
      </c>
      <c r="L511" s="116" t="str">
        <v>Yes</v>
      </c>
      <c r="M511" s="120">
        <v>1</v>
      </c>
      <c r="P511" s="104">
        <f>AVERAGE(F$5:F511)</f>
        <v>448.93885601577909</v>
      </c>
      <c r="Q511" s="104">
        <f>AVERAGE(G$5:G511)</f>
        <v>4.5739644970414197</v>
      </c>
      <c r="R511" s="122">
        <f>AVERAGE(H$5:H511)</f>
        <v>224020.48915187377</v>
      </c>
      <c r="S511" s="122">
        <f>AVERAGE(I$5:I511)</f>
        <v>67176.293885601583</v>
      </c>
      <c r="T511" s="122">
        <f>AVERAGE(J$5:J511)</f>
        <v>161101</v>
      </c>
      <c r="U511" s="121">
        <f>AVERAGE($M$5:M511)</f>
        <v>0.99764190225728711</v>
      </c>
      <c r="Y511" s="103">
        <v>507</v>
      </c>
      <c r="Z511" s="103">
        <v>559</v>
      </c>
      <c r="AA511" s="103">
        <v>41</v>
      </c>
      <c r="AB511" s="103">
        <v>29</v>
      </c>
      <c r="AC511" s="137">
        <v>4821.9751347905758</v>
      </c>
      <c r="AD511" s="103">
        <v>450</v>
      </c>
      <c r="AE511" s="103">
        <v>3</v>
      </c>
      <c r="AF511" s="137">
        <v>224550</v>
      </c>
      <c r="AG511" s="137">
        <v>66497</v>
      </c>
      <c r="AH511" s="137">
        <v>162403</v>
      </c>
      <c r="AI511" s="103" t="str">
        <v>Yes</v>
      </c>
      <c r="AJ511" s="103" t="str">
        <v>Yes</v>
      </c>
      <c r="AK511" s="142">
        <v>1</v>
      </c>
      <c r="AN511" s="104">
        <f>AVERAGE(AD$5:AD511)</f>
        <v>449.06114398422091</v>
      </c>
      <c r="AO511" s="104">
        <f>AVERAGE(AE$5:AE511)</f>
        <v>4.3136094674556213</v>
      </c>
      <c r="AP511" s="122">
        <f>AVERAGE(AF$5:AF511)</f>
        <v>224081.51084812623</v>
      </c>
      <c r="AQ511" s="122">
        <f>AVERAGE(AG$5:AG511)</f>
        <v>67058.605522682439</v>
      </c>
      <c r="AR511" s="122">
        <f>AVERAGE(AH$5:AH511)</f>
        <v>161309.59171597633</v>
      </c>
      <c r="AS511" s="121">
        <f>AVERAGE($AK$5:AK511)</f>
        <v>0.99791365329826931</v>
      </c>
    </row>
    <row r="512" spans="1:45" x14ac:dyDescent="0.25">
      <c r="A512" s="103">
        <v>508</v>
      </c>
      <c r="B512" s="116">
        <v>503</v>
      </c>
      <c r="C512" s="116">
        <v>35</v>
      </c>
      <c r="D512" s="116">
        <v>19</v>
      </c>
      <c r="E512" s="117">
        <v>3431.5669767354848</v>
      </c>
      <c r="F512" s="116">
        <v>450</v>
      </c>
      <c r="G512" s="116">
        <v>13</v>
      </c>
      <c r="H512" s="117">
        <v>224550</v>
      </c>
      <c r="I512" s="117">
        <v>71487</v>
      </c>
      <c r="J512" s="117">
        <v>155913</v>
      </c>
      <c r="K512" s="116" t="str">
        <v>Yes</v>
      </c>
      <c r="L512" s="116" t="str">
        <v>Yes</v>
      </c>
      <c r="M512" s="120">
        <v>1</v>
      </c>
      <c r="P512" s="104">
        <f>AVERAGE(F$5:F512)</f>
        <v>448.94094488188978</v>
      </c>
      <c r="Q512" s="104">
        <f>AVERAGE(G$5:G512)</f>
        <v>4.590551181102362</v>
      </c>
      <c r="R512" s="122">
        <f>AVERAGE(H$5:H512)</f>
        <v>224021.53149606299</v>
      </c>
      <c r="S512" s="122">
        <f>AVERAGE(I$5:I512)</f>
        <v>67184.779527559062</v>
      </c>
      <c r="T512" s="122">
        <f>AVERAGE(J$5:J512)</f>
        <v>161090.78740157481</v>
      </c>
      <c r="U512" s="121">
        <f>AVERAGE($M$5:M512)</f>
        <v>0.99764654418197751</v>
      </c>
      <c r="Y512" s="103">
        <v>508</v>
      </c>
      <c r="Z512" s="103">
        <v>553</v>
      </c>
      <c r="AA512" s="103">
        <v>42</v>
      </c>
      <c r="AB512" s="103">
        <v>30</v>
      </c>
      <c r="AC512" s="137">
        <v>3750.6736144393253</v>
      </c>
      <c r="AD512" s="103">
        <v>450</v>
      </c>
      <c r="AE512" s="103">
        <v>2</v>
      </c>
      <c r="AF512" s="137">
        <v>224550</v>
      </c>
      <c r="AG512" s="137">
        <v>65998</v>
      </c>
      <c r="AH512" s="137">
        <v>163052</v>
      </c>
      <c r="AI512" s="103" t="str">
        <v>Yes</v>
      </c>
      <c r="AJ512" s="103" t="str">
        <v>Yes</v>
      </c>
      <c r="AK512" s="142">
        <v>1</v>
      </c>
      <c r="AN512" s="104">
        <f>AVERAGE(AD$5:AD512)</f>
        <v>449.06299212598424</v>
      </c>
      <c r="AO512" s="104">
        <f>AVERAGE(AE$5:AE512)</f>
        <v>4.3090551181102361</v>
      </c>
      <c r="AP512" s="122">
        <f>AVERAGE(AF$5:AF512)</f>
        <v>224082.43307086613</v>
      </c>
      <c r="AQ512" s="122">
        <f>AVERAGE(AG$5:AG512)</f>
        <v>67056.51771653544</v>
      </c>
      <c r="AR512" s="122">
        <f>AVERAGE(AH$5:AH512)</f>
        <v>161313.02165354331</v>
      </c>
      <c r="AS512" s="121">
        <f>AVERAGE($AK$5:AK512)</f>
        <v>0.99791776027996559</v>
      </c>
    </row>
    <row r="513" spans="1:45" x14ac:dyDescent="0.25">
      <c r="A513" s="103">
        <v>509</v>
      </c>
      <c r="B513" s="116">
        <v>532</v>
      </c>
      <c r="C513" s="116">
        <v>33</v>
      </c>
      <c r="D513" s="116">
        <v>22</v>
      </c>
      <c r="E513" s="117">
        <v>3654.4707805986814</v>
      </c>
      <c r="F513" s="116">
        <v>450</v>
      </c>
      <c r="G513" s="116">
        <v>10</v>
      </c>
      <c r="H513" s="117">
        <v>224550</v>
      </c>
      <c r="I513" s="117">
        <v>69990</v>
      </c>
      <c r="J513" s="117">
        <v>157860</v>
      </c>
      <c r="K513" s="116" t="str">
        <v>Yes</v>
      </c>
      <c r="L513" s="116" t="str">
        <v>Yes</v>
      </c>
      <c r="M513" s="120">
        <v>1</v>
      </c>
      <c r="P513" s="104">
        <f>AVERAGE(F$5:F513)</f>
        <v>448.94302554027507</v>
      </c>
      <c r="Q513" s="104">
        <f>AVERAGE(G$5:G513)</f>
        <v>4.601178781925344</v>
      </c>
      <c r="R513" s="122">
        <f>AVERAGE(H$5:H513)</f>
        <v>224022.56974459725</v>
      </c>
      <c r="S513" s="122">
        <f>AVERAGE(I$5:I513)</f>
        <v>67190.290766208258</v>
      </c>
      <c r="T513" s="122">
        <f>AVERAGE(J$5:J513)</f>
        <v>161084.44007858547</v>
      </c>
      <c r="U513" s="121">
        <f>AVERAGE($M$5:M513)</f>
        <v>0.99765116786727814</v>
      </c>
      <c r="Y513" s="103">
        <v>509</v>
      </c>
      <c r="Z513" s="103">
        <v>645</v>
      </c>
      <c r="AA513" s="103">
        <v>48</v>
      </c>
      <c r="AB513" s="103">
        <v>27</v>
      </c>
      <c r="AC513" s="137">
        <v>2974.9465994456777</v>
      </c>
      <c r="AD513" s="103">
        <v>450</v>
      </c>
      <c r="AE513" s="103">
        <v>5</v>
      </c>
      <c r="AF513" s="137">
        <v>224550</v>
      </c>
      <c r="AG513" s="137">
        <v>67495</v>
      </c>
      <c r="AH513" s="137">
        <v>161105</v>
      </c>
      <c r="AI513" s="103" t="str">
        <v>Yes</v>
      </c>
      <c r="AJ513" s="103" t="str">
        <v>Yes</v>
      </c>
      <c r="AK513" s="142">
        <v>1</v>
      </c>
      <c r="AN513" s="104">
        <f>AVERAGE(AD$5:AD513)</f>
        <v>449.06483300589389</v>
      </c>
      <c r="AO513" s="104">
        <f>AVERAGE(AE$5:AE513)</f>
        <v>4.3104125736738705</v>
      </c>
      <c r="AP513" s="122">
        <f>AVERAGE(AF$5:AF513)</f>
        <v>224083.35166994107</v>
      </c>
      <c r="AQ513" s="122">
        <f>AVERAGE(AG$5:AG513)</f>
        <v>67057.379174852656</v>
      </c>
      <c r="AR513" s="122">
        <f>AVERAGE(AH$5:AH513)</f>
        <v>161312.61296660118</v>
      </c>
      <c r="AS513" s="121">
        <f>AVERAGE($AK$5:AK513)</f>
        <v>0.99792185112420928</v>
      </c>
    </row>
    <row r="514" spans="1:45" x14ac:dyDescent="0.25">
      <c r="A514" s="103">
        <v>510</v>
      </c>
      <c r="B514" s="116">
        <v>585</v>
      </c>
      <c r="C514" s="116">
        <v>47</v>
      </c>
      <c r="D514" s="116">
        <v>33</v>
      </c>
      <c r="E514" s="117">
        <v>3495.7517635548074</v>
      </c>
      <c r="F514" s="116">
        <v>449</v>
      </c>
      <c r="G514" s="116">
        <v>0</v>
      </c>
      <c r="H514" s="117">
        <v>224051</v>
      </c>
      <c r="I514" s="117">
        <v>64900</v>
      </c>
      <c r="J514" s="117">
        <v>164101</v>
      </c>
      <c r="K514" s="116" t="str">
        <v>No</v>
      </c>
      <c r="L514" s="116" t="str">
        <v>No</v>
      </c>
      <c r="M514" s="120">
        <v>0.99777777777777776</v>
      </c>
      <c r="P514" s="104">
        <f>AVERAGE(F$5:F514)</f>
        <v>448.94313725490196</v>
      </c>
      <c r="Q514" s="104">
        <f>AVERAGE(G$5:G514)</f>
        <v>4.5921568627450977</v>
      </c>
      <c r="R514" s="122">
        <f>AVERAGE(H$5:H514)</f>
        <v>224022.62549019608</v>
      </c>
      <c r="S514" s="122">
        <f>AVERAGE(I$5:I514)</f>
        <v>67185.8</v>
      </c>
      <c r="T514" s="122">
        <f>AVERAGE(J$5:J514)</f>
        <v>161090.35490196079</v>
      </c>
      <c r="U514" s="121">
        <f>AVERAGE($M$5:M514)</f>
        <v>0.9976514161220047</v>
      </c>
      <c r="Y514" s="103">
        <v>510</v>
      </c>
      <c r="Z514" s="103">
        <v>510</v>
      </c>
      <c r="AA514" s="103">
        <v>41</v>
      </c>
      <c r="AB514" s="103">
        <v>20</v>
      </c>
      <c r="AC514" s="137">
        <v>3296.4743355717078</v>
      </c>
      <c r="AD514" s="103">
        <v>450</v>
      </c>
      <c r="AE514" s="103">
        <v>12</v>
      </c>
      <c r="AF514" s="137">
        <v>224550</v>
      </c>
      <c r="AG514" s="137">
        <v>70988</v>
      </c>
      <c r="AH514" s="137">
        <v>156562</v>
      </c>
      <c r="AI514" s="103" t="str">
        <v>Yes</v>
      </c>
      <c r="AJ514" s="103" t="str">
        <v>Yes</v>
      </c>
      <c r="AK514" s="142">
        <v>1</v>
      </c>
      <c r="AN514" s="104">
        <f>AVERAGE(AD$5:AD514)</f>
        <v>449.06666666666666</v>
      </c>
      <c r="AO514" s="104">
        <f>AVERAGE(AE$5:AE514)</f>
        <v>4.3254901960784311</v>
      </c>
      <c r="AP514" s="122">
        <f>AVERAGE(AF$5:AF514)</f>
        <v>224084.26666666666</v>
      </c>
      <c r="AQ514" s="122">
        <f>AVERAGE(AG$5:AG514)</f>
        <v>67065.086274509798</v>
      </c>
      <c r="AR514" s="122">
        <f>AVERAGE(AH$5:AH514)</f>
        <v>161303.29803921568</v>
      </c>
      <c r="AS514" s="121">
        <f>AVERAGE($AK$5:AK514)</f>
        <v>0.99792592592592655</v>
      </c>
    </row>
    <row r="515" spans="1:45" x14ac:dyDescent="0.25">
      <c r="A515" s="103">
        <v>511</v>
      </c>
      <c r="B515" s="116">
        <v>705</v>
      </c>
      <c r="C515" s="116">
        <v>41</v>
      </c>
      <c r="D515" s="116">
        <v>33</v>
      </c>
      <c r="E515" s="117">
        <v>3075.6079114836944</v>
      </c>
      <c r="F515" s="116">
        <v>449</v>
      </c>
      <c r="G515" s="116">
        <v>0</v>
      </c>
      <c r="H515" s="117">
        <v>224051</v>
      </c>
      <c r="I515" s="117">
        <v>64900</v>
      </c>
      <c r="J515" s="117">
        <v>164101</v>
      </c>
      <c r="K515" s="116" t="str">
        <v>No</v>
      </c>
      <c r="L515" s="116" t="str">
        <v>No</v>
      </c>
      <c r="M515" s="120">
        <v>0.99777777777777776</v>
      </c>
      <c r="P515" s="104">
        <f>AVERAGE(F$5:F515)</f>
        <v>448.9432485322896</v>
      </c>
      <c r="Q515" s="104">
        <f>AVERAGE(G$5:G515)</f>
        <v>4.5831702544031314</v>
      </c>
      <c r="R515" s="122">
        <f>AVERAGE(H$5:H515)</f>
        <v>224022.68101761251</v>
      </c>
      <c r="S515" s="122">
        <f>AVERAGE(I$5:I515)</f>
        <v>67181.32681017612</v>
      </c>
      <c r="T515" s="122">
        <f>AVERAGE(J$5:J515)</f>
        <v>161096.24657534246</v>
      </c>
      <c r="U515" s="121">
        <f>AVERAGE($M$5:M515)</f>
        <v>0.99765166340508837</v>
      </c>
      <c r="Y515" s="103">
        <v>511</v>
      </c>
      <c r="Z515" s="103">
        <v>509</v>
      </c>
      <c r="AA515" s="103">
        <v>35</v>
      </c>
      <c r="AB515" s="103">
        <v>23</v>
      </c>
      <c r="AC515" s="137">
        <v>3982.7263765563562</v>
      </c>
      <c r="AD515" s="103">
        <v>450</v>
      </c>
      <c r="AE515" s="103">
        <v>9</v>
      </c>
      <c r="AF515" s="137">
        <v>224550</v>
      </c>
      <c r="AG515" s="137">
        <v>69491</v>
      </c>
      <c r="AH515" s="137">
        <v>158509</v>
      </c>
      <c r="AI515" s="103" t="str">
        <v>Yes</v>
      </c>
      <c r="AJ515" s="103" t="str">
        <v>Yes</v>
      </c>
      <c r="AK515" s="142">
        <v>1</v>
      </c>
      <c r="AN515" s="104">
        <f>AVERAGE(AD$5:AD515)</f>
        <v>449.06849315068496</v>
      </c>
      <c r="AO515" s="104">
        <f>AVERAGE(AE$5:AE515)</f>
        <v>4.3346379647749513</v>
      </c>
      <c r="AP515" s="122">
        <f>AVERAGE(AF$5:AF515)</f>
        <v>224085.17808219179</v>
      </c>
      <c r="AQ515" s="122">
        <f>AVERAGE(AG$5:AG515)</f>
        <v>67069.833659491196</v>
      </c>
      <c r="AR515" s="122">
        <f>AVERAGE(AH$5:AH515)</f>
        <v>161297.82974559686</v>
      </c>
      <c r="AS515" s="121">
        <f>AVERAGE($AK$5:AK515)</f>
        <v>0.99792998477930051</v>
      </c>
    </row>
    <row r="516" spans="1:45" x14ac:dyDescent="0.25">
      <c r="A516" s="103">
        <v>512</v>
      </c>
      <c r="B516" s="116">
        <v>570</v>
      </c>
      <c r="C516" s="116">
        <v>45</v>
      </c>
      <c r="D516" s="116">
        <v>25</v>
      </c>
      <c r="E516" s="117">
        <v>2195.3165356284944</v>
      </c>
      <c r="F516" s="116">
        <v>450</v>
      </c>
      <c r="G516" s="116">
        <v>7</v>
      </c>
      <c r="H516" s="117">
        <v>224550</v>
      </c>
      <c r="I516" s="117">
        <v>68493</v>
      </c>
      <c r="J516" s="117">
        <v>159807</v>
      </c>
      <c r="K516" s="116" t="str">
        <v>Yes</v>
      </c>
      <c r="L516" s="116" t="str">
        <v>Yes</v>
      </c>
      <c r="M516" s="120">
        <v>1</v>
      </c>
      <c r="P516" s="104">
        <f>AVERAGE(F$5:F516)</f>
        <v>448.9453125</v>
      </c>
      <c r="Q516" s="104">
        <f>AVERAGE(G$5:G516)</f>
        <v>4.587890625</v>
      </c>
      <c r="R516" s="122">
        <f>AVERAGE(H$5:H516)</f>
        <v>224023.7109375</v>
      </c>
      <c r="S516" s="122">
        <f>AVERAGE(I$5:I516)</f>
        <v>67183.888671875</v>
      </c>
      <c r="T516" s="122">
        <f>AVERAGE(J$5:J516)</f>
        <v>161093.728515625</v>
      </c>
      <c r="U516" s="121">
        <f>AVERAGE($M$5:M516)</f>
        <v>0.99765625000000036</v>
      </c>
      <c r="Y516" s="103">
        <v>512</v>
      </c>
      <c r="Z516" s="103">
        <v>557</v>
      </c>
      <c r="AA516" s="103">
        <v>35</v>
      </c>
      <c r="AB516" s="103">
        <v>22</v>
      </c>
      <c r="AC516" s="137">
        <v>2354.1328568811559</v>
      </c>
      <c r="AD516" s="103">
        <v>450</v>
      </c>
      <c r="AE516" s="103">
        <v>10</v>
      </c>
      <c r="AF516" s="137">
        <v>224550</v>
      </c>
      <c r="AG516" s="137">
        <v>69990</v>
      </c>
      <c r="AH516" s="137">
        <v>157860</v>
      </c>
      <c r="AI516" s="103" t="str">
        <v>Yes</v>
      </c>
      <c r="AJ516" s="103" t="str">
        <v>Yes</v>
      </c>
      <c r="AK516" s="142">
        <v>1</v>
      </c>
      <c r="AN516" s="104">
        <f>AVERAGE(AD$5:AD516)</f>
        <v>449.0703125</v>
      </c>
      <c r="AO516" s="104">
        <f>AVERAGE(AE$5:AE516)</f>
        <v>4.345703125</v>
      </c>
      <c r="AP516" s="122">
        <f>AVERAGE(AF$5:AF516)</f>
        <v>224086.0859375</v>
      </c>
      <c r="AQ516" s="122">
        <f>AVERAGE(AG$5:AG516)</f>
        <v>67075.537109375</v>
      </c>
      <c r="AR516" s="122">
        <f>AVERAGE(AH$5:AH516)</f>
        <v>161291.115234375</v>
      </c>
      <c r="AS516" s="121">
        <f>AVERAGE($AK$5:AK516)</f>
        <v>0.9979340277777784</v>
      </c>
    </row>
    <row r="517" spans="1:45" x14ac:dyDescent="0.25">
      <c r="A517" s="103">
        <v>513</v>
      </c>
      <c r="B517" s="116">
        <v>582</v>
      </c>
      <c r="C517" s="116">
        <v>45</v>
      </c>
      <c r="D517" s="116">
        <v>30</v>
      </c>
      <c r="E517" s="117">
        <v>3648.938201942261</v>
      </c>
      <c r="F517" s="116">
        <v>450</v>
      </c>
      <c r="G517" s="116">
        <v>2</v>
      </c>
      <c r="H517" s="117">
        <v>224550</v>
      </c>
      <c r="I517" s="117">
        <v>65998</v>
      </c>
      <c r="J517" s="117">
        <v>163052</v>
      </c>
      <c r="K517" s="116" t="str">
        <v>Yes</v>
      </c>
      <c r="L517" s="116" t="str">
        <v>Yes</v>
      </c>
      <c r="M517" s="120">
        <v>1</v>
      </c>
      <c r="P517" s="104">
        <f>AVERAGE(F$5:F517)</f>
        <v>448.94736842105266</v>
      </c>
      <c r="Q517" s="104">
        <f>AVERAGE(G$5:G517)</f>
        <v>4.5828460038986352</v>
      </c>
      <c r="R517" s="122">
        <f>AVERAGE(H$5:H517)</f>
        <v>224024.73684210525</v>
      </c>
      <c r="S517" s="122">
        <f>AVERAGE(I$5:I517)</f>
        <v>67181.576998050688</v>
      </c>
      <c r="T517" s="122">
        <f>AVERAGE(J$5:J517)</f>
        <v>161097.54580896685</v>
      </c>
      <c r="U517" s="121">
        <f>AVERAGE($M$5:M517)</f>
        <v>0.99766081871345069</v>
      </c>
      <c r="Y517" s="103">
        <v>513</v>
      </c>
      <c r="Z517" s="103">
        <v>604</v>
      </c>
      <c r="AA517" s="103">
        <v>48</v>
      </c>
      <c r="AB517" s="103">
        <v>20</v>
      </c>
      <c r="AC517" s="137">
        <v>2441.2456704325705</v>
      </c>
      <c r="AD517" s="103">
        <v>450</v>
      </c>
      <c r="AE517" s="103">
        <v>12</v>
      </c>
      <c r="AF517" s="137">
        <v>224550</v>
      </c>
      <c r="AG517" s="137">
        <v>70988</v>
      </c>
      <c r="AH517" s="137">
        <v>156562</v>
      </c>
      <c r="AI517" s="103" t="str">
        <v>Yes</v>
      </c>
      <c r="AJ517" s="103" t="str">
        <v>Yes</v>
      </c>
      <c r="AK517" s="142">
        <v>1</v>
      </c>
      <c r="AN517" s="104">
        <f>AVERAGE(AD$5:AD517)</f>
        <v>449.07212475633526</v>
      </c>
      <c r="AO517" s="104">
        <f>AVERAGE(AE$5:AE517)</f>
        <v>4.3606237816764128</v>
      </c>
      <c r="AP517" s="122">
        <f>AVERAGE(AF$5:AF517)</f>
        <v>224086.99025341129</v>
      </c>
      <c r="AQ517" s="122">
        <f>AVERAGE(AG$5:AG517)</f>
        <v>67083.163742690056</v>
      </c>
      <c r="AR517" s="122">
        <f>AVERAGE(AH$5:AH517)</f>
        <v>161281.89668615983</v>
      </c>
      <c r="AS517" s="121">
        <f>AVERAGE($AK$5:AK517)</f>
        <v>0.99793805501407906</v>
      </c>
    </row>
    <row r="518" spans="1:45" x14ac:dyDescent="0.25">
      <c r="A518" s="103">
        <v>514</v>
      </c>
      <c r="B518" s="116">
        <v>599</v>
      </c>
      <c r="C518" s="116">
        <v>38</v>
      </c>
      <c r="D518" s="116">
        <v>24</v>
      </c>
      <c r="E518" s="117">
        <v>4847.9952571378844</v>
      </c>
      <c r="F518" s="116">
        <v>450</v>
      </c>
      <c r="G518" s="116">
        <v>8</v>
      </c>
      <c r="H518" s="117">
        <v>224550</v>
      </c>
      <c r="I518" s="117">
        <v>68992</v>
      </c>
      <c r="J518" s="117">
        <v>159158</v>
      </c>
      <c r="K518" s="116" t="str">
        <v>Yes</v>
      </c>
      <c r="L518" s="116" t="str">
        <v>Yes</v>
      </c>
      <c r="M518" s="120">
        <v>1</v>
      </c>
      <c r="P518" s="104">
        <f>AVERAGE(F$5:F518)</f>
        <v>448.94941634241246</v>
      </c>
      <c r="Q518" s="104">
        <f>AVERAGE(G$5:G518)</f>
        <v>4.5894941634241242</v>
      </c>
      <c r="R518" s="122">
        <f>AVERAGE(H$5:H518)</f>
        <v>224025.75875486381</v>
      </c>
      <c r="S518" s="122">
        <f>AVERAGE(I$5:I518)</f>
        <v>67185.099221789889</v>
      </c>
      <c r="T518" s="122">
        <f>AVERAGE(J$5:J518)</f>
        <v>161093.77237354085</v>
      </c>
      <c r="U518" s="121">
        <f>AVERAGE($M$5:M518)</f>
        <v>0.99766536964980579</v>
      </c>
      <c r="Y518" s="103">
        <v>514</v>
      </c>
      <c r="Z518" s="103">
        <v>587</v>
      </c>
      <c r="AA518" s="103">
        <v>40</v>
      </c>
      <c r="AB518" s="103">
        <v>30</v>
      </c>
      <c r="AC518" s="137">
        <v>3650.9976055852635</v>
      </c>
      <c r="AD518" s="103">
        <v>450</v>
      </c>
      <c r="AE518" s="103">
        <v>2</v>
      </c>
      <c r="AF518" s="137">
        <v>224550</v>
      </c>
      <c r="AG518" s="137">
        <v>65998</v>
      </c>
      <c r="AH518" s="137">
        <v>163052</v>
      </c>
      <c r="AI518" s="103" t="str">
        <v>Yes</v>
      </c>
      <c r="AJ518" s="103" t="str">
        <v>Yes</v>
      </c>
      <c r="AK518" s="142">
        <v>1</v>
      </c>
      <c r="AN518" s="104">
        <f>AVERAGE(AD$5:AD518)</f>
        <v>449.0739299610895</v>
      </c>
      <c r="AO518" s="104">
        <f>AVERAGE(AE$5:AE518)</f>
        <v>4.3560311284046689</v>
      </c>
      <c r="AP518" s="122">
        <f>AVERAGE(AF$5:AF518)</f>
        <v>224087.89105058365</v>
      </c>
      <c r="AQ518" s="122">
        <f>AVERAGE(AG$5:AG518)</f>
        <v>67081.052529182882</v>
      </c>
      <c r="AR518" s="122">
        <f>AVERAGE(AH$5:AH518)</f>
        <v>161285.34046692608</v>
      </c>
      <c r="AS518" s="121">
        <f>AVERAGE($AK$5:AK518)</f>
        <v>0.99794206658019946</v>
      </c>
    </row>
    <row r="519" spans="1:45" x14ac:dyDescent="0.25">
      <c r="A519" s="103">
        <v>515</v>
      </c>
      <c r="B519" s="116">
        <v>564</v>
      </c>
      <c r="C519" s="116">
        <v>34</v>
      </c>
      <c r="D519" s="116">
        <v>27</v>
      </c>
      <c r="E519" s="117">
        <v>4819.3981249130193</v>
      </c>
      <c r="F519" s="116">
        <v>450</v>
      </c>
      <c r="G519" s="116">
        <v>5</v>
      </c>
      <c r="H519" s="117">
        <v>224550</v>
      </c>
      <c r="I519" s="117">
        <v>67495</v>
      </c>
      <c r="J519" s="117">
        <v>161105</v>
      </c>
      <c r="K519" s="116" t="str">
        <v>Yes</v>
      </c>
      <c r="L519" s="116" t="str">
        <v>Yes</v>
      </c>
      <c r="M519" s="120">
        <v>1</v>
      </c>
      <c r="P519" s="104">
        <f>AVERAGE(F$5:F519)</f>
        <v>448.95145631067959</v>
      </c>
      <c r="Q519" s="104">
        <f>AVERAGE(G$5:G519)</f>
        <v>4.5902912621359224</v>
      </c>
      <c r="R519" s="122">
        <f>AVERAGE(H$5:H519)</f>
        <v>224026.77669902911</v>
      </c>
      <c r="S519" s="122">
        <f>AVERAGE(I$5:I519)</f>
        <v>67185.70097087379</v>
      </c>
      <c r="T519" s="122">
        <f>AVERAGE(J$5:J519)</f>
        <v>161093.79417475729</v>
      </c>
      <c r="U519" s="121">
        <f>AVERAGE($M$5:M519)</f>
        <v>0.9976699029126217</v>
      </c>
      <c r="Y519" s="103">
        <v>515</v>
      </c>
      <c r="Z519" s="103">
        <v>538</v>
      </c>
      <c r="AA519" s="103">
        <v>52</v>
      </c>
      <c r="AB519" s="103">
        <v>37</v>
      </c>
      <c r="AC519" s="137">
        <v>2976.353334555411</v>
      </c>
      <c r="AD519" s="103">
        <v>445</v>
      </c>
      <c r="AE519" s="103">
        <v>0</v>
      </c>
      <c r="AF519" s="137">
        <v>222055</v>
      </c>
      <c r="AG519" s="137">
        <v>64500</v>
      </c>
      <c r="AH519" s="137">
        <v>163105</v>
      </c>
      <c r="AI519" s="103" t="str">
        <v>No</v>
      </c>
      <c r="AJ519" s="103" t="str">
        <v>No</v>
      </c>
      <c r="AK519" s="142">
        <v>0.98888888888888893</v>
      </c>
      <c r="AN519" s="104">
        <f>AVERAGE(AD$5:AD519)</f>
        <v>449.06601941747573</v>
      </c>
      <c r="AO519" s="104">
        <f>AVERAGE(AE$5:AE519)</f>
        <v>4.3475728155339803</v>
      </c>
      <c r="AP519" s="122">
        <f>AVERAGE(AF$5:AF519)</f>
        <v>224083.94368932038</v>
      </c>
      <c r="AQ519" s="122">
        <f>AVERAGE(AG$5:AG519)</f>
        <v>67076.040776699025</v>
      </c>
      <c r="AR519" s="122">
        <f>AVERAGE(AH$5:AH519)</f>
        <v>161288.87378640776</v>
      </c>
      <c r="AS519" s="121">
        <f>AVERAGE($AK$5:AK519)</f>
        <v>0.99792448759439123</v>
      </c>
    </row>
    <row r="520" spans="1:45" x14ac:dyDescent="0.25">
      <c r="A520" s="103">
        <v>516</v>
      </c>
      <c r="B520" s="116">
        <v>636</v>
      </c>
      <c r="C520" s="116">
        <v>48</v>
      </c>
      <c r="D520" s="116">
        <v>30</v>
      </c>
      <c r="E520" s="117">
        <v>4202.8494345336112</v>
      </c>
      <c r="F520" s="116">
        <v>450</v>
      </c>
      <c r="G520" s="116">
        <v>2</v>
      </c>
      <c r="H520" s="117">
        <v>224550</v>
      </c>
      <c r="I520" s="117">
        <v>65998</v>
      </c>
      <c r="J520" s="117">
        <v>163052</v>
      </c>
      <c r="K520" s="116" t="str">
        <v>Yes</v>
      </c>
      <c r="L520" s="116" t="str">
        <v>Yes</v>
      </c>
      <c r="M520" s="120">
        <v>1</v>
      </c>
      <c r="P520" s="104">
        <f>AVERAGE(F$5:F520)</f>
        <v>448.95348837209303</v>
      </c>
      <c r="Q520" s="104">
        <f>AVERAGE(G$5:G520)</f>
        <v>4.5852713178294575</v>
      </c>
      <c r="R520" s="122">
        <f>AVERAGE(H$5:H520)</f>
        <v>224027.79069767441</v>
      </c>
      <c r="S520" s="122">
        <f>AVERAGE(I$5:I520)</f>
        <v>67183.399224806199</v>
      </c>
      <c r="T520" s="122">
        <f>AVERAGE(J$5:J520)</f>
        <v>161097.58914728681</v>
      </c>
      <c r="U520" s="121">
        <f>AVERAGE($M$5:M520)</f>
        <v>0.99767441860465156</v>
      </c>
      <c r="Y520" s="103">
        <v>516</v>
      </c>
      <c r="Z520" s="103">
        <v>494</v>
      </c>
      <c r="AA520" s="103">
        <v>38</v>
      </c>
      <c r="AB520" s="103">
        <v>28</v>
      </c>
      <c r="AC520" s="137">
        <v>2596.3084693575561</v>
      </c>
      <c r="AD520" s="103">
        <v>450</v>
      </c>
      <c r="AE520" s="103">
        <v>4</v>
      </c>
      <c r="AF520" s="137">
        <v>224550</v>
      </c>
      <c r="AG520" s="137">
        <v>66996</v>
      </c>
      <c r="AH520" s="137">
        <v>161754</v>
      </c>
      <c r="AI520" s="103" t="str">
        <v>Yes</v>
      </c>
      <c r="AJ520" s="103" t="str">
        <v>Yes</v>
      </c>
      <c r="AK520" s="142">
        <v>1</v>
      </c>
      <c r="AN520" s="104">
        <f>AVERAGE(AD$5:AD520)</f>
        <v>449.06782945736433</v>
      </c>
      <c r="AO520" s="104">
        <f>AVERAGE(AE$5:AE520)</f>
        <v>4.3468992248062017</v>
      </c>
      <c r="AP520" s="122">
        <f>AVERAGE(AF$5:AF520)</f>
        <v>224084.84689922479</v>
      </c>
      <c r="AQ520" s="122">
        <f>AVERAGE(AG$5:AG520)</f>
        <v>67075.885658914733</v>
      </c>
      <c r="AR520" s="122">
        <f>AVERAGE(AH$5:AH520)</f>
        <v>161289.77519379844</v>
      </c>
      <c r="AS520" s="121">
        <f>AVERAGE($AK$5:AK520)</f>
        <v>0.99792850990525483</v>
      </c>
    </row>
    <row r="521" spans="1:45" x14ac:dyDescent="0.25">
      <c r="A521" s="103">
        <v>517</v>
      </c>
      <c r="B521" s="116">
        <v>501</v>
      </c>
      <c r="C521" s="116">
        <v>41</v>
      </c>
      <c r="D521" s="116">
        <v>32</v>
      </c>
      <c r="E521" s="117">
        <v>4920.4421496225923</v>
      </c>
      <c r="F521" s="116">
        <v>450</v>
      </c>
      <c r="G521" s="116">
        <v>0</v>
      </c>
      <c r="H521" s="117">
        <v>224550</v>
      </c>
      <c r="I521" s="117">
        <v>65000</v>
      </c>
      <c r="J521" s="117">
        <v>164350</v>
      </c>
      <c r="K521" s="116" t="str">
        <v>Yes</v>
      </c>
      <c r="L521" s="116" t="str">
        <v>No</v>
      </c>
      <c r="M521" s="120">
        <v>1</v>
      </c>
      <c r="P521" s="104">
        <f>AVERAGE(F$5:F521)</f>
        <v>448.95551257253385</v>
      </c>
      <c r="Q521" s="104">
        <f>AVERAGE(G$5:G521)</f>
        <v>4.5764023210831724</v>
      </c>
      <c r="R521" s="122">
        <f>AVERAGE(H$5:H521)</f>
        <v>224028.80077369438</v>
      </c>
      <c r="S521" s="122">
        <f>AVERAGE(I$5:I521)</f>
        <v>67179.176015473888</v>
      </c>
      <c r="T521" s="122">
        <f>AVERAGE(J$5:J521)</f>
        <v>161103.88007736945</v>
      </c>
      <c r="U521" s="121">
        <f>AVERAGE($M$5:M521)</f>
        <v>0.99767891682785337</v>
      </c>
      <c r="Y521" s="103">
        <v>517</v>
      </c>
      <c r="Z521" s="103">
        <v>497</v>
      </c>
      <c r="AA521" s="103">
        <v>37</v>
      </c>
      <c r="AB521" s="103">
        <v>24</v>
      </c>
      <c r="AC521" s="137">
        <v>3452.8942125199592</v>
      </c>
      <c r="AD521" s="103">
        <v>450</v>
      </c>
      <c r="AE521" s="103">
        <v>8</v>
      </c>
      <c r="AF521" s="137">
        <v>224550</v>
      </c>
      <c r="AG521" s="137">
        <v>68992</v>
      </c>
      <c r="AH521" s="137">
        <v>159158</v>
      </c>
      <c r="AI521" s="103" t="str">
        <v>Yes</v>
      </c>
      <c r="AJ521" s="103" t="str">
        <v>Yes</v>
      </c>
      <c r="AK521" s="142">
        <v>1</v>
      </c>
      <c r="AN521" s="104">
        <f>AVERAGE(AD$5:AD521)</f>
        <v>449.0696324951644</v>
      </c>
      <c r="AO521" s="104">
        <f>AVERAGE(AE$5:AE521)</f>
        <v>4.3539651837524174</v>
      </c>
      <c r="AP521" s="122">
        <f>AVERAGE(AF$5:AF521)</f>
        <v>224085.74661508703</v>
      </c>
      <c r="AQ521" s="122">
        <f>AVERAGE(AG$5:AG521)</f>
        <v>67079.591876208899</v>
      </c>
      <c r="AR521" s="122">
        <f>AVERAGE(AH$5:AH521)</f>
        <v>161285.65183752417</v>
      </c>
      <c r="AS521" s="121">
        <f>AVERAGE($AK$5:AK521)</f>
        <v>0.99793251665592164</v>
      </c>
    </row>
    <row r="522" spans="1:45" x14ac:dyDescent="0.25">
      <c r="A522" s="103">
        <v>518</v>
      </c>
      <c r="B522" s="116">
        <v>545</v>
      </c>
      <c r="C522" s="116">
        <v>36</v>
      </c>
      <c r="D522" s="116">
        <v>26</v>
      </c>
      <c r="E522" s="117">
        <v>2944.9700050204833</v>
      </c>
      <c r="F522" s="116">
        <v>450</v>
      </c>
      <c r="G522" s="116">
        <v>6</v>
      </c>
      <c r="H522" s="117">
        <v>224550</v>
      </c>
      <c r="I522" s="117">
        <v>67994</v>
      </c>
      <c r="J522" s="117">
        <v>160456</v>
      </c>
      <c r="K522" s="116" t="str">
        <v>Yes</v>
      </c>
      <c r="L522" s="116" t="str">
        <v>Yes</v>
      </c>
      <c r="M522" s="120">
        <v>1</v>
      </c>
      <c r="P522" s="104">
        <f>AVERAGE(F$5:F522)</f>
        <v>448.95752895752895</v>
      </c>
      <c r="Q522" s="104">
        <f>AVERAGE(G$5:G522)</f>
        <v>4.5791505791505793</v>
      </c>
      <c r="R522" s="122">
        <f>AVERAGE(H$5:H522)</f>
        <v>224029.80694980695</v>
      </c>
      <c r="S522" s="122">
        <f>AVERAGE(I$5:I522)</f>
        <v>67180.749034749038</v>
      </c>
      <c r="T522" s="122">
        <f>AVERAGE(J$5:J522)</f>
        <v>161102.62934362935</v>
      </c>
      <c r="U522" s="121">
        <f>AVERAGE($M$5:M522)</f>
        <v>0.99768339768339809</v>
      </c>
      <c r="Y522" s="103">
        <v>518</v>
      </c>
      <c r="Z522" s="103">
        <v>610</v>
      </c>
      <c r="AA522" s="103">
        <v>47</v>
      </c>
      <c r="AB522" s="103">
        <v>34</v>
      </c>
      <c r="AC522" s="137">
        <v>3590.9811318993561</v>
      </c>
      <c r="AD522" s="103">
        <v>448</v>
      </c>
      <c r="AE522" s="103">
        <v>0</v>
      </c>
      <c r="AF522" s="137">
        <v>223552</v>
      </c>
      <c r="AG522" s="137">
        <v>64800</v>
      </c>
      <c r="AH522" s="137">
        <v>163852</v>
      </c>
      <c r="AI522" s="103" t="str">
        <v>No</v>
      </c>
      <c r="AJ522" s="103" t="str">
        <v>No</v>
      </c>
      <c r="AK522" s="142">
        <v>0.99555555555555553</v>
      </c>
      <c r="AN522" s="104">
        <f>AVERAGE(AD$5:AD522)</f>
        <v>449.06756756756755</v>
      </c>
      <c r="AO522" s="104">
        <f>AVERAGE(AE$5:AE522)</f>
        <v>4.3455598455598459</v>
      </c>
      <c r="AP522" s="122">
        <f>AVERAGE(AF$5:AF522)</f>
        <v>224084.71621621621</v>
      </c>
      <c r="AQ522" s="122">
        <f>AVERAGE(AG$5:AG522)</f>
        <v>67075.191119691124</v>
      </c>
      <c r="AR522" s="122">
        <f>AVERAGE(AH$5:AH522)</f>
        <v>161290.60617760618</v>
      </c>
      <c r="AS522" s="121">
        <f>AVERAGE($AK$5:AK522)</f>
        <v>0.99792792792792873</v>
      </c>
    </row>
    <row r="523" spans="1:45" x14ac:dyDescent="0.25">
      <c r="A523" s="103">
        <v>519</v>
      </c>
      <c r="B523" s="116">
        <v>559</v>
      </c>
      <c r="C523" s="116">
        <v>42</v>
      </c>
      <c r="D523" s="116">
        <v>29</v>
      </c>
      <c r="E523" s="117">
        <v>2377.9406273857203</v>
      </c>
      <c r="F523" s="116">
        <v>450</v>
      </c>
      <c r="G523" s="116">
        <v>3</v>
      </c>
      <c r="H523" s="117">
        <v>224550</v>
      </c>
      <c r="I523" s="117">
        <v>66497</v>
      </c>
      <c r="J523" s="117">
        <v>162403</v>
      </c>
      <c r="K523" s="116" t="str">
        <v>Yes</v>
      </c>
      <c r="L523" s="116" t="str">
        <v>Yes</v>
      </c>
      <c r="M523" s="120">
        <v>1</v>
      </c>
      <c r="P523" s="104">
        <f>AVERAGE(F$5:F523)</f>
        <v>448.95953757225436</v>
      </c>
      <c r="Q523" s="104">
        <f>AVERAGE(G$5:G523)</f>
        <v>4.5761078998073215</v>
      </c>
      <c r="R523" s="122">
        <f>AVERAGE(H$5:H523)</f>
        <v>224030.80924855493</v>
      </c>
      <c r="S523" s="122">
        <f>AVERAGE(I$5:I523)</f>
        <v>67179.431599229283</v>
      </c>
      <c r="T523" s="122">
        <f>AVERAGE(J$5:J523)</f>
        <v>161105.13487475915</v>
      </c>
      <c r="U523" s="121">
        <f>AVERAGE($M$5:M523)</f>
        <v>0.99768786127167663</v>
      </c>
      <c r="Y523" s="103">
        <v>519</v>
      </c>
      <c r="Z523" s="103">
        <v>542</v>
      </c>
      <c r="AA523" s="103">
        <v>44</v>
      </c>
      <c r="AB523" s="103">
        <v>27</v>
      </c>
      <c r="AC523" s="137">
        <v>2790.4051798490264</v>
      </c>
      <c r="AD523" s="103">
        <v>450</v>
      </c>
      <c r="AE523" s="103">
        <v>5</v>
      </c>
      <c r="AF523" s="137">
        <v>224550</v>
      </c>
      <c r="AG523" s="137">
        <v>67495</v>
      </c>
      <c r="AH523" s="137">
        <v>161105</v>
      </c>
      <c r="AI523" s="103" t="str">
        <v>Yes</v>
      </c>
      <c r="AJ523" s="103" t="str">
        <v>Yes</v>
      </c>
      <c r="AK523" s="142">
        <v>1</v>
      </c>
      <c r="AN523" s="104">
        <f>AVERAGE(AD$5:AD523)</f>
        <v>449.06936416184971</v>
      </c>
      <c r="AO523" s="104">
        <f>AVERAGE(AE$5:AE523)</f>
        <v>4.3468208092485545</v>
      </c>
      <c r="AP523" s="122">
        <f>AVERAGE(AF$5:AF523)</f>
        <v>224085.61271676302</v>
      </c>
      <c r="AQ523" s="122">
        <f>AVERAGE(AG$5:AG523)</f>
        <v>67076</v>
      </c>
      <c r="AR523" s="122">
        <f>AVERAGE(AH$5:AH523)</f>
        <v>161290.2485549133</v>
      </c>
      <c r="AS523" s="121">
        <f>AVERAGE($AK$5:AK523)</f>
        <v>0.99793192035966682</v>
      </c>
    </row>
    <row r="524" spans="1:45" x14ac:dyDescent="0.25">
      <c r="A524" s="103">
        <v>520</v>
      </c>
      <c r="B524" s="116">
        <v>595</v>
      </c>
      <c r="C524" s="116">
        <v>28</v>
      </c>
      <c r="D524" s="116">
        <v>30</v>
      </c>
      <c r="E524" s="117">
        <v>3062.0747654893489</v>
      </c>
      <c r="F524" s="116">
        <v>450</v>
      </c>
      <c r="G524" s="116">
        <v>2</v>
      </c>
      <c r="H524" s="117">
        <v>224550</v>
      </c>
      <c r="I524" s="117">
        <v>65998</v>
      </c>
      <c r="J524" s="117">
        <v>163052</v>
      </c>
      <c r="K524" s="116" t="str">
        <v>Yes</v>
      </c>
      <c r="L524" s="116" t="str">
        <v>Yes</v>
      </c>
      <c r="M524" s="120">
        <v>1</v>
      </c>
      <c r="P524" s="104">
        <f>AVERAGE(F$5:F524)</f>
        <v>448.96153846153845</v>
      </c>
      <c r="Q524" s="104">
        <f>AVERAGE(G$5:G524)</f>
        <v>4.5711538461538463</v>
      </c>
      <c r="R524" s="122">
        <f>AVERAGE(H$5:H524)</f>
        <v>224031.80769230769</v>
      </c>
      <c r="S524" s="122">
        <f>AVERAGE(I$5:I524)</f>
        <v>67177.159615384619</v>
      </c>
      <c r="T524" s="122">
        <f>AVERAGE(J$5:J524)</f>
        <v>161108.87884615385</v>
      </c>
      <c r="U524" s="121">
        <f>AVERAGE($M$5:M524)</f>
        <v>0.99769230769230799</v>
      </c>
      <c r="Y524" s="103">
        <v>520</v>
      </c>
      <c r="Z524" s="103">
        <v>559</v>
      </c>
      <c r="AA524" s="103">
        <v>42</v>
      </c>
      <c r="AB524" s="103">
        <v>36</v>
      </c>
      <c r="AC524" s="137">
        <v>4695.9278949662303</v>
      </c>
      <c r="AD524" s="103">
        <v>446</v>
      </c>
      <c r="AE524" s="103">
        <v>0</v>
      </c>
      <c r="AF524" s="137">
        <v>222554</v>
      </c>
      <c r="AG524" s="137">
        <v>64600</v>
      </c>
      <c r="AH524" s="137">
        <v>163354</v>
      </c>
      <c r="AI524" s="103" t="str">
        <v>No</v>
      </c>
      <c r="AJ524" s="103" t="str">
        <v>No</v>
      </c>
      <c r="AK524" s="142">
        <v>0.99111111111111116</v>
      </c>
      <c r="AN524" s="104">
        <f>AVERAGE(AD$5:AD524)</f>
        <v>449.06346153846152</v>
      </c>
      <c r="AO524" s="104">
        <f>AVERAGE(AE$5:AE524)</f>
        <v>4.3384615384615381</v>
      </c>
      <c r="AP524" s="122">
        <f>AVERAGE(AF$5:AF524)</f>
        <v>224082.66730769232</v>
      </c>
      <c r="AQ524" s="122">
        <f>AVERAGE(AG$5:AG524)</f>
        <v>67071.238461538465</v>
      </c>
      <c r="AR524" s="122">
        <f>AVERAGE(AH$5:AH524)</f>
        <v>161294.21730769231</v>
      </c>
      <c r="AS524" s="121">
        <f>AVERAGE($AK$5:AK524)</f>
        <v>0.99791880341880412</v>
      </c>
    </row>
    <row r="525" spans="1:45" x14ac:dyDescent="0.25">
      <c r="A525" s="103">
        <v>521</v>
      </c>
      <c r="B525" s="116">
        <v>529</v>
      </c>
      <c r="C525" s="116">
        <v>29</v>
      </c>
      <c r="D525" s="116">
        <v>31</v>
      </c>
      <c r="E525" s="117">
        <v>4576.8581188128901</v>
      </c>
      <c r="F525" s="116">
        <v>450</v>
      </c>
      <c r="G525" s="116">
        <v>1</v>
      </c>
      <c r="H525" s="117">
        <v>224550</v>
      </c>
      <c r="I525" s="117">
        <v>65499</v>
      </c>
      <c r="J525" s="117">
        <v>163701</v>
      </c>
      <c r="K525" s="116" t="str">
        <v>Yes</v>
      </c>
      <c r="L525" s="116" t="str">
        <v>Yes</v>
      </c>
      <c r="M525" s="120">
        <v>1</v>
      </c>
      <c r="P525" s="104">
        <f>AVERAGE(F$5:F525)</f>
        <v>448.96353166986563</v>
      </c>
      <c r="Q525" s="104">
        <f>AVERAGE(G$5:G525)</f>
        <v>4.5642994241842612</v>
      </c>
      <c r="R525" s="122">
        <f>AVERAGE(H$5:H525)</f>
        <v>224032.80230326296</v>
      </c>
      <c r="S525" s="122">
        <f>AVERAGE(I$5:I525)</f>
        <v>67173.93857965451</v>
      </c>
      <c r="T525" s="122">
        <f>AVERAGE(J$5:J525)</f>
        <v>161113.85412667945</v>
      </c>
      <c r="U525" s="121">
        <f>AVERAGE($M$5:M525)</f>
        <v>0.99769673704414619</v>
      </c>
      <c r="Y525" s="103">
        <v>521</v>
      </c>
      <c r="Z525" s="103">
        <v>545</v>
      </c>
      <c r="AA525" s="103">
        <v>47</v>
      </c>
      <c r="AB525" s="103">
        <v>32</v>
      </c>
      <c r="AC525" s="137">
        <v>4456.3912344355795</v>
      </c>
      <c r="AD525" s="103">
        <v>450</v>
      </c>
      <c r="AE525" s="103">
        <v>0</v>
      </c>
      <c r="AF525" s="137">
        <v>224550</v>
      </c>
      <c r="AG525" s="137">
        <v>65000</v>
      </c>
      <c r="AH525" s="137">
        <v>164350</v>
      </c>
      <c r="AI525" s="103" t="str">
        <v>Yes</v>
      </c>
      <c r="AJ525" s="103" t="str">
        <v>No</v>
      </c>
      <c r="AK525" s="142">
        <v>1</v>
      </c>
      <c r="AN525" s="104">
        <f>AVERAGE(AD$5:AD525)</f>
        <v>449.06525911708252</v>
      </c>
      <c r="AO525" s="104">
        <f>AVERAGE(AE$5:AE525)</f>
        <v>4.3301343570057584</v>
      </c>
      <c r="AP525" s="122">
        <f>AVERAGE(AF$5:AF525)</f>
        <v>224083.56429942418</v>
      </c>
      <c r="AQ525" s="122">
        <f>AVERAGE(AG$5:AG525)</f>
        <v>67067.262955854123</v>
      </c>
      <c r="AR525" s="122">
        <f>AVERAGE(AH$5:AH525)</f>
        <v>161300.08253358924</v>
      </c>
      <c r="AS525" s="121">
        <f>AVERAGE($AK$5:AK525)</f>
        <v>0.99792279803796191</v>
      </c>
    </row>
    <row r="526" spans="1:45" x14ac:dyDescent="0.25">
      <c r="A526" s="103">
        <v>522</v>
      </c>
      <c r="B526" s="116">
        <v>582</v>
      </c>
      <c r="C526" s="116">
        <v>41</v>
      </c>
      <c r="D526" s="116">
        <v>33</v>
      </c>
      <c r="E526" s="117">
        <v>2751.8708952614247</v>
      </c>
      <c r="F526" s="116">
        <v>449</v>
      </c>
      <c r="G526" s="116">
        <v>0</v>
      </c>
      <c r="H526" s="117">
        <v>224051</v>
      </c>
      <c r="I526" s="117">
        <v>64900</v>
      </c>
      <c r="J526" s="117">
        <v>164101</v>
      </c>
      <c r="K526" s="116" t="str">
        <v>No</v>
      </c>
      <c r="L526" s="116" t="str">
        <v>No</v>
      </c>
      <c r="M526" s="120">
        <v>0.99777777777777776</v>
      </c>
      <c r="P526" s="104">
        <f>AVERAGE(F$5:F526)</f>
        <v>448.96360153256705</v>
      </c>
      <c r="Q526" s="104">
        <f>AVERAGE(G$5:G526)</f>
        <v>4.5555555555555554</v>
      </c>
      <c r="R526" s="122">
        <f>AVERAGE(H$5:H526)</f>
        <v>224032.83716475096</v>
      </c>
      <c r="S526" s="122">
        <f>AVERAGE(I$5:I526)</f>
        <v>67169.582375478931</v>
      </c>
      <c r="T526" s="122">
        <f>AVERAGE(J$5:J526)</f>
        <v>161119.57662835249</v>
      </c>
      <c r="U526" s="121">
        <f>AVERAGE($M$5:M526)</f>
        <v>0.99769689229459368</v>
      </c>
      <c r="Y526" s="103">
        <v>522</v>
      </c>
      <c r="Z526" s="103">
        <v>561</v>
      </c>
      <c r="AA526" s="103">
        <v>40</v>
      </c>
      <c r="AB526" s="103">
        <v>32</v>
      </c>
      <c r="AC526" s="137">
        <v>2357.7274412815</v>
      </c>
      <c r="AD526" s="103">
        <v>450</v>
      </c>
      <c r="AE526" s="103">
        <v>0</v>
      </c>
      <c r="AF526" s="137">
        <v>224550</v>
      </c>
      <c r="AG526" s="137">
        <v>65000</v>
      </c>
      <c r="AH526" s="137">
        <v>164350</v>
      </c>
      <c r="AI526" s="103" t="str">
        <v>Yes</v>
      </c>
      <c r="AJ526" s="103" t="str">
        <v>No</v>
      </c>
      <c r="AK526" s="142">
        <v>1</v>
      </c>
      <c r="AN526" s="104">
        <f>AVERAGE(AD$5:AD526)</f>
        <v>449.06704980842915</v>
      </c>
      <c r="AO526" s="104">
        <f>AVERAGE(AE$5:AE526)</f>
        <v>4.3218390804597702</v>
      </c>
      <c r="AP526" s="122">
        <f>AVERAGE(AF$5:AF526)</f>
        <v>224084.45785440612</v>
      </c>
      <c r="AQ526" s="122">
        <f>AVERAGE(AG$5:AG526)</f>
        <v>67063.30268199234</v>
      </c>
      <c r="AR526" s="122">
        <f>AVERAGE(AH$5:AH526)</f>
        <v>161305.92528735631</v>
      </c>
      <c r="AS526" s="121">
        <f>AVERAGE($AK$5:AK526)</f>
        <v>0.99792677735206547</v>
      </c>
    </row>
    <row r="527" spans="1:45" x14ac:dyDescent="0.25">
      <c r="A527" s="103">
        <v>523</v>
      </c>
      <c r="B527" s="116">
        <v>608</v>
      </c>
      <c r="C527" s="116">
        <v>36</v>
      </c>
      <c r="D527" s="116">
        <v>29</v>
      </c>
      <c r="E527" s="117">
        <v>3461.5349388021359</v>
      </c>
      <c r="F527" s="116">
        <v>450</v>
      </c>
      <c r="G527" s="116">
        <v>3</v>
      </c>
      <c r="H527" s="117">
        <v>224550</v>
      </c>
      <c r="I527" s="117">
        <v>66497</v>
      </c>
      <c r="J527" s="117">
        <v>162403</v>
      </c>
      <c r="K527" s="116" t="str">
        <v>Yes</v>
      </c>
      <c r="L527" s="116" t="str">
        <v>Yes</v>
      </c>
      <c r="M527" s="120">
        <v>1</v>
      </c>
      <c r="P527" s="104">
        <f>AVERAGE(F$5:F527)</f>
        <v>448.96558317399615</v>
      </c>
      <c r="Q527" s="104">
        <f>AVERAGE(G$5:G527)</f>
        <v>4.5525812619502872</v>
      </c>
      <c r="R527" s="122">
        <f>AVERAGE(H$5:H527)</f>
        <v>224033.8260038241</v>
      </c>
      <c r="S527" s="122">
        <f>AVERAGE(I$5:I527)</f>
        <v>67168.296367112809</v>
      </c>
      <c r="T527" s="122">
        <f>AVERAGE(J$5:J527)</f>
        <v>161122.03059273423</v>
      </c>
      <c r="U527" s="121">
        <f>AVERAGE($M$5:M527)</f>
        <v>0.99770129594221402</v>
      </c>
      <c r="Y527" s="103">
        <v>523</v>
      </c>
      <c r="Z527" s="103">
        <v>527</v>
      </c>
      <c r="AA527" s="103">
        <v>35</v>
      </c>
      <c r="AB527" s="103">
        <v>26</v>
      </c>
      <c r="AC527" s="137">
        <v>3374.1422357539386</v>
      </c>
      <c r="AD527" s="103">
        <v>450</v>
      </c>
      <c r="AE527" s="103">
        <v>6</v>
      </c>
      <c r="AF527" s="137">
        <v>224550</v>
      </c>
      <c r="AG527" s="137">
        <v>67994</v>
      </c>
      <c r="AH527" s="137">
        <v>160456</v>
      </c>
      <c r="AI527" s="103" t="str">
        <v>Yes</v>
      </c>
      <c r="AJ527" s="103" t="str">
        <v>Yes</v>
      </c>
      <c r="AK527" s="142">
        <v>1</v>
      </c>
      <c r="AN527" s="104">
        <f>AVERAGE(AD$5:AD527)</f>
        <v>449.06883365200764</v>
      </c>
      <c r="AO527" s="104">
        <f>AVERAGE(AE$5:AE527)</f>
        <v>4.3250478011472273</v>
      </c>
      <c r="AP527" s="122">
        <f>AVERAGE(AF$5:AF527)</f>
        <v>224085.3479923518</v>
      </c>
      <c r="AQ527" s="122">
        <f>AVERAGE(AG$5:AG527)</f>
        <v>67065.082217973235</v>
      </c>
      <c r="AR527" s="122">
        <f>AVERAGE(AH$5:AH527)</f>
        <v>161304.30019120459</v>
      </c>
      <c r="AS527" s="121">
        <f>AVERAGE($AK$5:AK527)</f>
        <v>0.99793074144890659</v>
      </c>
    </row>
    <row r="528" spans="1:45" x14ac:dyDescent="0.25">
      <c r="A528" s="103">
        <v>524</v>
      </c>
      <c r="B528" s="116">
        <v>569</v>
      </c>
      <c r="C528" s="116">
        <v>46</v>
      </c>
      <c r="D528" s="116">
        <v>26</v>
      </c>
      <c r="E528" s="117">
        <v>4269.2226631829499</v>
      </c>
      <c r="F528" s="116">
        <v>450</v>
      </c>
      <c r="G528" s="116">
        <v>6</v>
      </c>
      <c r="H528" s="117">
        <v>224550</v>
      </c>
      <c r="I528" s="117">
        <v>67994</v>
      </c>
      <c r="J528" s="117">
        <v>160456</v>
      </c>
      <c r="K528" s="116" t="str">
        <v>Yes</v>
      </c>
      <c r="L528" s="116" t="str">
        <v>Yes</v>
      </c>
      <c r="M528" s="120">
        <v>1</v>
      </c>
      <c r="P528" s="104">
        <f>AVERAGE(F$5:F528)</f>
        <v>448.96755725190837</v>
      </c>
      <c r="Q528" s="104">
        <f>AVERAGE(G$5:G528)</f>
        <v>4.5553435114503813</v>
      </c>
      <c r="R528" s="122">
        <f>AVERAGE(H$5:H528)</f>
        <v>224034.81106870229</v>
      </c>
      <c r="S528" s="122">
        <f>AVERAGE(I$5:I528)</f>
        <v>67169.872137404585</v>
      </c>
      <c r="T528" s="122">
        <f>AVERAGE(J$5:J528)</f>
        <v>161120.75954198473</v>
      </c>
      <c r="U528" s="121">
        <f>AVERAGE($M$5:M528)</f>
        <v>0.99770568278201899</v>
      </c>
      <c r="Y528" s="103">
        <v>524</v>
      </c>
      <c r="Z528" s="103">
        <v>617</v>
      </c>
      <c r="AA528" s="103">
        <v>40</v>
      </c>
      <c r="AB528" s="103">
        <v>39</v>
      </c>
      <c r="AC528" s="137">
        <v>3050.0802485478584</v>
      </c>
      <c r="AD528" s="103">
        <v>443</v>
      </c>
      <c r="AE528" s="103">
        <v>0</v>
      </c>
      <c r="AF528" s="137">
        <v>221057</v>
      </c>
      <c r="AG528" s="137">
        <v>64300</v>
      </c>
      <c r="AH528" s="137">
        <v>162607</v>
      </c>
      <c r="AI528" s="103" t="str">
        <v>No</v>
      </c>
      <c r="AJ528" s="103" t="str">
        <v>No</v>
      </c>
      <c r="AK528" s="142">
        <v>0.98444444444444446</v>
      </c>
      <c r="AN528" s="104">
        <f>AVERAGE(AD$5:AD528)</f>
        <v>449.05725190839695</v>
      </c>
      <c r="AO528" s="104">
        <f>AVERAGE(AE$5:AE528)</f>
        <v>4.3167938931297707</v>
      </c>
      <c r="AP528" s="122">
        <f>AVERAGE(AF$5:AF528)</f>
        <v>224079.56870229007</v>
      </c>
      <c r="AQ528" s="122">
        <f>AVERAGE(AG$5:AG528)</f>
        <v>67059.805343511456</v>
      </c>
      <c r="AR528" s="122">
        <f>AVERAGE(AH$5:AH528)</f>
        <v>161306.78625954199</v>
      </c>
      <c r="AS528" s="121">
        <f>AVERAGE($AK$5:AK528)</f>
        <v>0.9979050042408828</v>
      </c>
    </row>
    <row r="529" spans="1:45" x14ac:dyDescent="0.25">
      <c r="A529" s="103">
        <v>525</v>
      </c>
      <c r="B529" s="116">
        <v>564</v>
      </c>
      <c r="C529" s="116">
        <v>52</v>
      </c>
      <c r="D529" s="116">
        <v>22</v>
      </c>
      <c r="E529" s="117">
        <v>3821.6142281777838</v>
      </c>
      <c r="F529" s="116">
        <v>450</v>
      </c>
      <c r="G529" s="116">
        <v>10</v>
      </c>
      <c r="H529" s="117">
        <v>224550</v>
      </c>
      <c r="I529" s="117">
        <v>69990</v>
      </c>
      <c r="J529" s="117">
        <v>157860</v>
      </c>
      <c r="K529" s="116" t="str">
        <v>Yes</v>
      </c>
      <c r="L529" s="116" t="str">
        <v>Yes</v>
      </c>
      <c r="M529" s="120">
        <v>1</v>
      </c>
      <c r="P529" s="104">
        <f>AVERAGE(F$5:F529)</f>
        <v>448.96952380952382</v>
      </c>
      <c r="Q529" s="104">
        <f>AVERAGE(G$5:G529)</f>
        <v>4.5657142857142858</v>
      </c>
      <c r="R529" s="122">
        <f>AVERAGE(H$5:H529)</f>
        <v>224035.79238095239</v>
      </c>
      <c r="S529" s="122">
        <f>AVERAGE(I$5:I529)</f>
        <v>67175.243809523803</v>
      </c>
      <c r="T529" s="122">
        <f>AVERAGE(J$5:J529)</f>
        <v>161114.54857142858</v>
      </c>
      <c r="U529" s="121">
        <f>AVERAGE($M$5:M529)</f>
        <v>0.99771005291005321</v>
      </c>
      <c r="Y529" s="103">
        <v>525</v>
      </c>
      <c r="Z529" s="103">
        <v>497</v>
      </c>
      <c r="AA529" s="103">
        <v>34</v>
      </c>
      <c r="AB529" s="103">
        <v>25</v>
      </c>
      <c r="AC529" s="137">
        <v>4697.075585440014</v>
      </c>
      <c r="AD529" s="103">
        <v>450</v>
      </c>
      <c r="AE529" s="103">
        <v>7</v>
      </c>
      <c r="AF529" s="137">
        <v>224550</v>
      </c>
      <c r="AG529" s="137">
        <v>68493</v>
      </c>
      <c r="AH529" s="137">
        <v>159807</v>
      </c>
      <c r="AI529" s="103" t="str">
        <v>Yes</v>
      </c>
      <c r="AJ529" s="103" t="str">
        <v>Yes</v>
      </c>
      <c r="AK529" s="142">
        <v>1</v>
      </c>
      <c r="AN529" s="104">
        <f>AVERAGE(AD$5:AD529)</f>
        <v>449.05904761904765</v>
      </c>
      <c r="AO529" s="104">
        <f>AVERAGE(AE$5:AE529)</f>
        <v>4.3219047619047615</v>
      </c>
      <c r="AP529" s="122">
        <f>AVERAGE(AF$5:AF529)</f>
        <v>224080.46476190476</v>
      </c>
      <c r="AQ529" s="122">
        <f>AVERAGE(AG$5:AG529)</f>
        <v>67062.535238095239</v>
      </c>
      <c r="AR529" s="122">
        <f>AVERAGE(AH$5:AH529)</f>
        <v>161303.92952380952</v>
      </c>
      <c r="AS529" s="121">
        <f>AVERAGE($AK$5:AK529)</f>
        <v>0.99790899470899541</v>
      </c>
    </row>
    <row r="530" spans="1:45" x14ac:dyDescent="0.25">
      <c r="A530" s="103">
        <v>526</v>
      </c>
      <c r="B530" s="116">
        <v>609</v>
      </c>
      <c r="C530" s="116">
        <v>35</v>
      </c>
      <c r="D530" s="116">
        <v>23</v>
      </c>
      <c r="E530" s="117">
        <v>2897.5493904655195</v>
      </c>
      <c r="F530" s="116">
        <v>450</v>
      </c>
      <c r="G530" s="116">
        <v>9</v>
      </c>
      <c r="H530" s="117">
        <v>224550</v>
      </c>
      <c r="I530" s="117">
        <v>69491</v>
      </c>
      <c r="J530" s="117">
        <v>158509</v>
      </c>
      <c r="K530" s="116" t="str">
        <v>Yes</v>
      </c>
      <c r="L530" s="116" t="str">
        <v>Yes</v>
      </c>
      <c r="M530" s="120">
        <v>1</v>
      </c>
      <c r="P530" s="104">
        <f>AVERAGE(F$5:F530)</f>
        <v>448.97148288973386</v>
      </c>
      <c r="Q530" s="104">
        <f>AVERAGE(G$5:G530)</f>
        <v>4.5741444866920151</v>
      </c>
      <c r="R530" s="122">
        <f>AVERAGE(H$5:H530)</f>
        <v>224036.76996197717</v>
      </c>
      <c r="S530" s="122">
        <f>AVERAGE(I$5:I530)</f>
        <v>67179.646387832705</v>
      </c>
      <c r="T530" s="122">
        <f>AVERAGE(J$5:J530)</f>
        <v>161109.59505703422</v>
      </c>
      <c r="U530" s="121">
        <f>AVERAGE($M$5:M530)</f>
        <v>0.99771440642163101</v>
      </c>
      <c r="Y530" s="103">
        <v>526</v>
      </c>
      <c r="Z530" s="103">
        <v>479</v>
      </c>
      <c r="AA530" s="103">
        <v>29</v>
      </c>
      <c r="AB530" s="103">
        <v>26</v>
      </c>
      <c r="AC530" s="137">
        <v>4443.4060337776318</v>
      </c>
      <c r="AD530" s="103">
        <v>450</v>
      </c>
      <c r="AE530" s="103">
        <v>6</v>
      </c>
      <c r="AF530" s="137">
        <v>224550</v>
      </c>
      <c r="AG530" s="137">
        <v>67994</v>
      </c>
      <c r="AH530" s="137">
        <v>160456</v>
      </c>
      <c r="AI530" s="103" t="str">
        <v>Yes</v>
      </c>
      <c r="AJ530" s="103" t="str">
        <v>Yes</v>
      </c>
      <c r="AK530" s="142">
        <v>1</v>
      </c>
      <c r="AN530" s="104">
        <f>AVERAGE(AD$5:AD530)</f>
        <v>449.06083650190112</v>
      </c>
      <c r="AO530" s="104">
        <f>AVERAGE(AE$5:AE530)</f>
        <v>4.3250950570342201</v>
      </c>
      <c r="AP530" s="122">
        <f>AVERAGE(AF$5:AF530)</f>
        <v>224081.35741444866</v>
      </c>
      <c r="AQ530" s="122">
        <f>AVERAGE(AG$5:AG530)</f>
        <v>67064.306083650197</v>
      </c>
      <c r="AR530" s="122">
        <f>AVERAGE(AH$5:AH530)</f>
        <v>161302.31749049429</v>
      </c>
      <c r="AS530" s="121">
        <f>AVERAGE($AK$5:AK530)</f>
        <v>0.99791297000422541</v>
      </c>
    </row>
    <row r="531" spans="1:45" x14ac:dyDescent="0.25">
      <c r="A531" s="103">
        <v>527</v>
      </c>
      <c r="B531" s="116">
        <v>650</v>
      </c>
      <c r="C531" s="116">
        <v>45</v>
      </c>
      <c r="D531" s="116">
        <v>32</v>
      </c>
      <c r="E531" s="117">
        <v>3014.8484805957582</v>
      </c>
      <c r="F531" s="116">
        <v>450</v>
      </c>
      <c r="G531" s="116">
        <v>0</v>
      </c>
      <c r="H531" s="117">
        <v>224550</v>
      </c>
      <c r="I531" s="117">
        <v>65000</v>
      </c>
      <c r="J531" s="117">
        <v>164350</v>
      </c>
      <c r="K531" s="116" t="str">
        <v>Yes</v>
      </c>
      <c r="L531" s="116" t="str">
        <v>No</v>
      </c>
      <c r="M531" s="120">
        <v>1</v>
      </c>
      <c r="P531" s="104">
        <f>AVERAGE(F$5:F531)</f>
        <v>448.97343453510439</v>
      </c>
      <c r="Q531" s="104">
        <f>AVERAGE(G$5:G531)</f>
        <v>4.5654648956356736</v>
      </c>
      <c r="R531" s="122">
        <f>AVERAGE(H$5:H531)</f>
        <v>224037.74383301707</v>
      </c>
      <c r="S531" s="122">
        <f>AVERAGE(I$5:I531)</f>
        <v>67175.51043643264</v>
      </c>
      <c r="T531" s="122">
        <f>AVERAGE(J$5:J531)</f>
        <v>161115.74383301707</v>
      </c>
      <c r="U531" s="121">
        <f>AVERAGE($M$5:M531)</f>
        <v>0.99771874341134326</v>
      </c>
      <c r="Y531" s="103">
        <v>527</v>
      </c>
      <c r="Z531" s="103">
        <v>537</v>
      </c>
      <c r="AA531" s="103">
        <v>38</v>
      </c>
      <c r="AB531" s="103">
        <v>22</v>
      </c>
      <c r="AC531" s="137">
        <v>4599.0992518115763</v>
      </c>
      <c r="AD531" s="103">
        <v>450</v>
      </c>
      <c r="AE531" s="103">
        <v>10</v>
      </c>
      <c r="AF531" s="137">
        <v>224550</v>
      </c>
      <c r="AG531" s="137">
        <v>69990</v>
      </c>
      <c r="AH531" s="137">
        <v>157860</v>
      </c>
      <c r="AI531" s="103" t="str">
        <v>Yes</v>
      </c>
      <c r="AJ531" s="103" t="str">
        <v>Yes</v>
      </c>
      <c r="AK531" s="142">
        <v>1</v>
      </c>
      <c r="AN531" s="104">
        <f>AVERAGE(AD$5:AD531)</f>
        <v>449.06261859582543</v>
      </c>
      <c r="AO531" s="104">
        <f>AVERAGE(AE$5:AE531)</f>
        <v>4.3358633776091082</v>
      </c>
      <c r="AP531" s="122">
        <f>AVERAGE(AF$5:AF531)</f>
        <v>224082.24667931689</v>
      </c>
      <c r="AQ531" s="122">
        <f>AVERAGE(AG$5:AG531)</f>
        <v>67069.857685009483</v>
      </c>
      <c r="AR531" s="122">
        <f>AVERAGE(AH$5:AH531)</f>
        <v>161295.78557874763</v>
      </c>
      <c r="AS531" s="121">
        <f>AVERAGE($AK$5:AK531)</f>
        <v>0.99791693021294603</v>
      </c>
    </row>
    <row r="532" spans="1:45" x14ac:dyDescent="0.25">
      <c r="A532" s="103">
        <v>528</v>
      </c>
      <c r="B532" s="116">
        <v>566</v>
      </c>
      <c r="C532" s="116">
        <v>39</v>
      </c>
      <c r="D532" s="116">
        <v>29</v>
      </c>
      <c r="E532" s="117">
        <v>3001.4125770444321</v>
      </c>
      <c r="F532" s="116">
        <v>450</v>
      </c>
      <c r="G532" s="116">
        <v>3</v>
      </c>
      <c r="H532" s="117">
        <v>224550</v>
      </c>
      <c r="I532" s="117">
        <v>66497</v>
      </c>
      <c r="J532" s="117">
        <v>162403</v>
      </c>
      <c r="K532" s="116" t="str">
        <v>Yes</v>
      </c>
      <c r="L532" s="116" t="str">
        <v>Yes</v>
      </c>
      <c r="M532" s="120">
        <v>1</v>
      </c>
      <c r="P532" s="104">
        <f>AVERAGE(F$5:F532)</f>
        <v>448.97537878787881</v>
      </c>
      <c r="Q532" s="104">
        <f>AVERAGE(G$5:G532)</f>
        <v>4.5625</v>
      </c>
      <c r="R532" s="122">
        <f>AVERAGE(H$5:H532)</f>
        <v>224038.71401515152</v>
      </c>
      <c r="S532" s="122">
        <f>AVERAGE(I$5:I532)</f>
        <v>67174.225378787873</v>
      </c>
      <c r="T532" s="122">
        <f>AVERAGE(J$5:J532)</f>
        <v>161118.18181818182</v>
      </c>
      <c r="U532" s="121">
        <f>AVERAGE($M$5:M532)</f>
        <v>0.99772306397306421</v>
      </c>
      <c r="Y532" s="103">
        <v>528</v>
      </c>
      <c r="Z532" s="103">
        <v>570</v>
      </c>
      <c r="AA532" s="103">
        <v>38</v>
      </c>
      <c r="AB532" s="103">
        <v>35</v>
      </c>
      <c r="AC532" s="137">
        <v>2090.203788172847</v>
      </c>
      <c r="AD532" s="103">
        <v>447</v>
      </c>
      <c r="AE532" s="103">
        <v>0</v>
      </c>
      <c r="AF532" s="137">
        <v>223053</v>
      </c>
      <c r="AG532" s="137">
        <v>64700</v>
      </c>
      <c r="AH532" s="137">
        <v>163603</v>
      </c>
      <c r="AI532" s="103" t="str">
        <v>No</v>
      </c>
      <c r="AJ532" s="103" t="str">
        <v>No</v>
      </c>
      <c r="AK532" s="142">
        <v>0.99333333333333329</v>
      </c>
      <c r="AN532" s="104">
        <f>AVERAGE(AD$5:AD532)</f>
        <v>449.05871212121212</v>
      </c>
      <c r="AO532" s="104">
        <f>AVERAGE(AE$5:AE532)</f>
        <v>4.3276515151515156</v>
      </c>
      <c r="AP532" s="122">
        <f>AVERAGE(AF$5:AF532)</f>
        <v>224080.29734848486</v>
      </c>
      <c r="AQ532" s="122">
        <f>AVERAGE(AG$5:AG532)</f>
        <v>67065.369318181823</v>
      </c>
      <c r="AR532" s="122">
        <f>AVERAGE(AH$5:AH532)</f>
        <v>161300.1553030303</v>
      </c>
      <c r="AS532" s="121">
        <f>AVERAGE($AK$5:AK532)</f>
        <v>0.99790824915824983</v>
      </c>
    </row>
    <row r="533" spans="1:45" x14ac:dyDescent="0.25">
      <c r="A533" s="103">
        <v>529</v>
      </c>
      <c r="B533" s="116">
        <v>515</v>
      </c>
      <c r="C533" s="116">
        <v>53</v>
      </c>
      <c r="D533" s="116">
        <v>27</v>
      </c>
      <c r="E533" s="117">
        <v>4653.971117539767</v>
      </c>
      <c r="F533" s="116">
        <v>450</v>
      </c>
      <c r="G533" s="116">
        <v>5</v>
      </c>
      <c r="H533" s="117">
        <v>224550</v>
      </c>
      <c r="I533" s="117">
        <v>67495</v>
      </c>
      <c r="J533" s="117">
        <v>161105</v>
      </c>
      <c r="K533" s="116" t="str">
        <v>Yes</v>
      </c>
      <c r="L533" s="116" t="str">
        <v>Yes</v>
      </c>
      <c r="M533" s="120">
        <v>1</v>
      </c>
      <c r="P533" s="104">
        <f>AVERAGE(F$5:F533)</f>
        <v>448.97731568998108</v>
      </c>
      <c r="Q533" s="104">
        <f>AVERAGE(G$5:G533)</f>
        <v>4.5633270321361055</v>
      </c>
      <c r="R533" s="122">
        <f>AVERAGE(H$5:H533)</f>
        <v>224039.68052930056</v>
      </c>
      <c r="S533" s="122">
        <f>AVERAGE(I$5:I533)</f>
        <v>67174.831758034023</v>
      </c>
      <c r="T533" s="122">
        <f>AVERAGE(J$5:J533)</f>
        <v>161118.15689981097</v>
      </c>
      <c r="U533" s="121">
        <f>AVERAGE($M$5:M533)</f>
        <v>0.99772736819995822</v>
      </c>
      <c r="Y533" s="103">
        <v>529</v>
      </c>
      <c r="Z533" s="103">
        <v>589</v>
      </c>
      <c r="AA533" s="103">
        <v>43</v>
      </c>
      <c r="AB533" s="103">
        <v>33</v>
      </c>
      <c r="AC533" s="137">
        <v>2778.1345239014954</v>
      </c>
      <c r="AD533" s="103">
        <v>449</v>
      </c>
      <c r="AE533" s="103">
        <v>0</v>
      </c>
      <c r="AF533" s="137">
        <v>224051</v>
      </c>
      <c r="AG533" s="137">
        <v>64900</v>
      </c>
      <c r="AH533" s="137">
        <v>164101</v>
      </c>
      <c r="AI533" s="103" t="str">
        <v>No</v>
      </c>
      <c r="AJ533" s="103" t="str">
        <v>No</v>
      </c>
      <c r="AK533" s="142">
        <v>0.99777777777777776</v>
      </c>
      <c r="AN533" s="104">
        <f>AVERAGE(AD$5:AD533)</f>
        <v>449.05860113421551</v>
      </c>
      <c r="AO533" s="104">
        <f>AVERAGE(AE$5:AE533)</f>
        <v>4.319470699432892</v>
      </c>
      <c r="AP533" s="122">
        <f>AVERAGE(AF$5:AF533)</f>
        <v>224080.24196597355</v>
      </c>
      <c r="AQ533" s="122">
        <f>AVERAGE(AG$5:AG533)</f>
        <v>67061.275992438561</v>
      </c>
      <c r="AR533" s="122">
        <f>AVERAGE(AH$5:AH533)</f>
        <v>161305.44990548203</v>
      </c>
      <c r="AS533" s="121">
        <f>AVERAGE($AK$5:AK533)</f>
        <v>0.99790800252047951</v>
      </c>
    </row>
    <row r="534" spans="1:45" x14ac:dyDescent="0.25">
      <c r="A534" s="103">
        <v>530</v>
      </c>
      <c r="B534" s="116">
        <v>539</v>
      </c>
      <c r="C534" s="116">
        <v>45</v>
      </c>
      <c r="D534" s="116">
        <v>37</v>
      </c>
      <c r="E534" s="117">
        <v>2527.470065211437</v>
      </c>
      <c r="F534" s="116">
        <v>445</v>
      </c>
      <c r="G534" s="116">
        <v>0</v>
      </c>
      <c r="H534" s="117">
        <v>222055</v>
      </c>
      <c r="I534" s="117">
        <v>64500</v>
      </c>
      <c r="J534" s="117">
        <v>163105</v>
      </c>
      <c r="K534" s="116" t="str">
        <v>No</v>
      </c>
      <c r="L534" s="116" t="str">
        <v>No</v>
      </c>
      <c r="M534" s="120">
        <v>0.98888888888888893</v>
      </c>
      <c r="P534" s="104">
        <f>AVERAGE(F$5:F534)</f>
        <v>448.96981132075473</v>
      </c>
      <c r="Q534" s="104">
        <f>AVERAGE(G$5:G534)</f>
        <v>4.5547169811320751</v>
      </c>
      <c r="R534" s="122">
        <f>AVERAGE(H$5:H534)</f>
        <v>224035.93584905661</v>
      </c>
      <c r="S534" s="122">
        <f>AVERAGE(I$5:I534)</f>
        <v>67169.784905660374</v>
      </c>
      <c r="T534" s="122">
        <f>AVERAGE(J$5:J534)</f>
        <v>161121.90566037735</v>
      </c>
      <c r="U534" s="121">
        <f>AVERAGE($M$5:M534)</f>
        <v>0.99771069182389971</v>
      </c>
      <c r="Y534" s="103">
        <v>530</v>
      </c>
      <c r="Z534" s="103">
        <v>594</v>
      </c>
      <c r="AA534" s="103">
        <v>32</v>
      </c>
      <c r="AB534" s="103">
        <v>37</v>
      </c>
      <c r="AC534" s="137">
        <v>3491.0167073701978</v>
      </c>
      <c r="AD534" s="103">
        <v>445</v>
      </c>
      <c r="AE534" s="103">
        <v>0</v>
      </c>
      <c r="AF534" s="137">
        <v>222055</v>
      </c>
      <c r="AG534" s="137">
        <v>64500</v>
      </c>
      <c r="AH534" s="137">
        <v>163105</v>
      </c>
      <c r="AI534" s="103" t="str">
        <v>No</v>
      </c>
      <c r="AJ534" s="103" t="str">
        <v>No</v>
      </c>
      <c r="AK534" s="142">
        <v>0.98888888888888893</v>
      </c>
      <c r="AN534" s="104">
        <f>AVERAGE(AD$5:AD534)</f>
        <v>449.05094339622639</v>
      </c>
      <c r="AO534" s="104">
        <f>AVERAGE(AE$5:AE534)</f>
        <v>4.3113207547169807</v>
      </c>
      <c r="AP534" s="122">
        <f>AVERAGE(AF$5:AF534)</f>
        <v>224076.42075471699</v>
      </c>
      <c r="AQ534" s="122">
        <f>AVERAGE(AG$5:AG534)</f>
        <v>67056.443396226416</v>
      </c>
      <c r="AR534" s="122">
        <f>AVERAGE(AH$5:AH534)</f>
        <v>161308.84528301886</v>
      </c>
      <c r="AS534" s="121">
        <f>AVERAGE($AK$5:AK534)</f>
        <v>0.99789098532494824</v>
      </c>
    </row>
    <row r="535" spans="1:45" x14ac:dyDescent="0.25">
      <c r="A535" s="103">
        <v>531</v>
      </c>
      <c r="B535" s="116">
        <v>504</v>
      </c>
      <c r="C535" s="116">
        <v>39</v>
      </c>
      <c r="D535" s="116">
        <v>24</v>
      </c>
      <c r="E535" s="117">
        <v>2099.6495412004206</v>
      </c>
      <c r="F535" s="116">
        <v>450</v>
      </c>
      <c r="G535" s="116">
        <v>8</v>
      </c>
      <c r="H535" s="117">
        <v>224550</v>
      </c>
      <c r="I535" s="117">
        <v>68992</v>
      </c>
      <c r="J535" s="117">
        <v>159158</v>
      </c>
      <c r="K535" s="116" t="str">
        <v>Yes</v>
      </c>
      <c r="L535" s="116" t="str">
        <v>Yes</v>
      </c>
      <c r="M535" s="120">
        <v>1</v>
      </c>
      <c r="P535" s="104">
        <f>AVERAGE(F$5:F535)</f>
        <v>448.9717514124294</v>
      </c>
      <c r="Q535" s="104">
        <f>AVERAGE(G$5:G535)</f>
        <v>4.5612052730696799</v>
      </c>
      <c r="R535" s="122">
        <f>AVERAGE(H$5:H535)</f>
        <v>224036.90395480226</v>
      </c>
      <c r="S535" s="122">
        <f>AVERAGE(I$5:I535)</f>
        <v>67173.216572504709</v>
      </c>
      <c r="T535" s="122">
        <f>AVERAGE(J$5:J535)</f>
        <v>161118.20715630884</v>
      </c>
      <c r="U535" s="121">
        <f>AVERAGE($M$5:M535)</f>
        <v>0.99771500313873229</v>
      </c>
      <c r="Y535" s="103">
        <v>531</v>
      </c>
      <c r="Z535" s="103">
        <v>521</v>
      </c>
      <c r="AA535" s="103">
        <v>43</v>
      </c>
      <c r="AB535" s="103">
        <v>30</v>
      </c>
      <c r="AC535" s="137">
        <v>4484.7404074482638</v>
      </c>
      <c r="AD535" s="103">
        <v>450</v>
      </c>
      <c r="AE535" s="103">
        <v>2</v>
      </c>
      <c r="AF535" s="137">
        <v>224550</v>
      </c>
      <c r="AG535" s="137">
        <v>65998</v>
      </c>
      <c r="AH535" s="137">
        <v>163052</v>
      </c>
      <c r="AI535" s="103" t="str">
        <v>Yes</v>
      </c>
      <c r="AJ535" s="103" t="str">
        <v>Yes</v>
      </c>
      <c r="AK535" s="142">
        <v>1</v>
      </c>
      <c r="AN535" s="104">
        <f>AVERAGE(AD$5:AD535)</f>
        <v>449.05273069679851</v>
      </c>
      <c r="AO535" s="104">
        <f>AVERAGE(AE$5:AE535)</f>
        <v>4.3069679849340865</v>
      </c>
      <c r="AP535" s="122">
        <f>AVERAGE(AF$5:AF535)</f>
        <v>224077.31261770244</v>
      </c>
      <c r="AQ535" s="122">
        <f>AVERAGE(AG$5:AG535)</f>
        <v>67054.450094161963</v>
      </c>
      <c r="AR535" s="122">
        <f>AVERAGE(AH$5:AH535)</f>
        <v>161312.12806026364</v>
      </c>
      <c r="AS535" s="121">
        <f>AVERAGE($AK$5:AK535)</f>
        <v>0.99789495710399734</v>
      </c>
    </row>
    <row r="536" spans="1:45" x14ac:dyDescent="0.25">
      <c r="A536" s="103">
        <v>532</v>
      </c>
      <c r="B536" s="116">
        <v>576</v>
      </c>
      <c r="C536" s="116">
        <v>41</v>
      </c>
      <c r="D536" s="116">
        <v>30</v>
      </c>
      <c r="E536" s="117">
        <v>4261.8950219889248</v>
      </c>
      <c r="F536" s="116">
        <v>450</v>
      </c>
      <c r="G536" s="116">
        <v>2</v>
      </c>
      <c r="H536" s="117">
        <v>224550</v>
      </c>
      <c r="I536" s="117">
        <v>65998</v>
      </c>
      <c r="J536" s="117">
        <v>163052</v>
      </c>
      <c r="K536" s="116" t="str">
        <v>Yes</v>
      </c>
      <c r="L536" s="116" t="str">
        <v>Yes</v>
      </c>
      <c r="M536" s="120">
        <v>1</v>
      </c>
      <c r="P536" s="104">
        <f>AVERAGE(F$5:F536)</f>
        <v>448.9736842105263</v>
      </c>
      <c r="Q536" s="104">
        <f>AVERAGE(G$5:G536)</f>
        <v>4.5563909774436091</v>
      </c>
      <c r="R536" s="122">
        <f>AVERAGE(H$5:H536)</f>
        <v>224037.86842105264</v>
      </c>
      <c r="S536" s="122">
        <f>AVERAGE(I$5:I536)</f>
        <v>67171.007518796992</v>
      </c>
      <c r="T536" s="122">
        <f>AVERAGE(J$5:J536)</f>
        <v>161121.84210526315</v>
      </c>
      <c r="U536" s="121">
        <f>AVERAGE($M$5:M536)</f>
        <v>0.99771929824561445</v>
      </c>
      <c r="Y536" s="103">
        <v>532</v>
      </c>
      <c r="Z536" s="103">
        <v>546</v>
      </c>
      <c r="AA536" s="103">
        <v>42</v>
      </c>
      <c r="AB536" s="103">
        <v>27</v>
      </c>
      <c r="AC536" s="137">
        <v>3839.5584977092626</v>
      </c>
      <c r="AD536" s="103">
        <v>450</v>
      </c>
      <c r="AE536" s="103">
        <v>5</v>
      </c>
      <c r="AF536" s="137">
        <v>224550</v>
      </c>
      <c r="AG536" s="137">
        <v>67495</v>
      </c>
      <c r="AH536" s="137">
        <v>161105</v>
      </c>
      <c r="AI536" s="103" t="str">
        <v>Yes</v>
      </c>
      <c r="AJ536" s="103" t="str">
        <v>Yes</v>
      </c>
      <c r="AK536" s="142">
        <v>1</v>
      </c>
      <c r="AN536" s="104">
        <f>AVERAGE(AD$5:AD536)</f>
        <v>449.05451127819549</v>
      </c>
      <c r="AO536" s="104">
        <f>AVERAGE(AE$5:AE536)</f>
        <v>4.3082706766917296</v>
      </c>
      <c r="AP536" s="122">
        <f>AVERAGE(AF$5:AF536)</f>
        <v>224078.20112781954</v>
      </c>
      <c r="AQ536" s="122">
        <f>AVERAGE(AG$5:AG536)</f>
        <v>67055.278195488718</v>
      </c>
      <c r="AR536" s="122">
        <f>AVERAGE(AH$5:AH536)</f>
        <v>161311.73872180452</v>
      </c>
      <c r="AS536" s="121">
        <f>AVERAGE($AK$5:AK536)</f>
        <v>0.99789891395154628</v>
      </c>
    </row>
    <row r="537" spans="1:45" x14ac:dyDescent="0.25">
      <c r="A537" s="103">
        <v>533</v>
      </c>
      <c r="B537" s="116">
        <v>537</v>
      </c>
      <c r="C537" s="116">
        <v>27</v>
      </c>
      <c r="D537" s="116">
        <v>25</v>
      </c>
      <c r="E537" s="117">
        <v>4087.760300964092</v>
      </c>
      <c r="F537" s="116">
        <v>450</v>
      </c>
      <c r="G537" s="116">
        <v>7</v>
      </c>
      <c r="H537" s="117">
        <v>224550</v>
      </c>
      <c r="I537" s="117">
        <v>68493</v>
      </c>
      <c r="J537" s="117">
        <v>159807</v>
      </c>
      <c r="K537" s="116" t="str">
        <v>Yes</v>
      </c>
      <c r="L537" s="116" t="str">
        <v>Yes</v>
      </c>
      <c r="M537" s="120">
        <v>1</v>
      </c>
      <c r="P537" s="104">
        <f>AVERAGE(F$5:F537)</f>
        <v>448.97560975609758</v>
      </c>
      <c r="Q537" s="104">
        <f>AVERAGE(G$5:G537)</f>
        <v>4.5609756097560972</v>
      </c>
      <c r="R537" s="122">
        <f>AVERAGE(H$5:H537)</f>
        <v>224038.82926829267</v>
      </c>
      <c r="S537" s="122">
        <f>AVERAGE(I$5:I537)</f>
        <v>67173.487804878052</v>
      </c>
      <c r="T537" s="122">
        <f>AVERAGE(J$5:J537)</f>
        <v>161119.37523452158</v>
      </c>
      <c r="U537" s="121">
        <f>AVERAGE($M$5:M537)</f>
        <v>0.99772357723577276</v>
      </c>
      <c r="Y537" s="103">
        <v>533</v>
      </c>
      <c r="Z537" s="103">
        <v>582</v>
      </c>
      <c r="AA537" s="103">
        <v>42</v>
      </c>
      <c r="AB537" s="103">
        <v>31</v>
      </c>
      <c r="AC537" s="137">
        <v>2687.5531177173798</v>
      </c>
      <c r="AD537" s="103">
        <v>450</v>
      </c>
      <c r="AE537" s="103">
        <v>1</v>
      </c>
      <c r="AF537" s="137">
        <v>224550</v>
      </c>
      <c r="AG537" s="137">
        <v>65499</v>
      </c>
      <c r="AH537" s="137">
        <v>163701</v>
      </c>
      <c r="AI537" s="103" t="str">
        <v>Yes</v>
      </c>
      <c r="AJ537" s="103" t="str">
        <v>Yes</v>
      </c>
      <c r="AK537" s="142">
        <v>1</v>
      </c>
      <c r="AN537" s="104">
        <f>AVERAGE(AD$5:AD537)</f>
        <v>449.05628517823641</v>
      </c>
      <c r="AO537" s="104">
        <f>AVERAGE(AE$5:AE537)</f>
        <v>4.3020637898686678</v>
      </c>
      <c r="AP537" s="122">
        <f>AVERAGE(AF$5:AF537)</f>
        <v>224079.08630393996</v>
      </c>
      <c r="AQ537" s="122">
        <f>AVERAGE(AG$5:AG537)</f>
        <v>67052.358348968104</v>
      </c>
      <c r="AR537" s="122">
        <f>AVERAGE(AH$5:AH537)</f>
        <v>161316.22138836773</v>
      </c>
      <c r="AS537" s="121">
        <f>AVERAGE($AK$5:AK537)</f>
        <v>0.99790285595163719</v>
      </c>
    </row>
    <row r="538" spans="1:45" x14ac:dyDescent="0.25">
      <c r="A538" s="103">
        <v>534</v>
      </c>
      <c r="B538" s="116">
        <v>587</v>
      </c>
      <c r="C538" s="116">
        <v>41</v>
      </c>
      <c r="D538" s="116">
        <v>29</v>
      </c>
      <c r="E538" s="117">
        <v>3184.440229552878</v>
      </c>
      <c r="F538" s="116">
        <v>450</v>
      </c>
      <c r="G538" s="116">
        <v>3</v>
      </c>
      <c r="H538" s="117">
        <v>224550</v>
      </c>
      <c r="I538" s="117">
        <v>66497</v>
      </c>
      <c r="J538" s="117">
        <v>162403</v>
      </c>
      <c r="K538" s="116" t="str">
        <v>Yes</v>
      </c>
      <c r="L538" s="116" t="str">
        <v>Yes</v>
      </c>
      <c r="M538" s="120">
        <v>1</v>
      </c>
      <c r="P538" s="104">
        <f>AVERAGE(F$5:F538)</f>
        <v>448.97752808988764</v>
      </c>
      <c r="Q538" s="104">
        <f>AVERAGE(G$5:G538)</f>
        <v>4.5580524344569291</v>
      </c>
      <c r="R538" s="122">
        <f>AVERAGE(H$5:H538)</f>
        <v>224039.78651685393</v>
      </c>
      <c r="S538" s="122">
        <f>AVERAGE(I$5:I538)</f>
        <v>67172.220973782765</v>
      </c>
      <c r="T538" s="122">
        <f>AVERAGE(J$5:J538)</f>
        <v>161121.77902621723</v>
      </c>
      <c r="U538" s="121">
        <f>AVERAGE($M$5:M538)</f>
        <v>0.99772784019975069</v>
      </c>
      <c r="Y538" s="103">
        <v>534</v>
      </c>
      <c r="Z538" s="103">
        <v>513</v>
      </c>
      <c r="AA538" s="103">
        <v>27</v>
      </c>
      <c r="AB538" s="103">
        <v>33</v>
      </c>
      <c r="AC538" s="137">
        <v>4970.0028911342943</v>
      </c>
      <c r="AD538" s="103">
        <v>449</v>
      </c>
      <c r="AE538" s="103">
        <v>0</v>
      </c>
      <c r="AF538" s="137">
        <v>224051</v>
      </c>
      <c r="AG538" s="137">
        <v>64900</v>
      </c>
      <c r="AH538" s="137">
        <v>164101</v>
      </c>
      <c r="AI538" s="103" t="str">
        <v>No</v>
      </c>
      <c r="AJ538" s="103" t="str">
        <v>No</v>
      </c>
      <c r="AK538" s="142">
        <v>0.99777777777777776</v>
      </c>
      <c r="AN538" s="104">
        <f>AVERAGE(AD$5:AD538)</f>
        <v>449.0561797752809</v>
      </c>
      <c r="AO538" s="104">
        <f>AVERAGE(AE$5:AE538)</f>
        <v>4.2940074906367043</v>
      </c>
      <c r="AP538" s="122">
        <f>AVERAGE(AF$5:AF538)</f>
        <v>224079.03370786516</v>
      </c>
      <c r="AQ538" s="122">
        <f>AVERAGE(AG$5:AG538)</f>
        <v>67048.327715355801</v>
      </c>
      <c r="AR538" s="122">
        <f>AVERAGE(AH$5:AH538)</f>
        <v>161321.436329588</v>
      </c>
      <c r="AS538" s="121">
        <f>AVERAGE($AK$5:AK538)</f>
        <v>0.99790262172284705</v>
      </c>
    </row>
    <row r="539" spans="1:45" x14ac:dyDescent="0.25">
      <c r="A539" s="103">
        <v>535</v>
      </c>
      <c r="B539" s="116">
        <v>656</v>
      </c>
      <c r="C539" s="116">
        <v>38</v>
      </c>
      <c r="D539" s="116">
        <v>26</v>
      </c>
      <c r="E539" s="117">
        <v>4497.9927847773733</v>
      </c>
      <c r="F539" s="116">
        <v>450</v>
      </c>
      <c r="G539" s="116">
        <v>6</v>
      </c>
      <c r="H539" s="117">
        <v>224550</v>
      </c>
      <c r="I539" s="117">
        <v>67994</v>
      </c>
      <c r="J539" s="117">
        <v>160456</v>
      </c>
      <c r="K539" s="116" t="str">
        <v>Yes</v>
      </c>
      <c r="L539" s="116" t="str">
        <v>Yes</v>
      </c>
      <c r="M539" s="120">
        <v>1</v>
      </c>
      <c r="P539" s="104">
        <f>AVERAGE(F$5:F539)</f>
        <v>448.97943925233648</v>
      </c>
      <c r="Q539" s="104">
        <f>AVERAGE(G$5:G539)</f>
        <v>4.5607476635514015</v>
      </c>
      <c r="R539" s="122">
        <f>AVERAGE(H$5:H539)</f>
        <v>224040.74018691588</v>
      </c>
      <c r="S539" s="122">
        <f>AVERAGE(I$5:I539)</f>
        <v>67173.757009345791</v>
      </c>
      <c r="T539" s="122">
        <f>AVERAGE(J$5:J539)</f>
        <v>161120.53457943926</v>
      </c>
      <c r="U539" s="121">
        <f>AVERAGE($M$5:M539)</f>
        <v>0.99773208722741469</v>
      </c>
      <c r="Y539" s="103">
        <v>535</v>
      </c>
      <c r="Z539" s="103">
        <v>577</v>
      </c>
      <c r="AA539" s="103">
        <v>44</v>
      </c>
      <c r="AB539" s="103">
        <v>21</v>
      </c>
      <c r="AC539" s="137">
        <v>3655.7011829468584</v>
      </c>
      <c r="AD539" s="103">
        <v>450</v>
      </c>
      <c r="AE539" s="103">
        <v>11</v>
      </c>
      <c r="AF539" s="137">
        <v>224550</v>
      </c>
      <c r="AG539" s="137">
        <v>70489</v>
      </c>
      <c r="AH539" s="137">
        <v>157211</v>
      </c>
      <c r="AI539" s="103" t="str">
        <v>Yes</v>
      </c>
      <c r="AJ539" s="103" t="str">
        <v>Yes</v>
      </c>
      <c r="AK539" s="142">
        <v>1</v>
      </c>
      <c r="AN539" s="104">
        <f>AVERAGE(AD$5:AD539)</f>
        <v>449.05794392523364</v>
      </c>
      <c r="AO539" s="104">
        <f>AVERAGE(AE$5:AE539)</f>
        <v>4.3065420560747665</v>
      </c>
      <c r="AP539" s="122">
        <f>AVERAGE(AF$5:AF539)</f>
        <v>224079.91401869158</v>
      </c>
      <c r="AQ539" s="122">
        <f>AVERAGE(AG$5:AG539)</f>
        <v>67054.758878504668</v>
      </c>
      <c r="AR539" s="122">
        <f>AVERAGE(AH$5:AH539)</f>
        <v>161313.75327102805</v>
      </c>
      <c r="AS539" s="121">
        <f>AVERAGE($AK$5:AK539)</f>
        <v>0.99790654205607543</v>
      </c>
    </row>
    <row r="540" spans="1:45" x14ac:dyDescent="0.25">
      <c r="A540" s="103">
        <v>536</v>
      </c>
      <c r="B540" s="116">
        <v>492</v>
      </c>
      <c r="C540" s="116">
        <v>35</v>
      </c>
      <c r="D540" s="116">
        <v>30</v>
      </c>
      <c r="E540" s="117">
        <v>3089.807944454783</v>
      </c>
      <c r="F540" s="116">
        <v>450</v>
      </c>
      <c r="G540" s="116">
        <v>2</v>
      </c>
      <c r="H540" s="117">
        <v>224550</v>
      </c>
      <c r="I540" s="117">
        <v>65998</v>
      </c>
      <c r="J540" s="117">
        <v>163052</v>
      </c>
      <c r="K540" s="116" t="str">
        <v>Yes</v>
      </c>
      <c r="L540" s="116" t="str">
        <v>Yes</v>
      </c>
      <c r="M540" s="120">
        <v>1</v>
      </c>
      <c r="P540" s="104">
        <f>AVERAGE(F$5:F540)</f>
        <v>448.98134328358208</v>
      </c>
      <c r="Q540" s="104">
        <f>AVERAGE(G$5:G540)</f>
        <v>4.5559701492537314</v>
      </c>
      <c r="R540" s="122">
        <f>AVERAGE(H$5:H540)</f>
        <v>224041.69029850746</v>
      </c>
      <c r="S540" s="122">
        <f>AVERAGE(I$5:I540)</f>
        <v>67171.563432835814</v>
      </c>
      <c r="T540" s="122">
        <f>AVERAGE(J$5:J540)</f>
        <v>161124.13805970148</v>
      </c>
      <c r="U540" s="121">
        <f>AVERAGE($M$5:M540)</f>
        <v>0.99773631840796051</v>
      </c>
      <c r="Y540" s="103">
        <v>536</v>
      </c>
      <c r="Z540" s="103">
        <v>630</v>
      </c>
      <c r="AA540" s="103">
        <v>40</v>
      </c>
      <c r="AB540" s="103">
        <v>34</v>
      </c>
      <c r="AC540" s="137">
        <v>2685.7479990183201</v>
      </c>
      <c r="AD540" s="103">
        <v>448</v>
      </c>
      <c r="AE540" s="103">
        <v>0</v>
      </c>
      <c r="AF540" s="137">
        <v>223552</v>
      </c>
      <c r="AG540" s="137">
        <v>64800</v>
      </c>
      <c r="AH540" s="137">
        <v>163852</v>
      </c>
      <c r="AI540" s="103" t="str">
        <v>No</v>
      </c>
      <c r="AJ540" s="103" t="str">
        <v>No</v>
      </c>
      <c r="AK540" s="142">
        <v>0.99555555555555553</v>
      </c>
      <c r="AN540" s="104">
        <f>AVERAGE(AD$5:AD540)</f>
        <v>449.05597014925371</v>
      </c>
      <c r="AO540" s="104">
        <f>AVERAGE(AE$5:AE540)</f>
        <v>4.2985074626865671</v>
      </c>
      <c r="AP540" s="122">
        <f>AVERAGE(AF$5:AF540)</f>
        <v>224078.9291044776</v>
      </c>
      <c r="AQ540" s="122">
        <f>AVERAGE(AG$5:AG540)</f>
        <v>67050.552238805976</v>
      </c>
      <c r="AR540" s="122">
        <f>AVERAGE(AH$5:AH540)</f>
        <v>161318.48880597015</v>
      </c>
      <c r="AS540" s="121">
        <f>AVERAGE($AK$5:AK540)</f>
        <v>0.99790215588723119</v>
      </c>
    </row>
    <row r="541" spans="1:45" x14ac:dyDescent="0.25">
      <c r="A541" s="103">
        <v>537</v>
      </c>
      <c r="B541" s="116">
        <v>511</v>
      </c>
      <c r="C541" s="116">
        <v>39</v>
      </c>
      <c r="D541" s="116">
        <v>31</v>
      </c>
      <c r="E541" s="117">
        <v>4984.4768530843685</v>
      </c>
      <c r="F541" s="116">
        <v>450</v>
      </c>
      <c r="G541" s="116">
        <v>1</v>
      </c>
      <c r="H541" s="117">
        <v>224550</v>
      </c>
      <c r="I541" s="117">
        <v>65499</v>
      </c>
      <c r="J541" s="117">
        <v>163701</v>
      </c>
      <c r="K541" s="116" t="str">
        <v>Yes</v>
      </c>
      <c r="L541" s="116" t="str">
        <v>Yes</v>
      </c>
      <c r="M541" s="120">
        <v>1</v>
      </c>
      <c r="P541" s="104">
        <f>AVERAGE(F$5:F541)</f>
        <v>448.98324022346367</v>
      </c>
      <c r="Q541" s="104">
        <f>AVERAGE(G$5:G541)</f>
        <v>4.5493482309124769</v>
      </c>
      <c r="R541" s="122">
        <f>AVERAGE(H$5:H541)</f>
        <v>224042.63687150838</v>
      </c>
      <c r="S541" s="122">
        <f>AVERAGE(I$5:I541)</f>
        <v>67168.448789571688</v>
      </c>
      <c r="T541" s="122">
        <f>AVERAGE(J$5:J541)</f>
        <v>161128.93668528865</v>
      </c>
      <c r="U541" s="121">
        <f>AVERAGE($M$5:M541)</f>
        <v>0.99774053382991967</v>
      </c>
      <c r="Y541" s="103">
        <v>537</v>
      </c>
      <c r="Z541" s="103">
        <v>600</v>
      </c>
      <c r="AA541" s="103">
        <v>39</v>
      </c>
      <c r="AB541" s="103">
        <v>28</v>
      </c>
      <c r="AC541" s="137">
        <v>2858.4260741069065</v>
      </c>
      <c r="AD541" s="103">
        <v>450</v>
      </c>
      <c r="AE541" s="103">
        <v>4</v>
      </c>
      <c r="AF541" s="137">
        <v>224550</v>
      </c>
      <c r="AG541" s="137">
        <v>66996</v>
      </c>
      <c r="AH541" s="137">
        <v>161754</v>
      </c>
      <c r="AI541" s="103" t="str">
        <v>Yes</v>
      </c>
      <c r="AJ541" s="103" t="str">
        <v>Yes</v>
      </c>
      <c r="AK541" s="142">
        <v>1</v>
      </c>
      <c r="AN541" s="104">
        <f>AVERAGE(AD$5:AD541)</f>
        <v>449.05772811918064</v>
      </c>
      <c r="AO541" s="104">
        <f>AVERAGE(AE$5:AE541)</f>
        <v>4.2979515828677837</v>
      </c>
      <c r="AP541" s="122">
        <f>AVERAGE(AF$5:AF541)</f>
        <v>224079.80633147113</v>
      </c>
      <c r="AQ541" s="122">
        <f>AVERAGE(AG$5:AG541)</f>
        <v>67050.45065176909</v>
      </c>
      <c r="AR541" s="122">
        <f>AVERAGE(AH$5:AH541)</f>
        <v>161319.29981378026</v>
      </c>
      <c r="AS541" s="121">
        <f>AVERAGE($AK$5:AK541)</f>
        <v>0.99790606248706881</v>
      </c>
    </row>
    <row r="542" spans="1:45" x14ac:dyDescent="0.25">
      <c r="A542" s="103">
        <v>538</v>
      </c>
      <c r="B542" s="116">
        <v>501</v>
      </c>
      <c r="C542" s="116">
        <v>32</v>
      </c>
      <c r="D542" s="116">
        <v>20</v>
      </c>
      <c r="E542" s="117">
        <v>2247.5250665623062</v>
      </c>
      <c r="F542" s="116">
        <v>450</v>
      </c>
      <c r="G542" s="116">
        <v>12</v>
      </c>
      <c r="H542" s="117">
        <v>224550</v>
      </c>
      <c r="I542" s="117">
        <v>70988</v>
      </c>
      <c r="J542" s="117">
        <v>156562</v>
      </c>
      <c r="K542" s="116" t="str">
        <v>Yes</v>
      </c>
      <c r="L542" s="116" t="str">
        <v>Yes</v>
      </c>
      <c r="M542" s="120">
        <v>1</v>
      </c>
      <c r="P542" s="104">
        <f>AVERAGE(F$5:F542)</f>
        <v>448.98513011152414</v>
      </c>
      <c r="Q542" s="104">
        <f>AVERAGE(G$5:G542)</f>
        <v>4.5631970260223049</v>
      </c>
      <c r="R542" s="122">
        <f>AVERAGE(H$5:H542)</f>
        <v>224043.57992565056</v>
      </c>
      <c r="S542" s="122">
        <f>AVERAGE(I$5:I542)</f>
        <v>67175.548327137541</v>
      </c>
      <c r="T542" s="122">
        <f>AVERAGE(J$5:J542)</f>
        <v>161120.44795539032</v>
      </c>
      <c r="U542" s="121">
        <f>AVERAGE($M$5:M542)</f>
        <v>0.99774473358116522</v>
      </c>
      <c r="Y542" s="103">
        <v>538</v>
      </c>
      <c r="Z542" s="103">
        <v>460</v>
      </c>
      <c r="AA542" s="103">
        <v>51</v>
      </c>
      <c r="AB542" s="103">
        <v>22</v>
      </c>
      <c r="AC542" s="137">
        <v>2790.0025490198545</v>
      </c>
      <c r="AD542" s="103">
        <v>450</v>
      </c>
      <c r="AE542" s="103">
        <v>10</v>
      </c>
      <c r="AF542" s="137">
        <v>224550</v>
      </c>
      <c r="AG542" s="137">
        <v>69990</v>
      </c>
      <c r="AH542" s="137">
        <v>157860</v>
      </c>
      <c r="AI542" s="103" t="str">
        <v>Yes</v>
      </c>
      <c r="AJ542" s="103" t="str">
        <v>Yes</v>
      </c>
      <c r="AK542" s="142">
        <v>1</v>
      </c>
      <c r="AN542" s="104">
        <f>AVERAGE(AD$5:AD542)</f>
        <v>449.05947955390337</v>
      </c>
      <c r="AO542" s="104">
        <f>AVERAGE(AE$5:AE542)</f>
        <v>4.3085501858736057</v>
      </c>
      <c r="AP542" s="122">
        <f>AVERAGE(AF$5:AF542)</f>
        <v>224080.68029739778</v>
      </c>
      <c r="AQ542" s="122">
        <f>AVERAGE(AG$5:AG542)</f>
        <v>67055.914498141268</v>
      </c>
      <c r="AR542" s="122">
        <f>AVERAGE(AH$5:AH542)</f>
        <v>161312.86988847583</v>
      </c>
      <c r="AS542" s="121">
        <f>AVERAGE($AK$5:AK542)</f>
        <v>0.99790995456423037</v>
      </c>
    </row>
    <row r="543" spans="1:45" x14ac:dyDescent="0.25">
      <c r="A543" s="103">
        <v>539</v>
      </c>
      <c r="B543" s="116">
        <v>544</v>
      </c>
      <c r="C543" s="116">
        <v>39</v>
      </c>
      <c r="D543" s="116">
        <v>22</v>
      </c>
      <c r="E543" s="117">
        <v>4794.837395277923</v>
      </c>
      <c r="F543" s="116">
        <v>450</v>
      </c>
      <c r="G543" s="116">
        <v>10</v>
      </c>
      <c r="H543" s="117">
        <v>224550</v>
      </c>
      <c r="I543" s="117">
        <v>69990</v>
      </c>
      <c r="J543" s="117">
        <v>157860</v>
      </c>
      <c r="K543" s="116" t="str">
        <v>Yes</v>
      </c>
      <c r="L543" s="116" t="str">
        <v>Yes</v>
      </c>
      <c r="M543" s="120">
        <v>1</v>
      </c>
      <c r="P543" s="104">
        <f>AVERAGE(F$5:F543)</f>
        <v>448.98701298701297</v>
      </c>
      <c r="Q543" s="104">
        <f>AVERAGE(G$5:G543)</f>
        <v>4.5732838589981446</v>
      </c>
      <c r="R543" s="122">
        <f>AVERAGE(H$5:H543)</f>
        <v>224044.51948051949</v>
      </c>
      <c r="S543" s="122">
        <f>AVERAGE(I$5:I543)</f>
        <v>67180.769944341373</v>
      </c>
      <c r="T543" s="122">
        <f>AVERAGE(J$5:J543)</f>
        <v>161114.39888682746</v>
      </c>
      <c r="U543" s="121">
        <f>AVERAGE($M$5:M543)</f>
        <v>0.99774891774891816</v>
      </c>
      <c r="Y543" s="103">
        <v>539</v>
      </c>
      <c r="Z543" s="103">
        <v>604</v>
      </c>
      <c r="AA543" s="103">
        <v>44</v>
      </c>
      <c r="AB543" s="103">
        <v>31</v>
      </c>
      <c r="AC543" s="137">
        <v>4861.7323163749188</v>
      </c>
      <c r="AD543" s="103">
        <v>450</v>
      </c>
      <c r="AE543" s="103">
        <v>1</v>
      </c>
      <c r="AF543" s="137">
        <v>224550</v>
      </c>
      <c r="AG543" s="137">
        <v>65499</v>
      </c>
      <c r="AH543" s="137">
        <v>163701</v>
      </c>
      <c r="AI543" s="103" t="str">
        <v>Yes</v>
      </c>
      <c r="AJ543" s="103" t="str">
        <v>Yes</v>
      </c>
      <c r="AK543" s="142">
        <v>1</v>
      </c>
      <c r="AN543" s="104">
        <f>AVERAGE(AD$5:AD543)</f>
        <v>449.0612244897959</v>
      </c>
      <c r="AO543" s="104">
        <f>AVERAGE(AE$5:AE543)</f>
        <v>4.3024118738404455</v>
      </c>
      <c r="AP543" s="122">
        <f>AVERAGE(AF$5:AF543)</f>
        <v>224081.55102040817</v>
      </c>
      <c r="AQ543" s="122">
        <f>AVERAGE(AG$5:AG543)</f>
        <v>67053.025974025979</v>
      </c>
      <c r="AR543" s="122">
        <f>AVERAGE(AH$5:AH543)</f>
        <v>161317.30055658627</v>
      </c>
      <c r="AS543" s="121">
        <f>AVERAGE($AK$5:AK543)</f>
        <v>0.99791383219954721</v>
      </c>
    </row>
    <row r="544" spans="1:45" x14ac:dyDescent="0.25">
      <c r="A544" s="103">
        <v>540</v>
      </c>
      <c r="B544" s="116">
        <v>570</v>
      </c>
      <c r="C544" s="116">
        <v>29</v>
      </c>
      <c r="D544" s="116">
        <v>30</v>
      </c>
      <c r="E544" s="117">
        <v>2706.0044044886258</v>
      </c>
      <c r="F544" s="116">
        <v>450</v>
      </c>
      <c r="G544" s="116">
        <v>2</v>
      </c>
      <c r="H544" s="117">
        <v>224550</v>
      </c>
      <c r="I544" s="117">
        <v>65998</v>
      </c>
      <c r="J544" s="117">
        <v>163052</v>
      </c>
      <c r="K544" s="116" t="str">
        <v>Yes</v>
      </c>
      <c r="L544" s="116" t="str">
        <v>Yes</v>
      </c>
      <c r="M544" s="120">
        <v>1</v>
      </c>
      <c r="P544" s="104">
        <f>AVERAGE(F$5:F544)</f>
        <v>448.98888888888888</v>
      </c>
      <c r="Q544" s="104">
        <f>AVERAGE(G$5:G544)</f>
        <v>4.5685185185185189</v>
      </c>
      <c r="R544" s="122">
        <f>AVERAGE(H$5:H544)</f>
        <v>224045.45555555556</v>
      </c>
      <c r="S544" s="122">
        <f>AVERAGE(I$5:I544)</f>
        <v>67178.579629629632</v>
      </c>
      <c r="T544" s="122">
        <f>AVERAGE(J$5:J544)</f>
        <v>161117.98703703703</v>
      </c>
      <c r="U544" s="121">
        <f>AVERAGE($M$5:M544)</f>
        <v>0.99775308641975347</v>
      </c>
      <c r="Y544" s="103">
        <v>540</v>
      </c>
      <c r="Z544" s="103">
        <v>540</v>
      </c>
      <c r="AA544" s="103">
        <v>39</v>
      </c>
      <c r="AB544" s="103">
        <v>23</v>
      </c>
      <c r="AC544" s="137">
        <v>3315.9672708384578</v>
      </c>
      <c r="AD544" s="103">
        <v>450</v>
      </c>
      <c r="AE544" s="103">
        <v>9</v>
      </c>
      <c r="AF544" s="137">
        <v>224550</v>
      </c>
      <c r="AG544" s="137">
        <v>69491</v>
      </c>
      <c r="AH544" s="137">
        <v>158509</v>
      </c>
      <c r="AI544" s="103" t="str">
        <v>Yes</v>
      </c>
      <c r="AJ544" s="103" t="str">
        <v>Yes</v>
      </c>
      <c r="AK544" s="142">
        <v>1</v>
      </c>
      <c r="AN544" s="104">
        <f>AVERAGE(AD$5:AD544)</f>
        <v>449.06296296296296</v>
      </c>
      <c r="AO544" s="104">
        <f>AVERAGE(AE$5:AE544)</f>
        <v>4.3111111111111109</v>
      </c>
      <c r="AP544" s="122">
        <f>AVERAGE(AF$5:AF544)</f>
        <v>224082.41851851851</v>
      </c>
      <c r="AQ544" s="122">
        <f>AVERAGE(AG$5:AG544)</f>
        <v>67057.540740740747</v>
      </c>
      <c r="AR544" s="122">
        <f>AVERAGE(AH$5:AH544)</f>
        <v>161312.1</v>
      </c>
      <c r="AS544" s="121">
        <f>AVERAGE($AK$5:AK544)</f>
        <v>0.99791769547325171</v>
      </c>
    </row>
    <row r="545" spans="1:45" x14ac:dyDescent="0.25">
      <c r="A545" s="103">
        <v>541</v>
      </c>
      <c r="B545" s="116">
        <v>675</v>
      </c>
      <c r="C545" s="116">
        <v>40</v>
      </c>
      <c r="D545" s="116">
        <v>28</v>
      </c>
      <c r="E545" s="117">
        <v>3213.654722370843</v>
      </c>
      <c r="F545" s="116">
        <v>450</v>
      </c>
      <c r="G545" s="116">
        <v>4</v>
      </c>
      <c r="H545" s="117">
        <v>224550</v>
      </c>
      <c r="I545" s="117">
        <v>66996</v>
      </c>
      <c r="J545" s="117">
        <v>161754</v>
      </c>
      <c r="K545" s="116" t="str">
        <v>Yes</v>
      </c>
      <c r="L545" s="116" t="str">
        <v>Yes</v>
      </c>
      <c r="M545" s="120">
        <v>1</v>
      </c>
      <c r="P545" s="104">
        <f>AVERAGE(F$5:F545)</f>
        <v>448.99075785582255</v>
      </c>
      <c r="Q545" s="104">
        <f>AVERAGE(G$5:G545)</f>
        <v>4.5674676524953792</v>
      </c>
      <c r="R545" s="122">
        <f>AVERAGE(H$5:H545)</f>
        <v>224046.38817005546</v>
      </c>
      <c r="S545" s="122">
        <f>AVERAGE(I$5:I545)</f>
        <v>67178.24214417745</v>
      </c>
      <c r="T545" s="122">
        <f>AVERAGE(J$5:J545)</f>
        <v>161119.16266173753</v>
      </c>
      <c r="U545" s="121">
        <f>AVERAGE($M$5:M545)</f>
        <v>0.99775723967960606</v>
      </c>
      <c r="Y545" s="103">
        <v>541</v>
      </c>
      <c r="Z545" s="103">
        <v>613</v>
      </c>
      <c r="AA545" s="103">
        <v>35</v>
      </c>
      <c r="AB545" s="103">
        <v>33</v>
      </c>
      <c r="AC545" s="137">
        <v>2163.3508637080708</v>
      </c>
      <c r="AD545" s="103">
        <v>449</v>
      </c>
      <c r="AE545" s="103">
        <v>0</v>
      </c>
      <c r="AF545" s="137">
        <v>224051</v>
      </c>
      <c r="AG545" s="137">
        <v>64900</v>
      </c>
      <c r="AH545" s="137">
        <v>164101</v>
      </c>
      <c r="AI545" s="103" t="str">
        <v>No</v>
      </c>
      <c r="AJ545" s="103" t="str">
        <v>No</v>
      </c>
      <c r="AK545" s="142">
        <v>0.99777777777777776</v>
      </c>
      <c r="AN545" s="104">
        <f>AVERAGE(AD$5:AD545)</f>
        <v>449.06284658040664</v>
      </c>
      <c r="AO545" s="104">
        <f>AVERAGE(AE$5:AE545)</f>
        <v>4.303142329020333</v>
      </c>
      <c r="AP545" s="122">
        <f>AVERAGE(AF$5:AF545)</f>
        <v>224082.36044362292</v>
      </c>
      <c r="AQ545" s="122">
        <f>AVERAGE(AG$5:AG545)</f>
        <v>67053.552680221808</v>
      </c>
      <c r="AR545" s="122">
        <f>AVERAGE(AH$5:AH545)</f>
        <v>161317.25508317931</v>
      </c>
      <c r="AS545" s="121">
        <f>AVERAGE($AK$5:AK545)</f>
        <v>0.99791743684534873</v>
      </c>
    </row>
    <row r="546" spans="1:45" x14ac:dyDescent="0.25">
      <c r="A546" s="103">
        <v>542</v>
      </c>
      <c r="B546" s="116">
        <v>573</v>
      </c>
      <c r="C546" s="116">
        <v>44</v>
      </c>
      <c r="D546" s="116">
        <v>27</v>
      </c>
      <c r="E546" s="117">
        <v>2947.9975288491596</v>
      </c>
      <c r="F546" s="116">
        <v>450</v>
      </c>
      <c r="G546" s="116">
        <v>5</v>
      </c>
      <c r="H546" s="117">
        <v>224550</v>
      </c>
      <c r="I546" s="117">
        <v>67495</v>
      </c>
      <c r="J546" s="117">
        <v>161105</v>
      </c>
      <c r="K546" s="116" t="str">
        <v>Yes</v>
      </c>
      <c r="L546" s="116" t="str">
        <v>Yes</v>
      </c>
      <c r="M546" s="120">
        <v>1</v>
      </c>
      <c r="P546" s="104">
        <f>AVERAGE(F$5:F546)</f>
        <v>448.99261992619927</v>
      </c>
      <c r="Q546" s="104">
        <f>AVERAGE(G$5:G546)</f>
        <v>4.5682656826568264</v>
      </c>
      <c r="R546" s="122">
        <f>AVERAGE(H$5:H546)</f>
        <v>224047.31734317343</v>
      </c>
      <c r="S546" s="122">
        <f>AVERAGE(I$5:I546)</f>
        <v>67178.826568265678</v>
      </c>
      <c r="T546" s="122">
        <f>AVERAGE(J$5:J546)</f>
        <v>161119.13653136531</v>
      </c>
      <c r="U546" s="121">
        <f>AVERAGE($M$5:M546)</f>
        <v>0.99776137761377648</v>
      </c>
      <c r="Y546" s="103">
        <v>542</v>
      </c>
      <c r="Z546" s="103">
        <v>548</v>
      </c>
      <c r="AA546" s="103">
        <v>28</v>
      </c>
      <c r="AB546" s="103">
        <v>24</v>
      </c>
      <c r="AC546" s="137">
        <v>3808.4183379755486</v>
      </c>
      <c r="AD546" s="103">
        <v>450</v>
      </c>
      <c r="AE546" s="103">
        <v>8</v>
      </c>
      <c r="AF546" s="137">
        <v>224550</v>
      </c>
      <c r="AG546" s="137">
        <v>68992</v>
      </c>
      <c r="AH546" s="137">
        <v>159158</v>
      </c>
      <c r="AI546" s="103" t="str">
        <v>Yes</v>
      </c>
      <c r="AJ546" s="103" t="str">
        <v>Yes</v>
      </c>
      <c r="AK546" s="142">
        <v>1</v>
      </c>
      <c r="AN546" s="104">
        <f>AVERAGE(AD$5:AD546)</f>
        <v>449.06457564575646</v>
      </c>
      <c r="AO546" s="104">
        <f>AVERAGE(AE$5:AE546)</f>
        <v>4.3099630996309966</v>
      </c>
      <c r="AP546" s="122">
        <f>AVERAGE(AF$5:AF546)</f>
        <v>224083.22324723247</v>
      </c>
      <c r="AQ546" s="122">
        <f>AVERAGE(AG$5:AG546)</f>
        <v>67057.12915129152</v>
      </c>
      <c r="AR546" s="122">
        <f>AVERAGE(AH$5:AH546)</f>
        <v>161313.27121771217</v>
      </c>
      <c r="AS546" s="121">
        <f>AVERAGE($AK$5:AK546)</f>
        <v>0.99792127921279272</v>
      </c>
    </row>
    <row r="547" spans="1:45" x14ac:dyDescent="0.25">
      <c r="A547" s="103">
        <v>543</v>
      </c>
      <c r="B547" s="116">
        <v>558</v>
      </c>
      <c r="C547" s="116">
        <v>43</v>
      </c>
      <c r="D547" s="116">
        <v>27</v>
      </c>
      <c r="E547" s="117">
        <v>3559.8670992817997</v>
      </c>
      <c r="F547" s="116">
        <v>450</v>
      </c>
      <c r="G547" s="116">
        <v>5</v>
      </c>
      <c r="H547" s="117">
        <v>224550</v>
      </c>
      <c r="I547" s="117">
        <v>67495</v>
      </c>
      <c r="J547" s="117">
        <v>161105</v>
      </c>
      <c r="K547" s="116" t="str">
        <v>Yes</v>
      </c>
      <c r="L547" s="116" t="str">
        <v>Yes</v>
      </c>
      <c r="M547" s="120">
        <v>1</v>
      </c>
      <c r="P547" s="104">
        <f>AVERAGE(F$5:F547)</f>
        <v>448.99447513812157</v>
      </c>
      <c r="Q547" s="104">
        <f>AVERAGE(G$5:G547)</f>
        <v>4.569060773480663</v>
      </c>
      <c r="R547" s="122">
        <f>AVERAGE(H$5:H547)</f>
        <v>224048.24309392265</v>
      </c>
      <c r="S547" s="122">
        <f>AVERAGE(I$5:I547)</f>
        <v>67179.408839779004</v>
      </c>
      <c r="T547" s="122">
        <f>AVERAGE(J$5:J547)</f>
        <v>161119.11049723756</v>
      </c>
      <c r="U547" s="121">
        <f>AVERAGE($M$5:M547)</f>
        <v>0.99776550030693711</v>
      </c>
      <c r="Y547" s="103">
        <v>543</v>
      </c>
      <c r="Z547" s="103">
        <v>533</v>
      </c>
      <c r="AA547" s="103">
        <v>45</v>
      </c>
      <c r="AB547" s="103">
        <v>22</v>
      </c>
      <c r="AC547" s="137">
        <v>4630.5524856641641</v>
      </c>
      <c r="AD547" s="103">
        <v>450</v>
      </c>
      <c r="AE547" s="103">
        <v>10</v>
      </c>
      <c r="AF547" s="137">
        <v>224550</v>
      </c>
      <c r="AG547" s="137">
        <v>69990</v>
      </c>
      <c r="AH547" s="137">
        <v>157860</v>
      </c>
      <c r="AI547" s="103" t="str">
        <v>Yes</v>
      </c>
      <c r="AJ547" s="103" t="str">
        <v>Yes</v>
      </c>
      <c r="AK547" s="142">
        <v>1</v>
      </c>
      <c r="AN547" s="104">
        <f>AVERAGE(AD$5:AD547)</f>
        <v>449.06629834254142</v>
      </c>
      <c r="AO547" s="104">
        <f>AVERAGE(AE$5:AE547)</f>
        <v>4.3204419889502761</v>
      </c>
      <c r="AP547" s="122">
        <f>AVERAGE(AF$5:AF547)</f>
        <v>224084.08287292818</v>
      </c>
      <c r="AQ547" s="122">
        <f>AVERAGE(AG$5:AG547)</f>
        <v>67062.530386740327</v>
      </c>
      <c r="AR547" s="122">
        <f>AVERAGE(AH$5:AH547)</f>
        <v>161306.91160220993</v>
      </c>
      <c r="AS547" s="121">
        <f>AVERAGE($AK$5:AK547)</f>
        <v>0.99792510742787044</v>
      </c>
    </row>
    <row r="548" spans="1:45" x14ac:dyDescent="0.25">
      <c r="A548" s="103">
        <v>544</v>
      </c>
      <c r="B548" s="116">
        <v>546</v>
      </c>
      <c r="C548" s="116">
        <v>50</v>
      </c>
      <c r="D548" s="116">
        <v>36</v>
      </c>
      <c r="E548" s="117">
        <v>2454.9216144876127</v>
      </c>
      <c r="F548" s="116">
        <v>446</v>
      </c>
      <c r="G548" s="116">
        <v>0</v>
      </c>
      <c r="H548" s="117">
        <v>222554</v>
      </c>
      <c r="I548" s="117">
        <v>64600</v>
      </c>
      <c r="J548" s="117">
        <v>163354</v>
      </c>
      <c r="K548" s="116" t="str">
        <v>No</v>
      </c>
      <c r="L548" s="116" t="str">
        <v>No</v>
      </c>
      <c r="M548" s="120">
        <v>0.99111111111111116</v>
      </c>
      <c r="P548" s="104">
        <f>AVERAGE(F$5:F548)</f>
        <v>448.9889705882353</v>
      </c>
      <c r="Q548" s="104">
        <f>AVERAGE(G$5:G548)</f>
        <v>4.5606617647058822</v>
      </c>
      <c r="R548" s="122">
        <f>AVERAGE(H$5:H548)</f>
        <v>224045.4963235294</v>
      </c>
      <c r="S548" s="122">
        <f>AVERAGE(I$5:I548)</f>
        <v>67174.667279411762</v>
      </c>
      <c r="T548" s="122">
        <f>AVERAGE(J$5:J548)</f>
        <v>161123.21875</v>
      </c>
      <c r="U548" s="121">
        <f>AVERAGE($M$5:M548)</f>
        <v>0.99775326797385655</v>
      </c>
      <c r="Y548" s="103">
        <v>544</v>
      </c>
      <c r="Z548" s="103">
        <v>503</v>
      </c>
      <c r="AA548" s="103">
        <v>34</v>
      </c>
      <c r="AB548" s="103">
        <v>26</v>
      </c>
      <c r="AC548" s="137">
        <v>2376.3673301735566</v>
      </c>
      <c r="AD548" s="103">
        <v>450</v>
      </c>
      <c r="AE548" s="103">
        <v>6</v>
      </c>
      <c r="AF548" s="137">
        <v>224550</v>
      </c>
      <c r="AG548" s="137">
        <v>67994</v>
      </c>
      <c r="AH548" s="137">
        <v>160456</v>
      </c>
      <c r="AI548" s="103" t="str">
        <v>Yes</v>
      </c>
      <c r="AJ548" s="103" t="str">
        <v>Yes</v>
      </c>
      <c r="AK548" s="142">
        <v>1</v>
      </c>
      <c r="AN548" s="104">
        <f>AVERAGE(AD$5:AD548)</f>
        <v>449.06801470588238</v>
      </c>
      <c r="AO548" s="104">
        <f>AVERAGE(AE$5:AE548)</f>
        <v>4.3235294117647056</v>
      </c>
      <c r="AP548" s="122">
        <f>AVERAGE(AF$5:AF548)</f>
        <v>224084.9393382353</v>
      </c>
      <c r="AQ548" s="122">
        <f>AVERAGE(AG$5:AG548)</f>
        <v>67064.242647058825</v>
      </c>
      <c r="AR548" s="122">
        <f>AVERAGE(AH$5:AH548)</f>
        <v>161305.3474264706</v>
      </c>
      <c r="AS548" s="121">
        <f>AVERAGE($AK$5:AK548)</f>
        <v>0.99792892156862811</v>
      </c>
    </row>
    <row r="549" spans="1:45" x14ac:dyDescent="0.25">
      <c r="A549" s="103">
        <v>545</v>
      </c>
      <c r="B549" s="116">
        <v>528</v>
      </c>
      <c r="C549" s="116">
        <v>43</v>
      </c>
      <c r="D549" s="116">
        <v>33</v>
      </c>
      <c r="E549" s="117">
        <v>4307.8935888667893</v>
      </c>
      <c r="F549" s="116">
        <v>449</v>
      </c>
      <c r="G549" s="116">
        <v>0</v>
      </c>
      <c r="H549" s="117">
        <v>224051</v>
      </c>
      <c r="I549" s="117">
        <v>64900</v>
      </c>
      <c r="J549" s="117">
        <v>164101</v>
      </c>
      <c r="K549" s="116" t="str">
        <v>No</v>
      </c>
      <c r="L549" s="116" t="str">
        <v>No</v>
      </c>
      <c r="M549" s="120">
        <v>0.99777777777777776</v>
      </c>
      <c r="P549" s="104">
        <f>AVERAGE(F$5:F549)</f>
        <v>448.98899082568806</v>
      </c>
      <c r="Q549" s="104">
        <f>AVERAGE(G$5:G549)</f>
        <v>4.5522935779816516</v>
      </c>
      <c r="R549" s="122">
        <f>AVERAGE(H$5:H549)</f>
        <v>224045.50642201834</v>
      </c>
      <c r="S549" s="122">
        <f>AVERAGE(I$5:I549)</f>
        <v>67170.493577981644</v>
      </c>
      <c r="T549" s="122">
        <f>AVERAGE(J$5:J549)</f>
        <v>161128.68256880733</v>
      </c>
      <c r="U549" s="121">
        <f>AVERAGE($M$5:M549)</f>
        <v>0.99775331294597369</v>
      </c>
      <c r="Y549" s="103">
        <v>545</v>
      </c>
      <c r="Z549" s="103">
        <v>625</v>
      </c>
      <c r="AA549" s="103">
        <v>37</v>
      </c>
      <c r="AB549" s="103">
        <v>33</v>
      </c>
      <c r="AC549" s="137">
        <v>3552.6955651177341</v>
      </c>
      <c r="AD549" s="103">
        <v>449</v>
      </c>
      <c r="AE549" s="103">
        <v>0</v>
      </c>
      <c r="AF549" s="137">
        <v>224051</v>
      </c>
      <c r="AG549" s="137">
        <v>64900</v>
      </c>
      <c r="AH549" s="137">
        <v>164101</v>
      </c>
      <c r="AI549" s="103" t="str">
        <v>No</v>
      </c>
      <c r="AJ549" s="103" t="str">
        <v>No</v>
      </c>
      <c r="AK549" s="142">
        <v>0.99777777777777776</v>
      </c>
      <c r="AN549" s="104">
        <f>AVERAGE(AD$5:AD549)</f>
        <v>449.06788990825686</v>
      </c>
      <c r="AO549" s="104">
        <f>AVERAGE(AE$5:AE549)</f>
        <v>4.3155963302752296</v>
      </c>
      <c r="AP549" s="122">
        <f>AVERAGE(AF$5:AF549)</f>
        <v>224084.87706422017</v>
      </c>
      <c r="AQ549" s="122">
        <f>AVERAGE(AG$5:AG549)</f>
        <v>67060.271559633024</v>
      </c>
      <c r="AR549" s="122">
        <f>AVERAGE(AH$5:AH549)</f>
        <v>161310.47706422018</v>
      </c>
      <c r="AS549" s="121">
        <f>AVERAGE($AK$5:AK549)</f>
        <v>0.99792864424057137</v>
      </c>
    </row>
    <row r="550" spans="1:45" x14ac:dyDescent="0.25">
      <c r="A550" s="103">
        <v>546</v>
      </c>
      <c r="B550" s="116">
        <v>643</v>
      </c>
      <c r="C550" s="116">
        <v>41</v>
      </c>
      <c r="D550" s="116">
        <v>30</v>
      </c>
      <c r="E550" s="117">
        <v>2737.9291391666388</v>
      </c>
      <c r="F550" s="116">
        <v>450</v>
      </c>
      <c r="G550" s="116">
        <v>2</v>
      </c>
      <c r="H550" s="117">
        <v>224550</v>
      </c>
      <c r="I550" s="117">
        <v>65998</v>
      </c>
      <c r="J550" s="117">
        <v>163052</v>
      </c>
      <c r="K550" s="116" t="str">
        <v>Yes</v>
      </c>
      <c r="L550" s="116" t="str">
        <v>Yes</v>
      </c>
      <c r="M550" s="120">
        <v>1</v>
      </c>
      <c r="P550" s="104">
        <f>AVERAGE(F$5:F550)</f>
        <v>448.99084249084251</v>
      </c>
      <c r="Q550" s="104">
        <f>AVERAGE(G$5:G550)</f>
        <v>4.5476190476190474</v>
      </c>
      <c r="R550" s="122">
        <f>AVERAGE(H$5:H550)</f>
        <v>224046.43040293039</v>
      </c>
      <c r="S550" s="122">
        <f>AVERAGE(I$5:I550)</f>
        <v>67168.346153846156</v>
      </c>
      <c r="T550" s="122">
        <f>AVERAGE(J$5:J550)</f>
        <v>161132.20512820513</v>
      </c>
      <c r="U550" s="121">
        <f>AVERAGE($M$5:M550)</f>
        <v>0.99775742775742804</v>
      </c>
      <c r="Y550" s="103">
        <v>546</v>
      </c>
      <c r="Z550" s="103">
        <v>644</v>
      </c>
      <c r="AA550" s="103">
        <v>32</v>
      </c>
      <c r="AB550" s="103">
        <v>30</v>
      </c>
      <c r="AC550" s="137">
        <v>4241.5916651483676</v>
      </c>
      <c r="AD550" s="103">
        <v>450</v>
      </c>
      <c r="AE550" s="103">
        <v>2</v>
      </c>
      <c r="AF550" s="137">
        <v>224550</v>
      </c>
      <c r="AG550" s="137">
        <v>65998</v>
      </c>
      <c r="AH550" s="137">
        <v>163052</v>
      </c>
      <c r="AI550" s="103" t="str">
        <v>Yes</v>
      </c>
      <c r="AJ550" s="103" t="str">
        <v>Yes</v>
      </c>
      <c r="AK550" s="142">
        <v>1</v>
      </c>
      <c r="AN550" s="104">
        <f>AVERAGE(AD$5:AD550)</f>
        <v>449.06959706959708</v>
      </c>
      <c r="AO550" s="104">
        <f>AVERAGE(AE$5:AE550)</f>
        <v>4.3113553113553111</v>
      </c>
      <c r="AP550" s="122">
        <f>AVERAGE(AF$5:AF550)</f>
        <v>224085.72893772894</v>
      </c>
      <c r="AQ550" s="122">
        <f>AVERAGE(AG$5:AG550)</f>
        <v>67058.326007326003</v>
      </c>
      <c r="AR550" s="122">
        <f>AVERAGE(AH$5:AH550)</f>
        <v>161313.66666666666</v>
      </c>
      <c r="AS550" s="121">
        <f>AVERAGE($AK$5:AK550)</f>
        <v>0.99793243793243847</v>
      </c>
    </row>
    <row r="551" spans="1:45" x14ac:dyDescent="0.25">
      <c r="A551" s="103">
        <v>547</v>
      </c>
      <c r="B551" s="116">
        <v>593</v>
      </c>
      <c r="C551" s="116">
        <v>39</v>
      </c>
      <c r="D551" s="116">
        <v>38</v>
      </c>
      <c r="E551" s="117">
        <v>4060.185103890899</v>
      </c>
      <c r="F551" s="116">
        <v>444</v>
      </c>
      <c r="G551" s="116">
        <v>0</v>
      </c>
      <c r="H551" s="117">
        <v>221556</v>
      </c>
      <c r="I551" s="117">
        <v>64400</v>
      </c>
      <c r="J551" s="117">
        <v>162856</v>
      </c>
      <c r="K551" s="116" t="str">
        <v>No</v>
      </c>
      <c r="L551" s="116" t="str">
        <v>No</v>
      </c>
      <c r="M551" s="120">
        <v>0.98666666666666669</v>
      </c>
      <c r="P551" s="104">
        <f>AVERAGE(F$5:F551)</f>
        <v>448.98171846435099</v>
      </c>
      <c r="Q551" s="104">
        <f>AVERAGE(G$5:G551)</f>
        <v>4.5393053016453386</v>
      </c>
      <c r="R551" s="122">
        <f>AVERAGE(H$5:H551)</f>
        <v>224041.87751371117</v>
      </c>
      <c r="S551" s="122">
        <f>AVERAGE(I$5:I551)</f>
        <v>67163.285191956122</v>
      </c>
      <c r="T551" s="122">
        <f>AVERAGE(J$5:J551)</f>
        <v>161135.35648994514</v>
      </c>
      <c r="U551" s="121">
        <f>AVERAGE($M$5:M551)</f>
        <v>0.99773715214300251</v>
      </c>
      <c r="Y551" s="103">
        <v>547</v>
      </c>
      <c r="Z551" s="103">
        <v>541</v>
      </c>
      <c r="AA551" s="103">
        <v>39</v>
      </c>
      <c r="AB551" s="103">
        <v>26</v>
      </c>
      <c r="AC551" s="137">
        <v>4803.8222090886538</v>
      </c>
      <c r="AD551" s="103">
        <v>450</v>
      </c>
      <c r="AE551" s="103">
        <v>6</v>
      </c>
      <c r="AF551" s="137">
        <v>224550</v>
      </c>
      <c r="AG551" s="137">
        <v>67994</v>
      </c>
      <c r="AH551" s="137">
        <v>160456</v>
      </c>
      <c r="AI551" s="103" t="str">
        <v>Yes</v>
      </c>
      <c r="AJ551" s="103" t="str">
        <v>Yes</v>
      </c>
      <c r="AK551" s="142">
        <v>1</v>
      </c>
      <c r="AN551" s="104">
        <f>AVERAGE(AD$5:AD551)</f>
        <v>449.07129798903105</v>
      </c>
      <c r="AO551" s="104">
        <f>AVERAGE(AE$5:AE551)</f>
        <v>4.3144424131627055</v>
      </c>
      <c r="AP551" s="122">
        <f>AVERAGE(AF$5:AF551)</f>
        <v>224086.57769652651</v>
      </c>
      <c r="AQ551" s="122">
        <f>AVERAGE(AG$5:AG551)</f>
        <v>67060.036563071291</v>
      </c>
      <c r="AR551" s="122">
        <f>AVERAGE(AH$5:AH551)</f>
        <v>161312.0987202925</v>
      </c>
      <c r="AS551" s="121">
        <f>AVERAGE($AK$5:AK551)</f>
        <v>0.99793621775340291</v>
      </c>
    </row>
    <row r="552" spans="1:45" x14ac:dyDescent="0.25">
      <c r="A552" s="103">
        <v>548</v>
      </c>
      <c r="B552" s="116">
        <v>470</v>
      </c>
      <c r="C552" s="116">
        <v>47</v>
      </c>
      <c r="D552" s="116">
        <v>34</v>
      </c>
      <c r="E552" s="117">
        <v>2466.9202855034578</v>
      </c>
      <c r="F552" s="116">
        <v>448</v>
      </c>
      <c r="G552" s="116">
        <v>0</v>
      </c>
      <c r="H552" s="117">
        <v>223552</v>
      </c>
      <c r="I552" s="117">
        <v>64800</v>
      </c>
      <c r="J552" s="117">
        <v>163852</v>
      </c>
      <c r="K552" s="116" t="str">
        <v>No</v>
      </c>
      <c r="L552" s="116" t="str">
        <v>No</v>
      </c>
      <c r="M552" s="120">
        <v>0.99555555555555553</v>
      </c>
      <c r="P552" s="104">
        <f>AVERAGE(F$5:F552)</f>
        <v>448.9799270072993</v>
      </c>
      <c r="Q552" s="104">
        <f>AVERAGE(G$5:G552)</f>
        <v>4.531021897810219</v>
      </c>
      <c r="R552" s="122">
        <f>AVERAGE(H$5:H552)</f>
        <v>224040.98357664235</v>
      </c>
      <c r="S552" s="122">
        <f>AVERAGE(I$5:I552)</f>
        <v>67158.972627737225</v>
      </c>
      <c r="T552" s="122">
        <f>AVERAGE(J$5:J552)</f>
        <v>161140.31386861313</v>
      </c>
      <c r="U552" s="121">
        <f>AVERAGE($M$5:M552)</f>
        <v>0.99773317112733206</v>
      </c>
      <c r="Y552" s="103">
        <v>548</v>
      </c>
      <c r="Z552" s="103">
        <v>552</v>
      </c>
      <c r="AA552" s="103">
        <v>30</v>
      </c>
      <c r="AB552" s="103">
        <v>27</v>
      </c>
      <c r="AC552" s="137">
        <v>4361.8142828146001</v>
      </c>
      <c r="AD552" s="103">
        <v>450</v>
      </c>
      <c r="AE552" s="103">
        <v>5</v>
      </c>
      <c r="AF552" s="137">
        <v>224550</v>
      </c>
      <c r="AG552" s="137">
        <v>67495</v>
      </c>
      <c r="AH552" s="137">
        <v>161105</v>
      </c>
      <c r="AI552" s="103" t="str">
        <v>Yes</v>
      </c>
      <c r="AJ552" s="103" t="str">
        <v>Yes</v>
      </c>
      <c r="AK552" s="142">
        <v>1</v>
      </c>
      <c r="AN552" s="104">
        <f>AVERAGE(AD$5:AD552)</f>
        <v>449.07299270072991</v>
      </c>
      <c r="AO552" s="104">
        <f>AVERAGE(AE$5:AE552)</f>
        <v>4.3156934306569346</v>
      </c>
      <c r="AP552" s="122">
        <f>AVERAGE(AF$5:AF552)</f>
        <v>224087.42335766423</v>
      </c>
      <c r="AQ552" s="122">
        <f>AVERAGE(AG$5:AG552)</f>
        <v>67060.830291970808</v>
      </c>
      <c r="AR552" s="122">
        <f>AVERAGE(AH$5:AH552)</f>
        <v>161311.72080291971</v>
      </c>
      <c r="AS552" s="121">
        <f>AVERAGE($AK$5:AK552)</f>
        <v>0.99793998377940041</v>
      </c>
    </row>
    <row r="553" spans="1:45" x14ac:dyDescent="0.25">
      <c r="A553" s="103">
        <v>549</v>
      </c>
      <c r="B553" s="116">
        <v>569</v>
      </c>
      <c r="C553" s="116">
        <v>55</v>
      </c>
      <c r="D553" s="116">
        <v>20</v>
      </c>
      <c r="E553" s="117">
        <v>3371.0384677162856</v>
      </c>
      <c r="F553" s="116">
        <v>450</v>
      </c>
      <c r="G553" s="116">
        <v>12</v>
      </c>
      <c r="H553" s="117">
        <v>224550</v>
      </c>
      <c r="I553" s="117">
        <v>70988</v>
      </c>
      <c r="J553" s="117">
        <v>156562</v>
      </c>
      <c r="K553" s="116" t="str">
        <v>Yes</v>
      </c>
      <c r="L553" s="116" t="str">
        <v>Yes</v>
      </c>
      <c r="M553" s="120">
        <v>1</v>
      </c>
      <c r="P553" s="104">
        <f>AVERAGE(F$5:F553)</f>
        <v>448.98178506375228</v>
      </c>
      <c r="Q553" s="104">
        <f>AVERAGE(G$5:G553)</f>
        <v>4.5446265938069219</v>
      </c>
      <c r="R553" s="122">
        <f>AVERAGE(H$5:H553)</f>
        <v>224041.91074681238</v>
      </c>
      <c r="S553" s="122">
        <f>AVERAGE(I$5:I553)</f>
        <v>67165.947176684887</v>
      </c>
      <c r="T553" s="122">
        <f>AVERAGE(J$5:J553)</f>
        <v>161131.97449908927</v>
      </c>
      <c r="U553" s="121">
        <f>AVERAGE($M$5:M553)</f>
        <v>0.99773730014167206</v>
      </c>
      <c r="Y553" s="103">
        <v>549</v>
      </c>
      <c r="Z553" s="103">
        <v>574</v>
      </c>
      <c r="AA553" s="103">
        <v>35</v>
      </c>
      <c r="AB553" s="103">
        <v>32</v>
      </c>
      <c r="AC553" s="137">
        <v>3959.3054810597787</v>
      </c>
      <c r="AD553" s="103">
        <v>450</v>
      </c>
      <c r="AE553" s="103">
        <v>0</v>
      </c>
      <c r="AF553" s="137">
        <v>224550</v>
      </c>
      <c r="AG553" s="137">
        <v>65000</v>
      </c>
      <c r="AH553" s="137">
        <v>164350</v>
      </c>
      <c r="AI553" s="103" t="str">
        <v>Yes</v>
      </c>
      <c r="AJ553" s="103" t="str">
        <v>No</v>
      </c>
      <c r="AK553" s="142">
        <v>1</v>
      </c>
      <c r="AN553" s="104">
        <f>AVERAGE(AD$5:AD553)</f>
        <v>449.07468123861565</v>
      </c>
      <c r="AO553" s="104">
        <f>AVERAGE(AE$5:AE553)</f>
        <v>4.3078324225865208</v>
      </c>
      <c r="AP553" s="122">
        <f>AVERAGE(AF$5:AF553)</f>
        <v>224088.26593806921</v>
      </c>
      <c r="AQ553" s="122">
        <f>AVERAGE(AG$5:AG553)</f>
        <v>67057.076502732234</v>
      </c>
      <c r="AR553" s="122">
        <f>AVERAGE(AH$5:AH553)</f>
        <v>161317.25500910747</v>
      </c>
      <c r="AS553" s="121">
        <f>AVERAGE($AK$5:AK553)</f>
        <v>0.9979437360858131</v>
      </c>
    </row>
    <row r="554" spans="1:45" x14ac:dyDescent="0.25">
      <c r="A554" s="103">
        <v>550</v>
      </c>
      <c r="B554" s="116">
        <v>583</v>
      </c>
      <c r="C554" s="116">
        <v>28</v>
      </c>
      <c r="D554" s="116">
        <v>32</v>
      </c>
      <c r="E554" s="117">
        <v>3502.3953508676659</v>
      </c>
      <c r="F554" s="116">
        <v>450</v>
      </c>
      <c r="G554" s="116">
        <v>0</v>
      </c>
      <c r="H554" s="117">
        <v>224550</v>
      </c>
      <c r="I554" s="117">
        <v>65000</v>
      </c>
      <c r="J554" s="117">
        <v>164350</v>
      </c>
      <c r="K554" s="116" t="str">
        <v>Yes</v>
      </c>
      <c r="L554" s="116" t="str">
        <v>No</v>
      </c>
      <c r="M554" s="120">
        <v>1</v>
      </c>
      <c r="P554" s="104">
        <f>AVERAGE(F$5:F554)</f>
        <v>448.98363636363638</v>
      </c>
      <c r="Q554" s="104">
        <f>AVERAGE(G$5:G554)</f>
        <v>4.5363636363636362</v>
      </c>
      <c r="R554" s="122">
        <f>AVERAGE(H$5:H554)</f>
        <v>224042.83454545453</v>
      </c>
      <c r="S554" s="122">
        <f>AVERAGE(I$5:I554)</f>
        <v>67162.009090909094</v>
      </c>
      <c r="T554" s="122">
        <f>AVERAGE(J$5:J554)</f>
        <v>161137.82545454544</v>
      </c>
      <c r="U554" s="121">
        <f>AVERAGE($M$5:M554)</f>
        <v>0.99774141414141448</v>
      </c>
      <c r="Y554" s="103">
        <v>550</v>
      </c>
      <c r="Z554" s="103">
        <v>658</v>
      </c>
      <c r="AA554" s="103">
        <v>30</v>
      </c>
      <c r="AB554" s="103">
        <v>28</v>
      </c>
      <c r="AC554" s="137">
        <v>4971.4449465977632</v>
      </c>
      <c r="AD554" s="103">
        <v>450</v>
      </c>
      <c r="AE554" s="103">
        <v>4</v>
      </c>
      <c r="AF554" s="137">
        <v>224550</v>
      </c>
      <c r="AG554" s="137">
        <v>66996</v>
      </c>
      <c r="AH554" s="137">
        <v>161754</v>
      </c>
      <c r="AI554" s="103" t="str">
        <v>Yes</v>
      </c>
      <c r="AJ554" s="103" t="str">
        <v>Yes</v>
      </c>
      <c r="AK554" s="142">
        <v>1</v>
      </c>
      <c r="AN554" s="104">
        <f>AVERAGE(AD$5:AD554)</f>
        <v>449.07636363636362</v>
      </c>
      <c r="AO554" s="104">
        <f>AVERAGE(AE$5:AE554)</f>
        <v>4.3072727272727276</v>
      </c>
      <c r="AP554" s="122">
        <f>AVERAGE(AF$5:AF554)</f>
        <v>224089.10545454547</v>
      </c>
      <c r="AQ554" s="122">
        <f>AVERAGE(AG$5:AG554)</f>
        <v>67056.965454545454</v>
      </c>
      <c r="AR554" s="122">
        <f>AVERAGE(AH$5:AH554)</f>
        <v>161318.0490909091</v>
      </c>
      <c r="AS554" s="121">
        <f>AVERAGE($AK$5:AK554)</f>
        <v>0.99794747474747536</v>
      </c>
    </row>
    <row r="555" spans="1:45" x14ac:dyDescent="0.25">
      <c r="A555" s="103">
        <v>551</v>
      </c>
      <c r="B555" s="116">
        <v>561</v>
      </c>
      <c r="C555" s="116">
        <v>37</v>
      </c>
      <c r="D555" s="116">
        <v>29</v>
      </c>
      <c r="E555" s="117">
        <v>2367.6448197861114</v>
      </c>
      <c r="F555" s="116">
        <v>450</v>
      </c>
      <c r="G555" s="116">
        <v>3</v>
      </c>
      <c r="H555" s="117">
        <v>224550</v>
      </c>
      <c r="I555" s="117">
        <v>66497</v>
      </c>
      <c r="J555" s="117">
        <v>162403</v>
      </c>
      <c r="K555" s="116" t="str">
        <v>Yes</v>
      </c>
      <c r="L555" s="116" t="str">
        <v>Yes</v>
      </c>
      <c r="M555" s="120">
        <v>1</v>
      </c>
      <c r="P555" s="104">
        <f>AVERAGE(F$5:F555)</f>
        <v>448.98548094373865</v>
      </c>
      <c r="Q555" s="104">
        <f>AVERAGE(G$5:G555)</f>
        <v>4.5335753176043561</v>
      </c>
      <c r="R555" s="122">
        <f>AVERAGE(H$5:H555)</f>
        <v>224043.75499092558</v>
      </c>
      <c r="S555" s="122">
        <f>AVERAGE(I$5:I555)</f>
        <v>67160.802177858437</v>
      </c>
      <c r="T555" s="122">
        <f>AVERAGE(J$5:J555)</f>
        <v>161140.12159709618</v>
      </c>
      <c r="U555" s="121">
        <f>AVERAGE($M$5:M555)</f>
        <v>0.99774551320830851</v>
      </c>
      <c r="Y555" s="103">
        <v>551</v>
      </c>
      <c r="Z555" s="103">
        <v>548</v>
      </c>
      <c r="AA555" s="103">
        <v>46</v>
      </c>
      <c r="AB555" s="103">
        <v>24</v>
      </c>
      <c r="AC555" s="137">
        <v>4672.4185056306233</v>
      </c>
      <c r="AD555" s="103">
        <v>450</v>
      </c>
      <c r="AE555" s="103">
        <v>8</v>
      </c>
      <c r="AF555" s="137">
        <v>224550</v>
      </c>
      <c r="AG555" s="137">
        <v>68992</v>
      </c>
      <c r="AH555" s="137">
        <v>159158</v>
      </c>
      <c r="AI555" s="103" t="str">
        <v>Yes</v>
      </c>
      <c r="AJ555" s="103" t="str">
        <v>Yes</v>
      </c>
      <c r="AK555" s="142">
        <v>1</v>
      </c>
      <c r="AN555" s="104">
        <f>AVERAGE(AD$5:AD555)</f>
        <v>449.07803992740475</v>
      </c>
      <c r="AO555" s="104">
        <f>AVERAGE(AE$5:AE555)</f>
        <v>4.3139745916515428</v>
      </c>
      <c r="AP555" s="122">
        <f>AVERAGE(AF$5:AF555)</f>
        <v>224089.94192377495</v>
      </c>
      <c r="AQ555" s="122">
        <f>AVERAGE(AG$5:AG555)</f>
        <v>67060.477313974596</v>
      </c>
      <c r="AR555" s="122">
        <f>AVERAGE(AH$5:AH555)</f>
        <v>161314.12885662433</v>
      </c>
      <c r="AS555" s="121">
        <f>AVERAGE($AK$5:AK555)</f>
        <v>0.99795119983867775</v>
      </c>
    </row>
    <row r="556" spans="1:45" x14ac:dyDescent="0.25">
      <c r="A556" s="103">
        <v>552</v>
      </c>
      <c r="B556" s="116">
        <v>607</v>
      </c>
      <c r="C556" s="116">
        <v>33</v>
      </c>
      <c r="D556" s="116">
        <v>33</v>
      </c>
      <c r="E556" s="117">
        <v>2498.1036018948048</v>
      </c>
      <c r="F556" s="116">
        <v>449</v>
      </c>
      <c r="G556" s="116">
        <v>0</v>
      </c>
      <c r="H556" s="117">
        <v>224051</v>
      </c>
      <c r="I556" s="117">
        <v>64900</v>
      </c>
      <c r="J556" s="117">
        <v>164101</v>
      </c>
      <c r="K556" s="116" t="str">
        <v>No</v>
      </c>
      <c r="L556" s="116" t="str">
        <v>No</v>
      </c>
      <c r="M556" s="120">
        <v>0.99777777777777776</v>
      </c>
      <c r="P556" s="104">
        <f>AVERAGE(F$5:F556)</f>
        <v>448.98550724637681</v>
      </c>
      <c r="Q556" s="104">
        <f>AVERAGE(G$5:G556)</f>
        <v>4.52536231884058</v>
      </c>
      <c r="R556" s="122">
        <f>AVERAGE(H$5:H556)</f>
        <v>224043.76811594202</v>
      </c>
      <c r="S556" s="122">
        <f>AVERAGE(I$5:I556)</f>
        <v>67156.706521739135</v>
      </c>
      <c r="T556" s="122">
        <f>AVERAGE(J$5:J556)</f>
        <v>161145.48550724637</v>
      </c>
      <c r="U556" s="121">
        <f>AVERAGE($M$5:M556)</f>
        <v>0.99774557165861544</v>
      </c>
      <c r="Y556" s="103">
        <v>552</v>
      </c>
      <c r="Z556" s="103">
        <v>623</v>
      </c>
      <c r="AA556" s="103">
        <v>34</v>
      </c>
      <c r="AB556" s="103">
        <v>21</v>
      </c>
      <c r="AC556" s="137">
        <v>3651.8267931664141</v>
      </c>
      <c r="AD556" s="103">
        <v>450</v>
      </c>
      <c r="AE556" s="103">
        <v>11</v>
      </c>
      <c r="AF556" s="137">
        <v>224550</v>
      </c>
      <c r="AG556" s="137">
        <v>70489</v>
      </c>
      <c r="AH556" s="137">
        <v>157211</v>
      </c>
      <c r="AI556" s="103" t="str">
        <v>Yes</v>
      </c>
      <c r="AJ556" s="103" t="str">
        <v>Yes</v>
      </c>
      <c r="AK556" s="142">
        <v>1</v>
      </c>
      <c r="AN556" s="104">
        <f>AVERAGE(AD$5:AD556)</f>
        <v>449.07971014492756</v>
      </c>
      <c r="AO556" s="104">
        <f>AVERAGE(AE$5:AE556)</f>
        <v>4.3260869565217392</v>
      </c>
      <c r="AP556" s="122">
        <f>AVERAGE(AF$5:AF556)</f>
        <v>224090.77536231885</v>
      </c>
      <c r="AQ556" s="122">
        <f>AVERAGE(AG$5:AG556)</f>
        <v>67066.688405797104</v>
      </c>
      <c r="AR556" s="122">
        <f>AVERAGE(AH$5:AH556)</f>
        <v>161306.69565217392</v>
      </c>
      <c r="AS556" s="121">
        <f>AVERAGE($AK$5:AK556)</f>
        <v>0.99795491143317283</v>
      </c>
    </row>
    <row r="557" spans="1:45" x14ac:dyDescent="0.25">
      <c r="A557" s="103">
        <v>553</v>
      </c>
      <c r="B557" s="116">
        <v>576</v>
      </c>
      <c r="C557" s="116">
        <v>41</v>
      </c>
      <c r="D557" s="116">
        <v>28</v>
      </c>
      <c r="E557" s="117">
        <v>3853.817274365224</v>
      </c>
      <c r="F557" s="116">
        <v>450</v>
      </c>
      <c r="G557" s="116">
        <v>4</v>
      </c>
      <c r="H557" s="117">
        <v>224550</v>
      </c>
      <c r="I557" s="117">
        <v>66996</v>
      </c>
      <c r="J557" s="117">
        <v>161754</v>
      </c>
      <c r="K557" s="116" t="str">
        <v>Yes</v>
      </c>
      <c r="L557" s="116" t="str">
        <v>Yes</v>
      </c>
      <c r="M557" s="120">
        <v>1</v>
      </c>
      <c r="P557" s="104">
        <f>AVERAGE(F$5:F557)</f>
        <v>448.98734177215192</v>
      </c>
      <c r="Q557" s="104">
        <f>AVERAGE(G$5:G557)</f>
        <v>4.5244122965641953</v>
      </c>
      <c r="R557" s="122">
        <f>AVERAGE(H$5:H557)</f>
        <v>224044.68354430379</v>
      </c>
      <c r="S557" s="122">
        <f>AVERAGE(I$5:I557)</f>
        <v>67156.415913200719</v>
      </c>
      <c r="T557" s="122">
        <f>AVERAGE(J$5:J557)</f>
        <v>161146.58589511755</v>
      </c>
      <c r="U557" s="121">
        <f>AVERAGE($M$5:M557)</f>
        <v>0.99774964838256008</v>
      </c>
      <c r="Y557" s="103">
        <v>553</v>
      </c>
      <c r="Z557" s="103">
        <v>577</v>
      </c>
      <c r="AA557" s="103">
        <v>34</v>
      </c>
      <c r="AB557" s="103">
        <v>31</v>
      </c>
      <c r="AC557" s="137">
        <v>4611.3916383913274</v>
      </c>
      <c r="AD557" s="103">
        <v>450</v>
      </c>
      <c r="AE557" s="103">
        <v>1</v>
      </c>
      <c r="AF557" s="137">
        <v>224550</v>
      </c>
      <c r="AG557" s="137">
        <v>65499</v>
      </c>
      <c r="AH557" s="137">
        <v>163701</v>
      </c>
      <c r="AI557" s="103" t="str">
        <v>Yes</v>
      </c>
      <c r="AJ557" s="103" t="str">
        <v>Yes</v>
      </c>
      <c r="AK557" s="142">
        <v>1</v>
      </c>
      <c r="AN557" s="104">
        <f>AVERAGE(AD$5:AD557)</f>
        <v>449.08137432188067</v>
      </c>
      <c r="AO557" s="104">
        <f>AVERAGE(AE$5:AE557)</f>
        <v>4.320072332730561</v>
      </c>
      <c r="AP557" s="122">
        <f>AVERAGE(AF$5:AF557)</f>
        <v>224091.60578661846</v>
      </c>
      <c r="AQ557" s="122">
        <f>AVERAGE(AG$5:AG557)</f>
        <v>67063.853526220613</v>
      </c>
      <c r="AR557" s="122">
        <f>AVERAGE(AH$5:AH557)</f>
        <v>161311.02531645569</v>
      </c>
      <c r="AS557" s="121">
        <f>AVERAGE($AK$5:AK557)</f>
        <v>0.99795860960417981</v>
      </c>
    </row>
    <row r="558" spans="1:45" x14ac:dyDescent="0.25">
      <c r="A558" s="103">
        <v>554</v>
      </c>
      <c r="B558" s="116">
        <v>575</v>
      </c>
      <c r="C558" s="116">
        <v>23</v>
      </c>
      <c r="D558" s="116">
        <v>26</v>
      </c>
      <c r="E558" s="117">
        <v>3597.8774661731763</v>
      </c>
      <c r="F558" s="116">
        <v>450</v>
      </c>
      <c r="G558" s="116">
        <v>6</v>
      </c>
      <c r="H558" s="117">
        <v>224550</v>
      </c>
      <c r="I558" s="117">
        <v>67994</v>
      </c>
      <c r="J558" s="117">
        <v>160456</v>
      </c>
      <c r="K558" s="116" t="str">
        <v>Yes</v>
      </c>
      <c r="L558" s="116" t="str">
        <v>Yes</v>
      </c>
      <c r="M558" s="120">
        <v>1</v>
      </c>
      <c r="P558" s="104">
        <f>AVERAGE(F$5:F558)</f>
        <v>448.98916967509024</v>
      </c>
      <c r="Q558" s="104">
        <f>AVERAGE(G$5:G558)</f>
        <v>4.5270758122743686</v>
      </c>
      <c r="R558" s="122">
        <f>AVERAGE(H$5:H558)</f>
        <v>224045.59566787005</v>
      </c>
      <c r="S558" s="122">
        <f>AVERAGE(I$5:I558)</f>
        <v>67157.927797833938</v>
      </c>
      <c r="T558" s="122">
        <f>AVERAGE(J$5:J558)</f>
        <v>161145.3393501805</v>
      </c>
      <c r="U558" s="121">
        <f>AVERAGE($M$5:M558)</f>
        <v>0.99775371038908967</v>
      </c>
      <c r="Y558" s="103">
        <v>554</v>
      </c>
      <c r="Z558" s="103">
        <v>497</v>
      </c>
      <c r="AA558" s="103">
        <v>38</v>
      </c>
      <c r="AB558" s="103">
        <v>25</v>
      </c>
      <c r="AC558" s="137">
        <v>3106.7476168676835</v>
      </c>
      <c r="AD558" s="103">
        <v>450</v>
      </c>
      <c r="AE558" s="103">
        <v>7</v>
      </c>
      <c r="AF558" s="137">
        <v>224550</v>
      </c>
      <c r="AG558" s="137">
        <v>68493</v>
      </c>
      <c r="AH558" s="137">
        <v>159807</v>
      </c>
      <c r="AI558" s="103" t="str">
        <v>Yes</v>
      </c>
      <c r="AJ558" s="103" t="str">
        <v>Yes</v>
      </c>
      <c r="AK558" s="142">
        <v>1</v>
      </c>
      <c r="AN558" s="104">
        <f>AVERAGE(AD$5:AD558)</f>
        <v>449.08303249097474</v>
      </c>
      <c r="AO558" s="104">
        <f>AVERAGE(AE$5:AE558)</f>
        <v>4.3249097472924189</v>
      </c>
      <c r="AP558" s="122">
        <f>AVERAGE(AF$5:AF558)</f>
        <v>224092.4332129964</v>
      </c>
      <c r="AQ558" s="122">
        <f>AVERAGE(AG$5:AG558)</f>
        <v>67066.433212996388</v>
      </c>
      <c r="AR558" s="122">
        <f>AVERAGE(AH$5:AH558)</f>
        <v>161308.31046931408</v>
      </c>
      <c r="AS558" s="121">
        <f>AVERAGE($AK$5:AK558)</f>
        <v>0.99796229442438888</v>
      </c>
    </row>
    <row r="559" spans="1:45" x14ac:dyDescent="0.25">
      <c r="A559" s="103">
        <v>555</v>
      </c>
      <c r="B559" s="116">
        <v>616</v>
      </c>
      <c r="C559" s="116">
        <v>45</v>
      </c>
      <c r="D559" s="116">
        <v>22</v>
      </c>
      <c r="E559" s="117">
        <v>4399.6533436883037</v>
      </c>
      <c r="F559" s="116">
        <v>450</v>
      </c>
      <c r="G559" s="116">
        <v>10</v>
      </c>
      <c r="H559" s="117">
        <v>224550</v>
      </c>
      <c r="I559" s="117">
        <v>69990</v>
      </c>
      <c r="J559" s="117">
        <v>157860</v>
      </c>
      <c r="K559" s="116" t="str">
        <v>Yes</v>
      </c>
      <c r="L559" s="116" t="str">
        <v>Yes</v>
      </c>
      <c r="M559" s="120">
        <v>1</v>
      </c>
      <c r="P559" s="104">
        <f>AVERAGE(F$5:F559)</f>
        <v>448.99099099099101</v>
      </c>
      <c r="Q559" s="104">
        <f>AVERAGE(G$5:G559)</f>
        <v>4.5369369369369368</v>
      </c>
      <c r="R559" s="122">
        <f>AVERAGE(H$5:H559)</f>
        <v>224046.5045045045</v>
      </c>
      <c r="S559" s="122">
        <f>AVERAGE(I$5:I559)</f>
        <v>67163.03063063063</v>
      </c>
      <c r="T559" s="122">
        <f>AVERAGE(J$5:J559)</f>
        <v>161139.41981981983</v>
      </c>
      <c r="U559" s="121">
        <f>AVERAGE($M$5:M559)</f>
        <v>0.99775775775775799</v>
      </c>
      <c r="Y559" s="103">
        <v>555</v>
      </c>
      <c r="Z559" s="103">
        <v>552</v>
      </c>
      <c r="AA559" s="103">
        <v>37</v>
      </c>
      <c r="AB559" s="103">
        <v>32</v>
      </c>
      <c r="AC559" s="137">
        <v>2602.0608169450761</v>
      </c>
      <c r="AD559" s="103">
        <v>450</v>
      </c>
      <c r="AE559" s="103">
        <v>0</v>
      </c>
      <c r="AF559" s="137">
        <v>224550</v>
      </c>
      <c r="AG559" s="137">
        <v>65000</v>
      </c>
      <c r="AH559" s="137">
        <v>164350</v>
      </c>
      <c r="AI559" s="103" t="str">
        <v>Yes</v>
      </c>
      <c r="AJ559" s="103" t="str">
        <v>No</v>
      </c>
      <c r="AK559" s="142">
        <v>1</v>
      </c>
      <c r="AN559" s="104">
        <f>AVERAGE(AD$5:AD559)</f>
        <v>449.0846846846847</v>
      </c>
      <c r="AO559" s="104">
        <f>AVERAGE(AE$5:AE559)</f>
        <v>4.3171171171171174</v>
      </c>
      <c r="AP559" s="122">
        <f>AVERAGE(AF$5:AF559)</f>
        <v>224093.25765765767</v>
      </c>
      <c r="AQ559" s="122">
        <f>AVERAGE(AG$5:AG559)</f>
        <v>67062.709909909914</v>
      </c>
      <c r="AR559" s="122">
        <f>AVERAGE(AH$5:AH559)</f>
        <v>161313.79099099099</v>
      </c>
      <c r="AS559" s="121">
        <f>AVERAGE($AK$5:AK559)</f>
        <v>0.99796596596596654</v>
      </c>
    </row>
    <row r="560" spans="1:45" x14ac:dyDescent="0.25">
      <c r="A560" s="103">
        <v>556</v>
      </c>
      <c r="B560" s="116">
        <v>599</v>
      </c>
      <c r="C560" s="116">
        <v>18</v>
      </c>
      <c r="D560" s="116">
        <v>22</v>
      </c>
      <c r="E560" s="117">
        <v>3539.9509269442783</v>
      </c>
      <c r="F560" s="116">
        <v>450</v>
      </c>
      <c r="G560" s="116">
        <v>10</v>
      </c>
      <c r="H560" s="117">
        <v>224550</v>
      </c>
      <c r="I560" s="117">
        <v>69990</v>
      </c>
      <c r="J560" s="117">
        <v>157860</v>
      </c>
      <c r="K560" s="116" t="str">
        <v>Yes</v>
      </c>
      <c r="L560" s="116" t="str">
        <v>Yes</v>
      </c>
      <c r="M560" s="120">
        <v>1</v>
      </c>
      <c r="P560" s="104">
        <f>AVERAGE(F$5:F560)</f>
        <v>448.99280575539569</v>
      </c>
      <c r="Q560" s="104">
        <f>AVERAGE(G$5:G560)</f>
        <v>4.5467625899280577</v>
      </c>
      <c r="R560" s="122">
        <f>AVERAGE(H$5:H560)</f>
        <v>224047.41007194246</v>
      </c>
      <c r="S560" s="122">
        <f>AVERAGE(I$5:I560)</f>
        <v>67168.115107913676</v>
      </c>
      <c r="T560" s="122">
        <f>AVERAGE(J$5:J560)</f>
        <v>161133.52158273381</v>
      </c>
      <c r="U560" s="121">
        <f>AVERAGE($M$5:M560)</f>
        <v>0.99776179056754621</v>
      </c>
      <c r="Y560" s="103">
        <v>556</v>
      </c>
      <c r="Z560" s="103">
        <v>638</v>
      </c>
      <c r="AA560" s="103">
        <v>38</v>
      </c>
      <c r="AB560" s="103">
        <v>38</v>
      </c>
      <c r="AC560" s="137">
        <v>4739.5942221826099</v>
      </c>
      <c r="AD560" s="103">
        <v>444</v>
      </c>
      <c r="AE560" s="103">
        <v>0</v>
      </c>
      <c r="AF560" s="137">
        <v>221556</v>
      </c>
      <c r="AG560" s="137">
        <v>64400</v>
      </c>
      <c r="AH560" s="137">
        <v>162856</v>
      </c>
      <c r="AI560" s="103" t="str">
        <v>No</v>
      </c>
      <c r="AJ560" s="103" t="str">
        <v>No</v>
      </c>
      <c r="AK560" s="142">
        <v>0.98666666666666669</v>
      </c>
      <c r="AN560" s="104">
        <f>AVERAGE(AD$5:AD560)</f>
        <v>449.07553956834533</v>
      </c>
      <c r="AO560" s="104">
        <f>AVERAGE(AE$5:AE560)</f>
        <v>4.3093525179856114</v>
      </c>
      <c r="AP560" s="122">
        <f>AVERAGE(AF$5:AF560)</f>
        <v>224088.69424460432</v>
      </c>
      <c r="AQ560" s="122">
        <f>AVERAGE(AG$5:AG560)</f>
        <v>67057.920863309351</v>
      </c>
      <c r="AR560" s="122">
        <f>AVERAGE(AH$5:AH560)</f>
        <v>161316.56474820143</v>
      </c>
      <c r="AS560" s="121">
        <f>AVERAGE($AK$5:AK560)</f>
        <v>0.99794564348521242</v>
      </c>
    </row>
    <row r="561" spans="1:45" x14ac:dyDescent="0.25">
      <c r="A561" s="103">
        <v>557</v>
      </c>
      <c r="B561" s="116">
        <v>604</v>
      </c>
      <c r="C561" s="116">
        <v>33</v>
      </c>
      <c r="D561" s="116">
        <v>40</v>
      </c>
      <c r="E561" s="117">
        <v>2875.4833308923112</v>
      </c>
      <c r="F561" s="116">
        <v>442</v>
      </c>
      <c r="G561" s="116">
        <v>0</v>
      </c>
      <c r="H561" s="117">
        <v>220558</v>
      </c>
      <c r="I561" s="117">
        <v>64200</v>
      </c>
      <c r="J561" s="117">
        <v>162358</v>
      </c>
      <c r="K561" s="116" t="str">
        <v>No</v>
      </c>
      <c r="L561" s="116" t="str">
        <v>No</v>
      </c>
      <c r="M561" s="120">
        <v>0.98222222222222222</v>
      </c>
      <c r="P561" s="104">
        <f>AVERAGE(F$5:F561)</f>
        <v>448.98025134649913</v>
      </c>
      <c r="Q561" s="104">
        <f>AVERAGE(G$5:G561)</f>
        <v>4.5385996409335725</v>
      </c>
      <c r="R561" s="122">
        <f>AVERAGE(H$5:H561)</f>
        <v>224041.14542190306</v>
      </c>
      <c r="S561" s="122">
        <f>AVERAGE(I$5:I561)</f>
        <v>67162.786355475764</v>
      </c>
      <c r="T561" s="122">
        <f>AVERAGE(J$5:J561)</f>
        <v>161135.71992818671</v>
      </c>
      <c r="U561" s="121">
        <f>AVERAGE($M$5:M561)</f>
        <v>0.9977338918811095</v>
      </c>
      <c r="Y561" s="103">
        <v>557</v>
      </c>
      <c r="Z561" s="103">
        <v>594</v>
      </c>
      <c r="AA561" s="103">
        <v>38</v>
      </c>
      <c r="AB561" s="103">
        <v>31</v>
      </c>
      <c r="AC561" s="137">
        <v>4077.2781965711056</v>
      </c>
      <c r="AD561" s="103">
        <v>450</v>
      </c>
      <c r="AE561" s="103">
        <v>1</v>
      </c>
      <c r="AF561" s="137">
        <v>224550</v>
      </c>
      <c r="AG561" s="137">
        <v>65499</v>
      </c>
      <c r="AH561" s="137">
        <v>163701</v>
      </c>
      <c r="AI561" s="103" t="str">
        <v>Yes</v>
      </c>
      <c r="AJ561" s="103" t="str">
        <v>Yes</v>
      </c>
      <c r="AK561" s="142">
        <v>1</v>
      </c>
      <c r="AN561" s="104">
        <f>AVERAGE(AD$5:AD561)</f>
        <v>449.07719928186714</v>
      </c>
      <c r="AO561" s="104">
        <f>AVERAGE(AE$5:AE561)</f>
        <v>4.3034111310592458</v>
      </c>
      <c r="AP561" s="122">
        <f>AVERAGE(AF$5:AF561)</f>
        <v>224089.5224416517</v>
      </c>
      <c r="AQ561" s="122">
        <f>AVERAGE(AG$5:AG561)</f>
        <v>67055.12208258528</v>
      </c>
      <c r="AR561" s="122">
        <f>AVERAGE(AH$5:AH561)</f>
        <v>161320.84560143627</v>
      </c>
      <c r="AS561" s="121">
        <f>AVERAGE($AK$5:AK561)</f>
        <v>0.99794933173748313</v>
      </c>
    </row>
    <row r="562" spans="1:45" x14ac:dyDescent="0.25">
      <c r="A562" s="103">
        <v>558</v>
      </c>
      <c r="B562" s="116">
        <v>505</v>
      </c>
      <c r="C562" s="116">
        <v>43</v>
      </c>
      <c r="D562" s="116">
        <v>19</v>
      </c>
      <c r="E562" s="117">
        <v>4082.6037129211541</v>
      </c>
      <c r="F562" s="116">
        <v>450</v>
      </c>
      <c r="G562" s="116">
        <v>13</v>
      </c>
      <c r="H562" s="117">
        <v>224550</v>
      </c>
      <c r="I562" s="117">
        <v>71487</v>
      </c>
      <c r="J562" s="117">
        <v>155913</v>
      </c>
      <c r="K562" s="116" t="str">
        <v>Yes</v>
      </c>
      <c r="L562" s="116" t="str">
        <v>Yes</v>
      </c>
      <c r="M562" s="120">
        <v>1</v>
      </c>
      <c r="P562" s="104">
        <f>AVERAGE(F$5:F562)</f>
        <v>448.98207885304657</v>
      </c>
      <c r="Q562" s="104">
        <f>AVERAGE(G$5:G562)</f>
        <v>4.553763440860215</v>
      </c>
      <c r="R562" s="122">
        <f>AVERAGE(H$5:H562)</f>
        <v>224042.05734767026</v>
      </c>
      <c r="S562" s="122">
        <f>AVERAGE(I$5:I562)</f>
        <v>67170.535842293903</v>
      </c>
      <c r="T562" s="122">
        <f>AVERAGE(J$5:J562)</f>
        <v>161126.36021505378</v>
      </c>
      <c r="U562" s="121">
        <f>AVERAGE($M$5:M562)</f>
        <v>0.99773795300677059</v>
      </c>
      <c r="Y562" s="103">
        <v>558</v>
      </c>
      <c r="Z562" s="103">
        <v>554</v>
      </c>
      <c r="AA562" s="103">
        <v>32</v>
      </c>
      <c r="AB562" s="103">
        <v>21</v>
      </c>
      <c r="AC562" s="137">
        <v>3743.6333523584922</v>
      </c>
      <c r="AD562" s="103">
        <v>450</v>
      </c>
      <c r="AE562" s="103">
        <v>11</v>
      </c>
      <c r="AF562" s="137">
        <v>224550</v>
      </c>
      <c r="AG562" s="137">
        <v>70489</v>
      </c>
      <c r="AH562" s="137">
        <v>157211</v>
      </c>
      <c r="AI562" s="103" t="str">
        <v>Yes</v>
      </c>
      <c r="AJ562" s="103" t="str">
        <v>Yes</v>
      </c>
      <c r="AK562" s="142">
        <v>1</v>
      </c>
      <c r="AN562" s="104">
        <f>AVERAGE(AD$5:AD562)</f>
        <v>449.07885304659499</v>
      </c>
      <c r="AO562" s="104">
        <f>AVERAGE(AE$5:AE562)</f>
        <v>4.3154121863799286</v>
      </c>
      <c r="AP562" s="122">
        <f>AVERAGE(AF$5:AF562)</f>
        <v>224090.34767025089</v>
      </c>
      <c r="AQ562" s="122">
        <f>AVERAGE(AG$5:AG562)</f>
        <v>67061.275985663087</v>
      </c>
      <c r="AR562" s="122">
        <f>AVERAGE(AH$5:AH562)</f>
        <v>161313.48028673834</v>
      </c>
      <c r="AS562" s="121">
        <f>AVERAGE($AK$5:AK562)</f>
        <v>0.99795300677021159</v>
      </c>
    </row>
    <row r="563" spans="1:45" x14ac:dyDescent="0.25">
      <c r="A563" s="103">
        <v>559</v>
      </c>
      <c r="B563" s="116">
        <v>516</v>
      </c>
      <c r="C563" s="116">
        <v>42</v>
      </c>
      <c r="D563" s="116">
        <v>27</v>
      </c>
      <c r="E563" s="117">
        <v>3272.9948474087159</v>
      </c>
      <c r="F563" s="116">
        <v>450</v>
      </c>
      <c r="G563" s="116">
        <v>5</v>
      </c>
      <c r="H563" s="117">
        <v>224550</v>
      </c>
      <c r="I563" s="117">
        <v>67495</v>
      </c>
      <c r="J563" s="117">
        <v>161105</v>
      </c>
      <c r="K563" s="116" t="str">
        <v>Yes</v>
      </c>
      <c r="L563" s="116" t="str">
        <v>Yes</v>
      </c>
      <c r="M563" s="120">
        <v>1</v>
      </c>
      <c r="P563" s="104">
        <f>AVERAGE(F$5:F563)</f>
        <v>448.98389982110911</v>
      </c>
      <c r="Q563" s="104">
        <f>AVERAGE(G$5:G563)</f>
        <v>4.5545617173524153</v>
      </c>
      <c r="R563" s="122">
        <f>AVERAGE(H$5:H563)</f>
        <v>224042.96601073345</v>
      </c>
      <c r="S563" s="122">
        <f>AVERAGE(I$5:I563)</f>
        <v>67171.116279069771</v>
      </c>
      <c r="T563" s="122">
        <f>AVERAGE(J$5:J563)</f>
        <v>161126.32200357781</v>
      </c>
      <c r="U563" s="121">
        <f>AVERAGE($M$5:M563)</f>
        <v>0.99774199960246512</v>
      </c>
      <c r="Y563" s="103">
        <v>559</v>
      </c>
      <c r="Z563" s="103">
        <v>630</v>
      </c>
      <c r="AA563" s="103">
        <v>31</v>
      </c>
      <c r="AB563" s="103">
        <v>29</v>
      </c>
      <c r="AC563" s="137">
        <v>2059.9390847344534</v>
      </c>
      <c r="AD563" s="103">
        <v>450</v>
      </c>
      <c r="AE563" s="103">
        <v>3</v>
      </c>
      <c r="AF563" s="137">
        <v>224550</v>
      </c>
      <c r="AG563" s="137">
        <v>66497</v>
      </c>
      <c r="AH563" s="137">
        <v>162403</v>
      </c>
      <c r="AI563" s="103" t="str">
        <v>Yes</v>
      </c>
      <c r="AJ563" s="103" t="str">
        <v>Yes</v>
      </c>
      <c r="AK563" s="142">
        <v>1</v>
      </c>
      <c r="AN563" s="104">
        <f>AVERAGE(AD$5:AD563)</f>
        <v>449.08050089445436</v>
      </c>
      <c r="AO563" s="104">
        <f>AVERAGE(AE$5:AE563)</f>
        <v>4.3130590339892665</v>
      </c>
      <c r="AP563" s="122">
        <f>AVERAGE(AF$5:AF563)</f>
        <v>224091.16994633272</v>
      </c>
      <c r="AQ563" s="122">
        <f>AVERAGE(AG$5:AG563)</f>
        <v>67060.266547406078</v>
      </c>
      <c r="AR563" s="122">
        <f>AVERAGE(AH$5:AH563)</f>
        <v>161315.42933810374</v>
      </c>
      <c r="AS563" s="121">
        <f>AVERAGE($AK$5:AK563)</f>
        <v>0.99795666865434363</v>
      </c>
    </row>
    <row r="564" spans="1:45" x14ac:dyDescent="0.25">
      <c r="A564" s="103">
        <v>560</v>
      </c>
      <c r="B564" s="116">
        <v>705</v>
      </c>
      <c r="C564" s="116">
        <v>40</v>
      </c>
      <c r="D564" s="116">
        <v>43</v>
      </c>
      <c r="E564" s="117">
        <v>2818.6519661676712</v>
      </c>
      <c r="F564" s="116">
        <v>439</v>
      </c>
      <c r="G564" s="116">
        <v>0</v>
      </c>
      <c r="H564" s="117">
        <v>219061</v>
      </c>
      <c r="I564" s="117">
        <v>63900</v>
      </c>
      <c r="J564" s="117">
        <v>161611</v>
      </c>
      <c r="K564" s="116" t="str">
        <v>No</v>
      </c>
      <c r="L564" s="116" t="str">
        <v>No</v>
      </c>
      <c r="M564" s="120">
        <v>0.97555555555555551</v>
      </c>
      <c r="P564" s="104">
        <f>AVERAGE(F$5:F564)</f>
        <v>448.96607142857141</v>
      </c>
      <c r="Q564" s="104">
        <f>AVERAGE(G$5:G564)</f>
        <v>4.5464285714285717</v>
      </c>
      <c r="R564" s="122">
        <f>AVERAGE(H$5:H564)</f>
        <v>224034.06964285715</v>
      </c>
      <c r="S564" s="122">
        <f>AVERAGE(I$5:I564)</f>
        <v>67165.274999999994</v>
      </c>
      <c r="T564" s="122">
        <f>AVERAGE(J$5:J564)</f>
        <v>161127.1875</v>
      </c>
      <c r="U564" s="121">
        <f>AVERAGE($M$5:M564)</f>
        <v>0.99770238095238117</v>
      </c>
      <c r="Y564" s="103">
        <v>560</v>
      </c>
      <c r="Z564" s="103">
        <v>478</v>
      </c>
      <c r="AA564" s="103">
        <v>54</v>
      </c>
      <c r="AB564" s="103">
        <v>19</v>
      </c>
      <c r="AC564" s="137">
        <v>4213.0202583642485</v>
      </c>
      <c r="AD564" s="103">
        <v>450</v>
      </c>
      <c r="AE564" s="103">
        <v>13</v>
      </c>
      <c r="AF564" s="137">
        <v>224550</v>
      </c>
      <c r="AG564" s="137">
        <v>71487</v>
      </c>
      <c r="AH564" s="137">
        <v>155913</v>
      </c>
      <c r="AI564" s="103" t="str">
        <v>Yes</v>
      </c>
      <c r="AJ564" s="103" t="str">
        <v>Yes</v>
      </c>
      <c r="AK564" s="142">
        <v>1</v>
      </c>
      <c r="AN564" s="104">
        <f>AVERAGE(AD$5:AD564)</f>
        <v>449.08214285714286</v>
      </c>
      <c r="AO564" s="104">
        <f>AVERAGE(AE$5:AE564)</f>
        <v>4.3285714285714283</v>
      </c>
      <c r="AP564" s="122">
        <f>AVERAGE(AF$5:AF564)</f>
        <v>224091.98928571428</v>
      </c>
      <c r="AQ564" s="122">
        <f>AVERAGE(AG$5:AG564)</f>
        <v>67068.171428571426</v>
      </c>
      <c r="AR564" s="122">
        <f>AVERAGE(AH$5:AH564)</f>
        <v>161305.78214285715</v>
      </c>
      <c r="AS564" s="121">
        <f>AVERAGE($AK$5:AK564)</f>
        <v>0.99796031746031799</v>
      </c>
    </row>
    <row r="565" spans="1:45" x14ac:dyDescent="0.25">
      <c r="A565" s="103">
        <v>561</v>
      </c>
      <c r="B565" s="116">
        <v>548</v>
      </c>
      <c r="C565" s="116">
        <v>37</v>
      </c>
      <c r="D565" s="116">
        <v>31</v>
      </c>
      <c r="E565" s="117">
        <v>4300.42132653521</v>
      </c>
      <c r="F565" s="116">
        <v>450</v>
      </c>
      <c r="G565" s="116">
        <v>1</v>
      </c>
      <c r="H565" s="117">
        <v>224550</v>
      </c>
      <c r="I565" s="117">
        <v>65499</v>
      </c>
      <c r="J565" s="117">
        <v>163701</v>
      </c>
      <c r="K565" s="116" t="str">
        <v>Yes</v>
      </c>
      <c r="L565" s="116" t="str">
        <v>Yes</v>
      </c>
      <c r="M565" s="120">
        <v>1</v>
      </c>
      <c r="P565" s="104">
        <f>AVERAGE(F$5:F565)</f>
        <v>448.96791443850265</v>
      </c>
      <c r="Q565" s="104">
        <f>AVERAGE(G$5:G565)</f>
        <v>4.5401069518716577</v>
      </c>
      <c r="R565" s="122">
        <f>AVERAGE(H$5:H565)</f>
        <v>224034.98930481283</v>
      </c>
      <c r="S565" s="122">
        <f>AVERAGE(I$5:I565)</f>
        <v>67162.30481283422</v>
      </c>
      <c r="T565" s="122">
        <f>AVERAGE(J$5:J565)</f>
        <v>161131.77540106952</v>
      </c>
      <c r="U565" s="121">
        <f>AVERAGE($M$5:M565)</f>
        <v>0.99770647653000621</v>
      </c>
      <c r="Y565" s="103">
        <v>561</v>
      </c>
      <c r="Z565" s="103">
        <v>523</v>
      </c>
      <c r="AA565" s="103">
        <v>36</v>
      </c>
      <c r="AB565" s="103">
        <v>21</v>
      </c>
      <c r="AC565" s="137">
        <v>3642.8850892826881</v>
      </c>
      <c r="AD565" s="103">
        <v>450</v>
      </c>
      <c r="AE565" s="103">
        <v>11</v>
      </c>
      <c r="AF565" s="137">
        <v>224550</v>
      </c>
      <c r="AG565" s="137">
        <v>70489</v>
      </c>
      <c r="AH565" s="137">
        <v>157211</v>
      </c>
      <c r="AI565" s="103" t="str">
        <v>Yes</v>
      </c>
      <c r="AJ565" s="103" t="str">
        <v>Yes</v>
      </c>
      <c r="AK565" s="142">
        <v>1</v>
      </c>
      <c r="AN565" s="104">
        <f>AVERAGE(AD$5:AD565)</f>
        <v>449.08377896613189</v>
      </c>
      <c r="AO565" s="104">
        <f>AVERAGE(AE$5:AE565)</f>
        <v>4.3404634581105173</v>
      </c>
      <c r="AP565" s="122">
        <f>AVERAGE(AF$5:AF565)</f>
        <v>224092.80570409982</v>
      </c>
      <c r="AQ565" s="122">
        <f>AVERAGE(AG$5:AG565)</f>
        <v>67074.269162210345</v>
      </c>
      <c r="AR565" s="122">
        <f>AVERAGE(AH$5:AH565)</f>
        <v>161298.48306595365</v>
      </c>
      <c r="AS565" s="121">
        <f>AVERAGE($AK$5:AK565)</f>
        <v>0.99796395325807152</v>
      </c>
    </row>
    <row r="566" spans="1:45" x14ac:dyDescent="0.25">
      <c r="A566" s="103">
        <v>562</v>
      </c>
      <c r="B566" s="116">
        <v>575</v>
      </c>
      <c r="C566" s="116">
        <v>37</v>
      </c>
      <c r="D566" s="116">
        <v>24</v>
      </c>
      <c r="E566" s="117">
        <v>2717.2669595507896</v>
      </c>
      <c r="F566" s="116">
        <v>450</v>
      </c>
      <c r="G566" s="116">
        <v>8</v>
      </c>
      <c r="H566" s="117">
        <v>224550</v>
      </c>
      <c r="I566" s="117">
        <v>68992</v>
      </c>
      <c r="J566" s="117">
        <v>159158</v>
      </c>
      <c r="K566" s="116" t="str">
        <v>Yes</v>
      </c>
      <c r="L566" s="116" t="str">
        <v>Yes</v>
      </c>
      <c r="M566" s="120">
        <v>1</v>
      </c>
      <c r="P566" s="104">
        <f>AVERAGE(F$5:F566)</f>
        <v>448.96975088967969</v>
      </c>
      <c r="Q566" s="104">
        <f>AVERAGE(G$5:G566)</f>
        <v>4.5462633451957295</v>
      </c>
      <c r="R566" s="122">
        <f>AVERAGE(H$5:H566)</f>
        <v>224035.90569395019</v>
      </c>
      <c r="S566" s="122">
        <f>AVERAGE(I$5:I566)</f>
        <v>67165.560498220642</v>
      </c>
      <c r="T566" s="122">
        <f>AVERAGE(J$5:J566)</f>
        <v>161128.26334519574</v>
      </c>
      <c r="U566" s="121">
        <f>AVERAGE($M$5:M566)</f>
        <v>0.99771055753262183</v>
      </c>
      <c r="Y566" s="103">
        <v>562</v>
      </c>
      <c r="Z566" s="103">
        <v>612</v>
      </c>
      <c r="AA566" s="103">
        <v>33</v>
      </c>
      <c r="AB566" s="103">
        <v>35</v>
      </c>
      <c r="AC566" s="137">
        <v>2935.2469398895914</v>
      </c>
      <c r="AD566" s="103">
        <v>447</v>
      </c>
      <c r="AE566" s="103">
        <v>0</v>
      </c>
      <c r="AF566" s="137">
        <v>223053</v>
      </c>
      <c r="AG566" s="137">
        <v>64700</v>
      </c>
      <c r="AH566" s="137">
        <v>163603</v>
      </c>
      <c r="AI566" s="103" t="str">
        <v>No</v>
      </c>
      <c r="AJ566" s="103" t="str">
        <v>No</v>
      </c>
      <c r="AK566" s="142">
        <v>0.99333333333333329</v>
      </c>
      <c r="AN566" s="104">
        <f>AVERAGE(AD$5:AD566)</f>
        <v>449.08007117437722</v>
      </c>
      <c r="AO566" s="104">
        <f>AVERAGE(AE$5:AE566)</f>
        <v>4.3327402135231319</v>
      </c>
      <c r="AP566" s="122">
        <f>AVERAGE(AF$5:AF566)</f>
        <v>224090.95551601425</v>
      </c>
      <c r="AQ566" s="122">
        <f>AVERAGE(AG$5:AG566)</f>
        <v>67070.044483985766</v>
      </c>
      <c r="AR566" s="122">
        <f>AVERAGE(AH$5:AH566)</f>
        <v>161302.58362989323</v>
      </c>
      <c r="AS566" s="121">
        <f>AVERAGE($AK$5:AK566)</f>
        <v>0.9979557137208388</v>
      </c>
    </row>
    <row r="567" spans="1:45" x14ac:dyDescent="0.25">
      <c r="A567" s="103">
        <v>563</v>
      </c>
      <c r="B567" s="116">
        <v>535</v>
      </c>
      <c r="C567" s="116">
        <v>45</v>
      </c>
      <c r="D567" s="116">
        <v>26</v>
      </c>
      <c r="E567" s="117">
        <v>4597.8970199300911</v>
      </c>
      <c r="F567" s="116">
        <v>450</v>
      </c>
      <c r="G567" s="116">
        <v>6</v>
      </c>
      <c r="H567" s="117">
        <v>224550</v>
      </c>
      <c r="I567" s="117">
        <v>67994</v>
      </c>
      <c r="J567" s="117">
        <v>160456</v>
      </c>
      <c r="K567" s="116" t="str">
        <v>Yes</v>
      </c>
      <c r="L567" s="116" t="str">
        <v>Yes</v>
      </c>
      <c r="M567" s="120">
        <v>1</v>
      </c>
      <c r="P567" s="104">
        <f>AVERAGE(F$5:F567)</f>
        <v>448.97158081705152</v>
      </c>
      <c r="Q567" s="104">
        <f>AVERAGE(G$5:G567)</f>
        <v>4.5488454706927177</v>
      </c>
      <c r="R567" s="122">
        <f>AVERAGE(H$5:H567)</f>
        <v>224036.81882770872</v>
      </c>
      <c r="S567" s="122">
        <f>AVERAGE(I$5:I567)</f>
        <v>67167.031971580815</v>
      </c>
      <c r="T567" s="122">
        <f>AVERAGE(J$5:J567)</f>
        <v>161127.06927175843</v>
      </c>
      <c r="U567" s="121">
        <f>AVERAGE($M$5:M567)</f>
        <v>0.99771462403789246</v>
      </c>
      <c r="Y567" s="103">
        <v>563</v>
      </c>
      <c r="Z567" s="103">
        <v>563</v>
      </c>
      <c r="AA567" s="103">
        <v>52</v>
      </c>
      <c r="AB567" s="103">
        <v>37</v>
      </c>
      <c r="AC567" s="137">
        <v>3239.5315042968859</v>
      </c>
      <c r="AD567" s="103">
        <v>445</v>
      </c>
      <c r="AE567" s="103">
        <v>0</v>
      </c>
      <c r="AF567" s="137">
        <v>222055</v>
      </c>
      <c r="AG567" s="137">
        <v>64500</v>
      </c>
      <c r="AH567" s="137">
        <v>163105</v>
      </c>
      <c r="AI567" s="103" t="str">
        <v>No</v>
      </c>
      <c r="AJ567" s="103" t="str">
        <v>No</v>
      </c>
      <c r="AK567" s="142">
        <v>0.98888888888888893</v>
      </c>
      <c r="AN567" s="104">
        <f>AVERAGE(AD$5:AD567)</f>
        <v>449.0728241563055</v>
      </c>
      <c r="AO567" s="104">
        <f>AVERAGE(AE$5:AE567)</f>
        <v>4.3250444049733572</v>
      </c>
      <c r="AP567" s="122">
        <f>AVERAGE(AF$5:AF567)</f>
        <v>224087.33925399644</v>
      </c>
      <c r="AQ567" s="122">
        <f>AVERAGE(AG$5:AG567)</f>
        <v>67065.479573712262</v>
      </c>
      <c r="AR567" s="122">
        <f>AVERAGE(AH$5:AH567)</f>
        <v>161305.78507992896</v>
      </c>
      <c r="AS567" s="121">
        <f>AVERAGE($AK$5:AK567)</f>
        <v>0.99793960923623515</v>
      </c>
    </row>
    <row r="568" spans="1:45" x14ac:dyDescent="0.25">
      <c r="A568" s="103">
        <v>564</v>
      </c>
      <c r="B568" s="116">
        <v>522</v>
      </c>
      <c r="C568" s="116">
        <v>42</v>
      </c>
      <c r="D568" s="116">
        <v>31</v>
      </c>
      <c r="E568" s="117">
        <v>4158.745116136688</v>
      </c>
      <c r="F568" s="116">
        <v>450</v>
      </c>
      <c r="G568" s="116">
        <v>1</v>
      </c>
      <c r="H568" s="117">
        <v>224550</v>
      </c>
      <c r="I568" s="117">
        <v>65499</v>
      </c>
      <c r="J568" s="117">
        <v>163701</v>
      </c>
      <c r="K568" s="116" t="str">
        <v>Yes</v>
      </c>
      <c r="L568" s="116" t="str">
        <v>Yes</v>
      </c>
      <c r="M568" s="120">
        <v>1</v>
      </c>
      <c r="P568" s="104">
        <f>AVERAGE(F$5:F568)</f>
        <v>448.97340425531917</v>
      </c>
      <c r="Q568" s="104">
        <f>AVERAGE(G$5:G568)</f>
        <v>4.542553191489362</v>
      </c>
      <c r="R568" s="122">
        <f>AVERAGE(H$5:H568)</f>
        <v>224037.72872340426</v>
      </c>
      <c r="S568" s="122">
        <f>AVERAGE(I$5:I568)</f>
        <v>67164.074468085106</v>
      </c>
      <c r="T568" s="122">
        <f>AVERAGE(J$5:J568)</f>
        <v>161131.63297872341</v>
      </c>
      <c r="U568" s="121">
        <f>AVERAGE($M$5:M568)</f>
        <v>0.99771867612293175</v>
      </c>
      <c r="Y568" s="103">
        <v>564</v>
      </c>
      <c r="Z568" s="103">
        <v>627</v>
      </c>
      <c r="AA568" s="103">
        <v>34</v>
      </c>
      <c r="AB568" s="103">
        <v>23</v>
      </c>
      <c r="AC568" s="137">
        <v>2095.8771980307038</v>
      </c>
      <c r="AD568" s="103">
        <v>450</v>
      </c>
      <c r="AE568" s="103">
        <v>9</v>
      </c>
      <c r="AF568" s="137">
        <v>224550</v>
      </c>
      <c r="AG568" s="137">
        <v>69491</v>
      </c>
      <c r="AH568" s="137">
        <v>158509</v>
      </c>
      <c r="AI568" s="103" t="str">
        <v>Yes</v>
      </c>
      <c r="AJ568" s="103" t="str">
        <v>Yes</v>
      </c>
      <c r="AK568" s="142">
        <v>1</v>
      </c>
      <c r="AN568" s="104">
        <f>AVERAGE(AD$5:AD568)</f>
        <v>449.07446808510639</v>
      </c>
      <c r="AO568" s="104">
        <f>AVERAGE(AE$5:AE568)</f>
        <v>4.333333333333333</v>
      </c>
      <c r="AP568" s="122">
        <f>AVERAGE(AF$5:AF568)</f>
        <v>224088.1595744681</v>
      </c>
      <c r="AQ568" s="122">
        <f>AVERAGE(AG$5:AG568)</f>
        <v>67069.780141843978</v>
      </c>
      <c r="AR568" s="122">
        <f>AVERAGE(AH$5:AH568)</f>
        <v>161300.82624113475</v>
      </c>
      <c r="AS568" s="121">
        <f>AVERAGE($AK$5:AK568)</f>
        <v>0.99794326241134823</v>
      </c>
    </row>
    <row r="569" spans="1:45" x14ac:dyDescent="0.25">
      <c r="A569" s="103">
        <v>565</v>
      </c>
      <c r="B569" s="116">
        <v>619</v>
      </c>
      <c r="C569" s="116">
        <v>47</v>
      </c>
      <c r="D569" s="116">
        <v>29</v>
      </c>
      <c r="E569" s="117">
        <v>3113.7323406384598</v>
      </c>
      <c r="F569" s="116">
        <v>450</v>
      </c>
      <c r="G569" s="116">
        <v>3</v>
      </c>
      <c r="H569" s="117">
        <v>224550</v>
      </c>
      <c r="I569" s="117">
        <v>66497</v>
      </c>
      <c r="J569" s="117">
        <v>162403</v>
      </c>
      <c r="K569" s="116" t="str">
        <v>Yes</v>
      </c>
      <c r="L569" s="116" t="str">
        <v>Yes</v>
      </c>
      <c r="M569" s="120">
        <v>1</v>
      </c>
      <c r="P569" s="104">
        <f>AVERAGE(F$5:F569)</f>
        <v>448.97522123893805</v>
      </c>
      <c r="Q569" s="104">
        <f>AVERAGE(G$5:G569)</f>
        <v>4.5398230088495577</v>
      </c>
      <c r="R569" s="122">
        <f>AVERAGE(H$5:H569)</f>
        <v>224038.63539823008</v>
      </c>
      <c r="S569" s="122">
        <f>AVERAGE(I$5:I569)</f>
        <v>67162.893805309737</v>
      </c>
      <c r="T569" s="122">
        <f>AVERAGE(J$5:J569)</f>
        <v>161133.88318584071</v>
      </c>
      <c r="U569" s="121">
        <f>AVERAGE($M$5:M569)</f>
        <v>0.997722713864307</v>
      </c>
      <c r="Y569" s="103">
        <v>565</v>
      </c>
      <c r="Z569" s="103">
        <v>577</v>
      </c>
      <c r="AA569" s="103">
        <v>40</v>
      </c>
      <c r="AB569" s="103">
        <v>21</v>
      </c>
      <c r="AC569" s="137">
        <v>2079.6313060691396</v>
      </c>
      <c r="AD569" s="103">
        <v>450</v>
      </c>
      <c r="AE569" s="103">
        <v>11</v>
      </c>
      <c r="AF569" s="137">
        <v>224550</v>
      </c>
      <c r="AG569" s="137">
        <v>70489</v>
      </c>
      <c r="AH569" s="137">
        <v>157211</v>
      </c>
      <c r="AI569" s="103" t="str">
        <v>Yes</v>
      </c>
      <c r="AJ569" s="103" t="str">
        <v>Yes</v>
      </c>
      <c r="AK569" s="142">
        <v>1</v>
      </c>
      <c r="AN569" s="104">
        <f>AVERAGE(AD$5:AD569)</f>
        <v>449.07610619469028</v>
      </c>
      <c r="AO569" s="104">
        <f>AVERAGE(AE$5:AE569)</f>
        <v>4.3451327433628322</v>
      </c>
      <c r="AP569" s="122">
        <f>AVERAGE(AF$5:AF569)</f>
        <v>224088.97699115044</v>
      </c>
      <c r="AQ569" s="122">
        <f>AVERAGE(AG$5:AG569)</f>
        <v>67075.83185840708</v>
      </c>
      <c r="AR569" s="122">
        <f>AVERAGE(AH$5:AH569)</f>
        <v>161293.58761061946</v>
      </c>
      <c r="AS569" s="121">
        <f>AVERAGE($AK$5:AK569)</f>
        <v>0.99794690265486796</v>
      </c>
    </row>
    <row r="570" spans="1:45" x14ac:dyDescent="0.25">
      <c r="A570" s="103">
        <v>566</v>
      </c>
      <c r="B570" s="116">
        <v>532</v>
      </c>
      <c r="C570" s="116">
        <v>42</v>
      </c>
      <c r="D570" s="116">
        <v>27</v>
      </c>
      <c r="E570" s="117">
        <v>4560.4501489757949</v>
      </c>
      <c r="F570" s="116">
        <v>450</v>
      </c>
      <c r="G570" s="116">
        <v>5</v>
      </c>
      <c r="H570" s="117">
        <v>224550</v>
      </c>
      <c r="I570" s="117">
        <v>67495</v>
      </c>
      <c r="J570" s="117">
        <v>161105</v>
      </c>
      <c r="K570" s="116" t="str">
        <v>Yes</v>
      </c>
      <c r="L570" s="116" t="str">
        <v>Yes</v>
      </c>
      <c r="M570" s="120">
        <v>1</v>
      </c>
      <c r="P570" s="104">
        <f>AVERAGE(F$5:F570)</f>
        <v>448.97703180212017</v>
      </c>
      <c r="Q570" s="104">
        <f>AVERAGE(G$5:G570)</f>
        <v>4.5406360424028271</v>
      </c>
      <c r="R570" s="122">
        <f>AVERAGE(H$5:H570)</f>
        <v>224039.53886925796</v>
      </c>
      <c r="S570" s="122">
        <f>AVERAGE(I$5:I570)</f>
        <v>67163.480565371021</v>
      </c>
      <c r="T570" s="122">
        <f>AVERAGE(J$5:J570)</f>
        <v>161133.83215547702</v>
      </c>
      <c r="U570" s="121">
        <f>AVERAGE($M$5:M570)</f>
        <v>0.99772673733804507</v>
      </c>
      <c r="Y570" s="103">
        <v>566</v>
      </c>
      <c r="Z570" s="103">
        <v>693</v>
      </c>
      <c r="AA570" s="103">
        <v>31</v>
      </c>
      <c r="AB570" s="103">
        <v>51</v>
      </c>
      <c r="AC570" s="137">
        <v>2222.0518604572785</v>
      </c>
      <c r="AD570" s="103">
        <v>431</v>
      </c>
      <c r="AE570" s="103">
        <v>0</v>
      </c>
      <c r="AF570" s="137">
        <v>215069</v>
      </c>
      <c r="AG570" s="137">
        <v>63100</v>
      </c>
      <c r="AH570" s="137">
        <v>159619</v>
      </c>
      <c r="AI570" s="103" t="str">
        <v>No</v>
      </c>
      <c r="AJ570" s="103" t="str">
        <v>No</v>
      </c>
      <c r="AK570" s="142">
        <v>0.95777777777777773</v>
      </c>
      <c r="AN570" s="104">
        <f>AVERAGE(AD$5:AD570)</f>
        <v>449.04416961130744</v>
      </c>
      <c r="AO570" s="104">
        <f>AVERAGE(AE$5:AE570)</f>
        <v>4.3374558303886923</v>
      </c>
      <c r="AP570" s="122">
        <f>AVERAGE(AF$5:AF570)</f>
        <v>224073.04063604239</v>
      </c>
      <c r="AQ570" s="122">
        <f>AVERAGE(AG$5:AG570)</f>
        <v>67068.807420494704</v>
      </c>
      <c r="AR570" s="122">
        <f>AVERAGE(AH$5:AH570)</f>
        <v>161290.62897526502</v>
      </c>
      <c r="AS570" s="121">
        <f>AVERAGE($AK$5:AK570)</f>
        <v>0.99787593246957274</v>
      </c>
    </row>
    <row r="571" spans="1:45" x14ac:dyDescent="0.25">
      <c r="A571" s="103">
        <v>567</v>
      </c>
      <c r="B571" s="116">
        <v>570</v>
      </c>
      <c r="C571" s="116">
        <v>41</v>
      </c>
      <c r="D571" s="116">
        <v>23</v>
      </c>
      <c r="E571" s="117">
        <v>4369.1317320763537</v>
      </c>
      <c r="F571" s="116">
        <v>450</v>
      </c>
      <c r="G571" s="116">
        <v>9</v>
      </c>
      <c r="H571" s="117">
        <v>224550</v>
      </c>
      <c r="I571" s="117">
        <v>69491</v>
      </c>
      <c r="J571" s="117">
        <v>158509</v>
      </c>
      <c r="K571" s="116" t="str">
        <v>Yes</v>
      </c>
      <c r="L571" s="116" t="str">
        <v>Yes</v>
      </c>
      <c r="M571" s="120">
        <v>1</v>
      </c>
      <c r="P571" s="104">
        <f>AVERAGE(F$5:F571)</f>
        <v>448.978835978836</v>
      </c>
      <c r="Q571" s="104">
        <f>AVERAGE(G$5:G571)</f>
        <v>4.5485008818342152</v>
      </c>
      <c r="R571" s="122">
        <f>AVERAGE(H$5:H571)</f>
        <v>224040.43915343916</v>
      </c>
      <c r="S571" s="122">
        <f>AVERAGE(I$5:I571)</f>
        <v>67167.585537918872</v>
      </c>
      <c r="T571" s="122">
        <f>AVERAGE(J$5:J571)</f>
        <v>161129.20282186949</v>
      </c>
      <c r="U571" s="121">
        <f>AVERAGE($M$5:M571)</f>
        <v>0.99773074661963579</v>
      </c>
      <c r="Y571" s="103">
        <v>567</v>
      </c>
      <c r="Z571" s="103">
        <v>604</v>
      </c>
      <c r="AA571" s="103">
        <v>41</v>
      </c>
      <c r="AB571" s="103">
        <v>28</v>
      </c>
      <c r="AC571" s="137">
        <v>2557.3202296455906</v>
      </c>
      <c r="AD571" s="103">
        <v>450</v>
      </c>
      <c r="AE571" s="103">
        <v>4</v>
      </c>
      <c r="AF571" s="137">
        <v>224550</v>
      </c>
      <c r="AG571" s="137">
        <v>66996</v>
      </c>
      <c r="AH571" s="137">
        <v>161754</v>
      </c>
      <c r="AI571" s="103" t="str">
        <v>Yes</v>
      </c>
      <c r="AJ571" s="103" t="str">
        <v>Yes</v>
      </c>
      <c r="AK571" s="142">
        <v>1</v>
      </c>
      <c r="AN571" s="104">
        <f>AVERAGE(AD$5:AD571)</f>
        <v>449.04585537918871</v>
      </c>
      <c r="AO571" s="104">
        <f>AVERAGE(AE$5:AE571)</f>
        <v>4.3368606701940031</v>
      </c>
      <c r="AP571" s="122">
        <f>AVERAGE(AF$5:AF571)</f>
        <v>224073.88183421516</v>
      </c>
      <c r="AQ571" s="122">
        <f>AVERAGE(AG$5:AG571)</f>
        <v>67068.679012345674</v>
      </c>
      <c r="AR571" s="122">
        <f>AVERAGE(AH$5:AH571)</f>
        <v>161291.44620811287</v>
      </c>
      <c r="AS571" s="121">
        <f>AVERAGE($AK$5:AK571)</f>
        <v>0.99787967862042004</v>
      </c>
    </row>
    <row r="572" spans="1:45" x14ac:dyDescent="0.25">
      <c r="A572" s="103">
        <v>568</v>
      </c>
      <c r="B572" s="116">
        <v>576</v>
      </c>
      <c r="C572" s="116">
        <v>39</v>
      </c>
      <c r="D572" s="116">
        <v>30</v>
      </c>
      <c r="E572" s="117">
        <v>2238.5560721886332</v>
      </c>
      <c r="F572" s="116">
        <v>450</v>
      </c>
      <c r="G572" s="116">
        <v>2</v>
      </c>
      <c r="H572" s="117">
        <v>224550</v>
      </c>
      <c r="I572" s="117">
        <v>65998</v>
      </c>
      <c r="J572" s="117">
        <v>163052</v>
      </c>
      <c r="K572" s="116" t="str">
        <v>Yes</v>
      </c>
      <c r="L572" s="116" t="str">
        <v>Yes</v>
      </c>
      <c r="M572" s="120">
        <v>1</v>
      </c>
      <c r="P572" s="104">
        <f>AVERAGE(F$5:F572)</f>
        <v>448.9806338028169</v>
      </c>
      <c r="Q572" s="104">
        <f>AVERAGE(G$5:G572)</f>
        <v>4.544014084507042</v>
      </c>
      <c r="R572" s="122">
        <f>AVERAGE(H$5:H572)</f>
        <v>224041.33626760563</v>
      </c>
      <c r="S572" s="122">
        <f>AVERAGE(I$5:I572)</f>
        <v>67165.526408450707</v>
      </c>
      <c r="T572" s="122">
        <f>AVERAGE(J$5:J572)</f>
        <v>161132.588028169</v>
      </c>
      <c r="U572" s="121">
        <f>AVERAGE($M$5:M572)</f>
        <v>0.99773474178403787</v>
      </c>
      <c r="Y572" s="103">
        <v>568</v>
      </c>
      <c r="Z572" s="103">
        <v>565</v>
      </c>
      <c r="AA572" s="103">
        <v>41</v>
      </c>
      <c r="AB572" s="103">
        <v>27</v>
      </c>
      <c r="AC572" s="137">
        <v>4172.6049687928771</v>
      </c>
      <c r="AD572" s="103">
        <v>450</v>
      </c>
      <c r="AE572" s="103">
        <v>5</v>
      </c>
      <c r="AF572" s="137">
        <v>224550</v>
      </c>
      <c r="AG572" s="137">
        <v>67495</v>
      </c>
      <c r="AH572" s="137">
        <v>161105</v>
      </c>
      <c r="AI572" s="103" t="str">
        <v>Yes</v>
      </c>
      <c r="AJ572" s="103" t="str">
        <v>Yes</v>
      </c>
      <c r="AK572" s="142">
        <v>1</v>
      </c>
      <c r="AN572" s="104">
        <f>AVERAGE(AD$5:AD572)</f>
        <v>449.04753521126759</v>
      </c>
      <c r="AO572" s="104">
        <f>AVERAGE(AE$5:AE572)</f>
        <v>4.3380281690140849</v>
      </c>
      <c r="AP572" s="122">
        <f>AVERAGE(AF$5:AF572)</f>
        <v>224074.72007042254</v>
      </c>
      <c r="AQ572" s="122">
        <f>AVERAGE(AG$5:AG572)</f>
        <v>67069.429577464791</v>
      </c>
      <c r="AR572" s="122">
        <f>AVERAGE(AH$5:AH572)</f>
        <v>161291.11795774646</v>
      </c>
      <c r="AS572" s="121">
        <f>AVERAGE($AK$5:AK572)</f>
        <v>0.99788341158059535</v>
      </c>
    </row>
    <row r="573" spans="1:45" x14ac:dyDescent="0.25">
      <c r="A573" s="103">
        <v>569</v>
      </c>
      <c r="B573" s="116">
        <v>622</v>
      </c>
      <c r="C573" s="116">
        <v>44</v>
      </c>
      <c r="D573" s="116">
        <v>37</v>
      </c>
      <c r="E573" s="117">
        <v>2063.8626452477856</v>
      </c>
      <c r="F573" s="116">
        <v>445</v>
      </c>
      <c r="G573" s="116">
        <v>0</v>
      </c>
      <c r="H573" s="117">
        <v>222055</v>
      </c>
      <c r="I573" s="117">
        <v>64500</v>
      </c>
      <c r="J573" s="117">
        <v>163105</v>
      </c>
      <c r="K573" s="116" t="str">
        <v>No</v>
      </c>
      <c r="L573" s="116" t="str">
        <v>No</v>
      </c>
      <c r="M573" s="120">
        <v>0.98888888888888893</v>
      </c>
      <c r="P573" s="104">
        <f>AVERAGE(F$5:F573)</f>
        <v>448.97363796133567</v>
      </c>
      <c r="Q573" s="104">
        <f>AVERAGE(G$5:G573)</f>
        <v>4.5360281195079084</v>
      </c>
      <c r="R573" s="122">
        <f>AVERAGE(H$5:H573)</f>
        <v>224037.84534270651</v>
      </c>
      <c r="S573" s="122">
        <f>AVERAGE(I$5:I573)</f>
        <v>67160.841827768018</v>
      </c>
      <c r="T573" s="122">
        <f>AVERAGE(J$5:J573)</f>
        <v>161136.05448154657</v>
      </c>
      <c r="U573" s="121">
        <f>AVERAGE($M$5:M573)</f>
        <v>0.99771919546963517</v>
      </c>
      <c r="Y573" s="103">
        <v>569</v>
      </c>
      <c r="Z573" s="103">
        <v>498</v>
      </c>
      <c r="AA573" s="103">
        <v>47</v>
      </c>
      <c r="AB573" s="103">
        <v>24</v>
      </c>
      <c r="AC573" s="137">
        <v>2511.3600889234276</v>
      </c>
      <c r="AD573" s="103">
        <v>450</v>
      </c>
      <c r="AE573" s="103">
        <v>8</v>
      </c>
      <c r="AF573" s="137">
        <v>224550</v>
      </c>
      <c r="AG573" s="137">
        <v>68992</v>
      </c>
      <c r="AH573" s="137">
        <v>159158</v>
      </c>
      <c r="AI573" s="103" t="str">
        <v>Yes</v>
      </c>
      <c r="AJ573" s="103" t="str">
        <v>Yes</v>
      </c>
      <c r="AK573" s="142">
        <v>1</v>
      </c>
      <c r="AN573" s="104">
        <f>AVERAGE(AD$5:AD573)</f>
        <v>449.04920913884007</v>
      </c>
      <c r="AO573" s="104">
        <f>AVERAGE(AE$5:AE573)</f>
        <v>4.3444639718804918</v>
      </c>
      <c r="AP573" s="122">
        <f>AVERAGE(AF$5:AF573)</f>
        <v>224075.5553602812</v>
      </c>
      <c r="AQ573" s="122">
        <f>AVERAGE(AG$5:AG573)</f>
        <v>67072.808435852377</v>
      </c>
      <c r="AR573" s="122">
        <f>AVERAGE(AH$5:AH573)</f>
        <v>161287.3690685413</v>
      </c>
      <c r="AS573" s="121">
        <f>AVERAGE($AK$5:AK573)</f>
        <v>0.99788713141964525</v>
      </c>
    </row>
    <row r="574" spans="1:45" x14ac:dyDescent="0.25">
      <c r="A574" s="103">
        <v>570</v>
      </c>
      <c r="B574" s="116">
        <v>577</v>
      </c>
      <c r="C574" s="116">
        <v>37</v>
      </c>
      <c r="D574" s="116">
        <v>32</v>
      </c>
      <c r="E574" s="117">
        <v>2707.54910389819</v>
      </c>
      <c r="F574" s="116">
        <v>450</v>
      </c>
      <c r="G574" s="116">
        <v>0</v>
      </c>
      <c r="H574" s="117">
        <v>224550</v>
      </c>
      <c r="I574" s="117">
        <v>65000</v>
      </c>
      <c r="J574" s="117">
        <v>164350</v>
      </c>
      <c r="K574" s="116" t="str">
        <v>Yes</v>
      </c>
      <c r="L574" s="116" t="str">
        <v>No</v>
      </c>
      <c r="M574" s="120">
        <v>1</v>
      </c>
      <c r="P574" s="104">
        <f>AVERAGE(F$5:F574)</f>
        <v>448.97543859649124</v>
      </c>
      <c r="Q574" s="104">
        <f>AVERAGE(G$5:G574)</f>
        <v>4.5280701754385966</v>
      </c>
      <c r="R574" s="122">
        <f>AVERAGE(H$5:H574)</f>
        <v>224038.74385964911</v>
      </c>
      <c r="S574" s="122">
        <f>AVERAGE(I$5:I574)</f>
        <v>67157.050877192989</v>
      </c>
      <c r="T574" s="122">
        <f>AVERAGE(J$5:J574)</f>
        <v>161141.69298245615</v>
      </c>
      <c r="U574" s="121">
        <f>AVERAGE($M$5:M574)</f>
        <v>0.99772319688109201</v>
      </c>
      <c r="Y574" s="103">
        <v>570</v>
      </c>
      <c r="Z574" s="103">
        <v>538</v>
      </c>
      <c r="AA574" s="103">
        <v>36</v>
      </c>
      <c r="AB574" s="103">
        <v>30</v>
      </c>
      <c r="AC574" s="137">
        <v>2282.057185648468</v>
      </c>
      <c r="AD574" s="103">
        <v>450</v>
      </c>
      <c r="AE574" s="103">
        <v>2</v>
      </c>
      <c r="AF574" s="137">
        <v>224550</v>
      </c>
      <c r="AG574" s="137">
        <v>65998</v>
      </c>
      <c r="AH574" s="137">
        <v>163052</v>
      </c>
      <c r="AI574" s="103" t="str">
        <v>Yes</v>
      </c>
      <c r="AJ574" s="103" t="str">
        <v>Yes</v>
      </c>
      <c r="AK574" s="142">
        <v>1</v>
      </c>
      <c r="AN574" s="104">
        <f>AVERAGE(AD$5:AD574)</f>
        <v>449.05087719298245</v>
      </c>
      <c r="AO574" s="104">
        <f>AVERAGE(AE$5:AE574)</f>
        <v>4.3403508771929822</v>
      </c>
      <c r="AP574" s="122">
        <f>AVERAGE(AF$5:AF574)</f>
        <v>224076.38771929825</v>
      </c>
      <c r="AQ574" s="122">
        <f>AVERAGE(AG$5:AG574)</f>
        <v>67070.922807017545</v>
      </c>
      <c r="AR574" s="122">
        <f>AVERAGE(AH$5:AH574)</f>
        <v>161290.4649122807</v>
      </c>
      <c r="AS574" s="121">
        <f>AVERAGE($AK$5:AK574)</f>
        <v>0.99789083820662838</v>
      </c>
    </row>
    <row r="575" spans="1:45" x14ac:dyDescent="0.25">
      <c r="A575" s="103">
        <v>571</v>
      </c>
      <c r="B575" s="116">
        <v>613</v>
      </c>
      <c r="C575" s="116">
        <v>38</v>
      </c>
      <c r="D575" s="116">
        <v>31</v>
      </c>
      <c r="E575" s="117">
        <v>3301.9222688581026</v>
      </c>
      <c r="F575" s="116">
        <v>450</v>
      </c>
      <c r="G575" s="116">
        <v>1</v>
      </c>
      <c r="H575" s="117">
        <v>224550</v>
      </c>
      <c r="I575" s="117">
        <v>65499</v>
      </c>
      <c r="J575" s="117">
        <v>163701</v>
      </c>
      <c r="K575" s="116" t="str">
        <v>Yes</v>
      </c>
      <c r="L575" s="116" t="str">
        <v>Yes</v>
      </c>
      <c r="M575" s="120">
        <v>1</v>
      </c>
      <c r="P575" s="104">
        <f>AVERAGE(F$5:F575)</f>
        <v>448.97723292469351</v>
      </c>
      <c r="Q575" s="104">
        <f>AVERAGE(G$5:G575)</f>
        <v>4.5218914185639232</v>
      </c>
      <c r="R575" s="122">
        <f>AVERAGE(H$5:H575)</f>
        <v>224039.63922942206</v>
      </c>
      <c r="S575" s="122">
        <f>AVERAGE(I$5:I575)</f>
        <v>67154.147110332749</v>
      </c>
      <c r="T575" s="122">
        <f>AVERAGE(J$5:J575)</f>
        <v>161146.17513134851</v>
      </c>
      <c r="U575" s="121">
        <f>AVERAGE($M$5:M575)</f>
        <v>0.99772718427709706</v>
      </c>
      <c r="Y575" s="103">
        <v>571</v>
      </c>
      <c r="Z575" s="103">
        <v>527</v>
      </c>
      <c r="AA575" s="103">
        <v>49</v>
      </c>
      <c r="AB575" s="103">
        <v>23</v>
      </c>
      <c r="AC575" s="137">
        <v>3146.0775809351308</v>
      </c>
      <c r="AD575" s="103">
        <v>450</v>
      </c>
      <c r="AE575" s="103">
        <v>9</v>
      </c>
      <c r="AF575" s="137">
        <v>224550</v>
      </c>
      <c r="AG575" s="137">
        <v>69491</v>
      </c>
      <c r="AH575" s="137">
        <v>158509</v>
      </c>
      <c r="AI575" s="103" t="str">
        <v>Yes</v>
      </c>
      <c r="AJ575" s="103" t="str">
        <v>Yes</v>
      </c>
      <c r="AK575" s="142">
        <v>1</v>
      </c>
      <c r="AN575" s="104">
        <f>AVERAGE(AD$5:AD575)</f>
        <v>449.05253940455344</v>
      </c>
      <c r="AO575" s="104">
        <f>AVERAGE(AE$5:AE575)</f>
        <v>4.3485113835376534</v>
      </c>
      <c r="AP575" s="122">
        <f>AVERAGE(AF$5:AF575)</f>
        <v>224077.21716287214</v>
      </c>
      <c r="AQ575" s="122">
        <f>AVERAGE(AG$5:AG575)</f>
        <v>67075.161120840625</v>
      </c>
      <c r="AR575" s="122">
        <f>AVERAGE(AH$5:AH575)</f>
        <v>161285.59369527144</v>
      </c>
      <c r="AS575" s="121">
        <f>AVERAGE($AK$5:AK575)</f>
        <v>0.99789453201011935</v>
      </c>
    </row>
    <row r="576" spans="1:45" x14ac:dyDescent="0.25">
      <c r="A576" s="103">
        <v>572</v>
      </c>
      <c r="B576" s="116">
        <v>535</v>
      </c>
      <c r="C576" s="116">
        <v>38</v>
      </c>
      <c r="D576" s="116">
        <v>21</v>
      </c>
      <c r="E576" s="117">
        <v>2251.3392107999771</v>
      </c>
      <c r="F576" s="116">
        <v>450</v>
      </c>
      <c r="G576" s="116">
        <v>11</v>
      </c>
      <c r="H576" s="117">
        <v>224550</v>
      </c>
      <c r="I576" s="117">
        <v>70489</v>
      </c>
      <c r="J576" s="117">
        <v>157211</v>
      </c>
      <c r="K576" s="116" t="str">
        <v>Yes</v>
      </c>
      <c r="L576" s="116" t="str">
        <v>Yes</v>
      </c>
      <c r="M576" s="120">
        <v>1</v>
      </c>
      <c r="P576" s="104">
        <f>AVERAGE(F$5:F576)</f>
        <v>448.97902097902096</v>
      </c>
      <c r="Q576" s="104">
        <f>AVERAGE(G$5:G576)</f>
        <v>4.5332167832167833</v>
      </c>
      <c r="R576" s="122">
        <f>AVERAGE(H$5:H576)</f>
        <v>224040.53146853147</v>
      </c>
      <c r="S576" s="122">
        <f>AVERAGE(I$5:I576)</f>
        <v>67159.977272727279</v>
      </c>
      <c r="T576" s="122">
        <f>AVERAGE(J$5:J576)</f>
        <v>161139.29545454544</v>
      </c>
      <c r="U576" s="121">
        <f>AVERAGE($M$5:M576)</f>
        <v>0.99773115773115806</v>
      </c>
      <c r="Y576" s="103">
        <v>572</v>
      </c>
      <c r="Z576" s="103">
        <v>595</v>
      </c>
      <c r="AA576" s="103">
        <v>39</v>
      </c>
      <c r="AB576" s="103">
        <v>33</v>
      </c>
      <c r="AC576" s="137">
        <v>2482.4232045569038</v>
      </c>
      <c r="AD576" s="103">
        <v>449</v>
      </c>
      <c r="AE576" s="103">
        <v>0</v>
      </c>
      <c r="AF576" s="137">
        <v>224051</v>
      </c>
      <c r="AG576" s="137">
        <v>64900</v>
      </c>
      <c r="AH576" s="137">
        <v>164101</v>
      </c>
      <c r="AI576" s="103" t="str">
        <v>No</v>
      </c>
      <c r="AJ576" s="103" t="str">
        <v>No</v>
      </c>
      <c r="AK576" s="142">
        <v>0.99777777777777776</v>
      </c>
      <c r="AN576" s="104">
        <f>AVERAGE(AD$5:AD576)</f>
        <v>449.05244755244757</v>
      </c>
      <c r="AO576" s="104">
        <f>AVERAGE(AE$5:AE576)</f>
        <v>4.3409090909090908</v>
      </c>
      <c r="AP576" s="122">
        <f>AVERAGE(AF$5:AF576)</f>
        <v>224077.17132867133</v>
      </c>
      <c r="AQ576" s="122">
        <f>AVERAGE(AG$5:AG576)</f>
        <v>67071.358391608388</v>
      </c>
      <c r="AR576" s="122">
        <f>AVERAGE(AH$5:AH576)</f>
        <v>161290.51573426573</v>
      </c>
      <c r="AS576" s="121">
        <f>AVERAGE($AK$5:AK576)</f>
        <v>0.99789432789432853</v>
      </c>
    </row>
    <row r="577" spans="1:45" x14ac:dyDescent="0.25">
      <c r="A577" s="103">
        <v>573</v>
      </c>
      <c r="B577" s="116">
        <v>637</v>
      </c>
      <c r="C577" s="116">
        <v>35</v>
      </c>
      <c r="D577" s="116">
        <v>29</v>
      </c>
      <c r="E577" s="117">
        <v>3023.6153279038767</v>
      </c>
      <c r="F577" s="116">
        <v>450</v>
      </c>
      <c r="G577" s="116">
        <v>3</v>
      </c>
      <c r="H577" s="117">
        <v>224550</v>
      </c>
      <c r="I577" s="117">
        <v>66497</v>
      </c>
      <c r="J577" s="117">
        <v>162403</v>
      </c>
      <c r="K577" s="116" t="str">
        <v>Yes</v>
      </c>
      <c r="L577" s="116" t="str">
        <v>Yes</v>
      </c>
      <c r="M577" s="120">
        <v>1</v>
      </c>
      <c r="P577" s="104">
        <f>AVERAGE(F$5:F577)</f>
        <v>448.98080279232113</v>
      </c>
      <c r="Q577" s="104">
        <f>AVERAGE(G$5:G577)</f>
        <v>4.5305410122164052</v>
      </c>
      <c r="R577" s="122">
        <f>AVERAGE(H$5:H577)</f>
        <v>224041.42059336824</v>
      </c>
      <c r="S577" s="122">
        <f>AVERAGE(I$5:I577)</f>
        <v>67158.820244328104</v>
      </c>
      <c r="T577" s="122">
        <f>AVERAGE(J$5:J577)</f>
        <v>161141.50087260036</v>
      </c>
      <c r="U577" s="121">
        <f>AVERAGE($M$5:M577)</f>
        <v>0.99773511731626952</v>
      </c>
      <c r="Y577" s="103">
        <v>573</v>
      </c>
      <c r="Z577" s="103">
        <v>508</v>
      </c>
      <c r="AA577" s="103">
        <v>50</v>
      </c>
      <c r="AB577" s="103">
        <v>27</v>
      </c>
      <c r="AC577" s="137">
        <v>4765.2218035764217</v>
      </c>
      <c r="AD577" s="103">
        <v>450</v>
      </c>
      <c r="AE577" s="103">
        <v>5</v>
      </c>
      <c r="AF577" s="137">
        <v>224550</v>
      </c>
      <c r="AG577" s="137">
        <v>67495</v>
      </c>
      <c r="AH577" s="137">
        <v>161105</v>
      </c>
      <c r="AI577" s="103" t="str">
        <v>Yes</v>
      </c>
      <c r="AJ577" s="103" t="str">
        <v>Yes</v>
      </c>
      <c r="AK577" s="142">
        <v>1</v>
      </c>
      <c r="AN577" s="104">
        <f>AVERAGE(AD$5:AD577)</f>
        <v>449.05410122164051</v>
      </c>
      <c r="AO577" s="104">
        <f>AVERAGE(AE$5:AE577)</f>
        <v>4.342059336823735</v>
      </c>
      <c r="AP577" s="122">
        <f>AVERAGE(AF$5:AF577)</f>
        <v>224077.9965095986</v>
      </c>
      <c r="AQ577" s="122">
        <f>AVERAGE(AG$5:AG577)</f>
        <v>67072.09773123909</v>
      </c>
      <c r="AR577" s="122">
        <f>AVERAGE(AH$5:AH577)</f>
        <v>161290.19197207678</v>
      </c>
      <c r="AS577" s="121">
        <f>AVERAGE($AK$5:AK577)</f>
        <v>0.99789800271475726</v>
      </c>
    </row>
    <row r="578" spans="1:45" x14ac:dyDescent="0.25">
      <c r="A578" s="103">
        <v>574</v>
      </c>
      <c r="B578" s="116">
        <v>507</v>
      </c>
      <c r="C578" s="116">
        <v>38</v>
      </c>
      <c r="D578" s="116">
        <v>25</v>
      </c>
      <c r="E578" s="117">
        <v>3717.2313102075364</v>
      </c>
      <c r="F578" s="116">
        <v>450</v>
      </c>
      <c r="G578" s="116">
        <v>7</v>
      </c>
      <c r="H578" s="117">
        <v>224550</v>
      </c>
      <c r="I578" s="117">
        <v>68493</v>
      </c>
      <c r="J578" s="117">
        <v>159807</v>
      </c>
      <c r="K578" s="116" t="str">
        <v>Yes</v>
      </c>
      <c r="L578" s="116" t="str">
        <v>Yes</v>
      </c>
      <c r="M578" s="120">
        <v>1</v>
      </c>
      <c r="P578" s="104">
        <f>AVERAGE(F$5:F578)</f>
        <v>448.98257839721254</v>
      </c>
      <c r="Q578" s="104">
        <f>AVERAGE(G$5:G578)</f>
        <v>4.534843205574913</v>
      </c>
      <c r="R578" s="122">
        <f>AVERAGE(H$5:H578)</f>
        <v>224042.30662020907</v>
      </c>
      <c r="S578" s="122">
        <f>AVERAGE(I$5:I578)</f>
        <v>67161.144599303138</v>
      </c>
      <c r="T578" s="122">
        <f>AVERAGE(J$5:J578)</f>
        <v>161139.17595818816</v>
      </c>
      <c r="U578" s="121">
        <f>AVERAGE($M$5:M578)</f>
        <v>0.99773906310491711</v>
      </c>
      <c r="Y578" s="103">
        <v>574</v>
      </c>
      <c r="Z578" s="103">
        <v>649</v>
      </c>
      <c r="AA578" s="103">
        <v>44</v>
      </c>
      <c r="AB578" s="103">
        <v>30</v>
      </c>
      <c r="AC578" s="137">
        <v>3243.8561273970154</v>
      </c>
      <c r="AD578" s="103">
        <v>450</v>
      </c>
      <c r="AE578" s="103">
        <v>2</v>
      </c>
      <c r="AF578" s="137">
        <v>224550</v>
      </c>
      <c r="AG578" s="137">
        <v>65998</v>
      </c>
      <c r="AH578" s="137">
        <v>163052</v>
      </c>
      <c r="AI578" s="103" t="str">
        <v>Yes</v>
      </c>
      <c r="AJ578" s="103" t="str">
        <v>Yes</v>
      </c>
      <c r="AK578" s="142">
        <v>1</v>
      </c>
      <c r="AN578" s="104">
        <f>AVERAGE(AD$5:AD578)</f>
        <v>449.05574912891984</v>
      </c>
      <c r="AO578" s="104">
        <f>AVERAGE(AE$5:AE578)</f>
        <v>4.3379790940766547</v>
      </c>
      <c r="AP578" s="122">
        <f>AVERAGE(AF$5:AF578)</f>
        <v>224078.818815331</v>
      </c>
      <c r="AQ578" s="122">
        <f>AVERAGE(AG$5:AG578)</f>
        <v>67070.226480836238</v>
      </c>
      <c r="AR578" s="122">
        <f>AVERAGE(AH$5:AH578)</f>
        <v>161293.26132404181</v>
      </c>
      <c r="AS578" s="121">
        <f>AVERAGE($AK$5:AK578)</f>
        <v>0.99790166473093356</v>
      </c>
    </row>
    <row r="579" spans="1:45" x14ac:dyDescent="0.25">
      <c r="A579" s="103">
        <v>575</v>
      </c>
      <c r="B579" s="116">
        <v>627</v>
      </c>
      <c r="C579" s="116">
        <v>47</v>
      </c>
      <c r="D579" s="116">
        <v>37</v>
      </c>
      <c r="E579" s="117">
        <v>4929.8715870165743</v>
      </c>
      <c r="F579" s="116">
        <v>445</v>
      </c>
      <c r="G579" s="116">
        <v>0</v>
      </c>
      <c r="H579" s="117">
        <v>222055</v>
      </c>
      <c r="I579" s="117">
        <v>64500</v>
      </c>
      <c r="J579" s="117">
        <v>163105</v>
      </c>
      <c r="K579" s="116" t="str">
        <v>No</v>
      </c>
      <c r="L579" s="116" t="str">
        <v>No</v>
      </c>
      <c r="M579" s="120">
        <v>0.98888888888888893</v>
      </c>
      <c r="P579" s="104">
        <f>AVERAGE(F$5:F579)</f>
        <v>448.97565217391303</v>
      </c>
      <c r="Q579" s="104">
        <f>AVERAGE(G$5:G579)</f>
        <v>4.5269565217391303</v>
      </c>
      <c r="R579" s="122">
        <f>AVERAGE(H$5:H579)</f>
        <v>224038.85043478259</v>
      </c>
      <c r="S579" s="122">
        <f>AVERAGE(I$5:I579)</f>
        <v>67156.516521739133</v>
      </c>
      <c r="T579" s="122">
        <f>AVERAGE(J$5:J579)</f>
        <v>161142.59478260871</v>
      </c>
      <c r="U579" s="121">
        <f>AVERAGE($M$5:M579)</f>
        <v>0.99772367149758501</v>
      </c>
      <c r="Y579" s="103">
        <v>575</v>
      </c>
      <c r="Z579" s="103">
        <v>593</v>
      </c>
      <c r="AA579" s="103">
        <v>40</v>
      </c>
      <c r="AB579" s="103">
        <v>23</v>
      </c>
      <c r="AC579" s="137">
        <v>3083.2387153641948</v>
      </c>
      <c r="AD579" s="103">
        <v>450</v>
      </c>
      <c r="AE579" s="103">
        <v>9</v>
      </c>
      <c r="AF579" s="137">
        <v>224550</v>
      </c>
      <c r="AG579" s="137">
        <v>69491</v>
      </c>
      <c r="AH579" s="137">
        <v>158509</v>
      </c>
      <c r="AI579" s="103" t="str">
        <v>Yes</v>
      </c>
      <c r="AJ579" s="103" t="str">
        <v>Yes</v>
      </c>
      <c r="AK579" s="142">
        <v>1</v>
      </c>
      <c r="AN579" s="104">
        <f>AVERAGE(AD$5:AD579)</f>
        <v>449.05739130434785</v>
      </c>
      <c r="AO579" s="104">
        <f>AVERAGE(AE$5:AE579)</f>
        <v>4.3460869565217388</v>
      </c>
      <c r="AP579" s="122">
        <f>AVERAGE(AF$5:AF579)</f>
        <v>224079.63826086957</v>
      </c>
      <c r="AQ579" s="122">
        <f>AVERAGE(AG$5:AG579)</f>
        <v>67074.436521739131</v>
      </c>
      <c r="AR579" s="122">
        <f>AVERAGE(AH$5:AH579)</f>
        <v>161288.41913043478</v>
      </c>
      <c r="AS579" s="121">
        <f>AVERAGE($AK$5:AK579)</f>
        <v>0.99790531400966243</v>
      </c>
    </row>
    <row r="580" spans="1:45" x14ac:dyDescent="0.25">
      <c r="A580" s="103">
        <v>576</v>
      </c>
      <c r="B580" s="116">
        <v>613</v>
      </c>
      <c r="C580" s="116">
        <v>42</v>
      </c>
      <c r="D580" s="116">
        <v>32</v>
      </c>
      <c r="E580" s="117">
        <v>3426.4268495278511</v>
      </c>
      <c r="F580" s="116">
        <v>450</v>
      </c>
      <c r="G580" s="116">
        <v>0</v>
      </c>
      <c r="H580" s="117">
        <v>224550</v>
      </c>
      <c r="I580" s="117">
        <v>65000</v>
      </c>
      <c r="J580" s="117">
        <v>164350</v>
      </c>
      <c r="K580" s="116" t="str">
        <v>Yes</v>
      </c>
      <c r="L580" s="116" t="str">
        <v>No</v>
      </c>
      <c r="M580" s="120">
        <v>1</v>
      </c>
      <c r="P580" s="104">
        <f>AVERAGE(F$5:F580)</f>
        <v>448.97743055555554</v>
      </c>
      <c r="Q580" s="104">
        <f>AVERAGE(G$5:G580)</f>
        <v>4.5190972222222223</v>
      </c>
      <c r="R580" s="122">
        <f>AVERAGE(H$5:H580)</f>
        <v>224039.73784722222</v>
      </c>
      <c r="S580" s="122">
        <f>AVERAGE(I$5:I580)</f>
        <v>67152.772569444438</v>
      </c>
      <c r="T580" s="122">
        <f>AVERAGE(J$5:J580)</f>
        <v>161148.16319444444</v>
      </c>
      <c r="U580" s="121">
        <f>AVERAGE($M$5:M580)</f>
        <v>0.99772762345679056</v>
      </c>
      <c r="Y580" s="103">
        <v>576</v>
      </c>
      <c r="Z580" s="103">
        <v>559</v>
      </c>
      <c r="AA580" s="103">
        <v>44</v>
      </c>
      <c r="AB580" s="103">
        <v>27</v>
      </c>
      <c r="AC580" s="137">
        <v>4184.497947055821</v>
      </c>
      <c r="AD580" s="103">
        <v>450</v>
      </c>
      <c r="AE580" s="103">
        <v>5</v>
      </c>
      <c r="AF580" s="137">
        <v>224550</v>
      </c>
      <c r="AG580" s="137">
        <v>67495</v>
      </c>
      <c r="AH580" s="137">
        <v>161105</v>
      </c>
      <c r="AI580" s="103" t="str">
        <v>Yes</v>
      </c>
      <c r="AJ580" s="103" t="str">
        <v>Yes</v>
      </c>
      <c r="AK580" s="142">
        <v>1</v>
      </c>
      <c r="AN580" s="104">
        <f>AVERAGE(AD$5:AD580)</f>
        <v>449.05902777777777</v>
      </c>
      <c r="AO580" s="104">
        <f>AVERAGE(AE$5:AE580)</f>
        <v>4.3472222222222223</v>
      </c>
      <c r="AP580" s="122">
        <f>AVERAGE(AF$5:AF580)</f>
        <v>224080.45486111112</v>
      </c>
      <c r="AQ580" s="122">
        <f>AVERAGE(AG$5:AG580)</f>
        <v>67075.166666666672</v>
      </c>
      <c r="AR580" s="122">
        <f>AVERAGE(AH$5:AH580)</f>
        <v>161288.10069444444</v>
      </c>
      <c r="AS580" s="121">
        <f>AVERAGE($AK$5:AK580)</f>
        <v>0.99790895061728457</v>
      </c>
    </row>
    <row r="581" spans="1:45" x14ac:dyDescent="0.25">
      <c r="A581" s="103">
        <v>577</v>
      </c>
      <c r="B581" s="116">
        <v>580</v>
      </c>
      <c r="C581" s="116">
        <v>40</v>
      </c>
      <c r="D581" s="116">
        <v>35</v>
      </c>
      <c r="E581" s="117">
        <v>2974.9795668928309</v>
      </c>
      <c r="F581" s="116">
        <v>447</v>
      </c>
      <c r="G581" s="116">
        <v>0</v>
      </c>
      <c r="H581" s="117">
        <v>223053</v>
      </c>
      <c r="I581" s="117">
        <v>64700</v>
      </c>
      <c r="J581" s="117">
        <v>163603</v>
      </c>
      <c r="K581" s="116" t="str">
        <v>No</v>
      </c>
      <c r="L581" s="116" t="str">
        <v>No</v>
      </c>
      <c r="M581" s="120">
        <v>0.99333333333333329</v>
      </c>
      <c r="P581" s="104">
        <f>AVERAGE(F$5:F581)</f>
        <v>448.97400346620452</v>
      </c>
      <c r="Q581" s="104">
        <f>AVERAGE(G$5:G581)</f>
        <v>4.5112651646447137</v>
      </c>
      <c r="R581" s="122">
        <f>AVERAGE(H$5:H581)</f>
        <v>224038.02772963606</v>
      </c>
      <c r="S581" s="122">
        <f>AVERAGE(I$5:I581)</f>
        <v>67148.521663778156</v>
      </c>
      <c r="T581" s="122">
        <f>AVERAGE(J$5:J581)</f>
        <v>161152.41767764298</v>
      </c>
      <c r="U581" s="121">
        <f>AVERAGE($M$5:M581)</f>
        <v>0.9977200077026771</v>
      </c>
      <c r="Y581" s="103">
        <v>577</v>
      </c>
      <c r="Z581" s="103">
        <v>555</v>
      </c>
      <c r="AA581" s="103">
        <v>37</v>
      </c>
      <c r="AB581" s="103">
        <v>23</v>
      </c>
      <c r="AC581" s="137">
        <v>4157.8892803565632</v>
      </c>
      <c r="AD581" s="103">
        <v>450</v>
      </c>
      <c r="AE581" s="103">
        <v>9</v>
      </c>
      <c r="AF581" s="137">
        <v>224550</v>
      </c>
      <c r="AG581" s="137">
        <v>69491</v>
      </c>
      <c r="AH581" s="137">
        <v>158509</v>
      </c>
      <c r="AI581" s="103" t="str">
        <v>Yes</v>
      </c>
      <c r="AJ581" s="103" t="str">
        <v>Yes</v>
      </c>
      <c r="AK581" s="142">
        <v>1</v>
      </c>
      <c r="AN581" s="104">
        <f>AVERAGE(AD$5:AD581)</f>
        <v>449.06065857885613</v>
      </c>
      <c r="AO581" s="104">
        <f>AVERAGE(AE$5:AE581)</f>
        <v>4.3552859618717505</v>
      </c>
      <c r="AP581" s="122">
        <f>AVERAGE(AF$5:AF581)</f>
        <v>224081.26863084923</v>
      </c>
      <c r="AQ581" s="122">
        <f>AVERAGE(AG$5:AG581)</f>
        <v>67079.353552859626</v>
      </c>
      <c r="AR581" s="122">
        <f>AVERAGE(AH$5:AH581)</f>
        <v>161283.28422876951</v>
      </c>
      <c r="AS581" s="121">
        <f>AVERAGE($AK$5:AK581)</f>
        <v>0.99791257461968097</v>
      </c>
    </row>
    <row r="582" spans="1:45" x14ac:dyDescent="0.25">
      <c r="A582" s="103">
        <v>578</v>
      </c>
      <c r="B582" s="116">
        <v>596</v>
      </c>
      <c r="C582" s="116">
        <v>49</v>
      </c>
      <c r="D582" s="116">
        <v>32</v>
      </c>
      <c r="E582" s="117">
        <v>2071.4943829759613</v>
      </c>
      <c r="F582" s="116">
        <v>450</v>
      </c>
      <c r="G582" s="116">
        <v>0</v>
      </c>
      <c r="H582" s="117">
        <v>224550</v>
      </c>
      <c r="I582" s="117">
        <v>65000</v>
      </c>
      <c r="J582" s="117">
        <v>164350</v>
      </c>
      <c r="K582" s="116" t="str">
        <v>Yes</v>
      </c>
      <c r="L582" s="116" t="str">
        <v>No</v>
      </c>
      <c r="M582" s="120">
        <v>1</v>
      </c>
      <c r="P582" s="104">
        <f>AVERAGE(F$5:F582)</f>
        <v>448.97577854671277</v>
      </c>
      <c r="Q582" s="104">
        <f>AVERAGE(G$5:G582)</f>
        <v>4.5034602076124566</v>
      </c>
      <c r="R582" s="122">
        <f>AVERAGE(H$5:H582)</f>
        <v>224038.91349480968</v>
      </c>
      <c r="S582" s="122">
        <f>AVERAGE(I$5:I582)</f>
        <v>67144.804498269892</v>
      </c>
      <c r="T582" s="122">
        <f>AVERAGE(J$5:J582)</f>
        <v>161157.94982698961</v>
      </c>
      <c r="U582" s="121">
        <f>AVERAGE($M$5:M582)</f>
        <v>0.99772395232602884</v>
      </c>
      <c r="Y582" s="103">
        <v>578</v>
      </c>
      <c r="Z582" s="103">
        <v>624</v>
      </c>
      <c r="AA582" s="103">
        <v>47</v>
      </c>
      <c r="AB582" s="103">
        <v>34</v>
      </c>
      <c r="AC582" s="137">
        <v>2943.720401039131</v>
      </c>
      <c r="AD582" s="103">
        <v>448</v>
      </c>
      <c r="AE582" s="103">
        <v>0</v>
      </c>
      <c r="AF582" s="137">
        <v>223552</v>
      </c>
      <c r="AG582" s="137">
        <v>64800</v>
      </c>
      <c r="AH582" s="137">
        <v>163852</v>
      </c>
      <c r="AI582" s="103" t="str">
        <v>No</v>
      </c>
      <c r="AJ582" s="103" t="str">
        <v>No</v>
      </c>
      <c r="AK582" s="142">
        <v>0.99555555555555553</v>
      </c>
      <c r="AN582" s="104">
        <f>AVERAGE(AD$5:AD582)</f>
        <v>449.05882352941177</v>
      </c>
      <c r="AO582" s="104">
        <f>AVERAGE(AE$5:AE582)</f>
        <v>4.3477508650519034</v>
      </c>
      <c r="AP582" s="122">
        <f>AVERAGE(AF$5:AF582)</f>
        <v>224080.35294117648</v>
      </c>
      <c r="AQ582" s="122">
        <f>AVERAGE(AG$5:AG582)</f>
        <v>67075.410034602071</v>
      </c>
      <c r="AR582" s="122">
        <f>AVERAGE(AH$5:AH582)</f>
        <v>161287.72837370241</v>
      </c>
      <c r="AS582" s="121">
        <f>AVERAGE($AK$5:AK582)</f>
        <v>0.99790849673202675</v>
      </c>
    </row>
    <row r="583" spans="1:45" x14ac:dyDescent="0.25">
      <c r="A583" s="103">
        <v>579</v>
      </c>
      <c r="B583" s="116">
        <v>524</v>
      </c>
      <c r="C583" s="116">
        <v>52</v>
      </c>
      <c r="D583" s="116">
        <v>25</v>
      </c>
      <c r="E583" s="117">
        <v>3397.5670664248228</v>
      </c>
      <c r="F583" s="116">
        <v>450</v>
      </c>
      <c r="G583" s="116">
        <v>7</v>
      </c>
      <c r="H583" s="117">
        <v>224550</v>
      </c>
      <c r="I583" s="117">
        <v>68493</v>
      </c>
      <c r="J583" s="117">
        <v>159807</v>
      </c>
      <c r="K583" s="116" t="str">
        <v>Yes</v>
      </c>
      <c r="L583" s="116" t="str">
        <v>Yes</v>
      </c>
      <c r="M583" s="120">
        <v>1</v>
      </c>
      <c r="P583" s="104">
        <f>AVERAGE(F$5:F583)</f>
        <v>448.97754749568219</v>
      </c>
      <c r="Q583" s="104">
        <f>AVERAGE(G$5:G583)</f>
        <v>4.5077720207253886</v>
      </c>
      <c r="R583" s="122">
        <f>AVERAGE(H$5:H583)</f>
        <v>224039.79620034542</v>
      </c>
      <c r="S583" s="122">
        <f>AVERAGE(I$5:I583)</f>
        <v>67147.132987910183</v>
      </c>
      <c r="T583" s="122">
        <f>AVERAGE(J$5:J583)</f>
        <v>161155.61658031089</v>
      </c>
      <c r="U583" s="121">
        <f>AVERAGE($M$5:M583)</f>
        <v>0.99772788332373863</v>
      </c>
      <c r="Y583" s="103">
        <v>579</v>
      </c>
      <c r="Z583" s="103">
        <v>582</v>
      </c>
      <c r="AA583" s="103">
        <v>36</v>
      </c>
      <c r="AB583" s="103">
        <v>32</v>
      </c>
      <c r="AC583" s="137">
        <v>2197.2243580042164</v>
      </c>
      <c r="AD583" s="103">
        <v>450</v>
      </c>
      <c r="AE583" s="103">
        <v>0</v>
      </c>
      <c r="AF583" s="137">
        <v>224550</v>
      </c>
      <c r="AG583" s="137">
        <v>65000</v>
      </c>
      <c r="AH583" s="137">
        <v>164350</v>
      </c>
      <c r="AI583" s="103" t="str">
        <v>Yes</v>
      </c>
      <c r="AJ583" s="103" t="str">
        <v>No</v>
      </c>
      <c r="AK583" s="142">
        <v>1</v>
      </c>
      <c r="AN583" s="104">
        <f>AVERAGE(AD$5:AD583)</f>
        <v>449.06044905008633</v>
      </c>
      <c r="AO583" s="104">
        <f>AVERAGE(AE$5:AE583)</f>
        <v>4.3402417962003454</v>
      </c>
      <c r="AP583" s="122">
        <f>AVERAGE(AF$5:AF583)</f>
        <v>224081.16407599309</v>
      </c>
      <c r="AQ583" s="122">
        <f>AVERAGE(AG$5:AG583)</f>
        <v>67071.825561312609</v>
      </c>
      <c r="AR583" s="122">
        <f>AVERAGE(AH$5:AH583)</f>
        <v>161293.01727115718</v>
      </c>
      <c r="AS583" s="121">
        <f>AVERAGE($AK$5:AK583)</f>
        <v>0.99791210900019256</v>
      </c>
    </row>
    <row r="584" spans="1:45" x14ac:dyDescent="0.25">
      <c r="A584" s="103">
        <v>580</v>
      </c>
      <c r="B584" s="116">
        <v>497</v>
      </c>
      <c r="C584" s="116">
        <v>41</v>
      </c>
      <c r="D584" s="116">
        <v>26</v>
      </c>
      <c r="E584" s="117">
        <v>3983.8501938799527</v>
      </c>
      <c r="F584" s="116">
        <v>450</v>
      </c>
      <c r="G584" s="116">
        <v>6</v>
      </c>
      <c r="H584" s="117">
        <v>224550</v>
      </c>
      <c r="I584" s="117">
        <v>67994</v>
      </c>
      <c r="J584" s="117">
        <v>160456</v>
      </c>
      <c r="K584" s="116" t="str">
        <v>Yes</v>
      </c>
      <c r="L584" s="116" t="str">
        <v>Yes</v>
      </c>
      <c r="M584" s="120">
        <v>1</v>
      </c>
      <c r="P584" s="104">
        <f>AVERAGE(F$5:F584)</f>
        <v>448.97931034482758</v>
      </c>
      <c r="Q584" s="104">
        <f>AVERAGE(G$5:G584)</f>
        <v>4.5103448275862066</v>
      </c>
      <c r="R584" s="122">
        <f>AVERAGE(H$5:H584)</f>
        <v>224040.67586206898</v>
      </c>
      <c r="S584" s="122">
        <f>AVERAGE(I$5:I584)</f>
        <v>67148.593103448278</v>
      </c>
      <c r="T584" s="122">
        <f>AVERAGE(J$5:J584)</f>
        <v>161154.4103448276</v>
      </c>
      <c r="U584" s="121">
        <f>AVERAGE($M$5:M584)</f>
        <v>0.99773180076628398</v>
      </c>
      <c r="Y584" s="103">
        <v>580</v>
      </c>
      <c r="Z584" s="103">
        <v>696</v>
      </c>
      <c r="AA584" s="103">
        <v>42</v>
      </c>
      <c r="AB584" s="103">
        <v>40</v>
      </c>
      <c r="AC584" s="137">
        <v>4539.1990871476601</v>
      </c>
      <c r="AD584" s="103">
        <v>442</v>
      </c>
      <c r="AE584" s="103">
        <v>0</v>
      </c>
      <c r="AF584" s="137">
        <v>220558</v>
      </c>
      <c r="AG584" s="137">
        <v>64200</v>
      </c>
      <c r="AH584" s="137">
        <v>162358</v>
      </c>
      <c r="AI584" s="103" t="str">
        <v>No</v>
      </c>
      <c r="AJ584" s="103" t="str">
        <v>No</v>
      </c>
      <c r="AK584" s="142">
        <v>0.98222222222222222</v>
      </c>
      <c r="AN584" s="104">
        <f>AVERAGE(AD$5:AD584)</f>
        <v>449.04827586206898</v>
      </c>
      <c r="AO584" s="104">
        <f>AVERAGE(AE$5:AE584)</f>
        <v>4.3327586206896553</v>
      </c>
      <c r="AP584" s="122">
        <f>AVERAGE(AF$5:AF584)</f>
        <v>224075.0896551724</v>
      </c>
      <c r="AQ584" s="122">
        <f>AVERAGE(AG$5:AG584)</f>
        <v>67066.874137931038</v>
      </c>
      <c r="AR584" s="122">
        <f>AVERAGE(AH$5:AH584)</f>
        <v>161294.85344827586</v>
      </c>
      <c r="AS584" s="121">
        <f>AVERAGE($AK$5:AK584)</f>
        <v>0.9978850574712651</v>
      </c>
    </row>
    <row r="585" spans="1:45" x14ac:dyDescent="0.25">
      <c r="A585" s="103">
        <v>581</v>
      </c>
      <c r="B585" s="116">
        <v>579</v>
      </c>
      <c r="C585" s="116">
        <v>60</v>
      </c>
      <c r="D585" s="116">
        <v>28</v>
      </c>
      <c r="E585" s="117">
        <v>4347.8995474204085</v>
      </c>
      <c r="F585" s="116">
        <v>450</v>
      </c>
      <c r="G585" s="116">
        <v>4</v>
      </c>
      <c r="H585" s="117">
        <v>224550</v>
      </c>
      <c r="I585" s="117">
        <v>66996</v>
      </c>
      <c r="J585" s="117">
        <v>161754</v>
      </c>
      <c r="K585" s="116" t="str">
        <v>Yes</v>
      </c>
      <c r="L585" s="116" t="str">
        <v>Yes</v>
      </c>
      <c r="M585" s="120">
        <v>1</v>
      </c>
      <c r="P585" s="104">
        <f>AVERAGE(F$5:F585)</f>
        <v>448.98106712564544</v>
      </c>
      <c r="Q585" s="104">
        <f>AVERAGE(G$5:G585)</f>
        <v>4.5094664371772808</v>
      </c>
      <c r="R585" s="122">
        <f>AVERAGE(H$5:H585)</f>
        <v>224041.55249569708</v>
      </c>
      <c r="S585" s="122">
        <f>AVERAGE(I$5:I585)</f>
        <v>67148.330464716011</v>
      </c>
      <c r="T585" s="122">
        <f>AVERAGE(J$5:J585)</f>
        <v>161155.44234079175</v>
      </c>
      <c r="U585" s="121">
        <f>AVERAGE($M$5:M585)</f>
        <v>0.99773570472365691</v>
      </c>
      <c r="Y585" s="103">
        <v>581</v>
      </c>
      <c r="Z585" s="103">
        <v>563</v>
      </c>
      <c r="AA585" s="103">
        <v>40</v>
      </c>
      <c r="AB585" s="103">
        <v>34</v>
      </c>
      <c r="AC585" s="137">
        <v>3014.4614544095598</v>
      </c>
      <c r="AD585" s="103">
        <v>448</v>
      </c>
      <c r="AE585" s="103">
        <v>0</v>
      </c>
      <c r="AF585" s="137">
        <v>223552</v>
      </c>
      <c r="AG585" s="137">
        <v>64800</v>
      </c>
      <c r="AH585" s="137">
        <v>163852</v>
      </c>
      <c r="AI585" s="103" t="str">
        <v>No</v>
      </c>
      <c r="AJ585" s="103" t="str">
        <v>No</v>
      </c>
      <c r="AK585" s="142">
        <v>0.99555555555555553</v>
      </c>
      <c r="AN585" s="104">
        <f>AVERAGE(AD$5:AD585)</f>
        <v>449.04647160068845</v>
      </c>
      <c r="AO585" s="104">
        <f>AVERAGE(AE$5:AE585)</f>
        <v>4.3253012048192767</v>
      </c>
      <c r="AP585" s="122">
        <f>AVERAGE(AF$5:AF585)</f>
        <v>224074.18932874355</v>
      </c>
      <c r="AQ585" s="122">
        <f>AVERAGE(AG$5:AG585)</f>
        <v>67062.972461273661</v>
      </c>
      <c r="AR585" s="122">
        <f>AVERAGE(AH$5:AH585)</f>
        <v>161299.25473321858</v>
      </c>
      <c r="AS585" s="121">
        <f>AVERAGE($AK$5:AK585)</f>
        <v>0.99788104800153077</v>
      </c>
    </row>
    <row r="586" spans="1:45" x14ac:dyDescent="0.25">
      <c r="A586" s="103">
        <v>582</v>
      </c>
      <c r="B586" s="116">
        <v>539</v>
      </c>
      <c r="C586" s="116">
        <v>37</v>
      </c>
      <c r="D586" s="116">
        <v>29</v>
      </c>
      <c r="E586" s="117">
        <v>2258.6001695791238</v>
      </c>
      <c r="F586" s="116">
        <v>450</v>
      </c>
      <c r="G586" s="116">
        <v>3</v>
      </c>
      <c r="H586" s="117">
        <v>224550</v>
      </c>
      <c r="I586" s="117">
        <v>66497</v>
      </c>
      <c r="J586" s="117">
        <v>162403</v>
      </c>
      <c r="K586" s="116" t="str">
        <v>Yes</v>
      </c>
      <c r="L586" s="116" t="str">
        <v>Yes</v>
      </c>
      <c r="M586" s="120">
        <v>1</v>
      </c>
      <c r="P586" s="104">
        <f>AVERAGE(F$5:F586)</f>
        <v>448.98281786941578</v>
      </c>
      <c r="Q586" s="104">
        <f>AVERAGE(G$5:G586)</f>
        <v>4.506872852233677</v>
      </c>
      <c r="R586" s="122">
        <f>AVERAGE(H$5:H586)</f>
        <v>224042.4261168385</v>
      </c>
      <c r="S586" s="122">
        <f>AVERAGE(I$5:I586)</f>
        <v>67147.21134020618</v>
      </c>
      <c r="T586" s="122">
        <f>AVERAGE(J$5:J586)</f>
        <v>161157.58591065291</v>
      </c>
      <c r="U586" s="121">
        <f>AVERAGE($M$5:M586)</f>
        <v>0.99773959526536893</v>
      </c>
      <c r="Y586" s="103">
        <v>582</v>
      </c>
      <c r="Z586" s="103">
        <v>617</v>
      </c>
      <c r="AA586" s="103">
        <v>45</v>
      </c>
      <c r="AB586" s="103">
        <v>28</v>
      </c>
      <c r="AC586" s="137">
        <v>4086.1356992523565</v>
      </c>
      <c r="AD586" s="103">
        <v>450</v>
      </c>
      <c r="AE586" s="103">
        <v>4</v>
      </c>
      <c r="AF586" s="137">
        <v>224550</v>
      </c>
      <c r="AG586" s="137">
        <v>66996</v>
      </c>
      <c r="AH586" s="137">
        <v>161754</v>
      </c>
      <c r="AI586" s="103" t="str">
        <v>Yes</v>
      </c>
      <c r="AJ586" s="103" t="str">
        <v>Yes</v>
      </c>
      <c r="AK586" s="142">
        <v>1</v>
      </c>
      <c r="AN586" s="104">
        <f>AVERAGE(AD$5:AD586)</f>
        <v>449.04810996563572</v>
      </c>
      <c r="AO586" s="104">
        <f>AVERAGE(AE$5:AE586)</f>
        <v>4.3247422680412368</v>
      </c>
      <c r="AP586" s="122">
        <f>AVERAGE(AF$5:AF586)</f>
        <v>224075.00687285225</v>
      </c>
      <c r="AQ586" s="122">
        <f>AVERAGE(AG$5:AG586)</f>
        <v>67062.857388316144</v>
      </c>
      <c r="AR586" s="122">
        <f>AVERAGE(AH$5:AH586)</f>
        <v>161300.03608247422</v>
      </c>
      <c r="AS586" s="121">
        <f>AVERAGE($AK$5:AK586)</f>
        <v>0.99788468881252468</v>
      </c>
    </row>
    <row r="587" spans="1:45" x14ac:dyDescent="0.25">
      <c r="A587" s="103">
        <v>583</v>
      </c>
      <c r="B587" s="116">
        <v>578</v>
      </c>
      <c r="C587" s="116">
        <v>33</v>
      </c>
      <c r="D587" s="116">
        <v>18</v>
      </c>
      <c r="E587" s="117">
        <v>4057.4528099621643</v>
      </c>
      <c r="F587" s="116">
        <v>450</v>
      </c>
      <c r="G587" s="116">
        <v>14</v>
      </c>
      <c r="H587" s="117">
        <v>224550</v>
      </c>
      <c r="I587" s="117">
        <v>71986</v>
      </c>
      <c r="J587" s="117">
        <v>155264</v>
      </c>
      <c r="K587" s="116" t="str">
        <v>Yes</v>
      </c>
      <c r="L587" s="116" t="str">
        <v>Yes</v>
      </c>
      <c r="M587" s="120">
        <v>1</v>
      </c>
      <c r="P587" s="104">
        <f>AVERAGE(F$5:F587)</f>
        <v>448.98456260720411</v>
      </c>
      <c r="Q587" s="104">
        <f>AVERAGE(G$5:G587)</f>
        <v>4.5231560891938249</v>
      </c>
      <c r="R587" s="122">
        <f>AVERAGE(H$5:H587)</f>
        <v>224043.29674099485</v>
      </c>
      <c r="S587" s="122">
        <f>AVERAGE(I$5:I587)</f>
        <v>67155.511149228128</v>
      </c>
      <c r="T587" s="122">
        <f>AVERAGE(J$5:J587)</f>
        <v>161147.47684391082</v>
      </c>
      <c r="U587" s="121">
        <f>AVERAGE($M$5:M587)</f>
        <v>0.99774347246045403</v>
      </c>
      <c r="Y587" s="103">
        <v>583</v>
      </c>
      <c r="Z587" s="103">
        <v>584</v>
      </c>
      <c r="AA587" s="103">
        <v>47</v>
      </c>
      <c r="AB587" s="103">
        <v>25</v>
      </c>
      <c r="AC587" s="137">
        <v>3778.5837575487699</v>
      </c>
      <c r="AD587" s="103">
        <v>450</v>
      </c>
      <c r="AE587" s="103">
        <v>7</v>
      </c>
      <c r="AF587" s="137">
        <v>224550</v>
      </c>
      <c r="AG587" s="137">
        <v>68493</v>
      </c>
      <c r="AH587" s="137">
        <v>159807</v>
      </c>
      <c r="AI587" s="103" t="str">
        <v>Yes</v>
      </c>
      <c r="AJ587" s="103" t="str">
        <v>Yes</v>
      </c>
      <c r="AK587" s="142">
        <v>1</v>
      </c>
      <c r="AN587" s="104">
        <f>AVERAGE(AD$5:AD587)</f>
        <v>449.04974271012009</v>
      </c>
      <c r="AO587" s="104">
        <f>AVERAGE(AE$5:AE587)</f>
        <v>4.3293310463121788</v>
      </c>
      <c r="AP587" s="122">
        <f>AVERAGE(AF$5:AF587)</f>
        <v>224075.82161234992</v>
      </c>
      <c r="AQ587" s="122">
        <f>AVERAGE(AG$5:AG587)</f>
        <v>67065.310463121787</v>
      </c>
      <c r="AR587" s="122">
        <f>AVERAGE(AH$5:AH587)</f>
        <v>161297.47512864493</v>
      </c>
      <c r="AS587" s="121">
        <f>AVERAGE($AK$5:AK587)</f>
        <v>0.99788831713360093</v>
      </c>
    </row>
    <row r="588" spans="1:45" x14ac:dyDescent="0.25">
      <c r="A588" s="103">
        <v>584</v>
      </c>
      <c r="B588" s="116">
        <v>603</v>
      </c>
      <c r="C588" s="116">
        <v>37</v>
      </c>
      <c r="D588" s="116">
        <v>31</v>
      </c>
      <c r="E588" s="117">
        <v>4388.8780328928024</v>
      </c>
      <c r="F588" s="116">
        <v>450</v>
      </c>
      <c r="G588" s="116">
        <v>1</v>
      </c>
      <c r="H588" s="117">
        <v>224550</v>
      </c>
      <c r="I588" s="117">
        <v>65499</v>
      </c>
      <c r="J588" s="117">
        <v>163701</v>
      </c>
      <c r="K588" s="116" t="str">
        <v>Yes</v>
      </c>
      <c r="L588" s="116" t="str">
        <v>Yes</v>
      </c>
      <c r="M588" s="120">
        <v>1</v>
      </c>
      <c r="P588" s="104">
        <f>AVERAGE(F$5:F588)</f>
        <v>448.98630136986299</v>
      </c>
      <c r="Q588" s="104">
        <f>AVERAGE(G$5:G588)</f>
        <v>4.5171232876712333</v>
      </c>
      <c r="R588" s="122">
        <f>AVERAGE(H$5:H588)</f>
        <v>224044.16438356164</v>
      </c>
      <c r="S588" s="122">
        <f>AVERAGE(I$5:I588)</f>
        <v>67152.67465753424</v>
      </c>
      <c r="T588" s="122">
        <f>AVERAGE(J$5:J588)</f>
        <v>161151.84931506848</v>
      </c>
      <c r="U588" s="121">
        <f>AVERAGE($M$5:M588)</f>
        <v>0.99774733637747381</v>
      </c>
      <c r="Y588" s="103">
        <v>584</v>
      </c>
      <c r="Z588" s="103">
        <v>621</v>
      </c>
      <c r="AA588" s="103">
        <v>35</v>
      </c>
      <c r="AB588" s="103">
        <v>29</v>
      </c>
      <c r="AC588" s="137">
        <v>2987.7413763694667</v>
      </c>
      <c r="AD588" s="103">
        <v>450</v>
      </c>
      <c r="AE588" s="103">
        <v>3</v>
      </c>
      <c r="AF588" s="137">
        <v>224550</v>
      </c>
      <c r="AG588" s="137">
        <v>66497</v>
      </c>
      <c r="AH588" s="137">
        <v>162403</v>
      </c>
      <c r="AI588" s="103" t="str">
        <v>Yes</v>
      </c>
      <c r="AJ588" s="103" t="str">
        <v>Yes</v>
      </c>
      <c r="AK588" s="142">
        <v>1</v>
      </c>
      <c r="AN588" s="104">
        <f>AVERAGE(AD$5:AD588)</f>
        <v>449.05136986301369</v>
      </c>
      <c r="AO588" s="104">
        <f>AVERAGE(AE$5:AE588)</f>
        <v>4.3270547945205475</v>
      </c>
      <c r="AP588" s="122">
        <f>AVERAGE(AF$5:AF588)</f>
        <v>224076.63356164383</v>
      </c>
      <c r="AQ588" s="122">
        <f>AVERAGE(AG$5:AG588)</f>
        <v>67064.337328767127</v>
      </c>
      <c r="AR588" s="122">
        <f>AVERAGE(AH$5:AH588)</f>
        <v>161299.36815068492</v>
      </c>
      <c r="AS588" s="121">
        <f>AVERAGE($AK$5:AK588)</f>
        <v>0.9978919330289201</v>
      </c>
    </row>
    <row r="589" spans="1:45" x14ac:dyDescent="0.25">
      <c r="A589" s="103">
        <v>585</v>
      </c>
      <c r="B589" s="116">
        <v>538</v>
      </c>
      <c r="C589" s="116">
        <v>30</v>
      </c>
      <c r="D589" s="116">
        <v>29</v>
      </c>
      <c r="E589" s="117">
        <v>3624.8629533126159</v>
      </c>
      <c r="F589" s="116">
        <v>450</v>
      </c>
      <c r="G589" s="116">
        <v>3</v>
      </c>
      <c r="H589" s="117">
        <v>224550</v>
      </c>
      <c r="I589" s="117">
        <v>66497</v>
      </c>
      <c r="J589" s="117">
        <v>162403</v>
      </c>
      <c r="K589" s="116" t="str">
        <v>Yes</v>
      </c>
      <c r="L589" s="116" t="str">
        <v>Yes</v>
      </c>
      <c r="M589" s="120">
        <v>1</v>
      </c>
      <c r="P589" s="104">
        <f>AVERAGE(F$5:F589)</f>
        <v>448.98803418803419</v>
      </c>
      <c r="Q589" s="104">
        <f>AVERAGE(G$5:G589)</f>
        <v>4.5145299145299145</v>
      </c>
      <c r="R589" s="122">
        <f>AVERAGE(H$5:H589)</f>
        <v>224045.02905982907</v>
      </c>
      <c r="S589" s="122">
        <f>AVERAGE(I$5:I589)</f>
        <v>67151.553846153853</v>
      </c>
      <c r="T589" s="122">
        <f>AVERAGE(J$5:J589)</f>
        <v>161153.98803418802</v>
      </c>
      <c r="U589" s="121">
        <f>AVERAGE($M$5:M589)</f>
        <v>0.99775118708452082</v>
      </c>
      <c r="Y589" s="103">
        <v>585</v>
      </c>
      <c r="Z589" s="103">
        <v>535</v>
      </c>
      <c r="AA589" s="103">
        <v>37</v>
      </c>
      <c r="AB589" s="103">
        <v>20</v>
      </c>
      <c r="AC589" s="137">
        <v>2372.4437105026991</v>
      </c>
      <c r="AD589" s="103">
        <v>450</v>
      </c>
      <c r="AE589" s="103">
        <v>12</v>
      </c>
      <c r="AF589" s="137">
        <v>224550</v>
      </c>
      <c r="AG589" s="137">
        <v>70988</v>
      </c>
      <c r="AH589" s="137">
        <v>156562</v>
      </c>
      <c r="AI589" s="103" t="str">
        <v>Yes</v>
      </c>
      <c r="AJ589" s="103" t="str">
        <v>Yes</v>
      </c>
      <c r="AK589" s="142">
        <v>1</v>
      </c>
      <c r="AN589" s="104">
        <f>AVERAGE(AD$5:AD589)</f>
        <v>449.05299145299148</v>
      </c>
      <c r="AO589" s="104">
        <f>AVERAGE(AE$5:AE589)</f>
        <v>4.3401709401709399</v>
      </c>
      <c r="AP589" s="122">
        <f>AVERAGE(AF$5:AF589)</f>
        <v>224077.44273504274</v>
      </c>
      <c r="AQ589" s="122">
        <f>AVERAGE(AG$5:AG589)</f>
        <v>67071.044444444444</v>
      </c>
      <c r="AR589" s="122">
        <f>AVERAGE(AH$5:AH589)</f>
        <v>161291.27008547008</v>
      </c>
      <c r="AS589" s="121">
        <f>AVERAGE($AK$5:AK589)</f>
        <v>0.99789553656220409</v>
      </c>
    </row>
    <row r="590" spans="1:45" x14ac:dyDescent="0.25">
      <c r="A590" s="103">
        <v>586</v>
      </c>
      <c r="B590" s="116">
        <v>515</v>
      </c>
      <c r="C590" s="116">
        <v>47</v>
      </c>
      <c r="D590" s="116">
        <v>22</v>
      </c>
      <c r="E590" s="117">
        <v>3013.5610694870938</v>
      </c>
      <c r="F590" s="116">
        <v>450</v>
      </c>
      <c r="G590" s="116">
        <v>10</v>
      </c>
      <c r="H590" s="117">
        <v>224550</v>
      </c>
      <c r="I590" s="117">
        <v>69990</v>
      </c>
      <c r="J590" s="117">
        <v>157860</v>
      </c>
      <c r="K590" s="116" t="str">
        <v>Yes</v>
      </c>
      <c r="L590" s="116" t="str">
        <v>Yes</v>
      </c>
      <c r="M590" s="120">
        <v>1</v>
      </c>
      <c r="P590" s="104">
        <f>AVERAGE(F$5:F590)</f>
        <v>448.98976109215016</v>
      </c>
      <c r="Q590" s="104">
        <f>AVERAGE(G$5:G590)</f>
        <v>4.5238907849829353</v>
      </c>
      <c r="R590" s="122">
        <f>AVERAGE(H$5:H590)</f>
        <v>224045.89078498294</v>
      </c>
      <c r="S590" s="122">
        <f>AVERAGE(I$5:I590)</f>
        <v>67156.3976109215</v>
      </c>
      <c r="T590" s="122">
        <f>AVERAGE(J$5:J590)</f>
        <v>161148.36689419794</v>
      </c>
      <c r="U590" s="121">
        <f>AVERAGE($M$5:M590)</f>
        <v>0.99775502464922305</v>
      </c>
      <c r="Y590" s="103">
        <v>586</v>
      </c>
      <c r="Z590" s="103">
        <v>534</v>
      </c>
      <c r="AA590" s="103">
        <v>43</v>
      </c>
      <c r="AB590" s="103">
        <v>27</v>
      </c>
      <c r="AC590" s="137">
        <v>4988.912021195235</v>
      </c>
      <c r="AD590" s="103">
        <v>450</v>
      </c>
      <c r="AE590" s="103">
        <v>5</v>
      </c>
      <c r="AF590" s="137">
        <v>224550</v>
      </c>
      <c r="AG590" s="137">
        <v>67495</v>
      </c>
      <c r="AH590" s="137">
        <v>161105</v>
      </c>
      <c r="AI590" s="103" t="str">
        <v>Yes</v>
      </c>
      <c r="AJ590" s="103" t="str">
        <v>Yes</v>
      </c>
      <c r="AK590" s="142">
        <v>1</v>
      </c>
      <c r="AN590" s="104">
        <f>AVERAGE(AD$5:AD590)</f>
        <v>449.0546075085324</v>
      </c>
      <c r="AO590" s="104">
        <f>AVERAGE(AE$5:AE590)</f>
        <v>4.3412969283276448</v>
      </c>
      <c r="AP590" s="122">
        <f>AVERAGE(AF$5:AF590)</f>
        <v>224078.24914675768</v>
      </c>
      <c r="AQ590" s="122">
        <f>AVERAGE(AG$5:AG590)</f>
        <v>67071.767918088735</v>
      </c>
      <c r="AR590" s="122">
        <f>AVERAGE(AH$5:AH590)</f>
        <v>161290.95221843003</v>
      </c>
      <c r="AS590" s="121">
        <f>AVERAGE($AK$5:AK590)</f>
        <v>0.9978991277967395</v>
      </c>
    </row>
    <row r="591" spans="1:45" x14ac:dyDescent="0.25">
      <c r="A591" s="103">
        <v>587</v>
      </c>
      <c r="B591" s="116">
        <v>457</v>
      </c>
      <c r="C591" s="116">
        <v>42</v>
      </c>
      <c r="D591" s="116">
        <v>28</v>
      </c>
      <c r="E591" s="117">
        <v>4284.8996791329782</v>
      </c>
      <c r="F591" s="116">
        <v>450</v>
      </c>
      <c r="G591" s="116">
        <v>4</v>
      </c>
      <c r="H591" s="117">
        <v>224550</v>
      </c>
      <c r="I591" s="117">
        <v>66996</v>
      </c>
      <c r="J591" s="117">
        <v>161754</v>
      </c>
      <c r="K591" s="116" t="str">
        <v>Yes</v>
      </c>
      <c r="L591" s="116" t="str">
        <v>Yes</v>
      </c>
      <c r="M591" s="120">
        <v>1</v>
      </c>
      <c r="P591" s="104">
        <f>AVERAGE(F$5:F591)</f>
        <v>448.99148211243613</v>
      </c>
      <c r="Q591" s="104">
        <f>AVERAGE(G$5:G591)</f>
        <v>4.5229982964224869</v>
      </c>
      <c r="R591" s="122">
        <f>AVERAGE(H$5:H591)</f>
        <v>224046.74957410563</v>
      </c>
      <c r="S591" s="122">
        <f>AVERAGE(I$5:I591)</f>
        <v>67156.124361158436</v>
      </c>
      <c r="T591" s="122">
        <f>AVERAGE(J$5:J591)</f>
        <v>161149.39863713799</v>
      </c>
      <c r="U591" s="121">
        <f>AVERAGE($M$5:M591)</f>
        <v>0.99775884913874735</v>
      </c>
      <c r="Y591" s="103">
        <v>587</v>
      </c>
      <c r="Z591" s="103">
        <v>593</v>
      </c>
      <c r="AA591" s="103">
        <v>39</v>
      </c>
      <c r="AB591" s="103">
        <v>34</v>
      </c>
      <c r="AC591" s="137">
        <v>2341.8890746557354</v>
      </c>
      <c r="AD591" s="103">
        <v>448</v>
      </c>
      <c r="AE591" s="103">
        <v>0</v>
      </c>
      <c r="AF591" s="137">
        <v>223552</v>
      </c>
      <c r="AG591" s="137">
        <v>64800</v>
      </c>
      <c r="AH591" s="137">
        <v>163852</v>
      </c>
      <c r="AI591" s="103" t="str">
        <v>No</v>
      </c>
      <c r="AJ591" s="103" t="str">
        <v>No</v>
      </c>
      <c r="AK591" s="142">
        <v>0.99555555555555553</v>
      </c>
      <c r="AN591" s="104">
        <f>AVERAGE(AD$5:AD591)</f>
        <v>449.05281090289606</v>
      </c>
      <c r="AO591" s="104">
        <f>AVERAGE(AE$5:AE591)</f>
        <v>4.3339011925042588</v>
      </c>
      <c r="AP591" s="122">
        <f>AVERAGE(AF$5:AF591)</f>
        <v>224077.35264054514</v>
      </c>
      <c r="AQ591" s="122">
        <f>AVERAGE(AG$5:AG591)</f>
        <v>67067.89778534924</v>
      </c>
      <c r="AR591" s="122">
        <f>AVERAGE(AH$5:AH591)</f>
        <v>161295.31516183986</v>
      </c>
      <c r="AS591" s="121">
        <f>AVERAGE($AK$5:AK591)</f>
        <v>0.99789513533976992</v>
      </c>
    </row>
    <row r="592" spans="1:45" x14ac:dyDescent="0.25">
      <c r="A592" s="103">
        <v>588</v>
      </c>
      <c r="B592" s="116">
        <v>634</v>
      </c>
      <c r="C592" s="116">
        <v>40</v>
      </c>
      <c r="D592" s="116">
        <v>28</v>
      </c>
      <c r="E592" s="117">
        <v>4658.8985083365278</v>
      </c>
      <c r="F592" s="116">
        <v>450</v>
      </c>
      <c r="G592" s="116">
        <v>4</v>
      </c>
      <c r="H592" s="117">
        <v>224550</v>
      </c>
      <c r="I592" s="117">
        <v>66996</v>
      </c>
      <c r="J592" s="117">
        <v>161754</v>
      </c>
      <c r="K592" s="116" t="str">
        <v>Yes</v>
      </c>
      <c r="L592" s="116" t="str">
        <v>Yes</v>
      </c>
      <c r="M592" s="120">
        <v>1</v>
      </c>
      <c r="P592" s="104">
        <f>AVERAGE(F$5:F592)</f>
        <v>448.99319727891157</v>
      </c>
      <c r="Q592" s="104">
        <f>AVERAGE(G$5:G592)</f>
        <v>4.5221088435374153</v>
      </c>
      <c r="R592" s="122">
        <f>AVERAGE(H$5:H592)</f>
        <v>224047.60544217686</v>
      </c>
      <c r="S592" s="122">
        <f>AVERAGE(I$5:I592)</f>
        <v>67155.852040816331</v>
      </c>
      <c r="T592" s="122">
        <f>AVERAGE(J$5:J592)</f>
        <v>161150.42687074831</v>
      </c>
      <c r="U592" s="121">
        <f>AVERAGE($M$5:M592)</f>
        <v>0.9977626606198039</v>
      </c>
      <c r="Y592" s="103">
        <v>588</v>
      </c>
      <c r="Z592" s="103">
        <v>603</v>
      </c>
      <c r="AA592" s="103">
        <v>39</v>
      </c>
      <c r="AB592" s="103">
        <v>43</v>
      </c>
      <c r="AC592" s="137">
        <v>4064.8747081600286</v>
      </c>
      <c r="AD592" s="103">
        <v>439</v>
      </c>
      <c r="AE592" s="103">
        <v>0</v>
      </c>
      <c r="AF592" s="137">
        <v>219061</v>
      </c>
      <c r="AG592" s="137">
        <v>63900</v>
      </c>
      <c r="AH592" s="137">
        <v>161611</v>
      </c>
      <c r="AI592" s="103" t="str">
        <v>No</v>
      </c>
      <c r="AJ592" s="103" t="str">
        <v>No</v>
      </c>
      <c r="AK592" s="142">
        <v>0.97555555555555551</v>
      </c>
      <c r="AN592" s="104">
        <f>AVERAGE(AD$5:AD592)</f>
        <v>449.03571428571428</v>
      </c>
      <c r="AO592" s="104">
        <f>AVERAGE(AE$5:AE592)</f>
        <v>4.3265306122448983</v>
      </c>
      <c r="AP592" s="122">
        <f>AVERAGE(AF$5:AF592)</f>
        <v>224068.82142857142</v>
      </c>
      <c r="AQ592" s="122">
        <f>AVERAGE(AG$5:AG592)</f>
        <v>67062.510204081627</v>
      </c>
      <c r="AR592" s="122">
        <f>AVERAGE(AH$5:AH592)</f>
        <v>161295.85204081633</v>
      </c>
      <c r="AS592" s="121">
        <f>AVERAGE($AK$5:AK592)</f>
        <v>0.99785714285714366</v>
      </c>
    </row>
    <row r="593" spans="1:45" x14ac:dyDescent="0.25">
      <c r="A593" s="103">
        <v>589</v>
      </c>
      <c r="B593" s="116">
        <v>514</v>
      </c>
      <c r="C593" s="116">
        <v>41</v>
      </c>
      <c r="D593" s="116">
        <v>28</v>
      </c>
      <c r="E593" s="117">
        <v>2026.6509178593087</v>
      </c>
      <c r="F593" s="116">
        <v>450</v>
      </c>
      <c r="G593" s="116">
        <v>4</v>
      </c>
      <c r="H593" s="117">
        <v>224550</v>
      </c>
      <c r="I593" s="117">
        <v>66996</v>
      </c>
      <c r="J593" s="117">
        <v>161754</v>
      </c>
      <c r="K593" s="116" t="str">
        <v>Yes</v>
      </c>
      <c r="L593" s="116" t="str">
        <v>Yes</v>
      </c>
      <c r="M593" s="120">
        <v>1</v>
      </c>
      <c r="P593" s="104">
        <f>AVERAGE(F$5:F593)</f>
        <v>448.9949066213922</v>
      </c>
      <c r="Q593" s="104">
        <f>AVERAGE(G$5:G593)</f>
        <v>4.5212224108658745</v>
      </c>
      <c r="R593" s="122">
        <f>AVERAGE(H$5:H593)</f>
        <v>224048.45840407471</v>
      </c>
      <c r="S593" s="122">
        <f>AVERAGE(I$5:I593)</f>
        <v>67155.580645161288</v>
      </c>
      <c r="T593" s="122">
        <f>AVERAGE(J$5:J593)</f>
        <v>161151.45161290321</v>
      </c>
      <c r="U593" s="121">
        <f>AVERAGE($M$5:M593)</f>
        <v>0.9977664591586497</v>
      </c>
      <c r="Y593" s="103">
        <v>589</v>
      </c>
      <c r="Z593" s="103">
        <v>603</v>
      </c>
      <c r="AA593" s="103">
        <v>38</v>
      </c>
      <c r="AB593" s="103">
        <v>24</v>
      </c>
      <c r="AC593" s="137">
        <v>4363.181875326105</v>
      </c>
      <c r="AD593" s="103">
        <v>450</v>
      </c>
      <c r="AE593" s="103">
        <v>8</v>
      </c>
      <c r="AF593" s="137">
        <v>224550</v>
      </c>
      <c r="AG593" s="137">
        <v>68992</v>
      </c>
      <c r="AH593" s="137">
        <v>159158</v>
      </c>
      <c r="AI593" s="103" t="str">
        <v>Yes</v>
      </c>
      <c r="AJ593" s="103" t="str">
        <v>Yes</v>
      </c>
      <c r="AK593" s="142">
        <v>1</v>
      </c>
      <c r="AN593" s="104">
        <f>AVERAGE(AD$5:AD593)</f>
        <v>449.03735144312395</v>
      </c>
      <c r="AO593" s="104">
        <f>AVERAGE(AE$5:AE593)</f>
        <v>4.33276740237691</v>
      </c>
      <c r="AP593" s="122">
        <f>AVERAGE(AF$5:AF593)</f>
        <v>224069.63837011883</v>
      </c>
      <c r="AQ593" s="122">
        <f>AVERAGE(AG$5:AG593)</f>
        <v>67065.786078098477</v>
      </c>
      <c r="AR593" s="122">
        <f>AVERAGE(AH$5:AH593)</f>
        <v>161292.22241086588</v>
      </c>
      <c r="AS593" s="121">
        <f>AVERAGE($AK$5:AK593)</f>
        <v>0.99786078098472064</v>
      </c>
    </row>
    <row r="594" spans="1:45" x14ac:dyDescent="0.25">
      <c r="A594" s="103">
        <v>590</v>
      </c>
      <c r="B594" s="116">
        <v>559</v>
      </c>
      <c r="C594" s="116">
        <v>46</v>
      </c>
      <c r="D594" s="116">
        <v>22</v>
      </c>
      <c r="E594" s="117">
        <v>2231.6106357730346</v>
      </c>
      <c r="F594" s="116">
        <v>450</v>
      </c>
      <c r="G594" s="116">
        <v>10</v>
      </c>
      <c r="H594" s="117">
        <v>224550</v>
      </c>
      <c r="I594" s="117">
        <v>69990</v>
      </c>
      <c r="J594" s="117">
        <v>157860</v>
      </c>
      <c r="K594" s="116" t="str">
        <v>Yes</v>
      </c>
      <c r="L594" s="116" t="str">
        <v>Yes</v>
      </c>
      <c r="M594" s="120">
        <v>1</v>
      </c>
      <c r="P594" s="104">
        <f>AVERAGE(F$5:F594)</f>
        <v>448.99661016949153</v>
      </c>
      <c r="Q594" s="104">
        <f>AVERAGE(G$5:G594)</f>
        <v>4.5305084745762709</v>
      </c>
      <c r="R594" s="122">
        <f>AVERAGE(H$5:H594)</f>
        <v>224049.30847457628</v>
      </c>
      <c r="S594" s="122">
        <f>AVERAGE(I$5:I594)</f>
        <v>67160.384745762713</v>
      </c>
      <c r="T594" s="122">
        <f>AVERAGE(J$5:J594)</f>
        <v>161145.87288135593</v>
      </c>
      <c r="U594" s="121">
        <f>AVERAGE($M$5:M594)</f>
        <v>0.99777024482109267</v>
      </c>
      <c r="Y594" s="103">
        <v>590</v>
      </c>
      <c r="Z594" s="103">
        <v>547</v>
      </c>
      <c r="AA594" s="103">
        <v>26</v>
      </c>
      <c r="AB594" s="103">
        <v>23</v>
      </c>
      <c r="AC594" s="137">
        <v>4841.5305702632622</v>
      </c>
      <c r="AD594" s="103">
        <v>450</v>
      </c>
      <c r="AE594" s="103">
        <v>9</v>
      </c>
      <c r="AF594" s="137">
        <v>224550</v>
      </c>
      <c r="AG594" s="137">
        <v>69491</v>
      </c>
      <c r="AH594" s="137">
        <v>158509</v>
      </c>
      <c r="AI594" s="103" t="str">
        <v>Yes</v>
      </c>
      <c r="AJ594" s="103" t="str">
        <v>Yes</v>
      </c>
      <c r="AK594" s="142">
        <v>1</v>
      </c>
      <c r="AN594" s="104">
        <f>AVERAGE(AD$5:AD594)</f>
        <v>449.03898305084743</v>
      </c>
      <c r="AO594" s="104">
        <f>AVERAGE(AE$5:AE594)</f>
        <v>4.340677966101695</v>
      </c>
      <c r="AP594" s="122">
        <f>AVERAGE(AF$5:AF594)</f>
        <v>224070.45254237289</v>
      </c>
      <c r="AQ594" s="122">
        <f>AVERAGE(AG$5:AG594)</f>
        <v>67069.896610169497</v>
      </c>
      <c r="AR594" s="122">
        <f>AVERAGE(AH$5:AH594)</f>
        <v>161287.50508474576</v>
      </c>
      <c r="AS594" s="121">
        <f>AVERAGE($AK$5:AK594)</f>
        <v>0.99786440677966182</v>
      </c>
    </row>
    <row r="595" spans="1:45" x14ac:dyDescent="0.25">
      <c r="A595" s="103">
        <v>591</v>
      </c>
      <c r="B595" s="116">
        <v>568</v>
      </c>
      <c r="C595" s="116">
        <v>36</v>
      </c>
      <c r="D595" s="116">
        <v>24</v>
      </c>
      <c r="E595" s="117">
        <v>3478.3440770317247</v>
      </c>
      <c r="F595" s="116">
        <v>450</v>
      </c>
      <c r="G595" s="116">
        <v>8</v>
      </c>
      <c r="H595" s="117">
        <v>224550</v>
      </c>
      <c r="I595" s="117">
        <v>68992</v>
      </c>
      <c r="J595" s="117">
        <v>159158</v>
      </c>
      <c r="K595" s="116" t="str">
        <v>Yes</v>
      </c>
      <c r="L595" s="116" t="str">
        <v>Yes</v>
      </c>
      <c r="M595" s="120">
        <v>1</v>
      </c>
      <c r="P595" s="104">
        <f>AVERAGE(F$5:F595)</f>
        <v>448.99830795262267</v>
      </c>
      <c r="Q595" s="104">
        <f>AVERAGE(G$5:G595)</f>
        <v>4.5363790186125215</v>
      </c>
      <c r="R595" s="122">
        <f>AVERAGE(H$5:H595)</f>
        <v>224050.15566835873</v>
      </c>
      <c r="S595" s="122">
        <f>AVERAGE(I$5:I595)</f>
        <v>67163.48392554991</v>
      </c>
      <c r="T595" s="122">
        <f>AVERAGE(J$5:J595)</f>
        <v>161142.50930626059</v>
      </c>
      <c r="U595" s="121">
        <f>AVERAGE($M$5:M595)</f>
        <v>0.99777401767249529</v>
      </c>
      <c r="Y595" s="103">
        <v>591</v>
      </c>
      <c r="Z595" s="103">
        <v>523</v>
      </c>
      <c r="AA595" s="103">
        <v>39</v>
      </c>
      <c r="AB595" s="103">
        <v>30</v>
      </c>
      <c r="AC595" s="137">
        <v>4151.6704772003868</v>
      </c>
      <c r="AD595" s="103">
        <v>450</v>
      </c>
      <c r="AE595" s="103">
        <v>2</v>
      </c>
      <c r="AF595" s="137">
        <v>224550</v>
      </c>
      <c r="AG595" s="137">
        <v>65998</v>
      </c>
      <c r="AH595" s="137">
        <v>163052</v>
      </c>
      <c r="AI595" s="103" t="str">
        <v>Yes</v>
      </c>
      <c r="AJ595" s="103" t="str">
        <v>Yes</v>
      </c>
      <c r="AK595" s="142">
        <v>1</v>
      </c>
      <c r="AN595" s="104">
        <f>AVERAGE(AD$5:AD595)</f>
        <v>449.04060913705581</v>
      </c>
      <c r="AO595" s="104">
        <f>AVERAGE(AE$5:AE595)</f>
        <v>4.3367174280879865</v>
      </c>
      <c r="AP595" s="122">
        <f>AVERAGE(AF$5:AF595)</f>
        <v>224071.26395939087</v>
      </c>
      <c r="AQ595" s="122">
        <f>AVERAGE(AG$5:AG595)</f>
        <v>67068.082910321493</v>
      </c>
      <c r="AR595" s="122">
        <f>AVERAGE(AH$5:AH595)</f>
        <v>161290.49069373941</v>
      </c>
      <c r="AS595" s="121">
        <f>AVERAGE($AK$5:AK595)</f>
        <v>0.99786802030456934</v>
      </c>
    </row>
    <row r="596" spans="1:45" x14ac:dyDescent="0.25">
      <c r="A596" s="103">
        <v>592</v>
      </c>
      <c r="B596" s="116">
        <v>596</v>
      </c>
      <c r="C596" s="116">
        <v>49</v>
      </c>
      <c r="D596" s="116">
        <v>33</v>
      </c>
      <c r="E596" s="117">
        <v>2345.3255371231653</v>
      </c>
      <c r="F596" s="116">
        <v>449</v>
      </c>
      <c r="G596" s="116">
        <v>0</v>
      </c>
      <c r="H596" s="117">
        <v>224051</v>
      </c>
      <c r="I596" s="117">
        <v>64900</v>
      </c>
      <c r="J596" s="117">
        <v>164101</v>
      </c>
      <c r="K596" s="116" t="str">
        <v>No</v>
      </c>
      <c r="L596" s="116" t="str">
        <v>No</v>
      </c>
      <c r="M596" s="120">
        <v>0.99777777777777776</v>
      </c>
      <c r="P596" s="104">
        <f>AVERAGE(F$5:F596)</f>
        <v>448.99831081081084</v>
      </c>
      <c r="Q596" s="104">
        <f>AVERAGE(G$5:G596)</f>
        <v>4.5287162162162158</v>
      </c>
      <c r="R596" s="122">
        <f>AVERAGE(H$5:H596)</f>
        <v>224050.15709459459</v>
      </c>
      <c r="S596" s="122">
        <f>AVERAGE(I$5:I596)</f>
        <v>67159.660472972973</v>
      </c>
      <c r="T596" s="122">
        <f>AVERAGE(J$5:J596)</f>
        <v>161147.50675675675</v>
      </c>
      <c r="U596" s="121">
        <f>AVERAGE($M$5:M596)</f>
        <v>0.99777402402402438</v>
      </c>
      <c r="Y596" s="103">
        <v>592</v>
      </c>
      <c r="Z596" s="103">
        <v>480</v>
      </c>
      <c r="AA596" s="103">
        <v>43</v>
      </c>
      <c r="AB596" s="103">
        <v>21</v>
      </c>
      <c r="AC596" s="137">
        <v>2222.6061051732659</v>
      </c>
      <c r="AD596" s="103">
        <v>450</v>
      </c>
      <c r="AE596" s="103">
        <v>11</v>
      </c>
      <c r="AF596" s="137">
        <v>224550</v>
      </c>
      <c r="AG596" s="137">
        <v>70489</v>
      </c>
      <c r="AH596" s="137">
        <v>157211</v>
      </c>
      <c r="AI596" s="103" t="str">
        <v>Yes</v>
      </c>
      <c r="AJ596" s="103" t="str">
        <v>Yes</v>
      </c>
      <c r="AK596" s="142">
        <v>1</v>
      </c>
      <c r="AN596" s="104">
        <f>AVERAGE(AD$5:AD596)</f>
        <v>449.04222972972974</v>
      </c>
      <c r="AO596" s="104">
        <f>AVERAGE(AE$5:AE596)</f>
        <v>4.3479729729729728</v>
      </c>
      <c r="AP596" s="122">
        <f>AVERAGE(AF$5:AF596)</f>
        <v>224072.07263513515</v>
      </c>
      <c r="AQ596" s="122">
        <f>AVERAGE(AG$5:AG596)</f>
        <v>67073.861486486479</v>
      </c>
      <c r="AR596" s="122">
        <f>AVERAGE(AH$5:AH596)</f>
        <v>161283.59966216216</v>
      </c>
      <c r="AS596" s="121">
        <f>AVERAGE($AK$5:AK596)</f>
        <v>0.99787162162162235</v>
      </c>
    </row>
    <row r="597" spans="1:45" x14ac:dyDescent="0.25">
      <c r="A597" s="103">
        <v>593</v>
      </c>
      <c r="B597" s="116">
        <v>650</v>
      </c>
      <c r="C597" s="116">
        <v>38</v>
      </c>
      <c r="D597" s="116">
        <v>29</v>
      </c>
      <c r="E597" s="117">
        <v>3482.1752697332222</v>
      </c>
      <c r="F597" s="116">
        <v>450</v>
      </c>
      <c r="G597" s="116">
        <v>3</v>
      </c>
      <c r="H597" s="117">
        <v>224550</v>
      </c>
      <c r="I597" s="117">
        <v>66497</v>
      </c>
      <c r="J597" s="117">
        <v>162403</v>
      </c>
      <c r="K597" s="116" t="str">
        <v>Yes</v>
      </c>
      <c r="L597" s="116" t="str">
        <v>Yes</v>
      </c>
      <c r="M597" s="120">
        <v>1</v>
      </c>
      <c r="P597" s="104">
        <f>AVERAGE(F$5:F597)</f>
        <v>449</v>
      </c>
      <c r="Q597" s="104">
        <f>AVERAGE(G$5:G597)</f>
        <v>4.526138279932546</v>
      </c>
      <c r="R597" s="122">
        <f>AVERAGE(H$5:H597)</f>
        <v>224051</v>
      </c>
      <c r="S597" s="122">
        <f>AVERAGE(I$5:I597)</f>
        <v>67158.543001686339</v>
      </c>
      <c r="T597" s="122">
        <f>AVERAGE(J$5:J597)</f>
        <v>161149.62394603709</v>
      </c>
      <c r="U597" s="121">
        <f>AVERAGE($M$5:M597)</f>
        <v>0.9977777777777781</v>
      </c>
      <c r="Y597" s="103">
        <v>593</v>
      </c>
      <c r="Z597" s="103">
        <v>559</v>
      </c>
      <c r="AA597" s="103">
        <v>39</v>
      </c>
      <c r="AB597" s="103">
        <v>29</v>
      </c>
      <c r="AC597" s="137">
        <v>3558.7979864889517</v>
      </c>
      <c r="AD597" s="103">
        <v>450</v>
      </c>
      <c r="AE597" s="103">
        <v>3</v>
      </c>
      <c r="AF597" s="137">
        <v>224550</v>
      </c>
      <c r="AG597" s="137">
        <v>66497</v>
      </c>
      <c r="AH597" s="137">
        <v>162403</v>
      </c>
      <c r="AI597" s="103" t="str">
        <v>Yes</v>
      </c>
      <c r="AJ597" s="103" t="str">
        <v>Yes</v>
      </c>
      <c r="AK597" s="142">
        <v>1</v>
      </c>
      <c r="AN597" s="104">
        <f>AVERAGE(AD$5:AD597)</f>
        <v>449.04384485666105</v>
      </c>
      <c r="AO597" s="104">
        <f>AVERAGE(AE$5:AE597)</f>
        <v>4.3456998313659359</v>
      </c>
      <c r="AP597" s="122">
        <f>AVERAGE(AF$5:AF597)</f>
        <v>224072.87858347385</v>
      </c>
      <c r="AQ597" s="122">
        <f>AVERAGE(AG$5:AG597)</f>
        <v>67072.888701517702</v>
      </c>
      <c r="AR597" s="122">
        <f>AVERAGE(AH$5:AH597)</f>
        <v>161285.4873524452</v>
      </c>
      <c r="AS597" s="121">
        <f>AVERAGE($AK$5:AK597)</f>
        <v>0.9978752107925809</v>
      </c>
    </row>
    <row r="598" spans="1:45" x14ac:dyDescent="0.25">
      <c r="A598" s="103">
        <v>594</v>
      </c>
      <c r="B598" s="116">
        <v>618</v>
      </c>
      <c r="C598" s="116">
        <v>42</v>
      </c>
      <c r="D598" s="116">
        <v>39</v>
      </c>
      <c r="E598" s="117">
        <v>3762.7850723441184</v>
      </c>
      <c r="F598" s="116">
        <v>443</v>
      </c>
      <c r="G598" s="116">
        <v>0</v>
      </c>
      <c r="H598" s="117">
        <v>221057</v>
      </c>
      <c r="I598" s="117">
        <v>64300</v>
      </c>
      <c r="J598" s="117">
        <v>162607</v>
      </c>
      <c r="K598" s="116" t="str">
        <v>No</v>
      </c>
      <c r="L598" s="116" t="str">
        <v>No</v>
      </c>
      <c r="M598" s="120">
        <v>0.98444444444444446</v>
      </c>
      <c r="P598" s="104">
        <f>AVERAGE(F$5:F598)</f>
        <v>448.98989898989902</v>
      </c>
      <c r="Q598" s="104">
        <f>AVERAGE(G$5:G598)</f>
        <v>4.5185185185185182</v>
      </c>
      <c r="R598" s="122">
        <f>AVERAGE(H$5:H598)</f>
        <v>224045.9595959596</v>
      </c>
      <c r="S598" s="122">
        <f>AVERAGE(I$5:I598)</f>
        <v>67153.730639730638</v>
      </c>
      <c r="T598" s="122">
        <f>AVERAGE(J$5:J598)</f>
        <v>161152.07744107745</v>
      </c>
      <c r="U598" s="121">
        <f>AVERAGE($M$5:M598)</f>
        <v>0.99775533108866477</v>
      </c>
      <c r="Y598" s="103">
        <v>594</v>
      </c>
      <c r="Z598" s="103">
        <v>542</v>
      </c>
      <c r="AA598" s="103">
        <v>35</v>
      </c>
      <c r="AB598" s="103">
        <v>24</v>
      </c>
      <c r="AC598" s="137">
        <v>2167.3654826852689</v>
      </c>
      <c r="AD598" s="103">
        <v>450</v>
      </c>
      <c r="AE598" s="103">
        <v>8</v>
      </c>
      <c r="AF598" s="137">
        <v>224550</v>
      </c>
      <c r="AG598" s="137">
        <v>68992</v>
      </c>
      <c r="AH598" s="137">
        <v>159158</v>
      </c>
      <c r="AI598" s="103" t="str">
        <v>Yes</v>
      </c>
      <c r="AJ598" s="103" t="str">
        <v>Yes</v>
      </c>
      <c r="AK598" s="142">
        <v>1</v>
      </c>
      <c r="AN598" s="104">
        <f>AVERAGE(AD$5:AD598)</f>
        <v>449.04545454545456</v>
      </c>
      <c r="AO598" s="104">
        <f>AVERAGE(AE$5:AE598)</f>
        <v>4.3518518518518521</v>
      </c>
      <c r="AP598" s="122">
        <f>AVERAGE(AF$5:AF598)</f>
        <v>224073.68181818182</v>
      </c>
      <c r="AQ598" s="122">
        <f>AVERAGE(AG$5:AG598)</f>
        <v>67076.119528619529</v>
      </c>
      <c r="AR598" s="122">
        <f>AVERAGE(AH$5:AH598)</f>
        <v>161281.90572390571</v>
      </c>
      <c r="AS598" s="121">
        <f>AVERAGE($AK$5:AK598)</f>
        <v>0.9978787878787887</v>
      </c>
    </row>
    <row r="599" spans="1:45" x14ac:dyDescent="0.25">
      <c r="A599" s="103">
        <v>595</v>
      </c>
      <c r="B599" s="116">
        <v>537</v>
      </c>
      <c r="C599" s="116">
        <v>45</v>
      </c>
      <c r="D599" s="116">
        <v>25</v>
      </c>
      <c r="E599" s="117">
        <v>3044.7589221130302</v>
      </c>
      <c r="F599" s="116">
        <v>450</v>
      </c>
      <c r="G599" s="116">
        <v>7</v>
      </c>
      <c r="H599" s="117">
        <v>224550</v>
      </c>
      <c r="I599" s="117">
        <v>68493</v>
      </c>
      <c r="J599" s="117">
        <v>159807</v>
      </c>
      <c r="K599" s="116" t="str">
        <v>Yes</v>
      </c>
      <c r="L599" s="116" t="str">
        <v>Yes</v>
      </c>
      <c r="M599" s="120">
        <v>1</v>
      </c>
      <c r="P599" s="104">
        <f>AVERAGE(F$5:F599)</f>
        <v>448.99159663865544</v>
      </c>
      <c r="Q599" s="104">
        <f>AVERAGE(G$5:G599)</f>
        <v>4.522689075630252</v>
      </c>
      <c r="R599" s="122">
        <f>AVERAGE(H$5:H599)</f>
        <v>224046.80672268907</v>
      </c>
      <c r="S599" s="122">
        <f>AVERAGE(I$5:I599)</f>
        <v>67155.981512605038</v>
      </c>
      <c r="T599" s="122">
        <f>AVERAGE(J$5:J599)</f>
        <v>161149.81680672269</v>
      </c>
      <c r="U599" s="121">
        <f>AVERAGE($M$5:M599)</f>
        <v>0.99775910364145692</v>
      </c>
      <c r="Y599" s="103">
        <v>595</v>
      </c>
      <c r="Z599" s="103">
        <v>466</v>
      </c>
      <c r="AA599" s="103">
        <v>39</v>
      </c>
      <c r="AB599" s="103">
        <v>27</v>
      </c>
      <c r="AC599" s="137">
        <v>4777.1053498040546</v>
      </c>
      <c r="AD599" s="103">
        <v>450</v>
      </c>
      <c r="AE599" s="103">
        <v>5</v>
      </c>
      <c r="AF599" s="137">
        <v>224550</v>
      </c>
      <c r="AG599" s="137">
        <v>67495</v>
      </c>
      <c r="AH599" s="137">
        <v>161105</v>
      </c>
      <c r="AI599" s="103" t="str">
        <v>Yes</v>
      </c>
      <c r="AJ599" s="103" t="str">
        <v>Yes</v>
      </c>
      <c r="AK599" s="142">
        <v>1</v>
      </c>
      <c r="AN599" s="104">
        <f>AVERAGE(AD$5:AD599)</f>
        <v>449.04705882352943</v>
      </c>
      <c r="AO599" s="104">
        <f>AVERAGE(AE$5:AE599)</f>
        <v>4.3529411764705879</v>
      </c>
      <c r="AP599" s="122">
        <f>AVERAGE(AF$5:AF599)</f>
        <v>224074.48235294118</v>
      </c>
      <c r="AQ599" s="122">
        <f>AVERAGE(AG$5:AG599)</f>
        <v>67076.823529411762</v>
      </c>
      <c r="AR599" s="122">
        <f>AVERAGE(AH$5:AH599)</f>
        <v>161281.60840336134</v>
      </c>
      <c r="AS599" s="121">
        <f>AVERAGE($AK$5:AK599)</f>
        <v>0.99788235294117722</v>
      </c>
    </row>
    <row r="600" spans="1:45" x14ac:dyDescent="0.25">
      <c r="A600" s="103">
        <v>596</v>
      </c>
      <c r="B600" s="116">
        <v>562</v>
      </c>
      <c r="C600" s="116">
        <v>43</v>
      </c>
      <c r="D600" s="116">
        <v>24</v>
      </c>
      <c r="E600" s="117">
        <v>2573.823408558731</v>
      </c>
      <c r="F600" s="116">
        <v>450</v>
      </c>
      <c r="G600" s="116">
        <v>8</v>
      </c>
      <c r="H600" s="117">
        <v>224550</v>
      </c>
      <c r="I600" s="117">
        <v>68992</v>
      </c>
      <c r="J600" s="117">
        <v>159158</v>
      </c>
      <c r="K600" s="116" t="str">
        <v>Yes</v>
      </c>
      <c r="L600" s="116" t="str">
        <v>Yes</v>
      </c>
      <c r="M600" s="120">
        <v>1</v>
      </c>
      <c r="P600" s="104">
        <f>AVERAGE(F$5:F600)</f>
        <v>448.99328859060404</v>
      </c>
      <c r="Q600" s="104">
        <f>AVERAGE(G$5:G600)</f>
        <v>4.5285234899328861</v>
      </c>
      <c r="R600" s="122">
        <f>AVERAGE(H$5:H600)</f>
        <v>224047.65100671141</v>
      </c>
      <c r="S600" s="122">
        <f>AVERAGE(I$5:I600)</f>
        <v>67159.062080536911</v>
      </c>
      <c r="T600" s="122">
        <f>AVERAGE(J$5:J600)</f>
        <v>161146.47483221476</v>
      </c>
      <c r="U600" s="121">
        <f>AVERAGE($M$5:M600)</f>
        <v>0.99776286353467591</v>
      </c>
      <c r="Y600" s="103">
        <v>596</v>
      </c>
      <c r="Z600" s="103">
        <v>681</v>
      </c>
      <c r="AA600" s="103">
        <v>26</v>
      </c>
      <c r="AB600" s="103">
        <v>23</v>
      </c>
      <c r="AC600" s="137">
        <v>4040.0297922315117</v>
      </c>
      <c r="AD600" s="103">
        <v>450</v>
      </c>
      <c r="AE600" s="103">
        <v>9</v>
      </c>
      <c r="AF600" s="137">
        <v>224550</v>
      </c>
      <c r="AG600" s="137">
        <v>69491</v>
      </c>
      <c r="AH600" s="137">
        <v>158509</v>
      </c>
      <c r="AI600" s="103" t="str">
        <v>Yes</v>
      </c>
      <c r="AJ600" s="103" t="str">
        <v>Yes</v>
      </c>
      <c r="AK600" s="142">
        <v>1</v>
      </c>
      <c r="AN600" s="104">
        <f>AVERAGE(AD$5:AD600)</f>
        <v>449.04865771812081</v>
      </c>
      <c r="AO600" s="104">
        <f>AVERAGE(AE$5:AE600)</f>
        <v>4.3607382550335574</v>
      </c>
      <c r="AP600" s="122">
        <f>AVERAGE(AF$5:AF600)</f>
        <v>224075.28020134228</v>
      </c>
      <c r="AQ600" s="122">
        <f>AVERAGE(AG$5:AG600)</f>
        <v>67080.874161073822</v>
      </c>
      <c r="AR600" s="122">
        <f>AVERAGE(AH$5:AH600)</f>
        <v>161276.95637583893</v>
      </c>
      <c r="AS600" s="121">
        <f>AVERAGE($AK$5:AK600)</f>
        <v>0.99788590604026928</v>
      </c>
    </row>
    <row r="601" spans="1:45" x14ac:dyDescent="0.25">
      <c r="A601" s="103">
        <v>597</v>
      </c>
      <c r="B601" s="116">
        <v>571</v>
      </c>
      <c r="C601" s="116">
        <v>34</v>
      </c>
      <c r="D601" s="116">
        <v>25</v>
      </c>
      <c r="E601" s="117">
        <v>3346.7963831000779</v>
      </c>
      <c r="F601" s="116">
        <v>450</v>
      </c>
      <c r="G601" s="116">
        <v>7</v>
      </c>
      <c r="H601" s="117">
        <v>224550</v>
      </c>
      <c r="I601" s="117">
        <v>68493</v>
      </c>
      <c r="J601" s="117">
        <v>159807</v>
      </c>
      <c r="K601" s="116" t="str">
        <v>Yes</v>
      </c>
      <c r="L601" s="116" t="str">
        <v>Yes</v>
      </c>
      <c r="M601" s="120">
        <v>1</v>
      </c>
      <c r="P601" s="104">
        <f>AVERAGE(F$5:F601)</f>
        <v>448.99497487437185</v>
      </c>
      <c r="Q601" s="104">
        <f>AVERAGE(G$5:G601)</f>
        <v>4.5326633165829149</v>
      </c>
      <c r="R601" s="122">
        <f>AVERAGE(H$5:H601)</f>
        <v>224048.49246231155</v>
      </c>
      <c r="S601" s="122">
        <f>AVERAGE(I$5:I601)</f>
        <v>67161.296482412057</v>
      </c>
      <c r="T601" s="122">
        <f>AVERAGE(J$5:J601)</f>
        <v>161144.23115577889</v>
      </c>
      <c r="U601" s="121">
        <f>AVERAGE($M$5:M601)</f>
        <v>0.99776661083193774</v>
      </c>
      <c r="Y601" s="103">
        <v>597</v>
      </c>
      <c r="Z601" s="103">
        <v>490</v>
      </c>
      <c r="AA601" s="103">
        <v>40</v>
      </c>
      <c r="AB601" s="103">
        <v>33</v>
      </c>
      <c r="AC601" s="137">
        <v>2060.519553703135</v>
      </c>
      <c r="AD601" s="103">
        <v>449</v>
      </c>
      <c r="AE601" s="103">
        <v>0</v>
      </c>
      <c r="AF601" s="137">
        <v>224051</v>
      </c>
      <c r="AG601" s="137">
        <v>64900</v>
      </c>
      <c r="AH601" s="137">
        <v>164101</v>
      </c>
      <c r="AI601" s="103" t="str">
        <v>No</v>
      </c>
      <c r="AJ601" s="103" t="str">
        <v>No</v>
      </c>
      <c r="AK601" s="142">
        <v>0.99777777777777776</v>
      </c>
      <c r="AN601" s="104">
        <f>AVERAGE(AD$5:AD601)</f>
        <v>449.04857621440539</v>
      </c>
      <c r="AO601" s="104">
        <f>AVERAGE(AE$5:AE601)</f>
        <v>4.3534338358458964</v>
      </c>
      <c r="AP601" s="122">
        <f>AVERAGE(AF$5:AF601)</f>
        <v>224075.23953098827</v>
      </c>
      <c r="AQ601" s="122">
        <f>AVERAGE(AG$5:AG601)</f>
        <v>67077.221105527642</v>
      </c>
      <c r="AR601" s="122">
        <f>AVERAGE(AH$5:AH601)</f>
        <v>161281.68676716919</v>
      </c>
      <c r="AS601" s="121">
        <f>AVERAGE($AK$5:AK601)</f>
        <v>0.99788572492090155</v>
      </c>
    </row>
    <row r="602" spans="1:45" x14ac:dyDescent="0.25">
      <c r="A602" s="103">
        <v>598</v>
      </c>
      <c r="B602" s="116">
        <v>577</v>
      </c>
      <c r="C602" s="116">
        <v>44</v>
      </c>
      <c r="D602" s="116">
        <v>22</v>
      </c>
      <c r="E602" s="117">
        <v>4614.0866813436714</v>
      </c>
      <c r="F602" s="116">
        <v>450</v>
      </c>
      <c r="G602" s="116">
        <v>10</v>
      </c>
      <c r="H602" s="117">
        <v>224550</v>
      </c>
      <c r="I602" s="117">
        <v>69990</v>
      </c>
      <c r="J602" s="117">
        <v>157860</v>
      </c>
      <c r="K602" s="116" t="str">
        <v>Yes</v>
      </c>
      <c r="L602" s="116" t="str">
        <v>Yes</v>
      </c>
      <c r="M602" s="120">
        <v>1</v>
      </c>
      <c r="P602" s="104">
        <f>AVERAGE(F$5:F602)</f>
        <v>448.99665551839468</v>
      </c>
      <c r="Q602" s="104">
        <f>AVERAGE(G$5:G602)</f>
        <v>4.5418060200668897</v>
      </c>
      <c r="R602" s="122">
        <f>AVERAGE(H$5:H602)</f>
        <v>224049.33110367894</v>
      </c>
      <c r="S602" s="122">
        <f>AVERAGE(I$5:I602)</f>
        <v>67166.026755852843</v>
      </c>
      <c r="T602" s="122">
        <f>AVERAGE(J$5:J602)</f>
        <v>161138.73913043478</v>
      </c>
      <c r="U602" s="121">
        <f>AVERAGE($M$5:M602)</f>
        <v>0.99777034559643285</v>
      </c>
      <c r="Y602" s="103">
        <v>598</v>
      </c>
      <c r="Z602" s="103">
        <v>515</v>
      </c>
      <c r="AA602" s="103">
        <v>36</v>
      </c>
      <c r="AB602" s="103">
        <v>33</v>
      </c>
      <c r="AC602" s="137">
        <v>3014.8640346620041</v>
      </c>
      <c r="AD602" s="103">
        <v>449</v>
      </c>
      <c r="AE602" s="103">
        <v>0</v>
      </c>
      <c r="AF602" s="137">
        <v>224051</v>
      </c>
      <c r="AG602" s="137">
        <v>64900</v>
      </c>
      <c r="AH602" s="137">
        <v>164101</v>
      </c>
      <c r="AI602" s="103" t="str">
        <v>No</v>
      </c>
      <c r="AJ602" s="103" t="str">
        <v>No</v>
      </c>
      <c r="AK602" s="142">
        <v>0.99777777777777776</v>
      </c>
      <c r="AN602" s="104">
        <f>AVERAGE(AD$5:AD602)</f>
        <v>449.04849498327758</v>
      </c>
      <c r="AO602" s="104">
        <f>AVERAGE(AE$5:AE602)</f>
        <v>4.3461538461538458</v>
      </c>
      <c r="AP602" s="122">
        <f>AVERAGE(AF$5:AF602)</f>
        <v>224075.19899665553</v>
      </c>
      <c r="AQ602" s="122">
        <f>AVERAGE(AG$5:AG602)</f>
        <v>67073.580267558529</v>
      </c>
      <c r="AR602" s="122">
        <f>AVERAGE(AH$5:AH602)</f>
        <v>161286.40133779263</v>
      </c>
      <c r="AS602" s="121">
        <f>AVERAGE($AK$5:AK602)</f>
        <v>0.99788554440728416</v>
      </c>
    </row>
    <row r="603" spans="1:45" x14ac:dyDescent="0.25">
      <c r="A603" s="103">
        <v>599</v>
      </c>
      <c r="B603" s="116">
        <v>642</v>
      </c>
      <c r="C603" s="116">
        <v>42</v>
      </c>
      <c r="D603" s="116">
        <v>33</v>
      </c>
      <c r="E603" s="117">
        <v>2997.8206887162501</v>
      </c>
      <c r="F603" s="116">
        <v>449</v>
      </c>
      <c r="G603" s="116">
        <v>0</v>
      </c>
      <c r="H603" s="117">
        <v>224051</v>
      </c>
      <c r="I603" s="117">
        <v>64900</v>
      </c>
      <c r="J603" s="117">
        <v>164101</v>
      </c>
      <c r="K603" s="116" t="str">
        <v>No</v>
      </c>
      <c r="L603" s="116" t="str">
        <v>No</v>
      </c>
      <c r="M603" s="120">
        <v>0.99777777777777776</v>
      </c>
      <c r="P603" s="104">
        <f>AVERAGE(F$5:F603)</f>
        <v>448.99666110183637</v>
      </c>
      <c r="Q603" s="104">
        <f>AVERAGE(G$5:G603)</f>
        <v>4.5342237061769612</v>
      </c>
      <c r="R603" s="122">
        <f>AVERAGE(H$5:H603)</f>
        <v>224049.33388981636</v>
      </c>
      <c r="S603" s="122">
        <f>AVERAGE(I$5:I603)</f>
        <v>67162.243739565936</v>
      </c>
      <c r="T603" s="122">
        <f>AVERAGE(J$5:J603)</f>
        <v>161143.68447412353</v>
      </c>
      <c r="U603" s="121">
        <f>AVERAGE($M$5:M603)</f>
        <v>0.99777035800408109</v>
      </c>
      <c r="Y603" s="103">
        <v>599</v>
      </c>
      <c r="Z603" s="103">
        <v>456</v>
      </c>
      <c r="AA603" s="103">
        <v>43</v>
      </c>
      <c r="AB603" s="103">
        <v>27</v>
      </c>
      <c r="AC603" s="137">
        <v>4921.9308765173037</v>
      </c>
      <c r="AD603" s="103">
        <v>450</v>
      </c>
      <c r="AE603" s="103">
        <v>5</v>
      </c>
      <c r="AF603" s="137">
        <v>224550</v>
      </c>
      <c r="AG603" s="137">
        <v>67495</v>
      </c>
      <c r="AH603" s="137">
        <v>161105</v>
      </c>
      <c r="AI603" s="103" t="str">
        <v>Yes</v>
      </c>
      <c r="AJ603" s="103" t="str">
        <v>Yes</v>
      </c>
      <c r="AK603" s="142">
        <v>1</v>
      </c>
      <c r="AN603" s="104">
        <f>AVERAGE(AD$5:AD603)</f>
        <v>449.05008347245411</v>
      </c>
      <c r="AO603" s="104">
        <f>AVERAGE(AE$5:AE603)</f>
        <v>4.3472454090150254</v>
      </c>
      <c r="AP603" s="122">
        <f>AVERAGE(AF$5:AF603)</f>
        <v>224075.9916527546</v>
      </c>
      <c r="AQ603" s="122">
        <f>AVERAGE(AG$5:AG603)</f>
        <v>67074.283806343912</v>
      </c>
      <c r="AR603" s="122">
        <f>AVERAGE(AH$5:AH603)</f>
        <v>161286.09849749581</v>
      </c>
      <c r="AS603" s="121">
        <f>AVERAGE($AK$5:AK603)</f>
        <v>0.99788907438323193</v>
      </c>
    </row>
    <row r="604" spans="1:45" x14ac:dyDescent="0.25">
      <c r="A604" s="103">
        <v>600</v>
      </c>
      <c r="B604" s="116">
        <v>606</v>
      </c>
      <c r="C604" s="116">
        <v>26</v>
      </c>
      <c r="D604" s="116">
        <v>31</v>
      </c>
      <c r="E604" s="117">
        <v>3033.8599871903652</v>
      </c>
      <c r="F604" s="116">
        <v>450</v>
      </c>
      <c r="G604" s="116">
        <v>1</v>
      </c>
      <c r="H604" s="117">
        <v>224550</v>
      </c>
      <c r="I604" s="117">
        <v>65499</v>
      </c>
      <c r="J604" s="117">
        <v>163701</v>
      </c>
      <c r="K604" s="116" t="str">
        <v>Yes</v>
      </c>
      <c r="L604" s="116" t="str">
        <v>Yes</v>
      </c>
      <c r="M604" s="120">
        <v>1</v>
      </c>
      <c r="P604" s="104">
        <f>AVERAGE(F$5:F604)</f>
        <v>448.99833333333333</v>
      </c>
      <c r="Q604" s="104">
        <f>AVERAGE(G$5:G604)</f>
        <v>4.5283333333333333</v>
      </c>
      <c r="R604" s="122">
        <f>AVERAGE(H$5:H604)</f>
        <v>224050.16833333333</v>
      </c>
      <c r="S604" s="122">
        <f>AVERAGE(I$5:I604)</f>
        <v>67159.471666666665</v>
      </c>
      <c r="T604" s="122">
        <f>AVERAGE(J$5:J604)</f>
        <v>161147.94666666666</v>
      </c>
      <c r="U604" s="121">
        <f>AVERAGE($M$5:M604)</f>
        <v>0.99777407407407437</v>
      </c>
      <c r="Y604" s="103">
        <v>600</v>
      </c>
      <c r="Z604" s="103">
        <v>662</v>
      </c>
      <c r="AA604" s="103">
        <v>43</v>
      </c>
      <c r="AB604" s="103">
        <v>31</v>
      </c>
      <c r="AC604" s="137">
        <v>4653.504956349092</v>
      </c>
      <c r="AD604" s="103">
        <v>450</v>
      </c>
      <c r="AE604" s="103">
        <v>1</v>
      </c>
      <c r="AF604" s="137">
        <v>224550</v>
      </c>
      <c r="AG604" s="137">
        <v>65499</v>
      </c>
      <c r="AH604" s="137">
        <v>163701</v>
      </c>
      <c r="AI604" s="103" t="str">
        <v>Yes</v>
      </c>
      <c r="AJ604" s="103" t="str">
        <v>Yes</v>
      </c>
      <c r="AK604" s="142">
        <v>1</v>
      </c>
      <c r="AN604" s="104">
        <f>AVERAGE(AD$5:AD604)</f>
        <v>449.05166666666668</v>
      </c>
      <c r="AO604" s="104">
        <f>AVERAGE(AE$5:AE604)</f>
        <v>4.3416666666666668</v>
      </c>
      <c r="AP604" s="122">
        <f>AVERAGE(AF$5:AF604)</f>
        <v>224076.78166666668</v>
      </c>
      <c r="AQ604" s="122">
        <f>AVERAGE(AG$5:AG604)</f>
        <v>67071.65833333334</v>
      </c>
      <c r="AR604" s="122">
        <f>AVERAGE(AH$5:AH604)</f>
        <v>161290.12333333332</v>
      </c>
      <c r="AS604" s="121">
        <f>AVERAGE($AK$5:AK604)</f>
        <v>0.99789259259259322</v>
      </c>
    </row>
    <row r="605" spans="1:45" x14ac:dyDescent="0.25">
      <c r="A605" s="103">
        <v>601</v>
      </c>
      <c r="B605" s="116">
        <v>561</v>
      </c>
      <c r="C605" s="116">
        <v>40</v>
      </c>
      <c r="D605" s="116">
        <v>24</v>
      </c>
      <c r="E605" s="117">
        <v>2779.4998340590814</v>
      </c>
      <c r="F605" s="116">
        <v>450</v>
      </c>
      <c r="G605" s="116">
        <v>8</v>
      </c>
      <c r="H605" s="117">
        <v>224550</v>
      </c>
      <c r="I605" s="117">
        <v>68992</v>
      </c>
      <c r="J605" s="117">
        <v>159158</v>
      </c>
      <c r="K605" s="116" t="str">
        <v>Yes</v>
      </c>
      <c r="L605" s="116" t="str">
        <v>Yes</v>
      </c>
      <c r="M605" s="120">
        <v>1</v>
      </c>
      <c r="P605" s="104">
        <f>AVERAGE(F$5:F605)</f>
        <v>449</v>
      </c>
      <c r="Q605" s="104">
        <f>AVERAGE(G$5:G605)</f>
        <v>4.5341098169717142</v>
      </c>
      <c r="R605" s="122">
        <f>AVERAGE(H$5:H605)</f>
        <v>224051</v>
      </c>
      <c r="S605" s="122">
        <f>AVERAGE(I$5:I605)</f>
        <v>67162.520798668891</v>
      </c>
      <c r="T605" s="122">
        <f>AVERAGE(J$5:J605)</f>
        <v>161144.63560732114</v>
      </c>
      <c r="U605" s="121">
        <f>AVERAGE($M$5:M605)</f>
        <v>0.99777777777777799</v>
      </c>
      <c r="Y605" s="103">
        <v>601</v>
      </c>
      <c r="Z605" s="103">
        <v>617</v>
      </c>
      <c r="AA605" s="103">
        <v>44</v>
      </c>
      <c r="AB605" s="103">
        <v>28</v>
      </c>
      <c r="AC605" s="137">
        <v>3801.3886517872243</v>
      </c>
      <c r="AD605" s="103">
        <v>450</v>
      </c>
      <c r="AE605" s="103">
        <v>4</v>
      </c>
      <c r="AF605" s="137">
        <v>224550</v>
      </c>
      <c r="AG605" s="137">
        <v>66996</v>
      </c>
      <c r="AH605" s="137">
        <v>161754</v>
      </c>
      <c r="AI605" s="103" t="str">
        <v>Yes</v>
      </c>
      <c r="AJ605" s="103" t="str">
        <v>Yes</v>
      </c>
      <c r="AK605" s="142">
        <v>1</v>
      </c>
      <c r="AN605" s="104">
        <f>AVERAGE(AD$5:AD605)</f>
        <v>449.05324459234612</v>
      </c>
      <c r="AO605" s="104">
        <f>AVERAGE(AE$5:AE605)</f>
        <v>4.3410981697171378</v>
      </c>
      <c r="AP605" s="122">
        <f>AVERAGE(AF$5:AF605)</f>
        <v>224077.56905158071</v>
      </c>
      <c r="AQ605" s="122">
        <f>AVERAGE(AG$5:AG605)</f>
        <v>67071.532445923454</v>
      </c>
      <c r="AR605" s="122">
        <f>AVERAGE(AH$5:AH605)</f>
        <v>161290.89517470883</v>
      </c>
      <c r="AS605" s="121">
        <f>AVERAGE($AK$5:AK605)</f>
        <v>0.99789609909410304</v>
      </c>
    </row>
    <row r="606" spans="1:45" x14ac:dyDescent="0.25">
      <c r="A606" s="103">
        <v>602</v>
      </c>
      <c r="B606" s="116">
        <v>596</v>
      </c>
      <c r="C606" s="116">
        <v>37</v>
      </c>
      <c r="D606" s="116">
        <v>26</v>
      </c>
      <c r="E606" s="117">
        <v>2397.3946048587109</v>
      </c>
      <c r="F606" s="116">
        <v>450</v>
      </c>
      <c r="G606" s="116">
        <v>6</v>
      </c>
      <c r="H606" s="117">
        <v>224550</v>
      </c>
      <c r="I606" s="117">
        <v>67994</v>
      </c>
      <c r="J606" s="117">
        <v>160456</v>
      </c>
      <c r="K606" s="116" t="str">
        <v>Yes</v>
      </c>
      <c r="L606" s="116" t="str">
        <v>Yes</v>
      </c>
      <c r="M606" s="120">
        <v>1</v>
      </c>
      <c r="P606" s="104">
        <f>AVERAGE(F$5:F606)</f>
        <v>449.00166112956811</v>
      </c>
      <c r="Q606" s="104">
        <f>AVERAGE(G$5:G606)</f>
        <v>4.5365448504983386</v>
      </c>
      <c r="R606" s="122">
        <f>AVERAGE(H$5:H606)</f>
        <v>224051.82890365447</v>
      </c>
      <c r="S606" s="122">
        <f>AVERAGE(I$5:I606)</f>
        <v>67163.901993355481</v>
      </c>
      <c r="T606" s="122">
        <f>AVERAGE(J$5:J606)</f>
        <v>161143.49169435215</v>
      </c>
      <c r="U606" s="121">
        <f>AVERAGE($M$5:M606)</f>
        <v>0.99778146917681831</v>
      </c>
      <c r="Y606" s="103">
        <v>602</v>
      </c>
      <c r="Z606" s="103">
        <v>577</v>
      </c>
      <c r="AA606" s="103">
        <v>33</v>
      </c>
      <c r="AB606" s="103">
        <v>21</v>
      </c>
      <c r="AC606" s="137">
        <v>4595.502303014302</v>
      </c>
      <c r="AD606" s="103">
        <v>450</v>
      </c>
      <c r="AE606" s="103">
        <v>11</v>
      </c>
      <c r="AF606" s="137">
        <v>224550</v>
      </c>
      <c r="AG606" s="137">
        <v>70489</v>
      </c>
      <c r="AH606" s="137">
        <v>157211</v>
      </c>
      <c r="AI606" s="103" t="str">
        <v>Yes</v>
      </c>
      <c r="AJ606" s="103" t="str">
        <v>Yes</v>
      </c>
      <c r="AK606" s="142">
        <v>1</v>
      </c>
      <c r="AN606" s="104">
        <f>AVERAGE(AD$5:AD606)</f>
        <v>449.0548172757475</v>
      </c>
      <c r="AO606" s="104">
        <f>AVERAGE(AE$5:AE606)</f>
        <v>4.3521594684385381</v>
      </c>
      <c r="AP606" s="122">
        <f>AVERAGE(AF$5:AF606)</f>
        <v>224078.35382059801</v>
      </c>
      <c r="AQ606" s="122">
        <f>AVERAGE(AG$5:AG606)</f>
        <v>67077.209302325587</v>
      </c>
      <c r="AR606" s="122">
        <f>AVERAGE(AH$5:AH606)</f>
        <v>161284.11794019933</v>
      </c>
      <c r="AS606" s="121">
        <f>AVERAGE($AK$5:AK606)</f>
        <v>0.99789959394610628</v>
      </c>
    </row>
    <row r="607" spans="1:45" x14ac:dyDescent="0.25">
      <c r="A607" s="103">
        <v>603</v>
      </c>
      <c r="B607" s="116">
        <v>493</v>
      </c>
      <c r="C607" s="116">
        <v>39</v>
      </c>
      <c r="D607" s="116">
        <v>23</v>
      </c>
      <c r="E607" s="117">
        <v>3805.9175869138235</v>
      </c>
      <c r="F607" s="116">
        <v>450</v>
      </c>
      <c r="G607" s="116">
        <v>9</v>
      </c>
      <c r="H607" s="117">
        <v>224550</v>
      </c>
      <c r="I607" s="117">
        <v>69491</v>
      </c>
      <c r="J607" s="117">
        <v>158509</v>
      </c>
      <c r="K607" s="116" t="str">
        <v>Yes</v>
      </c>
      <c r="L607" s="116" t="str">
        <v>Yes</v>
      </c>
      <c r="M607" s="120">
        <v>1</v>
      </c>
      <c r="P607" s="104">
        <f>AVERAGE(F$5:F607)</f>
        <v>449.00331674958539</v>
      </c>
      <c r="Q607" s="104">
        <f>AVERAGE(G$5:G607)</f>
        <v>4.5439469320066337</v>
      </c>
      <c r="R607" s="122">
        <f>AVERAGE(H$5:H607)</f>
        <v>224052.65505804311</v>
      </c>
      <c r="S607" s="122">
        <f>AVERAGE(I$5:I607)</f>
        <v>67167.761194029852</v>
      </c>
      <c r="T607" s="122">
        <f>AVERAGE(J$5:J607)</f>
        <v>161139.12271973467</v>
      </c>
      <c r="U607" s="121">
        <f>AVERAGE($M$5:M607)</f>
        <v>0.99778514833241227</v>
      </c>
      <c r="Y607" s="103">
        <v>603</v>
      </c>
      <c r="Z607" s="103">
        <v>554</v>
      </c>
      <c r="AA607" s="103">
        <v>30</v>
      </c>
      <c r="AB607" s="103">
        <v>31</v>
      </c>
      <c r="AC607" s="137">
        <v>3287.5097373571248</v>
      </c>
      <c r="AD607" s="103">
        <v>450</v>
      </c>
      <c r="AE607" s="103">
        <v>1</v>
      </c>
      <c r="AF607" s="137">
        <v>224550</v>
      </c>
      <c r="AG607" s="137">
        <v>65499</v>
      </c>
      <c r="AH607" s="137">
        <v>163701</v>
      </c>
      <c r="AI607" s="103" t="str">
        <v>Yes</v>
      </c>
      <c r="AJ607" s="103" t="str">
        <v>Yes</v>
      </c>
      <c r="AK607" s="142">
        <v>1</v>
      </c>
      <c r="AN607" s="104">
        <f>AVERAGE(AD$5:AD607)</f>
        <v>449.05638474295193</v>
      </c>
      <c r="AO607" s="104">
        <f>AVERAGE(AE$5:AE607)</f>
        <v>4.3466003316749582</v>
      </c>
      <c r="AP607" s="122">
        <f>AVERAGE(AF$5:AF607)</f>
        <v>224079.13598673299</v>
      </c>
      <c r="AQ607" s="122">
        <f>AVERAGE(AG$5:AG607)</f>
        <v>67074.592039800991</v>
      </c>
      <c r="AR607" s="122">
        <f>AVERAGE(AH$5:AH607)</f>
        <v>161288.12603648423</v>
      </c>
      <c r="AS607" s="121">
        <f>AVERAGE($AK$5:AK607)</f>
        <v>0.99790307720656046</v>
      </c>
    </row>
    <row r="608" spans="1:45" x14ac:dyDescent="0.25">
      <c r="A608" s="103">
        <v>604</v>
      </c>
      <c r="B608" s="116">
        <v>520</v>
      </c>
      <c r="C608" s="116">
        <v>31</v>
      </c>
      <c r="D608" s="116">
        <v>21</v>
      </c>
      <c r="E608" s="117">
        <v>2429.6076758206309</v>
      </c>
      <c r="F608" s="116">
        <v>450</v>
      </c>
      <c r="G608" s="116">
        <v>11</v>
      </c>
      <c r="H608" s="117">
        <v>224550</v>
      </c>
      <c r="I608" s="117">
        <v>70489</v>
      </c>
      <c r="J608" s="117">
        <v>157211</v>
      </c>
      <c r="K608" s="116" t="str">
        <v>Yes</v>
      </c>
      <c r="L608" s="116" t="str">
        <v>Yes</v>
      </c>
      <c r="M608" s="120">
        <v>1</v>
      </c>
      <c r="P608" s="104">
        <f>AVERAGE(F$5:F608)</f>
        <v>449.0049668874172</v>
      </c>
      <c r="Q608" s="104">
        <f>AVERAGE(G$5:G608)</f>
        <v>4.5546357615894042</v>
      </c>
      <c r="R608" s="122">
        <f>AVERAGE(H$5:H608)</f>
        <v>224053.47847682118</v>
      </c>
      <c r="S608" s="122">
        <f>AVERAGE(I$5:I608)</f>
        <v>67173.25993377484</v>
      </c>
      <c r="T608" s="122">
        <f>AVERAGE(J$5:J608)</f>
        <v>161132.61920529802</v>
      </c>
      <c r="U608" s="121">
        <f>AVERAGE($M$5:M608)</f>
        <v>0.99778881530537189</v>
      </c>
      <c r="Y608" s="103">
        <v>604</v>
      </c>
      <c r="Z608" s="103">
        <v>555</v>
      </c>
      <c r="AA608" s="103">
        <v>48</v>
      </c>
      <c r="AB608" s="103">
        <v>29</v>
      </c>
      <c r="AC608" s="137">
        <v>2394.0304846941667</v>
      </c>
      <c r="AD608" s="103">
        <v>450</v>
      </c>
      <c r="AE608" s="103">
        <v>3</v>
      </c>
      <c r="AF608" s="137">
        <v>224550</v>
      </c>
      <c r="AG608" s="137">
        <v>66497</v>
      </c>
      <c r="AH608" s="137">
        <v>162403</v>
      </c>
      <c r="AI608" s="103" t="str">
        <v>Yes</v>
      </c>
      <c r="AJ608" s="103" t="str">
        <v>Yes</v>
      </c>
      <c r="AK608" s="142">
        <v>1</v>
      </c>
      <c r="AN608" s="104">
        <f>AVERAGE(AD$5:AD608)</f>
        <v>449.05794701986753</v>
      </c>
      <c r="AO608" s="104">
        <f>AVERAGE(AE$5:AE608)</f>
        <v>4.3443708609271523</v>
      </c>
      <c r="AP608" s="122">
        <f>AVERAGE(AF$5:AF608)</f>
        <v>224079.9155629139</v>
      </c>
      <c r="AQ608" s="122">
        <f>AVERAGE(AG$5:AG608)</f>
        <v>67073.635761589409</v>
      </c>
      <c r="AR608" s="122">
        <f>AVERAGE(AH$5:AH608)</f>
        <v>161289.97185430463</v>
      </c>
      <c r="AS608" s="121">
        <f>AVERAGE($AK$5:AK608)</f>
        <v>0.99790654893303965</v>
      </c>
    </row>
    <row r="609" spans="1:45" x14ac:dyDescent="0.25">
      <c r="A609" s="103">
        <v>605</v>
      </c>
      <c r="B609" s="116">
        <v>501</v>
      </c>
      <c r="C609" s="116">
        <v>40</v>
      </c>
      <c r="D609" s="116">
        <v>29</v>
      </c>
      <c r="E609" s="117">
        <v>2349.7752529363024</v>
      </c>
      <c r="F609" s="116">
        <v>450</v>
      </c>
      <c r="G609" s="116">
        <v>3</v>
      </c>
      <c r="H609" s="117">
        <v>224550</v>
      </c>
      <c r="I609" s="117">
        <v>66497</v>
      </c>
      <c r="J609" s="117">
        <v>162403</v>
      </c>
      <c r="K609" s="116" t="str">
        <v>Yes</v>
      </c>
      <c r="L609" s="116" t="str">
        <v>Yes</v>
      </c>
      <c r="M609" s="120">
        <v>1</v>
      </c>
      <c r="P609" s="104">
        <f>AVERAGE(F$5:F609)</f>
        <v>449.00661157024791</v>
      </c>
      <c r="Q609" s="104">
        <f>AVERAGE(G$5:G609)</f>
        <v>4.5520661157024795</v>
      </c>
      <c r="R609" s="122">
        <f>AVERAGE(H$5:H609)</f>
        <v>224054.29917355371</v>
      </c>
      <c r="S609" s="122">
        <f>AVERAGE(I$5:I609)</f>
        <v>67172.142148760337</v>
      </c>
      <c r="T609" s="122">
        <f>AVERAGE(J$5:J609)</f>
        <v>161134.71900826445</v>
      </c>
      <c r="U609" s="121">
        <f>AVERAGE($M$5:M609)</f>
        <v>0.99779247015610673</v>
      </c>
      <c r="Y609" s="103">
        <v>605</v>
      </c>
      <c r="Z609" s="103">
        <v>558</v>
      </c>
      <c r="AA609" s="103">
        <v>37</v>
      </c>
      <c r="AB609" s="103">
        <v>36</v>
      </c>
      <c r="AC609" s="137">
        <v>3825.75923574024</v>
      </c>
      <c r="AD609" s="103">
        <v>446</v>
      </c>
      <c r="AE609" s="103">
        <v>0</v>
      </c>
      <c r="AF609" s="137">
        <v>222554</v>
      </c>
      <c r="AG609" s="137">
        <v>64600</v>
      </c>
      <c r="AH609" s="137">
        <v>163354</v>
      </c>
      <c r="AI609" s="103" t="str">
        <v>No</v>
      </c>
      <c r="AJ609" s="103" t="str">
        <v>No</v>
      </c>
      <c r="AK609" s="142">
        <v>0.99111111111111116</v>
      </c>
      <c r="AN609" s="104">
        <f>AVERAGE(AD$5:AD609)</f>
        <v>449.05289256198347</v>
      </c>
      <c r="AO609" s="104">
        <f>AVERAGE(AE$5:AE609)</f>
        <v>4.3371900826446277</v>
      </c>
      <c r="AP609" s="122">
        <f>AVERAGE(AF$5:AF609)</f>
        <v>224077.39338842974</v>
      </c>
      <c r="AQ609" s="122">
        <f>AVERAGE(AG$5:AG609)</f>
        <v>67069.547107438018</v>
      </c>
      <c r="AR609" s="122">
        <f>AVERAGE(AH$5:AH609)</f>
        <v>161293.38347107437</v>
      </c>
      <c r="AS609" s="121">
        <f>AVERAGE($AK$5:AK609)</f>
        <v>0.99789531680440835</v>
      </c>
    </row>
    <row r="610" spans="1:45" x14ac:dyDescent="0.25">
      <c r="A610" s="103">
        <v>606</v>
      </c>
      <c r="B610" s="116">
        <v>585</v>
      </c>
      <c r="C610" s="116">
        <v>50</v>
      </c>
      <c r="D610" s="116">
        <v>29</v>
      </c>
      <c r="E610" s="117">
        <v>4639.8961574198274</v>
      </c>
      <c r="F610" s="116">
        <v>450</v>
      </c>
      <c r="G610" s="116">
        <v>3</v>
      </c>
      <c r="H610" s="117">
        <v>224550</v>
      </c>
      <c r="I610" s="117">
        <v>66497</v>
      </c>
      <c r="J610" s="117">
        <v>162403</v>
      </c>
      <c r="K610" s="116" t="str">
        <v>Yes</v>
      </c>
      <c r="L610" s="116" t="str">
        <v>Yes</v>
      </c>
      <c r="M610" s="120">
        <v>1</v>
      </c>
      <c r="P610" s="104">
        <f>AVERAGE(F$5:F610)</f>
        <v>449.00825082508248</v>
      </c>
      <c r="Q610" s="104">
        <f>AVERAGE(G$5:G610)</f>
        <v>4.5495049504950495</v>
      </c>
      <c r="R610" s="122">
        <f>AVERAGE(H$5:H610)</f>
        <v>224055.11716171616</v>
      </c>
      <c r="S610" s="122">
        <f>AVERAGE(I$5:I610)</f>
        <v>67171.028052805283</v>
      </c>
      <c r="T610" s="122">
        <f>AVERAGE(J$5:J610)</f>
        <v>161136.81188118813</v>
      </c>
      <c r="U610" s="121">
        <f>AVERAGE($M$5:M610)</f>
        <v>0.997796112944628</v>
      </c>
      <c r="Y610" s="103">
        <v>606</v>
      </c>
      <c r="Z610" s="103">
        <v>639</v>
      </c>
      <c r="AA610" s="103">
        <v>30</v>
      </c>
      <c r="AB610" s="103">
        <v>29</v>
      </c>
      <c r="AC610" s="137">
        <v>2580.2551281534566</v>
      </c>
      <c r="AD610" s="103">
        <v>450</v>
      </c>
      <c r="AE610" s="103">
        <v>3</v>
      </c>
      <c r="AF610" s="137">
        <v>224550</v>
      </c>
      <c r="AG610" s="137">
        <v>66497</v>
      </c>
      <c r="AH610" s="137">
        <v>162403</v>
      </c>
      <c r="AI610" s="103" t="str">
        <v>Yes</v>
      </c>
      <c r="AJ610" s="103" t="str">
        <v>Yes</v>
      </c>
      <c r="AK610" s="142">
        <v>1</v>
      </c>
      <c r="AN610" s="104">
        <f>AVERAGE(AD$5:AD610)</f>
        <v>449.05445544554453</v>
      </c>
      <c r="AO610" s="104">
        <f>AVERAGE(AE$5:AE610)</f>
        <v>4.3349834983498345</v>
      </c>
      <c r="AP610" s="122">
        <f>AVERAGE(AF$5:AF610)</f>
        <v>224078.17326732673</v>
      </c>
      <c r="AQ610" s="122">
        <f>AVERAGE(AG$5:AG610)</f>
        <v>67068.602310231028</v>
      </c>
      <c r="AR610" s="122">
        <f>AVERAGE(AH$5:AH610)</f>
        <v>161295.21452145214</v>
      </c>
      <c r="AS610" s="121">
        <f>AVERAGE($AK$5:AK610)</f>
        <v>0.9978987898789885</v>
      </c>
    </row>
    <row r="611" spans="1:45" x14ac:dyDescent="0.25">
      <c r="A611" s="103">
        <v>607</v>
      </c>
      <c r="B611" s="116">
        <v>579</v>
      </c>
      <c r="C611" s="116">
        <v>34</v>
      </c>
      <c r="D611" s="116">
        <v>33</v>
      </c>
      <c r="E611" s="117">
        <v>2255.5791283863709</v>
      </c>
      <c r="F611" s="116">
        <v>449</v>
      </c>
      <c r="G611" s="116">
        <v>0</v>
      </c>
      <c r="H611" s="117">
        <v>224051</v>
      </c>
      <c r="I611" s="117">
        <v>64900</v>
      </c>
      <c r="J611" s="117">
        <v>164101</v>
      </c>
      <c r="K611" s="116" t="str">
        <v>No</v>
      </c>
      <c r="L611" s="116" t="str">
        <v>No</v>
      </c>
      <c r="M611" s="120">
        <v>0.99777777777777776</v>
      </c>
      <c r="P611" s="104">
        <f>AVERAGE(F$5:F611)</f>
        <v>449.00823723228996</v>
      </c>
      <c r="Q611" s="104">
        <f>AVERAGE(G$5:G611)</f>
        <v>4.5420098846787482</v>
      </c>
      <c r="R611" s="122">
        <f>AVERAGE(H$5:H611)</f>
        <v>224055.11037891268</v>
      </c>
      <c r="S611" s="122">
        <f>AVERAGE(I$5:I611)</f>
        <v>67167.286655683696</v>
      </c>
      <c r="T611" s="122">
        <f>AVERAGE(J$5:J611)</f>
        <v>161141.69522240528</v>
      </c>
      <c r="U611" s="121">
        <f>AVERAGE($M$5:M611)</f>
        <v>0.99779608273842235</v>
      </c>
      <c r="Y611" s="103">
        <v>607</v>
      </c>
      <c r="Z611" s="103">
        <v>575</v>
      </c>
      <c r="AA611" s="103">
        <v>40</v>
      </c>
      <c r="AB611" s="103">
        <v>28</v>
      </c>
      <c r="AC611" s="137">
        <v>2303.8744693286994</v>
      </c>
      <c r="AD611" s="103">
        <v>450</v>
      </c>
      <c r="AE611" s="103">
        <v>4</v>
      </c>
      <c r="AF611" s="137">
        <v>224550</v>
      </c>
      <c r="AG611" s="137">
        <v>66996</v>
      </c>
      <c r="AH611" s="137">
        <v>161754</v>
      </c>
      <c r="AI611" s="103" t="str">
        <v>Yes</v>
      </c>
      <c r="AJ611" s="103" t="str">
        <v>Yes</v>
      </c>
      <c r="AK611" s="142">
        <v>1</v>
      </c>
      <c r="AN611" s="104">
        <f>AVERAGE(AD$5:AD611)</f>
        <v>449.05601317957166</v>
      </c>
      <c r="AO611" s="104">
        <f>AVERAGE(AE$5:AE611)</f>
        <v>4.3344316309719932</v>
      </c>
      <c r="AP611" s="122">
        <f>AVERAGE(AF$5:AF611)</f>
        <v>224078.95057660626</v>
      </c>
      <c r="AQ611" s="122">
        <f>AVERAGE(AG$5:AG611)</f>
        <v>67068.482701812187</v>
      </c>
      <c r="AR611" s="122">
        <f>AVERAGE(AH$5:AH611)</f>
        <v>161295.97034596375</v>
      </c>
      <c r="AS611" s="121">
        <f>AVERAGE($AK$5:AK611)</f>
        <v>0.99790225151015988</v>
      </c>
    </row>
    <row r="612" spans="1:45" x14ac:dyDescent="0.25">
      <c r="A612" s="103">
        <v>608</v>
      </c>
      <c r="B612" s="116">
        <v>613</v>
      </c>
      <c r="C612" s="116">
        <v>38</v>
      </c>
      <c r="D612" s="116">
        <v>28</v>
      </c>
      <c r="E612" s="117">
        <v>2817.7937348387145</v>
      </c>
      <c r="F612" s="116">
        <v>450</v>
      </c>
      <c r="G612" s="116">
        <v>4</v>
      </c>
      <c r="H612" s="117">
        <v>224550</v>
      </c>
      <c r="I612" s="117">
        <v>66996</v>
      </c>
      <c r="J612" s="117">
        <v>161754</v>
      </c>
      <c r="K612" s="116" t="str">
        <v>Yes</v>
      </c>
      <c r="L612" s="116" t="str">
        <v>Yes</v>
      </c>
      <c r="M612" s="120">
        <v>1</v>
      </c>
      <c r="P612" s="104">
        <f>AVERAGE(F$5:F612)</f>
        <v>449.00986842105266</v>
      </c>
      <c r="Q612" s="104">
        <f>AVERAGE(G$5:G612)</f>
        <v>4.5411184210526319</v>
      </c>
      <c r="R612" s="122">
        <f>AVERAGE(H$5:H612)</f>
        <v>224055.92434210525</v>
      </c>
      <c r="S612" s="122">
        <f>AVERAGE(I$5:I612)</f>
        <v>67167.004934210519</v>
      </c>
      <c r="T612" s="122">
        <f>AVERAGE(J$5:J612)</f>
        <v>161142.70230263157</v>
      </c>
      <c r="U612" s="121">
        <f>AVERAGE($M$5:M612)</f>
        <v>0.99779970760233938</v>
      </c>
      <c r="Y612" s="103">
        <v>608</v>
      </c>
      <c r="Z612" s="103">
        <v>585</v>
      </c>
      <c r="AA612" s="103">
        <v>25</v>
      </c>
      <c r="AB612" s="103">
        <v>30</v>
      </c>
      <c r="AC612" s="137">
        <v>2664.9361600205111</v>
      </c>
      <c r="AD612" s="103">
        <v>450</v>
      </c>
      <c r="AE612" s="103">
        <v>2</v>
      </c>
      <c r="AF612" s="137">
        <v>224550</v>
      </c>
      <c r="AG612" s="137">
        <v>65998</v>
      </c>
      <c r="AH612" s="137">
        <v>163052</v>
      </c>
      <c r="AI612" s="103" t="str">
        <v>Yes</v>
      </c>
      <c r="AJ612" s="103" t="str">
        <v>Yes</v>
      </c>
      <c r="AK612" s="142">
        <v>1</v>
      </c>
      <c r="AN612" s="104">
        <f>AVERAGE(AD$5:AD612)</f>
        <v>449.0575657894737</v>
      </c>
      <c r="AO612" s="104">
        <f>AVERAGE(AE$5:AE612)</f>
        <v>4.3305921052631575</v>
      </c>
      <c r="AP612" s="122">
        <f>AVERAGE(AF$5:AF612)</f>
        <v>224079.72532894736</v>
      </c>
      <c r="AQ612" s="122">
        <f>AVERAGE(AG$5:AG612)</f>
        <v>67066.72203947368</v>
      </c>
      <c r="AR612" s="122">
        <f>AVERAGE(AH$5:AH612)</f>
        <v>161298.85855263157</v>
      </c>
      <c r="AS612" s="121">
        <f>AVERAGE($AK$5:AK612)</f>
        <v>0.99790570175438653</v>
      </c>
    </row>
    <row r="613" spans="1:45" x14ac:dyDescent="0.25">
      <c r="A613" s="103">
        <v>609</v>
      </c>
      <c r="B613" s="116">
        <v>515</v>
      </c>
      <c r="C613" s="116">
        <v>38</v>
      </c>
      <c r="D613" s="116">
        <v>33</v>
      </c>
      <c r="E613" s="117">
        <v>4901.4123250479315</v>
      </c>
      <c r="F613" s="116">
        <v>449</v>
      </c>
      <c r="G613" s="116">
        <v>0</v>
      </c>
      <c r="H613" s="117">
        <v>224051</v>
      </c>
      <c r="I613" s="117">
        <v>64900</v>
      </c>
      <c r="J613" s="117">
        <v>164101</v>
      </c>
      <c r="K613" s="116" t="str">
        <v>No</v>
      </c>
      <c r="L613" s="116" t="str">
        <v>No</v>
      </c>
      <c r="M613" s="120">
        <v>0.99777777777777776</v>
      </c>
      <c r="P613" s="104">
        <f>AVERAGE(F$5:F613)</f>
        <v>449.00985221674875</v>
      </c>
      <c r="Q613" s="104">
        <f>AVERAGE(G$5:G613)</f>
        <v>4.5336617405582924</v>
      </c>
      <c r="R613" s="122">
        <f>AVERAGE(H$5:H613)</f>
        <v>224055.91625615762</v>
      </c>
      <c r="S613" s="122">
        <f>AVERAGE(I$5:I613)</f>
        <v>67163.282430213469</v>
      </c>
      <c r="T613" s="122">
        <f>AVERAGE(J$5:J613)</f>
        <v>161147.55993431856</v>
      </c>
      <c r="U613" s="121">
        <f>AVERAGE($M$5:M613)</f>
        <v>0.99779967159277516</v>
      </c>
      <c r="Y613" s="103">
        <v>609</v>
      </c>
      <c r="Z613" s="103">
        <v>524</v>
      </c>
      <c r="AA613" s="103">
        <v>25</v>
      </c>
      <c r="AB613" s="103">
        <v>29</v>
      </c>
      <c r="AC613" s="137">
        <v>3745.2641448153581</v>
      </c>
      <c r="AD613" s="103">
        <v>450</v>
      </c>
      <c r="AE613" s="103">
        <v>3</v>
      </c>
      <c r="AF613" s="137">
        <v>224550</v>
      </c>
      <c r="AG613" s="137">
        <v>66497</v>
      </c>
      <c r="AH613" s="137">
        <v>162403</v>
      </c>
      <c r="AI613" s="103" t="str">
        <v>Yes</v>
      </c>
      <c r="AJ613" s="103" t="str">
        <v>Yes</v>
      </c>
      <c r="AK613" s="142">
        <v>1</v>
      </c>
      <c r="AN613" s="104">
        <f>AVERAGE(AD$5:AD613)</f>
        <v>449.05911330049258</v>
      </c>
      <c r="AO613" s="104">
        <f>AVERAGE(AE$5:AE613)</f>
        <v>4.3284072249589487</v>
      </c>
      <c r="AP613" s="122">
        <f>AVERAGE(AF$5:AF613)</f>
        <v>224080.49753694583</v>
      </c>
      <c r="AQ613" s="122">
        <f>AVERAGE(AG$5:AG613)</f>
        <v>67065.786535303778</v>
      </c>
      <c r="AR613" s="122">
        <f>AVERAGE(AH$5:AH613)</f>
        <v>161300.67159277503</v>
      </c>
      <c r="AS613" s="121">
        <f>AVERAGE($AK$5:AK613)</f>
        <v>0.99790914066776193</v>
      </c>
    </row>
    <row r="614" spans="1:45" x14ac:dyDescent="0.25">
      <c r="A614" s="103">
        <v>610</v>
      </c>
      <c r="B614" s="116">
        <v>534</v>
      </c>
      <c r="C614" s="116">
        <v>43</v>
      </c>
      <c r="D614" s="116">
        <v>29</v>
      </c>
      <c r="E614" s="117">
        <v>3666.0225010523245</v>
      </c>
      <c r="F614" s="116">
        <v>450</v>
      </c>
      <c r="G614" s="116">
        <v>3</v>
      </c>
      <c r="H614" s="117">
        <v>224550</v>
      </c>
      <c r="I614" s="117">
        <v>66497</v>
      </c>
      <c r="J614" s="117">
        <v>162403</v>
      </c>
      <c r="K614" s="116" t="str">
        <v>Yes</v>
      </c>
      <c r="L614" s="116" t="str">
        <v>Yes</v>
      </c>
      <c r="M614" s="120">
        <v>1</v>
      </c>
      <c r="P614" s="104">
        <f>AVERAGE(F$5:F614)</f>
        <v>449.01147540983607</v>
      </c>
      <c r="Q614" s="104">
        <f>AVERAGE(G$5:G614)</f>
        <v>4.5311475409836062</v>
      </c>
      <c r="R614" s="122">
        <f>AVERAGE(H$5:H614)</f>
        <v>224056.7262295082</v>
      </c>
      <c r="S614" s="122">
        <f>AVERAGE(I$5:I614)</f>
        <v>67162.190163934429</v>
      </c>
      <c r="T614" s="122">
        <f>AVERAGE(J$5:J614)</f>
        <v>161149.61803278688</v>
      </c>
      <c r="U614" s="121">
        <f>AVERAGE($M$5:M614)</f>
        <v>0.9978032786885247</v>
      </c>
      <c r="Y614" s="103">
        <v>610</v>
      </c>
      <c r="Z614" s="103">
        <v>607</v>
      </c>
      <c r="AA614" s="103">
        <v>36</v>
      </c>
      <c r="AB614" s="103">
        <v>35</v>
      </c>
      <c r="AC614" s="137">
        <v>2167.6577158306959</v>
      </c>
      <c r="AD614" s="103">
        <v>447</v>
      </c>
      <c r="AE614" s="103">
        <v>0</v>
      </c>
      <c r="AF614" s="137">
        <v>223053</v>
      </c>
      <c r="AG614" s="137">
        <v>64700</v>
      </c>
      <c r="AH614" s="137">
        <v>163603</v>
      </c>
      <c r="AI614" s="103" t="str">
        <v>No</v>
      </c>
      <c r="AJ614" s="103" t="str">
        <v>No</v>
      </c>
      <c r="AK614" s="142">
        <v>0.99333333333333329</v>
      </c>
      <c r="AN614" s="104">
        <f>AVERAGE(AD$5:AD614)</f>
        <v>449.05573770491804</v>
      </c>
      <c r="AO614" s="104">
        <f>AVERAGE(AE$5:AE614)</f>
        <v>4.3213114754098356</v>
      </c>
      <c r="AP614" s="122">
        <f>AVERAGE(AF$5:AF614)</f>
        <v>224078.8131147541</v>
      </c>
      <c r="AQ614" s="122">
        <f>AVERAGE(AG$5:AG614)</f>
        <v>67061.908196721313</v>
      </c>
      <c r="AR614" s="122">
        <f>AVERAGE(AH$5:AH614)</f>
        <v>161304.44590163935</v>
      </c>
      <c r="AS614" s="121">
        <f>AVERAGE($AK$5:AK614)</f>
        <v>0.9979016393442629</v>
      </c>
    </row>
    <row r="615" spans="1:45" x14ac:dyDescent="0.25">
      <c r="A615" s="103">
        <v>611</v>
      </c>
      <c r="B615" s="116">
        <v>574</v>
      </c>
      <c r="C615" s="116">
        <v>39</v>
      </c>
      <c r="D615" s="116">
        <v>31</v>
      </c>
      <c r="E615" s="117">
        <v>2049.6531899734327</v>
      </c>
      <c r="F615" s="116">
        <v>450</v>
      </c>
      <c r="G615" s="116">
        <v>1</v>
      </c>
      <c r="H615" s="117">
        <v>224550</v>
      </c>
      <c r="I615" s="117">
        <v>65499</v>
      </c>
      <c r="J615" s="117">
        <v>163701</v>
      </c>
      <c r="K615" s="116" t="str">
        <v>Yes</v>
      </c>
      <c r="L615" s="116" t="str">
        <v>Yes</v>
      </c>
      <c r="M615" s="120">
        <v>1</v>
      </c>
      <c r="P615" s="104">
        <f>AVERAGE(F$5:F615)</f>
        <v>449.01309328968904</v>
      </c>
      <c r="Q615" s="104">
        <f>AVERAGE(G$5:G615)</f>
        <v>4.5253682487725042</v>
      </c>
      <c r="R615" s="122">
        <f>AVERAGE(H$5:H615)</f>
        <v>224057.53355155484</v>
      </c>
      <c r="S615" s="122">
        <f>AVERAGE(I$5:I615)</f>
        <v>67159.468085106389</v>
      </c>
      <c r="T615" s="122">
        <f>AVERAGE(J$5:J615)</f>
        <v>161153.79378068741</v>
      </c>
      <c r="U615" s="121">
        <f>AVERAGE($M$5:M615)</f>
        <v>0.99780687397708689</v>
      </c>
      <c r="Y615" s="103">
        <v>611</v>
      </c>
      <c r="Z615" s="103">
        <v>608</v>
      </c>
      <c r="AA615" s="103">
        <v>45</v>
      </c>
      <c r="AB615" s="103">
        <v>33</v>
      </c>
      <c r="AC615" s="137">
        <v>4761.3861706793377</v>
      </c>
      <c r="AD615" s="103">
        <v>449</v>
      </c>
      <c r="AE615" s="103">
        <v>0</v>
      </c>
      <c r="AF615" s="137">
        <v>224051</v>
      </c>
      <c r="AG615" s="137">
        <v>64900</v>
      </c>
      <c r="AH615" s="137">
        <v>164101</v>
      </c>
      <c r="AI615" s="103" t="str">
        <v>No</v>
      </c>
      <c r="AJ615" s="103" t="str">
        <v>No</v>
      </c>
      <c r="AK615" s="142">
        <v>0.99777777777777776</v>
      </c>
      <c r="AN615" s="104">
        <f>AVERAGE(AD$5:AD615)</f>
        <v>449.05564648117837</v>
      </c>
      <c r="AO615" s="104">
        <f>AVERAGE(AE$5:AE615)</f>
        <v>4.314238952536825</v>
      </c>
      <c r="AP615" s="122">
        <f>AVERAGE(AF$5:AF615)</f>
        <v>224078.76759410801</v>
      </c>
      <c r="AQ615" s="122">
        <f>AVERAGE(AG$5:AG615)</f>
        <v>67058.369885433713</v>
      </c>
      <c r="AR615" s="122">
        <f>AVERAGE(AH$5:AH615)</f>
        <v>161309.02291325695</v>
      </c>
      <c r="AS615" s="121">
        <f>AVERAGE($AK$5:AK615)</f>
        <v>0.99790143662484143</v>
      </c>
    </row>
    <row r="616" spans="1:45" x14ac:dyDescent="0.25">
      <c r="A616" s="103">
        <v>612</v>
      </c>
      <c r="B616" s="116">
        <v>615</v>
      </c>
      <c r="C616" s="116">
        <v>42</v>
      </c>
      <c r="D616" s="116">
        <v>29</v>
      </c>
      <c r="E616" s="117">
        <v>2179.3349400635943</v>
      </c>
      <c r="F616" s="116">
        <v>450</v>
      </c>
      <c r="G616" s="116">
        <v>3</v>
      </c>
      <c r="H616" s="117">
        <v>224550</v>
      </c>
      <c r="I616" s="117">
        <v>66497</v>
      </c>
      <c r="J616" s="117">
        <v>162403</v>
      </c>
      <c r="K616" s="116" t="str">
        <v>Yes</v>
      </c>
      <c r="L616" s="116" t="str">
        <v>Yes</v>
      </c>
      <c r="M616" s="120">
        <v>1</v>
      </c>
      <c r="P616" s="104">
        <f>AVERAGE(F$5:F616)</f>
        <v>449.01470588235293</v>
      </c>
      <c r="Q616" s="104">
        <f>AVERAGE(G$5:G616)</f>
        <v>4.522875816993464</v>
      </c>
      <c r="R616" s="122">
        <f>AVERAGE(H$5:H616)</f>
        <v>224058.33823529413</v>
      </c>
      <c r="S616" s="122">
        <f>AVERAGE(I$5:I616)</f>
        <v>67158.38562091504</v>
      </c>
      <c r="T616" s="122">
        <f>AVERAGE(J$5:J616)</f>
        <v>161155.83496732026</v>
      </c>
      <c r="U616" s="121">
        <f>AVERAGE($M$5:M616)</f>
        <v>0.99781045751634001</v>
      </c>
      <c r="Y616" s="103">
        <v>612</v>
      </c>
      <c r="Z616" s="103">
        <v>549</v>
      </c>
      <c r="AA616" s="103">
        <v>30</v>
      </c>
      <c r="AB616" s="103">
        <v>24</v>
      </c>
      <c r="AC616" s="137">
        <v>3802.9940002728172</v>
      </c>
      <c r="AD616" s="103">
        <v>450</v>
      </c>
      <c r="AE616" s="103">
        <v>8</v>
      </c>
      <c r="AF616" s="137">
        <v>224550</v>
      </c>
      <c r="AG616" s="137">
        <v>68992</v>
      </c>
      <c r="AH616" s="137">
        <v>159158</v>
      </c>
      <c r="AI616" s="103" t="str">
        <v>Yes</v>
      </c>
      <c r="AJ616" s="103" t="str">
        <v>Yes</v>
      </c>
      <c r="AK616" s="142">
        <v>1</v>
      </c>
      <c r="AN616" s="104">
        <f>AVERAGE(AD$5:AD616)</f>
        <v>449.05718954248368</v>
      </c>
      <c r="AO616" s="104">
        <f>AVERAGE(AE$5:AE616)</f>
        <v>4.3202614379084965</v>
      </c>
      <c r="AP616" s="122">
        <f>AVERAGE(AF$5:AF616)</f>
        <v>224079.53758169935</v>
      </c>
      <c r="AQ616" s="122">
        <f>AVERAGE(AG$5:AG616)</f>
        <v>67061.529411764699</v>
      </c>
      <c r="AR616" s="122">
        <f>AVERAGE(AH$5:AH616)</f>
        <v>161305.50816993465</v>
      </c>
      <c r="AS616" s="121">
        <f>AVERAGE($AK$5:AK616)</f>
        <v>0.99790486564996428</v>
      </c>
    </row>
    <row r="617" spans="1:45" x14ac:dyDescent="0.25">
      <c r="A617" s="103">
        <v>613</v>
      </c>
      <c r="B617" s="116">
        <v>541</v>
      </c>
      <c r="C617" s="116">
        <v>42</v>
      </c>
      <c r="D617" s="116">
        <v>26</v>
      </c>
      <c r="E617" s="117">
        <v>4023.4321153547512</v>
      </c>
      <c r="F617" s="116">
        <v>450</v>
      </c>
      <c r="G617" s="116">
        <v>6</v>
      </c>
      <c r="H617" s="117">
        <v>224550</v>
      </c>
      <c r="I617" s="117">
        <v>67994</v>
      </c>
      <c r="J617" s="117">
        <v>160456</v>
      </c>
      <c r="K617" s="116" t="str">
        <v>Yes</v>
      </c>
      <c r="L617" s="116" t="str">
        <v>Yes</v>
      </c>
      <c r="M617" s="120">
        <v>1</v>
      </c>
      <c r="P617" s="104">
        <f>AVERAGE(F$5:F617)</f>
        <v>449.01631321370309</v>
      </c>
      <c r="Q617" s="104">
        <f>AVERAGE(G$5:G617)</f>
        <v>4.5252854812398047</v>
      </c>
      <c r="R617" s="122">
        <f>AVERAGE(H$5:H617)</f>
        <v>224059.14029363784</v>
      </c>
      <c r="S617" s="122">
        <f>AVERAGE(I$5:I617)</f>
        <v>67159.748776508975</v>
      </c>
      <c r="T617" s="122">
        <f>AVERAGE(J$5:J617)</f>
        <v>161154.69331158238</v>
      </c>
      <c r="U617" s="121">
        <f>AVERAGE($M$5:M617)</f>
        <v>0.99781402936378483</v>
      </c>
      <c r="Y617" s="103">
        <v>613</v>
      </c>
      <c r="Z617" s="103">
        <v>519</v>
      </c>
      <c r="AA617" s="103">
        <v>32</v>
      </c>
      <c r="AB617" s="103">
        <v>30</v>
      </c>
      <c r="AC617" s="137">
        <v>2328.4791920389625</v>
      </c>
      <c r="AD617" s="103">
        <v>450</v>
      </c>
      <c r="AE617" s="103">
        <v>2</v>
      </c>
      <c r="AF617" s="137">
        <v>224550</v>
      </c>
      <c r="AG617" s="137">
        <v>65998</v>
      </c>
      <c r="AH617" s="137">
        <v>163052</v>
      </c>
      <c r="AI617" s="103" t="str">
        <v>Yes</v>
      </c>
      <c r="AJ617" s="103" t="str">
        <v>Yes</v>
      </c>
      <c r="AK617" s="142">
        <v>1</v>
      </c>
      <c r="AN617" s="104">
        <f>AVERAGE(AD$5:AD617)</f>
        <v>449.05872756933115</v>
      </c>
      <c r="AO617" s="104">
        <f>AVERAGE(AE$5:AE617)</f>
        <v>4.3164763458401305</v>
      </c>
      <c r="AP617" s="122">
        <f>AVERAGE(AF$5:AF617)</f>
        <v>224080.30505709624</v>
      </c>
      <c r="AQ617" s="122">
        <f>AVERAGE(AG$5:AG617)</f>
        <v>67059.794453507347</v>
      </c>
      <c r="AR617" s="122">
        <f>AVERAGE(AH$5:AH617)</f>
        <v>161308.35725938011</v>
      </c>
      <c r="AS617" s="121">
        <f>AVERAGE($AK$5:AK617)</f>
        <v>0.99790828348740312</v>
      </c>
    </row>
    <row r="618" spans="1:45" x14ac:dyDescent="0.25">
      <c r="A618" s="103">
        <v>614</v>
      </c>
      <c r="B618" s="116">
        <v>587</v>
      </c>
      <c r="C618" s="116">
        <v>47</v>
      </c>
      <c r="D618" s="116">
        <v>30</v>
      </c>
      <c r="E618" s="117">
        <v>2214.4719524874927</v>
      </c>
      <c r="F618" s="116">
        <v>450</v>
      </c>
      <c r="G618" s="116">
        <v>2</v>
      </c>
      <c r="H618" s="117">
        <v>224550</v>
      </c>
      <c r="I618" s="117">
        <v>65998</v>
      </c>
      <c r="J618" s="117">
        <v>163052</v>
      </c>
      <c r="K618" s="116" t="str">
        <v>Yes</v>
      </c>
      <c r="L618" s="116" t="str">
        <v>Yes</v>
      </c>
      <c r="M618" s="120">
        <v>1</v>
      </c>
      <c r="P618" s="104">
        <f>AVERAGE(F$5:F618)</f>
        <v>449.01791530944627</v>
      </c>
      <c r="Q618" s="104">
        <f>AVERAGE(G$5:G618)</f>
        <v>4.5211726384364823</v>
      </c>
      <c r="R618" s="122">
        <f>AVERAGE(H$5:H618)</f>
        <v>224059.93973941368</v>
      </c>
      <c r="S618" s="122">
        <f>AVERAGE(I$5:I618)</f>
        <v>67157.856677524425</v>
      </c>
      <c r="T618" s="122">
        <f>AVERAGE(J$5:J618)</f>
        <v>161157.78338762216</v>
      </c>
      <c r="U618" s="121">
        <f>AVERAGE($M$5:M618)</f>
        <v>0.99781758957654731</v>
      </c>
      <c r="Y618" s="103">
        <v>614</v>
      </c>
      <c r="Z618" s="103">
        <v>530</v>
      </c>
      <c r="AA618" s="103">
        <v>26</v>
      </c>
      <c r="AB618" s="103">
        <v>27</v>
      </c>
      <c r="AC618" s="137">
        <v>3870.2622749483539</v>
      </c>
      <c r="AD618" s="103">
        <v>450</v>
      </c>
      <c r="AE618" s="103">
        <v>5</v>
      </c>
      <c r="AF618" s="137">
        <v>224550</v>
      </c>
      <c r="AG618" s="137">
        <v>67495</v>
      </c>
      <c r="AH618" s="137">
        <v>161105</v>
      </c>
      <c r="AI618" s="103" t="str">
        <v>Yes</v>
      </c>
      <c r="AJ618" s="103" t="str">
        <v>Yes</v>
      </c>
      <c r="AK618" s="142">
        <v>1</v>
      </c>
      <c r="AN618" s="104">
        <f>AVERAGE(AD$5:AD618)</f>
        <v>449.0602605863192</v>
      </c>
      <c r="AO618" s="104">
        <f>AVERAGE(AE$5:AE618)</f>
        <v>4.3175895765472312</v>
      </c>
      <c r="AP618" s="122">
        <f>AVERAGE(AF$5:AF618)</f>
        <v>224081.07003257328</v>
      </c>
      <c r="AQ618" s="122">
        <f>AVERAGE(AG$5:AG618)</f>
        <v>67060.503257328994</v>
      </c>
      <c r="AR618" s="122">
        <f>AVERAGE(AH$5:AH618)</f>
        <v>161308.02605863192</v>
      </c>
      <c r="AS618" s="121">
        <f>AVERAGE($AK$5:AK618)</f>
        <v>0.99791169019182102</v>
      </c>
    </row>
    <row r="619" spans="1:45" x14ac:dyDescent="0.25">
      <c r="A619" s="103">
        <v>615</v>
      </c>
      <c r="B619" s="116">
        <v>524</v>
      </c>
      <c r="C619" s="116">
        <v>41</v>
      </c>
      <c r="D619" s="116">
        <v>24</v>
      </c>
      <c r="E619" s="117">
        <v>4573.7208709933257</v>
      </c>
      <c r="F619" s="116">
        <v>450</v>
      </c>
      <c r="G619" s="116">
        <v>8</v>
      </c>
      <c r="H619" s="117">
        <v>224550</v>
      </c>
      <c r="I619" s="117">
        <v>68992</v>
      </c>
      <c r="J619" s="117">
        <v>159158</v>
      </c>
      <c r="K619" s="116" t="str">
        <v>Yes</v>
      </c>
      <c r="L619" s="116" t="str">
        <v>Yes</v>
      </c>
      <c r="M619" s="120">
        <v>1</v>
      </c>
      <c r="P619" s="104">
        <f>AVERAGE(F$5:F619)</f>
        <v>449.01951219512193</v>
      </c>
      <c r="Q619" s="104">
        <f>AVERAGE(G$5:G619)</f>
        <v>4.5268292682926825</v>
      </c>
      <c r="R619" s="122">
        <f>AVERAGE(H$5:H619)</f>
        <v>224060.73658536584</v>
      </c>
      <c r="S619" s="122">
        <f>AVERAGE(I$5:I619)</f>
        <v>67160.83902439024</v>
      </c>
      <c r="T619" s="122">
        <f>AVERAGE(J$5:J619)</f>
        <v>161154.53170731707</v>
      </c>
      <c r="U619" s="121">
        <f>AVERAGE($M$5:M619)</f>
        <v>0.9978211382113823</v>
      </c>
      <c r="Y619" s="103">
        <v>615</v>
      </c>
      <c r="Z619" s="103">
        <v>534</v>
      </c>
      <c r="AA619" s="103">
        <v>41</v>
      </c>
      <c r="AB619" s="103">
        <v>32</v>
      </c>
      <c r="AC619" s="137">
        <v>4654.9479661025607</v>
      </c>
      <c r="AD619" s="103">
        <v>450</v>
      </c>
      <c r="AE619" s="103">
        <v>0</v>
      </c>
      <c r="AF619" s="137">
        <v>224550</v>
      </c>
      <c r="AG619" s="137">
        <v>65000</v>
      </c>
      <c r="AH619" s="137">
        <v>164350</v>
      </c>
      <c r="AI619" s="103" t="str">
        <v>Yes</v>
      </c>
      <c r="AJ619" s="103" t="str">
        <v>No</v>
      </c>
      <c r="AK619" s="142">
        <v>1</v>
      </c>
      <c r="AN619" s="104">
        <f>AVERAGE(AD$5:AD619)</f>
        <v>449.06178861788618</v>
      </c>
      <c r="AO619" s="104">
        <f>AVERAGE(AE$5:AE619)</f>
        <v>4.3105691056910569</v>
      </c>
      <c r="AP619" s="122">
        <f>AVERAGE(AF$5:AF619)</f>
        <v>224081.8325203252</v>
      </c>
      <c r="AQ619" s="122">
        <f>AVERAGE(AG$5:AG619)</f>
        <v>67057.152845528457</v>
      </c>
      <c r="AR619" s="122">
        <f>AVERAGE(AH$5:AH619)</f>
        <v>161312.97235772357</v>
      </c>
      <c r="AS619" s="121">
        <f>AVERAGE($AK$5:AK619)</f>
        <v>0.99791508581752542</v>
      </c>
    </row>
    <row r="620" spans="1:45" x14ac:dyDescent="0.25">
      <c r="A620" s="103">
        <v>616</v>
      </c>
      <c r="B620" s="116">
        <v>620</v>
      </c>
      <c r="C620" s="116">
        <v>33</v>
      </c>
      <c r="D620" s="116">
        <v>39</v>
      </c>
      <c r="E620" s="117">
        <v>4504.3747008350192</v>
      </c>
      <c r="F620" s="116">
        <v>443</v>
      </c>
      <c r="G620" s="116">
        <v>0</v>
      </c>
      <c r="H620" s="117">
        <v>221057</v>
      </c>
      <c r="I620" s="117">
        <v>64300</v>
      </c>
      <c r="J620" s="117">
        <v>162607</v>
      </c>
      <c r="K620" s="116" t="str">
        <v>No</v>
      </c>
      <c r="L620" s="116" t="str">
        <v>No</v>
      </c>
      <c r="M620" s="120">
        <v>0.98444444444444446</v>
      </c>
      <c r="P620" s="104">
        <f>AVERAGE(F$5:F620)</f>
        <v>449.00974025974028</v>
      </c>
      <c r="Q620" s="104">
        <f>AVERAGE(G$5:G620)</f>
        <v>4.5194805194805197</v>
      </c>
      <c r="R620" s="122">
        <f>AVERAGE(H$5:H620)</f>
        <v>224055.8603896104</v>
      </c>
      <c r="S620" s="122">
        <f>AVERAGE(I$5:I620)</f>
        <v>67156.194805194798</v>
      </c>
      <c r="T620" s="122">
        <f>AVERAGE(J$5:J620)</f>
        <v>161156.8896103896</v>
      </c>
      <c r="U620" s="121">
        <f>AVERAGE($M$5:M620)</f>
        <v>0.99779942279942291</v>
      </c>
      <c r="Y620" s="103">
        <v>616</v>
      </c>
      <c r="Z620" s="103">
        <v>519</v>
      </c>
      <c r="AA620" s="103">
        <v>37</v>
      </c>
      <c r="AB620" s="103">
        <v>24</v>
      </c>
      <c r="AC620" s="137">
        <v>4035.5332838045761</v>
      </c>
      <c r="AD620" s="103">
        <v>450</v>
      </c>
      <c r="AE620" s="103">
        <v>8</v>
      </c>
      <c r="AF620" s="137">
        <v>224550</v>
      </c>
      <c r="AG620" s="137">
        <v>68992</v>
      </c>
      <c r="AH620" s="137">
        <v>159158</v>
      </c>
      <c r="AI620" s="103" t="str">
        <v>Yes</v>
      </c>
      <c r="AJ620" s="103" t="str">
        <v>Yes</v>
      </c>
      <c r="AK620" s="142">
        <v>1</v>
      </c>
      <c r="AN620" s="104">
        <f>AVERAGE(AD$5:AD620)</f>
        <v>449.06331168831167</v>
      </c>
      <c r="AO620" s="104">
        <f>AVERAGE(AE$5:AE620)</f>
        <v>4.3165584415584419</v>
      </c>
      <c r="AP620" s="122">
        <f>AVERAGE(AF$5:AF620)</f>
        <v>224082.59253246753</v>
      </c>
      <c r="AQ620" s="122">
        <f>AVERAGE(AG$5:AG620)</f>
        <v>67060.293831168834</v>
      </c>
      <c r="AR620" s="122">
        <f>AVERAGE(AH$5:AH620)</f>
        <v>161309.47402597402</v>
      </c>
      <c r="AS620" s="121">
        <f>AVERAGE($AK$5:AK620)</f>
        <v>0.99791847041847093</v>
      </c>
    </row>
    <row r="621" spans="1:45" x14ac:dyDescent="0.25">
      <c r="A621" s="103">
        <v>617</v>
      </c>
      <c r="B621" s="116">
        <v>627</v>
      </c>
      <c r="C621" s="116">
        <v>38</v>
      </c>
      <c r="D621" s="116">
        <v>27</v>
      </c>
      <c r="E621" s="117">
        <v>4253.5684126058395</v>
      </c>
      <c r="F621" s="116">
        <v>450</v>
      </c>
      <c r="G621" s="116">
        <v>5</v>
      </c>
      <c r="H621" s="117">
        <v>224550</v>
      </c>
      <c r="I621" s="117">
        <v>67495</v>
      </c>
      <c r="J621" s="117">
        <v>161105</v>
      </c>
      <c r="K621" s="116" t="str">
        <v>Yes</v>
      </c>
      <c r="L621" s="116" t="str">
        <v>Yes</v>
      </c>
      <c r="M621" s="120">
        <v>1</v>
      </c>
      <c r="P621" s="104">
        <f>AVERAGE(F$5:F621)</f>
        <v>449.01134521880067</v>
      </c>
      <c r="Q621" s="104">
        <f>AVERAGE(G$5:G621)</f>
        <v>4.5202593192868719</v>
      </c>
      <c r="R621" s="122">
        <f>AVERAGE(H$5:H621)</f>
        <v>224056.66126418152</v>
      </c>
      <c r="S621" s="122">
        <f>AVERAGE(I$5:I621)</f>
        <v>67156.743922204216</v>
      </c>
      <c r="T621" s="122">
        <f>AVERAGE(J$5:J621)</f>
        <v>161156.80551053485</v>
      </c>
      <c r="U621" s="121">
        <f>AVERAGE($M$5:M621)</f>
        <v>0.99780298937511269</v>
      </c>
      <c r="Y621" s="103">
        <v>617</v>
      </c>
      <c r="Z621" s="103">
        <v>614</v>
      </c>
      <c r="AA621" s="103">
        <v>34</v>
      </c>
      <c r="AB621" s="103">
        <v>36</v>
      </c>
      <c r="AC621" s="137">
        <v>4667.4691265539714</v>
      </c>
      <c r="AD621" s="103">
        <v>446</v>
      </c>
      <c r="AE621" s="103">
        <v>0</v>
      </c>
      <c r="AF621" s="137">
        <v>222554</v>
      </c>
      <c r="AG621" s="137">
        <v>64600</v>
      </c>
      <c r="AH621" s="137">
        <v>163354</v>
      </c>
      <c r="AI621" s="103" t="str">
        <v>No</v>
      </c>
      <c r="AJ621" s="103" t="str">
        <v>No</v>
      </c>
      <c r="AK621" s="142">
        <v>0.99111111111111116</v>
      </c>
      <c r="AN621" s="104">
        <f>AVERAGE(AD$5:AD621)</f>
        <v>449.05834683954618</v>
      </c>
      <c r="AO621" s="104">
        <f>AVERAGE(AE$5:AE621)</f>
        <v>4.3095623987034033</v>
      </c>
      <c r="AP621" s="122">
        <f>AVERAGE(AF$5:AF621)</f>
        <v>224080.11507293355</v>
      </c>
      <c r="AQ621" s="122">
        <f>AVERAGE(AG$5:AG621)</f>
        <v>67056.306320907621</v>
      </c>
      <c r="AR621" s="122">
        <f>AVERAGE(AH$5:AH621)</f>
        <v>161312.78768233387</v>
      </c>
      <c r="AS621" s="121">
        <f>AVERAGE($AK$5:AK621)</f>
        <v>0.99790743742121424</v>
      </c>
    </row>
    <row r="622" spans="1:45" x14ac:dyDescent="0.25">
      <c r="A622" s="103">
        <v>618</v>
      </c>
      <c r="B622" s="116">
        <v>617</v>
      </c>
      <c r="C622" s="116">
        <v>37</v>
      </c>
      <c r="D622" s="116">
        <v>35</v>
      </c>
      <c r="E622" s="117">
        <v>2627.9864581020679</v>
      </c>
      <c r="F622" s="116">
        <v>447</v>
      </c>
      <c r="G622" s="116">
        <v>0</v>
      </c>
      <c r="H622" s="117">
        <v>223053</v>
      </c>
      <c r="I622" s="117">
        <v>64700</v>
      </c>
      <c r="J622" s="117">
        <v>163603</v>
      </c>
      <c r="K622" s="116" t="str">
        <v>No</v>
      </c>
      <c r="L622" s="116" t="str">
        <v>No</v>
      </c>
      <c r="M622" s="120">
        <v>0.99333333333333329</v>
      </c>
      <c r="P622" s="104">
        <f>AVERAGE(F$5:F622)</f>
        <v>449.00809061488673</v>
      </c>
      <c r="Q622" s="104">
        <f>AVERAGE(G$5:G622)</f>
        <v>4.5129449838187705</v>
      </c>
      <c r="R622" s="122">
        <f>AVERAGE(H$5:H622)</f>
        <v>224055.03721682847</v>
      </c>
      <c r="S622" s="122">
        <f>AVERAGE(I$5:I622)</f>
        <v>67152.768608414233</v>
      </c>
      <c r="T622" s="122">
        <f>AVERAGE(J$5:J622)</f>
        <v>161160.7637540453</v>
      </c>
      <c r="U622" s="121">
        <f>AVERAGE($M$5:M622)</f>
        <v>0.99779575692197064</v>
      </c>
      <c r="Y622" s="103">
        <v>618</v>
      </c>
      <c r="Z622" s="103">
        <v>605</v>
      </c>
      <c r="AA622" s="103">
        <v>34</v>
      </c>
      <c r="AB622" s="103">
        <v>22</v>
      </c>
      <c r="AC622" s="137">
        <v>3347.302443660154</v>
      </c>
      <c r="AD622" s="103">
        <v>450</v>
      </c>
      <c r="AE622" s="103">
        <v>10</v>
      </c>
      <c r="AF622" s="137">
        <v>224550</v>
      </c>
      <c r="AG622" s="137">
        <v>69990</v>
      </c>
      <c r="AH622" s="137">
        <v>157860</v>
      </c>
      <c r="AI622" s="103" t="str">
        <v>Yes</v>
      </c>
      <c r="AJ622" s="103" t="str">
        <v>Yes</v>
      </c>
      <c r="AK622" s="142">
        <v>1</v>
      </c>
      <c r="AN622" s="104">
        <f>AVERAGE(AD$5:AD622)</f>
        <v>449.0598705501618</v>
      </c>
      <c r="AO622" s="104">
        <f>AVERAGE(AE$5:AE622)</f>
        <v>4.3187702265372172</v>
      </c>
      <c r="AP622" s="122">
        <f>AVERAGE(AF$5:AF622)</f>
        <v>224080.87540453076</v>
      </c>
      <c r="AQ622" s="122">
        <f>AVERAGE(AG$5:AG622)</f>
        <v>67061.053398058255</v>
      </c>
      <c r="AR622" s="122">
        <f>AVERAGE(AH$5:AH622)</f>
        <v>161307.20064724918</v>
      </c>
      <c r="AS622" s="121">
        <f>AVERAGE($AK$5:AK622)</f>
        <v>0.99791082344480453</v>
      </c>
    </row>
    <row r="623" spans="1:45" x14ac:dyDescent="0.25">
      <c r="A623" s="103">
        <v>619</v>
      </c>
      <c r="B623" s="116">
        <v>625</v>
      </c>
      <c r="C623" s="116">
        <v>37</v>
      </c>
      <c r="D623" s="116">
        <v>22</v>
      </c>
      <c r="E623" s="117">
        <v>2626.2325404655739</v>
      </c>
      <c r="F623" s="116">
        <v>450</v>
      </c>
      <c r="G623" s="116">
        <v>10</v>
      </c>
      <c r="H623" s="117">
        <v>224550</v>
      </c>
      <c r="I623" s="117">
        <v>69990</v>
      </c>
      <c r="J623" s="117">
        <v>157860</v>
      </c>
      <c r="K623" s="116" t="str">
        <v>Yes</v>
      </c>
      <c r="L623" s="116" t="str">
        <v>Yes</v>
      </c>
      <c r="M623" s="120">
        <v>1</v>
      </c>
      <c r="P623" s="104">
        <f>AVERAGE(F$5:F623)</f>
        <v>449.00969305331182</v>
      </c>
      <c r="Q623" s="104">
        <f>AVERAGE(G$5:G623)</f>
        <v>4.5218093699515345</v>
      </c>
      <c r="R623" s="122">
        <f>AVERAGE(H$5:H623)</f>
        <v>224055.83683360257</v>
      </c>
      <c r="S623" s="122">
        <f>AVERAGE(I$5:I623)</f>
        <v>67157.352180937</v>
      </c>
      <c r="T623" s="122">
        <f>AVERAGE(J$5:J623)</f>
        <v>161155.43134087237</v>
      </c>
      <c r="U623" s="121">
        <f>AVERAGE($M$5:M623)</f>
        <v>0.99779931789624854</v>
      </c>
      <c r="Y623" s="103">
        <v>619</v>
      </c>
      <c r="Z623" s="103">
        <v>510</v>
      </c>
      <c r="AA623" s="103">
        <v>34</v>
      </c>
      <c r="AB623" s="103">
        <v>28</v>
      </c>
      <c r="AC623" s="137">
        <v>2282.1247873655666</v>
      </c>
      <c r="AD623" s="103">
        <v>450</v>
      </c>
      <c r="AE623" s="103">
        <v>4</v>
      </c>
      <c r="AF623" s="137">
        <v>224550</v>
      </c>
      <c r="AG623" s="137">
        <v>66996</v>
      </c>
      <c r="AH623" s="137">
        <v>161754</v>
      </c>
      <c r="AI623" s="103" t="str">
        <v>Yes</v>
      </c>
      <c r="AJ623" s="103" t="str">
        <v>Yes</v>
      </c>
      <c r="AK623" s="142">
        <v>1</v>
      </c>
      <c r="AN623" s="104">
        <f>AVERAGE(AD$5:AD623)</f>
        <v>449.06138933764134</v>
      </c>
      <c r="AO623" s="104">
        <f>AVERAGE(AE$5:AE623)</f>
        <v>4.3182552504038769</v>
      </c>
      <c r="AP623" s="122">
        <f>AVERAGE(AF$5:AF623)</f>
        <v>224081.63327948304</v>
      </c>
      <c r="AQ623" s="122">
        <f>AVERAGE(AG$5:AG623)</f>
        <v>67060.948303715675</v>
      </c>
      <c r="AR623" s="122">
        <f>AVERAGE(AH$5:AH623)</f>
        <v>161307.92245557351</v>
      </c>
      <c r="AS623" s="121">
        <f>AVERAGE($AK$5:AK623)</f>
        <v>0.99791419852809238</v>
      </c>
    </row>
    <row r="624" spans="1:45" x14ac:dyDescent="0.25">
      <c r="A624" s="103">
        <v>620</v>
      </c>
      <c r="B624" s="116">
        <v>582</v>
      </c>
      <c r="C624" s="116">
        <v>44</v>
      </c>
      <c r="D624" s="116">
        <v>21</v>
      </c>
      <c r="E624" s="117">
        <v>3072.1113749739902</v>
      </c>
      <c r="F624" s="116">
        <v>450</v>
      </c>
      <c r="G624" s="116">
        <v>11</v>
      </c>
      <c r="H624" s="117">
        <v>224550</v>
      </c>
      <c r="I624" s="117">
        <v>70489</v>
      </c>
      <c r="J624" s="117">
        <v>157211</v>
      </c>
      <c r="K624" s="116" t="str">
        <v>Yes</v>
      </c>
      <c r="L624" s="116" t="str">
        <v>Yes</v>
      </c>
      <c r="M624" s="120">
        <v>1</v>
      </c>
      <c r="P624" s="104">
        <f>AVERAGE(F$5:F624)</f>
        <v>449.01129032258063</v>
      </c>
      <c r="Q624" s="104">
        <f>AVERAGE(G$5:G624)</f>
        <v>4.532258064516129</v>
      </c>
      <c r="R624" s="122">
        <f>AVERAGE(H$5:H624)</f>
        <v>224056.63387096775</v>
      </c>
      <c r="S624" s="122">
        <f>AVERAGE(I$5:I624)</f>
        <v>67162.725806451606</v>
      </c>
      <c r="T624" s="122">
        <f>AVERAGE(J$5:J624)</f>
        <v>161149.06935483872</v>
      </c>
      <c r="U624" s="121">
        <f>AVERAGE($M$5:M624)</f>
        <v>0.99780286738351265</v>
      </c>
      <c r="Y624" s="103">
        <v>620</v>
      </c>
      <c r="Z624" s="103">
        <v>528</v>
      </c>
      <c r="AA624" s="103">
        <v>48</v>
      </c>
      <c r="AB624" s="103">
        <v>25</v>
      </c>
      <c r="AC624" s="137">
        <v>3214.6411748706587</v>
      </c>
      <c r="AD624" s="103">
        <v>450</v>
      </c>
      <c r="AE624" s="103">
        <v>7</v>
      </c>
      <c r="AF624" s="137">
        <v>224550</v>
      </c>
      <c r="AG624" s="137">
        <v>68493</v>
      </c>
      <c r="AH624" s="137">
        <v>159807</v>
      </c>
      <c r="AI624" s="103" t="str">
        <v>Yes</v>
      </c>
      <c r="AJ624" s="103" t="str">
        <v>Yes</v>
      </c>
      <c r="AK624" s="142">
        <v>1</v>
      </c>
      <c r="AN624" s="104">
        <f>AVERAGE(AD$5:AD624)</f>
        <v>449.06290322580645</v>
      </c>
      <c r="AO624" s="104">
        <f>AVERAGE(AE$5:AE624)</f>
        <v>4.32258064516129</v>
      </c>
      <c r="AP624" s="122">
        <f>AVERAGE(AF$5:AF624)</f>
        <v>224082.38870967741</v>
      </c>
      <c r="AQ624" s="122">
        <f>AVERAGE(AG$5:AG624)</f>
        <v>67063.258064516136</v>
      </c>
      <c r="AR624" s="122">
        <f>AVERAGE(AH$5:AH624)</f>
        <v>161305.50161290323</v>
      </c>
      <c r="AS624" s="121">
        <f>AVERAGE($AK$5:AK624)</f>
        <v>0.99791756272401477</v>
      </c>
    </row>
    <row r="625" spans="1:45" x14ac:dyDescent="0.25">
      <c r="A625" s="103">
        <v>621</v>
      </c>
      <c r="B625" s="116">
        <v>611</v>
      </c>
      <c r="C625" s="116">
        <v>38</v>
      </c>
      <c r="D625" s="116">
        <v>33</v>
      </c>
      <c r="E625" s="117">
        <v>3073.5846727900221</v>
      </c>
      <c r="F625" s="116">
        <v>449</v>
      </c>
      <c r="G625" s="116">
        <v>0</v>
      </c>
      <c r="H625" s="117">
        <v>224051</v>
      </c>
      <c r="I625" s="117">
        <v>64900</v>
      </c>
      <c r="J625" s="117">
        <v>164101</v>
      </c>
      <c r="K625" s="116" t="str">
        <v>No</v>
      </c>
      <c r="L625" s="116" t="str">
        <v>No</v>
      </c>
      <c r="M625" s="120">
        <v>0.99777777777777776</v>
      </c>
      <c r="P625" s="104">
        <f>AVERAGE(F$5:F625)</f>
        <v>449.01127214170691</v>
      </c>
      <c r="Q625" s="104">
        <f>AVERAGE(G$5:G625)</f>
        <v>4.5249597423510464</v>
      </c>
      <c r="R625" s="122">
        <f>AVERAGE(H$5:H625)</f>
        <v>224056.62479871177</v>
      </c>
      <c r="S625" s="122">
        <f>AVERAGE(I$5:I625)</f>
        <v>67159.082125603862</v>
      </c>
      <c r="T625" s="122">
        <f>AVERAGE(J$5:J625)</f>
        <v>161153.82286634459</v>
      </c>
      <c r="U625" s="121">
        <f>AVERAGE($M$5:M625)</f>
        <v>0.99780282698157097</v>
      </c>
      <c r="Y625" s="103">
        <v>621</v>
      </c>
      <c r="Z625" s="103">
        <v>492</v>
      </c>
      <c r="AA625" s="103">
        <v>36</v>
      </c>
      <c r="AB625" s="103">
        <v>31</v>
      </c>
      <c r="AC625" s="137">
        <v>4216.5339876322287</v>
      </c>
      <c r="AD625" s="103">
        <v>450</v>
      </c>
      <c r="AE625" s="103">
        <v>1</v>
      </c>
      <c r="AF625" s="137">
        <v>224550</v>
      </c>
      <c r="AG625" s="137">
        <v>65499</v>
      </c>
      <c r="AH625" s="137">
        <v>163701</v>
      </c>
      <c r="AI625" s="103" t="str">
        <v>Yes</v>
      </c>
      <c r="AJ625" s="103" t="str">
        <v>Yes</v>
      </c>
      <c r="AK625" s="142">
        <v>1</v>
      </c>
      <c r="AN625" s="104">
        <f>AVERAGE(AD$5:AD625)</f>
        <v>449.0644122383253</v>
      </c>
      <c r="AO625" s="104">
        <f>AVERAGE(AE$5:AE625)</f>
        <v>4.3172302737520125</v>
      </c>
      <c r="AP625" s="122">
        <f>AVERAGE(AF$5:AF625)</f>
        <v>224083.1417069243</v>
      </c>
      <c r="AQ625" s="122">
        <f>AVERAGE(AG$5:AG625)</f>
        <v>67060.739130434784</v>
      </c>
      <c r="AR625" s="122">
        <f>AVERAGE(AH$5:AH625)</f>
        <v>161309.35909822866</v>
      </c>
      <c r="AS625" s="121">
        <f>AVERAGE($AK$5:AK625)</f>
        <v>0.99792091608516775</v>
      </c>
    </row>
    <row r="626" spans="1:45" x14ac:dyDescent="0.25">
      <c r="A626" s="103">
        <v>622</v>
      </c>
      <c r="B626" s="116">
        <v>616</v>
      </c>
      <c r="C626" s="116">
        <v>33</v>
      </c>
      <c r="D626" s="116">
        <v>29</v>
      </c>
      <c r="E626" s="117">
        <v>2132.2146085342729</v>
      </c>
      <c r="F626" s="116">
        <v>450</v>
      </c>
      <c r="G626" s="116">
        <v>3</v>
      </c>
      <c r="H626" s="117">
        <v>224550</v>
      </c>
      <c r="I626" s="117">
        <v>66497</v>
      </c>
      <c r="J626" s="117">
        <v>162403</v>
      </c>
      <c r="K626" s="116" t="str">
        <v>Yes</v>
      </c>
      <c r="L626" s="116" t="str">
        <v>Yes</v>
      </c>
      <c r="M626" s="120">
        <v>1</v>
      </c>
      <c r="P626" s="104">
        <f>AVERAGE(F$5:F626)</f>
        <v>449.0128617363344</v>
      </c>
      <c r="Q626" s="104">
        <f>AVERAGE(G$5:G626)</f>
        <v>4.522508038585209</v>
      </c>
      <c r="R626" s="122">
        <f>AVERAGE(H$5:H626)</f>
        <v>224057.41800643087</v>
      </c>
      <c r="S626" s="122">
        <f>AVERAGE(I$5:I626)</f>
        <v>67158.017684887454</v>
      </c>
      <c r="T626" s="122">
        <f>AVERAGE(J$5:J626)</f>
        <v>161155.83118971062</v>
      </c>
      <c r="U626" s="121">
        <f>AVERAGE($M$5:M626)</f>
        <v>0.99780635941407647</v>
      </c>
      <c r="Y626" s="103">
        <v>622</v>
      </c>
      <c r="Z626" s="103">
        <v>473</v>
      </c>
      <c r="AA626" s="103">
        <v>39</v>
      </c>
      <c r="AB626" s="103">
        <v>29</v>
      </c>
      <c r="AC626" s="137">
        <v>3521.1812463711376</v>
      </c>
      <c r="AD626" s="103">
        <v>450</v>
      </c>
      <c r="AE626" s="103">
        <v>3</v>
      </c>
      <c r="AF626" s="137">
        <v>224550</v>
      </c>
      <c r="AG626" s="137">
        <v>66497</v>
      </c>
      <c r="AH626" s="137">
        <v>162403</v>
      </c>
      <c r="AI626" s="103" t="str">
        <v>Yes</v>
      </c>
      <c r="AJ626" s="103" t="str">
        <v>Yes</v>
      </c>
      <c r="AK626" s="142">
        <v>1</v>
      </c>
      <c r="AN626" s="104">
        <f>AVERAGE(AD$5:AD626)</f>
        <v>449.06591639871385</v>
      </c>
      <c r="AO626" s="104">
        <f>AVERAGE(AE$5:AE626)</f>
        <v>4.315112540192926</v>
      </c>
      <c r="AP626" s="122">
        <f>AVERAGE(AF$5:AF626)</f>
        <v>224083.8922829582</v>
      </c>
      <c r="AQ626" s="122">
        <f>AVERAGE(AG$5:AG626)</f>
        <v>67059.832797427647</v>
      </c>
      <c r="AR626" s="122">
        <f>AVERAGE(AH$5:AH626)</f>
        <v>161311.11736334406</v>
      </c>
      <c r="AS626" s="121">
        <f>AVERAGE($AK$5:AK626)</f>
        <v>0.99792425866380896</v>
      </c>
    </row>
    <row r="627" spans="1:45" x14ac:dyDescent="0.25">
      <c r="A627" s="103">
        <v>623</v>
      </c>
      <c r="B627" s="116">
        <v>586</v>
      </c>
      <c r="C627" s="116">
        <v>39</v>
      </c>
      <c r="D627" s="116">
        <v>23</v>
      </c>
      <c r="E627" s="117">
        <v>2892.1336737700112</v>
      </c>
      <c r="F627" s="116">
        <v>450</v>
      </c>
      <c r="G627" s="116">
        <v>9</v>
      </c>
      <c r="H627" s="117">
        <v>224550</v>
      </c>
      <c r="I627" s="117">
        <v>69491</v>
      </c>
      <c r="J627" s="117">
        <v>158509</v>
      </c>
      <c r="K627" s="116" t="str">
        <v>Yes</v>
      </c>
      <c r="L627" s="116" t="str">
        <v>Yes</v>
      </c>
      <c r="M627" s="120">
        <v>1</v>
      </c>
      <c r="P627" s="104">
        <f>AVERAGE(F$5:F627)</f>
        <v>449.0144462279294</v>
      </c>
      <c r="Q627" s="104">
        <f>AVERAGE(G$5:G627)</f>
        <v>4.5296950240770464</v>
      </c>
      <c r="R627" s="122">
        <f>AVERAGE(H$5:H627)</f>
        <v>224058.20866773676</v>
      </c>
      <c r="S627" s="122">
        <f>AVERAGE(I$5:I627)</f>
        <v>67161.762439807382</v>
      </c>
      <c r="T627" s="122">
        <f>AVERAGE(J$5:J627)</f>
        <v>161151.58266452648</v>
      </c>
      <c r="U627" s="121">
        <f>AVERAGE($M$5:M627)</f>
        <v>0.99780988050650976</v>
      </c>
      <c r="Y627" s="103">
        <v>623</v>
      </c>
      <c r="Z627" s="103">
        <v>622</v>
      </c>
      <c r="AA627" s="103">
        <v>39</v>
      </c>
      <c r="AB627" s="103">
        <v>28</v>
      </c>
      <c r="AC627" s="137">
        <v>2045.5174863859156</v>
      </c>
      <c r="AD627" s="103">
        <v>450</v>
      </c>
      <c r="AE627" s="103">
        <v>4</v>
      </c>
      <c r="AF627" s="137">
        <v>224550</v>
      </c>
      <c r="AG627" s="137">
        <v>66996</v>
      </c>
      <c r="AH627" s="137">
        <v>161754</v>
      </c>
      <c r="AI627" s="103" t="str">
        <v>Yes</v>
      </c>
      <c r="AJ627" s="103" t="str">
        <v>Yes</v>
      </c>
      <c r="AK627" s="142">
        <v>1</v>
      </c>
      <c r="AN627" s="104">
        <f>AVERAGE(AD$5:AD627)</f>
        <v>449.06741573033707</v>
      </c>
      <c r="AO627" s="104">
        <f>AVERAGE(AE$5:AE627)</f>
        <v>4.3146067415730336</v>
      </c>
      <c r="AP627" s="122">
        <f>AVERAGE(AF$5:AF627)</f>
        <v>224084.64044943822</v>
      </c>
      <c r="AQ627" s="122">
        <f>AVERAGE(AG$5:AG627)</f>
        <v>67059.730337078654</v>
      </c>
      <c r="AR627" s="122">
        <f>AVERAGE(AH$5:AH627)</f>
        <v>161311.82825040127</v>
      </c>
      <c r="AS627" s="121">
        <f>AVERAGE($AK$5:AK627)</f>
        <v>0.99792759051186064</v>
      </c>
    </row>
    <row r="628" spans="1:45" x14ac:dyDescent="0.25">
      <c r="A628" s="103">
        <v>624</v>
      </c>
      <c r="B628" s="116">
        <v>551</v>
      </c>
      <c r="C628" s="116">
        <v>35</v>
      </c>
      <c r="D628" s="116">
        <v>29</v>
      </c>
      <c r="E628" s="117">
        <v>3040.5923532483639</v>
      </c>
      <c r="F628" s="116">
        <v>450</v>
      </c>
      <c r="G628" s="116">
        <v>3</v>
      </c>
      <c r="H628" s="117">
        <v>224550</v>
      </c>
      <c r="I628" s="117">
        <v>66497</v>
      </c>
      <c r="J628" s="117">
        <v>162403</v>
      </c>
      <c r="K628" s="116" t="str">
        <v>Yes</v>
      </c>
      <c r="L628" s="116" t="str">
        <v>Yes</v>
      </c>
      <c r="M628" s="120">
        <v>1</v>
      </c>
      <c r="P628" s="104">
        <f>AVERAGE(F$5:F628)</f>
        <v>449.01602564102564</v>
      </c>
      <c r="Q628" s="104">
        <f>AVERAGE(G$5:G628)</f>
        <v>4.5272435897435894</v>
      </c>
      <c r="R628" s="122">
        <f>AVERAGE(H$5:H628)</f>
        <v>224058.99679487178</v>
      </c>
      <c r="S628" s="122">
        <f>AVERAGE(I$5:I628)</f>
        <v>67160.69711538461</v>
      </c>
      <c r="T628" s="122">
        <f>AVERAGE(J$5:J628)</f>
        <v>161153.58814102566</v>
      </c>
      <c r="U628" s="121">
        <f>AVERAGE($M$5:M628)</f>
        <v>0.99781339031339034</v>
      </c>
      <c r="Y628" s="103">
        <v>624</v>
      </c>
      <c r="Z628" s="103">
        <v>594</v>
      </c>
      <c r="AA628" s="103">
        <v>36</v>
      </c>
      <c r="AB628" s="103">
        <v>24</v>
      </c>
      <c r="AC628" s="137">
        <v>2809.7388187289389</v>
      </c>
      <c r="AD628" s="103">
        <v>450</v>
      </c>
      <c r="AE628" s="103">
        <v>8</v>
      </c>
      <c r="AF628" s="137">
        <v>224550</v>
      </c>
      <c r="AG628" s="137">
        <v>68992</v>
      </c>
      <c r="AH628" s="137">
        <v>159158</v>
      </c>
      <c r="AI628" s="103" t="str">
        <v>Yes</v>
      </c>
      <c r="AJ628" s="103" t="str">
        <v>Yes</v>
      </c>
      <c r="AK628" s="142">
        <v>1</v>
      </c>
      <c r="AN628" s="104">
        <f>AVERAGE(AD$5:AD628)</f>
        <v>449.06891025641028</v>
      </c>
      <c r="AO628" s="104">
        <f>AVERAGE(AE$5:AE628)</f>
        <v>4.3205128205128203</v>
      </c>
      <c r="AP628" s="122">
        <f>AVERAGE(AF$5:AF628)</f>
        <v>224085.38621794872</v>
      </c>
      <c r="AQ628" s="122">
        <f>AVERAGE(AG$5:AG628)</f>
        <v>67062.826923076922</v>
      </c>
      <c r="AR628" s="122">
        <f>AVERAGE(AH$5:AH628)</f>
        <v>161308.37660256409</v>
      </c>
      <c r="AS628" s="121">
        <f>AVERAGE($AK$5:AK628)</f>
        <v>0.99793091168091219</v>
      </c>
    </row>
    <row r="629" spans="1:45" x14ac:dyDescent="0.25">
      <c r="A629" s="103">
        <v>625</v>
      </c>
      <c r="B629" s="116">
        <v>537</v>
      </c>
      <c r="C629" s="116">
        <v>40</v>
      </c>
      <c r="D629" s="116">
        <v>26</v>
      </c>
      <c r="E629" s="117">
        <v>3348.3255949947516</v>
      </c>
      <c r="F629" s="116">
        <v>450</v>
      </c>
      <c r="G629" s="116">
        <v>6</v>
      </c>
      <c r="H629" s="117">
        <v>224550</v>
      </c>
      <c r="I629" s="117">
        <v>67994</v>
      </c>
      <c r="J629" s="117">
        <v>160456</v>
      </c>
      <c r="K629" s="116" t="str">
        <v>Yes</v>
      </c>
      <c r="L629" s="116" t="str">
        <v>Yes</v>
      </c>
      <c r="M629" s="120">
        <v>1</v>
      </c>
      <c r="P629" s="104">
        <f>AVERAGE(F$5:F629)</f>
        <v>449.01760000000002</v>
      </c>
      <c r="Q629" s="104">
        <f>AVERAGE(G$5:G629)</f>
        <v>4.5296000000000003</v>
      </c>
      <c r="R629" s="122">
        <f>AVERAGE(H$5:H629)</f>
        <v>224059.7824</v>
      </c>
      <c r="S629" s="122">
        <f>AVERAGE(I$5:I629)</f>
        <v>67162.030400000003</v>
      </c>
      <c r="T629" s="122">
        <f>AVERAGE(J$5:J629)</f>
        <v>161152.47200000001</v>
      </c>
      <c r="U629" s="121">
        <f>AVERAGE($M$5:M629)</f>
        <v>0.99781688888888898</v>
      </c>
      <c r="Y629" s="103">
        <v>625</v>
      </c>
      <c r="Z629" s="103">
        <v>533</v>
      </c>
      <c r="AA629" s="103">
        <v>31</v>
      </c>
      <c r="AB629" s="103">
        <v>19</v>
      </c>
      <c r="AC629" s="137">
        <v>2091.1969421666063</v>
      </c>
      <c r="AD629" s="103">
        <v>450</v>
      </c>
      <c r="AE629" s="103">
        <v>13</v>
      </c>
      <c r="AF629" s="137">
        <v>224550</v>
      </c>
      <c r="AG629" s="137">
        <v>71487</v>
      </c>
      <c r="AH629" s="137">
        <v>155913</v>
      </c>
      <c r="AI629" s="103" t="str">
        <v>Yes</v>
      </c>
      <c r="AJ629" s="103" t="str">
        <v>Yes</v>
      </c>
      <c r="AK629" s="142">
        <v>1</v>
      </c>
      <c r="AN629" s="104">
        <f>AVERAGE(AD$5:AD629)</f>
        <v>449.07040000000001</v>
      </c>
      <c r="AO629" s="104">
        <f>AVERAGE(AE$5:AE629)</f>
        <v>4.3343999999999996</v>
      </c>
      <c r="AP629" s="122">
        <f>AVERAGE(AF$5:AF629)</f>
        <v>224086.12959999999</v>
      </c>
      <c r="AQ629" s="122">
        <f>AVERAGE(AG$5:AG629)</f>
        <v>67069.905599999998</v>
      </c>
      <c r="AR629" s="122">
        <f>AVERAGE(AH$5:AH629)</f>
        <v>161299.74400000001</v>
      </c>
      <c r="AS629" s="121">
        <f>AVERAGE($AK$5:AK629)</f>
        <v>0.99793422222222272</v>
      </c>
    </row>
    <row r="630" spans="1:45" x14ac:dyDescent="0.25">
      <c r="A630" s="103">
        <v>626</v>
      </c>
      <c r="B630" s="116">
        <v>544</v>
      </c>
      <c r="C630" s="116">
        <v>34</v>
      </c>
      <c r="D630" s="116">
        <v>25</v>
      </c>
      <c r="E630" s="117">
        <v>3172.7531284809779</v>
      </c>
      <c r="F630" s="116">
        <v>450</v>
      </c>
      <c r="G630" s="116">
        <v>7</v>
      </c>
      <c r="H630" s="117">
        <v>224550</v>
      </c>
      <c r="I630" s="117">
        <v>68493</v>
      </c>
      <c r="J630" s="117">
        <v>159807</v>
      </c>
      <c r="K630" s="116" t="str">
        <v>Yes</v>
      </c>
      <c r="L630" s="116" t="str">
        <v>Yes</v>
      </c>
      <c r="M630" s="120">
        <v>1</v>
      </c>
      <c r="P630" s="104">
        <f>AVERAGE(F$5:F630)</f>
        <v>449.01916932907346</v>
      </c>
      <c r="Q630" s="104">
        <f>AVERAGE(G$5:G630)</f>
        <v>4.5335463258785946</v>
      </c>
      <c r="R630" s="122">
        <f>AVERAGE(H$5:H630)</f>
        <v>224060.56549520767</v>
      </c>
      <c r="S630" s="122">
        <f>AVERAGE(I$5:I630)</f>
        <v>67164.156549520761</v>
      </c>
      <c r="T630" s="122">
        <f>AVERAGE(J$5:J630)</f>
        <v>161150.32268370606</v>
      </c>
      <c r="U630" s="121">
        <f>AVERAGE($M$5:M630)</f>
        <v>0.99782037628682996</v>
      </c>
      <c r="Y630" s="103">
        <v>626</v>
      </c>
      <c r="Z630" s="103">
        <v>676</v>
      </c>
      <c r="AA630" s="103">
        <v>38</v>
      </c>
      <c r="AB630" s="103">
        <v>46</v>
      </c>
      <c r="AC630" s="137">
        <v>2498.1275520100025</v>
      </c>
      <c r="AD630" s="103">
        <v>436</v>
      </c>
      <c r="AE630" s="103">
        <v>0</v>
      </c>
      <c r="AF630" s="137">
        <v>217564</v>
      </c>
      <c r="AG630" s="137">
        <v>63600</v>
      </c>
      <c r="AH630" s="137">
        <v>160864</v>
      </c>
      <c r="AI630" s="103" t="str">
        <v>No</v>
      </c>
      <c r="AJ630" s="103" t="str">
        <v>No</v>
      </c>
      <c r="AK630" s="142">
        <v>0.96888888888888891</v>
      </c>
      <c r="AN630" s="104">
        <f>AVERAGE(AD$5:AD630)</f>
        <v>449.04952076677318</v>
      </c>
      <c r="AO630" s="104">
        <f>AVERAGE(AE$5:AE630)</f>
        <v>4.3274760383386583</v>
      </c>
      <c r="AP630" s="122">
        <f>AVERAGE(AF$5:AF630)</f>
        <v>224075.7108626198</v>
      </c>
      <c r="AQ630" s="122">
        <f>AVERAGE(AG$5:AG630)</f>
        <v>67064.362619808307</v>
      </c>
      <c r="AR630" s="122">
        <f>AVERAGE(AH$5:AH630)</f>
        <v>161299.04792332268</v>
      </c>
      <c r="AS630" s="121">
        <f>AVERAGE($AK$5:AK630)</f>
        <v>0.99788782392616304</v>
      </c>
    </row>
    <row r="631" spans="1:45" x14ac:dyDescent="0.25">
      <c r="A631" s="103">
        <v>627</v>
      </c>
      <c r="B631" s="116">
        <v>563</v>
      </c>
      <c r="C631" s="116">
        <v>42</v>
      </c>
      <c r="D631" s="116">
        <v>25</v>
      </c>
      <c r="E631" s="117">
        <v>4985.8596661318461</v>
      </c>
      <c r="F631" s="116">
        <v>450</v>
      </c>
      <c r="G631" s="116">
        <v>7</v>
      </c>
      <c r="H631" s="117">
        <v>224550</v>
      </c>
      <c r="I631" s="117">
        <v>68493</v>
      </c>
      <c r="J631" s="117">
        <v>159807</v>
      </c>
      <c r="K631" s="116" t="str">
        <v>Yes</v>
      </c>
      <c r="L631" s="116" t="str">
        <v>Yes</v>
      </c>
      <c r="M631" s="120">
        <v>1</v>
      </c>
      <c r="P631" s="104">
        <f>AVERAGE(F$5:F631)</f>
        <v>449.02073365231257</v>
      </c>
      <c r="Q631" s="104">
        <f>AVERAGE(G$5:G631)</f>
        <v>4.5374800637958534</v>
      </c>
      <c r="R631" s="122">
        <f>AVERAGE(H$5:H631)</f>
        <v>224061.34609250398</v>
      </c>
      <c r="S631" s="122">
        <f>AVERAGE(I$5:I631)</f>
        <v>67166.275917065388</v>
      </c>
      <c r="T631" s="122">
        <f>AVERAGE(J$5:J631)</f>
        <v>161148.18022328548</v>
      </c>
      <c r="U631" s="121">
        <f>AVERAGE($M$5:M631)</f>
        <v>0.99782385256069472</v>
      </c>
      <c r="Y631" s="103">
        <v>627</v>
      </c>
      <c r="Z631" s="103">
        <v>576</v>
      </c>
      <c r="AA631" s="103">
        <v>28</v>
      </c>
      <c r="AB631" s="103">
        <v>41</v>
      </c>
      <c r="AC631" s="137">
        <v>4907.9550507243111</v>
      </c>
      <c r="AD631" s="103">
        <v>441</v>
      </c>
      <c r="AE631" s="103">
        <v>0</v>
      </c>
      <c r="AF631" s="137">
        <v>220059</v>
      </c>
      <c r="AG631" s="137">
        <v>64100</v>
      </c>
      <c r="AH631" s="137">
        <v>162109</v>
      </c>
      <c r="AI631" s="103" t="str">
        <v>No</v>
      </c>
      <c r="AJ631" s="103" t="str">
        <v>No</v>
      </c>
      <c r="AK631" s="142">
        <v>0.98</v>
      </c>
      <c r="AN631" s="104">
        <f>AVERAGE(AD$5:AD631)</f>
        <v>449.03668261562996</v>
      </c>
      <c r="AO631" s="104">
        <f>AVERAGE(AE$5:AE631)</f>
        <v>4.3205741626794261</v>
      </c>
      <c r="AP631" s="122">
        <f>AVERAGE(AF$5:AF631)</f>
        <v>224069.30462519935</v>
      </c>
      <c r="AQ631" s="122">
        <f>AVERAGE(AG$5:AG631)</f>
        <v>67059.634768740027</v>
      </c>
      <c r="AR631" s="122">
        <f>AVERAGE(AH$5:AH631)</f>
        <v>161300.33971291865</v>
      </c>
      <c r="AS631" s="121">
        <f>AVERAGE($AK$5:AK631)</f>
        <v>0.99785929470140045</v>
      </c>
    </row>
    <row r="632" spans="1:45" x14ac:dyDescent="0.25">
      <c r="A632" s="103">
        <v>628</v>
      </c>
      <c r="B632" s="116">
        <v>564</v>
      </c>
      <c r="C632" s="116">
        <v>32</v>
      </c>
      <c r="D632" s="116">
        <v>26</v>
      </c>
      <c r="E632" s="117">
        <v>3961.0602842748604</v>
      </c>
      <c r="F632" s="116">
        <v>450</v>
      </c>
      <c r="G632" s="116">
        <v>6</v>
      </c>
      <c r="H632" s="117">
        <v>224550</v>
      </c>
      <c r="I632" s="117">
        <v>67994</v>
      </c>
      <c r="J632" s="117">
        <v>160456</v>
      </c>
      <c r="K632" s="116" t="str">
        <v>Yes</v>
      </c>
      <c r="L632" s="116" t="str">
        <v>Yes</v>
      </c>
      <c r="M632" s="120">
        <v>1</v>
      </c>
      <c r="P632" s="104">
        <f>AVERAGE(F$5:F632)</f>
        <v>449.02229299363057</v>
      </c>
      <c r="Q632" s="104">
        <f>AVERAGE(G$5:G632)</f>
        <v>4.5398089171974521</v>
      </c>
      <c r="R632" s="122">
        <f>AVERAGE(H$5:H632)</f>
        <v>224062.12420382164</v>
      </c>
      <c r="S632" s="122">
        <f>AVERAGE(I$5:I632)</f>
        <v>67167.593949044589</v>
      </c>
      <c r="T632" s="122">
        <f>AVERAGE(J$5:J632)</f>
        <v>161147.07802547771</v>
      </c>
      <c r="U632" s="121">
        <f>AVERAGE($M$5:M632)</f>
        <v>0.99782731776362354</v>
      </c>
      <c r="Y632" s="103">
        <v>628</v>
      </c>
      <c r="Z632" s="103">
        <v>511</v>
      </c>
      <c r="AA632" s="103">
        <v>31</v>
      </c>
      <c r="AB632" s="103">
        <v>34</v>
      </c>
      <c r="AC632" s="137">
        <v>4896.5986553457897</v>
      </c>
      <c r="AD632" s="103">
        <v>448</v>
      </c>
      <c r="AE632" s="103">
        <v>0</v>
      </c>
      <c r="AF632" s="137">
        <v>223552</v>
      </c>
      <c r="AG632" s="137">
        <v>64800</v>
      </c>
      <c r="AH632" s="137">
        <v>163852</v>
      </c>
      <c r="AI632" s="103" t="str">
        <v>No</v>
      </c>
      <c r="AJ632" s="103" t="str">
        <v>No</v>
      </c>
      <c r="AK632" s="142">
        <v>0.99555555555555553</v>
      </c>
      <c r="AN632" s="104">
        <f>AVERAGE(AD$5:AD632)</f>
        <v>449.03503184713378</v>
      </c>
      <c r="AO632" s="104">
        <f>AVERAGE(AE$5:AE632)</f>
        <v>4.313694267515924</v>
      </c>
      <c r="AP632" s="122">
        <f>AVERAGE(AF$5:AF632)</f>
        <v>224068.48089171975</v>
      </c>
      <c r="AQ632" s="122">
        <f>AVERAGE(AG$5:AG632)</f>
        <v>67056.036624203814</v>
      </c>
      <c r="AR632" s="122">
        <f>AVERAGE(AH$5:AH632)</f>
        <v>161304.40286624205</v>
      </c>
      <c r="AS632" s="121">
        <f>AVERAGE($AK$5:AK632)</f>
        <v>0.99785562632696445</v>
      </c>
    </row>
    <row r="633" spans="1:45" x14ac:dyDescent="0.25">
      <c r="A633" s="103">
        <v>629</v>
      </c>
      <c r="B633" s="116">
        <v>640</v>
      </c>
      <c r="C633" s="116">
        <v>30</v>
      </c>
      <c r="D633" s="116">
        <v>29</v>
      </c>
      <c r="E633" s="117">
        <v>4228.2045341664216</v>
      </c>
      <c r="F633" s="116">
        <v>450</v>
      </c>
      <c r="G633" s="116">
        <v>3</v>
      </c>
      <c r="H633" s="117">
        <v>224550</v>
      </c>
      <c r="I633" s="117">
        <v>66497</v>
      </c>
      <c r="J633" s="117">
        <v>162403</v>
      </c>
      <c r="K633" s="116" t="str">
        <v>Yes</v>
      </c>
      <c r="L633" s="116" t="str">
        <v>Yes</v>
      </c>
      <c r="M633" s="120">
        <v>1</v>
      </c>
      <c r="P633" s="104">
        <f>AVERAGE(F$5:F633)</f>
        <v>449.02384737678858</v>
      </c>
      <c r="Q633" s="104">
        <f>AVERAGE(G$5:G633)</f>
        <v>4.5373608903020664</v>
      </c>
      <c r="R633" s="122">
        <f>AVERAGE(H$5:H633)</f>
        <v>224062.8998410175</v>
      </c>
      <c r="S633" s="122">
        <f>AVERAGE(I$5:I633)</f>
        <v>67166.527821939584</v>
      </c>
      <c r="T633" s="122">
        <f>AVERAGE(J$5:J633)</f>
        <v>161149.07472178061</v>
      </c>
      <c r="U633" s="121">
        <f>AVERAGE($M$5:M633)</f>
        <v>0.99783077194841907</v>
      </c>
      <c r="Y633" s="103">
        <v>629</v>
      </c>
      <c r="Z633" s="103">
        <v>507</v>
      </c>
      <c r="AA633" s="103">
        <v>43</v>
      </c>
      <c r="AB633" s="103">
        <v>23</v>
      </c>
      <c r="AC633" s="137">
        <v>4046.6754323249274</v>
      </c>
      <c r="AD633" s="103">
        <v>450</v>
      </c>
      <c r="AE633" s="103">
        <v>9</v>
      </c>
      <c r="AF633" s="137">
        <v>224550</v>
      </c>
      <c r="AG633" s="137">
        <v>69491</v>
      </c>
      <c r="AH633" s="137">
        <v>158509</v>
      </c>
      <c r="AI633" s="103" t="str">
        <v>Yes</v>
      </c>
      <c r="AJ633" s="103" t="str">
        <v>Yes</v>
      </c>
      <c r="AK633" s="142">
        <v>1</v>
      </c>
      <c r="AN633" s="104">
        <f>AVERAGE(AD$5:AD633)</f>
        <v>449.03656597774244</v>
      </c>
      <c r="AO633" s="104">
        <f>AVERAGE(AE$5:AE633)</f>
        <v>4.3211446740858506</v>
      </c>
      <c r="AP633" s="122">
        <f>AVERAGE(AF$5:AF633)</f>
        <v>224069.24642289348</v>
      </c>
      <c r="AQ633" s="122">
        <f>AVERAGE(AG$5:AG633)</f>
        <v>67059.907790143086</v>
      </c>
      <c r="AR633" s="122">
        <f>AVERAGE(AH$5:AH633)</f>
        <v>161299.9586645469</v>
      </c>
      <c r="AS633" s="121">
        <f>AVERAGE($AK$5:AK633)</f>
        <v>0.99785903550609478</v>
      </c>
    </row>
    <row r="634" spans="1:45" x14ac:dyDescent="0.25">
      <c r="A634" s="103">
        <v>630</v>
      </c>
      <c r="B634" s="116">
        <v>552</v>
      </c>
      <c r="C634" s="116">
        <v>27</v>
      </c>
      <c r="D634" s="116">
        <v>21</v>
      </c>
      <c r="E634" s="117">
        <v>3254.6073102592036</v>
      </c>
      <c r="F634" s="116">
        <v>450</v>
      </c>
      <c r="G634" s="116">
        <v>11</v>
      </c>
      <c r="H634" s="117">
        <v>224550</v>
      </c>
      <c r="I634" s="117">
        <v>70489</v>
      </c>
      <c r="J634" s="117">
        <v>157211</v>
      </c>
      <c r="K634" s="116" t="str">
        <v>Yes</v>
      </c>
      <c r="L634" s="116" t="str">
        <v>Yes</v>
      </c>
      <c r="M634" s="120">
        <v>1</v>
      </c>
      <c r="P634" s="104">
        <f>AVERAGE(F$5:F634)</f>
        <v>449.02539682539685</v>
      </c>
      <c r="Q634" s="104">
        <f>AVERAGE(G$5:G634)</f>
        <v>4.5476190476190474</v>
      </c>
      <c r="R634" s="122">
        <f>AVERAGE(H$5:H634)</f>
        <v>224063.67301587301</v>
      </c>
      <c r="S634" s="122">
        <f>AVERAGE(I$5:I634)</f>
        <v>67171.801587301583</v>
      </c>
      <c r="T634" s="122">
        <f>AVERAGE(J$5:J634)</f>
        <v>161142.8238095238</v>
      </c>
      <c r="U634" s="121">
        <f>AVERAGE($M$5:M634)</f>
        <v>0.99783421516754855</v>
      </c>
      <c r="Y634" s="103">
        <v>630</v>
      </c>
      <c r="Z634" s="103">
        <v>577</v>
      </c>
      <c r="AA634" s="103">
        <v>30</v>
      </c>
      <c r="AB634" s="103">
        <v>35</v>
      </c>
      <c r="AC634" s="137">
        <v>4028.8430938844895</v>
      </c>
      <c r="AD634" s="103">
        <v>447</v>
      </c>
      <c r="AE634" s="103">
        <v>0</v>
      </c>
      <c r="AF634" s="137">
        <v>223053</v>
      </c>
      <c r="AG634" s="137">
        <v>64700</v>
      </c>
      <c r="AH634" s="137">
        <v>163603</v>
      </c>
      <c r="AI634" s="103" t="str">
        <v>No</v>
      </c>
      <c r="AJ634" s="103" t="str">
        <v>No</v>
      </c>
      <c r="AK634" s="142">
        <v>0.99333333333333329</v>
      </c>
      <c r="AN634" s="104">
        <f>AVERAGE(AD$5:AD634)</f>
        <v>449.03333333333336</v>
      </c>
      <c r="AO634" s="104">
        <f>AVERAGE(AE$5:AE634)</f>
        <v>4.3142857142857141</v>
      </c>
      <c r="AP634" s="122">
        <f>AVERAGE(AF$5:AF634)</f>
        <v>224067.63333333333</v>
      </c>
      <c r="AQ634" s="122">
        <f>AVERAGE(AG$5:AG634)</f>
        <v>67056.161904761902</v>
      </c>
      <c r="AR634" s="122">
        <f>AVERAGE(AH$5:AH634)</f>
        <v>161303.61428571428</v>
      </c>
      <c r="AS634" s="121">
        <f>AVERAGE($AK$5:AK634)</f>
        <v>0.99785185185185232</v>
      </c>
    </row>
    <row r="635" spans="1:45" x14ac:dyDescent="0.25">
      <c r="A635" s="103">
        <v>631</v>
      </c>
      <c r="B635" s="116">
        <v>632</v>
      </c>
      <c r="C635" s="116">
        <v>26</v>
      </c>
      <c r="D635" s="116">
        <v>27</v>
      </c>
      <c r="E635" s="117">
        <v>3823.0195865472374</v>
      </c>
      <c r="F635" s="116">
        <v>450</v>
      </c>
      <c r="G635" s="116">
        <v>5</v>
      </c>
      <c r="H635" s="117">
        <v>224550</v>
      </c>
      <c r="I635" s="117">
        <v>67495</v>
      </c>
      <c r="J635" s="117">
        <v>161105</v>
      </c>
      <c r="K635" s="116" t="str">
        <v>Yes</v>
      </c>
      <c r="L635" s="116" t="str">
        <v>Yes</v>
      </c>
      <c r="M635" s="120">
        <v>1</v>
      </c>
      <c r="P635" s="104">
        <f>AVERAGE(F$5:F635)</f>
        <v>449.02694136291603</v>
      </c>
      <c r="Q635" s="104">
        <f>AVERAGE(G$5:G635)</f>
        <v>4.5483359746434235</v>
      </c>
      <c r="R635" s="122">
        <f>AVERAGE(H$5:H635)</f>
        <v>224064.4437400951</v>
      </c>
      <c r="S635" s="122">
        <f>AVERAGE(I$5:I635)</f>
        <v>67172.313787638675</v>
      </c>
      <c r="T635" s="122">
        <f>AVERAGE(J$5:J635)</f>
        <v>161142.76386687797</v>
      </c>
      <c r="U635" s="121">
        <f>AVERAGE($M$5:M635)</f>
        <v>0.99783764747314674</v>
      </c>
      <c r="Y635" s="103">
        <v>631</v>
      </c>
      <c r="Z635" s="103">
        <v>641</v>
      </c>
      <c r="AA635" s="103">
        <v>37</v>
      </c>
      <c r="AB635" s="103">
        <v>38</v>
      </c>
      <c r="AC635" s="137">
        <v>4010.3207045397439</v>
      </c>
      <c r="AD635" s="103">
        <v>444</v>
      </c>
      <c r="AE635" s="103">
        <v>0</v>
      </c>
      <c r="AF635" s="137">
        <v>221556</v>
      </c>
      <c r="AG635" s="137">
        <v>64400</v>
      </c>
      <c r="AH635" s="137">
        <v>162856</v>
      </c>
      <c r="AI635" s="103" t="str">
        <v>No</v>
      </c>
      <c r="AJ635" s="103" t="str">
        <v>No</v>
      </c>
      <c r="AK635" s="142">
        <v>0.98666666666666669</v>
      </c>
      <c r="AN635" s="104">
        <f>AVERAGE(AD$5:AD635)</f>
        <v>449.02535657686212</v>
      </c>
      <c r="AO635" s="104">
        <f>AVERAGE(AE$5:AE635)</f>
        <v>4.307448494453249</v>
      </c>
      <c r="AP635" s="122">
        <f>AVERAGE(AF$5:AF635)</f>
        <v>224063.65293185419</v>
      </c>
      <c r="AQ635" s="122">
        <f>AVERAGE(AG$5:AG635)</f>
        <v>67051.952456418381</v>
      </c>
      <c r="AR635" s="122">
        <f>AVERAGE(AH$5:AH635)</f>
        <v>161306.07448494452</v>
      </c>
      <c r="AS635" s="121">
        <f>AVERAGE($AK$5:AK635)</f>
        <v>0.99783412572636077</v>
      </c>
    </row>
    <row r="636" spans="1:45" x14ac:dyDescent="0.25">
      <c r="A636" s="103">
        <v>632</v>
      </c>
      <c r="B636" s="116">
        <v>584</v>
      </c>
      <c r="C636" s="116">
        <v>34</v>
      </c>
      <c r="D636" s="116">
        <v>27</v>
      </c>
      <c r="E636" s="117">
        <v>3145.6669662090731</v>
      </c>
      <c r="F636" s="116">
        <v>450</v>
      </c>
      <c r="G636" s="116">
        <v>5</v>
      </c>
      <c r="H636" s="117">
        <v>224550</v>
      </c>
      <c r="I636" s="117">
        <v>67495</v>
      </c>
      <c r="J636" s="117">
        <v>161105</v>
      </c>
      <c r="K636" s="116" t="str">
        <v>Yes</v>
      </c>
      <c r="L636" s="116" t="str">
        <v>Yes</v>
      </c>
      <c r="M636" s="120">
        <v>1</v>
      </c>
      <c r="P636" s="104">
        <f>AVERAGE(F$5:F636)</f>
        <v>449.02848101265823</v>
      </c>
      <c r="Q636" s="104">
        <f>AVERAGE(G$5:G636)</f>
        <v>4.549050632911392</v>
      </c>
      <c r="R636" s="122">
        <f>AVERAGE(H$5:H636)</f>
        <v>224065.21202531646</v>
      </c>
      <c r="S636" s="122">
        <f>AVERAGE(I$5:I636)</f>
        <v>67172.8243670886</v>
      </c>
      <c r="T636" s="122">
        <f>AVERAGE(J$5:J636)</f>
        <v>161142.70411392406</v>
      </c>
      <c r="U636" s="121">
        <f>AVERAGE($M$5:M636)</f>
        <v>0.99784106891701829</v>
      </c>
      <c r="Y636" s="103">
        <v>632</v>
      </c>
      <c r="Z636" s="103">
        <v>532</v>
      </c>
      <c r="AA636" s="103">
        <v>35</v>
      </c>
      <c r="AB636" s="103">
        <v>21</v>
      </c>
      <c r="AC636" s="137">
        <v>4390.5023473363253</v>
      </c>
      <c r="AD636" s="103">
        <v>450</v>
      </c>
      <c r="AE636" s="103">
        <v>11</v>
      </c>
      <c r="AF636" s="137">
        <v>224550</v>
      </c>
      <c r="AG636" s="137">
        <v>70489</v>
      </c>
      <c r="AH636" s="137">
        <v>157211</v>
      </c>
      <c r="AI636" s="103" t="str">
        <v>Yes</v>
      </c>
      <c r="AJ636" s="103" t="str">
        <v>Yes</v>
      </c>
      <c r="AK636" s="142">
        <v>1</v>
      </c>
      <c r="AN636" s="104">
        <f>AVERAGE(AD$5:AD636)</f>
        <v>449.02689873417722</v>
      </c>
      <c r="AO636" s="104">
        <f>AVERAGE(AE$5:AE636)</f>
        <v>4.318037974683544</v>
      </c>
      <c r="AP636" s="122">
        <f>AVERAGE(AF$5:AF636)</f>
        <v>224064.42246835443</v>
      </c>
      <c r="AQ636" s="122">
        <f>AVERAGE(AG$5:AG636)</f>
        <v>67057.390822784815</v>
      </c>
      <c r="AR636" s="122">
        <f>AVERAGE(AH$5:AH636)</f>
        <v>161299.59493670886</v>
      </c>
      <c r="AS636" s="121">
        <f>AVERAGE($AK$5:AK636)</f>
        <v>0.99783755274261654</v>
      </c>
    </row>
    <row r="637" spans="1:45" x14ac:dyDescent="0.25">
      <c r="A637" s="103">
        <v>633</v>
      </c>
      <c r="B637" s="116">
        <v>515</v>
      </c>
      <c r="C637" s="116">
        <v>35</v>
      </c>
      <c r="D637" s="116">
        <v>25</v>
      </c>
      <c r="E637" s="117">
        <v>4004.3454382086065</v>
      </c>
      <c r="F637" s="116">
        <v>450</v>
      </c>
      <c r="G637" s="116">
        <v>7</v>
      </c>
      <c r="H637" s="117">
        <v>224550</v>
      </c>
      <c r="I637" s="117">
        <v>68493</v>
      </c>
      <c r="J637" s="117">
        <v>159807</v>
      </c>
      <c r="K637" s="116" t="str">
        <v>Yes</v>
      </c>
      <c r="L637" s="116" t="str">
        <v>Yes</v>
      </c>
      <c r="M637" s="120">
        <v>1</v>
      </c>
      <c r="P637" s="104">
        <f>AVERAGE(F$5:F637)</f>
        <v>449.03001579778834</v>
      </c>
      <c r="Q637" s="104">
        <f>AVERAGE(G$5:G637)</f>
        <v>4.5529225908372828</v>
      </c>
      <c r="R637" s="122">
        <f>AVERAGE(H$5:H637)</f>
        <v>224065.97788309638</v>
      </c>
      <c r="S637" s="122">
        <f>AVERAGE(I$5:I637)</f>
        <v>67174.909952606642</v>
      </c>
      <c r="T637" s="122">
        <f>AVERAGE(J$5:J637)</f>
        <v>161140.59399684044</v>
      </c>
      <c r="U637" s="121">
        <f>AVERAGE($M$5:M637)</f>
        <v>0.99784447955064071</v>
      </c>
      <c r="Y637" s="103">
        <v>633</v>
      </c>
      <c r="Z637" s="103">
        <v>583</v>
      </c>
      <c r="AA637" s="103">
        <v>40</v>
      </c>
      <c r="AB637" s="103">
        <v>26</v>
      </c>
      <c r="AC637" s="137">
        <v>2587.3940924094723</v>
      </c>
      <c r="AD637" s="103">
        <v>450</v>
      </c>
      <c r="AE637" s="103">
        <v>6</v>
      </c>
      <c r="AF637" s="137">
        <v>224550</v>
      </c>
      <c r="AG637" s="137">
        <v>67994</v>
      </c>
      <c r="AH637" s="137">
        <v>160456</v>
      </c>
      <c r="AI637" s="103" t="str">
        <v>Yes</v>
      </c>
      <c r="AJ637" s="103" t="str">
        <v>Yes</v>
      </c>
      <c r="AK637" s="142">
        <v>1</v>
      </c>
      <c r="AN637" s="104">
        <f>AVERAGE(AD$5:AD637)</f>
        <v>449.02843601895734</v>
      </c>
      <c r="AO637" s="104">
        <f>AVERAGE(AE$5:AE637)</f>
        <v>4.3206951026856242</v>
      </c>
      <c r="AP637" s="122">
        <f>AVERAGE(AF$5:AF637)</f>
        <v>224065.18957345971</v>
      </c>
      <c r="AQ637" s="122">
        <f>AVERAGE(AG$5:AG637)</f>
        <v>67058.870458135862</v>
      </c>
      <c r="AR637" s="122">
        <f>AVERAGE(AH$5:AH637)</f>
        <v>161298.26224328595</v>
      </c>
      <c r="AS637" s="121">
        <f>AVERAGE($AK$5:AK637)</f>
        <v>0.99784096893101681</v>
      </c>
    </row>
    <row r="638" spans="1:45" x14ac:dyDescent="0.25">
      <c r="A638" s="103">
        <v>634</v>
      </c>
      <c r="B638" s="116">
        <v>557</v>
      </c>
      <c r="C638" s="116">
        <v>39</v>
      </c>
      <c r="D638" s="116">
        <v>31</v>
      </c>
      <c r="E638" s="117">
        <v>4549.6210225918958</v>
      </c>
      <c r="F638" s="116">
        <v>450</v>
      </c>
      <c r="G638" s="116">
        <v>1</v>
      </c>
      <c r="H638" s="117">
        <v>224550</v>
      </c>
      <c r="I638" s="117">
        <v>65499</v>
      </c>
      <c r="J638" s="117">
        <v>163701</v>
      </c>
      <c r="K638" s="116" t="str">
        <v>Yes</v>
      </c>
      <c r="L638" s="116" t="str">
        <v>Yes</v>
      </c>
      <c r="M638" s="120">
        <v>1</v>
      </c>
      <c r="P638" s="104">
        <f>AVERAGE(F$5:F638)</f>
        <v>449.03154574132492</v>
      </c>
      <c r="Q638" s="104">
        <f>AVERAGE(G$5:G638)</f>
        <v>4.5473186119873814</v>
      </c>
      <c r="R638" s="122">
        <f>AVERAGE(H$5:H638)</f>
        <v>224066.74132492114</v>
      </c>
      <c r="S638" s="122">
        <f>AVERAGE(I$5:I638)</f>
        <v>67172.266561514189</v>
      </c>
      <c r="T638" s="122">
        <f>AVERAGE(J$5:J638)</f>
        <v>161144.63249211357</v>
      </c>
      <c r="U638" s="121">
        <f>AVERAGE($M$5:M638)</f>
        <v>0.99784787942516651</v>
      </c>
      <c r="Y638" s="103">
        <v>634</v>
      </c>
      <c r="Z638" s="103">
        <v>577</v>
      </c>
      <c r="AA638" s="103">
        <v>45</v>
      </c>
      <c r="AB638" s="103">
        <v>29</v>
      </c>
      <c r="AC638" s="137">
        <v>4373.2998277184906</v>
      </c>
      <c r="AD638" s="103">
        <v>450</v>
      </c>
      <c r="AE638" s="103">
        <v>3</v>
      </c>
      <c r="AF638" s="137">
        <v>224550</v>
      </c>
      <c r="AG638" s="137">
        <v>66497</v>
      </c>
      <c r="AH638" s="137">
        <v>162403</v>
      </c>
      <c r="AI638" s="103" t="str">
        <v>Yes</v>
      </c>
      <c r="AJ638" s="103" t="str">
        <v>Yes</v>
      </c>
      <c r="AK638" s="142">
        <v>1</v>
      </c>
      <c r="AN638" s="104">
        <f>AVERAGE(AD$5:AD638)</f>
        <v>449.02996845425866</v>
      </c>
      <c r="AO638" s="104">
        <f>AVERAGE(AE$5:AE638)</f>
        <v>4.3186119873817033</v>
      </c>
      <c r="AP638" s="122">
        <f>AVERAGE(AF$5:AF638)</f>
        <v>224065.95425867508</v>
      </c>
      <c r="AQ638" s="122">
        <f>AVERAGE(AG$5:AG638)</f>
        <v>67057.984227129331</v>
      </c>
      <c r="AR638" s="122">
        <f>AVERAGE(AH$5:AH638)</f>
        <v>161300.00473186121</v>
      </c>
      <c r="AS638" s="121">
        <f>AVERAGE($AK$5:AK638)</f>
        <v>0.9978443743427976</v>
      </c>
    </row>
    <row r="639" spans="1:45" x14ac:dyDescent="0.25">
      <c r="A639" s="103">
        <v>635</v>
      </c>
      <c r="B639" s="116">
        <v>573</v>
      </c>
      <c r="C639" s="116">
        <v>39</v>
      </c>
      <c r="D639" s="116">
        <v>42</v>
      </c>
      <c r="E639" s="117">
        <v>4391.4452216217169</v>
      </c>
      <c r="F639" s="116">
        <v>440</v>
      </c>
      <c r="G639" s="116">
        <v>0</v>
      </c>
      <c r="H639" s="117">
        <v>219560</v>
      </c>
      <c r="I639" s="117">
        <v>64000</v>
      </c>
      <c r="J639" s="117">
        <v>161860</v>
      </c>
      <c r="K639" s="116" t="str">
        <v>No</v>
      </c>
      <c r="L639" s="116" t="str">
        <v>No</v>
      </c>
      <c r="M639" s="120">
        <v>0.97777777777777775</v>
      </c>
      <c r="P639" s="104">
        <f>AVERAGE(F$5:F639)</f>
        <v>449.01732283464565</v>
      </c>
      <c r="Q639" s="104">
        <f>AVERAGE(G$5:G639)</f>
        <v>4.5401574803149609</v>
      </c>
      <c r="R639" s="122">
        <f>AVERAGE(H$5:H639)</f>
        <v>224059.64409448818</v>
      </c>
      <c r="S639" s="122">
        <f>AVERAGE(I$5:I639)</f>
        <v>67167.270866141727</v>
      </c>
      <c r="T639" s="122">
        <f>AVERAGE(J$5:J639)</f>
        <v>161145.75905511811</v>
      </c>
      <c r="U639" s="121">
        <f>AVERAGE($M$5:M639)</f>
        <v>0.99781627296587927</v>
      </c>
      <c r="Y639" s="103">
        <v>635</v>
      </c>
      <c r="Z639" s="103">
        <v>615</v>
      </c>
      <c r="AA639" s="103">
        <v>41</v>
      </c>
      <c r="AB639" s="103">
        <v>29</v>
      </c>
      <c r="AC639" s="137">
        <v>3234.1501119021373</v>
      </c>
      <c r="AD639" s="103">
        <v>450</v>
      </c>
      <c r="AE639" s="103">
        <v>3</v>
      </c>
      <c r="AF639" s="137">
        <v>224550</v>
      </c>
      <c r="AG639" s="137">
        <v>66497</v>
      </c>
      <c r="AH639" s="137">
        <v>162403</v>
      </c>
      <c r="AI639" s="103" t="str">
        <v>Yes</v>
      </c>
      <c r="AJ639" s="103" t="str">
        <v>Yes</v>
      </c>
      <c r="AK639" s="142">
        <v>1</v>
      </c>
      <c r="AN639" s="104">
        <f>AVERAGE(AD$5:AD639)</f>
        <v>449.03149606299212</v>
      </c>
      <c r="AO639" s="104">
        <f>AVERAGE(AE$5:AE639)</f>
        <v>4.3165354330708663</v>
      </c>
      <c r="AP639" s="122">
        <f>AVERAGE(AF$5:AF639)</f>
        <v>224066.71653543308</v>
      </c>
      <c r="AQ639" s="122">
        <f>AVERAGE(AG$5:AG639)</f>
        <v>67057.100787401578</v>
      </c>
      <c r="AR639" s="122">
        <f>AVERAGE(AH$5:AH639)</f>
        <v>161301.74173228347</v>
      </c>
      <c r="AS639" s="121">
        <f>AVERAGE($AK$5:AK639)</f>
        <v>0.99784776902887196</v>
      </c>
    </row>
    <row r="640" spans="1:45" x14ac:dyDescent="0.25">
      <c r="A640" s="103">
        <v>636</v>
      </c>
      <c r="B640" s="116">
        <v>613</v>
      </c>
      <c r="C640" s="116">
        <v>30</v>
      </c>
      <c r="D640" s="116">
        <v>30</v>
      </c>
      <c r="E640" s="117">
        <v>3342.879639356579</v>
      </c>
      <c r="F640" s="116">
        <v>450</v>
      </c>
      <c r="G640" s="116">
        <v>2</v>
      </c>
      <c r="H640" s="117">
        <v>224550</v>
      </c>
      <c r="I640" s="117">
        <v>65998</v>
      </c>
      <c r="J640" s="117">
        <v>163052</v>
      </c>
      <c r="K640" s="116" t="str">
        <v>Yes</v>
      </c>
      <c r="L640" s="116" t="str">
        <v>Yes</v>
      </c>
      <c r="M640" s="120">
        <v>1</v>
      </c>
      <c r="P640" s="104">
        <f>AVERAGE(F$5:F640)</f>
        <v>449.01886792452831</v>
      </c>
      <c r="Q640" s="104">
        <f>AVERAGE(G$5:G640)</f>
        <v>4.5361635220125782</v>
      </c>
      <c r="R640" s="122">
        <f>AVERAGE(H$5:H640)</f>
        <v>224060.41509433961</v>
      </c>
      <c r="S640" s="122">
        <f>AVERAGE(I$5:I640)</f>
        <v>67165.432389937108</v>
      </c>
      <c r="T640" s="122">
        <f>AVERAGE(J$5:J640)</f>
        <v>161148.75628930816</v>
      </c>
      <c r="U640" s="121">
        <f>AVERAGE($M$5:M640)</f>
        <v>0.9978197064989518</v>
      </c>
      <c r="Y640" s="103">
        <v>636</v>
      </c>
      <c r="Z640" s="103">
        <v>535</v>
      </c>
      <c r="AA640" s="103">
        <v>38</v>
      </c>
      <c r="AB640" s="103">
        <v>31</v>
      </c>
      <c r="AC640" s="137">
        <v>2933.4734465685219</v>
      </c>
      <c r="AD640" s="103">
        <v>450</v>
      </c>
      <c r="AE640" s="103">
        <v>1</v>
      </c>
      <c r="AF640" s="137">
        <v>224550</v>
      </c>
      <c r="AG640" s="137">
        <v>65499</v>
      </c>
      <c r="AH640" s="137">
        <v>163701</v>
      </c>
      <c r="AI640" s="103" t="str">
        <v>Yes</v>
      </c>
      <c r="AJ640" s="103" t="str">
        <v>Yes</v>
      </c>
      <c r="AK640" s="142">
        <v>1</v>
      </c>
      <c r="AN640" s="104">
        <f>AVERAGE(AD$5:AD640)</f>
        <v>449.03301886792451</v>
      </c>
      <c r="AO640" s="104">
        <f>AVERAGE(AE$5:AE640)</f>
        <v>4.3113207547169807</v>
      </c>
      <c r="AP640" s="122">
        <f>AVERAGE(AF$5:AF640)</f>
        <v>224067.47641509434</v>
      </c>
      <c r="AQ640" s="122">
        <f>AVERAGE(AG$5:AG640)</f>
        <v>67054.65094339622</v>
      </c>
      <c r="AR640" s="122">
        <f>AVERAGE(AH$5:AH640)</f>
        <v>161305.5141509434</v>
      </c>
      <c r="AS640" s="121">
        <f>AVERAGE($AK$5:AK640)</f>
        <v>0.99785115303983285</v>
      </c>
    </row>
    <row r="641" spans="1:45" x14ac:dyDescent="0.25">
      <c r="A641" s="103">
        <v>637</v>
      </c>
      <c r="B641" s="116">
        <v>534</v>
      </c>
      <c r="C641" s="116">
        <v>31</v>
      </c>
      <c r="D641" s="116">
        <v>28</v>
      </c>
      <c r="E641" s="117">
        <v>3090.1772008842727</v>
      </c>
      <c r="F641" s="116">
        <v>450</v>
      </c>
      <c r="G641" s="116">
        <v>4</v>
      </c>
      <c r="H641" s="117">
        <v>224550</v>
      </c>
      <c r="I641" s="117">
        <v>66996</v>
      </c>
      <c r="J641" s="117">
        <v>161754</v>
      </c>
      <c r="K641" s="116" t="str">
        <v>Yes</v>
      </c>
      <c r="L641" s="116" t="str">
        <v>Yes</v>
      </c>
      <c r="M641" s="120">
        <v>1</v>
      </c>
      <c r="P641" s="104">
        <f>AVERAGE(F$5:F641)</f>
        <v>449.0204081632653</v>
      </c>
      <c r="Q641" s="104">
        <f>AVERAGE(G$5:G641)</f>
        <v>4.5353218210361064</v>
      </c>
      <c r="R641" s="122">
        <f>AVERAGE(H$5:H641)</f>
        <v>224061.18367346938</v>
      </c>
      <c r="S641" s="122">
        <f>AVERAGE(I$5:I641)</f>
        <v>67165.166405023541</v>
      </c>
      <c r="T641" s="122">
        <f>AVERAGE(J$5:J641)</f>
        <v>161149.70643642073</v>
      </c>
      <c r="U641" s="121">
        <f>AVERAGE($M$5:M641)</f>
        <v>0.99782312925170069</v>
      </c>
      <c r="Y641" s="103">
        <v>637</v>
      </c>
      <c r="Z641" s="103">
        <v>561</v>
      </c>
      <c r="AA641" s="103">
        <v>35</v>
      </c>
      <c r="AB641" s="103">
        <v>30</v>
      </c>
      <c r="AC641" s="137">
        <v>4399.9025006751017</v>
      </c>
      <c r="AD641" s="103">
        <v>450</v>
      </c>
      <c r="AE641" s="103">
        <v>2</v>
      </c>
      <c r="AF641" s="137">
        <v>224550</v>
      </c>
      <c r="AG641" s="137">
        <v>65998</v>
      </c>
      <c r="AH641" s="137">
        <v>163052</v>
      </c>
      <c r="AI641" s="103" t="str">
        <v>Yes</v>
      </c>
      <c r="AJ641" s="103" t="str">
        <v>Yes</v>
      </c>
      <c r="AK641" s="142">
        <v>1</v>
      </c>
      <c r="AN641" s="104">
        <f>AVERAGE(AD$5:AD641)</f>
        <v>449.03453689167975</v>
      </c>
      <c r="AO641" s="104">
        <f>AVERAGE(AE$5:AE641)</f>
        <v>4.3076923076923075</v>
      </c>
      <c r="AP641" s="122">
        <f>AVERAGE(AF$5:AF641)</f>
        <v>224068.2339089482</v>
      </c>
      <c r="AQ641" s="122">
        <f>AVERAGE(AG$5:AG641)</f>
        <v>67052.992150706443</v>
      </c>
      <c r="AR641" s="122">
        <f>AVERAGE(AH$5:AH641)</f>
        <v>161308.25588697018</v>
      </c>
      <c r="AS641" s="121">
        <f>AVERAGE($AK$5:AK641)</f>
        <v>0.99785452642595551</v>
      </c>
    </row>
    <row r="642" spans="1:45" x14ac:dyDescent="0.25">
      <c r="A642" s="103">
        <v>638</v>
      </c>
      <c r="B642" s="116">
        <v>601</v>
      </c>
      <c r="C642" s="116">
        <v>38</v>
      </c>
      <c r="D642" s="116">
        <v>22</v>
      </c>
      <c r="E642" s="117">
        <v>2541.7779706177566</v>
      </c>
      <c r="F642" s="116">
        <v>450</v>
      </c>
      <c r="G642" s="116">
        <v>10</v>
      </c>
      <c r="H642" s="117">
        <v>224550</v>
      </c>
      <c r="I642" s="117">
        <v>69990</v>
      </c>
      <c r="J642" s="117">
        <v>157860</v>
      </c>
      <c r="K642" s="116" t="str">
        <v>Yes</v>
      </c>
      <c r="L642" s="116" t="str">
        <v>Yes</v>
      </c>
      <c r="M642" s="120">
        <v>1</v>
      </c>
      <c r="P642" s="104">
        <f>AVERAGE(F$5:F642)</f>
        <v>449.02194357366773</v>
      </c>
      <c r="Q642" s="104">
        <f>AVERAGE(G$5:G642)</f>
        <v>4.5438871473354228</v>
      </c>
      <c r="R642" s="122">
        <f>AVERAGE(H$5:H642)</f>
        <v>224061.9498432602</v>
      </c>
      <c r="S642" s="122">
        <f>AVERAGE(I$5:I642)</f>
        <v>67169.594043887148</v>
      </c>
      <c r="T642" s="122">
        <f>AVERAGE(J$5:J642)</f>
        <v>161144.5501567398</v>
      </c>
      <c r="U642" s="121">
        <f>AVERAGE($M$5:M642)</f>
        <v>0.99782654127481718</v>
      </c>
      <c r="Y642" s="103">
        <v>638</v>
      </c>
      <c r="Z642" s="103">
        <v>517</v>
      </c>
      <c r="AA642" s="103">
        <v>36</v>
      </c>
      <c r="AB642" s="103">
        <v>24</v>
      </c>
      <c r="AC642" s="137">
        <v>2009.7148504562713</v>
      </c>
      <c r="AD642" s="103">
        <v>450</v>
      </c>
      <c r="AE642" s="103">
        <v>8</v>
      </c>
      <c r="AF642" s="137">
        <v>224550</v>
      </c>
      <c r="AG642" s="137">
        <v>68992</v>
      </c>
      <c r="AH642" s="137">
        <v>159158</v>
      </c>
      <c r="AI642" s="103" t="str">
        <v>Yes</v>
      </c>
      <c r="AJ642" s="103" t="str">
        <v>Yes</v>
      </c>
      <c r="AK642" s="142">
        <v>1</v>
      </c>
      <c r="AN642" s="104">
        <f>AVERAGE(AD$5:AD642)</f>
        <v>449.0360501567398</v>
      </c>
      <c r="AO642" s="104">
        <f>AVERAGE(AE$5:AE642)</f>
        <v>4.3134796238244517</v>
      </c>
      <c r="AP642" s="122">
        <f>AVERAGE(AF$5:AF642)</f>
        <v>224068.98902821317</v>
      </c>
      <c r="AQ642" s="122">
        <f>AVERAGE(AG$5:AG642)</f>
        <v>67056.031347962387</v>
      </c>
      <c r="AR642" s="122">
        <f>AVERAGE(AH$5:AH642)</f>
        <v>161304.88557993731</v>
      </c>
      <c r="AS642" s="121">
        <f>AVERAGE($AK$5:AK642)</f>
        <v>0.99785788923720009</v>
      </c>
    </row>
    <row r="643" spans="1:45" x14ac:dyDescent="0.25">
      <c r="A643" s="103">
        <v>639</v>
      </c>
      <c r="B643" s="116">
        <v>580</v>
      </c>
      <c r="C643" s="116">
        <v>32</v>
      </c>
      <c r="D643" s="116">
        <v>31</v>
      </c>
      <c r="E643" s="117">
        <v>2450.0996217803686</v>
      </c>
      <c r="F643" s="116">
        <v>450</v>
      </c>
      <c r="G643" s="116">
        <v>1</v>
      </c>
      <c r="H643" s="117">
        <v>224550</v>
      </c>
      <c r="I643" s="117">
        <v>65499</v>
      </c>
      <c r="J643" s="117">
        <v>163701</v>
      </c>
      <c r="K643" s="116" t="str">
        <v>Yes</v>
      </c>
      <c r="L643" s="116" t="str">
        <v>Yes</v>
      </c>
      <c r="M643" s="120">
        <v>1</v>
      </c>
      <c r="P643" s="104">
        <f>AVERAGE(F$5:F643)</f>
        <v>449.02347417840377</v>
      </c>
      <c r="Q643" s="104">
        <f>AVERAGE(G$5:G643)</f>
        <v>4.5383411580594677</v>
      </c>
      <c r="R643" s="122">
        <f>AVERAGE(H$5:H643)</f>
        <v>224062.71361502347</v>
      </c>
      <c r="S643" s="122">
        <f>AVERAGE(I$5:I643)</f>
        <v>67166.979655712057</v>
      </c>
      <c r="T643" s="122">
        <f>AVERAGE(J$5:J643)</f>
        <v>161148.55086071987</v>
      </c>
      <c r="U643" s="121">
        <f>AVERAGE($M$5:M643)</f>
        <v>0.99782994261867508</v>
      </c>
      <c r="Y643" s="103">
        <v>639</v>
      </c>
      <c r="Z643" s="103">
        <v>561</v>
      </c>
      <c r="AA643" s="103">
        <v>42</v>
      </c>
      <c r="AB643" s="103">
        <v>20</v>
      </c>
      <c r="AC643" s="137">
        <v>3184.3805089448788</v>
      </c>
      <c r="AD643" s="103">
        <v>450</v>
      </c>
      <c r="AE643" s="103">
        <v>12</v>
      </c>
      <c r="AF643" s="137">
        <v>224550</v>
      </c>
      <c r="AG643" s="137">
        <v>70988</v>
      </c>
      <c r="AH643" s="137">
        <v>156562</v>
      </c>
      <c r="AI643" s="103" t="str">
        <v>Yes</v>
      </c>
      <c r="AJ643" s="103" t="str">
        <v>Yes</v>
      </c>
      <c r="AK643" s="142">
        <v>1</v>
      </c>
      <c r="AN643" s="104">
        <f>AVERAGE(AD$5:AD643)</f>
        <v>449.03755868544602</v>
      </c>
      <c r="AO643" s="104">
        <f>AVERAGE(AE$5:AE643)</f>
        <v>4.3255086071987483</v>
      </c>
      <c r="AP643" s="122">
        <f>AVERAGE(AF$5:AF643)</f>
        <v>224069.74178403756</v>
      </c>
      <c r="AQ643" s="122">
        <f>AVERAGE(AG$5:AG643)</f>
        <v>67062.184663536769</v>
      </c>
      <c r="AR643" s="122">
        <f>AVERAGE(AH$5:AH643)</f>
        <v>161297.46322378717</v>
      </c>
      <c r="AS643" s="121">
        <f>AVERAGE($AK$5:AK643)</f>
        <v>0.99786124152321387</v>
      </c>
    </row>
    <row r="644" spans="1:45" x14ac:dyDescent="0.25">
      <c r="A644" s="103">
        <v>640</v>
      </c>
      <c r="B644" s="116">
        <v>577</v>
      </c>
      <c r="C644" s="116">
        <v>40</v>
      </c>
      <c r="D644" s="116">
        <v>20</v>
      </c>
      <c r="E644" s="117">
        <v>3920.8459361044079</v>
      </c>
      <c r="F644" s="116">
        <v>450</v>
      </c>
      <c r="G644" s="116">
        <v>12</v>
      </c>
      <c r="H644" s="117">
        <v>224550</v>
      </c>
      <c r="I644" s="117">
        <v>70988</v>
      </c>
      <c r="J644" s="117">
        <v>156562</v>
      </c>
      <c r="K644" s="116" t="str">
        <v>Yes</v>
      </c>
      <c r="L644" s="116" t="str">
        <v>Yes</v>
      </c>
      <c r="M644" s="120">
        <v>1</v>
      </c>
      <c r="P644" s="104">
        <f>AVERAGE(F$5:F644)</f>
        <v>449.02499999999998</v>
      </c>
      <c r="Q644" s="104">
        <f>AVERAGE(G$5:G644)</f>
        <v>4.55</v>
      </c>
      <c r="R644" s="122">
        <f>AVERAGE(H$5:H644)</f>
        <v>224063.47500000001</v>
      </c>
      <c r="S644" s="122">
        <f>AVERAGE(I$5:I644)</f>
        <v>67172.95</v>
      </c>
      <c r="T644" s="122">
        <f>AVERAGE(J$5:J644)</f>
        <v>161141.38437499999</v>
      </c>
      <c r="U644" s="121">
        <f>AVERAGE($M$5:M644)</f>
        <v>0.99783333333333335</v>
      </c>
      <c r="Y644" s="103">
        <v>640</v>
      </c>
      <c r="Z644" s="103">
        <v>584</v>
      </c>
      <c r="AA644" s="103">
        <v>46</v>
      </c>
      <c r="AB644" s="103">
        <v>23</v>
      </c>
      <c r="AC644" s="137">
        <v>4644.8787100705613</v>
      </c>
      <c r="AD644" s="103">
        <v>450</v>
      </c>
      <c r="AE644" s="103">
        <v>9</v>
      </c>
      <c r="AF644" s="137">
        <v>224550</v>
      </c>
      <c r="AG644" s="137">
        <v>69491</v>
      </c>
      <c r="AH644" s="137">
        <v>158509</v>
      </c>
      <c r="AI644" s="103" t="str">
        <v>Yes</v>
      </c>
      <c r="AJ644" s="103" t="str">
        <v>Yes</v>
      </c>
      <c r="AK644" s="142">
        <v>1</v>
      </c>
      <c r="AN644" s="104">
        <f>AVERAGE(AD$5:AD644)</f>
        <v>449.0390625</v>
      </c>
      <c r="AO644" s="104">
        <f>AVERAGE(AE$5:AE644)</f>
        <v>4.3328125000000002</v>
      </c>
      <c r="AP644" s="122">
        <f>AVERAGE(AF$5:AF644)</f>
        <v>224070.4921875</v>
      </c>
      <c r="AQ644" s="122">
        <f>AVERAGE(AG$5:AG644)</f>
        <v>67065.979687500003</v>
      </c>
      <c r="AR644" s="122">
        <f>AVERAGE(AH$5:AH644)</f>
        <v>161293.10625000001</v>
      </c>
      <c r="AS644" s="121">
        <f>AVERAGE($AK$5:AK644)</f>
        <v>0.99786458333333383</v>
      </c>
    </row>
    <row r="645" spans="1:45" x14ac:dyDescent="0.25">
      <c r="A645" s="103">
        <v>641</v>
      </c>
      <c r="B645" s="116">
        <v>564</v>
      </c>
      <c r="C645" s="116">
        <v>60</v>
      </c>
      <c r="D645" s="116">
        <v>30</v>
      </c>
      <c r="E645" s="117">
        <v>3670.3588925765594</v>
      </c>
      <c r="F645" s="116">
        <v>450</v>
      </c>
      <c r="G645" s="116">
        <v>2</v>
      </c>
      <c r="H645" s="117">
        <v>224550</v>
      </c>
      <c r="I645" s="117">
        <v>65998</v>
      </c>
      <c r="J645" s="117">
        <v>163052</v>
      </c>
      <c r="K645" s="116" t="str">
        <v>Yes</v>
      </c>
      <c r="L645" s="116" t="str">
        <v>Yes</v>
      </c>
      <c r="M645" s="120">
        <v>1</v>
      </c>
      <c r="P645" s="104">
        <f>AVERAGE(F$5:F645)</f>
        <v>449.02652106084241</v>
      </c>
      <c r="Q645" s="104">
        <f>AVERAGE(G$5:G645)</f>
        <v>4.5460218408736353</v>
      </c>
      <c r="R645" s="122">
        <f>AVERAGE(H$5:H645)</f>
        <v>224064.23400936037</v>
      </c>
      <c r="S645" s="122">
        <f>AVERAGE(I$5:I645)</f>
        <v>67171.117004680185</v>
      </c>
      <c r="T645" s="122">
        <f>AVERAGE(J$5:J645)</f>
        <v>161144.36505460218</v>
      </c>
      <c r="U645" s="121">
        <f>AVERAGE($M$5:M645)</f>
        <v>0.99783671346853875</v>
      </c>
      <c r="Y645" s="103">
        <v>641</v>
      </c>
      <c r="Z645" s="103">
        <v>546</v>
      </c>
      <c r="AA645" s="103">
        <v>44</v>
      </c>
      <c r="AB645" s="103">
        <v>28</v>
      </c>
      <c r="AC645" s="137">
        <v>4044.9919504700802</v>
      </c>
      <c r="AD645" s="103">
        <v>450</v>
      </c>
      <c r="AE645" s="103">
        <v>4</v>
      </c>
      <c r="AF645" s="137">
        <v>224550</v>
      </c>
      <c r="AG645" s="137">
        <v>66996</v>
      </c>
      <c r="AH645" s="137">
        <v>161754</v>
      </c>
      <c r="AI645" s="103" t="str">
        <v>Yes</v>
      </c>
      <c r="AJ645" s="103" t="str">
        <v>Yes</v>
      </c>
      <c r="AK645" s="142">
        <v>1</v>
      </c>
      <c r="AN645" s="104">
        <f>AVERAGE(AD$5:AD645)</f>
        <v>449.04056162246491</v>
      </c>
      <c r="AO645" s="104">
        <f>AVERAGE(AE$5:AE645)</f>
        <v>4.332293291731669</v>
      </c>
      <c r="AP645" s="122">
        <f>AVERAGE(AF$5:AF645)</f>
        <v>224071.24024960998</v>
      </c>
      <c r="AQ645" s="122">
        <f>AVERAGE(AG$5:AG645)</f>
        <v>67065.870514820592</v>
      </c>
      <c r="AR645" s="122">
        <f>AVERAGE(AH$5:AH645)</f>
        <v>161293.82527301091</v>
      </c>
      <c r="AS645" s="121">
        <f>AVERAGE($AK$5:AK645)</f>
        <v>0.9978679147165892</v>
      </c>
    </row>
    <row r="646" spans="1:45" x14ac:dyDescent="0.25">
      <c r="A646" s="103">
        <v>642</v>
      </c>
      <c r="B646" s="116">
        <v>564</v>
      </c>
      <c r="C646" s="116">
        <v>38</v>
      </c>
      <c r="D646" s="116">
        <v>23</v>
      </c>
      <c r="E646" s="117">
        <v>2110.9222259128028</v>
      </c>
      <c r="F646" s="116">
        <v>450</v>
      </c>
      <c r="G646" s="116">
        <v>9</v>
      </c>
      <c r="H646" s="117">
        <v>224550</v>
      </c>
      <c r="I646" s="117">
        <v>69491</v>
      </c>
      <c r="J646" s="117">
        <v>158509</v>
      </c>
      <c r="K646" s="116" t="str">
        <v>Yes</v>
      </c>
      <c r="L646" s="116" t="str">
        <v>Yes</v>
      </c>
      <c r="M646" s="120">
        <v>1</v>
      </c>
      <c r="P646" s="104">
        <f>AVERAGE(F$5:F646)</f>
        <v>449.02803738317755</v>
      </c>
      <c r="Q646" s="104">
        <f>AVERAGE(G$5:G646)</f>
        <v>4.5529595015576323</v>
      </c>
      <c r="R646" s="122">
        <f>AVERAGE(H$5:H646)</f>
        <v>224064.99065420561</v>
      </c>
      <c r="S646" s="122">
        <f>AVERAGE(I$5:I646)</f>
        <v>67174.730529595021</v>
      </c>
      <c r="T646" s="122">
        <f>AVERAGE(J$5:J646)</f>
        <v>161140.26012461059</v>
      </c>
      <c r="U646" s="121">
        <f>AVERAGE($M$5:M646)</f>
        <v>0.99784008307372796</v>
      </c>
      <c r="Y646" s="103">
        <v>642</v>
      </c>
      <c r="Z646" s="103">
        <v>517</v>
      </c>
      <c r="AA646" s="103">
        <v>45</v>
      </c>
      <c r="AB646" s="103">
        <v>23</v>
      </c>
      <c r="AC646" s="137">
        <v>4507.3459969292635</v>
      </c>
      <c r="AD646" s="103">
        <v>450</v>
      </c>
      <c r="AE646" s="103">
        <v>9</v>
      </c>
      <c r="AF646" s="137">
        <v>224550</v>
      </c>
      <c r="AG646" s="137">
        <v>69491</v>
      </c>
      <c r="AH646" s="137">
        <v>158509</v>
      </c>
      <c r="AI646" s="103" t="str">
        <v>Yes</v>
      </c>
      <c r="AJ646" s="103" t="str">
        <v>Yes</v>
      </c>
      <c r="AK646" s="142">
        <v>1</v>
      </c>
      <c r="AN646" s="104">
        <f>AVERAGE(AD$5:AD646)</f>
        <v>449.04205607476638</v>
      </c>
      <c r="AO646" s="104">
        <f>AVERAGE(AE$5:AE646)</f>
        <v>4.3395638629283493</v>
      </c>
      <c r="AP646" s="122">
        <f>AVERAGE(AF$5:AF646)</f>
        <v>224071.98598130842</v>
      </c>
      <c r="AQ646" s="122">
        <f>AVERAGE(AG$5:AG646)</f>
        <v>67069.647975077882</v>
      </c>
      <c r="AR646" s="122">
        <f>AVERAGE(AH$5:AH646)</f>
        <v>161289.4875389408</v>
      </c>
      <c r="AS646" s="121">
        <f>AVERAGE($AK$5:AK646)</f>
        <v>0.99787123572170355</v>
      </c>
    </row>
    <row r="647" spans="1:45" x14ac:dyDescent="0.25">
      <c r="A647" s="103">
        <v>643</v>
      </c>
      <c r="B647" s="116">
        <v>556</v>
      </c>
      <c r="C647" s="116">
        <v>40</v>
      </c>
      <c r="D647" s="116">
        <v>25</v>
      </c>
      <c r="E647" s="117">
        <v>2213.8324258423813</v>
      </c>
      <c r="F647" s="116">
        <v>450</v>
      </c>
      <c r="G647" s="116">
        <v>7</v>
      </c>
      <c r="H647" s="117">
        <v>224550</v>
      </c>
      <c r="I647" s="117">
        <v>68493</v>
      </c>
      <c r="J647" s="117">
        <v>159807</v>
      </c>
      <c r="K647" s="116" t="str">
        <v>Yes</v>
      </c>
      <c r="L647" s="116" t="str">
        <v>Yes</v>
      </c>
      <c r="M647" s="120">
        <v>1</v>
      </c>
      <c r="P647" s="104">
        <f>AVERAGE(F$5:F647)</f>
        <v>449.02954898911355</v>
      </c>
      <c r="Q647" s="104">
        <f>AVERAGE(G$5:G647)</f>
        <v>4.5567651632970447</v>
      </c>
      <c r="R647" s="122">
        <f>AVERAGE(H$5:H647)</f>
        <v>224065.74494556765</v>
      </c>
      <c r="S647" s="122">
        <f>AVERAGE(I$5:I647)</f>
        <v>67176.780715396584</v>
      </c>
      <c r="T647" s="122">
        <f>AVERAGE(J$5:J647)</f>
        <v>161138.18662519442</v>
      </c>
      <c r="U647" s="121">
        <f>AVERAGE($M$5:M647)</f>
        <v>0.99784344219803012</v>
      </c>
      <c r="Y647" s="103">
        <v>643</v>
      </c>
      <c r="Z647" s="103">
        <v>589</v>
      </c>
      <c r="AA647" s="103">
        <v>41</v>
      </c>
      <c r="AB647" s="103">
        <v>33</v>
      </c>
      <c r="AC647" s="137">
        <v>4852.1766052414405</v>
      </c>
      <c r="AD647" s="103">
        <v>449</v>
      </c>
      <c r="AE647" s="103">
        <v>0</v>
      </c>
      <c r="AF647" s="137">
        <v>224051</v>
      </c>
      <c r="AG647" s="137">
        <v>64900</v>
      </c>
      <c r="AH647" s="137">
        <v>164101</v>
      </c>
      <c r="AI647" s="103" t="str">
        <v>No</v>
      </c>
      <c r="AJ647" s="103" t="str">
        <v>No</v>
      </c>
      <c r="AK647" s="142">
        <v>0.99777777777777776</v>
      </c>
      <c r="AN647" s="104">
        <f>AVERAGE(AD$5:AD647)</f>
        <v>449.04199066874025</v>
      </c>
      <c r="AO647" s="104">
        <f>AVERAGE(AE$5:AE647)</f>
        <v>4.3328149300155525</v>
      </c>
      <c r="AP647" s="122">
        <f>AVERAGE(AF$5:AF647)</f>
        <v>224071.9533437014</v>
      </c>
      <c r="AQ647" s="122">
        <f>AVERAGE(AG$5:AG647)</f>
        <v>67066.273716951793</v>
      </c>
      <c r="AR647" s="122">
        <f>AVERAGE(AH$5:AH647)</f>
        <v>161293.86003110421</v>
      </c>
      <c r="AS647" s="121">
        <f>AVERAGE($AK$5:AK647)</f>
        <v>0.9978710903749789</v>
      </c>
    </row>
    <row r="648" spans="1:45" x14ac:dyDescent="0.25">
      <c r="A648" s="103">
        <v>644</v>
      </c>
      <c r="B648" s="116">
        <v>538</v>
      </c>
      <c r="C648" s="116">
        <v>32</v>
      </c>
      <c r="D648" s="116">
        <v>25</v>
      </c>
      <c r="E648" s="117">
        <v>4014.5494770040978</v>
      </c>
      <c r="F648" s="116">
        <v>450</v>
      </c>
      <c r="G648" s="116">
        <v>7</v>
      </c>
      <c r="H648" s="117">
        <v>224550</v>
      </c>
      <c r="I648" s="117">
        <v>68493</v>
      </c>
      <c r="J648" s="117">
        <v>159807</v>
      </c>
      <c r="K648" s="116" t="str">
        <v>Yes</v>
      </c>
      <c r="L648" s="116" t="str">
        <v>Yes</v>
      </c>
      <c r="M648" s="120">
        <v>1</v>
      </c>
      <c r="P648" s="104">
        <f>AVERAGE(F$5:F648)</f>
        <v>449.03105590062114</v>
      </c>
      <c r="Q648" s="104">
        <f>AVERAGE(G$5:G648)</f>
        <v>4.5605590062111805</v>
      </c>
      <c r="R648" s="122">
        <f>AVERAGE(H$5:H648)</f>
        <v>224066.49689440994</v>
      </c>
      <c r="S648" s="122">
        <f>AVERAGE(I$5:I648)</f>
        <v>67178.824534161497</v>
      </c>
      <c r="T648" s="122">
        <f>AVERAGE(J$5:J648)</f>
        <v>161136.11956521738</v>
      </c>
      <c r="U648" s="121">
        <f>AVERAGE($M$5:M648)</f>
        <v>0.99784679089026918</v>
      </c>
      <c r="Y648" s="103">
        <v>644</v>
      </c>
      <c r="Z648" s="103">
        <v>551</v>
      </c>
      <c r="AA648" s="103">
        <v>32</v>
      </c>
      <c r="AB648" s="103">
        <v>34</v>
      </c>
      <c r="AC648" s="137">
        <v>4953.6056443567968</v>
      </c>
      <c r="AD648" s="103">
        <v>448</v>
      </c>
      <c r="AE648" s="103">
        <v>0</v>
      </c>
      <c r="AF648" s="137">
        <v>223552</v>
      </c>
      <c r="AG648" s="137">
        <v>64800</v>
      </c>
      <c r="AH648" s="137">
        <v>163852</v>
      </c>
      <c r="AI648" s="103" t="str">
        <v>No</v>
      </c>
      <c r="AJ648" s="103" t="str">
        <v>No</v>
      </c>
      <c r="AK648" s="142">
        <v>0.99555555555555553</v>
      </c>
      <c r="AN648" s="104">
        <f>AVERAGE(AD$5:AD648)</f>
        <v>449.04037267080747</v>
      </c>
      <c r="AO648" s="104">
        <f>AVERAGE(AE$5:AE648)</f>
        <v>4.3260869565217392</v>
      </c>
      <c r="AP648" s="122">
        <f>AVERAGE(AF$5:AF648)</f>
        <v>224071.14596273293</v>
      </c>
      <c r="AQ648" s="122">
        <f>AVERAGE(AG$5:AG648)</f>
        <v>67062.754658385093</v>
      </c>
      <c r="AR648" s="122">
        <f>AVERAGE(AH$5:AH648)</f>
        <v>161297.83229813664</v>
      </c>
      <c r="AS648" s="121">
        <f>AVERAGE($AK$5:AK648)</f>
        <v>0.99786749482401704</v>
      </c>
    </row>
    <row r="649" spans="1:45" x14ac:dyDescent="0.25">
      <c r="A649" s="103">
        <v>645</v>
      </c>
      <c r="B649" s="116">
        <v>521</v>
      </c>
      <c r="C649" s="116">
        <v>40</v>
      </c>
      <c r="D649" s="116">
        <v>31</v>
      </c>
      <c r="E649" s="117">
        <v>2379.3794386583081</v>
      </c>
      <c r="F649" s="116">
        <v>450</v>
      </c>
      <c r="G649" s="116">
        <v>1</v>
      </c>
      <c r="H649" s="117">
        <v>224550</v>
      </c>
      <c r="I649" s="117">
        <v>65499</v>
      </c>
      <c r="J649" s="117">
        <v>163701</v>
      </c>
      <c r="K649" s="116" t="str">
        <v>Yes</v>
      </c>
      <c r="L649" s="116" t="str">
        <v>Yes</v>
      </c>
      <c r="M649" s="120">
        <v>1</v>
      </c>
      <c r="P649" s="104">
        <f>AVERAGE(F$5:F649)</f>
        <v>449.0325581395349</v>
      </c>
      <c r="Q649" s="104">
        <f>AVERAGE(G$5:G649)</f>
        <v>4.5550387596899222</v>
      </c>
      <c r="R649" s="122">
        <f>AVERAGE(H$5:H649)</f>
        <v>224067.24651162792</v>
      </c>
      <c r="S649" s="122">
        <f>AVERAGE(I$5:I649)</f>
        <v>67176.220155038754</v>
      </c>
      <c r="T649" s="122">
        <f>AVERAGE(J$5:J649)</f>
        <v>161140.096124031</v>
      </c>
      <c r="U649" s="121">
        <f>AVERAGE($M$5:M649)</f>
        <v>0.99785012919896643</v>
      </c>
      <c r="Y649" s="103">
        <v>645</v>
      </c>
      <c r="Z649" s="103">
        <v>555</v>
      </c>
      <c r="AA649" s="103">
        <v>37</v>
      </c>
      <c r="AB649" s="103">
        <v>26</v>
      </c>
      <c r="AC649" s="137">
        <v>4021.6660765455413</v>
      </c>
      <c r="AD649" s="103">
        <v>450</v>
      </c>
      <c r="AE649" s="103">
        <v>6</v>
      </c>
      <c r="AF649" s="137">
        <v>224550</v>
      </c>
      <c r="AG649" s="137">
        <v>67994</v>
      </c>
      <c r="AH649" s="137">
        <v>160456</v>
      </c>
      <c r="AI649" s="103" t="str">
        <v>Yes</v>
      </c>
      <c r="AJ649" s="103" t="str">
        <v>Yes</v>
      </c>
      <c r="AK649" s="142">
        <v>1</v>
      </c>
      <c r="AN649" s="104">
        <f>AVERAGE(AD$5:AD649)</f>
        <v>449.04186046511626</v>
      </c>
      <c r="AO649" s="104">
        <f>AVERAGE(AE$5:AE649)</f>
        <v>4.3286821705426357</v>
      </c>
      <c r="AP649" s="122">
        <f>AVERAGE(AF$5:AF649)</f>
        <v>224071.88837209303</v>
      </c>
      <c r="AQ649" s="122">
        <f>AVERAGE(AG$5:AG649)</f>
        <v>67064.198449612406</v>
      </c>
      <c r="AR649" s="122">
        <f>AVERAGE(AH$5:AH649)</f>
        <v>161296.52713178293</v>
      </c>
      <c r="AS649" s="121">
        <f>AVERAGE($AK$5:AK649)</f>
        <v>0.99787080103359227</v>
      </c>
    </row>
    <row r="650" spans="1:45" x14ac:dyDescent="0.25">
      <c r="A650" s="103">
        <v>646</v>
      </c>
      <c r="B650" s="116">
        <v>540</v>
      </c>
      <c r="C650" s="116">
        <v>52</v>
      </c>
      <c r="D650" s="116">
        <v>29</v>
      </c>
      <c r="E650" s="117">
        <v>4961.3385646756506</v>
      </c>
      <c r="F650" s="116">
        <v>450</v>
      </c>
      <c r="G650" s="116">
        <v>3</v>
      </c>
      <c r="H650" s="117">
        <v>224550</v>
      </c>
      <c r="I650" s="117">
        <v>66497</v>
      </c>
      <c r="J650" s="117">
        <v>162403</v>
      </c>
      <c r="K650" s="116" t="str">
        <v>Yes</v>
      </c>
      <c r="L650" s="116" t="str">
        <v>Yes</v>
      </c>
      <c r="M650" s="120">
        <v>1</v>
      </c>
      <c r="P650" s="104">
        <f>AVERAGE(F$5:F650)</f>
        <v>449.03405572755418</v>
      </c>
      <c r="Q650" s="104">
        <f>AVERAGE(G$5:G650)</f>
        <v>4.5526315789473681</v>
      </c>
      <c r="R650" s="122">
        <f>AVERAGE(H$5:H650)</f>
        <v>224067.99380804953</v>
      </c>
      <c r="S650" s="122">
        <f>AVERAGE(I$5:I650)</f>
        <v>67175.168730650155</v>
      </c>
      <c r="T650" s="122">
        <f>AVERAGE(J$5:J650)</f>
        <v>161142.05108359133</v>
      </c>
      <c r="U650" s="121">
        <f>AVERAGE($M$5:M650)</f>
        <v>0.99785345717234264</v>
      </c>
      <c r="Y650" s="103">
        <v>646</v>
      </c>
      <c r="Z650" s="103">
        <v>641</v>
      </c>
      <c r="AA650" s="103">
        <v>39</v>
      </c>
      <c r="AB650" s="103">
        <v>29</v>
      </c>
      <c r="AC650" s="137">
        <v>3510.7426488129463</v>
      </c>
      <c r="AD650" s="103">
        <v>450</v>
      </c>
      <c r="AE650" s="103">
        <v>3</v>
      </c>
      <c r="AF650" s="137">
        <v>224550</v>
      </c>
      <c r="AG650" s="137">
        <v>66497</v>
      </c>
      <c r="AH650" s="137">
        <v>162403</v>
      </c>
      <c r="AI650" s="103" t="str">
        <v>Yes</v>
      </c>
      <c r="AJ650" s="103" t="str">
        <v>Yes</v>
      </c>
      <c r="AK650" s="142">
        <v>1</v>
      </c>
      <c r="AN650" s="104">
        <f>AVERAGE(AD$5:AD650)</f>
        <v>449.04334365325076</v>
      </c>
      <c r="AO650" s="104">
        <f>AVERAGE(AE$5:AE650)</f>
        <v>4.3266253869969038</v>
      </c>
      <c r="AP650" s="122">
        <f>AVERAGE(AF$5:AF650)</f>
        <v>224072.62848297213</v>
      </c>
      <c r="AQ650" s="122">
        <f>AVERAGE(AG$5:AG650)</f>
        <v>67063.320433436529</v>
      </c>
      <c r="AR650" s="122">
        <f>AVERAGE(AH$5:AH650)</f>
        <v>161298.23993808049</v>
      </c>
      <c r="AS650" s="121">
        <f>AVERAGE($AK$5:AK650)</f>
        <v>0.99787409700722451</v>
      </c>
    </row>
    <row r="651" spans="1:45" x14ac:dyDescent="0.25">
      <c r="A651" s="103">
        <v>647</v>
      </c>
      <c r="B651" s="116">
        <v>612</v>
      </c>
      <c r="C651" s="116">
        <v>42</v>
      </c>
      <c r="D651" s="116">
        <v>27</v>
      </c>
      <c r="E651" s="117">
        <v>4254.427554781887</v>
      </c>
      <c r="F651" s="116">
        <v>450</v>
      </c>
      <c r="G651" s="116">
        <v>5</v>
      </c>
      <c r="H651" s="117">
        <v>224550</v>
      </c>
      <c r="I651" s="117">
        <v>67495</v>
      </c>
      <c r="J651" s="117">
        <v>161105</v>
      </c>
      <c r="K651" s="116" t="str">
        <v>Yes</v>
      </c>
      <c r="L651" s="116" t="str">
        <v>Yes</v>
      </c>
      <c r="M651" s="120">
        <v>1</v>
      </c>
      <c r="P651" s="104">
        <f>AVERAGE(F$5:F651)</f>
        <v>449.03554868624423</v>
      </c>
      <c r="Q651" s="104">
        <f>AVERAGE(G$5:G651)</f>
        <v>4.5533230293663056</v>
      </c>
      <c r="R651" s="122">
        <f>AVERAGE(H$5:H651)</f>
        <v>224068.73879443586</v>
      </c>
      <c r="S651" s="122">
        <f>AVERAGE(I$5:I651)</f>
        <v>67175.66306027821</v>
      </c>
      <c r="T651" s="122">
        <f>AVERAGE(J$5:J651)</f>
        <v>161141.99381761978</v>
      </c>
      <c r="U651" s="121">
        <f>AVERAGE($M$5:M651)</f>
        <v>0.99785677485832047</v>
      </c>
      <c r="Y651" s="103">
        <v>647</v>
      </c>
      <c r="Z651" s="103">
        <v>577</v>
      </c>
      <c r="AA651" s="103">
        <v>33</v>
      </c>
      <c r="AB651" s="103">
        <v>38</v>
      </c>
      <c r="AC651" s="137">
        <v>2811.5302653456806</v>
      </c>
      <c r="AD651" s="103">
        <v>444</v>
      </c>
      <c r="AE651" s="103">
        <v>0</v>
      </c>
      <c r="AF651" s="137">
        <v>221556</v>
      </c>
      <c r="AG651" s="137">
        <v>64400</v>
      </c>
      <c r="AH651" s="137">
        <v>162856</v>
      </c>
      <c r="AI651" s="103" t="str">
        <v>No</v>
      </c>
      <c r="AJ651" s="103" t="str">
        <v>No</v>
      </c>
      <c r="AK651" s="142">
        <v>0.98666666666666669</v>
      </c>
      <c r="AN651" s="104">
        <f>AVERAGE(AD$5:AD651)</f>
        <v>449.03554868624423</v>
      </c>
      <c r="AO651" s="104">
        <f>AVERAGE(AE$5:AE651)</f>
        <v>4.3199381761978364</v>
      </c>
      <c r="AP651" s="122">
        <f>AVERAGE(AF$5:AF651)</f>
        <v>224068.73879443586</v>
      </c>
      <c r="AQ651" s="122">
        <f>AVERAGE(AG$5:AG651)</f>
        <v>67059.204018547141</v>
      </c>
      <c r="AR651" s="122">
        <f>AVERAGE(AH$5:AH651)</f>
        <v>161300.64760432768</v>
      </c>
      <c r="AS651" s="121">
        <f>AVERAGE($AK$5:AK651)</f>
        <v>0.99785677485832103</v>
      </c>
    </row>
    <row r="652" spans="1:45" x14ac:dyDescent="0.25">
      <c r="A652" s="103">
        <v>648</v>
      </c>
      <c r="B652" s="116">
        <v>602</v>
      </c>
      <c r="C652" s="116">
        <v>38</v>
      </c>
      <c r="D652" s="116">
        <v>26</v>
      </c>
      <c r="E652" s="117">
        <v>2836.6541643999203</v>
      </c>
      <c r="F652" s="116">
        <v>450</v>
      </c>
      <c r="G652" s="116">
        <v>6</v>
      </c>
      <c r="H652" s="117">
        <v>224550</v>
      </c>
      <c r="I652" s="117">
        <v>67994</v>
      </c>
      <c r="J652" s="117">
        <v>160456</v>
      </c>
      <c r="K652" s="116" t="str">
        <v>Yes</v>
      </c>
      <c r="L652" s="116" t="str">
        <v>Yes</v>
      </c>
      <c r="M652" s="120">
        <v>1</v>
      </c>
      <c r="P652" s="104">
        <f>AVERAGE(F$5:F652)</f>
        <v>449.03703703703701</v>
      </c>
      <c r="Q652" s="104">
        <f>AVERAGE(G$5:G652)</f>
        <v>4.5555555555555554</v>
      </c>
      <c r="R652" s="122">
        <f>AVERAGE(H$5:H652)</f>
        <v>224069.48148148149</v>
      </c>
      <c r="S652" s="122">
        <f>AVERAGE(I$5:I652)</f>
        <v>67176.925925925927</v>
      </c>
      <c r="T652" s="122">
        <f>AVERAGE(J$5:J652)</f>
        <v>161140.9351851852</v>
      </c>
      <c r="U652" s="121">
        <f>AVERAGE($M$5:M652)</f>
        <v>0.99786008230452672</v>
      </c>
      <c r="Y652" s="103">
        <v>648</v>
      </c>
      <c r="Z652" s="103">
        <v>575</v>
      </c>
      <c r="AA652" s="103">
        <v>29</v>
      </c>
      <c r="AB652" s="103">
        <v>32</v>
      </c>
      <c r="AC652" s="137">
        <v>4601.1519899337454</v>
      </c>
      <c r="AD652" s="103">
        <v>450</v>
      </c>
      <c r="AE652" s="103">
        <v>0</v>
      </c>
      <c r="AF652" s="137">
        <v>224550</v>
      </c>
      <c r="AG652" s="137">
        <v>65000</v>
      </c>
      <c r="AH652" s="137">
        <v>164350</v>
      </c>
      <c r="AI652" s="103" t="str">
        <v>Yes</v>
      </c>
      <c r="AJ652" s="103" t="str">
        <v>No</v>
      </c>
      <c r="AK652" s="142">
        <v>1</v>
      </c>
      <c r="AN652" s="104">
        <f>AVERAGE(AD$5:AD652)</f>
        <v>449.03703703703701</v>
      </c>
      <c r="AO652" s="104">
        <f>AVERAGE(AE$5:AE652)</f>
        <v>4.3132716049382713</v>
      </c>
      <c r="AP652" s="122">
        <f>AVERAGE(AF$5:AF652)</f>
        <v>224069.48148148149</v>
      </c>
      <c r="AQ652" s="122">
        <f>AVERAGE(AG$5:AG652)</f>
        <v>67056.026234567908</v>
      </c>
      <c r="AR652" s="122">
        <f>AVERAGE(AH$5:AH652)</f>
        <v>161305.35339506174</v>
      </c>
      <c r="AS652" s="121">
        <f>AVERAGE($AK$5:AK652)</f>
        <v>0.99786008230452727</v>
      </c>
    </row>
    <row r="653" spans="1:45" x14ac:dyDescent="0.25">
      <c r="A653" s="103">
        <v>649</v>
      </c>
      <c r="B653" s="116">
        <v>631</v>
      </c>
      <c r="C653" s="116">
        <v>40</v>
      </c>
      <c r="D653" s="116">
        <v>25</v>
      </c>
      <c r="E653" s="117">
        <v>2498.5007841407905</v>
      </c>
      <c r="F653" s="116">
        <v>450</v>
      </c>
      <c r="G653" s="116">
        <v>7</v>
      </c>
      <c r="H653" s="117">
        <v>224550</v>
      </c>
      <c r="I653" s="117">
        <v>68493</v>
      </c>
      <c r="J653" s="117">
        <v>159807</v>
      </c>
      <c r="K653" s="116" t="str">
        <v>Yes</v>
      </c>
      <c r="L653" s="116" t="str">
        <v>Yes</v>
      </c>
      <c r="M653" s="120">
        <v>1</v>
      </c>
      <c r="P653" s="104">
        <f>AVERAGE(F$5:F653)</f>
        <v>449.03852080123266</v>
      </c>
      <c r="Q653" s="104">
        <f>AVERAGE(G$5:G653)</f>
        <v>4.5593220338983054</v>
      </c>
      <c r="R653" s="122">
        <f>AVERAGE(H$5:H653)</f>
        <v>224070.2218798151</v>
      </c>
      <c r="S653" s="122">
        <f>AVERAGE(I$5:I653)</f>
        <v>67178.953775038521</v>
      </c>
      <c r="T653" s="122">
        <f>AVERAGE(J$5:J653)</f>
        <v>161138.87981510017</v>
      </c>
      <c r="U653" s="121">
        <f>AVERAGE($M$5:M653)</f>
        <v>0.99786337955829485</v>
      </c>
      <c r="Y653" s="103">
        <v>649</v>
      </c>
      <c r="Z653" s="103">
        <v>603</v>
      </c>
      <c r="AA653" s="103">
        <v>46</v>
      </c>
      <c r="AB653" s="103">
        <v>36</v>
      </c>
      <c r="AC653" s="137">
        <v>3009.1619539843059</v>
      </c>
      <c r="AD653" s="103">
        <v>446</v>
      </c>
      <c r="AE653" s="103">
        <v>0</v>
      </c>
      <c r="AF653" s="137">
        <v>222554</v>
      </c>
      <c r="AG653" s="137">
        <v>64600</v>
      </c>
      <c r="AH653" s="137">
        <v>163354</v>
      </c>
      <c r="AI653" s="103" t="str">
        <v>No</v>
      </c>
      <c r="AJ653" s="103" t="str">
        <v>No</v>
      </c>
      <c r="AK653" s="142">
        <v>0.99111111111111116</v>
      </c>
      <c r="AN653" s="104">
        <f>AVERAGE(AD$5:AD653)</f>
        <v>449.03235747303546</v>
      </c>
      <c r="AO653" s="104">
        <f>AVERAGE(AE$5:AE653)</f>
        <v>4.3066255778120182</v>
      </c>
      <c r="AP653" s="122">
        <f>AVERAGE(AF$5:AF653)</f>
        <v>224067.14637904469</v>
      </c>
      <c r="AQ653" s="122">
        <f>AVERAGE(AG$5:AG653)</f>
        <v>67052.241910631739</v>
      </c>
      <c r="AR653" s="122">
        <f>AVERAGE(AH$5:AH653)</f>
        <v>161308.51001540833</v>
      </c>
      <c r="AS653" s="121">
        <f>AVERAGE($AK$5:AK653)</f>
        <v>0.99784968327341261</v>
      </c>
    </row>
    <row r="654" spans="1:45" x14ac:dyDescent="0.25">
      <c r="A654" s="103">
        <v>650</v>
      </c>
      <c r="B654" s="116">
        <v>496</v>
      </c>
      <c r="C654" s="116">
        <v>39</v>
      </c>
      <c r="D654" s="116">
        <v>20</v>
      </c>
      <c r="E654" s="117">
        <v>4167.6748517735932</v>
      </c>
      <c r="F654" s="116">
        <v>450</v>
      </c>
      <c r="G654" s="116">
        <v>12</v>
      </c>
      <c r="H654" s="117">
        <v>224550</v>
      </c>
      <c r="I654" s="117">
        <v>70988</v>
      </c>
      <c r="J654" s="117">
        <v>156562</v>
      </c>
      <c r="K654" s="116" t="str">
        <v>Yes</v>
      </c>
      <c r="L654" s="116" t="str">
        <v>Yes</v>
      </c>
      <c r="M654" s="120">
        <v>1</v>
      </c>
      <c r="P654" s="104">
        <f>AVERAGE(F$5:F654)</f>
        <v>449.04</v>
      </c>
      <c r="Q654" s="104">
        <f>AVERAGE(G$5:G654)</f>
        <v>4.5707692307692307</v>
      </c>
      <c r="R654" s="122">
        <f>AVERAGE(H$5:H654)</f>
        <v>224070.96</v>
      </c>
      <c r="S654" s="122">
        <f>AVERAGE(I$5:I654)</f>
        <v>67184.813846153847</v>
      </c>
      <c r="T654" s="122">
        <f>AVERAGE(J$5:J654)</f>
        <v>161131.83846153846</v>
      </c>
      <c r="U654" s="121">
        <f>AVERAGE($M$5:M654)</f>
        <v>0.99786666666666668</v>
      </c>
      <c r="Y654" s="103">
        <v>650</v>
      </c>
      <c r="Z654" s="103">
        <v>528</v>
      </c>
      <c r="AA654" s="103">
        <v>45</v>
      </c>
      <c r="AB654" s="103">
        <v>24</v>
      </c>
      <c r="AC654" s="137">
        <v>2161.4740853009816</v>
      </c>
      <c r="AD654" s="103">
        <v>450</v>
      </c>
      <c r="AE654" s="103">
        <v>8</v>
      </c>
      <c r="AF654" s="137">
        <v>224550</v>
      </c>
      <c r="AG654" s="137">
        <v>68992</v>
      </c>
      <c r="AH654" s="137">
        <v>159158</v>
      </c>
      <c r="AI654" s="103" t="str">
        <v>Yes</v>
      </c>
      <c r="AJ654" s="103" t="str">
        <v>Yes</v>
      </c>
      <c r="AK654" s="142">
        <v>1</v>
      </c>
      <c r="AN654" s="104">
        <f>AVERAGE(AD$5:AD654)</f>
        <v>449.03384615384613</v>
      </c>
      <c r="AO654" s="104">
        <f>AVERAGE(AE$5:AE654)</f>
        <v>4.3123076923076926</v>
      </c>
      <c r="AP654" s="122">
        <f>AVERAGE(AF$5:AF654)</f>
        <v>224067.88923076924</v>
      </c>
      <c r="AQ654" s="122">
        <f>AVERAGE(AG$5:AG654)</f>
        <v>67055.226153846161</v>
      </c>
      <c r="AR654" s="122">
        <f>AVERAGE(AH$5:AH654)</f>
        <v>161305.20153846155</v>
      </c>
      <c r="AS654" s="121">
        <f>AVERAGE($AK$5:AK654)</f>
        <v>0.997852991452992</v>
      </c>
    </row>
    <row r="655" spans="1:45" x14ac:dyDescent="0.25">
      <c r="A655" s="103">
        <v>651</v>
      </c>
      <c r="B655" s="116">
        <v>557</v>
      </c>
      <c r="C655" s="116">
        <v>45</v>
      </c>
      <c r="D655" s="116">
        <v>28</v>
      </c>
      <c r="E655" s="117">
        <v>4413.6485980013567</v>
      </c>
      <c r="F655" s="116">
        <v>450</v>
      </c>
      <c r="G655" s="116">
        <v>4</v>
      </c>
      <c r="H655" s="117">
        <v>224550</v>
      </c>
      <c r="I655" s="117">
        <v>66996</v>
      </c>
      <c r="J655" s="117">
        <v>161754</v>
      </c>
      <c r="K655" s="116" t="str">
        <v>Yes</v>
      </c>
      <c r="L655" s="116" t="str">
        <v>Yes</v>
      </c>
      <c r="M655" s="120">
        <v>1</v>
      </c>
      <c r="P655" s="104">
        <f>AVERAGE(F$5:F655)</f>
        <v>449.04147465437791</v>
      </c>
      <c r="Q655" s="104">
        <f>AVERAGE(G$5:G655)</f>
        <v>4.56989247311828</v>
      </c>
      <c r="R655" s="122">
        <f>AVERAGE(H$5:H655)</f>
        <v>224071.69585253455</v>
      </c>
      <c r="S655" s="122">
        <f>AVERAGE(I$5:I655)</f>
        <v>67184.523809523816</v>
      </c>
      <c r="T655" s="122">
        <f>AVERAGE(J$5:J655)</f>
        <v>161132.79416282641</v>
      </c>
      <c r="U655" s="121">
        <f>AVERAGE($M$5:M655)</f>
        <v>0.99786994367639525</v>
      </c>
      <c r="Y655" s="103">
        <v>651</v>
      </c>
      <c r="Z655" s="103">
        <v>544</v>
      </c>
      <c r="AA655" s="103">
        <v>36</v>
      </c>
      <c r="AB655" s="103">
        <v>22</v>
      </c>
      <c r="AC655" s="137">
        <v>2701.8779601532715</v>
      </c>
      <c r="AD655" s="103">
        <v>450</v>
      </c>
      <c r="AE655" s="103">
        <v>10</v>
      </c>
      <c r="AF655" s="137">
        <v>224550</v>
      </c>
      <c r="AG655" s="137">
        <v>69990</v>
      </c>
      <c r="AH655" s="137">
        <v>157860</v>
      </c>
      <c r="AI655" s="103" t="str">
        <v>Yes</v>
      </c>
      <c r="AJ655" s="103" t="str">
        <v>Yes</v>
      </c>
      <c r="AK655" s="142">
        <v>1</v>
      </c>
      <c r="AN655" s="104">
        <f>AVERAGE(AD$5:AD655)</f>
        <v>449.03533026113672</v>
      </c>
      <c r="AO655" s="104">
        <f>AVERAGE(AE$5:AE655)</f>
        <v>4.3210445468509988</v>
      </c>
      <c r="AP655" s="122">
        <f>AVERAGE(AF$5:AF655)</f>
        <v>224068.62980030722</v>
      </c>
      <c r="AQ655" s="122">
        <f>AVERAGE(AG$5:AG655)</f>
        <v>67059.73425499232</v>
      </c>
      <c r="AR655" s="122">
        <f>AVERAGE(AH$5:AH655)</f>
        <v>161299.90937019969</v>
      </c>
      <c r="AS655" s="121">
        <f>AVERAGE($AK$5:AK655)</f>
        <v>0.99785628946919314</v>
      </c>
    </row>
    <row r="656" spans="1:45" x14ac:dyDescent="0.25">
      <c r="A656" s="103">
        <v>652</v>
      </c>
      <c r="B656" s="116">
        <v>566</v>
      </c>
      <c r="C656" s="116">
        <v>36</v>
      </c>
      <c r="D656" s="116">
        <v>31</v>
      </c>
      <c r="E656" s="117">
        <v>3144.501810850692</v>
      </c>
      <c r="F656" s="116">
        <v>450</v>
      </c>
      <c r="G656" s="116">
        <v>1</v>
      </c>
      <c r="H656" s="117">
        <v>224550</v>
      </c>
      <c r="I656" s="117">
        <v>65499</v>
      </c>
      <c r="J656" s="117">
        <v>163701</v>
      </c>
      <c r="K656" s="116" t="str">
        <v>Yes</v>
      </c>
      <c r="L656" s="116" t="str">
        <v>Yes</v>
      </c>
      <c r="M656" s="120">
        <v>1</v>
      </c>
      <c r="P656" s="104">
        <f>AVERAGE(F$5:F656)</f>
        <v>449.04294478527606</v>
      </c>
      <c r="Q656" s="104">
        <f>AVERAGE(G$5:G656)</f>
        <v>4.5644171779141107</v>
      </c>
      <c r="R656" s="122">
        <f>AVERAGE(H$5:H656)</f>
        <v>224072.42944785277</v>
      </c>
      <c r="S656" s="122">
        <f>AVERAGE(I$5:I656)</f>
        <v>67181.938650306751</v>
      </c>
      <c r="T656" s="122">
        <f>AVERAGE(J$5:J656)</f>
        <v>161136.73312883437</v>
      </c>
      <c r="U656" s="121">
        <f>AVERAGE($M$5:M656)</f>
        <v>0.99787321063394685</v>
      </c>
      <c r="Y656" s="103">
        <v>652</v>
      </c>
      <c r="Z656" s="103">
        <v>561</v>
      </c>
      <c r="AA656" s="103">
        <v>40</v>
      </c>
      <c r="AB656" s="103">
        <v>29</v>
      </c>
      <c r="AC656" s="137">
        <v>4317.1913412598224</v>
      </c>
      <c r="AD656" s="103">
        <v>450</v>
      </c>
      <c r="AE656" s="103">
        <v>3</v>
      </c>
      <c r="AF656" s="137">
        <v>224550</v>
      </c>
      <c r="AG656" s="137">
        <v>66497</v>
      </c>
      <c r="AH656" s="137">
        <v>162403</v>
      </c>
      <c r="AI656" s="103" t="str">
        <v>Yes</v>
      </c>
      <c r="AJ656" s="103" t="str">
        <v>Yes</v>
      </c>
      <c r="AK656" s="142">
        <v>1</v>
      </c>
      <c r="AN656" s="104">
        <f>AVERAGE(AD$5:AD656)</f>
        <v>449.0368098159509</v>
      </c>
      <c r="AO656" s="104">
        <f>AVERAGE(AE$5:AE656)</f>
        <v>4.3190184049079754</v>
      </c>
      <c r="AP656" s="122">
        <f>AVERAGE(AF$5:AF656)</f>
        <v>224069.3680981595</v>
      </c>
      <c r="AQ656" s="122">
        <f>AVERAGE(AG$5:AG656)</f>
        <v>67058.871165644174</v>
      </c>
      <c r="AR656" s="122">
        <f>AVERAGE(AH$5:AH656)</f>
        <v>161301.60122699387</v>
      </c>
      <c r="AS656" s="121">
        <f>AVERAGE($AK$5:AK656)</f>
        <v>0.99785957736878028</v>
      </c>
    </row>
    <row r="657" spans="1:45" x14ac:dyDescent="0.25">
      <c r="A657" s="103">
        <v>653</v>
      </c>
      <c r="B657" s="116">
        <v>522</v>
      </c>
      <c r="C657" s="116">
        <v>32</v>
      </c>
      <c r="D657" s="116">
        <v>17</v>
      </c>
      <c r="E657" s="117">
        <v>3074.1892386194313</v>
      </c>
      <c r="F657" s="116">
        <v>450</v>
      </c>
      <c r="G657" s="116">
        <v>15</v>
      </c>
      <c r="H657" s="117">
        <v>224550</v>
      </c>
      <c r="I657" s="117">
        <v>72485</v>
      </c>
      <c r="J657" s="117">
        <v>154615</v>
      </c>
      <c r="K657" s="116" t="str">
        <v>Yes</v>
      </c>
      <c r="L657" s="116" t="str">
        <v>Yes</v>
      </c>
      <c r="M657" s="120">
        <v>1</v>
      </c>
      <c r="P657" s="104">
        <f>AVERAGE(F$5:F657)</f>
        <v>449.04441041347627</v>
      </c>
      <c r="Q657" s="104">
        <f>AVERAGE(G$5:G657)</f>
        <v>4.5803981623277181</v>
      </c>
      <c r="R657" s="122">
        <f>AVERAGE(H$5:H657)</f>
        <v>224073.16079632466</v>
      </c>
      <c r="S657" s="122">
        <f>AVERAGE(I$5:I657)</f>
        <v>67190.059724349165</v>
      </c>
      <c r="T657" s="122">
        <f>AVERAGE(J$5:J657)</f>
        <v>161126.7457886677</v>
      </c>
      <c r="U657" s="121">
        <f>AVERAGE($M$5:M657)</f>
        <v>0.99787646758550286</v>
      </c>
      <c r="Y657" s="103">
        <v>653</v>
      </c>
      <c r="Z657" s="103">
        <v>592</v>
      </c>
      <c r="AA657" s="103">
        <v>37</v>
      </c>
      <c r="AB657" s="103">
        <v>40</v>
      </c>
      <c r="AC657" s="137">
        <v>4476.9215582529932</v>
      </c>
      <c r="AD657" s="103">
        <v>442</v>
      </c>
      <c r="AE657" s="103">
        <v>0</v>
      </c>
      <c r="AF657" s="137">
        <v>220558</v>
      </c>
      <c r="AG657" s="137">
        <v>64200</v>
      </c>
      <c r="AH657" s="137">
        <v>162358</v>
      </c>
      <c r="AI657" s="103" t="str">
        <v>No</v>
      </c>
      <c r="AJ657" s="103" t="str">
        <v>No</v>
      </c>
      <c r="AK657" s="142">
        <v>0.98222222222222222</v>
      </c>
      <c r="AN657" s="104">
        <f>AVERAGE(AD$5:AD657)</f>
        <v>449.02603369065849</v>
      </c>
      <c r="AO657" s="104">
        <f>AVERAGE(AE$5:AE657)</f>
        <v>4.312404287901991</v>
      </c>
      <c r="AP657" s="122">
        <f>AVERAGE(AF$5:AF657)</f>
        <v>224063.99081163859</v>
      </c>
      <c r="AQ657" s="122">
        <f>AVERAGE(AG$5:AG657)</f>
        <v>67054.493108728944</v>
      </c>
      <c r="AR657" s="122">
        <f>AVERAGE(AH$5:AH657)</f>
        <v>161303.21898928026</v>
      </c>
      <c r="AS657" s="121">
        <f>AVERAGE($AK$5:AK657)</f>
        <v>0.99783563042368617</v>
      </c>
    </row>
    <row r="658" spans="1:45" x14ac:dyDescent="0.25">
      <c r="A658" s="103">
        <v>654</v>
      </c>
      <c r="B658" s="116">
        <v>512</v>
      </c>
      <c r="C658" s="116">
        <v>37</v>
      </c>
      <c r="D658" s="116">
        <v>25</v>
      </c>
      <c r="E658" s="117">
        <v>3471.0160948822468</v>
      </c>
      <c r="F658" s="116">
        <v>450</v>
      </c>
      <c r="G658" s="116">
        <v>7</v>
      </c>
      <c r="H658" s="117">
        <v>224550</v>
      </c>
      <c r="I658" s="117">
        <v>68493</v>
      </c>
      <c r="J658" s="117">
        <v>159807</v>
      </c>
      <c r="K658" s="116" t="str">
        <v>Yes</v>
      </c>
      <c r="L658" s="116" t="str">
        <v>Yes</v>
      </c>
      <c r="M658" s="120">
        <v>1</v>
      </c>
      <c r="P658" s="104">
        <f>AVERAGE(F$5:F658)</f>
        <v>449.04587155963304</v>
      </c>
      <c r="Q658" s="104">
        <f>AVERAGE(G$5:G658)</f>
        <v>4.5840978593272173</v>
      </c>
      <c r="R658" s="122">
        <f>AVERAGE(H$5:H658)</f>
        <v>224073.88990825688</v>
      </c>
      <c r="S658" s="122">
        <f>AVERAGE(I$5:I658)</f>
        <v>67192.051987767583</v>
      </c>
      <c r="T658" s="122">
        <f>AVERAGE(J$5:J658)</f>
        <v>161124.72782874617</v>
      </c>
      <c r="U658" s="121">
        <f>AVERAGE($M$5:M658)</f>
        <v>0.99787971457696234</v>
      </c>
      <c r="Y658" s="103">
        <v>654</v>
      </c>
      <c r="Z658" s="103">
        <v>531</v>
      </c>
      <c r="AA658" s="103">
        <v>38</v>
      </c>
      <c r="AB658" s="103">
        <v>19</v>
      </c>
      <c r="AC658" s="137">
        <v>2833.2185692797721</v>
      </c>
      <c r="AD658" s="103">
        <v>450</v>
      </c>
      <c r="AE658" s="103">
        <v>13</v>
      </c>
      <c r="AF658" s="137">
        <v>224550</v>
      </c>
      <c r="AG658" s="137">
        <v>71487</v>
      </c>
      <c r="AH658" s="137">
        <v>155913</v>
      </c>
      <c r="AI658" s="103" t="str">
        <v>Yes</v>
      </c>
      <c r="AJ658" s="103" t="str">
        <v>Yes</v>
      </c>
      <c r="AK658" s="142">
        <v>1</v>
      </c>
      <c r="AN658" s="104">
        <f>AVERAGE(AD$5:AD658)</f>
        <v>449.02752293577981</v>
      </c>
      <c r="AO658" s="104">
        <f>AVERAGE(AE$5:AE658)</f>
        <v>4.3256880733944953</v>
      </c>
      <c r="AP658" s="122">
        <f>AVERAGE(AF$5:AF658)</f>
        <v>224064.73394495412</v>
      </c>
      <c r="AQ658" s="122">
        <f>AVERAGE(AG$5:AG658)</f>
        <v>67061.270642201838</v>
      </c>
      <c r="AR658" s="122">
        <f>AVERAGE(AH$5:AH658)</f>
        <v>161294.97706422018</v>
      </c>
      <c r="AS658" s="121">
        <f>AVERAGE($AK$5:AK658)</f>
        <v>0.99783893985728911</v>
      </c>
    </row>
    <row r="659" spans="1:45" x14ac:dyDescent="0.25">
      <c r="A659" s="103">
        <v>655</v>
      </c>
      <c r="B659" s="116">
        <v>590</v>
      </c>
      <c r="C659" s="116">
        <v>35</v>
      </c>
      <c r="D659" s="116">
        <v>25</v>
      </c>
      <c r="E659" s="117">
        <v>2472.8020836939704</v>
      </c>
      <c r="F659" s="116">
        <v>450</v>
      </c>
      <c r="G659" s="116">
        <v>7</v>
      </c>
      <c r="H659" s="117">
        <v>224550</v>
      </c>
      <c r="I659" s="117">
        <v>68493</v>
      </c>
      <c r="J659" s="117">
        <v>159807</v>
      </c>
      <c r="K659" s="116" t="str">
        <v>Yes</v>
      </c>
      <c r="L659" s="116" t="str">
        <v>Yes</v>
      </c>
      <c r="M659" s="120">
        <v>1</v>
      </c>
      <c r="P659" s="104">
        <f>AVERAGE(F$5:F659)</f>
        <v>449.04732824427481</v>
      </c>
      <c r="Q659" s="104">
        <f>AVERAGE(G$5:G659)</f>
        <v>4.5877862595419847</v>
      </c>
      <c r="R659" s="122">
        <f>AVERAGE(H$5:H659)</f>
        <v>224074.61679389313</v>
      </c>
      <c r="S659" s="122">
        <f>AVERAGE(I$5:I659)</f>
        <v>67194.038167938925</v>
      </c>
      <c r="T659" s="122">
        <f>AVERAGE(J$5:J659)</f>
        <v>161122.71603053436</v>
      </c>
      <c r="U659" s="121">
        <f>AVERAGE($M$5:M659)</f>
        <v>0.99788295165394403</v>
      </c>
      <c r="Y659" s="103">
        <v>655</v>
      </c>
      <c r="Z659" s="103">
        <v>597</v>
      </c>
      <c r="AA659" s="103">
        <v>36</v>
      </c>
      <c r="AB659" s="103">
        <v>27</v>
      </c>
      <c r="AC659" s="137">
        <v>4991.7521924485973</v>
      </c>
      <c r="AD659" s="103">
        <v>450</v>
      </c>
      <c r="AE659" s="103">
        <v>5</v>
      </c>
      <c r="AF659" s="137">
        <v>224550</v>
      </c>
      <c r="AG659" s="137">
        <v>67495</v>
      </c>
      <c r="AH659" s="137">
        <v>161105</v>
      </c>
      <c r="AI659" s="103" t="str">
        <v>Yes</v>
      </c>
      <c r="AJ659" s="103" t="str">
        <v>Yes</v>
      </c>
      <c r="AK659" s="142">
        <v>1</v>
      </c>
      <c r="AN659" s="104">
        <f>AVERAGE(AD$5:AD659)</f>
        <v>449.02900763358781</v>
      </c>
      <c r="AO659" s="104">
        <f>AVERAGE(AE$5:AE659)</f>
        <v>4.3267175572519081</v>
      </c>
      <c r="AP659" s="122">
        <f>AVERAGE(AF$5:AF659)</f>
        <v>224065.47480916031</v>
      </c>
      <c r="AQ659" s="122">
        <f>AVERAGE(AG$5:AG659)</f>
        <v>67061.93282442748</v>
      </c>
      <c r="AR659" s="122">
        <f>AVERAGE(AH$5:AH659)</f>
        <v>161294.68702290076</v>
      </c>
      <c r="AS659" s="121">
        <f>AVERAGE($AK$5:AK659)</f>
        <v>0.99784223918575121</v>
      </c>
    </row>
    <row r="660" spans="1:45" x14ac:dyDescent="0.25">
      <c r="A660" s="103">
        <v>656</v>
      </c>
      <c r="B660" s="116">
        <v>599</v>
      </c>
      <c r="C660" s="116">
        <v>38</v>
      </c>
      <c r="D660" s="116">
        <v>28</v>
      </c>
      <c r="E660" s="117">
        <v>2695.3279513557095</v>
      </c>
      <c r="F660" s="116">
        <v>450</v>
      </c>
      <c r="G660" s="116">
        <v>4</v>
      </c>
      <c r="H660" s="117">
        <v>224550</v>
      </c>
      <c r="I660" s="117">
        <v>66996</v>
      </c>
      <c r="J660" s="117">
        <v>161754</v>
      </c>
      <c r="K660" s="116" t="str">
        <v>Yes</v>
      </c>
      <c r="L660" s="116" t="str">
        <v>Yes</v>
      </c>
      <c r="M660" s="120">
        <v>1</v>
      </c>
      <c r="P660" s="104">
        <f>AVERAGE(F$5:F660)</f>
        <v>449.04878048780489</v>
      </c>
      <c r="Q660" s="104">
        <f>AVERAGE(G$5:G660)</f>
        <v>4.586890243902439</v>
      </c>
      <c r="R660" s="122">
        <f>AVERAGE(H$5:H660)</f>
        <v>224075.34146341463</v>
      </c>
      <c r="S660" s="122">
        <f>AVERAGE(I$5:I660)</f>
        <v>67193.736280487807</v>
      </c>
      <c r="T660" s="122">
        <f>AVERAGE(J$5:J660)</f>
        <v>161123.67835365853</v>
      </c>
      <c r="U660" s="121">
        <f>AVERAGE($M$5:M660)</f>
        <v>0.99788617886178865</v>
      </c>
      <c r="Y660" s="103">
        <v>656</v>
      </c>
      <c r="Z660" s="103">
        <v>647</v>
      </c>
      <c r="AA660" s="103">
        <v>41</v>
      </c>
      <c r="AB660" s="103">
        <v>42</v>
      </c>
      <c r="AC660" s="137">
        <v>3288.2776346489068</v>
      </c>
      <c r="AD660" s="103">
        <v>440</v>
      </c>
      <c r="AE660" s="103">
        <v>0</v>
      </c>
      <c r="AF660" s="137">
        <v>219560</v>
      </c>
      <c r="AG660" s="137">
        <v>64000</v>
      </c>
      <c r="AH660" s="137">
        <v>161860</v>
      </c>
      <c r="AI660" s="103" t="str">
        <v>No</v>
      </c>
      <c r="AJ660" s="103" t="str">
        <v>No</v>
      </c>
      <c r="AK660" s="142">
        <v>0.97777777777777775</v>
      </c>
      <c r="AN660" s="104">
        <f>AVERAGE(AD$5:AD660)</f>
        <v>449.01524390243901</v>
      </c>
      <c r="AO660" s="104">
        <f>AVERAGE(AE$5:AE660)</f>
        <v>4.3201219512195124</v>
      </c>
      <c r="AP660" s="122">
        <f>AVERAGE(AF$5:AF660)</f>
        <v>224058.60670731709</v>
      </c>
      <c r="AQ660" s="122">
        <f>AVERAGE(AG$5:AG660)</f>
        <v>67057.265243902439</v>
      </c>
      <c r="AR660" s="122">
        <f>AVERAGE(AH$5:AH660)</f>
        <v>161295.54878048779</v>
      </c>
      <c r="AS660" s="121">
        <f>AVERAGE($AK$5:AK660)</f>
        <v>0.99781165311653175</v>
      </c>
    </row>
    <row r="661" spans="1:45" x14ac:dyDescent="0.25">
      <c r="A661" s="103">
        <v>657</v>
      </c>
      <c r="B661" s="116">
        <v>551</v>
      </c>
      <c r="C661" s="116">
        <v>51</v>
      </c>
      <c r="D661" s="116">
        <v>23</v>
      </c>
      <c r="E661" s="117">
        <v>4141.4340610113486</v>
      </c>
      <c r="F661" s="116">
        <v>450</v>
      </c>
      <c r="G661" s="116">
        <v>9</v>
      </c>
      <c r="H661" s="117">
        <v>224550</v>
      </c>
      <c r="I661" s="117">
        <v>69491</v>
      </c>
      <c r="J661" s="117">
        <v>158509</v>
      </c>
      <c r="K661" s="116" t="str">
        <v>Yes</v>
      </c>
      <c r="L661" s="116" t="str">
        <v>Yes</v>
      </c>
      <c r="M661" s="120">
        <v>1</v>
      </c>
      <c r="P661" s="104">
        <f>AVERAGE(F$5:F661)</f>
        <v>449.05022831050229</v>
      </c>
      <c r="Q661" s="104">
        <f>AVERAGE(G$5:G661)</f>
        <v>4.5936073059360734</v>
      </c>
      <c r="R661" s="122">
        <f>AVERAGE(H$5:H661)</f>
        <v>224076.06392694064</v>
      </c>
      <c r="S661" s="122">
        <f>AVERAGE(I$5:I661)</f>
        <v>67197.232876712325</v>
      </c>
      <c r="T661" s="122">
        <f>AVERAGE(J$5:J661)</f>
        <v>161119.69863013699</v>
      </c>
      <c r="U661" s="121">
        <f>AVERAGE($M$5:M661)</f>
        <v>0.99788939624556061</v>
      </c>
      <c r="Y661" s="103">
        <v>657</v>
      </c>
      <c r="Z661" s="103">
        <v>539</v>
      </c>
      <c r="AA661" s="103">
        <v>39</v>
      </c>
      <c r="AB661" s="103">
        <v>29</v>
      </c>
      <c r="AC661" s="137">
        <v>3500.9238880253124</v>
      </c>
      <c r="AD661" s="103">
        <v>450</v>
      </c>
      <c r="AE661" s="103">
        <v>3</v>
      </c>
      <c r="AF661" s="137">
        <v>224550</v>
      </c>
      <c r="AG661" s="137">
        <v>66497</v>
      </c>
      <c r="AH661" s="137">
        <v>162403</v>
      </c>
      <c r="AI661" s="103" t="str">
        <v>Yes</v>
      </c>
      <c r="AJ661" s="103" t="str">
        <v>Yes</v>
      </c>
      <c r="AK661" s="142">
        <v>1</v>
      </c>
      <c r="AN661" s="104">
        <f>AVERAGE(AD$5:AD661)</f>
        <v>449.01674277016741</v>
      </c>
      <c r="AO661" s="104">
        <f>AVERAGE(AE$5:AE661)</f>
        <v>4.3181126331811264</v>
      </c>
      <c r="AP661" s="122">
        <f>AVERAGE(AF$5:AF661)</f>
        <v>224059.35464231356</v>
      </c>
      <c r="AQ661" s="122">
        <f>AVERAGE(AG$5:AG661)</f>
        <v>67056.412480974119</v>
      </c>
      <c r="AR661" s="122">
        <f>AVERAGE(AH$5:AH661)</f>
        <v>161297.23439878234</v>
      </c>
      <c r="AS661" s="121">
        <f>AVERAGE($AK$5:AK661)</f>
        <v>0.99781498393370593</v>
      </c>
    </row>
    <row r="662" spans="1:45" x14ac:dyDescent="0.25">
      <c r="A662" s="103">
        <v>658</v>
      </c>
      <c r="B662" s="116">
        <v>612</v>
      </c>
      <c r="C662" s="116">
        <v>40</v>
      </c>
      <c r="D662" s="116">
        <v>32</v>
      </c>
      <c r="E662" s="117">
        <v>2759.7032755580849</v>
      </c>
      <c r="F662" s="116">
        <v>450</v>
      </c>
      <c r="G662" s="116">
        <v>0</v>
      </c>
      <c r="H662" s="117">
        <v>224550</v>
      </c>
      <c r="I662" s="117">
        <v>65000</v>
      </c>
      <c r="J662" s="117">
        <v>164350</v>
      </c>
      <c r="K662" s="116" t="str">
        <v>Yes</v>
      </c>
      <c r="L662" s="116" t="str">
        <v>No</v>
      </c>
      <c r="M662" s="120">
        <v>1</v>
      </c>
      <c r="P662" s="104">
        <f>AVERAGE(F$5:F662)</f>
        <v>449.05167173252278</v>
      </c>
      <c r="Q662" s="104">
        <f>AVERAGE(G$5:G662)</f>
        <v>4.5866261398176293</v>
      </c>
      <c r="R662" s="122">
        <f>AVERAGE(H$5:H662)</f>
        <v>224076.78419452888</v>
      </c>
      <c r="S662" s="122">
        <f>AVERAGE(I$5:I662)</f>
        <v>67193.893617021284</v>
      </c>
      <c r="T662" s="122">
        <f>AVERAGE(J$5:J662)</f>
        <v>161124.60790273556</v>
      </c>
      <c r="U662" s="121">
        <f>AVERAGE($M$5:M662)</f>
        <v>0.99789260385005063</v>
      </c>
      <c r="Y662" s="103">
        <v>658</v>
      </c>
      <c r="Z662" s="103">
        <v>572</v>
      </c>
      <c r="AA662" s="103">
        <v>42</v>
      </c>
      <c r="AB662" s="103">
        <v>23</v>
      </c>
      <c r="AC662" s="137">
        <v>3581.3642245315227</v>
      </c>
      <c r="AD662" s="103">
        <v>450</v>
      </c>
      <c r="AE662" s="103">
        <v>9</v>
      </c>
      <c r="AF662" s="137">
        <v>224550</v>
      </c>
      <c r="AG662" s="137">
        <v>69491</v>
      </c>
      <c r="AH662" s="137">
        <v>158509</v>
      </c>
      <c r="AI662" s="103" t="str">
        <v>Yes</v>
      </c>
      <c r="AJ662" s="103" t="str">
        <v>Yes</v>
      </c>
      <c r="AK662" s="142">
        <v>1</v>
      </c>
      <c r="AN662" s="104">
        <f>AVERAGE(AD$5:AD662)</f>
        <v>449.01823708206689</v>
      </c>
      <c r="AO662" s="104">
        <f>AVERAGE(AE$5:AE662)</f>
        <v>4.3252279635258359</v>
      </c>
      <c r="AP662" s="122">
        <f>AVERAGE(AF$5:AF662)</f>
        <v>224060.10030395136</v>
      </c>
      <c r="AQ662" s="122">
        <f>AVERAGE(AG$5:AG662)</f>
        <v>67060.112462006073</v>
      </c>
      <c r="AR662" s="122">
        <f>AVERAGE(AH$5:AH662)</f>
        <v>161292.99696048631</v>
      </c>
      <c r="AS662" s="121">
        <f>AVERAGE($AK$5:AK662)</f>
        <v>0.99781830462681576</v>
      </c>
    </row>
    <row r="663" spans="1:45" x14ac:dyDescent="0.25">
      <c r="A663" s="103">
        <v>659</v>
      </c>
      <c r="B663" s="116">
        <v>628</v>
      </c>
      <c r="C663" s="116">
        <v>39</v>
      </c>
      <c r="D663" s="116">
        <v>32</v>
      </c>
      <c r="E663" s="117">
        <v>2058.7215250427776</v>
      </c>
      <c r="F663" s="116">
        <v>450</v>
      </c>
      <c r="G663" s="116">
        <v>0</v>
      </c>
      <c r="H663" s="117">
        <v>224550</v>
      </c>
      <c r="I663" s="117">
        <v>65000</v>
      </c>
      <c r="J663" s="117">
        <v>164350</v>
      </c>
      <c r="K663" s="116" t="str">
        <v>Yes</v>
      </c>
      <c r="L663" s="116" t="str">
        <v>No</v>
      </c>
      <c r="M663" s="120">
        <v>1</v>
      </c>
      <c r="P663" s="104">
        <f>AVERAGE(F$5:F663)</f>
        <v>449.05311077389985</v>
      </c>
      <c r="Q663" s="104">
        <f>AVERAGE(G$5:G663)</f>
        <v>4.5796661608497722</v>
      </c>
      <c r="R663" s="122">
        <f>AVERAGE(H$5:H663)</f>
        <v>224077.50227617603</v>
      </c>
      <c r="S663" s="122">
        <f>AVERAGE(I$5:I663)</f>
        <v>67190.564491654019</v>
      </c>
      <c r="T663" s="122">
        <f>AVERAGE(J$5:J663)</f>
        <v>161129.50227617603</v>
      </c>
      <c r="U663" s="121">
        <f>AVERAGE($M$5:M663)</f>
        <v>0.99789580171977743</v>
      </c>
      <c r="Y663" s="103">
        <v>659</v>
      </c>
      <c r="Z663" s="103">
        <v>560</v>
      </c>
      <c r="AA663" s="103">
        <v>47</v>
      </c>
      <c r="AB663" s="103">
        <v>20</v>
      </c>
      <c r="AC663" s="137">
        <v>3928.1634579580141</v>
      </c>
      <c r="AD663" s="103">
        <v>450</v>
      </c>
      <c r="AE663" s="103">
        <v>12</v>
      </c>
      <c r="AF663" s="137">
        <v>224550</v>
      </c>
      <c r="AG663" s="137">
        <v>70988</v>
      </c>
      <c r="AH663" s="137">
        <v>156562</v>
      </c>
      <c r="AI663" s="103" t="str">
        <v>Yes</v>
      </c>
      <c r="AJ663" s="103" t="str">
        <v>Yes</v>
      </c>
      <c r="AK663" s="142">
        <v>1</v>
      </c>
      <c r="AN663" s="104">
        <f>AVERAGE(AD$5:AD663)</f>
        <v>449.01972685887711</v>
      </c>
      <c r="AO663" s="104">
        <f>AVERAGE(AE$5:AE663)</f>
        <v>4.3368740515933233</v>
      </c>
      <c r="AP663" s="122">
        <f>AVERAGE(AF$5:AF663)</f>
        <v>224060.84370257967</v>
      </c>
      <c r="AQ663" s="122">
        <f>AVERAGE(AG$5:AG663)</f>
        <v>67066.072837632775</v>
      </c>
      <c r="AR663" s="122">
        <f>AVERAGE(AH$5:AH663)</f>
        <v>161285.81790591805</v>
      </c>
      <c r="AS663" s="121">
        <f>AVERAGE($AK$5:AK663)</f>
        <v>0.99782161524194968</v>
      </c>
    </row>
    <row r="664" spans="1:45" x14ac:dyDescent="0.25">
      <c r="A664" s="103">
        <v>660</v>
      </c>
      <c r="B664" s="116">
        <v>583</v>
      </c>
      <c r="C664" s="116">
        <v>44</v>
      </c>
      <c r="D664" s="116">
        <v>38</v>
      </c>
      <c r="E664" s="117">
        <v>3959.7025739227129</v>
      </c>
      <c r="F664" s="116">
        <v>444</v>
      </c>
      <c r="G664" s="116">
        <v>0</v>
      </c>
      <c r="H664" s="117">
        <v>221556</v>
      </c>
      <c r="I664" s="117">
        <v>64400</v>
      </c>
      <c r="J664" s="117">
        <v>162856</v>
      </c>
      <c r="K664" s="116" t="str">
        <v>No</v>
      </c>
      <c r="L664" s="116" t="str">
        <v>No</v>
      </c>
      <c r="M664" s="120">
        <v>0.98666666666666669</v>
      </c>
      <c r="P664" s="104">
        <f>AVERAGE(F$5:F664)</f>
        <v>449.04545454545456</v>
      </c>
      <c r="Q664" s="104">
        <f>AVERAGE(G$5:G664)</f>
        <v>4.5727272727272723</v>
      </c>
      <c r="R664" s="122">
        <f>AVERAGE(H$5:H664)</f>
        <v>224073.68181818182</v>
      </c>
      <c r="S664" s="122">
        <f>AVERAGE(I$5:I664)</f>
        <v>67186.336363636365</v>
      </c>
      <c r="T664" s="122">
        <f>AVERAGE(J$5:J664)</f>
        <v>161132.11818181819</v>
      </c>
      <c r="U664" s="121">
        <f>AVERAGE($M$5:M664)</f>
        <v>0.99787878787878792</v>
      </c>
      <c r="Y664" s="103">
        <v>660</v>
      </c>
      <c r="Z664" s="103">
        <v>512</v>
      </c>
      <c r="AA664" s="103">
        <v>36</v>
      </c>
      <c r="AB664" s="103">
        <v>26</v>
      </c>
      <c r="AC664" s="137">
        <v>4322.1640643704177</v>
      </c>
      <c r="AD664" s="103">
        <v>450</v>
      </c>
      <c r="AE664" s="103">
        <v>6</v>
      </c>
      <c r="AF664" s="137">
        <v>224550</v>
      </c>
      <c r="AG664" s="137">
        <v>67994</v>
      </c>
      <c r="AH664" s="137">
        <v>160456</v>
      </c>
      <c r="AI664" s="103" t="str">
        <v>Yes</v>
      </c>
      <c r="AJ664" s="103" t="str">
        <v>Yes</v>
      </c>
      <c r="AK664" s="142">
        <v>1</v>
      </c>
      <c r="AN664" s="104">
        <f>AVERAGE(AD$5:AD664)</f>
        <v>449.0212121212121</v>
      </c>
      <c r="AO664" s="104">
        <f>AVERAGE(AE$5:AE664)</f>
        <v>4.3393939393939398</v>
      </c>
      <c r="AP664" s="122">
        <f>AVERAGE(AF$5:AF664)</f>
        <v>224061.58484848484</v>
      </c>
      <c r="AQ664" s="122">
        <f>AVERAGE(AG$5:AG664)</f>
        <v>67067.47878787879</v>
      </c>
      <c r="AR664" s="122">
        <f>AVERAGE(AH$5:AH664)</f>
        <v>161284.56060606061</v>
      </c>
      <c r="AS664" s="121">
        <f>AVERAGE($AK$5:AK664)</f>
        <v>0.99782491582491639</v>
      </c>
    </row>
    <row r="665" spans="1:45" x14ac:dyDescent="0.25">
      <c r="A665" s="103">
        <v>661</v>
      </c>
      <c r="B665" s="116">
        <v>487</v>
      </c>
      <c r="C665" s="116">
        <v>38</v>
      </c>
      <c r="D665" s="116">
        <v>29</v>
      </c>
      <c r="E665" s="117">
        <v>4611.1807645169083</v>
      </c>
      <c r="F665" s="116">
        <v>450</v>
      </c>
      <c r="G665" s="116">
        <v>3</v>
      </c>
      <c r="H665" s="117">
        <v>224550</v>
      </c>
      <c r="I665" s="117">
        <v>66497</v>
      </c>
      <c r="J665" s="117">
        <v>162403</v>
      </c>
      <c r="K665" s="116" t="str">
        <v>Yes</v>
      </c>
      <c r="L665" s="116" t="str">
        <v>Yes</v>
      </c>
      <c r="M665" s="120">
        <v>1</v>
      </c>
      <c r="P665" s="104">
        <f>AVERAGE(F$5:F665)</f>
        <v>449.04689863842663</v>
      </c>
      <c r="Q665" s="104">
        <f>AVERAGE(G$5:G665)</f>
        <v>4.5703479576399397</v>
      </c>
      <c r="R665" s="122">
        <f>AVERAGE(H$5:H665)</f>
        <v>224074.40242057489</v>
      </c>
      <c r="S665" s="122">
        <f>AVERAGE(I$5:I665)</f>
        <v>67185.293494704994</v>
      </c>
      <c r="T665" s="122">
        <f>AVERAGE(J$5:J665)</f>
        <v>161134.04084720122</v>
      </c>
      <c r="U665" s="121">
        <f>AVERAGE($M$5:M665)</f>
        <v>0.99788199697428137</v>
      </c>
      <c r="Y665" s="103">
        <v>661</v>
      </c>
      <c r="Z665" s="103">
        <v>602</v>
      </c>
      <c r="AA665" s="103">
        <v>44</v>
      </c>
      <c r="AB665" s="103">
        <v>32</v>
      </c>
      <c r="AC665" s="137">
        <v>4026.8534313710452</v>
      </c>
      <c r="AD665" s="103">
        <v>450</v>
      </c>
      <c r="AE665" s="103">
        <v>0</v>
      </c>
      <c r="AF665" s="137">
        <v>224550</v>
      </c>
      <c r="AG665" s="137">
        <v>65000</v>
      </c>
      <c r="AH665" s="137">
        <v>164350</v>
      </c>
      <c r="AI665" s="103" t="str">
        <v>Yes</v>
      </c>
      <c r="AJ665" s="103" t="str">
        <v>No</v>
      </c>
      <c r="AK665" s="142">
        <v>1</v>
      </c>
      <c r="AN665" s="104">
        <f>AVERAGE(AD$5:AD665)</f>
        <v>449.02269288956126</v>
      </c>
      <c r="AO665" s="104">
        <f>AVERAGE(AE$5:AE665)</f>
        <v>4.3328290468986381</v>
      </c>
      <c r="AP665" s="122">
        <f>AVERAGE(AF$5:AF665)</f>
        <v>224062.32375189106</v>
      </c>
      <c r="AQ665" s="122">
        <f>AVERAGE(AG$5:AG665)</f>
        <v>67064.350983358541</v>
      </c>
      <c r="AR665" s="122">
        <f>AVERAGE(AH$5:AH665)</f>
        <v>161289.19818456884</v>
      </c>
      <c r="AS665" s="121">
        <f>AVERAGE($AK$5:AK665)</f>
        <v>0.99782820642124781</v>
      </c>
    </row>
    <row r="666" spans="1:45" x14ac:dyDescent="0.25">
      <c r="A666" s="103">
        <v>662</v>
      </c>
      <c r="B666" s="116">
        <v>528</v>
      </c>
      <c r="C666" s="116">
        <v>38</v>
      </c>
      <c r="D666" s="116">
        <v>22</v>
      </c>
      <c r="E666" s="117">
        <v>4993.7439741142225</v>
      </c>
      <c r="F666" s="116">
        <v>450</v>
      </c>
      <c r="G666" s="116">
        <v>10</v>
      </c>
      <c r="H666" s="117">
        <v>224550</v>
      </c>
      <c r="I666" s="117">
        <v>69990</v>
      </c>
      <c r="J666" s="117">
        <v>157860</v>
      </c>
      <c r="K666" s="116" t="str">
        <v>Yes</v>
      </c>
      <c r="L666" s="116" t="str">
        <v>Yes</v>
      </c>
      <c r="M666" s="120">
        <v>1</v>
      </c>
      <c r="P666" s="104">
        <f>AVERAGE(F$5:F666)</f>
        <v>449.04833836858006</v>
      </c>
      <c r="Q666" s="104">
        <f>AVERAGE(G$5:G666)</f>
        <v>4.5785498489425978</v>
      </c>
      <c r="R666" s="122">
        <f>AVERAGE(H$5:H666)</f>
        <v>224075.12084592145</v>
      </c>
      <c r="S666" s="122">
        <f>AVERAGE(I$5:I666)</f>
        <v>67189.530211480364</v>
      </c>
      <c r="T666" s="122">
        <f>AVERAGE(J$5:J666)</f>
        <v>161129.09516616314</v>
      </c>
      <c r="U666" s="121">
        <f>AVERAGE($M$5:M666)</f>
        <v>0.99788519637462236</v>
      </c>
      <c r="Y666" s="103">
        <v>662</v>
      </c>
      <c r="Z666" s="103">
        <v>546</v>
      </c>
      <c r="AA666" s="103">
        <v>39</v>
      </c>
      <c r="AB666" s="103">
        <v>27</v>
      </c>
      <c r="AC666" s="137">
        <v>3582.4399382479742</v>
      </c>
      <c r="AD666" s="103">
        <v>450</v>
      </c>
      <c r="AE666" s="103">
        <v>5</v>
      </c>
      <c r="AF666" s="137">
        <v>224550</v>
      </c>
      <c r="AG666" s="137">
        <v>67495</v>
      </c>
      <c r="AH666" s="137">
        <v>161105</v>
      </c>
      <c r="AI666" s="103" t="str">
        <v>Yes</v>
      </c>
      <c r="AJ666" s="103" t="str">
        <v>Yes</v>
      </c>
      <c r="AK666" s="142">
        <v>1</v>
      </c>
      <c r="AN666" s="104">
        <f>AVERAGE(AD$5:AD666)</f>
        <v>449.02416918429003</v>
      </c>
      <c r="AO666" s="104">
        <f>AVERAGE(AE$5:AE666)</f>
        <v>4.333836858006042</v>
      </c>
      <c r="AP666" s="122">
        <f>AVERAGE(AF$5:AF666)</f>
        <v>224063.06042296073</v>
      </c>
      <c r="AQ666" s="122">
        <f>AVERAGE(AG$5:AG666)</f>
        <v>67065.001510574017</v>
      </c>
      <c r="AR666" s="122">
        <f>AVERAGE(AH$5:AH666)</f>
        <v>161288.91993957703</v>
      </c>
      <c r="AS666" s="121">
        <f>AVERAGE($AK$5:AK666)</f>
        <v>0.99783148707620062</v>
      </c>
    </row>
    <row r="667" spans="1:45" x14ac:dyDescent="0.25">
      <c r="A667" s="103">
        <v>663</v>
      </c>
      <c r="B667" s="116">
        <v>499</v>
      </c>
      <c r="C667" s="116">
        <v>41</v>
      </c>
      <c r="D667" s="116">
        <v>29</v>
      </c>
      <c r="E667" s="117">
        <v>3215.6895972571169</v>
      </c>
      <c r="F667" s="116">
        <v>450</v>
      </c>
      <c r="G667" s="116">
        <v>3</v>
      </c>
      <c r="H667" s="117">
        <v>224550</v>
      </c>
      <c r="I667" s="117">
        <v>66497</v>
      </c>
      <c r="J667" s="117">
        <v>162403</v>
      </c>
      <c r="K667" s="116" t="str">
        <v>Yes</v>
      </c>
      <c r="L667" s="116" t="str">
        <v>Yes</v>
      </c>
      <c r="M667" s="120">
        <v>1</v>
      </c>
      <c r="P667" s="104">
        <f>AVERAGE(F$5:F667)</f>
        <v>449.04977375565613</v>
      </c>
      <c r="Q667" s="104">
        <f>AVERAGE(G$5:G667)</f>
        <v>4.5761689291101053</v>
      </c>
      <c r="R667" s="122">
        <f>AVERAGE(H$5:H667)</f>
        <v>224075.83710407239</v>
      </c>
      <c r="S667" s="122">
        <f>AVERAGE(I$5:I667)</f>
        <v>67188.485671191549</v>
      </c>
      <c r="T667" s="122">
        <f>AVERAGE(J$5:J667)</f>
        <v>161131.01659125189</v>
      </c>
      <c r="U667" s="121">
        <f>AVERAGE($M$5:M667)</f>
        <v>0.99788838612368025</v>
      </c>
      <c r="Y667" s="103">
        <v>663</v>
      </c>
      <c r="Z667" s="103">
        <v>566</v>
      </c>
      <c r="AA667" s="103">
        <v>37</v>
      </c>
      <c r="AB667" s="103">
        <v>34</v>
      </c>
      <c r="AC667" s="137">
        <v>4349.329636360977</v>
      </c>
      <c r="AD667" s="103">
        <v>448</v>
      </c>
      <c r="AE667" s="103">
        <v>0</v>
      </c>
      <c r="AF667" s="137">
        <v>223552</v>
      </c>
      <c r="AG667" s="137">
        <v>64800</v>
      </c>
      <c r="AH667" s="137">
        <v>163852</v>
      </c>
      <c r="AI667" s="103" t="str">
        <v>No</v>
      </c>
      <c r="AJ667" s="103" t="str">
        <v>No</v>
      </c>
      <c r="AK667" s="142">
        <v>0.99555555555555553</v>
      </c>
      <c r="AN667" s="104">
        <f>AVERAGE(AD$5:AD667)</f>
        <v>449.02262443438912</v>
      </c>
      <c r="AO667" s="104">
        <f>AVERAGE(AE$5:AE667)</f>
        <v>4.3273001508295623</v>
      </c>
      <c r="AP667" s="122">
        <f>AVERAGE(AF$5:AF667)</f>
        <v>224062.28959276018</v>
      </c>
      <c r="AQ667" s="122">
        <f>AVERAGE(AG$5:AG667)</f>
        <v>67061.585218702865</v>
      </c>
      <c r="AR667" s="122">
        <f>AVERAGE(AH$5:AH667)</f>
        <v>161292.78582202111</v>
      </c>
      <c r="AS667" s="121">
        <f>AVERAGE($AK$5:AK667)</f>
        <v>0.99782805429864319</v>
      </c>
    </row>
    <row r="668" spans="1:45" x14ac:dyDescent="0.25">
      <c r="A668" s="103">
        <v>664</v>
      </c>
      <c r="B668" s="116">
        <v>549</v>
      </c>
      <c r="C668" s="116">
        <v>35</v>
      </c>
      <c r="D668" s="116">
        <v>32</v>
      </c>
      <c r="E668" s="117">
        <v>4813.8063150127309</v>
      </c>
      <c r="F668" s="116">
        <v>450</v>
      </c>
      <c r="G668" s="116">
        <v>0</v>
      </c>
      <c r="H668" s="117">
        <v>224550</v>
      </c>
      <c r="I668" s="117">
        <v>65000</v>
      </c>
      <c r="J668" s="117">
        <v>164350</v>
      </c>
      <c r="K668" s="116" t="str">
        <v>Yes</v>
      </c>
      <c r="L668" s="116" t="str">
        <v>No</v>
      </c>
      <c r="M668" s="120">
        <v>1</v>
      </c>
      <c r="P668" s="104">
        <f>AVERAGE(F$5:F668)</f>
        <v>449.05120481927713</v>
      </c>
      <c r="Q668" s="104">
        <f>AVERAGE(G$5:G668)</f>
        <v>4.5692771084337354</v>
      </c>
      <c r="R668" s="122">
        <f>AVERAGE(H$5:H668)</f>
        <v>224076.55120481929</v>
      </c>
      <c r="S668" s="122">
        <f>AVERAGE(I$5:I668)</f>
        <v>67185.189759036148</v>
      </c>
      <c r="T668" s="122">
        <f>AVERAGE(J$5:J668)</f>
        <v>161135.86445783134</v>
      </c>
      <c r="U668" s="121">
        <f>AVERAGE($M$5:M668)</f>
        <v>0.99789156626506026</v>
      </c>
      <c r="Y668" s="103">
        <v>664</v>
      </c>
      <c r="Z668" s="103">
        <v>559</v>
      </c>
      <c r="AA668" s="103">
        <v>31</v>
      </c>
      <c r="AB668" s="103">
        <v>35</v>
      </c>
      <c r="AC668" s="137">
        <v>3198.0136584011479</v>
      </c>
      <c r="AD668" s="103">
        <v>447</v>
      </c>
      <c r="AE668" s="103">
        <v>0</v>
      </c>
      <c r="AF668" s="137">
        <v>223053</v>
      </c>
      <c r="AG668" s="137">
        <v>64700</v>
      </c>
      <c r="AH668" s="137">
        <v>163603</v>
      </c>
      <c r="AI668" s="103" t="str">
        <v>No</v>
      </c>
      <c r="AJ668" s="103" t="str">
        <v>No</v>
      </c>
      <c r="AK668" s="142">
        <v>0.99333333333333329</v>
      </c>
      <c r="AN668" s="104">
        <f>AVERAGE(AD$5:AD668)</f>
        <v>449.01957831325302</v>
      </c>
      <c r="AO668" s="104">
        <f>AVERAGE(AE$5:AE668)</f>
        <v>4.3207831325301207</v>
      </c>
      <c r="AP668" s="122">
        <f>AVERAGE(AF$5:AF668)</f>
        <v>224060.76957831325</v>
      </c>
      <c r="AQ668" s="122">
        <f>AVERAGE(AG$5:AG668)</f>
        <v>67058.028614457828</v>
      </c>
      <c r="AR668" s="122">
        <f>AVERAGE(AH$5:AH668)</f>
        <v>161296.26506024096</v>
      </c>
      <c r="AS668" s="121">
        <f>AVERAGE($AK$5:AK668)</f>
        <v>0.9978212851405629</v>
      </c>
    </row>
    <row r="669" spans="1:45" x14ac:dyDescent="0.25">
      <c r="A669" s="103">
        <v>665</v>
      </c>
      <c r="B669" s="116">
        <v>531</v>
      </c>
      <c r="C669" s="116">
        <v>42</v>
      </c>
      <c r="D669" s="116">
        <v>23</v>
      </c>
      <c r="E669" s="117">
        <v>4726.751452956687</v>
      </c>
      <c r="F669" s="116">
        <v>450</v>
      </c>
      <c r="G669" s="116">
        <v>9</v>
      </c>
      <c r="H669" s="117">
        <v>224550</v>
      </c>
      <c r="I669" s="117">
        <v>69491</v>
      </c>
      <c r="J669" s="117">
        <v>158509</v>
      </c>
      <c r="K669" s="116" t="str">
        <v>Yes</v>
      </c>
      <c r="L669" s="116" t="str">
        <v>Yes</v>
      </c>
      <c r="M669" s="120">
        <v>1</v>
      </c>
      <c r="P669" s="104">
        <f>AVERAGE(F$5:F669)</f>
        <v>449.05263157894734</v>
      </c>
      <c r="Q669" s="104">
        <f>AVERAGE(G$5:G669)</f>
        <v>4.57593984962406</v>
      </c>
      <c r="R669" s="122">
        <f>AVERAGE(H$5:H669)</f>
        <v>224077.26315789475</v>
      </c>
      <c r="S669" s="122">
        <f>AVERAGE(I$5:I669)</f>
        <v>67188.657142857148</v>
      </c>
      <c r="T669" s="122">
        <f>AVERAGE(J$5:J669)</f>
        <v>161131.91428571427</v>
      </c>
      <c r="U669" s="121">
        <f>AVERAGE($M$5:M669)</f>
        <v>0.99789473684210528</v>
      </c>
      <c r="Y669" s="103">
        <v>665</v>
      </c>
      <c r="Z669" s="103">
        <v>498</v>
      </c>
      <c r="AA669" s="103">
        <v>46</v>
      </c>
      <c r="AB669" s="103">
        <v>18</v>
      </c>
      <c r="AC669" s="137">
        <v>3085.3788347597751</v>
      </c>
      <c r="AD669" s="103">
        <v>450</v>
      </c>
      <c r="AE669" s="103">
        <v>14</v>
      </c>
      <c r="AF669" s="137">
        <v>224550</v>
      </c>
      <c r="AG669" s="137">
        <v>71986</v>
      </c>
      <c r="AH669" s="137">
        <v>155264</v>
      </c>
      <c r="AI669" s="103" t="str">
        <v>Yes</v>
      </c>
      <c r="AJ669" s="103" t="str">
        <v>Yes</v>
      </c>
      <c r="AK669" s="142">
        <v>1</v>
      </c>
      <c r="AN669" s="104">
        <f>AVERAGE(AD$5:AD669)</f>
        <v>449.02105263157893</v>
      </c>
      <c r="AO669" s="104">
        <f>AVERAGE(AE$5:AE669)</f>
        <v>4.3353383458646615</v>
      </c>
      <c r="AP669" s="122">
        <f>AVERAGE(AF$5:AF669)</f>
        <v>224061.50526315789</v>
      </c>
      <c r="AQ669" s="122">
        <f>AVERAGE(AG$5:AG669)</f>
        <v>67065.439097744355</v>
      </c>
      <c r="AR669" s="122">
        <f>AVERAGE(AH$5:AH669)</f>
        <v>161287.19398496242</v>
      </c>
      <c r="AS669" s="121">
        <f>AVERAGE($AK$5:AK669)</f>
        <v>0.99782456140350939</v>
      </c>
    </row>
    <row r="670" spans="1:45" x14ac:dyDescent="0.25">
      <c r="A670" s="103">
        <v>666</v>
      </c>
      <c r="B670" s="116">
        <v>587</v>
      </c>
      <c r="C670" s="116">
        <v>41</v>
      </c>
      <c r="D670" s="116">
        <v>41</v>
      </c>
      <c r="E670" s="117">
        <v>2441.5380063123039</v>
      </c>
      <c r="F670" s="116">
        <v>441</v>
      </c>
      <c r="G670" s="116">
        <v>0</v>
      </c>
      <c r="H670" s="117">
        <v>220059</v>
      </c>
      <c r="I670" s="117">
        <v>64100</v>
      </c>
      <c r="J670" s="117">
        <v>162109</v>
      </c>
      <c r="K670" s="116" t="str">
        <v>No</v>
      </c>
      <c r="L670" s="116" t="str">
        <v>No</v>
      </c>
      <c r="M670" s="120">
        <v>0.98</v>
      </c>
      <c r="P670" s="104">
        <f>AVERAGE(F$5:F670)</f>
        <v>449.04054054054052</v>
      </c>
      <c r="Q670" s="104">
        <f>AVERAGE(G$5:G670)</f>
        <v>4.5690690690690694</v>
      </c>
      <c r="R670" s="122">
        <f>AVERAGE(H$5:H670)</f>
        <v>224071.22972972973</v>
      </c>
      <c r="S670" s="122">
        <f>AVERAGE(I$5:I670)</f>
        <v>67184.019519519527</v>
      </c>
      <c r="T670" s="122">
        <f>AVERAGE(J$5:J670)</f>
        <v>161133.38138138139</v>
      </c>
      <c r="U670" s="121">
        <f>AVERAGE($M$5:M670)</f>
        <v>0.99786786786786796</v>
      </c>
      <c r="Y670" s="103">
        <v>666</v>
      </c>
      <c r="Z670" s="103">
        <v>556</v>
      </c>
      <c r="AA670" s="103">
        <v>43</v>
      </c>
      <c r="AB670" s="103">
        <v>18</v>
      </c>
      <c r="AC670" s="137">
        <v>3274.1525949424904</v>
      </c>
      <c r="AD670" s="103">
        <v>450</v>
      </c>
      <c r="AE670" s="103">
        <v>14</v>
      </c>
      <c r="AF670" s="137">
        <v>224550</v>
      </c>
      <c r="AG670" s="137">
        <v>71986</v>
      </c>
      <c r="AH670" s="137">
        <v>155264</v>
      </c>
      <c r="AI670" s="103" t="str">
        <v>Yes</v>
      </c>
      <c r="AJ670" s="103" t="str">
        <v>Yes</v>
      </c>
      <c r="AK670" s="142">
        <v>1</v>
      </c>
      <c r="AN670" s="104">
        <f>AVERAGE(AD$5:AD670)</f>
        <v>449.02252252252254</v>
      </c>
      <c r="AO670" s="104">
        <f>AVERAGE(AE$5:AE670)</f>
        <v>4.3498498498498499</v>
      </c>
      <c r="AP670" s="122">
        <f>AVERAGE(AF$5:AF670)</f>
        <v>224062.23873873873</v>
      </c>
      <c r="AQ670" s="122">
        <f>AVERAGE(AG$5:AG670)</f>
        <v>67072.827327327323</v>
      </c>
      <c r="AR670" s="122">
        <f>AVERAGE(AH$5:AH670)</f>
        <v>161278.15015015015</v>
      </c>
      <c r="AS670" s="121">
        <f>AVERAGE($AK$5:AK670)</f>
        <v>0.99782782782782842</v>
      </c>
    </row>
    <row r="671" spans="1:45" x14ac:dyDescent="0.25">
      <c r="A671" s="103">
        <v>667</v>
      </c>
      <c r="B671" s="116">
        <v>610</v>
      </c>
      <c r="C671" s="116">
        <v>43</v>
      </c>
      <c r="D671" s="116">
        <v>26</v>
      </c>
      <c r="E671" s="117">
        <v>4211.8265158620907</v>
      </c>
      <c r="F671" s="116">
        <v>450</v>
      </c>
      <c r="G671" s="116">
        <v>6</v>
      </c>
      <c r="H671" s="117">
        <v>224550</v>
      </c>
      <c r="I671" s="117">
        <v>67994</v>
      </c>
      <c r="J671" s="117">
        <v>160456</v>
      </c>
      <c r="K671" s="116" t="str">
        <v>Yes</v>
      </c>
      <c r="L671" s="116" t="str">
        <v>Yes</v>
      </c>
      <c r="M671" s="120">
        <v>1</v>
      </c>
      <c r="P671" s="104">
        <f>AVERAGE(F$5:F671)</f>
        <v>449.04197901049474</v>
      </c>
      <c r="Q671" s="104">
        <f>AVERAGE(G$5:G671)</f>
        <v>4.571214392803598</v>
      </c>
      <c r="R671" s="122">
        <f>AVERAGE(H$5:H671)</f>
        <v>224071.94752623688</v>
      </c>
      <c r="S671" s="122">
        <f>AVERAGE(I$5:I671)</f>
        <v>67185.233883058478</v>
      </c>
      <c r="T671" s="122">
        <f>AVERAGE(J$5:J671)</f>
        <v>161132.36581709146</v>
      </c>
      <c r="U671" s="121">
        <f>AVERAGE($M$5:M671)</f>
        <v>0.99787106446776619</v>
      </c>
      <c r="Y671" s="103">
        <v>667</v>
      </c>
      <c r="Z671" s="103">
        <v>480</v>
      </c>
      <c r="AA671" s="103">
        <v>37</v>
      </c>
      <c r="AB671" s="103">
        <v>29</v>
      </c>
      <c r="AC671" s="137">
        <v>2676.7145806693043</v>
      </c>
      <c r="AD671" s="103">
        <v>450</v>
      </c>
      <c r="AE671" s="103">
        <v>3</v>
      </c>
      <c r="AF671" s="137">
        <v>224550</v>
      </c>
      <c r="AG671" s="137">
        <v>66497</v>
      </c>
      <c r="AH671" s="137">
        <v>162403</v>
      </c>
      <c r="AI671" s="103" t="str">
        <v>Yes</v>
      </c>
      <c r="AJ671" s="103" t="str">
        <v>Yes</v>
      </c>
      <c r="AK671" s="142">
        <v>1</v>
      </c>
      <c r="AN671" s="104">
        <f>AVERAGE(AD$5:AD671)</f>
        <v>449.02398800599701</v>
      </c>
      <c r="AO671" s="104">
        <f>AVERAGE(AE$5:AE671)</f>
        <v>4.3478260869565215</v>
      </c>
      <c r="AP671" s="122">
        <f>AVERAGE(AF$5:AF671)</f>
        <v>224062.97001499249</v>
      </c>
      <c r="AQ671" s="122">
        <f>AVERAGE(AG$5:AG671)</f>
        <v>67071.964017991006</v>
      </c>
      <c r="AR671" s="122">
        <f>AVERAGE(AH$5:AH671)</f>
        <v>161279.83658170915</v>
      </c>
      <c r="AS671" s="121">
        <f>AVERAGE($AK$5:AK671)</f>
        <v>0.99783108445777169</v>
      </c>
    </row>
    <row r="672" spans="1:45" x14ac:dyDescent="0.25">
      <c r="A672" s="103">
        <v>668</v>
      </c>
      <c r="B672" s="116">
        <v>627</v>
      </c>
      <c r="C672" s="116">
        <v>50</v>
      </c>
      <c r="D672" s="116">
        <v>29</v>
      </c>
      <c r="E672" s="117">
        <v>4339.600238319159</v>
      </c>
      <c r="F672" s="116">
        <v>450</v>
      </c>
      <c r="G672" s="116">
        <v>3</v>
      </c>
      <c r="H672" s="117">
        <v>224550</v>
      </c>
      <c r="I672" s="117">
        <v>66497</v>
      </c>
      <c r="J672" s="117">
        <v>162403</v>
      </c>
      <c r="K672" s="116" t="str">
        <v>Yes</v>
      </c>
      <c r="L672" s="116" t="str">
        <v>Yes</v>
      </c>
      <c r="M672" s="120">
        <v>1</v>
      </c>
      <c r="P672" s="104">
        <f>AVERAGE(F$5:F672)</f>
        <v>449.04341317365271</v>
      </c>
      <c r="Q672" s="104">
        <f>AVERAGE(G$5:G672)</f>
        <v>4.568862275449102</v>
      </c>
      <c r="R672" s="122">
        <f>AVERAGE(H$5:H672)</f>
        <v>224072.66317365269</v>
      </c>
      <c r="S672" s="122">
        <f>AVERAGE(I$5:I672)</f>
        <v>67184.203592814374</v>
      </c>
      <c r="T672" s="122">
        <f>AVERAGE(J$5:J672)</f>
        <v>161134.26796407186</v>
      </c>
      <c r="U672" s="121">
        <f>AVERAGE($M$5:M672)</f>
        <v>0.99787425149700604</v>
      </c>
      <c r="Y672" s="103">
        <v>668</v>
      </c>
      <c r="Z672" s="103">
        <v>595</v>
      </c>
      <c r="AA672" s="103">
        <v>37</v>
      </c>
      <c r="AB672" s="103">
        <v>26</v>
      </c>
      <c r="AC672" s="137">
        <v>4043.104082887719</v>
      </c>
      <c r="AD672" s="103">
        <v>450</v>
      </c>
      <c r="AE672" s="103">
        <v>6</v>
      </c>
      <c r="AF672" s="137">
        <v>224550</v>
      </c>
      <c r="AG672" s="137">
        <v>67994</v>
      </c>
      <c r="AH672" s="137">
        <v>160456</v>
      </c>
      <c r="AI672" s="103" t="str">
        <v>Yes</v>
      </c>
      <c r="AJ672" s="103" t="str">
        <v>Yes</v>
      </c>
      <c r="AK672" s="142">
        <v>1</v>
      </c>
      <c r="AN672" s="104">
        <f>AVERAGE(AD$5:AD672)</f>
        <v>449.02544910179643</v>
      </c>
      <c r="AO672" s="104">
        <f>AVERAGE(AE$5:AE672)</f>
        <v>4.3502994011976046</v>
      </c>
      <c r="AP672" s="122">
        <f>AVERAGE(AF$5:AF672)</f>
        <v>224063.6991017964</v>
      </c>
      <c r="AQ672" s="122">
        <f>AVERAGE(AG$5:AG672)</f>
        <v>67073.344311377252</v>
      </c>
      <c r="AR672" s="122">
        <f>AVERAGE(AH$5:AH672)</f>
        <v>161278.60329341318</v>
      </c>
      <c r="AS672" s="121">
        <f>AVERAGE($AK$5:AK672)</f>
        <v>0.99783433133732591</v>
      </c>
    </row>
    <row r="673" spans="1:45" x14ac:dyDescent="0.25">
      <c r="A673" s="103">
        <v>669</v>
      </c>
      <c r="B673" s="116">
        <v>564</v>
      </c>
      <c r="C673" s="116">
        <v>40</v>
      </c>
      <c r="D673" s="116">
        <v>33</v>
      </c>
      <c r="E673" s="117">
        <v>4707.055915967514</v>
      </c>
      <c r="F673" s="116">
        <v>449</v>
      </c>
      <c r="G673" s="116">
        <v>0</v>
      </c>
      <c r="H673" s="117">
        <v>224051</v>
      </c>
      <c r="I673" s="117">
        <v>64900</v>
      </c>
      <c r="J673" s="117">
        <v>164101</v>
      </c>
      <c r="K673" s="116" t="str">
        <v>No</v>
      </c>
      <c r="L673" s="116" t="str">
        <v>No</v>
      </c>
      <c r="M673" s="120">
        <v>0.99777777777777776</v>
      </c>
      <c r="P673" s="104">
        <f>AVERAGE(F$5:F673)</f>
        <v>449.04334828101645</v>
      </c>
      <c r="Q673" s="104">
        <f>AVERAGE(G$5:G673)</f>
        <v>4.5620328849028402</v>
      </c>
      <c r="R673" s="122">
        <f>AVERAGE(H$5:H673)</f>
        <v>224072.6307922272</v>
      </c>
      <c r="S673" s="122">
        <f>AVERAGE(I$5:I673)</f>
        <v>67180.789237668156</v>
      </c>
      <c r="T673" s="122">
        <f>AVERAGE(J$5:J673)</f>
        <v>161138.70254110612</v>
      </c>
      <c r="U673" s="121">
        <f>AVERAGE($M$5:M673)</f>
        <v>0.99787410729114767</v>
      </c>
      <c r="Y673" s="103">
        <v>669</v>
      </c>
      <c r="Z673" s="103">
        <v>599</v>
      </c>
      <c r="AA673" s="103">
        <v>40</v>
      </c>
      <c r="AB673" s="103">
        <v>31</v>
      </c>
      <c r="AC673" s="137">
        <v>3569.9917454201309</v>
      </c>
      <c r="AD673" s="103">
        <v>450</v>
      </c>
      <c r="AE673" s="103">
        <v>1</v>
      </c>
      <c r="AF673" s="137">
        <v>224550</v>
      </c>
      <c r="AG673" s="137">
        <v>65499</v>
      </c>
      <c r="AH673" s="137">
        <v>163701</v>
      </c>
      <c r="AI673" s="103" t="str">
        <v>Yes</v>
      </c>
      <c r="AJ673" s="103" t="str">
        <v>Yes</v>
      </c>
      <c r="AK673" s="142">
        <v>1</v>
      </c>
      <c r="AN673" s="104">
        <f>AVERAGE(AD$5:AD673)</f>
        <v>449.02690582959639</v>
      </c>
      <c r="AO673" s="104">
        <f>AVERAGE(AE$5:AE673)</f>
        <v>4.3452914798206281</v>
      </c>
      <c r="AP673" s="122">
        <f>AVERAGE(AF$5:AF673)</f>
        <v>224064.42600896861</v>
      </c>
      <c r="AQ673" s="122">
        <f>AVERAGE(AG$5:AG673)</f>
        <v>67070.991031390135</v>
      </c>
      <c r="AR673" s="122">
        <f>AVERAGE(AH$5:AH673)</f>
        <v>161282.22421524665</v>
      </c>
      <c r="AS673" s="121">
        <f>AVERAGE($AK$5:AK673)</f>
        <v>0.99783756851021488</v>
      </c>
    </row>
    <row r="674" spans="1:45" x14ac:dyDescent="0.25">
      <c r="A674" s="103">
        <v>670</v>
      </c>
      <c r="B674" s="116">
        <v>598</v>
      </c>
      <c r="C674" s="116">
        <v>39</v>
      </c>
      <c r="D674" s="116">
        <v>27</v>
      </c>
      <c r="E674" s="117">
        <v>4431.9514187280874</v>
      </c>
      <c r="F674" s="116">
        <v>450</v>
      </c>
      <c r="G674" s="116">
        <v>5</v>
      </c>
      <c r="H674" s="117">
        <v>224550</v>
      </c>
      <c r="I674" s="117">
        <v>67495</v>
      </c>
      <c r="J674" s="117">
        <v>161105</v>
      </c>
      <c r="K674" s="116" t="str">
        <v>Yes</v>
      </c>
      <c r="L674" s="116" t="str">
        <v>Yes</v>
      </c>
      <c r="M674" s="120">
        <v>1</v>
      </c>
      <c r="P674" s="104">
        <f>AVERAGE(F$5:F674)</f>
        <v>449.04477611940297</v>
      </c>
      <c r="Q674" s="104">
        <f>AVERAGE(G$5:G674)</f>
        <v>4.562686567164179</v>
      </c>
      <c r="R674" s="122">
        <f>AVERAGE(H$5:H674)</f>
        <v>224073.3432835821</v>
      </c>
      <c r="S674" s="122">
        <f>AVERAGE(I$5:I674)</f>
        <v>67181.258208955231</v>
      </c>
      <c r="T674" s="122">
        <f>AVERAGE(J$5:J674)</f>
        <v>161138.65223880598</v>
      </c>
      <c r="U674" s="121">
        <f>AVERAGE($M$5:M674)</f>
        <v>0.99787728026533995</v>
      </c>
      <c r="Y674" s="103">
        <v>670</v>
      </c>
      <c r="Z674" s="103">
        <v>613</v>
      </c>
      <c r="AA674" s="103">
        <v>31</v>
      </c>
      <c r="AB674" s="103">
        <v>28</v>
      </c>
      <c r="AC674" s="137">
        <v>2671.4457132382795</v>
      </c>
      <c r="AD674" s="103">
        <v>450</v>
      </c>
      <c r="AE674" s="103">
        <v>4</v>
      </c>
      <c r="AF674" s="137">
        <v>224550</v>
      </c>
      <c r="AG674" s="137">
        <v>66996</v>
      </c>
      <c r="AH674" s="137">
        <v>161754</v>
      </c>
      <c r="AI674" s="103" t="str">
        <v>Yes</v>
      </c>
      <c r="AJ674" s="103" t="str">
        <v>Yes</v>
      </c>
      <c r="AK674" s="142">
        <v>1</v>
      </c>
      <c r="AN674" s="104">
        <f>AVERAGE(AD$5:AD674)</f>
        <v>449.02835820895524</v>
      </c>
      <c r="AO674" s="104">
        <f>AVERAGE(AE$5:AE674)</f>
        <v>4.3447761194029848</v>
      </c>
      <c r="AP674" s="122">
        <f>AVERAGE(AF$5:AF674)</f>
        <v>224065.15074626866</v>
      </c>
      <c r="AQ674" s="122">
        <f>AVERAGE(AG$5:AG674)</f>
        <v>67070.879104477615</v>
      </c>
      <c r="AR674" s="122">
        <f>AVERAGE(AH$5:AH674)</f>
        <v>161282.92835820894</v>
      </c>
      <c r="AS674" s="121">
        <f>AVERAGE($AK$5:AK674)</f>
        <v>0.99784079601990106</v>
      </c>
    </row>
    <row r="675" spans="1:45" x14ac:dyDescent="0.25">
      <c r="A675" s="103">
        <v>671</v>
      </c>
      <c r="B675" s="116">
        <v>558</v>
      </c>
      <c r="C675" s="116">
        <v>35</v>
      </c>
      <c r="D675" s="116">
        <v>22</v>
      </c>
      <c r="E675" s="117">
        <v>4160.8332652093304</v>
      </c>
      <c r="F675" s="116">
        <v>450</v>
      </c>
      <c r="G675" s="116">
        <v>10</v>
      </c>
      <c r="H675" s="117">
        <v>224550</v>
      </c>
      <c r="I675" s="117">
        <v>69990</v>
      </c>
      <c r="J675" s="117">
        <v>157860</v>
      </c>
      <c r="K675" s="116" t="str">
        <v>Yes</v>
      </c>
      <c r="L675" s="116" t="str">
        <v>Yes</v>
      </c>
      <c r="M675" s="120">
        <v>1</v>
      </c>
      <c r="P675" s="104">
        <f>AVERAGE(F$5:F675)</f>
        <v>449.04619970193738</v>
      </c>
      <c r="Q675" s="104">
        <f>AVERAGE(G$5:G675)</f>
        <v>4.5707898658718333</v>
      </c>
      <c r="R675" s="122">
        <f>AVERAGE(H$5:H675)</f>
        <v>224074.05365126676</v>
      </c>
      <c r="S675" s="122">
        <f>AVERAGE(I$5:I675)</f>
        <v>67185.444113263788</v>
      </c>
      <c r="T675" s="122">
        <f>AVERAGE(J$5:J675)</f>
        <v>161133.76602086439</v>
      </c>
      <c r="U675" s="121">
        <f>AVERAGE($M$5:M675)</f>
        <v>0.99788044378208318</v>
      </c>
      <c r="Y675" s="103">
        <v>671</v>
      </c>
      <c r="Z675" s="103">
        <v>578</v>
      </c>
      <c r="AA675" s="103">
        <v>32</v>
      </c>
      <c r="AB675" s="103">
        <v>28</v>
      </c>
      <c r="AC675" s="137">
        <v>3501.2842323730765</v>
      </c>
      <c r="AD675" s="103">
        <v>450</v>
      </c>
      <c r="AE675" s="103">
        <v>4</v>
      </c>
      <c r="AF675" s="137">
        <v>224550</v>
      </c>
      <c r="AG675" s="137">
        <v>66996</v>
      </c>
      <c r="AH675" s="137">
        <v>161754</v>
      </c>
      <c r="AI675" s="103" t="str">
        <v>Yes</v>
      </c>
      <c r="AJ675" s="103" t="str">
        <v>Yes</v>
      </c>
      <c r="AK675" s="142">
        <v>1</v>
      </c>
      <c r="AN675" s="104">
        <f>AVERAGE(AD$5:AD675)</f>
        <v>449.02980625931446</v>
      </c>
      <c r="AO675" s="104">
        <f>AVERAGE(AE$5:AE675)</f>
        <v>4.3442622950819674</v>
      </c>
      <c r="AP675" s="122">
        <f>AVERAGE(AF$5:AF675)</f>
        <v>224065.87332339791</v>
      </c>
      <c r="AQ675" s="122">
        <f>AVERAGE(AG$5:AG675)</f>
        <v>67070.767511177342</v>
      </c>
      <c r="AR675" s="122">
        <f>AVERAGE(AH$5:AH675)</f>
        <v>161283.6304023845</v>
      </c>
      <c r="AS675" s="121">
        <f>AVERAGE($AK$5:AK675)</f>
        <v>0.99784401390958832</v>
      </c>
    </row>
    <row r="676" spans="1:45" x14ac:dyDescent="0.25">
      <c r="A676" s="103">
        <v>672</v>
      </c>
      <c r="B676" s="116">
        <v>591</v>
      </c>
      <c r="C676" s="116">
        <v>36</v>
      </c>
      <c r="D676" s="116">
        <v>21</v>
      </c>
      <c r="E676" s="117">
        <v>3306.017135084649</v>
      </c>
      <c r="F676" s="116">
        <v>450</v>
      </c>
      <c r="G676" s="116">
        <v>11</v>
      </c>
      <c r="H676" s="117">
        <v>224550</v>
      </c>
      <c r="I676" s="117">
        <v>70489</v>
      </c>
      <c r="J676" s="117">
        <v>157211</v>
      </c>
      <c r="K676" s="116" t="str">
        <v>Yes</v>
      </c>
      <c r="L676" s="116" t="str">
        <v>Yes</v>
      </c>
      <c r="M676" s="120">
        <v>1</v>
      </c>
      <c r="P676" s="104">
        <f>AVERAGE(F$5:F676)</f>
        <v>449.04761904761904</v>
      </c>
      <c r="Q676" s="104">
        <f>AVERAGE(G$5:G676)</f>
        <v>4.5803571428571432</v>
      </c>
      <c r="R676" s="122">
        <f>AVERAGE(H$5:H676)</f>
        <v>224074.76190476189</v>
      </c>
      <c r="S676" s="122">
        <f>AVERAGE(I$5:I676)</f>
        <v>67190.360119047618</v>
      </c>
      <c r="T676" s="122">
        <f>AVERAGE(J$5:J676)</f>
        <v>161127.92857142858</v>
      </c>
      <c r="U676" s="121">
        <f>AVERAGE($M$5:M676)</f>
        <v>0.99788359788359793</v>
      </c>
      <c r="Y676" s="103">
        <v>672</v>
      </c>
      <c r="Z676" s="103">
        <v>561</v>
      </c>
      <c r="AA676" s="103">
        <v>34</v>
      </c>
      <c r="AB676" s="103">
        <v>33</v>
      </c>
      <c r="AC676" s="137">
        <v>2725.7987896336563</v>
      </c>
      <c r="AD676" s="103">
        <v>449</v>
      </c>
      <c r="AE676" s="103">
        <v>0</v>
      </c>
      <c r="AF676" s="137">
        <v>224051</v>
      </c>
      <c r="AG676" s="137">
        <v>64900</v>
      </c>
      <c r="AH676" s="137">
        <v>164101</v>
      </c>
      <c r="AI676" s="103" t="str">
        <v>No</v>
      </c>
      <c r="AJ676" s="103" t="str">
        <v>No</v>
      </c>
      <c r="AK676" s="142">
        <v>0.99777777777777776</v>
      </c>
      <c r="AN676" s="104">
        <f>AVERAGE(AD$5:AD676)</f>
        <v>449.02976190476193</v>
      </c>
      <c r="AO676" s="104">
        <f>AVERAGE(AE$5:AE676)</f>
        <v>4.3377976190476186</v>
      </c>
      <c r="AP676" s="122">
        <f>AVERAGE(AF$5:AF676)</f>
        <v>224065.85119047618</v>
      </c>
      <c r="AQ676" s="122">
        <f>AVERAGE(AG$5:AG676)</f>
        <v>67067.537202380947</v>
      </c>
      <c r="AR676" s="122">
        <f>AVERAGE(AH$5:AH676)</f>
        <v>161287.82291666666</v>
      </c>
      <c r="AS676" s="121">
        <f>AVERAGE($AK$5:AK676)</f>
        <v>0.99784391534391592</v>
      </c>
    </row>
    <row r="677" spans="1:45" x14ac:dyDescent="0.25">
      <c r="A677" s="103">
        <v>673</v>
      </c>
      <c r="B677" s="116">
        <v>632</v>
      </c>
      <c r="C677" s="116">
        <v>34</v>
      </c>
      <c r="D677" s="116">
        <v>40</v>
      </c>
      <c r="E677" s="117">
        <v>4431.5578907331974</v>
      </c>
      <c r="F677" s="116">
        <v>442</v>
      </c>
      <c r="G677" s="116">
        <v>0</v>
      </c>
      <c r="H677" s="117">
        <v>220558</v>
      </c>
      <c r="I677" s="117">
        <v>64200</v>
      </c>
      <c r="J677" s="117">
        <v>162358</v>
      </c>
      <c r="K677" s="116" t="str">
        <v>No</v>
      </c>
      <c r="L677" s="116" t="str">
        <v>No</v>
      </c>
      <c r="M677" s="120">
        <v>0.98222222222222222</v>
      </c>
      <c r="P677" s="104">
        <f>AVERAGE(F$5:F677)</f>
        <v>449.03714710252598</v>
      </c>
      <c r="Q677" s="104">
        <f>AVERAGE(G$5:G677)</f>
        <v>4.5735512630014856</v>
      </c>
      <c r="R677" s="122">
        <f>AVERAGE(H$5:H677)</f>
        <v>224069.53640416046</v>
      </c>
      <c r="S677" s="122">
        <f>AVERAGE(I$5:I677)</f>
        <v>67185.916790490344</v>
      </c>
      <c r="T677" s="122">
        <f>AVERAGE(J$5:J677)</f>
        <v>161129.75631500743</v>
      </c>
      <c r="U677" s="121">
        <f>AVERAGE($M$5:M677)</f>
        <v>0.99786032689450233</v>
      </c>
      <c r="Y677" s="103">
        <v>673</v>
      </c>
      <c r="Z677" s="103">
        <v>647</v>
      </c>
      <c r="AA677" s="103">
        <v>46</v>
      </c>
      <c r="AB677" s="103">
        <v>29</v>
      </c>
      <c r="AC677" s="137">
        <v>3299.2374279508999</v>
      </c>
      <c r="AD677" s="103">
        <v>450</v>
      </c>
      <c r="AE677" s="103">
        <v>3</v>
      </c>
      <c r="AF677" s="137">
        <v>224550</v>
      </c>
      <c r="AG677" s="137">
        <v>66497</v>
      </c>
      <c r="AH677" s="137">
        <v>162403</v>
      </c>
      <c r="AI677" s="103" t="str">
        <v>Yes</v>
      </c>
      <c r="AJ677" s="103" t="str">
        <v>Yes</v>
      </c>
      <c r="AK677" s="142">
        <v>1</v>
      </c>
      <c r="AN677" s="104">
        <f>AVERAGE(AD$5:AD677)</f>
        <v>449.03120356612186</v>
      </c>
      <c r="AO677" s="104">
        <f>AVERAGE(AE$5:AE677)</f>
        <v>4.3358098068350666</v>
      </c>
      <c r="AP677" s="122">
        <f>AVERAGE(AF$5:AF677)</f>
        <v>224066.57057949479</v>
      </c>
      <c r="AQ677" s="122">
        <f>AVERAGE(AG$5:AG677)</f>
        <v>67066.689450222882</v>
      </c>
      <c r="AR677" s="122">
        <f>AVERAGE(AH$5:AH677)</f>
        <v>161289.47994056463</v>
      </c>
      <c r="AS677" s="121">
        <f>AVERAGE($AK$5:AK677)</f>
        <v>0.9978471190358269</v>
      </c>
    </row>
    <row r="678" spans="1:45" x14ac:dyDescent="0.25">
      <c r="A678" s="103">
        <v>674</v>
      </c>
      <c r="B678" s="116">
        <v>485</v>
      </c>
      <c r="C678" s="116">
        <v>42</v>
      </c>
      <c r="D678" s="116">
        <v>23</v>
      </c>
      <c r="E678" s="117">
        <v>4578.5459300881275</v>
      </c>
      <c r="F678" s="116">
        <v>450</v>
      </c>
      <c r="G678" s="116">
        <v>9</v>
      </c>
      <c r="H678" s="117">
        <v>224550</v>
      </c>
      <c r="I678" s="117">
        <v>69491</v>
      </c>
      <c r="J678" s="117">
        <v>158509</v>
      </c>
      <c r="K678" s="116" t="str">
        <v>Yes</v>
      </c>
      <c r="L678" s="116" t="str">
        <v>Yes</v>
      </c>
      <c r="M678" s="120">
        <v>1</v>
      </c>
      <c r="P678" s="104">
        <f>AVERAGE(F$5:F678)</f>
        <v>449.03857566765578</v>
      </c>
      <c r="Q678" s="104">
        <f>AVERAGE(G$5:G678)</f>
        <v>4.5801186943620182</v>
      </c>
      <c r="R678" s="122">
        <f>AVERAGE(H$5:H678)</f>
        <v>224070.24925816024</v>
      </c>
      <c r="S678" s="122">
        <f>AVERAGE(I$5:I678)</f>
        <v>67189.336795252224</v>
      </c>
      <c r="T678" s="122">
        <f>AVERAGE(J$5:J678)</f>
        <v>161125.86795252227</v>
      </c>
      <c r="U678" s="121">
        <f>AVERAGE($M$5:M678)</f>
        <v>0.99786350148367964</v>
      </c>
      <c r="Y678" s="103">
        <v>674</v>
      </c>
      <c r="Z678" s="103">
        <v>604</v>
      </c>
      <c r="AA678" s="103">
        <v>33</v>
      </c>
      <c r="AB678" s="103">
        <v>38</v>
      </c>
      <c r="AC678" s="137">
        <v>4580.8092914984263</v>
      </c>
      <c r="AD678" s="103">
        <v>444</v>
      </c>
      <c r="AE678" s="103">
        <v>0</v>
      </c>
      <c r="AF678" s="137">
        <v>221556</v>
      </c>
      <c r="AG678" s="137">
        <v>64400</v>
      </c>
      <c r="AH678" s="137">
        <v>162856</v>
      </c>
      <c r="AI678" s="103" t="str">
        <v>No</v>
      </c>
      <c r="AJ678" s="103" t="str">
        <v>No</v>
      </c>
      <c r="AK678" s="142">
        <v>0.98666666666666669</v>
      </c>
      <c r="AN678" s="104">
        <f>AVERAGE(AD$5:AD678)</f>
        <v>449.02373887240356</v>
      </c>
      <c r="AO678" s="104">
        <f>AVERAGE(AE$5:AE678)</f>
        <v>4.3293768545994062</v>
      </c>
      <c r="AP678" s="122">
        <f>AVERAGE(AF$5:AF678)</f>
        <v>224062.84569732938</v>
      </c>
      <c r="AQ678" s="122">
        <f>AVERAGE(AG$5:AG678)</f>
        <v>67062.732937685461</v>
      </c>
      <c r="AR678" s="122">
        <f>AVERAGE(AH$5:AH678)</f>
        <v>161291.80415430266</v>
      </c>
      <c r="AS678" s="121">
        <f>AVERAGE($AK$5:AK678)</f>
        <v>0.99783053082756401</v>
      </c>
    </row>
    <row r="679" spans="1:45" x14ac:dyDescent="0.25">
      <c r="A679" s="103">
        <v>675</v>
      </c>
      <c r="B679" s="116">
        <v>544</v>
      </c>
      <c r="C679" s="116">
        <v>35</v>
      </c>
      <c r="D679" s="116">
        <v>25</v>
      </c>
      <c r="E679" s="117">
        <v>3879.6727166020296</v>
      </c>
      <c r="F679" s="116">
        <v>450</v>
      </c>
      <c r="G679" s="116">
        <v>7</v>
      </c>
      <c r="H679" s="117">
        <v>224550</v>
      </c>
      <c r="I679" s="117">
        <v>68493</v>
      </c>
      <c r="J679" s="117">
        <v>159807</v>
      </c>
      <c r="K679" s="116" t="str">
        <v>Yes</v>
      </c>
      <c r="L679" s="116" t="str">
        <v>Yes</v>
      </c>
      <c r="M679" s="120">
        <v>1</v>
      </c>
      <c r="P679" s="104">
        <f>AVERAGE(F$5:F679)</f>
        <v>449.04</v>
      </c>
      <c r="Q679" s="104">
        <f>AVERAGE(G$5:G679)</f>
        <v>4.5837037037037041</v>
      </c>
      <c r="R679" s="122">
        <f>AVERAGE(H$5:H679)</f>
        <v>224070.96</v>
      </c>
      <c r="S679" s="122">
        <f>AVERAGE(I$5:I679)</f>
        <v>67191.268148148141</v>
      </c>
      <c r="T679" s="122">
        <f>AVERAGE(J$5:J679)</f>
        <v>161123.91407407407</v>
      </c>
      <c r="U679" s="121">
        <f>AVERAGE($M$5:M679)</f>
        <v>0.99786666666666679</v>
      </c>
      <c r="Y679" s="103">
        <v>675</v>
      </c>
      <c r="Z679" s="103">
        <v>477</v>
      </c>
      <c r="AA679" s="103">
        <v>29</v>
      </c>
      <c r="AB679" s="103">
        <v>25</v>
      </c>
      <c r="AC679" s="137">
        <v>4801.7044710970222</v>
      </c>
      <c r="AD679" s="103">
        <v>450</v>
      </c>
      <c r="AE679" s="103">
        <v>7</v>
      </c>
      <c r="AF679" s="137">
        <v>224550</v>
      </c>
      <c r="AG679" s="137">
        <v>68493</v>
      </c>
      <c r="AH679" s="137">
        <v>159807</v>
      </c>
      <c r="AI679" s="103" t="str">
        <v>Yes</v>
      </c>
      <c r="AJ679" s="103" t="str">
        <v>Yes</v>
      </c>
      <c r="AK679" s="142">
        <v>1</v>
      </c>
      <c r="AN679" s="104">
        <f>AVERAGE(AD$5:AD679)</f>
        <v>449.02518518518519</v>
      </c>
      <c r="AO679" s="104">
        <f>AVERAGE(AE$5:AE679)</f>
        <v>4.333333333333333</v>
      </c>
      <c r="AP679" s="122">
        <f>AVERAGE(AF$5:AF679)</f>
        <v>224063.56740740742</v>
      </c>
      <c r="AQ679" s="122">
        <f>AVERAGE(AG$5:AG679)</f>
        <v>67064.851851851854</v>
      </c>
      <c r="AR679" s="122">
        <f>AVERAGE(AH$5:AH679)</f>
        <v>161289.60444444444</v>
      </c>
      <c r="AS679" s="121">
        <f>AVERAGE($AK$5:AK679)</f>
        <v>0.99783374485596765</v>
      </c>
    </row>
    <row r="680" spans="1:45" x14ac:dyDescent="0.25">
      <c r="A680" s="103">
        <v>676</v>
      </c>
      <c r="B680" s="116">
        <v>569</v>
      </c>
      <c r="C680" s="116">
        <v>28</v>
      </c>
      <c r="D680" s="116">
        <v>32</v>
      </c>
      <c r="E680" s="117">
        <v>3274.4807419778808</v>
      </c>
      <c r="F680" s="116">
        <v>450</v>
      </c>
      <c r="G680" s="116">
        <v>0</v>
      </c>
      <c r="H680" s="117">
        <v>224550</v>
      </c>
      <c r="I680" s="117">
        <v>65000</v>
      </c>
      <c r="J680" s="117">
        <v>164350</v>
      </c>
      <c r="K680" s="116" t="str">
        <v>Yes</v>
      </c>
      <c r="L680" s="116" t="str">
        <v>No</v>
      </c>
      <c r="M680" s="120">
        <v>1</v>
      </c>
      <c r="P680" s="104">
        <f>AVERAGE(F$5:F680)</f>
        <v>449.04142011834318</v>
      </c>
      <c r="Q680" s="104">
        <f>AVERAGE(G$5:G680)</f>
        <v>4.5769230769230766</v>
      </c>
      <c r="R680" s="122">
        <f>AVERAGE(H$5:H680)</f>
        <v>224071.66863905324</v>
      </c>
      <c r="S680" s="122">
        <f>AVERAGE(I$5:I680)</f>
        <v>67188.026627218933</v>
      </c>
      <c r="T680" s="122">
        <f>AVERAGE(J$5:J680)</f>
        <v>161128.68639053253</v>
      </c>
      <c r="U680" s="121">
        <f>AVERAGE($M$5:M680)</f>
        <v>0.99786982248520717</v>
      </c>
      <c r="Y680" s="103">
        <v>676</v>
      </c>
      <c r="Z680" s="103">
        <v>540</v>
      </c>
      <c r="AA680" s="103">
        <v>44</v>
      </c>
      <c r="AB680" s="103">
        <v>29</v>
      </c>
      <c r="AC680" s="137">
        <v>2363.7270665188853</v>
      </c>
      <c r="AD680" s="103">
        <v>450</v>
      </c>
      <c r="AE680" s="103">
        <v>3</v>
      </c>
      <c r="AF680" s="137">
        <v>224550</v>
      </c>
      <c r="AG680" s="137">
        <v>66497</v>
      </c>
      <c r="AH680" s="137">
        <v>162403</v>
      </c>
      <c r="AI680" s="103" t="str">
        <v>Yes</v>
      </c>
      <c r="AJ680" s="103" t="str">
        <v>Yes</v>
      </c>
      <c r="AK680" s="142">
        <v>1</v>
      </c>
      <c r="AN680" s="104">
        <f>AVERAGE(AD$5:AD680)</f>
        <v>449.02662721893489</v>
      </c>
      <c r="AO680" s="104">
        <f>AVERAGE(AE$5:AE680)</f>
        <v>4.331360946745562</v>
      </c>
      <c r="AP680" s="122">
        <f>AVERAGE(AF$5:AF680)</f>
        <v>224064.28698224851</v>
      </c>
      <c r="AQ680" s="122">
        <f>AVERAGE(AG$5:AG680)</f>
        <v>67064.011834319521</v>
      </c>
      <c r="AR680" s="122">
        <f>AVERAGE(AH$5:AH680)</f>
        <v>161291.25147928993</v>
      </c>
      <c r="AS680" s="121">
        <f>AVERAGE($AK$5:AK680)</f>
        <v>0.99783694937541145</v>
      </c>
    </row>
    <row r="681" spans="1:45" x14ac:dyDescent="0.25">
      <c r="A681" s="103">
        <v>677</v>
      </c>
      <c r="B681" s="116">
        <v>584</v>
      </c>
      <c r="C681" s="116">
        <v>38</v>
      </c>
      <c r="D681" s="116">
        <v>43</v>
      </c>
      <c r="E681" s="117">
        <v>3684.9257310779167</v>
      </c>
      <c r="F681" s="116">
        <v>439</v>
      </c>
      <c r="G681" s="116">
        <v>0</v>
      </c>
      <c r="H681" s="117">
        <v>219061</v>
      </c>
      <c r="I681" s="117">
        <v>63900</v>
      </c>
      <c r="J681" s="117">
        <v>161611</v>
      </c>
      <c r="K681" s="116" t="str">
        <v>No</v>
      </c>
      <c r="L681" s="116" t="str">
        <v>No</v>
      </c>
      <c r="M681" s="120">
        <v>0.97555555555555551</v>
      </c>
      <c r="P681" s="104">
        <f>AVERAGE(F$5:F681)</f>
        <v>449.02658788774005</v>
      </c>
      <c r="Q681" s="104">
        <f>AVERAGE(G$5:G681)</f>
        <v>4.5701624815361894</v>
      </c>
      <c r="R681" s="122">
        <f>AVERAGE(H$5:H681)</f>
        <v>224064.26735598227</v>
      </c>
      <c r="S681" s="122">
        <f>AVERAGE(I$5:I681)</f>
        <v>67183.169867060555</v>
      </c>
      <c r="T681" s="122">
        <f>AVERAGE(J$5:J681)</f>
        <v>161129.39881831611</v>
      </c>
      <c r="U681" s="121">
        <f>AVERAGE($M$5:M681)</f>
        <v>0.99783686197275567</v>
      </c>
      <c r="Y681" s="103">
        <v>677</v>
      </c>
      <c r="Z681" s="103">
        <v>561</v>
      </c>
      <c r="AA681" s="103">
        <v>36</v>
      </c>
      <c r="AB681" s="103">
        <v>24</v>
      </c>
      <c r="AC681" s="137">
        <v>3731.5158185346536</v>
      </c>
      <c r="AD681" s="103">
        <v>450</v>
      </c>
      <c r="AE681" s="103">
        <v>8</v>
      </c>
      <c r="AF681" s="137">
        <v>224550</v>
      </c>
      <c r="AG681" s="137">
        <v>68992</v>
      </c>
      <c r="AH681" s="137">
        <v>159158</v>
      </c>
      <c r="AI681" s="103" t="str">
        <v>Yes</v>
      </c>
      <c r="AJ681" s="103" t="str">
        <v>Yes</v>
      </c>
      <c r="AK681" s="142">
        <v>1</v>
      </c>
      <c r="AN681" s="104">
        <f>AVERAGE(AD$5:AD681)</f>
        <v>449.02806499261447</v>
      </c>
      <c r="AO681" s="104">
        <f>AVERAGE(AE$5:AE681)</f>
        <v>4.3367799113737071</v>
      </c>
      <c r="AP681" s="122">
        <f>AVERAGE(AF$5:AF681)</f>
        <v>224065.00443131462</v>
      </c>
      <c r="AQ681" s="122">
        <f>AVERAGE(AG$5:AG681)</f>
        <v>67066.859675036932</v>
      </c>
      <c r="AR681" s="122">
        <f>AVERAGE(AH$5:AH681)</f>
        <v>161288.10044313146</v>
      </c>
      <c r="AS681" s="121">
        <f>AVERAGE($AK$5:AK681)</f>
        <v>0.9978401444280327</v>
      </c>
    </row>
    <row r="682" spans="1:45" x14ac:dyDescent="0.25">
      <c r="A682" s="103">
        <v>678</v>
      </c>
      <c r="B682" s="116">
        <v>505</v>
      </c>
      <c r="C682" s="116">
        <v>37</v>
      </c>
      <c r="D682" s="116">
        <v>23</v>
      </c>
      <c r="E682" s="117">
        <v>3127.4697294248117</v>
      </c>
      <c r="F682" s="116">
        <v>450</v>
      </c>
      <c r="G682" s="116">
        <v>9</v>
      </c>
      <c r="H682" s="117">
        <v>224550</v>
      </c>
      <c r="I682" s="117">
        <v>69491</v>
      </c>
      <c r="J682" s="117">
        <v>158509</v>
      </c>
      <c r="K682" s="116" t="str">
        <v>Yes</v>
      </c>
      <c r="L682" s="116" t="str">
        <v>Yes</v>
      </c>
      <c r="M682" s="120">
        <v>1</v>
      </c>
      <c r="P682" s="104">
        <f>AVERAGE(F$5:F682)</f>
        <v>449.02802359882008</v>
      </c>
      <c r="Q682" s="104">
        <f>AVERAGE(G$5:G682)</f>
        <v>4.5766961651917404</v>
      </c>
      <c r="R682" s="122">
        <f>AVERAGE(H$5:H682)</f>
        <v>224064.98377581121</v>
      </c>
      <c r="S682" s="122">
        <f>AVERAGE(I$5:I682)</f>
        <v>67186.573746312686</v>
      </c>
      <c r="T682" s="122">
        <f>AVERAGE(J$5:J682)</f>
        <v>161125.53392330382</v>
      </c>
      <c r="U682" s="121">
        <f>AVERAGE($M$5:M682)</f>
        <v>0.99784005244182239</v>
      </c>
      <c r="Y682" s="103">
        <v>678</v>
      </c>
      <c r="Z682" s="103">
        <v>594</v>
      </c>
      <c r="AA682" s="103">
        <v>42</v>
      </c>
      <c r="AB682" s="103">
        <v>27</v>
      </c>
      <c r="AC682" s="137">
        <v>3533.7037240036334</v>
      </c>
      <c r="AD682" s="103">
        <v>450</v>
      </c>
      <c r="AE682" s="103">
        <v>5</v>
      </c>
      <c r="AF682" s="137">
        <v>224550</v>
      </c>
      <c r="AG682" s="137">
        <v>67495</v>
      </c>
      <c r="AH682" s="137">
        <v>161105</v>
      </c>
      <c r="AI682" s="103" t="str">
        <v>Yes</v>
      </c>
      <c r="AJ682" s="103" t="str">
        <v>Yes</v>
      </c>
      <c r="AK682" s="142">
        <v>1</v>
      </c>
      <c r="AN682" s="104">
        <f>AVERAGE(AD$5:AD682)</f>
        <v>449.02949852507373</v>
      </c>
      <c r="AO682" s="104">
        <f>AVERAGE(AE$5:AE682)</f>
        <v>4.3377581120943951</v>
      </c>
      <c r="AP682" s="122">
        <f>AVERAGE(AF$5:AF682)</f>
        <v>224065.7197640118</v>
      </c>
      <c r="AQ682" s="122">
        <f>AVERAGE(AG$5:AG682)</f>
        <v>67067.491150442482</v>
      </c>
      <c r="AR682" s="122">
        <f>AVERAGE(AH$5:AH682)</f>
        <v>161287.83038348082</v>
      </c>
      <c r="AS682" s="121">
        <f>AVERAGE($AK$5:AK682)</f>
        <v>0.99784333005572001</v>
      </c>
    </row>
    <row r="683" spans="1:45" x14ac:dyDescent="0.25">
      <c r="A683" s="103">
        <v>679</v>
      </c>
      <c r="B683" s="116">
        <v>549</v>
      </c>
      <c r="C683" s="116">
        <v>33</v>
      </c>
      <c r="D683" s="116">
        <v>15</v>
      </c>
      <c r="E683" s="117">
        <v>2423.6659752515006</v>
      </c>
      <c r="F683" s="116">
        <v>450</v>
      </c>
      <c r="G683" s="116">
        <v>17</v>
      </c>
      <c r="H683" s="117">
        <v>224550</v>
      </c>
      <c r="I683" s="117">
        <v>73483</v>
      </c>
      <c r="J683" s="117">
        <v>153317</v>
      </c>
      <c r="K683" s="116" t="str">
        <v>Yes</v>
      </c>
      <c r="L683" s="116" t="str">
        <v>Yes</v>
      </c>
      <c r="M683" s="120">
        <v>1</v>
      </c>
      <c r="P683" s="104">
        <f>AVERAGE(F$5:F683)</f>
        <v>449.02945508100146</v>
      </c>
      <c r="Q683" s="104">
        <f>AVERAGE(G$5:G683)</f>
        <v>4.5949926362297493</v>
      </c>
      <c r="R683" s="122">
        <f>AVERAGE(H$5:H683)</f>
        <v>224065.69808541975</v>
      </c>
      <c r="S683" s="122">
        <f>AVERAGE(I$5:I683)</f>
        <v>67195.846833578791</v>
      </c>
      <c r="T683" s="122">
        <f>AVERAGE(J$5:J683)</f>
        <v>161114.03387334314</v>
      </c>
      <c r="U683" s="121">
        <f>AVERAGE($M$5:M683)</f>
        <v>0.99784323351333659</v>
      </c>
      <c r="Y683" s="103">
        <v>679</v>
      </c>
      <c r="Z683" s="103">
        <v>578</v>
      </c>
      <c r="AA683" s="103">
        <v>43</v>
      </c>
      <c r="AB683" s="103">
        <v>32</v>
      </c>
      <c r="AC683" s="137">
        <v>2470.2254109884616</v>
      </c>
      <c r="AD683" s="103">
        <v>450</v>
      </c>
      <c r="AE683" s="103">
        <v>0</v>
      </c>
      <c r="AF683" s="137">
        <v>224550</v>
      </c>
      <c r="AG683" s="137">
        <v>65000</v>
      </c>
      <c r="AH683" s="137">
        <v>164350</v>
      </c>
      <c r="AI683" s="103" t="str">
        <v>Yes</v>
      </c>
      <c r="AJ683" s="103" t="str">
        <v>No</v>
      </c>
      <c r="AK683" s="142">
        <v>1</v>
      </c>
      <c r="AN683" s="104">
        <f>AVERAGE(AD$5:AD683)</f>
        <v>449.03092783505156</v>
      </c>
      <c r="AO683" s="104">
        <f>AVERAGE(AE$5:AE683)</f>
        <v>4.3313696612665682</v>
      </c>
      <c r="AP683" s="122">
        <f>AVERAGE(AF$5:AF683)</f>
        <v>224066.43298969071</v>
      </c>
      <c r="AQ683" s="122">
        <f>AVERAGE(AG$5:AG683)</f>
        <v>67064.446244477178</v>
      </c>
      <c r="AR683" s="122">
        <f>AVERAGE(AH$5:AH683)</f>
        <v>161292.34020618556</v>
      </c>
      <c r="AS683" s="121">
        <f>AVERAGE($AK$5:AK683)</f>
        <v>0.99784650630011507</v>
      </c>
    </row>
    <row r="684" spans="1:45" x14ac:dyDescent="0.25">
      <c r="A684" s="103">
        <v>680</v>
      </c>
      <c r="B684" s="116">
        <v>546</v>
      </c>
      <c r="C684" s="116">
        <v>33</v>
      </c>
      <c r="D684" s="116">
        <v>20</v>
      </c>
      <c r="E684" s="117">
        <v>4617.2382891151919</v>
      </c>
      <c r="F684" s="116">
        <v>450</v>
      </c>
      <c r="G684" s="116">
        <v>12</v>
      </c>
      <c r="H684" s="117">
        <v>224550</v>
      </c>
      <c r="I684" s="117">
        <v>70988</v>
      </c>
      <c r="J684" s="117">
        <v>156562</v>
      </c>
      <c r="K684" s="116" t="str">
        <v>Yes</v>
      </c>
      <c r="L684" s="116" t="str">
        <v>Yes</v>
      </c>
      <c r="M684" s="120">
        <v>1</v>
      </c>
      <c r="P684" s="104">
        <f>AVERAGE(F$5:F684)</f>
        <v>449.03088235294115</v>
      </c>
      <c r="Q684" s="104">
        <f>AVERAGE(G$5:G684)</f>
        <v>4.6058823529411761</v>
      </c>
      <c r="R684" s="122">
        <f>AVERAGE(H$5:H684)</f>
        <v>224066.41029411764</v>
      </c>
      <c r="S684" s="122">
        <f>AVERAGE(I$5:I684)</f>
        <v>67201.423529411768</v>
      </c>
      <c r="T684" s="122">
        <f>AVERAGE(J$5:J684)</f>
        <v>161107.33970588236</v>
      </c>
      <c r="U684" s="121">
        <f>AVERAGE($M$5:M684)</f>
        <v>0.99784640522875823</v>
      </c>
      <c r="Y684" s="103">
        <v>680</v>
      </c>
      <c r="Z684" s="103">
        <v>524</v>
      </c>
      <c r="AA684" s="103">
        <v>42</v>
      </c>
      <c r="AB684" s="103">
        <v>31</v>
      </c>
      <c r="AC684" s="137">
        <v>2908.3090741803039</v>
      </c>
      <c r="AD684" s="103">
        <v>450</v>
      </c>
      <c r="AE684" s="103">
        <v>1</v>
      </c>
      <c r="AF684" s="137">
        <v>224550</v>
      </c>
      <c r="AG684" s="137">
        <v>65499</v>
      </c>
      <c r="AH684" s="137">
        <v>163701</v>
      </c>
      <c r="AI684" s="103" t="str">
        <v>Yes</v>
      </c>
      <c r="AJ684" s="103" t="str">
        <v>Yes</v>
      </c>
      <c r="AK684" s="142">
        <v>1</v>
      </c>
      <c r="AN684" s="104">
        <f>AVERAGE(AD$5:AD684)</f>
        <v>449.0323529411765</v>
      </c>
      <c r="AO684" s="104">
        <f>AVERAGE(AE$5:AE684)</f>
        <v>4.3264705882352938</v>
      </c>
      <c r="AP684" s="122">
        <f>AVERAGE(AF$5:AF684)</f>
        <v>224067.14411764705</v>
      </c>
      <c r="AQ684" s="122">
        <f>AVERAGE(AG$5:AG684)</f>
        <v>67062.144117647054</v>
      </c>
      <c r="AR684" s="122">
        <f>AVERAGE(AH$5:AH684)</f>
        <v>161295.88235294117</v>
      </c>
      <c r="AS684" s="121">
        <f>AVERAGE($AK$5:AK684)</f>
        <v>0.99784967320261497</v>
      </c>
    </row>
    <row r="685" spans="1:45" x14ac:dyDescent="0.25">
      <c r="A685" s="103">
        <v>681</v>
      </c>
      <c r="B685" s="116">
        <v>657</v>
      </c>
      <c r="C685" s="116">
        <v>27</v>
      </c>
      <c r="D685" s="116">
        <v>42</v>
      </c>
      <c r="E685" s="117">
        <v>4084.3687422348803</v>
      </c>
      <c r="F685" s="116">
        <v>440</v>
      </c>
      <c r="G685" s="116">
        <v>0</v>
      </c>
      <c r="H685" s="117">
        <v>219560</v>
      </c>
      <c r="I685" s="117">
        <v>64000</v>
      </c>
      <c r="J685" s="117">
        <v>161860</v>
      </c>
      <c r="K685" s="116" t="str">
        <v>No</v>
      </c>
      <c r="L685" s="116" t="str">
        <v>No</v>
      </c>
      <c r="M685" s="120">
        <v>0.97777777777777775</v>
      </c>
      <c r="P685" s="104">
        <f>AVERAGE(F$5:F685)</f>
        <v>449.01762114537445</v>
      </c>
      <c r="Q685" s="104">
        <f>AVERAGE(G$5:G685)</f>
        <v>4.5991189427312777</v>
      </c>
      <c r="R685" s="122">
        <f>AVERAGE(H$5:H685)</f>
        <v>224059.79295154184</v>
      </c>
      <c r="S685" s="122">
        <f>AVERAGE(I$5:I685)</f>
        <v>67196.722466960346</v>
      </c>
      <c r="T685" s="122">
        <f>AVERAGE(J$5:J685)</f>
        <v>161108.44493392069</v>
      </c>
      <c r="U685" s="121">
        <f>AVERAGE($M$5:M685)</f>
        <v>0.99781693587860987</v>
      </c>
      <c r="Y685" s="103">
        <v>681</v>
      </c>
      <c r="Z685" s="103">
        <v>555</v>
      </c>
      <c r="AA685" s="103">
        <v>34</v>
      </c>
      <c r="AB685" s="103">
        <v>24</v>
      </c>
      <c r="AC685" s="137">
        <v>2043.1071088976614</v>
      </c>
      <c r="AD685" s="103">
        <v>450</v>
      </c>
      <c r="AE685" s="103">
        <v>8</v>
      </c>
      <c r="AF685" s="137">
        <v>224550</v>
      </c>
      <c r="AG685" s="137">
        <v>68992</v>
      </c>
      <c r="AH685" s="137">
        <v>159158</v>
      </c>
      <c r="AI685" s="103" t="str">
        <v>Yes</v>
      </c>
      <c r="AJ685" s="103" t="str">
        <v>Yes</v>
      </c>
      <c r="AK685" s="142">
        <v>1</v>
      </c>
      <c r="AN685" s="104">
        <f>AVERAGE(AD$5:AD685)</f>
        <v>449.03377386196769</v>
      </c>
      <c r="AO685" s="104">
        <f>AVERAGE(AE$5:AE685)</f>
        <v>4.3318649045521296</v>
      </c>
      <c r="AP685" s="122">
        <f>AVERAGE(AF$5:AF685)</f>
        <v>224067.85315712189</v>
      </c>
      <c r="AQ685" s="122">
        <f>AVERAGE(AG$5:AG685)</f>
        <v>67064.977973568282</v>
      </c>
      <c r="AR685" s="122">
        <f>AVERAGE(AH$5:AH685)</f>
        <v>161292.7430249633</v>
      </c>
      <c r="AS685" s="121">
        <f>AVERAGE($AK$5:AK685)</f>
        <v>0.99785283080437326</v>
      </c>
    </row>
    <row r="686" spans="1:45" x14ac:dyDescent="0.25">
      <c r="A686" s="103">
        <v>682</v>
      </c>
      <c r="B686" s="116">
        <v>567</v>
      </c>
      <c r="C686" s="116">
        <v>43</v>
      </c>
      <c r="D686" s="116">
        <v>31</v>
      </c>
      <c r="E686" s="117">
        <v>3888.1616114248909</v>
      </c>
      <c r="F686" s="116">
        <v>450</v>
      </c>
      <c r="G686" s="116">
        <v>1</v>
      </c>
      <c r="H686" s="117">
        <v>224550</v>
      </c>
      <c r="I686" s="117">
        <v>65499</v>
      </c>
      <c r="J686" s="117">
        <v>163701</v>
      </c>
      <c r="K686" s="116" t="str">
        <v>Yes</v>
      </c>
      <c r="L686" s="116" t="str">
        <v>Yes</v>
      </c>
      <c r="M686" s="120">
        <v>1</v>
      </c>
      <c r="P686" s="104">
        <f>AVERAGE(F$5:F686)</f>
        <v>449.0190615835777</v>
      </c>
      <c r="Q686" s="104">
        <f>AVERAGE(G$5:G686)</f>
        <v>4.5938416422287389</v>
      </c>
      <c r="R686" s="122">
        <f>AVERAGE(H$5:H686)</f>
        <v>224060.51173020527</v>
      </c>
      <c r="S686" s="122">
        <f>AVERAGE(I$5:I686)</f>
        <v>67194.233137829913</v>
      </c>
      <c r="T686" s="122">
        <f>AVERAGE(J$5:J686)</f>
        <v>161112.24633431085</v>
      </c>
      <c r="U686" s="121">
        <f>AVERAGE($M$5:M686)</f>
        <v>0.9978201368523949</v>
      </c>
      <c r="Y686" s="103">
        <v>682</v>
      </c>
      <c r="Z686" s="103">
        <v>571</v>
      </c>
      <c r="AA686" s="103">
        <v>47</v>
      </c>
      <c r="AB686" s="103">
        <v>22</v>
      </c>
      <c r="AC686" s="137">
        <v>4182.5939827302391</v>
      </c>
      <c r="AD686" s="103">
        <v>450</v>
      </c>
      <c r="AE686" s="103">
        <v>10</v>
      </c>
      <c r="AF686" s="137">
        <v>224550</v>
      </c>
      <c r="AG686" s="137">
        <v>69990</v>
      </c>
      <c r="AH686" s="137">
        <v>157860</v>
      </c>
      <c r="AI686" s="103" t="str">
        <v>Yes</v>
      </c>
      <c r="AJ686" s="103" t="str">
        <v>Yes</v>
      </c>
      <c r="AK686" s="142">
        <v>1</v>
      </c>
      <c r="AN686" s="104">
        <f>AVERAGE(AD$5:AD686)</f>
        <v>449.0351906158358</v>
      </c>
      <c r="AO686" s="104">
        <f>AVERAGE(AE$5:AE686)</f>
        <v>4.3401759530791786</v>
      </c>
      <c r="AP686" s="122">
        <f>AVERAGE(AF$5:AF686)</f>
        <v>224068.56011730206</v>
      </c>
      <c r="AQ686" s="122">
        <f>AVERAGE(AG$5:AG686)</f>
        <v>67069.266862170087</v>
      </c>
      <c r="AR686" s="122">
        <f>AVERAGE(AH$5:AH686)</f>
        <v>161287.70967741936</v>
      </c>
      <c r="AS686" s="121">
        <f>AVERAGE($AK$5:AK686)</f>
        <v>0.99785597914630231</v>
      </c>
    </row>
    <row r="687" spans="1:45" x14ac:dyDescent="0.25">
      <c r="A687" s="103">
        <v>683</v>
      </c>
      <c r="B687" s="116">
        <v>599</v>
      </c>
      <c r="C687" s="116">
        <v>42</v>
      </c>
      <c r="D687" s="116">
        <v>40</v>
      </c>
      <c r="E687" s="117">
        <v>3026.8686596488969</v>
      </c>
      <c r="F687" s="116">
        <v>442</v>
      </c>
      <c r="G687" s="116">
        <v>0</v>
      </c>
      <c r="H687" s="117">
        <v>220558</v>
      </c>
      <c r="I687" s="117">
        <v>64200</v>
      </c>
      <c r="J687" s="117">
        <v>162358</v>
      </c>
      <c r="K687" s="116" t="str">
        <v>No</v>
      </c>
      <c r="L687" s="116" t="str">
        <v>No</v>
      </c>
      <c r="M687" s="120">
        <v>0.98222222222222222</v>
      </c>
      <c r="P687" s="104">
        <f>AVERAGE(F$5:F687)</f>
        <v>449.00878477306003</v>
      </c>
      <c r="Q687" s="104">
        <f>AVERAGE(G$5:G687)</f>
        <v>4.5871156661786241</v>
      </c>
      <c r="R687" s="122">
        <f>AVERAGE(H$5:H687)</f>
        <v>224055.38360175694</v>
      </c>
      <c r="S687" s="122">
        <f>AVERAGE(I$5:I687)</f>
        <v>67189.849194729133</v>
      </c>
      <c r="T687" s="122">
        <f>AVERAGE(J$5:J687)</f>
        <v>161114.07027818449</v>
      </c>
      <c r="U687" s="121">
        <f>AVERAGE($M$5:M687)</f>
        <v>0.99779729949568896</v>
      </c>
      <c r="Y687" s="103">
        <v>683</v>
      </c>
      <c r="Z687" s="103">
        <v>585</v>
      </c>
      <c r="AA687" s="103">
        <v>39</v>
      </c>
      <c r="AB687" s="103">
        <v>35</v>
      </c>
      <c r="AC687" s="137">
        <v>2614.5429576595729</v>
      </c>
      <c r="AD687" s="103">
        <v>447</v>
      </c>
      <c r="AE687" s="103">
        <v>0</v>
      </c>
      <c r="AF687" s="137">
        <v>223053</v>
      </c>
      <c r="AG687" s="137">
        <v>64700</v>
      </c>
      <c r="AH687" s="137">
        <v>163603</v>
      </c>
      <c r="AI687" s="103" t="str">
        <v>No</v>
      </c>
      <c r="AJ687" s="103" t="str">
        <v>No</v>
      </c>
      <c r="AK687" s="142">
        <v>0.99333333333333329</v>
      </c>
      <c r="AN687" s="104">
        <f>AVERAGE(AD$5:AD687)</f>
        <v>449.03221083455344</v>
      </c>
      <c r="AO687" s="104">
        <f>AVERAGE(AE$5:AE687)</f>
        <v>4.3338213762811124</v>
      </c>
      <c r="AP687" s="122">
        <f>AVERAGE(AF$5:AF687)</f>
        <v>224067.07320644218</v>
      </c>
      <c r="AQ687" s="122">
        <f>AVERAGE(AG$5:AG687)</f>
        <v>67065.797950219625</v>
      </c>
      <c r="AR687" s="122">
        <f>AVERAGE(AH$5:AH687)</f>
        <v>161291.09956076136</v>
      </c>
      <c r="AS687" s="121">
        <f>AVERAGE($AK$5:AK687)</f>
        <v>0.99784935741011938</v>
      </c>
    </row>
    <row r="688" spans="1:45" x14ac:dyDescent="0.25">
      <c r="A688" s="103">
        <v>684</v>
      </c>
      <c r="B688" s="116">
        <v>542</v>
      </c>
      <c r="C688" s="116">
        <v>41</v>
      </c>
      <c r="D688" s="116">
        <v>31</v>
      </c>
      <c r="E688" s="117">
        <v>4798.4201071906327</v>
      </c>
      <c r="F688" s="116">
        <v>450</v>
      </c>
      <c r="G688" s="116">
        <v>1</v>
      </c>
      <c r="H688" s="117">
        <v>224550</v>
      </c>
      <c r="I688" s="117">
        <v>65499</v>
      </c>
      <c r="J688" s="117">
        <v>163701</v>
      </c>
      <c r="K688" s="116" t="str">
        <v>Yes</v>
      </c>
      <c r="L688" s="116" t="str">
        <v>Yes</v>
      </c>
      <c r="M688" s="120">
        <v>1</v>
      </c>
      <c r="P688" s="104">
        <f>AVERAGE(F$5:F688)</f>
        <v>449.01023391812868</v>
      </c>
      <c r="Q688" s="104">
        <f>AVERAGE(G$5:G688)</f>
        <v>4.5818713450292394</v>
      </c>
      <c r="R688" s="122">
        <f>AVERAGE(H$5:H688)</f>
        <v>224056.10672514621</v>
      </c>
      <c r="S688" s="122">
        <f>AVERAGE(I$5:I688)</f>
        <v>67187.377192982458</v>
      </c>
      <c r="T688" s="122">
        <f>AVERAGE(J$5:J688)</f>
        <v>161117.85233918129</v>
      </c>
      <c r="U688" s="121">
        <f>AVERAGE($M$5:M688)</f>
        <v>0.99780051981806372</v>
      </c>
      <c r="Y688" s="103">
        <v>684</v>
      </c>
      <c r="Z688" s="103">
        <v>613</v>
      </c>
      <c r="AA688" s="103">
        <v>41</v>
      </c>
      <c r="AB688" s="103">
        <v>35</v>
      </c>
      <c r="AC688" s="137">
        <v>4872.450456290464</v>
      </c>
      <c r="AD688" s="103">
        <v>447</v>
      </c>
      <c r="AE688" s="103">
        <v>0</v>
      </c>
      <c r="AF688" s="137">
        <v>223053</v>
      </c>
      <c r="AG688" s="137">
        <v>64700</v>
      </c>
      <c r="AH688" s="137">
        <v>163603</v>
      </c>
      <c r="AI688" s="103" t="str">
        <v>No</v>
      </c>
      <c r="AJ688" s="103" t="str">
        <v>No</v>
      </c>
      <c r="AK688" s="142">
        <v>0.99333333333333329</v>
      </c>
      <c r="AN688" s="104">
        <f>AVERAGE(AD$5:AD688)</f>
        <v>449.02923976608184</v>
      </c>
      <c r="AO688" s="104">
        <f>AVERAGE(AE$5:AE688)</f>
        <v>4.3274853801169595</v>
      </c>
      <c r="AP688" s="122">
        <f>AVERAGE(AF$5:AF688)</f>
        <v>224065.59064327486</v>
      </c>
      <c r="AQ688" s="122">
        <f>AVERAGE(AG$5:AG688)</f>
        <v>67062.339181286545</v>
      </c>
      <c r="AR688" s="122">
        <f>AVERAGE(AH$5:AH688)</f>
        <v>161294.47953216374</v>
      </c>
      <c r="AS688" s="121">
        <f>AVERAGE($AK$5:AK688)</f>
        <v>0.99784275503573805</v>
      </c>
    </row>
    <row r="689" spans="1:45" x14ac:dyDescent="0.25">
      <c r="A689" s="103">
        <v>685</v>
      </c>
      <c r="B689" s="116">
        <v>557</v>
      </c>
      <c r="C689" s="116">
        <v>42</v>
      </c>
      <c r="D689" s="116">
        <v>24</v>
      </c>
      <c r="E689" s="117">
        <v>3935.2560300139276</v>
      </c>
      <c r="F689" s="116">
        <v>450</v>
      </c>
      <c r="G689" s="116">
        <v>8</v>
      </c>
      <c r="H689" s="117">
        <v>224550</v>
      </c>
      <c r="I689" s="117">
        <v>68992</v>
      </c>
      <c r="J689" s="117">
        <v>159158</v>
      </c>
      <c r="K689" s="116" t="str">
        <v>Yes</v>
      </c>
      <c r="L689" s="116" t="str">
        <v>Yes</v>
      </c>
      <c r="M689" s="120">
        <v>1</v>
      </c>
      <c r="P689" s="104">
        <f>AVERAGE(F$5:F689)</f>
        <v>449.01167883211679</v>
      </c>
      <c r="Q689" s="104">
        <f>AVERAGE(G$5:G689)</f>
        <v>4.5868613138686127</v>
      </c>
      <c r="R689" s="122">
        <f>AVERAGE(H$5:H689)</f>
        <v>224056.82773722627</v>
      </c>
      <c r="S689" s="122">
        <f>AVERAGE(I$5:I689)</f>
        <v>67190.011678832117</v>
      </c>
      <c r="T689" s="122">
        <f>AVERAGE(J$5:J689)</f>
        <v>161114.99124087591</v>
      </c>
      <c r="U689" s="121">
        <f>AVERAGE($M$5:M689)</f>
        <v>0.99780373073803741</v>
      </c>
      <c r="Y689" s="103">
        <v>685</v>
      </c>
      <c r="Z689" s="103">
        <v>489</v>
      </c>
      <c r="AA689" s="103">
        <v>39</v>
      </c>
      <c r="AB689" s="103">
        <v>22</v>
      </c>
      <c r="AC689" s="137">
        <v>3437.0291680941941</v>
      </c>
      <c r="AD689" s="103">
        <v>450</v>
      </c>
      <c r="AE689" s="103">
        <v>10</v>
      </c>
      <c r="AF689" s="137">
        <v>224550</v>
      </c>
      <c r="AG689" s="137">
        <v>69990</v>
      </c>
      <c r="AH689" s="137">
        <v>157860</v>
      </c>
      <c r="AI689" s="103" t="str">
        <v>Yes</v>
      </c>
      <c r="AJ689" s="103" t="str">
        <v>Yes</v>
      </c>
      <c r="AK689" s="142">
        <v>1</v>
      </c>
      <c r="AN689" s="104">
        <f>AVERAGE(AD$5:AD689)</f>
        <v>449.03065693430659</v>
      </c>
      <c r="AO689" s="104">
        <f>AVERAGE(AE$5:AE689)</f>
        <v>4.335766423357664</v>
      </c>
      <c r="AP689" s="122">
        <f>AVERAGE(AF$5:AF689)</f>
        <v>224066.29781021897</v>
      </c>
      <c r="AQ689" s="122">
        <f>AVERAGE(AG$5:AG689)</f>
        <v>67066.613138686138</v>
      </c>
      <c r="AR689" s="122">
        <f>AVERAGE(AH$5:AH689)</f>
        <v>161289.46569343065</v>
      </c>
      <c r="AS689" s="121">
        <f>AVERAGE($AK$5:AK689)</f>
        <v>0.99784590429845965</v>
      </c>
    </row>
    <row r="690" spans="1:45" x14ac:dyDescent="0.25">
      <c r="A690" s="103">
        <v>686</v>
      </c>
      <c r="B690" s="116">
        <v>507</v>
      </c>
      <c r="C690" s="116">
        <v>25</v>
      </c>
      <c r="D690" s="116">
        <v>21</v>
      </c>
      <c r="E690" s="117">
        <v>2407.6928265501838</v>
      </c>
      <c r="F690" s="116">
        <v>450</v>
      </c>
      <c r="G690" s="116">
        <v>11</v>
      </c>
      <c r="H690" s="117">
        <v>224550</v>
      </c>
      <c r="I690" s="117">
        <v>70489</v>
      </c>
      <c r="J690" s="117">
        <v>157211</v>
      </c>
      <c r="K690" s="116" t="str">
        <v>Yes</v>
      </c>
      <c r="L690" s="116" t="str">
        <v>Yes</v>
      </c>
      <c r="M690" s="120">
        <v>1</v>
      </c>
      <c r="P690" s="104">
        <f>AVERAGE(F$5:F690)</f>
        <v>449.01311953352769</v>
      </c>
      <c r="Q690" s="104">
        <f>AVERAGE(G$5:G690)</f>
        <v>4.5962099125364428</v>
      </c>
      <c r="R690" s="122">
        <f>AVERAGE(H$5:H690)</f>
        <v>224057.54664723031</v>
      </c>
      <c r="S690" s="122">
        <f>AVERAGE(I$5:I690)</f>
        <v>67194.820699708449</v>
      </c>
      <c r="T690" s="122">
        <f>AVERAGE(J$5:J690)</f>
        <v>161109.30029154519</v>
      </c>
      <c r="U690" s="121">
        <f>AVERAGE($M$5:M690)</f>
        <v>0.99780693229672823</v>
      </c>
      <c r="Y690" s="103">
        <v>686</v>
      </c>
      <c r="Z690" s="103">
        <v>565</v>
      </c>
      <c r="AA690" s="103">
        <v>29</v>
      </c>
      <c r="AB690" s="103">
        <v>21</v>
      </c>
      <c r="AC690" s="137">
        <v>4328.7953170554483</v>
      </c>
      <c r="AD690" s="103">
        <v>450</v>
      </c>
      <c r="AE690" s="103">
        <v>11</v>
      </c>
      <c r="AF690" s="137">
        <v>224550</v>
      </c>
      <c r="AG690" s="137">
        <v>70489</v>
      </c>
      <c r="AH690" s="137">
        <v>157211</v>
      </c>
      <c r="AI690" s="103" t="str">
        <v>Yes</v>
      </c>
      <c r="AJ690" s="103" t="str">
        <v>Yes</v>
      </c>
      <c r="AK690" s="142">
        <v>1</v>
      </c>
      <c r="AN690" s="104">
        <f>AVERAGE(AD$5:AD690)</f>
        <v>449.0320699708455</v>
      </c>
      <c r="AO690" s="104">
        <f>AVERAGE(AE$5:AE690)</f>
        <v>4.3454810495626823</v>
      </c>
      <c r="AP690" s="122">
        <f>AVERAGE(AF$5:AF690)</f>
        <v>224067.00291545189</v>
      </c>
      <c r="AQ690" s="122">
        <f>AVERAGE(AG$5:AG690)</f>
        <v>67071.602040816331</v>
      </c>
      <c r="AR690" s="122">
        <f>AVERAGE(AH$5:AH690)</f>
        <v>161283.52040816325</v>
      </c>
      <c r="AS690" s="121">
        <f>AVERAGE($AK$5:AK690)</f>
        <v>0.99784904437965716</v>
      </c>
    </row>
    <row r="691" spans="1:45" x14ac:dyDescent="0.25">
      <c r="A691" s="103">
        <v>687</v>
      </c>
      <c r="B691" s="116">
        <v>563</v>
      </c>
      <c r="C691" s="116">
        <v>40</v>
      </c>
      <c r="D691" s="116">
        <v>35</v>
      </c>
      <c r="E691" s="117">
        <v>4182.9507369008452</v>
      </c>
      <c r="F691" s="116">
        <v>447</v>
      </c>
      <c r="G691" s="116">
        <v>0</v>
      </c>
      <c r="H691" s="117">
        <v>223053</v>
      </c>
      <c r="I691" s="117">
        <v>64700</v>
      </c>
      <c r="J691" s="117">
        <v>163603</v>
      </c>
      <c r="K691" s="116" t="str">
        <v>No</v>
      </c>
      <c r="L691" s="116" t="str">
        <v>No</v>
      </c>
      <c r="M691" s="120">
        <v>0.99333333333333329</v>
      </c>
      <c r="P691" s="104">
        <f>AVERAGE(F$5:F691)</f>
        <v>449.01018922852984</v>
      </c>
      <c r="Q691" s="104">
        <f>AVERAGE(G$5:G691)</f>
        <v>4.5895196506550215</v>
      </c>
      <c r="R691" s="122">
        <f>AVERAGE(H$5:H691)</f>
        <v>224056.08442503639</v>
      </c>
      <c r="S691" s="122">
        <f>AVERAGE(I$5:I691)</f>
        <v>67191.189228529838</v>
      </c>
      <c r="T691" s="122">
        <f>AVERAGE(J$5:J691)</f>
        <v>161112.93013100437</v>
      </c>
      <c r="U691" s="121">
        <f>AVERAGE($M$5:M691)</f>
        <v>0.99780042050784412</v>
      </c>
      <c r="Y691" s="103">
        <v>687</v>
      </c>
      <c r="Z691" s="103">
        <v>622</v>
      </c>
      <c r="AA691" s="103">
        <v>31</v>
      </c>
      <c r="AB691" s="103">
        <v>35</v>
      </c>
      <c r="AC691" s="137">
        <v>2934.5087686230399</v>
      </c>
      <c r="AD691" s="103">
        <v>447</v>
      </c>
      <c r="AE691" s="103">
        <v>0</v>
      </c>
      <c r="AF691" s="137">
        <v>223053</v>
      </c>
      <c r="AG691" s="137">
        <v>64700</v>
      </c>
      <c r="AH691" s="137">
        <v>163603</v>
      </c>
      <c r="AI691" s="103" t="str">
        <v>No</v>
      </c>
      <c r="AJ691" s="103" t="str">
        <v>No</v>
      </c>
      <c r="AK691" s="142">
        <v>0.99333333333333329</v>
      </c>
      <c r="AN691" s="104">
        <f>AVERAGE(AD$5:AD691)</f>
        <v>449.0291120815138</v>
      </c>
      <c r="AO691" s="104">
        <f>AVERAGE(AE$5:AE691)</f>
        <v>4.3391557496360988</v>
      </c>
      <c r="AP691" s="122">
        <f>AVERAGE(AF$5:AF691)</f>
        <v>224065.52692867539</v>
      </c>
      <c r="AQ691" s="122">
        <f>AVERAGE(AG$5:AG691)</f>
        <v>67068.149927219798</v>
      </c>
      <c r="AR691" s="122">
        <f>AVERAGE(AH$5:AH691)</f>
        <v>161286.89665211062</v>
      </c>
      <c r="AS691" s="121">
        <f>AVERAGE($AK$5:AK691)</f>
        <v>0.99784247129225356</v>
      </c>
    </row>
    <row r="692" spans="1:45" x14ac:dyDescent="0.25">
      <c r="A692" s="103">
        <v>688</v>
      </c>
      <c r="B692" s="116">
        <v>634</v>
      </c>
      <c r="C692" s="116">
        <v>38</v>
      </c>
      <c r="D692" s="116">
        <v>32</v>
      </c>
      <c r="E692" s="117">
        <v>2869.2061784088392</v>
      </c>
      <c r="F692" s="116">
        <v>450</v>
      </c>
      <c r="G692" s="116">
        <v>0</v>
      </c>
      <c r="H692" s="117">
        <v>224550</v>
      </c>
      <c r="I692" s="117">
        <v>65000</v>
      </c>
      <c r="J692" s="117">
        <v>164350</v>
      </c>
      <c r="K692" s="116" t="str">
        <v>Yes</v>
      </c>
      <c r="L692" s="116" t="str">
        <v>No</v>
      </c>
      <c r="M692" s="120">
        <v>1</v>
      </c>
      <c r="P692" s="104">
        <f>AVERAGE(F$5:F692)</f>
        <v>449.01162790697674</v>
      </c>
      <c r="Q692" s="104">
        <f>AVERAGE(G$5:G692)</f>
        <v>4.5828488372093021</v>
      </c>
      <c r="R692" s="122">
        <f>AVERAGE(H$5:H692)</f>
        <v>224056.8023255814</v>
      </c>
      <c r="S692" s="122">
        <f>AVERAGE(I$5:I692)</f>
        <v>67188.004360465115</v>
      </c>
      <c r="T692" s="122">
        <f>AVERAGE(J$5:J692)</f>
        <v>161117.6351744186</v>
      </c>
      <c r="U692" s="121">
        <f>AVERAGE($M$5:M692)</f>
        <v>0.99780361757105951</v>
      </c>
      <c r="Y692" s="103">
        <v>688</v>
      </c>
      <c r="Z692" s="103">
        <v>536</v>
      </c>
      <c r="AA692" s="103">
        <v>40</v>
      </c>
      <c r="AB692" s="103">
        <v>22</v>
      </c>
      <c r="AC692" s="137">
        <v>2333.2855045557203</v>
      </c>
      <c r="AD692" s="103">
        <v>450</v>
      </c>
      <c r="AE692" s="103">
        <v>10</v>
      </c>
      <c r="AF692" s="137">
        <v>224550</v>
      </c>
      <c r="AG692" s="137">
        <v>69990</v>
      </c>
      <c r="AH692" s="137">
        <v>157860</v>
      </c>
      <c r="AI692" s="103" t="str">
        <v>Yes</v>
      </c>
      <c r="AJ692" s="103" t="str">
        <v>Yes</v>
      </c>
      <c r="AK692" s="142">
        <v>1</v>
      </c>
      <c r="AN692" s="104">
        <f>AVERAGE(AD$5:AD692)</f>
        <v>449.03052325581393</v>
      </c>
      <c r="AO692" s="104">
        <f>AVERAGE(AE$5:AE692)</f>
        <v>4.3473837209302326</v>
      </c>
      <c r="AP692" s="122">
        <f>AVERAGE(AF$5:AF692)</f>
        <v>224066.23110465117</v>
      </c>
      <c r="AQ692" s="122">
        <f>AVERAGE(AG$5:AG692)</f>
        <v>67072.396802325587</v>
      </c>
      <c r="AR692" s="122">
        <f>AVERAGE(AH$5:AH692)</f>
        <v>161281.91569767441</v>
      </c>
      <c r="AS692" s="121">
        <f>AVERAGE($AK$5:AK692)</f>
        <v>0.99784560723514271</v>
      </c>
    </row>
    <row r="693" spans="1:45" x14ac:dyDescent="0.25">
      <c r="A693" s="103">
        <v>689</v>
      </c>
      <c r="B693" s="116">
        <v>579</v>
      </c>
      <c r="C693" s="116">
        <v>35</v>
      </c>
      <c r="D693" s="116">
        <v>28</v>
      </c>
      <c r="E693" s="117">
        <v>4601.5802755708573</v>
      </c>
      <c r="F693" s="116">
        <v>450</v>
      </c>
      <c r="G693" s="116">
        <v>4</v>
      </c>
      <c r="H693" s="117">
        <v>224550</v>
      </c>
      <c r="I693" s="117">
        <v>66996</v>
      </c>
      <c r="J693" s="117">
        <v>161754</v>
      </c>
      <c r="K693" s="116" t="str">
        <v>Yes</v>
      </c>
      <c r="L693" s="116" t="str">
        <v>Yes</v>
      </c>
      <c r="M693" s="120">
        <v>1</v>
      </c>
      <c r="P693" s="104">
        <f>AVERAGE(F$5:F693)</f>
        <v>449.01306240928881</v>
      </c>
      <c r="Q693" s="104">
        <f>AVERAGE(G$5:G693)</f>
        <v>4.5820029027576199</v>
      </c>
      <c r="R693" s="122">
        <f>AVERAGE(H$5:H693)</f>
        <v>224057.51814223512</v>
      </c>
      <c r="S693" s="122">
        <f>AVERAGE(I$5:I693)</f>
        <v>67187.725689404935</v>
      </c>
      <c r="T693" s="122">
        <f>AVERAGE(J$5:J693)</f>
        <v>161118.55878084179</v>
      </c>
      <c r="U693" s="121">
        <f>AVERAGE($M$5:M693)</f>
        <v>0.99780680535397526</v>
      </c>
      <c r="Y693" s="103">
        <v>689</v>
      </c>
      <c r="Z693" s="103">
        <v>596</v>
      </c>
      <c r="AA693" s="103">
        <v>31</v>
      </c>
      <c r="AB693" s="103">
        <v>34</v>
      </c>
      <c r="AC693" s="137">
        <v>4952.0590423193353</v>
      </c>
      <c r="AD693" s="103">
        <v>448</v>
      </c>
      <c r="AE693" s="103">
        <v>0</v>
      </c>
      <c r="AF693" s="137">
        <v>223552</v>
      </c>
      <c r="AG693" s="137">
        <v>64800</v>
      </c>
      <c r="AH693" s="137">
        <v>163852</v>
      </c>
      <c r="AI693" s="103" t="str">
        <v>No</v>
      </c>
      <c r="AJ693" s="103" t="str">
        <v>No</v>
      </c>
      <c r="AK693" s="142">
        <v>0.99555555555555553</v>
      </c>
      <c r="AN693" s="104">
        <f>AVERAGE(AD$5:AD693)</f>
        <v>449.02902757619739</v>
      </c>
      <c r="AO693" s="104">
        <f>AVERAGE(AE$5:AE693)</f>
        <v>4.3410740203193035</v>
      </c>
      <c r="AP693" s="122">
        <f>AVERAGE(AF$5:AF693)</f>
        <v>224065.48476052249</v>
      </c>
      <c r="AQ693" s="122">
        <f>AVERAGE(AG$5:AG693)</f>
        <v>67069.098693759064</v>
      </c>
      <c r="AR693" s="122">
        <f>AVERAGE(AH$5:AH693)</f>
        <v>161285.64586357039</v>
      </c>
      <c r="AS693" s="121">
        <f>AVERAGE($AK$5:AK693)</f>
        <v>0.99784228350266146</v>
      </c>
    </row>
    <row r="694" spans="1:45" x14ac:dyDescent="0.25">
      <c r="A694" s="103">
        <v>690</v>
      </c>
      <c r="B694" s="116">
        <v>574</v>
      </c>
      <c r="C694" s="116">
        <v>41</v>
      </c>
      <c r="D694" s="116">
        <v>28</v>
      </c>
      <c r="E694" s="117">
        <v>3153.3582132296588</v>
      </c>
      <c r="F694" s="116">
        <v>450</v>
      </c>
      <c r="G694" s="116">
        <v>4</v>
      </c>
      <c r="H694" s="117">
        <v>224550</v>
      </c>
      <c r="I694" s="117">
        <v>66996</v>
      </c>
      <c r="J694" s="117">
        <v>161754</v>
      </c>
      <c r="K694" s="116" t="str">
        <v>Yes</v>
      </c>
      <c r="L694" s="116" t="str">
        <v>Yes</v>
      </c>
      <c r="M694" s="120">
        <v>1</v>
      </c>
      <c r="P694" s="104">
        <f>AVERAGE(F$5:F694)</f>
        <v>449.01449275362319</v>
      </c>
      <c r="Q694" s="104">
        <f>AVERAGE(G$5:G694)</f>
        <v>4.5811594202898549</v>
      </c>
      <c r="R694" s="122">
        <f>AVERAGE(H$5:H694)</f>
        <v>224058.23188405798</v>
      </c>
      <c r="S694" s="122">
        <f>AVERAGE(I$5:I694)</f>
        <v>67187.447826086951</v>
      </c>
      <c r="T694" s="122">
        <f>AVERAGE(J$5:J694)</f>
        <v>161119.47971014492</v>
      </c>
      <c r="U694" s="121">
        <f>AVERAGE($M$5:M694)</f>
        <v>0.99780998389694053</v>
      </c>
      <c r="Y694" s="103">
        <v>690</v>
      </c>
      <c r="Z694" s="103">
        <v>614</v>
      </c>
      <c r="AA694" s="103">
        <v>26</v>
      </c>
      <c r="AB694" s="103">
        <v>30</v>
      </c>
      <c r="AC694" s="137">
        <v>4677.0925734023313</v>
      </c>
      <c r="AD694" s="103">
        <v>450</v>
      </c>
      <c r="AE694" s="103">
        <v>2</v>
      </c>
      <c r="AF694" s="137">
        <v>224550</v>
      </c>
      <c r="AG694" s="137">
        <v>65998</v>
      </c>
      <c r="AH694" s="137">
        <v>163052</v>
      </c>
      <c r="AI694" s="103" t="str">
        <v>Yes</v>
      </c>
      <c r="AJ694" s="103" t="str">
        <v>Yes</v>
      </c>
      <c r="AK694" s="142">
        <v>1</v>
      </c>
      <c r="AN694" s="104">
        <f>AVERAGE(AD$5:AD694)</f>
        <v>449.03043478260872</v>
      </c>
      <c r="AO694" s="104">
        <f>AVERAGE(AE$5:AE694)</f>
        <v>4.3376811594202902</v>
      </c>
      <c r="AP694" s="122">
        <f>AVERAGE(AF$5:AF694)</f>
        <v>224066.18695652173</v>
      </c>
      <c r="AQ694" s="122">
        <f>AVERAGE(AG$5:AG694)</f>
        <v>67067.546376811588</v>
      </c>
      <c r="AR694" s="122">
        <f>AVERAGE(AH$5:AH694)</f>
        <v>161288.20579710146</v>
      </c>
      <c r="AS694" s="121">
        <f>AVERAGE($AK$5:AK694)</f>
        <v>0.99784541062802001</v>
      </c>
    </row>
    <row r="695" spans="1:45" x14ac:dyDescent="0.25">
      <c r="A695" s="103">
        <v>691</v>
      </c>
      <c r="B695" s="116">
        <v>563</v>
      </c>
      <c r="C695" s="116">
        <v>37</v>
      </c>
      <c r="D695" s="116">
        <v>22</v>
      </c>
      <c r="E695" s="117">
        <v>4098.9392818751421</v>
      </c>
      <c r="F695" s="116">
        <v>450</v>
      </c>
      <c r="G695" s="116">
        <v>10</v>
      </c>
      <c r="H695" s="117">
        <v>224550</v>
      </c>
      <c r="I695" s="117">
        <v>69990</v>
      </c>
      <c r="J695" s="117">
        <v>157860</v>
      </c>
      <c r="K695" s="116" t="str">
        <v>Yes</v>
      </c>
      <c r="L695" s="116" t="str">
        <v>Yes</v>
      </c>
      <c r="M695" s="120">
        <v>1</v>
      </c>
      <c r="P695" s="104">
        <f>AVERAGE(F$5:F695)</f>
        <v>449.01591895803182</v>
      </c>
      <c r="Q695" s="104">
        <f>AVERAGE(G$5:G695)</f>
        <v>4.5890014471780027</v>
      </c>
      <c r="R695" s="122">
        <f>AVERAGE(H$5:H695)</f>
        <v>224058.94356005787</v>
      </c>
      <c r="S695" s="122">
        <f>AVERAGE(I$5:I695)</f>
        <v>67191.503617945011</v>
      </c>
      <c r="T695" s="122">
        <f>AVERAGE(J$5:J695)</f>
        <v>161114.76266280754</v>
      </c>
      <c r="U695" s="121">
        <f>AVERAGE($M$5:M695)</f>
        <v>0.9978131532400708</v>
      </c>
      <c r="Y695" s="103">
        <v>691</v>
      </c>
      <c r="Z695" s="103">
        <v>607</v>
      </c>
      <c r="AA695" s="103">
        <v>43</v>
      </c>
      <c r="AB695" s="103">
        <v>21</v>
      </c>
      <c r="AC695" s="137">
        <v>4416.8830884007039</v>
      </c>
      <c r="AD695" s="103">
        <v>450</v>
      </c>
      <c r="AE695" s="103">
        <v>11</v>
      </c>
      <c r="AF695" s="137">
        <v>224550</v>
      </c>
      <c r="AG695" s="137">
        <v>70489</v>
      </c>
      <c r="AH695" s="137">
        <v>157211</v>
      </c>
      <c r="AI695" s="103" t="str">
        <v>Yes</v>
      </c>
      <c r="AJ695" s="103" t="str">
        <v>Yes</v>
      </c>
      <c r="AK695" s="142">
        <v>1</v>
      </c>
      <c r="AN695" s="104">
        <f>AVERAGE(AD$5:AD695)</f>
        <v>449.03183791606369</v>
      </c>
      <c r="AO695" s="104">
        <f>AVERAGE(AE$5:AE695)</f>
        <v>4.3473227206946454</v>
      </c>
      <c r="AP695" s="122">
        <f>AVERAGE(AF$5:AF695)</f>
        <v>224066.88712011577</v>
      </c>
      <c r="AQ695" s="122">
        <f>AVERAGE(AG$5:AG695)</f>
        <v>67072.497829232991</v>
      </c>
      <c r="AR695" s="122">
        <f>AVERAGE(AH$5:AH695)</f>
        <v>161282.3053545586</v>
      </c>
      <c r="AS695" s="121">
        <f>AVERAGE($AK$5:AK695)</f>
        <v>0.9978485287023644</v>
      </c>
    </row>
    <row r="696" spans="1:45" x14ac:dyDescent="0.25">
      <c r="A696" s="103">
        <v>692</v>
      </c>
      <c r="B696" s="116">
        <v>559</v>
      </c>
      <c r="C696" s="116">
        <v>45</v>
      </c>
      <c r="D696" s="116">
        <v>29</v>
      </c>
      <c r="E696" s="117">
        <v>3262.1737167935194</v>
      </c>
      <c r="F696" s="116">
        <v>450</v>
      </c>
      <c r="G696" s="116">
        <v>3</v>
      </c>
      <c r="H696" s="117">
        <v>224550</v>
      </c>
      <c r="I696" s="117">
        <v>66497</v>
      </c>
      <c r="J696" s="117">
        <v>162403</v>
      </c>
      <c r="K696" s="116" t="str">
        <v>Yes</v>
      </c>
      <c r="L696" s="116" t="str">
        <v>Yes</v>
      </c>
      <c r="M696" s="120">
        <v>1</v>
      </c>
      <c r="P696" s="104">
        <f>AVERAGE(F$5:F696)</f>
        <v>449.01734104046244</v>
      </c>
      <c r="Q696" s="104">
        <f>AVERAGE(G$5:G696)</f>
        <v>4.5867052023121389</v>
      </c>
      <c r="R696" s="122">
        <f>AVERAGE(H$5:H696)</f>
        <v>224059.65317919076</v>
      </c>
      <c r="S696" s="122">
        <f>AVERAGE(I$5:I696)</f>
        <v>67190.5</v>
      </c>
      <c r="T696" s="122">
        <f>AVERAGE(J$5:J696)</f>
        <v>161116.62427745663</v>
      </c>
      <c r="U696" s="121">
        <f>AVERAGE($M$5:M696)</f>
        <v>0.99781631342324995</v>
      </c>
      <c r="Y696" s="103">
        <v>692</v>
      </c>
      <c r="Z696" s="103">
        <v>580</v>
      </c>
      <c r="AA696" s="103">
        <v>61</v>
      </c>
      <c r="AB696" s="103">
        <v>27</v>
      </c>
      <c r="AC696" s="137">
        <v>3464.3020361068484</v>
      </c>
      <c r="AD696" s="103">
        <v>450</v>
      </c>
      <c r="AE696" s="103">
        <v>5</v>
      </c>
      <c r="AF696" s="137">
        <v>224550</v>
      </c>
      <c r="AG696" s="137">
        <v>67495</v>
      </c>
      <c r="AH696" s="137">
        <v>161105</v>
      </c>
      <c r="AI696" s="103" t="str">
        <v>Yes</v>
      </c>
      <c r="AJ696" s="103" t="str">
        <v>Yes</v>
      </c>
      <c r="AK696" s="142">
        <v>1</v>
      </c>
      <c r="AN696" s="104">
        <f>AVERAGE(AD$5:AD696)</f>
        <v>449.03323699421964</v>
      </c>
      <c r="AO696" s="104">
        <f>AVERAGE(AE$5:AE696)</f>
        <v>4.348265895953757</v>
      </c>
      <c r="AP696" s="122">
        <f>AVERAGE(AF$5:AF696)</f>
        <v>224067.58526011559</v>
      </c>
      <c r="AQ696" s="122">
        <f>AVERAGE(AG$5:AG696)</f>
        <v>67073.108381502883</v>
      </c>
      <c r="AR696" s="122">
        <f>AVERAGE(AH$5:AH696)</f>
        <v>161282.04913294798</v>
      </c>
      <c r="AS696" s="121">
        <f>AVERAGE($AK$5:AK696)</f>
        <v>0.99785163776493324</v>
      </c>
    </row>
    <row r="697" spans="1:45" x14ac:dyDescent="0.25">
      <c r="A697" s="103">
        <v>693</v>
      </c>
      <c r="B697" s="116">
        <v>543</v>
      </c>
      <c r="C697" s="116">
        <v>42</v>
      </c>
      <c r="D697" s="116">
        <v>27</v>
      </c>
      <c r="E697" s="117">
        <v>3060.0461942761353</v>
      </c>
      <c r="F697" s="116">
        <v>450</v>
      </c>
      <c r="G697" s="116">
        <v>5</v>
      </c>
      <c r="H697" s="117">
        <v>224550</v>
      </c>
      <c r="I697" s="117">
        <v>67495</v>
      </c>
      <c r="J697" s="117">
        <v>161105</v>
      </c>
      <c r="K697" s="116" t="str">
        <v>Yes</v>
      </c>
      <c r="L697" s="116" t="str">
        <v>Yes</v>
      </c>
      <c r="M697" s="120">
        <v>1</v>
      </c>
      <c r="P697" s="104">
        <f>AVERAGE(F$5:F697)</f>
        <v>449.018759018759</v>
      </c>
      <c r="Q697" s="104">
        <f>AVERAGE(G$5:G697)</f>
        <v>4.587301587301587</v>
      </c>
      <c r="R697" s="122">
        <f>AVERAGE(H$5:H697)</f>
        <v>224060.36075036076</v>
      </c>
      <c r="S697" s="122">
        <f>AVERAGE(I$5:I697)</f>
        <v>67190.939393939392</v>
      </c>
      <c r="T697" s="122">
        <f>AVERAGE(J$5:J697)</f>
        <v>161116.60750360749</v>
      </c>
      <c r="U697" s="121">
        <f>AVERAGE($M$5:M697)</f>
        <v>0.99781946448613124</v>
      </c>
      <c r="Y697" s="103">
        <v>693</v>
      </c>
      <c r="Z697" s="103">
        <v>591</v>
      </c>
      <c r="AA697" s="103">
        <v>42</v>
      </c>
      <c r="AB697" s="103">
        <v>30</v>
      </c>
      <c r="AC697" s="137">
        <v>3641.9613928447106</v>
      </c>
      <c r="AD697" s="103">
        <v>450</v>
      </c>
      <c r="AE697" s="103">
        <v>2</v>
      </c>
      <c r="AF697" s="137">
        <v>224550</v>
      </c>
      <c r="AG697" s="137">
        <v>65998</v>
      </c>
      <c r="AH697" s="137">
        <v>163052</v>
      </c>
      <c r="AI697" s="103" t="str">
        <v>Yes</v>
      </c>
      <c r="AJ697" s="103" t="str">
        <v>Yes</v>
      </c>
      <c r="AK697" s="142">
        <v>1</v>
      </c>
      <c r="AN697" s="104">
        <f>AVERAGE(AD$5:AD697)</f>
        <v>449.03463203463201</v>
      </c>
      <c r="AO697" s="104">
        <f>AVERAGE(AE$5:AE697)</f>
        <v>4.3448773448773448</v>
      </c>
      <c r="AP697" s="122">
        <f>AVERAGE(AF$5:AF697)</f>
        <v>224068.28138528139</v>
      </c>
      <c r="AQ697" s="122">
        <f>AVERAGE(AG$5:AG697)</f>
        <v>67071.556998557004</v>
      </c>
      <c r="AR697" s="122">
        <f>AVERAGE(AH$5:AH697)</f>
        <v>161284.60317460317</v>
      </c>
      <c r="AS697" s="121">
        <f>AVERAGE($AK$5:AK697)</f>
        <v>0.99785473785473844</v>
      </c>
    </row>
    <row r="698" spans="1:45" x14ac:dyDescent="0.25">
      <c r="A698" s="103">
        <v>694</v>
      </c>
      <c r="B698" s="116">
        <v>560</v>
      </c>
      <c r="C698" s="116">
        <v>41</v>
      </c>
      <c r="D698" s="116">
        <v>33</v>
      </c>
      <c r="E698" s="117">
        <v>4214.1297485399209</v>
      </c>
      <c r="F698" s="116">
        <v>449</v>
      </c>
      <c r="G698" s="116">
        <v>0</v>
      </c>
      <c r="H698" s="117">
        <v>224051</v>
      </c>
      <c r="I698" s="117">
        <v>64900</v>
      </c>
      <c r="J698" s="117">
        <v>164101</v>
      </c>
      <c r="K698" s="116" t="str">
        <v>No</v>
      </c>
      <c r="L698" s="116" t="str">
        <v>No</v>
      </c>
      <c r="M698" s="120">
        <v>0.99777777777777776</v>
      </c>
      <c r="P698" s="104">
        <f>AVERAGE(F$5:F698)</f>
        <v>449.01873198847261</v>
      </c>
      <c r="Q698" s="104">
        <f>AVERAGE(G$5:G698)</f>
        <v>4.5806916426512965</v>
      </c>
      <c r="R698" s="122">
        <f>AVERAGE(H$5:H698)</f>
        <v>224060.34726224784</v>
      </c>
      <c r="S698" s="122">
        <f>AVERAGE(I$5:I698)</f>
        <v>67187.638328530258</v>
      </c>
      <c r="T698" s="122">
        <f>AVERAGE(J$5:J698)</f>
        <v>161120.90778097982</v>
      </c>
      <c r="U698" s="121">
        <f>AVERAGE($M$5:M698)</f>
        <v>0.9978194044188281</v>
      </c>
      <c r="Y698" s="103">
        <v>694</v>
      </c>
      <c r="Z698" s="103">
        <v>610</v>
      </c>
      <c r="AA698" s="103">
        <v>36</v>
      </c>
      <c r="AB698" s="103">
        <v>27</v>
      </c>
      <c r="AC698" s="137">
        <v>3756.5095712012635</v>
      </c>
      <c r="AD698" s="103">
        <v>450</v>
      </c>
      <c r="AE698" s="103">
        <v>5</v>
      </c>
      <c r="AF698" s="137">
        <v>224550</v>
      </c>
      <c r="AG698" s="137">
        <v>67495</v>
      </c>
      <c r="AH698" s="137">
        <v>161105</v>
      </c>
      <c r="AI698" s="103" t="str">
        <v>Yes</v>
      </c>
      <c r="AJ698" s="103" t="str">
        <v>Yes</v>
      </c>
      <c r="AK698" s="142">
        <v>1</v>
      </c>
      <c r="AN698" s="104">
        <f>AVERAGE(AD$5:AD698)</f>
        <v>449.03602305475505</v>
      </c>
      <c r="AO698" s="104">
        <f>AVERAGE(AE$5:AE698)</f>
        <v>4.3458213256484148</v>
      </c>
      <c r="AP698" s="122">
        <f>AVERAGE(AF$5:AF698)</f>
        <v>224068.97550432276</v>
      </c>
      <c r="AQ698" s="122">
        <f>AVERAGE(AG$5:AG698)</f>
        <v>67072.167146974069</v>
      </c>
      <c r="AR698" s="122">
        <f>AVERAGE(AH$5:AH698)</f>
        <v>161284.34438040346</v>
      </c>
      <c r="AS698" s="121">
        <f>AVERAGE($AK$5:AK698)</f>
        <v>0.99785782901056741</v>
      </c>
    </row>
    <row r="699" spans="1:45" x14ac:dyDescent="0.25">
      <c r="A699" s="103">
        <v>695</v>
      </c>
      <c r="B699" s="116">
        <v>440</v>
      </c>
      <c r="C699" s="116">
        <v>46</v>
      </c>
      <c r="D699" s="116">
        <v>14</v>
      </c>
      <c r="E699" s="117">
        <v>3083.7025505202218</v>
      </c>
      <c r="F699" s="116">
        <v>450</v>
      </c>
      <c r="G699" s="116">
        <v>18</v>
      </c>
      <c r="H699" s="117">
        <v>224550</v>
      </c>
      <c r="I699" s="117">
        <v>73982</v>
      </c>
      <c r="J699" s="117">
        <v>152668</v>
      </c>
      <c r="K699" s="116" t="str">
        <v>Yes</v>
      </c>
      <c r="L699" s="116" t="str">
        <v>Yes</v>
      </c>
      <c r="M699" s="120">
        <v>1</v>
      </c>
      <c r="P699" s="104">
        <f>AVERAGE(F$5:F699)</f>
        <v>449.02014388489209</v>
      </c>
      <c r="Q699" s="104">
        <f>AVERAGE(G$5:G699)</f>
        <v>4.5999999999999996</v>
      </c>
      <c r="R699" s="122">
        <f>AVERAGE(H$5:H699)</f>
        <v>224061.05179856115</v>
      </c>
      <c r="S699" s="122">
        <f>AVERAGE(I$5:I699)</f>
        <v>67197.414388489211</v>
      </c>
      <c r="T699" s="122">
        <f>AVERAGE(J$5:J699)</f>
        <v>161108.74532374099</v>
      </c>
      <c r="U699" s="121">
        <f>AVERAGE($M$5:M699)</f>
        <v>0.99782254196642683</v>
      </c>
      <c r="Y699" s="103">
        <v>695</v>
      </c>
      <c r="Z699" s="103">
        <v>604</v>
      </c>
      <c r="AA699" s="103">
        <v>41</v>
      </c>
      <c r="AB699" s="103">
        <v>34</v>
      </c>
      <c r="AC699" s="137">
        <v>4432.1566690757172</v>
      </c>
      <c r="AD699" s="103">
        <v>448</v>
      </c>
      <c r="AE699" s="103">
        <v>0</v>
      </c>
      <c r="AF699" s="137">
        <v>223552</v>
      </c>
      <c r="AG699" s="137">
        <v>64800</v>
      </c>
      <c r="AH699" s="137">
        <v>163852</v>
      </c>
      <c r="AI699" s="103" t="str">
        <v>No</v>
      </c>
      <c r="AJ699" s="103" t="str">
        <v>No</v>
      </c>
      <c r="AK699" s="142">
        <v>0.99555555555555553</v>
      </c>
      <c r="AN699" s="104">
        <f>AVERAGE(AD$5:AD699)</f>
        <v>449.03453237410071</v>
      </c>
      <c r="AO699" s="104">
        <f>AVERAGE(AE$5:AE699)</f>
        <v>4.339568345323741</v>
      </c>
      <c r="AP699" s="122">
        <f>AVERAGE(AF$5:AF699)</f>
        <v>224068.23165467626</v>
      </c>
      <c r="AQ699" s="122">
        <f>AVERAGE(AG$5:AG699)</f>
        <v>67068.897841726619</v>
      </c>
      <c r="AR699" s="122">
        <f>AVERAGE(AH$5:AH699)</f>
        <v>161288.03884892087</v>
      </c>
      <c r="AS699" s="121">
        <f>AVERAGE($AK$5:AK699)</f>
        <v>0.99785451638689115</v>
      </c>
    </row>
    <row r="700" spans="1:45" x14ac:dyDescent="0.25">
      <c r="A700" s="103">
        <v>696</v>
      </c>
      <c r="B700" s="116">
        <v>440</v>
      </c>
      <c r="C700" s="116">
        <v>43</v>
      </c>
      <c r="D700" s="116">
        <v>31</v>
      </c>
      <c r="E700" s="117">
        <v>3062.8003106907045</v>
      </c>
      <c r="F700" s="116">
        <v>450</v>
      </c>
      <c r="G700" s="116">
        <v>1</v>
      </c>
      <c r="H700" s="117">
        <v>224550</v>
      </c>
      <c r="I700" s="117">
        <v>65499</v>
      </c>
      <c r="J700" s="117">
        <v>163701</v>
      </c>
      <c r="K700" s="116" t="str">
        <v>Yes</v>
      </c>
      <c r="L700" s="116" t="str">
        <v>Yes</v>
      </c>
      <c r="M700" s="120">
        <v>1</v>
      </c>
      <c r="P700" s="104">
        <f>AVERAGE(F$5:F700)</f>
        <v>449.02155172413791</v>
      </c>
      <c r="Q700" s="104">
        <f>AVERAGE(G$5:G700)</f>
        <v>4.5948275862068968</v>
      </c>
      <c r="R700" s="122">
        <f>AVERAGE(H$5:H700)</f>
        <v>224061.75431034484</v>
      </c>
      <c r="S700" s="122">
        <f>AVERAGE(I$5:I700)</f>
        <v>67194.974137931029</v>
      </c>
      <c r="T700" s="122">
        <f>AVERAGE(J$5:J700)</f>
        <v>161112.4698275862</v>
      </c>
      <c r="U700" s="121">
        <f>AVERAGE($M$5:M700)</f>
        <v>0.99782567049808435</v>
      </c>
      <c r="Y700" s="103">
        <v>696</v>
      </c>
      <c r="Z700" s="103">
        <v>528</v>
      </c>
      <c r="AA700" s="103">
        <v>40</v>
      </c>
      <c r="AB700" s="103">
        <v>27</v>
      </c>
      <c r="AC700" s="137">
        <v>2725.0350574948466</v>
      </c>
      <c r="AD700" s="103">
        <v>450</v>
      </c>
      <c r="AE700" s="103">
        <v>5</v>
      </c>
      <c r="AF700" s="137">
        <v>224550</v>
      </c>
      <c r="AG700" s="137">
        <v>67495</v>
      </c>
      <c r="AH700" s="137">
        <v>161105</v>
      </c>
      <c r="AI700" s="103" t="str">
        <v>Yes</v>
      </c>
      <c r="AJ700" s="103" t="str">
        <v>Yes</v>
      </c>
      <c r="AK700" s="142">
        <v>1</v>
      </c>
      <c r="AN700" s="104">
        <f>AVERAGE(AD$5:AD700)</f>
        <v>449.03591954022988</v>
      </c>
      <c r="AO700" s="104">
        <f>AVERAGE(AE$5:AE700)</f>
        <v>4.3405172413793105</v>
      </c>
      <c r="AP700" s="122">
        <f>AVERAGE(AF$5:AF700)</f>
        <v>224068.92385057471</v>
      </c>
      <c r="AQ700" s="122">
        <f>AVERAGE(AG$5:AG700)</f>
        <v>67069.510057471271</v>
      </c>
      <c r="AR700" s="122">
        <f>AVERAGE(AH$5:AH700)</f>
        <v>161287.77586206896</v>
      </c>
      <c r="AS700" s="121">
        <f>AVERAGE($AK$5:AK700)</f>
        <v>0.9978575989782893</v>
      </c>
    </row>
    <row r="701" spans="1:45" x14ac:dyDescent="0.25">
      <c r="A701" s="103">
        <v>697</v>
      </c>
      <c r="B701" s="116">
        <v>612</v>
      </c>
      <c r="C701" s="116">
        <v>32</v>
      </c>
      <c r="D701" s="116">
        <v>32</v>
      </c>
      <c r="E701" s="117">
        <v>2982.6385952759401</v>
      </c>
      <c r="F701" s="116">
        <v>450</v>
      </c>
      <c r="G701" s="116">
        <v>0</v>
      </c>
      <c r="H701" s="117">
        <v>224550</v>
      </c>
      <c r="I701" s="117">
        <v>65000</v>
      </c>
      <c r="J701" s="117">
        <v>164350</v>
      </c>
      <c r="K701" s="116" t="str">
        <v>Yes</v>
      </c>
      <c r="L701" s="116" t="str">
        <v>No</v>
      </c>
      <c r="M701" s="120">
        <v>1</v>
      </c>
      <c r="P701" s="104">
        <f>AVERAGE(F$5:F701)</f>
        <v>449.02295552367286</v>
      </c>
      <c r="Q701" s="104">
        <f>AVERAGE(G$5:G701)</f>
        <v>4.5882352941176467</v>
      </c>
      <c r="R701" s="122">
        <f>AVERAGE(H$5:H701)</f>
        <v>224062.45480631277</v>
      </c>
      <c r="S701" s="122">
        <f>AVERAGE(I$5:I701)</f>
        <v>67191.824964132</v>
      </c>
      <c r="T701" s="122">
        <f>AVERAGE(J$5:J701)</f>
        <v>161117.11477761838</v>
      </c>
      <c r="U701" s="121">
        <f>AVERAGE($M$5:M701)</f>
        <v>0.99782879005260638</v>
      </c>
      <c r="Y701" s="103">
        <v>697</v>
      </c>
      <c r="Z701" s="103">
        <v>582</v>
      </c>
      <c r="AA701" s="103">
        <v>42</v>
      </c>
      <c r="AB701" s="103">
        <v>35</v>
      </c>
      <c r="AC701" s="137">
        <v>2996.3001490502638</v>
      </c>
      <c r="AD701" s="103">
        <v>447</v>
      </c>
      <c r="AE701" s="103">
        <v>0</v>
      </c>
      <c r="AF701" s="137">
        <v>223053</v>
      </c>
      <c r="AG701" s="137">
        <v>64700</v>
      </c>
      <c r="AH701" s="137">
        <v>163603</v>
      </c>
      <c r="AI701" s="103" t="str">
        <v>No</v>
      </c>
      <c r="AJ701" s="103" t="str">
        <v>No</v>
      </c>
      <c r="AK701" s="142">
        <v>0.99333333333333329</v>
      </c>
      <c r="AN701" s="104">
        <f>AVERAGE(AD$5:AD701)</f>
        <v>449.0329985652798</v>
      </c>
      <c r="AO701" s="104">
        <f>AVERAGE(AE$5:AE701)</f>
        <v>4.3342898134863699</v>
      </c>
      <c r="AP701" s="122">
        <f>AVERAGE(AF$5:AF701)</f>
        <v>224067.46628407462</v>
      </c>
      <c r="AQ701" s="122">
        <f>AVERAGE(AG$5:AG701)</f>
        <v>67066.11047345768</v>
      </c>
      <c r="AR701" s="122">
        <f>AVERAGE(AH$5:AH701)</f>
        <v>161291.09756097561</v>
      </c>
      <c r="AS701" s="121">
        <f>AVERAGE($AK$5:AK701)</f>
        <v>0.99785110792284459</v>
      </c>
    </row>
    <row r="702" spans="1:45" x14ac:dyDescent="0.25">
      <c r="A702" s="103">
        <v>698</v>
      </c>
      <c r="B702" s="116">
        <v>563</v>
      </c>
      <c r="C702" s="116">
        <v>39</v>
      </c>
      <c r="D702" s="116">
        <v>26</v>
      </c>
      <c r="E702" s="117">
        <v>3585.7059967339055</v>
      </c>
      <c r="F702" s="116">
        <v>450</v>
      </c>
      <c r="G702" s="116">
        <v>6</v>
      </c>
      <c r="H702" s="117">
        <v>224550</v>
      </c>
      <c r="I702" s="117">
        <v>67994</v>
      </c>
      <c r="J702" s="117">
        <v>160456</v>
      </c>
      <c r="K702" s="116" t="str">
        <v>Yes</v>
      </c>
      <c r="L702" s="116" t="str">
        <v>Yes</v>
      </c>
      <c r="M702" s="120">
        <v>1</v>
      </c>
      <c r="P702" s="104">
        <f>AVERAGE(F$5:F702)</f>
        <v>449.02435530085961</v>
      </c>
      <c r="Q702" s="104">
        <f>AVERAGE(G$5:G702)</f>
        <v>4.5902578796561606</v>
      </c>
      <c r="R702" s="122">
        <f>AVERAGE(H$5:H702)</f>
        <v>224063.15329512893</v>
      </c>
      <c r="S702" s="122">
        <f>AVERAGE(I$5:I702)</f>
        <v>67192.974212034387</v>
      </c>
      <c r="T702" s="122">
        <f>AVERAGE(J$5:J702)</f>
        <v>161116.16762177649</v>
      </c>
      <c r="U702" s="121">
        <f>AVERAGE($M$5:M702)</f>
        <v>0.99783190066857685</v>
      </c>
      <c r="Y702" s="103">
        <v>698</v>
      </c>
      <c r="Z702" s="103">
        <v>658</v>
      </c>
      <c r="AA702" s="103">
        <v>35</v>
      </c>
      <c r="AB702" s="103">
        <v>32</v>
      </c>
      <c r="AC702" s="137">
        <v>2508.7859301531435</v>
      </c>
      <c r="AD702" s="103">
        <v>450</v>
      </c>
      <c r="AE702" s="103">
        <v>0</v>
      </c>
      <c r="AF702" s="137">
        <v>224550</v>
      </c>
      <c r="AG702" s="137">
        <v>65000</v>
      </c>
      <c r="AH702" s="137">
        <v>164350</v>
      </c>
      <c r="AI702" s="103" t="str">
        <v>Yes</v>
      </c>
      <c r="AJ702" s="103" t="str">
        <v>No</v>
      </c>
      <c r="AK702" s="142">
        <v>1</v>
      </c>
      <c r="AN702" s="104">
        <f>AVERAGE(AD$5:AD702)</f>
        <v>449.03438395415475</v>
      </c>
      <c r="AO702" s="104">
        <f>AVERAGE(AE$5:AE702)</f>
        <v>4.3280802292263614</v>
      </c>
      <c r="AP702" s="122">
        <f>AVERAGE(AF$5:AF702)</f>
        <v>224068.15759312321</v>
      </c>
      <c r="AQ702" s="122">
        <f>AVERAGE(AG$5:AG702)</f>
        <v>67063.150429799425</v>
      </c>
      <c r="AR702" s="122">
        <f>AVERAGE(AH$5:AH702)</f>
        <v>161295.4799426934</v>
      </c>
      <c r="AS702" s="121">
        <f>AVERAGE($AK$5:AK702)</f>
        <v>0.99785418656478897</v>
      </c>
    </row>
    <row r="703" spans="1:45" x14ac:dyDescent="0.25">
      <c r="A703" s="103">
        <v>699</v>
      </c>
      <c r="B703" s="116">
        <v>608</v>
      </c>
      <c r="C703" s="116">
        <v>43</v>
      </c>
      <c r="D703" s="116">
        <v>31</v>
      </c>
      <c r="E703" s="117">
        <v>4314.7731392346468</v>
      </c>
      <c r="F703" s="116">
        <v>450</v>
      </c>
      <c r="G703" s="116">
        <v>1</v>
      </c>
      <c r="H703" s="117">
        <v>224550</v>
      </c>
      <c r="I703" s="117">
        <v>65499</v>
      </c>
      <c r="J703" s="117">
        <v>163701</v>
      </c>
      <c r="K703" s="116" t="str">
        <v>Yes</v>
      </c>
      <c r="L703" s="116" t="str">
        <v>Yes</v>
      </c>
      <c r="M703" s="120">
        <v>1</v>
      </c>
      <c r="P703" s="104">
        <f>AVERAGE(F$5:F703)</f>
        <v>449.02575107296138</v>
      </c>
      <c r="Q703" s="104">
        <f>AVERAGE(G$5:G703)</f>
        <v>4.585121602288984</v>
      </c>
      <c r="R703" s="122">
        <f>AVERAGE(H$5:H703)</f>
        <v>224063.84978540771</v>
      </c>
      <c r="S703" s="122">
        <f>AVERAGE(I$5:I703)</f>
        <v>67190.550786838343</v>
      </c>
      <c r="T703" s="122">
        <f>AVERAGE(J$5:J703)</f>
        <v>161119.86552217454</v>
      </c>
      <c r="U703" s="121">
        <f>AVERAGE($M$5:M703)</f>
        <v>0.99783500238435863</v>
      </c>
      <c r="Y703" s="103">
        <v>699</v>
      </c>
      <c r="Z703" s="103">
        <v>673</v>
      </c>
      <c r="AA703" s="103">
        <v>34</v>
      </c>
      <c r="AB703" s="103">
        <v>28</v>
      </c>
      <c r="AC703" s="137">
        <v>3108.6256338452822</v>
      </c>
      <c r="AD703" s="103">
        <v>450</v>
      </c>
      <c r="AE703" s="103">
        <v>4</v>
      </c>
      <c r="AF703" s="137">
        <v>224550</v>
      </c>
      <c r="AG703" s="137">
        <v>66996</v>
      </c>
      <c r="AH703" s="137">
        <v>161754</v>
      </c>
      <c r="AI703" s="103" t="str">
        <v>Yes</v>
      </c>
      <c r="AJ703" s="103" t="str">
        <v>Yes</v>
      </c>
      <c r="AK703" s="142">
        <v>1</v>
      </c>
      <c r="AN703" s="104">
        <f>AVERAGE(AD$5:AD703)</f>
        <v>449.035765379113</v>
      </c>
      <c r="AO703" s="104">
        <f>AVERAGE(AE$5:AE703)</f>
        <v>4.3276108726752502</v>
      </c>
      <c r="AP703" s="122">
        <f>AVERAGE(AF$5:AF703)</f>
        <v>224068.8469241774</v>
      </c>
      <c r="AQ703" s="122">
        <f>AVERAGE(AG$5:AG703)</f>
        <v>67063.054363376257</v>
      </c>
      <c r="AR703" s="122">
        <f>AVERAGE(AH$5:AH703)</f>
        <v>161296.13590844063</v>
      </c>
      <c r="AS703" s="121">
        <f>AVERAGE($AK$5:AK703)</f>
        <v>0.99785725639802958</v>
      </c>
    </row>
    <row r="704" spans="1:45" x14ac:dyDescent="0.25">
      <c r="A704" s="103">
        <v>700</v>
      </c>
      <c r="B704" s="116">
        <v>617</v>
      </c>
      <c r="C704" s="116">
        <v>37</v>
      </c>
      <c r="D704" s="116">
        <v>33</v>
      </c>
      <c r="E704" s="117">
        <v>2411.4440586958772</v>
      </c>
      <c r="F704" s="116">
        <v>449</v>
      </c>
      <c r="G704" s="116">
        <v>0</v>
      </c>
      <c r="H704" s="117">
        <v>224051</v>
      </c>
      <c r="I704" s="117">
        <v>64900</v>
      </c>
      <c r="J704" s="117">
        <v>164101</v>
      </c>
      <c r="K704" s="116" t="str">
        <v>No</v>
      </c>
      <c r="L704" s="116" t="str">
        <v>No</v>
      </c>
      <c r="M704" s="120">
        <v>0.99777777777777776</v>
      </c>
      <c r="P704" s="104">
        <f>AVERAGE(F$5:F704)</f>
        <v>449.02571428571429</v>
      </c>
      <c r="Q704" s="104">
        <f>AVERAGE(G$5:G704)</f>
        <v>4.5785714285714283</v>
      </c>
      <c r="R704" s="122">
        <f>AVERAGE(H$5:H704)</f>
        <v>224063.83142857143</v>
      </c>
      <c r="S704" s="122">
        <f>AVERAGE(I$5:I704)</f>
        <v>67187.278571428571</v>
      </c>
      <c r="T704" s="122">
        <f>AVERAGE(J$5:J704)</f>
        <v>161124.12428571429</v>
      </c>
      <c r="U704" s="121">
        <f>AVERAGE($M$5:M704)</f>
        <v>0.99783492063492063</v>
      </c>
      <c r="Y704" s="103">
        <v>700</v>
      </c>
      <c r="Z704" s="103">
        <v>475</v>
      </c>
      <c r="AA704" s="103">
        <v>41</v>
      </c>
      <c r="AB704" s="103">
        <v>18</v>
      </c>
      <c r="AC704" s="137">
        <v>3725.7763704401659</v>
      </c>
      <c r="AD704" s="103">
        <v>450</v>
      </c>
      <c r="AE704" s="103">
        <v>14</v>
      </c>
      <c r="AF704" s="137">
        <v>224550</v>
      </c>
      <c r="AG704" s="137">
        <v>71986</v>
      </c>
      <c r="AH704" s="137">
        <v>155264</v>
      </c>
      <c r="AI704" s="103" t="str">
        <v>Yes</v>
      </c>
      <c r="AJ704" s="103" t="str">
        <v>Yes</v>
      </c>
      <c r="AK704" s="142">
        <v>1</v>
      </c>
      <c r="AN704" s="104">
        <f>AVERAGE(AD$5:AD704)</f>
        <v>449.03714285714284</v>
      </c>
      <c r="AO704" s="104">
        <f>AVERAGE(AE$5:AE704)</f>
        <v>4.3414285714285716</v>
      </c>
      <c r="AP704" s="122">
        <f>AVERAGE(AF$5:AF704)</f>
        <v>224069.5342857143</v>
      </c>
      <c r="AQ704" s="122">
        <f>AVERAGE(AG$5:AG704)</f>
        <v>67070.087142857141</v>
      </c>
      <c r="AR704" s="122">
        <f>AVERAGE(AH$5:AH704)</f>
        <v>161287.51857142858</v>
      </c>
      <c r="AS704" s="121">
        <f>AVERAGE($AK$5:AK704)</f>
        <v>0.99786031746031811</v>
      </c>
    </row>
    <row r="705" spans="1:45" x14ac:dyDescent="0.25">
      <c r="A705" s="103">
        <v>701</v>
      </c>
      <c r="B705" s="116">
        <v>574</v>
      </c>
      <c r="C705" s="116">
        <v>24</v>
      </c>
      <c r="D705" s="116">
        <v>25</v>
      </c>
      <c r="E705" s="117">
        <v>2401.181201599863</v>
      </c>
      <c r="F705" s="116">
        <v>450</v>
      </c>
      <c r="G705" s="116">
        <v>7</v>
      </c>
      <c r="H705" s="117">
        <v>224550</v>
      </c>
      <c r="I705" s="117">
        <v>68493</v>
      </c>
      <c r="J705" s="117">
        <v>159807</v>
      </c>
      <c r="K705" s="116" t="str">
        <v>Yes</v>
      </c>
      <c r="L705" s="116" t="str">
        <v>Yes</v>
      </c>
      <c r="M705" s="120">
        <v>1</v>
      </c>
      <c r="P705" s="104">
        <f>AVERAGE(F$5:F705)</f>
        <v>449.02710413694723</v>
      </c>
      <c r="Q705" s="104">
        <f>AVERAGE(G$5:G705)</f>
        <v>4.5820256776034238</v>
      </c>
      <c r="R705" s="122">
        <f>AVERAGE(H$5:H705)</f>
        <v>224064.52496433666</v>
      </c>
      <c r="S705" s="122">
        <f>AVERAGE(I$5:I705)</f>
        <v>67189.141226818829</v>
      </c>
      <c r="T705" s="122">
        <f>AVERAGE(J$5:J705)</f>
        <v>161122.24536376604</v>
      </c>
      <c r="U705" s="121">
        <f>AVERAGE($M$5:M705)</f>
        <v>0.99783800919321597</v>
      </c>
      <c r="Y705" s="103">
        <v>701</v>
      </c>
      <c r="Z705" s="103">
        <v>544</v>
      </c>
      <c r="AA705" s="103">
        <v>37</v>
      </c>
      <c r="AB705" s="103">
        <v>16</v>
      </c>
      <c r="AC705" s="137">
        <v>2342.129977531717</v>
      </c>
      <c r="AD705" s="103">
        <v>450</v>
      </c>
      <c r="AE705" s="103">
        <v>16</v>
      </c>
      <c r="AF705" s="137">
        <v>224550</v>
      </c>
      <c r="AG705" s="137">
        <v>72984</v>
      </c>
      <c r="AH705" s="137">
        <v>153966</v>
      </c>
      <c r="AI705" s="103" t="str">
        <v>Yes</v>
      </c>
      <c r="AJ705" s="103" t="str">
        <v>Yes</v>
      </c>
      <c r="AK705" s="142">
        <v>1</v>
      </c>
      <c r="AN705" s="104">
        <f>AVERAGE(AD$5:AD705)</f>
        <v>449.03851640513551</v>
      </c>
      <c r="AO705" s="104">
        <f>AVERAGE(AE$5:AE705)</f>
        <v>4.3580599144079883</v>
      </c>
      <c r="AP705" s="122">
        <f>AVERAGE(AF$5:AF705)</f>
        <v>224070.21968616263</v>
      </c>
      <c r="AQ705" s="122">
        <f>AVERAGE(AG$5:AG705)</f>
        <v>67078.523537803136</v>
      </c>
      <c r="AR705" s="122">
        <f>AVERAGE(AH$5:AH705)</f>
        <v>161277.07417974321</v>
      </c>
      <c r="AS705" s="121">
        <f>AVERAGE($AK$5:AK705)</f>
        <v>0.99786336978919077</v>
      </c>
    </row>
    <row r="706" spans="1:45" x14ac:dyDescent="0.25">
      <c r="A706" s="103">
        <v>702</v>
      </c>
      <c r="B706" s="116">
        <v>520</v>
      </c>
      <c r="C706" s="116">
        <v>42</v>
      </c>
      <c r="D706" s="116">
        <v>24</v>
      </c>
      <c r="E706" s="117">
        <v>3735.1395873948359</v>
      </c>
      <c r="F706" s="116">
        <v>450</v>
      </c>
      <c r="G706" s="116">
        <v>8</v>
      </c>
      <c r="H706" s="117">
        <v>224550</v>
      </c>
      <c r="I706" s="117">
        <v>68992</v>
      </c>
      <c r="J706" s="117">
        <v>159158</v>
      </c>
      <c r="K706" s="116" t="str">
        <v>Yes</v>
      </c>
      <c r="L706" s="116" t="str">
        <v>Yes</v>
      </c>
      <c r="M706" s="120">
        <v>1</v>
      </c>
      <c r="P706" s="104">
        <f>AVERAGE(F$5:F706)</f>
        <v>449.02849002849001</v>
      </c>
      <c r="Q706" s="104">
        <f>AVERAGE(G$5:G706)</f>
        <v>4.5868945868945872</v>
      </c>
      <c r="R706" s="122">
        <f>AVERAGE(H$5:H706)</f>
        <v>224065.21652421652</v>
      </c>
      <c r="S706" s="122">
        <f>AVERAGE(I$5:I706)</f>
        <v>67191.709401709406</v>
      </c>
      <c r="T706" s="122">
        <f>AVERAGE(J$5:J706)</f>
        <v>161119.4472934473</v>
      </c>
      <c r="U706" s="121">
        <f>AVERAGE($M$5:M706)</f>
        <v>0.99784108895220003</v>
      </c>
      <c r="Y706" s="103">
        <v>702</v>
      </c>
      <c r="Z706" s="103">
        <v>644</v>
      </c>
      <c r="AA706" s="103">
        <v>43</v>
      </c>
      <c r="AB706" s="103">
        <v>33</v>
      </c>
      <c r="AC706" s="137">
        <v>2944.4340092704888</v>
      </c>
      <c r="AD706" s="103">
        <v>449</v>
      </c>
      <c r="AE706" s="103">
        <v>0</v>
      </c>
      <c r="AF706" s="137">
        <v>224051</v>
      </c>
      <c r="AG706" s="137">
        <v>64900</v>
      </c>
      <c r="AH706" s="137">
        <v>164101</v>
      </c>
      <c r="AI706" s="103" t="str">
        <v>No</v>
      </c>
      <c r="AJ706" s="103" t="str">
        <v>No</v>
      </c>
      <c r="AK706" s="142">
        <v>0.99777777777777776</v>
      </c>
      <c r="AN706" s="104">
        <f>AVERAGE(AD$5:AD706)</f>
        <v>449.03846153846155</v>
      </c>
      <c r="AO706" s="104">
        <f>AVERAGE(AE$5:AE706)</f>
        <v>4.3518518518518521</v>
      </c>
      <c r="AP706" s="122">
        <f>AVERAGE(AF$5:AF706)</f>
        <v>224070.19230769231</v>
      </c>
      <c r="AQ706" s="122">
        <f>AVERAGE(AG$5:AG706)</f>
        <v>67075.420227920229</v>
      </c>
      <c r="AR706" s="122">
        <f>AVERAGE(AH$5:AH706)</f>
        <v>161281.09686609686</v>
      </c>
      <c r="AS706" s="121">
        <f>AVERAGE($AK$5:AK706)</f>
        <v>0.99786324786324854</v>
      </c>
    </row>
    <row r="707" spans="1:45" x14ac:dyDescent="0.25">
      <c r="A707" s="103">
        <v>703</v>
      </c>
      <c r="B707" s="116">
        <v>692</v>
      </c>
      <c r="C707" s="116">
        <v>34</v>
      </c>
      <c r="D707" s="116">
        <v>46</v>
      </c>
      <c r="E707" s="117">
        <v>4382.3610848658027</v>
      </c>
      <c r="F707" s="116">
        <v>436</v>
      </c>
      <c r="G707" s="116">
        <v>0</v>
      </c>
      <c r="H707" s="117">
        <v>217564</v>
      </c>
      <c r="I707" s="117">
        <v>63600</v>
      </c>
      <c r="J707" s="117">
        <v>160864</v>
      </c>
      <c r="K707" s="116" t="str">
        <v>No</v>
      </c>
      <c r="L707" s="116" t="str">
        <v>No</v>
      </c>
      <c r="M707" s="120">
        <v>0.96888888888888891</v>
      </c>
      <c r="P707" s="104">
        <f>AVERAGE(F$5:F707)</f>
        <v>449.00995732574683</v>
      </c>
      <c r="Q707" s="104">
        <f>AVERAGE(G$5:G707)</f>
        <v>4.5803698435277385</v>
      </c>
      <c r="R707" s="122">
        <f>AVERAGE(H$5:H707)</f>
        <v>224055.96870554765</v>
      </c>
      <c r="S707" s="122">
        <f>AVERAGE(I$5:I707)</f>
        <v>67186.600284495027</v>
      </c>
      <c r="T707" s="122">
        <f>AVERAGE(J$5:J707)</f>
        <v>161119.08392603131</v>
      </c>
      <c r="U707" s="121">
        <f>AVERAGE($M$5:M707)</f>
        <v>0.99779990516832617</v>
      </c>
      <c r="Y707" s="103">
        <v>703</v>
      </c>
      <c r="Z707" s="103">
        <v>545</v>
      </c>
      <c r="AA707" s="103">
        <v>42</v>
      </c>
      <c r="AB707" s="103">
        <v>31</v>
      </c>
      <c r="AC707" s="137">
        <v>4168.6603009672508</v>
      </c>
      <c r="AD707" s="103">
        <v>450</v>
      </c>
      <c r="AE707" s="103">
        <v>1</v>
      </c>
      <c r="AF707" s="137">
        <v>224550</v>
      </c>
      <c r="AG707" s="137">
        <v>65499</v>
      </c>
      <c r="AH707" s="137">
        <v>163701</v>
      </c>
      <c r="AI707" s="103" t="str">
        <v>Yes</v>
      </c>
      <c r="AJ707" s="103" t="str">
        <v>Yes</v>
      </c>
      <c r="AK707" s="142">
        <v>1</v>
      </c>
      <c r="AN707" s="104">
        <f>AVERAGE(AD$5:AD707)</f>
        <v>449.03982930298719</v>
      </c>
      <c r="AO707" s="104">
        <f>AVERAGE(AE$5:AE707)</f>
        <v>4.3470839260312948</v>
      </c>
      <c r="AP707" s="122">
        <f>AVERAGE(AF$5:AF707)</f>
        <v>224070.87482219061</v>
      </c>
      <c r="AQ707" s="122">
        <f>AVERAGE(AG$5:AG707)</f>
        <v>67073.177809388333</v>
      </c>
      <c r="AR707" s="122">
        <f>AVERAGE(AH$5:AH707)</f>
        <v>161284.53911806544</v>
      </c>
      <c r="AS707" s="121">
        <f>AVERAGE($AK$5:AK707)</f>
        <v>0.99786628733997218</v>
      </c>
    </row>
    <row r="708" spans="1:45" x14ac:dyDescent="0.25">
      <c r="A708" s="103">
        <v>704</v>
      </c>
      <c r="B708" s="116">
        <v>588</v>
      </c>
      <c r="C708" s="116">
        <v>40</v>
      </c>
      <c r="D708" s="116">
        <v>23</v>
      </c>
      <c r="E708" s="117">
        <v>3179.5453682665975</v>
      </c>
      <c r="F708" s="116">
        <v>450</v>
      </c>
      <c r="G708" s="116">
        <v>9</v>
      </c>
      <c r="H708" s="117">
        <v>224550</v>
      </c>
      <c r="I708" s="117">
        <v>69491</v>
      </c>
      <c r="J708" s="117">
        <v>158509</v>
      </c>
      <c r="K708" s="116" t="str">
        <v>Yes</v>
      </c>
      <c r="L708" s="116" t="str">
        <v>Yes</v>
      </c>
      <c r="M708" s="120">
        <v>1</v>
      </c>
      <c r="P708" s="104">
        <f>AVERAGE(F$5:F708)</f>
        <v>449.01136363636363</v>
      </c>
      <c r="Q708" s="104">
        <f>AVERAGE(G$5:G708)</f>
        <v>4.5866477272727275</v>
      </c>
      <c r="R708" s="122">
        <f>AVERAGE(H$5:H708)</f>
        <v>224056.67045454544</v>
      </c>
      <c r="S708" s="122">
        <f>AVERAGE(I$5:I708)</f>
        <v>67189.873579545456</v>
      </c>
      <c r="T708" s="122">
        <f>AVERAGE(J$5:J708)</f>
        <v>161115.37642045456</v>
      </c>
      <c r="U708" s="121">
        <f>AVERAGE($M$5:M708)</f>
        <v>0.99780303030303019</v>
      </c>
      <c r="Y708" s="103">
        <v>704</v>
      </c>
      <c r="Z708" s="103">
        <v>537</v>
      </c>
      <c r="AA708" s="103">
        <v>39</v>
      </c>
      <c r="AB708" s="103">
        <v>26</v>
      </c>
      <c r="AC708" s="137">
        <v>4693.8778319712219</v>
      </c>
      <c r="AD708" s="103">
        <v>450</v>
      </c>
      <c r="AE708" s="103">
        <v>6</v>
      </c>
      <c r="AF708" s="137">
        <v>224550</v>
      </c>
      <c r="AG708" s="137">
        <v>67994</v>
      </c>
      <c r="AH708" s="137">
        <v>160456</v>
      </c>
      <c r="AI708" s="103" t="str">
        <v>Yes</v>
      </c>
      <c r="AJ708" s="103" t="str">
        <v>Yes</v>
      </c>
      <c r="AK708" s="142">
        <v>1</v>
      </c>
      <c r="AN708" s="104">
        <f>AVERAGE(AD$5:AD708)</f>
        <v>449.04119318181819</v>
      </c>
      <c r="AO708" s="104">
        <f>AVERAGE(AE$5:AE708)</f>
        <v>4.3494318181818183</v>
      </c>
      <c r="AP708" s="122">
        <f>AVERAGE(AF$5:AF708)</f>
        <v>224071.55539772726</v>
      </c>
      <c r="AQ708" s="122">
        <f>AVERAGE(AG$5:AG708)</f>
        <v>67074.485795454544</v>
      </c>
      <c r="AR708" s="122">
        <f>AVERAGE(AH$5:AH708)</f>
        <v>161283.36221590909</v>
      </c>
      <c r="AS708" s="121">
        <f>AVERAGE($AK$5:AK708)</f>
        <v>0.99786931818181879</v>
      </c>
    </row>
    <row r="709" spans="1:45" x14ac:dyDescent="0.25">
      <c r="A709" s="103">
        <v>705</v>
      </c>
      <c r="B709" s="116">
        <v>587</v>
      </c>
      <c r="C709" s="116">
        <v>43</v>
      </c>
      <c r="D709" s="116">
        <v>29</v>
      </c>
      <c r="E709" s="117">
        <v>2953.4423638096441</v>
      </c>
      <c r="F709" s="116">
        <v>450</v>
      </c>
      <c r="G709" s="116">
        <v>3</v>
      </c>
      <c r="H709" s="117">
        <v>224550</v>
      </c>
      <c r="I709" s="117">
        <v>66497</v>
      </c>
      <c r="J709" s="117">
        <v>162403</v>
      </c>
      <c r="K709" s="116" t="str">
        <v>Yes</v>
      </c>
      <c r="L709" s="116" t="str">
        <v>Yes</v>
      </c>
      <c r="M709" s="120">
        <v>1</v>
      </c>
      <c r="P709" s="104">
        <f>AVERAGE(F$5:F709)</f>
        <v>449.01276595744679</v>
      </c>
      <c r="Q709" s="104">
        <f>AVERAGE(G$5:G709)</f>
        <v>4.5843971631205678</v>
      </c>
      <c r="R709" s="122">
        <f>AVERAGE(H$5:H709)</f>
        <v>224057.37021276596</v>
      </c>
      <c r="S709" s="122">
        <f>AVERAGE(I$5:I709)</f>
        <v>67188.890780141839</v>
      </c>
      <c r="T709" s="122">
        <f>AVERAGE(J$5:J709)</f>
        <v>161117.20283687944</v>
      </c>
      <c r="U709" s="121">
        <f>AVERAGE($M$5:M709)</f>
        <v>0.99780614657210387</v>
      </c>
      <c r="Y709" s="103">
        <v>705</v>
      </c>
      <c r="Z709" s="103">
        <v>529</v>
      </c>
      <c r="AA709" s="103">
        <v>39</v>
      </c>
      <c r="AB709" s="103">
        <v>25</v>
      </c>
      <c r="AC709" s="137">
        <v>3409.222498766143</v>
      </c>
      <c r="AD709" s="103">
        <v>450</v>
      </c>
      <c r="AE709" s="103">
        <v>7</v>
      </c>
      <c r="AF709" s="137">
        <v>224550</v>
      </c>
      <c r="AG709" s="137">
        <v>68493</v>
      </c>
      <c r="AH709" s="137">
        <v>159807</v>
      </c>
      <c r="AI709" s="103" t="str">
        <v>Yes</v>
      </c>
      <c r="AJ709" s="103" t="str">
        <v>Yes</v>
      </c>
      <c r="AK709" s="142">
        <v>1</v>
      </c>
      <c r="AN709" s="104">
        <f>AVERAGE(AD$5:AD709)</f>
        <v>449.04255319148939</v>
      </c>
      <c r="AO709" s="104">
        <f>AVERAGE(AE$5:AE709)</f>
        <v>4.3531914893617021</v>
      </c>
      <c r="AP709" s="122">
        <f>AVERAGE(AF$5:AF709)</f>
        <v>224072.2340425532</v>
      </c>
      <c r="AQ709" s="122">
        <f>AVERAGE(AG$5:AG709)</f>
        <v>67076.49787234042</v>
      </c>
      <c r="AR709" s="122">
        <f>AVERAGE(AH$5:AH709)</f>
        <v>161281.26808510639</v>
      </c>
      <c r="AS709" s="121">
        <f>AVERAGE($AK$5:AK709)</f>
        <v>0.99787234042553252</v>
      </c>
    </row>
    <row r="710" spans="1:45" x14ac:dyDescent="0.25">
      <c r="A710" s="103">
        <v>706</v>
      </c>
      <c r="B710" s="116">
        <v>566</v>
      </c>
      <c r="C710" s="116">
        <v>30</v>
      </c>
      <c r="D710" s="116">
        <v>24</v>
      </c>
      <c r="E710" s="117">
        <v>2149.2573166680932</v>
      </c>
      <c r="F710" s="116">
        <v>450</v>
      </c>
      <c r="G710" s="116">
        <v>8</v>
      </c>
      <c r="H710" s="117">
        <v>224550</v>
      </c>
      <c r="I710" s="117">
        <v>68992</v>
      </c>
      <c r="J710" s="117">
        <v>159158</v>
      </c>
      <c r="K710" s="116" t="str">
        <v>Yes</v>
      </c>
      <c r="L710" s="116" t="str">
        <v>Yes</v>
      </c>
      <c r="M710" s="120">
        <v>1</v>
      </c>
      <c r="P710" s="104">
        <f>AVERAGE(F$5:F710)</f>
        <v>449.01416430594901</v>
      </c>
      <c r="Q710" s="104">
        <f>AVERAGE(G$5:G710)</f>
        <v>4.5892351274787533</v>
      </c>
      <c r="R710" s="122">
        <f>AVERAGE(H$5:H710)</f>
        <v>224058.06798866857</v>
      </c>
      <c r="S710" s="122">
        <f>AVERAGE(I$5:I710)</f>
        <v>67191.444759206803</v>
      </c>
      <c r="T710" s="122">
        <f>AVERAGE(J$5:J710)</f>
        <v>161114.42776203965</v>
      </c>
      <c r="U710" s="121">
        <f>AVERAGE($M$5:M710)</f>
        <v>0.99780925401321996</v>
      </c>
      <c r="Y710" s="103">
        <v>706</v>
      </c>
      <c r="Z710" s="103">
        <v>585</v>
      </c>
      <c r="AA710" s="103">
        <v>31</v>
      </c>
      <c r="AB710" s="103">
        <v>31</v>
      </c>
      <c r="AC710" s="137">
        <v>2015.0018918244421</v>
      </c>
      <c r="AD710" s="103">
        <v>450</v>
      </c>
      <c r="AE710" s="103">
        <v>1</v>
      </c>
      <c r="AF710" s="137">
        <v>224550</v>
      </c>
      <c r="AG710" s="137">
        <v>65499</v>
      </c>
      <c r="AH710" s="137">
        <v>163701</v>
      </c>
      <c r="AI710" s="103" t="str">
        <v>Yes</v>
      </c>
      <c r="AJ710" s="103" t="str">
        <v>Yes</v>
      </c>
      <c r="AK710" s="142">
        <v>1</v>
      </c>
      <c r="AN710" s="104">
        <f>AVERAGE(AD$5:AD710)</f>
        <v>449.0439093484419</v>
      </c>
      <c r="AO710" s="104">
        <f>AVERAGE(AE$5:AE710)</f>
        <v>4.3484419263456093</v>
      </c>
      <c r="AP710" s="122">
        <f>AVERAGE(AF$5:AF710)</f>
        <v>224072.91076487253</v>
      </c>
      <c r="AQ710" s="122">
        <f>AVERAGE(AG$5:AG710)</f>
        <v>67074.263456090644</v>
      </c>
      <c r="AR710" s="122">
        <f>AVERAGE(AH$5:AH710)</f>
        <v>161284.69546742211</v>
      </c>
      <c r="AS710" s="121">
        <f>AVERAGE($AK$5:AK710)</f>
        <v>0.99787535410764938</v>
      </c>
    </row>
    <row r="711" spans="1:45" x14ac:dyDescent="0.25">
      <c r="A711" s="103">
        <v>707</v>
      </c>
      <c r="B711" s="116">
        <v>546</v>
      </c>
      <c r="C711" s="116">
        <v>35</v>
      </c>
      <c r="D711" s="116">
        <v>23</v>
      </c>
      <c r="E711" s="117">
        <v>4949.2860812698163</v>
      </c>
      <c r="F711" s="116">
        <v>450</v>
      </c>
      <c r="G711" s="116">
        <v>9</v>
      </c>
      <c r="H711" s="117">
        <v>224550</v>
      </c>
      <c r="I711" s="117">
        <v>69491</v>
      </c>
      <c r="J711" s="117">
        <v>158509</v>
      </c>
      <c r="K711" s="116" t="str">
        <v>Yes</v>
      </c>
      <c r="L711" s="116" t="str">
        <v>Yes</v>
      </c>
      <c r="M711" s="120">
        <v>1</v>
      </c>
      <c r="P711" s="104">
        <f>AVERAGE(F$5:F711)</f>
        <v>449.01555869872703</v>
      </c>
      <c r="Q711" s="104">
        <f>AVERAGE(G$5:G711)</f>
        <v>4.5954738330975955</v>
      </c>
      <c r="R711" s="122">
        <f>AVERAGE(H$5:H711)</f>
        <v>224058.76379066479</v>
      </c>
      <c r="S711" s="122">
        <f>AVERAGE(I$5:I711)</f>
        <v>67194.697312588396</v>
      </c>
      <c r="T711" s="122">
        <f>AVERAGE(J$5:J711)</f>
        <v>161110.74257425743</v>
      </c>
      <c r="U711" s="121">
        <f>AVERAGE($M$5:M711)</f>
        <v>0.99781235266383772</v>
      </c>
      <c r="Y711" s="103">
        <v>707</v>
      </c>
      <c r="Z711" s="103">
        <v>599</v>
      </c>
      <c r="AA711" s="103">
        <v>30</v>
      </c>
      <c r="AB711" s="103">
        <v>27</v>
      </c>
      <c r="AC711" s="137">
        <v>4259.5787248163397</v>
      </c>
      <c r="AD711" s="103">
        <v>450</v>
      </c>
      <c r="AE711" s="103">
        <v>5</v>
      </c>
      <c r="AF711" s="137">
        <v>224550</v>
      </c>
      <c r="AG711" s="137">
        <v>67495</v>
      </c>
      <c r="AH711" s="137">
        <v>161105</v>
      </c>
      <c r="AI711" s="103" t="str">
        <v>Yes</v>
      </c>
      <c r="AJ711" s="103" t="str">
        <v>Yes</v>
      </c>
      <c r="AK711" s="142">
        <v>1</v>
      </c>
      <c r="AN711" s="104">
        <f>AVERAGE(AD$5:AD711)</f>
        <v>449.04526166902406</v>
      </c>
      <c r="AO711" s="104">
        <f>AVERAGE(AE$5:AE711)</f>
        <v>4.3493635077793495</v>
      </c>
      <c r="AP711" s="122">
        <f>AVERAGE(AF$5:AF711)</f>
        <v>224073.585572843</v>
      </c>
      <c r="AQ711" s="122">
        <f>AVERAGE(AG$5:AG711)</f>
        <v>67074.8585572843</v>
      </c>
      <c r="AR711" s="122">
        <f>AVERAGE(AH$5:AH711)</f>
        <v>161284.44130127298</v>
      </c>
      <c r="AS711" s="121">
        <f>AVERAGE($AK$5:AK711)</f>
        <v>0.99787835926449853</v>
      </c>
    </row>
    <row r="712" spans="1:45" x14ac:dyDescent="0.25">
      <c r="A712" s="103">
        <v>708</v>
      </c>
      <c r="B712" s="116">
        <v>579</v>
      </c>
      <c r="C712" s="116">
        <v>41</v>
      </c>
      <c r="D712" s="116">
        <v>32</v>
      </c>
      <c r="E712" s="117">
        <v>4913.5115430096275</v>
      </c>
      <c r="F712" s="116">
        <v>450</v>
      </c>
      <c r="G712" s="116">
        <v>0</v>
      </c>
      <c r="H712" s="117">
        <v>224550</v>
      </c>
      <c r="I712" s="117">
        <v>65000</v>
      </c>
      <c r="J712" s="117">
        <v>164350</v>
      </c>
      <c r="K712" s="116" t="str">
        <v>Yes</v>
      </c>
      <c r="L712" s="116" t="str">
        <v>No</v>
      </c>
      <c r="M712" s="120">
        <v>1</v>
      </c>
      <c r="P712" s="104">
        <f>AVERAGE(F$5:F712)</f>
        <v>449.0169491525424</v>
      </c>
      <c r="Q712" s="104">
        <f>AVERAGE(G$5:G712)</f>
        <v>4.5889830508474576</v>
      </c>
      <c r="R712" s="122">
        <f>AVERAGE(H$5:H712)</f>
        <v>224059.45762711865</v>
      </c>
      <c r="S712" s="122">
        <f>AVERAGE(I$5:I712)</f>
        <v>67191.597457627126</v>
      </c>
      <c r="T712" s="122">
        <f>AVERAGE(J$5:J712)</f>
        <v>161115.31779661018</v>
      </c>
      <c r="U712" s="121">
        <f>AVERAGE($M$5:M712)</f>
        <v>0.99781544256120513</v>
      </c>
      <c r="Y712" s="103">
        <v>708</v>
      </c>
      <c r="Z712" s="103">
        <v>596</v>
      </c>
      <c r="AA712" s="103">
        <v>38</v>
      </c>
      <c r="AB712" s="103">
        <v>32</v>
      </c>
      <c r="AC712" s="137">
        <v>4589.7843209534512</v>
      </c>
      <c r="AD712" s="103">
        <v>450</v>
      </c>
      <c r="AE712" s="103">
        <v>0</v>
      </c>
      <c r="AF712" s="137">
        <v>224550</v>
      </c>
      <c r="AG712" s="137">
        <v>65000</v>
      </c>
      <c r="AH712" s="137">
        <v>164350</v>
      </c>
      <c r="AI712" s="103" t="str">
        <v>Yes</v>
      </c>
      <c r="AJ712" s="103" t="str">
        <v>No</v>
      </c>
      <c r="AK712" s="142">
        <v>1</v>
      </c>
      <c r="AN712" s="104">
        <f>AVERAGE(AD$5:AD712)</f>
        <v>449.04661016949154</v>
      </c>
      <c r="AO712" s="104">
        <f>AVERAGE(AE$5:AE712)</f>
        <v>4.343220338983051</v>
      </c>
      <c r="AP712" s="122">
        <f>AVERAGE(AF$5:AF712)</f>
        <v>224074.25847457626</v>
      </c>
      <c r="AQ712" s="122">
        <f>AVERAGE(AG$5:AG712)</f>
        <v>67071.927966101692</v>
      </c>
      <c r="AR712" s="122">
        <f>AVERAGE(AH$5:AH712)</f>
        <v>161288.77118644069</v>
      </c>
      <c r="AS712" s="121">
        <f>AVERAGE($AK$5:AK712)</f>
        <v>0.99788135593220406</v>
      </c>
    </row>
    <row r="713" spans="1:45" x14ac:dyDescent="0.25">
      <c r="A713" s="103">
        <v>709</v>
      </c>
      <c r="B713" s="116">
        <v>555</v>
      </c>
      <c r="C713" s="116">
        <v>36</v>
      </c>
      <c r="D713" s="116">
        <v>30</v>
      </c>
      <c r="E713" s="117">
        <v>4681.0430615955711</v>
      </c>
      <c r="F713" s="116">
        <v>450</v>
      </c>
      <c r="G713" s="116">
        <v>2</v>
      </c>
      <c r="H713" s="117">
        <v>224550</v>
      </c>
      <c r="I713" s="117">
        <v>65998</v>
      </c>
      <c r="J713" s="117">
        <v>163052</v>
      </c>
      <c r="K713" s="116" t="str">
        <v>Yes</v>
      </c>
      <c r="L713" s="116" t="str">
        <v>Yes</v>
      </c>
      <c r="M713" s="120">
        <v>1</v>
      </c>
      <c r="P713" s="104">
        <f>AVERAGE(F$5:F713)</f>
        <v>449.01833568406204</v>
      </c>
      <c r="Q713" s="104">
        <f>AVERAGE(G$5:G713)</f>
        <v>4.5853314527503528</v>
      </c>
      <c r="R713" s="122">
        <f>AVERAGE(H$5:H713)</f>
        <v>224060.14950634696</v>
      </c>
      <c r="S713" s="122">
        <f>AVERAGE(I$5:I713)</f>
        <v>67189.913963328625</v>
      </c>
      <c r="T713" s="122">
        <f>AVERAGE(J$5:J713)</f>
        <v>161118.04936530325</v>
      </c>
      <c r="U713" s="121">
        <f>AVERAGE($M$5:M713)</f>
        <v>0.99781852374236002</v>
      </c>
      <c r="Y713" s="103">
        <v>709</v>
      </c>
      <c r="Z713" s="103">
        <v>574</v>
      </c>
      <c r="AA713" s="103">
        <v>45</v>
      </c>
      <c r="AB713" s="103">
        <v>26</v>
      </c>
      <c r="AC713" s="137">
        <v>4032.7389249152075</v>
      </c>
      <c r="AD713" s="103">
        <v>450</v>
      </c>
      <c r="AE713" s="103">
        <v>6</v>
      </c>
      <c r="AF713" s="137">
        <v>224550</v>
      </c>
      <c r="AG713" s="137">
        <v>67994</v>
      </c>
      <c r="AH713" s="137">
        <v>160456</v>
      </c>
      <c r="AI713" s="103" t="str">
        <v>Yes</v>
      </c>
      <c r="AJ713" s="103" t="str">
        <v>Yes</v>
      </c>
      <c r="AK713" s="142">
        <v>1</v>
      </c>
      <c r="AN713" s="104">
        <f>AVERAGE(AD$5:AD713)</f>
        <v>449.04795486600847</v>
      </c>
      <c r="AO713" s="104">
        <f>AVERAGE(AE$5:AE713)</f>
        <v>4.3455571227080396</v>
      </c>
      <c r="AP713" s="122">
        <f>AVERAGE(AF$5:AF713)</f>
        <v>224074.92947813822</v>
      </c>
      <c r="AQ713" s="122">
        <f>AVERAGE(AG$5:AG713)</f>
        <v>67073.22849083216</v>
      </c>
      <c r="AR713" s="122">
        <f>AVERAGE(AH$5:AH713)</f>
        <v>161287.59661495063</v>
      </c>
      <c r="AS713" s="121">
        <f>AVERAGE($AK$5:AK713)</f>
        <v>0.99788434414668614</v>
      </c>
    </row>
    <row r="714" spans="1:45" x14ac:dyDescent="0.25">
      <c r="A714" s="103">
        <v>710</v>
      </c>
      <c r="B714" s="116">
        <v>534</v>
      </c>
      <c r="C714" s="116">
        <v>40</v>
      </c>
      <c r="D714" s="116">
        <v>27</v>
      </c>
      <c r="E714" s="117">
        <v>2356.5096281360629</v>
      </c>
      <c r="F714" s="116">
        <v>450</v>
      </c>
      <c r="G714" s="116">
        <v>5</v>
      </c>
      <c r="H714" s="117">
        <v>224550</v>
      </c>
      <c r="I714" s="117">
        <v>67495</v>
      </c>
      <c r="J714" s="117">
        <v>161105</v>
      </c>
      <c r="K714" s="116" t="str">
        <v>Yes</v>
      </c>
      <c r="L714" s="116" t="str">
        <v>Yes</v>
      </c>
      <c r="M714" s="120">
        <v>1</v>
      </c>
      <c r="P714" s="104">
        <f>AVERAGE(F$5:F714)</f>
        <v>449.01971830985917</v>
      </c>
      <c r="Q714" s="104">
        <f>AVERAGE(G$5:G714)</f>
        <v>4.5859154929577466</v>
      </c>
      <c r="R714" s="122">
        <f>AVERAGE(H$5:H714)</f>
        <v>224060.83943661972</v>
      </c>
      <c r="S714" s="122">
        <f>AVERAGE(I$5:I714)</f>
        <v>67190.343661971827</v>
      </c>
      <c r="T714" s="122">
        <f>AVERAGE(J$5:J714)</f>
        <v>161118.03098591548</v>
      </c>
      <c r="U714" s="121">
        <f>AVERAGE($M$5:M714)</f>
        <v>0.99782159624413136</v>
      </c>
      <c r="Y714" s="103">
        <v>710</v>
      </c>
      <c r="Z714" s="103">
        <v>557</v>
      </c>
      <c r="AA714" s="103">
        <v>33</v>
      </c>
      <c r="AB714" s="103">
        <v>25</v>
      </c>
      <c r="AC714" s="137">
        <v>4752.6414716889631</v>
      </c>
      <c r="AD714" s="103">
        <v>450</v>
      </c>
      <c r="AE714" s="103">
        <v>7</v>
      </c>
      <c r="AF714" s="137">
        <v>224550</v>
      </c>
      <c r="AG714" s="137">
        <v>68493</v>
      </c>
      <c r="AH714" s="137">
        <v>159807</v>
      </c>
      <c r="AI714" s="103" t="str">
        <v>Yes</v>
      </c>
      <c r="AJ714" s="103" t="str">
        <v>Yes</v>
      </c>
      <c r="AK714" s="142">
        <v>1</v>
      </c>
      <c r="AN714" s="104">
        <f>AVERAGE(AD$5:AD714)</f>
        <v>449.04929577464787</v>
      </c>
      <c r="AO714" s="104">
        <f>AVERAGE(AE$5:AE714)</f>
        <v>4.3492957746478877</v>
      </c>
      <c r="AP714" s="122">
        <f>AVERAGE(AF$5:AF714)</f>
        <v>224075.59859154929</v>
      </c>
      <c r="AQ714" s="122">
        <f>AVERAGE(AG$5:AG714)</f>
        <v>67075.228169014081</v>
      </c>
      <c r="AR714" s="122">
        <f>AVERAGE(AH$5:AH714)</f>
        <v>161285.51126760565</v>
      </c>
      <c r="AS714" s="121">
        <f>AVERAGE($AK$5:AK714)</f>
        <v>0.99788732394366264</v>
      </c>
    </row>
    <row r="715" spans="1:45" x14ac:dyDescent="0.25">
      <c r="A715" s="103">
        <v>711</v>
      </c>
      <c r="B715" s="116">
        <v>545</v>
      </c>
      <c r="C715" s="116">
        <v>42</v>
      </c>
      <c r="D715" s="116">
        <v>24</v>
      </c>
      <c r="E715" s="117">
        <v>3674.034634840184</v>
      </c>
      <c r="F715" s="116">
        <v>450</v>
      </c>
      <c r="G715" s="116">
        <v>8</v>
      </c>
      <c r="H715" s="117">
        <v>224550</v>
      </c>
      <c r="I715" s="117">
        <v>68992</v>
      </c>
      <c r="J715" s="117">
        <v>159158</v>
      </c>
      <c r="K715" s="116" t="str">
        <v>Yes</v>
      </c>
      <c r="L715" s="116" t="str">
        <v>Yes</v>
      </c>
      <c r="M715" s="120">
        <v>1</v>
      </c>
      <c r="P715" s="104">
        <f>AVERAGE(F$5:F715)</f>
        <v>449.0210970464135</v>
      </c>
      <c r="Q715" s="104">
        <f>AVERAGE(G$5:G715)</f>
        <v>4.590717299578059</v>
      </c>
      <c r="R715" s="122">
        <f>AVERAGE(H$5:H715)</f>
        <v>224061.52742616035</v>
      </c>
      <c r="S715" s="122">
        <f>AVERAGE(I$5:I715)</f>
        <v>67192.877637130805</v>
      </c>
      <c r="T715" s="122">
        <f>AVERAGE(J$5:J715)</f>
        <v>161115.27426160336</v>
      </c>
      <c r="U715" s="121">
        <f>AVERAGE($M$5:M715)</f>
        <v>0.99782466010314097</v>
      </c>
      <c r="Y715" s="103">
        <v>711</v>
      </c>
      <c r="Z715" s="103">
        <v>595</v>
      </c>
      <c r="AA715" s="103">
        <v>39</v>
      </c>
      <c r="AB715" s="103">
        <v>27</v>
      </c>
      <c r="AC715" s="137">
        <v>3877.7161319557254</v>
      </c>
      <c r="AD715" s="103">
        <v>450</v>
      </c>
      <c r="AE715" s="103">
        <v>5</v>
      </c>
      <c r="AF715" s="137">
        <v>224550</v>
      </c>
      <c r="AG715" s="137">
        <v>67495</v>
      </c>
      <c r="AH715" s="137">
        <v>161105</v>
      </c>
      <c r="AI715" s="103" t="str">
        <v>Yes</v>
      </c>
      <c r="AJ715" s="103" t="str">
        <v>Yes</v>
      </c>
      <c r="AK715" s="142">
        <v>1</v>
      </c>
      <c r="AN715" s="104">
        <f>AVERAGE(AD$5:AD715)</f>
        <v>449.05063291139243</v>
      </c>
      <c r="AO715" s="104">
        <f>AVERAGE(AE$5:AE715)</f>
        <v>4.3502109704641354</v>
      </c>
      <c r="AP715" s="122">
        <f>AVERAGE(AF$5:AF715)</f>
        <v>224076.2658227848</v>
      </c>
      <c r="AQ715" s="122">
        <f>AVERAGE(AG$5:AG715)</f>
        <v>67075.818565400841</v>
      </c>
      <c r="AR715" s="122">
        <f>AVERAGE(AH$5:AH715)</f>
        <v>161285.25738396624</v>
      </c>
      <c r="AS715" s="121">
        <f>AVERAGE($AK$5:AK715)</f>
        <v>0.99789029535865048</v>
      </c>
    </row>
    <row r="716" spans="1:45" x14ac:dyDescent="0.25">
      <c r="A716" s="103">
        <v>712</v>
      </c>
      <c r="B716" s="116">
        <v>599</v>
      </c>
      <c r="C716" s="116">
        <v>51</v>
      </c>
      <c r="D716" s="116">
        <v>32</v>
      </c>
      <c r="E716" s="117">
        <v>4257.785639033691</v>
      </c>
      <c r="F716" s="116">
        <v>450</v>
      </c>
      <c r="G716" s="116">
        <v>0</v>
      </c>
      <c r="H716" s="117">
        <v>224550</v>
      </c>
      <c r="I716" s="117">
        <v>65000</v>
      </c>
      <c r="J716" s="117">
        <v>164350</v>
      </c>
      <c r="K716" s="116" t="str">
        <v>Yes</v>
      </c>
      <c r="L716" s="116" t="str">
        <v>No</v>
      </c>
      <c r="M716" s="120">
        <v>1</v>
      </c>
      <c r="P716" s="104">
        <f>AVERAGE(F$5:F716)</f>
        <v>449.02247191011236</v>
      </c>
      <c r="Q716" s="104">
        <f>AVERAGE(G$5:G716)</f>
        <v>4.584269662921348</v>
      </c>
      <c r="R716" s="122">
        <f>AVERAGE(H$5:H716)</f>
        <v>224062.21348314607</v>
      </c>
      <c r="S716" s="122">
        <f>AVERAGE(I$5:I716)</f>
        <v>67189.797752808983</v>
      </c>
      <c r="T716" s="122">
        <f>AVERAGE(J$5:J716)</f>
        <v>161119.81741573033</v>
      </c>
      <c r="U716" s="121">
        <f>AVERAGE($M$5:M716)</f>
        <v>0.99782771535580517</v>
      </c>
      <c r="Y716" s="103">
        <v>712</v>
      </c>
      <c r="Z716" s="103">
        <v>513</v>
      </c>
      <c r="AA716" s="103">
        <v>32</v>
      </c>
      <c r="AB716" s="103">
        <v>31</v>
      </c>
      <c r="AC716" s="137">
        <v>3506.6447836128414</v>
      </c>
      <c r="AD716" s="103">
        <v>450</v>
      </c>
      <c r="AE716" s="103">
        <v>1</v>
      </c>
      <c r="AF716" s="137">
        <v>224550</v>
      </c>
      <c r="AG716" s="137">
        <v>65499</v>
      </c>
      <c r="AH716" s="137">
        <v>163701</v>
      </c>
      <c r="AI716" s="103" t="str">
        <v>Yes</v>
      </c>
      <c r="AJ716" s="103" t="str">
        <v>Yes</v>
      </c>
      <c r="AK716" s="142">
        <v>1</v>
      </c>
      <c r="AN716" s="104">
        <f>AVERAGE(AD$5:AD716)</f>
        <v>449.05196629213481</v>
      </c>
      <c r="AO716" s="104">
        <f>AVERAGE(AE$5:AE716)</f>
        <v>4.345505617977528</v>
      </c>
      <c r="AP716" s="122">
        <f>AVERAGE(AF$5:AF716)</f>
        <v>224076.93117977527</v>
      </c>
      <c r="AQ716" s="122">
        <f>AVERAGE(AG$5:AG716)</f>
        <v>67073.603932584272</v>
      </c>
      <c r="AR716" s="122">
        <f>AVERAGE(AH$5:AH716)</f>
        <v>161288.65028089887</v>
      </c>
      <c r="AS716" s="121">
        <f>AVERAGE($AK$5:AK716)</f>
        <v>0.99789325842696697</v>
      </c>
    </row>
    <row r="717" spans="1:45" x14ac:dyDescent="0.25">
      <c r="A717" s="103">
        <v>713</v>
      </c>
      <c r="B717" s="116">
        <v>602</v>
      </c>
      <c r="C717" s="116">
        <v>44</v>
      </c>
      <c r="D717" s="116">
        <v>28</v>
      </c>
      <c r="E717" s="117">
        <v>3107.1042967259673</v>
      </c>
      <c r="F717" s="116">
        <v>450</v>
      </c>
      <c r="G717" s="116">
        <v>4</v>
      </c>
      <c r="H717" s="117">
        <v>224550</v>
      </c>
      <c r="I717" s="117">
        <v>66996</v>
      </c>
      <c r="J717" s="117">
        <v>161754</v>
      </c>
      <c r="K717" s="116" t="str">
        <v>Yes</v>
      </c>
      <c r="L717" s="116" t="str">
        <v>Yes</v>
      </c>
      <c r="M717" s="120">
        <v>1</v>
      </c>
      <c r="P717" s="104">
        <f>AVERAGE(F$5:F717)</f>
        <v>449.02384291725105</v>
      </c>
      <c r="Q717" s="104">
        <f>AVERAGE(G$5:G717)</f>
        <v>4.5834502103786816</v>
      </c>
      <c r="R717" s="122">
        <f>AVERAGE(H$5:H717)</f>
        <v>224062.89761570827</v>
      </c>
      <c r="S717" s="122">
        <f>AVERAGE(I$5:I717)</f>
        <v>67189.525946704074</v>
      </c>
      <c r="T717" s="122">
        <f>AVERAGE(J$5:J717)</f>
        <v>161120.70687237027</v>
      </c>
      <c r="U717" s="121">
        <f>AVERAGE($M$5:M717)</f>
        <v>0.99783076203833554</v>
      </c>
      <c r="Y717" s="103">
        <v>713</v>
      </c>
      <c r="Z717" s="103">
        <v>523</v>
      </c>
      <c r="AA717" s="103">
        <v>30</v>
      </c>
      <c r="AB717" s="103">
        <v>24</v>
      </c>
      <c r="AC717" s="137">
        <v>3423.5431547469288</v>
      </c>
      <c r="AD717" s="103">
        <v>450</v>
      </c>
      <c r="AE717" s="103">
        <v>8</v>
      </c>
      <c r="AF717" s="137">
        <v>224550</v>
      </c>
      <c r="AG717" s="137">
        <v>68992</v>
      </c>
      <c r="AH717" s="137">
        <v>159158</v>
      </c>
      <c r="AI717" s="103" t="str">
        <v>Yes</v>
      </c>
      <c r="AJ717" s="103" t="str">
        <v>Yes</v>
      </c>
      <c r="AK717" s="142">
        <v>1</v>
      </c>
      <c r="AN717" s="104">
        <f>AVERAGE(AD$5:AD717)</f>
        <v>449.05329593267885</v>
      </c>
      <c r="AO717" s="104">
        <f>AVERAGE(AE$5:AE717)</f>
        <v>4.3506311360448811</v>
      </c>
      <c r="AP717" s="122">
        <f>AVERAGE(AF$5:AF717)</f>
        <v>224077.59467040675</v>
      </c>
      <c r="AQ717" s="122">
        <f>AVERAGE(AG$5:AG717)</f>
        <v>67076.294530154279</v>
      </c>
      <c r="AR717" s="122">
        <f>AVERAGE(AH$5:AH717)</f>
        <v>161285.66199158484</v>
      </c>
      <c r="AS717" s="121">
        <f>AVERAGE($AK$5:AK717)</f>
        <v>0.99789621318373134</v>
      </c>
    </row>
    <row r="718" spans="1:45" x14ac:dyDescent="0.25">
      <c r="A718" s="103">
        <v>714</v>
      </c>
      <c r="B718" s="116">
        <v>532</v>
      </c>
      <c r="C718" s="116">
        <v>41</v>
      </c>
      <c r="D718" s="116">
        <v>34</v>
      </c>
      <c r="E718" s="117">
        <v>2158.5117970250421</v>
      </c>
      <c r="F718" s="116">
        <v>448</v>
      </c>
      <c r="G718" s="116">
        <v>0</v>
      </c>
      <c r="H718" s="117">
        <v>223552</v>
      </c>
      <c r="I718" s="117">
        <v>64800</v>
      </c>
      <c r="J718" s="117">
        <v>163852</v>
      </c>
      <c r="K718" s="116" t="str">
        <v>No</v>
      </c>
      <c r="L718" s="116" t="str">
        <v>No</v>
      </c>
      <c r="M718" s="120">
        <v>0.99555555555555553</v>
      </c>
      <c r="P718" s="104">
        <f>AVERAGE(F$5:F718)</f>
        <v>449.02240896358546</v>
      </c>
      <c r="Q718" s="104">
        <f>AVERAGE(G$5:G718)</f>
        <v>4.5770308123249297</v>
      </c>
      <c r="R718" s="122">
        <f>AVERAGE(H$5:H718)</f>
        <v>224062.18207282913</v>
      </c>
      <c r="S718" s="122">
        <f>AVERAGE(I$5:I718)</f>
        <v>67186.179271708679</v>
      </c>
      <c r="T718" s="122">
        <f>AVERAGE(J$5:J718)</f>
        <v>161124.53221288515</v>
      </c>
      <c r="U718" s="121">
        <f>AVERAGE($M$5:M718)</f>
        <v>0.9978275754746343</v>
      </c>
      <c r="Y718" s="103">
        <v>714</v>
      </c>
      <c r="Z718" s="103">
        <v>657</v>
      </c>
      <c r="AA718" s="103">
        <v>42</v>
      </c>
      <c r="AB718" s="103">
        <v>33</v>
      </c>
      <c r="AC718" s="137">
        <v>3455.5298852950955</v>
      </c>
      <c r="AD718" s="103">
        <v>449</v>
      </c>
      <c r="AE718" s="103">
        <v>0</v>
      </c>
      <c r="AF718" s="137">
        <v>224051</v>
      </c>
      <c r="AG718" s="137">
        <v>64900</v>
      </c>
      <c r="AH718" s="137">
        <v>164101</v>
      </c>
      <c r="AI718" s="103" t="str">
        <v>No</v>
      </c>
      <c r="AJ718" s="103" t="str">
        <v>No</v>
      </c>
      <c r="AK718" s="142">
        <v>0.99777777777777776</v>
      </c>
      <c r="AN718" s="104">
        <f>AVERAGE(AD$5:AD718)</f>
        <v>449.05322128851543</v>
      </c>
      <c r="AO718" s="104">
        <f>AVERAGE(AE$5:AE718)</f>
        <v>4.3445378151260501</v>
      </c>
      <c r="AP718" s="122">
        <f>AVERAGE(AF$5:AF718)</f>
        <v>224077.5574229692</v>
      </c>
      <c r="AQ718" s="122">
        <f>AVERAGE(AG$5:AG718)</f>
        <v>67073.246498599445</v>
      </c>
      <c r="AR718" s="122">
        <f>AVERAGE(AH$5:AH718)</f>
        <v>161289.6050420168</v>
      </c>
      <c r="AS718" s="121">
        <f>AVERAGE($AK$5:AK718)</f>
        <v>0.99789604730781256</v>
      </c>
    </row>
    <row r="719" spans="1:45" x14ac:dyDescent="0.25">
      <c r="A719" s="103">
        <v>715</v>
      </c>
      <c r="B719" s="116">
        <v>547</v>
      </c>
      <c r="C719" s="116">
        <v>29</v>
      </c>
      <c r="D719" s="116">
        <v>28</v>
      </c>
      <c r="E719" s="117">
        <v>3246.273673203932</v>
      </c>
      <c r="F719" s="116">
        <v>450</v>
      </c>
      <c r="G719" s="116">
        <v>4</v>
      </c>
      <c r="H719" s="117">
        <v>224550</v>
      </c>
      <c r="I719" s="117">
        <v>66996</v>
      </c>
      <c r="J719" s="117">
        <v>161754</v>
      </c>
      <c r="K719" s="116" t="str">
        <v>Yes</v>
      </c>
      <c r="L719" s="116" t="str">
        <v>Yes</v>
      </c>
      <c r="M719" s="120">
        <v>1</v>
      </c>
      <c r="P719" s="104">
        <f>AVERAGE(F$5:F719)</f>
        <v>449.02377622377622</v>
      </c>
      <c r="Q719" s="104">
        <f>AVERAGE(G$5:G719)</f>
        <v>4.5762237762237765</v>
      </c>
      <c r="R719" s="122">
        <f>AVERAGE(H$5:H719)</f>
        <v>224062.86433566434</v>
      </c>
      <c r="S719" s="122">
        <f>AVERAGE(I$5:I719)</f>
        <v>67185.913286713287</v>
      </c>
      <c r="T719" s="122">
        <f>AVERAGE(J$5:J719)</f>
        <v>161125.41258741257</v>
      </c>
      <c r="U719" s="121">
        <f>AVERAGE($M$5:M719)</f>
        <v>0.99783061383061378</v>
      </c>
      <c r="Y719" s="103">
        <v>715</v>
      </c>
      <c r="Z719" s="103">
        <v>601</v>
      </c>
      <c r="AA719" s="103">
        <v>38</v>
      </c>
      <c r="AB719" s="103">
        <v>35</v>
      </c>
      <c r="AC719" s="137">
        <v>4111.6095344738933</v>
      </c>
      <c r="AD719" s="103">
        <v>447</v>
      </c>
      <c r="AE719" s="103">
        <v>0</v>
      </c>
      <c r="AF719" s="137">
        <v>223053</v>
      </c>
      <c r="AG719" s="137">
        <v>64700</v>
      </c>
      <c r="AH719" s="137">
        <v>163603</v>
      </c>
      <c r="AI719" s="103" t="str">
        <v>No</v>
      </c>
      <c r="AJ719" s="103" t="str">
        <v>No</v>
      </c>
      <c r="AK719" s="142">
        <v>0.99333333333333329</v>
      </c>
      <c r="AN719" s="104">
        <f>AVERAGE(AD$5:AD719)</f>
        <v>449.05034965034963</v>
      </c>
      <c r="AO719" s="104">
        <f>AVERAGE(AE$5:AE719)</f>
        <v>4.3384615384615381</v>
      </c>
      <c r="AP719" s="122">
        <f>AVERAGE(AF$5:AF719)</f>
        <v>224076.12447552447</v>
      </c>
      <c r="AQ719" s="122">
        <f>AVERAGE(AG$5:AG719)</f>
        <v>67069.927272727276</v>
      </c>
      <c r="AR719" s="122">
        <f>AVERAGE(AH$5:AH719)</f>
        <v>161292.84055944055</v>
      </c>
      <c r="AS719" s="121">
        <f>AVERAGE($AK$5:AK719)</f>
        <v>0.99788966588966643</v>
      </c>
    </row>
    <row r="720" spans="1:45" x14ac:dyDescent="0.25">
      <c r="A720" s="103">
        <v>716</v>
      </c>
      <c r="B720" s="116">
        <v>578</v>
      </c>
      <c r="C720" s="116">
        <v>54</v>
      </c>
      <c r="D720" s="116">
        <v>42</v>
      </c>
      <c r="E720" s="117">
        <v>4147.7634771710127</v>
      </c>
      <c r="F720" s="116">
        <v>440</v>
      </c>
      <c r="G720" s="116">
        <v>0</v>
      </c>
      <c r="H720" s="117">
        <v>219560</v>
      </c>
      <c r="I720" s="117">
        <v>64000</v>
      </c>
      <c r="J720" s="117">
        <v>161860</v>
      </c>
      <c r="K720" s="116" t="str">
        <v>No</v>
      </c>
      <c r="L720" s="116" t="str">
        <v>No</v>
      </c>
      <c r="M720" s="120">
        <v>0.97777777777777775</v>
      </c>
      <c r="P720" s="104">
        <f>AVERAGE(F$5:F720)</f>
        <v>449.01117318435752</v>
      </c>
      <c r="Q720" s="104">
        <f>AVERAGE(G$5:G720)</f>
        <v>4.5698324022346366</v>
      </c>
      <c r="R720" s="122">
        <f>AVERAGE(H$5:H720)</f>
        <v>224056.57541899441</v>
      </c>
      <c r="S720" s="122">
        <f>AVERAGE(I$5:I720)</f>
        <v>67181.463687150841</v>
      </c>
      <c r="T720" s="122">
        <f>AVERAGE(J$5:J720)</f>
        <v>161126.43854748603</v>
      </c>
      <c r="U720" s="121">
        <f>AVERAGE($M$5:M720)</f>
        <v>0.99780260707635005</v>
      </c>
      <c r="Y720" s="103">
        <v>716</v>
      </c>
      <c r="Z720" s="103">
        <v>542</v>
      </c>
      <c r="AA720" s="103">
        <v>34</v>
      </c>
      <c r="AB720" s="103">
        <v>29</v>
      </c>
      <c r="AC720" s="137">
        <v>3090.3944905475005</v>
      </c>
      <c r="AD720" s="103">
        <v>450</v>
      </c>
      <c r="AE720" s="103">
        <v>3</v>
      </c>
      <c r="AF720" s="137">
        <v>224550</v>
      </c>
      <c r="AG720" s="137">
        <v>66497</v>
      </c>
      <c r="AH720" s="137">
        <v>162403</v>
      </c>
      <c r="AI720" s="103" t="str">
        <v>Yes</v>
      </c>
      <c r="AJ720" s="103" t="str">
        <v>Yes</v>
      </c>
      <c r="AK720" s="142">
        <v>1</v>
      </c>
      <c r="AN720" s="104">
        <f>AVERAGE(AD$5:AD720)</f>
        <v>449.05167597765364</v>
      </c>
      <c r="AO720" s="104">
        <f>AVERAGE(AE$5:AE720)</f>
        <v>4.3365921787709496</v>
      </c>
      <c r="AP720" s="122">
        <f>AVERAGE(AF$5:AF720)</f>
        <v>224076.78631284917</v>
      </c>
      <c r="AQ720" s="122">
        <f>AVERAGE(AG$5:AG720)</f>
        <v>67069.127094972064</v>
      </c>
      <c r="AR720" s="122">
        <f>AVERAGE(AH$5:AH720)</f>
        <v>161294.39106145251</v>
      </c>
      <c r="AS720" s="121">
        <f>AVERAGE($AK$5:AK720)</f>
        <v>0.99789261328367529</v>
      </c>
    </row>
    <row r="721" spans="1:45" x14ac:dyDescent="0.25">
      <c r="A721" s="103">
        <v>717</v>
      </c>
      <c r="B721" s="116">
        <v>595</v>
      </c>
      <c r="C721" s="116">
        <v>38</v>
      </c>
      <c r="D721" s="116">
        <v>22</v>
      </c>
      <c r="E721" s="117">
        <v>3363.6599194406599</v>
      </c>
      <c r="F721" s="116">
        <v>450</v>
      </c>
      <c r="G721" s="116">
        <v>10</v>
      </c>
      <c r="H721" s="117">
        <v>224550</v>
      </c>
      <c r="I721" s="117">
        <v>69990</v>
      </c>
      <c r="J721" s="117">
        <v>157860</v>
      </c>
      <c r="K721" s="116" t="str">
        <v>Yes</v>
      </c>
      <c r="L721" s="116" t="str">
        <v>Yes</v>
      </c>
      <c r="M721" s="120">
        <v>1</v>
      </c>
      <c r="P721" s="104">
        <f>AVERAGE(F$5:F721)</f>
        <v>449.01255230125525</v>
      </c>
      <c r="Q721" s="104">
        <f>AVERAGE(G$5:G721)</f>
        <v>4.5774058577405858</v>
      </c>
      <c r="R721" s="122">
        <f>AVERAGE(H$5:H721)</f>
        <v>224057.26359832636</v>
      </c>
      <c r="S721" s="122">
        <f>AVERAGE(I$5:I721)</f>
        <v>67185.380753138073</v>
      </c>
      <c r="T721" s="122">
        <f>AVERAGE(J$5:J721)</f>
        <v>161121.88284518829</v>
      </c>
      <c r="U721" s="121">
        <f>AVERAGE($M$5:M721)</f>
        <v>0.99780567178056712</v>
      </c>
      <c r="Y721" s="103">
        <v>717</v>
      </c>
      <c r="Z721" s="103">
        <v>644</v>
      </c>
      <c r="AA721" s="103">
        <v>35</v>
      </c>
      <c r="AB721" s="103">
        <v>30</v>
      </c>
      <c r="AC721" s="137">
        <v>4387.8012771704252</v>
      </c>
      <c r="AD721" s="103">
        <v>450</v>
      </c>
      <c r="AE721" s="103">
        <v>2</v>
      </c>
      <c r="AF721" s="137">
        <v>224550</v>
      </c>
      <c r="AG721" s="137">
        <v>65998</v>
      </c>
      <c r="AH721" s="137">
        <v>163052</v>
      </c>
      <c r="AI721" s="103" t="str">
        <v>Yes</v>
      </c>
      <c r="AJ721" s="103" t="str">
        <v>Yes</v>
      </c>
      <c r="AK721" s="142">
        <v>1</v>
      </c>
      <c r="AN721" s="104">
        <f>AVERAGE(AD$5:AD721)</f>
        <v>449.05299860529988</v>
      </c>
      <c r="AO721" s="104">
        <f>AVERAGE(AE$5:AE721)</f>
        <v>4.333333333333333</v>
      </c>
      <c r="AP721" s="122">
        <f>AVERAGE(AF$5:AF721)</f>
        <v>224077.44630404463</v>
      </c>
      <c r="AQ721" s="122">
        <f>AVERAGE(AG$5:AG721)</f>
        <v>67067.633193863323</v>
      </c>
      <c r="AR721" s="122">
        <f>AVERAGE(AH$5:AH721)</f>
        <v>161296.84239888424</v>
      </c>
      <c r="AS721" s="121">
        <f>AVERAGE($AK$5:AK721)</f>
        <v>0.99789555245622252</v>
      </c>
    </row>
    <row r="722" spans="1:45" x14ac:dyDescent="0.25">
      <c r="A722" s="103">
        <v>718</v>
      </c>
      <c r="B722" s="116">
        <v>614</v>
      </c>
      <c r="C722" s="116">
        <v>45</v>
      </c>
      <c r="D722" s="116">
        <v>31</v>
      </c>
      <c r="E722" s="117">
        <v>3046.0060224599838</v>
      </c>
      <c r="F722" s="116">
        <v>450</v>
      </c>
      <c r="G722" s="116">
        <v>1</v>
      </c>
      <c r="H722" s="117">
        <v>224550</v>
      </c>
      <c r="I722" s="117">
        <v>65499</v>
      </c>
      <c r="J722" s="117">
        <v>163701</v>
      </c>
      <c r="K722" s="116" t="str">
        <v>Yes</v>
      </c>
      <c r="L722" s="116" t="str">
        <v>Yes</v>
      </c>
      <c r="M722" s="120">
        <v>1</v>
      </c>
      <c r="P722" s="104">
        <f>AVERAGE(F$5:F722)</f>
        <v>449.01392757660165</v>
      </c>
      <c r="Q722" s="104">
        <f>AVERAGE(G$5:G722)</f>
        <v>4.5724233983286906</v>
      </c>
      <c r="R722" s="122">
        <f>AVERAGE(H$5:H722)</f>
        <v>224057.94986072424</v>
      </c>
      <c r="S722" s="122">
        <f>AVERAGE(I$5:I722)</f>
        <v>67183.032033426178</v>
      </c>
      <c r="T722" s="122">
        <f>AVERAGE(J$5:J722)</f>
        <v>161125.47493036211</v>
      </c>
      <c r="U722" s="121">
        <f>AVERAGE($M$5:M722)</f>
        <v>0.99780872794800368</v>
      </c>
      <c r="Y722" s="103">
        <v>718</v>
      </c>
      <c r="Z722" s="103">
        <v>530</v>
      </c>
      <c r="AA722" s="103">
        <v>36</v>
      </c>
      <c r="AB722" s="103">
        <v>16</v>
      </c>
      <c r="AC722" s="137">
        <v>4274.9563888930261</v>
      </c>
      <c r="AD722" s="103">
        <v>450</v>
      </c>
      <c r="AE722" s="103">
        <v>16</v>
      </c>
      <c r="AF722" s="137">
        <v>224550</v>
      </c>
      <c r="AG722" s="137">
        <v>72984</v>
      </c>
      <c r="AH722" s="137">
        <v>153966</v>
      </c>
      <c r="AI722" s="103" t="str">
        <v>Yes</v>
      </c>
      <c r="AJ722" s="103" t="str">
        <v>Yes</v>
      </c>
      <c r="AK722" s="142">
        <v>1</v>
      </c>
      <c r="AN722" s="104">
        <f>AVERAGE(AD$5:AD722)</f>
        <v>449.0543175487465</v>
      </c>
      <c r="AO722" s="104">
        <f>AVERAGE(AE$5:AE722)</f>
        <v>4.3495821727019495</v>
      </c>
      <c r="AP722" s="122">
        <f>AVERAGE(AF$5:AF722)</f>
        <v>224078.10445682451</v>
      </c>
      <c r="AQ722" s="122">
        <f>AVERAGE(AG$5:AG722)</f>
        <v>67075.873259052925</v>
      </c>
      <c r="AR722" s="122">
        <f>AVERAGE(AH$5:AH722)</f>
        <v>161286.63231197771</v>
      </c>
      <c r="AS722" s="121">
        <f>AVERAGE($AK$5:AK722)</f>
        <v>0.99789848344165955</v>
      </c>
    </row>
    <row r="723" spans="1:45" x14ac:dyDescent="0.25">
      <c r="A723" s="103">
        <v>719</v>
      </c>
      <c r="B723" s="116">
        <v>546</v>
      </c>
      <c r="C723" s="116">
        <v>32</v>
      </c>
      <c r="D723" s="116">
        <v>25</v>
      </c>
      <c r="E723" s="117">
        <v>2699.3464605645654</v>
      </c>
      <c r="F723" s="116">
        <v>450</v>
      </c>
      <c r="G723" s="116">
        <v>7</v>
      </c>
      <c r="H723" s="117">
        <v>224550</v>
      </c>
      <c r="I723" s="117">
        <v>68493</v>
      </c>
      <c r="J723" s="117">
        <v>159807</v>
      </c>
      <c r="K723" s="116" t="str">
        <v>Yes</v>
      </c>
      <c r="L723" s="116" t="str">
        <v>Yes</v>
      </c>
      <c r="M723" s="120">
        <v>1</v>
      </c>
      <c r="P723" s="104">
        <f>AVERAGE(F$5:F723)</f>
        <v>449.01529902642557</v>
      </c>
      <c r="Q723" s="104">
        <f>AVERAGE(G$5:G723)</f>
        <v>4.5757997218358835</v>
      </c>
      <c r="R723" s="122">
        <f>AVERAGE(H$5:H723)</f>
        <v>224058.63421418637</v>
      </c>
      <c r="S723" s="122">
        <f>AVERAGE(I$5:I723)</f>
        <v>67184.853963838672</v>
      </c>
      <c r="T723" s="122">
        <f>AVERAGE(J$5:J723)</f>
        <v>161123.64116828929</v>
      </c>
      <c r="U723" s="121">
        <f>AVERAGE($M$5:M723)</f>
        <v>0.99781177561427903</v>
      </c>
      <c r="Y723" s="103">
        <v>719</v>
      </c>
      <c r="Z723" s="103">
        <v>588</v>
      </c>
      <c r="AA723" s="103">
        <v>34</v>
      </c>
      <c r="AB723" s="103">
        <v>26</v>
      </c>
      <c r="AC723" s="137">
        <v>4458.8458928763248</v>
      </c>
      <c r="AD723" s="103">
        <v>450</v>
      </c>
      <c r="AE723" s="103">
        <v>6</v>
      </c>
      <c r="AF723" s="137">
        <v>224550</v>
      </c>
      <c r="AG723" s="137">
        <v>67994</v>
      </c>
      <c r="AH723" s="137">
        <v>160456</v>
      </c>
      <c r="AI723" s="103" t="str">
        <v>Yes</v>
      </c>
      <c r="AJ723" s="103" t="str">
        <v>Yes</v>
      </c>
      <c r="AK723" s="142">
        <v>1</v>
      </c>
      <c r="AN723" s="104">
        <f>AVERAGE(AD$5:AD723)</f>
        <v>449.05563282336578</v>
      </c>
      <c r="AO723" s="104">
        <f>AVERAGE(AE$5:AE723)</f>
        <v>4.3518776077885954</v>
      </c>
      <c r="AP723" s="122">
        <f>AVERAGE(AF$5:AF723)</f>
        <v>224078.76077885952</v>
      </c>
      <c r="AQ723" s="122">
        <f>AVERAGE(AG$5:AG723)</f>
        <v>67077.15020862309</v>
      </c>
      <c r="AR723" s="122">
        <f>AVERAGE(AH$5:AH723)</f>
        <v>161285.47705146036</v>
      </c>
      <c r="AS723" s="121">
        <f>AVERAGE($AK$5:AK723)</f>
        <v>0.99790140627414681</v>
      </c>
    </row>
    <row r="724" spans="1:45" x14ac:dyDescent="0.25">
      <c r="A724" s="103">
        <v>720</v>
      </c>
      <c r="B724" s="116">
        <v>634</v>
      </c>
      <c r="C724" s="116">
        <v>40</v>
      </c>
      <c r="D724" s="116">
        <v>36</v>
      </c>
      <c r="E724" s="117">
        <v>3351.0306871927078</v>
      </c>
      <c r="F724" s="116">
        <v>446</v>
      </c>
      <c r="G724" s="116">
        <v>0</v>
      </c>
      <c r="H724" s="117">
        <v>222554</v>
      </c>
      <c r="I724" s="117">
        <v>64600</v>
      </c>
      <c r="J724" s="117">
        <v>163354</v>
      </c>
      <c r="K724" s="116" t="str">
        <v>No</v>
      </c>
      <c r="L724" s="116" t="str">
        <v>No</v>
      </c>
      <c r="M724" s="120">
        <v>0.99111111111111116</v>
      </c>
      <c r="P724" s="104">
        <f>AVERAGE(F$5:F724)</f>
        <v>449.01111111111112</v>
      </c>
      <c r="Q724" s="104">
        <f>AVERAGE(G$5:G724)</f>
        <v>4.5694444444444446</v>
      </c>
      <c r="R724" s="122">
        <f>AVERAGE(H$5:H724)</f>
        <v>224056.54444444444</v>
      </c>
      <c r="S724" s="122">
        <f>AVERAGE(I$5:I724)</f>
        <v>67181.263888888891</v>
      </c>
      <c r="T724" s="122">
        <f>AVERAGE(J$5:J724)</f>
        <v>161126.73888888888</v>
      </c>
      <c r="U724" s="121">
        <f>AVERAGE($M$5:M724)</f>
        <v>0.99780246913580239</v>
      </c>
      <c r="Y724" s="103">
        <v>720</v>
      </c>
      <c r="Z724" s="103">
        <v>528</v>
      </c>
      <c r="AA724" s="103">
        <v>45</v>
      </c>
      <c r="AB724" s="103">
        <v>24</v>
      </c>
      <c r="AC724" s="137">
        <v>2072.0211723244961</v>
      </c>
      <c r="AD724" s="103">
        <v>450</v>
      </c>
      <c r="AE724" s="103">
        <v>8</v>
      </c>
      <c r="AF724" s="137">
        <v>224550</v>
      </c>
      <c r="AG724" s="137">
        <v>68992</v>
      </c>
      <c r="AH724" s="137">
        <v>159158</v>
      </c>
      <c r="AI724" s="103" t="str">
        <v>Yes</v>
      </c>
      <c r="AJ724" s="103" t="str">
        <v>Yes</v>
      </c>
      <c r="AK724" s="142">
        <v>1</v>
      </c>
      <c r="AN724" s="104">
        <f>AVERAGE(AD$5:AD724)</f>
        <v>449.05694444444447</v>
      </c>
      <c r="AO724" s="104">
        <f>AVERAGE(AE$5:AE724)</f>
        <v>4.3569444444444443</v>
      </c>
      <c r="AP724" s="122">
        <f>AVERAGE(AF$5:AF724)</f>
        <v>224079.41527777776</v>
      </c>
      <c r="AQ724" s="122">
        <f>AVERAGE(AG$5:AG724)</f>
        <v>67079.809722222228</v>
      </c>
      <c r="AR724" s="122">
        <f>AVERAGE(AH$5:AH724)</f>
        <v>161282.52222222224</v>
      </c>
      <c r="AS724" s="121">
        <f>AVERAGE($AK$5:AK724)</f>
        <v>0.99790432098765491</v>
      </c>
    </row>
    <row r="725" spans="1:45" x14ac:dyDescent="0.25">
      <c r="A725" s="103">
        <v>721</v>
      </c>
      <c r="B725" s="116">
        <v>533</v>
      </c>
      <c r="C725" s="116">
        <v>34</v>
      </c>
      <c r="D725" s="116">
        <v>31</v>
      </c>
      <c r="E725" s="117">
        <v>4025.0781032977484</v>
      </c>
      <c r="F725" s="116">
        <v>450</v>
      </c>
      <c r="G725" s="116">
        <v>1</v>
      </c>
      <c r="H725" s="117">
        <v>224550</v>
      </c>
      <c r="I725" s="117">
        <v>65499</v>
      </c>
      <c r="J725" s="117">
        <v>163701</v>
      </c>
      <c r="K725" s="116" t="str">
        <v>Yes</v>
      </c>
      <c r="L725" s="116" t="str">
        <v>Yes</v>
      </c>
      <c r="M725" s="120">
        <v>1</v>
      </c>
      <c r="P725" s="104">
        <f>AVERAGE(F$5:F725)</f>
        <v>449.01248266296813</v>
      </c>
      <c r="Q725" s="104">
        <f>AVERAGE(G$5:G725)</f>
        <v>4.5644937586685161</v>
      </c>
      <c r="R725" s="122">
        <f>AVERAGE(H$5:H725)</f>
        <v>224057.22884882108</v>
      </c>
      <c r="S725" s="122">
        <f>AVERAGE(I$5:I725)</f>
        <v>67178.930651872404</v>
      </c>
      <c r="T725" s="122">
        <f>AVERAGE(J$5:J725)</f>
        <v>161130.30929264909</v>
      </c>
      <c r="U725" s="121">
        <f>AVERAGE($M$5:M725)</f>
        <v>0.99780551702881792</v>
      </c>
      <c r="Y725" s="103">
        <v>721</v>
      </c>
      <c r="Z725" s="103">
        <v>568</v>
      </c>
      <c r="AA725" s="103">
        <v>34</v>
      </c>
      <c r="AB725" s="103">
        <v>30</v>
      </c>
      <c r="AC725" s="137">
        <v>2598.4841313736483</v>
      </c>
      <c r="AD725" s="103">
        <v>450</v>
      </c>
      <c r="AE725" s="103">
        <v>2</v>
      </c>
      <c r="AF725" s="137">
        <v>224550</v>
      </c>
      <c r="AG725" s="137">
        <v>65998</v>
      </c>
      <c r="AH725" s="137">
        <v>163052</v>
      </c>
      <c r="AI725" s="103" t="str">
        <v>Yes</v>
      </c>
      <c r="AJ725" s="103" t="str">
        <v>Yes</v>
      </c>
      <c r="AK725" s="142">
        <v>1</v>
      </c>
      <c r="AN725" s="104">
        <f>AVERAGE(AD$5:AD725)</f>
        <v>449.05825242718447</v>
      </c>
      <c r="AO725" s="104">
        <f>AVERAGE(AE$5:AE725)</f>
        <v>4.3536754507628297</v>
      </c>
      <c r="AP725" s="122">
        <f>AVERAGE(AF$5:AF725)</f>
        <v>224080.06796116504</v>
      </c>
      <c r="AQ725" s="122">
        <f>AVERAGE(AG$5:AG725)</f>
        <v>67078.309292649094</v>
      </c>
      <c r="AR725" s="122">
        <f>AVERAGE(AH$5:AH725)</f>
        <v>161284.97642163662</v>
      </c>
      <c r="AS725" s="121">
        <f>AVERAGE($AK$5:AK725)</f>
        <v>0.99790722761596606</v>
      </c>
    </row>
    <row r="726" spans="1:45" x14ac:dyDescent="0.25">
      <c r="A726" s="103">
        <v>722</v>
      </c>
      <c r="B726" s="116">
        <v>554</v>
      </c>
      <c r="C726" s="116">
        <v>35</v>
      </c>
      <c r="D726" s="116">
        <v>25</v>
      </c>
      <c r="E726" s="117">
        <v>2664.9898059591496</v>
      </c>
      <c r="F726" s="116">
        <v>450</v>
      </c>
      <c r="G726" s="116">
        <v>7</v>
      </c>
      <c r="H726" s="117">
        <v>224550</v>
      </c>
      <c r="I726" s="117">
        <v>68493</v>
      </c>
      <c r="J726" s="117">
        <v>159807</v>
      </c>
      <c r="K726" s="116" t="str">
        <v>Yes</v>
      </c>
      <c r="L726" s="116" t="str">
        <v>Yes</v>
      </c>
      <c r="M726" s="120">
        <v>1</v>
      </c>
      <c r="P726" s="104">
        <f>AVERAGE(F$5:F726)</f>
        <v>449.01385041551248</v>
      </c>
      <c r="Q726" s="104">
        <f>AVERAGE(G$5:G726)</f>
        <v>4.56786703601108</v>
      </c>
      <c r="R726" s="122">
        <f>AVERAGE(H$5:H726)</f>
        <v>224057.91135734072</v>
      </c>
      <c r="S726" s="122">
        <f>AVERAGE(I$5:I726)</f>
        <v>67180.750692520771</v>
      </c>
      <c r="T726" s="122">
        <f>AVERAGE(J$5:J726)</f>
        <v>161128.47645429362</v>
      </c>
      <c r="U726" s="121">
        <f>AVERAGE($M$5:M726)</f>
        <v>0.99780855647891653</v>
      </c>
      <c r="Y726" s="103">
        <v>722</v>
      </c>
      <c r="Z726" s="103">
        <v>630</v>
      </c>
      <c r="AA726" s="103">
        <v>40</v>
      </c>
      <c r="AB726" s="103">
        <v>35</v>
      </c>
      <c r="AC726" s="137">
        <v>4290.5167505047675</v>
      </c>
      <c r="AD726" s="103">
        <v>447</v>
      </c>
      <c r="AE726" s="103">
        <v>0</v>
      </c>
      <c r="AF726" s="137">
        <v>223053</v>
      </c>
      <c r="AG726" s="137">
        <v>64700</v>
      </c>
      <c r="AH726" s="137">
        <v>163603</v>
      </c>
      <c r="AI726" s="103" t="str">
        <v>No</v>
      </c>
      <c r="AJ726" s="103" t="str">
        <v>No</v>
      </c>
      <c r="AK726" s="142">
        <v>0.99333333333333329</v>
      </c>
      <c r="AN726" s="104">
        <f>AVERAGE(AD$5:AD726)</f>
        <v>449.05540166204986</v>
      </c>
      <c r="AO726" s="104">
        <f>AVERAGE(AE$5:AE726)</f>
        <v>4.3476454293628812</v>
      </c>
      <c r="AP726" s="122">
        <f>AVERAGE(AF$5:AF726)</f>
        <v>224078.64542936289</v>
      </c>
      <c r="AQ726" s="122">
        <f>AVERAGE(AG$5:AG726)</f>
        <v>67075.01523545706</v>
      </c>
      <c r="AR726" s="122">
        <f>AVERAGE(AH$5:AH726)</f>
        <v>161288.18698060943</v>
      </c>
      <c r="AS726" s="121">
        <f>AVERAGE($AK$5:AK726)</f>
        <v>0.99790089258233361</v>
      </c>
    </row>
    <row r="727" spans="1:45" x14ac:dyDescent="0.25">
      <c r="A727" s="103">
        <v>723</v>
      </c>
      <c r="B727" s="116">
        <v>497</v>
      </c>
      <c r="C727" s="116">
        <v>29</v>
      </c>
      <c r="D727" s="116">
        <v>28</v>
      </c>
      <c r="E727" s="117">
        <v>2050.8650737770586</v>
      </c>
      <c r="F727" s="116">
        <v>450</v>
      </c>
      <c r="G727" s="116">
        <v>4</v>
      </c>
      <c r="H727" s="117">
        <v>224550</v>
      </c>
      <c r="I727" s="117">
        <v>66996</v>
      </c>
      <c r="J727" s="117">
        <v>161754</v>
      </c>
      <c r="K727" s="116" t="str">
        <v>Yes</v>
      </c>
      <c r="L727" s="116" t="str">
        <v>Yes</v>
      </c>
      <c r="M727" s="120">
        <v>1</v>
      </c>
      <c r="P727" s="104">
        <f>AVERAGE(F$5:F727)</f>
        <v>449.01521438450897</v>
      </c>
      <c r="Q727" s="104">
        <f>AVERAGE(G$5:G727)</f>
        <v>4.5670816044260025</v>
      </c>
      <c r="R727" s="122">
        <f>AVERAGE(H$5:H727)</f>
        <v>224058.59197786998</v>
      </c>
      <c r="S727" s="122">
        <f>AVERAGE(I$5:I727)</f>
        <v>67180.495159059472</v>
      </c>
      <c r="T727" s="122">
        <f>AVERAGE(J$5:J727)</f>
        <v>161129.34163208853</v>
      </c>
      <c r="U727" s="121">
        <f>AVERAGE($M$5:M727)</f>
        <v>0.99781158752113097</v>
      </c>
      <c r="Y727" s="103">
        <v>723</v>
      </c>
      <c r="Z727" s="103">
        <v>574</v>
      </c>
      <c r="AA727" s="103">
        <v>48</v>
      </c>
      <c r="AB727" s="103">
        <v>25</v>
      </c>
      <c r="AC727" s="137">
        <v>2459.3864086230492</v>
      </c>
      <c r="AD727" s="103">
        <v>450</v>
      </c>
      <c r="AE727" s="103">
        <v>7</v>
      </c>
      <c r="AF727" s="137">
        <v>224550</v>
      </c>
      <c r="AG727" s="137">
        <v>68493</v>
      </c>
      <c r="AH727" s="137">
        <v>159807</v>
      </c>
      <c r="AI727" s="103" t="str">
        <v>Yes</v>
      </c>
      <c r="AJ727" s="103" t="str">
        <v>Yes</v>
      </c>
      <c r="AK727" s="142">
        <v>1</v>
      </c>
      <c r="AN727" s="104">
        <f>AVERAGE(AD$5:AD727)</f>
        <v>449.05670816044261</v>
      </c>
      <c r="AO727" s="104">
        <f>AVERAGE(AE$5:AE727)</f>
        <v>4.3513139695712306</v>
      </c>
      <c r="AP727" s="122">
        <f>AVERAGE(AF$5:AF727)</f>
        <v>224079.29737206086</v>
      </c>
      <c r="AQ727" s="122">
        <f>AVERAGE(AG$5:AG727)</f>
        <v>67076.976486860309</v>
      </c>
      <c r="AR727" s="122">
        <f>AVERAGE(AH$5:AH727)</f>
        <v>161286.13831258644</v>
      </c>
      <c r="AS727" s="121">
        <f>AVERAGE($AK$5:AK727)</f>
        <v>0.99790379591209522</v>
      </c>
    </row>
    <row r="728" spans="1:45" x14ac:dyDescent="0.25">
      <c r="A728" s="103">
        <v>724</v>
      </c>
      <c r="B728" s="116">
        <v>544</v>
      </c>
      <c r="C728" s="116">
        <v>51</v>
      </c>
      <c r="D728" s="116">
        <v>40</v>
      </c>
      <c r="E728" s="117">
        <v>3840.4714042463402</v>
      </c>
      <c r="F728" s="116">
        <v>442</v>
      </c>
      <c r="G728" s="116">
        <v>0</v>
      </c>
      <c r="H728" s="117">
        <v>220558</v>
      </c>
      <c r="I728" s="117">
        <v>64200</v>
      </c>
      <c r="J728" s="117">
        <v>162358</v>
      </c>
      <c r="K728" s="116" t="str">
        <v>No</v>
      </c>
      <c r="L728" s="116" t="str">
        <v>No</v>
      </c>
      <c r="M728" s="120">
        <v>0.98222222222222222</v>
      </c>
      <c r="P728" s="104">
        <f>AVERAGE(F$5:F728)</f>
        <v>449.00552486187843</v>
      </c>
      <c r="Q728" s="104">
        <f>AVERAGE(G$5:G728)</f>
        <v>4.5607734806629834</v>
      </c>
      <c r="R728" s="122">
        <f>AVERAGE(H$5:H728)</f>
        <v>224053.75690607735</v>
      </c>
      <c r="S728" s="122">
        <f>AVERAGE(I$5:I728)</f>
        <v>67176.378453038677</v>
      </c>
      <c r="T728" s="122">
        <f>AVERAGE(J$5:J728)</f>
        <v>161131.03867403316</v>
      </c>
      <c r="U728" s="121">
        <f>AVERAGE($M$5:M728)</f>
        <v>0.99779005524861875</v>
      </c>
      <c r="Y728" s="103">
        <v>724</v>
      </c>
      <c r="Z728" s="103">
        <v>665</v>
      </c>
      <c r="AA728" s="103">
        <v>32</v>
      </c>
      <c r="AB728" s="103">
        <v>34</v>
      </c>
      <c r="AC728" s="137">
        <v>2232.9968985830992</v>
      </c>
      <c r="AD728" s="103">
        <v>448</v>
      </c>
      <c r="AE728" s="103">
        <v>0</v>
      </c>
      <c r="AF728" s="137">
        <v>223552</v>
      </c>
      <c r="AG728" s="137">
        <v>64800</v>
      </c>
      <c r="AH728" s="137">
        <v>163852</v>
      </c>
      <c r="AI728" s="103" t="str">
        <v>No</v>
      </c>
      <c r="AJ728" s="103" t="str">
        <v>No</v>
      </c>
      <c r="AK728" s="142">
        <v>0.99555555555555553</v>
      </c>
      <c r="AN728" s="104">
        <f>AVERAGE(AD$5:AD728)</f>
        <v>449.0552486187845</v>
      </c>
      <c r="AO728" s="104">
        <f>AVERAGE(AE$5:AE728)</f>
        <v>4.3453038674033149</v>
      </c>
      <c r="AP728" s="122">
        <f>AVERAGE(AF$5:AF728)</f>
        <v>224078.56906077347</v>
      </c>
      <c r="AQ728" s="122">
        <f>AVERAGE(AG$5:AG728)</f>
        <v>67073.831491712714</v>
      </c>
      <c r="AR728" s="122">
        <f>AVERAGE(AH$5:AH728)</f>
        <v>161289.68232044199</v>
      </c>
      <c r="AS728" s="121">
        <f>AVERAGE($AK$5:AK728)</f>
        <v>0.99790055248618847</v>
      </c>
    </row>
    <row r="729" spans="1:45" x14ac:dyDescent="0.25">
      <c r="A729" s="103">
        <v>725</v>
      </c>
      <c r="B729" s="116">
        <v>532</v>
      </c>
      <c r="C729" s="116">
        <v>40</v>
      </c>
      <c r="D729" s="116">
        <v>31</v>
      </c>
      <c r="E729" s="117">
        <v>3898.4166180564603</v>
      </c>
      <c r="F729" s="116">
        <v>450</v>
      </c>
      <c r="G729" s="116">
        <v>1</v>
      </c>
      <c r="H729" s="117">
        <v>224550</v>
      </c>
      <c r="I729" s="117">
        <v>65499</v>
      </c>
      <c r="J729" s="117">
        <v>163701</v>
      </c>
      <c r="K729" s="116" t="str">
        <v>Yes</v>
      </c>
      <c r="L729" s="116" t="str">
        <v>Yes</v>
      </c>
      <c r="M729" s="120">
        <v>1</v>
      </c>
      <c r="P729" s="104">
        <f>AVERAGE(F$5:F729)</f>
        <v>449.00689655172414</v>
      </c>
      <c r="Q729" s="104">
        <f>AVERAGE(G$5:G729)</f>
        <v>4.5558620689655172</v>
      </c>
      <c r="R729" s="122">
        <f>AVERAGE(H$5:H729)</f>
        <v>224054.44137931033</v>
      </c>
      <c r="S729" s="122">
        <f>AVERAGE(I$5:I729)</f>
        <v>67174.064827586204</v>
      </c>
      <c r="T729" s="122">
        <f>AVERAGE(J$5:J729)</f>
        <v>161134.58344827587</v>
      </c>
      <c r="U729" s="121">
        <f>AVERAGE($M$5:M729)</f>
        <v>0.99779310344827588</v>
      </c>
      <c r="Y729" s="103">
        <v>725</v>
      </c>
      <c r="Z729" s="103">
        <v>658</v>
      </c>
      <c r="AA729" s="103">
        <v>44</v>
      </c>
      <c r="AB729" s="103">
        <v>32</v>
      </c>
      <c r="AC729" s="137">
        <v>3006.0214536218959</v>
      </c>
      <c r="AD729" s="103">
        <v>450</v>
      </c>
      <c r="AE729" s="103">
        <v>0</v>
      </c>
      <c r="AF729" s="137">
        <v>224550</v>
      </c>
      <c r="AG729" s="137">
        <v>65000</v>
      </c>
      <c r="AH729" s="137">
        <v>164350</v>
      </c>
      <c r="AI729" s="103" t="str">
        <v>Yes</v>
      </c>
      <c r="AJ729" s="103" t="str">
        <v>No</v>
      </c>
      <c r="AK729" s="142">
        <v>1</v>
      </c>
      <c r="AN729" s="104">
        <f>AVERAGE(AD$5:AD729)</f>
        <v>449.05655172413793</v>
      </c>
      <c r="AO729" s="104">
        <f>AVERAGE(AE$5:AE729)</f>
        <v>4.3393103448275863</v>
      </c>
      <c r="AP729" s="122">
        <f>AVERAGE(AF$5:AF729)</f>
        <v>224079.21931034484</v>
      </c>
      <c r="AQ729" s="122">
        <f>AVERAGE(AG$5:AG729)</f>
        <v>67070.971034482762</v>
      </c>
      <c r="AR729" s="122">
        <f>AVERAGE(AH$5:AH729)</f>
        <v>161293.90344827587</v>
      </c>
      <c r="AS729" s="121">
        <f>AVERAGE($AK$5:AK729)</f>
        <v>0.99790344827586275</v>
      </c>
    </row>
    <row r="730" spans="1:45" x14ac:dyDescent="0.25">
      <c r="A730" s="103">
        <v>726</v>
      </c>
      <c r="B730" s="116">
        <v>541</v>
      </c>
      <c r="C730" s="116">
        <v>45</v>
      </c>
      <c r="D730" s="116">
        <v>30</v>
      </c>
      <c r="E730" s="117">
        <v>2485.9153620008619</v>
      </c>
      <c r="F730" s="116">
        <v>450</v>
      </c>
      <c r="G730" s="116">
        <v>2</v>
      </c>
      <c r="H730" s="117">
        <v>224550</v>
      </c>
      <c r="I730" s="117">
        <v>65998</v>
      </c>
      <c r="J730" s="117">
        <v>163052</v>
      </c>
      <c r="K730" s="116" t="str">
        <v>Yes</v>
      </c>
      <c r="L730" s="116" t="str">
        <v>Yes</v>
      </c>
      <c r="M730" s="120">
        <v>1</v>
      </c>
      <c r="P730" s="104">
        <f>AVERAGE(F$5:F730)</f>
        <v>449.0082644628099</v>
      </c>
      <c r="Q730" s="104">
        <f>AVERAGE(G$5:G730)</f>
        <v>4.5523415977961434</v>
      </c>
      <c r="R730" s="122">
        <f>AVERAGE(H$5:H730)</f>
        <v>224055.12396694216</v>
      </c>
      <c r="S730" s="122">
        <f>AVERAGE(I$5:I730)</f>
        <v>67172.444903581272</v>
      </c>
      <c r="T730" s="122">
        <f>AVERAGE(J$5:J730)</f>
        <v>161137.22451790635</v>
      </c>
      <c r="U730" s="121">
        <f>AVERAGE($M$5:M730)</f>
        <v>0.99779614325068866</v>
      </c>
      <c r="Y730" s="103">
        <v>726</v>
      </c>
      <c r="Z730" s="103">
        <v>535</v>
      </c>
      <c r="AA730" s="103">
        <v>38</v>
      </c>
      <c r="AB730" s="103">
        <v>22</v>
      </c>
      <c r="AC730" s="137">
        <v>2285.680098473249</v>
      </c>
      <c r="AD730" s="103">
        <v>450</v>
      </c>
      <c r="AE730" s="103">
        <v>10</v>
      </c>
      <c r="AF730" s="137">
        <v>224550</v>
      </c>
      <c r="AG730" s="137">
        <v>69990</v>
      </c>
      <c r="AH730" s="137">
        <v>157860</v>
      </c>
      <c r="AI730" s="103" t="str">
        <v>Yes</v>
      </c>
      <c r="AJ730" s="103" t="str">
        <v>Yes</v>
      </c>
      <c r="AK730" s="142">
        <v>1</v>
      </c>
      <c r="AN730" s="104">
        <f>AVERAGE(AD$5:AD730)</f>
        <v>449.05785123966945</v>
      </c>
      <c r="AO730" s="104">
        <f>AVERAGE(AE$5:AE730)</f>
        <v>4.3471074380165291</v>
      </c>
      <c r="AP730" s="122">
        <f>AVERAGE(AF$5:AF730)</f>
        <v>224079.86776859505</v>
      </c>
      <c r="AQ730" s="122">
        <f>AVERAGE(AG$5:AG730)</f>
        <v>67074.991735537187</v>
      </c>
      <c r="AR730" s="122">
        <f>AVERAGE(AH$5:AH730)</f>
        <v>161289.17355371901</v>
      </c>
      <c r="AS730" s="121">
        <f>AVERAGE($AK$5:AK730)</f>
        <v>0.99790633608815493</v>
      </c>
    </row>
    <row r="731" spans="1:45" x14ac:dyDescent="0.25">
      <c r="A731" s="103">
        <v>727</v>
      </c>
      <c r="B731" s="116">
        <v>587</v>
      </c>
      <c r="C731" s="116">
        <v>49</v>
      </c>
      <c r="D731" s="116">
        <v>31</v>
      </c>
      <c r="E731" s="117">
        <v>4405.9489421211092</v>
      </c>
      <c r="F731" s="116">
        <v>450</v>
      </c>
      <c r="G731" s="116">
        <v>1</v>
      </c>
      <c r="H731" s="117">
        <v>224550</v>
      </c>
      <c r="I731" s="117">
        <v>65499</v>
      </c>
      <c r="J731" s="117">
        <v>163701</v>
      </c>
      <c r="K731" s="116" t="str">
        <v>Yes</v>
      </c>
      <c r="L731" s="116" t="str">
        <v>Yes</v>
      </c>
      <c r="M731" s="120">
        <v>1</v>
      </c>
      <c r="P731" s="104">
        <f>AVERAGE(F$5:F731)</f>
        <v>449.00962861072901</v>
      </c>
      <c r="Q731" s="104">
        <f>AVERAGE(G$5:G731)</f>
        <v>4.5474552957359009</v>
      </c>
      <c r="R731" s="122">
        <f>AVERAGE(H$5:H731)</f>
        <v>224055.80467675379</v>
      </c>
      <c r="S731" s="122">
        <f>AVERAGE(I$5:I731)</f>
        <v>67170.143053645123</v>
      </c>
      <c r="T731" s="122">
        <f>AVERAGE(J$5:J731)</f>
        <v>161140.75103163687</v>
      </c>
      <c r="U731" s="121">
        <f>AVERAGE($M$5:M731)</f>
        <v>0.99779917469050894</v>
      </c>
      <c r="Y731" s="103">
        <v>727</v>
      </c>
      <c r="Z731" s="103">
        <v>591</v>
      </c>
      <c r="AA731" s="103">
        <v>42</v>
      </c>
      <c r="AB731" s="103">
        <v>28</v>
      </c>
      <c r="AC731" s="137">
        <v>3577.8711215635758</v>
      </c>
      <c r="AD731" s="103">
        <v>450</v>
      </c>
      <c r="AE731" s="103">
        <v>4</v>
      </c>
      <c r="AF731" s="137">
        <v>224550</v>
      </c>
      <c r="AG731" s="137">
        <v>66996</v>
      </c>
      <c r="AH731" s="137">
        <v>161754</v>
      </c>
      <c r="AI731" s="103" t="str">
        <v>Yes</v>
      </c>
      <c r="AJ731" s="103" t="str">
        <v>Yes</v>
      </c>
      <c r="AK731" s="142">
        <v>1</v>
      </c>
      <c r="AN731" s="104">
        <f>AVERAGE(AD$5:AD731)</f>
        <v>449.05914718019255</v>
      </c>
      <c r="AO731" s="104">
        <f>AVERAGE(AE$5:AE731)</f>
        <v>4.3466299862448414</v>
      </c>
      <c r="AP731" s="122">
        <f>AVERAGE(AF$5:AF731)</f>
        <v>224080.51444291609</v>
      </c>
      <c r="AQ731" s="122">
        <f>AVERAGE(AG$5:AG731)</f>
        <v>67074.883081155436</v>
      </c>
      <c r="AR731" s="122">
        <f>AVERAGE(AH$5:AH731)</f>
        <v>161289.8129298487</v>
      </c>
      <c r="AS731" s="121">
        <f>AVERAGE($AK$5:AK731)</f>
        <v>0.99790921595598414</v>
      </c>
    </row>
    <row r="732" spans="1:45" x14ac:dyDescent="0.25">
      <c r="A732" s="103">
        <v>728</v>
      </c>
      <c r="B732" s="116">
        <v>590</v>
      </c>
      <c r="C732" s="116">
        <v>43</v>
      </c>
      <c r="D732" s="116">
        <v>29</v>
      </c>
      <c r="E732" s="117">
        <v>4174.4817493826704</v>
      </c>
      <c r="F732" s="116">
        <v>450</v>
      </c>
      <c r="G732" s="116">
        <v>3</v>
      </c>
      <c r="H732" s="117">
        <v>224550</v>
      </c>
      <c r="I732" s="117">
        <v>66497</v>
      </c>
      <c r="J732" s="117">
        <v>162403</v>
      </c>
      <c r="K732" s="116" t="str">
        <v>Yes</v>
      </c>
      <c r="L732" s="116" t="str">
        <v>Yes</v>
      </c>
      <c r="M732" s="120">
        <v>1</v>
      </c>
      <c r="P732" s="104">
        <f>AVERAGE(F$5:F732)</f>
        <v>449.01098901098902</v>
      </c>
      <c r="Q732" s="104">
        <f>AVERAGE(G$5:G732)</f>
        <v>4.5453296703296706</v>
      </c>
      <c r="R732" s="122">
        <f>AVERAGE(H$5:H732)</f>
        <v>224056.48351648351</v>
      </c>
      <c r="S732" s="122">
        <f>AVERAGE(I$5:I732)</f>
        <v>67169.218406593413</v>
      </c>
      <c r="T732" s="122">
        <f>AVERAGE(J$5:J732)</f>
        <v>161142.48489010989</v>
      </c>
      <c r="U732" s="121">
        <f>AVERAGE($M$5:M732)</f>
        <v>0.99780219780219781</v>
      </c>
      <c r="Y732" s="103">
        <v>728</v>
      </c>
      <c r="Z732" s="103">
        <v>592</v>
      </c>
      <c r="AA732" s="103">
        <v>43</v>
      </c>
      <c r="AB732" s="103">
        <v>29</v>
      </c>
      <c r="AC732" s="137">
        <v>4231.9804894308782</v>
      </c>
      <c r="AD732" s="103">
        <v>450</v>
      </c>
      <c r="AE732" s="103">
        <v>3</v>
      </c>
      <c r="AF732" s="137">
        <v>224550</v>
      </c>
      <c r="AG732" s="137">
        <v>66497</v>
      </c>
      <c r="AH732" s="137">
        <v>162403</v>
      </c>
      <c r="AI732" s="103" t="str">
        <v>Yes</v>
      </c>
      <c r="AJ732" s="103" t="str">
        <v>Yes</v>
      </c>
      <c r="AK732" s="142">
        <v>1</v>
      </c>
      <c r="AN732" s="104">
        <f>AVERAGE(AD$5:AD732)</f>
        <v>449.06043956043953</v>
      </c>
      <c r="AO732" s="104">
        <f>AVERAGE(AE$5:AE732)</f>
        <v>4.3447802197802199</v>
      </c>
      <c r="AP732" s="122">
        <f>AVERAGE(AF$5:AF732)</f>
        <v>224081.15934065933</v>
      </c>
      <c r="AQ732" s="122">
        <f>AVERAGE(AG$5:AG732)</f>
        <v>67074.08928571429</v>
      </c>
      <c r="AR732" s="122">
        <f>AVERAGE(AH$5:AH732)</f>
        <v>161291.34203296702</v>
      </c>
      <c r="AS732" s="121">
        <f>AVERAGE($AK$5:AK732)</f>
        <v>0.99791208791208852</v>
      </c>
    </row>
    <row r="733" spans="1:45" x14ac:dyDescent="0.25">
      <c r="A733" s="103">
        <v>729</v>
      </c>
      <c r="B733" s="116">
        <v>523</v>
      </c>
      <c r="C733" s="116">
        <v>46</v>
      </c>
      <c r="D733" s="116">
        <v>29</v>
      </c>
      <c r="E733" s="117">
        <v>2698.0356093252567</v>
      </c>
      <c r="F733" s="116">
        <v>450</v>
      </c>
      <c r="G733" s="116">
        <v>3</v>
      </c>
      <c r="H733" s="117">
        <v>224550</v>
      </c>
      <c r="I733" s="117">
        <v>66497</v>
      </c>
      <c r="J733" s="117">
        <v>162403</v>
      </c>
      <c r="K733" s="116" t="str">
        <v>Yes</v>
      </c>
      <c r="L733" s="116" t="str">
        <v>Yes</v>
      </c>
      <c r="M733" s="120">
        <v>1</v>
      </c>
      <c r="P733" s="104">
        <f>AVERAGE(F$5:F733)</f>
        <v>449.01234567901236</v>
      </c>
      <c r="Q733" s="104">
        <f>AVERAGE(G$5:G733)</f>
        <v>4.5432098765432096</v>
      </c>
      <c r="R733" s="122">
        <f>AVERAGE(H$5:H733)</f>
        <v>224057.16049382716</v>
      </c>
      <c r="S733" s="122">
        <f>AVERAGE(I$5:I733)</f>
        <v>67168.296296296292</v>
      </c>
      <c r="T733" s="122">
        <f>AVERAGE(J$5:J733)</f>
        <v>161144.21399176956</v>
      </c>
      <c r="U733" s="121">
        <f>AVERAGE($M$5:M733)</f>
        <v>0.99780521262002742</v>
      </c>
      <c r="Y733" s="103">
        <v>729</v>
      </c>
      <c r="Z733" s="103">
        <v>516</v>
      </c>
      <c r="AA733" s="103">
        <v>41</v>
      </c>
      <c r="AB733" s="103">
        <v>32</v>
      </c>
      <c r="AC733" s="137">
        <v>2225.4308701376281</v>
      </c>
      <c r="AD733" s="103">
        <v>450</v>
      </c>
      <c r="AE733" s="103">
        <v>0</v>
      </c>
      <c r="AF733" s="137">
        <v>224550</v>
      </c>
      <c r="AG733" s="137">
        <v>65000</v>
      </c>
      <c r="AH733" s="137">
        <v>164350</v>
      </c>
      <c r="AI733" s="103" t="str">
        <v>Yes</v>
      </c>
      <c r="AJ733" s="103" t="str">
        <v>No</v>
      </c>
      <c r="AK733" s="142">
        <v>1</v>
      </c>
      <c r="AN733" s="104">
        <f>AVERAGE(AD$5:AD733)</f>
        <v>449.06172839506172</v>
      </c>
      <c r="AO733" s="104">
        <f>AVERAGE(AE$5:AE733)</f>
        <v>4.3388203017832652</v>
      </c>
      <c r="AP733" s="122">
        <f>AVERAGE(AF$5:AF733)</f>
        <v>224081.80246913582</v>
      </c>
      <c r="AQ733" s="122">
        <f>AVERAGE(AG$5:AG733)</f>
        <v>67071.244170096019</v>
      </c>
      <c r="AR733" s="122">
        <f>AVERAGE(AH$5:AH733)</f>
        <v>161295.53772290811</v>
      </c>
      <c r="AS733" s="121">
        <f>AVERAGE($AK$5:AK733)</f>
        <v>0.99791495198902669</v>
      </c>
    </row>
    <row r="734" spans="1:45" x14ac:dyDescent="0.25">
      <c r="A734" s="103">
        <v>730</v>
      </c>
      <c r="B734" s="116">
        <v>609</v>
      </c>
      <c r="C734" s="116">
        <v>28</v>
      </c>
      <c r="D734" s="116">
        <v>26</v>
      </c>
      <c r="E734" s="117">
        <v>4401.2814872040799</v>
      </c>
      <c r="F734" s="116">
        <v>450</v>
      </c>
      <c r="G734" s="116">
        <v>6</v>
      </c>
      <c r="H734" s="117">
        <v>224550</v>
      </c>
      <c r="I734" s="117">
        <v>67994</v>
      </c>
      <c r="J734" s="117">
        <v>160456</v>
      </c>
      <c r="K734" s="116" t="str">
        <v>Yes</v>
      </c>
      <c r="L734" s="116" t="str">
        <v>Yes</v>
      </c>
      <c r="M734" s="120">
        <v>1</v>
      </c>
      <c r="P734" s="104">
        <f>AVERAGE(F$5:F734)</f>
        <v>449.01369863013701</v>
      </c>
      <c r="Q734" s="104">
        <f>AVERAGE(G$5:G734)</f>
        <v>4.5452054794520551</v>
      </c>
      <c r="R734" s="122">
        <f>AVERAGE(H$5:H734)</f>
        <v>224057.83561643836</v>
      </c>
      <c r="S734" s="122">
        <f>AVERAGE(I$5:I734)</f>
        <v>67169.427397260268</v>
      </c>
      <c r="T734" s="122">
        <f>AVERAGE(J$5:J734)</f>
        <v>161143.27123287672</v>
      </c>
      <c r="U734" s="121">
        <f>AVERAGE($M$5:M734)</f>
        <v>0.99780821917808216</v>
      </c>
      <c r="Y734" s="103">
        <v>730</v>
      </c>
      <c r="Z734" s="103">
        <v>545</v>
      </c>
      <c r="AA734" s="103">
        <v>36</v>
      </c>
      <c r="AB734" s="103">
        <v>28</v>
      </c>
      <c r="AC734" s="137">
        <v>4718.1205003964687</v>
      </c>
      <c r="AD734" s="103">
        <v>450</v>
      </c>
      <c r="AE734" s="103">
        <v>4</v>
      </c>
      <c r="AF734" s="137">
        <v>224550</v>
      </c>
      <c r="AG734" s="137">
        <v>66996</v>
      </c>
      <c r="AH734" s="137">
        <v>161754</v>
      </c>
      <c r="AI734" s="103" t="str">
        <v>Yes</v>
      </c>
      <c r="AJ734" s="103" t="str">
        <v>Yes</v>
      </c>
      <c r="AK734" s="142">
        <v>1</v>
      </c>
      <c r="AN734" s="104">
        <f>AVERAGE(AD$5:AD734)</f>
        <v>449.06301369863013</v>
      </c>
      <c r="AO734" s="104">
        <f>AVERAGE(AE$5:AE734)</f>
        <v>4.338356164383562</v>
      </c>
      <c r="AP734" s="122">
        <f>AVERAGE(AF$5:AF734)</f>
        <v>224082.44383561643</v>
      </c>
      <c r="AQ734" s="122">
        <f>AVERAGE(AG$5:AG734)</f>
        <v>67071.141095890416</v>
      </c>
      <c r="AR734" s="122">
        <f>AVERAGE(AH$5:AH734)</f>
        <v>161296.16575342466</v>
      </c>
      <c r="AS734" s="121">
        <f>AVERAGE($AK$5:AK734)</f>
        <v>0.99791780821917875</v>
      </c>
    </row>
    <row r="735" spans="1:45" x14ac:dyDescent="0.25">
      <c r="A735" s="103">
        <v>731</v>
      </c>
      <c r="B735" s="116">
        <v>448</v>
      </c>
      <c r="C735" s="116">
        <v>35</v>
      </c>
      <c r="D735" s="116">
        <v>25</v>
      </c>
      <c r="E735" s="117">
        <v>3329.8654932255495</v>
      </c>
      <c r="F735" s="116">
        <v>450</v>
      </c>
      <c r="G735" s="116">
        <v>7</v>
      </c>
      <c r="H735" s="117">
        <v>224550</v>
      </c>
      <c r="I735" s="117">
        <v>68493</v>
      </c>
      <c r="J735" s="117">
        <v>159807</v>
      </c>
      <c r="K735" s="116" t="str">
        <v>Yes</v>
      </c>
      <c r="L735" s="116" t="str">
        <v>Yes</v>
      </c>
      <c r="M735" s="120">
        <v>1</v>
      </c>
      <c r="P735" s="104">
        <f>AVERAGE(F$5:F735)</f>
        <v>449.01504787961699</v>
      </c>
      <c r="Q735" s="104">
        <f>AVERAGE(G$5:G735)</f>
        <v>4.5485636114911081</v>
      </c>
      <c r="R735" s="122">
        <f>AVERAGE(H$5:H735)</f>
        <v>224058.50889192885</v>
      </c>
      <c r="S735" s="122">
        <f>AVERAGE(I$5:I735)</f>
        <v>67171.238030095759</v>
      </c>
      <c r="T735" s="122">
        <f>AVERAGE(J$5:J735)</f>
        <v>161141.44322845418</v>
      </c>
      <c r="U735" s="121">
        <f>AVERAGE($M$5:M735)</f>
        <v>0.99781121751025992</v>
      </c>
      <c r="Y735" s="103">
        <v>731</v>
      </c>
      <c r="Z735" s="103">
        <v>506</v>
      </c>
      <c r="AA735" s="103">
        <v>32</v>
      </c>
      <c r="AB735" s="103">
        <v>23</v>
      </c>
      <c r="AC735" s="137">
        <v>3341.9231743511095</v>
      </c>
      <c r="AD735" s="103">
        <v>450</v>
      </c>
      <c r="AE735" s="103">
        <v>9</v>
      </c>
      <c r="AF735" s="137">
        <v>224550</v>
      </c>
      <c r="AG735" s="137">
        <v>69491</v>
      </c>
      <c r="AH735" s="137">
        <v>158509</v>
      </c>
      <c r="AI735" s="103" t="str">
        <v>Yes</v>
      </c>
      <c r="AJ735" s="103" t="str">
        <v>Yes</v>
      </c>
      <c r="AK735" s="142">
        <v>1</v>
      </c>
      <c r="AN735" s="104">
        <f>AVERAGE(AD$5:AD735)</f>
        <v>449.06429548563614</v>
      </c>
      <c r="AO735" s="104">
        <f>AVERAGE(AE$5:AE735)</f>
        <v>4.3447332421340628</v>
      </c>
      <c r="AP735" s="122">
        <f>AVERAGE(AF$5:AF735)</f>
        <v>224083.08344733244</v>
      </c>
      <c r="AQ735" s="122">
        <f>AVERAGE(AG$5:AG735)</f>
        <v>67074.45143638851</v>
      </c>
      <c r="AR735" s="122">
        <f>AVERAGE(AH$5:AH735)</f>
        <v>161292.35294117648</v>
      </c>
      <c r="AS735" s="121">
        <f>AVERAGE($AK$5:AK735)</f>
        <v>0.9979206566347476</v>
      </c>
    </row>
    <row r="736" spans="1:45" x14ac:dyDescent="0.25">
      <c r="A736" s="103">
        <v>732</v>
      </c>
      <c r="B736" s="116">
        <v>453</v>
      </c>
      <c r="C736" s="116">
        <v>44</v>
      </c>
      <c r="D736" s="116">
        <v>22</v>
      </c>
      <c r="E736" s="117">
        <v>4499.7745872976793</v>
      </c>
      <c r="F736" s="116">
        <v>450</v>
      </c>
      <c r="G736" s="116">
        <v>10</v>
      </c>
      <c r="H736" s="117">
        <v>224550</v>
      </c>
      <c r="I736" s="117">
        <v>69990</v>
      </c>
      <c r="J736" s="117">
        <v>157860</v>
      </c>
      <c r="K736" s="116" t="str">
        <v>Yes</v>
      </c>
      <c r="L736" s="116" t="str">
        <v>Yes</v>
      </c>
      <c r="M736" s="120">
        <v>1</v>
      </c>
      <c r="P736" s="104">
        <f>AVERAGE(F$5:F736)</f>
        <v>449.01639344262293</v>
      </c>
      <c r="Q736" s="104">
        <f>AVERAGE(G$5:G736)</f>
        <v>4.556010928961749</v>
      </c>
      <c r="R736" s="122">
        <f>AVERAGE(H$5:H736)</f>
        <v>224059.18032786885</v>
      </c>
      <c r="S736" s="122">
        <f>AVERAGE(I$5:I736)</f>
        <v>67175.088797814213</v>
      </c>
      <c r="T736" s="122">
        <f>AVERAGE(J$5:J736)</f>
        <v>161136.96038251367</v>
      </c>
      <c r="U736" s="121">
        <f>AVERAGE($M$5:M736)</f>
        <v>0.99781420765027318</v>
      </c>
      <c r="Y736" s="103">
        <v>732</v>
      </c>
      <c r="Z736" s="103">
        <v>610</v>
      </c>
      <c r="AA736" s="103">
        <v>37</v>
      </c>
      <c r="AB736" s="103">
        <v>31</v>
      </c>
      <c r="AC736" s="137">
        <v>4269.7814404613873</v>
      </c>
      <c r="AD736" s="103">
        <v>450</v>
      </c>
      <c r="AE736" s="103">
        <v>1</v>
      </c>
      <c r="AF736" s="137">
        <v>224550</v>
      </c>
      <c r="AG736" s="137">
        <v>65499</v>
      </c>
      <c r="AH736" s="137">
        <v>163701</v>
      </c>
      <c r="AI736" s="103" t="str">
        <v>Yes</v>
      </c>
      <c r="AJ736" s="103" t="str">
        <v>Yes</v>
      </c>
      <c r="AK736" s="142">
        <v>1</v>
      </c>
      <c r="AN736" s="104">
        <f>AVERAGE(AD$5:AD736)</f>
        <v>449.06557377049182</v>
      </c>
      <c r="AO736" s="104">
        <f>AVERAGE(AE$5:AE736)</f>
        <v>4.3401639344262293</v>
      </c>
      <c r="AP736" s="122">
        <f>AVERAGE(AF$5:AF736)</f>
        <v>224083.72131147541</v>
      </c>
      <c r="AQ736" s="122">
        <f>AVERAGE(AG$5:AG736)</f>
        <v>67072.299180327871</v>
      </c>
      <c r="AR736" s="122">
        <f>AVERAGE(AH$5:AH736)</f>
        <v>161295.64344262294</v>
      </c>
      <c r="AS736" s="121">
        <f>AVERAGE($AK$5:AK736)</f>
        <v>0.9979234972677602</v>
      </c>
    </row>
    <row r="737" spans="1:45" x14ac:dyDescent="0.25">
      <c r="A737" s="103">
        <v>733</v>
      </c>
      <c r="B737" s="116">
        <v>546</v>
      </c>
      <c r="C737" s="116">
        <v>23</v>
      </c>
      <c r="D737" s="116">
        <v>30</v>
      </c>
      <c r="E737" s="117">
        <v>4108.5944242415208</v>
      </c>
      <c r="F737" s="116">
        <v>450</v>
      </c>
      <c r="G737" s="116">
        <v>2</v>
      </c>
      <c r="H737" s="117">
        <v>224550</v>
      </c>
      <c r="I737" s="117">
        <v>65998</v>
      </c>
      <c r="J737" s="117">
        <v>163052</v>
      </c>
      <c r="K737" s="116" t="str">
        <v>Yes</v>
      </c>
      <c r="L737" s="116" t="str">
        <v>Yes</v>
      </c>
      <c r="M737" s="120">
        <v>1</v>
      </c>
      <c r="P737" s="104">
        <f>AVERAGE(F$5:F737)</f>
        <v>449.01773533424284</v>
      </c>
      <c r="Q737" s="104">
        <f>AVERAGE(G$5:G737)</f>
        <v>4.5525238744884042</v>
      </c>
      <c r="R737" s="122">
        <f>AVERAGE(H$5:H737)</f>
        <v>224059.84993178718</v>
      </c>
      <c r="S737" s="122">
        <f>AVERAGE(I$5:I737)</f>
        <v>67173.482946794</v>
      </c>
      <c r="T737" s="122">
        <f>AVERAGE(J$5:J737)</f>
        <v>161139.57298772168</v>
      </c>
      <c r="U737" s="121">
        <f>AVERAGE($M$5:M737)</f>
        <v>0.99781718963165067</v>
      </c>
      <c r="Y737" s="103">
        <v>733</v>
      </c>
      <c r="Z737" s="103">
        <v>573</v>
      </c>
      <c r="AA737" s="103">
        <v>43</v>
      </c>
      <c r="AB737" s="103">
        <v>26</v>
      </c>
      <c r="AC737" s="137">
        <v>4463.8774638054183</v>
      </c>
      <c r="AD737" s="103">
        <v>450</v>
      </c>
      <c r="AE737" s="103">
        <v>6</v>
      </c>
      <c r="AF737" s="137">
        <v>224550</v>
      </c>
      <c r="AG737" s="137">
        <v>67994</v>
      </c>
      <c r="AH737" s="137">
        <v>160456</v>
      </c>
      <c r="AI737" s="103" t="str">
        <v>Yes</v>
      </c>
      <c r="AJ737" s="103" t="str">
        <v>Yes</v>
      </c>
      <c r="AK737" s="142">
        <v>1</v>
      </c>
      <c r="AN737" s="104">
        <f>AVERAGE(AD$5:AD737)</f>
        <v>449.06684856753071</v>
      </c>
      <c r="AO737" s="104">
        <f>AVERAGE(AE$5:AE737)</f>
        <v>4.3424283765347882</v>
      </c>
      <c r="AP737" s="122">
        <f>AVERAGE(AF$5:AF737)</f>
        <v>224084.35743519783</v>
      </c>
      <c r="AQ737" s="122">
        <f>AVERAGE(AG$5:AG737)</f>
        <v>67073.556616643924</v>
      </c>
      <c r="AR737" s="122">
        <f>AVERAGE(AH$5:AH737)</f>
        <v>161294.49795361527</v>
      </c>
      <c r="AS737" s="121">
        <f>AVERAGE($AK$5:AK737)</f>
        <v>0.99792633015006882</v>
      </c>
    </row>
    <row r="738" spans="1:45" x14ac:dyDescent="0.25">
      <c r="A738" s="103">
        <v>734</v>
      </c>
      <c r="B738" s="116">
        <v>575</v>
      </c>
      <c r="C738" s="116">
        <v>35</v>
      </c>
      <c r="D738" s="116">
        <v>28</v>
      </c>
      <c r="E738" s="117">
        <v>3211.027909769497</v>
      </c>
      <c r="F738" s="116">
        <v>450</v>
      </c>
      <c r="G738" s="116">
        <v>4</v>
      </c>
      <c r="H738" s="117">
        <v>224550</v>
      </c>
      <c r="I738" s="117">
        <v>66996</v>
      </c>
      <c r="J738" s="117">
        <v>161754</v>
      </c>
      <c r="K738" s="116" t="str">
        <v>Yes</v>
      </c>
      <c r="L738" s="116" t="str">
        <v>Yes</v>
      </c>
      <c r="M738" s="120">
        <v>1</v>
      </c>
      <c r="P738" s="104">
        <f>AVERAGE(F$5:F738)</f>
        <v>449.01907356948232</v>
      </c>
      <c r="Q738" s="104">
        <f>AVERAGE(G$5:G738)</f>
        <v>4.5517711171662123</v>
      </c>
      <c r="R738" s="122">
        <f>AVERAGE(H$5:H738)</f>
        <v>224060.51771117168</v>
      </c>
      <c r="S738" s="122">
        <f>AVERAGE(I$5:I738)</f>
        <v>67173.241144414162</v>
      </c>
      <c r="T738" s="122">
        <f>AVERAGE(J$5:J738)</f>
        <v>161140.41008174387</v>
      </c>
      <c r="U738" s="121">
        <f>AVERAGE($M$5:M738)</f>
        <v>0.99782016348773839</v>
      </c>
      <c r="Y738" s="103">
        <v>734</v>
      </c>
      <c r="Z738" s="103">
        <v>637</v>
      </c>
      <c r="AA738" s="103">
        <v>44</v>
      </c>
      <c r="AB738" s="103">
        <v>26</v>
      </c>
      <c r="AC738" s="137">
        <v>2163.6317698789553</v>
      </c>
      <c r="AD738" s="103">
        <v>450</v>
      </c>
      <c r="AE738" s="103">
        <v>6</v>
      </c>
      <c r="AF738" s="137">
        <v>224550</v>
      </c>
      <c r="AG738" s="137">
        <v>67994</v>
      </c>
      <c r="AH738" s="137">
        <v>160456</v>
      </c>
      <c r="AI738" s="103" t="str">
        <v>Yes</v>
      </c>
      <c r="AJ738" s="103" t="str">
        <v>Yes</v>
      </c>
      <c r="AK738" s="142">
        <v>1</v>
      </c>
      <c r="AN738" s="104">
        <f>AVERAGE(AD$5:AD738)</f>
        <v>449.06811989100817</v>
      </c>
      <c r="AO738" s="104">
        <f>AVERAGE(AE$5:AE738)</f>
        <v>4.3446866485013622</v>
      </c>
      <c r="AP738" s="122">
        <f>AVERAGE(AF$5:AF738)</f>
        <v>224084.99182561308</v>
      </c>
      <c r="AQ738" s="122">
        <f>AVERAGE(AG$5:AG738)</f>
        <v>67074.810626702994</v>
      </c>
      <c r="AR738" s="122">
        <f>AVERAGE(AH$5:AH738)</f>
        <v>161293.35558583107</v>
      </c>
      <c r="AS738" s="121">
        <f>AVERAGE($AK$5:AK738)</f>
        <v>0.99792915531335213</v>
      </c>
    </row>
    <row r="739" spans="1:45" x14ac:dyDescent="0.25">
      <c r="A739" s="103">
        <v>735</v>
      </c>
      <c r="B739" s="116">
        <v>604</v>
      </c>
      <c r="C739" s="116">
        <v>38</v>
      </c>
      <c r="D739" s="116">
        <v>43</v>
      </c>
      <c r="E739" s="117">
        <v>2620.8401732839743</v>
      </c>
      <c r="F739" s="116">
        <v>439</v>
      </c>
      <c r="G739" s="116">
        <v>0</v>
      </c>
      <c r="H739" s="117">
        <v>219061</v>
      </c>
      <c r="I739" s="117">
        <v>63900</v>
      </c>
      <c r="J739" s="117">
        <v>161611</v>
      </c>
      <c r="K739" s="116" t="str">
        <v>No</v>
      </c>
      <c r="L739" s="116" t="str">
        <v>No</v>
      </c>
      <c r="M739" s="120">
        <v>0.97555555555555551</v>
      </c>
      <c r="P739" s="104">
        <f>AVERAGE(F$5:F739)</f>
        <v>449.00544217687076</v>
      </c>
      <c r="Q739" s="104">
        <f>AVERAGE(G$5:G739)</f>
        <v>4.5455782312925166</v>
      </c>
      <c r="R739" s="122">
        <f>AVERAGE(H$5:H739)</f>
        <v>224053.7156462585</v>
      </c>
      <c r="S739" s="122">
        <f>AVERAGE(I$5:I739)</f>
        <v>67168.787755102036</v>
      </c>
      <c r="T739" s="122">
        <f>AVERAGE(J$5:J739)</f>
        <v>161141.05034013605</v>
      </c>
      <c r="U739" s="121">
        <f>AVERAGE($M$5:M739)</f>
        <v>0.9977898715041571</v>
      </c>
      <c r="Y739" s="103">
        <v>735</v>
      </c>
      <c r="Z739" s="103">
        <v>644</v>
      </c>
      <c r="AA739" s="103">
        <v>44</v>
      </c>
      <c r="AB739" s="103">
        <v>23</v>
      </c>
      <c r="AC739" s="137">
        <v>2758.9590350287508</v>
      </c>
      <c r="AD739" s="103">
        <v>450</v>
      </c>
      <c r="AE739" s="103">
        <v>9</v>
      </c>
      <c r="AF739" s="137">
        <v>224550</v>
      </c>
      <c r="AG739" s="137">
        <v>69491</v>
      </c>
      <c r="AH739" s="137">
        <v>158509</v>
      </c>
      <c r="AI739" s="103" t="str">
        <v>Yes</v>
      </c>
      <c r="AJ739" s="103" t="str">
        <v>Yes</v>
      </c>
      <c r="AK739" s="142">
        <v>1</v>
      </c>
      <c r="AN739" s="104">
        <f>AVERAGE(AD$5:AD739)</f>
        <v>449.06938775510201</v>
      </c>
      <c r="AO739" s="104">
        <f>AVERAGE(AE$5:AE739)</f>
        <v>4.3510204081632651</v>
      </c>
      <c r="AP739" s="122">
        <f>AVERAGE(AF$5:AF739)</f>
        <v>224085.62448979591</v>
      </c>
      <c r="AQ739" s="122">
        <f>AVERAGE(AG$5:AG739)</f>
        <v>67078.09795918368</v>
      </c>
      <c r="AR739" s="122">
        <f>AVERAGE(AH$5:AH739)</f>
        <v>161289.56734693877</v>
      </c>
      <c r="AS739" s="121">
        <f>AVERAGE($AK$5:AK739)</f>
        <v>0.99793197278911627</v>
      </c>
    </row>
    <row r="740" spans="1:45" x14ac:dyDescent="0.25">
      <c r="A740" s="103">
        <v>736</v>
      </c>
      <c r="B740" s="116">
        <v>535</v>
      </c>
      <c r="C740" s="116">
        <v>41</v>
      </c>
      <c r="D740" s="116">
        <v>13</v>
      </c>
      <c r="E740" s="117">
        <v>4875.1479479872305</v>
      </c>
      <c r="F740" s="116">
        <v>450</v>
      </c>
      <c r="G740" s="116">
        <v>19</v>
      </c>
      <c r="H740" s="117">
        <v>224550</v>
      </c>
      <c r="I740" s="117">
        <v>74481</v>
      </c>
      <c r="J740" s="117">
        <v>152019</v>
      </c>
      <c r="K740" s="116" t="str">
        <v>Yes</v>
      </c>
      <c r="L740" s="116" t="str">
        <v>Yes</v>
      </c>
      <c r="M740" s="120">
        <v>1</v>
      </c>
      <c r="P740" s="104">
        <f>AVERAGE(F$5:F740)</f>
        <v>449.00679347826087</v>
      </c>
      <c r="Q740" s="104">
        <f>AVERAGE(G$5:G740)</f>
        <v>4.5652173913043477</v>
      </c>
      <c r="R740" s="122">
        <f>AVERAGE(H$5:H740)</f>
        <v>224054.38994565216</v>
      </c>
      <c r="S740" s="122">
        <f>AVERAGE(I$5:I740)</f>
        <v>67178.72282608696</v>
      </c>
      <c r="T740" s="122">
        <f>AVERAGE(J$5:J740)</f>
        <v>161128.65625</v>
      </c>
      <c r="U740" s="121">
        <f>AVERAGE($M$5:M740)</f>
        <v>0.99779287439613518</v>
      </c>
      <c r="Y740" s="103">
        <v>736</v>
      </c>
      <c r="Z740" s="103">
        <v>648</v>
      </c>
      <c r="AA740" s="103">
        <v>47</v>
      </c>
      <c r="AB740" s="103">
        <v>23</v>
      </c>
      <c r="AC740" s="137">
        <v>2842.1486045650513</v>
      </c>
      <c r="AD740" s="103">
        <v>450</v>
      </c>
      <c r="AE740" s="103">
        <v>9</v>
      </c>
      <c r="AF740" s="137">
        <v>224550</v>
      </c>
      <c r="AG740" s="137">
        <v>69491</v>
      </c>
      <c r="AH740" s="137">
        <v>158509</v>
      </c>
      <c r="AI740" s="103" t="str">
        <v>Yes</v>
      </c>
      <c r="AJ740" s="103" t="str">
        <v>Yes</v>
      </c>
      <c r="AK740" s="142">
        <v>1</v>
      </c>
      <c r="AN740" s="104">
        <f>AVERAGE(AD$5:AD740)</f>
        <v>449.07065217391306</v>
      </c>
      <c r="AO740" s="104">
        <f>AVERAGE(AE$5:AE740)</f>
        <v>4.3573369565217392</v>
      </c>
      <c r="AP740" s="122">
        <f>AVERAGE(AF$5:AF740)</f>
        <v>224086.25543478262</v>
      </c>
      <c r="AQ740" s="122">
        <f>AVERAGE(AG$5:AG740)</f>
        <v>67081.376358695648</v>
      </c>
      <c r="AR740" s="122">
        <f>AVERAGE(AH$5:AH740)</f>
        <v>161285.78940217392</v>
      </c>
      <c r="AS740" s="121">
        <f>AVERAGE($AK$5:AK740)</f>
        <v>0.99793478260869628</v>
      </c>
    </row>
    <row r="741" spans="1:45" x14ac:dyDescent="0.25">
      <c r="A741" s="103">
        <v>737</v>
      </c>
      <c r="B741" s="116">
        <v>520</v>
      </c>
      <c r="C741" s="116">
        <v>39</v>
      </c>
      <c r="D741" s="116">
        <v>28</v>
      </c>
      <c r="E741" s="117">
        <v>2458.8590794758093</v>
      </c>
      <c r="F741" s="116">
        <v>450</v>
      </c>
      <c r="G741" s="116">
        <v>4</v>
      </c>
      <c r="H741" s="117">
        <v>224550</v>
      </c>
      <c r="I741" s="117">
        <v>66996</v>
      </c>
      <c r="J741" s="117">
        <v>161754</v>
      </c>
      <c r="K741" s="116" t="str">
        <v>Yes</v>
      </c>
      <c r="L741" s="116" t="str">
        <v>Yes</v>
      </c>
      <c r="M741" s="120">
        <v>1</v>
      </c>
      <c r="P741" s="104">
        <f>AVERAGE(F$5:F741)</f>
        <v>449.00814111261872</v>
      </c>
      <c r="Q741" s="104">
        <f>AVERAGE(G$5:G741)</f>
        <v>4.5644504748982362</v>
      </c>
      <c r="R741" s="122">
        <f>AVERAGE(H$5:H741)</f>
        <v>224055.06241519673</v>
      </c>
      <c r="S741" s="122">
        <f>AVERAGE(I$5:I741)</f>
        <v>67178.474898236091</v>
      </c>
      <c r="T741" s="122">
        <f>AVERAGE(J$5:J741)</f>
        <v>161129.50474898235</v>
      </c>
      <c r="U741" s="121">
        <f>AVERAGE($M$5:M741)</f>
        <v>0.99779586913915264</v>
      </c>
      <c r="Y741" s="103">
        <v>737</v>
      </c>
      <c r="Z741" s="103">
        <v>498</v>
      </c>
      <c r="AA741" s="103">
        <v>38</v>
      </c>
      <c r="AB741" s="103">
        <v>23</v>
      </c>
      <c r="AC741" s="137">
        <v>4844.1360590559034</v>
      </c>
      <c r="AD741" s="103">
        <v>450</v>
      </c>
      <c r="AE741" s="103">
        <v>9</v>
      </c>
      <c r="AF741" s="137">
        <v>224550</v>
      </c>
      <c r="AG741" s="137">
        <v>69491</v>
      </c>
      <c r="AH741" s="137">
        <v>158509</v>
      </c>
      <c r="AI741" s="103" t="str">
        <v>Yes</v>
      </c>
      <c r="AJ741" s="103" t="str">
        <v>Yes</v>
      </c>
      <c r="AK741" s="142">
        <v>1</v>
      </c>
      <c r="AN741" s="104">
        <f>AVERAGE(AD$5:AD741)</f>
        <v>449.07191316146537</v>
      </c>
      <c r="AO741" s="104">
        <f>AVERAGE(AE$5:AE741)</f>
        <v>4.3636363636363633</v>
      </c>
      <c r="AP741" s="122">
        <f>AVERAGE(AF$5:AF741)</f>
        <v>224086.88466757123</v>
      </c>
      <c r="AQ741" s="122">
        <f>AVERAGE(AG$5:AG741)</f>
        <v>67084.645861601079</v>
      </c>
      <c r="AR741" s="122">
        <f>AVERAGE(AH$5:AH741)</f>
        <v>161282.02170963364</v>
      </c>
      <c r="AS741" s="121">
        <f>AVERAGE($AK$5:AK741)</f>
        <v>0.99793758480325712</v>
      </c>
    </row>
    <row r="742" spans="1:45" x14ac:dyDescent="0.25">
      <c r="A742" s="103">
        <v>738</v>
      </c>
      <c r="B742" s="116">
        <v>523</v>
      </c>
      <c r="C742" s="116">
        <v>33</v>
      </c>
      <c r="D742" s="116">
        <v>25</v>
      </c>
      <c r="E742" s="117">
        <v>4253.3771389977919</v>
      </c>
      <c r="F742" s="116">
        <v>450</v>
      </c>
      <c r="G742" s="116">
        <v>7</v>
      </c>
      <c r="H742" s="117">
        <v>224550</v>
      </c>
      <c r="I742" s="117">
        <v>68493</v>
      </c>
      <c r="J742" s="117">
        <v>159807</v>
      </c>
      <c r="K742" s="116" t="str">
        <v>Yes</v>
      </c>
      <c r="L742" s="116" t="str">
        <v>Yes</v>
      </c>
      <c r="M742" s="120">
        <v>1</v>
      </c>
      <c r="P742" s="104">
        <f>AVERAGE(F$5:F742)</f>
        <v>449.00948509485096</v>
      </c>
      <c r="Q742" s="104">
        <f>AVERAGE(G$5:G742)</f>
        <v>4.5677506775067753</v>
      </c>
      <c r="R742" s="122">
        <f>AVERAGE(H$5:H742)</f>
        <v>224055.73306233063</v>
      </c>
      <c r="S742" s="122">
        <f>AVERAGE(I$5:I742)</f>
        <v>67180.256097560981</v>
      </c>
      <c r="T742" s="122">
        <f>AVERAGE(J$5:J742)</f>
        <v>161127.71273712738</v>
      </c>
      <c r="U742" s="121">
        <f>AVERAGE($M$5:M742)</f>
        <v>0.99779885576633531</v>
      </c>
      <c r="Y742" s="103">
        <v>738</v>
      </c>
      <c r="Z742" s="103">
        <v>596</v>
      </c>
      <c r="AA742" s="103">
        <v>34</v>
      </c>
      <c r="AB742" s="103">
        <v>26</v>
      </c>
      <c r="AC742" s="137">
        <v>2633.4424824463727</v>
      </c>
      <c r="AD742" s="103">
        <v>450</v>
      </c>
      <c r="AE742" s="103">
        <v>6</v>
      </c>
      <c r="AF742" s="137">
        <v>224550</v>
      </c>
      <c r="AG742" s="137">
        <v>67994</v>
      </c>
      <c r="AH742" s="137">
        <v>160456</v>
      </c>
      <c r="AI742" s="103" t="str">
        <v>Yes</v>
      </c>
      <c r="AJ742" s="103" t="str">
        <v>Yes</v>
      </c>
      <c r="AK742" s="142">
        <v>1</v>
      </c>
      <c r="AN742" s="104">
        <f>AVERAGE(AD$5:AD742)</f>
        <v>449.07317073170731</v>
      </c>
      <c r="AO742" s="104">
        <f>AVERAGE(AE$5:AE742)</f>
        <v>4.3658536585365857</v>
      </c>
      <c r="AP742" s="122">
        <f>AVERAGE(AF$5:AF742)</f>
        <v>224087.51219512196</v>
      </c>
      <c r="AQ742" s="122">
        <f>AVERAGE(AG$5:AG742)</f>
        <v>67085.878048780491</v>
      </c>
      <c r="AR742" s="122">
        <f>AVERAGE(AH$5:AH742)</f>
        <v>161280.90243902439</v>
      </c>
      <c r="AS742" s="121">
        <f>AVERAGE($AK$5:AK742)</f>
        <v>0.99794037940379465</v>
      </c>
    </row>
    <row r="743" spans="1:45" x14ac:dyDescent="0.25">
      <c r="A743" s="103">
        <v>739</v>
      </c>
      <c r="B743" s="116">
        <v>617</v>
      </c>
      <c r="C743" s="116">
        <v>48</v>
      </c>
      <c r="D743" s="116">
        <v>31</v>
      </c>
      <c r="E743" s="117">
        <v>2807.994110773473</v>
      </c>
      <c r="F743" s="116">
        <v>450</v>
      </c>
      <c r="G743" s="116">
        <v>1</v>
      </c>
      <c r="H743" s="117">
        <v>224550</v>
      </c>
      <c r="I743" s="117">
        <v>65499</v>
      </c>
      <c r="J743" s="117">
        <v>163701</v>
      </c>
      <c r="K743" s="116" t="str">
        <v>Yes</v>
      </c>
      <c r="L743" s="116" t="str">
        <v>Yes</v>
      </c>
      <c r="M743" s="120">
        <v>1</v>
      </c>
      <c r="P743" s="104">
        <f>AVERAGE(F$5:F743)</f>
        <v>449.0108254397835</v>
      </c>
      <c r="Q743" s="104">
        <f>AVERAGE(G$5:G743)</f>
        <v>4.5629228687415422</v>
      </c>
      <c r="R743" s="122">
        <f>AVERAGE(H$5:H743)</f>
        <v>224056.40189445196</v>
      </c>
      <c r="S743" s="122">
        <f>AVERAGE(I$5:I743)</f>
        <v>67177.981055480384</v>
      </c>
      <c r="T743" s="122">
        <f>AVERAGE(J$5:J743)</f>
        <v>161131.1948579161</v>
      </c>
      <c r="U743" s="121">
        <f>AVERAGE($M$5:M743)</f>
        <v>0.99780183431062985</v>
      </c>
      <c r="Y743" s="103">
        <v>739</v>
      </c>
      <c r="Z743" s="103">
        <v>612</v>
      </c>
      <c r="AA743" s="103">
        <v>48</v>
      </c>
      <c r="AB743" s="103">
        <v>35</v>
      </c>
      <c r="AC743" s="137">
        <v>4569.8843526179744</v>
      </c>
      <c r="AD743" s="103">
        <v>447</v>
      </c>
      <c r="AE743" s="103">
        <v>0</v>
      </c>
      <c r="AF743" s="137">
        <v>223053</v>
      </c>
      <c r="AG743" s="137">
        <v>64700</v>
      </c>
      <c r="AH743" s="137">
        <v>163603</v>
      </c>
      <c r="AI743" s="103" t="str">
        <v>No</v>
      </c>
      <c r="AJ743" s="103" t="str">
        <v>No</v>
      </c>
      <c r="AK743" s="142">
        <v>0.99333333333333329</v>
      </c>
      <c r="AN743" s="104">
        <f>AVERAGE(AD$5:AD743)</f>
        <v>449.07036535859271</v>
      </c>
      <c r="AO743" s="104">
        <f>AVERAGE(AE$5:AE743)</f>
        <v>4.3599458728010827</v>
      </c>
      <c r="AP743" s="122">
        <f>AVERAGE(AF$5:AF743)</f>
        <v>224086.11231393775</v>
      </c>
      <c r="AQ743" s="122">
        <f>AVERAGE(AG$5:AG743)</f>
        <v>67082.649526387017</v>
      </c>
      <c r="AR743" s="122">
        <f>AVERAGE(AH$5:AH743)</f>
        <v>161284.04465493912</v>
      </c>
      <c r="AS743" s="121">
        <f>AVERAGE($AK$5:AK743)</f>
        <v>0.99793414524131774</v>
      </c>
    </row>
    <row r="744" spans="1:45" x14ac:dyDescent="0.25">
      <c r="A744" s="103">
        <v>740</v>
      </c>
      <c r="B744" s="116">
        <v>533</v>
      </c>
      <c r="C744" s="116">
        <v>32</v>
      </c>
      <c r="D744" s="116">
        <v>28</v>
      </c>
      <c r="E744" s="117">
        <v>4264.4663297014922</v>
      </c>
      <c r="F744" s="116">
        <v>450</v>
      </c>
      <c r="G744" s="116">
        <v>4</v>
      </c>
      <c r="H744" s="117">
        <v>224550</v>
      </c>
      <c r="I744" s="117">
        <v>66996</v>
      </c>
      <c r="J744" s="117">
        <v>161754</v>
      </c>
      <c r="K744" s="116" t="str">
        <v>Yes</v>
      </c>
      <c r="L744" s="116" t="str">
        <v>Yes</v>
      </c>
      <c r="M744" s="120">
        <v>1</v>
      </c>
      <c r="P744" s="104">
        <f>AVERAGE(F$5:F744)</f>
        <v>449.01216216216216</v>
      </c>
      <c r="Q744" s="104">
        <f>AVERAGE(G$5:G744)</f>
        <v>4.5621621621621617</v>
      </c>
      <c r="R744" s="122">
        <f>AVERAGE(H$5:H744)</f>
        <v>224057.06891891893</v>
      </c>
      <c r="S744" s="122">
        <f>AVERAGE(I$5:I744)</f>
        <v>67177.735135135139</v>
      </c>
      <c r="T744" s="122">
        <f>AVERAGE(J$5:J744)</f>
        <v>161132.0364864865</v>
      </c>
      <c r="U744" s="121">
        <f>AVERAGE($M$5:M744)</f>
        <v>0.99780480480480471</v>
      </c>
      <c r="Y744" s="103">
        <v>740</v>
      </c>
      <c r="Z744" s="103">
        <v>638</v>
      </c>
      <c r="AA744" s="103">
        <v>34</v>
      </c>
      <c r="AB744" s="103">
        <v>31</v>
      </c>
      <c r="AC744" s="137">
        <v>3036.7261425247284</v>
      </c>
      <c r="AD744" s="103">
        <v>450</v>
      </c>
      <c r="AE744" s="103">
        <v>1</v>
      </c>
      <c r="AF744" s="137">
        <v>224550</v>
      </c>
      <c r="AG744" s="137">
        <v>65499</v>
      </c>
      <c r="AH744" s="137">
        <v>163701</v>
      </c>
      <c r="AI744" s="103" t="str">
        <v>Yes</v>
      </c>
      <c r="AJ744" s="103" t="str">
        <v>Yes</v>
      </c>
      <c r="AK744" s="142">
        <v>1</v>
      </c>
      <c r="AN744" s="104">
        <f>AVERAGE(AD$5:AD744)</f>
        <v>449.0716216216216</v>
      </c>
      <c r="AO744" s="104">
        <f>AVERAGE(AE$5:AE744)</f>
        <v>4.3554054054054054</v>
      </c>
      <c r="AP744" s="122">
        <f>AVERAGE(AF$5:AF744)</f>
        <v>224086.73918918919</v>
      </c>
      <c r="AQ744" s="122">
        <f>AVERAGE(AG$5:AG744)</f>
        <v>67080.509459459456</v>
      </c>
      <c r="AR744" s="122">
        <f>AVERAGE(AH$5:AH744)</f>
        <v>161287.3108108108</v>
      </c>
      <c r="AS744" s="121">
        <f>AVERAGE($AK$5:AK744)</f>
        <v>0.99793693693693764</v>
      </c>
    </row>
    <row r="745" spans="1:45" x14ac:dyDescent="0.25">
      <c r="A745" s="103">
        <v>741</v>
      </c>
      <c r="B745" s="116">
        <v>541</v>
      </c>
      <c r="C745" s="116">
        <v>38</v>
      </c>
      <c r="D745" s="116">
        <v>27</v>
      </c>
      <c r="E745" s="117">
        <v>3372.8521481610251</v>
      </c>
      <c r="F745" s="116">
        <v>450</v>
      </c>
      <c r="G745" s="116">
        <v>5</v>
      </c>
      <c r="H745" s="117">
        <v>224550</v>
      </c>
      <c r="I745" s="117">
        <v>67495</v>
      </c>
      <c r="J745" s="117">
        <v>161105</v>
      </c>
      <c r="K745" s="116" t="str">
        <v>Yes</v>
      </c>
      <c r="L745" s="116" t="str">
        <v>Yes</v>
      </c>
      <c r="M745" s="120">
        <v>1</v>
      </c>
      <c r="P745" s="104">
        <f>AVERAGE(F$5:F745)</f>
        <v>449.01349527665315</v>
      </c>
      <c r="Q745" s="104">
        <f>AVERAGE(G$5:G745)</f>
        <v>4.5627530364372468</v>
      </c>
      <c r="R745" s="122">
        <f>AVERAGE(H$5:H745)</f>
        <v>224057.73414304992</v>
      </c>
      <c r="S745" s="122">
        <f>AVERAGE(I$5:I745)</f>
        <v>67178.163292847501</v>
      </c>
      <c r="T745" s="122">
        <f>AVERAGE(J$5:J745)</f>
        <v>161132</v>
      </c>
      <c r="U745" s="121">
        <f>AVERAGE($M$5:M745)</f>
        <v>0.99780776728145137</v>
      </c>
      <c r="Y745" s="103">
        <v>741</v>
      </c>
      <c r="Z745" s="103">
        <v>611</v>
      </c>
      <c r="AA745" s="103">
        <v>21</v>
      </c>
      <c r="AB745" s="103">
        <v>23</v>
      </c>
      <c r="AC745" s="137">
        <v>3836.2324284365241</v>
      </c>
      <c r="AD745" s="103">
        <v>450</v>
      </c>
      <c r="AE745" s="103">
        <v>9</v>
      </c>
      <c r="AF745" s="137">
        <v>224550</v>
      </c>
      <c r="AG745" s="137">
        <v>69491</v>
      </c>
      <c r="AH745" s="137">
        <v>158509</v>
      </c>
      <c r="AI745" s="103" t="str">
        <v>Yes</v>
      </c>
      <c r="AJ745" s="103" t="str">
        <v>Yes</v>
      </c>
      <c r="AK745" s="142">
        <v>1</v>
      </c>
      <c r="AN745" s="104">
        <f>AVERAGE(AD$5:AD745)</f>
        <v>449.07287449392715</v>
      </c>
      <c r="AO745" s="104">
        <f>AVERAGE(AE$5:AE745)</f>
        <v>4.3616734143049936</v>
      </c>
      <c r="AP745" s="122">
        <f>AVERAGE(AF$5:AF745)</f>
        <v>224087.36437246963</v>
      </c>
      <c r="AQ745" s="122">
        <f>AVERAGE(AG$5:AG745)</f>
        <v>67083.762483130908</v>
      </c>
      <c r="AR745" s="122">
        <f>AVERAGE(AH$5:AH745)</f>
        <v>161283.56140350876</v>
      </c>
      <c r="AS745" s="121">
        <f>AVERAGE($AK$5:AK745)</f>
        <v>0.99793972109761653</v>
      </c>
    </row>
    <row r="746" spans="1:45" x14ac:dyDescent="0.25">
      <c r="A746" s="103">
        <v>742</v>
      </c>
      <c r="B746" s="116">
        <v>551</v>
      </c>
      <c r="C746" s="116">
        <v>30</v>
      </c>
      <c r="D746" s="116">
        <v>27</v>
      </c>
      <c r="E746" s="117">
        <v>2115.2225596648823</v>
      </c>
      <c r="F746" s="116">
        <v>450</v>
      </c>
      <c r="G746" s="116">
        <v>5</v>
      </c>
      <c r="H746" s="117">
        <v>224550</v>
      </c>
      <c r="I746" s="117">
        <v>67495</v>
      </c>
      <c r="J746" s="117">
        <v>161105</v>
      </c>
      <c r="K746" s="116" t="str">
        <v>Yes</v>
      </c>
      <c r="L746" s="116" t="str">
        <v>Yes</v>
      </c>
      <c r="M746" s="120">
        <v>1</v>
      </c>
      <c r="P746" s="104">
        <f>AVERAGE(F$5:F746)</f>
        <v>449.01482479784369</v>
      </c>
      <c r="Q746" s="104">
        <f>AVERAGE(G$5:G746)</f>
        <v>4.5633423180592994</v>
      </c>
      <c r="R746" s="122">
        <f>AVERAGE(H$5:H746)</f>
        <v>224058.39757412398</v>
      </c>
      <c r="S746" s="122">
        <f>AVERAGE(I$5:I746)</f>
        <v>67178.590296495953</v>
      </c>
      <c r="T746" s="122">
        <f>AVERAGE(J$5:J746)</f>
        <v>161131.96361185983</v>
      </c>
      <c r="U746" s="121">
        <f>AVERAGE($M$5:M746)</f>
        <v>0.9978107217729858</v>
      </c>
      <c r="Y746" s="103">
        <v>742</v>
      </c>
      <c r="Z746" s="103">
        <v>630</v>
      </c>
      <c r="AA746" s="103">
        <v>33</v>
      </c>
      <c r="AB746" s="103">
        <v>23</v>
      </c>
      <c r="AC746" s="137">
        <v>2495.110050828469</v>
      </c>
      <c r="AD746" s="103">
        <v>450</v>
      </c>
      <c r="AE746" s="103">
        <v>9</v>
      </c>
      <c r="AF746" s="137">
        <v>224550</v>
      </c>
      <c r="AG746" s="137">
        <v>69491</v>
      </c>
      <c r="AH746" s="137">
        <v>158509</v>
      </c>
      <c r="AI746" s="103" t="str">
        <v>Yes</v>
      </c>
      <c r="AJ746" s="103" t="str">
        <v>Yes</v>
      </c>
      <c r="AK746" s="142">
        <v>1</v>
      </c>
      <c r="AN746" s="104">
        <f>AVERAGE(AD$5:AD746)</f>
        <v>449.07412398921832</v>
      </c>
      <c r="AO746" s="104">
        <f>AVERAGE(AE$5:AE746)</f>
        <v>4.367924528301887</v>
      </c>
      <c r="AP746" s="122">
        <f>AVERAGE(AF$5:AF746)</f>
        <v>224087.98787061995</v>
      </c>
      <c r="AQ746" s="122">
        <f>AVERAGE(AG$5:AG746)</f>
        <v>67087.006738544471</v>
      </c>
      <c r="AR746" s="122">
        <f>AVERAGE(AH$5:AH746)</f>
        <v>161279.82210242588</v>
      </c>
      <c r="AS746" s="121">
        <f>AVERAGE($AK$5:AK746)</f>
        <v>0.99794249775381916</v>
      </c>
    </row>
    <row r="747" spans="1:45" x14ac:dyDescent="0.25">
      <c r="A747" s="103">
        <v>743</v>
      </c>
      <c r="B747" s="116">
        <v>545</v>
      </c>
      <c r="C747" s="116">
        <v>32</v>
      </c>
      <c r="D747" s="116">
        <v>18</v>
      </c>
      <c r="E747" s="117">
        <v>2033.4023254414944</v>
      </c>
      <c r="F747" s="116">
        <v>450</v>
      </c>
      <c r="G747" s="116">
        <v>14</v>
      </c>
      <c r="H747" s="117">
        <v>224550</v>
      </c>
      <c r="I747" s="117">
        <v>71986</v>
      </c>
      <c r="J747" s="117">
        <v>155264</v>
      </c>
      <c r="K747" s="116" t="str">
        <v>Yes</v>
      </c>
      <c r="L747" s="116" t="str">
        <v>Yes</v>
      </c>
      <c r="M747" s="120">
        <v>1</v>
      </c>
      <c r="P747" s="104">
        <f>AVERAGE(F$5:F747)</f>
        <v>449.01615074024227</v>
      </c>
      <c r="Q747" s="104">
        <f>AVERAGE(G$5:G747)</f>
        <v>4.5760430686406464</v>
      </c>
      <c r="R747" s="122">
        <f>AVERAGE(H$5:H747)</f>
        <v>224059.0592193809</v>
      </c>
      <c r="S747" s="122">
        <f>AVERAGE(I$5:I747)</f>
        <v>67185.060565275911</v>
      </c>
      <c r="T747" s="122">
        <f>AVERAGE(J$5:J747)</f>
        <v>161124.06594885598</v>
      </c>
      <c r="U747" s="121">
        <f>AVERAGE($M$5:M747)</f>
        <v>0.99781366831164942</v>
      </c>
      <c r="Y747" s="103">
        <v>743</v>
      </c>
      <c r="Z747" s="103">
        <v>608</v>
      </c>
      <c r="AA747" s="103">
        <v>38</v>
      </c>
      <c r="AB747" s="103">
        <v>20</v>
      </c>
      <c r="AC747" s="137">
        <v>2249.7418915255653</v>
      </c>
      <c r="AD747" s="103">
        <v>450</v>
      </c>
      <c r="AE747" s="103">
        <v>12</v>
      </c>
      <c r="AF747" s="137">
        <v>224550</v>
      </c>
      <c r="AG747" s="137">
        <v>70988</v>
      </c>
      <c r="AH747" s="137">
        <v>156562</v>
      </c>
      <c r="AI747" s="103" t="str">
        <v>Yes</v>
      </c>
      <c r="AJ747" s="103" t="str">
        <v>Yes</v>
      </c>
      <c r="AK747" s="142">
        <v>1</v>
      </c>
      <c r="AN747" s="104">
        <f>AVERAGE(AD$5:AD747)</f>
        <v>449.07537012113056</v>
      </c>
      <c r="AO747" s="104">
        <f>AVERAGE(AE$5:AE747)</f>
        <v>4.3781965006729475</v>
      </c>
      <c r="AP747" s="122">
        <f>AVERAGE(AF$5:AF747)</f>
        <v>224088.60969044414</v>
      </c>
      <c r="AQ747" s="122">
        <f>AVERAGE(AG$5:AG747)</f>
        <v>67092.257065948856</v>
      </c>
      <c r="AR747" s="122">
        <f>AVERAGE(AH$5:AH747)</f>
        <v>161273.47240915208</v>
      </c>
      <c r="AS747" s="121">
        <f>AVERAGE($AK$5:AK747)</f>
        <v>0.99794526693584629</v>
      </c>
    </row>
    <row r="748" spans="1:45" x14ac:dyDescent="0.25">
      <c r="A748" s="103">
        <v>744</v>
      </c>
      <c r="B748" s="116">
        <v>606</v>
      </c>
      <c r="C748" s="116">
        <v>36</v>
      </c>
      <c r="D748" s="116">
        <v>30</v>
      </c>
      <c r="E748" s="117">
        <v>3213.3351348286315</v>
      </c>
      <c r="F748" s="116">
        <v>450</v>
      </c>
      <c r="G748" s="116">
        <v>2</v>
      </c>
      <c r="H748" s="117">
        <v>224550</v>
      </c>
      <c r="I748" s="117">
        <v>65998</v>
      </c>
      <c r="J748" s="117">
        <v>163052</v>
      </c>
      <c r="K748" s="116" t="str">
        <v>Yes</v>
      </c>
      <c r="L748" s="116" t="str">
        <v>Yes</v>
      </c>
      <c r="M748" s="120">
        <v>1</v>
      </c>
      <c r="P748" s="104">
        <f>AVERAGE(F$5:F748)</f>
        <v>449.01747311827955</v>
      </c>
      <c r="Q748" s="104">
        <f>AVERAGE(G$5:G748)</f>
        <v>4.57258064516129</v>
      </c>
      <c r="R748" s="122">
        <f>AVERAGE(H$5:H748)</f>
        <v>224059.71908602151</v>
      </c>
      <c r="S748" s="122">
        <f>AVERAGE(I$5:I748)</f>
        <v>67183.465053763444</v>
      </c>
      <c r="T748" s="122">
        <f>AVERAGE(J$5:J748)</f>
        <v>161126.65725806452</v>
      </c>
      <c r="U748" s="121">
        <f>AVERAGE($M$5:M748)</f>
        <v>0.99781660692951002</v>
      </c>
      <c r="Y748" s="103">
        <v>744</v>
      </c>
      <c r="Z748" s="103">
        <v>602</v>
      </c>
      <c r="AA748" s="103">
        <v>34</v>
      </c>
      <c r="AB748" s="103">
        <v>19</v>
      </c>
      <c r="AC748" s="137">
        <v>3391.6174199097732</v>
      </c>
      <c r="AD748" s="103">
        <v>450</v>
      </c>
      <c r="AE748" s="103">
        <v>13</v>
      </c>
      <c r="AF748" s="137">
        <v>224550</v>
      </c>
      <c r="AG748" s="137">
        <v>71487</v>
      </c>
      <c r="AH748" s="137">
        <v>155913</v>
      </c>
      <c r="AI748" s="103" t="str">
        <v>Yes</v>
      </c>
      <c r="AJ748" s="103" t="str">
        <v>Yes</v>
      </c>
      <c r="AK748" s="142">
        <v>1</v>
      </c>
      <c r="AN748" s="104">
        <f>AVERAGE(AD$5:AD748)</f>
        <v>449.07661290322579</v>
      </c>
      <c r="AO748" s="104">
        <f>AVERAGE(AE$5:AE748)</f>
        <v>4.389784946236559</v>
      </c>
      <c r="AP748" s="122">
        <f>AVERAGE(AF$5:AF748)</f>
        <v>224089.22983870967</v>
      </c>
      <c r="AQ748" s="122">
        <f>AVERAGE(AG$5:AG748)</f>
        <v>67098.163978494616</v>
      </c>
      <c r="AR748" s="122">
        <f>AVERAGE(AH$5:AH748)</f>
        <v>161266.26747311829</v>
      </c>
      <c r="AS748" s="121">
        <f>AVERAGE($AK$5:AK748)</f>
        <v>0.99794802867383581</v>
      </c>
    </row>
    <row r="749" spans="1:45" x14ac:dyDescent="0.25">
      <c r="A749" s="103">
        <v>745</v>
      </c>
      <c r="B749" s="116">
        <v>527</v>
      </c>
      <c r="C749" s="116">
        <v>43</v>
      </c>
      <c r="D749" s="116">
        <v>31</v>
      </c>
      <c r="E749" s="117">
        <v>4814.017811756069</v>
      </c>
      <c r="F749" s="116">
        <v>450</v>
      </c>
      <c r="G749" s="116">
        <v>1</v>
      </c>
      <c r="H749" s="117">
        <v>224550</v>
      </c>
      <c r="I749" s="117">
        <v>65499</v>
      </c>
      <c r="J749" s="117">
        <v>163701</v>
      </c>
      <c r="K749" s="116" t="str">
        <v>Yes</v>
      </c>
      <c r="L749" s="116" t="str">
        <v>Yes</v>
      </c>
      <c r="M749" s="120">
        <v>1</v>
      </c>
      <c r="P749" s="104">
        <f>AVERAGE(F$5:F749)</f>
        <v>449.01879194630874</v>
      </c>
      <c r="Q749" s="104">
        <f>AVERAGE(G$5:G749)</f>
        <v>4.5677852348993291</v>
      </c>
      <c r="R749" s="122">
        <f>AVERAGE(H$5:H749)</f>
        <v>224060.37718120805</v>
      </c>
      <c r="S749" s="122">
        <f>AVERAGE(I$5:I749)</f>
        <v>67181.204026845633</v>
      </c>
      <c r="T749" s="122">
        <f>AVERAGE(J$5:J749)</f>
        <v>161130.11275167787</v>
      </c>
      <c r="U749" s="121">
        <f>AVERAGE($M$5:M749)</f>
        <v>0.99781953765846376</v>
      </c>
      <c r="Y749" s="103">
        <v>745</v>
      </c>
      <c r="Z749" s="103">
        <v>630</v>
      </c>
      <c r="AA749" s="103">
        <v>37</v>
      </c>
      <c r="AB749" s="103">
        <v>40</v>
      </c>
      <c r="AC749" s="137">
        <v>2563.885716891607</v>
      </c>
      <c r="AD749" s="103">
        <v>442</v>
      </c>
      <c r="AE749" s="103">
        <v>0</v>
      </c>
      <c r="AF749" s="137">
        <v>220558</v>
      </c>
      <c r="AG749" s="137">
        <v>64200</v>
      </c>
      <c r="AH749" s="137">
        <v>162358</v>
      </c>
      <c r="AI749" s="103" t="str">
        <v>No</v>
      </c>
      <c r="AJ749" s="103" t="str">
        <v>No</v>
      </c>
      <c r="AK749" s="142">
        <v>0.98222222222222222</v>
      </c>
      <c r="AN749" s="104">
        <f>AVERAGE(AD$5:AD749)</f>
        <v>449.06711409395973</v>
      </c>
      <c r="AO749" s="104">
        <f>AVERAGE(AE$5:AE749)</f>
        <v>4.3838926174496642</v>
      </c>
      <c r="AP749" s="122">
        <f>AVERAGE(AF$5:AF749)</f>
        <v>224084.48993288592</v>
      </c>
      <c r="AQ749" s="122">
        <f>AVERAGE(AG$5:AG749)</f>
        <v>67094.273825503362</v>
      </c>
      <c r="AR749" s="122">
        <f>AVERAGE(AH$5:AH749)</f>
        <v>161267.73288590604</v>
      </c>
      <c r="AS749" s="121">
        <f>AVERAGE($AK$5:AK749)</f>
        <v>0.99792692020880014</v>
      </c>
    </row>
    <row r="750" spans="1:45" x14ac:dyDescent="0.25">
      <c r="A750" s="103">
        <v>746</v>
      </c>
      <c r="B750" s="116">
        <v>601</v>
      </c>
      <c r="C750" s="116">
        <v>40</v>
      </c>
      <c r="D750" s="116">
        <v>33</v>
      </c>
      <c r="E750" s="117">
        <v>4303.3424357702424</v>
      </c>
      <c r="F750" s="116">
        <v>449</v>
      </c>
      <c r="G750" s="116">
        <v>0</v>
      </c>
      <c r="H750" s="117">
        <v>224051</v>
      </c>
      <c r="I750" s="117">
        <v>64900</v>
      </c>
      <c r="J750" s="117">
        <v>164101</v>
      </c>
      <c r="K750" s="116" t="str">
        <v>No</v>
      </c>
      <c r="L750" s="116" t="str">
        <v>No</v>
      </c>
      <c r="M750" s="120">
        <v>0.99777777777777776</v>
      </c>
      <c r="P750" s="104">
        <f>AVERAGE(F$5:F750)</f>
        <v>449.01876675603216</v>
      </c>
      <c r="Q750" s="104">
        <f>AVERAGE(G$5:G750)</f>
        <v>4.5616621983914207</v>
      </c>
      <c r="R750" s="122">
        <f>AVERAGE(H$5:H750)</f>
        <v>224060.36461126004</v>
      </c>
      <c r="S750" s="122">
        <f>AVERAGE(I$5:I750)</f>
        <v>67178.146112600531</v>
      </c>
      <c r="T750" s="122">
        <f>AVERAGE(J$5:J750)</f>
        <v>161134.09517426274</v>
      </c>
      <c r="U750" s="121">
        <f>AVERAGE($M$5:M750)</f>
        <v>0.9978194816800714</v>
      </c>
      <c r="Y750" s="103">
        <v>746</v>
      </c>
      <c r="Z750" s="103">
        <v>557</v>
      </c>
      <c r="AA750" s="103">
        <v>40</v>
      </c>
      <c r="AB750" s="103">
        <v>32</v>
      </c>
      <c r="AC750" s="137">
        <v>4529.5679632917218</v>
      </c>
      <c r="AD750" s="103">
        <v>450</v>
      </c>
      <c r="AE750" s="103">
        <v>0</v>
      </c>
      <c r="AF750" s="137">
        <v>224550</v>
      </c>
      <c r="AG750" s="137">
        <v>65000</v>
      </c>
      <c r="AH750" s="137">
        <v>164350</v>
      </c>
      <c r="AI750" s="103" t="str">
        <v>Yes</v>
      </c>
      <c r="AJ750" s="103" t="str">
        <v>No</v>
      </c>
      <c r="AK750" s="142">
        <v>1</v>
      </c>
      <c r="AN750" s="104">
        <f>AVERAGE(AD$5:AD750)</f>
        <v>449.06836461126005</v>
      </c>
      <c r="AO750" s="104">
        <f>AVERAGE(AE$5:AE750)</f>
        <v>4.3780160857908843</v>
      </c>
      <c r="AP750" s="122">
        <f>AVERAGE(AF$5:AF750)</f>
        <v>224085.11394101876</v>
      </c>
      <c r="AQ750" s="122">
        <f>AVERAGE(AG$5:AG750)</f>
        <v>67091.466487935657</v>
      </c>
      <c r="AR750" s="122">
        <f>AVERAGE(AH$5:AH750)</f>
        <v>161271.86461126004</v>
      </c>
      <c r="AS750" s="121">
        <f>AVERAGE($AK$5:AK750)</f>
        <v>0.99792969913613416</v>
      </c>
    </row>
    <row r="751" spans="1:45" x14ac:dyDescent="0.25">
      <c r="A751" s="103">
        <v>747</v>
      </c>
      <c r="B751" s="116">
        <v>526</v>
      </c>
      <c r="C751" s="116">
        <v>45</v>
      </c>
      <c r="D751" s="116">
        <v>31</v>
      </c>
      <c r="E751" s="117">
        <v>3654.9063502776198</v>
      </c>
      <c r="F751" s="116">
        <v>450</v>
      </c>
      <c r="G751" s="116">
        <v>1</v>
      </c>
      <c r="H751" s="117">
        <v>224550</v>
      </c>
      <c r="I751" s="117">
        <v>65499</v>
      </c>
      <c r="J751" s="117">
        <v>163701</v>
      </c>
      <c r="K751" s="116" t="str">
        <v>Yes</v>
      </c>
      <c r="L751" s="116" t="str">
        <v>Yes</v>
      </c>
      <c r="M751" s="120">
        <v>1</v>
      </c>
      <c r="P751" s="104">
        <f>AVERAGE(F$5:F751)</f>
        <v>449.02008032128515</v>
      </c>
      <c r="Q751" s="104">
        <f>AVERAGE(G$5:G751)</f>
        <v>4.5568942436412314</v>
      </c>
      <c r="R751" s="122">
        <f>AVERAGE(H$5:H751)</f>
        <v>224061.02008032129</v>
      </c>
      <c r="S751" s="122">
        <f>AVERAGE(I$5:I751)</f>
        <v>67175.898259705486</v>
      </c>
      <c r="T751" s="122">
        <f>AVERAGE(J$5:J751)</f>
        <v>161137.53145917002</v>
      </c>
      <c r="U751" s="121">
        <f>AVERAGE($M$5:M751)</f>
        <v>0.99782240071396688</v>
      </c>
      <c r="Y751" s="103">
        <v>747</v>
      </c>
      <c r="Z751" s="103">
        <v>623</v>
      </c>
      <c r="AA751" s="103">
        <v>40</v>
      </c>
      <c r="AB751" s="103">
        <v>20</v>
      </c>
      <c r="AC751" s="137">
        <v>3563.2620434086562</v>
      </c>
      <c r="AD751" s="103">
        <v>450</v>
      </c>
      <c r="AE751" s="103">
        <v>12</v>
      </c>
      <c r="AF751" s="137">
        <v>224550</v>
      </c>
      <c r="AG751" s="137">
        <v>70988</v>
      </c>
      <c r="AH751" s="137">
        <v>156562</v>
      </c>
      <c r="AI751" s="103" t="str">
        <v>Yes</v>
      </c>
      <c r="AJ751" s="103" t="str">
        <v>Yes</v>
      </c>
      <c r="AK751" s="142">
        <v>1</v>
      </c>
      <c r="AN751" s="104">
        <f>AVERAGE(AD$5:AD751)</f>
        <v>449.06961178045515</v>
      </c>
      <c r="AO751" s="104">
        <f>AVERAGE(AE$5:AE751)</f>
        <v>4.3882195448460513</v>
      </c>
      <c r="AP751" s="122">
        <f>AVERAGE(AF$5:AF751)</f>
        <v>224085.73627844712</v>
      </c>
      <c r="AQ751" s="122">
        <f>AVERAGE(AG$5:AG751)</f>
        <v>67096.682730923698</v>
      </c>
      <c r="AR751" s="122">
        <f>AVERAGE(AH$5:AH751)</f>
        <v>161265.55957161981</v>
      </c>
      <c r="AS751" s="121">
        <f>AVERAGE($AK$5:AK751)</f>
        <v>0.99793247062323442</v>
      </c>
    </row>
    <row r="752" spans="1:45" x14ac:dyDescent="0.25">
      <c r="A752" s="103">
        <v>748</v>
      </c>
      <c r="B752" s="116">
        <v>605</v>
      </c>
      <c r="C752" s="116">
        <v>40</v>
      </c>
      <c r="D752" s="116">
        <v>22</v>
      </c>
      <c r="E752" s="117">
        <v>3461.5967252181026</v>
      </c>
      <c r="F752" s="116">
        <v>450</v>
      </c>
      <c r="G752" s="116">
        <v>10</v>
      </c>
      <c r="H752" s="117">
        <v>224550</v>
      </c>
      <c r="I752" s="117">
        <v>69990</v>
      </c>
      <c r="J752" s="117">
        <v>157860</v>
      </c>
      <c r="K752" s="116" t="str">
        <v>Yes</v>
      </c>
      <c r="L752" s="116" t="str">
        <v>Yes</v>
      </c>
      <c r="M752" s="120">
        <v>1</v>
      </c>
      <c r="P752" s="104">
        <f>AVERAGE(F$5:F752)</f>
        <v>449.02139037433153</v>
      </c>
      <c r="Q752" s="104">
        <f>AVERAGE(G$5:G752)</f>
        <v>4.5641711229946527</v>
      </c>
      <c r="R752" s="122">
        <f>AVERAGE(H$5:H752)</f>
        <v>224061.67379679144</v>
      </c>
      <c r="S752" s="122">
        <f>AVERAGE(I$5:I752)</f>
        <v>67179.660427807481</v>
      </c>
      <c r="T752" s="122">
        <f>AVERAGE(J$5:J752)</f>
        <v>161133.14973262031</v>
      </c>
      <c r="U752" s="121">
        <f>AVERAGE($M$5:M752)</f>
        <v>0.99782531194295887</v>
      </c>
      <c r="Y752" s="103">
        <v>748</v>
      </c>
      <c r="Z752" s="103">
        <v>536</v>
      </c>
      <c r="AA752" s="103">
        <v>43</v>
      </c>
      <c r="AB752" s="103">
        <v>30</v>
      </c>
      <c r="AC752" s="137">
        <v>3247.3880368653654</v>
      </c>
      <c r="AD752" s="103">
        <v>450</v>
      </c>
      <c r="AE752" s="103">
        <v>2</v>
      </c>
      <c r="AF752" s="137">
        <v>224550</v>
      </c>
      <c r="AG752" s="137">
        <v>65998</v>
      </c>
      <c r="AH752" s="137">
        <v>163052</v>
      </c>
      <c r="AI752" s="103" t="str">
        <v>Yes</v>
      </c>
      <c r="AJ752" s="103" t="str">
        <v>Yes</v>
      </c>
      <c r="AK752" s="142">
        <v>1</v>
      </c>
      <c r="AN752" s="104">
        <f>AVERAGE(AD$5:AD752)</f>
        <v>449.07085561497325</v>
      </c>
      <c r="AO752" s="104">
        <f>AVERAGE(AE$5:AE752)</f>
        <v>4.3850267379679142</v>
      </c>
      <c r="AP752" s="122">
        <f>AVERAGE(AF$5:AF752)</f>
        <v>224086.35695187165</v>
      </c>
      <c r="AQ752" s="122">
        <f>AVERAGE(AG$5:AG752)</f>
        <v>67095.213903743323</v>
      </c>
      <c r="AR752" s="122">
        <f>AVERAGE(AH$5:AH752)</f>
        <v>161267.94786096257</v>
      </c>
      <c r="AS752" s="121">
        <f>AVERAGE($AK$5:AK752)</f>
        <v>0.99793523469994128</v>
      </c>
    </row>
    <row r="753" spans="1:45" x14ac:dyDescent="0.25">
      <c r="A753" s="103">
        <v>749</v>
      </c>
      <c r="B753" s="116">
        <v>534</v>
      </c>
      <c r="C753" s="116">
        <v>42</v>
      </c>
      <c r="D753" s="116">
        <v>29</v>
      </c>
      <c r="E753" s="117">
        <v>4011.6687523379896</v>
      </c>
      <c r="F753" s="116">
        <v>450</v>
      </c>
      <c r="G753" s="116">
        <v>3</v>
      </c>
      <c r="H753" s="117">
        <v>224550</v>
      </c>
      <c r="I753" s="117">
        <v>66497</v>
      </c>
      <c r="J753" s="117">
        <v>162403</v>
      </c>
      <c r="K753" s="116" t="str">
        <v>Yes</v>
      </c>
      <c r="L753" s="116" t="str">
        <v>Yes</v>
      </c>
      <c r="M753" s="120">
        <v>1</v>
      </c>
      <c r="P753" s="104">
        <f>AVERAGE(F$5:F753)</f>
        <v>449.02269692923898</v>
      </c>
      <c r="Q753" s="104">
        <f>AVERAGE(G$5:G753)</f>
        <v>4.5620827770360481</v>
      </c>
      <c r="R753" s="122">
        <f>AVERAGE(H$5:H753)</f>
        <v>224062.32576769026</v>
      </c>
      <c r="S753" s="122">
        <f>AVERAGE(I$5:I753)</f>
        <v>67178.748998664887</v>
      </c>
      <c r="T753" s="122">
        <f>AVERAGE(J$5:J753)</f>
        <v>161134.84512683577</v>
      </c>
      <c r="U753" s="121">
        <f>AVERAGE($M$5:M753)</f>
        <v>0.99782821539830868</v>
      </c>
      <c r="Y753" s="103">
        <v>749</v>
      </c>
      <c r="Z753" s="103">
        <v>554</v>
      </c>
      <c r="AA753" s="103">
        <v>42</v>
      </c>
      <c r="AB753" s="103">
        <v>25</v>
      </c>
      <c r="AC753" s="137">
        <v>4802.2165909023352</v>
      </c>
      <c r="AD753" s="103">
        <v>450</v>
      </c>
      <c r="AE753" s="103">
        <v>7</v>
      </c>
      <c r="AF753" s="137">
        <v>224550</v>
      </c>
      <c r="AG753" s="137">
        <v>68493</v>
      </c>
      <c r="AH753" s="137">
        <v>159807</v>
      </c>
      <c r="AI753" s="103" t="str">
        <v>Yes</v>
      </c>
      <c r="AJ753" s="103" t="str">
        <v>Yes</v>
      </c>
      <c r="AK753" s="142">
        <v>1</v>
      </c>
      <c r="AN753" s="104">
        <f>AVERAGE(AD$5:AD753)</f>
        <v>449.07209612817087</v>
      </c>
      <c r="AO753" s="104">
        <f>AVERAGE(AE$5:AE753)</f>
        <v>4.3885180240320425</v>
      </c>
      <c r="AP753" s="122">
        <f>AVERAGE(AF$5:AF753)</f>
        <v>224086.97596795729</v>
      </c>
      <c r="AQ753" s="122">
        <f>AVERAGE(AG$5:AG753)</f>
        <v>67097.08010680908</v>
      </c>
      <c r="AR753" s="122">
        <f>AVERAGE(AH$5:AH753)</f>
        <v>161265.99732977303</v>
      </c>
      <c r="AS753" s="121">
        <f>AVERAGE($AK$5:AK753)</f>
        <v>0.99793799139593609</v>
      </c>
    </row>
    <row r="754" spans="1:45" x14ac:dyDescent="0.25">
      <c r="A754" s="103">
        <v>750</v>
      </c>
      <c r="B754" s="116">
        <v>619</v>
      </c>
      <c r="C754" s="116">
        <v>48</v>
      </c>
      <c r="D754" s="116">
        <v>30</v>
      </c>
      <c r="E754" s="117">
        <v>2981.3119155790991</v>
      </c>
      <c r="F754" s="116">
        <v>450</v>
      </c>
      <c r="G754" s="116">
        <v>2</v>
      </c>
      <c r="H754" s="117">
        <v>224550</v>
      </c>
      <c r="I754" s="117">
        <v>65998</v>
      </c>
      <c r="J754" s="117">
        <v>163052</v>
      </c>
      <c r="K754" s="116" t="str">
        <v>Yes</v>
      </c>
      <c r="L754" s="116" t="str">
        <v>Yes</v>
      </c>
      <c r="M754" s="120">
        <v>1</v>
      </c>
      <c r="P754" s="104">
        <f>AVERAGE(F$5:F754)</f>
        <v>449.024</v>
      </c>
      <c r="Q754" s="104">
        <f>AVERAGE(G$5:G754)</f>
        <v>4.5586666666666664</v>
      </c>
      <c r="R754" s="122">
        <f>AVERAGE(H$5:H754)</f>
        <v>224062.976</v>
      </c>
      <c r="S754" s="122">
        <f>AVERAGE(I$5:I754)</f>
        <v>67177.174666666673</v>
      </c>
      <c r="T754" s="122">
        <f>AVERAGE(J$5:J754)</f>
        <v>161137.40133333334</v>
      </c>
      <c r="U754" s="121">
        <f>AVERAGE($M$5:M754)</f>
        <v>0.997831111111111</v>
      </c>
      <c r="Y754" s="103">
        <v>750</v>
      </c>
      <c r="Z754" s="103">
        <v>517</v>
      </c>
      <c r="AA754" s="103">
        <v>42</v>
      </c>
      <c r="AB754" s="103">
        <v>34</v>
      </c>
      <c r="AC754" s="137">
        <v>3941.2985575904127</v>
      </c>
      <c r="AD754" s="103">
        <v>448</v>
      </c>
      <c r="AE754" s="103">
        <v>0</v>
      </c>
      <c r="AF754" s="137">
        <v>223552</v>
      </c>
      <c r="AG754" s="137">
        <v>64800</v>
      </c>
      <c r="AH754" s="137">
        <v>163852</v>
      </c>
      <c r="AI754" s="103" t="str">
        <v>No</v>
      </c>
      <c r="AJ754" s="103" t="str">
        <v>No</v>
      </c>
      <c r="AK754" s="142">
        <v>0.99555555555555553</v>
      </c>
      <c r="AN754" s="104">
        <f>AVERAGE(AD$5:AD754)</f>
        <v>449.07066666666668</v>
      </c>
      <c r="AO754" s="104">
        <f>AVERAGE(AE$5:AE754)</f>
        <v>4.3826666666666663</v>
      </c>
      <c r="AP754" s="122">
        <f>AVERAGE(AF$5:AF754)</f>
        <v>224086.26266666668</v>
      </c>
      <c r="AQ754" s="122">
        <f>AVERAGE(AG$5:AG754)</f>
        <v>67094.017333333337</v>
      </c>
      <c r="AR754" s="122">
        <f>AVERAGE(AH$5:AH754)</f>
        <v>161269.44533333334</v>
      </c>
      <c r="AS754" s="121">
        <f>AVERAGE($AK$5:AK754)</f>
        <v>0.99793481481481561</v>
      </c>
    </row>
    <row r="755" spans="1:45" x14ac:dyDescent="0.25">
      <c r="A755" s="103">
        <v>751</v>
      </c>
      <c r="B755" s="116">
        <v>616</v>
      </c>
      <c r="C755" s="116">
        <v>47</v>
      </c>
      <c r="D755" s="116">
        <v>26</v>
      </c>
      <c r="E755" s="117">
        <v>3187.9743884383934</v>
      </c>
      <c r="F755" s="116">
        <v>450</v>
      </c>
      <c r="G755" s="116">
        <v>6</v>
      </c>
      <c r="H755" s="117">
        <v>224550</v>
      </c>
      <c r="I755" s="117">
        <v>67994</v>
      </c>
      <c r="J755" s="117">
        <v>160456</v>
      </c>
      <c r="K755" s="116" t="str">
        <v>Yes</v>
      </c>
      <c r="L755" s="116" t="str">
        <v>Yes</v>
      </c>
      <c r="M755" s="120">
        <v>1</v>
      </c>
      <c r="P755" s="104">
        <f>AVERAGE(F$5:F755)</f>
        <v>449.02529960053261</v>
      </c>
      <c r="Q755" s="104">
        <f>AVERAGE(G$5:G755)</f>
        <v>4.5605858854860184</v>
      </c>
      <c r="R755" s="122">
        <f>AVERAGE(H$5:H755)</f>
        <v>224063.62450066578</v>
      </c>
      <c r="S755" s="122">
        <f>AVERAGE(I$5:I755)</f>
        <v>67178.262316910783</v>
      </c>
      <c r="T755" s="122">
        <f>AVERAGE(J$5:J755)</f>
        <v>161136.49400798936</v>
      </c>
      <c r="U755" s="121">
        <f>AVERAGE($M$5:M755)</f>
        <v>0.99783399911229453</v>
      </c>
      <c r="Y755" s="103">
        <v>751</v>
      </c>
      <c r="Z755" s="103">
        <v>564</v>
      </c>
      <c r="AA755" s="103">
        <v>40</v>
      </c>
      <c r="AB755" s="103">
        <v>34</v>
      </c>
      <c r="AC755" s="137">
        <v>2136.0594285877442</v>
      </c>
      <c r="AD755" s="103">
        <v>448</v>
      </c>
      <c r="AE755" s="103">
        <v>0</v>
      </c>
      <c r="AF755" s="137">
        <v>223552</v>
      </c>
      <c r="AG755" s="137">
        <v>64800</v>
      </c>
      <c r="AH755" s="137">
        <v>163852</v>
      </c>
      <c r="AI755" s="103" t="str">
        <v>No</v>
      </c>
      <c r="AJ755" s="103" t="str">
        <v>No</v>
      </c>
      <c r="AK755" s="142">
        <v>0.99555555555555553</v>
      </c>
      <c r="AN755" s="104">
        <f>AVERAGE(AD$5:AD755)</f>
        <v>449.06924101198405</v>
      </c>
      <c r="AO755" s="104">
        <f>AVERAGE(AE$5:AE755)</f>
        <v>4.3768308921438086</v>
      </c>
      <c r="AP755" s="122">
        <f>AVERAGE(AF$5:AF755)</f>
        <v>224085.55126498002</v>
      </c>
      <c r="AQ755" s="122">
        <f>AVERAGE(AG$5:AG755)</f>
        <v>67090.96271637817</v>
      </c>
      <c r="AR755" s="122">
        <f>AVERAGE(AH$5:AH755)</f>
        <v>161272.88415446071</v>
      </c>
      <c r="AS755" s="121">
        <f>AVERAGE($AK$5:AK755)</f>
        <v>0.9979316466932987</v>
      </c>
    </row>
    <row r="756" spans="1:45" x14ac:dyDescent="0.25">
      <c r="A756" s="103">
        <v>752</v>
      </c>
      <c r="B756" s="116">
        <v>593</v>
      </c>
      <c r="C756" s="116">
        <v>47</v>
      </c>
      <c r="D756" s="116">
        <v>26</v>
      </c>
      <c r="E756" s="117">
        <v>2824.0811020216042</v>
      </c>
      <c r="F756" s="116">
        <v>450</v>
      </c>
      <c r="G756" s="116">
        <v>6</v>
      </c>
      <c r="H756" s="117">
        <v>224550</v>
      </c>
      <c r="I756" s="117">
        <v>67994</v>
      </c>
      <c r="J756" s="117">
        <v>160456</v>
      </c>
      <c r="K756" s="116" t="str">
        <v>Yes</v>
      </c>
      <c r="L756" s="116" t="str">
        <v>Yes</v>
      </c>
      <c r="M756" s="120">
        <v>1</v>
      </c>
      <c r="P756" s="104">
        <f>AVERAGE(F$5:F756)</f>
        <v>449.02659574468083</v>
      </c>
      <c r="Q756" s="104">
        <f>AVERAGE(G$5:G756)</f>
        <v>4.5625</v>
      </c>
      <c r="R756" s="122">
        <f>AVERAGE(H$5:H756)</f>
        <v>224064.27127659574</v>
      </c>
      <c r="S756" s="122">
        <f>AVERAGE(I$5:I756)</f>
        <v>67179.347074468082</v>
      </c>
      <c r="T756" s="122">
        <f>AVERAGE(J$5:J756)</f>
        <v>161135.58909574468</v>
      </c>
      <c r="U756" s="121">
        <f>AVERAGE($M$5:M756)</f>
        <v>0.997836879432624</v>
      </c>
      <c r="Y756" s="103">
        <v>752</v>
      </c>
      <c r="Z756" s="103">
        <v>596</v>
      </c>
      <c r="AA756" s="103">
        <v>40</v>
      </c>
      <c r="AB756" s="103">
        <v>31</v>
      </c>
      <c r="AC756" s="137">
        <v>3101.6381140296407</v>
      </c>
      <c r="AD756" s="103">
        <v>450</v>
      </c>
      <c r="AE756" s="103">
        <v>1</v>
      </c>
      <c r="AF756" s="137">
        <v>224550</v>
      </c>
      <c r="AG756" s="137">
        <v>65499</v>
      </c>
      <c r="AH756" s="137">
        <v>163701</v>
      </c>
      <c r="AI756" s="103" t="str">
        <v>Yes</v>
      </c>
      <c r="AJ756" s="103" t="str">
        <v>Yes</v>
      </c>
      <c r="AK756" s="142">
        <v>1</v>
      </c>
      <c r="AN756" s="104">
        <f>AVERAGE(AD$5:AD756)</f>
        <v>449.07047872340428</v>
      </c>
      <c r="AO756" s="104">
        <f>AVERAGE(AE$5:AE756)</f>
        <v>4.3723404255319149</v>
      </c>
      <c r="AP756" s="122">
        <f>AVERAGE(AF$5:AF756)</f>
        <v>224086.16888297873</v>
      </c>
      <c r="AQ756" s="122">
        <f>AVERAGE(AG$5:AG756)</f>
        <v>67088.845744680846</v>
      </c>
      <c r="AR756" s="122">
        <f>AVERAGE(AH$5:AH756)</f>
        <v>161276.11303191489</v>
      </c>
      <c r="AS756" s="121">
        <f>AVERAGE($AK$5:AK756)</f>
        <v>0.99793439716312138</v>
      </c>
    </row>
    <row r="757" spans="1:45" x14ac:dyDescent="0.25">
      <c r="A757" s="103">
        <v>753</v>
      </c>
      <c r="B757" s="116">
        <v>544</v>
      </c>
      <c r="C757" s="116">
        <v>39</v>
      </c>
      <c r="D757" s="116">
        <v>23</v>
      </c>
      <c r="E757" s="117">
        <v>4206.0270669981783</v>
      </c>
      <c r="F757" s="116">
        <v>450</v>
      </c>
      <c r="G757" s="116">
        <v>9</v>
      </c>
      <c r="H757" s="117">
        <v>224550</v>
      </c>
      <c r="I757" s="117">
        <v>69491</v>
      </c>
      <c r="J757" s="117">
        <v>158509</v>
      </c>
      <c r="K757" s="116" t="str">
        <v>Yes</v>
      </c>
      <c r="L757" s="116" t="str">
        <v>Yes</v>
      </c>
      <c r="M757" s="120">
        <v>1</v>
      </c>
      <c r="P757" s="104">
        <f>AVERAGE(F$5:F757)</f>
        <v>449.02788844621512</v>
      </c>
      <c r="Q757" s="104">
        <f>AVERAGE(G$5:G757)</f>
        <v>4.568393094289509</v>
      </c>
      <c r="R757" s="122">
        <f>AVERAGE(H$5:H757)</f>
        <v>224064.91633466136</v>
      </c>
      <c r="S757" s="122">
        <f>AVERAGE(I$5:I757)</f>
        <v>67182.416998671979</v>
      </c>
      <c r="T757" s="122">
        <f>AVERAGE(J$5:J757)</f>
        <v>161132.10092961488</v>
      </c>
      <c r="U757" s="121">
        <f>AVERAGE($M$5:M757)</f>
        <v>0.99783975210270015</v>
      </c>
      <c r="Y757" s="103">
        <v>753</v>
      </c>
      <c r="Z757" s="103">
        <v>495</v>
      </c>
      <c r="AA757" s="103">
        <v>39</v>
      </c>
      <c r="AB757" s="103">
        <v>21</v>
      </c>
      <c r="AC757" s="137">
        <v>2372.0219212030688</v>
      </c>
      <c r="AD757" s="103">
        <v>450</v>
      </c>
      <c r="AE757" s="103">
        <v>11</v>
      </c>
      <c r="AF757" s="137">
        <v>224550</v>
      </c>
      <c r="AG757" s="137">
        <v>70489</v>
      </c>
      <c r="AH757" s="137">
        <v>157211</v>
      </c>
      <c r="AI757" s="103" t="str">
        <v>Yes</v>
      </c>
      <c r="AJ757" s="103" t="str">
        <v>Yes</v>
      </c>
      <c r="AK757" s="142">
        <v>1</v>
      </c>
      <c r="AN757" s="104">
        <f>AVERAGE(AD$5:AD757)</f>
        <v>449.07171314741038</v>
      </c>
      <c r="AO757" s="104">
        <f>AVERAGE(AE$5:AE757)</f>
        <v>4.381142098273572</v>
      </c>
      <c r="AP757" s="122">
        <f>AVERAGE(AF$5:AF757)</f>
        <v>224086.78486055776</v>
      </c>
      <c r="AQ757" s="122">
        <f>AVERAGE(AG$5:AG757)</f>
        <v>67093.361221779545</v>
      </c>
      <c r="AR757" s="122">
        <f>AVERAGE(AH$5:AH757)</f>
        <v>161270.7144754316</v>
      </c>
      <c r="AS757" s="121">
        <f>AVERAGE($AK$5:AK757)</f>
        <v>0.99793714032757941</v>
      </c>
    </row>
    <row r="758" spans="1:45" x14ac:dyDescent="0.25">
      <c r="A758" s="103">
        <v>754</v>
      </c>
      <c r="B758" s="116">
        <v>590</v>
      </c>
      <c r="C758" s="116">
        <v>45</v>
      </c>
      <c r="D758" s="116">
        <v>41</v>
      </c>
      <c r="E758" s="117">
        <v>3954.5269365266581</v>
      </c>
      <c r="F758" s="116">
        <v>441</v>
      </c>
      <c r="G758" s="116">
        <v>0</v>
      </c>
      <c r="H758" s="117">
        <v>220059</v>
      </c>
      <c r="I758" s="117">
        <v>64100</v>
      </c>
      <c r="J758" s="117">
        <v>162109</v>
      </c>
      <c r="K758" s="116" t="str">
        <v>No</v>
      </c>
      <c r="L758" s="116" t="str">
        <v>No</v>
      </c>
      <c r="M758" s="120">
        <v>0.98</v>
      </c>
      <c r="P758" s="104">
        <f>AVERAGE(F$5:F758)</f>
        <v>449.01724137931035</v>
      </c>
      <c r="Q758" s="104">
        <f>AVERAGE(G$5:G758)</f>
        <v>4.5623342175066313</v>
      </c>
      <c r="R758" s="122">
        <f>AVERAGE(H$5:H758)</f>
        <v>224059.60344827586</v>
      </c>
      <c r="S758" s="122">
        <f>AVERAGE(I$5:I758)</f>
        <v>67178.328912466837</v>
      </c>
      <c r="T758" s="122">
        <f>AVERAGE(J$5:J758)</f>
        <v>161133.39655172414</v>
      </c>
      <c r="U758" s="121">
        <f>AVERAGE($M$5:M758)</f>
        <v>0.99781609195402288</v>
      </c>
      <c r="Y758" s="103">
        <v>754</v>
      </c>
      <c r="Z758" s="103">
        <v>595</v>
      </c>
      <c r="AA758" s="103">
        <v>42</v>
      </c>
      <c r="AB758" s="103">
        <v>36</v>
      </c>
      <c r="AC758" s="137">
        <v>4573.0844437056767</v>
      </c>
      <c r="AD758" s="103">
        <v>446</v>
      </c>
      <c r="AE758" s="103">
        <v>0</v>
      </c>
      <c r="AF758" s="137">
        <v>222554</v>
      </c>
      <c r="AG758" s="137">
        <v>64600</v>
      </c>
      <c r="AH758" s="137">
        <v>163354</v>
      </c>
      <c r="AI758" s="103" t="str">
        <v>No</v>
      </c>
      <c r="AJ758" s="103" t="str">
        <v>No</v>
      </c>
      <c r="AK758" s="142">
        <v>0.99111111111111116</v>
      </c>
      <c r="AN758" s="104">
        <f>AVERAGE(AD$5:AD758)</f>
        <v>449.06763925729445</v>
      </c>
      <c r="AO758" s="104">
        <f>AVERAGE(AE$5:AE758)</f>
        <v>4.3753315649867375</v>
      </c>
      <c r="AP758" s="122">
        <f>AVERAGE(AF$5:AF758)</f>
        <v>224084.75198938992</v>
      </c>
      <c r="AQ758" s="122">
        <f>AVERAGE(AG$5:AG758)</f>
        <v>67090.054376657819</v>
      </c>
      <c r="AR758" s="122">
        <f>AVERAGE(AH$5:AH758)</f>
        <v>161273.47745358091</v>
      </c>
      <c r="AS758" s="121">
        <f>AVERAGE($AK$5:AK758)</f>
        <v>0.99792808723843285</v>
      </c>
    </row>
    <row r="759" spans="1:45" x14ac:dyDescent="0.25">
      <c r="A759" s="103">
        <v>755</v>
      </c>
      <c r="B759" s="116">
        <v>624</v>
      </c>
      <c r="C759" s="116">
        <v>50</v>
      </c>
      <c r="D759" s="116">
        <v>24</v>
      </c>
      <c r="E759" s="117">
        <v>4472.4516548939109</v>
      </c>
      <c r="F759" s="116">
        <v>450</v>
      </c>
      <c r="G759" s="116">
        <v>8</v>
      </c>
      <c r="H759" s="117">
        <v>224550</v>
      </c>
      <c r="I759" s="117">
        <v>68992</v>
      </c>
      <c r="J759" s="117">
        <v>159158</v>
      </c>
      <c r="K759" s="116" t="str">
        <v>Yes</v>
      </c>
      <c r="L759" s="116" t="str">
        <v>Yes</v>
      </c>
      <c r="M759" s="120">
        <v>1</v>
      </c>
      <c r="P759" s="104">
        <f>AVERAGE(F$5:F759)</f>
        <v>449.01854304635759</v>
      </c>
      <c r="Q759" s="104">
        <f>AVERAGE(G$5:G759)</f>
        <v>4.5668874172185427</v>
      </c>
      <c r="R759" s="122">
        <f>AVERAGE(H$5:H759)</f>
        <v>224060.25298013244</v>
      </c>
      <c r="S759" s="122">
        <f>AVERAGE(I$5:I759)</f>
        <v>67180.731125827821</v>
      </c>
      <c r="T759" s="122">
        <f>AVERAGE(J$5:J759)</f>
        <v>161130.78013245034</v>
      </c>
      <c r="U759" s="121">
        <f>AVERAGE($M$5:M759)</f>
        <v>0.99781898454746121</v>
      </c>
      <c r="Y759" s="103">
        <v>755</v>
      </c>
      <c r="Z759" s="103">
        <v>614</v>
      </c>
      <c r="AA759" s="103">
        <v>37</v>
      </c>
      <c r="AB759" s="103">
        <v>29</v>
      </c>
      <c r="AC759" s="137">
        <v>2865.7842433228716</v>
      </c>
      <c r="AD759" s="103">
        <v>450</v>
      </c>
      <c r="AE759" s="103">
        <v>3</v>
      </c>
      <c r="AF759" s="137">
        <v>224550</v>
      </c>
      <c r="AG759" s="137">
        <v>66497</v>
      </c>
      <c r="AH759" s="137">
        <v>162403</v>
      </c>
      <c r="AI759" s="103" t="str">
        <v>Yes</v>
      </c>
      <c r="AJ759" s="103" t="str">
        <v>Yes</v>
      </c>
      <c r="AK759" s="142">
        <v>1</v>
      </c>
      <c r="AN759" s="104">
        <f>AVERAGE(AD$5:AD759)</f>
        <v>449.06887417218542</v>
      </c>
      <c r="AO759" s="104">
        <f>AVERAGE(AE$5:AE759)</f>
        <v>4.3735099337748347</v>
      </c>
      <c r="AP759" s="122">
        <f>AVERAGE(AF$5:AF759)</f>
        <v>224085.36821192052</v>
      </c>
      <c r="AQ759" s="122">
        <f>AVERAGE(AG$5:AG759)</f>
        <v>67089.268874172179</v>
      </c>
      <c r="AR759" s="122">
        <f>AVERAGE(AH$5:AH759)</f>
        <v>161274.97350993377</v>
      </c>
      <c r="AS759" s="121">
        <f>AVERAGE($AK$5:AK759)</f>
        <v>0.99793083149374617</v>
      </c>
    </row>
    <row r="760" spans="1:45" x14ac:dyDescent="0.25">
      <c r="A760" s="103">
        <v>756</v>
      </c>
      <c r="B760" s="116">
        <v>599</v>
      </c>
      <c r="C760" s="116">
        <v>23</v>
      </c>
      <c r="D760" s="116">
        <v>32</v>
      </c>
      <c r="E760" s="117">
        <v>3099.2030828830711</v>
      </c>
      <c r="F760" s="116">
        <v>450</v>
      </c>
      <c r="G760" s="116">
        <v>0</v>
      </c>
      <c r="H760" s="117">
        <v>224550</v>
      </c>
      <c r="I760" s="117">
        <v>65000</v>
      </c>
      <c r="J760" s="117">
        <v>164350</v>
      </c>
      <c r="K760" s="116" t="str">
        <v>Yes</v>
      </c>
      <c r="L760" s="116" t="str">
        <v>No</v>
      </c>
      <c r="M760" s="120">
        <v>1</v>
      </c>
      <c r="P760" s="104">
        <f>AVERAGE(F$5:F760)</f>
        <v>449.01984126984127</v>
      </c>
      <c r="Q760" s="104">
        <f>AVERAGE(G$5:G760)</f>
        <v>4.5608465608465609</v>
      </c>
      <c r="R760" s="122">
        <f>AVERAGE(H$5:H760)</f>
        <v>224060.9007936508</v>
      </c>
      <c r="S760" s="122">
        <f>AVERAGE(I$5:I760)</f>
        <v>67177.846560846563</v>
      </c>
      <c r="T760" s="122">
        <f>AVERAGE(J$5:J760)</f>
        <v>161135.03835978836</v>
      </c>
      <c r="U760" s="121">
        <f>AVERAGE($M$5:M760)</f>
        <v>0.99782186948853602</v>
      </c>
      <c r="Y760" s="103">
        <v>756</v>
      </c>
      <c r="Z760" s="103">
        <v>575</v>
      </c>
      <c r="AA760" s="103">
        <v>32</v>
      </c>
      <c r="AB760" s="103">
        <v>24</v>
      </c>
      <c r="AC760" s="137">
        <v>3400.0386844364984</v>
      </c>
      <c r="AD760" s="103">
        <v>450</v>
      </c>
      <c r="AE760" s="103">
        <v>8</v>
      </c>
      <c r="AF760" s="137">
        <v>224550</v>
      </c>
      <c r="AG760" s="137">
        <v>68992</v>
      </c>
      <c r="AH760" s="137">
        <v>159158</v>
      </c>
      <c r="AI760" s="103" t="str">
        <v>Yes</v>
      </c>
      <c r="AJ760" s="103" t="str">
        <v>Yes</v>
      </c>
      <c r="AK760" s="142">
        <v>1</v>
      </c>
      <c r="AN760" s="104">
        <f>AVERAGE(AD$5:AD760)</f>
        <v>449.07010582010582</v>
      </c>
      <c r="AO760" s="104">
        <f>AVERAGE(AE$5:AE760)</f>
        <v>4.3783068783068781</v>
      </c>
      <c r="AP760" s="122">
        <f>AVERAGE(AF$5:AF760)</f>
        <v>224085.9828042328</v>
      </c>
      <c r="AQ760" s="122">
        <f>AVERAGE(AG$5:AG760)</f>
        <v>67091.78571428571</v>
      </c>
      <c r="AR760" s="122">
        <f>AVERAGE(AH$5:AH760)</f>
        <v>161272.17328042327</v>
      </c>
      <c r="AS760" s="121">
        <f>AVERAGE($AK$5:AK760)</f>
        <v>0.99793356848912484</v>
      </c>
    </row>
    <row r="761" spans="1:45" x14ac:dyDescent="0.25">
      <c r="A761" s="103">
        <v>757</v>
      </c>
      <c r="B761" s="116">
        <v>612</v>
      </c>
      <c r="C761" s="116">
        <v>40</v>
      </c>
      <c r="D761" s="116">
        <v>36</v>
      </c>
      <c r="E761" s="117">
        <v>2625.0880001657761</v>
      </c>
      <c r="F761" s="116">
        <v>446</v>
      </c>
      <c r="G761" s="116">
        <v>0</v>
      </c>
      <c r="H761" s="117">
        <v>222554</v>
      </c>
      <c r="I761" s="117">
        <v>64600</v>
      </c>
      <c r="J761" s="117">
        <v>163354</v>
      </c>
      <c r="K761" s="116" t="str">
        <v>No</v>
      </c>
      <c r="L761" s="116" t="str">
        <v>No</v>
      </c>
      <c r="M761" s="120">
        <v>0.99111111111111116</v>
      </c>
      <c r="P761" s="104">
        <f>AVERAGE(F$5:F761)</f>
        <v>449.01585204755617</v>
      </c>
      <c r="Q761" s="104">
        <f>AVERAGE(G$5:G761)</f>
        <v>4.5548216644649937</v>
      </c>
      <c r="R761" s="122">
        <f>AVERAGE(H$5:H761)</f>
        <v>224058.9101717305</v>
      </c>
      <c r="S761" s="122">
        <f>AVERAGE(I$5:I761)</f>
        <v>67174.441215323648</v>
      </c>
      <c r="T761" s="122">
        <f>AVERAGE(J$5:J761)</f>
        <v>161137.96961690884</v>
      </c>
      <c r="U761" s="121">
        <f>AVERAGE($M$5:M761)</f>
        <v>0.99781300455012456</v>
      </c>
      <c r="Y761" s="103">
        <v>757</v>
      </c>
      <c r="Z761" s="103">
        <v>610</v>
      </c>
      <c r="AA761" s="103">
        <v>43</v>
      </c>
      <c r="AB761" s="103">
        <v>29</v>
      </c>
      <c r="AC761" s="137">
        <v>4252.2420396303278</v>
      </c>
      <c r="AD761" s="103">
        <v>450</v>
      </c>
      <c r="AE761" s="103">
        <v>3</v>
      </c>
      <c r="AF761" s="137">
        <v>224550</v>
      </c>
      <c r="AG761" s="137">
        <v>66497</v>
      </c>
      <c r="AH761" s="137">
        <v>162403</v>
      </c>
      <c r="AI761" s="103" t="str">
        <v>Yes</v>
      </c>
      <c r="AJ761" s="103" t="str">
        <v>Yes</v>
      </c>
      <c r="AK761" s="142">
        <v>1</v>
      </c>
      <c r="AN761" s="104">
        <f>AVERAGE(AD$5:AD761)</f>
        <v>449.07133421400266</v>
      </c>
      <c r="AO761" s="104">
        <f>AVERAGE(AE$5:AE761)</f>
        <v>4.3764861294583888</v>
      </c>
      <c r="AP761" s="122">
        <f>AVERAGE(AF$5:AF761)</f>
        <v>224086.59577278732</v>
      </c>
      <c r="AQ761" s="122">
        <f>AVERAGE(AG$5:AG761)</f>
        <v>67091</v>
      </c>
      <c r="AR761" s="122">
        <f>AVERAGE(AH$5:AH761)</f>
        <v>161273.66710700133</v>
      </c>
      <c r="AS761" s="121">
        <f>AVERAGE($AK$5:AK761)</f>
        <v>0.99793629825333996</v>
      </c>
    </row>
    <row r="762" spans="1:45" x14ac:dyDescent="0.25">
      <c r="A762" s="103">
        <v>758</v>
      </c>
      <c r="B762" s="116">
        <v>537</v>
      </c>
      <c r="C762" s="116">
        <v>43</v>
      </c>
      <c r="D762" s="116">
        <v>32</v>
      </c>
      <c r="E762" s="117">
        <v>2215.1809030501699</v>
      </c>
      <c r="F762" s="116">
        <v>450</v>
      </c>
      <c r="G762" s="116">
        <v>0</v>
      </c>
      <c r="H762" s="117">
        <v>224550</v>
      </c>
      <c r="I762" s="117">
        <v>65000</v>
      </c>
      <c r="J762" s="117">
        <v>164350</v>
      </c>
      <c r="K762" s="116" t="str">
        <v>Yes</v>
      </c>
      <c r="L762" s="116" t="str">
        <v>No</v>
      </c>
      <c r="M762" s="120">
        <v>1</v>
      </c>
      <c r="P762" s="104">
        <f>AVERAGE(F$5:F762)</f>
        <v>449.01715039577834</v>
      </c>
      <c r="Q762" s="104">
        <f>AVERAGE(G$5:G762)</f>
        <v>4.5488126649076515</v>
      </c>
      <c r="R762" s="122">
        <f>AVERAGE(H$5:H762)</f>
        <v>224059.5580474934</v>
      </c>
      <c r="S762" s="122">
        <f>AVERAGE(I$5:I762)</f>
        <v>67171.572559366759</v>
      </c>
      <c r="T762" s="122">
        <f>AVERAGE(J$5:J762)</f>
        <v>161142.20712401054</v>
      </c>
      <c r="U762" s="121">
        <f>AVERAGE($M$5:M762)</f>
        <v>0.99781588976839619</v>
      </c>
      <c r="Y762" s="103">
        <v>758</v>
      </c>
      <c r="Z762" s="103">
        <v>679</v>
      </c>
      <c r="AA762" s="103">
        <v>34</v>
      </c>
      <c r="AB762" s="103">
        <v>34</v>
      </c>
      <c r="AC762" s="137">
        <v>2618.1695593284635</v>
      </c>
      <c r="AD762" s="103">
        <v>448</v>
      </c>
      <c r="AE762" s="103">
        <v>0</v>
      </c>
      <c r="AF762" s="137">
        <v>223552</v>
      </c>
      <c r="AG762" s="137">
        <v>64800</v>
      </c>
      <c r="AH762" s="137">
        <v>163852</v>
      </c>
      <c r="AI762" s="103" t="str">
        <v>No</v>
      </c>
      <c r="AJ762" s="103" t="str">
        <v>No</v>
      </c>
      <c r="AK762" s="142">
        <v>0.99555555555555553</v>
      </c>
      <c r="AN762" s="104">
        <f>AVERAGE(AD$5:AD762)</f>
        <v>449.06992084432716</v>
      </c>
      <c r="AO762" s="104">
        <f>AVERAGE(AE$5:AE762)</f>
        <v>4.3707124010554086</v>
      </c>
      <c r="AP762" s="122">
        <f>AVERAGE(AF$5:AF762)</f>
        <v>224085.89050131926</v>
      </c>
      <c r="AQ762" s="122">
        <f>AVERAGE(AG$5:AG762)</f>
        <v>67087.977572559364</v>
      </c>
      <c r="AR762" s="122">
        <f>AVERAGE(AH$5:AH762)</f>
        <v>161277.0686015831</v>
      </c>
      <c r="AS762" s="121">
        <f>AVERAGE($AK$5:AK762)</f>
        <v>0.99793315743183897</v>
      </c>
    </row>
    <row r="763" spans="1:45" x14ac:dyDescent="0.25">
      <c r="A763" s="103">
        <v>759</v>
      </c>
      <c r="B763" s="116">
        <v>569</v>
      </c>
      <c r="C763" s="116">
        <v>43</v>
      </c>
      <c r="D763" s="116">
        <v>23</v>
      </c>
      <c r="E763" s="117">
        <v>3738.7698335305868</v>
      </c>
      <c r="F763" s="116">
        <v>450</v>
      </c>
      <c r="G763" s="116">
        <v>9</v>
      </c>
      <c r="H763" s="117">
        <v>224550</v>
      </c>
      <c r="I763" s="117">
        <v>69491</v>
      </c>
      <c r="J763" s="117">
        <v>158509</v>
      </c>
      <c r="K763" s="116" t="str">
        <v>Yes</v>
      </c>
      <c r="L763" s="116" t="str">
        <v>Yes</v>
      </c>
      <c r="M763" s="120">
        <v>1</v>
      </c>
      <c r="P763" s="104">
        <f>AVERAGE(F$5:F763)</f>
        <v>449.01844532279313</v>
      </c>
      <c r="Q763" s="104">
        <f>AVERAGE(G$5:G763)</f>
        <v>4.5546772068511201</v>
      </c>
      <c r="R763" s="122">
        <f>AVERAGE(H$5:H763)</f>
        <v>224060.20421607379</v>
      </c>
      <c r="S763" s="122">
        <f>AVERAGE(I$5:I763)</f>
        <v>67174.628458498017</v>
      </c>
      <c r="T763" s="122">
        <f>AVERAGE(J$5:J763)</f>
        <v>161138.73781291171</v>
      </c>
      <c r="U763" s="121">
        <f>AVERAGE($M$5:M763)</f>
        <v>0.99781876738398456</v>
      </c>
      <c r="Y763" s="103">
        <v>759</v>
      </c>
      <c r="Z763" s="103">
        <v>498</v>
      </c>
      <c r="AA763" s="103">
        <v>32</v>
      </c>
      <c r="AB763" s="103">
        <v>25</v>
      </c>
      <c r="AC763" s="137">
        <v>2855.7497853463046</v>
      </c>
      <c r="AD763" s="103">
        <v>450</v>
      </c>
      <c r="AE763" s="103">
        <v>7</v>
      </c>
      <c r="AF763" s="137">
        <v>224550</v>
      </c>
      <c r="AG763" s="137">
        <v>68493</v>
      </c>
      <c r="AH763" s="137">
        <v>159807</v>
      </c>
      <c r="AI763" s="103" t="str">
        <v>Yes</v>
      </c>
      <c r="AJ763" s="103" t="str">
        <v>Yes</v>
      </c>
      <c r="AK763" s="142">
        <v>1</v>
      </c>
      <c r="AN763" s="104">
        <f>AVERAGE(AD$5:AD763)</f>
        <v>449.07114624505931</v>
      </c>
      <c r="AO763" s="104">
        <f>AVERAGE(AE$5:AE763)</f>
        <v>4.3741765480895918</v>
      </c>
      <c r="AP763" s="122">
        <f>AVERAGE(AF$5:AF763)</f>
        <v>224086.50197628458</v>
      </c>
      <c r="AQ763" s="122">
        <f>AVERAGE(AG$5:AG763)</f>
        <v>67089.82872200264</v>
      </c>
      <c r="AR763" s="122">
        <f>AVERAGE(AH$5:AH763)</f>
        <v>161275.13175230566</v>
      </c>
      <c r="AS763" s="121">
        <f>AVERAGE($AK$5:AK763)</f>
        <v>0.99793588054457705</v>
      </c>
    </row>
    <row r="764" spans="1:45" x14ac:dyDescent="0.25">
      <c r="A764" s="103">
        <v>760</v>
      </c>
      <c r="B764" s="116">
        <v>506</v>
      </c>
      <c r="C764" s="116">
        <v>33</v>
      </c>
      <c r="D764" s="116">
        <v>26</v>
      </c>
      <c r="E764" s="117">
        <v>2295.6435391409204</v>
      </c>
      <c r="F764" s="116">
        <v>450</v>
      </c>
      <c r="G764" s="116">
        <v>6</v>
      </c>
      <c r="H764" s="117">
        <v>224550</v>
      </c>
      <c r="I764" s="117">
        <v>67994</v>
      </c>
      <c r="J764" s="117">
        <v>160456</v>
      </c>
      <c r="K764" s="116" t="str">
        <v>Yes</v>
      </c>
      <c r="L764" s="116" t="str">
        <v>Yes</v>
      </c>
      <c r="M764" s="120">
        <v>1</v>
      </c>
      <c r="P764" s="104">
        <f>AVERAGE(F$5:F764)</f>
        <v>449.01973684210526</v>
      </c>
      <c r="Q764" s="104">
        <f>AVERAGE(G$5:G764)</f>
        <v>4.5565789473684211</v>
      </c>
      <c r="R764" s="122">
        <f>AVERAGE(H$5:H764)</f>
        <v>224060.84868421053</v>
      </c>
      <c r="S764" s="122">
        <f>AVERAGE(I$5:I764)</f>
        <v>67175.706578947371</v>
      </c>
      <c r="T764" s="122">
        <f>AVERAGE(J$5:J764)</f>
        <v>161137.8394736842</v>
      </c>
      <c r="U764" s="121">
        <f>AVERAGE($M$5:M764)</f>
        <v>0.99782163742690044</v>
      </c>
      <c r="Y764" s="103">
        <v>760</v>
      </c>
      <c r="Z764" s="103">
        <v>604</v>
      </c>
      <c r="AA764" s="103">
        <v>35</v>
      </c>
      <c r="AB764" s="103">
        <v>24</v>
      </c>
      <c r="AC764" s="137">
        <v>2262.939004029412</v>
      </c>
      <c r="AD764" s="103">
        <v>450</v>
      </c>
      <c r="AE764" s="103">
        <v>8</v>
      </c>
      <c r="AF764" s="137">
        <v>224550</v>
      </c>
      <c r="AG764" s="137">
        <v>68992</v>
      </c>
      <c r="AH764" s="137">
        <v>159158</v>
      </c>
      <c r="AI764" s="103" t="str">
        <v>Yes</v>
      </c>
      <c r="AJ764" s="103" t="str">
        <v>Yes</v>
      </c>
      <c r="AK764" s="142">
        <v>1</v>
      </c>
      <c r="AN764" s="104">
        <f>AVERAGE(AD$5:AD764)</f>
        <v>449.07236842105266</v>
      </c>
      <c r="AO764" s="104">
        <f>AVERAGE(AE$5:AE764)</f>
        <v>4.3789473684210529</v>
      </c>
      <c r="AP764" s="122">
        <f>AVERAGE(AF$5:AF764)</f>
        <v>224087.11184210525</v>
      </c>
      <c r="AQ764" s="122">
        <f>AVERAGE(AG$5:AG764)</f>
        <v>67092.331578947371</v>
      </c>
      <c r="AR764" s="122">
        <f>AVERAGE(AH$5:AH764)</f>
        <v>161272.34605263159</v>
      </c>
      <c r="AS764" s="121">
        <f>AVERAGE($AK$5:AK764)</f>
        <v>0.99793859649122885</v>
      </c>
    </row>
    <row r="765" spans="1:45" x14ac:dyDescent="0.25">
      <c r="A765" s="103">
        <v>761</v>
      </c>
      <c r="B765" s="116">
        <v>535</v>
      </c>
      <c r="C765" s="116">
        <v>44</v>
      </c>
      <c r="D765" s="116">
        <v>29</v>
      </c>
      <c r="E765" s="117">
        <v>4121.7356003135428</v>
      </c>
      <c r="F765" s="116">
        <v>450</v>
      </c>
      <c r="G765" s="116">
        <v>3</v>
      </c>
      <c r="H765" s="117">
        <v>224550</v>
      </c>
      <c r="I765" s="117">
        <v>66497</v>
      </c>
      <c r="J765" s="117">
        <v>162403</v>
      </c>
      <c r="K765" s="116" t="str">
        <v>Yes</v>
      </c>
      <c r="L765" s="116" t="str">
        <v>Yes</v>
      </c>
      <c r="M765" s="120">
        <v>1</v>
      </c>
      <c r="P765" s="104">
        <f>AVERAGE(F$5:F765)</f>
        <v>449.02102496714849</v>
      </c>
      <c r="Q765" s="104">
        <f>AVERAGE(G$5:G765)</f>
        <v>4.5545335085413932</v>
      </c>
      <c r="R765" s="122">
        <f>AVERAGE(H$5:H765)</f>
        <v>224061.49145860711</v>
      </c>
      <c r="S765" s="122">
        <f>AVERAGE(I$5:I765)</f>
        <v>67174.814717476998</v>
      </c>
      <c r="T765" s="122">
        <f>AVERAGE(J$5:J765)</f>
        <v>161139.50197109068</v>
      </c>
      <c r="U765" s="121">
        <f>AVERAGE($M$5:M765)</f>
        <v>0.99782449992699651</v>
      </c>
      <c r="Y765" s="103">
        <v>761</v>
      </c>
      <c r="Z765" s="103">
        <v>563</v>
      </c>
      <c r="AA765" s="103">
        <v>54</v>
      </c>
      <c r="AB765" s="103">
        <v>31</v>
      </c>
      <c r="AC765" s="137">
        <v>3024.3504661137854</v>
      </c>
      <c r="AD765" s="103">
        <v>450</v>
      </c>
      <c r="AE765" s="103">
        <v>1</v>
      </c>
      <c r="AF765" s="137">
        <v>224550</v>
      </c>
      <c r="AG765" s="137">
        <v>65499</v>
      </c>
      <c r="AH765" s="137">
        <v>163701</v>
      </c>
      <c r="AI765" s="103" t="str">
        <v>Yes</v>
      </c>
      <c r="AJ765" s="103" t="str">
        <v>Yes</v>
      </c>
      <c r="AK765" s="142">
        <v>1</v>
      </c>
      <c r="AN765" s="104">
        <f>AVERAGE(AD$5:AD765)</f>
        <v>449.07358738501972</v>
      </c>
      <c r="AO765" s="104">
        <f>AVERAGE(AE$5:AE765)</f>
        <v>4.3745072273324572</v>
      </c>
      <c r="AP765" s="122">
        <f>AVERAGE(AF$5:AF765)</f>
        <v>224087.72010512484</v>
      </c>
      <c r="AQ765" s="122">
        <f>AVERAGE(AG$5:AG765)</f>
        <v>67090.237844940872</v>
      </c>
      <c r="AR765" s="122">
        <f>AVERAGE(AH$5:AH765)</f>
        <v>161275.53745072274</v>
      </c>
      <c r="AS765" s="121">
        <f>AVERAGE($AK$5:AK765)</f>
        <v>0.99794130530004466</v>
      </c>
    </row>
    <row r="766" spans="1:45" x14ac:dyDescent="0.25">
      <c r="A766" s="103">
        <v>762</v>
      </c>
      <c r="B766" s="116">
        <v>542</v>
      </c>
      <c r="C766" s="116">
        <v>43</v>
      </c>
      <c r="D766" s="116">
        <v>29</v>
      </c>
      <c r="E766" s="117">
        <v>4162.1166232986952</v>
      </c>
      <c r="F766" s="116">
        <v>450</v>
      </c>
      <c r="G766" s="116">
        <v>3</v>
      </c>
      <c r="H766" s="117">
        <v>224550</v>
      </c>
      <c r="I766" s="117">
        <v>66497</v>
      </c>
      <c r="J766" s="117">
        <v>162403</v>
      </c>
      <c r="K766" s="116" t="str">
        <v>Yes</v>
      </c>
      <c r="L766" s="116" t="str">
        <v>Yes</v>
      </c>
      <c r="M766" s="120">
        <v>1</v>
      </c>
      <c r="P766" s="104">
        <f>AVERAGE(F$5:F766)</f>
        <v>449.02230971128608</v>
      </c>
      <c r="Q766" s="104">
        <f>AVERAGE(G$5:G766)</f>
        <v>4.5524934383202096</v>
      </c>
      <c r="R766" s="122">
        <f>AVERAGE(H$5:H766)</f>
        <v>224062.13254593176</v>
      </c>
      <c r="S766" s="122">
        <f>AVERAGE(I$5:I766)</f>
        <v>67173.925196850396</v>
      </c>
      <c r="T766" s="122">
        <f>AVERAGE(J$5:J766)</f>
        <v>161141.16010498686</v>
      </c>
      <c r="U766" s="121">
        <f>AVERAGE($M$5:M766)</f>
        <v>0.9978273549139689</v>
      </c>
      <c r="Y766" s="103">
        <v>762</v>
      </c>
      <c r="Z766" s="103">
        <v>662</v>
      </c>
      <c r="AA766" s="103">
        <v>38</v>
      </c>
      <c r="AB766" s="103">
        <v>35</v>
      </c>
      <c r="AC766" s="137">
        <v>3288.0809755037953</v>
      </c>
      <c r="AD766" s="103">
        <v>447</v>
      </c>
      <c r="AE766" s="103">
        <v>0</v>
      </c>
      <c r="AF766" s="137">
        <v>223053</v>
      </c>
      <c r="AG766" s="137">
        <v>64700</v>
      </c>
      <c r="AH766" s="137">
        <v>163603</v>
      </c>
      <c r="AI766" s="103" t="str">
        <v>No</v>
      </c>
      <c r="AJ766" s="103" t="str">
        <v>No</v>
      </c>
      <c r="AK766" s="142">
        <v>0.99333333333333329</v>
      </c>
      <c r="AN766" s="104">
        <f>AVERAGE(AD$5:AD766)</f>
        <v>449.07086614173227</v>
      </c>
      <c r="AO766" s="104">
        <f>AVERAGE(AE$5:AE766)</f>
        <v>4.3687664041994747</v>
      </c>
      <c r="AP766" s="122">
        <f>AVERAGE(AF$5:AF766)</f>
        <v>224086.3622047244</v>
      </c>
      <c r="AQ766" s="122">
        <f>AVERAGE(AG$5:AG766)</f>
        <v>67087.101049868768</v>
      </c>
      <c r="AR766" s="122">
        <f>AVERAGE(AH$5:AH766)</f>
        <v>161278.59186351707</v>
      </c>
      <c r="AS766" s="121">
        <f>AVERAGE($AK$5:AK766)</f>
        <v>0.9979352580927392</v>
      </c>
    </row>
    <row r="767" spans="1:45" x14ac:dyDescent="0.25">
      <c r="A767" s="103">
        <v>763</v>
      </c>
      <c r="B767" s="116">
        <v>568</v>
      </c>
      <c r="C767" s="116">
        <v>38</v>
      </c>
      <c r="D767" s="116">
        <v>31</v>
      </c>
      <c r="E767" s="117">
        <v>4575.3769255624502</v>
      </c>
      <c r="F767" s="116">
        <v>450</v>
      </c>
      <c r="G767" s="116">
        <v>1</v>
      </c>
      <c r="H767" s="117">
        <v>224550</v>
      </c>
      <c r="I767" s="117">
        <v>65499</v>
      </c>
      <c r="J767" s="117">
        <v>163701</v>
      </c>
      <c r="K767" s="116" t="str">
        <v>Yes</v>
      </c>
      <c r="L767" s="116" t="str">
        <v>Yes</v>
      </c>
      <c r="M767" s="120">
        <v>1</v>
      </c>
      <c r="P767" s="104">
        <f>AVERAGE(F$5:F767)</f>
        <v>449.02359108781127</v>
      </c>
      <c r="Q767" s="104">
        <f>AVERAGE(G$5:G767)</f>
        <v>4.5478374836173003</v>
      </c>
      <c r="R767" s="122">
        <f>AVERAGE(H$5:H767)</f>
        <v>224062.77195281783</v>
      </c>
      <c r="S767" s="122">
        <f>AVERAGE(I$5:I767)</f>
        <v>67171.730013106164</v>
      </c>
      <c r="T767" s="122">
        <f>AVERAGE(J$5:J767)</f>
        <v>161144.51507208389</v>
      </c>
      <c r="U767" s="121">
        <f>AVERAGE($M$5:M767)</f>
        <v>0.9978302024173582</v>
      </c>
      <c r="Y767" s="103">
        <v>763</v>
      </c>
      <c r="Z767" s="103">
        <v>593</v>
      </c>
      <c r="AA767" s="103">
        <v>44</v>
      </c>
      <c r="AB767" s="103">
        <v>28</v>
      </c>
      <c r="AC767" s="137">
        <v>2731.749659409903</v>
      </c>
      <c r="AD767" s="103">
        <v>450</v>
      </c>
      <c r="AE767" s="103">
        <v>4</v>
      </c>
      <c r="AF767" s="137">
        <v>224550</v>
      </c>
      <c r="AG767" s="137">
        <v>66996</v>
      </c>
      <c r="AH767" s="137">
        <v>161754</v>
      </c>
      <c r="AI767" s="103" t="str">
        <v>Yes</v>
      </c>
      <c r="AJ767" s="103" t="str">
        <v>Yes</v>
      </c>
      <c r="AK767" s="142">
        <v>1</v>
      </c>
      <c r="AN767" s="104">
        <f>AVERAGE(AD$5:AD767)</f>
        <v>449.0720838794233</v>
      </c>
      <c r="AO767" s="104">
        <f>AVERAGE(AE$5:AE767)</f>
        <v>4.3682830930537353</v>
      </c>
      <c r="AP767" s="122">
        <f>AVERAGE(AF$5:AF767)</f>
        <v>224086.96985583223</v>
      </c>
      <c r="AQ767" s="122">
        <f>AVERAGE(AG$5:AG767)</f>
        <v>67086.981651376147</v>
      </c>
      <c r="AR767" s="122">
        <f>AVERAGE(AH$5:AH767)</f>
        <v>161279.21494102228</v>
      </c>
      <c r="AS767" s="121">
        <f>AVERAGE($AK$5:AK767)</f>
        <v>0.99793796417649716</v>
      </c>
    </row>
    <row r="768" spans="1:45" x14ac:dyDescent="0.25">
      <c r="A768" s="103">
        <v>764</v>
      </c>
      <c r="B768" s="116">
        <v>665</v>
      </c>
      <c r="C768" s="116">
        <v>27</v>
      </c>
      <c r="D768" s="116">
        <v>43</v>
      </c>
      <c r="E768" s="117">
        <v>2236.9597553111212</v>
      </c>
      <c r="F768" s="116">
        <v>439</v>
      </c>
      <c r="G768" s="116">
        <v>0</v>
      </c>
      <c r="H768" s="117">
        <v>219061</v>
      </c>
      <c r="I768" s="117">
        <v>63900</v>
      </c>
      <c r="J768" s="117">
        <v>161611</v>
      </c>
      <c r="K768" s="116" t="str">
        <v>No</v>
      </c>
      <c r="L768" s="116" t="str">
        <v>No</v>
      </c>
      <c r="M768" s="120">
        <v>0.97555555555555551</v>
      </c>
      <c r="P768" s="104">
        <f>AVERAGE(F$5:F768)</f>
        <v>449.01047120418849</v>
      </c>
      <c r="Q768" s="104">
        <f>AVERAGE(G$5:G768)</f>
        <v>4.5418848167539263</v>
      </c>
      <c r="R768" s="122">
        <f>AVERAGE(H$5:H768)</f>
        <v>224056.22513089006</v>
      </c>
      <c r="S768" s="122">
        <f>AVERAGE(I$5:I768)</f>
        <v>67167.44764397906</v>
      </c>
      <c r="T768" s="122">
        <f>AVERAGE(J$5:J768)</f>
        <v>161145.12565445027</v>
      </c>
      <c r="U768" s="121">
        <f>AVERAGE($M$5:M768)</f>
        <v>0.99780104712041862</v>
      </c>
      <c r="Y768" s="103">
        <v>764</v>
      </c>
      <c r="Z768" s="103">
        <v>606</v>
      </c>
      <c r="AA768" s="103">
        <v>31</v>
      </c>
      <c r="AB768" s="103">
        <v>42</v>
      </c>
      <c r="AC768" s="137">
        <v>2728.101199637319</v>
      </c>
      <c r="AD768" s="103">
        <v>440</v>
      </c>
      <c r="AE768" s="103">
        <v>0</v>
      </c>
      <c r="AF768" s="137">
        <v>219560</v>
      </c>
      <c r="AG768" s="137">
        <v>64000</v>
      </c>
      <c r="AH768" s="137">
        <v>161860</v>
      </c>
      <c r="AI768" s="103" t="str">
        <v>No</v>
      </c>
      <c r="AJ768" s="103" t="str">
        <v>No</v>
      </c>
      <c r="AK768" s="142">
        <v>0.97777777777777775</v>
      </c>
      <c r="AN768" s="104">
        <f>AVERAGE(AD$5:AD768)</f>
        <v>449.06020942408378</v>
      </c>
      <c r="AO768" s="104">
        <f>AVERAGE(AE$5:AE768)</f>
        <v>4.3625654450261777</v>
      </c>
      <c r="AP768" s="122">
        <f>AVERAGE(AF$5:AF768)</f>
        <v>224081.04450261779</v>
      </c>
      <c r="AQ768" s="122">
        <f>AVERAGE(AG$5:AG768)</f>
        <v>67082.941099476433</v>
      </c>
      <c r="AR768" s="122">
        <f>AVERAGE(AH$5:AH768)</f>
        <v>161279.97513089006</v>
      </c>
      <c r="AS768" s="121">
        <f>AVERAGE($AK$5:AK768)</f>
        <v>0.99791157649796469</v>
      </c>
    </row>
    <row r="769" spans="1:45" x14ac:dyDescent="0.25">
      <c r="A769" s="103">
        <v>765</v>
      </c>
      <c r="B769" s="116">
        <v>569</v>
      </c>
      <c r="C769" s="116">
        <v>34</v>
      </c>
      <c r="D769" s="116">
        <v>32</v>
      </c>
      <c r="E769" s="117">
        <v>2158.211072723037</v>
      </c>
      <c r="F769" s="116">
        <v>450</v>
      </c>
      <c r="G769" s="116">
        <v>0</v>
      </c>
      <c r="H769" s="117">
        <v>224550</v>
      </c>
      <c r="I769" s="117">
        <v>65000</v>
      </c>
      <c r="J769" s="117">
        <v>164350</v>
      </c>
      <c r="K769" s="116" t="str">
        <v>Yes</v>
      </c>
      <c r="L769" s="116" t="str">
        <v>No</v>
      </c>
      <c r="M769" s="120">
        <v>1</v>
      </c>
      <c r="P769" s="104">
        <f>AVERAGE(F$5:F769)</f>
        <v>449.01176470588234</v>
      </c>
      <c r="Q769" s="104">
        <f>AVERAGE(G$5:G769)</f>
        <v>4.5359477124183005</v>
      </c>
      <c r="R769" s="122">
        <f>AVERAGE(H$5:H769)</f>
        <v>224056.8705882353</v>
      </c>
      <c r="S769" s="122">
        <f>AVERAGE(I$5:I769)</f>
        <v>67164.61437908496</v>
      </c>
      <c r="T769" s="122">
        <f>AVERAGE(J$5:J769)</f>
        <v>161149.31503267973</v>
      </c>
      <c r="U769" s="121">
        <f>AVERAGE($M$5:M769)</f>
        <v>0.99780392156862718</v>
      </c>
      <c r="Y769" s="103">
        <v>765</v>
      </c>
      <c r="Z769" s="103">
        <v>611</v>
      </c>
      <c r="AA769" s="103">
        <v>43</v>
      </c>
      <c r="AB769" s="103">
        <v>27</v>
      </c>
      <c r="AC769" s="137">
        <v>2895.8499467815436</v>
      </c>
      <c r="AD769" s="103">
        <v>450</v>
      </c>
      <c r="AE769" s="103">
        <v>5</v>
      </c>
      <c r="AF769" s="137">
        <v>224550</v>
      </c>
      <c r="AG769" s="137">
        <v>67495</v>
      </c>
      <c r="AH769" s="137">
        <v>161105</v>
      </c>
      <c r="AI769" s="103" t="str">
        <v>Yes</v>
      </c>
      <c r="AJ769" s="103" t="str">
        <v>Yes</v>
      </c>
      <c r="AK769" s="142">
        <v>1</v>
      </c>
      <c r="AN769" s="104">
        <f>AVERAGE(AD$5:AD769)</f>
        <v>449.06143790849671</v>
      </c>
      <c r="AO769" s="104">
        <f>AVERAGE(AE$5:AE769)</f>
        <v>4.3633986928104571</v>
      </c>
      <c r="AP769" s="122">
        <f>AVERAGE(AF$5:AF769)</f>
        <v>224081.65751633988</v>
      </c>
      <c r="AQ769" s="122">
        <f>AVERAGE(AG$5:AG769)</f>
        <v>67083.479738562091</v>
      </c>
      <c r="AR769" s="122">
        <f>AVERAGE(AH$5:AH769)</f>
        <v>161279.74640522877</v>
      </c>
      <c r="AS769" s="121">
        <f>AVERAGE($AK$5:AK769)</f>
        <v>0.99791430646332691</v>
      </c>
    </row>
    <row r="770" spans="1:45" x14ac:dyDescent="0.25">
      <c r="A770" s="103">
        <v>766</v>
      </c>
      <c r="B770" s="116">
        <v>494</v>
      </c>
      <c r="C770" s="116">
        <v>41</v>
      </c>
      <c r="D770" s="116">
        <v>24</v>
      </c>
      <c r="E770" s="117">
        <v>3005.1417763926465</v>
      </c>
      <c r="F770" s="116">
        <v>450</v>
      </c>
      <c r="G770" s="116">
        <v>8</v>
      </c>
      <c r="H770" s="117">
        <v>224550</v>
      </c>
      <c r="I770" s="117">
        <v>68992</v>
      </c>
      <c r="J770" s="117">
        <v>159158</v>
      </c>
      <c r="K770" s="116" t="str">
        <v>Yes</v>
      </c>
      <c r="L770" s="116" t="str">
        <v>Yes</v>
      </c>
      <c r="M770" s="120">
        <v>1</v>
      </c>
      <c r="P770" s="104">
        <f>AVERAGE(F$5:F770)</f>
        <v>449.01305483028722</v>
      </c>
      <c r="Q770" s="104">
        <f>AVERAGE(G$5:G770)</f>
        <v>4.5404699738903398</v>
      </c>
      <c r="R770" s="122">
        <f>AVERAGE(H$5:H770)</f>
        <v>224057.5143603133</v>
      </c>
      <c r="S770" s="122">
        <f>AVERAGE(I$5:I770)</f>
        <v>67167</v>
      </c>
      <c r="T770" s="122">
        <f>AVERAGE(J$5:J770)</f>
        <v>161146.71540469973</v>
      </c>
      <c r="U770" s="121">
        <f>AVERAGE($M$5:M770)</f>
        <v>0.99780678851174909</v>
      </c>
      <c r="Y770" s="103">
        <v>766</v>
      </c>
      <c r="Z770" s="103">
        <v>580</v>
      </c>
      <c r="AA770" s="103">
        <v>40</v>
      </c>
      <c r="AB770" s="103">
        <v>34</v>
      </c>
      <c r="AC770" s="137">
        <v>2554.3734722570807</v>
      </c>
      <c r="AD770" s="103">
        <v>448</v>
      </c>
      <c r="AE770" s="103">
        <v>0</v>
      </c>
      <c r="AF770" s="137">
        <v>223552</v>
      </c>
      <c r="AG770" s="137">
        <v>64800</v>
      </c>
      <c r="AH770" s="137">
        <v>163852</v>
      </c>
      <c r="AI770" s="103" t="str">
        <v>No</v>
      </c>
      <c r="AJ770" s="103" t="str">
        <v>No</v>
      </c>
      <c r="AK770" s="142">
        <v>0.99555555555555553</v>
      </c>
      <c r="AN770" s="104">
        <f>AVERAGE(AD$5:AD770)</f>
        <v>449.06005221932116</v>
      </c>
      <c r="AO770" s="104">
        <f>AVERAGE(AE$5:AE770)</f>
        <v>4.3577023498694514</v>
      </c>
      <c r="AP770" s="122">
        <f>AVERAGE(AF$5:AF770)</f>
        <v>224080.96605744126</v>
      </c>
      <c r="AQ770" s="122">
        <f>AVERAGE(AG$5:AG770)</f>
        <v>67080.498694516966</v>
      </c>
      <c r="AR770" s="122">
        <f>AVERAGE(AH$5:AH770)</f>
        <v>161283.1044386423</v>
      </c>
      <c r="AS770" s="121">
        <f>AVERAGE($AK$5:AK770)</f>
        <v>0.9979112271540479</v>
      </c>
    </row>
    <row r="771" spans="1:45" x14ac:dyDescent="0.25">
      <c r="A771" s="103">
        <v>767</v>
      </c>
      <c r="B771" s="116">
        <v>607</v>
      </c>
      <c r="C771" s="116">
        <v>32</v>
      </c>
      <c r="D771" s="116">
        <v>35</v>
      </c>
      <c r="E771" s="117">
        <v>4968.7968450874632</v>
      </c>
      <c r="F771" s="116">
        <v>447</v>
      </c>
      <c r="G771" s="116">
        <v>0</v>
      </c>
      <c r="H771" s="117">
        <v>223053</v>
      </c>
      <c r="I771" s="117">
        <v>64700</v>
      </c>
      <c r="J771" s="117">
        <v>163603</v>
      </c>
      <c r="K771" s="116" t="str">
        <v>No</v>
      </c>
      <c r="L771" s="116" t="str">
        <v>No</v>
      </c>
      <c r="M771" s="120">
        <v>0.99333333333333329</v>
      </c>
      <c r="P771" s="104">
        <f>AVERAGE(F$5:F771)</f>
        <v>449.01043024771838</v>
      </c>
      <c r="Q771" s="104">
        <f>AVERAGE(G$5:G771)</f>
        <v>4.534550195567145</v>
      </c>
      <c r="R771" s="122">
        <f>AVERAGE(H$5:H771)</f>
        <v>224056.20469361148</v>
      </c>
      <c r="S771" s="122">
        <f>AVERAGE(I$5:I771)</f>
        <v>67163.78357235984</v>
      </c>
      <c r="T771" s="122">
        <f>AVERAGE(J$5:J771)</f>
        <v>161149.91786179921</v>
      </c>
      <c r="U771" s="121">
        <f>AVERAGE($M$5:M771)</f>
        <v>0.99780095610604058</v>
      </c>
      <c r="Y771" s="103">
        <v>767</v>
      </c>
      <c r="Z771" s="103">
        <v>614</v>
      </c>
      <c r="AA771" s="103">
        <v>55</v>
      </c>
      <c r="AB771" s="103">
        <v>23</v>
      </c>
      <c r="AC771" s="137">
        <v>2649.4840820926474</v>
      </c>
      <c r="AD771" s="103">
        <v>450</v>
      </c>
      <c r="AE771" s="103">
        <v>9</v>
      </c>
      <c r="AF771" s="137">
        <v>224550</v>
      </c>
      <c r="AG771" s="137">
        <v>69491</v>
      </c>
      <c r="AH771" s="137">
        <v>158509</v>
      </c>
      <c r="AI771" s="103" t="str">
        <v>Yes</v>
      </c>
      <c r="AJ771" s="103" t="str">
        <v>Yes</v>
      </c>
      <c r="AK771" s="142">
        <v>1</v>
      </c>
      <c r="AN771" s="104">
        <f>AVERAGE(AD$5:AD771)</f>
        <v>449.0612777053455</v>
      </c>
      <c r="AO771" s="104">
        <f>AVERAGE(AE$5:AE771)</f>
        <v>4.363754889178618</v>
      </c>
      <c r="AP771" s="122">
        <f>AVERAGE(AF$5:AF771)</f>
        <v>224081.57757496741</v>
      </c>
      <c r="AQ771" s="122">
        <f>AVERAGE(AG$5:AG771)</f>
        <v>67083.641460234678</v>
      </c>
      <c r="AR771" s="122">
        <f>AVERAGE(AH$5:AH771)</f>
        <v>161279.48761408083</v>
      </c>
      <c r="AS771" s="121">
        <f>AVERAGE($AK$5:AK771)</f>
        <v>0.99791395045632425</v>
      </c>
    </row>
    <row r="772" spans="1:45" x14ac:dyDescent="0.25">
      <c r="A772" s="103">
        <v>768</v>
      </c>
      <c r="B772" s="116">
        <v>560</v>
      </c>
      <c r="C772" s="116">
        <v>41</v>
      </c>
      <c r="D772" s="116">
        <v>19</v>
      </c>
      <c r="E772" s="117">
        <v>3968.557047852918</v>
      </c>
      <c r="F772" s="116">
        <v>450</v>
      </c>
      <c r="G772" s="116">
        <v>13</v>
      </c>
      <c r="H772" s="117">
        <v>224550</v>
      </c>
      <c r="I772" s="117">
        <v>71487</v>
      </c>
      <c r="J772" s="117">
        <v>155913</v>
      </c>
      <c r="K772" s="116" t="str">
        <v>Yes</v>
      </c>
      <c r="L772" s="116" t="str">
        <v>Yes</v>
      </c>
      <c r="M772" s="120">
        <v>1</v>
      </c>
      <c r="P772" s="104">
        <f>AVERAGE(F$5:F772)</f>
        <v>449.01171875</v>
      </c>
      <c r="Q772" s="104">
        <f>AVERAGE(G$5:G772)</f>
        <v>4.545572916666667</v>
      </c>
      <c r="R772" s="122">
        <f>AVERAGE(H$5:H772)</f>
        <v>224056.84765625</v>
      </c>
      <c r="S772" s="122">
        <f>AVERAGE(I$5:I772)</f>
        <v>67169.412760416672</v>
      </c>
      <c r="T772" s="122">
        <f>AVERAGE(J$5:J772)</f>
        <v>161143.09895833334</v>
      </c>
      <c r="U772" s="121">
        <f>AVERAGE($M$5:M772)</f>
        <v>0.99780381944444418</v>
      </c>
      <c r="Y772" s="103">
        <v>768</v>
      </c>
      <c r="Z772" s="103">
        <v>615</v>
      </c>
      <c r="AA772" s="103">
        <v>30</v>
      </c>
      <c r="AB772" s="103">
        <v>31</v>
      </c>
      <c r="AC772" s="137">
        <v>3072.7819690377619</v>
      </c>
      <c r="AD772" s="103">
        <v>450</v>
      </c>
      <c r="AE772" s="103">
        <v>1</v>
      </c>
      <c r="AF772" s="137">
        <v>224550</v>
      </c>
      <c r="AG772" s="137">
        <v>65499</v>
      </c>
      <c r="AH772" s="137">
        <v>163701</v>
      </c>
      <c r="AI772" s="103" t="str">
        <v>Yes</v>
      </c>
      <c r="AJ772" s="103" t="str">
        <v>Yes</v>
      </c>
      <c r="AK772" s="142">
        <v>1</v>
      </c>
      <c r="AN772" s="104">
        <f>AVERAGE(AD$5:AD772)</f>
        <v>449.0625</v>
      </c>
      <c r="AO772" s="104">
        <f>AVERAGE(AE$5:AE772)</f>
        <v>4.359375</v>
      </c>
      <c r="AP772" s="122">
        <f>AVERAGE(AF$5:AF772)</f>
        <v>224082.1875</v>
      </c>
      <c r="AQ772" s="122">
        <f>AVERAGE(AG$5:AG772)</f>
        <v>67081.578125</v>
      </c>
      <c r="AR772" s="122">
        <f>AVERAGE(AH$5:AH772)</f>
        <v>161282.640625</v>
      </c>
      <c r="AS772" s="121">
        <f>AVERAGE($AK$5:AK772)</f>
        <v>0.99791666666666756</v>
      </c>
    </row>
    <row r="773" spans="1:45" x14ac:dyDescent="0.25">
      <c r="A773" s="103">
        <v>769</v>
      </c>
      <c r="B773" s="116">
        <v>602</v>
      </c>
      <c r="C773" s="116">
        <v>30</v>
      </c>
      <c r="D773" s="116">
        <v>29</v>
      </c>
      <c r="E773" s="117">
        <v>4165.0163599156294</v>
      </c>
      <c r="F773" s="116">
        <v>450</v>
      </c>
      <c r="G773" s="116">
        <v>3</v>
      </c>
      <c r="H773" s="117">
        <v>224550</v>
      </c>
      <c r="I773" s="117">
        <v>66497</v>
      </c>
      <c r="J773" s="117">
        <v>162403</v>
      </c>
      <c r="K773" s="116" t="str">
        <v>Yes</v>
      </c>
      <c r="L773" s="116" t="str">
        <v>Yes</v>
      </c>
      <c r="M773" s="120">
        <v>1</v>
      </c>
      <c r="P773" s="104">
        <f>AVERAGE(F$5:F773)</f>
        <v>449.01300390117035</v>
      </c>
      <c r="Q773" s="104">
        <f>AVERAGE(G$5:G773)</f>
        <v>4.5435630689206761</v>
      </c>
      <c r="R773" s="122">
        <f>AVERAGE(H$5:H773)</f>
        <v>224057.488946684</v>
      </c>
      <c r="S773" s="122">
        <f>AVERAGE(I$5:I773)</f>
        <v>67168.538361508457</v>
      </c>
      <c r="T773" s="122">
        <f>AVERAGE(J$5:J773)</f>
        <v>161144.73732119636</v>
      </c>
      <c r="U773" s="121">
        <f>AVERAGE($M$5:M773)</f>
        <v>0.99780667533593392</v>
      </c>
      <c r="Y773" s="103">
        <v>769</v>
      </c>
      <c r="Z773" s="103">
        <v>549</v>
      </c>
      <c r="AA773" s="103">
        <v>36</v>
      </c>
      <c r="AB773" s="103">
        <v>23</v>
      </c>
      <c r="AC773" s="137">
        <v>4889.6839111083227</v>
      </c>
      <c r="AD773" s="103">
        <v>450</v>
      </c>
      <c r="AE773" s="103">
        <v>9</v>
      </c>
      <c r="AF773" s="137">
        <v>224550</v>
      </c>
      <c r="AG773" s="137">
        <v>69491</v>
      </c>
      <c r="AH773" s="137">
        <v>158509</v>
      </c>
      <c r="AI773" s="103" t="str">
        <v>Yes</v>
      </c>
      <c r="AJ773" s="103" t="str">
        <v>Yes</v>
      </c>
      <c r="AK773" s="142">
        <v>1</v>
      </c>
      <c r="AN773" s="104">
        <f>AVERAGE(AD$5:AD773)</f>
        <v>449.06371911573473</v>
      </c>
      <c r="AO773" s="104">
        <f>AVERAGE(AE$5:AE773)</f>
        <v>4.3654096228868662</v>
      </c>
      <c r="AP773" s="122">
        <f>AVERAGE(AF$5:AF773)</f>
        <v>224082.79583875163</v>
      </c>
      <c r="AQ773" s="122">
        <f>AVERAGE(AG$5:AG773)</f>
        <v>67084.711313394015</v>
      </c>
      <c r="AR773" s="122">
        <f>AVERAGE(AH$5:AH773)</f>
        <v>161279.03381014304</v>
      </c>
      <c r="AS773" s="121">
        <f>AVERAGE($AK$5:AK773)</f>
        <v>0.9979193758127447</v>
      </c>
    </row>
    <row r="774" spans="1:45" x14ac:dyDescent="0.25">
      <c r="A774" s="103">
        <v>770</v>
      </c>
      <c r="B774" s="116">
        <v>555</v>
      </c>
      <c r="C774" s="116">
        <v>42</v>
      </c>
      <c r="D774" s="116">
        <v>27</v>
      </c>
      <c r="E774" s="117">
        <v>4981.1462139893256</v>
      </c>
      <c r="F774" s="116">
        <v>450</v>
      </c>
      <c r="G774" s="116">
        <v>5</v>
      </c>
      <c r="H774" s="117">
        <v>224550</v>
      </c>
      <c r="I774" s="117">
        <v>67495</v>
      </c>
      <c r="J774" s="117">
        <v>161105</v>
      </c>
      <c r="K774" s="116" t="str">
        <v>Yes</v>
      </c>
      <c r="L774" s="116" t="str">
        <v>Yes</v>
      </c>
      <c r="M774" s="120">
        <v>1</v>
      </c>
      <c r="P774" s="104">
        <f>AVERAGE(F$5:F774)</f>
        <v>449.01428571428573</v>
      </c>
      <c r="Q774" s="104">
        <f>AVERAGE(G$5:G774)</f>
        <v>4.5441558441558438</v>
      </c>
      <c r="R774" s="122">
        <f>AVERAGE(H$5:H774)</f>
        <v>224058.12857142856</v>
      </c>
      <c r="S774" s="122">
        <f>AVERAGE(I$5:I774)</f>
        <v>67168.962337662335</v>
      </c>
      <c r="T774" s="122">
        <f>AVERAGE(J$5:J774)</f>
        <v>161144.6857142857</v>
      </c>
      <c r="U774" s="121">
        <f>AVERAGE($M$5:M774)</f>
        <v>0.99780952380952359</v>
      </c>
      <c r="Y774" s="103">
        <v>770</v>
      </c>
      <c r="Z774" s="103">
        <v>617</v>
      </c>
      <c r="AA774" s="103">
        <v>48</v>
      </c>
      <c r="AB774" s="103">
        <v>37</v>
      </c>
      <c r="AC774" s="137">
        <v>3713.3691406955404</v>
      </c>
      <c r="AD774" s="103">
        <v>445</v>
      </c>
      <c r="AE774" s="103">
        <v>0</v>
      </c>
      <c r="AF774" s="137">
        <v>222055</v>
      </c>
      <c r="AG774" s="137">
        <v>64500</v>
      </c>
      <c r="AH774" s="137">
        <v>163105</v>
      </c>
      <c r="AI774" s="103" t="str">
        <v>No</v>
      </c>
      <c r="AJ774" s="103" t="str">
        <v>No</v>
      </c>
      <c r="AK774" s="142">
        <v>0.98888888888888893</v>
      </c>
      <c r="AN774" s="104">
        <f>AVERAGE(AD$5:AD774)</f>
        <v>449.05844155844159</v>
      </c>
      <c r="AO774" s="104">
        <f>AVERAGE(AE$5:AE774)</f>
        <v>4.3597402597402599</v>
      </c>
      <c r="AP774" s="122">
        <f>AVERAGE(AF$5:AF774)</f>
        <v>224080.16233766233</v>
      </c>
      <c r="AQ774" s="122">
        <f>AVERAGE(AG$5:AG774)</f>
        <v>67081.354545454538</v>
      </c>
      <c r="AR774" s="122">
        <f>AVERAGE(AH$5:AH774)</f>
        <v>161281.40519480521</v>
      </c>
      <c r="AS774" s="121">
        <f>AVERAGE($AK$5:AK774)</f>
        <v>0.99790764790764885</v>
      </c>
    </row>
    <row r="775" spans="1:45" x14ac:dyDescent="0.25">
      <c r="A775" s="103">
        <v>771</v>
      </c>
      <c r="B775" s="116">
        <v>471</v>
      </c>
      <c r="C775" s="116">
        <v>39</v>
      </c>
      <c r="D775" s="116">
        <v>24</v>
      </c>
      <c r="E775" s="117">
        <v>3009.6430643322055</v>
      </c>
      <c r="F775" s="116">
        <v>450</v>
      </c>
      <c r="G775" s="116">
        <v>8</v>
      </c>
      <c r="H775" s="117">
        <v>224550</v>
      </c>
      <c r="I775" s="117">
        <v>68992</v>
      </c>
      <c r="J775" s="117">
        <v>159158</v>
      </c>
      <c r="K775" s="116" t="str">
        <v>Yes</v>
      </c>
      <c r="L775" s="116" t="str">
        <v>Yes</v>
      </c>
      <c r="M775" s="120">
        <v>1</v>
      </c>
      <c r="P775" s="104">
        <f>AVERAGE(F$5:F775)</f>
        <v>449.01556420233464</v>
      </c>
      <c r="Q775" s="104">
        <f>AVERAGE(G$5:G775)</f>
        <v>4.5486381322957197</v>
      </c>
      <c r="R775" s="122">
        <f>AVERAGE(H$5:H775)</f>
        <v>224058.76653696498</v>
      </c>
      <c r="S775" s="122">
        <f>AVERAGE(I$5:I775)</f>
        <v>67171.326848249024</v>
      </c>
      <c r="T775" s="122">
        <f>AVERAGE(J$5:J775)</f>
        <v>161142.10894941635</v>
      </c>
      <c r="U775" s="121">
        <f>AVERAGE($M$5:M775)</f>
        <v>0.99781236489407676</v>
      </c>
      <c r="Y775" s="103">
        <v>771</v>
      </c>
      <c r="Z775" s="103">
        <v>641</v>
      </c>
      <c r="AA775" s="103">
        <v>35</v>
      </c>
      <c r="AB775" s="103">
        <v>24</v>
      </c>
      <c r="AC775" s="137">
        <v>4245.2248993829053</v>
      </c>
      <c r="AD775" s="103">
        <v>450</v>
      </c>
      <c r="AE775" s="103">
        <v>8</v>
      </c>
      <c r="AF775" s="137">
        <v>224550</v>
      </c>
      <c r="AG775" s="137">
        <v>68992</v>
      </c>
      <c r="AH775" s="137">
        <v>159158</v>
      </c>
      <c r="AI775" s="103" t="str">
        <v>Yes</v>
      </c>
      <c r="AJ775" s="103" t="str">
        <v>Yes</v>
      </c>
      <c r="AK775" s="142">
        <v>1</v>
      </c>
      <c r="AN775" s="104">
        <f>AVERAGE(AD$5:AD775)</f>
        <v>449.05966277561606</v>
      </c>
      <c r="AO775" s="104">
        <f>AVERAGE(AE$5:AE775)</f>
        <v>4.3644617380025936</v>
      </c>
      <c r="AP775" s="122">
        <f>AVERAGE(AF$5:AF775)</f>
        <v>224080.77172503242</v>
      </c>
      <c r="AQ775" s="122">
        <f>AVERAGE(AG$5:AG775)</f>
        <v>67083.832684824898</v>
      </c>
      <c r="AR775" s="122">
        <f>AVERAGE(AH$5:AH775)</f>
        <v>161278.65110246433</v>
      </c>
      <c r="AS775" s="121">
        <f>AVERAGE($AK$5:AK775)</f>
        <v>0.99791036172359227</v>
      </c>
    </row>
    <row r="776" spans="1:45" x14ac:dyDescent="0.25">
      <c r="A776" s="103">
        <v>772</v>
      </c>
      <c r="B776" s="116">
        <v>534</v>
      </c>
      <c r="C776" s="116">
        <v>41</v>
      </c>
      <c r="D776" s="116">
        <v>22</v>
      </c>
      <c r="E776" s="117">
        <v>3461.9727381705034</v>
      </c>
      <c r="F776" s="116">
        <v>450</v>
      </c>
      <c r="G776" s="116">
        <v>10</v>
      </c>
      <c r="H776" s="117">
        <v>224550</v>
      </c>
      <c r="I776" s="117">
        <v>69990</v>
      </c>
      <c r="J776" s="117">
        <v>157860</v>
      </c>
      <c r="K776" s="116" t="str">
        <v>Yes</v>
      </c>
      <c r="L776" s="116" t="str">
        <v>Yes</v>
      </c>
      <c r="M776" s="120">
        <v>1</v>
      </c>
      <c r="P776" s="104">
        <f>AVERAGE(F$5:F776)</f>
        <v>449.01683937823833</v>
      </c>
      <c r="Q776" s="104">
        <f>AVERAGE(G$5:G776)</f>
        <v>4.5556994818652852</v>
      </c>
      <c r="R776" s="122">
        <f>AVERAGE(H$5:H776)</f>
        <v>224059.40284974093</v>
      </c>
      <c r="S776" s="122">
        <f>AVERAGE(I$5:I776)</f>
        <v>67174.977979274612</v>
      </c>
      <c r="T776" s="122">
        <f>AVERAGE(J$5:J776)</f>
        <v>161137.85751295337</v>
      </c>
      <c r="U776" s="121">
        <f>AVERAGE($M$5:M776)</f>
        <v>0.99781519861830725</v>
      </c>
      <c r="Y776" s="103">
        <v>772</v>
      </c>
      <c r="Z776" s="103">
        <v>646</v>
      </c>
      <c r="AA776" s="103">
        <v>35</v>
      </c>
      <c r="AB776" s="103">
        <v>26</v>
      </c>
      <c r="AC776" s="137">
        <v>3831.1488680699103</v>
      </c>
      <c r="AD776" s="103">
        <v>450</v>
      </c>
      <c r="AE776" s="103">
        <v>6</v>
      </c>
      <c r="AF776" s="137">
        <v>224550</v>
      </c>
      <c r="AG776" s="137">
        <v>67994</v>
      </c>
      <c r="AH776" s="137">
        <v>160456</v>
      </c>
      <c r="AI776" s="103" t="str">
        <v>Yes</v>
      </c>
      <c r="AJ776" s="103" t="str">
        <v>Yes</v>
      </c>
      <c r="AK776" s="142">
        <v>1</v>
      </c>
      <c r="AN776" s="104">
        <f>AVERAGE(AD$5:AD776)</f>
        <v>449.06088082901556</v>
      </c>
      <c r="AO776" s="104">
        <f>AVERAGE(AE$5:AE776)</f>
        <v>4.3665803108808294</v>
      </c>
      <c r="AP776" s="122">
        <f>AVERAGE(AF$5:AF776)</f>
        <v>224081.37953367876</v>
      </c>
      <c r="AQ776" s="122">
        <f>AVERAGE(AG$5:AG776)</f>
        <v>67085.011658031086</v>
      </c>
      <c r="AR776" s="122">
        <f>AVERAGE(AH$5:AH776)</f>
        <v>161277.58549222798</v>
      </c>
      <c r="AS776" s="121">
        <f>AVERAGE($AK$5:AK776)</f>
        <v>0.99791306850892436</v>
      </c>
    </row>
    <row r="777" spans="1:45" x14ac:dyDescent="0.25">
      <c r="A777" s="103">
        <v>773</v>
      </c>
      <c r="B777" s="116">
        <v>624</v>
      </c>
      <c r="C777" s="116">
        <v>33</v>
      </c>
      <c r="D777" s="116">
        <v>42</v>
      </c>
      <c r="E777" s="117">
        <v>2232.711899555663</v>
      </c>
      <c r="F777" s="116">
        <v>440</v>
      </c>
      <c r="G777" s="116">
        <v>0</v>
      </c>
      <c r="H777" s="117">
        <v>219560</v>
      </c>
      <c r="I777" s="117">
        <v>64000</v>
      </c>
      <c r="J777" s="117">
        <v>161860</v>
      </c>
      <c r="K777" s="116" t="str">
        <v>No</v>
      </c>
      <c r="L777" s="116" t="str">
        <v>No</v>
      </c>
      <c r="M777" s="120">
        <v>0.97777777777777775</v>
      </c>
      <c r="P777" s="104">
        <f>AVERAGE(F$5:F777)</f>
        <v>449.0051746442432</v>
      </c>
      <c r="Q777" s="104">
        <f>AVERAGE(G$5:G777)</f>
        <v>4.5498059508408799</v>
      </c>
      <c r="R777" s="122">
        <f>AVERAGE(H$5:H777)</f>
        <v>224053.58214747737</v>
      </c>
      <c r="S777" s="122">
        <f>AVERAGE(I$5:I777)</f>
        <v>67170.870633893923</v>
      </c>
      <c r="T777" s="122">
        <f>AVERAGE(J$5:J777)</f>
        <v>161138.79172056922</v>
      </c>
      <c r="U777" s="121">
        <f>AVERAGE($M$5:M777)</f>
        <v>0.99778927698720687</v>
      </c>
      <c r="Y777" s="103">
        <v>773</v>
      </c>
      <c r="Z777" s="103">
        <v>548</v>
      </c>
      <c r="AA777" s="103">
        <v>37</v>
      </c>
      <c r="AB777" s="103">
        <v>39</v>
      </c>
      <c r="AC777" s="137">
        <v>4840.7652404792425</v>
      </c>
      <c r="AD777" s="103">
        <v>443</v>
      </c>
      <c r="AE777" s="103">
        <v>0</v>
      </c>
      <c r="AF777" s="137">
        <v>221057</v>
      </c>
      <c r="AG777" s="137">
        <v>64300</v>
      </c>
      <c r="AH777" s="137">
        <v>162607</v>
      </c>
      <c r="AI777" s="103" t="str">
        <v>No</v>
      </c>
      <c r="AJ777" s="103" t="str">
        <v>No</v>
      </c>
      <c r="AK777" s="142">
        <v>0.98444444444444446</v>
      </c>
      <c r="AN777" s="104">
        <f>AVERAGE(AD$5:AD777)</f>
        <v>449.05304010349289</v>
      </c>
      <c r="AO777" s="104">
        <f>AVERAGE(AE$5:AE777)</f>
        <v>4.3609314359637779</v>
      </c>
      <c r="AP777" s="122">
        <f>AVERAGE(AF$5:AF777)</f>
        <v>224077.46701164296</v>
      </c>
      <c r="AQ777" s="122">
        <f>AVERAGE(AG$5:AG777)</f>
        <v>67081.408796895208</v>
      </c>
      <c r="AR777" s="122">
        <f>AVERAGE(AH$5:AH777)</f>
        <v>161279.30530401034</v>
      </c>
      <c r="AS777" s="121">
        <f>AVERAGE($AK$5:AK777)</f>
        <v>0.99789564467442948</v>
      </c>
    </row>
    <row r="778" spans="1:45" x14ac:dyDescent="0.25">
      <c r="A778" s="103">
        <v>774</v>
      </c>
      <c r="B778" s="116">
        <v>606</v>
      </c>
      <c r="C778" s="116">
        <v>39</v>
      </c>
      <c r="D778" s="116">
        <v>33</v>
      </c>
      <c r="E778" s="117">
        <v>3249.8111005834717</v>
      </c>
      <c r="F778" s="116">
        <v>449</v>
      </c>
      <c r="G778" s="116">
        <v>0</v>
      </c>
      <c r="H778" s="117">
        <v>224051</v>
      </c>
      <c r="I778" s="117">
        <v>64900</v>
      </c>
      <c r="J778" s="117">
        <v>164101</v>
      </c>
      <c r="K778" s="116" t="str">
        <v>No</v>
      </c>
      <c r="L778" s="116" t="str">
        <v>No</v>
      </c>
      <c r="M778" s="120">
        <v>0.99777777777777776</v>
      </c>
      <c r="P778" s="104">
        <f>AVERAGE(F$5:F778)</f>
        <v>449.00516795865633</v>
      </c>
      <c r="Q778" s="104">
        <f>AVERAGE(G$5:G778)</f>
        <v>4.5439276485788112</v>
      </c>
      <c r="R778" s="122">
        <f>AVERAGE(H$5:H778)</f>
        <v>224053.57881136952</v>
      </c>
      <c r="S778" s="122">
        <f>AVERAGE(I$5:I778)</f>
        <v>67167.936692506453</v>
      </c>
      <c r="T778" s="122">
        <f>AVERAGE(J$5:J778)</f>
        <v>161142.61886304911</v>
      </c>
      <c r="U778" s="121">
        <f>AVERAGE($M$5:M778)</f>
        <v>0.99778926213034713</v>
      </c>
      <c r="Y778" s="103">
        <v>774</v>
      </c>
      <c r="Z778" s="103">
        <v>604</v>
      </c>
      <c r="AA778" s="103">
        <v>27</v>
      </c>
      <c r="AB778" s="103">
        <v>28</v>
      </c>
      <c r="AC778" s="137">
        <v>2774.9657592312437</v>
      </c>
      <c r="AD778" s="103">
        <v>450</v>
      </c>
      <c r="AE778" s="103">
        <v>4</v>
      </c>
      <c r="AF778" s="137">
        <v>224550</v>
      </c>
      <c r="AG778" s="137">
        <v>66996</v>
      </c>
      <c r="AH778" s="137">
        <v>161754</v>
      </c>
      <c r="AI778" s="103" t="str">
        <v>Yes</v>
      </c>
      <c r="AJ778" s="103" t="str">
        <v>Yes</v>
      </c>
      <c r="AK778" s="142">
        <v>1</v>
      </c>
      <c r="AN778" s="104">
        <f>AVERAGE(AD$5:AD778)</f>
        <v>449.05426356589146</v>
      </c>
      <c r="AO778" s="104">
        <f>AVERAGE(AE$5:AE778)</f>
        <v>4.3604651162790695</v>
      </c>
      <c r="AP778" s="122">
        <f>AVERAGE(AF$5:AF778)</f>
        <v>224078.07751937985</v>
      </c>
      <c r="AQ778" s="122">
        <f>AVERAGE(AG$5:AG778)</f>
        <v>67081.298449612397</v>
      </c>
      <c r="AR778" s="122">
        <f>AVERAGE(AH$5:AH778)</f>
        <v>161279.91860465117</v>
      </c>
      <c r="AS778" s="121">
        <f>AVERAGE($AK$5:AK778)</f>
        <v>0.99789836347975969</v>
      </c>
    </row>
    <row r="779" spans="1:45" x14ac:dyDescent="0.25">
      <c r="A779" s="103">
        <v>775</v>
      </c>
      <c r="B779" s="116">
        <v>582</v>
      </c>
      <c r="C779" s="116">
        <v>40</v>
      </c>
      <c r="D779" s="116">
        <v>26</v>
      </c>
      <c r="E779" s="117">
        <v>2472.2633337702196</v>
      </c>
      <c r="F779" s="116">
        <v>450</v>
      </c>
      <c r="G779" s="116">
        <v>6</v>
      </c>
      <c r="H779" s="117">
        <v>224550</v>
      </c>
      <c r="I779" s="117">
        <v>67994</v>
      </c>
      <c r="J779" s="117">
        <v>160456</v>
      </c>
      <c r="K779" s="116" t="str">
        <v>Yes</v>
      </c>
      <c r="L779" s="116" t="str">
        <v>Yes</v>
      </c>
      <c r="M779" s="120">
        <v>1</v>
      </c>
      <c r="P779" s="104">
        <f>AVERAGE(F$5:F779)</f>
        <v>449.00645161290322</v>
      </c>
      <c r="Q779" s="104">
        <f>AVERAGE(G$5:G779)</f>
        <v>4.5458064516129033</v>
      </c>
      <c r="R779" s="122">
        <f>AVERAGE(H$5:H779)</f>
        <v>224054.21935483871</v>
      </c>
      <c r="S779" s="122">
        <f>AVERAGE(I$5:I779)</f>
        <v>67169.002580645159</v>
      </c>
      <c r="T779" s="122">
        <f>AVERAGE(J$5:J779)</f>
        <v>161141.73290322581</v>
      </c>
      <c r="U779" s="121">
        <f>AVERAGE($M$5:M779)</f>
        <v>0.99779211469534024</v>
      </c>
      <c r="Y779" s="103">
        <v>775</v>
      </c>
      <c r="Z779" s="103">
        <v>588</v>
      </c>
      <c r="AA779" s="103">
        <v>39</v>
      </c>
      <c r="AB779" s="103">
        <v>25</v>
      </c>
      <c r="AC779" s="137">
        <v>4676.5464125236667</v>
      </c>
      <c r="AD779" s="103">
        <v>450</v>
      </c>
      <c r="AE779" s="103">
        <v>7</v>
      </c>
      <c r="AF779" s="137">
        <v>224550</v>
      </c>
      <c r="AG779" s="137">
        <v>68493</v>
      </c>
      <c r="AH779" s="137">
        <v>159807</v>
      </c>
      <c r="AI779" s="103" t="str">
        <v>Yes</v>
      </c>
      <c r="AJ779" s="103" t="str">
        <v>Yes</v>
      </c>
      <c r="AK779" s="142">
        <v>1</v>
      </c>
      <c r="AN779" s="104">
        <f>AVERAGE(AD$5:AD779)</f>
        <v>449.05548387096775</v>
      </c>
      <c r="AO779" s="104">
        <f>AVERAGE(AE$5:AE779)</f>
        <v>4.3638709677419358</v>
      </c>
      <c r="AP779" s="122">
        <f>AVERAGE(AF$5:AF779)</f>
        <v>224078.68645161291</v>
      </c>
      <c r="AQ779" s="122">
        <f>AVERAGE(AG$5:AG779)</f>
        <v>67083.12</v>
      </c>
      <c r="AR779" s="122">
        <f>AVERAGE(AH$5:AH779)</f>
        <v>161278.01806451613</v>
      </c>
      <c r="AS779" s="121">
        <f>AVERAGE($AK$5:AK779)</f>
        <v>0.99790107526881811</v>
      </c>
    </row>
    <row r="780" spans="1:45" x14ac:dyDescent="0.25">
      <c r="A780" s="103">
        <v>776</v>
      </c>
      <c r="B780" s="116">
        <v>711</v>
      </c>
      <c r="C780" s="116">
        <v>45</v>
      </c>
      <c r="D780" s="116">
        <v>42</v>
      </c>
      <c r="E780" s="117">
        <v>4958.0376617672346</v>
      </c>
      <c r="F780" s="116">
        <v>440</v>
      </c>
      <c r="G780" s="116">
        <v>0</v>
      </c>
      <c r="H780" s="117">
        <v>219560</v>
      </c>
      <c r="I780" s="117">
        <v>64000</v>
      </c>
      <c r="J780" s="117">
        <v>161860</v>
      </c>
      <c r="K780" s="116" t="str">
        <v>No</v>
      </c>
      <c r="L780" s="116" t="str">
        <v>No</v>
      </c>
      <c r="M780" s="120">
        <v>0.97777777777777775</v>
      </c>
      <c r="P780" s="104">
        <f>AVERAGE(F$5:F780)</f>
        <v>448.99484536082474</v>
      </c>
      <c r="Q780" s="104">
        <f>AVERAGE(G$5:G780)</f>
        <v>4.5399484536082477</v>
      </c>
      <c r="R780" s="122">
        <f>AVERAGE(H$5:H780)</f>
        <v>224048.42783505155</v>
      </c>
      <c r="S780" s="122">
        <f>AVERAGE(I$5:I780)</f>
        <v>67164.918814432996</v>
      </c>
      <c r="T780" s="122">
        <f>AVERAGE(J$5:J780)</f>
        <v>161142.65850515463</v>
      </c>
      <c r="U780" s="121">
        <f>AVERAGE($M$5:M780)</f>
        <v>0.99776632302405466</v>
      </c>
      <c r="Y780" s="103">
        <v>776</v>
      </c>
      <c r="Z780" s="103">
        <v>548</v>
      </c>
      <c r="AA780" s="103">
        <v>40</v>
      </c>
      <c r="AB780" s="103">
        <v>24</v>
      </c>
      <c r="AC780" s="137">
        <v>4710.7234633499611</v>
      </c>
      <c r="AD780" s="103">
        <v>450</v>
      </c>
      <c r="AE780" s="103">
        <v>8</v>
      </c>
      <c r="AF780" s="137">
        <v>224550</v>
      </c>
      <c r="AG780" s="137">
        <v>68992</v>
      </c>
      <c r="AH780" s="137">
        <v>159158</v>
      </c>
      <c r="AI780" s="103" t="str">
        <v>Yes</v>
      </c>
      <c r="AJ780" s="103" t="str">
        <v>Yes</v>
      </c>
      <c r="AK780" s="142">
        <v>1</v>
      </c>
      <c r="AN780" s="104">
        <f>AVERAGE(AD$5:AD780)</f>
        <v>449.05670103092785</v>
      </c>
      <c r="AO780" s="104">
        <f>AVERAGE(AE$5:AE780)</f>
        <v>4.3685567010309274</v>
      </c>
      <c r="AP780" s="122">
        <f>AVERAGE(AF$5:AF780)</f>
        <v>224079.29381443298</v>
      </c>
      <c r="AQ780" s="122">
        <f>AVERAGE(AG$5:AG780)</f>
        <v>67085.57989690722</v>
      </c>
      <c r="AR780" s="122">
        <f>AVERAGE(AH$5:AH780)</f>
        <v>161275.28608247422</v>
      </c>
      <c r="AS780" s="121">
        <f>AVERAGE($AK$5:AK780)</f>
        <v>0.99790378006872937</v>
      </c>
    </row>
    <row r="781" spans="1:45" x14ac:dyDescent="0.25">
      <c r="A781" s="103">
        <v>777</v>
      </c>
      <c r="B781" s="116">
        <v>579</v>
      </c>
      <c r="C781" s="116">
        <v>39</v>
      </c>
      <c r="D781" s="116">
        <v>43</v>
      </c>
      <c r="E781" s="117">
        <v>3402.7528929809155</v>
      </c>
      <c r="F781" s="116">
        <v>439</v>
      </c>
      <c r="G781" s="116">
        <v>0</v>
      </c>
      <c r="H781" s="117">
        <v>219061</v>
      </c>
      <c r="I781" s="117">
        <v>63900</v>
      </c>
      <c r="J781" s="117">
        <v>161611</v>
      </c>
      <c r="K781" s="116" t="str">
        <v>No</v>
      </c>
      <c r="L781" s="116" t="str">
        <v>No</v>
      </c>
      <c r="M781" s="120">
        <v>0.97555555555555551</v>
      </c>
      <c r="P781" s="104">
        <f>AVERAGE(F$5:F781)</f>
        <v>448.98198198198196</v>
      </c>
      <c r="Q781" s="104">
        <f>AVERAGE(G$5:G781)</f>
        <v>4.5341055341055343</v>
      </c>
      <c r="R781" s="122">
        <f>AVERAGE(H$5:H781)</f>
        <v>224042.00900900902</v>
      </c>
      <c r="S781" s="122">
        <f>AVERAGE(I$5:I781)</f>
        <v>67160.716859716864</v>
      </c>
      <c r="T781" s="122">
        <f>AVERAGE(J$5:J781)</f>
        <v>161143.26126126127</v>
      </c>
      <c r="U781" s="121">
        <f>AVERAGE($M$5:M781)</f>
        <v>0.99773773773773733</v>
      </c>
      <c r="Y781" s="103">
        <v>777</v>
      </c>
      <c r="Z781" s="103">
        <v>597</v>
      </c>
      <c r="AA781" s="103">
        <v>42</v>
      </c>
      <c r="AB781" s="103">
        <v>37</v>
      </c>
      <c r="AC781" s="137">
        <v>2121.3287319059627</v>
      </c>
      <c r="AD781" s="103">
        <v>445</v>
      </c>
      <c r="AE781" s="103">
        <v>0</v>
      </c>
      <c r="AF781" s="137">
        <v>222055</v>
      </c>
      <c r="AG781" s="137">
        <v>64500</v>
      </c>
      <c r="AH781" s="137">
        <v>163105</v>
      </c>
      <c r="AI781" s="103" t="str">
        <v>No</v>
      </c>
      <c r="AJ781" s="103" t="str">
        <v>No</v>
      </c>
      <c r="AK781" s="142">
        <v>0.98888888888888893</v>
      </c>
      <c r="AN781" s="104">
        <f>AVERAGE(AD$5:AD781)</f>
        <v>449.05148005148004</v>
      </c>
      <c r="AO781" s="104">
        <f>AVERAGE(AE$5:AE781)</f>
        <v>4.3629343629343627</v>
      </c>
      <c r="AP781" s="122">
        <f>AVERAGE(AF$5:AF781)</f>
        <v>224076.68854568855</v>
      </c>
      <c r="AQ781" s="122">
        <f>AVERAGE(AG$5:AG781)</f>
        <v>67082.252252252249</v>
      </c>
      <c r="AR781" s="122">
        <f>AVERAGE(AH$5:AH781)</f>
        <v>161277.64092664092</v>
      </c>
      <c r="AS781" s="121">
        <f>AVERAGE($AK$5:AK781)</f>
        <v>0.99789217789217888</v>
      </c>
    </row>
    <row r="782" spans="1:45" x14ac:dyDescent="0.25">
      <c r="A782" s="103">
        <v>778</v>
      </c>
      <c r="B782" s="116">
        <v>618</v>
      </c>
      <c r="C782" s="116">
        <v>35</v>
      </c>
      <c r="D782" s="116">
        <v>26</v>
      </c>
      <c r="E782" s="117">
        <v>3328.6408986154743</v>
      </c>
      <c r="F782" s="116">
        <v>450</v>
      </c>
      <c r="G782" s="116">
        <v>6</v>
      </c>
      <c r="H782" s="117">
        <v>224550</v>
      </c>
      <c r="I782" s="117">
        <v>67994</v>
      </c>
      <c r="J782" s="117">
        <v>160456</v>
      </c>
      <c r="K782" s="116" t="str">
        <v>Yes</v>
      </c>
      <c r="L782" s="116" t="str">
        <v>Yes</v>
      </c>
      <c r="M782" s="120">
        <v>1</v>
      </c>
      <c r="P782" s="104">
        <f>AVERAGE(F$5:F782)</f>
        <v>448.98329048843186</v>
      </c>
      <c r="Q782" s="104">
        <f>AVERAGE(G$5:G782)</f>
        <v>4.5359897172236501</v>
      </c>
      <c r="R782" s="122">
        <f>AVERAGE(H$5:H782)</f>
        <v>224042.66195372751</v>
      </c>
      <c r="S782" s="122">
        <f>AVERAGE(I$5:I782)</f>
        <v>67161.787917737791</v>
      </c>
      <c r="T782" s="122">
        <f>AVERAGE(J$5:J782)</f>
        <v>161142.37789203084</v>
      </c>
      <c r="U782" s="121">
        <f>AVERAGE($M$5:M782)</f>
        <v>0.9977406455298482</v>
      </c>
      <c r="Y782" s="103">
        <v>778</v>
      </c>
      <c r="Z782" s="103">
        <v>599</v>
      </c>
      <c r="AA782" s="103">
        <v>45</v>
      </c>
      <c r="AB782" s="103">
        <v>32</v>
      </c>
      <c r="AC782" s="137">
        <v>2598.2434270833878</v>
      </c>
      <c r="AD782" s="103">
        <v>450</v>
      </c>
      <c r="AE782" s="103">
        <v>0</v>
      </c>
      <c r="AF782" s="137">
        <v>224550</v>
      </c>
      <c r="AG782" s="137">
        <v>65000</v>
      </c>
      <c r="AH782" s="137">
        <v>164350</v>
      </c>
      <c r="AI782" s="103" t="str">
        <v>Yes</v>
      </c>
      <c r="AJ782" s="103" t="str">
        <v>No</v>
      </c>
      <c r="AK782" s="142">
        <v>1</v>
      </c>
      <c r="AN782" s="104">
        <f>AVERAGE(AD$5:AD782)</f>
        <v>449.05269922879177</v>
      </c>
      <c r="AO782" s="104">
        <f>AVERAGE(AE$5:AE782)</f>
        <v>4.3573264781491003</v>
      </c>
      <c r="AP782" s="122">
        <f>AVERAGE(AF$5:AF782)</f>
        <v>224077.2969151671</v>
      </c>
      <c r="AQ782" s="122">
        <f>AVERAGE(AG$5:AG782)</f>
        <v>67079.575835475582</v>
      </c>
      <c r="AR782" s="122">
        <f>AVERAGE(AH$5:AH782)</f>
        <v>161281.58997429305</v>
      </c>
      <c r="AS782" s="121">
        <f>AVERAGE($AK$5:AK782)</f>
        <v>0.99789488717509378</v>
      </c>
    </row>
    <row r="783" spans="1:45" x14ac:dyDescent="0.25">
      <c r="A783" s="103">
        <v>779</v>
      </c>
      <c r="B783" s="116">
        <v>595</v>
      </c>
      <c r="C783" s="116">
        <v>37</v>
      </c>
      <c r="D783" s="116">
        <v>20</v>
      </c>
      <c r="E783" s="117">
        <v>2577.1502586181791</v>
      </c>
      <c r="F783" s="116">
        <v>450</v>
      </c>
      <c r="G783" s="116">
        <v>12</v>
      </c>
      <c r="H783" s="117">
        <v>224550</v>
      </c>
      <c r="I783" s="117">
        <v>70988</v>
      </c>
      <c r="J783" s="117">
        <v>156562</v>
      </c>
      <c r="K783" s="116" t="str">
        <v>Yes</v>
      </c>
      <c r="L783" s="116" t="str">
        <v>Yes</v>
      </c>
      <c r="M783" s="120">
        <v>1</v>
      </c>
      <c r="P783" s="104">
        <f>AVERAGE(F$5:F783)</f>
        <v>448.98459563543003</v>
      </c>
      <c r="Q783" s="104">
        <f>AVERAGE(G$5:G783)</f>
        <v>4.5455712451861361</v>
      </c>
      <c r="R783" s="122">
        <f>AVERAGE(H$5:H783)</f>
        <v>224043.3132220796</v>
      </c>
      <c r="S783" s="122">
        <f>AVERAGE(I$5:I783)</f>
        <v>67166.69961489088</v>
      </c>
      <c r="T783" s="122">
        <f>AVERAGE(J$5:J783)</f>
        <v>161136.49807445443</v>
      </c>
      <c r="U783" s="121">
        <f>AVERAGE($M$5:M783)</f>
        <v>0.99774354585651082</v>
      </c>
      <c r="Y783" s="103">
        <v>779</v>
      </c>
      <c r="Z783" s="103">
        <v>599</v>
      </c>
      <c r="AA783" s="103">
        <v>50</v>
      </c>
      <c r="AB783" s="103">
        <v>29</v>
      </c>
      <c r="AC783" s="137">
        <v>2854.7657649720904</v>
      </c>
      <c r="AD783" s="103">
        <v>450</v>
      </c>
      <c r="AE783" s="103">
        <v>3</v>
      </c>
      <c r="AF783" s="137">
        <v>224550</v>
      </c>
      <c r="AG783" s="137">
        <v>66497</v>
      </c>
      <c r="AH783" s="137">
        <v>162403</v>
      </c>
      <c r="AI783" s="103" t="str">
        <v>Yes</v>
      </c>
      <c r="AJ783" s="103" t="str">
        <v>Yes</v>
      </c>
      <c r="AK783" s="142">
        <v>1</v>
      </c>
      <c r="AN783" s="104">
        <f>AVERAGE(AD$5:AD783)</f>
        <v>449.05391527599488</v>
      </c>
      <c r="AO783" s="104">
        <f>AVERAGE(AE$5:AE783)</f>
        <v>4.3555840821566107</v>
      </c>
      <c r="AP783" s="122">
        <f>AVERAGE(AF$5:AF783)</f>
        <v>224077.90372272144</v>
      </c>
      <c r="AQ783" s="122">
        <f>AVERAGE(AG$5:AG783)</f>
        <v>67078.827984595642</v>
      </c>
      <c r="AR783" s="122">
        <f>AVERAGE(AH$5:AH783)</f>
        <v>161283.02952503209</v>
      </c>
      <c r="AS783" s="121">
        <f>AVERAGE($AK$5:AK783)</f>
        <v>0.99789758950221175</v>
      </c>
    </row>
    <row r="784" spans="1:45" x14ac:dyDescent="0.25">
      <c r="A784" s="103">
        <v>780</v>
      </c>
      <c r="B784" s="116">
        <v>570</v>
      </c>
      <c r="C784" s="116">
        <v>44</v>
      </c>
      <c r="D784" s="116">
        <v>35</v>
      </c>
      <c r="E784" s="117">
        <v>4760.3125381620175</v>
      </c>
      <c r="F784" s="116">
        <v>447</v>
      </c>
      <c r="G784" s="116">
        <v>0</v>
      </c>
      <c r="H784" s="117">
        <v>223053</v>
      </c>
      <c r="I784" s="117">
        <v>64700</v>
      </c>
      <c r="J784" s="117">
        <v>163603</v>
      </c>
      <c r="K784" s="116" t="str">
        <v>No</v>
      </c>
      <c r="L784" s="116" t="str">
        <v>No</v>
      </c>
      <c r="M784" s="120">
        <v>0.99333333333333329</v>
      </c>
      <c r="P784" s="104">
        <f>AVERAGE(F$5:F784)</f>
        <v>448.98205128205126</v>
      </c>
      <c r="Q784" s="104">
        <f>AVERAGE(G$5:G784)</f>
        <v>4.5397435897435896</v>
      </c>
      <c r="R784" s="122">
        <f>AVERAGE(H$5:H784)</f>
        <v>224042.04358974358</v>
      </c>
      <c r="S784" s="122">
        <f>AVERAGE(I$5:I784)</f>
        <v>67163.537179487175</v>
      </c>
      <c r="T784" s="122">
        <f>AVERAGE(J$5:J784)</f>
        <v>161139.66025641025</v>
      </c>
      <c r="U784" s="121">
        <f>AVERAGE($M$5:M784)</f>
        <v>0.9977378917378914</v>
      </c>
      <c r="Y784" s="103">
        <v>780</v>
      </c>
      <c r="Z784" s="103">
        <v>533</v>
      </c>
      <c r="AA784" s="103">
        <v>26</v>
      </c>
      <c r="AB784" s="103">
        <v>25</v>
      </c>
      <c r="AC784" s="137">
        <v>2294.8353534775492</v>
      </c>
      <c r="AD784" s="103">
        <v>450</v>
      </c>
      <c r="AE784" s="103">
        <v>7</v>
      </c>
      <c r="AF784" s="137">
        <v>224550</v>
      </c>
      <c r="AG784" s="137">
        <v>68493</v>
      </c>
      <c r="AH784" s="137">
        <v>159807</v>
      </c>
      <c r="AI784" s="103" t="str">
        <v>Yes</v>
      </c>
      <c r="AJ784" s="103" t="str">
        <v>Yes</v>
      </c>
      <c r="AK784" s="142">
        <v>1</v>
      </c>
      <c r="AN784" s="104">
        <f>AVERAGE(AD$5:AD784)</f>
        <v>449.0551282051282</v>
      </c>
      <c r="AO784" s="104">
        <f>AVERAGE(AE$5:AE784)</f>
        <v>4.3589743589743586</v>
      </c>
      <c r="AP784" s="122">
        <f>AVERAGE(AF$5:AF784)</f>
        <v>224078.50897435896</v>
      </c>
      <c r="AQ784" s="122">
        <f>AVERAGE(AG$5:AG784)</f>
        <v>67080.641025641031</v>
      </c>
      <c r="AR784" s="122">
        <f>AVERAGE(AH$5:AH784)</f>
        <v>161281.13717948718</v>
      </c>
      <c r="AS784" s="121">
        <f>AVERAGE($AK$5:AK784)</f>
        <v>0.99790028490028582</v>
      </c>
    </row>
    <row r="785" spans="1:45" x14ac:dyDescent="0.25">
      <c r="A785" s="103">
        <v>781</v>
      </c>
      <c r="B785" s="116">
        <v>512</v>
      </c>
      <c r="C785" s="116">
        <v>42</v>
      </c>
      <c r="D785" s="116">
        <v>29</v>
      </c>
      <c r="E785" s="117">
        <v>2083.9832609609794</v>
      </c>
      <c r="F785" s="116">
        <v>450</v>
      </c>
      <c r="G785" s="116">
        <v>3</v>
      </c>
      <c r="H785" s="117">
        <v>224550</v>
      </c>
      <c r="I785" s="117">
        <v>66497</v>
      </c>
      <c r="J785" s="117">
        <v>162403</v>
      </c>
      <c r="K785" s="116" t="str">
        <v>Yes</v>
      </c>
      <c r="L785" s="116" t="str">
        <v>Yes</v>
      </c>
      <c r="M785" s="120">
        <v>1</v>
      </c>
      <c r="P785" s="104">
        <f>AVERAGE(F$5:F785)</f>
        <v>448.98335467349551</v>
      </c>
      <c r="Q785" s="104">
        <f>AVERAGE(G$5:G785)</f>
        <v>4.5377720870678617</v>
      </c>
      <c r="R785" s="122">
        <f>AVERAGE(H$5:H785)</f>
        <v>224042.69398207427</v>
      </c>
      <c r="S785" s="122">
        <f>AVERAGE(I$5:I785)</f>
        <v>67162.683738796419</v>
      </c>
      <c r="T785" s="122">
        <f>AVERAGE(J$5:J785)</f>
        <v>161141.27784891165</v>
      </c>
      <c r="U785" s="121">
        <f>AVERAGE($M$5:M785)</f>
        <v>0.99774078816332301</v>
      </c>
      <c r="Y785" s="103">
        <v>781</v>
      </c>
      <c r="Z785" s="103">
        <v>552</v>
      </c>
      <c r="AA785" s="103">
        <v>35</v>
      </c>
      <c r="AB785" s="103">
        <v>34</v>
      </c>
      <c r="AC785" s="137">
        <v>2057.6713118520411</v>
      </c>
      <c r="AD785" s="103">
        <v>448</v>
      </c>
      <c r="AE785" s="103">
        <v>0</v>
      </c>
      <c r="AF785" s="137">
        <v>223552</v>
      </c>
      <c r="AG785" s="137">
        <v>64800</v>
      </c>
      <c r="AH785" s="137">
        <v>163852</v>
      </c>
      <c r="AI785" s="103" t="str">
        <v>No</v>
      </c>
      <c r="AJ785" s="103" t="str">
        <v>No</v>
      </c>
      <c r="AK785" s="142">
        <v>0.99555555555555553</v>
      </c>
      <c r="AN785" s="104">
        <f>AVERAGE(AD$5:AD785)</f>
        <v>449.05377720870678</v>
      </c>
      <c r="AO785" s="104">
        <f>AVERAGE(AE$5:AE785)</f>
        <v>4.3533930857874523</v>
      </c>
      <c r="AP785" s="122">
        <f>AVERAGE(AF$5:AF785)</f>
        <v>224077.83482714469</v>
      </c>
      <c r="AQ785" s="122">
        <f>AVERAGE(AG$5:AG785)</f>
        <v>67077.720870678619</v>
      </c>
      <c r="AR785" s="122">
        <f>AVERAGE(AH$5:AH785)</f>
        <v>161284.42893725992</v>
      </c>
      <c r="AS785" s="121">
        <f>AVERAGE($AK$5:AK785)</f>
        <v>0.99789728268601607</v>
      </c>
    </row>
    <row r="786" spans="1:45" x14ac:dyDescent="0.25">
      <c r="A786" s="103">
        <v>782</v>
      </c>
      <c r="B786" s="116">
        <v>582</v>
      </c>
      <c r="C786" s="116">
        <v>30</v>
      </c>
      <c r="D786" s="116">
        <v>29</v>
      </c>
      <c r="E786" s="117">
        <v>4599.8757767629877</v>
      </c>
      <c r="F786" s="116">
        <v>450</v>
      </c>
      <c r="G786" s="116">
        <v>3</v>
      </c>
      <c r="H786" s="117">
        <v>224550</v>
      </c>
      <c r="I786" s="117">
        <v>66497</v>
      </c>
      <c r="J786" s="117">
        <v>162403</v>
      </c>
      <c r="K786" s="116" t="str">
        <v>Yes</v>
      </c>
      <c r="L786" s="116" t="str">
        <v>Yes</v>
      </c>
      <c r="M786" s="120">
        <v>1</v>
      </c>
      <c r="P786" s="104">
        <f>AVERAGE(F$5:F786)</f>
        <v>448.98465473145779</v>
      </c>
      <c r="Q786" s="104">
        <f>AVERAGE(G$5:G786)</f>
        <v>4.5358056265984654</v>
      </c>
      <c r="R786" s="122">
        <f>AVERAGE(H$5:H786)</f>
        <v>224043.34271099744</v>
      </c>
      <c r="S786" s="122">
        <f>AVERAGE(I$5:I786)</f>
        <v>67161.832480818412</v>
      </c>
      <c r="T786" s="122">
        <f>AVERAGE(J$5:J786)</f>
        <v>161142.89130434784</v>
      </c>
      <c r="U786" s="121">
        <f>AVERAGE($M$5:M786)</f>
        <v>0.99774367718101697</v>
      </c>
      <c r="Y786" s="103">
        <v>782</v>
      </c>
      <c r="Z786" s="103">
        <v>587</v>
      </c>
      <c r="AA786" s="103">
        <v>29</v>
      </c>
      <c r="AB786" s="103">
        <v>31</v>
      </c>
      <c r="AC786" s="137">
        <v>4772.04071011827</v>
      </c>
      <c r="AD786" s="103">
        <v>450</v>
      </c>
      <c r="AE786" s="103">
        <v>1</v>
      </c>
      <c r="AF786" s="137">
        <v>224550</v>
      </c>
      <c r="AG786" s="137">
        <v>65499</v>
      </c>
      <c r="AH786" s="137">
        <v>163701</v>
      </c>
      <c r="AI786" s="103" t="str">
        <v>Yes</v>
      </c>
      <c r="AJ786" s="103" t="str">
        <v>Yes</v>
      </c>
      <c r="AK786" s="142">
        <v>1</v>
      </c>
      <c r="AN786" s="104">
        <f>AVERAGE(AD$5:AD786)</f>
        <v>449.05498721227622</v>
      </c>
      <c r="AO786" s="104">
        <f>AVERAGE(AE$5:AE786)</f>
        <v>4.3491048593350383</v>
      </c>
      <c r="AP786" s="122">
        <f>AVERAGE(AF$5:AF786)</f>
        <v>224078.43861892584</v>
      </c>
      <c r="AQ786" s="122">
        <f>AVERAGE(AG$5:AG786)</f>
        <v>67075.702046035804</v>
      </c>
      <c r="AR786" s="122">
        <f>AVERAGE(AH$5:AH786)</f>
        <v>161287.51918158567</v>
      </c>
      <c r="AS786" s="121">
        <f>AVERAGE($AK$5:AK786)</f>
        <v>0.99789997158283705</v>
      </c>
    </row>
    <row r="787" spans="1:45" x14ac:dyDescent="0.25">
      <c r="A787" s="103">
        <v>783</v>
      </c>
      <c r="B787" s="116">
        <v>518</v>
      </c>
      <c r="C787" s="116">
        <v>45</v>
      </c>
      <c r="D787" s="116">
        <v>19</v>
      </c>
      <c r="E787" s="117">
        <v>2672.1928404644991</v>
      </c>
      <c r="F787" s="116">
        <v>450</v>
      </c>
      <c r="G787" s="116">
        <v>13</v>
      </c>
      <c r="H787" s="117">
        <v>224550</v>
      </c>
      <c r="I787" s="117">
        <v>71487</v>
      </c>
      <c r="J787" s="117">
        <v>155913</v>
      </c>
      <c r="K787" s="116" t="str">
        <v>Yes</v>
      </c>
      <c r="L787" s="116" t="str">
        <v>Yes</v>
      </c>
      <c r="M787" s="120">
        <v>1</v>
      </c>
      <c r="P787" s="104">
        <f>AVERAGE(F$5:F787)</f>
        <v>448.98595146871008</v>
      </c>
      <c r="Q787" s="104">
        <f>AVERAGE(G$5:G787)</f>
        <v>4.5466155810983393</v>
      </c>
      <c r="R787" s="122">
        <f>AVERAGE(H$5:H787)</f>
        <v>224043.98978288635</v>
      </c>
      <c r="S787" s="122">
        <f>AVERAGE(I$5:I787)</f>
        <v>67167.356321839077</v>
      </c>
      <c r="T787" s="122">
        <f>AVERAGE(J$5:J787)</f>
        <v>161136.21200510857</v>
      </c>
      <c r="U787" s="121">
        <f>AVERAGE($M$5:M787)</f>
        <v>0.99774655881935537</v>
      </c>
      <c r="Y787" s="103">
        <v>783</v>
      </c>
      <c r="Z787" s="103">
        <v>464</v>
      </c>
      <c r="AA787" s="103">
        <v>49</v>
      </c>
      <c r="AB787" s="103">
        <v>25</v>
      </c>
      <c r="AC787" s="137">
        <v>2797.1613923595128</v>
      </c>
      <c r="AD787" s="103">
        <v>450</v>
      </c>
      <c r="AE787" s="103">
        <v>7</v>
      </c>
      <c r="AF787" s="137">
        <v>224550</v>
      </c>
      <c r="AG787" s="137">
        <v>68493</v>
      </c>
      <c r="AH787" s="137">
        <v>159807</v>
      </c>
      <c r="AI787" s="103" t="str">
        <v>Yes</v>
      </c>
      <c r="AJ787" s="103" t="str">
        <v>Yes</v>
      </c>
      <c r="AK787" s="142">
        <v>1</v>
      </c>
      <c r="AN787" s="104">
        <f>AVERAGE(AD$5:AD787)</f>
        <v>449.05619412515966</v>
      </c>
      <c r="AO787" s="104">
        <f>AVERAGE(AE$5:AE787)</f>
        <v>4.352490421455939</v>
      </c>
      <c r="AP787" s="122">
        <f>AVERAGE(AF$5:AF787)</f>
        <v>224079.04086845467</v>
      </c>
      <c r="AQ787" s="122">
        <f>AVERAGE(AG$5:AG787)</f>
        <v>67077.512132822478</v>
      </c>
      <c r="AR787" s="122">
        <f>AVERAGE(AH$5:AH787)</f>
        <v>161285.62835249043</v>
      </c>
      <c r="AS787" s="121">
        <f>AVERAGE($AK$5:AK787)</f>
        <v>0.99790265361146691</v>
      </c>
    </row>
    <row r="788" spans="1:45" x14ac:dyDescent="0.25">
      <c r="A788" s="103">
        <v>784</v>
      </c>
      <c r="B788" s="116">
        <v>548</v>
      </c>
      <c r="C788" s="116">
        <v>46</v>
      </c>
      <c r="D788" s="116">
        <v>28</v>
      </c>
      <c r="E788" s="117">
        <v>2077.6108666584278</v>
      </c>
      <c r="F788" s="116">
        <v>450</v>
      </c>
      <c r="G788" s="116">
        <v>4</v>
      </c>
      <c r="H788" s="117">
        <v>224550</v>
      </c>
      <c r="I788" s="117">
        <v>66996</v>
      </c>
      <c r="J788" s="117">
        <v>161754</v>
      </c>
      <c r="K788" s="116" t="str">
        <v>Yes</v>
      </c>
      <c r="L788" s="116" t="str">
        <v>Yes</v>
      </c>
      <c r="M788" s="120">
        <v>1</v>
      </c>
      <c r="P788" s="104">
        <f>AVERAGE(F$5:F788)</f>
        <v>448.98724489795916</v>
      </c>
      <c r="Q788" s="104">
        <f>AVERAGE(G$5:G788)</f>
        <v>4.545918367346939</v>
      </c>
      <c r="R788" s="122">
        <f>AVERAGE(H$5:H788)</f>
        <v>224044.63520408163</v>
      </c>
      <c r="S788" s="122">
        <f>AVERAGE(I$5:I788)</f>
        <v>67167.137755102041</v>
      </c>
      <c r="T788" s="122">
        <f>AVERAGE(J$5:J788)</f>
        <v>161137</v>
      </c>
      <c r="U788" s="121">
        <f>AVERAGE($M$5:M788)</f>
        <v>0.9977494331065756</v>
      </c>
      <c r="Y788" s="103">
        <v>784</v>
      </c>
      <c r="Z788" s="103">
        <v>603</v>
      </c>
      <c r="AA788" s="103">
        <v>39</v>
      </c>
      <c r="AB788" s="103">
        <v>36</v>
      </c>
      <c r="AC788" s="137">
        <v>4803.7632157475055</v>
      </c>
      <c r="AD788" s="103">
        <v>446</v>
      </c>
      <c r="AE788" s="103">
        <v>0</v>
      </c>
      <c r="AF788" s="137">
        <v>222554</v>
      </c>
      <c r="AG788" s="137">
        <v>64600</v>
      </c>
      <c r="AH788" s="137">
        <v>163354</v>
      </c>
      <c r="AI788" s="103" t="str">
        <v>No</v>
      </c>
      <c r="AJ788" s="103" t="str">
        <v>No</v>
      </c>
      <c r="AK788" s="142">
        <v>0.99111111111111116</v>
      </c>
      <c r="AN788" s="104">
        <f>AVERAGE(AD$5:AD788)</f>
        <v>449.05229591836735</v>
      </c>
      <c r="AO788" s="104">
        <f>AVERAGE(AE$5:AE788)</f>
        <v>4.3469387755102042</v>
      </c>
      <c r="AP788" s="122">
        <f>AVERAGE(AF$5:AF788)</f>
        <v>224077.0956632653</v>
      </c>
      <c r="AQ788" s="122">
        <f>AVERAGE(AG$5:AG788)</f>
        <v>67074.352040816331</v>
      </c>
      <c r="AR788" s="122">
        <f>AVERAGE(AH$5:AH788)</f>
        <v>161288.26658163266</v>
      </c>
      <c r="AS788" s="121">
        <f>AVERAGE($AK$5:AK788)</f>
        <v>0.99789399092970621</v>
      </c>
    </row>
    <row r="789" spans="1:45" x14ac:dyDescent="0.25">
      <c r="A789" s="103">
        <v>785</v>
      </c>
      <c r="B789" s="116">
        <v>584</v>
      </c>
      <c r="C789" s="116">
        <v>30</v>
      </c>
      <c r="D789" s="116">
        <v>23</v>
      </c>
      <c r="E789" s="117">
        <v>3032.0150554254078</v>
      </c>
      <c r="F789" s="116">
        <v>450</v>
      </c>
      <c r="G789" s="116">
        <v>9</v>
      </c>
      <c r="H789" s="117">
        <v>224550</v>
      </c>
      <c r="I789" s="117">
        <v>69491</v>
      </c>
      <c r="J789" s="117">
        <v>158509</v>
      </c>
      <c r="K789" s="116" t="str">
        <v>Yes</v>
      </c>
      <c r="L789" s="116" t="str">
        <v>Yes</v>
      </c>
      <c r="M789" s="120">
        <v>1</v>
      </c>
      <c r="P789" s="104">
        <f>AVERAGE(F$5:F789)</f>
        <v>448.98853503184711</v>
      </c>
      <c r="Q789" s="104">
        <f>AVERAGE(G$5:G789)</f>
        <v>4.5515923566878982</v>
      </c>
      <c r="R789" s="122">
        <f>AVERAGE(H$5:H789)</f>
        <v>224045.27898089172</v>
      </c>
      <c r="S789" s="122">
        <f>AVERAGE(I$5:I789)</f>
        <v>67170.098089171981</v>
      </c>
      <c r="T789" s="122">
        <f>AVERAGE(J$5:J789)</f>
        <v>161133.65222929936</v>
      </c>
      <c r="U789" s="121">
        <f>AVERAGE($M$5:M789)</f>
        <v>0.99775230007077109</v>
      </c>
      <c r="Y789" s="103">
        <v>785</v>
      </c>
      <c r="Z789" s="103">
        <v>545</v>
      </c>
      <c r="AA789" s="103">
        <v>37</v>
      </c>
      <c r="AB789" s="103">
        <v>15</v>
      </c>
      <c r="AC789" s="137">
        <v>3058.3560097154123</v>
      </c>
      <c r="AD789" s="103">
        <v>450</v>
      </c>
      <c r="AE789" s="103">
        <v>17</v>
      </c>
      <c r="AF789" s="137">
        <v>224550</v>
      </c>
      <c r="AG789" s="137">
        <v>73483</v>
      </c>
      <c r="AH789" s="137">
        <v>153317</v>
      </c>
      <c r="AI789" s="103" t="str">
        <v>Yes</v>
      </c>
      <c r="AJ789" s="103" t="str">
        <v>Yes</v>
      </c>
      <c r="AK789" s="142">
        <v>1</v>
      </c>
      <c r="AN789" s="104">
        <f>AVERAGE(AD$5:AD789)</f>
        <v>449.05350318471335</v>
      </c>
      <c r="AO789" s="104">
        <f>AVERAGE(AE$5:AE789)</f>
        <v>4.3630573248407645</v>
      </c>
      <c r="AP789" s="122">
        <f>AVERAGE(AF$5:AF789)</f>
        <v>224077.69808917199</v>
      </c>
      <c r="AQ789" s="122">
        <f>AVERAGE(AG$5:AG789)</f>
        <v>67082.515923566883</v>
      </c>
      <c r="AR789" s="122">
        <f>AVERAGE(AH$5:AH789)</f>
        <v>161278.11210191084</v>
      </c>
      <c r="AS789" s="121">
        <f>AVERAGE($AK$5:AK789)</f>
        <v>0.99789667374380842</v>
      </c>
    </row>
    <row r="790" spans="1:45" x14ac:dyDescent="0.25">
      <c r="A790" s="103">
        <v>786</v>
      </c>
      <c r="B790" s="116">
        <v>568</v>
      </c>
      <c r="C790" s="116">
        <v>31</v>
      </c>
      <c r="D790" s="116">
        <v>28</v>
      </c>
      <c r="E790" s="117">
        <v>3711.1878623016519</v>
      </c>
      <c r="F790" s="116">
        <v>450</v>
      </c>
      <c r="G790" s="116">
        <v>4</v>
      </c>
      <c r="H790" s="117">
        <v>224550</v>
      </c>
      <c r="I790" s="117">
        <v>66996</v>
      </c>
      <c r="J790" s="117">
        <v>161754</v>
      </c>
      <c r="K790" s="116" t="str">
        <v>Yes</v>
      </c>
      <c r="L790" s="116" t="str">
        <v>Yes</v>
      </c>
      <c r="M790" s="120">
        <v>1</v>
      </c>
      <c r="P790" s="104">
        <f>AVERAGE(F$5:F790)</f>
        <v>448.98982188295167</v>
      </c>
      <c r="Q790" s="104">
        <f>AVERAGE(G$5:G790)</f>
        <v>4.5508905852417305</v>
      </c>
      <c r="R790" s="122">
        <f>AVERAGE(H$5:H790)</f>
        <v>224045.92111959288</v>
      </c>
      <c r="S790" s="122">
        <f>AVERAGE(I$5:I790)</f>
        <v>67169.876590330794</v>
      </c>
      <c r="T790" s="122">
        <f>AVERAGE(J$5:J790)</f>
        <v>161134.44147582698</v>
      </c>
      <c r="U790" s="121">
        <f>AVERAGE($M$5:M790)</f>
        <v>0.99775515973989215</v>
      </c>
      <c r="Y790" s="103">
        <v>786</v>
      </c>
      <c r="Z790" s="103">
        <v>583</v>
      </c>
      <c r="AA790" s="103">
        <v>29</v>
      </c>
      <c r="AB790" s="103">
        <v>30</v>
      </c>
      <c r="AC790" s="137">
        <v>2296.2681761098984</v>
      </c>
      <c r="AD790" s="103">
        <v>450</v>
      </c>
      <c r="AE790" s="103">
        <v>2</v>
      </c>
      <c r="AF790" s="137">
        <v>224550</v>
      </c>
      <c r="AG790" s="137">
        <v>65998</v>
      </c>
      <c r="AH790" s="137">
        <v>163052</v>
      </c>
      <c r="AI790" s="103" t="str">
        <v>Yes</v>
      </c>
      <c r="AJ790" s="103" t="str">
        <v>Yes</v>
      </c>
      <c r="AK790" s="142">
        <v>1</v>
      </c>
      <c r="AN790" s="104">
        <f>AVERAGE(AD$5:AD790)</f>
        <v>449.05470737913487</v>
      </c>
      <c r="AO790" s="104">
        <f>AVERAGE(AE$5:AE790)</f>
        <v>4.3600508905852413</v>
      </c>
      <c r="AP790" s="122">
        <f>AVERAGE(AF$5:AF790)</f>
        <v>224078.29898218831</v>
      </c>
      <c r="AQ790" s="122">
        <f>AVERAGE(AG$5:AG790)</f>
        <v>67081.136132315529</v>
      </c>
      <c r="AR790" s="122">
        <f>AVERAGE(AH$5:AH790)</f>
        <v>161280.36895674301</v>
      </c>
      <c r="AS790" s="121">
        <f>AVERAGE($AK$5:AK790)</f>
        <v>0.9978993497314117</v>
      </c>
    </row>
    <row r="791" spans="1:45" x14ac:dyDescent="0.25">
      <c r="A791" s="103">
        <v>787</v>
      </c>
      <c r="B791" s="116">
        <v>538</v>
      </c>
      <c r="C791" s="116">
        <v>48</v>
      </c>
      <c r="D791" s="116">
        <v>19</v>
      </c>
      <c r="E791" s="117">
        <v>3214.695945072599</v>
      </c>
      <c r="F791" s="116">
        <v>450</v>
      </c>
      <c r="G791" s="116">
        <v>13</v>
      </c>
      <c r="H791" s="117">
        <v>224550</v>
      </c>
      <c r="I791" s="117">
        <v>71487</v>
      </c>
      <c r="J791" s="117">
        <v>155913</v>
      </c>
      <c r="K791" s="116" t="str">
        <v>Yes</v>
      </c>
      <c r="L791" s="116" t="str">
        <v>Yes</v>
      </c>
      <c r="M791" s="120">
        <v>1</v>
      </c>
      <c r="P791" s="104">
        <f>AVERAGE(F$5:F791)</f>
        <v>448.99110546378654</v>
      </c>
      <c r="Q791" s="104">
        <f>AVERAGE(G$5:G791)</f>
        <v>4.5616264294790341</v>
      </c>
      <c r="R791" s="122">
        <f>AVERAGE(H$5:H791)</f>
        <v>224046.56162642947</v>
      </c>
      <c r="S791" s="122">
        <f>AVERAGE(I$5:I791)</f>
        <v>67175.362134688694</v>
      </c>
      <c r="T791" s="122">
        <f>AVERAGE(J$5:J791)</f>
        <v>161127.80686149935</v>
      </c>
      <c r="U791" s="121">
        <f>AVERAGE($M$5:M791)</f>
        <v>0.99775801214174753</v>
      </c>
      <c r="Y791" s="103">
        <v>787</v>
      </c>
      <c r="Z791" s="103">
        <v>552</v>
      </c>
      <c r="AA791" s="103">
        <v>31</v>
      </c>
      <c r="AB791" s="103">
        <v>31</v>
      </c>
      <c r="AC791" s="137">
        <v>2025.5940726813965</v>
      </c>
      <c r="AD791" s="103">
        <v>450</v>
      </c>
      <c r="AE791" s="103">
        <v>1</v>
      </c>
      <c r="AF791" s="137">
        <v>224550</v>
      </c>
      <c r="AG791" s="137">
        <v>65499</v>
      </c>
      <c r="AH791" s="137">
        <v>163701</v>
      </c>
      <c r="AI791" s="103" t="str">
        <v>Yes</v>
      </c>
      <c r="AJ791" s="103" t="str">
        <v>Yes</v>
      </c>
      <c r="AK791" s="142">
        <v>1</v>
      </c>
      <c r="AN791" s="104">
        <f>AVERAGE(AD$5:AD791)</f>
        <v>449.05590851334182</v>
      </c>
      <c r="AO791" s="104">
        <f>AVERAGE(AE$5:AE791)</f>
        <v>4.3557814485387549</v>
      </c>
      <c r="AP791" s="122">
        <f>AVERAGE(AF$5:AF791)</f>
        <v>224078.89834815756</v>
      </c>
      <c r="AQ791" s="122">
        <f>AVERAGE(AG$5:AG791)</f>
        <v>67079.125794155014</v>
      </c>
      <c r="AR791" s="122">
        <f>AVERAGE(AH$5:AH791)</f>
        <v>161283.44472681067</v>
      </c>
      <c r="AS791" s="121">
        <f>AVERAGE($AK$5:AK791)</f>
        <v>0.99790201891853825</v>
      </c>
    </row>
    <row r="792" spans="1:45" x14ac:dyDescent="0.25">
      <c r="A792" s="103">
        <v>788</v>
      </c>
      <c r="B792" s="116">
        <v>495</v>
      </c>
      <c r="C792" s="116">
        <v>45</v>
      </c>
      <c r="D792" s="116">
        <v>20</v>
      </c>
      <c r="E792" s="117">
        <v>4133.2862757689636</v>
      </c>
      <c r="F792" s="116">
        <v>450</v>
      </c>
      <c r="G792" s="116">
        <v>12</v>
      </c>
      <c r="H792" s="117">
        <v>224550</v>
      </c>
      <c r="I792" s="117">
        <v>70988</v>
      </c>
      <c r="J792" s="117">
        <v>156562</v>
      </c>
      <c r="K792" s="116" t="str">
        <v>Yes</v>
      </c>
      <c r="L792" s="116" t="str">
        <v>Yes</v>
      </c>
      <c r="M792" s="120">
        <v>1</v>
      </c>
      <c r="P792" s="104">
        <f>AVERAGE(F$5:F792)</f>
        <v>448.992385786802</v>
      </c>
      <c r="Q792" s="104">
        <f>AVERAGE(G$5:G792)</f>
        <v>4.5710659898477157</v>
      </c>
      <c r="R792" s="122">
        <f>AVERAGE(H$5:H792)</f>
        <v>224047.20050761421</v>
      </c>
      <c r="S792" s="122">
        <f>AVERAGE(I$5:I792)</f>
        <v>67180.200507614209</v>
      </c>
      <c r="T792" s="122">
        <f>AVERAGE(J$5:J792)</f>
        <v>161122.01269035533</v>
      </c>
      <c r="U792" s="121">
        <f>AVERAGE($M$5:M792)</f>
        <v>0.9977608573040041</v>
      </c>
      <c r="Y792" s="103">
        <v>788</v>
      </c>
      <c r="Z792" s="103">
        <v>489</v>
      </c>
      <c r="AA792" s="103">
        <v>35</v>
      </c>
      <c r="AB792" s="103">
        <v>27</v>
      </c>
      <c r="AC792" s="137">
        <v>4917.520933878176</v>
      </c>
      <c r="AD792" s="103">
        <v>450</v>
      </c>
      <c r="AE792" s="103">
        <v>5</v>
      </c>
      <c r="AF792" s="137">
        <v>224550</v>
      </c>
      <c r="AG792" s="137">
        <v>67495</v>
      </c>
      <c r="AH792" s="137">
        <v>161105</v>
      </c>
      <c r="AI792" s="103" t="str">
        <v>Yes</v>
      </c>
      <c r="AJ792" s="103" t="str">
        <v>Yes</v>
      </c>
      <c r="AK792" s="142">
        <v>1</v>
      </c>
      <c r="AN792" s="104">
        <f>AVERAGE(AD$5:AD792)</f>
        <v>449.05710659898477</v>
      </c>
      <c r="AO792" s="104">
        <f>AVERAGE(AE$5:AE792)</f>
        <v>4.3565989847715736</v>
      </c>
      <c r="AP792" s="122">
        <f>AVERAGE(AF$5:AF792)</f>
        <v>224079.49619289339</v>
      </c>
      <c r="AQ792" s="122">
        <f>AVERAGE(AG$5:AG792)</f>
        <v>67079.653553299489</v>
      </c>
      <c r="AR792" s="122">
        <f>AVERAGE(AH$5:AH792)</f>
        <v>161283.21827411168</v>
      </c>
      <c r="AS792" s="121">
        <f>AVERAGE($AK$5:AK792)</f>
        <v>0.99790468133107824</v>
      </c>
    </row>
    <row r="793" spans="1:45" x14ac:dyDescent="0.25">
      <c r="A793" s="103">
        <v>789</v>
      </c>
      <c r="B793" s="116">
        <v>534</v>
      </c>
      <c r="C793" s="116">
        <v>44</v>
      </c>
      <c r="D793" s="116">
        <v>35</v>
      </c>
      <c r="E793" s="117">
        <v>3830.0461165856159</v>
      </c>
      <c r="F793" s="116">
        <v>447</v>
      </c>
      <c r="G793" s="116">
        <v>0</v>
      </c>
      <c r="H793" s="117">
        <v>223053</v>
      </c>
      <c r="I793" s="117">
        <v>64700</v>
      </c>
      <c r="J793" s="117">
        <v>163603</v>
      </c>
      <c r="K793" s="116" t="str">
        <v>No</v>
      </c>
      <c r="L793" s="116" t="str">
        <v>No</v>
      </c>
      <c r="M793" s="120">
        <v>0.99333333333333329</v>
      </c>
      <c r="P793" s="104">
        <f>AVERAGE(F$5:F793)</f>
        <v>448.98986058301648</v>
      </c>
      <c r="Q793" s="104">
        <f>AVERAGE(G$5:G793)</f>
        <v>4.5652724968314322</v>
      </c>
      <c r="R793" s="122">
        <f>AVERAGE(H$5:H793)</f>
        <v>224045.94043092523</v>
      </c>
      <c r="S793" s="122">
        <f>AVERAGE(I$5:I793)</f>
        <v>67177.057034220532</v>
      </c>
      <c r="T793" s="122">
        <f>AVERAGE(J$5:J793)</f>
        <v>161125.15716096325</v>
      </c>
      <c r="U793" s="121">
        <f>AVERAGE($M$5:M793)</f>
        <v>0.99775524574003627</v>
      </c>
      <c r="Y793" s="103">
        <v>789</v>
      </c>
      <c r="Z793" s="103">
        <v>558</v>
      </c>
      <c r="AA793" s="103">
        <v>38</v>
      </c>
      <c r="AB793" s="103">
        <v>21</v>
      </c>
      <c r="AC793" s="137">
        <v>2436.815973909811</v>
      </c>
      <c r="AD793" s="103">
        <v>450</v>
      </c>
      <c r="AE793" s="103">
        <v>11</v>
      </c>
      <c r="AF793" s="137">
        <v>224550</v>
      </c>
      <c r="AG793" s="137">
        <v>70489</v>
      </c>
      <c r="AH793" s="137">
        <v>157211</v>
      </c>
      <c r="AI793" s="103" t="str">
        <v>Yes</v>
      </c>
      <c r="AJ793" s="103" t="str">
        <v>Yes</v>
      </c>
      <c r="AK793" s="142">
        <v>1</v>
      </c>
      <c r="AN793" s="104">
        <f>AVERAGE(AD$5:AD793)</f>
        <v>449.05830164765524</v>
      </c>
      <c r="AO793" s="104">
        <f>AVERAGE(AE$5:AE793)</f>
        <v>4.3650190114068437</v>
      </c>
      <c r="AP793" s="122">
        <f>AVERAGE(AF$5:AF793)</f>
        <v>224080.09252217997</v>
      </c>
      <c r="AQ793" s="122">
        <f>AVERAGE(AG$5:AG793)</f>
        <v>67083.974651457538</v>
      </c>
      <c r="AR793" s="122">
        <f>AVERAGE(AH$5:AH793)</f>
        <v>161278.05703422055</v>
      </c>
      <c r="AS793" s="121">
        <f>AVERAGE($AK$5:AK793)</f>
        <v>0.99790733699479039</v>
      </c>
    </row>
    <row r="794" spans="1:45" x14ac:dyDescent="0.25">
      <c r="A794" s="103">
        <v>790</v>
      </c>
      <c r="B794" s="116">
        <v>614</v>
      </c>
      <c r="C794" s="116">
        <v>34</v>
      </c>
      <c r="D794" s="116">
        <v>22</v>
      </c>
      <c r="E794" s="117">
        <v>2198.380663446882</v>
      </c>
      <c r="F794" s="116">
        <v>450</v>
      </c>
      <c r="G794" s="116">
        <v>10</v>
      </c>
      <c r="H794" s="117">
        <v>224550</v>
      </c>
      <c r="I794" s="117">
        <v>69990</v>
      </c>
      <c r="J794" s="117">
        <v>157860</v>
      </c>
      <c r="K794" s="116" t="str">
        <v>Yes</v>
      </c>
      <c r="L794" s="116" t="str">
        <v>Yes</v>
      </c>
      <c r="M794" s="120">
        <v>1</v>
      </c>
      <c r="P794" s="104">
        <f>AVERAGE(F$5:F794)</f>
        <v>448.99113924050636</v>
      </c>
      <c r="Q794" s="104">
        <f>AVERAGE(G$5:G794)</f>
        <v>4.5721518987341776</v>
      </c>
      <c r="R794" s="122">
        <f>AVERAGE(H$5:H794)</f>
        <v>224046.57848101266</v>
      </c>
      <c r="S794" s="122">
        <f>AVERAGE(I$5:I794)</f>
        <v>67180.617721518982</v>
      </c>
      <c r="T794" s="122">
        <f>AVERAGE(J$5:J794)</f>
        <v>161121.0240506329</v>
      </c>
      <c r="U794" s="121">
        <f>AVERAGE($M$5:M794)</f>
        <v>0.9977580872011248</v>
      </c>
      <c r="Y794" s="103">
        <v>790</v>
      </c>
      <c r="Z794" s="103">
        <v>618</v>
      </c>
      <c r="AA794" s="103">
        <v>32</v>
      </c>
      <c r="AB794" s="103">
        <v>33</v>
      </c>
      <c r="AC794" s="137">
        <v>4814.5426026298192</v>
      </c>
      <c r="AD794" s="103">
        <v>449</v>
      </c>
      <c r="AE794" s="103">
        <v>0</v>
      </c>
      <c r="AF794" s="137">
        <v>224051</v>
      </c>
      <c r="AG794" s="137">
        <v>64900</v>
      </c>
      <c r="AH794" s="137">
        <v>164101</v>
      </c>
      <c r="AI794" s="103" t="str">
        <v>No</v>
      </c>
      <c r="AJ794" s="103" t="str">
        <v>No</v>
      </c>
      <c r="AK794" s="142">
        <v>0.99777777777777776</v>
      </c>
      <c r="AN794" s="104">
        <f>AVERAGE(AD$5:AD794)</f>
        <v>449.05822784810124</v>
      </c>
      <c r="AO794" s="104">
        <f>AVERAGE(AE$5:AE794)</f>
        <v>4.3594936708860761</v>
      </c>
      <c r="AP794" s="122">
        <f>AVERAGE(AF$5:AF794)</f>
        <v>224080.05569620253</v>
      </c>
      <c r="AQ794" s="122">
        <f>AVERAGE(AG$5:AG794)</f>
        <v>67081.210126582286</v>
      </c>
      <c r="AR794" s="122">
        <f>AVERAGE(AH$5:AH794)</f>
        <v>161281.63037974684</v>
      </c>
      <c r="AS794" s="121">
        <f>AVERAGE($AK$5:AK794)</f>
        <v>0.99790717299578147</v>
      </c>
    </row>
    <row r="795" spans="1:45" x14ac:dyDescent="0.25">
      <c r="A795" s="103">
        <v>791</v>
      </c>
      <c r="B795" s="116">
        <v>583</v>
      </c>
      <c r="C795" s="116">
        <v>31</v>
      </c>
      <c r="D795" s="116">
        <v>27</v>
      </c>
      <c r="E795" s="117">
        <v>2078.3658986889805</v>
      </c>
      <c r="F795" s="116">
        <v>450</v>
      </c>
      <c r="G795" s="116">
        <v>5</v>
      </c>
      <c r="H795" s="117">
        <v>224550</v>
      </c>
      <c r="I795" s="117">
        <v>67495</v>
      </c>
      <c r="J795" s="117">
        <v>161105</v>
      </c>
      <c r="K795" s="116" t="str">
        <v>Yes</v>
      </c>
      <c r="L795" s="116" t="str">
        <v>Yes</v>
      </c>
      <c r="M795" s="120">
        <v>1</v>
      </c>
      <c r="P795" s="104">
        <f>AVERAGE(F$5:F795)</f>
        <v>448.99241466498103</v>
      </c>
      <c r="Q795" s="104">
        <f>AVERAGE(G$5:G795)</f>
        <v>4.5726927939317319</v>
      </c>
      <c r="R795" s="122">
        <f>AVERAGE(H$5:H795)</f>
        <v>224047.21491782553</v>
      </c>
      <c r="S795" s="122">
        <f>AVERAGE(I$5:I795)</f>
        <v>67181.015170670042</v>
      </c>
      <c r="T795" s="122">
        <f>AVERAGE(J$5:J795)</f>
        <v>161121.0037926675</v>
      </c>
      <c r="U795" s="121">
        <f>AVERAGE($M$5:M795)</f>
        <v>0.99776092147773532</v>
      </c>
      <c r="Y795" s="103">
        <v>791</v>
      </c>
      <c r="Z795" s="103">
        <v>594</v>
      </c>
      <c r="AA795" s="103">
        <v>35</v>
      </c>
      <c r="AB795" s="103">
        <v>20</v>
      </c>
      <c r="AC795" s="137">
        <v>4937.1535964584209</v>
      </c>
      <c r="AD795" s="103">
        <v>450</v>
      </c>
      <c r="AE795" s="103">
        <v>12</v>
      </c>
      <c r="AF795" s="137">
        <v>224550</v>
      </c>
      <c r="AG795" s="137">
        <v>70988</v>
      </c>
      <c r="AH795" s="137">
        <v>156562</v>
      </c>
      <c r="AI795" s="103" t="str">
        <v>Yes</v>
      </c>
      <c r="AJ795" s="103" t="str">
        <v>Yes</v>
      </c>
      <c r="AK795" s="142">
        <v>1</v>
      </c>
      <c r="AN795" s="104">
        <f>AVERAGE(AD$5:AD795)</f>
        <v>449.05941845764852</v>
      </c>
      <c r="AO795" s="104">
        <f>AVERAGE(AE$5:AE795)</f>
        <v>4.3691529709228822</v>
      </c>
      <c r="AP795" s="122">
        <f>AVERAGE(AF$5:AF795)</f>
        <v>224080.64981036662</v>
      </c>
      <c r="AQ795" s="122">
        <f>AVERAGE(AG$5:AG795)</f>
        <v>67086.149178255379</v>
      </c>
      <c r="AR795" s="122">
        <f>AVERAGE(AH$5:AH795)</f>
        <v>161275.66371681416</v>
      </c>
      <c r="AS795" s="121">
        <f>AVERAGE($AK$5:AK795)</f>
        <v>0.99790981879477547</v>
      </c>
    </row>
    <row r="796" spans="1:45" x14ac:dyDescent="0.25">
      <c r="A796" s="103">
        <v>792</v>
      </c>
      <c r="B796" s="116">
        <v>488</v>
      </c>
      <c r="C796" s="116">
        <v>53</v>
      </c>
      <c r="D796" s="116">
        <v>26</v>
      </c>
      <c r="E796" s="117">
        <v>4099.1861161364413</v>
      </c>
      <c r="F796" s="116">
        <v>450</v>
      </c>
      <c r="G796" s="116">
        <v>6</v>
      </c>
      <c r="H796" s="117">
        <v>224550</v>
      </c>
      <c r="I796" s="117">
        <v>67994</v>
      </c>
      <c r="J796" s="117">
        <v>160456</v>
      </c>
      <c r="K796" s="116" t="str">
        <v>Yes</v>
      </c>
      <c r="L796" s="116" t="str">
        <v>Yes</v>
      </c>
      <c r="M796" s="120">
        <v>1</v>
      </c>
      <c r="P796" s="104">
        <f>AVERAGE(F$5:F796)</f>
        <v>448.99368686868689</v>
      </c>
      <c r="Q796" s="104">
        <f>AVERAGE(G$5:G796)</f>
        <v>4.5744949494949498</v>
      </c>
      <c r="R796" s="122">
        <f>AVERAGE(H$5:H796)</f>
        <v>224047.84974747474</v>
      </c>
      <c r="S796" s="122">
        <f>AVERAGE(I$5:I796)</f>
        <v>67182.041666666672</v>
      </c>
      <c r="T796" s="122">
        <f>AVERAGE(J$5:J796)</f>
        <v>161120.16414141413</v>
      </c>
      <c r="U796" s="121">
        <f>AVERAGE($M$5:M796)</f>
        <v>0.99776374859708161</v>
      </c>
      <c r="Y796" s="103">
        <v>792</v>
      </c>
      <c r="Z796" s="103">
        <v>532</v>
      </c>
      <c r="AA796" s="103">
        <v>37</v>
      </c>
      <c r="AB796" s="103">
        <v>18</v>
      </c>
      <c r="AC796" s="137">
        <v>4680.9693093819606</v>
      </c>
      <c r="AD796" s="103">
        <v>450</v>
      </c>
      <c r="AE796" s="103">
        <v>14</v>
      </c>
      <c r="AF796" s="137">
        <v>224550</v>
      </c>
      <c r="AG796" s="137">
        <v>71986</v>
      </c>
      <c r="AH796" s="137">
        <v>155264</v>
      </c>
      <c r="AI796" s="103" t="str">
        <v>Yes</v>
      </c>
      <c r="AJ796" s="103" t="str">
        <v>Yes</v>
      </c>
      <c r="AK796" s="142">
        <v>1</v>
      </c>
      <c r="AN796" s="104">
        <f>AVERAGE(AD$5:AD796)</f>
        <v>449.06060606060606</v>
      </c>
      <c r="AO796" s="104">
        <f>AVERAGE(AE$5:AE796)</f>
        <v>4.3813131313131315</v>
      </c>
      <c r="AP796" s="122">
        <f>AVERAGE(AF$5:AF796)</f>
        <v>224081.24242424243</v>
      </c>
      <c r="AQ796" s="122">
        <f>AVERAGE(AG$5:AG796)</f>
        <v>67092.335858585851</v>
      </c>
      <c r="AR796" s="122">
        <f>AVERAGE(AH$5:AH796)</f>
        <v>161268.07323232322</v>
      </c>
      <c r="AS796" s="121">
        <f>AVERAGE($AK$5:AK796)</f>
        <v>0.99791245791245886</v>
      </c>
    </row>
    <row r="797" spans="1:45" x14ac:dyDescent="0.25">
      <c r="A797" s="103">
        <v>793</v>
      </c>
      <c r="B797" s="116">
        <v>514</v>
      </c>
      <c r="C797" s="116">
        <v>35</v>
      </c>
      <c r="D797" s="116">
        <v>16</v>
      </c>
      <c r="E797" s="117">
        <v>4974.7926661718311</v>
      </c>
      <c r="F797" s="116">
        <v>450</v>
      </c>
      <c r="G797" s="116">
        <v>16</v>
      </c>
      <c r="H797" s="117">
        <v>224550</v>
      </c>
      <c r="I797" s="117">
        <v>72984</v>
      </c>
      <c r="J797" s="117">
        <v>153966</v>
      </c>
      <c r="K797" s="116" t="str">
        <v>Yes</v>
      </c>
      <c r="L797" s="116" t="str">
        <v>Yes</v>
      </c>
      <c r="M797" s="120">
        <v>1</v>
      </c>
      <c r="P797" s="104">
        <f>AVERAGE(F$5:F797)</f>
        <v>448.99495586380834</v>
      </c>
      <c r="Q797" s="104">
        <f>AVERAGE(G$5:G797)</f>
        <v>4.5889029003783106</v>
      </c>
      <c r="R797" s="122">
        <f>AVERAGE(H$5:H797)</f>
        <v>224048.48297604037</v>
      </c>
      <c r="S797" s="122">
        <f>AVERAGE(I$5:I797)</f>
        <v>67189.358133669608</v>
      </c>
      <c r="T797" s="122">
        <f>AVERAGE(J$5:J797)</f>
        <v>161111.1424968474</v>
      </c>
      <c r="U797" s="121">
        <f>AVERAGE($M$5:M797)</f>
        <v>0.99776656858624035</v>
      </c>
      <c r="Y797" s="103">
        <v>793</v>
      </c>
      <c r="Z797" s="103">
        <v>507</v>
      </c>
      <c r="AA797" s="103">
        <v>32</v>
      </c>
      <c r="AB797" s="103">
        <v>22</v>
      </c>
      <c r="AC797" s="137">
        <v>3089.0890359594468</v>
      </c>
      <c r="AD797" s="103">
        <v>450</v>
      </c>
      <c r="AE797" s="103">
        <v>10</v>
      </c>
      <c r="AF797" s="137">
        <v>224550</v>
      </c>
      <c r="AG797" s="137">
        <v>69990</v>
      </c>
      <c r="AH797" s="137">
        <v>157860</v>
      </c>
      <c r="AI797" s="103" t="str">
        <v>Yes</v>
      </c>
      <c r="AJ797" s="103" t="str">
        <v>Yes</v>
      </c>
      <c r="AK797" s="142">
        <v>1</v>
      </c>
      <c r="AN797" s="104">
        <f>AVERAGE(AD$5:AD797)</f>
        <v>449.06179066834807</v>
      </c>
      <c r="AO797" s="104">
        <f>AVERAGE(AE$5:AE797)</f>
        <v>4.3883984867591428</v>
      </c>
      <c r="AP797" s="122">
        <f>AVERAGE(AF$5:AF797)</f>
        <v>224081.83354350567</v>
      </c>
      <c r="AQ797" s="122">
        <f>AVERAGE(AG$5:AG797)</f>
        <v>67095.989911727622</v>
      </c>
      <c r="AR797" s="122">
        <f>AVERAGE(AH$5:AH797)</f>
        <v>161263.77553593947</v>
      </c>
      <c r="AS797" s="121">
        <f>AVERAGE($AK$5:AK797)</f>
        <v>0.99791509037410764</v>
      </c>
    </row>
    <row r="798" spans="1:45" x14ac:dyDescent="0.25">
      <c r="A798" s="103">
        <v>794</v>
      </c>
      <c r="B798" s="116">
        <v>476</v>
      </c>
      <c r="C798" s="116">
        <v>36</v>
      </c>
      <c r="D798" s="116">
        <v>19</v>
      </c>
      <c r="E798" s="117">
        <v>4340.7994974461471</v>
      </c>
      <c r="F798" s="116">
        <v>450</v>
      </c>
      <c r="G798" s="116">
        <v>13</v>
      </c>
      <c r="H798" s="117">
        <v>224550</v>
      </c>
      <c r="I798" s="117">
        <v>71487</v>
      </c>
      <c r="J798" s="117">
        <v>155913</v>
      </c>
      <c r="K798" s="116" t="str">
        <v>Yes</v>
      </c>
      <c r="L798" s="116" t="str">
        <v>Yes</v>
      </c>
      <c r="M798" s="120">
        <v>1</v>
      </c>
      <c r="P798" s="104">
        <f>AVERAGE(F$5:F798)</f>
        <v>448.99622166246849</v>
      </c>
      <c r="Q798" s="104">
        <f>AVERAGE(G$5:G798)</f>
        <v>4.5994962216624682</v>
      </c>
      <c r="R798" s="122">
        <f>AVERAGE(H$5:H798)</f>
        <v>224049.11460957178</v>
      </c>
      <c r="S798" s="122">
        <f>AVERAGE(I$5:I798)</f>
        <v>67194.77078085643</v>
      </c>
      <c r="T798" s="122">
        <f>AVERAGE(J$5:J798)</f>
        <v>161104.59571788413</v>
      </c>
      <c r="U798" s="121">
        <f>AVERAGE($M$5:M798)</f>
        <v>0.99776938147215188</v>
      </c>
      <c r="Y798" s="103">
        <v>794</v>
      </c>
      <c r="Z798" s="103">
        <v>571</v>
      </c>
      <c r="AA798" s="103">
        <v>44</v>
      </c>
      <c r="AB798" s="103">
        <v>33</v>
      </c>
      <c r="AC798" s="137">
        <v>4410.222541574678</v>
      </c>
      <c r="AD798" s="103">
        <v>449</v>
      </c>
      <c r="AE798" s="103">
        <v>0</v>
      </c>
      <c r="AF798" s="137">
        <v>224051</v>
      </c>
      <c r="AG798" s="137">
        <v>64900</v>
      </c>
      <c r="AH798" s="137">
        <v>164101</v>
      </c>
      <c r="AI798" s="103" t="str">
        <v>No</v>
      </c>
      <c r="AJ798" s="103" t="str">
        <v>No</v>
      </c>
      <c r="AK798" s="142">
        <v>0.99777777777777776</v>
      </c>
      <c r="AN798" s="104">
        <f>AVERAGE(AD$5:AD798)</f>
        <v>449.06171284634763</v>
      </c>
      <c r="AO798" s="104">
        <f>AVERAGE(AE$5:AE798)</f>
        <v>4.3828715365239299</v>
      </c>
      <c r="AP798" s="122">
        <f>AVERAGE(AF$5:AF798)</f>
        <v>224081.79471032746</v>
      </c>
      <c r="AQ798" s="122">
        <f>AVERAGE(AG$5:AG798)</f>
        <v>67093.224181360201</v>
      </c>
      <c r="AR798" s="122">
        <f>AVERAGE(AH$5:AH798)</f>
        <v>161267.34886649874</v>
      </c>
      <c r="AS798" s="121">
        <f>AVERAGE($AK$5:AK798)</f>
        <v>0.99791491743632887</v>
      </c>
    </row>
    <row r="799" spans="1:45" x14ac:dyDescent="0.25">
      <c r="A799" s="103">
        <v>795</v>
      </c>
      <c r="B799" s="116">
        <v>576</v>
      </c>
      <c r="C799" s="116">
        <v>36</v>
      </c>
      <c r="D799" s="116">
        <v>29</v>
      </c>
      <c r="E799" s="117">
        <v>4195.605303241422</v>
      </c>
      <c r="F799" s="116">
        <v>450</v>
      </c>
      <c r="G799" s="116">
        <v>3</v>
      </c>
      <c r="H799" s="117">
        <v>224550</v>
      </c>
      <c r="I799" s="117">
        <v>66497</v>
      </c>
      <c r="J799" s="117">
        <v>162403</v>
      </c>
      <c r="K799" s="116" t="str">
        <v>Yes</v>
      </c>
      <c r="L799" s="116" t="str">
        <v>Yes</v>
      </c>
      <c r="M799" s="120">
        <v>1</v>
      </c>
      <c r="P799" s="104">
        <f>AVERAGE(F$5:F799)</f>
        <v>448.99748427672955</v>
      </c>
      <c r="Q799" s="104">
        <f>AVERAGE(G$5:G799)</f>
        <v>4.5974842767295598</v>
      </c>
      <c r="R799" s="122">
        <f>AVERAGE(H$5:H799)</f>
        <v>224049.74465408805</v>
      </c>
      <c r="S799" s="122">
        <f>AVERAGE(I$5:I799)</f>
        <v>67193.893081761009</v>
      </c>
      <c r="T799" s="122">
        <f>AVERAGE(J$5:J799)</f>
        <v>161106.2289308176</v>
      </c>
      <c r="U799" s="121">
        <f>AVERAGE($M$5:M799)</f>
        <v>0.99777218728162087</v>
      </c>
      <c r="Y799" s="103">
        <v>795</v>
      </c>
      <c r="Z799" s="103">
        <v>610</v>
      </c>
      <c r="AA799" s="103">
        <v>32</v>
      </c>
      <c r="AB799" s="103">
        <v>24</v>
      </c>
      <c r="AC799" s="137">
        <v>2397.7211858981464</v>
      </c>
      <c r="AD799" s="103">
        <v>450</v>
      </c>
      <c r="AE799" s="103">
        <v>8</v>
      </c>
      <c r="AF799" s="137">
        <v>224550</v>
      </c>
      <c r="AG799" s="137">
        <v>68992</v>
      </c>
      <c r="AH799" s="137">
        <v>159158</v>
      </c>
      <c r="AI799" s="103" t="str">
        <v>Yes</v>
      </c>
      <c r="AJ799" s="103" t="str">
        <v>Yes</v>
      </c>
      <c r="AK799" s="142">
        <v>1</v>
      </c>
      <c r="AN799" s="104">
        <f>AVERAGE(AD$5:AD799)</f>
        <v>449.06289308176099</v>
      </c>
      <c r="AO799" s="104">
        <f>AVERAGE(AE$5:AE799)</f>
        <v>4.3874213836477987</v>
      </c>
      <c r="AP799" s="122">
        <f>AVERAGE(AF$5:AF799)</f>
        <v>224082.38364779874</v>
      </c>
      <c r="AQ799" s="122">
        <f>AVERAGE(AG$5:AG799)</f>
        <v>67095.612578616347</v>
      </c>
      <c r="AR799" s="122">
        <f>AVERAGE(AH$5:AH799)</f>
        <v>161264.69559748427</v>
      </c>
      <c r="AS799" s="121">
        <f>AVERAGE($AK$5:AK799)</f>
        <v>0.99791754018169199</v>
      </c>
    </row>
    <row r="800" spans="1:45" x14ac:dyDescent="0.25">
      <c r="A800" s="103">
        <v>796</v>
      </c>
      <c r="B800" s="116">
        <v>545</v>
      </c>
      <c r="C800" s="116">
        <v>39</v>
      </c>
      <c r="D800" s="116">
        <v>21</v>
      </c>
      <c r="E800" s="117">
        <v>2159.0474448157624</v>
      </c>
      <c r="F800" s="116">
        <v>450</v>
      </c>
      <c r="G800" s="116">
        <v>11</v>
      </c>
      <c r="H800" s="117">
        <v>224550</v>
      </c>
      <c r="I800" s="117">
        <v>70489</v>
      </c>
      <c r="J800" s="117">
        <v>157211</v>
      </c>
      <c r="K800" s="116" t="str">
        <v>Yes</v>
      </c>
      <c r="L800" s="116" t="str">
        <v>Yes</v>
      </c>
      <c r="M800" s="120">
        <v>1</v>
      </c>
      <c r="P800" s="104">
        <f>AVERAGE(F$5:F800)</f>
        <v>448.99874371859295</v>
      </c>
      <c r="Q800" s="104">
        <f>AVERAGE(G$5:G800)</f>
        <v>4.6055276381909547</v>
      </c>
      <c r="R800" s="122">
        <f>AVERAGE(H$5:H800)</f>
        <v>224050.37311557788</v>
      </c>
      <c r="S800" s="122">
        <f>AVERAGE(I$5:I800)</f>
        <v>67198.032663316582</v>
      </c>
      <c r="T800" s="122">
        <f>AVERAGE(J$5:J800)</f>
        <v>161101.33542713567</v>
      </c>
      <c r="U800" s="121">
        <f>AVERAGE($M$5:M800)</f>
        <v>0.99777498604131731</v>
      </c>
      <c r="Y800" s="103">
        <v>796</v>
      </c>
      <c r="Z800" s="103">
        <v>610</v>
      </c>
      <c r="AA800" s="103">
        <v>40</v>
      </c>
      <c r="AB800" s="103">
        <v>40</v>
      </c>
      <c r="AC800" s="137">
        <v>4080.8302367565243</v>
      </c>
      <c r="AD800" s="103">
        <v>442</v>
      </c>
      <c r="AE800" s="103">
        <v>0</v>
      </c>
      <c r="AF800" s="137">
        <v>220558</v>
      </c>
      <c r="AG800" s="137">
        <v>64200</v>
      </c>
      <c r="AH800" s="137">
        <v>162358</v>
      </c>
      <c r="AI800" s="103" t="str">
        <v>No</v>
      </c>
      <c r="AJ800" s="103" t="str">
        <v>No</v>
      </c>
      <c r="AK800" s="142">
        <v>0.98222222222222222</v>
      </c>
      <c r="AN800" s="104">
        <f>AVERAGE(AD$5:AD800)</f>
        <v>449.0540201005025</v>
      </c>
      <c r="AO800" s="104">
        <f>AVERAGE(AE$5:AE800)</f>
        <v>4.3819095477386938</v>
      </c>
      <c r="AP800" s="122">
        <f>AVERAGE(AF$5:AF800)</f>
        <v>224077.95603015076</v>
      </c>
      <c r="AQ800" s="122">
        <f>AVERAGE(AG$5:AG800)</f>
        <v>67091.974874371866</v>
      </c>
      <c r="AR800" s="122">
        <f>AVERAGE(AH$5:AH800)</f>
        <v>161266.06909547737</v>
      </c>
      <c r="AS800" s="121">
        <f>AVERAGE($AK$5:AK800)</f>
        <v>0.99789782244556202</v>
      </c>
    </row>
    <row r="801" spans="1:45" x14ac:dyDescent="0.25">
      <c r="A801" s="103">
        <v>797</v>
      </c>
      <c r="B801" s="116">
        <v>559</v>
      </c>
      <c r="C801" s="116">
        <v>39</v>
      </c>
      <c r="D801" s="116">
        <v>27</v>
      </c>
      <c r="E801" s="117">
        <v>2849.2449202723242</v>
      </c>
      <c r="F801" s="116">
        <v>450</v>
      </c>
      <c r="G801" s="116">
        <v>5</v>
      </c>
      <c r="H801" s="117">
        <v>224550</v>
      </c>
      <c r="I801" s="117">
        <v>67495</v>
      </c>
      <c r="J801" s="117">
        <v>161105</v>
      </c>
      <c r="K801" s="116" t="str">
        <v>Yes</v>
      </c>
      <c r="L801" s="116" t="str">
        <v>Yes</v>
      </c>
      <c r="M801" s="120">
        <v>1</v>
      </c>
      <c r="P801" s="104">
        <f>AVERAGE(F$5:F801)</f>
        <v>449</v>
      </c>
      <c r="Q801" s="104">
        <f>AVERAGE(G$5:G801)</f>
        <v>4.6060225846925968</v>
      </c>
      <c r="R801" s="122">
        <f>AVERAGE(H$5:H801)</f>
        <v>224051</v>
      </c>
      <c r="S801" s="122">
        <f>AVERAGE(I$5:I801)</f>
        <v>67198.405269761599</v>
      </c>
      <c r="T801" s="122">
        <f>AVERAGE(J$5:J801)</f>
        <v>161101.3400250941</v>
      </c>
      <c r="U801" s="121">
        <f>AVERAGE($M$5:M801)</f>
        <v>0.99777777777777743</v>
      </c>
      <c r="Y801" s="103">
        <v>797</v>
      </c>
      <c r="Z801" s="103">
        <v>585</v>
      </c>
      <c r="AA801" s="103">
        <v>44</v>
      </c>
      <c r="AB801" s="103">
        <v>17</v>
      </c>
      <c r="AC801" s="137">
        <v>2919.9409519825458</v>
      </c>
      <c r="AD801" s="103">
        <v>450</v>
      </c>
      <c r="AE801" s="103">
        <v>15</v>
      </c>
      <c r="AF801" s="137">
        <v>224550</v>
      </c>
      <c r="AG801" s="137">
        <v>72485</v>
      </c>
      <c r="AH801" s="137">
        <v>154615</v>
      </c>
      <c r="AI801" s="103" t="str">
        <v>Yes</v>
      </c>
      <c r="AJ801" s="103" t="str">
        <v>Yes</v>
      </c>
      <c r="AK801" s="142">
        <v>1</v>
      </c>
      <c r="AN801" s="104">
        <f>AVERAGE(AD$5:AD801)</f>
        <v>449.0552070263488</v>
      </c>
      <c r="AO801" s="104">
        <f>AVERAGE(AE$5:AE801)</f>
        <v>4.395232120451694</v>
      </c>
      <c r="AP801" s="122">
        <f>AVERAGE(AF$5:AF801)</f>
        <v>224078.54830614806</v>
      </c>
      <c r="AQ801" s="122">
        <f>AVERAGE(AG$5:AG801)</f>
        <v>67098.74153074027</v>
      </c>
      <c r="AR801" s="122">
        <f>AVERAGE(AH$5:AH801)</f>
        <v>161257.72396486826</v>
      </c>
      <c r="AS801" s="121">
        <f>AVERAGE($AK$5:AK801)</f>
        <v>0.99790046005855382</v>
      </c>
    </row>
    <row r="802" spans="1:45" x14ac:dyDescent="0.25">
      <c r="A802" s="103">
        <v>798</v>
      </c>
      <c r="B802" s="116">
        <v>562</v>
      </c>
      <c r="C802" s="116">
        <v>33</v>
      </c>
      <c r="D802" s="116">
        <v>28</v>
      </c>
      <c r="E802" s="117">
        <v>4621.0149360988798</v>
      </c>
      <c r="F802" s="116">
        <v>450</v>
      </c>
      <c r="G802" s="116">
        <v>4</v>
      </c>
      <c r="H802" s="117">
        <v>224550</v>
      </c>
      <c r="I802" s="117">
        <v>66996</v>
      </c>
      <c r="J802" s="117">
        <v>161754</v>
      </c>
      <c r="K802" s="116" t="str">
        <v>Yes</v>
      </c>
      <c r="L802" s="116" t="str">
        <v>Yes</v>
      </c>
      <c r="M802" s="120">
        <v>1</v>
      </c>
      <c r="P802" s="104">
        <f>AVERAGE(F$5:F802)</f>
        <v>449.00125313283206</v>
      </c>
      <c r="Q802" s="104">
        <f>AVERAGE(G$5:G802)</f>
        <v>4.6052631578947372</v>
      </c>
      <c r="R802" s="122">
        <f>AVERAGE(H$5:H802)</f>
        <v>224051.62531328321</v>
      </c>
      <c r="S802" s="122">
        <f>AVERAGE(I$5:I802)</f>
        <v>67198.151629072687</v>
      </c>
      <c r="T802" s="122">
        <f>AVERAGE(J$5:J802)</f>
        <v>161102.15789473685</v>
      </c>
      <c r="U802" s="121">
        <f>AVERAGE($M$5:M802)</f>
        <v>0.99778056251740421</v>
      </c>
      <c r="Y802" s="103">
        <v>798</v>
      </c>
      <c r="Z802" s="103">
        <v>523</v>
      </c>
      <c r="AA802" s="103">
        <v>37</v>
      </c>
      <c r="AB802" s="103">
        <v>19</v>
      </c>
      <c r="AC802" s="137">
        <v>3153.5171230658852</v>
      </c>
      <c r="AD802" s="103">
        <v>450</v>
      </c>
      <c r="AE802" s="103">
        <v>13</v>
      </c>
      <c r="AF802" s="137">
        <v>224550</v>
      </c>
      <c r="AG802" s="137">
        <v>71487</v>
      </c>
      <c r="AH802" s="137">
        <v>155913</v>
      </c>
      <c r="AI802" s="103" t="str">
        <v>Yes</v>
      </c>
      <c r="AJ802" s="103" t="str">
        <v>Yes</v>
      </c>
      <c r="AK802" s="142">
        <v>1</v>
      </c>
      <c r="AN802" s="104">
        <f>AVERAGE(AD$5:AD802)</f>
        <v>449.05639097744358</v>
      </c>
      <c r="AO802" s="104">
        <f>AVERAGE(AE$5:AE802)</f>
        <v>4.4060150375939848</v>
      </c>
      <c r="AP802" s="122">
        <f>AVERAGE(AF$5:AF802)</f>
        <v>224079.13909774437</v>
      </c>
      <c r="AQ802" s="122">
        <f>AVERAGE(AG$5:AG802)</f>
        <v>67104.240601503756</v>
      </c>
      <c r="AR802" s="122">
        <f>AVERAGE(AH$5:AH802)</f>
        <v>161251.02631578947</v>
      </c>
      <c r="AS802" s="121">
        <f>AVERAGE($AK$5:AK802)</f>
        <v>0.99790309106098674</v>
      </c>
    </row>
    <row r="803" spans="1:45" x14ac:dyDescent="0.25">
      <c r="A803" s="103">
        <v>799</v>
      </c>
      <c r="B803" s="116">
        <v>530</v>
      </c>
      <c r="C803" s="116">
        <v>43</v>
      </c>
      <c r="D803" s="116">
        <v>27</v>
      </c>
      <c r="E803" s="117">
        <v>4461.0683990323832</v>
      </c>
      <c r="F803" s="116">
        <v>450</v>
      </c>
      <c r="G803" s="116">
        <v>5</v>
      </c>
      <c r="H803" s="117">
        <v>224550</v>
      </c>
      <c r="I803" s="117">
        <v>67495</v>
      </c>
      <c r="J803" s="117">
        <v>161105</v>
      </c>
      <c r="K803" s="116" t="str">
        <v>Yes</v>
      </c>
      <c r="L803" s="116" t="str">
        <v>Yes</v>
      </c>
      <c r="M803" s="120">
        <v>1</v>
      </c>
      <c r="P803" s="104">
        <f>AVERAGE(F$5:F803)</f>
        <v>449.00250312891114</v>
      </c>
      <c r="Q803" s="104">
        <f>AVERAGE(G$5:G803)</f>
        <v>4.6057571964956194</v>
      </c>
      <c r="R803" s="122">
        <f>AVERAGE(H$5:H803)</f>
        <v>224052.24906132667</v>
      </c>
      <c r="S803" s="122">
        <f>AVERAGE(I$5:I803)</f>
        <v>67198.523153942428</v>
      </c>
      <c r="T803" s="122">
        <f>AVERAGE(J$5:J803)</f>
        <v>161102.16145181475</v>
      </c>
      <c r="U803" s="121">
        <f>AVERAGE($M$5:M803)</f>
        <v>0.99778334028646887</v>
      </c>
      <c r="Y803" s="103">
        <v>799</v>
      </c>
      <c r="Z803" s="103">
        <v>652</v>
      </c>
      <c r="AA803" s="103">
        <v>45</v>
      </c>
      <c r="AB803" s="103">
        <v>39</v>
      </c>
      <c r="AC803" s="137">
        <v>4104.3767298987586</v>
      </c>
      <c r="AD803" s="103">
        <v>443</v>
      </c>
      <c r="AE803" s="103">
        <v>0</v>
      </c>
      <c r="AF803" s="137">
        <v>221057</v>
      </c>
      <c r="AG803" s="137">
        <v>64300</v>
      </c>
      <c r="AH803" s="137">
        <v>162607</v>
      </c>
      <c r="AI803" s="103" t="str">
        <v>No</v>
      </c>
      <c r="AJ803" s="103" t="str">
        <v>No</v>
      </c>
      <c r="AK803" s="142">
        <v>0.98444444444444446</v>
      </c>
      <c r="AN803" s="104">
        <f>AVERAGE(AD$5:AD803)</f>
        <v>449.04881101376719</v>
      </c>
      <c r="AO803" s="104">
        <f>AVERAGE(AE$5:AE803)</f>
        <v>4.4005006257822279</v>
      </c>
      <c r="AP803" s="122">
        <f>AVERAGE(AF$5:AF803)</f>
        <v>224075.35669586985</v>
      </c>
      <c r="AQ803" s="122">
        <f>AVERAGE(AG$5:AG803)</f>
        <v>67100.730913642052</v>
      </c>
      <c r="AR803" s="122">
        <f>AVERAGE(AH$5:AH803)</f>
        <v>161252.72340425532</v>
      </c>
      <c r="AS803" s="121">
        <f>AVERAGE($AK$5:AK803)</f>
        <v>0.99788624669726134</v>
      </c>
    </row>
    <row r="804" spans="1:45" x14ac:dyDescent="0.25">
      <c r="A804" s="103">
        <v>800</v>
      </c>
      <c r="B804" s="116">
        <v>582</v>
      </c>
      <c r="C804" s="116">
        <v>37</v>
      </c>
      <c r="D804" s="116">
        <v>28</v>
      </c>
      <c r="E804" s="117">
        <v>4613.2625083910898</v>
      </c>
      <c r="F804" s="116">
        <v>450</v>
      </c>
      <c r="G804" s="116">
        <v>4</v>
      </c>
      <c r="H804" s="117">
        <v>224550</v>
      </c>
      <c r="I804" s="117">
        <v>66996</v>
      </c>
      <c r="J804" s="117">
        <v>161754</v>
      </c>
      <c r="K804" s="116" t="str">
        <v>Yes</v>
      </c>
      <c r="L804" s="116" t="str">
        <v>Yes</v>
      </c>
      <c r="M804" s="120">
        <v>1</v>
      </c>
      <c r="P804" s="104">
        <f>AVERAGE(F$5:F804)</f>
        <v>449.00375000000003</v>
      </c>
      <c r="Q804" s="104">
        <f>AVERAGE(G$5:G804)</f>
        <v>4.6050000000000004</v>
      </c>
      <c r="R804" s="122">
        <f>AVERAGE(H$5:H804)</f>
        <v>224052.87125</v>
      </c>
      <c r="S804" s="122">
        <f>AVERAGE(I$5:I804)</f>
        <v>67198.27</v>
      </c>
      <c r="T804" s="122">
        <f>AVERAGE(J$5:J804)</f>
        <v>161102.97625000001</v>
      </c>
      <c r="U804" s="121">
        <f>AVERAGE($M$5:M804)</f>
        <v>0.99778611111111071</v>
      </c>
      <c r="Y804" s="103">
        <v>800</v>
      </c>
      <c r="Z804" s="103">
        <v>551</v>
      </c>
      <c r="AA804" s="103">
        <v>44</v>
      </c>
      <c r="AB804" s="103">
        <v>25</v>
      </c>
      <c r="AC804" s="137">
        <v>2946.1081599242989</v>
      </c>
      <c r="AD804" s="103">
        <v>450</v>
      </c>
      <c r="AE804" s="103">
        <v>7</v>
      </c>
      <c r="AF804" s="137">
        <v>224550</v>
      </c>
      <c r="AG804" s="137">
        <v>68493</v>
      </c>
      <c r="AH804" s="137">
        <v>159807</v>
      </c>
      <c r="AI804" s="103" t="str">
        <v>Yes</v>
      </c>
      <c r="AJ804" s="103" t="str">
        <v>Yes</v>
      </c>
      <c r="AK804" s="142">
        <v>1</v>
      </c>
      <c r="AN804" s="104">
        <f>AVERAGE(AD$5:AD804)</f>
        <v>449.05</v>
      </c>
      <c r="AO804" s="104">
        <f>AVERAGE(AE$5:AE804)</f>
        <v>4.4037499999999996</v>
      </c>
      <c r="AP804" s="122">
        <f>AVERAGE(AF$5:AF804)</f>
        <v>224075.95</v>
      </c>
      <c r="AQ804" s="122">
        <f>AVERAGE(AG$5:AG804)</f>
        <v>67102.471250000002</v>
      </c>
      <c r="AR804" s="122">
        <f>AVERAGE(AH$5:AH804)</f>
        <v>161250.91625000001</v>
      </c>
      <c r="AS804" s="121">
        <f>AVERAGE($AK$5:AK804)</f>
        <v>0.99788888888888971</v>
      </c>
    </row>
    <row r="805" spans="1:45" x14ac:dyDescent="0.25">
      <c r="A805" s="103">
        <v>801</v>
      </c>
      <c r="B805" s="116">
        <v>455</v>
      </c>
      <c r="C805" s="116">
        <v>28</v>
      </c>
      <c r="D805" s="116">
        <v>25</v>
      </c>
      <c r="E805" s="117">
        <v>3243.9040297056918</v>
      </c>
      <c r="F805" s="116">
        <v>450</v>
      </c>
      <c r="G805" s="116">
        <v>7</v>
      </c>
      <c r="H805" s="117">
        <v>224550</v>
      </c>
      <c r="I805" s="117">
        <v>68493</v>
      </c>
      <c r="J805" s="117">
        <v>159807</v>
      </c>
      <c r="K805" s="116" t="str">
        <v>Yes</v>
      </c>
      <c r="L805" s="116" t="str">
        <v>Yes</v>
      </c>
      <c r="M805" s="120">
        <v>1</v>
      </c>
      <c r="P805" s="104">
        <f>AVERAGE(F$5:F805)</f>
        <v>449.00499375780277</v>
      </c>
      <c r="Q805" s="104">
        <f>AVERAGE(G$5:G805)</f>
        <v>4.6079900124843949</v>
      </c>
      <c r="R805" s="122">
        <f>AVERAGE(H$5:H805)</f>
        <v>224053.49188514357</v>
      </c>
      <c r="S805" s="122">
        <f>AVERAGE(I$5:I805)</f>
        <v>67199.886392009983</v>
      </c>
      <c r="T805" s="122">
        <f>AVERAGE(J$5:J805)</f>
        <v>161101.35830212236</v>
      </c>
      <c r="U805" s="121">
        <f>AVERAGE($M$5:M805)</f>
        <v>0.99778887501733904</v>
      </c>
      <c r="Y805" s="103">
        <v>801</v>
      </c>
      <c r="Z805" s="103">
        <v>556</v>
      </c>
      <c r="AA805" s="103">
        <v>41</v>
      </c>
      <c r="AB805" s="103">
        <v>27</v>
      </c>
      <c r="AC805" s="137">
        <v>3587.270359144306</v>
      </c>
      <c r="AD805" s="103">
        <v>450</v>
      </c>
      <c r="AE805" s="103">
        <v>5</v>
      </c>
      <c r="AF805" s="137">
        <v>224550</v>
      </c>
      <c r="AG805" s="137">
        <v>67495</v>
      </c>
      <c r="AH805" s="137">
        <v>161105</v>
      </c>
      <c r="AI805" s="103" t="str">
        <v>Yes</v>
      </c>
      <c r="AJ805" s="103" t="str">
        <v>Yes</v>
      </c>
      <c r="AK805" s="142">
        <v>1</v>
      </c>
      <c r="AN805" s="104">
        <f>AVERAGE(AD$5:AD805)</f>
        <v>449.05118601747813</v>
      </c>
      <c r="AO805" s="104">
        <f>AVERAGE(AE$5:AE805)</f>
        <v>4.404494382022472</v>
      </c>
      <c r="AP805" s="122">
        <f>AVERAGE(AF$5:AF805)</f>
        <v>224076.5418227216</v>
      </c>
      <c r="AQ805" s="122">
        <f>AVERAGE(AG$5:AG805)</f>
        <v>67102.961298377035</v>
      </c>
      <c r="AR805" s="122">
        <f>AVERAGE(AH$5:AH805)</f>
        <v>161250.73408239702</v>
      </c>
      <c r="AS805" s="121">
        <f>AVERAGE($AK$5:AK805)</f>
        <v>0.99789152448328566</v>
      </c>
    </row>
    <row r="806" spans="1:45" x14ac:dyDescent="0.25">
      <c r="A806" s="103">
        <v>802</v>
      </c>
      <c r="B806" s="116">
        <v>624</v>
      </c>
      <c r="C806" s="116">
        <v>42</v>
      </c>
      <c r="D806" s="116">
        <v>27</v>
      </c>
      <c r="E806" s="117">
        <v>2386.7691452689774</v>
      </c>
      <c r="F806" s="116">
        <v>450</v>
      </c>
      <c r="G806" s="116">
        <v>5</v>
      </c>
      <c r="H806" s="117">
        <v>224550</v>
      </c>
      <c r="I806" s="117">
        <v>67495</v>
      </c>
      <c r="J806" s="117">
        <v>161105</v>
      </c>
      <c r="K806" s="116" t="str">
        <v>Yes</v>
      </c>
      <c r="L806" s="116" t="str">
        <v>Yes</v>
      </c>
      <c r="M806" s="120">
        <v>1</v>
      </c>
      <c r="P806" s="104">
        <f>AVERAGE(F$5:F806)</f>
        <v>449.0062344139651</v>
      </c>
      <c r="Q806" s="104">
        <f>AVERAGE(G$5:G806)</f>
        <v>4.6084788029925186</v>
      </c>
      <c r="R806" s="122">
        <f>AVERAGE(H$5:H806)</f>
        <v>224054.11097256857</v>
      </c>
      <c r="S806" s="122">
        <f>AVERAGE(I$5:I806)</f>
        <v>67200.254364089778</v>
      </c>
      <c r="T806" s="122">
        <f>AVERAGE(J$5:J806)</f>
        <v>161101.36284289276</v>
      </c>
      <c r="U806" s="121">
        <f>AVERAGE($M$5:M806)</f>
        <v>0.99779163203103316</v>
      </c>
      <c r="Y806" s="103">
        <v>802</v>
      </c>
      <c r="Z806" s="103">
        <v>574</v>
      </c>
      <c r="AA806" s="103">
        <v>46</v>
      </c>
      <c r="AB806" s="103">
        <v>26</v>
      </c>
      <c r="AC806" s="137">
        <v>4348.7083777586276</v>
      </c>
      <c r="AD806" s="103">
        <v>450</v>
      </c>
      <c r="AE806" s="103">
        <v>6</v>
      </c>
      <c r="AF806" s="137">
        <v>224550</v>
      </c>
      <c r="AG806" s="137">
        <v>67994</v>
      </c>
      <c r="AH806" s="137">
        <v>160456</v>
      </c>
      <c r="AI806" s="103" t="str">
        <v>Yes</v>
      </c>
      <c r="AJ806" s="103" t="str">
        <v>Yes</v>
      </c>
      <c r="AK806" s="142">
        <v>1</v>
      </c>
      <c r="AN806" s="104">
        <f>AVERAGE(AD$5:AD806)</f>
        <v>449.05236907730671</v>
      </c>
      <c r="AO806" s="104">
        <f>AVERAGE(AE$5:AE806)</f>
        <v>4.4064837905236907</v>
      </c>
      <c r="AP806" s="122">
        <f>AVERAGE(AF$5:AF806)</f>
        <v>224077.13216957607</v>
      </c>
      <c r="AQ806" s="122">
        <f>AVERAGE(AG$5:AG806)</f>
        <v>67104.072319201994</v>
      </c>
      <c r="AR806" s="122">
        <f>AVERAGE(AH$5:AH806)</f>
        <v>161249.74314214464</v>
      </c>
      <c r="AS806" s="121">
        <f>AVERAGE($AK$5:AK806)</f>
        <v>0.997894153505127</v>
      </c>
    </row>
    <row r="807" spans="1:45" x14ac:dyDescent="0.25">
      <c r="A807" s="103">
        <v>803</v>
      </c>
      <c r="B807" s="116">
        <v>631</v>
      </c>
      <c r="C807" s="116">
        <v>30</v>
      </c>
      <c r="D807" s="116">
        <v>38</v>
      </c>
      <c r="E807" s="117">
        <v>2878.1452005071683</v>
      </c>
      <c r="F807" s="116">
        <v>444</v>
      </c>
      <c r="G807" s="116">
        <v>0</v>
      </c>
      <c r="H807" s="117">
        <v>221556</v>
      </c>
      <c r="I807" s="117">
        <v>64400</v>
      </c>
      <c r="J807" s="117">
        <v>162856</v>
      </c>
      <c r="K807" s="116" t="str">
        <v>No</v>
      </c>
      <c r="L807" s="116" t="str">
        <v>No</v>
      </c>
      <c r="M807" s="120">
        <v>0.98666666666666669</v>
      </c>
      <c r="P807" s="104">
        <f>AVERAGE(F$5:F807)</f>
        <v>449</v>
      </c>
      <c r="Q807" s="104">
        <f>AVERAGE(G$5:G807)</f>
        <v>4.602739726027397</v>
      </c>
      <c r="R807" s="122">
        <f>AVERAGE(H$5:H807)</f>
        <v>224051</v>
      </c>
      <c r="S807" s="122">
        <f>AVERAGE(I$5:I807)</f>
        <v>67196.767123287675</v>
      </c>
      <c r="T807" s="122">
        <f>AVERAGE(J$5:J807)</f>
        <v>161103.54794520547</v>
      </c>
      <c r="U807" s="121">
        <f>AVERAGE($M$5:M807)</f>
        <v>0.99777777777777743</v>
      </c>
      <c r="Y807" s="103">
        <v>803</v>
      </c>
      <c r="Z807" s="103">
        <v>531</v>
      </c>
      <c r="AA807" s="103">
        <v>42</v>
      </c>
      <c r="AB807" s="103">
        <v>32</v>
      </c>
      <c r="AC807" s="137">
        <v>4369.0012454343087</v>
      </c>
      <c r="AD807" s="103">
        <v>450</v>
      </c>
      <c r="AE807" s="103">
        <v>0</v>
      </c>
      <c r="AF807" s="137">
        <v>224550</v>
      </c>
      <c r="AG807" s="137">
        <v>65000</v>
      </c>
      <c r="AH807" s="137">
        <v>164350</v>
      </c>
      <c r="AI807" s="103" t="str">
        <v>Yes</v>
      </c>
      <c r="AJ807" s="103" t="str">
        <v>No</v>
      </c>
      <c r="AK807" s="142">
        <v>1</v>
      </c>
      <c r="AN807" s="104">
        <f>AVERAGE(AD$5:AD807)</f>
        <v>449.05354919053548</v>
      </c>
      <c r="AO807" s="104">
        <f>AVERAGE(AE$5:AE807)</f>
        <v>4.4009962640099625</v>
      </c>
      <c r="AP807" s="122">
        <f>AVERAGE(AF$5:AF807)</f>
        <v>224077.7210460772</v>
      </c>
      <c r="AQ807" s="122">
        <f>AVERAGE(AG$5:AG807)</f>
        <v>67101.452054794514</v>
      </c>
      <c r="AR807" s="122">
        <f>AVERAGE(AH$5:AH807)</f>
        <v>161253.60398505605</v>
      </c>
      <c r="AS807" s="121">
        <f>AVERAGE($AK$5:AK807)</f>
        <v>0.99789677597896864</v>
      </c>
    </row>
    <row r="808" spans="1:45" x14ac:dyDescent="0.25">
      <c r="A808" s="103">
        <v>804</v>
      </c>
      <c r="B808" s="116">
        <v>630</v>
      </c>
      <c r="C808" s="116">
        <v>42</v>
      </c>
      <c r="D808" s="116">
        <v>33</v>
      </c>
      <c r="E808" s="117">
        <v>2836.6274497266077</v>
      </c>
      <c r="F808" s="116">
        <v>449</v>
      </c>
      <c r="G808" s="116">
        <v>0</v>
      </c>
      <c r="H808" s="117">
        <v>224051</v>
      </c>
      <c r="I808" s="117">
        <v>64900</v>
      </c>
      <c r="J808" s="117">
        <v>164101</v>
      </c>
      <c r="K808" s="116" t="str">
        <v>No</v>
      </c>
      <c r="L808" s="116" t="str">
        <v>No</v>
      </c>
      <c r="M808" s="120">
        <v>0.99777777777777776</v>
      </c>
      <c r="P808" s="104">
        <f>AVERAGE(F$5:F808)</f>
        <v>449</v>
      </c>
      <c r="Q808" s="104">
        <f>AVERAGE(G$5:G808)</f>
        <v>4.5970149253731343</v>
      </c>
      <c r="R808" s="122">
        <f>AVERAGE(H$5:H808)</f>
        <v>224051</v>
      </c>
      <c r="S808" s="122">
        <f>AVERAGE(I$5:I808)</f>
        <v>67193.910447761198</v>
      </c>
      <c r="T808" s="122">
        <f>AVERAGE(J$5:J808)</f>
        <v>161107.27611940299</v>
      </c>
      <c r="U808" s="121">
        <f>AVERAGE($M$5:M808)</f>
        <v>0.99777777777777743</v>
      </c>
      <c r="Y808" s="103">
        <v>804</v>
      </c>
      <c r="Z808" s="103">
        <v>616</v>
      </c>
      <c r="AA808" s="103">
        <v>39</v>
      </c>
      <c r="AB808" s="103">
        <v>29</v>
      </c>
      <c r="AC808" s="137">
        <v>2532.4365109809069</v>
      </c>
      <c r="AD808" s="103">
        <v>450</v>
      </c>
      <c r="AE808" s="103">
        <v>3</v>
      </c>
      <c r="AF808" s="137">
        <v>224550</v>
      </c>
      <c r="AG808" s="137">
        <v>66497</v>
      </c>
      <c r="AH808" s="137">
        <v>162403</v>
      </c>
      <c r="AI808" s="103" t="str">
        <v>Yes</v>
      </c>
      <c r="AJ808" s="103" t="str">
        <v>Yes</v>
      </c>
      <c r="AK808" s="142">
        <v>1</v>
      </c>
      <c r="AN808" s="104">
        <f>AVERAGE(AD$5:AD808)</f>
        <v>449.05472636815921</v>
      </c>
      <c r="AO808" s="104">
        <f>AVERAGE(AE$5:AE808)</f>
        <v>4.3992537313432836</v>
      </c>
      <c r="AP808" s="122">
        <f>AVERAGE(AF$5:AF808)</f>
        <v>224078.30845771145</v>
      </c>
      <c r="AQ808" s="122">
        <f>AVERAGE(AG$5:AG808)</f>
        <v>67100.700248756213</v>
      </c>
      <c r="AR808" s="122">
        <f>AVERAGE(AH$5:AH808)</f>
        <v>161255.03358208956</v>
      </c>
      <c r="AS808" s="121">
        <f>AVERAGE($AK$5:AK808)</f>
        <v>0.9978993919292436</v>
      </c>
    </row>
    <row r="809" spans="1:45" x14ac:dyDescent="0.25">
      <c r="A809" s="103">
        <v>805</v>
      </c>
      <c r="B809" s="116">
        <v>540</v>
      </c>
      <c r="C809" s="116">
        <v>39</v>
      </c>
      <c r="D809" s="116">
        <v>33</v>
      </c>
      <c r="E809" s="117">
        <v>3662.6885379908354</v>
      </c>
      <c r="F809" s="116">
        <v>449</v>
      </c>
      <c r="G809" s="116">
        <v>0</v>
      </c>
      <c r="H809" s="117">
        <v>224051</v>
      </c>
      <c r="I809" s="117">
        <v>64900</v>
      </c>
      <c r="J809" s="117">
        <v>164101</v>
      </c>
      <c r="K809" s="116" t="str">
        <v>No</v>
      </c>
      <c r="L809" s="116" t="str">
        <v>No</v>
      </c>
      <c r="M809" s="120">
        <v>0.99777777777777776</v>
      </c>
      <c r="P809" s="104">
        <f>AVERAGE(F$5:F809)</f>
        <v>449</v>
      </c>
      <c r="Q809" s="104">
        <f>AVERAGE(G$5:G809)</f>
        <v>4.5913043478260871</v>
      </c>
      <c r="R809" s="122">
        <f>AVERAGE(H$5:H809)</f>
        <v>224051</v>
      </c>
      <c r="S809" s="122">
        <f>AVERAGE(I$5:I809)</f>
        <v>67191.060869565219</v>
      </c>
      <c r="T809" s="122">
        <f>AVERAGE(J$5:J809)</f>
        <v>161110.99503105591</v>
      </c>
      <c r="U809" s="121">
        <f>AVERAGE($M$5:M809)</f>
        <v>0.99777777777777732</v>
      </c>
      <c r="Y809" s="103">
        <v>805</v>
      </c>
      <c r="Z809" s="103">
        <v>554</v>
      </c>
      <c r="AA809" s="103">
        <v>48</v>
      </c>
      <c r="AB809" s="103">
        <v>28</v>
      </c>
      <c r="AC809" s="137">
        <v>3351.6281560719653</v>
      </c>
      <c r="AD809" s="103">
        <v>450</v>
      </c>
      <c r="AE809" s="103">
        <v>4</v>
      </c>
      <c r="AF809" s="137">
        <v>224550</v>
      </c>
      <c r="AG809" s="137">
        <v>66996</v>
      </c>
      <c r="AH809" s="137">
        <v>161754</v>
      </c>
      <c r="AI809" s="103" t="str">
        <v>Yes</v>
      </c>
      <c r="AJ809" s="103" t="str">
        <v>Yes</v>
      </c>
      <c r="AK809" s="142">
        <v>1</v>
      </c>
      <c r="AN809" s="104">
        <f>AVERAGE(AD$5:AD809)</f>
        <v>449.05590062111798</v>
      </c>
      <c r="AO809" s="104">
        <f>AVERAGE(AE$5:AE809)</f>
        <v>4.3987577639751549</v>
      </c>
      <c r="AP809" s="122">
        <f>AVERAGE(AF$5:AF809)</f>
        <v>224078.8944099379</v>
      </c>
      <c r="AQ809" s="122">
        <f>AVERAGE(AG$5:AG809)</f>
        <v>67100.570186335404</v>
      </c>
      <c r="AR809" s="122">
        <f>AVERAGE(AH$5:AH809)</f>
        <v>161255.65341614906</v>
      </c>
      <c r="AS809" s="121">
        <f>AVERAGE($AK$5:AK809)</f>
        <v>0.99790200138026308</v>
      </c>
    </row>
    <row r="810" spans="1:45" x14ac:dyDescent="0.25">
      <c r="A810" s="103">
        <v>806</v>
      </c>
      <c r="B810" s="116">
        <v>506</v>
      </c>
      <c r="C810" s="116">
        <v>40</v>
      </c>
      <c r="D810" s="116">
        <v>28</v>
      </c>
      <c r="E810" s="117">
        <v>3211.6722344928849</v>
      </c>
      <c r="F810" s="116">
        <v>450</v>
      </c>
      <c r="G810" s="116">
        <v>4</v>
      </c>
      <c r="H810" s="117">
        <v>224550</v>
      </c>
      <c r="I810" s="117">
        <v>66996</v>
      </c>
      <c r="J810" s="117">
        <v>161754</v>
      </c>
      <c r="K810" s="116" t="str">
        <v>Yes</v>
      </c>
      <c r="L810" s="116" t="str">
        <v>Yes</v>
      </c>
      <c r="M810" s="120">
        <v>1</v>
      </c>
      <c r="P810" s="104">
        <f>AVERAGE(F$5:F810)</f>
        <v>449.00124069478909</v>
      </c>
      <c r="Q810" s="104">
        <f>AVERAGE(G$5:G810)</f>
        <v>4.5905707196029777</v>
      </c>
      <c r="R810" s="122">
        <f>AVERAGE(H$5:H810)</f>
        <v>224051.61910669974</v>
      </c>
      <c r="S810" s="122">
        <f>AVERAGE(I$5:I810)</f>
        <v>67190.8188585608</v>
      </c>
      <c r="T810" s="122">
        <f>AVERAGE(J$5:J810)</f>
        <v>161111.79280397022</v>
      </c>
      <c r="U810" s="121">
        <f>AVERAGE($M$5:M810)</f>
        <v>0.99778053487730867</v>
      </c>
      <c r="Y810" s="103">
        <v>806</v>
      </c>
      <c r="Z810" s="103">
        <v>611</v>
      </c>
      <c r="AA810" s="103">
        <v>35</v>
      </c>
      <c r="AB810" s="103">
        <v>29</v>
      </c>
      <c r="AC810" s="137">
        <v>2753.1125531897637</v>
      </c>
      <c r="AD810" s="103">
        <v>450</v>
      </c>
      <c r="AE810" s="103">
        <v>3</v>
      </c>
      <c r="AF810" s="137">
        <v>224550</v>
      </c>
      <c r="AG810" s="137">
        <v>66497</v>
      </c>
      <c r="AH810" s="137">
        <v>162403</v>
      </c>
      <c r="AI810" s="103" t="str">
        <v>Yes</v>
      </c>
      <c r="AJ810" s="103" t="str">
        <v>Yes</v>
      </c>
      <c r="AK810" s="142">
        <v>1</v>
      </c>
      <c r="AN810" s="104">
        <f>AVERAGE(AD$5:AD810)</f>
        <v>449.05707196029778</v>
      </c>
      <c r="AO810" s="104">
        <f>AVERAGE(AE$5:AE810)</f>
        <v>4.3970223325062037</v>
      </c>
      <c r="AP810" s="122">
        <f>AVERAGE(AF$5:AF810)</f>
        <v>224079.47890818858</v>
      </c>
      <c r="AQ810" s="122">
        <f>AVERAGE(AG$5:AG810)</f>
        <v>67099.821339950373</v>
      </c>
      <c r="AR810" s="122">
        <f>AVERAGE(AH$5:AH810)</f>
        <v>161257.07692307694</v>
      </c>
      <c r="AS810" s="121">
        <f>AVERAGE($AK$5:AK810)</f>
        <v>0.99790460435621808</v>
      </c>
    </row>
    <row r="811" spans="1:45" x14ac:dyDescent="0.25">
      <c r="A811" s="103">
        <v>807</v>
      </c>
      <c r="B811" s="116">
        <v>570</v>
      </c>
      <c r="C811" s="116">
        <v>32</v>
      </c>
      <c r="D811" s="116">
        <v>29</v>
      </c>
      <c r="E811" s="117">
        <v>4606.0370796344178</v>
      </c>
      <c r="F811" s="116">
        <v>450</v>
      </c>
      <c r="G811" s="116">
        <v>3</v>
      </c>
      <c r="H811" s="117">
        <v>224550</v>
      </c>
      <c r="I811" s="117">
        <v>66497</v>
      </c>
      <c r="J811" s="117">
        <v>162403</v>
      </c>
      <c r="K811" s="116" t="str">
        <v>Yes</v>
      </c>
      <c r="L811" s="116" t="str">
        <v>Yes</v>
      </c>
      <c r="M811" s="120">
        <v>1</v>
      </c>
      <c r="P811" s="104">
        <f>AVERAGE(F$5:F811)</f>
        <v>449.00247831474599</v>
      </c>
      <c r="Q811" s="104">
        <f>AVERAGE(G$5:G811)</f>
        <v>4.5885997521685251</v>
      </c>
      <c r="R811" s="122">
        <f>AVERAGE(H$5:H811)</f>
        <v>224052.23667905823</v>
      </c>
      <c r="S811" s="122">
        <f>AVERAGE(I$5:I811)</f>
        <v>67189.959107806688</v>
      </c>
      <c r="T811" s="122">
        <f>AVERAGE(J$5:J811)</f>
        <v>161113.39281288724</v>
      </c>
      <c r="U811" s="121">
        <f>AVERAGE($M$5:M811)</f>
        <v>0.99778328514387948</v>
      </c>
      <c r="Y811" s="103">
        <v>807</v>
      </c>
      <c r="Z811" s="103">
        <v>506</v>
      </c>
      <c r="AA811" s="103">
        <v>28</v>
      </c>
      <c r="AB811" s="103">
        <v>31</v>
      </c>
      <c r="AC811" s="137">
        <v>2259.587542145634</v>
      </c>
      <c r="AD811" s="103">
        <v>450</v>
      </c>
      <c r="AE811" s="103">
        <v>1</v>
      </c>
      <c r="AF811" s="137">
        <v>224550</v>
      </c>
      <c r="AG811" s="137">
        <v>65499</v>
      </c>
      <c r="AH811" s="137">
        <v>163701</v>
      </c>
      <c r="AI811" s="103" t="str">
        <v>Yes</v>
      </c>
      <c r="AJ811" s="103" t="str">
        <v>Yes</v>
      </c>
      <c r="AK811" s="142">
        <v>1</v>
      </c>
      <c r="AN811" s="104">
        <f>AVERAGE(AD$5:AD811)</f>
        <v>449.05824039653038</v>
      </c>
      <c r="AO811" s="104">
        <f>AVERAGE(AE$5:AE811)</f>
        <v>4.392812887236679</v>
      </c>
      <c r="AP811" s="122">
        <f>AVERAGE(AF$5:AF811)</f>
        <v>224080.06195786866</v>
      </c>
      <c r="AQ811" s="122">
        <f>AVERAGE(AG$5:AG811)</f>
        <v>67097.837670384135</v>
      </c>
      <c r="AR811" s="122">
        <f>AVERAGE(AH$5:AH811)</f>
        <v>161260.1053283767</v>
      </c>
      <c r="AS811" s="121">
        <f>AVERAGE($AK$5:AK811)</f>
        <v>0.99790720088117946</v>
      </c>
    </row>
    <row r="812" spans="1:45" x14ac:dyDescent="0.25">
      <c r="A812" s="103">
        <v>808</v>
      </c>
      <c r="B812" s="116">
        <v>633</v>
      </c>
      <c r="C812" s="116">
        <v>51</v>
      </c>
      <c r="D812" s="116">
        <v>35</v>
      </c>
      <c r="E812" s="117">
        <v>2617.9007629462812</v>
      </c>
      <c r="F812" s="116">
        <v>447</v>
      </c>
      <c r="G812" s="116">
        <v>0</v>
      </c>
      <c r="H812" s="117">
        <v>223053</v>
      </c>
      <c r="I812" s="117">
        <v>64700</v>
      </c>
      <c r="J812" s="117">
        <v>163603</v>
      </c>
      <c r="K812" s="116" t="str">
        <v>No</v>
      </c>
      <c r="L812" s="116" t="str">
        <v>No</v>
      </c>
      <c r="M812" s="120">
        <v>0.99333333333333329</v>
      </c>
      <c r="P812" s="104">
        <f>AVERAGE(F$5:F812)</f>
        <v>449</v>
      </c>
      <c r="Q812" s="104">
        <f>AVERAGE(G$5:G812)</f>
        <v>4.5829207920792081</v>
      </c>
      <c r="R812" s="122">
        <f>AVERAGE(H$5:H812)</f>
        <v>224051</v>
      </c>
      <c r="S812" s="122">
        <f>AVERAGE(I$5:I812)</f>
        <v>67186.877475247529</v>
      </c>
      <c r="T812" s="122">
        <f>AVERAGE(J$5:J812)</f>
        <v>161116.47400990099</v>
      </c>
      <c r="U812" s="121">
        <f>AVERAGE($M$5:M812)</f>
        <v>0.99777777777777732</v>
      </c>
      <c r="Y812" s="103">
        <v>808</v>
      </c>
      <c r="Z812" s="103">
        <v>480</v>
      </c>
      <c r="AA812" s="103">
        <v>33</v>
      </c>
      <c r="AB812" s="103">
        <v>20</v>
      </c>
      <c r="AC812" s="137">
        <v>3748.0618678255514</v>
      </c>
      <c r="AD812" s="103">
        <v>450</v>
      </c>
      <c r="AE812" s="103">
        <v>12</v>
      </c>
      <c r="AF812" s="137">
        <v>224550</v>
      </c>
      <c r="AG812" s="137">
        <v>70988</v>
      </c>
      <c r="AH812" s="137">
        <v>156562</v>
      </c>
      <c r="AI812" s="103" t="str">
        <v>Yes</v>
      </c>
      <c r="AJ812" s="103" t="str">
        <v>Yes</v>
      </c>
      <c r="AK812" s="142">
        <v>1</v>
      </c>
      <c r="AN812" s="104">
        <f>AVERAGE(AD$5:AD812)</f>
        <v>449.05940594059405</v>
      </c>
      <c r="AO812" s="104">
        <f>AVERAGE(AE$5:AE812)</f>
        <v>4.4022277227722775</v>
      </c>
      <c r="AP812" s="122">
        <f>AVERAGE(AF$5:AF812)</f>
        <v>224080.64356435643</v>
      </c>
      <c r="AQ812" s="122">
        <f>AVERAGE(AG$5:AG812)</f>
        <v>67102.652227722778</v>
      </c>
      <c r="AR812" s="122">
        <f>AVERAGE(AH$5:AH812)</f>
        <v>161254.29084158415</v>
      </c>
      <c r="AS812" s="121">
        <f>AVERAGE($AK$5:AK812)</f>
        <v>0.99790979097909882</v>
      </c>
    </row>
    <row r="813" spans="1:45" x14ac:dyDescent="0.25">
      <c r="A813" s="103">
        <v>809</v>
      </c>
      <c r="B813" s="116">
        <v>586</v>
      </c>
      <c r="C813" s="116">
        <v>32</v>
      </c>
      <c r="D813" s="116">
        <v>23</v>
      </c>
      <c r="E813" s="117">
        <v>3144.9270351580781</v>
      </c>
      <c r="F813" s="116">
        <v>450</v>
      </c>
      <c r="G813" s="116">
        <v>9</v>
      </c>
      <c r="H813" s="117">
        <v>224550</v>
      </c>
      <c r="I813" s="117">
        <v>69491</v>
      </c>
      <c r="J813" s="117">
        <v>158509</v>
      </c>
      <c r="K813" s="116" t="str">
        <v>Yes</v>
      </c>
      <c r="L813" s="116" t="str">
        <v>Yes</v>
      </c>
      <c r="M813" s="120">
        <v>1</v>
      </c>
      <c r="P813" s="104">
        <f>AVERAGE(F$5:F813)</f>
        <v>449.00123609394313</v>
      </c>
      <c r="Q813" s="104">
        <f>AVERAGE(G$5:G813)</f>
        <v>4.5883807169344868</v>
      </c>
      <c r="R813" s="122">
        <f>AVERAGE(H$5:H813)</f>
        <v>224051.61681087763</v>
      </c>
      <c r="S813" s="122">
        <f>AVERAGE(I$5:I813)</f>
        <v>67189.725587144625</v>
      </c>
      <c r="T813" s="122">
        <f>AVERAGE(J$5:J813)</f>
        <v>161113.25092707045</v>
      </c>
      <c r="U813" s="121">
        <f>AVERAGE($M$5:M813)</f>
        <v>0.99778052465320655</v>
      </c>
      <c r="Y813" s="103">
        <v>809</v>
      </c>
      <c r="Z813" s="103">
        <v>618</v>
      </c>
      <c r="AA813" s="103">
        <v>36</v>
      </c>
      <c r="AB813" s="103">
        <v>32</v>
      </c>
      <c r="AC813" s="137">
        <v>4186.5215826835538</v>
      </c>
      <c r="AD813" s="103">
        <v>450</v>
      </c>
      <c r="AE813" s="103">
        <v>0</v>
      </c>
      <c r="AF813" s="137">
        <v>224550</v>
      </c>
      <c r="AG813" s="137">
        <v>65000</v>
      </c>
      <c r="AH813" s="137">
        <v>164350</v>
      </c>
      <c r="AI813" s="103" t="str">
        <v>Yes</v>
      </c>
      <c r="AJ813" s="103" t="str">
        <v>No</v>
      </c>
      <c r="AK813" s="142">
        <v>1</v>
      </c>
      <c r="AN813" s="104">
        <f>AVERAGE(AD$5:AD813)</f>
        <v>449.06056860321382</v>
      </c>
      <c r="AO813" s="104">
        <f>AVERAGE(AE$5:AE813)</f>
        <v>4.3967861557478365</v>
      </c>
      <c r="AP813" s="122">
        <f>AVERAGE(AF$5:AF813)</f>
        <v>224081.22373300372</v>
      </c>
      <c r="AQ813" s="122">
        <f>AVERAGE(AG$5:AG813)</f>
        <v>67100.05315203956</v>
      </c>
      <c r="AR813" s="122">
        <f>AVERAGE(AH$5:AH813)</f>
        <v>161258.1174289246</v>
      </c>
      <c r="AS813" s="121">
        <f>AVERAGE($AK$5:AK813)</f>
        <v>0.99791237467380944</v>
      </c>
    </row>
    <row r="814" spans="1:45" x14ac:dyDescent="0.25">
      <c r="A814" s="103">
        <v>810</v>
      </c>
      <c r="B814" s="116">
        <v>455</v>
      </c>
      <c r="C814" s="116">
        <v>40</v>
      </c>
      <c r="D814" s="116">
        <v>22</v>
      </c>
      <c r="E814" s="117">
        <v>4551.4186564561069</v>
      </c>
      <c r="F814" s="116">
        <v>450</v>
      </c>
      <c r="G814" s="116">
        <v>10</v>
      </c>
      <c r="H814" s="117">
        <v>224550</v>
      </c>
      <c r="I814" s="117">
        <v>69990</v>
      </c>
      <c r="J814" s="117">
        <v>157860</v>
      </c>
      <c r="K814" s="116" t="str">
        <v>Yes</v>
      </c>
      <c r="L814" s="116" t="str">
        <v>Yes</v>
      </c>
      <c r="M814" s="120">
        <v>1</v>
      </c>
      <c r="P814" s="104">
        <f>AVERAGE(F$5:F814)</f>
        <v>449.00246913580247</v>
      </c>
      <c r="Q814" s="104">
        <f>AVERAGE(G$5:G814)</f>
        <v>4.5950617283950619</v>
      </c>
      <c r="R814" s="122">
        <f>AVERAGE(H$5:H814)</f>
        <v>224052.23209876544</v>
      </c>
      <c r="S814" s="122">
        <f>AVERAGE(I$5:I814)</f>
        <v>67193.182716049385</v>
      </c>
      <c r="T814" s="122">
        <f>AVERAGE(J$5:J814)</f>
        <v>161109.23456790124</v>
      </c>
      <c r="U814" s="121">
        <f>AVERAGE($M$5:M814)</f>
        <v>0.99778326474622725</v>
      </c>
      <c r="Y814" s="103">
        <v>810</v>
      </c>
      <c r="Z814" s="103">
        <v>534</v>
      </c>
      <c r="AA814" s="103">
        <v>37</v>
      </c>
      <c r="AB814" s="103">
        <v>29</v>
      </c>
      <c r="AC814" s="137">
        <v>2881.3813446650488</v>
      </c>
      <c r="AD814" s="103">
        <v>450</v>
      </c>
      <c r="AE814" s="103">
        <v>3</v>
      </c>
      <c r="AF814" s="137">
        <v>224550</v>
      </c>
      <c r="AG814" s="137">
        <v>66497</v>
      </c>
      <c r="AH814" s="137">
        <v>162403</v>
      </c>
      <c r="AI814" s="103" t="str">
        <v>Yes</v>
      </c>
      <c r="AJ814" s="103" t="str">
        <v>Yes</v>
      </c>
      <c r="AK814" s="142">
        <v>1</v>
      </c>
      <c r="AN814" s="104">
        <f>AVERAGE(AD$5:AD814)</f>
        <v>449.06172839506172</v>
      </c>
      <c r="AO814" s="104">
        <f>AVERAGE(AE$5:AE814)</f>
        <v>4.3950617283950617</v>
      </c>
      <c r="AP814" s="122">
        <f>AVERAGE(AF$5:AF814)</f>
        <v>224081.80246913582</v>
      </c>
      <c r="AQ814" s="122">
        <f>AVERAGE(AG$5:AG814)</f>
        <v>67099.308641975309</v>
      </c>
      <c r="AR814" s="122">
        <f>AVERAGE(AH$5:AH814)</f>
        <v>161259.53086419753</v>
      </c>
      <c r="AS814" s="121">
        <f>AVERAGE($AK$5:AK814)</f>
        <v>0.99791495198902691</v>
      </c>
    </row>
    <row r="815" spans="1:45" x14ac:dyDescent="0.25">
      <c r="A815" s="103">
        <v>811</v>
      </c>
      <c r="B815" s="116">
        <v>576</v>
      </c>
      <c r="C815" s="116">
        <v>38</v>
      </c>
      <c r="D815" s="116">
        <v>26</v>
      </c>
      <c r="E815" s="117">
        <v>3041.0642707561997</v>
      </c>
      <c r="F815" s="116">
        <v>450</v>
      </c>
      <c r="G815" s="116">
        <v>6</v>
      </c>
      <c r="H815" s="117">
        <v>224550</v>
      </c>
      <c r="I815" s="117">
        <v>67994</v>
      </c>
      <c r="J815" s="117">
        <v>160456</v>
      </c>
      <c r="K815" s="116" t="str">
        <v>Yes</v>
      </c>
      <c r="L815" s="116" t="str">
        <v>Yes</v>
      </c>
      <c r="M815" s="120">
        <v>1</v>
      </c>
      <c r="P815" s="104">
        <f>AVERAGE(F$5:F815)</f>
        <v>449.00369913686808</v>
      </c>
      <c r="Q815" s="104">
        <f>AVERAGE(G$5:G815)</f>
        <v>4.5967940813810113</v>
      </c>
      <c r="R815" s="122">
        <f>AVERAGE(H$5:H815)</f>
        <v>224052.84586929716</v>
      </c>
      <c r="S815" s="122">
        <f>AVERAGE(I$5:I815)</f>
        <v>67194.170160295937</v>
      </c>
      <c r="T815" s="122">
        <f>AVERAGE(J$5:J815)</f>
        <v>161108.4290998767</v>
      </c>
      <c r="U815" s="121">
        <f>AVERAGE($M$5:M815)</f>
        <v>0.99778599808192858</v>
      </c>
      <c r="Y815" s="103">
        <v>811</v>
      </c>
      <c r="Z815" s="103">
        <v>512</v>
      </c>
      <c r="AA815" s="103">
        <v>42</v>
      </c>
      <c r="AB815" s="103">
        <v>31</v>
      </c>
      <c r="AC815" s="137">
        <v>4129.1308659066372</v>
      </c>
      <c r="AD815" s="103">
        <v>450</v>
      </c>
      <c r="AE815" s="103">
        <v>1</v>
      </c>
      <c r="AF815" s="137">
        <v>224550</v>
      </c>
      <c r="AG815" s="137">
        <v>65499</v>
      </c>
      <c r="AH815" s="137">
        <v>163701</v>
      </c>
      <c r="AI815" s="103" t="str">
        <v>Yes</v>
      </c>
      <c r="AJ815" s="103" t="str">
        <v>Yes</v>
      </c>
      <c r="AK815" s="142">
        <v>1</v>
      </c>
      <c r="AN815" s="104">
        <f>AVERAGE(AD$5:AD815)</f>
        <v>449.06288532675711</v>
      </c>
      <c r="AO815" s="104">
        <f>AVERAGE(AE$5:AE815)</f>
        <v>4.3908754623921089</v>
      </c>
      <c r="AP815" s="122">
        <f>AVERAGE(AF$5:AF815)</f>
        <v>224082.37977805178</v>
      </c>
      <c r="AQ815" s="122">
        <f>AVERAGE(AG$5:AG815)</f>
        <v>67097.335388409367</v>
      </c>
      <c r="AR815" s="122">
        <f>AVERAGE(AH$5:AH815)</f>
        <v>161262.54130702835</v>
      </c>
      <c r="AS815" s="121">
        <f>AVERAGE($AK$5:AK815)</f>
        <v>0.9979175229483499</v>
      </c>
    </row>
    <row r="816" spans="1:45" x14ac:dyDescent="0.25">
      <c r="A816" s="103">
        <v>812</v>
      </c>
      <c r="B816" s="116">
        <v>592</v>
      </c>
      <c r="C816" s="116">
        <v>35</v>
      </c>
      <c r="D816" s="116">
        <v>26</v>
      </c>
      <c r="E816" s="117">
        <v>3492.6595741501192</v>
      </c>
      <c r="F816" s="116">
        <v>450</v>
      </c>
      <c r="G816" s="116">
        <v>6</v>
      </c>
      <c r="H816" s="117">
        <v>224550</v>
      </c>
      <c r="I816" s="117">
        <v>67994</v>
      </c>
      <c r="J816" s="117">
        <v>160456</v>
      </c>
      <c r="K816" s="116" t="str">
        <v>Yes</v>
      </c>
      <c r="L816" s="116" t="str">
        <v>Yes</v>
      </c>
      <c r="M816" s="120">
        <v>1</v>
      </c>
      <c r="P816" s="104">
        <f>AVERAGE(F$5:F816)</f>
        <v>449.00492610837438</v>
      </c>
      <c r="Q816" s="104">
        <f>AVERAGE(G$5:G816)</f>
        <v>4.5985221674876851</v>
      </c>
      <c r="R816" s="122">
        <f>AVERAGE(H$5:H816)</f>
        <v>224053.45812807881</v>
      </c>
      <c r="S816" s="122">
        <f>AVERAGE(I$5:I816)</f>
        <v>67195.155172413797</v>
      </c>
      <c r="T816" s="122">
        <f>AVERAGE(J$5:J816)</f>
        <v>161107.62561576354</v>
      </c>
      <c r="U816" s="121">
        <f>AVERAGE($M$5:M816)</f>
        <v>0.99778872468527602</v>
      </c>
      <c r="Y816" s="103">
        <v>812</v>
      </c>
      <c r="Z816" s="103">
        <v>492</v>
      </c>
      <c r="AA816" s="103">
        <v>46</v>
      </c>
      <c r="AB816" s="103">
        <v>25</v>
      </c>
      <c r="AC816" s="137">
        <v>2225.5536698466308</v>
      </c>
      <c r="AD816" s="103">
        <v>450</v>
      </c>
      <c r="AE816" s="103">
        <v>7</v>
      </c>
      <c r="AF816" s="137">
        <v>224550</v>
      </c>
      <c r="AG816" s="137">
        <v>68493</v>
      </c>
      <c r="AH816" s="137">
        <v>159807</v>
      </c>
      <c r="AI816" s="103" t="str">
        <v>Yes</v>
      </c>
      <c r="AJ816" s="103" t="str">
        <v>Yes</v>
      </c>
      <c r="AK816" s="142">
        <v>1</v>
      </c>
      <c r="AN816" s="104">
        <f>AVERAGE(AD$5:AD816)</f>
        <v>449.06403940886702</v>
      </c>
      <c r="AO816" s="104">
        <f>AVERAGE(AE$5:AE816)</f>
        <v>4.3940886699507393</v>
      </c>
      <c r="AP816" s="122">
        <f>AVERAGE(AF$5:AF816)</f>
        <v>224082.95566502464</v>
      </c>
      <c r="AQ816" s="122">
        <f>AVERAGE(AG$5:AG816)</f>
        <v>67099.054187192116</v>
      </c>
      <c r="AR816" s="122">
        <f>AVERAGE(AH$5:AH816)</f>
        <v>161260.7487684729</v>
      </c>
      <c r="AS816" s="121">
        <f>AVERAGE($AK$5:AK816)</f>
        <v>0.99792008757526085</v>
      </c>
    </row>
    <row r="817" spans="1:45" x14ac:dyDescent="0.25">
      <c r="A817" s="103">
        <v>813</v>
      </c>
      <c r="B817" s="116">
        <v>543</v>
      </c>
      <c r="C817" s="116">
        <v>48</v>
      </c>
      <c r="D817" s="116">
        <v>34</v>
      </c>
      <c r="E817" s="117">
        <v>4229.6743988965527</v>
      </c>
      <c r="F817" s="116">
        <v>448</v>
      </c>
      <c r="G817" s="116">
        <v>0</v>
      </c>
      <c r="H817" s="117">
        <v>223552</v>
      </c>
      <c r="I817" s="117">
        <v>64800</v>
      </c>
      <c r="J817" s="117">
        <v>163852</v>
      </c>
      <c r="K817" s="116" t="str">
        <v>No</v>
      </c>
      <c r="L817" s="116" t="str">
        <v>No</v>
      </c>
      <c r="M817" s="120">
        <v>0.99555555555555553</v>
      </c>
      <c r="P817" s="104">
        <f>AVERAGE(F$5:F817)</f>
        <v>449.00369003690037</v>
      </c>
      <c r="Q817" s="104">
        <f>AVERAGE(G$5:G817)</f>
        <v>4.592865928659287</v>
      </c>
      <c r="R817" s="122">
        <f>AVERAGE(H$5:H817)</f>
        <v>224052.84132841328</v>
      </c>
      <c r="S817" s="122">
        <f>AVERAGE(I$5:I817)</f>
        <v>67192.209102091016</v>
      </c>
      <c r="T817" s="122">
        <f>AVERAGE(J$5:J817)</f>
        <v>161111.00123001231</v>
      </c>
      <c r="U817" s="121">
        <f>AVERAGE($M$5:M817)</f>
        <v>0.99778597785977818</v>
      </c>
      <c r="Y817" s="103">
        <v>813</v>
      </c>
      <c r="Z817" s="103">
        <v>592</v>
      </c>
      <c r="AA817" s="103">
        <v>31</v>
      </c>
      <c r="AB817" s="103">
        <v>27</v>
      </c>
      <c r="AC817" s="137">
        <v>2120.6274173196985</v>
      </c>
      <c r="AD817" s="103">
        <v>450</v>
      </c>
      <c r="AE817" s="103">
        <v>5</v>
      </c>
      <c r="AF817" s="137">
        <v>224550</v>
      </c>
      <c r="AG817" s="137">
        <v>67495</v>
      </c>
      <c r="AH817" s="137">
        <v>161105</v>
      </c>
      <c r="AI817" s="103" t="str">
        <v>Yes</v>
      </c>
      <c r="AJ817" s="103" t="str">
        <v>Yes</v>
      </c>
      <c r="AK817" s="142">
        <v>1</v>
      </c>
      <c r="AN817" s="104">
        <f>AVERAGE(AD$5:AD817)</f>
        <v>449.06519065190651</v>
      </c>
      <c r="AO817" s="104">
        <f>AVERAGE(AE$5:AE817)</f>
        <v>4.3948339483394836</v>
      </c>
      <c r="AP817" s="122">
        <f>AVERAGE(AF$5:AF817)</f>
        <v>224083.53013530135</v>
      </c>
      <c r="AQ817" s="122">
        <f>AVERAGE(AG$5:AG817)</f>
        <v>67099.541205412053</v>
      </c>
      <c r="AR817" s="122">
        <f>AVERAGE(AH$5:AH817)</f>
        <v>161260.55719557195</v>
      </c>
      <c r="AS817" s="121">
        <f>AVERAGE($AK$5:AK817)</f>
        <v>0.99792264589312651</v>
      </c>
    </row>
    <row r="818" spans="1:45" x14ac:dyDescent="0.25">
      <c r="A818" s="103">
        <v>814</v>
      </c>
      <c r="B818" s="116">
        <v>632</v>
      </c>
      <c r="C818" s="116">
        <v>32</v>
      </c>
      <c r="D818" s="116">
        <v>29</v>
      </c>
      <c r="E818" s="117">
        <v>3341.0121903553008</v>
      </c>
      <c r="F818" s="116">
        <v>450</v>
      </c>
      <c r="G818" s="116">
        <v>3</v>
      </c>
      <c r="H818" s="117">
        <v>224550</v>
      </c>
      <c r="I818" s="117">
        <v>66497</v>
      </c>
      <c r="J818" s="117">
        <v>162403</v>
      </c>
      <c r="K818" s="116" t="str">
        <v>Yes</v>
      </c>
      <c r="L818" s="116" t="str">
        <v>Yes</v>
      </c>
      <c r="M818" s="120">
        <v>1</v>
      </c>
      <c r="P818" s="104">
        <f>AVERAGE(F$5:F818)</f>
        <v>449.00491400491399</v>
      </c>
      <c r="Q818" s="104">
        <f>AVERAGE(G$5:G818)</f>
        <v>4.5909090909090908</v>
      </c>
      <c r="R818" s="122">
        <f>AVERAGE(H$5:H818)</f>
        <v>224053.45208845209</v>
      </c>
      <c r="S818" s="122">
        <f>AVERAGE(I$5:I818)</f>
        <v>67191.355036855035</v>
      </c>
      <c r="T818" s="122">
        <f>AVERAGE(J$5:J818)</f>
        <v>161112.58845208844</v>
      </c>
      <c r="U818" s="121">
        <f>AVERAGE($M$5:M818)</f>
        <v>0.99778869778869739</v>
      </c>
      <c r="Y818" s="103">
        <v>814</v>
      </c>
      <c r="Z818" s="103">
        <v>522</v>
      </c>
      <c r="AA818" s="103">
        <v>40</v>
      </c>
      <c r="AB818" s="103">
        <v>21</v>
      </c>
      <c r="AC818" s="137">
        <v>3844.7708724761469</v>
      </c>
      <c r="AD818" s="103">
        <v>450</v>
      </c>
      <c r="AE818" s="103">
        <v>11</v>
      </c>
      <c r="AF818" s="137">
        <v>224550</v>
      </c>
      <c r="AG818" s="137">
        <v>70489</v>
      </c>
      <c r="AH818" s="137">
        <v>157211</v>
      </c>
      <c r="AI818" s="103" t="str">
        <v>Yes</v>
      </c>
      <c r="AJ818" s="103" t="str">
        <v>Yes</v>
      </c>
      <c r="AK818" s="142">
        <v>1</v>
      </c>
      <c r="AN818" s="104">
        <f>AVERAGE(AD$5:AD818)</f>
        <v>449.06633906633908</v>
      </c>
      <c r="AO818" s="104">
        <f>AVERAGE(AE$5:AE818)</f>
        <v>4.402948402948403</v>
      </c>
      <c r="AP818" s="122">
        <f>AVERAGE(AF$5:AF818)</f>
        <v>224084.1031941032</v>
      </c>
      <c r="AQ818" s="122">
        <f>AVERAGE(AG$5:AG818)</f>
        <v>67103.705159705161</v>
      </c>
      <c r="AR818" s="122">
        <f>AVERAGE(AH$5:AH818)</f>
        <v>161255.5823095823</v>
      </c>
      <c r="AS818" s="121">
        <f>AVERAGE($AK$5:AK818)</f>
        <v>0.99792519792519874</v>
      </c>
    </row>
    <row r="819" spans="1:45" x14ac:dyDescent="0.25">
      <c r="A819" s="103">
        <v>815</v>
      </c>
      <c r="B819" s="116">
        <v>484</v>
      </c>
      <c r="C819" s="116">
        <v>47</v>
      </c>
      <c r="D819" s="116">
        <v>27</v>
      </c>
      <c r="E819" s="117">
        <v>2482.72218690105</v>
      </c>
      <c r="F819" s="116">
        <v>450</v>
      </c>
      <c r="G819" s="116">
        <v>5</v>
      </c>
      <c r="H819" s="117">
        <v>224550</v>
      </c>
      <c r="I819" s="117">
        <v>67495</v>
      </c>
      <c r="J819" s="117">
        <v>161105</v>
      </c>
      <c r="K819" s="116" t="str">
        <v>Yes</v>
      </c>
      <c r="L819" s="116" t="str">
        <v>Yes</v>
      </c>
      <c r="M819" s="120">
        <v>1</v>
      </c>
      <c r="P819" s="104">
        <f>AVERAGE(F$5:F819)</f>
        <v>449.00613496932516</v>
      </c>
      <c r="Q819" s="104">
        <f>AVERAGE(G$5:G819)</f>
        <v>4.5914110429447854</v>
      </c>
      <c r="R819" s="122">
        <f>AVERAGE(H$5:H819)</f>
        <v>224054.06134969325</v>
      </c>
      <c r="S819" s="122">
        <f>AVERAGE(I$5:I819)</f>
        <v>67191.727607361958</v>
      </c>
      <c r="T819" s="122">
        <f>AVERAGE(J$5:J819)</f>
        <v>161112.5791411043</v>
      </c>
      <c r="U819" s="121">
        <f>AVERAGE($M$5:M819)</f>
        <v>0.99779141104294444</v>
      </c>
      <c r="Y819" s="103">
        <v>815</v>
      </c>
      <c r="Z819" s="103">
        <v>602</v>
      </c>
      <c r="AA819" s="103">
        <v>44</v>
      </c>
      <c r="AB819" s="103">
        <v>25</v>
      </c>
      <c r="AC819" s="137">
        <v>2103.9693521807712</v>
      </c>
      <c r="AD819" s="103">
        <v>450</v>
      </c>
      <c r="AE819" s="103">
        <v>7</v>
      </c>
      <c r="AF819" s="137">
        <v>224550</v>
      </c>
      <c r="AG819" s="137">
        <v>68493</v>
      </c>
      <c r="AH819" s="137">
        <v>159807</v>
      </c>
      <c r="AI819" s="103" t="str">
        <v>Yes</v>
      </c>
      <c r="AJ819" s="103" t="str">
        <v>Yes</v>
      </c>
      <c r="AK819" s="142">
        <v>1</v>
      </c>
      <c r="AN819" s="104">
        <f>AVERAGE(AD$5:AD819)</f>
        <v>449.0674846625767</v>
      </c>
      <c r="AO819" s="104">
        <f>AVERAGE(AE$5:AE819)</f>
        <v>4.4061349693251532</v>
      </c>
      <c r="AP819" s="122">
        <f>AVERAGE(AF$5:AF819)</f>
        <v>224084.67484662577</v>
      </c>
      <c r="AQ819" s="122">
        <f>AVERAGE(AG$5:AG819)</f>
        <v>67105.409815950916</v>
      </c>
      <c r="AR819" s="122">
        <f>AVERAGE(AH$5:AH819)</f>
        <v>161253.80490797546</v>
      </c>
      <c r="AS819" s="121">
        <f>AVERAGE($AK$5:AK819)</f>
        <v>0.99792774369461568</v>
      </c>
    </row>
    <row r="820" spans="1:45" x14ac:dyDescent="0.25">
      <c r="A820" s="103">
        <v>816</v>
      </c>
      <c r="B820" s="116">
        <v>560</v>
      </c>
      <c r="C820" s="116">
        <v>36</v>
      </c>
      <c r="D820" s="116">
        <v>23</v>
      </c>
      <c r="E820" s="117">
        <v>2816.6534686381219</v>
      </c>
      <c r="F820" s="116">
        <v>450</v>
      </c>
      <c r="G820" s="116">
        <v>9</v>
      </c>
      <c r="H820" s="117">
        <v>224550</v>
      </c>
      <c r="I820" s="117">
        <v>69491</v>
      </c>
      <c r="J820" s="117">
        <v>158509</v>
      </c>
      <c r="K820" s="116" t="str">
        <v>Yes</v>
      </c>
      <c r="L820" s="116" t="str">
        <v>Yes</v>
      </c>
      <c r="M820" s="120">
        <v>1</v>
      </c>
      <c r="P820" s="104">
        <f>AVERAGE(F$5:F820)</f>
        <v>449.00735294117646</v>
      </c>
      <c r="Q820" s="104">
        <f>AVERAGE(G$5:G820)</f>
        <v>4.596813725490196</v>
      </c>
      <c r="R820" s="122">
        <f>AVERAGE(H$5:H820)</f>
        <v>224054.66911764705</v>
      </c>
      <c r="S820" s="122">
        <f>AVERAGE(I$5:I820)</f>
        <v>67194.545343137259</v>
      </c>
      <c r="T820" s="122">
        <f>AVERAGE(J$5:J820)</f>
        <v>161109.38848039217</v>
      </c>
      <c r="U820" s="121">
        <f>AVERAGE($M$5:M820)</f>
        <v>0.9977941176470585</v>
      </c>
      <c r="Y820" s="103">
        <v>816</v>
      </c>
      <c r="Z820" s="103">
        <v>479</v>
      </c>
      <c r="AA820" s="103">
        <v>44</v>
      </c>
      <c r="AB820" s="103">
        <v>25</v>
      </c>
      <c r="AC820" s="137">
        <v>4450.0972026484596</v>
      </c>
      <c r="AD820" s="103">
        <v>450</v>
      </c>
      <c r="AE820" s="103">
        <v>7</v>
      </c>
      <c r="AF820" s="137">
        <v>224550</v>
      </c>
      <c r="AG820" s="137">
        <v>68493</v>
      </c>
      <c r="AH820" s="137">
        <v>159807</v>
      </c>
      <c r="AI820" s="103" t="str">
        <v>Yes</v>
      </c>
      <c r="AJ820" s="103" t="str">
        <v>Yes</v>
      </c>
      <c r="AK820" s="142">
        <v>1</v>
      </c>
      <c r="AN820" s="104">
        <f>AVERAGE(AD$5:AD820)</f>
        <v>449.06862745098039</v>
      </c>
      <c r="AO820" s="104">
        <f>AVERAGE(AE$5:AE820)</f>
        <v>4.409313725490196</v>
      </c>
      <c r="AP820" s="122">
        <f>AVERAGE(AF$5:AF820)</f>
        <v>224085.24509803922</v>
      </c>
      <c r="AQ820" s="122">
        <f>AVERAGE(AG$5:AG820)</f>
        <v>67107.11029411765</v>
      </c>
      <c r="AR820" s="122">
        <f>AVERAGE(AH$5:AH820)</f>
        <v>161252.03186274509</v>
      </c>
      <c r="AS820" s="121">
        <f>AVERAGE($AK$5:AK820)</f>
        <v>0.99793028322440169</v>
      </c>
    </row>
    <row r="821" spans="1:45" x14ac:dyDescent="0.25">
      <c r="A821" s="103">
        <v>817</v>
      </c>
      <c r="B821" s="116">
        <v>499</v>
      </c>
      <c r="C821" s="116">
        <v>38</v>
      </c>
      <c r="D821" s="116">
        <v>24</v>
      </c>
      <c r="E821" s="117">
        <v>4942.383107020064</v>
      </c>
      <c r="F821" s="116">
        <v>450</v>
      </c>
      <c r="G821" s="116">
        <v>8</v>
      </c>
      <c r="H821" s="117">
        <v>224550</v>
      </c>
      <c r="I821" s="117">
        <v>68992</v>
      </c>
      <c r="J821" s="117">
        <v>159158</v>
      </c>
      <c r="K821" s="116" t="str">
        <v>Yes</v>
      </c>
      <c r="L821" s="116" t="str">
        <v>Yes</v>
      </c>
      <c r="M821" s="120">
        <v>1</v>
      </c>
      <c r="P821" s="104">
        <f>AVERAGE(F$5:F821)</f>
        <v>449.00856793145653</v>
      </c>
      <c r="Q821" s="104">
        <f>AVERAGE(G$5:G821)</f>
        <v>4.6009791921664629</v>
      </c>
      <c r="R821" s="122">
        <f>AVERAGE(H$5:H821)</f>
        <v>224055.27539779682</v>
      </c>
      <c r="S821" s="122">
        <f>AVERAGE(I$5:I821)</f>
        <v>67196.745410036718</v>
      </c>
      <c r="T821" s="122">
        <f>AVERAGE(J$5:J821)</f>
        <v>161107</v>
      </c>
      <c r="U821" s="121">
        <f>AVERAGE($M$5:M821)</f>
        <v>0.99779681762545869</v>
      </c>
      <c r="Y821" s="103">
        <v>817</v>
      </c>
      <c r="Z821" s="103">
        <v>587</v>
      </c>
      <c r="AA821" s="103">
        <v>43</v>
      </c>
      <c r="AB821" s="103">
        <v>22</v>
      </c>
      <c r="AC821" s="137">
        <v>3341.4677477231562</v>
      </c>
      <c r="AD821" s="103">
        <v>450</v>
      </c>
      <c r="AE821" s="103">
        <v>10</v>
      </c>
      <c r="AF821" s="137">
        <v>224550</v>
      </c>
      <c r="AG821" s="137">
        <v>69990</v>
      </c>
      <c r="AH821" s="137">
        <v>157860</v>
      </c>
      <c r="AI821" s="103" t="str">
        <v>Yes</v>
      </c>
      <c r="AJ821" s="103" t="str">
        <v>Yes</v>
      </c>
      <c r="AK821" s="142">
        <v>1</v>
      </c>
      <c r="AN821" s="104">
        <f>AVERAGE(AD$5:AD821)</f>
        <v>449.06976744186045</v>
      </c>
      <c r="AO821" s="104">
        <f>AVERAGE(AE$5:AE821)</f>
        <v>4.4161566707466342</v>
      </c>
      <c r="AP821" s="122">
        <f>AVERAGE(AF$5:AF821)</f>
        <v>224085.81395348837</v>
      </c>
      <c r="AQ821" s="122">
        <f>AVERAGE(AG$5:AG821)</f>
        <v>67110.638922888611</v>
      </c>
      <c r="AR821" s="122">
        <f>AVERAGE(AH$5:AH821)</f>
        <v>161247.8800489596</v>
      </c>
      <c r="AS821" s="121">
        <f>AVERAGE($AK$5:AK821)</f>
        <v>0.99793281653746857</v>
      </c>
    </row>
    <row r="822" spans="1:45" x14ac:dyDescent="0.25">
      <c r="A822" s="103">
        <v>818</v>
      </c>
      <c r="B822" s="116">
        <v>516</v>
      </c>
      <c r="C822" s="116">
        <v>47</v>
      </c>
      <c r="D822" s="116">
        <v>29</v>
      </c>
      <c r="E822" s="117">
        <v>2075.9243267616539</v>
      </c>
      <c r="F822" s="116">
        <v>450</v>
      </c>
      <c r="G822" s="116">
        <v>3</v>
      </c>
      <c r="H822" s="117">
        <v>224550</v>
      </c>
      <c r="I822" s="117">
        <v>66497</v>
      </c>
      <c r="J822" s="117">
        <v>162403</v>
      </c>
      <c r="K822" s="116" t="str">
        <v>Yes</v>
      </c>
      <c r="L822" s="116" t="str">
        <v>Yes</v>
      </c>
      <c r="M822" s="120">
        <v>1</v>
      </c>
      <c r="P822" s="104">
        <f>AVERAGE(F$5:F822)</f>
        <v>449.00977995110026</v>
      </c>
      <c r="Q822" s="104">
        <f>AVERAGE(G$5:G822)</f>
        <v>4.5990220048899753</v>
      </c>
      <c r="R822" s="122">
        <f>AVERAGE(H$5:H822)</f>
        <v>224055.88019559902</v>
      </c>
      <c r="S822" s="122">
        <f>AVERAGE(I$5:I822)</f>
        <v>67195.889975550119</v>
      </c>
      <c r="T822" s="122">
        <f>AVERAGE(J$5:J822)</f>
        <v>161108.58435207824</v>
      </c>
      <c r="U822" s="121">
        <f>AVERAGE($M$5:M822)</f>
        <v>0.99779951100244457</v>
      </c>
      <c r="Y822" s="103">
        <v>818</v>
      </c>
      <c r="Z822" s="103">
        <v>510</v>
      </c>
      <c r="AA822" s="103">
        <v>33</v>
      </c>
      <c r="AB822" s="103">
        <v>33</v>
      </c>
      <c r="AC822" s="137">
        <v>4031.3719083845017</v>
      </c>
      <c r="AD822" s="103">
        <v>449</v>
      </c>
      <c r="AE822" s="103">
        <v>0</v>
      </c>
      <c r="AF822" s="137">
        <v>224051</v>
      </c>
      <c r="AG822" s="137">
        <v>64900</v>
      </c>
      <c r="AH822" s="137">
        <v>164101</v>
      </c>
      <c r="AI822" s="103" t="str">
        <v>No</v>
      </c>
      <c r="AJ822" s="103" t="str">
        <v>No</v>
      </c>
      <c r="AK822" s="142">
        <v>0.99777777777777776</v>
      </c>
      <c r="AN822" s="104">
        <f>AVERAGE(AD$5:AD822)</f>
        <v>449.06968215158923</v>
      </c>
      <c r="AO822" s="104">
        <f>AVERAGE(AE$5:AE822)</f>
        <v>4.4107579462102686</v>
      </c>
      <c r="AP822" s="122">
        <f>AVERAGE(AF$5:AF822)</f>
        <v>224085.77139364302</v>
      </c>
      <c r="AQ822" s="122">
        <f>AVERAGE(AG$5:AG822)</f>
        <v>67107.936430317844</v>
      </c>
      <c r="AR822" s="122">
        <f>AVERAGE(AH$5:AH822)</f>
        <v>161251.36797066015</v>
      </c>
      <c r="AS822" s="121">
        <f>AVERAGE($AK$5:AK822)</f>
        <v>0.99793262700353247</v>
      </c>
    </row>
    <row r="823" spans="1:45" x14ac:dyDescent="0.25">
      <c r="A823" s="103">
        <v>819</v>
      </c>
      <c r="B823" s="116">
        <v>600</v>
      </c>
      <c r="C823" s="116">
        <v>29</v>
      </c>
      <c r="D823" s="116">
        <v>28</v>
      </c>
      <c r="E823" s="117">
        <v>4001.990124786229</v>
      </c>
      <c r="F823" s="116">
        <v>450</v>
      </c>
      <c r="G823" s="116">
        <v>4</v>
      </c>
      <c r="H823" s="117">
        <v>224550</v>
      </c>
      <c r="I823" s="117">
        <v>66996</v>
      </c>
      <c r="J823" s="117">
        <v>161754</v>
      </c>
      <c r="K823" s="116" t="str">
        <v>Yes</v>
      </c>
      <c r="L823" s="116" t="str">
        <v>Yes</v>
      </c>
      <c r="M823" s="120">
        <v>1</v>
      </c>
      <c r="P823" s="104">
        <f>AVERAGE(F$5:F823)</f>
        <v>449.01098901098902</v>
      </c>
      <c r="Q823" s="104">
        <f>AVERAGE(G$5:G823)</f>
        <v>4.5982905982905979</v>
      </c>
      <c r="R823" s="122">
        <f>AVERAGE(H$5:H823)</f>
        <v>224056.48351648351</v>
      </c>
      <c r="S823" s="122">
        <f>AVERAGE(I$5:I823)</f>
        <v>67195.645909645915</v>
      </c>
      <c r="T823" s="122">
        <f>AVERAGE(J$5:J823)</f>
        <v>161109.37240537241</v>
      </c>
      <c r="U823" s="121">
        <f>AVERAGE($M$5:M823)</f>
        <v>0.99780219780219748</v>
      </c>
      <c r="Y823" s="103">
        <v>819</v>
      </c>
      <c r="Z823" s="103">
        <v>568</v>
      </c>
      <c r="AA823" s="103">
        <v>34</v>
      </c>
      <c r="AB823" s="103">
        <v>31</v>
      </c>
      <c r="AC823" s="137">
        <v>2528.8271848890513</v>
      </c>
      <c r="AD823" s="103">
        <v>450</v>
      </c>
      <c r="AE823" s="103">
        <v>1</v>
      </c>
      <c r="AF823" s="137">
        <v>224550</v>
      </c>
      <c r="AG823" s="137">
        <v>65499</v>
      </c>
      <c r="AH823" s="137">
        <v>163701</v>
      </c>
      <c r="AI823" s="103" t="str">
        <v>Yes</v>
      </c>
      <c r="AJ823" s="103" t="str">
        <v>Yes</v>
      </c>
      <c r="AK823" s="142">
        <v>1</v>
      </c>
      <c r="AN823" s="104">
        <f>AVERAGE(AD$5:AD823)</f>
        <v>449.07081807081806</v>
      </c>
      <c r="AO823" s="104">
        <f>AVERAGE(AE$5:AE823)</f>
        <v>4.4065934065934069</v>
      </c>
      <c r="AP823" s="122">
        <f>AVERAGE(AF$5:AF823)</f>
        <v>224086.33821733823</v>
      </c>
      <c r="AQ823" s="122">
        <f>AVERAGE(AG$5:AG823)</f>
        <v>67105.971916971917</v>
      </c>
      <c r="AR823" s="122">
        <f>AVERAGE(AH$5:AH823)</f>
        <v>161254.35897435897</v>
      </c>
      <c r="AS823" s="121">
        <f>AVERAGE($AK$5:AK823)</f>
        <v>0.99793515126848542</v>
      </c>
    </row>
    <row r="824" spans="1:45" x14ac:dyDescent="0.25">
      <c r="A824" s="103">
        <v>820</v>
      </c>
      <c r="B824" s="116">
        <v>559</v>
      </c>
      <c r="C824" s="116">
        <v>40</v>
      </c>
      <c r="D824" s="116">
        <v>33</v>
      </c>
      <c r="E824" s="117">
        <v>4012.7999148106037</v>
      </c>
      <c r="F824" s="116">
        <v>449</v>
      </c>
      <c r="G824" s="116">
        <v>0</v>
      </c>
      <c r="H824" s="117">
        <v>224051</v>
      </c>
      <c r="I824" s="117">
        <v>64900</v>
      </c>
      <c r="J824" s="117">
        <v>164101</v>
      </c>
      <c r="K824" s="116" t="str">
        <v>No</v>
      </c>
      <c r="L824" s="116" t="str">
        <v>No</v>
      </c>
      <c r="M824" s="120">
        <v>0.99777777777777776</v>
      </c>
      <c r="P824" s="104">
        <f>AVERAGE(F$5:F824)</f>
        <v>449.01097560975609</v>
      </c>
      <c r="Q824" s="104">
        <f>AVERAGE(G$5:G824)</f>
        <v>4.5926829268292684</v>
      </c>
      <c r="R824" s="122">
        <f>AVERAGE(H$5:H824)</f>
        <v>224056.4768292683</v>
      </c>
      <c r="S824" s="122">
        <f>AVERAGE(I$5:I824)</f>
        <v>67192.846341463417</v>
      </c>
      <c r="T824" s="122">
        <f>AVERAGE(J$5:J824)</f>
        <v>161113.02073170731</v>
      </c>
      <c r="U824" s="121">
        <f>AVERAGE($M$5:M824)</f>
        <v>0.99780216802167976</v>
      </c>
      <c r="Y824" s="103">
        <v>820</v>
      </c>
      <c r="Z824" s="103">
        <v>573</v>
      </c>
      <c r="AA824" s="103">
        <v>46</v>
      </c>
      <c r="AB824" s="103">
        <v>23</v>
      </c>
      <c r="AC824" s="137">
        <v>4212.4809790185172</v>
      </c>
      <c r="AD824" s="103">
        <v>450</v>
      </c>
      <c r="AE824" s="103">
        <v>9</v>
      </c>
      <c r="AF824" s="137">
        <v>224550</v>
      </c>
      <c r="AG824" s="137">
        <v>69491</v>
      </c>
      <c r="AH824" s="137">
        <v>158509</v>
      </c>
      <c r="AI824" s="103" t="str">
        <v>Yes</v>
      </c>
      <c r="AJ824" s="103" t="str">
        <v>Yes</v>
      </c>
      <c r="AK824" s="142">
        <v>1</v>
      </c>
      <c r="AN824" s="104">
        <f>AVERAGE(AD$5:AD824)</f>
        <v>449.07195121951219</v>
      </c>
      <c r="AO824" s="104">
        <f>AVERAGE(AE$5:AE824)</f>
        <v>4.4121951219512194</v>
      </c>
      <c r="AP824" s="122">
        <f>AVERAGE(AF$5:AF824)</f>
        <v>224086.90365853658</v>
      </c>
      <c r="AQ824" s="122">
        <f>AVERAGE(AG$5:AG824)</f>
        <v>67108.880487804883</v>
      </c>
      <c r="AR824" s="122">
        <f>AVERAGE(AH$5:AH824)</f>
        <v>161251.01097560977</v>
      </c>
      <c r="AS824" s="121">
        <f>AVERAGE($AK$5:AK824)</f>
        <v>0.99793766937669459</v>
      </c>
    </row>
    <row r="825" spans="1:45" x14ac:dyDescent="0.25">
      <c r="A825" s="103">
        <v>821</v>
      </c>
      <c r="B825" s="116">
        <v>608</v>
      </c>
      <c r="C825" s="116">
        <v>34</v>
      </c>
      <c r="D825" s="116">
        <v>28</v>
      </c>
      <c r="E825" s="117">
        <v>3023.019192741775</v>
      </c>
      <c r="F825" s="116">
        <v>450</v>
      </c>
      <c r="G825" s="116">
        <v>4</v>
      </c>
      <c r="H825" s="117">
        <v>224550</v>
      </c>
      <c r="I825" s="117">
        <v>66996</v>
      </c>
      <c r="J825" s="117">
        <v>161754</v>
      </c>
      <c r="K825" s="116" t="str">
        <v>Yes</v>
      </c>
      <c r="L825" s="116" t="str">
        <v>Yes</v>
      </c>
      <c r="M825" s="120">
        <v>1</v>
      </c>
      <c r="P825" s="104">
        <f>AVERAGE(F$5:F825)</f>
        <v>449.0121802679659</v>
      </c>
      <c r="Q825" s="104">
        <f>AVERAGE(G$5:G825)</f>
        <v>4.5919610231425088</v>
      </c>
      <c r="R825" s="122">
        <f>AVERAGE(H$5:H825)</f>
        <v>224057.07795371499</v>
      </c>
      <c r="S825" s="122">
        <f>AVERAGE(I$5:I825)</f>
        <v>67192.606577344704</v>
      </c>
      <c r="T825" s="122">
        <f>AVERAGE(J$5:J825)</f>
        <v>161113.80146163216</v>
      </c>
      <c r="U825" s="121">
        <f>AVERAGE($M$5:M825)</f>
        <v>0.99780484503992384</v>
      </c>
      <c r="Y825" s="103">
        <v>821</v>
      </c>
      <c r="Z825" s="103">
        <v>531</v>
      </c>
      <c r="AA825" s="103">
        <v>31</v>
      </c>
      <c r="AB825" s="103">
        <v>25</v>
      </c>
      <c r="AC825" s="137">
        <v>2399.9878641491059</v>
      </c>
      <c r="AD825" s="103">
        <v>450</v>
      </c>
      <c r="AE825" s="103">
        <v>7</v>
      </c>
      <c r="AF825" s="137">
        <v>224550</v>
      </c>
      <c r="AG825" s="137">
        <v>68493</v>
      </c>
      <c r="AH825" s="137">
        <v>159807</v>
      </c>
      <c r="AI825" s="103" t="str">
        <v>Yes</v>
      </c>
      <c r="AJ825" s="103" t="str">
        <v>Yes</v>
      </c>
      <c r="AK825" s="142">
        <v>1</v>
      </c>
      <c r="AN825" s="104">
        <f>AVERAGE(AD$5:AD825)</f>
        <v>449.07308160779536</v>
      </c>
      <c r="AO825" s="104">
        <f>AVERAGE(AE$5:AE825)</f>
        <v>4.4153471376370277</v>
      </c>
      <c r="AP825" s="122">
        <f>AVERAGE(AF$5:AF825)</f>
        <v>224087.4677222899</v>
      </c>
      <c r="AQ825" s="122">
        <f>AVERAGE(AG$5:AG825)</f>
        <v>67110.566382460413</v>
      </c>
      <c r="AR825" s="122">
        <f>AVERAGE(AH$5:AH825)</f>
        <v>161249.25213154691</v>
      </c>
      <c r="AS825" s="121">
        <f>AVERAGE($AK$5:AK825)</f>
        <v>0.99794018135065721</v>
      </c>
    </row>
    <row r="826" spans="1:45" x14ac:dyDescent="0.25">
      <c r="A826" s="103">
        <v>822</v>
      </c>
      <c r="B826" s="116">
        <v>557</v>
      </c>
      <c r="C826" s="116">
        <v>47</v>
      </c>
      <c r="D826" s="116">
        <v>27</v>
      </c>
      <c r="E826" s="117">
        <v>4335.1319555862692</v>
      </c>
      <c r="F826" s="116">
        <v>450</v>
      </c>
      <c r="G826" s="116">
        <v>5</v>
      </c>
      <c r="H826" s="117">
        <v>224550</v>
      </c>
      <c r="I826" s="117">
        <v>67495</v>
      </c>
      <c r="J826" s="117">
        <v>161105</v>
      </c>
      <c r="K826" s="116" t="str">
        <v>Yes</v>
      </c>
      <c r="L826" s="116" t="str">
        <v>Yes</v>
      </c>
      <c r="M826" s="120">
        <v>1</v>
      </c>
      <c r="P826" s="104">
        <f>AVERAGE(F$5:F826)</f>
        <v>449.01338199513384</v>
      </c>
      <c r="Q826" s="104">
        <f>AVERAGE(G$5:G826)</f>
        <v>4.5924574209245739</v>
      </c>
      <c r="R826" s="122">
        <f>AVERAGE(H$5:H826)</f>
        <v>224057.67761557177</v>
      </c>
      <c r="S826" s="122">
        <f>AVERAGE(I$5:I826)</f>
        <v>67192.974452554743</v>
      </c>
      <c r="T826" s="122">
        <f>AVERAGE(J$5:J826)</f>
        <v>161113.79075425791</v>
      </c>
      <c r="U826" s="121">
        <f>AVERAGE($M$5:M826)</f>
        <v>0.99780751554474145</v>
      </c>
      <c r="Y826" s="103">
        <v>822</v>
      </c>
      <c r="Z826" s="103">
        <v>548</v>
      </c>
      <c r="AA826" s="103">
        <v>40</v>
      </c>
      <c r="AB826" s="103">
        <v>26</v>
      </c>
      <c r="AC826" s="137">
        <v>2215.5369904991971</v>
      </c>
      <c r="AD826" s="103">
        <v>450</v>
      </c>
      <c r="AE826" s="103">
        <v>6</v>
      </c>
      <c r="AF826" s="137">
        <v>224550</v>
      </c>
      <c r="AG826" s="137">
        <v>67994</v>
      </c>
      <c r="AH826" s="137">
        <v>160456</v>
      </c>
      <c r="AI826" s="103" t="str">
        <v>Yes</v>
      </c>
      <c r="AJ826" s="103" t="str">
        <v>Yes</v>
      </c>
      <c r="AK826" s="142">
        <v>1</v>
      </c>
      <c r="AN826" s="104">
        <f>AVERAGE(AD$5:AD826)</f>
        <v>449.07420924574211</v>
      </c>
      <c r="AO826" s="104">
        <f>AVERAGE(AE$5:AE826)</f>
        <v>4.4172749391727493</v>
      </c>
      <c r="AP826" s="122">
        <f>AVERAGE(AF$5:AF826)</f>
        <v>224088.0304136253</v>
      </c>
      <c r="AQ826" s="122">
        <f>AVERAGE(AG$5:AG826)</f>
        <v>67111.641119221415</v>
      </c>
      <c r="AR826" s="122">
        <f>AVERAGE(AH$5:AH826)</f>
        <v>161248.28710462287</v>
      </c>
      <c r="AS826" s="121">
        <f>AVERAGE($AK$5:AK826)</f>
        <v>0.99794268721276103</v>
      </c>
    </row>
    <row r="827" spans="1:45" x14ac:dyDescent="0.25">
      <c r="A827" s="103">
        <v>823</v>
      </c>
      <c r="B827" s="116">
        <v>555</v>
      </c>
      <c r="C827" s="116">
        <v>34</v>
      </c>
      <c r="D827" s="116">
        <v>22</v>
      </c>
      <c r="E827" s="117">
        <v>2917.6660476478351</v>
      </c>
      <c r="F827" s="116">
        <v>450</v>
      </c>
      <c r="G827" s="116">
        <v>10</v>
      </c>
      <c r="H827" s="117">
        <v>224550</v>
      </c>
      <c r="I827" s="117">
        <v>69990</v>
      </c>
      <c r="J827" s="117">
        <v>157860</v>
      </c>
      <c r="K827" s="116" t="str">
        <v>Yes</v>
      </c>
      <c r="L827" s="116" t="str">
        <v>Yes</v>
      </c>
      <c r="M827" s="120">
        <v>1</v>
      </c>
      <c r="P827" s="104">
        <f>AVERAGE(F$5:F827)</f>
        <v>449.01458080194413</v>
      </c>
      <c r="Q827" s="104">
        <f>AVERAGE(G$5:G827)</f>
        <v>4.5990279465370598</v>
      </c>
      <c r="R827" s="122">
        <f>AVERAGE(H$5:H827)</f>
        <v>224058.27582017012</v>
      </c>
      <c r="S827" s="122">
        <f>AVERAGE(I$5:I827)</f>
        <v>67196.373025516397</v>
      </c>
      <c r="T827" s="122">
        <f>AVERAGE(J$5:J827)</f>
        <v>161109.83718104495</v>
      </c>
      <c r="U827" s="121">
        <f>AVERAGE($M$5:M827)</f>
        <v>0.99781017955987539</v>
      </c>
      <c r="Y827" s="103">
        <v>823</v>
      </c>
      <c r="Z827" s="103">
        <v>560</v>
      </c>
      <c r="AA827" s="103">
        <v>34</v>
      </c>
      <c r="AB827" s="103">
        <v>32</v>
      </c>
      <c r="AC827" s="137">
        <v>2894.4879546961984</v>
      </c>
      <c r="AD827" s="103">
        <v>450</v>
      </c>
      <c r="AE827" s="103">
        <v>0</v>
      </c>
      <c r="AF827" s="137">
        <v>224550</v>
      </c>
      <c r="AG827" s="137">
        <v>65000</v>
      </c>
      <c r="AH827" s="137">
        <v>164350</v>
      </c>
      <c r="AI827" s="103" t="str">
        <v>Yes</v>
      </c>
      <c r="AJ827" s="103" t="str">
        <v>No</v>
      </c>
      <c r="AK827" s="142">
        <v>1</v>
      </c>
      <c r="AN827" s="104">
        <f>AVERAGE(AD$5:AD827)</f>
        <v>449.07533414337786</v>
      </c>
      <c r="AO827" s="104">
        <f>AVERAGE(AE$5:AE827)</f>
        <v>4.4119076549210208</v>
      </c>
      <c r="AP827" s="122">
        <f>AVERAGE(AF$5:AF827)</f>
        <v>224088.59173754556</v>
      </c>
      <c r="AQ827" s="122">
        <f>AVERAGE(AG$5:AG827)</f>
        <v>67109.075334143374</v>
      </c>
      <c r="AR827" s="122">
        <f>AVERAGE(AH$5:AH827)</f>
        <v>161252.05589307411</v>
      </c>
      <c r="AS827" s="121">
        <f>AVERAGE($AK$5:AK827)</f>
        <v>0.997945186985285</v>
      </c>
    </row>
    <row r="828" spans="1:45" x14ac:dyDescent="0.25">
      <c r="A828" s="103">
        <v>824</v>
      </c>
      <c r="B828" s="116">
        <v>668</v>
      </c>
      <c r="C828" s="116">
        <v>35</v>
      </c>
      <c r="D828" s="116">
        <v>26</v>
      </c>
      <c r="E828" s="117">
        <v>3040.9204371763922</v>
      </c>
      <c r="F828" s="116">
        <v>450</v>
      </c>
      <c r="G828" s="116">
        <v>6</v>
      </c>
      <c r="H828" s="117">
        <v>224550</v>
      </c>
      <c r="I828" s="117">
        <v>67994</v>
      </c>
      <c r="J828" s="117">
        <v>160456</v>
      </c>
      <c r="K828" s="116" t="str">
        <v>Yes</v>
      </c>
      <c r="L828" s="116" t="str">
        <v>Yes</v>
      </c>
      <c r="M828" s="120">
        <v>1</v>
      </c>
      <c r="P828" s="104">
        <f>AVERAGE(F$5:F828)</f>
        <v>449.01577669902912</v>
      </c>
      <c r="Q828" s="104">
        <f>AVERAGE(G$5:G828)</f>
        <v>4.6007281553398061</v>
      </c>
      <c r="R828" s="122">
        <f>AVERAGE(H$5:H828)</f>
        <v>224058.87257281554</v>
      </c>
      <c r="S828" s="122">
        <f>AVERAGE(I$5:I828)</f>
        <v>67197.341019417479</v>
      </c>
      <c r="T828" s="122">
        <f>AVERAGE(J$5:J828)</f>
        <v>161109.04368932039</v>
      </c>
      <c r="U828" s="121">
        <f>AVERAGE($M$5:M828)</f>
        <v>0.99781283710895319</v>
      </c>
      <c r="Y828" s="103">
        <v>824</v>
      </c>
      <c r="Z828" s="103">
        <v>569</v>
      </c>
      <c r="AA828" s="103">
        <v>31</v>
      </c>
      <c r="AB828" s="103">
        <v>25</v>
      </c>
      <c r="AC828" s="137">
        <v>4938.0176844019452</v>
      </c>
      <c r="AD828" s="103">
        <v>450</v>
      </c>
      <c r="AE828" s="103">
        <v>7</v>
      </c>
      <c r="AF828" s="137">
        <v>224550</v>
      </c>
      <c r="AG828" s="137">
        <v>68493</v>
      </c>
      <c r="AH828" s="137">
        <v>159807</v>
      </c>
      <c r="AI828" s="103" t="str">
        <v>Yes</v>
      </c>
      <c r="AJ828" s="103" t="str">
        <v>Yes</v>
      </c>
      <c r="AK828" s="142">
        <v>1</v>
      </c>
      <c r="AN828" s="104">
        <f>AVERAGE(AD$5:AD828)</f>
        <v>449.07645631067959</v>
      </c>
      <c r="AO828" s="104">
        <f>AVERAGE(AE$5:AE828)</f>
        <v>4.4150485436893208</v>
      </c>
      <c r="AP828" s="122">
        <f>AVERAGE(AF$5:AF828)</f>
        <v>224089.15169902911</v>
      </c>
      <c r="AQ828" s="122">
        <f>AVERAGE(AG$5:AG828)</f>
        <v>67110.754854368934</v>
      </c>
      <c r="AR828" s="122">
        <f>AVERAGE(AH$5:AH828)</f>
        <v>161250.30218446601</v>
      </c>
      <c r="AS828" s="121">
        <f>AVERAGE($AK$5:AK828)</f>
        <v>0.99794768069039996</v>
      </c>
    </row>
    <row r="829" spans="1:45" x14ac:dyDescent="0.25">
      <c r="A829" s="103">
        <v>825</v>
      </c>
      <c r="B829" s="116">
        <v>632</v>
      </c>
      <c r="C829" s="116">
        <v>28</v>
      </c>
      <c r="D829" s="116">
        <v>23</v>
      </c>
      <c r="E829" s="117">
        <v>3283.9515404942381</v>
      </c>
      <c r="F829" s="116">
        <v>450</v>
      </c>
      <c r="G829" s="116">
        <v>9</v>
      </c>
      <c r="H829" s="117">
        <v>224550</v>
      </c>
      <c r="I829" s="117">
        <v>69491</v>
      </c>
      <c r="J829" s="117">
        <v>158509</v>
      </c>
      <c r="K829" s="116" t="str">
        <v>Yes</v>
      </c>
      <c r="L829" s="116" t="str">
        <v>Yes</v>
      </c>
      <c r="M829" s="120">
        <v>1</v>
      </c>
      <c r="P829" s="104">
        <f>AVERAGE(F$5:F829)</f>
        <v>449.01696969696968</v>
      </c>
      <c r="Q829" s="104">
        <f>AVERAGE(G$5:G829)</f>
        <v>4.6060606060606064</v>
      </c>
      <c r="R829" s="122">
        <f>AVERAGE(H$5:H829)</f>
        <v>224059.46787878787</v>
      </c>
      <c r="S829" s="122">
        <f>AVERAGE(I$5:I829)</f>
        <v>67200.121212121216</v>
      </c>
      <c r="T829" s="122">
        <f>AVERAGE(J$5:J829)</f>
        <v>161105.89212121212</v>
      </c>
      <c r="U829" s="121">
        <f>AVERAGE($M$5:M829)</f>
        <v>0.99781548821548782</v>
      </c>
      <c r="Y829" s="103">
        <v>825</v>
      </c>
      <c r="Z829" s="103">
        <v>658</v>
      </c>
      <c r="AA829" s="103">
        <v>38</v>
      </c>
      <c r="AB829" s="103">
        <v>32</v>
      </c>
      <c r="AC829" s="137">
        <v>4252.5921648231497</v>
      </c>
      <c r="AD829" s="103">
        <v>450</v>
      </c>
      <c r="AE829" s="103">
        <v>0</v>
      </c>
      <c r="AF829" s="137">
        <v>224550</v>
      </c>
      <c r="AG829" s="137">
        <v>65000</v>
      </c>
      <c r="AH829" s="137">
        <v>164350</v>
      </c>
      <c r="AI829" s="103" t="str">
        <v>Yes</v>
      </c>
      <c r="AJ829" s="103" t="str">
        <v>No</v>
      </c>
      <c r="AK829" s="142">
        <v>1</v>
      </c>
      <c r="AN829" s="104">
        <f>AVERAGE(AD$5:AD829)</f>
        <v>449.07757575757574</v>
      </c>
      <c r="AO829" s="104">
        <f>AVERAGE(AE$5:AE829)</f>
        <v>4.4096969696969701</v>
      </c>
      <c r="AP829" s="122">
        <f>AVERAGE(AF$5:AF829)</f>
        <v>224089.7103030303</v>
      </c>
      <c r="AQ829" s="122">
        <f>AVERAGE(AG$5:AG829)</f>
        <v>67108.196363636365</v>
      </c>
      <c r="AR829" s="122">
        <f>AVERAGE(AH$5:AH829)</f>
        <v>161254.05939393939</v>
      </c>
      <c r="AS829" s="121">
        <f>AVERAGE($AK$5:AK829)</f>
        <v>0.99795016835016914</v>
      </c>
    </row>
    <row r="830" spans="1:45" x14ac:dyDescent="0.25">
      <c r="A830" s="103">
        <v>826</v>
      </c>
      <c r="B830" s="116">
        <v>571</v>
      </c>
      <c r="C830" s="116">
        <v>47</v>
      </c>
      <c r="D830" s="116">
        <v>34</v>
      </c>
      <c r="E830" s="117">
        <v>4553.2372314538752</v>
      </c>
      <c r="F830" s="116">
        <v>448</v>
      </c>
      <c r="G830" s="116">
        <v>0</v>
      </c>
      <c r="H830" s="117">
        <v>223552</v>
      </c>
      <c r="I830" s="117">
        <v>64800</v>
      </c>
      <c r="J830" s="117">
        <v>163852</v>
      </c>
      <c r="K830" s="116" t="str">
        <v>No</v>
      </c>
      <c r="L830" s="116" t="str">
        <v>No</v>
      </c>
      <c r="M830" s="120">
        <v>0.99555555555555553</v>
      </c>
      <c r="P830" s="104">
        <f>AVERAGE(F$5:F830)</f>
        <v>449.01573849878935</v>
      </c>
      <c r="Q830" s="104">
        <f>AVERAGE(G$5:G830)</f>
        <v>4.6004842615012107</v>
      </c>
      <c r="R830" s="122">
        <f>AVERAGE(H$5:H830)</f>
        <v>224058.85351089589</v>
      </c>
      <c r="S830" s="122">
        <f>AVERAGE(I$5:I830)</f>
        <v>67197.215496368037</v>
      </c>
      <c r="T830" s="122">
        <f>AVERAGE(J$5:J830)</f>
        <v>161109.21670702178</v>
      </c>
      <c r="U830" s="121">
        <f>AVERAGE($M$5:M830)</f>
        <v>0.99781275221953158</v>
      </c>
      <c r="Y830" s="103">
        <v>826</v>
      </c>
      <c r="Z830" s="103">
        <v>551</v>
      </c>
      <c r="AA830" s="103">
        <v>23</v>
      </c>
      <c r="AB830" s="103">
        <v>34</v>
      </c>
      <c r="AC830" s="137">
        <v>4772.7264104504802</v>
      </c>
      <c r="AD830" s="103">
        <v>448</v>
      </c>
      <c r="AE830" s="103">
        <v>0</v>
      </c>
      <c r="AF830" s="137">
        <v>223552</v>
      </c>
      <c r="AG830" s="137">
        <v>64800</v>
      </c>
      <c r="AH830" s="137">
        <v>163852</v>
      </c>
      <c r="AI830" s="103" t="str">
        <v>No</v>
      </c>
      <c r="AJ830" s="103" t="str">
        <v>No</v>
      </c>
      <c r="AK830" s="142">
        <v>0.99555555555555553</v>
      </c>
      <c r="AN830" s="104">
        <f>AVERAGE(AD$5:AD830)</f>
        <v>449.07627118644069</v>
      </c>
      <c r="AO830" s="104">
        <f>AVERAGE(AE$5:AE830)</f>
        <v>4.4043583535108954</v>
      </c>
      <c r="AP830" s="122">
        <f>AVERAGE(AF$5:AF830)</f>
        <v>224089.05932203389</v>
      </c>
      <c r="AQ830" s="122">
        <f>AVERAGE(AG$5:AG830)</f>
        <v>67105.401937046001</v>
      </c>
      <c r="AR830" s="122">
        <f>AVERAGE(AH$5:AH830)</f>
        <v>161257.20460048426</v>
      </c>
      <c r="AS830" s="121">
        <f>AVERAGE($AK$5:AK830)</f>
        <v>0.99794726930320232</v>
      </c>
    </row>
    <row r="831" spans="1:45" x14ac:dyDescent="0.25">
      <c r="A831" s="103">
        <v>827</v>
      </c>
      <c r="B831" s="116">
        <v>607</v>
      </c>
      <c r="C831" s="116">
        <v>26</v>
      </c>
      <c r="D831" s="116">
        <v>32</v>
      </c>
      <c r="E831" s="117">
        <v>3972.8831840947469</v>
      </c>
      <c r="F831" s="116">
        <v>450</v>
      </c>
      <c r="G831" s="116">
        <v>0</v>
      </c>
      <c r="H831" s="117">
        <v>224550</v>
      </c>
      <c r="I831" s="117">
        <v>65000</v>
      </c>
      <c r="J831" s="117">
        <v>164350</v>
      </c>
      <c r="K831" s="116" t="str">
        <v>Yes</v>
      </c>
      <c r="L831" s="116" t="str">
        <v>No</v>
      </c>
      <c r="M831" s="120">
        <v>1</v>
      </c>
      <c r="P831" s="104">
        <f>AVERAGE(F$5:F831)</f>
        <v>449.01692865779927</v>
      </c>
      <c r="Q831" s="104">
        <f>AVERAGE(G$5:G831)</f>
        <v>4.5949214026602174</v>
      </c>
      <c r="R831" s="122">
        <f>AVERAGE(H$5:H831)</f>
        <v>224059.44740024183</v>
      </c>
      <c r="S831" s="122">
        <f>AVERAGE(I$5:I831)</f>
        <v>67194.55864570738</v>
      </c>
      <c r="T831" s="122">
        <f>AVERAGE(J$5:J831)</f>
        <v>161113.13542926239</v>
      </c>
      <c r="U831" s="121">
        <f>AVERAGE($M$5:M831)</f>
        <v>0.99781539701733135</v>
      </c>
      <c r="Y831" s="103">
        <v>827</v>
      </c>
      <c r="Z831" s="103">
        <v>533</v>
      </c>
      <c r="AA831" s="103">
        <v>46</v>
      </c>
      <c r="AB831" s="103">
        <v>15</v>
      </c>
      <c r="AC831" s="137">
        <v>4343.7323835252701</v>
      </c>
      <c r="AD831" s="103">
        <v>450</v>
      </c>
      <c r="AE831" s="103">
        <v>17</v>
      </c>
      <c r="AF831" s="137">
        <v>224550</v>
      </c>
      <c r="AG831" s="137">
        <v>73483</v>
      </c>
      <c r="AH831" s="137">
        <v>153317</v>
      </c>
      <c r="AI831" s="103" t="str">
        <v>Yes</v>
      </c>
      <c r="AJ831" s="103" t="str">
        <v>Yes</v>
      </c>
      <c r="AK831" s="142">
        <v>1</v>
      </c>
      <c r="AN831" s="104">
        <f>AVERAGE(AD$5:AD831)</f>
        <v>449.07738814993957</v>
      </c>
      <c r="AO831" s="104">
        <f>AVERAGE(AE$5:AE831)</f>
        <v>4.4195888754534458</v>
      </c>
      <c r="AP831" s="122">
        <f>AVERAGE(AF$5:AF831)</f>
        <v>224089.61668681982</v>
      </c>
      <c r="AQ831" s="122">
        <f>AVERAGE(AG$5:AG831)</f>
        <v>67113.11366384523</v>
      </c>
      <c r="AR831" s="122">
        <f>AVERAGE(AH$5:AH831)</f>
        <v>161247.60338573155</v>
      </c>
      <c r="AS831" s="121">
        <f>AVERAGE($AK$5:AK831)</f>
        <v>0.99794975144431097</v>
      </c>
    </row>
    <row r="832" spans="1:45" x14ac:dyDescent="0.25">
      <c r="A832" s="103">
        <v>828</v>
      </c>
      <c r="B832" s="116">
        <v>561</v>
      </c>
      <c r="C832" s="116">
        <v>39</v>
      </c>
      <c r="D832" s="116">
        <v>24</v>
      </c>
      <c r="E832" s="117">
        <v>4166.7714352930034</v>
      </c>
      <c r="F832" s="116">
        <v>450</v>
      </c>
      <c r="G832" s="116">
        <v>8</v>
      </c>
      <c r="H832" s="117">
        <v>224550</v>
      </c>
      <c r="I832" s="117">
        <v>68992</v>
      </c>
      <c r="J832" s="117">
        <v>159158</v>
      </c>
      <c r="K832" s="116" t="str">
        <v>Yes</v>
      </c>
      <c r="L832" s="116" t="str">
        <v>Yes</v>
      </c>
      <c r="M832" s="120">
        <v>1</v>
      </c>
      <c r="P832" s="104">
        <f>AVERAGE(F$5:F832)</f>
        <v>449.018115942029</v>
      </c>
      <c r="Q832" s="104">
        <f>AVERAGE(G$5:G832)</f>
        <v>4.5990338164251208</v>
      </c>
      <c r="R832" s="122">
        <f>AVERAGE(H$5:H832)</f>
        <v>224060.03985507245</v>
      </c>
      <c r="S832" s="122">
        <f>AVERAGE(I$5:I832)</f>
        <v>67196.729468599035</v>
      </c>
      <c r="T832" s="122">
        <f>AVERAGE(J$5:J832)</f>
        <v>161110.77415458937</v>
      </c>
      <c r="U832" s="121">
        <f>AVERAGE($M$5:M832)</f>
        <v>0.99781803542673075</v>
      </c>
      <c r="Y832" s="103">
        <v>828</v>
      </c>
      <c r="Z832" s="103">
        <v>518</v>
      </c>
      <c r="AA832" s="103">
        <v>54</v>
      </c>
      <c r="AB832" s="103">
        <v>20</v>
      </c>
      <c r="AC832" s="137">
        <v>4022.5709984971422</v>
      </c>
      <c r="AD832" s="103">
        <v>450</v>
      </c>
      <c r="AE832" s="103">
        <v>12</v>
      </c>
      <c r="AF832" s="137">
        <v>224550</v>
      </c>
      <c r="AG832" s="137">
        <v>70988</v>
      </c>
      <c r="AH832" s="137">
        <v>156562</v>
      </c>
      <c r="AI832" s="103" t="str">
        <v>Yes</v>
      </c>
      <c r="AJ832" s="103" t="str">
        <v>Yes</v>
      </c>
      <c r="AK832" s="142">
        <v>1</v>
      </c>
      <c r="AN832" s="104">
        <f>AVERAGE(AD$5:AD832)</f>
        <v>449.07850241545896</v>
      </c>
      <c r="AO832" s="104">
        <f>AVERAGE(AE$5:AE832)</f>
        <v>4.4287439613526569</v>
      </c>
      <c r="AP832" s="122">
        <f>AVERAGE(AF$5:AF832)</f>
        <v>224090.17270531401</v>
      </c>
      <c r="AQ832" s="122">
        <f>AVERAGE(AG$5:AG832)</f>
        <v>67117.793478260865</v>
      </c>
      <c r="AR832" s="122">
        <f>AVERAGE(AH$5:AH832)</f>
        <v>161241.94444444444</v>
      </c>
      <c r="AS832" s="121">
        <f>AVERAGE($AK$5:AK832)</f>
        <v>0.99795222758990965</v>
      </c>
    </row>
    <row r="833" spans="1:45" x14ac:dyDescent="0.25">
      <c r="A833" s="103">
        <v>829</v>
      </c>
      <c r="B833" s="116">
        <v>666</v>
      </c>
      <c r="C833" s="116">
        <v>41</v>
      </c>
      <c r="D833" s="116">
        <v>27</v>
      </c>
      <c r="E833" s="117">
        <v>2437.3076872764996</v>
      </c>
      <c r="F833" s="116">
        <v>450</v>
      </c>
      <c r="G833" s="116">
        <v>5</v>
      </c>
      <c r="H833" s="117">
        <v>224550</v>
      </c>
      <c r="I833" s="117">
        <v>67495</v>
      </c>
      <c r="J833" s="117">
        <v>161105</v>
      </c>
      <c r="K833" s="116" t="str">
        <v>Yes</v>
      </c>
      <c r="L833" s="116" t="str">
        <v>Yes</v>
      </c>
      <c r="M833" s="120">
        <v>1</v>
      </c>
      <c r="P833" s="104">
        <f>AVERAGE(F$5:F833)</f>
        <v>449.01930036188179</v>
      </c>
      <c r="Q833" s="104">
        <f>AVERAGE(G$5:G833)</f>
        <v>4.5995174909529553</v>
      </c>
      <c r="R833" s="122">
        <f>AVERAGE(H$5:H833)</f>
        <v>224060.630880579</v>
      </c>
      <c r="S833" s="122">
        <f>AVERAGE(I$5:I833)</f>
        <v>67197.089264173701</v>
      </c>
      <c r="T833" s="122">
        <f>AVERAGE(J$5:J833)</f>
        <v>161110.76718938479</v>
      </c>
      <c r="U833" s="121">
        <f>AVERAGE($M$5:M833)</f>
        <v>0.99782066747084808</v>
      </c>
      <c r="Y833" s="103">
        <v>829</v>
      </c>
      <c r="Z833" s="103">
        <v>606</v>
      </c>
      <c r="AA833" s="103">
        <v>37</v>
      </c>
      <c r="AB833" s="103">
        <v>22</v>
      </c>
      <c r="AC833" s="137">
        <v>3417.8164716791448</v>
      </c>
      <c r="AD833" s="103">
        <v>450</v>
      </c>
      <c r="AE833" s="103">
        <v>10</v>
      </c>
      <c r="AF833" s="137">
        <v>224550</v>
      </c>
      <c r="AG833" s="137">
        <v>69990</v>
      </c>
      <c r="AH833" s="137">
        <v>157860</v>
      </c>
      <c r="AI833" s="103" t="str">
        <v>Yes</v>
      </c>
      <c r="AJ833" s="103" t="str">
        <v>Yes</v>
      </c>
      <c r="AK833" s="142">
        <v>1</v>
      </c>
      <c r="AN833" s="104">
        <f>AVERAGE(AD$5:AD833)</f>
        <v>449.07961399276235</v>
      </c>
      <c r="AO833" s="104">
        <f>AVERAGE(AE$5:AE833)</f>
        <v>4.4354644149577807</v>
      </c>
      <c r="AP833" s="122">
        <f>AVERAGE(AF$5:AF833)</f>
        <v>224090.72738238843</v>
      </c>
      <c r="AQ833" s="122">
        <f>AVERAGE(AG$5:AG833)</f>
        <v>67121.258142340172</v>
      </c>
      <c r="AR833" s="122">
        <f>AVERAGE(AH$5:AH833)</f>
        <v>161237.86489746682</v>
      </c>
      <c r="AS833" s="121">
        <f>AVERAGE($AK$5:AK833)</f>
        <v>0.99795469776169499</v>
      </c>
    </row>
    <row r="834" spans="1:45" x14ac:dyDescent="0.25">
      <c r="A834" s="103">
        <v>830</v>
      </c>
      <c r="B834" s="116">
        <v>550</v>
      </c>
      <c r="C834" s="116">
        <v>42</v>
      </c>
      <c r="D834" s="116">
        <v>27</v>
      </c>
      <c r="E834" s="117">
        <v>4484.8298500091578</v>
      </c>
      <c r="F834" s="116">
        <v>450</v>
      </c>
      <c r="G834" s="116">
        <v>5</v>
      </c>
      <c r="H834" s="117">
        <v>224550</v>
      </c>
      <c r="I834" s="117">
        <v>67495</v>
      </c>
      <c r="J834" s="117">
        <v>161105</v>
      </c>
      <c r="K834" s="116" t="str">
        <v>Yes</v>
      </c>
      <c r="L834" s="116" t="str">
        <v>Yes</v>
      </c>
      <c r="M834" s="120">
        <v>1</v>
      </c>
      <c r="P834" s="104">
        <f>AVERAGE(F$5:F834)</f>
        <v>449.02048192771082</v>
      </c>
      <c r="Q834" s="104">
        <f>AVERAGE(G$5:G834)</f>
        <v>4.5999999999999996</v>
      </c>
      <c r="R834" s="122">
        <f>AVERAGE(H$5:H834)</f>
        <v>224061.22048192771</v>
      </c>
      <c r="S834" s="122">
        <f>AVERAGE(I$5:I834)</f>
        <v>67197.448192771088</v>
      </c>
      <c r="T834" s="122">
        <f>AVERAGE(J$5:J834)</f>
        <v>161110.76024096386</v>
      </c>
      <c r="U834" s="121">
        <f>AVERAGE($M$5:M834)</f>
        <v>0.99782329317269036</v>
      </c>
      <c r="Y834" s="103">
        <v>830</v>
      </c>
      <c r="Z834" s="103">
        <v>521</v>
      </c>
      <c r="AA834" s="103">
        <v>39</v>
      </c>
      <c r="AB834" s="103">
        <v>25</v>
      </c>
      <c r="AC834" s="137">
        <v>4855.3042055227361</v>
      </c>
      <c r="AD834" s="103">
        <v>450</v>
      </c>
      <c r="AE834" s="103">
        <v>7</v>
      </c>
      <c r="AF834" s="137">
        <v>224550</v>
      </c>
      <c r="AG834" s="137">
        <v>68493</v>
      </c>
      <c r="AH834" s="137">
        <v>159807</v>
      </c>
      <c r="AI834" s="103" t="str">
        <v>Yes</v>
      </c>
      <c r="AJ834" s="103" t="str">
        <v>Yes</v>
      </c>
      <c r="AK834" s="142">
        <v>1</v>
      </c>
      <c r="AN834" s="104">
        <f>AVERAGE(AD$5:AD834)</f>
        <v>449.08072289156627</v>
      </c>
      <c r="AO834" s="104">
        <f>AVERAGE(AE$5:AE834)</f>
        <v>4.4385542168674696</v>
      </c>
      <c r="AP834" s="122">
        <f>AVERAGE(AF$5:AF834)</f>
        <v>224091.28072289156</v>
      </c>
      <c r="AQ834" s="122">
        <f>AVERAGE(AG$5:AG834)</f>
        <v>67122.910843373495</v>
      </c>
      <c r="AR834" s="122">
        <f>AVERAGE(AH$5:AH834)</f>
        <v>161236.14096385543</v>
      </c>
      <c r="AS834" s="121">
        <f>AVERAGE($AK$5:AK834)</f>
        <v>0.99795716198125917</v>
      </c>
    </row>
    <row r="835" spans="1:45" x14ac:dyDescent="0.25">
      <c r="A835" s="103">
        <v>831</v>
      </c>
      <c r="B835" s="116">
        <v>507</v>
      </c>
      <c r="C835" s="116">
        <v>49</v>
      </c>
      <c r="D835" s="116">
        <v>25</v>
      </c>
      <c r="E835" s="117">
        <v>4334.6077265477961</v>
      </c>
      <c r="F835" s="116">
        <v>450</v>
      </c>
      <c r="G835" s="116">
        <v>7</v>
      </c>
      <c r="H835" s="117">
        <v>224550</v>
      </c>
      <c r="I835" s="117">
        <v>68493</v>
      </c>
      <c r="J835" s="117">
        <v>159807</v>
      </c>
      <c r="K835" s="116" t="str">
        <v>Yes</v>
      </c>
      <c r="L835" s="116" t="str">
        <v>Yes</v>
      </c>
      <c r="M835" s="120">
        <v>1</v>
      </c>
      <c r="P835" s="104">
        <f>AVERAGE(F$5:F835)</f>
        <v>449.02166064981947</v>
      </c>
      <c r="Q835" s="104">
        <f>AVERAGE(G$5:G835)</f>
        <v>4.602888086642599</v>
      </c>
      <c r="R835" s="122">
        <f>AVERAGE(H$5:H835)</f>
        <v>224061.80866425994</v>
      </c>
      <c r="S835" s="122">
        <f>AVERAGE(I$5:I835)</f>
        <v>67199.007220216605</v>
      </c>
      <c r="T835" s="122">
        <f>AVERAGE(J$5:J835)</f>
        <v>161109.19133574006</v>
      </c>
      <c r="U835" s="121">
        <f>AVERAGE($M$5:M835)</f>
        <v>0.99782591255515407</v>
      </c>
      <c r="Y835" s="103">
        <v>831</v>
      </c>
      <c r="Z835" s="103">
        <v>608</v>
      </c>
      <c r="AA835" s="103">
        <v>43</v>
      </c>
      <c r="AB835" s="103">
        <v>36</v>
      </c>
      <c r="AC835" s="137">
        <v>2914.603049296265</v>
      </c>
      <c r="AD835" s="103">
        <v>446</v>
      </c>
      <c r="AE835" s="103">
        <v>0</v>
      </c>
      <c r="AF835" s="137">
        <v>222554</v>
      </c>
      <c r="AG835" s="137">
        <v>64600</v>
      </c>
      <c r="AH835" s="137">
        <v>163354</v>
      </c>
      <c r="AI835" s="103" t="str">
        <v>No</v>
      </c>
      <c r="AJ835" s="103" t="str">
        <v>No</v>
      </c>
      <c r="AK835" s="142">
        <v>0.99111111111111116</v>
      </c>
      <c r="AN835" s="104">
        <f>AVERAGE(AD$5:AD835)</f>
        <v>449.07701564380267</v>
      </c>
      <c r="AO835" s="104">
        <f>AVERAGE(AE$5:AE835)</f>
        <v>4.4332129963898916</v>
      </c>
      <c r="AP835" s="122">
        <f>AVERAGE(AF$5:AF835)</f>
        <v>224089.43080625753</v>
      </c>
      <c r="AQ835" s="122">
        <f>AVERAGE(AG$5:AG835)</f>
        <v>67119.874849578817</v>
      </c>
      <c r="AR835" s="122">
        <f>AVERAGE(AH$5:AH835)</f>
        <v>161238.68953068592</v>
      </c>
      <c r="AS835" s="121">
        <f>AVERAGE($AK$5:AK835)</f>
        <v>0.99794892365289556</v>
      </c>
    </row>
    <row r="836" spans="1:45" x14ac:dyDescent="0.25">
      <c r="A836" s="103">
        <v>832</v>
      </c>
      <c r="B836" s="116">
        <v>625</v>
      </c>
      <c r="C836" s="116">
        <v>38</v>
      </c>
      <c r="D836" s="116">
        <v>26</v>
      </c>
      <c r="E836" s="117">
        <v>2578.3399146898787</v>
      </c>
      <c r="F836" s="116">
        <v>450</v>
      </c>
      <c r="G836" s="116">
        <v>6</v>
      </c>
      <c r="H836" s="117">
        <v>224550</v>
      </c>
      <c r="I836" s="117">
        <v>67994</v>
      </c>
      <c r="J836" s="117">
        <v>160456</v>
      </c>
      <c r="K836" s="116" t="str">
        <v>Yes</v>
      </c>
      <c r="L836" s="116" t="str">
        <v>Yes</v>
      </c>
      <c r="M836" s="120">
        <v>1</v>
      </c>
      <c r="P836" s="104">
        <f>AVERAGE(F$5:F836)</f>
        <v>449.02283653846155</v>
      </c>
      <c r="Q836" s="104">
        <f>AVERAGE(G$5:G836)</f>
        <v>4.6045673076923075</v>
      </c>
      <c r="R836" s="122">
        <f>AVERAGE(H$5:H836)</f>
        <v>224062.39543269231</v>
      </c>
      <c r="S836" s="122">
        <f>AVERAGE(I$5:I836)</f>
        <v>67199.96274038461</v>
      </c>
      <c r="T836" s="122">
        <f>AVERAGE(J$5:J836)</f>
        <v>161108.40625</v>
      </c>
      <c r="U836" s="121">
        <f>AVERAGE($M$5:M836)</f>
        <v>0.99782852564102531</v>
      </c>
      <c r="Y836" s="103">
        <v>832</v>
      </c>
      <c r="Z836" s="103">
        <v>552</v>
      </c>
      <c r="AA836" s="103">
        <v>49</v>
      </c>
      <c r="AB836" s="103">
        <v>25</v>
      </c>
      <c r="AC836" s="137">
        <v>2554.0465493090614</v>
      </c>
      <c r="AD836" s="103">
        <v>450</v>
      </c>
      <c r="AE836" s="103">
        <v>7</v>
      </c>
      <c r="AF836" s="137">
        <v>224550</v>
      </c>
      <c r="AG836" s="137">
        <v>68493</v>
      </c>
      <c r="AH836" s="137">
        <v>159807</v>
      </c>
      <c r="AI836" s="103" t="str">
        <v>Yes</v>
      </c>
      <c r="AJ836" s="103" t="str">
        <v>Yes</v>
      </c>
      <c r="AK836" s="142">
        <v>1</v>
      </c>
      <c r="AN836" s="104">
        <f>AVERAGE(AD$5:AD836)</f>
        <v>449.078125</v>
      </c>
      <c r="AO836" s="104">
        <f>AVERAGE(AE$5:AE836)</f>
        <v>4.4362980769230766</v>
      </c>
      <c r="AP836" s="122">
        <f>AVERAGE(AF$5:AF836)</f>
        <v>224089.984375</v>
      </c>
      <c r="AQ836" s="122">
        <f>AVERAGE(AG$5:AG836)</f>
        <v>67121.52524038461</v>
      </c>
      <c r="AR836" s="122">
        <f>AVERAGE(AH$5:AH836)</f>
        <v>161236.96875</v>
      </c>
      <c r="AS836" s="121">
        <f>AVERAGE($AK$5:AK836)</f>
        <v>0.99795138888888968</v>
      </c>
    </row>
    <row r="837" spans="1:45" x14ac:dyDescent="0.25">
      <c r="A837" s="103">
        <v>833</v>
      </c>
      <c r="B837" s="116">
        <v>571</v>
      </c>
      <c r="C837" s="116">
        <v>46</v>
      </c>
      <c r="D837" s="116">
        <v>25</v>
      </c>
      <c r="E837" s="117">
        <v>3087.4376788611926</v>
      </c>
      <c r="F837" s="116">
        <v>450</v>
      </c>
      <c r="G837" s="116">
        <v>7</v>
      </c>
      <c r="H837" s="117">
        <v>224550</v>
      </c>
      <c r="I837" s="117">
        <v>68493</v>
      </c>
      <c r="J837" s="117">
        <v>159807</v>
      </c>
      <c r="K837" s="116" t="str">
        <v>Yes</v>
      </c>
      <c r="L837" s="116" t="str">
        <v>Yes</v>
      </c>
      <c r="M837" s="120">
        <v>1</v>
      </c>
      <c r="P837" s="104">
        <f>AVERAGE(F$5:F837)</f>
        <v>449.02400960384153</v>
      </c>
      <c r="Q837" s="104">
        <f>AVERAGE(G$5:G837)</f>
        <v>4.6074429771908765</v>
      </c>
      <c r="R837" s="122">
        <f>AVERAGE(H$5:H837)</f>
        <v>224062.98079231693</v>
      </c>
      <c r="S837" s="122">
        <f>AVERAGE(I$5:I837)</f>
        <v>67201.515006002403</v>
      </c>
      <c r="T837" s="122">
        <f>AVERAGE(J$5:J837)</f>
        <v>161106.84393757503</v>
      </c>
      <c r="U837" s="121">
        <f>AVERAGE($M$5:M837)</f>
        <v>0.99783113245298083</v>
      </c>
      <c r="Y837" s="103">
        <v>833</v>
      </c>
      <c r="Z837" s="103">
        <v>505</v>
      </c>
      <c r="AA837" s="103">
        <v>35</v>
      </c>
      <c r="AB837" s="103">
        <v>26</v>
      </c>
      <c r="AC837" s="137">
        <v>3190.3115256275132</v>
      </c>
      <c r="AD837" s="103">
        <v>450</v>
      </c>
      <c r="AE837" s="103">
        <v>6</v>
      </c>
      <c r="AF837" s="137">
        <v>224550</v>
      </c>
      <c r="AG837" s="137">
        <v>67994</v>
      </c>
      <c r="AH837" s="137">
        <v>160456</v>
      </c>
      <c r="AI837" s="103" t="str">
        <v>Yes</v>
      </c>
      <c r="AJ837" s="103" t="str">
        <v>Yes</v>
      </c>
      <c r="AK837" s="142">
        <v>1</v>
      </c>
      <c r="AN837" s="104">
        <f>AVERAGE(AD$5:AD837)</f>
        <v>449.07923169267707</v>
      </c>
      <c r="AO837" s="104">
        <f>AVERAGE(AE$5:AE837)</f>
        <v>4.4381752701080428</v>
      </c>
      <c r="AP837" s="122">
        <f>AVERAGE(AF$5:AF837)</f>
        <v>224090.53661464585</v>
      </c>
      <c r="AQ837" s="122">
        <f>AVERAGE(AG$5:AG837)</f>
        <v>67122.572629051618</v>
      </c>
      <c r="AR837" s="122">
        <f>AVERAGE(AH$5:AH837)</f>
        <v>161236.03121248499</v>
      </c>
      <c r="AS837" s="121">
        <f>AVERAGE($AK$5:AK837)</f>
        <v>0.9979538482059499</v>
      </c>
    </row>
    <row r="838" spans="1:45" x14ac:dyDescent="0.25">
      <c r="A838" s="103">
        <v>834</v>
      </c>
      <c r="B838" s="116">
        <v>560</v>
      </c>
      <c r="C838" s="116">
        <v>42</v>
      </c>
      <c r="D838" s="116">
        <v>25</v>
      </c>
      <c r="E838" s="117">
        <v>2006.7469224432707</v>
      </c>
      <c r="F838" s="116">
        <v>450</v>
      </c>
      <c r="G838" s="116">
        <v>7</v>
      </c>
      <c r="H838" s="117">
        <v>224550</v>
      </c>
      <c r="I838" s="117">
        <v>68493</v>
      </c>
      <c r="J838" s="117">
        <v>159807</v>
      </c>
      <c r="K838" s="116" t="str">
        <v>Yes</v>
      </c>
      <c r="L838" s="116" t="str">
        <v>Yes</v>
      </c>
      <c r="M838" s="120">
        <v>1</v>
      </c>
      <c r="P838" s="104">
        <f>AVERAGE(F$5:F838)</f>
        <v>449.02517985611513</v>
      </c>
      <c r="Q838" s="104">
        <f>AVERAGE(G$5:G838)</f>
        <v>4.6103117505995206</v>
      </c>
      <c r="R838" s="122">
        <f>AVERAGE(H$5:H838)</f>
        <v>224063.56474820143</v>
      </c>
      <c r="S838" s="122">
        <f>AVERAGE(I$5:I838)</f>
        <v>67203.063549160666</v>
      </c>
      <c r="T838" s="122">
        <f>AVERAGE(J$5:J838)</f>
        <v>161105.28537170263</v>
      </c>
      <c r="U838" s="121">
        <f>AVERAGE($M$5:M838)</f>
        <v>0.9978337330135888</v>
      </c>
      <c r="Y838" s="103">
        <v>834</v>
      </c>
      <c r="Z838" s="103">
        <v>570</v>
      </c>
      <c r="AA838" s="103">
        <v>33</v>
      </c>
      <c r="AB838" s="103">
        <v>23</v>
      </c>
      <c r="AC838" s="137">
        <v>3708.4511460844315</v>
      </c>
      <c r="AD838" s="103">
        <v>450</v>
      </c>
      <c r="AE838" s="103">
        <v>9</v>
      </c>
      <c r="AF838" s="137">
        <v>224550</v>
      </c>
      <c r="AG838" s="137">
        <v>69491</v>
      </c>
      <c r="AH838" s="137">
        <v>158509</v>
      </c>
      <c r="AI838" s="103" t="str">
        <v>Yes</v>
      </c>
      <c r="AJ838" s="103" t="str">
        <v>Yes</v>
      </c>
      <c r="AK838" s="142">
        <v>1</v>
      </c>
      <c r="AN838" s="104">
        <f>AVERAGE(AD$5:AD838)</f>
        <v>449.08033573141489</v>
      </c>
      <c r="AO838" s="104">
        <f>AVERAGE(AE$5:AE838)</f>
        <v>4.4436450839328536</v>
      </c>
      <c r="AP838" s="122">
        <f>AVERAGE(AF$5:AF838)</f>
        <v>224091.08752997601</v>
      </c>
      <c r="AQ838" s="122">
        <f>AVERAGE(AG$5:AG838)</f>
        <v>67125.412470023977</v>
      </c>
      <c r="AR838" s="122">
        <f>AVERAGE(AH$5:AH838)</f>
        <v>161232.76139088729</v>
      </c>
      <c r="AS838" s="121">
        <f>AVERAGE($AK$5:AK838)</f>
        <v>0.99795630162536719</v>
      </c>
    </row>
    <row r="839" spans="1:45" x14ac:dyDescent="0.25">
      <c r="A839" s="103">
        <v>835</v>
      </c>
      <c r="B839" s="116">
        <v>577</v>
      </c>
      <c r="C839" s="116">
        <v>40</v>
      </c>
      <c r="D839" s="116">
        <v>25</v>
      </c>
      <c r="E839" s="117">
        <v>3020.4409662187036</v>
      </c>
      <c r="F839" s="116">
        <v>450</v>
      </c>
      <c r="G839" s="116">
        <v>7</v>
      </c>
      <c r="H839" s="117">
        <v>224550</v>
      </c>
      <c r="I839" s="117">
        <v>68493</v>
      </c>
      <c r="J839" s="117">
        <v>159807</v>
      </c>
      <c r="K839" s="116" t="str">
        <v>Yes</v>
      </c>
      <c r="L839" s="116" t="str">
        <v>Yes</v>
      </c>
      <c r="M839" s="120">
        <v>1</v>
      </c>
      <c r="P839" s="104">
        <f>AVERAGE(F$5:F839)</f>
        <v>449.02634730538921</v>
      </c>
      <c r="Q839" s="104">
        <f>AVERAGE(G$5:G839)</f>
        <v>4.613173652694611</v>
      </c>
      <c r="R839" s="122">
        <f>AVERAGE(H$5:H839)</f>
        <v>224064.14730538923</v>
      </c>
      <c r="S839" s="122">
        <f>AVERAGE(I$5:I839)</f>
        <v>67204.608383233528</v>
      </c>
      <c r="T839" s="122">
        <f>AVERAGE(J$5:J839)</f>
        <v>161103.73053892216</v>
      </c>
      <c r="U839" s="121">
        <f>AVERAGE($M$5:M839)</f>
        <v>0.99783632734530903</v>
      </c>
      <c r="Y839" s="103">
        <v>835</v>
      </c>
      <c r="Z839" s="103">
        <v>474</v>
      </c>
      <c r="AA839" s="103">
        <v>45</v>
      </c>
      <c r="AB839" s="103">
        <v>25</v>
      </c>
      <c r="AC839" s="137">
        <v>3010.3682136216194</v>
      </c>
      <c r="AD839" s="103">
        <v>450</v>
      </c>
      <c r="AE839" s="103">
        <v>7</v>
      </c>
      <c r="AF839" s="137">
        <v>224550</v>
      </c>
      <c r="AG839" s="137">
        <v>68493</v>
      </c>
      <c r="AH839" s="137">
        <v>159807</v>
      </c>
      <c r="AI839" s="103" t="str">
        <v>Yes</v>
      </c>
      <c r="AJ839" s="103" t="str">
        <v>Yes</v>
      </c>
      <c r="AK839" s="142">
        <v>1</v>
      </c>
      <c r="AN839" s="104">
        <f>AVERAGE(AD$5:AD839)</f>
        <v>449.08143712574849</v>
      </c>
      <c r="AO839" s="104">
        <f>AVERAGE(AE$5:AE839)</f>
        <v>4.4467065868263473</v>
      </c>
      <c r="AP839" s="122">
        <f>AVERAGE(AF$5:AF839)</f>
        <v>224091.6371257485</v>
      </c>
      <c r="AQ839" s="122">
        <f>AVERAGE(AG$5:AG839)</f>
        <v>67127.050299401191</v>
      </c>
      <c r="AR839" s="122">
        <f>AVERAGE(AH$5:AH839)</f>
        <v>161231.05389221557</v>
      </c>
      <c r="AS839" s="121">
        <f>AVERAGE($AK$5:AK839)</f>
        <v>0.99795874916833083</v>
      </c>
    </row>
    <row r="840" spans="1:45" x14ac:dyDescent="0.25">
      <c r="A840" s="103">
        <v>836</v>
      </c>
      <c r="B840" s="116">
        <v>667</v>
      </c>
      <c r="C840" s="116">
        <v>36</v>
      </c>
      <c r="D840" s="116">
        <v>44</v>
      </c>
      <c r="E840" s="117">
        <v>3335.5603487267927</v>
      </c>
      <c r="F840" s="116">
        <v>438</v>
      </c>
      <c r="G840" s="116">
        <v>0</v>
      </c>
      <c r="H840" s="117">
        <v>218562</v>
      </c>
      <c r="I840" s="117">
        <v>63800</v>
      </c>
      <c r="J840" s="117">
        <v>161362</v>
      </c>
      <c r="K840" s="116" t="str">
        <v>No</v>
      </c>
      <c r="L840" s="116" t="str">
        <v>No</v>
      </c>
      <c r="M840" s="120">
        <v>0.97333333333333338</v>
      </c>
      <c r="P840" s="104">
        <f>AVERAGE(F$5:F840)</f>
        <v>449.01315789473682</v>
      </c>
      <c r="Q840" s="104">
        <f>AVERAGE(G$5:G840)</f>
        <v>4.6076555023923449</v>
      </c>
      <c r="R840" s="122">
        <f>AVERAGE(H$5:H840)</f>
        <v>224057.56578947368</v>
      </c>
      <c r="S840" s="122">
        <f>AVERAGE(I$5:I840)</f>
        <v>67200.535885167468</v>
      </c>
      <c r="T840" s="122">
        <f>AVERAGE(J$5:J840)</f>
        <v>161104.03947368421</v>
      </c>
      <c r="U840" s="121">
        <f>AVERAGE($M$5:M840)</f>
        <v>0.99780701754385936</v>
      </c>
      <c r="Y840" s="103">
        <v>836</v>
      </c>
      <c r="Z840" s="103">
        <v>635</v>
      </c>
      <c r="AA840" s="103">
        <v>41</v>
      </c>
      <c r="AB840" s="103">
        <v>34</v>
      </c>
      <c r="AC840" s="137">
        <v>3130.9980358439598</v>
      </c>
      <c r="AD840" s="103">
        <v>448</v>
      </c>
      <c r="AE840" s="103">
        <v>0</v>
      </c>
      <c r="AF840" s="137">
        <v>223552</v>
      </c>
      <c r="AG840" s="137">
        <v>64800</v>
      </c>
      <c r="AH840" s="137">
        <v>163852</v>
      </c>
      <c r="AI840" s="103" t="str">
        <v>No</v>
      </c>
      <c r="AJ840" s="103" t="str">
        <v>No</v>
      </c>
      <c r="AK840" s="142">
        <v>0.99555555555555553</v>
      </c>
      <c r="AN840" s="104">
        <f>AVERAGE(AD$5:AD840)</f>
        <v>449.08014354066984</v>
      </c>
      <c r="AO840" s="104">
        <f>AVERAGE(AE$5:AE840)</f>
        <v>4.4413875598086126</v>
      </c>
      <c r="AP840" s="122">
        <f>AVERAGE(AF$5:AF840)</f>
        <v>224090.99162679425</v>
      </c>
      <c r="AQ840" s="122">
        <f>AVERAGE(AG$5:AG840)</f>
        <v>67124.266746411478</v>
      </c>
      <c r="AR840" s="122">
        <f>AVERAGE(AH$5:AH840)</f>
        <v>161234.18899521531</v>
      </c>
      <c r="AS840" s="121">
        <f>AVERAGE($AK$5:AK840)</f>
        <v>0.99795587453482282</v>
      </c>
    </row>
    <row r="841" spans="1:45" x14ac:dyDescent="0.25">
      <c r="A841" s="103">
        <v>837</v>
      </c>
      <c r="B841" s="116">
        <v>631</v>
      </c>
      <c r="C841" s="116">
        <v>35</v>
      </c>
      <c r="D841" s="116">
        <v>35</v>
      </c>
      <c r="E841" s="117">
        <v>4314.4255143004193</v>
      </c>
      <c r="F841" s="116">
        <v>447</v>
      </c>
      <c r="G841" s="116">
        <v>0</v>
      </c>
      <c r="H841" s="117">
        <v>223053</v>
      </c>
      <c r="I841" s="117">
        <v>64700</v>
      </c>
      <c r="J841" s="117">
        <v>163603</v>
      </c>
      <c r="K841" s="116" t="str">
        <v>No</v>
      </c>
      <c r="L841" s="116" t="str">
        <v>No</v>
      </c>
      <c r="M841" s="120">
        <v>0.99333333333333329</v>
      </c>
      <c r="P841" s="104">
        <f>AVERAGE(F$5:F841)</f>
        <v>449.01075268817203</v>
      </c>
      <c r="Q841" s="104">
        <f>AVERAGE(G$5:G841)</f>
        <v>4.602150537634409</v>
      </c>
      <c r="R841" s="122">
        <f>AVERAGE(H$5:H841)</f>
        <v>224056.36559139786</v>
      </c>
      <c r="S841" s="122">
        <f>AVERAGE(I$5:I841)</f>
        <v>67197.548387096773</v>
      </c>
      <c r="T841" s="122">
        <f>AVERAGE(J$5:J841)</f>
        <v>161107.02508960574</v>
      </c>
      <c r="U841" s="121">
        <f>AVERAGE($M$5:M841)</f>
        <v>0.997801672640382</v>
      </c>
      <c r="Y841" s="103">
        <v>837</v>
      </c>
      <c r="Z841" s="103">
        <v>547</v>
      </c>
      <c r="AA841" s="103">
        <v>35</v>
      </c>
      <c r="AB841" s="103">
        <v>23</v>
      </c>
      <c r="AC841" s="137">
        <v>4013.646453366403</v>
      </c>
      <c r="AD841" s="103">
        <v>450</v>
      </c>
      <c r="AE841" s="103">
        <v>9</v>
      </c>
      <c r="AF841" s="137">
        <v>224550</v>
      </c>
      <c r="AG841" s="137">
        <v>69491</v>
      </c>
      <c r="AH841" s="137">
        <v>158509</v>
      </c>
      <c r="AI841" s="103" t="str">
        <v>Yes</v>
      </c>
      <c r="AJ841" s="103" t="str">
        <v>Yes</v>
      </c>
      <c r="AK841" s="142">
        <v>1</v>
      </c>
      <c r="AN841" s="104">
        <f>AVERAGE(AD$5:AD841)</f>
        <v>449.08124253285541</v>
      </c>
      <c r="AO841" s="104">
        <f>AVERAGE(AE$5:AE841)</f>
        <v>4.4468339307048987</v>
      </c>
      <c r="AP841" s="122">
        <f>AVERAGE(AF$5:AF841)</f>
        <v>224091.54002389486</v>
      </c>
      <c r="AQ841" s="122">
        <f>AVERAGE(AG$5:AG841)</f>
        <v>67127.094384707292</v>
      </c>
      <c r="AR841" s="122">
        <f>AVERAGE(AH$5:AH841)</f>
        <v>161230.9330943847</v>
      </c>
      <c r="AS841" s="121">
        <f>AVERAGE($AK$5:AK841)</f>
        <v>0.99795831673967961</v>
      </c>
    </row>
    <row r="842" spans="1:45" x14ac:dyDescent="0.25">
      <c r="A842" s="103">
        <v>838</v>
      </c>
      <c r="B842" s="116">
        <v>630</v>
      </c>
      <c r="C842" s="116">
        <v>42</v>
      </c>
      <c r="D842" s="116">
        <v>32</v>
      </c>
      <c r="E842" s="117">
        <v>3541.0255335858947</v>
      </c>
      <c r="F842" s="116">
        <v>450</v>
      </c>
      <c r="G842" s="116">
        <v>0</v>
      </c>
      <c r="H842" s="117">
        <v>224550</v>
      </c>
      <c r="I842" s="117">
        <v>65000</v>
      </c>
      <c r="J842" s="117">
        <v>164350</v>
      </c>
      <c r="K842" s="116" t="str">
        <v>Yes</v>
      </c>
      <c r="L842" s="116" t="str">
        <v>No</v>
      </c>
      <c r="M842" s="120">
        <v>1</v>
      </c>
      <c r="P842" s="104">
        <f>AVERAGE(F$5:F842)</f>
        <v>449.01193317422434</v>
      </c>
      <c r="Q842" s="104">
        <f>AVERAGE(G$5:G842)</f>
        <v>4.5966587112171835</v>
      </c>
      <c r="R842" s="122">
        <f>AVERAGE(H$5:H842)</f>
        <v>224056.95465393795</v>
      </c>
      <c r="S842" s="122">
        <f>AVERAGE(I$5:I842)</f>
        <v>67194.926014319804</v>
      </c>
      <c r="T842" s="122">
        <f>AVERAGE(J$5:J842)</f>
        <v>161110.89498806684</v>
      </c>
      <c r="U842" s="121">
        <f>AVERAGE($M$5:M842)</f>
        <v>0.99780429594272047</v>
      </c>
      <c r="Y842" s="103">
        <v>838</v>
      </c>
      <c r="Z842" s="103">
        <v>655</v>
      </c>
      <c r="AA842" s="103">
        <v>34</v>
      </c>
      <c r="AB842" s="103">
        <v>36</v>
      </c>
      <c r="AC842" s="137">
        <v>3769.456806979867</v>
      </c>
      <c r="AD842" s="103">
        <v>446</v>
      </c>
      <c r="AE842" s="103">
        <v>0</v>
      </c>
      <c r="AF842" s="137">
        <v>222554</v>
      </c>
      <c r="AG842" s="137">
        <v>64600</v>
      </c>
      <c r="AH842" s="137">
        <v>163354</v>
      </c>
      <c r="AI842" s="103" t="str">
        <v>No</v>
      </c>
      <c r="AJ842" s="103" t="str">
        <v>No</v>
      </c>
      <c r="AK842" s="142">
        <v>0.99111111111111116</v>
      </c>
      <c r="AN842" s="104">
        <f>AVERAGE(AD$5:AD842)</f>
        <v>449.07756563245823</v>
      </c>
      <c r="AO842" s="104">
        <f>AVERAGE(AE$5:AE842)</f>
        <v>4.4415274463007162</v>
      </c>
      <c r="AP842" s="122">
        <f>AVERAGE(AF$5:AF842)</f>
        <v>224089.70525059666</v>
      </c>
      <c r="AQ842" s="122">
        <f>AVERAGE(AG$5:AG842)</f>
        <v>67124.07875894988</v>
      </c>
      <c r="AR842" s="122">
        <f>AVERAGE(AH$5:AH842)</f>
        <v>161233.46658711217</v>
      </c>
      <c r="AS842" s="121">
        <f>AVERAGE($AK$5:AK842)</f>
        <v>0.99795014584990804</v>
      </c>
    </row>
    <row r="843" spans="1:45" x14ac:dyDescent="0.25">
      <c r="A843" s="103">
        <v>839</v>
      </c>
      <c r="B843" s="116">
        <v>637</v>
      </c>
      <c r="C843" s="116">
        <v>32</v>
      </c>
      <c r="D843" s="116">
        <v>28</v>
      </c>
      <c r="E843" s="117">
        <v>3074.466122858274</v>
      </c>
      <c r="F843" s="116">
        <v>450</v>
      </c>
      <c r="G843" s="116">
        <v>4</v>
      </c>
      <c r="H843" s="117">
        <v>224550</v>
      </c>
      <c r="I843" s="117">
        <v>66996</v>
      </c>
      <c r="J843" s="117">
        <v>161754</v>
      </c>
      <c r="K843" s="116" t="str">
        <v>Yes</v>
      </c>
      <c r="L843" s="116" t="str">
        <v>Yes</v>
      </c>
      <c r="M843" s="120">
        <v>1</v>
      </c>
      <c r="P843" s="104">
        <f>AVERAGE(F$5:F843)</f>
        <v>449.01311084624552</v>
      </c>
      <c r="Q843" s="104">
        <f>AVERAGE(G$5:G843)</f>
        <v>4.5959475566150179</v>
      </c>
      <c r="R843" s="122">
        <f>AVERAGE(H$5:H843)</f>
        <v>224057.54231227652</v>
      </c>
      <c r="S843" s="122">
        <f>AVERAGE(I$5:I843)</f>
        <v>67194.688915375446</v>
      </c>
      <c r="T843" s="122">
        <f>AVERAGE(J$5:J843)</f>
        <v>161111.66150178784</v>
      </c>
      <c r="U843" s="121">
        <f>AVERAGE($M$5:M843)</f>
        <v>0.99780691299165647</v>
      </c>
      <c r="Y843" s="103">
        <v>839</v>
      </c>
      <c r="Z843" s="103">
        <v>540</v>
      </c>
      <c r="AA843" s="103">
        <v>34</v>
      </c>
      <c r="AB843" s="103">
        <v>20</v>
      </c>
      <c r="AC843" s="137">
        <v>3375.5545280815622</v>
      </c>
      <c r="AD843" s="103">
        <v>450</v>
      </c>
      <c r="AE843" s="103">
        <v>12</v>
      </c>
      <c r="AF843" s="137">
        <v>224550</v>
      </c>
      <c r="AG843" s="137">
        <v>70988</v>
      </c>
      <c r="AH843" s="137">
        <v>156562</v>
      </c>
      <c r="AI843" s="103" t="str">
        <v>Yes</v>
      </c>
      <c r="AJ843" s="103" t="str">
        <v>Yes</v>
      </c>
      <c r="AK843" s="142">
        <v>1</v>
      </c>
      <c r="AN843" s="104">
        <f>AVERAGE(AD$5:AD843)</f>
        <v>449.0786650774732</v>
      </c>
      <c r="AO843" s="104">
        <f>AVERAGE(AE$5:AE843)</f>
        <v>4.4505363528009534</v>
      </c>
      <c r="AP843" s="122">
        <f>AVERAGE(AF$5:AF843)</f>
        <v>224090.25387365912</v>
      </c>
      <c r="AQ843" s="122">
        <f>AVERAGE(AG$5:AG843)</f>
        <v>67128.684147794993</v>
      </c>
      <c r="AR843" s="122">
        <f>AVERAGE(AH$5:AH843)</f>
        <v>161227.89868891539</v>
      </c>
      <c r="AS843" s="121">
        <f>AVERAGE($AK$5:AK843)</f>
        <v>0.99795258906105233</v>
      </c>
    </row>
    <row r="844" spans="1:45" x14ac:dyDescent="0.25">
      <c r="A844" s="103">
        <v>840</v>
      </c>
      <c r="B844" s="116">
        <v>515</v>
      </c>
      <c r="C844" s="116">
        <v>45</v>
      </c>
      <c r="D844" s="116">
        <v>24</v>
      </c>
      <c r="E844" s="117">
        <v>4145.3583727773057</v>
      </c>
      <c r="F844" s="116">
        <v>450</v>
      </c>
      <c r="G844" s="116">
        <v>8</v>
      </c>
      <c r="H844" s="117">
        <v>224550</v>
      </c>
      <c r="I844" s="117">
        <v>68992</v>
      </c>
      <c r="J844" s="117">
        <v>159158</v>
      </c>
      <c r="K844" s="116" t="str">
        <v>Yes</v>
      </c>
      <c r="L844" s="116" t="str">
        <v>Yes</v>
      </c>
      <c r="M844" s="120">
        <v>1</v>
      </c>
      <c r="P844" s="104">
        <f>AVERAGE(F$5:F844)</f>
        <v>449.01428571428573</v>
      </c>
      <c r="Q844" s="104">
        <f>AVERAGE(G$5:G844)</f>
        <v>4.5999999999999996</v>
      </c>
      <c r="R844" s="122">
        <f>AVERAGE(H$5:H844)</f>
        <v>224058.12857142856</v>
      </c>
      <c r="S844" s="122">
        <f>AVERAGE(I$5:I844)</f>
        <v>67196.828571428574</v>
      </c>
      <c r="T844" s="122">
        <f>AVERAGE(J$5:J844)</f>
        <v>161109.33571428573</v>
      </c>
      <c r="U844" s="121">
        <f>AVERAGE($M$5:M844)</f>
        <v>0.99780952380952348</v>
      </c>
      <c r="Y844" s="103">
        <v>840</v>
      </c>
      <c r="Z844" s="103">
        <v>504</v>
      </c>
      <c r="AA844" s="103">
        <v>29</v>
      </c>
      <c r="AB844" s="103">
        <v>29</v>
      </c>
      <c r="AC844" s="137">
        <v>2835.4104714719506</v>
      </c>
      <c r="AD844" s="103">
        <v>450</v>
      </c>
      <c r="AE844" s="103">
        <v>3</v>
      </c>
      <c r="AF844" s="137">
        <v>224550</v>
      </c>
      <c r="AG844" s="137">
        <v>66497</v>
      </c>
      <c r="AH844" s="137">
        <v>162403</v>
      </c>
      <c r="AI844" s="103" t="str">
        <v>Yes</v>
      </c>
      <c r="AJ844" s="103" t="str">
        <v>Yes</v>
      </c>
      <c r="AK844" s="142">
        <v>1</v>
      </c>
      <c r="AN844" s="104">
        <f>AVERAGE(AD$5:AD844)</f>
        <v>449.07976190476188</v>
      </c>
      <c r="AO844" s="104">
        <f>AVERAGE(AE$5:AE844)</f>
        <v>4.4488095238095235</v>
      </c>
      <c r="AP844" s="122">
        <f>AVERAGE(AF$5:AF844)</f>
        <v>224090.8011904762</v>
      </c>
      <c r="AQ844" s="122">
        <f>AVERAGE(AG$5:AG844)</f>
        <v>67127.932142857142</v>
      </c>
      <c r="AR844" s="122">
        <f>AVERAGE(AH$5:AH844)</f>
        <v>161229.29761904763</v>
      </c>
      <c r="AS844" s="121">
        <f>AVERAGE($AK$5:AK844)</f>
        <v>0.99795502645502732</v>
      </c>
    </row>
    <row r="845" spans="1:45" x14ac:dyDescent="0.25">
      <c r="A845" s="103">
        <v>841</v>
      </c>
      <c r="B845" s="116">
        <v>550</v>
      </c>
      <c r="C845" s="116">
        <v>32</v>
      </c>
      <c r="D845" s="116">
        <v>35</v>
      </c>
      <c r="E845" s="117">
        <v>2533.0791544187487</v>
      </c>
      <c r="F845" s="116">
        <v>447</v>
      </c>
      <c r="G845" s="116">
        <v>0</v>
      </c>
      <c r="H845" s="117">
        <v>223053</v>
      </c>
      <c r="I845" s="117">
        <v>64700</v>
      </c>
      <c r="J845" s="117">
        <v>163603</v>
      </c>
      <c r="K845" s="116" t="str">
        <v>No</v>
      </c>
      <c r="L845" s="116" t="str">
        <v>No</v>
      </c>
      <c r="M845" s="120">
        <v>0.99333333333333329</v>
      </c>
      <c r="P845" s="104">
        <f>AVERAGE(F$5:F845)</f>
        <v>449.01189060642093</v>
      </c>
      <c r="Q845" s="104">
        <f>AVERAGE(G$5:G845)</f>
        <v>4.5945303210463733</v>
      </c>
      <c r="R845" s="122">
        <f>AVERAGE(H$5:H845)</f>
        <v>224056.93341260403</v>
      </c>
      <c r="S845" s="122">
        <f>AVERAGE(I$5:I845)</f>
        <v>67193.859690844227</v>
      </c>
      <c r="T845" s="122">
        <f>AVERAGE(J$5:J845)</f>
        <v>161112.30083234244</v>
      </c>
      <c r="U845" s="121">
        <f>AVERAGE($M$5:M845)</f>
        <v>0.99780420134760173</v>
      </c>
      <c r="Y845" s="103">
        <v>841</v>
      </c>
      <c r="Z845" s="103">
        <v>505</v>
      </c>
      <c r="AA845" s="103">
        <v>37</v>
      </c>
      <c r="AB845" s="103">
        <v>23</v>
      </c>
      <c r="AC845" s="137">
        <v>3614.5743434561673</v>
      </c>
      <c r="AD845" s="103">
        <v>450</v>
      </c>
      <c r="AE845" s="103">
        <v>9</v>
      </c>
      <c r="AF845" s="137">
        <v>224550</v>
      </c>
      <c r="AG845" s="137">
        <v>69491</v>
      </c>
      <c r="AH845" s="137">
        <v>158509</v>
      </c>
      <c r="AI845" s="103" t="str">
        <v>Yes</v>
      </c>
      <c r="AJ845" s="103" t="str">
        <v>Yes</v>
      </c>
      <c r="AK845" s="142">
        <v>1</v>
      </c>
      <c r="AN845" s="104">
        <f>AVERAGE(AD$5:AD845)</f>
        <v>449.08085612366233</v>
      </c>
      <c r="AO845" s="104">
        <f>AVERAGE(AE$5:AE845)</f>
        <v>4.4542211652794297</v>
      </c>
      <c r="AP845" s="122">
        <f>AVERAGE(AF$5:AF845)</f>
        <v>224091.34720570748</v>
      </c>
      <c r="AQ845" s="122">
        <f>AVERAGE(AG$5:AG845)</f>
        <v>67130.741973840661</v>
      </c>
      <c r="AR845" s="122">
        <f>AVERAGE(AH$5:AH845)</f>
        <v>161226.06302021403</v>
      </c>
      <c r="AS845" s="121">
        <f>AVERAGE($AK$5:AK845)</f>
        <v>0.99795745805258373</v>
      </c>
    </row>
    <row r="846" spans="1:45" x14ac:dyDescent="0.25">
      <c r="A846" s="103">
        <v>842</v>
      </c>
      <c r="B846" s="116">
        <v>589</v>
      </c>
      <c r="C846" s="116">
        <v>37</v>
      </c>
      <c r="D846" s="116">
        <v>27</v>
      </c>
      <c r="E846" s="117">
        <v>2975.5031989818408</v>
      </c>
      <c r="F846" s="116">
        <v>450</v>
      </c>
      <c r="G846" s="116">
        <v>5</v>
      </c>
      <c r="H846" s="117">
        <v>224550</v>
      </c>
      <c r="I846" s="117">
        <v>67495</v>
      </c>
      <c r="J846" s="117">
        <v>161105</v>
      </c>
      <c r="K846" s="116" t="str">
        <v>Yes</v>
      </c>
      <c r="L846" s="116" t="str">
        <v>Yes</v>
      </c>
      <c r="M846" s="120">
        <v>1</v>
      </c>
      <c r="P846" s="104">
        <f>AVERAGE(F$5:F846)</f>
        <v>449.01306413301666</v>
      </c>
      <c r="Q846" s="104">
        <f>AVERAGE(G$5:G846)</f>
        <v>4.5950118764845609</v>
      </c>
      <c r="R846" s="122">
        <f>AVERAGE(H$5:H846)</f>
        <v>224057.51900237531</v>
      </c>
      <c r="S846" s="122">
        <f>AVERAGE(I$5:I846)</f>
        <v>67194.217339667463</v>
      </c>
      <c r="T846" s="122">
        <f>AVERAGE(J$5:J846)</f>
        <v>161112.29216152019</v>
      </c>
      <c r="U846" s="121">
        <f>AVERAGE($M$5:M846)</f>
        <v>0.99780680918448106</v>
      </c>
      <c r="Y846" s="103">
        <v>842</v>
      </c>
      <c r="Z846" s="103">
        <v>559</v>
      </c>
      <c r="AA846" s="103">
        <v>46</v>
      </c>
      <c r="AB846" s="103">
        <v>26</v>
      </c>
      <c r="AC846" s="137">
        <v>4509.7702016338735</v>
      </c>
      <c r="AD846" s="103">
        <v>450</v>
      </c>
      <c r="AE846" s="103">
        <v>6</v>
      </c>
      <c r="AF846" s="137">
        <v>224550</v>
      </c>
      <c r="AG846" s="137">
        <v>67994</v>
      </c>
      <c r="AH846" s="137">
        <v>160456</v>
      </c>
      <c r="AI846" s="103" t="str">
        <v>Yes</v>
      </c>
      <c r="AJ846" s="103" t="str">
        <v>Yes</v>
      </c>
      <c r="AK846" s="142">
        <v>1</v>
      </c>
      <c r="AN846" s="104">
        <f>AVERAGE(AD$5:AD846)</f>
        <v>449.08194774346794</v>
      </c>
      <c r="AO846" s="104">
        <f>AVERAGE(AE$5:AE846)</f>
        <v>4.4560570071258905</v>
      </c>
      <c r="AP846" s="122">
        <f>AVERAGE(AF$5:AF846)</f>
        <v>224091.89192399051</v>
      </c>
      <c r="AQ846" s="122">
        <f>AVERAGE(AG$5:AG846)</f>
        <v>67131.767220902606</v>
      </c>
      <c r="AR846" s="122">
        <f>AVERAGE(AH$5:AH846)</f>
        <v>161225.14845605701</v>
      </c>
      <c r="AS846" s="121">
        <f>AVERAGE($AK$5:AK846)</f>
        <v>0.99795988387437395</v>
      </c>
    </row>
    <row r="847" spans="1:45" x14ac:dyDescent="0.25">
      <c r="A847" s="103">
        <v>843</v>
      </c>
      <c r="B847" s="116">
        <v>500</v>
      </c>
      <c r="C847" s="116">
        <v>36</v>
      </c>
      <c r="D847" s="116">
        <v>27</v>
      </c>
      <c r="E847" s="117">
        <v>3519.1712952414691</v>
      </c>
      <c r="F847" s="116">
        <v>450</v>
      </c>
      <c r="G847" s="116">
        <v>5</v>
      </c>
      <c r="H847" s="117">
        <v>224550</v>
      </c>
      <c r="I847" s="117">
        <v>67495</v>
      </c>
      <c r="J847" s="117">
        <v>161105</v>
      </c>
      <c r="K847" s="116" t="str">
        <v>Yes</v>
      </c>
      <c r="L847" s="116" t="str">
        <v>Yes</v>
      </c>
      <c r="M847" s="120">
        <v>1</v>
      </c>
      <c r="P847" s="104">
        <f>AVERAGE(F$5:F847)</f>
        <v>449.01423487544486</v>
      </c>
      <c r="Q847" s="104">
        <f>AVERAGE(G$5:G847)</f>
        <v>4.5954922894424675</v>
      </c>
      <c r="R847" s="122">
        <f>AVERAGE(H$5:H847)</f>
        <v>224058.10320284698</v>
      </c>
      <c r="S847" s="122">
        <f>AVERAGE(I$5:I847)</f>
        <v>67194.574139976277</v>
      </c>
      <c r="T847" s="122">
        <f>AVERAGE(J$5:J847)</f>
        <v>161112.28351126928</v>
      </c>
      <c r="U847" s="121">
        <f>AVERAGE($M$5:M847)</f>
        <v>0.99780941083432162</v>
      </c>
      <c r="Y847" s="103">
        <v>843</v>
      </c>
      <c r="Z847" s="103">
        <v>677</v>
      </c>
      <c r="AA847" s="103">
        <v>43</v>
      </c>
      <c r="AB847" s="103">
        <v>30</v>
      </c>
      <c r="AC847" s="137">
        <v>3531.8732773853931</v>
      </c>
      <c r="AD847" s="103">
        <v>450</v>
      </c>
      <c r="AE847" s="103">
        <v>2</v>
      </c>
      <c r="AF847" s="137">
        <v>224550</v>
      </c>
      <c r="AG847" s="137">
        <v>65998</v>
      </c>
      <c r="AH847" s="137">
        <v>163052</v>
      </c>
      <c r="AI847" s="103" t="str">
        <v>Yes</v>
      </c>
      <c r="AJ847" s="103" t="str">
        <v>Yes</v>
      </c>
      <c r="AK847" s="142">
        <v>1</v>
      </c>
      <c r="AN847" s="104">
        <f>AVERAGE(AD$5:AD847)</f>
        <v>449.0830367734282</v>
      </c>
      <c r="AO847" s="104">
        <f>AVERAGE(AE$5:AE847)</f>
        <v>4.4531435349940685</v>
      </c>
      <c r="AP847" s="122">
        <f>AVERAGE(AF$5:AF847)</f>
        <v>224092.4353499407</v>
      </c>
      <c r="AQ847" s="122">
        <f>AVERAGE(AG$5:AG847)</f>
        <v>67130.422301304861</v>
      </c>
      <c r="AR847" s="122">
        <f>AVERAGE(AH$5:AH847)</f>
        <v>161227.31553973904</v>
      </c>
      <c r="AS847" s="121">
        <f>AVERAGE($AK$5:AK847)</f>
        <v>0.99796230394095242</v>
      </c>
    </row>
    <row r="848" spans="1:45" x14ac:dyDescent="0.25">
      <c r="A848" s="103">
        <v>844</v>
      </c>
      <c r="B848" s="116">
        <v>496</v>
      </c>
      <c r="C848" s="116">
        <v>49</v>
      </c>
      <c r="D848" s="116">
        <v>30</v>
      </c>
      <c r="E848" s="117">
        <v>4446.5786316353833</v>
      </c>
      <c r="F848" s="116">
        <v>450</v>
      </c>
      <c r="G848" s="116">
        <v>2</v>
      </c>
      <c r="H848" s="117">
        <v>224550</v>
      </c>
      <c r="I848" s="117">
        <v>65998</v>
      </c>
      <c r="J848" s="117">
        <v>163052</v>
      </c>
      <c r="K848" s="116" t="str">
        <v>Yes</v>
      </c>
      <c r="L848" s="116" t="str">
        <v>Yes</v>
      </c>
      <c r="M848" s="120">
        <v>1</v>
      </c>
      <c r="P848" s="104">
        <f>AVERAGE(F$5:F848)</f>
        <v>449.01540284360192</v>
      </c>
      <c r="Q848" s="104">
        <f>AVERAGE(G$5:G848)</f>
        <v>4.592417061611374</v>
      </c>
      <c r="R848" s="122">
        <f>AVERAGE(H$5:H848)</f>
        <v>224058.68601895735</v>
      </c>
      <c r="S848" s="122">
        <f>AVERAGE(I$5:I848)</f>
        <v>67193.156398104271</v>
      </c>
      <c r="T848" s="122">
        <f>AVERAGE(J$5:J848)</f>
        <v>161114.58175355449</v>
      </c>
      <c r="U848" s="121">
        <f>AVERAGE($M$5:M848)</f>
        <v>0.99781200631911504</v>
      </c>
      <c r="Y848" s="103">
        <v>844</v>
      </c>
      <c r="Z848" s="103">
        <v>574</v>
      </c>
      <c r="AA848" s="103">
        <v>38</v>
      </c>
      <c r="AB848" s="103">
        <v>23</v>
      </c>
      <c r="AC848" s="137">
        <v>2278.1094029241012</v>
      </c>
      <c r="AD848" s="103">
        <v>450</v>
      </c>
      <c r="AE848" s="103">
        <v>9</v>
      </c>
      <c r="AF848" s="137">
        <v>224550</v>
      </c>
      <c r="AG848" s="137">
        <v>69491</v>
      </c>
      <c r="AH848" s="137">
        <v>158509</v>
      </c>
      <c r="AI848" s="103" t="str">
        <v>Yes</v>
      </c>
      <c r="AJ848" s="103" t="str">
        <v>Yes</v>
      </c>
      <c r="AK848" s="142">
        <v>1</v>
      </c>
      <c r="AN848" s="104">
        <f>AVERAGE(AD$5:AD848)</f>
        <v>449.08412322274881</v>
      </c>
      <c r="AO848" s="104">
        <f>AVERAGE(AE$5:AE848)</f>
        <v>4.4585308056872037</v>
      </c>
      <c r="AP848" s="122">
        <f>AVERAGE(AF$5:AF848)</f>
        <v>224092.97748815166</v>
      </c>
      <c r="AQ848" s="122">
        <f>AVERAGE(AG$5:AG848)</f>
        <v>67133.219194312798</v>
      </c>
      <c r="AR848" s="122">
        <f>AVERAGE(AH$5:AH848)</f>
        <v>161224.09478672987</v>
      </c>
      <c r="AS848" s="121">
        <f>AVERAGE($AK$5:AK848)</f>
        <v>0.997964718272776</v>
      </c>
    </row>
    <row r="849" spans="1:45" x14ac:dyDescent="0.25">
      <c r="A849" s="103">
        <v>845</v>
      </c>
      <c r="B849" s="116">
        <v>526</v>
      </c>
      <c r="C849" s="116">
        <v>31</v>
      </c>
      <c r="D849" s="116">
        <v>21</v>
      </c>
      <c r="E849" s="117">
        <v>4682.9019203552771</v>
      </c>
      <c r="F849" s="116">
        <v>450</v>
      </c>
      <c r="G849" s="116">
        <v>11</v>
      </c>
      <c r="H849" s="117">
        <v>224550</v>
      </c>
      <c r="I849" s="117">
        <v>70489</v>
      </c>
      <c r="J849" s="117">
        <v>157211</v>
      </c>
      <c r="K849" s="116" t="str">
        <v>Yes</v>
      </c>
      <c r="L849" s="116" t="str">
        <v>Yes</v>
      </c>
      <c r="M849" s="120">
        <v>1</v>
      </c>
      <c r="P849" s="104">
        <f>AVERAGE(F$5:F849)</f>
        <v>449.01656804733727</v>
      </c>
      <c r="Q849" s="104">
        <f>AVERAGE(G$5:G849)</f>
        <v>4.5999999999999996</v>
      </c>
      <c r="R849" s="122">
        <f>AVERAGE(H$5:H849)</f>
        <v>224059.2674556213</v>
      </c>
      <c r="S849" s="122">
        <f>AVERAGE(I$5:I849)</f>
        <v>67197.056804733729</v>
      </c>
      <c r="T849" s="122">
        <f>AVERAGE(J$5:J849)</f>
        <v>161109.9621301775</v>
      </c>
      <c r="U849" s="121">
        <f>AVERAGE($M$5:M849)</f>
        <v>0.99781459566074926</v>
      </c>
      <c r="Y849" s="103">
        <v>845</v>
      </c>
      <c r="Z849" s="103">
        <v>529</v>
      </c>
      <c r="AA849" s="103">
        <v>45</v>
      </c>
      <c r="AB849" s="103">
        <v>22</v>
      </c>
      <c r="AC849" s="137">
        <v>3118.4745886138708</v>
      </c>
      <c r="AD849" s="103">
        <v>450</v>
      </c>
      <c r="AE849" s="103">
        <v>10</v>
      </c>
      <c r="AF849" s="137">
        <v>224550</v>
      </c>
      <c r="AG849" s="137">
        <v>69990</v>
      </c>
      <c r="AH849" s="137">
        <v>157860</v>
      </c>
      <c r="AI849" s="103" t="str">
        <v>Yes</v>
      </c>
      <c r="AJ849" s="103" t="str">
        <v>Yes</v>
      </c>
      <c r="AK849" s="142">
        <v>1</v>
      </c>
      <c r="AN849" s="104">
        <f>AVERAGE(AD$5:AD849)</f>
        <v>449.08520710059173</v>
      </c>
      <c r="AO849" s="104">
        <f>AVERAGE(AE$5:AE849)</f>
        <v>4.4650887573964493</v>
      </c>
      <c r="AP849" s="122">
        <f>AVERAGE(AF$5:AF849)</f>
        <v>224093.51834319526</v>
      </c>
      <c r="AQ849" s="122">
        <f>AVERAGE(AG$5:AG849)</f>
        <v>67136.600000000006</v>
      </c>
      <c r="AR849" s="122">
        <f>AVERAGE(AH$5:AH849)</f>
        <v>161220.11360946746</v>
      </c>
      <c r="AS849" s="121">
        <f>AVERAGE($AK$5:AK849)</f>
        <v>0.99796712689020461</v>
      </c>
    </row>
    <row r="850" spans="1:45" x14ac:dyDescent="0.25">
      <c r="A850" s="103">
        <v>846</v>
      </c>
      <c r="B850" s="116">
        <v>529</v>
      </c>
      <c r="C850" s="116">
        <v>31</v>
      </c>
      <c r="D850" s="116">
        <v>19</v>
      </c>
      <c r="E850" s="117">
        <v>2770.8571356762877</v>
      </c>
      <c r="F850" s="116">
        <v>450</v>
      </c>
      <c r="G850" s="116">
        <v>13</v>
      </c>
      <c r="H850" s="117">
        <v>224550</v>
      </c>
      <c r="I850" s="117">
        <v>71487</v>
      </c>
      <c r="J850" s="117">
        <v>155913</v>
      </c>
      <c r="K850" s="116" t="str">
        <v>Yes</v>
      </c>
      <c r="L850" s="116" t="str">
        <v>Yes</v>
      </c>
      <c r="M850" s="120">
        <v>1</v>
      </c>
      <c r="P850" s="104">
        <f>AVERAGE(F$5:F850)</f>
        <v>449.01773049645391</v>
      </c>
      <c r="Q850" s="104">
        <f>AVERAGE(G$5:G850)</f>
        <v>4.6099290780141846</v>
      </c>
      <c r="R850" s="122">
        <f>AVERAGE(H$5:H850)</f>
        <v>224059.84751773049</v>
      </c>
      <c r="S850" s="122">
        <f>AVERAGE(I$5:I850)</f>
        <v>67202.127659574471</v>
      </c>
      <c r="T850" s="122">
        <f>AVERAGE(J$5:J850)</f>
        <v>161103.81914893616</v>
      </c>
      <c r="U850" s="121">
        <f>AVERAGE($M$5:M850)</f>
        <v>0.9978171788810084</v>
      </c>
      <c r="Y850" s="103">
        <v>846</v>
      </c>
      <c r="Z850" s="103">
        <v>565</v>
      </c>
      <c r="AA850" s="103">
        <v>43</v>
      </c>
      <c r="AB850" s="103">
        <v>26</v>
      </c>
      <c r="AC850" s="137">
        <v>2120.3679616462946</v>
      </c>
      <c r="AD850" s="103">
        <v>450</v>
      </c>
      <c r="AE850" s="103">
        <v>6</v>
      </c>
      <c r="AF850" s="137">
        <v>224550</v>
      </c>
      <c r="AG850" s="137">
        <v>67994</v>
      </c>
      <c r="AH850" s="137">
        <v>160456</v>
      </c>
      <c r="AI850" s="103" t="str">
        <v>Yes</v>
      </c>
      <c r="AJ850" s="103" t="str">
        <v>Yes</v>
      </c>
      <c r="AK850" s="142">
        <v>1</v>
      </c>
      <c r="AN850" s="104">
        <f>AVERAGE(AD$5:AD850)</f>
        <v>449.08628841607566</v>
      </c>
      <c r="AO850" s="104">
        <f>AVERAGE(AE$5:AE850)</f>
        <v>4.4669030732860522</v>
      </c>
      <c r="AP850" s="122">
        <f>AVERAGE(AF$5:AF850)</f>
        <v>224094.05791962176</v>
      </c>
      <c r="AQ850" s="122">
        <f>AVERAGE(AG$5:AG850)</f>
        <v>67137.613475177306</v>
      </c>
      <c r="AR850" s="122">
        <f>AVERAGE(AH$5:AH850)</f>
        <v>161219.21040189127</v>
      </c>
      <c r="AS850" s="121">
        <f>AVERAGE($AK$5:AK850)</f>
        <v>0.99796952981350229</v>
      </c>
    </row>
    <row r="851" spans="1:45" x14ac:dyDescent="0.25">
      <c r="A851" s="103">
        <v>847</v>
      </c>
      <c r="B851" s="116">
        <v>588</v>
      </c>
      <c r="C851" s="116">
        <v>41</v>
      </c>
      <c r="D851" s="116">
        <v>28</v>
      </c>
      <c r="E851" s="117">
        <v>3456.8858486655417</v>
      </c>
      <c r="F851" s="116">
        <v>450</v>
      </c>
      <c r="G851" s="116">
        <v>4</v>
      </c>
      <c r="H851" s="117">
        <v>224550</v>
      </c>
      <c r="I851" s="117">
        <v>66996</v>
      </c>
      <c r="J851" s="117">
        <v>161754</v>
      </c>
      <c r="K851" s="116" t="str">
        <v>Yes</v>
      </c>
      <c r="L851" s="116" t="str">
        <v>Yes</v>
      </c>
      <c r="M851" s="120">
        <v>1</v>
      </c>
      <c r="P851" s="104">
        <f>AVERAGE(F$5:F851)</f>
        <v>449.01889020070837</v>
      </c>
      <c r="Q851" s="104">
        <f>AVERAGE(G$5:G851)</f>
        <v>4.6092089728453365</v>
      </c>
      <c r="R851" s="122">
        <f>AVERAGE(H$5:H851)</f>
        <v>224060.42621015347</v>
      </c>
      <c r="S851" s="122">
        <f>AVERAGE(I$5:I851)</f>
        <v>67201.884297520664</v>
      </c>
      <c r="T851" s="122">
        <f>AVERAGE(J$5:J851)</f>
        <v>161104.58677685951</v>
      </c>
      <c r="U851" s="121">
        <f>AVERAGE($M$5:M851)</f>
        <v>0.99781975600157391</v>
      </c>
      <c r="Y851" s="103">
        <v>847</v>
      </c>
      <c r="Z851" s="103">
        <v>584</v>
      </c>
      <c r="AA851" s="103">
        <v>35</v>
      </c>
      <c r="AB851" s="103">
        <v>32</v>
      </c>
      <c r="AC851" s="137">
        <v>3322.0805142772924</v>
      </c>
      <c r="AD851" s="103">
        <v>450</v>
      </c>
      <c r="AE851" s="103">
        <v>0</v>
      </c>
      <c r="AF851" s="137">
        <v>224550</v>
      </c>
      <c r="AG851" s="137">
        <v>65000</v>
      </c>
      <c r="AH851" s="137">
        <v>164350</v>
      </c>
      <c r="AI851" s="103" t="str">
        <v>Yes</v>
      </c>
      <c r="AJ851" s="103" t="str">
        <v>No</v>
      </c>
      <c r="AK851" s="142">
        <v>1</v>
      </c>
      <c r="AN851" s="104">
        <f>AVERAGE(AD$5:AD851)</f>
        <v>449.08736717827628</v>
      </c>
      <c r="AO851" s="104">
        <f>AVERAGE(AE$5:AE851)</f>
        <v>4.4616292798110981</v>
      </c>
      <c r="AP851" s="122">
        <f>AVERAGE(AF$5:AF851)</f>
        <v>224094.59622195986</v>
      </c>
      <c r="AQ851" s="122">
        <f>AVERAGE(AG$5:AG851)</f>
        <v>67135.089728453371</v>
      </c>
      <c r="AR851" s="122">
        <f>AVERAGE(AH$5:AH851)</f>
        <v>161222.90672963401</v>
      </c>
      <c r="AS851" s="121">
        <f>AVERAGE($AK$5:AK851)</f>
        <v>0.99797192706283699</v>
      </c>
    </row>
    <row r="852" spans="1:45" x14ac:dyDescent="0.25">
      <c r="A852" s="103">
        <v>848</v>
      </c>
      <c r="B852" s="116">
        <v>681</v>
      </c>
      <c r="C852" s="116">
        <v>41</v>
      </c>
      <c r="D852" s="116">
        <v>35</v>
      </c>
      <c r="E852" s="117">
        <v>4014.8798959564119</v>
      </c>
      <c r="F852" s="116">
        <v>447</v>
      </c>
      <c r="G852" s="116">
        <v>0</v>
      </c>
      <c r="H852" s="117">
        <v>223053</v>
      </c>
      <c r="I852" s="117">
        <v>64700</v>
      </c>
      <c r="J852" s="117">
        <v>163603</v>
      </c>
      <c r="K852" s="116" t="str">
        <v>No</v>
      </c>
      <c r="L852" s="116" t="str">
        <v>No</v>
      </c>
      <c r="M852" s="120">
        <v>0.99333333333333329</v>
      </c>
      <c r="P852" s="104">
        <f>AVERAGE(F$5:F852)</f>
        <v>449.01650943396226</v>
      </c>
      <c r="Q852" s="104">
        <f>AVERAGE(G$5:G852)</f>
        <v>4.6037735849056602</v>
      </c>
      <c r="R852" s="122">
        <f>AVERAGE(H$5:H852)</f>
        <v>224059.23820754717</v>
      </c>
      <c r="S852" s="122">
        <f>AVERAGE(I$5:I852)</f>
        <v>67198.933962264156</v>
      </c>
      <c r="T852" s="122">
        <f>AVERAGE(J$5:J852)</f>
        <v>161107.53301886792</v>
      </c>
      <c r="U852" s="121">
        <f>AVERAGE($M$5:M852)</f>
        <v>0.9978144654088047</v>
      </c>
      <c r="Y852" s="103">
        <v>848</v>
      </c>
      <c r="Z852" s="103">
        <v>535</v>
      </c>
      <c r="AA852" s="103">
        <v>47</v>
      </c>
      <c r="AB852" s="103">
        <v>33</v>
      </c>
      <c r="AC852" s="137">
        <v>2192.4656897891036</v>
      </c>
      <c r="AD852" s="103">
        <v>449</v>
      </c>
      <c r="AE852" s="103">
        <v>0</v>
      </c>
      <c r="AF852" s="137">
        <v>224051</v>
      </c>
      <c r="AG852" s="137">
        <v>64900</v>
      </c>
      <c r="AH852" s="137">
        <v>164101</v>
      </c>
      <c r="AI852" s="103" t="str">
        <v>No</v>
      </c>
      <c r="AJ852" s="103" t="str">
        <v>No</v>
      </c>
      <c r="AK852" s="142">
        <v>0.99777777777777776</v>
      </c>
      <c r="AN852" s="104">
        <f>AVERAGE(AD$5:AD852)</f>
        <v>449.08726415094338</v>
      </c>
      <c r="AO852" s="104">
        <f>AVERAGE(AE$5:AE852)</f>
        <v>4.4563679245283021</v>
      </c>
      <c r="AP852" s="122">
        <f>AVERAGE(AF$5:AF852)</f>
        <v>224094.54481132075</v>
      </c>
      <c r="AQ852" s="122">
        <f>AVERAGE(AG$5:AG852)</f>
        <v>67132.454009433961</v>
      </c>
      <c r="AR852" s="122">
        <f>AVERAGE(AH$5:AH852)</f>
        <v>161226.30070754717</v>
      </c>
      <c r="AS852" s="121">
        <f>AVERAGE($AK$5:AK852)</f>
        <v>0.99797169811320829</v>
      </c>
    </row>
    <row r="853" spans="1:45" x14ac:dyDescent="0.25">
      <c r="A853" s="103">
        <v>849</v>
      </c>
      <c r="B853" s="116">
        <v>431</v>
      </c>
      <c r="C853" s="116">
        <v>38</v>
      </c>
      <c r="D853" s="116">
        <v>22</v>
      </c>
      <c r="E853" s="117">
        <v>3215.8859731505281</v>
      </c>
      <c r="F853" s="116">
        <v>447</v>
      </c>
      <c r="G853" s="116">
        <v>0</v>
      </c>
      <c r="H853" s="117">
        <v>223053</v>
      </c>
      <c r="I853" s="117">
        <v>64700</v>
      </c>
      <c r="J853" s="117">
        <v>161653</v>
      </c>
      <c r="K853" s="116" t="str">
        <v>No</v>
      </c>
      <c r="L853" s="116" t="str">
        <v>No</v>
      </c>
      <c r="M853" s="120">
        <v>0.99333333333333329</v>
      </c>
      <c r="P853" s="104">
        <f>AVERAGE(F$5:F853)</f>
        <v>449.01413427561835</v>
      </c>
      <c r="Q853" s="104">
        <f>AVERAGE(G$5:G853)</f>
        <v>4.5983510011778561</v>
      </c>
      <c r="R853" s="122">
        <f>AVERAGE(H$5:H853)</f>
        <v>224058.05300353357</v>
      </c>
      <c r="S853" s="122">
        <f>AVERAGE(I$5:I853)</f>
        <v>67195.990577149583</v>
      </c>
      <c r="T853" s="122">
        <f>AVERAGE(J$5:J853)</f>
        <v>161108.17550058893</v>
      </c>
      <c r="U853" s="121">
        <f>AVERAGE($M$5:M853)</f>
        <v>0.99780918727915169</v>
      </c>
      <c r="Y853" s="103">
        <v>849</v>
      </c>
      <c r="Z853" s="103">
        <v>597</v>
      </c>
      <c r="AA853" s="103">
        <v>41</v>
      </c>
      <c r="AB853" s="103">
        <v>36</v>
      </c>
      <c r="AC853" s="137">
        <v>3927.0363285831231</v>
      </c>
      <c r="AD853" s="103">
        <v>446</v>
      </c>
      <c r="AE853" s="103">
        <v>0</v>
      </c>
      <c r="AF853" s="137">
        <v>222554</v>
      </c>
      <c r="AG853" s="137">
        <v>64600</v>
      </c>
      <c r="AH853" s="137">
        <v>163354</v>
      </c>
      <c r="AI853" s="103" t="str">
        <v>No</v>
      </c>
      <c r="AJ853" s="103" t="str">
        <v>No</v>
      </c>
      <c r="AK853" s="142">
        <v>0.99111111111111116</v>
      </c>
      <c r="AN853" s="104">
        <f>AVERAGE(AD$5:AD853)</f>
        <v>449.08362779740872</v>
      </c>
      <c r="AO853" s="104">
        <f>AVERAGE(AE$5:AE853)</f>
        <v>4.4511189634864543</v>
      </c>
      <c r="AP853" s="122">
        <f>AVERAGE(AF$5:AF853)</f>
        <v>224092.73027090696</v>
      </c>
      <c r="AQ853" s="122">
        <f>AVERAGE(AG$5:AG853)</f>
        <v>67129.471142520619</v>
      </c>
      <c r="AR853" s="122">
        <f>AVERAGE(AH$5:AH853)</f>
        <v>161228.80683156656</v>
      </c>
      <c r="AS853" s="121">
        <f>AVERAGE($AK$5:AK853)</f>
        <v>0.99796361732757566</v>
      </c>
    </row>
    <row r="854" spans="1:45" x14ac:dyDescent="0.25">
      <c r="A854" s="103">
        <v>850</v>
      </c>
      <c r="B854" s="116">
        <v>547</v>
      </c>
      <c r="C854" s="116">
        <v>44</v>
      </c>
      <c r="D854" s="116">
        <v>32</v>
      </c>
      <c r="E854" s="117">
        <v>3139.1593105999727</v>
      </c>
      <c r="F854" s="116">
        <v>450</v>
      </c>
      <c r="G854" s="116">
        <v>0</v>
      </c>
      <c r="H854" s="117">
        <v>224550</v>
      </c>
      <c r="I854" s="117">
        <v>65000</v>
      </c>
      <c r="J854" s="117">
        <v>164350</v>
      </c>
      <c r="K854" s="116" t="str">
        <v>Yes</v>
      </c>
      <c r="L854" s="116" t="str">
        <v>No</v>
      </c>
      <c r="M854" s="120">
        <v>1</v>
      </c>
      <c r="P854" s="104">
        <f>AVERAGE(F$5:F854)</f>
        <v>449.01529411764704</v>
      </c>
      <c r="Q854" s="104">
        <f>AVERAGE(G$5:G854)</f>
        <v>4.5929411764705881</v>
      </c>
      <c r="R854" s="122">
        <f>AVERAGE(H$5:H854)</f>
        <v>224058.63176470587</v>
      </c>
      <c r="S854" s="122">
        <f>AVERAGE(I$5:I854)</f>
        <v>67193.407058823534</v>
      </c>
      <c r="T854" s="122">
        <f>AVERAGE(J$5:J854)</f>
        <v>161111.98941176472</v>
      </c>
      <c r="U854" s="121">
        <f>AVERAGE($M$5:M854)</f>
        <v>0.99781176470588206</v>
      </c>
      <c r="Y854" s="103">
        <v>850</v>
      </c>
      <c r="Z854" s="103">
        <v>594</v>
      </c>
      <c r="AA854" s="103">
        <v>35</v>
      </c>
      <c r="AB854" s="103">
        <v>32</v>
      </c>
      <c r="AC854" s="137">
        <v>3091.7024384223882</v>
      </c>
      <c r="AD854" s="103">
        <v>450</v>
      </c>
      <c r="AE854" s="103">
        <v>0</v>
      </c>
      <c r="AF854" s="137">
        <v>224550</v>
      </c>
      <c r="AG854" s="137">
        <v>65000</v>
      </c>
      <c r="AH854" s="137">
        <v>164350</v>
      </c>
      <c r="AI854" s="103" t="str">
        <v>Yes</v>
      </c>
      <c r="AJ854" s="103" t="str">
        <v>No</v>
      </c>
      <c r="AK854" s="142">
        <v>1</v>
      </c>
      <c r="AN854" s="104">
        <f>AVERAGE(AD$5:AD854)</f>
        <v>449.08470588235292</v>
      </c>
      <c r="AO854" s="104">
        <f>AVERAGE(AE$5:AE854)</f>
        <v>4.4458823529411768</v>
      </c>
      <c r="AP854" s="122">
        <f>AVERAGE(AF$5:AF854)</f>
        <v>224093.26823529412</v>
      </c>
      <c r="AQ854" s="122">
        <f>AVERAGE(AG$5:AG854)</f>
        <v>67126.965882352946</v>
      </c>
      <c r="AR854" s="122">
        <f>AVERAGE(AH$5:AH854)</f>
        <v>161232.47882352941</v>
      </c>
      <c r="AS854" s="121">
        <f>AVERAGE($AK$5:AK854)</f>
        <v>0.99796601307189614</v>
      </c>
    </row>
    <row r="855" spans="1:45" x14ac:dyDescent="0.25">
      <c r="A855" s="103">
        <v>851</v>
      </c>
      <c r="B855" s="116">
        <v>617</v>
      </c>
      <c r="C855" s="116">
        <v>41</v>
      </c>
      <c r="D855" s="116">
        <v>37</v>
      </c>
      <c r="E855" s="117">
        <v>3746.3584364885828</v>
      </c>
      <c r="F855" s="116">
        <v>445</v>
      </c>
      <c r="G855" s="116">
        <v>0</v>
      </c>
      <c r="H855" s="117">
        <v>222055</v>
      </c>
      <c r="I855" s="117">
        <v>64500</v>
      </c>
      <c r="J855" s="117">
        <v>163105</v>
      </c>
      <c r="K855" s="116" t="str">
        <v>No</v>
      </c>
      <c r="L855" s="116" t="str">
        <v>No</v>
      </c>
      <c r="M855" s="120">
        <v>0.98888888888888893</v>
      </c>
      <c r="P855" s="104">
        <f>AVERAGE(F$5:F855)</f>
        <v>449.0105757931845</v>
      </c>
      <c r="Q855" s="104">
        <f>AVERAGE(G$5:G855)</f>
        <v>4.5875440658049351</v>
      </c>
      <c r="R855" s="122">
        <f>AVERAGE(H$5:H855)</f>
        <v>224056.27732079907</v>
      </c>
      <c r="S855" s="122">
        <f>AVERAGE(I$5:I855)</f>
        <v>67190.242068155116</v>
      </c>
      <c r="T855" s="122">
        <f>AVERAGE(J$5:J855)</f>
        <v>161114.33137485312</v>
      </c>
      <c r="U855" s="121">
        <f>AVERAGE($M$5:M855)</f>
        <v>0.99780127954040976</v>
      </c>
      <c r="Y855" s="103">
        <v>851</v>
      </c>
      <c r="Z855" s="103">
        <v>503</v>
      </c>
      <c r="AA855" s="103">
        <v>42</v>
      </c>
      <c r="AB855" s="103">
        <v>20</v>
      </c>
      <c r="AC855" s="137">
        <v>2813.7630008920819</v>
      </c>
      <c r="AD855" s="103">
        <v>450</v>
      </c>
      <c r="AE855" s="103">
        <v>12</v>
      </c>
      <c r="AF855" s="137">
        <v>224550</v>
      </c>
      <c r="AG855" s="137">
        <v>70988</v>
      </c>
      <c r="AH855" s="137">
        <v>156562</v>
      </c>
      <c r="AI855" s="103" t="str">
        <v>Yes</v>
      </c>
      <c r="AJ855" s="103" t="str">
        <v>Yes</v>
      </c>
      <c r="AK855" s="142">
        <v>1</v>
      </c>
      <c r="AN855" s="104">
        <f>AVERAGE(AD$5:AD855)</f>
        <v>449.08578143360751</v>
      </c>
      <c r="AO855" s="104">
        <f>AVERAGE(AE$5:AE855)</f>
        <v>4.4547591069330199</v>
      </c>
      <c r="AP855" s="122">
        <f>AVERAGE(AF$5:AF855)</f>
        <v>224093.80493537016</v>
      </c>
      <c r="AQ855" s="122">
        <f>AVERAGE(AG$5:AG855)</f>
        <v>67131.502937720332</v>
      </c>
      <c r="AR855" s="122">
        <f>AVERAGE(AH$5:AH855)</f>
        <v>161226.99059929495</v>
      </c>
      <c r="AS855" s="121">
        <f>AVERAGE($AK$5:AK855)</f>
        <v>0.99796840318579527</v>
      </c>
    </row>
    <row r="856" spans="1:45" x14ac:dyDescent="0.25">
      <c r="A856" s="103">
        <v>852</v>
      </c>
      <c r="B856" s="116">
        <v>558</v>
      </c>
      <c r="C856" s="116">
        <v>43</v>
      </c>
      <c r="D856" s="116">
        <v>27</v>
      </c>
      <c r="E856" s="117">
        <v>4496.8286959978768</v>
      </c>
      <c r="F856" s="116">
        <v>450</v>
      </c>
      <c r="G856" s="116">
        <v>5</v>
      </c>
      <c r="H856" s="117">
        <v>224550</v>
      </c>
      <c r="I856" s="117">
        <v>67495</v>
      </c>
      <c r="J856" s="117">
        <v>161105</v>
      </c>
      <c r="K856" s="116" t="str">
        <v>Yes</v>
      </c>
      <c r="L856" s="116" t="str">
        <v>Yes</v>
      </c>
      <c r="M856" s="120">
        <v>1</v>
      </c>
      <c r="P856" s="104">
        <f>AVERAGE(F$5:F856)</f>
        <v>449.01173708920186</v>
      </c>
      <c r="Q856" s="104">
        <f>AVERAGE(G$5:G856)</f>
        <v>4.5880281690140849</v>
      </c>
      <c r="R856" s="122">
        <f>AVERAGE(H$5:H856)</f>
        <v>224056.85680751174</v>
      </c>
      <c r="S856" s="122">
        <f>AVERAGE(I$5:I856)</f>
        <v>67190.599765258215</v>
      </c>
      <c r="T856" s="122">
        <f>AVERAGE(J$5:J856)</f>
        <v>161114.32042253521</v>
      </c>
      <c r="U856" s="121">
        <f>AVERAGE($M$5:M856)</f>
        <v>0.9978038601982262</v>
      </c>
      <c r="Y856" s="103">
        <v>852</v>
      </c>
      <c r="Z856" s="103">
        <v>560</v>
      </c>
      <c r="AA856" s="103">
        <v>33</v>
      </c>
      <c r="AB856" s="103">
        <v>28</v>
      </c>
      <c r="AC856" s="137">
        <v>3418.3137183162607</v>
      </c>
      <c r="AD856" s="103">
        <v>450</v>
      </c>
      <c r="AE856" s="103">
        <v>4</v>
      </c>
      <c r="AF856" s="137">
        <v>224550</v>
      </c>
      <c r="AG856" s="137">
        <v>66996</v>
      </c>
      <c r="AH856" s="137">
        <v>161754</v>
      </c>
      <c r="AI856" s="103" t="str">
        <v>Yes</v>
      </c>
      <c r="AJ856" s="103" t="str">
        <v>Yes</v>
      </c>
      <c r="AK856" s="142">
        <v>1</v>
      </c>
      <c r="AN856" s="104">
        <f>AVERAGE(AD$5:AD856)</f>
        <v>449.08685446009389</v>
      </c>
      <c r="AO856" s="104">
        <f>AVERAGE(AE$5:AE856)</f>
        <v>4.454225352112676</v>
      </c>
      <c r="AP856" s="122">
        <f>AVERAGE(AF$5:AF856)</f>
        <v>224094.34037558685</v>
      </c>
      <c r="AQ856" s="122">
        <f>AVERAGE(AG$5:AG856)</f>
        <v>67131.343896713617</v>
      </c>
      <c r="AR856" s="122">
        <f>AVERAGE(AH$5:AH856)</f>
        <v>161227.60915492958</v>
      </c>
      <c r="AS856" s="121">
        <f>AVERAGE($AK$5:AK856)</f>
        <v>0.9979707876890983</v>
      </c>
    </row>
    <row r="857" spans="1:45" x14ac:dyDescent="0.25">
      <c r="A857" s="103">
        <v>853</v>
      </c>
      <c r="B857" s="116">
        <v>574</v>
      </c>
      <c r="C857" s="116">
        <v>42</v>
      </c>
      <c r="D857" s="116">
        <v>25</v>
      </c>
      <c r="E857" s="117">
        <v>3414.0829988757432</v>
      </c>
      <c r="F857" s="116">
        <v>450</v>
      </c>
      <c r="G857" s="116">
        <v>7</v>
      </c>
      <c r="H857" s="117">
        <v>224550</v>
      </c>
      <c r="I857" s="117">
        <v>68493</v>
      </c>
      <c r="J857" s="117">
        <v>159807</v>
      </c>
      <c r="K857" s="116" t="str">
        <v>Yes</v>
      </c>
      <c r="L857" s="116" t="str">
        <v>Yes</v>
      </c>
      <c r="M857" s="120">
        <v>1</v>
      </c>
      <c r="P857" s="104">
        <f>AVERAGE(F$5:F857)</f>
        <v>449.01289566236812</v>
      </c>
      <c r="Q857" s="104">
        <f>AVERAGE(G$5:G857)</f>
        <v>4.5908558030480657</v>
      </c>
      <c r="R857" s="122">
        <f>AVERAGE(H$5:H857)</f>
        <v>224057.43493552168</v>
      </c>
      <c r="S857" s="122">
        <f>AVERAGE(I$5:I857)</f>
        <v>67192.126611957792</v>
      </c>
      <c r="T857" s="122">
        <f>AVERAGE(J$5:J857)</f>
        <v>161112.78780773739</v>
      </c>
      <c r="U857" s="121">
        <f>AVERAGE($M$5:M857)</f>
        <v>0.99780643480526221</v>
      </c>
      <c r="Y857" s="103">
        <v>853</v>
      </c>
      <c r="Z857" s="103">
        <v>546</v>
      </c>
      <c r="AA857" s="103">
        <v>43</v>
      </c>
      <c r="AB857" s="103">
        <v>21</v>
      </c>
      <c r="AC857" s="137">
        <v>4389.0762960623724</v>
      </c>
      <c r="AD857" s="103">
        <v>450</v>
      </c>
      <c r="AE857" s="103">
        <v>11</v>
      </c>
      <c r="AF857" s="137">
        <v>224550</v>
      </c>
      <c r="AG857" s="137">
        <v>70489</v>
      </c>
      <c r="AH857" s="137">
        <v>157211</v>
      </c>
      <c r="AI857" s="103" t="str">
        <v>Yes</v>
      </c>
      <c r="AJ857" s="103" t="str">
        <v>Yes</v>
      </c>
      <c r="AK857" s="142">
        <v>1</v>
      </c>
      <c r="AN857" s="104">
        <f>AVERAGE(AD$5:AD857)</f>
        <v>449.08792497069169</v>
      </c>
      <c r="AO857" s="104">
        <f>AVERAGE(AE$5:AE857)</f>
        <v>4.4618991793669398</v>
      </c>
      <c r="AP857" s="122">
        <f>AVERAGE(AF$5:AF857)</f>
        <v>224094.87456037514</v>
      </c>
      <c r="AQ857" s="122">
        <f>AVERAGE(AG$5:AG857)</f>
        <v>67135.280187573269</v>
      </c>
      <c r="AR857" s="122">
        <f>AVERAGE(AH$5:AH857)</f>
        <v>161222.90035169988</v>
      </c>
      <c r="AS857" s="121">
        <f>AVERAGE($AK$5:AK857)</f>
        <v>0.99797316660153779</v>
      </c>
    </row>
    <row r="858" spans="1:45" x14ac:dyDescent="0.25">
      <c r="A858" s="103">
        <v>854</v>
      </c>
      <c r="B858" s="116">
        <v>567</v>
      </c>
      <c r="C858" s="116">
        <v>39</v>
      </c>
      <c r="D858" s="116">
        <v>26</v>
      </c>
      <c r="E858" s="117">
        <v>3878.5425211283291</v>
      </c>
      <c r="F858" s="116">
        <v>450</v>
      </c>
      <c r="G858" s="116">
        <v>6</v>
      </c>
      <c r="H858" s="117">
        <v>224550</v>
      </c>
      <c r="I858" s="117">
        <v>67994</v>
      </c>
      <c r="J858" s="117">
        <v>160456</v>
      </c>
      <c r="K858" s="116" t="str">
        <v>Yes</v>
      </c>
      <c r="L858" s="116" t="str">
        <v>Yes</v>
      </c>
      <c r="M858" s="120">
        <v>1</v>
      </c>
      <c r="P858" s="104">
        <f>AVERAGE(F$5:F858)</f>
        <v>449.01405152224822</v>
      </c>
      <c r="Q858" s="104">
        <f>AVERAGE(G$5:G858)</f>
        <v>4.5925058548009368</v>
      </c>
      <c r="R858" s="122">
        <f>AVERAGE(H$5:H858)</f>
        <v>224058.01170960188</v>
      </c>
      <c r="S858" s="122">
        <f>AVERAGE(I$5:I858)</f>
        <v>67193.065573770495</v>
      </c>
      <c r="T858" s="122">
        <f>AVERAGE(J$5:J858)</f>
        <v>161112.018735363</v>
      </c>
      <c r="U858" s="121">
        <f>AVERAGE($M$5:M858)</f>
        <v>0.99780900338277367</v>
      </c>
      <c r="Y858" s="103">
        <v>854</v>
      </c>
      <c r="Z858" s="103">
        <v>573</v>
      </c>
      <c r="AA858" s="103">
        <v>34</v>
      </c>
      <c r="AB858" s="103">
        <v>23</v>
      </c>
      <c r="AC858" s="137">
        <v>3065.7353691238814</v>
      </c>
      <c r="AD858" s="103">
        <v>450</v>
      </c>
      <c r="AE858" s="103">
        <v>9</v>
      </c>
      <c r="AF858" s="137">
        <v>224550</v>
      </c>
      <c r="AG858" s="137">
        <v>69491</v>
      </c>
      <c r="AH858" s="137">
        <v>158509</v>
      </c>
      <c r="AI858" s="103" t="str">
        <v>Yes</v>
      </c>
      <c r="AJ858" s="103" t="str">
        <v>Yes</v>
      </c>
      <c r="AK858" s="142">
        <v>1</v>
      </c>
      <c r="AN858" s="104">
        <f>AVERAGE(AD$5:AD858)</f>
        <v>449.08899297423886</v>
      </c>
      <c r="AO858" s="104">
        <f>AVERAGE(AE$5:AE858)</f>
        <v>4.4672131147540988</v>
      </c>
      <c r="AP858" s="122">
        <f>AVERAGE(AF$5:AF858)</f>
        <v>224095.40749414521</v>
      </c>
      <c r="AQ858" s="122">
        <f>AVERAGE(AG$5:AG858)</f>
        <v>67138.038641686187</v>
      </c>
      <c r="AR858" s="122">
        <f>AVERAGE(AH$5:AH858)</f>
        <v>161219.72248243561</v>
      </c>
      <c r="AS858" s="121">
        <f>AVERAGE($AK$5:AK858)</f>
        <v>0.99797553994275379</v>
      </c>
    </row>
    <row r="859" spans="1:45" x14ac:dyDescent="0.25">
      <c r="A859" s="103">
        <v>855</v>
      </c>
      <c r="B859" s="116">
        <v>527</v>
      </c>
      <c r="C859" s="116">
        <v>40</v>
      </c>
      <c r="D859" s="116">
        <v>28</v>
      </c>
      <c r="E859" s="117">
        <v>3842.2986103478115</v>
      </c>
      <c r="F859" s="116">
        <v>450</v>
      </c>
      <c r="G859" s="116">
        <v>4</v>
      </c>
      <c r="H859" s="117">
        <v>224550</v>
      </c>
      <c r="I859" s="117">
        <v>66996</v>
      </c>
      <c r="J859" s="117">
        <v>161754</v>
      </c>
      <c r="K859" s="116" t="str">
        <v>Yes</v>
      </c>
      <c r="L859" s="116" t="str">
        <v>Yes</v>
      </c>
      <c r="M859" s="120">
        <v>1</v>
      </c>
      <c r="P859" s="104">
        <f>AVERAGE(F$5:F859)</f>
        <v>449.01520467836258</v>
      </c>
      <c r="Q859" s="104">
        <f>AVERAGE(G$5:G859)</f>
        <v>4.5918128654970758</v>
      </c>
      <c r="R859" s="122">
        <f>AVERAGE(H$5:H859)</f>
        <v>224058.58713450292</v>
      </c>
      <c r="S859" s="122">
        <f>AVERAGE(I$5:I859)</f>
        <v>67192.835087719301</v>
      </c>
      <c r="T859" s="122">
        <f>AVERAGE(J$5:J859)</f>
        <v>161112.76959064326</v>
      </c>
      <c r="U859" s="121">
        <f>AVERAGE($M$5:M859)</f>
        <v>0.99781156595191656</v>
      </c>
      <c r="Y859" s="103">
        <v>855</v>
      </c>
      <c r="Z859" s="103">
        <v>548</v>
      </c>
      <c r="AA859" s="103">
        <v>36</v>
      </c>
      <c r="AB859" s="103">
        <v>29</v>
      </c>
      <c r="AC859" s="137">
        <v>3762.2564400467973</v>
      </c>
      <c r="AD859" s="103">
        <v>450</v>
      </c>
      <c r="AE859" s="103">
        <v>3</v>
      </c>
      <c r="AF859" s="137">
        <v>224550</v>
      </c>
      <c r="AG859" s="137">
        <v>66497</v>
      </c>
      <c r="AH859" s="137">
        <v>162403</v>
      </c>
      <c r="AI859" s="103" t="str">
        <v>Yes</v>
      </c>
      <c r="AJ859" s="103" t="str">
        <v>Yes</v>
      </c>
      <c r="AK859" s="142">
        <v>1</v>
      </c>
      <c r="AN859" s="104">
        <f>AVERAGE(AD$5:AD859)</f>
        <v>449.09005847953216</v>
      </c>
      <c r="AO859" s="104">
        <f>AVERAGE(AE$5:AE859)</f>
        <v>4.4654970760233921</v>
      </c>
      <c r="AP859" s="122">
        <f>AVERAGE(AF$5:AF859)</f>
        <v>224095.93918128655</v>
      </c>
      <c r="AQ859" s="122">
        <f>AVERAGE(AG$5:AG859)</f>
        <v>67137.288888888885</v>
      </c>
      <c r="AR859" s="122">
        <f>AVERAGE(AH$5:AH859)</f>
        <v>161221.10643274855</v>
      </c>
      <c r="AS859" s="121">
        <f>AVERAGE($AK$5:AK859)</f>
        <v>0.99797790773229444</v>
      </c>
    </row>
    <row r="860" spans="1:45" x14ac:dyDescent="0.25">
      <c r="A860" s="103">
        <v>856</v>
      </c>
      <c r="B860" s="116">
        <v>542</v>
      </c>
      <c r="C860" s="116">
        <v>42</v>
      </c>
      <c r="D860" s="116">
        <v>33</v>
      </c>
      <c r="E860" s="117">
        <v>3858.3952274927515</v>
      </c>
      <c r="F860" s="116">
        <v>449</v>
      </c>
      <c r="G860" s="116">
        <v>0</v>
      </c>
      <c r="H860" s="117">
        <v>224051</v>
      </c>
      <c r="I860" s="117">
        <v>64900</v>
      </c>
      <c r="J860" s="117">
        <v>164101</v>
      </c>
      <c r="K860" s="116" t="str">
        <v>No</v>
      </c>
      <c r="L860" s="116" t="str">
        <v>No</v>
      </c>
      <c r="M860" s="120">
        <v>0.99777777777777776</v>
      </c>
      <c r="P860" s="104">
        <f>AVERAGE(F$5:F860)</f>
        <v>449.01518691588785</v>
      </c>
      <c r="Q860" s="104">
        <f>AVERAGE(G$5:G860)</f>
        <v>4.5864485981308407</v>
      </c>
      <c r="R860" s="122">
        <f>AVERAGE(H$5:H860)</f>
        <v>224058.57827102803</v>
      </c>
      <c r="S860" s="122">
        <f>AVERAGE(I$5:I860)</f>
        <v>67190.15654205608</v>
      </c>
      <c r="T860" s="122">
        <f>AVERAGE(J$5:J860)</f>
        <v>161116.26051401868</v>
      </c>
      <c r="U860" s="121">
        <f>AVERAGE($M$5:M860)</f>
        <v>0.99781152647975047</v>
      </c>
      <c r="Y860" s="103">
        <v>856</v>
      </c>
      <c r="Z860" s="103">
        <v>594</v>
      </c>
      <c r="AA860" s="103">
        <v>32</v>
      </c>
      <c r="AB860" s="103">
        <v>28</v>
      </c>
      <c r="AC860" s="137">
        <v>4867.8018320212759</v>
      </c>
      <c r="AD860" s="103">
        <v>450</v>
      </c>
      <c r="AE860" s="103">
        <v>4</v>
      </c>
      <c r="AF860" s="137">
        <v>224550</v>
      </c>
      <c r="AG860" s="137">
        <v>66996</v>
      </c>
      <c r="AH860" s="137">
        <v>161754</v>
      </c>
      <c r="AI860" s="103" t="str">
        <v>Yes</v>
      </c>
      <c r="AJ860" s="103" t="str">
        <v>Yes</v>
      </c>
      <c r="AK860" s="142">
        <v>1</v>
      </c>
      <c r="AN860" s="104">
        <f>AVERAGE(AD$5:AD860)</f>
        <v>449.09112149532712</v>
      </c>
      <c r="AO860" s="104">
        <f>AVERAGE(AE$5:AE860)</f>
        <v>4.4649532710280377</v>
      </c>
      <c r="AP860" s="122">
        <f>AVERAGE(AF$5:AF860)</f>
        <v>224096.46962616823</v>
      </c>
      <c r="AQ860" s="122">
        <f>AVERAGE(AG$5:AG860)</f>
        <v>67137.123831775694</v>
      </c>
      <c r="AR860" s="122">
        <f>AVERAGE(AH$5:AH860)</f>
        <v>161221.72897196261</v>
      </c>
      <c r="AS860" s="121">
        <f>AVERAGE($AK$5:AK860)</f>
        <v>0.99798026998961653</v>
      </c>
    </row>
    <row r="861" spans="1:45" x14ac:dyDescent="0.25">
      <c r="A861" s="103">
        <v>857</v>
      </c>
      <c r="B861" s="116">
        <v>609</v>
      </c>
      <c r="C861" s="116">
        <v>45</v>
      </c>
      <c r="D861" s="116">
        <v>25</v>
      </c>
      <c r="E861" s="117">
        <v>3485.9016246747869</v>
      </c>
      <c r="F861" s="116">
        <v>450</v>
      </c>
      <c r="G861" s="116">
        <v>7</v>
      </c>
      <c r="H861" s="117">
        <v>224550</v>
      </c>
      <c r="I861" s="117">
        <v>68493</v>
      </c>
      <c r="J861" s="117">
        <v>159807</v>
      </c>
      <c r="K861" s="116" t="str">
        <v>Yes</v>
      </c>
      <c r="L861" s="116" t="str">
        <v>Yes</v>
      </c>
      <c r="M861" s="120">
        <v>1</v>
      </c>
      <c r="P861" s="104">
        <f>AVERAGE(F$5:F861)</f>
        <v>449.01633605600932</v>
      </c>
      <c r="Q861" s="104">
        <f>AVERAGE(G$5:G861)</f>
        <v>4.5892648774795797</v>
      </c>
      <c r="R861" s="122">
        <f>AVERAGE(H$5:H861)</f>
        <v>224059.15169194865</v>
      </c>
      <c r="S861" s="122">
        <f>AVERAGE(I$5:I861)</f>
        <v>67191.676779463247</v>
      </c>
      <c r="T861" s="122">
        <f>AVERAGE(J$5:J861)</f>
        <v>161114.73278879814</v>
      </c>
      <c r="U861" s="121">
        <f>AVERAGE($M$5:M861)</f>
        <v>0.99781408012446493</v>
      </c>
      <c r="Y861" s="103">
        <v>857</v>
      </c>
      <c r="Z861" s="103">
        <v>507</v>
      </c>
      <c r="AA861" s="103">
        <v>42</v>
      </c>
      <c r="AB861" s="103">
        <v>19</v>
      </c>
      <c r="AC861" s="137">
        <v>3981.5066152024556</v>
      </c>
      <c r="AD861" s="103">
        <v>450</v>
      </c>
      <c r="AE861" s="103">
        <v>13</v>
      </c>
      <c r="AF861" s="137">
        <v>224550</v>
      </c>
      <c r="AG861" s="137">
        <v>71487</v>
      </c>
      <c r="AH861" s="137">
        <v>155913</v>
      </c>
      <c r="AI861" s="103" t="str">
        <v>Yes</v>
      </c>
      <c r="AJ861" s="103" t="str">
        <v>Yes</v>
      </c>
      <c r="AK861" s="142">
        <v>1</v>
      </c>
      <c r="AN861" s="104">
        <f>AVERAGE(AD$5:AD861)</f>
        <v>449.09218203033839</v>
      </c>
      <c r="AO861" s="104">
        <f>AVERAGE(AE$5:AE861)</f>
        <v>4.4749124854142357</v>
      </c>
      <c r="AP861" s="122">
        <f>AVERAGE(AF$5:AF861)</f>
        <v>224096.99883313884</v>
      </c>
      <c r="AQ861" s="122">
        <f>AVERAGE(AG$5:AG861)</f>
        <v>67142.199533255538</v>
      </c>
      <c r="AR861" s="122">
        <f>AVERAGE(AH$5:AH861)</f>
        <v>161215.53442240373</v>
      </c>
      <c r="AS861" s="121">
        <f>AVERAGE($AK$5:AK861)</f>
        <v>0.997982626734086</v>
      </c>
    </row>
    <row r="862" spans="1:45" x14ac:dyDescent="0.25">
      <c r="A862" s="103">
        <v>858</v>
      </c>
      <c r="B862" s="116">
        <v>617</v>
      </c>
      <c r="C862" s="116">
        <v>52</v>
      </c>
      <c r="D862" s="116">
        <v>24</v>
      </c>
      <c r="E862" s="117">
        <v>3338.028883529355</v>
      </c>
      <c r="F862" s="116">
        <v>450</v>
      </c>
      <c r="G862" s="116">
        <v>8</v>
      </c>
      <c r="H862" s="117">
        <v>224550</v>
      </c>
      <c r="I862" s="117">
        <v>68992</v>
      </c>
      <c r="J862" s="117">
        <v>159158</v>
      </c>
      <c r="K862" s="116" t="str">
        <v>Yes</v>
      </c>
      <c r="L862" s="116" t="str">
        <v>Yes</v>
      </c>
      <c r="M862" s="120">
        <v>1</v>
      </c>
      <c r="P862" s="104">
        <f>AVERAGE(F$5:F862)</f>
        <v>449.01748251748251</v>
      </c>
      <c r="Q862" s="104">
        <f>AVERAGE(G$5:G862)</f>
        <v>4.5932400932400936</v>
      </c>
      <c r="R862" s="122">
        <f>AVERAGE(H$5:H862)</f>
        <v>224059.72377622378</v>
      </c>
      <c r="S862" s="122">
        <f>AVERAGE(I$5:I862)</f>
        <v>67193.77505827506</v>
      </c>
      <c r="T862" s="122">
        <f>AVERAGE(J$5:J862)</f>
        <v>161112.45221445221</v>
      </c>
      <c r="U862" s="121">
        <f>AVERAGE($M$5:M862)</f>
        <v>0.9978166278166275</v>
      </c>
      <c r="Y862" s="103">
        <v>858</v>
      </c>
      <c r="Z862" s="103">
        <v>579</v>
      </c>
      <c r="AA862" s="103">
        <v>35</v>
      </c>
      <c r="AB862" s="103">
        <v>34</v>
      </c>
      <c r="AC862" s="137">
        <v>4512.2572549059569</v>
      </c>
      <c r="AD862" s="103">
        <v>448</v>
      </c>
      <c r="AE862" s="103">
        <v>0</v>
      </c>
      <c r="AF862" s="137">
        <v>223552</v>
      </c>
      <c r="AG862" s="137">
        <v>64800</v>
      </c>
      <c r="AH862" s="137">
        <v>163852</v>
      </c>
      <c r="AI862" s="103" t="str">
        <v>No</v>
      </c>
      <c r="AJ862" s="103" t="str">
        <v>No</v>
      </c>
      <c r="AK862" s="142">
        <v>0.99555555555555553</v>
      </c>
      <c r="AN862" s="104">
        <f>AVERAGE(AD$5:AD862)</f>
        <v>449.09090909090907</v>
      </c>
      <c r="AO862" s="104">
        <f>AVERAGE(AE$5:AE862)</f>
        <v>4.4696969696969697</v>
      </c>
      <c r="AP862" s="122">
        <f>AVERAGE(AF$5:AF862)</f>
        <v>224096.36363636365</v>
      </c>
      <c r="AQ862" s="122">
        <f>AVERAGE(AG$5:AG862)</f>
        <v>67139.469696969696</v>
      </c>
      <c r="AR862" s="122">
        <f>AVERAGE(AH$5:AH862)</f>
        <v>161218.60722610724</v>
      </c>
      <c r="AS862" s="121">
        <f>AVERAGE($AK$5:AK862)</f>
        <v>0.99797979797979874</v>
      </c>
    </row>
    <row r="863" spans="1:45" x14ac:dyDescent="0.25">
      <c r="A863" s="103">
        <v>859</v>
      </c>
      <c r="B863" s="116">
        <v>586</v>
      </c>
      <c r="C863" s="116">
        <v>34</v>
      </c>
      <c r="D863" s="116">
        <v>21</v>
      </c>
      <c r="E863" s="117">
        <v>2144.9681390676292</v>
      </c>
      <c r="F863" s="116">
        <v>450</v>
      </c>
      <c r="G863" s="116">
        <v>11</v>
      </c>
      <c r="H863" s="117">
        <v>224550</v>
      </c>
      <c r="I863" s="117">
        <v>70489</v>
      </c>
      <c r="J863" s="117">
        <v>157211</v>
      </c>
      <c r="K863" s="116" t="str">
        <v>Yes</v>
      </c>
      <c r="L863" s="116" t="str">
        <v>Yes</v>
      </c>
      <c r="M863" s="120">
        <v>1</v>
      </c>
      <c r="P863" s="104">
        <f>AVERAGE(F$5:F863)</f>
        <v>449.01862630966241</v>
      </c>
      <c r="Q863" s="104">
        <f>AVERAGE(G$5:G863)</f>
        <v>4.6006984866123402</v>
      </c>
      <c r="R863" s="122">
        <f>AVERAGE(H$5:H863)</f>
        <v>224060.29452852154</v>
      </c>
      <c r="S863" s="122">
        <f>AVERAGE(I$5:I863)</f>
        <v>67197.611175785802</v>
      </c>
      <c r="T863" s="122">
        <f>AVERAGE(J$5:J863)</f>
        <v>161107.91036088474</v>
      </c>
      <c r="U863" s="121">
        <f>AVERAGE($M$5:M863)</f>
        <v>0.99781916957702732</v>
      </c>
      <c r="Y863" s="103">
        <v>859</v>
      </c>
      <c r="Z863" s="103">
        <v>601</v>
      </c>
      <c r="AA863" s="103">
        <v>40</v>
      </c>
      <c r="AB863" s="103">
        <v>29</v>
      </c>
      <c r="AC863" s="137">
        <v>2162.9630772706096</v>
      </c>
      <c r="AD863" s="103">
        <v>450</v>
      </c>
      <c r="AE863" s="103">
        <v>3</v>
      </c>
      <c r="AF863" s="137">
        <v>224550</v>
      </c>
      <c r="AG863" s="137">
        <v>66497</v>
      </c>
      <c r="AH863" s="137">
        <v>162403</v>
      </c>
      <c r="AI863" s="103" t="str">
        <v>Yes</v>
      </c>
      <c r="AJ863" s="103" t="str">
        <v>Yes</v>
      </c>
      <c r="AK863" s="142">
        <v>1</v>
      </c>
      <c r="AN863" s="104">
        <f>AVERAGE(AD$5:AD863)</f>
        <v>449.09196740395811</v>
      </c>
      <c r="AO863" s="104">
        <f>AVERAGE(AE$5:AE863)</f>
        <v>4.4679860302677534</v>
      </c>
      <c r="AP863" s="122">
        <f>AVERAGE(AF$5:AF863)</f>
        <v>224096.8917345751</v>
      </c>
      <c r="AQ863" s="122">
        <f>AVERAGE(AG$5:AG863)</f>
        <v>67138.721769499418</v>
      </c>
      <c r="AR863" s="122">
        <f>AVERAGE(AH$5:AH863)</f>
        <v>161219.98603026776</v>
      </c>
      <c r="AS863" s="121">
        <f>AVERAGE($AK$5:AK863)</f>
        <v>0.99798214978657429</v>
      </c>
    </row>
    <row r="864" spans="1:45" x14ac:dyDescent="0.25">
      <c r="A864" s="103">
        <v>860</v>
      </c>
      <c r="B864" s="116">
        <v>567</v>
      </c>
      <c r="C864" s="116">
        <v>31</v>
      </c>
      <c r="D864" s="116">
        <v>34</v>
      </c>
      <c r="E864" s="117">
        <v>3919.9627077400801</v>
      </c>
      <c r="F864" s="116">
        <v>448</v>
      </c>
      <c r="G864" s="116">
        <v>0</v>
      </c>
      <c r="H864" s="117">
        <v>223552</v>
      </c>
      <c r="I864" s="117">
        <v>64800</v>
      </c>
      <c r="J864" s="117">
        <v>163852</v>
      </c>
      <c r="K864" s="116" t="str">
        <v>No</v>
      </c>
      <c r="L864" s="116" t="str">
        <v>No</v>
      </c>
      <c r="M864" s="120">
        <v>0.99555555555555553</v>
      </c>
      <c r="P864" s="104">
        <f>AVERAGE(F$5:F864)</f>
        <v>449.01744186046511</v>
      </c>
      <c r="Q864" s="104">
        <f>AVERAGE(G$5:G864)</f>
        <v>4.5953488372093023</v>
      </c>
      <c r="R864" s="122">
        <f>AVERAGE(H$5:H864)</f>
        <v>224059.70348837209</v>
      </c>
      <c r="S864" s="122">
        <f>AVERAGE(I$5:I864)</f>
        <v>67194.823255813957</v>
      </c>
      <c r="T864" s="122">
        <f>AVERAGE(J$5:J864)</f>
        <v>161111.1011627907</v>
      </c>
      <c r="U864" s="121">
        <f>AVERAGE($M$5:M864)</f>
        <v>0.99781653746770005</v>
      </c>
      <c r="Y864" s="103">
        <v>860</v>
      </c>
      <c r="Z864" s="103">
        <v>471</v>
      </c>
      <c r="AA864" s="103">
        <v>40</v>
      </c>
      <c r="AB864" s="103">
        <v>24</v>
      </c>
      <c r="AC864" s="137">
        <v>3518.2253091821676</v>
      </c>
      <c r="AD864" s="103">
        <v>450</v>
      </c>
      <c r="AE864" s="103">
        <v>8</v>
      </c>
      <c r="AF864" s="137">
        <v>224550</v>
      </c>
      <c r="AG864" s="137">
        <v>68992</v>
      </c>
      <c r="AH864" s="137">
        <v>159158</v>
      </c>
      <c r="AI864" s="103" t="str">
        <v>Yes</v>
      </c>
      <c r="AJ864" s="103" t="str">
        <v>Yes</v>
      </c>
      <c r="AK864" s="142">
        <v>1</v>
      </c>
      <c r="AN864" s="104">
        <f>AVERAGE(AD$5:AD864)</f>
        <v>449.09302325581393</v>
      </c>
      <c r="AO864" s="104">
        <f>AVERAGE(AE$5:AE864)</f>
        <v>4.4720930232558143</v>
      </c>
      <c r="AP864" s="122">
        <f>AVERAGE(AF$5:AF864)</f>
        <v>224097.41860465117</v>
      </c>
      <c r="AQ864" s="122">
        <f>AVERAGE(AG$5:AG864)</f>
        <v>67140.87674418604</v>
      </c>
      <c r="AR864" s="122">
        <f>AVERAGE(AH$5:AH864)</f>
        <v>161217.58837209301</v>
      </c>
      <c r="AS864" s="121">
        <f>AVERAGE($AK$5:AK864)</f>
        <v>0.99798449612403173</v>
      </c>
    </row>
    <row r="865" spans="1:45" x14ac:dyDescent="0.25">
      <c r="A865" s="103">
        <v>861</v>
      </c>
      <c r="B865" s="116">
        <v>637</v>
      </c>
      <c r="C865" s="116">
        <v>39</v>
      </c>
      <c r="D865" s="116">
        <v>39</v>
      </c>
      <c r="E865" s="117">
        <v>4747.0044083795347</v>
      </c>
      <c r="F865" s="116">
        <v>443</v>
      </c>
      <c r="G865" s="116">
        <v>0</v>
      </c>
      <c r="H865" s="117">
        <v>221057</v>
      </c>
      <c r="I865" s="117">
        <v>64300</v>
      </c>
      <c r="J865" s="117">
        <v>162607</v>
      </c>
      <c r="K865" s="116" t="str">
        <v>No</v>
      </c>
      <c r="L865" s="116" t="str">
        <v>No</v>
      </c>
      <c r="M865" s="120">
        <v>0.98444444444444446</v>
      </c>
      <c r="P865" s="104">
        <f>AVERAGE(F$5:F865)</f>
        <v>449.01045296167246</v>
      </c>
      <c r="Q865" s="104">
        <f>AVERAGE(G$5:G865)</f>
        <v>4.5900116144018579</v>
      </c>
      <c r="R865" s="122">
        <f>AVERAGE(H$5:H865)</f>
        <v>224056.21602787456</v>
      </c>
      <c r="S865" s="122">
        <f>AVERAGE(I$5:I865)</f>
        <v>67191.461091753779</v>
      </c>
      <c r="T865" s="122">
        <f>AVERAGE(J$5:J865)</f>
        <v>161112.83855981418</v>
      </c>
      <c r="U865" s="121">
        <f>AVERAGE($M$5:M865)</f>
        <v>0.99780100658149418</v>
      </c>
      <c r="Y865" s="103">
        <v>861</v>
      </c>
      <c r="Z865" s="103">
        <v>480</v>
      </c>
      <c r="AA865" s="103">
        <v>42</v>
      </c>
      <c r="AB865" s="103">
        <v>29</v>
      </c>
      <c r="AC865" s="137">
        <v>2646.3966437924391</v>
      </c>
      <c r="AD865" s="103">
        <v>450</v>
      </c>
      <c r="AE865" s="103">
        <v>3</v>
      </c>
      <c r="AF865" s="137">
        <v>224550</v>
      </c>
      <c r="AG865" s="137">
        <v>66497</v>
      </c>
      <c r="AH865" s="137">
        <v>162403</v>
      </c>
      <c r="AI865" s="103" t="str">
        <v>Yes</v>
      </c>
      <c r="AJ865" s="103" t="str">
        <v>Yes</v>
      </c>
      <c r="AK865" s="142">
        <v>1</v>
      </c>
      <c r="AN865" s="104">
        <f>AVERAGE(AD$5:AD865)</f>
        <v>449.09407665505228</v>
      </c>
      <c r="AO865" s="104">
        <f>AVERAGE(AE$5:AE865)</f>
        <v>4.470383275261324</v>
      </c>
      <c r="AP865" s="122">
        <f>AVERAGE(AF$5:AF865)</f>
        <v>224097.94425087108</v>
      </c>
      <c r="AQ865" s="122">
        <f>AVERAGE(AG$5:AG865)</f>
        <v>67140.128919860625</v>
      </c>
      <c r="AR865" s="122">
        <f>AVERAGE(AH$5:AH865)</f>
        <v>161218.96515679444</v>
      </c>
      <c r="AS865" s="121">
        <f>AVERAGE($AK$5:AK865)</f>
        <v>0.99798683701122803</v>
      </c>
    </row>
    <row r="866" spans="1:45" x14ac:dyDescent="0.25">
      <c r="A866" s="103">
        <v>862</v>
      </c>
      <c r="B866" s="116">
        <v>615</v>
      </c>
      <c r="C866" s="116">
        <v>61</v>
      </c>
      <c r="D866" s="116">
        <v>37</v>
      </c>
      <c r="E866" s="117">
        <v>4341.1457041228205</v>
      </c>
      <c r="F866" s="116">
        <v>445</v>
      </c>
      <c r="G866" s="116">
        <v>0</v>
      </c>
      <c r="H866" s="117">
        <v>222055</v>
      </c>
      <c r="I866" s="117">
        <v>64500</v>
      </c>
      <c r="J866" s="117">
        <v>163105</v>
      </c>
      <c r="K866" s="116" t="str">
        <v>No</v>
      </c>
      <c r="L866" s="116" t="str">
        <v>No</v>
      </c>
      <c r="M866" s="120">
        <v>0.98888888888888893</v>
      </c>
      <c r="P866" s="104">
        <f>AVERAGE(F$5:F866)</f>
        <v>449.00580046403712</v>
      </c>
      <c r="Q866" s="104">
        <f>AVERAGE(G$5:G866)</f>
        <v>4.5846867749419955</v>
      </c>
      <c r="R866" s="122">
        <f>AVERAGE(H$5:H866)</f>
        <v>224053.89443155454</v>
      </c>
      <c r="S866" s="122">
        <f>AVERAGE(I$5:I866)</f>
        <v>67188.33874709977</v>
      </c>
      <c r="T866" s="122">
        <f>AVERAGE(J$5:J866)</f>
        <v>161115.14965197217</v>
      </c>
      <c r="U866" s="121">
        <f>AVERAGE($M$5:M866)</f>
        <v>0.99779066769786007</v>
      </c>
      <c r="Y866" s="103">
        <v>862</v>
      </c>
      <c r="Z866" s="103">
        <v>619</v>
      </c>
      <c r="AA866" s="103">
        <v>42</v>
      </c>
      <c r="AB866" s="103">
        <v>25</v>
      </c>
      <c r="AC866" s="137">
        <v>2915.415358887572</v>
      </c>
      <c r="AD866" s="103">
        <v>450</v>
      </c>
      <c r="AE866" s="103">
        <v>7</v>
      </c>
      <c r="AF866" s="137">
        <v>224550</v>
      </c>
      <c r="AG866" s="137">
        <v>68493</v>
      </c>
      <c r="AH866" s="137">
        <v>159807</v>
      </c>
      <c r="AI866" s="103" t="str">
        <v>Yes</v>
      </c>
      <c r="AJ866" s="103" t="str">
        <v>Yes</v>
      </c>
      <c r="AK866" s="142">
        <v>1</v>
      </c>
      <c r="AN866" s="104">
        <f>AVERAGE(AD$5:AD866)</f>
        <v>449.09512761020881</v>
      </c>
      <c r="AO866" s="104">
        <f>AVERAGE(AE$5:AE866)</f>
        <v>4.4733178654292347</v>
      </c>
      <c r="AP866" s="122">
        <f>AVERAGE(AF$5:AF866)</f>
        <v>224098.46867749421</v>
      </c>
      <c r="AQ866" s="122">
        <f>AVERAGE(AG$5:AG866)</f>
        <v>67141.698375870066</v>
      </c>
      <c r="AR866" s="122">
        <f>AVERAGE(AH$5:AH866)</f>
        <v>161217.32714617168</v>
      </c>
      <c r="AS866" s="121">
        <f>AVERAGE($AK$5:AK866)</f>
        <v>0.99798917246713148</v>
      </c>
    </row>
    <row r="867" spans="1:45" x14ac:dyDescent="0.25">
      <c r="A867" s="103">
        <v>863</v>
      </c>
      <c r="B867" s="116">
        <v>547</v>
      </c>
      <c r="C867" s="116">
        <v>37</v>
      </c>
      <c r="D867" s="116">
        <v>18</v>
      </c>
      <c r="E867" s="117">
        <v>3558.0849915591007</v>
      </c>
      <c r="F867" s="116">
        <v>450</v>
      </c>
      <c r="G867" s="116">
        <v>14</v>
      </c>
      <c r="H867" s="117">
        <v>224550</v>
      </c>
      <c r="I867" s="117">
        <v>71986</v>
      </c>
      <c r="J867" s="117">
        <v>155264</v>
      </c>
      <c r="K867" s="116" t="str">
        <v>Yes</v>
      </c>
      <c r="L867" s="116" t="str">
        <v>Yes</v>
      </c>
      <c r="M867" s="120">
        <v>1</v>
      </c>
      <c r="P867" s="104">
        <f>AVERAGE(F$5:F867)</f>
        <v>449.00695249130939</v>
      </c>
      <c r="Q867" s="104">
        <f>AVERAGE(G$5:G867)</f>
        <v>4.5955967555040553</v>
      </c>
      <c r="R867" s="122">
        <f>AVERAGE(H$5:H867)</f>
        <v>224054.46929316339</v>
      </c>
      <c r="S867" s="122">
        <f>AVERAGE(I$5:I867)</f>
        <v>67193.898030127457</v>
      </c>
      <c r="T867" s="122">
        <f>AVERAGE(J$5:J867)</f>
        <v>161108.36964078795</v>
      </c>
      <c r="U867" s="121">
        <f>AVERAGE($M$5:M867)</f>
        <v>0.99779322775846513</v>
      </c>
      <c r="Y867" s="103">
        <v>863</v>
      </c>
      <c r="Z867" s="103">
        <v>571</v>
      </c>
      <c r="AA867" s="103">
        <v>36</v>
      </c>
      <c r="AB867" s="103">
        <v>29</v>
      </c>
      <c r="AC867" s="137">
        <v>4288.4446579192136</v>
      </c>
      <c r="AD867" s="103">
        <v>450</v>
      </c>
      <c r="AE867" s="103">
        <v>3</v>
      </c>
      <c r="AF867" s="137">
        <v>224550</v>
      </c>
      <c r="AG867" s="137">
        <v>66497</v>
      </c>
      <c r="AH867" s="137">
        <v>162403</v>
      </c>
      <c r="AI867" s="103" t="str">
        <v>Yes</v>
      </c>
      <c r="AJ867" s="103" t="str">
        <v>Yes</v>
      </c>
      <c r="AK867" s="142">
        <v>1</v>
      </c>
      <c r="AN867" s="104">
        <f>AVERAGE(AD$5:AD867)</f>
        <v>449.09617612977985</v>
      </c>
      <c r="AO867" s="104">
        <f>AVERAGE(AE$5:AE867)</f>
        <v>4.4716106604866743</v>
      </c>
      <c r="AP867" s="122">
        <f>AVERAGE(AF$5:AF867)</f>
        <v>224098.99188876015</v>
      </c>
      <c r="AQ867" s="122">
        <f>AVERAGE(AG$5:AG867)</f>
        <v>67140.951332560828</v>
      </c>
      <c r="AR867" s="122">
        <f>AVERAGE(AH$5:AH867)</f>
        <v>161218.7010428737</v>
      </c>
      <c r="AS867" s="121">
        <f>AVERAGE($AK$5:AK867)</f>
        <v>0.99799150251062263</v>
      </c>
    </row>
    <row r="868" spans="1:45" x14ac:dyDescent="0.25">
      <c r="A868" s="103">
        <v>864</v>
      </c>
      <c r="B868" s="116">
        <v>598</v>
      </c>
      <c r="C868" s="116">
        <v>39</v>
      </c>
      <c r="D868" s="116">
        <v>23</v>
      </c>
      <c r="E868" s="117">
        <v>4372.5008812095839</v>
      </c>
      <c r="F868" s="116">
        <v>450</v>
      </c>
      <c r="G868" s="116">
        <v>9</v>
      </c>
      <c r="H868" s="117">
        <v>224550</v>
      </c>
      <c r="I868" s="117">
        <v>69491</v>
      </c>
      <c r="J868" s="117">
        <v>158509</v>
      </c>
      <c r="K868" s="116" t="str">
        <v>Yes</v>
      </c>
      <c r="L868" s="116" t="str">
        <v>Yes</v>
      </c>
      <c r="M868" s="120">
        <v>1</v>
      </c>
      <c r="P868" s="104">
        <f>AVERAGE(F$5:F868)</f>
        <v>449.00810185185185</v>
      </c>
      <c r="Q868" s="104">
        <f>AVERAGE(G$5:G868)</f>
        <v>4.6006944444444446</v>
      </c>
      <c r="R868" s="122">
        <f>AVERAGE(H$5:H868)</f>
        <v>224055.04282407407</v>
      </c>
      <c r="S868" s="122">
        <f>AVERAGE(I$5:I868)</f>
        <v>67196.556712962964</v>
      </c>
      <c r="T868" s="122">
        <f>AVERAGE(J$5:J868)</f>
        <v>161105.36111111112</v>
      </c>
      <c r="U868" s="121">
        <f>AVERAGE($M$5:M868)</f>
        <v>0.99779578189300389</v>
      </c>
      <c r="Y868" s="103">
        <v>864</v>
      </c>
      <c r="Z868" s="103">
        <v>522</v>
      </c>
      <c r="AA868" s="103">
        <v>41</v>
      </c>
      <c r="AB868" s="103">
        <v>24</v>
      </c>
      <c r="AC868" s="137">
        <v>3163.7746548489399</v>
      </c>
      <c r="AD868" s="103">
        <v>450</v>
      </c>
      <c r="AE868" s="103">
        <v>8</v>
      </c>
      <c r="AF868" s="137">
        <v>224550</v>
      </c>
      <c r="AG868" s="137">
        <v>68992</v>
      </c>
      <c r="AH868" s="137">
        <v>159158</v>
      </c>
      <c r="AI868" s="103" t="str">
        <v>Yes</v>
      </c>
      <c r="AJ868" s="103" t="str">
        <v>Yes</v>
      </c>
      <c r="AK868" s="142">
        <v>1</v>
      </c>
      <c r="AN868" s="104">
        <f>AVERAGE(AD$5:AD868)</f>
        <v>449.09722222222223</v>
      </c>
      <c r="AO868" s="104">
        <f>AVERAGE(AE$5:AE868)</f>
        <v>4.4756944444444446</v>
      </c>
      <c r="AP868" s="122">
        <f>AVERAGE(AF$5:AF868)</f>
        <v>224099.51388888888</v>
      </c>
      <c r="AQ868" s="122">
        <f>AVERAGE(AG$5:AG868)</f>
        <v>67143.09375</v>
      </c>
      <c r="AR868" s="122">
        <f>AVERAGE(AH$5:AH868)</f>
        <v>161216.31597222222</v>
      </c>
      <c r="AS868" s="121">
        <f>AVERAGE($AK$5:AK868)</f>
        <v>0.99799382716049456</v>
      </c>
    </row>
    <row r="869" spans="1:45" x14ac:dyDescent="0.25">
      <c r="A869" s="103">
        <v>865</v>
      </c>
      <c r="B869" s="116">
        <v>550</v>
      </c>
      <c r="C869" s="116">
        <v>40</v>
      </c>
      <c r="D869" s="116">
        <v>28</v>
      </c>
      <c r="E869" s="117">
        <v>4998.5959875715389</v>
      </c>
      <c r="F869" s="116">
        <v>450</v>
      </c>
      <c r="G869" s="116">
        <v>4</v>
      </c>
      <c r="H869" s="117">
        <v>224550</v>
      </c>
      <c r="I869" s="117">
        <v>66996</v>
      </c>
      <c r="J869" s="117">
        <v>161754</v>
      </c>
      <c r="K869" s="116" t="str">
        <v>Yes</v>
      </c>
      <c r="L869" s="116" t="str">
        <v>Yes</v>
      </c>
      <c r="M869" s="120">
        <v>1</v>
      </c>
      <c r="P869" s="104">
        <f>AVERAGE(F$5:F869)</f>
        <v>449.00924855491331</v>
      </c>
      <c r="Q869" s="104">
        <f>AVERAGE(G$5:G869)</f>
        <v>4.5999999999999996</v>
      </c>
      <c r="R869" s="122">
        <f>AVERAGE(H$5:H869)</f>
        <v>224055.61502890172</v>
      </c>
      <c r="S869" s="122">
        <f>AVERAGE(I$5:I869)</f>
        <v>67196.32485549133</v>
      </c>
      <c r="T869" s="122">
        <f>AVERAGE(J$5:J869)</f>
        <v>161106.11098265895</v>
      </c>
      <c r="U869" s="121">
        <f>AVERAGE($M$5:M869)</f>
        <v>0.99779833012202934</v>
      </c>
      <c r="Y869" s="103">
        <v>865</v>
      </c>
      <c r="Z869" s="103">
        <v>619</v>
      </c>
      <c r="AA869" s="103">
        <v>49</v>
      </c>
      <c r="AB869" s="103">
        <v>23</v>
      </c>
      <c r="AC869" s="137">
        <v>2965.2952182766685</v>
      </c>
      <c r="AD869" s="103">
        <v>450</v>
      </c>
      <c r="AE869" s="103">
        <v>9</v>
      </c>
      <c r="AF869" s="137">
        <v>224550</v>
      </c>
      <c r="AG869" s="137">
        <v>69491</v>
      </c>
      <c r="AH869" s="137">
        <v>158509</v>
      </c>
      <c r="AI869" s="103" t="str">
        <v>Yes</v>
      </c>
      <c r="AJ869" s="103" t="str">
        <v>Yes</v>
      </c>
      <c r="AK869" s="142">
        <v>1</v>
      </c>
      <c r="AN869" s="104">
        <f>AVERAGE(AD$5:AD869)</f>
        <v>449.09826589595377</v>
      </c>
      <c r="AO869" s="104">
        <f>AVERAGE(AE$5:AE869)</f>
        <v>4.4809248554913292</v>
      </c>
      <c r="AP869" s="122">
        <f>AVERAGE(AF$5:AF869)</f>
        <v>224100.03468208094</v>
      </c>
      <c r="AQ869" s="122">
        <f>AVERAGE(AG$5:AG869)</f>
        <v>67145.808092485546</v>
      </c>
      <c r="AR869" s="122">
        <f>AVERAGE(AH$5:AH869)</f>
        <v>161213.18612716763</v>
      </c>
      <c r="AS869" s="121">
        <f>AVERAGE($AK$5:AK869)</f>
        <v>0.99799614643545353</v>
      </c>
    </row>
    <row r="870" spans="1:45" x14ac:dyDescent="0.25">
      <c r="A870" s="103">
        <v>866</v>
      </c>
      <c r="B870" s="116">
        <v>516</v>
      </c>
      <c r="C870" s="116">
        <v>34</v>
      </c>
      <c r="D870" s="116">
        <v>29</v>
      </c>
      <c r="E870" s="117">
        <v>3604.5903227596054</v>
      </c>
      <c r="F870" s="116">
        <v>450</v>
      </c>
      <c r="G870" s="116">
        <v>3</v>
      </c>
      <c r="H870" s="117">
        <v>224550</v>
      </c>
      <c r="I870" s="117">
        <v>66497</v>
      </c>
      <c r="J870" s="117">
        <v>162403</v>
      </c>
      <c r="K870" s="116" t="str">
        <v>Yes</v>
      </c>
      <c r="L870" s="116" t="str">
        <v>Yes</v>
      </c>
      <c r="M870" s="120">
        <v>1</v>
      </c>
      <c r="P870" s="104">
        <f>AVERAGE(F$5:F870)</f>
        <v>449.01039260969975</v>
      </c>
      <c r="Q870" s="104">
        <f>AVERAGE(G$5:G870)</f>
        <v>4.5981524249422634</v>
      </c>
      <c r="R870" s="122">
        <f>AVERAGE(H$5:H870)</f>
        <v>224056.18591224018</v>
      </c>
      <c r="S870" s="122">
        <f>AVERAGE(I$5:I870)</f>
        <v>67195.517321016159</v>
      </c>
      <c r="T870" s="122">
        <f>AVERAGE(J$5:J870)</f>
        <v>161107.60854503463</v>
      </c>
      <c r="U870" s="121">
        <f>AVERAGE($M$5:M870)</f>
        <v>0.99780087246599924</v>
      </c>
      <c r="Y870" s="103">
        <v>866</v>
      </c>
      <c r="Z870" s="103">
        <v>683</v>
      </c>
      <c r="AA870" s="103">
        <v>32</v>
      </c>
      <c r="AB870" s="103">
        <v>31</v>
      </c>
      <c r="AC870" s="137">
        <v>4586.4860671988272</v>
      </c>
      <c r="AD870" s="103">
        <v>450</v>
      </c>
      <c r="AE870" s="103">
        <v>1</v>
      </c>
      <c r="AF870" s="137">
        <v>224550</v>
      </c>
      <c r="AG870" s="137">
        <v>65499</v>
      </c>
      <c r="AH870" s="137">
        <v>163701</v>
      </c>
      <c r="AI870" s="103" t="str">
        <v>Yes</v>
      </c>
      <c r="AJ870" s="103" t="str">
        <v>Yes</v>
      </c>
      <c r="AK870" s="142">
        <v>1</v>
      </c>
      <c r="AN870" s="104">
        <f>AVERAGE(AD$5:AD870)</f>
        <v>449.09930715935337</v>
      </c>
      <c r="AO870" s="104">
        <f>AVERAGE(AE$5:AE870)</f>
        <v>4.4769053117782907</v>
      </c>
      <c r="AP870" s="122">
        <f>AVERAGE(AF$5:AF870)</f>
        <v>224100.55427251733</v>
      </c>
      <c r="AQ870" s="122">
        <f>AVERAGE(AG$5:AG870)</f>
        <v>67143.906466512708</v>
      </c>
      <c r="AR870" s="122">
        <f>AVERAGE(AH$5:AH870)</f>
        <v>161216.05889145497</v>
      </c>
      <c r="AS870" s="121">
        <f>AVERAGE($AK$5:AK870)</f>
        <v>0.99799846035411932</v>
      </c>
    </row>
    <row r="871" spans="1:45" x14ac:dyDescent="0.25">
      <c r="A871" s="103">
        <v>867</v>
      </c>
      <c r="B871" s="116">
        <v>609</v>
      </c>
      <c r="C871" s="116">
        <v>42</v>
      </c>
      <c r="D871" s="116">
        <v>40</v>
      </c>
      <c r="E871" s="117">
        <v>3748.4391423292127</v>
      </c>
      <c r="F871" s="116">
        <v>442</v>
      </c>
      <c r="G871" s="116">
        <v>0</v>
      </c>
      <c r="H871" s="117">
        <v>220558</v>
      </c>
      <c r="I871" s="117">
        <v>64200</v>
      </c>
      <c r="J871" s="117">
        <v>162358</v>
      </c>
      <c r="K871" s="116" t="str">
        <v>No</v>
      </c>
      <c r="L871" s="116" t="str">
        <v>No</v>
      </c>
      <c r="M871" s="120">
        <v>0.98222222222222222</v>
      </c>
      <c r="P871" s="104">
        <f>AVERAGE(F$5:F871)</f>
        <v>449.00230680507497</v>
      </c>
      <c r="Q871" s="104">
        <f>AVERAGE(G$5:G871)</f>
        <v>4.5928489042675897</v>
      </c>
      <c r="R871" s="122">
        <f>AVERAGE(H$5:H871)</f>
        <v>224052.15109573241</v>
      </c>
      <c r="S871" s="122">
        <f>AVERAGE(I$5:I871)</f>
        <v>67192.062283737017</v>
      </c>
      <c r="T871" s="122">
        <f>AVERAGE(J$5:J871)</f>
        <v>161109.05074971166</v>
      </c>
      <c r="U871" s="121">
        <f>AVERAGE($M$5:M871)</f>
        <v>0.99778290401127756</v>
      </c>
      <c r="Y871" s="103">
        <v>867</v>
      </c>
      <c r="Z871" s="103">
        <v>488</v>
      </c>
      <c r="AA871" s="103">
        <v>39</v>
      </c>
      <c r="AB871" s="103">
        <v>29</v>
      </c>
      <c r="AC871" s="137">
        <v>2886.3090645668858</v>
      </c>
      <c r="AD871" s="103">
        <v>450</v>
      </c>
      <c r="AE871" s="103">
        <v>3</v>
      </c>
      <c r="AF871" s="137">
        <v>224550</v>
      </c>
      <c r="AG871" s="137">
        <v>66497</v>
      </c>
      <c r="AH871" s="137">
        <v>162403</v>
      </c>
      <c r="AI871" s="103" t="str">
        <v>Yes</v>
      </c>
      <c r="AJ871" s="103" t="str">
        <v>Yes</v>
      </c>
      <c r="AK871" s="142">
        <v>1</v>
      </c>
      <c r="AN871" s="104">
        <f>AVERAGE(AD$5:AD871)</f>
        <v>449.10034602076126</v>
      </c>
      <c r="AO871" s="104">
        <f>AVERAGE(AE$5:AE871)</f>
        <v>4.4752018454440599</v>
      </c>
      <c r="AP871" s="122">
        <f>AVERAGE(AF$5:AF871)</f>
        <v>224101.07266435988</v>
      </c>
      <c r="AQ871" s="122">
        <f>AVERAGE(AG$5:AG871)</f>
        <v>67143.16032295271</v>
      </c>
      <c r="AR871" s="122">
        <f>AVERAGE(AH$5:AH871)</f>
        <v>161217.4279123414</v>
      </c>
      <c r="AS871" s="121">
        <f>AVERAGE($AK$5:AK871)</f>
        <v>0.99800076893502576</v>
      </c>
    </row>
    <row r="872" spans="1:45" x14ac:dyDescent="0.25">
      <c r="A872" s="103">
        <v>868</v>
      </c>
      <c r="B872" s="116">
        <v>627</v>
      </c>
      <c r="C872" s="116">
        <v>37</v>
      </c>
      <c r="D872" s="116">
        <v>28</v>
      </c>
      <c r="E872" s="117">
        <v>3666.2942299052938</v>
      </c>
      <c r="F872" s="116">
        <v>450</v>
      </c>
      <c r="G872" s="116">
        <v>4</v>
      </c>
      <c r="H872" s="117">
        <v>224550</v>
      </c>
      <c r="I872" s="117">
        <v>66996</v>
      </c>
      <c r="J872" s="117">
        <v>161754</v>
      </c>
      <c r="K872" s="116" t="str">
        <v>Yes</v>
      </c>
      <c r="L872" s="116" t="str">
        <v>Yes</v>
      </c>
      <c r="M872" s="120">
        <v>1</v>
      </c>
      <c r="P872" s="104">
        <f>AVERAGE(F$5:F872)</f>
        <v>449.00345622119818</v>
      </c>
      <c r="Q872" s="104">
        <f>AVERAGE(G$5:G872)</f>
        <v>4.5921658986175116</v>
      </c>
      <c r="R872" s="122">
        <f>AVERAGE(H$5:H872)</f>
        <v>224052.72465437787</v>
      </c>
      <c r="S872" s="122">
        <f>AVERAGE(I$5:I872)</f>
        <v>67191.836405529961</v>
      </c>
      <c r="T872" s="122">
        <f>AVERAGE(J$5:J872)</f>
        <v>161109.79377880183</v>
      </c>
      <c r="U872" s="121">
        <f>AVERAGE($M$5:M872)</f>
        <v>0.99778545826932907</v>
      </c>
      <c r="Y872" s="103">
        <v>868</v>
      </c>
      <c r="Z872" s="103">
        <v>563</v>
      </c>
      <c r="AA872" s="103">
        <v>31</v>
      </c>
      <c r="AB872" s="103">
        <v>30</v>
      </c>
      <c r="AC872" s="137">
        <v>3524.782857916226</v>
      </c>
      <c r="AD872" s="103">
        <v>450</v>
      </c>
      <c r="AE872" s="103">
        <v>2</v>
      </c>
      <c r="AF872" s="137">
        <v>224550</v>
      </c>
      <c r="AG872" s="137">
        <v>65998</v>
      </c>
      <c r="AH872" s="137">
        <v>163052</v>
      </c>
      <c r="AI872" s="103" t="str">
        <v>Yes</v>
      </c>
      <c r="AJ872" s="103" t="str">
        <v>Yes</v>
      </c>
      <c r="AK872" s="142">
        <v>1</v>
      </c>
      <c r="AN872" s="104">
        <f>AVERAGE(AD$5:AD872)</f>
        <v>449.10138248847926</v>
      </c>
      <c r="AO872" s="104">
        <f>AVERAGE(AE$5:AE872)</f>
        <v>4.4723502304147464</v>
      </c>
      <c r="AP872" s="122">
        <f>AVERAGE(AF$5:AF872)</f>
        <v>224101.58986175116</v>
      </c>
      <c r="AQ872" s="122">
        <f>AVERAGE(AG$5:AG872)</f>
        <v>67141.841013824887</v>
      </c>
      <c r="AR872" s="122">
        <f>AVERAGE(AH$5:AH872)</f>
        <v>161219.54147465437</v>
      </c>
      <c r="AS872" s="121">
        <f>AVERAGE($AK$5:AK872)</f>
        <v>0.99800307219662132</v>
      </c>
    </row>
    <row r="873" spans="1:45" x14ac:dyDescent="0.25">
      <c r="A873" s="103">
        <v>869</v>
      </c>
      <c r="B873" s="116">
        <v>576</v>
      </c>
      <c r="C873" s="116">
        <v>41</v>
      </c>
      <c r="D873" s="116">
        <v>30</v>
      </c>
      <c r="E873" s="117">
        <v>3796.4288962469759</v>
      </c>
      <c r="F873" s="116">
        <v>450</v>
      </c>
      <c r="G873" s="116">
        <v>2</v>
      </c>
      <c r="H873" s="117">
        <v>224550</v>
      </c>
      <c r="I873" s="117">
        <v>65998</v>
      </c>
      <c r="J873" s="117">
        <v>163052</v>
      </c>
      <c r="K873" s="116" t="str">
        <v>Yes</v>
      </c>
      <c r="L873" s="116" t="str">
        <v>Yes</v>
      </c>
      <c r="M873" s="120">
        <v>1</v>
      </c>
      <c r="P873" s="104">
        <f>AVERAGE(F$5:F873)</f>
        <v>449.00460299194475</v>
      </c>
      <c r="Q873" s="104">
        <f>AVERAGE(G$5:G873)</f>
        <v>4.589182968929804</v>
      </c>
      <c r="R873" s="122">
        <f>AVERAGE(H$5:H873)</f>
        <v>224053.29689298043</v>
      </c>
      <c r="S873" s="122">
        <f>AVERAGE(I$5:I873)</f>
        <v>67190.462600690444</v>
      </c>
      <c r="T873" s="122">
        <f>AVERAGE(J$5:J873)</f>
        <v>161112.02876869965</v>
      </c>
      <c r="U873" s="121">
        <f>AVERAGE($M$5:M873)</f>
        <v>0.99778800664876599</v>
      </c>
      <c r="Y873" s="103">
        <v>869</v>
      </c>
      <c r="Z873" s="103">
        <v>514</v>
      </c>
      <c r="AA873" s="103">
        <v>50</v>
      </c>
      <c r="AB873" s="103">
        <v>14</v>
      </c>
      <c r="AC873" s="137">
        <v>2095.0422926404071</v>
      </c>
      <c r="AD873" s="103">
        <v>450</v>
      </c>
      <c r="AE873" s="103">
        <v>18</v>
      </c>
      <c r="AF873" s="137">
        <v>224550</v>
      </c>
      <c r="AG873" s="137">
        <v>73982</v>
      </c>
      <c r="AH873" s="137">
        <v>152668</v>
      </c>
      <c r="AI873" s="103" t="str">
        <v>Yes</v>
      </c>
      <c r="AJ873" s="103" t="str">
        <v>Yes</v>
      </c>
      <c r="AK873" s="142">
        <v>1</v>
      </c>
      <c r="AN873" s="104">
        <f>AVERAGE(AD$5:AD873)</f>
        <v>449.10241657077103</v>
      </c>
      <c r="AO873" s="104">
        <f>AVERAGE(AE$5:AE873)</f>
        <v>4.4879171461449943</v>
      </c>
      <c r="AP873" s="122">
        <f>AVERAGE(AF$5:AF873)</f>
        <v>224102.10586881472</v>
      </c>
      <c r="AQ873" s="122">
        <f>AVERAGE(AG$5:AG873)</f>
        <v>67149.712313003445</v>
      </c>
      <c r="AR873" s="122">
        <f>AVERAGE(AH$5:AH873)</f>
        <v>161209.70080552358</v>
      </c>
      <c r="AS873" s="121">
        <f>AVERAGE($AK$5:AK873)</f>
        <v>0.99800537015726964</v>
      </c>
    </row>
    <row r="874" spans="1:45" x14ac:dyDescent="0.25">
      <c r="A874" s="103">
        <v>870</v>
      </c>
      <c r="B874" s="116">
        <v>558</v>
      </c>
      <c r="C874" s="116">
        <v>46</v>
      </c>
      <c r="D874" s="116">
        <v>34</v>
      </c>
      <c r="E874" s="117">
        <v>2561.7213791418103</v>
      </c>
      <c r="F874" s="116">
        <v>448</v>
      </c>
      <c r="G874" s="116">
        <v>0</v>
      </c>
      <c r="H874" s="117">
        <v>223552</v>
      </c>
      <c r="I874" s="117">
        <v>64800</v>
      </c>
      <c r="J874" s="117">
        <v>163852</v>
      </c>
      <c r="K874" s="116" t="str">
        <v>No</v>
      </c>
      <c r="L874" s="116" t="str">
        <v>No</v>
      </c>
      <c r="M874" s="120">
        <v>0.99555555555555553</v>
      </c>
      <c r="P874" s="104">
        <f>AVERAGE(F$5:F874)</f>
        <v>449.00344827586207</v>
      </c>
      <c r="Q874" s="104">
        <f>AVERAGE(G$5:G874)</f>
        <v>4.5839080459770116</v>
      </c>
      <c r="R874" s="122">
        <f>AVERAGE(H$5:H874)</f>
        <v>224052.72068965517</v>
      </c>
      <c r="S874" s="122">
        <f>AVERAGE(I$5:I874)</f>
        <v>67187.714942528735</v>
      </c>
      <c r="T874" s="122">
        <f>AVERAGE(J$5:J874)</f>
        <v>161115.17816091955</v>
      </c>
      <c r="U874" s="121">
        <f>AVERAGE($M$5:M874)</f>
        <v>0.99778544061302676</v>
      </c>
      <c r="Y874" s="103">
        <v>870</v>
      </c>
      <c r="Z874" s="103">
        <v>526</v>
      </c>
      <c r="AA874" s="103">
        <v>43</v>
      </c>
      <c r="AB874" s="103">
        <v>18</v>
      </c>
      <c r="AC874" s="137">
        <v>2731.1154644327821</v>
      </c>
      <c r="AD874" s="103">
        <v>450</v>
      </c>
      <c r="AE874" s="103">
        <v>14</v>
      </c>
      <c r="AF874" s="137">
        <v>224550</v>
      </c>
      <c r="AG874" s="137">
        <v>71986</v>
      </c>
      <c r="AH874" s="137">
        <v>155264</v>
      </c>
      <c r="AI874" s="103" t="str">
        <v>Yes</v>
      </c>
      <c r="AJ874" s="103" t="str">
        <v>Yes</v>
      </c>
      <c r="AK874" s="142">
        <v>1</v>
      </c>
      <c r="AN874" s="104">
        <f>AVERAGE(AD$5:AD874)</f>
        <v>449.10344827586209</v>
      </c>
      <c r="AO874" s="104">
        <f>AVERAGE(AE$5:AE874)</f>
        <v>4.4988505747126437</v>
      </c>
      <c r="AP874" s="122">
        <f>AVERAGE(AF$5:AF874)</f>
        <v>224102.62068965516</v>
      </c>
      <c r="AQ874" s="122">
        <f>AVERAGE(AG$5:AG874)</f>
        <v>67155.27126436781</v>
      </c>
      <c r="AR874" s="122">
        <f>AVERAGE(AH$5:AH874)</f>
        <v>161202.86666666667</v>
      </c>
      <c r="AS874" s="121">
        <f>AVERAGE($AK$5:AK874)</f>
        <v>0.99800766283524978</v>
      </c>
    </row>
    <row r="875" spans="1:45" x14ac:dyDescent="0.25">
      <c r="A875" s="103">
        <v>871</v>
      </c>
      <c r="B875" s="116">
        <v>657</v>
      </c>
      <c r="C875" s="116">
        <v>26</v>
      </c>
      <c r="D875" s="116">
        <v>33</v>
      </c>
      <c r="E875" s="117">
        <v>2000.1957717336206</v>
      </c>
      <c r="F875" s="116">
        <v>449</v>
      </c>
      <c r="G875" s="116">
        <v>0</v>
      </c>
      <c r="H875" s="117">
        <v>224051</v>
      </c>
      <c r="I875" s="117">
        <v>64900</v>
      </c>
      <c r="J875" s="117">
        <v>164101</v>
      </c>
      <c r="K875" s="116" t="str">
        <v>No</v>
      </c>
      <c r="L875" s="116" t="str">
        <v>No</v>
      </c>
      <c r="M875" s="120">
        <v>0.99777777777777776</v>
      </c>
      <c r="P875" s="104">
        <f>AVERAGE(F$5:F875)</f>
        <v>449.00344431687716</v>
      </c>
      <c r="Q875" s="104">
        <f>AVERAGE(G$5:G875)</f>
        <v>4.5786452353616536</v>
      </c>
      <c r="R875" s="122">
        <f>AVERAGE(H$5:H875)</f>
        <v>224052.7187141217</v>
      </c>
      <c r="S875" s="122">
        <f>AVERAGE(I$5:I875)</f>
        <v>67185.088404133174</v>
      </c>
      <c r="T875" s="122">
        <f>AVERAGE(J$5:J875)</f>
        <v>161118.60619977038</v>
      </c>
      <c r="U875" s="121">
        <f>AVERAGE($M$5:M875)</f>
        <v>0.99778543181528245</v>
      </c>
      <c r="Y875" s="103">
        <v>871</v>
      </c>
      <c r="Z875" s="103">
        <v>610</v>
      </c>
      <c r="AA875" s="103">
        <v>38</v>
      </c>
      <c r="AB875" s="103">
        <v>37</v>
      </c>
      <c r="AC875" s="137">
        <v>2031.8246792835969</v>
      </c>
      <c r="AD875" s="103">
        <v>445</v>
      </c>
      <c r="AE875" s="103">
        <v>0</v>
      </c>
      <c r="AF875" s="137">
        <v>222055</v>
      </c>
      <c r="AG875" s="137">
        <v>64500</v>
      </c>
      <c r="AH875" s="137">
        <v>163105</v>
      </c>
      <c r="AI875" s="103" t="str">
        <v>No</v>
      </c>
      <c r="AJ875" s="103" t="str">
        <v>No</v>
      </c>
      <c r="AK875" s="142">
        <v>0.98888888888888893</v>
      </c>
      <c r="AN875" s="104">
        <f>AVERAGE(AD$5:AD875)</f>
        <v>449.09873708381173</v>
      </c>
      <c r="AO875" s="104">
        <f>AVERAGE(AE$5:AE875)</f>
        <v>4.4936854190585533</v>
      </c>
      <c r="AP875" s="122">
        <f>AVERAGE(AF$5:AF875)</f>
        <v>224100.26980482205</v>
      </c>
      <c r="AQ875" s="122">
        <f>AVERAGE(AG$5:AG875)</f>
        <v>67152.222732491384</v>
      </c>
      <c r="AR875" s="122">
        <f>AVERAGE(AH$5:AH875)</f>
        <v>161205.05051664752</v>
      </c>
      <c r="AS875" s="121">
        <f>AVERAGE($AK$5:AK875)</f>
        <v>0.99799719351958238</v>
      </c>
    </row>
    <row r="876" spans="1:45" x14ac:dyDescent="0.25">
      <c r="A876" s="103">
        <v>872</v>
      </c>
      <c r="B876" s="116">
        <v>599</v>
      </c>
      <c r="C876" s="116">
        <v>43</v>
      </c>
      <c r="D876" s="116">
        <v>29</v>
      </c>
      <c r="E876" s="117">
        <v>3746.6438476192802</v>
      </c>
      <c r="F876" s="116">
        <v>450</v>
      </c>
      <c r="G876" s="116">
        <v>3</v>
      </c>
      <c r="H876" s="117">
        <v>224550</v>
      </c>
      <c r="I876" s="117">
        <v>66497</v>
      </c>
      <c r="J876" s="117">
        <v>162403</v>
      </c>
      <c r="K876" s="116" t="str">
        <v>Yes</v>
      </c>
      <c r="L876" s="116" t="str">
        <v>Yes</v>
      </c>
      <c r="M876" s="120">
        <v>1</v>
      </c>
      <c r="P876" s="104">
        <f>AVERAGE(F$5:F876)</f>
        <v>449.00458715596329</v>
      </c>
      <c r="Q876" s="104">
        <f>AVERAGE(G$5:G876)</f>
        <v>4.5768348623853212</v>
      </c>
      <c r="R876" s="122">
        <f>AVERAGE(H$5:H876)</f>
        <v>224053.28899082568</v>
      </c>
      <c r="S876" s="122">
        <f>AVERAGE(I$5:I876)</f>
        <v>67184.299311926603</v>
      </c>
      <c r="T876" s="122">
        <f>AVERAGE(J$5:J876)</f>
        <v>161120.07912844035</v>
      </c>
      <c r="U876" s="121">
        <f>AVERAGE($M$5:M876)</f>
        <v>0.99778797145769615</v>
      </c>
      <c r="Y876" s="103">
        <v>872</v>
      </c>
      <c r="Z876" s="103">
        <v>523</v>
      </c>
      <c r="AA876" s="103">
        <v>33</v>
      </c>
      <c r="AB876" s="103">
        <v>18</v>
      </c>
      <c r="AC876" s="137">
        <v>4170.2232883680608</v>
      </c>
      <c r="AD876" s="103">
        <v>450</v>
      </c>
      <c r="AE876" s="103">
        <v>14</v>
      </c>
      <c r="AF876" s="137">
        <v>224550</v>
      </c>
      <c r="AG876" s="137">
        <v>71986</v>
      </c>
      <c r="AH876" s="137">
        <v>155264</v>
      </c>
      <c r="AI876" s="103" t="str">
        <v>Yes</v>
      </c>
      <c r="AJ876" s="103" t="str">
        <v>Yes</v>
      </c>
      <c r="AK876" s="142">
        <v>1</v>
      </c>
      <c r="AN876" s="104">
        <f>AVERAGE(AD$5:AD876)</f>
        <v>449.09977064220186</v>
      </c>
      <c r="AO876" s="104">
        <f>AVERAGE(AE$5:AE876)</f>
        <v>4.5045871559633026</v>
      </c>
      <c r="AP876" s="122">
        <f>AVERAGE(AF$5:AF876)</f>
        <v>224100.78555045871</v>
      </c>
      <c r="AQ876" s="122">
        <f>AVERAGE(AG$5:AG876)</f>
        <v>67157.766055045868</v>
      </c>
      <c r="AR876" s="122">
        <f>AVERAGE(AH$5:AH876)</f>
        <v>161198.23738532109</v>
      </c>
      <c r="AS876" s="121">
        <f>AVERAGE($AK$5:AK876)</f>
        <v>0.99799949031600488</v>
      </c>
    </row>
    <row r="877" spans="1:45" x14ac:dyDescent="0.25">
      <c r="A877" s="103">
        <v>873</v>
      </c>
      <c r="B877" s="116">
        <v>612</v>
      </c>
      <c r="C877" s="116">
        <v>36</v>
      </c>
      <c r="D877" s="116">
        <v>36</v>
      </c>
      <c r="E877" s="117">
        <v>4762.3364730852536</v>
      </c>
      <c r="F877" s="116">
        <v>446</v>
      </c>
      <c r="G877" s="116">
        <v>0</v>
      </c>
      <c r="H877" s="117">
        <v>222554</v>
      </c>
      <c r="I877" s="117">
        <v>64600</v>
      </c>
      <c r="J877" s="117">
        <v>163354</v>
      </c>
      <c r="K877" s="116" t="str">
        <v>No</v>
      </c>
      <c r="L877" s="116" t="str">
        <v>No</v>
      </c>
      <c r="M877" s="120">
        <v>0.99111111111111116</v>
      </c>
      <c r="P877" s="104">
        <f>AVERAGE(F$5:F877)</f>
        <v>449.00114547537225</v>
      </c>
      <c r="Q877" s="104">
        <f>AVERAGE(G$5:G877)</f>
        <v>4.5715922107674682</v>
      </c>
      <c r="R877" s="122">
        <f>AVERAGE(H$5:H877)</f>
        <v>224051.57159221076</v>
      </c>
      <c r="S877" s="122">
        <f>AVERAGE(I$5:I877)</f>
        <v>67181.33906071019</v>
      </c>
      <c r="T877" s="122">
        <f>AVERAGE(J$5:J877)</f>
        <v>161122.63802978236</v>
      </c>
      <c r="U877" s="121">
        <f>AVERAGE($M$5:M877)</f>
        <v>0.99778032327860489</v>
      </c>
      <c r="Y877" s="103">
        <v>873</v>
      </c>
      <c r="Z877" s="103">
        <v>549</v>
      </c>
      <c r="AA877" s="103">
        <v>45</v>
      </c>
      <c r="AB877" s="103">
        <v>26</v>
      </c>
      <c r="AC877" s="137">
        <v>2954.4276165918286</v>
      </c>
      <c r="AD877" s="103">
        <v>450</v>
      </c>
      <c r="AE877" s="103">
        <v>6</v>
      </c>
      <c r="AF877" s="137">
        <v>224550</v>
      </c>
      <c r="AG877" s="137">
        <v>67994</v>
      </c>
      <c r="AH877" s="137">
        <v>160456</v>
      </c>
      <c r="AI877" s="103" t="str">
        <v>Yes</v>
      </c>
      <c r="AJ877" s="103" t="str">
        <v>Yes</v>
      </c>
      <c r="AK877" s="142">
        <v>1</v>
      </c>
      <c r="AN877" s="104">
        <f>AVERAGE(AD$5:AD877)</f>
        <v>449.10080183276062</v>
      </c>
      <c r="AO877" s="104">
        <f>AVERAGE(AE$5:AE877)</f>
        <v>4.5063001145475372</v>
      </c>
      <c r="AP877" s="122">
        <f>AVERAGE(AF$5:AF877)</f>
        <v>224101.30011454754</v>
      </c>
      <c r="AQ877" s="122">
        <f>AVERAGE(AG$5:AG877)</f>
        <v>67158.723940435288</v>
      </c>
      <c r="AR877" s="122">
        <f>AVERAGE(AH$5:AH877)</f>
        <v>161197.38717067582</v>
      </c>
      <c r="AS877" s="121">
        <f>AVERAGE($AK$5:AK877)</f>
        <v>0.99800178185057997</v>
      </c>
    </row>
    <row r="878" spans="1:45" x14ac:dyDescent="0.25">
      <c r="A878" s="103">
        <v>874</v>
      </c>
      <c r="B878" s="116">
        <v>645</v>
      </c>
      <c r="C878" s="116">
        <v>43</v>
      </c>
      <c r="D878" s="116">
        <v>33</v>
      </c>
      <c r="E878" s="117">
        <v>2166.3002090293212</v>
      </c>
      <c r="F878" s="116">
        <v>449</v>
      </c>
      <c r="G878" s="116">
        <v>0</v>
      </c>
      <c r="H878" s="117">
        <v>224051</v>
      </c>
      <c r="I878" s="117">
        <v>64900</v>
      </c>
      <c r="J878" s="117">
        <v>164101</v>
      </c>
      <c r="K878" s="116" t="str">
        <v>No</v>
      </c>
      <c r="L878" s="116" t="str">
        <v>No</v>
      </c>
      <c r="M878" s="120">
        <v>0.99777777777777776</v>
      </c>
      <c r="P878" s="104">
        <f>AVERAGE(F$5:F878)</f>
        <v>449.00114416475975</v>
      </c>
      <c r="Q878" s="104">
        <f>AVERAGE(G$5:G878)</f>
        <v>4.5663615560640736</v>
      </c>
      <c r="R878" s="122">
        <f>AVERAGE(H$5:H878)</f>
        <v>224051.5709382151</v>
      </c>
      <c r="S878" s="122">
        <f>AVERAGE(I$5:I878)</f>
        <v>67178.728832951951</v>
      </c>
      <c r="T878" s="122">
        <f>AVERAGE(J$5:J878)</f>
        <v>161126.0457665904</v>
      </c>
      <c r="U878" s="121">
        <f>AVERAGE($M$5:M878)</f>
        <v>0.99778032036613251</v>
      </c>
      <c r="Y878" s="103">
        <v>874</v>
      </c>
      <c r="Z878" s="103">
        <v>514</v>
      </c>
      <c r="AA878" s="103">
        <v>37</v>
      </c>
      <c r="AB878" s="103">
        <v>24</v>
      </c>
      <c r="AC878" s="137">
        <v>4067.4655480880606</v>
      </c>
      <c r="AD878" s="103">
        <v>450</v>
      </c>
      <c r="AE878" s="103">
        <v>8</v>
      </c>
      <c r="AF878" s="137">
        <v>224550</v>
      </c>
      <c r="AG878" s="137">
        <v>68992</v>
      </c>
      <c r="AH878" s="137">
        <v>159158</v>
      </c>
      <c r="AI878" s="103" t="str">
        <v>Yes</v>
      </c>
      <c r="AJ878" s="103" t="str">
        <v>Yes</v>
      </c>
      <c r="AK878" s="142">
        <v>1</v>
      </c>
      <c r="AN878" s="104">
        <f>AVERAGE(AD$5:AD878)</f>
        <v>449.10183066361554</v>
      </c>
      <c r="AO878" s="104">
        <f>AVERAGE(AE$5:AE878)</f>
        <v>4.5102974828375286</v>
      </c>
      <c r="AP878" s="122">
        <f>AVERAGE(AF$5:AF878)</f>
        <v>224101.81350114418</v>
      </c>
      <c r="AQ878" s="122">
        <f>AVERAGE(AG$5:AG878)</f>
        <v>67160.821510297479</v>
      </c>
      <c r="AR878" s="122">
        <f>AVERAGE(AH$5:AH878)</f>
        <v>161195.0537757437</v>
      </c>
      <c r="AS878" s="121">
        <f>AVERAGE($AK$5:AK878)</f>
        <v>0.99800406814136877</v>
      </c>
    </row>
    <row r="879" spans="1:45" x14ac:dyDescent="0.25">
      <c r="A879" s="103">
        <v>875</v>
      </c>
      <c r="B879" s="116">
        <v>526</v>
      </c>
      <c r="C879" s="116">
        <v>41</v>
      </c>
      <c r="D879" s="116">
        <v>27</v>
      </c>
      <c r="E879" s="117">
        <v>2115.3936761771561</v>
      </c>
      <c r="F879" s="116">
        <v>450</v>
      </c>
      <c r="G879" s="116">
        <v>5</v>
      </c>
      <c r="H879" s="117">
        <v>224550</v>
      </c>
      <c r="I879" s="117">
        <v>67495</v>
      </c>
      <c r="J879" s="117">
        <v>161105</v>
      </c>
      <c r="K879" s="116" t="str">
        <v>Yes</v>
      </c>
      <c r="L879" s="116" t="str">
        <v>Yes</v>
      </c>
      <c r="M879" s="120">
        <v>1</v>
      </c>
      <c r="P879" s="104">
        <f>AVERAGE(F$5:F879)</f>
        <v>449.00228571428573</v>
      </c>
      <c r="Q879" s="104">
        <f>AVERAGE(G$5:G879)</f>
        <v>4.5668571428571427</v>
      </c>
      <c r="R879" s="122">
        <f>AVERAGE(H$5:H879)</f>
        <v>224052.14057142858</v>
      </c>
      <c r="S879" s="122">
        <f>AVERAGE(I$5:I879)</f>
        <v>67179.090285714279</v>
      </c>
      <c r="T879" s="122">
        <f>AVERAGE(J$5:J879)</f>
        <v>161126.02171428571</v>
      </c>
      <c r="U879" s="121">
        <f>AVERAGE($M$5:M879)</f>
        <v>0.99778285714285697</v>
      </c>
      <c r="Y879" s="103">
        <v>875</v>
      </c>
      <c r="Z879" s="103">
        <v>529</v>
      </c>
      <c r="AA879" s="103">
        <v>48</v>
      </c>
      <c r="AB879" s="103">
        <v>28</v>
      </c>
      <c r="AC879" s="137">
        <v>3865.3681028799729</v>
      </c>
      <c r="AD879" s="103">
        <v>450</v>
      </c>
      <c r="AE879" s="103">
        <v>4</v>
      </c>
      <c r="AF879" s="137">
        <v>224550</v>
      </c>
      <c r="AG879" s="137">
        <v>66996</v>
      </c>
      <c r="AH879" s="137">
        <v>161754</v>
      </c>
      <c r="AI879" s="103" t="str">
        <v>Yes</v>
      </c>
      <c r="AJ879" s="103" t="str">
        <v>Yes</v>
      </c>
      <c r="AK879" s="142">
        <v>1</v>
      </c>
      <c r="AN879" s="104">
        <f>AVERAGE(AD$5:AD879)</f>
        <v>449.10285714285715</v>
      </c>
      <c r="AO879" s="104">
        <f>AVERAGE(AE$5:AE879)</f>
        <v>4.5097142857142858</v>
      </c>
      <c r="AP879" s="122">
        <f>AVERAGE(AF$5:AF879)</f>
        <v>224102.32571428572</v>
      </c>
      <c r="AQ879" s="122">
        <f>AVERAGE(AG$5:AG879)</f>
        <v>67160.633142857143</v>
      </c>
      <c r="AR879" s="122">
        <f>AVERAGE(AH$5:AH879)</f>
        <v>161195.69257142858</v>
      </c>
      <c r="AS879" s="121">
        <f>AVERAGE($AK$5:AK879)</f>
        <v>0.99800634920635001</v>
      </c>
    </row>
    <row r="880" spans="1:45" x14ac:dyDescent="0.25">
      <c r="A880" s="103">
        <v>876</v>
      </c>
      <c r="B880" s="116">
        <v>563</v>
      </c>
      <c r="C880" s="116">
        <v>43</v>
      </c>
      <c r="D880" s="116">
        <v>44</v>
      </c>
      <c r="E880" s="117">
        <v>4555.9976615471051</v>
      </c>
      <c r="F880" s="116">
        <v>438</v>
      </c>
      <c r="G880" s="116">
        <v>0</v>
      </c>
      <c r="H880" s="117">
        <v>218562</v>
      </c>
      <c r="I880" s="117">
        <v>63800</v>
      </c>
      <c r="J880" s="117">
        <v>161362</v>
      </c>
      <c r="K880" s="116" t="str">
        <v>No</v>
      </c>
      <c r="L880" s="116" t="str">
        <v>No</v>
      </c>
      <c r="M880" s="120">
        <v>0.97333333333333338</v>
      </c>
      <c r="P880" s="104">
        <f>AVERAGE(F$5:F880)</f>
        <v>448.98972602739724</v>
      </c>
      <c r="Q880" s="104">
        <f>AVERAGE(G$5:G880)</f>
        <v>4.5616438356164384</v>
      </c>
      <c r="R880" s="122">
        <f>AVERAGE(H$5:H880)</f>
        <v>224045.87328767125</v>
      </c>
      <c r="S880" s="122">
        <f>AVERAGE(I$5:I880)</f>
        <v>67175.232876712325</v>
      </c>
      <c r="T880" s="122">
        <f>AVERAGE(J$5:J880)</f>
        <v>161126.29109589042</v>
      </c>
      <c r="U880" s="121">
        <f>AVERAGE($M$5:M880)</f>
        <v>0.99775494672754927</v>
      </c>
      <c r="Y880" s="103">
        <v>876</v>
      </c>
      <c r="Z880" s="103">
        <v>593</v>
      </c>
      <c r="AA880" s="103">
        <v>39</v>
      </c>
      <c r="AB880" s="103">
        <v>22</v>
      </c>
      <c r="AC880" s="137">
        <v>4749.7851784323093</v>
      </c>
      <c r="AD880" s="103">
        <v>450</v>
      </c>
      <c r="AE880" s="103">
        <v>10</v>
      </c>
      <c r="AF880" s="137">
        <v>224550</v>
      </c>
      <c r="AG880" s="137">
        <v>69990</v>
      </c>
      <c r="AH880" s="137">
        <v>157860</v>
      </c>
      <c r="AI880" s="103" t="str">
        <v>Yes</v>
      </c>
      <c r="AJ880" s="103" t="str">
        <v>Yes</v>
      </c>
      <c r="AK880" s="142">
        <v>1</v>
      </c>
      <c r="AN880" s="104">
        <f>AVERAGE(AD$5:AD880)</f>
        <v>449.10388127853884</v>
      </c>
      <c r="AO880" s="104">
        <f>AVERAGE(AE$5:AE880)</f>
        <v>4.5159817351598175</v>
      </c>
      <c r="AP880" s="122">
        <f>AVERAGE(AF$5:AF880)</f>
        <v>224102.83675799088</v>
      </c>
      <c r="AQ880" s="122">
        <f>AVERAGE(AG$5:AG880)</f>
        <v>67163.863013698632</v>
      </c>
      <c r="AR880" s="122">
        <f>AVERAGE(AH$5:AH880)</f>
        <v>161191.88470319635</v>
      </c>
      <c r="AS880" s="121">
        <f>AVERAGE($AK$5:AK880)</f>
        <v>0.99800862506342036</v>
      </c>
    </row>
    <row r="881" spans="1:45" x14ac:dyDescent="0.25">
      <c r="A881" s="103">
        <v>877</v>
      </c>
      <c r="B881" s="116">
        <v>542</v>
      </c>
      <c r="C881" s="116">
        <v>46</v>
      </c>
      <c r="D881" s="116">
        <v>21</v>
      </c>
      <c r="E881" s="117">
        <v>4748.5811966139427</v>
      </c>
      <c r="F881" s="116">
        <v>450</v>
      </c>
      <c r="G881" s="116">
        <v>11</v>
      </c>
      <c r="H881" s="117">
        <v>224550</v>
      </c>
      <c r="I881" s="117">
        <v>70489</v>
      </c>
      <c r="J881" s="117">
        <v>157211</v>
      </c>
      <c r="K881" s="116" t="str">
        <v>Yes</v>
      </c>
      <c r="L881" s="116" t="str">
        <v>Yes</v>
      </c>
      <c r="M881" s="120">
        <v>1</v>
      </c>
      <c r="P881" s="104">
        <f>AVERAGE(F$5:F881)</f>
        <v>448.99087799315851</v>
      </c>
      <c r="Q881" s="104">
        <f>AVERAGE(G$5:G881)</f>
        <v>4.5689851767388827</v>
      </c>
      <c r="R881" s="122">
        <f>AVERAGE(H$5:H881)</f>
        <v>224046.44811858609</v>
      </c>
      <c r="S881" s="122">
        <f>AVERAGE(I$5:I881)</f>
        <v>67179.01140250855</v>
      </c>
      <c r="T881" s="122">
        <f>AVERAGE(J$5:J881)</f>
        <v>161121.82668187001</v>
      </c>
      <c r="U881" s="121">
        <f>AVERAGE($M$5:M881)</f>
        <v>0.99775750665146312</v>
      </c>
      <c r="Y881" s="103">
        <v>877</v>
      </c>
      <c r="Z881" s="103">
        <v>627</v>
      </c>
      <c r="AA881" s="103">
        <v>37</v>
      </c>
      <c r="AB881" s="103">
        <v>30</v>
      </c>
      <c r="AC881" s="137">
        <v>4028.3381263183746</v>
      </c>
      <c r="AD881" s="103">
        <v>450</v>
      </c>
      <c r="AE881" s="103">
        <v>2</v>
      </c>
      <c r="AF881" s="137">
        <v>224550</v>
      </c>
      <c r="AG881" s="137">
        <v>65998</v>
      </c>
      <c r="AH881" s="137">
        <v>163052</v>
      </c>
      <c r="AI881" s="103" t="str">
        <v>Yes</v>
      </c>
      <c r="AJ881" s="103" t="str">
        <v>Yes</v>
      </c>
      <c r="AK881" s="142">
        <v>1</v>
      </c>
      <c r="AN881" s="104">
        <f>AVERAGE(AD$5:AD881)</f>
        <v>449.1049030786773</v>
      </c>
      <c r="AO881" s="104">
        <f>AVERAGE(AE$5:AE881)</f>
        <v>4.5131128848346638</v>
      </c>
      <c r="AP881" s="122">
        <f>AVERAGE(AF$5:AF881)</f>
        <v>224103.34663625999</v>
      </c>
      <c r="AQ881" s="122">
        <f>AVERAGE(AG$5:AG881)</f>
        <v>67162.533637400222</v>
      </c>
      <c r="AR881" s="122">
        <f>AVERAGE(AH$5:AH881)</f>
        <v>161194.00570125427</v>
      </c>
      <c r="AS881" s="121">
        <f>AVERAGE($AK$5:AK881)</f>
        <v>0.99801089573039481</v>
      </c>
    </row>
    <row r="882" spans="1:45" x14ac:dyDescent="0.25">
      <c r="A882" s="103">
        <v>878</v>
      </c>
      <c r="B882" s="116">
        <v>574</v>
      </c>
      <c r="C882" s="116">
        <v>30</v>
      </c>
      <c r="D882" s="116">
        <v>34</v>
      </c>
      <c r="E882" s="117">
        <v>3756.1047132715744</v>
      </c>
      <c r="F882" s="116">
        <v>448</v>
      </c>
      <c r="G882" s="116">
        <v>0</v>
      </c>
      <c r="H882" s="117">
        <v>223552</v>
      </c>
      <c r="I882" s="117">
        <v>64800</v>
      </c>
      <c r="J882" s="117">
        <v>163852</v>
      </c>
      <c r="K882" s="116" t="str">
        <v>No</v>
      </c>
      <c r="L882" s="116" t="str">
        <v>No</v>
      </c>
      <c r="M882" s="120">
        <v>0.99555555555555553</v>
      </c>
      <c r="P882" s="104">
        <f>AVERAGE(F$5:F882)</f>
        <v>448.98974943052394</v>
      </c>
      <c r="Q882" s="104">
        <f>AVERAGE(G$5:G882)</f>
        <v>4.5637813211845106</v>
      </c>
      <c r="R882" s="122">
        <f>AVERAGE(H$5:H882)</f>
        <v>224045.88496583144</v>
      </c>
      <c r="S882" s="122">
        <f>AVERAGE(I$5:I882)</f>
        <v>67176.301822323469</v>
      </c>
      <c r="T882" s="122">
        <f>AVERAGE(J$5:J882)</f>
        <v>161124.93621867881</v>
      </c>
      <c r="U882" s="121">
        <f>AVERAGE($M$5:M882)</f>
        <v>0.99775499873449747</v>
      </c>
      <c r="Y882" s="103">
        <v>878</v>
      </c>
      <c r="Z882" s="103">
        <v>611</v>
      </c>
      <c r="AA882" s="103">
        <v>38</v>
      </c>
      <c r="AB882" s="103">
        <v>34</v>
      </c>
      <c r="AC882" s="137">
        <v>2235.4923091092815</v>
      </c>
      <c r="AD882" s="103">
        <v>448</v>
      </c>
      <c r="AE882" s="103">
        <v>0</v>
      </c>
      <c r="AF882" s="137">
        <v>223552</v>
      </c>
      <c r="AG882" s="137">
        <v>64800</v>
      </c>
      <c r="AH882" s="137">
        <v>163852</v>
      </c>
      <c r="AI882" s="103" t="str">
        <v>No</v>
      </c>
      <c r="AJ882" s="103" t="str">
        <v>No</v>
      </c>
      <c r="AK882" s="142">
        <v>0.99555555555555553</v>
      </c>
      <c r="AN882" s="104">
        <f>AVERAGE(AD$5:AD882)</f>
        <v>449.10364464692481</v>
      </c>
      <c r="AO882" s="104">
        <f>AVERAGE(AE$5:AE882)</f>
        <v>4.5079726651480634</v>
      </c>
      <c r="AP882" s="122">
        <f>AVERAGE(AF$5:AF882)</f>
        <v>224102.71867881549</v>
      </c>
      <c r="AQ882" s="122">
        <f>AVERAGE(AG$5:AG882)</f>
        <v>67159.842824601365</v>
      </c>
      <c r="AR882" s="122">
        <f>AVERAGE(AH$5:AH882)</f>
        <v>161197.03302961276</v>
      </c>
      <c r="AS882" s="121">
        <f>AVERAGE($AK$5:AK882)</f>
        <v>0.99800809921538935</v>
      </c>
    </row>
    <row r="883" spans="1:45" x14ac:dyDescent="0.25">
      <c r="A883" s="103">
        <v>879</v>
      </c>
      <c r="B883" s="116">
        <v>626</v>
      </c>
      <c r="C883" s="116">
        <v>36</v>
      </c>
      <c r="D883" s="116">
        <v>35</v>
      </c>
      <c r="E883" s="117">
        <v>4797.0601636982519</v>
      </c>
      <c r="F883" s="116">
        <v>447</v>
      </c>
      <c r="G883" s="116">
        <v>0</v>
      </c>
      <c r="H883" s="117">
        <v>223053</v>
      </c>
      <c r="I883" s="117">
        <v>64700</v>
      </c>
      <c r="J883" s="117">
        <v>163603</v>
      </c>
      <c r="K883" s="116" t="str">
        <v>No</v>
      </c>
      <c r="L883" s="116" t="str">
        <v>No</v>
      </c>
      <c r="M883" s="120">
        <v>0.99333333333333329</v>
      </c>
      <c r="P883" s="104">
        <f>AVERAGE(F$5:F883)</f>
        <v>448.98748577929467</v>
      </c>
      <c r="Q883" s="104">
        <f>AVERAGE(G$5:G883)</f>
        <v>4.558589306029579</v>
      </c>
      <c r="R883" s="122">
        <f>AVERAGE(H$5:H883)</f>
        <v>224044.75540386804</v>
      </c>
      <c r="S883" s="122">
        <f>AVERAGE(I$5:I883)</f>
        <v>67173.484641638221</v>
      </c>
      <c r="T883" s="122">
        <f>AVERAGE(J$5:J883)</f>
        <v>161127.75540386804</v>
      </c>
      <c r="U883" s="121">
        <f>AVERAGE($M$5:M883)</f>
        <v>0.99774996839843244</v>
      </c>
      <c r="Y883" s="103">
        <v>879</v>
      </c>
      <c r="Z883" s="103">
        <v>603</v>
      </c>
      <c r="AA883" s="103">
        <v>47</v>
      </c>
      <c r="AB883" s="103">
        <v>31</v>
      </c>
      <c r="AC883" s="137">
        <v>4757.3516873152785</v>
      </c>
      <c r="AD883" s="103">
        <v>450</v>
      </c>
      <c r="AE883" s="103">
        <v>1</v>
      </c>
      <c r="AF883" s="137">
        <v>224550</v>
      </c>
      <c r="AG883" s="137">
        <v>65499</v>
      </c>
      <c r="AH883" s="137">
        <v>163701</v>
      </c>
      <c r="AI883" s="103" t="str">
        <v>Yes</v>
      </c>
      <c r="AJ883" s="103" t="str">
        <v>Yes</v>
      </c>
      <c r="AK883" s="142">
        <v>1</v>
      </c>
      <c r="AN883" s="104">
        <f>AVERAGE(AD$5:AD883)</f>
        <v>449.10466439135382</v>
      </c>
      <c r="AO883" s="104">
        <f>AVERAGE(AE$5:AE883)</f>
        <v>4.5039817974971559</v>
      </c>
      <c r="AP883" s="122">
        <f>AVERAGE(AF$5:AF883)</f>
        <v>224103.22753128555</v>
      </c>
      <c r="AQ883" s="122">
        <f>AVERAGE(AG$5:AG883)</f>
        <v>67157.953356086466</v>
      </c>
      <c r="AR883" s="122">
        <f>AVERAGE(AH$5:AH883)</f>
        <v>161199.88168373151</v>
      </c>
      <c r="AS883" s="121">
        <f>AVERAGE($AK$5:AK883)</f>
        <v>0.99801036531412046</v>
      </c>
    </row>
    <row r="884" spans="1:45" x14ac:dyDescent="0.25">
      <c r="A884" s="103">
        <v>880</v>
      </c>
      <c r="B884" s="116">
        <v>615</v>
      </c>
      <c r="C884" s="116">
        <v>28</v>
      </c>
      <c r="D884" s="116">
        <v>32</v>
      </c>
      <c r="E884" s="117">
        <v>3119.9897229715657</v>
      </c>
      <c r="F884" s="116">
        <v>450</v>
      </c>
      <c r="G884" s="116">
        <v>0</v>
      </c>
      <c r="H884" s="117">
        <v>224550</v>
      </c>
      <c r="I884" s="117">
        <v>65000</v>
      </c>
      <c r="J884" s="117">
        <v>164350</v>
      </c>
      <c r="K884" s="116" t="str">
        <v>Yes</v>
      </c>
      <c r="L884" s="116" t="str">
        <v>No</v>
      </c>
      <c r="M884" s="120">
        <v>1</v>
      </c>
      <c r="P884" s="104">
        <f>AVERAGE(F$5:F884)</f>
        <v>448.98863636363637</v>
      </c>
      <c r="Q884" s="104">
        <f>AVERAGE(G$5:G884)</f>
        <v>4.5534090909090912</v>
      </c>
      <c r="R884" s="122">
        <f>AVERAGE(H$5:H884)</f>
        <v>224045.32954545456</v>
      </c>
      <c r="S884" s="122">
        <f>AVERAGE(I$5:I884)</f>
        <v>67171.014772727271</v>
      </c>
      <c r="T884" s="122">
        <f>AVERAGE(J$5:J884)</f>
        <v>161131.41704545455</v>
      </c>
      <c r="U884" s="121">
        <f>AVERAGE($M$5:M884)</f>
        <v>0.99775252525252511</v>
      </c>
      <c r="Y884" s="103">
        <v>880</v>
      </c>
      <c r="Z884" s="103">
        <v>600</v>
      </c>
      <c r="AA884" s="103">
        <v>39</v>
      </c>
      <c r="AB884" s="103">
        <v>31</v>
      </c>
      <c r="AC884" s="137">
        <v>3008.0430091505432</v>
      </c>
      <c r="AD884" s="103">
        <v>450</v>
      </c>
      <c r="AE884" s="103">
        <v>1</v>
      </c>
      <c r="AF884" s="137">
        <v>224550</v>
      </c>
      <c r="AG884" s="137">
        <v>65499</v>
      </c>
      <c r="AH884" s="137">
        <v>163701</v>
      </c>
      <c r="AI884" s="103" t="str">
        <v>Yes</v>
      </c>
      <c r="AJ884" s="103" t="str">
        <v>Yes</v>
      </c>
      <c r="AK884" s="142">
        <v>1</v>
      </c>
      <c r="AN884" s="104">
        <f>AVERAGE(AD$5:AD884)</f>
        <v>449.10568181818184</v>
      </c>
      <c r="AO884" s="104">
        <f>AVERAGE(AE$5:AE884)</f>
        <v>4.5</v>
      </c>
      <c r="AP884" s="122">
        <f>AVERAGE(AF$5:AF884)</f>
        <v>224103.73522727273</v>
      </c>
      <c r="AQ884" s="122">
        <f>AVERAGE(AG$5:AG884)</f>
        <v>67156.068181818177</v>
      </c>
      <c r="AR884" s="122">
        <f>AVERAGE(AH$5:AH884)</f>
        <v>161202.72386363638</v>
      </c>
      <c r="AS884" s="121">
        <f>AVERAGE($AK$5:AK884)</f>
        <v>0.9980126262626271</v>
      </c>
    </row>
    <row r="885" spans="1:45" x14ac:dyDescent="0.25">
      <c r="A885" s="103">
        <v>881</v>
      </c>
      <c r="B885" s="116">
        <v>487</v>
      </c>
      <c r="C885" s="116">
        <v>32</v>
      </c>
      <c r="D885" s="116">
        <v>24</v>
      </c>
      <c r="E885" s="117">
        <v>3340.4440068501558</v>
      </c>
      <c r="F885" s="116">
        <v>450</v>
      </c>
      <c r="G885" s="116">
        <v>8</v>
      </c>
      <c r="H885" s="117">
        <v>224550</v>
      </c>
      <c r="I885" s="117">
        <v>68992</v>
      </c>
      <c r="J885" s="117">
        <v>159158</v>
      </c>
      <c r="K885" s="116" t="str">
        <v>Yes</v>
      </c>
      <c r="L885" s="116" t="str">
        <v>Yes</v>
      </c>
      <c r="M885" s="120">
        <v>1</v>
      </c>
      <c r="P885" s="104">
        <f>AVERAGE(F$5:F885)</f>
        <v>448.98978433598182</v>
      </c>
      <c r="Q885" s="104">
        <f>AVERAGE(G$5:G885)</f>
        <v>4.557321225879682</v>
      </c>
      <c r="R885" s="122">
        <f>AVERAGE(H$5:H885)</f>
        <v>224045.90238365493</v>
      </c>
      <c r="S885" s="122">
        <f>AVERAGE(I$5:I885)</f>
        <v>67173.08172531215</v>
      </c>
      <c r="T885" s="122">
        <f>AVERAGE(J$5:J885)</f>
        <v>161129.17707150965</v>
      </c>
      <c r="U885" s="121">
        <f>AVERAGE($M$5:M885)</f>
        <v>0.99775507630218174</v>
      </c>
      <c r="Y885" s="103">
        <v>881</v>
      </c>
      <c r="Z885" s="103">
        <v>470</v>
      </c>
      <c r="AA885" s="103">
        <v>51</v>
      </c>
      <c r="AB885" s="103">
        <v>30</v>
      </c>
      <c r="AC885" s="137">
        <v>2826.7849019420592</v>
      </c>
      <c r="AD885" s="103">
        <v>450</v>
      </c>
      <c r="AE885" s="103">
        <v>2</v>
      </c>
      <c r="AF885" s="137">
        <v>224550</v>
      </c>
      <c r="AG885" s="137">
        <v>65998</v>
      </c>
      <c r="AH885" s="137">
        <v>163052</v>
      </c>
      <c r="AI885" s="103" t="str">
        <v>Yes</v>
      </c>
      <c r="AJ885" s="103" t="str">
        <v>Yes</v>
      </c>
      <c r="AK885" s="142">
        <v>1</v>
      </c>
      <c r="AN885" s="104">
        <f>AVERAGE(AD$5:AD885)</f>
        <v>449.10669693530082</v>
      </c>
      <c r="AO885" s="104">
        <f>AVERAGE(AE$5:AE885)</f>
        <v>4.4971623155505105</v>
      </c>
      <c r="AP885" s="122">
        <f>AVERAGE(AF$5:AF885)</f>
        <v>224104.2417707151</v>
      </c>
      <c r="AQ885" s="122">
        <f>AVERAGE(AG$5:AG885)</f>
        <v>67154.753688989789</v>
      </c>
      <c r="AR885" s="122">
        <f>AVERAGE(AH$5:AH885)</f>
        <v>161204.82292849035</v>
      </c>
      <c r="AS885" s="121">
        <f>AVERAGE($AK$5:AK885)</f>
        <v>0.99801488207844702</v>
      </c>
    </row>
    <row r="886" spans="1:45" x14ac:dyDescent="0.25">
      <c r="A886" s="103">
        <v>882</v>
      </c>
      <c r="B886" s="116">
        <v>550</v>
      </c>
      <c r="C886" s="116">
        <v>45</v>
      </c>
      <c r="D886" s="116">
        <v>23</v>
      </c>
      <c r="E886" s="117">
        <v>2069.3045314276878</v>
      </c>
      <c r="F886" s="116">
        <v>450</v>
      </c>
      <c r="G886" s="116">
        <v>9</v>
      </c>
      <c r="H886" s="117">
        <v>224550</v>
      </c>
      <c r="I886" s="117">
        <v>69491</v>
      </c>
      <c r="J886" s="117">
        <v>158509</v>
      </c>
      <c r="K886" s="116" t="str">
        <v>Yes</v>
      </c>
      <c r="L886" s="116" t="str">
        <v>Yes</v>
      </c>
      <c r="M886" s="120">
        <v>1</v>
      </c>
      <c r="P886" s="104">
        <f>AVERAGE(F$5:F886)</f>
        <v>448.99092970521542</v>
      </c>
      <c r="Q886" s="104">
        <f>AVERAGE(G$5:G886)</f>
        <v>4.562358276643991</v>
      </c>
      <c r="R886" s="122">
        <f>AVERAGE(H$5:H886)</f>
        <v>224046.47392290249</v>
      </c>
      <c r="S886" s="122">
        <f>AVERAGE(I$5:I886)</f>
        <v>67175.709750566893</v>
      </c>
      <c r="T886" s="122">
        <f>AVERAGE(J$5:J886)</f>
        <v>161126.20634920636</v>
      </c>
      <c r="U886" s="121">
        <f>AVERAGE($M$5:M886)</f>
        <v>0.99775762156714531</v>
      </c>
      <c r="Y886" s="103">
        <v>882</v>
      </c>
      <c r="Z886" s="103">
        <v>601</v>
      </c>
      <c r="AA886" s="103">
        <v>39</v>
      </c>
      <c r="AB886" s="103">
        <v>23</v>
      </c>
      <c r="AC886" s="137">
        <v>4075.955291102176</v>
      </c>
      <c r="AD886" s="103">
        <v>450</v>
      </c>
      <c r="AE886" s="103">
        <v>9</v>
      </c>
      <c r="AF886" s="137">
        <v>224550</v>
      </c>
      <c r="AG886" s="137">
        <v>69491</v>
      </c>
      <c r="AH886" s="137">
        <v>158509</v>
      </c>
      <c r="AI886" s="103" t="str">
        <v>Yes</v>
      </c>
      <c r="AJ886" s="103" t="str">
        <v>Yes</v>
      </c>
      <c r="AK886" s="142">
        <v>1</v>
      </c>
      <c r="AN886" s="104">
        <f>AVERAGE(AD$5:AD886)</f>
        <v>449.10770975056687</v>
      </c>
      <c r="AO886" s="104">
        <f>AVERAGE(AE$5:AE886)</f>
        <v>4.5022675736961455</v>
      </c>
      <c r="AP886" s="122">
        <f>AVERAGE(AF$5:AF886)</f>
        <v>224104.74716553287</v>
      </c>
      <c r="AQ886" s="122">
        <f>AVERAGE(AG$5:AG886)</f>
        <v>67157.402494331065</v>
      </c>
      <c r="AR886" s="122">
        <f>AVERAGE(AH$5:AH886)</f>
        <v>161201.76643990929</v>
      </c>
      <c r="AS886" s="121">
        <f>AVERAGE($AK$5:AK886)</f>
        <v>0.99801713277903836</v>
      </c>
    </row>
    <row r="887" spans="1:45" x14ac:dyDescent="0.25">
      <c r="A887" s="103">
        <v>883</v>
      </c>
      <c r="B887" s="116">
        <v>534</v>
      </c>
      <c r="C887" s="116">
        <v>46</v>
      </c>
      <c r="D887" s="116">
        <v>26</v>
      </c>
      <c r="E887" s="117">
        <v>2534.2512038748755</v>
      </c>
      <c r="F887" s="116">
        <v>450</v>
      </c>
      <c r="G887" s="116">
        <v>6</v>
      </c>
      <c r="H887" s="117">
        <v>224550</v>
      </c>
      <c r="I887" s="117">
        <v>67994</v>
      </c>
      <c r="J887" s="117">
        <v>160456</v>
      </c>
      <c r="K887" s="116" t="str">
        <v>Yes</v>
      </c>
      <c r="L887" s="116" t="str">
        <v>Yes</v>
      </c>
      <c r="M887" s="120">
        <v>1</v>
      </c>
      <c r="P887" s="104">
        <f>AVERAGE(F$5:F887)</f>
        <v>448.99207248018121</v>
      </c>
      <c r="Q887" s="104">
        <f>AVERAGE(G$5:G887)</f>
        <v>4.5639864099660246</v>
      </c>
      <c r="R887" s="122">
        <f>AVERAGE(H$5:H887)</f>
        <v>224047.04416761041</v>
      </c>
      <c r="S887" s="122">
        <f>AVERAGE(I$5:I887)</f>
        <v>67176.636466591168</v>
      </c>
      <c r="T887" s="122">
        <f>AVERAGE(J$5:J887)</f>
        <v>161125.44733861834</v>
      </c>
      <c r="U887" s="121">
        <f>AVERAGE($M$5:M887)</f>
        <v>0.99776016106706922</v>
      </c>
      <c r="Y887" s="103">
        <v>883</v>
      </c>
      <c r="Z887" s="103">
        <v>608</v>
      </c>
      <c r="AA887" s="103">
        <v>40</v>
      </c>
      <c r="AB887" s="103">
        <v>37</v>
      </c>
      <c r="AC887" s="137">
        <v>3601.7838396664592</v>
      </c>
      <c r="AD887" s="103">
        <v>445</v>
      </c>
      <c r="AE887" s="103">
        <v>0</v>
      </c>
      <c r="AF887" s="137">
        <v>222055</v>
      </c>
      <c r="AG887" s="137">
        <v>64500</v>
      </c>
      <c r="AH887" s="137">
        <v>163105</v>
      </c>
      <c r="AI887" s="103" t="str">
        <v>No</v>
      </c>
      <c r="AJ887" s="103" t="str">
        <v>No</v>
      </c>
      <c r="AK887" s="142">
        <v>0.98888888888888893</v>
      </c>
      <c r="AN887" s="104">
        <f>AVERAGE(AD$5:AD887)</f>
        <v>449.10305775764442</v>
      </c>
      <c r="AO887" s="104">
        <f>AVERAGE(AE$5:AE887)</f>
        <v>4.4971687429218576</v>
      </c>
      <c r="AP887" s="122">
        <f>AVERAGE(AF$5:AF887)</f>
        <v>224102.42582106456</v>
      </c>
      <c r="AQ887" s="122">
        <f>AVERAGE(AG$5:AG887)</f>
        <v>67154.392978482443</v>
      </c>
      <c r="AR887" s="122">
        <f>AVERAGE(AH$5:AH887)</f>
        <v>161203.92185730464</v>
      </c>
      <c r="AS887" s="121">
        <f>AVERAGE($AK$5:AK887)</f>
        <v>0.99800679501698841</v>
      </c>
    </row>
    <row r="888" spans="1:45" x14ac:dyDescent="0.25">
      <c r="A888" s="103">
        <v>884</v>
      </c>
      <c r="B888" s="116">
        <v>553</v>
      </c>
      <c r="C888" s="116">
        <v>29</v>
      </c>
      <c r="D888" s="116">
        <v>25</v>
      </c>
      <c r="E888" s="117">
        <v>3757.8710402525103</v>
      </c>
      <c r="F888" s="116">
        <v>450</v>
      </c>
      <c r="G888" s="116">
        <v>7</v>
      </c>
      <c r="H888" s="117">
        <v>224550</v>
      </c>
      <c r="I888" s="117">
        <v>68493</v>
      </c>
      <c r="J888" s="117">
        <v>159807</v>
      </c>
      <c r="K888" s="116" t="str">
        <v>Yes</v>
      </c>
      <c r="L888" s="116" t="str">
        <v>Yes</v>
      </c>
      <c r="M888" s="120">
        <v>1</v>
      </c>
      <c r="P888" s="104">
        <f>AVERAGE(F$5:F888)</f>
        <v>448.99321266968326</v>
      </c>
      <c r="Q888" s="104">
        <f>AVERAGE(G$5:G888)</f>
        <v>4.5667420814479636</v>
      </c>
      <c r="R888" s="122">
        <f>AVERAGE(H$5:H888)</f>
        <v>224047.61312217196</v>
      </c>
      <c r="S888" s="122">
        <f>AVERAGE(I$5:I888)</f>
        <v>67178.125565610855</v>
      </c>
      <c r="T888" s="122">
        <f>AVERAGE(J$5:J888)</f>
        <v>161123.95588235295</v>
      </c>
      <c r="U888" s="121">
        <f>AVERAGE($M$5:M888)</f>
        <v>0.99776269482151825</v>
      </c>
      <c r="Y888" s="103">
        <v>884</v>
      </c>
      <c r="Z888" s="103">
        <v>548</v>
      </c>
      <c r="AA888" s="103">
        <v>46</v>
      </c>
      <c r="AB888" s="103">
        <v>31</v>
      </c>
      <c r="AC888" s="137">
        <v>2383.6897491913296</v>
      </c>
      <c r="AD888" s="103">
        <v>450</v>
      </c>
      <c r="AE888" s="103">
        <v>1</v>
      </c>
      <c r="AF888" s="137">
        <v>224550</v>
      </c>
      <c r="AG888" s="137">
        <v>65499</v>
      </c>
      <c r="AH888" s="137">
        <v>163701</v>
      </c>
      <c r="AI888" s="103" t="str">
        <v>Yes</v>
      </c>
      <c r="AJ888" s="103" t="str">
        <v>Yes</v>
      </c>
      <c r="AK888" s="142">
        <v>1</v>
      </c>
      <c r="AN888" s="104">
        <f>AVERAGE(AD$5:AD888)</f>
        <v>449.10407239819006</v>
      </c>
      <c r="AO888" s="104">
        <f>AVERAGE(AE$5:AE888)</f>
        <v>4.4932126696832579</v>
      </c>
      <c r="AP888" s="122">
        <f>AVERAGE(AF$5:AF888)</f>
        <v>224102.93212669683</v>
      </c>
      <c r="AQ888" s="122">
        <f>AVERAGE(AG$5:AG888)</f>
        <v>67152.520361990944</v>
      </c>
      <c r="AR888" s="122">
        <f>AVERAGE(AH$5:AH888)</f>
        <v>161206.74660633484</v>
      </c>
      <c r="AS888" s="121">
        <f>AVERAGE($AK$5:AK888)</f>
        <v>0.9980090497737566</v>
      </c>
    </row>
    <row r="889" spans="1:45" x14ac:dyDescent="0.25">
      <c r="A889" s="103">
        <v>885</v>
      </c>
      <c r="B889" s="116">
        <v>611</v>
      </c>
      <c r="C889" s="116">
        <v>35</v>
      </c>
      <c r="D889" s="116">
        <v>35</v>
      </c>
      <c r="E889" s="117">
        <v>4275.6135124412522</v>
      </c>
      <c r="F889" s="116">
        <v>447</v>
      </c>
      <c r="G889" s="116">
        <v>0</v>
      </c>
      <c r="H889" s="117">
        <v>223053</v>
      </c>
      <c r="I889" s="117">
        <v>64700</v>
      </c>
      <c r="J889" s="117">
        <v>163603</v>
      </c>
      <c r="K889" s="116" t="str">
        <v>No</v>
      </c>
      <c r="L889" s="116" t="str">
        <v>No</v>
      </c>
      <c r="M889" s="120">
        <v>0.99333333333333329</v>
      </c>
      <c r="P889" s="104">
        <f>AVERAGE(F$5:F889)</f>
        <v>448.9909604519774</v>
      </c>
      <c r="Q889" s="104">
        <f>AVERAGE(G$5:G889)</f>
        <v>4.5615819209039552</v>
      </c>
      <c r="R889" s="122">
        <f>AVERAGE(H$5:H889)</f>
        <v>224046.48926553671</v>
      </c>
      <c r="S889" s="122">
        <f>AVERAGE(I$5:I889)</f>
        <v>67175.32542372882</v>
      </c>
      <c r="T889" s="122">
        <f>AVERAGE(J$5:J889)</f>
        <v>161126.75706214691</v>
      </c>
      <c r="U889" s="121">
        <f>AVERAGE($M$5:M889)</f>
        <v>0.99775768989328306</v>
      </c>
      <c r="Y889" s="103">
        <v>885</v>
      </c>
      <c r="Z889" s="103">
        <v>521</v>
      </c>
      <c r="AA889" s="103">
        <v>39</v>
      </c>
      <c r="AB889" s="103">
        <v>32</v>
      </c>
      <c r="AC889" s="137">
        <v>2698.3589221069087</v>
      </c>
      <c r="AD889" s="103">
        <v>450</v>
      </c>
      <c r="AE889" s="103">
        <v>0</v>
      </c>
      <c r="AF889" s="137">
        <v>224550</v>
      </c>
      <c r="AG889" s="137">
        <v>65000</v>
      </c>
      <c r="AH889" s="137">
        <v>164350</v>
      </c>
      <c r="AI889" s="103" t="str">
        <v>Yes</v>
      </c>
      <c r="AJ889" s="103" t="str">
        <v>No</v>
      </c>
      <c r="AK889" s="142">
        <v>1</v>
      </c>
      <c r="AN889" s="104">
        <f>AVERAGE(AD$5:AD889)</f>
        <v>449.10508474576272</v>
      </c>
      <c r="AO889" s="104">
        <f>AVERAGE(AE$5:AE889)</f>
        <v>4.4881355932203393</v>
      </c>
      <c r="AP889" s="122">
        <f>AVERAGE(AF$5:AF889)</f>
        <v>224103.43728813558</v>
      </c>
      <c r="AQ889" s="122">
        <f>AVERAGE(AG$5:AG889)</f>
        <v>67150.088135593222</v>
      </c>
      <c r="AR889" s="122">
        <f>AVERAGE(AH$5:AH889)</f>
        <v>161210.29830508475</v>
      </c>
      <c r="AS889" s="121">
        <f>AVERAGE($AK$5:AK889)</f>
        <v>0.9980112994350292</v>
      </c>
    </row>
    <row r="890" spans="1:45" x14ac:dyDescent="0.25">
      <c r="A890" s="103">
        <v>886</v>
      </c>
      <c r="B890" s="116">
        <v>644</v>
      </c>
      <c r="C890" s="116">
        <v>33</v>
      </c>
      <c r="D890" s="116">
        <v>24</v>
      </c>
      <c r="E890" s="117">
        <v>3464.288229539824</v>
      </c>
      <c r="F890" s="116">
        <v>450</v>
      </c>
      <c r="G890" s="116">
        <v>8</v>
      </c>
      <c r="H890" s="117">
        <v>224550</v>
      </c>
      <c r="I890" s="117">
        <v>68992</v>
      </c>
      <c r="J890" s="117">
        <v>159158</v>
      </c>
      <c r="K890" s="116" t="str">
        <v>Yes</v>
      </c>
      <c r="L890" s="116" t="str">
        <v>Yes</v>
      </c>
      <c r="M890" s="120">
        <v>1</v>
      </c>
      <c r="P890" s="104">
        <f>AVERAGE(F$5:F890)</f>
        <v>448.99209932279911</v>
      </c>
      <c r="Q890" s="104">
        <f>AVERAGE(G$5:G890)</f>
        <v>4.5654627539503387</v>
      </c>
      <c r="R890" s="122">
        <f>AVERAGE(H$5:H890)</f>
        <v>224047.05756207675</v>
      </c>
      <c r="S890" s="122">
        <f>AVERAGE(I$5:I890)</f>
        <v>67177.375846501134</v>
      </c>
      <c r="T890" s="122">
        <f>AVERAGE(J$5:J890)</f>
        <v>161124.53498871331</v>
      </c>
      <c r="U890" s="121">
        <f>AVERAGE($M$5:M890)</f>
        <v>0.99776022071733117</v>
      </c>
      <c r="Y890" s="103">
        <v>886</v>
      </c>
      <c r="Z890" s="103">
        <v>521</v>
      </c>
      <c r="AA890" s="103">
        <v>38</v>
      </c>
      <c r="AB890" s="103">
        <v>30</v>
      </c>
      <c r="AC890" s="137">
        <v>4055.9297828526833</v>
      </c>
      <c r="AD890" s="103">
        <v>450</v>
      </c>
      <c r="AE890" s="103">
        <v>2</v>
      </c>
      <c r="AF890" s="137">
        <v>224550</v>
      </c>
      <c r="AG890" s="137">
        <v>65998</v>
      </c>
      <c r="AH890" s="137">
        <v>163052</v>
      </c>
      <c r="AI890" s="103" t="str">
        <v>Yes</v>
      </c>
      <c r="AJ890" s="103" t="str">
        <v>Yes</v>
      </c>
      <c r="AK890" s="142">
        <v>1</v>
      </c>
      <c r="AN890" s="104">
        <f>AVERAGE(AD$5:AD890)</f>
        <v>449.10609480812639</v>
      </c>
      <c r="AO890" s="104">
        <f>AVERAGE(AE$5:AE890)</f>
        <v>4.4853273137697514</v>
      </c>
      <c r="AP890" s="122">
        <f>AVERAGE(AF$5:AF890)</f>
        <v>224103.94130925508</v>
      </c>
      <c r="AQ890" s="122">
        <f>AVERAGE(AG$5:AG890)</f>
        <v>67148.787810383743</v>
      </c>
      <c r="AR890" s="122">
        <f>AVERAGE(AH$5:AH890)</f>
        <v>161212.37697516929</v>
      </c>
      <c r="AS890" s="121">
        <f>AVERAGE($AK$5:AK890)</f>
        <v>0.99801354401805964</v>
      </c>
    </row>
    <row r="891" spans="1:45" x14ac:dyDescent="0.25">
      <c r="A891" s="103">
        <v>887</v>
      </c>
      <c r="B891" s="116">
        <v>494</v>
      </c>
      <c r="C891" s="116">
        <v>28</v>
      </c>
      <c r="D891" s="116">
        <v>24</v>
      </c>
      <c r="E891" s="117">
        <v>2148.6994615445565</v>
      </c>
      <c r="F891" s="116">
        <v>450</v>
      </c>
      <c r="G891" s="116">
        <v>8</v>
      </c>
      <c r="H891" s="117">
        <v>224550</v>
      </c>
      <c r="I891" s="117">
        <v>68992</v>
      </c>
      <c r="J891" s="117">
        <v>159158</v>
      </c>
      <c r="K891" s="116" t="str">
        <v>Yes</v>
      </c>
      <c r="L891" s="116" t="str">
        <v>Yes</v>
      </c>
      <c r="M891" s="120">
        <v>1</v>
      </c>
      <c r="P891" s="104">
        <f>AVERAGE(F$5:F891)</f>
        <v>448.99323562570464</v>
      </c>
      <c r="Q891" s="104">
        <f>AVERAGE(G$5:G891)</f>
        <v>4.569334836527621</v>
      </c>
      <c r="R891" s="122">
        <f>AVERAGE(H$5:H891)</f>
        <v>224047.62457722661</v>
      </c>
      <c r="S891" s="122">
        <f>AVERAGE(I$5:I891)</f>
        <v>67179.421645997747</v>
      </c>
      <c r="T891" s="122">
        <f>AVERAGE(J$5:J891)</f>
        <v>161122.31792559189</v>
      </c>
      <c r="U891" s="121">
        <f>AVERAGE($M$5:M891)</f>
        <v>0.9977627458348991</v>
      </c>
      <c r="Y891" s="103">
        <v>887</v>
      </c>
      <c r="Z891" s="103">
        <v>549</v>
      </c>
      <c r="AA891" s="103">
        <v>29</v>
      </c>
      <c r="AB891" s="103">
        <v>17</v>
      </c>
      <c r="AC891" s="137">
        <v>3809.0954333929549</v>
      </c>
      <c r="AD891" s="103">
        <v>450</v>
      </c>
      <c r="AE891" s="103">
        <v>15</v>
      </c>
      <c r="AF891" s="137">
        <v>224550</v>
      </c>
      <c r="AG891" s="137">
        <v>72485</v>
      </c>
      <c r="AH891" s="137">
        <v>154615</v>
      </c>
      <c r="AI891" s="103" t="str">
        <v>Yes</v>
      </c>
      <c r="AJ891" s="103" t="str">
        <v>Yes</v>
      </c>
      <c r="AK891" s="142">
        <v>1</v>
      </c>
      <c r="AN891" s="104">
        <f>AVERAGE(AD$5:AD891)</f>
        <v>449.10710259301015</v>
      </c>
      <c r="AO891" s="104">
        <f>AVERAGE(AE$5:AE891)</f>
        <v>4.4971815107102593</v>
      </c>
      <c r="AP891" s="122">
        <f>AVERAGE(AF$5:AF891)</f>
        <v>224104.44419391206</v>
      </c>
      <c r="AQ891" s="122">
        <f>AVERAGE(AG$5:AG891)</f>
        <v>67154.80383314543</v>
      </c>
      <c r="AR891" s="122">
        <f>AVERAGE(AH$5:AH891)</f>
        <v>161204.93912063134</v>
      </c>
      <c r="AS891" s="121">
        <f>AVERAGE($AK$5:AK891)</f>
        <v>0.9980157835400234</v>
      </c>
    </row>
    <row r="892" spans="1:45" x14ac:dyDescent="0.25">
      <c r="A892" s="103">
        <v>888</v>
      </c>
      <c r="B892" s="116">
        <v>623</v>
      </c>
      <c r="C892" s="116">
        <v>39</v>
      </c>
      <c r="D892" s="116">
        <v>41</v>
      </c>
      <c r="E892" s="117">
        <v>3835.2994244032434</v>
      </c>
      <c r="F892" s="116">
        <v>441</v>
      </c>
      <c r="G892" s="116">
        <v>0</v>
      </c>
      <c r="H892" s="117">
        <v>220059</v>
      </c>
      <c r="I892" s="117">
        <v>64100</v>
      </c>
      <c r="J892" s="117">
        <v>162109</v>
      </c>
      <c r="K892" s="116" t="str">
        <v>No</v>
      </c>
      <c r="L892" s="116" t="str">
        <v>No</v>
      </c>
      <c r="M892" s="120">
        <v>0.98</v>
      </c>
      <c r="P892" s="104">
        <f>AVERAGE(F$5:F892)</f>
        <v>448.98423423423424</v>
      </c>
      <c r="Q892" s="104">
        <f>AVERAGE(G$5:G892)</f>
        <v>4.5641891891891895</v>
      </c>
      <c r="R892" s="122">
        <f>AVERAGE(H$5:H892)</f>
        <v>224043.13288288287</v>
      </c>
      <c r="S892" s="122">
        <f>AVERAGE(I$5:I892)</f>
        <v>67175.953828828831</v>
      </c>
      <c r="T892" s="122">
        <f>AVERAGE(J$5:J892)</f>
        <v>161123.42905405405</v>
      </c>
      <c r="U892" s="121">
        <f>AVERAGE($M$5:M892)</f>
        <v>0.99774274274274266</v>
      </c>
      <c r="Y892" s="103">
        <v>888</v>
      </c>
      <c r="Z892" s="103">
        <v>583</v>
      </c>
      <c r="AA892" s="103">
        <v>47</v>
      </c>
      <c r="AB892" s="103">
        <v>27</v>
      </c>
      <c r="AC892" s="137">
        <v>2390.8175597122868</v>
      </c>
      <c r="AD892" s="103">
        <v>450</v>
      </c>
      <c r="AE892" s="103">
        <v>5</v>
      </c>
      <c r="AF892" s="137">
        <v>224550</v>
      </c>
      <c r="AG892" s="137">
        <v>67495</v>
      </c>
      <c r="AH892" s="137">
        <v>161105</v>
      </c>
      <c r="AI892" s="103" t="str">
        <v>Yes</v>
      </c>
      <c r="AJ892" s="103" t="str">
        <v>Yes</v>
      </c>
      <c r="AK892" s="142">
        <v>1</v>
      </c>
      <c r="AN892" s="104">
        <f>AVERAGE(AD$5:AD892)</f>
        <v>449.10810810810813</v>
      </c>
      <c r="AO892" s="104">
        <f>AVERAGE(AE$5:AE892)</f>
        <v>4.4977477477477477</v>
      </c>
      <c r="AP892" s="122">
        <f>AVERAGE(AF$5:AF892)</f>
        <v>224104.94594594595</v>
      </c>
      <c r="AQ892" s="122">
        <f>AVERAGE(AG$5:AG892)</f>
        <v>67155.186936936938</v>
      </c>
      <c r="AR892" s="122">
        <f>AVERAGE(AH$5:AH892)</f>
        <v>161204.82657657657</v>
      </c>
      <c r="AS892" s="121">
        <f>AVERAGE($AK$5:AK892)</f>
        <v>0.99801801801801893</v>
      </c>
    </row>
    <row r="893" spans="1:45" x14ac:dyDescent="0.25">
      <c r="A893" s="103">
        <v>889</v>
      </c>
      <c r="B893" s="116">
        <v>633</v>
      </c>
      <c r="C893" s="116">
        <v>45</v>
      </c>
      <c r="D893" s="116">
        <v>28</v>
      </c>
      <c r="E893" s="117">
        <v>4432.9392851331977</v>
      </c>
      <c r="F893" s="116">
        <v>450</v>
      </c>
      <c r="G893" s="116">
        <v>4</v>
      </c>
      <c r="H893" s="117">
        <v>224550</v>
      </c>
      <c r="I893" s="117">
        <v>66996</v>
      </c>
      <c r="J893" s="117">
        <v>161754</v>
      </c>
      <c r="K893" s="116" t="str">
        <v>Yes</v>
      </c>
      <c r="L893" s="116" t="str">
        <v>Yes</v>
      </c>
      <c r="M893" s="120">
        <v>1</v>
      </c>
      <c r="P893" s="104">
        <f>AVERAGE(F$5:F893)</f>
        <v>448.98537682789652</v>
      </c>
      <c r="Q893" s="104">
        <f>AVERAGE(G$5:G893)</f>
        <v>4.5635545556805397</v>
      </c>
      <c r="R893" s="122">
        <f>AVERAGE(H$5:H893)</f>
        <v>224043.70303712037</v>
      </c>
      <c r="S893" s="122">
        <f>AVERAGE(I$5:I893)</f>
        <v>67175.75140607424</v>
      </c>
      <c r="T893" s="122">
        <f>AVERAGE(J$5:J893)</f>
        <v>161124.13835770529</v>
      </c>
      <c r="U893" s="121">
        <f>AVERAGE($M$5:M893)</f>
        <v>0.99774528183976996</v>
      </c>
      <c r="Y893" s="103">
        <v>889</v>
      </c>
      <c r="Z893" s="103">
        <v>579</v>
      </c>
      <c r="AA893" s="103">
        <v>33</v>
      </c>
      <c r="AB893" s="103">
        <v>39</v>
      </c>
      <c r="AC893" s="137">
        <v>3701.9289879447915</v>
      </c>
      <c r="AD893" s="103">
        <v>443</v>
      </c>
      <c r="AE893" s="103">
        <v>0</v>
      </c>
      <c r="AF893" s="137">
        <v>221057</v>
      </c>
      <c r="AG893" s="137">
        <v>64300</v>
      </c>
      <c r="AH893" s="137">
        <v>162607</v>
      </c>
      <c r="AI893" s="103" t="str">
        <v>No</v>
      </c>
      <c r="AJ893" s="103" t="str">
        <v>No</v>
      </c>
      <c r="AK893" s="142">
        <v>0.98444444444444446</v>
      </c>
      <c r="AN893" s="104">
        <f>AVERAGE(AD$5:AD893)</f>
        <v>449.10123734533181</v>
      </c>
      <c r="AO893" s="104">
        <f>AVERAGE(AE$5:AE893)</f>
        <v>4.4926884139482564</v>
      </c>
      <c r="AP893" s="122">
        <f>AVERAGE(AF$5:AF893)</f>
        <v>224101.51743532059</v>
      </c>
      <c r="AQ893" s="122">
        <f>AVERAGE(AG$5:AG893)</f>
        <v>67151.975253093362</v>
      </c>
      <c r="AR893" s="122">
        <f>AVERAGE(AH$5:AH893)</f>
        <v>161206.40382452193</v>
      </c>
      <c r="AS893" s="121">
        <f>AVERAGE($AK$5:AK893)</f>
        <v>0.99800274965629387</v>
      </c>
    </row>
    <row r="894" spans="1:45" x14ac:dyDescent="0.25">
      <c r="A894" s="103">
        <v>890</v>
      </c>
      <c r="B894" s="116">
        <v>531</v>
      </c>
      <c r="C894" s="116">
        <v>29</v>
      </c>
      <c r="D894" s="116">
        <v>27</v>
      </c>
      <c r="E894" s="117">
        <v>4815.1574941927083</v>
      </c>
      <c r="F894" s="116">
        <v>450</v>
      </c>
      <c r="G894" s="116">
        <v>5</v>
      </c>
      <c r="H894" s="117">
        <v>224550</v>
      </c>
      <c r="I894" s="117">
        <v>67495</v>
      </c>
      <c r="J894" s="117">
        <v>161105</v>
      </c>
      <c r="K894" s="116" t="str">
        <v>Yes</v>
      </c>
      <c r="L894" s="116" t="str">
        <v>Yes</v>
      </c>
      <c r="M894" s="120">
        <v>1</v>
      </c>
      <c r="P894" s="104">
        <f>AVERAGE(F$5:F894)</f>
        <v>448.98651685393259</v>
      </c>
      <c r="Q894" s="104">
        <f>AVERAGE(G$5:G894)</f>
        <v>4.5640449438202246</v>
      </c>
      <c r="R894" s="122">
        <f>AVERAGE(H$5:H894)</f>
        <v>224044.27191011235</v>
      </c>
      <c r="S894" s="122">
        <f>AVERAGE(I$5:I894)</f>
        <v>67176.110112359544</v>
      </c>
      <c r="T894" s="122">
        <f>AVERAGE(J$5:J894)</f>
        <v>161124.11685393259</v>
      </c>
      <c r="U894" s="121">
        <f>AVERAGE($M$5:M894)</f>
        <v>0.99774781523096123</v>
      </c>
      <c r="Y894" s="103">
        <v>890</v>
      </c>
      <c r="Z894" s="103">
        <v>512</v>
      </c>
      <c r="AA894" s="103">
        <v>42</v>
      </c>
      <c r="AB894" s="103">
        <v>22</v>
      </c>
      <c r="AC894" s="137">
        <v>4106.2222279420166</v>
      </c>
      <c r="AD894" s="103">
        <v>450</v>
      </c>
      <c r="AE894" s="103">
        <v>10</v>
      </c>
      <c r="AF894" s="137">
        <v>224550</v>
      </c>
      <c r="AG894" s="137">
        <v>69990</v>
      </c>
      <c r="AH894" s="137">
        <v>157860</v>
      </c>
      <c r="AI894" s="103" t="str">
        <v>Yes</v>
      </c>
      <c r="AJ894" s="103" t="str">
        <v>Yes</v>
      </c>
      <c r="AK894" s="142">
        <v>1</v>
      </c>
      <c r="AN894" s="104">
        <f>AVERAGE(AD$5:AD894)</f>
        <v>449.10224719101126</v>
      </c>
      <c r="AO894" s="104">
        <f>AVERAGE(AE$5:AE894)</f>
        <v>4.4988764044943821</v>
      </c>
      <c r="AP894" s="122">
        <f>AVERAGE(AF$5:AF894)</f>
        <v>224102.02134831459</v>
      </c>
      <c r="AQ894" s="122">
        <f>AVERAGE(AG$5:AG894)</f>
        <v>67155.164044943827</v>
      </c>
      <c r="AR894" s="122">
        <f>AVERAGE(AH$5:AH894)</f>
        <v>161202.64382022471</v>
      </c>
      <c r="AS894" s="121">
        <f>AVERAGE($AK$5:AK894)</f>
        <v>0.9980049937578036</v>
      </c>
    </row>
    <row r="895" spans="1:45" x14ac:dyDescent="0.25">
      <c r="A895" s="103">
        <v>891</v>
      </c>
      <c r="B895" s="116">
        <v>548</v>
      </c>
      <c r="C895" s="116">
        <v>52</v>
      </c>
      <c r="D895" s="116">
        <v>24</v>
      </c>
      <c r="E895" s="117">
        <v>3998.7571342736533</v>
      </c>
      <c r="F895" s="116">
        <v>450</v>
      </c>
      <c r="G895" s="116">
        <v>8</v>
      </c>
      <c r="H895" s="117">
        <v>224550</v>
      </c>
      <c r="I895" s="117">
        <v>68992</v>
      </c>
      <c r="J895" s="117">
        <v>159158</v>
      </c>
      <c r="K895" s="116" t="str">
        <v>Yes</v>
      </c>
      <c r="L895" s="116" t="str">
        <v>Yes</v>
      </c>
      <c r="M895" s="120">
        <v>1</v>
      </c>
      <c r="P895" s="104">
        <f>AVERAGE(F$5:F895)</f>
        <v>448.98765432098764</v>
      </c>
      <c r="Q895" s="104">
        <f>AVERAGE(G$5:G895)</f>
        <v>4.5679012345679011</v>
      </c>
      <c r="R895" s="122">
        <f>AVERAGE(H$5:H895)</f>
        <v>224044.83950617284</v>
      </c>
      <c r="S895" s="122">
        <f>AVERAGE(I$5:I895)</f>
        <v>67178.148148148146</v>
      </c>
      <c r="T895" s="122">
        <f>AVERAGE(J$5:J895)</f>
        <v>161121.91021324354</v>
      </c>
      <c r="U895" s="121">
        <f>AVERAGE($M$5:M895)</f>
        <v>0.997750342935528</v>
      </c>
      <c r="Y895" s="103">
        <v>891</v>
      </c>
      <c r="Z895" s="103">
        <v>550</v>
      </c>
      <c r="AA895" s="103">
        <v>43</v>
      </c>
      <c r="AB895" s="103">
        <v>22</v>
      </c>
      <c r="AC895" s="137">
        <v>4266.4110195276389</v>
      </c>
      <c r="AD895" s="103">
        <v>450</v>
      </c>
      <c r="AE895" s="103">
        <v>10</v>
      </c>
      <c r="AF895" s="137">
        <v>224550</v>
      </c>
      <c r="AG895" s="137">
        <v>69990</v>
      </c>
      <c r="AH895" s="137">
        <v>157860</v>
      </c>
      <c r="AI895" s="103" t="str">
        <v>Yes</v>
      </c>
      <c r="AJ895" s="103" t="str">
        <v>Yes</v>
      </c>
      <c r="AK895" s="142">
        <v>1</v>
      </c>
      <c r="AN895" s="104">
        <f>AVERAGE(AD$5:AD895)</f>
        <v>449.10325476992142</v>
      </c>
      <c r="AO895" s="104">
        <f>AVERAGE(AE$5:AE895)</f>
        <v>4.5050505050505052</v>
      </c>
      <c r="AP895" s="122">
        <f>AVERAGE(AF$5:AF895)</f>
        <v>224102.52413019081</v>
      </c>
      <c r="AQ895" s="122">
        <f>AVERAGE(AG$5:AG895)</f>
        <v>67158.345679012345</v>
      </c>
      <c r="AR895" s="122">
        <f>AVERAGE(AH$5:AH895)</f>
        <v>161198.89225589225</v>
      </c>
      <c r="AS895" s="121">
        <f>AVERAGE($AK$5:AK895)</f>
        <v>0.99800723282204851</v>
      </c>
    </row>
    <row r="896" spans="1:45" x14ac:dyDescent="0.25">
      <c r="A896" s="103">
        <v>892</v>
      </c>
      <c r="B896" s="116">
        <v>633</v>
      </c>
      <c r="C896" s="116">
        <v>44</v>
      </c>
      <c r="D896" s="116">
        <v>30</v>
      </c>
      <c r="E896" s="117">
        <v>4347.8960941526193</v>
      </c>
      <c r="F896" s="116">
        <v>450</v>
      </c>
      <c r="G896" s="116">
        <v>2</v>
      </c>
      <c r="H896" s="117">
        <v>224550</v>
      </c>
      <c r="I896" s="117">
        <v>65998</v>
      </c>
      <c r="J896" s="117">
        <v>163052</v>
      </c>
      <c r="K896" s="116" t="str">
        <v>Yes</v>
      </c>
      <c r="L896" s="116" t="str">
        <v>Yes</v>
      </c>
      <c r="M896" s="120">
        <v>1</v>
      </c>
      <c r="P896" s="104">
        <f>AVERAGE(F$5:F896)</f>
        <v>448.98878923766819</v>
      </c>
      <c r="Q896" s="104">
        <f>AVERAGE(G$5:G896)</f>
        <v>4.565022421524664</v>
      </c>
      <c r="R896" s="122">
        <f>AVERAGE(H$5:H896)</f>
        <v>224045.40582959642</v>
      </c>
      <c r="S896" s="122">
        <f>AVERAGE(I$5:I896)</f>
        <v>67176.825112107617</v>
      </c>
      <c r="T896" s="122">
        <f>AVERAGE(J$5:J896)</f>
        <v>161124.07399103139</v>
      </c>
      <c r="U896" s="121">
        <f>AVERAGE($M$5:M896)</f>
        <v>0.99775286497259585</v>
      </c>
      <c r="Y896" s="103">
        <v>892</v>
      </c>
      <c r="Z896" s="103">
        <v>600</v>
      </c>
      <c r="AA896" s="103">
        <v>35</v>
      </c>
      <c r="AB896" s="103">
        <v>26</v>
      </c>
      <c r="AC896" s="137">
        <v>3428.3673913706125</v>
      </c>
      <c r="AD896" s="103">
        <v>450</v>
      </c>
      <c r="AE896" s="103">
        <v>6</v>
      </c>
      <c r="AF896" s="137">
        <v>224550</v>
      </c>
      <c r="AG896" s="137">
        <v>67994</v>
      </c>
      <c r="AH896" s="137">
        <v>160456</v>
      </c>
      <c r="AI896" s="103" t="str">
        <v>Yes</v>
      </c>
      <c r="AJ896" s="103" t="str">
        <v>Yes</v>
      </c>
      <c r="AK896" s="142">
        <v>1</v>
      </c>
      <c r="AN896" s="104">
        <f>AVERAGE(AD$5:AD896)</f>
        <v>449.10426008968608</v>
      </c>
      <c r="AO896" s="104">
        <f>AVERAGE(AE$5:AE896)</f>
        <v>4.506726457399103</v>
      </c>
      <c r="AP896" s="122">
        <f>AVERAGE(AF$5:AF896)</f>
        <v>224103.02578475335</v>
      </c>
      <c r="AQ896" s="122">
        <f>AVERAGE(AG$5:AG896)</f>
        <v>67159.282511210768</v>
      </c>
      <c r="AR896" s="122">
        <f>AVERAGE(AH$5:AH896)</f>
        <v>161198.05941704035</v>
      </c>
      <c r="AS896" s="121">
        <f>AVERAGE($AK$5:AK896)</f>
        <v>0.99800946686597003</v>
      </c>
    </row>
    <row r="897" spans="1:45" x14ac:dyDescent="0.25">
      <c r="A897" s="103">
        <v>893</v>
      </c>
      <c r="B897" s="116">
        <v>636</v>
      </c>
      <c r="C897" s="116">
        <v>42</v>
      </c>
      <c r="D897" s="116">
        <v>27</v>
      </c>
      <c r="E897" s="117">
        <v>3768.3274751365079</v>
      </c>
      <c r="F897" s="116">
        <v>450</v>
      </c>
      <c r="G897" s="116">
        <v>5</v>
      </c>
      <c r="H897" s="117">
        <v>224550</v>
      </c>
      <c r="I897" s="117">
        <v>67495</v>
      </c>
      <c r="J897" s="117">
        <v>161105</v>
      </c>
      <c r="K897" s="116" t="str">
        <v>Yes</v>
      </c>
      <c r="L897" s="116" t="str">
        <v>Yes</v>
      </c>
      <c r="M897" s="120">
        <v>1</v>
      </c>
      <c r="P897" s="104">
        <f>AVERAGE(F$5:F897)</f>
        <v>448.98992161254199</v>
      </c>
      <c r="Q897" s="104">
        <f>AVERAGE(G$5:G897)</f>
        <v>4.565509518477044</v>
      </c>
      <c r="R897" s="122">
        <f>AVERAGE(H$5:H897)</f>
        <v>224045.97088465845</v>
      </c>
      <c r="S897" s="122">
        <f>AVERAGE(I$5:I897)</f>
        <v>67177.181410974241</v>
      </c>
      <c r="T897" s="122">
        <f>AVERAGE(J$5:J897)</f>
        <v>161124.05263157896</v>
      </c>
      <c r="U897" s="121">
        <f>AVERAGE($M$5:M897)</f>
        <v>0.99775538136120434</v>
      </c>
      <c r="Y897" s="103">
        <v>893</v>
      </c>
      <c r="Z897" s="103">
        <v>642</v>
      </c>
      <c r="AA897" s="103">
        <v>38</v>
      </c>
      <c r="AB897" s="103">
        <v>43</v>
      </c>
      <c r="AC897" s="137">
        <v>2049.5756059189935</v>
      </c>
      <c r="AD897" s="103">
        <v>439</v>
      </c>
      <c r="AE897" s="103">
        <v>0</v>
      </c>
      <c r="AF897" s="137">
        <v>219061</v>
      </c>
      <c r="AG897" s="137">
        <v>63900</v>
      </c>
      <c r="AH897" s="137">
        <v>161611</v>
      </c>
      <c r="AI897" s="103" t="str">
        <v>No</v>
      </c>
      <c r="AJ897" s="103" t="str">
        <v>No</v>
      </c>
      <c r="AK897" s="142">
        <v>0.97555555555555551</v>
      </c>
      <c r="AN897" s="104">
        <f>AVERAGE(AD$5:AD897)</f>
        <v>449.09294512877938</v>
      </c>
      <c r="AO897" s="104">
        <f>AVERAGE(AE$5:AE897)</f>
        <v>4.5016797312430015</v>
      </c>
      <c r="AP897" s="122">
        <f>AVERAGE(AF$5:AF897)</f>
        <v>224097.37961926093</v>
      </c>
      <c r="AQ897" s="122">
        <f>AVERAGE(AG$5:AG897)</f>
        <v>67155.632698768197</v>
      </c>
      <c r="AR897" s="122">
        <f>AVERAGE(AH$5:AH897)</f>
        <v>161198.52183650614</v>
      </c>
      <c r="AS897" s="121">
        <f>AVERAGE($AK$5:AK897)</f>
        <v>0.99798432250839952</v>
      </c>
    </row>
    <row r="898" spans="1:45" x14ac:dyDescent="0.25">
      <c r="A898" s="103">
        <v>894</v>
      </c>
      <c r="B898" s="116">
        <v>574</v>
      </c>
      <c r="C898" s="116">
        <v>37</v>
      </c>
      <c r="D898" s="116">
        <v>32</v>
      </c>
      <c r="E898" s="117">
        <v>3253.2574210877528</v>
      </c>
      <c r="F898" s="116">
        <v>450</v>
      </c>
      <c r="G898" s="116">
        <v>0</v>
      </c>
      <c r="H898" s="117">
        <v>224550</v>
      </c>
      <c r="I898" s="117">
        <v>65000</v>
      </c>
      <c r="J898" s="117">
        <v>164350</v>
      </c>
      <c r="K898" s="116" t="str">
        <v>Yes</v>
      </c>
      <c r="L898" s="116" t="str">
        <v>No</v>
      </c>
      <c r="M898" s="120">
        <v>1</v>
      </c>
      <c r="P898" s="104">
        <f>AVERAGE(F$5:F898)</f>
        <v>448.9910514541387</v>
      </c>
      <c r="Q898" s="104">
        <f>AVERAGE(G$5:G898)</f>
        <v>4.5604026845637584</v>
      </c>
      <c r="R898" s="122">
        <f>AVERAGE(H$5:H898)</f>
        <v>224046.5346756152</v>
      </c>
      <c r="S898" s="122">
        <f>AVERAGE(I$5:I898)</f>
        <v>67174.746085011182</v>
      </c>
      <c r="T898" s="122">
        <f>AVERAGE(J$5:J898)</f>
        <v>161127.6610738255</v>
      </c>
      <c r="U898" s="121">
        <f>AVERAGE($M$5:M898)</f>
        <v>0.99775789212030819</v>
      </c>
      <c r="Y898" s="103">
        <v>894</v>
      </c>
      <c r="Z898" s="103">
        <v>517</v>
      </c>
      <c r="AA898" s="103">
        <v>40</v>
      </c>
      <c r="AB898" s="103">
        <v>32</v>
      </c>
      <c r="AC898" s="137">
        <v>2048.5795814707944</v>
      </c>
      <c r="AD898" s="103">
        <v>450</v>
      </c>
      <c r="AE898" s="103">
        <v>0</v>
      </c>
      <c r="AF898" s="137">
        <v>224550</v>
      </c>
      <c r="AG898" s="137">
        <v>65000</v>
      </c>
      <c r="AH898" s="137">
        <v>164350</v>
      </c>
      <c r="AI898" s="103" t="str">
        <v>Yes</v>
      </c>
      <c r="AJ898" s="103" t="str">
        <v>No</v>
      </c>
      <c r="AK898" s="142">
        <v>1</v>
      </c>
      <c r="AN898" s="104">
        <f>AVERAGE(AD$5:AD898)</f>
        <v>449.09395973154363</v>
      </c>
      <c r="AO898" s="104">
        <f>AVERAGE(AE$5:AE898)</f>
        <v>4.4966442953020138</v>
      </c>
      <c r="AP898" s="122">
        <f>AVERAGE(AF$5:AF898)</f>
        <v>224097.88590604026</v>
      </c>
      <c r="AQ898" s="122">
        <f>AVERAGE(AG$5:AG898)</f>
        <v>67153.221476510065</v>
      </c>
      <c r="AR898" s="122">
        <f>AVERAGE(AH$5:AH898)</f>
        <v>161202.04697986576</v>
      </c>
      <c r="AS898" s="121">
        <f>AVERAGE($AK$5:AK898)</f>
        <v>0.99798657718120887</v>
      </c>
    </row>
    <row r="899" spans="1:45" x14ac:dyDescent="0.25">
      <c r="A899" s="103">
        <v>895</v>
      </c>
      <c r="B899" s="116">
        <v>558</v>
      </c>
      <c r="C899" s="116">
        <v>33</v>
      </c>
      <c r="D899" s="116">
        <v>25</v>
      </c>
      <c r="E899" s="117">
        <v>4102.339371223612</v>
      </c>
      <c r="F899" s="116">
        <v>450</v>
      </c>
      <c r="G899" s="116">
        <v>7</v>
      </c>
      <c r="H899" s="117">
        <v>224550</v>
      </c>
      <c r="I899" s="117">
        <v>68493</v>
      </c>
      <c r="J899" s="117">
        <v>159807</v>
      </c>
      <c r="K899" s="116" t="str">
        <v>Yes</v>
      </c>
      <c r="L899" s="116" t="str">
        <v>Yes</v>
      </c>
      <c r="M899" s="120">
        <v>1</v>
      </c>
      <c r="P899" s="104">
        <f>AVERAGE(F$5:F899)</f>
        <v>448.99217877094969</v>
      </c>
      <c r="Q899" s="104">
        <f>AVERAGE(G$5:G899)</f>
        <v>4.5631284916201116</v>
      </c>
      <c r="R899" s="122">
        <f>AVERAGE(H$5:H899)</f>
        <v>224047.09720670391</v>
      </c>
      <c r="S899" s="122">
        <f>AVERAGE(I$5:I899)</f>
        <v>67176.218994413401</v>
      </c>
      <c r="T899" s="122">
        <f>AVERAGE(J$5:J899)</f>
        <v>161126.18547486034</v>
      </c>
      <c r="U899" s="121">
        <f>AVERAGE($M$5:M899)</f>
        <v>0.99776039726877708</v>
      </c>
      <c r="Y899" s="103">
        <v>895</v>
      </c>
      <c r="Z899" s="103">
        <v>528</v>
      </c>
      <c r="AA899" s="103">
        <v>40</v>
      </c>
      <c r="AB899" s="103">
        <v>24</v>
      </c>
      <c r="AC899" s="137">
        <v>3182.6855614193842</v>
      </c>
      <c r="AD899" s="103">
        <v>450</v>
      </c>
      <c r="AE899" s="103">
        <v>8</v>
      </c>
      <c r="AF899" s="137">
        <v>224550</v>
      </c>
      <c r="AG899" s="137">
        <v>68992</v>
      </c>
      <c r="AH899" s="137">
        <v>159158</v>
      </c>
      <c r="AI899" s="103" t="str">
        <v>Yes</v>
      </c>
      <c r="AJ899" s="103" t="str">
        <v>Yes</v>
      </c>
      <c r="AK899" s="142">
        <v>1</v>
      </c>
      <c r="AN899" s="104">
        <f>AVERAGE(AD$5:AD899)</f>
        <v>449.09497206703912</v>
      </c>
      <c r="AO899" s="104">
        <f>AVERAGE(AE$5:AE899)</f>
        <v>4.5005586592178775</v>
      </c>
      <c r="AP899" s="122">
        <f>AVERAGE(AF$5:AF899)</f>
        <v>224098.39106145251</v>
      </c>
      <c r="AQ899" s="122">
        <f>AVERAGE(AG$5:AG899)</f>
        <v>67155.275977653626</v>
      </c>
      <c r="AR899" s="122">
        <f>AVERAGE(AH$5:AH899)</f>
        <v>161199.76312849161</v>
      </c>
      <c r="AS899" s="121">
        <f>AVERAGE($AK$5:AK899)</f>
        <v>0.99798882681564327</v>
      </c>
    </row>
    <row r="900" spans="1:45" x14ac:dyDescent="0.25">
      <c r="A900" s="103">
        <v>896</v>
      </c>
      <c r="B900" s="116">
        <v>577</v>
      </c>
      <c r="C900" s="116">
        <v>48</v>
      </c>
      <c r="D900" s="116">
        <v>37</v>
      </c>
      <c r="E900" s="117">
        <v>3374.278484354767</v>
      </c>
      <c r="F900" s="116">
        <v>445</v>
      </c>
      <c r="G900" s="116">
        <v>0</v>
      </c>
      <c r="H900" s="117">
        <v>222055</v>
      </c>
      <c r="I900" s="117">
        <v>64500</v>
      </c>
      <c r="J900" s="117">
        <v>163105</v>
      </c>
      <c r="K900" s="116" t="str">
        <v>No</v>
      </c>
      <c r="L900" s="116" t="str">
        <v>No</v>
      </c>
      <c r="M900" s="120">
        <v>0.98888888888888893</v>
      </c>
      <c r="P900" s="104">
        <f>AVERAGE(F$5:F900)</f>
        <v>448.98772321428572</v>
      </c>
      <c r="Q900" s="104">
        <f>AVERAGE(G$5:G900)</f>
        <v>4.5580357142857144</v>
      </c>
      <c r="R900" s="122">
        <f>AVERAGE(H$5:H900)</f>
        <v>224044.87388392858</v>
      </c>
      <c r="S900" s="122">
        <f>AVERAGE(I$5:I900)</f>
        <v>67173.232142857145</v>
      </c>
      <c r="T900" s="122">
        <f>AVERAGE(J$5:J900)</f>
        <v>161128.39397321429</v>
      </c>
      <c r="U900" s="121">
        <f>AVERAGE($M$5:M900)</f>
        <v>0.99775049603174604</v>
      </c>
      <c r="Y900" s="103">
        <v>896</v>
      </c>
      <c r="Z900" s="103">
        <v>596</v>
      </c>
      <c r="AA900" s="103">
        <v>39</v>
      </c>
      <c r="AB900" s="103">
        <v>33</v>
      </c>
      <c r="AC900" s="137">
        <v>4496.4090110986835</v>
      </c>
      <c r="AD900" s="103">
        <v>449</v>
      </c>
      <c r="AE900" s="103">
        <v>0</v>
      </c>
      <c r="AF900" s="137">
        <v>224051</v>
      </c>
      <c r="AG900" s="137">
        <v>64900</v>
      </c>
      <c r="AH900" s="137">
        <v>164101</v>
      </c>
      <c r="AI900" s="103" t="str">
        <v>No</v>
      </c>
      <c r="AJ900" s="103" t="str">
        <v>No</v>
      </c>
      <c r="AK900" s="142">
        <v>0.99777777777777776</v>
      </c>
      <c r="AN900" s="104">
        <f>AVERAGE(AD$5:AD900)</f>
        <v>449.09486607142856</v>
      </c>
      <c r="AO900" s="104">
        <f>AVERAGE(AE$5:AE900)</f>
        <v>4.4955357142857144</v>
      </c>
      <c r="AP900" s="122">
        <f>AVERAGE(AF$5:AF900)</f>
        <v>224098.33816964287</v>
      </c>
      <c r="AQ900" s="122">
        <f>AVERAGE(AG$5:AG900)</f>
        <v>67152.758928571435</v>
      </c>
      <c r="AR900" s="122">
        <f>AVERAGE(AH$5:AH900)</f>
        <v>161203.00111607142</v>
      </c>
      <c r="AS900" s="121">
        <f>AVERAGE($AK$5:AK900)</f>
        <v>0.99798859126984207</v>
      </c>
    </row>
    <row r="901" spans="1:45" x14ac:dyDescent="0.25">
      <c r="A901" s="103">
        <v>897</v>
      </c>
      <c r="B901" s="116">
        <v>598</v>
      </c>
      <c r="C901" s="116">
        <v>35</v>
      </c>
      <c r="D901" s="116">
        <v>27</v>
      </c>
      <c r="E901" s="117">
        <v>3194.6824660918469</v>
      </c>
      <c r="F901" s="116">
        <v>450</v>
      </c>
      <c r="G901" s="116">
        <v>5</v>
      </c>
      <c r="H901" s="117">
        <v>224550</v>
      </c>
      <c r="I901" s="117">
        <v>67495</v>
      </c>
      <c r="J901" s="117">
        <v>161105</v>
      </c>
      <c r="K901" s="116" t="str">
        <v>Yes</v>
      </c>
      <c r="L901" s="116" t="str">
        <v>Yes</v>
      </c>
      <c r="M901" s="120">
        <v>1</v>
      </c>
      <c r="P901" s="104">
        <f>AVERAGE(F$5:F901)</f>
        <v>448.98885172798214</v>
      </c>
      <c r="Q901" s="104">
        <f>AVERAGE(G$5:G901)</f>
        <v>4.5585284280936458</v>
      </c>
      <c r="R901" s="122">
        <f>AVERAGE(H$5:H901)</f>
        <v>224045.43701226311</v>
      </c>
      <c r="S901" s="122">
        <f>AVERAGE(I$5:I901)</f>
        <v>67173.590858416952</v>
      </c>
      <c r="T901" s="122">
        <f>AVERAGE(J$5:J901)</f>
        <v>161128.36789297659</v>
      </c>
      <c r="U901" s="121">
        <f>AVERAGE($M$5:M901)</f>
        <v>0.99775300383996035</v>
      </c>
      <c r="Y901" s="103">
        <v>897</v>
      </c>
      <c r="Z901" s="103">
        <v>664</v>
      </c>
      <c r="AA901" s="103">
        <v>33</v>
      </c>
      <c r="AB901" s="103">
        <v>33</v>
      </c>
      <c r="AC901" s="137">
        <v>3617.955031338086</v>
      </c>
      <c r="AD901" s="103">
        <v>449</v>
      </c>
      <c r="AE901" s="103">
        <v>0</v>
      </c>
      <c r="AF901" s="137">
        <v>224051</v>
      </c>
      <c r="AG901" s="137">
        <v>64900</v>
      </c>
      <c r="AH901" s="137">
        <v>164101</v>
      </c>
      <c r="AI901" s="103" t="str">
        <v>No</v>
      </c>
      <c r="AJ901" s="103" t="str">
        <v>No</v>
      </c>
      <c r="AK901" s="142">
        <v>0.99777777777777776</v>
      </c>
      <c r="AN901" s="104">
        <f>AVERAGE(AD$5:AD901)</f>
        <v>449.09476031215161</v>
      </c>
      <c r="AO901" s="104">
        <f>AVERAGE(AE$5:AE901)</f>
        <v>4.4905239687848386</v>
      </c>
      <c r="AP901" s="122">
        <f>AVERAGE(AF$5:AF901)</f>
        <v>224098.28539576367</v>
      </c>
      <c r="AQ901" s="122">
        <f>AVERAGE(AG$5:AG901)</f>
        <v>67150.247491638802</v>
      </c>
      <c r="AR901" s="122">
        <f>AVERAGE(AH$5:AH901)</f>
        <v>161206.23188405798</v>
      </c>
      <c r="AS901" s="121">
        <f>AVERAGE($AK$5:AK901)</f>
        <v>0.99798835624922655</v>
      </c>
    </row>
    <row r="902" spans="1:45" x14ac:dyDescent="0.25">
      <c r="A902" s="103">
        <v>898</v>
      </c>
      <c r="B902" s="116">
        <v>584</v>
      </c>
      <c r="C902" s="116">
        <v>43</v>
      </c>
      <c r="D902" s="116">
        <v>32</v>
      </c>
      <c r="E902" s="117">
        <v>4996.0225502355415</v>
      </c>
      <c r="F902" s="116">
        <v>450</v>
      </c>
      <c r="G902" s="116">
        <v>0</v>
      </c>
      <c r="H902" s="117">
        <v>224550</v>
      </c>
      <c r="I902" s="117">
        <v>65000</v>
      </c>
      <c r="J902" s="117">
        <v>164350</v>
      </c>
      <c r="K902" s="116" t="str">
        <v>Yes</v>
      </c>
      <c r="L902" s="116" t="str">
        <v>No</v>
      </c>
      <c r="M902" s="120">
        <v>1</v>
      </c>
      <c r="P902" s="104">
        <f>AVERAGE(F$5:F902)</f>
        <v>448.98997772828506</v>
      </c>
      <c r="Q902" s="104">
        <f>AVERAGE(G$5:G902)</f>
        <v>4.5534521158129175</v>
      </c>
      <c r="R902" s="122">
        <f>AVERAGE(H$5:H902)</f>
        <v>224045.99888641425</v>
      </c>
      <c r="S902" s="122">
        <f>AVERAGE(I$5:I902)</f>
        <v>67171.17037861915</v>
      </c>
      <c r="T902" s="122">
        <f>AVERAGE(J$5:J902)</f>
        <v>161131.95545657017</v>
      </c>
      <c r="U902" s="121">
        <f>AVERAGE($M$5:M902)</f>
        <v>0.99775550606285568</v>
      </c>
      <c r="Y902" s="103">
        <v>898</v>
      </c>
      <c r="Z902" s="103">
        <v>523</v>
      </c>
      <c r="AA902" s="103">
        <v>35</v>
      </c>
      <c r="AB902" s="103">
        <v>29</v>
      </c>
      <c r="AC902" s="137">
        <v>2758.6555476919621</v>
      </c>
      <c r="AD902" s="103">
        <v>450</v>
      </c>
      <c r="AE902" s="103">
        <v>3</v>
      </c>
      <c r="AF902" s="137">
        <v>224550</v>
      </c>
      <c r="AG902" s="137">
        <v>66497</v>
      </c>
      <c r="AH902" s="137">
        <v>162403</v>
      </c>
      <c r="AI902" s="103" t="str">
        <v>Yes</v>
      </c>
      <c r="AJ902" s="103" t="str">
        <v>Yes</v>
      </c>
      <c r="AK902" s="142">
        <v>1</v>
      </c>
      <c r="AN902" s="104">
        <f>AVERAGE(AD$5:AD902)</f>
        <v>449.09576837416483</v>
      </c>
      <c r="AO902" s="104">
        <f>AVERAGE(AE$5:AE902)</f>
        <v>4.4888641425389757</v>
      </c>
      <c r="AP902" s="122">
        <f>AVERAGE(AF$5:AF902)</f>
        <v>224098.78841870825</v>
      </c>
      <c r="AQ902" s="122">
        <f>AVERAGE(AG$5:AG902)</f>
        <v>67149.520044543431</v>
      </c>
      <c r="AR902" s="122">
        <f>AVERAGE(AH$5:AH902)</f>
        <v>161207.56458797326</v>
      </c>
      <c r="AS902" s="121">
        <f>AVERAGE($AK$5:AK902)</f>
        <v>0.99799059638703369</v>
      </c>
    </row>
    <row r="903" spans="1:45" x14ac:dyDescent="0.25">
      <c r="A903" s="103">
        <v>899</v>
      </c>
      <c r="B903" s="116">
        <v>596</v>
      </c>
      <c r="C903" s="116">
        <v>35</v>
      </c>
      <c r="D903" s="116">
        <v>18</v>
      </c>
      <c r="E903" s="117">
        <v>2816.9910963710536</v>
      </c>
      <c r="F903" s="116">
        <v>450</v>
      </c>
      <c r="G903" s="116">
        <v>14</v>
      </c>
      <c r="H903" s="117">
        <v>224550</v>
      </c>
      <c r="I903" s="117">
        <v>71986</v>
      </c>
      <c r="J903" s="117">
        <v>155264</v>
      </c>
      <c r="K903" s="116" t="str">
        <v>Yes</v>
      </c>
      <c r="L903" s="116" t="str">
        <v>Yes</v>
      </c>
      <c r="M903" s="120">
        <v>1</v>
      </c>
      <c r="P903" s="104">
        <f>AVERAGE(F$5:F903)</f>
        <v>448.99110122358178</v>
      </c>
      <c r="Q903" s="104">
        <f>AVERAGE(G$5:G903)</f>
        <v>4.5639599555061183</v>
      </c>
      <c r="R903" s="122">
        <f>AVERAGE(H$5:H903)</f>
        <v>224046.55951056728</v>
      </c>
      <c r="S903" s="122">
        <f>AVERAGE(I$5:I903)</f>
        <v>67176.526140155722</v>
      </c>
      <c r="T903" s="122">
        <f>AVERAGE(J$5:J903)</f>
        <v>161125.42825361513</v>
      </c>
      <c r="U903" s="121">
        <f>AVERAGE($M$5:M903)</f>
        <v>0.99775800271907056</v>
      </c>
      <c r="Y903" s="103">
        <v>899</v>
      </c>
      <c r="Z903" s="103">
        <v>511</v>
      </c>
      <c r="AA903" s="103">
        <v>31</v>
      </c>
      <c r="AB903" s="103">
        <v>33</v>
      </c>
      <c r="AC903" s="137">
        <v>2169.5438547905965</v>
      </c>
      <c r="AD903" s="103">
        <v>449</v>
      </c>
      <c r="AE903" s="103">
        <v>0</v>
      </c>
      <c r="AF903" s="137">
        <v>224051</v>
      </c>
      <c r="AG903" s="137">
        <v>64900</v>
      </c>
      <c r="AH903" s="137">
        <v>164101</v>
      </c>
      <c r="AI903" s="103" t="str">
        <v>No</v>
      </c>
      <c r="AJ903" s="103" t="str">
        <v>No</v>
      </c>
      <c r="AK903" s="142">
        <v>0.99777777777777776</v>
      </c>
      <c r="AN903" s="104">
        <f>AVERAGE(AD$5:AD903)</f>
        <v>449.09566184649611</v>
      </c>
      <c r="AO903" s="104">
        <f>AVERAGE(AE$5:AE903)</f>
        <v>4.4838709677419351</v>
      </c>
      <c r="AP903" s="122">
        <f>AVERAGE(AF$5:AF903)</f>
        <v>224098.73526140157</v>
      </c>
      <c r="AQ903" s="122">
        <f>AVERAGE(AG$5:AG903)</f>
        <v>67147.017797552835</v>
      </c>
      <c r="AR903" s="122">
        <f>AVERAGE(AH$5:AH903)</f>
        <v>161210.7830923248</v>
      </c>
      <c r="AS903" s="121">
        <f>AVERAGE($AK$5:AK903)</f>
        <v>0.99799035965888094</v>
      </c>
    </row>
    <row r="904" spans="1:45" x14ac:dyDescent="0.25">
      <c r="A904" s="103">
        <v>900</v>
      </c>
      <c r="B904" s="116">
        <v>549</v>
      </c>
      <c r="C904" s="116">
        <v>28</v>
      </c>
      <c r="D904" s="116">
        <v>34</v>
      </c>
      <c r="E904" s="117">
        <v>2105.9420851546474</v>
      </c>
      <c r="F904" s="116">
        <v>448</v>
      </c>
      <c r="G904" s="116">
        <v>0</v>
      </c>
      <c r="H904" s="117">
        <v>223552</v>
      </c>
      <c r="I904" s="117">
        <v>64800</v>
      </c>
      <c r="J904" s="117">
        <v>163852</v>
      </c>
      <c r="K904" s="116" t="str">
        <v>No</v>
      </c>
      <c r="L904" s="116" t="str">
        <v>No</v>
      </c>
      <c r="M904" s="120">
        <v>0.99555555555555553</v>
      </c>
      <c r="P904" s="104">
        <f>AVERAGE(F$5:F904)</f>
        <v>448.99</v>
      </c>
      <c r="Q904" s="104">
        <f>AVERAGE(G$5:G904)</f>
        <v>4.5588888888888892</v>
      </c>
      <c r="R904" s="122">
        <f>AVERAGE(H$5:H904)</f>
        <v>224046.01</v>
      </c>
      <c r="S904" s="122">
        <f>AVERAGE(I$5:I904)</f>
        <v>67173.885555555549</v>
      </c>
      <c r="T904" s="122">
        <f>AVERAGE(J$5:J904)</f>
        <v>161128.45777777777</v>
      </c>
      <c r="U904" s="121">
        <f>AVERAGE($M$5:M904)</f>
        <v>0.99775555555555562</v>
      </c>
      <c r="Y904" s="103">
        <v>900</v>
      </c>
      <c r="Z904" s="103">
        <v>540</v>
      </c>
      <c r="AA904" s="103">
        <v>43</v>
      </c>
      <c r="AB904" s="103">
        <v>33</v>
      </c>
      <c r="AC904" s="137">
        <v>3171.7701180806266</v>
      </c>
      <c r="AD904" s="103">
        <v>449</v>
      </c>
      <c r="AE904" s="103">
        <v>0</v>
      </c>
      <c r="AF904" s="137">
        <v>224051</v>
      </c>
      <c r="AG904" s="137">
        <v>64900</v>
      </c>
      <c r="AH904" s="137">
        <v>164101</v>
      </c>
      <c r="AI904" s="103" t="str">
        <v>No</v>
      </c>
      <c r="AJ904" s="103" t="str">
        <v>No</v>
      </c>
      <c r="AK904" s="142">
        <v>0.99777777777777776</v>
      </c>
      <c r="AN904" s="104">
        <f>AVERAGE(AD$5:AD904)</f>
        <v>449.09555555555556</v>
      </c>
      <c r="AO904" s="104">
        <f>AVERAGE(AE$5:AE904)</f>
        <v>4.4788888888888891</v>
      </c>
      <c r="AP904" s="122">
        <f>AVERAGE(AF$5:AF904)</f>
        <v>224098.68222222221</v>
      </c>
      <c r="AQ904" s="122">
        <f>AVERAGE(AG$5:AG904)</f>
        <v>67144.521111111113</v>
      </c>
      <c r="AR904" s="122">
        <f>AVERAGE(AH$5:AH904)</f>
        <v>161213.99444444446</v>
      </c>
      <c r="AS904" s="121">
        <f>AVERAGE($AK$5:AK904)</f>
        <v>0.99799012345679072</v>
      </c>
    </row>
    <row r="905" spans="1:45" x14ac:dyDescent="0.25">
      <c r="A905" s="103">
        <v>901</v>
      </c>
      <c r="B905" s="116">
        <v>566</v>
      </c>
      <c r="C905" s="116">
        <v>38</v>
      </c>
      <c r="D905" s="116">
        <v>27</v>
      </c>
      <c r="E905" s="117">
        <v>2517.0809964868495</v>
      </c>
      <c r="F905" s="116">
        <v>450</v>
      </c>
      <c r="G905" s="116">
        <v>5</v>
      </c>
      <c r="H905" s="117">
        <v>224550</v>
      </c>
      <c r="I905" s="117">
        <v>67495</v>
      </c>
      <c r="J905" s="117">
        <v>161105</v>
      </c>
      <c r="K905" s="116" t="str">
        <v>Yes</v>
      </c>
      <c r="L905" s="116" t="str">
        <v>Yes</v>
      </c>
      <c r="M905" s="120">
        <v>1</v>
      </c>
      <c r="P905" s="104">
        <f>AVERAGE(F$5:F905)</f>
        <v>448.99112097669257</v>
      </c>
      <c r="Q905" s="104">
        <f>AVERAGE(G$5:G905)</f>
        <v>4.5593784683684797</v>
      </c>
      <c r="R905" s="122">
        <f>AVERAGE(H$5:H905)</f>
        <v>224046.56936736958</v>
      </c>
      <c r="S905" s="122">
        <f>AVERAGE(I$5:I905)</f>
        <v>67174.241953385121</v>
      </c>
      <c r="T905" s="122">
        <f>AVERAGE(J$5:J905)</f>
        <v>161128.43174250831</v>
      </c>
      <c r="U905" s="121">
        <f>AVERAGE($M$5:M905)</f>
        <v>0.99775804661487233</v>
      </c>
      <c r="Y905" s="103">
        <v>901</v>
      </c>
      <c r="Z905" s="103">
        <v>637</v>
      </c>
      <c r="AA905" s="103">
        <v>35</v>
      </c>
      <c r="AB905" s="103">
        <v>26</v>
      </c>
      <c r="AC905" s="137">
        <v>3610.9762863333226</v>
      </c>
      <c r="AD905" s="103">
        <v>450</v>
      </c>
      <c r="AE905" s="103">
        <v>6</v>
      </c>
      <c r="AF905" s="137">
        <v>224550</v>
      </c>
      <c r="AG905" s="137">
        <v>67994</v>
      </c>
      <c r="AH905" s="137">
        <v>160456</v>
      </c>
      <c r="AI905" s="103" t="str">
        <v>Yes</v>
      </c>
      <c r="AJ905" s="103" t="str">
        <v>Yes</v>
      </c>
      <c r="AK905" s="142">
        <v>1</v>
      </c>
      <c r="AN905" s="104">
        <f>AVERAGE(AD$5:AD905)</f>
        <v>449.09655937846838</v>
      </c>
      <c r="AO905" s="104">
        <f>AVERAGE(AE$5:AE905)</f>
        <v>4.4805771365149836</v>
      </c>
      <c r="AP905" s="122">
        <f>AVERAGE(AF$5:AF905)</f>
        <v>224099.18312985572</v>
      </c>
      <c r="AQ905" s="122">
        <f>AVERAGE(AG$5:AG905)</f>
        <v>67145.463928967816</v>
      </c>
      <c r="AR905" s="122">
        <f>AVERAGE(AH$5:AH905)</f>
        <v>161213.15316315205</v>
      </c>
      <c r="AS905" s="121">
        <f>AVERAGE($AK$5:AK905)</f>
        <v>0.99799235417437482</v>
      </c>
    </row>
    <row r="906" spans="1:45" x14ac:dyDescent="0.25">
      <c r="A906" s="103">
        <v>902</v>
      </c>
      <c r="B906" s="116">
        <v>550</v>
      </c>
      <c r="C906" s="116">
        <v>43</v>
      </c>
      <c r="D906" s="116">
        <v>36</v>
      </c>
      <c r="E906" s="117">
        <v>2909.2640244795803</v>
      </c>
      <c r="F906" s="116">
        <v>446</v>
      </c>
      <c r="G906" s="116">
        <v>0</v>
      </c>
      <c r="H906" s="117">
        <v>222554</v>
      </c>
      <c r="I906" s="117">
        <v>64600</v>
      </c>
      <c r="J906" s="117">
        <v>163354</v>
      </c>
      <c r="K906" s="116" t="str">
        <v>No</v>
      </c>
      <c r="L906" s="116" t="str">
        <v>No</v>
      </c>
      <c r="M906" s="120">
        <v>0.99111111111111116</v>
      </c>
      <c r="P906" s="104">
        <f>AVERAGE(F$5:F906)</f>
        <v>448.98780487804879</v>
      </c>
      <c r="Q906" s="104">
        <f>AVERAGE(G$5:G906)</f>
        <v>4.5543237250554327</v>
      </c>
      <c r="R906" s="122">
        <f>AVERAGE(H$5:H906)</f>
        <v>224044.91463414635</v>
      </c>
      <c r="S906" s="122">
        <f>AVERAGE(I$5:I906)</f>
        <v>67171.388026607543</v>
      </c>
      <c r="T906" s="122">
        <f>AVERAGE(J$5:J906)</f>
        <v>161130.89911308204</v>
      </c>
      <c r="U906" s="121">
        <f>AVERAGE($M$5:M906)</f>
        <v>0.99775067750677504</v>
      </c>
      <c r="Y906" s="103">
        <v>902</v>
      </c>
      <c r="Z906" s="103">
        <v>583</v>
      </c>
      <c r="AA906" s="103">
        <v>31</v>
      </c>
      <c r="AB906" s="103">
        <v>31</v>
      </c>
      <c r="AC906" s="137">
        <v>2619.3744032038203</v>
      </c>
      <c r="AD906" s="103">
        <v>450</v>
      </c>
      <c r="AE906" s="103">
        <v>1</v>
      </c>
      <c r="AF906" s="137">
        <v>224550</v>
      </c>
      <c r="AG906" s="137">
        <v>65499</v>
      </c>
      <c r="AH906" s="137">
        <v>163701</v>
      </c>
      <c r="AI906" s="103" t="str">
        <v>Yes</v>
      </c>
      <c r="AJ906" s="103" t="str">
        <v>Yes</v>
      </c>
      <c r="AK906" s="142">
        <v>1</v>
      </c>
      <c r="AN906" s="104">
        <f>AVERAGE(AD$5:AD906)</f>
        <v>449.09756097560978</v>
      </c>
      <c r="AO906" s="104">
        <f>AVERAGE(AE$5:AE906)</f>
        <v>4.4767184035476717</v>
      </c>
      <c r="AP906" s="122">
        <f>AVERAGE(AF$5:AF906)</f>
        <v>224099.68292682926</v>
      </c>
      <c r="AQ906" s="122">
        <f>AVERAGE(AG$5:AG906)</f>
        <v>67143.638580931263</v>
      </c>
      <c r="AR906" s="122">
        <f>AVERAGE(AH$5:AH906)</f>
        <v>161215.911308204</v>
      </c>
      <c r="AS906" s="121">
        <f>AVERAGE($AK$5:AK906)</f>
        <v>0.9979945799458001</v>
      </c>
    </row>
    <row r="907" spans="1:45" x14ac:dyDescent="0.25">
      <c r="A907" s="103">
        <v>903</v>
      </c>
      <c r="B907" s="116">
        <v>508</v>
      </c>
      <c r="C907" s="116">
        <v>45</v>
      </c>
      <c r="D907" s="116">
        <v>27</v>
      </c>
      <c r="E907" s="117">
        <v>3897.8095958177073</v>
      </c>
      <c r="F907" s="116">
        <v>450</v>
      </c>
      <c r="G907" s="116">
        <v>5</v>
      </c>
      <c r="H907" s="117">
        <v>224550</v>
      </c>
      <c r="I907" s="117">
        <v>67495</v>
      </c>
      <c r="J907" s="117">
        <v>161105</v>
      </c>
      <c r="K907" s="116" t="str">
        <v>Yes</v>
      </c>
      <c r="L907" s="116" t="str">
        <v>Yes</v>
      </c>
      <c r="M907" s="120">
        <v>1</v>
      </c>
      <c r="P907" s="104">
        <f>AVERAGE(F$5:F907)</f>
        <v>448.98892580287929</v>
      </c>
      <c r="Q907" s="104">
        <f>AVERAGE(G$5:G907)</f>
        <v>4.5548172757475083</v>
      </c>
      <c r="R907" s="122">
        <f>AVERAGE(H$5:H907)</f>
        <v>224045.47397563676</v>
      </c>
      <c r="S907" s="122">
        <f>AVERAGE(I$5:I907)</f>
        <v>67171.746400885939</v>
      </c>
      <c r="T907" s="122">
        <f>AVERAGE(J$5:J907)</f>
        <v>161130.87043189368</v>
      </c>
      <c r="U907" s="121">
        <f>AVERAGE($M$5:M907)</f>
        <v>0.99775316845084283</v>
      </c>
      <c r="Y907" s="103">
        <v>903</v>
      </c>
      <c r="Z907" s="103">
        <v>551</v>
      </c>
      <c r="AA907" s="103">
        <v>46</v>
      </c>
      <c r="AB907" s="103">
        <v>36</v>
      </c>
      <c r="AC907" s="137">
        <v>4529.9351620589805</v>
      </c>
      <c r="AD907" s="103">
        <v>446</v>
      </c>
      <c r="AE907" s="103">
        <v>0</v>
      </c>
      <c r="AF907" s="137">
        <v>222554</v>
      </c>
      <c r="AG907" s="137">
        <v>64600</v>
      </c>
      <c r="AH907" s="137">
        <v>163354</v>
      </c>
      <c r="AI907" s="103" t="str">
        <v>No</v>
      </c>
      <c r="AJ907" s="103" t="str">
        <v>No</v>
      </c>
      <c r="AK907" s="142">
        <v>0.99111111111111116</v>
      </c>
      <c r="AN907" s="104">
        <f>AVERAGE(AD$5:AD907)</f>
        <v>449.094130675526</v>
      </c>
      <c r="AO907" s="104">
        <f>AVERAGE(AE$5:AE907)</f>
        <v>4.4717607973421929</v>
      </c>
      <c r="AP907" s="122">
        <f>AVERAGE(AF$5:AF907)</f>
        <v>224097.97120708748</v>
      </c>
      <c r="AQ907" s="122">
        <f>AVERAGE(AG$5:AG907)</f>
        <v>67140.821705426351</v>
      </c>
      <c r="AR907" s="122">
        <f>AVERAGE(AH$5:AH907)</f>
        <v>161218.27906976745</v>
      </c>
      <c r="AS907" s="121">
        <f>AVERAGE($AK$5:AK907)</f>
        <v>0.99798695705672513</v>
      </c>
    </row>
    <row r="908" spans="1:45" x14ac:dyDescent="0.25">
      <c r="A908" s="103">
        <v>904</v>
      </c>
      <c r="B908" s="116">
        <v>622</v>
      </c>
      <c r="C908" s="116">
        <v>41</v>
      </c>
      <c r="D908" s="116">
        <v>40</v>
      </c>
      <c r="E908" s="117">
        <v>4554.2861919093957</v>
      </c>
      <c r="F908" s="116">
        <v>442</v>
      </c>
      <c r="G908" s="116">
        <v>0</v>
      </c>
      <c r="H908" s="117">
        <v>220558</v>
      </c>
      <c r="I908" s="117">
        <v>64200</v>
      </c>
      <c r="J908" s="117">
        <v>162358</v>
      </c>
      <c r="K908" s="116" t="str">
        <v>No</v>
      </c>
      <c r="L908" s="116" t="str">
        <v>No</v>
      </c>
      <c r="M908" s="120">
        <v>0.98222222222222222</v>
      </c>
      <c r="P908" s="104">
        <f>AVERAGE(F$5:F908)</f>
        <v>448.98119469026551</v>
      </c>
      <c r="Q908" s="104">
        <f>AVERAGE(G$5:G908)</f>
        <v>4.5497787610619467</v>
      </c>
      <c r="R908" s="122">
        <f>AVERAGE(H$5:H908)</f>
        <v>224041.61615044248</v>
      </c>
      <c r="S908" s="122">
        <f>AVERAGE(I$5:I908)</f>
        <v>67168.459070796467</v>
      </c>
      <c r="T908" s="122">
        <f>AVERAGE(J$5:J908)</f>
        <v>161132.22787610619</v>
      </c>
      <c r="U908" s="121">
        <f>AVERAGE($M$5:M908)</f>
        <v>0.99773598820059006</v>
      </c>
      <c r="Y908" s="103">
        <v>904</v>
      </c>
      <c r="Z908" s="103">
        <v>466</v>
      </c>
      <c r="AA908" s="103">
        <v>38</v>
      </c>
      <c r="AB908" s="103">
        <v>27</v>
      </c>
      <c r="AC908" s="137">
        <v>4709.8823288154908</v>
      </c>
      <c r="AD908" s="103">
        <v>450</v>
      </c>
      <c r="AE908" s="103">
        <v>5</v>
      </c>
      <c r="AF908" s="137">
        <v>224550</v>
      </c>
      <c r="AG908" s="137">
        <v>67495</v>
      </c>
      <c r="AH908" s="137">
        <v>161105</v>
      </c>
      <c r="AI908" s="103" t="str">
        <v>Yes</v>
      </c>
      <c r="AJ908" s="103" t="str">
        <v>Yes</v>
      </c>
      <c r="AK908" s="142">
        <v>1</v>
      </c>
      <c r="AN908" s="104">
        <f>AVERAGE(AD$5:AD908)</f>
        <v>449.09513274336285</v>
      </c>
      <c r="AO908" s="104">
        <f>AVERAGE(AE$5:AE908)</f>
        <v>4.4723451327433628</v>
      </c>
      <c r="AP908" s="122">
        <f>AVERAGE(AF$5:AF908)</f>
        <v>224098.47123893804</v>
      </c>
      <c r="AQ908" s="122">
        <f>AVERAGE(AG$5:AG908)</f>
        <v>67141.213495575226</v>
      </c>
      <c r="AR908" s="122">
        <f>AVERAGE(AH$5:AH908)</f>
        <v>161218.15376106196</v>
      </c>
      <c r="AS908" s="121">
        <f>AVERAGE($AK$5:AK908)</f>
        <v>0.99798918387414026</v>
      </c>
    </row>
    <row r="909" spans="1:45" x14ac:dyDescent="0.25">
      <c r="A909" s="103">
        <v>905</v>
      </c>
      <c r="B909" s="116">
        <v>514</v>
      </c>
      <c r="C909" s="116">
        <v>46</v>
      </c>
      <c r="D909" s="116">
        <v>22</v>
      </c>
      <c r="E909" s="117">
        <v>2629.8844469208962</v>
      </c>
      <c r="F909" s="116">
        <v>450</v>
      </c>
      <c r="G909" s="116">
        <v>10</v>
      </c>
      <c r="H909" s="117">
        <v>224550</v>
      </c>
      <c r="I909" s="117">
        <v>69990</v>
      </c>
      <c r="J909" s="117">
        <v>157860</v>
      </c>
      <c r="K909" s="116" t="str">
        <v>Yes</v>
      </c>
      <c r="L909" s="116" t="str">
        <v>Yes</v>
      </c>
      <c r="M909" s="120">
        <v>1</v>
      </c>
      <c r="P909" s="104">
        <f>AVERAGE(F$5:F909)</f>
        <v>448.98232044198897</v>
      </c>
      <c r="Q909" s="104">
        <f>AVERAGE(G$5:G909)</f>
        <v>4.5558011049723754</v>
      </c>
      <c r="R909" s="122">
        <f>AVERAGE(H$5:H909)</f>
        <v>224042.17790055249</v>
      </c>
      <c r="S909" s="122">
        <f>AVERAGE(I$5:I909)</f>
        <v>67171.576795580113</v>
      </c>
      <c r="T909" s="122">
        <f>AVERAGE(J$5:J909)</f>
        <v>161128.61215469614</v>
      </c>
      <c r="U909" s="121">
        <f>AVERAGE($M$5:M909)</f>
        <v>0.9977384898710866</v>
      </c>
      <c r="Y909" s="103">
        <v>905</v>
      </c>
      <c r="Z909" s="103">
        <v>575</v>
      </c>
      <c r="AA909" s="103">
        <v>30</v>
      </c>
      <c r="AB909" s="103">
        <v>24</v>
      </c>
      <c r="AC909" s="137">
        <v>4676.0454957844313</v>
      </c>
      <c r="AD909" s="103">
        <v>450</v>
      </c>
      <c r="AE909" s="103">
        <v>8</v>
      </c>
      <c r="AF909" s="137">
        <v>224550</v>
      </c>
      <c r="AG909" s="137">
        <v>68992</v>
      </c>
      <c r="AH909" s="137">
        <v>159158</v>
      </c>
      <c r="AI909" s="103" t="str">
        <v>Yes</v>
      </c>
      <c r="AJ909" s="103" t="str">
        <v>Yes</v>
      </c>
      <c r="AK909" s="142">
        <v>1</v>
      </c>
      <c r="AN909" s="104">
        <f>AVERAGE(AD$5:AD909)</f>
        <v>449.09613259668509</v>
      </c>
      <c r="AO909" s="104">
        <f>AVERAGE(AE$5:AE909)</f>
        <v>4.4762430939226521</v>
      </c>
      <c r="AP909" s="122">
        <f>AVERAGE(AF$5:AF909)</f>
        <v>224098.97016574585</v>
      </c>
      <c r="AQ909" s="122">
        <f>AVERAGE(AG$5:AG909)</f>
        <v>67143.258563535914</v>
      </c>
      <c r="AR909" s="122">
        <f>AVERAGE(AH$5:AH909)</f>
        <v>161215.87734806631</v>
      </c>
      <c r="AS909" s="121">
        <f>AVERAGE($AK$5:AK909)</f>
        <v>0.9979914057704119</v>
      </c>
    </row>
    <row r="910" spans="1:45" x14ac:dyDescent="0.25">
      <c r="A910" s="103">
        <v>906</v>
      </c>
      <c r="B910" s="116">
        <v>541</v>
      </c>
      <c r="C910" s="116">
        <v>47</v>
      </c>
      <c r="D910" s="116">
        <v>24</v>
      </c>
      <c r="E910" s="117">
        <v>2586.8767426936547</v>
      </c>
      <c r="F910" s="116">
        <v>450</v>
      </c>
      <c r="G910" s="116">
        <v>8</v>
      </c>
      <c r="H910" s="117">
        <v>224550</v>
      </c>
      <c r="I910" s="117">
        <v>68992</v>
      </c>
      <c r="J910" s="117">
        <v>159158</v>
      </c>
      <c r="K910" s="116" t="str">
        <v>Yes</v>
      </c>
      <c r="L910" s="116" t="str">
        <v>Yes</v>
      </c>
      <c r="M910" s="120">
        <v>1</v>
      </c>
      <c r="P910" s="104">
        <f>AVERAGE(F$5:F910)</f>
        <v>448.98344370860929</v>
      </c>
      <c r="Q910" s="104">
        <f>AVERAGE(G$5:G910)</f>
        <v>4.5596026490066226</v>
      </c>
      <c r="R910" s="122">
        <f>AVERAGE(H$5:H910)</f>
        <v>224042.73841059604</v>
      </c>
      <c r="S910" s="122">
        <f>AVERAGE(I$5:I910)</f>
        <v>67173.586092715239</v>
      </c>
      <c r="T910" s="122">
        <f>AVERAGE(J$5:J910)</f>
        <v>161126.43708609272</v>
      </c>
      <c r="U910" s="121">
        <f>AVERAGE($M$5:M910)</f>
        <v>0.99774098601913175</v>
      </c>
      <c r="Y910" s="103">
        <v>906</v>
      </c>
      <c r="Z910" s="103">
        <v>611</v>
      </c>
      <c r="AA910" s="103">
        <v>40</v>
      </c>
      <c r="AB910" s="103">
        <v>26</v>
      </c>
      <c r="AC910" s="137">
        <v>3011.0620949989948</v>
      </c>
      <c r="AD910" s="103">
        <v>450</v>
      </c>
      <c r="AE910" s="103">
        <v>6</v>
      </c>
      <c r="AF910" s="137">
        <v>224550</v>
      </c>
      <c r="AG910" s="137">
        <v>67994</v>
      </c>
      <c r="AH910" s="137">
        <v>160456</v>
      </c>
      <c r="AI910" s="103" t="str">
        <v>Yes</v>
      </c>
      <c r="AJ910" s="103" t="str">
        <v>Yes</v>
      </c>
      <c r="AK910" s="142">
        <v>1</v>
      </c>
      <c r="AN910" s="104">
        <f>AVERAGE(AD$5:AD910)</f>
        <v>449.09713024282559</v>
      </c>
      <c r="AO910" s="104">
        <f>AVERAGE(AE$5:AE910)</f>
        <v>4.4779249448123624</v>
      </c>
      <c r="AP910" s="122">
        <f>AVERAGE(AF$5:AF910)</f>
        <v>224099.46799116998</v>
      </c>
      <c r="AQ910" s="122">
        <f>AVERAGE(AG$5:AG910)</f>
        <v>67144.197571743935</v>
      </c>
      <c r="AR910" s="122">
        <f>AVERAGE(AH$5:AH910)</f>
        <v>161215.03863134657</v>
      </c>
      <c r="AS910" s="121">
        <f>AVERAGE($AK$5:AK910)</f>
        <v>0.99799362276183534</v>
      </c>
    </row>
    <row r="911" spans="1:45" x14ac:dyDescent="0.25">
      <c r="A911" s="103">
        <v>907</v>
      </c>
      <c r="B911" s="116">
        <v>519</v>
      </c>
      <c r="C911" s="116">
        <v>40</v>
      </c>
      <c r="D911" s="116">
        <v>26</v>
      </c>
      <c r="E911" s="117">
        <v>3847.9342263804524</v>
      </c>
      <c r="F911" s="116">
        <v>450</v>
      </c>
      <c r="G911" s="116">
        <v>6</v>
      </c>
      <c r="H911" s="117">
        <v>224550</v>
      </c>
      <c r="I911" s="117">
        <v>67994</v>
      </c>
      <c r="J911" s="117">
        <v>160456</v>
      </c>
      <c r="K911" s="116" t="str">
        <v>Yes</v>
      </c>
      <c r="L911" s="116" t="str">
        <v>Yes</v>
      </c>
      <c r="M911" s="120">
        <v>1</v>
      </c>
      <c r="P911" s="104">
        <f>AVERAGE(F$5:F911)</f>
        <v>448.98456449834617</v>
      </c>
      <c r="Q911" s="104">
        <f>AVERAGE(G$5:G911)</f>
        <v>4.5611907386990076</v>
      </c>
      <c r="R911" s="122">
        <f>AVERAGE(H$5:H911)</f>
        <v>224043.29768467476</v>
      </c>
      <c r="S911" s="122">
        <f>AVERAGE(I$5:I911)</f>
        <v>67174.490628445419</v>
      </c>
      <c r="T911" s="122">
        <f>AVERAGE(J$5:J911)</f>
        <v>161125.69790518191</v>
      </c>
      <c r="U911" s="121">
        <f>AVERAGE($M$5:M911)</f>
        <v>0.99774347666299157</v>
      </c>
      <c r="Y911" s="103">
        <v>907</v>
      </c>
      <c r="Z911" s="103">
        <v>579</v>
      </c>
      <c r="AA911" s="103">
        <v>46</v>
      </c>
      <c r="AB911" s="103">
        <v>37</v>
      </c>
      <c r="AC911" s="137">
        <v>4687.9580715921502</v>
      </c>
      <c r="AD911" s="103">
        <v>445</v>
      </c>
      <c r="AE911" s="103">
        <v>0</v>
      </c>
      <c r="AF911" s="137">
        <v>222055</v>
      </c>
      <c r="AG911" s="137">
        <v>64500</v>
      </c>
      <c r="AH911" s="137">
        <v>163105</v>
      </c>
      <c r="AI911" s="103" t="str">
        <v>No</v>
      </c>
      <c r="AJ911" s="103" t="str">
        <v>No</v>
      </c>
      <c r="AK911" s="142">
        <v>0.98888888888888893</v>
      </c>
      <c r="AN911" s="104">
        <f>AVERAGE(AD$5:AD911)</f>
        <v>449.09261300992284</v>
      </c>
      <c r="AO911" s="104">
        <f>AVERAGE(AE$5:AE911)</f>
        <v>4.4729878721058434</v>
      </c>
      <c r="AP911" s="122">
        <f>AVERAGE(AF$5:AF911)</f>
        <v>224097.21389195148</v>
      </c>
      <c r="AQ911" s="122">
        <f>AVERAGE(AG$5:AG911)</f>
        <v>67141.282249173091</v>
      </c>
      <c r="AR911" s="122">
        <f>AVERAGE(AH$5:AH911)</f>
        <v>161217.12238147738</v>
      </c>
      <c r="AS911" s="121">
        <f>AVERAGE($AK$5:AK911)</f>
        <v>0.99798358446649582</v>
      </c>
    </row>
    <row r="912" spans="1:45" x14ac:dyDescent="0.25">
      <c r="A912" s="103">
        <v>908</v>
      </c>
      <c r="B912" s="116">
        <v>590</v>
      </c>
      <c r="C912" s="116">
        <v>37</v>
      </c>
      <c r="D912" s="116">
        <v>27</v>
      </c>
      <c r="E912" s="117">
        <v>2350.8455164851421</v>
      </c>
      <c r="F912" s="116">
        <v>450</v>
      </c>
      <c r="G912" s="116">
        <v>5</v>
      </c>
      <c r="H912" s="117">
        <v>224550</v>
      </c>
      <c r="I912" s="117">
        <v>67495</v>
      </c>
      <c r="J912" s="117">
        <v>161105</v>
      </c>
      <c r="K912" s="116" t="str">
        <v>Yes</v>
      </c>
      <c r="L912" s="116" t="str">
        <v>Yes</v>
      </c>
      <c r="M912" s="120">
        <v>1</v>
      </c>
      <c r="P912" s="104">
        <f>AVERAGE(F$5:F912)</f>
        <v>448.98568281938327</v>
      </c>
      <c r="Q912" s="104">
        <f>AVERAGE(G$5:G912)</f>
        <v>4.5616740088105727</v>
      </c>
      <c r="R912" s="122">
        <f>AVERAGE(H$5:H912)</f>
        <v>224043.85572687225</v>
      </c>
      <c r="S912" s="122">
        <f>AVERAGE(I$5:I912)</f>
        <v>67174.843612334807</v>
      </c>
      <c r="T912" s="122">
        <f>AVERAGE(J$5:J912)</f>
        <v>161125.67511013217</v>
      </c>
      <c r="U912" s="121">
        <f>AVERAGE($M$5:M912)</f>
        <v>0.99774596182085173</v>
      </c>
      <c r="Y912" s="103">
        <v>908</v>
      </c>
      <c r="Z912" s="103">
        <v>633</v>
      </c>
      <c r="AA912" s="103">
        <v>40</v>
      </c>
      <c r="AB912" s="103">
        <v>38</v>
      </c>
      <c r="AC912" s="137">
        <v>3072.7996592037093</v>
      </c>
      <c r="AD912" s="103">
        <v>444</v>
      </c>
      <c r="AE912" s="103">
        <v>0</v>
      </c>
      <c r="AF912" s="137">
        <v>221556</v>
      </c>
      <c r="AG912" s="137">
        <v>64400</v>
      </c>
      <c r="AH912" s="137">
        <v>162856</v>
      </c>
      <c r="AI912" s="103" t="str">
        <v>No</v>
      </c>
      <c r="AJ912" s="103" t="str">
        <v>No</v>
      </c>
      <c r="AK912" s="142">
        <v>0.98666666666666669</v>
      </c>
      <c r="AN912" s="104">
        <f>AVERAGE(AD$5:AD912)</f>
        <v>449.08700440528634</v>
      </c>
      <c r="AO912" s="104">
        <f>AVERAGE(AE$5:AE912)</f>
        <v>4.4680616740088102</v>
      </c>
      <c r="AP912" s="122">
        <f>AVERAGE(AF$5:AF912)</f>
        <v>224094.4151982379</v>
      </c>
      <c r="AQ912" s="122">
        <f>AVERAGE(AG$5:AG912)</f>
        <v>67138.263215859028</v>
      </c>
      <c r="AR912" s="122">
        <f>AVERAGE(AH$5:AH912)</f>
        <v>161218.92731277534</v>
      </c>
      <c r="AS912" s="121">
        <f>AVERAGE($AK$5:AK912)</f>
        <v>0.997971120900637</v>
      </c>
    </row>
    <row r="913" spans="1:45" x14ac:dyDescent="0.25">
      <c r="A913" s="103">
        <v>909</v>
      </c>
      <c r="B913" s="116">
        <v>567</v>
      </c>
      <c r="C913" s="116">
        <v>34</v>
      </c>
      <c r="D913" s="116">
        <v>29</v>
      </c>
      <c r="E913" s="117">
        <v>3390.0909625977656</v>
      </c>
      <c r="F913" s="116">
        <v>450</v>
      </c>
      <c r="G913" s="116">
        <v>3</v>
      </c>
      <c r="H913" s="117">
        <v>224550</v>
      </c>
      <c r="I913" s="117">
        <v>66497</v>
      </c>
      <c r="J913" s="117">
        <v>162403</v>
      </c>
      <c r="K913" s="116" t="str">
        <v>Yes</v>
      </c>
      <c r="L913" s="116" t="str">
        <v>Yes</v>
      </c>
      <c r="M913" s="120">
        <v>1</v>
      </c>
      <c r="P913" s="104">
        <f>AVERAGE(F$5:F913)</f>
        <v>448.986798679868</v>
      </c>
      <c r="Q913" s="104">
        <f>AVERAGE(G$5:G913)</f>
        <v>4.5599559955995597</v>
      </c>
      <c r="R913" s="122">
        <f>AVERAGE(H$5:H913)</f>
        <v>224044.41254125413</v>
      </c>
      <c r="S913" s="122">
        <f>AVERAGE(I$5:I913)</f>
        <v>67174.097909790973</v>
      </c>
      <c r="T913" s="122">
        <f>AVERAGE(J$5:J913)</f>
        <v>161127.0803080308</v>
      </c>
      <c r="U913" s="121">
        <f>AVERAGE($M$5:M913)</f>
        <v>0.99774844151081776</v>
      </c>
      <c r="Y913" s="103">
        <v>909</v>
      </c>
      <c r="Z913" s="103">
        <v>575</v>
      </c>
      <c r="AA913" s="103">
        <v>32</v>
      </c>
      <c r="AB913" s="103">
        <v>28</v>
      </c>
      <c r="AC913" s="137">
        <v>4029.4221744373162</v>
      </c>
      <c r="AD913" s="103">
        <v>450</v>
      </c>
      <c r="AE913" s="103">
        <v>4</v>
      </c>
      <c r="AF913" s="137">
        <v>224550</v>
      </c>
      <c r="AG913" s="137">
        <v>66996</v>
      </c>
      <c r="AH913" s="137">
        <v>161754</v>
      </c>
      <c r="AI913" s="103" t="str">
        <v>Yes</v>
      </c>
      <c r="AJ913" s="103" t="str">
        <v>Yes</v>
      </c>
      <c r="AK913" s="142">
        <v>1</v>
      </c>
      <c r="AN913" s="104">
        <f>AVERAGE(AD$5:AD913)</f>
        <v>449.08800880088006</v>
      </c>
      <c r="AO913" s="104">
        <f>AVERAGE(AE$5:AE913)</f>
        <v>4.4675467546754675</v>
      </c>
      <c r="AP913" s="122">
        <f>AVERAGE(AF$5:AF913)</f>
        <v>224094.91639163916</v>
      </c>
      <c r="AQ913" s="122">
        <f>AVERAGE(AG$5:AG913)</f>
        <v>67138.106710671069</v>
      </c>
      <c r="AR913" s="122">
        <f>AVERAGE(AH$5:AH913)</f>
        <v>161219.51595159515</v>
      </c>
      <c r="AS913" s="121">
        <f>AVERAGE($AK$5:AK913)</f>
        <v>0.99797335289084532</v>
      </c>
    </row>
    <row r="914" spans="1:45" x14ac:dyDescent="0.25">
      <c r="A914" s="103">
        <v>910</v>
      </c>
      <c r="B914" s="116">
        <v>520</v>
      </c>
      <c r="C914" s="116">
        <v>59</v>
      </c>
      <c r="D914" s="116">
        <v>20</v>
      </c>
      <c r="E914" s="117">
        <v>2512.7509197358686</v>
      </c>
      <c r="F914" s="116">
        <v>450</v>
      </c>
      <c r="G914" s="116">
        <v>12</v>
      </c>
      <c r="H914" s="117">
        <v>224550</v>
      </c>
      <c r="I914" s="117">
        <v>70988</v>
      </c>
      <c r="J914" s="117">
        <v>156562</v>
      </c>
      <c r="K914" s="116" t="str">
        <v>Yes</v>
      </c>
      <c r="L914" s="116" t="str">
        <v>Yes</v>
      </c>
      <c r="M914" s="120">
        <v>1</v>
      </c>
      <c r="P914" s="104">
        <f>AVERAGE(F$5:F914)</f>
        <v>448.98791208791209</v>
      </c>
      <c r="Q914" s="104">
        <f>AVERAGE(G$5:G914)</f>
        <v>4.5681318681318679</v>
      </c>
      <c r="R914" s="122">
        <f>AVERAGE(H$5:H914)</f>
        <v>224044.96813186814</v>
      </c>
      <c r="S914" s="122">
        <f>AVERAGE(I$5:I914)</f>
        <v>67178.289010989014</v>
      </c>
      <c r="T914" s="122">
        <f>AVERAGE(J$5:J914)</f>
        <v>161122.06373626375</v>
      </c>
      <c r="U914" s="121">
        <f>AVERAGE($M$5:M914)</f>
        <v>0.99775091575091579</v>
      </c>
      <c r="Y914" s="103">
        <v>910</v>
      </c>
      <c r="Z914" s="103">
        <v>626</v>
      </c>
      <c r="AA914" s="103">
        <v>39</v>
      </c>
      <c r="AB914" s="103">
        <v>27</v>
      </c>
      <c r="AC914" s="137">
        <v>3939.5555764977926</v>
      </c>
      <c r="AD914" s="103">
        <v>450</v>
      </c>
      <c r="AE914" s="103">
        <v>5</v>
      </c>
      <c r="AF914" s="137">
        <v>224550</v>
      </c>
      <c r="AG914" s="137">
        <v>67495</v>
      </c>
      <c r="AH914" s="137">
        <v>161105</v>
      </c>
      <c r="AI914" s="103" t="str">
        <v>Yes</v>
      </c>
      <c r="AJ914" s="103" t="str">
        <v>Yes</v>
      </c>
      <c r="AK914" s="142">
        <v>1</v>
      </c>
      <c r="AN914" s="104">
        <f>AVERAGE(AD$5:AD914)</f>
        <v>449.089010989011</v>
      </c>
      <c r="AO914" s="104">
        <f>AVERAGE(AE$5:AE914)</f>
        <v>4.4681318681318682</v>
      </c>
      <c r="AP914" s="122">
        <f>AVERAGE(AF$5:AF914)</f>
        <v>224095.41648351648</v>
      </c>
      <c r="AQ914" s="122">
        <f>AVERAGE(AG$5:AG914)</f>
        <v>67138.498901098894</v>
      </c>
      <c r="AR914" s="122">
        <f>AVERAGE(AH$5:AH914)</f>
        <v>161219.39010989011</v>
      </c>
      <c r="AS914" s="121">
        <f>AVERAGE($AK$5:AK914)</f>
        <v>0.99797557997558062</v>
      </c>
    </row>
    <row r="915" spans="1:45" x14ac:dyDescent="0.25">
      <c r="A915" s="103">
        <v>911</v>
      </c>
      <c r="B915" s="116">
        <v>637</v>
      </c>
      <c r="C915" s="116">
        <v>36</v>
      </c>
      <c r="D915" s="116">
        <v>22</v>
      </c>
      <c r="E915" s="117">
        <v>2592.0087115232818</v>
      </c>
      <c r="F915" s="116">
        <v>450</v>
      </c>
      <c r="G915" s="116">
        <v>10</v>
      </c>
      <c r="H915" s="117">
        <v>224550</v>
      </c>
      <c r="I915" s="117">
        <v>69990</v>
      </c>
      <c r="J915" s="117">
        <v>157860</v>
      </c>
      <c r="K915" s="116" t="str">
        <v>Yes</v>
      </c>
      <c r="L915" s="116" t="str">
        <v>Yes</v>
      </c>
      <c r="M915" s="120">
        <v>1</v>
      </c>
      <c r="P915" s="104">
        <f>AVERAGE(F$5:F915)</f>
        <v>448.98902305159163</v>
      </c>
      <c r="Q915" s="104">
        <f>AVERAGE(G$5:G915)</f>
        <v>4.5740944017563114</v>
      </c>
      <c r="R915" s="122">
        <f>AVERAGE(H$5:H915)</f>
        <v>224045.52250274425</v>
      </c>
      <c r="S915" s="122">
        <f>AVERAGE(I$5:I915)</f>
        <v>67181.37541163557</v>
      </c>
      <c r="T915" s="122">
        <f>AVERAGE(J$5:J915)</f>
        <v>161118.48298572996</v>
      </c>
      <c r="U915" s="121">
        <f>AVERAGE($M$5:M915)</f>
        <v>0.99775338455909257</v>
      </c>
      <c r="Y915" s="103">
        <v>911</v>
      </c>
      <c r="Z915" s="103">
        <v>543</v>
      </c>
      <c r="AA915" s="103">
        <v>42</v>
      </c>
      <c r="AB915" s="103">
        <v>33</v>
      </c>
      <c r="AC915" s="137">
        <v>4285.4363170809465</v>
      </c>
      <c r="AD915" s="103">
        <v>449</v>
      </c>
      <c r="AE915" s="103">
        <v>0</v>
      </c>
      <c r="AF915" s="137">
        <v>224051</v>
      </c>
      <c r="AG915" s="137">
        <v>64900</v>
      </c>
      <c r="AH915" s="137">
        <v>164101</v>
      </c>
      <c r="AI915" s="103" t="str">
        <v>No</v>
      </c>
      <c r="AJ915" s="103" t="str">
        <v>No</v>
      </c>
      <c r="AK915" s="142">
        <v>0.99777777777777776</v>
      </c>
      <c r="AN915" s="104">
        <f>AVERAGE(AD$5:AD915)</f>
        <v>449.08891328210757</v>
      </c>
      <c r="AO915" s="104">
        <f>AVERAGE(AE$5:AE915)</f>
        <v>4.4632272228320531</v>
      </c>
      <c r="AP915" s="122">
        <f>AVERAGE(AF$5:AF915)</f>
        <v>224095.36772777169</v>
      </c>
      <c r="AQ915" s="122">
        <f>AVERAGE(AG$5:AG915)</f>
        <v>67136.041712403952</v>
      </c>
      <c r="AR915" s="122">
        <f>AVERAGE(AH$5:AH915)</f>
        <v>161222.55323819979</v>
      </c>
      <c r="AS915" s="121">
        <f>AVERAGE($AK$5:AK915)</f>
        <v>0.99797536284912858</v>
      </c>
    </row>
    <row r="916" spans="1:45" x14ac:dyDescent="0.25">
      <c r="A916" s="103">
        <v>912</v>
      </c>
      <c r="B916" s="116">
        <v>604</v>
      </c>
      <c r="C916" s="116">
        <v>46</v>
      </c>
      <c r="D916" s="116">
        <v>34</v>
      </c>
      <c r="E916" s="117">
        <v>4121.6174619596395</v>
      </c>
      <c r="F916" s="116">
        <v>448</v>
      </c>
      <c r="G916" s="116">
        <v>0</v>
      </c>
      <c r="H916" s="117">
        <v>223552</v>
      </c>
      <c r="I916" s="117">
        <v>64800</v>
      </c>
      <c r="J916" s="117">
        <v>163852</v>
      </c>
      <c r="K916" s="116" t="str">
        <v>No</v>
      </c>
      <c r="L916" s="116" t="str">
        <v>No</v>
      </c>
      <c r="M916" s="120">
        <v>0.99555555555555553</v>
      </c>
      <c r="P916" s="104">
        <f>AVERAGE(F$5:F916)</f>
        <v>448.98793859649123</v>
      </c>
      <c r="Q916" s="104">
        <f>AVERAGE(G$5:G916)</f>
        <v>4.5690789473684212</v>
      </c>
      <c r="R916" s="122">
        <f>AVERAGE(H$5:H916)</f>
        <v>224044.98135964913</v>
      </c>
      <c r="S916" s="122">
        <f>AVERAGE(I$5:I916)</f>
        <v>67178.764254385969</v>
      </c>
      <c r="T916" s="122">
        <f>AVERAGE(J$5:J916)</f>
        <v>161121.48026315789</v>
      </c>
      <c r="U916" s="121">
        <f>AVERAGE($M$5:M916)</f>
        <v>0.99775097465886953</v>
      </c>
      <c r="Y916" s="103">
        <v>912</v>
      </c>
      <c r="Z916" s="103">
        <v>511</v>
      </c>
      <c r="AA916" s="103">
        <v>46</v>
      </c>
      <c r="AB916" s="103">
        <v>25</v>
      </c>
      <c r="AC916" s="137">
        <v>3937.602713601229</v>
      </c>
      <c r="AD916" s="103">
        <v>450</v>
      </c>
      <c r="AE916" s="103">
        <v>7</v>
      </c>
      <c r="AF916" s="137">
        <v>224550</v>
      </c>
      <c r="AG916" s="137">
        <v>68493</v>
      </c>
      <c r="AH916" s="137">
        <v>159807</v>
      </c>
      <c r="AI916" s="103" t="str">
        <v>Yes</v>
      </c>
      <c r="AJ916" s="103" t="str">
        <v>Yes</v>
      </c>
      <c r="AK916" s="142">
        <v>1</v>
      </c>
      <c r="AN916" s="104">
        <f>AVERAGE(AD$5:AD916)</f>
        <v>449.08991228070175</v>
      </c>
      <c r="AO916" s="104">
        <f>AVERAGE(AE$5:AE916)</f>
        <v>4.4660087719298245</v>
      </c>
      <c r="AP916" s="122">
        <f>AVERAGE(AF$5:AF916)</f>
        <v>224095.86622807017</v>
      </c>
      <c r="AQ916" s="122">
        <f>AVERAGE(AG$5:AG916)</f>
        <v>67137.52960526316</v>
      </c>
      <c r="AR916" s="122">
        <f>AVERAGE(AH$5:AH916)</f>
        <v>161221.00109649124</v>
      </c>
      <c r="AS916" s="121">
        <f>AVERAGE($AK$5:AK916)</f>
        <v>0.99797758284600457</v>
      </c>
    </row>
    <row r="917" spans="1:45" x14ac:dyDescent="0.25">
      <c r="A917" s="103">
        <v>913</v>
      </c>
      <c r="B917" s="116">
        <v>615</v>
      </c>
      <c r="C917" s="116">
        <v>37</v>
      </c>
      <c r="D917" s="116">
        <v>44</v>
      </c>
      <c r="E917" s="117">
        <v>3508.3907683285288</v>
      </c>
      <c r="F917" s="116">
        <v>438</v>
      </c>
      <c r="G917" s="116">
        <v>0</v>
      </c>
      <c r="H917" s="117">
        <v>218562</v>
      </c>
      <c r="I917" s="117">
        <v>63800</v>
      </c>
      <c r="J917" s="117">
        <v>161362</v>
      </c>
      <c r="K917" s="116" t="str">
        <v>No</v>
      </c>
      <c r="L917" s="116" t="str">
        <v>No</v>
      </c>
      <c r="M917" s="120">
        <v>0.97333333333333338</v>
      </c>
      <c r="P917" s="104">
        <f>AVERAGE(F$5:F917)</f>
        <v>448.97590361445782</v>
      </c>
      <c r="Q917" s="104">
        <f>AVERAGE(G$5:G917)</f>
        <v>4.5640744797371307</v>
      </c>
      <c r="R917" s="122">
        <f>AVERAGE(H$5:H917)</f>
        <v>224038.97590361445</v>
      </c>
      <c r="S917" s="122">
        <f>AVERAGE(I$5:I917)</f>
        <v>67175.063526834609</v>
      </c>
      <c r="T917" s="122">
        <f>AVERAGE(J$5:J917)</f>
        <v>161121.74370208106</v>
      </c>
      <c r="U917" s="121">
        <f>AVERAGE($M$5:M917)</f>
        <v>0.99772423025435086</v>
      </c>
      <c r="Y917" s="103">
        <v>913</v>
      </c>
      <c r="Z917" s="103">
        <v>579</v>
      </c>
      <c r="AA917" s="103">
        <v>37</v>
      </c>
      <c r="AB917" s="103">
        <v>33</v>
      </c>
      <c r="AC917" s="137">
        <v>2167.5261350671194</v>
      </c>
      <c r="AD917" s="103">
        <v>449</v>
      </c>
      <c r="AE917" s="103">
        <v>0</v>
      </c>
      <c r="AF917" s="137">
        <v>224051</v>
      </c>
      <c r="AG917" s="137">
        <v>64900</v>
      </c>
      <c r="AH917" s="137">
        <v>164101</v>
      </c>
      <c r="AI917" s="103" t="str">
        <v>No</v>
      </c>
      <c r="AJ917" s="103" t="str">
        <v>No</v>
      </c>
      <c r="AK917" s="142">
        <v>0.99777777777777776</v>
      </c>
      <c r="AN917" s="104">
        <f>AVERAGE(AD$5:AD917)</f>
        <v>449.08981380065717</v>
      </c>
      <c r="AO917" s="104">
        <f>AVERAGE(AE$5:AE917)</f>
        <v>4.4611171960569553</v>
      </c>
      <c r="AP917" s="122">
        <f>AVERAGE(AF$5:AF917)</f>
        <v>224095.81708652794</v>
      </c>
      <c r="AQ917" s="122">
        <f>AVERAGE(AG$5:AG917)</f>
        <v>67135.078860898138</v>
      </c>
      <c r="AR917" s="122">
        <f>AVERAGE(AH$5:AH917)</f>
        <v>161224.15553121577</v>
      </c>
      <c r="AS917" s="121">
        <f>AVERAGE($AK$5:AK917)</f>
        <v>0.99797736400146098</v>
      </c>
    </row>
    <row r="918" spans="1:45" x14ac:dyDescent="0.25">
      <c r="A918" s="103">
        <v>914</v>
      </c>
      <c r="B918" s="116">
        <v>541</v>
      </c>
      <c r="C918" s="116">
        <v>33</v>
      </c>
      <c r="D918" s="116">
        <v>24</v>
      </c>
      <c r="E918" s="117">
        <v>3742.4671885861744</v>
      </c>
      <c r="F918" s="116">
        <v>450</v>
      </c>
      <c r="G918" s="116">
        <v>8</v>
      </c>
      <c r="H918" s="117">
        <v>224550</v>
      </c>
      <c r="I918" s="117">
        <v>68992</v>
      </c>
      <c r="J918" s="117">
        <v>159158</v>
      </c>
      <c r="K918" s="116" t="str">
        <v>Yes</v>
      </c>
      <c r="L918" s="116" t="str">
        <v>Yes</v>
      </c>
      <c r="M918" s="120">
        <v>1</v>
      </c>
      <c r="P918" s="104">
        <f>AVERAGE(F$5:F918)</f>
        <v>448.97702407002186</v>
      </c>
      <c r="Q918" s="104">
        <f>AVERAGE(G$5:G918)</f>
        <v>4.5678336980306344</v>
      </c>
      <c r="R918" s="122">
        <f>AVERAGE(H$5:H918)</f>
        <v>224039.53501094092</v>
      </c>
      <c r="S918" s="122">
        <f>AVERAGE(I$5:I918)</f>
        <v>67177.051422319477</v>
      </c>
      <c r="T918" s="122">
        <f>AVERAGE(J$5:J918)</f>
        <v>161119.59518599563</v>
      </c>
      <c r="U918" s="121">
        <f>AVERAGE($M$5:M918)</f>
        <v>0.99772672015560426</v>
      </c>
      <c r="Y918" s="103">
        <v>914</v>
      </c>
      <c r="Z918" s="103">
        <v>442</v>
      </c>
      <c r="AA918" s="103">
        <v>38</v>
      </c>
      <c r="AB918" s="103">
        <v>20</v>
      </c>
      <c r="AC918" s="137">
        <v>2027.9305443192807</v>
      </c>
      <c r="AD918" s="103">
        <v>450</v>
      </c>
      <c r="AE918" s="103">
        <v>10</v>
      </c>
      <c r="AF918" s="137">
        <v>224550</v>
      </c>
      <c r="AG918" s="137">
        <v>69990</v>
      </c>
      <c r="AH918" s="137">
        <v>157560</v>
      </c>
      <c r="AI918" s="103" t="str">
        <v>Yes</v>
      </c>
      <c r="AJ918" s="103" t="str">
        <v>Yes</v>
      </c>
      <c r="AK918" s="142">
        <v>1</v>
      </c>
      <c r="AN918" s="104">
        <f>AVERAGE(AD$5:AD918)</f>
        <v>449.09080962800874</v>
      </c>
      <c r="AO918" s="104">
        <f>AVERAGE(AE$5:AE918)</f>
        <v>4.4671772428884022</v>
      </c>
      <c r="AP918" s="122">
        <f>AVERAGE(AF$5:AF918)</f>
        <v>224096.31400437636</v>
      </c>
      <c r="AQ918" s="122">
        <f>AVERAGE(AG$5:AG918)</f>
        <v>67138.202407002187</v>
      </c>
      <c r="AR918" s="122">
        <f>AVERAGE(AH$5:AH918)</f>
        <v>161220.14660831509</v>
      </c>
      <c r="AS918" s="121">
        <f>AVERAGE($AK$5:AK918)</f>
        <v>0.99797957695113115</v>
      </c>
    </row>
    <row r="919" spans="1:45" x14ac:dyDescent="0.25">
      <c r="A919" s="103">
        <v>915</v>
      </c>
      <c r="B919" s="116">
        <v>638</v>
      </c>
      <c r="C919" s="116">
        <v>34</v>
      </c>
      <c r="D919" s="116">
        <v>34</v>
      </c>
      <c r="E919" s="117">
        <v>4605.4317609832133</v>
      </c>
      <c r="F919" s="116">
        <v>448</v>
      </c>
      <c r="G919" s="116">
        <v>0</v>
      </c>
      <c r="H919" s="117">
        <v>223552</v>
      </c>
      <c r="I919" s="117">
        <v>64800</v>
      </c>
      <c r="J919" s="117">
        <v>163852</v>
      </c>
      <c r="K919" s="116" t="str">
        <v>No</v>
      </c>
      <c r="L919" s="116" t="str">
        <v>No</v>
      </c>
      <c r="M919" s="120">
        <v>0.99555555555555553</v>
      </c>
      <c r="P919" s="104">
        <f>AVERAGE(F$5:F919)</f>
        <v>448.97595628415303</v>
      </c>
      <c r="Q919" s="104">
        <f>AVERAGE(G$5:G919)</f>
        <v>4.5628415300546452</v>
      </c>
      <c r="R919" s="122">
        <f>AVERAGE(H$5:H919)</f>
        <v>224039.00218579234</v>
      </c>
      <c r="S919" s="122">
        <f>AVERAGE(I$5:I919)</f>
        <v>67174.453551912564</v>
      </c>
      <c r="T919" s="122">
        <f>AVERAGE(J$5:J919)</f>
        <v>161122.58142076503</v>
      </c>
      <c r="U919" s="121">
        <f>AVERAGE($M$5:M919)</f>
        <v>0.99772434729811799</v>
      </c>
      <c r="Y919" s="103">
        <v>915</v>
      </c>
      <c r="Z919" s="103">
        <v>541</v>
      </c>
      <c r="AA919" s="103">
        <v>45</v>
      </c>
      <c r="AB919" s="103">
        <v>26</v>
      </c>
      <c r="AC919" s="137">
        <v>3938.4952623740091</v>
      </c>
      <c r="AD919" s="103">
        <v>450</v>
      </c>
      <c r="AE919" s="103">
        <v>6</v>
      </c>
      <c r="AF919" s="137">
        <v>224550</v>
      </c>
      <c r="AG919" s="137">
        <v>67994</v>
      </c>
      <c r="AH919" s="137">
        <v>160456</v>
      </c>
      <c r="AI919" s="103" t="str">
        <v>Yes</v>
      </c>
      <c r="AJ919" s="103" t="str">
        <v>Yes</v>
      </c>
      <c r="AK919" s="142">
        <v>1</v>
      </c>
      <c r="AN919" s="104">
        <f>AVERAGE(AD$5:AD919)</f>
        <v>449.09180327868853</v>
      </c>
      <c r="AO919" s="104">
        <f>AVERAGE(AE$5:AE919)</f>
        <v>4.4688524590163938</v>
      </c>
      <c r="AP919" s="122">
        <f>AVERAGE(AF$5:AF919)</f>
        <v>224096.80983606557</v>
      </c>
      <c r="AQ919" s="122">
        <f>AVERAGE(AG$5:AG919)</f>
        <v>67139.13770491803</v>
      </c>
      <c r="AR919" s="122">
        <f>AVERAGE(AH$5:AH919)</f>
        <v>161219.31147540984</v>
      </c>
      <c r="AS919" s="121">
        <f>AVERAGE($AK$5:AK919)</f>
        <v>0.9979817850637529</v>
      </c>
    </row>
    <row r="920" spans="1:45" x14ac:dyDescent="0.25">
      <c r="A920" s="103">
        <v>916</v>
      </c>
      <c r="B920" s="116">
        <v>479</v>
      </c>
      <c r="C920" s="116">
        <v>43</v>
      </c>
      <c r="D920" s="116">
        <v>24</v>
      </c>
      <c r="E920" s="117">
        <v>4376.4540287109503</v>
      </c>
      <c r="F920" s="116">
        <v>450</v>
      </c>
      <c r="G920" s="116">
        <v>8</v>
      </c>
      <c r="H920" s="117">
        <v>224550</v>
      </c>
      <c r="I920" s="117">
        <v>68992</v>
      </c>
      <c r="J920" s="117">
        <v>159158</v>
      </c>
      <c r="K920" s="116" t="str">
        <v>Yes</v>
      </c>
      <c r="L920" s="116" t="str">
        <v>Yes</v>
      </c>
      <c r="M920" s="120">
        <v>1</v>
      </c>
      <c r="P920" s="104">
        <f>AVERAGE(F$5:F920)</f>
        <v>448.97707423580783</v>
      </c>
      <c r="Q920" s="104">
        <f>AVERAGE(G$5:G920)</f>
        <v>4.5665938864628819</v>
      </c>
      <c r="R920" s="122">
        <f>AVERAGE(H$5:H920)</f>
        <v>224039.56004366811</v>
      </c>
      <c r="S920" s="122">
        <f>AVERAGE(I$5:I920)</f>
        <v>67176.437772925769</v>
      </c>
      <c r="T920" s="122">
        <f>AVERAGE(J$5:J920)</f>
        <v>161120.43668122269</v>
      </c>
      <c r="U920" s="121">
        <f>AVERAGE($M$5:M920)</f>
        <v>0.99772683163512876</v>
      </c>
      <c r="Y920" s="103">
        <v>916</v>
      </c>
      <c r="Z920" s="103">
        <v>558</v>
      </c>
      <c r="AA920" s="103">
        <v>31</v>
      </c>
      <c r="AB920" s="103">
        <v>33</v>
      </c>
      <c r="AC920" s="137">
        <v>3058.4931899290978</v>
      </c>
      <c r="AD920" s="103">
        <v>449</v>
      </c>
      <c r="AE920" s="103">
        <v>0</v>
      </c>
      <c r="AF920" s="137">
        <v>224051</v>
      </c>
      <c r="AG920" s="137">
        <v>64900</v>
      </c>
      <c r="AH920" s="137">
        <v>164101</v>
      </c>
      <c r="AI920" s="103" t="str">
        <v>No</v>
      </c>
      <c r="AJ920" s="103" t="str">
        <v>No</v>
      </c>
      <c r="AK920" s="142">
        <v>0.99777777777777776</v>
      </c>
      <c r="AN920" s="104">
        <f>AVERAGE(AD$5:AD920)</f>
        <v>449.09170305676855</v>
      </c>
      <c r="AO920" s="104">
        <f>AVERAGE(AE$5:AE920)</f>
        <v>4.4639737991266379</v>
      </c>
      <c r="AP920" s="122">
        <f>AVERAGE(AF$5:AF920)</f>
        <v>224096.75982532752</v>
      </c>
      <c r="AQ920" s="122">
        <f>AVERAGE(AG$5:AG920)</f>
        <v>67136.693231441051</v>
      </c>
      <c r="AR920" s="122">
        <f>AVERAGE(AH$5:AH920)</f>
        <v>161222.45742358078</v>
      </c>
      <c r="AS920" s="121">
        <f>AVERAGE($AK$5:AK920)</f>
        <v>0.9979815623483751</v>
      </c>
    </row>
    <row r="921" spans="1:45" x14ac:dyDescent="0.25">
      <c r="A921" s="103">
        <v>917</v>
      </c>
      <c r="B921" s="116">
        <v>618</v>
      </c>
      <c r="C921" s="116">
        <v>57</v>
      </c>
      <c r="D921" s="116">
        <v>25</v>
      </c>
      <c r="E921" s="117">
        <v>2977.5164864612484</v>
      </c>
      <c r="F921" s="116">
        <v>450</v>
      </c>
      <c r="G921" s="116">
        <v>7</v>
      </c>
      <c r="H921" s="117">
        <v>224550</v>
      </c>
      <c r="I921" s="117">
        <v>68493</v>
      </c>
      <c r="J921" s="117">
        <v>159807</v>
      </c>
      <c r="K921" s="116" t="str">
        <v>Yes</v>
      </c>
      <c r="L921" s="116" t="str">
        <v>Yes</v>
      </c>
      <c r="M921" s="120">
        <v>1</v>
      </c>
      <c r="P921" s="104">
        <f>AVERAGE(F$5:F921)</f>
        <v>448.97818974918209</v>
      </c>
      <c r="Q921" s="104">
        <f>AVERAGE(G$5:G921)</f>
        <v>4.5692475463467828</v>
      </c>
      <c r="R921" s="122">
        <f>AVERAGE(H$5:H921)</f>
        <v>224040.11668484187</v>
      </c>
      <c r="S921" s="122">
        <f>AVERAGE(I$5:I921)</f>
        <v>67177.873500545262</v>
      </c>
      <c r="T921" s="122">
        <f>AVERAGE(J$5:J921)</f>
        <v>161119.00436205015</v>
      </c>
      <c r="U921" s="121">
        <f>AVERAGE($M$5:M921)</f>
        <v>0.99772931055373815</v>
      </c>
      <c r="Y921" s="103">
        <v>917</v>
      </c>
      <c r="Z921" s="103">
        <v>577</v>
      </c>
      <c r="AA921" s="103">
        <v>34</v>
      </c>
      <c r="AB921" s="103">
        <v>26</v>
      </c>
      <c r="AC921" s="137">
        <v>4485.244426123706</v>
      </c>
      <c r="AD921" s="103">
        <v>450</v>
      </c>
      <c r="AE921" s="103">
        <v>6</v>
      </c>
      <c r="AF921" s="137">
        <v>224550</v>
      </c>
      <c r="AG921" s="137">
        <v>67994</v>
      </c>
      <c r="AH921" s="137">
        <v>160456</v>
      </c>
      <c r="AI921" s="103" t="str">
        <v>Yes</v>
      </c>
      <c r="AJ921" s="103" t="str">
        <v>Yes</v>
      </c>
      <c r="AK921" s="142">
        <v>1</v>
      </c>
      <c r="AN921" s="104">
        <f>AVERAGE(AD$5:AD921)</f>
        <v>449.09269356597599</v>
      </c>
      <c r="AO921" s="104">
        <f>AVERAGE(AE$5:AE921)</f>
        <v>4.4656488549618318</v>
      </c>
      <c r="AP921" s="122">
        <f>AVERAGE(AF$5:AF921)</f>
        <v>224097.25408942203</v>
      </c>
      <c r="AQ921" s="122">
        <f>AVERAGE(AG$5:AG921)</f>
        <v>67137.628135223553</v>
      </c>
      <c r="AR921" s="122">
        <f>AVERAGE(AH$5:AH921)</f>
        <v>161221.62159214832</v>
      </c>
      <c r="AS921" s="121">
        <f>AVERAGE($AK$5:AK921)</f>
        <v>0.99798376347994722</v>
      </c>
    </row>
    <row r="922" spans="1:45" x14ac:dyDescent="0.25">
      <c r="A922" s="103">
        <v>918</v>
      </c>
      <c r="B922" s="116">
        <v>570</v>
      </c>
      <c r="C922" s="116">
        <v>39</v>
      </c>
      <c r="D922" s="116">
        <v>29</v>
      </c>
      <c r="E922" s="117">
        <v>3873.0325246860057</v>
      </c>
      <c r="F922" s="116">
        <v>450</v>
      </c>
      <c r="G922" s="116">
        <v>3</v>
      </c>
      <c r="H922" s="117">
        <v>224550</v>
      </c>
      <c r="I922" s="117">
        <v>66497</v>
      </c>
      <c r="J922" s="117">
        <v>162403</v>
      </c>
      <c r="K922" s="116" t="str">
        <v>Yes</v>
      </c>
      <c r="L922" s="116" t="str">
        <v>Yes</v>
      </c>
      <c r="M922" s="120">
        <v>1</v>
      </c>
      <c r="P922" s="104">
        <f>AVERAGE(F$5:F922)</f>
        <v>448.979302832244</v>
      </c>
      <c r="Q922" s="104">
        <f>AVERAGE(G$5:G922)</f>
        <v>4.5675381263616561</v>
      </c>
      <c r="R922" s="122">
        <f>AVERAGE(H$5:H922)</f>
        <v>224040.67211328977</v>
      </c>
      <c r="S922" s="122">
        <f>AVERAGE(I$5:I922)</f>
        <v>67177.131808278864</v>
      </c>
      <c r="T922" s="122">
        <f>AVERAGE(J$5:J922)</f>
        <v>161120.40305010893</v>
      </c>
      <c r="U922" s="121">
        <f>AVERAGE($M$5:M922)</f>
        <v>0.99773178407165353</v>
      </c>
      <c r="Y922" s="103">
        <v>918</v>
      </c>
      <c r="Z922" s="103">
        <v>636</v>
      </c>
      <c r="AA922" s="103">
        <v>40</v>
      </c>
      <c r="AB922" s="103">
        <v>30</v>
      </c>
      <c r="AC922" s="137">
        <v>2031.6807675776349</v>
      </c>
      <c r="AD922" s="103">
        <v>450</v>
      </c>
      <c r="AE922" s="103">
        <v>2</v>
      </c>
      <c r="AF922" s="137">
        <v>224550</v>
      </c>
      <c r="AG922" s="137">
        <v>65998</v>
      </c>
      <c r="AH922" s="137">
        <v>163052</v>
      </c>
      <c r="AI922" s="103" t="str">
        <v>Yes</v>
      </c>
      <c r="AJ922" s="103" t="str">
        <v>Yes</v>
      </c>
      <c r="AK922" s="142">
        <v>1</v>
      </c>
      <c r="AN922" s="104">
        <f>AVERAGE(AD$5:AD922)</f>
        <v>449.09368191721131</v>
      </c>
      <c r="AO922" s="104">
        <f>AVERAGE(AE$5:AE922)</f>
        <v>4.4629629629629628</v>
      </c>
      <c r="AP922" s="122">
        <f>AVERAGE(AF$5:AF922)</f>
        <v>224097.74727668846</v>
      </c>
      <c r="AQ922" s="122">
        <f>AVERAGE(AG$5:AG922)</f>
        <v>67136.386710239647</v>
      </c>
      <c r="AR922" s="122">
        <f>AVERAGE(AH$5:AH922)</f>
        <v>161223.61546840958</v>
      </c>
      <c r="AS922" s="121">
        <f>AVERAGE($AK$5:AK922)</f>
        <v>0.99798595981602578</v>
      </c>
    </row>
    <row r="923" spans="1:45" x14ac:dyDescent="0.25">
      <c r="A923" s="103">
        <v>919</v>
      </c>
      <c r="B923" s="116">
        <v>620</v>
      </c>
      <c r="C923" s="116">
        <v>36</v>
      </c>
      <c r="D923" s="116">
        <v>29</v>
      </c>
      <c r="E923" s="117">
        <v>3601.1969696990336</v>
      </c>
      <c r="F923" s="116">
        <v>450</v>
      </c>
      <c r="G923" s="116">
        <v>3</v>
      </c>
      <c r="H923" s="117">
        <v>224550</v>
      </c>
      <c r="I923" s="117">
        <v>66497</v>
      </c>
      <c r="J923" s="117">
        <v>162403</v>
      </c>
      <c r="K923" s="116" t="str">
        <v>Yes</v>
      </c>
      <c r="L923" s="116" t="str">
        <v>Yes</v>
      </c>
      <c r="M923" s="120">
        <v>1</v>
      </c>
      <c r="P923" s="104">
        <f>AVERAGE(F$5:F923)</f>
        <v>448.98041349292708</v>
      </c>
      <c r="Q923" s="104">
        <f>AVERAGE(G$5:G923)</f>
        <v>4.5658324265505987</v>
      </c>
      <c r="R923" s="122">
        <f>AVERAGE(H$5:H923)</f>
        <v>224041.22633297063</v>
      </c>
      <c r="S923" s="122">
        <f>AVERAGE(I$5:I923)</f>
        <v>67176.391730141462</v>
      </c>
      <c r="T923" s="122">
        <f>AVERAGE(J$5:J923)</f>
        <v>161121.79869423286</v>
      </c>
      <c r="U923" s="121">
        <f>AVERAGE($M$5:M923)</f>
        <v>0.9977342522065048</v>
      </c>
      <c r="Y923" s="103">
        <v>919</v>
      </c>
      <c r="Z923" s="103">
        <v>453</v>
      </c>
      <c r="AA923" s="103">
        <v>44</v>
      </c>
      <c r="AB923" s="103">
        <v>19</v>
      </c>
      <c r="AC923" s="137">
        <v>3788.5596676254663</v>
      </c>
      <c r="AD923" s="103">
        <v>450</v>
      </c>
      <c r="AE923" s="103">
        <v>13</v>
      </c>
      <c r="AF923" s="137">
        <v>224550</v>
      </c>
      <c r="AG923" s="137">
        <v>71487</v>
      </c>
      <c r="AH923" s="137">
        <v>155913</v>
      </c>
      <c r="AI923" s="103" t="str">
        <v>Yes</v>
      </c>
      <c r="AJ923" s="103" t="str">
        <v>Yes</v>
      </c>
      <c r="AK923" s="142">
        <v>1</v>
      </c>
      <c r="AN923" s="104">
        <f>AVERAGE(AD$5:AD923)</f>
        <v>449.09466811751906</v>
      </c>
      <c r="AO923" s="104">
        <f>AVERAGE(AE$5:AE923)</f>
        <v>4.4722524483133839</v>
      </c>
      <c r="AP923" s="122">
        <f>AVERAGE(AF$5:AF923)</f>
        <v>224098.239390642</v>
      </c>
      <c r="AQ923" s="122">
        <f>AVERAGE(AG$5:AG923)</f>
        <v>67141.120783460283</v>
      </c>
      <c r="AR923" s="122">
        <f>AVERAGE(AH$5:AH923)</f>
        <v>161217.83677910772</v>
      </c>
      <c r="AS923" s="121">
        <f>AVERAGE($AK$5:AK923)</f>
        <v>0.99798815137226504</v>
      </c>
    </row>
    <row r="924" spans="1:45" x14ac:dyDescent="0.25">
      <c r="A924" s="103">
        <v>920</v>
      </c>
      <c r="B924" s="116">
        <v>590</v>
      </c>
      <c r="C924" s="116">
        <v>42</v>
      </c>
      <c r="D924" s="116">
        <v>39</v>
      </c>
      <c r="E924" s="117">
        <v>4040.1216576083889</v>
      </c>
      <c r="F924" s="116">
        <v>443</v>
      </c>
      <c r="G924" s="116">
        <v>0</v>
      </c>
      <c r="H924" s="117">
        <v>221057</v>
      </c>
      <c r="I924" s="117">
        <v>64300</v>
      </c>
      <c r="J924" s="117">
        <v>162607</v>
      </c>
      <c r="K924" s="116" t="str">
        <v>No</v>
      </c>
      <c r="L924" s="116" t="str">
        <v>No</v>
      </c>
      <c r="M924" s="120">
        <v>0.98444444444444446</v>
      </c>
      <c r="P924" s="104">
        <f>AVERAGE(F$5:F924)</f>
        <v>448.97391304347826</v>
      </c>
      <c r="Q924" s="104">
        <f>AVERAGE(G$5:G924)</f>
        <v>4.5608695652173914</v>
      </c>
      <c r="R924" s="122">
        <f>AVERAGE(H$5:H924)</f>
        <v>224037.98260869566</v>
      </c>
      <c r="S924" s="122">
        <f>AVERAGE(I$5:I924)</f>
        <v>67173.265217391308</v>
      </c>
      <c r="T924" s="122">
        <f>AVERAGE(J$5:J924)</f>
        <v>161123.41304347827</v>
      </c>
      <c r="U924" s="121">
        <f>AVERAGE($M$5:M924)</f>
        <v>0.9977198067632852</v>
      </c>
      <c r="Y924" s="103">
        <v>920</v>
      </c>
      <c r="Z924" s="103">
        <v>558</v>
      </c>
      <c r="AA924" s="103">
        <v>43</v>
      </c>
      <c r="AB924" s="103">
        <v>27</v>
      </c>
      <c r="AC924" s="137">
        <v>4832.3152735112872</v>
      </c>
      <c r="AD924" s="103">
        <v>450</v>
      </c>
      <c r="AE924" s="103">
        <v>5</v>
      </c>
      <c r="AF924" s="137">
        <v>224550</v>
      </c>
      <c r="AG924" s="137">
        <v>67495</v>
      </c>
      <c r="AH924" s="137">
        <v>161105</v>
      </c>
      <c r="AI924" s="103" t="str">
        <v>Yes</v>
      </c>
      <c r="AJ924" s="103" t="str">
        <v>Yes</v>
      </c>
      <c r="AK924" s="142">
        <v>1</v>
      </c>
      <c r="AN924" s="104">
        <f>AVERAGE(AD$5:AD924)</f>
        <v>449.09565217391304</v>
      </c>
      <c r="AO924" s="104">
        <f>AVERAGE(AE$5:AE924)</f>
        <v>4.4728260869565215</v>
      </c>
      <c r="AP924" s="122">
        <f>AVERAGE(AF$5:AF924)</f>
        <v>224098.7304347826</v>
      </c>
      <c r="AQ924" s="122">
        <f>AVERAGE(AG$5:AG924)</f>
        <v>67141.505434782608</v>
      </c>
      <c r="AR924" s="122">
        <f>AVERAGE(AH$5:AH924)</f>
        <v>161217.71413043479</v>
      </c>
      <c r="AS924" s="121">
        <f>AVERAGE($AK$5:AK924)</f>
        <v>0.99799033816425176</v>
      </c>
    </row>
    <row r="925" spans="1:45" x14ac:dyDescent="0.25">
      <c r="A925" s="103">
        <v>921</v>
      </c>
      <c r="B925" s="116">
        <v>557</v>
      </c>
      <c r="C925" s="116">
        <v>23</v>
      </c>
      <c r="D925" s="116">
        <v>25</v>
      </c>
      <c r="E925" s="117">
        <v>2537.1274959304365</v>
      </c>
      <c r="F925" s="116">
        <v>450</v>
      </c>
      <c r="G925" s="116">
        <v>7</v>
      </c>
      <c r="H925" s="117">
        <v>224550</v>
      </c>
      <c r="I925" s="117">
        <v>68493</v>
      </c>
      <c r="J925" s="117">
        <v>159807</v>
      </c>
      <c r="K925" s="116" t="str">
        <v>Yes</v>
      </c>
      <c r="L925" s="116" t="str">
        <v>Yes</v>
      </c>
      <c r="M925" s="120">
        <v>1</v>
      </c>
      <c r="P925" s="104">
        <f>AVERAGE(F$5:F925)</f>
        <v>448.97502714440827</v>
      </c>
      <c r="Q925" s="104">
        <f>AVERAGE(G$5:G925)</f>
        <v>4.5635179153094461</v>
      </c>
      <c r="R925" s="122">
        <f>AVERAGE(H$5:H925)</f>
        <v>224038.53854505971</v>
      </c>
      <c r="S925" s="122">
        <f>AVERAGE(I$5:I925)</f>
        <v>67174.698154180238</v>
      </c>
      <c r="T925" s="122">
        <f>AVERAGE(J$5:J925)</f>
        <v>161121.98371335506</v>
      </c>
      <c r="U925" s="121">
        <f>AVERAGE($M$5:M925)</f>
        <v>0.99772228254312956</v>
      </c>
      <c r="Y925" s="103">
        <v>921</v>
      </c>
      <c r="Z925" s="103">
        <v>532</v>
      </c>
      <c r="AA925" s="103">
        <v>40</v>
      </c>
      <c r="AB925" s="103">
        <v>22</v>
      </c>
      <c r="AC925" s="137">
        <v>3530.3649801843158</v>
      </c>
      <c r="AD925" s="103">
        <v>450</v>
      </c>
      <c r="AE925" s="103">
        <v>10</v>
      </c>
      <c r="AF925" s="137">
        <v>224550</v>
      </c>
      <c r="AG925" s="137">
        <v>69990</v>
      </c>
      <c r="AH925" s="137">
        <v>157860</v>
      </c>
      <c r="AI925" s="103" t="str">
        <v>Yes</v>
      </c>
      <c r="AJ925" s="103" t="str">
        <v>Yes</v>
      </c>
      <c r="AK925" s="142">
        <v>1</v>
      </c>
      <c r="AN925" s="104">
        <f>AVERAGE(AD$5:AD925)</f>
        <v>449.09663409337679</v>
      </c>
      <c r="AO925" s="104">
        <f>AVERAGE(AE$5:AE925)</f>
        <v>4.4788273615635177</v>
      </c>
      <c r="AP925" s="122">
        <f>AVERAGE(AF$5:AF925)</f>
        <v>224099.22041259499</v>
      </c>
      <c r="AQ925" s="122">
        <f>AVERAGE(AG$5:AG925)</f>
        <v>67144.598262757878</v>
      </c>
      <c r="AR925" s="122">
        <f>AVERAGE(AH$5:AH925)</f>
        <v>161214.06840390881</v>
      </c>
      <c r="AS925" s="121">
        <f>AVERAGE($AK$5:AK925)</f>
        <v>0.99799252020750451</v>
      </c>
    </row>
    <row r="926" spans="1:45" x14ac:dyDescent="0.25">
      <c r="A926" s="103">
        <v>922</v>
      </c>
      <c r="B926" s="116">
        <v>602</v>
      </c>
      <c r="C926" s="116">
        <v>26</v>
      </c>
      <c r="D926" s="116">
        <v>37</v>
      </c>
      <c r="E926" s="117">
        <v>4551.0609450801912</v>
      </c>
      <c r="F926" s="116">
        <v>445</v>
      </c>
      <c r="G926" s="116">
        <v>0</v>
      </c>
      <c r="H926" s="117">
        <v>222055</v>
      </c>
      <c r="I926" s="117">
        <v>64500</v>
      </c>
      <c r="J926" s="117">
        <v>163105</v>
      </c>
      <c r="K926" s="116" t="str">
        <v>No</v>
      </c>
      <c r="L926" s="116" t="str">
        <v>No</v>
      </c>
      <c r="M926" s="120">
        <v>0.98888888888888893</v>
      </c>
      <c r="P926" s="104">
        <f>AVERAGE(F$5:F926)</f>
        <v>448.97071583514099</v>
      </c>
      <c r="Q926" s="104">
        <f>AVERAGE(G$5:G926)</f>
        <v>4.5585683297180042</v>
      </c>
      <c r="R926" s="122">
        <f>AVERAGE(H$5:H926)</f>
        <v>224036.38720173537</v>
      </c>
      <c r="S926" s="122">
        <f>AVERAGE(I$5:I926)</f>
        <v>67171.797180043388</v>
      </c>
      <c r="T926" s="122">
        <f>AVERAGE(J$5:J926)</f>
        <v>161124.13449023862</v>
      </c>
      <c r="U926" s="121">
        <f>AVERAGE($M$5:M926)</f>
        <v>0.99771270185586902</v>
      </c>
      <c r="Y926" s="103">
        <v>922</v>
      </c>
      <c r="Z926" s="103">
        <v>521</v>
      </c>
      <c r="AA926" s="103">
        <v>37</v>
      </c>
      <c r="AB926" s="103">
        <v>27</v>
      </c>
      <c r="AC926" s="137">
        <v>4984.473859332993</v>
      </c>
      <c r="AD926" s="103">
        <v>450</v>
      </c>
      <c r="AE926" s="103">
        <v>5</v>
      </c>
      <c r="AF926" s="137">
        <v>224550</v>
      </c>
      <c r="AG926" s="137">
        <v>67495</v>
      </c>
      <c r="AH926" s="137">
        <v>161105</v>
      </c>
      <c r="AI926" s="103" t="str">
        <v>Yes</v>
      </c>
      <c r="AJ926" s="103" t="str">
        <v>Yes</v>
      </c>
      <c r="AK926" s="142">
        <v>1</v>
      </c>
      <c r="AN926" s="104">
        <f>AVERAGE(AD$5:AD926)</f>
        <v>449.09761388286336</v>
      </c>
      <c r="AO926" s="104">
        <f>AVERAGE(AE$5:AE926)</f>
        <v>4.4793926247288507</v>
      </c>
      <c r="AP926" s="122">
        <f>AVERAGE(AF$5:AF926)</f>
        <v>224099.7093275488</v>
      </c>
      <c r="AQ926" s="122">
        <f>AVERAGE(AG$5:AG926)</f>
        <v>67144.978308026024</v>
      </c>
      <c r="AR926" s="122">
        <f>AVERAGE(AH$5:AH926)</f>
        <v>161213.95010845986</v>
      </c>
      <c r="AS926" s="121">
        <f>AVERAGE($AK$5:AK926)</f>
        <v>0.9979946975174746</v>
      </c>
    </row>
    <row r="927" spans="1:45" x14ac:dyDescent="0.25">
      <c r="A927" s="103">
        <v>923</v>
      </c>
      <c r="B927" s="116">
        <v>538</v>
      </c>
      <c r="C927" s="116">
        <v>26</v>
      </c>
      <c r="D927" s="116">
        <v>25</v>
      </c>
      <c r="E927" s="117">
        <v>3815.7176288046599</v>
      </c>
      <c r="F927" s="116">
        <v>450</v>
      </c>
      <c r="G927" s="116">
        <v>7</v>
      </c>
      <c r="H927" s="117">
        <v>224550</v>
      </c>
      <c r="I927" s="117">
        <v>68493</v>
      </c>
      <c r="J927" s="117">
        <v>159807</v>
      </c>
      <c r="K927" s="116" t="str">
        <v>Yes</v>
      </c>
      <c r="L927" s="116" t="str">
        <v>Yes</v>
      </c>
      <c r="M927" s="120">
        <v>1</v>
      </c>
      <c r="P927" s="104">
        <f>AVERAGE(F$5:F927)</f>
        <v>448.97183098591552</v>
      </c>
      <c r="Q927" s="104">
        <f>AVERAGE(G$5:G927)</f>
        <v>4.5612134344528714</v>
      </c>
      <c r="R927" s="122">
        <f>AVERAGE(H$5:H927)</f>
        <v>224036.94366197183</v>
      </c>
      <c r="S927" s="122">
        <f>AVERAGE(I$5:I927)</f>
        <v>67173.228602383533</v>
      </c>
      <c r="T927" s="122">
        <f>AVERAGE(J$5:J927)</f>
        <v>161122.70747562297</v>
      </c>
      <c r="U927" s="121">
        <f>AVERAGE($M$5:M927)</f>
        <v>0.99771517996870129</v>
      </c>
      <c r="Y927" s="103">
        <v>923</v>
      </c>
      <c r="Z927" s="103">
        <v>532</v>
      </c>
      <c r="AA927" s="103">
        <v>43</v>
      </c>
      <c r="AB927" s="103">
        <v>22</v>
      </c>
      <c r="AC927" s="137">
        <v>2933.4570406527164</v>
      </c>
      <c r="AD927" s="103">
        <v>450</v>
      </c>
      <c r="AE927" s="103">
        <v>10</v>
      </c>
      <c r="AF927" s="137">
        <v>224550</v>
      </c>
      <c r="AG927" s="137">
        <v>69990</v>
      </c>
      <c r="AH927" s="137">
        <v>157860</v>
      </c>
      <c r="AI927" s="103" t="str">
        <v>Yes</v>
      </c>
      <c r="AJ927" s="103" t="str">
        <v>Yes</v>
      </c>
      <c r="AK927" s="142">
        <v>1</v>
      </c>
      <c r="AN927" s="104">
        <f>AVERAGE(AD$5:AD927)</f>
        <v>449.09859154929575</v>
      </c>
      <c r="AO927" s="104">
        <f>AVERAGE(AE$5:AE927)</f>
        <v>4.4853737811484287</v>
      </c>
      <c r="AP927" s="122">
        <f>AVERAGE(AF$5:AF927)</f>
        <v>224100.19718309859</v>
      </c>
      <c r="AQ927" s="122">
        <f>AVERAGE(AG$5:AG927)</f>
        <v>67148.060671722647</v>
      </c>
      <c r="AR927" s="122">
        <f>AVERAGE(AH$5:AH927)</f>
        <v>161210.31635969665</v>
      </c>
      <c r="AS927" s="121">
        <f>AVERAGE($AK$5:AK927)</f>
        <v>0.99799687010954674</v>
      </c>
    </row>
    <row r="928" spans="1:45" x14ac:dyDescent="0.25">
      <c r="A928" s="103">
        <v>924</v>
      </c>
      <c r="B928" s="116">
        <v>513</v>
      </c>
      <c r="C928" s="116">
        <v>40</v>
      </c>
      <c r="D928" s="116">
        <v>30</v>
      </c>
      <c r="E928" s="117">
        <v>3975.6307925403994</v>
      </c>
      <c r="F928" s="116">
        <v>450</v>
      </c>
      <c r="G928" s="116">
        <v>2</v>
      </c>
      <c r="H928" s="117">
        <v>224550</v>
      </c>
      <c r="I928" s="117">
        <v>65998</v>
      </c>
      <c r="J928" s="117">
        <v>163052</v>
      </c>
      <c r="K928" s="116" t="str">
        <v>Yes</v>
      </c>
      <c r="L928" s="116" t="str">
        <v>Yes</v>
      </c>
      <c r="M928" s="120">
        <v>1</v>
      </c>
      <c r="P928" s="104">
        <f>AVERAGE(F$5:F928)</f>
        <v>448.97294372294374</v>
      </c>
      <c r="Q928" s="104">
        <f>AVERAGE(G$5:G928)</f>
        <v>4.5584415584415581</v>
      </c>
      <c r="R928" s="122">
        <f>AVERAGE(H$5:H928)</f>
        <v>224037.49891774892</v>
      </c>
      <c r="S928" s="122">
        <f>AVERAGE(I$5:I928)</f>
        <v>67171.956709956707</v>
      </c>
      <c r="T928" s="122">
        <f>AVERAGE(J$5:J928)</f>
        <v>161124.79545454544</v>
      </c>
      <c r="U928" s="121">
        <f>AVERAGE($M$5:M928)</f>
        <v>0.99771765271765289</v>
      </c>
      <c r="Y928" s="103">
        <v>924</v>
      </c>
      <c r="Z928" s="103">
        <v>500</v>
      </c>
      <c r="AA928" s="103">
        <v>36</v>
      </c>
      <c r="AB928" s="103">
        <v>12</v>
      </c>
      <c r="AC928" s="137">
        <v>4081.1465910447041</v>
      </c>
      <c r="AD928" s="103">
        <v>450</v>
      </c>
      <c r="AE928" s="103">
        <v>20</v>
      </c>
      <c r="AF928" s="137">
        <v>224550</v>
      </c>
      <c r="AG928" s="137">
        <v>74980</v>
      </c>
      <c r="AH928" s="137">
        <v>151370</v>
      </c>
      <c r="AI928" s="103" t="str">
        <v>Yes</v>
      </c>
      <c r="AJ928" s="103" t="str">
        <v>Yes</v>
      </c>
      <c r="AK928" s="142">
        <v>1</v>
      </c>
      <c r="AN928" s="104">
        <f>AVERAGE(AD$5:AD928)</f>
        <v>449.09956709956708</v>
      </c>
      <c r="AO928" s="104">
        <f>AVERAGE(AE$5:AE928)</f>
        <v>4.5021645021645025</v>
      </c>
      <c r="AP928" s="122">
        <f>AVERAGE(AF$5:AF928)</f>
        <v>224100.68398268399</v>
      </c>
      <c r="AQ928" s="122">
        <f>AVERAGE(AG$5:AG928)</f>
        <v>67156.536796536791</v>
      </c>
      <c r="AR928" s="122">
        <f>AVERAGE(AH$5:AH928)</f>
        <v>161199.66666666666</v>
      </c>
      <c r="AS928" s="121">
        <f>AVERAGE($AK$5:AK928)</f>
        <v>0.99799903799903855</v>
      </c>
    </row>
    <row r="929" spans="1:45" x14ac:dyDescent="0.25">
      <c r="A929" s="103">
        <v>925</v>
      </c>
      <c r="B929" s="116">
        <v>651</v>
      </c>
      <c r="C929" s="116">
        <v>42</v>
      </c>
      <c r="D929" s="116">
        <v>36</v>
      </c>
      <c r="E929" s="117">
        <v>2472.7700215131545</v>
      </c>
      <c r="F929" s="116">
        <v>446</v>
      </c>
      <c r="G929" s="116">
        <v>0</v>
      </c>
      <c r="H929" s="117">
        <v>222554</v>
      </c>
      <c r="I929" s="117">
        <v>64600</v>
      </c>
      <c r="J929" s="117">
        <v>163354</v>
      </c>
      <c r="K929" s="116" t="str">
        <v>No</v>
      </c>
      <c r="L929" s="116" t="str">
        <v>No</v>
      </c>
      <c r="M929" s="120">
        <v>0.99111111111111116</v>
      </c>
      <c r="P929" s="104">
        <f>AVERAGE(F$5:F929)</f>
        <v>448.96972972972975</v>
      </c>
      <c r="Q929" s="104">
        <f>AVERAGE(G$5:G929)</f>
        <v>4.5535135135135132</v>
      </c>
      <c r="R929" s="122">
        <f>AVERAGE(H$5:H929)</f>
        <v>224035.89513513513</v>
      </c>
      <c r="S929" s="122">
        <f>AVERAGE(I$5:I929)</f>
        <v>67169.176216216219</v>
      </c>
      <c r="T929" s="122">
        <f>AVERAGE(J$5:J929)</f>
        <v>161127.2054054054</v>
      </c>
      <c r="U929" s="121">
        <f>AVERAGE($M$5:M929)</f>
        <v>0.99771051051051063</v>
      </c>
      <c r="Y929" s="103">
        <v>925</v>
      </c>
      <c r="Z929" s="103">
        <v>516</v>
      </c>
      <c r="AA929" s="103">
        <v>37</v>
      </c>
      <c r="AB929" s="103">
        <v>25</v>
      </c>
      <c r="AC929" s="137">
        <v>3225.0359804485829</v>
      </c>
      <c r="AD929" s="103">
        <v>450</v>
      </c>
      <c r="AE929" s="103">
        <v>7</v>
      </c>
      <c r="AF929" s="137">
        <v>224550</v>
      </c>
      <c r="AG929" s="137">
        <v>68493</v>
      </c>
      <c r="AH929" s="137">
        <v>159807</v>
      </c>
      <c r="AI929" s="103" t="str">
        <v>Yes</v>
      </c>
      <c r="AJ929" s="103" t="str">
        <v>Yes</v>
      </c>
      <c r="AK929" s="142">
        <v>1</v>
      </c>
      <c r="AN929" s="104">
        <f>AVERAGE(AD$5:AD929)</f>
        <v>449.10054054054052</v>
      </c>
      <c r="AO929" s="104">
        <f>AVERAGE(AE$5:AE929)</f>
        <v>4.5048648648648646</v>
      </c>
      <c r="AP929" s="122">
        <f>AVERAGE(AF$5:AF929)</f>
        <v>224101.16972972974</v>
      </c>
      <c r="AQ929" s="122">
        <f>AVERAGE(AG$5:AG929)</f>
        <v>67157.981621621628</v>
      </c>
      <c r="AR929" s="122">
        <f>AVERAGE(AH$5:AH929)</f>
        <v>161198.16108108108</v>
      </c>
      <c r="AS929" s="121">
        <f>AVERAGE($AK$5:AK929)</f>
        <v>0.99800120120120173</v>
      </c>
    </row>
    <row r="930" spans="1:45" x14ac:dyDescent="0.25">
      <c r="A930" s="103">
        <v>926</v>
      </c>
      <c r="B930" s="116">
        <v>583</v>
      </c>
      <c r="C930" s="116">
        <v>44</v>
      </c>
      <c r="D930" s="116">
        <v>25</v>
      </c>
      <c r="E930" s="117">
        <v>4521.6753346781279</v>
      </c>
      <c r="F930" s="116">
        <v>450</v>
      </c>
      <c r="G930" s="116">
        <v>7</v>
      </c>
      <c r="H930" s="117">
        <v>224550</v>
      </c>
      <c r="I930" s="117">
        <v>68493</v>
      </c>
      <c r="J930" s="117">
        <v>159807</v>
      </c>
      <c r="K930" s="116" t="str">
        <v>Yes</v>
      </c>
      <c r="L930" s="116" t="str">
        <v>Yes</v>
      </c>
      <c r="M930" s="120">
        <v>1</v>
      </c>
      <c r="P930" s="104">
        <f>AVERAGE(F$5:F930)</f>
        <v>448.97084233261342</v>
      </c>
      <c r="Q930" s="104">
        <f>AVERAGE(G$5:G930)</f>
        <v>4.5561555075593949</v>
      </c>
      <c r="R930" s="122">
        <f>AVERAGE(H$5:H930)</f>
        <v>224036.45032397407</v>
      </c>
      <c r="S930" s="122">
        <f>AVERAGE(I$5:I930)</f>
        <v>67170.605831533481</v>
      </c>
      <c r="T930" s="122">
        <f>AVERAGE(J$5:J930)</f>
        <v>161125.77969762418</v>
      </c>
      <c r="U930" s="121">
        <f>AVERAGE($M$5:M930)</f>
        <v>0.99771298296136324</v>
      </c>
      <c r="Y930" s="103">
        <v>926</v>
      </c>
      <c r="Z930" s="103">
        <v>673</v>
      </c>
      <c r="AA930" s="103">
        <v>52</v>
      </c>
      <c r="AB930" s="103">
        <v>31</v>
      </c>
      <c r="AC930" s="137">
        <v>3651.3569549281883</v>
      </c>
      <c r="AD930" s="103">
        <v>450</v>
      </c>
      <c r="AE930" s="103">
        <v>1</v>
      </c>
      <c r="AF930" s="137">
        <v>224550</v>
      </c>
      <c r="AG930" s="137">
        <v>65499</v>
      </c>
      <c r="AH930" s="137">
        <v>163701</v>
      </c>
      <c r="AI930" s="103" t="str">
        <v>Yes</v>
      </c>
      <c r="AJ930" s="103" t="str">
        <v>Yes</v>
      </c>
      <c r="AK930" s="142">
        <v>1</v>
      </c>
      <c r="AN930" s="104">
        <f>AVERAGE(AD$5:AD930)</f>
        <v>449.10151187904967</v>
      </c>
      <c r="AO930" s="104">
        <f>AVERAGE(AE$5:AE930)</f>
        <v>4.5010799136069117</v>
      </c>
      <c r="AP930" s="122">
        <f>AVERAGE(AF$5:AF930)</f>
        <v>224101.65442764579</v>
      </c>
      <c r="AQ930" s="122">
        <f>AVERAGE(AG$5:AG930)</f>
        <v>67156.190064794821</v>
      </c>
      <c r="AR930" s="122">
        <f>AVERAGE(AH$5:AH930)</f>
        <v>161200.86393088553</v>
      </c>
      <c r="AS930" s="121">
        <f>AVERAGE($AK$5:AK930)</f>
        <v>0.99800335973122201</v>
      </c>
    </row>
    <row r="931" spans="1:45" x14ac:dyDescent="0.25">
      <c r="A931" s="103">
        <v>927</v>
      </c>
      <c r="B931" s="116">
        <v>507</v>
      </c>
      <c r="C931" s="116">
        <v>32</v>
      </c>
      <c r="D931" s="116">
        <v>27</v>
      </c>
      <c r="E931" s="117">
        <v>4531.0576880305998</v>
      </c>
      <c r="F931" s="116">
        <v>450</v>
      </c>
      <c r="G931" s="116">
        <v>5</v>
      </c>
      <c r="H931" s="117">
        <v>224550</v>
      </c>
      <c r="I931" s="117">
        <v>67495</v>
      </c>
      <c r="J931" s="117">
        <v>161105</v>
      </c>
      <c r="K931" s="116" t="str">
        <v>Yes</v>
      </c>
      <c r="L931" s="116" t="str">
        <v>Yes</v>
      </c>
      <c r="M931" s="120">
        <v>1</v>
      </c>
      <c r="P931" s="104">
        <f>AVERAGE(F$5:F931)</f>
        <v>448.97195253505936</v>
      </c>
      <c r="Q931" s="104">
        <f>AVERAGE(G$5:G931)</f>
        <v>4.5566343042071198</v>
      </c>
      <c r="R931" s="122">
        <f>AVERAGE(H$5:H931)</f>
        <v>224037.00431499461</v>
      </c>
      <c r="S931" s="122">
        <f>AVERAGE(I$5:I931)</f>
        <v>67170.955771305293</v>
      </c>
      <c r="T931" s="122">
        <f>AVERAGE(J$5:J931)</f>
        <v>161125.75728155341</v>
      </c>
      <c r="U931" s="121">
        <f>AVERAGE($M$5:M931)</f>
        <v>0.99771545007790974</v>
      </c>
      <c r="Y931" s="103">
        <v>927</v>
      </c>
      <c r="Z931" s="103">
        <v>557</v>
      </c>
      <c r="AA931" s="103">
        <v>43</v>
      </c>
      <c r="AB931" s="103">
        <v>29</v>
      </c>
      <c r="AC931" s="137">
        <v>4742.757801539381</v>
      </c>
      <c r="AD931" s="103">
        <v>450</v>
      </c>
      <c r="AE931" s="103">
        <v>3</v>
      </c>
      <c r="AF931" s="137">
        <v>224550</v>
      </c>
      <c r="AG931" s="137">
        <v>66497</v>
      </c>
      <c r="AH931" s="137">
        <v>162403</v>
      </c>
      <c r="AI931" s="103" t="str">
        <v>Yes</v>
      </c>
      <c r="AJ931" s="103" t="str">
        <v>Yes</v>
      </c>
      <c r="AK931" s="142">
        <v>1</v>
      </c>
      <c r="AN931" s="104">
        <f>AVERAGE(AD$5:AD931)</f>
        <v>449.10248112189862</v>
      </c>
      <c r="AO931" s="104">
        <f>AVERAGE(AE$5:AE931)</f>
        <v>4.4994606256742182</v>
      </c>
      <c r="AP931" s="122">
        <f>AVERAGE(AF$5:AF931)</f>
        <v>224102.13807982739</v>
      </c>
      <c r="AQ931" s="122">
        <f>AVERAGE(AG$5:AG931)</f>
        <v>67155.478964401293</v>
      </c>
      <c r="AR931" s="122">
        <f>AVERAGE(AH$5:AH931)</f>
        <v>161202.16073354907</v>
      </c>
      <c r="AS931" s="121">
        <f>AVERAGE($AK$5:AK931)</f>
        <v>0.99800551360421963</v>
      </c>
    </row>
    <row r="932" spans="1:45" x14ac:dyDescent="0.25">
      <c r="A932" s="103">
        <v>928</v>
      </c>
      <c r="B932" s="116">
        <v>658</v>
      </c>
      <c r="C932" s="116">
        <v>39</v>
      </c>
      <c r="D932" s="116">
        <v>36</v>
      </c>
      <c r="E932" s="117">
        <v>3579.6744504450035</v>
      </c>
      <c r="F932" s="116">
        <v>446</v>
      </c>
      <c r="G932" s="116">
        <v>0</v>
      </c>
      <c r="H932" s="117">
        <v>222554</v>
      </c>
      <c r="I932" s="117">
        <v>64600</v>
      </c>
      <c r="J932" s="117">
        <v>163354</v>
      </c>
      <c r="K932" s="116" t="str">
        <v>No</v>
      </c>
      <c r="L932" s="116" t="str">
        <v>No</v>
      </c>
      <c r="M932" s="120">
        <v>0.99111111111111116</v>
      </c>
      <c r="P932" s="104">
        <f>AVERAGE(F$5:F932)</f>
        <v>448.96875</v>
      </c>
      <c r="Q932" s="104">
        <f>AVERAGE(G$5:G932)</f>
        <v>4.5517241379310347</v>
      </c>
      <c r="R932" s="122">
        <f>AVERAGE(H$5:H932)</f>
        <v>224035.40625</v>
      </c>
      <c r="S932" s="122">
        <f>AVERAGE(I$5:I932)</f>
        <v>67168.18534482758</v>
      </c>
      <c r="T932" s="122">
        <f>AVERAGE(J$5:J932)</f>
        <v>161128.15840517241</v>
      </c>
      <c r="U932" s="121">
        <f>AVERAGE($M$5:M932)</f>
        <v>0.99770833333333342</v>
      </c>
      <c r="Y932" s="103">
        <v>928</v>
      </c>
      <c r="Z932" s="103">
        <v>552</v>
      </c>
      <c r="AA932" s="103">
        <v>35</v>
      </c>
      <c r="AB932" s="103">
        <v>34</v>
      </c>
      <c r="AC932" s="137">
        <v>2648.5323292042349</v>
      </c>
      <c r="AD932" s="103">
        <v>448</v>
      </c>
      <c r="AE932" s="103">
        <v>0</v>
      </c>
      <c r="AF932" s="137">
        <v>223552</v>
      </c>
      <c r="AG932" s="137">
        <v>64800</v>
      </c>
      <c r="AH932" s="137">
        <v>163852</v>
      </c>
      <c r="AI932" s="103" t="str">
        <v>No</v>
      </c>
      <c r="AJ932" s="103" t="str">
        <v>No</v>
      </c>
      <c r="AK932" s="142">
        <v>0.99555555555555553</v>
      </c>
      <c r="AN932" s="104">
        <f>AVERAGE(AD$5:AD932)</f>
        <v>449.10129310344826</v>
      </c>
      <c r="AO932" s="104">
        <f>AVERAGE(AE$5:AE932)</f>
        <v>4.4946120689655169</v>
      </c>
      <c r="AP932" s="122">
        <f>AVERAGE(AF$5:AF932)</f>
        <v>224101.5452586207</v>
      </c>
      <c r="AQ932" s="122">
        <f>AVERAGE(AG$5:AG932)</f>
        <v>67152.940732758623</v>
      </c>
      <c r="AR932" s="122">
        <f>AVERAGE(AH$5:AH932)</f>
        <v>161205.0161637931</v>
      </c>
      <c r="AS932" s="121">
        <f>AVERAGE($AK$5:AK932)</f>
        <v>0.99800287356321893</v>
      </c>
    </row>
    <row r="933" spans="1:45" x14ac:dyDescent="0.25">
      <c r="A933" s="103">
        <v>929</v>
      </c>
      <c r="B933" s="116">
        <v>485</v>
      </c>
      <c r="C933" s="116">
        <v>38</v>
      </c>
      <c r="D933" s="116">
        <v>28</v>
      </c>
      <c r="E933" s="117">
        <v>2500.9147468587385</v>
      </c>
      <c r="F933" s="116">
        <v>450</v>
      </c>
      <c r="G933" s="116">
        <v>4</v>
      </c>
      <c r="H933" s="117">
        <v>224550</v>
      </c>
      <c r="I933" s="117">
        <v>66996</v>
      </c>
      <c r="J933" s="117">
        <v>161754</v>
      </c>
      <c r="K933" s="116" t="str">
        <v>Yes</v>
      </c>
      <c r="L933" s="116" t="str">
        <v>Yes</v>
      </c>
      <c r="M933" s="120">
        <v>1</v>
      </c>
      <c r="P933" s="104">
        <f>AVERAGE(F$5:F933)</f>
        <v>448.96986006458559</v>
      </c>
      <c r="Q933" s="104">
        <f>AVERAGE(G$5:G933)</f>
        <v>4.5511302475780413</v>
      </c>
      <c r="R933" s="122">
        <f>AVERAGE(H$5:H933)</f>
        <v>224035.9601722282</v>
      </c>
      <c r="S933" s="122">
        <f>AVERAGE(I$5:I933)</f>
        <v>67168</v>
      </c>
      <c r="T933" s="122">
        <f>AVERAGE(J$5:J933)</f>
        <v>161128.83207750268</v>
      </c>
      <c r="U933" s="121">
        <f>AVERAGE($M$5:M933)</f>
        <v>0.99771080014352365</v>
      </c>
      <c r="Y933" s="103">
        <v>929</v>
      </c>
      <c r="Z933" s="103">
        <v>507</v>
      </c>
      <c r="AA933" s="103">
        <v>36</v>
      </c>
      <c r="AB933" s="103">
        <v>20</v>
      </c>
      <c r="AC933" s="137">
        <v>3698.8973253669042</v>
      </c>
      <c r="AD933" s="103">
        <v>450</v>
      </c>
      <c r="AE933" s="103">
        <v>12</v>
      </c>
      <c r="AF933" s="137">
        <v>224550</v>
      </c>
      <c r="AG933" s="137">
        <v>70988</v>
      </c>
      <c r="AH933" s="137">
        <v>156562</v>
      </c>
      <c r="AI933" s="103" t="str">
        <v>Yes</v>
      </c>
      <c r="AJ933" s="103" t="str">
        <v>Yes</v>
      </c>
      <c r="AK933" s="142">
        <v>1</v>
      </c>
      <c r="AN933" s="104">
        <f>AVERAGE(AD$5:AD933)</f>
        <v>449.10226049515609</v>
      </c>
      <c r="AO933" s="104">
        <f>AVERAGE(AE$5:AE933)</f>
        <v>4.5026910656620025</v>
      </c>
      <c r="AP933" s="122">
        <f>AVERAGE(AF$5:AF933)</f>
        <v>224102.0279870829</v>
      </c>
      <c r="AQ933" s="122">
        <f>AVERAGE(AG$5:AG933)</f>
        <v>67157.068891280942</v>
      </c>
      <c r="AR933" s="122">
        <f>AVERAGE(AH$5:AH933)</f>
        <v>161200.0182992465</v>
      </c>
      <c r="AS933" s="121">
        <f>AVERAGE($AK$5:AK933)</f>
        <v>0.99800502332256968</v>
      </c>
    </row>
    <row r="934" spans="1:45" x14ac:dyDescent="0.25">
      <c r="A934" s="103">
        <v>930</v>
      </c>
      <c r="B934" s="116">
        <v>565</v>
      </c>
      <c r="C934" s="116">
        <v>45</v>
      </c>
      <c r="D934" s="116">
        <v>25</v>
      </c>
      <c r="E934" s="117">
        <v>2203.5270950958106</v>
      </c>
      <c r="F934" s="116">
        <v>450</v>
      </c>
      <c r="G934" s="116">
        <v>7</v>
      </c>
      <c r="H934" s="117">
        <v>224550</v>
      </c>
      <c r="I934" s="117">
        <v>68493</v>
      </c>
      <c r="J934" s="117">
        <v>159807</v>
      </c>
      <c r="K934" s="116" t="str">
        <v>Yes</v>
      </c>
      <c r="L934" s="116" t="str">
        <v>Yes</v>
      </c>
      <c r="M934" s="120">
        <v>1</v>
      </c>
      <c r="P934" s="104">
        <f>AVERAGE(F$5:F934)</f>
        <v>448.97096774193551</v>
      </c>
      <c r="Q934" s="104">
        <f>AVERAGE(G$5:G934)</f>
        <v>4.553763440860215</v>
      </c>
      <c r="R934" s="122">
        <f>AVERAGE(H$5:H934)</f>
        <v>224036.51290322581</v>
      </c>
      <c r="S934" s="122">
        <f>AVERAGE(I$5:I934)</f>
        <v>67169.424731182793</v>
      </c>
      <c r="T934" s="122">
        <f>AVERAGE(J$5:J934)</f>
        <v>161127.41075268819</v>
      </c>
      <c r="U934" s="121">
        <f>AVERAGE($M$5:M934)</f>
        <v>0.99771326164874563</v>
      </c>
      <c r="Y934" s="103">
        <v>930</v>
      </c>
      <c r="Z934" s="103">
        <v>529</v>
      </c>
      <c r="AA934" s="103">
        <v>38</v>
      </c>
      <c r="AB934" s="103">
        <v>36</v>
      </c>
      <c r="AC934" s="137">
        <v>4734.0819691590495</v>
      </c>
      <c r="AD934" s="103">
        <v>446</v>
      </c>
      <c r="AE934" s="103">
        <v>0</v>
      </c>
      <c r="AF934" s="137">
        <v>222554</v>
      </c>
      <c r="AG934" s="137">
        <v>64600</v>
      </c>
      <c r="AH934" s="137">
        <v>163354</v>
      </c>
      <c r="AI934" s="103" t="str">
        <v>No</v>
      </c>
      <c r="AJ934" s="103" t="str">
        <v>No</v>
      </c>
      <c r="AK934" s="142">
        <v>0.99111111111111116</v>
      </c>
      <c r="AN934" s="104">
        <f>AVERAGE(AD$5:AD934)</f>
        <v>449.09892473118282</v>
      </c>
      <c r="AO934" s="104">
        <f>AVERAGE(AE$5:AE934)</f>
        <v>4.4978494623655916</v>
      </c>
      <c r="AP934" s="122">
        <f>AVERAGE(AF$5:AF934)</f>
        <v>224100.36344086021</v>
      </c>
      <c r="AQ934" s="122">
        <f>AVERAGE(AG$5:AG934)</f>
        <v>67154.319354838706</v>
      </c>
      <c r="AR934" s="122">
        <f>AVERAGE(AH$5:AH934)</f>
        <v>161202.33440860215</v>
      </c>
      <c r="AS934" s="121">
        <f>AVERAGE($AK$5:AK934)</f>
        <v>0.99799761051374014</v>
      </c>
    </row>
    <row r="935" spans="1:45" x14ac:dyDescent="0.25">
      <c r="A935" s="103">
        <v>931</v>
      </c>
      <c r="B935" s="116">
        <v>534</v>
      </c>
      <c r="C935" s="116">
        <v>53</v>
      </c>
      <c r="D935" s="116">
        <v>23</v>
      </c>
      <c r="E935" s="117">
        <v>2120.6959729851073</v>
      </c>
      <c r="F935" s="116">
        <v>450</v>
      </c>
      <c r="G935" s="116">
        <v>9</v>
      </c>
      <c r="H935" s="117">
        <v>224550</v>
      </c>
      <c r="I935" s="117">
        <v>69491</v>
      </c>
      <c r="J935" s="117">
        <v>158509</v>
      </c>
      <c r="K935" s="116" t="str">
        <v>Yes</v>
      </c>
      <c r="L935" s="116" t="str">
        <v>Yes</v>
      </c>
      <c r="M935" s="120">
        <v>1</v>
      </c>
      <c r="P935" s="104">
        <f>AVERAGE(F$5:F935)</f>
        <v>448.97207303974221</v>
      </c>
      <c r="Q935" s="104">
        <f>AVERAGE(G$5:G935)</f>
        <v>4.5585392051557463</v>
      </c>
      <c r="R935" s="122">
        <f>AVERAGE(H$5:H935)</f>
        <v>224037.06444683135</v>
      </c>
      <c r="S935" s="122">
        <f>AVERAGE(I$5:I935)</f>
        <v>67171.918367346938</v>
      </c>
      <c r="T935" s="122">
        <f>AVERAGE(J$5:J935)</f>
        <v>161124.59828141783</v>
      </c>
      <c r="U935" s="121">
        <f>AVERAGE($M$5:M935)</f>
        <v>0.99771571786609392</v>
      </c>
      <c r="Y935" s="103">
        <v>931</v>
      </c>
      <c r="Z935" s="103">
        <v>553</v>
      </c>
      <c r="AA935" s="103">
        <v>44</v>
      </c>
      <c r="AB935" s="103">
        <v>28</v>
      </c>
      <c r="AC935" s="137">
        <v>3107.372294312634</v>
      </c>
      <c r="AD935" s="103">
        <v>450</v>
      </c>
      <c r="AE935" s="103">
        <v>4</v>
      </c>
      <c r="AF935" s="137">
        <v>224550</v>
      </c>
      <c r="AG935" s="137">
        <v>66996</v>
      </c>
      <c r="AH935" s="137">
        <v>161754</v>
      </c>
      <c r="AI935" s="103" t="str">
        <v>Yes</v>
      </c>
      <c r="AJ935" s="103" t="str">
        <v>Yes</v>
      </c>
      <c r="AK935" s="142">
        <v>1</v>
      </c>
      <c r="AN935" s="104">
        <f>AVERAGE(AD$5:AD935)</f>
        <v>449.09989258861441</v>
      </c>
      <c r="AO935" s="104">
        <f>AVERAGE(AE$5:AE935)</f>
        <v>4.4973147153598285</v>
      </c>
      <c r="AP935" s="122">
        <f>AVERAGE(AF$5:AF935)</f>
        <v>224100.84640171859</v>
      </c>
      <c r="AQ935" s="122">
        <f>AVERAGE(AG$5:AG935)</f>
        <v>67154.149301825993</v>
      </c>
      <c r="AR935" s="122">
        <f>AVERAGE(AH$5:AH935)</f>
        <v>161202.92696025778</v>
      </c>
      <c r="AS935" s="121">
        <f>AVERAGE($AK$5:AK935)</f>
        <v>0.99799976130803258</v>
      </c>
    </row>
    <row r="936" spans="1:45" x14ac:dyDescent="0.25">
      <c r="A936" s="103">
        <v>932</v>
      </c>
      <c r="B936" s="116">
        <v>527</v>
      </c>
      <c r="C936" s="116">
        <v>45</v>
      </c>
      <c r="D936" s="116">
        <v>25</v>
      </c>
      <c r="E936" s="117">
        <v>3304.65282867011</v>
      </c>
      <c r="F936" s="116">
        <v>450</v>
      </c>
      <c r="G936" s="116">
        <v>7</v>
      </c>
      <c r="H936" s="117">
        <v>224550</v>
      </c>
      <c r="I936" s="117">
        <v>68493</v>
      </c>
      <c r="J936" s="117">
        <v>159807</v>
      </c>
      <c r="K936" s="116" t="str">
        <v>Yes</v>
      </c>
      <c r="L936" s="116" t="str">
        <v>Yes</v>
      </c>
      <c r="M936" s="120">
        <v>1</v>
      </c>
      <c r="P936" s="104">
        <f>AVERAGE(F$5:F936)</f>
        <v>448.97317596566523</v>
      </c>
      <c r="Q936" s="104">
        <f>AVERAGE(G$5:G936)</f>
        <v>4.5611587982832615</v>
      </c>
      <c r="R936" s="122">
        <f>AVERAGE(H$5:H936)</f>
        <v>224037.61480686694</v>
      </c>
      <c r="S936" s="122">
        <f>AVERAGE(I$5:I936)</f>
        <v>67173.335836909871</v>
      </c>
      <c r="T936" s="122">
        <f>AVERAGE(J$5:J936)</f>
        <v>161123.18454935623</v>
      </c>
      <c r="U936" s="121">
        <f>AVERAGE($M$5:M936)</f>
        <v>0.99771816881258957</v>
      </c>
      <c r="Y936" s="103">
        <v>932</v>
      </c>
      <c r="Z936" s="103">
        <v>612</v>
      </c>
      <c r="AA936" s="103">
        <v>47</v>
      </c>
      <c r="AB936" s="103">
        <v>39</v>
      </c>
      <c r="AC936" s="137">
        <v>2845.1092567183969</v>
      </c>
      <c r="AD936" s="103">
        <v>443</v>
      </c>
      <c r="AE936" s="103">
        <v>0</v>
      </c>
      <c r="AF936" s="137">
        <v>221057</v>
      </c>
      <c r="AG936" s="137">
        <v>64300</v>
      </c>
      <c r="AH936" s="137">
        <v>162607</v>
      </c>
      <c r="AI936" s="103" t="str">
        <v>No</v>
      </c>
      <c r="AJ936" s="103" t="str">
        <v>No</v>
      </c>
      <c r="AK936" s="142">
        <v>0.98444444444444446</v>
      </c>
      <c r="AN936" s="104">
        <f>AVERAGE(AD$5:AD936)</f>
        <v>449.09334763948499</v>
      </c>
      <c r="AO936" s="104">
        <f>AVERAGE(AE$5:AE936)</f>
        <v>4.4924892703862662</v>
      </c>
      <c r="AP936" s="122">
        <f>AVERAGE(AF$5:AF936)</f>
        <v>224097.580472103</v>
      </c>
      <c r="AQ936" s="122">
        <f>AVERAGE(AG$5:AG936)</f>
        <v>67151.086909871243</v>
      </c>
      <c r="AR936" s="122">
        <f>AVERAGE(AH$5:AH936)</f>
        <v>161204.43347639486</v>
      </c>
      <c r="AS936" s="121">
        <f>AVERAGE($AK$5:AK936)</f>
        <v>0.99798521697663378</v>
      </c>
    </row>
    <row r="937" spans="1:45" x14ac:dyDescent="0.25">
      <c r="A937" s="103">
        <v>933</v>
      </c>
      <c r="B937" s="116">
        <v>556</v>
      </c>
      <c r="C937" s="116">
        <v>41</v>
      </c>
      <c r="D937" s="116">
        <v>28</v>
      </c>
      <c r="E937" s="117">
        <v>4329.5599328355383</v>
      </c>
      <c r="F937" s="116">
        <v>450</v>
      </c>
      <c r="G937" s="116">
        <v>4</v>
      </c>
      <c r="H937" s="117">
        <v>224550</v>
      </c>
      <c r="I937" s="117">
        <v>66996</v>
      </c>
      <c r="J937" s="117">
        <v>161754</v>
      </c>
      <c r="K937" s="116" t="str">
        <v>Yes</v>
      </c>
      <c r="L937" s="116" t="str">
        <v>Yes</v>
      </c>
      <c r="M937" s="120">
        <v>1</v>
      </c>
      <c r="P937" s="104">
        <f>AVERAGE(F$5:F937)</f>
        <v>448.9742765273312</v>
      </c>
      <c r="Q937" s="104">
        <f>AVERAGE(G$5:G937)</f>
        <v>4.560557341907824</v>
      </c>
      <c r="R937" s="122">
        <f>AVERAGE(H$5:H937)</f>
        <v>224038.16398713825</v>
      </c>
      <c r="S937" s="122">
        <f>AVERAGE(I$5:I937)</f>
        <v>67173.145766345129</v>
      </c>
      <c r="T937" s="122">
        <f>AVERAGE(J$5:J937)</f>
        <v>161123.86066452303</v>
      </c>
      <c r="U937" s="121">
        <f>AVERAGE($M$5:M937)</f>
        <v>0.99772061450518057</v>
      </c>
      <c r="Y937" s="103">
        <v>933</v>
      </c>
      <c r="Z937" s="103">
        <v>534</v>
      </c>
      <c r="AA937" s="103">
        <v>50</v>
      </c>
      <c r="AB937" s="103">
        <v>17</v>
      </c>
      <c r="AC937" s="137">
        <v>2675.20154694653</v>
      </c>
      <c r="AD937" s="103">
        <v>450</v>
      </c>
      <c r="AE937" s="103">
        <v>15</v>
      </c>
      <c r="AF937" s="137">
        <v>224550</v>
      </c>
      <c r="AG937" s="137">
        <v>72485</v>
      </c>
      <c r="AH937" s="137">
        <v>154615</v>
      </c>
      <c r="AI937" s="103" t="str">
        <v>Yes</v>
      </c>
      <c r="AJ937" s="103" t="str">
        <v>Yes</v>
      </c>
      <c r="AK937" s="142">
        <v>1</v>
      </c>
      <c r="AN937" s="104">
        <f>AVERAGE(AD$5:AD937)</f>
        <v>449.09431939978566</v>
      </c>
      <c r="AO937" s="104">
        <f>AVERAGE(AE$5:AE937)</f>
        <v>4.5037513397642019</v>
      </c>
      <c r="AP937" s="122">
        <f>AVERAGE(AF$5:AF937)</f>
        <v>224098.06538049303</v>
      </c>
      <c r="AQ937" s="122">
        <f>AVERAGE(AG$5:AG937)</f>
        <v>67156.8038585209</v>
      </c>
      <c r="AR937" s="122">
        <f>AVERAGE(AH$5:AH937)</f>
        <v>161197.37084673098</v>
      </c>
      <c r="AS937" s="121">
        <f>AVERAGE($AK$5:AK937)</f>
        <v>0.99798737644396862</v>
      </c>
    </row>
    <row r="938" spans="1:45" x14ac:dyDescent="0.25">
      <c r="A938" s="103">
        <v>934</v>
      </c>
      <c r="B938" s="116">
        <v>575</v>
      </c>
      <c r="C938" s="116">
        <v>44</v>
      </c>
      <c r="D938" s="116">
        <v>29</v>
      </c>
      <c r="E938" s="117">
        <v>2697.2101651494245</v>
      </c>
      <c r="F938" s="116">
        <v>450</v>
      </c>
      <c r="G938" s="116">
        <v>3</v>
      </c>
      <c r="H938" s="117">
        <v>224550</v>
      </c>
      <c r="I938" s="117">
        <v>66497</v>
      </c>
      <c r="J938" s="117">
        <v>162403</v>
      </c>
      <c r="K938" s="116" t="str">
        <v>Yes</v>
      </c>
      <c r="L938" s="116" t="str">
        <v>Yes</v>
      </c>
      <c r="M938" s="120">
        <v>1</v>
      </c>
      <c r="P938" s="104">
        <f>AVERAGE(F$5:F938)</f>
        <v>448.97537473233405</v>
      </c>
      <c r="Q938" s="104">
        <f>AVERAGE(G$5:G938)</f>
        <v>4.5588865096359745</v>
      </c>
      <c r="R938" s="122">
        <f>AVERAGE(H$5:H938)</f>
        <v>224038.71199143468</v>
      </c>
      <c r="S938" s="122">
        <f>AVERAGE(I$5:I938)</f>
        <v>67172.421841541756</v>
      </c>
      <c r="T938" s="122">
        <f>AVERAGE(J$5:J938)</f>
        <v>161125.23019271949</v>
      </c>
      <c r="U938" s="121">
        <f>AVERAGE($M$5:M938)</f>
        <v>0.99772305496074243</v>
      </c>
      <c r="Y938" s="103">
        <v>934</v>
      </c>
      <c r="Z938" s="103">
        <v>605</v>
      </c>
      <c r="AA938" s="103">
        <v>36</v>
      </c>
      <c r="AB938" s="103">
        <v>25</v>
      </c>
      <c r="AC938" s="137">
        <v>4698.0230733546796</v>
      </c>
      <c r="AD938" s="103">
        <v>450</v>
      </c>
      <c r="AE938" s="103">
        <v>7</v>
      </c>
      <c r="AF938" s="137">
        <v>224550</v>
      </c>
      <c r="AG938" s="137">
        <v>68493</v>
      </c>
      <c r="AH938" s="137">
        <v>159807</v>
      </c>
      <c r="AI938" s="103" t="str">
        <v>Yes</v>
      </c>
      <c r="AJ938" s="103" t="str">
        <v>Yes</v>
      </c>
      <c r="AK938" s="142">
        <v>1</v>
      </c>
      <c r="AN938" s="104">
        <f>AVERAGE(AD$5:AD938)</f>
        <v>449.09528907922913</v>
      </c>
      <c r="AO938" s="104">
        <f>AVERAGE(AE$5:AE938)</f>
        <v>4.5064239828693786</v>
      </c>
      <c r="AP938" s="122">
        <f>AVERAGE(AF$5:AF938)</f>
        <v>224098.54925053532</v>
      </c>
      <c r="AQ938" s="122">
        <f>AVERAGE(AG$5:AG938)</f>
        <v>67158.234475374731</v>
      </c>
      <c r="AR938" s="122">
        <f>AVERAGE(AH$5:AH938)</f>
        <v>161195.88222698073</v>
      </c>
      <c r="AS938" s="121">
        <f>AVERAGE($AK$5:AK938)</f>
        <v>0.99798953128717638</v>
      </c>
    </row>
    <row r="939" spans="1:45" x14ac:dyDescent="0.25">
      <c r="A939" s="103">
        <v>935</v>
      </c>
      <c r="B939" s="116">
        <v>564</v>
      </c>
      <c r="C939" s="116">
        <v>28</v>
      </c>
      <c r="D939" s="116">
        <v>29</v>
      </c>
      <c r="E939" s="117">
        <v>4928.958141428704</v>
      </c>
      <c r="F939" s="116">
        <v>450</v>
      </c>
      <c r="G939" s="116">
        <v>3</v>
      </c>
      <c r="H939" s="117">
        <v>224550</v>
      </c>
      <c r="I939" s="117">
        <v>66497</v>
      </c>
      <c r="J939" s="117">
        <v>162403</v>
      </c>
      <c r="K939" s="116" t="str">
        <v>Yes</v>
      </c>
      <c r="L939" s="116" t="str">
        <v>Yes</v>
      </c>
      <c r="M939" s="120">
        <v>1</v>
      </c>
      <c r="P939" s="104">
        <f>AVERAGE(F$5:F939)</f>
        <v>448.97647058823532</v>
      </c>
      <c r="Q939" s="104">
        <f>AVERAGE(G$5:G939)</f>
        <v>4.5572192513368988</v>
      </c>
      <c r="R939" s="122">
        <f>AVERAGE(H$5:H939)</f>
        <v>224039.25882352941</v>
      </c>
      <c r="S939" s="122">
        <f>AVERAGE(I$5:I939)</f>
        <v>67171.699465240643</v>
      </c>
      <c r="T939" s="122">
        <f>AVERAGE(J$5:J939)</f>
        <v>161126.59679144385</v>
      </c>
      <c r="U939" s="121">
        <f>AVERAGE($M$5:M939)</f>
        <v>0.99772549019607859</v>
      </c>
      <c r="Y939" s="103">
        <v>935</v>
      </c>
      <c r="Z939" s="103">
        <v>577</v>
      </c>
      <c r="AA939" s="103">
        <v>39</v>
      </c>
      <c r="AB939" s="103">
        <v>28</v>
      </c>
      <c r="AC939" s="137">
        <v>3775.9619396158569</v>
      </c>
      <c r="AD939" s="103">
        <v>450</v>
      </c>
      <c r="AE939" s="103">
        <v>4</v>
      </c>
      <c r="AF939" s="137">
        <v>224550</v>
      </c>
      <c r="AG939" s="137">
        <v>66996</v>
      </c>
      <c r="AH939" s="137">
        <v>161754</v>
      </c>
      <c r="AI939" s="103" t="str">
        <v>Yes</v>
      </c>
      <c r="AJ939" s="103" t="str">
        <v>Yes</v>
      </c>
      <c r="AK939" s="142">
        <v>1</v>
      </c>
      <c r="AN939" s="104">
        <f>AVERAGE(AD$5:AD939)</f>
        <v>449.096256684492</v>
      </c>
      <c r="AO939" s="104">
        <f>AVERAGE(AE$5:AE939)</f>
        <v>4.5058823529411764</v>
      </c>
      <c r="AP939" s="122">
        <f>AVERAGE(AF$5:AF939)</f>
        <v>224099.03208556148</v>
      </c>
      <c r="AQ939" s="122">
        <f>AVERAGE(AG$5:AG939)</f>
        <v>67158.060962566844</v>
      </c>
      <c r="AR939" s="122">
        <f>AVERAGE(AH$5:AH939)</f>
        <v>161196.47914438503</v>
      </c>
      <c r="AS939" s="121">
        <f>AVERAGE($AK$5:AK939)</f>
        <v>0.99799168152109385</v>
      </c>
    </row>
    <row r="940" spans="1:45" x14ac:dyDescent="0.25">
      <c r="A940" s="103">
        <v>936</v>
      </c>
      <c r="B940" s="116">
        <v>638</v>
      </c>
      <c r="C940" s="116">
        <v>35</v>
      </c>
      <c r="D940" s="116">
        <v>32</v>
      </c>
      <c r="E940" s="117">
        <v>2349.4361281261531</v>
      </c>
      <c r="F940" s="116">
        <v>450</v>
      </c>
      <c r="G940" s="116">
        <v>0</v>
      </c>
      <c r="H940" s="117">
        <v>224550</v>
      </c>
      <c r="I940" s="117">
        <v>65000</v>
      </c>
      <c r="J940" s="117">
        <v>164350</v>
      </c>
      <c r="K940" s="116" t="str">
        <v>Yes</v>
      </c>
      <c r="L940" s="116" t="str">
        <v>No</v>
      </c>
      <c r="M940" s="120">
        <v>1</v>
      </c>
      <c r="P940" s="104">
        <f>AVERAGE(F$5:F940)</f>
        <v>448.97756410256409</v>
      </c>
      <c r="Q940" s="104">
        <f>AVERAGE(G$5:G940)</f>
        <v>4.5523504273504276</v>
      </c>
      <c r="R940" s="122">
        <f>AVERAGE(H$5:H940)</f>
        <v>224039.8044871795</v>
      </c>
      <c r="S940" s="122">
        <f>AVERAGE(I$5:I940)</f>
        <v>67169.379273504281</v>
      </c>
      <c r="T940" s="122">
        <f>AVERAGE(J$5:J940)</f>
        <v>161130.04059829059</v>
      </c>
      <c r="U940" s="121">
        <f>AVERAGE($M$5:M940)</f>
        <v>0.99772792022792034</v>
      </c>
      <c r="Y940" s="103">
        <v>936</v>
      </c>
      <c r="Z940" s="103">
        <v>577</v>
      </c>
      <c r="AA940" s="103">
        <v>44</v>
      </c>
      <c r="AB940" s="103">
        <v>31</v>
      </c>
      <c r="AC940" s="137">
        <v>3280.4622469556489</v>
      </c>
      <c r="AD940" s="103">
        <v>450</v>
      </c>
      <c r="AE940" s="103">
        <v>1</v>
      </c>
      <c r="AF940" s="137">
        <v>224550</v>
      </c>
      <c r="AG940" s="137">
        <v>65499</v>
      </c>
      <c r="AH940" s="137">
        <v>163701</v>
      </c>
      <c r="AI940" s="103" t="str">
        <v>Yes</v>
      </c>
      <c r="AJ940" s="103" t="str">
        <v>Yes</v>
      </c>
      <c r="AK940" s="142">
        <v>1</v>
      </c>
      <c r="AN940" s="104">
        <f>AVERAGE(AD$5:AD940)</f>
        <v>449.09722222222223</v>
      </c>
      <c r="AO940" s="104">
        <f>AVERAGE(AE$5:AE940)</f>
        <v>4.5021367521367521</v>
      </c>
      <c r="AP940" s="122">
        <f>AVERAGE(AF$5:AF940)</f>
        <v>224099.51388888888</v>
      </c>
      <c r="AQ940" s="122">
        <f>AVERAGE(AG$5:AG940)</f>
        <v>67156.288461538468</v>
      </c>
      <c r="AR940" s="122">
        <f>AVERAGE(AH$5:AH940)</f>
        <v>161199.15491452991</v>
      </c>
      <c r="AS940" s="121">
        <f>AVERAGE($AK$5:AK940)</f>
        <v>0.99799382716049434</v>
      </c>
    </row>
    <row r="941" spans="1:45" x14ac:dyDescent="0.25">
      <c r="A941" s="103">
        <v>937</v>
      </c>
      <c r="B941" s="116">
        <v>539</v>
      </c>
      <c r="C941" s="116">
        <v>35</v>
      </c>
      <c r="D941" s="116">
        <v>26</v>
      </c>
      <c r="E941" s="117">
        <v>4536.6753015024697</v>
      </c>
      <c r="F941" s="116">
        <v>450</v>
      </c>
      <c r="G941" s="116">
        <v>6</v>
      </c>
      <c r="H941" s="117">
        <v>224550</v>
      </c>
      <c r="I941" s="117">
        <v>67994</v>
      </c>
      <c r="J941" s="117">
        <v>160456</v>
      </c>
      <c r="K941" s="116" t="str">
        <v>Yes</v>
      </c>
      <c r="L941" s="116" t="str">
        <v>Yes</v>
      </c>
      <c r="M941" s="120">
        <v>1</v>
      </c>
      <c r="P941" s="104">
        <f>AVERAGE(F$5:F941)</f>
        <v>448.9786552828175</v>
      </c>
      <c r="Q941" s="104">
        <f>AVERAGE(G$5:G941)</f>
        <v>4.5538954108858061</v>
      </c>
      <c r="R941" s="122">
        <f>AVERAGE(H$5:H941)</f>
        <v>224040.34898612593</v>
      </c>
      <c r="S941" s="122">
        <f>AVERAGE(I$5:I941)</f>
        <v>67170.259338313772</v>
      </c>
      <c r="T941" s="122">
        <f>AVERAGE(J$5:J941)</f>
        <v>161129.3212379936</v>
      </c>
      <c r="U941" s="121">
        <f>AVERAGE($M$5:M941)</f>
        <v>0.9977303450729279</v>
      </c>
      <c r="Y941" s="103">
        <v>937</v>
      </c>
      <c r="Z941" s="103">
        <v>566</v>
      </c>
      <c r="AA941" s="103">
        <v>53</v>
      </c>
      <c r="AB941" s="103">
        <v>31</v>
      </c>
      <c r="AC941" s="137">
        <v>3277.4326529766649</v>
      </c>
      <c r="AD941" s="103">
        <v>450</v>
      </c>
      <c r="AE941" s="103">
        <v>1</v>
      </c>
      <c r="AF941" s="137">
        <v>224550</v>
      </c>
      <c r="AG941" s="137">
        <v>65499</v>
      </c>
      <c r="AH941" s="137">
        <v>163701</v>
      </c>
      <c r="AI941" s="103" t="str">
        <v>Yes</v>
      </c>
      <c r="AJ941" s="103" t="str">
        <v>Yes</v>
      </c>
      <c r="AK941" s="142">
        <v>1</v>
      </c>
      <c r="AN941" s="104">
        <f>AVERAGE(AD$5:AD941)</f>
        <v>449.0981856990395</v>
      </c>
      <c r="AO941" s="104">
        <f>AVERAGE(AE$5:AE941)</f>
        <v>4.4983991462113124</v>
      </c>
      <c r="AP941" s="122">
        <f>AVERAGE(AF$5:AF941)</f>
        <v>224099.99466382072</v>
      </c>
      <c r="AQ941" s="122">
        <f>AVERAGE(AG$5:AG941)</f>
        <v>67154.519743863391</v>
      </c>
      <c r="AR941" s="122">
        <f>AVERAGE(AH$5:AH941)</f>
        <v>161201.8249733191</v>
      </c>
      <c r="AS941" s="121">
        <f>AVERAGE($AK$5:AK941)</f>
        <v>0.99799596822008829</v>
      </c>
    </row>
    <row r="942" spans="1:45" x14ac:dyDescent="0.25">
      <c r="A942" s="103">
        <v>938</v>
      </c>
      <c r="B942" s="116">
        <v>610</v>
      </c>
      <c r="C942" s="116">
        <v>45</v>
      </c>
      <c r="D942" s="116">
        <v>38</v>
      </c>
      <c r="E942" s="117">
        <v>2578.1176274861168</v>
      </c>
      <c r="F942" s="116">
        <v>444</v>
      </c>
      <c r="G942" s="116">
        <v>0</v>
      </c>
      <c r="H942" s="117">
        <v>221556</v>
      </c>
      <c r="I942" s="117">
        <v>64400</v>
      </c>
      <c r="J942" s="117">
        <v>162856</v>
      </c>
      <c r="K942" s="116" t="str">
        <v>No</v>
      </c>
      <c r="L942" s="116" t="str">
        <v>No</v>
      </c>
      <c r="M942" s="120">
        <v>0.98666666666666669</v>
      </c>
      <c r="P942" s="104">
        <f>AVERAGE(F$5:F942)</f>
        <v>448.97334754797441</v>
      </c>
      <c r="Q942" s="104">
        <f>AVERAGE(G$5:G942)</f>
        <v>4.5490405117270791</v>
      </c>
      <c r="R942" s="122">
        <f>AVERAGE(H$5:H942)</f>
        <v>224037.70042643923</v>
      </c>
      <c r="S942" s="122">
        <f>AVERAGE(I$5:I942)</f>
        <v>67167.30597014926</v>
      </c>
      <c r="T942" s="122">
        <f>AVERAGE(J$5:J942)</f>
        <v>161131.16204690831</v>
      </c>
      <c r="U942" s="121">
        <f>AVERAGE($M$5:M942)</f>
        <v>0.99771855010660992</v>
      </c>
      <c r="Y942" s="103">
        <v>938</v>
      </c>
      <c r="Z942" s="103">
        <v>563</v>
      </c>
      <c r="AA942" s="103">
        <v>47</v>
      </c>
      <c r="AB942" s="103">
        <v>30</v>
      </c>
      <c r="AC942" s="137">
        <v>4221.4110681074535</v>
      </c>
      <c r="AD942" s="103">
        <v>450</v>
      </c>
      <c r="AE942" s="103">
        <v>2</v>
      </c>
      <c r="AF942" s="137">
        <v>224550</v>
      </c>
      <c r="AG942" s="137">
        <v>65998</v>
      </c>
      <c r="AH942" s="137">
        <v>163052</v>
      </c>
      <c r="AI942" s="103" t="str">
        <v>Yes</v>
      </c>
      <c r="AJ942" s="103" t="str">
        <v>Yes</v>
      </c>
      <c r="AK942" s="142">
        <v>1</v>
      </c>
      <c r="AN942" s="104">
        <f>AVERAGE(AD$5:AD942)</f>
        <v>449.09914712153517</v>
      </c>
      <c r="AO942" s="104">
        <f>AVERAGE(AE$5:AE942)</f>
        <v>4.4957356076759059</v>
      </c>
      <c r="AP942" s="122">
        <f>AVERAGE(AF$5:AF942)</f>
        <v>224100.47441364606</v>
      </c>
      <c r="AQ942" s="122">
        <f>AVERAGE(AG$5:AG942)</f>
        <v>67153.286780383802</v>
      </c>
      <c r="AR942" s="122">
        <f>AVERAGE(AH$5:AH942)</f>
        <v>161203.79744136462</v>
      </c>
      <c r="AS942" s="121">
        <f>AVERAGE($AK$5:AK942)</f>
        <v>0.9979981047145231</v>
      </c>
    </row>
    <row r="943" spans="1:45" x14ac:dyDescent="0.25">
      <c r="A943" s="103">
        <v>939</v>
      </c>
      <c r="B943" s="116">
        <v>588</v>
      </c>
      <c r="C943" s="116">
        <v>27</v>
      </c>
      <c r="D943" s="116">
        <v>33</v>
      </c>
      <c r="E943" s="117">
        <v>2764.6483873518173</v>
      </c>
      <c r="F943" s="116">
        <v>449</v>
      </c>
      <c r="G943" s="116">
        <v>0</v>
      </c>
      <c r="H943" s="117">
        <v>224051</v>
      </c>
      <c r="I943" s="117">
        <v>64900</v>
      </c>
      <c r="J943" s="117">
        <v>164101</v>
      </c>
      <c r="K943" s="116" t="str">
        <v>No</v>
      </c>
      <c r="L943" s="116" t="str">
        <v>No</v>
      </c>
      <c r="M943" s="120">
        <v>0.99777777777777776</v>
      </c>
      <c r="P943" s="104">
        <f>AVERAGE(F$5:F943)</f>
        <v>448.97337593184238</v>
      </c>
      <c r="Q943" s="104">
        <f>AVERAGE(G$5:G943)</f>
        <v>4.5441959531416396</v>
      </c>
      <c r="R943" s="122">
        <f>AVERAGE(H$5:H943)</f>
        <v>224037.71458998934</v>
      </c>
      <c r="S943" s="122">
        <f>AVERAGE(I$5:I943)</f>
        <v>67164.891373801918</v>
      </c>
      <c r="T943" s="122">
        <f>AVERAGE(J$5:J943)</f>
        <v>161134.32481363151</v>
      </c>
      <c r="U943" s="121">
        <f>AVERAGE($M$5:M943)</f>
        <v>0.99771861318187205</v>
      </c>
      <c r="Y943" s="103">
        <v>939</v>
      </c>
      <c r="Z943" s="103">
        <v>516</v>
      </c>
      <c r="AA943" s="103">
        <v>36</v>
      </c>
      <c r="AB943" s="103">
        <v>29</v>
      </c>
      <c r="AC943" s="137">
        <v>4369.5367090309392</v>
      </c>
      <c r="AD943" s="103">
        <v>450</v>
      </c>
      <c r="AE943" s="103">
        <v>3</v>
      </c>
      <c r="AF943" s="137">
        <v>224550</v>
      </c>
      <c r="AG943" s="137">
        <v>66497</v>
      </c>
      <c r="AH943" s="137">
        <v>162403</v>
      </c>
      <c r="AI943" s="103" t="str">
        <v>Yes</v>
      </c>
      <c r="AJ943" s="103" t="str">
        <v>Yes</v>
      </c>
      <c r="AK943" s="142">
        <v>1</v>
      </c>
      <c r="AN943" s="104">
        <f>AVERAGE(AD$5:AD943)</f>
        <v>449.10010649627264</v>
      </c>
      <c r="AO943" s="104">
        <f>AVERAGE(AE$5:AE943)</f>
        <v>4.4941427050053244</v>
      </c>
      <c r="AP943" s="122">
        <f>AVERAGE(AF$5:AF943)</f>
        <v>224100.95314164006</v>
      </c>
      <c r="AQ943" s="122">
        <f>AVERAGE(AG$5:AG943)</f>
        <v>67152.587859424922</v>
      </c>
      <c r="AR943" s="122">
        <f>AVERAGE(AH$5:AH943)</f>
        <v>161205.07454739083</v>
      </c>
      <c r="AS943" s="121">
        <f>AVERAGE($AK$5:AK943)</f>
        <v>0.99800023665838411</v>
      </c>
    </row>
    <row r="944" spans="1:45" x14ac:dyDescent="0.25">
      <c r="A944" s="103">
        <v>940</v>
      </c>
      <c r="B944" s="116">
        <v>587</v>
      </c>
      <c r="C944" s="116">
        <v>36</v>
      </c>
      <c r="D944" s="116">
        <v>28</v>
      </c>
      <c r="E944" s="117">
        <v>3273.2288882965504</v>
      </c>
      <c r="F944" s="116">
        <v>450</v>
      </c>
      <c r="G944" s="116">
        <v>4</v>
      </c>
      <c r="H944" s="117">
        <v>224550</v>
      </c>
      <c r="I944" s="117">
        <v>66996</v>
      </c>
      <c r="J944" s="117">
        <v>161754</v>
      </c>
      <c r="K944" s="116" t="str">
        <v>Yes</v>
      </c>
      <c r="L944" s="116" t="str">
        <v>Yes</v>
      </c>
      <c r="M944" s="120">
        <v>1</v>
      </c>
      <c r="P944" s="104">
        <f>AVERAGE(F$5:F944)</f>
        <v>448.97446808510637</v>
      </c>
      <c r="Q944" s="104">
        <f>AVERAGE(G$5:G944)</f>
        <v>4.5436170212765958</v>
      </c>
      <c r="R944" s="122">
        <f>AVERAGE(H$5:H944)</f>
        <v>224038.25957446807</v>
      </c>
      <c r="S944" s="122">
        <f>AVERAGE(I$5:I944)</f>
        <v>67164.711702127664</v>
      </c>
      <c r="T944" s="122">
        <f>AVERAGE(J$5:J944)</f>
        <v>161134.9840425532</v>
      </c>
      <c r="U944" s="121">
        <f>AVERAGE($M$5:M944)</f>
        <v>0.99772104018912544</v>
      </c>
      <c r="Y944" s="103">
        <v>940</v>
      </c>
      <c r="Z944" s="103">
        <v>617</v>
      </c>
      <c r="AA944" s="103">
        <v>29</v>
      </c>
      <c r="AB944" s="103">
        <v>31</v>
      </c>
      <c r="AC944" s="137">
        <v>2613.6908204096176</v>
      </c>
      <c r="AD944" s="103">
        <v>450</v>
      </c>
      <c r="AE944" s="103">
        <v>1</v>
      </c>
      <c r="AF944" s="137">
        <v>224550</v>
      </c>
      <c r="AG944" s="137">
        <v>65499</v>
      </c>
      <c r="AH944" s="137">
        <v>163701</v>
      </c>
      <c r="AI944" s="103" t="str">
        <v>Yes</v>
      </c>
      <c r="AJ944" s="103" t="str">
        <v>Yes</v>
      </c>
      <c r="AK944" s="142">
        <v>1</v>
      </c>
      <c r="AN944" s="104">
        <f>AVERAGE(AD$5:AD944)</f>
        <v>449.10106382978722</v>
      </c>
      <c r="AO944" s="104">
        <f>AVERAGE(AE$5:AE944)</f>
        <v>4.4904255319148936</v>
      </c>
      <c r="AP944" s="122">
        <f>AVERAGE(AF$5:AF944)</f>
        <v>224101.43085106384</v>
      </c>
      <c r="AQ944" s="122">
        <f>AVERAGE(AG$5:AG944)</f>
        <v>67150.828723404251</v>
      </c>
      <c r="AR944" s="122">
        <f>AVERAGE(AH$5:AH944)</f>
        <v>161207.72978723404</v>
      </c>
      <c r="AS944" s="121">
        <f>AVERAGE($AK$5:AK944)</f>
        <v>0.99800236406619436</v>
      </c>
    </row>
    <row r="945" spans="1:45" x14ac:dyDescent="0.25">
      <c r="A945" s="103">
        <v>941</v>
      </c>
      <c r="B945" s="116">
        <v>573</v>
      </c>
      <c r="C945" s="116">
        <v>37</v>
      </c>
      <c r="D945" s="116">
        <v>26</v>
      </c>
      <c r="E945" s="117">
        <v>4187.9575497361257</v>
      </c>
      <c r="F945" s="116">
        <v>450</v>
      </c>
      <c r="G945" s="116">
        <v>6</v>
      </c>
      <c r="H945" s="117">
        <v>224550</v>
      </c>
      <c r="I945" s="117">
        <v>67994</v>
      </c>
      <c r="J945" s="117">
        <v>160456</v>
      </c>
      <c r="K945" s="116" t="str">
        <v>Yes</v>
      </c>
      <c r="L945" s="116" t="str">
        <v>Yes</v>
      </c>
      <c r="M945" s="120">
        <v>1</v>
      </c>
      <c r="P945" s="104">
        <f>AVERAGE(F$5:F945)</f>
        <v>448.97555791710948</v>
      </c>
      <c r="Q945" s="104">
        <f>AVERAGE(G$5:G945)</f>
        <v>4.5451647183846973</v>
      </c>
      <c r="R945" s="122">
        <f>AVERAGE(H$5:H945)</f>
        <v>224038.80340063761</v>
      </c>
      <c r="S945" s="122">
        <f>AVERAGE(I$5:I945)</f>
        <v>67165.592986184914</v>
      </c>
      <c r="T945" s="122">
        <f>AVERAGE(J$5:J945)</f>
        <v>161134.26248671627</v>
      </c>
      <c r="U945" s="121">
        <f>AVERAGE($M$5:M945)</f>
        <v>0.99772346203802109</v>
      </c>
      <c r="Y945" s="103">
        <v>941</v>
      </c>
      <c r="Z945" s="103">
        <v>563</v>
      </c>
      <c r="AA945" s="103">
        <v>25</v>
      </c>
      <c r="AB945" s="103">
        <v>24</v>
      </c>
      <c r="AC945" s="137">
        <v>4606.2528805526435</v>
      </c>
      <c r="AD945" s="103">
        <v>450</v>
      </c>
      <c r="AE945" s="103">
        <v>8</v>
      </c>
      <c r="AF945" s="137">
        <v>224550</v>
      </c>
      <c r="AG945" s="137">
        <v>68992</v>
      </c>
      <c r="AH945" s="137">
        <v>159158</v>
      </c>
      <c r="AI945" s="103" t="str">
        <v>Yes</v>
      </c>
      <c r="AJ945" s="103" t="str">
        <v>Yes</v>
      </c>
      <c r="AK945" s="142">
        <v>1</v>
      </c>
      <c r="AN945" s="104">
        <f>AVERAGE(AD$5:AD945)</f>
        <v>449.10201912858662</v>
      </c>
      <c r="AO945" s="104">
        <f>AVERAGE(AE$5:AE945)</f>
        <v>4.4941551540913922</v>
      </c>
      <c r="AP945" s="122">
        <f>AVERAGE(AF$5:AF945)</f>
        <v>224101.90754516472</v>
      </c>
      <c r="AQ945" s="122">
        <f>AVERAGE(AG$5:AG945)</f>
        <v>67152.785334750268</v>
      </c>
      <c r="AR945" s="122">
        <f>AVERAGE(AH$5:AH945)</f>
        <v>161205.55154091393</v>
      </c>
      <c r="AS945" s="121">
        <f>AVERAGE($AK$5:AK945)</f>
        <v>0.99800448695241517</v>
      </c>
    </row>
    <row r="946" spans="1:45" x14ac:dyDescent="0.25">
      <c r="A946" s="103">
        <v>942</v>
      </c>
      <c r="B946" s="116">
        <v>524</v>
      </c>
      <c r="C946" s="116">
        <v>44</v>
      </c>
      <c r="D946" s="116">
        <v>24</v>
      </c>
      <c r="E946" s="117">
        <v>4671.1032067355682</v>
      </c>
      <c r="F946" s="116">
        <v>450</v>
      </c>
      <c r="G946" s="116">
        <v>8</v>
      </c>
      <c r="H946" s="117">
        <v>224550</v>
      </c>
      <c r="I946" s="117">
        <v>68992</v>
      </c>
      <c r="J946" s="117">
        <v>159158</v>
      </c>
      <c r="K946" s="116" t="str">
        <v>Yes</v>
      </c>
      <c r="L946" s="116" t="str">
        <v>Yes</v>
      </c>
      <c r="M946" s="120">
        <v>1</v>
      </c>
      <c r="P946" s="104">
        <f>AVERAGE(F$5:F946)</f>
        <v>448.97664543524417</v>
      </c>
      <c r="Q946" s="104">
        <f>AVERAGE(G$5:G946)</f>
        <v>4.5488322717622083</v>
      </c>
      <c r="R946" s="122">
        <f>AVERAGE(H$5:H946)</f>
        <v>224039.34607218683</v>
      </c>
      <c r="S946" s="122">
        <f>AVERAGE(I$5:I946)</f>
        <v>67167.531847133752</v>
      </c>
      <c r="T946" s="122">
        <f>AVERAGE(J$5:J946)</f>
        <v>161132.16454352441</v>
      </c>
      <c r="U946" s="121">
        <f>AVERAGE($M$5:M946)</f>
        <v>0.99772587874498708</v>
      </c>
      <c r="Y946" s="103">
        <v>942</v>
      </c>
      <c r="Z946" s="103">
        <v>585</v>
      </c>
      <c r="AA946" s="103">
        <v>41</v>
      </c>
      <c r="AB946" s="103">
        <v>32</v>
      </c>
      <c r="AC946" s="137">
        <v>4921.7899020930372</v>
      </c>
      <c r="AD946" s="103">
        <v>450</v>
      </c>
      <c r="AE946" s="103">
        <v>0</v>
      </c>
      <c r="AF946" s="137">
        <v>224550</v>
      </c>
      <c r="AG946" s="137">
        <v>65000</v>
      </c>
      <c r="AH946" s="137">
        <v>164350</v>
      </c>
      <c r="AI946" s="103" t="str">
        <v>Yes</v>
      </c>
      <c r="AJ946" s="103" t="str">
        <v>No</v>
      </c>
      <c r="AK946" s="142">
        <v>1</v>
      </c>
      <c r="AN946" s="104">
        <f>AVERAGE(AD$5:AD946)</f>
        <v>449.10297239915076</v>
      </c>
      <c r="AO946" s="104">
        <f>AVERAGE(AE$5:AE946)</f>
        <v>4.4893842887473463</v>
      </c>
      <c r="AP946" s="122">
        <f>AVERAGE(AF$5:AF946)</f>
        <v>224102.38322717621</v>
      </c>
      <c r="AQ946" s="122">
        <f>AVERAGE(AG$5:AG946)</f>
        <v>67150.5</v>
      </c>
      <c r="AR946" s="122">
        <f>AVERAGE(AH$5:AH946)</f>
        <v>161208.88959660297</v>
      </c>
      <c r="AS946" s="121">
        <f>AVERAGE($AK$5:AK946)</f>
        <v>0.99800660533144658</v>
      </c>
    </row>
    <row r="947" spans="1:45" x14ac:dyDescent="0.25">
      <c r="A947" s="103">
        <v>943</v>
      </c>
      <c r="B947" s="116">
        <v>635</v>
      </c>
      <c r="C947" s="116">
        <v>48</v>
      </c>
      <c r="D947" s="116">
        <v>38</v>
      </c>
      <c r="E947" s="117">
        <v>2412.0998225232479</v>
      </c>
      <c r="F947" s="116">
        <v>444</v>
      </c>
      <c r="G947" s="116">
        <v>0</v>
      </c>
      <c r="H947" s="117">
        <v>221556</v>
      </c>
      <c r="I947" s="117">
        <v>64400</v>
      </c>
      <c r="J947" s="117">
        <v>162856</v>
      </c>
      <c r="K947" s="116" t="str">
        <v>No</v>
      </c>
      <c r="L947" s="116" t="str">
        <v>No</v>
      </c>
      <c r="M947" s="120">
        <v>0.98666666666666669</v>
      </c>
      <c r="P947" s="104">
        <f>AVERAGE(F$5:F947)</f>
        <v>448.97136797454931</v>
      </c>
      <c r="Q947" s="104">
        <f>AVERAGE(G$5:G947)</f>
        <v>4.5440084835630961</v>
      </c>
      <c r="R947" s="122">
        <f>AVERAGE(H$5:H947)</f>
        <v>224036.71261930012</v>
      </c>
      <c r="S947" s="122">
        <f>AVERAGE(I$5:I947)</f>
        <v>67164.597030752921</v>
      </c>
      <c r="T947" s="122">
        <f>AVERAGE(J$5:J947)</f>
        <v>161133.9925768823</v>
      </c>
      <c r="U947" s="121">
        <f>AVERAGE($M$5:M947)</f>
        <v>0.99771415105455419</v>
      </c>
      <c r="Y947" s="103">
        <v>943</v>
      </c>
      <c r="Z947" s="103">
        <v>493</v>
      </c>
      <c r="AA947" s="103">
        <v>37</v>
      </c>
      <c r="AB947" s="103">
        <v>29</v>
      </c>
      <c r="AC947" s="137">
        <v>2881.0253265361243</v>
      </c>
      <c r="AD947" s="103">
        <v>450</v>
      </c>
      <c r="AE947" s="103">
        <v>3</v>
      </c>
      <c r="AF947" s="137">
        <v>224550</v>
      </c>
      <c r="AG947" s="137">
        <v>66497</v>
      </c>
      <c r="AH947" s="137">
        <v>162403</v>
      </c>
      <c r="AI947" s="103" t="str">
        <v>Yes</v>
      </c>
      <c r="AJ947" s="103" t="str">
        <v>Yes</v>
      </c>
      <c r="AK947" s="142">
        <v>1</v>
      </c>
      <c r="AN947" s="104">
        <f>AVERAGE(AD$5:AD947)</f>
        <v>449.10392364793211</v>
      </c>
      <c r="AO947" s="104">
        <f>AVERAGE(AE$5:AE947)</f>
        <v>4.4878048780487809</v>
      </c>
      <c r="AP947" s="122">
        <f>AVERAGE(AF$5:AF947)</f>
        <v>224102.85790031814</v>
      </c>
      <c r="AQ947" s="122">
        <f>AVERAGE(AG$5:AG947)</f>
        <v>67149.806998939559</v>
      </c>
      <c r="AR947" s="122">
        <f>AVERAGE(AH$5:AH947)</f>
        <v>161210.1558854719</v>
      </c>
      <c r="AS947" s="121">
        <f>AVERAGE($AK$5:AK947)</f>
        <v>0.99800871921762746</v>
      </c>
    </row>
    <row r="948" spans="1:45" x14ac:dyDescent="0.25">
      <c r="A948" s="103">
        <v>944</v>
      </c>
      <c r="B948" s="116">
        <v>519</v>
      </c>
      <c r="C948" s="116">
        <v>39</v>
      </c>
      <c r="D948" s="116">
        <v>21</v>
      </c>
      <c r="E948" s="117">
        <v>4582.3922626222975</v>
      </c>
      <c r="F948" s="116">
        <v>450</v>
      </c>
      <c r="G948" s="116">
        <v>11</v>
      </c>
      <c r="H948" s="117">
        <v>224550</v>
      </c>
      <c r="I948" s="117">
        <v>70489</v>
      </c>
      <c r="J948" s="117">
        <v>157211</v>
      </c>
      <c r="K948" s="116" t="str">
        <v>Yes</v>
      </c>
      <c r="L948" s="116" t="str">
        <v>Yes</v>
      </c>
      <c r="M948" s="120">
        <v>1</v>
      </c>
      <c r="P948" s="104">
        <f>AVERAGE(F$5:F948)</f>
        <v>448.97245762711867</v>
      </c>
      <c r="Q948" s="104">
        <f>AVERAGE(G$5:G948)</f>
        <v>4.5508474576271185</v>
      </c>
      <c r="R948" s="122">
        <f>AVERAGE(H$5:H948)</f>
        <v>224037.25635593222</v>
      </c>
      <c r="S948" s="122">
        <f>AVERAGE(I$5:I948)</f>
        <v>67168.118644067799</v>
      </c>
      <c r="T948" s="122">
        <f>AVERAGE(J$5:J948)</f>
        <v>161129.83686440677</v>
      </c>
      <c r="U948" s="121">
        <f>AVERAGE($M$5:M948)</f>
        <v>0.99771657250470824</v>
      </c>
      <c r="Y948" s="103">
        <v>944</v>
      </c>
      <c r="Z948" s="103">
        <v>597</v>
      </c>
      <c r="AA948" s="103">
        <v>35</v>
      </c>
      <c r="AB948" s="103">
        <v>20</v>
      </c>
      <c r="AC948" s="137">
        <v>4576.1709429253842</v>
      </c>
      <c r="AD948" s="103">
        <v>450</v>
      </c>
      <c r="AE948" s="103">
        <v>12</v>
      </c>
      <c r="AF948" s="137">
        <v>224550</v>
      </c>
      <c r="AG948" s="137">
        <v>70988</v>
      </c>
      <c r="AH948" s="137">
        <v>156562</v>
      </c>
      <c r="AI948" s="103" t="str">
        <v>Yes</v>
      </c>
      <c r="AJ948" s="103" t="str">
        <v>Yes</v>
      </c>
      <c r="AK948" s="142">
        <v>1</v>
      </c>
      <c r="AN948" s="104">
        <f>AVERAGE(AD$5:AD948)</f>
        <v>449.10487288135596</v>
      </c>
      <c r="AO948" s="104">
        <f>AVERAGE(AE$5:AE948)</f>
        <v>4.4957627118644066</v>
      </c>
      <c r="AP948" s="122">
        <f>AVERAGE(AF$5:AF948)</f>
        <v>224103.33156779662</v>
      </c>
      <c r="AQ948" s="122">
        <f>AVERAGE(AG$5:AG948)</f>
        <v>67153.872881355928</v>
      </c>
      <c r="AR948" s="122">
        <f>AVERAGE(AH$5:AH948)</f>
        <v>161205.23199152542</v>
      </c>
      <c r="AS948" s="121">
        <f>AVERAGE($AK$5:AK948)</f>
        <v>0.99801082862523594</v>
      </c>
    </row>
    <row r="949" spans="1:45" x14ac:dyDescent="0.25">
      <c r="A949" s="103">
        <v>945</v>
      </c>
      <c r="B949" s="116">
        <v>582</v>
      </c>
      <c r="C949" s="116">
        <v>36</v>
      </c>
      <c r="D949" s="116">
        <v>25</v>
      </c>
      <c r="E949" s="117">
        <v>3749.7877102991552</v>
      </c>
      <c r="F949" s="116">
        <v>450</v>
      </c>
      <c r="G949" s="116">
        <v>7</v>
      </c>
      <c r="H949" s="117">
        <v>224550</v>
      </c>
      <c r="I949" s="117">
        <v>68493</v>
      </c>
      <c r="J949" s="117">
        <v>159807</v>
      </c>
      <c r="K949" s="116" t="str">
        <v>Yes</v>
      </c>
      <c r="L949" s="116" t="str">
        <v>Yes</v>
      </c>
      <c r="M949" s="120">
        <v>1</v>
      </c>
      <c r="P949" s="104">
        <f>AVERAGE(F$5:F949)</f>
        <v>448.97354497354496</v>
      </c>
      <c r="Q949" s="104">
        <f>AVERAGE(G$5:G949)</f>
        <v>4.5534391534391538</v>
      </c>
      <c r="R949" s="122">
        <f>AVERAGE(H$5:H949)</f>
        <v>224037.79894179894</v>
      </c>
      <c r="S949" s="122">
        <f>AVERAGE(I$5:I949)</f>
        <v>67169.520634920642</v>
      </c>
      <c r="T949" s="122">
        <f>AVERAGE(J$5:J949)</f>
        <v>161128.43703703705</v>
      </c>
      <c r="U949" s="121">
        <f>AVERAGE($M$5:M949)</f>
        <v>0.99771898883010002</v>
      </c>
      <c r="Y949" s="103">
        <v>945</v>
      </c>
      <c r="Z949" s="103">
        <v>551</v>
      </c>
      <c r="AA949" s="103">
        <v>46</v>
      </c>
      <c r="AB949" s="103">
        <v>35</v>
      </c>
      <c r="AC949" s="137">
        <v>4863.6136230208285</v>
      </c>
      <c r="AD949" s="103">
        <v>447</v>
      </c>
      <c r="AE949" s="103">
        <v>0</v>
      </c>
      <c r="AF949" s="137">
        <v>223053</v>
      </c>
      <c r="AG949" s="137">
        <v>64700</v>
      </c>
      <c r="AH949" s="137">
        <v>163603</v>
      </c>
      <c r="AI949" s="103" t="str">
        <v>No</v>
      </c>
      <c r="AJ949" s="103" t="str">
        <v>No</v>
      </c>
      <c r="AK949" s="142">
        <v>0.99333333333333329</v>
      </c>
      <c r="AN949" s="104">
        <f>AVERAGE(AD$5:AD949)</f>
        <v>449.10264550264549</v>
      </c>
      <c r="AO949" s="104">
        <f>AVERAGE(AE$5:AE949)</f>
        <v>4.4910052910052913</v>
      </c>
      <c r="AP949" s="122">
        <f>AVERAGE(AF$5:AF949)</f>
        <v>224102.2201058201</v>
      </c>
      <c r="AQ949" s="122">
        <f>AVERAGE(AG$5:AG949)</f>
        <v>67151.276190476186</v>
      </c>
      <c r="AR949" s="122">
        <f>AVERAGE(AH$5:AH949)</f>
        <v>161207.76931216932</v>
      </c>
      <c r="AS949" s="121">
        <f>AVERAGE($AK$5:AK949)</f>
        <v>0.99800587889476833</v>
      </c>
    </row>
    <row r="950" spans="1:45" x14ac:dyDescent="0.25">
      <c r="A950" s="103">
        <v>946</v>
      </c>
      <c r="B950" s="116">
        <v>566</v>
      </c>
      <c r="C950" s="116">
        <v>33</v>
      </c>
      <c r="D950" s="116">
        <v>25</v>
      </c>
      <c r="E950" s="117">
        <v>3731.7343613681451</v>
      </c>
      <c r="F950" s="116">
        <v>450</v>
      </c>
      <c r="G950" s="116">
        <v>7</v>
      </c>
      <c r="H950" s="117">
        <v>224550</v>
      </c>
      <c r="I950" s="117">
        <v>68493</v>
      </c>
      <c r="J950" s="117">
        <v>159807</v>
      </c>
      <c r="K950" s="116" t="str">
        <v>Yes</v>
      </c>
      <c r="L950" s="116" t="str">
        <v>Yes</v>
      </c>
      <c r="M950" s="120">
        <v>1</v>
      </c>
      <c r="P950" s="104">
        <f>AVERAGE(F$5:F950)</f>
        <v>448.97463002114165</v>
      </c>
      <c r="Q950" s="104">
        <f>AVERAGE(G$5:G950)</f>
        <v>4.5560253699788582</v>
      </c>
      <c r="R950" s="122">
        <f>AVERAGE(H$5:H950)</f>
        <v>224038.34038054969</v>
      </c>
      <c r="S950" s="122">
        <f>AVERAGE(I$5:I950)</f>
        <v>67170.919661733613</v>
      </c>
      <c r="T950" s="122">
        <f>AVERAGE(J$5:J950)</f>
        <v>161127.04016913319</v>
      </c>
      <c r="U950" s="121">
        <f>AVERAGE($M$5:M950)</f>
        <v>0.99772140004698151</v>
      </c>
      <c r="Y950" s="103">
        <v>946</v>
      </c>
      <c r="Z950" s="103">
        <v>602</v>
      </c>
      <c r="AA950" s="103">
        <v>40</v>
      </c>
      <c r="AB950" s="103">
        <v>29</v>
      </c>
      <c r="AC950" s="137">
        <v>4107.1186441424215</v>
      </c>
      <c r="AD950" s="103">
        <v>450</v>
      </c>
      <c r="AE950" s="103">
        <v>3</v>
      </c>
      <c r="AF950" s="137">
        <v>224550</v>
      </c>
      <c r="AG950" s="137">
        <v>66497</v>
      </c>
      <c r="AH950" s="137">
        <v>162403</v>
      </c>
      <c r="AI950" s="103" t="str">
        <v>Yes</v>
      </c>
      <c r="AJ950" s="103" t="str">
        <v>Yes</v>
      </c>
      <c r="AK950" s="142">
        <v>1</v>
      </c>
      <c r="AN950" s="104">
        <f>AVERAGE(AD$5:AD950)</f>
        <v>449.10359408033827</v>
      </c>
      <c r="AO950" s="104">
        <f>AVERAGE(AE$5:AE950)</f>
        <v>4.4894291754756868</v>
      </c>
      <c r="AP950" s="122">
        <f>AVERAGE(AF$5:AF950)</f>
        <v>224102.69344608879</v>
      </c>
      <c r="AQ950" s="122">
        <f>AVERAGE(AG$5:AG950)</f>
        <v>67150.584566596197</v>
      </c>
      <c r="AR950" s="122">
        <f>AVERAGE(AH$5:AH950)</f>
        <v>161209.03276955601</v>
      </c>
      <c r="AS950" s="121">
        <f>AVERAGE($AK$5:AK950)</f>
        <v>0.99800798684519665</v>
      </c>
    </row>
    <row r="951" spans="1:45" x14ac:dyDescent="0.25">
      <c r="A951" s="103">
        <v>947</v>
      </c>
      <c r="B951" s="116">
        <v>626</v>
      </c>
      <c r="C951" s="116">
        <v>47</v>
      </c>
      <c r="D951" s="116">
        <v>28</v>
      </c>
      <c r="E951" s="117">
        <v>2085.1533473685536</v>
      </c>
      <c r="F951" s="116">
        <v>450</v>
      </c>
      <c r="G951" s="116">
        <v>4</v>
      </c>
      <c r="H951" s="117">
        <v>224550</v>
      </c>
      <c r="I951" s="117">
        <v>66996</v>
      </c>
      <c r="J951" s="117">
        <v>161754</v>
      </c>
      <c r="K951" s="116" t="str">
        <v>Yes</v>
      </c>
      <c r="L951" s="116" t="str">
        <v>Yes</v>
      </c>
      <c r="M951" s="120">
        <v>1</v>
      </c>
      <c r="P951" s="104">
        <f>AVERAGE(F$5:F951)</f>
        <v>448.97571277719112</v>
      </c>
      <c r="Q951" s="104">
        <f>AVERAGE(G$5:G951)</f>
        <v>4.5554382259767685</v>
      </c>
      <c r="R951" s="122">
        <f>AVERAGE(H$5:H951)</f>
        <v>224038.88067581836</v>
      </c>
      <c r="S951" s="122">
        <f>AVERAGE(I$5:I951)</f>
        <v>67170.734952481522</v>
      </c>
      <c r="T951" s="122">
        <f>AVERAGE(J$5:J951)</f>
        <v>161127.70221752903</v>
      </c>
      <c r="U951" s="121">
        <f>AVERAGE($M$5:M951)</f>
        <v>0.997723806171536</v>
      </c>
      <c r="Y951" s="103">
        <v>947</v>
      </c>
      <c r="Z951" s="103">
        <v>569</v>
      </c>
      <c r="AA951" s="103">
        <v>38</v>
      </c>
      <c r="AB951" s="103">
        <v>28</v>
      </c>
      <c r="AC951" s="137">
        <v>2319.4701548606977</v>
      </c>
      <c r="AD951" s="103">
        <v>450</v>
      </c>
      <c r="AE951" s="103">
        <v>4</v>
      </c>
      <c r="AF951" s="137">
        <v>224550</v>
      </c>
      <c r="AG951" s="137">
        <v>66996</v>
      </c>
      <c r="AH951" s="137">
        <v>161754</v>
      </c>
      <c r="AI951" s="103" t="str">
        <v>Yes</v>
      </c>
      <c r="AJ951" s="103" t="str">
        <v>Yes</v>
      </c>
      <c r="AK951" s="142">
        <v>1</v>
      </c>
      <c r="AN951" s="104">
        <f>AVERAGE(AD$5:AD951)</f>
        <v>449.10454065469906</v>
      </c>
      <c r="AO951" s="104">
        <f>AVERAGE(AE$5:AE951)</f>
        <v>4.4889123548046461</v>
      </c>
      <c r="AP951" s="122">
        <f>AVERAGE(AF$5:AF951)</f>
        <v>224103.16578669482</v>
      </c>
      <c r="AQ951" s="122">
        <f>AVERAGE(AG$5:AG951)</f>
        <v>67150.42133051742</v>
      </c>
      <c r="AR951" s="122">
        <f>AVERAGE(AH$5:AH951)</f>
        <v>161209.60823653644</v>
      </c>
      <c r="AS951" s="121">
        <f>AVERAGE($AK$5:AK951)</f>
        <v>0.99801009034377619</v>
      </c>
    </row>
    <row r="952" spans="1:45" x14ac:dyDescent="0.25">
      <c r="A952" s="103">
        <v>948</v>
      </c>
      <c r="B952" s="116">
        <v>601</v>
      </c>
      <c r="C952" s="116">
        <v>41</v>
      </c>
      <c r="D952" s="116">
        <v>34</v>
      </c>
      <c r="E952" s="117">
        <v>4757.9585898663918</v>
      </c>
      <c r="F952" s="116">
        <v>448</v>
      </c>
      <c r="G952" s="116">
        <v>0</v>
      </c>
      <c r="H952" s="117">
        <v>223552</v>
      </c>
      <c r="I952" s="117">
        <v>64800</v>
      </c>
      <c r="J952" s="117">
        <v>163852</v>
      </c>
      <c r="K952" s="116" t="str">
        <v>No</v>
      </c>
      <c r="L952" s="116" t="str">
        <v>No</v>
      </c>
      <c r="M952" s="120">
        <v>0.99555555555555553</v>
      </c>
      <c r="P952" s="104">
        <f>AVERAGE(F$5:F952)</f>
        <v>448.97468354430379</v>
      </c>
      <c r="Q952" s="104">
        <f>AVERAGE(G$5:G952)</f>
        <v>4.5506329113924053</v>
      </c>
      <c r="R952" s="122">
        <f>AVERAGE(H$5:H952)</f>
        <v>224038.3670886076</v>
      </c>
      <c r="S952" s="122">
        <f>AVERAGE(I$5:I952)</f>
        <v>67168.234177215185</v>
      </c>
      <c r="T952" s="122">
        <f>AVERAGE(J$5:J952)</f>
        <v>161130.57594936708</v>
      </c>
      <c r="U952" s="121">
        <f>AVERAGE($M$5:M952)</f>
        <v>0.99772151898734196</v>
      </c>
      <c r="Y952" s="103">
        <v>948</v>
      </c>
      <c r="Z952" s="103">
        <v>505</v>
      </c>
      <c r="AA952" s="103">
        <v>44</v>
      </c>
      <c r="AB952" s="103">
        <v>16</v>
      </c>
      <c r="AC952" s="137">
        <v>4985.8475297098794</v>
      </c>
      <c r="AD952" s="103">
        <v>450</v>
      </c>
      <c r="AE952" s="103">
        <v>16</v>
      </c>
      <c r="AF952" s="137">
        <v>224550</v>
      </c>
      <c r="AG952" s="137">
        <v>72984</v>
      </c>
      <c r="AH952" s="137">
        <v>153966</v>
      </c>
      <c r="AI952" s="103" t="str">
        <v>Yes</v>
      </c>
      <c r="AJ952" s="103" t="str">
        <v>Yes</v>
      </c>
      <c r="AK952" s="142">
        <v>1</v>
      </c>
      <c r="AN952" s="104">
        <f>AVERAGE(AD$5:AD952)</f>
        <v>449.10548523206751</v>
      </c>
      <c r="AO952" s="104">
        <f>AVERAGE(AE$5:AE952)</f>
        <v>4.5010548523206753</v>
      </c>
      <c r="AP952" s="122">
        <f>AVERAGE(AF$5:AF952)</f>
        <v>224103.63713080168</v>
      </c>
      <c r="AQ952" s="122">
        <f>AVERAGE(AG$5:AG952)</f>
        <v>67156.574894514764</v>
      </c>
      <c r="AR952" s="122">
        <f>AVERAGE(AH$5:AH952)</f>
        <v>161201.96729957807</v>
      </c>
      <c r="AS952" s="121">
        <f>AVERAGE($AK$5:AK952)</f>
        <v>0.99801218940459502</v>
      </c>
    </row>
    <row r="953" spans="1:45" x14ac:dyDescent="0.25">
      <c r="A953" s="103">
        <v>949</v>
      </c>
      <c r="B953" s="116">
        <v>489</v>
      </c>
      <c r="C953" s="116">
        <v>37</v>
      </c>
      <c r="D953" s="116">
        <v>28</v>
      </c>
      <c r="E953" s="117">
        <v>2108.6884612227109</v>
      </c>
      <c r="F953" s="116">
        <v>450</v>
      </c>
      <c r="G953" s="116">
        <v>4</v>
      </c>
      <c r="H953" s="117">
        <v>224550</v>
      </c>
      <c r="I953" s="117">
        <v>66996</v>
      </c>
      <c r="J953" s="117">
        <v>161754</v>
      </c>
      <c r="K953" s="116" t="str">
        <v>Yes</v>
      </c>
      <c r="L953" s="116" t="str">
        <v>Yes</v>
      </c>
      <c r="M953" s="120">
        <v>1</v>
      </c>
      <c r="P953" s="104">
        <f>AVERAGE(F$5:F953)</f>
        <v>448.97576396206534</v>
      </c>
      <c r="Q953" s="104">
        <f>AVERAGE(G$5:G953)</f>
        <v>4.5500526870389884</v>
      </c>
      <c r="R953" s="122">
        <f>AVERAGE(H$5:H953)</f>
        <v>224038.90621707059</v>
      </c>
      <c r="S953" s="122">
        <f>AVERAGE(I$5:I953)</f>
        <v>67168.052687038988</v>
      </c>
      <c r="T953" s="122">
        <f>AVERAGE(J$5:J953)</f>
        <v>161131.23287671234</v>
      </c>
      <c r="U953" s="121">
        <f>AVERAGE($M$5:M953)</f>
        <v>0.99772391991570086</v>
      </c>
      <c r="Y953" s="103">
        <v>949</v>
      </c>
      <c r="Z953" s="103">
        <v>550</v>
      </c>
      <c r="AA953" s="103">
        <v>43</v>
      </c>
      <c r="AB953" s="103">
        <v>25</v>
      </c>
      <c r="AC953" s="137">
        <v>3030.2622139999053</v>
      </c>
      <c r="AD953" s="103">
        <v>450</v>
      </c>
      <c r="AE953" s="103">
        <v>7</v>
      </c>
      <c r="AF953" s="137">
        <v>224550</v>
      </c>
      <c r="AG953" s="137">
        <v>68493</v>
      </c>
      <c r="AH953" s="137">
        <v>159807</v>
      </c>
      <c r="AI953" s="103" t="str">
        <v>Yes</v>
      </c>
      <c r="AJ953" s="103" t="str">
        <v>Yes</v>
      </c>
      <c r="AK953" s="142">
        <v>1</v>
      </c>
      <c r="AN953" s="104">
        <f>AVERAGE(AD$5:AD953)</f>
        <v>449.10642781875657</v>
      </c>
      <c r="AO953" s="104">
        <f>AVERAGE(AE$5:AE953)</f>
        <v>4.5036880927291882</v>
      </c>
      <c r="AP953" s="122">
        <f>AVERAGE(AF$5:AF953)</f>
        <v>224104.10748155953</v>
      </c>
      <c r="AQ953" s="122">
        <f>AVERAGE(AG$5:AG953)</f>
        <v>67157.983140147524</v>
      </c>
      <c r="AR953" s="122">
        <f>AVERAGE(AH$5:AH953)</f>
        <v>161200.49736564804</v>
      </c>
      <c r="AS953" s="121">
        <f>AVERAGE($AK$5:AK953)</f>
        <v>0.9980142840416818</v>
      </c>
    </row>
    <row r="954" spans="1:45" x14ac:dyDescent="0.25">
      <c r="A954" s="103">
        <v>950</v>
      </c>
      <c r="B954" s="116">
        <v>550</v>
      </c>
      <c r="C954" s="116">
        <v>47</v>
      </c>
      <c r="D954" s="116">
        <v>14</v>
      </c>
      <c r="E954" s="117">
        <v>2361.3712994029383</v>
      </c>
      <c r="F954" s="116">
        <v>450</v>
      </c>
      <c r="G954" s="116">
        <v>18</v>
      </c>
      <c r="H954" s="117">
        <v>224550</v>
      </c>
      <c r="I954" s="117">
        <v>73982</v>
      </c>
      <c r="J954" s="117">
        <v>152668</v>
      </c>
      <c r="K954" s="116" t="str">
        <v>Yes</v>
      </c>
      <c r="L954" s="116" t="str">
        <v>Yes</v>
      </c>
      <c r="M954" s="120">
        <v>1</v>
      </c>
      <c r="P954" s="104">
        <f>AVERAGE(F$5:F954)</f>
        <v>448.97684210526313</v>
      </c>
      <c r="Q954" s="104">
        <f>AVERAGE(G$5:G954)</f>
        <v>4.5642105263157893</v>
      </c>
      <c r="R954" s="122">
        <f>AVERAGE(H$5:H954)</f>
        <v>224039.44421052633</v>
      </c>
      <c r="S954" s="122">
        <f>AVERAGE(I$5:I954)</f>
        <v>67175.225263157889</v>
      </c>
      <c r="T954" s="122">
        <f>AVERAGE(J$5:J954)</f>
        <v>161122.32421052631</v>
      </c>
      <c r="U954" s="121">
        <f>AVERAGE($M$5:M954)</f>
        <v>0.99772631578947379</v>
      </c>
      <c r="Y954" s="103">
        <v>950</v>
      </c>
      <c r="Z954" s="103">
        <v>568</v>
      </c>
      <c r="AA954" s="103">
        <v>41</v>
      </c>
      <c r="AB954" s="103">
        <v>29</v>
      </c>
      <c r="AC954" s="137">
        <v>2964.8475420472332</v>
      </c>
      <c r="AD954" s="103">
        <v>450</v>
      </c>
      <c r="AE954" s="103">
        <v>3</v>
      </c>
      <c r="AF954" s="137">
        <v>224550</v>
      </c>
      <c r="AG954" s="137">
        <v>66497</v>
      </c>
      <c r="AH954" s="137">
        <v>162403</v>
      </c>
      <c r="AI954" s="103" t="str">
        <v>Yes</v>
      </c>
      <c r="AJ954" s="103" t="str">
        <v>Yes</v>
      </c>
      <c r="AK954" s="142">
        <v>1</v>
      </c>
      <c r="AN954" s="104">
        <f>AVERAGE(AD$5:AD954)</f>
        <v>449.10736842105263</v>
      </c>
      <c r="AO954" s="104">
        <f>AVERAGE(AE$5:AE954)</f>
        <v>4.5021052631578948</v>
      </c>
      <c r="AP954" s="122">
        <f>AVERAGE(AF$5:AF954)</f>
        <v>224104.57684210525</v>
      </c>
      <c r="AQ954" s="122">
        <f>AVERAGE(AG$5:AG954)</f>
        <v>67157.28736842105</v>
      </c>
      <c r="AR954" s="122">
        <f>AVERAGE(AH$5:AH954)</f>
        <v>161201.76315789475</v>
      </c>
      <c r="AS954" s="121">
        <f>AVERAGE($AK$5:AK954)</f>
        <v>0.99801637426900636</v>
      </c>
    </row>
    <row r="955" spans="1:45" x14ac:dyDescent="0.25">
      <c r="A955" s="103">
        <v>951</v>
      </c>
      <c r="B955" s="116">
        <v>540</v>
      </c>
      <c r="C955" s="116">
        <v>44</v>
      </c>
      <c r="D955" s="116">
        <v>27</v>
      </c>
      <c r="E955" s="117">
        <v>3306.336216736659</v>
      </c>
      <c r="F955" s="116">
        <v>450</v>
      </c>
      <c r="G955" s="116">
        <v>5</v>
      </c>
      <c r="H955" s="117">
        <v>224550</v>
      </c>
      <c r="I955" s="117">
        <v>67495</v>
      </c>
      <c r="J955" s="117">
        <v>161105</v>
      </c>
      <c r="K955" s="116" t="str">
        <v>Yes</v>
      </c>
      <c r="L955" s="116" t="str">
        <v>Yes</v>
      </c>
      <c r="M955" s="120">
        <v>1</v>
      </c>
      <c r="P955" s="104">
        <f>AVERAGE(F$5:F955)</f>
        <v>448.97791798107255</v>
      </c>
      <c r="Q955" s="104">
        <f>AVERAGE(G$5:G955)</f>
        <v>4.5646687697160884</v>
      </c>
      <c r="R955" s="122">
        <f>AVERAGE(H$5:H955)</f>
        <v>224039.98107255521</v>
      </c>
      <c r="S955" s="122">
        <f>AVERAGE(I$5:I955)</f>
        <v>67175.561514195579</v>
      </c>
      <c r="T955" s="122">
        <f>AVERAGE(J$5:J955)</f>
        <v>161122.30599369085</v>
      </c>
      <c r="U955" s="121">
        <f>AVERAGE($M$5:M955)</f>
        <v>0.99772870662460578</v>
      </c>
      <c r="Y955" s="103">
        <v>951</v>
      </c>
      <c r="Z955" s="103">
        <v>621</v>
      </c>
      <c r="AA955" s="103">
        <v>24</v>
      </c>
      <c r="AB955" s="103">
        <v>34</v>
      </c>
      <c r="AC955" s="137">
        <v>3941.6264246643036</v>
      </c>
      <c r="AD955" s="103">
        <v>448</v>
      </c>
      <c r="AE955" s="103">
        <v>0</v>
      </c>
      <c r="AF955" s="137">
        <v>223552</v>
      </c>
      <c r="AG955" s="137">
        <v>64800</v>
      </c>
      <c r="AH955" s="137">
        <v>163852</v>
      </c>
      <c r="AI955" s="103" t="str">
        <v>No</v>
      </c>
      <c r="AJ955" s="103" t="str">
        <v>No</v>
      </c>
      <c r="AK955" s="142">
        <v>0.99555555555555553</v>
      </c>
      <c r="AN955" s="104">
        <f>AVERAGE(AD$5:AD955)</f>
        <v>449.10620399579392</v>
      </c>
      <c r="AO955" s="104">
        <f>AVERAGE(AE$5:AE955)</f>
        <v>4.4973711882229228</v>
      </c>
      <c r="AP955" s="122">
        <f>AVERAGE(AF$5:AF955)</f>
        <v>224103.99579390115</v>
      </c>
      <c r="AQ955" s="122">
        <f>AVERAGE(AG$5:AG955)</f>
        <v>67154.808622502635</v>
      </c>
      <c r="AR955" s="122">
        <f>AVERAGE(AH$5:AH955)</f>
        <v>161204.54994742377</v>
      </c>
      <c r="AS955" s="121">
        <f>AVERAGE($AK$5:AK955)</f>
        <v>0.99801378665732032</v>
      </c>
    </row>
    <row r="956" spans="1:45" x14ac:dyDescent="0.25">
      <c r="A956" s="103">
        <v>952</v>
      </c>
      <c r="B956" s="116">
        <v>574</v>
      </c>
      <c r="C956" s="116">
        <v>36</v>
      </c>
      <c r="D956" s="116">
        <v>26</v>
      </c>
      <c r="E956" s="117">
        <v>3807.495297130401</v>
      </c>
      <c r="F956" s="116">
        <v>450</v>
      </c>
      <c r="G956" s="116">
        <v>6</v>
      </c>
      <c r="H956" s="117">
        <v>224550</v>
      </c>
      <c r="I956" s="117">
        <v>67994</v>
      </c>
      <c r="J956" s="117">
        <v>160456</v>
      </c>
      <c r="K956" s="116" t="str">
        <v>Yes</v>
      </c>
      <c r="L956" s="116" t="str">
        <v>Yes</v>
      </c>
      <c r="M956" s="120">
        <v>1</v>
      </c>
      <c r="P956" s="104">
        <f>AVERAGE(F$5:F956)</f>
        <v>448.97899159663865</v>
      </c>
      <c r="Q956" s="104">
        <f>AVERAGE(G$5:G956)</f>
        <v>4.5661764705882355</v>
      </c>
      <c r="R956" s="122">
        <f>AVERAGE(H$5:H956)</f>
        <v>224040.51680672268</v>
      </c>
      <c r="S956" s="122">
        <f>AVERAGE(I$5:I956)</f>
        <v>67176.42121848739</v>
      </c>
      <c r="T956" s="122">
        <f>AVERAGE(J$5:J956)</f>
        <v>161121.60609243697</v>
      </c>
      <c r="U956" s="121">
        <f>AVERAGE($M$5:M956)</f>
        <v>0.997731092436975</v>
      </c>
      <c r="Y956" s="103">
        <v>952</v>
      </c>
      <c r="Z956" s="103">
        <v>552</v>
      </c>
      <c r="AA956" s="103">
        <v>31</v>
      </c>
      <c r="AB956" s="103">
        <v>25</v>
      </c>
      <c r="AC956" s="137">
        <v>3672.5756738732503</v>
      </c>
      <c r="AD956" s="103">
        <v>450</v>
      </c>
      <c r="AE956" s="103">
        <v>7</v>
      </c>
      <c r="AF956" s="137">
        <v>224550</v>
      </c>
      <c r="AG956" s="137">
        <v>68493</v>
      </c>
      <c r="AH956" s="137">
        <v>159807</v>
      </c>
      <c r="AI956" s="103" t="str">
        <v>Yes</v>
      </c>
      <c r="AJ956" s="103" t="str">
        <v>Yes</v>
      </c>
      <c r="AK956" s="142">
        <v>1</v>
      </c>
      <c r="AN956" s="104">
        <f>AVERAGE(AD$5:AD956)</f>
        <v>449.10714285714283</v>
      </c>
      <c r="AO956" s="104">
        <f>AVERAGE(AE$5:AE956)</f>
        <v>4.5</v>
      </c>
      <c r="AP956" s="122">
        <f>AVERAGE(AF$5:AF956)</f>
        <v>224104.46428571429</v>
      </c>
      <c r="AQ956" s="122">
        <f>AVERAGE(AG$5:AG956)</f>
        <v>67156.21428571429</v>
      </c>
      <c r="AR956" s="122">
        <f>AVERAGE(AH$5:AH956)</f>
        <v>161203.08193277312</v>
      </c>
      <c r="AS956" s="121">
        <f>AVERAGE($AK$5:AK956)</f>
        <v>0.99801587301587358</v>
      </c>
    </row>
    <row r="957" spans="1:45" x14ac:dyDescent="0.25">
      <c r="A957" s="103">
        <v>953</v>
      </c>
      <c r="B957" s="116">
        <v>581</v>
      </c>
      <c r="C957" s="116">
        <v>33</v>
      </c>
      <c r="D957" s="116">
        <v>26</v>
      </c>
      <c r="E957" s="117">
        <v>4616.0366132568543</v>
      </c>
      <c r="F957" s="116">
        <v>450</v>
      </c>
      <c r="G957" s="116">
        <v>6</v>
      </c>
      <c r="H957" s="117">
        <v>224550</v>
      </c>
      <c r="I957" s="117">
        <v>67994</v>
      </c>
      <c r="J957" s="117">
        <v>160456</v>
      </c>
      <c r="K957" s="116" t="str">
        <v>Yes</v>
      </c>
      <c r="L957" s="116" t="str">
        <v>Yes</v>
      </c>
      <c r="M957" s="120">
        <v>1</v>
      </c>
      <c r="P957" s="104">
        <f>AVERAGE(F$5:F957)</f>
        <v>448.98006295907658</v>
      </c>
      <c r="Q957" s="104">
        <f>AVERAGE(G$5:G957)</f>
        <v>4.5676810073452252</v>
      </c>
      <c r="R957" s="122">
        <f>AVERAGE(H$5:H957)</f>
        <v>224041.05141657923</v>
      </c>
      <c r="S957" s="122">
        <f>AVERAGE(I$5:I957)</f>
        <v>67177.279118572929</v>
      </c>
      <c r="T957" s="122">
        <f>AVERAGE(J$5:J957)</f>
        <v>161120.90766002098</v>
      </c>
      <c r="U957" s="121">
        <f>AVERAGE($M$5:M957)</f>
        <v>0.99773347324239259</v>
      </c>
      <c r="Y957" s="103">
        <v>953</v>
      </c>
      <c r="Z957" s="103">
        <v>560</v>
      </c>
      <c r="AA957" s="103">
        <v>36</v>
      </c>
      <c r="AB957" s="103">
        <v>28</v>
      </c>
      <c r="AC957" s="137">
        <v>3122.2239524144261</v>
      </c>
      <c r="AD957" s="103">
        <v>450</v>
      </c>
      <c r="AE957" s="103">
        <v>4</v>
      </c>
      <c r="AF957" s="137">
        <v>224550</v>
      </c>
      <c r="AG957" s="137">
        <v>66996</v>
      </c>
      <c r="AH957" s="137">
        <v>161754</v>
      </c>
      <c r="AI957" s="103" t="str">
        <v>Yes</v>
      </c>
      <c r="AJ957" s="103" t="str">
        <v>Yes</v>
      </c>
      <c r="AK957" s="142">
        <v>1</v>
      </c>
      <c r="AN957" s="104">
        <f>AVERAGE(AD$5:AD957)</f>
        <v>449.10807974816368</v>
      </c>
      <c r="AO957" s="104">
        <f>AVERAGE(AE$5:AE957)</f>
        <v>4.4994753410283312</v>
      </c>
      <c r="AP957" s="122">
        <f>AVERAGE(AF$5:AF957)</f>
        <v>224104.93179433368</v>
      </c>
      <c r="AQ957" s="122">
        <f>AVERAGE(AG$5:AG957)</f>
        <v>67156.04616998951</v>
      </c>
      <c r="AR957" s="122">
        <f>AVERAGE(AH$5:AH957)</f>
        <v>161203.66002098637</v>
      </c>
      <c r="AS957" s="121">
        <f>AVERAGE($AK$5:AK957)</f>
        <v>0.99801795499591994</v>
      </c>
    </row>
    <row r="958" spans="1:45" x14ac:dyDescent="0.25">
      <c r="A958" s="103">
        <v>954</v>
      </c>
      <c r="B958" s="116">
        <v>561</v>
      </c>
      <c r="C958" s="116">
        <v>44</v>
      </c>
      <c r="D958" s="116">
        <v>34</v>
      </c>
      <c r="E958" s="117">
        <v>2637.7725972118287</v>
      </c>
      <c r="F958" s="116">
        <v>448</v>
      </c>
      <c r="G958" s="116">
        <v>0</v>
      </c>
      <c r="H958" s="117">
        <v>223552</v>
      </c>
      <c r="I958" s="117">
        <v>64800</v>
      </c>
      <c r="J958" s="117">
        <v>163852</v>
      </c>
      <c r="K958" s="116" t="str">
        <v>No</v>
      </c>
      <c r="L958" s="116" t="str">
        <v>No</v>
      </c>
      <c r="M958" s="120">
        <v>0.99555555555555553</v>
      </c>
      <c r="P958" s="104">
        <f>AVERAGE(F$5:F958)</f>
        <v>448.97903563941298</v>
      </c>
      <c r="Q958" s="104">
        <f>AVERAGE(G$5:G958)</f>
        <v>4.5628930817610067</v>
      </c>
      <c r="R958" s="122">
        <f>AVERAGE(H$5:H958)</f>
        <v>224040.53878406709</v>
      </c>
      <c r="S958" s="122">
        <f>AVERAGE(I$5:I958)</f>
        <v>67174.78721174004</v>
      </c>
      <c r="T958" s="122">
        <f>AVERAGE(J$5:J958)</f>
        <v>161123.77044025157</v>
      </c>
      <c r="U958" s="121">
        <f>AVERAGE($M$5:M958)</f>
        <v>0.99773119030980684</v>
      </c>
      <c r="Y958" s="103">
        <v>954</v>
      </c>
      <c r="Z958" s="103">
        <v>632</v>
      </c>
      <c r="AA958" s="103">
        <v>47</v>
      </c>
      <c r="AB958" s="103">
        <v>20</v>
      </c>
      <c r="AC958" s="137">
        <v>4935.7913384091744</v>
      </c>
      <c r="AD958" s="103">
        <v>450</v>
      </c>
      <c r="AE958" s="103">
        <v>12</v>
      </c>
      <c r="AF958" s="137">
        <v>224550</v>
      </c>
      <c r="AG958" s="137">
        <v>70988</v>
      </c>
      <c r="AH958" s="137">
        <v>156562</v>
      </c>
      <c r="AI958" s="103" t="str">
        <v>Yes</v>
      </c>
      <c r="AJ958" s="103" t="str">
        <v>Yes</v>
      </c>
      <c r="AK958" s="142">
        <v>1</v>
      </c>
      <c r="AN958" s="104">
        <f>AVERAGE(AD$5:AD958)</f>
        <v>449.10901467505244</v>
      </c>
      <c r="AO958" s="104">
        <f>AVERAGE(AE$5:AE958)</f>
        <v>4.5073375262054505</v>
      </c>
      <c r="AP958" s="122">
        <f>AVERAGE(AF$5:AF958)</f>
        <v>224105.39832285116</v>
      </c>
      <c r="AQ958" s="122">
        <f>AVERAGE(AG$5:AG958)</f>
        <v>67160.062893081762</v>
      </c>
      <c r="AR958" s="122">
        <f>AVERAGE(AH$5:AH958)</f>
        <v>161198.79454926625</v>
      </c>
      <c r="AS958" s="121">
        <f>AVERAGE($AK$5:AK958)</f>
        <v>0.99802003261122818</v>
      </c>
    </row>
    <row r="959" spans="1:45" x14ac:dyDescent="0.25">
      <c r="A959" s="103">
        <v>955</v>
      </c>
      <c r="B959" s="116">
        <v>585</v>
      </c>
      <c r="C959" s="116">
        <v>34</v>
      </c>
      <c r="D959" s="116">
        <v>29</v>
      </c>
      <c r="E959" s="117">
        <v>2201.1261568567588</v>
      </c>
      <c r="F959" s="116">
        <v>450</v>
      </c>
      <c r="G959" s="116">
        <v>3</v>
      </c>
      <c r="H959" s="117">
        <v>224550</v>
      </c>
      <c r="I959" s="117">
        <v>66497</v>
      </c>
      <c r="J959" s="117">
        <v>162403</v>
      </c>
      <c r="K959" s="116" t="str">
        <v>Yes</v>
      </c>
      <c r="L959" s="116" t="str">
        <v>Yes</v>
      </c>
      <c r="M959" s="120">
        <v>1</v>
      </c>
      <c r="P959" s="104">
        <f>AVERAGE(F$5:F959)</f>
        <v>448.98010471204191</v>
      </c>
      <c r="Q959" s="104">
        <f>AVERAGE(G$5:G959)</f>
        <v>4.5612565445026174</v>
      </c>
      <c r="R959" s="122">
        <f>AVERAGE(H$5:H959)</f>
        <v>224041.07225130891</v>
      </c>
      <c r="S959" s="122">
        <f>AVERAGE(I$5:I959)</f>
        <v>67174.077486910988</v>
      </c>
      <c r="T959" s="122">
        <f>AVERAGE(J$5:J959)</f>
        <v>161125.10994764397</v>
      </c>
      <c r="U959" s="121">
        <f>AVERAGE($M$5:M959)</f>
        <v>0.99773356602675989</v>
      </c>
      <c r="Y959" s="103">
        <v>955</v>
      </c>
      <c r="Z959" s="103">
        <v>645</v>
      </c>
      <c r="AA959" s="103">
        <v>44</v>
      </c>
      <c r="AB959" s="103">
        <v>32</v>
      </c>
      <c r="AC959" s="137">
        <v>2094.7319642920479</v>
      </c>
      <c r="AD959" s="103">
        <v>450</v>
      </c>
      <c r="AE959" s="103">
        <v>0</v>
      </c>
      <c r="AF959" s="137">
        <v>224550</v>
      </c>
      <c r="AG959" s="137">
        <v>65000</v>
      </c>
      <c r="AH959" s="137">
        <v>164350</v>
      </c>
      <c r="AI959" s="103" t="str">
        <v>Yes</v>
      </c>
      <c r="AJ959" s="103" t="str">
        <v>No</v>
      </c>
      <c r="AK959" s="142">
        <v>1</v>
      </c>
      <c r="AN959" s="104">
        <f>AVERAGE(AD$5:AD959)</f>
        <v>449.10994764397907</v>
      </c>
      <c r="AO959" s="104">
        <f>AVERAGE(AE$5:AE959)</f>
        <v>4.5026178010471201</v>
      </c>
      <c r="AP959" s="122">
        <f>AVERAGE(AF$5:AF959)</f>
        <v>224105.86387434555</v>
      </c>
      <c r="AQ959" s="122">
        <f>AVERAGE(AG$5:AG959)</f>
        <v>67157.801047120418</v>
      </c>
      <c r="AR959" s="122">
        <f>AVERAGE(AH$5:AH959)</f>
        <v>161202.0942408377</v>
      </c>
      <c r="AS959" s="121">
        <f>AVERAGE($AK$5:AK959)</f>
        <v>0.99802210587550955</v>
      </c>
    </row>
    <row r="960" spans="1:45" x14ac:dyDescent="0.25">
      <c r="A960" s="103">
        <v>956</v>
      </c>
      <c r="B960" s="116">
        <v>522</v>
      </c>
      <c r="C960" s="116">
        <v>39</v>
      </c>
      <c r="D960" s="116">
        <v>31</v>
      </c>
      <c r="E960" s="117">
        <v>2457.4755835874089</v>
      </c>
      <c r="F960" s="116">
        <v>450</v>
      </c>
      <c r="G960" s="116">
        <v>1</v>
      </c>
      <c r="H960" s="117">
        <v>224550</v>
      </c>
      <c r="I960" s="117">
        <v>65499</v>
      </c>
      <c r="J960" s="117">
        <v>163701</v>
      </c>
      <c r="K960" s="116" t="str">
        <v>Yes</v>
      </c>
      <c r="L960" s="116" t="str">
        <v>Yes</v>
      </c>
      <c r="M960" s="120">
        <v>1</v>
      </c>
      <c r="P960" s="104">
        <f>AVERAGE(F$5:F960)</f>
        <v>448.98117154811717</v>
      </c>
      <c r="Q960" s="104">
        <f>AVERAGE(G$5:G960)</f>
        <v>4.5575313807531384</v>
      </c>
      <c r="R960" s="122">
        <f>AVERAGE(H$5:H960)</f>
        <v>224041.60460251046</v>
      </c>
      <c r="S960" s="122">
        <f>AVERAGE(I$5:I960)</f>
        <v>67172.325313807538</v>
      </c>
      <c r="T960" s="122">
        <f>AVERAGE(J$5:J960)</f>
        <v>161127.80439330544</v>
      </c>
      <c r="U960" s="121">
        <f>AVERAGE($M$5:M960)</f>
        <v>0.99773593677359385</v>
      </c>
      <c r="Y960" s="103">
        <v>956</v>
      </c>
      <c r="Z960" s="103">
        <v>556</v>
      </c>
      <c r="AA960" s="103">
        <v>35</v>
      </c>
      <c r="AB960" s="103">
        <v>20</v>
      </c>
      <c r="AC960" s="137">
        <v>2795.9856967324727</v>
      </c>
      <c r="AD960" s="103">
        <v>450</v>
      </c>
      <c r="AE960" s="103">
        <v>12</v>
      </c>
      <c r="AF960" s="137">
        <v>224550</v>
      </c>
      <c r="AG960" s="137">
        <v>70988</v>
      </c>
      <c r="AH960" s="137">
        <v>156562</v>
      </c>
      <c r="AI960" s="103" t="str">
        <v>Yes</v>
      </c>
      <c r="AJ960" s="103" t="str">
        <v>Yes</v>
      </c>
      <c r="AK960" s="142">
        <v>1</v>
      </c>
      <c r="AN960" s="104">
        <f>AVERAGE(AD$5:AD960)</f>
        <v>449.11087866108784</v>
      </c>
      <c r="AO960" s="104">
        <f>AVERAGE(AE$5:AE960)</f>
        <v>4.510460251046025</v>
      </c>
      <c r="AP960" s="122">
        <f>AVERAGE(AF$5:AF960)</f>
        <v>224106.32845188284</v>
      </c>
      <c r="AQ960" s="122">
        <f>AVERAGE(AG$5:AG960)</f>
        <v>67161.807531380749</v>
      </c>
      <c r="AR960" s="122">
        <f>AVERAGE(AH$5:AH960)</f>
        <v>161197.24058577407</v>
      </c>
      <c r="AS960" s="121">
        <f>AVERAGE($AK$5:AK960)</f>
        <v>0.99802417480241801</v>
      </c>
    </row>
    <row r="961" spans="1:45" x14ac:dyDescent="0.25">
      <c r="A961" s="103">
        <v>957</v>
      </c>
      <c r="B961" s="116">
        <v>648</v>
      </c>
      <c r="C961" s="116">
        <v>46</v>
      </c>
      <c r="D961" s="116">
        <v>39</v>
      </c>
      <c r="E961" s="117">
        <v>4029.8865850617999</v>
      </c>
      <c r="F961" s="116">
        <v>443</v>
      </c>
      <c r="G961" s="116">
        <v>0</v>
      </c>
      <c r="H961" s="117">
        <v>221057</v>
      </c>
      <c r="I961" s="117">
        <v>64300</v>
      </c>
      <c r="J961" s="117">
        <v>162607</v>
      </c>
      <c r="K961" s="116" t="str">
        <v>No</v>
      </c>
      <c r="L961" s="116" t="str">
        <v>No</v>
      </c>
      <c r="M961" s="120">
        <v>0.98444444444444446</v>
      </c>
      <c r="P961" s="104">
        <f>AVERAGE(F$5:F961)</f>
        <v>448.97492163009406</v>
      </c>
      <c r="Q961" s="104">
        <f>AVERAGE(G$5:G961)</f>
        <v>4.5527690700104495</v>
      </c>
      <c r="R961" s="122">
        <f>AVERAGE(H$5:H961)</f>
        <v>224038.48589341692</v>
      </c>
      <c r="S961" s="122">
        <f>AVERAGE(I$5:I961)</f>
        <v>67169.323928944621</v>
      </c>
      <c r="T961" s="122">
        <f>AVERAGE(J$5:J961)</f>
        <v>161129.35005224659</v>
      </c>
      <c r="U961" s="121">
        <f>AVERAGE($M$5:M961)</f>
        <v>0.99772204806687581</v>
      </c>
      <c r="Y961" s="103">
        <v>957</v>
      </c>
      <c r="Z961" s="103">
        <v>507</v>
      </c>
      <c r="AA961" s="103">
        <v>47</v>
      </c>
      <c r="AB961" s="103">
        <v>27</v>
      </c>
      <c r="AC961" s="137">
        <v>4655.516703502275</v>
      </c>
      <c r="AD961" s="103">
        <v>450</v>
      </c>
      <c r="AE961" s="103">
        <v>5</v>
      </c>
      <c r="AF961" s="137">
        <v>224550</v>
      </c>
      <c r="AG961" s="137">
        <v>67495</v>
      </c>
      <c r="AH961" s="137">
        <v>161105</v>
      </c>
      <c r="AI961" s="103" t="str">
        <v>Yes</v>
      </c>
      <c r="AJ961" s="103" t="str">
        <v>Yes</v>
      </c>
      <c r="AK961" s="142">
        <v>1</v>
      </c>
      <c r="AN961" s="104">
        <f>AVERAGE(AD$5:AD961)</f>
        <v>449.11180773249737</v>
      </c>
      <c r="AO961" s="104">
        <f>AVERAGE(AE$5:AE961)</f>
        <v>4.5109717868338555</v>
      </c>
      <c r="AP961" s="122">
        <f>AVERAGE(AF$5:AF961)</f>
        <v>224106.79205851621</v>
      </c>
      <c r="AQ961" s="122">
        <f>AVERAGE(AG$5:AG961)</f>
        <v>67162.155694879839</v>
      </c>
      <c r="AR961" s="122">
        <f>AVERAGE(AH$5:AH961)</f>
        <v>161197.14420062696</v>
      </c>
      <c r="AS961" s="121">
        <f>AVERAGE($AK$5:AK961)</f>
        <v>0.99802623940555035</v>
      </c>
    </row>
    <row r="962" spans="1:45" x14ac:dyDescent="0.25">
      <c r="A962" s="103">
        <v>958</v>
      </c>
      <c r="B962" s="116">
        <v>633</v>
      </c>
      <c r="C962" s="116">
        <v>31</v>
      </c>
      <c r="D962" s="116">
        <v>34</v>
      </c>
      <c r="E962" s="117">
        <v>3180.8130021209872</v>
      </c>
      <c r="F962" s="116">
        <v>448</v>
      </c>
      <c r="G962" s="116">
        <v>0</v>
      </c>
      <c r="H962" s="117">
        <v>223552</v>
      </c>
      <c r="I962" s="117">
        <v>64800</v>
      </c>
      <c r="J962" s="117">
        <v>163852</v>
      </c>
      <c r="K962" s="116" t="str">
        <v>No</v>
      </c>
      <c r="L962" s="116" t="str">
        <v>No</v>
      </c>
      <c r="M962" s="120">
        <v>0.99555555555555553</v>
      </c>
      <c r="P962" s="104">
        <f>AVERAGE(F$5:F962)</f>
        <v>448.97390396659705</v>
      </c>
      <c r="Q962" s="104">
        <f>AVERAGE(G$5:G962)</f>
        <v>4.5480167014613775</v>
      </c>
      <c r="R962" s="122">
        <f>AVERAGE(H$5:H962)</f>
        <v>224037.97807933195</v>
      </c>
      <c r="S962" s="122">
        <f>AVERAGE(I$5:I962)</f>
        <v>67166.850730688937</v>
      </c>
      <c r="T962" s="122">
        <f>AVERAGE(J$5:J962)</f>
        <v>161132.19206680584</v>
      </c>
      <c r="U962" s="121">
        <f>AVERAGE($M$5:M962)</f>
        <v>0.99771978659243821</v>
      </c>
      <c r="Y962" s="103">
        <v>958</v>
      </c>
      <c r="Z962" s="103">
        <v>567</v>
      </c>
      <c r="AA962" s="103">
        <v>36</v>
      </c>
      <c r="AB962" s="103">
        <v>28</v>
      </c>
      <c r="AC962" s="137">
        <v>3392.4184737621322</v>
      </c>
      <c r="AD962" s="103">
        <v>450</v>
      </c>
      <c r="AE962" s="103">
        <v>4</v>
      </c>
      <c r="AF962" s="137">
        <v>224550</v>
      </c>
      <c r="AG962" s="137">
        <v>66996</v>
      </c>
      <c r="AH962" s="137">
        <v>161754</v>
      </c>
      <c r="AI962" s="103" t="str">
        <v>Yes</v>
      </c>
      <c r="AJ962" s="103" t="str">
        <v>Yes</v>
      </c>
      <c r="AK962" s="142">
        <v>1</v>
      </c>
      <c r="AN962" s="104">
        <f>AVERAGE(AD$5:AD962)</f>
        <v>449.11273486430065</v>
      </c>
      <c r="AO962" s="104">
        <f>AVERAGE(AE$5:AE962)</f>
        <v>4.510438413361169</v>
      </c>
      <c r="AP962" s="122">
        <f>AVERAGE(AF$5:AF962)</f>
        <v>224107.254697286</v>
      </c>
      <c r="AQ962" s="122">
        <f>AVERAGE(AG$5:AG962)</f>
        <v>67161.982254697286</v>
      </c>
      <c r="AR962" s="122">
        <f>AVERAGE(AH$5:AH962)</f>
        <v>161197.72546972861</v>
      </c>
      <c r="AS962" s="121">
        <f>AVERAGE($AK$5:AK962)</f>
        <v>0.99802829969844642</v>
      </c>
    </row>
    <row r="963" spans="1:45" x14ac:dyDescent="0.25">
      <c r="A963" s="103">
        <v>959</v>
      </c>
      <c r="B963" s="116">
        <v>536</v>
      </c>
      <c r="C963" s="116">
        <v>27</v>
      </c>
      <c r="D963" s="116">
        <v>24</v>
      </c>
      <c r="E963" s="117">
        <v>4784.4528703863361</v>
      </c>
      <c r="F963" s="116">
        <v>450</v>
      </c>
      <c r="G963" s="116">
        <v>8</v>
      </c>
      <c r="H963" s="117">
        <v>224550</v>
      </c>
      <c r="I963" s="117">
        <v>68992</v>
      </c>
      <c r="J963" s="117">
        <v>159158</v>
      </c>
      <c r="K963" s="116" t="str">
        <v>Yes</v>
      </c>
      <c r="L963" s="116" t="str">
        <v>Yes</v>
      </c>
      <c r="M963" s="120">
        <v>1</v>
      </c>
      <c r="P963" s="104">
        <f>AVERAGE(F$5:F963)</f>
        <v>448.97497393117828</v>
      </c>
      <c r="Q963" s="104">
        <f>AVERAGE(G$5:G963)</f>
        <v>4.551616266944734</v>
      </c>
      <c r="R963" s="122">
        <f>AVERAGE(H$5:H963)</f>
        <v>224038.51199165799</v>
      </c>
      <c r="S963" s="122">
        <f>AVERAGE(I$5:I963)</f>
        <v>67168.753910323256</v>
      </c>
      <c r="T963" s="122">
        <f>AVERAGE(J$5:J963)</f>
        <v>161130.13347236704</v>
      </c>
      <c r="U963" s="121">
        <f>AVERAGE($M$5:M963)</f>
        <v>0.99772216429150762</v>
      </c>
      <c r="Y963" s="103">
        <v>959</v>
      </c>
      <c r="Z963" s="103">
        <v>650</v>
      </c>
      <c r="AA963" s="103">
        <v>35</v>
      </c>
      <c r="AB963" s="103">
        <v>32</v>
      </c>
      <c r="AC963" s="137">
        <v>3890.2141133442701</v>
      </c>
      <c r="AD963" s="103">
        <v>450</v>
      </c>
      <c r="AE963" s="103">
        <v>0</v>
      </c>
      <c r="AF963" s="137">
        <v>224550</v>
      </c>
      <c r="AG963" s="137">
        <v>65000</v>
      </c>
      <c r="AH963" s="137">
        <v>164350</v>
      </c>
      <c r="AI963" s="103" t="str">
        <v>Yes</v>
      </c>
      <c r="AJ963" s="103" t="str">
        <v>No</v>
      </c>
      <c r="AK963" s="142">
        <v>1</v>
      </c>
      <c r="AN963" s="104">
        <f>AVERAGE(AD$5:AD963)</f>
        <v>449.11366006256515</v>
      </c>
      <c r="AO963" s="104">
        <f>AVERAGE(AE$5:AE963)</f>
        <v>4.5057351407716375</v>
      </c>
      <c r="AP963" s="122">
        <f>AVERAGE(AF$5:AF963)</f>
        <v>224107.71637122001</v>
      </c>
      <c r="AQ963" s="122">
        <f>AVERAGE(AG$5:AG963)</f>
        <v>67159.727841501561</v>
      </c>
      <c r="AR963" s="122">
        <f>AVERAGE(AH$5:AH963)</f>
        <v>161201.01251303442</v>
      </c>
      <c r="AS963" s="121">
        <f>AVERAGE($AK$5:AK963)</f>
        <v>0.99803035569458987</v>
      </c>
    </row>
    <row r="964" spans="1:45" x14ac:dyDescent="0.25">
      <c r="A964" s="103">
        <v>960</v>
      </c>
      <c r="B964" s="116">
        <v>517</v>
      </c>
      <c r="C964" s="116">
        <v>47</v>
      </c>
      <c r="D964" s="116">
        <v>22</v>
      </c>
      <c r="E964" s="117">
        <v>4748.2063169597495</v>
      </c>
      <c r="F964" s="116">
        <v>450</v>
      </c>
      <c r="G964" s="116">
        <v>10</v>
      </c>
      <c r="H964" s="117">
        <v>224550</v>
      </c>
      <c r="I964" s="117">
        <v>69990</v>
      </c>
      <c r="J964" s="117">
        <v>157860</v>
      </c>
      <c r="K964" s="116" t="str">
        <v>Yes</v>
      </c>
      <c r="L964" s="116" t="str">
        <v>Yes</v>
      </c>
      <c r="M964" s="120">
        <v>1</v>
      </c>
      <c r="P964" s="104">
        <f>AVERAGE(F$5:F964)</f>
        <v>448.97604166666667</v>
      </c>
      <c r="Q964" s="104">
        <f>AVERAGE(G$5:G964)</f>
        <v>4.557291666666667</v>
      </c>
      <c r="R964" s="122">
        <f>AVERAGE(H$5:H964)</f>
        <v>224039.04479166667</v>
      </c>
      <c r="S964" s="122">
        <f>AVERAGE(I$5:I964)</f>
        <v>67171.692708333328</v>
      </c>
      <c r="T964" s="122">
        <f>AVERAGE(J$5:J964)</f>
        <v>161126.72708333333</v>
      </c>
      <c r="U964" s="121">
        <f>AVERAGE($M$5:M964)</f>
        <v>0.99772453703703723</v>
      </c>
      <c r="Y964" s="103">
        <v>960</v>
      </c>
      <c r="Z964" s="103">
        <v>535</v>
      </c>
      <c r="AA964" s="103">
        <v>36</v>
      </c>
      <c r="AB964" s="103">
        <v>18</v>
      </c>
      <c r="AC964" s="137">
        <v>4820.0102349828167</v>
      </c>
      <c r="AD964" s="103">
        <v>450</v>
      </c>
      <c r="AE964" s="103">
        <v>14</v>
      </c>
      <c r="AF964" s="137">
        <v>224550</v>
      </c>
      <c r="AG964" s="137">
        <v>71986</v>
      </c>
      <c r="AH964" s="137">
        <v>155264</v>
      </c>
      <c r="AI964" s="103" t="str">
        <v>Yes</v>
      </c>
      <c r="AJ964" s="103" t="str">
        <v>Yes</v>
      </c>
      <c r="AK964" s="142">
        <v>1</v>
      </c>
      <c r="AN964" s="104">
        <f>AVERAGE(AD$5:AD964)</f>
        <v>449.11458333333331</v>
      </c>
      <c r="AO964" s="104">
        <f>AVERAGE(AE$5:AE964)</f>
        <v>4.515625</v>
      </c>
      <c r="AP964" s="122">
        <f>AVERAGE(AF$5:AF964)</f>
        <v>224108.17708333334</v>
      </c>
      <c r="AQ964" s="122">
        <f>AVERAGE(AG$5:AG964)</f>
        <v>67164.755208333328</v>
      </c>
      <c r="AR964" s="122">
        <f>AVERAGE(AH$5:AH964)</f>
        <v>161194.828125</v>
      </c>
      <c r="AS964" s="121">
        <f>AVERAGE($AK$5:AK964)</f>
        <v>0.99803240740740795</v>
      </c>
    </row>
    <row r="965" spans="1:45" x14ac:dyDescent="0.25">
      <c r="A965" s="103">
        <v>961</v>
      </c>
      <c r="B965" s="116">
        <v>582</v>
      </c>
      <c r="C965" s="116">
        <v>41</v>
      </c>
      <c r="D965" s="116">
        <v>41</v>
      </c>
      <c r="E965" s="117">
        <v>4545.3352641418878</v>
      </c>
      <c r="F965" s="116">
        <v>441</v>
      </c>
      <c r="G965" s="116">
        <v>0</v>
      </c>
      <c r="H965" s="117">
        <v>220059</v>
      </c>
      <c r="I965" s="117">
        <v>64100</v>
      </c>
      <c r="J965" s="117">
        <v>162109</v>
      </c>
      <c r="K965" s="116" t="str">
        <v>No</v>
      </c>
      <c r="L965" s="116" t="str">
        <v>No</v>
      </c>
      <c r="M965" s="120">
        <v>0.98</v>
      </c>
      <c r="P965" s="104">
        <f>AVERAGE(F$5:F965)</f>
        <v>448.96774193548384</v>
      </c>
      <c r="Q965" s="104">
        <f>AVERAGE(G$5:G965)</f>
        <v>4.5525494276795007</v>
      </c>
      <c r="R965" s="122">
        <f>AVERAGE(H$5:H965)</f>
        <v>224034.90322580645</v>
      </c>
      <c r="S965" s="122">
        <f>AVERAGE(I$5:I965)</f>
        <v>67168.496357960452</v>
      </c>
      <c r="T965" s="122">
        <f>AVERAGE(J$5:J965)</f>
        <v>161127.74921956295</v>
      </c>
      <c r="U965" s="121">
        <f>AVERAGE($M$5:M965)</f>
        <v>0.99770609318996439</v>
      </c>
      <c r="Y965" s="103">
        <v>961</v>
      </c>
      <c r="Z965" s="103">
        <v>594</v>
      </c>
      <c r="AA965" s="103">
        <v>38</v>
      </c>
      <c r="AB965" s="103">
        <v>20</v>
      </c>
      <c r="AC965" s="137">
        <v>2645.3414139328311</v>
      </c>
      <c r="AD965" s="103">
        <v>450</v>
      </c>
      <c r="AE965" s="103">
        <v>12</v>
      </c>
      <c r="AF965" s="137">
        <v>224550</v>
      </c>
      <c r="AG965" s="137">
        <v>70988</v>
      </c>
      <c r="AH965" s="137">
        <v>156562</v>
      </c>
      <c r="AI965" s="103" t="str">
        <v>Yes</v>
      </c>
      <c r="AJ965" s="103" t="str">
        <v>Yes</v>
      </c>
      <c r="AK965" s="142">
        <v>1</v>
      </c>
      <c r="AN965" s="104">
        <f>AVERAGE(AD$5:AD965)</f>
        <v>449.11550468262226</v>
      </c>
      <c r="AO965" s="104">
        <f>AVERAGE(AE$5:AE965)</f>
        <v>4.5234131113423519</v>
      </c>
      <c r="AP965" s="122">
        <f>AVERAGE(AF$5:AF965)</f>
        <v>224108.63683662852</v>
      </c>
      <c r="AQ965" s="122">
        <f>AVERAGE(AG$5:AG965)</f>
        <v>67168.733610822062</v>
      </c>
      <c r="AR965" s="122">
        <f>AVERAGE(AH$5:AH965)</f>
        <v>161190.0072840791</v>
      </c>
      <c r="AS965" s="121">
        <f>AVERAGE($AK$5:AK965)</f>
        <v>0.99803445485027231</v>
      </c>
    </row>
    <row r="966" spans="1:45" x14ac:dyDescent="0.25">
      <c r="A966" s="103">
        <v>962</v>
      </c>
      <c r="B966" s="116">
        <v>555</v>
      </c>
      <c r="C966" s="116">
        <v>39</v>
      </c>
      <c r="D966" s="116">
        <v>27</v>
      </c>
      <c r="E966" s="117">
        <v>3063.262774029412</v>
      </c>
      <c r="F966" s="116">
        <v>450</v>
      </c>
      <c r="G966" s="116">
        <v>5</v>
      </c>
      <c r="H966" s="117">
        <v>224550</v>
      </c>
      <c r="I966" s="117">
        <v>67495</v>
      </c>
      <c r="J966" s="117">
        <v>161105</v>
      </c>
      <c r="K966" s="116" t="str">
        <v>Yes</v>
      </c>
      <c r="L966" s="116" t="str">
        <v>Yes</v>
      </c>
      <c r="M966" s="120">
        <v>1</v>
      </c>
      <c r="P966" s="104">
        <f>AVERAGE(F$5:F966)</f>
        <v>448.96881496881497</v>
      </c>
      <c r="Q966" s="104">
        <f>AVERAGE(G$5:G966)</f>
        <v>4.5530145530145534</v>
      </c>
      <c r="R966" s="122">
        <f>AVERAGE(H$5:H966)</f>
        <v>224035.43866943868</v>
      </c>
      <c r="S966" s="122">
        <f>AVERAGE(I$5:I966)</f>
        <v>67168.835758835761</v>
      </c>
      <c r="T966" s="122">
        <f>AVERAGE(J$5:J966)</f>
        <v>161127.72557172558</v>
      </c>
      <c r="U966" s="121">
        <f>AVERAGE($M$5:M966)</f>
        <v>0.99770847770847793</v>
      </c>
      <c r="Y966" s="103">
        <v>962</v>
      </c>
      <c r="Z966" s="103">
        <v>583</v>
      </c>
      <c r="AA966" s="103">
        <v>38</v>
      </c>
      <c r="AB966" s="103">
        <v>32</v>
      </c>
      <c r="AC966" s="137">
        <v>4812.8283156967482</v>
      </c>
      <c r="AD966" s="103">
        <v>450</v>
      </c>
      <c r="AE966" s="103">
        <v>0</v>
      </c>
      <c r="AF966" s="137">
        <v>224550</v>
      </c>
      <c r="AG966" s="137">
        <v>65000</v>
      </c>
      <c r="AH966" s="137">
        <v>164350</v>
      </c>
      <c r="AI966" s="103" t="str">
        <v>Yes</v>
      </c>
      <c r="AJ966" s="103" t="str">
        <v>No</v>
      </c>
      <c r="AK966" s="142">
        <v>1</v>
      </c>
      <c r="AN966" s="104">
        <f>AVERAGE(AD$5:AD966)</f>
        <v>449.11642411642413</v>
      </c>
      <c r="AO966" s="104">
        <f>AVERAGE(AE$5:AE966)</f>
        <v>4.5187110187110191</v>
      </c>
      <c r="AP966" s="122">
        <f>AVERAGE(AF$5:AF966)</f>
        <v>224109.09563409563</v>
      </c>
      <c r="AQ966" s="122">
        <f>AVERAGE(AG$5:AG966)</f>
        <v>67166.47920997921</v>
      </c>
      <c r="AR966" s="122">
        <f>AVERAGE(AH$5:AH966)</f>
        <v>161193.2920997921</v>
      </c>
      <c r="AS966" s="121">
        <f>AVERAGE($AK$5:AK966)</f>
        <v>0.99803649803649863</v>
      </c>
    </row>
    <row r="967" spans="1:45" x14ac:dyDescent="0.25">
      <c r="A967" s="103">
        <v>963</v>
      </c>
      <c r="B967" s="116">
        <v>567</v>
      </c>
      <c r="C967" s="116">
        <v>38</v>
      </c>
      <c r="D967" s="116">
        <v>26</v>
      </c>
      <c r="E967" s="117">
        <v>2587.4821962382807</v>
      </c>
      <c r="F967" s="116">
        <v>450</v>
      </c>
      <c r="G967" s="116">
        <v>6</v>
      </c>
      <c r="H967" s="117">
        <v>224550</v>
      </c>
      <c r="I967" s="117">
        <v>67994</v>
      </c>
      <c r="J967" s="117">
        <v>160456</v>
      </c>
      <c r="K967" s="116" t="str">
        <v>Yes</v>
      </c>
      <c r="L967" s="116" t="str">
        <v>Yes</v>
      </c>
      <c r="M967" s="120">
        <v>1</v>
      </c>
      <c r="P967" s="104">
        <f>AVERAGE(F$5:F967)</f>
        <v>448.96988577362407</v>
      </c>
      <c r="Q967" s="104">
        <f>AVERAGE(G$5:G967)</f>
        <v>4.5545171339563861</v>
      </c>
      <c r="R967" s="122">
        <f>AVERAGE(H$5:H967)</f>
        <v>224035.97300103842</v>
      </c>
      <c r="S967" s="122">
        <f>AVERAGE(I$5:I967)</f>
        <v>67169.692627206648</v>
      </c>
      <c r="T967" s="122">
        <f>AVERAGE(J$5:J967)</f>
        <v>161127.02803738319</v>
      </c>
      <c r="U967" s="121">
        <f>AVERAGE($M$5:M967)</f>
        <v>0.99771085727472042</v>
      </c>
      <c r="Y967" s="103">
        <v>963</v>
      </c>
      <c r="Z967" s="103">
        <v>618</v>
      </c>
      <c r="AA967" s="103">
        <v>39</v>
      </c>
      <c r="AB967" s="103">
        <v>31</v>
      </c>
      <c r="AC967" s="137">
        <v>2854.1296614692837</v>
      </c>
      <c r="AD967" s="103">
        <v>450</v>
      </c>
      <c r="AE967" s="103">
        <v>1</v>
      </c>
      <c r="AF967" s="137">
        <v>224550</v>
      </c>
      <c r="AG967" s="137">
        <v>65499</v>
      </c>
      <c r="AH967" s="137">
        <v>163701</v>
      </c>
      <c r="AI967" s="103" t="str">
        <v>Yes</v>
      </c>
      <c r="AJ967" s="103" t="str">
        <v>Yes</v>
      </c>
      <c r="AK967" s="142">
        <v>1</v>
      </c>
      <c r="AN967" s="104">
        <f>AVERAGE(AD$5:AD967)</f>
        <v>449.11734164070612</v>
      </c>
      <c r="AO967" s="104">
        <f>AVERAGE(AE$5:AE967)</f>
        <v>4.5150571131879547</v>
      </c>
      <c r="AP967" s="122">
        <f>AVERAGE(AF$5:AF967)</f>
        <v>224109.55347871236</v>
      </c>
      <c r="AQ967" s="122">
        <f>AVERAGE(AG$5:AG967)</f>
        <v>67164.747663551403</v>
      </c>
      <c r="AR967" s="122">
        <f>AVERAGE(AH$5:AH967)</f>
        <v>161195.89615784009</v>
      </c>
      <c r="AS967" s="121">
        <f>AVERAGE($AK$5:AK967)</f>
        <v>0.99803853697934752</v>
      </c>
    </row>
    <row r="968" spans="1:45" x14ac:dyDescent="0.25">
      <c r="A968" s="103">
        <v>964</v>
      </c>
      <c r="B968" s="116">
        <v>633</v>
      </c>
      <c r="C968" s="116">
        <v>48</v>
      </c>
      <c r="D968" s="116">
        <v>40</v>
      </c>
      <c r="E968" s="117">
        <v>4932.2663069769214</v>
      </c>
      <c r="F968" s="116">
        <v>442</v>
      </c>
      <c r="G968" s="116">
        <v>0</v>
      </c>
      <c r="H968" s="117">
        <v>220558</v>
      </c>
      <c r="I968" s="117">
        <v>64200</v>
      </c>
      <c r="J968" s="117">
        <v>162358</v>
      </c>
      <c r="K968" s="116" t="str">
        <v>No</v>
      </c>
      <c r="L968" s="116" t="str">
        <v>No</v>
      </c>
      <c r="M968" s="120">
        <v>0.98222222222222222</v>
      </c>
      <c r="P968" s="104">
        <f>AVERAGE(F$5:F968)</f>
        <v>448.96265560165978</v>
      </c>
      <c r="Q968" s="104">
        <f>AVERAGE(G$5:G968)</f>
        <v>4.5497925311203318</v>
      </c>
      <c r="R968" s="122">
        <f>AVERAGE(H$5:H968)</f>
        <v>224032.36514522822</v>
      </c>
      <c r="S968" s="122">
        <f>AVERAGE(I$5:I968)</f>
        <v>67166.612033195022</v>
      </c>
      <c r="T968" s="122">
        <f>AVERAGE(J$5:J968)</f>
        <v>161128.30497925312</v>
      </c>
      <c r="U968" s="121">
        <f>AVERAGE($M$5:M968)</f>
        <v>0.9976947902259109</v>
      </c>
      <c r="Y968" s="103">
        <v>964</v>
      </c>
      <c r="Z968" s="103">
        <v>524</v>
      </c>
      <c r="AA968" s="103">
        <v>30</v>
      </c>
      <c r="AB968" s="103">
        <v>16</v>
      </c>
      <c r="AC968" s="137">
        <v>3498.8995836167742</v>
      </c>
      <c r="AD968" s="103">
        <v>450</v>
      </c>
      <c r="AE968" s="103">
        <v>16</v>
      </c>
      <c r="AF968" s="137">
        <v>224550</v>
      </c>
      <c r="AG968" s="137">
        <v>72984</v>
      </c>
      <c r="AH968" s="137">
        <v>153966</v>
      </c>
      <c r="AI968" s="103" t="str">
        <v>Yes</v>
      </c>
      <c r="AJ968" s="103" t="str">
        <v>Yes</v>
      </c>
      <c r="AK968" s="142">
        <v>1</v>
      </c>
      <c r="AN968" s="104">
        <f>AVERAGE(AD$5:AD968)</f>
        <v>449.1182572614108</v>
      </c>
      <c r="AO968" s="104">
        <f>AVERAGE(AE$5:AE968)</f>
        <v>4.5269709543568464</v>
      </c>
      <c r="AP968" s="122">
        <f>AVERAGE(AF$5:AF968)</f>
        <v>224110.01037344398</v>
      </c>
      <c r="AQ968" s="122">
        <f>AVERAGE(AG$5:AG968)</f>
        <v>67170.784232365142</v>
      </c>
      <c r="AR968" s="122">
        <f>AVERAGE(AH$5:AH968)</f>
        <v>161188.39626556018</v>
      </c>
      <c r="AS968" s="121">
        <f>AVERAGE($AK$5:AK968)</f>
        <v>0.99804057169202454</v>
      </c>
    </row>
    <row r="969" spans="1:45" x14ac:dyDescent="0.25">
      <c r="A969" s="103">
        <v>965</v>
      </c>
      <c r="B969" s="116">
        <v>643</v>
      </c>
      <c r="C969" s="116">
        <v>43</v>
      </c>
      <c r="D969" s="116">
        <v>27</v>
      </c>
      <c r="E969" s="117">
        <v>2840.7174741213776</v>
      </c>
      <c r="F969" s="116">
        <v>450</v>
      </c>
      <c r="G969" s="116">
        <v>5</v>
      </c>
      <c r="H969" s="117">
        <v>224550</v>
      </c>
      <c r="I969" s="117">
        <v>67495</v>
      </c>
      <c r="J969" s="117">
        <v>161105</v>
      </c>
      <c r="K969" s="116" t="str">
        <v>Yes</v>
      </c>
      <c r="L969" s="116" t="str">
        <v>Yes</v>
      </c>
      <c r="M969" s="120">
        <v>1</v>
      </c>
      <c r="P969" s="104">
        <f>AVERAGE(F$5:F969)</f>
        <v>448.96373056994821</v>
      </c>
      <c r="Q969" s="104">
        <f>AVERAGE(G$5:G969)</f>
        <v>4.550259067357513</v>
      </c>
      <c r="R969" s="122">
        <f>AVERAGE(H$5:H969)</f>
        <v>224032.90155440415</v>
      </c>
      <c r="S969" s="122">
        <f>AVERAGE(I$5:I969)</f>
        <v>67166.952331606211</v>
      </c>
      <c r="T969" s="122">
        <f>AVERAGE(J$5:J969)</f>
        <v>161128.28082901554</v>
      </c>
      <c r="U969" s="121">
        <f>AVERAGE($M$5:M969)</f>
        <v>0.99769717904432964</v>
      </c>
      <c r="Y969" s="103">
        <v>965</v>
      </c>
      <c r="Z969" s="103">
        <v>650</v>
      </c>
      <c r="AA969" s="103">
        <v>39</v>
      </c>
      <c r="AB969" s="103">
        <v>36</v>
      </c>
      <c r="AC969" s="137">
        <v>4863.1479576361617</v>
      </c>
      <c r="AD969" s="103">
        <v>446</v>
      </c>
      <c r="AE969" s="103">
        <v>0</v>
      </c>
      <c r="AF969" s="137">
        <v>222554</v>
      </c>
      <c r="AG969" s="137">
        <v>64600</v>
      </c>
      <c r="AH969" s="137">
        <v>163354</v>
      </c>
      <c r="AI969" s="103" t="str">
        <v>No</v>
      </c>
      <c r="AJ969" s="103" t="str">
        <v>No</v>
      </c>
      <c r="AK969" s="142">
        <v>0.99111111111111116</v>
      </c>
      <c r="AN969" s="104">
        <f>AVERAGE(AD$5:AD969)</f>
        <v>449.11502590673575</v>
      </c>
      <c r="AO969" s="104">
        <f>AVERAGE(AE$5:AE969)</f>
        <v>4.5222797927461142</v>
      </c>
      <c r="AP969" s="122">
        <f>AVERAGE(AF$5:AF969)</f>
        <v>224108.39792746113</v>
      </c>
      <c r="AQ969" s="122">
        <f>AVERAGE(AG$5:AG969)</f>
        <v>67168.120207253887</v>
      </c>
      <c r="AR969" s="122">
        <f>AVERAGE(AH$5:AH969)</f>
        <v>161190.64041450777</v>
      </c>
      <c r="AS969" s="121">
        <f>AVERAGE($AK$5:AK969)</f>
        <v>0.99803339090385779</v>
      </c>
    </row>
    <row r="970" spans="1:45" x14ac:dyDescent="0.25">
      <c r="A970" s="103">
        <v>966</v>
      </c>
      <c r="B970" s="116">
        <v>581</v>
      </c>
      <c r="C970" s="116">
        <v>41</v>
      </c>
      <c r="D970" s="116">
        <v>36</v>
      </c>
      <c r="E970" s="117">
        <v>3424.6641903672962</v>
      </c>
      <c r="F970" s="116">
        <v>446</v>
      </c>
      <c r="G970" s="116">
        <v>0</v>
      </c>
      <c r="H970" s="117">
        <v>222554</v>
      </c>
      <c r="I970" s="117">
        <v>64600</v>
      </c>
      <c r="J970" s="117">
        <v>163354</v>
      </c>
      <c r="K970" s="116" t="str">
        <v>No</v>
      </c>
      <c r="L970" s="116" t="str">
        <v>No</v>
      </c>
      <c r="M970" s="120">
        <v>0.99111111111111116</v>
      </c>
      <c r="P970" s="104">
        <f>AVERAGE(F$5:F970)</f>
        <v>448.96066252587991</v>
      </c>
      <c r="Q970" s="104">
        <f>AVERAGE(G$5:G970)</f>
        <v>4.545548654244306</v>
      </c>
      <c r="R970" s="122">
        <f>AVERAGE(H$5:H970)</f>
        <v>224031.37060041408</v>
      </c>
      <c r="S970" s="122">
        <f>AVERAGE(I$5:I970)</f>
        <v>67164.295031055895</v>
      </c>
      <c r="T970" s="122">
        <f>AVERAGE(J$5:J970)</f>
        <v>161130.58488612837</v>
      </c>
      <c r="U970" s="121">
        <f>AVERAGE($M$5:M970)</f>
        <v>0.99769036116862231</v>
      </c>
      <c r="Y970" s="103">
        <v>966</v>
      </c>
      <c r="Z970" s="103">
        <v>580</v>
      </c>
      <c r="AA970" s="103">
        <v>37</v>
      </c>
      <c r="AB970" s="103">
        <v>29</v>
      </c>
      <c r="AC970" s="137">
        <v>4098.843915270214</v>
      </c>
      <c r="AD970" s="103">
        <v>450</v>
      </c>
      <c r="AE970" s="103">
        <v>3</v>
      </c>
      <c r="AF970" s="137">
        <v>224550</v>
      </c>
      <c r="AG970" s="137">
        <v>66497</v>
      </c>
      <c r="AH970" s="137">
        <v>162403</v>
      </c>
      <c r="AI970" s="103" t="str">
        <v>Yes</v>
      </c>
      <c r="AJ970" s="103" t="str">
        <v>Yes</v>
      </c>
      <c r="AK970" s="142">
        <v>1</v>
      </c>
      <c r="AN970" s="104">
        <f>AVERAGE(AD$5:AD970)</f>
        <v>449.1159420289855</v>
      </c>
      <c r="AO970" s="104">
        <f>AVERAGE(AE$5:AE970)</f>
        <v>4.520703933747412</v>
      </c>
      <c r="AP970" s="122">
        <f>AVERAGE(AF$5:AF970)</f>
        <v>224108.85507246378</v>
      </c>
      <c r="AQ970" s="122">
        <f>AVERAGE(AG$5:AG970)</f>
        <v>67167.425465838503</v>
      </c>
      <c r="AR970" s="122">
        <f>AVERAGE(AH$5:AH970)</f>
        <v>161191.89544513458</v>
      </c>
      <c r="AS970" s="121">
        <f>AVERAGE($AK$5:AK970)</f>
        <v>0.99803542673107948</v>
      </c>
    </row>
    <row r="971" spans="1:45" x14ac:dyDescent="0.25">
      <c r="A971" s="103">
        <v>967</v>
      </c>
      <c r="B971" s="116">
        <v>503</v>
      </c>
      <c r="C971" s="116">
        <v>33</v>
      </c>
      <c r="D971" s="116">
        <v>26</v>
      </c>
      <c r="E971" s="117">
        <v>4688.316155423945</v>
      </c>
      <c r="F971" s="116">
        <v>450</v>
      </c>
      <c r="G971" s="116">
        <v>6</v>
      </c>
      <c r="H971" s="117">
        <v>224550</v>
      </c>
      <c r="I971" s="117">
        <v>67994</v>
      </c>
      <c r="J971" s="117">
        <v>160456</v>
      </c>
      <c r="K971" s="116" t="str">
        <v>Yes</v>
      </c>
      <c r="L971" s="116" t="str">
        <v>Yes</v>
      </c>
      <c r="M971" s="120">
        <v>1</v>
      </c>
      <c r="P971" s="104">
        <f>AVERAGE(F$5:F971)</f>
        <v>448.96173733195451</v>
      </c>
      <c r="Q971" s="104">
        <f>AVERAGE(G$5:G971)</f>
        <v>4.5470527404343333</v>
      </c>
      <c r="R971" s="122">
        <f>AVERAGE(H$5:H971)</f>
        <v>224031.9069286453</v>
      </c>
      <c r="S971" s="122">
        <f>AVERAGE(I$5:I971)</f>
        <v>67165.153050672176</v>
      </c>
      <c r="T971" s="122">
        <f>AVERAGE(J$5:J971)</f>
        <v>161129.88728024819</v>
      </c>
      <c r="U971" s="121">
        <f>AVERAGE($M$5:M971)</f>
        <v>0.99769274962656584</v>
      </c>
      <c r="Y971" s="103">
        <v>967</v>
      </c>
      <c r="Z971" s="103">
        <v>548</v>
      </c>
      <c r="AA971" s="103">
        <v>38</v>
      </c>
      <c r="AB971" s="103">
        <v>38</v>
      </c>
      <c r="AC971" s="137">
        <v>3711.5966938225029</v>
      </c>
      <c r="AD971" s="103">
        <v>444</v>
      </c>
      <c r="AE971" s="103">
        <v>0</v>
      </c>
      <c r="AF971" s="137">
        <v>221556</v>
      </c>
      <c r="AG971" s="137">
        <v>64400</v>
      </c>
      <c r="AH971" s="137">
        <v>162856</v>
      </c>
      <c r="AI971" s="103" t="str">
        <v>No</v>
      </c>
      <c r="AJ971" s="103" t="str">
        <v>No</v>
      </c>
      <c r="AK971" s="142">
        <v>0.98666666666666669</v>
      </c>
      <c r="AN971" s="104">
        <f>AVERAGE(AD$5:AD971)</f>
        <v>449.11065149948291</v>
      </c>
      <c r="AO971" s="104">
        <f>AVERAGE(AE$5:AE971)</f>
        <v>4.5160289555325752</v>
      </c>
      <c r="AP971" s="122">
        <f>AVERAGE(AF$5:AF971)</f>
        <v>224106.21509824198</v>
      </c>
      <c r="AQ971" s="122">
        <f>AVERAGE(AG$5:AG971)</f>
        <v>67164.56359875905</v>
      </c>
      <c r="AR971" s="122">
        <f>AVERAGE(AH$5:AH971)</f>
        <v>161193.6163391934</v>
      </c>
      <c r="AS971" s="121">
        <f>AVERAGE($AK$5:AK971)</f>
        <v>0.9980236699988515</v>
      </c>
    </row>
    <row r="972" spans="1:45" x14ac:dyDescent="0.25">
      <c r="A972" s="103">
        <v>968</v>
      </c>
      <c r="B972" s="116">
        <v>593</v>
      </c>
      <c r="C972" s="116">
        <v>39</v>
      </c>
      <c r="D972" s="116">
        <v>33</v>
      </c>
      <c r="E972" s="117">
        <v>3490.2510428202004</v>
      </c>
      <c r="F972" s="116">
        <v>449</v>
      </c>
      <c r="G972" s="116">
        <v>0</v>
      </c>
      <c r="H972" s="117">
        <v>224051</v>
      </c>
      <c r="I972" s="117">
        <v>64900</v>
      </c>
      <c r="J972" s="117">
        <v>164101</v>
      </c>
      <c r="K972" s="116" t="str">
        <v>No</v>
      </c>
      <c r="L972" s="116" t="str">
        <v>No</v>
      </c>
      <c r="M972" s="120">
        <v>0.99777777777777776</v>
      </c>
      <c r="P972" s="104">
        <f>AVERAGE(F$5:F972)</f>
        <v>448.96177685950414</v>
      </c>
      <c r="Q972" s="104">
        <f>AVERAGE(G$5:G972)</f>
        <v>4.5423553719008263</v>
      </c>
      <c r="R972" s="122">
        <f>AVERAGE(H$5:H972)</f>
        <v>224031.92665289255</v>
      </c>
      <c r="S972" s="122">
        <f>AVERAGE(I$5:I972)</f>
        <v>67162.813016528919</v>
      </c>
      <c r="T972" s="122">
        <f>AVERAGE(J$5:J972)</f>
        <v>161132.95661157026</v>
      </c>
      <c r="U972" s="121">
        <f>AVERAGE($M$5:M972)</f>
        <v>0.99769283746556492</v>
      </c>
      <c r="Y972" s="103">
        <v>968</v>
      </c>
      <c r="Z972" s="103">
        <v>516</v>
      </c>
      <c r="AA972" s="103">
        <v>45</v>
      </c>
      <c r="AB972" s="103">
        <v>24</v>
      </c>
      <c r="AC972" s="137">
        <v>4888.5963754129843</v>
      </c>
      <c r="AD972" s="103">
        <v>450</v>
      </c>
      <c r="AE972" s="103">
        <v>8</v>
      </c>
      <c r="AF972" s="137">
        <v>224550</v>
      </c>
      <c r="AG972" s="137">
        <v>68992</v>
      </c>
      <c r="AH972" s="137">
        <v>159158</v>
      </c>
      <c r="AI972" s="103" t="str">
        <v>Yes</v>
      </c>
      <c r="AJ972" s="103" t="str">
        <v>Yes</v>
      </c>
      <c r="AK972" s="142">
        <v>1</v>
      </c>
      <c r="AN972" s="104">
        <f>AVERAGE(AD$5:AD972)</f>
        <v>449.11157024793391</v>
      </c>
      <c r="AO972" s="104">
        <f>AVERAGE(AE$5:AE972)</f>
        <v>4.5196280991735538</v>
      </c>
      <c r="AP972" s="122">
        <f>AVERAGE(AF$5:AF972)</f>
        <v>224106.67355371901</v>
      </c>
      <c r="AQ972" s="122">
        <f>AVERAGE(AG$5:AG972)</f>
        <v>67166.451446280989</v>
      </c>
      <c r="AR972" s="122">
        <f>AVERAGE(AH$5:AH972)</f>
        <v>161191.51342975206</v>
      </c>
      <c r="AS972" s="121">
        <f>AVERAGE($AK$5:AK972)</f>
        <v>0.99802571166207588</v>
      </c>
    </row>
    <row r="973" spans="1:45" x14ac:dyDescent="0.25">
      <c r="A973" s="103">
        <v>969</v>
      </c>
      <c r="B973" s="116">
        <v>565</v>
      </c>
      <c r="C973" s="116">
        <v>45</v>
      </c>
      <c r="D973" s="116">
        <v>25</v>
      </c>
      <c r="E973" s="117">
        <v>4874.4147995553194</v>
      </c>
      <c r="F973" s="116">
        <v>450</v>
      </c>
      <c r="G973" s="116">
        <v>7</v>
      </c>
      <c r="H973" s="117">
        <v>224550</v>
      </c>
      <c r="I973" s="117">
        <v>68493</v>
      </c>
      <c r="J973" s="117">
        <v>159807</v>
      </c>
      <c r="K973" s="116" t="str">
        <v>Yes</v>
      </c>
      <c r="L973" s="116" t="str">
        <v>Yes</v>
      </c>
      <c r="M973" s="120">
        <v>1</v>
      </c>
      <c r="P973" s="104">
        <f>AVERAGE(F$5:F973)</f>
        <v>448.96284829721361</v>
      </c>
      <c r="Q973" s="104">
        <f>AVERAGE(G$5:G973)</f>
        <v>4.5448916408668731</v>
      </c>
      <c r="R973" s="122">
        <f>AVERAGE(H$5:H973)</f>
        <v>224032.4613003096</v>
      </c>
      <c r="S973" s="122">
        <f>AVERAGE(I$5:I973)</f>
        <v>67164.185758513937</v>
      </c>
      <c r="T973" s="122">
        <f>AVERAGE(J$5:J973)</f>
        <v>161131.58823529413</v>
      </c>
      <c r="U973" s="121">
        <f>AVERAGE($M$5:M973)</f>
        <v>0.99769521843825271</v>
      </c>
      <c r="Y973" s="103">
        <v>969</v>
      </c>
      <c r="Z973" s="103">
        <v>601</v>
      </c>
      <c r="AA973" s="103">
        <v>47</v>
      </c>
      <c r="AB973" s="103">
        <v>31</v>
      </c>
      <c r="AC973" s="137">
        <v>2213.4242180562742</v>
      </c>
      <c r="AD973" s="103">
        <v>450</v>
      </c>
      <c r="AE973" s="103">
        <v>1</v>
      </c>
      <c r="AF973" s="137">
        <v>224550</v>
      </c>
      <c r="AG973" s="137">
        <v>65499</v>
      </c>
      <c r="AH973" s="137">
        <v>163701</v>
      </c>
      <c r="AI973" s="103" t="str">
        <v>Yes</v>
      </c>
      <c r="AJ973" s="103" t="str">
        <v>Yes</v>
      </c>
      <c r="AK973" s="142">
        <v>1</v>
      </c>
      <c r="AN973" s="104">
        <f>AVERAGE(AD$5:AD973)</f>
        <v>449.11248710010318</v>
      </c>
      <c r="AO973" s="104">
        <f>AVERAGE(AE$5:AE973)</f>
        <v>4.5159958720330238</v>
      </c>
      <c r="AP973" s="122">
        <f>AVERAGE(AF$5:AF973)</f>
        <v>224107.13106295149</v>
      </c>
      <c r="AQ973" s="122">
        <f>AVERAGE(AG$5:AG973)</f>
        <v>67164.730650154801</v>
      </c>
      <c r="AR973" s="122">
        <f>AVERAGE(AH$5:AH973)</f>
        <v>161194.10319917439</v>
      </c>
      <c r="AS973" s="121">
        <f>AVERAGE($AK$5:AK973)</f>
        <v>0.99802774911134096</v>
      </c>
    </row>
    <row r="974" spans="1:45" x14ac:dyDescent="0.25">
      <c r="A974" s="103">
        <v>970</v>
      </c>
      <c r="B974" s="116">
        <v>537</v>
      </c>
      <c r="C974" s="116">
        <v>40</v>
      </c>
      <c r="D974" s="116">
        <v>24</v>
      </c>
      <c r="E974" s="117">
        <v>2260.8610405627451</v>
      </c>
      <c r="F974" s="116">
        <v>450</v>
      </c>
      <c r="G974" s="116">
        <v>8</v>
      </c>
      <c r="H974" s="117">
        <v>224550</v>
      </c>
      <c r="I974" s="117">
        <v>68992</v>
      </c>
      <c r="J974" s="117">
        <v>159158</v>
      </c>
      <c r="K974" s="116" t="str">
        <v>Yes</v>
      </c>
      <c r="L974" s="116" t="str">
        <v>Yes</v>
      </c>
      <c r="M974" s="120">
        <v>1</v>
      </c>
      <c r="P974" s="104">
        <f>AVERAGE(F$5:F974)</f>
        <v>448.96391752577318</v>
      </c>
      <c r="Q974" s="104">
        <f>AVERAGE(G$5:G974)</f>
        <v>4.5484536082474225</v>
      </c>
      <c r="R974" s="122">
        <f>AVERAGE(H$5:H974)</f>
        <v>224032.99484536084</v>
      </c>
      <c r="S974" s="122">
        <f>AVERAGE(I$5:I974)</f>
        <v>67166.070103092788</v>
      </c>
      <c r="T974" s="122">
        <f>AVERAGE(J$5:J974)</f>
        <v>161129.55360824743</v>
      </c>
      <c r="U974" s="121">
        <f>AVERAGE($M$5:M974)</f>
        <v>0.99769759450171847</v>
      </c>
      <c r="Y974" s="103">
        <v>970</v>
      </c>
      <c r="Z974" s="103">
        <v>508</v>
      </c>
      <c r="AA974" s="103">
        <v>35</v>
      </c>
      <c r="AB974" s="103">
        <v>27</v>
      </c>
      <c r="AC974" s="137">
        <v>3976.4514512867686</v>
      </c>
      <c r="AD974" s="103">
        <v>450</v>
      </c>
      <c r="AE974" s="103">
        <v>5</v>
      </c>
      <c r="AF974" s="137">
        <v>224550</v>
      </c>
      <c r="AG974" s="137">
        <v>67495</v>
      </c>
      <c r="AH974" s="137">
        <v>161105</v>
      </c>
      <c r="AI974" s="103" t="str">
        <v>Yes</v>
      </c>
      <c r="AJ974" s="103" t="str">
        <v>Yes</v>
      </c>
      <c r="AK974" s="142">
        <v>1</v>
      </c>
      <c r="AN974" s="104">
        <f>AVERAGE(AD$5:AD974)</f>
        <v>449.11340206185565</v>
      </c>
      <c r="AO974" s="104">
        <f>AVERAGE(AE$5:AE974)</f>
        <v>4.5164948453608247</v>
      </c>
      <c r="AP974" s="122">
        <f>AVERAGE(AF$5:AF974)</f>
        <v>224107.58762886599</v>
      </c>
      <c r="AQ974" s="122">
        <f>AVERAGE(AG$5:AG974)</f>
        <v>67165.071134020618</v>
      </c>
      <c r="AR974" s="122">
        <f>AVERAGE(AH$5:AH974)</f>
        <v>161194.0113402062</v>
      </c>
      <c r="AS974" s="121">
        <f>AVERAGE($AK$5:AK974)</f>
        <v>0.99802978235967976</v>
      </c>
    </row>
    <row r="975" spans="1:45" x14ac:dyDescent="0.25">
      <c r="A975" s="103">
        <v>971</v>
      </c>
      <c r="B975" s="116">
        <v>557</v>
      </c>
      <c r="C975" s="116">
        <v>40</v>
      </c>
      <c r="D975" s="116">
        <v>25</v>
      </c>
      <c r="E975" s="117">
        <v>4004.5845343020601</v>
      </c>
      <c r="F975" s="116">
        <v>450</v>
      </c>
      <c r="G975" s="116">
        <v>7</v>
      </c>
      <c r="H975" s="117">
        <v>224550</v>
      </c>
      <c r="I975" s="117">
        <v>68493</v>
      </c>
      <c r="J975" s="117">
        <v>159807</v>
      </c>
      <c r="K975" s="116" t="str">
        <v>Yes</v>
      </c>
      <c r="L975" s="116" t="str">
        <v>Yes</v>
      </c>
      <c r="M975" s="120">
        <v>1</v>
      </c>
      <c r="P975" s="104">
        <f>AVERAGE(F$5:F975)</f>
        <v>448.96498455200822</v>
      </c>
      <c r="Q975" s="104">
        <f>AVERAGE(G$5:G975)</f>
        <v>4.5509783728115343</v>
      </c>
      <c r="R975" s="122">
        <f>AVERAGE(H$5:H975)</f>
        <v>224033.5272914521</v>
      </c>
      <c r="S975" s="122">
        <f>AVERAGE(I$5:I975)</f>
        <v>67167.436663233777</v>
      </c>
      <c r="T975" s="122">
        <f>AVERAGE(J$5:J975)</f>
        <v>161128.19155509784</v>
      </c>
      <c r="U975" s="121">
        <f>AVERAGE($M$5:M975)</f>
        <v>0.99769996567112962</v>
      </c>
      <c r="Y975" s="103">
        <v>971</v>
      </c>
      <c r="Z975" s="103">
        <v>582</v>
      </c>
      <c r="AA975" s="103">
        <v>32</v>
      </c>
      <c r="AB975" s="103">
        <v>23</v>
      </c>
      <c r="AC975" s="137">
        <v>2204.5186707914759</v>
      </c>
      <c r="AD975" s="103">
        <v>450</v>
      </c>
      <c r="AE975" s="103">
        <v>9</v>
      </c>
      <c r="AF975" s="137">
        <v>224550</v>
      </c>
      <c r="AG975" s="137">
        <v>69491</v>
      </c>
      <c r="AH975" s="137">
        <v>158509</v>
      </c>
      <c r="AI975" s="103" t="str">
        <v>Yes</v>
      </c>
      <c r="AJ975" s="103" t="str">
        <v>Yes</v>
      </c>
      <c r="AK975" s="142">
        <v>1</v>
      </c>
      <c r="AN975" s="104">
        <f>AVERAGE(AD$5:AD975)</f>
        <v>449.11431513903193</v>
      </c>
      <c r="AO975" s="104">
        <f>AVERAGE(AE$5:AE975)</f>
        <v>4.5211122554067975</v>
      </c>
      <c r="AP975" s="122">
        <f>AVERAGE(AF$5:AF975)</f>
        <v>224108.04325437694</v>
      </c>
      <c r="AQ975" s="122">
        <f>AVERAGE(AG$5:AG975)</f>
        <v>67167.466529351179</v>
      </c>
      <c r="AR975" s="122">
        <f>AVERAGE(AH$5:AH975)</f>
        <v>161191.24613800205</v>
      </c>
      <c r="AS975" s="121">
        <f>AVERAGE($AK$5:AK975)</f>
        <v>0.99803181142007147</v>
      </c>
    </row>
    <row r="976" spans="1:45" x14ac:dyDescent="0.25">
      <c r="A976" s="103">
        <v>972</v>
      </c>
      <c r="B976" s="116">
        <v>546</v>
      </c>
      <c r="C976" s="116">
        <v>32</v>
      </c>
      <c r="D976" s="116">
        <v>27</v>
      </c>
      <c r="E976" s="117">
        <v>2027.3689904812572</v>
      </c>
      <c r="F976" s="116">
        <v>450</v>
      </c>
      <c r="G976" s="116">
        <v>5</v>
      </c>
      <c r="H976" s="117">
        <v>224550</v>
      </c>
      <c r="I976" s="117">
        <v>67495</v>
      </c>
      <c r="J976" s="117">
        <v>161105</v>
      </c>
      <c r="K976" s="116" t="str">
        <v>Yes</v>
      </c>
      <c r="L976" s="116" t="str">
        <v>Yes</v>
      </c>
      <c r="M976" s="120">
        <v>1</v>
      </c>
      <c r="P976" s="104">
        <f>AVERAGE(F$5:F976)</f>
        <v>448.96604938271605</v>
      </c>
      <c r="Q976" s="104">
        <f>AVERAGE(G$5:G976)</f>
        <v>4.5514403292181074</v>
      </c>
      <c r="R976" s="122">
        <f>AVERAGE(H$5:H976)</f>
        <v>224034.05864197531</v>
      </c>
      <c r="S976" s="122">
        <f>AVERAGE(I$5:I976)</f>
        <v>67167.773662551437</v>
      </c>
      <c r="T976" s="122">
        <f>AVERAGE(J$5:J976)</f>
        <v>161128.16769547324</v>
      </c>
      <c r="U976" s="121">
        <f>AVERAGE($M$5:M976)</f>
        <v>0.99770233196159142</v>
      </c>
      <c r="Y976" s="103">
        <v>972</v>
      </c>
      <c r="Z976" s="103">
        <v>520</v>
      </c>
      <c r="AA976" s="103">
        <v>39</v>
      </c>
      <c r="AB976" s="103">
        <v>32</v>
      </c>
      <c r="AC976" s="137">
        <v>3645.2767320113389</v>
      </c>
      <c r="AD976" s="103">
        <v>450</v>
      </c>
      <c r="AE976" s="103">
        <v>0</v>
      </c>
      <c r="AF976" s="137">
        <v>224550</v>
      </c>
      <c r="AG976" s="137">
        <v>65000</v>
      </c>
      <c r="AH976" s="137">
        <v>164350</v>
      </c>
      <c r="AI976" s="103" t="str">
        <v>Yes</v>
      </c>
      <c r="AJ976" s="103" t="str">
        <v>No</v>
      </c>
      <c r="AK976" s="142">
        <v>1</v>
      </c>
      <c r="AN976" s="104">
        <f>AVERAGE(AD$5:AD976)</f>
        <v>449.11522633744858</v>
      </c>
      <c r="AO976" s="104">
        <f>AVERAGE(AE$5:AE976)</f>
        <v>4.5164609053497946</v>
      </c>
      <c r="AP976" s="122">
        <f>AVERAGE(AF$5:AF976)</f>
        <v>224108.49794238684</v>
      </c>
      <c r="AQ976" s="122">
        <f>AVERAGE(AG$5:AG976)</f>
        <v>67165.236625514401</v>
      </c>
      <c r="AR976" s="122">
        <f>AVERAGE(AH$5:AH976)</f>
        <v>161194.49588477367</v>
      </c>
      <c r="AS976" s="121">
        <f>AVERAGE($AK$5:AK976)</f>
        <v>0.99803383630544173</v>
      </c>
    </row>
    <row r="977" spans="1:45" x14ac:dyDescent="0.25">
      <c r="A977" s="103">
        <v>973</v>
      </c>
      <c r="B977" s="116">
        <v>499</v>
      </c>
      <c r="C977" s="116">
        <v>47</v>
      </c>
      <c r="D977" s="116">
        <v>26</v>
      </c>
      <c r="E977" s="117">
        <v>3767.5596756220957</v>
      </c>
      <c r="F977" s="116">
        <v>450</v>
      </c>
      <c r="G977" s="116">
        <v>6</v>
      </c>
      <c r="H977" s="117">
        <v>224550</v>
      </c>
      <c r="I977" s="117">
        <v>67994</v>
      </c>
      <c r="J977" s="117">
        <v>160456</v>
      </c>
      <c r="K977" s="116" t="str">
        <v>Yes</v>
      </c>
      <c r="L977" s="116" t="str">
        <v>Yes</v>
      </c>
      <c r="M977" s="120">
        <v>1</v>
      </c>
      <c r="P977" s="104">
        <f>AVERAGE(F$5:F977)</f>
        <v>448.96711202466599</v>
      </c>
      <c r="Q977" s="104">
        <f>AVERAGE(G$5:G977)</f>
        <v>4.5529290853031856</v>
      </c>
      <c r="R977" s="122">
        <f>AVERAGE(H$5:H977)</f>
        <v>224034.58890030833</v>
      </c>
      <c r="S977" s="122">
        <f>AVERAGE(I$5:I977)</f>
        <v>67168.62281603289</v>
      </c>
      <c r="T977" s="122">
        <f>AVERAGE(J$5:J977)</f>
        <v>161127.47687564234</v>
      </c>
      <c r="U977" s="121">
        <f>AVERAGE($M$5:M977)</f>
        <v>0.99770469338814682</v>
      </c>
      <c r="Y977" s="103">
        <v>973</v>
      </c>
      <c r="Z977" s="103">
        <v>540</v>
      </c>
      <c r="AA977" s="103">
        <v>40</v>
      </c>
      <c r="AB977" s="103">
        <v>27</v>
      </c>
      <c r="AC977" s="137">
        <v>4502.8017639112859</v>
      </c>
      <c r="AD977" s="103">
        <v>450</v>
      </c>
      <c r="AE977" s="103">
        <v>5</v>
      </c>
      <c r="AF977" s="137">
        <v>224550</v>
      </c>
      <c r="AG977" s="137">
        <v>67495</v>
      </c>
      <c r="AH977" s="137">
        <v>161105</v>
      </c>
      <c r="AI977" s="103" t="str">
        <v>Yes</v>
      </c>
      <c r="AJ977" s="103" t="str">
        <v>Yes</v>
      </c>
      <c r="AK977" s="142">
        <v>1</v>
      </c>
      <c r="AN977" s="104">
        <f>AVERAGE(AD$5:AD977)</f>
        <v>449.11613566289827</v>
      </c>
      <c r="AO977" s="104">
        <f>AVERAGE(AE$5:AE977)</f>
        <v>4.5169578622816031</v>
      </c>
      <c r="AP977" s="122">
        <f>AVERAGE(AF$5:AF977)</f>
        <v>224108.95169578624</v>
      </c>
      <c r="AQ977" s="122">
        <f>AVERAGE(AG$5:AG977)</f>
        <v>67165.575539568352</v>
      </c>
      <c r="AR977" s="122">
        <f>AVERAGE(AH$5:AH977)</f>
        <v>161194.40390544708</v>
      </c>
      <c r="AS977" s="121">
        <f>AVERAGE($AK$5:AK977)</f>
        <v>0.99803585702866338</v>
      </c>
    </row>
    <row r="978" spans="1:45" x14ac:dyDescent="0.25">
      <c r="A978" s="103">
        <v>974</v>
      </c>
      <c r="B978" s="116">
        <v>602</v>
      </c>
      <c r="C978" s="116">
        <v>40</v>
      </c>
      <c r="D978" s="116">
        <v>31</v>
      </c>
      <c r="E978" s="117">
        <v>3415.8411696146013</v>
      </c>
      <c r="F978" s="116">
        <v>450</v>
      </c>
      <c r="G978" s="116">
        <v>1</v>
      </c>
      <c r="H978" s="117">
        <v>224550</v>
      </c>
      <c r="I978" s="117">
        <v>65499</v>
      </c>
      <c r="J978" s="117">
        <v>163701</v>
      </c>
      <c r="K978" s="116" t="str">
        <v>Yes</v>
      </c>
      <c r="L978" s="116" t="str">
        <v>Yes</v>
      </c>
      <c r="M978" s="120">
        <v>1</v>
      </c>
      <c r="P978" s="104">
        <f>AVERAGE(F$5:F978)</f>
        <v>448.96817248459956</v>
      </c>
      <c r="Q978" s="104">
        <f>AVERAGE(G$5:G978)</f>
        <v>4.5492813141683781</v>
      </c>
      <c r="R978" s="122">
        <f>AVERAGE(H$5:H978)</f>
        <v>224035.11806981519</v>
      </c>
      <c r="S978" s="122">
        <f>AVERAGE(I$5:I978)</f>
        <v>67166.908624229982</v>
      </c>
      <c r="T978" s="122">
        <f>AVERAGE(J$5:J978)</f>
        <v>161130.11909650924</v>
      </c>
      <c r="U978" s="121">
        <f>AVERAGE($M$5:M978)</f>
        <v>0.99770704996577708</v>
      </c>
      <c r="Y978" s="103">
        <v>974</v>
      </c>
      <c r="Z978" s="103">
        <v>563</v>
      </c>
      <c r="AA978" s="103">
        <v>48</v>
      </c>
      <c r="AB978" s="103">
        <v>23</v>
      </c>
      <c r="AC978" s="137">
        <v>3180.4672160773271</v>
      </c>
      <c r="AD978" s="103">
        <v>450</v>
      </c>
      <c r="AE978" s="103">
        <v>9</v>
      </c>
      <c r="AF978" s="137">
        <v>224550</v>
      </c>
      <c r="AG978" s="137">
        <v>69491</v>
      </c>
      <c r="AH978" s="137">
        <v>158509</v>
      </c>
      <c r="AI978" s="103" t="str">
        <v>Yes</v>
      </c>
      <c r="AJ978" s="103" t="str">
        <v>Yes</v>
      </c>
      <c r="AK978" s="142">
        <v>1</v>
      </c>
      <c r="AN978" s="104">
        <f>AVERAGE(AD$5:AD978)</f>
        <v>449.11704312114989</v>
      </c>
      <c r="AO978" s="104">
        <f>AVERAGE(AE$5:AE978)</f>
        <v>4.5215605749486656</v>
      </c>
      <c r="AP978" s="122">
        <f>AVERAGE(AF$5:AF978)</f>
        <v>224109.4045174538</v>
      </c>
      <c r="AQ978" s="122">
        <f>AVERAGE(AG$5:AG978)</f>
        <v>67167.963039014372</v>
      </c>
      <c r="AR978" s="122">
        <f>AVERAGE(AH$5:AH978)</f>
        <v>161191.64681724846</v>
      </c>
      <c r="AS978" s="121">
        <f>AVERAGE($AK$5:AK978)</f>
        <v>0.99803787360255591</v>
      </c>
    </row>
    <row r="979" spans="1:45" x14ac:dyDescent="0.25">
      <c r="A979" s="103">
        <v>975</v>
      </c>
      <c r="B979" s="116">
        <v>632</v>
      </c>
      <c r="C979" s="116">
        <v>33</v>
      </c>
      <c r="D979" s="116">
        <v>31</v>
      </c>
      <c r="E979" s="117">
        <v>4009.4748197682738</v>
      </c>
      <c r="F979" s="116">
        <v>450</v>
      </c>
      <c r="G979" s="116">
        <v>1</v>
      </c>
      <c r="H979" s="117">
        <v>224550</v>
      </c>
      <c r="I979" s="117">
        <v>65499</v>
      </c>
      <c r="J979" s="117">
        <v>163701</v>
      </c>
      <c r="K979" s="116" t="str">
        <v>Yes</v>
      </c>
      <c r="L979" s="116" t="str">
        <v>Yes</v>
      </c>
      <c r="M979" s="120">
        <v>1</v>
      </c>
      <c r="P979" s="104">
        <f>AVERAGE(F$5:F979)</f>
        <v>448.96923076923076</v>
      </c>
      <c r="Q979" s="104">
        <f>AVERAGE(G$5:G979)</f>
        <v>4.545641025641026</v>
      </c>
      <c r="R979" s="122">
        <f>AVERAGE(H$5:H979)</f>
        <v>224035.64615384614</v>
      </c>
      <c r="S979" s="122">
        <f>AVERAGE(I$5:I979)</f>
        <v>67165.197948717949</v>
      </c>
      <c r="T979" s="122">
        <f>AVERAGE(J$5:J979)</f>
        <v>161132.75589743588</v>
      </c>
      <c r="U979" s="121">
        <f>AVERAGE($M$5:M979)</f>
        <v>0.99770940170940192</v>
      </c>
      <c r="Y979" s="103">
        <v>975</v>
      </c>
      <c r="Z979" s="103">
        <v>623</v>
      </c>
      <c r="AA979" s="103">
        <v>37</v>
      </c>
      <c r="AB979" s="103">
        <v>36</v>
      </c>
      <c r="AC979" s="137">
        <v>2750.0488691022001</v>
      </c>
      <c r="AD979" s="103">
        <v>446</v>
      </c>
      <c r="AE979" s="103">
        <v>0</v>
      </c>
      <c r="AF979" s="137">
        <v>222554</v>
      </c>
      <c r="AG979" s="137">
        <v>64600</v>
      </c>
      <c r="AH979" s="137">
        <v>163354</v>
      </c>
      <c r="AI979" s="103" t="str">
        <v>No</v>
      </c>
      <c r="AJ979" s="103" t="str">
        <v>No</v>
      </c>
      <c r="AK979" s="142">
        <v>0.99111111111111116</v>
      </c>
      <c r="AN979" s="104">
        <f>AVERAGE(AD$5:AD979)</f>
        <v>449.11384615384617</v>
      </c>
      <c r="AO979" s="104">
        <f>AVERAGE(AE$5:AE979)</f>
        <v>4.516923076923077</v>
      </c>
      <c r="AP979" s="122">
        <f>AVERAGE(AF$5:AF979)</f>
        <v>224107.80923076923</v>
      </c>
      <c r="AQ979" s="122">
        <f>AVERAGE(AG$5:AG979)</f>
        <v>67165.329230769232</v>
      </c>
      <c r="AR979" s="122">
        <f>AVERAGE(AH$5:AH979)</f>
        <v>161193.86461538461</v>
      </c>
      <c r="AS979" s="121">
        <f>AVERAGE($AK$5:AK979)</f>
        <v>0.99803076923076972</v>
      </c>
    </row>
    <row r="980" spans="1:45" x14ac:dyDescent="0.25">
      <c r="A980" s="103">
        <v>976</v>
      </c>
      <c r="B980" s="116">
        <v>547</v>
      </c>
      <c r="C980" s="116">
        <v>38</v>
      </c>
      <c r="D980" s="116">
        <v>26</v>
      </c>
      <c r="E980" s="117">
        <v>2856.7990709310889</v>
      </c>
      <c r="F980" s="116">
        <v>450</v>
      </c>
      <c r="G980" s="116">
        <v>6</v>
      </c>
      <c r="H980" s="117">
        <v>224550</v>
      </c>
      <c r="I980" s="117">
        <v>67994</v>
      </c>
      <c r="J980" s="117">
        <v>160456</v>
      </c>
      <c r="K980" s="116" t="str">
        <v>Yes</v>
      </c>
      <c r="L980" s="116" t="str">
        <v>Yes</v>
      </c>
      <c r="M980" s="120">
        <v>1</v>
      </c>
      <c r="P980" s="104">
        <f>AVERAGE(F$5:F980)</f>
        <v>448.97028688524591</v>
      </c>
      <c r="Q980" s="104">
        <f>AVERAGE(G$5:G980)</f>
        <v>4.5471311475409832</v>
      </c>
      <c r="R980" s="122">
        <f>AVERAGE(H$5:H980)</f>
        <v>224036.17315573769</v>
      </c>
      <c r="S980" s="122">
        <f>AVERAGE(I$5:I980)</f>
        <v>67166.047131147541</v>
      </c>
      <c r="T980" s="122">
        <f>AVERAGE(J$5:J980)</f>
        <v>161132.0625</v>
      </c>
      <c r="U980" s="121">
        <f>AVERAGE($M$5:M980)</f>
        <v>0.99771174863388001</v>
      </c>
      <c r="Y980" s="103">
        <v>976</v>
      </c>
      <c r="Z980" s="103">
        <v>568</v>
      </c>
      <c r="AA980" s="103">
        <v>50</v>
      </c>
      <c r="AB980" s="103">
        <v>33</v>
      </c>
      <c r="AC980" s="137">
        <v>2061.0062324587984</v>
      </c>
      <c r="AD980" s="103">
        <v>449</v>
      </c>
      <c r="AE980" s="103">
        <v>0</v>
      </c>
      <c r="AF980" s="137">
        <v>224051</v>
      </c>
      <c r="AG980" s="137">
        <v>64900</v>
      </c>
      <c r="AH980" s="137">
        <v>164101</v>
      </c>
      <c r="AI980" s="103" t="str">
        <v>No</v>
      </c>
      <c r="AJ980" s="103" t="str">
        <v>No</v>
      </c>
      <c r="AK980" s="142">
        <v>0.99777777777777776</v>
      </c>
      <c r="AN980" s="104">
        <f>AVERAGE(AD$5:AD980)</f>
        <v>449.11372950819674</v>
      </c>
      <c r="AO980" s="104">
        <f>AVERAGE(AE$5:AE980)</f>
        <v>4.5122950819672134</v>
      </c>
      <c r="AP980" s="122">
        <f>AVERAGE(AF$5:AF980)</f>
        <v>224107.75102459016</v>
      </c>
      <c r="AQ980" s="122">
        <f>AVERAGE(AG$5:AG980)</f>
        <v>67163.008196721305</v>
      </c>
      <c r="AR980" s="122">
        <f>AVERAGE(AH$5:AH980)</f>
        <v>161196.84323770492</v>
      </c>
      <c r="AS980" s="121">
        <f>AVERAGE($AK$5:AK980)</f>
        <v>0.99803051001821541</v>
      </c>
    </row>
    <row r="981" spans="1:45" x14ac:dyDescent="0.25">
      <c r="A981" s="103">
        <v>977</v>
      </c>
      <c r="B981" s="116">
        <v>612</v>
      </c>
      <c r="C981" s="116">
        <v>40</v>
      </c>
      <c r="D981" s="116">
        <v>23</v>
      </c>
      <c r="E981" s="117">
        <v>2187.7312146662052</v>
      </c>
      <c r="F981" s="116">
        <v>450</v>
      </c>
      <c r="G981" s="116">
        <v>9</v>
      </c>
      <c r="H981" s="117">
        <v>224550</v>
      </c>
      <c r="I981" s="117">
        <v>69491</v>
      </c>
      <c r="J981" s="117">
        <v>158509</v>
      </c>
      <c r="K981" s="116" t="str">
        <v>Yes</v>
      </c>
      <c r="L981" s="116" t="str">
        <v>Yes</v>
      </c>
      <c r="M981" s="120">
        <v>1</v>
      </c>
      <c r="P981" s="104">
        <f>AVERAGE(F$5:F981)</f>
        <v>448.97134083930399</v>
      </c>
      <c r="Q981" s="104">
        <f>AVERAGE(G$5:G981)</f>
        <v>4.5516888433981579</v>
      </c>
      <c r="R981" s="122">
        <f>AVERAGE(H$5:H981)</f>
        <v>224036.6990788127</v>
      </c>
      <c r="S981" s="122">
        <f>AVERAGE(I$5:I981)</f>
        <v>67168.426816786086</v>
      </c>
      <c r="T981" s="122">
        <f>AVERAGE(J$5:J981)</f>
        <v>161129.3776867963</v>
      </c>
      <c r="U981" s="121">
        <f>AVERAGE($M$5:M981)</f>
        <v>0.99771409075400908</v>
      </c>
      <c r="Y981" s="103">
        <v>977</v>
      </c>
      <c r="Z981" s="103">
        <v>633</v>
      </c>
      <c r="AA981" s="103">
        <v>45</v>
      </c>
      <c r="AB981" s="103">
        <v>38</v>
      </c>
      <c r="AC981" s="137">
        <v>3626.3452386529043</v>
      </c>
      <c r="AD981" s="103">
        <v>444</v>
      </c>
      <c r="AE981" s="103">
        <v>0</v>
      </c>
      <c r="AF981" s="137">
        <v>221556</v>
      </c>
      <c r="AG981" s="137">
        <v>64400</v>
      </c>
      <c r="AH981" s="137">
        <v>162856</v>
      </c>
      <c r="AI981" s="103" t="str">
        <v>No</v>
      </c>
      <c r="AJ981" s="103" t="str">
        <v>No</v>
      </c>
      <c r="AK981" s="142">
        <v>0.98666666666666669</v>
      </c>
      <c r="AN981" s="104">
        <f>AVERAGE(AD$5:AD981)</f>
        <v>449.10849539406348</v>
      </c>
      <c r="AO981" s="104">
        <f>AVERAGE(AE$5:AE981)</f>
        <v>4.5076765609007161</v>
      </c>
      <c r="AP981" s="122">
        <f>AVERAGE(AF$5:AF981)</f>
        <v>224105.13920163768</v>
      </c>
      <c r="AQ981" s="122">
        <f>AVERAGE(AG$5:AG981)</f>
        <v>67160.180143295802</v>
      </c>
      <c r="AR981" s="122">
        <f>AVERAGE(AH$5:AH981)</f>
        <v>161198.54145342886</v>
      </c>
      <c r="AS981" s="121">
        <f>AVERAGE($AK$5:AK981)</f>
        <v>0.99801887865347483</v>
      </c>
    </row>
    <row r="982" spans="1:45" x14ac:dyDescent="0.25">
      <c r="A982" s="103">
        <v>978</v>
      </c>
      <c r="B982" s="116">
        <v>571</v>
      </c>
      <c r="C982" s="116">
        <v>31</v>
      </c>
      <c r="D982" s="116">
        <v>30</v>
      </c>
      <c r="E982" s="117">
        <v>3671.5542968894706</v>
      </c>
      <c r="F982" s="116">
        <v>450</v>
      </c>
      <c r="G982" s="116">
        <v>2</v>
      </c>
      <c r="H982" s="117">
        <v>224550</v>
      </c>
      <c r="I982" s="117">
        <v>65998</v>
      </c>
      <c r="J982" s="117">
        <v>163052</v>
      </c>
      <c r="K982" s="116" t="str">
        <v>Yes</v>
      </c>
      <c r="L982" s="116" t="str">
        <v>Yes</v>
      </c>
      <c r="M982" s="120">
        <v>1</v>
      </c>
      <c r="P982" s="104">
        <f>AVERAGE(F$5:F982)</f>
        <v>448.97239263803681</v>
      </c>
      <c r="Q982" s="104">
        <f>AVERAGE(G$5:G982)</f>
        <v>4.5490797546012267</v>
      </c>
      <c r="R982" s="122">
        <f>AVERAGE(H$5:H982)</f>
        <v>224037.22392638036</v>
      </c>
      <c r="S982" s="122">
        <f>AVERAGE(I$5:I982)</f>
        <v>67167.230061349692</v>
      </c>
      <c r="T982" s="122">
        <f>AVERAGE(J$5:J982)</f>
        <v>161131.34355828221</v>
      </c>
      <c r="U982" s="121">
        <f>AVERAGE($M$5:M982)</f>
        <v>0.99771642808452643</v>
      </c>
      <c r="Y982" s="103">
        <v>978</v>
      </c>
      <c r="Z982" s="103">
        <v>523</v>
      </c>
      <c r="AA982" s="103">
        <v>38</v>
      </c>
      <c r="AB982" s="103">
        <v>26</v>
      </c>
      <c r="AC982" s="137">
        <v>3958.6864051724669</v>
      </c>
      <c r="AD982" s="103">
        <v>450</v>
      </c>
      <c r="AE982" s="103">
        <v>6</v>
      </c>
      <c r="AF982" s="137">
        <v>224550</v>
      </c>
      <c r="AG982" s="137">
        <v>67994</v>
      </c>
      <c r="AH982" s="137">
        <v>160456</v>
      </c>
      <c r="AI982" s="103" t="str">
        <v>Yes</v>
      </c>
      <c r="AJ982" s="103" t="str">
        <v>Yes</v>
      </c>
      <c r="AK982" s="142">
        <v>1</v>
      </c>
      <c r="AN982" s="104">
        <f>AVERAGE(AD$5:AD982)</f>
        <v>449.10940695296523</v>
      </c>
      <c r="AO982" s="104">
        <f>AVERAGE(AE$5:AE982)</f>
        <v>4.5092024539877302</v>
      </c>
      <c r="AP982" s="122">
        <f>AVERAGE(AF$5:AF982)</f>
        <v>224105.59406952964</v>
      </c>
      <c r="AQ982" s="122">
        <f>AVERAGE(AG$5:AG982)</f>
        <v>67161.032719836396</v>
      </c>
      <c r="AR982" s="122">
        <f>AVERAGE(AH$5:AH982)</f>
        <v>161197.78220858896</v>
      </c>
      <c r="AS982" s="121">
        <f>AVERAGE($AK$5:AK982)</f>
        <v>0.99802090433992319</v>
      </c>
    </row>
    <row r="983" spans="1:45" x14ac:dyDescent="0.25">
      <c r="A983" s="103">
        <v>979</v>
      </c>
      <c r="B983" s="116">
        <v>638</v>
      </c>
      <c r="C983" s="116">
        <v>41</v>
      </c>
      <c r="D983" s="116">
        <v>24</v>
      </c>
      <c r="E983" s="117">
        <v>3366.4676197972567</v>
      </c>
      <c r="F983" s="116">
        <v>450</v>
      </c>
      <c r="G983" s="116">
        <v>8</v>
      </c>
      <c r="H983" s="117">
        <v>224550</v>
      </c>
      <c r="I983" s="117">
        <v>68992</v>
      </c>
      <c r="J983" s="117">
        <v>159158</v>
      </c>
      <c r="K983" s="116" t="str">
        <v>Yes</v>
      </c>
      <c r="L983" s="116" t="str">
        <v>Yes</v>
      </c>
      <c r="M983" s="120">
        <v>1</v>
      </c>
      <c r="P983" s="104">
        <f>AVERAGE(F$5:F983)</f>
        <v>448.97344228804906</v>
      </c>
      <c r="Q983" s="104">
        <f>AVERAGE(G$5:G983)</f>
        <v>4.5526046986721145</v>
      </c>
      <c r="R983" s="122">
        <f>AVERAGE(H$5:H983)</f>
        <v>224037.74770173646</v>
      </c>
      <c r="S983" s="122">
        <f>AVERAGE(I$5:I983)</f>
        <v>67169.093973442286</v>
      </c>
      <c r="T983" s="122">
        <f>AVERAGE(J$5:J983)</f>
        <v>161129.32788559754</v>
      </c>
      <c r="U983" s="121">
        <f>AVERAGE($M$5:M983)</f>
        <v>0.99771876064010923</v>
      </c>
      <c r="Y983" s="103">
        <v>979</v>
      </c>
      <c r="Z983" s="103">
        <v>540</v>
      </c>
      <c r="AA983" s="103">
        <v>36</v>
      </c>
      <c r="AB983" s="103">
        <v>20</v>
      </c>
      <c r="AC983" s="137">
        <v>4589.0135294919583</v>
      </c>
      <c r="AD983" s="103">
        <v>450</v>
      </c>
      <c r="AE983" s="103">
        <v>12</v>
      </c>
      <c r="AF983" s="137">
        <v>224550</v>
      </c>
      <c r="AG983" s="137">
        <v>70988</v>
      </c>
      <c r="AH983" s="137">
        <v>156562</v>
      </c>
      <c r="AI983" s="103" t="str">
        <v>Yes</v>
      </c>
      <c r="AJ983" s="103" t="str">
        <v>Yes</v>
      </c>
      <c r="AK983" s="142">
        <v>1</v>
      </c>
      <c r="AN983" s="104">
        <f>AVERAGE(AD$5:AD983)</f>
        <v>449.11031664964247</v>
      </c>
      <c r="AO983" s="104">
        <f>AVERAGE(AE$5:AE983)</f>
        <v>4.5168539325842696</v>
      </c>
      <c r="AP983" s="122">
        <f>AVERAGE(AF$5:AF983)</f>
        <v>224106.04800817161</v>
      </c>
      <c r="AQ983" s="122">
        <f>AVERAGE(AG$5:AG983)</f>
        <v>67164.941777323795</v>
      </c>
      <c r="AR983" s="122">
        <f>AVERAGE(AH$5:AH983)</f>
        <v>161193.04698672114</v>
      </c>
      <c r="AS983" s="121">
        <f>AVERAGE($AK$5:AK983)</f>
        <v>0.99802292588809494</v>
      </c>
    </row>
    <row r="984" spans="1:45" x14ac:dyDescent="0.25">
      <c r="A984" s="103">
        <v>980</v>
      </c>
      <c r="B984" s="116">
        <v>536</v>
      </c>
      <c r="C984" s="116">
        <v>28</v>
      </c>
      <c r="D984" s="116">
        <v>29</v>
      </c>
      <c r="E984" s="117">
        <v>2586.595705023552</v>
      </c>
      <c r="F984" s="116">
        <v>450</v>
      </c>
      <c r="G984" s="116">
        <v>3</v>
      </c>
      <c r="H984" s="117">
        <v>224550</v>
      </c>
      <c r="I984" s="117">
        <v>66497</v>
      </c>
      <c r="J984" s="117">
        <v>162403</v>
      </c>
      <c r="K984" s="116" t="str">
        <v>Yes</v>
      </c>
      <c r="L984" s="116" t="str">
        <v>Yes</v>
      </c>
      <c r="M984" s="120">
        <v>1</v>
      </c>
      <c r="P984" s="104">
        <f>AVERAGE(F$5:F984)</f>
        <v>448.97448979591837</v>
      </c>
      <c r="Q984" s="104">
        <f>AVERAGE(G$5:G984)</f>
        <v>4.5510204081632653</v>
      </c>
      <c r="R984" s="122">
        <f>AVERAGE(H$5:H984)</f>
        <v>224038.27040816325</v>
      </c>
      <c r="S984" s="122">
        <f>AVERAGE(I$5:I984)</f>
        <v>67168.408163265311</v>
      </c>
      <c r="T984" s="122">
        <f>AVERAGE(J$5:J984)</f>
        <v>161130.62755102041</v>
      </c>
      <c r="U984" s="121">
        <f>AVERAGE($M$5:M984)</f>
        <v>0.99772108843537433</v>
      </c>
      <c r="Y984" s="103">
        <v>980</v>
      </c>
      <c r="Z984" s="103">
        <v>535</v>
      </c>
      <c r="AA984" s="103">
        <v>35</v>
      </c>
      <c r="AB984" s="103">
        <v>24</v>
      </c>
      <c r="AC984" s="137">
        <v>2343.1952154544065</v>
      </c>
      <c r="AD984" s="103">
        <v>450</v>
      </c>
      <c r="AE984" s="103">
        <v>8</v>
      </c>
      <c r="AF984" s="137">
        <v>224550</v>
      </c>
      <c r="AG984" s="137">
        <v>68992</v>
      </c>
      <c r="AH984" s="137">
        <v>159158</v>
      </c>
      <c r="AI984" s="103" t="str">
        <v>Yes</v>
      </c>
      <c r="AJ984" s="103" t="str">
        <v>Yes</v>
      </c>
      <c r="AK984" s="142">
        <v>1</v>
      </c>
      <c r="AN984" s="104">
        <f>AVERAGE(AD$5:AD984)</f>
        <v>449.11122448979592</v>
      </c>
      <c r="AO984" s="104">
        <f>AVERAGE(AE$5:AE984)</f>
        <v>4.5204081632653059</v>
      </c>
      <c r="AP984" s="122">
        <f>AVERAGE(AF$5:AF984)</f>
        <v>224106.50102040818</v>
      </c>
      <c r="AQ984" s="122">
        <f>AVERAGE(AG$5:AG984)</f>
        <v>67166.806122448979</v>
      </c>
      <c r="AR984" s="122">
        <f>AVERAGE(AH$5:AH984)</f>
        <v>161190.97040816327</v>
      </c>
      <c r="AS984" s="121">
        <f>AVERAGE($AK$5:AK984)</f>
        <v>0.99802494331065805</v>
      </c>
    </row>
    <row r="985" spans="1:45" x14ac:dyDescent="0.25">
      <c r="A985" s="103">
        <v>981</v>
      </c>
      <c r="B985" s="116">
        <v>601</v>
      </c>
      <c r="C985" s="116">
        <v>24</v>
      </c>
      <c r="D985" s="116">
        <v>26</v>
      </c>
      <c r="E985" s="117">
        <v>2884.1738630422851</v>
      </c>
      <c r="F985" s="116">
        <v>450</v>
      </c>
      <c r="G985" s="116">
        <v>6</v>
      </c>
      <c r="H985" s="117">
        <v>224550</v>
      </c>
      <c r="I985" s="117">
        <v>67994</v>
      </c>
      <c r="J985" s="117">
        <v>160456</v>
      </c>
      <c r="K985" s="116" t="str">
        <v>Yes</v>
      </c>
      <c r="L985" s="116" t="str">
        <v>Yes</v>
      </c>
      <c r="M985" s="120">
        <v>1</v>
      </c>
      <c r="P985" s="104">
        <f>AVERAGE(F$5:F985)</f>
        <v>448.97553516819573</v>
      </c>
      <c r="Q985" s="104">
        <f>AVERAGE(G$5:G985)</f>
        <v>4.5524974515800203</v>
      </c>
      <c r="R985" s="122">
        <f>AVERAGE(H$5:H985)</f>
        <v>224038.79204892967</v>
      </c>
      <c r="S985" s="122">
        <f>AVERAGE(I$5:I985)</f>
        <v>67169.249745157998</v>
      </c>
      <c r="T985" s="122">
        <f>AVERAGE(J$5:J985)</f>
        <v>161129.93985728847</v>
      </c>
      <c r="U985" s="121">
        <f>AVERAGE($M$5:M985)</f>
        <v>0.99772341148487964</v>
      </c>
      <c r="Y985" s="103">
        <v>981</v>
      </c>
      <c r="Z985" s="103">
        <v>586</v>
      </c>
      <c r="AA985" s="103">
        <v>43</v>
      </c>
      <c r="AB985" s="103">
        <v>33</v>
      </c>
      <c r="AC985" s="137">
        <v>2759.3275013291777</v>
      </c>
      <c r="AD985" s="103">
        <v>449</v>
      </c>
      <c r="AE985" s="103">
        <v>0</v>
      </c>
      <c r="AF985" s="137">
        <v>224051</v>
      </c>
      <c r="AG985" s="137">
        <v>64900</v>
      </c>
      <c r="AH985" s="137">
        <v>164101</v>
      </c>
      <c r="AI985" s="103" t="str">
        <v>No</v>
      </c>
      <c r="AJ985" s="103" t="str">
        <v>No</v>
      </c>
      <c r="AK985" s="142">
        <v>0.99777777777777776</v>
      </c>
      <c r="AN985" s="104">
        <f>AVERAGE(AD$5:AD985)</f>
        <v>449.11111111111109</v>
      </c>
      <c r="AO985" s="104">
        <f>AVERAGE(AE$5:AE985)</f>
        <v>4.5158002038735985</v>
      </c>
      <c r="AP985" s="122">
        <f>AVERAGE(AF$5:AF985)</f>
        <v>224106.44444444444</v>
      </c>
      <c r="AQ985" s="122">
        <f>AVERAGE(AG$5:AG985)</f>
        <v>67164.495412844029</v>
      </c>
      <c r="AR985" s="122">
        <f>AVERAGE(AH$5:AH985)</f>
        <v>161193.93679918451</v>
      </c>
      <c r="AS985" s="121">
        <f>AVERAGE($AK$5:AK985)</f>
        <v>0.99802469135802518</v>
      </c>
    </row>
    <row r="986" spans="1:45" x14ac:dyDescent="0.25">
      <c r="A986" s="103">
        <v>982</v>
      </c>
      <c r="B986" s="116">
        <v>564</v>
      </c>
      <c r="C986" s="116">
        <v>56</v>
      </c>
      <c r="D986" s="116">
        <v>22</v>
      </c>
      <c r="E986" s="117">
        <v>4989.6268284006219</v>
      </c>
      <c r="F986" s="116">
        <v>450</v>
      </c>
      <c r="G986" s="116">
        <v>10</v>
      </c>
      <c r="H986" s="117">
        <v>224550</v>
      </c>
      <c r="I986" s="117">
        <v>69990</v>
      </c>
      <c r="J986" s="117">
        <v>157860</v>
      </c>
      <c r="K986" s="116" t="str">
        <v>Yes</v>
      </c>
      <c r="L986" s="116" t="str">
        <v>Yes</v>
      </c>
      <c r="M986" s="120">
        <v>1</v>
      </c>
      <c r="P986" s="104">
        <f>AVERAGE(F$5:F986)</f>
        <v>448.97657841140528</v>
      </c>
      <c r="Q986" s="104">
        <f>AVERAGE(G$5:G986)</f>
        <v>4.5580448065173114</v>
      </c>
      <c r="R986" s="122">
        <f>AVERAGE(H$5:H986)</f>
        <v>224039.31262729125</v>
      </c>
      <c r="S986" s="122">
        <f>AVERAGE(I$5:I986)</f>
        <v>67172.122199592661</v>
      </c>
      <c r="T986" s="122">
        <f>AVERAGE(J$5:J986)</f>
        <v>161126.60997963339</v>
      </c>
      <c r="U986" s="121">
        <f>AVERAGE($M$5:M986)</f>
        <v>0.99772572980312313</v>
      </c>
      <c r="Y986" s="103">
        <v>982</v>
      </c>
      <c r="Z986" s="103">
        <v>586</v>
      </c>
      <c r="AA986" s="103">
        <v>39</v>
      </c>
      <c r="AB986" s="103">
        <v>29</v>
      </c>
      <c r="AC986" s="137">
        <v>2038.8671113873017</v>
      </c>
      <c r="AD986" s="103">
        <v>450</v>
      </c>
      <c r="AE986" s="103">
        <v>3</v>
      </c>
      <c r="AF986" s="137">
        <v>224550</v>
      </c>
      <c r="AG986" s="137">
        <v>66497</v>
      </c>
      <c r="AH986" s="137">
        <v>162403</v>
      </c>
      <c r="AI986" s="103" t="str">
        <v>Yes</v>
      </c>
      <c r="AJ986" s="103" t="str">
        <v>Yes</v>
      </c>
      <c r="AK986" s="142">
        <v>1</v>
      </c>
      <c r="AN986" s="104">
        <f>AVERAGE(AD$5:AD986)</f>
        <v>449.112016293279</v>
      </c>
      <c r="AO986" s="104">
        <f>AVERAGE(AE$5:AE986)</f>
        <v>4.5142566191446027</v>
      </c>
      <c r="AP986" s="122">
        <f>AVERAGE(AF$5:AF986)</f>
        <v>224106.89613034623</v>
      </c>
      <c r="AQ986" s="122">
        <f>AVERAGE(AG$5:AG986)</f>
        <v>67163.815682281056</v>
      </c>
      <c r="AR986" s="122">
        <f>AVERAGE(AH$5:AH986)</f>
        <v>161195.16802443992</v>
      </c>
      <c r="AS986" s="121">
        <f>AVERAGE($AK$5:AK986)</f>
        <v>0.99802670287395379</v>
      </c>
    </row>
    <row r="987" spans="1:45" x14ac:dyDescent="0.25">
      <c r="A987" s="103">
        <v>983</v>
      </c>
      <c r="B987" s="116">
        <v>606</v>
      </c>
      <c r="C987" s="116">
        <v>24</v>
      </c>
      <c r="D987" s="116">
        <v>37</v>
      </c>
      <c r="E987" s="117">
        <v>4455.6368936854751</v>
      </c>
      <c r="F987" s="116">
        <v>445</v>
      </c>
      <c r="G987" s="116">
        <v>0</v>
      </c>
      <c r="H987" s="117">
        <v>222055</v>
      </c>
      <c r="I987" s="117">
        <v>64500</v>
      </c>
      <c r="J987" s="117">
        <v>163105</v>
      </c>
      <c r="K987" s="116" t="str">
        <v>No</v>
      </c>
      <c r="L987" s="116" t="str">
        <v>No</v>
      </c>
      <c r="M987" s="120">
        <v>0.98888888888888893</v>
      </c>
      <c r="P987" s="104">
        <f>AVERAGE(F$5:F987)</f>
        <v>448.97253306205494</v>
      </c>
      <c r="Q987" s="104">
        <f>AVERAGE(G$5:G987)</f>
        <v>4.5534079348931842</v>
      </c>
      <c r="R987" s="122">
        <f>AVERAGE(H$5:H987)</f>
        <v>224037.2939979654</v>
      </c>
      <c r="S987" s="122">
        <f>AVERAGE(I$5:I987)</f>
        <v>67169.403865717191</v>
      </c>
      <c r="T987" s="122">
        <f>AVERAGE(J$5:J987)</f>
        <v>161128.62258392674</v>
      </c>
      <c r="U987" s="121">
        <f>AVERAGE($M$5:M987)</f>
        <v>0.99771674013790013</v>
      </c>
      <c r="Y987" s="103">
        <v>983</v>
      </c>
      <c r="Z987" s="103">
        <v>541</v>
      </c>
      <c r="AA987" s="103">
        <v>31</v>
      </c>
      <c r="AB987" s="103">
        <v>23</v>
      </c>
      <c r="AC987" s="137">
        <v>4266.1663721458463</v>
      </c>
      <c r="AD987" s="103">
        <v>450</v>
      </c>
      <c r="AE987" s="103">
        <v>9</v>
      </c>
      <c r="AF987" s="137">
        <v>224550</v>
      </c>
      <c r="AG987" s="137">
        <v>69491</v>
      </c>
      <c r="AH987" s="137">
        <v>158509</v>
      </c>
      <c r="AI987" s="103" t="str">
        <v>Yes</v>
      </c>
      <c r="AJ987" s="103" t="str">
        <v>Yes</v>
      </c>
      <c r="AK987" s="142">
        <v>1</v>
      </c>
      <c r="AN987" s="104">
        <f>AVERAGE(AD$5:AD987)</f>
        <v>449.11291963377414</v>
      </c>
      <c r="AO987" s="104">
        <f>AVERAGE(AE$5:AE987)</f>
        <v>4.51881993896236</v>
      </c>
      <c r="AP987" s="122">
        <f>AVERAGE(AF$5:AF987)</f>
        <v>224107.3468972533</v>
      </c>
      <c r="AQ987" s="122">
        <f>AVERAGE(AG$5:AG987)</f>
        <v>67166.183112919636</v>
      </c>
      <c r="AR987" s="122">
        <f>AVERAGE(AH$5:AH987)</f>
        <v>161192.43540183114</v>
      </c>
      <c r="AS987" s="121">
        <f>AVERAGE($AK$5:AK987)</f>
        <v>0.99802871029727636</v>
      </c>
    </row>
    <row r="988" spans="1:45" x14ac:dyDescent="0.25">
      <c r="A988" s="103">
        <v>984</v>
      </c>
      <c r="B988" s="116">
        <v>527</v>
      </c>
      <c r="C988" s="116">
        <v>43</v>
      </c>
      <c r="D988" s="116">
        <v>25</v>
      </c>
      <c r="E988" s="117">
        <v>2687.3085023169556</v>
      </c>
      <c r="F988" s="116">
        <v>450</v>
      </c>
      <c r="G988" s="116">
        <v>7</v>
      </c>
      <c r="H988" s="117">
        <v>224550</v>
      </c>
      <c r="I988" s="117">
        <v>68493</v>
      </c>
      <c r="J988" s="117">
        <v>159807</v>
      </c>
      <c r="K988" s="116" t="str">
        <v>Yes</v>
      </c>
      <c r="L988" s="116" t="str">
        <v>Yes</v>
      </c>
      <c r="M988" s="120">
        <v>1</v>
      </c>
      <c r="P988" s="104">
        <f>AVERAGE(F$5:F988)</f>
        <v>448.97357723577238</v>
      </c>
      <c r="Q988" s="104">
        <f>AVERAGE(G$5:G988)</f>
        <v>4.5558943089430892</v>
      </c>
      <c r="R988" s="122">
        <f>AVERAGE(H$5:H988)</f>
        <v>224037.8150406504</v>
      </c>
      <c r="S988" s="122">
        <f>AVERAGE(I$5:I988)</f>
        <v>67170.748983739832</v>
      </c>
      <c r="T988" s="122">
        <f>AVERAGE(J$5:J988)</f>
        <v>161127.27947154472</v>
      </c>
      <c r="U988" s="121">
        <f>AVERAGE($M$5:M988)</f>
        <v>0.99771906052393888</v>
      </c>
      <c r="Y988" s="103">
        <v>984</v>
      </c>
      <c r="Z988" s="103">
        <v>622</v>
      </c>
      <c r="AA988" s="103">
        <v>49</v>
      </c>
      <c r="AB988" s="103">
        <v>39</v>
      </c>
      <c r="AC988" s="137">
        <v>4436.7911354877706</v>
      </c>
      <c r="AD988" s="103">
        <v>443</v>
      </c>
      <c r="AE988" s="103">
        <v>0</v>
      </c>
      <c r="AF988" s="137">
        <v>221057</v>
      </c>
      <c r="AG988" s="137">
        <v>64300</v>
      </c>
      <c r="AH988" s="137">
        <v>162607</v>
      </c>
      <c r="AI988" s="103" t="str">
        <v>No</v>
      </c>
      <c r="AJ988" s="103" t="str">
        <v>No</v>
      </c>
      <c r="AK988" s="142">
        <v>0.98444444444444446</v>
      </c>
      <c r="AN988" s="104">
        <f>AVERAGE(AD$5:AD988)</f>
        <v>449.10670731707319</v>
      </c>
      <c r="AO988" s="104">
        <f>AVERAGE(AE$5:AE988)</f>
        <v>4.5142276422764231</v>
      </c>
      <c r="AP988" s="122">
        <f>AVERAGE(AF$5:AF988)</f>
        <v>224104.24695121951</v>
      </c>
      <c r="AQ988" s="122">
        <f>AVERAGE(AG$5:AG988)</f>
        <v>67163.270325203252</v>
      </c>
      <c r="AR988" s="122">
        <f>AVERAGE(AH$5:AH988)</f>
        <v>161193.87296747966</v>
      </c>
      <c r="AS988" s="121">
        <f>AVERAGE($AK$5:AK988)</f>
        <v>0.99801490514905189</v>
      </c>
    </row>
    <row r="989" spans="1:45" x14ac:dyDescent="0.25">
      <c r="A989" s="103">
        <v>985</v>
      </c>
      <c r="B989" s="116">
        <v>604</v>
      </c>
      <c r="C989" s="116">
        <v>38</v>
      </c>
      <c r="D989" s="116">
        <v>25</v>
      </c>
      <c r="E989" s="117">
        <v>4684.5108370458493</v>
      </c>
      <c r="F989" s="116">
        <v>450</v>
      </c>
      <c r="G989" s="116">
        <v>7</v>
      </c>
      <c r="H989" s="117">
        <v>224550</v>
      </c>
      <c r="I989" s="117">
        <v>68493</v>
      </c>
      <c r="J989" s="117">
        <v>159807</v>
      </c>
      <c r="K989" s="116" t="str">
        <v>Yes</v>
      </c>
      <c r="L989" s="116" t="str">
        <v>Yes</v>
      </c>
      <c r="M989" s="120">
        <v>1</v>
      </c>
      <c r="P989" s="104">
        <f>AVERAGE(F$5:F989)</f>
        <v>448.97461928934013</v>
      </c>
      <c r="Q989" s="104">
        <f>AVERAGE(G$5:G989)</f>
        <v>4.5583756345177662</v>
      </c>
      <c r="R989" s="122">
        <f>AVERAGE(H$5:H989)</f>
        <v>224038.33502538071</v>
      </c>
      <c r="S989" s="122">
        <f>AVERAGE(I$5:I989)</f>
        <v>67172.091370558381</v>
      </c>
      <c r="T989" s="122">
        <f>AVERAGE(J$5:J989)</f>
        <v>161125.93908629441</v>
      </c>
      <c r="U989" s="121">
        <f>AVERAGE($M$5:M989)</f>
        <v>0.99772137619853385</v>
      </c>
      <c r="Y989" s="103">
        <v>985</v>
      </c>
      <c r="Z989" s="103">
        <v>529</v>
      </c>
      <c r="AA989" s="103">
        <v>32</v>
      </c>
      <c r="AB989" s="103">
        <v>30</v>
      </c>
      <c r="AC989" s="137">
        <v>2033.8142539976368</v>
      </c>
      <c r="AD989" s="103">
        <v>450</v>
      </c>
      <c r="AE989" s="103">
        <v>2</v>
      </c>
      <c r="AF989" s="137">
        <v>224550</v>
      </c>
      <c r="AG989" s="137">
        <v>65998</v>
      </c>
      <c r="AH989" s="137">
        <v>163052</v>
      </c>
      <c r="AI989" s="103" t="str">
        <v>Yes</v>
      </c>
      <c r="AJ989" s="103" t="str">
        <v>Yes</v>
      </c>
      <c r="AK989" s="142">
        <v>1</v>
      </c>
      <c r="AN989" s="104">
        <f>AVERAGE(AD$5:AD989)</f>
        <v>449.10761421319796</v>
      </c>
      <c r="AO989" s="104">
        <f>AVERAGE(AE$5:AE989)</f>
        <v>4.5116751269035529</v>
      </c>
      <c r="AP989" s="122">
        <f>AVERAGE(AF$5:AF989)</f>
        <v>224104.69949238579</v>
      </c>
      <c r="AQ989" s="122">
        <f>AVERAGE(AG$5:AG989)</f>
        <v>67162.087309644674</v>
      </c>
      <c r="AR989" s="122">
        <f>AVERAGE(AH$5:AH989)</f>
        <v>161195.75939086295</v>
      </c>
      <c r="AS989" s="121">
        <f>AVERAGE($AK$5:AK989)</f>
        <v>0.99801692047377366</v>
      </c>
    </row>
    <row r="990" spans="1:45" x14ac:dyDescent="0.25">
      <c r="A990" s="103">
        <v>986</v>
      </c>
      <c r="B990" s="116">
        <v>575</v>
      </c>
      <c r="C990" s="116">
        <v>50</v>
      </c>
      <c r="D990" s="116">
        <v>30</v>
      </c>
      <c r="E990" s="117">
        <v>2101.0540207442455</v>
      </c>
      <c r="F990" s="116">
        <v>450</v>
      </c>
      <c r="G990" s="116">
        <v>2</v>
      </c>
      <c r="H990" s="117">
        <v>224550</v>
      </c>
      <c r="I990" s="117">
        <v>65998</v>
      </c>
      <c r="J990" s="117">
        <v>163052</v>
      </c>
      <c r="K990" s="116" t="str">
        <v>Yes</v>
      </c>
      <c r="L990" s="116" t="str">
        <v>Yes</v>
      </c>
      <c r="M990" s="120">
        <v>1</v>
      </c>
      <c r="P990" s="104">
        <f>AVERAGE(F$5:F990)</f>
        <v>448.97565922920893</v>
      </c>
      <c r="Q990" s="104">
        <f>AVERAGE(G$5:G990)</f>
        <v>4.5557809330628807</v>
      </c>
      <c r="R990" s="122">
        <f>AVERAGE(H$5:H990)</f>
        <v>224038.85395537526</v>
      </c>
      <c r="S990" s="122">
        <f>AVERAGE(I$5:I990)</f>
        <v>67170.900608519267</v>
      </c>
      <c r="T990" s="122">
        <f>AVERAGE(J$5:J990)</f>
        <v>161127.89249492899</v>
      </c>
      <c r="U990" s="121">
        <f>AVERAGE($M$5:M990)</f>
        <v>0.99772368717602011</v>
      </c>
      <c r="Y990" s="103">
        <v>986</v>
      </c>
      <c r="Z990" s="103">
        <v>633</v>
      </c>
      <c r="AA990" s="103">
        <v>40</v>
      </c>
      <c r="AB990" s="103">
        <v>27</v>
      </c>
      <c r="AC990" s="137">
        <v>3405.7009972305395</v>
      </c>
      <c r="AD990" s="103">
        <v>450</v>
      </c>
      <c r="AE990" s="103">
        <v>5</v>
      </c>
      <c r="AF990" s="137">
        <v>224550</v>
      </c>
      <c r="AG990" s="137">
        <v>67495</v>
      </c>
      <c r="AH990" s="137">
        <v>161105</v>
      </c>
      <c r="AI990" s="103" t="str">
        <v>Yes</v>
      </c>
      <c r="AJ990" s="103" t="str">
        <v>Yes</v>
      </c>
      <c r="AK990" s="142">
        <v>1</v>
      </c>
      <c r="AN990" s="104">
        <f>AVERAGE(AD$5:AD990)</f>
        <v>449.10851926977688</v>
      </c>
      <c r="AO990" s="104">
        <f>AVERAGE(AE$5:AE990)</f>
        <v>4.5121703853955379</v>
      </c>
      <c r="AP990" s="122">
        <f>AVERAGE(AF$5:AF990)</f>
        <v>224105.15111561868</v>
      </c>
      <c r="AQ990" s="122">
        <f>AVERAGE(AG$5:AG990)</f>
        <v>67162.424949290056</v>
      </c>
      <c r="AR990" s="122">
        <f>AVERAGE(AH$5:AH990)</f>
        <v>161195.66734279919</v>
      </c>
      <c r="AS990" s="121">
        <f>AVERAGE($AK$5:AK990)</f>
        <v>0.99801893171061573</v>
      </c>
    </row>
    <row r="991" spans="1:45" x14ac:dyDescent="0.25">
      <c r="A991" s="103">
        <v>987</v>
      </c>
      <c r="B991" s="116">
        <v>486</v>
      </c>
      <c r="C991" s="116">
        <v>33</v>
      </c>
      <c r="D991" s="116">
        <v>21</v>
      </c>
      <c r="E991" s="117">
        <v>3075.6407768293557</v>
      </c>
      <c r="F991" s="116">
        <v>450</v>
      </c>
      <c r="G991" s="116">
        <v>11</v>
      </c>
      <c r="H991" s="117">
        <v>224550</v>
      </c>
      <c r="I991" s="117">
        <v>70489</v>
      </c>
      <c r="J991" s="117">
        <v>157211</v>
      </c>
      <c r="K991" s="116" t="str">
        <v>Yes</v>
      </c>
      <c r="L991" s="116" t="str">
        <v>Yes</v>
      </c>
      <c r="M991" s="120">
        <v>1</v>
      </c>
      <c r="P991" s="104">
        <f>AVERAGE(F$5:F991)</f>
        <v>448.97669706180346</v>
      </c>
      <c r="Q991" s="104">
        <f>AVERAGE(G$5:G991)</f>
        <v>4.5623100303951372</v>
      </c>
      <c r="R991" s="122">
        <f>AVERAGE(H$5:H991)</f>
        <v>224039.37183383992</v>
      </c>
      <c r="S991" s="122">
        <f>AVERAGE(I$5:I991)</f>
        <v>67174.262411347518</v>
      </c>
      <c r="T991" s="122">
        <f>AVERAGE(J$5:J991)</f>
        <v>161123.92401215807</v>
      </c>
      <c r="U991" s="121">
        <f>AVERAGE($M$5:M991)</f>
        <v>0.99772599347067459</v>
      </c>
      <c r="Y991" s="103">
        <v>987</v>
      </c>
      <c r="Z991" s="103">
        <v>622</v>
      </c>
      <c r="AA991" s="103">
        <v>38</v>
      </c>
      <c r="AB991" s="103">
        <v>26</v>
      </c>
      <c r="AC991" s="137">
        <v>4431.7410846608691</v>
      </c>
      <c r="AD991" s="103">
        <v>450</v>
      </c>
      <c r="AE991" s="103">
        <v>6</v>
      </c>
      <c r="AF991" s="137">
        <v>224550</v>
      </c>
      <c r="AG991" s="137">
        <v>67994</v>
      </c>
      <c r="AH991" s="137">
        <v>160456</v>
      </c>
      <c r="AI991" s="103" t="str">
        <v>Yes</v>
      </c>
      <c r="AJ991" s="103" t="str">
        <v>Yes</v>
      </c>
      <c r="AK991" s="142">
        <v>1</v>
      </c>
      <c r="AN991" s="104">
        <f>AVERAGE(AD$5:AD991)</f>
        <v>449.10942249240122</v>
      </c>
      <c r="AO991" s="104">
        <f>AVERAGE(AE$5:AE991)</f>
        <v>4.5136778115501519</v>
      </c>
      <c r="AP991" s="122">
        <f>AVERAGE(AF$5:AF991)</f>
        <v>224105.60182370822</v>
      </c>
      <c r="AQ991" s="122">
        <f>AVERAGE(AG$5:AG991)</f>
        <v>67163.267477203641</v>
      </c>
      <c r="AR991" s="122">
        <f>AVERAGE(AH$5:AH991)</f>
        <v>161194.9179331307</v>
      </c>
      <c r="AS991" s="121">
        <f>AVERAGE($AK$5:AK991)</f>
        <v>0.99802093887200316</v>
      </c>
    </row>
    <row r="992" spans="1:45" x14ac:dyDescent="0.25">
      <c r="A992" s="103">
        <v>988</v>
      </c>
      <c r="B992" s="116">
        <v>578</v>
      </c>
      <c r="C992" s="116">
        <v>47</v>
      </c>
      <c r="D992" s="116">
        <v>29</v>
      </c>
      <c r="E992" s="117">
        <v>4753.8491561026185</v>
      </c>
      <c r="F992" s="116">
        <v>450</v>
      </c>
      <c r="G992" s="116">
        <v>3</v>
      </c>
      <c r="H992" s="117">
        <v>224550</v>
      </c>
      <c r="I992" s="117">
        <v>66497</v>
      </c>
      <c r="J992" s="117">
        <v>162403</v>
      </c>
      <c r="K992" s="116" t="str">
        <v>Yes</v>
      </c>
      <c r="L992" s="116" t="str">
        <v>Yes</v>
      </c>
      <c r="M992" s="120">
        <v>1</v>
      </c>
      <c r="P992" s="104">
        <f>AVERAGE(F$5:F992)</f>
        <v>448.97773279352225</v>
      </c>
      <c r="Q992" s="104">
        <f>AVERAGE(G$5:G992)</f>
        <v>4.5607287449392713</v>
      </c>
      <c r="R992" s="122">
        <f>AVERAGE(H$5:H992)</f>
        <v>224039.88866396761</v>
      </c>
      <c r="S992" s="122">
        <f>AVERAGE(I$5:I992)</f>
        <v>67173.576923076922</v>
      </c>
      <c r="T992" s="122">
        <f>AVERAGE(J$5:J992)</f>
        <v>161125.21862348178</v>
      </c>
      <c r="U992" s="121">
        <f>AVERAGE($M$5:M992)</f>
        <v>0.99772829509671646</v>
      </c>
      <c r="Y992" s="103">
        <v>988</v>
      </c>
      <c r="Z992" s="103">
        <v>630</v>
      </c>
      <c r="AA992" s="103">
        <v>32</v>
      </c>
      <c r="AB992" s="103">
        <v>34</v>
      </c>
      <c r="AC992" s="137">
        <v>3562.0835450012692</v>
      </c>
      <c r="AD992" s="103">
        <v>448</v>
      </c>
      <c r="AE992" s="103">
        <v>0</v>
      </c>
      <c r="AF992" s="137">
        <v>223552</v>
      </c>
      <c r="AG992" s="137">
        <v>64800</v>
      </c>
      <c r="AH992" s="137">
        <v>163852</v>
      </c>
      <c r="AI992" s="103" t="str">
        <v>No</v>
      </c>
      <c r="AJ992" s="103" t="str">
        <v>No</v>
      </c>
      <c r="AK992" s="142">
        <v>0.99555555555555553</v>
      </c>
      <c r="AN992" s="104">
        <f>AVERAGE(AD$5:AD992)</f>
        <v>449.10829959514172</v>
      </c>
      <c r="AO992" s="104">
        <f>AVERAGE(AE$5:AE992)</f>
        <v>4.5091093117408905</v>
      </c>
      <c r="AP992" s="122">
        <f>AVERAGE(AF$5:AF992)</f>
        <v>224105.0414979757</v>
      </c>
      <c r="AQ992" s="122">
        <f>AVERAGE(AG$5:AG992)</f>
        <v>67160.875506072873</v>
      </c>
      <c r="AR992" s="122">
        <f>AVERAGE(AH$5:AH992)</f>
        <v>161197.60728744938</v>
      </c>
      <c r="AS992" s="121">
        <f>AVERAGE($AK$5:AK992)</f>
        <v>0.99801844354475977</v>
      </c>
    </row>
    <row r="993" spans="1:45" x14ac:dyDescent="0.25">
      <c r="A993" s="103">
        <v>989</v>
      </c>
      <c r="B993" s="116">
        <v>576</v>
      </c>
      <c r="C993" s="116">
        <v>34</v>
      </c>
      <c r="D993" s="116">
        <v>30</v>
      </c>
      <c r="E993" s="117">
        <v>2845.0968066256737</v>
      </c>
      <c r="F993" s="116">
        <v>450</v>
      </c>
      <c r="G993" s="116">
        <v>2</v>
      </c>
      <c r="H993" s="117">
        <v>224550</v>
      </c>
      <c r="I993" s="117">
        <v>65998</v>
      </c>
      <c r="J993" s="117">
        <v>163052</v>
      </c>
      <c r="K993" s="116" t="str">
        <v>Yes</v>
      </c>
      <c r="L993" s="116" t="str">
        <v>Yes</v>
      </c>
      <c r="M993" s="120">
        <v>1</v>
      </c>
      <c r="P993" s="104">
        <f>AVERAGE(F$5:F993)</f>
        <v>448.97876643073812</v>
      </c>
      <c r="Q993" s="104">
        <f>AVERAGE(G$5:G993)</f>
        <v>4.558139534883721</v>
      </c>
      <c r="R993" s="122">
        <f>AVERAGE(H$5:H993)</f>
        <v>224040.40444893832</v>
      </c>
      <c r="S993" s="122">
        <f>AVERAGE(I$5:I993)</f>
        <v>67172.388270980795</v>
      </c>
      <c r="T993" s="122">
        <f>AVERAGE(J$5:J993)</f>
        <v>161127.16683518706</v>
      </c>
      <c r="U993" s="121">
        <f>AVERAGE($M$5:M993)</f>
        <v>0.99773059206830716</v>
      </c>
      <c r="Y993" s="103">
        <v>989</v>
      </c>
      <c r="Z993" s="103">
        <v>540</v>
      </c>
      <c r="AA993" s="103">
        <v>35</v>
      </c>
      <c r="AB993" s="103">
        <v>29</v>
      </c>
      <c r="AC993" s="137">
        <v>4679.3950391958861</v>
      </c>
      <c r="AD993" s="103">
        <v>450</v>
      </c>
      <c r="AE993" s="103">
        <v>3</v>
      </c>
      <c r="AF993" s="137">
        <v>224550</v>
      </c>
      <c r="AG993" s="137">
        <v>66497</v>
      </c>
      <c r="AH993" s="137">
        <v>162403</v>
      </c>
      <c r="AI993" s="103" t="str">
        <v>Yes</v>
      </c>
      <c r="AJ993" s="103" t="str">
        <v>Yes</v>
      </c>
      <c r="AK993" s="142">
        <v>1</v>
      </c>
      <c r="AN993" s="104">
        <f>AVERAGE(AD$5:AD993)</f>
        <v>449.10920121334681</v>
      </c>
      <c r="AO993" s="104">
        <f>AVERAGE(AE$5:AE993)</f>
        <v>4.507583417593529</v>
      </c>
      <c r="AP993" s="122">
        <f>AVERAGE(AF$5:AF993)</f>
        <v>224105.49140546005</v>
      </c>
      <c r="AQ993" s="122">
        <f>AVERAGE(AG$5:AG993)</f>
        <v>67160.204246713853</v>
      </c>
      <c r="AR993" s="122">
        <f>AVERAGE(AH$5:AH993)</f>
        <v>161198.82608695651</v>
      </c>
      <c r="AS993" s="121">
        <f>AVERAGE($AK$5:AK993)</f>
        <v>0.99802044714077121</v>
      </c>
    </row>
    <row r="994" spans="1:45" x14ac:dyDescent="0.25">
      <c r="A994" s="103">
        <v>990</v>
      </c>
      <c r="B994" s="116">
        <v>618</v>
      </c>
      <c r="C994" s="116">
        <v>40</v>
      </c>
      <c r="D994" s="116">
        <v>40</v>
      </c>
      <c r="E994" s="117">
        <v>3109.3794052789863</v>
      </c>
      <c r="F994" s="116">
        <v>442</v>
      </c>
      <c r="G994" s="116">
        <v>0</v>
      </c>
      <c r="H994" s="117">
        <v>220558</v>
      </c>
      <c r="I994" s="117">
        <v>64200</v>
      </c>
      <c r="J994" s="117">
        <v>162358</v>
      </c>
      <c r="K994" s="116" t="str">
        <v>No</v>
      </c>
      <c r="L994" s="116" t="str">
        <v>No</v>
      </c>
      <c r="M994" s="120">
        <v>0.98222222222222222</v>
      </c>
      <c r="P994" s="104">
        <f>AVERAGE(F$5:F994)</f>
        <v>448.97171717171716</v>
      </c>
      <c r="Q994" s="104">
        <f>AVERAGE(G$5:G994)</f>
        <v>4.5535353535353531</v>
      </c>
      <c r="R994" s="122">
        <f>AVERAGE(H$5:H994)</f>
        <v>224036.88686868688</v>
      </c>
      <c r="S994" s="122">
        <f>AVERAGE(I$5:I994)</f>
        <v>67169.385858585854</v>
      </c>
      <c r="T994" s="122">
        <f>AVERAGE(J$5:J994)</f>
        <v>161128.41010101011</v>
      </c>
      <c r="U994" s="121">
        <f>AVERAGE($M$5:M994)</f>
        <v>0.9977149270482607</v>
      </c>
      <c r="Y994" s="103">
        <v>990</v>
      </c>
      <c r="Z994" s="103">
        <v>501</v>
      </c>
      <c r="AA994" s="103">
        <v>34</v>
      </c>
      <c r="AB994" s="103">
        <v>25</v>
      </c>
      <c r="AC994" s="137">
        <v>2187.3651019708968</v>
      </c>
      <c r="AD994" s="103">
        <v>450</v>
      </c>
      <c r="AE994" s="103">
        <v>7</v>
      </c>
      <c r="AF994" s="137">
        <v>224550</v>
      </c>
      <c r="AG994" s="137">
        <v>68493</v>
      </c>
      <c r="AH994" s="137">
        <v>159807</v>
      </c>
      <c r="AI994" s="103" t="str">
        <v>Yes</v>
      </c>
      <c r="AJ994" s="103" t="str">
        <v>Yes</v>
      </c>
      <c r="AK994" s="142">
        <v>1</v>
      </c>
      <c r="AN994" s="104">
        <f>AVERAGE(AD$5:AD994)</f>
        <v>449.110101010101</v>
      </c>
      <c r="AO994" s="104">
        <f>AVERAGE(AE$5:AE994)</f>
        <v>4.5101010101010104</v>
      </c>
      <c r="AP994" s="122">
        <f>AVERAGE(AF$5:AF994)</f>
        <v>224105.94040404039</v>
      </c>
      <c r="AQ994" s="122">
        <f>AVERAGE(AG$5:AG994)</f>
        <v>67161.550505050502</v>
      </c>
      <c r="AR994" s="122">
        <f>AVERAGE(AH$5:AH994)</f>
        <v>161197.42020202021</v>
      </c>
      <c r="AS994" s="121">
        <f>AVERAGE($AK$5:AK994)</f>
        <v>0.99802244668911377</v>
      </c>
    </row>
    <row r="995" spans="1:45" x14ac:dyDescent="0.25">
      <c r="A995" s="103">
        <v>991</v>
      </c>
      <c r="B995" s="116">
        <v>685</v>
      </c>
      <c r="C995" s="116">
        <v>53</v>
      </c>
      <c r="D995" s="116">
        <v>38</v>
      </c>
      <c r="E995" s="117">
        <v>2529.0169976802622</v>
      </c>
      <c r="F995" s="116">
        <v>444</v>
      </c>
      <c r="G995" s="116">
        <v>0</v>
      </c>
      <c r="H995" s="117">
        <v>221556</v>
      </c>
      <c r="I995" s="117">
        <v>64400</v>
      </c>
      <c r="J995" s="117">
        <v>162856</v>
      </c>
      <c r="K995" s="116" t="str">
        <v>No</v>
      </c>
      <c r="L995" s="116" t="str">
        <v>No</v>
      </c>
      <c r="M995" s="120">
        <v>0.98666666666666669</v>
      </c>
      <c r="P995" s="104">
        <f>AVERAGE(F$5:F995)</f>
        <v>448.96670030272452</v>
      </c>
      <c r="Q995" s="104">
        <f>AVERAGE(G$5:G995)</f>
        <v>4.5489404641775986</v>
      </c>
      <c r="R995" s="122">
        <f>AVERAGE(H$5:H995)</f>
        <v>224034.38345105955</v>
      </c>
      <c r="S995" s="122">
        <f>AVERAGE(I$5:I995)</f>
        <v>67166.591321897067</v>
      </c>
      <c r="T995" s="122">
        <f>AVERAGE(J$5:J995)</f>
        <v>161130.15338042381</v>
      </c>
      <c r="U995" s="121">
        <f>AVERAGE($M$5:M995)</f>
        <v>0.99770377845049929</v>
      </c>
      <c r="Y995" s="103">
        <v>991</v>
      </c>
      <c r="Z995" s="103">
        <v>514</v>
      </c>
      <c r="AA995" s="103">
        <v>37</v>
      </c>
      <c r="AB995" s="103">
        <v>18</v>
      </c>
      <c r="AC995" s="137">
        <v>2873.3573658876539</v>
      </c>
      <c r="AD995" s="103">
        <v>450</v>
      </c>
      <c r="AE995" s="103">
        <v>14</v>
      </c>
      <c r="AF995" s="137">
        <v>224550</v>
      </c>
      <c r="AG995" s="137">
        <v>71986</v>
      </c>
      <c r="AH995" s="137">
        <v>155264</v>
      </c>
      <c r="AI995" s="103" t="str">
        <v>Yes</v>
      </c>
      <c r="AJ995" s="103" t="str">
        <v>Yes</v>
      </c>
      <c r="AK995" s="142">
        <v>1</v>
      </c>
      <c r="AN995" s="104">
        <f>AVERAGE(AD$5:AD995)</f>
        <v>449.11099899091829</v>
      </c>
      <c r="AO995" s="104">
        <f>AVERAGE(AE$5:AE995)</f>
        <v>4.5196770938446011</v>
      </c>
      <c r="AP995" s="122">
        <f>AVERAGE(AF$5:AF995)</f>
        <v>224106.38849646822</v>
      </c>
      <c r="AQ995" s="122">
        <f>AVERAGE(AG$5:AG995)</f>
        <v>67166.418768920281</v>
      </c>
      <c r="AR995" s="122">
        <f>AVERAGE(AH$5:AH995)</f>
        <v>161191.43289606459</v>
      </c>
      <c r="AS995" s="121">
        <f>AVERAGE($AK$5:AK995)</f>
        <v>0.99802444220204101</v>
      </c>
    </row>
    <row r="996" spans="1:45" x14ac:dyDescent="0.25">
      <c r="A996" s="103">
        <v>992</v>
      </c>
      <c r="B996" s="116">
        <v>651</v>
      </c>
      <c r="C996" s="116">
        <v>44</v>
      </c>
      <c r="D996" s="116">
        <v>30</v>
      </c>
      <c r="E996" s="117">
        <v>3806.1897806804441</v>
      </c>
      <c r="F996" s="116">
        <v>450</v>
      </c>
      <c r="G996" s="116">
        <v>2</v>
      </c>
      <c r="H996" s="117">
        <v>224550</v>
      </c>
      <c r="I996" s="117">
        <v>65998</v>
      </c>
      <c r="J996" s="117">
        <v>163052</v>
      </c>
      <c r="K996" s="116" t="str">
        <v>Yes</v>
      </c>
      <c r="L996" s="116" t="str">
        <v>Yes</v>
      </c>
      <c r="M996" s="120">
        <v>1</v>
      </c>
      <c r="P996" s="104">
        <f>AVERAGE(F$5:F996)</f>
        <v>448.96774193548384</v>
      </c>
      <c r="Q996" s="104">
        <f>AVERAGE(G$5:G996)</f>
        <v>4.5463709677419351</v>
      </c>
      <c r="R996" s="122">
        <f>AVERAGE(H$5:H996)</f>
        <v>224034.90322580645</v>
      </c>
      <c r="S996" s="122">
        <f>AVERAGE(I$5:I996)</f>
        <v>67165.413306451606</v>
      </c>
      <c r="T996" s="122">
        <f>AVERAGE(J$5:J996)</f>
        <v>161132.09072580645</v>
      </c>
      <c r="U996" s="121">
        <f>AVERAGE($M$5:M996)</f>
        <v>0.9977060931899645</v>
      </c>
      <c r="Y996" s="103">
        <v>992</v>
      </c>
      <c r="Z996" s="103">
        <v>555</v>
      </c>
      <c r="AA996" s="103">
        <v>37</v>
      </c>
      <c r="AB996" s="103">
        <v>25</v>
      </c>
      <c r="AC996" s="137">
        <v>4005.0422672937816</v>
      </c>
      <c r="AD996" s="103">
        <v>450</v>
      </c>
      <c r="AE996" s="103">
        <v>7</v>
      </c>
      <c r="AF996" s="137">
        <v>224550</v>
      </c>
      <c r="AG996" s="137">
        <v>68493</v>
      </c>
      <c r="AH996" s="137">
        <v>159807</v>
      </c>
      <c r="AI996" s="103" t="str">
        <v>Yes</v>
      </c>
      <c r="AJ996" s="103" t="str">
        <v>Yes</v>
      </c>
      <c r="AK996" s="142">
        <v>1</v>
      </c>
      <c r="AN996" s="104">
        <f>AVERAGE(AD$5:AD996)</f>
        <v>449.11189516129031</v>
      </c>
      <c r="AO996" s="104">
        <f>AVERAGE(AE$5:AE996)</f>
        <v>4.522177419354839</v>
      </c>
      <c r="AP996" s="122">
        <f>AVERAGE(AF$5:AF996)</f>
        <v>224106.83568548388</v>
      </c>
      <c r="AQ996" s="122">
        <f>AVERAGE(AG$5:AG996)</f>
        <v>67167.756048387091</v>
      </c>
      <c r="AR996" s="122">
        <f>AVERAGE(AH$5:AH996)</f>
        <v>161190.03729838709</v>
      </c>
      <c r="AS996" s="121">
        <f>AVERAGE($AK$5:AK996)</f>
        <v>0.9980264336917567</v>
      </c>
    </row>
    <row r="997" spans="1:45" x14ac:dyDescent="0.25">
      <c r="A997" s="103">
        <v>993</v>
      </c>
      <c r="B997" s="116">
        <v>546</v>
      </c>
      <c r="C997" s="116">
        <v>41</v>
      </c>
      <c r="D997" s="116">
        <v>28</v>
      </c>
      <c r="E997" s="117">
        <v>3282.4578661707915</v>
      </c>
      <c r="F997" s="116">
        <v>450</v>
      </c>
      <c r="G997" s="116">
        <v>4</v>
      </c>
      <c r="H997" s="117">
        <v>224550</v>
      </c>
      <c r="I997" s="117">
        <v>66996</v>
      </c>
      <c r="J997" s="117">
        <v>161754</v>
      </c>
      <c r="K997" s="116" t="str">
        <v>Yes</v>
      </c>
      <c r="L997" s="116" t="str">
        <v>Yes</v>
      </c>
      <c r="M997" s="120">
        <v>1</v>
      </c>
      <c r="P997" s="104">
        <f>AVERAGE(F$5:F997)</f>
        <v>448.96878147029207</v>
      </c>
      <c r="Q997" s="104">
        <f>AVERAGE(G$5:G997)</f>
        <v>4.545820745216516</v>
      </c>
      <c r="R997" s="122">
        <f>AVERAGE(H$5:H997)</f>
        <v>224035.42195367574</v>
      </c>
      <c r="S997" s="122">
        <f>AVERAGE(I$5:I997)</f>
        <v>67165.242698892253</v>
      </c>
      <c r="T997" s="122">
        <f>AVERAGE(J$5:J997)</f>
        <v>161132.71701913394</v>
      </c>
      <c r="U997" s="121">
        <f>AVERAGE($M$5:M997)</f>
        <v>0.99770840326731602</v>
      </c>
      <c r="Y997" s="103">
        <v>993</v>
      </c>
      <c r="Z997" s="103">
        <v>548</v>
      </c>
      <c r="AA997" s="103">
        <v>47</v>
      </c>
      <c r="AB997" s="103">
        <v>20</v>
      </c>
      <c r="AC997" s="137">
        <v>4509.4266274625315</v>
      </c>
      <c r="AD997" s="103">
        <v>450</v>
      </c>
      <c r="AE997" s="103">
        <v>12</v>
      </c>
      <c r="AF997" s="137">
        <v>224550</v>
      </c>
      <c r="AG997" s="137">
        <v>70988</v>
      </c>
      <c r="AH997" s="137">
        <v>156562</v>
      </c>
      <c r="AI997" s="103" t="str">
        <v>Yes</v>
      </c>
      <c r="AJ997" s="103" t="str">
        <v>Yes</v>
      </c>
      <c r="AK997" s="142">
        <v>1</v>
      </c>
      <c r="AN997" s="104">
        <f>AVERAGE(AD$5:AD997)</f>
        <v>449.11278952668681</v>
      </c>
      <c r="AO997" s="104">
        <f>AVERAGE(AE$5:AE997)</f>
        <v>4.5297079556898288</v>
      </c>
      <c r="AP997" s="122">
        <f>AVERAGE(AF$5:AF997)</f>
        <v>224107.28197381672</v>
      </c>
      <c r="AQ997" s="122">
        <f>AVERAGE(AG$5:AG997)</f>
        <v>67171.603222557911</v>
      </c>
      <c r="AR997" s="122">
        <f>AVERAGE(AH$5:AH997)</f>
        <v>161185.37663645518</v>
      </c>
      <c r="AS997" s="121">
        <f>AVERAGE($AK$5:AK997)</f>
        <v>0.99802842117041557</v>
      </c>
    </row>
    <row r="998" spans="1:45" x14ac:dyDescent="0.25">
      <c r="A998" s="103">
        <v>994</v>
      </c>
      <c r="B998" s="116">
        <v>563</v>
      </c>
      <c r="C998" s="116">
        <v>37</v>
      </c>
      <c r="D998" s="116">
        <v>24</v>
      </c>
      <c r="E998" s="117">
        <v>4812.9227093800473</v>
      </c>
      <c r="F998" s="116">
        <v>450</v>
      </c>
      <c r="G998" s="116">
        <v>8</v>
      </c>
      <c r="H998" s="117">
        <v>224550</v>
      </c>
      <c r="I998" s="117">
        <v>68992</v>
      </c>
      <c r="J998" s="117">
        <v>159158</v>
      </c>
      <c r="K998" s="116" t="str">
        <v>Yes</v>
      </c>
      <c r="L998" s="116" t="str">
        <v>Yes</v>
      </c>
      <c r="M998" s="120">
        <v>1</v>
      </c>
      <c r="P998" s="104">
        <f>AVERAGE(F$5:F998)</f>
        <v>448.96981891348088</v>
      </c>
      <c r="Q998" s="104">
        <f>AVERAGE(G$5:G998)</f>
        <v>4.549295774647887</v>
      </c>
      <c r="R998" s="122">
        <f>AVERAGE(H$5:H998)</f>
        <v>224035.93963782696</v>
      </c>
      <c r="S998" s="122">
        <f>AVERAGE(I$5:I998)</f>
        <v>67167.080482897378</v>
      </c>
      <c r="T998" s="122">
        <f>AVERAGE(J$5:J998)</f>
        <v>161130.73038229375</v>
      </c>
      <c r="U998" s="121">
        <f>AVERAGE($M$5:M998)</f>
        <v>0.99771070869662448</v>
      </c>
      <c r="Y998" s="103">
        <v>994</v>
      </c>
      <c r="Z998" s="103">
        <v>562</v>
      </c>
      <c r="AA998" s="103">
        <v>28</v>
      </c>
      <c r="AB998" s="103">
        <v>35</v>
      </c>
      <c r="AC998" s="137">
        <v>2189.7394387940658</v>
      </c>
      <c r="AD998" s="103">
        <v>447</v>
      </c>
      <c r="AE998" s="103">
        <v>0</v>
      </c>
      <c r="AF998" s="137">
        <v>223053</v>
      </c>
      <c r="AG998" s="137">
        <v>64700</v>
      </c>
      <c r="AH998" s="137">
        <v>163603</v>
      </c>
      <c r="AI998" s="103" t="str">
        <v>No</v>
      </c>
      <c r="AJ998" s="103" t="str">
        <v>No</v>
      </c>
      <c r="AK998" s="142">
        <v>0.99333333333333329</v>
      </c>
      <c r="AN998" s="104">
        <f>AVERAGE(AD$5:AD998)</f>
        <v>449.11066398390341</v>
      </c>
      <c r="AO998" s="104">
        <f>AVERAGE(AE$5:AE998)</f>
        <v>4.5251509054325956</v>
      </c>
      <c r="AP998" s="122">
        <f>AVERAGE(AF$5:AF998)</f>
        <v>224106.2213279678</v>
      </c>
      <c r="AQ998" s="122">
        <f>AVERAGE(AG$5:AG998)</f>
        <v>67169.116700201208</v>
      </c>
      <c r="AR998" s="122">
        <f>AVERAGE(AH$5:AH998)</f>
        <v>161187.80885311871</v>
      </c>
      <c r="AS998" s="121">
        <f>AVERAGE($AK$5:AK998)</f>
        <v>0.99802369774200805</v>
      </c>
    </row>
    <row r="999" spans="1:45" x14ac:dyDescent="0.25">
      <c r="A999" s="103">
        <v>995</v>
      </c>
      <c r="B999" s="116">
        <v>533</v>
      </c>
      <c r="C999" s="116">
        <v>40</v>
      </c>
      <c r="D999" s="116">
        <v>22</v>
      </c>
      <c r="E999" s="117">
        <v>2492.004424216092</v>
      </c>
      <c r="F999" s="116">
        <v>450</v>
      </c>
      <c r="G999" s="116">
        <v>10</v>
      </c>
      <c r="H999" s="117">
        <v>224550</v>
      </c>
      <c r="I999" s="117">
        <v>69990</v>
      </c>
      <c r="J999" s="117">
        <v>157860</v>
      </c>
      <c r="K999" s="116" t="str">
        <v>Yes</v>
      </c>
      <c r="L999" s="116" t="str">
        <v>Yes</v>
      </c>
      <c r="M999" s="120">
        <v>1</v>
      </c>
      <c r="P999" s="104">
        <f>AVERAGE(F$5:F999)</f>
        <v>448.97085427135676</v>
      </c>
      <c r="Q999" s="104">
        <f>AVERAGE(G$5:G999)</f>
        <v>4.5547738693467332</v>
      </c>
      <c r="R999" s="122">
        <f>AVERAGE(H$5:H999)</f>
        <v>224036.45628140704</v>
      </c>
      <c r="S999" s="122">
        <f>AVERAGE(I$5:I999)</f>
        <v>67169.917587939693</v>
      </c>
      <c r="T999" s="122">
        <f>AVERAGE(J$5:J999)</f>
        <v>161127.4432160804</v>
      </c>
      <c r="U999" s="121">
        <f>AVERAGE($M$5:M999)</f>
        <v>0.99771300949190433</v>
      </c>
      <c r="Y999" s="103">
        <v>995</v>
      </c>
      <c r="Z999" s="103">
        <v>621</v>
      </c>
      <c r="AA999" s="103">
        <v>43</v>
      </c>
      <c r="AB999" s="103">
        <v>44</v>
      </c>
      <c r="AC999" s="137">
        <v>2220.0145105035413</v>
      </c>
      <c r="AD999" s="103">
        <v>438</v>
      </c>
      <c r="AE999" s="103">
        <v>0</v>
      </c>
      <c r="AF999" s="137">
        <v>218562</v>
      </c>
      <c r="AG999" s="137">
        <v>63800</v>
      </c>
      <c r="AH999" s="137">
        <v>161362</v>
      </c>
      <c r="AI999" s="103" t="str">
        <v>No</v>
      </c>
      <c r="AJ999" s="103" t="str">
        <v>No</v>
      </c>
      <c r="AK999" s="142">
        <v>0.97333333333333338</v>
      </c>
      <c r="AN999" s="104">
        <f>AVERAGE(AD$5:AD999)</f>
        <v>449.09949748743719</v>
      </c>
      <c r="AO999" s="104">
        <f>AVERAGE(AE$5:AE999)</f>
        <v>4.5206030150753769</v>
      </c>
      <c r="AP999" s="122">
        <f>AVERAGE(AF$5:AF999)</f>
        <v>224100.64924623116</v>
      </c>
      <c r="AQ999" s="122">
        <f>AVERAGE(AG$5:AG999)</f>
        <v>67165.730653266335</v>
      </c>
      <c r="AR999" s="122">
        <f>AVERAGE(AH$5:AH999)</f>
        <v>161187.98391959799</v>
      </c>
      <c r="AS999" s="121">
        <f>AVERAGE($AK$5:AK999)</f>
        <v>0.99799888330541642</v>
      </c>
    </row>
    <row r="1000" spans="1:45" x14ac:dyDescent="0.25">
      <c r="A1000" s="103">
        <v>996</v>
      </c>
      <c r="B1000" s="116">
        <v>487</v>
      </c>
      <c r="C1000" s="116">
        <v>44</v>
      </c>
      <c r="D1000" s="116">
        <v>30</v>
      </c>
      <c r="E1000" s="117">
        <v>2626.8197156247215</v>
      </c>
      <c r="F1000" s="116">
        <v>450</v>
      </c>
      <c r="G1000" s="116">
        <v>2</v>
      </c>
      <c r="H1000" s="117">
        <v>224550</v>
      </c>
      <c r="I1000" s="117">
        <v>65998</v>
      </c>
      <c r="J1000" s="117">
        <v>163052</v>
      </c>
      <c r="K1000" s="116" t="str">
        <v>Yes</v>
      </c>
      <c r="L1000" s="116" t="str">
        <v>Yes</v>
      </c>
      <c r="M1000" s="120">
        <v>1</v>
      </c>
      <c r="P1000" s="104">
        <f>AVERAGE(F$5:F1000)</f>
        <v>448.97188755020079</v>
      </c>
      <c r="Q1000" s="104">
        <f>AVERAGE(G$5:G1000)</f>
        <v>4.5522088353413652</v>
      </c>
      <c r="R1000" s="122">
        <f>AVERAGE(H$5:H1000)</f>
        <v>224036.9718875502</v>
      </c>
      <c r="S1000" s="122">
        <f>AVERAGE(I$5:I1000)</f>
        <v>67168.740963855424</v>
      </c>
      <c r="T1000" s="122">
        <f>AVERAGE(J$5:J1000)</f>
        <v>161129.37550200804</v>
      </c>
      <c r="U1000" s="121">
        <f>AVERAGE($M$5:M1000)</f>
        <v>0.99771530566711319</v>
      </c>
      <c r="Y1000" s="103">
        <v>996</v>
      </c>
      <c r="Z1000" s="103">
        <v>553</v>
      </c>
      <c r="AA1000" s="103">
        <v>45</v>
      </c>
      <c r="AB1000" s="103">
        <v>32</v>
      </c>
      <c r="AC1000" s="137">
        <v>4777.2776455268431</v>
      </c>
      <c r="AD1000" s="103">
        <v>450</v>
      </c>
      <c r="AE1000" s="103">
        <v>0</v>
      </c>
      <c r="AF1000" s="137">
        <v>224550</v>
      </c>
      <c r="AG1000" s="137">
        <v>65000</v>
      </c>
      <c r="AH1000" s="137">
        <v>164350</v>
      </c>
      <c r="AI1000" s="103" t="str">
        <v>Yes</v>
      </c>
      <c r="AJ1000" s="103" t="str">
        <v>No</v>
      </c>
      <c r="AK1000" s="142">
        <v>1</v>
      </c>
      <c r="AN1000" s="104">
        <f>AVERAGE(AD$5:AD1000)</f>
        <v>449.10040160642569</v>
      </c>
      <c r="AO1000" s="104">
        <f>AVERAGE(AE$5:AE1000)</f>
        <v>4.5160642570281126</v>
      </c>
      <c r="AP1000" s="122">
        <f>AVERAGE(AF$5:AF1000)</f>
        <v>224101.10040160644</v>
      </c>
      <c r="AQ1000" s="122">
        <f>AVERAGE(AG$5:AG1000)</f>
        <v>67163.556224899599</v>
      </c>
      <c r="AR1000" s="122">
        <f>AVERAGE(AH$5:AH1000)</f>
        <v>161191.15863453815</v>
      </c>
      <c r="AS1000" s="121">
        <f>AVERAGE($AK$5:AK1000)</f>
        <v>0.99800089245872425</v>
      </c>
    </row>
    <row r="1001" spans="1:45" x14ac:dyDescent="0.25">
      <c r="A1001" s="103">
        <v>997</v>
      </c>
      <c r="B1001" s="116">
        <v>513</v>
      </c>
      <c r="C1001" s="116">
        <v>44</v>
      </c>
      <c r="D1001" s="116">
        <v>19</v>
      </c>
      <c r="E1001" s="117">
        <v>2628.4696079809237</v>
      </c>
      <c r="F1001" s="116">
        <v>450</v>
      </c>
      <c r="G1001" s="116">
        <v>13</v>
      </c>
      <c r="H1001" s="117">
        <v>224550</v>
      </c>
      <c r="I1001" s="117">
        <v>71487</v>
      </c>
      <c r="J1001" s="117">
        <v>155913</v>
      </c>
      <c r="K1001" s="116" t="str">
        <v>Yes</v>
      </c>
      <c r="L1001" s="116" t="str">
        <v>Yes</v>
      </c>
      <c r="M1001" s="120">
        <v>1</v>
      </c>
      <c r="P1001" s="104">
        <f>AVERAGE(F$5:F1001)</f>
        <v>448.97291875626883</v>
      </c>
      <c r="Q1001" s="104">
        <f>AVERAGE(G$5:G1001)</f>
        <v>4.5606820461384157</v>
      </c>
      <c r="R1001" s="122">
        <f>AVERAGE(H$5:H1001)</f>
        <v>224037.48645937812</v>
      </c>
      <c r="S1001" s="122">
        <f>AVERAGE(I$5:I1001)</f>
        <v>67173.072216649947</v>
      </c>
      <c r="T1001" s="122">
        <f>AVERAGE(J$5:J1001)</f>
        <v>161124.14343029086</v>
      </c>
      <c r="U1001" s="121">
        <f>AVERAGE($M$5:M1001)</f>
        <v>0.99771759723615328</v>
      </c>
      <c r="Y1001" s="103">
        <v>997</v>
      </c>
      <c r="Z1001" s="103">
        <v>559</v>
      </c>
      <c r="AA1001" s="103">
        <v>46</v>
      </c>
      <c r="AB1001" s="103">
        <v>18</v>
      </c>
      <c r="AC1001" s="137">
        <v>3549.3565646223069</v>
      </c>
      <c r="AD1001" s="103">
        <v>450</v>
      </c>
      <c r="AE1001" s="103">
        <v>14</v>
      </c>
      <c r="AF1001" s="137">
        <v>224550</v>
      </c>
      <c r="AG1001" s="137">
        <v>71986</v>
      </c>
      <c r="AH1001" s="137">
        <v>155264</v>
      </c>
      <c r="AI1001" s="103" t="str">
        <v>Yes</v>
      </c>
      <c r="AJ1001" s="103" t="str">
        <v>Yes</v>
      </c>
      <c r="AK1001" s="142">
        <v>1</v>
      </c>
      <c r="AN1001" s="104">
        <f>AVERAGE(AD$5:AD1001)</f>
        <v>449.10130391173522</v>
      </c>
      <c r="AO1001" s="104">
        <f>AVERAGE(AE$5:AE1001)</f>
        <v>4.5255767301905721</v>
      </c>
      <c r="AP1001" s="122">
        <f>AVERAGE(AF$5:AF1001)</f>
        <v>224101.55065195585</v>
      </c>
      <c r="AQ1001" s="122">
        <f>AVERAGE(AG$5:AG1001)</f>
        <v>67168.393179538616</v>
      </c>
      <c r="AR1001" s="122">
        <f>AVERAGE(AH$5:AH1001)</f>
        <v>161185.21364092277</v>
      </c>
      <c r="AS1001" s="121">
        <f>AVERAGE($AK$5:AK1001)</f>
        <v>0.9980028975816343</v>
      </c>
    </row>
    <row r="1002" spans="1:45" x14ac:dyDescent="0.25">
      <c r="A1002" s="103">
        <v>998</v>
      </c>
      <c r="B1002" s="116">
        <v>463</v>
      </c>
      <c r="C1002" s="116">
        <v>36</v>
      </c>
      <c r="D1002" s="116">
        <v>29</v>
      </c>
      <c r="E1002" s="117">
        <v>2116.5553149575057</v>
      </c>
      <c r="F1002" s="116">
        <v>450</v>
      </c>
      <c r="G1002" s="116">
        <v>3</v>
      </c>
      <c r="H1002" s="117">
        <v>224550</v>
      </c>
      <c r="I1002" s="117">
        <v>66497</v>
      </c>
      <c r="J1002" s="117">
        <v>162403</v>
      </c>
      <c r="K1002" s="116" t="str">
        <v>Yes</v>
      </c>
      <c r="L1002" s="116" t="str">
        <v>Yes</v>
      </c>
      <c r="M1002" s="120">
        <v>1</v>
      </c>
      <c r="P1002" s="104">
        <f>AVERAGE(F$5:F1002)</f>
        <v>448.97394789579158</v>
      </c>
      <c r="Q1002" s="104">
        <f>AVERAGE(G$5:G1002)</f>
        <v>4.5591182364729459</v>
      </c>
      <c r="R1002" s="122">
        <f>AVERAGE(H$5:H1002)</f>
        <v>224038</v>
      </c>
      <c r="S1002" s="122">
        <f>AVERAGE(I$5:I1002)</f>
        <v>67172.394789579164</v>
      </c>
      <c r="T1002" s="122">
        <f>AVERAGE(J$5:J1002)</f>
        <v>161125.4248496994</v>
      </c>
      <c r="U1002" s="121">
        <f>AVERAGE($M$5:M1002)</f>
        <v>0.9977198842128705</v>
      </c>
      <c r="Y1002" s="103">
        <v>998</v>
      </c>
      <c r="Z1002" s="103">
        <v>580</v>
      </c>
      <c r="AA1002" s="103">
        <v>40</v>
      </c>
      <c r="AB1002" s="103">
        <v>23</v>
      </c>
      <c r="AC1002" s="137">
        <v>2266.0028402158441</v>
      </c>
      <c r="AD1002" s="103">
        <v>450</v>
      </c>
      <c r="AE1002" s="103">
        <v>9</v>
      </c>
      <c r="AF1002" s="137">
        <v>224550</v>
      </c>
      <c r="AG1002" s="137">
        <v>69491</v>
      </c>
      <c r="AH1002" s="137">
        <v>158509</v>
      </c>
      <c r="AI1002" s="103" t="str">
        <v>Yes</v>
      </c>
      <c r="AJ1002" s="103" t="str">
        <v>Yes</v>
      </c>
      <c r="AK1002" s="142">
        <v>1</v>
      </c>
      <c r="AN1002" s="104">
        <f>AVERAGE(AD$5:AD1002)</f>
        <v>449.10220440881761</v>
      </c>
      <c r="AO1002" s="104">
        <f>AVERAGE(AE$5:AE1002)</f>
        <v>4.5300601202404813</v>
      </c>
      <c r="AP1002" s="122">
        <f>AVERAGE(AF$5:AF1002)</f>
        <v>224102</v>
      </c>
      <c r="AQ1002" s="122">
        <f>AVERAGE(AG$5:AG1002)</f>
        <v>67170.720440881763</v>
      </c>
      <c r="AR1002" s="122">
        <f>AVERAGE(AH$5:AH1002)</f>
        <v>161182.53206412826</v>
      </c>
      <c r="AS1002" s="121">
        <f>AVERAGE($AK$5:AK1002)</f>
        <v>0.99800489868626185</v>
      </c>
    </row>
    <row r="1003" spans="1:45" x14ac:dyDescent="0.25">
      <c r="A1003" s="103">
        <v>999</v>
      </c>
      <c r="B1003" s="116">
        <v>596</v>
      </c>
      <c r="C1003" s="116">
        <v>35</v>
      </c>
      <c r="D1003" s="116">
        <v>31</v>
      </c>
      <c r="E1003" s="117">
        <v>2633.901035769084</v>
      </c>
      <c r="F1003" s="116">
        <v>450</v>
      </c>
      <c r="G1003" s="116">
        <v>1</v>
      </c>
      <c r="H1003" s="117">
        <v>224550</v>
      </c>
      <c r="I1003" s="117">
        <v>65499</v>
      </c>
      <c r="J1003" s="117">
        <v>163701</v>
      </c>
      <c r="K1003" s="116" t="str">
        <v>Yes</v>
      </c>
      <c r="L1003" s="116" t="str">
        <v>Yes</v>
      </c>
      <c r="M1003" s="120">
        <v>1</v>
      </c>
      <c r="P1003" s="104">
        <f>AVERAGE(F$5:F1003)</f>
        <v>448.974974974975</v>
      </c>
      <c r="Q1003" s="104">
        <f>AVERAGE(G$5:G1003)</f>
        <v>4.5555555555555554</v>
      </c>
      <c r="R1003" s="122">
        <f>AVERAGE(H$5:H1003)</f>
        <v>224038.51251251251</v>
      </c>
      <c r="S1003" s="122">
        <f>AVERAGE(I$5:I1003)</f>
        <v>67170.719719719724</v>
      </c>
      <c r="T1003" s="122">
        <f>AVERAGE(J$5:J1003)</f>
        <v>161128.00300300302</v>
      </c>
      <c r="U1003" s="121">
        <f>AVERAGE($M$5:M1003)</f>
        <v>0.99772216661105584</v>
      </c>
      <c r="Y1003" s="103">
        <v>999</v>
      </c>
      <c r="Z1003" s="103">
        <v>484</v>
      </c>
      <c r="AA1003" s="103">
        <v>47</v>
      </c>
      <c r="AB1003" s="103">
        <v>31</v>
      </c>
      <c r="AC1003" s="137">
        <v>2338.3852400546057</v>
      </c>
      <c r="AD1003" s="103">
        <v>450</v>
      </c>
      <c r="AE1003" s="103">
        <v>1</v>
      </c>
      <c r="AF1003" s="137">
        <v>224550</v>
      </c>
      <c r="AG1003" s="137">
        <v>65499</v>
      </c>
      <c r="AH1003" s="137">
        <v>163701</v>
      </c>
      <c r="AI1003" s="103" t="str">
        <v>Yes</v>
      </c>
      <c r="AJ1003" s="103" t="str">
        <v>Yes</v>
      </c>
      <c r="AK1003" s="142">
        <v>1</v>
      </c>
      <c r="AN1003" s="104">
        <f>AVERAGE(AD$5:AD1003)</f>
        <v>449.10310310310308</v>
      </c>
      <c r="AO1003" s="104">
        <f>AVERAGE(AE$5:AE1003)</f>
        <v>4.5265265265265269</v>
      </c>
      <c r="AP1003" s="122">
        <f>AVERAGE(AF$5:AF1003)</f>
        <v>224102.44844844844</v>
      </c>
      <c r="AQ1003" s="122">
        <f>AVERAGE(AG$5:AG1003)</f>
        <v>67169.047047047046</v>
      </c>
      <c r="AR1003" s="122">
        <f>AVERAGE(AH$5:AH1003)</f>
        <v>161185.05305305307</v>
      </c>
      <c r="AS1003" s="121">
        <f>AVERAGE($AK$5:AK1003)</f>
        <v>0.99800689578467405</v>
      </c>
    </row>
    <row r="1004" spans="1:45" x14ac:dyDescent="0.25">
      <c r="A1004" s="103">
        <v>1000</v>
      </c>
      <c r="B1004" s="116">
        <v>629</v>
      </c>
      <c r="C1004" s="116">
        <v>34</v>
      </c>
      <c r="D1004" s="116">
        <v>30</v>
      </c>
      <c r="E1004" s="117">
        <v>4587.1987032038296</v>
      </c>
      <c r="F1004" s="116">
        <v>450</v>
      </c>
      <c r="G1004" s="116">
        <v>2</v>
      </c>
      <c r="H1004" s="117">
        <v>224550</v>
      </c>
      <c r="I1004" s="117">
        <v>65998</v>
      </c>
      <c r="J1004" s="117">
        <v>163052</v>
      </c>
      <c r="K1004" s="116" t="str">
        <v>Yes</v>
      </c>
      <c r="L1004" s="116" t="str">
        <v>Yes</v>
      </c>
      <c r="M1004" s="120">
        <v>1</v>
      </c>
      <c r="P1004" s="104">
        <f>AVERAGE(F$5:F1004)</f>
        <v>448.976</v>
      </c>
      <c r="Q1004" s="104">
        <f>AVERAGE(G$5:G1004)</f>
        <v>4.5529999999999999</v>
      </c>
      <c r="R1004" s="122">
        <f>AVERAGE(H$5:H1004)</f>
        <v>224039.024</v>
      </c>
      <c r="S1004" s="122">
        <f>AVERAGE(I$5:I1004)</f>
        <v>67169.547000000006</v>
      </c>
      <c r="T1004" s="122">
        <f>AVERAGE(J$5:J1004)</f>
        <v>161129.927</v>
      </c>
      <c r="U1004" s="121">
        <f>AVERAGE($M$5:M1004)</f>
        <v>0.99772444444444475</v>
      </c>
      <c r="Y1004" s="103">
        <v>1000</v>
      </c>
      <c r="Z1004" s="103">
        <v>656</v>
      </c>
      <c r="AA1004" s="103">
        <v>44</v>
      </c>
      <c r="AB1004" s="103">
        <v>36</v>
      </c>
      <c r="AC1004" s="137">
        <v>2743.112048632514</v>
      </c>
      <c r="AD1004" s="103">
        <v>446</v>
      </c>
      <c r="AE1004" s="103">
        <v>0</v>
      </c>
      <c r="AF1004" s="137">
        <v>222554</v>
      </c>
      <c r="AG1004" s="137">
        <v>64600</v>
      </c>
      <c r="AH1004" s="137">
        <v>163354</v>
      </c>
      <c r="AI1004" s="103" t="str">
        <v>No</v>
      </c>
      <c r="AJ1004" s="103" t="str">
        <v>No</v>
      </c>
      <c r="AK1004" s="142">
        <v>0.99111111111111116</v>
      </c>
      <c r="AN1004" s="104">
        <f>AVERAGE(AD$5:AD1004)</f>
        <v>449.1</v>
      </c>
      <c r="AO1004" s="104">
        <f>AVERAGE(AE$5:AE1004)</f>
        <v>4.5220000000000002</v>
      </c>
      <c r="AP1004" s="122">
        <f>AVERAGE(AF$5:AF1004)</f>
        <v>224100.9</v>
      </c>
      <c r="AQ1004" s="122">
        <f>AVERAGE(AG$5:AG1004)</f>
        <v>67166.478000000003</v>
      </c>
      <c r="AR1004" s="122">
        <f>AVERAGE(AH$5:AH1004)</f>
        <v>161187.22200000001</v>
      </c>
      <c r="AS1004" s="121">
        <f>AVERAGE($AK$5:AK1004)</f>
        <v>0.99800000000000044</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BDA4-E260-1448-9A91-E64A72FFD9D3}">
  <sheetPr>
    <tabColor rgb="FF7030A0"/>
  </sheetPr>
  <dimension ref="A1:BO25028"/>
  <sheetViews>
    <sheetView topLeftCell="A4" zoomScale="70" zoomScaleNormal="70" workbookViewId="0"/>
  </sheetViews>
  <sheetFormatPr defaultColWidth="8.85546875" defaultRowHeight="15.75" x14ac:dyDescent="0.25"/>
  <cols>
    <col min="1" max="1" width="20.5703125" style="5" bestFit="1" customWidth="1"/>
    <col min="2" max="2" width="29.85546875" style="5" bestFit="1" customWidth="1"/>
    <col min="3" max="3" width="18.42578125" style="5" bestFit="1" customWidth="1"/>
    <col min="4" max="4" width="22.5703125" style="5" bestFit="1" customWidth="1"/>
    <col min="5" max="5" width="35.140625" style="132" bestFit="1" customWidth="1"/>
    <col min="6" max="6" width="21.140625" style="5" bestFit="1" customWidth="1"/>
    <col min="7" max="7" width="24" style="5" bestFit="1" customWidth="1"/>
    <col min="8" max="8" width="24.5703125" style="132" bestFit="1" customWidth="1"/>
    <col min="9" max="9" width="18.5703125" style="132" bestFit="1" customWidth="1"/>
    <col min="10" max="10" width="18" style="132" bestFit="1" customWidth="1"/>
    <col min="11" max="11" width="19" style="5" bestFit="1" customWidth="1"/>
    <col min="12" max="12" width="36.85546875" style="5" bestFit="1" customWidth="1"/>
    <col min="13" max="13" width="20.5703125" style="129" bestFit="1" customWidth="1"/>
    <col min="14" max="15" width="8.85546875" style="5"/>
    <col min="16" max="16" width="28" style="5" bestFit="1" customWidth="1"/>
    <col min="17" max="17" width="29.7109375" style="5" bestFit="1" customWidth="1"/>
    <col min="18" max="18" width="31.5703125" style="132" bestFit="1" customWidth="1"/>
    <col min="19" max="19" width="25.42578125" style="132" bestFit="1" customWidth="1"/>
    <col min="20" max="20" width="19.85546875" style="132" bestFit="1" customWidth="1"/>
    <col min="21" max="21" width="27.7109375" style="129" bestFit="1" customWidth="1"/>
    <col min="22" max="31" width="8.85546875" style="5"/>
    <col min="32" max="32" width="9.85546875" style="5" customWidth="1"/>
    <col min="33" max="33" width="2.5703125" style="14" customWidth="1"/>
    <col min="34" max="34" width="20.5703125" style="5" bestFit="1" customWidth="1"/>
    <col min="35" max="35" width="29.85546875" style="14" bestFit="1" customWidth="1"/>
    <col min="36" max="36" width="18.42578125" bestFit="1" customWidth="1"/>
    <col min="37" max="37" width="22.5703125" bestFit="1" customWidth="1"/>
    <col min="38" max="38" width="37.7109375" bestFit="1" customWidth="1"/>
    <col min="39" max="39" width="21.140625" bestFit="1" customWidth="1"/>
    <col min="40" max="40" width="24" bestFit="1" customWidth="1"/>
    <col min="41" max="41" width="27" bestFit="1" customWidth="1"/>
    <col min="42" max="42" width="21.140625" bestFit="1" customWidth="1"/>
    <col min="43" max="43" width="18.42578125" bestFit="1" customWidth="1"/>
    <col min="44" max="44" width="19" bestFit="1" customWidth="1"/>
    <col min="45" max="45" width="36.85546875" bestFit="1" customWidth="1"/>
    <col min="46" max="46" width="20.5703125" bestFit="1" customWidth="1"/>
    <col min="49" max="49" width="28" bestFit="1" customWidth="1"/>
    <col min="50" max="50" width="29.7109375" bestFit="1" customWidth="1"/>
    <col min="51" max="51" width="34" bestFit="1" customWidth="1"/>
    <col min="52" max="52" width="28" bestFit="1" customWidth="1"/>
    <col min="53" max="53" width="22.5703125" bestFit="1" customWidth="1"/>
    <col min="54" max="54" width="27.7109375" bestFit="1" customWidth="1"/>
    <col min="67" max="67" width="2.5703125" style="14" customWidth="1"/>
  </cols>
  <sheetData>
    <row r="1" spans="1:67" ht="18.75" x14ac:dyDescent="0.3">
      <c r="A1" s="21" t="s">
        <v>111</v>
      </c>
      <c r="B1" s="21"/>
      <c r="C1" s="6"/>
      <c r="D1" s="6"/>
      <c r="E1" s="130"/>
      <c r="F1" s="6"/>
      <c r="G1" s="6"/>
      <c r="H1" s="134" t="s">
        <v>19</v>
      </c>
      <c r="I1" s="130">
        <v>499</v>
      </c>
      <c r="J1" s="130"/>
      <c r="K1" s="6"/>
      <c r="L1" s="6"/>
      <c r="M1" s="127"/>
      <c r="N1" s="6"/>
      <c r="O1" s="6"/>
      <c r="P1" s="6"/>
      <c r="Q1" s="6"/>
      <c r="R1" s="130"/>
      <c r="S1" s="130"/>
      <c r="T1" s="130"/>
      <c r="U1" s="127"/>
      <c r="V1" s="6"/>
      <c r="W1" s="6"/>
      <c r="X1" s="6"/>
      <c r="Y1" s="6"/>
      <c r="Z1" s="6"/>
      <c r="AA1" s="6"/>
      <c r="AB1" s="6"/>
      <c r="AC1" s="6"/>
      <c r="AD1" s="6"/>
      <c r="AE1" s="6"/>
      <c r="AF1" s="6"/>
      <c r="AG1" s="12"/>
      <c r="AH1" s="21" t="s">
        <v>112</v>
      </c>
      <c r="AI1" s="21"/>
      <c r="AJ1" s="6"/>
      <c r="AK1" s="6"/>
      <c r="AL1" s="130"/>
      <c r="AM1" s="6"/>
      <c r="AN1" s="6"/>
      <c r="AO1" s="134" t="s">
        <v>19</v>
      </c>
      <c r="AP1" s="130">
        <v>599</v>
      </c>
      <c r="AQ1" s="130"/>
      <c r="AR1" s="6"/>
      <c r="AS1" s="6"/>
      <c r="AT1" s="127"/>
      <c r="AU1" s="6"/>
      <c r="AV1" s="6"/>
      <c r="AW1" s="6"/>
      <c r="AX1" s="6"/>
      <c r="AY1" s="130"/>
      <c r="AZ1" s="130"/>
      <c r="BA1" s="130"/>
      <c r="BB1" s="127"/>
      <c r="BC1" s="6"/>
      <c r="BD1" s="6"/>
      <c r="BE1" s="6"/>
      <c r="BF1" s="6"/>
      <c r="BG1" s="6"/>
      <c r="BO1" s="12"/>
    </row>
    <row r="2" spans="1:67" ht="18.75" customHeight="1" x14ac:dyDescent="0.25">
      <c r="A2"/>
      <c r="B2" s="6"/>
      <c r="C2" s="6"/>
      <c r="D2" s="6"/>
      <c r="E2" s="130"/>
      <c r="F2" s="6"/>
      <c r="G2" s="6"/>
      <c r="H2" s="130"/>
      <c r="I2" s="130"/>
      <c r="J2" s="130"/>
      <c r="K2" s="6"/>
      <c r="L2" s="6"/>
      <c r="M2" s="127"/>
      <c r="N2" s="6"/>
      <c r="O2" s="6"/>
      <c r="P2" s="6"/>
      <c r="Q2" s="6"/>
      <c r="R2" s="130"/>
      <c r="S2" s="130"/>
      <c r="T2" s="130"/>
      <c r="U2" s="127"/>
      <c r="V2" s="10"/>
      <c r="W2" s="10"/>
      <c r="X2" s="10"/>
      <c r="Y2" s="10"/>
      <c r="Z2" s="10"/>
      <c r="AA2" s="10"/>
      <c r="AB2" s="10"/>
      <c r="AC2" s="10"/>
      <c r="AD2" s="10"/>
      <c r="AE2" s="10"/>
      <c r="AF2" s="6"/>
      <c r="AG2" s="12"/>
      <c r="AH2"/>
      <c r="AI2" s="6"/>
      <c r="AJ2" s="6"/>
      <c r="AK2" s="6"/>
      <c r="AL2" s="130"/>
      <c r="AM2" s="6"/>
      <c r="AN2" s="6"/>
      <c r="AO2" s="130"/>
      <c r="AP2" s="130"/>
      <c r="AQ2" s="130"/>
      <c r="AR2" s="6"/>
      <c r="AS2" s="6"/>
      <c r="AT2" s="127"/>
      <c r="AU2" s="6"/>
      <c r="AV2" s="6"/>
      <c r="AW2" s="6"/>
      <c r="AX2" s="6"/>
      <c r="AY2" s="130"/>
      <c r="AZ2" s="130"/>
      <c r="BA2" s="130"/>
      <c r="BB2" s="127"/>
      <c r="BC2" s="6"/>
      <c r="BD2" s="6"/>
      <c r="BE2" s="6"/>
      <c r="BF2" s="6"/>
      <c r="BG2" s="6"/>
      <c r="BO2" s="22"/>
    </row>
    <row r="3" spans="1:67" ht="22.5" customHeight="1" x14ac:dyDescent="0.25">
      <c r="A3" s="98" t="s">
        <v>119</v>
      </c>
      <c r="B3" s="99" t="s">
        <v>12</v>
      </c>
      <c r="C3" s="99" t="s">
        <v>13</v>
      </c>
      <c r="D3" s="99" t="s">
        <v>15</v>
      </c>
      <c r="E3" s="135" t="s">
        <v>17</v>
      </c>
      <c r="F3" s="100" t="s">
        <v>46</v>
      </c>
      <c r="G3" s="100" t="s">
        <v>49</v>
      </c>
      <c r="H3" s="133" t="s">
        <v>52</v>
      </c>
      <c r="I3" s="133" t="s">
        <v>113</v>
      </c>
      <c r="J3" s="131" t="s">
        <v>67</v>
      </c>
      <c r="K3" s="42" t="s">
        <v>68</v>
      </c>
      <c r="L3" s="42" t="s">
        <v>71</v>
      </c>
      <c r="M3" s="128" t="s">
        <v>64</v>
      </c>
      <c r="N3" s="6"/>
      <c r="O3" s="6"/>
      <c r="P3" s="100" t="s">
        <v>122</v>
      </c>
      <c r="Q3" s="100" t="s">
        <v>114</v>
      </c>
      <c r="R3" s="133" t="s">
        <v>115</v>
      </c>
      <c r="S3" s="133" t="s">
        <v>116</v>
      </c>
      <c r="T3" s="131" t="s">
        <v>117</v>
      </c>
      <c r="U3" s="128" t="s">
        <v>118</v>
      </c>
      <c r="V3" s="6"/>
      <c r="W3" s="6"/>
      <c r="X3" s="6"/>
      <c r="Y3" s="6"/>
      <c r="Z3" s="6"/>
      <c r="AA3" s="6"/>
      <c r="AB3" s="6"/>
      <c r="AC3" s="6"/>
      <c r="AD3" s="6"/>
      <c r="AE3" s="6"/>
      <c r="AF3" s="10"/>
      <c r="AG3" s="12"/>
      <c r="AH3" s="98" t="s">
        <v>119</v>
      </c>
      <c r="AI3" s="99" t="s">
        <v>12</v>
      </c>
      <c r="AJ3" s="99" t="s">
        <v>13</v>
      </c>
      <c r="AK3" s="99" t="s">
        <v>15</v>
      </c>
      <c r="AL3" s="135" t="s">
        <v>17</v>
      </c>
      <c r="AM3" s="100" t="s">
        <v>46</v>
      </c>
      <c r="AN3" s="100" t="s">
        <v>49</v>
      </c>
      <c r="AO3" s="133" t="s">
        <v>52</v>
      </c>
      <c r="AP3" s="133" t="s">
        <v>113</v>
      </c>
      <c r="AQ3" s="131" t="s">
        <v>67</v>
      </c>
      <c r="AR3" s="42" t="s">
        <v>68</v>
      </c>
      <c r="AS3" s="42" t="s">
        <v>71</v>
      </c>
      <c r="AT3" s="128" t="s">
        <v>64</v>
      </c>
      <c r="AU3" s="6"/>
      <c r="AV3" s="6"/>
      <c r="AW3" s="100" t="s">
        <v>122</v>
      </c>
      <c r="AX3" s="100" t="s">
        <v>114</v>
      </c>
      <c r="AY3" s="133" t="s">
        <v>115</v>
      </c>
      <c r="AZ3" s="133" t="s">
        <v>116</v>
      </c>
      <c r="BA3" s="131" t="s">
        <v>117</v>
      </c>
      <c r="BB3" s="128" t="s">
        <v>118</v>
      </c>
      <c r="BC3" s="6"/>
      <c r="BD3" s="6"/>
      <c r="BE3" s="6"/>
      <c r="BF3" s="6"/>
      <c r="BG3" s="6"/>
      <c r="BO3" s="12"/>
    </row>
    <row r="4" spans="1:67" ht="16.5" customHeight="1" x14ac:dyDescent="0.25">
      <c r="A4" s="145"/>
      <c r="B4" s="145">
        <v>580</v>
      </c>
      <c r="C4" s="145">
        <v>46</v>
      </c>
      <c r="D4" s="145">
        <v>40</v>
      </c>
      <c r="E4" s="146">
        <v>3502.6261868788779</v>
      </c>
      <c r="F4" s="145">
        <v>442</v>
      </c>
      <c r="G4" s="145">
        <v>0</v>
      </c>
      <c r="H4" s="146">
        <v>220558</v>
      </c>
      <c r="I4" s="146">
        <v>64200</v>
      </c>
      <c r="J4" s="146">
        <v>160358</v>
      </c>
      <c r="K4" s="145" t="s">
        <v>123</v>
      </c>
      <c r="L4" s="145" t="s">
        <v>123</v>
      </c>
      <c r="M4" s="147">
        <v>0.98222222222222222</v>
      </c>
      <c r="N4" s="124"/>
      <c r="O4" s="124"/>
      <c r="P4" s="145"/>
      <c r="Q4" s="145"/>
      <c r="R4" s="146"/>
      <c r="S4" s="146"/>
      <c r="T4" s="146"/>
      <c r="U4" s="147"/>
      <c r="V4" s="6"/>
      <c r="W4" s="6"/>
      <c r="X4" s="6"/>
      <c r="Y4" s="6"/>
      <c r="Z4" s="6"/>
      <c r="AA4" s="6"/>
      <c r="AB4" s="6"/>
      <c r="AC4" s="6"/>
      <c r="AD4" s="6"/>
      <c r="AE4" s="6"/>
      <c r="AF4" s="6"/>
      <c r="AG4" s="12"/>
      <c r="AH4" s="145"/>
      <c r="AI4" s="145">
        <v>523</v>
      </c>
      <c r="AJ4" s="145">
        <v>41</v>
      </c>
      <c r="AK4" s="145">
        <v>40</v>
      </c>
      <c r="AL4" s="146">
        <v>2124.6374301659689</v>
      </c>
      <c r="AM4" s="145">
        <v>442</v>
      </c>
      <c r="AN4" s="145">
        <v>0</v>
      </c>
      <c r="AO4" s="146">
        <v>264758</v>
      </c>
      <c r="AP4" s="146">
        <v>64200</v>
      </c>
      <c r="AQ4" s="146">
        <v>204558</v>
      </c>
      <c r="AR4" s="145" t="s">
        <v>123</v>
      </c>
      <c r="AS4" s="145" t="s">
        <v>123</v>
      </c>
      <c r="AT4" s="147">
        <v>0.98222222222222222</v>
      </c>
      <c r="AU4" s="124"/>
      <c r="AV4" s="124"/>
      <c r="AW4" s="145"/>
      <c r="AX4" s="145"/>
      <c r="AY4" s="146"/>
      <c r="AZ4" s="146"/>
      <c r="BA4" s="146"/>
      <c r="BB4" s="147"/>
      <c r="BC4" s="10"/>
      <c r="BD4" s="10"/>
      <c r="BE4" s="10"/>
      <c r="BF4" s="10"/>
      <c r="BG4" s="6"/>
      <c r="BO4" s="12"/>
    </row>
    <row r="5" spans="1:67" x14ac:dyDescent="0.25">
      <c r="A5" s="112">
        <v>1</v>
      </c>
      <c r="B5" s="112">
        <v>567</v>
      </c>
      <c r="C5" s="112">
        <v>45</v>
      </c>
      <c r="D5" s="112">
        <v>48</v>
      </c>
      <c r="E5" s="113">
        <v>2531.7160533012325</v>
      </c>
      <c r="F5" s="112">
        <v>434</v>
      </c>
      <c r="G5" s="112">
        <v>0</v>
      </c>
      <c r="H5" s="113">
        <v>216566</v>
      </c>
      <c r="I5" s="113">
        <v>63400</v>
      </c>
      <c r="J5" s="113">
        <v>157966</v>
      </c>
      <c r="K5" s="112" t="s">
        <v>123</v>
      </c>
      <c r="L5" s="112" t="s">
        <v>123</v>
      </c>
      <c r="M5" s="118">
        <v>0.96444444444444444</v>
      </c>
      <c r="N5" s="124"/>
      <c r="O5" s="124"/>
      <c r="P5" s="112">
        <f>AVERAGE(F$5:F5)</f>
        <v>434</v>
      </c>
      <c r="Q5" s="112">
        <f>AVERAGE(G$5:G5)</f>
        <v>0</v>
      </c>
      <c r="R5" s="113">
        <f>AVERAGE(H$5:H5)</f>
        <v>216566</v>
      </c>
      <c r="S5" s="113">
        <f>AVERAGE(I$5:I5)</f>
        <v>63400</v>
      </c>
      <c r="T5" s="113">
        <f>AVERAGE(J$5:J5)</f>
        <v>157966</v>
      </c>
      <c r="U5" s="118">
        <f>AVERAGE($M$5:M5)</f>
        <v>0.96444444444444444</v>
      </c>
      <c r="V5" s="6"/>
      <c r="W5" s="6"/>
      <c r="X5" s="6"/>
      <c r="Y5" s="6"/>
      <c r="Z5" s="6"/>
      <c r="AA5" s="6"/>
      <c r="AB5" s="6"/>
      <c r="AC5" s="6"/>
      <c r="AD5" s="6"/>
      <c r="AE5" s="6"/>
      <c r="AF5" s="6"/>
      <c r="AG5" s="12"/>
      <c r="AH5" s="112">
        <v>1</v>
      </c>
      <c r="AI5" s="112">
        <v>498</v>
      </c>
      <c r="AJ5" s="112">
        <v>43</v>
      </c>
      <c r="AK5" s="112">
        <v>40</v>
      </c>
      <c r="AL5" s="113">
        <v>3734.1299271390185</v>
      </c>
      <c r="AM5" s="112">
        <v>442</v>
      </c>
      <c r="AN5" s="112">
        <v>0</v>
      </c>
      <c r="AO5" s="113">
        <v>264758</v>
      </c>
      <c r="AP5" s="113">
        <v>64200</v>
      </c>
      <c r="AQ5" s="113">
        <v>204558</v>
      </c>
      <c r="AR5" s="112" t="s">
        <v>123</v>
      </c>
      <c r="AS5" s="112" t="s">
        <v>123</v>
      </c>
      <c r="AT5" s="118">
        <v>0.98222222222222222</v>
      </c>
      <c r="AU5" s="124"/>
      <c r="AV5" s="124"/>
      <c r="AW5" s="112">
        <f>AVERAGE(AM$5:AM5)</f>
        <v>442</v>
      </c>
      <c r="AX5" s="112">
        <f>AVERAGE(AN$5:AN5)</f>
        <v>0</v>
      </c>
      <c r="AY5" s="113">
        <f>AVERAGE(AO$5:AO5)</f>
        <v>264758</v>
      </c>
      <c r="AZ5" s="113">
        <f>AVERAGE(AP$5:AP5)</f>
        <v>64200</v>
      </c>
      <c r="BA5" s="113">
        <f>AVERAGE(AQ$5:AQ5)</f>
        <v>204558</v>
      </c>
      <c r="BB5" s="118">
        <f>AVERAGE($AT$5:AT5)</f>
        <v>0.98222222222222222</v>
      </c>
      <c r="BC5" s="6"/>
      <c r="BD5" s="6"/>
      <c r="BE5" s="6"/>
      <c r="BF5" s="6"/>
      <c r="BG5" s="10"/>
      <c r="BO5" s="12"/>
    </row>
    <row r="6" spans="1:67" x14ac:dyDescent="0.25">
      <c r="A6" s="112">
        <v>2</v>
      </c>
      <c r="B6" s="112">
        <v>562</v>
      </c>
      <c r="C6" s="112">
        <v>48</v>
      </c>
      <c r="D6" s="112">
        <v>51</v>
      </c>
      <c r="E6" s="113">
        <v>3610.6440253400147</v>
      </c>
      <c r="F6" s="112">
        <v>431</v>
      </c>
      <c r="G6" s="112">
        <v>0</v>
      </c>
      <c r="H6" s="113">
        <v>215069</v>
      </c>
      <c r="I6" s="113">
        <v>63100</v>
      </c>
      <c r="J6" s="113">
        <v>157069</v>
      </c>
      <c r="K6" s="112" t="s">
        <v>123</v>
      </c>
      <c r="L6" s="112" t="s">
        <v>123</v>
      </c>
      <c r="M6" s="118">
        <v>0.95777777777777773</v>
      </c>
      <c r="N6" s="124"/>
      <c r="O6" s="124"/>
      <c r="P6" s="112">
        <f>AVERAGE($F$5:F6)</f>
        <v>432.5</v>
      </c>
      <c r="Q6" s="112">
        <f>AVERAGE(G$5:G6)</f>
        <v>0</v>
      </c>
      <c r="R6" s="113">
        <f>AVERAGE(H$5:H6)</f>
        <v>215817.5</v>
      </c>
      <c r="S6" s="113">
        <f>AVERAGE(I$5:I6)</f>
        <v>63250</v>
      </c>
      <c r="T6" s="113">
        <f>AVERAGE(J$5:J6)</f>
        <v>157517.5</v>
      </c>
      <c r="U6" s="118">
        <f>AVERAGE($M$5:M6)</f>
        <v>0.96111111111111103</v>
      </c>
      <c r="V6" s="6"/>
      <c r="W6" s="6"/>
      <c r="X6" s="6"/>
      <c r="Y6" s="6"/>
      <c r="Z6" s="6"/>
      <c r="AA6" s="6"/>
      <c r="AB6" s="6"/>
      <c r="AC6" s="6"/>
      <c r="AD6" s="6"/>
      <c r="AE6" s="6"/>
      <c r="AF6" s="6"/>
      <c r="AG6" s="22"/>
      <c r="AH6" s="112">
        <v>2</v>
      </c>
      <c r="AI6" s="112">
        <v>468</v>
      </c>
      <c r="AJ6" s="112">
        <v>43</v>
      </c>
      <c r="AK6" s="112">
        <v>46</v>
      </c>
      <c r="AL6" s="113">
        <v>4720.8084927437467</v>
      </c>
      <c r="AM6" s="112">
        <v>436</v>
      </c>
      <c r="AN6" s="112">
        <v>0</v>
      </c>
      <c r="AO6" s="113">
        <v>261164</v>
      </c>
      <c r="AP6" s="113">
        <v>63600</v>
      </c>
      <c r="AQ6" s="113">
        <v>202164</v>
      </c>
      <c r="AR6" s="112" t="s">
        <v>123</v>
      </c>
      <c r="AS6" s="112" t="s">
        <v>123</v>
      </c>
      <c r="AT6" s="118">
        <v>0.96888888888888891</v>
      </c>
      <c r="AU6" s="124"/>
      <c r="AV6" s="124"/>
      <c r="AW6" s="112">
        <f>AVERAGE(AM$5:AM6)</f>
        <v>439</v>
      </c>
      <c r="AX6" s="112">
        <f>AVERAGE(AN$5:AN6)</f>
        <v>0</v>
      </c>
      <c r="AY6" s="113">
        <f>AVERAGE(AO$5:AO6)</f>
        <v>262961</v>
      </c>
      <c r="AZ6" s="113">
        <f>AVERAGE(AP$5:AP6)</f>
        <v>63900</v>
      </c>
      <c r="BA6" s="113">
        <f>AVERAGE(AQ$5:AQ6)</f>
        <v>203361</v>
      </c>
      <c r="BB6" s="118">
        <f>AVERAGE($AT$5:AT6)</f>
        <v>0.97555555555555551</v>
      </c>
      <c r="BO6" s="22"/>
    </row>
    <row r="7" spans="1:67" x14ac:dyDescent="0.25">
      <c r="A7" s="114">
        <v>3</v>
      </c>
      <c r="B7" s="114">
        <v>560</v>
      </c>
      <c r="C7" s="114">
        <v>32</v>
      </c>
      <c r="D7" s="114">
        <v>50</v>
      </c>
      <c r="E7" s="115">
        <v>2124.9540108031515</v>
      </c>
      <c r="F7" s="114">
        <v>432</v>
      </c>
      <c r="G7" s="114">
        <v>0</v>
      </c>
      <c r="H7" s="115">
        <v>215568</v>
      </c>
      <c r="I7" s="115">
        <v>63200</v>
      </c>
      <c r="J7" s="115">
        <v>157368</v>
      </c>
      <c r="K7" s="114" t="s">
        <v>123</v>
      </c>
      <c r="L7" s="114" t="s">
        <v>123</v>
      </c>
      <c r="M7" s="119">
        <v>0.96</v>
      </c>
      <c r="N7" s="125"/>
      <c r="O7" s="125"/>
      <c r="P7" s="112">
        <f>AVERAGE($F$5:F7)</f>
        <v>432.33333333333331</v>
      </c>
      <c r="Q7" s="112">
        <f>AVERAGE(G$5:G7)</f>
        <v>0</v>
      </c>
      <c r="R7" s="113">
        <f>AVERAGE(H$5:H7)</f>
        <v>215734.33333333334</v>
      </c>
      <c r="S7" s="113">
        <f>AVERAGE(I$5:I7)</f>
        <v>63233.333333333336</v>
      </c>
      <c r="T7" s="113">
        <f>AVERAGE(J$5:J7)</f>
        <v>157467.66666666666</v>
      </c>
      <c r="U7" s="118">
        <f>AVERAGE($M$5:M7)</f>
        <v>0.96074074074074067</v>
      </c>
      <c r="V7" s="11"/>
      <c r="W7" s="11"/>
      <c r="X7" s="11"/>
      <c r="Y7" s="11"/>
      <c r="Z7" s="11"/>
      <c r="AA7" s="11"/>
      <c r="AB7" s="11"/>
      <c r="AC7" s="11"/>
      <c r="AD7" s="11"/>
      <c r="AE7" s="11"/>
      <c r="AF7" s="11"/>
      <c r="AG7" s="22"/>
      <c r="AH7" s="114">
        <v>3</v>
      </c>
      <c r="AI7" s="114">
        <v>465</v>
      </c>
      <c r="AJ7" s="114">
        <v>49</v>
      </c>
      <c r="AK7" s="114">
        <v>38</v>
      </c>
      <c r="AL7" s="115">
        <v>4105.8116264779947</v>
      </c>
      <c r="AM7" s="114">
        <v>444</v>
      </c>
      <c r="AN7" s="114">
        <v>0</v>
      </c>
      <c r="AO7" s="115">
        <v>265956</v>
      </c>
      <c r="AP7" s="115">
        <v>64400</v>
      </c>
      <c r="AQ7" s="115">
        <v>205356</v>
      </c>
      <c r="AR7" s="114" t="s">
        <v>123</v>
      </c>
      <c r="AS7" s="114" t="s">
        <v>123</v>
      </c>
      <c r="AT7" s="119">
        <v>0.98666666666666669</v>
      </c>
      <c r="AU7" s="125"/>
      <c r="AV7" s="125"/>
      <c r="AW7" s="112">
        <f>AVERAGE(AM$5:AM7)</f>
        <v>440.66666666666669</v>
      </c>
      <c r="AX7" s="112">
        <f>AVERAGE(AN$5:AN7)</f>
        <v>0</v>
      </c>
      <c r="AY7" s="113">
        <f>AVERAGE(AO$5:AO7)</f>
        <v>263959.33333333331</v>
      </c>
      <c r="AZ7" s="113">
        <f>AVERAGE(AP$5:AP7)</f>
        <v>64066.666666666664</v>
      </c>
      <c r="BA7" s="113">
        <f>AVERAGE(AQ$5:AQ7)</f>
        <v>204026</v>
      </c>
      <c r="BB7" s="118">
        <f>AVERAGE($AT$5:AT7)</f>
        <v>0.97925925925925927</v>
      </c>
      <c r="BC7" s="6"/>
      <c r="BD7" s="6"/>
      <c r="BE7" s="6"/>
      <c r="BF7" s="6"/>
      <c r="BG7" s="6"/>
      <c r="BO7" s="22"/>
    </row>
    <row r="8" spans="1:67" x14ac:dyDescent="0.25">
      <c r="A8" s="114">
        <v>4</v>
      </c>
      <c r="B8" s="114">
        <v>532</v>
      </c>
      <c r="C8" s="114">
        <v>33</v>
      </c>
      <c r="D8" s="114">
        <v>35</v>
      </c>
      <c r="E8" s="115">
        <v>2357.2767747746107</v>
      </c>
      <c r="F8" s="114">
        <v>447</v>
      </c>
      <c r="G8" s="114">
        <v>0</v>
      </c>
      <c r="H8" s="115">
        <v>223053</v>
      </c>
      <c r="I8" s="115">
        <v>64700</v>
      </c>
      <c r="J8" s="115">
        <v>161853</v>
      </c>
      <c r="K8" s="114" t="s">
        <v>123</v>
      </c>
      <c r="L8" s="114" t="s">
        <v>123</v>
      </c>
      <c r="M8" s="119">
        <v>0.99333333333333329</v>
      </c>
      <c r="N8" s="125"/>
      <c r="O8" s="125"/>
      <c r="P8" s="112">
        <f>AVERAGE($F$5:F8)</f>
        <v>436</v>
      </c>
      <c r="Q8" s="112">
        <f>AVERAGE(G$5:G8)</f>
        <v>0</v>
      </c>
      <c r="R8" s="113">
        <f>AVERAGE(H$5:H8)</f>
        <v>217564</v>
      </c>
      <c r="S8" s="113">
        <f>AVERAGE(I$5:I8)</f>
        <v>63600</v>
      </c>
      <c r="T8" s="113">
        <f>AVERAGE(J$5:J8)</f>
        <v>158564</v>
      </c>
      <c r="U8" s="118">
        <f>AVERAGE($M$5:M8)</f>
        <v>0.9688888888888888</v>
      </c>
      <c r="V8" s="11"/>
      <c r="W8" s="11"/>
      <c r="X8" s="11"/>
      <c r="Y8" s="11"/>
      <c r="Z8" s="11"/>
      <c r="AA8" s="11"/>
      <c r="AB8" s="11"/>
      <c r="AC8" s="11"/>
      <c r="AD8" s="11"/>
      <c r="AE8" s="11"/>
      <c r="AF8" s="11"/>
      <c r="AG8" s="22"/>
      <c r="AH8" s="114">
        <v>4</v>
      </c>
      <c r="AI8" s="114">
        <v>502</v>
      </c>
      <c r="AJ8" s="114">
        <v>38</v>
      </c>
      <c r="AK8" s="114">
        <v>35</v>
      </c>
      <c r="AL8" s="115">
        <v>2368.9417030704653</v>
      </c>
      <c r="AM8" s="114">
        <v>447</v>
      </c>
      <c r="AN8" s="114">
        <v>0</v>
      </c>
      <c r="AO8" s="115">
        <v>267753</v>
      </c>
      <c r="AP8" s="115">
        <v>64700</v>
      </c>
      <c r="AQ8" s="115">
        <v>206553</v>
      </c>
      <c r="AR8" s="114" t="s">
        <v>123</v>
      </c>
      <c r="AS8" s="114" t="s">
        <v>123</v>
      </c>
      <c r="AT8" s="119">
        <v>0.99333333333333329</v>
      </c>
      <c r="AU8" s="125"/>
      <c r="AV8" s="125"/>
      <c r="AW8" s="112">
        <f>AVERAGE(AM$5:AM8)</f>
        <v>442.25</v>
      </c>
      <c r="AX8" s="112">
        <f>AVERAGE(AN$5:AN8)</f>
        <v>0</v>
      </c>
      <c r="AY8" s="113">
        <f>AVERAGE(AO$5:AO8)</f>
        <v>264907.75</v>
      </c>
      <c r="AZ8" s="113">
        <f>AVERAGE(AP$5:AP8)</f>
        <v>64225</v>
      </c>
      <c r="BA8" s="113">
        <f>AVERAGE(AQ$5:AQ8)</f>
        <v>204657.75</v>
      </c>
      <c r="BB8" s="118">
        <f>AVERAGE($AT$5:AT8)</f>
        <v>0.98277777777777775</v>
      </c>
      <c r="BC8" s="10"/>
      <c r="BD8" s="10"/>
      <c r="BE8" s="10"/>
      <c r="BF8" s="10"/>
      <c r="BG8" s="6"/>
      <c r="BO8" s="22"/>
    </row>
    <row r="9" spans="1:67" x14ac:dyDescent="0.25">
      <c r="A9" s="114">
        <v>5</v>
      </c>
      <c r="B9" s="114">
        <v>635</v>
      </c>
      <c r="C9" s="114">
        <v>31</v>
      </c>
      <c r="D9" s="114">
        <v>45</v>
      </c>
      <c r="E9" s="115">
        <v>3910.2728218503207</v>
      </c>
      <c r="F9" s="114">
        <v>437</v>
      </c>
      <c r="G9" s="114">
        <v>0</v>
      </c>
      <c r="H9" s="115">
        <v>218063</v>
      </c>
      <c r="I9" s="115">
        <v>63700</v>
      </c>
      <c r="J9" s="115">
        <v>158863</v>
      </c>
      <c r="K9" s="114" t="s">
        <v>123</v>
      </c>
      <c r="L9" s="114" t="s">
        <v>123</v>
      </c>
      <c r="M9" s="119">
        <v>0.97111111111111115</v>
      </c>
      <c r="N9" s="125"/>
      <c r="O9" s="125"/>
      <c r="P9" s="112">
        <f>AVERAGE($F$5:F9)</f>
        <v>436.2</v>
      </c>
      <c r="Q9" s="112">
        <f>AVERAGE(G$5:G9)</f>
        <v>0</v>
      </c>
      <c r="R9" s="113">
        <f>AVERAGE(H$5:H9)</f>
        <v>217663.8</v>
      </c>
      <c r="S9" s="113">
        <f>AVERAGE(I$5:I9)</f>
        <v>63620</v>
      </c>
      <c r="T9" s="113">
        <f>AVERAGE(J$5:J9)</f>
        <v>158623.79999999999</v>
      </c>
      <c r="U9" s="118">
        <f>AVERAGE($M$5:M9)</f>
        <v>0.96933333333333338</v>
      </c>
      <c r="V9" s="11"/>
      <c r="W9" s="11"/>
      <c r="X9" s="11"/>
      <c r="Y9" s="11"/>
      <c r="Z9" s="11"/>
      <c r="AA9" s="11"/>
      <c r="AB9" s="11"/>
      <c r="AC9" s="11"/>
      <c r="AD9" s="11"/>
      <c r="AE9" s="11"/>
      <c r="AF9" s="11"/>
      <c r="AG9" s="23"/>
      <c r="AH9" s="114">
        <v>5</v>
      </c>
      <c r="AI9" s="114">
        <v>611</v>
      </c>
      <c r="AJ9" s="114">
        <v>44</v>
      </c>
      <c r="AK9" s="114">
        <v>52</v>
      </c>
      <c r="AL9" s="115">
        <v>2492.6890351060169</v>
      </c>
      <c r="AM9" s="114">
        <v>430</v>
      </c>
      <c r="AN9" s="114">
        <v>0</v>
      </c>
      <c r="AO9" s="115">
        <v>257570</v>
      </c>
      <c r="AP9" s="115">
        <v>63000</v>
      </c>
      <c r="AQ9" s="115">
        <v>199770</v>
      </c>
      <c r="AR9" s="114" t="s">
        <v>123</v>
      </c>
      <c r="AS9" s="114" t="s">
        <v>123</v>
      </c>
      <c r="AT9" s="119">
        <v>0.9555555555555556</v>
      </c>
      <c r="AU9" s="125"/>
      <c r="AV9" s="125"/>
      <c r="AW9" s="112">
        <f>AVERAGE(AM$5:AM9)</f>
        <v>439.8</v>
      </c>
      <c r="AX9" s="112">
        <f>AVERAGE(AN$5:AN9)</f>
        <v>0</v>
      </c>
      <c r="AY9" s="113">
        <f>AVERAGE(AO$5:AO9)</f>
        <v>263440.2</v>
      </c>
      <c r="AZ9" s="113">
        <f>AVERAGE(AP$5:AP9)</f>
        <v>63980</v>
      </c>
      <c r="BA9" s="113">
        <f>AVERAGE(AQ$5:AQ9)</f>
        <v>203680.2</v>
      </c>
      <c r="BB9" s="118">
        <f>AVERAGE($AT$5:AT9)</f>
        <v>0.97733333333333339</v>
      </c>
      <c r="BC9" s="6"/>
      <c r="BD9" s="6"/>
      <c r="BE9" s="6"/>
      <c r="BF9" s="6"/>
      <c r="BG9" s="10"/>
      <c r="BO9" s="23"/>
    </row>
    <row r="10" spans="1:67" x14ac:dyDescent="0.25">
      <c r="A10" s="112">
        <v>6</v>
      </c>
      <c r="B10" s="112">
        <v>592</v>
      </c>
      <c r="C10" s="112">
        <v>34</v>
      </c>
      <c r="D10" s="112">
        <v>54</v>
      </c>
      <c r="E10" s="113">
        <v>2275.0026052192575</v>
      </c>
      <c r="F10" s="112">
        <v>428</v>
      </c>
      <c r="G10" s="112">
        <v>0</v>
      </c>
      <c r="H10" s="113">
        <v>213572</v>
      </c>
      <c r="I10" s="113">
        <v>62800</v>
      </c>
      <c r="J10" s="113">
        <v>156172</v>
      </c>
      <c r="K10" s="112" t="s">
        <v>123</v>
      </c>
      <c r="L10" s="112" t="s">
        <v>123</v>
      </c>
      <c r="M10" s="118">
        <v>0.95111111111111113</v>
      </c>
      <c r="N10" s="124"/>
      <c r="O10" s="124"/>
      <c r="P10" s="112">
        <f>AVERAGE($F$5:F10)</f>
        <v>434.83333333333331</v>
      </c>
      <c r="Q10" s="112">
        <f>AVERAGE(G$5:G10)</f>
        <v>0</v>
      </c>
      <c r="R10" s="113">
        <f>AVERAGE(H$5:H10)</f>
        <v>216981.83333333334</v>
      </c>
      <c r="S10" s="113">
        <f>AVERAGE(I$5:I10)</f>
        <v>63483.333333333336</v>
      </c>
      <c r="T10" s="113">
        <f>AVERAGE(J$5:J10)</f>
        <v>158215.16666666666</v>
      </c>
      <c r="U10" s="118">
        <f>AVERAGE($M$5:M10)</f>
        <v>0.96629629629629632</v>
      </c>
      <c r="V10" s="6"/>
      <c r="W10" s="6"/>
      <c r="X10" s="6"/>
      <c r="Y10" s="6"/>
      <c r="Z10" s="6"/>
      <c r="AA10" s="6"/>
      <c r="AB10" s="6"/>
      <c r="AC10" s="6"/>
      <c r="AD10" s="6"/>
      <c r="AE10" s="6"/>
      <c r="AF10" s="6"/>
      <c r="AG10" s="23"/>
      <c r="AH10" s="112">
        <v>6</v>
      </c>
      <c r="AI10" s="112">
        <v>485</v>
      </c>
      <c r="AJ10" s="112">
        <v>43</v>
      </c>
      <c r="AK10" s="112">
        <v>42</v>
      </c>
      <c r="AL10" s="113">
        <v>2210.0838365335453</v>
      </c>
      <c r="AM10" s="112">
        <v>440</v>
      </c>
      <c r="AN10" s="112">
        <v>0</v>
      </c>
      <c r="AO10" s="113">
        <v>263560</v>
      </c>
      <c r="AP10" s="113">
        <v>64000</v>
      </c>
      <c r="AQ10" s="113">
        <v>203760</v>
      </c>
      <c r="AR10" s="112" t="s">
        <v>123</v>
      </c>
      <c r="AS10" s="112" t="s">
        <v>123</v>
      </c>
      <c r="AT10" s="118">
        <v>0.97777777777777775</v>
      </c>
      <c r="AU10" s="124"/>
      <c r="AV10" s="124"/>
      <c r="AW10" s="112">
        <f>AVERAGE(AM$5:AM10)</f>
        <v>439.83333333333331</v>
      </c>
      <c r="AX10" s="112">
        <f>AVERAGE(AN$5:AN10)</f>
        <v>0</v>
      </c>
      <c r="AY10" s="113">
        <f>AVERAGE(AO$5:AO10)</f>
        <v>263460.16666666669</v>
      </c>
      <c r="AZ10" s="113">
        <f>AVERAGE(AP$5:AP10)</f>
        <v>63983.333333333336</v>
      </c>
      <c r="BA10" s="113">
        <f>AVERAGE(AQ$5:AQ10)</f>
        <v>203693.5</v>
      </c>
      <c r="BB10" s="118">
        <f>AVERAGE($AT$5:AT10)</f>
        <v>0.97740740740740739</v>
      </c>
      <c r="BO10" s="23"/>
    </row>
    <row r="11" spans="1:67" x14ac:dyDescent="0.25">
      <c r="A11" s="112">
        <v>7</v>
      </c>
      <c r="B11" s="112">
        <v>594</v>
      </c>
      <c r="C11" s="112">
        <v>30</v>
      </c>
      <c r="D11" s="112">
        <v>42</v>
      </c>
      <c r="E11" s="113">
        <v>4850.6421611267997</v>
      </c>
      <c r="F11" s="112">
        <v>440</v>
      </c>
      <c r="G11" s="112">
        <v>0</v>
      </c>
      <c r="H11" s="113">
        <v>219560</v>
      </c>
      <c r="I11" s="113">
        <v>64000</v>
      </c>
      <c r="J11" s="113">
        <v>159760</v>
      </c>
      <c r="K11" s="112" t="s">
        <v>123</v>
      </c>
      <c r="L11" s="112" t="s">
        <v>123</v>
      </c>
      <c r="M11" s="118">
        <v>0.97777777777777775</v>
      </c>
      <c r="N11" s="124"/>
      <c r="O11" s="124"/>
      <c r="P11" s="112">
        <f>AVERAGE($F$5:F11)</f>
        <v>435.57142857142856</v>
      </c>
      <c r="Q11" s="112">
        <f>AVERAGE(G$5:G11)</f>
        <v>0</v>
      </c>
      <c r="R11" s="113">
        <f>AVERAGE(H$5:H11)</f>
        <v>217350.14285714287</v>
      </c>
      <c r="S11" s="113">
        <f>AVERAGE(I$5:I11)</f>
        <v>63557.142857142855</v>
      </c>
      <c r="T11" s="113">
        <f>AVERAGE(J$5:J11)</f>
        <v>158435.85714285713</v>
      </c>
      <c r="U11" s="118">
        <f>AVERAGE($M$5:M11)</f>
        <v>0.96793650793650798</v>
      </c>
      <c r="V11" s="6"/>
      <c r="W11" s="6"/>
      <c r="X11" s="6"/>
      <c r="Y11" s="6"/>
      <c r="Z11" s="6"/>
      <c r="AA11" s="6"/>
      <c r="AB11" s="6"/>
      <c r="AC11" s="6"/>
      <c r="AD11" s="6"/>
      <c r="AE11" s="6"/>
      <c r="AF11" s="6"/>
      <c r="AG11" s="23"/>
      <c r="AH11" s="112">
        <v>7</v>
      </c>
      <c r="AI11" s="112">
        <v>479</v>
      </c>
      <c r="AJ11" s="112">
        <v>39</v>
      </c>
      <c r="AK11" s="112">
        <v>34</v>
      </c>
      <c r="AL11" s="113">
        <v>3506.3912412541622</v>
      </c>
      <c r="AM11" s="112">
        <v>448</v>
      </c>
      <c r="AN11" s="112">
        <v>0</v>
      </c>
      <c r="AO11" s="113">
        <v>268352</v>
      </c>
      <c r="AP11" s="113">
        <v>64800</v>
      </c>
      <c r="AQ11" s="113">
        <v>206952</v>
      </c>
      <c r="AR11" s="112" t="s">
        <v>123</v>
      </c>
      <c r="AS11" s="112" t="s">
        <v>123</v>
      </c>
      <c r="AT11" s="118">
        <v>0.99555555555555553</v>
      </c>
      <c r="AU11" s="124"/>
      <c r="AV11" s="124"/>
      <c r="AW11" s="112">
        <f>AVERAGE(AM$5:AM11)</f>
        <v>441</v>
      </c>
      <c r="AX11" s="112">
        <f>AVERAGE(AN$5:AN11)</f>
        <v>0</v>
      </c>
      <c r="AY11" s="113">
        <f>AVERAGE(AO$5:AO11)</f>
        <v>264159</v>
      </c>
      <c r="AZ11" s="113">
        <f>AVERAGE(AP$5:AP11)</f>
        <v>64100</v>
      </c>
      <c r="BA11" s="113">
        <f>AVERAGE(AQ$5:AQ11)</f>
        <v>204159</v>
      </c>
      <c r="BB11" s="118">
        <f>AVERAGE($AT$5:AT11)</f>
        <v>0.98000000000000009</v>
      </c>
      <c r="BC11" s="6"/>
      <c r="BD11" s="6"/>
      <c r="BE11" s="6"/>
      <c r="BF11" s="6"/>
      <c r="BG11" s="6"/>
      <c r="BO11" s="23"/>
    </row>
    <row r="12" spans="1:67" x14ac:dyDescent="0.25">
      <c r="A12" s="112">
        <v>8</v>
      </c>
      <c r="B12" s="112">
        <v>572</v>
      </c>
      <c r="C12" s="112">
        <v>40</v>
      </c>
      <c r="D12" s="112">
        <v>46</v>
      </c>
      <c r="E12" s="113">
        <v>2181.7435634078633</v>
      </c>
      <c r="F12" s="112">
        <v>436</v>
      </c>
      <c r="G12" s="112">
        <v>0</v>
      </c>
      <c r="H12" s="113">
        <v>217564</v>
      </c>
      <c r="I12" s="113">
        <v>63600</v>
      </c>
      <c r="J12" s="113">
        <v>158564</v>
      </c>
      <c r="K12" s="112" t="s">
        <v>123</v>
      </c>
      <c r="L12" s="112" t="s">
        <v>123</v>
      </c>
      <c r="M12" s="118">
        <v>0.96888888888888891</v>
      </c>
      <c r="N12" s="124"/>
      <c r="O12" s="124"/>
      <c r="P12" s="112">
        <f>AVERAGE($F$5:F12)</f>
        <v>435.625</v>
      </c>
      <c r="Q12" s="112">
        <f>AVERAGE(G$5:G12)</f>
        <v>0</v>
      </c>
      <c r="R12" s="113">
        <f>AVERAGE(H$5:H12)</f>
        <v>217376.875</v>
      </c>
      <c r="S12" s="113">
        <f>AVERAGE(I$5:I12)</f>
        <v>63562.5</v>
      </c>
      <c r="T12" s="113">
        <f>AVERAGE(J$5:J12)</f>
        <v>158451.875</v>
      </c>
      <c r="U12" s="118">
        <f>AVERAGE($M$5:M12)</f>
        <v>0.96805555555555567</v>
      </c>
      <c r="V12" s="6"/>
      <c r="W12" s="6"/>
      <c r="X12" s="6"/>
      <c r="Y12" s="6"/>
      <c r="Z12" s="6"/>
      <c r="AA12" s="6"/>
      <c r="AB12" s="6"/>
      <c r="AC12" s="6"/>
      <c r="AD12" s="6"/>
      <c r="AE12" s="6"/>
      <c r="AF12" s="6"/>
      <c r="AG12" s="22"/>
      <c r="AH12" s="112">
        <v>8</v>
      </c>
      <c r="AI12" s="112">
        <v>480</v>
      </c>
      <c r="AJ12" s="112">
        <v>35</v>
      </c>
      <c r="AK12" s="112">
        <v>40</v>
      </c>
      <c r="AL12" s="113">
        <v>4757.096268024814</v>
      </c>
      <c r="AM12" s="112">
        <v>442</v>
      </c>
      <c r="AN12" s="112">
        <v>0</v>
      </c>
      <c r="AO12" s="113">
        <v>264758</v>
      </c>
      <c r="AP12" s="113">
        <v>64200</v>
      </c>
      <c r="AQ12" s="113">
        <v>204558</v>
      </c>
      <c r="AR12" s="112" t="s">
        <v>123</v>
      </c>
      <c r="AS12" s="112" t="s">
        <v>123</v>
      </c>
      <c r="AT12" s="118">
        <v>0.98222222222222222</v>
      </c>
      <c r="AU12" s="124"/>
      <c r="AV12" s="124"/>
      <c r="AW12" s="112">
        <f>AVERAGE(AM$5:AM12)</f>
        <v>441.125</v>
      </c>
      <c r="AX12" s="112">
        <f>AVERAGE(AN$5:AN12)</f>
        <v>0</v>
      </c>
      <c r="AY12" s="113">
        <f>AVERAGE(AO$5:AO12)</f>
        <v>264233.875</v>
      </c>
      <c r="AZ12" s="113">
        <f>AVERAGE(AP$5:AP12)</f>
        <v>64112.5</v>
      </c>
      <c r="BA12" s="113">
        <f>AVERAGE(AQ$5:AQ12)</f>
        <v>204208.875</v>
      </c>
      <c r="BB12" s="118">
        <f>AVERAGE($AT$5:AT12)</f>
        <v>0.9802777777777778</v>
      </c>
      <c r="BC12" s="10"/>
      <c r="BD12" s="10"/>
      <c r="BE12" s="10"/>
      <c r="BF12" s="10"/>
      <c r="BG12" s="6"/>
      <c r="BO12" s="22"/>
    </row>
    <row r="13" spans="1:67" x14ac:dyDescent="0.25">
      <c r="A13" s="112">
        <v>9</v>
      </c>
      <c r="B13" s="112">
        <v>589</v>
      </c>
      <c r="C13" s="112">
        <v>38</v>
      </c>
      <c r="D13" s="112">
        <v>58</v>
      </c>
      <c r="E13" s="113">
        <v>3429.9487201008405</v>
      </c>
      <c r="F13" s="112">
        <v>424</v>
      </c>
      <c r="G13" s="112">
        <v>0</v>
      </c>
      <c r="H13" s="113">
        <v>211576</v>
      </c>
      <c r="I13" s="113">
        <v>62400</v>
      </c>
      <c r="J13" s="113">
        <v>154976</v>
      </c>
      <c r="K13" s="112" t="s">
        <v>123</v>
      </c>
      <c r="L13" s="112" t="s">
        <v>123</v>
      </c>
      <c r="M13" s="118">
        <v>0.94222222222222218</v>
      </c>
      <c r="N13" s="124"/>
      <c r="O13" s="124"/>
      <c r="P13" s="112">
        <f>AVERAGE($F$5:F13)</f>
        <v>434.33333333333331</v>
      </c>
      <c r="Q13" s="112">
        <f>AVERAGE(G$5:G13)</f>
        <v>0</v>
      </c>
      <c r="R13" s="113">
        <f>AVERAGE(H$5:H13)</f>
        <v>216732.33333333334</v>
      </c>
      <c r="S13" s="113">
        <f>AVERAGE(I$5:I13)</f>
        <v>63433.333333333336</v>
      </c>
      <c r="T13" s="113">
        <f>AVERAGE(J$5:J13)</f>
        <v>158065.66666666666</v>
      </c>
      <c r="U13" s="118">
        <f>AVERAGE($M$5:M13)</f>
        <v>0.96518518518518526</v>
      </c>
      <c r="V13" s="6"/>
      <c r="W13" s="6"/>
      <c r="X13" s="6"/>
      <c r="Y13" s="6"/>
      <c r="Z13" s="6"/>
      <c r="AA13" s="6"/>
      <c r="AB13" s="6"/>
      <c r="AC13" s="6"/>
      <c r="AD13" s="6"/>
      <c r="AE13" s="6"/>
      <c r="AF13" s="6"/>
      <c r="AG13" s="22"/>
      <c r="AH13" s="112">
        <v>9</v>
      </c>
      <c r="AI13" s="112">
        <v>472</v>
      </c>
      <c r="AJ13" s="112">
        <v>48</v>
      </c>
      <c r="AK13" s="112">
        <v>47</v>
      </c>
      <c r="AL13" s="113">
        <v>2622.8211397805635</v>
      </c>
      <c r="AM13" s="112">
        <v>435</v>
      </c>
      <c r="AN13" s="112">
        <v>0</v>
      </c>
      <c r="AO13" s="113">
        <v>260565</v>
      </c>
      <c r="AP13" s="113">
        <v>63500</v>
      </c>
      <c r="AQ13" s="113">
        <v>201765</v>
      </c>
      <c r="AR13" s="112" t="s">
        <v>123</v>
      </c>
      <c r="AS13" s="112" t="s">
        <v>123</v>
      </c>
      <c r="AT13" s="118">
        <v>0.96666666666666667</v>
      </c>
      <c r="AU13" s="124"/>
      <c r="AV13" s="124"/>
      <c r="AW13" s="112">
        <f>AVERAGE(AM$5:AM13)</f>
        <v>440.44444444444446</v>
      </c>
      <c r="AX13" s="112">
        <f>AVERAGE(AN$5:AN13)</f>
        <v>0</v>
      </c>
      <c r="AY13" s="113">
        <f>AVERAGE(AO$5:AO13)</f>
        <v>263826.22222222225</v>
      </c>
      <c r="AZ13" s="113">
        <f>AVERAGE(AP$5:AP13)</f>
        <v>64044.444444444445</v>
      </c>
      <c r="BA13" s="113">
        <f>AVERAGE(AQ$5:AQ13)</f>
        <v>203937.33333333334</v>
      </c>
      <c r="BB13" s="118">
        <f>AVERAGE($AT$5:AT13)</f>
        <v>0.97876543209876543</v>
      </c>
      <c r="BC13" s="6"/>
      <c r="BD13" s="6"/>
      <c r="BE13" s="6"/>
      <c r="BF13" s="6"/>
      <c r="BG13" s="10"/>
      <c r="BO13" s="22"/>
    </row>
    <row r="14" spans="1:67" x14ac:dyDescent="0.25">
      <c r="A14" s="112">
        <v>10</v>
      </c>
      <c r="B14" s="112">
        <v>618</v>
      </c>
      <c r="C14" s="112">
        <v>27</v>
      </c>
      <c r="D14" s="112">
        <v>57</v>
      </c>
      <c r="E14" s="113">
        <v>2368.3821856673253</v>
      </c>
      <c r="F14" s="112">
        <v>425</v>
      </c>
      <c r="G14" s="112">
        <v>0</v>
      </c>
      <c r="H14" s="113">
        <v>212075</v>
      </c>
      <c r="I14" s="113">
        <v>62500</v>
      </c>
      <c r="J14" s="113">
        <v>155275</v>
      </c>
      <c r="K14" s="112" t="s">
        <v>123</v>
      </c>
      <c r="L14" s="112" t="s">
        <v>123</v>
      </c>
      <c r="M14" s="118">
        <v>0.94444444444444442</v>
      </c>
      <c r="N14" s="124"/>
      <c r="O14" s="124"/>
      <c r="P14" s="112">
        <f>AVERAGE($F$5:F14)</f>
        <v>433.4</v>
      </c>
      <c r="Q14" s="112">
        <f>AVERAGE(G$5:G14)</f>
        <v>0</v>
      </c>
      <c r="R14" s="113">
        <f>AVERAGE(H$5:H14)</f>
        <v>216266.6</v>
      </c>
      <c r="S14" s="113">
        <f>AVERAGE(I$5:I14)</f>
        <v>63340</v>
      </c>
      <c r="T14" s="113">
        <f>AVERAGE(J$5:J14)</f>
        <v>157786.6</v>
      </c>
      <c r="U14" s="118">
        <f>AVERAGE($M$5:M14)</f>
        <v>0.96311111111111125</v>
      </c>
      <c r="V14" s="6"/>
      <c r="W14" s="6"/>
      <c r="X14" s="6"/>
      <c r="Y14" s="6"/>
      <c r="Z14" s="6"/>
      <c r="AA14" s="6"/>
      <c r="AB14" s="6"/>
      <c r="AC14" s="6"/>
      <c r="AD14" s="6"/>
      <c r="AE14" s="6"/>
      <c r="AF14" s="6"/>
      <c r="AG14" s="22"/>
      <c r="AH14" s="112">
        <v>10</v>
      </c>
      <c r="AI14" s="112">
        <v>537</v>
      </c>
      <c r="AJ14" s="112">
        <v>40</v>
      </c>
      <c r="AK14" s="112">
        <v>40</v>
      </c>
      <c r="AL14" s="113">
        <v>2070.7363379902108</v>
      </c>
      <c r="AM14" s="112">
        <v>442</v>
      </c>
      <c r="AN14" s="112">
        <v>0</v>
      </c>
      <c r="AO14" s="113">
        <v>264758</v>
      </c>
      <c r="AP14" s="113">
        <v>64200</v>
      </c>
      <c r="AQ14" s="113">
        <v>204558</v>
      </c>
      <c r="AR14" s="112" t="s">
        <v>123</v>
      </c>
      <c r="AS14" s="112" t="s">
        <v>123</v>
      </c>
      <c r="AT14" s="118">
        <v>0.98222222222222222</v>
      </c>
      <c r="AU14" s="124"/>
      <c r="AV14" s="124"/>
      <c r="AW14" s="112">
        <f>AVERAGE(AM$5:AM14)</f>
        <v>440.6</v>
      </c>
      <c r="AX14" s="112">
        <f>AVERAGE(AN$5:AN14)</f>
        <v>0</v>
      </c>
      <c r="AY14" s="113">
        <f>AVERAGE(AO$5:AO14)</f>
        <v>263919.40000000002</v>
      </c>
      <c r="AZ14" s="113">
        <f>AVERAGE(AP$5:AP14)</f>
        <v>64060</v>
      </c>
      <c r="BA14" s="113">
        <f>AVERAGE(AQ$5:AQ14)</f>
        <v>203999.4</v>
      </c>
      <c r="BB14" s="118">
        <f>AVERAGE($AT$5:AT14)</f>
        <v>0.97911111111111127</v>
      </c>
      <c r="BO14" s="22"/>
    </row>
    <row r="15" spans="1:67" x14ac:dyDescent="0.25">
      <c r="A15" s="112">
        <v>11</v>
      </c>
      <c r="B15" s="112">
        <v>492</v>
      </c>
      <c r="C15" s="112">
        <v>34</v>
      </c>
      <c r="D15" s="112">
        <v>28</v>
      </c>
      <c r="E15" s="113">
        <v>4306.6466767056245</v>
      </c>
      <c r="F15" s="112">
        <v>450</v>
      </c>
      <c r="G15" s="112">
        <v>4</v>
      </c>
      <c r="H15" s="113">
        <v>224550</v>
      </c>
      <c r="I15" s="113">
        <v>66996</v>
      </c>
      <c r="J15" s="113">
        <v>160354</v>
      </c>
      <c r="K15" s="112" t="s">
        <v>124</v>
      </c>
      <c r="L15" s="112" t="s">
        <v>124</v>
      </c>
      <c r="M15" s="118">
        <v>1</v>
      </c>
      <c r="N15" s="124"/>
      <c r="O15" s="124"/>
      <c r="P15" s="112">
        <f>AVERAGE($F$5:F15)</f>
        <v>434.90909090909093</v>
      </c>
      <c r="Q15" s="112">
        <f>AVERAGE(G$5:G15)</f>
        <v>0.36363636363636365</v>
      </c>
      <c r="R15" s="113">
        <f>AVERAGE(H$5:H15)</f>
        <v>217019.63636363635</v>
      </c>
      <c r="S15" s="113">
        <f>AVERAGE(I$5:I15)</f>
        <v>63672.36363636364</v>
      </c>
      <c r="T15" s="113">
        <f>AVERAGE(J$5:J15)</f>
        <v>158020</v>
      </c>
      <c r="U15" s="118">
        <f>AVERAGE($M$5:M15)</f>
        <v>0.96646464646464658</v>
      </c>
      <c r="V15" s="6"/>
      <c r="W15" s="6"/>
      <c r="X15" s="6"/>
      <c r="Y15" s="6"/>
      <c r="Z15" s="6"/>
      <c r="AA15" s="6"/>
      <c r="AB15" s="6"/>
      <c r="AC15" s="6"/>
      <c r="AD15" s="6"/>
      <c r="AE15" s="6"/>
      <c r="AF15" s="6"/>
      <c r="AG15" s="22"/>
      <c r="AH15" s="112">
        <v>11</v>
      </c>
      <c r="AI15" s="112">
        <v>496</v>
      </c>
      <c r="AJ15" s="112">
        <v>33</v>
      </c>
      <c r="AK15" s="112">
        <v>40</v>
      </c>
      <c r="AL15" s="113">
        <v>2719.9487228667076</v>
      </c>
      <c r="AM15" s="112">
        <v>442</v>
      </c>
      <c r="AN15" s="112">
        <v>0</v>
      </c>
      <c r="AO15" s="113">
        <v>264758</v>
      </c>
      <c r="AP15" s="113">
        <v>64200</v>
      </c>
      <c r="AQ15" s="113">
        <v>204558</v>
      </c>
      <c r="AR15" s="112" t="s">
        <v>123</v>
      </c>
      <c r="AS15" s="112" t="s">
        <v>123</v>
      </c>
      <c r="AT15" s="118">
        <v>0.98222222222222222</v>
      </c>
      <c r="AU15" s="124"/>
      <c r="AV15" s="124"/>
      <c r="AW15" s="112">
        <f>AVERAGE(AM$5:AM15)</f>
        <v>440.72727272727275</v>
      </c>
      <c r="AX15" s="112">
        <f>AVERAGE(AN$5:AN15)</f>
        <v>0</v>
      </c>
      <c r="AY15" s="113">
        <f>AVERAGE(AO$5:AO15)</f>
        <v>263995.63636363635</v>
      </c>
      <c r="AZ15" s="113">
        <f>AVERAGE(AP$5:AP15)</f>
        <v>64072.727272727272</v>
      </c>
      <c r="BA15" s="113">
        <f>AVERAGE(AQ$5:AQ15)</f>
        <v>204050.18181818182</v>
      </c>
      <c r="BB15" s="118">
        <f>AVERAGE($AT$5:AT15)</f>
        <v>0.97939393939393959</v>
      </c>
      <c r="BC15" s="6"/>
      <c r="BD15" s="6"/>
      <c r="BE15" s="6"/>
      <c r="BF15" s="6"/>
      <c r="BG15" s="6"/>
      <c r="BO15" s="22"/>
    </row>
    <row r="16" spans="1:67" x14ac:dyDescent="0.25">
      <c r="A16" s="112">
        <v>12</v>
      </c>
      <c r="B16" s="112">
        <v>583</v>
      </c>
      <c r="C16" s="112">
        <v>46</v>
      </c>
      <c r="D16" s="112">
        <v>48</v>
      </c>
      <c r="E16" s="113">
        <v>2579.2058175015668</v>
      </c>
      <c r="F16" s="112">
        <v>434</v>
      </c>
      <c r="G16" s="112">
        <v>0</v>
      </c>
      <c r="H16" s="113">
        <v>216566</v>
      </c>
      <c r="I16" s="113">
        <v>63400</v>
      </c>
      <c r="J16" s="113">
        <v>157966</v>
      </c>
      <c r="K16" s="112" t="s">
        <v>123</v>
      </c>
      <c r="L16" s="112" t="s">
        <v>123</v>
      </c>
      <c r="M16" s="118">
        <v>0.96444444444444444</v>
      </c>
      <c r="N16" s="124"/>
      <c r="O16" s="124"/>
      <c r="P16" s="112">
        <f>AVERAGE($F$5:F16)</f>
        <v>434.83333333333331</v>
      </c>
      <c r="Q16" s="112">
        <f>AVERAGE(G$5:G16)</f>
        <v>0.33333333333333331</v>
      </c>
      <c r="R16" s="113">
        <f>AVERAGE(H$5:H16)</f>
        <v>216981.83333333334</v>
      </c>
      <c r="S16" s="113">
        <f>AVERAGE(I$5:I16)</f>
        <v>63649.666666666664</v>
      </c>
      <c r="T16" s="113">
        <f>AVERAGE(J$5:J16)</f>
        <v>158015.5</v>
      </c>
      <c r="U16" s="118">
        <f>AVERAGE($M$5:M16)</f>
        <v>0.96629629629629632</v>
      </c>
      <c r="V16" s="6"/>
      <c r="W16" s="6"/>
      <c r="X16" s="6"/>
      <c r="Y16" s="6"/>
      <c r="Z16" s="6"/>
      <c r="AA16" s="6"/>
      <c r="AB16" s="6"/>
      <c r="AC16" s="6"/>
      <c r="AD16" s="6"/>
      <c r="AE16" s="6"/>
      <c r="AF16" s="6"/>
      <c r="AG16" s="22"/>
      <c r="AH16" s="112">
        <v>12</v>
      </c>
      <c r="AI16" s="112">
        <v>480</v>
      </c>
      <c r="AJ16" s="112">
        <v>21</v>
      </c>
      <c r="AK16" s="112">
        <v>41</v>
      </c>
      <c r="AL16" s="113">
        <v>2448.6101798865625</v>
      </c>
      <c r="AM16" s="112">
        <v>441</v>
      </c>
      <c r="AN16" s="112">
        <v>0</v>
      </c>
      <c r="AO16" s="113">
        <v>264159</v>
      </c>
      <c r="AP16" s="113">
        <v>64100</v>
      </c>
      <c r="AQ16" s="113">
        <v>204159</v>
      </c>
      <c r="AR16" s="112" t="s">
        <v>123</v>
      </c>
      <c r="AS16" s="112" t="s">
        <v>123</v>
      </c>
      <c r="AT16" s="118">
        <v>0.98</v>
      </c>
      <c r="AU16" s="124"/>
      <c r="AV16" s="124"/>
      <c r="AW16" s="112">
        <f>AVERAGE(AM$5:AM16)</f>
        <v>440.75</v>
      </c>
      <c r="AX16" s="112">
        <f>AVERAGE(AN$5:AN16)</f>
        <v>0</v>
      </c>
      <c r="AY16" s="113">
        <f>AVERAGE(AO$5:AO16)</f>
        <v>264009.25</v>
      </c>
      <c r="AZ16" s="113">
        <f>AVERAGE(AP$5:AP16)</f>
        <v>64075</v>
      </c>
      <c r="BA16" s="113">
        <f>AVERAGE(AQ$5:AQ16)</f>
        <v>204059.25</v>
      </c>
      <c r="BB16" s="118">
        <f>AVERAGE($AT$5:AT16)</f>
        <v>0.97944444444444467</v>
      </c>
      <c r="BC16" s="10"/>
      <c r="BD16" s="10"/>
      <c r="BE16" s="10"/>
      <c r="BF16" s="10"/>
      <c r="BG16" s="6"/>
      <c r="BO16" s="22"/>
    </row>
    <row r="17" spans="1:67" x14ac:dyDescent="0.25">
      <c r="A17" s="112">
        <v>13</v>
      </c>
      <c r="B17" s="112">
        <v>574</v>
      </c>
      <c r="C17" s="112">
        <v>34</v>
      </c>
      <c r="D17" s="112">
        <v>52</v>
      </c>
      <c r="E17" s="113">
        <v>3105.0610012703146</v>
      </c>
      <c r="F17" s="112">
        <v>430</v>
      </c>
      <c r="G17" s="112">
        <v>0</v>
      </c>
      <c r="H17" s="113">
        <v>214570</v>
      </c>
      <c r="I17" s="113">
        <v>63000</v>
      </c>
      <c r="J17" s="113">
        <v>156770</v>
      </c>
      <c r="K17" s="112" t="s">
        <v>123</v>
      </c>
      <c r="L17" s="112" t="s">
        <v>123</v>
      </c>
      <c r="M17" s="118">
        <v>0.9555555555555556</v>
      </c>
      <c r="N17" s="124"/>
      <c r="O17" s="124"/>
      <c r="P17" s="112">
        <f>AVERAGE($F$5:F17)</f>
        <v>434.46153846153845</v>
      </c>
      <c r="Q17" s="112">
        <f>AVERAGE(G$5:G17)</f>
        <v>0.30769230769230771</v>
      </c>
      <c r="R17" s="113">
        <f>AVERAGE(H$5:H17)</f>
        <v>216796.30769230769</v>
      </c>
      <c r="S17" s="113">
        <f>AVERAGE(I$5:I17)</f>
        <v>63599.692307692305</v>
      </c>
      <c r="T17" s="113">
        <f>AVERAGE(J$5:J17)</f>
        <v>157919.69230769231</v>
      </c>
      <c r="U17" s="118">
        <f>AVERAGE($M$5:M17)</f>
        <v>0.9654700854700855</v>
      </c>
      <c r="V17" s="6"/>
      <c r="W17" s="6"/>
      <c r="X17" s="6"/>
      <c r="Y17" s="6"/>
      <c r="Z17" s="6"/>
      <c r="AA17" s="6"/>
      <c r="AB17" s="6"/>
      <c r="AC17" s="6"/>
      <c r="AD17" s="6"/>
      <c r="AE17" s="6"/>
      <c r="AF17" s="6"/>
      <c r="AG17" s="22"/>
      <c r="AH17" s="112">
        <v>13</v>
      </c>
      <c r="AI17" s="112">
        <v>486</v>
      </c>
      <c r="AJ17" s="112">
        <v>47</v>
      </c>
      <c r="AK17" s="112">
        <v>38</v>
      </c>
      <c r="AL17" s="113">
        <v>3153.5231636056524</v>
      </c>
      <c r="AM17" s="112">
        <v>444</v>
      </c>
      <c r="AN17" s="112">
        <v>0</v>
      </c>
      <c r="AO17" s="113">
        <v>265956</v>
      </c>
      <c r="AP17" s="113">
        <v>64400</v>
      </c>
      <c r="AQ17" s="113">
        <v>205356</v>
      </c>
      <c r="AR17" s="112" t="s">
        <v>123</v>
      </c>
      <c r="AS17" s="112" t="s">
        <v>123</v>
      </c>
      <c r="AT17" s="118">
        <v>0.98666666666666669</v>
      </c>
      <c r="AU17" s="124"/>
      <c r="AV17" s="124"/>
      <c r="AW17" s="112">
        <f>AVERAGE(AM$5:AM17)</f>
        <v>441</v>
      </c>
      <c r="AX17" s="112">
        <f>AVERAGE(AN$5:AN17)</f>
        <v>0</v>
      </c>
      <c r="AY17" s="113">
        <f>AVERAGE(AO$5:AO17)</f>
        <v>264159</v>
      </c>
      <c r="AZ17" s="113">
        <f>AVERAGE(AP$5:AP17)</f>
        <v>64100</v>
      </c>
      <c r="BA17" s="113">
        <f>AVERAGE(AQ$5:AQ17)</f>
        <v>204159</v>
      </c>
      <c r="BB17" s="118">
        <f>AVERAGE($AT$5:AT17)</f>
        <v>0.9800000000000002</v>
      </c>
      <c r="BC17" s="6"/>
      <c r="BD17" s="6"/>
      <c r="BE17" s="6"/>
      <c r="BF17" s="6"/>
      <c r="BG17" s="10"/>
      <c r="BO17" s="22"/>
    </row>
    <row r="18" spans="1:67" x14ac:dyDescent="0.25">
      <c r="A18" s="112">
        <v>14</v>
      </c>
      <c r="B18" s="112">
        <v>567</v>
      </c>
      <c r="C18" s="112">
        <v>33</v>
      </c>
      <c r="D18" s="112">
        <v>50</v>
      </c>
      <c r="E18" s="113">
        <v>3550.4779269673045</v>
      </c>
      <c r="F18" s="112">
        <v>432</v>
      </c>
      <c r="G18" s="112">
        <v>0</v>
      </c>
      <c r="H18" s="113">
        <v>215568</v>
      </c>
      <c r="I18" s="113">
        <v>63200</v>
      </c>
      <c r="J18" s="113">
        <v>157368</v>
      </c>
      <c r="K18" s="112" t="s">
        <v>123</v>
      </c>
      <c r="L18" s="112" t="s">
        <v>123</v>
      </c>
      <c r="M18" s="118">
        <v>0.96</v>
      </c>
      <c r="N18" s="124"/>
      <c r="O18" s="124"/>
      <c r="P18" s="112">
        <f>AVERAGE($F$5:F18)</f>
        <v>434.28571428571428</v>
      </c>
      <c r="Q18" s="112">
        <f>AVERAGE(G$5:G18)</f>
        <v>0.2857142857142857</v>
      </c>
      <c r="R18" s="113">
        <f>AVERAGE(H$5:H18)</f>
        <v>216708.57142857142</v>
      </c>
      <c r="S18" s="113">
        <f>AVERAGE(I$5:I18)</f>
        <v>63571.142857142855</v>
      </c>
      <c r="T18" s="113">
        <f>AVERAGE(J$5:J18)</f>
        <v>157880.28571428571</v>
      </c>
      <c r="U18" s="118">
        <f>AVERAGE($M$5:M18)</f>
        <v>0.9650793650793652</v>
      </c>
      <c r="V18" s="6"/>
      <c r="W18" s="6"/>
      <c r="X18" s="6"/>
      <c r="Y18" s="6"/>
      <c r="Z18" s="6"/>
      <c r="AA18" s="6"/>
      <c r="AB18" s="6"/>
      <c r="AC18" s="6"/>
      <c r="AD18" s="6"/>
      <c r="AE18" s="6"/>
      <c r="AF18" s="6"/>
      <c r="AG18" s="22"/>
      <c r="AH18" s="112">
        <v>14</v>
      </c>
      <c r="AI18" s="112">
        <v>473</v>
      </c>
      <c r="AJ18" s="112">
        <v>43</v>
      </c>
      <c r="AK18" s="112">
        <v>33</v>
      </c>
      <c r="AL18" s="113">
        <v>3852.2256314476376</v>
      </c>
      <c r="AM18" s="112">
        <v>449</v>
      </c>
      <c r="AN18" s="112">
        <v>0</v>
      </c>
      <c r="AO18" s="113">
        <v>268951</v>
      </c>
      <c r="AP18" s="113">
        <v>64900</v>
      </c>
      <c r="AQ18" s="113">
        <v>207351</v>
      </c>
      <c r="AR18" s="112" t="s">
        <v>123</v>
      </c>
      <c r="AS18" s="112" t="s">
        <v>123</v>
      </c>
      <c r="AT18" s="118">
        <v>0.99777777777777776</v>
      </c>
      <c r="AU18" s="124"/>
      <c r="AV18" s="124"/>
      <c r="AW18" s="112">
        <f>AVERAGE(AM$5:AM18)</f>
        <v>441.57142857142856</v>
      </c>
      <c r="AX18" s="112">
        <f>AVERAGE(AN$5:AN18)</f>
        <v>0</v>
      </c>
      <c r="AY18" s="113">
        <f>AVERAGE(AO$5:AO18)</f>
        <v>264501.28571428574</v>
      </c>
      <c r="AZ18" s="113">
        <f>AVERAGE(AP$5:AP18)</f>
        <v>64157.142857142855</v>
      </c>
      <c r="BA18" s="113">
        <f>AVERAGE(AQ$5:AQ18)</f>
        <v>204387</v>
      </c>
      <c r="BB18" s="118">
        <f>AVERAGE($AT$5:AT18)</f>
        <v>0.9812698412698414</v>
      </c>
      <c r="BO18" s="22"/>
    </row>
    <row r="19" spans="1:67" x14ac:dyDescent="0.25">
      <c r="A19" s="112">
        <v>15</v>
      </c>
      <c r="B19" s="112">
        <v>578</v>
      </c>
      <c r="C19" s="112">
        <v>43</v>
      </c>
      <c r="D19" s="112">
        <v>46</v>
      </c>
      <c r="E19" s="113">
        <v>4521.3921750894242</v>
      </c>
      <c r="F19" s="112">
        <v>436</v>
      </c>
      <c r="G19" s="112">
        <v>0</v>
      </c>
      <c r="H19" s="113">
        <v>217564</v>
      </c>
      <c r="I19" s="113">
        <v>63600</v>
      </c>
      <c r="J19" s="113">
        <v>158564</v>
      </c>
      <c r="K19" s="112" t="s">
        <v>123</v>
      </c>
      <c r="L19" s="112" t="s">
        <v>123</v>
      </c>
      <c r="M19" s="118">
        <v>0.96888888888888891</v>
      </c>
      <c r="N19" s="124"/>
      <c r="O19" s="124"/>
      <c r="P19" s="112">
        <f>AVERAGE($F$5:F19)</f>
        <v>434.4</v>
      </c>
      <c r="Q19" s="112">
        <f>AVERAGE(G$5:G19)</f>
        <v>0.26666666666666666</v>
      </c>
      <c r="R19" s="113">
        <f>AVERAGE(H$5:H19)</f>
        <v>216765.6</v>
      </c>
      <c r="S19" s="113">
        <f>AVERAGE(I$5:I19)</f>
        <v>63573.066666666666</v>
      </c>
      <c r="T19" s="113">
        <f>AVERAGE(J$5:J19)</f>
        <v>157925.86666666667</v>
      </c>
      <c r="U19" s="118">
        <f>AVERAGE($M$5:M19)</f>
        <v>0.96533333333333349</v>
      </c>
      <c r="V19" s="6"/>
      <c r="W19" s="6"/>
      <c r="X19" s="6"/>
      <c r="Y19" s="6"/>
      <c r="Z19" s="6"/>
      <c r="AA19" s="6"/>
      <c r="AB19" s="6"/>
      <c r="AC19" s="6"/>
      <c r="AD19" s="6"/>
      <c r="AE19" s="6"/>
      <c r="AF19" s="6"/>
      <c r="AG19" s="22"/>
      <c r="AH19" s="112">
        <v>15</v>
      </c>
      <c r="AI19" s="112">
        <v>515</v>
      </c>
      <c r="AJ19" s="112">
        <v>40</v>
      </c>
      <c r="AK19" s="112">
        <v>53</v>
      </c>
      <c r="AL19" s="113">
        <v>4601.9778615601317</v>
      </c>
      <c r="AM19" s="112">
        <v>429</v>
      </c>
      <c r="AN19" s="112">
        <v>0</v>
      </c>
      <c r="AO19" s="113">
        <v>256971</v>
      </c>
      <c r="AP19" s="113">
        <v>62900</v>
      </c>
      <c r="AQ19" s="113">
        <v>199371</v>
      </c>
      <c r="AR19" s="112" t="s">
        <v>123</v>
      </c>
      <c r="AS19" s="112" t="s">
        <v>123</v>
      </c>
      <c r="AT19" s="118">
        <v>0.95333333333333337</v>
      </c>
      <c r="AU19" s="124"/>
      <c r="AV19" s="124"/>
      <c r="AW19" s="112">
        <f>AVERAGE(AM$5:AM19)</f>
        <v>440.73333333333335</v>
      </c>
      <c r="AX19" s="112">
        <f>AVERAGE(AN$5:AN19)</f>
        <v>0</v>
      </c>
      <c r="AY19" s="113">
        <f>AVERAGE(AO$5:AO19)</f>
        <v>263999.26666666666</v>
      </c>
      <c r="AZ19" s="113">
        <f>AVERAGE(AP$5:AP19)</f>
        <v>64073.333333333336</v>
      </c>
      <c r="BA19" s="113">
        <f>AVERAGE(AQ$5:AQ19)</f>
        <v>204052.6</v>
      </c>
      <c r="BB19" s="118">
        <f>AVERAGE($AT$5:AT19)</f>
        <v>0.9794074074074075</v>
      </c>
      <c r="BC19" s="6"/>
      <c r="BD19" s="6"/>
      <c r="BE19" s="6"/>
      <c r="BF19" s="6"/>
      <c r="BG19" s="6"/>
      <c r="BO19" s="22"/>
    </row>
    <row r="20" spans="1:67" x14ac:dyDescent="0.25">
      <c r="A20" s="112">
        <v>16</v>
      </c>
      <c r="B20" s="112">
        <v>555</v>
      </c>
      <c r="C20" s="112">
        <v>43</v>
      </c>
      <c r="D20" s="112">
        <v>38</v>
      </c>
      <c r="E20" s="113">
        <v>3478.3147792449145</v>
      </c>
      <c r="F20" s="112">
        <v>444</v>
      </c>
      <c r="G20" s="112">
        <v>0</v>
      </c>
      <c r="H20" s="113">
        <v>221556</v>
      </c>
      <c r="I20" s="113">
        <v>64400</v>
      </c>
      <c r="J20" s="113">
        <v>160956</v>
      </c>
      <c r="K20" s="112" t="s">
        <v>123</v>
      </c>
      <c r="L20" s="112" t="s">
        <v>123</v>
      </c>
      <c r="M20" s="118">
        <v>0.98666666666666669</v>
      </c>
      <c r="N20" s="124"/>
      <c r="O20" s="124"/>
      <c r="P20" s="112">
        <f>AVERAGE($F$5:F20)</f>
        <v>435</v>
      </c>
      <c r="Q20" s="112">
        <f>AVERAGE(G$5:G20)</f>
        <v>0.25</v>
      </c>
      <c r="R20" s="113">
        <f>AVERAGE(H$5:H20)</f>
        <v>217065</v>
      </c>
      <c r="S20" s="113">
        <f>AVERAGE(I$5:I20)</f>
        <v>63624.75</v>
      </c>
      <c r="T20" s="113">
        <f>AVERAGE(J$5:J20)</f>
        <v>158115.25</v>
      </c>
      <c r="U20" s="118">
        <f>AVERAGE($M$5:M20)</f>
        <v>0.96666666666666679</v>
      </c>
      <c r="V20" s="6"/>
      <c r="W20" s="6"/>
      <c r="X20" s="6"/>
      <c r="Y20" s="6"/>
      <c r="Z20" s="6"/>
      <c r="AA20" s="6"/>
      <c r="AB20" s="6"/>
      <c r="AC20" s="6"/>
      <c r="AD20" s="6"/>
      <c r="AE20" s="6"/>
      <c r="AF20" s="6"/>
      <c r="AG20" s="22"/>
      <c r="AH20" s="112">
        <v>16</v>
      </c>
      <c r="AI20" s="112">
        <v>529</v>
      </c>
      <c r="AJ20" s="112">
        <v>37</v>
      </c>
      <c r="AK20" s="112">
        <v>42</v>
      </c>
      <c r="AL20" s="113">
        <v>4978.5912287563451</v>
      </c>
      <c r="AM20" s="112">
        <v>440</v>
      </c>
      <c r="AN20" s="112">
        <v>0</v>
      </c>
      <c r="AO20" s="113">
        <v>263560</v>
      </c>
      <c r="AP20" s="113">
        <v>64000</v>
      </c>
      <c r="AQ20" s="113">
        <v>203760</v>
      </c>
      <c r="AR20" s="112" t="s">
        <v>123</v>
      </c>
      <c r="AS20" s="112" t="s">
        <v>123</v>
      </c>
      <c r="AT20" s="118">
        <v>0.97777777777777775</v>
      </c>
      <c r="AU20" s="124"/>
      <c r="AV20" s="124"/>
      <c r="AW20" s="112">
        <f>AVERAGE(AM$5:AM20)</f>
        <v>440.6875</v>
      </c>
      <c r="AX20" s="112">
        <f>AVERAGE(AN$5:AN20)</f>
        <v>0</v>
      </c>
      <c r="AY20" s="113">
        <f>AVERAGE(AO$5:AO20)</f>
        <v>263971.8125</v>
      </c>
      <c r="AZ20" s="113">
        <f>AVERAGE(AP$5:AP20)</f>
        <v>64068.75</v>
      </c>
      <c r="BA20" s="113">
        <f>AVERAGE(AQ$5:AQ20)</f>
        <v>204034.3125</v>
      </c>
      <c r="BB20" s="118">
        <f>AVERAGE($AT$5:AT20)</f>
        <v>0.97930555555555565</v>
      </c>
      <c r="BC20" s="10"/>
      <c r="BD20" s="10"/>
      <c r="BE20" s="10"/>
      <c r="BF20" s="10"/>
      <c r="BG20" s="6"/>
      <c r="BO20" s="22"/>
    </row>
    <row r="21" spans="1:67" x14ac:dyDescent="0.25">
      <c r="A21" s="112">
        <v>17</v>
      </c>
      <c r="B21" s="112">
        <v>637</v>
      </c>
      <c r="C21" s="112">
        <v>41</v>
      </c>
      <c r="D21" s="112">
        <v>41</v>
      </c>
      <c r="E21" s="113">
        <v>4213.4687070344444</v>
      </c>
      <c r="F21" s="112">
        <v>441</v>
      </c>
      <c r="G21" s="112">
        <v>0</v>
      </c>
      <c r="H21" s="113">
        <v>220059</v>
      </c>
      <c r="I21" s="113">
        <v>64100</v>
      </c>
      <c r="J21" s="113">
        <v>160059</v>
      </c>
      <c r="K21" s="112" t="s">
        <v>123</v>
      </c>
      <c r="L21" s="112" t="s">
        <v>123</v>
      </c>
      <c r="M21" s="118">
        <v>0.98</v>
      </c>
      <c r="N21" s="124"/>
      <c r="O21" s="124"/>
      <c r="P21" s="112">
        <f>AVERAGE($F$5:F21)</f>
        <v>435.35294117647061</v>
      </c>
      <c r="Q21" s="112">
        <f>AVERAGE(G$5:G21)</f>
        <v>0.23529411764705882</v>
      </c>
      <c r="R21" s="113">
        <f>AVERAGE(H$5:H21)</f>
        <v>217241.11764705883</v>
      </c>
      <c r="S21" s="113">
        <f>AVERAGE(I$5:I21)</f>
        <v>63652.705882352944</v>
      </c>
      <c r="T21" s="113">
        <f>AVERAGE(J$5:J21)</f>
        <v>158229.58823529413</v>
      </c>
      <c r="U21" s="118">
        <f>AVERAGE($M$5:M21)</f>
        <v>0.96745098039215704</v>
      </c>
      <c r="V21" s="6"/>
      <c r="W21" s="6"/>
      <c r="X21" s="6"/>
      <c r="Y21" s="6"/>
      <c r="Z21" s="6"/>
      <c r="AA21" s="6"/>
      <c r="AB21" s="6"/>
      <c r="AC21" s="6"/>
      <c r="AD21" s="6"/>
      <c r="AE21" s="6"/>
      <c r="AF21" s="6"/>
      <c r="AG21" s="22"/>
      <c r="AH21" s="112">
        <v>17</v>
      </c>
      <c r="AI21" s="112">
        <v>549</v>
      </c>
      <c r="AJ21" s="112">
        <v>49</v>
      </c>
      <c r="AK21" s="112">
        <v>43</v>
      </c>
      <c r="AL21" s="113">
        <v>3468.7064965407558</v>
      </c>
      <c r="AM21" s="112">
        <v>439</v>
      </c>
      <c r="AN21" s="112">
        <v>0</v>
      </c>
      <c r="AO21" s="113">
        <v>262961</v>
      </c>
      <c r="AP21" s="113">
        <v>63900</v>
      </c>
      <c r="AQ21" s="113">
        <v>203361</v>
      </c>
      <c r="AR21" s="112" t="s">
        <v>123</v>
      </c>
      <c r="AS21" s="112" t="s">
        <v>123</v>
      </c>
      <c r="AT21" s="118">
        <v>0.97555555555555551</v>
      </c>
      <c r="AU21" s="124"/>
      <c r="AV21" s="124"/>
      <c r="AW21" s="112">
        <f>AVERAGE(AM$5:AM21)</f>
        <v>440.58823529411762</v>
      </c>
      <c r="AX21" s="112">
        <f>AVERAGE(AN$5:AN21)</f>
        <v>0</v>
      </c>
      <c r="AY21" s="113">
        <f>AVERAGE(AO$5:AO21)</f>
        <v>263912.35294117645</v>
      </c>
      <c r="AZ21" s="113">
        <f>AVERAGE(AP$5:AP21)</f>
        <v>64058.823529411762</v>
      </c>
      <c r="BA21" s="113">
        <f>AVERAGE(AQ$5:AQ21)</f>
        <v>203994.70588235295</v>
      </c>
      <c r="BB21" s="118">
        <f>AVERAGE($AT$5:AT21)</f>
        <v>0.97908496732026151</v>
      </c>
      <c r="BC21" s="6"/>
      <c r="BD21" s="6"/>
      <c r="BE21" s="6"/>
      <c r="BF21" s="6"/>
      <c r="BG21" s="10"/>
      <c r="BO21" s="22"/>
    </row>
    <row r="22" spans="1:67" x14ac:dyDescent="0.25">
      <c r="A22" s="112">
        <v>18</v>
      </c>
      <c r="B22" s="112">
        <v>591</v>
      </c>
      <c r="C22" s="112">
        <v>50</v>
      </c>
      <c r="D22" s="112">
        <v>60</v>
      </c>
      <c r="E22" s="113">
        <v>2415.6288206682448</v>
      </c>
      <c r="F22" s="112">
        <v>422</v>
      </c>
      <c r="G22" s="112">
        <v>0</v>
      </c>
      <c r="H22" s="113">
        <v>210578</v>
      </c>
      <c r="I22" s="113">
        <v>62200</v>
      </c>
      <c r="J22" s="113">
        <v>154378</v>
      </c>
      <c r="K22" s="112" t="s">
        <v>123</v>
      </c>
      <c r="L22" s="112" t="s">
        <v>123</v>
      </c>
      <c r="M22" s="118">
        <v>0.93777777777777782</v>
      </c>
      <c r="N22" s="124"/>
      <c r="O22" s="124"/>
      <c r="P22" s="112">
        <f>AVERAGE($F$5:F22)</f>
        <v>434.61111111111109</v>
      </c>
      <c r="Q22" s="112">
        <f>AVERAGE(G$5:G22)</f>
        <v>0.22222222222222221</v>
      </c>
      <c r="R22" s="113">
        <f>AVERAGE(H$5:H22)</f>
        <v>216870.94444444444</v>
      </c>
      <c r="S22" s="113">
        <f>AVERAGE(I$5:I22)</f>
        <v>63572</v>
      </c>
      <c r="T22" s="113">
        <f>AVERAGE(J$5:J22)</f>
        <v>158015.61111111112</v>
      </c>
      <c r="U22" s="118">
        <f>AVERAGE($M$5:M22)</f>
        <v>0.9658024691358027</v>
      </c>
      <c r="V22" s="6"/>
      <c r="W22" s="6"/>
      <c r="X22" s="6"/>
      <c r="Y22" s="6"/>
      <c r="Z22" s="6"/>
      <c r="AA22" s="6"/>
      <c r="AB22" s="6"/>
      <c r="AC22" s="6"/>
      <c r="AD22" s="6"/>
      <c r="AE22" s="6"/>
      <c r="AF22" s="6"/>
      <c r="AG22" s="22"/>
      <c r="AH22" s="112">
        <v>18</v>
      </c>
      <c r="AI22" s="112">
        <v>503</v>
      </c>
      <c r="AJ22" s="112">
        <v>35</v>
      </c>
      <c r="AK22" s="112">
        <v>42</v>
      </c>
      <c r="AL22" s="113">
        <v>3017.8199896696829</v>
      </c>
      <c r="AM22" s="112">
        <v>440</v>
      </c>
      <c r="AN22" s="112">
        <v>0</v>
      </c>
      <c r="AO22" s="113">
        <v>263560</v>
      </c>
      <c r="AP22" s="113">
        <v>64000</v>
      </c>
      <c r="AQ22" s="113">
        <v>203760</v>
      </c>
      <c r="AR22" s="112" t="s">
        <v>123</v>
      </c>
      <c r="AS22" s="112" t="s">
        <v>123</v>
      </c>
      <c r="AT22" s="118">
        <v>0.97777777777777775</v>
      </c>
      <c r="AU22" s="124"/>
      <c r="AV22" s="124"/>
      <c r="AW22" s="112">
        <f>AVERAGE(AM$5:AM22)</f>
        <v>440.55555555555554</v>
      </c>
      <c r="AX22" s="112">
        <f>AVERAGE(AN$5:AN22)</f>
        <v>0</v>
      </c>
      <c r="AY22" s="113">
        <f>AVERAGE(AO$5:AO22)</f>
        <v>263892.77777777775</v>
      </c>
      <c r="AZ22" s="113">
        <f>AVERAGE(AP$5:AP22)</f>
        <v>64055.555555555555</v>
      </c>
      <c r="BA22" s="113">
        <f>AVERAGE(AQ$5:AQ22)</f>
        <v>203981.66666666666</v>
      </c>
      <c r="BB22" s="118">
        <f>AVERAGE($AT$5:AT22)</f>
        <v>0.97901234567901241</v>
      </c>
      <c r="BO22" s="22"/>
    </row>
    <row r="23" spans="1:67" x14ac:dyDescent="0.25">
      <c r="A23" s="112">
        <v>19</v>
      </c>
      <c r="B23" s="112">
        <v>507</v>
      </c>
      <c r="C23" s="112">
        <v>39</v>
      </c>
      <c r="D23" s="112">
        <v>39</v>
      </c>
      <c r="E23" s="113">
        <v>4664.8103857957212</v>
      </c>
      <c r="F23" s="112">
        <v>443</v>
      </c>
      <c r="G23" s="112">
        <v>0</v>
      </c>
      <c r="H23" s="113">
        <v>221057</v>
      </c>
      <c r="I23" s="113">
        <v>64300</v>
      </c>
      <c r="J23" s="113">
        <v>160657</v>
      </c>
      <c r="K23" s="112" t="s">
        <v>123</v>
      </c>
      <c r="L23" s="112" t="s">
        <v>123</v>
      </c>
      <c r="M23" s="118">
        <v>0.98444444444444446</v>
      </c>
      <c r="N23" s="124"/>
      <c r="O23" s="124"/>
      <c r="P23" s="112">
        <f>AVERAGE($F$5:F23)</f>
        <v>435.05263157894734</v>
      </c>
      <c r="Q23" s="112">
        <f>AVERAGE(G$5:G23)</f>
        <v>0.21052631578947367</v>
      </c>
      <c r="R23" s="113">
        <f>AVERAGE(H$5:H23)</f>
        <v>217091.26315789475</v>
      </c>
      <c r="S23" s="113">
        <f>AVERAGE(I$5:I23)</f>
        <v>63610.315789473687</v>
      </c>
      <c r="T23" s="113">
        <f>AVERAGE(J$5:J23)</f>
        <v>158154.63157894736</v>
      </c>
      <c r="U23" s="118">
        <f>AVERAGE($M$5:M23)</f>
        <v>0.96678362573099441</v>
      </c>
      <c r="V23" s="6"/>
      <c r="W23" s="6"/>
      <c r="X23" s="6"/>
      <c r="Y23" s="6"/>
      <c r="Z23" s="6"/>
      <c r="AA23" s="6"/>
      <c r="AB23" s="6"/>
      <c r="AC23" s="6"/>
      <c r="AD23" s="6"/>
      <c r="AE23" s="6"/>
      <c r="AF23" s="6"/>
      <c r="AG23" s="22"/>
      <c r="AH23" s="112">
        <v>19</v>
      </c>
      <c r="AI23" s="112">
        <v>541</v>
      </c>
      <c r="AJ23" s="112">
        <v>50</v>
      </c>
      <c r="AK23" s="112">
        <v>46</v>
      </c>
      <c r="AL23" s="113">
        <v>2521.6070538600425</v>
      </c>
      <c r="AM23" s="112">
        <v>436</v>
      </c>
      <c r="AN23" s="112">
        <v>0</v>
      </c>
      <c r="AO23" s="113">
        <v>261164</v>
      </c>
      <c r="AP23" s="113">
        <v>63600</v>
      </c>
      <c r="AQ23" s="113">
        <v>202164</v>
      </c>
      <c r="AR23" s="112" t="s">
        <v>123</v>
      </c>
      <c r="AS23" s="112" t="s">
        <v>123</v>
      </c>
      <c r="AT23" s="118">
        <v>0.96888888888888891</v>
      </c>
      <c r="AU23" s="124"/>
      <c r="AV23" s="124"/>
      <c r="AW23" s="112">
        <f>AVERAGE(AM$5:AM23)</f>
        <v>440.31578947368422</v>
      </c>
      <c r="AX23" s="112">
        <f>AVERAGE(AN$5:AN23)</f>
        <v>0</v>
      </c>
      <c r="AY23" s="113">
        <f>AVERAGE(AO$5:AO23)</f>
        <v>263749.15789473685</v>
      </c>
      <c r="AZ23" s="113">
        <f>AVERAGE(AP$5:AP23)</f>
        <v>64031.57894736842</v>
      </c>
      <c r="BA23" s="113">
        <f>AVERAGE(AQ$5:AQ23)</f>
        <v>203886</v>
      </c>
      <c r="BB23" s="118">
        <f>AVERAGE($AT$5:AT23)</f>
        <v>0.97847953216374273</v>
      </c>
      <c r="BC23" s="6"/>
      <c r="BD23" s="6"/>
      <c r="BE23" s="6"/>
      <c r="BF23" s="6"/>
      <c r="BG23" s="6"/>
      <c r="BO23" s="22"/>
    </row>
    <row r="24" spans="1:67" x14ac:dyDescent="0.25">
      <c r="A24" s="112">
        <v>20</v>
      </c>
      <c r="B24" s="112">
        <v>572</v>
      </c>
      <c r="C24" s="112">
        <v>24</v>
      </c>
      <c r="D24" s="112">
        <v>50</v>
      </c>
      <c r="E24" s="113">
        <v>4356.1393206685261</v>
      </c>
      <c r="F24" s="112">
        <v>432</v>
      </c>
      <c r="G24" s="112">
        <v>0</v>
      </c>
      <c r="H24" s="113">
        <v>215568</v>
      </c>
      <c r="I24" s="113">
        <v>63200</v>
      </c>
      <c r="J24" s="113">
        <v>157368</v>
      </c>
      <c r="K24" s="112" t="s">
        <v>123</v>
      </c>
      <c r="L24" s="112" t="s">
        <v>123</v>
      </c>
      <c r="M24" s="118">
        <v>0.96</v>
      </c>
      <c r="N24" s="124"/>
      <c r="O24" s="124"/>
      <c r="P24" s="112">
        <f>AVERAGE($F$5:F24)</f>
        <v>434.9</v>
      </c>
      <c r="Q24" s="112">
        <f>AVERAGE(G$5:G24)</f>
        <v>0.2</v>
      </c>
      <c r="R24" s="113">
        <f>AVERAGE(H$5:H24)</f>
        <v>217015.1</v>
      </c>
      <c r="S24" s="113">
        <f>AVERAGE(I$5:I24)</f>
        <v>63589.8</v>
      </c>
      <c r="T24" s="113">
        <f>AVERAGE(J$5:J24)</f>
        <v>158115.29999999999</v>
      </c>
      <c r="U24" s="118">
        <f>AVERAGE($M$5:M24)</f>
        <v>0.96644444444444466</v>
      </c>
      <c r="V24" s="6"/>
      <c r="W24" s="6"/>
      <c r="X24" s="6"/>
      <c r="Y24" s="6"/>
      <c r="Z24" s="6"/>
      <c r="AA24" s="6"/>
      <c r="AB24" s="6"/>
      <c r="AC24" s="6"/>
      <c r="AD24" s="6"/>
      <c r="AE24" s="6"/>
      <c r="AF24" s="6"/>
      <c r="AG24" s="22"/>
      <c r="AH24" s="112">
        <v>20</v>
      </c>
      <c r="AI24" s="112">
        <v>499</v>
      </c>
      <c r="AJ24" s="112">
        <v>35</v>
      </c>
      <c r="AK24" s="112">
        <v>32</v>
      </c>
      <c r="AL24" s="113">
        <v>2366.5852363679082</v>
      </c>
      <c r="AM24" s="112">
        <v>450</v>
      </c>
      <c r="AN24" s="112">
        <v>0</v>
      </c>
      <c r="AO24" s="113">
        <v>269550</v>
      </c>
      <c r="AP24" s="113">
        <v>65000</v>
      </c>
      <c r="AQ24" s="113">
        <v>207750</v>
      </c>
      <c r="AR24" s="112" t="s">
        <v>124</v>
      </c>
      <c r="AS24" s="112" t="s">
        <v>123</v>
      </c>
      <c r="AT24" s="118">
        <v>1</v>
      </c>
      <c r="AU24" s="124"/>
      <c r="AV24" s="124"/>
      <c r="AW24" s="112">
        <f>AVERAGE(AM$5:AM24)</f>
        <v>440.8</v>
      </c>
      <c r="AX24" s="112">
        <f>AVERAGE(AN$5:AN24)</f>
        <v>0</v>
      </c>
      <c r="AY24" s="113">
        <f>AVERAGE(AO$5:AO24)</f>
        <v>264039.2</v>
      </c>
      <c r="AZ24" s="113">
        <f>AVERAGE(AP$5:AP24)</f>
        <v>64080</v>
      </c>
      <c r="BA24" s="113">
        <f>AVERAGE(AQ$5:AQ24)</f>
        <v>204079.2</v>
      </c>
      <c r="BB24" s="118">
        <f>AVERAGE($AT$5:AT24)</f>
        <v>0.97955555555555551</v>
      </c>
      <c r="BC24" s="10"/>
      <c r="BD24" s="10"/>
      <c r="BE24" s="10"/>
      <c r="BF24" s="10"/>
      <c r="BG24" s="6"/>
      <c r="BO24" s="22"/>
    </row>
    <row r="25" spans="1:67" x14ac:dyDescent="0.25">
      <c r="A25" s="112">
        <v>21</v>
      </c>
      <c r="B25" s="112">
        <v>596</v>
      </c>
      <c r="C25" s="112">
        <v>48</v>
      </c>
      <c r="D25" s="112">
        <v>45</v>
      </c>
      <c r="E25" s="113">
        <v>2128.0124958243555</v>
      </c>
      <c r="F25" s="112">
        <v>437</v>
      </c>
      <c r="G25" s="112">
        <v>0</v>
      </c>
      <c r="H25" s="113">
        <v>218063</v>
      </c>
      <c r="I25" s="113">
        <v>63700</v>
      </c>
      <c r="J25" s="113">
        <v>158863</v>
      </c>
      <c r="K25" s="112" t="s">
        <v>123</v>
      </c>
      <c r="L25" s="112" t="s">
        <v>123</v>
      </c>
      <c r="M25" s="118">
        <v>0.97111111111111115</v>
      </c>
      <c r="N25" s="124"/>
      <c r="O25" s="124"/>
      <c r="P25" s="112">
        <f>AVERAGE($F$5:F25)</f>
        <v>435</v>
      </c>
      <c r="Q25" s="112">
        <f>AVERAGE(G$5:G25)</f>
        <v>0.19047619047619047</v>
      </c>
      <c r="R25" s="113">
        <f>AVERAGE(H$5:H25)</f>
        <v>217065</v>
      </c>
      <c r="S25" s="113">
        <f>AVERAGE(I$5:I25)</f>
        <v>63595.047619047618</v>
      </c>
      <c r="T25" s="113">
        <f>AVERAGE(J$5:J25)</f>
        <v>158150.90476190476</v>
      </c>
      <c r="U25" s="118">
        <f>AVERAGE($M$5:M25)</f>
        <v>0.9666666666666669</v>
      </c>
      <c r="V25" s="6"/>
      <c r="W25" s="6"/>
      <c r="X25" s="6"/>
      <c r="Y25" s="6"/>
      <c r="Z25" s="6"/>
      <c r="AA25" s="6"/>
      <c r="AB25" s="6"/>
      <c r="AC25" s="6"/>
      <c r="AD25" s="6"/>
      <c r="AE25" s="6"/>
      <c r="AF25" s="6"/>
      <c r="AG25" s="22"/>
      <c r="AH25" s="112">
        <v>21</v>
      </c>
      <c r="AI25" s="112">
        <v>507</v>
      </c>
      <c r="AJ25" s="112">
        <v>39</v>
      </c>
      <c r="AK25" s="112">
        <v>41</v>
      </c>
      <c r="AL25" s="113">
        <v>3835.2589506871432</v>
      </c>
      <c r="AM25" s="112">
        <v>441</v>
      </c>
      <c r="AN25" s="112">
        <v>0</v>
      </c>
      <c r="AO25" s="113">
        <v>264159</v>
      </c>
      <c r="AP25" s="113">
        <v>64100</v>
      </c>
      <c r="AQ25" s="113">
        <v>204159</v>
      </c>
      <c r="AR25" s="112" t="s">
        <v>123</v>
      </c>
      <c r="AS25" s="112" t="s">
        <v>123</v>
      </c>
      <c r="AT25" s="118">
        <v>0.98</v>
      </c>
      <c r="AU25" s="124"/>
      <c r="AV25" s="124"/>
      <c r="AW25" s="112">
        <f>AVERAGE(AM$5:AM25)</f>
        <v>440.8095238095238</v>
      </c>
      <c r="AX25" s="112">
        <f>AVERAGE(AN$5:AN25)</f>
        <v>0</v>
      </c>
      <c r="AY25" s="113">
        <f>AVERAGE(AO$5:AO25)</f>
        <v>264044.90476190473</v>
      </c>
      <c r="AZ25" s="113">
        <f>AVERAGE(AP$5:AP25)</f>
        <v>64080.952380952382</v>
      </c>
      <c r="BA25" s="113">
        <f>AVERAGE(AQ$5:AQ25)</f>
        <v>204083</v>
      </c>
      <c r="BB25" s="118">
        <f>AVERAGE($AT$5:AT25)</f>
        <v>0.97957671957671955</v>
      </c>
      <c r="BC25" s="6"/>
      <c r="BD25" s="6"/>
      <c r="BE25" s="6"/>
      <c r="BF25" s="6"/>
      <c r="BG25" s="10"/>
      <c r="BO25" s="22"/>
    </row>
    <row r="26" spans="1:67" x14ac:dyDescent="0.25">
      <c r="A26" s="112">
        <v>22</v>
      </c>
      <c r="B26" s="112">
        <v>545</v>
      </c>
      <c r="C26" s="112">
        <v>33</v>
      </c>
      <c r="D26" s="112">
        <v>39</v>
      </c>
      <c r="E26" s="113">
        <v>4339.8784260371331</v>
      </c>
      <c r="F26" s="112">
        <v>443</v>
      </c>
      <c r="G26" s="112">
        <v>0</v>
      </c>
      <c r="H26" s="113">
        <v>221057</v>
      </c>
      <c r="I26" s="113">
        <v>64300</v>
      </c>
      <c r="J26" s="113">
        <v>160657</v>
      </c>
      <c r="K26" s="112" t="s">
        <v>123</v>
      </c>
      <c r="L26" s="112" t="s">
        <v>123</v>
      </c>
      <c r="M26" s="118">
        <v>0.98444444444444446</v>
      </c>
      <c r="N26" s="124"/>
      <c r="O26" s="124"/>
      <c r="P26" s="112">
        <f>AVERAGE($F$5:F26)</f>
        <v>435.36363636363637</v>
      </c>
      <c r="Q26" s="112">
        <f>AVERAGE(G$5:G26)</f>
        <v>0.18181818181818182</v>
      </c>
      <c r="R26" s="113">
        <f>AVERAGE(H$5:H26)</f>
        <v>217246.45454545456</v>
      </c>
      <c r="S26" s="113">
        <f>AVERAGE(I$5:I26)</f>
        <v>63627.090909090912</v>
      </c>
      <c r="T26" s="113">
        <f>AVERAGE(J$5:J26)</f>
        <v>158264.81818181818</v>
      </c>
      <c r="U26" s="118">
        <f>AVERAGE($M$5:M26)</f>
        <v>0.96747474747474771</v>
      </c>
      <c r="V26" s="6"/>
      <c r="W26" s="6"/>
      <c r="X26" s="6"/>
      <c r="Y26" s="6"/>
      <c r="Z26" s="6"/>
      <c r="AA26" s="6"/>
      <c r="AB26" s="6"/>
      <c r="AC26" s="6"/>
      <c r="AD26" s="6"/>
      <c r="AE26" s="6"/>
      <c r="AF26" s="6"/>
      <c r="AG26" s="22"/>
      <c r="AH26" s="112">
        <v>22</v>
      </c>
      <c r="AI26" s="112">
        <v>603</v>
      </c>
      <c r="AJ26" s="112">
        <v>23</v>
      </c>
      <c r="AK26" s="112">
        <v>50</v>
      </c>
      <c r="AL26" s="113">
        <v>2949.3823308593674</v>
      </c>
      <c r="AM26" s="112">
        <v>432</v>
      </c>
      <c r="AN26" s="112">
        <v>0</v>
      </c>
      <c r="AO26" s="113">
        <v>258768</v>
      </c>
      <c r="AP26" s="113">
        <v>63200</v>
      </c>
      <c r="AQ26" s="113">
        <v>200568</v>
      </c>
      <c r="AR26" s="112" t="s">
        <v>123</v>
      </c>
      <c r="AS26" s="112" t="s">
        <v>123</v>
      </c>
      <c r="AT26" s="118">
        <v>0.96</v>
      </c>
      <c r="AU26" s="124"/>
      <c r="AV26" s="124"/>
      <c r="AW26" s="112">
        <f>AVERAGE(AM$5:AM26)</f>
        <v>440.40909090909093</v>
      </c>
      <c r="AX26" s="112">
        <f>AVERAGE(AN$5:AN26)</f>
        <v>0</v>
      </c>
      <c r="AY26" s="113">
        <f>AVERAGE(AO$5:AO26)</f>
        <v>263805.04545454547</v>
      </c>
      <c r="AZ26" s="113">
        <f>AVERAGE(AP$5:AP26)</f>
        <v>64040.909090909088</v>
      </c>
      <c r="BA26" s="113">
        <f>AVERAGE(AQ$5:AQ26)</f>
        <v>203923.22727272726</v>
      </c>
      <c r="BB26" s="118">
        <f>AVERAGE($AT$5:AT26)</f>
        <v>0.97868686868686872</v>
      </c>
      <c r="BO26" s="22"/>
    </row>
    <row r="27" spans="1:67" x14ac:dyDescent="0.25">
      <c r="A27" s="112">
        <v>23</v>
      </c>
      <c r="B27" s="112">
        <v>606</v>
      </c>
      <c r="C27" s="112">
        <v>39</v>
      </c>
      <c r="D27" s="112">
        <v>41</v>
      </c>
      <c r="E27" s="113">
        <v>2881.9667761148789</v>
      </c>
      <c r="F27" s="112">
        <v>441</v>
      </c>
      <c r="G27" s="112">
        <v>0</v>
      </c>
      <c r="H27" s="113">
        <v>220059</v>
      </c>
      <c r="I27" s="113">
        <v>64100</v>
      </c>
      <c r="J27" s="113">
        <v>160059</v>
      </c>
      <c r="K27" s="112" t="s">
        <v>123</v>
      </c>
      <c r="L27" s="112" t="s">
        <v>123</v>
      </c>
      <c r="M27" s="118">
        <v>0.98</v>
      </c>
      <c r="N27" s="124"/>
      <c r="O27" s="124"/>
      <c r="P27" s="112">
        <f>AVERAGE($F$5:F27)</f>
        <v>435.60869565217394</v>
      </c>
      <c r="Q27" s="112">
        <f>AVERAGE(G$5:G27)</f>
        <v>0.17391304347826086</v>
      </c>
      <c r="R27" s="113">
        <f>AVERAGE(H$5:H27)</f>
        <v>217368.73913043478</v>
      </c>
      <c r="S27" s="113">
        <f>AVERAGE(I$5:I27)</f>
        <v>63647.65217391304</v>
      </c>
      <c r="T27" s="113">
        <f>AVERAGE(J$5:J27)</f>
        <v>158342.82608695651</v>
      </c>
      <c r="U27" s="118">
        <f>AVERAGE($M$5:M27)</f>
        <v>0.96801932367149779</v>
      </c>
      <c r="V27" s="6"/>
      <c r="W27" s="6"/>
      <c r="X27" s="6"/>
      <c r="Y27" s="6"/>
      <c r="Z27" s="6"/>
      <c r="AA27" s="6"/>
      <c r="AB27" s="6"/>
      <c r="AC27" s="6"/>
      <c r="AD27" s="6"/>
      <c r="AE27" s="6"/>
      <c r="AF27" s="6"/>
      <c r="AG27" s="22"/>
      <c r="AH27" s="112">
        <v>23</v>
      </c>
      <c r="AI27" s="112">
        <v>461</v>
      </c>
      <c r="AJ27" s="112">
        <v>38</v>
      </c>
      <c r="AK27" s="112">
        <v>28</v>
      </c>
      <c r="AL27" s="113">
        <v>2733.3657810505219</v>
      </c>
      <c r="AM27" s="112">
        <v>450</v>
      </c>
      <c r="AN27" s="112">
        <v>4</v>
      </c>
      <c r="AO27" s="113">
        <v>269550</v>
      </c>
      <c r="AP27" s="113">
        <v>67396</v>
      </c>
      <c r="AQ27" s="113">
        <v>204954</v>
      </c>
      <c r="AR27" s="112" t="s">
        <v>124</v>
      </c>
      <c r="AS27" s="112" t="s">
        <v>124</v>
      </c>
      <c r="AT27" s="118">
        <v>1</v>
      </c>
      <c r="AU27" s="124"/>
      <c r="AV27" s="124"/>
      <c r="AW27" s="112">
        <f>AVERAGE(AM$5:AM27)</f>
        <v>440.82608695652175</v>
      </c>
      <c r="AX27" s="112">
        <f>AVERAGE(AN$5:AN27)</f>
        <v>0.17391304347826086</v>
      </c>
      <c r="AY27" s="113">
        <f>AVERAGE(AO$5:AO27)</f>
        <v>264054.82608695654</v>
      </c>
      <c r="AZ27" s="113">
        <f>AVERAGE(AP$5:AP27)</f>
        <v>64186.782608695656</v>
      </c>
      <c r="BA27" s="113">
        <f>AVERAGE(AQ$5:AQ27)</f>
        <v>203968.04347826086</v>
      </c>
      <c r="BB27" s="118">
        <f>AVERAGE($AT$5:AT27)</f>
        <v>0.97961352657004841</v>
      </c>
      <c r="BC27" s="6"/>
      <c r="BD27" s="6"/>
      <c r="BE27" s="6"/>
      <c r="BF27" s="6"/>
      <c r="BG27" s="6"/>
      <c r="BO27" s="22"/>
    </row>
    <row r="28" spans="1:67" x14ac:dyDescent="0.25">
      <c r="A28" s="112">
        <v>24</v>
      </c>
      <c r="B28" s="112">
        <v>552</v>
      </c>
      <c r="C28" s="112">
        <v>33</v>
      </c>
      <c r="D28" s="112">
        <v>50</v>
      </c>
      <c r="E28" s="113">
        <v>4806.0800306347755</v>
      </c>
      <c r="F28" s="112">
        <v>432</v>
      </c>
      <c r="G28" s="112">
        <v>0</v>
      </c>
      <c r="H28" s="113">
        <v>215568</v>
      </c>
      <c r="I28" s="113">
        <v>63200</v>
      </c>
      <c r="J28" s="113">
        <v>157368</v>
      </c>
      <c r="K28" s="112" t="s">
        <v>123</v>
      </c>
      <c r="L28" s="112" t="s">
        <v>123</v>
      </c>
      <c r="M28" s="118">
        <v>0.96</v>
      </c>
      <c r="N28" s="124"/>
      <c r="O28" s="124"/>
      <c r="P28" s="112">
        <f>AVERAGE($F$5:F28)</f>
        <v>435.45833333333331</v>
      </c>
      <c r="Q28" s="112">
        <f>AVERAGE(G$5:G28)</f>
        <v>0.16666666666666666</v>
      </c>
      <c r="R28" s="113">
        <f>AVERAGE(H$5:H28)</f>
        <v>217293.70833333334</v>
      </c>
      <c r="S28" s="113">
        <f>AVERAGE(I$5:I28)</f>
        <v>63629</v>
      </c>
      <c r="T28" s="113">
        <f>AVERAGE(J$5:J28)</f>
        <v>158302.20833333334</v>
      </c>
      <c r="U28" s="118">
        <f>AVERAGE($M$5:M28)</f>
        <v>0.96768518518518543</v>
      </c>
      <c r="V28" s="6"/>
      <c r="W28" s="6"/>
      <c r="X28" s="6"/>
      <c r="Y28" s="6"/>
      <c r="Z28" s="6"/>
      <c r="AA28" s="6"/>
      <c r="AB28" s="6"/>
      <c r="AC28" s="6"/>
      <c r="AD28" s="6"/>
      <c r="AE28" s="6"/>
      <c r="AF28" s="6"/>
      <c r="AG28" s="22"/>
      <c r="AH28" s="112">
        <v>24</v>
      </c>
      <c r="AI28" s="112">
        <v>551</v>
      </c>
      <c r="AJ28" s="112">
        <v>32</v>
      </c>
      <c r="AK28" s="112">
        <v>39</v>
      </c>
      <c r="AL28" s="113">
        <v>3336.3786500454135</v>
      </c>
      <c r="AM28" s="112">
        <v>443</v>
      </c>
      <c r="AN28" s="112">
        <v>0</v>
      </c>
      <c r="AO28" s="113">
        <v>265357</v>
      </c>
      <c r="AP28" s="113">
        <v>64300</v>
      </c>
      <c r="AQ28" s="113">
        <v>204957</v>
      </c>
      <c r="AR28" s="112" t="s">
        <v>123</v>
      </c>
      <c r="AS28" s="112" t="s">
        <v>123</v>
      </c>
      <c r="AT28" s="118">
        <v>0.98444444444444446</v>
      </c>
      <c r="AU28" s="124"/>
      <c r="AV28" s="124"/>
      <c r="AW28" s="112">
        <f>AVERAGE(AM$5:AM28)</f>
        <v>440.91666666666669</v>
      </c>
      <c r="AX28" s="112">
        <f>AVERAGE(AN$5:AN28)</f>
        <v>0.16666666666666666</v>
      </c>
      <c r="AY28" s="113">
        <f>AVERAGE(AO$5:AO28)</f>
        <v>264109.08333333331</v>
      </c>
      <c r="AZ28" s="113">
        <f>AVERAGE(AP$5:AP28)</f>
        <v>64191.5</v>
      </c>
      <c r="BA28" s="113">
        <f>AVERAGE(AQ$5:AQ28)</f>
        <v>204009.25</v>
      </c>
      <c r="BB28" s="118">
        <f>AVERAGE($AT$5:AT28)</f>
        <v>0.97981481481481492</v>
      </c>
      <c r="BC28" s="10"/>
      <c r="BD28" s="10"/>
      <c r="BE28" s="10"/>
      <c r="BF28" s="10"/>
      <c r="BG28" s="6"/>
      <c r="BO28" s="22"/>
    </row>
    <row r="29" spans="1:67" x14ac:dyDescent="0.25">
      <c r="A29" s="112">
        <v>25</v>
      </c>
      <c r="B29" s="112">
        <v>534</v>
      </c>
      <c r="C29" s="112">
        <v>36</v>
      </c>
      <c r="D29" s="112">
        <v>50</v>
      </c>
      <c r="E29" s="113">
        <v>4906.744782272498</v>
      </c>
      <c r="F29" s="112">
        <v>432</v>
      </c>
      <c r="G29" s="112">
        <v>0</v>
      </c>
      <c r="H29" s="113">
        <v>215568</v>
      </c>
      <c r="I29" s="113">
        <v>63200</v>
      </c>
      <c r="J29" s="113">
        <v>157368</v>
      </c>
      <c r="K29" s="112" t="s">
        <v>123</v>
      </c>
      <c r="L29" s="112" t="s">
        <v>123</v>
      </c>
      <c r="M29" s="118">
        <v>0.96</v>
      </c>
      <c r="N29" s="124"/>
      <c r="O29" s="124"/>
      <c r="P29" s="112">
        <f>AVERAGE($F$5:F29)</f>
        <v>435.32</v>
      </c>
      <c r="Q29" s="112">
        <f>AVERAGE(G$5:G29)</f>
        <v>0.16</v>
      </c>
      <c r="R29" s="113">
        <f>AVERAGE(H$5:H29)</f>
        <v>217224.68</v>
      </c>
      <c r="S29" s="113">
        <f>AVERAGE(I$5:I29)</f>
        <v>63611.839999999997</v>
      </c>
      <c r="T29" s="113">
        <f>AVERAGE(J$5:J29)</f>
        <v>158264.84</v>
      </c>
      <c r="U29" s="118">
        <f>AVERAGE($M$5:M29)</f>
        <v>0.96737777777777811</v>
      </c>
      <c r="V29" s="6"/>
      <c r="W29" s="6"/>
      <c r="X29" s="6"/>
      <c r="Y29" s="6"/>
      <c r="Z29" s="6"/>
      <c r="AA29" s="6"/>
      <c r="AB29" s="6"/>
      <c r="AC29" s="6"/>
      <c r="AD29" s="6"/>
      <c r="AE29" s="6"/>
      <c r="AF29" s="6"/>
      <c r="AG29" s="22"/>
      <c r="AH29" s="112">
        <v>25</v>
      </c>
      <c r="AI29" s="112">
        <v>540</v>
      </c>
      <c r="AJ29" s="112">
        <v>49</v>
      </c>
      <c r="AK29" s="112">
        <v>29</v>
      </c>
      <c r="AL29" s="113">
        <v>2971.9094584392005</v>
      </c>
      <c r="AM29" s="112">
        <v>450</v>
      </c>
      <c r="AN29" s="112">
        <v>3</v>
      </c>
      <c r="AO29" s="113">
        <v>269550</v>
      </c>
      <c r="AP29" s="113">
        <v>66797</v>
      </c>
      <c r="AQ29" s="113">
        <v>205653</v>
      </c>
      <c r="AR29" s="112" t="s">
        <v>124</v>
      </c>
      <c r="AS29" s="112" t="s">
        <v>124</v>
      </c>
      <c r="AT29" s="118">
        <v>1</v>
      </c>
      <c r="AU29" s="124"/>
      <c r="AV29" s="124"/>
      <c r="AW29" s="112">
        <f>AVERAGE(AM$5:AM29)</f>
        <v>441.28</v>
      </c>
      <c r="AX29" s="112">
        <f>AVERAGE(AN$5:AN29)</f>
        <v>0.28000000000000003</v>
      </c>
      <c r="AY29" s="113">
        <f>AVERAGE(AO$5:AO29)</f>
        <v>264326.71999999997</v>
      </c>
      <c r="AZ29" s="113">
        <f>AVERAGE(AP$5:AP29)</f>
        <v>64295.72</v>
      </c>
      <c r="BA29" s="113">
        <f>AVERAGE(AQ$5:AQ29)</f>
        <v>204075</v>
      </c>
      <c r="BB29" s="118">
        <f>AVERAGE($AT$5:AT29)</f>
        <v>0.98062222222222228</v>
      </c>
      <c r="BC29" s="6"/>
      <c r="BD29" s="6"/>
      <c r="BE29" s="6"/>
      <c r="BF29" s="6"/>
      <c r="BG29" s="10"/>
      <c r="BO29" s="22"/>
    </row>
    <row r="30" spans="1:67" x14ac:dyDescent="0.25">
      <c r="A30" s="112">
        <v>26</v>
      </c>
      <c r="B30" s="112">
        <v>589</v>
      </c>
      <c r="C30" s="112">
        <v>40</v>
      </c>
      <c r="D30" s="112">
        <v>57</v>
      </c>
      <c r="E30" s="113">
        <v>4180.100464146175</v>
      </c>
      <c r="F30" s="112">
        <v>425</v>
      </c>
      <c r="G30" s="112">
        <v>0</v>
      </c>
      <c r="H30" s="113">
        <v>212075</v>
      </c>
      <c r="I30" s="113">
        <v>62500</v>
      </c>
      <c r="J30" s="113">
        <v>155275</v>
      </c>
      <c r="K30" s="112" t="s">
        <v>123</v>
      </c>
      <c r="L30" s="112" t="s">
        <v>123</v>
      </c>
      <c r="M30" s="118">
        <v>0.94444444444444442</v>
      </c>
      <c r="N30" s="124"/>
      <c r="O30" s="124"/>
      <c r="P30" s="112">
        <f>AVERAGE($F$5:F30)</f>
        <v>434.92307692307691</v>
      </c>
      <c r="Q30" s="112">
        <f>AVERAGE(G$5:G30)</f>
        <v>0.15384615384615385</v>
      </c>
      <c r="R30" s="113">
        <f>AVERAGE(H$5:H30)</f>
        <v>217026.61538461538</v>
      </c>
      <c r="S30" s="113">
        <f>AVERAGE(I$5:I30)</f>
        <v>63569.076923076922</v>
      </c>
      <c r="T30" s="113">
        <f>AVERAGE(J$5:J30)</f>
        <v>158149.84615384616</v>
      </c>
      <c r="U30" s="118">
        <f>AVERAGE($M$5:M30)</f>
        <v>0.96649572649572668</v>
      </c>
      <c r="V30" s="6"/>
      <c r="W30" s="6"/>
      <c r="X30" s="6"/>
      <c r="Y30" s="6"/>
      <c r="Z30" s="6"/>
      <c r="AA30" s="6"/>
      <c r="AB30" s="6"/>
      <c r="AC30" s="6"/>
      <c r="AD30" s="6"/>
      <c r="AE30" s="6"/>
      <c r="AF30" s="6"/>
      <c r="AG30" s="22"/>
      <c r="AH30" s="112">
        <v>26</v>
      </c>
      <c r="AI30" s="112">
        <v>515</v>
      </c>
      <c r="AJ30" s="112">
        <v>44</v>
      </c>
      <c r="AK30" s="112">
        <v>39</v>
      </c>
      <c r="AL30" s="113">
        <v>2255.8876815359245</v>
      </c>
      <c r="AM30" s="112">
        <v>443</v>
      </c>
      <c r="AN30" s="112">
        <v>0</v>
      </c>
      <c r="AO30" s="113">
        <v>265357</v>
      </c>
      <c r="AP30" s="113">
        <v>64300</v>
      </c>
      <c r="AQ30" s="113">
        <v>204957</v>
      </c>
      <c r="AR30" s="112" t="s">
        <v>123</v>
      </c>
      <c r="AS30" s="112" t="s">
        <v>123</v>
      </c>
      <c r="AT30" s="118">
        <v>0.98444444444444446</v>
      </c>
      <c r="AU30" s="124"/>
      <c r="AV30" s="124"/>
      <c r="AW30" s="112">
        <f>AVERAGE(AM$5:AM30)</f>
        <v>441.34615384615387</v>
      </c>
      <c r="AX30" s="112">
        <f>AVERAGE(AN$5:AN30)</f>
        <v>0.26923076923076922</v>
      </c>
      <c r="AY30" s="113">
        <f>AVERAGE(AO$5:AO30)</f>
        <v>264366.34615384613</v>
      </c>
      <c r="AZ30" s="113">
        <f>AVERAGE(AP$5:AP30)</f>
        <v>64295.884615384617</v>
      </c>
      <c r="BA30" s="113">
        <f>AVERAGE(AQ$5:AQ30)</f>
        <v>204108.92307692306</v>
      </c>
      <c r="BB30" s="118">
        <f>AVERAGE($AT$5:AT30)</f>
        <v>0.98076923076923095</v>
      </c>
      <c r="BO30" s="22"/>
    </row>
    <row r="31" spans="1:67" x14ac:dyDescent="0.25">
      <c r="A31" s="112">
        <v>27</v>
      </c>
      <c r="B31" s="112">
        <v>656</v>
      </c>
      <c r="C31" s="112">
        <v>31</v>
      </c>
      <c r="D31" s="112">
        <v>64</v>
      </c>
      <c r="E31" s="113">
        <v>4976.6103064749113</v>
      </c>
      <c r="F31" s="112">
        <v>418</v>
      </c>
      <c r="G31" s="112">
        <v>0</v>
      </c>
      <c r="H31" s="113">
        <v>208582</v>
      </c>
      <c r="I31" s="113">
        <v>61800</v>
      </c>
      <c r="J31" s="113">
        <v>153182</v>
      </c>
      <c r="K31" s="112" t="s">
        <v>123</v>
      </c>
      <c r="L31" s="112" t="s">
        <v>123</v>
      </c>
      <c r="M31" s="118">
        <v>0.92888888888888888</v>
      </c>
      <c r="N31" s="124"/>
      <c r="O31" s="124"/>
      <c r="P31" s="112">
        <f>AVERAGE($F$5:F31)</f>
        <v>434.2962962962963</v>
      </c>
      <c r="Q31" s="112">
        <f>AVERAGE(G$5:G31)</f>
        <v>0.14814814814814814</v>
      </c>
      <c r="R31" s="113">
        <f>AVERAGE(H$5:H31)</f>
        <v>216713.85185185185</v>
      </c>
      <c r="S31" s="113">
        <f>AVERAGE(I$5:I31)</f>
        <v>63503.555555555555</v>
      </c>
      <c r="T31" s="113">
        <f>AVERAGE(J$5:J31)</f>
        <v>157965.85185185185</v>
      </c>
      <c r="U31" s="118">
        <f>AVERAGE($M$5:M31)</f>
        <v>0.96510288065843641</v>
      </c>
      <c r="V31" s="6"/>
      <c r="W31" s="6"/>
      <c r="X31" s="6"/>
      <c r="Y31" s="6"/>
      <c r="Z31" s="6"/>
      <c r="AA31" s="6"/>
      <c r="AB31" s="6"/>
      <c r="AC31" s="6"/>
      <c r="AD31" s="6"/>
      <c r="AE31" s="6"/>
      <c r="AF31" s="6"/>
      <c r="AG31" s="22"/>
      <c r="AH31" s="112">
        <v>27</v>
      </c>
      <c r="AI31" s="112">
        <v>534</v>
      </c>
      <c r="AJ31" s="112">
        <v>39</v>
      </c>
      <c r="AK31" s="112">
        <v>42</v>
      </c>
      <c r="AL31" s="113">
        <v>2396.4838442908658</v>
      </c>
      <c r="AM31" s="112">
        <v>440</v>
      </c>
      <c r="AN31" s="112">
        <v>0</v>
      </c>
      <c r="AO31" s="113">
        <v>263560</v>
      </c>
      <c r="AP31" s="113">
        <v>64000</v>
      </c>
      <c r="AQ31" s="113">
        <v>203760</v>
      </c>
      <c r="AR31" s="112" t="s">
        <v>123</v>
      </c>
      <c r="AS31" s="112" t="s">
        <v>123</v>
      </c>
      <c r="AT31" s="118">
        <v>0.97777777777777775</v>
      </c>
      <c r="AU31" s="124"/>
      <c r="AV31" s="124"/>
      <c r="AW31" s="112">
        <f>AVERAGE(AM$5:AM31)</f>
        <v>441.2962962962963</v>
      </c>
      <c r="AX31" s="112">
        <f>AVERAGE(AN$5:AN31)</f>
        <v>0.25925925925925924</v>
      </c>
      <c r="AY31" s="113">
        <f>AVERAGE(AO$5:AO31)</f>
        <v>264336.48148148146</v>
      </c>
      <c r="AZ31" s="113">
        <f>AVERAGE(AP$5:AP31)</f>
        <v>64284.925925925927</v>
      </c>
      <c r="BA31" s="113">
        <f>AVERAGE(AQ$5:AQ31)</f>
        <v>204096</v>
      </c>
      <c r="BB31" s="118">
        <f>AVERAGE($AT$5:AT31)</f>
        <v>0.98065843621399196</v>
      </c>
      <c r="BC31" s="6"/>
      <c r="BD31" s="6"/>
      <c r="BE31" s="6"/>
      <c r="BF31" s="6"/>
      <c r="BG31" s="6"/>
      <c r="BO31" s="22"/>
    </row>
    <row r="32" spans="1:67" x14ac:dyDescent="0.25">
      <c r="A32" s="112">
        <v>28</v>
      </c>
      <c r="B32" s="112">
        <v>653</v>
      </c>
      <c r="C32" s="112">
        <v>39</v>
      </c>
      <c r="D32" s="112">
        <v>55</v>
      </c>
      <c r="E32" s="113">
        <v>3325.2850207462361</v>
      </c>
      <c r="F32" s="112">
        <v>427</v>
      </c>
      <c r="G32" s="112">
        <v>0</v>
      </c>
      <c r="H32" s="113">
        <v>213073</v>
      </c>
      <c r="I32" s="113">
        <v>62700</v>
      </c>
      <c r="J32" s="113">
        <v>155873</v>
      </c>
      <c r="K32" s="112" t="s">
        <v>123</v>
      </c>
      <c r="L32" s="112" t="s">
        <v>123</v>
      </c>
      <c r="M32" s="118">
        <v>0.94888888888888889</v>
      </c>
      <c r="N32" s="124"/>
      <c r="O32" s="124"/>
      <c r="P32" s="112">
        <f>AVERAGE($F$5:F32)</f>
        <v>434.03571428571428</v>
      </c>
      <c r="Q32" s="112">
        <f>AVERAGE(G$5:G32)</f>
        <v>0.14285714285714285</v>
      </c>
      <c r="R32" s="113">
        <f>AVERAGE(H$5:H32)</f>
        <v>216583.82142857142</v>
      </c>
      <c r="S32" s="113">
        <f>AVERAGE(I$5:I32)</f>
        <v>63474.857142857145</v>
      </c>
      <c r="T32" s="113">
        <f>AVERAGE(J$5:J32)</f>
        <v>157891.10714285713</v>
      </c>
      <c r="U32" s="118">
        <f>AVERAGE($M$5:M32)</f>
        <v>0.96452380952380967</v>
      </c>
      <c r="V32" s="6"/>
      <c r="W32" s="6"/>
      <c r="X32" s="6"/>
      <c r="Y32" s="6"/>
      <c r="Z32" s="6"/>
      <c r="AA32" s="6"/>
      <c r="AB32" s="6"/>
      <c r="AC32" s="6"/>
      <c r="AD32" s="6"/>
      <c r="AE32" s="6"/>
      <c r="AF32" s="6"/>
      <c r="AG32" s="22"/>
      <c r="AH32" s="112">
        <v>28</v>
      </c>
      <c r="AI32" s="112">
        <v>511</v>
      </c>
      <c r="AJ32" s="112">
        <v>31</v>
      </c>
      <c r="AK32" s="112">
        <v>37</v>
      </c>
      <c r="AL32" s="113">
        <v>4853.2884683295815</v>
      </c>
      <c r="AM32" s="112">
        <v>445</v>
      </c>
      <c r="AN32" s="112">
        <v>0</v>
      </c>
      <c r="AO32" s="113">
        <v>266555</v>
      </c>
      <c r="AP32" s="113">
        <v>64500</v>
      </c>
      <c r="AQ32" s="113">
        <v>205755</v>
      </c>
      <c r="AR32" s="112" t="s">
        <v>123</v>
      </c>
      <c r="AS32" s="112" t="s">
        <v>123</v>
      </c>
      <c r="AT32" s="118">
        <v>0.98888888888888893</v>
      </c>
      <c r="AU32" s="124"/>
      <c r="AV32" s="124"/>
      <c r="AW32" s="112">
        <f>AVERAGE(AM$5:AM32)</f>
        <v>441.42857142857144</v>
      </c>
      <c r="AX32" s="112">
        <f>AVERAGE(AN$5:AN32)</f>
        <v>0.25</v>
      </c>
      <c r="AY32" s="113">
        <f>AVERAGE(AO$5:AO32)</f>
        <v>264415.71428571426</v>
      </c>
      <c r="AZ32" s="113">
        <f>AVERAGE(AP$5:AP32)</f>
        <v>64292.607142857145</v>
      </c>
      <c r="BA32" s="113">
        <f>AVERAGE(AQ$5:AQ32)</f>
        <v>204155.25</v>
      </c>
      <c r="BB32" s="118">
        <f>AVERAGE($AT$5:AT32)</f>
        <v>0.98095238095238102</v>
      </c>
      <c r="BC32" s="10"/>
      <c r="BD32" s="10"/>
      <c r="BE32" s="10"/>
      <c r="BF32" s="10"/>
      <c r="BG32" s="6"/>
      <c r="BO32" s="22"/>
    </row>
    <row r="33" spans="1:67" x14ac:dyDescent="0.25">
      <c r="A33" s="112">
        <v>29</v>
      </c>
      <c r="B33" s="112">
        <v>565</v>
      </c>
      <c r="C33" s="112">
        <v>35</v>
      </c>
      <c r="D33" s="112">
        <v>51</v>
      </c>
      <c r="E33" s="113">
        <v>3281.8360528216954</v>
      </c>
      <c r="F33" s="112">
        <v>431</v>
      </c>
      <c r="G33" s="112">
        <v>0</v>
      </c>
      <c r="H33" s="113">
        <v>215069</v>
      </c>
      <c r="I33" s="113">
        <v>63100</v>
      </c>
      <c r="J33" s="113">
        <v>157069</v>
      </c>
      <c r="K33" s="112" t="s">
        <v>123</v>
      </c>
      <c r="L33" s="112" t="s">
        <v>123</v>
      </c>
      <c r="M33" s="118">
        <v>0.95777777777777773</v>
      </c>
      <c r="N33" s="124"/>
      <c r="O33" s="124"/>
      <c r="P33" s="112">
        <f>AVERAGE($F$5:F33)</f>
        <v>433.93103448275861</v>
      </c>
      <c r="Q33" s="112">
        <f>AVERAGE(G$5:G33)</f>
        <v>0.13793103448275862</v>
      </c>
      <c r="R33" s="113">
        <f>AVERAGE(H$5:H33)</f>
        <v>216531.58620689655</v>
      </c>
      <c r="S33" s="113">
        <f>AVERAGE(I$5:I33)</f>
        <v>63461.931034482761</v>
      </c>
      <c r="T33" s="113">
        <f>AVERAGE(J$5:J33)</f>
        <v>157862.75862068965</v>
      </c>
      <c r="U33" s="118">
        <f>AVERAGE($M$5:M33)</f>
        <v>0.96429118773946376</v>
      </c>
      <c r="V33" s="6"/>
      <c r="W33" s="6"/>
      <c r="X33" s="6"/>
      <c r="Y33" s="6"/>
      <c r="Z33" s="6"/>
      <c r="AA33" s="6"/>
      <c r="AB33" s="6"/>
      <c r="AC33" s="6"/>
      <c r="AD33" s="6"/>
      <c r="AE33" s="6"/>
      <c r="AF33" s="6"/>
      <c r="AG33" s="22"/>
      <c r="AH33" s="112">
        <v>29</v>
      </c>
      <c r="AI33" s="112">
        <v>582</v>
      </c>
      <c r="AJ33" s="112">
        <v>45</v>
      </c>
      <c r="AK33" s="112">
        <v>45</v>
      </c>
      <c r="AL33" s="113">
        <v>4473.3415325336791</v>
      </c>
      <c r="AM33" s="112">
        <v>437</v>
      </c>
      <c r="AN33" s="112">
        <v>0</v>
      </c>
      <c r="AO33" s="113">
        <v>261763</v>
      </c>
      <c r="AP33" s="113">
        <v>63700</v>
      </c>
      <c r="AQ33" s="113">
        <v>202563</v>
      </c>
      <c r="AR33" s="112" t="s">
        <v>123</v>
      </c>
      <c r="AS33" s="112" t="s">
        <v>123</v>
      </c>
      <c r="AT33" s="118">
        <v>0.97111111111111115</v>
      </c>
      <c r="AU33" s="124"/>
      <c r="AV33" s="124"/>
      <c r="AW33" s="112">
        <f>AVERAGE(AM$5:AM33)</f>
        <v>441.27586206896552</v>
      </c>
      <c r="AX33" s="112">
        <f>AVERAGE(AN$5:AN33)</f>
        <v>0.2413793103448276</v>
      </c>
      <c r="AY33" s="113">
        <f>AVERAGE(AO$5:AO33)</f>
        <v>264324.24137931032</v>
      </c>
      <c r="AZ33" s="113">
        <f>AVERAGE(AP$5:AP33)</f>
        <v>64272.172413793101</v>
      </c>
      <c r="BA33" s="113">
        <f>AVERAGE(AQ$5:AQ33)</f>
        <v>204100.3448275862</v>
      </c>
      <c r="BB33" s="118">
        <f>AVERAGE($AT$5:AT33)</f>
        <v>0.98061302681992335</v>
      </c>
      <c r="BC33" s="6"/>
      <c r="BD33" s="6"/>
      <c r="BE33" s="6"/>
      <c r="BF33" s="6"/>
      <c r="BG33" s="10"/>
      <c r="BO33" s="22"/>
    </row>
    <row r="34" spans="1:67" x14ac:dyDescent="0.25">
      <c r="A34" s="112">
        <v>30</v>
      </c>
      <c r="B34" s="112">
        <v>490</v>
      </c>
      <c r="C34" s="112">
        <v>33</v>
      </c>
      <c r="D34" s="112">
        <v>37</v>
      </c>
      <c r="E34" s="113">
        <v>3773.8597729300782</v>
      </c>
      <c r="F34" s="112">
        <v>445</v>
      </c>
      <c r="G34" s="112">
        <v>0</v>
      </c>
      <c r="H34" s="113">
        <v>222055</v>
      </c>
      <c r="I34" s="113">
        <v>64500</v>
      </c>
      <c r="J34" s="113">
        <v>161255</v>
      </c>
      <c r="K34" s="112" t="s">
        <v>123</v>
      </c>
      <c r="L34" s="112" t="s">
        <v>123</v>
      </c>
      <c r="M34" s="118">
        <v>0.98888888888888893</v>
      </c>
      <c r="N34" s="124"/>
      <c r="O34" s="124"/>
      <c r="P34" s="112">
        <f>AVERAGE($F$5:F34)</f>
        <v>434.3</v>
      </c>
      <c r="Q34" s="112">
        <f>AVERAGE(G$5:G34)</f>
        <v>0.13333333333333333</v>
      </c>
      <c r="R34" s="113">
        <f>AVERAGE(H$5:H34)</f>
        <v>216715.7</v>
      </c>
      <c r="S34" s="113">
        <f>AVERAGE(I$5:I34)</f>
        <v>63496.533333333333</v>
      </c>
      <c r="T34" s="113">
        <f>AVERAGE(J$5:J34)</f>
        <v>157975.83333333334</v>
      </c>
      <c r="U34" s="118">
        <f>AVERAGE($M$5:M34)</f>
        <v>0.96511111111111136</v>
      </c>
      <c r="V34" s="6"/>
      <c r="W34" s="6"/>
      <c r="X34" s="6"/>
      <c r="Y34" s="6"/>
      <c r="Z34" s="6"/>
      <c r="AA34" s="6"/>
      <c r="AB34" s="6"/>
      <c r="AC34" s="6"/>
      <c r="AD34" s="6"/>
      <c r="AE34" s="6"/>
      <c r="AF34" s="6"/>
      <c r="AG34" s="22"/>
      <c r="AH34" s="112">
        <v>30</v>
      </c>
      <c r="AI34" s="112">
        <v>531</v>
      </c>
      <c r="AJ34" s="112">
        <v>36</v>
      </c>
      <c r="AK34" s="112">
        <v>47</v>
      </c>
      <c r="AL34" s="113">
        <v>3733.3704827945321</v>
      </c>
      <c r="AM34" s="112">
        <v>435</v>
      </c>
      <c r="AN34" s="112">
        <v>0</v>
      </c>
      <c r="AO34" s="113">
        <v>260565</v>
      </c>
      <c r="AP34" s="113">
        <v>63500</v>
      </c>
      <c r="AQ34" s="113">
        <v>201765</v>
      </c>
      <c r="AR34" s="112" t="s">
        <v>123</v>
      </c>
      <c r="AS34" s="112" t="s">
        <v>123</v>
      </c>
      <c r="AT34" s="118">
        <v>0.96666666666666667</v>
      </c>
      <c r="AU34" s="124"/>
      <c r="AV34" s="124"/>
      <c r="AW34" s="112">
        <f>AVERAGE(AM$5:AM34)</f>
        <v>441.06666666666666</v>
      </c>
      <c r="AX34" s="112">
        <f>AVERAGE(AN$5:AN34)</f>
        <v>0.23333333333333334</v>
      </c>
      <c r="AY34" s="113">
        <f>AVERAGE(AO$5:AO34)</f>
        <v>264198.93333333335</v>
      </c>
      <c r="AZ34" s="113">
        <f>AVERAGE(AP$5:AP34)</f>
        <v>64246.433333333334</v>
      </c>
      <c r="BA34" s="113">
        <f>AVERAGE(AQ$5:AQ34)</f>
        <v>204022.5</v>
      </c>
      <c r="BB34" s="118">
        <f>AVERAGE($AT$5:AT34)</f>
        <v>0.9801481481481481</v>
      </c>
      <c r="BO34" s="22"/>
    </row>
    <row r="35" spans="1:67" x14ac:dyDescent="0.25">
      <c r="A35" s="112">
        <v>31</v>
      </c>
      <c r="B35" s="112">
        <v>622</v>
      </c>
      <c r="C35" s="112">
        <v>30</v>
      </c>
      <c r="D35" s="112">
        <v>41</v>
      </c>
      <c r="E35" s="113">
        <v>4322.8315698426395</v>
      </c>
      <c r="F35" s="112">
        <v>441</v>
      </c>
      <c r="G35" s="112">
        <v>0</v>
      </c>
      <c r="H35" s="113">
        <v>220059</v>
      </c>
      <c r="I35" s="113">
        <v>64100</v>
      </c>
      <c r="J35" s="113">
        <v>160059</v>
      </c>
      <c r="K35" s="112" t="s">
        <v>123</v>
      </c>
      <c r="L35" s="112" t="s">
        <v>123</v>
      </c>
      <c r="M35" s="118">
        <v>0.98</v>
      </c>
      <c r="N35" s="124"/>
      <c r="O35" s="124"/>
      <c r="P35" s="112">
        <f>AVERAGE($F$5:F35)</f>
        <v>434.51612903225805</v>
      </c>
      <c r="Q35" s="112">
        <f>AVERAGE(G$5:G35)</f>
        <v>0.12903225806451613</v>
      </c>
      <c r="R35" s="113">
        <f>AVERAGE(H$5:H35)</f>
        <v>216823.54838709679</v>
      </c>
      <c r="S35" s="113">
        <f>AVERAGE(I$5:I35)</f>
        <v>63516</v>
      </c>
      <c r="T35" s="113">
        <f>AVERAGE(J$5:J35)</f>
        <v>158043.03225806452</v>
      </c>
      <c r="U35" s="118">
        <f>AVERAGE($M$5:M35)</f>
        <v>0.96559139784946257</v>
      </c>
      <c r="V35" s="6"/>
      <c r="W35" s="6"/>
      <c r="X35" s="6"/>
      <c r="Y35" s="6"/>
      <c r="Z35" s="6"/>
      <c r="AA35" s="6"/>
      <c r="AB35" s="6"/>
      <c r="AC35" s="6"/>
      <c r="AD35" s="6"/>
      <c r="AE35" s="6"/>
      <c r="AF35" s="6"/>
      <c r="AG35" s="22"/>
      <c r="AH35" s="112">
        <v>31</v>
      </c>
      <c r="AI35" s="112">
        <v>533</v>
      </c>
      <c r="AJ35" s="112">
        <v>33</v>
      </c>
      <c r="AK35" s="112">
        <v>41</v>
      </c>
      <c r="AL35" s="113">
        <v>4606.3576537854333</v>
      </c>
      <c r="AM35" s="112">
        <v>441</v>
      </c>
      <c r="AN35" s="112">
        <v>0</v>
      </c>
      <c r="AO35" s="113">
        <v>264159</v>
      </c>
      <c r="AP35" s="113">
        <v>64100</v>
      </c>
      <c r="AQ35" s="113">
        <v>204159</v>
      </c>
      <c r="AR35" s="112" t="s">
        <v>123</v>
      </c>
      <c r="AS35" s="112" t="s">
        <v>123</v>
      </c>
      <c r="AT35" s="118">
        <v>0.98</v>
      </c>
      <c r="AU35" s="124"/>
      <c r="AV35" s="124"/>
      <c r="AW35" s="112">
        <f>AVERAGE(AM$5:AM35)</f>
        <v>441.06451612903226</v>
      </c>
      <c r="AX35" s="112">
        <f>AVERAGE(AN$5:AN35)</f>
        <v>0.22580645161290322</v>
      </c>
      <c r="AY35" s="113">
        <f>AVERAGE(AO$5:AO35)</f>
        <v>264197.6451612903</v>
      </c>
      <c r="AZ35" s="113">
        <f>AVERAGE(AP$5:AP35)</f>
        <v>64241.709677419356</v>
      </c>
      <c r="BA35" s="113">
        <f>AVERAGE(AQ$5:AQ35)</f>
        <v>204026.90322580645</v>
      </c>
      <c r="BB35" s="118">
        <f>AVERAGE($AT$5:AT35)</f>
        <v>0.98014336917562728</v>
      </c>
      <c r="BC35" s="6"/>
      <c r="BD35" s="6"/>
      <c r="BE35" s="6"/>
      <c r="BF35" s="6"/>
      <c r="BG35" s="6"/>
      <c r="BO35" s="22"/>
    </row>
    <row r="36" spans="1:67" x14ac:dyDescent="0.25">
      <c r="A36" s="112">
        <v>32</v>
      </c>
      <c r="B36" s="112">
        <v>553</v>
      </c>
      <c r="C36" s="112">
        <v>31</v>
      </c>
      <c r="D36" s="112">
        <v>43</v>
      </c>
      <c r="E36" s="113">
        <v>2610.3385799952084</v>
      </c>
      <c r="F36" s="112">
        <v>439</v>
      </c>
      <c r="G36" s="112">
        <v>0</v>
      </c>
      <c r="H36" s="113">
        <v>219061</v>
      </c>
      <c r="I36" s="113">
        <v>63900</v>
      </c>
      <c r="J36" s="113">
        <v>159461</v>
      </c>
      <c r="K36" s="112" t="s">
        <v>123</v>
      </c>
      <c r="L36" s="112" t="s">
        <v>123</v>
      </c>
      <c r="M36" s="118">
        <v>0.97555555555555551</v>
      </c>
      <c r="N36" s="124"/>
      <c r="O36" s="124"/>
      <c r="P36" s="112">
        <f>AVERAGE($F$5:F36)</f>
        <v>434.65625</v>
      </c>
      <c r="Q36" s="112">
        <f>AVERAGE(G$5:G36)</f>
        <v>0.125</v>
      </c>
      <c r="R36" s="113">
        <f>AVERAGE(H$5:H36)</f>
        <v>216893.46875</v>
      </c>
      <c r="S36" s="113">
        <f>AVERAGE(I$5:I36)</f>
        <v>63528</v>
      </c>
      <c r="T36" s="113">
        <f>AVERAGE(J$5:J36)</f>
        <v>158087.34375</v>
      </c>
      <c r="U36" s="118">
        <f>AVERAGE($M$5:M36)</f>
        <v>0.965902777777778</v>
      </c>
      <c r="V36" s="6"/>
      <c r="W36" s="6"/>
      <c r="X36" s="6"/>
      <c r="Y36" s="6"/>
      <c r="Z36" s="6"/>
      <c r="AA36" s="6"/>
      <c r="AB36" s="6"/>
      <c r="AC36" s="6"/>
      <c r="AD36" s="6"/>
      <c r="AE36" s="6"/>
      <c r="AF36" s="6"/>
      <c r="AG36" s="22"/>
      <c r="AH36" s="112">
        <v>32</v>
      </c>
      <c r="AI36" s="112">
        <v>467</v>
      </c>
      <c r="AJ36" s="112">
        <v>45</v>
      </c>
      <c r="AK36" s="112">
        <v>28</v>
      </c>
      <c r="AL36" s="113">
        <v>3533.3640479800015</v>
      </c>
      <c r="AM36" s="112">
        <v>450</v>
      </c>
      <c r="AN36" s="112">
        <v>4</v>
      </c>
      <c r="AO36" s="113">
        <v>269550</v>
      </c>
      <c r="AP36" s="113">
        <v>67396</v>
      </c>
      <c r="AQ36" s="113">
        <v>204954</v>
      </c>
      <c r="AR36" s="112" t="s">
        <v>124</v>
      </c>
      <c r="AS36" s="112" t="s">
        <v>124</v>
      </c>
      <c r="AT36" s="118">
        <v>1</v>
      </c>
      <c r="AU36" s="124"/>
      <c r="AV36" s="124"/>
      <c r="AW36" s="112">
        <f>AVERAGE(AM$5:AM36)</f>
        <v>441.34375</v>
      </c>
      <c r="AX36" s="112">
        <f>AVERAGE(AN$5:AN36)</f>
        <v>0.34375</v>
      </c>
      <c r="AY36" s="113">
        <f>AVERAGE(AO$5:AO36)</f>
        <v>264364.90625</v>
      </c>
      <c r="AZ36" s="113">
        <f>AVERAGE(AP$5:AP36)</f>
        <v>64340.28125</v>
      </c>
      <c r="BA36" s="113">
        <f>AVERAGE(AQ$5:AQ36)</f>
        <v>204055.875</v>
      </c>
      <c r="BB36" s="118">
        <f>AVERAGE($AT$5:AT36)</f>
        <v>0.98076388888888888</v>
      </c>
      <c r="BC36" s="10"/>
      <c r="BD36" s="10"/>
      <c r="BE36" s="10"/>
      <c r="BF36" s="10"/>
      <c r="BG36" s="6"/>
      <c r="BO36" s="22"/>
    </row>
    <row r="37" spans="1:67" x14ac:dyDescent="0.25">
      <c r="A37" s="112">
        <v>33</v>
      </c>
      <c r="B37" s="112">
        <v>565</v>
      </c>
      <c r="C37" s="112">
        <v>39</v>
      </c>
      <c r="D37" s="112">
        <v>44</v>
      </c>
      <c r="E37" s="113">
        <v>2219.1459341066584</v>
      </c>
      <c r="F37" s="112">
        <v>438</v>
      </c>
      <c r="G37" s="112">
        <v>0</v>
      </c>
      <c r="H37" s="113">
        <v>218562</v>
      </c>
      <c r="I37" s="113">
        <v>63800</v>
      </c>
      <c r="J37" s="113">
        <v>159162</v>
      </c>
      <c r="K37" s="112" t="s">
        <v>123</v>
      </c>
      <c r="L37" s="112" t="s">
        <v>123</v>
      </c>
      <c r="M37" s="118">
        <v>0.97333333333333338</v>
      </c>
      <c r="N37" s="124"/>
      <c r="O37" s="124"/>
      <c r="P37" s="112">
        <f>AVERAGE($F$5:F37)</f>
        <v>434.75757575757575</v>
      </c>
      <c r="Q37" s="112">
        <f>AVERAGE(G$5:G37)</f>
        <v>0.12121212121212122</v>
      </c>
      <c r="R37" s="113">
        <f>AVERAGE(H$5:H37)</f>
        <v>216944.0303030303</v>
      </c>
      <c r="S37" s="113">
        <f>AVERAGE(I$5:I37)</f>
        <v>63536.242424242424</v>
      </c>
      <c r="T37" s="113">
        <f>AVERAGE(J$5:J37)</f>
        <v>158119.90909090909</v>
      </c>
      <c r="U37" s="118">
        <f>AVERAGE($M$5:M37)</f>
        <v>0.96612794612794628</v>
      </c>
      <c r="V37" s="6"/>
      <c r="W37" s="6"/>
      <c r="X37" s="6"/>
      <c r="Y37" s="6"/>
      <c r="Z37" s="6"/>
      <c r="AA37" s="6"/>
      <c r="AB37" s="6"/>
      <c r="AC37" s="6"/>
      <c r="AD37" s="6"/>
      <c r="AE37" s="6"/>
      <c r="AF37" s="6"/>
      <c r="AG37" s="22"/>
      <c r="AH37" s="112">
        <v>33</v>
      </c>
      <c r="AI37" s="112">
        <v>489</v>
      </c>
      <c r="AJ37" s="112">
        <v>39</v>
      </c>
      <c r="AK37" s="112">
        <v>43</v>
      </c>
      <c r="AL37" s="113">
        <v>3042.9673736820987</v>
      </c>
      <c r="AM37" s="112">
        <v>439</v>
      </c>
      <c r="AN37" s="112">
        <v>0</v>
      </c>
      <c r="AO37" s="113">
        <v>262961</v>
      </c>
      <c r="AP37" s="113">
        <v>63900</v>
      </c>
      <c r="AQ37" s="113">
        <v>203361</v>
      </c>
      <c r="AR37" s="112" t="s">
        <v>123</v>
      </c>
      <c r="AS37" s="112" t="s">
        <v>123</v>
      </c>
      <c r="AT37" s="118">
        <v>0.97555555555555551</v>
      </c>
      <c r="AU37" s="124"/>
      <c r="AV37" s="124"/>
      <c r="AW37" s="112">
        <f>AVERAGE(AM$5:AM37)</f>
        <v>441.27272727272725</v>
      </c>
      <c r="AX37" s="112">
        <f>AVERAGE(AN$5:AN37)</f>
        <v>0.33333333333333331</v>
      </c>
      <c r="AY37" s="113">
        <f>AVERAGE(AO$5:AO37)</f>
        <v>264322.36363636365</v>
      </c>
      <c r="AZ37" s="113">
        <f>AVERAGE(AP$5:AP37)</f>
        <v>64326.939393939392</v>
      </c>
      <c r="BA37" s="113">
        <f>AVERAGE(AQ$5:AQ37)</f>
        <v>204034.81818181818</v>
      </c>
      <c r="BB37" s="118">
        <f>AVERAGE($AT$5:AT37)</f>
        <v>0.98060606060606059</v>
      </c>
      <c r="BC37" s="6"/>
      <c r="BD37" s="6"/>
      <c r="BE37" s="6"/>
      <c r="BF37" s="6"/>
      <c r="BG37" s="10"/>
      <c r="BO37" s="22"/>
    </row>
    <row r="38" spans="1:67" x14ac:dyDescent="0.25">
      <c r="A38" s="112">
        <v>34</v>
      </c>
      <c r="B38" s="112">
        <v>578</v>
      </c>
      <c r="C38" s="112">
        <v>33</v>
      </c>
      <c r="D38" s="112">
        <v>43</v>
      </c>
      <c r="E38" s="113">
        <v>2118.0046663040021</v>
      </c>
      <c r="F38" s="112">
        <v>439</v>
      </c>
      <c r="G38" s="112">
        <v>0</v>
      </c>
      <c r="H38" s="113">
        <v>219061</v>
      </c>
      <c r="I38" s="113">
        <v>63900</v>
      </c>
      <c r="J38" s="113">
        <v>159461</v>
      </c>
      <c r="K38" s="112" t="s">
        <v>123</v>
      </c>
      <c r="L38" s="112" t="s">
        <v>123</v>
      </c>
      <c r="M38" s="118">
        <v>0.97555555555555551</v>
      </c>
      <c r="N38" s="124"/>
      <c r="O38" s="124"/>
      <c r="P38" s="112">
        <f>AVERAGE($F$5:F38)</f>
        <v>434.88235294117646</v>
      </c>
      <c r="Q38" s="112">
        <f>AVERAGE(G$5:G38)</f>
        <v>0.11764705882352941</v>
      </c>
      <c r="R38" s="113">
        <f>AVERAGE(H$5:H38)</f>
        <v>217006.29411764705</v>
      </c>
      <c r="S38" s="113">
        <f>AVERAGE(I$5:I38)</f>
        <v>63546.941176470587</v>
      </c>
      <c r="T38" s="113">
        <f>AVERAGE(J$5:J38)</f>
        <v>158159.35294117648</v>
      </c>
      <c r="U38" s="118">
        <f>AVERAGE($M$5:M38)</f>
        <v>0.96640522875817014</v>
      </c>
      <c r="V38" s="6"/>
      <c r="W38" s="6"/>
      <c r="X38" s="6"/>
      <c r="Y38" s="6"/>
      <c r="Z38" s="6"/>
      <c r="AA38" s="6"/>
      <c r="AB38" s="6"/>
      <c r="AC38" s="6"/>
      <c r="AD38" s="6"/>
      <c r="AE38" s="6"/>
      <c r="AF38" s="6"/>
      <c r="AG38" s="22"/>
      <c r="AH38" s="112">
        <v>34</v>
      </c>
      <c r="AI38" s="112">
        <v>508</v>
      </c>
      <c r="AJ38" s="112">
        <v>40</v>
      </c>
      <c r="AK38" s="112">
        <v>38</v>
      </c>
      <c r="AL38" s="113">
        <v>3081.6996472502988</v>
      </c>
      <c r="AM38" s="112">
        <v>444</v>
      </c>
      <c r="AN38" s="112">
        <v>0</v>
      </c>
      <c r="AO38" s="113">
        <v>265956</v>
      </c>
      <c r="AP38" s="113">
        <v>64400</v>
      </c>
      <c r="AQ38" s="113">
        <v>205356</v>
      </c>
      <c r="AR38" s="112" t="s">
        <v>123</v>
      </c>
      <c r="AS38" s="112" t="s">
        <v>123</v>
      </c>
      <c r="AT38" s="118">
        <v>0.98666666666666669</v>
      </c>
      <c r="AU38" s="124"/>
      <c r="AV38" s="124"/>
      <c r="AW38" s="112">
        <f>AVERAGE(AM$5:AM38)</f>
        <v>441.35294117647061</v>
      </c>
      <c r="AX38" s="112">
        <f>AVERAGE(AN$5:AN38)</f>
        <v>0.3235294117647059</v>
      </c>
      <c r="AY38" s="113">
        <f>AVERAGE(AO$5:AO38)</f>
        <v>264370.4117647059</v>
      </c>
      <c r="AZ38" s="113">
        <f>AVERAGE(AP$5:AP38)</f>
        <v>64329.088235294119</v>
      </c>
      <c r="BA38" s="113">
        <f>AVERAGE(AQ$5:AQ38)</f>
        <v>204073.67647058822</v>
      </c>
      <c r="BB38" s="118">
        <f>AVERAGE($AT$5:AT38)</f>
        <v>0.98078431372549013</v>
      </c>
      <c r="BO38" s="22"/>
    </row>
    <row r="39" spans="1:67" x14ac:dyDescent="0.25">
      <c r="A39" s="112">
        <v>35</v>
      </c>
      <c r="B39" s="112">
        <v>579</v>
      </c>
      <c r="C39" s="112">
        <v>30</v>
      </c>
      <c r="D39" s="112">
        <v>58</v>
      </c>
      <c r="E39" s="113">
        <v>2470.1352602668562</v>
      </c>
      <c r="F39" s="112">
        <v>424</v>
      </c>
      <c r="G39" s="112">
        <v>0</v>
      </c>
      <c r="H39" s="113">
        <v>211576</v>
      </c>
      <c r="I39" s="113">
        <v>62400</v>
      </c>
      <c r="J39" s="113">
        <v>154976</v>
      </c>
      <c r="K39" s="112" t="s">
        <v>123</v>
      </c>
      <c r="L39" s="112" t="s">
        <v>123</v>
      </c>
      <c r="M39" s="118">
        <v>0.94222222222222218</v>
      </c>
      <c r="N39" s="124"/>
      <c r="O39" s="124"/>
      <c r="P39" s="112">
        <f>AVERAGE($F$5:F39)</f>
        <v>434.57142857142856</v>
      </c>
      <c r="Q39" s="112">
        <f>AVERAGE(G$5:G39)</f>
        <v>0.11428571428571428</v>
      </c>
      <c r="R39" s="113">
        <f>AVERAGE(H$5:H39)</f>
        <v>216851.14285714287</v>
      </c>
      <c r="S39" s="113">
        <f>AVERAGE(I$5:I39)</f>
        <v>63514.171428571426</v>
      </c>
      <c r="T39" s="113">
        <f>AVERAGE(J$5:J39)</f>
        <v>158068.4</v>
      </c>
      <c r="U39" s="118">
        <f>AVERAGE($M$5:M39)</f>
        <v>0.96571428571428586</v>
      </c>
      <c r="V39" s="6"/>
      <c r="W39" s="6"/>
      <c r="X39" s="6"/>
      <c r="Y39" s="6"/>
      <c r="Z39" s="6"/>
      <c r="AA39" s="6"/>
      <c r="AB39" s="6"/>
      <c r="AC39" s="6"/>
      <c r="AD39" s="6"/>
      <c r="AE39" s="6"/>
      <c r="AF39" s="6"/>
      <c r="AG39" s="22"/>
      <c r="AH39" s="112">
        <v>35</v>
      </c>
      <c r="AI39" s="112">
        <v>580</v>
      </c>
      <c r="AJ39" s="112">
        <v>40</v>
      </c>
      <c r="AK39" s="112">
        <v>54</v>
      </c>
      <c r="AL39" s="113">
        <v>4353.286056728215</v>
      </c>
      <c r="AM39" s="112">
        <v>428</v>
      </c>
      <c r="AN39" s="112">
        <v>0</v>
      </c>
      <c r="AO39" s="113">
        <v>256372</v>
      </c>
      <c r="AP39" s="113">
        <v>62800</v>
      </c>
      <c r="AQ39" s="113">
        <v>198972</v>
      </c>
      <c r="AR39" s="112" t="s">
        <v>123</v>
      </c>
      <c r="AS39" s="112" t="s">
        <v>123</v>
      </c>
      <c r="AT39" s="118">
        <v>0.95111111111111113</v>
      </c>
      <c r="AU39" s="124"/>
      <c r="AV39" s="124"/>
      <c r="AW39" s="112">
        <f>AVERAGE(AM$5:AM39)</f>
        <v>440.97142857142859</v>
      </c>
      <c r="AX39" s="112">
        <f>AVERAGE(AN$5:AN39)</f>
        <v>0.31428571428571428</v>
      </c>
      <c r="AY39" s="113">
        <f>AVERAGE(AO$5:AO39)</f>
        <v>264141.88571428572</v>
      </c>
      <c r="AZ39" s="113">
        <f>AVERAGE(AP$5:AP39)</f>
        <v>64285.4</v>
      </c>
      <c r="BA39" s="113">
        <f>AVERAGE(AQ$5:AQ39)</f>
        <v>203927.91428571427</v>
      </c>
      <c r="BB39" s="118">
        <f>AVERAGE($AT$5:AT39)</f>
        <v>0.97993650793650788</v>
      </c>
      <c r="BC39" s="6"/>
      <c r="BD39" s="6"/>
      <c r="BE39" s="6"/>
      <c r="BF39" s="6"/>
      <c r="BG39" s="6"/>
      <c r="BO39" s="22"/>
    </row>
    <row r="40" spans="1:67" x14ac:dyDescent="0.25">
      <c r="A40" s="112">
        <v>36</v>
      </c>
      <c r="B40" s="112">
        <v>513</v>
      </c>
      <c r="C40" s="112">
        <v>29</v>
      </c>
      <c r="D40" s="112">
        <v>40</v>
      </c>
      <c r="E40" s="113">
        <v>3054.6050007801759</v>
      </c>
      <c r="F40" s="112">
        <v>442</v>
      </c>
      <c r="G40" s="112">
        <v>0</v>
      </c>
      <c r="H40" s="113">
        <v>220558</v>
      </c>
      <c r="I40" s="113">
        <v>64200</v>
      </c>
      <c r="J40" s="113">
        <v>160358</v>
      </c>
      <c r="K40" s="112" t="s">
        <v>123</v>
      </c>
      <c r="L40" s="112" t="s">
        <v>123</v>
      </c>
      <c r="M40" s="118">
        <v>0.98222222222222222</v>
      </c>
      <c r="N40" s="124"/>
      <c r="O40" s="124"/>
      <c r="P40" s="112">
        <f>AVERAGE($F$5:F40)</f>
        <v>434.77777777777777</v>
      </c>
      <c r="Q40" s="112">
        <f>AVERAGE(G$5:G40)</f>
        <v>0.1111111111111111</v>
      </c>
      <c r="R40" s="113">
        <f>AVERAGE(H$5:H40)</f>
        <v>216954.11111111112</v>
      </c>
      <c r="S40" s="113">
        <f>AVERAGE(I$5:I40)</f>
        <v>63533.222222222219</v>
      </c>
      <c r="T40" s="113">
        <f>AVERAGE(J$5:J40)</f>
        <v>158132</v>
      </c>
      <c r="U40" s="118">
        <f>AVERAGE($M$5:M40)</f>
        <v>0.96617283950617283</v>
      </c>
      <c r="V40" s="6"/>
      <c r="W40" s="6"/>
      <c r="X40" s="6"/>
      <c r="Y40" s="6"/>
      <c r="Z40" s="6"/>
      <c r="AA40" s="6"/>
      <c r="AB40" s="6"/>
      <c r="AC40" s="6"/>
      <c r="AD40" s="6"/>
      <c r="AE40" s="6"/>
      <c r="AF40" s="6"/>
      <c r="AG40" s="22"/>
      <c r="AH40" s="112">
        <v>36</v>
      </c>
      <c r="AI40" s="112">
        <v>474</v>
      </c>
      <c r="AJ40" s="112">
        <v>48</v>
      </c>
      <c r="AK40" s="112">
        <v>35</v>
      </c>
      <c r="AL40" s="113">
        <v>3958.1860295044444</v>
      </c>
      <c r="AM40" s="112">
        <v>447</v>
      </c>
      <c r="AN40" s="112">
        <v>0</v>
      </c>
      <c r="AO40" s="113">
        <v>267753</v>
      </c>
      <c r="AP40" s="113">
        <v>64700</v>
      </c>
      <c r="AQ40" s="113">
        <v>206553</v>
      </c>
      <c r="AR40" s="112" t="s">
        <v>123</v>
      </c>
      <c r="AS40" s="112" t="s">
        <v>123</v>
      </c>
      <c r="AT40" s="118">
        <v>0.99333333333333329</v>
      </c>
      <c r="AU40" s="124"/>
      <c r="AV40" s="124"/>
      <c r="AW40" s="112">
        <f>AVERAGE(AM$5:AM40)</f>
        <v>441.13888888888891</v>
      </c>
      <c r="AX40" s="112">
        <f>AVERAGE(AN$5:AN40)</f>
        <v>0.30555555555555558</v>
      </c>
      <c r="AY40" s="113">
        <f>AVERAGE(AO$5:AO40)</f>
        <v>264242.19444444444</v>
      </c>
      <c r="AZ40" s="113">
        <f>AVERAGE(AP$5:AP40)</f>
        <v>64296.916666666664</v>
      </c>
      <c r="BA40" s="113">
        <f>AVERAGE(AQ$5:AQ40)</f>
        <v>204000.83333333334</v>
      </c>
      <c r="BB40" s="118">
        <f>AVERAGE($AT$5:AT40)</f>
        <v>0.98030864197530854</v>
      </c>
      <c r="BC40" s="10"/>
      <c r="BD40" s="10"/>
      <c r="BE40" s="10"/>
      <c r="BF40" s="10"/>
      <c r="BG40" s="6"/>
      <c r="BO40" s="22"/>
    </row>
    <row r="41" spans="1:67" x14ac:dyDescent="0.25">
      <c r="A41" s="112">
        <v>37</v>
      </c>
      <c r="B41" s="112">
        <v>558</v>
      </c>
      <c r="C41" s="112">
        <v>35</v>
      </c>
      <c r="D41" s="112">
        <v>50</v>
      </c>
      <c r="E41" s="113">
        <v>4375.2007784410471</v>
      </c>
      <c r="F41" s="112">
        <v>432</v>
      </c>
      <c r="G41" s="112">
        <v>0</v>
      </c>
      <c r="H41" s="113">
        <v>215568</v>
      </c>
      <c r="I41" s="113">
        <v>63200</v>
      </c>
      <c r="J41" s="113">
        <v>157368</v>
      </c>
      <c r="K41" s="112" t="s">
        <v>123</v>
      </c>
      <c r="L41" s="112" t="s">
        <v>123</v>
      </c>
      <c r="M41" s="118">
        <v>0.96</v>
      </c>
      <c r="N41" s="124"/>
      <c r="O41" s="124"/>
      <c r="P41" s="112">
        <f>AVERAGE($F$5:F41)</f>
        <v>434.70270270270271</v>
      </c>
      <c r="Q41" s="112">
        <f>AVERAGE(G$5:G41)</f>
        <v>0.10810810810810811</v>
      </c>
      <c r="R41" s="113">
        <f>AVERAGE(H$5:H41)</f>
        <v>216916.64864864864</v>
      </c>
      <c r="S41" s="113">
        <f>AVERAGE(I$5:I41)</f>
        <v>63524.216216216213</v>
      </c>
      <c r="T41" s="113">
        <f>AVERAGE(J$5:J41)</f>
        <v>158111.35135135136</v>
      </c>
      <c r="U41" s="118">
        <f>AVERAGE($M$5:M41)</f>
        <v>0.96600600600600606</v>
      </c>
      <c r="V41" s="6"/>
      <c r="W41" s="6"/>
      <c r="X41" s="6"/>
      <c r="Y41" s="6"/>
      <c r="Z41" s="6"/>
      <c r="AA41" s="6"/>
      <c r="AB41" s="6"/>
      <c r="AC41" s="6"/>
      <c r="AD41" s="6"/>
      <c r="AE41" s="6"/>
      <c r="AF41" s="6"/>
      <c r="AG41" s="22"/>
      <c r="AH41" s="112">
        <v>37</v>
      </c>
      <c r="AI41" s="112">
        <v>512</v>
      </c>
      <c r="AJ41" s="112">
        <v>37</v>
      </c>
      <c r="AK41" s="112">
        <v>48</v>
      </c>
      <c r="AL41" s="113">
        <v>2331.8013121757117</v>
      </c>
      <c r="AM41" s="112">
        <v>434</v>
      </c>
      <c r="AN41" s="112">
        <v>0</v>
      </c>
      <c r="AO41" s="113">
        <v>259966</v>
      </c>
      <c r="AP41" s="113">
        <v>63400</v>
      </c>
      <c r="AQ41" s="113">
        <v>201366</v>
      </c>
      <c r="AR41" s="112" t="s">
        <v>123</v>
      </c>
      <c r="AS41" s="112" t="s">
        <v>123</v>
      </c>
      <c r="AT41" s="118">
        <v>0.96444444444444444</v>
      </c>
      <c r="AU41" s="124"/>
      <c r="AV41" s="124"/>
      <c r="AW41" s="112">
        <f>AVERAGE(AM$5:AM41)</f>
        <v>440.94594594594594</v>
      </c>
      <c r="AX41" s="112">
        <f>AVERAGE(AN$5:AN41)</f>
        <v>0.29729729729729731</v>
      </c>
      <c r="AY41" s="113">
        <f>AVERAGE(AO$5:AO41)</f>
        <v>264126.6216216216</v>
      </c>
      <c r="AZ41" s="113">
        <f>AVERAGE(AP$5:AP41)</f>
        <v>64272.675675675673</v>
      </c>
      <c r="BA41" s="113">
        <f>AVERAGE(AQ$5:AQ41)</f>
        <v>203929.62162162163</v>
      </c>
      <c r="BB41" s="118">
        <f>AVERAGE($AT$5:AT41)</f>
        <v>0.97987987987987979</v>
      </c>
      <c r="BC41" s="6"/>
      <c r="BD41" s="6"/>
      <c r="BE41" s="6"/>
      <c r="BF41" s="6"/>
      <c r="BG41" s="10"/>
      <c r="BO41" s="22"/>
    </row>
    <row r="42" spans="1:67" x14ac:dyDescent="0.25">
      <c r="A42" s="112">
        <v>38</v>
      </c>
      <c r="B42" s="112">
        <v>564</v>
      </c>
      <c r="C42" s="112">
        <v>30</v>
      </c>
      <c r="D42" s="112">
        <v>52</v>
      </c>
      <c r="E42" s="113">
        <v>4151.7823385317188</v>
      </c>
      <c r="F42" s="112">
        <v>430</v>
      </c>
      <c r="G42" s="112">
        <v>0</v>
      </c>
      <c r="H42" s="113">
        <v>214570</v>
      </c>
      <c r="I42" s="113">
        <v>63000</v>
      </c>
      <c r="J42" s="113">
        <v>156770</v>
      </c>
      <c r="K42" s="112" t="s">
        <v>123</v>
      </c>
      <c r="L42" s="112" t="s">
        <v>123</v>
      </c>
      <c r="M42" s="118">
        <v>0.9555555555555556</v>
      </c>
      <c r="N42" s="124"/>
      <c r="O42" s="124"/>
      <c r="P42" s="112">
        <f>AVERAGE($F$5:F42)</f>
        <v>434.57894736842104</v>
      </c>
      <c r="Q42" s="112">
        <f>AVERAGE(G$5:G42)</f>
        <v>0.10526315789473684</v>
      </c>
      <c r="R42" s="113">
        <f>AVERAGE(H$5:H42)</f>
        <v>216854.89473684211</v>
      </c>
      <c r="S42" s="113">
        <f>AVERAGE(I$5:I42)</f>
        <v>63510.42105263158</v>
      </c>
      <c r="T42" s="113">
        <f>AVERAGE(J$5:J42)</f>
        <v>158076.05263157896</v>
      </c>
      <c r="U42" s="118">
        <f>AVERAGE($M$5:M42)</f>
        <v>0.96573099415204688</v>
      </c>
      <c r="V42" s="6"/>
      <c r="W42" s="6"/>
      <c r="X42" s="6"/>
      <c r="Y42" s="6"/>
      <c r="Z42" s="6"/>
      <c r="AA42" s="6"/>
      <c r="AB42" s="6"/>
      <c r="AC42" s="6"/>
      <c r="AD42" s="6"/>
      <c r="AE42" s="6"/>
      <c r="AF42" s="6"/>
      <c r="AG42" s="22"/>
      <c r="AH42" s="112">
        <v>38</v>
      </c>
      <c r="AI42" s="112">
        <v>519</v>
      </c>
      <c r="AJ42" s="112">
        <v>37</v>
      </c>
      <c r="AK42" s="112">
        <v>51</v>
      </c>
      <c r="AL42" s="113">
        <v>2732.0593039842925</v>
      </c>
      <c r="AM42" s="112">
        <v>431</v>
      </c>
      <c r="AN42" s="112">
        <v>0</v>
      </c>
      <c r="AO42" s="113">
        <v>258169</v>
      </c>
      <c r="AP42" s="113">
        <v>63100</v>
      </c>
      <c r="AQ42" s="113">
        <v>200169</v>
      </c>
      <c r="AR42" s="112" t="s">
        <v>123</v>
      </c>
      <c r="AS42" s="112" t="s">
        <v>123</v>
      </c>
      <c r="AT42" s="118">
        <v>0.95777777777777773</v>
      </c>
      <c r="AU42" s="124"/>
      <c r="AV42" s="124"/>
      <c r="AW42" s="112">
        <f>AVERAGE(AM$5:AM42)</f>
        <v>440.68421052631578</v>
      </c>
      <c r="AX42" s="112">
        <f>AVERAGE(AN$5:AN42)</f>
        <v>0.28947368421052633</v>
      </c>
      <c r="AY42" s="113">
        <f>AVERAGE(AO$5:AO42)</f>
        <v>263969.84210526315</v>
      </c>
      <c r="AZ42" s="113">
        <f>AVERAGE(AP$5:AP42)</f>
        <v>64241.815789473687</v>
      </c>
      <c r="BA42" s="113">
        <f>AVERAGE(AQ$5:AQ42)</f>
        <v>203830.65789473685</v>
      </c>
      <c r="BB42" s="118">
        <f>AVERAGE($AT$5:AT42)</f>
        <v>0.979298245614035</v>
      </c>
      <c r="BO42" s="22"/>
    </row>
    <row r="43" spans="1:67" x14ac:dyDescent="0.25">
      <c r="A43" s="112">
        <v>39</v>
      </c>
      <c r="B43" s="112">
        <v>614</v>
      </c>
      <c r="C43" s="112">
        <v>31</v>
      </c>
      <c r="D43" s="112">
        <v>55</v>
      </c>
      <c r="E43" s="113">
        <v>3014.3267125880152</v>
      </c>
      <c r="F43" s="112">
        <v>427</v>
      </c>
      <c r="G43" s="112">
        <v>0</v>
      </c>
      <c r="H43" s="113">
        <v>213073</v>
      </c>
      <c r="I43" s="113">
        <v>62700</v>
      </c>
      <c r="J43" s="113">
        <v>155873</v>
      </c>
      <c r="K43" s="112" t="s">
        <v>123</v>
      </c>
      <c r="L43" s="112" t="s">
        <v>123</v>
      </c>
      <c r="M43" s="118">
        <v>0.94888888888888889</v>
      </c>
      <c r="N43" s="124"/>
      <c r="O43" s="124"/>
      <c r="P43" s="112">
        <f>AVERAGE($F$5:F43)</f>
        <v>434.38461538461536</v>
      </c>
      <c r="Q43" s="112">
        <f>AVERAGE(G$5:G43)</f>
        <v>0.10256410256410256</v>
      </c>
      <c r="R43" s="113">
        <f>AVERAGE(H$5:H43)</f>
        <v>216757.92307692306</v>
      </c>
      <c r="S43" s="113">
        <f>AVERAGE(I$5:I43)</f>
        <v>63489.641025641024</v>
      </c>
      <c r="T43" s="113">
        <f>AVERAGE(J$5:J43)</f>
        <v>158019.56410256409</v>
      </c>
      <c r="U43" s="118">
        <f>AVERAGE($M$5:M43)</f>
        <v>0.96529914529914529</v>
      </c>
      <c r="V43" s="6"/>
      <c r="W43" s="6"/>
      <c r="X43" s="6"/>
      <c r="Y43" s="6"/>
      <c r="Z43" s="6"/>
      <c r="AA43" s="6"/>
      <c r="AB43" s="6"/>
      <c r="AC43" s="6"/>
      <c r="AD43" s="6"/>
      <c r="AE43" s="6"/>
      <c r="AF43" s="6"/>
      <c r="AG43" s="22"/>
      <c r="AH43" s="112">
        <v>39</v>
      </c>
      <c r="AI43" s="112">
        <v>500</v>
      </c>
      <c r="AJ43" s="112">
        <v>28</v>
      </c>
      <c r="AK43" s="112">
        <v>34</v>
      </c>
      <c r="AL43" s="113">
        <v>3854.1340356764435</v>
      </c>
      <c r="AM43" s="112">
        <v>448</v>
      </c>
      <c r="AN43" s="112">
        <v>0</v>
      </c>
      <c r="AO43" s="113">
        <v>268352</v>
      </c>
      <c r="AP43" s="113">
        <v>64800</v>
      </c>
      <c r="AQ43" s="113">
        <v>206952</v>
      </c>
      <c r="AR43" s="112" t="s">
        <v>123</v>
      </c>
      <c r="AS43" s="112" t="s">
        <v>123</v>
      </c>
      <c r="AT43" s="118">
        <v>0.99555555555555553</v>
      </c>
      <c r="AU43" s="124"/>
      <c r="AV43" s="124"/>
      <c r="AW43" s="112">
        <f>AVERAGE(AM$5:AM43)</f>
        <v>440.87179487179486</v>
      </c>
      <c r="AX43" s="112">
        <f>AVERAGE(AN$5:AN43)</f>
        <v>0.28205128205128205</v>
      </c>
      <c r="AY43" s="113">
        <f>AVERAGE(AO$5:AO43)</f>
        <v>264082.20512820513</v>
      </c>
      <c r="AZ43" s="113">
        <f>AVERAGE(AP$5:AP43)</f>
        <v>64256.128205128203</v>
      </c>
      <c r="BA43" s="113">
        <f>AVERAGE(AQ$5:AQ43)</f>
        <v>203910.69230769231</v>
      </c>
      <c r="BB43" s="118">
        <f>AVERAGE($AT$5:AT43)</f>
        <v>0.97971509971509962</v>
      </c>
      <c r="BC43" s="6"/>
      <c r="BD43" s="6"/>
      <c r="BE43" s="6"/>
      <c r="BF43" s="6"/>
      <c r="BG43" s="6"/>
      <c r="BO43" s="22"/>
    </row>
    <row r="44" spans="1:67" x14ac:dyDescent="0.25">
      <c r="A44" s="112">
        <v>40</v>
      </c>
      <c r="B44" s="112">
        <v>538</v>
      </c>
      <c r="C44" s="112">
        <v>35</v>
      </c>
      <c r="D44" s="112">
        <v>46</v>
      </c>
      <c r="E44" s="113">
        <v>2866.7381615634004</v>
      </c>
      <c r="F44" s="112">
        <v>436</v>
      </c>
      <c r="G44" s="112">
        <v>0</v>
      </c>
      <c r="H44" s="113">
        <v>217564</v>
      </c>
      <c r="I44" s="113">
        <v>63600</v>
      </c>
      <c r="J44" s="113">
        <v>158564</v>
      </c>
      <c r="K44" s="112" t="s">
        <v>123</v>
      </c>
      <c r="L44" s="112" t="s">
        <v>123</v>
      </c>
      <c r="M44" s="118">
        <v>0.96888888888888891</v>
      </c>
      <c r="N44" s="124"/>
      <c r="O44" s="124"/>
      <c r="P44" s="112">
        <f>AVERAGE($F$5:F44)</f>
        <v>434.42500000000001</v>
      </c>
      <c r="Q44" s="112">
        <f>AVERAGE(G$5:G44)</f>
        <v>0.1</v>
      </c>
      <c r="R44" s="113">
        <f>AVERAGE(H$5:H44)</f>
        <v>216778.07500000001</v>
      </c>
      <c r="S44" s="113">
        <f>AVERAGE(I$5:I44)</f>
        <v>63492.4</v>
      </c>
      <c r="T44" s="113">
        <f>AVERAGE(J$5:J44)</f>
        <v>158033.17499999999</v>
      </c>
      <c r="U44" s="118">
        <f>AVERAGE($M$5:M44)</f>
        <v>0.96538888888888896</v>
      </c>
      <c r="V44" s="6"/>
      <c r="W44" s="6"/>
      <c r="X44" s="6"/>
      <c r="Y44" s="6"/>
      <c r="Z44" s="6"/>
      <c r="AA44" s="6"/>
      <c r="AB44" s="6"/>
      <c r="AC44" s="6"/>
      <c r="AD44" s="6"/>
      <c r="AE44" s="6"/>
      <c r="AF44" s="6"/>
      <c r="AG44" s="22"/>
      <c r="AH44" s="112">
        <v>40</v>
      </c>
      <c r="AI44" s="112">
        <v>514</v>
      </c>
      <c r="AJ44" s="112">
        <v>31</v>
      </c>
      <c r="AK44" s="112">
        <v>44</v>
      </c>
      <c r="AL44" s="113">
        <v>2970.8705681193383</v>
      </c>
      <c r="AM44" s="112">
        <v>438</v>
      </c>
      <c r="AN44" s="112">
        <v>0</v>
      </c>
      <c r="AO44" s="113">
        <v>262362</v>
      </c>
      <c r="AP44" s="113">
        <v>63800</v>
      </c>
      <c r="AQ44" s="113">
        <v>202962</v>
      </c>
      <c r="AR44" s="112" t="s">
        <v>123</v>
      </c>
      <c r="AS44" s="112" t="s">
        <v>123</v>
      </c>
      <c r="AT44" s="118">
        <v>0.97333333333333338</v>
      </c>
      <c r="AU44" s="124"/>
      <c r="AV44" s="124"/>
      <c r="AW44" s="112">
        <f>AVERAGE(AM$5:AM44)</f>
        <v>440.8</v>
      </c>
      <c r="AX44" s="112">
        <f>AVERAGE(AN$5:AN44)</f>
        <v>0.27500000000000002</v>
      </c>
      <c r="AY44" s="113">
        <f>AVERAGE(AO$5:AO44)</f>
        <v>264039.2</v>
      </c>
      <c r="AZ44" s="113">
        <f>AVERAGE(AP$5:AP44)</f>
        <v>64244.724999999999</v>
      </c>
      <c r="BA44" s="113">
        <f>AVERAGE(AQ$5:AQ44)</f>
        <v>203886.97500000001</v>
      </c>
      <c r="BB44" s="118">
        <f>AVERAGE($AT$5:AT44)</f>
        <v>0.97955555555555551</v>
      </c>
      <c r="BC44" s="10"/>
      <c r="BD44" s="10"/>
      <c r="BE44" s="10"/>
      <c r="BF44" s="10"/>
      <c r="BG44" s="6"/>
      <c r="BO44" s="22"/>
    </row>
    <row r="45" spans="1:67" x14ac:dyDescent="0.25">
      <c r="A45" s="112">
        <v>41</v>
      </c>
      <c r="B45" s="112">
        <v>563</v>
      </c>
      <c r="C45" s="112">
        <v>50</v>
      </c>
      <c r="D45" s="112">
        <v>34</v>
      </c>
      <c r="E45" s="113">
        <v>3360.9150347807699</v>
      </c>
      <c r="F45" s="112">
        <v>448</v>
      </c>
      <c r="G45" s="112">
        <v>0</v>
      </c>
      <c r="H45" s="113">
        <v>223552</v>
      </c>
      <c r="I45" s="113">
        <v>64800</v>
      </c>
      <c r="J45" s="113">
        <v>162152</v>
      </c>
      <c r="K45" s="112" t="s">
        <v>123</v>
      </c>
      <c r="L45" s="112" t="s">
        <v>123</v>
      </c>
      <c r="M45" s="118">
        <v>0.99555555555555553</v>
      </c>
      <c r="N45" s="124"/>
      <c r="O45" s="124"/>
      <c r="P45" s="112">
        <f>AVERAGE($F$5:F45)</f>
        <v>434.7560975609756</v>
      </c>
      <c r="Q45" s="112">
        <f>AVERAGE(G$5:G45)</f>
        <v>9.7560975609756101E-2</v>
      </c>
      <c r="R45" s="113">
        <f>AVERAGE(H$5:H45)</f>
        <v>216943.29268292684</v>
      </c>
      <c r="S45" s="113">
        <f>AVERAGE(I$5:I45)</f>
        <v>63524.292682926833</v>
      </c>
      <c r="T45" s="113">
        <f>AVERAGE(J$5:J45)</f>
        <v>158133.63414634147</v>
      </c>
      <c r="U45" s="118">
        <f>AVERAGE($M$5:M45)</f>
        <v>0.96612466124661256</v>
      </c>
      <c r="V45" s="6"/>
      <c r="W45" s="6"/>
      <c r="X45" s="6"/>
      <c r="Y45" s="6"/>
      <c r="Z45" s="6"/>
      <c r="AA45" s="6"/>
      <c r="AB45" s="6"/>
      <c r="AC45" s="6"/>
      <c r="AD45" s="6"/>
      <c r="AE45" s="6"/>
      <c r="AF45" s="6"/>
      <c r="AG45" s="22"/>
      <c r="AH45" s="112">
        <v>41</v>
      </c>
      <c r="AI45" s="112">
        <v>520</v>
      </c>
      <c r="AJ45" s="112">
        <v>39</v>
      </c>
      <c r="AK45" s="112">
        <v>46</v>
      </c>
      <c r="AL45" s="113">
        <v>2848.9419440029078</v>
      </c>
      <c r="AM45" s="112">
        <v>436</v>
      </c>
      <c r="AN45" s="112">
        <v>0</v>
      </c>
      <c r="AO45" s="113">
        <v>261164</v>
      </c>
      <c r="AP45" s="113">
        <v>63600</v>
      </c>
      <c r="AQ45" s="113">
        <v>202164</v>
      </c>
      <c r="AR45" s="112" t="s">
        <v>123</v>
      </c>
      <c r="AS45" s="112" t="s">
        <v>123</v>
      </c>
      <c r="AT45" s="118">
        <v>0.96888888888888891</v>
      </c>
      <c r="AU45" s="124"/>
      <c r="AV45" s="124"/>
      <c r="AW45" s="112">
        <f>AVERAGE(AM$5:AM45)</f>
        <v>440.6829268292683</v>
      </c>
      <c r="AX45" s="112">
        <f>AVERAGE(AN$5:AN45)</f>
        <v>0.26829268292682928</v>
      </c>
      <c r="AY45" s="113">
        <f>AVERAGE(AO$5:AO45)</f>
        <v>263969.07317073172</v>
      </c>
      <c r="AZ45" s="113">
        <f>AVERAGE(AP$5:AP45)</f>
        <v>64229</v>
      </c>
      <c r="BA45" s="113">
        <f>AVERAGE(AQ$5:AQ45)</f>
        <v>203844.95121951221</v>
      </c>
      <c r="BB45" s="118">
        <f>AVERAGE($AT$5:AT45)</f>
        <v>0.97929539295392964</v>
      </c>
      <c r="BC45" s="6"/>
      <c r="BD45" s="6"/>
      <c r="BE45" s="6"/>
      <c r="BF45" s="6"/>
      <c r="BG45" s="10"/>
      <c r="BO45" s="22"/>
    </row>
    <row r="46" spans="1:67" x14ac:dyDescent="0.25">
      <c r="A46" s="112">
        <v>42</v>
      </c>
      <c r="B46" s="112">
        <v>560</v>
      </c>
      <c r="C46" s="112">
        <v>34</v>
      </c>
      <c r="D46" s="112">
        <v>28</v>
      </c>
      <c r="E46" s="113">
        <v>3193.9146411571382</v>
      </c>
      <c r="F46" s="112">
        <v>450</v>
      </c>
      <c r="G46" s="112">
        <v>4</v>
      </c>
      <c r="H46" s="113">
        <v>224550</v>
      </c>
      <c r="I46" s="113">
        <v>66996</v>
      </c>
      <c r="J46" s="113">
        <v>160354</v>
      </c>
      <c r="K46" s="112" t="s">
        <v>124</v>
      </c>
      <c r="L46" s="112" t="s">
        <v>124</v>
      </c>
      <c r="M46" s="118">
        <v>1</v>
      </c>
      <c r="N46" s="124"/>
      <c r="O46" s="124"/>
      <c r="P46" s="112">
        <f>AVERAGE($F$5:F46)</f>
        <v>435.11904761904759</v>
      </c>
      <c r="Q46" s="112">
        <f>AVERAGE(G$5:G46)</f>
        <v>0.19047619047619047</v>
      </c>
      <c r="R46" s="113">
        <f>AVERAGE(H$5:H46)</f>
        <v>217124.40476190476</v>
      </c>
      <c r="S46" s="113">
        <f>AVERAGE(I$5:I46)</f>
        <v>63606.952380952382</v>
      </c>
      <c r="T46" s="113">
        <f>AVERAGE(J$5:J46)</f>
        <v>158186.5</v>
      </c>
      <c r="U46" s="118">
        <f>AVERAGE($M$5:M46)</f>
        <v>0.96693121693121697</v>
      </c>
      <c r="V46" s="6"/>
      <c r="W46" s="6"/>
      <c r="X46" s="6"/>
      <c r="Y46" s="6"/>
      <c r="Z46" s="6"/>
      <c r="AA46" s="6"/>
      <c r="AB46" s="6"/>
      <c r="AC46" s="6"/>
      <c r="AD46" s="6"/>
      <c r="AE46" s="6"/>
      <c r="AF46" s="6"/>
      <c r="AG46" s="22"/>
      <c r="AH46" s="112">
        <v>42</v>
      </c>
      <c r="AI46" s="112">
        <v>494</v>
      </c>
      <c r="AJ46" s="112">
        <v>32</v>
      </c>
      <c r="AK46" s="112">
        <v>41</v>
      </c>
      <c r="AL46" s="113">
        <v>2477.8399943105774</v>
      </c>
      <c r="AM46" s="112">
        <v>441</v>
      </c>
      <c r="AN46" s="112">
        <v>0</v>
      </c>
      <c r="AO46" s="113">
        <v>264159</v>
      </c>
      <c r="AP46" s="113">
        <v>64100</v>
      </c>
      <c r="AQ46" s="113">
        <v>204159</v>
      </c>
      <c r="AR46" s="112" t="s">
        <v>123</v>
      </c>
      <c r="AS46" s="112" t="s">
        <v>123</v>
      </c>
      <c r="AT46" s="118">
        <v>0.98</v>
      </c>
      <c r="AU46" s="124"/>
      <c r="AV46" s="124"/>
      <c r="AW46" s="112">
        <f>AVERAGE(AM$5:AM46)</f>
        <v>440.6904761904762</v>
      </c>
      <c r="AX46" s="112">
        <f>AVERAGE(AN$5:AN46)</f>
        <v>0.26190476190476192</v>
      </c>
      <c r="AY46" s="113">
        <f>AVERAGE(AO$5:AO46)</f>
        <v>263973.59523809527</v>
      </c>
      <c r="AZ46" s="113">
        <f>AVERAGE(AP$5:AP46)</f>
        <v>64225.928571428572</v>
      </c>
      <c r="BA46" s="113">
        <f>AVERAGE(AQ$5:AQ46)</f>
        <v>203852.42857142858</v>
      </c>
      <c r="BB46" s="118">
        <f>AVERAGE($AT$5:AT46)</f>
        <v>0.97931216931216925</v>
      </c>
      <c r="BO46" s="22"/>
    </row>
    <row r="47" spans="1:67" x14ac:dyDescent="0.25">
      <c r="A47" s="112">
        <v>43</v>
      </c>
      <c r="B47" s="112">
        <v>545</v>
      </c>
      <c r="C47" s="112">
        <v>47</v>
      </c>
      <c r="D47" s="112">
        <v>37</v>
      </c>
      <c r="E47" s="113">
        <v>4485.324258573155</v>
      </c>
      <c r="F47" s="112">
        <v>445</v>
      </c>
      <c r="G47" s="112">
        <v>0</v>
      </c>
      <c r="H47" s="113">
        <v>222055</v>
      </c>
      <c r="I47" s="113">
        <v>64500</v>
      </c>
      <c r="J47" s="113">
        <v>161255</v>
      </c>
      <c r="K47" s="112" t="s">
        <v>123</v>
      </c>
      <c r="L47" s="112" t="s">
        <v>123</v>
      </c>
      <c r="M47" s="118">
        <v>0.98888888888888893</v>
      </c>
      <c r="N47" s="124"/>
      <c r="O47" s="124"/>
      <c r="P47" s="112">
        <f>AVERAGE($F$5:F47)</f>
        <v>435.3488372093023</v>
      </c>
      <c r="Q47" s="112">
        <f>AVERAGE(G$5:G47)</f>
        <v>0.18604651162790697</v>
      </c>
      <c r="R47" s="113">
        <f>AVERAGE(H$5:H47)</f>
        <v>217239.06976744186</v>
      </c>
      <c r="S47" s="113">
        <f>AVERAGE(I$5:I47)</f>
        <v>63627.720930232557</v>
      </c>
      <c r="T47" s="113">
        <f>AVERAGE(J$5:J47)</f>
        <v>158257.86046511628</v>
      </c>
      <c r="U47" s="118">
        <f>AVERAGE($M$5:M47)</f>
        <v>0.96744186046511627</v>
      </c>
      <c r="V47" s="6"/>
      <c r="W47" s="6"/>
      <c r="X47" s="6"/>
      <c r="Y47" s="6"/>
      <c r="Z47" s="6"/>
      <c r="AA47" s="6"/>
      <c r="AB47" s="6"/>
      <c r="AC47" s="6"/>
      <c r="AD47" s="6"/>
      <c r="AE47" s="6"/>
      <c r="AF47" s="6"/>
      <c r="AG47" s="22"/>
      <c r="AH47" s="112">
        <v>43</v>
      </c>
      <c r="AI47" s="112">
        <v>469</v>
      </c>
      <c r="AJ47" s="112">
        <v>36</v>
      </c>
      <c r="AK47" s="112">
        <v>33</v>
      </c>
      <c r="AL47" s="113">
        <v>2549.9829299493931</v>
      </c>
      <c r="AM47" s="112">
        <v>449</v>
      </c>
      <c r="AN47" s="112">
        <v>0</v>
      </c>
      <c r="AO47" s="113">
        <v>268951</v>
      </c>
      <c r="AP47" s="113">
        <v>64900</v>
      </c>
      <c r="AQ47" s="113">
        <v>207351</v>
      </c>
      <c r="AR47" s="112" t="s">
        <v>123</v>
      </c>
      <c r="AS47" s="112" t="s">
        <v>123</v>
      </c>
      <c r="AT47" s="118">
        <v>0.99777777777777776</v>
      </c>
      <c r="AU47" s="124"/>
      <c r="AV47" s="124"/>
      <c r="AW47" s="112">
        <f>AVERAGE(AM$5:AM47)</f>
        <v>440.88372093023258</v>
      </c>
      <c r="AX47" s="112">
        <f>AVERAGE(AN$5:AN47)</f>
        <v>0.2558139534883721</v>
      </c>
      <c r="AY47" s="113">
        <f>AVERAGE(AO$5:AO47)</f>
        <v>264089.34883720928</v>
      </c>
      <c r="AZ47" s="113">
        <f>AVERAGE(AP$5:AP47)</f>
        <v>64241.604651162794</v>
      </c>
      <c r="BA47" s="113">
        <f>AVERAGE(AQ$5:AQ47)</f>
        <v>203933.79069767441</v>
      </c>
      <c r="BB47" s="118">
        <f>AVERAGE($AT$5:AT47)</f>
        <v>0.97974160206718341</v>
      </c>
      <c r="BC47" s="6"/>
      <c r="BD47" s="6"/>
      <c r="BE47" s="6"/>
      <c r="BF47" s="6"/>
      <c r="BG47" s="6"/>
      <c r="BO47" s="22"/>
    </row>
    <row r="48" spans="1:67" x14ac:dyDescent="0.25">
      <c r="A48" s="112">
        <v>44</v>
      </c>
      <c r="B48" s="112">
        <v>545</v>
      </c>
      <c r="C48" s="112">
        <v>36</v>
      </c>
      <c r="D48" s="112">
        <v>42</v>
      </c>
      <c r="E48" s="113">
        <v>2814.1155481927062</v>
      </c>
      <c r="F48" s="112">
        <v>440</v>
      </c>
      <c r="G48" s="112">
        <v>0</v>
      </c>
      <c r="H48" s="113">
        <v>219560</v>
      </c>
      <c r="I48" s="113">
        <v>64000</v>
      </c>
      <c r="J48" s="113">
        <v>159760</v>
      </c>
      <c r="K48" s="112" t="s">
        <v>123</v>
      </c>
      <c r="L48" s="112" t="s">
        <v>123</v>
      </c>
      <c r="M48" s="118">
        <v>0.97777777777777775</v>
      </c>
      <c r="N48" s="124"/>
      <c r="O48" s="124"/>
      <c r="P48" s="112">
        <f>AVERAGE($F$5:F48)</f>
        <v>435.45454545454544</v>
      </c>
      <c r="Q48" s="112">
        <f>AVERAGE(G$5:G48)</f>
        <v>0.18181818181818182</v>
      </c>
      <c r="R48" s="113">
        <f>AVERAGE(H$5:H48)</f>
        <v>217291.81818181818</v>
      </c>
      <c r="S48" s="113">
        <f>AVERAGE(I$5:I48)</f>
        <v>63636.181818181816</v>
      </c>
      <c r="T48" s="113">
        <f>AVERAGE(J$5:J48)</f>
        <v>158292</v>
      </c>
      <c r="U48" s="118">
        <f>AVERAGE($M$5:M48)</f>
        <v>0.96767676767676758</v>
      </c>
      <c r="V48" s="6"/>
      <c r="W48" s="6"/>
      <c r="X48" s="6"/>
      <c r="Y48" s="6"/>
      <c r="Z48" s="6"/>
      <c r="AA48" s="6"/>
      <c r="AB48" s="6"/>
      <c r="AC48" s="6"/>
      <c r="AD48" s="6"/>
      <c r="AE48" s="6"/>
      <c r="AF48" s="6"/>
      <c r="AG48" s="22"/>
      <c r="AH48" s="112">
        <v>44</v>
      </c>
      <c r="AI48" s="112">
        <v>529</v>
      </c>
      <c r="AJ48" s="112">
        <v>38</v>
      </c>
      <c r="AK48" s="112">
        <v>39</v>
      </c>
      <c r="AL48" s="113">
        <v>3849.5811844739055</v>
      </c>
      <c r="AM48" s="112">
        <v>443</v>
      </c>
      <c r="AN48" s="112">
        <v>0</v>
      </c>
      <c r="AO48" s="113">
        <v>265357</v>
      </c>
      <c r="AP48" s="113">
        <v>64300</v>
      </c>
      <c r="AQ48" s="113">
        <v>204957</v>
      </c>
      <c r="AR48" s="112" t="s">
        <v>123</v>
      </c>
      <c r="AS48" s="112" t="s">
        <v>123</v>
      </c>
      <c r="AT48" s="118">
        <v>0.98444444444444446</v>
      </c>
      <c r="AU48" s="124"/>
      <c r="AV48" s="124"/>
      <c r="AW48" s="112">
        <f>AVERAGE(AM$5:AM48)</f>
        <v>440.93181818181819</v>
      </c>
      <c r="AX48" s="112">
        <f>AVERAGE(AN$5:AN48)</f>
        <v>0.25</v>
      </c>
      <c r="AY48" s="113">
        <f>AVERAGE(AO$5:AO48)</f>
        <v>264118.15909090912</v>
      </c>
      <c r="AZ48" s="113">
        <f>AVERAGE(AP$5:AP48)</f>
        <v>64242.931818181816</v>
      </c>
      <c r="BA48" s="113">
        <f>AVERAGE(AQ$5:AQ48)</f>
        <v>203957.04545454544</v>
      </c>
      <c r="BB48" s="118">
        <f>AVERAGE($AT$5:AT48)</f>
        <v>0.97984848484848475</v>
      </c>
      <c r="BC48" s="10"/>
      <c r="BD48" s="10"/>
      <c r="BE48" s="10"/>
      <c r="BF48" s="10"/>
      <c r="BG48" s="6"/>
      <c r="BO48" s="22"/>
    </row>
    <row r="49" spans="1:67" x14ac:dyDescent="0.25">
      <c r="A49" s="112">
        <v>45</v>
      </c>
      <c r="B49" s="112">
        <v>616</v>
      </c>
      <c r="C49" s="112">
        <v>38</v>
      </c>
      <c r="D49" s="112">
        <v>38</v>
      </c>
      <c r="E49" s="113">
        <v>2573.7083301207244</v>
      </c>
      <c r="F49" s="112">
        <v>444</v>
      </c>
      <c r="G49" s="112">
        <v>0</v>
      </c>
      <c r="H49" s="113">
        <v>221556</v>
      </c>
      <c r="I49" s="113">
        <v>64400</v>
      </c>
      <c r="J49" s="113">
        <v>160956</v>
      </c>
      <c r="K49" s="112" t="s">
        <v>123</v>
      </c>
      <c r="L49" s="112" t="s">
        <v>123</v>
      </c>
      <c r="M49" s="118">
        <v>0.98666666666666669</v>
      </c>
      <c r="N49" s="124"/>
      <c r="O49" s="124"/>
      <c r="P49" s="112">
        <f>AVERAGE($F$5:F49)</f>
        <v>435.64444444444445</v>
      </c>
      <c r="Q49" s="112">
        <f>AVERAGE(G$5:G49)</f>
        <v>0.17777777777777778</v>
      </c>
      <c r="R49" s="113">
        <f>AVERAGE(H$5:H49)</f>
        <v>217386.57777777777</v>
      </c>
      <c r="S49" s="113">
        <f>AVERAGE(I$5:I49)</f>
        <v>63653.155555555553</v>
      </c>
      <c r="T49" s="113">
        <f>AVERAGE(J$5:J49)</f>
        <v>158351.20000000001</v>
      </c>
      <c r="U49" s="118">
        <f>AVERAGE($M$5:M49)</f>
        <v>0.96809876543209872</v>
      </c>
      <c r="V49" s="6"/>
      <c r="W49" s="6"/>
      <c r="X49" s="6"/>
      <c r="Y49" s="6"/>
      <c r="Z49" s="6"/>
      <c r="AA49" s="6"/>
      <c r="AB49" s="6"/>
      <c r="AC49" s="6"/>
      <c r="AD49" s="6"/>
      <c r="AE49" s="6"/>
      <c r="AF49" s="6"/>
      <c r="AG49" s="22"/>
      <c r="AH49" s="112">
        <v>45</v>
      </c>
      <c r="AI49" s="112">
        <v>593</v>
      </c>
      <c r="AJ49" s="112">
        <v>44</v>
      </c>
      <c r="AK49" s="112">
        <v>44</v>
      </c>
      <c r="AL49" s="113">
        <v>3253.2797986066662</v>
      </c>
      <c r="AM49" s="112">
        <v>438</v>
      </c>
      <c r="AN49" s="112">
        <v>0</v>
      </c>
      <c r="AO49" s="113">
        <v>262362</v>
      </c>
      <c r="AP49" s="113">
        <v>63800</v>
      </c>
      <c r="AQ49" s="113">
        <v>202962</v>
      </c>
      <c r="AR49" s="112" t="s">
        <v>123</v>
      </c>
      <c r="AS49" s="112" t="s">
        <v>123</v>
      </c>
      <c r="AT49" s="118">
        <v>0.97333333333333338</v>
      </c>
      <c r="AU49" s="124"/>
      <c r="AV49" s="124"/>
      <c r="AW49" s="112">
        <f>AVERAGE(AM$5:AM49)</f>
        <v>440.86666666666667</v>
      </c>
      <c r="AX49" s="112">
        <f>AVERAGE(AN$5:AN49)</f>
        <v>0.24444444444444444</v>
      </c>
      <c r="AY49" s="113">
        <f>AVERAGE(AO$5:AO49)</f>
        <v>264079.13333333336</v>
      </c>
      <c r="AZ49" s="113">
        <f>AVERAGE(AP$5:AP49)</f>
        <v>64233.088888888888</v>
      </c>
      <c r="BA49" s="113">
        <f>AVERAGE(AQ$5:AQ49)</f>
        <v>203934.93333333332</v>
      </c>
      <c r="BB49" s="118">
        <f>AVERAGE($AT$5:AT49)</f>
        <v>0.97970370370370374</v>
      </c>
      <c r="BC49" s="6"/>
      <c r="BD49" s="6"/>
      <c r="BE49" s="6"/>
      <c r="BF49" s="6"/>
      <c r="BG49" s="10"/>
      <c r="BO49" s="22"/>
    </row>
    <row r="50" spans="1:67" x14ac:dyDescent="0.25">
      <c r="A50" s="112">
        <v>46</v>
      </c>
      <c r="B50" s="112">
        <v>549</v>
      </c>
      <c r="C50" s="112">
        <v>28</v>
      </c>
      <c r="D50" s="112">
        <v>43</v>
      </c>
      <c r="E50" s="113">
        <v>2189.5844554381165</v>
      </c>
      <c r="F50" s="112">
        <v>439</v>
      </c>
      <c r="G50" s="112">
        <v>0</v>
      </c>
      <c r="H50" s="113">
        <v>219061</v>
      </c>
      <c r="I50" s="113">
        <v>63900</v>
      </c>
      <c r="J50" s="113">
        <v>159461</v>
      </c>
      <c r="K50" s="112" t="s">
        <v>123</v>
      </c>
      <c r="L50" s="112" t="s">
        <v>123</v>
      </c>
      <c r="M50" s="118">
        <v>0.97555555555555551</v>
      </c>
      <c r="N50" s="124"/>
      <c r="O50" s="124"/>
      <c r="P50" s="112">
        <f>AVERAGE($F$5:F50)</f>
        <v>435.71739130434781</v>
      </c>
      <c r="Q50" s="112">
        <f>AVERAGE(G$5:G50)</f>
        <v>0.17391304347826086</v>
      </c>
      <c r="R50" s="113">
        <f>AVERAGE(H$5:H50)</f>
        <v>217422.97826086957</v>
      </c>
      <c r="S50" s="113">
        <f>AVERAGE(I$5:I50)</f>
        <v>63658.521739130432</v>
      </c>
      <c r="T50" s="113">
        <f>AVERAGE(J$5:J50)</f>
        <v>158375.32608695651</v>
      </c>
      <c r="U50" s="118">
        <f>AVERAGE($M$5:M50)</f>
        <v>0.9682608695652174</v>
      </c>
      <c r="V50" s="6"/>
      <c r="W50" s="6"/>
      <c r="X50" s="6"/>
      <c r="Y50" s="6"/>
      <c r="Z50" s="6"/>
      <c r="AA50" s="6"/>
      <c r="AB50" s="6"/>
      <c r="AC50" s="6"/>
      <c r="AD50" s="6"/>
      <c r="AE50" s="6"/>
      <c r="AF50" s="6"/>
      <c r="AG50" s="22"/>
      <c r="AH50" s="112">
        <v>46</v>
      </c>
      <c r="AI50" s="112">
        <v>561</v>
      </c>
      <c r="AJ50" s="112">
        <v>48</v>
      </c>
      <c r="AK50" s="112">
        <v>42</v>
      </c>
      <c r="AL50" s="113">
        <v>4336.0432418320834</v>
      </c>
      <c r="AM50" s="112">
        <v>440</v>
      </c>
      <c r="AN50" s="112">
        <v>0</v>
      </c>
      <c r="AO50" s="113">
        <v>263560</v>
      </c>
      <c r="AP50" s="113">
        <v>64000</v>
      </c>
      <c r="AQ50" s="113">
        <v>203760</v>
      </c>
      <c r="AR50" s="112" t="s">
        <v>123</v>
      </c>
      <c r="AS50" s="112" t="s">
        <v>123</v>
      </c>
      <c r="AT50" s="118">
        <v>0.97777777777777775</v>
      </c>
      <c r="AU50" s="124"/>
      <c r="AV50" s="124"/>
      <c r="AW50" s="112">
        <f>AVERAGE(AM$5:AM50)</f>
        <v>440.8478260869565</v>
      </c>
      <c r="AX50" s="112">
        <f>AVERAGE(AN$5:AN50)</f>
        <v>0.2391304347826087</v>
      </c>
      <c r="AY50" s="113">
        <f>AVERAGE(AO$5:AO50)</f>
        <v>264067.84782608697</v>
      </c>
      <c r="AZ50" s="113">
        <f>AVERAGE(AP$5:AP50)</f>
        <v>64228.021739130432</v>
      </c>
      <c r="BA50" s="113">
        <f>AVERAGE(AQ$5:AQ50)</f>
        <v>203931.13043478262</v>
      </c>
      <c r="BB50" s="118">
        <f>AVERAGE($AT$5:AT50)</f>
        <v>0.97966183574879218</v>
      </c>
      <c r="BO50" s="22"/>
    </row>
    <row r="51" spans="1:67" x14ac:dyDescent="0.25">
      <c r="A51" s="112">
        <v>47</v>
      </c>
      <c r="B51" s="112">
        <v>581</v>
      </c>
      <c r="C51" s="112">
        <v>37</v>
      </c>
      <c r="D51" s="112">
        <v>46</v>
      </c>
      <c r="E51" s="113">
        <v>3356.7045315115251</v>
      </c>
      <c r="F51" s="112">
        <v>436</v>
      </c>
      <c r="G51" s="112">
        <v>0</v>
      </c>
      <c r="H51" s="113">
        <v>217564</v>
      </c>
      <c r="I51" s="113">
        <v>63600</v>
      </c>
      <c r="J51" s="113">
        <v>158564</v>
      </c>
      <c r="K51" s="112" t="s">
        <v>123</v>
      </c>
      <c r="L51" s="112" t="s">
        <v>123</v>
      </c>
      <c r="M51" s="118">
        <v>0.96888888888888891</v>
      </c>
      <c r="N51" s="124"/>
      <c r="O51" s="124"/>
      <c r="P51" s="112">
        <f>AVERAGE($F$5:F51)</f>
        <v>435.72340425531917</v>
      </c>
      <c r="Q51" s="112">
        <f>AVERAGE(G$5:G51)</f>
        <v>0.1702127659574468</v>
      </c>
      <c r="R51" s="113">
        <f>AVERAGE(H$5:H51)</f>
        <v>217425.97872340426</v>
      </c>
      <c r="S51" s="113">
        <f>AVERAGE(I$5:I51)</f>
        <v>63657.276595744683</v>
      </c>
      <c r="T51" s="113">
        <f>AVERAGE(J$5:J51)</f>
        <v>158379.3404255319</v>
      </c>
      <c r="U51" s="118">
        <f>AVERAGE($M$5:M51)</f>
        <v>0.96827423167848703</v>
      </c>
      <c r="V51" s="6"/>
      <c r="W51" s="6"/>
      <c r="X51" s="6"/>
      <c r="Y51" s="6"/>
      <c r="Z51" s="6"/>
      <c r="AA51" s="6"/>
      <c r="AB51" s="6"/>
      <c r="AC51" s="6"/>
      <c r="AD51" s="6"/>
      <c r="AE51" s="6"/>
      <c r="AF51" s="6"/>
      <c r="AG51" s="22"/>
      <c r="AH51" s="112">
        <v>47</v>
      </c>
      <c r="AI51" s="112">
        <v>481</v>
      </c>
      <c r="AJ51" s="112">
        <v>45</v>
      </c>
      <c r="AK51" s="112">
        <v>35</v>
      </c>
      <c r="AL51" s="113">
        <v>4978.2528202991161</v>
      </c>
      <c r="AM51" s="112">
        <v>447</v>
      </c>
      <c r="AN51" s="112">
        <v>0</v>
      </c>
      <c r="AO51" s="113">
        <v>267753</v>
      </c>
      <c r="AP51" s="113">
        <v>64700</v>
      </c>
      <c r="AQ51" s="113">
        <v>206553</v>
      </c>
      <c r="AR51" s="112" t="s">
        <v>123</v>
      </c>
      <c r="AS51" s="112" t="s">
        <v>123</v>
      </c>
      <c r="AT51" s="118">
        <v>0.99333333333333329</v>
      </c>
      <c r="AU51" s="124"/>
      <c r="AV51" s="124"/>
      <c r="AW51" s="112">
        <f>AVERAGE(AM$5:AM51)</f>
        <v>440.97872340425533</v>
      </c>
      <c r="AX51" s="112">
        <f>AVERAGE(AN$5:AN51)</f>
        <v>0.23404255319148937</v>
      </c>
      <c r="AY51" s="113">
        <f>AVERAGE(AO$5:AO51)</f>
        <v>264146.25531914894</v>
      </c>
      <c r="AZ51" s="113">
        <f>AVERAGE(AP$5:AP51)</f>
        <v>64238.063829787236</v>
      </c>
      <c r="BA51" s="113">
        <f>AVERAGE(AQ$5:AQ51)</f>
        <v>203986.91489361701</v>
      </c>
      <c r="BB51" s="118">
        <f>AVERAGE($AT$5:AT51)</f>
        <v>0.97995271867612277</v>
      </c>
      <c r="BC51" s="6"/>
      <c r="BD51" s="6"/>
      <c r="BE51" s="6"/>
      <c r="BF51" s="6"/>
      <c r="BG51" s="6"/>
      <c r="BO51" s="22"/>
    </row>
    <row r="52" spans="1:67" x14ac:dyDescent="0.25">
      <c r="A52" s="112">
        <v>48</v>
      </c>
      <c r="B52" s="112">
        <v>594</v>
      </c>
      <c r="C52" s="112">
        <v>50</v>
      </c>
      <c r="D52" s="112">
        <v>50</v>
      </c>
      <c r="E52" s="113">
        <v>4098.5924786219457</v>
      </c>
      <c r="F52" s="112">
        <v>432</v>
      </c>
      <c r="G52" s="112">
        <v>0</v>
      </c>
      <c r="H52" s="113">
        <v>215568</v>
      </c>
      <c r="I52" s="113">
        <v>63200</v>
      </c>
      <c r="J52" s="113">
        <v>157368</v>
      </c>
      <c r="K52" s="112" t="s">
        <v>123</v>
      </c>
      <c r="L52" s="112" t="s">
        <v>123</v>
      </c>
      <c r="M52" s="118">
        <v>0.96</v>
      </c>
      <c r="N52" s="124"/>
      <c r="O52" s="124"/>
      <c r="P52" s="112">
        <f>AVERAGE($F$5:F52)</f>
        <v>435.64583333333331</v>
      </c>
      <c r="Q52" s="112">
        <f>AVERAGE(G$5:G52)</f>
        <v>0.16666666666666666</v>
      </c>
      <c r="R52" s="113">
        <f>AVERAGE(H$5:H52)</f>
        <v>217387.27083333334</v>
      </c>
      <c r="S52" s="113">
        <f>AVERAGE(I$5:I52)</f>
        <v>63647.75</v>
      </c>
      <c r="T52" s="113">
        <f>AVERAGE(J$5:J52)</f>
        <v>158358.27083333334</v>
      </c>
      <c r="U52" s="118">
        <f>AVERAGE($M$5:M52)</f>
        <v>0.96810185185185194</v>
      </c>
      <c r="V52" s="6"/>
      <c r="W52" s="6"/>
      <c r="X52" s="6"/>
      <c r="Y52" s="6"/>
      <c r="Z52" s="6"/>
      <c r="AA52" s="6"/>
      <c r="AB52" s="6"/>
      <c r="AC52" s="6"/>
      <c r="AD52" s="6"/>
      <c r="AE52" s="6"/>
      <c r="AF52" s="6"/>
      <c r="AG52" s="22"/>
      <c r="AH52" s="112">
        <v>48</v>
      </c>
      <c r="AI52" s="112">
        <v>543</v>
      </c>
      <c r="AJ52" s="112">
        <v>32</v>
      </c>
      <c r="AK52" s="112">
        <v>39</v>
      </c>
      <c r="AL52" s="113">
        <v>3829.1479936313735</v>
      </c>
      <c r="AM52" s="112">
        <v>443</v>
      </c>
      <c r="AN52" s="112">
        <v>0</v>
      </c>
      <c r="AO52" s="113">
        <v>265357</v>
      </c>
      <c r="AP52" s="113">
        <v>64300</v>
      </c>
      <c r="AQ52" s="113">
        <v>204957</v>
      </c>
      <c r="AR52" s="112" t="s">
        <v>123</v>
      </c>
      <c r="AS52" s="112" t="s">
        <v>123</v>
      </c>
      <c r="AT52" s="118">
        <v>0.98444444444444446</v>
      </c>
      <c r="AU52" s="124"/>
      <c r="AV52" s="124"/>
      <c r="AW52" s="112">
        <f>AVERAGE(AM$5:AM52)</f>
        <v>441.02083333333331</v>
      </c>
      <c r="AX52" s="112">
        <f>AVERAGE(AN$5:AN52)</f>
        <v>0.22916666666666666</v>
      </c>
      <c r="AY52" s="113">
        <f>AVERAGE(AO$5:AO52)</f>
        <v>264171.47916666669</v>
      </c>
      <c r="AZ52" s="113">
        <f>AVERAGE(AP$5:AP52)</f>
        <v>64239.354166666664</v>
      </c>
      <c r="BA52" s="113">
        <f>AVERAGE(AQ$5:AQ52)</f>
        <v>204007.125</v>
      </c>
      <c r="BB52" s="118">
        <f>AVERAGE($AT$5:AT52)</f>
        <v>0.98004629629629614</v>
      </c>
      <c r="BC52" s="10"/>
      <c r="BD52" s="10"/>
      <c r="BE52" s="10"/>
      <c r="BF52" s="10"/>
      <c r="BG52" s="6"/>
      <c r="BO52" s="22"/>
    </row>
    <row r="53" spans="1:67" x14ac:dyDescent="0.25">
      <c r="A53" s="112">
        <v>49</v>
      </c>
      <c r="B53" s="112">
        <v>512</v>
      </c>
      <c r="C53" s="112">
        <v>31</v>
      </c>
      <c r="D53" s="112">
        <v>46</v>
      </c>
      <c r="E53" s="113">
        <v>4037.2482065503355</v>
      </c>
      <c r="F53" s="112">
        <v>436</v>
      </c>
      <c r="G53" s="112">
        <v>0</v>
      </c>
      <c r="H53" s="113">
        <v>217564</v>
      </c>
      <c r="I53" s="113">
        <v>63600</v>
      </c>
      <c r="J53" s="113">
        <v>158564</v>
      </c>
      <c r="K53" s="112" t="s">
        <v>123</v>
      </c>
      <c r="L53" s="112" t="s">
        <v>123</v>
      </c>
      <c r="M53" s="118">
        <v>0.96888888888888891</v>
      </c>
      <c r="N53" s="124"/>
      <c r="O53" s="124"/>
      <c r="P53" s="112">
        <f>AVERAGE($F$5:F53)</f>
        <v>435.65306122448982</v>
      </c>
      <c r="Q53" s="112">
        <f>AVERAGE(G$5:G53)</f>
        <v>0.16326530612244897</v>
      </c>
      <c r="R53" s="113">
        <f>AVERAGE(H$5:H53)</f>
        <v>217390.87755102041</v>
      </c>
      <c r="S53" s="113">
        <f>AVERAGE(I$5:I53)</f>
        <v>63646.775510204083</v>
      </c>
      <c r="T53" s="113">
        <f>AVERAGE(J$5:J53)</f>
        <v>158362.46938775509</v>
      </c>
      <c r="U53" s="118">
        <f>AVERAGE($M$5:M53)</f>
        <v>0.96811791383219958</v>
      </c>
      <c r="V53" s="6"/>
      <c r="W53" s="6"/>
      <c r="X53" s="6"/>
      <c r="Y53" s="6"/>
      <c r="Z53" s="6"/>
      <c r="AA53" s="6"/>
      <c r="AB53" s="6"/>
      <c r="AC53" s="6"/>
      <c r="AD53" s="6"/>
      <c r="AE53" s="6"/>
      <c r="AF53" s="6"/>
      <c r="AG53" s="22"/>
      <c r="AH53" s="112">
        <v>49</v>
      </c>
      <c r="AI53" s="112">
        <v>490</v>
      </c>
      <c r="AJ53" s="112">
        <v>40</v>
      </c>
      <c r="AK53" s="112">
        <v>34</v>
      </c>
      <c r="AL53" s="113">
        <v>2184.7475116275155</v>
      </c>
      <c r="AM53" s="112">
        <v>448</v>
      </c>
      <c r="AN53" s="112">
        <v>0</v>
      </c>
      <c r="AO53" s="113">
        <v>268352</v>
      </c>
      <c r="AP53" s="113">
        <v>64800</v>
      </c>
      <c r="AQ53" s="113">
        <v>206952</v>
      </c>
      <c r="AR53" s="112" t="s">
        <v>123</v>
      </c>
      <c r="AS53" s="112" t="s">
        <v>123</v>
      </c>
      <c r="AT53" s="118">
        <v>0.99555555555555553</v>
      </c>
      <c r="AU53" s="124"/>
      <c r="AV53" s="124"/>
      <c r="AW53" s="112">
        <f>AVERAGE(AM$5:AM53)</f>
        <v>441.16326530612247</v>
      </c>
      <c r="AX53" s="112">
        <f>AVERAGE(AN$5:AN53)</f>
        <v>0.22448979591836735</v>
      </c>
      <c r="AY53" s="113">
        <f>AVERAGE(AO$5:AO53)</f>
        <v>264256.79591836734</v>
      </c>
      <c r="AZ53" s="113">
        <f>AVERAGE(AP$5:AP53)</f>
        <v>64250.795918367345</v>
      </c>
      <c r="BA53" s="113">
        <f>AVERAGE(AQ$5:AQ53)</f>
        <v>204067.22448979592</v>
      </c>
      <c r="BB53" s="118">
        <f>AVERAGE($AT$5:AT53)</f>
        <v>0.98036281179138307</v>
      </c>
      <c r="BC53" s="6"/>
      <c r="BD53" s="6"/>
      <c r="BE53" s="6"/>
      <c r="BF53" s="6"/>
      <c r="BG53" s="10"/>
      <c r="BO53" s="22"/>
    </row>
    <row r="54" spans="1:67" x14ac:dyDescent="0.25">
      <c r="A54" s="112">
        <v>50</v>
      </c>
      <c r="B54" s="112">
        <v>615</v>
      </c>
      <c r="C54" s="112">
        <v>36</v>
      </c>
      <c r="D54" s="112">
        <v>44</v>
      </c>
      <c r="E54" s="113">
        <v>3281.2575076170697</v>
      </c>
      <c r="F54" s="112">
        <v>438</v>
      </c>
      <c r="G54" s="112">
        <v>0</v>
      </c>
      <c r="H54" s="113">
        <v>218562</v>
      </c>
      <c r="I54" s="113">
        <v>63800</v>
      </c>
      <c r="J54" s="113">
        <v>159162</v>
      </c>
      <c r="K54" s="112" t="s">
        <v>123</v>
      </c>
      <c r="L54" s="112" t="s">
        <v>123</v>
      </c>
      <c r="M54" s="118">
        <v>0.97333333333333338</v>
      </c>
      <c r="N54" s="124"/>
      <c r="O54" s="124"/>
      <c r="P54" s="112">
        <f>AVERAGE($F$5:F54)</f>
        <v>435.7</v>
      </c>
      <c r="Q54" s="112">
        <f>AVERAGE(G$5:G54)</f>
        <v>0.16</v>
      </c>
      <c r="R54" s="113">
        <f>AVERAGE(H$5:H54)</f>
        <v>217414.3</v>
      </c>
      <c r="S54" s="113">
        <f>AVERAGE(I$5:I54)</f>
        <v>63649.84</v>
      </c>
      <c r="T54" s="113">
        <f>AVERAGE(J$5:J54)</f>
        <v>158378.46</v>
      </c>
      <c r="U54" s="118">
        <f>AVERAGE($M$5:M54)</f>
        <v>0.96822222222222232</v>
      </c>
      <c r="V54" s="6"/>
      <c r="W54" s="6"/>
      <c r="X54" s="6"/>
      <c r="Y54" s="6"/>
      <c r="Z54" s="6"/>
      <c r="AA54" s="6"/>
      <c r="AB54" s="6"/>
      <c r="AC54" s="6"/>
      <c r="AD54" s="6"/>
      <c r="AE54" s="6"/>
      <c r="AF54" s="6"/>
      <c r="AG54" s="22"/>
      <c r="AH54" s="112">
        <v>50</v>
      </c>
      <c r="AI54" s="112">
        <v>552</v>
      </c>
      <c r="AJ54" s="112">
        <v>34</v>
      </c>
      <c r="AK54" s="112">
        <v>44</v>
      </c>
      <c r="AL54" s="113">
        <v>2804.3549498239017</v>
      </c>
      <c r="AM54" s="112">
        <v>438</v>
      </c>
      <c r="AN54" s="112">
        <v>0</v>
      </c>
      <c r="AO54" s="113">
        <v>262362</v>
      </c>
      <c r="AP54" s="113">
        <v>63800</v>
      </c>
      <c r="AQ54" s="113">
        <v>202962</v>
      </c>
      <c r="AR54" s="112" t="s">
        <v>123</v>
      </c>
      <c r="AS54" s="112" t="s">
        <v>123</v>
      </c>
      <c r="AT54" s="118">
        <v>0.97333333333333338</v>
      </c>
      <c r="AU54" s="124"/>
      <c r="AV54" s="124"/>
      <c r="AW54" s="112">
        <f>AVERAGE(AM$5:AM54)</f>
        <v>441.1</v>
      </c>
      <c r="AX54" s="112">
        <f>AVERAGE(AN$5:AN54)</f>
        <v>0.22</v>
      </c>
      <c r="AY54" s="113">
        <f>AVERAGE(AO$5:AO54)</f>
        <v>264218.90000000002</v>
      </c>
      <c r="AZ54" s="113">
        <f>AVERAGE(AP$5:AP54)</f>
        <v>64241.78</v>
      </c>
      <c r="BA54" s="113">
        <f>AVERAGE(AQ$5:AQ54)</f>
        <v>204045.12</v>
      </c>
      <c r="BB54" s="118">
        <f>AVERAGE($AT$5:AT54)</f>
        <v>0.98022222222222211</v>
      </c>
      <c r="BO54" s="22"/>
    </row>
    <row r="55" spans="1:67" x14ac:dyDescent="0.25">
      <c r="A55" s="112">
        <v>51</v>
      </c>
      <c r="B55" s="112">
        <v>530</v>
      </c>
      <c r="C55" s="112">
        <v>33</v>
      </c>
      <c r="D55" s="112">
        <v>30</v>
      </c>
      <c r="E55" s="113">
        <v>3389.3091616603133</v>
      </c>
      <c r="F55" s="112">
        <v>450</v>
      </c>
      <c r="G55" s="112">
        <v>2</v>
      </c>
      <c r="H55" s="113">
        <v>224550</v>
      </c>
      <c r="I55" s="113">
        <v>65998</v>
      </c>
      <c r="J55" s="113">
        <v>161552</v>
      </c>
      <c r="K55" s="112" t="s">
        <v>124</v>
      </c>
      <c r="L55" s="112" t="s">
        <v>124</v>
      </c>
      <c r="M55" s="118">
        <v>1</v>
      </c>
      <c r="N55" s="124"/>
      <c r="O55" s="124"/>
      <c r="P55" s="112">
        <f>AVERAGE($F$5:F55)</f>
        <v>435.98039215686276</v>
      </c>
      <c r="Q55" s="112">
        <f>AVERAGE(G$5:G55)</f>
        <v>0.19607843137254902</v>
      </c>
      <c r="R55" s="113">
        <f>AVERAGE(H$5:H55)</f>
        <v>217554.21568627452</v>
      </c>
      <c r="S55" s="113">
        <f>AVERAGE(I$5:I55)</f>
        <v>63695.882352941175</v>
      </c>
      <c r="T55" s="113">
        <f>AVERAGE(J$5:J55)</f>
        <v>158440.68627450979</v>
      </c>
      <c r="U55" s="118">
        <f>AVERAGE($M$5:M55)</f>
        <v>0.96884531590413958</v>
      </c>
      <c r="V55" s="6"/>
      <c r="W55" s="6"/>
      <c r="X55" s="6"/>
      <c r="Y55" s="6"/>
      <c r="Z55" s="6"/>
      <c r="AA55" s="6"/>
      <c r="AB55" s="6"/>
      <c r="AC55" s="6"/>
      <c r="AD55" s="6"/>
      <c r="AE55" s="6"/>
      <c r="AF55" s="6"/>
      <c r="AG55" s="22"/>
      <c r="AH55" s="112">
        <v>51</v>
      </c>
      <c r="AI55" s="112">
        <v>534</v>
      </c>
      <c r="AJ55" s="112">
        <v>48</v>
      </c>
      <c r="AK55" s="112">
        <v>39</v>
      </c>
      <c r="AL55" s="113">
        <v>3571.4064084283491</v>
      </c>
      <c r="AM55" s="112">
        <v>443</v>
      </c>
      <c r="AN55" s="112">
        <v>0</v>
      </c>
      <c r="AO55" s="113">
        <v>265357</v>
      </c>
      <c r="AP55" s="113">
        <v>64300</v>
      </c>
      <c r="AQ55" s="113">
        <v>204957</v>
      </c>
      <c r="AR55" s="112" t="s">
        <v>123</v>
      </c>
      <c r="AS55" s="112" t="s">
        <v>123</v>
      </c>
      <c r="AT55" s="118">
        <v>0.98444444444444446</v>
      </c>
      <c r="AU55" s="124"/>
      <c r="AV55" s="124"/>
      <c r="AW55" s="112">
        <f>AVERAGE(AM$5:AM55)</f>
        <v>441.13725490196077</v>
      </c>
      <c r="AX55" s="112">
        <f>AVERAGE(AN$5:AN55)</f>
        <v>0.21568627450980393</v>
      </c>
      <c r="AY55" s="113">
        <f>AVERAGE(AO$5:AO55)</f>
        <v>264241.21568627452</v>
      </c>
      <c r="AZ55" s="113">
        <f>AVERAGE(AP$5:AP55)</f>
        <v>64242.921568627447</v>
      </c>
      <c r="BA55" s="113">
        <f>AVERAGE(AQ$5:AQ55)</f>
        <v>204063</v>
      </c>
      <c r="BB55" s="118">
        <f>AVERAGE($AT$5:AT55)</f>
        <v>0.98030501089324606</v>
      </c>
      <c r="BC55" s="6"/>
      <c r="BD55" s="6"/>
      <c r="BE55" s="6"/>
      <c r="BF55" s="6"/>
      <c r="BG55" s="6"/>
      <c r="BO55" s="22"/>
    </row>
    <row r="56" spans="1:67" x14ac:dyDescent="0.25">
      <c r="A56" s="112">
        <v>52</v>
      </c>
      <c r="B56" s="112">
        <v>602</v>
      </c>
      <c r="C56" s="112">
        <v>35</v>
      </c>
      <c r="D56" s="112">
        <v>55</v>
      </c>
      <c r="E56" s="113">
        <v>4563.5229939018809</v>
      </c>
      <c r="F56" s="112">
        <v>427</v>
      </c>
      <c r="G56" s="112">
        <v>0</v>
      </c>
      <c r="H56" s="113">
        <v>213073</v>
      </c>
      <c r="I56" s="113">
        <v>62700</v>
      </c>
      <c r="J56" s="113">
        <v>155873</v>
      </c>
      <c r="K56" s="112" t="s">
        <v>123</v>
      </c>
      <c r="L56" s="112" t="s">
        <v>123</v>
      </c>
      <c r="M56" s="118">
        <v>0.94888888888888889</v>
      </c>
      <c r="N56" s="124"/>
      <c r="O56" s="124"/>
      <c r="P56" s="112">
        <f>AVERAGE($F$5:F56)</f>
        <v>435.80769230769232</v>
      </c>
      <c r="Q56" s="112">
        <f>AVERAGE(G$5:G56)</f>
        <v>0.19230769230769232</v>
      </c>
      <c r="R56" s="113">
        <f>AVERAGE(H$5:H56)</f>
        <v>217468.03846153847</v>
      </c>
      <c r="S56" s="113">
        <f>AVERAGE(I$5:I56)</f>
        <v>63676.730769230766</v>
      </c>
      <c r="T56" s="113">
        <f>AVERAGE(J$5:J56)</f>
        <v>158391.30769230769</v>
      </c>
      <c r="U56" s="118">
        <f>AVERAGE($M$5:M56)</f>
        <v>0.9684615384615386</v>
      </c>
      <c r="V56" s="6"/>
      <c r="W56" s="6"/>
      <c r="X56" s="6"/>
      <c r="Y56" s="6"/>
      <c r="Z56" s="6"/>
      <c r="AA56" s="6"/>
      <c r="AB56" s="6"/>
      <c r="AC56" s="6"/>
      <c r="AD56" s="6"/>
      <c r="AE56" s="6"/>
      <c r="AF56" s="6"/>
      <c r="AG56" s="22"/>
      <c r="AH56" s="112">
        <v>52</v>
      </c>
      <c r="AI56" s="112">
        <v>537</v>
      </c>
      <c r="AJ56" s="112">
        <v>27</v>
      </c>
      <c r="AK56" s="112">
        <v>42</v>
      </c>
      <c r="AL56" s="113">
        <v>4909.7544750241668</v>
      </c>
      <c r="AM56" s="112">
        <v>440</v>
      </c>
      <c r="AN56" s="112">
        <v>0</v>
      </c>
      <c r="AO56" s="113">
        <v>263560</v>
      </c>
      <c r="AP56" s="113">
        <v>64000</v>
      </c>
      <c r="AQ56" s="113">
        <v>203760</v>
      </c>
      <c r="AR56" s="112" t="s">
        <v>123</v>
      </c>
      <c r="AS56" s="112" t="s">
        <v>123</v>
      </c>
      <c r="AT56" s="118">
        <v>0.97777777777777775</v>
      </c>
      <c r="AU56" s="124"/>
      <c r="AV56" s="124"/>
      <c r="AW56" s="112">
        <f>AVERAGE(AM$5:AM56)</f>
        <v>441.11538461538464</v>
      </c>
      <c r="AX56" s="112">
        <f>AVERAGE(AN$5:AN56)</f>
        <v>0.21153846153846154</v>
      </c>
      <c r="AY56" s="113">
        <f>AVERAGE(AO$5:AO56)</f>
        <v>264228.11538461538</v>
      </c>
      <c r="AZ56" s="113">
        <f>AVERAGE(AP$5:AP56)</f>
        <v>64238.25</v>
      </c>
      <c r="BA56" s="113">
        <f>AVERAGE(AQ$5:AQ56)</f>
        <v>204057.17307692306</v>
      </c>
      <c r="BB56" s="118">
        <f>AVERAGE($AT$5:AT56)</f>
        <v>0.98025641025641008</v>
      </c>
      <c r="BC56" s="10"/>
      <c r="BD56" s="10"/>
      <c r="BE56" s="10"/>
      <c r="BF56" s="10"/>
      <c r="BG56" s="6"/>
      <c r="BO56" s="22"/>
    </row>
    <row r="57" spans="1:67" x14ac:dyDescent="0.25">
      <c r="A57" s="112">
        <v>53</v>
      </c>
      <c r="B57" s="112">
        <v>601</v>
      </c>
      <c r="C57" s="112">
        <v>46</v>
      </c>
      <c r="D57" s="112">
        <v>46</v>
      </c>
      <c r="E57" s="113">
        <v>2964.0669231011652</v>
      </c>
      <c r="F57" s="112">
        <v>436</v>
      </c>
      <c r="G57" s="112">
        <v>0</v>
      </c>
      <c r="H57" s="113">
        <v>217564</v>
      </c>
      <c r="I57" s="113">
        <v>63600</v>
      </c>
      <c r="J57" s="113">
        <v>158564</v>
      </c>
      <c r="K57" s="112" t="s">
        <v>123</v>
      </c>
      <c r="L57" s="112" t="s">
        <v>123</v>
      </c>
      <c r="M57" s="118">
        <v>0.96888888888888891</v>
      </c>
      <c r="N57" s="124"/>
      <c r="O57" s="124"/>
      <c r="P57" s="112">
        <f>AVERAGE($F$5:F57)</f>
        <v>435.81132075471697</v>
      </c>
      <c r="Q57" s="112">
        <f>AVERAGE(G$5:G57)</f>
        <v>0.18867924528301888</v>
      </c>
      <c r="R57" s="113">
        <f>AVERAGE(H$5:H57)</f>
        <v>217469.84905660377</v>
      </c>
      <c r="S57" s="113">
        <f>AVERAGE(I$5:I57)</f>
        <v>63675.283018867922</v>
      </c>
      <c r="T57" s="113">
        <f>AVERAGE(J$5:J57)</f>
        <v>158394.56603773584</v>
      </c>
      <c r="U57" s="118">
        <f>AVERAGE($M$5:M57)</f>
        <v>0.96846960167714902</v>
      </c>
      <c r="V57" s="6"/>
      <c r="W57" s="6"/>
      <c r="X57" s="6"/>
      <c r="Y57" s="6"/>
      <c r="Z57" s="6"/>
      <c r="AA57" s="6"/>
      <c r="AB57" s="6"/>
      <c r="AC57" s="6"/>
      <c r="AD57" s="6"/>
      <c r="AE57" s="6"/>
      <c r="AF57" s="6"/>
      <c r="AG57" s="22"/>
      <c r="AH57" s="112">
        <v>53</v>
      </c>
      <c r="AI57" s="112">
        <v>496</v>
      </c>
      <c r="AJ57" s="112">
        <v>43</v>
      </c>
      <c r="AK57" s="112">
        <v>31</v>
      </c>
      <c r="AL57" s="113">
        <v>4846.7606790496047</v>
      </c>
      <c r="AM57" s="112">
        <v>450</v>
      </c>
      <c r="AN57" s="112">
        <v>1</v>
      </c>
      <c r="AO57" s="113">
        <v>269550</v>
      </c>
      <c r="AP57" s="113">
        <v>65599</v>
      </c>
      <c r="AQ57" s="113">
        <v>207051</v>
      </c>
      <c r="AR57" s="112" t="s">
        <v>124</v>
      </c>
      <c r="AS57" s="112" t="s">
        <v>124</v>
      </c>
      <c r="AT57" s="118">
        <v>1</v>
      </c>
      <c r="AU57" s="124"/>
      <c r="AV57" s="124"/>
      <c r="AW57" s="112">
        <f>AVERAGE(AM$5:AM57)</f>
        <v>441.28301886792451</v>
      </c>
      <c r="AX57" s="112">
        <f>AVERAGE(AN$5:AN57)</f>
        <v>0.22641509433962265</v>
      </c>
      <c r="AY57" s="113">
        <f>AVERAGE(AO$5:AO57)</f>
        <v>264328.52830188681</v>
      </c>
      <c r="AZ57" s="113">
        <f>AVERAGE(AP$5:AP57)</f>
        <v>64263.92452830189</v>
      </c>
      <c r="BA57" s="113">
        <f>AVERAGE(AQ$5:AQ57)</f>
        <v>204113.66037735849</v>
      </c>
      <c r="BB57" s="118">
        <f>AVERAGE($AT$5:AT57)</f>
        <v>0.98062893081760982</v>
      </c>
      <c r="BC57" s="6"/>
      <c r="BD57" s="6"/>
      <c r="BE57" s="6"/>
      <c r="BF57" s="6"/>
      <c r="BG57" s="10"/>
      <c r="BO57" s="22"/>
    </row>
    <row r="58" spans="1:67" x14ac:dyDescent="0.25">
      <c r="A58" s="112">
        <v>54</v>
      </c>
      <c r="B58" s="112">
        <v>577</v>
      </c>
      <c r="C58" s="112">
        <v>47</v>
      </c>
      <c r="D58" s="112">
        <v>45</v>
      </c>
      <c r="E58" s="113">
        <v>4174.3485649181239</v>
      </c>
      <c r="F58" s="112">
        <v>437</v>
      </c>
      <c r="G58" s="112">
        <v>0</v>
      </c>
      <c r="H58" s="113">
        <v>218063</v>
      </c>
      <c r="I58" s="113">
        <v>63700</v>
      </c>
      <c r="J58" s="113">
        <v>158863</v>
      </c>
      <c r="K58" s="112" t="s">
        <v>123</v>
      </c>
      <c r="L58" s="112" t="s">
        <v>123</v>
      </c>
      <c r="M58" s="118">
        <v>0.97111111111111115</v>
      </c>
      <c r="N58" s="124"/>
      <c r="O58" s="124"/>
      <c r="P58" s="112">
        <f>AVERAGE($F$5:F58)</f>
        <v>435.83333333333331</v>
      </c>
      <c r="Q58" s="112">
        <f>AVERAGE(G$5:G58)</f>
        <v>0.18518518518518517</v>
      </c>
      <c r="R58" s="113">
        <f>AVERAGE(H$5:H58)</f>
        <v>217480.83333333334</v>
      </c>
      <c r="S58" s="113">
        <f>AVERAGE(I$5:I58)</f>
        <v>63675.740740740737</v>
      </c>
      <c r="T58" s="113">
        <f>AVERAGE(J$5:J58)</f>
        <v>158403.24074074073</v>
      </c>
      <c r="U58" s="118">
        <f>AVERAGE($M$5:M58)</f>
        <v>0.96851851851851878</v>
      </c>
      <c r="V58" s="6"/>
      <c r="W58" s="6"/>
      <c r="X58" s="6"/>
      <c r="Y58" s="6"/>
      <c r="Z58" s="6"/>
      <c r="AA58" s="6"/>
      <c r="AB58" s="6"/>
      <c r="AC58" s="6"/>
      <c r="AD58" s="6"/>
      <c r="AE58" s="6"/>
      <c r="AF58" s="6"/>
      <c r="AG58" s="22"/>
      <c r="AH58" s="112">
        <v>54</v>
      </c>
      <c r="AI58" s="112">
        <v>523</v>
      </c>
      <c r="AJ58" s="112">
        <v>48</v>
      </c>
      <c r="AK58" s="112">
        <v>37</v>
      </c>
      <c r="AL58" s="113">
        <v>3440.1258636363491</v>
      </c>
      <c r="AM58" s="112">
        <v>445</v>
      </c>
      <c r="AN58" s="112">
        <v>0</v>
      </c>
      <c r="AO58" s="113">
        <v>266555</v>
      </c>
      <c r="AP58" s="113">
        <v>64500</v>
      </c>
      <c r="AQ58" s="113">
        <v>205755</v>
      </c>
      <c r="AR58" s="112" t="s">
        <v>123</v>
      </c>
      <c r="AS58" s="112" t="s">
        <v>123</v>
      </c>
      <c r="AT58" s="118">
        <v>0.98888888888888893</v>
      </c>
      <c r="AU58" s="124"/>
      <c r="AV58" s="124"/>
      <c r="AW58" s="112">
        <f>AVERAGE(AM$5:AM58)</f>
        <v>441.35185185185185</v>
      </c>
      <c r="AX58" s="112">
        <f>AVERAGE(AN$5:AN58)</f>
        <v>0.22222222222222221</v>
      </c>
      <c r="AY58" s="113">
        <f>AVERAGE(AO$5:AO58)</f>
        <v>264369.75925925927</v>
      </c>
      <c r="AZ58" s="113">
        <f>AVERAGE(AP$5:AP58)</f>
        <v>64268.296296296299</v>
      </c>
      <c r="BA58" s="113">
        <f>AVERAGE(AQ$5:AQ58)</f>
        <v>204144.05555555556</v>
      </c>
      <c r="BB58" s="118">
        <f>AVERAGE($AT$5:AT58)</f>
        <v>0.980781893004115</v>
      </c>
      <c r="BO58" s="22"/>
    </row>
    <row r="59" spans="1:67" x14ac:dyDescent="0.25">
      <c r="A59" s="112">
        <v>55</v>
      </c>
      <c r="B59" s="112">
        <v>548</v>
      </c>
      <c r="C59" s="112">
        <v>44</v>
      </c>
      <c r="D59" s="112">
        <v>45</v>
      </c>
      <c r="E59" s="113">
        <v>3341.6171492078593</v>
      </c>
      <c r="F59" s="112">
        <v>437</v>
      </c>
      <c r="G59" s="112">
        <v>0</v>
      </c>
      <c r="H59" s="113">
        <v>218063</v>
      </c>
      <c r="I59" s="113">
        <v>63700</v>
      </c>
      <c r="J59" s="113">
        <v>158863</v>
      </c>
      <c r="K59" s="112" t="s">
        <v>123</v>
      </c>
      <c r="L59" s="112" t="s">
        <v>123</v>
      </c>
      <c r="M59" s="118">
        <v>0.97111111111111115</v>
      </c>
      <c r="N59" s="124"/>
      <c r="O59" s="124"/>
      <c r="P59" s="112">
        <f>AVERAGE($F$5:F59)</f>
        <v>435.85454545454547</v>
      </c>
      <c r="Q59" s="112">
        <f>AVERAGE(G$5:G59)</f>
        <v>0.18181818181818182</v>
      </c>
      <c r="R59" s="113">
        <f>AVERAGE(H$5:H59)</f>
        <v>217491.41818181818</v>
      </c>
      <c r="S59" s="113">
        <f>AVERAGE(I$5:I59)</f>
        <v>63676.181818181816</v>
      </c>
      <c r="T59" s="113">
        <f>AVERAGE(J$5:J59)</f>
        <v>158411.6</v>
      </c>
      <c r="U59" s="118">
        <f>AVERAGE($M$5:M59)</f>
        <v>0.96856565656565685</v>
      </c>
      <c r="V59" s="6"/>
      <c r="W59" s="6"/>
      <c r="X59" s="6"/>
      <c r="Y59" s="6"/>
      <c r="Z59" s="6"/>
      <c r="AA59" s="6"/>
      <c r="AB59" s="6"/>
      <c r="AC59" s="6"/>
      <c r="AD59" s="6"/>
      <c r="AE59" s="6"/>
      <c r="AF59" s="6"/>
      <c r="AG59" s="22"/>
      <c r="AH59" s="112">
        <v>55</v>
      </c>
      <c r="AI59" s="112">
        <v>566</v>
      </c>
      <c r="AJ59" s="112">
        <v>35</v>
      </c>
      <c r="AK59" s="112">
        <v>63</v>
      </c>
      <c r="AL59" s="113">
        <v>3245.8777831008083</v>
      </c>
      <c r="AM59" s="112">
        <v>419</v>
      </c>
      <c r="AN59" s="112">
        <v>0</v>
      </c>
      <c r="AO59" s="113">
        <v>250981</v>
      </c>
      <c r="AP59" s="113">
        <v>61900</v>
      </c>
      <c r="AQ59" s="113">
        <v>195381</v>
      </c>
      <c r="AR59" s="112" t="s">
        <v>123</v>
      </c>
      <c r="AS59" s="112" t="s">
        <v>123</v>
      </c>
      <c r="AT59" s="118">
        <v>0.93111111111111111</v>
      </c>
      <c r="AU59" s="124"/>
      <c r="AV59" s="124"/>
      <c r="AW59" s="112">
        <f>AVERAGE(AM$5:AM59)</f>
        <v>440.94545454545454</v>
      </c>
      <c r="AX59" s="112">
        <f>AVERAGE(AN$5:AN59)</f>
        <v>0.21818181818181817</v>
      </c>
      <c r="AY59" s="113">
        <f>AVERAGE(AO$5:AO59)</f>
        <v>264126.32727272727</v>
      </c>
      <c r="AZ59" s="113">
        <f>AVERAGE(AP$5:AP59)</f>
        <v>64225.236363636366</v>
      </c>
      <c r="BA59" s="113">
        <f>AVERAGE(AQ$5:AQ59)</f>
        <v>203984.72727272726</v>
      </c>
      <c r="BB59" s="118">
        <f>AVERAGE($AT$5:AT59)</f>
        <v>0.97987878787878768</v>
      </c>
      <c r="BC59" s="6"/>
      <c r="BD59" s="6"/>
      <c r="BE59" s="6"/>
      <c r="BF59" s="6"/>
      <c r="BG59" s="6"/>
      <c r="BO59" s="22"/>
    </row>
    <row r="60" spans="1:67" x14ac:dyDescent="0.25">
      <c r="A60" s="112">
        <v>56</v>
      </c>
      <c r="B60" s="112">
        <v>646</v>
      </c>
      <c r="C60" s="112">
        <v>28</v>
      </c>
      <c r="D60" s="112">
        <v>49</v>
      </c>
      <c r="E60" s="113">
        <v>3630.5943219507008</v>
      </c>
      <c r="F60" s="112">
        <v>433</v>
      </c>
      <c r="G60" s="112">
        <v>0</v>
      </c>
      <c r="H60" s="113">
        <v>216067</v>
      </c>
      <c r="I60" s="113">
        <v>63300</v>
      </c>
      <c r="J60" s="113">
        <v>157667</v>
      </c>
      <c r="K60" s="112" t="s">
        <v>123</v>
      </c>
      <c r="L60" s="112" t="s">
        <v>123</v>
      </c>
      <c r="M60" s="118">
        <v>0.9622222222222222</v>
      </c>
      <c r="N60" s="124"/>
      <c r="O60" s="124"/>
      <c r="P60" s="112">
        <f>AVERAGE($F$5:F60)</f>
        <v>435.80357142857144</v>
      </c>
      <c r="Q60" s="112">
        <f>AVERAGE(G$5:G60)</f>
        <v>0.17857142857142858</v>
      </c>
      <c r="R60" s="113">
        <f>AVERAGE(H$5:H60)</f>
        <v>217465.98214285713</v>
      </c>
      <c r="S60" s="113">
        <f>AVERAGE(I$5:I60)</f>
        <v>63669.464285714283</v>
      </c>
      <c r="T60" s="113">
        <f>AVERAGE(J$5:J60)</f>
        <v>158398.30357142858</v>
      </c>
      <c r="U60" s="118">
        <f>AVERAGE($M$5:M60)</f>
        <v>0.96845238095238118</v>
      </c>
      <c r="V60" s="6"/>
      <c r="W60" s="6"/>
      <c r="X60" s="6"/>
      <c r="Y60" s="6"/>
      <c r="Z60" s="6"/>
      <c r="AA60" s="6"/>
      <c r="AB60" s="6"/>
      <c r="AC60" s="6"/>
      <c r="AD60" s="6"/>
      <c r="AE60" s="6"/>
      <c r="AF60" s="6"/>
      <c r="AG60" s="22"/>
      <c r="AH60" s="112">
        <v>56</v>
      </c>
      <c r="AI60" s="112">
        <v>465</v>
      </c>
      <c r="AJ60" s="112">
        <v>42</v>
      </c>
      <c r="AK60" s="112">
        <v>43</v>
      </c>
      <c r="AL60" s="113">
        <v>4322.4598851771771</v>
      </c>
      <c r="AM60" s="112">
        <v>439</v>
      </c>
      <c r="AN60" s="112">
        <v>0</v>
      </c>
      <c r="AO60" s="113">
        <v>262961</v>
      </c>
      <c r="AP60" s="113">
        <v>63900</v>
      </c>
      <c r="AQ60" s="113">
        <v>203361</v>
      </c>
      <c r="AR60" s="112" t="s">
        <v>123</v>
      </c>
      <c r="AS60" s="112" t="s">
        <v>123</v>
      </c>
      <c r="AT60" s="118">
        <v>0.97555555555555551</v>
      </c>
      <c r="AU60" s="124"/>
      <c r="AV60" s="124"/>
      <c r="AW60" s="112">
        <f>AVERAGE(AM$5:AM60)</f>
        <v>440.91071428571428</v>
      </c>
      <c r="AX60" s="112">
        <f>AVERAGE(AN$5:AN60)</f>
        <v>0.21428571428571427</v>
      </c>
      <c r="AY60" s="113">
        <f>AVERAGE(AO$5:AO60)</f>
        <v>264105.51785714284</v>
      </c>
      <c r="AZ60" s="113">
        <f>AVERAGE(AP$5:AP60)</f>
        <v>64219.428571428572</v>
      </c>
      <c r="BA60" s="113">
        <f>AVERAGE(AQ$5:AQ60)</f>
        <v>203973.58928571429</v>
      </c>
      <c r="BB60" s="118">
        <f>AVERAGE($AT$5:AT60)</f>
        <v>0.97980158730158717</v>
      </c>
      <c r="BC60" s="10"/>
      <c r="BD60" s="10"/>
      <c r="BE60" s="10"/>
      <c r="BF60" s="10"/>
      <c r="BG60" s="6"/>
      <c r="BO60" s="22"/>
    </row>
    <row r="61" spans="1:67" x14ac:dyDescent="0.25">
      <c r="A61" s="112">
        <v>57</v>
      </c>
      <c r="B61" s="112">
        <v>575</v>
      </c>
      <c r="C61" s="112">
        <v>24</v>
      </c>
      <c r="D61" s="112">
        <v>40</v>
      </c>
      <c r="E61" s="113">
        <v>3307.048887704188</v>
      </c>
      <c r="F61" s="112">
        <v>442</v>
      </c>
      <c r="G61" s="112">
        <v>0</v>
      </c>
      <c r="H61" s="113">
        <v>220558</v>
      </c>
      <c r="I61" s="113">
        <v>64200</v>
      </c>
      <c r="J61" s="113">
        <v>160358</v>
      </c>
      <c r="K61" s="112" t="s">
        <v>123</v>
      </c>
      <c r="L61" s="112" t="s">
        <v>123</v>
      </c>
      <c r="M61" s="118">
        <v>0.98222222222222222</v>
      </c>
      <c r="N61" s="124"/>
      <c r="O61" s="124"/>
      <c r="P61" s="112">
        <f>AVERAGE($F$5:F61)</f>
        <v>435.91228070175441</v>
      </c>
      <c r="Q61" s="112">
        <f>AVERAGE(G$5:G61)</f>
        <v>0.17543859649122806</v>
      </c>
      <c r="R61" s="113">
        <f>AVERAGE(H$5:H61)</f>
        <v>217520.22807017545</v>
      </c>
      <c r="S61" s="113">
        <f>AVERAGE(I$5:I61)</f>
        <v>63678.771929824565</v>
      </c>
      <c r="T61" s="113">
        <f>AVERAGE(J$5:J61)</f>
        <v>158432.68421052632</v>
      </c>
      <c r="U61" s="118">
        <f>AVERAGE($M$5:M61)</f>
        <v>0.96869395711500994</v>
      </c>
      <c r="V61" s="6"/>
      <c r="W61" s="6"/>
      <c r="X61" s="6"/>
      <c r="Y61" s="6"/>
      <c r="Z61" s="6"/>
      <c r="AA61" s="6"/>
      <c r="AB61" s="6"/>
      <c r="AC61" s="6"/>
      <c r="AD61" s="6"/>
      <c r="AE61" s="6"/>
      <c r="AF61" s="6"/>
      <c r="AG61" s="22"/>
      <c r="AH61" s="112">
        <v>57</v>
      </c>
      <c r="AI61" s="112">
        <v>551</v>
      </c>
      <c r="AJ61" s="112">
        <v>46</v>
      </c>
      <c r="AK61" s="112">
        <v>52</v>
      </c>
      <c r="AL61" s="113">
        <v>4638.1552794032723</v>
      </c>
      <c r="AM61" s="112">
        <v>430</v>
      </c>
      <c r="AN61" s="112">
        <v>0</v>
      </c>
      <c r="AO61" s="113">
        <v>257570</v>
      </c>
      <c r="AP61" s="113">
        <v>63000</v>
      </c>
      <c r="AQ61" s="113">
        <v>199770</v>
      </c>
      <c r="AR61" s="112" t="s">
        <v>123</v>
      </c>
      <c r="AS61" s="112" t="s">
        <v>123</v>
      </c>
      <c r="AT61" s="118">
        <v>0.9555555555555556</v>
      </c>
      <c r="AU61" s="124"/>
      <c r="AV61" s="124"/>
      <c r="AW61" s="112">
        <f>AVERAGE(AM$5:AM61)</f>
        <v>440.71929824561403</v>
      </c>
      <c r="AX61" s="112">
        <f>AVERAGE(AN$5:AN61)</f>
        <v>0.21052631578947367</v>
      </c>
      <c r="AY61" s="113">
        <f>AVERAGE(AO$5:AO61)</f>
        <v>263990.85964912281</v>
      </c>
      <c r="AZ61" s="113">
        <f>AVERAGE(AP$5:AP61)</f>
        <v>64198.035087719298</v>
      </c>
      <c r="BA61" s="113">
        <f>AVERAGE(AQ$5:AQ61)</f>
        <v>203899.84210526315</v>
      </c>
      <c r="BB61" s="118">
        <f>AVERAGE($AT$5:AT61)</f>
        <v>0.97937621832358668</v>
      </c>
      <c r="BC61" s="6"/>
      <c r="BD61" s="6"/>
      <c r="BE61" s="6"/>
      <c r="BF61" s="6"/>
      <c r="BG61" s="10"/>
      <c r="BO61" s="22"/>
    </row>
    <row r="62" spans="1:67" x14ac:dyDescent="0.25">
      <c r="A62" s="112">
        <v>58</v>
      </c>
      <c r="B62" s="112">
        <v>555</v>
      </c>
      <c r="C62" s="112">
        <v>29</v>
      </c>
      <c r="D62" s="112">
        <v>42</v>
      </c>
      <c r="E62" s="113">
        <v>2137.6454833802304</v>
      </c>
      <c r="F62" s="112">
        <v>440</v>
      </c>
      <c r="G62" s="112">
        <v>0</v>
      </c>
      <c r="H62" s="113">
        <v>219560</v>
      </c>
      <c r="I62" s="113">
        <v>64000</v>
      </c>
      <c r="J62" s="113">
        <v>159760</v>
      </c>
      <c r="K62" s="112" t="s">
        <v>123</v>
      </c>
      <c r="L62" s="112" t="s">
        <v>123</v>
      </c>
      <c r="M62" s="118">
        <v>0.97777777777777775</v>
      </c>
      <c r="N62" s="124"/>
      <c r="O62" s="124"/>
      <c r="P62" s="112">
        <f>AVERAGE($F$5:F62)</f>
        <v>435.98275862068965</v>
      </c>
      <c r="Q62" s="112">
        <f>AVERAGE(G$5:G62)</f>
        <v>0.17241379310344829</v>
      </c>
      <c r="R62" s="113">
        <f>AVERAGE(H$5:H62)</f>
        <v>217555.39655172414</v>
      </c>
      <c r="S62" s="113">
        <f>AVERAGE(I$5:I62)</f>
        <v>63684.310344827587</v>
      </c>
      <c r="T62" s="113">
        <f>AVERAGE(J$5:J62)</f>
        <v>158455.56896551725</v>
      </c>
      <c r="U62" s="118">
        <f>AVERAGE($M$5:M62)</f>
        <v>0.9688505747126438</v>
      </c>
      <c r="V62" s="6"/>
      <c r="W62" s="6"/>
      <c r="X62" s="6"/>
      <c r="Y62" s="6"/>
      <c r="Z62" s="6"/>
      <c r="AA62" s="6"/>
      <c r="AB62" s="6"/>
      <c r="AC62" s="6"/>
      <c r="AD62" s="6"/>
      <c r="AE62" s="6"/>
      <c r="AF62" s="6"/>
      <c r="AG62" s="22"/>
      <c r="AH62" s="112">
        <v>58</v>
      </c>
      <c r="AI62" s="112">
        <v>486</v>
      </c>
      <c r="AJ62" s="112">
        <v>42</v>
      </c>
      <c r="AK62" s="112">
        <v>42</v>
      </c>
      <c r="AL62" s="113">
        <v>4562.833636206311</v>
      </c>
      <c r="AM62" s="112">
        <v>440</v>
      </c>
      <c r="AN62" s="112">
        <v>0</v>
      </c>
      <c r="AO62" s="113">
        <v>263560</v>
      </c>
      <c r="AP62" s="113">
        <v>64000</v>
      </c>
      <c r="AQ62" s="113">
        <v>203760</v>
      </c>
      <c r="AR62" s="112" t="s">
        <v>123</v>
      </c>
      <c r="AS62" s="112" t="s">
        <v>123</v>
      </c>
      <c r="AT62" s="118">
        <v>0.97777777777777775</v>
      </c>
      <c r="AU62" s="124"/>
      <c r="AV62" s="124"/>
      <c r="AW62" s="112">
        <f>AVERAGE(AM$5:AM62)</f>
        <v>440.70689655172413</v>
      </c>
      <c r="AX62" s="112">
        <f>AVERAGE(AN$5:AN62)</f>
        <v>0.20689655172413793</v>
      </c>
      <c r="AY62" s="113">
        <f>AVERAGE(AO$5:AO62)</f>
        <v>263983.43103448278</v>
      </c>
      <c r="AZ62" s="113">
        <f>AVERAGE(AP$5:AP62)</f>
        <v>64194.620689655174</v>
      </c>
      <c r="BA62" s="113">
        <f>AVERAGE(AQ$5:AQ62)</f>
        <v>203897.43103448275</v>
      </c>
      <c r="BB62" s="118">
        <f>AVERAGE($AT$5:AT62)</f>
        <v>0.97934865900383128</v>
      </c>
      <c r="BO62" s="22"/>
    </row>
    <row r="63" spans="1:67" x14ac:dyDescent="0.25">
      <c r="A63" s="112">
        <v>59</v>
      </c>
      <c r="B63" s="112">
        <v>607</v>
      </c>
      <c r="C63" s="112">
        <v>40</v>
      </c>
      <c r="D63" s="112">
        <v>50</v>
      </c>
      <c r="E63" s="113">
        <v>2775.4989784505065</v>
      </c>
      <c r="F63" s="112">
        <v>432</v>
      </c>
      <c r="G63" s="112">
        <v>0</v>
      </c>
      <c r="H63" s="113">
        <v>215568</v>
      </c>
      <c r="I63" s="113">
        <v>63200</v>
      </c>
      <c r="J63" s="113">
        <v>157368</v>
      </c>
      <c r="K63" s="112" t="s">
        <v>123</v>
      </c>
      <c r="L63" s="112" t="s">
        <v>123</v>
      </c>
      <c r="M63" s="118">
        <v>0.96</v>
      </c>
      <c r="N63" s="124"/>
      <c r="O63" s="124"/>
      <c r="P63" s="112">
        <f>AVERAGE($F$5:F63)</f>
        <v>435.91525423728814</v>
      </c>
      <c r="Q63" s="112">
        <f>AVERAGE(G$5:G63)</f>
        <v>0.16949152542372881</v>
      </c>
      <c r="R63" s="113">
        <f>AVERAGE(H$5:H63)</f>
        <v>217521.71186440677</v>
      </c>
      <c r="S63" s="113">
        <f>AVERAGE(I$5:I63)</f>
        <v>63676.101694915254</v>
      </c>
      <c r="T63" s="113">
        <f>AVERAGE(J$5:J63)</f>
        <v>158437.13559322033</v>
      </c>
      <c r="U63" s="118">
        <f>AVERAGE($M$5:M63)</f>
        <v>0.96870056497175161</v>
      </c>
      <c r="V63" s="6"/>
      <c r="W63" s="6"/>
      <c r="X63" s="6"/>
      <c r="Y63" s="6"/>
      <c r="Z63" s="6"/>
      <c r="AA63" s="6"/>
      <c r="AB63" s="6"/>
      <c r="AC63" s="6"/>
      <c r="AD63" s="6"/>
      <c r="AE63" s="6"/>
      <c r="AF63" s="6"/>
      <c r="AG63" s="22"/>
      <c r="AH63" s="112">
        <v>59</v>
      </c>
      <c r="AI63" s="112">
        <v>497</v>
      </c>
      <c r="AJ63" s="112">
        <v>37</v>
      </c>
      <c r="AK63" s="112">
        <v>41</v>
      </c>
      <c r="AL63" s="113">
        <v>2638.8091712837117</v>
      </c>
      <c r="AM63" s="112">
        <v>441</v>
      </c>
      <c r="AN63" s="112">
        <v>0</v>
      </c>
      <c r="AO63" s="113">
        <v>264159</v>
      </c>
      <c r="AP63" s="113">
        <v>64100</v>
      </c>
      <c r="AQ63" s="113">
        <v>204159</v>
      </c>
      <c r="AR63" s="112" t="s">
        <v>123</v>
      </c>
      <c r="AS63" s="112" t="s">
        <v>123</v>
      </c>
      <c r="AT63" s="118">
        <v>0.98</v>
      </c>
      <c r="AU63" s="124"/>
      <c r="AV63" s="124"/>
      <c r="AW63" s="112">
        <f>AVERAGE(AM$5:AM63)</f>
        <v>440.71186440677968</v>
      </c>
      <c r="AX63" s="112">
        <f>AVERAGE(AN$5:AN63)</f>
        <v>0.20338983050847459</v>
      </c>
      <c r="AY63" s="113">
        <f>AVERAGE(AO$5:AO63)</f>
        <v>263986.40677966102</v>
      </c>
      <c r="AZ63" s="113">
        <f>AVERAGE(AP$5:AP63)</f>
        <v>64193.016949152545</v>
      </c>
      <c r="BA63" s="113">
        <f>AVERAGE(AQ$5:AQ63)</f>
        <v>203901.86440677967</v>
      </c>
      <c r="BB63" s="118">
        <f>AVERAGE($AT$5:AT63)</f>
        <v>0.97935969868173234</v>
      </c>
      <c r="BC63" s="6"/>
      <c r="BD63" s="6"/>
      <c r="BE63" s="6"/>
      <c r="BF63" s="6"/>
      <c r="BG63" s="6"/>
      <c r="BO63" s="22"/>
    </row>
    <row r="64" spans="1:67" x14ac:dyDescent="0.25">
      <c r="A64" s="112">
        <v>60</v>
      </c>
      <c r="B64" s="112">
        <v>556</v>
      </c>
      <c r="C64" s="112">
        <v>45</v>
      </c>
      <c r="D64" s="112">
        <v>53</v>
      </c>
      <c r="E64" s="113">
        <v>3748.3962241040963</v>
      </c>
      <c r="F64" s="112">
        <v>429</v>
      </c>
      <c r="G64" s="112">
        <v>0</v>
      </c>
      <c r="H64" s="113">
        <v>214071</v>
      </c>
      <c r="I64" s="113">
        <v>62900</v>
      </c>
      <c r="J64" s="113">
        <v>156471</v>
      </c>
      <c r="K64" s="112" t="s">
        <v>123</v>
      </c>
      <c r="L64" s="112" t="s">
        <v>123</v>
      </c>
      <c r="M64" s="118">
        <v>0.95333333333333337</v>
      </c>
      <c r="N64" s="124"/>
      <c r="O64" s="124"/>
      <c r="P64" s="112">
        <f>AVERAGE($F$5:F64)</f>
        <v>435.8</v>
      </c>
      <c r="Q64" s="112">
        <f>AVERAGE(G$5:G64)</f>
        <v>0.16666666666666666</v>
      </c>
      <c r="R64" s="113">
        <f>AVERAGE(H$5:H64)</f>
        <v>217464.2</v>
      </c>
      <c r="S64" s="113">
        <f>AVERAGE(I$5:I64)</f>
        <v>63663.166666666664</v>
      </c>
      <c r="T64" s="113">
        <f>AVERAGE(J$5:J64)</f>
        <v>158404.36666666667</v>
      </c>
      <c r="U64" s="118">
        <f>AVERAGE($M$5:M64)</f>
        <v>0.96844444444444455</v>
      </c>
      <c r="V64" s="6"/>
      <c r="W64" s="6"/>
      <c r="X64" s="6"/>
      <c r="Y64" s="6"/>
      <c r="Z64" s="6"/>
      <c r="AA64" s="6"/>
      <c r="AB64" s="6"/>
      <c r="AC64" s="6"/>
      <c r="AD64" s="6"/>
      <c r="AE64" s="6"/>
      <c r="AF64" s="6"/>
      <c r="AG64" s="22"/>
      <c r="AH64" s="112">
        <v>60</v>
      </c>
      <c r="AI64" s="112">
        <v>531</v>
      </c>
      <c r="AJ64" s="112">
        <v>40</v>
      </c>
      <c r="AK64" s="112">
        <v>35</v>
      </c>
      <c r="AL64" s="113">
        <v>2007.7945396356129</v>
      </c>
      <c r="AM64" s="112">
        <v>447</v>
      </c>
      <c r="AN64" s="112">
        <v>0</v>
      </c>
      <c r="AO64" s="113">
        <v>267753</v>
      </c>
      <c r="AP64" s="113">
        <v>64700</v>
      </c>
      <c r="AQ64" s="113">
        <v>206553</v>
      </c>
      <c r="AR64" s="112" t="s">
        <v>123</v>
      </c>
      <c r="AS64" s="112" t="s">
        <v>123</v>
      </c>
      <c r="AT64" s="118">
        <v>0.99333333333333329</v>
      </c>
      <c r="AU64" s="124"/>
      <c r="AV64" s="124"/>
      <c r="AW64" s="112">
        <f>AVERAGE(AM$5:AM64)</f>
        <v>440.81666666666666</v>
      </c>
      <c r="AX64" s="112">
        <f>AVERAGE(AN$5:AN64)</f>
        <v>0.2</v>
      </c>
      <c r="AY64" s="113">
        <f>AVERAGE(AO$5:AO64)</f>
        <v>264049.18333333335</v>
      </c>
      <c r="AZ64" s="113">
        <f>AVERAGE(AP$5:AP64)</f>
        <v>64201.466666666667</v>
      </c>
      <c r="BA64" s="113">
        <f>AVERAGE(AQ$5:AQ64)</f>
        <v>203946.05</v>
      </c>
      <c r="BB64" s="118">
        <f>AVERAGE($AT$5:AT64)</f>
        <v>0.97959259259259235</v>
      </c>
      <c r="BC64" s="10"/>
      <c r="BD64" s="10"/>
      <c r="BE64" s="10"/>
      <c r="BF64" s="10"/>
      <c r="BG64" s="6"/>
      <c r="BO64" s="22"/>
    </row>
    <row r="65" spans="1:67" x14ac:dyDescent="0.25">
      <c r="A65" s="112">
        <v>61</v>
      </c>
      <c r="B65" s="112">
        <v>646</v>
      </c>
      <c r="C65" s="112">
        <v>29</v>
      </c>
      <c r="D65" s="112">
        <v>46</v>
      </c>
      <c r="E65" s="113">
        <v>4562.399373039827</v>
      </c>
      <c r="F65" s="112">
        <v>436</v>
      </c>
      <c r="G65" s="112">
        <v>0</v>
      </c>
      <c r="H65" s="113">
        <v>217564</v>
      </c>
      <c r="I65" s="113">
        <v>63600</v>
      </c>
      <c r="J65" s="113">
        <v>158564</v>
      </c>
      <c r="K65" s="112" t="s">
        <v>123</v>
      </c>
      <c r="L65" s="112" t="s">
        <v>123</v>
      </c>
      <c r="M65" s="118">
        <v>0.96888888888888891</v>
      </c>
      <c r="N65" s="124"/>
      <c r="O65" s="124"/>
      <c r="P65" s="112">
        <f>AVERAGE($F$5:F65)</f>
        <v>435.80327868852459</v>
      </c>
      <c r="Q65" s="112">
        <f>AVERAGE(G$5:G65)</f>
        <v>0.16393442622950818</v>
      </c>
      <c r="R65" s="113">
        <f>AVERAGE(H$5:H65)</f>
        <v>217465.83606557376</v>
      </c>
      <c r="S65" s="113">
        <f>AVERAGE(I$5:I65)</f>
        <v>63662.131147540982</v>
      </c>
      <c r="T65" s="113">
        <f>AVERAGE(J$5:J65)</f>
        <v>158406.98360655739</v>
      </c>
      <c r="U65" s="118">
        <f>AVERAGE($M$5:M65)</f>
        <v>0.96845173041894372</v>
      </c>
      <c r="V65" s="6"/>
      <c r="W65" s="6"/>
      <c r="X65" s="6"/>
      <c r="Y65" s="6"/>
      <c r="Z65" s="6"/>
      <c r="AA65" s="6"/>
      <c r="AB65" s="6"/>
      <c r="AC65" s="6"/>
      <c r="AD65" s="6"/>
      <c r="AE65" s="6"/>
      <c r="AF65" s="6"/>
      <c r="AG65" s="22"/>
      <c r="AH65" s="112">
        <v>61</v>
      </c>
      <c r="AI65" s="112">
        <v>460</v>
      </c>
      <c r="AJ65" s="112">
        <v>47</v>
      </c>
      <c r="AK65" s="112">
        <v>38</v>
      </c>
      <c r="AL65" s="113">
        <v>4187.9510760309058</v>
      </c>
      <c r="AM65" s="112">
        <v>444</v>
      </c>
      <c r="AN65" s="112">
        <v>0</v>
      </c>
      <c r="AO65" s="113">
        <v>265956</v>
      </c>
      <c r="AP65" s="113">
        <v>64400</v>
      </c>
      <c r="AQ65" s="113">
        <v>205356</v>
      </c>
      <c r="AR65" s="112" t="s">
        <v>123</v>
      </c>
      <c r="AS65" s="112" t="s">
        <v>123</v>
      </c>
      <c r="AT65" s="118">
        <v>0.98666666666666669</v>
      </c>
      <c r="AU65" s="124"/>
      <c r="AV65" s="124"/>
      <c r="AW65" s="112">
        <f>AVERAGE(AM$5:AM65)</f>
        <v>440.86885245901641</v>
      </c>
      <c r="AX65" s="112">
        <f>AVERAGE(AN$5:AN65)</f>
        <v>0.19672131147540983</v>
      </c>
      <c r="AY65" s="113">
        <f>AVERAGE(AO$5:AO65)</f>
        <v>264080.44262295082</v>
      </c>
      <c r="AZ65" s="113">
        <f>AVERAGE(AP$5:AP65)</f>
        <v>64204.721311475412</v>
      </c>
      <c r="BA65" s="113">
        <f>AVERAGE(AQ$5:AQ65)</f>
        <v>203969.16393442624</v>
      </c>
      <c r="BB65" s="118">
        <f>AVERAGE($AT$5:AT65)</f>
        <v>0.97970856102003612</v>
      </c>
      <c r="BC65" s="6"/>
      <c r="BD65" s="6"/>
      <c r="BE65" s="6"/>
      <c r="BF65" s="6"/>
      <c r="BG65" s="10"/>
      <c r="BO65" s="22"/>
    </row>
    <row r="66" spans="1:67" x14ac:dyDescent="0.25">
      <c r="A66" s="112">
        <v>62</v>
      </c>
      <c r="B66" s="112">
        <v>524</v>
      </c>
      <c r="C66" s="112">
        <v>43</v>
      </c>
      <c r="D66" s="112">
        <v>43</v>
      </c>
      <c r="E66" s="113">
        <v>4964.2746158574246</v>
      </c>
      <c r="F66" s="112">
        <v>439</v>
      </c>
      <c r="G66" s="112">
        <v>0</v>
      </c>
      <c r="H66" s="113">
        <v>219061</v>
      </c>
      <c r="I66" s="113">
        <v>63900</v>
      </c>
      <c r="J66" s="113">
        <v>159461</v>
      </c>
      <c r="K66" s="112" t="s">
        <v>123</v>
      </c>
      <c r="L66" s="112" t="s">
        <v>123</v>
      </c>
      <c r="M66" s="118">
        <v>0.97555555555555551</v>
      </c>
      <c r="N66" s="124"/>
      <c r="O66" s="124"/>
      <c r="P66" s="112">
        <f>AVERAGE($F$5:F66)</f>
        <v>435.85483870967744</v>
      </c>
      <c r="Q66" s="112">
        <f>AVERAGE(G$5:G66)</f>
        <v>0.16129032258064516</v>
      </c>
      <c r="R66" s="113">
        <f>AVERAGE(H$5:H66)</f>
        <v>217491.56451612903</v>
      </c>
      <c r="S66" s="113">
        <f>AVERAGE(I$5:I66)</f>
        <v>63665.967741935485</v>
      </c>
      <c r="T66" s="113">
        <f>AVERAGE(J$5:J66)</f>
        <v>158423.98387096773</v>
      </c>
      <c r="U66" s="118">
        <f>AVERAGE($M$5:M66)</f>
        <v>0.9685663082437278</v>
      </c>
      <c r="V66" s="6"/>
      <c r="W66" s="6"/>
      <c r="X66" s="6"/>
      <c r="Y66" s="6"/>
      <c r="Z66" s="6"/>
      <c r="AA66" s="6"/>
      <c r="AB66" s="6"/>
      <c r="AC66" s="6"/>
      <c r="AD66" s="6"/>
      <c r="AE66" s="6"/>
      <c r="AF66" s="6"/>
      <c r="AG66" s="22"/>
      <c r="AH66" s="112">
        <v>62</v>
      </c>
      <c r="AI66" s="112">
        <v>557</v>
      </c>
      <c r="AJ66" s="112">
        <v>39</v>
      </c>
      <c r="AK66" s="112">
        <v>61</v>
      </c>
      <c r="AL66" s="113">
        <v>3687.0883946956415</v>
      </c>
      <c r="AM66" s="112">
        <v>421</v>
      </c>
      <c r="AN66" s="112">
        <v>0</v>
      </c>
      <c r="AO66" s="113">
        <v>252179</v>
      </c>
      <c r="AP66" s="113">
        <v>62100</v>
      </c>
      <c r="AQ66" s="113">
        <v>196179</v>
      </c>
      <c r="AR66" s="112" t="s">
        <v>123</v>
      </c>
      <c r="AS66" s="112" t="s">
        <v>123</v>
      </c>
      <c r="AT66" s="118">
        <v>0.93555555555555558</v>
      </c>
      <c r="AU66" s="124"/>
      <c r="AV66" s="124"/>
      <c r="AW66" s="112">
        <f>AVERAGE(AM$5:AM66)</f>
        <v>440.54838709677421</v>
      </c>
      <c r="AX66" s="112">
        <f>AVERAGE(AN$5:AN66)</f>
        <v>0.19354838709677419</v>
      </c>
      <c r="AY66" s="113">
        <f>AVERAGE(AO$5:AO66)</f>
        <v>263888.48387096776</v>
      </c>
      <c r="AZ66" s="113">
        <f>AVERAGE(AP$5:AP66)</f>
        <v>64170.774193548386</v>
      </c>
      <c r="BA66" s="113">
        <f>AVERAGE(AQ$5:AQ66)</f>
        <v>203843.51612903227</v>
      </c>
      <c r="BB66" s="118">
        <f>AVERAGE($AT$5:AT66)</f>
        <v>0.97899641577060903</v>
      </c>
      <c r="BO66" s="22"/>
    </row>
    <row r="67" spans="1:67" x14ac:dyDescent="0.25">
      <c r="A67" s="112">
        <v>63</v>
      </c>
      <c r="B67" s="112">
        <v>551</v>
      </c>
      <c r="C67" s="112">
        <v>35</v>
      </c>
      <c r="D67" s="112">
        <v>37</v>
      </c>
      <c r="E67" s="113">
        <v>3959.1110818699181</v>
      </c>
      <c r="F67" s="112">
        <v>445</v>
      </c>
      <c r="G67" s="112">
        <v>0</v>
      </c>
      <c r="H67" s="113">
        <v>222055</v>
      </c>
      <c r="I67" s="113">
        <v>64500</v>
      </c>
      <c r="J67" s="113">
        <v>161255</v>
      </c>
      <c r="K67" s="112" t="s">
        <v>123</v>
      </c>
      <c r="L67" s="112" t="s">
        <v>123</v>
      </c>
      <c r="M67" s="118">
        <v>0.98888888888888893</v>
      </c>
      <c r="N67" s="124"/>
      <c r="O67" s="124"/>
      <c r="P67" s="112">
        <f>AVERAGE($F$5:F67)</f>
        <v>436</v>
      </c>
      <c r="Q67" s="112">
        <f>AVERAGE(G$5:G67)</f>
        <v>0.15873015873015872</v>
      </c>
      <c r="R67" s="113">
        <f>AVERAGE(H$5:H67)</f>
        <v>217564</v>
      </c>
      <c r="S67" s="113">
        <f>AVERAGE(I$5:I67)</f>
        <v>63679.206349206346</v>
      </c>
      <c r="T67" s="113">
        <f>AVERAGE(J$5:J67)</f>
        <v>158468.92063492062</v>
      </c>
      <c r="U67" s="118">
        <f>AVERAGE($M$5:M67)</f>
        <v>0.96888888888888913</v>
      </c>
      <c r="V67" s="6"/>
      <c r="W67" s="6"/>
      <c r="X67" s="6"/>
      <c r="Y67" s="6"/>
      <c r="Z67" s="6"/>
      <c r="AA67" s="6"/>
      <c r="AB67" s="6"/>
      <c r="AC67" s="6"/>
      <c r="AD67" s="6"/>
      <c r="AE67" s="6"/>
      <c r="AF67" s="6"/>
      <c r="AG67" s="22"/>
      <c r="AH67" s="112">
        <v>63</v>
      </c>
      <c r="AI67" s="112">
        <v>441</v>
      </c>
      <c r="AJ67" s="112">
        <v>39</v>
      </c>
      <c r="AK67" s="112">
        <v>27</v>
      </c>
      <c r="AL67" s="113">
        <v>3618.8335000086304</v>
      </c>
      <c r="AM67" s="112">
        <v>450</v>
      </c>
      <c r="AN67" s="112">
        <v>3</v>
      </c>
      <c r="AO67" s="113">
        <v>269550</v>
      </c>
      <c r="AP67" s="113">
        <v>66797</v>
      </c>
      <c r="AQ67" s="113">
        <v>205453</v>
      </c>
      <c r="AR67" s="112" t="s">
        <v>124</v>
      </c>
      <c r="AS67" s="112" t="s">
        <v>124</v>
      </c>
      <c r="AT67" s="118">
        <v>1</v>
      </c>
      <c r="AU67" s="124"/>
      <c r="AV67" s="124"/>
      <c r="AW67" s="112">
        <f>AVERAGE(AM$5:AM67)</f>
        <v>440.69841269841271</v>
      </c>
      <c r="AX67" s="112">
        <f>AVERAGE(AN$5:AN67)</f>
        <v>0.23809523809523808</v>
      </c>
      <c r="AY67" s="113">
        <f>AVERAGE(AO$5:AO67)</f>
        <v>263978.34920634923</v>
      </c>
      <c r="AZ67" s="113">
        <f>AVERAGE(AP$5:AP67)</f>
        <v>64212.460317460318</v>
      </c>
      <c r="BA67" s="113">
        <f>AVERAGE(AQ$5:AQ67)</f>
        <v>203869.06349206349</v>
      </c>
      <c r="BB67" s="118">
        <f>AVERAGE($AT$5:AT67)</f>
        <v>0.97932980599647235</v>
      </c>
      <c r="BC67" s="6"/>
      <c r="BD67" s="6"/>
      <c r="BE67" s="6"/>
      <c r="BF67" s="6"/>
      <c r="BG67" s="6"/>
      <c r="BO67" s="22"/>
    </row>
    <row r="68" spans="1:67" x14ac:dyDescent="0.25">
      <c r="A68" s="112">
        <v>64</v>
      </c>
      <c r="B68" s="112">
        <v>585</v>
      </c>
      <c r="C68" s="112">
        <v>42</v>
      </c>
      <c r="D68" s="112">
        <v>41</v>
      </c>
      <c r="E68" s="113">
        <v>3016.7337472843246</v>
      </c>
      <c r="F68" s="112">
        <v>441</v>
      </c>
      <c r="G68" s="112">
        <v>0</v>
      </c>
      <c r="H68" s="113">
        <v>220059</v>
      </c>
      <c r="I68" s="113">
        <v>64100</v>
      </c>
      <c r="J68" s="113">
        <v>160059</v>
      </c>
      <c r="K68" s="112" t="s">
        <v>123</v>
      </c>
      <c r="L68" s="112" t="s">
        <v>123</v>
      </c>
      <c r="M68" s="118">
        <v>0.98</v>
      </c>
      <c r="N68" s="124"/>
      <c r="O68" s="124"/>
      <c r="P68" s="112">
        <f>AVERAGE($F$5:F68)</f>
        <v>436.078125</v>
      </c>
      <c r="Q68" s="112">
        <f>AVERAGE(G$5:G68)</f>
        <v>0.15625</v>
      </c>
      <c r="R68" s="113">
        <f>AVERAGE(H$5:H68)</f>
        <v>217602.984375</v>
      </c>
      <c r="S68" s="113">
        <f>AVERAGE(I$5:I68)</f>
        <v>63685.78125</v>
      </c>
      <c r="T68" s="113">
        <f>AVERAGE(J$5:J68)</f>
        <v>158493.765625</v>
      </c>
      <c r="U68" s="118">
        <f>AVERAGE($M$5:M68)</f>
        <v>0.96906250000000016</v>
      </c>
      <c r="V68" s="6"/>
      <c r="W68" s="6"/>
      <c r="X68" s="6"/>
      <c r="Y68" s="6"/>
      <c r="Z68" s="6"/>
      <c r="AA68" s="6"/>
      <c r="AB68" s="6"/>
      <c r="AC68" s="6"/>
      <c r="AD68" s="6"/>
      <c r="AE68" s="6"/>
      <c r="AF68" s="6"/>
      <c r="AG68" s="22"/>
      <c r="AH68" s="112">
        <v>64</v>
      </c>
      <c r="AI68" s="112">
        <v>515</v>
      </c>
      <c r="AJ68" s="112">
        <v>46</v>
      </c>
      <c r="AK68" s="112">
        <v>48</v>
      </c>
      <c r="AL68" s="113">
        <v>4997.4439815319911</v>
      </c>
      <c r="AM68" s="112">
        <v>434</v>
      </c>
      <c r="AN68" s="112">
        <v>0</v>
      </c>
      <c r="AO68" s="113">
        <v>259966</v>
      </c>
      <c r="AP68" s="113">
        <v>63400</v>
      </c>
      <c r="AQ68" s="113">
        <v>201366</v>
      </c>
      <c r="AR68" s="112" t="s">
        <v>123</v>
      </c>
      <c r="AS68" s="112" t="s">
        <v>123</v>
      </c>
      <c r="AT68" s="118">
        <v>0.96444444444444444</v>
      </c>
      <c r="AU68" s="124"/>
      <c r="AV68" s="124"/>
      <c r="AW68" s="112">
        <f>AVERAGE(AM$5:AM68)</f>
        <v>440.59375</v>
      </c>
      <c r="AX68" s="112">
        <f>AVERAGE(AN$5:AN68)</f>
        <v>0.234375</v>
      </c>
      <c r="AY68" s="113">
        <f>AVERAGE(AO$5:AO68)</f>
        <v>263915.65625</v>
      </c>
      <c r="AZ68" s="113">
        <f>AVERAGE(AP$5:AP68)</f>
        <v>64199.765625</v>
      </c>
      <c r="BA68" s="113">
        <f>AVERAGE(AQ$5:AQ68)</f>
        <v>203829.953125</v>
      </c>
      <c r="BB68" s="118">
        <f>AVERAGE($AT$5:AT68)</f>
        <v>0.97909722222222195</v>
      </c>
      <c r="BC68" s="10"/>
      <c r="BD68" s="10"/>
      <c r="BE68" s="10"/>
      <c r="BF68" s="10"/>
      <c r="BG68" s="6"/>
      <c r="BO68" s="22"/>
    </row>
    <row r="69" spans="1:67" x14ac:dyDescent="0.25">
      <c r="A69" s="112">
        <v>65</v>
      </c>
      <c r="B69" s="112">
        <v>548</v>
      </c>
      <c r="C69" s="112">
        <v>42</v>
      </c>
      <c r="D69" s="112">
        <v>54</v>
      </c>
      <c r="E69" s="113">
        <v>2988.7684255803306</v>
      </c>
      <c r="F69" s="112">
        <v>428</v>
      </c>
      <c r="G69" s="112">
        <v>0</v>
      </c>
      <c r="H69" s="113">
        <v>213572</v>
      </c>
      <c r="I69" s="113">
        <v>62800</v>
      </c>
      <c r="J69" s="113">
        <v>156172</v>
      </c>
      <c r="K69" s="112" t="s">
        <v>123</v>
      </c>
      <c r="L69" s="112" t="s">
        <v>123</v>
      </c>
      <c r="M69" s="118">
        <v>0.95111111111111113</v>
      </c>
      <c r="N69" s="124"/>
      <c r="O69" s="124"/>
      <c r="P69" s="112">
        <f>AVERAGE($F$5:F69)</f>
        <v>435.95384615384614</v>
      </c>
      <c r="Q69" s="112">
        <f>AVERAGE(G$5:G69)</f>
        <v>0.15384615384615385</v>
      </c>
      <c r="R69" s="113">
        <f>AVERAGE(H$5:H69)</f>
        <v>217540.96923076923</v>
      </c>
      <c r="S69" s="113">
        <f>AVERAGE(I$5:I69)</f>
        <v>63672.153846153844</v>
      </c>
      <c r="T69" s="113">
        <f>AVERAGE(J$5:J69)</f>
        <v>158458.04615384617</v>
      </c>
      <c r="U69" s="118">
        <f>AVERAGE($M$5:M69)</f>
        <v>0.96878632478632498</v>
      </c>
      <c r="V69" s="6"/>
      <c r="W69" s="6"/>
      <c r="X69" s="6"/>
      <c r="Y69" s="6"/>
      <c r="Z69" s="6"/>
      <c r="AA69" s="6"/>
      <c r="AB69" s="6"/>
      <c r="AC69" s="6"/>
      <c r="AD69" s="6"/>
      <c r="AE69" s="6"/>
      <c r="AF69" s="6"/>
      <c r="AG69" s="22"/>
      <c r="AH69" s="112">
        <v>65</v>
      </c>
      <c r="AI69" s="112">
        <v>533</v>
      </c>
      <c r="AJ69" s="112">
        <v>38</v>
      </c>
      <c r="AK69" s="112">
        <v>39</v>
      </c>
      <c r="AL69" s="113">
        <v>4035.7895084285883</v>
      </c>
      <c r="AM69" s="112">
        <v>443</v>
      </c>
      <c r="AN69" s="112">
        <v>0</v>
      </c>
      <c r="AO69" s="113">
        <v>265357</v>
      </c>
      <c r="AP69" s="113">
        <v>64300</v>
      </c>
      <c r="AQ69" s="113">
        <v>204957</v>
      </c>
      <c r="AR69" s="112" t="s">
        <v>123</v>
      </c>
      <c r="AS69" s="112" t="s">
        <v>123</v>
      </c>
      <c r="AT69" s="118">
        <v>0.98444444444444446</v>
      </c>
      <c r="AU69" s="124"/>
      <c r="AV69" s="124"/>
      <c r="AW69" s="112">
        <f>AVERAGE(AM$5:AM69)</f>
        <v>440.6307692307692</v>
      </c>
      <c r="AX69" s="112">
        <f>AVERAGE(AN$5:AN69)</f>
        <v>0.23076923076923078</v>
      </c>
      <c r="AY69" s="113">
        <f>AVERAGE(AO$5:AO69)</f>
        <v>263937.83076923079</v>
      </c>
      <c r="AZ69" s="113">
        <f>AVERAGE(AP$5:AP69)</f>
        <v>64201.307692307695</v>
      </c>
      <c r="BA69" s="113">
        <f>AVERAGE(AQ$5:AQ69)</f>
        <v>203847.29230769232</v>
      </c>
      <c r="BB69" s="118">
        <f>AVERAGE($AT$5:AT69)</f>
        <v>0.97917948717948688</v>
      </c>
      <c r="BC69" s="6"/>
      <c r="BD69" s="6"/>
      <c r="BE69" s="6"/>
      <c r="BF69" s="6"/>
      <c r="BG69" s="10"/>
      <c r="BO69" s="22"/>
    </row>
    <row r="70" spans="1:67" x14ac:dyDescent="0.25">
      <c r="A70" s="112">
        <v>66</v>
      </c>
      <c r="B70" s="112">
        <v>563</v>
      </c>
      <c r="C70" s="112">
        <v>37</v>
      </c>
      <c r="D70" s="112">
        <v>54</v>
      </c>
      <c r="E70" s="113">
        <v>3859.0711924718316</v>
      </c>
      <c r="F70" s="112">
        <v>428</v>
      </c>
      <c r="G70" s="112">
        <v>0</v>
      </c>
      <c r="H70" s="113">
        <v>213572</v>
      </c>
      <c r="I70" s="113">
        <v>62800</v>
      </c>
      <c r="J70" s="113">
        <v>156172</v>
      </c>
      <c r="K70" s="112" t="s">
        <v>123</v>
      </c>
      <c r="L70" s="112" t="s">
        <v>123</v>
      </c>
      <c r="M70" s="118">
        <v>0.95111111111111113</v>
      </c>
      <c r="N70" s="124"/>
      <c r="O70" s="124"/>
      <c r="P70" s="112">
        <f>AVERAGE($F$5:F70)</f>
        <v>435.83333333333331</v>
      </c>
      <c r="Q70" s="112">
        <f>AVERAGE(G$5:G70)</f>
        <v>0.15151515151515152</v>
      </c>
      <c r="R70" s="113">
        <f>AVERAGE(H$5:H70)</f>
        <v>217480.83333333334</v>
      </c>
      <c r="S70" s="113">
        <f>AVERAGE(I$5:I70)</f>
        <v>63658.939393939392</v>
      </c>
      <c r="T70" s="113">
        <f>AVERAGE(J$5:J70)</f>
        <v>158423.40909090909</v>
      </c>
      <c r="U70" s="118">
        <f>AVERAGE($M$5:M70)</f>
        <v>0.96851851851851867</v>
      </c>
      <c r="V70" s="6"/>
      <c r="W70" s="6"/>
      <c r="X70" s="6"/>
      <c r="Y70" s="6"/>
      <c r="Z70" s="6"/>
      <c r="AA70" s="6"/>
      <c r="AB70" s="6"/>
      <c r="AC70" s="6"/>
      <c r="AD70" s="6"/>
      <c r="AE70" s="6"/>
      <c r="AF70" s="6"/>
      <c r="AG70" s="22"/>
      <c r="AH70" s="112">
        <v>66</v>
      </c>
      <c r="AI70" s="112">
        <v>535</v>
      </c>
      <c r="AJ70" s="112">
        <v>28</v>
      </c>
      <c r="AK70" s="112">
        <v>54</v>
      </c>
      <c r="AL70" s="113">
        <v>3101.3978171807948</v>
      </c>
      <c r="AM70" s="112">
        <v>428</v>
      </c>
      <c r="AN70" s="112">
        <v>0</v>
      </c>
      <c r="AO70" s="113">
        <v>256372</v>
      </c>
      <c r="AP70" s="113">
        <v>62800</v>
      </c>
      <c r="AQ70" s="113">
        <v>198972</v>
      </c>
      <c r="AR70" s="112" t="s">
        <v>123</v>
      </c>
      <c r="AS70" s="112" t="s">
        <v>123</v>
      </c>
      <c r="AT70" s="118">
        <v>0.95111111111111113</v>
      </c>
      <c r="AU70" s="124"/>
      <c r="AV70" s="124"/>
      <c r="AW70" s="112">
        <f>AVERAGE(AM$5:AM70)</f>
        <v>440.43939393939394</v>
      </c>
      <c r="AX70" s="112">
        <f>AVERAGE(AN$5:AN70)</f>
        <v>0.22727272727272727</v>
      </c>
      <c r="AY70" s="113">
        <f>AVERAGE(AO$5:AO70)</f>
        <v>263823.19696969696</v>
      </c>
      <c r="AZ70" s="113">
        <f>AVERAGE(AP$5:AP70)</f>
        <v>64180.07575757576</v>
      </c>
      <c r="BA70" s="113">
        <f>AVERAGE(AQ$5:AQ70)</f>
        <v>203773.42424242425</v>
      </c>
      <c r="BB70" s="118">
        <f>AVERAGE($AT$5:AT70)</f>
        <v>0.9787542087542086</v>
      </c>
      <c r="BO70" s="22"/>
    </row>
    <row r="71" spans="1:67" x14ac:dyDescent="0.25">
      <c r="A71" s="112">
        <v>67</v>
      </c>
      <c r="B71" s="112">
        <v>500</v>
      </c>
      <c r="C71" s="112">
        <v>40</v>
      </c>
      <c r="D71" s="112">
        <v>35</v>
      </c>
      <c r="E71" s="113">
        <v>3461.7065675841563</v>
      </c>
      <c r="F71" s="112">
        <v>447</v>
      </c>
      <c r="G71" s="112">
        <v>0</v>
      </c>
      <c r="H71" s="113">
        <v>223053</v>
      </c>
      <c r="I71" s="113">
        <v>64700</v>
      </c>
      <c r="J71" s="113">
        <v>161853</v>
      </c>
      <c r="K71" s="112" t="s">
        <v>123</v>
      </c>
      <c r="L71" s="112" t="s">
        <v>123</v>
      </c>
      <c r="M71" s="118">
        <v>0.99333333333333329</v>
      </c>
      <c r="N71" s="124"/>
      <c r="O71" s="124"/>
      <c r="P71" s="112">
        <f>AVERAGE($F$5:F71)</f>
        <v>436</v>
      </c>
      <c r="Q71" s="112">
        <f>AVERAGE(G$5:G71)</f>
        <v>0.14925373134328357</v>
      </c>
      <c r="R71" s="113">
        <f>AVERAGE(H$5:H71)</f>
        <v>217564</v>
      </c>
      <c r="S71" s="113">
        <f>AVERAGE(I$5:I71)</f>
        <v>63674.477611940296</v>
      </c>
      <c r="T71" s="113">
        <f>AVERAGE(J$5:J71)</f>
        <v>158474.59701492538</v>
      </c>
      <c r="U71" s="118">
        <f>AVERAGE($M$5:M71)</f>
        <v>0.96888888888888913</v>
      </c>
      <c r="V71" s="6"/>
      <c r="W71" s="6"/>
      <c r="X71" s="6"/>
      <c r="Y71" s="6"/>
      <c r="Z71" s="6"/>
      <c r="AA71" s="6"/>
      <c r="AB71" s="6"/>
      <c r="AC71" s="6"/>
      <c r="AD71" s="6"/>
      <c r="AE71" s="6"/>
      <c r="AF71" s="6"/>
      <c r="AG71" s="22"/>
      <c r="AH71" s="112">
        <v>67</v>
      </c>
      <c r="AI71" s="112">
        <v>476</v>
      </c>
      <c r="AJ71" s="112">
        <v>29</v>
      </c>
      <c r="AK71" s="112">
        <v>40</v>
      </c>
      <c r="AL71" s="113">
        <v>2275.7075989553314</v>
      </c>
      <c r="AM71" s="112">
        <v>442</v>
      </c>
      <c r="AN71" s="112">
        <v>0</v>
      </c>
      <c r="AO71" s="113">
        <v>264758</v>
      </c>
      <c r="AP71" s="113">
        <v>64200</v>
      </c>
      <c r="AQ71" s="113">
        <v>204558</v>
      </c>
      <c r="AR71" s="112" t="s">
        <v>123</v>
      </c>
      <c r="AS71" s="112" t="s">
        <v>123</v>
      </c>
      <c r="AT71" s="118">
        <v>0.98222222222222222</v>
      </c>
      <c r="AU71" s="124"/>
      <c r="AV71" s="124"/>
      <c r="AW71" s="112">
        <f>AVERAGE(AM$5:AM71)</f>
        <v>440.46268656716416</v>
      </c>
      <c r="AX71" s="112">
        <f>AVERAGE(AN$5:AN71)</f>
        <v>0.22388059701492538</v>
      </c>
      <c r="AY71" s="113">
        <f>AVERAGE(AO$5:AO71)</f>
        <v>263837.14925373136</v>
      </c>
      <c r="AZ71" s="113">
        <f>AVERAGE(AP$5:AP71)</f>
        <v>64180.373134328358</v>
      </c>
      <c r="BA71" s="113">
        <f>AVERAGE(AQ$5:AQ71)</f>
        <v>203785.1343283582</v>
      </c>
      <c r="BB71" s="118">
        <f>AVERAGE($AT$5:AT71)</f>
        <v>0.97880597014925352</v>
      </c>
      <c r="BC71" s="6"/>
      <c r="BD71" s="6"/>
      <c r="BE71" s="6"/>
      <c r="BF71" s="6"/>
      <c r="BG71" s="6"/>
      <c r="BO71" s="22"/>
    </row>
    <row r="72" spans="1:67" x14ac:dyDescent="0.25">
      <c r="A72" s="112">
        <v>68</v>
      </c>
      <c r="B72" s="112">
        <v>569</v>
      </c>
      <c r="C72" s="112">
        <v>50</v>
      </c>
      <c r="D72" s="112">
        <v>35</v>
      </c>
      <c r="E72" s="113">
        <v>4656.2801080987419</v>
      </c>
      <c r="F72" s="112">
        <v>447</v>
      </c>
      <c r="G72" s="112">
        <v>0</v>
      </c>
      <c r="H72" s="113">
        <v>223053</v>
      </c>
      <c r="I72" s="113">
        <v>64700</v>
      </c>
      <c r="J72" s="113">
        <v>161853</v>
      </c>
      <c r="K72" s="112" t="s">
        <v>123</v>
      </c>
      <c r="L72" s="112" t="s">
        <v>123</v>
      </c>
      <c r="M72" s="118">
        <v>0.99333333333333329</v>
      </c>
      <c r="N72" s="124"/>
      <c r="O72" s="124"/>
      <c r="P72" s="112">
        <f>AVERAGE($F$5:F72)</f>
        <v>436.16176470588238</v>
      </c>
      <c r="Q72" s="112">
        <f>AVERAGE(G$5:G72)</f>
        <v>0.14705882352941177</v>
      </c>
      <c r="R72" s="113">
        <f>AVERAGE(H$5:H72)</f>
        <v>217644.7205882353</v>
      </c>
      <c r="S72" s="113">
        <f>AVERAGE(I$5:I72)</f>
        <v>63689.558823529413</v>
      </c>
      <c r="T72" s="113">
        <f>AVERAGE(J$5:J72)</f>
        <v>158524.2794117647</v>
      </c>
      <c r="U72" s="118">
        <f>AVERAGE($M$5:M72)</f>
        <v>0.96924836601307218</v>
      </c>
      <c r="V72" s="6"/>
      <c r="W72" s="6"/>
      <c r="X72" s="6"/>
      <c r="Y72" s="6"/>
      <c r="Z72" s="6"/>
      <c r="AA72" s="6"/>
      <c r="AB72" s="6"/>
      <c r="AC72" s="6"/>
      <c r="AD72" s="6"/>
      <c r="AE72" s="6"/>
      <c r="AF72" s="6"/>
      <c r="AG72" s="22"/>
      <c r="AH72" s="112">
        <v>68</v>
      </c>
      <c r="AI72" s="112">
        <v>440</v>
      </c>
      <c r="AJ72" s="112">
        <v>28</v>
      </c>
      <c r="AK72" s="112">
        <v>50</v>
      </c>
      <c r="AL72" s="113">
        <v>4592.5752946539887</v>
      </c>
      <c r="AM72" s="112">
        <v>418</v>
      </c>
      <c r="AN72" s="112">
        <v>0</v>
      </c>
      <c r="AO72" s="113">
        <v>250382</v>
      </c>
      <c r="AP72" s="113">
        <v>61800</v>
      </c>
      <c r="AQ72" s="113">
        <v>193582</v>
      </c>
      <c r="AR72" s="112" t="s">
        <v>123</v>
      </c>
      <c r="AS72" s="112" t="s">
        <v>123</v>
      </c>
      <c r="AT72" s="118">
        <v>0.92888888888888888</v>
      </c>
      <c r="AU72" s="124"/>
      <c r="AV72" s="124"/>
      <c r="AW72" s="112">
        <f>AVERAGE(AM$5:AM72)</f>
        <v>440.13235294117646</v>
      </c>
      <c r="AX72" s="112">
        <f>AVERAGE(AN$5:AN72)</f>
        <v>0.22058823529411764</v>
      </c>
      <c r="AY72" s="113">
        <f>AVERAGE(AO$5:AO72)</f>
        <v>263639.2794117647</v>
      </c>
      <c r="AZ72" s="113">
        <f>AVERAGE(AP$5:AP72)</f>
        <v>64145.367647058825</v>
      </c>
      <c r="BA72" s="113">
        <f>AVERAGE(AQ$5:AQ72)</f>
        <v>203635.08823529413</v>
      </c>
      <c r="BB72" s="118">
        <f>AVERAGE($AT$5:AT72)</f>
        <v>0.97807189542483641</v>
      </c>
      <c r="BC72" s="10"/>
      <c r="BD72" s="10"/>
      <c r="BE72" s="10"/>
      <c r="BF72" s="10"/>
      <c r="BG72" s="6"/>
      <c r="BO72" s="22"/>
    </row>
    <row r="73" spans="1:67" x14ac:dyDescent="0.25">
      <c r="A73" s="112">
        <v>69</v>
      </c>
      <c r="B73" s="112">
        <v>500</v>
      </c>
      <c r="C73" s="112">
        <v>36</v>
      </c>
      <c r="D73" s="112">
        <v>38</v>
      </c>
      <c r="E73" s="113">
        <v>4013.4165505523943</v>
      </c>
      <c r="F73" s="112">
        <v>444</v>
      </c>
      <c r="G73" s="112">
        <v>0</v>
      </c>
      <c r="H73" s="113">
        <v>221556</v>
      </c>
      <c r="I73" s="113">
        <v>64400</v>
      </c>
      <c r="J73" s="113">
        <v>160956</v>
      </c>
      <c r="K73" s="112" t="s">
        <v>123</v>
      </c>
      <c r="L73" s="112" t="s">
        <v>123</v>
      </c>
      <c r="M73" s="118">
        <v>0.98666666666666669</v>
      </c>
      <c r="N73" s="124"/>
      <c r="O73" s="124"/>
      <c r="P73" s="112">
        <f>AVERAGE($F$5:F73)</f>
        <v>436.27536231884056</v>
      </c>
      <c r="Q73" s="112">
        <f>AVERAGE(G$5:G73)</f>
        <v>0.14492753623188406</v>
      </c>
      <c r="R73" s="113">
        <f>AVERAGE(H$5:H73)</f>
        <v>217701.40579710144</v>
      </c>
      <c r="S73" s="113">
        <f>AVERAGE(I$5:I73)</f>
        <v>63699.855072463768</v>
      </c>
      <c r="T73" s="113">
        <f>AVERAGE(J$5:J73)</f>
        <v>158559.52173913043</v>
      </c>
      <c r="U73" s="118">
        <f>AVERAGE($M$5:M73)</f>
        <v>0.96950080515297932</v>
      </c>
      <c r="V73" s="6"/>
      <c r="W73" s="6"/>
      <c r="X73" s="6"/>
      <c r="Y73" s="6"/>
      <c r="Z73" s="6"/>
      <c r="AA73" s="6"/>
      <c r="AB73" s="6"/>
      <c r="AC73" s="6"/>
      <c r="AD73" s="6"/>
      <c r="AE73" s="6"/>
      <c r="AF73" s="6"/>
      <c r="AG73" s="22"/>
      <c r="AH73" s="112">
        <v>69</v>
      </c>
      <c r="AI73" s="112">
        <v>523</v>
      </c>
      <c r="AJ73" s="112">
        <v>28</v>
      </c>
      <c r="AK73" s="112">
        <v>43</v>
      </c>
      <c r="AL73" s="113">
        <v>3354.2973524213985</v>
      </c>
      <c r="AM73" s="112">
        <v>439</v>
      </c>
      <c r="AN73" s="112">
        <v>0</v>
      </c>
      <c r="AO73" s="113">
        <v>262961</v>
      </c>
      <c r="AP73" s="113">
        <v>63900</v>
      </c>
      <c r="AQ73" s="113">
        <v>203361</v>
      </c>
      <c r="AR73" s="112" t="s">
        <v>123</v>
      </c>
      <c r="AS73" s="112" t="s">
        <v>123</v>
      </c>
      <c r="AT73" s="118">
        <v>0.97555555555555551</v>
      </c>
      <c r="AU73" s="124"/>
      <c r="AV73" s="124"/>
      <c r="AW73" s="112">
        <f>AVERAGE(AM$5:AM73)</f>
        <v>440.1159420289855</v>
      </c>
      <c r="AX73" s="112">
        <f>AVERAGE(AN$5:AN73)</f>
        <v>0.21739130434782608</v>
      </c>
      <c r="AY73" s="113">
        <f>AVERAGE(AO$5:AO73)</f>
        <v>263629.44927536231</v>
      </c>
      <c r="AZ73" s="113">
        <f>AVERAGE(AP$5:AP73)</f>
        <v>64141.811594202896</v>
      </c>
      <c r="BA73" s="113">
        <f>AVERAGE(AQ$5:AQ73)</f>
        <v>203631.11594202899</v>
      </c>
      <c r="BB73" s="118">
        <f>AVERAGE($AT$5:AT73)</f>
        <v>0.97803542673107879</v>
      </c>
      <c r="BC73" s="6"/>
      <c r="BD73" s="6"/>
      <c r="BE73" s="6"/>
      <c r="BF73" s="6"/>
      <c r="BG73" s="10"/>
      <c r="BO73" s="22"/>
    </row>
    <row r="74" spans="1:67" x14ac:dyDescent="0.25">
      <c r="A74" s="112">
        <v>70</v>
      </c>
      <c r="B74" s="112">
        <v>475</v>
      </c>
      <c r="C74" s="112">
        <v>37</v>
      </c>
      <c r="D74" s="112">
        <v>31</v>
      </c>
      <c r="E74" s="113">
        <v>3524.8280384083337</v>
      </c>
      <c r="F74" s="112">
        <v>450</v>
      </c>
      <c r="G74" s="112">
        <v>1</v>
      </c>
      <c r="H74" s="113">
        <v>224550</v>
      </c>
      <c r="I74" s="113">
        <v>65499</v>
      </c>
      <c r="J74" s="113">
        <v>162151</v>
      </c>
      <c r="K74" s="112" t="s">
        <v>124</v>
      </c>
      <c r="L74" s="112" t="s">
        <v>124</v>
      </c>
      <c r="M74" s="118">
        <v>1</v>
      </c>
      <c r="N74" s="124"/>
      <c r="O74" s="124"/>
      <c r="P74" s="112">
        <f>AVERAGE($F$5:F74)</f>
        <v>436.47142857142859</v>
      </c>
      <c r="Q74" s="112">
        <f>AVERAGE(G$5:G74)</f>
        <v>0.15714285714285714</v>
      </c>
      <c r="R74" s="113">
        <f>AVERAGE(H$5:H74)</f>
        <v>217799.24285714285</v>
      </c>
      <c r="S74" s="113">
        <f>AVERAGE(I$5:I74)</f>
        <v>63725.557142857142</v>
      </c>
      <c r="T74" s="113">
        <f>AVERAGE(J$5:J74)</f>
        <v>158610.82857142857</v>
      </c>
      <c r="U74" s="118">
        <f>AVERAGE($M$5:M74)</f>
        <v>0.96993650793650821</v>
      </c>
      <c r="V74" s="6"/>
      <c r="W74" s="6"/>
      <c r="X74" s="6"/>
      <c r="Y74" s="6"/>
      <c r="Z74" s="6"/>
      <c r="AA74" s="6"/>
      <c r="AB74" s="6"/>
      <c r="AC74" s="6"/>
      <c r="AD74" s="6"/>
      <c r="AE74" s="6"/>
      <c r="AF74" s="6"/>
      <c r="AG74" s="22"/>
      <c r="AH74" s="112">
        <v>70</v>
      </c>
      <c r="AI74" s="112">
        <v>492</v>
      </c>
      <c r="AJ74" s="112">
        <v>38</v>
      </c>
      <c r="AK74" s="112">
        <v>40</v>
      </c>
      <c r="AL74" s="113">
        <v>4344.9900387629978</v>
      </c>
      <c r="AM74" s="112">
        <v>442</v>
      </c>
      <c r="AN74" s="112">
        <v>0</v>
      </c>
      <c r="AO74" s="113">
        <v>264758</v>
      </c>
      <c r="AP74" s="113">
        <v>64200</v>
      </c>
      <c r="AQ74" s="113">
        <v>204558</v>
      </c>
      <c r="AR74" s="112" t="s">
        <v>123</v>
      </c>
      <c r="AS74" s="112" t="s">
        <v>123</v>
      </c>
      <c r="AT74" s="118">
        <v>0.98222222222222222</v>
      </c>
      <c r="AU74" s="124"/>
      <c r="AV74" s="124"/>
      <c r="AW74" s="112">
        <f>AVERAGE(AM$5:AM74)</f>
        <v>440.14285714285717</v>
      </c>
      <c r="AX74" s="112">
        <f>AVERAGE(AN$5:AN74)</f>
        <v>0.21428571428571427</v>
      </c>
      <c r="AY74" s="113">
        <f>AVERAGE(AO$5:AO74)</f>
        <v>263645.57142857142</v>
      </c>
      <c r="AZ74" s="113">
        <f>AVERAGE(AP$5:AP74)</f>
        <v>64142.642857142855</v>
      </c>
      <c r="BA74" s="113">
        <f>AVERAGE(AQ$5:AQ74)</f>
        <v>203644.35714285713</v>
      </c>
      <c r="BB74" s="118">
        <f>AVERAGE($AT$5:AT74)</f>
        <v>0.97809523809523791</v>
      </c>
      <c r="BO74" s="22"/>
    </row>
    <row r="75" spans="1:67" x14ac:dyDescent="0.25">
      <c r="A75" s="112">
        <v>71</v>
      </c>
      <c r="B75" s="112">
        <v>558</v>
      </c>
      <c r="C75" s="112">
        <v>28</v>
      </c>
      <c r="D75" s="112">
        <v>43</v>
      </c>
      <c r="E75" s="113">
        <v>4341.2216898297438</v>
      </c>
      <c r="F75" s="112">
        <v>439</v>
      </c>
      <c r="G75" s="112">
        <v>0</v>
      </c>
      <c r="H75" s="113">
        <v>219061</v>
      </c>
      <c r="I75" s="113">
        <v>63900</v>
      </c>
      <c r="J75" s="113">
        <v>159461</v>
      </c>
      <c r="K75" s="112" t="s">
        <v>123</v>
      </c>
      <c r="L75" s="112" t="s">
        <v>123</v>
      </c>
      <c r="M75" s="118">
        <v>0.97555555555555551</v>
      </c>
      <c r="N75" s="124"/>
      <c r="O75" s="124"/>
      <c r="P75" s="112">
        <f>AVERAGE($F$5:F75)</f>
        <v>436.50704225352115</v>
      </c>
      <c r="Q75" s="112">
        <f>AVERAGE(G$5:G75)</f>
        <v>0.15492957746478872</v>
      </c>
      <c r="R75" s="113">
        <f>AVERAGE(H$5:H75)</f>
        <v>217817.01408450704</v>
      </c>
      <c r="S75" s="113">
        <f>AVERAGE(I$5:I75)</f>
        <v>63728.014084507042</v>
      </c>
      <c r="T75" s="113">
        <f>AVERAGE(J$5:J75)</f>
        <v>158622.80281690141</v>
      </c>
      <c r="U75" s="118">
        <f>AVERAGE($M$5:M75)</f>
        <v>0.97001564945226948</v>
      </c>
      <c r="V75" s="6"/>
      <c r="W75" s="6"/>
      <c r="X75" s="6"/>
      <c r="Y75" s="6"/>
      <c r="Z75" s="6"/>
      <c r="AA75" s="6"/>
      <c r="AB75" s="6"/>
      <c r="AC75" s="6"/>
      <c r="AD75" s="6"/>
      <c r="AE75" s="6"/>
      <c r="AF75" s="6"/>
      <c r="AG75" s="22"/>
      <c r="AH75" s="112">
        <v>71</v>
      </c>
      <c r="AI75" s="112">
        <v>460</v>
      </c>
      <c r="AJ75" s="112">
        <v>39</v>
      </c>
      <c r="AK75" s="112">
        <v>37</v>
      </c>
      <c r="AL75" s="113">
        <v>2239.1313134147113</v>
      </c>
      <c r="AM75" s="112">
        <v>445</v>
      </c>
      <c r="AN75" s="112">
        <v>0</v>
      </c>
      <c r="AO75" s="113">
        <v>266555</v>
      </c>
      <c r="AP75" s="113">
        <v>64500</v>
      </c>
      <c r="AQ75" s="113">
        <v>205755</v>
      </c>
      <c r="AR75" s="112" t="s">
        <v>123</v>
      </c>
      <c r="AS75" s="112" t="s">
        <v>123</v>
      </c>
      <c r="AT75" s="118">
        <v>0.98888888888888893</v>
      </c>
      <c r="AU75" s="124"/>
      <c r="AV75" s="124"/>
      <c r="AW75" s="112">
        <f>AVERAGE(AM$5:AM75)</f>
        <v>440.21126760563379</v>
      </c>
      <c r="AX75" s="112">
        <f>AVERAGE(AN$5:AN75)</f>
        <v>0.21126760563380281</v>
      </c>
      <c r="AY75" s="113">
        <f>AVERAGE(AO$5:AO75)</f>
        <v>263686.54929577466</v>
      </c>
      <c r="AZ75" s="113">
        <f>AVERAGE(AP$5:AP75)</f>
        <v>64147.67605633803</v>
      </c>
      <c r="BA75" s="113">
        <f>AVERAGE(AQ$5:AQ75)</f>
        <v>203674.08450704225</v>
      </c>
      <c r="BB75" s="118">
        <f>AVERAGE($AT$5:AT75)</f>
        <v>0.97824726134585283</v>
      </c>
      <c r="BC75" s="6"/>
      <c r="BD75" s="6"/>
      <c r="BE75" s="6"/>
      <c r="BF75" s="6"/>
      <c r="BG75" s="6"/>
      <c r="BO75" s="22"/>
    </row>
    <row r="76" spans="1:67" x14ac:dyDescent="0.25">
      <c r="A76" s="112">
        <v>72</v>
      </c>
      <c r="B76" s="112">
        <v>513</v>
      </c>
      <c r="C76" s="112">
        <v>41</v>
      </c>
      <c r="D76" s="112">
        <v>49</v>
      </c>
      <c r="E76" s="113">
        <v>4937.6534917968966</v>
      </c>
      <c r="F76" s="112">
        <v>433</v>
      </c>
      <c r="G76" s="112">
        <v>0</v>
      </c>
      <c r="H76" s="113">
        <v>216067</v>
      </c>
      <c r="I76" s="113">
        <v>63300</v>
      </c>
      <c r="J76" s="113">
        <v>157667</v>
      </c>
      <c r="K76" s="112" t="s">
        <v>123</v>
      </c>
      <c r="L76" s="112" t="s">
        <v>123</v>
      </c>
      <c r="M76" s="118">
        <v>0.9622222222222222</v>
      </c>
      <c r="N76" s="124"/>
      <c r="O76" s="124"/>
      <c r="P76" s="112">
        <f>AVERAGE($F$5:F76)</f>
        <v>436.45833333333331</v>
      </c>
      <c r="Q76" s="112">
        <f>AVERAGE(G$5:G76)</f>
        <v>0.15277777777777779</v>
      </c>
      <c r="R76" s="113">
        <f>AVERAGE(H$5:H76)</f>
        <v>217792.70833333334</v>
      </c>
      <c r="S76" s="113">
        <f>AVERAGE(I$5:I76)</f>
        <v>63722.069444444445</v>
      </c>
      <c r="T76" s="113">
        <f>AVERAGE(J$5:J76)</f>
        <v>158609.52777777778</v>
      </c>
      <c r="U76" s="118">
        <f>AVERAGE($M$5:M76)</f>
        <v>0.96990740740740777</v>
      </c>
      <c r="V76" s="6"/>
      <c r="W76" s="6"/>
      <c r="X76" s="6"/>
      <c r="Y76" s="6"/>
      <c r="Z76" s="6"/>
      <c r="AA76" s="6"/>
      <c r="AB76" s="6"/>
      <c r="AC76" s="6"/>
      <c r="AD76" s="6"/>
      <c r="AE76" s="6"/>
      <c r="AF76" s="6"/>
      <c r="AG76" s="22"/>
      <c r="AH76" s="112">
        <v>72</v>
      </c>
      <c r="AI76" s="112">
        <v>507</v>
      </c>
      <c r="AJ76" s="112">
        <v>46</v>
      </c>
      <c r="AK76" s="112">
        <v>34</v>
      </c>
      <c r="AL76" s="113">
        <v>3562.8604363889308</v>
      </c>
      <c r="AM76" s="112">
        <v>448</v>
      </c>
      <c r="AN76" s="112">
        <v>0</v>
      </c>
      <c r="AO76" s="113">
        <v>268352</v>
      </c>
      <c r="AP76" s="113">
        <v>64800</v>
      </c>
      <c r="AQ76" s="113">
        <v>206952</v>
      </c>
      <c r="AR76" s="112" t="s">
        <v>123</v>
      </c>
      <c r="AS76" s="112" t="s">
        <v>123</v>
      </c>
      <c r="AT76" s="118">
        <v>0.99555555555555553</v>
      </c>
      <c r="AU76" s="124"/>
      <c r="AV76" s="124"/>
      <c r="AW76" s="112">
        <f>AVERAGE(AM$5:AM76)</f>
        <v>440.31944444444446</v>
      </c>
      <c r="AX76" s="112">
        <f>AVERAGE(AN$5:AN76)</f>
        <v>0.20833333333333334</v>
      </c>
      <c r="AY76" s="113">
        <f>AVERAGE(AO$5:AO76)</f>
        <v>263751.34722222225</v>
      </c>
      <c r="AZ76" s="113">
        <f>AVERAGE(AP$5:AP76)</f>
        <v>64156.736111111109</v>
      </c>
      <c r="BA76" s="113">
        <f>AVERAGE(AQ$5:AQ76)</f>
        <v>203719.61111111112</v>
      </c>
      <c r="BB76" s="118">
        <f>AVERAGE($AT$5:AT76)</f>
        <v>0.9784876543209875</v>
      </c>
      <c r="BC76" s="10"/>
      <c r="BD76" s="10"/>
      <c r="BE76" s="10"/>
      <c r="BF76" s="10"/>
      <c r="BG76" s="6"/>
      <c r="BO76" s="22"/>
    </row>
    <row r="77" spans="1:67" x14ac:dyDescent="0.25">
      <c r="A77" s="112">
        <v>73</v>
      </c>
      <c r="B77" s="112">
        <v>501</v>
      </c>
      <c r="C77" s="112">
        <v>50</v>
      </c>
      <c r="D77" s="112">
        <v>55</v>
      </c>
      <c r="E77" s="113">
        <v>3077.1417069846784</v>
      </c>
      <c r="F77" s="112">
        <v>427</v>
      </c>
      <c r="G77" s="112">
        <v>0</v>
      </c>
      <c r="H77" s="113">
        <v>213073</v>
      </c>
      <c r="I77" s="113">
        <v>62700</v>
      </c>
      <c r="J77" s="113">
        <v>155873</v>
      </c>
      <c r="K77" s="112" t="s">
        <v>123</v>
      </c>
      <c r="L77" s="112" t="s">
        <v>123</v>
      </c>
      <c r="M77" s="118">
        <v>0.94888888888888889</v>
      </c>
      <c r="N77" s="124"/>
      <c r="O77" s="124"/>
      <c r="P77" s="112">
        <f>AVERAGE($F$5:F77)</f>
        <v>436.32876712328766</v>
      </c>
      <c r="Q77" s="112">
        <f>AVERAGE(G$5:G77)</f>
        <v>0.15068493150684931</v>
      </c>
      <c r="R77" s="113">
        <f>AVERAGE(H$5:H77)</f>
        <v>217728.05479452055</v>
      </c>
      <c r="S77" s="113">
        <f>AVERAGE(I$5:I77)</f>
        <v>63708.068493150684</v>
      </c>
      <c r="T77" s="113">
        <f>AVERAGE(J$5:J77)</f>
        <v>158572.04109589042</v>
      </c>
      <c r="U77" s="118">
        <f>AVERAGE($M$5:M77)</f>
        <v>0.96961948249619512</v>
      </c>
      <c r="V77" s="6"/>
      <c r="W77" s="6"/>
      <c r="X77" s="6"/>
      <c r="Y77" s="6"/>
      <c r="Z77" s="6"/>
      <c r="AA77" s="6"/>
      <c r="AB77" s="6"/>
      <c r="AC77" s="6"/>
      <c r="AD77" s="6"/>
      <c r="AE77" s="6"/>
      <c r="AF77" s="6"/>
      <c r="AG77" s="22"/>
      <c r="AH77" s="112">
        <v>73</v>
      </c>
      <c r="AI77" s="112">
        <v>548</v>
      </c>
      <c r="AJ77" s="112">
        <v>45</v>
      </c>
      <c r="AK77" s="112">
        <v>40</v>
      </c>
      <c r="AL77" s="113">
        <v>3466.2993627250603</v>
      </c>
      <c r="AM77" s="112">
        <v>442</v>
      </c>
      <c r="AN77" s="112">
        <v>0</v>
      </c>
      <c r="AO77" s="113">
        <v>264758</v>
      </c>
      <c r="AP77" s="113">
        <v>64200</v>
      </c>
      <c r="AQ77" s="113">
        <v>204558</v>
      </c>
      <c r="AR77" s="112" t="s">
        <v>123</v>
      </c>
      <c r="AS77" s="112" t="s">
        <v>123</v>
      </c>
      <c r="AT77" s="118">
        <v>0.98222222222222222</v>
      </c>
      <c r="AU77" s="124"/>
      <c r="AV77" s="124"/>
      <c r="AW77" s="112">
        <f>AVERAGE(AM$5:AM77)</f>
        <v>440.34246575342468</v>
      </c>
      <c r="AX77" s="112">
        <f>AVERAGE(AN$5:AN77)</f>
        <v>0.20547945205479451</v>
      </c>
      <c r="AY77" s="113">
        <f>AVERAGE(AO$5:AO77)</f>
        <v>263765.1369863014</v>
      </c>
      <c r="AZ77" s="113">
        <f>AVERAGE(AP$5:AP77)</f>
        <v>64157.32876712329</v>
      </c>
      <c r="BA77" s="113">
        <f>AVERAGE(AQ$5:AQ77)</f>
        <v>203731.09589041097</v>
      </c>
      <c r="BB77" s="118">
        <f>AVERAGE($AT$5:AT77)</f>
        <v>0.97853881278538801</v>
      </c>
      <c r="BC77" s="6"/>
      <c r="BD77" s="6"/>
      <c r="BE77" s="6"/>
      <c r="BF77" s="6"/>
      <c r="BG77" s="10"/>
      <c r="BO77" s="22"/>
    </row>
    <row r="78" spans="1:67" x14ac:dyDescent="0.25">
      <c r="A78" s="112">
        <v>74</v>
      </c>
      <c r="B78" s="112">
        <v>600</v>
      </c>
      <c r="C78" s="112">
        <v>45</v>
      </c>
      <c r="D78" s="112">
        <v>53</v>
      </c>
      <c r="E78" s="113">
        <v>2700.7222323832329</v>
      </c>
      <c r="F78" s="112">
        <v>429</v>
      </c>
      <c r="G78" s="112">
        <v>0</v>
      </c>
      <c r="H78" s="113">
        <v>214071</v>
      </c>
      <c r="I78" s="113">
        <v>62900</v>
      </c>
      <c r="J78" s="113">
        <v>156471</v>
      </c>
      <c r="K78" s="112" t="s">
        <v>123</v>
      </c>
      <c r="L78" s="112" t="s">
        <v>123</v>
      </c>
      <c r="M78" s="118">
        <v>0.95333333333333337</v>
      </c>
      <c r="N78" s="124"/>
      <c r="O78" s="124"/>
      <c r="P78" s="112">
        <f>AVERAGE($F$5:F78)</f>
        <v>436.22972972972974</v>
      </c>
      <c r="Q78" s="112">
        <f>AVERAGE(G$5:G78)</f>
        <v>0.14864864864864866</v>
      </c>
      <c r="R78" s="113">
        <f>AVERAGE(H$5:H78)</f>
        <v>217678.63513513515</v>
      </c>
      <c r="S78" s="113">
        <f>AVERAGE(I$5:I78)</f>
        <v>63697.148648648646</v>
      </c>
      <c r="T78" s="113">
        <f>AVERAGE(J$5:J78)</f>
        <v>158543.64864864864</v>
      </c>
      <c r="U78" s="118">
        <f>AVERAGE($M$5:M78)</f>
        <v>0.96939939939939967</v>
      </c>
      <c r="V78" s="6"/>
      <c r="W78" s="6"/>
      <c r="X78" s="6"/>
      <c r="Y78" s="6"/>
      <c r="Z78" s="6"/>
      <c r="AA78" s="6"/>
      <c r="AB78" s="6"/>
      <c r="AC78" s="6"/>
      <c r="AD78" s="6"/>
      <c r="AE78" s="6"/>
      <c r="AF78" s="6"/>
      <c r="AG78" s="22"/>
      <c r="AH78" s="112">
        <v>74</v>
      </c>
      <c r="AI78" s="112">
        <v>528</v>
      </c>
      <c r="AJ78" s="112">
        <v>38</v>
      </c>
      <c r="AK78" s="112">
        <v>44</v>
      </c>
      <c r="AL78" s="113">
        <v>3585.8927306115665</v>
      </c>
      <c r="AM78" s="112">
        <v>438</v>
      </c>
      <c r="AN78" s="112">
        <v>0</v>
      </c>
      <c r="AO78" s="113">
        <v>262362</v>
      </c>
      <c r="AP78" s="113">
        <v>63800</v>
      </c>
      <c r="AQ78" s="113">
        <v>202962</v>
      </c>
      <c r="AR78" s="112" t="s">
        <v>123</v>
      </c>
      <c r="AS78" s="112" t="s">
        <v>123</v>
      </c>
      <c r="AT78" s="118">
        <v>0.97333333333333338</v>
      </c>
      <c r="AU78" s="124"/>
      <c r="AV78" s="124"/>
      <c r="AW78" s="112">
        <f>AVERAGE(AM$5:AM78)</f>
        <v>440.31081081081084</v>
      </c>
      <c r="AX78" s="112">
        <f>AVERAGE(AN$5:AN78)</f>
        <v>0.20270270270270271</v>
      </c>
      <c r="AY78" s="113">
        <f>AVERAGE(AO$5:AO78)</f>
        <v>263746.17567567568</v>
      </c>
      <c r="AZ78" s="113">
        <f>AVERAGE(AP$5:AP78)</f>
        <v>64152.5</v>
      </c>
      <c r="BA78" s="113">
        <f>AVERAGE(AQ$5:AQ78)</f>
        <v>203720.70270270269</v>
      </c>
      <c r="BB78" s="118">
        <f>AVERAGE($AT$5:AT78)</f>
        <v>0.97846846846846824</v>
      </c>
      <c r="BO78" s="22"/>
    </row>
    <row r="79" spans="1:67" x14ac:dyDescent="0.25">
      <c r="A79" s="112">
        <v>75</v>
      </c>
      <c r="B79" s="112">
        <v>534</v>
      </c>
      <c r="C79" s="112">
        <v>43</v>
      </c>
      <c r="D79" s="112">
        <v>34</v>
      </c>
      <c r="E79" s="113">
        <v>4898.0921552097188</v>
      </c>
      <c r="F79" s="112">
        <v>448</v>
      </c>
      <c r="G79" s="112">
        <v>0</v>
      </c>
      <c r="H79" s="113">
        <v>223552</v>
      </c>
      <c r="I79" s="113">
        <v>64800</v>
      </c>
      <c r="J79" s="113">
        <v>162152</v>
      </c>
      <c r="K79" s="112" t="s">
        <v>123</v>
      </c>
      <c r="L79" s="112" t="s">
        <v>123</v>
      </c>
      <c r="M79" s="118">
        <v>0.99555555555555553</v>
      </c>
      <c r="N79" s="124"/>
      <c r="O79" s="124"/>
      <c r="P79" s="112">
        <f>AVERAGE($F$5:F79)</f>
        <v>436.38666666666666</v>
      </c>
      <c r="Q79" s="112">
        <f>AVERAGE(G$5:G79)</f>
        <v>0.14666666666666667</v>
      </c>
      <c r="R79" s="113">
        <f>AVERAGE(H$5:H79)</f>
        <v>217756.94666666666</v>
      </c>
      <c r="S79" s="113">
        <f>AVERAGE(I$5:I79)</f>
        <v>63711.853333333333</v>
      </c>
      <c r="T79" s="113">
        <f>AVERAGE(J$5:J79)</f>
        <v>158591.76</v>
      </c>
      <c r="U79" s="118">
        <f>AVERAGE($M$5:M79)</f>
        <v>0.96974814814814847</v>
      </c>
      <c r="V79" s="6"/>
      <c r="W79" s="6"/>
      <c r="X79" s="6"/>
      <c r="Y79" s="6"/>
      <c r="Z79" s="6"/>
      <c r="AA79" s="6"/>
      <c r="AB79" s="6"/>
      <c r="AC79" s="6"/>
      <c r="AD79" s="6"/>
      <c r="AE79" s="6"/>
      <c r="AF79" s="6"/>
      <c r="AG79" s="22"/>
      <c r="AH79" s="112">
        <v>75</v>
      </c>
      <c r="AI79" s="112">
        <v>536</v>
      </c>
      <c r="AJ79" s="112">
        <v>33</v>
      </c>
      <c r="AK79" s="112">
        <v>44</v>
      </c>
      <c r="AL79" s="113">
        <v>4990.3210210191464</v>
      </c>
      <c r="AM79" s="112">
        <v>438</v>
      </c>
      <c r="AN79" s="112">
        <v>0</v>
      </c>
      <c r="AO79" s="113">
        <v>262362</v>
      </c>
      <c r="AP79" s="113">
        <v>63800</v>
      </c>
      <c r="AQ79" s="113">
        <v>202962</v>
      </c>
      <c r="AR79" s="112" t="s">
        <v>123</v>
      </c>
      <c r="AS79" s="112" t="s">
        <v>123</v>
      </c>
      <c r="AT79" s="118">
        <v>0.97333333333333338</v>
      </c>
      <c r="AU79" s="124"/>
      <c r="AV79" s="124"/>
      <c r="AW79" s="112">
        <f>AVERAGE(AM$5:AM79)</f>
        <v>440.28</v>
      </c>
      <c r="AX79" s="112">
        <f>AVERAGE(AN$5:AN79)</f>
        <v>0.2</v>
      </c>
      <c r="AY79" s="113">
        <f>AVERAGE(AO$5:AO79)</f>
        <v>263727.71999999997</v>
      </c>
      <c r="AZ79" s="113">
        <f>AVERAGE(AP$5:AP79)</f>
        <v>64147.8</v>
      </c>
      <c r="BA79" s="113">
        <f>AVERAGE(AQ$5:AQ79)</f>
        <v>203710.58666666667</v>
      </c>
      <c r="BB79" s="118">
        <f>AVERAGE($AT$5:AT79)</f>
        <v>0.97839999999999971</v>
      </c>
      <c r="BC79" s="6"/>
      <c r="BD79" s="6"/>
      <c r="BE79" s="6"/>
      <c r="BF79" s="6"/>
      <c r="BG79" s="6"/>
      <c r="BO79" s="22"/>
    </row>
    <row r="80" spans="1:67" x14ac:dyDescent="0.25">
      <c r="A80" s="112">
        <v>76</v>
      </c>
      <c r="B80" s="112">
        <v>625</v>
      </c>
      <c r="C80" s="112">
        <v>34</v>
      </c>
      <c r="D80" s="112">
        <v>49</v>
      </c>
      <c r="E80" s="113">
        <v>3365.8127367731886</v>
      </c>
      <c r="F80" s="112">
        <v>433</v>
      </c>
      <c r="G80" s="112">
        <v>0</v>
      </c>
      <c r="H80" s="113">
        <v>216067</v>
      </c>
      <c r="I80" s="113">
        <v>63300</v>
      </c>
      <c r="J80" s="113">
        <v>157667</v>
      </c>
      <c r="K80" s="112" t="s">
        <v>123</v>
      </c>
      <c r="L80" s="112" t="s">
        <v>123</v>
      </c>
      <c r="M80" s="118">
        <v>0.9622222222222222</v>
      </c>
      <c r="N80" s="124"/>
      <c r="O80" s="124"/>
      <c r="P80" s="112">
        <f>AVERAGE($F$5:F80)</f>
        <v>436.34210526315792</v>
      </c>
      <c r="Q80" s="112">
        <f>AVERAGE(G$5:G80)</f>
        <v>0.14473684210526316</v>
      </c>
      <c r="R80" s="113">
        <f>AVERAGE(H$5:H80)</f>
        <v>217734.71052631579</v>
      </c>
      <c r="S80" s="113">
        <f>AVERAGE(I$5:I80)</f>
        <v>63706.434210526313</v>
      </c>
      <c r="T80" s="113">
        <f>AVERAGE(J$5:J80)</f>
        <v>158579.59210526315</v>
      </c>
      <c r="U80" s="118">
        <f>AVERAGE($M$5:M80)</f>
        <v>0.96964912280701787</v>
      </c>
      <c r="V80" s="6"/>
      <c r="W80" s="6"/>
      <c r="X80" s="6"/>
      <c r="Y80" s="6"/>
      <c r="Z80" s="6"/>
      <c r="AA80" s="6"/>
      <c r="AB80" s="6"/>
      <c r="AC80" s="6"/>
      <c r="AD80" s="6"/>
      <c r="AE80" s="6"/>
      <c r="AF80" s="6"/>
      <c r="AG80" s="22"/>
      <c r="AH80" s="112">
        <v>76</v>
      </c>
      <c r="AI80" s="112">
        <v>459</v>
      </c>
      <c r="AJ80" s="112">
        <v>32</v>
      </c>
      <c r="AK80" s="112">
        <v>20</v>
      </c>
      <c r="AL80" s="113">
        <v>2304.4376514801347</v>
      </c>
      <c r="AM80" s="112">
        <v>450</v>
      </c>
      <c r="AN80" s="112">
        <v>12</v>
      </c>
      <c r="AO80" s="113">
        <v>269550</v>
      </c>
      <c r="AP80" s="113">
        <v>72188</v>
      </c>
      <c r="AQ80" s="113">
        <v>199362</v>
      </c>
      <c r="AR80" s="112" t="s">
        <v>124</v>
      </c>
      <c r="AS80" s="112" t="s">
        <v>124</v>
      </c>
      <c r="AT80" s="118">
        <v>1</v>
      </c>
      <c r="AU80" s="124"/>
      <c r="AV80" s="124"/>
      <c r="AW80" s="112">
        <f>AVERAGE(AM$5:AM80)</f>
        <v>440.40789473684208</v>
      </c>
      <c r="AX80" s="112">
        <f>AVERAGE(AN$5:AN80)</f>
        <v>0.35526315789473684</v>
      </c>
      <c r="AY80" s="113">
        <f>AVERAGE(AO$5:AO80)</f>
        <v>263804.32894736843</v>
      </c>
      <c r="AZ80" s="113">
        <f>AVERAGE(AP$5:AP80)</f>
        <v>64253.59210526316</v>
      </c>
      <c r="BA80" s="113">
        <f>AVERAGE(AQ$5:AQ80)</f>
        <v>203653.36842105264</v>
      </c>
      <c r="BB80" s="118">
        <f>AVERAGE($AT$5:AT80)</f>
        <v>0.97868421052631549</v>
      </c>
      <c r="BC80" s="10"/>
      <c r="BD80" s="10"/>
      <c r="BE80" s="10"/>
      <c r="BF80" s="10"/>
      <c r="BG80" s="6"/>
      <c r="BO80" s="22"/>
    </row>
    <row r="81" spans="1:67" x14ac:dyDescent="0.25">
      <c r="A81" s="112">
        <v>77</v>
      </c>
      <c r="B81" s="112">
        <v>652</v>
      </c>
      <c r="C81" s="112">
        <v>30</v>
      </c>
      <c r="D81" s="112">
        <v>60</v>
      </c>
      <c r="E81" s="113">
        <v>2204.0201226321028</v>
      </c>
      <c r="F81" s="112">
        <v>422</v>
      </c>
      <c r="G81" s="112">
        <v>0</v>
      </c>
      <c r="H81" s="113">
        <v>210578</v>
      </c>
      <c r="I81" s="113">
        <v>62200</v>
      </c>
      <c r="J81" s="113">
        <v>154378</v>
      </c>
      <c r="K81" s="112" t="s">
        <v>123</v>
      </c>
      <c r="L81" s="112" t="s">
        <v>123</v>
      </c>
      <c r="M81" s="118">
        <v>0.93777777777777782</v>
      </c>
      <c r="N81" s="124"/>
      <c r="O81" s="124"/>
      <c r="P81" s="112">
        <f>AVERAGE($F$5:F81)</f>
        <v>436.15584415584414</v>
      </c>
      <c r="Q81" s="112">
        <f>AVERAGE(G$5:G81)</f>
        <v>0.14285714285714285</v>
      </c>
      <c r="R81" s="113">
        <f>AVERAGE(H$5:H81)</f>
        <v>217641.76623376625</v>
      </c>
      <c r="S81" s="113">
        <f>AVERAGE(I$5:I81)</f>
        <v>63686.870129870127</v>
      </c>
      <c r="T81" s="113">
        <f>AVERAGE(J$5:J81)</f>
        <v>158525.02597402598</v>
      </c>
      <c r="U81" s="118">
        <f>AVERAGE($M$5:M81)</f>
        <v>0.96923520923520956</v>
      </c>
      <c r="V81" s="6"/>
      <c r="W81" s="6"/>
      <c r="X81" s="6"/>
      <c r="Y81" s="6"/>
      <c r="Z81" s="6"/>
      <c r="AA81" s="6"/>
      <c r="AB81" s="6"/>
      <c r="AC81" s="6"/>
      <c r="AD81" s="6"/>
      <c r="AE81" s="6"/>
      <c r="AF81" s="6"/>
      <c r="AG81" s="22"/>
      <c r="AH81" s="112">
        <v>77</v>
      </c>
      <c r="AI81" s="112">
        <v>470</v>
      </c>
      <c r="AJ81" s="112">
        <v>29</v>
      </c>
      <c r="AK81" s="112">
        <v>32</v>
      </c>
      <c r="AL81" s="113">
        <v>2486.6050303672746</v>
      </c>
      <c r="AM81" s="112">
        <v>450</v>
      </c>
      <c r="AN81" s="112">
        <v>0</v>
      </c>
      <c r="AO81" s="113">
        <v>269550</v>
      </c>
      <c r="AP81" s="113">
        <v>65000</v>
      </c>
      <c r="AQ81" s="113">
        <v>207750</v>
      </c>
      <c r="AR81" s="112" t="s">
        <v>124</v>
      </c>
      <c r="AS81" s="112" t="s">
        <v>123</v>
      </c>
      <c r="AT81" s="118">
        <v>1</v>
      </c>
      <c r="AU81" s="124"/>
      <c r="AV81" s="124"/>
      <c r="AW81" s="112">
        <f>AVERAGE(AM$5:AM81)</f>
        <v>440.53246753246754</v>
      </c>
      <c r="AX81" s="112">
        <f>AVERAGE(AN$5:AN81)</f>
        <v>0.35064935064935066</v>
      </c>
      <c r="AY81" s="113">
        <f>AVERAGE(AO$5:AO81)</f>
        <v>263878.94805194804</v>
      </c>
      <c r="AZ81" s="113">
        <f>AVERAGE(AP$5:AP81)</f>
        <v>64263.285714285717</v>
      </c>
      <c r="BA81" s="113">
        <f>AVERAGE(AQ$5:AQ81)</f>
        <v>203706.57142857142</v>
      </c>
      <c r="BB81" s="118">
        <f>AVERAGE($AT$5:AT81)</f>
        <v>0.9789610389610387</v>
      </c>
      <c r="BC81" s="6"/>
      <c r="BD81" s="6"/>
      <c r="BE81" s="6"/>
      <c r="BF81" s="6"/>
      <c r="BG81" s="10"/>
      <c r="BO81" s="22"/>
    </row>
    <row r="82" spans="1:67" x14ac:dyDescent="0.25">
      <c r="A82" s="112">
        <v>78</v>
      </c>
      <c r="B82" s="112">
        <v>641</v>
      </c>
      <c r="C82" s="112">
        <v>34</v>
      </c>
      <c r="D82" s="112">
        <v>54</v>
      </c>
      <c r="E82" s="113">
        <v>2726.3446017891788</v>
      </c>
      <c r="F82" s="112">
        <v>428</v>
      </c>
      <c r="G82" s="112">
        <v>0</v>
      </c>
      <c r="H82" s="113">
        <v>213572</v>
      </c>
      <c r="I82" s="113">
        <v>62800</v>
      </c>
      <c r="J82" s="113">
        <v>156172</v>
      </c>
      <c r="K82" s="112" t="s">
        <v>123</v>
      </c>
      <c r="L82" s="112" t="s">
        <v>123</v>
      </c>
      <c r="M82" s="118">
        <v>0.95111111111111113</v>
      </c>
      <c r="N82" s="124"/>
      <c r="O82" s="124"/>
      <c r="P82" s="112">
        <f>AVERAGE($F$5:F82)</f>
        <v>436.05128205128204</v>
      </c>
      <c r="Q82" s="112">
        <f>AVERAGE(G$5:G82)</f>
        <v>0.14102564102564102</v>
      </c>
      <c r="R82" s="113">
        <f>AVERAGE(H$5:H82)</f>
        <v>217589.58974358975</v>
      </c>
      <c r="S82" s="113">
        <f>AVERAGE(I$5:I82)</f>
        <v>63675.5</v>
      </c>
      <c r="T82" s="113">
        <f>AVERAGE(J$5:J82)</f>
        <v>158494.85897435897</v>
      </c>
      <c r="U82" s="118">
        <f>AVERAGE($M$5:M82)</f>
        <v>0.96900284900284939</v>
      </c>
      <c r="V82" s="6"/>
      <c r="W82" s="6"/>
      <c r="X82" s="6"/>
      <c r="Y82" s="6"/>
      <c r="Z82" s="6"/>
      <c r="AA82" s="6"/>
      <c r="AB82" s="6"/>
      <c r="AC82" s="6"/>
      <c r="AD82" s="6"/>
      <c r="AE82" s="6"/>
      <c r="AF82" s="6"/>
      <c r="AG82" s="22"/>
      <c r="AH82" s="112">
        <v>78</v>
      </c>
      <c r="AI82" s="112">
        <v>475</v>
      </c>
      <c r="AJ82" s="112">
        <v>42</v>
      </c>
      <c r="AK82" s="112">
        <v>39</v>
      </c>
      <c r="AL82" s="113">
        <v>2893.05588621076</v>
      </c>
      <c r="AM82" s="112">
        <v>443</v>
      </c>
      <c r="AN82" s="112">
        <v>0</v>
      </c>
      <c r="AO82" s="113">
        <v>265357</v>
      </c>
      <c r="AP82" s="113">
        <v>64300</v>
      </c>
      <c r="AQ82" s="113">
        <v>204957</v>
      </c>
      <c r="AR82" s="112" t="s">
        <v>123</v>
      </c>
      <c r="AS82" s="112" t="s">
        <v>123</v>
      </c>
      <c r="AT82" s="118">
        <v>0.98444444444444446</v>
      </c>
      <c r="AU82" s="124"/>
      <c r="AV82" s="124"/>
      <c r="AW82" s="112">
        <f>AVERAGE(AM$5:AM82)</f>
        <v>440.56410256410254</v>
      </c>
      <c r="AX82" s="112">
        <f>AVERAGE(AN$5:AN82)</f>
        <v>0.34615384615384615</v>
      </c>
      <c r="AY82" s="113">
        <f>AVERAGE(AO$5:AO82)</f>
        <v>263897.89743589744</v>
      </c>
      <c r="AZ82" s="113">
        <f>AVERAGE(AP$5:AP82)</f>
        <v>64263.756410256414</v>
      </c>
      <c r="BA82" s="113">
        <f>AVERAGE(AQ$5:AQ82)</f>
        <v>203722.60256410256</v>
      </c>
      <c r="BB82" s="118">
        <f>AVERAGE($AT$5:AT82)</f>
        <v>0.97903133903133888</v>
      </c>
      <c r="BO82" s="22"/>
    </row>
    <row r="83" spans="1:67" x14ac:dyDescent="0.25">
      <c r="A83" s="112">
        <v>79</v>
      </c>
      <c r="B83" s="112">
        <v>548</v>
      </c>
      <c r="C83" s="112">
        <v>43</v>
      </c>
      <c r="D83" s="112">
        <v>37</v>
      </c>
      <c r="E83" s="113">
        <v>3728.6977698320279</v>
      </c>
      <c r="F83" s="112">
        <v>445</v>
      </c>
      <c r="G83" s="112">
        <v>0</v>
      </c>
      <c r="H83" s="113">
        <v>222055</v>
      </c>
      <c r="I83" s="113">
        <v>64500</v>
      </c>
      <c r="J83" s="113">
        <v>161255</v>
      </c>
      <c r="K83" s="112" t="s">
        <v>123</v>
      </c>
      <c r="L83" s="112" t="s">
        <v>123</v>
      </c>
      <c r="M83" s="118">
        <v>0.98888888888888893</v>
      </c>
      <c r="N83" s="124"/>
      <c r="O83" s="124"/>
      <c r="P83" s="112">
        <f>AVERAGE($F$5:F83)</f>
        <v>436.1645569620253</v>
      </c>
      <c r="Q83" s="112">
        <f>AVERAGE(G$5:G83)</f>
        <v>0.13924050632911392</v>
      </c>
      <c r="R83" s="113">
        <f>AVERAGE(H$5:H83)</f>
        <v>217646.11392405065</v>
      </c>
      <c r="S83" s="113">
        <f>AVERAGE(I$5:I83)</f>
        <v>63685.936708860761</v>
      </c>
      <c r="T83" s="113">
        <f>AVERAGE(J$5:J83)</f>
        <v>158529.79746835443</v>
      </c>
      <c r="U83" s="118">
        <f>AVERAGE($M$5:M83)</f>
        <v>0.96925457102672341</v>
      </c>
      <c r="V83" s="6"/>
      <c r="W83" s="6"/>
      <c r="X83" s="6"/>
      <c r="Y83" s="6"/>
      <c r="Z83" s="6"/>
      <c r="AA83" s="6"/>
      <c r="AB83" s="6"/>
      <c r="AC83" s="6"/>
      <c r="AD83" s="6"/>
      <c r="AE83" s="6"/>
      <c r="AF83" s="6"/>
      <c r="AG83" s="22"/>
      <c r="AH83" s="112">
        <v>79</v>
      </c>
      <c r="AI83" s="112">
        <v>544</v>
      </c>
      <c r="AJ83" s="112">
        <v>48</v>
      </c>
      <c r="AK83" s="112">
        <v>34</v>
      </c>
      <c r="AL83" s="113">
        <v>2766.4741274304829</v>
      </c>
      <c r="AM83" s="112">
        <v>448</v>
      </c>
      <c r="AN83" s="112">
        <v>0</v>
      </c>
      <c r="AO83" s="113">
        <v>268352</v>
      </c>
      <c r="AP83" s="113">
        <v>64800</v>
      </c>
      <c r="AQ83" s="113">
        <v>206952</v>
      </c>
      <c r="AR83" s="112" t="s">
        <v>123</v>
      </c>
      <c r="AS83" s="112" t="s">
        <v>123</v>
      </c>
      <c r="AT83" s="118">
        <v>0.99555555555555553</v>
      </c>
      <c r="AU83" s="124"/>
      <c r="AV83" s="124"/>
      <c r="AW83" s="112">
        <f>AVERAGE(AM$5:AM83)</f>
        <v>440.65822784810126</v>
      </c>
      <c r="AX83" s="112">
        <f>AVERAGE(AN$5:AN83)</f>
        <v>0.34177215189873417</v>
      </c>
      <c r="AY83" s="113">
        <f>AVERAGE(AO$5:AO83)</f>
        <v>263954.27848101268</v>
      </c>
      <c r="AZ83" s="113">
        <f>AVERAGE(AP$5:AP83)</f>
        <v>64270.544303797469</v>
      </c>
      <c r="BA83" s="113">
        <f>AVERAGE(AQ$5:AQ83)</f>
        <v>203763.48101265822</v>
      </c>
      <c r="BB83" s="118">
        <f>AVERAGE($AT$5:AT83)</f>
        <v>0.97924050632911375</v>
      </c>
      <c r="BC83" s="6"/>
      <c r="BD83" s="6"/>
      <c r="BE83" s="6"/>
      <c r="BF83" s="6"/>
      <c r="BG83" s="6"/>
      <c r="BO83" s="22"/>
    </row>
    <row r="84" spans="1:67" x14ac:dyDescent="0.25">
      <c r="A84" s="112">
        <v>80</v>
      </c>
      <c r="B84" s="112">
        <v>608</v>
      </c>
      <c r="C84" s="112">
        <v>34</v>
      </c>
      <c r="D84" s="112">
        <v>44</v>
      </c>
      <c r="E84" s="113">
        <v>3553.6131211343618</v>
      </c>
      <c r="F84" s="112">
        <v>438</v>
      </c>
      <c r="G84" s="112">
        <v>0</v>
      </c>
      <c r="H84" s="113">
        <v>218562</v>
      </c>
      <c r="I84" s="113">
        <v>63800</v>
      </c>
      <c r="J84" s="113">
        <v>159162</v>
      </c>
      <c r="K84" s="112" t="s">
        <v>123</v>
      </c>
      <c r="L84" s="112" t="s">
        <v>123</v>
      </c>
      <c r="M84" s="118">
        <v>0.97333333333333338</v>
      </c>
      <c r="N84" s="124"/>
      <c r="O84" s="124"/>
      <c r="P84" s="112">
        <f>AVERAGE($F$5:F84)</f>
        <v>436.1875</v>
      </c>
      <c r="Q84" s="112">
        <f>AVERAGE(G$5:G84)</f>
        <v>0.13750000000000001</v>
      </c>
      <c r="R84" s="113">
        <f>AVERAGE(H$5:H84)</f>
        <v>217657.5625</v>
      </c>
      <c r="S84" s="113">
        <f>AVERAGE(I$5:I84)</f>
        <v>63687.362500000003</v>
      </c>
      <c r="T84" s="113">
        <f>AVERAGE(J$5:J84)</f>
        <v>158537.70000000001</v>
      </c>
      <c r="U84" s="118">
        <f>AVERAGE($M$5:M84)</f>
        <v>0.96930555555555598</v>
      </c>
      <c r="V84" s="6"/>
      <c r="W84" s="6"/>
      <c r="X84" s="6"/>
      <c r="Y84" s="6"/>
      <c r="Z84" s="6"/>
      <c r="AA84" s="6"/>
      <c r="AB84" s="6"/>
      <c r="AC84" s="6"/>
      <c r="AD84" s="6"/>
      <c r="AE84" s="6"/>
      <c r="AF84" s="6"/>
      <c r="AG84" s="22"/>
      <c r="AH84" s="112">
        <v>80</v>
      </c>
      <c r="AI84" s="112">
        <v>448</v>
      </c>
      <c r="AJ84" s="112">
        <v>47</v>
      </c>
      <c r="AK84" s="112">
        <v>37</v>
      </c>
      <c r="AL84" s="113">
        <v>3797.549275773406</v>
      </c>
      <c r="AM84" s="112">
        <v>445</v>
      </c>
      <c r="AN84" s="112">
        <v>0</v>
      </c>
      <c r="AO84" s="113">
        <v>266555</v>
      </c>
      <c r="AP84" s="113">
        <v>64500</v>
      </c>
      <c r="AQ84" s="113">
        <v>205755</v>
      </c>
      <c r="AR84" s="112" t="s">
        <v>123</v>
      </c>
      <c r="AS84" s="112" t="s">
        <v>123</v>
      </c>
      <c r="AT84" s="118">
        <v>0.98888888888888893</v>
      </c>
      <c r="AU84" s="124"/>
      <c r="AV84" s="124"/>
      <c r="AW84" s="112">
        <f>AVERAGE(AM$5:AM84)</f>
        <v>440.71249999999998</v>
      </c>
      <c r="AX84" s="112">
        <f>AVERAGE(AN$5:AN84)</f>
        <v>0.33750000000000002</v>
      </c>
      <c r="AY84" s="113">
        <f>AVERAGE(AO$5:AO84)</f>
        <v>263986.78749999998</v>
      </c>
      <c r="AZ84" s="113">
        <f>AVERAGE(AP$5:AP84)</f>
        <v>64273.412499999999</v>
      </c>
      <c r="BA84" s="113">
        <f>AVERAGE(AQ$5:AQ84)</f>
        <v>203788.375</v>
      </c>
      <c r="BB84" s="118">
        <f>AVERAGE($AT$5:AT84)</f>
        <v>0.97936111111111102</v>
      </c>
      <c r="BC84" s="10"/>
      <c r="BD84" s="10"/>
      <c r="BE84" s="10"/>
      <c r="BF84" s="10"/>
      <c r="BG84" s="6"/>
      <c r="BO84" s="22"/>
    </row>
    <row r="85" spans="1:67" x14ac:dyDescent="0.25">
      <c r="A85" s="112">
        <v>81</v>
      </c>
      <c r="B85" s="112">
        <v>582</v>
      </c>
      <c r="C85" s="112">
        <v>36</v>
      </c>
      <c r="D85" s="112">
        <v>53</v>
      </c>
      <c r="E85" s="113">
        <v>4169.2514662323492</v>
      </c>
      <c r="F85" s="112">
        <v>429</v>
      </c>
      <c r="G85" s="112">
        <v>0</v>
      </c>
      <c r="H85" s="113">
        <v>214071</v>
      </c>
      <c r="I85" s="113">
        <v>62900</v>
      </c>
      <c r="J85" s="113">
        <v>156471</v>
      </c>
      <c r="K85" s="112" t="s">
        <v>123</v>
      </c>
      <c r="L85" s="112" t="s">
        <v>123</v>
      </c>
      <c r="M85" s="118">
        <v>0.95333333333333337</v>
      </c>
      <c r="N85" s="124"/>
      <c r="O85" s="124"/>
      <c r="P85" s="112">
        <f>AVERAGE($F$5:F85)</f>
        <v>436.09876543209879</v>
      </c>
      <c r="Q85" s="112">
        <f>AVERAGE(G$5:G85)</f>
        <v>0.13580246913580246</v>
      </c>
      <c r="R85" s="113">
        <f>AVERAGE(H$5:H85)</f>
        <v>217613.28395061727</v>
      </c>
      <c r="S85" s="113">
        <f>AVERAGE(I$5:I85)</f>
        <v>63677.641975308645</v>
      </c>
      <c r="T85" s="113">
        <f>AVERAGE(J$5:J85)</f>
        <v>158512.1851851852</v>
      </c>
      <c r="U85" s="118">
        <f>AVERAGE($M$5:M85)</f>
        <v>0.96910836762688657</v>
      </c>
      <c r="V85" s="6"/>
      <c r="W85" s="6"/>
      <c r="X85" s="6"/>
      <c r="Y85" s="6"/>
      <c r="Z85" s="6"/>
      <c r="AA85" s="6"/>
      <c r="AB85" s="6"/>
      <c r="AC85" s="6"/>
      <c r="AD85" s="6"/>
      <c r="AE85" s="6"/>
      <c r="AF85" s="6"/>
      <c r="AG85" s="22"/>
      <c r="AH85" s="112">
        <v>81</v>
      </c>
      <c r="AI85" s="112">
        <v>493</v>
      </c>
      <c r="AJ85" s="112">
        <v>35</v>
      </c>
      <c r="AK85" s="112">
        <v>54</v>
      </c>
      <c r="AL85" s="113">
        <v>2981.1979890347779</v>
      </c>
      <c r="AM85" s="112">
        <v>428</v>
      </c>
      <c r="AN85" s="112">
        <v>0</v>
      </c>
      <c r="AO85" s="113">
        <v>256372</v>
      </c>
      <c r="AP85" s="113">
        <v>62800</v>
      </c>
      <c r="AQ85" s="113">
        <v>198972</v>
      </c>
      <c r="AR85" s="112" t="s">
        <v>123</v>
      </c>
      <c r="AS85" s="112" t="s">
        <v>123</v>
      </c>
      <c r="AT85" s="118">
        <v>0.95111111111111113</v>
      </c>
      <c r="AU85" s="124"/>
      <c r="AV85" s="124"/>
      <c r="AW85" s="112">
        <f>AVERAGE(AM$5:AM85)</f>
        <v>440.55555555555554</v>
      </c>
      <c r="AX85" s="112">
        <f>AVERAGE(AN$5:AN85)</f>
        <v>0.33333333333333331</v>
      </c>
      <c r="AY85" s="113">
        <f>AVERAGE(AO$5:AO85)</f>
        <v>263892.77777777775</v>
      </c>
      <c r="AZ85" s="113">
        <f>AVERAGE(AP$5:AP85)</f>
        <v>64255.222222222219</v>
      </c>
      <c r="BA85" s="113">
        <f>AVERAGE(AQ$5:AQ85)</f>
        <v>203728.91358024691</v>
      </c>
      <c r="BB85" s="118">
        <f>AVERAGE($AT$5:AT85)</f>
        <v>0.9790123456790123</v>
      </c>
      <c r="BC85" s="6"/>
      <c r="BD85" s="6"/>
      <c r="BE85" s="6"/>
      <c r="BF85" s="6"/>
      <c r="BG85" s="10"/>
      <c r="BO85" s="22"/>
    </row>
    <row r="86" spans="1:67" x14ac:dyDescent="0.25">
      <c r="A86" s="112">
        <v>82</v>
      </c>
      <c r="B86" s="112">
        <v>545</v>
      </c>
      <c r="C86" s="112">
        <v>28</v>
      </c>
      <c r="D86" s="112">
        <v>34</v>
      </c>
      <c r="E86" s="113">
        <v>3247.7390565370656</v>
      </c>
      <c r="F86" s="112">
        <v>448</v>
      </c>
      <c r="G86" s="112">
        <v>0</v>
      </c>
      <c r="H86" s="113">
        <v>223552</v>
      </c>
      <c r="I86" s="113">
        <v>64800</v>
      </c>
      <c r="J86" s="113">
        <v>162152</v>
      </c>
      <c r="K86" s="112" t="s">
        <v>123</v>
      </c>
      <c r="L86" s="112" t="s">
        <v>123</v>
      </c>
      <c r="M86" s="118">
        <v>0.99555555555555553</v>
      </c>
      <c r="N86" s="124"/>
      <c r="O86" s="124"/>
      <c r="P86" s="112">
        <f>AVERAGE($F$5:F86)</f>
        <v>436.2439024390244</v>
      </c>
      <c r="Q86" s="112">
        <f>AVERAGE(G$5:G86)</f>
        <v>0.13414634146341464</v>
      </c>
      <c r="R86" s="113">
        <f>AVERAGE(H$5:H86)</f>
        <v>217685.70731707316</v>
      </c>
      <c r="S86" s="113">
        <f>AVERAGE(I$5:I86)</f>
        <v>63691.329268292684</v>
      </c>
      <c r="T86" s="113">
        <f>AVERAGE(J$5:J86)</f>
        <v>158556.57317073172</v>
      </c>
      <c r="U86" s="118">
        <f>AVERAGE($M$5:M86)</f>
        <v>0.96943089430894347</v>
      </c>
      <c r="V86" s="6"/>
      <c r="W86" s="6"/>
      <c r="X86" s="6"/>
      <c r="Y86" s="6"/>
      <c r="Z86" s="6"/>
      <c r="AA86" s="6"/>
      <c r="AB86" s="6"/>
      <c r="AC86" s="6"/>
      <c r="AD86" s="6"/>
      <c r="AE86" s="6"/>
      <c r="AF86" s="6"/>
      <c r="AG86" s="22"/>
      <c r="AH86" s="112">
        <v>82</v>
      </c>
      <c r="AI86" s="112">
        <v>546</v>
      </c>
      <c r="AJ86" s="112">
        <v>49</v>
      </c>
      <c r="AK86" s="112">
        <v>47</v>
      </c>
      <c r="AL86" s="113">
        <v>2614.4296793303047</v>
      </c>
      <c r="AM86" s="112">
        <v>435</v>
      </c>
      <c r="AN86" s="112">
        <v>0</v>
      </c>
      <c r="AO86" s="113">
        <v>260565</v>
      </c>
      <c r="AP86" s="113">
        <v>63500</v>
      </c>
      <c r="AQ86" s="113">
        <v>201765</v>
      </c>
      <c r="AR86" s="112" t="s">
        <v>123</v>
      </c>
      <c r="AS86" s="112" t="s">
        <v>123</v>
      </c>
      <c r="AT86" s="118">
        <v>0.96666666666666667</v>
      </c>
      <c r="AU86" s="124"/>
      <c r="AV86" s="124"/>
      <c r="AW86" s="112">
        <f>AVERAGE(AM$5:AM86)</f>
        <v>440.48780487804879</v>
      </c>
      <c r="AX86" s="112">
        <f>AVERAGE(AN$5:AN86)</f>
        <v>0.32926829268292684</v>
      </c>
      <c r="AY86" s="113">
        <f>AVERAGE(AO$5:AO86)</f>
        <v>263852.19512195123</v>
      </c>
      <c r="AZ86" s="113">
        <f>AVERAGE(AP$5:AP86)</f>
        <v>64246.012195121948</v>
      </c>
      <c r="BA86" s="113">
        <f>AVERAGE(AQ$5:AQ86)</f>
        <v>203704.96341463414</v>
      </c>
      <c r="BB86" s="118">
        <f>AVERAGE($AT$5:AT86)</f>
        <v>0.9788617886178862</v>
      </c>
      <c r="BO86" s="22"/>
    </row>
    <row r="87" spans="1:67" x14ac:dyDescent="0.25">
      <c r="A87" s="112">
        <v>83</v>
      </c>
      <c r="B87" s="112">
        <v>618</v>
      </c>
      <c r="C87" s="112">
        <v>35</v>
      </c>
      <c r="D87" s="112">
        <v>48</v>
      </c>
      <c r="E87" s="113">
        <v>2309.5353345646263</v>
      </c>
      <c r="F87" s="112">
        <v>434</v>
      </c>
      <c r="G87" s="112">
        <v>0</v>
      </c>
      <c r="H87" s="113">
        <v>216566</v>
      </c>
      <c r="I87" s="113">
        <v>63400</v>
      </c>
      <c r="J87" s="113">
        <v>157966</v>
      </c>
      <c r="K87" s="112" t="s">
        <v>123</v>
      </c>
      <c r="L87" s="112" t="s">
        <v>123</v>
      </c>
      <c r="M87" s="118">
        <v>0.96444444444444444</v>
      </c>
      <c r="N87" s="124"/>
      <c r="O87" s="124"/>
      <c r="P87" s="112">
        <f>AVERAGE($F$5:F87)</f>
        <v>436.2168674698795</v>
      </c>
      <c r="Q87" s="112">
        <f>AVERAGE(G$5:G87)</f>
        <v>0.13253012048192772</v>
      </c>
      <c r="R87" s="113">
        <f>AVERAGE(H$5:H87)</f>
        <v>217672.21686746989</v>
      </c>
      <c r="S87" s="113">
        <f>AVERAGE(I$5:I87)</f>
        <v>63687.819277108436</v>
      </c>
      <c r="T87" s="113">
        <f>AVERAGE(J$5:J87)</f>
        <v>158549.4578313253</v>
      </c>
      <c r="U87" s="118">
        <f>AVERAGE($M$5:M87)</f>
        <v>0.96937081659973257</v>
      </c>
      <c r="V87" s="6"/>
      <c r="W87" s="6"/>
      <c r="X87" s="6"/>
      <c r="Y87" s="6"/>
      <c r="Z87" s="6"/>
      <c r="AA87" s="6"/>
      <c r="AB87" s="6"/>
      <c r="AC87" s="6"/>
      <c r="AD87" s="6"/>
      <c r="AE87" s="6"/>
      <c r="AF87" s="6"/>
      <c r="AG87" s="22"/>
      <c r="AH87" s="112">
        <v>83</v>
      </c>
      <c r="AI87" s="112">
        <v>483</v>
      </c>
      <c r="AJ87" s="112">
        <v>29</v>
      </c>
      <c r="AK87" s="112">
        <v>39</v>
      </c>
      <c r="AL87" s="113">
        <v>4027.7273473585501</v>
      </c>
      <c r="AM87" s="112">
        <v>443</v>
      </c>
      <c r="AN87" s="112">
        <v>0</v>
      </c>
      <c r="AO87" s="113">
        <v>265357</v>
      </c>
      <c r="AP87" s="113">
        <v>64300</v>
      </c>
      <c r="AQ87" s="113">
        <v>204957</v>
      </c>
      <c r="AR87" s="112" t="s">
        <v>123</v>
      </c>
      <c r="AS87" s="112" t="s">
        <v>123</v>
      </c>
      <c r="AT87" s="118">
        <v>0.98444444444444446</v>
      </c>
      <c r="AU87" s="124"/>
      <c r="AV87" s="124"/>
      <c r="AW87" s="112">
        <f>AVERAGE(AM$5:AM87)</f>
        <v>440.51807228915663</v>
      </c>
      <c r="AX87" s="112">
        <f>AVERAGE(AN$5:AN87)</f>
        <v>0.3253012048192771</v>
      </c>
      <c r="AY87" s="113">
        <f>AVERAGE(AO$5:AO87)</f>
        <v>263870.32530120481</v>
      </c>
      <c r="AZ87" s="113">
        <f>AVERAGE(AP$5:AP87)</f>
        <v>64246.662650602411</v>
      </c>
      <c r="BA87" s="113">
        <f>AVERAGE(AQ$5:AQ87)</f>
        <v>203720.04819277109</v>
      </c>
      <c r="BB87" s="118">
        <f>AVERAGE($AT$5:AT87)</f>
        <v>0.97892904953145921</v>
      </c>
      <c r="BC87" s="6"/>
      <c r="BD87" s="6"/>
      <c r="BE87" s="6"/>
      <c r="BF87" s="6"/>
      <c r="BG87" s="6"/>
      <c r="BO87" s="22"/>
    </row>
    <row r="88" spans="1:67" x14ac:dyDescent="0.25">
      <c r="A88" s="112">
        <v>84</v>
      </c>
      <c r="B88" s="112">
        <v>527</v>
      </c>
      <c r="C88" s="112">
        <v>38</v>
      </c>
      <c r="D88" s="112">
        <v>32</v>
      </c>
      <c r="E88" s="113">
        <v>3287.7401999559952</v>
      </c>
      <c r="F88" s="112">
        <v>450</v>
      </c>
      <c r="G88" s="112">
        <v>0</v>
      </c>
      <c r="H88" s="113">
        <v>224550</v>
      </c>
      <c r="I88" s="113">
        <v>65000</v>
      </c>
      <c r="J88" s="113">
        <v>162750</v>
      </c>
      <c r="K88" s="112" t="s">
        <v>124</v>
      </c>
      <c r="L88" s="112" t="s">
        <v>123</v>
      </c>
      <c r="M88" s="118">
        <v>1</v>
      </c>
      <c r="N88" s="124"/>
      <c r="O88" s="124"/>
      <c r="P88" s="112">
        <f>AVERAGE($F$5:F88)</f>
        <v>436.38095238095241</v>
      </c>
      <c r="Q88" s="112">
        <f>AVERAGE(G$5:G88)</f>
        <v>0.13095238095238096</v>
      </c>
      <c r="R88" s="113">
        <f>AVERAGE(H$5:H88)</f>
        <v>217754.09523809524</v>
      </c>
      <c r="S88" s="113">
        <f>AVERAGE(I$5:I88)</f>
        <v>63703.440476190473</v>
      </c>
      <c r="T88" s="113">
        <f>AVERAGE(J$5:J88)</f>
        <v>158599.46428571429</v>
      </c>
      <c r="U88" s="118">
        <f>AVERAGE($M$5:M88)</f>
        <v>0.96973544973545012</v>
      </c>
      <c r="V88" s="6"/>
      <c r="W88" s="6"/>
      <c r="X88" s="6"/>
      <c r="Y88" s="6"/>
      <c r="Z88" s="6"/>
      <c r="AA88" s="6"/>
      <c r="AB88" s="6"/>
      <c r="AC88" s="6"/>
      <c r="AD88" s="6"/>
      <c r="AE88" s="6"/>
      <c r="AF88" s="6"/>
      <c r="AG88" s="22"/>
      <c r="AH88" s="112">
        <v>84</v>
      </c>
      <c r="AI88" s="112">
        <v>518</v>
      </c>
      <c r="AJ88" s="112">
        <v>44</v>
      </c>
      <c r="AK88" s="112">
        <v>52</v>
      </c>
      <c r="AL88" s="113">
        <v>4627.0245514568005</v>
      </c>
      <c r="AM88" s="112">
        <v>430</v>
      </c>
      <c r="AN88" s="112">
        <v>0</v>
      </c>
      <c r="AO88" s="113">
        <v>257570</v>
      </c>
      <c r="AP88" s="113">
        <v>63000</v>
      </c>
      <c r="AQ88" s="113">
        <v>199770</v>
      </c>
      <c r="AR88" s="112" t="s">
        <v>123</v>
      </c>
      <c r="AS88" s="112" t="s">
        <v>123</v>
      </c>
      <c r="AT88" s="118">
        <v>0.9555555555555556</v>
      </c>
      <c r="AU88" s="124"/>
      <c r="AV88" s="124"/>
      <c r="AW88" s="112">
        <f>AVERAGE(AM$5:AM88)</f>
        <v>440.39285714285717</v>
      </c>
      <c r="AX88" s="112">
        <f>AVERAGE(AN$5:AN88)</f>
        <v>0.32142857142857145</v>
      </c>
      <c r="AY88" s="113">
        <f>AVERAGE(AO$5:AO88)</f>
        <v>263795.32142857142</v>
      </c>
      <c r="AZ88" s="113">
        <f>AVERAGE(AP$5:AP88)</f>
        <v>64231.821428571428</v>
      </c>
      <c r="BA88" s="113">
        <f>AVERAGE(AQ$5:AQ88)</f>
        <v>203673.02380952382</v>
      </c>
      <c r="BB88" s="118">
        <f>AVERAGE($AT$5:AT88)</f>
        <v>0.97865079365079366</v>
      </c>
      <c r="BC88" s="10"/>
      <c r="BD88" s="10"/>
      <c r="BE88" s="10"/>
      <c r="BF88" s="10"/>
      <c r="BG88" s="6"/>
      <c r="BO88" s="22"/>
    </row>
    <row r="89" spans="1:67" x14ac:dyDescent="0.25">
      <c r="A89" s="112">
        <v>85</v>
      </c>
      <c r="B89" s="112">
        <v>586</v>
      </c>
      <c r="C89" s="112">
        <v>49</v>
      </c>
      <c r="D89" s="112">
        <v>54</v>
      </c>
      <c r="E89" s="113">
        <v>4791.3557531125525</v>
      </c>
      <c r="F89" s="112">
        <v>428</v>
      </c>
      <c r="G89" s="112">
        <v>0</v>
      </c>
      <c r="H89" s="113">
        <v>213572</v>
      </c>
      <c r="I89" s="113">
        <v>62800</v>
      </c>
      <c r="J89" s="113">
        <v>156172</v>
      </c>
      <c r="K89" s="112" t="s">
        <v>123</v>
      </c>
      <c r="L89" s="112" t="s">
        <v>123</v>
      </c>
      <c r="M89" s="118">
        <v>0.95111111111111113</v>
      </c>
      <c r="N89" s="124"/>
      <c r="O89" s="124"/>
      <c r="P89" s="112">
        <f>AVERAGE($F$5:F89)</f>
        <v>436.2823529411765</v>
      </c>
      <c r="Q89" s="112">
        <f>AVERAGE(G$5:G89)</f>
        <v>0.12941176470588237</v>
      </c>
      <c r="R89" s="113">
        <f>AVERAGE(H$5:H89)</f>
        <v>217704.89411764705</v>
      </c>
      <c r="S89" s="113">
        <f>AVERAGE(I$5:I89)</f>
        <v>63692.811764705883</v>
      </c>
      <c r="T89" s="113">
        <f>AVERAGE(J$5:J89)</f>
        <v>158570.90588235293</v>
      </c>
      <c r="U89" s="118">
        <f>AVERAGE($M$5:M89)</f>
        <v>0.96951633986928143</v>
      </c>
      <c r="V89" s="6"/>
      <c r="W89" s="6"/>
      <c r="X89" s="6"/>
      <c r="Y89" s="6"/>
      <c r="Z89" s="6"/>
      <c r="AA89" s="6"/>
      <c r="AB89" s="6"/>
      <c r="AC89" s="6"/>
      <c r="AD89" s="6"/>
      <c r="AE89" s="6"/>
      <c r="AF89" s="6"/>
      <c r="AG89" s="22"/>
      <c r="AH89" s="112">
        <v>85</v>
      </c>
      <c r="AI89" s="112">
        <v>506</v>
      </c>
      <c r="AJ89" s="112">
        <v>29</v>
      </c>
      <c r="AK89" s="112">
        <v>42</v>
      </c>
      <c r="AL89" s="113">
        <v>3779.7426559286632</v>
      </c>
      <c r="AM89" s="112">
        <v>440</v>
      </c>
      <c r="AN89" s="112">
        <v>0</v>
      </c>
      <c r="AO89" s="113">
        <v>263560</v>
      </c>
      <c r="AP89" s="113">
        <v>64000</v>
      </c>
      <c r="AQ89" s="113">
        <v>203760</v>
      </c>
      <c r="AR89" s="112" t="s">
        <v>123</v>
      </c>
      <c r="AS89" s="112" t="s">
        <v>123</v>
      </c>
      <c r="AT89" s="118">
        <v>0.97777777777777775</v>
      </c>
      <c r="AU89" s="124"/>
      <c r="AV89" s="124"/>
      <c r="AW89" s="112">
        <f>AVERAGE(AM$5:AM89)</f>
        <v>440.38823529411764</v>
      </c>
      <c r="AX89" s="112">
        <f>AVERAGE(AN$5:AN89)</f>
        <v>0.31764705882352939</v>
      </c>
      <c r="AY89" s="113">
        <f>AVERAGE(AO$5:AO89)</f>
        <v>263792.55294117646</v>
      </c>
      <c r="AZ89" s="113">
        <f>AVERAGE(AP$5:AP89)</f>
        <v>64229.094117647059</v>
      </c>
      <c r="BA89" s="113">
        <f>AVERAGE(AQ$5:AQ89)</f>
        <v>203674.04705882352</v>
      </c>
      <c r="BB89" s="118">
        <f>AVERAGE($AT$5:AT89)</f>
        <v>0.97864052287581693</v>
      </c>
      <c r="BC89" s="6"/>
      <c r="BD89" s="6"/>
      <c r="BE89" s="6"/>
      <c r="BF89" s="6"/>
      <c r="BG89" s="10"/>
      <c r="BO89" s="22"/>
    </row>
    <row r="90" spans="1:67" x14ac:dyDescent="0.25">
      <c r="A90" s="112">
        <v>86</v>
      </c>
      <c r="B90" s="112">
        <v>508</v>
      </c>
      <c r="C90" s="112">
        <v>38</v>
      </c>
      <c r="D90" s="112">
        <v>47</v>
      </c>
      <c r="E90" s="113">
        <v>2451.7706276782137</v>
      </c>
      <c r="F90" s="112">
        <v>435</v>
      </c>
      <c r="G90" s="112">
        <v>0</v>
      </c>
      <c r="H90" s="113">
        <v>217065</v>
      </c>
      <c r="I90" s="113">
        <v>63500</v>
      </c>
      <c r="J90" s="113">
        <v>158265</v>
      </c>
      <c r="K90" s="112" t="s">
        <v>123</v>
      </c>
      <c r="L90" s="112" t="s">
        <v>123</v>
      </c>
      <c r="M90" s="118">
        <v>0.96666666666666667</v>
      </c>
      <c r="N90" s="124"/>
      <c r="O90" s="124"/>
      <c r="P90" s="112">
        <f>AVERAGE($F$5:F90)</f>
        <v>436.26744186046511</v>
      </c>
      <c r="Q90" s="112">
        <f>AVERAGE(G$5:G90)</f>
        <v>0.12790697674418605</v>
      </c>
      <c r="R90" s="113">
        <f>AVERAGE(H$5:H90)</f>
        <v>217697.45348837209</v>
      </c>
      <c r="S90" s="113">
        <f>AVERAGE(I$5:I90)</f>
        <v>63690.569767441862</v>
      </c>
      <c r="T90" s="113">
        <f>AVERAGE(J$5:J90)</f>
        <v>158567.34883720931</v>
      </c>
      <c r="U90" s="118">
        <f>AVERAGE($M$5:M90)</f>
        <v>0.96948320413436739</v>
      </c>
      <c r="V90" s="6"/>
      <c r="W90" s="6"/>
      <c r="X90" s="6"/>
      <c r="Y90" s="6"/>
      <c r="Z90" s="6"/>
      <c r="AA90" s="6"/>
      <c r="AB90" s="6"/>
      <c r="AC90" s="6"/>
      <c r="AD90" s="6"/>
      <c r="AE90" s="6"/>
      <c r="AF90" s="6"/>
      <c r="AG90" s="22"/>
      <c r="AH90" s="112">
        <v>86</v>
      </c>
      <c r="AI90" s="112">
        <v>487</v>
      </c>
      <c r="AJ90" s="112">
        <v>37</v>
      </c>
      <c r="AK90" s="112">
        <v>23</v>
      </c>
      <c r="AL90" s="113">
        <v>2192.8209627048909</v>
      </c>
      <c r="AM90" s="112">
        <v>450</v>
      </c>
      <c r="AN90" s="112">
        <v>9</v>
      </c>
      <c r="AO90" s="113">
        <v>269550</v>
      </c>
      <c r="AP90" s="113">
        <v>70391</v>
      </c>
      <c r="AQ90" s="113">
        <v>201459</v>
      </c>
      <c r="AR90" s="112" t="s">
        <v>124</v>
      </c>
      <c r="AS90" s="112" t="s">
        <v>124</v>
      </c>
      <c r="AT90" s="118">
        <v>1</v>
      </c>
      <c r="AU90" s="124"/>
      <c r="AV90" s="124"/>
      <c r="AW90" s="112">
        <f>AVERAGE(AM$5:AM90)</f>
        <v>440.5</v>
      </c>
      <c r="AX90" s="112">
        <f>AVERAGE(AN$5:AN90)</f>
        <v>0.41860465116279072</v>
      </c>
      <c r="AY90" s="113">
        <f>AVERAGE(AO$5:AO90)</f>
        <v>263859.5</v>
      </c>
      <c r="AZ90" s="113">
        <f>AVERAGE(AP$5:AP90)</f>
        <v>64300.744186046511</v>
      </c>
      <c r="BA90" s="113">
        <f>AVERAGE(AQ$5:AQ90)</f>
        <v>203648.29069767441</v>
      </c>
      <c r="BB90" s="118">
        <f>AVERAGE($AT$5:AT90)</f>
        <v>0.97888888888888881</v>
      </c>
      <c r="BO90" s="22"/>
    </row>
    <row r="91" spans="1:67" x14ac:dyDescent="0.25">
      <c r="A91" s="112">
        <v>87</v>
      </c>
      <c r="B91" s="112">
        <v>541</v>
      </c>
      <c r="C91" s="112">
        <v>33</v>
      </c>
      <c r="D91" s="112">
        <v>34</v>
      </c>
      <c r="E91" s="113">
        <v>3476.5270860449868</v>
      </c>
      <c r="F91" s="112">
        <v>448</v>
      </c>
      <c r="G91" s="112">
        <v>0</v>
      </c>
      <c r="H91" s="113">
        <v>223552</v>
      </c>
      <c r="I91" s="113">
        <v>64800</v>
      </c>
      <c r="J91" s="113">
        <v>162152</v>
      </c>
      <c r="K91" s="112" t="s">
        <v>123</v>
      </c>
      <c r="L91" s="112" t="s">
        <v>123</v>
      </c>
      <c r="M91" s="118">
        <v>0.99555555555555553</v>
      </c>
      <c r="N91" s="124"/>
      <c r="O91" s="124"/>
      <c r="P91" s="112">
        <f>AVERAGE($F$5:F91)</f>
        <v>436.40229885057471</v>
      </c>
      <c r="Q91" s="112">
        <f>AVERAGE(G$5:G91)</f>
        <v>0.12643678160919541</v>
      </c>
      <c r="R91" s="113">
        <f>AVERAGE(H$5:H91)</f>
        <v>217764.74712643679</v>
      </c>
      <c r="S91" s="113">
        <f>AVERAGE(I$5:I91)</f>
        <v>63703.321839080461</v>
      </c>
      <c r="T91" s="113">
        <f>AVERAGE(J$5:J91)</f>
        <v>158608.55172413794</v>
      </c>
      <c r="U91" s="118">
        <f>AVERAGE($M$5:M91)</f>
        <v>0.96978288633461085</v>
      </c>
      <c r="V91" s="6"/>
      <c r="W91" s="6"/>
      <c r="X91" s="6"/>
      <c r="Y91" s="6"/>
      <c r="Z91" s="6"/>
      <c r="AA91" s="6"/>
      <c r="AB91" s="6"/>
      <c r="AC91" s="6"/>
      <c r="AD91" s="6"/>
      <c r="AE91" s="6"/>
      <c r="AF91" s="6"/>
      <c r="AG91" s="22"/>
      <c r="AH91" s="112">
        <v>87</v>
      </c>
      <c r="AI91" s="112">
        <v>456</v>
      </c>
      <c r="AJ91" s="112">
        <v>45</v>
      </c>
      <c r="AK91" s="112">
        <v>45</v>
      </c>
      <c r="AL91" s="113">
        <v>3373.7649763007835</v>
      </c>
      <c r="AM91" s="112">
        <v>437</v>
      </c>
      <c r="AN91" s="112">
        <v>0</v>
      </c>
      <c r="AO91" s="113">
        <v>261763</v>
      </c>
      <c r="AP91" s="113">
        <v>63700</v>
      </c>
      <c r="AQ91" s="113">
        <v>202563</v>
      </c>
      <c r="AR91" s="112" t="s">
        <v>123</v>
      </c>
      <c r="AS91" s="112" t="s">
        <v>123</v>
      </c>
      <c r="AT91" s="118">
        <v>0.97111111111111115</v>
      </c>
      <c r="AU91" s="124"/>
      <c r="AV91" s="124"/>
      <c r="AW91" s="112">
        <f>AVERAGE(AM$5:AM91)</f>
        <v>440.4597701149425</v>
      </c>
      <c r="AX91" s="112">
        <f>AVERAGE(AN$5:AN91)</f>
        <v>0.41379310344827586</v>
      </c>
      <c r="AY91" s="113">
        <f>AVERAGE(AO$5:AO91)</f>
        <v>263835.40229885059</v>
      </c>
      <c r="AZ91" s="113">
        <f>AVERAGE(AP$5:AP91)</f>
        <v>64293.839080459773</v>
      </c>
      <c r="BA91" s="113">
        <f>AVERAGE(AQ$5:AQ91)</f>
        <v>203635.81609195401</v>
      </c>
      <c r="BB91" s="118">
        <f>AVERAGE($AT$5:AT91)</f>
        <v>0.97879948914431669</v>
      </c>
      <c r="BC91" s="6"/>
      <c r="BD91" s="6"/>
      <c r="BE91" s="6"/>
      <c r="BF91" s="6"/>
      <c r="BG91" s="6"/>
      <c r="BO91" s="22"/>
    </row>
    <row r="92" spans="1:67" x14ac:dyDescent="0.25">
      <c r="A92" s="112">
        <v>88</v>
      </c>
      <c r="B92" s="112">
        <v>595</v>
      </c>
      <c r="C92" s="112">
        <v>47</v>
      </c>
      <c r="D92" s="112">
        <v>63</v>
      </c>
      <c r="E92" s="113">
        <v>2638.940303679211</v>
      </c>
      <c r="F92" s="112">
        <v>419</v>
      </c>
      <c r="G92" s="112">
        <v>0</v>
      </c>
      <c r="H92" s="113">
        <v>209081</v>
      </c>
      <c r="I92" s="113">
        <v>61900</v>
      </c>
      <c r="J92" s="113">
        <v>153481</v>
      </c>
      <c r="K92" s="112" t="s">
        <v>123</v>
      </c>
      <c r="L92" s="112" t="s">
        <v>123</v>
      </c>
      <c r="M92" s="118">
        <v>0.93111111111111111</v>
      </c>
      <c r="N92" s="124"/>
      <c r="O92" s="124"/>
      <c r="P92" s="112">
        <f>AVERAGE($F$5:F92)</f>
        <v>436.20454545454544</v>
      </c>
      <c r="Q92" s="112">
        <f>AVERAGE(G$5:G92)</f>
        <v>0.125</v>
      </c>
      <c r="R92" s="113">
        <f>AVERAGE(H$5:H92)</f>
        <v>217666.06818181818</v>
      </c>
      <c r="S92" s="113">
        <f>AVERAGE(I$5:I92)</f>
        <v>63682.829545454544</v>
      </c>
      <c r="T92" s="113">
        <f>AVERAGE(J$5:J92)</f>
        <v>158550.28409090909</v>
      </c>
      <c r="U92" s="118">
        <f>AVERAGE($M$5:M92)</f>
        <v>0.96934343434343473</v>
      </c>
      <c r="V92" s="6"/>
      <c r="W92" s="6"/>
      <c r="X92" s="6"/>
      <c r="Y92" s="6"/>
      <c r="Z92" s="6"/>
      <c r="AA92" s="6"/>
      <c r="AB92" s="6"/>
      <c r="AC92" s="6"/>
      <c r="AD92" s="6"/>
      <c r="AE92" s="6"/>
      <c r="AF92" s="6"/>
      <c r="AG92" s="22"/>
      <c r="AH92" s="112">
        <v>88</v>
      </c>
      <c r="AI92" s="112">
        <v>532</v>
      </c>
      <c r="AJ92" s="112">
        <v>38</v>
      </c>
      <c r="AK92" s="112">
        <v>46</v>
      </c>
      <c r="AL92" s="113">
        <v>4323.3215413018024</v>
      </c>
      <c r="AM92" s="112">
        <v>436</v>
      </c>
      <c r="AN92" s="112">
        <v>0</v>
      </c>
      <c r="AO92" s="113">
        <v>261164</v>
      </c>
      <c r="AP92" s="113">
        <v>63600</v>
      </c>
      <c r="AQ92" s="113">
        <v>202164</v>
      </c>
      <c r="AR92" s="112" t="s">
        <v>123</v>
      </c>
      <c r="AS92" s="112" t="s">
        <v>123</v>
      </c>
      <c r="AT92" s="118">
        <v>0.96888888888888891</v>
      </c>
      <c r="AU92" s="124"/>
      <c r="AV92" s="124"/>
      <c r="AW92" s="112">
        <f>AVERAGE(AM$5:AM92)</f>
        <v>440.40909090909093</v>
      </c>
      <c r="AX92" s="112">
        <f>AVERAGE(AN$5:AN92)</f>
        <v>0.40909090909090912</v>
      </c>
      <c r="AY92" s="113">
        <f>AVERAGE(AO$5:AO92)</f>
        <v>263805.04545454547</v>
      </c>
      <c r="AZ92" s="113">
        <f>AVERAGE(AP$5:AP92)</f>
        <v>64285.954545454544</v>
      </c>
      <c r="BA92" s="113">
        <f>AVERAGE(AQ$5:AQ92)</f>
        <v>203619.09090909091</v>
      </c>
      <c r="BB92" s="118">
        <f>AVERAGE($AT$5:AT92)</f>
        <v>0.97868686868686861</v>
      </c>
      <c r="BC92" s="10"/>
      <c r="BD92" s="10"/>
      <c r="BE92" s="10"/>
      <c r="BF92" s="10"/>
      <c r="BG92" s="6"/>
      <c r="BO92" s="22"/>
    </row>
    <row r="93" spans="1:67" x14ac:dyDescent="0.25">
      <c r="A93" s="112">
        <v>89</v>
      </c>
      <c r="B93" s="112">
        <v>591</v>
      </c>
      <c r="C93" s="112">
        <v>38</v>
      </c>
      <c r="D93" s="112">
        <v>49</v>
      </c>
      <c r="E93" s="113">
        <v>3759.6343920254003</v>
      </c>
      <c r="F93" s="112">
        <v>433</v>
      </c>
      <c r="G93" s="112">
        <v>0</v>
      </c>
      <c r="H93" s="113">
        <v>216067</v>
      </c>
      <c r="I93" s="113">
        <v>63300</v>
      </c>
      <c r="J93" s="113">
        <v>157667</v>
      </c>
      <c r="K93" s="112" t="s">
        <v>123</v>
      </c>
      <c r="L93" s="112" t="s">
        <v>123</v>
      </c>
      <c r="M93" s="118">
        <v>0.9622222222222222</v>
      </c>
      <c r="N93" s="124"/>
      <c r="O93" s="124"/>
      <c r="P93" s="112">
        <f>AVERAGE($F$5:F93)</f>
        <v>436.16853932584269</v>
      </c>
      <c r="Q93" s="112">
        <f>AVERAGE(G$5:G93)</f>
        <v>0.12359550561797752</v>
      </c>
      <c r="R93" s="113">
        <f>AVERAGE(H$5:H93)</f>
        <v>217648.10112359549</v>
      </c>
      <c r="S93" s="113">
        <f>AVERAGE(I$5:I93)</f>
        <v>63678.528089887637</v>
      </c>
      <c r="T93" s="113">
        <f>AVERAGE(J$5:J93)</f>
        <v>158540.35955056178</v>
      </c>
      <c r="U93" s="118">
        <f>AVERAGE($M$5:M93)</f>
        <v>0.96926342072409521</v>
      </c>
      <c r="V93" s="6"/>
      <c r="W93" s="6"/>
      <c r="X93" s="6"/>
      <c r="Y93" s="6"/>
      <c r="Z93" s="6"/>
      <c r="AA93" s="6"/>
      <c r="AB93" s="6"/>
      <c r="AC93" s="6"/>
      <c r="AD93" s="6"/>
      <c r="AE93" s="6"/>
      <c r="AF93" s="6"/>
      <c r="AG93" s="22"/>
      <c r="AH93" s="112">
        <v>89</v>
      </c>
      <c r="AI93" s="112">
        <v>520</v>
      </c>
      <c r="AJ93" s="112">
        <v>36</v>
      </c>
      <c r="AK93" s="112">
        <v>30</v>
      </c>
      <c r="AL93" s="113">
        <v>3131.0797432815157</v>
      </c>
      <c r="AM93" s="112">
        <v>450</v>
      </c>
      <c r="AN93" s="112">
        <v>2</v>
      </c>
      <c r="AO93" s="113">
        <v>269550</v>
      </c>
      <c r="AP93" s="113">
        <v>66198</v>
      </c>
      <c r="AQ93" s="113">
        <v>206352</v>
      </c>
      <c r="AR93" s="112" t="s">
        <v>124</v>
      </c>
      <c r="AS93" s="112" t="s">
        <v>124</v>
      </c>
      <c r="AT93" s="118">
        <v>1</v>
      </c>
      <c r="AU93" s="124"/>
      <c r="AV93" s="124"/>
      <c r="AW93" s="112">
        <f>AVERAGE(AM$5:AM93)</f>
        <v>440.5168539325843</v>
      </c>
      <c r="AX93" s="112">
        <f>AVERAGE(AN$5:AN93)</f>
        <v>0.42696629213483145</v>
      </c>
      <c r="AY93" s="113">
        <f>AVERAGE(AO$5:AO93)</f>
        <v>263869.59550561797</v>
      </c>
      <c r="AZ93" s="113">
        <f>AVERAGE(AP$5:AP93)</f>
        <v>64307.438202247191</v>
      </c>
      <c r="BA93" s="113">
        <f>AVERAGE(AQ$5:AQ93)</f>
        <v>203649.79775280898</v>
      </c>
      <c r="BB93" s="118">
        <f>AVERAGE($AT$5:AT93)</f>
        <v>0.97892634207240936</v>
      </c>
      <c r="BC93" s="6"/>
      <c r="BD93" s="6"/>
      <c r="BE93" s="6"/>
      <c r="BF93" s="6"/>
      <c r="BG93" s="10"/>
      <c r="BO93" s="22"/>
    </row>
    <row r="94" spans="1:67" x14ac:dyDescent="0.25">
      <c r="A94" s="112">
        <v>90</v>
      </c>
      <c r="B94" s="112">
        <v>570</v>
      </c>
      <c r="C94" s="112">
        <v>34</v>
      </c>
      <c r="D94" s="112">
        <v>46</v>
      </c>
      <c r="E94" s="113">
        <v>4992.597416918974</v>
      </c>
      <c r="F94" s="112">
        <v>436</v>
      </c>
      <c r="G94" s="112">
        <v>0</v>
      </c>
      <c r="H94" s="113">
        <v>217564</v>
      </c>
      <c r="I94" s="113">
        <v>63600</v>
      </c>
      <c r="J94" s="113">
        <v>158564</v>
      </c>
      <c r="K94" s="112" t="s">
        <v>123</v>
      </c>
      <c r="L94" s="112" t="s">
        <v>123</v>
      </c>
      <c r="M94" s="118">
        <v>0.96888888888888891</v>
      </c>
      <c r="N94" s="124"/>
      <c r="O94" s="124"/>
      <c r="P94" s="112">
        <f>AVERAGE($F$5:F94)</f>
        <v>436.16666666666669</v>
      </c>
      <c r="Q94" s="112">
        <f>AVERAGE(G$5:G94)</f>
        <v>0.12222222222222222</v>
      </c>
      <c r="R94" s="113">
        <f>AVERAGE(H$5:H94)</f>
        <v>217647.16666666666</v>
      </c>
      <c r="S94" s="113">
        <f>AVERAGE(I$5:I94)</f>
        <v>63677.655555555553</v>
      </c>
      <c r="T94" s="113">
        <f>AVERAGE(J$5:J94)</f>
        <v>158540.62222222221</v>
      </c>
      <c r="U94" s="118">
        <f>AVERAGE($M$5:M94)</f>
        <v>0.9692592592592596</v>
      </c>
      <c r="V94" s="6"/>
      <c r="W94" s="6"/>
      <c r="X94" s="6"/>
      <c r="Y94" s="6"/>
      <c r="Z94" s="6"/>
      <c r="AA94" s="6"/>
      <c r="AB94" s="6"/>
      <c r="AC94" s="6"/>
      <c r="AD94" s="6"/>
      <c r="AE94" s="6"/>
      <c r="AF94" s="6"/>
      <c r="AG94" s="22"/>
      <c r="AH94" s="112">
        <v>90</v>
      </c>
      <c r="AI94" s="112">
        <v>473</v>
      </c>
      <c r="AJ94" s="112">
        <v>35</v>
      </c>
      <c r="AK94" s="112">
        <v>49</v>
      </c>
      <c r="AL94" s="113">
        <v>4867.6844659109975</v>
      </c>
      <c r="AM94" s="112">
        <v>433</v>
      </c>
      <c r="AN94" s="112">
        <v>0</v>
      </c>
      <c r="AO94" s="113">
        <v>259367</v>
      </c>
      <c r="AP94" s="113">
        <v>63300</v>
      </c>
      <c r="AQ94" s="113">
        <v>200967</v>
      </c>
      <c r="AR94" s="112" t="s">
        <v>123</v>
      </c>
      <c r="AS94" s="112" t="s">
        <v>123</v>
      </c>
      <c r="AT94" s="118">
        <v>0.9622222222222222</v>
      </c>
      <c r="AU94" s="124"/>
      <c r="AV94" s="124"/>
      <c r="AW94" s="112">
        <f>AVERAGE(AM$5:AM94)</f>
        <v>440.43333333333334</v>
      </c>
      <c r="AX94" s="112">
        <f>AVERAGE(AN$5:AN94)</f>
        <v>0.42222222222222222</v>
      </c>
      <c r="AY94" s="113">
        <f>AVERAGE(AO$5:AO94)</f>
        <v>263819.56666666665</v>
      </c>
      <c r="AZ94" s="113">
        <f>AVERAGE(AP$5:AP94)</f>
        <v>64296.244444444441</v>
      </c>
      <c r="BA94" s="113">
        <f>AVERAGE(AQ$5:AQ94)</f>
        <v>203619.98888888888</v>
      </c>
      <c r="BB94" s="118">
        <f>AVERAGE($AT$5:AT94)</f>
        <v>0.97874074074074069</v>
      </c>
      <c r="BO94" s="22"/>
    </row>
    <row r="95" spans="1:67" x14ac:dyDescent="0.25">
      <c r="A95" s="112">
        <v>91</v>
      </c>
      <c r="B95" s="112">
        <v>610</v>
      </c>
      <c r="C95" s="112">
        <v>40</v>
      </c>
      <c r="D95" s="112">
        <v>51</v>
      </c>
      <c r="E95" s="113">
        <v>4272.3877235382106</v>
      </c>
      <c r="F95" s="112">
        <v>431</v>
      </c>
      <c r="G95" s="112">
        <v>0</v>
      </c>
      <c r="H95" s="113">
        <v>215069</v>
      </c>
      <c r="I95" s="113">
        <v>63100</v>
      </c>
      <c r="J95" s="113">
        <v>157069</v>
      </c>
      <c r="K95" s="112" t="s">
        <v>123</v>
      </c>
      <c r="L95" s="112" t="s">
        <v>123</v>
      </c>
      <c r="M95" s="118">
        <v>0.95777777777777773</v>
      </c>
      <c r="N95" s="124"/>
      <c r="O95" s="124"/>
      <c r="P95" s="112">
        <f>AVERAGE($F$5:F95)</f>
        <v>436.1098901098901</v>
      </c>
      <c r="Q95" s="112">
        <f>AVERAGE(G$5:G95)</f>
        <v>0.12087912087912088</v>
      </c>
      <c r="R95" s="113">
        <f>AVERAGE(H$5:H95)</f>
        <v>217618.83516483515</v>
      </c>
      <c r="S95" s="113">
        <f>AVERAGE(I$5:I95)</f>
        <v>63671.307692307695</v>
      </c>
      <c r="T95" s="113">
        <f>AVERAGE(J$5:J95)</f>
        <v>158524.45054945056</v>
      </c>
      <c r="U95" s="118">
        <f>AVERAGE($M$5:M95)</f>
        <v>0.96913308913308949</v>
      </c>
      <c r="V95" s="6"/>
      <c r="W95" s="6"/>
      <c r="X95" s="6"/>
      <c r="Y95" s="6"/>
      <c r="Z95" s="6"/>
      <c r="AA95" s="6"/>
      <c r="AB95" s="6"/>
      <c r="AC95" s="6"/>
      <c r="AD95" s="6"/>
      <c r="AE95" s="6"/>
      <c r="AF95" s="6"/>
      <c r="AG95" s="22"/>
      <c r="AH95" s="112">
        <v>91</v>
      </c>
      <c r="AI95" s="112">
        <v>552</v>
      </c>
      <c r="AJ95" s="112">
        <v>32</v>
      </c>
      <c r="AK95" s="112">
        <v>37</v>
      </c>
      <c r="AL95" s="113">
        <v>2210.7737628145242</v>
      </c>
      <c r="AM95" s="112">
        <v>445</v>
      </c>
      <c r="AN95" s="112">
        <v>0</v>
      </c>
      <c r="AO95" s="113">
        <v>266555</v>
      </c>
      <c r="AP95" s="113">
        <v>64500</v>
      </c>
      <c r="AQ95" s="113">
        <v>205755</v>
      </c>
      <c r="AR95" s="112" t="s">
        <v>123</v>
      </c>
      <c r="AS95" s="112" t="s">
        <v>123</v>
      </c>
      <c r="AT95" s="118">
        <v>0.98888888888888893</v>
      </c>
      <c r="AU95" s="124"/>
      <c r="AV95" s="124"/>
      <c r="AW95" s="112">
        <f>AVERAGE(AM$5:AM95)</f>
        <v>440.4835164835165</v>
      </c>
      <c r="AX95" s="112">
        <f>AVERAGE(AN$5:AN95)</f>
        <v>0.4175824175824176</v>
      </c>
      <c r="AY95" s="113">
        <f>AVERAGE(AO$5:AO95)</f>
        <v>263849.62637362635</v>
      </c>
      <c r="AZ95" s="113">
        <f>AVERAGE(AP$5:AP95)</f>
        <v>64298.483516483517</v>
      </c>
      <c r="BA95" s="113">
        <f>AVERAGE(AQ$5:AQ95)</f>
        <v>203643.45054945056</v>
      </c>
      <c r="BB95" s="118">
        <f>AVERAGE($AT$5:AT95)</f>
        <v>0.97885225885225879</v>
      </c>
      <c r="BC95" s="6"/>
      <c r="BD95" s="6"/>
      <c r="BE95" s="6"/>
      <c r="BF95" s="6"/>
      <c r="BG95" s="6"/>
      <c r="BO95" s="22"/>
    </row>
    <row r="96" spans="1:67" x14ac:dyDescent="0.25">
      <c r="A96" s="112">
        <v>92</v>
      </c>
      <c r="B96" s="112">
        <v>632</v>
      </c>
      <c r="C96" s="112">
        <v>47</v>
      </c>
      <c r="D96" s="112">
        <v>52</v>
      </c>
      <c r="E96" s="113">
        <v>4338.654154240171</v>
      </c>
      <c r="F96" s="112">
        <v>430</v>
      </c>
      <c r="G96" s="112">
        <v>0</v>
      </c>
      <c r="H96" s="113">
        <v>214570</v>
      </c>
      <c r="I96" s="113">
        <v>63000</v>
      </c>
      <c r="J96" s="113">
        <v>156770</v>
      </c>
      <c r="K96" s="112" t="s">
        <v>123</v>
      </c>
      <c r="L96" s="112" t="s">
        <v>123</v>
      </c>
      <c r="M96" s="118">
        <v>0.9555555555555556</v>
      </c>
      <c r="N96" s="124"/>
      <c r="O96" s="124"/>
      <c r="P96" s="112">
        <f>AVERAGE($F$5:F96)</f>
        <v>436.04347826086956</v>
      </c>
      <c r="Q96" s="112">
        <f>AVERAGE(G$5:G96)</f>
        <v>0.11956521739130435</v>
      </c>
      <c r="R96" s="113">
        <f>AVERAGE(H$5:H96)</f>
        <v>217585.69565217392</v>
      </c>
      <c r="S96" s="113">
        <f>AVERAGE(I$5:I96)</f>
        <v>63664.010869565216</v>
      </c>
      <c r="T96" s="113">
        <f>AVERAGE(J$5:J96)</f>
        <v>158505.38043478262</v>
      </c>
      <c r="U96" s="118">
        <f>AVERAGE($M$5:M96)</f>
        <v>0.96898550724637711</v>
      </c>
      <c r="V96" s="6"/>
      <c r="W96" s="6"/>
      <c r="X96" s="6"/>
      <c r="Y96" s="6"/>
      <c r="Z96" s="6"/>
      <c r="AA96" s="6"/>
      <c r="AB96" s="6"/>
      <c r="AC96" s="6"/>
      <c r="AD96" s="6"/>
      <c r="AE96" s="6"/>
      <c r="AF96" s="6"/>
      <c r="AG96" s="22"/>
      <c r="AH96" s="112">
        <v>92</v>
      </c>
      <c r="AI96" s="112">
        <v>563</v>
      </c>
      <c r="AJ96" s="112">
        <v>47</v>
      </c>
      <c r="AK96" s="112">
        <v>41</v>
      </c>
      <c r="AL96" s="113">
        <v>2386.7106265917396</v>
      </c>
      <c r="AM96" s="112">
        <v>441</v>
      </c>
      <c r="AN96" s="112">
        <v>0</v>
      </c>
      <c r="AO96" s="113">
        <v>264159</v>
      </c>
      <c r="AP96" s="113">
        <v>64100</v>
      </c>
      <c r="AQ96" s="113">
        <v>204159</v>
      </c>
      <c r="AR96" s="112" t="s">
        <v>123</v>
      </c>
      <c r="AS96" s="112" t="s">
        <v>123</v>
      </c>
      <c r="AT96" s="118">
        <v>0.98</v>
      </c>
      <c r="AU96" s="124"/>
      <c r="AV96" s="124"/>
      <c r="AW96" s="112">
        <f>AVERAGE(AM$5:AM96)</f>
        <v>440.48913043478262</v>
      </c>
      <c r="AX96" s="112">
        <f>AVERAGE(AN$5:AN96)</f>
        <v>0.41304347826086957</v>
      </c>
      <c r="AY96" s="113">
        <f>AVERAGE(AO$5:AO96)</f>
        <v>263852.98913043475</v>
      </c>
      <c r="AZ96" s="113">
        <f>AVERAGE(AP$5:AP96)</f>
        <v>64296.32608695652</v>
      </c>
      <c r="BA96" s="113">
        <f>AVERAGE(AQ$5:AQ96)</f>
        <v>203649.05434782608</v>
      </c>
      <c r="BB96" s="118">
        <f>AVERAGE($AT$5:AT96)</f>
        <v>0.97886473429951693</v>
      </c>
      <c r="BC96" s="10"/>
      <c r="BD96" s="10"/>
      <c r="BE96" s="10"/>
      <c r="BF96" s="10"/>
      <c r="BG96" s="6"/>
      <c r="BO96" s="22"/>
    </row>
    <row r="97" spans="1:67" x14ac:dyDescent="0.25">
      <c r="A97" s="112">
        <v>93</v>
      </c>
      <c r="B97" s="112">
        <v>587</v>
      </c>
      <c r="C97" s="112">
        <v>37</v>
      </c>
      <c r="D97" s="112">
        <v>44</v>
      </c>
      <c r="E97" s="113">
        <v>3077.4546419720859</v>
      </c>
      <c r="F97" s="112">
        <v>438</v>
      </c>
      <c r="G97" s="112">
        <v>0</v>
      </c>
      <c r="H97" s="113">
        <v>218562</v>
      </c>
      <c r="I97" s="113">
        <v>63800</v>
      </c>
      <c r="J97" s="113">
        <v>159162</v>
      </c>
      <c r="K97" s="112" t="s">
        <v>123</v>
      </c>
      <c r="L97" s="112" t="s">
        <v>123</v>
      </c>
      <c r="M97" s="118">
        <v>0.97333333333333338</v>
      </c>
      <c r="N97" s="124"/>
      <c r="O97" s="124"/>
      <c r="P97" s="112">
        <f>AVERAGE($F$5:F97)</f>
        <v>436.06451612903226</v>
      </c>
      <c r="Q97" s="112">
        <f>AVERAGE(G$5:G97)</f>
        <v>0.11827956989247312</v>
      </c>
      <c r="R97" s="113">
        <f>AVERAGE(H$5:H97)</f>
        <v>217596.19354838709</v>
      </c>
      <c r="S97" s="113">
        <f>AVERAGE(I$5:I97)</f>
        <v>63665.473118279573</v>
      </c>
      <c r="T97" s="113">
        <f>AVERAGE(J$5:J97)</f>
        <v>158512.44086021505</v>
      </c>
      <c r="U97" s="118">
        <f>AVERAGE($M$5:M97)</f>
        <v>0.96903225806451632</v>
      </c>
      <c r="V97" s="6"/>
      <c r="W97" s="6"/>
      <c r="X97" s="6"/>
      <c r="Y97" s="6"/>
      <c r="Z97" s="6"/>
      <c r="AA97" s="6"/>
      <c r="AB97" s="6"/>
      <c r="AC97" s="6"/>
      <c r="AD97" s="6"/>
      <c r="AE97" s="6"/>
      <c r="AF97" s="6"/>
      <c r="AG97" s="22"/>
      <c r="AH97" s="112">
        <v>93</v>
      </c>
      <c r="AI97" s="112">
        <v>488</v>
      </c>
      <c r="AJ97" s="112">
        <v>36</v>
      </c>
      <c r="AK97" s="112">
        <v>29</v>
      </c>
      <c r="AL97" s="113">
        <v>3537.438753308692</v>
      </c>
      <c r="AM97" s="112">
        <v>450</v>
      </c>
      <c r="AN97" s="112">
        <v>3</v>
      </c>
      <c r="AO97" s="113">
        <v>269550</v>
      </c>
      <c r="AP97" s="113">
        <v>66797</v>
      </c>
      <c r="AQ97" s="113">
        <v>205653</v>
      </c>
      <c r="AR97" s="112" t="s">
        <v>124</v>
      </c>
      <c r="AS97" s="112" t="s">
        <v>124</v>
      </c>
      <c r="AT97" s="118">
        <v>1</v>
      </c>
      <c r="AU97" s="124"/>
      <c r="AV97" s="124"/>
      <c r="AW97" s="112">
        <f>AVERAGE(AM$5:AM97)</f>
        <v>440.59139784946234</v>
      </c>
      <c r="AX97" s="112">
        <f>AVERAGE(AN$5:AN97)</f>
        <v>0.44086021505376344</v>
      </c>
      <c r="AY97" s="113">
        <f>AVERAGE(AO$5:AO97)</f>
        <v>263914.24731182796</v>
      </c>
      <c r="AZ97" s="113">
        <f>AVERAGE(AP$5:AP97)</f>
        <v>64323.215053763444</v>
      </c>
      <c r="BA97" s="113">
        <f>AVERAGE(AQ$5:AQ97)</f>
        <v>203670.60215053763</v>
      </c>
      <c r="BB97" s="118">
        <f>AVERAGE($AT$5:AT97)</f>
        <v>0.97909199522102752</v>
      </c>
      <c r="BC97" s="6"/>
      <c r="BD97" s="6"/>
      <c r="BE97" s="6"/>
      <c r="BF97" s="6"/>
      <c r="BG97" s="10"/>
      <c r="BO97" s="22"/>
    </row>
    <row r="98" spans="1:67" x14ac:dyDescent="0.25">
      <c r="A98" s="112">
        <v>94</v>
      </c>
      <c r="B98" s="112">
        <v>558</v>
      </c>
      <c r="C98" s="112">
        <v>35</v>
      </c>
      <c r="D98" s="112">
        <v>50</v>
      </c>
      <c r="E98" s="113">
        <v>2549.3896330466537</v>
      </c>
      <c r="F98" s="112">
        <v>432</v>
      </c>
      <c r="G98" s="112">
        <v>0</v>
      </c>
      <c r="H98" s="113">
        <v>215568</v>
      </c>
      <c r="I98" s="113">
        <v>63200</v>
      </c>
      <c r="J98" s="113">
        <v>157368</v>
      </c>
      <c r="K98" s="112" t="s">
        <v>123</v>
      </c>
      <c r="L98" s="112" t="s">
        <v>123</v>
      </c>
      <c r="M98" s="118">
        <v>0.96</v>
      </c>
      <c r="N98" s="124"/>
      <c r="O98" s="124"/>
      <c r="P98" s="112">
        <f>AVERAGE($F$5:F98)</f>
        <v>436.02127659574467</v>
      </c>
      <c r="Q98" s="112">
        <f>AVERAGE(G$5:G98)</f>
        <v>0.11702127659574468</v>
      </c>
      <c r="R98" s="113">
        <f>AVERAGE(H$5:H98)</f>
        <v>217574.61702127659</v>
      </c>
      <c r="S98" s="113">
        <f>AVERAGE(I$5:I98)</f>
        <v>63660.521276595748</v>
      </c>
      <c r="T98" s="113">
        <f>AVERAGE(J$5:J98)</f>
        <v>158500.2659574468</v>
      </c>
      <c r="U98" s="118">
        <f>AVERAGE($M$5:M98)</f>
        <v>0.96893617021276612</v>
      </c>
      <c r="V98" s="6"/>
      <c r="W98" s="6"/>
      <c r="X98" s="6"/>
      <c r="Y98" s="6"/>
      <c r="Z98" s="6"/>
      <c r="AA98" s="6"/>
      <c r="AB98" s="6"/>
      <c r="AC98" s="6"/>
      <c r="AD98" s="6"/>
      <c r="AE98" s="6"/>
      <c r="AF98" s="6"/>
      <c r="AG98" s="22"/>
      <c r="AH98" s="112">
        <v>94</v>
      </c>
      <c r="AI98" s="112">
        <v>508</v>
      </c>
      <c r="AJ98" s="112">
        <v>39</v>
      </c>
      <c r="AK98" s="112">
        <v>61</v>
      </c>
      <c r="AL98" s="113">
        <v>2174.1252857353329</v>
      </c>
      <c r="AM98" s="112">
        <v>421</v>
      </c>
      <c r="AN98" s="112">
        <v>0</v>
      </c>
      <c r="AO98" s="113">
        <v>252179</v>
      </c>
      <c r="AP98" s="113">
        <v>62100</v>
      </c>
      <c r="AQ98" s="113">
        <v>196179</v>
      </c>
      <c r="AR98" s="112" t="s">
        <v>123</v>
      </c>
      <c r="AS98" s="112" t="s">
        <v>123</v>
      </c>
      <c r="AT98" s="118">
        <v>0.93555555555555558</v>
      </c>
      <c r="AU98" s="124"/>
      <c r="AV98" s="124"/>
      <c r="AW98" s="112">
        <f>AVERAGE(AM$5:AM98)</f>
        <v>440.38297872340428</v>
      </c>
      <c r="AX98" s="112">
        <f>AVERAGE(AN$5:AN98)</f>
        <v>0.43617021276595747</v>
      </c>
      <c r="AY98" s="113">
        <f>AVERAGE(AO$5:AO98)</f>
        <v>263789.40425531915</v>
      </c>
      <c r="AZ98" s="113">
        <f>AVERAGE(AP$5:AP98)</f>
        <v>64299.563829787236</v>
      </c>
      <c r="BA98" s="113">
        <f>AVERAGE(AQ$5:AQ98)</f>
        <v>203590.90425531915</v>
      </c>
      <c r="BB98" s="118">
        <f>AVERAGE($AT$5:AT98)</f>
        <v>0.97862884160756503</v>
      </c>
      <c r="BO98" s="22"/>
    </row>
    <row r="99" spans="1:67" x14ac:dyDescent="0.25">
      <c r="A99" s="112">
        <v>95</v>
      </c>
      <c r="B99" s="112">
        <v>652</v>
      </c>
      <c r="C99" s="112">
        <v>32</v>
      </c>
      <c r="D99" s="112">
        <v>52</v>
      </c>
      <c r="E99" s="113">
        <v>4880.4176558614317</v>
      </c>
      <c r="F99" s="112">
        <v>430</v>
      </c>
      <c r="G99" s="112">
        <v>0</v>
      </c>
      <c r="H99" s="113">
        <v>214570</v>
      </c>
      <c r="I99" s="113">
        <v>63000</v>
      </c>
      <c r="J99" s="113">
        <v>156770</v>
      </c>
      <c r="K99" s="112" t="s">
        <v>123</v>
      </c>
      <c r="L99" s="112" t="s">
        <v>123</v>
      </c>
      <c r="M99" s="118">
        <v>0.9555555555555556</v>
      </c>
      <c r="N99" s="124"/>
      <c r="O99" s="124"/>
      <c r="P99" s="112">
        <f>AVERAGE($F$5:F99)</f>
        <v>435.95789473684209</v>
      </c>
      <c r="Q99" s="112">
        <f>AVERAGE(G$5:G99)</f>
        <v>0.11578947368421053</v>
      </c>
      <c r="R99" s="113">
        <f>AVERAGE(H$5:H99)</f>
        <v>217542.9894736842</v>
      </c>
      <c r="S99" s="113">
        <f>AVERAGE(I$5:I99)</f>
        <v>63653.568421052631</v>
      </c>
      <c r="T99" s="113">
        <f>AVERAGE(J$5:J99)</f>
        <v>158482.05263157896</v>
      </c>
      <c r="U99" s="118">
        <f>AVERAGE($M$5:M99)</f>
        <v>0.96879532163742699</v>
      </c>
      <c r="V99" s="6"/>
      <c r="W99" s="6"/>
      <c r="X99" s="6"/>
      <c r="Y99" s="6"/>
      <c r="Z99" s="6"/>
      <c r="AA99" s="6"/>
      <c r="AB99" s="6"/>
      <c r="AC99" s="6"/>
      <c r="AD99" s="6"/>
      <c r="AE99" s="6"/>
      <c r="AF99" s="6"/>
      <c r="AG99" s="22"/>
      <c r="AH99" s="112">
        <v>95</v>
      </c>
      <c r="AI99" s="112">
        <v>379</v>
      </c>
      <c r="AJ99" s="112">
        <v>41</v>
      </c>
      <c r="AK99" s="112">
        <v>34</v>
      </c>
      <c r="AL99" s="113">
        <v>3435.6638195511605</v>
      </c>
      <c r="AM99" s="112">
        <v>386</v>
      </c>
      <c r="AN99" s="112">
        <v>0</v>
      </c>
      <c r="AO99" s="113">
        <v>231214</v>
      </c>
      <c r="AP99" s="113">
        <v>58600</v>
      </c>
      <c r="AQ99" s="113">
        <v>176014</v>
      </c>
      <c r="AR99" s="112" t="s">
        <v>123</v>
      </c>
      <c r="AS99" s="112" t="s">
        <v>123</v>
      </c>
      <c r="AT99" s="118">
        <v>0.85777777777777775</v>
      </c>
      <c r="AU99" s="124"/>
      <c r="AV99" s="124"/>
      <c r="AW99" s="112">
        <f>AVERAGE(AM$5:AM99)</f>
        <v>439.81052631578945</v>
      </c>
      <c r="AX99" s="112">
        <f>AVERAGE(AN$5:AN99)</f>
        <v>0.43157894736842106</v>
      </c>
      <c r="AY99" s="113">
        <f>AVERAGE(AO$5:AO99)</f>
        <v>263446.50526315789</v>
      </c>
      <c r="AZ99" s="113">
        <f>AVERAGE(AP$5:AP99)</f>
        <v>64239.568421052631</v>
      </c>
      <c r="BA99" s="113">
        <f>AVERAGE(AQ$5:AQ99)</f>
        <v>203300.62105263158</v>
      </c>
      <c r="BB99" s="118">
        <f>AVERAGE($AT$5:AT99)</f>
        <v>0.97735672514619887</v>
      </c>
      <c r="BC99" s="6"/>
      <c r="BD99" s="6"/>
      <c r="BE99" s="6"/>
      <c r="BF99" s="6"/>
      <c r="BG99" s="6"/>
      <c r="BO99" s="22"/>
    </row>
    <row r="100" spans="1:67" x14ac:dyDescent="0.25">
      <c r="A100" s="112">
        <v>96</v>
      </c>
      <c r="B100" s="112">
        <v>619</v>
      </c>
      <c r="C100" s="112">
        <v>36</v>
      </c>
      <c r="D100" s="112">
        <v>49</v>
      </c>
      <c r="E100" s="113">
        <v>2497.9702366404185</v>
      </c>
      <c r="F100" s="112">
        <v>433</v>
      </c>
      <c r="G100" s="112">
        <v>0</v>
      </c>
      <c r="H100" s="113">
        <v>216067</v>
      </c>
      <c r="I100" s="113">
        <v>63300</v>
      </c>
      <c r="J100" s="113">
        <v>157667</v>
      </c>
      <c r="K100" s="112" t="s">
        <v>123</v>
      </c>
      <c r="L100" s="112" t="s">
        <v>123</v>
      </c>
      <c r="M100" s="118">
        <v>0.9622222222222222</v>
      </c>
      <c r="N100" s="124"/>
      <c r="O100" s="124"/>
      <c r="P100" s="112">
        <f>AVERAGE($F$5:F100)</f>
        <v>435.92708333333331</v>
      </c>
      <c r="Q100" s="112">
        <f>AVERAGE(G$5:G100)</f>
        <v>0.11458333333333333</v>
      </c>
      <c r="R100" s="113">
        <f>AVERAGE(H$5:H100)</f>
        <v>217527.61458333334</v>
      </c>
      <c r="S100" s="113">
        <f>AVERAGE(I$5:I100)</f>
        <v>63649.885416666664</v>
      </c>
      <c r="T100" s="113">
        <f>AVERAGE(J$5:J100)</f>
        <v>158473.5625</v>
      </c>
      <c r="U100" s="118">
        <f>AVERAGE($M$5:M100)</f>
        <v>0.96872685185185192</v>
      </c>
      <c r="V100" s="6"/>
      <c r="W100" s="6"/>
      <c r="X100" s="6"/>
      <c r="Y100" s="6"/>
      <c r="Z100" s="6"/>
      <c r="AA100" s="6"/>
      <c r="AB100" s="6"/>
      <c r="AC100" s="6"/>
      <c r="AD100" s="6"/>
      <c r="AE100" s="6"/>
      <c r="AF100" s="6"/>
      <c r="AG100" s="22"/>
      <c r="AH100" s="112">
        <v>96</v>
      </c>
      <c r="AI100" s="112">
        <v>464</v>
      </c>
      <c r="AJ100" s="112">
        <v>31</v>
      </c>
      <c r="AK100" s="112">
        <v>36</v>
      </c>
      <c r="AL100" s="113">
        <v>3119.3053067100263</v>
      </c>
      <c r="AM100" s="112">
        <v>446</v>
      </c>
      <c r="AN100" s="112">
        <v>0</v>
      </c>
      <c r="AO100" s="113">
        <v>267154</v>
      </c>
      <c r="AP100" s="113">
        <v>64600</v>
      </c>
      <c r="AQ100" s="113">
        <v>206154</v>
      </c>
      <c r="AR100" s="112" t="s">
        <v>123</v>
      </c>
      <c r="AS100" s="112" t="s">
        <v>123</v>
      </c>
      <c r="AT100" s="118">
        <v>0.99111111111111116</v>
      </c>
      <c r="AU100" s="124"/>
      <c r="AV100" s="124"/>
      <c r="AW100" s="112">
        <f>AVERAGE(AM$5:AM100)</f>
        <v>439.875</v>
      </c>
      <c r="AX100" s="112">
        <f>AVERAGE(AN$5:AN100)</f>
        <v>0.42708333333333331</v>
      </c>
      <c r="AY100" s="113">
        <f>AVERAGE(AO$5:AO100)</f>
        <v>263485.125</v>
      </c>
      <c r="AZ100" s="113">
        <f>AVERAGE(AP$5:AP100)</f>
        <v>64243.322916666664</v>
      </c>
      <c r="BA100" s="113">
        <f>AVERAGE(AQ$5:AQ100)</f>
        <v>203330.34375</v>
      </c>
      <c r="BB100" s="118">
        <f>AVERAGE($AT$5:AT100)</f>
        <v>0.97750000000000004</v>
      </c>
      <c r="BC100" s="10"/>
      <c r="BD100" s="10"/>
      <c r="BE100" s="10"/>
      <c r="BF100" s="10"/>
      <c r="BG100" s="6"/>
      <c r="BO100" s="22"/>
    </row>
    <row r="101" spans="1:67" x14ac:dyDescent="0.25">
      <c r="A101" s="112">
        <v>97</v>
      </c>
      <c r="B101" s="112">
        <v>632</v>
      </c>
      <c r="C101" s="112">
        <v>43</v>
      </c>
      <c r="D101" s="112">
        <v>52</v>
      </c>
      <c r="E101" s="113">
        <v>2098.6394251716697</v>
      </c>
      <c r="F101" s="112">
        <v>430</v>
      </c>
      <c r="G101" s="112">
        <v>0</v>
      </c>
      <c r="H101" s="113">
        <v>214570</v>
      </c>
      <c r="I101" s="113">
        <v>63000</v>
      </c>
      <c r="J101" s="113">
        <v>156770</v>
      </c>
      <c r="K101" s="112" t="s">
        <v>123</v>
      </c>
      <c r="L101" s="112" t="s">
        <v>123</v>
      </c>
      <c r="M101" s="118">
        <v>0.9555555555555556</v>
      </c>
      <c r="N101" s="124"/>
      <c r="O101" s="124"/>
      <c r="P101" s="112">
        <f>AVERAGE($F$5:F101)</f>
        <v>435.86597938144331</v>
      </c>
      <c r="Q101" s="112">
        <f>AVERAGE(G$5:G101)</f>
        <v>0.1134020618556701</v>
      </c>
      <c r="R101" s="113">
        <f>AVERAGE(H$5:H101)</f>
        <v>217497.12371134022</v>
      </c>
      <c r="S101" s="113">
        <f>AVERAGE(I$5:I101)</f>
        <v>63643.18556701031</v>
      </c>
      <c r="T101" s="113">
        <f>AVERAGE(J$5:J101)</f>
        <v>158456</v>
      </c>
      <c r="U101" s="118">
        <f>AVERAGE($M$5:M101)</f>
        <v>0.96859106529209626</v>
      </c>
      <c r="V101" s="6"/>
      <c r="W101" s="6"/>
      <c r="X101" s="6"/>
      <c r="Y101" s="6"/>
      <c r="Z101" s="6"/>
      <c r="AA101" s="6"/>
      <c r="AB101" s="6"/>
      <c r="AC101" s="6"/>
      <c r="AD101" s="6"/>
      <c r="AE101" s="6"/>
      <c r="AF101" s="6"/>
      <c r="AG101" s="22"/>
      <c r="AH101" s="112">
        <v>97</v>
      </c>
      <c r="AI101" s="112">
        <v>553</v>
      </c>
      <c r="AJ101" s="112">
        <v>40</v>
      </c>
      <c r="AK101" s="112">
        <v>42</v>
      </c>
      <c r="AL101" s="113">
        <v>4268.1342088456031</v>
      </c>
      <c r="AM101" s="112">
        <v>440</v>
      </c>
      <c r="AN101" s="112">
        <v>0</v>
      </c>
      <c r="AO101" s="113">
        <v>263560</v>
      </c>
      <c r="AP101" s="113">
        <v>64000</v>
      </c>
      <c r="AQ101" s="113">
        <v>203760</v>
      </c>
      <c r="AR101" s="112" t="s">
        <v>123</v>
      </c>
      <c r="AS101" s="112" t="s">
        <v>123</v>
      </c>
      <c r="AT101" s="118">
        <v>0.97777777777777775</v>
      </c>
      <c r="AU101" s="124"/>
      <c r="AV101" s="124"/>
      <c r="AW101" s="112">
        <f>AVERAGE(AM$5:AM101)</f>
        <v>439.87628865979383</v>
      </c>
      <c r="AX101" s="112">
        <f>AVERAGE(AN$5:AN101)</f>
        <v>0.42268041237113402</v>
      </c>
      <c r="AY101" s="113">
        <f>AVERAGE(AO$5:AO101)</f>
        <v>263485.89690721652</v>
      </c>
      <c r="AZ101" s="113">
        <f>AVERAGE(AP$5:AP101)</f>
        <v>64240.81443298969</v>
      </c>
      <c r="BA101" s="113">
        <f>AVERAGE(AQ$5:AQ101)</f>
        <v>203334.77319587627</v>
      </c>
      <c r="BB101" s="118">
        <f>AVERAGE($AT$5:AT101)</f>
        <v>0.97750286368843065</v>
      </c>
      <c r="BC101" s="6"/>
      <c r="BD101" s="6"/>
      <c r="BE101" s="6"/>
      <c r="BF101" s="6"/>
      <c r="BG101" s="10"/>
      <c r="BO101" s="22"/>
    </row>
    <row r="102" spans="1:67" x14ac:dyDescent="0.25">
      <c r="A102" s="112">
        <v>98</v>
      </c>
      <c r="B102" s="112">
        <v>556</v>
      </c>
      <c r="C102" s="112">
        <v>44</v>
      </c>
      <c r="D102" s="112">
        <v>53</v>
      </c>
      <c r="E102" s="113">
        <v>4895.8618066150884</v>
      </c>
      <c r="F102" s="112">
        <v>429</v>
      </c>
      <c r="G102" s="112">
        <v>0</v>
      </c>
      <c r="H102" s="113">
        <v>214071</v>
      </c>
      <c r="I102" s="113">
        <v>62900</v>
      </c>
      <c r="J102" s="113">
        <v>156471</v>
      </c>
      <c r="K102" s="112" t="s">
        <v>123</v>
      </c>
      <c r="L102" s="112" t="s">
        <v>123</v>
      </c>
      <c r="M102" s="118">
        <v>0.95333333333333337</v>
      </c>
      <c r="N102" s="124"/>
      <c r="O102" s="124"/>
      <c r="P102" s="112">
        <f>AVERAGE($F$5:F102)</f>
        <v>435.79591836734693</v>
      </c>
      <c r="Q102" s="112">
        <f>AVERAGE(G$5:G102)</f>
        <v>0.11224489795918367</v>
      </c>
      <c r="R102" s="113">
        <f>AVERAGE(H$5:H102)</f>
        <v>217462.16326530612</v>
      </c>
      <c r="S102" s="113">
        <f>AVERAGE(I$5:I102)</f>
        <v>63635.602040816324</v>
      </c>
      <c r="T102" s="113">
        <f>AVERAGE(J$5:J102)</f>
        <v>158435.74489795917</v>
      </c>
      <c r="U102" s="118">
        <f>AVERAGE($M$5:M102)</f>
        <v>0.96843537414965986</v>
      </c>
      <c r="V102" s="6"/>
      <c r="W102" s="6"/>
      <c r="X102" s="6"/>
      <c r="Y102" s="6"/>
      <c r="Z102" s="6"/>
      <c r="AA102" s="6"/>
      <c r="AB102" s="6"/>
      <c r="AC102" s="6"/>
      <c r="AD102" s="6"/>
      <c r="AE102" s="6"/>
      <c r="AF102" s="6"/>
      <c r="AG102" s="22"/>
      <c r="AH102" s="112">
        <v>98</v>
      </c>
      <c r="AI102" s="112">
        <v>518</v>
      </c>
      <c r="AJ102" s="112">
        <v>36</v>
      </c>
      <c r="AK102" s="112">
        <v>40</v>
      </c>
      <c r="AL102" s="113">
        <v>3739.8417989382697</v>
      </c>
      <c r="AM102" s="112">
        <v>442</v>
      </c>
      <c r="AN102" s="112">
        <v>0</v>
      </c>
      <c r="AO102" s="113">
        <v>264758</v>
      </c>
      <c r="AP102" s="113">
        <v>64200</v>
      </c>
      <c r="AQ102" s="113">
        <v>204558</v>
      </c>
      <c r="AR102" s="112" t="s">
        <v>123</v>
      </c>
      <c r="AS102" s="112" t="s">
        <v>123</v>
      </c>
      <c r="AT102" s="118">
        <v>0.98222222222222222</v>
      </c>
      <c r="AU102" s="124"/>
      <c r="AV102" s="124"/>
      <c r="AW102" s="112">
        <f>AVERAGE(AM$5:AM102)</f>
        <v>439.89795918367349</v>
      </c>
      <c r="AX102" s="112">
        <f>AVERAGE(AN$5:AN102)</f>
        <v>0.41836734693877553</v>
      </c>
      <c r="AY102" s="113">
        <f>AVERAGE(AO$5:AO102)</f>
        <v>263498.87755102041</v>
      </c>
      <c r="AZ102" s="113">
        <f>AVERAGE(AP$5:AP102)</f>
        <v>64240.397959183676</v>
      </c>
      <c r="BA102" s="113">
        <f>AVERAGE(AQ$5:AQ102)</f>
        <v>203347.25510204083</v>
      </c>
      <c r="BB102" s="118">
        <f>AVERAGE($AT$5:AT102)</f>
        <v>0.97755102040816322</v>
      </c>
      <c r="BO102" s="22"/>
    </row>
    <row r="103" spans="1:67" x14ac:dyDescent="0.25">
      <c r="A103" s="112">
        <v>99</v>
      </c>
      <c r="B103" s="112">
        <v>545</v>
      </c>
      <c r="C103" s="112">
        <v>41</v>
      </c>
      <c r="D103" s="112">
        <v>41</v>
      </c>
      <c r="E103" s="113">
        <v>3973.2162001927654</v>
      </c>
      <c r="F103" s="112">
        <v>441</v>
      </c>
      <c r="G103" s="112">
        <v>0</v>
      </c>
      <c r="H103" s="113">
        <v>220059</v>
      </c>
      <c r="I103" s="113">
        <v>64100</v>
      </c>
      <c r="J103" s="113">
        <v>160059</v>
      </c>
      <c r="K103" s="112" t="s">
        <v>123</v>
      </c>
      <c r="L103" s="112" t="s">
        <v>123</v>
      </c>
      <c r="M103" s="118">
        <v>0.98</v>
      </c>
      <c r="N103" s="124"/>
      <c r="O103" s="124"/>
      <c r="P103" s="112">
        <f>AVERAGE($F$5:F103)</f>
        <v>435.84848484848487</v>
      </c>
      <c r="Q103" s="112">
        <f>AVERAGE(G$5:G103)</f>
        <v>0.1111111111111111</v>
      </c>
      <c r="R103" s="113">
        <f>AVERAGE(H$5:H103)</f>
        <v>217488.39393939395</v>
      </c>
      <c r="S103" s="113">
        <f>AVERAGE(I$5:I103)</f>
        <v>63640.292929292926</v>
      </c>
      <c r="T103" s="113">
        <f>AVERAGE(J$5:J103)</f>
        <v>158452.14141414143</v>
      </c>
      <c r="U103" s="118">
        <f>AVERAGE($M$5:M103)</f>
        <v>0.96855218855218861</v>
      </c>
      <c r="V103" s="6"/>
      <c r="W103" s="6"/>
      <c r="X103" s="6"/>
      <c r="Y103" s="6"/>
      <c r="Z103" s="6"/>
      <c r="AA103" s="6"/>
      <c r="AB103" s="6"/>
      <c r="AC103" s="6"/>
      <c r="AD103" s="6"/>
      <c r="AE103" s="6"/>
      <c r="AF103" s="6"/>
      <c r="AG103" s="22"/>
      <c r="AH103" s="112">
        <v>99</v>
      </c>
      <c r="AI103" s="112">
        <v>485</v>
      </c>
      <c r="AJ103" s="112">
        <v>43</v>
      </c>
      <c r="AK103" s="112">
        <v>47</v>
      </c>
      <c r="AL103" s="113">
        <v>4777.9873705187438</v>
      </c>
      <c r="AM103" s="112">
        <v>435</v>
      </c>
      <c r="AN103" s="112">
        <v>0</v>
      </c>
      <c r="AO103" s="113">
        <v>260565</v>
      </c>
      <c r="AP103" s="113">
        <v>63500</v>
      </c>
      <c r="AQ103" s="113">
        <v>201765</v>
      </c>
      <c r="AR103" s="112" t="s">
        <v>123</v>
      </c>
      <c r="AS103" s="112" t="s">
        <v>123</v>
      </c>
      <c r="AT103" s="118">
        <v>0.96666666666666667</v>
      </c>
      <c r="AU103" s="124"/>
      <c r="AV103" s="124"/>
      <c r="AW103" s="112">
        <f>AVERAGE(AM$5:AM103)</f>
        <v>439.84848484848487</v>
      </c>
      <c r="AX103" s="112">
        <f>AVERAGE(AN$5:AN103)</f>
        <v>0.41414141414141414</v>
      </c>
      <c r="AY103" s="113">
        <f>AVERAGE(AO$5:AO103)</f>
        <v>263469.24242424243</v>
      </c>
      <c r="AZ103" s="113">
        <f>AVERAGE(AP$5:AP103)</f>
        <v>64232.919191919194</v>
      </c>
      <c r="BA103" s="113">
        <f>AVERAGE(AQ$5:AQ103)</f>
        <v>203331.27272727274</v>
      </c>
      <c r="BB103" s="118">
        <f>AVERAGE($AT$5:AT103)</f>
        <v>0.97744107744107744</v>
      </c>
      <c r="BC103" s="6"/>
      <c r="BD103" s="6"/>
      <c r="BE103" s="6"/>
      <c r="BF103" s="6"/>
      <c r="BG103" s="6"/>
      <c r="BO103" s="22"/>
    </row>
    <row r="104" spans="1:67" x14ac:dyDescent="0.25">
      <c r="A104" s="112">
        <v>100</v>
      </c>
      <c r="B104" s="112">
        <v>516</v>
      </c>
      <c r="C104" s="112">
        <v>40</v>
      </c>
      <c r="D104" s="112">
        <v>43</v>
      </c>
      <c r="E104" s="113">
        <v>4386.6802054137734</v>
      </c>
      <c r="F104" s="112">
        <v>439</v>
      </c>
      <c r="G104" s="112">
        <v>0</v>
      </c>
      <c r="H104" s="113">
        <v>219061</v>
      </c>
      <c r="I104" s="113">
        <v>63900</v>
      </c>
      <c r="J104" s="113">
        <v>159461</v>
      </c>
      <c r="K104" s="112" t="s">
        <v>123</v>
      </c>
      <c r="L104" s="112" t="s">
        <v>123</v>
      </c>
      <c r="M104" s="118">
        <v>0.97555555555555551</v>
      </c>
      <c r="N104" s="124"/>
      <c r="O104" s="124"/>
      <c r="P104" s="112">
        <f>AVERAGE($F$5:F104)</f>
        <v>435.88</v>
      </c>
      <c r="Q104" s="112">
        <f>AVERAGE(G$5:G104)</f>
        <v>0.11</v>
      </c>
      <c r="R104" s="113">
        <f>AVERAGE(H$5:H104)</f>
        <v>217504.12</v>
      </c>
      <c r="S104" s="113">
        <f>AVERAGE(I$5:I104)</f>
        <v>63642.89</v>
      </c>
      <c r="T104" s="113">
        <f>AVERAGE(J$5:J104)</f>
        <v>158462.23000000001</v>
      </c>
      <c r="U104" s="118">
        <f>AVERAGE($M$5:M104)</f>
        <v>0.96862222222222227</v>
      </c>
      <c r="V104" s="6"/>
      <c r="W104" s="6"/>
      <c r="X104" s="6"/>
      <c r="Y104" s="6"/>
      <c r="Z104" s="6"/>
      <c r="AA104" s="6"/>
      <c r="AB104" s="6"/>
      <c r="AC104" s="6"/>
      <c r="AD104" s="6"/>
      <c r="AE104" s="6"/>
      <c r="AF104" s="6"/>
      <c r="AG104" s="22"/>
      <c r="AH104" s="112">
        <v>100</v>
      </c>
      <c r="AI104" s="112">
        <v>519</v>
      </c>
      <c r="AJ104" s="112">
        <v>49</v>
      </c>
      <c r="AK104" s="112">
        <v>39</v>
      </c>
      <c r="AL104" s="113">
        <v>4004.9435286606631</v>
      </c>
      <c r="AM104" s="112">
        <v>443</v>
      </c>
      <c r="AN104" s="112">
        <v>0</v>
      </c>
      <c r="AO104" s="113">
        <v>265357</v>
      </c>
      <c r="AP104" s="113">
        <v>64300</v>
      </c>
      <c r="AQ104" s="113">
        <v>204957</v>
      </c>
      <c r="AR104" s="112" t="s">
        <v>123</v>
      </c>
      <c r="AS104" s="112" t="s">
        <v>123</v>
      </c>
      <c r="AT104" s="118">
        <v>0.98444444444444446</v>
      </c>
      <c r="AU104" s="124"/>
      <c r="AV104" s="124"/>
      <c r="AW104" s="112">
        <f>AVERAGE(AM$5:AM104)</f>
        <v>439.88</v>
      </c>
      <c r="AX104" s="112">
        <f>AVERAGE(AN$5:AN104)</f>
        <v>0.41</v>
      </c>
      <c r="AY104" s="113">
        <f>AVERAGE(AO$5:AO104)</f>
        <v>263488.12</v>
      </c>
      <c r="AZ104" s="113">
        <f>AVERAGE(AP$5:AP104)</f>
        <v>64233.59</v>
      </c>
      <c r="BA104" s="113">
        <f>AVERAGE(AQ$5:AQ104)</f>
        <v>203347.53</v>
      </c>
      <c r="BB104" s="118">
        <f>AVERAGE($AT$5:AT104)</f>
        <v>0.97751111111111111</v>
      </c>
      <c r="BC104" s="10"/>
      <c r="BD104" s="10"/>
      <c r="BE104" s="10"/>
      <c r="BF104" s="10"/>
      <c r="BG104" s="6"/>
      <c r="BO104" s="22"/>
    </row>
    <row r="105" spans="1:67" x14ac:dyDescent="0.25">
      <c r="A105" s="112">
        <v>101</v>
      </c>
      <c r="B105" s="112">
        <v>535</v>
      </c>
      <c r="C105" s="112">
        <v>29</v>
      </c>
      <c r="D105" s="112">
        <v>48</v>
      </c>
      <c r="E105" s="113">
        <v>3089.930399510517</v>
      </c>
      <c r="F105" s="112">
        <v>434</v>
      </c>
      <c r="G105" s="112">
        <v>0</v>
      </c>
      <c r="H105" s="113">
        <v>216566</v>
      </c>
      <c r="I105" s="113">
        <v>63400</v>
      </c>
      <c r="J105" s="113">
        <v>157966</v>
      </c>
      <c r="K105" s="112" t="s">
        <v>123</v>
      </c>
      <c r="L105" s="112" t="s">
        <v>123</v>
      </c>
      <c r="M105" s="118">
        <v>0.96444444444444444</v>
      </c>
      <c r="N105" s="124"/>
      <c r="O105" s="124"/>
      <c r="P105" s="112">
        <f>AVERAGE($F$5:F105)</f>
        <v>435.86138613861385</v>
      </c>
      <c r="Q105" s="112">
        <f>AVERAGE(G$5:G105)</f>
        <v>0.10891089108910891</v>
      </c>
      <c r="R105" s="113">
        <f>AVERAGE(H$5:H105)</f>
        <v>217494.8316831683</v>
      </c>
      <c r="S105" s="113">
        <f>AVERAGE(I$5:I105)</f>
        <v>63640.485148514854</v>
      </c>
      <c r="T105" s="113">
        <f>AVERAGE(J$5:J105)</f>
        <v>158457.31683168316</v>
      </c>
      <c r="U105" s="118">
        <f>AVERAGE($M$5:M105)</f>
        <v>0.96858085808580863</v>
      </c>
      <c r="V105" s="6"/>
      <c r="W105" s="6"/>
      <c r="X105" s="6"/>
      <c r="Y105" s="6"/>
      <c r="Z105" s="6"/>
      <c r="AA105" s="6"/>
      <c r="AB105" s="6"/>
      <c r="AC105" s="6"/>
      <c r="AD105" s="6"/>
      <c r="AE105" s="6"/>
      <c r="AF105" s="6"/>
      <c r="AG105" s="22"/>
      <c r="AH105" s="112">
        <v>101</v>
      </c>
      <c r="AI105" s="112">
        <v>525</v>
      </c>
      <c r="AJ105" s="112">
        <v>28</v>
      </c>
      <c r="AK105" s="112">
        <v>41</v>
      </c>
      <c r="AL105" s="113">
        <v>4883.9809923029188</v>
      </c>
      <c r="AM105" s="112">
        <v>441</v>
      </c>
      <c r="AN105" s="112">
        <v>0</v>
      </c>
      <c r="AO105" s="113">
        <v>264159</v>
      </c>
      <c r="AP105" s="113">
        <v>64100</v>
      </c>
      <c r="AQ105" s="113">
        <v>204159</v>
      </c>
      <c r="AR105" s="112" t="s">
        <v>123</v>
      </c>
      <c r="AS105" s="112" t="s">
        <v>123</v>
      </c>
      <c r="AT105" s="118">
        <v>0.98</v>
      </c>
      <c r="AU105" s="124"/>
      <c r="AV105" s="124"/>
      <c r="AW105" s="112">
        <f>AVERAGE(AM$5:AM105)</f>
        <v>439.89108910891088</v>
      </c>
      <c r="AX105" s="112">
        <f>AVERAGE(AN$5:AN105)</f>
        <v>0.40594059405940597</v>
      </c>
      <c r="AY105" s="113">
        <f>AVERAGE(AO$5:AO105)</f>
        <v>263494.7623762376</v>
      </c>
      <c r="AZ105" s="113">
        <f>AVERAGE(AP$5:AP105)</f>
        <v>64232.267326732675</v>
      </c>
      <c r="BA105" s="113">
        <f>AVERAGE(AQ$5:AQ105)</f>
        <v>203355.56435643564</v>
      </c>
      <c r="BB105" s="118">
        <f>AVERAGE($AT$5:AT105)</f>
        <v>0.9775357535753576</v>
      </c>
      <c r="BC105" s="6"/>
      <c r="BD105" s="6"/>
      <c r="BE105" s="6"/>
      <c r="BF105" s="6"/>
      <c r="BG105" s="10"/>
      <c r="BO105" s="22"/>
    </row>
    <row r="106" spans="1:67" x14ac:dyDescent="0.25">
      <c r="A106" s="112">
        <v>102</v>
      </c>
      <c r="B106" s="112">
        <v>596</v>
      </c>
      <c r="C106" s="112">
        <v>45</v>
      </c>
      <c r="D106" s="112">
        <v>43</v>
      </c>
      <c r="E106" s="113">
        <v>3113.7807479130533</v>
      </c>
      <c r="F106" s="112">
        <v>439</v>
      </c>
      <c r="G106" s="112">
        <v>0</v>
      </c>
      <c r="H106" s="113">
        <v>219061</v>
      </c>
      <c r="I106" s="113">
        <v>63900</v>
      </c>
      <c r="J106" s="113">
        <v>159461</v>
      </c>
      <c r="K106" s="112" t="s">
        <v>123</v>
      </c>
      <c r="L106" s="112" t="s">
        <v>123</v>
      </c>
      <c r="M106" s="118">
        <v>0.97555555555555551</v>
      </c>
      <c r="N106" s="124"/>
      <c r="O106" s="124"/>
      <c r="P106" s="112">
        <f>AVERAGE($F$5:F106)</f>
        <v>435.89215686274508</v>
      </c>
      <c r="Q106" s="112">
        <f>AVERAGE(G$5:G106)</f>
        <v>0.10784313725490197</v>
      </c>
      <c r="R106" s="113">
        <f>AVERAGE(H$5:H106)</f>
        <v>217510.18627450979</v>
      </c>
      <c r="S106" s="113">
        <f>AVERAGE(I$5:I106)</f>
        <v>63643.029411764706</v>
      </c>
      <c r="T106" s="113">
        <f>AVERAGE(J$5:J106)</f>
        <v>158467.15686274509</v>
      </c>
      <c r="U106" s="118">
        <f>AVERAGE($M$5:M106)</f>
        <v>0.96864923747276688</v>
      </c>
      <c r="V106" s="6"/>
      <c r="W106" s="6"/>
      <c r="X106" s="6"/>
      <c r="Y106" s="6"/>
      <c r="Z106" s="6"/>
      <c r="AA106" s="6"/>
      <c r="AB106" s="6"/>
      <c r="AC106" s="6"/>
      <c r="AD106" s="6"/>
      <c r="AE106" s="6"/>
      <c r="AF106" s="6"/>
      <c r="AG106" s="22"/>
      <c r="AH106" s="112">
        <v>102</v>
      </c>
      <c r="AI106" s="112">
        <v>481</v>
      </c>
      <c r="AJ106" s="112">
        <v>44</v>
      </c>
      <c r="AK106" s="112">
        <v>36</v>
      </c>
      <c r="AL106" s="113">
        <v>4780.0984924625845</v>
      </c>
      <c r="AM106" s="112">
        <v>446</v>
      </c>
      <c r="AN106" s="112">
        <v>0</v>
      </c>
      <c r="AO106" s="113">
        <v>267154</v>
      </c>
      <c r="AP106" s="113">
        <v>64600</v>
      </c>
      <c r="AQ106" s="113">
        <v>206154</v>
      </c>
      <c r="AR106" s="112" t="s">
        <v>123</v>
      </c>
      <c r="AS106" s="112" t="s">
        <v>123</v>
      </c>
      <c r="AT106" s="118">
        <v>0.99111111111111116</v>
      </c>
      <c r="AU106" s="124"/>
      <c r="AV106" s="124"/>
      <c r="AW106" s="112">
        <f>AVERAGE(AM$5:AM106)</f>
        <v>439.95098039215685</v>
      </c>
      <c r="AX106" s="112">
        <f>AVERAGE(AN$5:AN106)</f>
        <v>0.40196078431372551</v>
      </c>
      <c r="AY106" s="113">
        <f>AVERAGE(AO$5:AO106)</f>
        <v>263530.63725490199</v>
      </c>
      <c r="AZ106" s="113">
        <f>AVERAGE(AP$5:AP106)</f>
        <v>64235.872549019608</v>
      </c>
      <c r="BA106" s="113">
        <f>AVERAGE(AQ$5:AQ106)</f>
        <v>203383</v>
      </c>
      <c r="BB106" s="118">
        <f>AVERAGE($AT$5:AT106)</f>
        <v>0.97766884531590426</v>
      </c>
      <c r="BO106" s="22"/>
    </row>
    <row r="107" spans="1:67" x14ac:dyDescent="0.25">
      <c r="A107" s="112">
        <v>103</v>
      </c>
      <c r="B107" s="112">
        <v>567</v>
      </c>
      <c r="C107" s="112">
        <v>36</v>
      </c>
      <c r="D107" s="112">
        <v>52</v>
      </c>
      <c r="E107" s="113">
        <v>4933.889260275977</v>
      </c>
      <c r="F107" s="112">
        <v>430</v>
      </c>
      <c r="G107" s="112">
        <v>0</v>
      </c>
      <c r="H107" s="113">
        <v>214570</v>
      </c>
      <c r="I107" s="113">
        <v>63000</v>
      </c>
      <c r="J107" s="113">
        <v>156770</v>
      </c>
      <c r="K107" s="112" t="s">
        <v>123</v>
      </c>
      <c r="L107" s="112" t="s">
        <v>123</v>
      </c>
      <c r="M107" s="118">
        <v>0.9555555555555556</v>
      </c>
      <c r="N107" s="124"/>
      <c r="O107" s="124"/>
      <c r="P107" s="112">
        <f>AVERAGE($F$5:F107)</f>
        <v>435.8349514563107</v>
      </c>
      <c r="Q107" s="112">
        <f>AVERAGE(G$5:G107)</f>
        <v>0.10679611650485436</v>
      </c>
      <c r="R107" s="113">
        <f>AVERAGE(H$5:H107)</f>
        <v>217481.64077669903</v>
      </c>
      <c r="S107" s="113">
        <f>AVERAGE(I$5:I107)</f>
        <v>63636.786407766987</v>
      </c>
      <c r="T107" s="113">
        <f>AVERAGE(J$5:J107)</f>
        <v>158450.6796116505</v>
      </c>
      <c r="U107" s="118">
        <f>AVERAGE($M$5:M107)</f>
        <v>0.96852211434735702</v>
      </c>
      <c r="V107" s="6"/>
      <c r="W107" s="6"/>
      <c r="X107" s="6"/>
      <c r="Y107" s="6"/>
      <c r="Z107" s="6"/>
      <c r="AA107" s="6"/>
      <c r="AB107" s="6"/>
      <c r="AC107" s="6"/>
      <c r="AD107" s="6"/>
      <c r="AE107" s="6"/>
      <c r="AF107" s="6"/>
      <c r="AG107" s="22"/>
      <c r="AH107" s="112">
        <v>103</v>
      </c>
      <c r="AI107" s="112">
        <v>467</v>
      </c>
      <c r="AJ107" s="112">
        <v>29</v>
      </c>
      <c r="AK107" s="112">
        <v>40</v>
      </c>
      <c r="AL107" s="113">
        <v>3173.4556283150123</v>
      </c>
      <c r="AM107" s="112">
        <v>442</v>
      </c>
      <c r="AN107" s="112">
        <v>0</v>
      </c>
      <c r="AO107" s="113">
        <v>264758</v>
      </c>
      <c r="AP107" s="113">
        <v>64200</v>
      </c>
      <c r="AQ107" s="113">
        <v>204558</v>
      </c>
      <c r="AR107" s="112" t="s">
        <v>123</v>
      </c>
      <c r="AS107" s="112" t="s">
        <v>123</v>
      </c>
      <c r="AT107" s="118">
        <v>0.98222222222222222</v>
      </c>
      <c r="AU107" s="124"/>
      <c r="AV107" s="124"/>
      <c r="AW107" s="112">
        <f>AVERAGE(AM$5:AM107)</f>
        <v>439.97087378640776</v>
      </c>
      <c r="AX107" s="112">
        <f>AVERAGE(AN$5:AN107)</f>
        <v>0.39805825242718446</v>
      </c>
      <c r="AY107" s="113">
        <f>AVERAGE(AO$5:AO107)</f>
        <v>263542.55339805823</v>
      </c>
      <c r="AZ107" s="113">
        <f>AVERAGE(AP$5:AP107)</f>
        <v>64235.524271844661</v>
      </c>
      <c r="BA107" s="113">
        <f>AVERAGE(AQ$5:AQ107)</f>
        <v>203394.40776699031</v>
      </c>
      <c r="BB107" s="118">
        <f>AVERAGE($AT$5:AT107)</f>
        <v>0.97771305285868393</v>
      </c>
      <c r="BC107" s="6"/>
      <c r="BD107" s="6"/>
      <c r="BE107" s="6"/>
      <c r="BF107" s="6"/>
      <c r="BG107" s="6"/>
      <c r="BO107" s="22"/>
    </row>
    <row r="108" spans="1:67" x14ac:dyDescent="0.25">
      <c r="A108" s="112">
        <v>104</v>
      </c>
      <c r="B108" s="112">
        <v>511</v>
      </c>
      <c r="C108" s="112">
        <v>50</v>
      </c>
      <c r="D108" s="112">
        <v>41</v>
      </c>
      <c r="E108" s="113">
        <v>3158.7479256999286</v>
      </c>
      <c r="F108" s="112">
        <v>441</v>
      </c>
      <c r="G108" s="112">
        <v>0</v>
      </c>
      <c r="H108" s="113">
        <v>220059</v>
      </c>
      <c r="I108" s="113">
        <v>64100</v>
      </c>
      <c r="J108" s="113">
        <v>160059</v>
      </c>
      <c r="K108" s="112" t="s">
        <v>123</v>
      </c>
      <c r="L108" s="112" t="s">
        <v>123</v>
      </c>
      <c r="M108" s="118">
        <v>0.98</v>
      </c>
      <c r="N108" s="124"/>
      <c r="O108" s="124"/>
      <c r="P108" s="112">
        <f>AVERAGE($F$5:F108)</f>
        <v>435.88461538461536</v>
      </c>
      <c r="Q108" s="112">
        <f>AVERAGE(G$5:G108)</f>
        <v>0.10576923076923077</v>
      </c>
      <c r="R108" s="113">
        <f>AVERAGE(H$5:H108)</f>
        <v>217506.42307692306</v>
      </c>
      <c r="S108" s="113">
        <f>AVERAGE(I$5:I108)</f>
        <v>63641.240384615383</v>
      </c>
      <c r="T108" s="113">
        <f>AVERAGE(J$5:J108)</f>
        <v>158466.14423076922</v>
      </c>
      <c r="U108" s="118">
        <f>AVERAGE($M$5:M108)</f>
        <v>0.9686324786324787</v>
      </c>
      <c r="V108" s="6"/>
      <c r="W108" s="6"/>
      <c r="X108" s="6"/>
      <c r="Y108" s="6"/>
      <c r="Z108" s="6"/>
      <c r="AA108" s="6"/>
      <c r="AB108" s="6"/>
      <c r="AC108" s="6"/>
      <c r="AD108" s="6"/>
      <c r="AE108" s="6"/>
      <c r="AF108" s="6"/>
      <c r="AG108" s="22"/>
      <c r="AH108" s="112">
        <v>104</v>
      </c>
      <c r="AI108" s="112">
        <v>516</v>
      </c>
      <c r="AJ108" s="112">
        <v>37</v>
      </c>
      <c r="AK108" s="112">
        <v>40</v>
      </c>
      <c r="AL108" s="113">
        <v>2356.893327559103</v>
      </c>
      <c r="AM108" s="112">
        <v>442</v>
      </c>
      <c r="AN108" s="112">
        <v>0</v>
      </c>
      <c r="AO108" s="113">
        <v>264758</v>
      </c>
      <c r="AP108" s="113">
        <v>64200</v>
      </c>
      <c r="AQ108" s="113">
        <v>204558</v>
      </c>
      <c r="AR108" s="112" t="s">
        <v>123</v>
      </c>
      <c r="AS108" s="112" t="s">
        <v>123</v>
      </c>
      <c r="AT108" s="118">
        <v>0.98222222222222222</v>
      </c>
      <c r="AU108" s="124"/>
      <c r="AV108" s="124"/>
      <c r="AW108" s="112">
        <f>AVERAGE(AM$5:AM108)</f>
        <v>439.99038461538464</v>
      </c>
      <c r="AX108" s="112">
        <f>AVERAGE(AN$5:AN108)</f>
        <v>0.39423076923076922</v>
      </c>
      <c r="AY108" s="113">
        <f>AVERAGE(AO$5:AO108)</f>
        <v>263554.24038461538</v>
      </c>
      <c r="AZ108" s="113">
        <f>AVERAGE(AP$5:AP108)</f>
        <v>64235.182692307695</v>
      </c>
      <c r="BA108" s="113">
        <f>AVERAGE(AQ$5:AQ108)</f>
        <v>203405.59615384616</v>
      </c>
      <c r="BB108" s="118">
        <f>AVERAGE($AT$5:AT108)</f>
        <v>0.97775641025641025</v>
      </c>
      <c r="BC108" s="10"/>
      <c r="BD108" s="10"/>
      <c r="BE108" s="10"/>
      <c r="BF108" s="10"/>
      <c r="BG108" s="6"/>
      <c r="BO108" s="22"/>
    </row>
    <row r="109" spans="1:67" x14ac:dyDescent="0.25">
      <c r="A109" s="112">
        <v>105</v>
      </c>
      <c r="B109" s="112">
        <v>671</v>
      </c>
      <c r="C109" s="112">
        <v>33</v>
      </c>
      <c r="D109" s="112">
        <v>49</v>
      </c>
      <c r="E109" s="113">
        <v>3234.1591761194577</v>
      </c>
      <c r="F109" s="112">
        <v>433</v>
      </c>
      <c r="G109" s="112">
        <v>0</v>
      </c>
      <c r="H109" s="113">
        <v>216067</v>
      </c>
      <c r="I109" s="113">
        <v>63300</v>
      </c>
      <c r="J109" s="113">
        <v>157667</v>
      </c>
      <c r="K109" s="112" t="s">
        <v>123</v>
      </c>
      <c r="L109" s="112" t="s">
        <v>123</v>
      </c>
      <c r="M109" s="118">
        <v>0.9622222222222222</v>
      </c>
      <c r="N109" s="124"/>
      <c r="O109" s="124"/>
      <c r="P109" s="112">
        <f>AVERAGE($F$5:F109)</f>
        <v>435.85714285714283</v>
      </c>
      <c r="Q109" s="112">
        <f>AVERAGE(G$5:G109)</f>
        <v>0.10476190476190476</v>
      </c>
      <c r="R109" s="113">
        <f>AVERAGE(H$5:H109)</f>
        <v>217492.71428571429</v>
      </c>
      <c r="S109" s="113">
        <f>AVERAGE(I$5:I109)</f>
        <v>63637.990476190476</v>
      </c>
      <c r="T109" s="113">
        <f>AVERAGE(J$5:J109)</f>
        <v>158458.53333333333</v>
      </c>
      <c r="U109" s="118">
        <f>AVERAGE($M$5:M109)</f>
        <v>0.96857142857142864</v>
      </c>
      <c r="V109" s="6"/>
      <c r="W109" s="6"/>
      <c r="X109" s="6"/>
      <c r="Y109" s="6"/>
      <c r="Z109" s="6"/>
      <c r="AA109" s="6"/>
      <c r="AB109" s="6"/>
      <c r="AC109" s="6"/>
      <c r="AD109" s="6"/>
      <c r="AE109" s="6"/>
      <c r="AF109" s="6"/>
      <c r="AG109" s="22"/>
      <c r="AH109" s="112">
        <v>105</v>
      </c>
      <c r="AI109" s="112">
        <v>474</v>
      </c>
      <c r="AJ109" s="112">
        <v>39</v>
      </c>
      <c r="AK109" s="112">
        <v>28</v>
      </c>
      <c r="AL109" s="113">
        <v>4713.0051011558999</v>
      </c>
      <c r="AM109" s="112">
        <v>450</v>
      </c>
      <c r="AN109" s="112">
        <v>4</v>
      </c>
      <c r="AO109" s="113">
        <v>269550</v>
      </c>
      <c r="AP109" s="113">
        <v>67396</v>
      </c>
      <c r="AQ109" s="113">
        <v>204954</v>
      </c>
      <c r="AR109" s="112" t="s">
        <v>124</v>
      </c>
      <c r="AS109" s="112" t="s">
        <v>124</v>
      </c>
      <c r="AT109" s="118">
        <v>1</v>
      </c>
      <c r="AU109" s="124"/>
      <c r="AV109" s="124"/>
      <c r="AW109" s="112">
        <f>AVERAGE(AM$5:AM109)</f>
        <v>440.08571428571429</v>
      </c>
      <c r="AX109" s="112">
        <f>AVERAGE(AN$5:AN109)</f>
        <v>0.42857142857142855</v>
      </c>
      <c r="AY109" s="113">
        <f>AVERAGE(AO$5:AO109)</f>
        <v>263611.34285714285</v>
      </c>
      <c r="AZ109" s="113">
        <f>AVERAGE(AP$5:AP109)</f>
        <v>64265.285714285717</v>
      </c>
      <c r="BA109" s="113">
        <f>AVERAGE(AQ$5:AQ109)</f>
        <v>203420.34285714285</v>
      </c>
      <c r="BB109" s="118">
        <f>AVERAGE($AT$5:AT109)</f>
        <v>0.97796825396825393</v>
      </c>
      <c r="BC109" s="6"/>
      <c r="BD109" s="6"/>
      <c r="BE109" s="6"/>
      <c r="BF109" s="6"/>
      <c r="BG109" s="10"/>
      <c r="BO109" s="22"/>
    </row>
    <row r="110" spans="1:67" x14ac:dyDescent="0.25">
      <c r="A110" s="112">
        <v>106</v>
      </c>
      <c r="B110" s="112">
        <v>596</v>
      </c>
      <c r="C110" s="112">
        <v>39</v>
      </c>
      <c r="D110" s="112">
        <v>53</v>
      </c>
      <c r="E110" s="113">
        <v>3868.7667821015261</v>
      </c>
      <c r="F110" s="112">
        <v>429</v>
      </c>
      <c r="G110" s="112">
        <v>0</v>
      </c>
      <c r="H110" s="113">
        <v>214071</v>
      </c>
      <c r="I110" s="113">
        <v>62900</v>
      </c>
      <c r="J110" s="113">
        <v>156471</v>
      </c>
      <c r="K110" s="112" t="s">
        <v>123</v>
      </c>
      <c r="L110" s="112" t="s">
        <v>123</v>
      </c>
      <c r="M110" s="118">
        <v>0.95333333333333337</v>
      </c>
      <c r="N110" s="124"/>
      <c r="O110" s="124"/>
      <c r="P110" s="112">
        <f>AVERAGE($F$5:F110)</f>
        <v>435.79245283018867</v>
      </c>
      <c r="Q110" s="112">
        <f>AVERAGE(G$5:G110)</f>
        <v>0.10377358490566038</v>
      </c>
      <c r="R110" s="113">
        <f>AVERAGE(H$5:H110)</f>
        <v>217460.43396226416</v>
      </c>
      <c r="S110" s="113">
        <f>AVERAGE(I$5:I110)</f>
        <v>63631.028301886792</v>
      </c>
      <c r="T110" s="113">
        <f>AVERAGE(J$5:J110)</f>
        <v>158439.78301886792</v>
      </c>
      <c r="U110" s="118">
        <f>AVERAGE($M$5:M110)</f>
        <v>0.96842767295597487</v>
      </c>
      <c r="V110" s="6"/>
      <c r="W110" s="6"/>
      <c r="X110" s="6"/>
      <c r="Y110" s="6"/>
      <c r="Z110" s="6"/>
      <c r="AA110" s="6"/>
      <c r="AB110" s="6"/>
      <c r="AC110" s="6"/>
      <c r="AD110" s="6"/>
      <c r="AE110" s="6"/>
      <c r="AF110" s="6"/>
      <c r="AG110" s="22"/>
      <c r="AH110" s="112">
        <v>106</v>
      </c>
      <c r="AI110" s="112">
        <v>521</v>
      </c>
      <c r="AJ110" s="112">
        <v>33</v>
      </c>
      <c r="AK110" s="112">
        <v>44</v>
      </c>
      <c r="AL110" s="113">
        <v>3057.5839595358666</v>
      </c>
      <c r="AM110" s="112">
        <v>438</v>
      </c>
      <c r="AN110" s="112">
        <v>0</v>
      </c>
      <c r="AO110" s="113">
        <v>262362</v>
      </c>
      <c r="AP110" s="113">
        <v>63800</v>
      </c>
      <c r="AQ110" s="113">
        <v>202962</v>
      </c>
      <c r="AR110" s="112" t="s">
        <v>123</v>
      </c>
      <c r="AS110" s="112" t="s">
        <v>123</v>
      </c>
      <c r="AT110" s="118">
        <v>0.97333333333333338</v>
      </c>
      <c r="AU110" s="124"/>
      <c r="AV110" s="124"/>
      <c r="AW110" s="112">
        <f>AVERAGE(AM$5:AM110)</f>
        <v>440.06603773584908</v>
      </c>
      <c r="AX110" s="112">
        <f>AVERAGE(AN$5:AN110)</f>
        <v>0.42452830188679247</v>
      </c>
      <c r="AY110" s="113">
        <f>AVERAGE(AO$5:AO110)</f>
        <v>263599.55660377361</v>
      </c>
      <c r="AZ110" s="113">
        <f>AVERAGE(AP$5:AP110)</f>
        <v>64260.896226415098</v>
      </c>
      <c r="BA110" s="113">
        <f>AVERAGE(AQ$5:AQ110)</f>
        <v>203416.01886792452</v>
      </c>
      <c r="BB110" s="118">
        <f>AVERAGE($AT$5:AT110)</f>
        <v>0.97792452830188681</v>
      </c>
      <c r="BO110" s="22"/>
    </row>
    <row r="111" spans="1:67" x14ac:dyDescent="0.25">
      <c r="A111" s="112">
        <v>107</v>
      </c>
      <c r="B111" s="112">
        <v>636</v>
      </c>
      <c r="C111" s="112">
        <v>33</v>
      </c>
      <c r="D111" s="112">
        <v>52</v>
      </c>
      <c r="E111" s="113">
        <v>3068.3694022464606</v>
      </c>
      <c r="F111" s="112">
        <v>430</v>
      </c>
      <c r="G111" s="112">
        <v>0</v>
      </c>
      <c r="H111" s="113">
        <v>214570</v>
      </c>
      <c r="I111" s="113">
        <v>63000</v>
      </c>
      <c r="J111" s="113">
        <v>156770</v>
      </c>
      <c r="K111" s="112" t="s">
        <v>123</v>
      </c>
      <c r="L111" s="112" t="s">
        <v>123</v>
      </c>
      <c r="M111" s="118">
        <v>0.9555555555555556</v>
      </c>
      <c r="N111" s="124"/>
      <c r="O111" s="124"/>
      <c r="P111" s="112">
        <f>AVERAGE($F$5:F111)</f>
        <v>435.73831775700933</v>
      </c>
      <c r="Q111" s="112">
        <f>AVERAGE(G$5:G111)</f>
        <v>0.10280373831775701</v>
      </c>
      <c r="R111" s="113">
        <f>AVERAGE(H$5:H111)</f>
        <v>217433.42056074768</v>
      </c>
      <c r="S111" s="113">
        <f>AVERAGE(I$5:I111)</f>
        <v>63625.130841121492</v>
      </c>
      <c r="T111" s="113">
        <f>AVERAGE(J$5:J111)</f>
        <v>158424.17757009345</v>
      </c>
      <c r="U111" s="118">
        <f>AVERAGE($M$5:M111)</f>
        <v>0.9683073727933541</v>
      </c>
      <c r="V111" s="6"/>
      <c r="W111" s="6"/>
      <c r="X111" s="6"/>
      <c r="Y111" s="6"/>
      <c r="Z111" s="6"/>
      <c r="AA111" s="6"/>
      <c r="AB111" s="6"/>
      <c r="AC111" s="6"/>
      <c r="AD111" s="6"/>
      <c r="AE111" s="6"/>
      <c r="AF111" s="6"/>
      <c r="AG111" s="22"/>
      <c r="AH111" s="112">
        <v>107</v>
      </c>
      <c r="AI111" s="112">
        <v>478</v>
      </c>
      <c r="AJ111" s="112">
        <v>34</v>
      </c>
      <c r="AK111" s="112">
        <v>30</v>
      </c>
      <c r="AL111" s="113">
        <v>3770.7373205874574</v>
      </c>
      <c r="AM111" s="112">
        <v>450</v>
      </c>
      <c r="AN111" s="112">
        <v>2</v>
      </c>
      <c r="AO111" s="113">
        <v>269550</v>
      </c>
      <c r="AP111" s="113">
        <v>66198</v>
      </c>
      <c r="AQ111" s="113">
        <v>206352</v>
      </c>
      <c r="AR111" s="112" t="s">
        <v>124</v>
      </c>
      <c r="AS111" s="112" t="s">
        <v>124</v>
      </c>
      <c r="AT111" s="118">
        <v>1</v>
      </c>
      <c r="AU111" s="124"/>
      <c r="AV111" s="124"/>
      <c r="AW111" s="112">
        <f>AVERAGE(AM$5:AM111)</f>
        <v>440.15887850467288</v>
      </c>
      <c r="AX111" s="112">
        <f>AVERAGE(AN$5:AN111)</f>
        <v>0.43925233644859812</v>
      </c>
      <c r="AY111" s="113">
        <f>AVERAGE(AO$5:AO111)</f>
        <v>263655.16822429909</v>
      </c>
      <c r="AZ111" s="113">
        <f>AVERAGE(AP$5:AP111)</f>
        <v>64279</v>
      </c>
      <c r="BA111" s="113">
        <f>AVERAGE(AQ$5:AQ111)</f>
        <v>203443.45794392523</v>
      </c>
      <c r="BB111" s="118">
        <f>AVERAGE($AT$5:AT111)</f>
        <v>0.97813084112149529</v>
      </c>
      <c r="BC111" s="6"/>
      <c r="BD111" s="6"/>
      <c r="BE111" s="6"/>
      <c r="BF111" s="6"/>
      <c r="BG111" s="6"/>
      <c r="BO111" s="22"/>
    </row>
    <row r="112" spans="1:67" x14ac:dyDescent="0.25">
      <c r="A112" s="112">
        <v>108</v>
      </c>
      <c r="B112" s="112">
        <v>604</v>
      </c>
      <c r="C112" s="112">
        <v>33</v>
      </c>
      <c r="D112" s="112">
        <v>48</v>
      </c>
      <c r="E112" s="113">
        <v>3354.5617225761625</v>
      </c>
      <c r="F112" s="112">
        <v>434</v>
      </c>
      <c r="G112" s="112">
        <v>0</v>
      </c>
      <c r="H112" s="113">
        <v>216566</v>
      </c>
      <c r="I112" s="113">
        <v>63400</v>
      </c>
      <c r="J112" s="113">
        <v>157966</v>
      </c>
      <c r="K112" s="112" t="s">
        <v>123</v>
      </c>
      <c r="L112" s="112" t="s">
        <v>123</v>
      </c>
      <c r="M112" s="118">
        <v>0.96444444444444444</v>
      </c>
      <c r="N112" s="124"/>
      <c r="O112" s="124"/>
      <c r="P112" s="112">
        <f>AVERAGE($F$5:F112)</f>
        <v>435.72222222222223</v>
      </c>
      <c r="Q112" s="112">
        <f>AVERAGE(G$5:G112)</f>
        <v>0.10185185185185185</v>
      </c>
      <c r="R112" s="113">
        <f>AVERAGE(H$5:H112)</f>
        <v>217425.38888888888</v>
      </c>
      <c r="S112" s="113">
        <f>AVERAGE(I$5:I112)</f>
        <v>63623.046296296299</v>
      </c>
      <c r="T112" s="113">
        <f>AVERAGE(J$5:J112)</f>
        <v>158419.9351851852</v>
      </c>
      <c r="U112" s="118">
        <f>AVERAGE($M$5:M112)</f>
        <v>0.96827160493827147</v>
      </c>
      <c r="V112" s="6"/>
      <c r="W112" s="6"/>
      <c r="X112" s="6"/>
      <c r="Y112" s="6"/>
      <c r="Z112" s="6"/>
      <c r="AA112" s="6"/>
      <c r="AB112" s="6"/>
      <c r="AC112" s="6"/>
      <c r="AD112" s="6"/>
      <c r="AE112" s="6"/>
      <c r="AF112" s="6"/>
      <c r="AG112" s="22"/>
      <c r="AH112" s="112">
        <v>108</v>
      </c>
      <c r="AI112" s="112">
        <v>436</v>
      </c>
      <c r="AJ112" s="112">
        <v>40</v>
      </c>
      <c r="AK112" s="112">
        <v>45</v>
      </c>
      <c r="AL112" s="113">
        <v>4976.8240986739002</v>
      </c>
      <c r="AM112" s="112">
        <v>431</v>
      </c>
      <c r="AN112" s="112">
        <v>0</v>
      </c>
      <c r="AO112" s="113">
        <v>258169</v>
      </c>
      <c r="AP112" s="113">
        <v>63100</v>
      </c>
      <c r="AQ112" s="113">
        <v>199569</v>
      </c>
      <c r="AR112" s="112" t="s">
        <v>123</v>
      </c>
      <c r="AS112" s="112" t="s">
        <v>123</v>
      </c>
      <c r="AT112" s="118">
        <v>0.95777777777777773</v>
      </c>
      <c r="AU112" s="124"/>
      <c r="AV112" s="124"/>
      <c r="AW112" s="112">
        <f>AVERAGE(AM$5:AM112)</f>
        <v>440.07407407407408</v>
      </c>
      <c r="AX112" s="112">
        <f>AVERAGE(AN$5:AN112)</f>
        <v>0.43518518518518517</v>
      </c>
      <c r="AY112" s="113">
        <f>AVERAGE(AO$5:AO112)</f>
        <v>263604.37037037039</v>
      </c>
      <c r="AZ112" s="113">
        <f>AVERAGE(AP$5:AP112)</f>
        <v>64268.083333333336</v>
      </c>
      <c r="BA112" s="113">
        <f>AVERAGE(AQ$5:AQ112)</f>
        <v>203407.58333333334</v>
      </c>
      <c r="BB112" s="118">
        <f>AVERAGE($AT$5:AT112)</f>
        <v>0.97794238683127566</v>
      </c>
      <c r="BC112" s="10"/>
      <c r="BD112" s="10"/>
      <c r="BE112" s="10"/>
      <c r="BF112" s="10"/>
      <c r="BG112" s="6"/>
      <c r="BO112" s="22"/>
    </row>
    <row r="113" spans="1:67" x14ac:dyDescent="0.25">
      <c r="A113" s="112">
        <v>109</v>
      </c>
      <c r="B113" s="112">
        <v>483</v>
      </c>
      <c r="C113" s="112">
        <v>40</v>
      </c>
      <c r="D113" s="112">
        <v>61</v>
      </c>
      <c r="E113" s="113">
        <v>2018.2935495668366</v>
      </c>
      <c r="F113" s="112">
        <v>421</v>
      </c>
      <c r="G113" s="112">
        <v>0</v>
      </c>
      <c r="H113" s="113">
        <v>210079</v>
      </c>
      <c r="I113" s="113">
        <v>62100</v>
      </c>
      <c r="J113" s="113">
        <v>154079</v>
      </c>
      <c r="K113" s="112" t="s">
        <v>123</v>
      </c>
      <c r="L113" s="112" t="s">
        <v>123</v>
      </c>
      <c r="M113" s="118">
        <v>0.93555555555555558</v>
      </c>
      <c r="N113" s="124"/>
      <c r="O113" s="124"/>
      <c r="P113" s="112">
        <f>AVERAGE($F$5:F113)</f>
        <v>435.58715596330273</v>
      </c>
      <c r="Q113" s="112">
        <f>AVERAGE(G$5:G113)</f>
        <v>0.10091743119266056</v>
      </c>
      <c r="R113" s="113">
        <f>AVERAGE(H$5:H113)</f>
        <v>217357.99082568806</v>
      </c>
      <c r="S113" s="113">
        <f>AVERAGE(I$5:I113)</f>
        <v>63609.073394495412</v>
      </c>
      <c r="T113" s="113">
        <f>AVERAGE(J$5:J113)</f>
        <v>158380.11009174312</v>
      </c>
      <c r="U113" s="118">
        <f>AVERAGE($M$5:M113)</f>
        <v>0.96797145769622817</v>
      </c>
      <c r="V113" s="6"/>
      <c r="W113" s="6"/>
      <c r="X113" s="6"/>
      <c r="Y113" s="6"/>
      <c r="Z113" s="6"/>
      <c r="AA113" s="6"/>
      <c r="AB113" s="6"/>
      <c r="AC113" s="6"/>
      <c r="AD113" s="6"/>
      <c r="AE113" s="6"/>
      <c r="AF113" s="6"/>
      <c r="AG113" s="22"/>
      <c r="AH113" s="112">
        <v>109</v>
      </c>
      <c r="AI113" s="112">
        <v>556</v>
      </c>
      <c r="AJ113" s="112">
        <v>36</v>
      </c>
      <c r="AK113" s="112">
        <v>41</v>
      </c>
      <c r="AL113" s="113">
        <v>3279.4915765278483</v>
      </c>
      <c r="AM113" s="112">
        <v>441</v>
      </c>
      <c r="AN113" s="112">
        <v>0</v>
      </c>
      <c r="AO113" s="113">
        <v>264159</v>
      </c>
      <c r="AP113" s="113">
        <v>64100</v>
      </c>
      <c r="AQ113" s="113">
        <v>204159</v>
      </c>
      <c r="AR113" s="112" t="s">
        <v>123</v>
      </c>
      <c r="AS113" s="112" t="s">
        <v>123</v>
      </c>
      <c r="AT113" s="118">
        <v>0.98</v>
      </c>
      <c r="AU113" s="124"/>
      <c r="AV113" s="124"/>
      <c r="AW113" s="112">
        <f>AVERAGE(AM$5:AM113)</f>
        <v>440.08256880733944</v>
      </c>
      <c r="AX113" s="112">
        <f>AVERAGE(AN$5:AN113)</f>
        <v>0.43119266055045874</v>
      </c>
      <c r="AY113" s="113">
        <f>AVERAGE(AO$5:AO113)</f>
        <v>263609.45871559635</v>
      </c>
      <c r="AZ113" s="113">
        <f>AVERAGE(AP$5:AP113)</f>
        <v>64266.541284403669</v>
      </c>
      <c r="BA113" s="113">
        <f>AVERAGE(AQ$5:AQ113)</f>
        <v>203414.47706422018</v>
      </c>
      <c r="BB113" s="118">
        <f>AVERAGE($AT$5:AT113)</f>
        <v>0.97796126401630989</v>
      </c>
      <c r="BC113" s="6"/>
      <c r="BD113" s="6"/>
      <c r="BE113" s="6"/>
      <c r="BF113" s="6"/>
      <c r="BG113" s="10"/>
      <c r="BO113" s="22"/>
    </row>
    <row r="114" spans="1:67" x14ac:dyDescent="0.25">
      <c r="A114" s="112">
        <v>110</v>
      </c>
      <c r="B114" s="112">
        <v>524</v>
      </c>
      <c r="C114" s="112">
        <v>30</v>
      </c>
      <c r="D114" s="112">
        <v>36</v>
      </c>
      <c r="E114" s="113">
        <v>3764.4573794526077</v>
      </c>
      <c r="F114" s="112">
        <v>446</v>
      </c>
      <c r="G114" s="112">
        <v>0</v>
      </c>
      <c r="H114" s="113">
        <v>222554</v>
      </c>
      <c r="I114" s="113">
        <v>64600</v>
      </c>
      <c r="J114" s="113">
        <v>161554</v>
      </c>
      <c r="K114" s="112" t="s">
        <v>123</v>
      </c>
      <c r="L114" s="112" t="s">
        <v>123</v>
      </c>
      <c r="M114" s="118">
        <v>0.99111111111111116</v>
      </c>
      <c r="N114" s="124"/>
      <c r="O114" s="124"/>
      <c r="P114" s="112">
        <f>AVERAGE($F$5:F114)</f>
        <v>435.68181818181819</v>
      </c>
      <c r="Q114" s="112">
        <f>AVERAGE(G$5:G114)</f>
        <v>0.1</v>
      </c>
      <c r="R114" s="113">
        <f>AVERAGE(H$5:H114)</f>
        <v>217405.22727272726</v>
      </c>
      <c r="S114" s="113">
        <f>AVERAGE(I$5:I114)</f>
        <v>63618.081818181818</v>
      </c>
      <c r="T114" s="113">
        <f>AVERAGE(J$5:J114)</f>
        <v>158408.96363636362</v>
      </c>
      <c r="U114" s="118">
        <f>AVERAGE($M$5:M114)</f>
        <v>0.96818181818181803</v>
      </c>
      <c r="V114" s="6"/>
      <c r="W114" s="6"/>
      <c r="X114" s="6"/>
      <c r="Y114" s="6"/>
      <c r="Z114" s="6"/>
      <c r="AA114" s="6"/>
      <c r="AB114" s="6"/>
      <c r="AC114" s="6"/>
      <c r="AD114" s="6"/>
      <c r="AE114" s="6"/>
      <c r="AF114" s="6"/>
      <c r="AG114" s="22"/>
      <c r="AH114" s="112">
        <v>110</v>
      </c>
      <c r="AI114" s="112">
        <v>513</v>
      </c>
      <c r="AJ114" s="112">
        <v>27</v>
      </c>
      <c r="AK114" s="112">
        <v>39</v>
      </c>
      <c r="AL114" s="113">
        <v>3438.213347440947</v>
      </c>
      <c r="AM114" s="112">
        <v>443</v>
      </c>
      <c r="AN114" s="112">
        <v>0</v>
      </c>
      <c r="AO114" s="113">
        <v>265357</v>
      </c>
      <c r="AP114" s="113">
        <v>64300</v>
      </c>
      <c r="AQ114" s="113">
        <v>204957</v>
      </c>
      <c r="AR114" s="112" t="s">
        <v>123</v>
      </c>
      <c r="AS114" s="112" t="s">
        <v>123</v>
      </c>
      <c r="AT114" s="118">
        <v>0.98444444444444446</v>
      </c>
      <c r="AU114" s="124"/>
      <c r="AV114" s="124"/>
      <c r="AW114" s="112">
        <f>AVERAGE(AM$5:AM114)</f>
        <v>440.10909090909092</v>
      </c>
      <c r="AX114" s="112">
        <f>AVERAGE(AN$5:AN114)</f>
        <v>0.42727272727272725</v>
      </c>
      <c r="AY114" s="113">
        <f>AVERAGE(AO$5:AO114)</f>
        <v>263625.34545454546</v>
      </c>
      <c r="AZ114" s="113">
        <f>AVERAGE(AP$5:AP114)</f>
        <v>64266.845454545452</v>
      </c>
      <c r="BA114" s="113">
        <f>AVERAGE(AQ$5:AQ114)</f>
        <v>203428.5</v>
      </c>
      <c r="BB114" s="118">
        <f>AVERAGE($AT$5:AT114)</f>
        <v>0.97802020202020212</v>
      </c>
      <c r="BO114" s="22"/>
    </row>
    <row r="115" spans="1:67" x14ac:dyDescent="0.25">
      <c r="A115" s="112">
        <v>111</v>
      </c>
      <c r="B115" s="112">
        <v>599</v>
      </c>
      <c r="C115" s="112">
        <v>33</v>
      </c>
      <c r="D115" s="112">
        <v>49</v>
      </c>
      <c r="E115" s="113">
        <v>4888.6447598876439</v>
      </c>
      <c r="F115" s="112">
        <v>433</v>
      </c>
      <c r="G115" s="112">
        <v>0</v>
      </c>
      <c r="H115" s="113">
        <v>216067</v>
      </c>
      <c r="I115" s="113">
        <v>63300</v>
      </c>
      <c r="J115" s="113">
        <v>157667</v>
      </c>
      <c r="K115" s="112" t="s">
        <v>123</v>
      </c>
      <c r="L115" s="112" t="s">
        <v>123</v>
      </c>
      <c r="M115" s="118">
        <v>0.9622222222222222</v>
      </c>
      <c r="N115" s="124"/>
      <c r="O115" s="124"/>
      <c r="P115" s="112">
        <f>AVERAGE($F$5:F115)</f>
        <v>435.65765765765764</v>
      </c>
      <c r="Q115" s="112">
        <f>AVERAGE(G$5:G115)</f>
        <v>9.90990990990991E-2</v>
      </c>
      <c r="R115" s="113">
        <f>AVERAGE(H$5:H115)</f>
        <v>217393.17117117118</v>
      </c>
      <c r="S115" s="113">
        <f>AVERAGE(I$5:I115)</f>
        <v>63615.216216216213</v>
      </c>
      <c r="T115" s="113">
        <f>AVERAGE(J$5:J115)</f>
        <v>158402.27927927929</v>
      </c>
      <c r="U115" s="118">
        <f>AVERAGE($M$5:M115)</f>
        <v>0.96812812812812798</v>
      </c>
      <c r="V115" s="6"/>
      <c r="W115" s="6"/>
      <c r="X115" s="6"/>
      <c r="Y115" s="6"/>
      <c r="Z115" s="6"/>
      <c r="AA115" s="6"/>
      <c r="AB115" s="6"/>
      <c r="AC115" s="6"/>
      <c r="AD115" s="6"/>
      <c r="AE115" s="6"/>
      <c r="AF115" s="6"/>
      <c r="AG115" s="22"/>
      <c r="AH115" s="112">
        <v>111</v>
      </c>
      <c r="AI115" s="112">
        <v>495</v>
      </c>
      <c r="AJ115" s="112">
        <v>37</v>
      </c>
      <c r="AK115" s="112">
        <v>37</v>
      </c>
      <c r="AL115" s="113">
        <v>4060.9679551271138</v>
      </c>
      <c r="AM115" s="112">
        <v>445</v>
      </c>
      <c r="AN115" s="112">
        <v>0</v>
      </c>
      <c r="AO115" s="113">
        <v>266555</v>
      </c>
      <c r="AP115" s="113">
        <v>64500</v>
      </c>
      <c r="AQ115" s="113">
        <v>205755</v>
      </c>
      <c r="AR115" s="112" t="s">
        <v>123</v>
      </c>
      <c r="AS115" s="112" t="s">
        <v>123</v>
      </c>
      <c r="AT115" s="118">
        <v>0.98888888888888893</v>
      </c>
      <c r="AU115" s="124"/>
      <c r="AV115" s="124"/>
      <c r="AW115" s="112">
        <f>AVERAGE(AM$5:AM115)</f>
        <v>440.15315315315314</v>
      </c>
      <c r="AX115" s="112">
        <f>AVERAGE(AN$5:AN115)</f>
        <v>0.42342342342342343</v>
      </c>
      <c r="AY115" s="113">
        <f>AVERAGE(AO$5:AO115)</f>
        <v>263651.73873873876</v>
      </c>
      <c r="AZ115" s="113">
        <f>AVERAGE(AP$5:AP115)</f>
        <v>64268.945945945947</v>
      </c>
      <c r="BA115" s="113">
        <f>AVERAGE(AQ$5:AQ115)</f>
        <v>203449.45945945947</v>
      </c>
      <c r="BB115" s="118">
        <f>AVERAGE($AT$5:AT115)</f>
        <v>0.97811811811811822</v>
      </c>
      <c r="BC115" s="6"/>
      <c r="BD115" s="6"/>
      <c r="BE115" s="6"/>
      <c r="BF115" s="6"/>
      <c r="BG115" s="6"/>
      <c r="BO115" s="22"/>
    </row>
    <row r="116" spans="1:67" x14ac:dyDescent="0.25">
      <c r="A116" s="112">
        <v>112</v>
      </c>
      <c r="B116" s="112">
        <v>539</v>
      </c>
      <c r="C116" s="112">
        <v>40</v>
      </c>
      <c r="D116" s="112">
        <v>38</v>
      </c>
      <c r="E116" s="113">
        <v>3213.9948529768308</v>
      </c>
      <c r="F116" s="112">
        <v>444</v>
      </c>
      <c r="G116" s="112">
        <v>0</v>
      </c>
      <c r="H116" s="113">
        <v>221556</v>
      </c>
      <c r="I116" s="113">
        <v>64400</v>
      </c>
      <c r="J116" s="113">
        <v>160956</v>
      </c>
      <c r="K116" s="112" t="s">
        <v>123</v>
      </c>
      <c r="L116" s="112" t="s">
        <v>123</v>
      </c>
      <c r="M116" s="118">
        <v>0.98666666666666669</v>
      </c>
      <c r="N116" s="124"/>
      <c r="O116" s="124"/>
      <c r="P116" s="112">
        <f>AVERAGE($F$5:F116)</f>
        <v>435.73214285714283</v>
      </c>
      <c r="Q116" s="112">
        <f>AVERAGE(G$5:G116)</f>
        <v>9.8214285714285712E-2</v>
      </c>
      <c r="R116" s="113">
        <f>AVERAGE(H$5:H116)</f>
        <v>217430.33928571429</v>
      </c>
      <c r="S116" s="113">
        <f>AVERAGE(I$5:I116)</f>
        <v>63622.223214285717</v>
      </c>
      <c r="T116" s="113">
        <f>AVERAGE(J$5:J116)</f>
        <v>158425.08035714287</v>
      </c>
      <c r="U116" s="118">
        <f>AVERAGE($M$5:M116)</f>
        <v>0.96829365079365071</v>
      </c>
      <c r="V116" s="6"/>
      <c r="W116" s="6"/>
      <c r="X116" s="6"/>
      <c r="Y116" s="6"/>
      <c r="Z116" s="6"/>
      <c r="AA116" s="6"/>
      <c r="AB116" s="6"/>
      <c r="AC116" s="6"/>
      <c r="AD116" s="6"/>
      <c r="AE116" s="6"/>
      <c r="AF116" s="6"/>
      <c r="AG116" s="22"/>
      <c r="AH116" s="112">
        <v>112</v>
      </c>
      <c r="AI116" s="112">
        <v>513</v>
      </c>
      <c r="AJ116" s="112">
        <v>41</v>
      </c>
      <c r="AK116" s="112">
        <v>42</v>
      </c>
      <c r="AL116" s="113">
        <v>4479.8967645539196</v>
      </c>
      <c r="AM116" s="112">
        <v>440</v>
      </c>
      <c r="AN116" s="112">
        <v>0</v>
      </c>
      <c r="AO116" s="113">
        <v>263560</v>
      </c>
      <c r="AP116" s="113">
        <v>64000</v>
      </c>
      <c r="AQ116" s="113">
        <v>203760</v>
      </c>
      <c r="AR116" s="112" t="s">
        <v>123</v>
      </c>
      <c r="AS116" s="112" t="s">
        <v>123</v>
      </c>
      <c r="AT116" s="118">
        <v>0.97777777777777775</v>
      </c>
      <c r="AU116" s="124"/>
      <c r="AV116" s="124"/>
      <c r="AW116" s="112">
        <f>AVERAGE(AM$5:AM116)</f>
        <v>440.15178571428572</v>
      </c>
      <c r="AX116" s="112">
        <f>AVERAGE(AN$5:AN116)</f>
        <v>0.41964285714285715</v>
      </c>
      <c r="AY116" s="113">
        <f>AVERAGE(AO$5:AO116)</f>
        <v>263650.91964285716</v>
      </c>
      <c r="AZ116" s="113">
        <f>AVERAGE(AP$5:AP116)</f>
        <v>64266.544642857145</v>
      </c>
      <c r="BA116" s="113">
        <f>AVERAGE(AQ$5:AQ116)</f>
        <v>203452.23214285713</v>
      </c>
      <c r="BB116" s="118">
        <f>AVERAGE($AT$5:AT116)</f>
        <v>0.97811507936507947</v>
      </c>
      <c r="BC116" s="10"/>
      <c r="BD116" s="10"/>
      <c r="BE116" s="10"/>
      <c r="BF116" s="10"/>
      <c r="BG116" s="6"/>
      <c r="BO116" s="22"/>
    </row>
    <row r="117" spans="1:67" x14ac:dyDescent="0.25">
      <c r="A117" s="112">
        <v>113</v>
      </c>
      <c r="B117" s="112">
        <v>591</v>
      </c>
      <c r="C117" s="112">
        <v>32</v>
      </c>
      <c r="D117" s="112">
        <v>54</v>
      </c>
      <c r="E117" s="113">
        <v>4352.9694394325661</v>
      </c>
      <c r="F117" s="112">
        <v>428</v>
      </c>
      <c r="G117" s="112">
        <v>0</v>
      </c>
      <c r="H117" s="113">
        <v>213572</v>
      </c>
      <c r="I117" s="113">
        <v>62800</v>
      </c>
      <c r="J117" s="113">
        <v>156172</v>
      </c>
      <c r="K117" s="112" t="s">
        <v>123</v>
      </c>
      <c r="L117" s="112" t="s">
        <v>123</v>
      </c>
      <c r="M117" s="118">
        <v>0.95111111111111113</v>
      </c>
      <c r="N117" s="124"/>
      <c r="O117" s="124"/>
      <c r="P117" s="112">
        <f>AVERAGE($F$5:F117)</f>
        <v>435.66371681415927</v>
      </c>
      <c r="Q117" s="112">
        <f>AVERAGE(G$5:G117)</f>
        <v>9.7345132743362831E-2</v>
      </c>
      <c r="R117" s="113">
        <f>AVERAGE(H$5:H117)</f>
        <v>217396.19469026549</v>
      </c>
      <c r="S117" s="113">
        <f>AVERAGE(I$5:I117)</f>
        <v>63614.946902654869</v>
      </c>
      <c r="T117" s="113">
        <f>AVERAGE(J$5:J117)</f>
        <v>158405.14159292035</v>
      </c>
      <c r="U117" s="118">
        <f>AVERAGE($M$5:M117)</f>
        <v>0.96814159292035395</v>
      </c>
      <c r="V117" s="6"/>
      <c r="W117" s="6"/>
      <c r="X117" s="6"/>
      <c r="Y117" s="6"/>
      <c r="Z117" s="6"/>
      <c r="AA117" s="6"/>
      <c r="AB117" s="6"/>
      <c r="AC117" s="6"/>
      <c r="AD117" s="6"/>
      <c r="AE117" s="6"/>
      <c r="AF117" s="6"/>
      <c r="AG117" s="22"/>
      <c r="AH117" s="112">
        <v>113</v>
      </c>
      <c r="AI117" s="112">
        <v>528</v>
      </c>
      <c r="AJ117" s="112">
        <v>27</v>
      </c>
      <c r="AK117" s="112">
        <v>41</v>
      </c>
      <c r="AL117" s="113">
        <v>2238.7490599761741</v>
      </c>
      <c r="AM117" s="112">
        <v>441</v>
      </c>
      <c r="AN117" s="112">
        <v>0</v>
      </c>
      <c r="AO117" s="113">
        <v>264159</v>
      </c>
      <c r="AP117" s="113">
        <v>64100</v>
      </c>
      <c r="AQ117" s="113">
        <v>204159</v>
      </c>
      <c r="AR117" s="112" t="s">
        <v>123</v>
      </c>
      <c r="AS117" s="112" t="s">
        <v>123</v>
      </c>
      <c r="AT117" s="118">
        <v>0.98</v>
      </c>
      <c r="AU117" s="124"/>
      <c r="AV117" s="124"/>
      <c r="AW117" s="112">
        <f>AVERAGE(AM$5:AM117)</f>
        <v>440.15929203539821</v>
      </c>
      <c r="AX117" s="112">
        <f>AVERAGE(AN$5:AN117)</f>
        <v>0.41592920353982299</v>
      </c>
      <c r="AY117" s="113">
        <f>AVERAGE(AO$5:AO117)</f>
        <v>263655.41592920356</v>
      </c>
      <c r="AZ117" s="113">
        <f>AVERAGE(AP$5:AP117)</f>
        <v>64265.070796460175</v>
      </c>
      <c r="BA117" s="113">
        <f>AVERAGE(AQ$5:AQ117)</f>
        <v>203458.48672566371</v>
      </c>
      <c r="BB117" s="118">
        <f>AVERAGE($AT$5:AT117)</f>
        <v>0.97813176007866287</v>
      </c>
      <c r="BC117" s="6"/>
      <c r="BD117" s="6"/>
      <c r="BE117" s="6"/>
      <c r="BF117" s="6"/>
      <c r="BG117" s="10"/>
      <c r="BO117" s="22"/>
    </row>
    <row r="118" spans="1:67" x14ac:dyDescent="0.25">
      <c r="A118" s="112">
        <v>114</v>
      </c>
      <c r="B118" s="112">
        <v>541</v>
      </c>
      <c r="C118" s="112">
        <v>45</v>
      </c>
      <c r="D118" s="112">
        <v>37</v>
      </c>
      <c r="E118" s="113">
        <v>2728.9559751857105</v>
      </c>
      <c r="F118" s="112">
        <v>445</v>
      </c>
      <c r="G118" s="112">
        <v>0</v>
      </c>
      <c r="H118" s="113">
        <v>222055</v>
      </c>
      <c r="I118" s="113">
        <v>64500</v>
      </c>
      <c r="J118" s="113">
        <v>161255</v>
      </c>
      <c r="K118" s="112" t="s">
        <v>123</v>
      </c>
      <c r="L118" s="112" t="s">
        <v>123</v>
      </c>
      <c r="M118" s="118">
        <v>0.98888888888888893</v>
      </c>
      <c r="N118" s="124"/>
      <c r="O118" s="124"/>
      <c r="P118" s="112">
        <f>AVERAGE($F$5:F118)</f>
        <v>435.74561403508773</v>
      </c>
      <c r="Q118" s="112">
        <f>AVERAGE(G$5:G118)</f>
        <v>9.6491228070175433E-2</v>
      </c>
      <c r="R118" s="113">
        <f>AVERAGE(H$5:H118)</f>
        <v>217437.06140350876</v>
      </c>
      <c r="S118" s="113">
        <f>AVERAGE(I$5:I118)</f>
        <v>63622.710526315786</v>
      </c>
      <c r="T118" s="113">
        <f>AVERAGE(J$5:J118)</f>
        <v>158430.14035087719</v>
      </c>
      <c r="U118" s="118">
        <f>AVERAGE($M$5:M118)</f>
        <v>0.96832358674463936</v>
      </c>
      <c r="V118" s="6"/>
      <c r="W118" s="6"/>
      <c r="X118" s="6"/>
      <c r="Y118" s="6"/>
      <c r="Z118" s="6"/>
      <c r="AA118" s="6"/>
      <c r="AB118" s="6"/>
      <c r="AC118" s="6"/>
      <c r="AD118" s="6"/>
      <c r="AE118" s="6"/>
      <c r="AF118" s="6"/>
      <c r="AG118" s="22"/>
      <c r="AH118" s="112">
        <v>114</v>
      </c>
      <c r="AI118" s="112">
        <v>521</v>
      </c>
      <c r="AJ118" s="112">
        <v>44</v>
      </c>
      <c r="AK118" s="112">
        <v>45</v>
      </c>
      <c r="AL118" s="113">
        <v>4239.5211687793244</v>
      </c>
      <c r="AM118" s="112">
        <v>437</v>
      </c>
      <c r="AN118" s="112">
        <v>0</v>
      </c>
      <c r="AO118" s="113">
        <v>261763</v>
      </c>
      <c r="AP118" s="113">
        <v>63700</v>
      </c>
      <c r="AQ118" s="113">
        <v>202563</v>
      </c>
      <c r="AR118" s="112" t="s">
        <v>123</v>
      </c>
      <c r="AS118" s="112" t="s">
        <v>123</v>
      </c>
      <c r="AT118" s="118">
        <v>0.97111111111111115</v>
      </c>
      <c r="AU118" s="124"/>
      <c r="AV118" s="124"/>
      <c r="AW118" s="112">
        <f>AVERAGE(AM$5:AM118)</f>
        <v>440.13157894736844</v>
      </c>
      <c r="AX118" s="112">
        <f>AVERAGE(AN$5:AN118)</f>
        <v>0.41228070175438597</v>
      </c>
      <c r="AY118" s="113">
        <f>AVERAGE(AO$5:AO118)</f>
        <v>263638.81578947371</v>
      </c>
      <c r="AZ118" s="113">
        <f>AVERAGE(AP$5:AP118)</f>
        <v>64260.114035087718</v>
      </c>
      <c r="BA118" s="113">
        <f>AVERAGE(AQ$5:AQ118)</f>
        <v>203450.63157894736</v>
      </c>
      <c r="BB118" s="118">
        <f>AVERAGE($AT$5:AT118)</f>
        <v>0.97807017543859665</v>
      </c>
      <c r="BO118" s="22"/>
    </row>
    <row r="119" spans="1:67" x14ac:dyDescent="0.25">
      <c r="A119" s="112">
        <v>115</v>
      </c>
      <c r="B119" s="112">
        <v>608</v>
      </c>
      <c r="C119" s="112">
        <v>43</v>
      </c>
      <c r="D119" s="112">
        <v>54</v>
      </c>
      <c r="E119" s="113">
        <v>3346.8778697808643</v>
      </c>
      <c r="F119" s="112">
        <v>428</v>
      </c>
      <c r="G119" s="112">
        <v>0</v>
      </c>
      <c r="H119" s="113">
        <v>213572</v>
      </c>
      <c r="I119" s="113">
        <v>62800</v>
      </c>
      <c r="J119" s="113">
        <v>156172</v>
      </c>
      <c r="K119" s="112" t="s">
        <v>123</v>
      </c>
      <c r="L119" s="112" t="s">
        <v>123</v>
      </c>
      <c r="M119" s="118">
        <v>0.95111111111111113</v>
      </c>
      <c r="N119" s="124"/>
      <c r="O119" s="124"/>
      <c r="P119" s="112">
        <f>AVERAGE($F$5:F119)</f>
        <v>435.67826086956524</v>
      </c>
      <c r="Q119" s="112">
        <f>AVERAGE(G$5:G119)</f>
        <v>9.5652173913043481E-2</v>
      </c>
      <c r="R119" s="113">
        <f>AVERAGE(H$5:H119)</f>
        <v>217403.45217391304</v>
      </c>
      <c r="S119" s="113">
        <f>AVERAGE(I$5:I119)</f>
        <v>63615.556521739134</v>
      </c>
      <c r="T119" s="113">
        <f>AVERAGE(J$5:J119)</f>
        <v>158410.50434782609</v>
      </c>
      <c r="U119" s="118">
        <f>AVERAGE($M$5:M119)</f>
        <v>0.96817391304347833</v>
      </c>
      <c r="V119" s="6"/>
      <c r="W119" s="6"/>
      <c r="X119" s="6"/>
      <c r="Y119" s="6"/>
      <c r="Z119" s="6"/>
      <c r="AA119" s="6"/>
      <c r="AB119" s="6"/>
      <c r="AC119" s="6"/>
      <c r="AD119" s="6"/>
      <c r="AE119" s="6"/>
      <c r="AF119" s="6"/>
      <c r="AG119" s="22"/>
      <c r="AH119" s="112">
        <v>115</v>
      </c>
      <c r="AI119" s="112">
        <v>585</v>
      </c>
      <c r="AJ119" s="112">
        <v>41</v>
      </c>
      <c r="AK119" s="112">
        <v>48</v>
      </c>
      <c r="AL119" s="113">
        <v>4025.4491621637735</v>
      </c>
      <c r="AM119" s="112">
        <v>434</v>
      </c>
      <c r="AN119" s="112">
        <v>0</v>
      </c>
      <c r="AO119" s="113">
        <v>259966</v>
      </c>
      <c r="AP119" s="113">
        <v>63400</v>
      </c>
      <c r="AQ119" s="113">
        <v>201366</v>
      </c>
      <c r="AR119" s="112" t="s">
        <v>123</v>
      </c>
      <c r="AS119" s="112" t="s">
        <v>123</v>
      </c>
      <c r="AT119" s="118">
        <v>0.96444444444444444</v>
      </c>
      <c r="AU119" s="124"/>
      <c r="AV119" s="124"/>
      <c r="AW119" s="112">
        <f>AVERAGE(AM$5:AM119)</f>
        <v>440.07826086956521</v>
      </c>
      <c r="AX119" s="112">
        <f>AVERAGE(AN$5:AN119)</f>
        <v>0.40869565217391307</v>
      </c>
      <c r="AY119" s="113">
        <f>AVERAGE(AO$5:AO119)</f>
        <v>263606.87826086959</v>
      </c>
      <c r="AZ119" s="113">
        <f>AVERAGE(AP$5:AP119)</f>
        <v>64252.634782608693</v>
      </c>
      <c r="BA119" s="113">
        <f>AVERAGE(AQ$5:AQ119)</f>
        <v>203432.50434782609</v>
      </c>
      <c r="BB119" s="118">
        <f>AVERAGE($AT$5:AT119)</f>
        <v>0.9779516908212561</v>
      </c>
      <c r="BC119" s="6"/>
      <c r="BD119" s="6"/>
      <c r="BE119" s="6"/>
      <c r="BF119" s="6"/>
      <c r="BG119" s="6"/>
      <c r="BO119" s="22"/>
    </row>
    <row r="120" spans="1:67" x14ac:dyDescent="0.25">
      <c r="A120" s="112">
        <v>116</v>
      </c>
      <c r="B120" s="112">
        <v>579</v>
      </c>
      <c r="C120" s="112">
        <v>34</v>
      </c>
      <c r="D120" s="112">
        <v>42</v>
      </c>
      <c r="E120" s="113">
        <v>3603.9313021625503</v>
      </c>
      <c r="F120" s="112">
        <v>440</v>
      </c>
      <c r="G120" s="112">
        <v>0</v>
      </c>
      <c r="H120" s="113">
        <v>219560</v>
      </c>
      <c r="I120" s="113">
        <v>64000</v>
      </c>
      <c r="J120" s="113">
        <v>159760</v>
      </c>
      <c r="K120" s="112" t="s">
        <v>123</v>
      </c>
      <c r="L120" s="112" t="s">
        <v>123</v>
      </c>
      <c r="M120" s="118">
        <v>0.97777777777777775</v>
      </c>
      <c r="N120" s="124"/>
      <c r="O120" s="124"/>
      <c r="P120" s="112">
        <f>AVERAGE($F$5:F120)</f>
        <v>435.7155172413793</v>
      </c>
      <c r="Q120" s="112">
        <f>AVERAGE(G$5:G120)</f>
        <v>9.4827586206896547E-2</v>
      </c>
      <c r="R120" s="113">
        <f>AVERAGE(H$5:H120)</f>
        <v>217422.04310344829</v>
      </c>
      <c r="S120" s="113">
        <f>AVERAGE(I$5:I120)</f>
        <v>63618.870689655174</v>
      </c>
      <c r="T120" s="113">
        <f>AVERAGE(J$5:J120)</f>
        <v>158422.13793103449</v>
      </c>
      <c r="U120" s="118">
        <f>AVERAGE($M$5:M120)</f>
        <v>0.96825670498084293</v>
      </c>
      <c r="V120" s="6"/>
      <c r="W120" s="6"/>
      <c r="X120" s="6"/>
      <c r="Y120" s="6"/>
      <c r="Z120" s="6"/>
      <c r="AA120" s="6"/>
      <c r="AB120" s="6"/>
      <c r="AC120" s="6"/>
      <c r="AD120" s="6"/>
      <c r="AE120" s="6"/>
      <c r="AF120" s="6"/>
      <c r="AG120" s="22"/>
      <c r="AH120" s="112">
        <v>116</v>
      </c>
      <c r="AI120" s="112">
        <v>503</v>
      </c>
      <c r="AJ120" s="112">
        <v>46</v>
      </c>
      <c r="AK120" s="112">
        <v>35</v>
      </c>
      <c r="AL120" s="113">
        <v>2916.9458046749673</v>
      </c>
      <c r="AM120" s="112">
        <v>447</v>
      </c>
      <c r="AN120" s="112">
        <v>0</v>
      </c>
      <c r="AO120" s="113">
        <v>267753</v>
      </c>
      <c r="AP120" s="113">
        <v>64700</v>
      </c>
      <c r="AQ120" s="113">
        <v>206553</v>
      </c>
      <c r="AR120" s="112" t="s">
        <v>123</v>
      </c>
      <c r="AS120" s="112" t="s">
        <v>123</v>
      </c>
      <c r="AT120" s="118">
        <v>0.99333333333333329</v>
      </c>
      <c r="AU120" s="124"/>
      <c r="AV120" s="124"/>
      <c r="AW120" s="112">
        <f>AVERAGE(AM$5:AM120)</f>
        <v>440.13793103448273</v>
      </c>
      <c r="AX120" s="112">
        <f>AVERAGE(AN$5:AN120)</f>
        <v>0.40517241379310343</v>
      </c>
      <c r="AY120" s="113">
        <f>AVERAGE(AO$5:AO120)</f>
        <v>263642.62068965519</v>
      </c>
      <c r="AZ120" s="113">
        <f>AVERAGE(AP$5:AP120)</f>
        <v>64256.491379310348</v>
      </c>
      <c r="BA120" s="113">
        <f>AVERAGE(AQ$5:AQ120)</f>
        <v>203459.4051724138</v>
      </c>
      <c r="BB120" s="118">
        <f>AVERAGE($AT$5:AT120)</f>
        <v>0.97808429118773954</v>
      </c>
      <c r="BC120" s="10"/>
      <c r="BD120" s="10"/>
      <c r="BE120" s="10"/>
      <c r="BF120" s="10"/>
      <c r="BG120" s="6"/>
      <c r="BO120" s="22"/>
    </row>
    <row r="121" spans="1:67" x14ac:dyDescent="0.25">
      <c r="A121" s="112">
        <v>117</v>
      </c>
      <c r="B121" s="112">
        <v>576</v>
      </c>
      <c r="C121" s="112">
        <v>43</v>
      </c>
      <c r="D121" s="112">
        <v>46</v>
      </c>
      <c r="E121" s="113">
        <v>4565.1721803823657</v>
      </c>
      <c r="F121" s="112">
        <v>436</v>
      </c>
      <c r="G121" s="112">
        <v>0</v>
      </c>
      <c r="H121" s="113">
        <v>217564</v>
      </c>
      <c r="I121" s="113">
        <v>63600</v>
      </c>
      <c r="J121" s="113">
        <v>158564</v>
      </c>
      <c r="K121" s="112" t="s">
        <v>123</v>
      </c>
      <c r="L121" s="112" t="s">
        <v>123</v>
      </c>
      <c r="M121" s="118">
        <v>0.96888888888888891</v>
      </c>
      <c r="N121" s="124"/>
      <c r="O121" s="124"/>
      <c r="P121" s="112">
        <f>AVERAGE($F$5:F121)</f>
        <v>435.71794871794873</v>
      </c>
      <c r="Q121" s="112">
        <f>AVERAGE(G$5:G121)</f>
        <v>9.4017094017094016E-2</v>
      </c>
      <c r="R121" s="113">
        <f>AVERAGE(H$5:H121)</f>
        <v>217423.25641025641</v>
      </c>
      <c r="S121" s="113">
        <f>AVERAGE(I$5:I121)</f>
        <v>63618.709401709399</v>
      </c>
      <c r="T121" s="113">
        <f>AVERAGE(J$5:J121)</f>
        <v>158423.35042735044</v>
      </c>
      <c r="U121" s="118">
        <f>AVERAGE($M$5:M121)</f>
        <v>0.96826210826210823</v>
      </c>
      <c r="V121" s="6"/>
      <c r="W121" s="6"/>
      <c r="X121" s="6"/>
      <c r="Y121" s="6"/>
      <c r="Z121" s="6"/>
      <c r="AA121" s="6"/>
      <c r="AB121" s="6"/>
      <c r="AC121" s="6"/>
      <c r="AD121" s="6"/>
      <c r="AE121" s="6"/>
      <c r="AF121" s="6"/>
      <c r="AG121" s="22"/>
      <c r="AH121" s="112">
        <v>117</v>
      </c>
      <c r="AI121" s="112">
        <v>517</v>
      </c>
      <c r="AJ121" s="112">
        <v>34</v>
      </c>
      <c r="AK121" s="112">
        <v>42</v>
      </c>
      <c r="AL121" s="113">
        <v>3660.2361173017107</v>
      </c>
      <c r="AM121" s="112">
        <v>440</v>
      </c>
      <c r="AN121" s="112">
        <v>0</v>
      </c>
      <c r="AO121" s="113">
        <v>263560</v>
      </c>
      <c r="AP121" s="113">
        <v>64000</v>
      </c>
      <c r="AQ121" s="113">
        <v>203760</v>
      </c>
      <c r="AR121" s="112" t="s">
        <v>123</v>
      </c>
      <c r="AS121" s="112" t="s">
        <v>123</v>
      </c>
      <c r="AT121" s="118">
        <v>0.97777777777777775</v>
      </c>
      <c r="AU121" s="124"/>
      <c r="AV121" s="124"/>
      <c r="AW121" s="112">
        <f>AVERAGE(AM$5:AM121)</f>
        <v>440.13675213675214</v>
      </c>
      <c r="AX121" s="112">
        <f>AVERAGE(AN$5:AN121)</f>
        <v>0.40170940170940173</v>
      </c>
      <c r="AY121" s="113">
        <f>AVERAGE(AO$5:AO121)</f>
        <v>263641.9145299145</v>
      </c>
      <c r="AZ121" s="113">
        <f>AVERAGE(AP$5:AP121)</f>
        <v>64254.299145299148</v>
      </c>
      <c r="BA121" s="113">
        <f>AVERAGE(AQ$5:AQ121)</f>
        <v>203461.97435897434</v>
      </c>
      <c r="BB121" s="118">
        <f>AVERAGE($AT$5:AT121)</f>
        <v>0.97808167141500479</v>
      </c>
      <c r="BC121" s="6"/>
      <c r="BD121" s="6"/>
      <c r="BE121" s="6"/>
      <c r="BF121" s="6"/>
      <c r="BG121" s="10"/>
      <c r="BO121" s="22"/>
    </row>
    <row r="122" spans="1:67" x14ac:dyDescent="0.25">
      <c r="A122" s="112">
        <v>118</v>
      </c>
      <c r="B122" s="112">
        <v>545</v>
      </c>
      <c r="C122" s="112">
        <v>28</v>
      </c>
      <c r="D122" s="112">
        <v>47</v>
      </c>
      <c r="E122" s="113">
        <v>3853.6871389745324</v>
      </c>
      <c r="F122" s="112">
        <v>435</v>
      </c>
      <c r="G122" s="112">
        <v>0</v>
      </c>
      <c r="H122" s="113">
        <v>217065</v>
      </c>
      <c r="I122" s="113">
        <v>63500</v>
      </c>
      <c r="J122" s="113">
        <v>158265</v>
      </c>
      <c r="K122" s="112" t="s">
        <v>123</v>
      </c>
      <c r="L122" s="112" t="s">
        <v>123</v>
      </c>
      <c r="M122" s="118">
        <v>0.96666666666666667</v>
      </c>
      <c r="N122" s="124"/>
      <c r="O122" s="124"/>
      <c r="P122" s="112">
        <f>AVERAGE($F$5:F122)</f>
        <v>435.71186440677968</v>
      </c>
      <c r="Q122" s="112">
        <f>AVERAGE(G$5:G122)</f>
        <v>9.3220338983050849E-2</v>
      </c>
      <c r="R122" s="113">
        <f>AVERAGE(H$5:H122)</f>
        <v>217420.22033898305</v>
      </c>
      <c r="S122" s="113">
        <f>AVERAGE(I$5:I122)</f>
        <v>63617.703389830509</v>
      </c>
      <c r="T122" s="113">
        <f>AVERAGE(J$5:J122)</f>
        <v>158422.00847457626</v>
      </c>
      <c r="U122" s="118">
        <f>AVERAGE($M$5:M122)</f>
        <v>0.96824858757062149</v>
      </c>
      <c r="V122" s="6"/>
      <c r="W122" s="6"/>
      <c r="X122" s="6"/>
      <c r="Y122" s="6"/>
      <c r="Z122" s="6"/>
      <c r="AA122" s="6"/>
      <c r="AB122" s="6"/>
      <c r="AC122" s="6"/>
      <c r="AD122" s="6"/>
      <c r="AE122" s="6"/>
      <c r="AF122" s="6"/>
      <c r="AG122" s="22"/>
      <c r="AH122" s="112">
        <v>118</v>
      </c>
      <c r="AI122" s="112">
        <v>528</v>
      </c>
      <c r="AJ122" s="112">
        <v>31</v>
      </c>
      <c r="AK122" s="112">
        <v>39</v>
      </c>
      <c r="AL122" s="113">
        <v>4065.0209285465958</v>
      </c>
      <c r="AM122" s="112">
        <v>443</v>
      </c>
      <c r="AN122" s="112">
        <v>0</v>
      </c>
      <c r="AO122" s="113">
        <v>265357</v>
      </c>
      <c r="AP122" s="113">
        <v>64300</v>
      </c>
      <c r="AQ122" s="113">
        <v>204957</v>
      </c>
      <c r="AR122" s="112" t="s">
        <v>123</v>
      </c>
      <c r="AS122" s="112" t="s">
        <v>123</v>
      </c>
      <c r="AT122" s="118">
        <v>0.98444444444444446</v>
      </c>
      <c r="AU122" s="124"/>
      <c r="AV122" s="124"/>
      <c r="AW122" s="112">
        <f>AVERAGE(AM$5:AM122)</f>
        <v>440.16101694915255</v>
      </c>
      <c r="AX122" s="112">
        <f>AVERAGE(AN$5:AN122)</f>
        <v>0.39830508474576271</v>
      </c>
      <c r="AY122" s="113">
        <f>AVERAGE(AO$5:AO122)</f>
        <v>263656.44915254239</v>
      </c>
      <c r="AZ122" s="113">
        <f>AVERAGE(AP$5:AP122)</f>
        <v>64254.686440677964</v>
      </c>
      <c r="BA122" s="113">
        <f>AVERAGE(AQ$5:AQ122)</f>
        <v>203474.64406779662</v>
      </c>
      <c r="BB122" s="118">
        <f>AVERAGE($AT$5:AT122)</f>
        <v>0.97813559322033916</v>
      </c>
      <c r="BO122" s="22"/>
    </row>
    <row r="123" spans="1:67" x14ac:dyDescent="0.25">
      <c r="A123" s="112">
        <v>119</v>
      </c>
      <c r="B123" s="112">
        <v>506</v>
      </c>
      <c r="C123" s="112">
        <v>31</v>
      </c>
      <c r="D123" s="112">
        <v>44</v>
      </c>
      <c r="E123" s="113">
        <v>3788.0122619445447</v>
      </c>
      <c r="F123" s="112">
        <v>438</v>
      </c>
      <c r="G123" s="112">
        <v>0</v>
      </c>
      <c r="H123" s="113">
        <v>218562</v>
      </c>
      <c r="I123" s="113">
        <v>63800</v>
      </c>
      <c r="J123" s="113">
        <v>159162</v>
      </c>
      <c r="K123" s="112" t="s">
        <v>123</v>
      </c>
      <c r="L123" s="112" t="s">
        <v>123</v>
      </c>
      <c r="M123" s="118">
        <v>0.97333333333333338</v>
      </c>
      <c r="N123" s="124"/>
      <c r="O123" s="124"/>
      <c r="P123" s="112">
        <f>AVERAGE($F$5:F123)</f>
        <v>435.73109243697479</v>
      </c>
      <c r="Q123" s="112">
        <f>AVERAGE(G$5:G123)</f>
        <v>9.2436974789915971E-2</v>
      </c>
      <c r="R123" s="113">
        <f>AVERAGE(H$5:H123)</f>
        <v>217429.81512605041</v>
      </c>
      <c r="S123" s="113">
        <f>AVERAGE(I$5:I123)</f>
        <v>63619.23529411765</v>
      </c>
      <c r="T123" s="113">
        <f>AVERAGE(J$5:J123)</f>
        <v>158428.22689075631</v>
      </c>
      <c r="U123" s="118">
        <f>AVERAGE($M$5:M123)</f>
        <v>0.9682913165266106</v>
      </c>
      <c r="V123" s="6"/>
      <c r="W123" s="6"/>
      <c r="X123" s="6"/>
      <c r="Y123" s="6"/>
      <c r="Z123" s="6"/>
      <c r="AA123" s="6"/>
      <c r="AB123" s="6"/>
      <c r="AC123" s="6"/>
      <c r="AD123" s="6"/>
      <c r="AE123" s="6"/>
      <c r="AF123" s="6"/>
      <c r="AG123" s="22"/>
      <c r="AH123" s="112">
        <v>119</v>
      </c>
      <c r="AI123" s="112">
        <v>485</v>
      </c>
      <c r="AJ123" s="112">
        <v>38</v>
      </c>
      <c r="AK123" s="112">
        <v>38</v>
      </c>
      <c r="AL123" s="113">
        <v>3422.9282850273157</v>
      </c>
      <c r="AM123" s="112">
        <v>444</v>
      </c>
      <c r="AN123" s="112">
        <v>0</v>
      </c>
      <c r="AO123" s="113">
        <v>265956</v>
      </c>
      <c r="AP123" s="113">
        <v>64400</v>
      </c>
      <c r="AQ123" s="113">
        <v>205356</v>
      </c>
      <c r="AR123" s="112" t="s">
        <v>123</v>
      </c>
      <c r="AS123" s="112" t="s">
        <v>123</v>
      </c>
      <c r="AT123" s="118">
        <v>0.98666666666666669</v>
      </c>
      <c r="AU123" s="124"/>
      <c r="AV123" s="124"/>
      <c r="AW123" s="112">
        <f>AVERAGE(AM$5:AM123)</f>
        <v>440.19327731092437</v>
      </c>
      <c r="AX123" s="112">
        <f>AVERAGE(AN$5:AN123)</f>
        <v>0.3949579831932773</v>
      </c>
      <c r="AY123" s="113">
        <f>AVERAGE(AO$5:AO123)</f>
        <v>263675.77310924372</v>
      </c>
      <c r="AZ123" s="113">
        <f>AVERAGE(AP$5:AP123)</f>
        <v>64255.907563025212</v>
      </c>
      <c r="BA123" s="113">
        <f>AVERAGE(AQ$5:AQ123)</f>
        <v>203490.4537815126</v>
      </c>
      <c r="BB123" s="118">
        <f>AVERAGE($AT$5:AT123)</f>
        <v>0.97820728291316539</v>
      </c>
      <c r="BC123" s="6"/>
      <c r="BD123" s="6"/>
      <c r="BE123" s="6"/>
      <c r="BF123" s="6"/>
      <c r="BG123" s="6"/>
      <c r="BO123" s="22"/>
    </row>
    <row r="124" spans="1:67" x14ac:dyDescent="0.25">
      <c r="A124" s="112">
        <v>120</v>
      </c>
      <c r="B124" s="112">
        <v>614</v>
      </c>
      <c r="C124" s="112">
        <v>45</v>
      </c>
      <c r="D124" s="112">
        <v>42</v>
      </c>
      <c r="E124" s="113">
        <v>4362.3360016220595</v>
      </c>
      <c r="F124" s="112">
        <v>440</v>
      </c>
      <c r="G124" s="112">
        <v>0</v>
      </c>
      <c r="H124" s="113">
        <v>219560</v>
      </c>
      <c r="I124" s="113">
        <v>64000</v>
      </c>
      <c r="J124" s="113">
        <v>159760</v>
      </c>
      <c r="K124" s="112" t="s">
        <v>123</v>
      </c>
      <c r="L124" s="112" t="s">
        <v>123</v>
      </c>
      <c r="M124" s="118">
        <v>0.97777777777777775</v>
      </c>
      <c r="N124" s="124"/>
      <c r="O124" s="124"/>
      <c r="P124" s="112">
        <f>AVERAGE($F$5:F124)</f>
        <v>435.76666666666665</v>
      </c>
      <c r="Q124" s="112">
        <f>AVERAGE(G$5:G124)</f>
        <v>9.166666666666666E-2</v>
      </c>
      <c r="R124" s="113">
        <f>AVERAGE(H$5:H124)</f>
        <v>217447.56666666668</v>
      </c>
      <c r="S124" s="113">
        <f>AVERAGE(I$5:I124)</f>
        <v>63622.408333333333</v>
      </c>
      <c r="T124" s="113">
        <f>AVERAGE(J$5:J124)</f>
        <v>158439.32500000001</v>
      </c>
      <c r="U124" s="118">
        <f>AVERAGE($M$5:M124)</f>
        <v>0.96837037037037033</v>
      </c>
      <c r="V124" s="6"/>
      <c r="W124" s="6"/>
      <c r="X124" s="6"/>
      <c r="Y124" s="6"/>
      <c r="Z124" s="6"/>
      <c r="AA124" s="6"/>
      <c r="AB124" s="6"/>
      <c r="AC124" s="6"/>
      <c r="AD124" s="6"/>
      <c r="AE124" s="6"/>
      <c r="AF124" s="6"/>
      <c r="AG124" s="22"/>
      <c r="AH124" s="112">
        <v>120</v>
      </c>
      <c r="AI124" s="112">
        <v>505</v>
      </c>
      <c r="AJ124" s="112">
        <v>37</v>
      </c>
      <c r="AK124" s="112">
        <v>43</v>
      </c>
      <c r="AL124" s="113">
        <v>4383.8778654916478</v>
      </c>
      <c r="AM124" s="112">
        <v>439</v>
      </c>
      <c r="AN124" s="112">
        <v>0</v>
      </c>
      <c r="AO124" s="113">
        <v>262961</v>
      </c>
      <c r="AP124" s="113">
        <v>63900</v>
      </c>
      <c r="AQ124" s="113">
        <v>203361</v>
      </c>
      <c r="AR124" s="112" t="s">
        <v>123</v>
      </c>
      <c r="AS124" s="112" t="s">
        <v>123</v>
      </c>
      <c r="AT124" s="118">
        <v>0.97555555555555551</v>
      </c>
      <c r="AU124" s="124"/>
      <c r="AV124" s="124"/>
      <c r="AW124" s="112">
        <f>AVERAGE(AM$5:AM124)</f>
        <v>440.18333333333334</v>
      </c>
      <c r="AX124" s="112">
        <f>AVERAGE(AN$5:AN124)</f>
        <v>0.39166666666666666</v>
      </c>
      <c r="AY124" s="113">
        <f>AVERAGE(AO$5:AO124)</f>
        <v>263669.81666666665</v>
      </c>
      <c r="AZ124" s="113">
        <f>AVERAGE(AP$5:AP124)</f>
        <v>64252.941666666666</v>
      </c>
      <c r="BA124" s="113">
        <f>AVERAGE(AQ$5:AQ124)</f>
        <v>203489.375</v>
      </c>
      <c r="BB124" s="118">
        <f>AVERAGE($AT$5:AT124)</f>
        <v>0.97818518518518538</v>
      </c>
      <c r="BC124" s="10"/>
      <c r="BD124" s="10"/>
      <c r="BE124" s="10"/>
      <c r="BF124" s="10"/>
      <c r="BG124" s="6"/>
      <c r="BO124" s="22"/>
    </row>
    <row r="125" spans="1:67" x14ac:dyDescent="0.25">
      <c r="A125" s="112">
        <v>121</v>
      </c>
      <c r="B125" s="112">
        <v>589</v>
      </c>
      <c r="C125" s="112">
        <v>42</v>
      </c>
      <c r="D125" s="112">
        <v>50</v>
      </c>
      <c r="E125" s="113">
        <v>4035.6659487554166</v>
      </c>
      <c r="F125" s="112">
        <v>432</v>
      </c>
      <c r="G125" s="112">
        <v>0</v>
      </c>
      <c r="H125" s="113">
        <v>215568</v>
      </c>
      <c r="I125" s="113">
        <v>63200</v>
      </c>
      <c r="J125" s="113">
        <v>157368</v>
      </c>
      <c r="K125" s="112" t="s">
        <v>123</v>
      </c>
      <c r="L125" s="112" t="s">
        <v>123</v>
      </c>
      <c r="M125" s="118">
        <v>0.96</v>
      </c>
      <c r="N125" s="124"/>
      <c r="O125" s="124"/>
      <c r="P125" s="112">
        <f>AVERAGE($F$5:F125)</f>
        <v>435.73553719008265</v>
      </c>
      <c r="Q125" s="112">
        <f>AVERAGE(G$5:G125)</f>
        <v>9.0909090909090912E-2</v>
      </c>
      <c r="R125" s="113">
        <f>AVERAGE(H$5:H125)</f>
        <v>217432.03305785125</v>
      </c>
      <c r="S125" s="113">
        <f>AVERAGE(I$5:I125)</f>
        <v>63618.917355371901</v>
      </c>
      <c r="T125" s="113">
        <f>AVERAGE(J$5:J125)</f>
        <v>158430.47107438016</v>
      </c>
      <c r="U125" s="118">
        <f>AVERAGE($M$5:M125)</f>
        <v>0.96830119375573909</v>
      </c>
      <c r="V125" s="6"/>
      <c r="W125" s="6"/>
      <c r="X125" s="6"/>
      <c r="Y125" s="6"/>
      <c r="Z125" s="6"/>
      <c r="AA125" s="6"/>
      <c r="AB125" s="6"/>
      <c r="AC125" s="6"/>
      <c r="AD125" s="6"/>
      <c r="AE125" s="6"/>
      <c r="AF125" s="6"/>
      <c r="AG125" s="22"/>
      <c r="AH125" s="112">
        <v>121</v>
      </c>
      <c r="AI125" s="112">
        <v>505</v>
      </c>
      <c r="AJ125" s="112">
        <v>38</v>
      </c>
      <c r="AK125" s="112">
        <v>37</v>
      </c>
      <c r="AL125" s="113">
        <v>2742.3125203601526</v>
      </c>
      <c r="AM125" s="112">
        <v>445</v>
      </c>
      <c r="AN125" s="112">
        <v>0</v>
      </c>
      <c r="AO125" s="113">
        <v>266555</v>
      </c>
      <c r="AP125" s="113">
        <v>64500</v>
      </c>
      <c r="AQ125" s="113">
        <v>205755</v>
      </c>
      <c r="AR125" s="112" t="s">
        <v>123</v>
      </c>
      <c r="AS125" s="112" t="s">
        <v>123</v>
      </c>
      <c r="AT125" s="118">
        <v>0.98888888888888893</v>
      </c>
      <c r="AU125" s="124"/>
      <c r="AV125" s="124"/>
      <c r="AW125" s="112">
        <f>AVERAGE(AM$5:AM125)</f>
        <v>440.22314049586777</v>
      </c>
      <c r="AX125" s="112">
        <f>AVERAGE(AN$5:AN125)</f>
        <v>0.38842975206611569</v>
      </c>
      <c r="AY125" s="113">
        <f>AVERAGE(AO$5:AO125)</f>
        <v>263693.66115702479</v>
      </c>
      <c r="AZ125" s="113">
        <f>AVERAGE(AP$5:AP125)</f>
        <v>64254.983471074382</v>
      </c>
      <c r="BA125" s="113">
        <f>AVERAGE(AQ$5:AQ125)</f>
        <v>203508.09917355372</v>
      </c>
      <c r="BB125" s="118">
        <f>AVERAGE($AT$5:AT125)</f>
        <v>0.97827364554637297</v>
      </c>
      <c r="BC125" s="6"/>
      <c r="BD125" s="6"/>
      <c r="BE125" s="6"/>
      <c r="BF125" s="6"/>
      <c r="BG125" s="10"/>
      <c r="BO125" s="22"/>
    </row>
    <row r="126" spans="1:67" x14ac:dyDescent="0.25">
      <c r="A126" s="112">
        <v>122</v>
      </c>
      <c r="B126" s="112">
        <v>593</v>
      </c>
      <c r="C126" s="112">
        <v>41</v>
      </c>
      <c r="D126" s="112">
        <v>59</v>
      </c>
      <c r="E126" s="113">
        <v>3877.9575496501429</v>
      </c>
      <c r="F126" s="112">
        <v>423</v>
      </c>
      <c r="G126" s="112">
        <v>0</v>
      </c>
      <c r="H126" s="113">
        <v>211077</v>
      </c>
      <c r="I126" s="113">
        <v>62300</v>
      </c>
      <c r="J126" s="113">
        <v>154677</v>
      </c>
      <c r="K126" s="112" t="s">
        <v>123</v>
      </c>
      <c r="L126" s="112" t="s">
        <v>123</v>
      </c>
      <c r="M126" s="118">
        <v>0.94</v>
      </c>
      <c r="N126" s="124"/>
      <c r="O126" s="124"/>
      <c r="P126" s="112">
        <f>AVERAGE($F$5:F126)</f>
        <v>435.63114754098359</v>
      </c>
      <c r="Q126" s="112">
        <f>AVERAGE(G$5:G126)</f>
        <v>9.0163934426229511E-2</v>
      </c>
      <c r="R126" s="113">
        <f>AVERAGE(H$5:H126)</f>
        <v>217379.94262295082</v>
      </c>
      <c r="S126" s="113">
        <f>AVERAGE(I$5:I126)</f>
        <v>63608.106557377047</v>
      </c>
      <c r="T126" s="113">
        <f>AVERAGE(J$5:J126)</f>
        <v>158399.70491803277</v>
      </c>
      <c r="U126" s="118">
        <f>AVERAGE($M$5:M126)</f>
        <v>0.96806921675774116</v>
      </c>
      <c r="V126" s="6"/>
      <c r="W126" s="6"/>
      <c r="X126" s="6"/>
      <c r="Y126" s="6"/>
      <c r="Z126" s="6"/>
      <c r="AA126" s="6"/>
      <c r="AB126" s="6"/>
      <c r="AC126" s="6"/>
      <c r="AD126" s="6"/>
      <c r="AE126" s="6"/>
      <c r="AF126" s="6"/>
      <c r="AG126" s="22"/>
      <c r="AH126" s="112">
        <v>122</v>
      </c>
      <c r="AI126" s="112">
        <v>530</v>
      </c>
      <c r="AJ126" s="112">
        <v>47</v>
      </c>
      <c r="AK126" s="112">
        <v>44</v>
      </c>
      <c r="AL126" s="113">
        <v>3060.3254613023146</v>
      </c>
      <c r="AM126" s="112">
        <v>438</v>
      </c>
      <c r="AN126" s="112">
        <v>0</v>
      </c>
      <c r="AO126" s="113">
        <v>262362</v>
      </c>
      <c r="AP126" s="113">
        <v>63800</v>
      </c>
      <c r="AQ126" s="113">
        <v>202962</v>
      </c>
      <c r="AR126" s="112" t="s">
        <v>123</v>
      </c>
      <c r="AS126" s="112" t="s">
        <v>123</v>
      </c>
      <c r="AT126" s="118">
        <v>0.97333333333333338</v>
      </c>
      <c r="AU126" s="124"/>
      <c r="AV126" s="124"/>
      <c r="AW126" s="112">
        <f>AVERAGE(AM$5:AM126)</f>
        <v>440.20491803278691</v>
      </c>
      <c r="AX126" s="112">
        <f>AVERAGE(AN$5:AN126)</f>
        <v>0.38524590163934425</v>
      </c>
      <c r="AY126" s="113">
        <f>AVERAGE(AO$5:AO126)</f>
        <v>263682.74590163934</v>
      </c>
      <c r="AZ126" s="113">
        <f>AVERAGE(AP$5:AP126)</f>
        <v>64251.254098360652</v>
      </c>
      <c r="BA126" s="113">
        <f>AVERAGE(AQ$5:AQ126)</f>
        <v>203503.62295081967</v>
      </c>
      <c r="BB126" s="118">
        <f>AVERAGE($AT$5:AT126)</f>
        <v>0.97823315118397103</v>
      </c>
      <c r="BO126" s="22"/>
    </row>
    <row r="127" spans="1:67" x14ac:dyDescent="0.25">
      <c r="A127" s="112">
        <v>123</v>
      </c>
      <c r="B127" s="112">
        <v>580</v>
      </c>
      <c r="C127" s="112">
        <v>36</v>
      </c>
      <c r="D127" s="112">
        <v>51</v>
      </c>
      <c r="E127" s="113">
        <v>3230.6224614232833</v>
      </c>
      <c r="F127" s="112">
        <v>431</v>
      </c>
      <c r="G127" s="112">
        <v>0</v>
      </c>
      <c r="H127" s="113">
        <v>215069</v>
      </c>
      <c r="I127" s="113">
        <v>63100</v>
      </c>
      <c r="J127" s="113">
        <v>157069</v>
      </c>
      <c r="K127" s="112" t="s">
        <v>123</v>
      </c>
      <c r="L127" s="112" t="s">
        <v>123</v>
      </c>
      <c r="M127" s="118">
        <v>0.95777777777777773</v>
      </c>
      <c r="N127" s="124"/>
      <c r="O127" s="124"/>
      <c r="P127" s="112">
        <f>AVERAGE($F$5:F127)</f>
        <v>435.59349593495932</v>
      </c>
      <c r="Q127" s="112">
        <f>AVERAGE(G$5:G127)</f>
        <v>8.943089430894309E-2</v>
      </c>
      <c r="R127" s="113">
        <f>AVERAGE(H$5:H127)</f>
        <v>217361.15447154472</v>
      </c>
      <c r="S127" s="113">
        <f>AVERAGE(I$5:I127)</f>
        <v>63603.975609756097</v>
      </c>
      <c r="T127" s="113">
        <f>AVERAGE(J$5:J127)</f>
        <v>158388.88617886178</v>
      </c>
      <c r="U127" s="118">
        <f>AVERAGE($M$5:M127)</f>
        <v>0.96798554652213176</v>
      </c>
      <c r="V127" s="6"/>
      <c r="W127" s="6"/>
      <c r="X127" s="6"/>
      <c r="Y127" s="6"/>
      <c r="Z127" s="6"/>
      <c r="AA127" s="6"/>
      <c r="AB127" s="6"/>
      <c r="AC127" s="6"/>
      <c r="AD127" s="6"/>
      <c r="AE127" s="6"/>
      <c r="AF127" s="6"/>
      <c r="AG127" s="22"/>
      <c r="AH127" s="112">
        <v>123</v>
      </c>
      <c r="AI127" s="112">
        <v>463</v>
      </c>
      <c r="AJ127" s="112">
        <v>42</v>
      </c>
      <c r="AK127" s="112">
        <v>41</v>
      </c>
      <c r="AL127" s="113">
        <v>3988.4804145428284</v>
      </c>
      <c r="AM127" s="112">
        <v>441</v>
      </c>
      <c r="AN127" s="112">
        <v>0</v>
      </c>
      <c r="AO127" s="113">
        <v>264159</v>
      </c>
      <c r="AP127" s="113">
        <v>64100</v>
      </c>
      <c r="AQ127" s="113">
        <v>204159</v>
      </c>
      <c r="AR127" s="112" t="s">
        <v>123</v>
      </c>
      <c r="AS127" s="112" t="s">
        <v>123</v>
      </c>
      <c r="AT127" s="118">
        <v>0.98</v>
      </c>
      <c r="AU127" s="124"/>
      <c r="AV127" s="124"/>
      <c r="AW127" s="112">
        <f>AVERAGE(AM$5:AM127)</f>
        <v>440.21138211382112</v>
      </c>
      <c r="AX127" s="112">
        <f>AVERAGE(AN$5:AN127)</f>
        <v>0.38211382113821141</v>
      </c>
      <c r="AY127" s="113">
        <f>AVERAGE(AO$5:AO127)</f>
        <v>263686.61788617884</v>
      </c>
      <c r="AZ127" s="113">
        <f>AVERAGE(AP$5:AP127)</f>
        <v>64250.024390243903</v>
      </c>
      <c r="BA127" s="113">
        <f>AVERAGE(AQ$5:AQ127)</f>
        <v>203508.95121951221</v>
      </c>
      <c r="BB127" s="118">
        <f>AVERAGE($AT$5:AT127)</f>
        <v>0.97824751580849156</v>
      </c>
      <c r="BC127" s="6"/>
      <c r="BD127" s="6"/>
      <c r="BE127" s="6"/>
      <c r="BF127" s="6"/>
      <c r="BG127" s="6"/>
      <c r="BO127" s="22"/>
    </row>
    <row r="128" spans="1:67" x14ac:dyDescent="0.25">
      <c r="A128" s="112">
        <v>124</v>
      </c>
      <c r="B128" s="112">
        <v>548</v>
      </c>
      <c r="C128" s="112">
        <v>33</v>
      </c>
      <c r="D128" s="112">
        <v>34</v>
      </c>
      <c r="E128" s="113">
        <v>4743.5010501010929</v>
      </c>
      <c r="F128" s="112">
        <v>448</v>
      </c>
      <c r="G128" s="112">
        <v>0</v>
      </c>
      <c r="H128" s="113">
        <v>223552</v>
      </c>
      <c r="I128" s="113">
        <v>64800</v>
      </c>
      <c r="J128" s="113">
        <v>162152</v>
      </c>
      <c r="K128" s="112" t="s">
        <v>123</v>
      </c>
      <c r="L128" s="112" t="s">
        <v>123</v>
      </c>
      <c r="M128" s="118">
        <v>0.99555555555555553</v>
      </c>
      <c r="N128" s="124"/>
      <c r="O128" s="124"/>
      <c r="P128" s="112">
        <f>AVERAGE($F$5:F128)</f>
        <v>435.69354838709677</v>
      </c>
      <c r="Q128" s="112">
        <f>AVERAGE(G$5:G128)</f>
        <v>8.8709677419354843E-2</v>
      </c>
      <c r="R128" s="113">
        <f>AVERAGE(H$5:H128)</f>
        <v>217411.0806451613</v>
      </c>
      <c r="S128" s="113">
        <f>AVERAGE(I$5:I128)</f>
        <v>63613.620967741932</v>
      </c>
      <c r="T128" s="113">
        <f>AVERAGE(J$5:J128)</f>
        <v>158419.23387096773</v>
      </c>
      <c r="U128" s="118">
        <f>AVERAGE($M$5:M128)</f>
        <v>0.96820788530465929</v>
      </c>
      <c r="V128" s="6"/>
      <c r="W128" s="6"/>
      <c r="X128" s="6"/>
      <c r="Y128" s="6"/>
      <c r="Z128" s="6"/>
      <c r="AA128" s="6"/>
      <c r="AB128" s="6"/>
      <c r="AC128" s="6"/>
      <c r="AD128" s="6"/>
      <c r="AE128" s="6"/>
      <c r="AF128" s="6"/>
      <c r="AG128" s="22"/>
      <c r="AH128" s="112">
        <v>124</v>
      </c>
      <c r="AI128" s="112">
        <v>547</v>
      </c>
      <c r="AJ128" s="112">
        <v>37</v>
      </c>
      <c r="AK128" s="112">
        <v>35</v>
      </c>
      <c r="AL128" s="113">
        <v>4905.4178965115452</v>
      </c>
      <c r="AM128" s="112">
        <v>447</v>
      </c>
      <c r="AN128" s="112">
        <v>0</v>
      </c>
      <c r="AO128" s="113">
        <v>267753</v>
      </c>
      <c r="AP128" s="113">
        <v>64700</v>
      </c>
      <c r="AQ128" s="113">
        <v>206553</v>
      </c>
      <c r="AR128" s="112" t="s">
        <v>123</v>
      </c>
      <c r="AS128" s="112" t="s">
        <v>123</v>
      </c>
      <c r="AT128" s="118">
        <v>0.99333333333333329</v>
      </c>
      <c r="AU128" s="124"/>
      <c r="AV128" s="124"/>
      <c r="AW128" s="112">
        <f>AVERAGE(AM$5:AM128)</f>
        <v>440.26612903225805</v>
      </c>
      <c r="AX128" s="112">
        <f>AVERAGE(AN$5:AN128)</f>
        <v>0.37903225806451613</v>
      </c>
      <c r="AY128" s="113">
        <f>AVERAGE(AO$5:AO128)</f>
        <v>263719.41129032261</v>
      </c>
      <c r="AZ128" s="113">
        <f>AVERAGE(AP$5:AP128)</f>
        <v>64253.653225806454</v>
      </c>
      <c r="BA128" s="113">
        <f>AVERAGE(AQ$5:AQ128)</f>
        <v>203533.5</v>
      </c>
      <c r="BB128" s="118">
        <f>AVERAGE($AT$5:AT128)</f>
        <v>0.97836917562724035</v>
      </c>
      <c r="BC128" s="10"/>
      <c r="BD128" s="10"/>
      <c r="BE128" s="10"/>
      <c r="BF128" s="10"/>
      <c r="BG128" s="6"/>
      <c r="BO128" s="22"/>
    </row>
    <row r="129" spans="1:67" x14ac:dyDescent="0.25">
      <c r="A129" s="112">
        <v>125</v>
      </c>
      <c r="B129" s="112">
        <v>632</v>
      </c>
      <c r="C129" s="112">
        <v>43</v>
      </c>
      <c r="D129" s="112">
        <v>38</v>
      </c>
      <c r="E129" s="113">
        <v>2564.9361689326224</v>
      </c>
      <c r="F129" s="112">
        <v>444</v>
      </c>
      <c r="G129" s="112">
        <v>0</v>
      </c>
      <c r="H129" s="113">
        <v>221556</v>
      </c>
      <c r="I129" s="113">
        <v>64400</v>
      </c>
      <c r="J129" s="113">
        <v>160956</v>
      </c>
      <c r="K129" s="112" t="s">
        <v>123</v>
      </c>
      <c r="L129" s="112" t="s">
        <v>123</v>
      </c>
      <c r="M129" s="118">
        <v>0.98666666666666669</v>
      </c>
      <c r="N129" s="124"/>
      <c r="O129" s="124"/>
      <c r="P129" s="112">
        <f>AVERAGE($F$5:F129)</f>
        <v>435.76</v>
      </c>
      <c r="Q129" s="112">
        <f>AVERAGE(G$5:G129)</f>
        <v>8.7999999999999995E-2</v>
      </c>
      <c r="R129" s="113">
        <f>AVERAGE(H$5:H129)</f>
        <v>217444.24</v>
      </c>
      <c r="S129" s="113">
        <f>AVERAGE(I$5:I129)</f>
        <v>63619.911999999997</v>
      </c>
      <c r="T129" s="113">
        <f>AVERAGE(J$5:J129)</f>
        <v>158439.52799999999</v>
      </c>
      <c r="U129" s="118">
        <f>AVERAGE($M$5:M129)</f>
        <v>0.96835555555555541</v>
      </c>
      <c r="V129" s="6"/>
      <c r="W129" s="6"/>
      <c r="X129" s="6"/>
      <c r="Y129" s="6"/>
      <c r="Z129" s="6"/>
      <c r="AA129" s="6"/>
      <c r="AB129" s="6"/>
      <c r="AC129" s="6"/>
      <c r="AD129" s="6"/>
      <c r="AE129" s="6"/>
      <c r="AF129" s="6"/>
      <c r="AG129" s="22"/>
      <c r="AH129" s="112">
        <v>125</v>
      </c>
      <c r="AI129" s="112">
        <v>582</v>
      </c>
      <c r="AJ129" s="112">
        <v>38</v>
      </c>
      <c r="AK129" s="112">
        <v>34</v>
      </c>
      <c r="AL129" s="113">
        <v>4283.632866493208</v>
      </c>
      <c r="AM129" s="112">
        <v>448</v>
      </c>
      <c r="AN129" s="112">
        <v>0</v>
      </c>
      <c r="AO129" s="113">
        <v>268352</v>
      </c>
      <c r="AP129" s="113">
        <v>64800</v>
      </c>
      <c r="AQ129" s="113">
        <v>206952</v>
      </c>
      <c r="AR129" s="112" t="s">
        <v>123</v>
      </c>
      <c r="AS129" s="112" t="s">
        <v>123</v>
      </c>
      <c r="AT129" s="118">
        <v>0.99555555555555553</v>
      </c>
      <c r="AU129" s="124"/>
      <c r="AV129" s="124"/>
      <c r="AW129" s="112">
        <f>AVERAGE(AM$5:AM129)</f>
        <v>440.32799999999997</v>
      </c>
      <c r="AX129" s="112">
        <f>AVERAGE(AN$5:AN129)</f>
        <v>0.376</v>
      </c>
      <c r="AY129" s="113">
        <f>AVERAGE(AO$5:AO129)</f>
        <v>263756.47200000001</v>
      </c>
      <c r="AZ129" s="113">
        <f>AVERAGE(AP$5:AP129)</f>
        <v>64258.023999999998</v>
      </c>
      <c r="BA129" s="113">
        <f>AVERAGE(AQ$5:AQ129)</f>
        <v>203560.848</v>
      </c>
      <c r="BB129" s="118">
        <f>AVERAGE($AT$5:AT129)</f>
        <v>0.97850666666666686</v>
      </c>
      <c r="BC129" s="6"/>
      <c r="BD129" s="6"/>
      <c r="BE129" s="6"/>
      <c r="BF129" s="6"/>
      <c r="BG129" s="10"/>
      <c r="BO129" s="22"/>
    </row>
    <row r="130" spans="1:67" x14ac:dyDescent="0.25">
      <c r="A130" s="112">
        <v>126</v>
      </c>
      <c r="B130" s="112">
        <v>573</v>
      </c>
      <c r="C130" s="112">
        <v>26</v>
      </c>
      <c r="D130" s="112">
        <v>48</v>
      </c>
      <c r="E130" s="113">
        <v>2859.1800799533494</v>
      </c>
      <c r="F130" s="112">
        <v>434</v>
      </c>
      <c r="G130" s="112">
        <v>0</v>
      </c>
      <c r="H130" s="113">
        <v>216566</v>
      </c>
      <c r="I130" s="113">
        <v>63400</v>
      </c>
      <c r="J130" s="113">
        <v>157966</v>
      </c>
      <c r="K130" s="112" t="s">
        <v>123</v>
      </c>
      <c r="L130" s="112" t="s">
        <v>123</v>
      </c>
      <c r="M130" s="118">
        <v>0.96444444444444444</v>
      </c>
      <c r="N130" s="124"/>
      <c r="O130" s="124"/>
      <c r="P130" s="112">
        <f>AVERAGE($F$5:F130)</f>
        <v>435.74603174603175</v>
      </c>
      <c r="Q130" s="112">
        <f>AVERAGE(G$5:G130)</f>
        <v>8.7301587301587297E-2</v>
      </c>
      <c r="R130" s="113">
        <f>AVERAGE(H$5:H130)</f>
        <v>217437.26984126985</v>
      </c>
      <c r="S130" s="113">
        <f>AVERAGE(I$5:I130)</f>
        <v>63618.166666666664</v>
      </c>
      <c r="T130" s="113">
        <f>AVERAGE(J$5:J130)</f>
        <v>158435.76984126985</v>
      </c>
      <c r="U130" s="118">
        <f>AVERAGE($M$5:M130)</f>
        <v>0.96832451499118144</v>
      </c>
      <c r="V130" s="6"/>
      <c r="W130" s="6"/>
      <c r="X130" s="6"/>
      <c r="Y130" s="6"/>
      <c r="Z130" s="6"/>
      <c r="AA130" s="6"/>
      <c r="AB130" s="6"/>
      <c r="AC130" s="6"/>
      <c r="AD130" s="6"/>
      <c r="AE130" s="6"/>
      <c r="AF130" s="6"/>
      <c r="AG130" s="22"/>
      <c r="AH130" s="112">
        <v>126</v>
      </c>
      <c r="AI130" s="112">
        <v>476</v>
      </c>
      <c r="AJ130" s="112">
        <v>39</v>
      </c>
      <c r="AK130" s="112">
        <v>33</v>
      </c>
      <c r="AL130" s="113">
        <v>4746.3372533974052</v>
      </c>
      <c r="AM130" s="112">
        <v>449</v>
      </c>
      <c r="AN130" s="112">
        <v>0</v>
      </c>
      <c r="AO130" s="113">
        <v>268951</v>
      </c>
      <c r="AP130" s="113">
        <v>64900</v>
      </c>
      <c r="AQ130" s="113">
        <v>207351</v>
      </c>
      <c r="AR130" s="112" t="s">
        <v>123</v>
      </c>
      <c r="AS130" s="112" t="s">
        <v>123</v>
      </c>
      <c r="AT130" s="118">
        <v>0.99777777777777776</v>
      </c>
      <c r="AU130" s="124"/>
      <c r="AV130" s="124"/>
      <c r="AW130" s="112">
        <f>AVERAGE(AM$5:AM130)</f>
        <v>440.39682539682542</v>
      </c>
      <c r="AX130" s="112">
        <f>AVERAGE(AN$5:AN130)</f>
        <v>0.37301587301587302</v>
      </c>
      <c r="AY130" s="113">
        <f>AVERAGE(AO$5:AO130)</f>
        <v>263797.6984126984</v>
      </c>
      <c r="AZ130" s="113">
        <f>AVERAGE(AP$5:AP130)</f>
        <v>64263.119047619046</v>
      </c>
      <c r="BA130" s="113">
        <f>AVERAGE(AQ$5:AQ130)</f>
        <v>203590.92857142858</v>
      </c>
      <c r="BB130" s="118">
        <f>AVERAGE($AT$5:AT130)</f>
        <v>0.9786596119929456</v>
      </c>
      <c r="BO130" s="22"/>
    </row>
    <row r="131" spans="1:67" x14ac:dyDescent="0.25">
      <c r="A131" s="112">
        <v>127</v>
      </c>
      <c r="B131" s="112">
        <v>531</v>
      </c>
      <c r="C131" s="112">
        <v>37</v>
      </c>
      <c r="D131" s="112">
        <v>34</v>
      </c>
      <c r="E131" s="113">
        <v>2708.9091199203294</v>
      </c>
      <c r="F131" s="112">
        <v>448</v>
      </c>
      <c r="G131" s="112">
        <v>0</v>
      </c>
      <c r="H131" s="113">
        <v>223552</v>
      </c>
      <c r="I131" s="113">
        <v>64800</v>
      </c>
      <c r="J131" s="113">
        <v>162152</v>
      </c>
      <c r="K131" s="112" t="s">
        <v>123</v>
      </c>
      <c r="L131" s="112" t="s">
        <v>123</v>
      </c>
      <c r="M131" s="118">
        <v>0.99555555555555553</v>
      </c>
      <c r="N131" s="124"/>
      <c r="O131" s="124"/>
      <c r="P131" s="112">
        <f>AVERAGE($F$5:F131)</f>
        <v>435.84251968503935</v>
      </c>
      <c r="Q131" s="112">
        <f>AVERAGE(G$5:G131)</f>
        <v>8.6614173228346455E-2</v>
      </c>
      <c r="R131" s="113">
        <f>AVERAGE(H$5:H131)</f>
        <v>217485.41732283463</v>
      </c>
      <c r="S131" s="113">
        <f>AVERAGE(I$5:I131)</f>
        <v>63627.472440944883</v>
      </c>
      <c r="T131" s="113">
        <f>AVERAGE(J$5:J131)</f>
        <v>158465.03149606299</v>
      </c>
      <c r="U131" s="118">
        <f>AVERAGE($M$5:M131)</f>
        <v>0.96853893263342061</v>
      </c>
      <c r="V131" s="6"/>
      <c r="W131" s="6"/>
      <c r="X131" s="6"/>
      <c r="Y131" s="6"/>
      <c r="Z131" s="6"/>
      <c r="AA131" s="6"/>
      <c r="AB131" s="6"/>
      <c r="AC131" s="6"/>
      <c r="AD131" s="6"/>
      <c r="AE131" s="6"/>
      <c r="AF131" s="6"/>
      <c r="AG131" s="22"/>
      <c r="AH131" s="112">
        <v>127</v>
      </c>
      <c r="AI131" s="112">
        <v>523</v>
      </c>
      <c r="AJ131" s="112">
        <v>43</v>
      </c>
      <c r="AK131" s="112">
        <v>50</v>
      </c>
      <c r="AL131" s="113">
        <v>3473.4722604093822</v>
      </c>
      <c r="AM131" s="112">
        <v>432</v>
      </c>
      <c r="AN131" s="112">
        <v>0</v>
      </c>
      <c r="AO131" s="113">
        <v>258768</v>
      </c>
      <c r="AP131" s="113">
        <v>63200</v>
      </c>
      <c r="AQ131" s="113">
        <v>200568</v>
      </c>
      <c r="AR131" s="112" t="s">
        <v>123</v>
      </c>
      <c r="AS131" s="112" t="s">
        <v>123</v>
      </c>
      <c r="AT131" s="118">
        <v>0.96</v>
      </c>
      <c r="AU131" s="124"/>
      <c r="AV131" s="124"/>
      <c r="AW131" s="112">
        <f>AVERAGE(AM$5:AM131)</f>
        <v>440.3307086614173</v>
      </c>
      <c r="AX131" s="112">
        <f>AVERAGE(AN$5:AN131)</f>
        <v>0.37007874015748032</v>
      </c>
      <c r="AY131" s="113">
        <f>AVERAGE(AO$5:AO131)</f>
        <v>263758.09448818897</v>
      </c>
      <c r="AZ131" s="113">
        <f>AVERAGE(AP$5:AP131)</f>
        <v>64254.748031496063</v>
      </c>
      <c r="BA131" s="113">
        <f>AVERAGE(AQ$5:AQ131)</f>
        <v>203567.12598425196</v>
      </c>
      <c r="BB131" s="118">
        <f>AVERAGE($AT$5:AT131)</f>
        <v>0.97851268591426099</v>
      </c>
      <c r="BC131" s="6"/>
      <c r="BD131" s="6"/>
      <c r="BE131" s="6"/>
      <c r="BF131" s="6"/>
      <c r="BG131" s="6"/>
      <c r="BO131" s="22"/>
    </row>
    <row r="132" spans="1:67" x14ac:dyDescent="0.25">
      <c r="A132" s="112">
        <v>128</v>
      </c>
      <c r="B132" s="112">
        <v>579</v>
      </c>
      <c r="C132" s="112">
        <v>42</v>
      </c>
      <c r="D132" s="112">
        <v>42</v>
      </c>
      <c r="E132" s="113">
        <v>2308.1256568138911</v>
      </c>
      <c r="F132" s="112">
        <v>440</v>
      </c>
      <c r="G132" s="112">
        <v>0</v>
      </c>
      <c r="H132" s="113">
        <v>219560</v>
      </c>
      <c r="I132" s="113">
        <v>64000</v>
      </c>
      <c r="J132" s="113">
        <v>159760</v>
      </c>
      <c r="K132" s="112" t="s">
        <v>123</v>
      </c>
      <c r="L132" s="112" t="s">
        <v>123</v>
      </c>
      <c r="M132" s="118">
        <v>0.97777777777777775</v>
      </c>
      <c r="N132" s="124"/>
      <c r="O132" s="124"/>
      <c r="P132" s="112">
        <f>AVERAGE($F$5:F132)</f>
        <v>435.875</v>
      </c>
      <c r="Q132" s="112">
        <f>AVERAGE(G$5:G132)</f>
        <v>8.59375E-2</v>
      </c>
      <c r="R132" s="113">
        <f>AVERAGE(H$5:H132)</f>
        <v>217501.625</v>
      </c>
      <c r="S132" s="113">
        <f>AVERAGE(I$5:I132)</f>
        <v>63630.3828125</v>
      </c>
      <c r="T132" s="113">
        <f>AVERAGE(J$5:J132)</f>
        <v>158475.1484375</v>
      </c>
      <c r="U132" s="118">
        <f>AVERAGE($M$5:M132)</f>
        <v>0.96861111111111087</v>
      </c>
      <c r="V132" s="6"/>
      <c r="W132" s="6"/>
      <c r="X132" s="6"/>
      <c r="Y132" s="6"/>
      <c r="Z132" s="6"/>
      <c r="AA132" s="6"/>
      <c r="AB132" s="6"/>
      <c r="AC132" s="6"/>
      <c r="AD132" s="6"/>
      <c r="AE132" s="6"/>
      <c r="AF132" s="6"/>
      <c r="AG132" s="22"/>
      <c r="AH132" s="112">
        <v>128</v>
      </c>
      <c r="AI132" s="112">
        <v>515</v>
      </c>
      <c r="AJ132" s="112">
        <v>42</v>
      </c>
      <c r="AK132" s="112">
        <v>40</v>
      </c>
      <c r="AL132" s="113">
        <v>3876.3215937146233</v>
      </c>
      <c r="AM132" s="112">
        <v>442</v>
      </c>
      <c r="AN132" s="112">
        <v>0</v>
      </c>
      <c r="AO132" s="113">
        <v>264758</v>
      </c>
      <c r="AP132" s="113">
        <v>64200</v>
      </c>
      <c r="AQ132" s="113">
        <v>204558</v>
      </c>
      <c r="AR132" s="112" t="s">
        <v>123</v>
      </c>
      <c r="AS132" s="112" t="s">
        <v>123</v>
      </c>
      <c r="AT132" s="118">
        <v>0.98222222222222222</v>
      </c>
      <c r="AU132" s="124"/>
      <c r="AV132" s="124"/>
      <c r="AW132" s="112">
        <f>AVERAGE(AM$5:AM132)</f>
        <v>440.34375</v>
      </c>
      <c r="AX132" s="112">
        <f>AVERAGE(AN$5:AN132)</f>
        <v>0.3671875</v>
      </c>
      <c r="AY132" s="113">
        <f>AVERAGE(AO$5:AO132)</f>
        <v>263765.90625</v>
      </c>
      <c r="AZ132" s="113">
        <f>AVERAGE(AP$5:AP132)</f>
        <v>64254.3203125</v>
      </c>
      <c r="BA132" s="113">
        <f>AVERAGE(AQ$5:AQ132)</f>
        <v>203574.8671875</v>
      </c>
      <c r="BB132" s="118">
        <f>AVERAGE($AT$5:AT132)</f>
        <v>0.97854166666666687</v>
      </c>
      <c r="BC132" s="10"/>
      <c r="BD132" s="10"/>
      <c r="BE132" s="10"/>
      <c r="BF132" s="10"/>
      <c r="BG132" s="6"/>
      <c r="BO132" s="22"/>
    </row>
    <row r="133" spans="1:67" x14ac:dyDescent="0.25">
      <c r="A133" s="112">
        <v>129</v>
      </c>
      <c r="B133" s="112">
        <v>523</v>
      </c>
      <c r="C133" s="112">
        <v>38</v>
      </c>
      <c r="D133" s="112">
        <v>43</v>
      </c>
      <c r="E133" s="113">
        <v>2992.7985892655456</v>
      </c>
      <c r="F133" s="112">
        <v>439</v>
      </c>
      <c r="G133" s="112">
        <v>0</v>
      </c>
      <c r="H133" s="113">
        <v>219061</v>
      </c>
      <c r="I133" s="113">
        <v>63900</v>
      </c>
      <c r="J133" s="113">
        <v>159461</v>
      </c>
      <c r="K133" s="112" t="s">
        <v>123</v>
      </c>
      <c r="L133" s="112" t="s">
        <v>123</v>
      </c>
      <c r="M133" s="118">
        <v>0.97555555555555551</v>
      </c>
      <c r="N133" s="124"/>
      <c r="O133" s="124"/>
      <c r="P133" s="112">
        <f>AVERAGE($F$5:F133)</f>
        <v>435.89922480620157</v>
      </c>
      <c r="Q133" s="112">
        <f>AVERAGE(G$5:G133)</f>
        <v>8.5271317829457363E-2</v>
      </c>
      <c r="R133" s="113">
        <f>AVERAGE(H$5:H133)</f>
        <v>217513.71317829457</v>
      </c>
      <c r="S133" s="113">
        <f>AVERAGE(I$5:I133)</f>
        <v>63632.472868217053</v>
      </c>
      <c r="T133" s="113">
        <f>AVERAGE(J$5:J133)</f>
        <v>158482.79069767441</v>
      </c>
      <c r="U133" s="118">
        <f>AVERAGE($M$5:M133)</f>
        <v>0.968664944013781</v>
      </c>
      <c r="V133" s="6"/>
      <c r="W133" s="6"/>
      <c r="X133" s="6"/>
      <c r="Y133" s="6"/>
      <c r="Z133" s="6"/>
      <c r="AA133" s="6"/>
      <c r="AB133" s="6"/>
      <c r="AC133" s="6"/>
      <c r="AD133" s="6"/>
      <c r="AE133" s="6"/>
      <c r="AF133" s="6"/>
      <c r="AG133" s="22"/>
      <c r="AH133" s="112">
        <v>129</v>
      </c>
      <c r="AI133" s="112">
        <v>452</v>
      </c>
      <c r="AJ133" s="112">
        <v>31</v>
      </c>
      <c r="AK133" s="112">
        <v>42</v>
      </c>
      <c r="AL133" s="113">
        <v>4856.1912936992903</v>
      </c>
      <c r="AM133" s="112">
        <v>440</v>
      </c>
      <c r="AN133" s="112">
        <v>0</v>
      </c>
      <c r="AO133" s="113">
        <v>263560</v>
      </c>
      <c r="AP133" s="113">
        <v>64000</v>
      </c>
      <c r="AQ133" s="113">
        <v>203760</v>
      </c>
      <c r="AR133" s="112" t="s">
        <v>123</v>
      </c>
      <c r="AS133" s="112" t="s">
        <v>123</v>
      </c>
      <c r="AT133" s="118">
        <v>0.97777777777777775</v>
      </c>
      <c r="AU133" s="124"/>
      <c r="AV133" s="124"/>
      <c r="AW133" s="112">
        <f>AVERAGE(AM$5:AM133)</f>
        <v>440.34108527131781</v>
      </c>
      <c r="AX133" s="112">
        <f>AVERAGE(AN$5:AN133)</f>
        <v>0.36434108527131781</v>
      </c>
      <c r="AY133" s="113">
        <f>AVERAGE(AO$5:AO133)</f>
        <v>263764.31007751939</v>
      </c>
      <c r="AZ133" s="113">
        <f>AVERAGE(AP$5:AP133)</f>
        <v>64252.348837209305</v>
      </c>
      <c r="BA133" s="113">
        <f>AVERAGE(AQ$5:AQ133)</f>
        <v>203576.3023255814</v>
      </c>
      <c r="BB133" s="118">
        <f>AVERAGE($AT$5:AT133)</f>
        <v>0.97853574504737317</v>
      </c>
      <c r="BC133" s="6"/>
      <c r="BD133" s="6"/>
      <c r="BE133" s="6"/>
      <c r="BF133" s="6"/>
      <c r="BG133" s="10"/>
      <c r="BO133" s="22"/>
    </row>
    <row r="134" spans="1:67" x14ac:dyDescent="0.25">
      <c r="A134" s="112">
        <v>130</v>
      </c>
      <c r="B134" s="112">
        <v>578</v>
      </c>
      <c r="C134" s="112">
        <v>33</v>
      </c>
      <c r="D134" s="112">
        <v>49</v>
      </c>
      <c r="E134" s="113">
        <v>4576.7547412355307</v>
      </c>
      <c r="F134" s="112">
        <v>433</v>
      </c>
      <c r="G134" s="112">
        <v>0</v>
      </c>
      <c r="H134" s="113">
        <v>216067</v>
      </c>
      <c r="I134" s="113">
        <v>63300</v>
      </c>
      <c r="J134" s="113">
        <v>157667</v>
      </c>
      <c r="K134" s="112" t="s">
        <v>123</v>
      </c>
      <c r="L134" s="112" t="s">
        <v>123</v>
      </c>
      <c r="M134" s="118">
        <v>0.9622222222222222</v>
      </c>
      <c r="N134" s="124"/>
      <c r="O134" s="124"/>
      <c r="P134" s="112">
        <f>AVERAGE($F$5:F134)</f>
        <v>435.87692307692305</v>
      </c>
      <c r="Q134" s="112">
        <f>AVERAGE(G$5:G134)</f>
        <v>8.461538461538462E-2</v>
      </c>
      <c r="R134" s="113">
        <f>AVERAGE(H$5:H134)</f>
        <v>217502.58461538461</v>
      </c>
      <c r="S134" s="113">
        <f>AVERAGE(I$5:I134)</f>
        <v>63629.915384615386</v>
      </c>
      <c r="T134" s="113">
        <f>AVERAGE(J$5:J134)</f>
        <v>158476.5153846154</v>
      </c>
      <c r="U134" s="118">
        <f>AVERAGE($M$5:M134)</f>
        <v>0.96861538461538443</v>
      </c>
      <c r="V134" s="6"/>
      <c r="W134" s="6"/>
      <c r="X134" s="6"/>
      <c r="Y134" s="6"/>
      <c r="Z134" s="6"/>
      <c r="AA134" s="6"/>
      <c r="AB134" s="6"/>
      <c r="AC134" s="6"/>
      <c r="AD134" s="6"/>
      <c r="AE134" s="6"/>
      <c r="AF134" s="6"/>
      <c r="AG134" s="22"/>
      <c r="AH134" s="112">
        <v>130</v>
      </c>
      <c r="AI134" s="112">
        <v>424</v>
      </c>
      <c r="AJ134" s="112">
        <v>36</v>
      </c>
      <c r="AK134" s="112">
        <v>39</v>
      </c>
      <c r="AL134" s="113">
        <v>4156.2350543392549</v>
      </c>
      <c r="AM134" s="112">
        <v>421</v>
      </c>
      <c r="AN134" s="112">
        <v>0</v>
      </c>
      <c r="AO134" s="113">
        <v>252179</v>
      </c>
      <c r="AP134" s="113">
        <v>62100</v>
      </c>
      <c r="AQ134" s="113">
        <v>193979</v>
      </c>
      <c r="AR134" s="112" t="s">
        <v>123</v>
      </c>
      <c r="AS134" s="112" t="s">
        <v>123</v>
      </c>
      <c r="AT134" s="118">
        <v>0.93555555555555558</v>
      </c>
      <c r="AU134" s="124"/>
      <c r="AV134" s="124"/>
      <c r="AW134" s="112">
        <f>AVERAGE(AM$5:AM134)</f>
        <v>440.19230769230768</v>
      </c>
      <c r="AX134" s="112">
        <f>AVERAGE(AN$5:AN134)</f>
        <v>0.36153846153846153</v>
      </c>
      <c r="AY134" s="113">
        <f>AVERAGE(AO$5:AO134)</f>
        <v>263675.19230769231</v>
      </c>
      <c r="AZ134" s="113">
        <f>AVERAGE(AP$5:AP134)</f>
        <v>64235.792307692311</v>
      </c>
      <c r="BA134" s="113">
        <f>AVERAGE(AQ$5:AQ134)</f>
        <v>203502.47692307693</v>
      </c>
      <c r="BB134" s="118">
        <f>AVERAGE($AT$5:AT134)</f>
        <v>0.97820512820512839</v>
      </c>
      <c r="BO134" s="22"/>
    </row>
    <row r="135" spans="1:67" x14ac:dyDescent="0.25">
      <c r="A135" s="112">
        <v>131</v>
      </c>
      <c r="B135" s="112">
        <v>519</v>
      </c>
      <c r="C135" s="112">
        <v>42</v>
      </c>
      <c r="D135" s="112">
        <v>40</v>
      </c>
      <c r="E135" s="113">
        <v>3740.0460320766188</v>
      </c>
      <c r="F135" s="112">
        <v>442</v>
      </c>
      <c r="G135" s="112">
        <v>0</v>
      </c>
      <c r="H135" s="113">
        <v>220558</v>
      </c>
      <c r="I135" s="113">
        <v>64200</v>
      </c>
      <c r="J135" s="113">
        <v>160358</v>
      </c>
      <c r="K135" s="112" t="s">
        <v>123</v>
      </c>
      <c r="L135" s="112" t="s">
        <v>123</v>
      </c>
      <c r="M135" s="118">
        <v>0.98222222222222222</v>
      </c>
      <c r="N135" s="124"/>
      <c r="O135" s="124"/>
      <c r="P135" s="112">
        <f>AVERAGE($F$5:F135)</f>
        <v>435.92366412213738</v>
      </c>
      <c r="Q135" s="112">
        <f>AVERAGE(G$5:G135)</f>
        <v>8.3969465648854963E-2</v>
      </c>
      <c r="R135" s="113">
        <f>AVERAGE(H$5:H135)</f>
        <v>217525.90839694656</v>
      </c>
      <c r="S135" s="113">
        <f>AVERAGE(I$5:I135)</f>
        <v>63634.267175572517</v>
      </c>
      <c r="T135" s="113">
        <f>AVERAGE(J$5:J135)</f>
        <v>158490.87786259543</v>
      </c>
      <c r="U135" s="118">
        <f>AVERAGE($M$5:M135)</f>
        <v>0.96871925360474953</v>
      </c>
      <c r="V135" s="6"/>
      <c r="W135" s="6"/>
      <c r="X135" s="6"/>
      <c r="Y135" s="6"/>
      <c r="Z135" s="6"/>
      <c r="AA135" s="6"/>
      <c r="AB135" s="6"/>
      <c r="AC135" s="6"/>
      <c r="AD135" s="6"/>
      <c r="AE135" s="6"/>
      <c r="AF135" s="6"/>
      <c r="AG135" s="22"/>
      <c r="AH135" s="112">
        <v>131</v>
      </c>
      <c r="AI135" s="112">
        <v>524</v>
      </c>
      <c r="AJ135" s="112">
        <v>36</v>
      </c>
      <c r="AK135" s="112">
        <v>33</v>
      </c>
      <c r="AL135" s="113">
        <v>3177.7207873442226</v>
      </c>
      <c r="AM135" s="112">
        <v>449</v>
      </c>
      <c r="AN135" s="112">
        <v>0</v>
      </c>
      <c r="AO135" s="113">
        <v>268951</v>
      </c>
      <c r="AP135" s="113">
        <v>64900</v>
      </c>
      <c r="AQ135" s="113">
        <v>207351</v>
      </c>
      <c r="AR135" s="112" t="s">
        <v>123</v>
      </c>
      <c r="AS135" s="112" t="s">
        <v>123</v>
      </c>
      <c r="AT135" s="118">
        <v>0.99777777777777776</v>
      </c>
      <c r="AU135" s="124"/>
      <c r="AV135" s="124"/>
      <c r="AW135" s="112">
        <f>AVERAGE(AM$5:AM135)</f>
        <v>440.25954198473283</v>
      </c>
      <c r="AX135" s="112">
        <f>AVERAGE(AN$5:AN135)</f>
        <v>0.35877862595419846</v>
      </c>
      <c r="AY135" s="113">
        <f>AVERAGE(AO$5:AO135)</f>
        <v>263715.46564885497</v>
      </c>
      <c r="AZ135" s="113">
        <f>AVERAGE(AP$5:AP135)</f>
        <v>64240.862595419851</v>
      </c>
      <c r="BA135" s="113">
        <f>AVERAGE(AQ$5:AQ135)</f>
        <v>203531.85496183205</v>
      </c>
      <c r="BB135" s="118">
        <f>AVERAGE($AT$5:AT135)</f>
        <v>0.97835453774385084</v>
      </c>
      <c r="BC135" s="6"/>
      <c r="BD135" s="6"/>
      <c r="BE135" s="6"/>
      <c r="BF135" s="6"/>
      <c r="BG135" s="6"/>
      <c r="BO135" s="22"/>
    </row>
    <row r="136" spans="1:67" x14ac:dyDescent="0.25">
      <c r="A136" s="112">
        <v>132</v>
      </c>
      <c r="B136" s="112">
        <v>561</v>
      </c>
      <c r="C136" s="112">
        <v>45</v>
      </c>
      <c r="D136" s="112">
        <v>47</v>
      </c>
      <c r="E136" s="113">
        <v>2965.3644379765392</v>
      </c>
      <c r="F136" s="112">
        <v>435</v>
      </c>
      <c r="G136" s="112">
        <v>0</v>
      </c>
      <c r="H136" s="113">
        <v>217065</v>
      </c>
      <c r="I136" s="113">
        <v>63500</v>
      </c>
      <c r="J136" s="113">
        <v>158265</v>
      </c>
      <c r="K136" s="112" t="s">
        <v>123</v>
      </c>
      <c r="L136" s="112" t="s">
        <v>123</v>
      </c>
      <c r="M136" s="118">
        <v>0.96666666666666667</v>
      </c>
      <c r="N136" s="124"/>
      <c r="O136" s="124"/>
      <c r="P136" s="112">
        <f>AVERAGE($F$5:F136)</f>
        <v>435.91666666666669</v>
      </c>
      <c r="Q136" s="112">
        <f>AVERAGE(G$5:G136)</f>
        <v>8.3333333333333329E-2</v>
      </c>
      <c r="R136" s="113">
        <f>AVERAGE(H$5:H136)</f>
        <v>217522.41666666666</v>
      </c>
      <c r="S136" s="113">
        <f>AVERAGE(I$5:I136)</f>
        <v>63633.25</v>
      </c>
      <c r="T136" s="113">
        <f>AVERAGE(J$5:J136)</f>
        <v>158489.16666666666</v>
      </c>
      <c r="U136" s="118">
        <f>AVERAGE($M$5:M136)</f>
        <v>0.96870370370370351</v>
      </c>
      <c r="V136" s="6"/>
      <c r="W136" s="6"/>
      <c r="X136" s="6"/>
      <c r="Y136" s="6"/>
      <c r="Z136" s="6"/>
      <c r="AA136" s="6"/>
      <c r="AB136" s="6"/>
      <c r="AC136" s="6"/>
      <c r="AD136" s="6"/>
      <c r="AE136" s="6"/>
      <c r="AF136" s="6"/>
      <c r="AG136" s="22"/>
      <c r="AH136" s="112">
        <v>132</v>
      </c>
      <c r="AI136" s="112">
        <v>526</v>
      </c>
      <c r="AJ136" s="112">
        <v>46</v>
      </c>
      <c r="AK136" s="112">
        <v>43</v>
      </c>
      <c r="AL136" s="113">
        <v>4270.353600569375</v>
      </c>
      <c r="AM136" s="112">
        <v>439</v>
      </c>
      <c r="AN136" s="112">
        <v>0</v>
      </c>
      <c r="AO136" s="113">
        <v>262961</v>
      </c>
      <c r="AP136" s="113">
        <v>63900</v>
      </c>
      <c r="AQ136" s="113">
        <v>203361</v>
      </c>
      <c r="AR136" s="112" t="s">
        <v>123</v>
      </c>
      <c r="AS136" s="112" t="s">
        <v>123</v>
      </c>
      <c r="AT136" s="118">
        <v>0.97555555555555551</v>
      </c>
      <c r="AU136" s="124"/>
      <c r="AV136" s="124"/>
      <c r="AW136" s="112">
        <f>AVERAGE(AM$5:AM136)</f>
        <v>440.25</v>
      </c>
      <c r="AX136" s="112">
        <f>AVERAGE(AN$5:AN136)</f>
        <v>0.35606060606060608</v>
      </c>
      <c r="AY136" s="113">
        <f>AVERAGE(AO$5:AO136)</f>
        <v>263709.75</v>
      </c>
      <c r="AZ136" s="113">
        <f>AVERAGE(AP$5:AP136)</f>
        <v>64238.280303030304</v>
      </c>
      <c r="BA136" s="113">
        <f>AVERAGE(AQ$5:AQ136)</f>
        <v>203530.56060606061</v>
      </c>
      <c r="BB136" s="118">
        <f>AVERAGE($AT$5:AT136)</f>
        <v>0.9783333333333335</v>
      </c>
      <c r="BC136" s="10"/>
      <c r="BD136" s="10"/>
      <c r="BE136" s="10"/>
      <c r="BF136" s="10"/>
      <c r="BG136" s="6"/>
      <c r="BO136" s="22"/>
    </row>
    <row r="137" spans="1:67" x14ac:dyDescent="0.25">
      <c r="A137" s="112">
        <v>133</v>
      </c>
      <c r="B137" s="112">
        <v>595</v>
      </c>
      <c r="C137" s="112">
        <v>33</v>
      </c>
      <c r="D137" s="112">
        <v>41</v>
      </c>
      <c r="E137" s="113">
        <v>2170.2514037083643</v>
      </c>
      <c r="F137" s="112">
        <v>441</v>
      </c>
      <c r="G137" s="112">
        <v>0</v>
      </c>
      <c r="H137" s="113">
        <v>220059</v>
      </c>
      <c r="I137" s="113">
        <v>64100</v>
      </c>
      <c r="J137" s="113">
        <v>160059</v>
      </c>
      <c r="K137" s="112" t="s">
        <v>123</v>
      </c>
      <c r="L137" s="112" t="s">
        <v>123</v>
      </c>
      <c r="M137" s="118">
        <v>0.98</v>
      </c>
      <c r="N137" s="124"/>
      <c r="O137" s="124"/>
      <c r="P137" s="112">
        <f>AVERAGE($F$5:F137)</f>
        <v>435.95488721804509</v>
      </c>
      <c r="Q137" s="112">
        <f>AVERAGE(G$5:G137)</f>
        <v>8.2706766917293228E-2</v>
      </c>
      <c r="R137" s="113">
        <f>AVERAGE(H$5:H137)</f>
        <v>217541.48872180452</v>
      </c>
      <c r="S137" s="113">
        <f>AVERAGE(I$5:I137)</f>
        <v>63636.759398496244</v>
      </c>
      <c r="T137" s="113">
        <f>AVERAGE(J$5:J137)</f>
        <v>158500.96992481203</v>
      </c>
      <c r="U137" s="118">
        <f>AVERAGE($M$5:M137)</f>
        <v>0.96878863826232231</v>
      </c>
      <c r="V137" s="6"/>
      <c r="W137" s="6"/>
      <c r="X137" s="6"/>
      <c r="Y137" s="6"/>
      <c r="Z137" s="6"/>
      <c r="AA137" s="6"/>
      <c r="AB137" s="6"/>
      <c r="AC137" s="6"/>
      <c r="AD137" s="6"/>
      <c r="AE137" s="6"/>
      <c r="AF137" s="6"/>
      <c r="AG137" s="22"/>
      <c r="AH137" s="112">
        <v>133</v>
      </c>
      <c r="AI137" s="112">
        <v>496</v>
      </c>
      <c r="AJ137" s="112">
        <v>29</v>
      </c>
      <c r="AK137" s="112">
        <v>33</v>
      </c>
      <c r="AL137" s="113">
        <v>2510.3821855354327</v>
      </c>
      <c r="AM137" s="112">
        <v>449</v>
      </c>
      <c r="AN137" s="112">
        <v>0</v>
      </c>
      <c r="AO137" s="113">
        <v>268951</v>
      </c>
      <c r="AP137" s="113">
        <v>64900</v>
      </c>
      <c r="AQ137" s="113">
        <v>207351</v>
      </c>
      <c r="AR137" s="112" t="s">
        <v>123</v>
      </c>
      <c r="AS137" s="112" t="s">
        <v>123</v>
      </c>
      <c r="AT137" s="118">
        <v>0.99777777777777776</v>
      </c>
      <c r="AU137" s="124"/>
      <c r="AV137" s="124"/>
      <c r="AW137" s="112">
        <f>AVERAGE(AM$5:AM137)</f>
        <v>440.31578947368422</v>
      </c>
      <c r="AX137" s="112">
        <f>AVERAGE(AN$5:AN137)</f>
        <v>0.35338345864661652</v>
      </c>
      <c r="AY137" s="113">
        <f>AVERAGE(AO$5:AO137)</f>
        <v>263749.15789473685</v>
      </c>
      <c r="AZ137" s="113">
        <f>AVERAGE(AP$5:AP137)</f>
        <v>64243.255639097748</v>
      </c>
      <c r="BA137" s="113">
        <f>AVERAGE(AQ$5:AQ137)</f>
        <v>203559.28571428571</v>
      </c>
      <c r="BB137" s="118">
        <f>AVERAGE($AT$5:AT137)</f>
        <v>0.97847953216374273</v>
      </c>
      <c r="BC137" s="6"/>
      <c r="BD137" s="6"/>
      <c r="BE137" s="6"/>
      <c r="BF137" s="6"/>
      <c r="BG137" s="10"/>
      <c r="BO137" s="22"/>
    </row>
    <row r="138" spans="1:67" x14ac:dyDescent="0.25">
      <c r="A138" s="112">
        <v>134</v>
      </c>
      <c r="B138" s="112">
        <v>492</v>
      </c>
      <c r="C138" s="112">
        <v>36</v>
      </c>
      <c r="D138" s="112">
        <v>43</v>
      </c>
      <c r="E138" s="113">
        <v>4295.5847144564932</v>
      </c>
      <c r="F138" s="112">
        <v>439</v>
      </c>
      <c r="G138" s="112">
        <v>0</v>
      </c>
      <c r="H138" s="113">
        <v>219061</v>
      </c>
      <c r="I138" s="113">
        <v>63900</v>
      </c>
      <c r="J138" s="113">
        <v>159461</v>
      </c>
      <c r="K138" s="112" t="s">
        <v>123</v>
      </c>
      <c r="L138" s="112" t="s">
        <v>123</v>
      </c>
      <c r="M138" s="118">
        <v>0.97555555555555551</v>
      </c>
      <c r="N138" s="124"/>
      <c r="O138" s="124"/>
      <c r="P138" s="112">
        <f>AVERAGE($F$5:F138)</f>
        <v>435.97761194029852</v>
      </c>
      <c r="Q138" s="112">
        <f>AVERAGE(G$5:G138)</f>
        <v>8.2089552238805971E-2</v>
      </c>
      <c r="R138" s="113">
        <f>AVERAGE(H$5:H138)</f>
        <v>217552.82835820896</v>
      </c>
      <c r="S138" s="113">
        <f>AVERAGE(I$5:I138)</f>
        <v>63638.723880597012</v>
      </c>
      <c r="T138" s="113">
        <f>AVERAGE(J$5:J138)</f>
        <v>158508.1343283582</v>
      </c>
      <c r="U138" s="118">
        <f>AVERAGE($M$5:M138)</f>
        <v>0.96883913764510765</v>
      </c>
      <c r="V138" s="6"/>
      <c r="W138" s="6"/>
      <c r="X138" s="6"/>
      <c r="Y138" s="6"/>
      <c r="Z138" s="6"/>
      <c r="AA138" s="6"/>
      <c r="AB138" s="6"/>
      <c r="AC138" s="6"/>
      <c r="AD138" s="6"/>
      <c r="AE138" s="6"/>
      <c r="AF138" s="6"/>
      <c r="AG138" s="22"/>
      <c r="AH138" s="112">
        <v>134</v>
      </c>
      <c r="AI138" s="112">
        <v>535</v>
      </c>
      <c r="AJ138" s="112">
        <v>45</v>
      </c>
      <c r="AK138" s="112">
        <v>43</v>
      </c>
      <c r="AL138" s="113">
        <v>4893.5424157743464</v>
      </c>
      <c r="AM138" s="112">
        <v>439</v>
      </c>
      <c r="AN138" s="112">
        <v>0</v>
      </c>
      <c r="AO138" s="113">
        <v>262961</v>
      </c>
      <c r="AP138" s="113">
        <v>63900</v>
      </c>
      <c r="AQ138" s="113">
        <v>203361</v>
      </c>
      <c r="AR138" s="112" t="s">
        <v>123</v>
      </c>
      <c r="AS138" s="112" t="s">
        <v>123</v>
      </c>
      <c r="AT138" s="118">
        <v>0.97555555555555551</v>
      </c>
      <c r="AU138" s="124"/>
      <c r="AV138" s="124"/>
      <c r="AW138" s="112">
        <f>AVERAGE(AM$5:AM138)</f>
        <v>440.30597014925371</v>
      </c>
      <c r="AX138" s="112">
        <f>AVERAGE(AN$5:AN138)</f>
        <v>0.35074626865671643</v>
      </c>
      <c r="AY138" s="113">
        <f>AVERAGE(AO$5:AO138)</f>
        <v>263743.27611940296</v>
      </c>
      <c r="AZ138" s="113">
        <f>AVERAGE(AP$5:AP138)</f>
        <v>64240.694029850747</v>
      </c>
      <c r="BA138" s="113">
        <f>AVERAGE(AQ$5:AQ138)</f>
        <v>203557.80597014926</v>
      </c>
      <c r="BB138" s="118">
        <f>AVERAGE($AT$5:AT138)</f>
        <v>0.97845771144278615</v>
      </c>
      <c r="BO138" s="22"/>
    </row>
    <row r="139" spans="1:67" x14ac:dyDescent="0.25">
      <c r="A139" s="112">
        <v>135</v>
      </c>
      <c r="B139" s="112">
        <v>591</v>
      </c>
      <c r="C139" s="112">
        <v>24</v>
      </c>
      <c r="D139" s="112">
        <v>49</v>
      </c>
      <c r="E139" s="113">
        <v>4869.0269179315055</v>
      </c>
      <c r="F139" s="112">
        <v>433</v>
      </c>
      <c r="G139" s="112">
        <v>0</v>
      </c>
      <c r="H139" s="113">
        <v>216067</v>
      </c>
      <c r="I139" s="113">
        <v>63300</v>
      </c>
      <c r="J139" s="113">
        <v>157667</v>
      </c>
      <c r="K139" s="112" t="s">
        <v>123</v>
      </c>
      <c r="L139" s="112" t="s">
        <v>123</v>
      </c>
      <c r="M139" s="118">
        <v>0.9622222222222222</v>
      </c>
      <c r="N139" s="124"/>
      <c r="O139" s="124"/>
      <c r="P139" s="112">
        <f>AVERAGE($F$5:F139)</f>
        <v>435.95555555555558</v>
      </c>
      <c r="Q139" s="112">
        <f>AVERAGE(G$5:G139)</f>
        <v>8.1481481481481488E-2</v>
      </c>
      <c r="R139" s="113">
        <f>AVERAGE(H$5:H139)</f>
        <v>217541.82222222222</v>
      </c>
      <c r="S139" s="113">
        <f>AVERAGE(I$5:I139)</f>
        <v>63636.214814814812</v>
      </c>
      <c r="T139" s="113">
        <f>AVERAGE(J$5:J139)</f>
        <v>158501.90370370369</v>
      </c>
      <c r="U139" s="118">
        <f>AVERAGE($M$5:M139)</f>
        <v>0.96879012345678983</v>
      </c>
      <c r="V139" s="6"/>
      <c r="W139" s="6"/>
      <c r="X139" s="6"/>
      <c r="Y139" s="6"/>
      <c r="Z139" s="6"/>
      <c r="AA139" s="6"/>
      <c r="AB139" s="6"/>
      <c r="AC139" s="6"/>
      <c r="AD139" s="6"/>
      <c r="AE139" s="6"/>
      <c r="AF139" s="6"/>
      <c r="AG139" s="22"/>
      <c r="AH139" s="112">
        <v>135</v>
      </c>
      <c r="AI139" s="112">
        <v>564</v>
      </c>
      <c r="AJ139" s="112">
        <v>31</v>
      </c>
      <c r="AK139" s="112">
        <v>49</v>
      </c>
      <c r="AL139" s="113">
        <v>4683.2524083764747</v>
      </c>
      <c r="AM139" s="112">
        <v>433</v>
      </c>
      <c r="AN139" s="112">
        <v>0</v>
      </c>
      <c r="AO139" s="113">
        <v>259367</v>
      </c>
      <c r="AP139" s="113">
        <v>63300</v>
      </c>
      <c r="AQ139" s="113">
        <v>200967</v>
      </c>
      <c r="AR139" s="112" t="s">
        <v>123</v>
      </c>
      <c r="AS139" s="112" t="s">
        <v>123</v>
      </c>
      <c r="AT139" s="118">
        <v>0.9622222222222222</v>
      </c>
      <c r="AU139" s="124"/>
      <c r="AV139" s="124"/>
      <c r="AW139" s="112">
        <f>AVERAGE(AM$5:AM139)</f>
        <v>440.25185185185182</v>
      </c>
      <c r="AX139" s="112">
        <f>AVERAGE(AN$5:AN139)</f>
        <v>0.34814814814814815</v>
      </c>
      <c r="AY139" s="113">
        <f>AVERAGE(AO$5:AO139)</f>
        <v>263710.85925925925</v>
      </c>
      <c r="AZ139" s="113">
        <f>AVERAGE(AP$5:AP139)</f>
        <v>64233.725925925923</v>
      </c>
      <c r="BA139" s="113">
        <f>AVERAGE(AQ$5:AQ139)</f>
        <v>203538.61481481482</v>
      </c>
      <c r="BB139" s="118">
        <f>AVERAGE($AT$5:AT139)</f>
        <v>0.97833744855967075</v>
      </c>
      <c r="BC139" s="6"/>
      <c r="BD139" s="6"/>
      <c r="BE139" s="6"/>
      <c r="BF139" s="6"/>
      <c r="BG139" s="6"/>
      <c r="BO139" s="22"/>
    </row>
    <row r="140" spans="1:67" x14ac:dyDescent="0.25">
      <c r="A140" s="112">
        <v>136</v>
      </c>
      <c r="B140" s="112">
        <v>517</v>
      </c>
      <c r="C140" s="112">
        <v>35</v>
      </c>
      <c r="D140" s="112">
        <v>50</v>
      </c>
      <c r="E140" s="113">
        <v>4317.8519228940004</v>
      </c>
      <c r="F140" s="112">
        <v>432</v>
      </c>
      <c r="G140" s="112">
        <v>0</v>
      </c>
      <c r="H140" s="113">
        <v>215568</v>
      </c>
      <c r="I140" s="113">
        <v>63200</v>
      </c>
      <c r="J140" s="113">
        <v>157368</v>
      </c>
      <c r="K140" s="112" t="s">
        <v>123</v>
      </c>
      <c r="L140" s="112" t="s">
        <v>123</v>
      </c>
      <c r="M140" s="118">
        <v>0.96</v>
      </c>
      <c r="N140" s="124"/>
      <c r="O140" s="124"/>
      <c r="P140" s="112">
        <f>AVERAGE($F$5:F140)</f>
        <v>435.9264705882353</v>
      </c>
      <c r="Q140" s="112">
        <f>AVERAGE(G$5:G140)</f>
        <v>8.0882352941176475E-2</v>
      </c>
      <c r="R140" s="113">
        <f>AVERAGE(H$5:H140)</f>
        <v>217527.3088235294</v>
      </c>
      <c r="S140" s="113">
        <f>AVERAGE(I$5:I140)</f>
        <v>63633.007352941175</v>
      </c>
      <c r="T140" s="113">
        <f>AVERAGE(J$5:J140)</f>
        <v>158493.5661764706</v>
      </c>
      <c r="U140" s="118">
        <f>AVERAGE($M$5:M140)</f>
        <v>0.96872549019607823</v>
      </c>
      <c r="V140" s="6"/>
      <c r="W140" s="6"/>
      <c r="X140" s="6"/>
      <c r="Y140" s="6"/>
      <c r="Z140" s="6"/>
      <c r="AA140" s="6"/>
      <c r="AB140" s="6"/>
      <c r="AC140" s="6"/>
      <c r="AD140" s="6"/>
      <c r="AE140" s="6"/>
      <c r="AF140" s="6"/>
      <c r="AG140" s="22"/>
      <c r="AH140" s="112">
        <v>136</v>
      </c>
      <c r="AI140" s="112">
        <v>562</v>
      </c>
      <c r="AJ140" s="112">
        <v>42</v>
      </c>
      <c r="AK140" s="112">
        <v>48</v>
      </c>
      <c r="AL140" s="113">
        <v>4481.9864603033075</v>
      </c>
      <c r="AM140" s="112">
        <v>434</v>
      </c>
      <c r="AN140" s="112">
        <v>0</v>
      </c>
      <c r="AO140" s="113">
        <v>259966</v>
      </c>
      <c r="AP140" s="113">
        <v>63400</v>
      </c>
      <c r="AQ140" s="113">
        <v>201366</v>
      </c>
      <c r="AR140" s="112" t="s">
        <v>123</v>
      </c>
      <c r="AS140" s="112" t="s">
        <v>123</v>
      </c>
      <c r="AT140" s="118">
        <v>0.96444444444444444</v>
      </c>
      <c r="AU140" s="124"/>
      <c r="AV140" s="124"/>
      <c r="AW140" s="112">
        <f>AVERAGE(AM$5:AM140)</f>
        <v>440.20588235294116</v>
      </c>
      <c r="AX140" s="112">
        <f>AVERAGE(AN$5:AN140)</f>
        <v>0.34558823529411764</v>
      </c>
      <c r="AY140" s="113">
        <f>AVERAGE(AO$5:AO140)</f>
        <v>263683.32352941175</v>
      </c>
      <c r="AZ140" s="113">
        <f>AVERAGE(AP$5:AP140)</f>
        <v>64227.595588235294</v>
      </c>
      <c r="BA140" s="113">
        <f>AVERAGE(AQ$5:AQ140)</f>
        <v>203522.63970588235</v>
      </c>
      <c r="BB140" s="118">
        <f>AVERAGE($AT$5:AT140)</f>
        <v>0.97823529411764698</v>
      </c>
      <c r="BC140" s="10"/>
      <c r="BD140" s="10"/>
      <c r="BE140" s="10"/>
      <c r="BF140" s="10"/>
      <c r="BG140" s="6"/>
      <c r="BO140" s="22"/>
    </row>
    <row r="141" spans="1:67" x14ac:dyDescent="0.25">
      <c r="A141" s="112">
        <v>137</v>
      </c>
      <c r="B141" s="112">
        <v>547</v>
      </c>
      <c r="C141" s="112">
        <v>34</v>
      </c>
      <c r="D141" s="112">
        <v>39</v>
      </c>
      <c r="E141" s="113">
        <v>4176.6971536295596</v>
      </c>
      <c r="F141" s="112">
        <v>443</v>
      </c>
      <c r="G141" s="112">
        <v>0</v>
      </c>
      <c r="H141" s="113">
        <v>221057</v>
      </c>
      <c r="I141" s="113">
        <v>64300</v>
      </c>
      <c r="J141" s="113">
        <v>160657</v>
      </c>
      <c r="K141" s="112" t="s">
        <v>123</v>
      </c>
      <c r="L141" s="112" t="s">
        <v>123</v>
      </c>
      <c r="M141" s="118">
        <v>0.98444444444444446</v>
      </c>
      <c r="N141" s="124"/>
      <c r="O141" s="124"/>
      <c r="P141" s="112">
        <f>AVERAGE($F$5:F141)</f>
        <v>435.978102189781</v>
      </c>
      <c r="Q141" s="112">
        <f>AVERAGE(G$5:G141)</f>
        <v>8.0291970802919707E-2</v>
      </c>
      <c r="R141" s="113">
        <f>AVERAGE(H$5:H141)</f>
        <v>217553.07299270073</v>
      </c>
      <c r="S141" s="113">
        <f>AVERAGE(I$5:I141)</f>
        <v>63637.875912408759</v>
      </c>
      <c r="T141" s="113">
        <f>AVERAGE(J$5:J141)</f>
        <v>158509.35766423357</v>
      </c>
      <c r="U141" s="118">
        <f>AVERAGE($M$5:M141)</f>
        <v>0.96884022708840212</v>
      </c>
      <c r="V141" s="6"/>
      <c r="W141" s="6"/>
      <c r="X141" s="6"/>
      <c r="Y141" s="6"/>
      <c r="Z141" s="6"/>
      <c r="AA141" s="6"/>
      <c r="AB141" s="6"/>
      <c r="AC141" s="6"/>
      <c r="AD141" s="6"/>
      <c r="AE141" s="6"/>
      <c r="AF141" s="6"/>
      <c r="AG141" s="22"/>
      <c r="AH141" s="112">
        <v>137</v>
      </c>
      <c r="AI141" s="112">
        <v>555</v>
      </c>
      <c r="AJ141" s="112">
        <v>43</v>
      </c>
      <c r="AK141" s="112">
        <v>42</v>
      </c>
      <c r="AL141" s="113">
        <v>4632.703181193604</v>
      </c>
      <c r="AM141" s="112">
        <v>440</v>
      </c>
      <c r="AN141" s="112">
        <v>0</v>
      </c>
      <c r="AO141" s="113">
        <v>263560</v>
      </c>
      <c r="AP141" s="113">
        <v>64000</v>
      </c>
      <c r="AQ141" s="113">
        <v>203760</v>
      </c>
      <c r="AR141" s="112" t="s">
        <v>123</v>
      </c>
      <c r="AS141" s="112" t="s">
        <v>123</v>
      </c>
      <c r="AT141" s="118">
        <v>0.97777777777777775</v>
      </c>
      <c r="AU141" s="124"/>
      <c r="AV141" s="124"/>
      <c r="AW141" s="112">
        <f>AVERAGE(AM$5:AM141)</f>
        <v>440.20437956204381</v>
      </c>
      <c r="AX141" s="112">
        <f>AVERAGE(AN$5:AN141)</f>
        <v>0.34306569343065696</v>
      </c>
      <c r="AY141" s="113">
        <f>AVERAGE(AO$5:AO141)</f>
        <v>263682.42335766426</v>
      </c>
      <c r="AZ141" s="113">
        <f>AVERAGE(AP$5:AP141)</f>
        <v>64225.934306569347</v>
      </c>
      <c r="BA141" s="113">
        <f>AVERAGE(AQ$5:AQ141)</f>
        <v>203524.37226277372</v>
      </c>
      <c r="BB141" s="118">
        <f>AVERAGE($AT$5:AT141)</f>
        <v>0.9782319545823196</v>
      </c>
      <c r="BC141" s="6"/>
      <c r="BD141" s="6"/>
      <c r="BE141" s="6"/>
      <c r="BF141" s="6"/>
      <c r="BG141" s="10"/>
      <c r="BO141" s="22"/>
    </row>
    <row r="142" spans="1:67" x14ac:dyDescent="0.25">
      <c r="A142" s="112">
        <v>138</v>
      </c>
      <c r="B142" s="112">
        <v>554</v>
      </c>
      <c r="C142" s="112">
        <v>34</v>
      </c>
      <c r="D142" s="112">
        <v>39</v>
      </c>
      <c r="E142" s="113">
        <v>2799.8768293547928</v>
      </c>
      <c r="F142" s="112">
        <v>443</v>
      </c>
      <c r="G142" s="112">
        <v>0</v>
      </c>
      <c r="H142" s="113">
        <v>221057</v>
      </c>
      <c r="I142" s="113">
        <v>64300</v>
      </c>
      <c r="J142" s="113">
        <v>160657</v>
      </c>
      <c r="K142" s="112" t="s">
        <v>123</v>
      </c>
      <c r="L142" s="112" t="s">
        <v>123</v>
      </c>
      <c r="M142" s="118">
        <v>0.98444444444444446</v>
      </c>
      <c r="N142" s="124"/>
      <c r="O142" s="124"/>
      <c r="P142" s="112">
        <f>AVERAGE($F$5:F142)</f>
        <v>436.02898550724638</v>
      </c>
      <c r="Q142" s="112">
        <f>AVERAGE(G$5:G142)</f>
        <v>7.9710144927536225E-2</v>
      </c>
      <c r="R142" s="113">
        <f>AVERAGE(H$5:H142)</f>
        <v>217578.46376811594</v>
      </c>
      <c r="S142" s="113">
        <f>AVERAGE(I$5:I142)</f>
        <v>63642.67391304348</v>
      </c>
      <c r="T142" s="113">
        <f>AVERAGE(J$5:J142)</f>
        <v>158524.92028985507</v>
      </c>
      <c r="U142" s="118">
        <f>AVERAGE($M$5:M142)</f>
        <v>0.96895330112721401</v>
      </c>
      <c r="V142" s="6"/>
      <c r="W142" s="6"/>
      <c r="X142" s="6"/>
      <c r="Y142" s="6"/>
      <c r="Z142" s="6"/>
      <c r="AA142" s="6"/>
      <c r="AB142" s="6"/>
      <c r="AC142" s="6"/>
      <c r="AD142" s="6"/>
      <c r="AE142" s="6"/>
      <c r="AF142" s="6"/>
      <c r="AG142" s="22"/>
      <c r="AH142" s="112">
        <v>138</v>
      </c>
      <c r="AI142" s="112">
        <v>533</v>
      </c>
      <c r="AJ142" s="112">
        <v>33</v>
      </c>
      <c r="AK142" s="112">
        <v>51</v>
      </c>
      <c r="AL142" s="113">
        <v>4623.2598015446656</v>
      </c>
      <c r="AM142" s="112">
        <v>431</v>
      </c>
      <c r="AN142" s="112">
        <v>0</v>
      </c>
      <c r="AO142" s="113">
        <v>258169</v>
      </c>
      <c r="AP142" s="113">
        <v>63100</v>
      </c>
      <c r="AQ142" s="113">
        <v>200169</v>
      </c>
      <c r="AR142" s="112" t="s">
        <v>123</v>
      </c>
      <c r="AS142" s="112" t="s">
        <v>123</v>
      </c>
      <c r="AT142" s="118">
        <v>0.95777777777777773</v>
      </c>
      <c r="AU142" s="124"/>
      <c r="AV142" s="124"/>
      <c r="AW142" s="112">
        <f>AVERAGE(AM$5:AM142)</f>
        <v>440.13768115942031</v>
      </c>
      <c r="AX142" s="112">
        <f>AVERAGE(AN$5:AN142)</f>
        <v>0.34057971014492755</v>
      </c>
      <c r="AY142" s="113">
        <f>AVERAGE(AO$5:AO142)</f>
        <v>263642.47101449274</v>
      </c>
      <c r="AZ142" s="113">
        <f>AVERAGE(AP$5:AP142)</f>
        <v>64217.77536231884</v>
      </c>
      <c r="BA142" s="113">
        <f>AVERAGE(AQ$5:AQ142)</f>
        <v>203500.0579710145</v>
      </c>
      <c r="BB142" s="118">
        <f>AVERAGE($AT$5:AT142)</f>
        <v>0.97808373590982289</v>
      </c>
      <c r="BO142" s="22"/>
    </row>
    <row r="143" spans="1:67" x14ac:dyDescent="0.25">
      <c r="A143" s="112">
        <v>139</v>
      </c>
      <c r="B143" s="112">
        <v>585</v>
      </c>
      <c r="C143" s="112">
        <v>36</v>
      </c>
      <c r="D143" s="112">
        <v>43</v>
      </c>
      <c r="E143" s="113">
        <v>3148.854619329386</v>
      </c>
      <c r="F143" s="112">
        <v>439</v>
      </c>
      <c r="G143" s="112">
        <v>0</v>
      </c>
      <c r="H143" s="113">
        <v>219061</v>
      </c>
      <c r="I143" s="113">
        <v>63900</v>
      </c>
      <c r="J143" s="113">
        <v>159461</v>
      </c>
      <c r="K143" s="112" t="s">
        <v>123</v>
      </c>
      <c r="L143" s="112" t="s">
        <v>123</v>
      </c>
      <c r="M143" s="118">
        <v>0.97555555555555551</v>
      </c>
      <c r="N143" s="124"/>
      <c r="O143" s="124"/>
      <c r="P143" s="112">
        <f>AVERAGE($F$5:F143)</f>
        <v>436.0503597122302</v>
      </c>
      <c r="Q143" s="112">
        <f>AVERAGE(G$5:G143)</f>
        <v>7.9136690647482008E-2</v>
      </c>
      <c r="R143" s="113">
        <f>AVERAGE(H$5:H143)</f>
        <v>217589.12949640286</v>
      </c>
      <c r="S143" s="113">
        <f>AVERAGE(I$5:I143)</f>
        <v>63644.525179856115</v>
      </c>
      <c r="T143" s="113">
        <f>AVERAGE(J$5:J143)</f>
        <v>158531.654676259</v>
      </c>
      <c r="U143" s="118">
        <f>AVERAGE($M$5:M143)</f>
        <v>0.96900079936051153</v>
      </c>
      <c r="V143" s="6"/>
      <c r="W143" s="6"/>
      <c r="X143" s="6"/>
      <c r="Y143" s="6"/>
      <c r="Z143" s="6"/>
      <c r="AA143" s="6"/>
      <c r="AB143" s="6"/>
      <c r="AC143" s="6"/>
      <c r="AD143" s="6"/>
      <c r="AE143" s="6"/>
      <c r="AF143" s="6"/>
      <c r="AG143" s="22"/>
      <c r="AH143" s="112">
        <v>139</v>
      </c>
      <c r="AI143" s="112">
        <v>467</v>
      </c>
      <c r="AJ143" s="112">
        <v>32</v>
      </c>
      <c r="AK143" s="112">
        <v>28</v>
      </c>
      <c r="AL143" s="113">
        <v>2900.6214891551881</v>
      </c>
      <c r="AM143" s="112">
        <v>450</v>
      </c>
      <c r="AN143" s="112">
        <v>4</v>
      </c>
      <c r="AO143" s="113">
        <v>269550</v>
      </c>
      <c r="AP143" s="113">
        <v>67396</v>
      </c>
      <c r="AQ143" s="113">
        <v>204954</v>
      </c>
      <c r="AR143" s="112" t="s">
        <v>124</v>
      </c>
      <c r="AS143" s="112" t="s">
        <v>124</v>
      </c>
      <c r="AT143" s="118">
        <v>1</v>
      </c>
      <c r="AU143" s="124"/>
      <c r="AV143" s="124"/>
      <c r="AW143" s="112">
        <f>AVERAGE(AM$5:AM143)</f>
        <v>440.20863309352518</v>
      </c>
      <c r="AX143" s="112">
        <f>AVERAGE(AN$5:AN143)</f>
        <v>0.36690647482014388</v>
      </c>
      <c r="AY143" s="113">
        <f>AVERAGE(AO$5:AO143)</f>
        <v>263684.97122302157</v>
      </c>
      <c r="AZ143" s="113">
        <f>AVERAGE(AP$5:AP143)</f>
        <v>64240.640287769784</v>
      </c>
      <c r="BA143" s="113">
        <f>AVERAGE(AQ$5:AQ143)</f>
        <v>203510.51798561151</v>
      </c>
      <c r="BB143" s="118">
        <f>AVERAGE($AT$5:AT143)</f>
        <v>0.97824140687450045</v>
      </c>
      <c r="BC143" s="6"/>
      <c r="BD143" s="6"/>
      <c r="BE143" s="6"/>
      <c r="BF143" s="6"/>
      <c r="BG143" s="6"/>
      <c r="BO143" s="22"/>
    </row>
    <row r="144" spans="1:67" x14ac:dyDescent="0.25">
      <c r="A144" s="112">
        <v>140</v>
      </c>
      <c r="B144" s="112">
        <v>549</v>
      </c>
      <c r="C144" s="112">
        <v>46</v>
      </c>
      <c r="D144" s="112">
        <v>49</v>
      </c>
      <c r="E144" s="113">
        <v>2118.7297262159941</v>
      </c>
      <c r="F144" s="112">
        <v>433</v>
      </c>
      <c r="G144" s="112">
        <v>0</v>
      </c>
      <c r="H144" s="113">
        <v>216067</v>
      </c>
      <c r="I144" s="113">
        <v>63300</v>
      </c>
      <c r="J144" s="113">
        <v>157667</v>
      </c>
      <c r="K144" s="112" t="s">
        <v>123</v>
      </c>
      <c r="L144" s="112" t="s">
        <v>123</v>
      </c>
      <c r="M144" s="118">
        <v>0.9622222222222222</v>
      </c>
      <c r="N144" s="124"/>
      <c r="O144" s="124"/>
      <c r="P144" s="112">
        <f>AVERAGE($F$5:F144)</f>
        <v>436.02857142857141</v>
      </c>
      <c r="Q144" s="112">
        <f>AVERAGE(G$5:G144)</f>
        <v>7.857142857142857E-2</v>
      </c>
      <c r="R144" s="113">
        <f>AVERAGE(H$5:H144)</f>
        <v>217578.25714285715</v>
      </c>
      <c r="S144" s="113">
        <f>AVERAGE(I$5:I144)</f>
        <v>63642.064285714288</v>
      </c>
      <c r="T144" s="113">
        <f>AVERAGE(J$5:J144)</f>
        <v>158525.47857142857</v>
      </c>
      <c r="U144" s="118">
        <f>AVERAGE($M$5:M144)</f>
        <v>0.96895238095238079</v>
      </c>
      <c r="V144" s="6"/>
      <c r="W144" s="6"/>
      <c r="X144" s="6"/>
      <c r="Y144" s="6"/>
      <c r="Z144" s="6"/>
      <c r="AA144" s="6"/>
      <c r="AB144" s="6"/>
      <c r="AC144" s="6"/>
      <c r="AD144" s="6"/>
      <c r="AE144" s="6"/>
      <c r="AF144" s="6"/>
      <c r="AG144" s="22"/>
      <c r="AH144" s="112">
        <v>140</v>
      </c>
      <c r="AI144" s="112">
        <v>532</v>
      </c>
      <c r="AJ144" s="112">
        <v>42</v>
      </c>
      <c r="AK144" s="112">
        <v>49</v>
      </c>
      <c r="AL144" s="113">
        <v>2983.3790969272859</v>
      </c>
      <c r="AM144" s="112">
        <v>433</v>
      </c>
      <c r="AN144" s="112">
        <v>0</v>
      </c>
      <c r="AO144" s="113">
        <v>259367</v>
      </c>
      <c r="AP144" s="113">
        <v>63300</v>
      </c>
      <c r="AQ144" s="113">
        <v>200967</v>
      </c>
      <c r="AR144" s="112" t="s">
        <v>123</v>
      </c>
      <c r="AS144" s="112" t="s">
        <v>123</v>
      </c>
      <c r="AT144" s="118">
        <v>0.9622222222222222</v>
      </c>
      <c r="AU144" s="124"/>
      <c r="AV144" s="124"/>
      <c r="AW144" s="112">
        <f>AVERAGE(AM$5:AM144)</f>
        <v>440.15714285714284</v>
      </c>
      <c r="AX144" s="112">
        <f>AVERAGE(AN$5:AN144)</f>
        <v>0.36428571428571427</v>
      </c>
      <c r="AY144" s="113">
        <f>AVERAGE(AO$5:AO144)</f>
        <v>263654.12857142859</v>
      </c>
      <c r="AZ144" s="113">
        <f>AVERAGE(AP$5:AP144)</f>
        <v>64233.921428571426</v>
      </c>
      <c r="BA144" s="113">
        <f>AVERAGE(AQ$5:AQ144)</f>
        <v>203492.35</v>
      </c>
      <c r="BB144" s="118">
        <f>AVERAGE($AT$5:AT144)</f>
        <v>0.97812698412698407</v>
      </c>
      <c r="BC144" s="10"/>
      <c r="BD144" s="10"/>
      <c r="BE144" s="10"/>
      <c r="BF144" s="10"/>
      <c r="BG144" s="6"/>
      <c r="BO144" s="22"/>
    </row>
    <row r="145" spans="1:67" x14ac:dyDescent="0.25">
      <c r="A145" s="112">
        <v>141</v>
      </c>
      <c r="B145" s="112">
        <v>616</v>
      </c>
      <c r="C145" s="112">
        <v>48</v>
      </c>
      <c r="D145" s="112">
        <v>55</v>
      </c>
      <c r="E145" s="113">
        <v>4277.6002960105488</v>
      </c>
      <c r="F145" s="112">
        <v>427</v>
      </c>
      <c r="G145" s="112">
        <v>0</v>
      </c>
      <c r="H145" s="113">
        <v>213073</v>
      </c>
      <c r="I145" s="113">
        <v>62700</v>
      </c>
      <c r="J145" s="113">
        <v>155873</v>
      </c>
      <c r="K145" s="112" t="s">
        <v>123</v>
      </c>
      <c r="L145" s="112" t="s">
        <v>123</v>
      </c>
      <c r="M145" s="118">
        <v>0.94888888888888889</v>
      </c>
      <c r="N145" s="124"/>
      <c r="O145" s="124"/>
      <c r="P145" s="112">
        <f>AVERAGE($F$5:F145)</f>
        <v>435.96453900709218</v>
      </c>
      <c r="Q145" s="112">
        <f>AVERAGE(G$5:G145)</f>
        <v>7.8014184397163122E-2</v>
      </c>
      <c r="R145" s="113">
        <f>AVERAGE(H$5:H145)</f>
        <v>217546.30496453901</v>
      </c>
      <c r="S145" s="113">
        <f>AVERAGE(I$5:I145)</f>
        <v>63635.382978723406</v>
      </c>
      <c r="T145" s="113">
        <f>AVERAGE(J$5:J145)</f>
        <v>158506.66666666666</v>
      </c>
      <c r="U145" s="118">
        <f>AVERAGE($M$5:M145)</f>
        <v>0.96881008668242696</v>
      </c>
      <c r="V145" s="6"/>
      <c r="W145" s="6"/>
      <c r="X145" s="6"/>
      <c r="Y145" s="6"/>
      <c r="Z145" s="6"/>
      <c r="AA145" s="6"/>
      <c r="AB145" s="6"/>
      <c r="AC145" s="6"/>
      <c r="AD145" s="6"/>
      <c r="AE145" s="6"/>
      <c r="AF145" s="6"/>
      <c r="AG145" s="22"/>
      <c r="AH145" s="112">
        <v>141</v>
      </c>
      <c r="AI145" s="112">
        <v>543</v>
      </c>
      <c r="AJ145" s="112">
        <v>46</v>
      </c>
      <c r="AK145" s="112">
        <v>39</v>
      </c>
      <c r="AL145" s="113">
        <v>2152.7625412093839</v>
      </c>
      <c r="AM145" s="112">
        <v>443</v>
      </c>
      <c r="AN145" s="112">
        <v>0</v>
      </c>
      <c r="AO145" s="113">
        <v>265357</v>
      </c>
      <c r="AP145" s="113">
        <v>64300</v>
      </c>
      <c r="AQ145" s="113">
        <v>204957</v>
      </c>
      <c r="AR145" s="112" t="s">
        <v>123</v>
      </c>
      <c r="AS145" s="112" t="s">
        <v>123</v>
      </c>
      <c r="AT145" s="118">
        <v>0.98444444444444446</v>
      </c>
      <c r="AU145" s="124"/>
      <c r="AV145" s="124"/>
      <c r="AW145" s="112">
        <f>AVERAGE(AM$5:AM145)</f>
        <v>440.17730496453902</v>
      </c>
      <c r="AX145" s="112">
        <f>AVERAGE(AN$5:AN145)</f>
        <v>0.36170212765957449</v>
      </c>
      <c r="AY145" s="113">
        <f>AVERAGE(AO$5:AO145)</f>
        <v>263666.20567375887</v>
      </c>
      <c r="AZ145" s="113">
        <f>AVERAGE(AP$5:AP145)</f>
        <v>64234.390070921989</v>
      </c>
      <c r="BA145" s="113">
        <f>AVERAGE(AQ$5:AQ145)</f>
        <v>203502.73758865247</v>
      </c>
      <c r="BB145" s="118">
        <f>AVERAGE($AT$5:AT145)</f>
        <v>0.9781717888100866</v>
      </c>
      <c r="BC145" s="6"/>
      <c r="BD145" s="6"/>
      <c r="BE145" s="6"/>
      <c r="BF145" s="6"/>
      <c r="BG145" s="10"/>
      <c r="BO145" s="22"/>
    </row>
    <row r="146" spans="1:67" x14ac:dyDescent="0.25">
      <c r="A146" s="112">
        <v>142</v>
      </c>
      <c r="B146" s="112">
        <v>629</v>
      </c>
      <c r="C146" s="112">
        <v>46</v>
      </c>
      <c r="D146" s="112">
        <v>43</v>
      </c>
      <c r="E146" s="113">
        <v>2296.6885441796312</v>
      </c>
      <c r="F146" s="112">
        <v>439</v>
      </c>
      <c r="G146" s="112">
        <v>0</v>
      </c>
      <c r="H146" s="113">
        <v>219061</v>
      </c>
      <c r="I146" s="113">
        <v>63900</v>
      </c>
      <c r="J146" s="113">
        <v>159461</v>
      </c>
      <c r="K146" s="112" t="s">
        <v>123</v>
      </c>
      <c r="L146" s="112" t="s">
        <v>123</v>
      </c>
      <c r="M146" s="118">
        <v>0.97555555555555551</v>
      </c>
      <c r="N146" s="124"/>
      <c r="O146" s="124"/>
      <c r="P146" s="112">
        <f>AVERAGE($F$5:F146)</f>
        <v>435.98591549295776</v>
      </c>
      <c r="Q146" s="112">
        <f>AVERAGE(G$5:G146)</f>
        <v>7.746478873239436E-2</v>
      </c>
      <c r="R146" s="113">
        <f>AVERAGE(H$5:H146)</f>
        <v>217556.97183098592</v>
      </c>
      <c r="S146" s="113">
        <f>AVERAGE(I$5:I146)</f>
        <v>63637.24647887324</v>
      </c>
      <c r="T146" s="113">
        <f>AVERAGE(J$5:J146)</f>
        <v>158513.38732394367</v>
      </c>
      <c r="U146" s="118">
        <f>AVERAGE($M$5:M146)</f>
        <v>0.96885758998435034</v>
      </c>
      <c r="V146" s="6"/>
      <c r="W146" s="6"/>
      <c r="X146" s="6"/>
      <c r="Y146" s="6"/>
      <c r="Z146" s="6"/>
      <c r="AA146" s="6"/>
      <c r="AB146" s="6"/>
      <c r="AC146" s="6"/>
      <c r="AD146" s="6"/>
      <c r="AE146" s="6"/>
      <c r="AF146" s="6"/>
      <c r="AG146" s="22"/>
      <c r="AH146" s="112">
        <v>142</v>
      </c>
      <c r="AI146" s="112">
        <v>581</v>
      </c>
      <c r="AJ146" s="112">
        <v>32</v>
      </c>
      <c r="AK146" s="112">
        <v>46</v>
      </c>
      <c r="AL146" s="113">
        <v>2546.3536255152853</v>
      </c>
      <c r="AM146" s="112">
        <v>436</v>
      </c>
      <c r="AN146" s="112">
        <v>0</v>
      </c>
      <c r="AO146" s="113">
        <v>261164</v>
      </c>
      <c r="AP146" s="113">
        <v>63600</v>
      </c>
      <c r="AQ146" s="113">
        <v>202164</v>
      </c>
      <c r="AR146" s="112" t="s">
        <v>123</v>
      </c>
      <c r="AS146" s="112" t="s">
        <v>123</v>
      </c>
      <c r="AT146" s="118">
        <v>0.96888888888888891</v>
      </c>
      <c r="AU146" s="124"/>
      <c r="AV146" s="124"/>
      <c r="AW146" s="112">
        <f>AVERAGE(AM$5:AM146)</f>
        <v>440.14788732394368</v>
      </c>
      <c r="AX146" s="112">
        <f>AVERAGE(AN$5:AN146)</f>
        <v>0.35915492957746481</v>
      </c>
      <c r="AY146" s="113">
        <f>AVERAGE(AO$5:AO146)</f>
        <v>263648.58450704225</v>
      </c>
      <c r="AZ146" s="113">
        <f>AVERAGE(AP$5:AP146)</f>
        <v>64229.92253521127</v>
      </c>
      <c r="BA146" s="113">
        <f>AVERAGE(AQ$5:AQ146)</f>
        <v>203493.30985915492</v>
      </c>
      <c r="BB146" s="118">
        <f>AVERAGE($AT$5:AT146)</f>
        <v>0.97810641627543038</v>
      </c>
      <c r="BO146" s="22"/>
    </row>
    <row r="147" spans="1:67" x14ac:dyDescent="0.25">
      <c r="A147" s="112">
        <v>143</v>
      </c>
      <c r="B147" s="112">
        <v>563</v>
      </c>
      <c r="C147" s="112">
        <v>50</v>
      </c>
      <c r="D147" s="112">
        <v>52</v>
      </c>
      <c r="E147" s="113">
        <v>2509.4817059297343</v>
      </c>
      <c r="F147" s="112">
        <v>430</v>
      </c>
      <c r="G147" s="112">
        <v>0</v>
      </c>
      <c r="H147" s="113">
        <v>214570</v>
      </c>
      <c r="I147" s="113">
        <v>63000</v>
      </c>
      <c r="J147" s="113">
        <v>156770</v>
      </c>
      <c r="K147" s="112" t="s">
        <v>123</v>
      </c>
      <c r="L147" s="112" t="s">
        <v>123</v>
      </c>
      <c r="M147" s="118">
        <v>0.9555555555555556</v>
      </c>
      <c r="N147" s="124"/>
      <c r="O147" s="124"/>
      <c r="P147" s="112">
        <f>AVERAGE($F$5:F147)</f>
        <v>435.94405594405595</v>
      </c>
      <c r="Q147" s="112">
        <f>AVERAGE(G$5:G147)</f>
        <v>7.6923076923076927E-2</v>
      </c>
      <c r="R147" s="113">
        <f>AVERAGE(H$5:H147)</f>
        <v>217536.08391608391</v>
      </c>
      <c r="S147" s="113">
        <f>AVERAGE(I$5:I147)</f>
        <v>63632.790209790212</v>
      </c>
      <c r="T147" s="113">
        <f>AVERAGE(J$5:J147)</f>
        <v>158501.1958041958</v>
      </c>
      <c r="U147" s="118">
        <f>AVERAGE($M$5:M147)</f>
        <v>0.96876456876456851</v>
      </c>
      <c r="V147" s="6"/>
      <c r="W147" s="6"/>
      <c r="X147" s="6"/>
      <c r="Y147" s="6"/>
      <c r="Z147" s="6"/>
      <c r="AA147" s="6"/>
      <c r="AB147" s="6"/>
      <c r="AC147" s="6"/>
      <c r="AD147" s="6"/>
      <c r="AE147" s="6"/>
      <c r="AF147" s="6"/>
      <c r="AG147" s="22"/>
      <c r="AH147" s="112">
        <v>143</v>
      </c>
      <c r="AI147" s="112">
        <v>571</v>
      </c>
      <c r="AJ147" s="112">
        <v>42</v>
      </c>
      <c r="AK147" s="112">
        <v>48</v>
      </c>
      <c r="AL147" s="113">
        <v>3173.2638946369702</v>
      </c>
      <c r="AM147" s="112">
        <v>434</v>
      </c>
      <c r="AN147" s="112">
        <v>0</v>
      </c>
      <c r="AO147" s="113">
        <v>259966</v>
      </c>
      <c r="AP147" s="113">
        <v>63400</v>
      </c>
      <c r="AQ147" s="113">
        <v>201366</v>
      </c>
      <c r="AR147" s="112" t="s">
        <v>123</v>
      </c>
      <c r="AS147" s="112" t="s">
        <v>123</v>
      </c>
      <c r="AT147" s="118">
        <v>0.96444444444444444</v>
      </c>
      <c r="AU147" s="124"/>
      <c r="AV147" s="124"/>
      <c r="AW147" s="112">
        <f>AVERAGE(AM$5:AM147)</f>
        <v>440.10489510489509</v>
      </c>
      <c r="AX147" s="112">
        <f>AVERAGE(AN$5:AN147)</f>
        <v>0.35664335664335667</v>
      </c>
      <c r="AY147" s="113">
        <f>AVERAGE(AO$5:AO147)</f>
        <v>263622.83216783218</v>
      </c>
      <c r="AZ147" s="113">
        <f>AVERAGE(AP$5:AP147)</f>
        <v>64224.118881118884</v>
      </c>
      <c r="BA147" s="113">
        <f>AVERAGE(AQ$5:AQ147)</f>
        <v>203478.43356643355</v>
      </c>
      <c r="BB147" s="118">
        <f>AVERAGE($AT$5:AT147)</f>
        <v>0.97801087801087805</v>
      </c>
      <c r="BC147" s="6"/>
      <c r="BD147" s="6"/>
      <c r="BE147" s="6"/>
      <c r="BF147" s="6"/>
      <c r="BG147" s="6"/>
      <c r="BO147" s="22"/>
    </row>
    <row r="148" spans="1:67" x14ac:dyDescent="0.25">
      <c r="A148" s="112">
        <v>144</v>
      </c>
      <c r="B148" s="112">
        <v>560</v>
      </c>
      <c r="C148" s="112">
        <v>39</v>
      </c>
      <c r="D148" s="112">
        <v>51</v>
      </c>
      <c r="E148" s="113">
        <v>2152.0435092404668</v>
      </c>
      <c r="F148" s="112">
        <v>431</v>
      </c>
      <c r="G148" s="112">
        <v>0</v>
      </c>
      <c r="H148" s="113">
        <v>215069</v>
      </c>
      <c r="I148" s="113">
        <v>63100</v>
      </c>
      <c r="J148" s="113">
        <v>157069</v>
      </c>
      <c r="K148" s="112" t="s">
        <v>123</v>
      </c>
      <c r="L148" s="112" t="s">
        <v>123</v>
      </c>
      <c r="M148" s="118">
        <v>0.95777777777777773</v>
      </c>
      <c r="N148" s="124"/>
      <c r="O148" s="124"/>
      <c r="P148" s="112">
        <f>AVERAGE($F$5:F148)</f>
        <v>435.90972222222223</v>
      </c>
      <c r="Q148" s="112">
        <f>AVERAGE(G$5:G148)</f>
        <v>7.6388888888888895E-2</v>
      </c>
      <c r="R148" s="113">
        <f>AVERAGE(H$5:H148)</f>
        <v>217518.95138888888</v>
      </c>
      <c r="S148" s="113">
        <f>AVERAGE(I$5:I148)</f>
        <v>63629.090277777781</v>
      </c>
      <c r="T148" s="113">
        <f>AVERAGE(J$5:J148)</f>
        <v>158491.25</v>
      </c>
      <c r="U148" s="118">
        <f>AVERAGE($M$5:M148)</f>
        <v>0.96868827160493809</v>
      </c>
      <c r="V148" s="6"/>
      <c r="W148" s="6"/>
      <c r="X148" s="6"/>
      <c r="Y148" s="6"/>
      <c r="Z148" s="6"/>
      <c r="AA148" s="6"/>
      <c r="AB148" s="6"/>
      <c r="AC148" s="6"/>
      <c r="AD148" s="6"/>
      <c r="AE148" s="6"/>
      <c r="AF148" s="6"/>
      <c r="AG148" s="22"/>
      <c r="AH148" s="112">
        <v>144</v>
      </c>
      <c r="AI148" s="112">
        <v>573</v>
      </c>
      <c r="AJ148" s="112">
        <v>37</v>
      </c>
      <c r="AK148" s="112">
        <v>35</v>
      </c>
      <c r="AL148" s="113">
        <v>4168.6198874946822</v>
      </c>
      <c r="AM148" s="112">
        <v>447</v>
      </c>
      <c r="AN148" s="112">
        <v>0</v>
      </c>
      <c r="AO148" s="113">
        <v>267753</v>
      </c>
      <c r="AP148" s="113">
        <v>64700</v>
      </c>
      <c r="AQ148" s="113">
        <v>206553</v>
      </c>
      <c r="AR148" s="112" t="s">
        <v>123</v>
      </c>
      <c r="AS148" s="112" t="s">
        <v>123</v>
      </c>
      <c r="AT148" s="118">
        <v>0.99333333333333329</v>
      </c>
      <c r="AU148" s="124"/>
      <c r="AV148" s="124"/>
      <c r="AW148" s="112">
        <f>AVERAGE(AM$5:AM148)</f>
        <v>440.15277777777777</v>
      </c>
      <c r="AX148" s="112">
        <f>AVERAGE(AN$5:AN148)</f>
        <v>0.35416666666666669</v>
      </c>
      <c r="AY148" s="113">
        <f>AVERAGE(AO$5:AO148)</f>
        <v>263651.51388888888</v>
      </c>
      <c r="AZ148" s="113">
        <f>AVERAGE(AP$5:AP148)</f>
        <v>64227.423611111109</v>
      </c>
      <c r="BA148" s="113">
        <f>AVERAGE(AQ$5:AQ148)</f>
        <v>203499.78472222222</v>
      </c>
      <c r="BB148" s="118">
        <f>AVERAGE($AT$5:AT148)</f>
        <v>0.97811728395061737</v>
      </c>
      <c r="BC148" s="10"/>
      <c r="BD148" s="10"/>
      <c r="BE148" s="10"/>
      <c r="BF148" s="10"/>
      <c r="BG148" s="6"/>
      <c r="BO148" s="22"/>
    </row>
    <row r="149" spans="1:67" x14ac:dyDescent="0.25">
      <c r="A149" s="112">
        <v>145</v>
      </c>
      <c r="B149" s="112">
        <v>584</v>
      </c>
      <c r="C149" s="112">
        <v>35</v>
      </c>
      <c r="D149" s="112">
        <v>40</v>
      </c>
      <c r="E149" s="113">
        <v>4159.6545378716282</v>
      </c>
      <c r="F149" s="112">
        <v>442</v>
      </c>
      <c r="G149" s="112">
        <v>0</v>
      </c>
      <c r="H149" s="113">
        <v>220558</v>
      </c>
      <c r="I149" s="113">
        <v>64200</v>
      </c>
      <c r="J149" s="113">
        <v>160358</v>
      </c>
      <c r="K149" s="112" t="s">
        <v>123</v>
      </c>
      <c r="L149" s="112" t="s">
        <v>123</v>
      </c>
      <c r="M149" s="118">
        <v>0.98222222222222222</v>
      </c>
      <c r="N149" s="124"/>
      <c r="O149" s="124"/>
      <c r="P149" s="112">
        <f>AVERAGE($F$5:F149)</f>
        <v>435.95172413793102</v>
      </c>
      <c r="Q149" s="112">
        <f>AVERAGE(G$5:G149)</f>
        <v>7.586206896551724E-2</v>
      </c>
      <c r="R149" s="113">
        <f>AVERAGE(H$5:H149)</f>
        <v>217539.9103448276</v>
      </c>
      <c r="S149" s="113">
        <f>AVERAGE(I$5:I149)</f>
        <v>63633.027586206896</v>
      </c>
      <c r="T149" s="113">
        <f>AVERAGE(J$5:J149)</f>
        <v>158504.12413793104</v>
      </c>
      <c r="U149" s="118">
        <f>AVERAGE($M$5:M149)</f>
        <v>0.96878160919540213</v>
      </c>
      <c r="V149" s="6"/>
      <c r="W149" s="6"/>
      <c r="X149" s="6"/>
      <c r="Y149" s="6"/>
      <c r="Z149" s="6"/>
      <c r="AA149" s="6"/>
      <c r="AB149" s="6"/>
      <c r="AC149" s="6"/>
      <c r="AD149" s="6"/>
      <c r="AE149" s="6"/>
      <c r="AF149" s="6"/>
      <c r="AG149" s="22"/>
      <c r="AH149" s="112">
        <v>145</v>
      </c>
      <c r="AI149" s="112">
        <v>477</v>
      </c>
      <c r="AJ149" s="112">
        <v>31</v>
      </c>
      <c r="AK149" s="112">
        <v>36</v>
      </c>
      <c r="AL149" s="113">
        <v>2277.4322108855381</v>
      </c>
      <c r="AM149" s="112">
        <v>446</v>
      </c>
      <c r="AN149" s="112">
        <v>0</v>
      </c>
      <c r="AO149" s="113">
        <v>267154</v>
      </c>
      <c r="AP149" s="113">
        <v>64600</v>
      </c>
      <c r="AQ149" s="113">
        <v>206154</v>
      </c>
      <c r="AR149" s="112" t="s">
        <v>123</v>
      </c>
      <c r="AS149" s="112" t="s">
        <v>123</v>
      </c>
      <c r="AT149" s="118">
        <v>0.99111111111111116</v>
      </c>
      <c r="AU149" s="124"/>
      <c r="AV149" s="124"/>
      <c r="AW149" s="112">
        <f>AVERAGE(AM$5:AM149)</f>
        <v>440.19310344827585</v>
      </c>
      <c r="AX149" s="112">
        <f>AVERAGE(AN$5:AN149)</f>
        <v>0.35172413793103446</v>
      </c>
      <c r="AY149" s="113">
        <f>AVERAGE(AO$5:AO149)</f>
        <v>263675.66896551725</v>
      </c>
      <c r="AZ149" s="113">
        <f>AVERAGE(AP$5:AP149)</f>
        <v>64229.993103448272</v>
      </c>
      <c r="BA149" s="113">
        <f>AVERAGE(AQ$5:AQ149)</f>
        <v>203518.0896551724</v>
      </c>
      <c r="BB149" s="118">
        <f>AVERAGE($AT$5:AT149)</f>
        <v>0.97820689655172421</v>
      </c>
      <c r="BC149" s="6"/>
      <c r="BD149" s="6"/>
      <c r="BE149" s="6"/>
      <c r="BF149" s="6"/>
      <c r="BG149" s="10"/>
      <c r="BO149" s="22"/>
    </row>
    <row r="150" spans="1:67" x14ac:dyDescent="0.25">
      <c r="A150" s="112">
        <v>146</v>
      </c>
      <c r="B150" s="112">
        <v>544</v>
      </c>
      <c r="C150" s="112">
        <v>37</v>
      </c>
      <c r="D150" s="112">
        <v>43</v>
      </c>
      <c r="E150" s="113">
        <v>4248.0215613640103</v>
      </c>
      <c r="F150" s="112">
        <v>439</v>
      </c>
      <c r="G150" s="112">
        <v>0</v>
      </c>
      <c r="H150" s="113">
        <v>219061</v>
      </c>
      <c r="I150" s="113">
        <v>63900</v>
      </c>
      <c r="J150" s="113">
        <v>159461</v>
      </c>
      <c r="K150" s="112" t="s">
        <v>123</v>
      </c>
      <c r="L150" s="112" t="s">
        <v>123</v>
      </c>
      <c r="M150" s="118">
        <v>0.97555555555555551</v>
      </c>
      <c r="N150" s="124"/>
      <c r="O150" s="124"/>
      <c r="P150" s="112">
        <f>AVERAGE($F$5:F150)</f>
        <v>435.97260273972603</v>
      </c>
      <c r="Q150" s="112">
        <f>AVERAGE(G$5:G150)</f>
        <v>7.5342465753424653E-2</v>
      </c>
      <c r="R150" s="113">
        <f>AVERAGE(H$5:H150)</f>
        <v>217550.32876712328</v>
      </c>
      <c r="S150" s="113">
        <f>AVERAGE(I$5:I150)</f>
        <v>63634.856164383564</v>
      </c>
      <c r="T150" s="113">
        <f>AVERAGE(J$5:J150)</f>
        <v>158510.67808219179</v>
      </c>
      <c r="U150" s="118">
        <f>AVERAGE($M$5:M150)</f>
        <v>0.9688280060882799</v>
      </c>
      <c r="V150" s="6"/>
      <c r="W150" s="6"/>
      <c r="X150" s="6"/>
      <c r="Y150" s="6"/>
      <c r="Z150" s="6"/>
      <c r="AA150" s="6"/>
      <c r="AB150" s="6"/>
      <c r="AC150" s="6"/>
      <c r="AD150" s="6"/>
      <c r="AE150" s="6"/>
      <c r="AF150" s="6"/>
      <c r="AG150" s="22"/>
      <c r="AH150" s="112">
        <v>146</v>
      </c>
      <c r="AI150" s="112">
        <v>501</v>
      </c>
      <c r="AJ150" s="112">
        <v>38</v>
      </c>
      <c r="AK150" s="112">
        <v>42</v>
      </c>
      <c r="AL150" s="113">
        <v>2454.6836113973513</v>
      </c>
      <c r="AM150" s="112">
        <v>440</v>
      </c>
      <c r="AN150" s="112">
        <v>0</v>
      </c>
      <c r="AO150" s="113">
        <v>263560</v>
      </c>
      <c r="AP150" s="113">
        <v>64000</v>
      </c>
      <c r="AQ150" s="113">
        <v>203760</v>
      </c>
      <c r="AR150" s="112" t="s">
        <v>123</v>
      </c>
      <c r="AS150" s="112" t="s">
        <v>123</v>
      </c>
      <c r="AT150" s="118">
        <v>0.97777777777777775</v>
      </c>
      <c r="AU150" s="124"/>
      <c r="AV150" s="124"/>
      <c r="AW150" s="112">
        <f>AVERAGE(AM$5:AM150)</f>
        <v>440.1917808219178</v>
      </c>
      <c r="AX150" s="112">
        <f>AVERAGE(AN$5:AN150)</f>
        <v>0.34931506849315069</v>
      </c>
      <c r="AY150" s="113">
        <f>AVERAGE(AO$5:AO150)</f>
        <v>263674.87671232875</v>
      </c>
      <c r="AZ150" s="113">
        <f>AVERAGE(AP$5:AP150)</f>
        <v>64228.417808219179</v>
      </c>
      <c r="BA150" s="113">
        <f>AVERAGE(AQ$5:AQ150)</f>
        <v>203519.74657534246</v>
      </c>
      <c r="BB150" s="118">
        <f>AVERAGE($AT$5:AT150)</f>
        <v>0.97820395738203969</v>
      </c>
      <c r="BO150" s="22"/>
    </row>
    <row r="151" spans="1:67" x14ac:dyDescent="0.25">
      <c r="A151" s="112">
        <v>147</v>
      </c>
      <c r="B151" s="112">
        <v>578</v>
      </c>
      <c r="C151" s="112">
        <v>25</v>
      </c>
      <c r="D151" s="112">
        <v>53</v>
      </c>
      <c r="E151" s="113">
        <v>2139.1953880860683</v>
      </c>
      <c r="F151" s="112">
        <v>429</v>
      </c>
      <c r="G151" s="112">
        <v>0</v>
      </c>
      <c r="H151" s="113">
        <v>214071</v>
      </c>
      <c r="I151" s="113">
        <v>62900</v>
      </c>
      <c r="J151" s="113">
        <v>156471</v>
      </c>
      <c r="K151" s="112" t="s">
        <v>123</v>
      </c>
      <c r="L151" s="112" t="s">
        <v>123</v>
      </c>
      <c r="M151" s="118">
        <v>0.95333333333333337</v>
      </c>
      <c r="N151" s="124"/>
      <c r="O151" s="124"/>
      <c r="P151" s="112">
        <f>AVERAGE($F$5:F151)</f>
        <v>435.92517006802723</v>
      </c>
      <c r="Q151" s="112">
        <f>AVERAGE(G$5:G151)</f>
        <v>7.4829931972789115E-2</v>
      </c>
      <c r="R151" s="113">
        <f>AVERAGE(H$5:H151)</f>
        <v>217526.65986394559</v>
      </c>
      <c r="S151" s="113">
        <f>AVERAGE(I$5:I151)</f>
        <v>63629.857142857145</v>
      </c>
      <c r="T151" s="113">
        <f>AVERAGE(J$5:J151)</f>
        <v>158496.80272108843</v>
      </c>
      <c r="U151" s="118">
        <f>AVERAGE($M$5:M151)</f>
        <v>0.96872260015117151</v>
      </c>
      <c r="V151" s="6"/>
      <c r="W151" s="6"/>
      <c r="X151" s="6"/>
      <c r="Y151" s="6"/>
      <c r="Z151" s="6"/>
      <c r="AA151" s="6"/>
      <c r="AB151" s="6"/>
      <c r="AC151" s="6"/>
      <c r="AD151" s="6"/>
      <c r="AE151" s="6"/>
      <c r="AF151" s="6"/>
      <c r="AG151" s="22"/>
      <c r="AH151" s="112">
        <v>147</v>
      </c>
      <c r="AI151" s="112">
        <v>560</v>
      </c>
      <c r="AJ151" s="112">
        <v>39</v>
      </c>
      <c r="AK151" s="112">
        <v>47</v>
      </c>
      <c r="AL151" s="113">
        <v>2129.6160236012756</v>
      </c>
      <c r="AM151" s="112">
        <v>435</v>
      </c>
      <c r="AN151" s="112">
        <v>0</v>
      </c>
      <c r="AO151" s="113">
        <v>260565</v>
      </c>
      <c r="AP151" s="113">
        <v>63500</v>
      </c>
      <c r="AQ151" s="113">
        <v>201765</v>
      </c>
      <c r="AR151" s="112" t="s">
        <v>123</v>
      </c>
      <c r="AS151" s="112" t="s">
        <v>123</v>
      </c>
      <c r="AT151" s="118">
        <v>0.96666666666666667</v>
      </c>
      <c r="AU151" s="124"/>
      <c r="AV151" s="124"/>
      <c r="AW151" s="112">
        <f>AVERAGE(AM$5:AM151)</f>
        <v>440.15646258503403</v>
      </c>
      <c r="AX151" s="112">
        <f>AVERAGE(AN$5:AN151)</f>
        <v>0.34693877551020408</v>
      </c>
      <c r="AY151" s="113">
        <f>AVERAGE(AO$5:AO151)</f>
        <v>263653.72108843538</v>
      </c>
      <c r="AZ151" s="113">
        <f>AVERAGE(AP$5:AP151)</f>
        <v>64223.462585034016</v>
      </c>
      <c r="BA151" s="113">
        <f>AVERAGE(AQ$5:AQ151)</f>
        <v>203507.80952380953</v>
      </c>
      <c r="BB151" s="118">
        <f>AVERAGE($AT$5:AT151)</f>
        <v>0.97812547241118686</v>
      </c>
      <c r="BC151" s="6"/>
      <c r="BD151" s="6"/>
      <c r="BE151" s="6"/>
      <c r="BF151" s="6"/>
      <c r="BG151" s="6"/>
      <c r="BO151" s="22"/>
    </row>
    <row r="152" spans="1:67" x14ac:dyDescent="0.25">
      <c r="A152" s="112">
        <v>148</v>
      </c>
      <c r="B152" s="112">
        <v>525</v>
      </c>
      <c r="C152" s="112">
        <v>37</v>
      </c>
      <c r="D152" s="112">
        <v>38</v>
      </c>
      <c r="E152" s="113">
        <v>3177.5768039866343</v>
      </c>
      <c r="F152" s="112">
        <v>444</v>
      </c>
      <c r="G152" s="112">
        <v>0</v>
      </c>
      <c r="H152" s="113">
        <v>221556</v>
      </c>
      <c r="I152" s="113">
        <v>64400</v>
      </c>
      <c r="J152" s="113">
        <v>160956</v>
      </c>
      <c r="K152" s="112" t="s">
        <v>123</v>
      </c>
      <c r="L152" s="112" t="s">
        <v>123</v>
      </c>
      <c r="M152" s="118">
        <v>0.98666666666666669</v>
      </c>
      <c r="N152" s="124"/>
      <c r="O152" s="124"/>
      <c r="P152" s="112">
        <f>AVERAGE($F$5:F152)</f>
        <v>435.97972972972974</v>
      </c>
      <c r="Q152" s="112">
        <f>AVERAGE(G$5:G152)</f>
        <v>7.4324324324324328E-2</v>
      </c>
      <c r="R152" s="113">
        <f>AVERAGE(H$5:H152)</f>
        <v>217553.88513513515</v>
      </c>
      <c r="S152" s="113">
        <f>AVERAGE(I$5:I152)</f>
        <v>63635.060810810814</v>
      </c>
      <c r="T152" s="113">
        <f>AVERAGE(J$5:J152)</f>
        <v>158513.41891891891</v>
      </c>
      <c r="U152" s="118">
        <f>AVERAGE($M$5:M152)</f>
        <v>0.96884384384384381</v>
      </c>
      <c r="V152" s="6"/>
      <c r="W152" s="6"/>
      <c r="X152" s="6"/>
      <c r="Y152" s="6"/>
      <c r="Z152" s="6"/>
      <c r="AA152" s="6"/>
      <c r="AB152" s="6"/>
      <c r="AC152" s="6"/>
      <c r="AD152" s="6"/>
      <c r="AE152" s="6"/>
      <c r="AF152" s="6"/>
      <c r="AG152" s="22"/>
      <c r="AH152" s="112">
        <v>148</v>
      </c>
      <c r="AI152" s="112">
        <v>509</v>
      </c>
      <c r="AJ152" s="112">
        <v>41</v>
      </c>
      <c r="AK152" s="112">
        <v>40</v>
      </c>
      <c r="AL152" s="113">
        <v>3703.0402429024184</v>
      </c>
      <c r="AM152" s="112">
        <v>442</v>
      </c>
      <c r="AN152" s="112">
        <v>0</v>
      </c>
      <c r="AO152" s="113">
        <v>264758</v>
      </c>
      <c r="AP152" s="113">
        <v>64200</v>
      </c>
      <c r="AQ152" s="113">
        <v>204558</v>
      </c>
      <c r="AR152" s="112" t="s">
        <v>123</v>
      </c>
      <c r="AS152" s="112" t="s">
        <v>123</v>
      </c>
      <c r="AT152" s="118">
        <v>0.98222222222222222</v>
      </c>
      <c r="AU152" s="124"/>
      <c r="AV152" s="124"/>
      <c r="AW152" s="112">
        <f>AVERAGE(AM$5:AM152)</f>
        <v>440.16891891891891</v>
      </c>
      <c r="AX152" s="112">
        <f>AVERAGE(AN$5:AN152)</f>
        <v>0.34459459459459457</v>
      </c>
      <c r="AY152" s="113">
        <f>AVERAGE(AO$5:AO152)</f>
        <v>263661.18243243243</v>
      </c>
      <c r="AZ152" s="113">
        <f>AVERAGE(AP$5:AP152)</f>
        <v>64223.304054054053</v>
      </c>
      <c r="BA152" s="113">
        <f>AVERAGE(AQ$5:AQ152)</f>
        <v>203514.90540540541</v>
      </c>
      <c r="BB152" s="118">
        <f>AVERAGE($AT$5:AT152)</f>
        <v>0.97815315315315321</v>
      </c>
      <c r="BC152" s="10"/>
      <c r="BD152" s="10"/>
      <c r="BE152" s="10"/>
      <c r="BF152" s="10"/>
      <c r="BG152" s="6"/>
      <c r="BO152" s="22"/>
    </row>
    <row r="153" spans="1:67" x14ac:dyDescent="0.25">
      <c r="A153" s="112">
        <v>149</v>
      </c>
      <c r="B153" s="112">
        <v>491</v>
      </c>
      <c r="C153" s="112">
        <v>36</v>
      </c>
      <c r="D153" s="112">
        <v>30</v>
      </c>
      <c r="E153" s="113">
        <v>4831.7102855765052</v>
      </c>
      <c r="F153" s="112">
        <v>450</v>
      </c>
      <c r="G153" s="112">
        <v>2</v>
      </c>
      <c r="H153" s="113">
        <v>224550</v>
      </c>
      <c r="I153" s="113">
        <v>65998</v>
      </c>
      <c r="J153" s="113">
        <v>161552</v>
      </c>
      <c r="K153" s="112" t="s">
        <v>124</v>
      </c>
      <c r="L153" s="112" t="s">
        <v>124</v>
      </c>
      <c r="M153" s="118">
        <v>1</v>
      </c>
      <c r="N153" s="124"/>
      <c r="O153" s="124"/>
      <c r="P153" s="112">
        <f>AVERAGE($F$5:F153)</f>
        <v>436.07382550335569</v>
      </c>
      <c r="Q153" s="112">
        <f>AVERAGE(G$5:G153)</f>
        <v>8.7248322147651006E-2</v>
      </c>
      <c r="R153" s="113">
        <f>AVERAGE(H$5:H153)</f>
        <v>217600.8389261745</v>
      </c>
      <c r="S153" s="113">
        <f>AVERAGE(I$5:I153)</f>
        <v>63650.919463087252</v>
      </c>
      <c r="T153" s="113">
        <f>AVERAGE(J$5:J153)</f>
        <v>158533.81208053691</v>
      </c>
      <c r="U153" s="118">
        <f>AVERAGE($M$5:M153)</f>
        <v>0.96905294556301269</v>
      </c>
      <c r="V153" s="6"/>
      <c r="W153" s="6"/>
      <c r="X153" s="6"/>
      <c r="Y153" s="6"/>
      <c r="Z153" s="6"/>
      <c r="AA153" s="6"/>
      <c r="AB153" s="6"/>
      <c r="AC153" s="6"/>
      <c r="AD153" s="6"/>
      <c r="AE153" s="6"/>
      <c r="AF153" s="6"/>
      <c r="AG153" s="22"/>
      <c r="AH153" s="112">
        <v>149</v>
      </c>
      <c r="AI153" s="112">
        <v>518</v>
      </c>
      <c r="AJ153" s="112">
        <v>36</v>
      </c>
      <c r="AK153" s="112">
        <v>48</v>
      </c>
      <c r="AL153" s="113">
        <v>2650.4200966156941</v>
      </c>
      <c r="AM153" s="112">
        <v>434</v>
      </c>
      <c r="AN153" s="112">
        <v>0</v>
      </c>
      <c r="AO153" s="113">
        <v>259966</v>
      </c>
      <c r="AP153" s="113">
        <v>63400</v>
      </c>
      <c r="AQ153" s="113">
        <v>201366</v>
      </c>
      <c r="AR153" s="112" t="s">
        <v>123</v>
      </c>
      <c r="AS153" s="112" t="s">
        <v>123</v>
      </c>
      <c r="AT153" s="118">
        <v>0.96444444444444444</v>
      </c>
      <c r="AU153" s="124"/>
      <c r="AV153" s="124"/>
      <c r="AW153" s="112">
        <f>AVERAGE(AM$5:AM153)</f>
        <v>440.1275167785235</v>
      </c>
      <c r="AX153" s="112">
        <f>AVERAGE(AN$5:AN153)</f>
        <v>0.34228187919463088</v>
      </c>
      <c r="AY153" s="113">
        <f>AVERAGE(AO$5:AO153)</f>
        <v>263636.38255033555</v>
      </c>
      <c r="AZ153" s="113">
        <f>AVERAGE(AP$5:AP153)</f>
        <v>64217.778523489935</v>
      </c>
      <c r="BA153" s="113">
        <f>AVERAGE(AQ$5:AQ153)</f>
        <v>203500.48322147652</v>
      </c>
      <c r="BB153" s="118">
        <f>AVERAGE($AT$5:AT153)</f>
        <v>0.97806114839671887</v>
      </c>
      <c r="BC153" s="6"/>
      <c r="BD153" s="6"/>
      <c r="BE153" s="6"/>
      <c r="BF153" s="6"/>
      <c r="BG153" s="10"/>
      <c r="BO153" s="22"/>
    </row>
    <row r="154" spans="1:67" x14ac:dyDescent="0.25">
      <c r="A154" s="112">
        <v>150</v>
      </c>
      <c r="B154" s="112">
        <v>611</v>
      </c>
      <c r="C154" s="112">
        <v>49</v>
      </c>
      <c r="D154" s="112">
        <v>50</v>
      </c>
      <c r="E154" s="113">
        <v>4911.7414684474443</v>
      </c>
      <c r="F154" s="112">
        <v>432</v>
      </c>
      <c r="G154" s="112">
        <v>0</v>
      </c>
      <c r="H154" s="113">
        <v>215568</v>
      </c>
      <c r="I154" s="113">
        <v>63200</v>
      </c>
      <c r="J154" s="113">
        <v>157368</v>
      </c>
      <c r="K154" s="112" t="s">
        <v>123</v>
      </c>
      <c r="L154" s="112" t="s">
        <v>123</v>
      </c>
      <c r="M154" s="118">
        <v>0.96</v>
      </c>
      <c r="N154" s="124"/>
      <c r="O154" s="124"/>
      <c r="P154" s="112">
        <f>AVERAGE($F$5:F154)</f>
        <v>436.04666666666668</v>
      </c>
      <c r="Q154" s="112">
        <f>AVERAGE(G$5:G154)</f>
        <v>8.666666666666667E-2</v>
      </c>
      <c r="R154" s="113">
        <f>AVERAGE(H$5:H154)</f>
        <v>217587.28666666665</v>
      </c>
      <c r="S154" s="113">
        <f>AVERAGE(I$5:I154)</f>
        <v>63647.91333333333</v>
      </c>
      <c r="T154" s="113">
        <f>AVERAGE(J$5:J154)</f>
        <v>158526.04</v>
      </c>
      <c r="U154" s="118">
        <f>AVERAGE($M$5:M154)</f>
        <v>0.96899259259259263</v>
      </c>
      <c r="V154" s="6"/>
      <c r="W154" s="6"/>
      <c r="X154" s="6"/>
      <c r="Y154" s="6"/>
      <c r="Z154" s="6"/>
      <c r="AA154" s="6"/>
      <c r="AB154" s="6"/>
      <c r="AC154" s="6"/>
      <c r="AD154" s="6"/>
      <c r="AE154" s="6"/>
      <c r="AF154" s="6"/>
      <c r="AG154" s="22"/>
      <c r="AH154" s="112">
        <v>150</v>
      </c>
      <c r="AI154" s="112">
        <v>501</v>
      </c>
      <c r="AJ154" s="112">
        <v>41</v>
      </c>
      <c r="AK154" s="112">
        <v>37</v>
      </c>
      <c r="AL154" s="113">
        <v>4905.0985255971837</v>
      </c>
      <c r="AM154" s="112">
        <v>445</v>
      </c>
      <c r="AN154" s="112">
        <v>0</v>
      </c>
      <c r="AO154" s="113">
        <v>266555</v>
      </c>
      <c r="AP154" s="113">
        <v>64500</v>
      </c>
      <c r="AQ154" s="113">
        <v>205755</v>
      </c>
      <c r="AR154" s="112" t="s">
        <v>123</v>
      </c>
      <c r="AS154" s="112" t="s">
        <v>123</v>
      </c>
      <c r="AT154" s="118">
        <v>0.98888888888888893</v>
      </c>
      <c r="AU154" s="124"/>
      <c r="AV154" s="124"/>
      <c r="AW154" s="112">
        <f>AVERAGE(AM$5:AM154)</f>
        <v>440.16</v>
      </c>
      <c r="AX154" s="112">
        <f>AVERAGE(AN$5:AN154)</f>
        <v>0.34</v>
      </c>
      <c r="AY154" s="113">
        <f>AVERAGE(AO$5:AO154)</f>
        <v>263655.84000000003</v>
      </c>
      <c r="AZ154" s="113">
        <f>AVERAGE(AP$5:AP154)</f>
        <v>64219.66</v>
      </c>
      <c r="BA154" s="113">
        <f>AVERAGE(AQ$5:AQ154)</f>
        <v>203515.51333333334</v>
      </c>
      <c r="BB154" s="118">
        <f>AVERAGE($AT$5:AT154)</f>
        <v>0.9781333333333333</v>
      </c>
      <c r="BO154" s="22"/>
    </row>
    <row r="155" spans="1:67" x14ac:dyDescent="0.25">
      <c r="A155" s="112">
        <v>151</v>
      </c>
      <c r="B155" s="112">
        <v>568</v>
      </c>
      <c r="C155" s="112">
        <v>38</v>
      </c>
      <c r="D155" s="112">
        <v>47</v>
      </c>
      <c r="E155" s="113">
        <v>4411.3526439758662</v>
      </c>
      <c r="F155" s="112">
        <v>435</v>
      </c>
      <c r="G155" s="112">
        <v>0</v>
      </c>
      <c r="H155" s="113">
        <v>217065</v>
      </c>
      <c r="I155" s="113">
        <v>63500</v>
      </c>
      <c r="J155" s="113">
        <v>158265</v>
      </c>
      <c r="K155" s="112" t="s">
        <v>123</v>
      </c>
      <c r="L155" s="112" t="s">
        <v>123</v>
      </c>
      <c r="M155" s="118">
        <v>0.96666666666666667</v>
      </c>
      <c r="N155" s="124"/>
      <c r="O155" s="124"/>
      <c r="P155" s="112">
        <f>AVERAGE($F$5:F155)</f>
        <v>436.03973509933775</v>
      </c>
      <c r="Q155" s="112">
        <f>AVERAGE(G$5:G155)</f>
        <v>8.6092715231788075E-2</v>
      </c>
      <c r="R155" s="113">
        <f>AVERAGE(H$5:H155)</f>
        <v>217583.82781456952</v>
      </c>
      <c r="S155" s="113">
        <f>AVERAGE(I$5:I155)</f>
        <v>63646.933774834441</v>
      </c>
      <c r="T155" s="113">
        <f>AVERAGE(J$5:J155)</f>
        <v>158524.31125827815</v>
      </c>
      <c r="U155" s="118">
        <f>AVERAGE($M$5:M155)</f>
        <v>0.96897718910963948</v>
      </c>
      <c r="V155" s="6"/>
      <c r="W155" s="6"/>
      <c r="X155" s="6"/>
      <c r="Y155" s="6"/>
      <c r="Z155" s="6"/>
      <c r="AA155" s="6"/>
      <c r="AB155" s="6"/>
      <c r="AC155" s="6"/>
      <c r="AD155" s="6"/>
      <c r="AE155" s="6"/>
      <c r="AF155" s="6"/>
      <c r="AG155" s="22"/>
      <c r="AH155" s="112">
        <v>151</v>
      </c>
      <c r="AI155" s="112">
        <v>476</v>
      </c>
      <c r="AJ155" s="112">
        <v>39</v>
      </c>
      <c r="AK155" s="112">
        <v>37</v>
      </c>
      <c r="AL155" s="113">
        <v>4635.6664878518295</v>
      </c>
      <c r="AM155" s="112">
        <v>445</v>
      </c>
      <c r="AN155" s="112">
        <v>0</v>
      </c>
      <c r="AO155" s="113">
        <v>266555</v>
      </c>
      <c r="AP155" s="113">
        <v>64500</v>
      </c>
      <c r="AQ155" s="113">
        <v>205755</v>
      </c>
      <c r="AR155" s="112" t="s">
        <v>123</v>
      </c>
      <c r="AS155" s="112" t="s">
        <v>123</v>
      </c>
      <c r="AT155" s="118">
        <v>0.98888888888888893</v>
      </c>
      <c r="AU155" s="124"/>
      <c r="AV155" s="124"/>
      <c r="AW155" s="112">
        <f>AVERAGE(AM$5:AM155)</f>
        <v>440.19205298013247</v>
      </c>
      <c r="AX155" s="112">
        <f>AVERAGE(AN$5:AN155)</f>
        <v>0.33774834437086093</v>
      </c>
      <c r="AY155" s="113">
        <f>AVERAGE(AO$5:AO155)</f>
        <v>263675.03973509936</v>
      </c>
      <c r="AZ155" s="113">
        <f>AVERAGE(AP$5:AP155)</f>
        <v>64221.51655629139</v>
      </c>
      <c r="BA155" s="113">
        <f>AVERAGE(AQ$5:AQ155)</f>
        <v>203530.34437086093</v>
      </c>
      <c r="BB155" s="118">
        <f>AVERAGE($AT$5:AT155)</f>
        <v>0.97820456217807206</v>
      </c>
      <c r="BC155" s="6"/>
      <c r="BD155" s="6"/>
      <c r="BE155" s="6"/>
      <c r="BF155" s="6"/>
      <c r="BG155" s="6"/>
      <c r="BO155" s="22"/>
    </row>
    <row r="156" spans="1:67" x14ac:dyDescent="0.25">
      <c r="A156" s="112">
        <v>152</v>
      </c>
      <c r="B156" s="112">
        <v>605</v>
      </c>
      <c r="C156" s="112">
        <v>38</v>
      </c>
      <c r="D156" s="112">
        <v>52</v>
      </c>
      <c r="E156" s="113">
        <v>3545.9690400834465</v>
      </c>
      <c r="F156" s="112">
        <v>430</v>
      </c>
      <c r="G156" s="112">
        <v>0</v>
      </c>
      <c r="H156" s="113">
        <v>214570</v>
      </c>
      <c r="I156" s="113">
        <v>63000</v>
      </c>
      <c r="J156" s="113">
        <v>156770</v>
      </c>
      <c r="K156" s="112" t="s">
        <v>123</v>
      </c>
      <c r="L156" s="112" t="s">
        <v>123</v>
      </c>
      <c r="M156" s="118">
        <v>0.9555555555555556</v>
      </c>
      <c r="N156" s="124"/>
      <c r="O156" s="124"/>
      <c r="P156" s="112">
        <f>AVERAGE($F$5:F156)</f>
        <v>436</v>
      </c>
      <c r="Q156" s="112">
        <f>AVERAGE(G$5:G156)</f>
        <v>8.5526315789473686E-2</v>
      </c>
      <c r="R156" s="113">
        <f>AVERAGE(H$5:H156)</f>
        <v>217564</v>
      </c>
      <c r="S156" s="113">
        <f>AVERAGE(I$5:I156)</f>
        <v>63642.677631578947</v>
      </c>
      <c r="T156" s="113">
        <f>AVERAGE(J$5:J156)</f>
        <v>158512.76973684211</v>
      </c>
      <c r="U156" s="118">
        <f>AVERAGE($M$5:M156)</f>
        <v>0.96888888888888891</v>
      </c>
      <c r="V156" s="6"/>
      <c r="W156" s="6"/>
      <c r="X156" s="6"/>
      <c r="Y156" s="6"/>
      <c r="Z156" s="6"/>
      <c r="AA156" s="6"/>
      <c r="AB156" s="6"/>
      <c r="AC156" s="6"/>
      <c r="AD156" s="6"/>
      <c r="AE156" s="6"/>
      <c r="AF156" s="6"/>
      <c r="AG156" s="22"/>
      <c r="AH156" s="112">
        <v>152</v>
      </c>
      <c r="AI156" s="112">
        <v>509</v>
      </c>
      <c r="AJ156" s="112">
        <v>39</v>
      </c>
      <c r="AK156" s="112">
        <v>41</v>
      </c>
      <c r="AL156" s="113">
        <v>2433.9492489655036</v>
      </c>
      <c r="AM156" s="112">
        <v>441</v>
      </c>
      <c r="AN156" s="112">
        <v>0</v>
      </c>
      <c r="AO156" s="113">
        <v>264159</v>
      </c>
      <c r="AP156" s="113">
        <v>64100</v>
      </c>
      <c r="AQ156" s="113">
        <v>204159</v>
      </c>
      <c r="AR156" s="112" t="s">
        <v>123</v>
      </c>
      <c r="AS156" s="112" t="s">
        <v>123</v>
      </c>
      <c r="AT156" s="118">
        <v>0.98</v>
      </c>
      <c r="AU156" s="124"/>
      <c r="AV156" s="124"/>
      <c r="AW156" s="112">
        <f>AVERAGE(AM$5:AM156)</f>
        <v>440.19736842105266</v>
      </c>
      <c r="AX156" s="112">
        <f>AVERAGE(AN$5:AN156)</f>
        <v>0.33552631578947367</v>
      </c>
      <c r="AY156" s="113">
        <f>AVERAGE(AO$5:AO156)</f>
        <v>263678.2236842105</v>
      </c>
      <c r="AZ156" s="113">
        <f>AVERAGE(AP$5:AP156)</f>
        <v>64220.71710526316</v>
      </c>
      <c r="BA156" s="113">
        <f>AVERAGE(AQ$5:AQ156)</f>
        <v>203534.48026315789</v>
      </c>
      <c r="BB156" s="118">
        <f>AVERAGE($AT$5:AT156)</f>
        <v>0.97821637426900576</v>
      </c>
      <c r="BC156" s="10"/>
      <c r="BD156" s="10"/>
      <c r="BE156" s="10"/>
      <c r="BF156" s="10"/>
      <c r="BG156" s="6"/>
      <c r="BO156" s="22"/>
    </row>
    <row r="157" spans="1:67" x14ac:dyDescent="0.25">
      <c r="A157" s="112">
        <v>153</v>
      </c>
      <c r="B157" s="112">
        <v>570</v>
      </c>
      <c r="C157" s="112">
        <v>40</v>
      </c>
      <c r="D157" s="112">
        <v>46</v>
      </c>
      <c r="E157" s="113">
        <v>3071.8666641954405</v>
      </c>
      <c r="F157" s="112">
        <v>436</v>
      </c>
      <c r="G157" s="112">
        <v>0</v>
      </c>
      <c r="H157" s="113">
        <v>217564</v>
      </c>
      <c r="I157" s="113">
        <v>63600</v>
      </c>
      <c r="J157" s="113">
        <v>158564</v>
      </c>
      <c r="K157" s="112" t="s">
        <v>123</v>
      </c>
      <c r="L157" s="112" t="s">
        <v>123</v>
      </c>
      <c r="M157" s="118">
        <v>0.96888888888888891</v>
      </c>
      <c r="N157" s="124"/>
      <c r="O157" s="124"/>
      <c r="P157" s="112">
        <f>AVERAGE($F$5:F157)</f>
        <v>436</v>
      </c>
      <c r="Q157" s="112">
        <f>AVERAGE(G$5:G157)</f>
        <v>8.4967320261437912E-2</v>
      </c>
      <c r="R157" s="113">
        <f>AVERAGE(H$5:H157)</f>
        <v>217564</v>
      </c>
      <c r="S157" s="113">
        <f>AVERAGE(I$5:I157)</f>
        <v>63642.398692810457</v>
      </c>
      <c r="T157" s="113">
        <f>AVERAGE(J$5:J157)</f>
        <v>158513.10457516339</v>
      </c>
      <c r="U157" s="118">
        <f>AVERAGE($M$5:M157)</f>
        <v>0.96888888888888891</v>
      </c>
      <c r="V157" s="6"/>
      <c r="W157" s="6"/>
      <c r="X157" s="6"/>
      <c r="Y157" s="6"/>
      <c r="Z157" s="6"/>
      <c r="AA157" s="6"/>
      <c r="AB157" s="6"/>
      <c r="AC157" s="6"/>
      <c r="AD157" s="6"/>
      <c r="AE157" s="6"/>
      <c r="AF157" s="6"/>
      <c r="AG157" s="22"/>
      <c r="AH157" s="112">
        <v>153</v>
      </c>
      <c r="AI157" s="112">
        <v>580</v>
      </c>
      <c r="AJ157" s="112">
        <v>44</v>
      </c>
      <c r="AK157" s="112">
        <v>44</v>
      </c>
      <c r="AL157" s="113">
        <v>4233.0783652664031</v>
      </c>
      <c r="AM157" s="112">
        <v>438</v>
      </c>
      <c r="AN157" s="112">
        <v>0</v>
      </c>
      <c r="AO157" s="113">
        <v>262362</v>
      </c>
      <c r="AP157" s="113">
        <v>63800</v>
      </c>
      <c r="AQ157" s="113">
        <v>202962</v>
      </c>
      <c r="AR157" s="112" t="s">
        <v>123</v>
      </c>
      <c r="AS157" s="112" t="s">
        <v>123</v>
      </c>
      <c r="AT157" s="118">
        <v>0.97333333333333338</v>
      </c>
      <c r="AU157" s="124"/>
      <c r="AV157" s="124"/>
      <c r="AW157" s="112">
        <f>AVERAGE(AM$5:AM157)</f>
        <v>440.1830065359477</v>
      </c>
      <c r="AX157" s="112">
        <f>AVERAGE(AN$5:AN157)</f>
        <v>0.33333333333333331</v>
      </c>
      <c r="AY157" s="113">
        <f>AVERAGE(AO$5:AO157)</f>
        <v>263669.62091503269</v>
      </c>
      <c r="AZ157" s="113">
        <f>AVERAGE(AP$5:AP157)</f>
        <v>64217.967320261436</v>
      </c>
      <c r="BA157" s="113">
        <f>AVERAGE(AQ$5:AQ157)</f>
        <v>203530.73856209152</v>
      </c>
      <c r="BB157" s="118">
        <f>AVERAGE($AT$5:AT157)</f>
        <v>0.97818445896877249</v>
      </c>
      <c r="BC157" s="6"/>
      <c r="BD157" s="6"/>
      <c r="BE157" s="6"/>
      <c r="BF157" s="6"/>
      <c r="BG157" s="10"/>
      <c r="BO157" s="22"/>
    </row>
    <row r="158" spans="1:67" x14ac:dyDescent="0.25">
      <c r="A158" s="112">
        <v>154</v>
      </c>
      <c r="B158" s="112">
        <v>571</v>
      </c>
      <c r="C158" s="112">
        <v>45</v>
      </c>
      <c r="D158" s="112">
        <v>42</v>
      </c>
      <c r="E158" s="113">
        <v>4454.1026366311416</v>
      </c>
      <c r="F158" s="112">
        <v>440</v>
      </c>
      <c r="G158" s="112">
        <v>0</v>
      </c>
      <c r="H158" s="113">
        <v>219560</v>
      </c>
      <c r="I158" s="113">
        <v>64000</v>
      </c>
      <c r="J158" s="113">
        <v>159760</v>
      </c>
      <c r="K158" s="112" t="s">
        <v>123</v>
      </c>
      <c r="L158" s="112" t="s">
        <v>123</v>
      </c>
      <c r="M158" s="118">
        <v>0.97777777777777775</v>
      </c>
      <c r="N158" s="124"/>
      <c r="O158" s="124"/>
      <c r="P158" s="112">
        <f>AVERAGE($F$5:F158)</f>
        <v>436.02597402597405</v>
      </c>
      <c r="Q158" s="112">
        <f>AVERAGE(G$5:G158)</f>
        <v>8.4415584415584416E-2</v>
      </c>
      <c r="R158" s="113">
        <f>AVERAGE(H$5:H158)</f>
        <v>217576.96103896105</v>
      </c>
      <c r="S158" s="113">
        <f>AVERAGE(I$5:I158)</f>
        <v>63644.720779220777</v>
      </c>
      <c r="T158" s="113">
        <f>AVERAGE(J$5:J158)</f>
        <v>158521.20129870129</v>
      </c>
      <c r="U158" s="118">
        <f>AVERAGE($M$5:M158)</f>
        <v>0.96894660894660911</v>
      </c>
      <c r="V158" s="6"/>
      <c r="W158" s="6"/>
      <c r="X158" s="6"/>
      <c r="Y158" s="6"/>
      <c r="Z158" s="6"/>
      <c r="AA158" s="6"/>
      <c r="AB158" s="6"/>
      <c r="AC158" s="6"/>
      <c r="AD158" s="6"/>
      <c r="AE158" s="6"/>
      <c r="AF158" s="6"/>
      <c r="AG158" s="22"/>
      <c r="AH158" s="112">
        <v>154</v>
      </c>
      <c r="AI158" s="112">
        <v>474</v>
      </c>
      <c r="AJ158" s="112">
        <v>45</v>
      </c>
      <c r="AK158" s="112">
        <v>40</v>
      </c>
      <c r="AL158" s="113">
        <v>3543.2352899444431</v>
      </c>
      <c r="AM158" s="112">
        <v>442</v>
      </c>
      <c r="AN158" s="112">
        <v>0</v>
      </c>
      <c r="AO158" s="113">
        <v>264758</v>
      </c>
      <c r="AP158" s="113">
        <v>64200</v>
      </c>
      <c r="AQ158" s="113">
        <v>204558</v>
      </c>
      <c r="AR158" s="112" t="s">
        <v>123</v>
      </c>
      <c r="AS158" s="112" t="s">
        <v>123</v>
      </c>
      <c r="AT158" s="118">
        <v>0.98222222222222222</v>
      </c>
      <c r="AU158" s="124"/>
      <c r="AV158" s="124"/>
      <c r="AW158" s="112">
        <f>AVERAGE(AM$5:AM158)</f>
        <v>440.19480519480521</v>
      </c>
      <c r="AX158" s="112">
        <f>AVERAGE(AN$5:AN158)</f>
        <v>0.33116883116883117</v>
      </c>
      <c r="AY158" s="113">
        <f>AVERAGE(AO$5:AO158)</f>
        <v>263676.68831168831</v>
      </c>
      <c r="AZ158" s="113">
        <f>AVERAGE(AP$5:AP158)</f>
        <v>64217.85064935065</v>
      </c>
      <c r="BA158" s="113">
        <f>AVERAGE(AQ$5:AQ158)</f>
        <v>203537.40909090909</v>
      </c>
      <c r="BB158" s="118">
        <f>AVERAGE($AT$5:AT158)</f>
        <v>0.97821067821067809</v>
      </c>
      <c r="BO158" s="22"/>
    </row>
    <row r="159" spans="1:67" x14ac:dyDescent="0.25">
      <c r="A159" s="112">
        <v>155</v>
      </c>
      <c r="B159" s="112">
        <v>579</v>
      </c>
      <c r="C159" s="112">
        <v>25</v>
      </c>
      <c r="D159" s="112">
        <v>42</v>
      </c>
      <c r="E159" s="113">
        <v>3227.6455739334551</v>
      </c>
      <c r="F159" s="112">
        <v>440</v>
      </c>
      <c r="G159" s="112">
        <v>0</v>
      </c>
      <c r="H159" s="113">
        <v>219560</v>
      </c>
      <c r="I159" s="113">
        <v>64000</v>
      </c>
      <c r="J159" s="113">
        <v>159760</v>
      </c>
      <c r="K159" s="112" t="s">
        <v>123</v>
      </c>
      <c r="L159" s="112" t="s">
        <v>123</v>
      </c>
      <c r="M159" s="118">
        <v>0.97777777777777775</v>
      </c>
      <c r="N159" s="124"/>
      <c r="O159" s="124"/>
      <c r="P159" s="112">
        <f>AVERAGE($F$5:F159)</f>
        <v>436.05161290322582</v>
      </c>
      <c r="Q159" s="112">
        <f>AVERAGE(G$5:G159)</f>
        <v>8.387096774193549E-2</v>
      </c>
      <c r="R159" s="113">
        <f>AVERAGE(H$5:H159)</f>
        <v>217589.75483870969</v>
      </c>
      <c r="S159" s="113">
        <f>AVERAGE(I$5:I159)</f>
        <v>63647.012903225805</v>
      </c>
      <c r="T159" s="113">
        <f>AVERAGE(J$5:J159)</f>
        <v>158529.19354838709</v>
      </c>
      <c r="U159" s="118">
        <f>AVERAGE($M$5:M159)</f>
        <v>0.96900358422939092</v>
      </c>
      <c r="V159" s="6"/>
      <c r="W159" s="6"/>
      <c r="X159" s="6"/>
      <c r="Y159" s="6"/>
      <c r="Z159" s="6"/>
      <c r="AA159" s="6"/>
      <c r="AB159" s="6"/>
      <c r="AC159" s="6"/>
      <c r="AD159" s="6"/>
      <c r="AE159" s="6"/>
      <c r="AF159" s="6"/>
      <c r="AG159" s="22"/>
      <c r="AH159" s="112">
        <v>155</v>
      </c>
      <c r="AI159" s="112">
        <v>473</v>
      </c>
      <c r="AJ159" s="112">
        <v>37</v>
      </c>
      <c r="AK159" s="112">
        <v>36</v>
      </c>
      <c r="AL159" s="113">
        <v>2320.4362605803435</v>
      </c>
      <c r="AM159" s="112">
        <v>446</v>
      </c>
      <c r="AN159" s="112">
        <v>0</v>
      </c>
      <c r="AO159" s="113">
        <v>267154</v>
      </c>
      <c r="AP159" s="113">
        <v>64600</v>
      </c>
      <c r="AQ159" s="113">
        <v>206154</v>
      </c>
      <c r="AR159" s="112" t="s">
        <v>123</v>
      </c>
      <c r="AS159" s="112" t="s">
        <v>123</v>
      </c>
      <c r="AT159" s="118">
        <v>0.99111111111111116</v>
      </c>
      <c r="AU159" s="124"/>
      <c r="AV159" s="124"/>
      <c r="AW159" s="112">
        <f>AVERAGE(AM$5:AM159)</f>
        <v>440.23225806451615</v>
      </c>
      <c r="AX159" s="112">
        <f>AVERAGE(AN$5:AN159)</f>
        <v>0.32903225806451614</v>
      </c>
      <c r="AY159" s="113">
        <f>AVERAGE(AO$5:AO159)</f>
        <v>263699.12258064514</v>
      </c>
      <c r="AZ159" s="113">
        <f>AVERAGE(AP$5:AP159)</f>
        <v>64220.316129032261</v>
      </c>
      <c r="BA159" s="113">
        <f>AVERAGE(AQ$5:AQ159)</f>
        <v>203554.29032258064</v>
      </c>
      <c r="BB159" s="118">
        <f>AVERAGE($AT$5:AT159)</f>
        <v>0.9782939068100357</v>
      </c>
      <c r="BC159" s="6"/>
      <c r="BD159" s="6"/>
      <c r="BE159" s="6"/>
      <c r="BF159" s="6"/>
      <c r="BG159" s="6"/>
      <c r="BO159" s="22"/>
    </row>
    <row r="160" spans="1:67" x14ac:dyDescent="0.25">
      <c r="A160" s="112">
        <v>156</v>
      </c>
      <c r="B160" s="112">
        <v>605</v>
      </c>
      <c r="C160" s="112">
        <v>37</v>
      </c>
      <c r="D160" s="112">
        <v>50</v>
      </c>
      <c r="E160" s="113">
        <v>3354.5473545908376</v>
      </c>
      <c r="F160" s="112">
        <v>432</v>
      </c>
      <c r="G160" s="112">
        <v>0</v>
      </c>
      <c r="H160" s="113">
        <v>215568</v>
      </c>
      <c r="I160" s="113">
        <v>63200</v>
      </c>
      <c r="J160" s="113">
        <v>157368</v>
      </c>
      <c r="K160" s="112" t="s">
        <v>123</v>
      </c>
      <c r="L160" s="112" t="s">
        <v>123</v>
      </c>
      <c r="M160" s="118">
        <v>0.96</v>
      </c>
      <c r="N160" s="124"/>
      <c r="O160" s="124"/>
      <c r="P160" s="112">
        <f>AVERAGE($F$5:F160)</f>
        <v>436.02564102564105</v>
      </c>
      <c r="Q160" s="112">
        <f>AVERAGE(G$5:G160)</f>
        <v>8.3333333333333329E-2</v>
      </c>
      <c r="R160" s="113">
        <f>AVERAGE(H$5:H160)</f>
        <v>217576.79487179487</v>
      </c>
      <c r="S160" s="113">
        <f>AVERAGE(I$5:I160)</f>
        <v>63644.147435897437</v>
      </c>
      <c r="T160" s="113">
        <f>AVERAGE(J$5:J160)</f>
        <v>158521.75</v>
      </c>
      <c r="U160" s="118">
        <f>AVERAGE($M$5:M160)</f>
        <v>0.9689458689458692</v>
      </c>
      <c r="V160" s="6"/>
      <c r="W160" s="6"/>
      <c r="X160" s="6"/>
      <c r="Y160" s="6"/>
      <c r="Z160" s="6"/>
      <c r="AA160" s="6"/>
      <c r="AB160" s="6"/>
      <c r="AC160" s="6"/>
      <c r="AD160" s="6"/>
      <c r="AE160" s="6"/>
      <c r="AF160" s="6"/>
      <c r="AG160" s="22"/>
      <c r="AH160" s="112">
        <v>156</v>
      </c>
      <c r="AI160" s="112">
        <v>540</v>
      </c>
      <c r="AJ160" s="112">
        <v>41</v>
      </c>
      <c r="AK160" s="112">
        <v>33</v>
      </c>
      <c r="AL160" s="113">
        <v>4479.0628695902515</v>
      </c>
      <c r="AM160" s="112">
        <v>449</v>
      </c>
      <c r="AN160" s="112">
        <v>0</v>
      </c>
      <c r="AO160" s="113">
        <v>268951</v>
      </c>
      <c r="AP160" s="113">
        <v>64900</v>
      </c>
      <c r="AQ160" s="113">
        <v>207351</v>
      </c>
      <c r="AR160" s="112" t="s">
        <v>123</v>
      </c>
      <c r="AS160" s="112" t="s">
        <v>123</v>
      </c>
      <c r="AT160" s="118">
        <v>0.99777777777777776</v>
      </c>
      <c r="AU160" s="124"/>
      <c r="AV160" s="124"/>
      <c r="AW160" s="112">
        <f>AVERAGE(AM$5:AM160)</f>
        <v>440.28846153846155</v>
      </c>
      <c r="AX160" s="112">
        <f>AVERAGE(AN$5:AN160)</f>
        <v>0.32692307692307693</v>
      </c>
      <c r="AY160" s="113">
        <f>AVERAGE(AO$5:AO160)</f>
        <v>263732.78846153844</v>
      </c>
      <c r="AZ160" s="113">
        <f>AVERAGE(AP$5:AP160)</f>
        <v>64224.673076923078</v>
      </c>
      <c r="BA160" s="113">
        <f>AVERAGE(AQ$5:AQ160)</f>
        <v>203578.62820512822</v>
      </c>
      <c r="BB160" s="118">
        <f>AVERAGE($AT$5:AT160)</f>
        <v>0.97841880341880316</v>
      </c>
      <c r="BC160" s="10"/>
      <c r="BD160" s="10"/>
      <c r="BE160" s="10"/>
      <c r="BF160" s="10"/>
      <c r="BG160" s="6"/>
      <c r="BO160" s="22"/>
    </row>
    <row r="161" spans="1:67" x14ac:dyDescent="0.25">
      <c r="A161" s="112">
        <v>157</v>
      </c>
      <c r="B161" s="112">
        <v>548</v>
      </c>
      <c r="C161" s="112">
        <v>35</v>
      </c>
      <c r="D161" s="112">
        <v>33</v>
      </c>
      <c r="E161" s="113">
        <v>2844.7368278065724</v>
      </c>
      <c r="F161" s="112">
        <v>449</v>
      </c>
      <c r="G161" s="112">
        <v>0</v>
      </c>
      <c r="H161" s="113">
        <v>224051</v>
      </c>
      <c r="I161" s="113">
        <v>64900</v>
      </c>
      <c r="J161" s="113">
        <v>162451</v>
      </c>
      <c r="K161" s="112" t="s">
        <v>123</v>
      </c>
      <c r="L161" s="112" t="s">
        <v>123</v>
      </c>
      <c r="M161" s="118">
        <v>0.99777777777777776</v>
      </c>
      <c r="N161" s="124"/>
      <c r="O161" s="124"/>
      <c r="P161" s="112">
        <f>AVERAGE($F$5:F161)</f>
        <v>436.10828025477707</v>
      </c>
      <c r="Q161" s="112">
        <f>AVERAGE(G$5:G161)</f>
        <v>8.2802547770700632E-2</v>
      </c>
      <c r="R161" s="113">
        <f>AVERAGE(H$5:H161)</f>
        <v>217618.03184713377</v>
      </c>
      <c r="S161" s="113">
        <f>AVERAGE(I$5:I161)</f>
        <v>63652.146496815287</v>
      </c>
      <c r="T161" s="113">
        <f>AVERAGE(J$5:J161)</f>
        <v>158546.77707006369</v>
      </c>
      <c r="U161" s="118">
        <f>AVERAGE($M$5:M161)</f>
        <v>0.96912951167728256</v>
      </c>
      <c r="V161" s="6"/>
      <c r="W161" s="6"/>
      <c r="X161" s="6"/>
      <c r="Y161" s="6"/>
      <c r="Z161" s="6"/>
      <c r="AA161" s="6"/>
      <c r="AB161" s="6"/>
      <c r="AC161" s="6"/>
      <c r="AD161" s="6"/>
      <c r="AE161" s="6"/>
      <c r="AF161" s="6"/>
      <c r="AG161" s="22"/>
      <c r="AH161" s="112">
        <v>157</v>
      </c>
      <c r="AI161" s="112">
        <v>487</v>
      </c>
      <c r="AJ161" s="112">
        <v>47</v>
      </c>
      <c r="AK161" s="112">
        <v>39</v>
      </c>
      <c r="AL161" s="113">
        <v>2857.896316366357</v>
      </c>
      <c r="AM161" s="112">
        <v>443</v>
      </c>
      <c r="AN161" s="112">
        <v>0</v>
      </c>
      <c r="AO161" s="113">
        <v>265357</v>
      </c>
      <c r="AP161" s="113">
        <v>64300</v>
      </c>
      <c r="AQ161" s="113">
        <v>204957</v>
      </c>
      <c r="AR161" s="112" t="s">
        <v>123</v>
      </c>
      <c r="AS161" s="112" t="s">
        <v>123</v>
      </c>
      <c r="AT161" s="118">
        <v>0.98444444444444446</v>
      </c>
      <c r="AU161" s="124"/>
      <c r="AV161" s="124"/>
      <c r="AW161" s="112">
        <f>AVERAGE(AM$5:AM161)</f>
        <v>440.30573248407643</v>
      </c>
      <c r="AX161" s="112">
        <f>AVERAGE(AN$5:AN161)</f>
        <v>0.32484076433121017</v>
      </c>
      <c r="AY161" s="113">
        <f>AVERAGE(AO$5:AO161)</f>
        <v>263743.1337579618</v>
      </c>
      <c r="AZ161" s="113">
        <f>AVERAGE(AP$5:AP161)</f>
        <v>64225.152866242039</v>
      </c>
      <c r="BA161" s="113">
        <f>AVERAGE(AQ$5:AQ161)</f>
        <v>203587.40764331209</v>
      </c>
      <c r="BB161" s="118">
        <f>AVERAGE($AT$5:AT161)</f>
        <v>0.9784571832979474</v>
      </c>
      <c r="BC161" s="6"/>
      <c r="BD161" s="6"/>
      <c r="BE161" s="6"/>
      <c r="BF161" s="6"/>
      <c r="BG161" s="10"/>
      <c r="BO161" s="22"/>
    </row>
    <row r="162" spans="1:67" x14ac:dyDescent="0.25">
      <c r="A162" s="112">
        <v>158</v>
      </c>
      <c r="B162" s="112">
        <v>547</v>
      </c>
      <c r="C162" s="112">
        <v>33</v>
      </c>
      <c r="D162" s="112">
        <v>45</v>
      </c>
      <c r="E162" s="113">
        <v>2190.9499620437105</v>
      </c>
      <c r="F162" s="112">
        <v>437</v>
      </c>
      <c r="G162" s="112">
        <v>0</v>
      </c>
      <c r="H162" s="113">
        <v>218063</v>
      </c>
      <c r="I162" s="113">
        <v>63700</v>
      </c>
      <c r="J162" s="113">
        <v>158863</v>
      </c>
      <c r="K162" s="112" t="s">
        <v>123</v>
      </c>
      <c r="L162" s="112" t="s">
        <v>123</v>
      </c>
      <c r="M162" s="118">
        <v>0.97111111111111115</v>
      </c>
      <c r="N162" s="124"/>
      <c r="O162" s="124"/>
      <c r="P162" s="112">
        <f>AVERAGE($F$5:F162)</f>
        <v>436.11392405063293</v>
      </c>
      <c r="Q162" s="112">
        <f>AVERAGE(G$5:G162)</f>
        <v>8.2278481012658222E-2</v>
      </c>
      <c r="R162" s="113">
        <f>AVERAGE(H$5:H162)</f>
        <v>217620.84810126582</v>
      </c>
      <c r="S162" s="113">
        <f>AVERAGE(I$5:I162)</f>
        <v>63652.449367088608</v>
      </c>
      <c r="T162" s="113">
        <f>AVERAGE(J$5:J162)</f>
        <v>158548.77848101265</v>
      </c>
      <c r="U162" s="118">
        <f>AVERAGE($M$5:M162)</f>
        <v>0.96914205344585103</v>
      </c>
      <c r="V162" s="6"/>
      <c r="W162" s="6"/>
      <c r="X162" s="6"/>
      <c r="Y162" s="6"/>
      <c r="Z162" s="6"/>
      <c r="AA162" s="6"/>
      <c r="AB162" s="6"/>
      <c r="AC162" s="6"/>
      <c r="AD162" s="6"/>
      <c r="AE162" s="6"/>
      <c r="AF162" s="6"/>
      <c r="AG162" s="22"/>
      <c r="AH162" s="112">
        <v>158</v>
      </c>
      <c r="AI162" s="112">
        <v>462</v>
      </c>
      <c r="AJ162" s="112">
        <v>38</v>
      </c>
      <c r="AK162" s="112">
        <v>40</v>
      </c>
      <c r="AL162" s="113">
        <v>4076.2720940530394</v>
      </c>
      <c r="AM162" s="112">
        <v>442</v>
      </c>
      <c r="AN162" s="112">
        <v>0</v>
      </c>
      <c r="AO162" s="113">
        <v>264758</v>
      </c>
      <c r="AP162" s="113">
        <v>64200</v>
      </c>
      <c r="AQ162" s="113">
        <v>204558</v>
      </c>
      <c r="AR162" s="112" t="s">
        <v>123</v>
      </c>
      <c r="AS162" s="112" t="s">
        <v>123</v>
      </c>
      <c r="AT162" s="118">
        <v>0.98222222222222222</v>
      </c>
      <c r="AU162" s="124"/>
      <c r="AV162" s="124"/>
      <c r="AW162" s="112">
        <f>AVERAGE(AM$5:AM162)</f>
        <v>440.31645569620252</v>
      </c>
      <c r="AX162" s="112">
        <f>AVERAGE(AN$5:AN162)</f>
        <v>0.32278481012658228</v>
      </c>
      <c r="AY162" s="113">
        <f>AVERAGE(AO$5:AO162)</f>
        <v>263749.55696202529</v>
      </c>
      <c r="AZ162" s="113">
        <f>AVERAGE(AP$5:AP162)</f>
        <v>64224.993670886077</v>
      </c>
      <c r="BA162" s="113">
        <f>AVERAGE(AQ$5:AQ162)</f>
        <v>203593.55063291139</v>
      </c>
      <c r="BB162" s="118">
        <f>AVERAGE($AT$5:AT162)</f>
        <v>0.97848101265822762</v>
      </c>
      <c r="BO162" s="22"/>
    </row>
    <row r="163" spans="1:67" x14ac:dyDescent="0.25">
      <c r="A163" s="112">
        <v>159</v>
      </c>
      <c r="B163" s="112">
        <v>593</v>
      </c>
      <c r="C163" s="112">
        <v>41</v>
      </c>
      <c r="D163" s="112">
        <v>48</v>
      </c>
      <c r="E163" s="113">
        <v>4666.506577526513</v>
      </c>
      <c r="F163" s="112">
        <v>434</v>
      </c>
      <c r="G163" s="112">
        <v>0</v>
      </c>
      <c r="H163" s="113">
        <v>216566</v>
      </c>
      <c r="I163" s="113">
        <v>63400</v>
      </c>
      <c r="J163" s="113">
        <v>157966</v>
      </c>
      <c r="K163" s="112" t="s">
        <v>123</v>
      </c>
      <c r="L163" s="112" t="s">
        <v>123</v>
      </c>
      <c r="M163" s="118">
        <v>0.96444444444444444</v>
      </c>
      <c r="N163" s="124"/>
      <c r="O163" s="124"/>
      <c r="P163" s="112">
        <f>AVERAGE($F$5:F163)</f>
        <v>436.10062893081761</v>
      </c>
      <c r="Q163" s="112">
        <f>AVERAGE(G$5:G163)</f>
        <v>8.1761006289308172E-2</v>
      </c>
      <c r="R163" s="113">
        <f>AVERAGE(H$5:H163)</f>
        <v>217614.21383647798</v>
      </c>
      <c r="S163" s="113">
        <f>AVERAGE(I$5:I163)</f>
        <v>63650.861635220128</v>
      </c>
      <c r="T163" s="113">
        <f>AVERAGE(J$5:J163)</f>
        <v>158545.11320754717</v>
      </c>
      <c r="U163" s="118">
        <f>AVERAGE($M$5:M163)</f>
        <v>0.96911250873515031</v>
      </c>
      <c r="V163" s="6"/>
      <c r="W163" s="6"/>
      <c r="X163" s="6"/>
      <c r="Y163" s="6"/>
      <c r="Z163" s="6"/>
      <c r="AA163" s="6"/>
      <c r="AB163" s="6"/>
      <c r="AC163" s="6"/>
      <c r="AD163" s="6"/>
      <c r="AE163" s="6"/>
      <c r="AF163" s="6"/>
      <c r="AG163" s="22"/>
      <c r="AH163" s="112">
        <v>159</v>
      </c>
      <c r="AI163" s="112">
        <v>453</v>
      </c>
      <c r="AJ163" s="112">
        <v>35</v>
      </c>
      <c r="AK163" s="112">
        <v>36</v>
      </c>
      <c r="AL163" s="113">
        <v>2263.7979195450953</v>
      </c>
      <c r="AM163" s="112">
        <v>446</v>
      </c>
      <c r="AN163" s="112">
        <v>0</v>
      </c>
      <c r="AO163" s="113">
        <v>267154</v>
      </c>
      <c r="AP163" s="113">
        <v>64600</v>
      </c>
      <c r="AQ163" s="113">
        <v>206154</v>
      </c>
      <c r="AR163" s="112" t="s">
        <v>123</v>
      </c>
      <c r="AS163" s="112" t="s">
        <v>123</v>
      </c>
      <c r="AT163" s="118">
        <v>0.99111111111111116</v>
      </c>
      <c r="AU163" s="124"/>
      <c r="AV163" s="124"/>
      <c r="AW163" s="112">
        <f>AVERAGE(AM$5:AM163)</f>
        <v>440.35220125786162</v>
      </c>
      <c r="AX163" s="112">
        <f>AVERAGE(AN$5:AN163)</f>
        <v>0.32075471698113206</v>
      </c>
      <c r="AY163" s="113">
        <f>AVERAGE(AO$5:AO163)</f>
        <v>263770.9685534591</v>
      </c>
      <c r="AZ163" s="113">
        <f>AVERAGE(AP$5:AP163)</f>
        <v>64227.352201257861</v>
      </c>
      <c r="BA163" s="113">
        <f>AVERAGE(AQ$5:AQ163)</f>
        <v>203609.6540880503</v>
      </c>
      <c r="BB163" s="118">
        <f>AVERAGE($AT$5:AT163)</f>
        <v>0.97856044723969227</v>
      </c>
      <c r="BC163" s="6"/>
      <c r="BD163" s="6"/>
      <c r="BE163" s="6"/>
      <c r="BF163" s="6"/>
      <c r="BG163" s="6"/>
      <c r="BO163" s="22"/>
    </row>
    <row r="164" spans="1:67" x14ac:dyDescent="0.25">
      <c r="A164" s="112">
        <v>160</v>
      </c>
      <c r="B164" s="112">
        <v>603</v>
      </c>
      <c r="C164" s="112">
        <v>39</v>
      </c>
      <c r="D164" s="112">
        <v>46</v>
      </c>
      <c r="E164" s="113">
        <v>4772.901817157076</v>
      </c>
      <c r="F164" s="112">
        <v>436</v>
      </c>
      <c r="G164" s="112">
        <v>0</v>
      </c>
      <c r="H164" s="113">
        <v>217564</v>
      </c>
      <c r="I164" s="113">
        <v>63600</v>
      </c>
      <c r="J164" s="113">
        <v>158564</v>
      </c>
      <c r="K164" s="112" t="s">
        <v>123</v>
      </c>
      <c r="L164" s="112" t="s">
        <v>123</v>
      </c>
      <c r="M164" s="118">
        <v>0.96888888888888891</v>
      </c>
      <c r="N164" s="124"/>
      <c r="O164" s="124"/>
      <c r="P164" s="112">
        <f>AVERAGE($F$5:F164)</f>
        <v>436.1</v>
      </c>
      <c r="Q164" s="112">
        <f>AVERAGE(G$5:G164)</f>
        <v>8.1250000000000003E-2</v>
      </c>
      <c r="R164" s="113">
        <f>AVERAGE(H$5:H164)</f>
        <v>217613.9</v>
      </c>
      <c r="S164" s="113">
        <f>AVERAGE(I$5:I164)</f>
        <v>63650.543749999997</v>
      </c>
      <c r="T164" s="113">
        <f>AVERAGE(J$5:J164)</f>
        <v>158545.23125000001</v>
      </c>
      <c r="U164" s="118">
        <f>AVERAGE($M$5:M164)</f>
        <v>0.96911111111111126</v>
      </c>
      <c r="V164" s="6"/>
      <c r="W164" s="6"/>
      <c r="X164" s="6"/>
      <c r="Y164" s="6"/>
      <c r="Z164" s="6"/>
      <c r="AA164" s="6"/>
      <c r="AB164" s="6"/>
      <c r="AC164" s="6"/>
      <c r="AD164" s="6"/>
      <c r="AE164" s="6"/>
      <c r="AF164" s="6"/>
      <c r="AG164" s="22"/>
      <c r="AH164" s="112">
        <v>160</v>
      </c>
      <c r="AI164" s="112">
        <v>512</v>
      </c>
      <c r="AJ164" s="112">
        <v>30</v>
      </c>
      <c r="AK164" s="112">
        <v>37</v>
      </c>
      <c r="AL164" s="113">
        <v>3530.4061841987218</v>
      </c>
      <c r="AM164" s="112">
        <v>445</v>
      </c>
      <c r="AN164" s="112">
        <v>0</v>
      </c>
      <c r="AO164" s="113">
        <v>266555</v>
      </c>
      <c r="AP164" s="113">
        <v>64500</v>
      </c>
      <c r="AQ164" s="113">
        <v>205755</v>
      </c>
      <c r="AR164" s="112" t="s">
        <v>123</v>
      </c>
      <c r="AS164" s="112" t="s">
        <v>123</v>
      </c>
      <c r="AT164" s="118">
        <v>0.98888888888888893</v>
      </c>
      <c r="AU164" s="124"/>
      <c r="AV164" s="124"/>
      <c r="AW164" s="112">
        <f>AVERAGE(AM$5:AM164)</f>
        <v>440.38125000000002</v>
      </c>
      <c r="AX164" s="112">
        <f>AVERAGE(AN$5:AN164)</f>
        <v>0.31874999999999998</v>
      </c>
      <c r="AY164" s="113">
        <f>AVERAGE(AO$5:AO164)</f>
        <v>263788.36875000002</v>
      </c>
      <c r="AZ164" s="113">
        <f>AVERAGE(AP$5:AP164)</f>
        <v>64229.056250000001</v>
      </c>
      <c r="BA164" s="113">
        <f>AVERAGE(AQ$5:AQ164)</f>
        <v>203623.0625</v>
      </c>
      <c r="BB164" s="118">
        <f>AVERAGE($AT$5:AT164)</f>
        <v>0.97862499999999975</v>
      </c>
      <c r="BC164" s="10"/>
      <c r="BD164" s="10"/>
      <c r="BE164" s="10"/>
      <c r="BF164" s="10"/>
      <c r="BG164" s="6"/>
      <c r="BO164" s="22"/>
    </row>
    <row r="165" spans="1:67" x14ac:dyDescent="0.25">
      <c r="A165" s="112">
        <v>161</v>
      </c>
      <c r="B165" s="112">
        <v>563</v>
      </c>
      <c r="C165" s="112">
        <v>34</v>
      </c>
      <c r="D165" s="112">
        <v>34</v>
      </c>
      <c r="E165" s="113">
        <v>3115.1767736488823</v>
      </c>
      <c r="F165" s="112">
        <v>448</v>
      </c>
      <c r="G165" s="112">
        <v>0</v>
      </c>
      <c r="H165" s="113">
        <v>223552</v>
      </c>
      <c r="I165" s="113">
        <v>64800</v>
      </c>
      <c r="J165" s="113">
        <v>162152</v>
      </c>
      <c r="K165" s="112" t="s">
        <v>123</v>
      </c>
      <c r="L165" s="112" t="s">
        <v>123</v>
      </c>
      <c r="M165" s="118">
        <v>0.99555555555555553</v>
      </c>
      <c r="N165" s="124"/>
      <c r="O165" s="124"/>
      <c r="P165" s="112">
        <f>AVERAGE($F$5:F165)</f>
        <v>436.17391304347825</v>
      </c>
      <c r="Q165" s="112">
        <f>AVERAGE(G$5:G165)</f>
        <v>8.0745341614906832E-2</v>
      </c>
      <c r="R165" s="113">
        <f>AVERAGE(H$5:H165)</f>
        <v>217650.78260869565</v>
      </c>
      <c r="S165" s="113">
        <f>AVERAGE(I$5:I165)</f>
        <v>63657.683229813665</v>
      </c>
      <c r="T165" s="113">
        <f>AVERAGE(J$5:J165)</f>
        <v>158567.63354037268</v>
      </c>
      <c r="U165" s="118">
        <f>AVERAGE($M$5:M165)</f>
        <v>0.96927536231884082</v>
      </c>
      <c r="V165" s="6"/>
      <c r="W165" s="6"/>
      <c r="X165" s="6"/>
      <c r="Y165" s="6"/>
      <c r="Z165" s="6"/>
      <c r="AA165" s="6"/>
      <c r="AB165" s="6"/>
      <c r="AC165" s="6"/>
      <c r="AD165" s="6"/>
      <c r="AE165" s="6"/>
      <c r="AF165" s="6"/>
      <c r="AG165" s="22"/>
      <c r="AH165" s="112">
        <v>161</v>
      </c>
      <c r="AI165" s="112">
        <v>538</v>
      </c>
      <c r="AJ165" s="112">
        <v>46</v>
      </c>
      <c r="AK165" s="112">
        <v>47</v>
      </c>
      <c r="AL165" s="113">
        <v>3261.4701750123495</v>
      </c>
      <c r="AM165" s="112">
        <v>435</v>
      </c>
      <c r="AN165" s="112">
        <v>0</v>
      </c>
      <c r="AO165" s="113">
        <v>260565</v>
      </c>
      <c r="AP165" s="113">
        <v>63500</v>
      </c>
      <c r="AQ165" s="113">
        <v>201765</v>
      </c>
      <c r="AR165" s="112" t="s">
        <v>123</v>
      </c>
      <c r="AS165" s="112" t="s">
        <v>123</v>
      </c>
      <c r="AT165" s="118">
        <v>0.96666666666666667</v>
      </c>
      <c r="AU165" s="124"/>
      <c r="AV165" s="124"/>
      <c r="AW165" s="112">
        <f>AVERAGE(AM$5:AM165)</f>
        <v>440.3478260869565</v>
      </c>
      <c r="AX165" s="112">
        <f>AVERAGE(AN$5:AN165)</f>
        <v>0.31677018633540371</v>
      </c>
      <c r="AY165" s="113">
        <f>AVERAGE(AO$5:AO165)</f>
        <v>263768.34782608697</v>
      </c>
      <c r="AZ165" s="113">
        <f>AVERAGE(AP$5:AP165)</f>
        <v>64224.527950310556</v>
      </c>
      <c r="BA165" s="113">
        <f>AVERAGE(AQ$5:AQ165)</f>
        <v>203611.52173913043</v>
      </c>
      <c r="BB165" s="118">
        <f>AVERAGE($AT$5:AT165)</f>
        <v>0.97855072463768089</v>
      </c>
      <c r="BC165" s="6"/>
      <c r="BD165" s="6"/>
      <c r="BE165" s="6"/>
      <c r="BF165" s="6"/>
      <c r="BG165" s="10"/>
      <c r="BO165" s="22"/>
    </row>
    <row r="166" spans="1:67" x14ac:dyDescent="0.25">
      <c r="A166" s="112">
        <v>162</v>
      </c>
      <c r="B166" s="112">
        <v>567</v>
      </c>
      <c r="C166" s="112">
        <v>29</v>
      </c>
      <c r="D166" s="112">
        <v>60</v>
      </c>
      <c r="E166" s="113">
        <v>3201.0046135935645</v>
      </c>
      <c r="F166" s="112">
        <v>422</v>
      </c>
      <c r="G166" s="112">
        <v>0</v>
      </c>
      <c r="H166" s="113">
        <v>210578</v>
      </c>
      <c r="I166" s="113">
        <v>62200</v>
      </c>
      <c r="J166" s="113">
        <v>154378</v>
      </c>
      <c r="K166" s="112" t="s">
        <v>123</v>
      </c>
      <c r="L166" s="112" t="s">
        <v>123</v>
      </c>
      <c r="M166" s="118">
        <v>0.93777777777777782</v>
      </c>
      <c r="N166" s="124"/>
      <c r="O166" s="124"/>
      <c r="P166" s="112">
        <f>AVERAGE($F$5:F166)</f>
        <v>436.08641975308643</v>
      </c>
      <c r="Q166" s="112">
        <f>AVERAGE(G$5:G166)</f>
        <v>8.0246913580246909E-2</v>
      </c>
      <c r="R166" s="113">
        <f>AVERAGE(H$5:H166)</f>
        <v>217607.12345679011</v>
      </c>
      <c r="S166" s="113">
        <f>AVERAGE(I$5:I166)</f>
        <v>63648.685185185182</v>
      </c>
      <c r="T166" s="113">
        <f>AVERAGE(J$5:J166)</f>
        <v>158541.77160493826</v>
      </c>
      <c r="U166" s="118">
        <f>AVERAGE($M$5:M166)</f>
        <v>0.96908093278463669</v>
      </c>
      <c r="V166" s="6"/>
      <c r="W166" s="6"/>
      <c r="X166" s="6"/>
      <c r="Y166" s="6"/>
      <c r="Z166" s="6"/>
      <c r="AA166" s="6"/>
      <c r="AB166" s="6"/>
      <c r="AC166" s="6"/>
      <c r="AD166" s="6"/>
      <c r="AE166" s="6"/>
      <c r="AF166" s="6"/>
      <c r="AG166" s="22"/>
      <c r="AH166" s="112">
        <v>162</v>
      </c>
      <c r="AI166" s="112">
        <v>482</v>
      </c>
      <c r="AJ166" s="112">
        <v>43</v>
      </c>
      <c r="AK166" s="112">
        <v>33</v>
      </c>
      <c r="AL166" s="113">
        <v>4668.3111299861466</v>
      </c>
      <c r="AM166" s="112">
        <v>449</v>
      </c>
      <c r="AN166" s="112">
        <v>0</v>
      </c>
      <c r="AO166" s="113">
        <v>268951</v>
      </c>
      <c r="AP166" s="113">
        <v>64900</v>
      </c>
      <c r="AQ166" s="113">
        <v>207351</v>
      </c>
      <c r="AR166" s="112" t="s">
        <v>123</v>
      </c>
      <c r="AS166" s="112" t="s">
        <v>123</v>
      </c>
      <c r="AT166" s="118">
        <v>0.99777777777777776</v>
      </c>
      <c r="AU166" s="124"/>
      <c r="AV166" s="124"/>
      <c r="AW166" s="112">
        <f>AVERAGE(AM$5:AM166)</f>
        <v>440.40123456790121</v>
      </c>
      <c r="AX166" s="112">
        <f>AVERAGE(AN$5:AN166)</f>
        <v>0.31481481481481483</v>
      </c>
      <c r="AY166" s="113">
        <f>AVERAGE(AO$5:AO166)</f>
        <v>263800.33950617287</v>
      </c>
      <c r="AZ166" s="113">
        <f>AVERAGE(AP$5:AP166)</f>
        <v>64228.6975308642</v>
      </c>
      <c r="BA166" s="113">
        <f>AVERAGE(AQ$5:AQ166)</f>
        <v>203634.6049382716</v>
      </c>
      <c r="BB166" s="118">
        <f>AVERAGE($AT$5:AT166)</f>
        <v>0.97866941015089137</v>
      </c>
      <c r="BO166" s="22"/>
    </row>
    <row r="167" spans="1:67" x14ac:dyDescent="0.25">
      <c r="A167" s="112">
        <v>163</v>
      </c>
      <c r="B167" s="112">
        <v>608</v>
      </c>
      <c r="C167" s="112">
        <v>50</v>
      </c>
      <c r="D167" s="112">
        <v>55</v>
      </c>
      <c r="E167" s="113">
        <v>2211.3475455090547</v>
      </c>
      <c r="F167" s="112">
        <v>427</v>
      </c>
      <c r="G167" s="112">
        <v>0</v>
      </c>
      <c r="H167" s="113">
        <v>213073</v>
      </c>
      <c r="I167" s="113">
        <v>62700</v>
      </c>
      <c r="J167" s="113">
        <v>155873</v>
      </c>
      <c r="K167" s="112" t="s">
        <v>123</v>
      </c>
      <c r="L167" s="112" t="s">
        <v>123</v>
      </c>
      <c r="M167" s="118">
        <v>0.94888888888888889</v>
      </c>
      <c r="N167" s="124"/>
      <c r="O167" s="124"/>
      <c r="P167" s="112">
        <f>AVERAGE($F$5:F167)</f>
        <v>436.03067484662574</v>
      </c>
      <c r="Q167" s="112">
        <f>AVERAGE(G$5:G167)</f>
        <v>7.9754601226993863E-2</v>
      </c>
      <c r="R167" s="113">
        <f>AVERAGE(H$5:H167)</f>
        <v>217579.30674846625</v>
      </c>
      <c r="S167" s="113">
        <f>AVERAGE(I$5:I167)</f>
        <v>63642.865030674846</v>
      </c>
      <c r="T167" s="113">
        <f>AVERAGE(J$5:J167)</f>
        <v>158525.39877300613</v>
      </c>
      <c r="U167" s="118">
        <f>AVERAGE($M$5:M167)</f>
        <v>0.96895705521472408</v>
      </c>
      <c r="V167" s="6"/>
      <c r="W167" s="6"/>
      <c r="X167" s="6"/>
      <c r="Y167" s="6"/>
      <c r="Z167" s="6"/>
      <c r="AA167" s="6"/>
      <c r="AB167" s="6"/>
      <c r="AC167" s="6"/>
      <c r="AD167" s="6"/>
      <c r="AE167" s="6"/>
      <c r="AF167" s="6"/>
      <c r="AG167" s="22"/>
      <c r="AH167" s="112">
        <v>163</v>
      </c>
      <c r="AI167" s="112">
        <v>484</v>
      </c>
      <c r="AJ167" s="112">
        <v>45</v>
      </c>
      <c r="AK167" s="112">
        <v>38</v>
      </c>
      <c r="AL167" s="113">
        <v>4120.9632977749388</v>
      </c>
      <c r="AM167" s="112">
        <v>444</v>
      </c>
      <c r="AN167" s="112">
        <v>0</v>
      </c>
      <c r="AO167" s="113">
        <v>265956</v>
      </c>
      <c r="AP167" s="113">
        <v>64400</v>
      </c>
      <c r="AQ167" s="113">
        <v>205356</v>
      </c>
      <c r="AR167" s="112" t="s">
        <v>123</v>
      </c>
      <c r="AS167" s="112" t="s">
        <v>123</v>
      </c>
      <c r="AT167" s="118">
        <v>0.98666666666666669</v>
      </c>
      <c r="AU167" s="124"/>
      <c r="AV167" s="124"/>
      <c r="AW167" s="112">
        <f>AVERAGE(AM$5:AM167)</f>
        <v>440.42331288343559</v>
      </c>
      <c r="AX167" s="112">
        <f>AVERAGE(AN$5:AN167)</f>
        <v>0.31288343558282211</v>
      </c>
      <c r="AY167" s="113">
        <f>AVERAGE(AO$5:AO167)</f>
        <v>263813.56441717793</v>
      </c>
      <c r="AZ167" s="113">
        <f>AVERAGE(AP$5:AP167)</f>
        <v>64229.748466257668</v>
      </c>
      <c r="BA167" s="113">
        <f>AVERAGE(AQ$5:AQ167)</f>
        <v>203645.16564417179</v>
      </c>
      <c r="BB167" s="118">
        <f>AVERAGE($AT$5:AT167)</f>
        <v>0.97871847307430104</v>
      </c>
      <c r="BC167" s="6"/>
      <c r="BD167" s="6"/>
      <c r="BE167" s="6"/>
      <c r="BF167" s="6"/>
      <c r="BG167" s="6"/>
      <c r="BO167" s="22"/>
    </row>
    <row r="168" spans="1:67" x14ac:dyDescent="0.25">
      <c r="A168" s="112">
        <v>164</v>
      </c>
      <c r="B168" s="112">
        <v>561</v>
      </c>
      <c r="C168" s="112">
        <v>36</v>
      </c>
      <c r="D168" s="112">
        <v>43</v>
      </c>
      <c r="E168" s="113">
        <v>3638.4688640219065</v>
      </c>
      <c r="F168" s="112">
        <v>439</v>
      </c>
      <c r="G168" s="112">
        <v>0</v>
      </c>
      <c r="H168" s="113">
        <v>219061</v>
      </c>
      <c r="I168" s="113">
        <v>63900</v>
      </c>
      <c r="J168" s="113">
        <v>159461</v>
      </c>
      <c r="K168" s="112" t="s">
        <v>123</v>
      </c>
      <c r="L168" s="112" t="s">
        <v>123</v>
      </c>
      <c r="M168" s="118">
        <v>0.97555555555555551</v>
      </c>
      <c r="N168" s="124"/>
      <c r="O168" s="124"/>
      <c r="P168" s="112">
        <f>AVERAGE($F$5:F168)</f>
        <v>436.04878048780489</v>
      </c>
      <c r="Q168" s="112">
        <f>AVERAGE(G$5:G168)</f>
        <v>7.926829268292683E-2</v>
      </c>
      <c r="R168" s="113">
        <f>AVERAGE(H$5:H168)</f>
        <v>217588.34146341463</v>
      </c>
      <c r="S168" s="113">
        <f>AVERAGE(I$5:I168)</f>
        <v>63644.432926829271</v>
      </c>
      <c r="T168" s="113">
        <f>AVERAGE(J$5:J168)</f>
        <v>158531.10365853659</v>
      </c>
      <c r="U168" s="118">
        <f>AVERAGE($M$5:M168)</f>
        <v>0.96899728997289991</v>
      </c>
      <c r="V168" s="6"/>
      <c r="W168" s="6"/>
      <c r="X168" s="6"/>
      <c r="Y168" s="6"/>
      <c r="Z168" s="6"/>
      <c r="AA168" s="6"/>
      <c r="AB168" s="6"/>
      <c r="AC168" s="6"/>
      <c r="AD168" s="6"/>
      <c r="AE168" s="6"/>
      <c r="AF168" s="6"/>
      <c r="AG168" s="22"/>
      <c r="AH168" s="112">
        <v>164</v>
      </c>
      <c r="AI168" s="112">
        <v>506</v>
      </c>
      <c r="AJ168" s="112">
        <v>37</v>
      </c>
      <c r="AK168" s="112">
        <v>40</v>
      </c>
      <c r="AL168" s="113">
        <v>4866.6437316932079</v>
      </c>
      <c r="AM168" s="112">
        <v>442</v>
      </c>
      <c r="AN168" s="112">
        <v>0</v>
      </c>
      <c r="AO168" s="113">
        <v>264758</v>
      </c>
      <c r="AP168" s="113">
        <v>64200</v>
      </c>
      <c r="AQ168" s="113">
        <v>204558</v>
      </c>
      <c r="AR168" s="112" t="s">
        <v>123</v>
      </c>
      <c r="AS168" s="112" t="s">
        <v>123</v>
      </c>
      <c r="AT168" s="118">
        <v>0.98222222222222222</v>
      </c>
      <c r="AU168" s="124"/>
      <c r="AV168" s="124"/>
      <c r="AW168" s="112">
        <f>AVERAGE(AM$5:AM168)</f>
        <v>440.4329268292683</v>
      </c>
      <c r="AX168" s="112">
        <f>AVERAGE(AN$5:AN168)</f>
        <v>0.31097560975609756</v>
      </c>
      <c r="AY168" s="113">
        <f>AVERAGE(AO$5:AO168)</f>
        <v>263819.32317073172</v>
      </c>
      <c r="AZ168" s="113">
        <f>AVERAGE(AP$5:AP168)</f>
        <v>64229.567073170729</v>
      </c>
      <c r="BA168" s="113">
        <f>AVERAGE(AQ$5:AQ168)</f>
        <v>203650.73170731709</v>
      </c>
      <c r="BB168" s="118">
        <f>AVERAGE($AT$5:AT168)</f>
        <v>0.97873983739837378</v>
      </c>
      <c r="BC168" s="10"/>
      <c r="BD168" s="10"/>
      <c r="BE168" s="10"/>
      <c r="BF168" s="10"/>
      <c r="BG168" s="6"/>
      <c r="BO168" s="22"/>
    </row>
    <row r="169" spans="1:67" x14ac:dyDescent="0.25">
      <c r="A169" s="112">
        <v>165</v>
      </c>
      <c r="B169" s="112">
        <v>549</v>
      </c>
      <c r="C169" s="112">
        <v>35</v>
      </c>
      <c r="D169" s="112">
        <v>41</v>
      </c>
      <c r="E169" s="113">
        <v>3258.9248224297753</v>
      </c>
      <c r="F169" s="112">
        <v>441</v>
      </c>
      <c r="G169" s="112">
        <v>0</v>
      </c>
      <c r="H169" s="113">
        <v>220059</v>
      </c>
      <c r="I169" s="113">
        <v>64100</v>
      </c>
      <c r="J169" s="113">
        <v>160059</v>
      </c>
      <c r="K169" s="112" t="s">
        <v>123</v>
      </c>
      <c r="L169" s="112" t="s">
        <v>123</v>
      </c>
      <c r="M169" s="118">
        <v>0.98</v>
      </c>
      <c r="N169" s="124"/>
      <c r="O169" s="124"/>
      <c r="P169" s="112">
        <f>AVERAGE($F$5:F169)</f>
        <v>436.07878787878786</v>
      </c>
      <c r="Q169" s="112">
        <f>AVERAGE(G$5:G169)</f>
        <v>7.8787878787878782E-2</v>
      </c>
      <c r="R169" s="113">
        <f>AVERAGE(H$5:H169)</f>
        <v>217603.31515151515</v>
      </c>
      <c r="S169" s="113">
        <f>AVERAGE(I$5:I169)</f>
        <v>63647.193939393939</v>
      </c>
      <c r="T169" s="113">
        <f>AVERAGE(J$5:J169)</f>
        <v>158540.36363636365</v>
      </c>
      <c r="U169" s="118">
        <f>AVERAGE($M$5:M169)</f>
        <v>0.96906397306397318</v>
      </c>
      <c r="V169" s="6"/>
      <c r="W169" s="6"/>
      <c r="X169" s="6"/>
      <c r="Y169" s="6"/>
      <c r="Z169" s="6"/>
      <c r="AA169" s="6"/>
      <c r="AB169" s="6"/>
      <c r="AC169" s="6"/>
      <c r="AD169" s="6"/>
      <c r="AE169" s="6"/>
      <c r="AF169" s="6"/>
      <c r="AG169" s="22"/>
      <c r="AH169" s="112">
        <v>165</v>
      </c>
      <c r="AI169" s="112">
        <v>442</v>
      </c>
      <c r="AJ169" s="112">
        <v>41</v>
      </c>
      <c r="AK169" s="112">
        <v>30</v>
      </c>
      <c r="AL169" s="113">
        <v>2380.3926231175046</v>
      </c>
      <c r="AM169" s="112">
        <v>450</v>
      </c>
      <c r="AN169" s="112">
        <v>2</v>
      </c>
      <c r="AO169" s="113">
        <v>269550</v>
      </c>
      <c r="AP169" s="113">
        <v>66198</v>
      </c>
      <c r="AQ169" s="113">
        <v>206352</v>
      </c>
      <c r="AR169" s="112" t="s">
        <v>124</v>
      </c>
      <c r="AS169" s="112" t="s">
        <v>124</v>
      </c>
      <c r="AT169" s="118">
        <v>1</v>
      </c>
      <c r="AU169" s="124"/>
      <c r="AV169" s="124"/>
      <c r="AW169" s="112">
        <f>AVERAGE(AM$5:AM169)</f>
        <v>440.4909090909091</v>
      </c>
      <c r="AX169" s="112">
        <f>AVERAGE(AN$5:AN169)</f>
        <v>0.32121212121212123</v>
      </c>
      <c r="AY169" s="113">
        <f>AVERAGE(AO$5:AO169)</f>
        <v>263854.05454545456</v>
      </c>
      <c r="AZ169" s="113">
        <f>AVERAGE(AP$5:AP169)</f>
        <v>64241.496969696971</v>
      </c>
      <c r="BA169" s="113">
        <f>AVERAGE(AQ$5:AQ169)</f>
        <v>203667.10303030303</v>
      </c>
      <c r="BB169" s="118">
        <f>AVERAGE($AT$5:AT169)</f>
        <v>0.97886868686868667</v>
      </c>
      <c r="BC169" s="6"/>
      <c r="BD169" s="6"/>
      <c r="BE169" s="6"/>
      <c r="BF169" s="6"/>
      <c r="BG169" s="10"/>
      <c r="BO169" s="22"/>
    </row>
    <row r="170" spans="1:67" x14ac:dyDescent="0.25">
      <c r="A170" s="112">
        <v>166</v>
      </c>
      <c r="B170" s="112">
        <v>595</v>
      </c>
      <c r="C170" s="112">
        <v>39</v>
      </c>
      <c r="D170" s="112">
        <v>45</v>
      </c>
      <c r="E170" s="113">
        <v>2652.6483728441317</v>
      </c>
      <c r="F170" s="112">
        <v>437</v>
      </c>
      <c r="G170" s="112">
        <v>0</v>
      </c>
      <c r="H170" s="113">
        <v>218063</v>
      </c>
      <c r="I170" s="113">
        <v>63700</v>
      </c>
      <c r="J170" s="113">
        <v>158863</v>
      </c>
      <c r="K170" s="112" t="s">
        <v>123</v>
      </c>
      <c r="L170" s="112" t="s">
        <v>123</v>
      </c>
      <c r="M170" s="118">
        <v>0.97111111111111115</v>
      </c>
      <c r="N170" s="124"/>
      <c r="O170" s="124"/>
      <c r="P170" s="112">
        <f>AVERAGE($F$5:F170)</f>
        <v>436.08433734939757</v>
      </c>
      <c r="Q170" s="112">
        <f>AVERAGE(G$5:G170)</f>
        <v>7.8313253012048195E-2</v>
      </c>
      <c r="R170" s="113">
        <f>AVERAGE(H$5:H170)</f>
        <v>217606.0843373494</v>
      </c>
      <c r="S170" s="113">
        <f>AVERAGE(I$5:I170)</f>
        <v>63647.512048192773</v>
      </c>
      <c r="T170" s="113">
        <f>AVERAGE(J$5:J170)</f>
        <v>158542.30722891566</v>
      </c>
      <c r="U170" s="118">
        <f>AVERAGE($M$5:M170)</f>
        <v>0.96907630522088362</v>
      </c>
      <c r="V170" s="6"/>
      <c r="W170" s="6"/>
      <c r="X170" s="6"/>
      <c r="Y170" s="6"/>
      <c r="Z170" s="6"/>
      <c r="AA170" s="6"/>
      <c r="AB170" s="6"/>
      <c r="AC170" s="6"/>
      <c r="AD170" s="6"/>
      <c r="AE170" s="6"/>
      <c r="AF170" s="6"/>
      <c r="AG170" s="22"/>
      <c r="AH170" s="112">
        <v>166</v>
      </c>
      <c r="AI170" s="112">
        <v>424</v>
      </c>
      <c r="AJ170" s="112">
        <v>27</v>
      </c>
      <c r="AK170" s="112">
        <v>38</v>
      </c>
      <c r="AL170" s="113">
        <v>3758.7265450974792</v>
      </c>
      <c r="AM170" s="112">
        <v>413</v>
      </c>
      <c r="AN170" s="112">
        <v>0</v>
      </c>
      <c r="AO170" s="113">
        <v>247387</v>
      </c>
      <c r="AP170" s="113">
        <v>61300</v>
      </c>
      <c r="AQ170" s="113">
        <v>189887</v>
      </c>
      <c r="AR170" s="112" t="s">
        <v>123</v>
      </c>
      <c r="AS170" s="112" t="s">
        <v>123</v>
      </c>
      <c r="AT170" s="118">
        <v>0.9177777777777778</v>
      </c>
      <c r="AU170" s="124"/>
      <c r="AV170" s="124"/>
      <c r="AW170" s="112">
        <f>AVERAGE(AM$5:AM170)</f>
        <v>440.32530120481925</v>
      </c>
      <c r="AX170" s="112">
        <f>AVERAGE(AN$5:AN170)</f>
        <v>0.31927710843373491</v>
      </c>
      <c r="AY170" s="113">
        <f>AVERAGE(AO$5:AO170)</f>
        <v>263754.85542168672</v>
      </c>
      <c r="AZ170" s="113">
        <f>AVERAGE(AP$5:AP170)</f>
        <v>64223.777108433736</v>
      </c>
      <c r="BA170" s="113">
        <f>AVERAGE(AQ$5:AQ170)</f>
        <v>203584.09036144579</v>
      </c>
      <c r="BB170" s="118">
        <f>AVERAGE($AT$5:AT170)</f>
        <v>0.97850066934404267</v>
      </c>
      <c r="BO170" s="22"/>
    </row>
    <row r="171" spans="1:67" x14ac:dyDescent="0.25">
      <c r="A171" s="112">
        <v>167</v>
      </c>
      <c r="B171" s="112">
        <v>592</v>
      </c>
      <c r="C171" s="112">
        <v>37</v>
      </c>
      <c r="D171" s="112">
        <v>61</v>
      </c>
      <c r="E171" s="113">
        <v>4401.9420757027056</v>
      </c>
      <c r="F171" s="112">
        <v>421</v>
      </c>
      <c r="G171" s="112">
        <v>0</v>
      </c>
      <c r="H171" s="113">
        <v>210079</v>
      </c>
      <c r="I171" s="113">
        <v>62100</v>
      </c>
      <c r="J171" s="113">
        <v>154079</v>
      </c>
      <c r="K171" s="112" t="s">
        <v>123</v>
      </c>
      <c r="L171" s="112" t="s">
        <v>123</v>
      </c>
      <c r="M171" s="118">
        <v>0.93555555555555558</v>
      </c>
      <c r="N171" s="124"/>
      <c r="O171" s="124"/>
      <c r="P171" s="112">
        <f>AVERAGE($F$5:F171)</f>
        <v>435.99401197604789</v>
      </c>
      <c r="Q171" s="112">
        <f>AVERAGE(G$5:G171)</f>
        <v>7.7844311377245512E-2</v>
      </c>
      <c r="R171" s="113">
        <f>AVERAGE(H$5:H171)</f>
        <v>217561.01197604791</v>
      </c>
      <c r="S171" s="113">
        <f>AVERAGE(I$5:I171)</f>
        <v>63638.245508982036</v>
      </c>
      <c r="T171" s="113">
        <f>AVERAGE(J$5:J171)</f>
        <v>158515.58083832337</v>
      </c>
      <c r="U171" s="118">
        <f>AVERAGE($M$5:M171)</f>
        <v>0.9688755821689955</v>
      </c>
      <c r="V171" s="6"/>
      <c r="W171" s="6"/>
      <c r="X171" s="6"/>
      <c r="Y171" s="6"/>
      <c r="Z171" s="6"/>
      <c r="AA171" s="6"/>
      <c r="AB171" s="6"/>
      <c r="AC171" s="6"/>
      <c r="AD171" s="6"/>
      <c r="AE171" s="6"/>
      <c r="AF171" s="6"/>
      <c r="AG171" s="22"/>
      <c r="AH171" s="112">
        <v>167</v>
      </c>
      <c r="AI171" s="112">
        <v>558</v>
      </c>
      <c r="AJ171" s="112">
        <v>24</v>
      </c>
      <c r="AK171" s="112">
        <v>38</v>
      </c>
      <c r="AL171" s="113">
        <v>4637.9799226270679</v>
      </c>
      <c r="AM171" s="112">
        <v>444</v>
      </c>
      <c r="AN171" s="112">
        <v>0</v>
      </c>
      <c r="AO171" s="113">
        <v>265956</v>
      </c>
      <c r="AP171" s="113">
        <v>64400</v>
      </c>
      <c r="AQ171" s="113">
        <v>205356</v>
      </c>
      <c r="AR171" s="112" t="s">
        <v>123</v>
      </c>
      <c r="AS171" s="112" t="s">
        <v>123</v>
      </c>
      <c r="AT171" s="118">
        <v>0.98666666666666669</v>
      </c>
      <c r="AU171" s="124"/>
      <c r="AV171" s="124"/>
      <c r="AW171" s="112">
        <f>AVERAGE(AM$5:AM171)</f>
        <v>440.34730538922156</v>
      </c>
      <c r="AX171" s="112">
        <f>AVERAGE(AN$5:AN171)</f>
        <v>0.31736526946107785</v>
      </c>
      <c r="AY171" s="113">
        <f>AVERAGE(AO$5:AO171)</f>
        <v>263768.03592814371</v>
      </c>
      <c r="AZ171" s="113">
        <f>AVERAGE(AP$5:AP171)</f>
        <v>64224.832335329338</v>
      </c>
      <c r="BA171" s="113">
        <f>AVERAGE(AQ$5:AQ171)</f>
        <v>203594.70059880239</v>
      </c>
      <c r="BB171" s="118">
        <f>AVERAGE($AT$5:AT171)</f>
        <v>0.97854956753160338</v>
      </c>
      <c r="BC171" s="6"/>
      <c r="BD171" s="6"/>
      <c r="BE171" s="6"/>
      <c r="BF171" s="6"/>
      <c r="BG171" s="6"/>
      <c r="BO171" s="22"/>
    </row>
    <row r="172" spans="1:67" x14ac:dyDescent="0.25">
      <c r="A172" s="112">
        <v>168</v>
      </c>
      <c r="B172" s="112">
        <v>522</v>
      </c>
      <c r="C172" s="112">
        <v>35</v>
      </c>
      <c r="D172" s="112">
        <v>40</v>
      </c>
      <c r="E172" s="113">
        <v>4628.7325791946841</v>
      </c>
      <c r="F172" s="112">
        <v>442</v>
      </c>
      <c r="G172" s="112">
        <v>0</v>
      </c>
      <c r="H172" s="113">
        <v>220558</v>
      </c>
      <c r="I172" s="113">
        <v>64200</v>
      </c>
      <c r="J172" s="113">
        <v>160358</v>
      </c>
      <c r="K172" s="112" t="s">
        <v>123</v>
      </c>
      <c r="L172" s="112" t="s">
        <v>123</v>
      </c>
      <c r="M172" s="118">
        <v>0.98222222222222222</v>
      </c>
      <c r="N172" s="124"/>
      <c r="O172" s="124"/>
      <c r="P172" s="112">
        <f>AVERAGE($F$5:F172)</f>
        <v>436.02976190476193</v>
      </c>
      <c r="Q172" s="112">
        <f>AVERAGE(G$5:G172)</f>
        <v>7.7380952380952384E-2</v>
      </c>
      <c r="R172" s="113">
        <f>AVERAGE(H$5:H172)</f>
        <v>217578.85119047618</v>
      </c>
      <c r="S172" s="113">
        <f>AVERAGE(I$5:I172)</f>
        <v>63641.589285714283</v>
      </c>
      <c r="T172" s="113">
        <f>AVERAGE(J$5:J172)</f>
        <v>158526.54761904763</v>
      </c>
      <c r="U172" s="118">
        <f>AVERAGE($M$5:M172)</f>
        <v>0.96895502645502651</v>
      </c>
      <c r="V172" s="6"/>
      <c r="W172" s="6"/>
      <c r="X172" s="6"/>
      <c r="Y172" s="6"/>
      <c r="Z172" s="6"/>
      <c r="AA172" s="6"/>
      <c r="AB172" s="6"/>
      <c r="AC172" s="6"/>
      <c r="AD172" s="6"/>
      <c r="AE172" s="6"/>
      <c r="AF172" s="6"/>
      <c r="AG172" s="22"/>
      <c r="AH172" s="112">
        <v>168</v>
      </c>
      <c r="AI172" s="112">
        <v>496</v>
      </c>
      <c r="AJ172" s="112">
        <v>33</v>
      </c>
      <c r="AK172" s="112">
        <v>46</v>
      </c>
      <c r="AL172" s="113">
        <v>4978.7753091669292</v>
      </c>
      <c r="AM172" s="112">
        <v>436</v>
      </c>
      <c r="AN172" s="112">
        <v>0</v>
      </c>
      <c r="AO172" s="113">
        <v>261164</v>
      </c>
      <c r="AP172" s="113">
        <v>63600</v>
      </c>
      <c r="AQ172" s="113">
        <v>202164</v>
      </c>
      <c r="AR172" s="112" t="s">
        <v>123</v>
      </c>
      <c r="AS172" s="112" t="s">
        <v>123</v>
      </c>
      <c r="AT172" s="118">
        <v>0.96888888888888891</v>
      </c>
      <c r="AU172" s="124"/>
      <c r="AV172" s="124"/>
      <c r="AW172" s="112">
        <f>AVERAGE(AM$5:AM172)</f>
        <v>440.32142857142856</v>
      </c>
      <c r="AX172" s="112">
        <f>AVERAGE(AN$5:AN172)</f>
        <v>0.31547619047619047</v>
      </c>
      <c r="AY172" s="113">
        <f>AVERAGE(AO$5:AO172)</f>
        <v>263752.53571428574</v>
      </c>
      <c r="AZ172" s="113">
        <f>AVERAGE(AP$5:AP172)</f>
        <v>64221.113095238092</v>
      </c>
      <c r="BA172" s="113">
        <f>AVERAGE(AQ$5:AQ172)</f>
        <v>203586.18452380953</v>
      </c>
      <c r="BB172" s="118">
        <f>AVERAGE($AT$5:AT172)</f>
        <v>0.97849206349206341</v>
      </c>
      <c r="BC172" s="10"/>
      <c r="BD172" s="10"/>
      <c r="BE172" s="10"/>
      <c r="BF172" s="10"/>
      <c r="BG172" s="6"/>
      <c r="BO172" s="22"/>
    </row>
    <row r="173" spans="1:67" x14ac:dyDescent="0.25">
      <c r="A173" s="112">
        <v>169</v>
      </c>
      <c r="B173" s="112">
        <v>542</v>
      </c>
      <c r="C173" s="112">
        <v>46</v>
      </c>
      <c r="D173" s="112">
        <v>39</v>
      </c>
      <c r="E173" s="113">
        <v>2985.8431695545996</v>
      </c>
      <c r="F173" s="112">
        <v>443</v>
      </c>
      <c r="G173" s="112">
        <v>0</v>
      </c>
      <c r="H173" s="113">
        <v>221057</v>
      </c>
      <c r="I173" s="113">
        <v>64300</v>
      </c>
      <c r="J173" s="113">
        <v>160657</v>
      </c>
      <c r="K173" s="112" t="s">
        <v>123</v>
      </c>
      <c r="L173" s="112" t="s">
        <v>123</v>
      </c>
      <c r="M173" s="118">
        <v>0.98444444444444446</v>
      </c>
      <c r="N173" s="124"/>
      <c r="O173" s="124"/>
      <c r="P173" s="112">
        <f>AVERAGE($F$5:F173)</f>
        <v>436.07100591715977</v>
      </c>
      <c r="Q173" s="112">
        <f>AVERAGE(G$5:G173)</f>
        <v>7.6923076923076927E-2</v>
      </c>
      <c r="R173" s="113">
        <f>AVERAGE(H$5:H173)</f>
        <v>217599.43195266271</v>
      </c>
      <c r="S173" s="113">
        <f>AVERAGE(I$5:I173)</f>
        <v>63645.485207100595</v>
      </c>
      <c r="T173" s="113">
        <f>AVERAGE(J$5:J173)</f>
        <v>158539.15384615384</v>
      </c>
      <c r="U173" s="118">
        <f>AVERAGE($M$5:M173)</f>
        <v>0.96904667981591075</v>
      </c>
      <c r="V173" s="6"/>
      <c r="W173" s="6"/>
      <c r="X173" s="6"/>
      <c r="Y173" s="6"/>
      <c r="Z173" s="6"/>
      <c r="AA173" s="6"/>
      <c r="AB173" s="6"/>
      <c r="AC173" s="6"/>
      <c r="AD173" s="6"/>
      <c r="AE173" s="6"/>
      <c r="AF173" s="6"/>
      <c r="AG173" s="22"/>
      <c r="AH173" s="112">
        <v>169</v>
      </c>
      <c r="AI173" s="112">
        <v>560</v>
      </c>
      <c r="AJ173" s="112">
        <v>44</v>
      </c>
      <c r="AK173" s="112">
        <v>42</v>
      </c>
      <c r="AL173" s="113">
        <v>4625.217054931134</v>
      </c>
      <c r="AM173" s="112">
        <v>440</v>
      </c>
      <c r="AN173" s="112">
        <v>0</v>
      </c>
      <c r="AO173" s="113">
        <v>263560</v>
      </c>
      <c r="AP173" s="113">
        <v>64000</v>
      </c>
      <c r="AQ173" s="113">
        <v>203760</v>
      </c>
      <c r="AR173" s="112" t="s">
        <v>123</v>
      </c>
      <c r="AS173" s="112" t="s">
        <v>123</v>
      </c>
      <c r="AT173" s="118">
        <v>0.97777777777777775</v>
      </c>
      <c r="AU173" s="124"/>
      <c r="AV173" s="124"/>
      <c r="AW173" s="112">
        <f>AVERAGE(AM$5:AM173)</f>
        <v>440.31952662721892</v>
      </c>
      <c r="AX173" s="112">
        <f>AVERAGE(AN$5:AN173)</f>
        <v>0.31360946745562129</v>
      </c>
      <c r="AY173" s="113">
        <f>AVERAGE(AO$5:AO173)</f>
        <v>263751.39644970413</v>
      </c>
      <c r="AZ173" s="113">
        <f>AVERAGE(AP$5:AP173)</f>
        <v>64219.804733727811</v>
      </c>
      <c r="BA173" s="113">
        <f>AVERAGE(AQ$5:AQ173)</f>
        <v>203587.21301775149</v>
      </c>
      <c r="BB173" s="118">
        <f>AVERAGE($AT$5:AT173)</f>
        <v>0.97848783694937547</v>
      </c>
      <c r="BC173" s="6"/>
      <c r="BD173" s="6"/>
      <c r="BE173" s="6"/>
      <c r="BF173" s="6"/>
      <c r="BG173" s="10"/>
      <c r="BO173" s="22"/>
    </row>
    <row r="174" spans="1:67" x14ac:dyDescent="0.25">
      <c r="A174" s="112">
        <v>170</v>
      </c>
      <c r="B174" s="112">
        <v>533</v>
      </c>
      <c r="C174" s="112">
        <v>43</v>
      </c>
      <c r="D174" s="112">
        <v>47</v>
      </c>
      <c r="E174" s="113">
        <v>2015.5966215583028</v>
      </c>
      <c r="F174" s="112">
        <v>435</v>
      </c>
      <c r="G174" s="112">
        <v>0</v>
      </c>
      <c r="H174" s="113">
        <v>217065</v>
      </c>
      <c r="I174" s="113">
        <v>63500</v>
      </c>
      <c r="J174" s="113">
        <v>158265</v>
      </c>
      <c r="K174" s="112" t="s">
        <v>123</v>
      </c>
      <c r="L174" s="112" t="s">
        <v>123</v>
      </c>
      <c r="M174" s="118">
        <v>0.96666666666666667</v>
      </c>
      <c r="N174" s="124"/>
      <c r="O174" s="124"/>
      <c r="P174" s="112">
        <f>AVERAGE($F$5:F174)</f>
        <v>436.06470588235294</v>
      </c>
      <c r="Q174" s="112">
        <f>AVERAGE(G$5:G174)</f>
        <v>7.6470588235294124E-2</v>
      </c>
      <c r="R174" s="113">
        <f>AVERAGE(H$5:H174)</f>
        <v>217596.28823529411</v>
      </c>
      <c r="S174" s="113">
        <f>AVERAGE(I$5:I174)</f>
        <v>63644.629411764705</v>
      </c>
      <c r="T174" s="113">
        <f>AVERAGE(J$5:J174)</f>
        <v>158537.54117647058</v>
      </c>
      <c r="U174" s="118">
        <f>AVERAGE($M$5:M174)</f>
        <v>0.96903267973856222</v>
      </c>
      <c r="V174" s="6"/>
      <c r="W174" s="6"/>
      <c r="X174" s="6"/>
      <c r="Y174" s="6"/>
      <c r="Z174" s="6"/>
      <c r="AA174" s="6"/>
      <c r="AB174" s="6"/>
      <c r="AC174" s="6"/>
      <c r="AD174" s="6"/>
      <c r="AE174" s="6"/>
      <c r="AF174" s="6"/>
      <c r="AG174" s="22"/>
      <c r="AH174" s="112">
        <v>170</v>
      </c>
      <c r="AI174" s="112">
        <v>478</v>
      </c>
      <c r="AJ174" s="112">
        <v>34</v>
      </c>
      <c r="AK174" s="112">
        <v>35</v>
      </c>
      <c r="AL174" s="113">
        <v>2580.4735165920788</v>
      </c>
      <c r="AM174" s="112">
        <v>447</v>
      </c>
      <c r="AN174" s="112">
        <v>0</v>
      </c>
      <c r="AO174" s="113">
        <v>267753</v>
      </c>
      <c r="AP174" s="113">
        <v>64700</v>
      </c>
      <c r="AQ174" s="113">
        <v>206553</v>
      </c>
      <c r="AR174" s="112" t="s">
        <v>123</v>
      </c>
      <c r="AS174" s="112" t="s">
        <v>123</v>
      </c>
      <c r="AT174" s="118">
        <v>0.99333333333333329</v>
      </c>
      <c r="AU174" s="124"/>
      <c r="AV174" s="124"/>
      <c r="AW174" s="112">
        <f>AVERAGE(AM$5:AM174)</f>
        <v>440.35882352941178</v>
      </c>
      <c r="AX174" s="112">
        <f>AVERAGE(AN$5:AN174)</f>
        <v>0.31176470588235294</v>
      </c>
      <c r="AY174" s="113">
        <f>AVERAGE(AO$5:AO174)</f>
        <v>263774.93529411766</v>
      </c>
      <c r="AZ174" s="113">
        <f>AVERAGE(AP$5:AP174)</f>
        <v>64222.629411764705</v>
      </c>
      <c r="BA174" s="113">
        <f>AVERAGE(AQ$5:AQ174)</f>
        <v>203604.6588235294</v>
      </c>
      <c r="BB174" s="118">
        <f>AVERAGE($AT$5:AT174)</f>
        <v>0.97857516339869288</v>
      </c>
      <c r="BO174" s="22"/>
    </row>
    <row r="175" spans="1:67" x14ac:dyDescent="0.25">
      <c r="A175" s="112">
        <v>171</v>
      </c>
      <c r="B175" s="112">
        <v>517</v>
      </c>
      <c r="C175" s="112">
        <v>28</v>
      </c>
      <c r="D175" s="112">
        <v>37</v>
      </c>
      <c r="E175" s="113">
        <v>4571.7241501421504</v>
      </c>
      <c r="F175" s="112">
        <v>445</v>
      </c>
      <c r="G175" s="112">
        <v>0</v>
      </c>
      <c r="H175" s="113">
        <v>222055</v>
      </c>
      <c r="I175" s="113">
        <v>64500</v>
      </c>
      <c r="J175" s="113">
        <v>161255</v>
      </c>
      <c r="K175" s="112" t="s">
        <v>123</v>
      </c>
      <c r="L175" s="112" t="s">
        <v>123</v>
      </c>
      <c r="M175" s="118">
        <v>0.98888888888888893</v>
      </c>
      <c r="N175" s="124"/>
      <c r="O175" s="124"/>
      <c r="P175" s="112">
        <f>AVERAGE($F$5:F175)</f>
        <v>436.11695906432749</v>
      </c>
      <c r="Q175" s="112">
        <f>AVERAGE(G$5:G175)</f>
        <v>7.6023391812865493E-2</v>
      </c>
      <c r="R175" s="113">
        <f>AVERAGE(H$5:H175)</f>
        <v>217622.36257309941</v>
      </c>
      <c r="S175" s="113">
        <f>AVERAGE(I$5:I175)</f>
        <v>63649.631578947367</v>
      </c>
      <c r="T175" s="113">
        <f>AVERAGE(J$5:J175)</f>
        <v>158553.43274853801</v>
      </c>
      <c r="U175" s="118">
        <f>AVERAGE($M$5:M175)</f>
        <v>0.96914879792072783</v>
      </c>
      <c r="V175" s="6"/>
      <c r="W175" s="6"/>
      <c r="X175" s="6"/>
      <c r="Y175" s="6"/>
      <c r="Z175" s="6"/>
      <c r="AA175" s="6"/>
      <c r="AB175" s="6"/>
      <c r="AC175" s="6"/>
      <c r="AD175" s="6"/>
      <c r="AE175" s="6"/>
      <c r="AF175" s="6"/>
      <c r="AG175" s="22"/>
      <c r="AH175" s="112">
        <v>171</v>
      </c>
      <c r="AI175" s="112">
        <v>541</v>
      </c>
      <c r="AJ175" s="112">
        <v>46</v>
      </c>
      <c r="AK175" s="112">
        <v>43</v>
      </c>
      <c r="AL175" s="113">
        <v>2550.3999807493778</v>
      </c>
      <c r="AM175" s="112">
        <v>439</v>
      </c>
      <c r="AN175" s="112">
        <v>0</v>
      </c>
      <c r="AO175" s="113">
        <v>262961</v>
      </c>
      <c r="AP175" s="113">
        <v>63900</v>
      </c>
      <c r="AQ175" s="113">
        <v>203361</v>
      </c>
      <c r="AR175" s="112" t="s">
        <v>123</v>
      </c>
      <c r="AS175" s="112" t="s">
        <v>123</v>
      </c>
      <c r="AT175" s="118">
        <v>0.97555555555555551</v>
      </c>
      <c r="AU175" s="124"/>
      <c r="AV175" s="124"/>
      <c r="AW175" s="112">
        <f>AVERAGE(AM$5:AM175)</f>
        <v>440.35087719298247</v>
      </c>
      <c r="AX175" s="112">
        <f>AVERAGE(AN$5:AN175)</f>
        <v>0.30994152046783624</v>
      </c>
      <c r="AY175" s="113">
        <f>AVERAGE(AO$5:AO175)</f>
        <v>263770.17543859652</v>
      </c>
      <c r="AZ175" s="113">
        <f>AVERAGE(AP$5:AP175)</f>
        <v>64220.742690058476</v>
      </c>
      <c r="BA175" s="113">
        <f>AVERAGE(AQ$5:AQ175)</f>
        <v>203603.23391812865</v>
      </c>
      <c r="BB175" s="118">
        <f>AVERAGE($AT$5:AT175)</f>
        <v>0.9785575048732944</v>
      </c>
      <c r="BC175" s="6"/>
      <c r="BD175" s="6"/>
      <c r="BE175" s="6"/>
      <c r="BF175" s="6"/>
      <c r="BG175" s="6"/>
      <c r="BO175" s="22"/>
    </row>
    <row r="176" spans="1:67" x14ac:dyDescent="0.25">
      <c r="A176" s="112">
        <v>172</v>
      </c>
      <c r="B176" s="112">
        <v>559</v>
      </c>
      <c r="C176" s="112">
        <v>28</v>
      </c>
      <c r="D176" s="112">
        <v>36</v>
      </c>
      <c r="E176" s="113">
        <v>3113.0511044367695</v>
      </c>
      <c r="F176" s="112">
        <v>446</v>
      </c>
      <c r="G176" s="112">
        <v>0</v>
      </c>
      <c r="H176" s="113">
        <v>222554</v>
      </c>
      <c r="I176" s="113">
        <v>64600</v>
      </c>
      <c r="J176" s="113">
        <v>161554</v>
      </c>
      <c r="K176" s="112" t="s">
        <v>123</v>
      </c>
      <c r="L176" s="112" t="s">
        <v>123</v>
      </c>
      <c r="M176" s="118">
        <v>0.99111111111111116</v>
      </c>
      <c r="N176" s="124"/>
      <c r="O176" s="124"/>
      <c r="P176" s="112">
        <f>AVERAGE($F$5:F176)</f>
        <v>436.17441860465118</v>
      </c>
      <c r="Q176" s="112">
        <f>AVERAGE(G$5:G176)</f>
        <v>7.5581395348837205E-2</v>
      </c>
      <c r="R176" s="113">
        <f>AVERAGE(H$5:H176)</f>
        <v>217651.03488372092</v>
      </c>
      <c r="S176" s="113">
        <f>AVERAGE(I$5:I176)</f>
        <v>63655.156976744183</v>
      </c>
      <c r="T176" s="113">
        <f>AVERAGE(J$5:J176)</f>
        <v>158570.87790697673</v>
      </c>
      <c r="U176" s="118">
        <f>AVERAGE($M$5:M176)</f>
        <v>0.96927648578811376</v>
      </c>
      <c r="V176" s="6"/>
      <c r="W176" s="6"/>
      <c r="X176" s="6"/>
      <c r="Y176" s="6"/>
      <c r="Z176" s="6"/>
      <c r="AA176" s="6"/>
      <c r="AB176" s="6"/>
      <c r="AC176" s="6"/>
      <c r="AD176" s="6"/>
      <c r="AE176" s="6"/>
      <c r="AF176" s="6"/>
      <c r="AG176" s="22"/>
      <c r="AH176" s="112">
        <v>172</v>
      </c>
      <c r="AI176" s="112">
        <v>480</v>
      </c>
      <c r="AJ176" s="112">
        <v>38</v>
      </c>
      <c r="AK176" s="112">
        <v>37</v>
      </c>
      <c r="AL176" s="113">
        <v>2551.0632413516514</v>
      </c>
      <c r="AM176" s="112">
        <v>445</v>
      </c>
      <c r="AN176" s="112">
        <v>0</v>
      </c>
      <c r="AO176" s="113">
        <v>266555</v>
      </c>
      <c r="AP176" s="113">
        <v>64500</v>
      </c>
      <c r="AQ176" s="113">
        <v>205755</v>
      </c>
      <c r="AR176" s="112" t="s">
        <v>123</v>
      </c>
      <c r="AS176" s="112" t="s">
        <v>123</v>
      </c>
      <c r="AT176" s="118">
        <v>0.98888888888888893</v>
      </c>
      <c r="AU176" s="124"/>
      <c r="AV176" s="124"/>
      <c r="AW176" s="112">
        <f>AVERAGE(AM$5:AM176)</f>
        <v>440.37790697674421</v>
      </c>
      <c r="AX176" s="112">
        <f>AVERAGE(AN$5:AN176)</f>
        <v>0.30813953488372092</v>
      </c>
      <c r="AY176" s="113">
        <f>AVERAGE(AO$5:AO176)</f>
        <v>263786.36627906974</v>
      </c>
      <c r="AZ176" s="113">
        <f>AVERAGE(AP$5:AP176)</f>
        <v>64222.366279069771</v>
      </c>
      <c r="BA176" s="113">
        <f>AVERAGE(AQ$5:AQ176)</f>
        <v>203615.7441860465</v>
      </c>
      <c r="BB176" s="118">
        <f>AVERAGE($AT$5:AT176)</f>
        <v>0.97861757105943148</v>
      </c>
      <c r="BC176" s="10"/>
      <c r="BD176" s="10"/>
      <c r="BE176" s="10"/>
      <c r="BF176" s="10"/>
      <c r="BG176" s="6"/>
      <c r="BO176" s="22"/>
    </row>
    <row r="177" spans="1:67" x14ac:dyDescent="0.25">
      <c r="A177" s="112">
        <v>173</v>
      </c>
      <c r="B177" s="112">
        <v>560</v>
      </c>
      <c r="C177" s="112">
        <v>38</v>
      </c>
      <c r="D177" s="112">
        <v>46</v>
      </c>
      <c r="E177" s="113">
        <v>4648.7439936872142</v>
      </c>
      <c r="F177" s="112">
        <v>436</v>
      </c>
      <c r="G177" s="112">
        <v>0</v>
      </c>
      <c r="H177" s="113">
        <v>217564</v>
      </c>
      <c r="I177" s="113">
        <v>63600</v>
      </c>
      <c r="J177" s="113">
        <v>158564</v>
      </c>
      <c r="K177" s="112" t="s">
        <v>123</v>
      </c>
      <c r="L177" s="112" t="s">
        <v>123</v>
      </c>
      <c r="M177" s="118">
        <v>0.96888888888888891</v>
      </c>
      <c r="N177" s="124"/>
      <c r="O177" s="124"/>
      <c r="P177" s="112">
        <f>AVERAGE($F$5:F177)</f>
        <v>436.17341040462429</v>
      </c>
      <c r="Q177" s="112">
        <f>AVERAGE(G$5:G177)</f>
        <v>7.5144508670520235E-2</v>
      </c>
      <c r="R177" s="113">
        <f>AVERAGE(H$5:H177)</f>
        <v>217650.5317919075</v>
      </c>
      <c r="S177" s="113">
        <f>AVERAGE(I$5:I177)</f>
        <v>63654.838150289019</v>
      </c>
      <c r="T177" s="113">
        <f>AVERAGE(J$5:J177)</f>
        <v>158570.83815028903</v>
      </c>
      <c r="U177" s="118">
        <f>AVERAGE($M$5:M177)</f>
        <v>0.96927424534360962</v>
      </c>
      <c r="V177" s="6"/>
      <c r="W177" s="6"/>
      <c r="X177" s="6"/>
      <c r="Y177" s="6"/>
      <c r="Z177" s="6"/>
      <c r="AA177" s="6"/>
      <c r="AB177" s="6"/>
      <c r="AC177" s="6"/>
      <c r="AD177" s="6"/>
      <c r="AE177" s="6"/>
      <c r="AF177" s="6"/>
      <c r="AG177" s="22"/>
      <c r="AH177" s="112">
        <v>173</v>
      </c>
      <c r="AI177" s="112">
        <v>465</v>
      </c>
      <c r="AJ177" s="112">
        <v>29</v>
      </c>
      <c r="AK177" s="112">
        <v>39</v>
      </c>
      <c r="AL177" s="113">
        <v>2298.2921373139757</v>
      </c>
      <c r="AM177" s="112">
        <v>443</v>
      </c>
      <c r="AN177" s="112">
        <v>0</v>
      </c>
      <c r="AO177" s="113">
        <v>265357</v>
      </c>
      <c r="AP177" s="113">
        <v>64300</v>
      </c>
      <c r="AQ177" s="113">
        <v>204957</v>
      </c>
      <c r="AR177" s="112" t="s">
        <v>123</v>
      </c>
      <c r="AS177" s="112" t="s">
        <v>123</v>
      </c>
      <c r="AT177" s="118">
        <v>0.98444444444444446</v>
      </c>
      <c r="AU177" s="124"/>
      <c r="AV177" s="124"/>
      <c r="AW177" s="112">
        <f>AVERAGE(AM$5:AM177)</f>
        <v>440.39306358381504</v>
      </c>
      <c r="AX177" s="112">
        <f>AVERAGE(AN$5:AN177)</f>
        <v>0.30635838150289019</v>
      </c>
      <c r="AY177" s="113">
        <f>AVERAGE(AO$5:AO177)</f>
        <v>263795.44508670521</v>
      </c>
      <c r="AZ177" s="113">
        <f>AVERAGE(AP$5:AP177)</f>
        <v>64222.815028901736</v>
      </c>
      <c r="BA177" s="113">
        <f>AVERAGE(AQ$5:AQ177)</f>
        <v>203623.4971098266</v>
      </c>
      <c r="BB177" s="118">
        <f>AVERAGE($AT$5:AT177)</f>
        <v>0.97865125240847783</v>
      </c>
      <c r="BC177" s="6"/>
      <c r="BD177" s="6"/>
      <c r="BE177" s="6"/>
      <c r="BF177" s="6"/>
      <c r="BG177" s="10"/>
      <c r="BO177" s="22"/>
    </row>
    <row r="178" spans="1:67" x14ac:dyDescent="0.25">
      <c r="A178" s="112">
        <v>174</v>
      </c>
      <c r="B178" s="112">
        <v>564</v>
      </c>
      <c r="C178" s="112">
        <v>38</v>
      </c>
      <c r="D178" s="112">
        <v>39</v>
      </c>
      <c r="E178" s="113">
        <v>4815.4296001084813</v>
      </c>
      <c r="F178" s="112">
        <v>443</v>
      </c>
      <c r="G178" s="112">
        <v>0</v>
      </c>
      <c r="H178" s="113">
        <v>221057</v>
      </c>
      <c r="I178" s="113">
        <v>64300</v>
      </c>
      <c r="J178" s="113">
        <v>160657</v>
      </c>
      <c r="K178" s="112" t="s">
        <v>123</v>
      </c>
      <c r="L178" s="112" t="s">
        <v>123</v>
      </c>
      <c r="M178" s="118">
        <v>0.98444444444444446</v>
      </c>
      <c r="N178" s="124"/>
      <c r="O178" s="124"/>
      <c r="P178" s="112">
        <f>AVERAGE($F$5:F178)</f>
        <v>436.21264367816093</v>
      </c>
      <c r="Q178" s="112">
        <f>AVERAGE(G$5:G178)</f>
        <v>7.4712643678160925E-2</v>
      </c>
      <c r="R178" s="113">
        <f>AVERAGE(H$5:H178)</f>
        <v>217670.1091954023</v>
      </c>
      <c r="S178" s="113">
        <f>AVERAGE(I$5:I178)</f>
        <v>63658.545977011498</v>
      </c>
      <c r="T178" s="113">
        <f>AVERAGE(J$5:J178)</f>
        <v>158582.8275862069</v>
      </c>
      <c r="U178" s="118">
        <f>AVERAGE($M$5:M178)</f>
        <v>0.96936143039591327</v>
      </c>
      <c r="V178" s="6"/>
      <c r="W178" s="6"/>
      <c r="X178" s="6"/>
      <c r="Y178" s="6"/>
      <c r="Z178" s="6"/>
      <c r="AA178" s="6"/>
      <c r="AB178" s="6"/>
      <c r="AC178" s="6"/>
      <c r="AD178" s="6"/>
      <c r="AE178" s="6"/>
      <c r="AF178" s="6"/>
      <c r="AG178" s="22"/>
      <c r="AH178" s="112">
        <v>174</v>
      </c>
      <c r="AI178" s="112">
        <v>516</v>
      </c>
      <c r="AJ178" s="112">
        <v>39</v>
      </c>
      <c r="AK178" s="112">
        <v>46</v>
      </c>
      <c r="AL178" s="113">
        <v>2181.473873820506</v>
      </c>
      <c r="AM178" s="112">
        <v>436</v>
      </c>
      <c r="AN178" s="112">
        <v>0</v>
      </c>
      <c r="AO178" s="113">
        <v>261164</v>
      </c>
      <c r="AP178" s="113">
        <v>63600</v>
      </c>
      <c r="AQ178" s="113">
        <v>202164</v>
      </c>
      <c r="AR178" s="112" t="s">
        <v>123</v>
      </c>
      <c r="AS178" s="112" t="s">
        <v>123</v>
      </c>
      <c r="AT178" s="118">
        <v>0.96888888888888891</v>
      </c>
      <c r="AU178" s="124"/>
      <c r="AV178" s="124"/>
      <c r="AW178" s="112">
        <f>AVERAGE(AM$5:AM178)</f>
        <v>440.36781609195401</v>
      </c>
      <c r="AX178" s="112">
        <f>AVERAGE(AN$5:AN178)</f>
        <v>0.3045977011494253</v>
      </c>
      <c r="AY178" s="113">
        <f>AVERAGE(AO$5:AO178)</f>
        <v>263780.32183908048</v>
      </c>
      <c r="AZ178" s="113">
        <f>AVERAGE(AP$5:AP178)</f>
        <v>64219.235632183911</v>
      </c>
      <c r="BA178" s="113">
        <f>AVERAGE(AQ$5:AQ178)</f>
        <v>203615.1091954023</v>
      </c>
      <c r="BB178" s="118">
        <f>AVERAGE($AT$5:AT178)</f>
        <v>0.97859514687100901</v>
      </c>
      <c r="BO178" s="22"/>
    </row>
    <row r="179" spans="1:67" x14ac:dyDescent="0.25">
      <c r="A179" s="112">
        <v>175</v>
      </c>
      <c r="B179" s="112">
        <v>554</v>
      </c>
      <c r="C179" s="112">
        <v>32</v>
      </c>
      <c r="D179" s="112">
        <v>46</v>
      </c>
      <c r="E179" s="113">
        <v>3437.3740796658367</v>
      </c>
      <c r="F179" s="112">
        <v>436</v>
      </c>
      <c r="G179" s="112">
        <v>0</v>
      </c>
      <c r="H179" s="113">
        <v>217564</v>
      </c>
      <c r="I179" s="113">
        <v>63600</v>
      </c>
      <c r="J179" s="113">
        <v>158564</v>
      </c>
      <c r="K179" s="112" t="s">
        <v>123</v>
      </c>
      <c r="L179" s="112" t="s">
        <v>123</v>
      </c>
      <c r="M179" s="118">
        <v>0.96888888888888891</v>
      </c>
      <c r="N179" s="124"/>
      <c r="O179" s="124"/>
      <c r="P179" s="112">
        <f>AVERAGE($F$5:F179)</f>
        <v>436.2114285714286</v>
      </c>
      <c r="Q179" s="112">
        <f>AVERAGE(G$5:G179)</f>
        <v>7.4285714285714288E-2</v>
      </c>
      <c r="R179" s="113">
        <f>AVERAGE(H$5:H179)</f>
        <v>217669.50285714286</v>
      </c>
      <c r="S179" s="113">
        <f>AVERAGE(I$5:I179)</f>
        <v>63658.211428571427</v>
      </c>
      <c r="T179" s="113">
        <f>AVERAGE(J$5:J179)</f>
        <v>158582.72</v>
      </c>
      <c r="U179" s="118">
        <f>AVERAGE($M$5:M179)</f>
        <v>0.96935873015873031</v>
      </c>
      <c r="V179" s="6"/>
      <c r="W179" s="6"/>
      <c r="X179" s="6"/>
      <c r="Y179" s="6"/>
      <c r="Z179" s="6"/>
      <c r="AA179" s="6"/>
      <c r="AB179" s="6"/>
      <c r="AC179" s="6"/>
      <c r="AD179" s="6"/>
      <c r="AE179" s="6"/>
      <c r="AF179" s="6"/>
      <c r="AG179" s="22"/>
      <c r="AH179" s="112">
        <v>175</v>
      </c>
      <c r="AI179" s="112">
        <v>511</v>
      </c>
      <c r="AJ179" s="112">
        <v>41</v>
      </c>
      <c r="AK179" s="112">
        <v>30</v>
      </c>
      <c r="AL179" s="113">
        <v>4483.7601602705163</v>
      </c>
      <c r="AM179" s="112">
        <v>450</v>
      </c>
      <c r="AN179" s="112">
        <v>2</v>
      </c>
      <c r="AO179" s="113">
        <v>269550</v>
      </c>
      <c r="AP179" s="113">
        <v>66198</v>
      </c>
      <c r="AQ179" s="113">
        <v>206352</v>
      </c>
      <c r="AR179" s="112" t="s">
        <v>124</v>
      </c>
      <c r="AS179" s="112" t="s">
        <v>124</v>
      </c>
      <c r="AT179" s="118">
        <v>1</v>
      </c>
      <c r="AU179" s="124"/>
      <c r="AV179" s="124"/>
      <c r="AW179" s="112">
        <f>AVERAGE(AM$5:AM179)</f>
        <v>440.42285714285714</v>
      </c>
      <c r="AX179" s="112">
        <f>AVERAGE(AN$5:AN179)</f>
        <v>0.31428571428571428</v>
      </c>
      <c r="AY179" s="113">
        <f>AVERAGE(AO$5:AO179)</f>
        <v>263813.29142857145</v>
      </c>
      <c r="AZ179" s="113">
        <f>AVERAGE(AP$5:AP179)</f>
        <v>64230.542857142857</v>
      </c>
      <c r="BA179" s="113">
        <f>AVERAGE(AQ$5:AQ179)</f>
        <v>203630.74857142856</v>
      </c>
      <c r="BB179" s="118">
        <f>AVERAGE($AT$5:AT179)</f>
        <v>0.97871746031746043</v>
      </c>
      <c r="BC179" s="6"/>
      <c r="BD179" s="6"/>
      <c r="BE179" s="6"/>
      <c r="BF179" s="6"/>
      <c r="BG179" s="6"/>
      <c r="BO179" s="22"/>
    </row>
    <row r="180" spans="1:67" x14ac:dyDescent="0.25">
      <c r="A180" s="112">
        <v>176</v>
      </c>
      <c r="B180" s="112">
        <v>523</v>
      </c>
      <c r="C180" s="112">
        <v>49</v>
      </c>
      <c r="D180" s="112">
        <v>42</v>
      </c>
      <c r="E180" s="113">
        <v>3947.1549122918696</v>
      </c>
      <c r="F180" s="112">
        <v>440</v>
      </c>
      <c r="G180" s="112">
        <v>0</v>
      </c>
      <c r="H180" s="113">
        <v>219560</v>
      </c>
      <c r="I180" s="113">
        <v>64000</v>
      </c>
      <c r="J180" s="113">
        <v>159760</v>
      </c>
      <c r="K180" s="112" t="s">
        <v>123</v>
      </c>
      <c r="L180" s="112" t="s">
        <v>123</v>
      </c>
      <c r="M180" s="118">
        <v>0.97777777777777775</v>
      </c>
      <c r="N180" s="124"/>
      <c r="O180" s="124"/>
      <c r="P180" s="112">
        <f>AVERAGE($F$5:F180)</f>
        <v>436.23295454545456</v>
      </c>
      <c r="Q180" s="112">
        <f>AVERAGE(G$5:G180)</f>
        <v>7.3863636363636367E-2</v>
      </c>
      <c r="R180" s="113">
        <f>AVERAGE(H$5:H180)</f>
        <v>217680.24431818182</v>
      </c>
      <c r="S180" s="113">
        <f>AVERAGE(I$5:I180)</f>
        <v>63660.153409090912</v>
      </c>
      <c r="T180" s="113">
        <f>AVERAGE(J$5:J180)</f>
        <v>158589.40909090909</v>
      </c>
      <c r="U180" s="118">
        <f>AVERAGE($M$5:M180)</f>
        <v>0.96940656565656591</v>
      </c>
      <c r="V180" s="6"/>
      <c r="W180" s="6"/>
      <c r="X180" s="6"/>
      <c r="Y180" s="6"/>
      <c r="Z180" s="6"/>
      <c r="AA180" s="6"/>
      <c r="AB180" s="6"/>
      <c r="AC180" s="6"/>
      <c r="AD180" s="6"/>
      <c r="AE180" s="6"/>
      <c r="AF180" s="6"/>
      <c r="AG180" s="22"/>
      <c r="AH180" s="112">
        <v>176</v>
      </c>
      <c r="AI180" s="112">
        <v>410</v>
      </c>
      <c r="AJ180" s="112">
        <v>29</v>
      </c>
      <c r="AK180" s="112">
        <v>34</v>
      </c>
      <c r="AL180" s="113">
        <v>3811.2767785078613</v>
      </c>
      <c r="AM180" s="112">
        <v>405</v>
      </c>
      <c r="AN180" s="112">
        <v>0</v>
      </c>
      <c r="AO180" s="113">
        <v>242595</v>
      </c>
      <c r="AP180" s="113">
        <v>60500</v>
      </c>
      <c r="AQ180" s="113">
        <v>185495</v>
      </c>
      <c r="AR180" s="112" t="s">
        <v>123</v>
      </c>
      <c r="AS180" s="112" t="s">
        <v>123</v>
      </c>
      <c r="AT180" s="118">
        <v>0.9</v>
      </c>
      <c r="AU180" s="124"/>
      <c r="AV180" s="124"/>
      <c r="AW180" s="112">
        <f>AVERAGE(AM$5:AM180)</f>
        <v>440.22159090909093</v>
      </c>
      <c r="AX180" s="112">
        <f>AVERAGE(AN$5:AN180)</f>
        <v>0.3125</v>
      </c>
      <c r="AY180" s="113">
        <f>AVERAGE(AO$5:AO180)</f>
        <v>263692.73295454547</v>
      </c>
      <c r="AZ180" s="113">
        <f>AVERAGE(AP$5:AP180)</f>
        <v>64209.346590909088</v>
      </c>
      <c r="BA180" s="113">
        <f>AVERAGE(AQ$5:AQ180)</f>
        <v>203527.70454545456</v>
      </c>
      <c r="BB180" s="118">
        <f>AVERAGE($AT$5:AT180)</f>
        <v>0.9782702020202021</v>
      </c>
      <c r="BC180" s="10"/>
      <c r="BD180" s="10"/>
      <c r="BE180" s="10"/>
      <c r="BF180" s="10"/>
      <c r="BG180" s="6"/>
      <c r="BO180" s="22"/>
    </row>
    <row r="181" spans="1:67" x14ac:dyDescent="0.25">
      <c r="A181" s="112">
        <v>177</v>
      </c>
      <c r="B181" s="112">
        <v>530</v>
      </c>
      <c r="C181" s="112">
        <v>43</v>
      </c>
      <c r="D181" s="112">
        <v>38</v>
      </c>
      <c r="E181" s="113">
        <v>4197.561622081028</v>
      </c>
      <c r="F181" s="112">
        <v>444</v>
      </c>
      <c r="G181" s="112">
        <v>0</v>
      </c>
      <c r="H181" s="113">
        <v>221556</v>
      </c>
      <c r="I181" s="113">
        <v>64400</v>
      </c>
      <c r="J181" s="113">
        <v>160956</v>
      </c>
      <c r="K181" s="112" t="s">
        <v>123</v>
      </c>
      <c r="L181" s="112" t="s">
        <v>123</v>
      </c>
      <c r="M181" s="118">
        <v>0.98666666666666669</v>
      </c>
      <c r="N181" s="124"/>
      <c r="O181" s="124"/>
      <c r="P181" s="112">
        <f>AVERAGE($F$5:F181)</f>
        <v>436.27683615819211</v>
      </c>
      <c r="Q181" s="112">
        <f>AVERAGE(G$5:G181)</f>
        <v>7.3446327683615822E-2</v>
      </c>
      <c r="R181" s="113">
        <f>AVERAGE(H$5:H181)</f>
        <v>217702.14124293785</v>
      </c>
      <c r="S181" s="113">
        <f>AVERAGE(I$5:I181)</f>
        <v>63664.333333333336</v>
      </c>
      <c r="T181" s="113">
        <f>AVERAGE(J$5:J181)</f>
        <v>158602.77966101695</v>
      </c>
      <c r="U181" s="118">
        <f>AVERAGE($M$5:M181)</f>
        <v>0.96950408035153834</v>
      </c>
      <c r="V181" s="6"/>
      <c r="W181" s="6"/>
      <c r="X181" s="6"/>
      <c r="Y181" s="6"/>
      <c r="Z181" s="6"/>
      <c r="AA181" s="6"/>
      <c r="AB181" s="6"/>
      <c r="AC181" s="6"/>
      <c r="AD181" s="6"/>
      <c r="AE181" s="6"/>
      <c r="AF181" s="6"/>
      <c r="AG181" s="22"/>
      <c r="AH181" s="112">
        <v>177</v>
      </c>
      <c r="AI181" s="112">
        <v>511</v>
      </c>
      <c r="AJ181" s="112">
        <v>46</v>
      </c>
      <c r="AK181" s="112">
        <v>40</v>
      </c>
      <c r="AL181" s="113">
        <v>2408.8589491955327</v>
      </c>
      <c r="AM181" s="112">
        <v>442</v>
      </c>
      <c r="AN181" s="112">
        <v>0</v>
      </c>
      <c r="AO181" s="113">
        <v>264758</v>
      </c>
      <c r="AP181" s="113">
        <v>64200</v>
      </c>
      <c r="AQ181" s="113">
        <v>204558</v>
      </c>
      <c r="AR181" s="112" t="s">
        <v>123</v>
      </c>
      <c r="AS181" s="112" t="s">
        <v>123</v>
      </c>
      <c r="AT181" s="118">
        <v>0.98222222222222222</v>
      </c>
      <c r="AU181" s="124"/>
      <c r="AV181" s="124"/>
      <c r="AW181" s="112">
        <f>AVERAGE(AM$5:AM181)</f>
        <v>440.23163841807911</v>
      </c>
      <c r="AX181" s="112">
        <f>AVERAGE(AN$5:AN181)</f>
        <v>0.31073446327683618</v>
      </c>
      <c r="AY181" s="113">
        <f>AVERAGE(AO$5:AO181)</f>
        <v>263698.75141242938</v>
      </c>
      <c r="AZ181" s="113">
        <f>AVERAGE(AP$5:AP181)</f>
        <v>64209.293785310736</v>
      </c>
      <c r="BA181" s="113">
        <f>AVERAGE(AQ$5:AQ181)</f>
        <v>203533.5254237288</v>
      </c>
      <c r="BB181" s="118">
        <f>AVERAGE($AT$5:AT181)</f>
        <v>0.97829252981795367</v>
      </c>
      <c r="BC181" s="6"/>
      <c r="BD181" s="6"/>
      <c r="BE181" s="6"/>
      <c r="BF181" s="6"/>
      <c r="BG181" s="10"/>
      <c r="BO181" s="22"/>
    </row>
    <row r="182" spans="1:67" x14ac:dyDescent="0.25">
      <c r="A182" s="112">
        <v>178</v>
      </c>
      <c r="B182" s="112">
        <v>608</v>
      </c>
      <c r="C182" s="112">
        <v>39</v>
      </c>
      <c r="D182" s="112">
        <v>44</v>
      </c>
      <c r="E182" s="113">
        <v>4928.5130530192328</v>
      </c>
      <c r="F182" s="112">
        <v>438</v>
      </c>
      <c r="G182" s="112">
        <v>0</v>
      </c>
      <c r="H182" s="113">
        <v>218562</v>
      </c>
      <c r="I182" s="113">
        <v>63800</v>
      </c>
      <c r="J182" s="113">
        <v>159162</v>
      </c>
      <c r="K182" s="112" t="s">
        <v>123</v>
      </c>
      <c r="L182" s="112" t="s">
        <v>123</v>
      </c>
      <c r="M182" s="118">
        <v>0.97333333333333338</v>
      </c>
      <c r="N182" s="124"/>
      <c r="O182" s="124"/>
      <c r="P182" s="112">
        <f>AVERAGE($F$5:F182)</f>
        <v>436.2865168539326</v>
      </c>
      <c r="Q182" s="112">
        <f>AVERAGE(G$5:G182)</f>
        <v>7.3033707865168537E-2</v>
      </c>
      <c r="R182" s="113">
        <f>AVERAGE(H$5:H182)</f>
        <v>217706.97191011236</v>
      </c>
      <c r="S182" s="113">
        <f>AVERAGE(I$5:I182)</f>
        <v>63665.095505617981</v>
      </c>
      <c r="T182" s="113">
        <f>AVERAGE(J$5:J182)</f>
        <v>158605.92134831462</v>
      </c>
      <c r="U182" s="118">
        <f>AVERAGE($M$5:M182)</f>
        <v>0.96952559300873942</v>
      </c>
      <c r="V182" s="6"/>
      <c r="W182" s="6"/>
      <c r="X182" s="6"/>
      <c r="Y182" s="6"/>
      <c r="Z182" s="6"/>
      <c r="AA182" s="6"/>
      <c r="AB182" s="6"/>
      <c r="AC182" s="6"/>
      <c r="AD182" s="6"/>
      <c r="AE182" s="6"/>
      <c r="AF182" s="6"/>
      <c r="AG182" s="22"/>
      <c r="AH182" s="112">
        <v>178</v>
      </c>
      <c r="AI182" s="112">
        <v>545</v>
      </c>
      <c r="AJ182" s="112">
        <v>42</v>
      </c>
      <c r="AK182" s="112">
        <v>40</v>
      </c>
      <c r="AL182" s="113">
        <v>4012.002524939513</v>
      </c>
      <c r="AM182" s="112">
        <v>442</v>
      </c>
      <c r="AN182" s="112">
        <v>0</v>
      </c>
      <c r="AO182" s="113">
        <v>264758</v>
      </c>
      <c r="AP182" s="113">
        <v>64200</v>
      </c>
      <c r="AQ182" s="113">
        <v>204558</v>
      </c>
      <c r="AR182" s="112" t="s">
        <v>123</v>
      </c>
      <c r="AS182" s="112" t="s">
        <v>123</v>
      </c>
      <c r="AT182" s="118">
        <v>0.98222222222222222</v>
      </c>
      <c r="AU182" s="124"/>
      <c r="AV182" s="124"/>
      <c r="AW182" s="112">
        <f>AVERAGE(AM$5:AM182)</f>
        <v>440.24157303370788</v>
      </c>
      <c r="AX182" s="112">
        <f>AVERAGE(AN$5:AN182)</f>
        <v>0.3089887640449438</v>
      </c>
      <c r="AY182" s="113">
        <f>AVERAGE(AO$5:AO182)</f>
        <v>263704.70224719099</v>
      </c>
      <c r="AZ182" s="113">
        <f>AVERAGE(AP$5:AP182)</f>
        <v>64209.241573033709</v>
      </c>
      <c r="BA182" s="113">
        <f>AVERAGE(AQ$5:AQ182)</f>
        <v>203539.2808988764</v>
      </c>
      <c r="BB182" s="118">
        <f>AVERAGE($AT$5:AT182)</f>
        <v>0.97831460674157311</v>
      </c>
      <c r="BO182" s="22"/>
    </row>
    <row r="183" spans="1:67" x14ac:dyDescent="0.25">
      <c r="A183" s="112">
        <v>179</v>
      </c>
      <c r="B183" s="112">
        <v>536</v>
      </c>
      <c r="C183" s="112">
        <v>31</v>
      </c>
      <c r="D183" s="112">
        <v>42</v>
      </c>
      <c r="E183" s="113">
        <v>4670.6190987378832</v>
      </c>
      <c r="F183" s="112">
        <v>440</v>
      </c>
      <c r="G183" s="112">
        <v>0</v>
      </c>
      <c r="H183" s="113">
        <v>219560</v>
      </c>
      <c r="I183" s="113">
        <v>64000</v>
      </c>
      <c r="J183" s="113">
        <v>159760</v>
      </c>
      <c r="K183" s="112" t="s">
        <v>123</v>
      </c>
      <c r="L183" s="112" t="s">
        <v>123</v>
      </c>
      <c r="M183" s="118">
        <v>0.97777777777777775</v>
      </c>
      <c r="N183" s="124"/>
      <c r="O183" s="124"/>
      <c r="P183" s="112">
        <f>AVERAGE($F$5:F183)</f>
        <v>436.3072625698324</v>
      </c>
      <c r="Q183" s="112">
        <f>AVERAGE(G$5:G183)</f>
        <v>7.2625698324022353E-2</v>
      </c>
      <c r="R183" s="113">
        <f>AVERAGE(H$5:H183)</f>
        <v>217717.32402234638</v>
      </c>
      <c r="S183" s="113">
        <f>AVERAGE(I$5:I183)</f>
        <v>63666.966480446928</v>
      </c>
      <c r="T183" s="113">
        <f>AVERAGE(J$5:J183)</f>
        <v>158612.36871508381</v>
      </c>
      <c r="U183" s="118">
        <f>AVERAGE($M$5:M183)</f>
        <v>0.96957169459962789</v>
      </c>
      <c r="V183" s="6"/>
      <c r="W183" s="6"/>
      <c r="X183" s="6"/>
      <c r="Y183" s="6"/>
      <c r="Z183" s="6"/>
      <c r="AA183" s="6"/>
      <c r="AB183" s="6"/>
      <c r="AC183" s="6"/>
      <c r="AD183" s="6"/>
      <c r="AE183" s="6"/>
      <c r="AF183" s="6"/>
      <c r="AG183" s="22"/>
      <c r="AH183" s="112">
        <v>179</v>
      </c>
      <c r="AI183" s="112">
        <v>531</v>
      </c>
      <c r="AJ183" s="112">
        <v>42</v>
      </c>
      <c r="AK183" s="112">
        <v>37</v>
      </c>
      <c r="AL183" s="113">
        <v>3012.1221591982144</v>
      </c>
      <c r="AM183" s="112">
        <v>445</v>
      </c>
      <c r="AN183" s="112">
        <v>0</v>
      </c>
      <c r="AO183" s="113">
        <v>266555</v>
      </c>
      <c r="AP183" s="113">
        <v>64500</v>
      </c>
      <c r="AQ183" s="113">
        <v>205755</v>
      </c>
      <c r="AR183" s="112" t="s">
        <v>123</v>
      </c>
      <c r="AS183" s="112" t="s">
        <v>123</v>
      </c>
      <c r="AT183" s="118">
        <v>0.98888888888888893</v>
      </c>
      <c r="AU183" s="124"/>
      <c r="AV183" s="124"/>
      <c r="AW183" s="112">
        <f>AVERAGE(AM$5:AM183)</f>
        <v>440.26815642458098</v>
      </c>
      <c r="AX183" s="112">
        <f>AVERAGE(AN$5:AN183)</f>
        <v>0.30726256983240224</v>
      </c>
      <c r="AY183" s="113">
        <f>AVERAGE(AO$5:AO183)</f>
        <v>263720.625698324</v>
      </c>
      <c r="AZ183" s="113">
        <f>AVERAGE(AP$5:AP183)</f>
        <v>64210.865921787707</v>
      </c>
      <c r="BA183" s="113">
        <f>AVERAGE(AQ$5:AQ183)</f>
        <v>203551.65921787708</v>
      </c>
      <c r="BB183" s="118">
        <f>AVERAGE($AT$5:AT183)</f>
        <v>0.9783736809435134</v>
      </c>
      <c r="BC183" s="6"/>
      <c r="BD183" s="6"/>
      <c r="BE183" s="6"/>
      <c r="BF183" s="6"/>
      <c r="BG183" s="6"/>
      <c r="BO183" s="22"/>
    </row>
    <row r="184" spans="1:67" x14ac:dyDescent="0.25">
      <c r="A184" s="112">
        <v>180</v>
      </c>
      <c r="B184" s="112">
        <v>584</v>
      </c>
      <c r="C184" s="112">
        <v>44</v>
      </c>
      <c r="D184" s="112">
        <v>55</v>
      </c>
      <c r="E184" s="113">
        <v>2286.6647742520372</v>
      </c>
      <c r="F184" s="112">
        <v>427</v>
      </c>
      <c r="G184" s="112">
        <v>0</v>
      </c>
      <c r="H184" s="113">
        <v>213073</v>
      </c>
      <c r="I184" s="113">
        <v>62700</v>
      </c>
      <c r="J184" s="113">
        <v>155873</v>
      </c>
      <c r="K184" s="112" t="s">
        <v>123</v>
      </c>
      <c r="L184" s="112" t="s">
        <v>123</v>
      </c>
      <c r="M184" s="118">
        <v>0.94888888888888889</v>
      </c>
      <c r="N184" s="124"/>
      <c r="O184" s="124"/>
      <c r="P184" s="112">
        <f>AVERAGE($F$5:F184)</f>
        <v>436.25555555555553</v>
      </c>
      <c r="Q184" s="112">
        <f>AVERAGE(G$5:G184)</f>
        <v>7.2222222222222215E-2</v>
      </c>
      <c r="R184" s="113">
        <f>AVERAGE(H$5:H184)</f>
        <v>217691.52222222224</v>
      </c>
      <c r="S184" s="113">
        <f>AVERAGE(I$5:I184)</f>
        <v>63661.594444444447</v>
      </c>
      <c r="T184" s="113">
        <f>AVERAGE(J$5:J184)</f>
        <v>158597.15</v>
      </c>
      <c r="U184" s="118">
        <f>AVERAGE($M$5:M184)</f>
        <v>0.9694567901234572</v>
      </c>
      <c r="V184" s="6"/>
      <c r="W184" s="6"/>
      <c r="X184" s="6"/>
      <c r="Y184" s="6"/>
      <c r="Z184" s="6"/>
      <c r="AA184" s="6"/>
      <c r="AB184" s="6"/>
      <c r="AC184" s="6"/>
      <c r="AD184" s="6"/>
      <c r="AE184" s="6"/>
      <c r="AF184" s="6"/>
      <c r="AG184" s="22"/>
      <c r="AH184" s="112">
        <v>180</v>
      </c>
      <c r="AI184" s="112">
        <v>535</v>
      </c>
      <c r="AJ184" s="112">
        <v>36</v>
      </c>
      <c r="AK184" s="112">
        <v>45</v>
      </c>
      <c r="AL184" s="113">
        <v>4561.2628081530165</v>
      </c>
      <c r="AM184" s="112">
        <v>437</v>
      </c>
      <c r="AN184" s="112">
        <v>0</v>
      </c>
      <c r="AO184" s="113">
        <v>261763</v>
      </c>
      <c r="AP184" s="113">
        <v>63700</v>
      </c>
      <c r="AQ184" s="113">
        <v>202563</v>
      </c>
      <c r="AR184" s="112" t="s">
        <v>123</v>
      </c>
      <c r="AS184" s="112" t="s">
        <v>123</v>
      </c>
      <c r="AT184" s="118">
        <v>0.97111111111111115</v>
      </c>
      <c r="AU184" s="124"/>
      <c r="AV184" s="124"/>
      <c r="AW184" s="112">
        <f>AVERAGE(AM$5:AM184)</f>
        <v>440.25</v>
      </c>
      <c r="AX184" s="112">
        <f>AVERAGE(AN$5:AN184)</f>
        <v>0.30555555555555558</v>
      </c>
      <c r="AY184" s="113">
        <f>AVERAGE(AO$5:AO184)</f>
        <v>263709.75</v>
      </c>
      <c r="AZ184" s="113">
        <f>AVERAGE(AP$5:AP184)</f>
        <v>64208.027777777781</v>
      </c>
      <c r="BA184" s="113">
        <f>AVERAGE(AQ$5:AQ184)</f>
        <v>203546.16666666666</v>
      </c>
      <c r="BB184" s="118">
        <f>AVERAGE($AT$5:AT184)</f>
        <v>0.97833333333333328</v>
      </c>
      <c r="BC184" s="10"/>
      <c r="BD184" s="10"/>
      <c r="BE184" s="10"/>
      <c r="BF184" s="10"/>
      <c r="BG184" s="6"/>
      <c r="BO184" s="22"/>
    </row>
    <row r="185" spans="1:67" x14ac:dyDescent="0.25">
      <c r="A185" s="112">
        <v>181</v>
      </c>
      <c r="B185" s="112">
        <v>556</v>
      </c>
      <c r="C185" s="112">
        <v>38</v>
      </c>
      <c r="D185" s="112">
        <v>37</v>
      </c>
      <c r="E185" s="113">
        <v>4772.1921861905194</v>
      </c>
      <c r="F185" s="112">
        <v>445</v>
      </c>
      <c r="G185" s="112">
        <v>0</v>
      </c>
      <c r="H185" s="113">
        <v>222055</v>
      </c>
      <c r="I185" s="113">
        <v>64500</v>
      </c>
      <c r="J185" s="113">
        <v>161255</v>
      </c>
      <c r="K185" s="112" t="s">
        <v>123</v>
      </c>
      <c r="L185" s="112" t="s">
        <v>123</v>
      </c>
      <c r="M185" s="118">
        <v>0.98888888888888893</v>
      </c>
      <c r="N185" s="124"/>
      <c r="O185" s="124"/>
      <c r="P185" s="112">
        <f>AVERAGE($F$5:F185)</f>
        <v>436.30386740331494</v>
      </c>
      <c r="Q185" s="112">
        <f>AVERAGE(G$5:G185)</f>
        <v>7.18232044198895E-2</v>
      </c>
      <c r="R185" s="113">
        <f>AVERAGE(H$5:H185)</f>
        <v>217715.62983425416</v>
      </c>
      <c r="S185" s="113">
        <f>AVERAGE(I$5:I185)</f>
        <v>63666.226519337019</v>
      </c>
      <c r="T185" s="113">
        <f>AVERAGE(J$5:J185)</f>
        <v>158611.83425414364</v>
      </c>
      <c r="U185" s="118">
        <f>AVERAGE($M$5:M185)</f>
        <v>0.9695641497851446</v>
      </c>
      <c r="V185" s="6"/>
      <c r="W185" s="6"/>
      <c r="X185" s="6"/>
      <c r="Y185" s="6"/>
      <c r="Z185" s="6"/>
      <c r="AA185" s="6"/>
      <c r="AB185" s="6"/>
      <c r="AC185" s="6"/>
      <c r="AD185" s="6"/>
      <c r="AE185" s="6"/>
      <c r="AF185" s="6"/>
      <c r="AG185" s="22"/>
      <c r="AH185" s="112">
        <v>181</v>
      </c>
      <c r="AI185" s="112">
        <v>545</v>
      </c>
      <c r="AJ185" s="112">
        <v>35</v>
      </c>
      <c r="AK185" s="112">
        <v>41</v>
      </c>
      <c r="AL185" s="113">
        <v>3785.3318470904778</v>
      </c>
      <c r="AM185" s="112">
        <v>441</v>
      </c>
      <c r="AN185" s="112">
        <v>0</v>
      </c>
      <c r="AO185" s="113">
        <v>264159</v>
      </c>
      <c r="AP185" s="113">
        <v>64100</v>
      </c>
      <c r="AQ185" s="113">
        <v>204159</v>
      </c>
      <c r="AR185" s="112" t="s">
        <v>123</v>
      </c>
      <c r="AS185" s="112" t="s">
        <v>123</v>
      </c>
      <c r="AT185" s="118">
        <v>0.98</v>
      </c>
      <c r="AU185" s="124"/>
      <c r="AV185" s="124"/>
      <c r="AW185" s="112">
        <f>AVERAGE(AM$5:AM185)</f>
        <v>440.25414364640886</v>
      </c>
      <c r="AX185" s="112">
        <f>AVERAGE(AN$5:AN185)</f>
        <v>0.30386740331491713</v>
      </c>
      <c r="AY185" s="113">
        <f>AVERAGE(AO$5:AO185)</f>
        <v>263712.2320441989</v>
      </c>
      <c r="AZ185" s="113">
        <f>AVERAGE(AP$5:AP185)</f>
        <v>64207.43093922652</v>
      </c>
      <c r="BA185" s="113">
        <f>AVERAGE(AQ$5:AQ185)</f>
        <v>203549.55248618784</v>
      </c>
      <c r="BB185" s="118">
        <f>AVERAGE($AT$5:AT185)</f>
        <v>0.97834254143646404</v>
      </c>
      <c r="BC185" s="6"/>
      <c r="BD185" s="6"/>
      <c r="BE185" s="6"/>
      <c r="BF185" s="6"/>
      <c r="BG185" s="10"/>
      <c r="BO185" s="22"/>
    </row>
    <row r="186" spans="1:67" x14ac:dyDescent="0.25">
      <c r="A186" s="112">
        <v>182</v>
      </c>
      <c r="B186" s="112">
        <v>574</v>
      </c>
      <c r="C186" s="112">
        <v>49</v>
      </c>
      <c r="D186" s="112">
        <v>43</v>
      </c>
      <c r="E186" s="113">
        <v>2992.6590665154113</v>
      </c>
      <c r="F186" s="112">
        <v>439</v>
      </c>
      <c r="G186" s="112">
        <v>0</v>
      </c>
      <c r="H186" s="113">
        <v>219061</v>
      </c>
      <c r="I186" s="113">
        <v>63900</v>
      </c>
      <c r="J186" s="113">
        <v>159461</v>
      </c>
      <c r="K186" s="112" t="s">
        <v>123</v>
      </c>
      <c r="L186" s="112" t="s">
        <v>123</v>
      </c>
      <c r="M186" s="118">
        <v>0.97555555555555551</v>
      </c>
      <c r="N186" s="124"/>
      <c r="O186" s="124"/>
      <c r="P186" s="112">
        <f>AVERAGE($F$5:F186)</f>
        <v>436.31868131868134</v>
      </c>
      <c r="Q186" s="112">
        <f>AVERAGE(G$5:G186)</f>
        <v>7.1428571428571425E-2</v>
      </c>
      <c r="R186" s="113">
        <f>AVERAGE(H$5:H186)</f>
        <v>217723.02197802198</v>
      </c>
      <c r="S186" s="113">
        <f>AVERAGE(I$5:I186)</f>
        <v>63667.510989010989</v>
      </c>
      <c r="T186" s="113">
        <f>AVERAGE(J$5:J186)</f>
        <v>158616.5</v>
      </c>
      <c r="U186" s="118">
        <f>AVERAGE($M$5:M186)</f>
        <v>0.96959706959706993</v>
      </c>
      <c r="V186" s="6"/>
      <c r="W186" s="6"/>
      <c r="X186" s="6"/>
      <c r="Y186" s="6"/>
      <c r="Z186" s="6"/>
      <c r="AA186" s="6"/>
      <c r="AB186" s="6"/>
      <c r="AC186" s="6"/>
      <c r="AD186" s="6"/>
      <c r="AE186" s="6"/>
      <c r="AF186" s="6"/>
      <c r="AG186" s="22"/>
      <c r="AH186" s="112">
        <v>182</v>
      </c>
      <c r="AI186" s="112">
        <v>456</v>
      </c>
      <c r="AJ186" s="112">
        <v>39</v>
      </c>
      <c r="AK186" s="112">
        <v>36</v>
      </c>
      <c r="AL186" s="113">
        <v>2666.2146862903101</v>
      </c>
      <c r="AM186" s="112">
        <v>446</v>
      </c>
      <c r="AN186" s="112">
        <v>0</v>
      </c>
      <c r="AO186" s="113">
        <v>267154</v>
      </c>
      <c r="AP186" s="113">
        <v>64600</v>
      </c>
      <c r="AQ186" s="113">
        <v>206154</v>
      </c>
      <c r="AR186" s="112" t="s">
        <v>123</v>
      </c>
      <c r="AS186" s="112" t="s">
        <v>123</v>
      </c>
      <c r="AT186" s="118">
        <v>0.99111111111111116</v>
      </c>
      <c r="AU186" s="124"/>
      <c r="AV186" s="124"/>
      <c r="AW186" s="112">
        <f>AVERAGE(AM$5:AM186)</f>
        <v>440.28571428571428</v>
      </c>
      <c r="AX186" s="112">
        <f>AVERAGE(AN$5:AN186)</f>
        <v>0.30219780219780218</v>
      </c>
      <c r="AY186" s="113">
        <f>AVERAGE(AO$5:AO186)</f>
        <v>263731.14285714284</v>
      </c>
      <c r="AZ186" s="113">
        <f>AVERAGE(AP$5:AP186)</f>
        <v>64209.587912087911</v>
      </c>
      <c r="BA186" s="113">
        <f>AVERAGE(AQ$5:AQ186)</f>
        <v>203563.86263736265</v>
      </c>
      <c r="BB186" s="118">
        <f>AVERAGE($AT$5:AT186)</f>
        <v>0.97841269841269829</v>
      </c>
      <c r="BO186" s="22"/>
    </row>
    <row r="187" spans="1:67" x14ac:dyDescent="0.25">
      <c r="A187" s="112">
        <v>183</v>
      </c>
      <c r="B187" s="112">
        <v>545</v>
      </c>
      <c r="C187" s="112">
        <v>30</v>
      </c>
      <c r="D187" s="112">
        <v>39</v>
      </c>
      <c r="E187" s="113">
        <v>4401.6153220037868</v>
      </c>
      <c r="F187" s="112">
        <v>443</v>
      </c>
      <c r="G187" s="112">
        <v>0</v>
      </c>
      <c r="H187" s="113">
        <v>221057</v>
      </c>
      <c r="I187" s="113">
        <v>64300</v>
      </c>
      <c r="J187" s="113">
        <v>160657</v>
      </c>
      <c r="K187" s="112" t="s">
        <v>123</v>
      </c>
      <c r="L187" s="112" t="s">
        <v>123</v>
      </c>
      <c r="M187" s="118">
        <v>0.98444444444444446</v>
      </c>
      <c r="N187" s="124"/>
      <c r="O187" s="124"/>
      <c r="P187" s="112">
        <f>AVERAGE($F$5:F187)</f>
        <v>436.35519125683061</v>
      </c>
      <c r="Q187" s="112">
        <f>AVERAGE(G$5:G187)</f>
        <v>7.1038251366120214E-2</v>
      </c>
      <c r="R187" s="113">
        <f>AVERAGE(H$5:H187)</f>
        <v>217741.24043715847</v>
      </c>
      <c r="S187" s="113">
        <f>AVERAGE(I$5:I187)</f>
        <v>63670.967213114753</v>
      </c>
      <c r="T187" s="113">
        <f>AVERAGE(J$5:J187)</f>
        <v>158627.65027322405</v>
      </c>
      <c r="U187" s="118">
        <f>AVERAGE($M$5:M187)</f>
        <v>0.96967820279295724</v>
      </c>
      <c r="V187" s="6"/>
      <c r="W187" s="6"/>
      <c r="X187" s="6"/>
      <c r="Y187" s="6"/>
      <c r="Z187" s="6"/>
      <c r="AA187" s="6"/>
      <c r="AB187" s="6"/>
      <c r="AC187" s="6"/>
      <c r="AD187" s="6"/>
      <c r="AE187" s="6"/>
      <c r="AF187" s="6"/>
      <c r="AG187" s="22"/>
      <c r="AH187" s="112">
        <v>183</v>
      </c>
      <c r="AI187" s="112">
        <v>502</v>
      </c>
      <c r="AJ187" s="112">
        <v>44</v>
      </c>
      <c r="AK187" s="112">
        <v>32</v>
      </c>
      <c r="AL187" s="113">
        <v>3071.8654620030261</v>
      </c>
      <c r="AM187" s="112">
        <v>450</v>
      </c>
      <c r="AN187" s="112">
        <v>0</v>
      </c>
      <c r="AO187" s="113">
        <v>269550</v>
      </c>
      <c r="AP187" s="113">
        <v>65000</v>
      </c>
      <c r="AQ187" s="113">
        <v>207750</v>
      </c>
      <c r="AR187" s="112" t="s">
        <v>124</v>
      </c>
      <c r="AS187" s="112" t="s">
        <v>123</v>
      </c>
      <c r="AT187" s="118">
        <v>1</v>
      </c>
      <c r="AU187" s="124"/>
      <c r="AV187" s="124"/>
      <c r="AW187" s="112">
        <f>AVERAGE(AM$5:AM187)</f>
        <v>440.33879781420762</v>
      </c>
      <c r="AX187" s="112">
        <f>AVERAGE(AN$5:AN187)</f>
        <v>0.30054644808743169</v>
      </c>
      <c r="AY187" s="113">
        <f>AVERAGE(AO$5:AO187)</f>
        <v>263762.9398907104</v>
      </c>
      <c r="AZ187" s="113">
        <f>AVERAGE(AP$5:AP187)</f>
        <v>64213.907103825135</v>
      </c>
      <c r="BA187" s="113">
        <f>AVERAGE(AQ$5:AQ187)</f>
        <v>203586.73770491802</v>
      </c>
      <c r="BB187" s="118">
        <f>AVERAGE($AT$5:AT187)</f>
        <v>0.97853066180935022</v>
      </c>
      <c r="BC187" s="6"/>
      <c r="BD187" s="6"/>
      <c r="BE187" s="6"/>
      <c r="BF187" s="6"/>
      <c r="BG187" s="6"/>
      <c r="BO187" s="22"/>
    </row>
    <row r="188" spans="1:67" x14ac:dyDescent="0.25">
      <c r="A188" s="112">
        <v>184</v>
      </c>
      <c r="B188" s="112">
        <v>644</v>
      </c>
      <c r="C188" s="112">
        <v>39</v>
      </c>
      <c r="D188" s="112">
        <v>65</v>
      </c>
      <c r="E188" s="113">
        <v>4801.1399503420744</v>
      </c>
      <c r="F188" s="112">
        <v>417</v>
      </c>
      <c r="G188" s="112">
        <v>0</v>
      </c>
      <c r="H188" s="113">
        <v>208083</v>
      </c>
      <c r="I188" s="113">
        <v>61700</v>
      </c>
      <c r="J188" s="113">
        <v>152883</v>
      </c>
      <c r="K188" s="112" t="s">
        <v>123</v>
      </c>
      <c r="L188" s="112" t="s">
        <v>123</v>
      </c>
      <c r="M188" s="118">
        <v>0.92666666666666664</v>
      </c>
      <c r="N188" s="124"/>
      <c r="O188" s="124"/>
      <c r="P188" s="112">
        <f>AVERAGE($F$5:F188)</f>
        <v>436.25</v>
      </c>
      <c r="Q188" s="112">
        <f>AVERAGE(G$5:G188)</f>
        <v>7.0652173913043473E-2</v>
      </c>
      <c r="R188" s="113">
        <f>AVERAGE(H$5:H188)</f>
        <v>217688.75</v>
      </c>
      <c r="S188" s="113">
        <f>AVERAGE(I$5:I188)</f>
        <v>63660.255434782608</v>
      </c>
      <c r="T188" s="113">
        <f>AVERAGE(J$5:J188)</f>
        <v>158596.42934782608</v>
      </c>
      <c r="U188" s="118">
        <f>AVERAGE($M$5:M188)</f>
        <v>0.96944444444444489</v>
      </c>
      <c r="V188" s="6"/>
      <c r="W188" s="6"/>
      <c r="X188" s="6"/>
      <c r="Y188" s="6"/>
      <c r="Z188" s="6"/>
      <c r="AA188" s="6"/>
      <c r="AB188" s="6"/>
      <c r="AC188" s="6"/>
      <c r="AD188" s="6"/>
      <c r="AE188" s="6"/>
      <c r="AF188" s="6"/>
      <c r="AG188" s="22"/>
      <c r="AH188" s="112">
        <v>184</v>
      </c>
      <c r="AI188" s="112">
        <v>487</v>
      </c>
      <c r="AJ188" s="112">
        <v>36</v>
      </c>
      <c r="AK188" s="112">
        <v>43</v>
      </c>
      <c r="AL188" s="113">
        <v>3936.2172434867061</v>
      </c>
      <c r="AM188" s="112">
        <v>439</v>
      </c>
      <c r="AN188" s="112">
        <v>0</v>
      </c>
      <c r="AO188" s="113">
        <v>262961</v>
      </c>
      <c r="AP188" s="113">
        <v>63900</v>
      </c>
      <c r="AQ188" s="113">
        <v>203361</v>
      </c>
      <c r="AR188" s="112" t="s">
        <v>123</v>
      </c>
      <c r="AS188" s="112" t="s">
        <v>123</v>
      </c>
      <c r="AT188" s="118">
        <v>0.97555555555555551</v>
      </c>
      <c r="AU188" s="124"/>
      <c r="AV188" s="124"/>
      <c r="AW188" s="112">
        <f>AVERAGE(AM$5:AM188)</f>
        <v>440.33152173913044</v>
      </c>
      <c r="AX188" s="112">
        <f>AVERAGE(AN$5:AN188)</f>
        <v>0.29891304347826086</v>
      </c>
      <c r="AY188" s="113">
        <f>AVERAGE(AO$5:AO188)</f>
        <v>263758.58152173914</v>
      </c>
      <c r="AZ188" s="113">
        <f>AVERAGE(AP$5:AP188)</f>
        <v>64212.20108695652</v>
      </c>
      <c r="BA188" s="113">
        <f>AVERAGE(AQ$5:AQ188)</f>
        <v>203585.51086956522</v>
      </c>
      <c r="BB188" s="118">
        <f>AVERAGE($AT$5:AT188)</f>
        <v>0.97851449275362312</v>
      </c>
      <c r="BC188" s="10"/>
      <c r="BD188" s="10"/>
      <c r="BE188" s="10"/>
      <c r="BF188" s="10"/>
      <c r="BG188" s="6"/>
      <c r="BO188" s="22"/>
    </row>
    <row r="189" spans="1:67" x14ac:dyDescent="0.25">
      <c r="A189" s="112">
        <v>185</v>
      </c>
      <c r="B189" s="112">
        <v>565</v>
      </c>
      <c r="C189" s="112">
        <v>47</v>
      </c>
      <c r="D189" s="112">
        <v>50</v>
      </c>
      <c r="E189" s="113">
        <v>2653.9272704463024</v>
      </c>
      <c r="F189" s="112">
        <v>432</v>
      </c>
      <c r="G189" s="112">
        <v>0</v>
      </c>
      <c r="H189" s="113">
        <v>215568</v>
      </c>
      <c r="I189" s="113">
        <v>63200</v>
      </c>
      <c r="J189" s="113">
        <v>157368</v>
      </c>
      <c r="K189" s="112" t="s">
        <v>123</v>
      </c>
      <c r="L189" s="112" t="s">
        <v>123</v>
      </c>
      <c r="M189" s="118">
        <v>0.96</v>
      </c>
      <c r="N189" s="124"/>
      <c r="O189" s="124"/>
      <c r="P189" s="112">
        <f>AVERAGE($F$5:F189)</f>
        <v>436.22702702702702</v>
      </c>
      <c r="Q189" s="112">
        <f>AVERAGE(G$5:G189)</f>
        <v>7.0270270270270274E-2</v>
      </c>
      <c r="R189" s="113">
        <f>AVERAGE(H$5:H189)</f>
        <v>217677.2864864865</v>
      </c>
      <c r="S189" s="113">
        <f>AVERAGE(I$5:I189)</f>
        <v>63657.767567567571</v>
      </c>
      <c r="T189" s="113">
        <f>AVERAGE(J$5:J189)</f>
        <v>158589.78918918918</v>
      </c>
      <c r="U189" s="118">
        <f>AVERAGE($M$5:M189)</f>
        <v>0.96939339339339381</v>
      </c>
      <c r="V189" s="6"/>
      <c r="W189" s="6"/>
      <c r="X189" s="6"/>
      <c r="Y189" s="6"/>
      <c r="Z189" s="6"/>
      <c r="AA189" s="6"/>
      <c r="AB189" s="6"/>
      <c r="AC189" s="6"/>
      <c r="AD189" s="6"/>
      <c r="AE189" s="6"/>
      <c r="AF189" s="6"/>
      <c r="AG189" s="22"/>
      <c r="AH189" s="112">
        <v>185</v>
      </c>
      <c r="AI189" s="112">
        <v>412</v>
      </c>
      <c r="AJ189" s="112">
        <v>29</v>
      </c>
      <c r="AK189" s="112">
        <v>35</v>
      </c>
      <c r="AL189" s="113">
        <v>3327.7964855678683</v>
      </c>
      <c r="AM189" s="112">
        <v>406</v>
      </c>
      <c r="AN189" s="112">
        <v>0</v>
      </c>
      <c r="AO189" s="113">
        <v>243194</v>
      </c>
      <c r="AP189" s="113">
        <v>60600</v>
      </c>
      <c r="AQ189" s="113">
        <v>186094</v>
      </c>
      <c r="AR189" s="112" t="s">
        <v>123</v>
      </c>
      <c r="AS189" s="112" t="s">
        <v>123</v>
      </c>
      <c r="AT189" s="118">
        <v>0.90222222222222226</v>
      </c>
      <c r="AU189" s="124"/>
      <c r="AV189" s="124"/>
      <c r="AW189" s="112">
        <f>AVERAGE(AM$5:AM189)</f>
        <v>440.14594594594593</v>
      </c>
      <c r="AX189" s="112">
        <f>AVERAGE(AN$5:AN189)</f>
        <v>0.29729729729729731</v>
      </c>
      <c r="AY189" s="113">
        <f>AVERAGE(AO$5:AO189)</f>
        <v>263647.42162162164</v>
      </c>
      <c r="AZ189" s="113">
        <f>AVERAGE(AP$5:AP189)</f>
        <v>64192.675675675673</v>
      </c>
      <c r="BA189" s="113">
        <f>AVERAGE(AQ$5:AQ189)</f>
        <v>203490.96216216215</v>
      </c>
      <c r="BB189" s="118">
        <f>AVERAGE($AT$5:AT189)</f>
        <v>0.97810210210210213</v>
      </c>
      <c r="BC189" s="6"/>
      <c r="BD189" s="6"/>
      <c r="BE189" s="6"/>
      <c r="BF189" s="6"/>
      <c r="BG189" s="10"/>
      <c r="BO189" s="22"/>
    </row>
    <row r="190" spans="1:67" x14ac:dyDescent="0.25">
      <c r="A190" s="112">
        <v>186</v>
      </c>
      <c r="B190" s="112">
        <v>597</v>
      </c>
      <c r="C190" s="112">
        <v>38</v>
      </c>
      <c r="D190" s="112">
        <v>48</v>
      </c>
      <c r="E190" s="113">
        <v>2273.3493029395213</v>
      </c>
      <c r="F190" s="112">
        <v>434</v>
      </c>
      <c r="G190" s="112">
        <v>0</v>
      </c>
      <c r="H190" s="113">
        <v>216566</v>
      </c>
      <c r="I190" s="113">
        <v>63400</v>
      </c>
      <c r="J190" s="113">
        <v>157966</v>
      </c>
      <c r="K190" s="112" t="s">
        <v>123</v>
      </c>
      <c r="L190" s="112" t="s">
        <v>123</v>
      </c>
      <c r="M190" s="118">
        <v>0.96444444444444444</v>
      </c>
      <c r="N190" s="124"/>
      <c r="O190" s="124"/>
      <c r="P190" s="112">
        <f>AVERAGE($F$5:F190)</f>
        <v>436.21505376344084</v>
      </c>
      <c r="Q190" s="112">
        <f>AVERAGE(G$5:G190)</f>
        <v>6.9892473118279563E-2</v>
      </c>
      <c r="R190" s="113">
        <f>AVERAGE(H$5:H190)</f>
        <v>217671.31182795699</v>
      </c>
      <c r="S190" s="113">
        <f>AVERAGE(I$5:I190)</f>
        <v>63656.381720430109</v>
      </c>
      <c r="T190" s="113">
        <f>AVERAGE(J$5:J190)</f>
        <v>158586.43548387097</v>
      </c>
      <c r="U190" s="118">
        <f>AVERAGE($M$5:M190)</f>
        <v>0.96936678614098004</v>
      </c>
      <c r="V190" s="6"/>
      <c r="W190" s="6"/>
      <c r="X190" s="6"/>
      <c r="Y190" s="6"/>
      <c r="Z190" s="6"/>
      <c r="AA190" s="6"/>
      <c r="AB190" s="6"/>
      <c r="AC190" s="6"/>
      <c r="AD190" s="6"/>
      <c r="AE190" s="6"/>
      <c r="AF190" s="6"/>
      <c r="AG190" s="22"/>
      <c r="AH190" s="112">
        <v>186</v>
      </c>
      <c r="AI190" s="112">
        <v>492</v>
      </c>
      <c r="AJ190" s="112">
        <v>31</v>
      </c>
      <c r="AK190" s="112">
        <v>31</v>
      </c>
      <c r="AL190" s="113">
        <v>2876.9309736140071</v>
      </c>
      <c r="AM190" s="112">
        <v>450</v>
      </c>
      <c r="AN190" s="112">
        <v>1</v>
      </c>
      <c r="AO190" s="113">
        <v>269550</v>
      </c>
      <c r="AP190" s="113">
        <v>65599</v>
      </c>
      <c r="AQ190" s="113">
        <v>207051</v>
      </c>
      <c r="AR190" s="112" t="s">
        <v>124</v>
      </c>
      <c r="AS190" s="112" t="s">
        <v>124</v>
      </c>
      <c r="AT190" s="118">
        <v>1</v>
      </c>
      <c r="AU190" s="124"/>
      <c r="AV190" s="124"/>
      <c r="AW190" s="112">
        <f>AVERAGE(AM$5:AM190)</f>
        <v>440.19892473118279</v>
      </c>
      <c r="AX190" s="112">
        <f>AVERAGE(AN$5:AN190)</f>
        <v>0.30107526881720431</v>
      </c>
      <c r="AY190" s="113">
        <f>AVERAGE(AO$5:AO190)</f>
        <v>263679.15591397847</v>
      </c>
      <c r="AZ190" s="113">
        <f>AVERAGE(AP$5:AP190)</f>
        <v>64200.236559139783</v>
      </c>
      <c r="BA190" s="113">
        <f>AVERAGE(AQ$5:AQ190)</f>
        <v>203510.10215053763</v>
      </c>
      <c r="BB190" s="118">
        <f>AVERAGE($AT$5:AT190)</f>
        <v>0.9782198327359618</v>
      </c>
      <c r="BO190" s="22"/>
    </row>
    <row r="191" spans="1:67" x14ac:dyDescent="0.25">
      <c r="A191" s="112">
        <v>187</v>
      </c>
      <c r="B191" s="112">
        <v>602</v>
      </c>
      <c r="C191" s="112">
        <v>37</v>
      </c>
      <c r="D191" s="112">
        <v>48</v>
      </c>
      <c r="E191" s="113">
        <v>3402.5610373496597</v>
      </c>
      <c r="F191" s="112">
        <v>434</v>
      </c>
      <c r="G191" s="112">
        <v>0</v>
      </c>
      <c r="H191" s="113">
        <v>216566</v>
      </c>
      <c r="I191" s="113">
        <v>63400</v>
      </c>
      <c r="J191" s="113">
        <v>157966</v>
      </c>
      <c r="K191" s="112" t="s">
        <v>123</v>
      </c>
      <c r="L191" s="112" t="s">
        <v>123</v>
      </c>
      <c r="M191" s="118">
        <v>0.96444444444444444</v>
      </c>
      <c r="N191" s="124"/>
      <c r="O191" s="124"/>
      <c r="P191" s="112">
        <f>AVERAGE($F$5:F191)</f>
        <v>436.20320855614972</v>
      </c>
      <c r="Q191" s="112">
        <f>AVERAGE(G$5:G191)</f>
        <v>6.9518716577540107E-2</v>
      </c>
      <c r="R191" s="113">
        <f>AVERAGE(H$5:H191)</f>
        <v>217665.4010695187</v>
      </c>
      <c r="S191" s="113">
        <f>AVERAGE(I$5:I191)</f>
        <v>63655.010695187164</v>
      </c>
      <c r="T191" s="113">
        <f>AVERAGE(J$5:J191)</f>
        <v>158583.11764705883</v>
      </c>
      <c r="U191" s="118">
        <f>AVERAGE($M$5:M191)</f>
        <v>0.96934046345811087</v>
      </c>
      <c r="V191" s="6"/>
      <c r="W191" s="6"/>
      <c r="X191" s="6"/>
      <c r="Y191" s="6"/>
      <c r="Z191" s="6"/>
      <c r="AA191" s="6"/>
      <c r="AB191" s="6"/>
      <c r="AC191" s="6"/>
      <c r="AD191" s="6"/>
      <c r="AE191" s="6"/>
      <c r="AF191" s="6"/>
      <c r="AG191" s="22"/>
      <c r="AH191" s="112">
        <v>187</v>
      </c>
      <c r="AI191" s="112">
        <v>446</v>
      </c>
      <c r="AJ191" s="112">
        <v>37</v>
      </c>
      <c r="AK191" s="112">
        <v>35</v>
      </c>
      <c r="AL191" s="113">
        <v>2676.6907236887423</v>
      </c>
      <c r="AM191" s="112">
        <v>447</v>
      </c>
      <c r="AN191" s="112">
        <v>0</v>
      </c>
      <c r="AO191" s="113">
        <v>267753</v>
      </c>
      <c r="AP191" s="113">
        <v>64700</v>
      </c>
      <c r="AQ191" s="113">
        <v>206553</v>
      </c>
      <c r="AR191" s="112" t="s">
        <v>123</v>
      </c>
      <c r="AS191" s="112" t="s">
        <v>123</v>
      </c>
      <c r="AT191" s="118">
        <v>0.99333333333333329</v>
      </c>
      <c r="AU191" s="124"/>
      <c r="AV191" s="124"/>
      <c r="AW191" s="112">
        <f>AVERAGE(AM$5:AM191)</f>
        <v>440.23529411764707</v>
      </c>
      <c r="AX191" s="112">
        <f>AVERAGE(AN$5:AN191)</f>
        <v>0.29946524064171121</v>
      </c>
      <c r="AY191" s="113">
        <f>AVERAGE(AO$5:AO191)</f>
        <v>263700.9411764706</v>
      </c>
      <c r="AZ191" s="113">
        <f>AVERAGE(AP$5:AP191)</f>
        <v>64202.909090909088</v>
      </c>
      <c r="BA191" s="113">
        <f>AVERAGE(AQ$5:AQ191)</f>
        <v>203526.37433155079</v>
      </c>
      <c r="BB191" s="118">
        <f>AVERAGE($AT$5:AT191)</f>
        <v>0.97830065359477125</v>
      </c>
      <c r="BC191" s="6"/>
      <c r="BD191" s="6"/>
      <c r="BE191" s="6"/>
      <c r="BF191" s="6"/>
      <c r="BG191" s="6"/>
      <c r="BO191" s="22"/>
    </row>
    <row r="192" spans="1:67" x14ac:dyDescent="0.25">
      <c r="A192" s="112">
        <v>188</v>
      </c>
      <c r="B192" s="112">
        <v>606</v>
      </c>
      <c r="C192" s="112">
        <v>33</v>
      </c>
      <c r="D192" s="112">
        <v>45</v>
      </c>
      <c r="E192" s="113">
        <v>4797.488237211217</v>
      </c>
      <c r="F192" s="112">
        <v>437</v>
      </c>
      <c r="G192" s="112">
        <v>0</v>
      </c>
      <c r="H192" s="113">
        <v>218063</v>
      </c>
      <c r="I192" s="113">
        <v>63700</v>
      </c>
      <c r="J192" s="113">
        <v>158863</v>
      </c>
      <c r="K192" s="112" t="s">
        <v>123</v>
      </c>
      <c r="L192" s="112" t="s">
        <v>123</v>
      </c>
      <c r="M192" s="118">
        <v>0.97111111111111115</v>
      </c>
      <c r="N192" s="124"/>
      <c r="O192" s="124"/>
      <c r="P192" s="112">
        <f>AVERAGE($F$5:F192)</f>
        <v>436.20744680851061</v>
      </c>
      <c r="Q192" s="112">
        <f>AVERAGE(G$5:G192)</f>
        <v>6.9148936170212769E-2</v>
      </c>
      <c r="R192" s="113">
        <f>AVERAGE(H$5:H192)</f>
        <v>217667.5159574468</v>
      </c>
      <c r="S192" s="113">
        <f>AVERAGE(I$5:I192)</f>
        <v>63655.25</v>
      </c>
      <c r="T192" s="113">
        <f>AVERAGE(J$5:J192)</f>
        <v>158584.60638297873</v>
      </c>
      <c r="U192" s="118">
        <f>AVERAGE($M$5:M192)</f>
        <v>0.96934988179669057</v>
      </c>
      <c r="V192" s="6"/>
      <c r="W192" s="6"/>
      <c r="X192" s="6"/>
      <c r="Y192" s="6"/>
      <c r="Z192" s="6"/>
      <c r="AA192" s="6"/>
      <c r="AB192" s="6"/>
      <c r="AC192" s="6"/>
      <c r="AD192" s="6"/>
      <c r="AE192" s="6"/>
      <c r="AF192" s="6"/>
      <c r="AG192" s="22"/>
      <c r="AH192" s="112">
        <v>188</v>
      </c>
      <c r="AI192" s="112">
        <v>544</v>
      </c>
      <c r="AJ192" s="112">
        <v>43</v>
      </c>
      <c r="AK192" s="112">
        <v>57</v>
      </c>
      <c r="AL192" s="113">
        <v>3785.1506877633346</v>
      </c>
      <c r="AM192" s="112">
        <v>425</v>
      </c>
      <c r="AN192" s="112">
        <v>0</v>
      </c>
      <c r="AO192" s="113">
        <v>254575</v>
      </c>
      <c r="AP192" s="113">
        <v>62500</v>
      </c>
      <c r="AQ192" s="113">
        <v>197775</v>
      </c>
      <c r="AR192" s="112" t="s">
        <v>123</v>
      </c>
      <c r="AS192" s="112" t="s">
        <v>123</v>
      </c>
      <c r="AT192" s="118">
        <v>0.94444444444444442</v>
      </c>
      <c r="AU192" s="124"/>
      <c r="AV192" s="124"/>
      <c r="AW192" s="112">
        <f>AVERAGE(AM$5:AM192)</f>
        <v>440.15425531914894</v>
      </c>
      <c r="AX192" s="112">
        <f>AVERAGE(AN$5:AN192)</f>
        <v>0.2978723404255319</v>
      </c>
      <c r="AY192" s="113">
        <f>AVERAGE(AO$5:AO192)</f>
        <v>263652.39893617021</v>
      </c>
      <c r="AZ192" s="113">
        <f>AVERAGE(AP$5:AP192)</f>
        <v>64193.851063829788</v>
      </c>
      <c r="BA192" s="113">
        <f>AVERAGE(AQ$5:AQ192)</f>
        <v>203495.78191489363</v>
      </c>
      <c r="BB192" s="118">
        <f>AVERAGE($AT$5:AT192)</f>
        <v>0.9781205673758866</v>
      </c>
      <c r="BC192" s="10"/>
      <c r="BD192" s="10"/>
      <c r="BE192" s="10"/>
      <c r="BF192" s="10"/>
      <c r="BG192" s="6"/>
      <c r="BO192" s="22"/>
    </row>
    <row r="193" spans="1:67" x14ac:dyDescent="0.25">
      <c r="A193" s="112">
        <v>189</v>
      </c>
      <c r="B193" s="112">
        <v>556</v>
      </c>
      <c r="C193" s="112">
        <v>36</v>
      </c>
      <c r="D193" s="112">
        <v>49</v>
      </c>
      <c r="E193" s="113">
        <v>4684.0033835964796</v>
      </c>
      <c r="F193" s="112">
        <v>433</v>
      </c>
      <c r="G193" s="112">
        <v>0</v>
      </c>
      <c r="H193" s="113">
        <v>216067</v>
      </c>
      <c r="I193" s="113">
        <v>63300</v>
      </c>
      <c r="J193" s="113">
        <v>157667</v>
      </c>
      <c r="K193" s="112" t="s">
        <v>123</v>
      </c>
      <c r="L193" s="112" t="s">
        <v>123</v>
      </c>
      <c r="M193" s="118">
        <v>0.9622222222222222</v>
      </c>
      <c r="N193" s="124"/>
      <c r="O193" s="124"/>
      <c r="P193" s="112">
        <f>AVERAGE($F$5:F193)</f>
        <v>436.1904761904762</v>
      </c>
      <c r="Q193" s="112">
        <f>AVERAGE(G$5:G193)</f>
        <v>6.8783068783068779E-2</v>
      </c>
      <c r="R193" s="113">
        <f>AVERAGE(H$5:H193)</f>
        <v>217659.04761904763</v>
      </c>
      <c r="S193" s="113">
        <f>AVERAGE(I$5:I193)</f>
        <v>63653.370370370372</v>
      </c>
      <c r="T193" s="113">
        <f>AVERAGE(J$5:J193)</f>
        <v>158579.75132275131</v>
      </c>
      <c r="U193" s="118">
        <f>AVERAGE($M$5:M193)</f>
        <v>0.96931216931216957</v>
      </c>
      <c r="V193" s="6"/>
      <c r="W193" s="6"/>
      <c r="X193" s="6"/>
      <c r="Y193" s="6"/>
      <c r="Z193" s="6"/>
      <c r="AA193" s="6"/>
      <c r="AB193" s="6"/>
      <c r="AC193" s="6"/>
      <c r="AD193" s="6"/>
      <c r="AE193" s="6"/>
      <c r="AF193" s="6"/>
      <c r="AG193" s="22"/>
      <c r="AH193" s="112">
        <v>189</v>
      </c>
      <c r="AI193" s="112">
        <v>550</v>
      </c>
      <c r="AJ193" s="112">
        <v>35</v>
      </c>
      <c r="AK193" s="112">
        <v>45</v>
      </c>
      <c r="AL193" s="113">
        <v>4444.7705801607481</v>
      </c>
      <c r="AM193" s="112">
        <v>437</v>
      </c>
      <c r="AN193" s="112">
        <v>0</v>
      </c>
      <c r="AO193" s="113">
        <v>261763</v>
      </c>
      <c r="AP193" s="113">
        <v>63700</v>
      </c>
      <c r="AQ193" s="113">
        <v>202563</v>
      </c>
      <c r="AR193" s="112" t="s">
        <v>123</v>
      </c>
      <c r="AS193" s="112" t="s">
        <v>123</v>
      </c>
      <c r="AT193" s="118">
        <v>0.97111111111111115</v>
      </c>
      <c r="AU193" s="124"/>
      <c r="AV193" s="124"/>
      <c r="AW193" s="112">
        <f>AVERAGE(AM$5:AM193)</f>
        <v>440.13756613756613</v>
      </c>
      <c r="AX193" s="112">
        <f>AVERAGE(AN$5:AN193)</f>
        <v>0.29629629629629628</v>
      </c>
      <c r="AY193" s="113">
        <f>AVERAGE(AO$5:AO193)</f>
        <v>263642.40211640211</v>
      </c>
      <c r="AZ193" s="113">
        <f>AVERAGE(AP$5:AP193)</f>
        <v>64191.238095238092</v>
      </c>
      <c r="BA193" s="113">
        <f>AVERAGE(AQ$5:AQ193)</f>
        <v>203490.84656084655</v>
      </c>
      <c r="BB193" s="118">
        <f>AVERAGE($AT$5:AT193)</f>
        <v>0.97808348030570258</v>
      </c>
      <c r="BC193" s="6"/>
      <c r="BD193" s="6"/>
      <c r="BE193" s="6"/>
      <c r="BF193" s="6"/>
      <c r="BG193" s="10"/>
      <c r="BO193" s="22"/>
    </row>
    <row r="194" spans="1:67" x14ac:dyDescent="0.25">
      <c r="A194" s="112">
        <v>190</v>
      </c>
      <c r="B194" s="112">
        <v>523</v>
      </c>
      <c r="C194" s="112">
        <v>35</v>
      </c>
      <c r="D194" s="112">
        <v>42</v>
      </c>
      <c r="E194" s="113">
        <v>4956.2721943972138</v>
      </c>
      <c r="F194" s="112">
        <v>440</v>
      </c>
      <c r="G194" s="112">
        <v>0</v>
      </c>
      <c r="H194" s="113">
        <v>219560</v>
      </c>
      <c r="I194" s="113">
        <v>64000</v>
      </c>
      <c r="J194" s="113">
        <v>159760</v>
      </c>
      <c r="K194" s="112" t="s">
        <v>123</v>
      </c>
      <c r="L194" s="112" t="s">
        <v>123</v>
      </c>
      <c r="M194" s="118">
        <v>0.97777777777777775</v>
      </c>
      <c r="N194" s="124"/>
      <c r="O194" s="124"/>
      <c r="P194" s="112">
        <f>AVERAGE($F$5:F194)</f>
        <v>436.21052631578948</v>
      </c>
      <c r="Q194" s="112">
        <f>AVERAGE(G$5:G194)</f>
        <v>6.8421052631578952E-2</v>
      </c>
      <c r="R194" s="113">
        <f>AVERAGE(H$5:H194)</f>
        <v>217669.05263157896</v>
      </c>
      <c r="S194" s="113">
        <f>AVERAGE(I$5:I194)</f>
        <v>63655.194736842102</v>
      </c>
      <c r="T194" s="113">
        <f>AVERAGE(J$5:J194)</f>
        <v>158585.96315789473</v>
      </c>
      <c r="U194" s="118">
        <f>AVERAGE($M$5:M194)</f>
        <v>0.96935672514619908</v>
      </c>
      <c r="V194" s="6"/>
      <c r="W194" s="6"/>
      <c r="X194" s="6"/>
      <c r="Y194" s="6"/>
      <c r="Z194" s="6"/>
      <c r="AA194" s="6"/>
      <c r="AB194" s="6"/>
      <c r="AC194" s="6"/>
      <c r="AD194" s="6"/>
      <c r="AE194" s="6"/>
      <c r="AF194" s="6"/>
      <c r="AG194" s="22"/>
      <c r="AH194" s="112">
        <v>190</v>
      </c>
      <c r="AI194" s="112">
        <v>530</v>
      </c>
      <c r="AJ194" s="112">
        <v>36</v>
      </c>
      <c r="AK194" s="112">
        <v>37</v>
      </c>
      <c r="AL194" s="113">
        <v>2379.7361853624375</v>
      </c>
      <c r="AM194" s="112">
        <v>445</v>
      </c>
      <c r="AN194" s="112">
        <v>0</v>
      </c>
      <c r="AO194" s="113">
        <v>266555</v>
      </c>
      <c r="AP194" s="113">
        <v>64500</v>
      </c>
      <c r="AQ194" s="113">
        <v>205755</v>
      </c>
      <c r="AR194" s="112" t="s">
        <v>123</v>
      </c>
      <c r="AS194" s="112" t="s">
        <v>123</v>
      </c>
      <c r="AT194" s="118">
        <v>0.98888888888888893</v>
      </c>
      <c r="AU194" s="124"/>
      <c r="AV194" s="124"/>
      <c r="AW194" s="112">
        <f>AVERAGE(AM$5:AM194)</f>
        <v>440.16315789473686</v>
      </c>
      <c r="AX194" s="112">
        <f>AVERAGE(AN$5:AN194)</f>
        <v>0.29473684210526313</v>
      </c>
      <c r="AY194" s="113">
        <f>AVERAGE(AO$5:AO194)</f>
        <v>263657.73157894739</v>
      </c>
      <c r="AZ194" s="113">
        <f>AVERAGE(AP$5:AP194)</f>
        <v>64192.863157894739</v>
      </c>
      <c r="BA194" s="113">
        <f>AVERAGE(AQ$5:AQ194)</f>
        <v>203502.76315789475</v>
      </c>
      <c r="BB194" s="118">
        <f>AVERAGE($AT$5:AT194)</f>
        <v>0.97814035087719298</v>
      </c>
      <c r="BO194" s="22"/>
    </row>
    <row r="195" spans="1:67" x14ac:dyDescent="0.25">
      <c r="A195" s="112">
        <v>191</v>
      </c>
      <c r="B195" s="112">
        <v>500</v>
      </c>
      <c r="C195" s="112">
        <v>42</v>
      </c>
      <c r="D195" s="112">
        <v>41</v>
      </c>
      <c r="E195" s="113">
        <v>4857.8225265593346</v>
      </c>
      <c r="F195" s="112">
        <v>441</v>
      </c>
      <c r="G195" s="112">
        <v>0</v>
      </c>
      <c r="H195" s="113">
        <v>220059</v>
      </c>
      <c r="I195" s="113">
        <v>64100</v>
      </c>
      <c r="J195" s="113">
        <v>160059</v>
      </c>
      <c r="K195" s="112" t="s">
        <v>123</v>
      </c>
      <c r="L195" s="112" t="s">
        <v>123</v>
      </c>
      <c r="M195" s="118">
        <v>0.98</v>
      </c>
      <c r="N195" s="124"/>
      <c r="O195" s="124"/>
      <c r="P195" s="112">
        <f>AVERAGE($F$5:F195)</f>
        <v>436.23560209424085</v>
      </c>
      <c r="Q195" s="112">
        <f>AVERAGE(G$5:G195)</f>
        <v>6.8062827225130892E-2</v>
      </c>
      <c r="R195" s="113">
        <f>AVERAGE(H$5:H195)</f>
        <v>217681.56544502618</v>
      </c>
      <c r="S195" s="113">
        <f>AVERAGE(I$5:I195)</f>
        <v>63657.523560209425</v>
      </c>
      <c r="T195" s="113">
        <f>AVERAGE(J$5:J195)</f>
        <v>158593.67539267015</v>
      </c>
      <c r="U195" s="118">
        <f>AVERAGE($M$5:M195)</f>
        <v>0.96941244909831326</v>
      </c>
      <c r="V195" s="6"/>
      <c r="W195" s="6"/>
      <c r="X195" s="6"/>
      <c r="Y195" s="6"/>
      <c r="Z195" s="6"/>
      <c r="AA195" s="6"/>
      <c r="AB195" s="6"/>
      <c r="AC195" s="6"/>
      <c r="AD195" s="6"/>
      <c r="AE195" s="6"/>
      <c r="AF195" s="6"/>
      <c r="AG195" s="22"/>
      <c r="AH195" s="112">
        <v>191</v>
      </c>
      <c r="AI195" s="112">
        <v>442</v>
      </c>
      <c r="AJ195" s="112">
        <v>36</v>
      </c>
      <c r="AK195" s="112">
        <v>35</v>
      </c>
      <c r="AL195" s="113">
        <v>2983.4432494718185</v>
      </c>
      <c r="AM195" s="112">
        <v>443</v>
      </c>
      <c r="AN195" s="112">
        <v>0</v>
      </c>
      <c r="AO195" s="113">
        <v>265357</v>
      </c>
      <c r="AP195" s="113">
        <v>64300</v>
      </c>
      <c r="AQ195" s="113">
        <v>204557</v>
      </c>
      <c r="AR195" s="112" t="s">
        <v>123</v>
      </c>
      <c r="AS195" s="112" t="s">
        <v>123</v>
      </c>
      <c r="AT195" s="118">
        <v>0.98444444444444446</v>
      </c>
      <c r="AU195" s="124"/>
      <c r="AV195" s="124"/>
      <c r="AW195" s="112">
        <f>AVERAGE(AM$5:AM195)</f>
        <v>440.17801047120417</v>
      </c>
      <c r="AX195" s="112">
        <f>AVERAGE(AN$5:AN195)</f>
        <v>0.29319371727748689</v>
      </c>
      <c r="AY195" s="113">
        <f>AVERAGE(AO$5:AO195)</f>
        <v>263666.62827225128</v>
      </c>
      <c r="AZ195" s="113">
        <f>AVERAGE(AP$5:AP195)</f>
        <v>64193.424083769634</v>
      </c>
      <c r="BA195" s="113">
        <f>AVERAGE(AQ$5:AQ195)</f>
        <v>203508.28272251307</v>
      </c>
      <c r="BB195" s="118">
        <f>AVERAGE($AT$5:AT195)</f>
        <v>0.97817335660267601</v>
      </c>
      <c r="BC195" s="6"/>
      <c r="BD195" s="6"/>
      <c r="BE195" s="6"/>
      <c r="BF195" s="6"/>
      <c r="BG195" s="6"/>
      <c r="BO195" s="22"/>
    </row>
    <row r="196" spans="1:67" x14ac:dyDescent="0.25">
      <c r="A196" s="112">
        <v>192</v>
      </c>
      <c r="B196" s="112">
        <v>628</v>
      </c>
      <c r="C196" s="112">
        <v>34</v>
      </c>
      <c r="D196" s="112">
        <v>47</v>
      </c>
      <c r="E196" s="113">
        <v>4033.8935633150181</v>
      </c>
      <c r="F196" s="112">
        <v>435</v>
      </c>
      <c r="G196" s="112">
        <v>0</v>
      </c>
      <c r="H196" s="113">
        <v>217065</v>
      </c>
      <c r="I196" s="113">
        <v>63500</v>
      </c>
      <c r="J196" s="113">
        <v>158265</v>
      </c>
      <c r="K196" s="112" t="s">
        <v>123</v>
      </c>
      <c r="L196" s="112" t="s">
        <v>123</v>
      </c>
      <c r="M196" s="118">
        <v>0.96666666666666667</v>
      </c>
      <c r="N196" s="124"/>
      <c r="O196" s="124"/>
      <c r="P196" s="112">
        <f>AVERAGE($F$5:F196)</f>
        <v>436.22916666666669</v>
      </c>
      <c r="Q196" s="112">
        <f>AVERAGE(G$5:G196)</f>
        <v>6.7708333333333329E-2</v>
      </c>
      <c r="R196" s="113">
        <f>AVERAGE(H$5:H196)</f>
        <v>217678.35416666666</v>
      </c>
      <c r="S196" s="113">
        <f>AVERAGE(I$5:I196)</f>
        <v>63656.703125</v>
      </c>
      <c r="T196" s="113">
        <f>AVERAGE(J$5:J196)</f>
        <v>158591.96354166666</v>
      </c>
      <c r="U196" s="118">
        <f>AVERAGE($M$5:M196)</f>
        <v>0.9693981481481484</v>
      </c>
      <c r="V196" s="6"/>
      <c r="W196" s="6"/>
      <c r="X196" s="6"/>
      <c r="Y196" s="6"/>
      <c r="Z196" s="6"/>
      <c r="AA196" s="6"/>
      <c r="AB196" s="6"/>
      <c r="AC196" s="6"/>
      <c r="AD196" s="6"/>
      <c r="AE196" s="6"/>
      <c r="AF196" s="6"/>
      <c r="AG196" s="22"/>
      <c r="AH196" s="112">
        <v>192</v>
      </c>
      <c r="AI196" s="112">
        <v>526</v>
      </c>
      <c r="AJ196" s="112">
        <v>49</v>
      </c>
      <c r="AK196" s="112">
        <v>37</v>
      </c>
      <c r="AL196" s="113">
        <v>2761.227671572502</v>
      </c>
      <c r="AM196" s="112">
        <v>445</v>
      </c>
      <c r="AN196" s="112">
        <v>0</v>
      </c>
      <c r="AO196" s="113">
        <v>266555</v>
      </c>
      <c r="AP196" s="113">
        <v>64500</v>
      </c>
      <c r="AQ196" s="113">
        <v>205755</v>
      </c>
      <c r="AR196" s="112" t="s">
        <v>123</v>
      </c>
      <c r="AS196" s="112" t="s">
        <v>123</v>
      </c>
      <c r="AT196" s="118">
        <v>0.98888888888888893</v>
      </c>
      <c r="AU196" s="124"/>
      <c r="AV196" s="124"/>
      <c r="AW196" s="112">
        <f>AVERAGE(AM$5:AM196)</f>
        <v>440.203125</v>
      </c>
      <c r="AX196" s="112">
        <f>AVERAGE(AN$5:AN196)</f>
        <v>0.29166666666666669</v>
      </c>
      <c r="AY196" s="113">
        <f>AVERAGE(AO$5:AO196)</f>
        <v>263681.671875</v>
      </c>
      <c r="AZ196" s="113">
        <f>AVERAGE(AP$5:AP196)</f>
        <v>64195.020833333336</v>
      </c>
      <c r="BA196" s="113">
        <f>AVERAGE(AQ$5:AQ196)</f>
        <v>203519.984375</v>
      </c>
      <c r="BB196" s="118">
        <f>AVERAGE($AT$5:AT196)</f>
        <v>0.97822916666666659</v>
      </c>
      <c r="BC196" s="10"/>
      <c r="BD196" s="10"/>
      <c r="BE196" s="10"/>
      <c r="BF196" s="10"/>
      <c r="BG196" s="6"/>
      <c r="BO196" s="22"/>
    </row>
    <row r="197" spans="1:67" x14ac:dyDescent="0.25">
      <c r="A197" s="112">
        <v>193</v>
      </c>
      <c r="B197" s="112">
        <v>581</v>
      </c>
      <c r="C197" s="112">
        <v>46</v>
      </c>
      <c r="D197" s="112">
        <v>53</v>
      </c>
      <c r="E197" s="113">
        <v>2555.388172939859</v>
      </c>
      <c r="F197" s="112">
        <v>429</v>
      </c>
      <c r="G197" s="112">
        <v>0</v>
      </c>
      <c r="H197" s="113">
        <v>214071</v>
      </c>
      <c r="I197" s="113">
        <v>62900</v>
      </c>
      <c r="J197" s="113">
        <v>156471</v>
      </c>
      <c r="K197" s="112" t="s">
        <v>123</v>
      </c>
      <c r="L197" s="112" t="s">
        <v>123</v>
      </c>
      <c r="M197" s="118">
        <v>0.95333333333333337</v>
      </c>
      <c r="N197" s="124"/>
      <c r="O197" s="124"/>
      <c r="P197" s="112">
        <f>AVERAGE($F$5:F197)</f>
        <v>436.19170984455957</v>
      </c>
      <c r="Q197" s="112">
        <f>AVERAGE(G$5:G197)</f>
        <v>6.7357512953367879E-2</v>
      </c>
      <c r="R197" s="113">
        <f>AVERAGE(H$5:H197)</f>
        <v>217659.66321243523</v>
      </c>
      <c r="S197" s="113">
        <f>AVERAGE(I$5:I197)</f>
        <v>63652.78238341969</v>
      </c>
      <c r="T197" s="113">
        <f>AVERAGE(J$5:J197)</f>
        <v>158580.97409326426</v>
      </c>
      <c r="U197" s="118">
        <f>AVERAGE($M$5:M197)</f>
        <v>0.96931491076568832</v>
      </c>
      <c r="V197" s="6"/>
      <c r="W197" s="6"/>
      <c r="X197" s="6"/>
      <c r="Y197" s="6"/>
      <c r="Z197" s="6"/>
      <c r="AA197" s="6"/>
      <c r="AB197" s="6"/>
      <c r="AC197" s="6"/>
      <c r="AD197" s="6"/>
      <c r="AE197" s="6"/>
      <c r="AF197" s="6"/>
      <c r="AG197" s="22"/>
      <c r="AH197" s="112">
        <v>193</v>
      </c>
      <c r="AI197" s="112">
        <v>578</v>
      </c>
      <c r="AJ197" s="112">
        <v>31</v>
      </c>
      <c r="AK197" s="112">
        <v>48</v>
      </c>
      <c r="AL197" s="113">
        <v>3144.8189841838953</v>
      </c>
      <c r="AM197" s="112">
        <v>434</v>
      </c>
      <c r="AN197" s="112">
        <v>0</v>
      </c>
      <c r="AO197" s="113">
        <v>259966</v>
      </c>
      <c r="AP197" s="113">
        <v>63400</v>
      </c>
      <c r="AQ197" s="113">
        <v>201366</v>
      </c>
      <c r="AR197" s="112" t="s">
        <v>123</v>
      </c>
      <c r="AS197" s="112" t="s">
        <v>123</v>
      </c>
      <c r="AT197" s="118">
        <v>0.96444444444444444</v>
      </c>
      <c r="AU197" s="124"/>
      <c r="AV197" s="124"/>
      <c r="AW197" s="112">
        <f>AVERAGE(AM$5:AM197)</f>
        <v>440.17098445595855</v>
      </c>
      <c r="AX197" s="112">
        <f>AVERAGE(AN$5:AN197)</f>
        <v>0.29015544041450775</v>
      </c>
      <c r="AY197" s="113">
        <f>AVERAGE(AO$5:AO197)</f>
        <v>263662.41968911915</v>
      </c>
      <c r="AZ197" s="113">
        <f>AVERAGE(AP$5:AP197)</f>
        <v>64190.901554404147</v>
      </c>
      <c r="BA197" s="113">
        <f>AVERAGE(AQ$5:AQ197)</f>
        <v>203508.8238341969</v>
      </c>
      <c r="BB197" s="118">
        <f>AVERAGE($AT$5:AT197)</f>
        <v>0.97815774323546334</v>
      </c>
      <c r="BC197" s="6"/>
      <c r="BD197" s="6"/>
      <c r="BE197" s="6"/>
      <c r="BF197" s="6"/>
      <c r="BG197" s="10"/>
      <c r="BO197" s="22"/>
    </row>
    <row r="198" spans="1:67" x14ac:dyDescent="0.25">
      <c r="A198" s="112">
        <v>194</v>
      </c>
      <c r="B198" s="112">
        <v>492</v>
      </c>
      <c r="C198" s="112">
        <v>33</v>
      </c>
      <c r="D198" s="112">
        <v>55</v>
      </c>
      <c r="E198" s="113">
        <v>3585.0901576831839</v>
      </c>
      <c r="F198" s="112">
        <v>427</v>
      </c>
      <c r="G198" s="112">
        <v>0</v>
      </c>
      <c r="H198" s="113">
        <v>213073</v>
      </c>
      <c r="I198" s="113">
        <v>62700</v>
      </c>
      <c r="J198" s="113">
        <v>155873</v>
      </c>
      <c r="K198" s="112" t="s">
        <v>123</v>
      </c>
      <c r="L198" s="112" t="s">
        <v>123</v>
      </c>
      <c r="M198" s="118">
        <v>0.94888888888888889</v>
      </c>
      <c r="N198" s="124"/>
      <c r="O198" s="124"/>
      <c r="P198" s="112">
        <f>AVERAGE($F$5:F198)</f>
        <v>436.14432989690721</v>
      </c>
      <c r="Q198" s="112">
        <f>AVERAGE(G$5:G198)</f>
        <v>6.7010309278350513E-2</v>
      </c>
      <c r="R198" s="113">
        <f>AVERAGE(H$5:H198)</f>
        <v>217636.02061855671</v>
      </c>
      <c r="S198" s="113">
        <f>AVERAGE(I$5:I198)</f>
        <v>63647.871134020621</v>
      </c>
      <c r="T198" s="113">
        <f>AVERAGE(J$5:J198)</f>
        <v>158567.01546391752</v>
      </c>
      <c r="U198" s="118">
        <f>AVERAGE($M$5:M198)</f>
        <v>0.96920962199312743</v>
      </c>
      <c r="V198" s="6"/>
      <c r="W198" s="6"/>
      <c r="X198" s="6"/>
      <c r="Y198" s="6"/>
      <c r="Z198" s="6"/>
      <c r="AA198" s="6"/>
      <c r="AB198" s="6"/>
      <c r="AC198" s="6"/>
      <c r="AD198" s="6"/>
      <c r="AE198" s="6"/>
      <c r="AF198" s="6"/>
      <c r="AG198" s="22"/>
      <c r="AH198" s="112">
        <v>194</v>
      </c>
      <c r="AI198" s="112">
        <v>503</v>
      </c>
      <c r="AJ198" s="112">
        <v>33</v>
      </c>
      <c r="AK198" s="112">
        <v>43</v>
      </c>
      <c r="AL198" s="113">
        <v>4984.6864767298948</v>
      </c>
      <c r="AM198" s="112">
        <v>439</v>
      </c>
      <c r="AN198" s="112">
        <v>0</v>
      </c>
      <c r="AO198" s="113">
        <v>262961</v>
      </c>
      <c r="AP198" s="113">
        <v>63900</v>
      </c>
      <c r="AQ198" s="113">
        <v>203361</v>
      </c>
      <c r="AR198" s="112" t="s">
        <v>123</v>
      </c>
      <c r="AS198" s="112" t="s">
        <v>123</v>
      </c>
      <c r="AT198" s="118">
        <v>0.97555555555555551</v>
      </c>
      <c r="AU198" s="124"/>
      <c r="AV198" s="124"/>
      <c r="AW198" s="112">
        <f>AVERAGE(AM$5:AM198)</f>
        <v>440.16494845360825</v>
      </c>
      <c r="AX198" s="112">
        <f>AVERAGE(AN$5:AN198)</f>
        <v>0.28865979381443296</v>
      </c>
      <c r="AY198" s="113">
        <f>AVERAGE(AO$5:AO198)</f>
        <v>263658.80412371136</v>
      </c>
      <c r="AZ198" s="113">
        <f>AVERAGE(AP$5:AP198)</f>
        <v>64189.402061855668</v>
      </c>
      <c r="BA198" s="113">
        <f>AVERAGE(AQ$5:AQ198)</f>
        <v>203508.06185567009</v>
      </c>
      <c r="BB198" s="118">
        <f>AVERAGE($AT$5:AT198)</f>
        <v>0.97814432989690714</v>
      </c>
      <c r="BO198" s="22"/>
    </row>
    <row r="199" spans="1:67" x14ac:dyDescent="0.25">
      <c r="A199" s="112">
        <v>195</v>
      </c>
      <c r="B199" s="112">
        <v>528</v>
      </c>
      <c r="C199" s="112">
        <v>36</v>
      </c>
      <c r="D199" s="112">
        <v>43</v>
      </c>
      <c r="E199" s="113">
        <v>4575.0338041219165</v>
      </c>
      <c r="F199" s="112">
        <v>439</v>
      </c>
      <c r="G199" s="112">
        <v>0</v>
      </c>
      <c r="H199" s="113">
        <v>219061</v>
      </c>
      <c r="I199" s="113">
        <v>63900</v>
      </c>
      <c r="J199" s="113">
        <v>159461</v>
      </c>
      <c r="K199" s="112" t="s">
        <v>123</v>
      </c>
      <c r="L199" s="112" t="s">
        <v>123</v>
      </c>
      <c r="M199" s="118">
        <v>0.97555555555555551</v>
      </c>
      <c r="N199" s="124"/>
      <c r="O199" s="124"/>
      <c r="P199" s="112">
        <f>AVERAGE($F$5:F199)</f>
        <v>436.15897435897438</v>
      </c>
      <c r="Q199" s="112">
        <f>AVERAGE(G$5:G199)</f>
        <v>6.6666666666666666E-2</v>
      </c>
      <c r="R199" s="113">
        <f>AVERAGE(H$5:H199)</f>
        <v>217643.3282051282</v>
      </c>
      <c r="S199" s="113">
        <f>AVERAGE(I$5:I199)</f>
        <v>63649.1641025641</v>
      </c>
      <c r="T199" s="113">
        <f>AVERAGE(J$5:J199)</f>
        <v>158571.6</v>
      </c>
      <c r="U199" s="118">
        <f>AVERAGE($M$5:M199)</f>
        <v>0.96924216524216555</v>
      </c>
      <c r="V199" s="6"/>
      <c r="W199" s="6"/>
      <c r="X199" s="6"/>
      <c r="Y199" s="6"/>
      <c r="Z199" s="6"/>
      <c r="AA199" s="6"/>
      <c r="AB199" s="6"/>
      <c r="AC199" s="6"/>
      <c r="AD199" s="6"/>
      <c r="AE199" s="6"/>
      <c r="AF199" s="6"/>
      <c r="AG199" s="22"/>
      <c r="AH199" s="112">
        <v>195</v>
      </c>
      <c r="AI199" s="112">
        <v>499</v>
      </c>
      <c r="AJ199" s="112">
        <v>31</v>
      </c>
      <c r="AK199" s="112">
        <v>32</v>
      </c>
      <c r="AL199" s="113">
        <v>2844.3447882592172</v>
      </c>
      <c r="AM199" s="112">
        <v>450</v>
      </c>
      <c r="AN199" s="112">
        <v>0</v>
      </c>
      <c r="AO199" s="113">
        <v>269550</v>
      </c>
      <c r="AP199" s="113">
        <v>65000</v>
      </c>
      <c r="AQ199" s="113">
        <v>207750</v>
      </c>
      <c r="AR199" s="112" t="s">
        <v>124</v>
      </c>
      <c r="AS199" s="112" t="s">
        <v>123</v>
      </c>
      <c r="AT199" s="118">
        <v>1</v>
      </c>
      <c r="AU199" s="124"/>
      <c r="AV199" s="124"/>
      <c r="AW199" s="112">
        <f>AVERAGE(AM$5:AM199)</f>
        <v>440.21538461538461</v>
      </c>
      <c r="AX199" s="112">
        <f>AVERAGE(AN$5:AN199)</f>
        <v>0.28717948717948716</v>
      </c>
      <c r="AY199" s="113">
        <f>AVERAGE(AO$5:AO199)</f>
        <v>263689.0153846154</v>
      </c>
      <c r="AZ199" s="113">
        <f>AVERAGE(AP$5:AP199)</f>
        <v>64193.558974358974</v>
      </c>
      <c r="BA199" s="113">
        <f>AVERAGE(AQ$5:AQ199)</f>
        <v>203529.81538461539</v>
      </c>
      <c r="BB199" s="118">
        <f>AVERAGE($AT$5:AT199)</f>
        <v>0.97825641025641019</v>
      </c>
      <c r="BC199" s="6"/>
      <c r="BD199" s="6"/>
      <c r="BE199" s="6"/>
      <c r="BF199" s="6"/>
      <c r="BG199" s="6"/>
      <c r="BO199" s="22"/>
    </row>
    <row r="200" spans="1:67" x14ac:dyDescent="0.25">
      <c r="A200" s="112">
        <v>196</v>
      </c>
      <c r="B200" s="112">
        <v>576</v>
      </c>
      <c r="C200" s="112">
        <v>36</v>
      </c>
      <c r="D200" s="112">
        <v>46</v>
      </c>
      <c r="E200" s="113">
        <v>2941.3982808288511</v>
      </c>
      <c r="F200" s="112">
        <v>436</v>
      </c>
      <c r="G200" s="112">
        <v>0</v>
      </c>
      <c r="H200" s="113">
        <v>217564</v>
      </c>
      <c r="I200" s="113">
        <v>63600</v>
      </c>
      <c r="J200" s="113">
        <v>158564</v>
      </c>
      <c r="K200" s="112" t="s">
        <v>123</v>
      </c>
      <c r="L200" s="112" t="s">
        <v>123</v>
      </c>
      <c r="M200" s="118">
        <v>0.96888888888888891</v>
      </c>
      <c r="N200" s="124"/>
      <c r="O200" s="124"/>
      <c r="P200" s="112">
        <f>AVERAGE($F$5:F200)</f>
        <v>436.15816326530614</v>
      </c>
      <c r="Q200" s="112">
        <f>AVERAGE(G$5:G200)</f>
        <v>6.6326530612244902E-2</v>
      </c>
      <c r="R200" s="113">
        <f>AVERAGE(H$5:H200)</f>
        <v>217642.92346938775</v>
      </c>
      <c r="S200" s="113">
        <f>AVERAGE(I$5:I200)</f>
        <v>63648.913265306124</v>
      </c>
      <c r="T200" s="113">
        <f>AVERAGE(J$5:J200)</f>
        <v>158571.56122448979</v>
      </c>
      <c r="U200" s="118">
        <f>AVERAGE($M$5:M200)</f>
        <v>0.96924036281179171</v>
      </c>
      <c r="V200" s="6"/>
      <c r="W200" s="6"/>
      <c r="X200" s="6"/>
      <c r="Y200" s="6"/>
      <c r="Z200" s="6"/>
      <c r="AA200" s="6"/>
      <c r="AB200" s="6"/>
      <c r="AC200" s="6"/>
      <c r="AD200" s="6"/>
      <c r="AE200" s="6"/>
      <c r="AF200" s="6"/>
      <c r="AG200" s="22"/>
      <c r="AH200" s="112">
        <v>196</v>
      </c>
      <c r="AI200" s="112">
        <v>473</v>
      </c>
      <c r="AJ200" s="112">
        <v>33</v>
      </c>
      <c r="AK200" s="112">
        <v>46</v>
      </c>
      <c r="AL200" s="113">
        <v>2140.0203475376934</v>
      </c>
      <c r="AM200" s="112">
        <v>436</v>
      </c>
      <c r="AN200" s="112">
        <v>0</v>
      </c>
      <c r="AO200" s="113">
        <v>261164</v>
      </c>
      <c r="AP200" s="113">
        <v>63600</v>
      </c>
      <c r="AQ200" s="113">
        <v>202164</v>
      </c>
      <c r="AR200" s="112" t="s">
        <v>123</v>
      </c>
      <c r="AS200" s="112" t="s">
        <v>123</v>
      </c>
      <c r="AT200" s="118">
        <v>0.96888888888888891</v>
      </c>
      <c r="AU200" s="124"/>
      <c r="AV200" s="124"/>
      <c r="AW200" s="112">
        <f>AVERAGE(AM$5:AM200)</f>
        <v>440.19387755102042</v>
      </c>
      <c r="AX200" s="112">
        <f>AVERAGE(AN$5:AN200)</f>
        <v>0.2857142857142857</v>
      </c>
      <c r="AY200" s="113">
        <f>AVERAGE(AO$5:AO200)</f>
        <v>263676.13265306124</v>
      </c>
      <c r="AZ200" s="113">
        <f>AVERAGE(AP$5:AP200)</f>
        <v>64190.530612244896</v>
      </c>
      <c r="BA200" s="113">
        <f>AVERAGE(AQ$5:AQ200)</f>
        <v>203522.8469387755</v>
      </c>
      <c r="BB200" s="118">
        <f>AVERAGE($AT$5:AT200)</f>
        <v>0.97820861678004534</v>
      </c>
      <c r="BC200" s="10"/>
      <c r="BD200" s="10"/>
      <c r="BE200" s="10"/>
      <c r="BF200" s="10"/>
      <c r="BG200" s="6"/>
      <c r="BO200" s="22"/>
    </row>
    <row r="201" spans="1:67" x14ac:dyDescent="0.25">
      <c r="A201" s="112">
        <v>197</v>
      </c>
      <c r="B201" s="112">
        <v>569</v>
      </c>
      <c r="C201" s="112">
        <v>39</v>
      </c>
      <c r="D201" s="112">
        <v>49</v>
      </c>
      <c r="E201" s="113">
        <v>2315.7008059027012</v>
      </c>
      <c r="F201" s="112">
        <v>433</v>
      </c>
      <c r="G201" s="112">
        <v>0</v>
      </c>
      <c r="H201" s="113">
        <v>216067</v>
      </c>
      <c r="I201" s="113">
        <v>63300</v>
      </c>
      <c r="J201" s="113">
        <v>157667</v>
      </c>
      <c r="K201" s="112" t="s">
        <v>123</v>
      </c>
      <c r="L201" s="112" t="s">
        <v>123</v>
      </c>
      <c r="M201" s="118">
        <v>0.9622222222222222</v>
      </c>
      <c r="N201" s="124"/>
      <c r="O201" s="124"/>
      <c r="P201" s="112">
        <f>AVERAGE($F$5:F201)</f>
        <v>436.14213197969542</v>
      </c>
      <c r="Q201" s="112">
        <f>AVERAGE(G$5:G201)</f>
        <v>6.5989847715736044E-2</v>
      </c>
      <c r="R201" s="113">
        <f>AVERAGE(H$5:H201)</f>
        <v>217634.92385786801</v>
      </c>
      <c r="S201" s="113">
        <f>AVERAGE(I$5:I201)</f>
        <v>63647.142131979694</v>
      </c>
      <c r="T201" s="113">
        <f>AVERAGE(J$5:J201)</f>
        <v>158566.96954314722</v>
      </c>
      <c r="U201" s="118">
        <f>AVERAGE($M$5:M201)</f>
        <v>0.96920473773265681</v>
      </c>
      <c r="V201" s="6"/>
      <c r="W201" s="6"/>
      <c r="X201" s="6"/>
      <c r="Y201" s="6"/>
      <c r="Z201" s="6"/>
      <c r="AA201" s="6"/>
      <c r="AB201" s="6"/>
      <c r="AC201" s="6"/>
      <c r="AD201" s="6"/>
      <c r="AE201" s="6"/>
      <c r="AF201" s="6"/>
      <c r="AG201" s="22"/>
      <c r="AH201" s="112">
        <v>197</v>
      </c>
      <c r="AI201" s="112">
        <v>528</v>
      </c>
      <c r="AJ201" s="112">
        <v>42</v>
      </c>
      <c r="AK201" s="112">
        <v>42</v>
      </c>
      <c r="AL201" s="113">
        <v>2402.8110855735467</v>
      </c>
      <c r="AM201" s="112">
        <v>440</v>
      </c>
      <c r="AN201" s="112">
        <v>0</v>
      </c>
      <c r="AO201" s="113">
        <v>263560</v>
      </c>
      <c r="AP201" s="113">
        <v>64000</v>
      </c>
      <c r="AQ201" s="113">
        <v>203760</v>
      </c>
      <c r="AR201" s="112" t="s">
        <v>123</v>
      </c>
      <c r="AS201" s="112" t="s">
        <v>123</v>
      </c>
      <c r="AT201" s="118">
        <v>0.97777777777777775</v>
      </c>
      <c r="AU201" s="124"/>
      <c r="AV201" s="124"/>
      <c r="AW201" s="112">
        <f>AVERAGE(AM$5:AM201)</f>
        <v>440.19289340101523</v>
      </c>
      <c r="AX201" s="112">
        <f>AVERAGE(AN$5:AN201)</f>
        <v>0.28426395939086296</v>
      </c>
      <c r="AY201" s="113">
        <f>AVERAGE(AO$5:AO201)</f>
        <v>263675.54314720811</v>
      </c>
      <c r="AZ201" s="113">
        <f>AVERAGE(AP$5:AP201)</f>
        <v>64189.563451776652</v>
      </c>
      <c r="BA201" s="113">
        <f>AVERAGE(AQ$5:AQ201)</f>
        <v>203524.05076142133</v>
      </c>
      <c r="BB201" s="118">
        <f>AVERAGE($AT$5:AT201)</f>
        <v>0.97820642978003391</v>
      </c>
      <c r="BC201" s="6"/>
      <c r="BD201" s="6"/>
      <c r="BE201" s="6"/>
      <c r="BF201" s="6"/>
      <c r="BG201" s="10"/>
      <c r="BO201" s="22"/>
    </row>
    <row r="202" spans="1:67" x14ac:dyDescent="0.25">
      <c r="A202" s="112">
        <v>198</v>
      </c>
      <c r="B202" s="112">
        <v>495</v>
      </c>
      <c r="C202" s="112">
        <v>38</v>
      </c>
      <c r="D202" s="112">
        <v>31</v>
      </c>
      <c r="E202" s="113">
        <v>4097.854428418651</v>
      </c>
      <c r="F202" s="112">
        <v>450</v>
      </c>
      <c r="G202" s="112">
        <v>1</v>
      </c>
      <c r="H202" s="113">
        <v>224550</v>
      </c>
      <c r="I202" s="113">
        <v>65499</v>
      </c>
      <c r="J202" s="113">
        <v>162151</v>
      </c>
      <c r="K202" s="112" t="s">
        <v>124</v>
      </c>
      <c r="L202" s="112" t="s">
        <v>124</v>
      </c>
      <c r="M202" s="118">
        <v>1</v>
      </c>
      <c r="N202" s="124"/>
      <c r="O202" s="124"/>
      <c r="P202" s="112">
        <f>AVERAGE($F$5:F202)</f>
        <v>436.21212121212119</v>
      </c>
      <c r="Q202" s="112">
        <f>AVERAGE(G$5:G202)</f>
        <v>7.0707070707070704E-2</v>
      </c>
      <c r="R202" s="113">
        <f>AVERAGE(H$5:H202)</f>
        <v>217669.84848484848</v>
      </c>
      <c r="S202" s="113">
        <f>AVERAGE(I$5:I202)</f>
        <v>63656.494949494947</v>
      </c>
      <c r="T202" s="113">
        <f>AVERAGE(J$5:J202)</f>
        <v>158585.0707070707</v>
      </c>
      <c r="U202" s="118">
        <f>AVERAGE($M$5:M202)</f>
        <v>0.96936026936026964</v>
      </c>
      <c r="V202" s="6"/>
      <c r="W202" s="6"/>
      <c r="X202" s="6"/>
      <c r="Y202" s="6"/>
      <c r="Z202" s="6"/>
      <c r="AA202" s="6"/>
      <c r="AB202" s="6"/>
      <c r="AC202" s="6"/>
      <c r="AD202" s="6"/>
      <c r="AE202" s="6"/>
      <c r="AF202" s="6"/>
      <c r="AG202" s="22"/>
      <c r="AH202" s="112">
        <v>198</v>
      </c>
      <c r="AI202" s="112">
        <v>524</v>
      </c>
      <c r="AJ202" s="112">
        <v>38</v>
      </c>
      <c r="AK202" s="112">
        <v>45</v>
      </c>
      <c r="AL202" s="113">
        <v>4312.1574499031503</v>
      </c>
      <c r="AM202" s="112">
        <v>437</v>
      </c>
      <c r="AN202" s="112">
        <v>0</v>
      </c>
      <c r="AO202" s="113">
        <v>261763</v>
      </c>
      <c r="AP202" s="113">
        <v>63700</v>
      </c>
      <c r="AQ202" s="113">
        <v>202563</v>
      </c>
      <c r="AR202" s="112" t="s">
        <v>123</v>
      </c>
      <c r="AS202" s="112" t="s">
        <v>123</v>
      </c>
      <c r="AT202" s="118">
        <v>0.97111111111111115</v>
      </c>
      <c r="AU202" s="124"/>
      <c r="AV202" s="124"/>
      <c r="AW202" s="112">
        <f>AVERAGE(AM$5:AM202)</f>
        <v>440.17676767676767</v>
      </c>
      <c r="AX202" s="112">
        <f>AVERAGE(AN$5:AN202)</f>
        <v>0.28282828282828282</v>
      </c>
      <c r="AY202" s="113">
        <f>AVERAGE(AO$5:AO202)</f>
        <v>263665.88383838383</v>
      </c>
      <c r="AZ202" s="113">
        <f>AVERAGE(AP$5:AP202)</f>
        <v>64187.090909090912</v>
      </c>
      <c r="BA202" s="113">
        <f>AVERAGE(AQ$5:AQ202)</f>
        <v>203519.19696969696</v>
      </c>
      <c r="BB202" s="118">
        <f>AVERAGE($AT$5:AT202)</f>
        <v>0.97817059483726154</v>
      </c>
      <c r="BO202" s="22"/>
    </row>
    <row r="203" spans="1:67" x14ac:dyDescent="0.25">
      <c r="A203" s="112">
        <v>199</v>
      </c>
      <c r="B203" s="112">
        <v>609</v>
      </c>
      <c r="C203" s="112">
        <v>34</v>
      </c>
      <c r="D203" s="112">
        <v>51</v>
      </c>
      <c r="E203" s="113">
        <v>2823.6431222244564</v>
      </c>
      <c r="F203" s="112">
        <v>431</v>
      </c>
      <c r="G203" s="112">
        <v>0</v>
      </c>
      <c r="H203" s="113">
        <v>215069</v>
      </c>
      <c r="I203" s="113">
        <v>63100</v>
      </c>
      <c r="J203" s="113">
        <v>157069</v>
      </c>
      <c r="K203" s="112" t="s">
        <v>123</v>
      </c>
      <c r="L203" s="112" t="s">
        <v>123</v>
      </c>
      <c r="M203" s="118">
        <v>0.95777777777777773</v>
      </c>
      <c r="N203" s="124"/>
      <c r="O203" s="124"/>
      <c r="P203" s="112">
        <f>AVERAGE($F$5:F203)</f>
        <v>436.1859296482412</v>
      </c>
      <c r="Q203" s="112">
        <f>AVERAGE(G$5:G203)</f>
        <v>7.0351758793969849E-2</v>
      </c>
      <c r="R203" s="113">
        <f>AVERAGE(H$5:H203)</f>
        <v>217656.77889447237</v>
      </c>
      <c r="S203" s="113">
        <f>AVERAGE(I$5:I203)</f>
        <v>63653.69849246231</v>
      </c>
      <c r="T203" s="113">
        <f>AVERAGE(J$5:J203)</f>
        <v>158577.45226130652</v>
      </c>
      <c r="U203" s="118">
        <f>AVERAGE($M$5:M203)</f>
        <v>0.9693020658849808</v>
      </c>
      <c r="V203" s="6"/>
      <c r="W203" s="6"/>
      <c r="X203" s="6"/>
      <c r="Y203" s="6"/>
      <c r="Z203" s="6"/>
      <c r="AA203" s="6"/>
      <c r="AB203" s="6"/>
      <c r="AC203" s="6"/>
      <c r="AD203" s="6"/>
      <c r="AE203" s="6"/>
      <c r="AF203" s="6"/>
      <c r="AG203" s="22"/>
      <c r="AH203" s="112">
        <v>199</v>
      </c>
      <c r="AI203" s="112">
        <v>492</v>
      </c>
      <c r="AJ203" s="112">
        <v>45</v>
      </c>
      <c r="AK203" s="112">
        <v>43</v>
      </c>
      <c r="AL203" s="113">
        <v>4076.8592324328956</v>
      </c>
      <c r="AM203" s="112">
        <v>439</v>
      </c>
      <c r="AN203" s="112">
        <v>0</v>
      </c>
      <c r="AO203" s="113">
        <v>262961</v>
      </c>
      <c r="AP203" s="113">
        <v>63900</v>
      </c>
      <c r="AQ203" s="113">
        <v>203361</v>
      </c>
      <c r="AR203" s="112" t="s">
        <v>123</v>
      </c>
      <c r="AS203" s="112" t="s">
        <v>123</v>
      </c>
      <c r="AT203" s="118">
        <v>0.97555555555555551</v>
      </c>
      <c r="AU203" s="124"/>
      <c r="AV203" s="124"/>
      <c r="AW203" s="112">
        <f>AVERAGE(AM$5:AM203)</f>
        <v>440.1708542713568</v>
      </c>
      <c r="AX203" s="112">
        <f>AVERAGE(AN$5:AN203)</f>
        <v>0.28140703517587939</v>
      </c>
      <c r="AY203" s="113">
        <f>AVERAGE(AO$5:AO203)</f>
        <v>263662.34170854272</v>
      </c>
      <c r="AZ203" s="113">
        <f>AVERAGE(AP$5:AP203)</f>
        <v>64185.648241206029</v>
      </c>
      <c r="BA203" s="113">
        <f>AVERAGE(AQ$5:AQ203)</f>
        <v>203518.40201005025</v>
      </c>
      <c r="BB203" s="118">
        <f>AVERAGE($AT$5:AT203)</f>
        <v>0.97815745393634845</v>
      </c>
      <c r="BC203" s="6"/>
      <c r="BD203" s="6"/>
      <c r="BE203" s="6"/>
      <c r="BF203" s="6"/>
      <c r="BG203" s="6"/>
      <c r="BO203" s="22"/>
    </row>
    <row r="204" spans="1:67" x14ac:dyDescent="0.25">
      <c r="A204" s="112">
        <v>200</v>
      </c>
      <c r="B204" s="112">
        <v>623</v>
      </c>
      <c r="C204" s="112">
        <v>41</v>
      </c>
      <c r="D204" s="112">
        <v>36</v>
      </c>
      <c r="E204" s="113">
        <v>2439.5395415004905</v>
      </c>
      <c r="F204" s="112">
        <v>446</v>
      </c>
      <c r="G204" s="112">
        <v>0</v>
      </c>
      <c r="H204" s="113">
        <v>222554</v>
      </c>
      <c r="I204" s="113">
        <v>64600</v>
      </c>
      <c r="J204" s="113">
        <v>161554</v>
      </c>
      <c r="K204" s="112" t="s">
        <v>123</v>
      </c>
      <c r="L204" s="112" t="s">
        <v>123</v>
      </c>
      <c r="M204" s="118">
        <v>0.99111111111111116</v>
      </c>
      <c r="N204" s="124"/>
      <c r="O204" s="124"/>
      <c r="P204" s="112">
        <f>AVERAGE($F$5:F204)</f>
        <v>436.23500000000001</v>
      </c>
      <c r="Q204" s="112">
        <f>AVERAGE(G$5:G204)</f>
        <v>7.0000000000000007E-2</v>
      </c>
      <c r="R204" s="113">
        <f>AVERAGE(H$5:H204)</f>
        <v>217681.26500000001</v>
      </c>
      <c r="S204" s="113">
        <f>AVERAGE(I$5:I204)</f>
        <v>63658.43</v>
      </c>
      <c r="T204" s="113">
        <f>AVERAGE(J$5:J204)</f>
        <v>158592.33499999999</v>
      </c>
      <c r="U204" s="118">
        <f>AVERAGE($M$5:M204)</f>
        <v>0.96941111111111145</v>
      </c>
      <c r="V204" s="6"/>
      <c r="W204" s="6"/>
      <c r="X204" s="6"/>
      <c r="Y204" s="6"/>
      <c r="Z204" s="6"/>
      <c r="AA204" s="6"/>
      <c r="AB204" s="6"/>
      <c r="AC204" s="6"/>
      <c r="AD204" s="6"/>
      <c r="AE204" s="6"/>
      <c r="AF204" s="6"/>
      <c r="AG204" s="22"/>
      <c r="AH204" s="112">
        <v>200</v>
      </c>
      <c r="AI204" s="112">
        <v>427</v>
      </c>
      <c r="AJ204" s="112">
        <v>41</v>
      </c>
      <c r="AK204" s="112">
        <v>42</v>
      </c>
      <c r="AL204" s="113">
        <v>4988.4646877851928</v>
      </c>
      <c r="AM204" s="112">
        <v>426</v>
      </c>
      <c r="AN204" s="112">
        <v>0</v>
      </c>
      <c r="AO204" s="113">
        <v>255174</v>
      </c>
      <c r="AP204" s="113">
        <v>62600</v>
      </c>
      <c r="AQ204" s="113">
        <v>196774</v>
      </c>
      <c r="AR204" s="112" t="s">
        <v>123</v>
      </c>
      <c r="AS204" s="112" t="s">
        <v>123</v>
      </c>
      <c r="AT204" s="118">
        <v>0.94666666666666666</v>
      </c>
      <c r="AU204" s="124"/>
      <c r="AV204" s="124"/>
      <c r="AW204" s="112">
        <f>AVERAGE(AM$5:AM204)</f>
        <v>440.1</v>
      </c>
      <c r="AX204" s="112">
        <f>AVERAGE(AN$5:AN204)</f>
        <v>0.28000000000000003</v>
      </c>
      <c r="AY204" s="113">
        <f>AVERAGE(AO$5:AO204)</f>
        <v>263619.90000000002</v>
      </c>
      <c r="AZ204" s="113">
        <f>AVERAGE(AP$5:AP204)</f>
        <v>64177.72</v>
      </c>
      <c r="BA204" s="113">
        <f>AVERAGE(AQ$5:AQ204)</f>
        <v>203484.68</v>
      </c>
      <c r="BB204" s="118">
        <f>AVERAGE($AT$5:AT204)</f>
        <v>0.97799999999999998</v>
      </c>
      <c r="BC204" s="10"/>
      <c r="BD204" s="10"/>
      <c r="BE204" s="10"/>
      <c r="BF204" s="10"/>
      <c r="BG204" s="6"/>
      <c r="BO204" s="22"/>
    </row>
    <row r="205" spans="1:67" x14ac:dyDescent="0.25">
      <c r="A205" s="112">
        <v>201</v>
      </c>
      <c r="B205" s="112">
        <v>552</v>
      </c>
      <c r="C205" s="112">
        <v>30</v>
      </c>
      <c r="D205" s="112">
        <v>49</v>
      </c>
      <c r="E205" s="113">
        <v>2364.0405953439781</v>
      </c>
      <c r="F205" s="112">
        <v>433</v>
      </c>
      <c r="G205" s="112">
        <v>0</v>
      </c>
      <c r="H205" s="113">
        <v>216067</v>
      </c>
      <c r="I205" s="113">
        <v>63300</v>
      </c>
      <c r="J205" s="113">
        <v>157667</v>
      </c>
      <c r="K205" s="112" t="s">
        <v>123</v>
      </c>
      <c r="L205" s="112" t="s">
        <v>123</v>
      </c>
      <c r="M205" s="118">
        <v>0.9622222222222222</v>
      </c>
      <c r="N205" s="124"/>
      <c r="O205" s="124"/>
      <c r="P205" s="112">
        <f>AVERAGE($F$5:F205)</f>
        <v>436.21890547263683</v>
      </c>
      <c r="Q205" s="112">
        <f>AVERAGE(G$5:G205)</f>
        <v>6.965174129353234E-2</v>
      </c>
      <c r="R205" s="113">
        <f>AVERAGE(H$5:H205)</f>
        <v>217673.23383084577</v>
      </c>
      <c r="S205" s="113">
        <f>AVERAGE(I$5:I205)</f>
        <v>63656.646766169157</v>
      </c>
      <c r="T205" s="113">
        <f>AVERAGE(J$5:J205)</f>
        <v>158587.73134328358</v>
      </c>
      <c r="U205" s="118">
        <f>AVERAGE($M$5:M205)</f>
        <v>0.96937534549474869</v>
      </c>
      <c r="V205" s="6"/>
      <c r="W205" s="6"/>
      <c r="X205" s="6"/>
      <c r="Y205" s="6"/>
      <c r="Z205" s="6"/>
      <c r="AA205" s="6"/>
      <c r="AB205" s="6"/>
      <c r="AC205" s="6"/>
      <c r="AD205" s="6"/>
      <c r="AE205" s="6"/>
      <c r="AF205" s="6"/>
      <c r="AG205" s="22"/>
      <c r="AH205" s="112">
        <v>201</v>
      </c>
      <c r="AI205" s="112">
        <v>479</v>
      </c>
      <c r="AJ205" s="112">
        <v>35</v>
      </c>
      <c r="AK205" s="112">
        <v>32</v>
      </c>
      <c r="AL205" s="113">
        <v>2801.6687266586296</v>
      </c>
      <c r="AM205" s="112">
        <v>450</v>
      </c>
      <c r="AN205" s="112">
        <v>0</v>
      </c>
      <c r="AO205" s="113">
        <v>269550</v>
      </c>
      <c r="AP205" s="113">
        <v>65000</v>
      </c>
      <c r="AQ205" s="113">
        <v>207750</v>
      </c>
      <c r="AR205" s="112" t="s">
        <v>124</v>
      </c>
      <c r="AS205" s="112" t="s">
        <v>123</v>
      </c>
      <c r="AT205" s="118">
        <v>1</v>
      </c>
      <c r="AU205" s="124"/>
      <c r="AV205" s="124"/>
      <c r="AW205" s="112">
        <f>AVERAGE(AM$5:AM205)</f>
        <v>440.14925373134326</v>
      </c>
      <c r="AX205" s="112">
        <f>AVERAGE(AN$5:AN205)</f>
        <v>0.27860696517412936</v>
      </c>
      <c r="AY205" s="113">
        <f>AVERAGE(AO$5:AO205)</f>
        <v>263649.40298507462</v>
      </c>
      <c r="AZ205" s="113">
        <f>AVERAGE(AP$5:AP205)</f>
        <v>64181.810945273632</v>
      </c>
      <c r="BA205" s="113">
        <f>AVERAGE(AQ$5:AQ205)</f>
        <v>203505.90049751243</v>
      </c>
      <c r="BB205" s="118">
        <f>AVERAGE($AT$5:AT205)</f>
        <v>0.97810945273631833</v>
      </c>
      <c r="BC205" s="6"/>
      <c r="BD205" s="6"/>
      <c r="BE205" s="6"/>
      <c r="BF205" s="6"/>
      <c r="BG205" s="10"/>
      <c r="BO205" s="22"/>
    </row>
    <row r="206" spans="1:67" x14ac:dyDescent="0.25">
      <c r="A206" s="112">
        <v>202</v>
      </c>
      <c r="B206" s="112">
        <v>512</v>
      </c>
      <c r="C206" s="112">
        <v>33</v>
      </c>
      <c r="D206" s="112">
        <v>53</v>
      </c>
      <c r="E206" s="113">
        <v>4213.6484354950408</v>
      </c>
      <c r="F206" s="112">
        <v>429</v>
      </c>
      <c r="G206" s="112">
        <v>0</v>
      </c>
      <c r="H206" s="113">
        <v>214071</v>
      </c>
      <c r="I206" s="113">
        <v>62900</v>
      </c>
      <c r="J206" s="113">
        <v>156471</v>
      </c>
      <c r="K206" s="112" t="s">
        <v>123</v>
      </c>
      <c r="L206" s="112" t="s">
        <v>123</v>
      </c>
      <c r="M206" s="118">
        <v>0.95333333333333337</v>
      </c>
      <c r="N206" s="124"/>
      <c r="O206" s="124"/>
      <c r="P206" s="112">
        <f>AVERAGE($F$5:F206)</f>
        <v>436.18316831683171</v>
      </c>
      <c r="Q206" s="112">
        <f>AVERAGE(G$5:G206)</f>
        <v>6.9306930693069313E-2</v>
      </c>
      <c r="R206" s="113">
        <f>AVERAGE(H$5:H206)</f>
        <v>217655.40099009901</v>
      </c>
      <c r="S206" s="113">
        <f>AVERAGE(I$5:I206)</f>
        <v>63652.900990099013</v>
      </c>
      <c r="T206" s="113">
        <f>AVERAGE(J$5:J206)</f>
        <v>158577.25247524751</v>
      </c>
      <c r="U206" s="118">
        <f>AVERAGE($M$5:M206)</f>
        <v>0.96929592959295963</v>
      </c>
      <c r="V206" s="6"/>
      <c r="W206" s="6"/>
      <c r="X206" s="6"/>
      <c r="Y206" s="6"/>
      <c r="Z206" s="6"/>
      <c r="AA206" s="6"/>
      <c r="AB206" s="6"/>
      <c r="AC206" s="6"/>
      <c r="AD206" s="6"/>
      <c r="AE206" s="6"/>
      <c r="AF206" s="6"/>
      <c r="AG206" s="22"/>
      <c r="AH206" s="112">
        <v>202</v>
      </c>
      <c r="AI206" s="112">
        <v>537</v>
      </c>
      <c r="AJ206" s="112">
        <v>44</v>
      </c>
      <c r="AK206" s="112">
        <v>42</v>
      </c>
      <c r="AL206" s="113">
        <v>2137.5275961369712</v>
      </c>
      <c r="AM206" s="112">
        <v>440</v>
      </c>
      <c r="AN206" s="112">
        <v>0</v>
      </c>
      <c r="AO206" s="113">
        <v>263560</v>
      </c>
      <c r="AP206" s="113">
        <v>64000</v>
      </c>
      <c r="AQ206" s="113">
        <v>203760</v>
      </c>
      <c r="AR206" s="112" t="s">
        <v>123</v>
      </c>
      <c r="AS206" s="112" t="s">
        <v>123</v>
      </c>
      <c r="AT206" s="118">
        <v>0.97777777777777775</v>
      </c>
      <c r="AU206" s="124"/>
      <c r="AV206" s="124"/>
      <c r="AW206" s="112">
        <f>AVERAGE(AM$5:AM206)</f>
        <v>440.14851485148517</v>
      </c>
      <c r="AX206" s="112">
        <f>AVERAGE(AN$5:AN206)</f>
        <v>0.27722772277227725</v>
      </c>
      <c r="AY206" s="113">
        <f>AVERAGE(AO$5:AO206)</f>
        <v>263648.96039603959</v>
      </c>
      <c r="AZ206" s="113">
        <f>AVERAGE(AP$5:AP206)</f>
        <v>64180.910891089108</v>
      </c>
      <c r="BA206" s="113">
        <f>AVERAGE(AQ$5:AQ206)</f>
        <v>203507.15841584158</v>
      </c>
      <c r="BB206" s="118">
        <f>AVERAGE($AT$5:AT206)</f>
        <v>0.97810781078107811</v>
      </c>
      <c r="BO206" s="22"/>
    </row>
    <row r="207" spans="1:67" x14ac:dyDescent="0.25">
      <c r="A207" s="112">
        <v>203</v>
      </c>
      <c r="B207" s="112">
        <v>582</v>
      </c>
      <c r="C207" s="112">
        <v>39</v>
      </c>
      <c r="D207" s="112">
        <v>40</v>
      </c>
      <c r="E207" s="113">
        <v>2244.7261695265402</v>
      </c>
      <c r="F207" s="112">
        <v>442</v>
      </c>
      <c r="G207" s="112">
        <v>0</v>
      </c>
      <c r="H207" s="113">
        <v>220558</v>
      </c>
      <c r="I207" s="113">
        <v>64200</v>
      </c>
      <c r="J207" s="113">
        <v>160358</v>
      </c>
      <c r="K207" s="112" t="s">
        <v>123</v>
      </c>
      <c r="L207" s="112" t="s">
        <v>123</v>
      </c>
      <c r="M207" s="118">
        <v>0.98222222222222222</v>
      </c>
      <c r="N207" s="124"/>
      <c r="O207" s="124"/>
      <c r="P207" s="112">
        <f>AVERAGE($F$5:F207)</f>
        <v>436.21182266009851</v>
      </c>
      <c r="Q207" s="112">
        <f>AVERAGE(G$5:G207)</f>
        <v>6.8965517241379309E-2</v>
      </c>
      <c r="R207" s="113">
        <f>AVERAGE(H$5:H207)</f>
        <v>217669.69950738916</v>
      </c>
      <c r="S207" s="113">
        <f>AVERAGE(I$5:I207)</f>
        <v>63655.596059113297</v>
      </c>
      <c r="T207" s="113">
        <f>AVERAGE(J$5:J207)</f>
        <v>158586.02463054188</v>
      </c>
      <c r="U207" s="118">
        <f>AVERAGE($M$5:M207)</f>
        <v>0.9693596059113303</v>
      </c>
      <c r="V207" s="6"/>
      <c r="W207" s="6"/>
      <c r="X207" s="6"/>
      <c r="Y207" s="6"/>
      <c r="Z207" s="6"/>
      <c r="AA207" s="6"/>
      <c r="AB207" s="6"/>
      <c r="AC207" s="6"/>
      <c r="AD207" s="6"/>
      <c r="AE207" s="6"/>
      <c r="AF207" s="6"/>
      <c r="AG207" s="22"/>
      <c r="AH207" s="112">
        <v>203</v>
      </c>
      <c r="AI207" s="112">
        <v>528</v>
      </c>
      <c r="AJ207" s="112">
        <v>36</v>
      </c>
      <c r="AK207" s="112">
        <v>29</v>
      </c>
      <c r="AL207" s="113">
        <v>3254.2093850131869</v>
      </c>
      <c r="AM207" s="112">
        <v>450</v>
      </c>
      <c r="AN207" s="112">
        <v>3</v>
      </c>
      <c r="AO207" s="113">
        <v>269550</v>
      </c>
      <c r="AP207" s="113">
        <v>66797</v>
      </c>
      <c r="AQ207" s="113">
        <v>205653</v>
      </c>
      <c r="AR207" s="112" t="s">
        <v>124</v>
      </c>
      <c r="AS207" s="112" t="s">
        <v>124</v>
      </c>
      <c r="AT207" s="118">
        <v>1</v>
      </c>
      <c r="AU207" s="124"/>
      <c r="AV207" s="124"/>
      <c r="AW207" s="112">
        <f>AVERAGE(AM$5:AM207)</f>
        <v>440.19704433497537</v>
      </c>
      <c r="AX207" s="112">
        <f>AVERAGE(AN$5:AN207)</f>
        <v>0.29064039408866993</v>
      </c>
      <c r="AY207" s="113">
        <f>AVERAGE(AO$5:AO207)</f>
        <v>263678.02955665026</v>
      </c>
      <c r="AZ207" s="113">
        <f>AVERAGE(AP$5:AP207)</f>
        <v>64193.798029556652</v>
      </c>
      <c r="BA207" s="113">
        <f>AVERAGE(AQ$5:AQ207)</f>
        <v>203517.72906403942</v>
      </c>
      <c r="BB207" s="118">
        <f>AVERAGE($AT$5:AT207)</f>
        <v>0.97821565407772304</v>
      </c>
      <c r="BC207" s="6"/>
      <c r="BD207" s="6"/>
      <c r="BE207" s="6"/>
      <c r="BF207" s="6"/>
      <c r="BG207" s="6"/>
      <c r="BO207" s="22"/>
    </row>
    <row r="208" spans="1:67" x14ac:dyDescent="0.25">
      <c r="A208" s="112">
        <v>204</v>
      </c>
      <c r="B208" s="112">
        <v>559</v>
      </c>
      <c r="C208" s="112">
        <v>41</v>
      </c>
      <c r="D208" s="112">
        <v>34</v>
      </c>
      <c r="E208" s="113">
        <v>4246.8631725385112</v>
      </c>
      <c r="F208" s="112">
        <v>448</v>
      </c>
      <c r="G208" s="112">
        <v>0</v>
      </c>
      <c r="H208" s="113">
        <v>223552</v>
      </c>
      <c r="I208" s="113">
        <v>64800</v>
      </c>
      <c r="J208" s="113">
        <v>162152</v>
      </c>
      <c r="K208" s="112" t="s">
        <v>123</v>
      </c>
      <c r="L208" s="112" t="s">
        <v>123</v>
      </c>
      <c r="M208" s="118">
        <v>0.99555555555555553</v>
      </c>
      <c r="N208" s="124"/>
      <c r="O208" s="124"/>
      <c r="P208" s="112">
        <f>AVERAGE($F$5:F208)</f>
        <v>436.26960784313724</v>
      </c>
      <c r="Q208" s="112">
        <f>AVERAGE(G$5:G208)</f>
        <v>6.8627450980392163E-2</v>
      </c>
      <c r="R208" s="113">
        <f>AVERAGE(H$5:H208)</f>
        <v>217698.53431372548</v>
      </c>
      <c r="S208" s="113">
        <f>AVERAGE(I$5:I208)</f>
        <v>63661.205882352944</v>
      </c>
      <c r="T208" s="113">
        <f>AVERAGE(J$5:J208)</f>
        <v>158603.50490196078</v>
      </c>
      <c r="U208" s="118">
        <f>AVERAGE($M$5:M208)</f>
        <v>0.96948801742919422</v>
      </c>
      <c r="V208" s="6"/>
      <c r="W208" s="6"/>
      <c r="X208" s="6"/>
      <c r="Y208" s="6"/>
      <c r="Z208" s="6"/>
      <c r="AA208" s="6"/>
      <c r="AB208" s="6"/>
      <c r="AC208" s="6"/>
      <c r="AD208" s="6"/>
      <c r="AE208" s="6"/>
      <c r="AF208" s="6"/>
      <c r="AG208" s="22"/>
      <c r="AH208" s="112">
        <v>204</v>
      </c>
      <c r="AI208" s="112">
        <v>489</v>
      </c>
      <c r="AJ208" s="112">
        <v>37</v>
      </c>
      <c r="AK208" s="112">
        <v>41</v>
      </c>
      <c r="AL208" s="113">
        <v>3080.106813918751</v>
      </c>
      <c r="AM208" s="112">
        <v>441</v>
      </c>
      <c r="AN208" s="112">
        <v>0</v>
      </c>
      <c r="AO208" s="113">
        <v>264159</v>
      </c>
      <c r="AP208" s="113">
        <v>64100</v>
      </c>
      <c r="AQ208" s="113">
        <v>204159</v>
      </c>
      <c r="AR208" s="112" t="s">
        <v>123</v>
      </c>
      <c r="AS208" s="112" t="s">
        <v>123</v>
      </c>
      <c r="AT208" s="118">
        <v>0.98</v>
      </c>
      <c r="AU208" s="124"/>
      <c r="AV208" s="124"/>
      <c r="AW208" s="112">
        <f>AVERAGE(AM$5:AM208)</f>
        <v>440.20098039215685</v>
      </c>
      <c r="AX208" s="112">
        <f>AVERAGE(AN$5:AN208)</f>
        <v>0.28921568627450983</v>
      </c>
      <c r="AY208" s="113">
        <f>AVERAGE(AO$5:AO208)</f>
        <v>263680.38725490199</v>
      </c>
      <c r="AZ208" s="113">
        <f>AVERAGE(AP$5:AP208)</f>
        <v>64193.338235294119</v>
      </c>
      <c r="BA208" s="113">
        <f>AVERAGE(AQ$5:AQ208)</f>
        <v>203520.87254901961</v>
      </c>
      <c r="BB208" s="118">
        <f>AVERAGE($AT$5:AT208)</f>
        <v>0.97822440087145968</v>
      </c>
      <c r="BC208" s="10"/>
      <c r="BD208" s="10"/>
      <c r="BE208" s="10"/>
      <c r="BF208" s="10"/>
      <c r="BG208" s="6"/>
      <c r="BO208" s="22"/>
    </row>
    <row r="209" spans="1:67" x14ac:dyDescent="0.25">
      <c r="A209" s="112">
        <v>205</v>
      </c>
      <c r="B209" s="112">
        <v>559</v>
      </c>
      <c r="C209" s="112">
        <v>39</v>
      </c>
      <c r="D209" s="112">
        <v>48</v>
      </c>
      <c r="E209" s="113">
        <v>2698.8428237773487</v>
      </c>
      <c r="F209" s="112">
        <v>434</v>
      </c>
      <c r="G209" s="112">
        <v>0</v>
      </c>
      <c r="H209" s="113">
        <v>216566</v>
      </c>
      <c r="I209" s="113">
        <v>63400</v>
      </c>
      <c r="J209" s="113">
        <v>157966</v>
      </c>
      <c r="K209" s="112" t="s">
        <v>123</v>
      </c>
      <c r="L209" s="112" t="s">
        <v>123</v>
      </c>
      <c r="M209" s="118">
        <v>0.96444444444444444</v>
      </c>
      <c r="N209" s="124"/>
      <c r="O209" s="124"/>
      <c r="P209" s="112">
        <f>AVERAGE($F$5:F209)</f>
        <v>436.25853658536585</v>
      </c>
      <c r="Q209" s="112">
        <f>AVERAGE(G$5:G209)</f>
        <v>6.8292682926829273E-2</v>
      </c>
      <c r="R209" s="113">
        <f>AVERAGE(H$5:H209)</f>
        <v>217693.00975609757</v>
      </c>
      <c r="S209" s="113">
        <f>AVERAGE(I$5:I209)</f>
        <v>63659.931707317075</v>
      </c>
      <c r="T209" s="113">
        <f>AVERAGE(J$5:J209)</f>
        <v>158600.39512195121</v>
      </c>
      <c r="U209" s="118">
        <f>AVERAGE($M$5:M209)</f>
        <v>0.96946341463414665</v>
      </c>
      <c r="V209" s="6"/>
      <c r="W209" s="6"/>
      <c r="X209" s="6"/>
      <c r="Y209" s="6"/>
      <c r="Z209" s="6"/>
      <c r="AA209" s="6"/>
      <c r="AB209" s="6"/>
      <c r="AC209" s="6"/>
      <c r="AD209" s="6"/>
      <c r="AE209" s="6"/>
      <c r="AF209" s="6"/>
      <c r="AG209" s="22"/>
      <c r="AH209" s="112">
        <v>205</v>
      </c>
      <c r="AI209" s="112">
        <v>481</v>
      </c>
      <c r="AJ209" s="112">
        <v>32</v>
      </c>
      <c r="AK209" s="112">
        <v>42</v>
      </c>
      <c r="AL209" s="113">
        <v>3574.6164548335018</v>
      </c>
      <c r="AM209" s="112">
        <v>440</v>
      </c>
      <c r="AN209" s="112">
        <v>0</v>
      </c>
      <c r="AO209" s="113">
        <v>263560</v>
      </c>
      <c r="AP209" s="113">
        <v>64000</v>
      </c>
      <c r="AQ209" s="113">
        <v>203760</v>
      </c>
      <c r="AR209" s="112" t="s">
        <v>123</v>
      </c>
      <c r="AS209" s="112" t="s">
        <v>123</v>
      </c>
      <c r="AT209" s="118">
        <v>0.97777777777777775</v>
      </c>
      <c r="AU209" s="124"/>
      <c r="AV209" s="124"/>
      <c r="AW209" s="112">
        <f>AVERAGE(AM$5:AM209)</f>
        <v>440.2</v>
      </c>
      <c r="AX209" s="112">
        <f>AVERAGE(AN$5:AN209)</f>
        <v>0.28780487804878047</v>
      </c>
      <c r="AY209" s="113">
        <f>AVERAGE(AO$5:AO209)</f>
        <v>263679.8</v>
      </c>
      <c r="AZ209" s="113">
        <f>AVERAGE(AP$5:AP209)</f>
        <v>64192.395121951216</v>
      </c>
      <c r="BA209" s="113">
        <f>AVERAGE(AQ$5:AQ209)</f>
        <v>203522.03902439025</v>
      </c>
      <c r="BB209" s="118">
        <f>AVERAGE($AT$5:AT209)</f>
        <v>0.97822222222222222</v>
      </c>
      <c r="BC209" s="6"/>
      <c r="BD209" s="6"/>
      <c r="BE209" s="6"/>
      <c r="BF209" s="6"/>
      <c r="BG209" s="10"/>
      <c r="BO209" s="22"/>
    </row>
    <row r="210" spans="1:67" x14ac:dyDescent="0.25">
      <c r="A210" s="112">
        <v>206</v>
      </c>
      <c r="B210" s="112">
        <v>556</v>
      </c>
      <c r="C210" s="112">
        <v>36</v>
      </c>
      <c r="D210" s="112">
        <v>47</v>
      </c>
      <c r="E210" s="113">
        <v>4533.8430000072112</v>
      </c>
      <c r="F210" s="112">
        <v>435</v>
      </c>
      <c r="G210" s="112">
        <v>0</v>
      </c>
      <c r="H210" s="113">
        <v>217065</v>
      </c>
      <c r="I210" s="113">
        <v>63500</v>
      </c>
      <c r="J210" s="113">
        <v>158265</v>
      </c>
      <c r="K210" s="112" t="s">
        <v>123</v>
      </c>
      <c r="L210" s="112" t="s">
        <v>123</v>
      </c>
      <c r="M210" s="118">
        <v>0.96666666666666667</v>
      </c>
      <c r="N210" s="124"/>
      <c r="O210" s="124"/>
      <c r="P210" s="112">
        <f>AVERAGE($F$5:F210)</f>
        <v>436.252427184466</v>
      </c>
      <c r="Q210" s="112">
        <f>AVERAGE(G$5:G210)</f>
        <v>6.7961165048543687E-2</v>
      </c>
      <c r="R210" s="113">
        <f>AVERAGE(H$5:H210)</f>
        <v>217689.96116504853</v>
      </c>
      <c r="S210" s="113">
        <f>AVERAGE(I$5:I210)</f>
        <v>63659.155339805824</v>
      </c>
      <c r="T210" s="113">
        <f>AVERAGE(J$5:J210)</f>
        <v>158598.76699029127</v>
      </c>
      <c r="U210" s="118">
        <f>AVERAGE($M$5:M210)</f>
        <v>0.96944983818770258</v>
      </c>
      <c r="V210" s="6"/>
      <c r="W210" s="6"/>
      <c r="X210" s="6"/>
      <c r="Y210" s="6"/>
      <c r="Z210" s="6"/>
      <c r="AA210" s="6"/>
      <c r="AB210" s="6"/>
      <c r="AC210" s="6"/>
      <c r="AD210" s="6"/>
      <c r="AE210" s="6"/>
      <c r="AF210" s="6"/>
      <c r="AG210" s="22"/>
      <c r="AH210" s="112">
        <v>206</v>
      </c>
      <c r="AI210" s="112">
        <v>506</v>
      </c>
      <c r="AJ210" s="112">
        <v>41</v>
      </c>
      <c r="AK210" s="112">
        <v>34</v>
      </c>
      <c r="AL210" s="113">
        <v>2759.8916967377149</v>
      </c>
      <c r="AM210" s="112">
        <v>448</v>
      </c>
      <c r="AN210" s="112">
        <v>0</v>
      </c>
      <c r="AO210" s="113">
        <v>268352</v>
      </c>
      <c r="AP210" s="113">
        <v>64800</v>
      </c>
      <c r="AQ210" s="113">
        <v>206952</v>
      </c>
      <c r="AR210" s="112" t="s">
        <v>123</v>
      </c>
      <c r="AS210" s="112" t="s">
        <v>123</v>
      </c>
      <c r="AT210" s="118">
        <v>0.99555555555555553</v>
      </c>
      <c r="AU210" s="124"/>
      <c r="AV210" s="124"/>
      <c r="AW210" s="112">
        <f>AVERAGE(AM$5:AM210)</f>
        <v>440.23786407766988</v>
      </c>
      <c r="AX210" s="112">
        <f>AVERAGE(AN$5:AN210)</f>
        <v>0.28640776699029125</v>
      </c>
      <c r="AY210" s="113">
        <f>AVERAGE(AO$5:AO210)</f>
        <v>263702.48058252427</v>
      </c>
      <c r="AZ210" s="113">
        <f>AVERAGE(AP$5:AP210)</f>
        <v>64195.344660194176</v>
      </c>
      <c r="BA210" s="113">
        <f>AVERAGE(AQ$5:AQ210)</f>
        <v>203538.68932038834</v>
      </c>
      <c r="BB210" s="118">
        <f>AVERAGE($AT$5:AT210)</f>
        <v>0.97830636461704434</v>
      </c>
      <c r="BO210" s="22"/>
    </row>
    <row r="211" spans="1:67" x14ac:dyDescent="0.25">
      <c r="A211" s="112">
        <v>207</v>
      </c>
      <c r="B211" s="112">
        <v>534</v>
      </c>
      <c r="C211" s="112">
        <v>38</v>
      </c>
      <c r="D211" s="112">
        <v>48</v>
      </c>
      <c r="E211" s="113">
        <v>4852.5665301865774</v>
      </c>
      <c r="F211" s="112">
        <v>434</v>
      </c>
      <c r="G211" s="112">
        <v>0</v>
      </c>
      <c r="H211" s="113">
        <v>216566</v>
      </c>
      <c r="I211" s="113">
        <v>63400</v>
      </c>
      <c r="J211" s="113">
        <v>157966</v>
      </c>
      <c r="K211" s="112" t="s">
        <v>123</v>
      </c>
      <c r="L211" s="112" t="s">
        <v>123</v>
      </c>
      <c r="M211" s="118">
        <v>0.96444444444444444</v>
      </c>
      <c r="N211" s="124"/>
      <c r="O211" s="124"/>
      <c r="P211" s="112">
        <f>AVERAGE($F$5:F211)</f>
        <v>436.24154589371983</v>
      </c>
      <c r="Q211" s="112">
        <f>AVERAGE(G$5:G211)</f>
        <v>6.7632850241545889E-2</v>
      </c>
      <c r="R211" s="113">
        <f>AVERAGE(H$5:H211)</f>
        <v>217684.5314009662</v>
      </c>
      <c r="S211" s="113">
        <f>AVERAGE(I$5:I211)</f>
        <v>63657.903381642514</v>
      </c>
      <c r="T211" s="113">
        <f>AVERAGE(J$5:J211)</f>
        <v>158595.71014492755</v>
      </c>
      <c r="U211" s="118">
        <f>AVERAGE($M$5:M211)</f>
        <v>0.96942565754159982</v>
      </c>
      <c r="V211" s="6"/>
      <c r="W211" s="6"/>
      <c r="X211" s="6"/>
      <c r="Y211" s="6"/>
      <c r="Z211" s="6"/>
      <c r="AA211" s="6"/>
      <c r="AB211" s="6"/>
      <c r="AC211" s="6"/>
      <c r="AD211" s="6"/>
      <c r="AE211" s="6"/>
      <c r="AF211" s="6"/>
      <c r="AG211" s="22"/>
      <c r="AH211" s="112">
        <v>207</v>
      </c>
      <c r="AI211" s="112">
        <v>576</v>
      </c>
      <c r="AJ211" s="112">
        <v>37</v>
      </c>
      <c r="AK211" s="112">
        <v>48</v>
      </c>
      <c r="AL211" s="113">
        <v>4375.522365968146</v>
      </c>
      <c r="AM211" s="112">
        <v>434</v>
      </c>
      <c r="AN211" s="112">
        <v>0</v>
      </c>
      <c r="AO211" s="113">
        <v>259966</v>
      </c>
      <c r="AP211" s="113">
        <v>63400</v>
      </c>
      <c r="AQ211" s="113">
        <v>201366</v>
      </c>
      <c r="AR211" s="112" t="s">
        <v>123</v>
      </c>
      <c r="AS211" s="112" t="s">
        <v>123</v>
      </c>
      <c r="AT211" s="118">
        <v>0.96444444444444444</v>
      </c>
      <c r="AU211" s="124"/>
      <c r="AV211" s="124"/>
      <c r="AW211" s="112">
        <f>AVERAGE(AM$5:AM211)</f>
        <v>440.20772946859904</v>
      </c>
      <c r="AX211" s="112">
        <f>AVERAGE(AN$5:AN211)</f>
        <v>0.28502415458937197</v>
      </c>
      <c r="AY211" s="113">
        <f>AVERAGE(AO$5:AO211)</f>
        <v>263684.42995169084</v>
      </c>
      <c r="AZ211" s="113">
        <f>AVERAGE(AP$5:AP211)</f>
        <v>64191.502415458934</v>
      </c>
      <c r="BA211" s="113">
        <f>AVERAGE(AQ$5:AQ211)</f>
        <v>203528.19323671499</v>
      </c>
      <c r="BB211" s="118">
        <f>AVERAGE($AT$5:AT211)</f>
        <v>0.97823939881910904</v>
      </c>
      <c r="BC211" s="6"/>
      <c r="BD211" s="6"/>
      <c r="BE211" s="6"/>
      <c r="BF211" s="6"/>
      <c r="BG211" s="6"/>
      <c r="BO211" s="22"/>
    </row>
    <row r="212" spans="1:67" x14ac:dyDescent="0.25">
      <c r="A212" s="112">
        <v>208</v>
      </c>
      <c r="B212" s="112">
        <v>568</v>
      </c>
      <c r="C212" s="112">
        <v>50</v>
      </c>
      <c r="D212" s="112">
        <v>44</v>
      </c>
      <c r="E212" s="113">
        <v>4823.8190543455012</v>
      </c>
      <c r="F212" s="112">
        <v>438</v>
      </c>
      <c r="G212" s="112">
        <v>0</v>
      </c>
      <c r="H212" s="113">
        <v>218562</v>
      </c>
      <c r="I212" s="113">
        <v>63800</v>
      </c>
      <c r="J212" s="113">
        <v>159162</v>
      </c>
      <c r="K212" s="112" t="s">
        <v>123</v>
      </c>
      <c r="L212" s="112" t="s">
        <v>123</v>
      </c>
      <c r="M212" s="118">
        <v>0.97333333333333338</v>
      </c>
      <c r="N212" s="124"/>
      <c r="O212" s="124"/>
      <c r="P212" s="112">
        <f>AVERAGE($F$5:F212)</f>
        <v>436.25</v>
      </c>
      <c r="Q212" s="112">
        <f>AVERAGE(G$5:G212)</f>
        <v>6.7307692307692304E-2</v>
      </c>
      <c r="R212" s="113">
        <f>AVERAGE(H$5:H212)</f>
        <v>217688.75</v>
      </c>
      <c r="S212" s="113">
        <f>AVERAGE(I$5:I212)</f>
        <v>63658.586538461539</v>
      </c>
      <c r="T212" s="113">
        <f>AVERAGE(J$5:J212)</f>
        <v>158598.43269230769</v>
      </c>
      <c r="U212" s="118">
        <f>AVERAGE($M$5:M212)</f>
        <v>0.96944444444444478</v>
      </c>
      <c r="V212" s="6"/>
      <c r="W212" s="6"/>
      <c r="X212" s="6"/>
      <c r="Y212" s="6"/>
      <c r="Z212" s="6"/>
      <c r="AA212" s="6"/>
      <c r="AB212" s="6"/>
      <c r="AC212" s="6"/>
      <c r="AD212" s="6"/>
      <c r="AE212" s="6"/>
      <c r="AF212" s="6"/>
      <c r="AG212" s="22"/>
      <c r="AH212" s="112">
        <v>208</v>
      </c>
      <c r="AI212" s="112">
        <v>432</v>
      </c>
      <c r="AJ212" s="112">
        <v>39</v>
      </c>
      <c r="AK212" s="112">
        <v>38</v>
      </c>
      <c r="AL212" s="113">
        <v>4922.3298581909257</v>
      </c>
      <c r="AM212" s="112">
        <v>433</v>
      </c>
      <c r="AN212" s="112">
        <v>0</v>
      </c>
      <c r="AO212" s="113">
        <v>259367</v>
      </c>
      <c r="AP212" s="113">
        <v>63300</v>
      </c>
      <c r="AQ212" s="113">
        <v>199867</v>
      </c>
      <c r="AR212" s="112" t="s">
        <v>123</v>
      </c>
      <c r="AS212" s="112" t="s">
        <v>123</v>
      </c>
      <c r="AT212" s="118">
        <v>0.9622222222222222</v>
      </c>
      <c r="AU212" s="124"/>
      <c r="AV212" s="124"/>
      <c r="AW212" s="112">
        <f>AVERAGE(AM$5:AM212)</f>
        <v>440.17307692307691</v>
      </c>
      <c r="AX212" s="112">
        <f>AVERAGE(AN$5:AN212)</f>
        <v>0.28365384615384615</v>
      </c>
      <c r="AY212" s="113">
        <f>AVERAGE(AO$5:AO212)</f>
        <v>263663.67307692306</v>
      </c>
      <c r="AZ212" s="113">
        <f>AVERAGE(AP$5:AP212)</f>
        <v>64187.216346153844</v>
      </c>
      <c r="BA212" s="113">
        <f>AVERAGE(AQ$5:AQ212)</f>
        <v>203510.59134615384</v>
      </c>
      <c r="BB212" s="118">
        <f>AVERAGE($AT$5:AT212)</f>
        <v>0.97816239316239317</v>
      </c>
      <c r="BC212" s="10"/>
      <c r="BD212" s="10"/>
      <c r="BE212" s="10"/>
      <c r="BF212" s="10"/>
      <c r="BG212" s="6"/>
      <c r="BO212" s="22"/>
    </row>
    <row r="213" spans="1:67" x14ac:dyDescent="0.25">
      <c r="A213" s="112">
        <v>209</v>
      </c>
      <c r="B213" s="112">
        <v>553</v>
      </c>
      <c r="C213" s="112">
        <v>30</v>
      </c>
      <c r="D213" s="112">
        <v>45</v>
      </c>
      <c r="E213" s="113">
        <v>2825.0923237145998</v>
      </c>
      <c r="F213" s="112">
        <v>437</v>
      </c>
      <c r="G213" s="112">
        <v>0</v>
      </c>
      <c r="H213" s="113">
        <v>218063</v>
      </c>
      <c r="I213" s="113">
        <v>63700</v>
      </c>
      <c r="J213" s="113">
        <v>158863</v>
      </c>
      <c r="K213" s="112" t="s">
        <v>123</v>
      </c>
      <c r="L213" s="112" t="s">
        <v>123</v>
      </c>
      <c r="M213" s="118">
        <v>0.97111111111111115</v>
      </c>
      <c r="N213" s="124"/>
      <c r="O213" s="124"/>
      <c r="P213" s="112">
        <f>AVERAGE($F$5:F213)</f>
        <v>436.25358851674639</v>
      </c>
      <c r="Q213" s="112">
        <f>AVERAGE(G$5:G213)</f>
        <v>6.6985645933014357E-2</v>
      </c>
      <c r="R213" s="113">
        <f>AVERAGE(H$5:H213)</f>
        <v>217690.54066985645</v>
      </c>
      <c r="S213" s="113">
        <f>AVERAGE(I$5:I213)</f>
        <v>63658.784688995212</v>
      </c>
      <c r="T213" s="113">
        <f>AVERAGE(J$5:J213)</f>
        <v>158599.6985645933</v>
      </c>
      <c r="U213" s="118">
        <f>AVERAGE($M$5:M213)</f>
        <v>0.96945241892610334</v>
      </c>
      <c r="V213" s="6"/>
      <c r="W213" s="6"/>
      <c r="X213" s="6"/>
      <c r="Y213" s="6"/>
      <c r="Z213" s="6"/>
      <c r="AA213" s="6"/>
      <c r="AB213" s="6"/>
      <c r="AC213" s="6"/>
      <c r="AD213" s="6"/>
      <c r="AE213" s="6"/>
      <c r="AF213" s="6"/>
      <c r="AG213" s="22"/>
      <c r="AH213" s="112">
        <v>209</v>
      </c>
      <c r="AI213" s="112">
        <v>486</v>
      </c>
      <c r="AJ213" s="112">
        <v>30</v>
      </c>
      <c r="AK213" s="112">
        <v>38</v>
      </c>
      <c r="AL213" s="113">
        <v>4619.8952386701676</v>
      </c>
      <c r="AM213" s="112">
        <v>444</v>
      </c>
      <c r="AN213" s="112">
        <v>0</v>
      </c>
      <c r="AO213" s="113">
        <v>265956</v>
      </c>
      <c r="AP213" s="113">
        <v>64400</v>
      </c>
      <c r="AQ213" s="113">
        <v>205356</v>
      </c>
      <c r="AR213" s="112" t="s">
        <v>123</v>
      </c>
      <c r="AS213" s="112" t="s">
        <v>123</v>
      </c>
      <c r="AT213" s="118">
        <v>0.98666666666666669</v>
      </c>
      <c r="AU213" s="124"/>
      <c r="AV213" s="124"/>
      <c r="AW213" s="112">
        <f>AVERAGE(AM$5:AM213)</f>
        <v>440.19138755980862</v>
      </c>
      <c r="AX213" s="112">
        <f>AVERAGE(AN$5:AN213)</f>
        <v>0.28229665071770332</v>
      </c>
      <c r="AY213" s="113">
        <f>AVERAGE(AO$5:AO213)</f>
        <v>263674.64114832535</v>
      </c>
      <c r="AZ213" s="113">
        <f>AVERAGE(AP$5:AP213)</f>
        <v>64188.234449760763</v>
      </c>
      <c r="BA213" s="113">
        <f>AVERAGE(AQ$5:AQ213)</f>
        <v>203519.42105263157</v>
      </c>
      <c r="BB213" s="118">
        <f>AVERAGE($AT$5:AT213)</f>
        <v>0.97820308346624141</v>
      </c>
      <c r="BC213" s="6"/>
      <c r="BD213" s="6"/>
      <c r="BE213" s="6"/>
      <c r="BF213" s="6"/>
      <c r="BG213" s="10"/>
      <c r="BO213" s="22"/>
    </row>
    <row r="214" spans="1:67" x14ac:dyDescent="0.25">
      <c r="A214" s="112">
        <v>210</v>
      </c>
      <c r="B214" s="112">
        <v>589</v>
      </c>
      <c r="C214" s="112">
        <v>41</v>
      </c>
      <c r="D214" s="112">
        <v>47</v>
      </c>
      <c r="E214" s="113">
        <v>2356.663930342128</v>
      </c>
      <c r="F214" s="112">
        <v>435</v>
      </c>
      <c r="G214" s="112">
        <v>0</v>
      </c>
      <c r="H214" s="113">
        <v>217065</v>
      </c>
      <c r="I214" s="113">
        <v>63500</v>
      </c>
      <c r="J214" s="113">
        <v>158265</v>
      </c>
      <c r="K214" s="112" t="s">
        <v>123</v>
      </c>
      <c r="L214" s="112" t="s">
        <v>123</v>
      </c>
      <c r="M214" s="118">
        <v>0.96666666666666667</v>
      </c>
      <c r="N214" s="124"/>
      <c r="O214" s="124"/>
      <c r="P214" s="112">
        <f>AVERAGE($F$5:F214)</f>
        <v>436.24761904761903</v>
      </c>
      <c r="Q214" s="112">
        <f>AVERAGE(G$5:G214)</f>
        <v>6.6666666666666666E-2</v>
      </c>
      <c r="R214" s="113">
        <f>AVERAGE(H$5:H214)</f>
        <v>217687.56190476191</v>
      </c>
      <c r="S214" s="113">
        <f>AVERAGE(I$5:I214)</f>
        <v>63658.028571428571</v>
      </c>
      <c r="T214" s="113">
        <f>AVERAGE(J$5:J214)</f>
        <v>158598.10476190477</v>
      </c>
      <c r="U214" s="118">
        <f>AVERAGE($M$5:M214)</f>
        <v>0.96943915343915366</v>
      </c>
      <c r="V214" s="6"/>
      <c r="W214" s="6"/>
      <c r="X214" s="6"/>
      <c r="Y214" s="6"/>
      <c r="Z214" s="6"/>
      <c r="AA214" s="6"/>
      <c r="AB214" s="6"/>
      <c r="AC214" s="6"/>
      <c r="AD214" s="6"/>
      <c r="AE214" s="6"/>
      <c r="AF214" s="6"/>
      <c r="AG214" s="22"/>
      <c r="AH214" s="112">
        <v>210</v>
      </c>
      <c r="AI214" s="112">
        <v>500</v>
      </c>
      <c r="AJ214" s="112">
        <v>41</v>
      </c>
      <c r="AK214" s="112">
        <v>45</v>
      </c>
      <c r="AL214" s="113">
        <v>2894.3398005835452</v>
      </c>
      <c r="AM214" s="112">
        <v>437</v>
      </c>
      <c r="AN214" s="112">
        <v>0</v>
      </c>
      <c r="AO214" s="113">
        <v>261763</v>
      </c>
      <c r="AP214" s="113">
        <v>63700</v>
      </c>
      <c r="AQ214" s="113">
        <v>202563</v>
      </c>
      <c r="AR214" s="112" t="s">
        <v>123</v>
      </c>
      <c r="AS214" s="112" t="s">
        <v>123</v>
      </c>
      <c r="AT214" s="118">
        <v>0.97111111111111115</v>
      </c>
      <c r="AU214" s="124"/>
      <c r="AV214" s="124"/>
      <c r="AW214" s="112">
        <f>AVERAGE(AM$5:AM214)</f>
        <v>440.17619047619047</v>
      </c>
      <c r="AX214" s="112">
        <f>AVERAGE(AN$5:AN214)</f>
        <v>0.28095238095238095</v>
      </c>
      <c r="AY214" s="113">
        <f>AVERAGE(AO$5:AO214)</f>
        <v>263665.53809523809</v>
      </c>
      <c r="AZ214" s="113">
        <f>AVERAGE(AP$5:AP214)</f>
        <v>64185.909523809525</v>
      </c>
      <c r="BA214" s="113">
        <f>AVERAGE(AQ$5:AQ214)</f>
        <v>203514.86666666667</v>
      </c>
      <c r="BB214" s="118">
        <f>AVERAGE($AT$5:AT214)</f>
        <v>0.97816931216931213</v>
      </c>
      <c r="BO214" s="22"/>
    </row>
    <row r="215" spans="1:67" x14ac:dyDescent="0.25">
      <c r="A215" s="112">
        <v>211</v>
      </c>
      <c r="B215" s="112">
        <v>536</v>
      </c>
      <c r="C215" s="112">
        <v>34</v>
      </c>
      <c r="D215" s="112">
        <v>37</v>
      </c>
      <c r="E215" s="113">
        <v>3722.2613094156577</v>
      </c>
      <c r="F215" s="112">
        <v>445</v>
      </c>
      <c r="G215" s="112">
        <v>0</v>
      </c>
      <c r="H215" s="113">
        <v>222055</v>
      </c>
      <c r="I215" s="113">
        <v>64500</v>
      </c>
      <c r="J215" s="113">
        <v>161255</v>
      </c>
      <c r="K215" s="112" t="s">
        <v>123</v>
      </c>
      <c r="L215" s="112" t="s">
        <v>123</v>
      </c>
      <c r="M215" s="118">
        <v>0.98888888888888893</v>
      </c>
      <c r="N215" s="124"/>
      <c r="O215" s="124"/>
      <c r="P215" s="112">
        <f>AVERAGE($F$5:F215)</f>
        <v>436.28909952606637</v>
      </c>
      <c r="Q215" s="112">
        <f>AVERAGE(G$5:G215)</f>
        <v>6.6350710900473939E-2</v>
      </c>
      <c r="R215" s="113">
        <f>AVERAGE(H$5:H215)</f>
        <v>217708.2606635071</v>
      </c>
      <c r="S215" s="113">
        <f>AVERAGE(I$5:I215)</f>
        <v>63662.018957345972</v>
      </c>
      <c r="T215" s="113">
        <f>AVERAGE(J$5:J215)</f>
        <v>158610.69668246445</v>
      </c>
      <c r="U215" s="118">
        <f>AVERAGE($M$5:M215)</f>
        <v>0.96953133228014765</v>
      </c>
      <c r="V215" s="6"/>
      <c r="W215" s="6"/>
      <c r="X215" s="6"/>
      <c r="Y215" s="6"/>
      <c r="Z215" s="6"/>
      <c r="AA215" s="6"/>
      <c r="AB215" s="6"/>
      <c r="AC215" s="6"/>
      <c r="AD215" s="6"/>
      <c r="AE215" s="6"/>
      <c r="AF215" s="6"/>
      <c r="AG215" s="22"/>
      <c r="AH215" s="112">
        <v>211</v>
      </c>
      <c r="AI215" s="112">
        <v>498</v>
      </c>
      <c r="AJ215" s="112">
        <v>30</v>
      </c>
      <c r="AK215" s="112">
        <v>36</v>
      </c>
      <c r="AL215" s="113">
        <v>3663.434757479512</v>
      </c>
      <c r="AM215" s="112">
        <v>446</v>
      </c>
      <c r="AN215" s="112">
        <v>0</v>
      </c>
      <c r="AO215" s="113">
        <v>267154</v>
      </c>
      <c r="AP215" s="113">
        <v>64600</v>
      </c>
      <c r="AQ215" s="113">
        <v>206154</v>
      </c>
      <c r="AR215" s="112" t="s">
        <v>123</v>
      </c>
      <c r="AS215" s="112" t="s">
        <v>123</v>
      </c>
      <c r="AT215" s="118">
        <v>0.99111111111111116</v>
      </c>
      <c r="AU215" s="124"/>
      <c r="AV215" s="124"/>
      <c r="AW215" s="112">
        <f>AVERAGE(AM$5:AM215)</f>
        <v>440.2037914691943</v>
      </c>
      <c r="AX215" s="112">
        <f>AVERAGE(AN$5:AN215)</f>
        <v>0.27962085308056872</v>
      </c>
      <c r="AY215" s="113">
        <f>AVERAGE(AO$5:AO215)</f>
        <v>263682.07109004742</v>
      </c>
      <c r="AZ215" s="113">
        <f>AVERAGE(AP$5:AP215)</f>
        <v>64187.872037914691</v>
      </c>
      <c r="BA215" s="113">
        <f>AVERAGE(AQ$5:AQ215)</f>
        <v>203527.37440758295</v>
      </c>
      <c r="BB215" s="118">
        <f>AVERAGE($AT$5:AT215)</f>
        <v>0.97823064770932067</v>
      </c>
      <c r="BC215" s="6"/>
      <c r="BD215" s="6"/>
      <c r="BE215" s="6"/>
      <c r="BF215" s="6"/>
      <c r="BG215" s="6"/>
      <c r="BO215" s="22"/>
    </row>
    <row r="216" spans="1:67" x14ac:dyDescent="0.25">
      <c r="A216" s="112">
        <v>212</v>
      </c>
      <c r="B216" s="112">
        <v>565</v>
      </c>
      <c r="C216" s="112">
        <v>33</v>
      </c>
      <c r="D216" s="112">
        <v>46</v>
      </c>
      <c r="E216" s="113">
        <v>3418.5770899556819</v>
      </c>
      <c r="F216" s="112">
        <v>436</v>
      </c>
      <c r="G216" s="112">
        <v>0</v>
      </c>
      <c r="H216" s="113">
        <v>217564</v>
      </c>
      <c r="I216" s="113">
        <v>63600</v>
      </c>
      <c r="J216" s="113">
        <v>158564</v>
      </c>
      <c r="K216" s="112" t="s">
        <v>123</v>
      </c>
      <c r="L216" s="112" t="s">
        <v>123</v>
      </c>
      <c r="M216" s="118">
        <v>0.96888888888888891</v>
      </c>
      <c r="N216" s="124"/>
      <c r="O216" s="124"/>
      <c r="P216" s="112">
        <f>AVERAGE($F$5:F216)</f>
        <v>436.28773584905662</v>
      </c>
      <c r="Q216" s="112">
        <f>AVERAGE(G$5:G216)</f>
        <v>6.6037735849056603E-2</v>
      </c>
      <c r="R216" s="113">
        <f>AVERAGE(H$5:H216)</f>
        <v>217707.58018867925</v>
      </c>
      <c r="S216" s="113">
        <f>AVERAGE(I$5:I216)</f>
        <v>63661.726415094337</v>
      </c>
      <c r="T216" s="113">
        <f>AVERAGE(J$5:J216)</f>
        <v>158610.47641509434</v>
      </c>
      <c r="U216" s="118">
        <f>AVERAGE($M$5:M216)</f>
        <v>0.96952830188679273</v>
      </c>
      <c r="V216" s="6"/>
      <c r="W216" s="6"/>
      <c r="X216" s="6"/>
      <c r="Y216" s="6"/>
      <c r="Z216" s="6"/>
      <c r="AA216" s="6"/>
      <c r="AB216" s="6"/>
      <c r="AC216" s="6"/>
      <c r="AD216" s="6"/>
      <c r="AE216" s="6"/>
      <c r="AF216" s="6"/>
      <c r="AG216" s="22"/>
      <c r="AH216" s="112">
        <v>212</v>
      </c>
      <c r="AI216" s="112">
        <v>414</v>
      </c>
      <c r="AJ216" s="112">
        <v>43</v>
      </c>
      <c r="AK216" s="112">
        <v>43</v>
      </c>
      <c r="AL216" s="113">
        <v>3835.267013332425</v>
      </c>
      <c r="AM216" s="112">
        <v>414</v>
      </c>
      <c r="AN216" s="112">
        <v>0</v>
      </c>
      <c r="AO216" s="113">
        <v>247986</v>
      </c>
      <c r="AP216" s="113">
        <v>61400</v>
      </c>
      <c r="AQ216" s="113">
        <v>190886</v>
      </c>
      <c r="AR216" s="112" t="s">
        <v>123</v>
      </c>
      <c r="AS216" s="112" t="s">
        <v>123</v>
      </c>
      <c r="AT216" s="118">
        <v>0.92</v>
      </c>
      <c r="AU216" s="124"/>
      <c r="AV216" s="124"/>
      <c r="AW216" s="112">
        <f>AVERAGE(AM$5:AM216)</f>
        <v>440.08018867924528</v>
      </c>
      <c r="AX216" s="112">
        <f>AVERAGE(AN$5:AN216)</f>
        <v>0.27830188679245282</v>
      </c>
      <c r="AY216" s="113">
        <f>AVERAGE(AO$5:AO216)</f>
        <v>263608.03301886795</v>
      </c>
      <c r="AZ216" s="113">
        <f>AVERAGE(AP$5:AP216)</f>
        <v>64174.721698113208</v>
      </c>
      <c r="BA216" s="113">
        <f>AVERAGE(AQ$5:AQ216)</f>
        <v>203467.74528301886</v>
      </c>
      <c r="BB216" s="118">
        <f>AVERAGE($AT$5:AT216)</f>
        <v>0.9779559748427672</v>
      </c>
      <c r="BC216" s="10"/>
      <c r="BD216" s="10"/>
      <c r="BE216" s="10"/>
      <c r="BF216" s="10"/>
      <c r="BG216" s="6"/>
      <c r="BO216" s="22"/>
    </row>
    <row r="217" spans="1:67" x14ac:dyDescent="0.25">
      <c r="A217" s="112">
        <v>213</v>
      </c>
      <c r="B217" s="112">
        <v>536</v>
      </c>
      <c r="C217" s="112">
        <v>30</v>
      </c>
      <c r="D217" s="112">
        <v>41</v>
      </c>
      <c r="E217" s="113">
        <v>4940.5897803023399</v>
      </c>
      <c r="F217" s="112">
        <v>441</v>
      </c>
      <c r="G217" s="112">
        <v>0</v>
      </c>
      <c r="H217" s="113">
        <v>220059</v>
      </c>
      <c r="I217" s="113">
        <v>64100</v>
      </c>
      <c r="J217" s="113">
        <v>160059</v>
      </c>
      <c r="K217" s="112" t="s">
        <v>123</v>
      </c>
      <c r="L217" s="112" t="s">
        <v>123</v>
      </c>
      <c r="M217" s="118">
        <v>0.98</v>
      </c>
      <c r="N217" s="124"/>
      <c r="O217" s="124"/>
      <c r="P217" s="112">
        <f>AVERAGE($F$5:F217)</f>
        <v>436.3098591549296</v>
      </c>
      <c r="Q217" s="112">
        <f>AVERAGE(G$5:G217)</f>
        <v>6.5727699530516437E-2</v>
      </c>
      <c r="R217" s="113">
        <f>AVERAGE(H$5:H217)</f>
        <v>217718.61971830987</v>
      </c>
      <c r="S217" s="113">
        <f>AVERAGE(I$5:I217)</f>
        <v>63663.784037558682</v>
      </c>
      <c r="T217" s="113">
        <f>AVERAGE(J$5:J217)</f>
        <v>158617.27699530518</v>
      </c>
      <c r="U217" s="118">
        <f>AVERAGE($M$5:M217)</f>
        <v>0.96957746478873252</v>
      </c>
      <c r="V217" s="6"/>
      <c r="W217" s="6"/>
      <c r="X217" s="6"/>
      <c r="Y217" s="6"/>
      <c r="Z217" s="6"/>
      <c r="AA217" s="6"/>
      <c r="AB217" s="6"/>
      <c r="AC217" s="6"/>
      <c r="AD217" s="6"/>
      <c r="AE217" s="6"/>
      <c r="AF217" s="6"/>
      <c r="AG217" s="22"/>
      <c r="AH217" s="112">
        <v>213</v>
      </c>
      <c r="AI217" s="112">
        <v>475</v>
      </c>
      <c r="AJ217" s="112">
        <v>46</v>
      </c>
      <c r="AK217" s="112">
        <v>33</v>
      </c>
      <c r="AL217" s="113">
        <v>3815.2242430480364</v>
      </c>
      <c r="AM217" s="112">
        <v>449</v>
      </c>
      <c r="AN217" s="112">
        <v>0</v>
      </c>
      <c r="AO217" s="113">
        <v>268951</v>
      </c>
      <c r="AP217" s="113">
        <v>64900</v>
      </c>
      <c r="AQ217" s="113">
        <v>207351</v>
      </c>
      <c r="AR217" s="112" t="s">
        <v>123</v>
      </c>
      <c r="AS217" s="112" t="s">
        <v>123</v>
      </c>
      <c r="AT217" s="118">
        <v>0.99777777777777776</v>
      </c>
      <c r="AU217" s="124"/>
      <c r="AV217" s="124"/>
      <c r="AW217" s="112">
        <f>AVERAGE(AM$5:AM217)</f>
        <v>440.12206572769952</v>
      </c>
      <c r="AX217" s="112">
        <f>AVERAGE(AN$5:AN217)</f>
        <v>0.27699530516431925</v>
      </c>
      <c r="AY217" s="113">
        <f>AVERAGE(AO$5:AO217)</f>
        <v>263633.11737089203</v>
      </c>
      <c r="AZ217" s="113">
        <f>AVERAGE(AP$5:AP217)</f>
        <v>64178.126760563384</v>
      </c>
      <c r="BA217" s="113">
        <f>AVERAGE(AQ$5:AQ217)</f>
        <v>203485.97652582161</v>
      </c>
      <c r="BB217" s="118">
        <f>AVERAGE($AT$5:AT217)</f>
        <v>0.97804903495044326</v>
      </c>
      <c r="BC217" s="6"/>
      <c r="BD217" s="6"/>
      <c r="BE217" s="6"/>
      <c r="BF217" s="6"/>
      <c r="BG217" s="10"/>
      <c r="BO217" s="22"/>
    </row>
    <row r="218" spans="1:67" x14ac:dyDescent="0.25">
      <c r="A218" s="112">
        <v>214</v>
      </c>
      <c r="B218" s="112">
        <v>563</v>
      </c>
      <c r="C218" s="112">
        <v>43</v>
      </c>
      <c r="D218" s="112">
        <v>38</v>
      </c>
      <c r="E218" s="113">
        <v>3950.4707014239202</v>
      </c>
      <c r="F218" s="112">
        <v>444</v>
      </c>
      <c r="G218" s="112">
        <v>0</v>
      </c>
      <c r="H218" s="113">
        <v>221556</v>
      </c>
      <c r="I218" s="113">
        <v>64400</v>
      </c>
      <c r="J218" s="113">
        <v>160956</v>
      </c>
      <c r="K218" s="112" t="s">
        <v>123</v>
      </c>
      <c r="L218" s="112" t="s">
        <v>123</v>
      </c>
      <c r="M218" s="118">
        <v>0.98666666666666669</v>
      </c>
      <c r="N218" s="124"/>
      <c r="O218" s="124"/>
      <c r="P218" s="112">
        <f>AVERAGE($F$5:F218)</f>
        <v>436.34579439252337</v>
      </c>
      <c r="Q218" s="112">
        <f>AVERAGE(G$5:G218)</f>
        <v>6.5420560747663545E-2</v>
      </c>
      <c r="R218" s="113">
        <f>AVERAGE(H$5:H218)</f>
        <v>217736.55140186916</v>
      </c>
      <c r="S218" s="113">
        <f>AVERAGE(I$5:I218)</f>
        <v>63667.224299065419</v>
      </c>
      <c r="T218" s="113">
        <f>AVERAGE(J$5:J218)</f>
        <v>158628.20560747664</v>
      </c>
      <c r="U218" s="118">
        <f>AVERAGE($M$5:M218)</f>
        <v>0.96965732087227441</v>
      </c>
      <c r="V218" s="6"/>
      <c r="W218" s="6"/>
      <c r="X218" s="6"/>
      <c r="Y218" s="6"/>
      <c r="Z218" s="6"/>
      <c r="AA218" s="6"/>
      <c r="AB218" s="6"/>
      <c r="AC218" s="6"/>
      <c r="AD218" s="6"/>
      <c r="AE218" s="6"/>
      <c r="AF218" s="6"/>
      <c r="AG218" s="22"/>
      <c r="AH218" s="112">
        <v>214</v>
      </c>
      <c r="AI218" s="112">
        <v>552</v>
      </c>
      <c r="AJ218" s="112">
        <v>46</v>
      </c>
      <c r="AK218" s="112">
        <v>49</v>
      </c>
      <c r="AL218" s="113">
        <v>4278.2315851125477</v>
      </c>
      <c r="AM218" s="112">
        <v>433</v>
      </c>
      <c r="AN218" s="112">
        <v>0</v>
      </c>
      <c r="AO218" s="113">
        <v>259367</v>
      </c>
      <c r="AP218" s="113">
        <v>63300</v>
      </c>
      <c r="AQ218" s="113">
        <v>200967</v>
      </c>
      <c r="AR218" s="112" t="s">
        <v>123</v>
      </c>
      <c r="AS218" s="112" t="s">
        <v>123</v>
      </c>
      <c r="AT218" s="118">
        <v>0.9622222222222222</v>
      </c>
      <c r="AU218" s="124"/>
      <c r="AV218" s="124"/>
      <c r="AW218" s="112">
        <f>AVERAGE(AM$5:AM218)</f>
        <v>440.08878504672896</v>
      </c>
      <c r="AX218" s="112">
        <f>AVERAGE(AN$5:AN218)</f>
        <v>0.27570093457943923</v>
      </c>
      <c r="AY218" s="113">
        <f>AVERAGE(AO$5:AO218)</f>
        <v>263613.18224299065</v>
      </c>
      <c r="AZ218" s="113">
        <f>AVERAGE(AP$5:AP218)</f>
        <v>64174.023364485984</v>
      </c>
      <c r="BA218" s="113">
        <f>AVERAGE(AQ$5:AQ218)</f>
        <v>203474.20560747664</v>
      </c>
      <c r="BB218" s="118">
        <f>AVERAGE($AT$5:AT218)</f>
        <v>0.97797507788161975</v>
      </c>
      <c r="BO218" s="22"/>
    </row>
    <row r="219" spans="1:67" x14ac:dyDescent="0.25">
      <c r="A219" s="112">
        <v>215</v>
      </c>
      <c r="B219" s="112">
        <v>476</v>
      </c>
      <c r="C219" s="112">
        <v>29</v>
      </c>
      <c r="D219" s="112">
        <v>39</v>
      </c>
      <c r="E219" s="113">
        <v>2248.3488076053754</v>
      </c>
      <c r="F219" s="112">
        <v>443</v>
      </c>
      <c r="G219" s="112">
        <v>0</v>
      </c>
      <c r="H219" s="113">
        <v>221057</v>
      </c>
      <c r="I219" s="113">
        <v>64300</v>
      </c>
      <c r="J219" s="113">
        <v>160657</v>
      </c>
      <c r="K219" s="112" t="s">
        <v>123</v>
      </c>
      <c r="L219" s="112" t="s">
        <v>123</v>
      </c>
      <c r="M219" s="118">
        <v>0.98444444444444446</v>
      </c>
      <c r="N219" s="124"/>
      <c r="O219" s="124"/>
      <c r="P219" s="112">
        <f>AVERAGE($F$5:F219)</f>
        <v>436.37674418604649</v>
      </c>
      <c r="Q219" s="112">
        <f>AVERAGE(G$5:G219)</f>
        <v>6.5116279069767441E-2</v>
      </c>
      <c r="R219" s="113">
        <f>AVERAGE(H$5:H219)</f>
        <v>217751.9953488372</v>
      </c>
      <c r="S219" s="113">
        <f>AVERAGE(I$5:I219)</f>
        <v>63670.167441860467</v>
      </c>
      <c r="T219" s="113">
        <f>AVERAGE(J$5:J219)</f>
        <v>158637.64186046511</v>
      </c>
      <c r="U219" s="118">
        <f>AVERAGE($M$5:M219)</f>
        <v>0.96972609819121469</v>
      </c>
      <c r="V219" s="6"/>
      <c r="W219" s="6"/>
      <c r="X219" s="6"/>
      <c r="Y219" s="6"/>
      <c r="Z219" s="6"/>
      <c r="AA219" s="6"/>
      <c r="AB219" s="6"/>
      <c r="AC219" s="6"/>
      <c r="AD219" s="6"/>
      <c r="AE219" s="6"/>
      <c r="AF219" s="6"/>
      <c r="AG219" s="22"/>
      <c r="AH219" s="112">
        <v>215</v>
      </c>
      <c r="AI219" s="112">
        <v>460</v>
      </c>
      <c r="AJ219" s="112">
        <v>33</v>
      </c>
      <c r="AK219" s="112">
        <v>36</v>
      </c>
      <c r="AL219" s="113">
        <v>4174.0333929524604</v>
      </c>
      <c r="AM219" s="112">
        <v>446</v>
      </c>
      <c r="AN219" s="112">
        <v>0</v>
      </c>
      <c r="AO219" s="113">
        <v>267154</v>
      </c>
      <c r="AP219" s="113">
        <v>64600</v>
      </c>
      <c r="AQ219" s="113">
        <v>206154</v>
      </c>
      <c r="AR219" s="112" t="s">
        <v>123</v>
      </c>
      <c r="AS219" s="112" t="s">
        <v>123</v>
      </c>
      <c r="AT219" s="118">
        <v>0.99111111111111116</v>
      </c>
      <c r="AU219" s="124"/>
      <c r="AV219" s="124"/>
      <c r="AW219" s="112">
        <f>AVERAGE(AM$5:AM219)</f>
        <v>440.11627906976742</v>
      </c>
      <c r="AX219" s="112">
        <f>AVERAGE(AN$5:AN219)</f>
        <v>0.2744186046511628</v>
      </c>
      <c r="AY219" s="113">
        <f>AVERAGE(AO$5:AO219)</f>
        <v>263629.65116279072</v>
      </c>
      <c r="AZ219" s="113">
        <f>AVERAGE(AP$5:AP219)</f>
        <v>64176.004651162788</v>
      </c>
      <c r="BA219" s="113">
        <f>AVERAGE(AQ$5:AQ219)</f>
        <v>203486.66976744187</v>
      </c>
      <c r="BB219" s="118">
        <f>AVERAGE($AT$5:AT219)</f>
        <v>0.9780361757105942</v>
      </c>
      <c r="BC219" s="6"/>
      <c r="BD219" s="6"/>
      <c r="BE219" s="6"/>
      <c r="BF219" s="6"/>
      <c r="BG219" s="6"/>
      <c r="BO219" s="22"/>
    </row>
    <row r="220" spans="1:67" x14ac:dyDescent="0.25">
      <c r="A220" s="112">
        <v>216</v>
      </c>
      <c r="B220" s="112">
        <v>539</v>
      </c>
      <c r="C220" s="112">
        <v>39</v>
      </c>
      <c r="D220" s="112">
        <v>40</v>
      </c>
      <c r="E220" s="113">
        <v>3630.8753509543835</v>
      </c>
      <c r="F220" s="112">
        <v>442</v>
      </c>
      <c r="G220" s="112">
        <v>0</v>
      </c>
      <c r="H220" s="113">
        <v>220558</v>
      </c>
      <c r="I220" s="113">
        <v>64200</v>
      </c>
      <c r="J220" s="113">
        <v>160358</v>
      </c>
      <c r="K220" s="112" t="s">
        <v>123</v>
      </c>
      <c r="L220" s="112" t="s">
        <v>123</v>
      </c>
      <c r="M220" s="118">
        <v>0.98222222222222222</v>
      </c>
      <c r="N220" s="124"/>
      <c r="O220" s="124"/>
      <c r="P220" s="112">
        <f>AVERAGE($F$5:F220)</f>
        <v>436.40277777777777</v>
      </c>
      <c r="Q220" s="112">
        <f>AVERAGE(G$5:G220)</f>
        <v>6.4814814814814811E-2</v>
      </c>
      <c r="R220" s="113">
        <f>AVERAGE(H$5:H220)</f>
        <v>217764.98611111112</v>
      </c>
      <c r="S220" s="113">
        <f>AVERAGE(I$5:I220)</f>
        <v>63672.620370370372</v>
      </c>
      <c r="T220" s="113">
        <f>AVERAGE(J$5:J220)</f>
        <v>158645.60648148149</v>
      </c>
      <c r="U220" s="118">
        <f>AVERAGE($M$5:M220)</f>
        <v>0.96978395061728417</v>
      </c>
      <c r="V220" s="6"/>
      <c r="W220" s="6"/>
      <c r="X220" s="6"/>
      <c r="Y220" s="6"/>
      <c r="Z220" s="6"/>
      <c r="AA220" s="6"/>
      <c r="AB220" s="6"/>
      <c r="AC220" s="6"/>
      <c r="AD220" s="6"/>
      <c r="AE220" s="6"/>
      <c r="AF220" s="6"/>
      <c r="AG220" s="22"/>
      <c r="AH220" s="112">
        <v>216</v>
      </c>
      <c r="AI220" s="112">
        <v>565</v>
      </c>
      <c r="AJ220" s="112">
        <v>29</v>
      </c>
      <c r="AK220" s="112">
        <v>54</v>
      </c>
      <c r="AL220" s="113">
        <v>3965.0424811225735</v>
      </c>
      <c r="AM220" s="112">
        <v>428</v>
      </c>
      <c r="AN220" s="112">
        <v>0</v>
      </c>
      <c r="AO220" s="113">
        <v>256372</v>
      </c>
      <c r="AP220" s="113">
        <v>62800</v>
      </c>
      <c r="AQ220" s="113">
        <v>198972</v>
      </c>
      <c r="AR220" s="112" t="s">
        <v>123</v>
      </c>
      <c r="AS220" s="112" t="s">
        <v>123</v>
      </c>
      <c r="AT220" s="118">
        <v>0.95111111111111113</v>
      </c>
      <c r="AU220" s="124"/>
      <c r="AV220" s="124"/>
      <c r="AW220" s="112">
        <f>AVERAGE(AM$5:AM220)</f>
        <v>440.06018518518516</v>
      </c>
      <c r="AX220" s="112">
        <f>AVERAGE(AN$5:AN220)</f>
        <v>0.27314814814814814</v>
      </c>
      <c r="AY220" s="113">
        <f>AVERAGE(AO$5:AO220)</f>
        <v>263596.0509259259</v>
      </c>
      <c r="AZ220" s="113">
        <f>AVERAGE(AP$5:AP220)</f>
        <v>64169.634259259263</v>
      </c>
      <c r="BA220" s="113">
        <f>AVERAGE(AQ$5:AQ220)</f>
        <v>203465.76851851851</v>
      </c>
      <c r="BB220" s="118">
        <f>AVERAGE($AT$5:AT220)</f>
        <v>0.9779115226337447</v>
      </c>
      <c r="BC220" s="10"/>
      <c r="BD220" s="10"/>
      <c r="BE220" s="10"/>
      <c r="BF220" s="10"/>
      <c r="BG220" s="6"/>
      <c r="BO220" s="22"/>
    </row>
    <row r="221" spans="1:67" x14ac:dyDescent="0.25">
      <c r="A221" s="112">
        <v>217</v>
      </c>
      <c r="B221" s="112">
        <v>559</v>
      </c>
      <c r="C221" s="112">
        <v>39</v>
      </c>
      <c r="D221" s="112">
        <v>42</v>
      </c>
      <c r="E221" s="113">
        <v>2525.3304224531694</v>
      </c>
      <c r="F221" s="112">
        <v>440</v>
      </c>
      <c r="G221" s="112">
        <v>0</v>
      </c>
      <c r="H221" s="113">
        <v>219560</v>
      </c>
      <c r="I221" s="113">
        <v>64000</v>
      </c>
      <c r="J221" s="113">
        <v>159760</v>
      </c>
      <c r="K221" s="112" t="s">
        <v>123</v>
      </c>
      <c r="L221" s="112" t="s">
        <v>123</v>
      </c>
      <c r="M221" s="118">
        <v>0.97777777777777775</v>
      </c>
      <c r="N221" s="124"/>
      <c r="O221" s="124"/>
      <c r="P221" s="112">
        <f>AVERAGE($F$5:F221)</f>
        <v>436.41935483870969</v>
      </c>
      <c r="Q221" s="112">
        <f>AVERAGE(G$5:G221)</f>
        <v>6.4516129032258063E-2</v>
      </c>
      <c r="R221" s="113">
        <f>AVERAGE(H$5:H221)</f>
        <v>217773.25806451612</v>
      </c>
      <c r="S221" s="113">
        <f>AVERAGE(I$5:I221)</f>
        <v>63674.129032258068</v>
      </c>
      <c r="T221" s="113">
        <f>AVERAGE(J$5:J221)</f>
        <v>158650.74193548388</v>
      </c>
      <c r="U221" s="118">
        <f>AVERAGE($M$5:M221)</f>
        <v>0.96982078853046627</v>
      </c>
      <c r="V221" s="6"/>
      <c r="W221" s="6"/>
      <c r="X221" s="6"/>
      <c r="Y221" s="6"/>
      <c r="Z221" s="6"/>
      <c r="AA221" s="6"/>
      <c r="AB221" s="6"/>
      <c r="AC221" s="6"/>
      <c r="AD221" s="6"/>
      <c r="AE221" s="6"/>
      <c r="AF221" s="6"/>
      <c r="AG221" s="22"/>
      <c r="AH221" s="112">
        <v>217</v>
      </c>
      <c r="AI221" s="112">
        <v>477</v>
      </c>
      <c r="AJ221" s="112">
        <v>33</v>
      </c>
      <c r="AK221" s="112">
        <v>33</v>
      </c>
      <c r="AL221" s="113">
        <v>4593.7014946545924</v>
      </c>
      <c r="AM221" s="112">
        <v>449</v>
      </c>
      <c r="AN221" s="112">
        <v>0</v>
      </c>
      <c r="AO221" s="113">
        <v>268951</v>
      </c>
      <c r="AP221" s="113">
        <v>64900</v>
      </c>
      <c r="AQ221" s="113">
        <v>207351</v>
      </c>
      <c r="AR221" s="112" t="s">
        <v>123</v>
      </c>
      <c r="AS221" s="112" t="s">
        <v>123</v>
      </c>
      <c r="AT221" s="118">
        <v>0.99777777777777776</v>
      </c>
      <c r="AU221" s="124"/>
      <c r="AV221" s="124"/>
      <c r="AW221" s="112">
        <f>AVERAGE(AM$5:AM221)</f>
        <v>440.10138248847926</v>
      </c>
      <c r="AX221" s="112">
        <f>AVERAGE(AN$5:AN221)</f>
        <v>0.27188940092165897</v>
      </c>
      <c r="AY221" s="113">
        <f>AVERAGE(AO$5:AO221)</f>
        <v>263620.7281105991</v>
      </c>
      <c r="AZ221" s="113">
        <f>AVERAGE(AP$5:AP221)</f>
        <v>64173</v>
      </c>
      <c r="BA221" s="113">
        <f>AVERAGE(AQ$5:AQ221)</f>
        <v>203483.67281105992</v>
      </c>
      <c r="BB221" s="118">
        <f>AVERAGE($AT$5:AT221)</f>
        <v>0.97800307219662042</v>
      </c>
      <c r="BC221" s="6"/>
      <c r="BD221" s="6"/>
      <c r="BE221" s="6"/>
      <c r="BF221" s="6"/>
      <c r="BG221" s="10"/>
      <c r="BO221" s="22"/>
    </row>
    <row r="222" spans="1:67" x14ac:dyDescent="0.25">
      <c r="A222" s="112">
        <v>218</v>
      </c>
      <c r="B222" s="112">
        <v>586</v>
      </c>
      <c r="C222" s="112">
        <v>46</v>
      </c>
      <c r="D222" s="112">
        <v>45</v>
      </c>
      <c r="E222" s="113">
        <v>3986.1029623566064</v>
      </c>
      <c r="F222" s="112">
        <v>437</v>
      </c>
      <c r="G222" s="112">
        <v>0</v>
      </c>
      <c r="H222" s="113">
        <v>218063</v>
      </c>
      <c r="I222" s="113">
        <v>63700</v>
      </c>
      <c r="J222" s="113">
        <v>158863</v>
      </c>
      <c r="K222" s="112" t="s">
        <v>123</v>
      </c>
      <c r="L222" s="112" t="s">
        <v>123</v>
      </c>
      <c r="M222" s="118">
        <v>0.97111111111111115</v>
      </c>
      <c r="N222" s="124"/>
      <c r="O222" s="124"/>
      <c r="P222" s="112">
        <f>AVERAGE($F$5:F222)</f>
        <v>436.42201834862385</v>
      </c>
      <c r="Q222" s="112">
        <f>AVERAGE(G$5:G222)</f>
        <v>6.4220183486238536E-2</v>
      </c>
      <c r="R222" s="113">
        <f>AVERAGE(H$5:H222)</f>
        <v>217774.58715596329</v>
      </c>
      <c r="S222" s="113">
        <f>AVERAGE(I$5:I222)</f>
        <v>63674.247706422015</v>
      </c>
      <c r="T222" s="113">
        <f>AVERAGE(J$5:J222)</f>
        <v>158651.71559633026</v>
      </c>
      <c r="U222" s="118">
        <f>AVERAGE($M$5:M222)</f>
        <v>0.96982670744138655</v>
      </c>
      <c r="V222" s="6"/>
      <c r="W222" s="6"/>
      <c r="X222" s="6"/>
      <c r="Y222" s="6"/>
      <c r="Z222" s="6"/>
      <c r="AA222" s="6"/>
      <c r="AB222" s="6"/>
      <c r="AC222" s="6"/>
      <c r="AD222" s="6"/>
      <c r="AE222" s="6"/>
      <c r="AF222" s="6"/>
      <c r="AG222" s="22"/>
      <c r="AH222" s="112">
        <v>218</v>
      </c>
      <c r="AI222" s="112">
        <v>477</v>
      </c>
      <c r="AJ222" s="112">
        <v>38</v>
      </c>
      <c r="AK222" s="112">
        <v>36</v>
      </c>
      <c r="AL222" s="113">
        <v>4120.9985744323149</v>
      </c>
      <c r="AM222" s="112">
        <v>446</v>
      </c>
      <c r="AN222" s="112">
        <v>0</v>
      </c>
      <c r="AO222" s="113">
        <v>267154</v>
      </c>
      <c r="AP222" s="113">
        <v>64600</v>
      </c>
      <c r="AQ222" s="113">
        <v>206154</v>
      </c>
      <c r="AR222" s="112" t="s">
        <v>123</v>
      </c>
      <c r="AS222" s="112" t="s">
        <v>123</v>
      </c>
      <c r="AT222" s="118">
        <v>0.99111111111111116</v>
      </c>
      <c r="AU222" s="124"/>
      <c r="AV222" s="124"/>
      <c r="AW222" s="112">
        <f>AVERAGE(AM$5:AM222)</f>
        <v>440.12844036697248</v>
      </c>
      <c r="AX222" s="112">
        <f>AVERAGE(AN$5:AN222)</f>
        <v>0.27064220183486237</v>
      </c>
      <c r="AY222" s="113">
        <f>AVERAGE(AO$5:AO222)</f>
        <v>263636.93577981653</v>
      </c>
      <c r="AZ222" s="113">
        <f>AVERAGE(AP$5:AP222)</f>
        <v>64174.958715596331</v>
      </c>
      <c r="BA222" s="113">
        <f>AVERAGE(AQ$5:AQ222)</f>
        <v>203495.92201834862</v>
      </c>
      <c r="BB222" s="118">
        <f>AVERAGE($AT$5:AT222)</f>
        <v>0.97806320081549425</v>
      </c>
      <c r="BO222" s="22"/>
    </row>
    <row r="223" spans="1:67" x14ac:dyDescent="0.25">
      <c r="A223" s="112">
        <v>219</v>
      </c>
      <c r="B223" s="112">
        <v>512</v>
      </c>
      <c r="C223" s="112">
        <v>34</v>
      </c>
      <c r="D223" s="112">
        <v>43</v>
      </c>
      <c r="E223" s="113">
        <v>2658.9620667090044</v>
      </c>
      <c r="F223" s="112">
        <v>439</v>
      </c>
      <c r="G223" s="112">
        <v>0</v>
      </c>
      <c r="H223" s="113">
        <v>219061</v>
      </c>
      <c r="I223" s="113">
        <v>63900</v>
      </c>
      <c r="J223" s="113">
        <v>159461</v>
      </c>
      <c r="K223" s="112" t="s">
        <v>123</v>
      </c>
      <c r="L223" s="112" t="s">
        <v>123</v>
      </c>
      <c r="M223" s="118">
        <v>0.97555555555555551</v>
      </c>
      <c r="N223" s="124"/>
      <c r="O223" s="124"/>
      <c r="P223" s="112">
        <f>AVERAGE($F$5:F223)</f>
        <v>436.4337899543379</v>
      </c>
      <c r="Q223" s="112">
        <f>AVERAGE(G$5:G223)</f>
        <v>6.3926940639269403E-2</v>
      </c>
      <c r="R223" s="113">
        <f>AVERAGE(H$5:H223)</f>
        <v>217780.46118721462</v>
      </c>
      <c r="S223" s="113">
        <f>AVERAGE(I$5:I223)</f>
        <v>63675.278538812789</v>
      </c>
      <c r="T223" s="113">
        <f>AVERAGE(J$5:J223)</f>
        <v>158655.4109589041</v>
      </c>
      <c r="U223" s="118">
        <f>AVERAGE($M$5:M223)</f>
        <v>0.96985286656519554</v>
      </c>
      <c r="V223" s="6"/>
      <c r="W223" s="6"/>
      <c r="X223" s="6"/>
      <c r="Y223" s="6"/>
      <c r="Z223" s="6"/>
      <c r="AA223" s="6"/>
      <c r="AB223" s="6"/>
      <c r="AC223" s="6"/>
      <c r="AD223" s="6"/>
      <c r="AE223" s="6"/>
      <c r="AF223" s="6"/>
      <c r="AG223" s="22"/>
      <c r="AH223" s="112">
        <v>219</v>
      </c>
      <c r="AI223" s="112">
        <v>457</v>
      </c>
      <c r="AJ223" s="112">
        <v>45</v>
      </c>
      <c r="AK223" s="112">
        <v>34</v>
      </c>
      <c r="AL223" s="113">
        <v>3134.981712674733</v>
      </c>
      <c r="AM223" s="112">
        <v>448</v>
      </c>
      <c r="AN223" s="112">
        <v>0</v>
      </c>
      <c r="AO223" s="113">
        <v>268352</v>
      </c>
      <c r="AP223" s="113">
        <v>64800</v>
      </c>
      <c r="AQ223" s="113">
        <v>206952</v>
      </c>
      <c r="AR223" s="112" t="s">
        <v>123</v>
      </c>
      <c r="AS223" s="112" t="s">
        <v>123</v>
      </c>
      <c r="AT223" s="118">
        <v>0.99555555555555553</v>
      </c>
      <c r="AU223" s="124"/>
      <c r="AV223" s="124"/>
      <c r="AW223" s="112">
        <f>AVERAGE(AM$5:AM223)</f>
        <v>440.16438356164383</v>
      </c>
      <c r="AX223" s="112">
        <f>AVERAGE(AN$5:AN223)</f>
        <v>0.26940639269406391</v>
      </c>
      <c r="AY223" s="113">
        <f>AVERAGE(AO$5:AO223)</f>
        <v>263658.46575342468</v>
      </c>
      <c r="AZ223" s="113">
        <f>AVERAGE(AP$5:AP223)</f>
        <v>64177.812785388131</v>
      </c>
      <c r="BA223" s="113">
        <f>AVERAGE(AQ$5:AQ223)</f>
        <v>203511.70319634702</v>
      </c>
      <c r="BB223" s="118">
        <f>AVERAGE($AT$5:AT223)</f>
        <v>0.97814307458143068</v>
      </c>
      <c r="BC223" s="6"/>
      <c r="BD223" s="6"/>
      <c r="BE223" s="6"/>
      <c r="BF223" s="6"/>
      <c r="BG223" s="6"/>
      <c r="BO223" s="22"/>
    </row>
    <row r="224" spans="1:67" x14ac:dyDescent="0.25">
      <c r="A224" s="112">
        <v>220</v>
      </c>
      <c r="B224" s="112">
        <v>542</v>
      </c>
      <c r="C224" s="112">
        <v>44</v>
      </c>
      <c r="D224" s="112">
        <v>36</v>
      </c>
      <c r="E224" s="113">
        <v>2656.7819911294919</v>
      </c>
      <c r="F224" s="112">
        <v>446</v>
      </c>
      <c r="G224" s="112">
        <v>0</v>
      </c>
      <c r="H224" s="113">
        <v>222554</v>
      </c>
      <c r="I224" s="113">
        <v>64600</v>
      </c>
      <c r="J224" s="113">
        <v>161554</v>
      </c>
      <c r="K224" s="112" t="s">
        <v>123</v>
      </c>
      <c r="L224" s="112" t="s">
        <v>123</v>
      </c>
      <c r="M224" s="118">
        <v>0.99111111111111116</v>
      </c>
      <c r="N224" s="124"/>
      <c r="O224" s="124"/>
      <c r="P224" s="112">
        <f>AVERAGE($F$5:F224)</f>
        <v>436.47727272727275</v>
      </c>
      <c r="Q224" s="112">
        <f>AVERAGE(G$5:G224)</f>
        <v>6.363636363636363E-2</v>
      </c>
      <c r="R224" s="113">
        <f>AVERAGE(H$5:H224)</f>
        <v>217802.15909090909</v>
      </c>
      <c r="S224" s="113">
        <f>AVERAGE(I$5:I224)</f>
        <v>63679.481818181819</v>
      </c>
      <c r="T224" s="113">
        <f>AVERAGE(J$5:J224)</f>
        <v>158668.58636363636</v>
      </c>
      <c r="U224" s="118">
        <f>AVERAGE($M$5:M224)</f>
        <v>0.96994949494949523</v>
      </c>
      <c r="V224" s="6"/>
      <c r="W224" s="6"/>
      <c r="X224" s="6"/>
      <c r="Y224" s="6"/>
      <c r="Z224" s="6"/>
      <c r="AA224" s="6"/>
      <c r="AB224" s="6"/>
      <c r="AC224" s="6"/>
      <c r="AD224" s="6"/>
      <c r="AE224" s="6"/>
      <c r="AF224" s="6"/>
      <c r="AG224" s="22"/>
      <c r="AH224" s="112">
        <v>220</v>
      </c>
      <c r="AI224" s="112">
        <v>511</v>
      </c>
      <c r="AJ224" s="112">
        <v>35</v>
      </c>
      <c r="AK224" s="112">
        <v>43</v>
      </c>
      <c r="AL224" s="113">
        <v>3938.1552657169304</v>
      </c>
      <c r="AM224" s="112">
        <v>439</v>
      </c>
      <c r="AN224" s="112">
        <v>0</v>
      </c>
      <c r="AO224" s="113">
        <v>262961</v>
      </c>
      <c r="AP224" s="113">
        <v>63900</v>
      </c>
      <c r="AQ224" s="113">
        <v>203361</v>
      </c>
      <c r="AR224" s="112" t="s">
        <v>123</v>
      </c>
      <c r="AS224" s="112" t="s">
        <v>123</v>
      </c>
      <c r="AT224" s="118">
        <v>0.97555555555555551</v>
      </c>
      <c r="AU224" s="124"/>
      <c r="AV224" s="124"/>
      <c r="AW224" s="112">
        <f>AVERAGE(AM$5:AM224)</f>
        <v>440.15909090909093</v>
      </c>
      <c r="AX224" s="112">
        <f>AVERAGE(AN$5:AN224)</f>
        <v>0.26818181818181819</v>
      </c>
      <c r="AY224" s="113">
        <f>AVERAGE(AO$5:AO224)</f>
        <v>263655.29545454547</v>
      </c>
      <c r="AZ224" s="113">
        <f>AVERAGE(AP$5:AP224)</f>
        <v>64176.55</v>
      </c>
      <c r="BA224" s="113">
        <f>AVERAGE(AQ$5:AQ224)</f>
        <v>203511.01818181819</v>
      </c>
      <c r="BB224" s="118">
        <f>AVERAGE($AT$5:AT224)</f>
        <v>0.97813131313131307</v>
      </c>
      <c r="BC224" s="10"/>
      <c r="BD224" s="10"/>
      <c r="BE224" s="10"/>
      <c r="BF224" s="10"/>
      <c r="BG224" s="6"/>
      <c r="BO224" s="22"/>
    </row>
    <row r="225" spans="1:67" x14ac:dyDescent="0.25">
      <c r="A225" s="112">
        <v>221</v>
      </c>
      <c r="B225" s="112">
        <v>478</v>
      </c>
      <c r="C225" s="112">
        <v>36</v>
      </c>
      <c r="D225" s="112">
        <v>33</v>
      </c>
      <c r="E225" s="113">
        <v>4608.0241030368161</v>
      </c>
      <c r="F225" s="112">
        <v>449</v>
      </c>
      <c r="G225" s="112">
        <v>0</v>
      </c>
      <c r="H225" s="113">
        <v>224051</v>
      </c>
      <c r="I225" s="113">
        <v>64900</v>
      </c>
      <c r="J225" s="113">
        <v>162451</v>
      </c>
      <c r="K225" s="112" t="s">
        <v>123</v>
      </c>
      <c r="L225" s="112" t="s">
        <v>123</v>
      </c>
      <c r="M225" s="118">
        <v>0.99777777777777776</v>
      </c>
      <c r="N225" s="124"/>
      <c r="O225" s="124"/>
      <c r="P225" s="112">
        <f>AVERAGE($F$5:F225)</f>
        <v>436.5339366515837</v>
      </c>
      <c r="Q225" s="112">
        <f>AVERAGE(G$5:G225)</f>
        <v>6.3348416289592757E-2</v>
      </c>
      <c r="R225" s="113">
        <f>AVERAGE(H$5:H225)</f>
        <v>217830.43438914028</v>
      </c>
      <c r="S225" s="113">
        <f>AVERAGE(I$5:I225)</f>
        <v>63685.004524886877</v>
      </c>
      <c r="T225" s="113">
        <f>AVERAGE(J$5:J225)</f>
        <v>158685.70135746605</v>
      </c>
      <c r="U225" s="118">
        <f>AVERAGE($M$5:M225)</f>
        <v>0.97007541478129733</v>
      </c>
      <c r="V225" s="6"/>
      <c r="W225" s="6"/>
      <c r="X225" s="6"/>
      <c r="Y225" s="6"/>
      <c r="Z225" s="6"/>
      <c r="AA225" s="6"/>
      <c r="AB225" s="6"/>
      <c r="AC225" s="6"/>
      <c r="AD225" s="6"/>
      <c r="AE225" s="6"/>
      <c r="AF225" s="6"/>
      <c r="AG225" s="22"/>
      <c r="AH225" s="112">
        <v>221</v>
      </c>
      <c r="AI225" s="112">
        <v>535</v>
      </c>
      <c r="AJ225" s="112">
        <v>39</v>
      </c>
      <c r="AK225" s="112">
        <v>46</v>
      </c>
      <c r="AL225" s="113">
        <v>3838.9088430862093</v>
      </c>
      <c r="AM225" s="112">
        <v>436</v>
      </c>
      <c r="AN225" s="112">
        <v>0</v>
      </c>
      <c r="AO225" s="113">
        <v>261164</v>
      </c>
      <c r="AP225" s="113">
        <v>63600</v>
      </c>
      <c r="AQ225" s="113">
        <v>202164</v>
      </c>
      <c r="AR225" s="112" t="s">
        <v>123</v>
      </c>
      <c r="AS225" s="112" t="s">
        <v>123</v>
      </c>
      <c r="AT225" s="118">
        <v>0.96888888888888891</v>
      </c>
      <c r="AU225" s="124"/>
      <c r="AV225" s="124"/>
      <c r="AW225" s="112">
        <f>AVERAGE(AM$5:AM225)</f>
        <v>440.14027149321265</v>
      </c>
      <c r="AX225" s="112">
        <f>AVERAGE(AN$5:AN225)</f>
        <v>0.2669683257918552</v>
      </c>
      <c r="AY225" s="113">
        <f>AVERAGE(AO$5:AO225)</f>
        <v>263644.02262443438</v>
      </c>
      <c r="AZ225" s="113">
        <f>AVERAGE(AP$5:AP225)</f>
        <v>64173.941176470587</v>
      </c>
      <c r="BA225" s="113">
        <f>AVERAGE(AQ$5:AQ225)</f>
        <v>203504.92307692306</v>
      </c>
      <c r="BB225" s="118">
        <f>AVERAGE($AT$5:AT225)</f>
        <v>0.97808949220713925</v>
      </c>
      <c r="BC225" s="6"/>
      <c r="BD225" s="6"/>
      <c r="BE225" s="6"/>
      <c r="BF225" s="6"/>
      <c r="BG225" s="10"/>
      <c r="BO225" s="22"/>
    </row>
    <row r="226" spans="1:67" x14ac:dyDescent="0.25">
      <c r="A226" s="112">
        <v>222</v>
      </c>
      <c r="B226" s="112">
        <v>630</v>
      </c>
      <c r="C226" s="112">
        <v>41</v>
      </c>
      <c r="D226" s="112">
        <v>51</v>
      </c>
      <c r="E226" s="113">
        <v>2699.2928955178172</v>
      </c>
      <c r="F226" s="112">
        <v>431</v>
      </c>
      <c r="G226" s="112">
        <v>0</v>
      </c>
      <c r="H226" s="113">
        <v>215069</v>
      </c>
      <c r="I226" s="113">
        <v>63100</v>
      </c>
      <c r="J226" s="113">
        <v>157069</v>
      </c>
      <c r="K226" s="112" t="s">
        <v>123</v>
      </c>
      <c r="L226" s="112" t="s">
        <v>123</v>
      </c>
      <c r="M226" s="118">
        <v>0.95777777777777773</v>
      </c>
      <c r="N226" s="124"/>
      <c r="O226" s="124"/>
      <c r="P226" s="112">
        <f>AVERAGE($F$5:F226)</f>
        <v>436.50900900900899</v>
      </c>
      <c r="Q226" s="112">
        <f>AVERAGE(G$5:G226)</f>
        <v>6.3063063063063057E-2</v>
      </c>
      <c r="R226" s="113">
        <f>AVERAGE(H$5:H226)</f>
        <v>217817.9954954955</v>
      </c>
      <c r="S226" s="113">
        <f>AVERAGE(I$5:I226)</f>
        <v>63682.369369369371</v>
      </c>
      <c r="T226" s="113">
        <f>AVERAGE(J$5:J226)</f>
        <v>158678.41891891891</v>
      </c>
      <c r="U226" s="118">
        <f>AVERAGE($M$5:M226)</f>
        <v>0.97002002002002019</v>
      </c>
      <c r="V226" s="6"/>
      <c r="W226" s="6"/>
      <c r="X226" s="6"/>
      <c r="Y226" s="6"/>
      <c r="Z226" s="6"/>
      <c r="AA226" s="6"/>
      <c r="AB226" s="6"/>
      <c r="AC226" s="6"/>
      <c r="AD226" s="6"/>
      <c r="AE226" s="6"/>
      <c r="AF226" s="6"/>
      <c r="AG226" s="22"/>
      <c r="AH226" s="112">
        <v>222</v>
      </c>
      <c r="AI226" s="112">
        <v>494</v>
      </c>
      <c r="AJ226" s="112">
        <v>44</v>
      </c>
      <c r="AK226" s="112">
        <v>34</v>
      </c>
      <c r="AL226" s="113">
        <v>4804.3428160657577</v>
      </c>
      <c r="AM226" s="112">
        <v>448</v>
      </c>
      <c r="AN226" s="112">
        <v>0</v>
      </c>
      <c r="AO226" s="113">
        <v>268352</v>
      </c>
      <c r="AP226" s="113">
        <v>64800</v>
      </c>
      <c r="AQ226" s="113">
        <v>206952</v>
      </c>
      <c r="AR226" s="112" t="s">
        <v>123</v>
      </c>
      <c r="AS226" s="112" t="s">
        <v>123</v>
      </c>
      <c r="AT226" s="118">
        <v>0.99555555555555553</v>
      </c>
      <c r="AU226" s="124"/>
      <c r="AV226" s="124"/>
      <c r="AW226" s="112">
        <f>AVERAGE(AM$5:AM226)</f>
        <v>440.17567567567568</v>
      </c>
      <c r="AX226" s="112">
        <f>AVERAGE(AN$5:AN226)</f>
        <v>0.26576576576576577</v>
      </c>
      <c r="AY226" s="113">
        <f>AVERAGE(AO$5:AO226)</f>
        <v>263665.2297297297</v>
      </c>
      <c r="AZ226" s="113">
        <f>AVERAGE(AP$5:AP226)</f>
        <v>64176.761261261265</v>
      </c>
      <c r="BA226" s="113">
        <f>AVERAGE(AQ$5:AQ226)</f>
        <v>203520.45045045044</v>
      </c>
      <c r="BB226" s="118">
        <f>AVERAGE($AT$5:AT226)</f>
        <v>0.97816816816816821</v>
      </c>
      <c r="BO226" s="22"/>
    </row>
    <row r="227" spans="1:67" x14ac:dyDescent="0.25">
      <c r="A227" s="112">
        <v>223</v>
      </c>
      <c r="B227" s="112">
        <v>600</v>
      </c>
      <c r="C227" s="112">
        <v>49</v>
      </c>
      <c r="D227" s="112">
        <v>47</v>
      </c>
      <c r="E227" s="113">
        <v>4924.0662038602959</v>
      </c>
      <c r="F227" s="112">
        <v>435</v>
      </c>
      <c r="G227" s="112">
        <v>0</v>
      </c>
      <c r="H227" s="113">
        <v>217065</v>
      </c>
      <c r="I227" s="113">
        <v>63500</v>
      </c>
      <c r="J227" s="113">
        <v>158265</v>
      </c>
      <c r="K227" s="112" t="s">
        <v>123</v>
      </c>
      <c r="L227" s="112" t="s">
        <v>123</v>
      </c>
      <c r="M227" s="118">
        <v>0.96666666666666667</v>
      </c>
      <c r="N227" s="124"/>
      <c r="O227" s="124"/>
      <c r="P227" s="112">
        <f>AVERAGE($F$5:F227)</f>
        <v>436.50224215246635</v>
      </c>
      <c r="Q227" s="112">
        <f>AVERAGE(G$5:G227)</f>
        <v>6.2780269058295965E-2</v>
      </c>
      <c r="R227" s="113">
        <f>AVERAGE(H$5:H227)</f>
        <v>217814.61883408073</v>
      </c>
      <c r="S227" s="113">
        <f>AVERAGE(I$5:I227)</f>
        <v>63681.55156950673</v>
      </c>
      <c r="T227" s="113">
        <f>AVERAGE(J$5:J227)</f>
        <v>158676.56502242154</v>
      </c>
      <c r="U227" s="118">
        <f>AVERAGE($M$5:M227)</f>
        <v>0.97000498256103662</v>
      </c>
      <c r="V227" s="6"/>
      <c r="W227" s="6"/>
      <c r="X227" s="6"/>
      <c r="Y227" s="6"/>
      <c r="Z227" s="6"/>
      <c r="AA227" s="6"/>
      <c r="AB227" s="6"/>
      <c r="AC227" s="6"/>
      <c r="AD227" s="6"/>
      <c r="AE227" s="6"/>
      <c r="AF227" s="6"/>
      <c r="AG227" s="22"/>
      <c r="AH227" s="112">
        <v>223</v>
      </c>
      <c r="AI227" s="112">
        <v>480</v>
      </c>
      <c r="AJ227" s="112">
        <v>42</v>
      </c>
      <c r="AK227" s="112">
        <v>27</v>
      </c>
      <c r="AL227" s="113">
        <v>2929.4155817592373</v>
      </c>
      <c r="AM227" s="112">
        <v>450</v>
      </c>
      <c r="AN227" s="112">
        <v>5</v>
      </c>
      <c r="AO227" s="113">
        <v>269550</v>
      </c>
      <c r="AP227" s="113">
        <v>67995</v>
      </c>
      <c r="AQ227" s="113">
        <v>204255</v>
      </c>
      <c r="AR227" s="112" t="s">
        <v>124</v>
      </c>
      <c r="AS227" s="112" t="s">
        <v>124</v>
      </c>
      <c r="AT227" s="118">
        <v>1</v>
      </c>
      <c r="AU227" s="124"/>
      <c r="AV227" s="124"/>
      <c r="AW227" s="112">
        <f>AVERAGE(AM$5:AM227)</f>
        <v>440.21973094170403</v>
      </c>
      <c r="AX227" s="112">
        <f>AVERAGE(AN$5:AN227)</f>
        <v>0.28699551569506726</v>
      </c>
      <c r="AY227" s="113">
        <f>AVERAGE(AO$5:AO227)</f>
        <v>263691.6188340807</v>
      </c>
      <c r="AZ227" s="113">
        <f>AVERAGE(AP$5:AP227)</f>
        <v>64193.88340807175</v>
      </c>
      <c r="BA227" s="113">
        <f>AVERAGE(AQ$5:AQ227)</f>
        <v>203523.74439461884</v>
      </c>
      <c r="BB227" s="118">
        <f>AVERAGE($AT$5:AT227)</f>
        <v>0.9782660687593423</v>
      </c>
      <c r="BC227" s="6"/>
      <c r="BD227" s="6"/>
      <c r="BE227" s="6"/>
      <c r="BF227" s="6"/>
      <c r="BG227" s="6"/>
      <c r="BO227" s="22"/>
    </row>
    <row r="228" spans="1:67" x14ac:dyDescent="0.25">
      <c r="A228" s="112">
        <v>224</v>
      </c>
      <c r="B228" s="112">
        <v>514</v>
      </c>
      <c r="C228" s="112">
        <v>44</v>
      </c>
      <c r="D228" s="112">
        <v>31</v>
      </c>
      <c r="E228" s="113">
        <v>2475.4235228146658</v>
      </c>
      <c r="F228" s="112">
        <v>450</v>
      </c>
      <c r="G228" s="112">
        <v>1</v>
      </c>
      <c r="H228" s="113">
        <v>224550</v>
      </c>
      <c r="I228" s="113">
        <v>65499</v>
      </c>
      <c r="J228" s="113">
        <v>162151</v>
      </c>
      <c r="K228" s="112" t="s">
        <v>124</v>
      </c>
      <c r="L228" s="112" t="s">
        <v>124</v>
      </c>
      <c r="M228" s="118">
        <v>1</v>
      </c>
      <c r="N228" s="124"/>
      <c r="O228" s="124"/>
      <c r="P228" s="112">
        <f>AVERAGE($F$5:F228)</f>
        <v>436.5625</v>
      </c>
      <c r="Q228" s="112">
        <f>AVERAGE(G$5:G228)</f>
        <v>6.6964285714285712E-2</v>
      </c>
      <c r="R228" s="113">
        <f>AVERAGE(H$5:H228)</f>
        <v>217844.6875</v>
      </c>
      <c r="S228" s="113">
        <f>AVERAGE(I$5:I228)</f>
        <v>63689.665178571428</v>
      </c>
      <c r="T228" s="113">
        <f>AVERAGE(J$5:J228)</f>
        <v>158692.07589285713</v>
      </c>
      <c r="U228" s="118">
        <f>AVERAGE($M$5:M228)</f>
        <v>0.97013888888888911</v>
      </c>
      <c r="V228" s="6"/>
      <c r="W228" s="6"/>
      <c r="X228" s="6"/>
      <c r="Y228" s="6"/>
      <c r="Z228" s="6"/>
      <c r="AA228" s="6"/>
      <c r="AB228" s="6"/>
      <c r="AC228" s="6"/>
      <c r="AD228" s="6"/>
      <c r="AE228" s="6"/>
      <c r="AF228" s="6"/>
      <c r="AG228" s="22"/>
      <c r="AH228" s="112">
        <v>224</v>
      </c>
      <c r="AI228" s="112">
        <v>470</v>
      </c>
      <c r="AJ228" s="112">
        <v>49</v>
      </c>
      <c r="AK228" s="112">
        <v>36</v>
      </c>
      <c r="AL228" s="113">
        <v>4437.0591416639209</v>
      </c>
      <c r="AM228" s="112">
        <v>446</v>
      </c>
      <c r="AN228" s="112">
        <v>0</v>
      </c>
      <c r="AO228" s="113">
        <v>267154</v>
      </c>
      <c r="AP228" s="113">
        <v>64600</v>
      </c>
      <c r="AQ228" s="113">
        <v>206154</v>
      </c>
      <c r="AR228" s="112" t="s">
        <v>123</v>
      </c>
      <c r="AS228" s="112" t="s">
        <v>123</v>
      </c>
      <c r="AT228" s="118">
        <v>0.99111111111111116</v>
      </c>
      <c r="AU228" s="124"/>
      <c r="AV228" s="124"/>
      <c r="AW228" s="112">
        <f>AVERAGE(AM$5:AM228)</f>
        <v>440.24553571428572</v>
      </c>
      <c r="AX228" s="112">
        <f>AVERAGE(AN$5:AN228)</f>
        <v>0.2857142857142857</v>
      </c>
      <c r="AY228" s="113">
        <f>AVERAGE(AO$5:AO228)</f>
        <v>263707.07589285716</v>
      </c>
      <c r="AZ228" s="113">
        <f>AVERAGE(AP$5:AP228)</f>
        <v>64195.696428571428</v>
      </c>
      <c r="BA228" s="113">
        <f>AVERAGE(AQ$5:AQ228)</f>
        <v>203535.48660714287</v>
      </c>
      <c r="BB228" s="118">
        <f>AVERAGE($AT$5:AT228)</f>
        <v>0.97832341269841272</v>
      </c>
      <c r="BC228" s="10"/>
      <c r="BD228" s="10"/>
      <c r="BE228" s="10"/>
      <c r="BF228" s="10"/>
      <c r="BG228" s="6"/>
      <c r="BO228" s="22"/>
    </row>
    <row r="229" spans="1:67" x14ac:dyDescent="0.25">
      <c r="A229" s="112">
        <v>225</v>
      </c>
      <c r="B229" s="112">
        <v>612</v>
      </c>
      <c r="C229" s="112">
        <v>30</v>
      </c>
      <c r="D229" s="112">
        <v>43</v>
      </c>
      <c r="E229" s="113">
        <v>3883.1222678806116</v>
      </c>
      <c r="F229" s="112">
        <v>439</v>
      </c>
      <c r="G229" s="112">
        <v>0</v>
      </c>
      <c r="H229" s="113">
        <v>219061</v>
      </c>
      <c r="I229" s="113">
        <v>63900</v>
      </c>
      <c r="J229" s="113">
        <v>159461</v>
      </c>
      <c r="K229" s="112" t="s">
        <v>123</v>
      </c>
      <c r="L229" s="112" t="s">
        <v>123</v>
      </c>
      <c r="M229" s="118">
        <v>0.97555555555555551</v>
      </c>
      <c r="N229" s="124"/>
      <c r="O229" s="124"/>
      <c r="P229" s="112">
        <f>AVERAGE($F$5:F229)</f>
        <v>436.57333333333332</v>
      </c>
      <c r="Q229" s="112">
        <f>AVERAGE(G$5:G229)</f>
        <v>6.6666666666666666E-2</v>
      </c>
      <c r="R229" s="113">
        <f>AVERAGE(H$5:H229)</f>
        <v>217850.09333333332</v>
      </c>
      <c r="S229" s="113">
        <f>AVERAGE(I$5:I229)</f>
        <v>63690.6</v>
      </c>
      <c r="T229" s="113">
        <f>AVERAGE(J$5:J229)</f>
        <v>158695.49333333335</v>
      </c>
      <c r="U229" s="118">
        <f>AVERAGE($M$5:M229)</f>
        <v>0.97016296296296323</v>
      </c>
      <c r="V229" s="6"/>
      <c r="W229" s="6"/>
      <c r="X229" s="6"/>
      <c r="Y229" s="6"/>
      <c r="Z229" s="6"/>
      <c r="AA229" s="6"/>
      <c r="AB229" s="6"/>
      <c r="AC229" s="6"/>
      <c r="AD229" s="6"/>
      <c r="AE229" s="6"/>
      <c r="AF229" s="6"/>
      <c r="AG229" s="22"/>
      <c r="AH229" s="112">
        <v>225</v>
      </c>
      <c r="AI229" s="112">
        <v>582</v>
      </c>
      <c r="AJ229" s="112">
        <v>50</v>
      </c>
      <c r="AK229" s="112">
        <v>47</v>
      </c>
      <c r="AL229" s="113">
        <v>3119.0333174299863</v>
      </c>
      <c r="AM229" s="112">
        <v>435</v>
      </c>
      <c r="AN229" s="112">
        <v>0</v>
      </c>
      <c r="AO229" s="113">
        <v>260565</v>
      </c>
      <c r="AP229" s="113">
        <v>63500</v>
      </c>
      <c r="AQ229" s="113">
        <v>201765</v>
      </c>
      <c r="AR229" s="112" t="s">
        <v>123</v>
      </c>
      <c r="AS229" s="112" t="s">
        <v>123</v>
      </c>
      <c r="AT229" s="118">
        <v>0.96666666666666667</v>
      </c>
      <c r="AU229" s="124"/>
      <c r="AV229" s="124"/>
      <c r="AW229" s="112">
        <f>AVERAGE(AM$5:AM229)</f>
        <v>440.22222222222223</v>
      </c>
      <c r="AX229" s="112">
        <f>AVERAGE(AN$5:AN229)</f>
        <v>0.28444444444444444</v>
      </c>
      <c r="AY229" s="113">
        <f>AVERAGE(AO$5:AO229)</f>
        <v>263693.11111111112</v>
      </c>
      <c r="AZ229" s="113">
        <f>AVERAGE(AP$5:AP229)</f>
        <v>64192.604444444441</v>
      </c>
      <c r="BA229" s="113">
        <f>AVERAGE(AQ$5:AQ229)</f>
        <v>203527.61777777778</v>
      </c>
      <c r="BB229" s="118">
        <f>AVERAGE($AT$5:AT229)</f>
        <v>0.97827160493827159</v>
      </c>
      <c r="BC229" s="6"/>
      <c r="BD229" s="6"/>
      <c r="BE229" s="6"/>
      <c r="BF229" s="6"/>
      <c r="BG229" s="10"/>
      <c r="BO229" s="22"/>
    </row>
    <row r="230" spans="1:67" x14ac:dyDescent="0.25">
      <c r="A230" s="112">
        <v>226</v>
      </c>
      <c r="B230" s="112">
        <v>566</v>
      </c>
      <c r="C230" s="112">
        <v>46</v>
      </c>
      <c r="D230" s="112">
        <v>56</v>
      </c>
      <c r="E230" s="113">
        <v>2930.8966701397298</v>
      </c>
      <c r="F230" s="112">
        <v>426</v>
      </c>
      <c r="G230" s="112">
        <v>0</v>
      </c>
      <c r="H230" s="113">
        <v>212574</v>
      </c>
      <c r="I230" s="113">
        <v>62600</v>
      </c>
      <c r="J230" s="113">
        <v>155574</v>
      </c>
      <c r="K230" s="112" t="s">
        <v>123</v>
      </c>
      <c r="L230" s="112" t="s">
        <v>123</v>
      </c>
      <c r="M230" s="118">
        <v>0.94666666666666666</v>
      </c>
      <c r="N230" s="124"/>
      <c r="O230" s="124"/>
      <c r="P230" s="112">
        <f>AVERAGE($F$5:F230)</f>
        <v>436.52654867256638</v>
      </c>
      <c r="Q230" s="112">
        <f>AVERAGE(G$5:G230)</f>
        <v>6.637168141592921E-2</v>
      </c>
      <c r="R230" s="113">
        <f>AVERAGE(H$5:H230)</f>
        <v>217826.74778761063</v>
      </c>
      <c r="S230" s="113">
        <f>AVERAGE(I$5:I230)</f>
        <v>63685.774336283182</v>
      </c>
      <c r="T230" s="113">
        <f>AVERAGE(J$5:J230)</f>
        <v>158681.6814159292</v>
      </c>
      <c r="U230" s="118">
        <f>AVERAGE($M$5:M230)</f>
        <v>0.97005899705014764</v>
      </c>
      <c r="V230" s="6"/>
      <c r="W230" s="6"/>
      <c r="X230" s="6"/>
      <c r="Y230" s="6"/>
      <c r="Z230" s="6"/>
      <c r="AA230" s="6"/>
      <c r="AB230" s="6"/>
      <c r="AC230" s="6"/>
      <c r="AD230" s="6"/>
      <c r="AE230" s="6"/>
      <c r="AF230" s="6"/>
      <c r="AG230" s="22"/>
      <c r="AH230" s="112">
        <v>226</v>
      </c>
      <c r="AI230" s="112">
        <v>500</v>
      </c>
      <c r="AJ230" s="112">
        <v>33</v>
      </c>
      <c r="AK230" s="112">
        <v>49</v>
      </c>
      <c r="AL230" s="113">
        <v>4319.6814105983476</v>
      </c>
      <c r="AM230" s="112">
        <v>433</v>
      </c>
      <c r="AN230" s="112">
        <v>0</v>
      </c>
      <c r="AO230" s="113">
        <v>259367</v>
      </c>
      <c r="AP230" s="113">
        <v>63300</v>
      </c>
      <c r="AQ230" s="113">
        <v>200967</v>
      </c>
      <c r="AR230" s="112" t="s">
        <v>123</v>
      </c>
      <c r="AS230" s="112" t="s">
        <v>123</v>
      </c>
      <c r="AT230" s="118">
        <v>0.9622222222222222</v>
      </c>
      <c r="AU230" s="124"/>
      <c r="AV230" s="124"/>
      <c r="AW230" s="112">
        <f>AVERAGE(AM$5:AM230)</f>
        <v>440.19026548672565</v>
      </c>
      <c r="AX230" s="112">
        <f>AVERAGE(AN$5:AN230)</f>
        <v>0.2831858407079646</v>
      </c>
      <c r="AY230" s="113">
        <f>AVERAGE(AO$5:AO230)</f>
        <v>263673.96902654867</v>
      </c>
      <c r="AZ230" s="113">
        <f>AVERAGE(AP$5:AP230)</f>
        <v>64188.654867256635</v>
      </c>
      <c r="BA230" s="113">
        <f>AVERAGE(AQ$5:AQ230)</f>
        <v>203516.28761061947</v>
      </c>
      <c r="BB230" s="118">
        <f>AVERAGE($AT$5:AT230)</f>
        <v>0.97820058997050141</v>
      </c>
      <c r="BO230" s="22"/>
    </row>
    <row r="231" spans="1:67" x14ac:dyDescent="0.25">
      <c r="A231" s="112">
        <v>227</v>
      </c>
      <c r="B231" s="112">
        <v>587</v>
      </c>
      <c r="C231" s="112">
        <v>46</v>
      </c>
      <c r="D231" s="112">
        <v>45</v>
      </c>
      <c r="E231" s="113">
        <v>2831.1212751307112</v>
      </c>
      <c r="F231" s="112">
        <v>437</v>
      </c>
      <c r="G231" s="112">
        <v>0</v>
      </c>
      <c r="H231" s="113">
        <v>218063</v>
      </c>
      <c r="I231" s="113">
        <v>63700</v>
      </c>
      <c r="J231" s="113">
        <v>158863</v>
      </c>
      <c r="K231" s="112" t="s">
        <v>123</v>
      </c>
      <c r="L231" s="112" t="s">
        <v>123</v>
      </c>
      <c r="M231" s="118">
        <v>0.97111111111111115</v>
      </c>
      <c r="N231" s="124"/>
      <c r="O231" s="124"/>
      <c r="P231" s="112">
        <f>AVERAGE($F$5:F231)</f>
        <v>436.52863436123346</v>
      </c>
      <c r="Q231" s="112">
        <f>AVERAGE(G$5:G231)</f>
        <v>6.6079295154185022E-2</v>
      </c>
      <c r="R231" s="113">
        <f>AVERAGE(H$5:H231)</f>
        <v>217827.7885462555</v>
      </c>
      <c r="S231" s="113">
        <f>AVERAGE(I$5:I231)</f>
        <v>63685.837004405286</v>
      </c>
      <c r="T231" s="113">
        <f>AVERAGE(J$5:J231)</f>
        <v>158682.48017621145</v>
      </c>
      <c r="U231" s="118">
        <f>AVERAGE($M$5:M231)</f>
        <v>0.97006363191385236</v>
      </c>
      <c r="V231" s="6"/>
      <c r="W231" s="6"/>
      <c r="X231" s="6"/>
      <c r="Y231" s="6"/>
      <c r="Z231" s="6"/>
      <c r="AA231" s="6"/>
      <c r="AB231" s="6"/>
      <c r="AC231" s="6"/>
      <c r="AD231" s="6"/>
      <c r="AE231" s="6"/>
      <c r="AF231" s="6"/>
      <c r="AG231" s="22"/>
      <c r="AH231" s="112">
        <v>227</v>
      </c>
      <c r="AI231" s="112">
        <v>474</v>
      </c>
      <c r="AJ231" s="112">
        <v>47</v>
      </c>
      <c r="AK231" s="112">
        <v>38</v>
      </c>
      <c r="AL231" s="113">
        <v>3050.9048824746478</v>
      </c>
      <c r="AM231" s="112">
        <v>444</v>
      </c>
      <c r="AN231" s="112">
        <v>0</v>
      </c>
      <c r="AO231" s="113">
        <v>265956</v>
      </c>
      <c r="AP231" s="113">
        <v>64400</v>
      </c>
      <c r="AQ231" s="113">
        <v>205356</v>
      </c>
      <c r="AR231" s="112" t="s">
        <v>123</v>
      </c>
      <c r="AS231" s="112" t="s">
        <v>123</v>
      </c>
      <c r="AT231" s="118">
        <v>0.98666666666666669</v>
      </c>
      <c r="AU231" s="124"/>
      <c r="AV231" s="124"/>
      <c r="AW231" s="112">
        <f>AVERAGE(AM$5:AM231)</f>
        <v>440.20704845814976</v>
      </c>
      <c r="AX231" s="112">
        <f>AVERAGE(AN$5:AN231)</f>
        <v>0.28193832599118945</v>
      </c>
      <c r="AY231" s="113">
        <f>AVERAGE(AO$5:AO231)</f>
        <v>263684.02202643175</v>
      </c>
      <c r="AZ231" s="113">
        <f>AVERAGE(AP$5:AP231)</f>
        <v>64189.585903083702</v>
      </c>
      <c r="BA231" s="113">
        <f>AVERAGE(AQ$5:AQ231)</f>
        <v>203524.39207048458</v>
      </c>
      <c r="BB231" s="118">
        <f>AVERAGE($AT$5:AT231)</f>
        <v>0.97823788546255508</v>
      </c>
      <c r="BC231" s="6"/>
      <c r="BD231" s="6"/>
      <c r="BE231" s="6"/>
      <c r="BF231" s="6"/>
      <c r="BG231" s="6"/>
      <c r="BO231" s="22"/>
    </row>
    <row r="232" spans="1:67" x14ac:dyDescent="0.25">
      <c r="A232" s="112">
        <v>228</v>
      </c>
      <c r="B232" s="112">
        <v>578</v>
      </c>
      <c r="C232" s="112">
        <v>50</v>
      </c>
      <c r="D232" s="112">
        <v>60</v>
      </c>
      <c r="E232" s="113">
        <v>3661.3466238057017</v>
      </c>
      <c r="F232" s="112">
        <v>422</v>
      </c>
      <c r="G232" s="112">
        <v>0</v>
      </c>
      <c r="H232" s="113">
        <v>210578</v>
      </c>
      <c r="I232" s="113">
        <v>62200</v>
      </c>
      <c r="J232" s="113">
        <v>154378</v>
      </c>
      <c r="K232" s="112" t="s">
        <v>123</v>
      </c>
      <c r="L232" s="112" t="s">
        <v>123</v>
      </c>
      <c r="M232" s="118">
        <v>0.93777777777777782</v>
      </c>
      <c r="N232" s="124"/>
      <c r="O232" s="124"/>
      <c r="P232" s="112">
        <f>AVERAGE($F$5:F232)</f>
        <v>436.46491228070175</v>
      </c>
      <c r="Q232" s="112">
        <f>AVERAGE(G$5:G232)</f>
        <v>6.5789473684210523E-2</v>
      </c>
      <c r="R232" s="113">
        <f>AVERAGE(H$5:H232)</f>
        <v>217795.99122807017</v>
      </c>
      <c r="S232" s="113">
        <f>AVERAGE(I$5:I232)</f>
        <v>63679.320175438595</v>
      </c>
      <c r="T232" s="113">
        <f>AVERAGE(J$5:J232)</f>
        <v>158663.60087719298</v>
      </c>
      <c r="U232" s="118">
        <f>AVERAGE($M$5:M232)</f>
        <v>0.96992202729044841</v>
      </c>
      <c r="V232" s="6"/>
      <c r="W232" s="6"/>
      <c r="X232" s="6"/>
      <c r="Y232" s="6"/>
      <c r="Z232" s="6"/>
      <c r="AA232" s="6"/>
      <c r="AB232" s="6"/>
      <c r="AC232" s="6"/>
      <c r="AD232" s="6"/>
      <c r="AE232" s="6"/>
      <c r="AF232" s="6"/>
      <c r="AG232" s="22"/>
      <c r="AH232" s="112">
        <v>228</v>
      </c>
      <c r="AI232" s="112">
        <v>504</v>
      </c>
      <c r="AJ232" s="112">
        <v>33</v>
      </c>
      <c r="AK232" s="112">
        <v>43</v>
      </c>
      <c r="AL232" s="113">
        <v>4025.6998608905333</v>
      </c>
      <c r="AM232" s="112">
        <v>439</v>
      </c>
      <c r="AN232" s="112">
        <v>0</v>
      </c>
      <c r="AO232" s="113">
        <v>262961</v>
      </c>
      <c r="AP232" s="113">
        <v>63900</v>
      </c>
      <c r="AQ232" s="113">
        <v>203361</v>
      </c>
      <c r="AR232" s="112" t="s">
        <v>123</v>
      </c>
      <c r="AS232" s="112" t="s">
        <v>123</v>
      </c>
      <c r="AT232" s="118">
        <v>0.97555555555555551</v>
      </c>
      <c r="AU232" s="124"/>
      <c r="AV232" s="124"/>
      <c r="AW232" s="112">
        <f>AVERAGE(AM$5:AM232)</f>
        <v>440.20175438596493</v>
      </c>
      <c r="AX232" s="112">
        <f>AVERAGE(AN$5:AN232)</f>
        <v>0.2807017543859649</v>
      </c>
      <c r="AY232" s="113">
        <f>AVERAGE(AO$5:AO232)</f>
        <v>263680.85087719298</v>
      </c>
      <c r="AZ232" s="113">
        <f>AVERAGE(AP$5:AP232)</f>
        <v>64188.315789473687</v>
      </c>
      <c r="BA232" s="113">
        <f>AVERAGE(AQ$5:AQ232)</f>
        <v>203523.67543859649</v>
      </c>
      <c r="BB232" s="118">
        <f>AVERAGE($AT$5:AT232)</f>
        <v>0.97822612085769978</v>
      </c>
      <c r="BC232" s="10"/>
      <c r="BD232" s="10"/>
      <c r="BE232" s="10"/>
      <c r="BF232" s="10"/>
      <c r="BG232" s="6"/>
      <c r="BO232" s="22"/>
    </row>
    <row r="233" spans="1:67" x14ac:dyDescent="0.25">
      <c r="A233" s="112">
        <v>229</v>
      </c>
      <c r="B233" s="112">
        <v>594</v>
      </c>
      <c r="C233" s="112">
        <v>47</v>
      </c>
      <c r="D233" s="112">
        <v>46</v>
      </c>
      <c r="E233" s="113">
        <v>4941.884723660507</v>
      </c>
      <c r="F233" s="112">
        <v>436</v>
      </c>
      <c r="G233" s="112">
        <v>0</v>
      </c>
      <c r="H233" s="113">
        <v>217564</v>
      </c>
      <c r="I233" s="113">
        <v>63600</v>
      </c>
      <c r="J233" s="113">
        <v>158564</v>
      </c>
      <c r="K233" s="112" t="s">
        <v>123</v>
      </c>
      <c r="L233" s="112" t="s">
        <v>123</v>
      </c>
      <c r="M233" s="118">
        <v>0.96888888888888891</v>
      </c>
      <c r="N233" s="124"/>
      <c r="O233" s="124"/>
      <c r="P233" s="112">
        <f>AVERAGE($F$5:F233)</f>
        <v>436.46288209606985</v>
      </c>
      <c r="Q233" s="112">
        <f>AVERAGE(G$5:G233)</f>
        <v>6.5502183406113537E-2</v>
      </c>
      <c r="R233" s="113">
        <f>AVERAGE(H$5:H233)</f>
        <v>217794.97816593887</v>
      </c>
      <c r="S233" s="113">
        <f>AVERAGE(I$5:I233)</f>
        <v>63678.973799126637</v>
      </c>
      <c r="T233" s="113">
        <f>AVERAGE(J$5:J233)</f>
        <v>158663.16593886464</v>
      </c>
      <c r="U233" s="118">
        <f>AVERAGE($M$5:M233)</f>
        <v>0.96991751576904428</v>
      </c>
      <c r="V233" s="6"/>
      <c r="W233" s="6"/>
      <c r="X233" s="6"/>
      <c r="Y233" s="6"/>
      <c r="Z233" s="6"/>
      <c r="AA233" s="6"/>
      <c r="AB233" s="6"/>
      <c r="AC233" s="6"/>
      <c r="AD233" s="6"/>
      <c r="AE233" s="6"/>
      <c r="AF233" s="6"/>
      <c r="AG233" s="22"/>
      <c r="AH233" s="112">
        <v>229</v>
      </c>
      <c r="AI233" s="112">
        <v>493</v>
      </c>
      <c r="AJ233" s="112">
        <v>43</v>
      </c>
      <c r="AK233" s="112">
        <v>39</v>
      </c>
      <c r="AL233" s="113">
        <v>2384.8359565364667</v>
      </c>
      <c r="AM233" s="112">
        <v>443</v>
      </c>
      <c r="AN233" s="112">
        <v>0</v>
      </c>
      <c r="AO233" s="113">
        <v>265357</v>
      </c>
      <c r="AP233" s="113">
        <v>64300</v>
      </c>
      <c r="AQ233" s="113">
        <v>204957</v>
      </c>
      <c r="AR233" s="112" t="s">
        <v>123</v>
      </c>
      <c r="AS233" s="112" t="s">
        <v>123</v>
      </c>
      <c r="AT233" s="118">
        <v>0.98444444444444446</v>
      </c>
      <c r="AU233" s="124"/>
      <c r="AV233" s="124"/>
      <c r="AW233" s="112">
        <f>AVERAGE(AM$5:AM233)</f>
        <v>440.21397379912662</v>
      </c>
      <c r="AX233" s="112">
        <f>AVERAGE(AN$5:AN233)</f>
        <v>0.27947598253275108</v>
      </c>
      <c r="AY233" s="113">
        <f>AVERAGE(AO$5:AO233)</f>
        <v>263688.17030567687</v>
      </c>
      <c r="AZ233" s="113">
        <f>AVERAGE(AP$5:AP233)</f>
        <v>64188.803493449785</v>
      </c>
      <c r="BA233" s="113">
        <f>AVERAGE(AQ$5:AQ233)</f>
        <v>203529.9344978166</v>
      </c>
      <c r="BB233" s="118">
        <f>AVERAGE($AT$5:AT233)</f>
        <v>0.97825327510917037</v>
      </c>
      <c r="BC233" s="6"/>
      <c r="BD233" s="6"/>
      <c r="BE233" s="6"/>
      <c r="BF233" s="6"/>
      <c r="BG233" s="10"/>
      <c r="BO233" s="22"/>
    </row>
    <row r="234" spans="1:67" x14ac:dyDescent="0.25">
      <c r="A234" s="112">
        <v>230</v>
      </c>
      <c r="B234" s="112">
        <v>612</v>
      </c>
      <c r="C234" s="112">
        <v>41</v>
      </c>
      <c r="D234" s="112">
        <v>52</v>
      </c>
      <c r="E234" s="113">
        <v>4610.4472440062837</v>
      </c>
      <c r="F234" s="112">
        <v>430</v>
      </c>
      <c r="G234" s="112">
        <v>0</v>
      </c>
      <c r="H234" s="113">
        <v>214570</v>
      </c>
      <c r="I234" s="113">
        <v>63000</v>
      </c>
      <c r="J234" s="113">
        <v>156770</v>
      </c>
      <c r="K234" s="112" t="s">
        <v>123</v>
      </c>
      <c r="L234" s="112" t="s">
        <v>123</v>
      </c>
      <c r="M234" s="118">
        <v>0.9555555555555556</v>
      </c>
      <c r="N234" s="124"/>
      <c r="O234" s="124"/>
      <c r="P234" s="112">
        <f>AVERAGE($F$5:F234)</f>
        <v>436.43478260869563</v>
      </c>
      <c r="Q234" s="112">
        <f>AVERAGE(G$5:G234)</f>
        <v>6.5217391304347824E-2</v>
      </c>
      <c r="R234" s="113">
        <f>AVERAGE(H$5:H234)</f>
        <v>217780.95652173914</v>
      </c>
      <c r="S234" s="113">
        <f>AVERAGE(I$5:I234)</f>
        <v>63676.021739130432</v>
      </c>
      <c r="T234" s="113">
        <f>AVERAGE(J$5:J234)</f>
        <v>158654.9347826087</v>
      </c>
      <c r="U234" s="118">
        <f>AVERAGE($M$5:M234)</f>
        <v>0.96985507246376823</v>
      </c>
      <c r="V234" s="6"/>
      <c r="W234" s="6"/>
      <c r="X234" s="6"/>
      <c r="Y234" s="6"/>
      <c r="Z234" s="6"/>
      <c r="AA234" s="6"/>
      <c r="AB234" s="6"/>
      <c r="AC234" s="6"/>
      <c r="AD234" s="6"/>
      <c r="AE234" s="6"/>
      <c r="AF234" s="6"/>
      <c r="AG234" s="22"/>
      <c r="AH234" s="112">
        <v>230</v>
      </c>
      <c r="AI234" s="112">
        <v>475</v>
      </c>
      <c r="AJ234" s="112">
        <v>29</v>
      </c>
      <c r="AK234" s="112">
        <v>43</v>
      </c>
      <c r="AL234" s="113">
        <v>3030.8180969404852</v>
      </c>
      <c r="AM234" s="112">
        <v>439</v>
      </c>
      <c r="AN234" s="112">
        <v>0</v>
      </c>
      <c r="AO234" s="113">
        <v>262961</v>
      </c>
      <c r="AP234" s="113">
        <v>63900</v>
      </c>
      <c r="AQ234" s="113">
        <v>203361</v>
      </c>
      <c r="AR234" s="112" t="s">
        <v>123</v>
      </c>
      <c r="AS234" s="112" t="s">
        <v>123</v>
      </c>
      <c r="AT234" s="118">
        <v>0.97555555555555551</v>
      </c>
      <c r="AU234" s="124"/>
      <c r="AV234" s="124"/>
      <c r="AW234" s="112">
        <f>AVERAGE(AM$5:AM234)</f>
        <v>440.2086956521739</v>
      </c>
      <c r="AX234" s="112">
        <f>AVERAGE(AN$5:AN234)</f>
        <v>0.27826086956521739</v>
      </c>
      <c r="AY234" s="113">
        <f>AVERAGE(AO$5:AO234)</f>
        <v>263685.00869565218</v>
      </c>
      <c r="AZ234" s="113">
        <f>AVERAGE(AP$5:AP234)</f>
        <v>64187.547826086957</v>
      </c>
      <c r="BA234" s="113">
        <f>AVERAGE(AQ$5:AQ234)</f>
        <v>203529.2</v>
      </c>
      <c r="BB234" s="118">
        <f>AVERAGE($AT$5:AT234)</f>
        <v>0.97824154589371981</v>
      </c>
      <c r="BO234" s="22"/>
    </row>
    <row r="235" spans="1:67" x14ac:dyDescent="0.25">
      <c r="A235" s="112">
        <v>231</v>
      </c>
      <c r="B235" s="112">
        <v>624</v>
      </c>
      <c r="C235" s="112">
        <v>50</v>
      </c>
      <c r="D235" s="112">
        <v>59</v>
      </c>
      <c r="E235" s="113">
        <v>2252.1081449701996</v>
      </c>
      <c r="F235" s="112">
        <v>423</v>
      </c>
      <c r="G235" s="112">
        <v>0</v>
      </c>
      <c r="H235" s="113">
        <v>211077</v>
      </c>
      <c r="I235" s="113">
        <v>62300</v>
      </c>
      <c r="J235" s="113">
        <v>154677</v>
      </c>
      <c r="K235" s="112" t="s">
        <v>123</v>
      </c>
      <c r="L235" s="112" t="s">
        <v>123</v>
      </c>
      <c r="M235" s="118">
        <v>0.94</v>
      </c>
      <c r="N235" s="124"/>
      <c r="O235" s="124"/>
      <c r="P235" s="112">
        <f>AVERAGE($F$5:F235)</f>
        <v>436.3766233766234</v>
      </c>
      <c r="Q235" s="112">
        <f>AVERAGE(G$5:G235)</f>
        <v>6.4935064935064929E-2</v>
      </c>
      <c r="R235" s="113">
        <f>AVERAGE(H$5:H235)</f>
        <v>217751.93506493507</v>
      </c>
      <c r="S235" s="113">
        <f>AVERAGE(I$5:I235)</f>
        <v>63670.064935064933</v>
      </c>
      <c r="T235" s="113">
        <f>AVERAGE(J$5:J235)</f>
        <v>158637.71428571429</v>
      </c>
      <c r="U235" s="118">
        <f>AVERAGE($M$5:M235)</f>
        <v>0.96972582972582977</v>
      </c>
      <c r="V235" s="6"/>
      <c r="W235" s="6"/>
      <c r="X235" s="6"/>
      <c r="Y235" s="6"/>
      <c r="Z235" s="6"/>
      <c r="AA235" s="6"/>
      <c r="AB235" s="6"/>
      <c r="AC235" s="6"/>
      <c r="AD235" s="6"/>
      <c r="AE235" s="6"/>
      <c r="AF235" s="6"/>
      <c r="AG235" s="22"/>
      <c r="AH235" s="112">
        <v>231</v>
      </c>
      <c r="AI235" s="112">
        <v>493</v>
      </c>
      <c r="AJ235" s="112">
        <v>35</v>
      </c>
      <c r="AK235" s="112">
        <v>50</v>
      </c>
      <c r="AL235" s="113">
        <v>3205.4362051179151</v>
      </c>
      <c r="AM235" s="112">
        <v>432</v>
      </c>
      <c r="AN235" s="112">
        <v>0</v>
      </c>
      <c r="AO235" s="113">
        <v>258768</v>
      </c>
      <c r="AP235" s="113">
        <v>63200</v>
      </c>
      <c r="AQ235" s="113">
        <v>200568</v>
      </c>
      <c r="AR235" s="112" t="s">
        <v>123</v>
      </c>
      <c r="AS235" s="112" t="s">
        <v>123</v>
      </c>
      <c r="AT235" s="118">
        <v>0.96</v>
      </c>
      <c r="AU235" s="124"/>
      <c r="AV235" s="124"/>
      <c r="AW235" s="112">
        <f>AVERAGE(AM$5:AM235)</f>
        <v>440.17316017316017</v>
      </c>
      <c r="AX235" s="112">
        <f>AVERAGE(AN$5:AN235)</f>
        <v>0.27705627705627706</v>
      </c>
      <c r="AY235" s="113">
        <f>AVERAGE(AO$5:AO235)</f>
        <v>263663.72294372297</v>
      </c>
      <c r="AZ235" s="113">
        <f>AVERAGE(AP$5:AP235)</f>
        <v>64183.272727272728</v>
      </c>
      <c r="BA235" s="113">
        <f>AVERAGE(AQ$5:AQ235)</f>
        <v>203516.38095238095</v>
      </c>
      <c r="BB235" s="118">
        <f>AVERAGE($AT$5:AT235)</f>
        <v>0.97816257816257823</v>
      </c>
      <c r="BC235" s="6"/>
      <c r="BD235" s="6"/>
      <c r="BE235" s="6"/>
      <c r="BF235" s="6"/>
      <c r="BG235" s="6"/>
      <c r="BO235" s="22"/>
    </row>
    <row r="236" spans="1:67" x14ac:dyDescent="0.25">
      <c r="A236" s="112">
        <v>232</v>
      </c>
      <c r="B236" s="112">
        <v>514</v>
      </c>
      <c r="C236" s="112">
        <v>44</v>
      </c>
      <c r="D236" s="112">
        <v>44</v>
      </c>
      <c r="E236" s="113">
        <v>2708.710450810604</v>
      </c>
      <c r="F236" s="112">
        <v>438</v>
      </c>
      <c r="G236" s="112">
        <v>0</v>
      </c>
      <c r="H236" s="113">
        <v>218562</v>
      </c>
      <c r="I236" s="113">
        <v>63800</v>
      </c>
      <c r="J236" s="113">
        <v>159162</v>
      </c>
      <c r="K236" s="112" t="s">
        <v>123</v>
      </c>
      <c r="L236" s="112" t="s">
        <v>123</v>
      </c>
      <c r="M236" s="118">
        <v>0.97333333333333338</v>
      </c>
      <c r="N236" s="124"/>
      <c r="O236" s="124"/>
      <c r="P236" s="112">
        <f>AVERAGE($F$5:F236)</f>
        <v>436.38362068965517</v>
      </c>
      <c r="Q236" s="112">
        <f>AVERAGE(G$5:G236)</f>
        <v>6.4655172413793108E-2</v>
      </c>
      <c r="R236" s="113">
        <f>AVERAGE(H$5:H236)</f>
        <v>217755.42672413794</v>
      </c>
      <c r="S236" s="113">
        <f>AVERAGE(I$5:I236)</f>
        <v>63670.625</v>
      </c>
      <c r="T236" s="113">
        <f>AVERAGE(J$5:J236)</f>
        <v>158639.97413793104</v>
      </c>
      <c r="U236" s="118">
        <f>AVERAGE($M$5:M236)</f>
        <v>0.96974137931034488</v>
      </c>
      <c r="V236" s="6"/>
      <c r="W236" s="6"/>
      <c r="X236" s="6"/>
      <c r="Y236" s="6"/>
      <c r="Z236" s="6"/>
      <c r="AA236" s="6"/>
      <c r="AB236" s="6"/>
      <c r="AC236" s="6"/>
      <c r="AD236" s="6"/>
      <c r="AE236" s="6"/>
      <c r="AF236" s="6"/>
      <c r="AG236" s="22"/>
      <c r="AH236" s="112">
        <v>232</v>
      </c>
      <c r="AI236" s="112">
        <v>399</v>
      </c>
      <c r="AJ236" s="112">
        <v>43</v>
      </c>
      <c r="AK236" s="112">
        <v>27</v>
      </c>
      <c r="AL236" s="113">
        <v>2800.747546366651</v>
      </c>
      <c r="AM236" s="112">
        <v>415</v>
      </c>
      <c r="AN236" s="112">
        <v>0</v>
      </c>
      <c r="AO236" s="113">
        <v>248585</v>
      </c>
      <c r="AP236" s="113">
        <v>61500</v>
      </c>
      <c r="AQ236" s="113">
        <v>189785</v>
      </c>
      <c r="AR236" s="112" t="s">
        <v>123</v>
      </c>
      <c r="AS236" s="112" t="s">
        <v>123</v>
      </c>
      <c r="AT236" s="118">
        <v>0.92222222222222228</v>
      </c>
      <c r="AU236" s="124"/>
      <c r="AV236" s="124"/>
      <c r="AW236" s="112">
        <f>AVERAGE(AM$5:AM236)</f>
        <v>440.06465517241378</v>
      </c>
      <c r="AX236" s="112">
        <f>AVERAGE(AN$5:AN236)</f>
        <v>0.27586206896551724</v>
      </c>
      <c r="AY236" s="113">
        <f>AVERAGE(AO$5:AO236)</f>
        <v>263598.72844827588</v>
      </c>
      <c r="AZ236" s="113">
        <f>AVERAGE(AP$5:AP236)</f>
        <v>64171.706896551725</v>
      </c>
      <c r="BA236" s="113">
        <f>AVERAGE(AQ$5:AQ236)</f>
        <v>203457.19396551725</v>
      </c>
      <c r="BB236" s="118">
        <f>AVERAGE($AT$5:AT236)</f>
        <v>0.97792145593869739</v>
      </c>
      <c r="BC236" s="10"/>
      <c r="BD236" s="10"/>
      <c r="BE236" s="10"/>
      <c r="BF236" s="10"/>
      <c r="BG236" s="6"/>
      <c r="BO236" s="22"/>
    </row>
    <row r="237" spans="1:67" x14ac:dyDescent="0.25">
      <c r="A237" s="112">
        <v>233</v>
      </c>
      <c r="B237" s="112">
        <v>567</v>
      </c>
      <c r="C237" s="112">
        <v>50</v>
      </c>
      <c r="D237" s="112">
        <v>46</v>
      </c>
      <c r="E237" s="113">
        <v>2268.8589043155512</v>
      </c>
      <c r="F237" s="112">
        <v>436</v>
      </c>
      <c r="G237" s="112">
        <v>0</v>
      </c>
      <c r="H237" s="113">
        <v>217564</v>
      </c>
      <c r="I237" s="113">
        <v>63600</v>
      </c>
      <c r="J237" s="113">
        <v>158564</v>
      </c>
      <c r="K237" s="112" t="s">
        <v>123</v>
      </c>
      <c r="L237" s="112" t="s">
        <v>123</v>
      </c>
      <c r="M237" s="118">
        <v>0.96888888888888891</v>
      </c>
      <c r="N237" s="124"/>
      <c r="O237" s="124"/>
      <c r="P237" s="112">
        <f>AVERAGE($F$5:F237)</f>
        <v>436.38197424892707</v>
      </c>
      <c r="Q237" s="112">
        <f>AVERAGE(G$5:G237)</f>
        <v>6.4377682403433473E-2</v>
      </c>
      <c r="R237" s="113">
        <f>AVERAGE(H$5:H237)</f>
        <v>217754.6051502146</v>
      </c>
      <c r="S237" s="113">
        <f>AVERAGE(I$5:I237)</f>
        <v>63670.321888412014</v>
      </c>
      <c r="T237" s="113">
        <f>AVERAGE(J$5:J237)</f>
        <v>158639.64806866951</v>
      </c>
      <c r="U237" s="118">
        <f>AVERAGE($M$5:M237)</f>
        <v>0.96973772055317131</v>
      </c>
      <c r="V237" s="6"/>
      <c r="W237" s="6"/>
      <c r="X237" s="6"/>
      <c r="Y237" s="6"/>
      <c r="Z237" s="6"/>
      <c r="AA237" s="6"/>
      <c r="AB237" s="6"/>
      <c r="AC237" s="6"/>
      <c r="AD237" s="6"/>
      <c r="AE237" s="6"/>
      <c r="AF237" s="6"/>
      <c r="AG237" s="22"/>
      <c r="AH237" s="112">
        <v>233</v>
      </c>
      <c r="AI237" s="112">
        <v>567</v>
      </c>
      <c r="AJ237" s="112">
        <v>38</v>
      </c>
      <c r="AK237" s="112">
        <v>52</v>
      </c>
      <c r="AL237" s="113">
        <v>2447.8758405944782</v>
      </c>
      <c r="AM237" s="112">
        <v>430</v>
      </c>
      <c r="AN237" s="112">
        <v>0</v>
      </c>
      <c r="AO237" s="113">
        <v>257570</v>
      </c>
      <c r="AP237" s="113">
        <v>63000</v>
      </c>
      <c r="AQ237" s="113">
        <v>199770</v>
      </c>
      <c r="AR237" s="112" t="s">
        <v>123</v>
      </c>
      <c r="AS237" s="112" t="s">
        <v>123</v>
      </c>
      <c r="AT237" s="118">
        <v>0.9555555555555556</v>
      </c>
      <c r="AU237" s="124"/>
      <c r="AV237" s="124"/>
      <c r="AW237" s="112">
        <f>AVERAGE(AM$5:AM237)</f>
        <v>440.0214592274678</v>
      </c>
      <c r="AX237" s="112">
        <f>AVERAGE(AN$5:AN237)</f>
        <v>0.27467811158798283</v>
      </c>
      <c r="AY237" s="113">
        <f>AVERAGE(AO$5:AO237)</f>
        <v>263572.8540772532</v>
      </c>
      <c r="AZ237" s="113">
        <f>AVERAGE(AP$5:AP237)</f>
        <v>64166.678111587986</v>
      </c>
      <c r="BA237" s="113">
        <f>AVERAGE(AQ$5:AQ237)</f>
        <v>203441.36909871246</v>
      </c>
      <c r="BB237" s="118">
        <f>AVERAGE($AT$5:AT237)</f>
        <v>0.9778254649499285</v>
      </c>
      <c r="BC237" s="6"/>
      <c r="BD237" s="6"/>
      <c r="BE237" s="6"/>
      <c r="BF237" s="6"/>
      <c r="BG237" s="10"/>
      <c r="BO237" s="22"/>
    </row>
    <row r="238" spans="1:67" x14ac:dyDescent="0.25">
      <c r="A238" s="112">
        <v>234</v>
      </c>
      <c r="B238" s="112">
        <v>518</v>
      </c>
      <c r="C238" s="112">
        <v>41</v>
      </c>
      <c r="D238" s="112">
        <v>47</v>
      </c>
      <c r="E238" s="113">
        <v>2553.4595427509353</v>
      </c>
      <c r="F238" s="112">
        <v>435</v>
      </c>
      <c r="G238" s="112">
        <v>0</v>
      </c>
      <c r="H238" s="113">
        <v>217065</v>
      </c>
      <c r="I238" s="113">
        <v>63500</v>
      </c>
      <c r="J238" s="113">
        <v>158265</v>
      </c>
      <c r="K238" s="112" t="s">
        <v>123</v>
      </c>
      <c r="L238" s="112" t="s">
        <v>123</v>
      </c>
      <c r="M238" s="118">
        <v>0.96666666666666667</v>
      </c>
      <c r="N238" s="124"/>
      <c r="O238" s="124"/>
      <c r="P238" s="112">
        <f>AVERAGE($F$5:F238)</f>
        <v>436.37606837606836</v>
      </c>
      <c r="Q238" s="112">
        <f>AVERAGE(G$5:G238)</f>
        <v>6.4102564102564097E-2</v>
      </c>
      <c r="R238" s="113">
        <f>AVERAGE(H$5:H238)</f>
        <v>217751.65811965812</v>
      </c>
      <c r="S238" s="113">
        <f>AVERAGE(I$5:I238)</f>
        <v>63669.594017094016</v>
      </c>
      <c r="T238" s="113">
        <f>AVERAGE(J$5:J238)</f>
        <v>158638.047008547</v>
      </c>
      <c r="U238" s="118">
        <f>AVERAGE($M$5:M238)</f>
        <v>0.96972459639126318</v>
      </c>
      <c r="V238" s="6"/>
      <c r="W238" s="6"/>
      <c r="X238" s="6"/>
      <c r="Y238" s="6"/>
      <c r="Z238" s="6"/>
      <c r="AA238" s="6"/>
      <c r="AB238" s="6"/>
      <c r="AC238" s="6"/>
      <c r="AD238" s="6"/>
      <c r="AE238" s="6"/>
      <c r="AF238" s="6"/>
      <c r="AG238" s="22"/>
      <c r="AH238" s="112">
        <v>234</v>
      </c>
      <c r="AI238" s="112">
        <v>529</v>
      </c>
      <c r="AJ238" s="112">
        <v>29</v>
      </c>
      <c r="AK238" s="112">
        <v>40</v>
      </c>
      <c r="AL238" s="113">
        <v>4692.6497973712885</v>
      </c>
      <c r="AM238" s="112">
        <v>442</v>
      </c>
      <c r="AN238" s="112">
        <v>0</v>
      </c>
      <c r="AO238" s="113">
        <v>264758</v>
      </c>
      <c r="AP238" s="113">
        <v>64200</v>
      </c>
      <c r="AQ238" s="113">
        <v>204558</v>
      </c>
      <c r="AR238" s="112" t="s">
        <v>123</v>
      </c>
      <c r="AS238" s="112" t="s">
        <v>123</v>
      </c>
      <c r="AT238" s="118">
        <v>0.98222222222222222</v>
      </c>
      <c r="AU238" s="124"/>
      <c r="AV238" s="124"/>
      <c r="AW238" s="112">
        <f>AVERAGE(AM$5:AM238)</f>
        <v>440.02991452991455</v>
      </c>
      <c r="AX238" s="112">
        <f>AVERAGE(AN$5:AN238)</f>
        <v>0.27350427350427353</v>
      </c>
      <c r="AY238" s="113">
        <f>AVERAGE(AO$5:AO238)</f>
        <v>263577.91880341881</v>
      </c>
      <c r="AZ238" s="113">
        <f>AVERAGE(AP$5:AP238)</f>
        <v>64166.820512820515</v>
      </c>
      <c r="BA238" s="113">
        <f>AVERAGE(AQ$5:AQ238)</f>
        <v>203446.14102564103</v>
      </c>
      <c r="BB238" s="118">
        <f>AVERAGE($AT$5:AT238)</f>
        <v>0.97784425451092116</v>
      </c>
      <c r="BO238" s="22"/>
    </row>
    <row r="239" spans="1:67" x14ac:dyDescent="0.25">
      <c r="A239" s="112">
        <v>235</v>
      </c>
      <c r="B239" s="112">
        <v>530</v>
      </c>
      <c r="C239" s="112">
        <v>47</v>
      </c>
      <c r="D239" s="112">
        <v>41</v>
      </c>
      <c r="E239" s="113">
        <v>3360.3214293237688</v>
      </c>
      <c r="F239" s="112">
        <v>441</v>
      </c>
      <c r="G239" s="112">
        <v>0</v>
      </c>
      <c r="H239" s="113">
        <v>220059</v>
      </c>
      <c r="I239" s="113">
        <v>64100</v>
      </c>
      <c r="J239" s="113">
        <v>160059</v>
      </c>
      <c r="K239" s="112" t="s">
        <v>123</v>
      </c>
      <c r="L239" s="112" t="s">
        <v>123</v>
      </c>
      <c r="M239" s="118">
        <v>0.98</v>
      </c>
      <c r="N239" s="124"/>
      <c r="O239" s="124"/>
      <c r="P239" s="112">
        <f>AVERAGE($F$5:F239)</f>
        <v>436.39574468085107</v>
      </c>
      <c r="Q239" s="112">
        <f>AVERAGE(G$5:G239)</f>
        <v>6.3829787234042548E-2</v>
      </c>
      <c r="R239" s="113">
        <f>AVERAGE(H$5:H239)</f>
        <v>217761.47659574469</v>
      </c>
      <c r="S239" s="113">
        <f>AVERAGE(I$5:I239)</f>
        <v>63671.425531914894</v>
      </c>
      <c r="T239" s="113">
        <f>AVERAGE(J$5:J239)</f>
        <v>158644.09361702128</v>
      </c>
      <c r="U239" s="118">
        <f>AVERAGE($M$5:M239)</f>
        <v>0.96976832151300241</v>
      </c>
      <c r="V239" s="6"/>
      <c r="W239" s="6"/>
      <c r="X239" s="6"/>
      <c r="Y239" s="6"/>
      <c r="Z239" s="6"/>
      <c r="AA239" s="6"/>
      <c r="AB239" s="6"/>
      <c r="AC239" s="6"/>
      <c r="AD239" s="6"/>
      <c r="AE239" s="6"/>
      <c r="AF239" s="6"/>
      <c r="AG239" s="22"/>
      <c r="AH239" s="112">
        <v>235</v>
      </c>
      <c r="AI239" s="112">
        <v>439</v>
      </c>
      <c r="AJ239" s="112">
        <v>38</v>
      </c>
      <c r="AK239" s="112">
        <v>38</v>
      </c>
      <c r="AL239" s="113">
        <v>2284.5014685613796</v>
      </c>
      <c r="AM239" s="112">
        <v>439</v>
      </c>
      <c r="AN239" s="112">
        <v>0</v>
      </c>
      <c r="AO239" s="113">
        <v>262961</v>
      </c>
      <c r="AP239" s="113">
        <v>63900</v>
      </c>
      <c r="AQ239" s="113">
        <v>202861</v>
      </c>
      <c r="AR239" s="112" t="s">
        <v>123</v>
      </c>
      <c r="AS239" s="112" t="s">
        <v>123</v>
      </c>
      <c r="AT239" s="118">
        <v>0.97555555555555551</v>
      </c>
      <c r="AU239" s="124"/>
      <c r="AV239" s="124"/>
      <c r="AW239" s="112">
        <f>AVERAGE(AM$5:AM239)</f>
        <v>440.02553191489363</v>
      </c>
      <c r="AX239" s="112">
        <f>AVERAGE(AN$5:AN239)</f>
        <v>0.2723404255319149</v>
      </c>
      <c r="AY239" s="113">
        <f>AVERAGE(AO$5:AO239)</f>
        <v>263575.29361702129</v>
      </c>
      <c r="AZ239" s="113">
        <f>AVERAGE(AP$5:AP239)</f>
        <v>64165.685106382982</v>
      </c>
      <c r="BA239" s="113">
        <f>AVERAGE(AQ$5:AQ239)</f>
        <v>203443.65106382978</v>
      </c>
      <c r="BB239" s="118">
        <f>AVERAGE($AT$5:AT239)</f>
        <v>0.97783451536643029</v>
      </c>
      <c r="BC239" s="6"/>
      <c r="BD239" s="6"/>
      <c r="BE239" s="6"/>
      <c r="BF239" s="6"/>
      <c r="BG239" s="6"/>
      <c r="BO239" s="22"/>
    </row>
    <row r="240" spans="1:67" x14ac:dyDescent="0.25">
      <c r="A240" s="112">
        <v>236</v>
      </c>
      <c r="B240" s="112">
        <v>615</v>
      </c>
      <c r="C240" s="112">
        <v>50</v>
      </c>
      <c r="D240" s="112">
        <v>54</v>
      </c>
      <c r="E240" s="113">
        <v>4385.3837206026419</v>
      </c>
      <c r="F240" s="112">
        <v>428</v>
      </c>
      <c r="G240" s="112">
        <v>0</v>
      </c>
      <c r="H240" s="113">
        <v>213572</v>
      </c>
      <c r="I240" s="113">
        <v>62800</v>
      </c>
      <c r="J240" s="113">
        <v>156172</v>
      </c>
      <c r="K240" s="112" t="s">
        <v>123</v>
      </c>
      <c r="L240" s="112" t="s">
        <v>123</v>
      </c>
      <c r="M240" s="118">
        <v>0.95111111111111113</v>
      </c>
      <c r="N240" s="124"/>
      <c r="O240" s="124"/>
      <c r="P240" s="112">
        <f>AVERAGE($F$5:F240)</f>
        <v>436.36016949152543</v>
      </c>
      <c r="Q240" s="112">
        <f>AVERAGE(G$5:G240)</f>
        <v>6.3559322033898302E-2</v>
      </c>
      <c r="R240" s="113">
        <f>AVERAGE(H$5:H240)</f>
        <v>217743.7245762712</v>
      </c>
      <c r="S240" s="113">
        <f>AVERAGE(I$5:I240)</f>
        <v>63667.733050847455</v>
      </c>
      <c r="T240" s="113">
        <f>AVERAGE(J$5:J240)</f>
        <v>158633.61864406778</v>
      </c>
      <c r="U240" s="118">
        <f>AVERAGE($M$5:M240)</f>
        <v>0.9696892655367233</v>
      </c>
      <c r="V240" s="6"/>
      <c r="W240" s="6"/>
      <c r="X240" s="6"/>
      <c r="Y240" s="6"/>
      <c r="Z240" s="6"/>
      <c r="AA240" s="6"/>
      <c r="AB240" s="6"/>
      <c r="AC240" s="6"/>
      <c r="AD240" s="6"/>
      <c r="AE240" s="6"/>
      <c r="AF240" s="6"/>
      <c r="AG240" s="22"/>
      <c r="AH240" s="112">
        <v>236</v>
      </c>
      <c r="AI240" s="112">
        <v>524</v>
      </c>
      <c r="AJ240" s="112">
        <v>40</v>
      </c>
      <c r="AK240" s="112">
        <v>37</v>
      </c>
      <c r="AL240" s="113">
        <v>2597.8615877822417</v>
      </c>
      <c r="AM240" s="112">
        <v>445</v>
      </c>
      <c r="AN240" s="112">
        <v>0</v>
      </c>
      <c r="AO240" s="113">
        <v>266555</v>
      </c>
      <c r="AP240" s="113">
        <v>64500</v>
      </c>
      <c r="AQ240" s="113">
        <v>205755</v>
      </c>
      <c r="AR240" s="112" t="s">
        <v>123</v>
      </c>
      <c r="AS240" s="112" t="s">
        <v>123</v>
      </c>
      <c r="AT240" s="118">
        <v>0.98888888888888893</v>
      </c>
      <c r="AU240" s="124"/>
      <c r="AV240" s="124"/>
      <c r="AW240" s="112">
        <f>AVERAGE(AM$5:AM240)</f>
        <v>440.04661016949154</v>
      </c>
      <c r="AX240" s="112">
        <f>AVERAGE(AN$5:AN240)</f>
        <v>0.2711864406779661</v>
      </c>
      <c r="AY240" s="113">
        <f>AVERAGE(AO$5:AO240)</f>
        <v>263587.91949152545</v>
      </c>
      <c r="AZ240" s="113">
        <f>AVERAGE(AP$5:AP240)</f>
        <v>64167.101694915254</v>
      </c>
      <c r="BA240" s="113">
        <f>AVERAGE(AQ$5:AQ240)</f>
        <v>203453.44491525425</v>
      </c>
      <c r="BB240" s="118">
        <f>AVERAGE($AT$5:AT240)</f>
        <v>0.97788135593220338</v>
      </c>
      <c r="BC240" s="10"/>
      <c r="BD240" s="10"/>
      <c r="BE240" s="10"/>
      <c r="BF240" s="10"/>
      <c r="BG240" s="6"/>
      <c r="BO240" s="22"/>
    </row>
    <row r="241" spans="1:67" x14ac:dyDescent="0.25">
      <c r="A241" s="112">
        <v>237</v>
      </c>
      <c r="B241" s="112">
        <v>591</v>
      </c>
      <c r="C241" s="112">
        <v>41</v>
      </c>
      <c r="D241" s="112">
        <v>39</v>
      </c>
      <c r="E241" s="113">
        <v>3057.5280175808894</v>
      </c>
      <c r="F241" s="112">
        <v>443</v>
      </c>
      <c r="G241" s="112">
        <v>0</v>
      </c>
      <c r="H241" s="113">
        <v>221057</v>
      </c>
      <c r="I241" s="113">
        <v>64300</v>
      </c>
      <c r="J241" s="113">
        <v>160657</v>
      </c>
      <c r="K241" s="112" t="s">
        <v>123</v>
      </c>
      <c r="L241" s="112" t="s">
        <v>123</v>
      </c>
      <c r="M241" s="118">
        <v>0.98444444444444446</v>
      </c>
      <c r="N241" s="124"/>
      <c r="O241" s="124"/>
      <c r="P241" s="112">
        <f>AVERAGE($F$5:F241)</f>
        <v>436.38818565400845</v>
      </c>
      <c r="Q241" s="112">
        <f>AVERAGE(G$5:G241)</f>
        <v>6.3291139240506333E-2</v>
      </c>
      <c r="R241" s="113">
        <f>AVERAGE(H$5:H241)</f>
        <v>217757.70464135022</v>
      </c>
      <c r="S241" s="113">
        <f>AVERAGE(I$5:I241)</f>
        <v>63670.400843881856</v>
      </c>
      <c r="T241" s="113">
        <f>AVERAGE(J$5:J241)</f>
        <v>158642.15611814347</v>
      </c>
      <c r="U241" s="118">
        <f>AVERAGE($M$5:M241)</f>
        <v>0.96975152367557449</v>
      </c>
      <c r="V241" s="6"/>
      <c r="W241" s="6"/>
      <c r="X241" s="6"/>
      <c r="Y241" s="6"/>
      <c r="Z241" s="6"/>
      <c r="AA241" s="6"/>
      <c r="AB241" s="6"/>
      <c r="AC241" s="6"/>
      <c r="AD241" s="6"/>
      <c r="AE241" s="6"/>
      <c r="AF241" s="6"/>
      <c r="AG241" s="22"/>
      <c r="AH241" s="112">
        <v>237</v>
      </c>
      <c r="AI241" s="112">
        <v>514</v>
      </c>
      <c r="AJ241" s="112">
        <v>42</v>
      </c>
      <c r="AK241" s="112">
        <v>37</v>
      </c>
      <c r="AL241" s="113">
        <v>2367.5021337676858</v>
      </c>
      <c r="AM241" s="112">
        <v>445</v>
      </c>
      <c r="AN241" s="112">
        <v>0</v>
      </c>
      <c r="AO241" s="113">
        <v>266555</v>
      </c>
      <c r="AP241" s="113">
        <v>64500</v>
      </c>
      <c r="AQ241" s="113">
        <v>205755</v>
      </c>
      <c r="AR241" s="112" t="s">
        <v>123</v>
      </c>
      <c r="AS241" s="112" t="s">
        <v>123</v>
      </c>
      <c r="AT241" s="118">
        <v>0.98888888888888893</v>
      </c>
      <c r="AU241" s="124"/>
      <c r="AV241" s="124"/>
      <c r="AW241" s="112">
        <f>AVERAGE(AM$5:AM241)</f>
        <v>440.06751054852322</v>
      </c>
      <c r="AX241" s="112">
        <f>AVERAGE(AN$5:AN241)</f>
        <v>0.27004219409282698</v>
      </c>
      <c r="AY241" s="113">
        <f>AVERAGE(AO$5:AO241)</f>
        <v>263600.4388185654</v>
      </c>
      <c r="AZ241" s="113">
        <f>AVERAGE(AP$5:AP241)</f>
        <v>64168.506329113923</v>
      </c>
      <c r="BA241" s="113">
        <f>AVERAGE(AQ$5:AQ241)</f>
        <v>203463.15611814347</v>
      </c>
      <c r="BB241" s="118">
        <f>AVERAGE($AT$5:AT241)</f>
        <v>0.97792780121894041</v>
      </c>
      <c r="BC241" s="6"/>
      <c r="BD241" s="6"/>
      <c r="BE241" s="6"/>
      <c r="BF241" s="6"/>
      <c r="BG241" s="10"/>
      <c r="BO241" s="22"/>
    </row>
    <row r="242" spans="1:67" x14ac:dyDescent="0.25">
      <c r="A242" s="112">
        <v>238</v>
      </c>
      <c r="B242" s="112">
        <v>573</v>
      </c>
      <c r="C242" s="112">
        <v>33</v>
      </c>
      <c r="D242" s="112">
        <v>52</v>
      </c>
      <c r="E242" s="113">
        <v>2392.383805994742</v>
      </c>
      <c r="F242" s="112">
        <v>430</v>
      </c>
      <c r="G242" s="112">
        <v>0</v>
      </c>
      <c r="H242" s="113">
        <v>214570</v>
      </c>
      <c r="I242" s="113">
        <v>63000</v>
      </c>
      <c r="J242" s="113">
        <v>156770</v>
      </c>
      <c r="K242" s="112" t="s">
        <v>123</v>
      </c>
      <c r="L242" s="112" t="s">
        <v>123</v>
      </c>
      <c r="M242" s="118">
        <v>0.9555555555555556</v>
      </c>
      <c r="N242" s="124"/>
      <c r="O242" s="124"/>
      <c r="P242" s="112">
        <f>AVERAGE($F$5:F242)</f>
        <v>436.36134453781511</v>
      </c>
      <c r="Q242" s="112">
        <f>AVERAGE(G$5:G242)</f>
        <v>6.3025210084033612E-2</v>
      </c>
      <c r="R242" s="113">
        <f>AVERAGE(H$5:H242)</f>
        <v>217744.31092436975</v>
      </c>
      <c r="S242" s="113">
        <f>AVERAGE(I$5:I242)</f>
        <v>63667.584033613442</v>
      </c>
      <c r="T242" s="113">
        <f>AVERAGE(J$5:J242)</f>
        <v>158634.28991596639</v>
      </c>
      <c r="U242" s="118">
        <f>AVERAGE($M$5:M242)</f>
        <v>0.96969187675070034</v>
      </c>
      <c r="V242" s="6"/>
      <c r="W242" s="6"/>
      <c r="X242" s="6"/>
      <c r="Y242" s="6"/>
      <c r="Z242" s="6"/>
      <c r="AA242" s="6"/>
      <c r="AB242" s="6"/>
      <c r="AC242" s="6"/>
      <c r="AD242" s="6"/>
      <c r="AE242" s="6"/>
      <c r="AF242" s="6"/>
      <c r="AG242" s="22"/>
      <c r="AH242" s="112">
        <v>238</v>
      </c>
      <c r="AI242" s="112">
        <v>421</v>
      </c>
      <c r="AJ242" s="112">
        <v>38</v>
      </c>
      <c r="AK242" s="112">
        <v>25</v>
      </c>
      <c r="AL242" s="113">
        <v>4485.9973938814455</v>
      </c>
      <c r="AM242" s="112">
        <v>434</v>
      </c>
      <c r="AN242" s="112">
        <v>0</v>
      </c>
      <c r="AO242" s="113">
        <v>259966</v>
      </c>
      <c r="AP242" s="113">
        <v>63400</v>
      </c>
      <c r="AQ242" s="113">
        <v>199066</v>
      </c>
      <c r="AR242" s="112" t="s">
        <v>123</v>
      </c>
      <c r="AS242" s="112" t="s">
        <v>123</v>
      </c>
      <c r="AT242" s="118">
        <v>0.96444444444444444</v>
      </c>
      <c r="AU242" s="124"/>
      <c r="AV242" s="124"/>
      <c r="AW242" s="112">
        <f>AVERAGE(AM$5:AM242)</f>
        <v>440.0420168067227</v>
      </c>
      <c r="AX242" s="112">
        <f>AVERAGE(AN$5:AN242)</f>
        <v>0.26890756302521007</v>
      </c>
      <c r="AY242" s="113">
        <f>AVERAGE(AO$5:AO242)</f>
        <v>263585.16806722688</v>
      </c>
      <c r="AZ242" s="113">
        <f>AVERAGE(AP$5:AP242)</f>
        <v>64165.277310924372</v>
      </c>
      <c r="BA242" s="113">
        <f>AVERAGE(AQ$5:AQ242)</f>
        <v>203444.68067226891</v>
      </c>
      <c r="BB242" s="118">
        <f>AVERAGE($AT$5:AT242)</f>
        <v>0.97787114845938372</v>
      </c>
      <c r="BO242" s="22"/>
    </row>
    <row r="243" spans="1:67" x14ac:dyDescent="0.25">
      <c r="A243" s="112">
        <v>239</v>
      </c>
      <c r="B243" s="112">
        <v>481</v>
      </c>
      <c r="C243" s="112">
        <v>40</v>
      </c>
      <c r="D243" s="112">
        <v>36</v>
      </c>
      <c r="E243" s="113">
        <v>2843.8538773739874</v>
      </c>
      <c r="F243" s="112">
        <v>446</v>
      </c>
      <c r="G243" s="112">
        <v>0</v>
      </c>
      <c r="H243" s="113">
        <v>222554</v>
      </c>
      <c r="I243" s="113">
        <v>64600</v>
      </c>
      <c r="J243" s="113">
        <v>161554</v>
      </c>
      <c r="K243" s="112" t="s">
        <v>123</v>
      </c>
      <c r="L243" s="112" t="s">
        <v>123</v>
      </c>
      <c r="M243" s="118">
        <v>0.99111111111111116</v>
      </c>
      <c r="N243" s="124"/>
      <c r="O243" s="124"/>
      <c r="P243" s="112">
        <f>AVERAGE($F$5:F243)</f>
        <v>436.40167364016736</v>
      </c>
      <c r="Q243" s="112">
        <f>AVERAGE(G$5:G243)</f>
        <v>6.2761506276150625E-2</v>
      </c>
      <c r="R243" s="113">
        <f>AVERAGE(H$5:H243)</f>
        <v>217764.43514644352</v>
      </c>
      <c r="S243" s="113">
        <f>AVERAGE(I$5:I243)</f>
        <v>63671.485355648532</v>
      </c>
      <c r="T243" s="113">
        <f>AVERAGE(J$5:J243)</f>
        <v>158646.50627615064</v>
      </c>
      <c r="U243" s="118">
        <f>AVERAGE($M$5:M243)</f>
        <v>0.96978149697814975</v>
      </c>
      <c r="V243" s="6"/>
      <c r="W243" s="6"/>
      <c r="X243" s="6"/>
      <c r="Y243" s="6"/>
      <c r="Z243" s="6"/>
      <c r="AA243" s="6"/>
      <c r="AB243" s="6"/>
      <c r="AC243" s="6"/>
      <c r="AD243" s="6"/>
      <c r="AE243" s="6"/>
      <c r="AF243" s="6"/>
      <c r="AG243" s="22"/>
      <c r="AH243" s="112">
        <v>239</v>
      </c>
      <c r="AI243" s="112">
        <v>542</v>
      </c>
      <c r="AJ243" s="112">
        <v>36</v>
      </c>
      <c r="AK243" s="112">
        <v>51</v>
      </c>
      <c r="AL243" s="113">
        <v>2011.9855488006258</v>
      </c>
      <c r="AM243" s="112">
        <v>431</v>
      </c>
      <c r="AN243" s="112">
        <v>0</v>
      </c>
      <c r="AO243" s="113">
        <v>258169</v>
      </c>
      <c r="AP243" s="113">
        <v>63100</v>
      </c>
      <c r="AQ243" s="113">
        <v>200169</v>
      </c>
      <c r="AR243" s="112" t="s">
        <v>123</v>
      </c>
      <c r="AS243" s="112" t="s">
        <v>123</v>
      </c>
      <c r="AT243" s="118">
        <v>0.95777777777777773</v>
      </c>
      <c r="AU243" s="124"/>
      <c r="AV243" s="124"/>
      <c r="AW243" s="112">
        <f>AVERAGE(AM$5:AM243)</f>
        <v>440.0041841004184</v>
      </c>
      <c r="AX243" s="112">
        <f>AVERAGE(AN$5:AN243)</f>
        <v>0.26778242677824265</v>
      </c>
      <c r="AY243" s="113">
        <f>AVERAGE(AO$5:AO243)</f>
        <v>263562.50627615064</v>
      </c>
      <c r="AZ243" s="113">
        <f>AVERAGE(AP$5:AP243)</f>
        <v>64160.820083682011</v>
      </c>
      <c r="BA243" s="113">
        <f>AVERAGE(AQ$5:AQ243)</f>
        <v>203430.97489539749</v>
      </c>
      <c r="BB243" s="118">
        <f>AVERAGE($AT$5:AT243)</f>
        <v>0.97778707577870749</v>
      </c>
      <c r="BC243" s="6"/>
      <c r="BD243" s="6"/>
      <c r="BE243" s="6"/>
      <c r="BF243" s="6"/>
      <c r="BG243" s="6"/>
      <c r="BO243" s="22"/>
    </row>
    <row r="244" spans="1:67" x14ac:dyDescent="0.25">
      <c r="A244" s="112">
        <v>240</v>
      </c>
      <c r="B244" s="112">
        <v>504</v>
      </c>
      <c r="C244" s="112">
        <v>43</v>
      </c>
      <c r="D244" s="112">
        <v>38</v>
      </c>
      <c r="E244" s="113">
        <v>3281.7295249161643</v>
      </c>
      <c r="F244" s="112">
        <v>444</v>
      </c>
      <c r="G244" s="112">
        <v>0</v>
      </c>
      <c r="H244" s="113">
        <v>221556</v>
      </c>
      <c r="I244" s="113">
        <v>64400</v>
      </c>
      <c r="J244" s="113">
        <v>160956</v>
      </c>
      <c r="K244" s="112" t="s">
        <v>123</v>
      </c>
      <c r="L244" s="112" t="s">
        <v>123</v>
      </c>
      <c r="M244" s="118">
        <v>0.98666666666666669</v>
      </c>
      <c r="N244" s="124"/>
      <c r="O244" s="124"/>
      <c r="P244" s="112">
        <f>AVERAGE($F$5:F244)</f>
        <v>436.43333333333334</v>
      </c>
      <c r="Q244" s="112">
        <f>AVERAGE(G$5:G244)</f>
        <v>6.25E-2</v>
      </c>
      <c r="R244" s="113">
        <f>AVERAGE(H$5:H244)</f>
        <v>217780.23333333334</v>
      </c>
      <c r="S244" s="113">
        <f>AVERAGE(I$5:I244)</f>
        <v>63674.520833333336</v>
      </c>
      <c r="T244" s="113">
        <f>AVERAGE(J$5:J244)</f>
        <v>158656.12916666668</v>
      </c>
      <c r="U244" s="118">
        <f>AVERAGE($M$5:M244)</f>
        <v>0.96985185185185196</v>
      </c>
      <c r="V244" s="6"/>
      <c r="W244" s="6"/>
      <c r="X244" s="6"/>
      <c r="Y244" s="6"/>
      <c r="Z244" s="6"/>
      <c r="AA244" s="6"/>
      <c r="AB244" s="6"/>
      <c r="AC244" s="6"/>
      <c r="AD244" s="6"/>
      <c r="AE244" s="6"/>
      <c r="AF244" s="6"/>
      <c r="AG244" s="22"/>
      <c r="AH244" s="112">
        <v>240</v>
      </c>
      <c r="AI244" s="112">
        <v>498</v>
      </c>
      <c r="AJ244" s="112">
        <v>38</v>
      </c>
      <c r="AK244" s="112">
        <v>43</v>
      </c>
      <c r="AL244" s="113">
        <v>3011.1878243585979</v>
      </c>
      <c r="AM244" s="112">
        <v>439</v>
      </c>
      <c r="AN244" s="112">
        <v>0</v>
      </c>
      <c r="AO244" s="113">
        <v>262961</v>
      </c>
      <c r="AP244" s="113">
        <v>63900</v>
      </c>
      <c r="AQ244" s="113">
        <v>203361</v>
      </c>
      <c r="AR244" s="112" t="s">
        <v>123</v>
      </c>
      <c r="AS244" s="112" t="s">
        <v>123</v>
      </c>
      <c r="AT244" s="118">
        <v>0.97555555555555551</v>
      </c>
      <c r="AU244" s="124"/>
      <c r="AV244" s="124"/>
      <c r="AW244" s="112">
        <f>AVERAGE(AM$5:AM244)</f>
        <v>440</v>
      </c>
      <c r="AX244" s="112">
        <f>AVERAGE(AN$5:AN244)</f>
        <v>0.26666666666666666</v>
      </c>
      <c r="AY244" s="113">
        <f>AVERAGE(AO$5:AO244)</f>
        <v>263560</v>
      </c>
      <c r="AZ244" s="113">
        <f>AVERAGE(AP$5:AP244)</f>
        <v>64159.73333333333</v>
      </c>
      <c r="BA244" s="113">
        <f>AVERAGE(AQ$5:AQ244)</f>
        <v>203430.68333333332</v>
      </c>
      <c r="BB244" s="118">
        <f>AVERAGE($AT$5:AT244)</f>
        <v>0.97777777777777775</v>
      </c>
      <c r="BC244" s="10"/>
      <c r="BD244" s="10"/>
      <c r="BE244" s="10"/>
      <c r="BF244" s="10"/>
      <c r="BG244" s="6"/>
      <c r="BO244" s="22"/>
    </row>
    <row r="245" spans="1:67" x14ac:dyDescent="0.25">
      <c r="A245" s="112">
        <v>241</v>
      </c>
      <c r="B245" s="112">
        <v>543</v>
      </c>
      <c r="C245" s="112">
        <v>42</v>
      </c>
      <c r="D245" s="112">
        <v>35</v>
      </c>
      <c r="E245" s="113">
        <v>2086.5656902167611</v>
      </c>
      <c r="F245" s="112">
        <v>447</v>
      </c>
      <c r="G245" s="112">
        <v>0</v>
      </c>
      <c r="H245" s="113">
        <v>223053</v>
      </c>
      <c r="I245" s="113">
        <v>64700</v>
      </c>
      <c r="J245" s="113">
        <v>161853</v>
      </c>
      <c r="K245" s="112" t="s">
        <v>123</v>
      </c>
      <c r="L245" s="112" t="s">
        <v>123</v>
      </c>
      <c r="M245" s="118">
        <v>0.99333333333333329</v>
      </c>
      <c r="N245" s="124"/>
      <c r="O245" s="124"/>
      <c r="P245" s="112">
        <f>AVERAGE($F$5:F245)</f>
        <v>436.47717842323652</v>
      </c>
      <c r="Q245" s="112">
        <f>AVERAGE(G$5:G245)</f>
        <v>6.2240663900414939E-2</v>
      </c>
      <c r="R245" s="113">
        <f>AVERAGE(H$5:H245)</f>
        <v>217802.11203319501</v>
      </c>
      <c r="S245" s="113">
        <f>AVERAGE(I$5:I245)</f>
        <v>63678.775933609955</v>
      </c>
      <c r="T245" s="113">
        <f>AVERAGE(J$5:J245)</f>
        <v>158669.39419087136</v>
      </c>
      <c r="U245" s="118">
        <f>AVERAGE($M$5:M245)</f>
        <v>0.96994928538497016</v>
      </c>
      <c r="V245" s="6"/>
      <c r="W245" s="6"/>
      <c r="X245" s="6"/>
      <c r="Y245" s="6"/>
      <c r="Z245" s="6"/>
      <c r="AA245" s="6"/>
      <c r="AB245" s="6"/>
      <c r="AC245" s="6"/>
      <c r="AD245" s="6"/>
      <c r="AE245" s="6"/>
      <c r="AF245" s="6"/>
      <c r="AG245" s="22"/>
      <c r="AH245" s="112">
        <v>241</v>
      </c>
      <c r="AI245" s="112">
        <v>411</v>
      </c>
      <c r="AJ245" s="112">
        <v>36</v>
      </c>
      <c r="AK245" s="112">
        <v>34</v>
      </c>
      <c r="AL245" s="113">
        <v>3429.8691380251275</v>
      </c>
      <c r="AM245" s="112">
        <v>413</v>
      </c>
      <c r="AN245" s="112">
        <v>0</v>
      </c>
      <c r="AO245" s="113">
        <v>247387</v>
      </c>
      <c r="AP245" s="113">
        <v>61300</v>
      </c>
      <c r="AQ245" s="113">
        <v>189487</v>
      </c>
      <c r="AR245" s="112" t="s">
        <v>123</v>
      </c>
      <c r="AS245" s="112" t="s">
        <v>123</v>
      </c>
      <c r="AT245" s="118">
        <v>0.9177777777777778</v>
      </c>
      <c r="AU245" s="124"/>
      <c r="AV245" s="124"/>
      <c r="AW245" s="112">
        <f>AVERAGE(AM$5:AM245)</f>
        <v>439.88796680497927</v>
      </c>
      <c r="AX245" s="112">
        <f>AVERAGE(AN$5:AN245)</f>
        <v>0.26556016597510373</v>
      </c>
      <c r="AY245" s="113">
        <f>AVERAGE(AO$5:AO245)</f>
        <v>263492.8921161826</v>
      </c>
      <c r="AZ245" s="113">
        <f>AVERAGE(AP$5:AP245)</f>
        <v>64147.867219917011</v>
      </c>
      <c r="BA245" s="113">
        <f>AVERAGE(AQ$5:AQ245)</f>
        <v>203372.82572614108</v>
      </c>
      <c r="BB245" s="118">
        <f>AVERAGE($AT$5:AT245)</f>
        <v>0.97752881512217615</v>
      </c>
      <c r="BC245" s="6"/>
      <c r="BD245" s="6"/>
      <c r="BE245" s="6"/>
      <c r="BF245" s="6"/>
      <c r="BG245" s="10"/>
      <c r="BO245" s="22"/>
    </row>
    <row r="246" spans="1:67" x14ac:dyDescent="0.25">
      <c r="A246" s="112">
        <v>242</v>
      </c>
      <c r="B246" s="112">
        <v>577</v>
      </c>
      <c r="C246" s="112">
        <v>50</v>
      </c>
      <c r="D246" s="112">
        <v>45</v>
      </c>
      <c r="E246" s="113">
        <v>3729.5805360987397</v>
      </c>
      <c r="F246" s="112">
        <v>437</v>
      </c>
      <c r="G246" s="112">
        <v>0</v>
      </c>
      <c r="H246" s="113">
        <v>218063</v>
      </c>
      <c r="I246" s="113">
        <v>63700</v>
      </c>
      <c r="J246" s="113">
        <v>158863</v>
      </c>
      <c r="K246" s="112" t="s">
        <v>123</v>
      </c>
      <c r="L246" s="112" t="s">
        <v>123</v>
      </c>
      <c r="M246" s="118">
        <v>0.97111111111111115</v>
      </c>
      <c r="N246" s="124"/>
      <c r="O246" s="124"/>
      <c r="P246" s="112">
        <f>AVERAGE($F$5:F246)</f>
        <v>436.47933884297521</v>
      </c>
      <c r="Q246" s="112">
        <f>AVERAGE(G$5:G246)</f>
        <v>6.1983471074380167E-2</v>
      </c>
      <c r="R246" s="113">
        <f>AVERAGE(H$5:H246)</f>
        <v>217803.19008264464</v>
      </c>
      <c r="S246" s="113">
        <f>AVERAGE(I$5:I246)</f>
        <v>63678.86363636364</v>
      </c>
      <c r="T246" s="113">
        <f>AVERAGE(J$5:J246)</f>
        <v>158670.19421487604</v>
      </c>
      <c r="U246" s="118">
        <f>AVERAGE($M$5:M246)</f>
        <v>0.96995408631772284</v>
      </c>
      <c r="V246" s="6"/>
      <c r="W246" s="6"/>
      <c r="X246" s="6"/>
      <c r="Y246" s="6"/>
      <c r="Z246" s="6"/>
      <c r="AA246" s="6"/>
      <c r="AB246" s="6"/>
      <c r="AC246" s="6"/>
      <c r="AD246" s="6"/>
      <c r="AE246" s="6"/>
      <c r="AF246" s="6"/>
      <c r="AG246" s="22"/>
      <c r="AH246" s="112">
        <v>242</v>
      </c>
      <c r="AI246" s="112">
        <v>477</v>
      </c>
      <c r="AJ246" s="112">
        <v>36</v>
      </c>
      <c r="AK246" s="112">
        <v>38</v>
      </c>
      <c r="AL246" s="113">
        <v>4037.1292974229068</v>
      </c>
      <c r="AM246" s="112">
        <v>444</v>
      </c>
      <c r="AN246" s="112">
        <v>0</v>
      </c>
      <c r="AO246" s="113">
        <v>265956</v>
      </c>
      <c r="AP246" s="113">
        <v>64400</v>
      </c>
      <c r="AQ246" s="113">
        <v>205356</v>
      </c>
      <c r="AR246" s="112" t="s">
        <v>123</v>
      </c>
      <c r="AS246" s="112" t="s">
        <v>123</v>
      </c>
      <c r="AT246" s="118">
        <v>0.98666666666666669</v>
      </c>
      <c r="AU246" s="124"/>
      <c r="AV246" s="124"/>
      <c r="AW246" s="112">
        <f>AVERAGE(AM$5:AM246)</f>
        <v>439.90495867768595</v>
      </c>
      <c r="AX246" s="112">
        <f>AVERAGE(AN$5:AN246)</f>
        <v>0.26446280991735538</v>
      </c>
      <c r="AY246" s="113">
        <f>AVERAGE(AO$5:AO246)</f>
        <v>263503.07024793391</v>
      </c>
      <c r="AZ246" s="113">
        <f>AVERAGE(AP$5:AP246)</f>
        <v>64148.909090909088</v>
      </c>
      <c r="BA246" s="113">
        <f>AVERAGE(AQ$5:AQ246)</f>
        <v>203381.02066115703</v>
      </c>
      <c r="BB246" s="118">
        <f>AVERAGE($AT$5:AT246)</f>
        <v>0.9775665748393022</v>
      </c>
      <c r="BO246" s="22"/>
    </row>
    <row r="247" spans="1:67" x14ac:dyDescent="0.25">
      <c r="A247" s="112">
        <v>243</v>
      </c>
      <c r="B247" s="112">
        <v>556</v>
      </c>
      <c r="C247" s="112">
        <v>35</v>
      </c>
      <c r="D247" s="112">
        <v>52</v>
      </c>
      <c r="E247" s="113">
        <v>3547.1075745800308</v>
      </c>
      <c r="F247" s="112">
        <v>430</v>
      </c>
      <c r="G247" s="112">
        <v>0</v>
      </c>
      <c r="H247" s="113">
        <v>214570</v>
      </c>
      <c r="I247" s="113">
        <v>63000</v>
      </c>
      <c r="J247" s="113">
        <v>156770</v>
      </c>
      <c r="K247" s="112" t="s">
        <v>123</v>
      </c>
      <c r="L247" s="112" t="s">
        <v>123</v>
      </c>
      <c r="M247" s="118">
        <v>0.9555555555555556</v>
      </c>
      <c r="N247" s="124"/>
      <c r="O247" s="124"/>
      <c r="P247" s="112">
        <f>AVERAGE($F$5:F247)</f>
        <v>436.45267489711932</v>
      </c>
      <c r="Q247" s="112">
        <f>AVERAGE(G$5:G247)</f>
        <v>6.1728395061728392E-2</v>
      </c>
      <c r="R247" s="113">
        <f>AVERAGE(H$5:H247)</f>
        <v>217789.88477366255</v>
      </c>
      <c r="S247" s="113">
        <f>AVERAGE(I$5:I247)</f>
        <v>63676.069958847736</v>
      </c>
      <c r="T247" s="113">
        <f>AVERAGE(J$5:J247)</f>
        <v>158662.37448559669</v>
      </c>
      <c r="U247" s="118">
        <f>AVERAGE($M$5:M247)</f>
        <v>0.9698948331047097</v>
      </c>
      <c r="V247" s="6"/>
      <c r="W247" s="6"/>
      <c r="X247" s="6"/>
      <c r="Y247" s="6"/>
      <c r="Z247" s="6"/>
      <c r="AA247" s="6"/>
      <c r="AB247" s="6"/>
      <c r="AC247" s="6"/>
      <c r="AD247" s="6"/>
      <c r="AE247" s="6"/>
      <c r="AF247" s="6"/>
      <c r="AG247" s="22"/>
      <c r="AH247" s="112">
        <v>243</v>
      </c>
      <c r="AI247" s="112">
        <v>518</v>
      </c>
      <c r="AJ247" s="112">
        <v>45</v>
      </c>
      <c r="AK247" s="112">
        <v>29</v>
      </c>
      <c r="AL247" s="113">
        <v>2354.5180670002806</v>
      </c>
      <c r="AM247" s="112">
        <v>450</v>
      </c>
      <c r="AN247" s="112">
        <v>3</v>
      </c>
      <c r="AO247" s="113">
        <v>269550</v>
      </c>
      <c r="AP247" s="113">
        <v>66797</v>
      </c>
      <c r="AQ247" s="113">
        <v>205653</v>
      </c>
      <c r="AR247" s="112" t="s">
        <v>124</v>
      </c>
      <c r="AS247" s="112" t="s">
        <v>124</v>
      </c>
      <c r="AT247" s="118">
        <v>1</v>
      </c>
      <c r="AU247" s="124"/>
      <c r="AV247" s="124"/>
      <c r="AW247" s="112">
        <f>AVERAGE(AM$5:AM247)</f>
        <v>439.94650205761315</v>
      </c>
      <c r="AX247" s="112">
        <f>AVERAGE(AN$5:AN247)</f>
        <v>0.27572016460905352</v>
      </c>
      <c r="AY247" s="113">
        <f>AVERAGE(AO$5:AO247)</f>
        <v>263527.95473251026</v>
      </c>
      <c r="AZ247" s="113">
        <f>AVERAGE(AP$5:AP247)</f>
        <v>64159.806584362137</v>
      </c>
      <c r="BA247" s="113">
        <f>AVERAGE(AQ$5:AQ247)</f>
        <v>203390.37037037036</v>
      </c>
      <c r="BB247" s="118">
        <f>AVERAGE($AT$5:AT247)</f>
        <v>0.97765889346136259</v>
      </c>
      <c r="BC247" s="6"/>
      <c r="BD247" s="6"/>
      <c r="BE247" s="6"/>
      <c r="BF247" s="6"/>
      <c r="BG247" s="6"/>
      <c r="BO247" s="22"/>
    </row>
    <row r="248" spans="1:67" x14ac:dyDescent="0.25">
      <c r="A248" s="112">
        <v>244</v>
      </c>
      <c r="B248" s="112">
        <v>650</v>
      </c>
      <c r="C248" s="112">
        <v>40</v>
      </c>
      <c r="D248" s="112">
        <v>58</v>
      </c>
      <c r="E248" s="113">
        <v>3516.8758942606742</v>
      </c>
      <c r="F248" s="112">
        <v>424</v>
      </c>
      <c r="G248" s="112">
        <v>0</v>
      </c>
      <c r="H248" s="113">
        <v>211576</v>
      </c>
      <c r="I248" s="113">
        <v>62400</v>
      </c>
      <c r="J248" s="113">
        <v>154976</v>
      </c>
      <c r="K248" s="112" t="s">
        <v>123</v>
      </c>
      <c r="L248" s="112" t="s">
        <v>123</v>
      </c>
      <c r="M248" s="118">
        <v>0.94222222222222218</v>
      </c>
      <c r="N248" s="124"/>
      <c r="O248" s="124"/>
      <c r="P248" s="112">
        <f>AVERAGE($F$5:F248)</f>
        <v>436.40163934426232</v>
      </c>
      <c r="Q248" s="112">
        <f>AVERAGE(G$5:G248)</f>
        <v>6.1475409836065573E-2</v>
      </c>
      <c r="R248" s="113">
        <f>AVERAGE(H$5:H248)</f>
        <v>217764.4180327869</v>
      </c>
      <c r="S248" s="113">
        <f>AVERAGE(I$5:I248)</f>
        <v>63670.840163934423</v>
      </c>
      <c r="T248" s="113">
        <f>AVERAGE(J$5:J248)</f>
        <v>158647.26639344261</v>
      </c>
      <c r="U248" s="118">
        <f>AVERAGE($M$5:M248)</f>
        <v>0.96978142076502738</v>
      </c>
      <c r="V248" s="6"/>
      <c r="W248" s="6"/>
      <c r="X248" s="6"/>
      <c r="Y248" s="6"/>
      <c r="Z248" s="6"/>
      <c r="AA248" s="6"/>
      <c r="AB248" s="6"/>
      <c r="AC248" s="6"/>
      <c r="AD248" s="6"/>
      <c r="AE248" s="6"/>
      <c r="AF248" s="6"/>
      <c r="AG248" s="22"/>
      <c r="AH248" s="112">
        <v>244</v>
      </c>
      <c r="AI248" s="112">
        <v>538</v>
      </c>
      <c r="AJ248" s="112">
        <v>43</v>
      </c>
      <c r="AK248" s="112">
        <v>57</v>
      </c>
      <c r="AL248" s="113">
        <v>3425.4663152532748</v>
      </c>
      <c r="AM248" s="112">
        <v>425</v>
      </c>
      <c r="AN248" s="112">
        <v>0</v>
      </c>
      <c r="AO248" s="113">
        <v>254575</v>
      </c>
      <c r="AP248" s="113">
        <v>62500</v>
      </c>
      <c r="AQ248" s="113">
        <v>197775</v>
      </c>
      <c r="AR248" s="112" t="s">
        <v>123</v>
      </c>
      <c r="AS248" s="112" t="s">
        <v>123</v>
      </c>
      <c r="AT248" s="118">
        <v>0.94444444444444442</v>
      </c>
      <c r="AU248" s="124"/>
      <c r="AV248" s="124"/>
      <c r="AW248" s="112">
        <f>AVERAGE(AM$5:AM248)</f>
        <v>439.88524590163934</v>
      </c>
      <c r="AX248" s="112">
        <f>AVERAGE(AN$5:AN248)</f>
        <v>0.27459016393442626</v>
      </c>
      <c r="AY248" s="113">
        <f>AVERAGE(AO$5:AO248)</f>
        <v>263491.26229508198</v>
      </c>
      <c r="AZ248" s="113">
        <f>AVERAGE(AP$5:AP248)</f>
        <v>64153.004098360652</v>
      </c>
      <c r="BA248" s="113">
        <f>AVERAGE(AQ$5:AQ248)</f>
        <v>203367.35655737706</v>
      </c>
      <c r="BB248" s="118">
        <f>AVERAGE($AT$5:AT248)</f>
        <v>0.97752276867030974</v>
      </c>
      <c r="BC248" s="10"/>
      <c r="BD248" s="10"/>
      <c r="BE248" s="10"/>
      <c r="BF248" s="10"/>
      <c r="BG248" s="6"/>
      <c r="BO248" s="22"/>
    </row>
    <row r="249" spans="1:67" x14ac:dyDescent="0.25">
      <c r="A249" s="112">
        <v>245</v>
      </c>
      <c r="B249" s="112">
        <v>618</v>
      </c>
      <c r="C249" s="112">
        <v>43</v>
      </c>
      <c r="D249" s="112">
        <v>44</v>
      </c>
      <c r="E249" s="113">
        <v>4414.4662800969954</v>
      </c>
      <c r="F249" s="112">
        <v>438</v>
      </c>
      <c r="G249" s="112">
        <v>0</v>
      </c>
      <c r="H249" s="113">
        <v>218562</v>
      </c>
      <c r="I249" s="113">
        <v>63800</v>
      </c>
      <c r="J249" s="113">
        <v>159162</v>
      </c>
      <c r="K249" s="112" t="s">
        <v>123</v>
      </c>
      <c r="L249" s="112" t="s">
        <v>123</v>
      </c>
      <c r="M249" s="118">
        <v>0.97333333333333338</v>
      </c>
      <c r="N249" s="124"/>
      <c r="O249" s="124"/>
      <c r="P249" s="112">
        <f>AVERAGE($F$5:F249)</f>
        <v>436.40816326530614</v>
      </c>
      <c r="Q249" s="112">
        <f>AVERAGE(G$5:G249)</f>
        <v>6.1224489795918366E-2</v>
      </c>
      <c r="R249" s="113">
        <f>AVERAGE(H$5:H249)</f>
        <v>217767.67346938775</v>
      </c>
      <c r="S249" s="113">
        <f>AVERAGE(I$5:I249)</f>
        <v>63671.367346938772</v>
      </c>
      <c r="T249" s="113">
        <f>AVERAGE(J$5:J249)</f>
        <v>158649.36734693879</v>
      </c>
      <c r="U249" s="118">
        <f>AVERAGE($M$5:M249)</f>
        <v>0.96979591836734702</v>
      </c>
      <c r="V249" s="6"/>
      <c r="W249" s="6"/>
      <c r="X249" s="6"/>
      <c r="Y249" s="6"/>
      <c r="Z249" s="6"/>
      <c r="AA249" s="6"/>
      <c r="AB249" s="6"/>
      <c r="AC249" s="6"/>
      <c r="AD249" s="6"/>
      <c r="AE249" s="6"/>
      <c r="AF249" s="6"/>
      <c r="AG249" s="22"/>
      <c r="AH249" s="112">
        <v>245</v>
      </c>
      <c r="AI249" s="112">
        <v>460</v>
      </c>
      <c r="AJ249" s="112">
        <v>43</v>
      </c>
      <c r="AK249" s="112">
        <v>39</v>
      </c>
      <c r="AL249" s="113">
        <v>3025.5526214302595</v>
      </c>
      <c r="AM249" s="112">
        <v>443</v>
      </c>
      <c r="AN249" s="112">
        <v>0</v>
      </c>
      <c r="AO249" s="113">
        <v>265357</v>
      </c>
      <c r="AP249" s="113">
        <v>64300</v>
      </c>
      <c r="AQ249" s="113">
        <v>204957</v>
      </c>
      <c r="AR249" s="112" t="s">
        <v>123</v>
      </c>
      <c r="AS249" s="112" t="s">
        <v>123</v>
      </c>
      <c r="AT249" s="118">
        <v>0.98444444444444446</v>
      </c>
      <c r="AU249" s="124"/>
      <c r="AV249" s="124"/>
      <c r="AW249" s="112">
        <f>AVERAGE(AM$5:AM249)</f>
        <v>439.89795918367349</v>
      </c>
      <c r="AX249" s="112">
        <f>AVERAGE(AN$5:AN249)</f>
        <v>0.27346938775510204</v>
      </c>
      <c r="AY249" s="113">
        <f>AVERAGE(AO$5:AO249)</f>
        <v>263498.87755102041</v>
      </c>
      <c r="AZ249" s="113">
        <f>AVERAGE(AP$5:AP249)</f>
        <v>64153.604081632649</v>
      </c>
      <c r="BA249" s="113">
        <f>AVERAGE(AQ$5:AQ249)</f>
        <v>203373.84489795918</v>
      </c>
      <c r="BB249" s="118">
        <f>AVERAGE($AT$5:AT249)</f>
        <v>0.97755102040816333</v>
      </c>
      <c r="BC249" s="6"/>
      <c r="BD249" s="6"/>
      <c r="BE249" s="6"/>
      <c r="BF249" s="6"/>
      <c r="BG249" s="10"/>
      <c r="BO249" s="22"/>
    </row>
    <row r="250" spans="1:67" x14ac:dyDescent="0.25">
      <c r="A250" s="112">
        <v>246</v>
      </c>
      <c r="B250" s="112">
        <v>670</v>
      </c>
      <c r="C250" s="112">
        <v>40</v>
      </c>
      <c r="D250" s="112">
        <v>49</v>
      </c>
      <c r="E250" s="113">
        <v>4990.8970282206155</v>
      </c>
      <c r="F250" s="112">
        <v>433</v>
      </c>
      <c r="G250" s="112">
        <v>0</v>
      </c>
      <c r="H250" s="113">
        <v>216067</v>
      </c>
      <c r="I250" s="113">
        <v>63300</v>
      </c>
      <c r="J250" s="113">
        <v>157667</v>
      </c>
      <c r="K250" s="112" t="s">
        <v>123</v>
      </c>
      <c r="L250" s="112" t="s">
        <v>123</v>
      </c>
      <c r="M250" s="118">
        <v>0.9622222222222222</v>
      </c>
      <c r="N250" s="124"/>
      <c r="O250" s="124"/>
      <c r="P250" s="112">
        <f>AVERAGE($F$5:F250)</f>
        <v>436.39430894308941</v>
      </c>
      <c r="Q250" s="112">
        <f>AVERAGE(G$5:G250)</f>
        <v>6.097560975609756E-2</v>
      </c>
      <c r="R250" s="113">
        <f>AVERAGE(H$5:H250)</f>
        <v>217760.76016260163</v>
      </c>
      <c r="S250" s="113">
        <f>AVERAGE(I$5:I250)</f>
        <v>63669.857723577239</v>
      </c>
      <c r="T250" s="113">
        <f>AVERAGE(J$5:J250)</f>
        <v>158645.37398373985</v>
      </c>
      <c r="U250" s="118">
        <f>AVERAGE($M$5:M250)</f>
        <v>0.96976513098464323</v>
      </c>
      <c r="V250" s="6"/>
      <c r="W250" s="6"/>
      <c r="X250" s="6"/>
      <c r="Y250" s="6"/>
      <c r="Z250" s="6"/>
      <c r="AA250" s="6"/>
      <c r="AB250" s="6"/>
      <c r="AC250" s="6"/>
      <c r="AD250" s="6"/>
      <c r="AE250" s="6"/>
      <c r="AF250" s="6"/>
      <c r="AG250" s="22"/>
      <c r="AH250" s="112">
        <v>246</v>
      </c>
      <c r="AI250" s="112">
        <v>503</v>
      </c>
      <c r="AJ250" s="112">
        <v>27</v>
      </c>
      <c r="AK250" s="112">
        <v>49</v>
      </c>
      <c r="AL250" s="113">
        <v>4561.3836814003898</v>
      </c>
      <c r="AM250" s="112">
        <v>433</v>
      </c>
      <c r="AN250" s="112">
        <v>0</v>
      </c>
      <c r="AO250" s="113">
        <v>259367</v>
      </c>
      <c r="AP250" s="113">
        <v>63300</v>
      </c>
      <c r="AQ250" s="113">
        <v>200967</v>
      </c>
      <c r="AR250" s="112" t="s">
        <v>123</v>
      </c>
      <c r="AS250" s="112" t="s">
        <v>123</v>
      </c>
      <c r="AT250" s="118">
        <v>0.9622222222222222</v>
      </c>
      <c r="AU250" s="124"/>
      <c r="AV250" s="124"/>
      <c r="AW250" s="112">
        <f>AVERAGE(AM$5:AM250)</f>
        <v>439.869918699187</v>
      </c>
      <c r="AX250" s="112">
        <f>AVERAGE(AN$5:AN250)</f>
        <v>0.27235772357723576</v>
      </c>
      <c r="AY250" s="113">
        <f>AVERAGE(AO$5:AO250)</f>
        <v>263482.08130081301</v>
      </c>
      <c r="AZ250" s="113">
        <f>AVERAGE(AP$5:AP250)</f>
        <v>64150.134146341465</v>
      </c>
      <c r="BA250" s="113">
        <f>AVERAGE(AQ$5:AQ250)</f>
        <v>203364.06097560975</v>
      </c>
      <c r="BB250" s="118">
        <f>AVERAGE($AT$5:AT250)</f>
        <v>0.97748870822041556</v>
      </c>
      <c r="BO250" s="22"/>
    </row>
    <row r="251" spans="1:67" x14ac:dyDescent="0.25">
      <c r="A251" s="112">
        <v>247</v>
      </c>
      <c r="B251" s="112">
        <v>571</v>
      </c>
      <c r="C251" s="112">
        <v>50</v>
      </c>
      <c r="D251" s="112">
        <v>44</v>
      </c>
      <c r="E251" s="113">
        <v>3449.0622035446654</v>
      </c>
      <c r="F251" s="112">
        <v>438</v>
      </c>
      <c r="G251" s="112">
        <v>0</v>
      </c>
      <c r="H251" s="113">
        <v>218562</v>
      </c>
      <c r="I251" s="113">
        <v>63800</v>
      </c>
      <c r="J251" s="113">
        <v>159162</v>
      </c>
      <c r="K251" s="112" t="s">
        <v>123</v>
      </c>
      <c r="L251" s="112" t="s">
        <v>123</v>
      </c>
      <c r="M251" s="118">
        <v>0.97333333333333338</v>
      </c>
      <c r="N251" s="124"/>
      <c r="O251" s="124"/>
      <c r="P251" s="112">
        <f>AVERAGE($F$5:F251)</f>
        <v>436.40080971659921</v>
      </c>
      <c r="Q251" s="112">
        <f>AVERAGE(G$5:G251)</f>
        <v>6.0728744939271252E-2</v>
      </c>
      <c r="R251" s="113">
        <f>AVERAGE(H$5:H251)</f>
        <v>217764.00404858301</v>
      </c>
      <c r="S251" s="113">
        <f>AVERAGE(I$5:I251)</f>
        <v>63670.384615384617</v>
      </c>
      <c r="T251" s="113">
        <f>AVERAGE(J$5:J251)</f>
        <v>158647.46558704454</v>
      </c>
      <c r="U251" s="118">
        <f>AVERAGE($M$5:M251)</f>
        <v>0.96977957714799823</v>
      </c>
      <c r="V251" s="6"/>
      <c r="W251" s="6"/>
      <c r="X251" s="6"/>
      <c r="Y251" s="6"/>
      <c r="Z251" s="6"/>
      <c r="AA251" s="6"/>
      <c r="AB251" s="6"/>
      <c r="AC251" s="6"/>
      <c r="AD251" s="6"/>
      <c r="AE251" s="6"/>
      <c r="AF251" s="6"/>
      <c r="AG251" s="22"/>
      <c r="AH251" s="112">
        <v>247</v>
      </c>
      <c r="AI251" s="112">
        <v>574</v>
      </c>
      <c r="AJ251" s="112">
        <v>38</v>
      </c>
      <c r="AK251" s="112">
        <v>50</v>
      </c>
      <c r="AL251" s="113">
        <v>3041.9204135082605</v>
      </c>
      <c r="AM251" s="112">
        <v>432</v>
      </c>
      <c r="AN251" s="112">
        <v>0</v>
      </c>
      <c r="AO251" s="113">
        <v>258768</v>
      </c>
      <c r="AP251" s="113">
        <v>63200</v>
      </c>
      <c r="AQ251" s="113">
        <v>200568</v>
      </c>
      <c r="AR251" s="112" t="s">
        <v>123</v>
      </c>
      <c r="AS251" s="112" t="s">
        <v>123</v>
      </c>
      <c r="AT251" s="118">
        <v>0.96</v>
      </c>
      <c r="AU251" s="124"/>
      <c r="AV251" s="124"/>
      <c r="AW251" s="112">
        <f>AVERAGE(AM$5:AM251)</f>
        <v>439.83805668016197</v>
      </c>
      <c r="AX251" s="112">
        <f>AVERAGE(AN$5:AN251)</f>
        <v>0.27125506072874495</v>
      </c>
      <c r="AY251" s="113">
        <f>AVERAGE(AO$5:AO251)</f>
        <v>263462.99595141702</v>
      </c>
      <c r="AZ251" s="113">
        <f>AVERAGE(AP$5:AP251)</f>
        <v>64146.287449392716</v>
      </c>
      <c r="BA251" s="113">
        <f>AVERAGE(AQ$5:AQ251)</f>
        <v>203352.74089068826</v>
      </c>
      <c r="BB251" s="118">
        <f>AVERAGE($AT$5:AT251)</f>
        <v>0.97741790373369331</v>
      </c>
      <c r="BC251" s="6"/>
      <c r="BD251" s="6"/>
      <c r="BE251" s="6"/>
      <c r="BF251" s="6"/>
      <c r="BG251" s="6"/>
      <c r="BO251" s="22"/>
    </row>
    <row r="252" spans="1:67" x14ac:dyDescent="0.25">
      <c r="A252" s="112">
        <v>248</v>
      </c>
      <c r="B252" s="112">
        <v>507</v>
      </c>
      <c r="C252" s="112">
        <v>45</v>
      </c>
      <c r="D252" s="112">
        <v>43</v>
      </c>
      <c r="E252" s="113">
        <v>2695.8249062777454</v>
      </c>
      <c r="F252" s="112">
        <v>439</v>
      </c>
      <c r="G252" s="112">
        <v>0</v>
      </c>
      <c r="H252" s="113">
        <v>219061</v>
      </c>
      <c r="I252" s="113">
        <v>63900</v>
      </c>
      <c r="J252" s="113">
        <v>159461</v>
      </c>
      <c r="K252" s="112" t="s">
        <v>123</v>
      </c>
      <c r="L252" s="112" t="s">
        <v>123</v>
      </c>
      <c r="M252" s="118">
        <v>0.97555555555555551</v>
      </c>
      <c r="N252" s="124"/>
      <c r="O252" s="124"/>
      <c r="P252" s="112">
        <f>AVERAGE($F$5:F252)</f>
        <v>436.41129032258067</v>
      </c>
      <c r="Q252" s="112">
        <f>AVERAGE(G$5:G252)</f>
        <v>6.0483870967741937E-2</v>
      </c>
      <c r="R252" s="113">
        <f>AVERAGE(H$5:H252)</f>
        <v>217769.23387096773</v>
      </c>
      <c r="S252" s="113">
        <f>AVERAGE(I$5:I252)</f>
        <v>63671.31048387097</v>
      </c>
      <c r="T252" s="113">
        <f>AVERAGE(J$5:J252)</f>
        <v>158650.74596774194</v>
      </c>
      <c r="U252" s="118">
        <f>AVERAGE($M$5:M252)</f>
        <v>0.96980286738351262</v>
      </c>
      <c r="V252" s="6"/>
      <c r="W252" s="6"/>
      <c r="X252" s="6"/>
      <c r="Y252" s="6"/>
      <c r="Z252" s="6"/>
      <c r="AA252" s="6"/>
      <c r="AB252" s="6"/>
      <c r="AC252" s="6"/>
      <c r="AD252" s="6"/>
      <c r="AE252" s="6"/>
      <c r="AF252" s="6"/>
      <c r="AG252" s="22"/>
      <c r="AH252" s="112">
        <v>248</v>
      </c>
      <c r="AI252" s="112">
        <v>514</v>
      </c>
      <c r="AJ252" s="112">
        <v>35</v>
      </c>
      <c r="AK252" s="112">
        <v>48</v>
      </c>
      <c r="AL252" s="113">
        <v>3856.3111127007028</v>
      </c>
      <c r="AM252" s="112">
        <v>434</v>
      </c>
      <c r="AN252" s="112">
        <v>0</v>
      </c>
      <c r="AO252" s="113">
        <v>259966</v>
      </c>
      <c r="AP252" s="113">
        <v>63400</v>
      </c>
      <c r="AQ252" s="113">
        <v>201366</v>
      </c>
      <c r="AR252" s="112" t="s">
        <v>123</v>
      </c>
      <c r="AS252" s="112" t="s">
        <v>123</v>
      </c>
      <c r="AT252" s="118">
        <v>0.96444444444444444</v>
      </c>
      <c r="AU252" s="124"/>
      <c r="AV252" s="124"/>
      <c r="AW252" s="112">
        <f>AVERAGE(AM$5:AM252)</f>
        <v>439.81451612903226</v>
      </c>
      <c r="AX252" s="112">
        <f>AVERAGE(AN$5:AN252)</f>
        <v>0.27016129032258063</v>
      </c>
      <c r="AY252" s="113">
        <f>AVERAGE(AO$5:AO252)</f>
        <v>263448.8951612903</v>
      </c>
      <c r="AZ252" s="113">
        <f>AVERAGE(AP$5:AP252)</f>
        <v>64143.278225806454</v>
      </c>
      <c r="BA252" s="113">
        <f>AVERAGE(AQ$5:AQ252)</f>
        <v>203344.72983870967</v>
      </c>
      <c r="BB252" s="118">
        <f>AVERAGE($AT$5:AT252)</f>
        <v>0.97736559139784951</v>
      </c>
      <c r="BC252" s="10"/>
      <c r="BD252" s="10"/>
      <c r="BE252" s="10"/>
      <c r="BF252" s="10"/>
      <c r="BG252" s="6"/>
      <c r="BO252" s="22"/>
    </row>
    <row r="253" spans="1:67" x14ac:dyDescent="0.25">
      <c r="A253" s="112">
        <v>249</v>
      </c>
      <c r="B253" s="112">
        <v>455</v>
      </c>
      <c r="C253" s="112">
        <v>40</v>
      </c>
      <c r="D253" s="112">
        <v>48</v>
      </c>
      <c r="E253" s="113">
        <v>4886.180809978252</v>
      </c>
      <c r="F253" s="112">
        <v>434</v>
      </c>
      <c r="G253" s="112">
        <v>0</v>
      </c>
      <c r="H253" s="113">
        <v>216566</v>
      </c>
      <c r="I253" s="113">
        <v>63400</v>
      </c>
      <c r="J253" s="113">
        <v>157966</v>
      </c>
      <c r="K253" s="112" t="s">
        <v>123</v>
      </c>
      <c r="L253" s="112" t="s">
        <v>123</v>
      </c>
      <c r="M253" s="118">
        <v>0.96444444444444444</v>
      </c>
      <c r="N253" s="124"/>
      <c r="O253" s="124"/>
      <c r="P253" s="112">
        <f>AVERAGE($F$5:F253)</f>
        <v>436.40160642570282</v>
      </c>
      <c r="Q253" s="112">
        <f>AVERAGE(G$5:G253)</f>
        <v>6.0240963855421686E-2</v>
      </c>
      <c r="R253" s="113">
        <f>AVERAGE(H$5:H253)</f>
        <v>217764.4016064257</v>
      </c>
      <c r="S253" s="113">
        <f>AVERAGE(I$5:I253)</f>
        <v>63670.220883534137</v>
      </c>
      <c r="T253" s="113">
        <f>AVERAGE(J$5:J253)</f>
        <v>158647.99598393575</v>
      </c>
      <c r="U253" s="118">
        <f>AVERAGE($M$5:M253)</f>
        <v>0.96978134761267287</v>
      </c>
      <c r="V253" s="6"/>
      <c r="W253" s="6"/>
      <c r="X253" s="6"/>
      <c r="Y253" s="6"/>
      <c r="Z253" s="6"/>
      <c r="AA253" s="6"/>
      <c r="AB253" s="6"/>
      <c r="AC253" s="6"/>
      <c r="AD253" s="6"/>
      <c r="AE253" s="6"/>
      <c r="AF253" s="6"/>
      <c r="AG253" s="22"/>
      <c r="AH253" s="112">
        <v>249</v>
      </c>
      <c r="AI253" s="112">
        <v>558</v>
      </c>
      <c r="AJ253" s="112">
        <v>42</v>
      </c>
      <c r="AK253" s="112">
        <v>53</v>
      </c>
      <c r="AL253" s="113">
        <v>3268.0830935691029</v>
      </c>
      <c r="AM253" s="112">
        <v>429</v>
      </c>
      <c r="AN253" s="112">
        <v>0</v>
      </c>
      <c r="AO253" s="113">
        <v>256971</v>
      </c>
      <c r="AP253" s="113">
        <v>62900</v>
      </c>
      <c r="AQ253" s="113">
        <v>199371</v>
      </c>
      <c r="AR253" s="112" t="s">
        <v>123</v>
      </c>
      <c r="AS253" s="112" t="s">
        <v>123</v>
      </c>
      <c r="AT253" s="118">
        <v>0.95333333333333337</v>
      </c>
      <c r="AU253" s="124"/>
      <c r="AV253" s="124"/>
      <c r="AW253" s="112">
        <f>AVERAGE(AM$5:AM253)</f>
        <v>439.77108433734941</v>
      </c>
      <c r="AX253" s="112">
        <f>AVERAGE(AN$5:AN253)</f>
        <v>0.26907630522088355</v>
      </c>
      <c r="AY253" s="113">
        <f>AVERAGE(AO$5:AO253)</f>
        <v>263422.8795180723</v>
      </c>
      <c r="AZ253" s="113">
        <f>AVERAGE(AP$5:AP253)</f>
        <v>64138.28514056225</v>
      </c>
      <c r="BA253" s="113">
        <f>AVERAGE(AQ$5:AQ253)</f>
        <v>203328.77108433735</v>
      </c>
      <c r="BB253" s="118">
        <f>AVERAGE($AT$5:AT253)</f>
        <v>0.97726907630522097</v>
      </c>
      <c r="BC253" s="6"/>
      <c r="BD253" s="6"/>
      <c r="BE253" s="6"/>
      <c r="BF253" s="6"/>
      <c r="BG253" s="10"/>
      <c r="BO253" s="22"/>
    </row>
    <row r="254" spans="1:67" x14ac:dyDescent="0.25">
      <c r="A254" s="112">
        <v>250</v>
      </c>
      <c r="B254" s="112">
        <v>555</v>
      </c>
      <c r="C254" s="112">
        <v>45</v>
      </c>
      <c r="D254" s="112">
        <v>45</v>
      </c>
      <c r="E254" s="113">
        <v>3195.3539281699855</v>
      </c>
      <c r="F254" s="112">
        <v>437</v>
      </c>
      <c r="G254" s="112">
        <v>0</v>
      </c>
      <c r="H254" s="113">
        <v>218063</v>
      </c>
      <c r="I254" s="113">
        <v>63700</v>
      </c>
      <c r="J254" s="113">
        <v>158863</v>
      </c>
      <c r="K254" s="112" t="s">
        <v>123</v>
      </c>
      <c r="L254" s="112" t="s">
        <v>123</v>
      </c>
      <c r="M254" s="118">
        <v>0.97111111111111115</v>
      </c>
      <c r="N254" s="124"/>
      <c r="O254" s="124"/>
      <c r="P254" s="112">
        <f>AVERAGE($F$5:F254)</f>
        <v>436.404</v>
      </c>
      <c r="Q254" s="112">
        <f>AVERAGE(G$5:G254)</f>
        <v>0.06</v>
      </c>
      <c r="R254" s="113">
        <f>AVERAGE(H$5:H254)</f>
        <v>217765.59599999999</v>
      </c>
      <c r="S254" s="113">
        <f>AVERAGE(I$5:I254)</f>
        <v>63670.34</v>
      </c>
      <c r="T254" s="113">
        <f>AVERAGE(J$5:J254)</f>
        <v>158648.856</v>
      </c>
      <c r="U254" s="118">
        <f>AVERAGE($M$5:M254)</f>
        <v>0.96978666666666669</v>
      </c>
      <c r="V254" s="6"/>
      <c r="W254" s="6"/>
      <c r="X254" s="6"/>
      <c r="Y254" s="6"/>
      <c r="Z254" s="6"/>
      <c r="AA254" s="6"/>
      <c r="AB254" s="6"/>
      <c r="AC254" s="6"/>
      <c r="AD254" s="6"/>
      <c r="AE254" s="6"/>
      <c r="AF254" s="6"/>
      <c r="AG254" s="22"/>
      <c r="AH254" s="112">
        <v>250</v>
      </c>
      <c r="AI254" s="112">
        <v>466</v>
      </c>
      <c r="AJ254" s="112">
        <v>38</v>
      </c>
      <c r="AK254" s="112">
        <v>33</v>
      </c>
      <c r="AL254" s="113">
        <v>4394.8516284043326</v>
      </c>
      <c r="AM254" s="112">
        <v>449</v>
      </c>
      <c r="AN254" s="112">
        <v>0</v>
      </c>
      <c r="AO254" s="113">
        <v>268951</v>
      </c>
      <c r="AP254" s="113">
        <v>64900</v>
      </c>
      <c r="AQ254" s="113">
        <v>207351</v>
      </c>
      <c r="AR254" s="112" t="s">
        <v>123</v>
      </c>
      <c r="AS254" s="112" t="s">
        <v>123</v>
      </c>
      <c r="AT254" s="118">
        <v>0.99777777777777776</v>
      </c>
      <c r="AU254" s="124"/>
      <c r="AV254" s="124"/>
      <c r="AW254" s="112">
        <f>AVERAGE(AM$5:AM254)</f>
        <v>439.80799999999999</v>
      </c>
      <c r="AX254" s="112">
        <f>AVERAGE(AN$5:AN254)</f>
        <v>0.26800000000000002</v>
      </c>
      <c r="AY254" s="113">
        <f>AVERAGE(AO$5:AO254)</f>
        <v>263444.99200000003</v>
      </c>
      <c r="AZ254" s="113">
        <f>AVERAGE(AP$5:AP254)</f>
        <v>64141.332000000002</v>
      </c>
      <c r="BA254" s="113">
        <f>AVERAGE(AQ$5:AQ254)</f>
        <v>203344.86</v>
      </c>
      <c r="BB254" s="118">
        <f>AVERAGE($AT$5:AT254)</f>
        <v>0.97735111111111117</v>
      </c>
      <c r="BO254" s="22"/>
    </row>
    <row r="255" spans="1:67" x14ac:dyDescent="0.25">
      <c r="A255" s="112">
        <v>251</v>
      </c>
      <c r="B255" s="112">
        <v>614</v>
      </c>
      <c r="C255" s="112">
        <v>27</v>
      </c>
      <c r="D255" s="112">
        <v>46</v>
      </c>
      <c r="E255" s="113">
        <v>2386.4384949003411</v>
      </c>
      <c r="F255" s="112">
        <v>436</v>
      </c>
      <c r="G255" s="112">
        <v>0</v>
      </c>
      <c r="H255" s="113">
        <v>217564</v>
      </c>
      <c r="I255" s="113">
        <v>63600</v>
      </c>
      <c r="J255" s="113">
        <v>158564</v>
      </c>
      <c r="K255" s="112" t="s">
        <v>123</v>
      </c>
      <c r="L255" s="112" t="s">
        <v>123</v>
      </c>
      <c r="M255" s="118">
        <v>0.96888888888888891</v>
      </c>
      <c r="N255" s="124"/>
      <c r="O255" s="124"/>
      <c r="P255" s="112">
        <f>AVERAGE($F$5:F255)</f>
        <v>436.40239043824704</v>
      </c>
      <c r="Q255" s="112">
        <f>AVERAGE(G$5:G255)</f>
        <v>5.9760956175298807E-2</v>
      </c>
      <c r="R255" s="113">
        <f>AVERAGE(H$5:H255)</f>
        <v>217764.79282868525</v>
      </c>
      <c r="S255" s="113">
        <f>AVERAGE(I$5:I255)</f>
        <v>63670.059760956174</v>
      </c>
      <c r="T255" s="113">
        <f>AVERAGE(J$5:J255)</f>
        <v>158648.51792828686</v>
      </c>
      <c r="U255" s="118">
        <f>AVERAGE($M$5:M255)</f>
        <v>0.96978308986277117</v>
      </c>
      <c r="V255" s="6"/>
      <c r="W255" s="6"/>
      <c r="X255" s="6"/>
      <c r="Y255" s="6"/>
      <c r="Z255" s="6"/>
      <c r="AA255" s="6"/>
      <c r="AB255" s="6"/>
      <c r="AC255" s="6"/>
      <c r="AD255" s="6"/>
      <c r="AE255" s="6"/>
      <c r="AF255" s="6"/>
      <c r="AG255" s="22"/>
      <c r="AH255" s="112">
        <v>251</v>
      </c>
      <c r="AI255" s="112">
        <v>545</v>
      </c>
      <c r="AJ255" s="112">
        <v>31</v>
      </c>
      <c r="AK255" s="112">
        <v>39</v>
      </c>
      <c r="AL255" s="113">
        <v>2212.1844328321217</v>
      </c>
      <c r="AM255" s="112">
        <v>443</v>
      </c>
      <c r="AN255" s="112">
        <v>0</v>
      </c>
      <c r="AO255" s="113">
        <v>265357</v>
      </c>
      <c r="AP255" s="113">
        <v>64300</v>
      </c>
      <c r="AQ255" s="113">
        <v>204957</v>
      </c>
      <c r="AR255" s="112" t="s">
        <v>123</v>
      </c>
      <c r="AS255" s="112" t="s">
        <v>123</v>
      </c>
      <c r="AT255" s="118">
        <v>0.98444444444444446</v>
      </c>
      <c r="AU255" s="124"/>
      <c r="AV255" s="124"/>
      <c r="AW255" s="112">
        <f>AVERAGE(AM$5:AM255)</f>
        <v>439.82071713147411</v>
      </c>
      <c r="AX255" s="112">
        <f>AVERAGE(AN$5:AN255)</f>
        <v>0.26693227091633465</v>
      </c>
      <c r="AY255" s="113">
        <f>AVERAGE(AO$5:AO255)</f>
        <v>263452.60956175299</v>
      </c>
      <c r="AZ255" s="113">
        <f>AVERAGE(AP$5:AP255)</f>
        <v>64141.964143426296</v>
      </c>
      <c r="BA255" s="113">
        <f>AVERAGE(AQ$5:AQ255)</f>
        <v>203351.28286852589</v>
      </c>
      <c r="BB255" s="118">
        <f>AVERAGE($AT$5:AT255)</f>
        <v>0.97737937140327591</v>
      </c>
      <c r="BC255" s="6"/>
      <c r="BD255" s="6"/>
      <c r="BE255" s="6"/>
      <c r="BF255" s="6"/>
      <c r="BG255" s="6"/>
      <c r="BO255" s="22"/>
    </row>
    <row r="256" spans="1:67" x14ac:dyDescent="0.25">
      <c r="A256" s="112">
        <v>252</v>
      </c>
      <c r="B256" s="112">
        <v>611</v>
      </c>
      <c r="C256" s="112">
        <v>43</v>
      </c>
      <c r="D256" s="112">
        <v>54</v>
      </c>
      <c r="E256" s="113">
        <v>3991.0333519238065</v>
      </c>
      <c r="F256" s="112">
        <v>428</v>
      </c>
      <c r="G256" s="112">
        <v>0</v>
      </c>
      <c r="H256" s="113">
        <v>213572</v>
      </c>
      <c r="I256" s="113">
        <v>62800</v>
      </c>
      <c r="J256" s="113">
        <v>156172</v>
      </c>
      <c r="K256" s="112" t="s">
        <v>123</v>
      </c>
      <c r="L256" s="112" t="s">
        <v>123</v>
      </c>
      <c r="M256" s="118">
        <v>0.95111111111111113</v>
      </c>
      <c r="N256" s="124"/>
      <c r="O256" s="124"/>
      <c r="P256" s="112">
        <f>AVERAGE($F$5:F256)</f>
        <v>436.36904761904759</v>
      </c>
      <c r="Q256" s="112">
        <f>AVERAGE(G$5:G256)</f>
        <v>5.9523809523809521E-2</v>
      </c>
      <c r="R256" s="113">
        <f>AVERAGE(H$5:H256)</f>
        <v>217748.15476190476</v>
      </c>
      <c r="S256" s="113">
        <f>AVERAGE(I$5:I256)</f>
        <v>63666.607142857145</v>
      </c>
      <c r="T256" s="113">
        <f>AVERAGE(J$5:J256)</f>
        <v>158638.69047619047</v>
      </c>
      <c r="U256" s="118">
        <f>AVERAGE($M$5:M256)</f>
        <v>0.96970899470899474</v>
      </c>
      <c r="V256" s="6"/>
      <c r="W256" s="6"/>
      <c r="X256" s="6"/>
      <c r="Y256" s="6"/>
      <c r="Z256" s="6"/>
      <c r="AA256" s="6"/>
      <c r="AB256" s="6"/>
      <c r="AC256" s="6"/>
      <c r="AD256" s="6"/>
      <c r="AE256" s="6"/>
      <c r="AF256" s="6"/>
      <c r="AG256" s="22"/>
      <c r="AH256" s="112">
        <v>252</v>
      </c>
      <c r="AI256" s="112">
        <v>454</v>
      </c>
      <c r="AJ256" s="112">
        <v>43</v>
      </c>
      <c r="AK256" s="112">
        <v>32</v>
      </c>
      <c r="AL256" s="113">
        <v>4919.4122173308533</v>
      </c>
      <c r="AM256" s="112">
        <v>450</v>
      </c>
      <c r="AN256" s="112">
        <v>0</v>
      </c>
      <c r="AO256" s="113">
        <v>269550</v>
      </c>
      <c r="AP256" s="113">
        <v>65000</v>
      </c>
      <c r="AQ256" s="113">
        <v>207750</v>
      </c>
      <c r="AR256" s="112" t="s">
        <v>124</v>
      </c>
      <c r="AS256" s="112" t="s">
        <v>123</v>
      </c>
      <c r="AT256" s="118">
        <v>1</v>
      </c>
      <c r="AU256" s="124"/>
      <c r="AV256" s="124"/>
      <c r="AW256" s="112">
        <f>AVERAGE(AM$5:AM256)</f>
        <v>439.86111111111109</v>
      </c>
      <c r="AX256" s="112">
        <f>AVERAGE(AN$5:AN256)</f>
        <v>0.26587301587301587</v>
      </c>
      <c r="AY256" s="113">
        <f>AVERAGE(AO$5:AO256)</f>
        <v>263476.80555555556</v>
      </c>
      <c r="AZ256" s="113">
        <f>AVERAGE(AP$5:AP256)</f>
        <v>64145.369047619046</v>
      </c>
      <c r="BA256" s="113">
        <f>AVERAGE(AQ$5:AQ256)</f>
        <v>203368.73809523811</v>
      </c>
      <c r="BB256" s="118">
        <f>AVERAGE($AT$5:AT256)</f>
        <v>0.9774691358024693</v>
      </c>
      <c r="BC256" s="10"/>
      <c r="BD256" s="10"/>
      <c r="BE256" s="10"/>
      <c r="BF256" s="10"/>
      <c r="BG256" s="6"/>
      <c r="BO256" s="22"/>
    </row>
    <row r="257" spans="1:67" x14ac:dyDescent="0.25">
      <c r="A257" s="112">
        <v>253</v>
      </c>
      <c r="B257" s="112">
        <v>537</v>
      </c>
      <c r="C257" s="112">
        <v>43</v>
      </c>
      <c r="D257" s="112">
        <v>56</v>
      </c>
      <c r="E257" s="113">
        <v>4931.4744854485298</v>
      </c>
      <c r="F257" s="112">
        <v>426</v>
      </c>
      <c r="G257" s="112">
        <v>0</v>
      </c>
      <c r="H257" s="113">
        <v>212574</v>
      </c>
      <c r="I257" s="113">
        <v>62600</v>
      </c>
      <c r="J257" s="113">
        <v>155574</v>
      </c>
      <c r="K257" s="112" t="s">
        <v>123</v>
      </c>
      <c r="L257" s="112" t="s">
        <v>123</v>
      </c>
      <c r="M257" s="118">
        <v>0.94666666666666666</v>
      </c>
      <c r="N257" s="124"/>
      <c r="O257" s="124"/>
      <c r="P257" s="112">
        <f>AVERAGE($F$5:F257)</f>
        <v>436.32806324110675</v>
      </c>
      <c r="Q257" s="112">
        <f>AVERAGE(G$5:G257)</f>
        <v>5.9288537549407112E-2</v>
      </c>
      <c r="R257" s="113">
        <f>AVERAGE(H$5:H257)</f>
        <v>217727.70355731226</v>
      </c>
      <c r="S257" s="113">
        <f>AVERAGE(I$5:I257)</f>
        <v>63662.391304347824</v>
      </c>
      <c r="T257" s="113">
        <f>AVERAGE(J$5:J257)</f>
        <v>158626.57707509882</v>
      </c>
      <c r="U257" s="118">
        <f>AVERAGE($M$5:M257)</f>
        <v>0.96961791831357047</v>
      </c>
      <c r="V257" s="6"/>
      <c r="W257" s="6"/>
      <c r="X257" s="6"/>
      <c r="Y257" s="6"/>
      <c r="Z257" s="6"/>
      <c r="AA257" s="6"/>
      <c r="AB257" s="6"/>
      <c r="AC257" s="6"/>
      <c r="AD257" s="6"/>
      <c r="AE257" s="6"/>
      <c r="AF257" s="6"/>
      <c r="AG257" s="22"/>
      <c r="AH257" s="112">
        <v>253</v>
      </c>
      <c r="AI257" s="112">
        <v>507</v>
      </c>
      <c r="AJ257" s="112">
        <v>30</v>
      </c>
      <c r="AK257" s="112">
        <v>35</v>
      </c>
      <c r="AL257" s="113">
        <v>4657.901819938952</v>
      </c>
      <c r="AM257" s="112">
        <v>447</v>
      </c>
      <c r="AN257" s="112">
        <v>0</v>
      </c>
      <c r="AO257" s="113">
        <v>267753</v>
      </c>
      <c r="AP257" s="113">
        <v>64700</v>
      </c>
      <c r="AQ257" s="113">
        <v>206553</v>
      </c>
      <c r="AR257" s="112" t="s">
        <v>123</v>
      </c>
      <c r="AS257" s="112" t="s">
        <v>123</v>
      </c>
      <c r="AT257" s="118">
        <v>0.99333333333333329</v>
      </c>
      <c r="AU257" s="124"/>
      <c r="AV257" s="124"/>
      <c r="AW257" s="112">
        <f>AVERAGE(AM$5:AM257)</f>
        <v>439.88932806324112</v>
      </c>
      <c r="AX257" s="112">
        <f>AVERAGE(AN$5:AN257)</f>
        <v>0.2648221343873518</v>
      </c>
      <c r="AY257" s="113">
        <f>AVERAGE(AO$5:AO257)</f>
        <v>263493.70750988141</v>
      </c>
      <c r="AZ257" s="113">
        <f>AVERAGE(AP$5:AP257)</f>
        <v>64147.561264822136</v>
      </c>
      <c r="BA257" s="113">
        <f>AVERAGE(AQ$5:AQ257)</f>
        <v>203381.32411067194</v>
      </c>
      <c r="BB257" s="118">
        <f>AVERAGE($AT$5:AT257)</f>
        <v>0.97753184014053596</v>
      </c>
      <c r="BC257" s="6"/>
      <c r="BD257" s="6"/>
      <c r="BE257" s="6"/>
      <c r="BF257" s="6"/>
      <c r="BG257" s="10"/>
      <c r="BO257" s="22"/>
    </row>
    <row r="258" spans="1:67" x14ac:dyDescent="0.25">
      <c r="A258" s="112">
        <v>254</v>
      </c>
      <c r="B258" s="112">
        <v>533</v>
      </c>
      <c r="C258" s="112">
        <v>47</v>
      </c>
      <c r="D258" s="112">
        <v>52</v>
      </c>
      <c r="E258" s="113">
        <v>3363.0165045769108</v>
      </c>
      <c r="F258" s="112">
        <v>430</v>
      </c>
      <c r="G258" s="112">
        <v>0</v>
      </c>
      <c r="H258" s="113">
        <v>214570</v>
      </c>
      <c r="I258" s="113">
        <v>63000</v>
      </c>
      <c r="J258" s="113">
        <v>156770</v>
      </c>
      <c r="K258" s="112" t="s">
        <v>123</v>
      </c>
      <c r="L258" s="112" t="s">
        <v>123</v>
      </c>
      <c r="M258" s="118">
        <v>0.9555555555555556</v>
      </c>
      <c r="N258" s="124"/>
      <c r="O258" s="124"/>
      <c r="P258" s="112">
        <f>AVERAGE($F$5:F258)</f>
        <v>436.3031496062992</v>
      </c>
      <c r="Q258" s="112">
        <f>AVERAGE(G$5:G258)</f>
        <v>5.905511811023622E-2</v>
      </c>
      <c r="R258" s="113">
        <f>AVERAGE(H$5:H258)</f>
        <v>217715.27165354331</v>
      </c>
      <c r="S258" s="113">
        <f>AVERAGE(I$5:I258)</f>
        <v>63659.783464566928</v>
      </c>
      <c r="T258" s="113">
        <f>AVERAGE(J$5:J258)</f>
        <v>158619.26771653543</v>
      </c>
      <c r="U258" s="118">
        <f>AVERAGE($M$5:M258)</f>
        <v>0.96956255468066488</v>
      </c>
      <c r="V258" s="6"/>
      <c r="W258" s="6"/>
      <c r="X258" s="6"/>
      <c r="Y258" s="6"/>
      <c r="Z258" s="6"/>
      <c r="AA258" s="6"/>
      <c r="AB258" s="6"/>
      <c r="AC258" s="6"/>
      <c r="AD258" s="6"/>
      <c r="AE258" s="6"/>
      <c r="AF258" s="6"/>
      <c r="AG258" s="22"/>
      <c r="AH258" s="112">
        <v>254</v>
      </c>
      <c r="AI258" s="112">
        <v>556</v>
      </c>
      <c r="AJ258" s="112">
        <v>35</v>
      </c>
      <c r="AK258" s="112">
        <v>52</v>
      </c>
      <c r="AL258" s="113">
        <v>2669.4810455801608</v>
      </c>
      <c r="AM258" s="112">
        <v>430</v>
      </c>
      <c r="AN258" s="112">
        <v>0</v>
      </c>
      <c r="AO258" s="113">
        <v>257570</v>
      </c>
      <c r="AP258" s="113">
        <v>63000</v>
      </c>
      <c r="AQ258" s="113">
        <v>199770</v>
      </c>
      <c r="AR258" s="112" t="s">
        <v>123</v>
      </c>
      <c r="AS258" s="112" t="s">
        <v>123</v>
      </c>
      <c r="AT258" s="118">
        <v>0.9555555555555556</v>
      </c>
      <c r="AU258" s="124"/>
      <c r="AV258" s="124"/>
      <c r="AW258" s="112">
        <f>AVERAGE(AM$5:AM258)</f>
        <v>439.85039370078738</v>
      </c>
      <c r="AX258" s="112">
        <f>AVERAGE(AN$5:AN258)</f>
        <v>0.26377952755905509</v>
      </c>
      <c r="AY258" s="113">
        <f>AVERAGE(AO$5:AO258)</f>
        <v>263470.38582677167</v>
      </c>
      <c r="AZ258" s="113">
        <f>AVERAGE(AP$5:AP258)</f>
        <v>64143.043307086613</v>
      </c>
      <c r="BA258" s="113">
        <f>AVERAGE(AQ$5:AQ258)</f>
        <v>203367.10629921261</v>
      </c>
      <c r="BB258" s="118">
        <f>AVERAGE($AT$5:AT258)</f>
        <v>0.97744531933508327</v>
      </c>
      <c r="BO258" s="22"/>
    </row>
    <row r="259" spans="1:67" x14ac:dyDescent="0.25">
      <c r="A259" s="112">
        <v>255</v>
      </c>
      <c r="B259" s="112">
        <v>529</v>
      </c>
      <c r="C259" s="112">
        <v>43</v>
      </c>
      <c r="D259" s="112">
        <v>36</v>
      </c>
      <c r="E259" s="113">
        <v>4614.8038042079806</v>
      </c>
      <c r="F259" s="112">
        <v>446</v>
      </c>
      <c r="G259" s="112">
        <v>0</v>
      </c>
      <c r="H259" s="113">
        <v>222554</v>
      </c>
      <c r="I259" s="113">
        <v>64600</v>
      </c>
      <c r="J259" s="113">
        <v>161554</v>
      </c>
      <c r="K259" s="112" t="s">
        <v>123</v>
      </c>
      <c r="L259" s="112" t="s">
        <v>123</v>
      </c>
      <c r="M259" s="118">
        <v>0.99111111111111116</v>
      </c>
      <c r="N259" s="124"/>
      <c r="O259" s="124"/>
      <c r="P259" s="112">
        <f>AVERAGE($F$5:F259)</f>
        <v>436.34117647058821</v>
      </c>
      <c r="Q259" s="112">
        <f>AVERAGE(G$5:G259)</f>
        <v>5.8823529411764705E-2</v>
      </c>
      <c r="R259" s="113">
        <f>AVERAGE(H$5:H259)</f>
        <v>217734.24705882353</v>
      </c>
      <c r="S259" s="113">
        <f>AVERAGE(I$5:I259)</f>
        <v>63663.470588235294</v>
      </c>
      <c r="T259" s="113">
        <f>AVERAGE(J$5:J259)</f>
        <v>158630.77647058823</v>
      </c>
      <c r="U259" s="118">
        <f>AVERAGE($M$5:M259)</f>
        <v>0.96964705882352942</v>
      </c>
      <c r="V259" s="6"/>
      <c r="W259" s="6"/>
      <c r="X259" s="6"/>
      <c r="Y259" s="6"/>
      <c r="Z259" s="6"/>
      <c r="AA259" s="6"/>
      <c r="AB259" s="6"/>
      <c r="AC259" s="6"/>
      <c r="AD259" s="6"/>
      <c r="AE259" s="6"/>
      <c r="AF259" s="6"/>
      <c r="AG259" s="22"/>
      <c r="AH259" s="112">
        <v>255</v>
      </c>
      <c r="AI259" s="112">
        <v>489</v>
      </c>
      <c r="AJ259" s="112">
        <v>50</v>
      </c>
      <c r="AK259" s="112">
        <v>37</v>
      </c>
      <c r="AL259" s="113">
        <v>2910.808082464996</v>
      </c>
      <c r="AM259" s="112">
        <v>445</v>
      </c>
      <c r="AN259" s="112">
        <v>0</v>
      </c>
      <c r="AO259" s="113">
        <v>266555</v>
      </c>
      <c r="AP259" s="113">
        <v>64500</v>
      </c>
      <c r="AQ259" s="113">
        <v>205755</v>
      </c>
      <c r="AR259" s="112" t="s">
        <v>123</v>
      </c>
      <c r="AS259" s="112" t="s">
        <v>123</v>
      </c>
      <c r="AT259" s="118">
        <v>0.98888888888888893</v>
      </c>
      <c r="AU259" s="124"/>
      <c r="AV259" s="124"/>
      <c r="AW259" s="112">
        <f>AVERAGE(AM$5:AM259)</f>
        <v>439.87058823529412</v>
      </c>
      <c r="AX259" s="112">
        <f>AVERAGE(AN$5:AN259)</f>
        <v>0.2627450980392157</v>
      </c>
      <c r="AY259" s="113">
        <f>AVERAGE(AO$5:AO259)</f>
        <v>263482.48235294118</v>
      </c>
      <c r="AZ259" s="113">
        <f>AVERAGE(AP$5:AP259)</f>
        <v>64144.443137254901</v>
      </c>
      <c r="BA259" s="113">
        <f>AVERAGE(AQ$5:AQ259)</f>
        <v>203376.4705882353</v>
      </c>
      <c r="BB259" s="118">
        <f>AVERAGE($AT$5:AT259)</f>
        <v>0.97749019607843146</v>
      </c>
      <c r="BC259" s="6"/>
      <c r="BD259" s="6"/>
      <c r="BE259" s="6"/>
      <c r="BF259" s="6"/>
      <c r="BG259" s="6"/>
      <c r="BO259" s="22"/>
    </row>
    <row r="260" spans="1:67" x14ac:dyDescent="0.25">
      <c r="A260" s="112">
        <v>256</v>
      </c>
      <c r="B260" s="112">
        <v>560</v>
      </c>
      <c r="C260" s="112">
        <v>43</v>
      </c>
      <c r="D260" s="112">
        <v>49</v>
      </c>
      <c r="E260" s="113">
        <v>4797.0012420987459</v>
      </c>
      <c r="F260" s="112">
        <v>433</v>
      </c>
      <c r="G260" s="112">
        <v>0</v>
      </c>
      <c r="H260" s="113">
        <v>216067</v>
      </c>
      <c r="I260" s="113">
        <v>63300</v>
      </c>
      <c r="J260" s="113">
        <v>157667</v>
      </c>
      <c r="K260" s="112" t="s">
        <v>123</v>
      </c>
      <c r="L260" s="112" t="s">
        <v>123</v>
      </c>
      <c r="M260" s="118">
        <v>0.9622222222222222</v>
      </c>
      <c r="N260" s="124"/>
      <c r="O260" s="124"/>
      <c r="P260" s="112">
        <f>AVERAGE($F$5:F260)</f>
        <v>436.328125</v>
      </c>
      <c r="Q260" s="112">
        <f>AVERAGE(G$5:G260)</f>
        <v>5.859375E-2</v>
      </c>
      <c r="R260" s="113">
        <f>AVERAGE(H$5:H260)</f>
        <v>217727.734375</v>
      </c>
      <c r="S260" s="113">
        <f>AVERAGE(I$5:I260)</f>
        <v>63662.05078125</v>
      </c>
      <c r="T260" s="113">
        <f>AVERAGE(J$5:J260)</f>
        <v>158627.01171875</v>
      </c>
      <c r="U260" s="118">
        <f>AVERAGE($M$5:M260)</f>
        <v>0.96961805555555547</v>
      </c>
      <c r="V260" s="6"/>
      <c r="W260" s="6"/>
      <c r="X260" s="6"/>
      <c r="Y260" s="6"/>
      <c r="Z260" s="6"/>
      <c r="AA260" s="6"/>
      <c r="AB260" s="6"/>
      <c r="AC260" s="6"/>
      <c r="AD260" s="6"/>
      <c r="AE260" s="6"/>
      <c r="AF260" s="6"/>
      <c r="AG260" s="22"/>
      <c r="AH260" s="112">
        <v>256</v>
      </c>
      <c r="AI260" s="112">
        <v>513</v>
      </c>
      <c r="AJ260" s="112">
        <v>34</v>
      </c>
      <c r="AK260" s="112">
        <v>38</v>
      </c>
      <c r="AL260" s="113">
        <v>4045.8866826681501</v>
      </c>
      <c r="AM260" s="112">
        <v>444</v>
      </c>
      <c r="AN260" s="112">
        <v>0</v>
      </c>
      <c r="AO260" s="113">
        <v>265956</v>
      </c>
      <c r="AP260" s="113">
        <v>64400</v>
      </c>
      <c r="AQ260" s="113">
        <v>205356</v>
      </c>
      <c r="AR260" s="112" t="s">
        <v>123</v>
      </c>
      <c r="AS260" s="112" t="s">
        <v>123</v>
      </c>
      <c r="AT260" s="118">
        <v>0.98666666666666669</v>
      </c>
      <c r="AU260" s="124"/>
      <c r="AV260" s="124"/>
      <c r="AW260" s="112">
        <f>AVERAGE(AM$5:AM260)</f>
        <v>439.88671875</v>
      </c>
      <c r="AX260" s="112">
        <f>AVERAGE(AN$5:AN260)</f>
        <v>0.26171875</v>
      </c>
      <c r="AY260" s="113">
        <f>AVERAGE(AO$5:AO260)</f>
        <v>263492.14453125</v>
      </c>
      <c r="AZ260" s="113">
        <f>AVERAGE(AP$5:AP260)</f>
        <v>64145.44140625</v>
      </c>
      <c r="BA260" s="113">
        <f>AVERAGE(AQ$5:AQ260)</f>
        <v>203384.203125</v>
      </c>
      <c r="BB260" s="118">
        <f>AVERAGE($AT$5:AT260)</f>
        <v>0.97752604166666679</v>
      </c>
      <c r="BC260" s="10"/>
      <c r="BD260" s="10"/>
      <c r="BE260" s="10"/>
      <c r="BF260" s="10"/>
      <c r="BG260" s="6"/>
      <c r="BO260" s="22"/>
    </row>
    <row r="261" spans="1:67" x14ac:dyDescent="0.25">
      <c r="A261" s="112">
        <v>257</v>
      </c>
      <c r="B261" s="112">
        <v>605</v>
      </c>
      <c r="C261" s="112">
        <v>36</v>
      </c>
      <c r="D261" s="112">
        <v>48</v>
      </c>
      <c r="E261" s="113">
        <v>4505.1529044387316</v>
      </c>
      <c r="F261" s="112">
        <v>434</v>
      </c>
      <c r="G261" s="112">
        <v>0</v>
      </c>
      <c r="H261" s="113">
        <v>216566</v>
      </c>
      <c r="I261" s="113">
        <v>63400</v>
      </c>
      <c r="J261" s="113">
        <v>157966</v>
      </c>
      <c r="K261" s="112" t="s">
        <v>123</v>
      </c>
      <c r="L261" s="112" t="s">
        <v>123</v>
      </c>
      <c r="M261" s="118">
        <v>0.96444444444444444</v>
      </c>
      <c r="N261" s="124"/>
      <c r="O261" s="124"/>
      <c r="P261" s="112">
        <f>AVERAGE($F$5:F261)</f>
        <v>436.31906614785993</v>
      </c>
      <c r="Q261" s="112">
        <f>AVERAGE(G$5:G261)</f>
        <v>5.8365758754863814E-2</v>
      </c>
      <c r="R261" s="113">
        <f>AVERAGE(H$5:H261)</f>
        <v>217723.21400778211</v>
      </c>
      <c r="S261" s="113">
        <f>AVERAGE(I$5:I261)</f>
        <v>63661.031128404669</v>
      </c>
      <c r="T261" s="113">
        <f>AVERAGE(J$5:J261)</f>
        <v>158624.43968871597</v>
      </c>
      <c r="U261" s="118">
        <f>AVERAGE($M$5:M261)</f>
        <v>0.96959792477302198</v>
      </c>
      <c r="V261" s="6"/>
      <c r="W261" s="6"/>
      <c r="X261" s="6"/>
      <c r="Y261" s="6"/>
      <c r="Z261" s="6"/>
      <c r="AA261" s="6"/>
      <c r="AB261" s="6"/>
      <c r="AC261" s="6"/>
      <c r="AD261" s="6"/>
      <c r="AE261" s="6"/>
      <c r="AF261" s="6"/>
      <c r="AG261" s="22"/>
      <c r="AH261" s="112">
        <v>257</v>
      </c>
      <c r="AI261" s="112">
        <v>496</v>
      </c>
      <c r="AJ261" s="112">
        <v>40</v>
      </c>
      <c r="AK261" s="112">
        <v>38</v>
      </c>
      <c r="AL261" s="113">
        <v>4549.9058011464231</v>
      </c>
      <c r="AM261" s="112">
        <v>444</v>
      </c>
      <c r="AN261" s="112">
        <v>0</v>
      </c>
      <c r="AO261" s="113">
        <v>265956</v>
      </c>
      <c r="AP261" s="113">
        <v>64400</v>
      </c>
      <c r="AQ261" s="113">
        <v>205356</v>
      </c>
      <c r="AR261" s="112" t="s">
        <v>123</v>
      </c>
      <c r="AS261" s="112" t="s">
        <v>123</v>
      </c>
      <c r="AT261" s="118">
        <v>0.98666666666666669</v>
      </c>
      <c r="AU261" s="124"/>
      <c r="AV261" s="124"/>
      <c r="AW261" s="112">
        <f>AVERAGE(AM$5:AM261)</f>
        <v>439.90272373540859</v>
      </c>
      <c r="AX261" s="112">
        <f>AVERAGE(AN$5:AN261)</f>
        <v>0.26070038910505838</v>
      </c>
      <c r="AY261" s="113">
        <f>AVERAGE(AO$5:AO261)</f>
        <v>263501.73151750973</v>
      </c>
      <c r="AZ261" s="113">
        <f>AVERAGE(AP$5:AP261)</f>
        <v>64146.431906614787</v>
      </c>
      <c r="BA261" s="113">
        <f>AVERAGE(AQ$5:AQ261)</f>
        <v>203391.87548638132</v>
      </c>
      <c r="BB261" s="118">
        <f>AVERAGE($AT$5:AT261)</f>
        <v>0.9775616083009081</v>
      </c>
      <c r="BC261" s="6"/>
      <c r="BD261" s="6"/>
      <c r="BE261" s="6"/>
      <c r="BF261" s="6"/>
      <c r="BG261" s="10"/>
      <c r="BO261" s="22"/>
    </row>
    <row r="262" spans="1:67" x14ac:dyDescent="0.25">
      <c r="A262" s="112">
        <v>258</v>
      </c>
      <c r="B262" s="112">
        <v>581</v>
      </c>
      <c r="C262" s="112">
        <v>37</v>
      </c>
      <c r="D262" s="112">
        <v>46</v>
      </c>
      <c r="E262" s="113">
        <v>4280.5262594108626</v>
      </c>
      <c r="F262" s="112">
        <v>436</v>
      </c>
      <c r="G262" s="112">
        <v>0</v>
      </c>
      <c r="H262" s="113">
        <v>217564</v>
      </c>
      <c r="I262" s="113">
        <v>63600</v>
      </c>
      <c r="J262" s="113">
        <v>158564</v>
      </c>
      <c r="K262" s="112" t="s">
        <v>123</v>
      </c>
      <c r="L262" s="112" t="s">
        <v>123</v>
      </c>
      <c r="M262" s="118">
        <v>0.96888888888888891</v>
      </c>
      <c r="N262" s="124"/>
      <c r="O262" s="124"/>
      <c r="P262" s="112">
        <f>AVERAGE($F$5:F262)</f>
        <v>436.31782945736433</v>
      </c>
      <c r="Q262" s="112">
        <f>AVERAGE(G$5:G262)</f>
        <v>5.8139534883720929E-2</v>
      </c>
      <c r="R262" s="113">
        <f>AVERAGE(H$5:H262)</f>
        <v>217722.59689922479</v>
      </c>
      <c r="S262" s="113">
        <f>AVERAGE(I$5:I262)</f>
        <v>63660.794573643412</v>
      </c>
      <c r="T262" s="113">
        <f>AVERAGE(J$5:J262)</f>
        <v>158624.20542635658</v>
      </c>
      <c r="U262" s="118">
        <f>AVERAGE($M$5:M262)</f>
        <v>0.96959517657192074</v>
      </c>
      <c r="V262" s="6"/>
      <c r="W262" s="6"/>
      <c r="X262" s="6"/>
      <c r="Y262" s="6"/>
      <c r="Z262" s="6"/>
      <c r="AA262" s="6"/>
      <c r="AB262" s="6"/>
      <c r="AC262" s="6"/>
      <c r="AD262" s="6"/>
      <c r="AE262" s="6"/>
      <c r="AF262" s="6"/>
      <c r="AG262" s="22"/>
      <c r="AH262" s="112">
        <v>258</v>
      </c>
      <c r="AI262" s="112">
        <v>513</v>
      </c>
      <c r="AJ262" s="112">
        <v>39</v>
      </c>
      <c r="AK262" s="112">
        <v>45</v>
      </c>
      <c r="AL262" s="113">
        <v>3941.2437538804106</v>
      </c>
      <c r="AM262" s="112">
        <v>437</v>
      </c>
      <c r="AN262" s="112">
        <v>0</v>
      </c>
      <c r="AO262" s="113">
        <v>261763</v>
      </c>
      <c r="AP262" s="113">
        <v>63700</v>
      </c>
      <c r="AQ262" s="113">
        <v>202563</v>
      </c>
      <c r="AR262" s="112" t="s">
        <v>123</v>
      </c>
      <c r="AS262" s="112" t="s">
        <v>123</v>
      </c>
      <c r="AT262" s="118">
        <v>0.97111111111111115</v>
      </c>
      <c r="AU262" s="124"/>
      <c r="AV262" s="124"/>
      <c r="AW262" s="112">
        <f>AVERAGE(AM$5:AM262)</f>
        <v>439.89147286821708</v>
      </c>
      <c r="AX262" s="112">
        <f>AVERAGE(AN$5:AN262)</f>
        <v>0.25968992248062017</v>
      </c>
      <c r="AY262" s="113">
        <f>AVERAGE(AO$5:AO262)</f>
        <v>263494.99224806204</v>
      </c>
      <c r="AZ262" s="113">
        <f>AVERAGE(AP$5:AP262)</f>
        <v>64144.701550387595</v>
      </c>
      <c r="BA262" s="113">
        <f>AVERAGE(AQ$5:AQ262)</f>
        <v>203388.66279069768</v>
      </c>
      <c r="BB262" s="118">
        <f>AVERAGE($AT$5:AT262)</f>
        <v>0.97753660637381579</v>
      </c>
      <c r="BO262" s="22"/>
    </row>
    <row r="263" spans="1:67" x14ac:dyDescent="0.25">
      <c r="A263" s="112">
        <v>259</v>
      </c>
      <c r="B263" s="112">
        <v>530</v>
      </c>
      <c r="C263" s="112">
        <v>35</v>
      </c>
      <c r="D263" s="112">
        <v>42</v>
      </c>
      <c r="E263" s="113">
        <v>3736.5882908200138</v>
      </c>
      <c r="F263" s="112">
        <v>440</v>
      </c>
      <c r="G263" s="112">
        <v>0</v>
      </c>
      <c r="H263" s="113">
        <v>219560</v>
      </c>
      <c r="I263" s="113">
        <v>64000</v>
      </c>
      <c r="J263" s="113">
        <v>159760</v>
      </c>
      <c r="K263" s="112" t="s">
        <v>123</v>
      </c>
      <c r="L263" s="112" t="s">
        <v>123</v>
      </c>
      <c r="M263" s="118">
        <v>0.97777777777777775</v>
      </c>
      <c r="N263" s="124"/>
      <c r="O263" s="124"/>
      <c r="P263" s="112">
        <f>AVERAGE($F$5:F263)</f>
        <v>436.33204633204633</v>
      </c>
      <c r="Q263" s="112">
        <f>AVERAGE(G$5:G263)</f>
        <v>5.7915057915057917E-2</v>
      </c>
      <c r="R263" s="113">
        <f>AVERAGE(H$5:H263)</f>
        <v>217729.69111969112</v>
      </c>
      <c r="S263" s="113">
        <f>AVERAGE(I$5:I263)</f>
        <v>63662.104247104246</v>
      </c>
      <c r="T263" s="113">
        <f>AVERAGE(J$5:J263)</f>
        <v>158628.59073359074</v>
      </c>
      <c r="U263" s="118">
        <f>AVERAGE($M$5:M263)</f>
        <v>0.96962676962676964</v>
      </c>
      <c r="V263" s="6"/>
      <c r="W263" s="6"/>
      <c r="X263" s="6"/>
      <c r="Y263" s="6"/>
      <c r="Z263" s="6"/>
      <c r="AA263" s="6"/>
      <c r="AB263" s="6"/>
      <c r="AC263" s="6"/>
      <c r="AD263" s="6"/>
      <c r="AE263" s="6"/>
      <c r="AF263" s="6"/>
      <c r="AG263" s="22"/>
      <c r="AH263" s="112">
        <v>259</v>
      </c>
      <c r="AI263" s="112">
        <v>467</v>
      </c>
      <c r="AJ263" s="112">
        <v>35</v>
      </c>
      <c r="AK263" s="112">
        <v>42</v>
      </c>
      <c r="AL263" s="113">
        <v>3366.018464952831</v>
      </c>
      <c r="AM263" s="112">
        <v>440</v>
      </c>
      <c r="AN263" s="112">
        <v>0</v>
      </c>
      <c r="AO263" s="113">
        <v>263560</v>
      </c>
      <c r="AP263" s="113">
        <v>64000</v>
      </c>
      <c r="AQ263" s="113">
        <v>203760</v>
      </c>
      <c r="AR263" s="112" t="s">
        <v>123</v>
      </c>
      <c r="AS263" s="112" t="s">
        <v>123</v>
      </c>
      <c r="AT263" s="118">
        <v>0.97777777777777775</v>
      </c>
      <c r="AU263" s="124"/>
      <c r="AV263" s="124"/>
      <c r="AW263" s="112">
        <f>AVERAGE(AM$5:AM263)</f>
        <v>439.89189189189187</v>
      </c>
      <c r="AX263" s="112">
        <f>AVERAGE(AN$5:AN263)</f>
        <v>0.25868725868725867</v>
      </c>
      <c r="AY263" s="113">
        <f>AVERAGE(AO$5:AO263)</f>
        <v>263495.24324324325</v>
      </c>
      <c r="AZ263" s="113">
        <f>AVERAGE(AP$5:AP263)</f>
        <v>64144.142857142855</v>
      </c>
      <c r="BA263" s="113">
        <f>AVERAGE(AQ$5:AQ263)</f>
        <v>203390.09652509654</v>
      </c>
      <c r="BB263" s="118">
        <f>AVERAGE($AT$5:AT263)</f>
        <v>0.97753753753753769</v>
      </c>
      <c r="BC263" s="6"/>
      <c r="BD263" s="6"/>
      <c r="BE263" s="6"/>
      <c r="BF263" s="6"/>
      <c r="BG263" s="6"/>
      <c r="BO263" s="22"/>
    </row>
    <row r="264" spans="1:67" x14ac:dyDescent="0.25">
      <c r="A264" s="112">
        <v>260</v>
      </c>
      <c r="B264" s="112">
        <v>591</v>
      </c>
      <c r="C264" s="112">
        <v>43</v>
      </c>
      <c r="D264" s="112">
        <v>32</v>
      </c>
      <c r="E264" s="113">
        <v>4685.6420096194242</v>
      </c>
      <c r="F264" s="112">
        <v>450</v>
      </c>
      <c r="G264" s="112">
        <v>0</v>
      </c>
      <c r="H264" s="113">
        <v>224550</v>
      </c>
      <c r="I264" s="113">
        <v>65000</v>
      </c>
      <c r="J264" s="113">
        <v>162750</v>
      </c>
      <c r="K264" s="112" t="s">
        <v>124</v>
      </c>
      <c r="L264" s="112" t="s">
        <v>123</v>
      </c>
      <c r="M264" s="118">
        <v>1</v>
      </c>
      <c r="N264" s="124"/>
      <c r="O264" s="124"/>
      <c r="P264" s="112">
        <f>AVERAGE($F$5:F264)</f>
        <v>436.38461538461536</v>
      </c>
      <c r="Q264" s="112">
        <f>AVERAGE(G$5:G264)</f>
        <v>5.7692307692307696E-2</v>
      </c>
      <c r="R264" s="113">
        <f>AVERAGE(H$5:H264)</f>
        <v>217755.92307692306</v>
      </c>
      <c r="S264" s="113">
        <f>AVERAGE(I$5:I264)</f>
        <v>63667.25</v>
      </c>
      <c r="T264" s="113">
        <f>AVERAGE(J$5:J264)</f>
        <v>158644.44230769231</v>
      </c>
      <c r="U264" s="118">
        <f>AVERAGE($M$5:M264)</f>
        <v>0.96974358974358976</v>
      </c>
      <c r="V264" s="6"/>
      <c r="W264" s="6"/>
      <c r="X264" s="6"/>
      <c r="Y264" s="6"/>
      <c r="Z264" s="6"/>
      <c r="AA264" s="6"/>
      <c r="AB264" s="6"/>
      <c r="AC264" s="6"/>
      <c r="AD264" s="6"/>
      <c r="AE264" s="6"/>
      <c r="AF264" s="6"/>
      <c r="AG264" s="22"/>
      <c r="AH264" s="112">
        <v>260</v>
      </c>
      <c r="AI264" s="112">
        <v>531</v>
      </c>
      <c r="AJ264" s="112">
        <v>50</v>
      </c>
      <c r="AK264" s="112">
        <v>41</v>
      </c>
      <c r="AL264" s="113">
        <v>2053.0723847535951</v>
      </c>
      <c r="AM264" s="112">
        <v>441</v>
      </c>
      <c r="AN264" s="112">
        <v>0</v>
      </c>
      <c r="AO264" s="113">
        <v>264159</v>
      </c>
      <c r="AP264" s="113">
        <v>64100</v>
      </c>
      <c r="AQ264" s="113">
        <v>204159</v>
      </c>
      <c r="AR264" s="112" t="s">
        <v>123</v>
      </c>
      <c r="AS264" s="112" t="s">
        <v>123</v>
      </c>
      <c r="AT264" s="118">
        <v>0.98</v>
      </c>
      <c r="AU264" s="124"/>
      <c r="AV264" s="124"/>
      <c r="AW264" s="112">
        <f>AVERAGE(AM$5:AM264)</f>
        <v>439.89615384615382</v>
      </c>
      <c r="AX264" s="112">
        <f>AVERAGE(AN$5:AN264)</f>
        <v>0.25769230769230766</v>
      </c>
      <c r="AY264" s="113">
        <f>AVERAGE(AO$5:AO264)</f>
        <v>263497.79615384614</v>
      </c>
      <c r="AZ264" s="113">
        <f>AVERAGE(AP$5:AP264)</f>
        <v>64143.973076923074</v>
      </c>
      <c r="BA264" s="113">
        <f>AVERAGE(AQ$5:AQ264)</f>
        <v>203393.05384615384</v>
      </c>
      <c r="BB264" s="118">
        <f>AVERAGE($AT$5:AT264)</f>
        <v>0.97754700854700871</v>
      </c>
      <c r="BC264" s="10"/>
      <c r="BD264" s="10"/>
      <c r="BE264" s="10"/>
      <c r="BF264" s="10"/>
      <c r="BG264" s="6"/>
      <c r="BO264" s="22"/>
    </row>
    <row r="265" spans="1:67" x14ac:dyDescent="0.25">
      <c r="A265" s="112">
        <v>261</v>
      </c>
      <c r="B265" s="112">
        <v>545</v>
      </c>
      <c r="C265" s="112">
        <v>38</v>
      </c>
      <c r="D265" s="112">
        <v>41</v>
      </c>
      <c r="E265" s="113">
        <v>3507.1927380948009</v>
      </c>
      <c r="F265" s="112">
        <v>441</v>
      </c>
      <c r="G265" s="112">
        <v>0</v>
      </c>
      <c r="H265" s="113">
        <v>220059</v>
      </c>
      <c r="I265" s="113">
        <v>64100</v>
      </c>
      <c r="J265" s="113">
        <v>160059</v>
      </c>
      <c r="K265" s="112" t="s">
        <v>123</v>
      </c>
      <c r="L265" s="112" t="s">
        <v>123</v>
      </c>
      <c r="M265" s="118">
        <v>0.98</v>
      </c>
      <c r="N265" s="124"/>
      <c r="O265" s="124"/>
      <c r="P265" s="112">
        <f>AVERAGE($F$5:F265)</f>
        <v>436.40229885057471</v>
      </c>
      <c r="Q265" s="112">
        <f>AVERAGE(G$5:G265)</f>
        <v>5.7471264367816091E-2</v>
      </c>
      <c r="R265" s="113">
        <f>AVERAGE(H$5:H265)</f>
        <v>217764.74712643679</v>
      </c>
      <c r="S265" s="113">
        <f>AVERAGE(I$5:I265)</f>
        <v>63668.908045977012</v>
      </c>
      <c r="T265" s="113">
        <f>AVERAGE(J$5:J265)</f>
        <v>158649.86206896551</v>
      </c>
      <c r="U265" s="118">
        <f>AVERAGE($M$5:M265)</f>
        <v>0.96978288633461041</v>
      </c>
      <c r="V265" s="6"/>
      <c r="W265" s="6"/>
      <c r="X265" s="6"/>
      <c r="Y265" s="6"/>
      <c r="Z265" s="6"/>
      <c r="AA265" s="6"/>
      <c r="AB265" s="6"/>
      <c r="AC265" s="6"/>
      <c r="AD265" s="6"/>
      <c r="AE265" s="6"/>
      <c r="AF265" s="6"/>
      <c r="AG265" s="22"/>
      <c r="AH265" s="112">
        <v>261</v>
      </c>
      <c r="AI265" s="112">
        <v>593</v>
      </c>
      <c r="AJ265" s="112">
        <v>34</v>
      </c>
      <c r="AK265" s="112">
        <v>38</v>
      </c>
      <c r="AL265" s="113">
        <v>4755.0243144109591</v>
      </c>
      <c r="AM265" s="112">
        <v>444</v>
      </c>
      <c r="AN265" s="112">
        <v>0</v>
      </c>
      <c r="AO265" s="113">
        <v>265956</v>
      </c>
      <c r="AP265" s="113">
        <v>64400</v>
      </c>
      <c r="AQ265" s="113">
        <v>205356</v>
      </c>
      <c r="AR265" s="112" t="s">
        <v>123</v>
      </c>
      <c r="AS265" s="112" t="s">
        <v>123</v>
      </c>
      <c r="AT265" s="118">
        <v>0.98666666666666669</v>
      </c>
      <c r="AU265" s="124"/>
      <c r="AV265" s="124"/>
      <c r="AW265" s="112">
        <f>AVERAGE(AM$5:AM265)</f>
        <v>439.91187739463601</v>
      </c>
      <c r="AX265" s="112">
        <f>AVERAGE(AN$5:AN265)</f>
        <v>0.25670498084291188</v>
      </c>
      <c r="AY265" s="113">
        <f>AVERAGE(AO$5:AO265)</f>
        <v>263507.21455938695</v>
      </c>
      <c r="AZ265" s="113">
        <f>AVERAGE(AP$5:AP265)</f>
        <v>64144.954022988502</v>
      </c>
      <c r="BA265" s="113">
        <f>AVERAGE(AQ$5:AQ265)</f>
        <v>203400.57471264369</v>
      </c>
      <c r="BB265" s="118">
        <f>AVERAGE($AT$5:AT265)</f>
        <v>0.97758194976585799</v>
      </c>
      <c r="BC265" s="6"/>
      <c r="BD265" s="6"/>
      <c r="BE265" s="6"/>
      <c r="BF265" s="6"/>
      <c r="BG265" s="10"/>
      <c r="BO265" s="22"/>
    </row>
    <row r="266" spans="1:67" x14ac:dyDescent="0.25">
      <c r="A266" s="112">
        <v>262</v>
      </c>
      <c r="B266" s="112">
        <v>482</v>
      </c>
      <c r="C266" s="112">
        <v>48</v>
      </c>
      <c r="D266" s="112">
        <v>50</v>
      </c>
      <c r="E266" s="113">
        <v>2945.687493063971</v>
      </c>
      <c r="F266" s="112">
        <v>432</v>
      </c>
      <c r="G266" s="112">
        <v>0</v>
      </c>
      <c r="H266" s="113">
        <v>215568</v>
      </c>
      <c r="I266" s="113">
        <v>63200</v>
      </c>
      <c r="J266" s="113">
        <v>157368</v>
      </c>
      <c r="K266" s="112" t="s">
        <v>123</v>
      </c>
      <c r="L266" s="112" t="s">
        <v>123</v>
      </c>
      <c r="M266" s="118">
        <v>0.96</v>
      </c>
      <c r="N266" s="124"/>
      <c r="O266" s="124"/>
      <c r="P266" s="112">
        <f>AVERAGE($F$5:F266)</f>
        <v>436.3854961832061</v>
      </c>
      <c r="Q266" s="112">
        <f>AVERAGE(G$5:G266)</f>
        <v>5.7251908396946563E-2</v>
      </c>
      <c r="R266" s="113">
        <f>AVERAGE(H$5:H266)</f>
        <v>217756.36259541984</v>
      </c>
      <c r="S266" s="113">
        <f>AVERAGE(I$5:I266)</f>
        <v>63667.118320610687</v>
      </c>
      <c r="T266" s="113">
        <f>AVERAGE(J$5:J266)</f>
        <v>158644.96946564884</v>
      </c>
      <c r="U266" s="118">
        <f>AVERAGE($M$5:M266)</f>
        <v>0.96974554707379135</v>
      </c>
      <c r="V266" s="6"/>
      <c r="W266" s="6"/>
      <c r="X266" s="6"/>
      <c r="Y266" s="6"/>
      <c r="Z266" s="6"/>
      <c r="AA266" s="6"/>
      <c r="AB266" s="6"/>
      <c r="AC266" s="6"/>
      <c r="AD266" s="6"/>
      <c r="AE266" s="6"/>
      <c r="AF266" s="6"/>
      <c r="AG266" s="22"/>
      <c r="AH266" s="112">
        <v>262</v>
      </c>
      <c r="AI266" s="112">
        <v>542</v>
      </c>
      <c r="AJ266" s="112">
        <v>38</v>
      </c>
      <c r="AK266" s="112">
        <v>34</v>
      </c>
      <c r="AL266" s="113">
        <v>4977.6792965515378</v>
      </c>
      <c r="AM266" s="112">
        <v>448</v>
      </c>
      <c r="AN266" s="112">
        <v>0</v>
      </c>
      <c r="AO266" s="113">
        <v>268352</v>
      </c>
      <c r="AP266" s="113">
        <v>64800</v>
      </c>
      <c r="AQ266" s="113">
        <v>206952</v>
      </c>
      <c r="AR266" s="112" t="s">
        <v>123</v>
      </c>
      <c r="AS266" s="112" t="s">
        <v>123</v>
      </c>
      <c r="AT266" s="118">
        <v>0.99555555555555553</v>
      </c>
      <c r="AU266" s="124"/>
      <c r="AV266" s="124"/>
      <c r="AW266" s="112">
        <f>AVERAGE(AM$5:AM266)</f>
        <v>439.94274809160305</v>
      </c>
      <c r="AX266" s="112">
        <f>AVERAGE(AN$5:AN266)</f>
        <v>0.25572519083969464</v>
      </c>
      <c r="AY266" s="113">
        <f>AVERAGE(AO$5:AO266)</f>
        <v>263525.7061068702</v>
      </c>
      <c r="AZ266" s="113">
        <f>AVERAGE(AP$5:AP266)</f>
        <v>64147.454198473286</v>
      </c>
      <c r="BA266" s="113">
        <f>AVERAGE(AQ$5:AQ266)</f>
        <v>203414.12977099235</v>
      </c>
      <c r="BB266" s="118">
        <f>AVERAGE($AT$5:AT266)</f>
        <v>0.97765055131467371</v>
      </c>
      <c r="BO266" s="22"/>
    </row>
    <row r="267" spans="1:67" x14ac:dyDescent="0.25">
      <c r="A267" s="112">
        <v>263</v>
      </c>
      <c r="B267" s="112">
        <v>519</v>
      </c>
      <c r="C267" s="112">
        <v>47</v>
      </c>
      <c r="D267" s="112">
        <v>30</v>
      </c>
      <c r="E267" s="113">
        <v>2562.4774175311845</v>
      </c>
      <c r="F267" s="112">
        <v>450</v>
      </c>
      <c r="G267" s="112">
        <v>2</v>
      </c>
      <c r="H267" s="113">
        <v>224550</v>
      </c>
      <c r="I267" s="113">
        <v>65998</v>
      </c>
      <c r="J267" s="113">
        <v>161552</v>
      </c>
      <c r="K267" s="112" t="s">
        <v>124</v>
      </c>
      <c r="L267" s="112" t="s">
        <v>124</v>
      </c>
      <c r="M267" s="118">
        <v>1</v>
      </c>
      <c r="N267" s="124"/>
      <c r="O267" s="124"/>
      <c r="P267" s="112">
        <f>AVERAGE($F$5:F267)</f>
        <v>436.43726235741445</v>
      </c>
      <c r="Q267" s="112">
        <f>AVERAGE(G$5:G267)</f>
        <v>6.4638783269961975E-2</v>
      </c>
      <c r="R267" s="113">
        <f>AVERAGE(H$5:H267)</f>
        <v>217782.19391634982</v>
      </c>
      <c r="S267" s="113">
        <f>AVERAGE(I$5:I267)</f>
        <v>63675.980988593154</v>
      </c>
      <c r="T267" s="113">
        <f>AVERAGE(J$5:J267)</f>
        <v>158656.02281368821</v>
      </c>
      <c r="U267" s="118">
        <f>AVERAGE($M$5:M267)</f>
        <v>0.96986058301647649</v>
      </c>
      <c r="V267" s="6"/>
      <c r="W267" s="6"/>
      <c r="X267" s="6"/>
      <c r="Y267" s="6"/>
      <c r="Z267" s="6"/>
      <c r="AA267" s="6"/>
      <c r="AB267" s="6"/>
      <c r="AC267" s="6"/>
      <c r="AD267" s="6"/>
      <c r="AE267" s="6"/>
      <c r="AF267" s="6"/>
      <c r="AG267" s="22"/>
      <c r="AH267" s="112">
        <v>263</v>
      </c>
      <c r="AI267" s="112">
        <v>493</v>
      </c>
      <c r="AJ267" s="112">
        <v>46</v>
      </c>
      <c r="AK267" s="112">
        <v>46</v>
      </c>
      <c r="AL267" s="113">
        <v>2483.9531498657548</v>
      </c>
      <c r="AM267" s="112">
        <v>436</v>
      </c>
      <c r="AN267" s="112">
        <v>0</v>
      </c>
      <c r="AO267" s="113">
        <v>261164</v>
      </c>
      <c r="AP267" s="113">
        <v>63600</v>
      </c>
      <c r="AQ267" s="113">
        <v>202164</v>
      </c>
      <c r="AR267" s="112" t="s">
        <v>123</v>
      </c>
      <c r="AS267" s="112" t="s">
        <v>123</v>
      </c>
      <c r="AT267" s="118">
        <v>0.96888888888888891</v>
      </c>
      <c r="AU267" s="124"/>
      <c r="AV267" s="124"/>
      <c r="AW267" s="112">
        <f>AVERAGE(AM$5:AM267)</f>
        <v>439.92775665399239</v>
      </c>
      <c r="AX267" s="112">
        <f>AVERAGE(AN$5:AN267)</f>
        <v>0.25475285171102663</v>
      </c>
      <c r="AY267" s="113">
        <f>AVERAGE(AO$5:AO267)</f>
        <v>263516.72623574146</v>
      </c>
      <c r="AZ267" s="113">
        <f>AVERAGE(AP$5:AP267)</f>
        <v>64145.372623574141</v>
      </c>
      <c r="BA267" s="113">
        <f>AVERAGE(AQ$5:AQ267)</f>
        <v>203409.3764258555</v>
      </c>
      <c r="BB267" s="118">
        <f>AVERAGE($AT$5:AT267)</f>
        <v>0.97761723700887226</v>
      </c>
      <c r="BC267" s="6"/>
      <c r="BD267" s="6"/>
      <c r="BE267" s="6"/>
      <c r="BF267" s="6"/>
      <c r="BG267" s="6"/>
      <c r="BO267" s="22"/>
    </row>
    <row r="268" spans="1:67" x14ac:dyDescent="0.25">
      <c r="A268" s="112">
        <v>264</v>
      </c>
      <c r="B268" s="112">
        <v>604</v>
      </c>
      <c r="C268" s="112">
        <v>29</v>
      </c>
      <c r="D268" s="112">
        <v>47</v>
      </c>
      <c r="E268" s="113">
        <v>4693.5910644711676</v>
      </c>
      <c r="F268" s="112">
        <v>435</v>
      </c>
      <c r="G268" s="112">
        <v>0</v>
      </c>
      <c r="H268" s="113">
        <v>217065</v>
      </c>
      <c r="I268" s="113">
        <v>63500</v>
      </c>
      <c r="J268" s="113">
        <v>158265</v>
      </c>
      <c r="K268" s="112" t="s">
        <v>123</v>
      </c>
      <c r="L268" s="112" t="s">
        <v>123</v>
      </c>
      <c r="M268" s="118">
        <v>0.96666666666666667</v>
      </c>
      <c r="N268" s="124"/>
      <c r="O268" s="124"/>
      <c r="P268" s="112">
        <f>AVERAGE($F$5:F268)</f>
        <v>436.43181818181819</v>
      </c>
      <c r="Q268" s="112">
        <f>AVERAGE(G$5:G268)</f>
        <v>6.4393939393939392E-2</v>
      </c>
      <c r="R268" s="113">
        <f>AVERAGE(H$5:H268)</f>
        <v>217779.47727272726</v>
      </c>
      <c r="S268" s="113">
        <f>AVERAGE(I$5:I268)</f>
        <v>63675.314393939392</v>
      </c>
      <c r="T268" s="113">
        <f>AVERAGE(J$5:J268)</f>
        <v>158654.54166666666</v>
      </c>
      <c r="U268" s="118">
        <f>AVERAGE($M$5:M268)</f>
        <v>0.96984848484848474</v>
      </c>
      <c r="V268" s="6"/>
      <c r="W268" s="6"/>
      <c r="X268" s="6"/>
      <c r="Y268" s="6"/>
      <c r="Z268" s="6"/>
      <c r="AA268" s="6"/>
      <c r="AB268" s="6"/>
      <c r="AC268" s="6"/>
      <c r="AD268" s="6"/>
      <c r="AE268" s="6"/>
      <c r="AF268" s="6"/>
      <c r="AG268" s="22"/>
      <c r="AH268" s="112">
        <v>264</v>
      </c>
      <c r="AI268" s="112">
        <v>550</v>
      </c>
      <c r="AJ268" s="112">
        <v>44</v>
      </c>
      <c r="AK268" s="112">
        <v>53</v>
      </c>
      <c r="AL268" s="113">
        <v>2127.7685461896472</v>
      </c>
      <c r="AM268" s="112">
        <v>429</v>
      </c>
      <c r="AN268" s="112">
        <v>0</v>
      </c>
      <c r="AO268" s="113">
        <v>256971</v>
      </c>
      <c r="AP268" s="113">
        <v>62900</v>
      </c>
      <c r="AQ268" s="113">
        <v>199371</v>
      </c>
      <c r="AR268" s="112" t="s">
        <v>123</v>
      </c>
      <c r="AS268" s="112" t="s">
        <v>123</v>
      </c>
      <c r="AT268" s="118">
        <v>0.95333333333333337</v>
      </c>
      <c r="AU268" s="124"/>
      <c r="AV268" s="124"/>
      <c r="AW268" s="112">
        <f>AVERAGE(AM$5:AM268)</f>
        <v>439.88636363636363</v>
      </c>
      <c r="AX268" s="112">
        <f>AVERAGE(AN$5:AN268)</f>
        <v>0.25378787878787878</v>
      </c>
      <c r="AY268" s="113">
        <f>AVERAGE(AO$5:AO268)</f>
        <v>263491.93181818182</v>
      </c>
      <c r="AZ268" s="113">
        <f>AVERAGE(AP$5:AP268)</f>
        <v>64140.655303030304</v>
      </c>
      <c r="BA268" s="113">
        <f>AVERAGE(AQ$5:AQ268)</f>
        <v>203394.07954545456</v>
      </c>
      <c r="BB268" s="118">
        <f>AVERAGE($AT$5:AT268)</f>
        <v>0.97752525252525269</v>
      </c>
      <c r="BC268" s="10"/>
      <c r="BD268" s="10"/>
      <c r="BE268" s="10"/>
      <c r="BF268" s="10"/>
      <c r="BG268" s="6"/>
      <c r="BO268" s="22"/>
    </row>
    <row r="269" spans="1:67" x14ac:dyDescent="0.25">
      <c r="A269" s="112">
        <v>265</v>
      </c>
      <c r="B269" s="112">
        <v>590</v>
      </c>
      <c r="C269" s="112">
        <v>35</v>
      </c>
      <c r="D269" s="112">
        <v>50</v>
      </c>
      <c r="E269" s="113">
        <v>3957.923601683462</v>
      </c>
      <c r="F269" s="112">
        <v>432</v>
      </c>
      <c r="G269" s="112">
        <v>0</v>
      </c>
      <c r="H269" s="113">
        <v>215568</v>
      </c>
      <c r="I269" s="113">
        <v>63200</v>
      </c>
      <c r="J269" s="113">
        <v>157368</v>
      </c>
      <c r="K269" s="112" t="s">
        <v>123</v>
      </c>
      <c r="L269" s="112" t="s">
        <v>123</v>
      </c>
      <c r="M269" s="118">
        <v>0.96</v>
      </c>
      <c r="N269" s="124"/>
      <c r="O269" s="124"/>
      <c r="P269" s="112">
        <f>AVERAGE($F$5:F269)</f>
        <v>436.41509433962267</v>
      </c>
      <c r="Q269" s="112">
        <f>AVERAGE(G$5:G269)</f>
        <v>6.4150943396226415E-2</v>
      </c>
      <c r="R269" s="113">
        <f>AVERAGE(H$5:H269)</f>
        <v>217771.13207547169</v>
      </c>
      <c r="S269" s="113">
        <f>AVERAGE(I$5:I269)</f>
        <v>63673.520754716978</v>
      </c>
      <c r="T269" s="113">
        <f>AVERAGE(J$5:J269)</f>
        <v>158649.68679245282</v>
      </c>
      <c r="U269" s="118">
        <f>AVERAGE($M$5:M269)</f>
        <v>0.96981132075471677</v>
      </c>
      <c r="V269" s="6"/>
      <c r="W269" s="6"/>
      <c r="X269" s="6"/>
      <c r="Y269" s="6"/>
      <c r="Z269" s="6"/>
      <c r="AA269" s="6"/>
      <c r="AB269" s="6"/>
      <c r="AC269" s="6"/>
      <c r="AD269" s="6"/>
      <c r="AE269" s="6"/>
      <c r="AF269" s="6"/>
      <c r="AG269" s="22"/>
      <c r="AH269" s="112">
        <v>265</v>
      </c>
      <c r="AI269" s="112">
        <v>524</v>
      </c>
      <c r="AJ269" s="112">
        <v>35</v>
      </c>
      <c r="AK269" s="112">
        <v>36</v>
      </c>
      <c r="AL269" s="113">
        <v>4267.1124329801769</v>
      </c>
      <c r="AM269" s="112">
        <v>446</v>
      </c>
      <c r="AN269" s="112">
        <v>0</v>
      </c>
      <c r="AO269" s="113">
        <v>267154</v>
      </c>
      <c r="AP269" s="113">
        <v>64600</v>
      </c>
      <c r="AQ269" s="113">
        <v>206154</v>
      </c>
      <c r="AR269" s="112" t="s">
        <v>123</v>
      </c>
      <c r="AS269" s="112" t="s">
        <v>123</v>
      </c>
      <c r="AT269" s="118">
        <v>0.99111111111111116</v>
      </c>
      <c r="AU269" s="124"/>
      <c r="AV269" s="124"/>
      <c r="AW269" s="112">
        <f>AVERAGE(AM$5:AM269)</f>
        <v>439.90943396226413</v>
      </c>
      <c r="AX269" s="112">
        <f>AVERAGE(AN$5:AN269)</f>
        <v>0.25283018867924528</v>
      </c>
      <c r="AY269" s="113">
        <f>AVERAGE(AO$5:AO269)</f>
        <v>263505.75094339624</v>
      </c>
      <c r="AZ269" s="113">
        <f>AVERAGE(AP$5:AP269)</f>
        <v>64142.388679245283</v>
      </c>
      <c r="BA269" s="113">
        <f>AVERAGE(AQ$5:AQ269)</f>
        <v>203404.49433962264</v>
      </c>
      <c r="BB269" s="118">
        <f>AVERAGE($AT$5:AT269)</f>
        <v>0.97757651991614281</v>
      </c>
      <c r="BC269" s="6"/>
      <c r="BD269" s="6"/>
      <c r="BE269" s="6"/>
      <c r="BF269" s="6"/>
      <c r="BG269" s="10"/>
      <c r="BO269" s="22"/>
    </row>
    <row r="270" spans="1:67" x14ac:dyDescent="0.25">
      <c r="A270" s="112">
        <v>266</v>
      </c>
      <c r="B270" s="112">
        <v>478</v>
      </c>
      <c r="C270" s="112">
        <v>33</v>
      </c>
      <c r="D270" s="112">
        <v>39</v>
      </c>
      <c r="E270" s="113">
        <v>4996.7725074388873</v>
      </c>
      <c r="F270" s="112">
        <v>443</v>
      </c>
      <c r="G270" s="112">
        <v>0</v>
      </c>
      <c r="H270" s="113">
        <v>221057</v>
      </c>
      <c r="I270" s="113">
        <v>64300</v>
      </c>
      <c r="J270" s="113">
        <v>160657</v>
      </c>
      <c r="K270" s="112" t="s">
        <v>123</v>
      </c>
      <c r="L270" s="112" t="s">
        <v>123</v>
      </c>
      <c r="M270" s="118">
        <v>0.98444444444444446</v>
      </c>
      <c r="N270" s="124"/>
      <c r="O270" s="124"/>
      <c r="P270" s="112">
        <f>AVERAGE($F$5:F270)</f>
        <v>436.43984962406017</v>
      </c>
      <c r="Q270" s="112">
        <f>AVERAGE(G$5:G270)</f>
        <v>6.3909774436090222E-2</v>
      </c>
      <c r="R270" s="113">
        <f>AVERAGE(H$5:H270)</f>
        <v>217783.48496240602</v>
      </c>
      <c r="S270" s="113">
        <f>AVERAGE(I$5:I270)</f>
        <v>63675.875939849626</v>
      </c>
      <c r="T270" s="113">
        <f>AVERAGE(J$5:J270)</f>
        <v>158657.23308270678</v>
      </c>
      <c r="U270" s="118">
        <f>AVERAGE($M$5:M270)</f>
        <v>0.9698663324979111</v>
      </c>
      <c r="V270" s="6"/>
      <c r="W270" s="6"/>
      <c r="X270" s="6"/>
      <c r="Y270" s="6"/>
      <c r="Z270" s="6"/>
      <c r="AA270" s="6"/>
      <c r="AB270" s="6"/>
      <c r="AC270" s="6"/>
      <c r="AD270" s="6"/>
      <c r="AE270" s="6"/>
      <c r="AF270" s="6"/>
      <c r="AG270" s="22"/>
      <c r="AH270" s="112">
        <v>266</v>
      </c>
      <c r="AI270" s="112">
        <v>475</v>
      </c>
      <c r="AJ270" s="112">
        <v>40</v>
      </c>
      <c r="AK270" s="112">
        <v>36</v>
      </c>
      <c r="AL270" s="113">
        <v>4968.137245919831</v>
      </c>
      <c r="AM270" s="112">
        <v>446</v>
      </c>
      <c r="AN270" s="112">
        <v>0</v>
      </c>
      <c r="AO270" s="113">
        <v>267154</v>
      </c>
      <c r="AP270" s="113">
        <v>64600</v>
      </c>
      <c r="AQ270" s="113">
        <v>206154</v>
      </c>
      <c r="AR270" s="112" t="s">
        <v>123</v>
      </c>
      <c r="AS270" s="112" t="s">
        <v>123</v>
      </c>
      <c r="AT270" s="118">
        <v>0.99111111111111116</v>
      </c>
      <c r="AU270" s="124"/>
      <c r="AV270" s="124"/>
      <c r="AW270" s="112">
        <f>AVERAGE(AM$5:AM270)</f>
        <v>439.93233082706769</v>
      </c>
      <c r="AX270" s="112">
        <f>AVERAGE(AN$5:AN270)</f>
        <v>0.25187969924812031</v>
      </c>
      <c r="AY270" s="113">
        <f>AVERAGE(AO$5:AO270)</f>
        <v>263519.46616541356</v>
      </c>
      <c r="AZ270" s="113">
        <f>AVERAGE(AP$5:AP270)</f>
        <v>64144.109022556389</v>
      </c>
      <c r="BA270" s="113">
        <f>AVERAGE(AQ$5:AQ270)</f>
        <v>203414.83082706766</v>
      </c>
      <c r="BB270" s="118">
        <f>AVERAGE($AT$5:AT270)</f>
        <v>0.97762740183792851</v>
      </c>
      <c r="BO270" s="22"/>
    </row>
    <row r="271" spans="1:67" x14ac:dyDescent="0.25">
      <c r="A271" s="112">
        <v>267</v>
      </c>
      <c r="B271" s="112">
        <v>558</v>
      </c>
      <c r="C271" s="112">
        <v>29</v>
      </c>
      <c r="D271" s="112">
        <v>40</v>
      </c>
      <c r="E271" s="113">
        <v>2262.061084456001</v>
      </c>
      <c r="F271" s="112">
        <v>442</v>
      </c>
      <c r="G271" s="112">
        <v>0</v>
      </c>
      <c r="H271" s="113">
        <v>220558</v>
      </c>
      <c r="I271" s="113">
        <v>64200</v>
      </c>
      <c r="J271" s="113">
        <v>160358</v>
      </c>
      <c r="K271" s="112" t="s">
        <v>123</v>
      </c>
      <c r="L271" s="112" t="s">
        <v>123</v>
      </c>
      <c r="M271" s="118">
        <v>0.98222222222222222</v>
      </c>
      <c r="N271" s="124"/>
      <c r="O271" s="124"/>
      <c r="P271" s="112">
        <f>AVERAGE($F$5:F271)</f>
        <v>436.46067415730334</v>
      </c>
      <c r="Q271" s="112">
        <f>AVERAGE(G$5:G271)</f>
        <v>6.3670411985018729E-2</v>
      </c>
      <c r="R271" s="113">
        <f>AVERAGE(H$5:H271)</f>
        <v>217793.8764044944</v>
      </c>
      <c r="S271" s="113">
        <f>AVERAGE(I$5:I271)</f>
        <v>63677.838951310863</v>
      </c>
      <c r="T271" s="113">
        <f>AVERAGE(J$5:J271)</f>
        <v>158663.60299625469</v>
      </c>
      <c r="U271" s="118">
        <f>AVERAGE($M$5:M271)</f>
        <v>0.96991260923845157</v>
      </c>
      <c r="V271" s="6"/>
      <c r="W271" s="6"/>
      <c r="X271" s="6"/>
      <c r="Y271" s="6"/>
      <c r="Z271" s="6"/>
      <c r="AA271" s="6"/>
      <c r="AB271" s="6"/>
      <c r="AC271" s="6"/>
      <c r="AD271" s="6"/>
      <c r="AE271" s="6"/>
      <c r="AF271" s="6"/>
      <c r="AG271" s="22"/>
      <c r="AH271" s="112">
        <v>267</v>
      </c>
      <c r="AI271" s="112">
        <v>484</v>
      </c>
      <c r="AJ271" s="112">
        <v>40</v>
      </c>
      <c r="AK271" s="112">
        <v>42</v>
      </c>
      <c r="AL271" s="113">
        <v>3548.3100721565002</v>
      </c>
      <c r="AM271" s="112">
        <v>440</v>
      </c>
      <c r="AN271" s="112">
        <v>0</v>
      </c>
      <c r="AO271" s="113">
        <v>263560</v>
      </c>
      <c r="AP271" s="113">
        <v>64000</v>
      </c>
      <c r="AQ271" s="113">
        <v>203760</v>
      </c>
      <c r="AR271" s="112" t="s">
        <v>123</v>
      </c>
      <c r="AS271" s="112" t="s">
        <v>123</v>
      </c>
      <c r="AT271" s="118">
        <v>0.97777777777777775</v>
      </c>
      <c r="AU271" s="124"/>
      <c r="AV271" s="124"/>
      <c r="AW271" s="112">
        <f>AVERAGE(AM$5:AM271)</f>
        <v>439.93258426966293</v>
      </c>
      <c r="AX271" s="112">
        <f>AVERAGE(AN$5:AN271)</f>
        <v>0.25093632958801498</v>
      </c>
      <c r="AY271" s="113">
        <f>AVERAGE(AO$5:AO271)</f>
        <v>263519.61797752808</v>
      </c>
      <c r="AZ271" s="113">
        <f>AVERAGE(AP$5:AP271)</f>
        <v>64143.56928838951</v>
      </c>
      <c r="BA271" s="113">
        <f>AVERAGE(AQ$5:AQ271)</f>
        <v>203416.1235955056</v>
      </c>
      <c r="BB271" s="118">
        <f>AVERAGE($AT$5:AT271)</f>
        <v>0.97762796504369576</v>
      </c>
      <c r="BC271" s="6"/>
      <c r="BD271" s="6"/>
      <c r="BE271" s="6"/>
      <c r="BF271" s="6"/>
      <c r="BG271" s="6"/>
      <c r="BO271" s="22"/>
    </row>
    <row r="272" spans="1:67" x14ac:dyDescent="0.25">
      <c r="A272" s="112">
        <v>268</v>
      </c>
      <c r="B272" s="112">
        <v>510</v>
      </c>
      <c r="C272" s="112">
        <v>41</v>
      </c>
      <c r="D272" s="112">
        <v>31</v>
      </c>
      <c r="E272" s="113">
        <v>2114.4778220922367</v>
      </c>
      <c r="F272" s="112">
        <v>450</v>
      </c>
      <c r="G272" s="112">
        <v>1</v>
      </c>
      <c r="H272" s="113">
        <v>224550</v>
      </c>
      <c r="I272" s="113">
        <v>65499</v>
      </c>
      <c r="J272" s="113">
        <v>162151</v>
      </c>
      <c r="K272" s="112" t="s">
        <v>124</v>
      </c>
      <c r="L272" s="112" t="s">
        <v>124</v>
      </c>
      <c r="M272" s="118">
        <v>1</v>
      </c>
      <c r="N272" s="124"/>
      <c r="O272" s="124"/>
      <c r="P272" s="112">
        <f>AVERAGE($F$5:F272)</f>
        <v>436.51119402985074</v>
      </c>
      <c r="Q272" s="112">
        <f>AVERAGE(G$5:G272)</f>
        <v>6.7164179104477612E-2</v>
      </c>
      <c r="R272" s="113">
        <f>AVERAGE(H$5:H272)</f>
        <v>217819.08582089553</v>
      </c>
      <c r="S272" s="113">
        <f>AVERAGE(I$5:I272)</f>
        <v>63684.63432835821</v>
      </c>
      <c r="T272" s="113">
        <f>AVERAGE(J$5:J272)</f>
        <v>158676.6156716418</v>
      </c>
      <c r="U272" s="118">
        <f>AVERAGE($M$5:M272)</f>
        <v>0.97002487562189021</v>
      </c>
      <c r="V272" s="6"/>
      <c r="W272" s="6"/>
      <c r="X272" s="6"/>
      <c r="Y272" s="6"/>
      <c r="Z272" s="6"/>
      <c r="AA272" s="6"/>
      <c r="AB272" s="6"/>
      <c r="AC272" s="6"/>
      <c r="AD272" s="6"/>
      <c r="AE272" s="6"/>
      <c r="AF272" s="6"/>
      <c r="AG272" s="22"/>
      <c r="AH272" s="112">
        <v>268</v>
      </c>
      <c r="AI272" s="112">
        <v>538</v>
      </c>
      <c r="AJ272" s="112">
        <v>32</v>
      </c>
      <c r="AK272" s="112">
        <v>40</v>
      </c>
      <c r="AL272" s="113">
        <v>2363.9509270647623</v>
      </c>
      <c r="AM272" s="112">
        <v>442</v>
      </c>
      <c r="AN272" s="112">
        <v>0</v>
      </c>
      <c r="AO272" s="113">
        <v>264758</v>
      </c>
      <c r="AP272" s="113">
        <v>64200</v>
      </c>
      <c r="AQ272" s="113">
        <v>204558</v>
      </c>
      <c r="AR272" s="112" t="s">
        <v>123</v>
      </c>
      <c r="AS272" s="112" t="s">
        <v>123</v>
      </c>
      <c r="AT272" s="118">
        <v>0.98222222222222222</v>
      </c>
      <c r="AU272" s="124"/>
      <c r="AV272" s="124"/>
      <c r="AW272" s="112">
        <f>AVERAGE(AM$5:AM272)</f>
        <v>439.94029850746267</v>
      </c>
      <c r="AX272" s="112">
        <f>AVERAGE(AN$5:AN272)</f>
        <v>0.25</v>
      </c>
      <c r="AY272" s="113">
        <f>AVERAGE(AO$5:AO272)</f>
        <v>263524.23880597018</v>
      </c>
      <c r="AZ272" s="113">
        <f>AVERAGE(AP$5:AP272)</f>
        <v>64143.779850746272</v>
      </c>
      <c r="BA272" s="113">
        <f>AVERAGE(AQ$5:AQ272)</f>
        <v>203420.3843283582</v>
      </c>
      <c r="BB272" s="118">
        <f>AVERAGE($AT$5:AT272)</f>
        <v>0.97764510779436187</v>
      </c>
      <c r="BC272" s="10"/>
      <c r="BD272" s="10"/>
      <c r="BE272" s="10"/>
      <c r="BF272" s="10"/>
      <c r="BG272" s="6"/>
      <c r="BO272" s="22"/>
    </row>
    <row r="273" spans="1:67" x14ac:dyDescent="0.25">
      <c r="A273" s="112">
        <v>269</v>
      </c>
      <c r="B273" s="112">
        <v>556</v>
      </c>
      <c r="C273" s="112">
        <v>47</v>
      </c>
      <c r="D273" s="112">
        <v>44</v>
      </c>
      <c r="E273" s="113">
        <v>3882.2224074793212</v>
      </c>
      <c r="F273" s="112">
        <v>438</v>
      </c>
      <c r="G273" s="112">
        <v>0</v>
      </c>
      <c r="H273" s="113">
        <v>218562</v>
      </c>
      <c r="I273" s="113">
        <v>63800</v>
      </c>
      <c r="J273" s="113">
        <v>159162</v>
      </c>
      <c r="K273" s="112" t="s">
        <v>123</v>
      </c>
      <c r="L273" s="112" t="s">
        <v>123</v>
      </c>
      <c r="M273" s="118">
        <v>0.97333333333333338</v>
      </c>
      <c r="N273" s="124"/>
      <c r="O273" s="124"/>
      <c r="P273" s="112">
        <f>AVERAGE($F$5:F273)</f>
        <v>436.51672862453529</v>
      </c>
      <c r="Q273" s="112">
        <f>AVERAGE(G$5:G273)</f>
        <v>6.6914498141263934E-2</v>
      </c>
      <c r="R273" s="113">
        <f>AVERAGE(H$5:H273)</f>
        <v>217821.84758364313</v>
      </c>
      <c r="S273" s="113">
        <f>AVERAGE(I$5:I273)</f>
        <v>63685.063197026022</v>
      </c>
      <c r="T273" s="113">
        <f>AVERAGE(J$5:J273)</f>
        <v>158678.42007434944</v>
      </c>
      <c r="U273" s="118">
        <f>AVERAGE($M$5:M273)</f>
        <v>0.97003717472118933</v>
      </c>
      <c r="V273" s="6"/>
      <c r="W273" s="6"/>
      <c r="X273" s="6"/>
      <c r="Y273" s="6"/>
      <c r="Z273" s="6"/>
      <c r="AA273" s="6"/>
      <c r="AB273" s="6"/>
      <c r="AC273" s="6"/>
      <c r="AD273" s="6"/>
      <c r="AE273" s="6"/>
      <c r="AF273" s="6"/>
      <c r="AG273" s="22"/>
      <c r="AH273" s="112">
        <v>269</v>
      </c>
      <c r="AI273" s="112">
        <v>499</v>
      </c>
      <c r="AJ273" s="112">
        <v>31</v>
      </c>
      <c r="AK273" s="112">
        <v>33</v>
      </c>
      <c r="AL273" s="113">
        <v>3162.615177477172</v>
      </c>
      <c r="AM273" s="112">
        <v>449</v>
      </c>
      <c r="AN273" s="112">
        <v>0</v>
      </c>
      <c r="AO273" s="113">
        <v>268951</v>
      </c>
      <c r="AP273" s="113">
        <v>64900</v>
      </c>
      <c r="AQ273" s="113">
        <v>207351</v>
      </c>
      <c r="AR273" s="112" t="s">
        <v>123</v>
      </c>
      <c r="AS273" s="112" t="s">
        <v>123</v>
      </c>
      <c r="AT273" s="118">
        <v>0.99777777777777776</v>
      </c>
      <c r="AU273" s="124"/>
      <c r="AV273" s="124"/>
      <c r="AW273" s="112">
        <f>AVERAGE(AM$5:AM273)</f>
        <v>439.97397769516726</v>
      </c>
      <c r="AX273" s="112">
        <f>AVERAGE(AN$5:AN273)</f>
        <v>0.24907063197026022</v>
      </c>
      <c r="AY273" s="113">
        <f>AVERAGE(AO$5:AO273)</f>
        <v>263544.41263940523</v>
      </c>
      <c r="AZ273" s="113">
        <f>AVERAGE(AP$5:AP273)</f>
        <v>64146.591078066915</v>
      </c>
      <c r="BA273" s="113">
        <f>AVERAGE(AQ$5:AQ273)</f>
        <v>203434.99628252789</v>
      </c>
      <c r="BB273" s="118">
        <f>AVERAGE($AT$5:AT273)</f>
        <v>0.97771995043370552</v>
      </c>
      <c r="BC273" s="6"/>
      <c r="BD273" s="6"/>
      <c r="BE273" s="6"/>
      <c r="BF273" s="6"/>
      <c r="BG273" s="10"/>
      <c r="BO273" s="22"/>
    </row>
    <row r="274" spans="1:67" x14ac:dyDescent="0.25">
      <c r="A274" s="112">
        <v>270</v>
      </c>
      <c r="B274" s="112">
        <v>586</v>
      </c>
      <c r="C274" s="112">
        <v>40</v>
      </c>
      <c r="D274" s="112">
        <v>41</v>
      </c>
      <c r="E274" s="113">
        <v>3225.9404919366598</v>
      </c>
      <c r="F274" s="112">
        <v>441</v>
      </c>
      <c r="G274" s="112">
        <v>0</v>
      </c>
      <c r="H274" s="113">
        <v>220059</v>
      </c>
      <c r="I274" s="113">
        <v>64100</v>
      </c>
      <c r="J274" s="113">
        <v>160059</v>
      </c>
      <c r="K274" s="112" t="s">
        <v>123</v>
      </c>
      <c r="L274" s="112" t="s">
        <v>123</v>
      </c>
      <c r="M274" s="118">
        <v>0.98</v>
      </c>
      <c r="N274" s="124"/>
      <c r="O274" s="124"/>
      <c r="P274" s="112">
        <f>AVERAGE($F$5:F274)</f>
        <v>436.53333333333336</v>
      </c>
      <c r="Q274" s="112">
        <f>AVERAGE(G$5:G274)</f>
        <v>6.6666666666666666E-2</v>
      </c>
      <c r="R274" s="113">
        <f>AVERAGE(H$5:H274)</f>
        <v>217830.13333333333</v>
      </c>
      <c r="S274" s="113">
        <f>AVERAGE(I$5:I274)</f>
        <v>63686.6</v>
      </c>
      <c r="T274" s="113">
        <f>AVERAGE(J$5:J274)</f>
        <v>158683.53333333333</v>
      </c>
      <c r="U274" s="118">
        <f>AVERAGE($M$5:M274)</f>
        <v>0.97007407407407398</v>
      </c>
      <c r="V274" s="6"/>
      <c r="W274" s="6"/>
      <c r="X274" s="6"/>
      <c r="Y274" s="6"/>
      <c r="Z274" s="6"/>
      <c r="AA274" s="6"/>
      <c r="AB274" s="6"/>
      <c r="AC274" s="6"/>
      <c r="AD274" s="6"/>
      <c r="AE274" s="6"/>
      <c r="AF274" s="6"/>
      <c r="AG274" s="22"/>
      <c r="AH274" s="112">
        <v>270</v>
      </c>
      <c r="AI274" s="112">
        <v>492</v>
      </c>
      <c r="AJ274" s="112">
        <v>29</v>
      </c>
      <c r="AK274" s="112">
        <v>40</v>
      </c>
      <c r="AL274" s="113">
        <v>3609.6924546867604</v>
      </c>
      <c r="AM274" s="112">
        <v>442</v>
      </c>
      <c r="AN274" s="112">
        <v>0</v>
      </c>
      <c r="AO274" s="113">
        <v>264758</v>
      </c>
      <c r="AP274" s="113">
        <v>64200</v>
      </c>
      <c r="AQ274" s="113">
        <v>204558</v>
      </c>
      <c r="AR274" s="112" t="s">
        <v>123</v>
      </c>
      <c r="AS274" s="112" t="s">
        <v>123</v>
      </c>
      <c r="AT274" s="118">
        <v>0.98222222222222222</v>
      </c>
      <c r="AU274" s="124"/>
      <c r="AV274" s="124"/>
      <c r="AW274" s="112">
        <f>AVERAGE(AM$5:AM274)</f>
        <v>439.98148148148147</v>
      </c>
      <c r="AX274" s="112">
        <f>AVERAGE(AN$5:AN274)</f>
        <v>0.24814814814814815</v>
      </c>
      <c r="AY274" s="113">
        <f>AVERAGE(AO$5:AO274)</f>
        <v>263548.90740740742</v>
      </c>
      <c r="AZ274" s="113">
        <f>AVERAGE(AP$5:AP274)</f>
        <v>64146.788888888892</v>
      </c>
      <c r="BA274" s="113">
        <f>AVERAGE(AQ$5:AQ274)</f>
        <v>203439.15555555557</v>
      </c>
      <c r="BB274" s="118">
        <f>AVERAGE($AT$5:AT274)</f>
        <v>0.97773662551440366</v>
      </c>
      <c r="BO274" s="22"/>
    </row>
    <row r="275" spans="1:67" x14ac:dyDescent="0.25">
      <c r="A275" s="112">
        <v>271</v>
      </c>
      <c r="B275" s="112">
        <v>626</v>
      </c>
      <c r="C275" s="112">
        <v>43</v>
      </c>
      <c r="D275" s="112">
        <v>64</v>
      </c>
      <c r="E275" s="113">
        <v>4245.0317875771907</v>
      </c>
      <c r="F275" s="112">
        <v>418</v>
      </c>
      <c r="G275" s="112">
        <v>0</v>
      </c>
      <c r="H275" s="113">
        <v>208582</v>
      </c>
      <c r="I275" s="113">
        <v>61800</v>
      </c>
      <c r="J275" s="113">
        <v>153182</v>
      </c>
      <c r="K275" s="112" t="s">
        <v>123</v>
      </c>
      <c r="L275" s="112" t="s">
        <v>123</v>
      </c>
      <c r="M275" s="118">
        <v>0.92888888888888888</v>
      </c>
      <c r="N275" s="124"/>
      <c r="O275" s="124"/>
      <c r="P275" s="112">
        <f>AVERAGE($F$5:F275)</f>
        <v>436.46494464944652</v>
      </c>
      <c r="Q275" s="112">
        <f>AVERAGE(G$5:G275)</f>
        <v>6.6420664206642069E-2</v>
      </c>
      <c r="R275" s="113">
        <f>AVERAGE(H$5:H275)</f>
        <v>217796.0073800738</v>
      </c>
      <c r="S275" s="113">
        <f>AVERAGE(I$5:I275)</f>
        <v>63679.638376383766</v>
      </c>
      <c r="T275" s="113">
        <f>AVERAGE(J$5:J275)</f>
        <v>158663.23247232471</v>
      </c>
      <c r="U275" s="118">
        <f>AVERAGE($M$5:M275)</f>
        <v>0.96992209922099204</v>
      </c>
      <c r="V275" s="6"/>
      <c r="W275" s="6"/>
      <c r="X275" s="6"/>
      <c r="Y275" s="6"/>
      <c r="Z275" s="6"/>
      <c r="AA275" s="6"/>
      <c r="AB275" s="6"/>
      <c r="AC275" s="6"/>
      <c r="AD275" s="6"/>
      <c r="AE275" s="6"/>
      <c r="AF275" s="6"/>
      <c r="AG275" s="22"/>
      <c r="AH275" s="112">
        <v>271</v>
      </c>
      <c r="AI275" s="112">
        <v>512</v>
      </c>
      <c r="AJ275" s="112">
        <v>47</v>
      </c>
      <c r="AK275" s="112">
        <v>53</v>
      </c>
      <c r="AL275" s="113">
        <v>3611.2856113271732</v>
      </c>
      <c r="AM275" s="112">
        <v>429</v>
      </c>
      <c r="AN275" s="112">
        <v>0</v>
      </c>
      <c r="AO275" s="113">
        <v>256971</v>
      </c>
      <c r="AP275" s="113">
        <v>62900</v>
      </c>
      <c r="AQ275" s="113">
        <v>199371</v>
      </c>
      <c r="AR275" s="112" t="s">
        <v>123</v>
      </c>
      <c r="AS275" s="112" t="s">
        <v>123</v>
      </c>
      <c r="AT275" s="118">
        <v>0.95333333333333337</v>
      </c>
      <c r="AU275" s="124"/>
      <c r="AV275" s="124"/>
      <c r="AW275" s="112">
        <f>AVERAGE(AM$5:AM275)</f>
        <v>439.94095940959409</v>
      </c>
      <c r="AX275" s="112">
        <f>AVERAGE(AN$5:AN275)</f>
        <v>0.24723247232472326</v>
      </c>
      <c r="AY275" s="113">
        <f>AVERAGE(AO$5:AO275)</f>
        <v>263524.63468634686</v>
      </c>
      <c r="AZ275" s="113">
        <f>AVERAGE(AP$5:AP275)</f>
        <v>64142.18819188192</v>
      </c>
      <c r="BA275" s="113">
        <f>AVERAGE(AQ$5:AQ275)</f>
        <v>203424.14391143911</v>
      </c>
      <c r="BB275" s="118">
        <f>AVERAGE($AT$5:AT275)</f>
        <v>0.97764657646576503</v>
      </c>
      <c r="BC275" s="6"/>
      <c r="BD275" s="6"/>
      <c r="BE275" s="6"/>
      <c r="BF275" s="6"/>
      <c r="BG275" s="6"/>
      <c r="BO275" s="22"/>
    </row>
    <row r="276" spans="1:67" x14ac:dyDescent="0.25">
      <c r="A276" s="112">
        <v>272</v>
      </c>
      <c r="B276" s="112">
        <v>544</v>
      </c>
      <c r="C276" s="112">
        <v>37</v>
      </c>
      <c r="D276" s="112">
        <v>51</v>
      </c>
      <c r="E276" s="113">
        <v>4507.7598227934886</v>
      </c>
      <c r="F276" s="112">
        <v>431</v>
      </c>
      <c r="G276" s="112">
        <v>0</v>
      </c>
      <c r="H276" s="113">
        <v>215069</v>
      </c>
      <c r="I276" s="113">
        <v>63100</v>
      </c>
      <c r="J276" s="113">
        <v>157069</v>
      </c>
      <c r="K276" s="112" t="s">
        <v>123</v>
      </c>
      <c r="L276" s="112" t="s">
        <v>123</v>
      </c>
      <c r="M276" s="118">
        <v>0.95777777777777773</v>
      </c>
      <c r="N276" s="124"/>
      <c r="O276" s="124"/>
      <c r="P276" s="112">
        <f>AVERAGE($F$5:F276)</f>
        <v>436.44485294117646</v>
      </c>
      <c r="Q276" s="112">
        <f>AVERAGE(G$5:G276)</f>
        <v>6.6176470588235295E-2</v>
      </c>
      <c r="R276" s="113">
        <f>AVERAGE(H$5:H276)</f>
        <v>217785.98161764705</v>
      </c>
      <c r="S276" s="113">
        <f>AVERAGE(I$5:I276)</f>
        <v>63677.507352941175</v>
      </c>
      <c r="T276" s="113">
        <f>AVERAGE(J$5:J276)</f>
        <v>158657.3713235294</v>
      </c>
      <c r="U276" s="118">
        <f>AVERAGE($M$5:M276)</f>
        <v>0.96987745098039202</v>
      </c>
      <c r="V276" s="6"/>
      <c r="W276" s="6"/>
      <c r="X276" s="6"/>
      <c r="Y276" s="6"/>
      <c r="Z276" s="6"/>
      <c r="AA276" s="6"/>
      <c r="AB276" s="6"/>
      <c r="AC276" s="6"/>
      <c r="AD276" s="6"/>
      <c r="AE276" s="6"/>
      <c r="AF276" s="6"/>
      <c r="AG276" s="22"/>
      <c r="AH276" s="112">
        <v>272</v>
      </c>
      <c r="AI276" s="112">
        <v>578</v>
      </c>
      <c r="AJ276" s="112">
        <v>40</v>
      </c>
      <c r="AK276" s="112">
        <v>41</v>
      </c>
      <c r="AL276" s="113">
        <v>2063.5133880359231</v>
      </c>
      <c r="AM276" s="112">
        <v>441</v>
      </c>
      <c r="AN276" s="112">
        <v>0</v>
      </c>
      <c r="AO276" s="113">
        <v>264159</v>
      </c>
      <c r="AP276" s="113">
        <v>64100</v>
      </c>
      <c r="AQ276" s="113">
        <v>204159</v>
      </c>
      <c r="AR276" s="112" t="s">
        <v>123</v>
      </c>
      <c r="AS276" s="112" t="s">
        <v>123</v>
      </c>
      <c r="AT276" s="118">
        <v>0.98</v>
      </c>
      <c r="AU276" s="124"/>
      <c r="AV276" s="124"/>
      <c r="AW276" s="112">
        <f>AVERAGE(AM$5:AM276)</f>
        <v>439.94485294117646</v>
      </c>
      <c r="AX276" s="112">
        <f>AVERAGE(AN$5:AN276)</f>
        <v>0.24632352941176472</v>
      </c>
      <c r="AY276" s="113">
        <f>AVERAGE(AO$5:AO276)</f>
        <v>263526.9669117647</v>
      </c>
      <c r="AZ276" s="113">
        <f>AVERAGE(AP$5:AP276)</f>
        <v>64142.033088235294</v>
      </c>
      <c r="BA276" s="113">
        <f>AVERAGE(AQ$5:AQ276)</f>
        <v>203426.8455882353</v>
      </c>
      <c r="BB276" s="118">
        <f>AVERAGE($AT$5:AT276)</f>
        <v>0.97765522875817035</v>
      </c>
      <c r="BC276" s="10"/>
      <c r="BD276" s="10"/>
      <c r="BE276" s="10"/>
      <c r="BF276" s="10"/>
      <c r="BG276" s="6"/>
      <c r="BO276" s="22"/>
    </row>
    <row r="277" spans="1:67" x14ac:dyDescent="0.25">
      <c r="A277" s="112">
        <v>273</v>
      </c>
      <c r="B277" s="112">
        <v>505</v>
      </c>
      <c r="C277" s="112">
        <v>37</v>
      </c>
      <c r="D277" s="112">
        <v>45</v>
      </c>
      <c r="E277" s="113">
        <v>3138.2709423152214</v>
      </c>
      <c r="F277" s="112">
        <v>437</v>
      </c>
      <c r="G277" s="112">
        <v>0</v>
      </c>
      <c r="H277" s="113">
        <v>218063</v>
      </c>
      <c r="I277" s="113">
        <v>63700</v>
      </c>
      <c r="J277" s="113">
        <v>158863</v>
      </c>
      <c r="K277" s="112" t="s">
        <v>123</v>
      </c>
      <c r="L277" s="112" t="s">
        <v>123</v>
      </c>
      <c r="M277" s="118">
        <v>0.97111111111111115</v>
      </c>
      <c r="N277" s="124"/>
      <c r="O277" s="124"/>
      <c r="P277" s="112">
        <f>AVERAGE($F$5:F277)</f>
        <v>436.44688644688642</v>
      </c>
      <c r="Q277" s="112">
        <f>AVERAGE(G$5:G277)</f>
        <v>6.5934065934065936E-2</v>
      </c>
      <c r="R277" s="113">
        <f>AVERAGE(H$5:H277)</f>
        <v>217786.99633699632</v>
      </c>
      <c r="S277" s="113">
        <f>AVERAGE(I$5:I277)</f>
        <v>63677.589743589742</v>
      </c>
      <c r="T277" s="113">
        <f>AVERAGE(J$5:J277)</f>
        <v>158658.12454212454</v>
      </c>
      <c r="U277" s="118">
        <f>AVERAGE($M$5:M277)</f>
        <v>0.96988196988196962</v>
      </c>
      <c r="V277" s="6"/>
      <c r="W277" s="6"/>
      <c r="X277" s="6"/>
      <c r="Y277" s="6"/>
      <c r="Z277" s="6"/>
      <c r="AA277" s="6"/>
      <c r="AB277" s="6"/>
      <c r="AC277" s="6"/>
      <c r="AD277" s="6"/>
      <c r="AE277" s="6"/>
      <c r="AF277" s="6"/>
      <c r="AG277" s="22"/>
      <c r="AH277" s="112">
        <v>273</v>
      </c>
      <c r="AI277" s="112">
        <v>485</v>
      </c>
      <c r="AJ277" s="112">
        <v>47</v>
      </c>
      <c r="AK277" s="112">
        <v>36</v>
      </c>
      <c r="AL277" s="113">
        <v>3270.5558092255415</v>
      </c>
      <c r="AM277" s="112">
        <v>446</v>
      </c>
      <c r="AN277" s="112">
        <v>0</v>
      </c>
      <c r="AO277" s="113">
        <v>267154</v>
      </c>
      <c r="AP277" s="113">
        <v>64600</v>
      </c>
      <c r="AQ277" s="113">
        <v>206154</v>
      </c>
      <c r="AR277" s="112" t="s">
        <v>123</v>
      </c>
      <c r="AS277" s="112" t="s">
        <v>123</v>
      </c>
      <c r="AT277" s="118">
        <v>0.99111111111111116</v>
      </c>
      <c r="AU277" s="124"/>
      <c r="AV277" s="124"/>
      <c r="AW277" s="112">
        <f>AVERAGE(AM$5:AM277)</f>
        <v>439.96703296703299</v>
      </c>
      <c r="AX277" s="112">
        <f>AVERAGE(AN$5:AN277)</f>
        <v>0.24542124542124541</v>
      </c>
      <c r="AY277" s="113">
        <f>AVERAGE(AO$5:AO277)</f>
        <v>263540.25274725276</v>
      </c>
      <c r="AZ277" s="113">
        <f>AVERAGE(AP$5:AP277)</f>
        <v>64143.71062271062</v>
      </c>
      <c r="BA277" s="113">
        <f>AVERAGE(AQ$5:AQ277)</f>
        <v>203436.83516483515</v>
      </c>
      <c r="BB277" s="118">
        <f>AVERAGE($AT$5:AT277)</f>
        <v>0.97770451770451816</v>
      </c>
      <c r="BC277" s="6"/>
      <c r="BD277" s="6"/>
      <c r="BE277" s="6"/>
      <c r="BF277" s="6"/>
      <c r="BG277" s="10"/>
      <c r="BO277" s="22"/>
    </row>
    <row r="278" spans="1:67" x14ac:dyDescent="0.25">
      <c r="A278" s="112">
        <v>274</v>
      </c>
      <c r="B278" s="112">
        <v>571</v>
      </c>
      <c r="C278" s="112">
        <v>36</v>
      </c>
      <c r="D278" s="112">
        <v>43</v>
      </c>
      <c r="E278" s="113">
        <v>4584.040867755185</v>
      </c>
      <c r="F278" s="112">
        <v>439</v>
      </c>
      <c r="G278" s="112">
        <v>0</v>
      </c>
      <c r="H278" s="113">
        <v>219061</v>
      </c>
      <c r="I278" s="113">
        <v>63900</v>
      </c>
      <c r="J278" s="113">
        <v>159461</v>
      </c>
      <c r="K278" s="112" t="s">
        <v>123</v>
      </c>
      <c r="L278" s="112" t="s">
        <v>123</v>
      </c>
      <c r="M278" s="118">
        <v>0.97555555555555551</v>
      </c>
      <c r="N278" s="124"/>
      <c r="O278" s="124"/>
      <c r="P278" s="112">
        <f>AVERAGE($F$5:F278)</f>
        <v>436.45620437956205</v>
      </c>
      <c r="Q278" s="112">
        <f>AVERAGE(G$5:G278)</f>
        <v>6.569343065693431E-2</v>
      </c>
      <c r="R278" s="113">
        <f>AVERAGE(H$5:H278)</f>
        <v>217791.64598540147</v>
      </c>
      <c r="S278" s="113">
        <f>AVERAGE(I$5:I278)</f>
        <v>63678.401459854016</v>
      </c>
      <c r="T278" s="113">
        <f>AVERAGE(J$5:J278)</f>
        <v>158661.05474452555</v>
      </c>
      <c r="U278" s="118">
        <f>AVERAGE($M$5:M278)</f>
        <v>0.9699026763990265</v>
      </c>
      <c r="V278" s="6"/>
      <c r="W278" s="6"/>
      <c r="X278" s="6"/>
      <c r="Y278" s="6"/>
      <c r="Z278" s="6"/>
      <c r="AA278" s="6"/>
      <c r="AB278" s="6"/>
      <c r="AC278" s="6"/>
      <c r="AD278" s="6"/>
      <c r="AE278" s="6"/>
      <c r="AF278" s="6"/>
      <c r="AG278" s="22"/>
      <c r="AH278" s="112">
        <v>274</v>
      </c>
      <c r="AI278" s="112">
        <v>387</v>
      </c>
      <c r="AJ278" s="112">
        <v>32</v>
      </c>
      <c r="AK278" s="112">
        <v>25</v>
      </c>
      <c r="AL278" s="113">
        <v>2864.8654633878018</v>
      </c>
      <c r="AM278" s="112">
        <v>394</v>
      </c>
      <c r="AN278" s="112">
        <v>0</v>
      </c>
      <c r="AO278" s="113">
        <v>236006</v>
      </c>
      <c r="AP278" s="113">
        <v>59400</v>
      </c>
      <c r="AQ278" s="113">
        <v>179106</v>
      </c>
      <c r="AR278" s="112" t="s">
        <v>123</v>
      </c>
      <c r="AS278" s="112" t="s">
        <v>123</v>
      </c>
      <c r="AT278" s="118">
        <v>0.87555555555555553</v>
      </c>
      <c r="AU278" s="124"/>
      <c r="AV278" s="124"/>
      <c r="AW278" s="112">
        <f>AVERAGE(AM$5:AM278)</f>
        <v>439.79927007299273</v>
      </c>
      <c r="AX278" s="112">
        <f>AVERAGE(AN$5:AN278)</f>
        <v>0.24452554744525548</v>
      </c>
      <c r="AY278" s="113">
        <f>AVERAGE(AO$5:AO278)</f>
        <v>263439.76277372264</v>
      </c>
      <c r="AZ278" s="113">
        <f>AVERAGE(AP$5:AP278)</f>
        <v>64126.397810218979</v>
      </c>
      <c r="BA278" s="113">
        <f>AVERAGE(AQ$5:AQ278)</f>
        <v>203348.03649635037</v>
      </c>
      <c r="BB278" s="118">
        <f>AVERAGE($AT$5:AT278)</f>
        <v>0.97733171127331753</v>
      </c>
      <c r="BO278" s="22"/>
    </row>
    <row r="279" spans="1:67" x14ac:dyDescent="0.25">
      <c r="A279" s="112">
        <v>275</v>
      </c>
      <c r="B279" s="112">
        <v>589</v>
      </c>
      <c r="C279" s="112">
        <v>26</v>
      </c>
      <c r="D279" s="112">
        <v>57</v>
      </c>
      <c r="E279" s="113">
        <v>3181.7247526196297</v>
      </c>
      <c r="F279" s="112">
        <v>425</v>
      </c>
      <c r="G279" s="112">
        <v>0</v>
      </c>
      <c r="H279" s="113">
        <v>212075</v>
      </c>
      <c r="I279" s="113">
        <v>62500</v>
      </c>
      <c r="J279" s="113">
        <v>155275</v>
      </c>
      <c r="K279" s="112" t="s">
        <v>123</v>
      </c>
      <c r="L279" s="112" t="s">
        <v>123</v>
      </c>
      <c r="M279" s="118">
        <v>0.94444444444444442</v>
      </c>
      <c r="N279" s="124"/>
      <c r="O279" s="124"/>
      <c r="P279" s="112">
        <f>AVERAGE($F$5:F279)</f>
        <v>436.41454545454548</v>
      </c>
      <c r="Q279" s="112">
        <f>AVERAGE(G$5:G279)</f>
        <v>6.545454545454546E-2</v>
      </c>
      <c r="R279" s="113">
        <f>AVERAGE(H$5:H279)</f>
        <v>217770.85818181818</v>
      </c>
      <c r="S279" s="113">
        <f>AVERAGE(I$5:I279)</f>
        <v>63674.116363636364</v>
      </c>
      <c r="T279" s="113">
        <f>AVERAGE(J$5:J279)</f>
        <v>158648.74181818182</v>
      </c>
      <c r="U279" s="118">
        <f>AVERAGE($M$5:M279)</f>
        <v>0.96981010101010079</v>
      </c>
      <c r="V279" s="6"/>
      <c r="W279" s="6"/>
      <c r="X279" s="6"/>
      <c r="Y279" s="6"/>
      <c r="Z279" s="6"/>
      <c r="AA279" s="6"/>
      <c r="AB279" s="6"/>
      <c r="AC279" s="6"/>
      <c r="AD279" s="6"/>
      <c r="AE279" s="6"/>
      <c r="AF279" s="6"/>
      <c r="AG279" s="22"/>
      <c r="AH279" s="112">
        <v>275</v>
      </c>
      <c r="AI279" s="112">
        <v>420</v>
      </c>
      <c r="AJ279" s="112">
        <v>43</v>
      </c>
      <c r="AK279" s="112">
        <v>26</v>
      </c>
      <c r="AL279" s="113">
        <v>4306.675688337169</v>
      </c>
      <c r="AM279" s="112">
        <v>437</v>
      </c>
      <c r="AN279" s="112">
        <v>0</v>
      </c>
      <c r="AO279" s="113">
        <v>261763</v>
      </c>
      <c r="AP279" s="113">
        <v>63700</v>
      </c>
      <c r="AQ279" s="113">
        <v>200663</v>
      </c>
      <c r="AR279" s="112" t="s">
        <v>123</v>
      </c>
      <c r="AS279" s="112" t="s">
        <v>123</v>
      </c>
      <c r="AT279" s="118">
        <v>0.97111111111111115</v>
      </c>
      <c r="AU279" s="124"/>
      <c r="AV279" s="124"/>
      <c r="AW279" s="112">
        <f>AVERAGE(AM$5:AM279)</f>
        <v>439.78909090909093</v>
      </c>
      <c r="AX279" s="112">
        <f>AVERAGE(AN$5:AN279)</f>
        <v>0.24363636363636362</v>
      </c>
      <c r="AY279" s="113">
        <f>AVERAGE(AO$5:AO279)</f>
        <v>263433.66545454547</v>
      </c>
      <c r="AZ279" s="113">
        <f>AVERAGE(AP$5:AP279)</f>
        <v>64124.847272727275</v>
      </c>
      <c r="BA279" s="113">
        <f>AVERAGE(AQ$5:AQ279)</f>
        <v>203338.27272727274</v>
      </c>
      <c r="BB279" s="118">
        <f>AVERAGE($AT$5:AT279)</f>
        <v>0.97730909090909124</v>
      </c>
      <c r="BC279" s="6"/>
      <c r="BD279" s="6"/>
      <c r="BE279" s="6"/>
      <c r="BF279" s="6"/>
      <c r="BG279" s="6"/>
      <c r="BO279" s="22"/>
    </row>
    <row r="280" spans="1:67" x14ac:dyDescent="0.25">
      <c r="A280" s="112">
        <v>276</v>
      </c>
      <c r="B280" s="112">
        <v>571</v>
      </c>
      <c r="C280" s="112">
        <v>38</v>
      </c>
      <c r="D280" s="112">
        <v>36</v>
      </c>
      <c r="E280" s="113">
        <v>3673.0873724753737</v>
      </c>
      <c r="F280" s="112">
        <v>446</v>
      </c>
      <c r="G280" s="112">
        <v>0</v>
      </c>
      <c r="H280" s="113">
        <v>222554</v>
      </c>
      <c r="I280" s="113">
        <v>64600</v>
      </c>
      <c r="J280" s="113">
        <v>161554</v>
      </c>
      <c r="K280" s="112" t="s">
        <v>123</v>
      </c>
      <c r="L280" s="112" t="s">
        <v>123</v>
      </c>
      <c r="M280" s="118">
        <v>0.99111111111111116</v>
      </c>
      <c r="N280" s="124"/>
      <c r="O280" s="124"/>
      <c r="P280" s="112">
        <f>AVERAGE($F$5:F280)</f>
        <v>436.44927536231882</v>
      </c>
      <c r="Q280" s="112">
        <f>AVERAGE(G$5:G280)</f>
        <v>6.5217391304347824E-2</v>
      </c>
      <c r="R280" s="113">
        <f>AVERAGE(H$5:H280)</f>
        <v>217788.18840579709</v>
      </c>
      <c r="S280" s="113">
        <f>AVERAGE(I$5:I280)</f>
        <v>63677.471014492752</v>
      </c>
      <c r="T280" s="113">
        <f>AVERAGE(J$5:J280)</f>
        <v>158659.26811594202</v>
      </c>
      <c r="U280" s="118">
        <f>AVERAGE($M$5:M280)</f>
        <v>0.96988727858293067</v>
      </c>
      <c r="V280" s="6"/>
      <c r="W280" s="6"/>
      <c r="X280" s="6"/>
      <c r="Y280" s="6"/>
      <c r="Z280" s="6"/>
      <c r="AA280" s="6"/>
      <c r="AB280" s="6"/>
      <c r="AC280" s="6"/>
      <c r="AD280" s="6"/>
      <c r="AE280" s="6"/>
      <c r="AF280" s="6"/>
      <c r="AG280" s="22"/>
      <c r="AH280" s="112">
        <v>276</v>
      </c>
      <c r="AI280" s="112">
        <v>573</v>
      </c>
      <c r="AJ280" s="112">
        <v>39</v>
      </c>
      <c r="AK280" s="112">
        <v>48</v>
      </c>
      <c r="AL280" s="113">
        <v>4697.9897225138457</v>
      </c>
      <c r="AM280" s="112">
        <v>434</v>
      </c>
      <c r="AN280" s="112">
        <v>0</v>
      </c>
      <c r="AO280" s="113">
        <v>259966</v>
      </c>
      <c r="AP280" s="113">
        <v>63400</v>
      </c>
      <c r="AQ280" s="113">
        <v>201366</v>
      </c>
      <c r="AR280" s="112" t="s">
        <v>123</v>
      </c>
      <c r="AS280" s="112" t="s">
        <v>123</v>
      </c>
      <c r="AT280" s="118">
        <v>0.96444444444444444</v>
      </c>
      <c r="AU280" s="124"/>
      <c r="AV280" s="124"/>
      <c r="AW280" s="112">
        <f>AVERAGE(AM$5:AM280)</f>
        <v>439.768115942029</v>
      </c>
      <c r="AX280" s="112">
        <f>AVERAGE(AN$5:AN280)</f>
        <v>0.24275362318840579</v>
      </c>
      <c r="AY280" s="113">
        <f>AVERAGE(AO$5:AO280)</f>
        <v>263421.10144927539</v>
      </c>
      <c r="AZ280" s="113">
        <f>AVERAGE(AP$5:AP280)</f>
        <v>64122.221014492752</v>
      </c>
      <c r="BA280" s="113">
        <f>AVERAGE(AQ$5:AQ280)</f>
        <v>203331.12681159421</v>
      </c>
      <c r="BB280" s="118">
        <f>AVERAGE($AT$5:AT280)</f>
        <v>0.97726247987117587</v>
      </c>
      <c r="BC280" s="10"/>
      <c r="BD280" s="10"/>
      <c r="BE280" s="10"/>
      <c r="BF280" s="10"/>
      <c r="BG280" s="6"/>
      <c r="BO280" s="22"/>
    </row>
    <row r="281" spans="1:67" x14ac:dyDescent="0.25">
      <c r="A281" s="112">
        <v>277</v>
      </c>
      <c r="B281" s="112">
        <v>550</v>
      </c>
      <c r="C281" s="112">
        <v>43</v>
      </c>
      <c r="D281" s="112">
        <v>48</v>
      </c>
      <c r="E281" s="113">
        <v>2477.5348352514702</v>
      </c>
      <c r="F281" s="112">
        <v>434</v>
      </c>
      <c r="G281" s="112">
        <v>0</v>
      </c>
      <c r="H281" s="113">
        <v>216566</v>
      </c>
      <c r="I281" s="113">
        <v>63400</v>
      </c>
      <c r="J281" s="113">
        <v>157966</v>
      </c>
      <c r="K281" s="112" t="s">
        <v>123</v>
      </c>
      <c r="L281" s="112" t="s">
        <v>123</v>
      </c>
      <c r="M281" s="118">
        <v>0.96444444444444444</v>
      </c>
      <c r="N281" s="124"/>
      <c r="O281" s="124"/>
      <c r="P281" s="112">
        <f>AVERAGE($F$5:F281)</f>
        <v>436.44043321299637</v>
      </c>
      <c r="Q281" s="112">
        <f>AVERAGE(G$5:G281)</f>
        <v>6.4981949458483748E-2</v>
      </c>
      <c r="R281" s="113">
        <f>AVERAGE(H$5:H281)</f>
        <v>217783.77617328521</v>
      </c>
      <c r="S281" s="113">
        <f>AVERAGE(I$5:I281)</f>
        <v>63676.469314079419</v>
      </c>
      <c r="T281" s="113">
        <f>AVERAGE(J$5:J281)</f>
        <v>158656.76534296028</v>
      </c>
      <c r="U281" s="118">
        <f>AVERAGE($M$5:M281)</f>
        <v>0.96986762936221416</v>
      </c>
      <c r="V281" s="6"/>
      <c r="W281" s="6"/>
      <c r="X281" s="6"/>
      <c r="Y281" s="6"/>
      <c r="Z281" s="6"/>
      <c r="AA281" s="6"/>
      <c r="AB281" s="6"/>
      <c r="AC281" s="6"/>
      <c r="AD281" s="6"/>
      <c r="AE281" s="6"/>
      <c r="AF281" s="6"/>
      <c r="AG281" s="22"/>
      <c r="AH281" s="112">
        <v>277</v>
      </c>
      <c r="AI281" s="112">
        <v>419</v>
      </c>
      <c r="AJ281" s="112">
        <v>42</v>
      </c>
      <c r="AK281" s="112">
        <v>41</v>
      </c>
      <c r="AL281" s="113">
        <v>4947.0129760894433</v>
      </c>
      <c r="AM281" s="112">
        <v>420</v>
      </c>
      <c r="AN281" s="112">
        <v>0</v>
      </c>
      <c r="AO281" s="113">
        <v>251580</v>
      </c>
      <c r="AP281" s="113">
        <v>62000</v>
      </c>
      <c r="AQ281" s="113">
        <v>193680</v>
      </c>
      <c r="AR281" s="112" t="s">
        <v>123</v>
      </c>
      <c r="AS281" s="112" t="s">
        <v>123</v>
      </c>
      <c r="AT281" s="118">
        <v>0.93333333333333335</v>
      </c>
      <c r="AU281" s="124"/>
      <c r="AV281" s="124"/>
      <c r="AW281" s="112">
        <f>AVERAGE(AM$5:AM281)</f>
        <v>439.69675090252707</v>
      </c>
      <c r="AX281" s="112">
        <f>AVERAGE(AN$5:AN281)</f>
        <v>0.24187725631768953</v>
      </c>
      <c r="AY281" s="113">
        <f>AVERAGE(AO$5:AO281)</f>
        <v>263378.35379061371</v>
      </c>
      <c r="AZ281" s="113">
        <f>AVERAGE(AP$5:AP281)</f>
        <v>64114.559566787</v>
      </c>
      <c r="BA281" s="113">
        <f>AVERAGE(AQ$5:AQ281)</f>
        <v>203296.28519855597</v>
      </c>
      <c r="BB281" s="118">
        <f>AVERAGE($AT$5:AT281)</f>
        <v>0.977103890894505</v>
      </c>
      <c r="BC281" s="6"/>
      <c r="BD281" s="6"/>
      <c r="BE281" s="6"/>
      <c r="BF281" s="6"/>
      <c r="BG281" s="10"/>
      <c r="BO281" s="22"/>
    </row>
    <row r="282" spans="1:67" x14ac:dyDescent="0.25">
      <c r="A282" s="112">
        <v>278</v>
      </c>
      <c r="B282" s="112">
        <v>662</v>
      </c>
      <c r="C282" s="112">
        <v>40</v>
      </c>
      <c r="D282" s="112">
        <v>62</v>
      </c>
      <c r="E282" s="113">
        <v>2870.0301707219655</v>
      </c>
      <c r="F282" s="112">
        <v>420</v>
      </c>
      <c r="G282" s="112">
        <v>0</v>
      </c>
      <c r="H282" s="113">
        <v>209580</v>
      </c>
      <c r="I282" s="113">
        <v>62000</v>
      </c>
      <c r="J282" s="113">
        <v>153780</v>
      </c>
      <c r="K282" s="112" t="s">
        <v>123</v>
      </c>
      <c r="L282" s="112" t="s">
        <v>123</v>
      </c>
      <c r="M282" s="118">
        <v>0.93333333333333335</v>
      </c>
      <c r="N282" s="124"/>
      <c r="O282" s="124"/>
      <c r="P282" s="112">
        <f>AVERAGE($F$5:F282)</f>
        <v>436.38129496402877</v>
      </c>
      <c r="Q282" s="112">
        <f>AVERAGE(G$5:G282)</f>
        <v>6.4748201438848921E-2</v>
      </c>
      <c r="R282" s="113">
        <f>AVERAGE(H$5:H282)</f>
        <v>217754.26618705035</v>
      </c>
      <c r="S282" s="113">
        <f>AVERAGE(I$5:I282)</f>
        <v>63670.438848920865</v>
      </c>
      <c r="T282" s="113">
        <f>AVERAGE(J$5:J282)</f>
        <v>158639.22302158273</v>
      </c>
      <c r="U282" s="118">
        <f>AVERAGE($M$5:M282)</f>
        <v>0.96973621103117502</v>
      </c>
      <c r="V282" s="6"/>
      <c r="W282" s="6"/>
      <c r="X282" s="6"/>
      <c r="Y282" s="6"/>
      <c r="Z282" s="6"/>
      <c r="AA282" s="6"/>
      <c r="AB282" s="6"/>
      <c r="AC282" s="6"/>
      <c r="AD282" s="6"/>
      <c r="AE282" s="6"/>
      <c r="AF282" s="6"/>
      <c r="AG282" s="22"/>
      <c r="AH282" s="112">
        <v>278</v>
      </c>
      <c r="AI282" s="112">
        <v>413</v>
      </c>
      <c r="AJ282" s="112">
        <v>43</v>
      </c>
      <c r="AK282" s="112">
        <v>26</v>
      </c>
      <c r="AL282" s="113">
        <v>2743.8014396677263</v>
      </c>
      <c r="AM282" s="112">
        <v>430</v>
      </c>
      <c r="AN282" s="112">
        <v>0</v>
      </c>
      <c r="AO282" s="113">
        <v>257570</v>
      </c>
      <c r="AP282" s="113">
        <v>63000</v>
      </c>
      <c r="AQ282" s="113">
        <v>197170</v>
      </c>
      <c r="AR282" s="112" t="s">
        <v>123</v>
      </c>
      <c r="AS282" s="112" t="s">
        <v>123</v>
      </c>
      <c r="AT282" s="118">
        <v>0.9555555555555556</v>
      </c>
      <c r="AU282" s="124"/>
      <c r="AV282" s="124"/>
      <c r="AW282" s="112">
        <f>AVERAGE(AM$5:AM282)</f>
        <v>439.66187050359713</v>
      </c>
      <c r="AX282" s="112">
        <f>AVERAGE(AN$5:AN282)</f>
        <v>0.24100719424460432</v>
      </c>
      <c r="AY282" s="113">
        <f>AVERAGE(AO$5:AO282)</f>
        <v>263357.4604316547</v>
      </c>
      <c r="AZ282" s="113">
        <f>AVERAGE(AP$5:AP282)</f>
        <v>64110.55035971223</v>
      </c>
      <c r="BA282" s="113">
        <f>AVERAGE(AQ$5:AQ282)</f>
        <v>203274.24820143884</v>
      </c>
      <c r="BB282" s="118">
        <f>AVERAGE($AT$5:AT282)</f>
        <v>0.97702637889688293</v>
      </c>
      <c r="BO282" s="22"/>
    </row>
    <row r="283" spans="1:67" x14ac:dyDescent="0.25">
      <c r="A283" s="116">
        <v>279</v>
      </c>
      <c r="B283" s="116">
        <v>569</v>
      </c>
      <c r="C283" s="116">
        <v>36</v>
      </c>
      <c r="D283" s="116">
        <v>44</v>
      </c>
      <c r="E283" s="117">
        <v>3675.2638252999513</v>
      </c>
      <c r="F283" s="116">
        <v>438</v>
      </c>
      <c r="G283" s="116">
        <v>0</v>
      </c>
      <c r="H283" s="117">
        <v>218562</v>
      </c>
      <c r="I283" s="117">
        <v>63800</v>
      </c>
      <c r="J283" s="117">
        <v>159162</v>
      </c>
      <c r="K283" s="116" t="s">
        <v>123</v>
      </c>
      <c r="L283" s="116" t="s">
        <v>123</v>
      </c>
      <c r="M283" s="120">
        <v>0.97333333333333338</v>
      </c>
      <c r="N283" s="126"/>
      <c r="O283" s="126"/>
      <c r="P283" s="112">
        <f>AVERAGE($F$5:F283)</f>
        <v>436.38709677419354</v>
      </c>
      <c r="Q283" s="112">
        <f>AVERAGE(G$5:G283)</f>
        <v>6.4516129032258063E-2</v>
      </c>
      <c r="R283" s="113">
        <f>AVERAGE(H$5:H283)</f>
        <v>217757.16129032258</v>
      </c>
      <c r="S283" s="113">
        <f>AVERAGE(I$5:I283)</f>
        <v>63670.903225806454</v>
      </c>
      <c r="T283" s="113">
        <f>AVERAGE(J$5:J283)</f>
        <v>158641.09677419355</v>
      </c>
      <c r="U283" s="118">
        <f>AVERAGE($M$5:M283)</f>
        <v>0.96974910394265235</v>
      </c>
      <c r="AG283" s="22"/>
      <c r="AH283" s="116">
        <v>279</v>
      </c>
      <c r="AI283" s="116">
        <v>451</v>
      </c>
      <c r="AJ283" s="116">
        <v>35</v>
      </c>
      <c r="AK283" s="116">
        <v>37</v>
      </c>
      <c r="AL283" s="117">
        <v>2073.1148348717734</v>
      </c>
      <c r="AM283" s="116">
        <v>445</v>
      </c>
      <c r="AN283" s="116">
        <v>0</v>
      </c>
      <c r="AO283" s="117">
        <v>266555</v>
      </c>
      <c r="AP283" s="117">
        <v>64500</v>
      </c>
      <c r="AQ283" s="117">
        <v>205755</v>
      </c>
      <c r="AR283" s="116" t="s">
        <v>123</v>
      </c>
      <c r="AS283" s="116" t="s">
        <v>123</v>
      </c>
      <c r="AT283" s="120">
        <v>0.98888888888888893</v>
      </c>
      <c r="AU283" s="126"/>
      <c r="AV283" s="126"/>
      <c r="AW283" s="112">
        <f>AVERAGE(AM$5:AM283)</f>
        <v>439.68100358422942</v>
      </c>
      <c r="AX283" s="112">
        <f>AVERAGE(AN$5:AN283)</f>
        <v>0.24014336917562723</v>
      </c>
      <c r="AY283" s="113">
        <f>AVERAGE(AO$5:AO283)</f>
        <v>263368.92114695342</v>
      </c>
      <c r="AZ283" s="113">
        <f>AVERAGE(AP$5:AP283)</f>
        <v>64111.946236559139</v>
      </c>
      <c r="BA283" s="113">
        <f>AVERAGE(AQ$5:AQ283)</f>
        <v>203283.13978494622</v>
      </c>
      <c r="BB283" s="118">
        <f>AVERAGE($AT$5:AT283)</f>
        <v>0.97706889685384346</v>
      </c>
      <c r="BC283" s="6"/>
      <c r="BD283" s="6"/>
      <c r="BE283" s="6"/>
      <c r="BF283" s="6"/>
      <c r="BG283" s="6"/>
      <c r="BO283" s="22"/>
    </row>
    <row r="284" spans="1:67" x14ac:dyDescent="0.25">
      <c r="A284" s="116">
        <v>280</v>
      </c>
      <c r="B284" s="116">
        <v>498</v>
      </c>
      <c r="C284" s="116">
        <v>44</v>
      </c>
      <c r="D284" s="116">
        <v>32</v>
      </c>
      <c r="E284" s="117">
        <v>3226.6939823025859</v>
      </c>
      <c r="F284" s="116">
        <v>450</v>
      </c>
      <c r="G284" s="116">
        <v>0</v>
      </c>
      <c r="H284" s="117">
        <v>224550</v>
      </c>
      <c r="I284" s="117">
        <v>65000</v>
      </c>
      <c r="J284" s="117">
        <v>162750</v>
      </c>
      <c r="K284" s="116" t="s">
        <v>124</v>
      </c>
      <c r="L284" s="116" t="s">
        <v>123</v>
      </c>
      <c r="M284" s="120">
        <v>1</v>
      </c>
      <c r="N284" s="126"/>
      <c r="O284" s="126"/>
      <c r="P284" s="112">
        <f>AVERAGE($F$5:F284)</f>
        <v>436.43571428571431</v>
      </c>
      <c r="Q284" s="112">
        <f>AVERAGE(G$5:G284)</f>
        <v>6.4285714285714279E-2</v>
      </c>
      <c r="R284" s="113">
        <f>AVERAGE(H$5:H284)</f>
        <v>217781.42142857143</v>
      </c>
      <c r="S284" s="113">
        <f>AVERAGE(I$5:I284)</f>
        <v>63675.65</v>
      </c>
      <c r="T284" s="113">
        <f>AVERAGE(J$5:J284)</f>
        <v>158655.77142857143</v>
      </c>
      <c r="U284" s="118">
        <f>AVERAGE($M$5:M284)</f>
        <v>0.96985714285714286</v>
      </c>
      <c r="AG284" s="22"/>
      <c r="AH284" s="116">
        <v>280</v>
      </c>
      <c r="AI284" s="116">
        <v>525</v>
      </c>
      <c r="AJ284" s="116">
        <v>44</v>
      </c>
      <c r="AK284" s="116">
        <v>35</v>
      </c>
      <c r="AL284" s="117">
        <v>4243.2688197820498</v>
      </c>
      <c r="AM284" s="116">
        <v>447</v>
      </c>
      <c r="AN284" s="116">
        <v>0</v>
      </c>
      <c r="AO284" s="117">
        <v>267753</v>
      </c>
      <c r="AP284" s="117">
        <v>64700</v>
      </c>
      <c r="AQ284" s="117">
        <v>206553</v>
      </c>
      <c r="AR284" s="116" t="s">
        <v>123</v>
      </c>
      <c r="AS284" s="116" t="s">
        <v>123</v>
      </c>
      <c r="AT284" s="120">
        <v>0.99333333333333329</v>
      </c>
      <c r="AU284" s="126"/>
      <c r="AV284" s="126"/>
      <c r="AW284" s="112">
        <f>AVERAGE(AM$5:AM284)</f>
        <v>439.70714285714286</v>
      </c>
      <c r="AX284" s="112">
        <f>AVERAGE(AN$5:AN284)</f>
        <v>0.2392857142857143</v>
      </c>
      <c r="AY284" s="113">
        <f>AVERAGE(AO$5:AO284)</f>
        <v>263384.57857142854</v>
      </c>
      <c r="AZ284" s="113">
        <f>AVERAGE(AP$5:AP284)</f>
        <v>64114.046428571426</v>
      </c>
      <c r="BA284" s="113">
        <f>AVERAGE(AQ$5:AQ284)</f>
        <v>203294.81785714286</v>
      </c>
      <c r="BB284" s="118">
        <f>AVERAGE($AT$5:AT284)</f>
        <v>0.97712698412698451</v>
      </c>
      <c r="BC284" s="10"/>
      <c r="BD284" s="10"/>
      <c r="BE284" s="10"/>
      <c r="BF284" s="10"/>
      <c r="BG284" s="6"/>
      <c r="BO284" s="22"/>
    </row>
    <row r="285" spans="1:67" x14ac:dyDescent="0.25">
      <c r="A285" s="116">
        <v>281</v>
      </c>
      <c r="B285" s="116">
        <v>556</v>
      </c>
      <c r="C285" s="116">
        <v>41</v>
      </c>
      <c r="D285" s="116">
        <v>39</v>
      </c>
      <c r="E285" s="117">
        <v>3813.2478095773731</v>
      </c>
      <c r="F285" s="116">
        <v>443</v>
      </c>
      <c r="G285" s="116">
        <v>0</v>
      </c>
      <c r="H285" s="117">
        <v>221057</v>
      </c>
      <c r="I285" s="117">
        <v>64300</v>
      </c>
      <c r="J285" s="117">
        <v>160657</v>
      </c>
      <c r="K285" s="116" t="s">
        <v>123</v>
      </c>
      <c r="L285" s="116" t="s">
        <v>123</v>
      </c>
      <c r="M285" s="120">
        <v>0.98444444444444446</v>
      </c>
      <c r="N285" s="126"/>
      <c r="O285" s="126"/>
      <c r="P285" s="112">
        <f>AVERAGE($F$5:F285)</f>
        <v>436.45907473309609</v>
      </c>
      <c r="Q285" s="112">
        <f>AVERAGE(G$5:G285)</f>
        <v>6.4056939501779361E-2</v>
      </c>
      <c r="R285" s="113">
        <f>AVERAGE(H$5:H285)</f>
        <v>217793.07829181495</v>
      </c>
      <c r="S285" s="113">
        <f>AVERAGE(I$5:I285)</f>
        <v>63677.871886121</v>
      </c>
      <c r="T285" s="113">
        <f>AVERAGE(J$5:J285)</f>
        <v>158662.89323843416</v>
      </c>
      <c r="U285" s="118">
        <f>AVERAGE($M$5:M285)</f>
        <v>0.96990905496243562</v>
      </c>
      <c r="AH285" s="116">
        <v>281</v>
      </c>
      <c r="AI285" s="116">
        <v>519</v>
      </c>
      <c r="AJ285" s="116">
        <v>43</v>
      </c>
      <c r="AK285" s="116">
        <v>30</v>
      </c>
      <c r="AL285" s="117">
        <v>2572.4647702099905</v>
      </c>
      <c r="AM285" s="116">
        <v>450</v>
      </c>
      <c r="AN285" s="116">
        <v>2</v>
      </c>
      <c r="AO285" s="117">
        <v>269550</v>
      </c>
      <c r="AP285" s="117">
        <v>66198</v>
      </c>
      <c r="AQ285" s="117">
        <v>206352</v>
      </c>
      <c r="AR285" s="116" t="s">
        <v>124</v>
      </c>
      <c r="AS285" s="116" t="s">
        <v>124</v>
      </c>
      <c r="AT285" s="120">
        <v>1</v>
      </c>
      <c r="AU285" s="126"/>
      <c r="AV285" s="126"/>
      <c r="AW285" s="112">
        <f>AVERAGE(AM$5:AM285)</f>
        <v>439.74377224199287</v>
      </c>
      <c r="AX285" s="112">
        <f>AVERAGE(AN$5:AN285)</f>
        <v>0.24555160142348753</v>
      </c>
      <c r="AY285" s="113">
        <f>AVERAGE(AO$5:AO285)</f>
        <v>263406.51957295375</v>
      </c>
      <c r="AZ285" s="113">
        <f>AVERAGE(AP$5:AP285)</f>
        <v>64121.462633451956</v>
      </c>
      <c r="BA285" s="113">
        <f>AVERAGE(AQ$5:AQ285)</f>
        <v>203305.69750889679</v>
      </c>
      <c r="BB285" s="118">
        <f>AVERAGE($AT$5:AT285)</f>
        <v>0.97720838275998456</v>
      </c>
      <c r="BC285" s="6"/>
      <c r="BD285" s="6"/>
      <c r="BE285" s="6"/>
      <c r="BF285" s="6"/>
      <c r="BG285" s="10"/>
    </row>
    <row r="286" spans="1:67" x14ac:dyDescent="0.25">
      <c r="A286" s="116">
        <v>282</v>
      </c>
      <c r="B286" s="116">
        <v>597</v>
      </c>
      <c r="C286" s="116">
        <v>37</v>
      </c>
      <c r="D286" s="116">
        <v>64</v>
      </c>
      <c r="E286" s="117">
        <v>3795.2611769734112</v>
      </c>
      <c r="F286" s="116">
        <v>418</v>
      </c>
      <c r="G286" s="116">
        <v>0</v>
      </c>
      <c r="H286" s="117">
        <v>208582</v>
      </c>
      <c r="I286" s="117">
        <v>61800</v>
      </c>
      <c r="J286" s="117">
        <v>153182</v>
      </c>
      <c r="K286" s="116" t="s">
        <v>123</v>
      </c>
      <c r="L286" s="116" t="s">
        <v>123</v>
      </c>
      <c r="M286" s="120">
        <v>0.92888888888888888</v>
      </c>
      <c r="N286" s="126"/>
      <c r="O286" s="126"/>
      <c r="P286" s="112">
        <f>AVERAGE($F$5:F286)</f>
        <v>436.39361702127661</v>
      </c>
      <c r="Q286" s="112">
        <f>AVERAGE(G$5:G286)</f>
        <v>6.3829787234042548E-2</v>
      </c>
      <c r="R286" s="113">
        <f>AVERAGE(H$5:H286)</f>
        <v>217760.41489361701</v>
      </c>
      <c r="S286" s="113">
        <f>AVERAGE(I$5:I286)</f>
        <v>63671.212765957447</v>
      </c>
      <c r="T286" s="113">
        <f>AVERAGE(J$5:J286)</f>
        <v>158643.45744680852</v>
      </c>
      <c r="U286" s="118">
        <f>AVERAGE($M$5:M286)</f>
        <v>0.96976359338061457</v>
      </c>
      <c r="AH286" s="116">
        <v>282</v>
      </c>
      <c r="AI286" s="116">
        <v>454</v>
      </c>
      <c r="AJ286" s="116">
        <v>40</v>
      </c>
      <c r="AK286" s="116">
        <v>37</v>
      </c>
      <c r="AL286" s="117">
        <v>4509.7679196452018</v>
      </c>
      <c r="AM286" s="116">
        <v>445</v>
      </c>
      <c r="AN286" s="116">
        <v>0</v>
      </c>
      <c r="AO286" s="117">
        <v>266555</v>
      </c>
      <c r="AP286" s="117">
        <v>64500</v>
      </c>
      <c r="AQ286" s="117">
        <v>205755</v>
      </c>
      <c r="AR286" s="116" t="s">
        <v>123</v>
      </c>
      <c r="AS286" s="116" t="s">
        <v>123</v>
      </c>
      <c r="AT286" s="120">
        <v>0.98888888888888893</v>
      </c>
      <c r="AU286" s="126"/>
      <c r="AV286" s="126"/>
      <c r="AW286" s="112">
        <f>AVERAGE(AM$5:AM286)</f>
        <v>439.76241134751774</v>
      </c>
      <c r="AX286" s="112">
        <f>AVERAGE(AN$5:AN286)</f>
        <v>0.24468085106382978</v>
      </c>
      <c r="AY286" s="113">
        <f>AVERAGE(AO$5:AO286)</f>
        <v>263417.6843971631</v>
      </c>
      <c r="AZ286" s="113">
        <f>AVERAGE(AP$5:AP286)</f>
        <v>64122.804964539006</v>
      </c>
      <c r="BA286" s="113">
        <f>AVERAGE(AQ$5:AQ286)</f>
        <v>203314.38297872341</v>
      </c>
      <c r="BB286" s="118">
        <f>AVERAGE($AT$5:AT286)</f>
        <v>0.97724980299448427</v>
      </c>
    </row>
    <row r="287" spans="1:67" x14ac:dyDescent="0.25">
      <c r="A287" s="116">
        <v>283</v>
      </c>
      <c r="B287" s="116">
        <v>530</v>
      </c>
      <c r="C287" s="116">
        <v>41</v>
      </c>
      <c r="D287" s="116">
        <v>39</v>
      </c>
      <c r="E287" s="117">
        <v>4943.9560553338952</v>
      </c>
      <c r="F287" s="116">
        <v>443</v>
      </c>
      <c r="G287" s="116">
        <v>0</v>
      </c>
      <c r="H287" s="117">
        <v>221057</v>
      </c>
      <c r="I287" s="117">
        <v>64300</v>
      </c>
      <c r="J287" s="117">
        <v>160657</v>
      </c>
      <c r="K287" s="116" t="s">
        <v>123</v>
      </c>
      <c r="L287" s="116" t="s">
        <v>123</v>
      </c>
      <c r="M287" s="120">
        <v>0.98444444444444446</v>
      </c>
      <c r="N287" s="126"/>
      <c r="O287" s="126"/>
      <c r="P287" s="112">
        <f>AVERAGE($F$5:F287)</f>
        <v>436.41696113074204</v>
      </c>
      <c r="Q287" s="112">
        <f>AVERAGE(G$5:G287)</f>
        <v>6.3604240282685506E-2</v>
      </c>
      <c r="R287" s="113">
        <f>AVERAGE(H$5:H287)</f>
        <v>217772.06360424028</v>
      </c>
      <c r="S287" s="113">
        <f>AVERAGE(I$5:I287)</f>
        <v>63673.434628975265</v>
      </c>
      <c r="T287" s="113">
        <f>AVERAGE(J$5:J287)</f>
        <v>158650.57243816255</v>
      </c>
      <c r="U287" s="118">
        <f>AVERAGE($M$5:M287)</f>
        <v>0.96981546917942663</v>
      </c>
      <c r="AH287" s="116">
        <v>283</v>
      </c>
      <c r="AI287" s="116">
        <v>521</v>
      </c>
      <c r="AJ287" s="116">
        <v>49</v>
      </c>
      <c r="AK287" s="116">
        <v>34</v>
      </c>
      <c r="AL287" s="117">
        <v>2407.3951077199472</v>
      </c>
      <c r="AM287" s="116">
        <v>448</v>
      </c>
      <c r="AN287" s="116">
        <v>0</v>
      </c>
      <c r="AO287" s="117">
        <v>268352</v>
      </c>
      <c r="AP287" s="117">
        <v>64800</v>
      </c>
      <c r="AQ287" s="117">
        <v>206952</v>
      </c>
      <c r="AR287" s="116" t="s">
        <v>123</v>
      </c>
      <c r="AS287" s="116" t="s">
        <v>123</v>
      </c>
      <c r="AT287" s="120">
        <v>0.99555555555555553</v>
      </c>
      <c r="AU287" s="126"/>
      <c r="AV287" s="126"/>
      <c r="AW287" s="112">
        <f>AVERAGE(AM$5:AM287)</f>
        <v>439.79151943462898</v>
      </c>
      <c r="AX287" s="112">
        <f>AVERAGE(AN$5:AN287)</f>
        <v>0.24381625441696114</v>
      </c>
      <c r="AY287" s="113">
        <f>AVERAGE(AO$5:AO287)</f>
        <v>263435.12014134275</v>
      </c>
      <c r="AZ287" s="113">
        <f>AVERAGE(AP$5:AP287)</f>
        <v>64125.197879858657</v>
      </c>
      <c r="BA287" s="113">
        <f>AVERAGE(AQ$5:AQ287)</f>
        <v>203327.23674911659</v>
      </c>
      <c r="BB287" s="118">
        <f>AVERAGE($AT$5:AT287)</f>
        <v>0.97731448763250917</v>
      </c>
      <c r="BC287" s="6"/>
      <c r="BD287" s="6"/>
      <c r="BE287" s="6"/>
      <c r="BF287" s="6"/>
      <c r="BG287" s="6"/>
    </row>
    <row r="288" spans="1:67" x14ac:dyDescent="0.25">
      <c r="A288" s="116">
        <v>284</v>
      </c>
      <c r="B288" s="116">
        <v>629</v>
      </c>
      <c r="C288" s="116">
        <v>35</v>
      </c>
      <c r="D288" s="116">
        <v>47</v>
      </c>
      <c r="E288" s="117">
        <v>2691.845792985293</v>
      </c>
      <c r="F288" s="116">
        <v>435</v>
      </c>
      <c r="G288" s="116">
        <v>0</v>
      </c>
      <c r="H288" s="117">
        <v>217065</v>
      </c>
      <c r="I288" s="117">
        <v>63500</v>
      </c>
      <c r="J288" s="117">
        <v>158265</v>
      </c>
      <c r="K288" s="116" t="s">
        <v>123</v>
      </c>
      <c r="L288" s="116" t="s">
        <v>123</v>
      </c>
      <c r="M288" s="120">
        <v>0.96666666666666667</v>
      </c>
      <c r="N288" s="126"/>
      <c r="O288" s="126"/>
      <c r="P288" s="112">
        <f>AVERAGE($F$5:F288)</f>
        <v>436.41197183098592</v>
      </c>
      <c r="Q288" s="112">
        <f>AVERAGE(G$5:G288)</f>
        <v>6.3380281690140844E-2</v>
      </c>
      <c r="R288" s="113">
        <f>AVERAGE(H$5:H288)</f>
        <v>217769.57394366196</v>
      </c>
      <c r="S288" s="113">
        <f>AVERAGE(I$5:I288)</f>
        <v>63672.82394366197</v>
      </c>
      <c r="T288" s="113">
        <f>AVERAGE(J$5:J288)</f>
        <v>158649.21478873238</v>
      </c>
      <c r="U288" s="118">
        <f>AVERAGE($M$5:M288)</f>
        <v>0.96980438184663509</v>
      </c>
      <c r="AH288" s="116">
        <v>284</v>
      </c>
      <c r="AI288" s="116">
        <v>540</v>
      </c>
      <c r="AJ288" s="116">
        <v>25</v>
      </c>
      <c r="AK288" s="116">
        <v>59</v>
      </c>
      <c r="AL288" s="117">
        <v>3555.9992638185445</v>
      </c>
      <c r="AM288" s="116">
        <v>423</v>
      </c>
      <c r="AN288" s="116">
        <v>0</v>
      </c>
      <c r="AO288" s="117">
        <v>253377</v>
      </c>
      <c r="AP288" s="117">
        <v>62300</v>
      </c>
      <c r="AQ288" s="117">
        <v>196977</v>
      </c>
      <c r="AR288" s="116" t="s">
        <v>123</v>
      </c>
      <c r="AS288" s="116" t="s">
        <v>123</v>
      </c>
      <c r="AT288" s="120">
        <v>0.94</v>
      </c>
      <c r="AU288" s="126"/>
      <c r="AV288" s="126"/>
      <c r="AW288" s="112">
        <f>AVERAGE(AM$5:AM288)</f>
        <v>439.73239436619718</v>
      </c>
      <c r="AX288" s="112">
        <f>AVERAGE(AN$5:AN288)</f>
        <v>0.24295774647887325</v>
      </c>
      <c r="AY288" s="113">
        <f>AVERAGE(AO$5:AO288)</f>
        <v>263399.70422535209</v>
      </c>
      <c r="AZ288" s="113">
        <f>AVERAGE(AP$5:AP288)</f>
        <v>64118.771126760563</v>
      </c>
      <c r="BA288" s="113">
        <f>AVERAGE(AQ$5:AQ288)</f>
        <v>203304.87676056338</v>
      </c>
      <c r="BB288" s="118">
        <f>AVERAGE($AT$5:AT288)</f>
        <v>0.97718309859154961</v>
      </c>
      <c r="BC288" s="10"/>
      <c r="BD288" s="10"/>
      <c r="BE288" s="10"/>
      <c r="BF288" s="10"/>
      <c r="BG288" s="6"/>
    </row>
    <row r="289" spans="1:59" x14ac:dyDescent="0.25">
      <c r="A289" s="116">
        <v>285</v>
      </c>
      <c r="B289" s="116">
        <v>516</v>
      </c>
      <c r="C289" s="116">
        <v>34</v>
      </c>
      <c r="D289" s="116">
        <v>42</v>
      </c>
      <c r="E289" s="117">
        <v>2090.3476089467972</v>
      </c>
      <c r="F289" s="116">
        <v>440</v>
      </c>
      <c r="G289" s="116">
        <v>0</v>
      </c>
      <c r="H289" s="117">
        <v>219560</v>
      </c>
      <c r="I289" s="117">
        <v>64000</v>
      </c>
      <c r="J289" s="117">
        <v>159760</v>
      </c>
      <c r="K289" s="116" t="s">
        <v>123</v>
      </c>
      <c r="L289" s="116" t="s">
        <v>123</v>
      </c>
      <c r="M289" s="120">
        <v>0.97777777777777775</v>
      </c>
      <c r="N289" s="126"/>
      <c r="O289" s="126"/>
      <c r="P289" s="112">
        <f>AVERAGE($F$5:F289)</f>
        <v>436.42456140350879</v>
      </c>
      <c r="Q289" s="112">
        <f>AVERAGE(G$5:G289)</f>
        <v>6.3157894736842107E-2</v>
      </c>
      <c r="R289" s="113">
        <f>AVERAGE(H$5:H289)</f>
        <v>217775.85614035086</v>
      </c>
      <c r="S289" s="113">
        <f>AVERAGE(I$5:I289)</f>
        <v>63673.971929824562</v>
      </c>
      <c r="T289" s="113">
        <f>AVERAGE(J$5:J289)</f>
        <v>158653.11228070175</v>
      </c>
      <c r="U289" s="118">
        <f>AVERAGE($M$5:M289)</f>
        <v>0.9698323586744636</v>
      </c>
      <c r="AH289" s="116">
        <v>285</v>
      </c>
      <c r="AI289" s="116">
        <v>500</v>
      </c>
      <c r="AJ289" s="116">
        <v>33</v>
      </c>
      <c r="AK289" s="116">
        <v>36</v>
      </c>
      <c r="AL289" s="117">
        <v>2185.2759289746159</v>
      </c>
      <c r="AM289" s="116">
        <v>446</v>
      </c>
      <c r="AN289" s="116">
        <v>0</v>
      </c>
      <c r="AO289" s="117">
        <v>267154</v>
      </c>
      <c r="AP289" s="117">
        <v>64600</v>
      </c>
      <c r="AQ289" s="117">
        <v>206154</v>
      </c>
      <c r="AR289" s="116" t="s">
        <v>123</v>
      </c>
      <c r="AS289" s="116" t="s">
        <v>123</v>
      </c>
      <c r="AT289" s="120">
        <v>0.99111111111111116</v>
      </c>
      <c r="AU289" s="126"/>
      <c r="AV289" s="126"/>
      <c r="AW289" s="112">
        <f>AVERAGE(AM$5:AM289)</f>
        <v>439.75438596491227</v>
      </c>
      <c r="AX289" s="112">
        <f>AVERAGE(AN$5:AN289)</f>
        <v>0.24210526315789474</v>
      </c>
      <c r="AY289" s="113">
        <f>AVERAGE(AO$5:AO289)</f>
        <v>263412.87719298247</v>
      </c>
      <c r="AZ289" s="113">
        <f>AVERAGE(AP$5:AP289)</f>
        <v>64120.459649122808</v>
      </c>
      <c r="BA289" s="113">
        <f>AVERAGE(AQ$5:AQ289)</f>
        <v>203314.87368421053</v>
      </c>
      <c r="BB289" s="118">
        <f>AVERAGE($AT$5:AT289)</f>
        <v>0.97723196881091656</v>
      </c>
      <c r="BC289" s="6"/>
      <c r="BD289" s="6"/>
      <c r="BE289" s="6"/>
      <c r="BF289" s="6"/>
      <c r="BG289" s="10"/>
    </row>
    <row r="290" spans="1:59" x14ac:dyDescent="0.25">
      <c r="A290" s="116">
        <v>286</v>
      </c>
      <c r="B290" s="116">
        <v>615</v>
      </c>
      <c r="C290" s="116">
        <v>32</v>
      </c>
      <c r="D290" s="116">
        <v>63</v>
      </c>
      <c r="E290" s="117">
        <v>4805.2458054177987</v>
      </c>
      <c r="F290" s="116">
        <v>419</v>
      </c>
      <c r="G290" s="116">
        <v>0</v>
      </c>
      <c r="H290" s="117">
        <v>209081</v>
      </c>
      <c r="I290" s="117">
        <v>61900</v>
      </c>
      <c r="J290" s="117">
        <v>153481</v>
      </c>
      <c r="K290" s="116" t="s">
        <v>123</v>
      </c>
      <c r="L290" s="116" t="s">
        <v>123</v>
      </c>
      <c r="M290" s="120">
        <v>0.93111111111111111</v>
      </c>
      <c r="N290" s="126"/>
      <c r="O290" s="126"/>
      <c r="P290" s="112">
        <f>AVERAGE($F$5:F290)</f>
        <v>436.36363636363637</v>
      </c>
      <c r="Q290" s="112">
        <f>AVERAGE(G$5:G290)</f>
        <v>6.2937062937062943E-2</v>
      </c>
      <c r="R290" s="113">
        <f>AVERAGE(H$5:H290)</f>
        <v>217745.45454545456</v>
      </c>
      <c r="S290" s="113">
        <f>AVERAGE(I$5:I290)</f>
        <v>63667.769230769234</v>
      </c>
      <c r="T290" s="113">
        <f>AVERAGE(J$5:J290)</f>
        <v>158635.02797202798</v>
      </c>
      <c r="U290" s="118">
        <f>AVERAGE($M$5:M290)</f>
        <v>0.96969696969696939</v>
      </c>
      <c r="AH290" s="116">
        <v>286</v>
      </c>
      <c r="AI290" s="116">
        <v>533</v>
      </c>
      <c r="AJ290" s="116">
        <v>31</v>
      </c>
      <c r="AK290" s="116">
        <v>39</v>
      </c>
      <c r="AL290" s="117">
        <v>4888.1708572262341</v>
      </c>
      <c r="AM290" s="116">
        <v>443</v>
      </c>
      <c r="AN290" s="116">
        <v>0</v>
      </c>
      <c r="AO290" s="117">
        <v>265357</v>
      </c>
      <c r="AP290" s="117">
        <v>64300</v>
      </c>
      <c r="AQ290" s="117">
        <v>204957</v>
      </c>
      <c r="AR290" s="116" t="s">
        <v>123</v>
      </c>
      <c r="AS290" s="116" t="s">
        <v>123</v>
      </c>
      <c r="AT290" s="120">
        <v>0.98444444444444446</v>
      </c>
      <c r="AU290" s="126"/>
      <c r="AV290" s="126"/>
      <c r="AW290" s="112">
        <f>AVERAGE(AM$5:AM290)</f>
        <v>439.76573426573424</v>
      </c>
      <c r="AX290" s="112">
        <f>AVERAGE(AN$5:AN290)</f>
        <v>0.24125874125874125</v>
      </c>
      <c r="AY290" s="113">
        <f>AVERAGE(AO$5:AO290)</f>
        <v>263419.67482517485</v>
      </c>
      <c r="AZ290" s="113">
        <f>AVERAGE(AP$5:AP290)</f>
        <v>64121.087412587411</v>
      </c>
      <c r="BA290" s="113">
        <f>AVERAGE(AQ$5:AQ290)</f>
        <v>203320.61538461538</v>
      </c>
      <c r="BB290" s="118">
        <f>AVERAGE($AT$5:AT290)</f>
        <v>0.97725718725718758</v>
      </c>
    </row>
    <row r="291" spans="1:59" x14ac:dyDescent="0.25">
      <c r="A291" s="116">
        <v>287</v>
      </c>
      <c r="B291" s="116">
        <v>529</v>
      </c>
      <c r="C291" s="116">
        <v>43</v>
      </c>
      <c r="D291" s="116">
        <v>32</v>
      </c>
      <c r="E291" s="117">
        <v>4944.6301523045568</v>
      </c>
      <c r="F291" s="116">
        <v>450</v>
      </c>
      <c r="G291" s="116">
        <v>0</v>
      </c>
      <c r="H291" s="117">
        <v>224550</v>
      </c>
      <c r="I291" s="117">
        <v>65000</v>
      </c>
      <c r="J291" s="117">
        <v>162750</v>
      </c>
      <c r="K291" s="116" t="s">
        <v>124</v>
      </c>
      <c r="L291" s="116" t="s">
        <v>123</v>
      </c>
      <c r="M291" s="120">
        <v>1</v>
      </c>
      <c r="N291" s="126"/>
      <c r="O291" s="126"/>
      <c r="P291" s="112">
        <f>AVERAGE($F$5:F291)</f>
        <v>436.41114982578398</v>
      </c>
      <c r="Q291" s="112">
        <f>AVERAGE(G$5:G291)</f>
        <v>6.2717770034843204E-2</v>
      </c>
      <c r="R291" s="113">
        <f>AVERAGE(H$5:H291)</f>
        <v>217769.1637630662</v>
      </c>
      <c r="S291" s="113">
        <f>AVERAGE(I$5:I291)</f>
        <v>63672.411149825784</v>
      </c>
      <c r="T291" s="113">
        <f>AVERAGE(J$5:J291)</f>
        <v>158649.36585365853</v>
      </c>
      <c r="U291" s="118">
        <f>AVERAGE($M$5:M291)</f>
        <v>0.96980255516840852</v>
      </c>
      <c r="AH291" s="116">
        <v>287</v>
      </c>
      <c r="AI291" s="116">
        <v>434</v>
      </c>
      <c r="AJ291" s="116">
        <v>33</v>
      </c>
      <c r="AK291" s="116">
        <v>31</v>
      </c>
      <c r="AL291" s="117">
        <v>2105.6749578711979</v>
      </c>
      <c r="AM291" s="116">
        <v>436</v>
      </c>
      <c r="AN291" s="116">
        <v>0</v>
      </c>
      <c r="AO291" s="117">
        <v>261164</v>
      </c>
      <c r="AP291" s="117">
        <v>63600</v>
      </c>
      <c r="AQ291" s="117">
        <v>200664</v>
      </c>
      <c r="AR291" s="116" t="s">
        <v>123</v>
      </c>
      <c r="AS291" s="116" t="s">
        <v>123</v>
      </c>
      <c r="AT291" s="120">
        <v>0.96888888888888891</v>
      </c>
      <c r="AU291" s="126"/>
      <c r="AV291" s="126"/>
      <c r="AW291" s="112">
        <f>AVERAGE(AM$5:AM291)</f>
        <v>439.7526132404181</v>
      </c>
      <c r="AX291" s="112">
        <f>AVERAGE(AN$5:AN291)</f>
        <v>0.24041811846689895</v>
      </c>
      <c r="AY291" s="113">
        <f>AVERAGE(AO$5:AO291)</f>
        <v>263411.81533101044</v>
      </c>
      <c r="AZ291" s="113">
        <f>AVERAGE(AP$5:AP291)</f>
        <v>64119.271777003487</v>
      </c>
      <c r="BA291" s="113">
        <f>AVERAGE(AQ$5:AQ291)</f>
        <v>203311.35888501743</v>
      </c>
      <c r="BB291" s="118">
        <f>AVERAGE($AT$5:AT291)</f>
        <v>0.97722802942315179</v>
      </c>
      <c r="BC291" s="6"/>
      <c r="BD291" s="6"/>
      <c r="BE291" s="6"/>
      <c r="BF291" s="6"/>
      <c r="BG291" s="6"/>
    </row>
    <row r="292" spans="1:59" x14ac:dyDescent="0.25">
      <c r="A292" s="116">
        <v>288</v>
      </c>
      <c r="B292" s="116">
        <v>523</v>
      </c>
      <c r="C292" s="116">
        <v>39</v>
      </c>
      <c r="D292" s="116">
        <v>35</v>
      </c>
      <c r="E292" s="117">
        <v>3074.2497745598466</v>
      </c>
      <c r="F292" s="116">
        <v>447</v>
      </c>
      <c r="G292" s="116">
        <v>0</v>
      </c>
      <c r="H292" s="117">
        <v>223053</v>
      </c>
      <c r="I292" s="117">
        <v>64700</v>
      </c>
      <c r="J292" s="117">
        <v>161853</v>
      </c>
      <c r="K292" s="116" t="s">
        <v>123</v>
      </c>
      <c r="L292" s="116" t="s">
        <v>123</v>
      </c>
      <c r="M292" s="120">
        <v>0.99333333333333329</v>
      </c>
      <c r="N292" s="126"/>
      <c r="O292" s="126"/>
      <c r="P292" s="112">
        <f>AVERAGE($F$5:F292)</f>
        <v>436.44791666666669</v>
      </c>
      <c r="Q292" s="112">
        <f>AVERAGE(G$5:G292)</f>
        <v>6.25E-2</v>
      </c>
      <c r="R292" s="113">
        <f>AVERAGE(H$5:H292)</f>
        <v>217787.51041666666</v>
      </c>
      <c r="S292" s="113">
        <f>AVERAGE(I$5:I292)</f>
        <v>63675.979166666664</v>
      </c>
      <c r="T292" s="113">
        <f>AVERAGE(J$5:J292)</f>
        <v>158660.48958333334</v>
      </c>
      <c r="U292" s="118">
        <f>AVERAGE($M$5:M292)</f>
        <v>0.96988425925925903</v>
      </c>
      <c r="AH292" s="116">
        <v>288</v>
      </c>
      <c r="AI292" s="116">
        <v>516</v>
      </c>
      <c r="AJ292" s="116">
        <v>43</v>
      </c>
      <c r="AK292" s="116">
        <v>44</v>
      </c>
      <c r="AL292" s="117">
        <v>2859.3395030372294</v>
      </c>
      <c r="AM292" s="116">
        <v>438</v>
      </c>
      <c r="AN292" s="116">
        <v>0</v>
      </c>
      <c r="AO292" s="117">
        <v>262362</v>
      </c>
      <c r="AP292" s="117">
        <v>63800</v>
      </c>
      <c r="AQ292" s="117">
        <v>202962</v>
      </c>
      <c r="AR292" s="116" t="s">
        <v>123</v>
      </c>
      <c r="AS292" s="116" t="s">
        <v>123</v>
      </c>
      <c r="AT292" s="120">
        <v>0.97333333333333338</v>
      </c>
      <c r="AU292" s="126"/>
      <c r="AV292" s="126"/>
      <c r="AW292" s="112">
        <f>AVERAGE(AM$5:AM292)</f>
        <v>439.74652777777777</v>
      </c>
      <c r="AX292" s="112">
        <f>AVERAGE(AN$5:AN292)</f>
        <v>0.23958333333333334</v>
      </c>
      <c r="AY292" s="113">
        <f>AVERAGE(AO$5:AO292)</f>
        <v>263408.17013888888</v>
      </c>
      <c r="AZ292" s="113">
        <f>AVERAGE(AP$5:AP292)</f>
        <v>64118.163194444445</v>
      </c>
      <c r="BA292" s="113">
        <f>AVERAGE(AQ$5:AQ292)</f>
        <v>203310.14583333334</v>
      </c>
      <c r="BB292" s="118">
        <f>AVERAGE($AT$5:AT292)</f>
        <v>0.97721450617284</v>
      </c>
      <c r="BC292" s="10"/>
      <c r="BD292" s="10"/>
      <c r="BE292" s="10"/>
      <c r="BF292" s="10"/>
      <c r="BG292" s="6"/>
    </row>
    <row r="293" spans="1:59" x14ac:dyDescent="0.25">
      <c r="A293" s="116">
        <v>289</v>
      </c>
      <c r="B293" s="116">
        <v>541</v>
      </c>
      <c r="C293" s="116">
        <v>39</v>
      </c>
      <c r="D293" s="116">
        <v>35</v>
      </c>
      <c r="E293" s="117">
        <v>2829.0299427396994</v>
      </c>
      <c r="F293" s="116">
        <v>447</v>
      </c>
      <c r="G293" s="116">
        <v>0</v>
      </c>
      <c r="H293" s="117">
        <v>223053</v>
      </c>
      <c r="I293" s="117">
        <v>64700</v>
      </c>
      <c r="J293" s="117">
        <v>161853</v>
      </c>
      <c r="K293" s="116" t="s">
        <v>123</v>
      </c>
      <c r="L293" s="116" t="s">
        <v>123</v>
      </c>
      <c r="M293" s="120">
        <v>0.99333333333333329</v>
      </c>
      <c r="N293" s="126"/>
      <c r="O293" s="126"/>
      <c r="P293" s="112">
        <f>AVERAGE($F$5:F293)</f>
        <v>436.48442906574394</v>
      </c>
      <c r="Q293" s="112">
        <f>AVERAGE(G$5:G293)</f>
        <v>6.228373702422145E-2</v>
      </c>
      <c r="R293" s="113">
        <f>AVERAGE(H$5:H293)</f>
        <v>217805.73010380621</v>
      </c>
      <c r="S293" s="113">
        <f>AVERAGE(I$5:I293)</f>
        <v>63679.522491349482</v>
      </c>
      <c r="T293" s="113">
        <f>AVERAGE(J$5:J293)</f>
        <v>158671.53633217994</v>
      </c>
      <c r="U293" s="118">
        <f>AVERAGE($M$5:M293)</f>
        <v>0.96996539792387526</v>
      </c>
      <c r="AH293" s="116">
        <v>289</v>
      </c>
      <c r="AI293" s="116">
        <v>515</v>
      </c>
      <c r="AJ293" s="116">
        <v>43</v>
      </c>
      <c r="AK293" s="116">
        <v>39</v>
      </c>
      <c r="AL293" s="117">
        <v>2460.8034175404341</v>
      </c>
      <c r="AM293" s="116">
        <v>443</v>
      </c>
      <c r="AN293" s="116">
        <v>0</v>
      </c>
      <c r="AO293" s="117">
        <v>265357</v>
      </c>
      <c r="AP293" s="117">
        <v>64300</v>
      </c>
      <c r="AQ293" s="117">
        <v>204957</v>
      </c>
      <c r="AR293" s="116" t="s">
        <v>123</v>
      </c>
      <c r="AS293" s="116" t="s">
        <v>123</v>
      </c>
      <c r="AT293" s="120">
        <v>0.98444444444444446</v>
      </c>
      <c r="AU293" s="126"/>
      <c r="AV293" s="126"/>
      <c r="AW293" s="112">
        <f>AVERAGE(AM$5:AM293)</f>
        <v>439.75778546712803</v>
      </c>
      <c r="AX293" s="112">
        <f>AVERAGE(AN$5:AN293)</f>
        <v>0.23875432525951557</v>
      </c>
      <c r="AY293" s="113">
        <f>AVERAGE(AO$5:AO293)</f>
        <v>263414.91349480971</v>
      </c>
      <c r="AZ293" s="113">
        <f>AVERAGE(AP$5:AP293)</f>
        <v>64118.792387543253</v>
      </c>
      <c r="BA293" s="113">
        <f>AVERAGE(AQ$5:AQ293)</f>
        <v>203315.84429065743</v>
      </c>
      <c r="BB293" s="118">
        <f>AVERAGE($AT$5:AT293)</f>
        <v>0.97723952326028485</v>
      </c>
      <c r="BC293" s="6"/>
      <c r="BD293" s="6"/>
      <c r="BE293" s="6"/>
      <c r="BF293" s="6"/>
      <c r="BG293" s="10"/>
    </row>
    <row r="294" spans="1:59" x14ac:dyDescent="0.25">
      <c r="A294" s="116">
        <v>290</v>
      </c>
      <c r="B294" s="116">
        <v>619</v>
      </c>
      <c r="C294" s="116">
        <v>44</v>
      </c>
      <c r="D294" s="116">
        <v>55</v>
      </c>
      <c r="E294" s="117">
        <v>3362.0702578631981</v>
      </c>
      <c r="F294" s="116">
        <v>427</v>
      </c>
      <c r="G294" s="116">
        <v>0</v>
      </c>
      <c r="H294" s="117">
        <v>213073</v>
      </c>
      <c r="I294" s="117">
        <v>62700</v>
      </c>
      <c r="J294" s="117">
        <v>155873</v>
      </c>
      <c r="K294" s="116" t="s">
        <v>123</v>
      </c>
      <c r="L294" s="116" t="s">
        <v>123</v>
      </c>
      <c r="M294" s="120">
        <v>0.94888888888888889</v>
      </c>
      <c r="N294" s="126"/>
      <c r="O294" s="126"/>
      <c r="P294" s="112">
        <f>AVERAGE($F$5:F294)</f>
        <v>436.45172413793102</v>
      </c>
      <c r="Q294" s="112">
        <f>AVERAGE(G$5:G294)</f>
        <v>6.2068965517241378E-2</v>
      </c>
      <c r="R294" s="113">
        <f>AVERAGE(H$5:H294)</f>
        <v>217789.4103448276</v>
      </c>
      <c r="S294" s="113">
        <f>AVERAGE(I$5:I294)</f>
        <v>63676.144827586206</v>
      </c>
      <c r="T294" s="113">
        <f>AVERAGE(J$5:J294)</f>
        <v>158661.88620689654</v>
      </c>
      <c r="U294" s="118">
        <f>AVERAGE($M$5:M294)</f>
        <v>0.9698927203065133</v>
      </c>
      <c r="AH294" s="116">
        <v>290</v>
      </c>
      <c r="AI294" s="116">
        <v>519</v>
      </c>
      <c r="AJ294" s="116">
        <v>40</v>
      </c>
      <c r="AK294" s="116">
        <v>37</v>
      </c>
      <c r="AL294" s="117">
        <v>2105.0918430841984</v>
      </c>
      <c r="AM294" s="116">
        <v>445</v>
      </c>
      <c r="AN294" s="116">
        <v>0</v>
      </c>
      <c r="AO294" s="117">
        <v>266555</v>
      </c>
      <c r="AP294" s="117">
        <v>64500</v>
      </c>
      <c r="AQ294" s="117">
        <v>205755</v>
      </c>
      <c r="AR294" s="116" t="s">
        <v>123</v>
      </c>
      <c r="AS294" s="116" t="s">
        <v>123</v>
      </c>
      <c r="AT294" s="120">
        <v>0.98888888888888893</v>
      </c>
      <c r="AU294" s="126"/>
      <c r="AV294" s="126"/>
      <c r="AW294" s="112">
        <f>AVERAGE(AM$5:AM294)</f>
        <v>439.77586206896552</v>
      </c>
      <c r="AX294" s="112">
        <f>AVERAGE(AN$5:AN294)</f>
        <v>0.23793103448275862</v>
      </c>
      <c r="AY294" s="113">
        <f>AVERAGE(AO$5:AO294)</f>
        <v>263425.74137931032</v>
      </c>
      <c r="AZ294" s="113">
        <f>AVERAGE(AP$5:AP294)</f>
        <v>64120.106896551726</v>
      </c>
      <c r="BA294" s="113">
        <f>AVERAGE(AQ$5:AQ294)</f>
        <v>203324.2551724138</v>
      </c>
      <c r="BB294" s="118">
        <f>AVERAGE($AT$5:AT294)</f>
        <v>0.97727969348659038</v>
      </c>
    </row>
    <row r="295" spans="1:59" x14ac:dyDescent="0.25">
      <c r="A295" s="116">
        <v>291</v>
      </c>
      <c r="B295" s="116">
        <v>536</v>
      </c>
      <c r="C295" s="116">
        <v>39</v>
      </c>
      <c r="D295" s="116">
        <v>39</v>
      </c>
      <c r="E295" s="117">
        <v>4321.5094717240027</v>
      </c>
      <c r="F295" s="116">
        <v>443</v>
      </c>
      <c r="G295" s="116">
        <v>0</v>
      </c>
      <c r="H295" s="117">
        <v>221057</v>
      </c>
      <c r="I295" s="117">
        <v>64300</v>
      </c>
      <c r="J295" s="117">
        <v>160657</v>
      </c>
      <c r="K295" s="116" t="s">
        <v>123</v>
      </c>
      <c r="L295" s="116" t="s">
        <v>123</v>
      </c>
      <c r="M295" s="120">
        <v>0.98444444444444446</v>
      </c>
      <c r="N295" s="126"/>
      <c r="O295" s="126"/>
      <c r="P295" s="112">
        <f>AVERAGE($F$5:F295)</f>
        <v>436.4742268041237</v>
      </c>
      <c r="Q295" s="112">
        <f>AVERAGE(G$5:G295)</f>
        <v>6.1855670103092786E-2</v>
      </c>
      <c r="R295" s="113">
        <f>AVERAGE(H$5:H295)</f>
        <v>217800.63917525773</v>
      </c>
      <c r="S295" s="113">
        <f>AVERAGE(I$5:I295)</f>
        <v>63678.288659793812</v>
      </c>
      <c r="T295" s="113">
        <f>AVERAGE(J$5:J295)</f>
        <v>158668.74226804124</v>
      </c>
      <c r="U295" s="118">
        <f>AVERAGE($M$5:M295)</f>
        <v>0.96994272623138578</v>
      </c>
      <c r="AH295" s="116">
        <v>291</v>
      </c>
      <c r="AI295" s="116">
        <v>505</v>
      </c>
      <c r="AJ295" s="116">
        <v>31</v>
      </c>
      <c r="AK295" s="116">
        <v>39</v>
      </c>
      <c r="AL295" s="117">
        <v>4783.6071618964179</v>
      </c>
      <c r="AM295" s="116">
        <v>443</v>
      </c>
      <c r="AN295" s="116">
        <v>0</v>
      </c>
      <c r="AO295" s="117">
        <v>265357</v>
      </c>
      <c r="AP295" s="117">
        <v>64300</v>
      </c>
      <c r="AQ295" s="117">
        <v>204957</v>
      </c>
      <c r="AR295" s="116" t="s">
        <v>123</v>
      </c>
      <c r="AS295" s="116" t="s">
        <v>123</v>
      </c>
      <c r="AT295" s="120">
        <v>0.98444444444444446</v>
      </c>
      <c r="AU295" s="126"/>
      <c r="AV295" s="126"/>
      <c r="AW295" s="112">
        <f>AVERAGE(AM$5:AM295)</f>
        <v>439.78694158075604</v>
      </c>
      <c r="AX295" s="112">
        <f>AVERAGE(AN$5:AN295)</f>
        <v>0.23711340206185566</v>
      </c>
      <c r="AY295" s="113">
        <f>AVERAGE(AO$5:AO295)</f>
        <v>263432.37800687284</v>
      </c>
      <c r="AZ295" s="113">
        <f>AVERAGE(AP$5:AP295)</f>
        <v>64120.72508591065</v>
      </c>
      <c r="BA295" s="113">
        <f>AVERAGE(AQ$5:AQ295)</f>
        <v>203329.86597938143</v>
      </c>
      <c r="BB295" s="118">
        <f>AVERAGE($AT$5:AT295)</f>
        <v>0.97730431462390255</v>
      </c>
      <c r="BC295" s="6"/>
      <c r="BD295" s="6"/>
      <c r="BE295" s="6"/>
      <c r="BF295" s="6"/>
      <c r="BG295" s="6"/>
    </row>
    <row r="296" spans="1:59" x14ac:dyDescent="0.25">
      <c r="A296" s="116">
        <v>292</v>
      </c>
      <c r="B296" s="116">
        <v>663</v>
      </c>
      <c r="C296" s="116">
        <v>46</v>
      </c>
      <c r="D296" s="116">
        <v>57</v>
      </c>
      <c r="E296" s="117">
        <v>2469.0418795822275</v>
      </c>
      <c r="F296" s="116">
        <v>425</v>
      </c>
      <c r="G296" s="116">
        <v>0</v>
      </c>
      <c r="H296" s="117">
        <v>212075</v>
      </c>
      <c r="I296" s="117">
        <v>62500</v>
      </c>
      <c r="J296" s="117">
        <v>155275</v>
      </c>
      <c r="K296" s="116" t="s">
        <v>123</v>
      </c>
      <c r="L296" s="116" t="s">
        <v>123</v>
      </c>
      <c r="M296" s="120">
        <v>0.94444444444444442</v>
      </c>
      <c r="N296" s="126"/>
      <c r="O296" s="126"/>
      <c r="P296" s="112">
        <f>AVERAGE($F$5:F296)</f>
        <v>436.4349315068493</v>
      </c>
      <c r="Q296" s="112">
        <f>AVERAGE(G$5:G296)</f>
        <v>6.1643835616438353E-2</v>
      </c>
      <c r="R296" s="113">
        <f>AVERAGE(H$5:H296)</f>
        <v>217781.03082191781</v>
      </c>
      <c r="S296" s="113">
        <f>AVERAGE(I$5:I296)</f>
        <v>63674.253424657538</v>
      </c>
      <c r="T296" s="113">
        <f>AVERAGE(J$5:J296)</f>
        <v>158657.11986301371</v>
      </c>
      <c r="U296" s="118">
        <f>AVERAGE($M$5:M296)</f>
        <v>0.96985540334855391</v>
      </c>
      <c r="AH296" s="116">
        <v>292</v>
      </c>
      <c r="AI296" s="116">
        <v>480</v>
      </c>
      <c r="AJ296" s="116">
        <v>41</v>
      </c>
      <c r="AK296" s="116">
        <v>36</v>
      </c>
      <c r="AL296" s="117">
        <v>4121.2948269461322</v>
      </c>
      <c r="AM296" s="116">
        <v>446</v>
      </c>
      <c r="AN296" s="116">
        <v>0</v>
      </c>
      <c r="AO296" s="117">
        <v>267154</v>
      </c>
      <c r="AP296" s="117">
        <v>64600</v>
      </c>
      <c r="AQ296" s="117">
        <v>206154</v>
      </c>
      <c r="AR296" s="116" t="s">
        <v>123</v>
      </c>
      <c r="AS296" s="116" t="s">
        <v>123</v>
      </c>
      <c r="AT296" s="120">
        <v>0.99111111111111116</v>
      </c>
      <c r="AU296" s="126"/>
      <c r="AV296" s="126"/>
      <c r="AW296" s="112">
        <f>AVERAGE(AM$5:AM296)</f>
        <v>439.8082191780822</v>
      </c>
      <c r="AX296" s="112">
        <f>AVERAGE(AN$5:AN296)</f>
        <v>0.2363013698630137</v>
      </c>
      <c r="AY296" s="113">
        <f>AVERAGE(AO$5:AO296)</f>
        <v>263445.12328767125</v>
      </c>
      <c r="AZ296" s="113">
        <f>AVERAGE(AP$5:AP296)</f>
        <v>64122.366438356163</v>
      </c>
      <c r="BA296" s="113">
        <f>AVERAGE(AQ$5:AQ296)</f>
        <v>203339.53767123289</v>
      </c>
      <c r="BB296" s="118">
        <f>AVERAGE($AT$5:AT296)</f>
        <v>0.97735159817351636</v>
      </c>
      <c r="BC296" s="10"/>
      <c r="BD296" s="10"/>
      <c r="BE296" s="10"/>
      <c r="BF296" s="10"/>
      <c r="BG296" s="6"/>
    </row>
    <row r="297" spans="1:59" x14ac:dyDescent="0.25">
      <c r="A297" s="116">
        <v>293</v>
      </c>
      <c r="B297" s="116">
        <v>526</v>
      </c>
      <c r="C297" s="116">
        <v>31</v>
      </c>
      <c r="D297" s="116">
        <v>39</v>
      </c>
      <c r="E297" s="117">
        <v>4268.9224007718149</v>
      </c>
      <c r="F297" s="116">
        <v>443</v>
      </c>
      <c r="G297" s="116">
        <v>0</v>
      </c>
      <c r="H297" s="117">
        <v>221057</v>
      </c>
      <c r="I297" s="117">
        <v>64300</v>
      </c>
      <c r="J297" s="117">
        <v>160657</v>
      </c>
      <c r="K297" s="116" t="s">
        <v>123</v>
      </c>
      <c r="L297" s="116" t="s">
        <v>123</v>
      </c>
      <c r="M297" s="120">
        <v>0.98444444444444446</v>
      </c>
      <c r="N297" s="126"/>
      <c r="O297" s="126"/>
      <c r="P297" s="112">
        <f>AVERAGE($F$5:F297)</f>
        <v>436.45733788395904</v>
      </c>
      <c r="Q297" s="112">
        <f>AVERAGE(G$5:G297)</f>
        <v>6.1433447098976107E-2</v>
      </c>
      <c r="R297" s="113">
        <f>AVERAGE(H$5:H297)</f>
        <v>217792.21160409556</v>
      </c>
      <c r="S297" s="113">
        <f>AVERAGE(I$5:I297)</f>
        <v>63676.389078498294</v>
      </c>
      <c r="T297" s="113">
        <f>AVERAGE(J$5:J297)</f>
        <v>158663.94539249147</v>
      </c>
      <c r="U297" s="118">
        <f>AVERAGE($M$5:M297)</f>
        <v>0.96990519529768648</v>
      </c>
      <c r="AH297" s="116">
        <v>293</v>
      </c>
      <c r="AI297" s="116">
        <v>509</v>
      </c>
      <c r="AJ297" s="116">
        <v>37</v>
      </c>
      <c r="AK297" s="116">
        <v>37</v>
      </c>
      <c r="AL297" s="117">
        <v>3657.7646725298737</v>
      </c>
      <c r="AM297" s="116">
        <v>445</v>
      </c>
      <c r="AN297" s="116">
        <v>0</v>
      </c>
      <c r="AO297" s="117">
        <v>266555</v>
      </c>
      <c r="AP297" s="117">
        <v>64500</v>
      </c>
      <c r="AQ297" s="117">
        <v>205755</v>
      </c>
      <c r="AR297" s="116" t="s">
        <v>123</v>
      </c>
      <c r="AS297" s="116" t="s">
        <v>123</v>
      </c>
      <c r="AT297" s="120">
        <v>0.98888888888888893</v>
      </c>
      <c r="AU297" s="126"/>
      <c r="AV297" s="126"/>
      <c r="AW297" s="112">
        <f>AVERAGE(AM$5:AM297)</f>
        <v>439.82593856655291</v>
      </c>
      <c r="AX297" s="112">
        <f>AVERAGE(AN$5:AN297)</f>
        <v>0.23549488054607509</v>
      </c>
      <c r="AY297" s="113">
        <f>AVERAGE(AO$5:AO297)</f>
        <v>263455.73720136518</v>
      </c>
      <c r="AZ297" s="113">
        <f>AVERAGE(AP$5:AP297)</f>
        <v>64123.65529010239</v>
      </c>
      <c r="BA297" s="113">
        <f>AVERAGE(AQ$5:AQ297)</f>
        <v>203347.78156996588</v>
      </c>
      <c r="BB297" s="118">
        <f>AVERAGE($AT$5:AT297)</f>
        <v>0.97739097459234014</v>
      </c>
      <c r="BC297" s="6"/>
      <c r="BD297" s="6"/>
      <c r="BE297" s="6"/>
      <c r="BF297" s="6"/>
      <c r="BG297" s="10"/>
    </row>
    <row r="298" spans="1:59" x14ac:dyDescent="0.25">
      <c r="A298" s="116">
        <v>294</v>
      </c>
      <c r="B298" s="116">
        <v>631</v>
      </c>
      <c r="C298" s="116">
        <v>35</v>
      </c>
      <c r="D298" s="116">
        <v>49</v>
      </c>
      <c r="E298" s="117">
        <v>2064.9901314824679</v>
      </c>
      <c r="F298" s="116">
        <v>433</v>
      </c>
      <c r="G298" s="116">
        <v>0</v>
      </c>
      <c r="H298" s="117">
        <v>216067</v>
      </c>
      <c r="I298" s="117">
        <v>63300</v>
      </c>
      <c r="J298" s="117">
        <v>157667</v>
      </c>
      <c r="K298" s="116" t="s">
        <v>123</v>
      </c>
      <c r="L298" s="116" t="s">
        <v>123</v>
      </c>
      <c r="M298" s="120">
        <v>0.9622222222222222</v>
      </c>
      <c r="N298" s="126"/>
      <c r="O298" s="126"/>
      <c r="P298" s="112">
        <f>AVERAGE($F$5:F298)</f>
        <v>436.44557823129253</v>
      </c>
      <c r="Q298" s="112">
        <f>AVERAGE(G$5:G298)</f>
        <v>6.1224489795918366E-2</v>
      </c>
      <c r="R298" s="113">
        <f>AVERAGE(H$5:H298)</f>
        <v>217786.34353741497</v>
      </c>
      <c r="S298" s="113">
        <f>AVERAGE(I$5:I298)</f>
        <v>63675.108843537419</v>
      </c>
      <c r="T298" s="113">
        <f>AVERAGE(J$5:J298)</f>
        <v>158660.5544217687</v>
      </c>
      <c r="U298" s="118">
        <f>AVERAGE($M$5:M298)</f>
        <v>0.96987906273620539</v>
      </c>
      <c r="AH298" s="116">
        <v>294</v>
      </c>
      <c r="AI298" s="116">
        <v>478</v>
      </c>
      <c r="AJ298" s="116">
        <v>48</v>
      </c>
      <c r="AK298" s="116">
        <v>37</v>
      </c>
      <c r="AL298" s="117">
        <v>4892.9870944290105</v>
      </c>
      <c r="AM298" s="116">
        <v>445</v>
      </c>
      <c r="AN298" s="116">
        <v>0</v>
      </c>
      <c r="AO298" s="117">
        <v>266555</v>
      </c>
      <c r="AP298" s="117">
        <v>64500</v>
      </c>
      <c r="AQ298" s="117">
        <v>205755</v>
      </c>
      <c r="AR298" s="116" t="s">
        <v>123</v>
      </c>
      <c r="AS298" s="116" t="s">
        <v>123</v>
      </c>
      <c r="AT298" s="120">
        <v>0.98888888888888893</v>
      </c>
      <c r="AU298" s="126"/>
      <c r="AV298" s="126"/>
      <c r="AW298" s="112">
        <f>AVERAGE(AM$5:AM298)</f>
        <v>439.84353741496597</v>
      </c>
      <c r="AX298" s="112">
        <f>AVERAGE(AN$5:AN298)</f>
        <v>0.23469387755102042</v>
      </c>
      <c r="AY298" s="113">
        <f>AVERAGE(AO$5:AO298)</f>
        <v>263466.27891156462</v>
      </c>
      <c r="AZ298" s="113">
        <f>AVERAGE(AP$5:AP298)</f>
        <v>64124.93537414966</v>
      </c>
      <c r="BA298" s="113">
        <f>AVERAGE(AQ$5:AQ298)</f>
        <v>203355.96938775509</v>
      </c>
      <c r="BB298" s="118">
        <f>AVERAGE($AT$5:AT298)</f>
        <v>0.97743008314436919</v>
      </c>
    </row>
    <row r="299" spans="1:59" x14ac:dyDescent="0.25">
      <c r="A299" s="116">
        <v>295</v>
      </c>
      <c r="B299" s="116">
        <v>495</v>
      </c>
      <c r="C299" s="116">
        <v>31</v>
      </c>
      <c r="D299" s="116">
        <v>37</v>
      </c>
      <c r="E299" s="117">
        <v>4318.5797960645396</v>
      </c>
      <c r="F299" s="116">
        <v>445</v>
      </c>
      <c r="G299" s="116">
        <v>0</v>
      </c>
      <c r="H299" s="117">
        <v>222055</v>
      </c>
      <c r="I299" s="117">
        <v>64500</v>
      </c>
      <c r="J299" s="117">
        <v>161255</v>
      </c>
      <c r="K299" s="116" t="s">
        <v>123</v>
      </c>
      <c r="L299" s="116" t="s">
        <v>123</v>
      </c>
      <c r="M299" s="120">
        <v>0.98888888888888893</v>
      </c>
      <c r="N299" s="126"/>
      <c r="O299" s="126"/>
      <c r="P299" s="112">
        <f>AVERAGE($F$5:F299)</f>
        <v>436.47457627118644</v>
      </c>
      <c r="Q299" s="112">
        <f>AVERAGE(G$5:G299)</f>
        <v>6.1016949152542375E-2</v>
      </c>
      <c r="R299" s="113">
        <f>AVERAGE(H$5:H299)</f>
        <v>217800.81355932204</v>
      </c>
      <c r="S299" s="113">
        <f>AVERAGE(I$5:I299)</f>
        <v>63677.905084745762</v>
      </c>
      <c r="T299" s="113">
        <f>AVERAGE(J$5:J299)</f>
        <v>158669.34915254236</v>
      </c>
      <c r="U299" s="118">
        <f>AVERAGE($M$5:M299)</f>
        <v>0.96994350282485853</v>
      </c>
      <c r="AH299" s="116">
        <v>295</v>
      </c>
      <c r="AI299" s="116">
        <v>546</v>
      </c>
      <c r="AJ299" s="116">
        <v>38</v>
      </c>
      <c r="AK299" s="116">
        <v>39</v>
      </c>
      <c r="AL299" s="117">
        <v>2469.5507621582146</v>
      </c>
      <c r="AM299" s="116">
        <v>443</v>
      </c>
      <c r="AN299" s="116">
        <v>0</v>
      </c>
      <c r="AO299" s="117">
        <v>265357</v>
      </c>
      <c r="AP299" s="117">
        <v>64300</v>
      </c>
      <c r="AQ299" s="117">
        <v>204957</v>
      </c>
      <c r="AR299" s="116" t="s">
        <v>123</v>
      </c>
      <c r="AS299" s="116" t="s">
        <v>123</v>
      </c>
      <c r="AT299" s="120">
        <v>0.98444444444444446</v>
      </c>
      <c r="AU299" s="126"/>
      <c r="AV299" s="126"/>
      <c r="AW299" s="112">
        <f>AVERAGE(AM$5:AM299)</f>
        <v>439.85423728813561</v>
      </c>
      <c r="AX299" s="112">
        <f>AVERAGE(AN$5:AN299)</f>
        <v>0.23389830508474577</v>
      </c>
      <c r="AY299" s="113">
        <f>AVERAGE(AO$5:AO299)</f>
        <v>263472.6881355932</v>
      </c>
      <c r="AZ299" s="113">
        <f>AVERAGE(AP$5:AP299)</f>
        <v>64125.528813559322</v>
      </c>
      <c r="BA299" s="113">
        <f>AVERAGE(AQ$5:AQ299)</f>
        <v>203361.3966101695</v>
      </c>
      <c r="BB299" s="118">
        <f>AVERAGE($AT$5:AT299)</f>
        <v>0.97745386064030149</v>
      </c>
      <c r="BC299" s="6"/>
      <c r="BD299" s="6"/>
      <c r="BE299" s="6"/>
      <c r="BF299" s="6"/>
      <c r="BG299" s="6"/>
    </row>
    <row r="300" spans="1:59" x14ac:dyDescent="0.25">
      <c r="A300" s="116">
        <v>296</v>
      </c>
      <c r="B300" s="116">
        <v>554</v>
      </c>
      <c r="C300" s="116">
        <v>41</v>
      </c>
      <c r="D300" s="116">
        <v>47</v>
      </c>
      <c r="E300" s="117">
        <v>2760.3492953364603</v>
      </c>
      <c r="F300" s="116">
        <v>435</v>
      </c>
      <c r="G300" s="116">
        <v>0</v>
      </c>
      <c r="H300" s="117">
        <v>217065</v>
      </c>
      <c r="I300" s="117">
        <v>63500</v>
      </c>
      <c r="J300" s="117">
        <v>158265</v>
      </c>
      <c r="K300" s="116" t="s">
        <v>123</v>
      </c>
      <c r="L300" s="116" t="s">
        <v>123</v>
      </c>
      <c r="M300" s="120">
        <v>0.96666666666666667</v>
      </c>
      <c r="N300" s="126"/>
      <c r="O300" s="126"/>
      <c r="P300" s="112">
        <f>AVERAGE($F$5:F300)</f>
        <v>436.46959459459458</v>
      </c>
      <c r="Q300" s="112">
        <f>AVERAGE(G$5:G300)</f>
        <v>6.0810810810810814E-2</v>
      </c>
      <c r="R300" s="113">
        <f>AVERAGE(H$5:H300)</f>
        <v>217798.32770270269</v>
      </c>
      <c r="S300" s="113">
        <f>AVERAGE(I$5:I300)</f>
        <v>63677.304054054053</v>
      </c>
      <c r="T300" s="113">
        <f>AVERAGE(J$5:J300)</f>
        <v>158667.98310810811</v>
      </c>
      <c r="U300" s="118">
        <f>AVERAGE($M$5:M300)</f>
        <v>0.9699324324324321</v>
      </c>
      <c r="AH300" s="116">
        <v>296</v>
      </c>
      <c r="AI300" s="116">
        <v>478</v>
      </c>
      <c r="AJ300" s="116">
        <v>25</v>
      </c>
      <c r="AK300" s="116">
        <v>41</v>
      </c>
      <c r="AL300" s="117">
        <v>2875.4608897640146</v>
      </c>
      <c r="AM300" s="116">
        <v>441</v>
      </c>
      <c r="AN300" s="116">
        <v>0</v>
      </c>
      <c r="AO300" s="117">
        <v>264159</v>
      </c>
      <c r="AP300" s="117">
        <v>64100</v>
      </c>
      <c r="AQ300" s="117">
        <v>204159</v>
      </c>
      <c r="AR300" s="116" t="s">
        <v>123</v>
      </c>
      <c r="AS300" s="116" t="s">
        <v>123</v>
      </c>
      <c r="AT300" s="120">
        <v>0.98</v>
      </c>
      <c r="AU300" s="126"/>
      <c r="AV300" s="126"/>
      <c r="AW300" s="112">
        <f>AVERAGE(AM$5:AM300)</f>
        <v>439.85810810810813</v>
      </c>
      <c r="AX300" s="112">
        <f>AVERAGE(AN$5:AN300)</f>
        <v>0.23310810810810811</v>
      </c>
      <c r="AY300" s="113">
        <f>AVERAGE(AO$5:AO300)</f>
        <v>263475.00675675675</v>
      </c>
      <c r="AZ300" s="113">
        <f>AVERAGE(AP$5:AP300)</f>
        <v>64125.442567567567</v>
      </c>
      <c r="BA300" s="113">
        <f>AVERAGE(AQ$5:AQ300)</f>
        <v>203364.09121621621</v>
      </c>
      <c r="BB300" s="118">
        <f>AVERAGE($AT$5:AT300)</f>
        <v>0.97746246246246271</v>
      </c>
      <c r="BC300" s="10"/>
      <c r="BD300" s="10"/>
      <c r="BE300" s="10"/>
      <c r="BF300" s="10"/>
      <c r="BG300" s="6"/>
    </row>
    <row r="301" spans="1:59" x14ac:dyDescent="0.25">
      <c r="A301" s="116">
        <v>297</v>
      </c>
      <c r="B301" s="116">
        <v>558</v>
      </c>
      <c r="C301" s="116">
        <v>35</v>
      </c>
      <c r="D301" s="116">
        <v>47</v>
      </c>
      <c r="E301" s="117">
        <v>4423.9394996137671</v>
      </c>
      <c r="F301" s="116">
        <v>435</v>
      </c>
      <c r="G301" s="116">
        <v>0</v>
      </c>
      <c r="H301" s="117">
        <v>217065</v>
      </c>
      <c r="I301" s="117">
        <v>63500</v>
      </c>
      <c r="J301" s="117">
        <v>158265</v>
      </c>
      <c r="K301" s="116" t="s">
        <v>123</v>
      </c>
      <c r="L301" s="116" t="s">
        <v>123</v>
      </c>
      <c r="M301" s="120">
        <v>0.96666666666666667</v>
      </c>
      <c r="N301" s="126"/>
      <c r="O301" s="126"/>
      <c r="P301" s="112">
        <f>AVERAGE($F$5:F301)</f>
        <v>436.46464646464648</v>
      </c>
      <c r="Q301" s="112">
        <f>AVERAGE(G$5:G301)</f>
        <v>6.0606060606060608E-2</v>
      </c>
      <c r="R301" s="113">
        <f>AVERAGE(H$5:H301)</f>
        <v>217795.85858585857</v>
      </c>
      <c r="S301" s="113">
        <f>AVERAGE(I$5:I301)</f>
        <v>63676.707070707074</v>
      </c>
      <c r="T301" s="113">
        <f>AVERAGE(J$5:J301)</f>
        <v>158666.62626262626</v>
      </c>
      <c r="U301" s="118">
        <f>AVERAGE($M$5:M301)</f>
        <v>0.96992143658810281</v>
      </c>
      <c r="AH301" s="116">
        <v>297</v>
      </c>
      <c r="AI301" s="116">
        <v>489</v>
      </c>
      <c r="AJ301" s="116">
        <v>40</v>
      </c>
      <c r="AK301" s="116">
        <v>36</v>
      </c>
      <c r="AL301" s="117">
        <v>4232.263115951102</v>
      </c>
      <c r="AM301" s="116">
        <v>446</v>
      </c>
      <c r="AN301" s="116">
        <v>0</v>
      </c>
      <c r="AO301" s="117">
        <v>267154</v>
      </c>
      <c r="AP301" s="117">
        <v>64600</v>
      </c>
      <c r="AQ301" s="117">
        <v>206154</v>
      </c>
      <c r="AR301" s="116" t="s">
        <v>123</v>
      </c>
      <c r="AS301" s="116" t="s">
        <v>123</v>
      </c>
      <c r="AT301" s="120">
        <v>0.99111111111111116</v>
      </c>
      <c r="AU301" s="126"/>
      <c r="AV301" s="126"/>
      <c r="AW301" s="112">
        <f>AVERAGE(AM$5:AM301)</f>
        <v>439.87878787878788</v>
      </c>
      <c r="AX301" s="112">
        <f>AVERAGE(AN$5:AN301)</f>
        <v>0.23232323232323232</v>
      </c>
      <c r="AY301" s="113">
        <f>AVERAGE(AO$5:AO301)</f>
        <v>263487.39393939392</v>
      </c>
      <c r="AZ301" s="113">
        <f>AVERAGE(AP$5:AP301)</f>
        <v>64127.040404040403</v>
      </c>
      <c r="BA301" s="113">
        <f>AVERAGE(AQ$5:AQ301)</f>
        <v>203373.48484848486</v>
      </c>
      <c r="BB301" s="118">
        <f>AVERAGE($AT$5:AT301)</f>
        <v>0.97750841750841788</v>
      </c>
      <c r="BC301" s="6"/>
      <c r="BD301" s="6"/>
      <c r="BE301" s="6"/>
      <c r="BF301" s="6"/>
      <c r="BG301" s="10"/>
    </row>
    <row r="302" spans="1:59" x14ac:dyDescent="0.25">
      <c r="A302" s="116">
        <v>298</v>
      </c>
      <c r="B302" s="116">
        <v>600</v>
      </c>
      <c r="C302" s="116">
        <v>44</v>
      </c>
      <c r="D302" s="116">
        <v>46</v>
      </c>
      <c r="E302" s="117">
        <v>4967.1784672617341</v>
      </c>
      <c r="F302" s="116">
        <v>436</v>
      </c>
      <c r="G302" s="116">
        <v>0</v>
      </c>
      <c r="H302" s="117">
        <v>217564</v>
      </c>
      <c r="I302" s="117">
        <v>63600</v>
      </c>
      <c r="J302" s="117">
        <v>158564</v>
      </c>
      <c r="K302" s="116" t="s">
        <v>123</v>
      </c>
      <c r="L302" s="116" t="s">
        <v>123</v>
      </c>
      <c r="M302" s="120">
        <v>0.96888888888888891</v>
      </c>
      <c r="N302" s="126"/>
      <c r="O302" s="126"/>
      <c r="P302" s="112">
        <f>AVERAGE($F$5:F302)</f>
        <v>436.46308724832215</v>
      </c>
      <c r="Q302" s="112">
        <f>AVERAGE(G$5:G302)</f>
        <v>6.0402684563758392E-2</v>
      </c>
      <c r="R302" s="113">
        <f>AVERAGE(H$5:H302)</f>
        <v>217795.08053691275</v>
      </c>
      <c r="S302" s="113">
        <f>AVERAGE(I$5:I302)</f>
        <v>63676.449664429529</v>
      </c>
      <c r="T302" s="113">
        <f>AVERAGE(J$5:J302)</f>
        <v>158666.28187919463</v>
      </c>
      <c r="U302" s="118">
        <f>AVERAGE($M$5:M302)</f>
        <v>0.96991797166293769</v>
      </c>
      <c r="AH302" s="116">
        <v>298</v>
      </c>
      <c r="AI302" s="116">
        <v>480</v>
      </c>
      <c r="AJ302" s="116">
        <v>40</v>
      </c>
      <c r="AK302" s="116">
        <v>34</v>
      </c>
      <c r="AL302" s="117">
        <v>2918.8810827220846</v>
      </c>
      <c r="AM302" s="116">
        <v>448</v>
      </c>
      <c r="AN302" s="116">
        <v>0</v>
      </c>
      <c r="AO302" s="117">
        <v>268352</v>
      </c>
      <c r="AP302" s="117">
        <v>64800</v>
      </c>
      <c r="AQ302" s="117">
        <v>206952</v>
      </c>
      <c r="AR302" s="116" t="s">
        <v>123</v>
      </c>
      <c r="AS302" s="116" t="s">
        <v>123</v>
      </c>
      <c r="AT302" s="120">
        <v>0.99555555555555553</v>
      </c>
      <c r="AU302" s="126"/>
      <c r="AV302" s="126"/>
      <c r="AW302" s="112">
        <f>AVERAGE(AM$5:AM302)</f>
        <v>439.90604026845637</v>
      </c>
      <c r="AX302" s="112">
        <f>AVERAGE(AN$5:AN302)</f>
        <v>0.23154362416107382</v>
      </c>
      <c r="AY302" s="113">
        <f>AVERAGE(AO$5:AO302)</f>
        <v>263503.7181208054</v>
      </c>
      <c r="AZ302" s="113">
        <f>AVERAGE(AP$5:AP302)</f>
        <v>64129.298657718122</v>
      </c>
      <c r="BA302" s="113">
        <f>AVERAGE(AQ$5:AQ302)</f>
        <v>203385.4932885906</v>
      </c>
      <c r="BB302" s="118">
        <f>AVERAGE($AT$5:AT302)</f>
        <v>0.97756897837434786</v>
      </c>
    </row>
    <row r="303" spans="1:59" x14ac:dyDescent="0.25">
      <c r="A303" s="116">
        <v>299</v>
      </c>
      <c r="B303" s="116">
        <v>537</v>
      </c>
      <c r="C303" s="116">
        <v>34</v>
      </c>
      <c r="D303" s="116">
        <v>40</v>
      </c>
      <c r="E303" s="117">
        <v>3079.0889964477019</v>
      </c>
      <c r="F303" s="116">
        <v>442</v>
      </c>
      <c r="G303" s="116">
        <v>0</v>
      </c>
      <c r="H303" s="117">
        <v>220558</v>
      </c>
      <c r="I303" s="117">
        <v>64200</v>
      </c>
      <c r="J303" s="117">
        <v>160358</v>
      </c>
      <c r="K303" s="116" t="s">
        <v>123</v>
      </c>
      <c r="L303" s="116" t="s">
        <v>123</v>
      </c>
      <c r="M303" s="120">
        <v>0.98222222222222222</v>
      </c>
      <c r="N303" s="126"/>
      <c r="O303" s="126"/>
      <c r="P303" s="112">
        <f>AVERAGE($F$5:F303)</f>
        <v>436.48160535117057</v>
      </c>
      <c r="Q303" s="112">
        <f>AVERAGE(G$5:G303)</f>
        <v>6.0200668896321072E-2</v>
      </c>
      <c r="R303" s="113">
        <f>AVERAGE(H$5:H303)</f>
        <v>217804.32107023412</v>
      </c>
      <c r="S303" s="113">
        <f>AVERAGE(I$5:I303)</f>
        <v>63678.200668896323</v>
      </c>
      <c r="T303" s="113">
        <f>AVERAGE(J$5:J303)</f>
        <v>158671.9397993311</v>
      </c>
      <c r="U303" s="118">
        <f>AVERAGE($M$5:M303)</f>
        <v>0.9699591230026009</v>
      </c>
      <c r="AH303" s="116">
        <v>299</v>
      </c>
      <c r="AI303" s="116">
        <v>527</v>
      </c>
      <c r="AJ303" s="116">
        <v>41</v>
      </c>
      <c r="AK303" s="116">
        <v>37</v>
      </c>
      <c r="AL303" s="117">
        <v>3677.4656707971963</v>
      </c>
      <c r="AM303" s="116">
        <v>445</v>
      </c>
      <c r="AN303" s="116">
        <v>0</v>
      </c>
      <c r="AO303" s="117">
        <v>266555</v>
      </c>
      <c r="AP303" s="117">
        <v>64500</v>
      </c>
      <c r="AQ303" s="117">
        <v>205755</v>
      </c>
      <c r="AR303" s="116" t="s">
        <v>123</v>
      </c>
      <c r="AS303" s="116" t="s">
        <v>123</v>
      </c>
      <c r="AT303" s="120">
        <v>0.98888888888888893</v>
      </c>
      <c r="AU303" s="126"/>
      <c r="AV303" s="126"/>
      <c r="AW303" s="112">
        <f>AVERAGE(AM$5:AM303)</f>
        <v>439.92307692307691</v>
      </c>
      <c r="AX303" s="112">
        <f>AVERAGE(AN$5:AN303)</f>
        <v>0.23076923076923078</v>
      </c>
      <c r="AY303" s="113">
        <f>AVERAGE(AO$5:AO303)</f>
        <v>263513.92307692306</v>
      </c>
      <c r="AZ303" s="113">
        <f>AVERAGE(AP$5:AP303)</f>
        <v>64130.538461538461</v>
      </c>
      <c r="BA303" s="113">
        <f>AVERAGE(AQ$5:AQ303)</f>
        <v>203393.41806020067</v>
      </c>
      <c r="BB303" s="118">
        <f>AVERAGE($AT$5:AT303)</f>
        <v>0.97760683760683786</v>
      </c>
      <c r="BC303" s="6"/>
      <c r="BD303" s="6"/>
      <c r="BE303" s="6"/>
      <c r="BF303" s="6"/>
      <c r="BG303" s="6"/>
    </row>
    <row r="304" spans="1:59" x14ac:dyDescent="0.25">
      <c r="A304" s="116">
        <v>300</v>
      </c>
      <c r="B304" s="116">
        <v>536</v>
      </c>
      <c r="C304" s="116">
        <v>32</v>
      </c>
      <c r="D304" s="116">
        <v>30</v>
      </c>
      <c r="E304" s="117">
        <v>4680.5894322401091</v>
      </c>
      <c r="F304" s="116">
        <v>450</v>
      </c>
      <c r="G304" s="116">
        <v>2</v>
      </c>
      <c r="H304" s="117">
        <v>224550</v>
      </c>
      <c r="I304" s="117">
        <v>65998</v>
      </c>
      <c r="J304" s="117">
        <v>161552</v>
      </c>
      <c r="K304" s="116" t="s">
        <v>124</v>
      </c>
      <c r="L304" s="116" t="s">
        <v>124</v>
      </c>
      <c r="M304" s="120">
        <v>1</v>
      </c>
      <c r="N304" s="126"/>
      <c r="O304" s="126"/>
      <c r="P304" s="112">
        <f>AVERAGE($F$5:F304)</f>
        <v>436.52666666666664</v>
      </c>
      <c r="Q304" s="112">
        <f>AVERAGE(G$5:G304)</f>
        <v>6.6666666666666666E-2</v>
      </c>
      <c r="R304" s="113">
        <f>AVERAGE(H$5:H304)</f>
        <v>217826.80666666667</v>
      </c>
      <c r="S304" s="113">
        <f>AVERAGE(I$5:I304)</f>
        <v>63685.933333333334</v>
      </c>
      <c r="T304" s="113">
        <f>AVERAGE(J$5:J304)</f>
        <v>158681.54</v>
      </c>
      <c r="U304" s="118">
        <f>AVERAGE($M$5:M304)</f>
        <v>0.97005925925925884</v>
      </c>
      <c r="AH304" s="116">
        <v>300</v>
      </c>
      <c r="AI304" s="116">
        <v>510</v>
      </c>
      <c r="AJ304" s="116">
        <v>32</v>
      </c>
      <c r="AK304" s="116">
        <v>39</v>
      </c>
      <c r="AL304" s="117">
        <v>2976.155489911419</v>
      </c>
      <c r="AM304" s="116">
        <v>443</v>
      </c>
      <c r="AN304" s="116">
        <v>0</v>
      </c>
      <c r="AO304" s="117">
        <v>265357</v>
      </c>
      <c r="AP304" s="117">
        <v>64300</v>
      </c>
      <c r="AQ304" s="117">
        <v>204957</v>
      </c>
      <c r="AR304" s="116" t="s">
        <v>123</v>
      </c>
      <c r="AS304" s="116" t="s">
        <v>123</v>
      </c>
      <c r="AT304" s="120">
        <v>0.98444444444444446</v>
      </c>
      <c r="AU304" s="126"/>
      <c r="AV304" s="126"/>
      <c r="AW304" s="112">
        <f>AVERAGE(AM$5:AM304)</f>
        <v>439.93333333333334</v>
      </c>
      <c r="AX304" s="112">
        <f>AVERAGE(AN$5:AN304)</f>
        <v>0.23</v>
      </c>
      <c r="AY304" s="113">
        <f>AVERAGE(AO$5:AO304)</f>
        <v>263520.06666666665</v>
      </c>
      <c r="AZ304" s="113">
        <f>AVERAGE(AP$5:AP304)</f>
        <v>64131.103333333333</v>
      </c>
      <c r="BA304" s="113">
        <f>AVERAGE(AQ$5:AQ304)</f>
        <v>203398.63</v>
      </c>
      <c r="BB304" s="118">
        <f>AVERAGE($AT$5:AT304)</f>
        <v>0.97762962962962985</v>
      </c>
      <c r="BC304" s="10"/>
      <c r="BD304" s="10"/>
      <c r="BE304" s="10"/>
      <c r="BF304" s="10"/>
      <c r="BG304" s="6"/>
    </row>
    <row r="305" spans="1:59" x14ac:dyDescent="0.25">
      <c r="A305" s="116">
        <v>301</v>
      </c>
      <c r="B305" s="116">
        <v>590</v>
      </c>
      <c r="C305" s="116">
        <v>26</v>
      </c>
      <c r="D305" s="116">
        <v>46</v>
      </c>
      <c r="E305" s="117">
        <v>4601.9024133876719</v>
      </c>
      <c r="F305" s="116">
        <v>436</v>
      </c>
      <c r="G305" s="116">
        <v>0</v>
      </c>
      <c r="H305" s="117">
        <v>217564</v>
      </c>
      <c r="I305" s="117">
        <v>63600</v>
      </c>
      <c r="J305" s="117">
        <v>158564</v>
      </c>
      <c r="K305" s="116" t="s">
        <v>123</v>
      </c>
      <c r="L305" s="116" t="s">
        <v>123</v>
      </c>
      <c r="M305" s="120">
        <v>0.96888888888888891</v>
      </c>
      <c r="N305" s="126"/>
      <c r="O305" s="126"/>
      <c r="P305" s="112">
        <f>AVERAGE($F$5:F305)</f>
        <v>436.52491694352159</v>
      </c>
      <c r="Q305" s="112">
        <f>AVERAGE(G$5:G305)</f>
        <v>6.6445182724252497E-2</v>
      </c>
      <c r="R305" s="113">
        <f>AVERAGE(H$5:H305)</f>
        <v>217825.93355481728</v>
      </c>
      <c r="S305" s="113">
        <f>AVERAGE(I$5:I305)</f>
        <v>63685.647840531565</v>
      </c>
      <c r="T305" s="113">
        <f>AVERAGE(J$5:J305)</f>
        <v>158681.14950166113</v>
      </c>
      <c r="U305" s="118">
        <f>AVERAGE($M$5:M305)</f>
        <v>0.97005537098560324</v>
      </c>
      <c r="AH305" s="116">
        <v>301</v>
      </c>
      <c r="AI305" s="116">
        <v>456</v>
      </c>
      <c r="AJ305" s="116">
        <v>44</v>
      </c>
      <c r="AK305" s="116">
        <v>41</v>
      </c>
      <c r="AL305" s="117">
        <v>2286.0579043349449</v>
      </c>
      <c r="AM305" s="116">
        <v>441</v>
      </c>
      <c r="AN305" s="116">
        <v>0</v>
      </c>
      <c r="AO305" s="117">
        <v>264159</v>
      </c>
      <c r="AP305" s="117">
        <v>64100</v>
      </c>
      <c r="AQ305" s="117">
        <v>204159</v>
      </c>
      <c r="AR305" s="116" t="s">
        <v>123</v>
      </c>
      <c r="AS305" s="116" t="s">
        <v>123</v>
      </c>
      <c r="AT305" s="120">
        <v>0.98</v>
      </c>
      <c r="AU305" s="126"/>
      <c r="AV305" s="126"/>
      <c r="AW305" s="112">
        <f>AVERAGE(AM$5:AM305)</f>
        <v>439.93687707641197</v>
      </c>
      <c r="AX305" s="112">
        <f>AVERAGE(AN$5:AN305)</f>
        <v>0.2292358803986711</v>
      </c>
      <c r="AY305" s="113">
        <f>AVERAGE(AO$5:AO305)</f>
        <v>263522.18936877075</v>
      </c>
      <c r="AZ305" s="113">
        <f>AVERAGE(AP$5:AP305)</f>
        <v>64131</v>
      </c>
      <c r="BA305" s="113">
        <f>AVERAGE(AQ$5:AQ305)</f>
        <v>203401.15614617939</v>
      </c>
      <c r="BB305" s="118">
        <f>AVERAGE($AT$5:AT305)</f>
        <v>0.97763750461424903</v>
      </c>
      <c r="BC305" s="6"/>
      <c r="BD305" s="6"/>
      <c r="BE305" s="6"/>
      <c r="BF305" s="6"/>
      <c r="BG305" s="10"/>
    </row>
    <row r="306" spans="1:59" x14ac:dyDescent="0.25">
      <c r="A306" s="116">
        <v>302</v>
      </c>
      <c r="B306" s="116">
        <v>516</v>
      </c>
      <c r="C306" s="116">
        <v>39</v>
      </c>
      <c r="D306" s="116">
        <v>43</v>
      </c>
      <c r="E306" s="117">
        <v>3880.7981450457173</v>
      </c>
      <c r="F306" s="116">
        <v>439</v>
      </c>
      <c r="G306" s="116">
        <v>0</v>
      </c>
      <c r="H306" s="117">
        <v>219061</v>
      </c>
      <c r="I306" s="117">
        <v>63900</v>
      </c>
      <c r="J306" s="117">
        <v>159461</v>
      </c>
      <c r="K306" s="116" t="s">
        <v>123</v>
      </c>
      <c r="L306" s="116" t="s">
        <v>123</v>
      </c>
      <c r="M306" s="120">
        <v>0.97555555555555551</v>
      </c>
      <c r="N306" s="126"/>
      <c r="O306" s="126"/>
      <c r="P306" s="112">
        <f>AVERAGE($F$5:F306)</f>
        <v>436.53311258278148</v>
      </c>
      <c r="Q306" s="112">
        <f>AVERAGE(G$5:G306)</f>
        <v>6.6225165562913912E-2</v>
      </c>
      <c r="R306" s="113">
        <f>AVERAGE(H$5:H306)</f>
        <v>217830.02317880795</v>
      </c>
      <c r="S306" s="113">
        <f>AVERAGE(I$5:I306)</f>
        <v>63686.357615894041</v>
      </c>
      <c r="T306" s="113">
        <f>AVERAGE(J$5:J306)</f>
        <v>158683.73178807946</v>
      </c>
      <c r="U306" s="118">
        <f>AVERAGE($M$5:M306)</f>
        <v>0.97007358351729178</v>
      </c>
      <c r="AH306" s="116">
        <v>302</v>
      </c>
      <c r="AI306" s="116">
        <v>537</v>
      </c>
      <c r="AJ306" s="116">
        <v>33</v>
      </c>
      <c r="AK306" s="116">
        <v>48</v>
      </c>
      <c r="AL306" s="117">
        <v>2698.2092468007886</v>
      </c>
      <c r="AM306" s="116">
        <v>434</v>
      </c>
      <c r="AN306" s="116">
        <v>0</v>
      </c>
      <c r="AO306" s="117">
        <v>259966</v>
      </c>
      <c r="AP306" s="117">
        <v>63400</v>
      </c>
      <c r="AQ306" s="117">
        <v>201366</v>
      </c>
      <c r="AR306" s="116" t="s">
        <v>123</v>
      </c>
      <c r="AS306" s="116" t="s">
        <v>123</v>
      </c>
      <c r="AT306" s="120">
        <v>0.96444444444444444</v>
      </c>
      <c r="AU306" s="126"/>
      <c r="AV306" s="126"/>
      <c r="AW306" s="112">
        <f>AVERAGE(AM$5:AM306)</f>
        <v>439.91721854304637</v>
      </c>
      <c r="AX306" s="112">
        <f>AVERAGE(AN$5:AN306)</f>
        <v>0.22847682119205298</v>
      </c>
      <c r="AY306" s="113">
        <f>AVERAGE(AO$5:AO306)</f>
        <v>263510.41390728479</v>
      </c>
      <c r="AZ306" s="113">
        <f>AVERAGE(AP$5:AP306)</f>
        <v>64128.579470198674</v>
      </c>
      <c r="BA306" s="113">
        <f>AVERAGE(AQ$5:AQ306)</f>
        <v>203394.41721854304</v>
      </c>
      <c r="BB306" s="118">
        <f>AVERAGE($AT$5:AT306)</f>
        <v>0.97759381898454767</v>
      </c>
    </row>
    <row r="307" spans="1:59" x14ac:dyDescent="0.25">
      <c r="A307" s="116">
        <v>303</v>
      </c>
      <c r="B307" s="116">
        <v>552</v>
      </c>
      <c r="C307" s="116">
        <v>34</v>
      </c>
      <c r="D307" s="116">
        <v>40</v>
      </c>
      <c r="E307" s="117">
        <v>4537.2209392057757</v>
      </c>
      <c r="F307" s="116">
        <v>442</v>
      </c>
      <c r="G307" s="116">
        <v>0</v>
      </c>
      <c r="H307" s="117">
        <v>220558</v>
      </c>
      <c r="I307" s="117">
        <v>64200</v>
      </c>
      <c r="J307" s="117">
        <v>160358</v>
      </c>
      <c r="K307" s="116" t="s">
        <v>123</v>
      </c>
      <c r="L307" s="116" t="s">
        <v>123</v>
      </c>
      <c r="M307" s="120">
        <v>0.98222222222222222</v>
      </c>
      <c r="N307" s="126"/>
      <c r="O307" s="126"/>
      <c r="P307" s="112">
        <f>AVERAGE($F$5:F307)</f>
        <v>436.55115511551156</v>
      </c>
      <c r="Q307" s="112">
        <f>AVERAGE(G$5:G307)</f>
        <v>6.6006600660066E-2</v>
      </c>
      <c r="R307" s="113">
        <f>AVERAGE(H$5:H307)</f>
        <v>217839.02640264027</v>
      </c>
      <c r="S307" s="113">
        <f>AVERAGE(I$5:I307)</f>
        <v>63688.052805280531</v>
      </c>
      <c r="T307" s="113">
        <f>AVERAGE(J$5:J307)</f>
        <v>158689.25742574257</v>
      </c>
      <c r="U307" s="118">
        <f>AVERAGE($M$5:M307)</f>
        <v>0.9701136780344698</v>
      </c>
      <c r="AH307" s="116">
        <v>303</v>
      </c>
      <c r="AI307" s="116">
        <v>508</v>
      </c>
      <c r="AJ307" s="116">
        <v>40</v>
      </c>
      <c r="AK307" s="116">
        <v>35</v>
      </c>
      <c r="AL307" s="117">
        <v>4606.47297996001</v>
      </c>
      <c r="AM307" s="116">
        <v>447</v>
      </c>
      <c r="AN307" s="116">
        <v>0</v>
      </c>
      <c r="AO307" s="117">
        <v>267753</v>
      </c>
      <c r="AP307" s="117">
        <v>64700</v>
      </c>
      <c r="AQ307" s="117">
        <v>206553</v>
      </c>
      <c r="AR307" s="116" t="s">
        <v>123</v>
      </c>
      <c r="AS307" s="116" t="s">
        <v>123</v>
      </c>
      <c r="AT307" s="120">
        <v>0.99333333333333329</v>
      </c>
      <c r="AU307" s="126"/>
      <c r="AV307" s="126"/>
      <c r="AW307" s="112">
        <f>AVERAGE(AM$5:AM307)</f>
        <v>439.94059405940595</v>
      </c>
      <c r="AX307" s="112">
        <f>AVERAGE(AN$5:AN307)</f>
        <v>0.22772277227722773</v>
      </c>
      <c r="AY307" s="113">
        <f>AVERAGE(AO$5:AO307)</f>
        <v>263524.41584158415</v>
      </c>
      <c r="AZ307" s="113">
        <f>AVERAGE(AP$5:AP307)</f>
        <v>64130.465346534656</v>
      </c>
      <c r="BA307" s="113">
        <f>AVERAGE(AQ$5:AQ307)</f>
        <v>203404.84158415842</v>
      </c>
      <c r="BB307" s="118">
        <f>AVERAGE($AT$5:AT307)</f>
        <v>0.97764576457645791</v>
      </c>
      <c r="BC307" s="6"/>
      <c r="BD307" s="6"/>
      <c r="BE307" s="6"/>
      <c r="BF307" s="6"/>
      <c r="BG307" s="6"/>
    </row>
    <row r="308" spans="1:59" x14ac:dyDescent="0.25">
      <c r="A308" s="116">
        <v>304</v>
      </c>
      <c r="B308" s="116">
        <v>579</v>
      </c>
      <c r="C308" s="116">
        <v>44</v>
      </c>
      <c r="D308" s="116">
        <v>55</v>
      </c>
      <c r="E308" s="117">
        <v>4471.1690873203124</v>
      </c>
      <c r="F308" s="116">
        <v>427</v>
      </c>
      <c r="G308" s="116">
        <v>0</v>
      </c>
      <c r="H308" s="117">
        <v>213073</v>
      </c>
      <c r="I308" s="117">
        <v>62700</v>
      </c>
      <c r="J308" s="117">
        <v>155873</v>
      </c>
      <c r="K308" s="116" t="s">
        <v>123</v>
      </c>
      <c r="L308" s="116" t="s">
        <v>123</v>
      </c>
      <c r="M308" s="120">
        <v>0.94888888888888889</v>
      </c>
      <c r="N308" s="126"/>
      <c r="O308" s="126"/>
      <c r="P308" s="112">
        <f>AVERAGE($F$5:F308)</f>
        <v>436.51973684210526</v>
      </c>
      <c r="Q308" s="112">
        <f>AVERAGE(G$5:G308)</f>
        <v>6.5789473684210523E-2</v>
      </c>
      <c r="R308" s="113">
        <f>AVERAGE(H$5:H308)</f>
        <v>217823.34868421053</v>
      </c>
      <c r="S308" s="113">
        <f>AVERAGE(I$5:I308)</f>
        <v>63684.802631578947</v>
      </c>
      <c r="T308" s="113">
        <f>AVERAGE(J$5:J308)</f>
        <v>158679.99342105264</v>
      </c>
      <c r="U308" s="118">
        <f>AVERAGE($M$5:M308)</f>
        <v>0.97004385964912254</v>
      </c>
      <c r="AH308" s="116">
        <v>304</v>
      </c>
      <c r="AI308" s="116">
        <v>475</v>
      </c>
      <c r="AJ308" s="116">
        <v>33</v>
      </c>
      <c r="AK308" s="116">
        <v>41</v>
      </c>
      <c r="AL308" s="117">
        <v>3663.7052635496434</v>
      </c>
      <c r="AM308" s="116">
        <v>441</v>
      </c>
      <c r="AN308" s="116">
        <v>0</v>
      </c>
      <c r="AO308" s="117">
        <v>264159</v>
      </c>
      <c r="AP308" s="117">
        <v>64100</v>
      </c>
      <c r="AQ308" s="117">
        <v>204159</v>
      </c>
      <c r="AR308" s="116" t="s">
        <v>123</v>
      </c>
      <c r="AS308" s="116" t="s">
        <v>123</v>
      </c>
      <c r="AT308" s="120">
        <v>0.98</v>
      </c>
      <c r="AU308" s="126"/>
      <c r="AV308" s="126"/>
      <c r="AW308" s="112">
        <f>AVERAGE(AM$5:AM308)</f>
        <v>439.94407894736844</v>
      </c>
      <c r="AX308" s="112">
        <f>AVERAGE(AN$5:AN308)</f>
        <v>0.22697368421052633</v>
      </c>
      <c r="AY308" s="113">
        <f>AVERAGE(AO$5:AO308)</f>
        <v>263526.50328947371</v>
      </c>
      <c r="AZ308" s="113">
        <f>AVERAGE(AP$5:AP308)</f>
        <v>64130.365131578947</v>
      </c>
      <c r="BA308" s="113">
        <f>AVERAGE(AQ$5:AQ308)</f>
        <v>203407.32236842104</v>
      </c>
      <c r="BB308" s="118">
        <f>AVERAGE($AT$5:AT308)</f>
        <v>0.97765350877193014</v>
      </c>
      <c r="BC308" s="10"/>
      <c r="BD308" s="10"/>
      <c r="BE308" s="10"/>
      <c r="BF308" s="10"/>
      <c r="BG308" s="6"/>
    </row>
    <row r="309" spans="1:59" x14ac:dyDescent="0.25">
      <c r="A309" s="116">
        <v>305</v>
      </c>
      <c r="B309" s="116">
        <v>550</v>
      </c>
      <c r="C309" s="116">
        <v>47</v>
      </c>
      <c r="D309" s="116">
        <v>41</v>
      </c>
      <c r="E309" s="117">
        <v>4077.9405623768062</v>
      </c>
      <c r="F309" s="116">
        <v>441</v>
      </c>
      <c r="G309" s="116">
        <v>0</v>
      </c>
      <c r="H309" s="117">
        <v>220059</v>
      </c>
      <c r="I309" s="117">
        <v>64100</v>
      </c>
      <c r="J309" s="117">
        <v>160059</v>
      </c>
      <c r="K309" s="116" t="s">
        <v>123</v>
      </c>
      <c r="L309" s="116" t="s">
        <v>123</v>
      </c>
      <c r="M309" s="120">
        <v>0.98</v>
      </c>
      <c r="N309" s="126"/>
      <c r="O309" s="126"/>
      <c r="P309" s="112">
        <f>AVERAGE($F$5:F309)</f>
        <v>436.5344262295082</v>
      </c>
      <c r="Q309" s="112">
        <f>AVERAGE(G$5:G309)</f>
        <v>6.5573770491803282E-2</v>
      </c>
      <c r="R309" s="113">
        <f>AVERAGE(H$5:H309)</f>
        <v>217830.67868852458</v>
      </c>
      <c r="S309" s="113">
        <f>AVERAGE(I$5:I309)</f>
        <v>63686.163934426229</v>
      </c>
      <c r="T309" s="113">
        <f>AVERAGE(J$5:J309)</f>
        <v>158684.51475409837</v>
      </c>
      <c r="U309" s="118">
        <f>AVERAGE($M$5:M309)</f>
        <v>0.97007650273224022</v>
      </c>
      <c r="AH309" s="116">
        <v>305</v>
      </c>
      <c r="AI309" s="116">
        <v>453</v>
      </c>
      <c r="AJ309" s="116">
        <v>40</v>
      </c>
      <c r="AK309" s="116">
        <v>31</v>
      </c>
      <c r="AL309" s="117">
        <v>2807.1014447283414</v>
      </c>
      <c r="AM309" s="116">
        <v>450</v>
      </c>
      <c r="AN309" s="116">
        <v>1</v>
      </c>
      <c r="AO309" s="117">
        <v>269550</v>
      </c>
      <c r="AP309" s="117">
        <v>65599</v>
      </c>
      <c r="AQ309" s="117">
        <v>207051</v>
      </c>
      <c r="AR309" s="116" t="s">
        <v>124</v>
      </c>
      <c r="AS309" s="116" t="s">
        <v>124</v>
      </c>
      <c r="AT309" s="120">
        <v>1</v>
      </c>
      <c r="AU309" s="126"/>
      <c r="AV309" s="126"/>
      <c r="AW309" s="112">
        <f>AVERAGE(AM$5:AM309)</f>
        <v>439.97704918032787</v>
      </c>
      <c r="AX309" s="112">
        <f>AVERAGE(AN$5:AN309)</f>
        <v>0.22950819672131148</v>
      </c>
      <c r="AY309" s="113">
        <f>AVERAGE(AO$5:AO309)</f>
        <v>263546.2524590164</v>
      </c>
      <c r="AZ309" s="113">
        <f>AVERAGE(AP$5:AP309)</f>
        <v>64135.180327868853</v>
      </c>
      <c r="BA309" s="113">
        <f>AVERAGE(AQ$5:AQ309)</f>
        <v>203419.268852459</v>
      </c>
      <c r="BB309" s="118">
        <f>AVERAGE($AT$5:AT309)</f>
        <v>0.97772677595628443</v>
      </c>
      <c r="BC309" s="6"/>
      <c r="BD309" s="6"/>
      <c r="BE309" s="6"/>
      <c r="BF309" s="6"/>
      <c r="BG309" s="10"/>
    </row>
    <row r="310" spans="1:59" x14ac:dyDescent="0.25">
      <c r="A310" s="116">
        <v>306</v>
      </c>
      <c r="B310" s="116">
        <v>564</v>
      </c>
      <c r="C310" s="116">
        <v>33</v>
      </c>
      <c r="D310" s="116">
        <v>47</v>
      </c>
      <c r="E310" s="117">
        <v>4696.2564643096448</v>
      </c>
      <c r="F310" s="116">
        <v>435</v>
      </c>
      <c r="G310" s="116">
        <v>0</v>
      </c>
      <c r="H310" s="117">
        <v>217065</v>
      </c>
      <c r="I310" s="117">
        <v>63500</v>
      </c>
      <c r="J310" s="117">
        <v>158265</v>
      </c>
      <c r="K310" s="116" t="s">
        <v>123</v>
      </c>
      <c r="L310" s="116" t="s">
        <v>123</v>
      </c>
      <c r="M310" s="120">
        <v>0.96666666666666667</v>
      </c>
      <c r="N310" s="126"/>
      <c r="O310" s="126"/>
      <c r="P310" s="112">
        <f>AVERAGE($F$5:F310)</f>
        <v>436.52941176470586</v>
      </c>
      <c r="Q310" s="112">
        <f>AVERAGE(G$5:G310)</f>
        <v>6.535947712418301E-2</v>
      </c>
      <c r="R310" s="113">
        <f>AVERAGE(H$5:H310)</f>
        <v>217828.17647058822</v>
      </c>
      <c r="S310" s="113">
        <f>AVERAGE(I$5:I310)</f>
        <v>63685.555555555555</v>
      </c>
      <c r="T310" s="113">
        <f>AVERAGE(J$5:J310)</f>
        <v>158683.14379084966</v>
      </c>
      <c r="U310" s="118">
        <f>AVERAGE($M$5:M310)</f>
        <v>0.97006535947712391</v>
      </c>
      <c r="AH310" s="116">
        <v>306</v>
      </c>
      <c r="AI310" s="116">
        <v>525</v>
      </c>
      <c r="AJ310" s="116">
        <v>37</v>
      </c>
      <c r="AK310" s="116">
        <v>43</v>
      </c>
      <c r="AL310" s="117">
        <v>2351.4523279219829</v>
      </c>
      <c r="AM310" s="116">
        <v>439</v>
      </c>
      <c r="AN310" s="116">
        <v>0</v>
      </c>
      <c r="AO310" s="117">
        <v>262961</v>
      </c>
      <c r="AP310" s="117">
        <v>63900</v>
      </c>
      <c r="AQ310" s="117">
        <v>203361</v>
      </c>
      <c r="AR310" s="116" t="s">
        <v>123</v>
      </c>
      <c r="AS310" s="116" t="s">
        <v>123</v>
      </c>
      <c r="AT310" s="120">
        <v>0.97555555555555551</v>
      </c>
      <c r="AU310" s="126"/>
      <c r="AV310" s="126"/>
      <c r="AW310" s="112">
        <f>AVERAGE(AM$5:AM310)</f>
        <v>439.97385620915031</v>
      </c>
      <c r="AX310" s="112">
        <f>AVERAGE(AN$5:AN310)</f>
        <v>0.22875816993464052</v>
      </c>
      <c r="AY310" s="113">
        <f>AVERAGE(AO$5:AO310)</f>
        <v>263544.33986928104</v>
      </c>
      <c r="AZ310" s="113">
        <f>AVERAGE(AP$5:AP310)</f>
        <v>64134.411764705881</v>
      </c>
      <c r="BA310" s="113">
        <f>AVERAGE(AQ$5:AQ310)</f>
        <v>203419.07843137256</v>
      </c>
      <c r="BB310" s="118">
        <f>AVERAGE($AT$5:AT310)</f>
        <v>0.97771968046477886</v>
      </c>
    </row>
    <row r="311" spans="1:59" x14ac:dyDescent="0.25">
      <c r="A311" s="116">
        <v>307</v>
      </c>
      <c r="B311" s="116">
        <v>560</v>
      </c>
      <c r="C311" s="116">
        <v>45</v>
      </c>
      <c r="D311" s="116">
        <v>43</v>
      </c>
      <c r="E311" s="117">
        <v>3557.1737854425965</v>
      </c>
      <c r="F311" s="116">
        <v>439</v>
      </c>
      <c r="G311" s="116">
        <v>0</v>
      </c>
      <c r="H311" s="117">
        <v>219061</v>
      </c>
      <c r="I311" s="117">
        <v>63900</v>
      </c>
      <c r="J311" s="117">
        <v>159461</v>
      </c>
      <c r="K311" s="116" t="s">
        <v>123</v>
      </c>
      <c r="L311" s="116" t="s">
        <v>123</v>
      </c>
      <c r="M311" s="120">
        <v>0.97555555555555551</v>
      </c>
      <c r="N311" s="126"/>
      <c r="O311" s="126"/>
      <c r="P311" s="112">
        <f>AVERAGE($F$5:F311)</f>
        <v>436.53745928338765</v>
      </c>
      <c r="Q311" s="112">
        <f>AVERAGE(G$5:G311)</f>
        <v>6.5146579804560262E-2</v>
      </c>
      <c r="R311" s="113">
        <f>AVERAGE(H$5:H311)</f>
        <v>217832.19218241042</v>
      </c>
      <c r="S311" s="113">
        <f>AVERAGE(I$5:I311)</f>
        <v>63686.254071661235</v>
      </c>
      <c r="T311" s="113">
        <f>AVERAGE(J$5:J311)</f>
        <v>158685.67752442998</v>
      </c>
      <c r="U311" s="118">
        <f>AVERAGE($M$5:M311)</f>
        <v>0.97008324285197223</v>
      </c>
      <c r="AH311" s="116">
        <v>307</v>
      </c>
      <c r="AI311" s="116">
        <v>559</v>
      </c>
      <c r="AJ311" s="116">
        <v>44</v>
      </c>
      <c r="AK311" s="116">
        <v>43</v>
      </c>
      <c r="AL311" s="117">
        <v>3350.7984304213951</v>
      </c>
      <c r="AM311" s="116">
        <v>439</v>
      </c>
      <c r="AN311" s="116">
        <v>0</v>
      </c>
      <c r="AO311" s="117">
        <v>262961</v>
      </c>
      <c r="AP311" s="117">
        <v>63900</v>
      </c>
      <c r="AQ311" s="117">
        <v>203361</v>
      </c>
      <c r="AR311" s="116" t="s">
        <v>123</v>
      </c>
      <c r="AS311" s="116" t="s">
        <v>123</v>
      </c>
      <c r="AT311" s="120">
        <v>0.97555555555555551</v>
      </c>
      <c r="AU311" s="126"/>
      <c r="AV311" s="126"/>
      <c r="AW311" s="112">
        <f>AVERAGE(AM$5:AM311)</f>
        <v>439.97068403908793</v>
      </c>
      <c r="AX311" s="112">
        <f>AVERAGE(AN$5:AN311)</f>
        <v>0.2280130293159609</v>
      </c>
      <c r="AY311" s="113">
        <f>AVERAGE(AO$5:AO311)</f>
        <v>263542.43973941368</v>
      </c>
      <c r="AZ311" s="113">
        <f>AVERAGE(AP$5:AP311)</f>
        <v>64133.648208469058</v>
      </c>
      <c r="BA311" s="113">
        <f>AVERAGE(AQ$5:AQ311)</f>
        <v>203418.88925081433</v>
      </c>
      <c r="BB311" s="118">
        <f>AVERAGE($AT$5:AT311)</f>
        <v>0.97771263119797358</v>
      </c>
      <c r="BC311" s="6"/>
      <c r="BD311" s="6"/>
      <c r="BE311" s="6"/>
      <c r="BF311" s="6"/>
      <c r="BG311" s="6"/>
    </row>
    <row r="312" spans="1:59" x14ac:dyDescent="0.25">
      <c r="A312" s="116">
        <v>308</v>
      </c>
      <c r="B312" s="116">
        <v>612</v>
      </c>
      <c r="C312" s="116">
        <v>38</v>
      </c>
      <c r="D312" s="116">
        <v>62</v>
      </c>
      <c r="E312" s="117">
        <v>3863.2458178925017</v>
      </c>
      <c r="F312" s="116">
        <v>420</v>
      </c>
      <c r="G312" s="116">
        <v>0</v>
      </c>
      <c r="H312" s="117">
        <v>209580</v>
      </c>
      <c r="I312" s="117">
        <v>62000</v>
      </c>
      <c r="J312" s="117">
        <v>153780</v>
      </c>
      <c r="K312" s="116" t="s">
        <v>123</v>
      </c>
      <c r="L312" s="116" t="s">
        <v>123</v>
      </c>
      <c r="M312" s="120">
        <v>0.93333333333333335</v>
      </c>
      <c r="N312" s="126"/>
      <c r="O312" s="126"/>
      <c r="P312" s="112">
        <f>AVERAGE($F$5:F312)</f>
        <v>436.48376623376623</v>
      </c>
      <c r="Q312" s="112">
        <f>AVERAGE(G$5:G312)</f>
        <v>6.4935064935064929E-2</v>
      </c>
      <c r="R312" s="113">
        <f>AVERAGE(H$5:H312)</f>
        <v>217805.39935064936</v>
      </c>
      <c r="S312" s="113">
        <f>AVERAGE(I$5:I312)</f>
        <v>63680.779220779223</v>
      </c>
      <c r="T312" s="113">
        <f>AVERAGE(J$5:J312)</f>
        <v>158669.75</v>
      </c>
      <c r="U312" s="118">
        <f>AVERAGE($M$5:M312)</f>
        <v>0.9699639249639247</v>
      </c>
      <c r="AH312" s="116">
        <v>308</v>
      </c>
      <c r="AI312" s="116">
        <v>478</v>
      </c>
      <c r="AJ312" s="116">
        <v>42</v>
      </c>
      <c r="AK312" s="116">
        <v>48</v>
      </c>
      <c r="AL312" s="117">
        <v>2080.6984050224</v>
      </c>
      <c r="AM312" s="116">
        <v>434</v>
      </c>
      <c r="AN312" s="116">
        <v>0</v>
      </c>
      <c r="AO312" s="117">
        <v>259966</v>
      </c>
      <c r="AP312" s="117">
        <v>63400</v>
      </c>
      <c r="AQ312" s="117">
        <v>201366</v>
      </c>
      <c r="AR312" s="116" t="s">
        <v>123</v>
      </c>
      <c r="AS312" s="116" t="s">
        <v>123</v>
      </c>
      <c r="AT312" s="120">
        <v>0.96444444444444444</v>
      </c>
      <c r="AU312" s="126"/>
      <c r="AV312" s="126"/>
      <c r="AW312" s="112">
        <f>AVERAGE(AM$5:AM312)</f>
        <v>439.9512987012987</v>
      </c>
      <c r="AX312" s="112">
        <f>AVERAGE(AN$5:AN312)</f>
        <v>0.22727272727272727</v>
      </c>
      <c r="AY312" s="113">
        <f>AVERAGE(AO$5:AO312)</f>
        <v>263530.82792207791</v>
      </c>
      <c r="AZ312" s="113">
        <f>AVERAGE(AP$5:AP312)</f>
        <v>64131.266233766233</v>
      </c>
      <c r="BA312" s="113">
        <f>AVERAGE(AQ$5:AQ312)</f>
        <v>203412.22402597402</v>
      </c>
      <c r="BB312" s="118">
        <f>AVERAGE($AT$5:AT312)</f>
        <v>0.97766955266955302</v>
      </c>
      <c r="BC312" s="10"/>
      <c r="BD312" s="10"/>
      <c r="BE312" s="10"/>
      <c r="BF312" s="10"/>
      <c r="BG312" s="6"/>
    </row>
    <row r="313" spans="1:59" x14ac:dyDescent="0.25">
      <c r="A313" s="116">
        <v>309</v>
      </c>
      <c r="B313" s="116">
        <v>574</v>
      </c>
      <c r="C313" s="116">
        <v>50</v>
      </c>
      <c r="D313" s="116">
        <v>52</v>
      </c>
      <c r="E313" s="117">
        <v>2759.018188912657</v>
      </c>
      <c r="F313" s="116">
        <v>430</v>
      </c>
      <c r="G313" s="116">
        <v>0</v>
      </c>
      <c r="H313" s="117">
        <v>214570</v>
      </c>
      <c r="I313" s="117">
        <v>63000</v>
      </c>
      <c r="J313" s="117">
        <v>156770</v>
      </c>
      <c r="K313" s="116" t="s">
        <v>123</v>
      </c>
      <c r="L313" s="116" t="s">
        <v>123</v>
      </c>
      <c r="M313" s="120">
        <v>0.9555555555555556</v>
      </c>
      <c r="N313" s="126"/>
      <c r="O313" s="126"/>
      <c r="P313" s="112">
        <f>AVERAGE($F$5:F313)</f>
        <v>436.46278317152104</v>
      </c>
      <c r="Q313" s="112">
        <f>AVERAGE(G$5:G313)</f>
        <v>6.4724919093851127E-2</v>
      </c>
      <c r="R313" s="113">
        <f>AVERAGE(H$5:H313)</f>
        <v>217794.92880258898</v>
      </c>
      <c r="S313" s="113">
        <f>AVERAGE(I$5:I313)</f>
        <v>63678.576051779935</v>
      </c>
      <c r="T313" s="113">
        <f>AVERAGE(J$5:J313)</f>
        <v>158663.60194174756</v>
      </c>
      <c r="U313" s="118">
        <f>AVERAGE($M$5:M313)</f>
        <v>0.96991729593671328</v>
      </c>
      <c r="AH313" s="116">
        <v>309</v>
      </c>
      <c r="AI313" s="116">
        <v>557</v>
      </c>
      <c r="AJ313" s="116">
        <v>32</v>
      </c>
      <c r="AK313" s="116">
        <v>63</v>
      </c>
      <c r="AL313" s="117">
        <v>3395.8730426929314</v>
      </c>
      <c r="AM313" s="116">
        <v>419</v>
      </c>
      <c r="AN313" s="116">
        <v>0</v>
      </c>
      <c r="AO313" s="117">
        <v>250981</v>
      </c>
      <c r="AP313" s="117">
        <v>61900</v>
      </c>
      <c r="AQ313" s="117">
        <v>195381</v>
      </c>
      <c r="AR313" s="116" t="s">
        <v>123</v>
      </c>
      <c r="AS313" s="116" t="s">
        <v>123</v>
      </c>
      <c r="AT313" s="120">
        <v>0.93111111111111111</v>
      </c>
      <c r="AU313" s="126"/>
      <c r="AV313" s="126"/>
      <c r="AW313" s="112">
        <f>AVERAGE(AM$5:AM313)</f>
        <v>439.88349514563106</v>
      </c>
      <c r="AX313" s="112">
        <f>AVERAGE(AN$5:AN313)</f>
        <v>0.22653721682847897</v>
      </c>
      <c r="AY313" s="113">
        <f>AVERAGE(AO$5:AO313)</f>
        <v>263490.21359223302</v>
      </c>
      <c r="AZ313" s="113">
        <f>AVERAGE(AP$5:AP313)</f>
        <v>64124.045307443368</v>
      </c>
      <c r="BA313" s="113">
        <f>AVERAGE(AQ$5:AQ313)</f>
        <v>203386.23300970873</v>
      </c>
      <c r="BB313" s="118">
        <f>AVERAGE($AT$5:AT313)</f>
        <v>0.97751887810140281</v>
      </c>
      <c r="BC313" s="6"/>
      <c r="BD313" s="6"/>
      <c r="BE313" s="6"/>
      <c r="BF313" s="6"/>
      <c r="BG313" s="10"/>
    </row>
    <row r="314" spans="1:59" x14ac:dyDescent="0.25">
      <c r="A314" s="116">
        <v>310</v>
      </c>
      <c r="B314" s="116">
        <v>593</v>
      </c>
      <c r="C314" s="116">
        <v>38</v>
      </c>
      <c r="D314" s="116">
        <v>49</v>
      </c>
      <c r="E314" s="117">
        <v>3171.5433995266403</v>
      </c>
      <c r="F314" s="116">
        <v>433</v>
      </c>
      <c r="G314" s="116">
        <v>0</v>
      </c>
      <c r="H314" s="117">
        <v>216067</v>
      </c>
      <c r="I314" s="117">
        <v>63300</v>
      </c>
      <c r="J314" s="117">
        <v>157667</v>
      </c>
      <c r="K314" s="116" t="s">
        <v>123</v>
      </c>
      <c r="L314" s="116" t="s">
        <v>123</v>
      </c>
      <c r="M314" s="120">
        <v>0.9622222222222222</v>
      </c>
      <c r="N314" s="126"/>
      <c r="O314" s="126"/>
      <c r="P314" s="112">
        <f>AVERAGE($F$5:F314)</f>
        <v>436.45161290322579</v>
      </c>
      <c r="Q314" s="112">
        <f>AVERAGE(G$5:G314)</f>
        <v>6.4516129032258063E-2</v>
      </c>
      <c r="R314" s="113">
        <f>AVERAGE(H$5:H314)</f>
        <v>217789.35483870967</v>
      </c>
      <c r="S314" s="113">
        <f>AVERAGE(I$5:I314)</f>
        <v>63677.354838709674</v>
      </c>
      <c r="T314" s="113">
        <f>AVERAGE(J$5:J314)</f>
        <v>158660.38709677418</v>
      </c>
      <c r="U314" s="118">
        <f>AVERAGE($M$5:M314)</f>
        <v>0.96989247311827942</v>
      </c>
      <c r="AH314" s="116">
        <v>310</v>
      </c>
      <c r="AI314" s="116">
        <v>473</v>
      </c>
      <c r="AJ314" s="116">
        <v>42</v>
      </c>
      <c r="AK314" s="116">
        <v>40</v>
      </c>
      <c r="AL314" s="117">
        <v>4259.9307345140742</v>
      </c>
      <c r="AM314" s="116">
        <v>442</v>
      </c>
      <c r="AN314" s="116">
        <v>0</v>
      </c>
      <c r="AO314" s="117">
        <v>264758</v>
      </c>
      <c r="AP314" s="117">
        <v>64200</v>
      </c>
      <c r="AQ314" s="117">
        <v>204558</v>
      </c>
      <c r="AR314" s="116" t="s">
        <v>123</v>
      </c>
      <c r="AS314" s="116" t="s">
        <v>123</v>
      </c>
      <c r="AT314" s="120">
        <v>0.98222222222222222</v>
      </c>
      <c r="AU314" s="126"/>
      <c r="AV314" s="126"/>
      <c r="AW314" s="112">
        <f>AVERAGE(AM$5:AM314)</f>
        <v>439.89032258064515</v>
      </c>
      <c r="AX314" s="112">
        <f>AVERAGE(AN$5:AN314)</f>
        <v>0.22580645161290322</v>
      </c>
      <c r="AY314" s="113">
        <f>AVERAGE(AO$5:AO314)</f>
        <v>263494.30322580645</v>
      </c>
      <c r="AZ314" s="113">
        <f>AVERAGE(AP$5:AP314)</f>
        <v>64124.290322580644</v>
      </c>
      <c r="BA314" s="113">
        <f>AVERAGE(AQ$5:AQ314)</f>
        <v>203390.01290322581</v>
      </c>
      <c r="BB314" s="118">
        <f>AVERAGE($AT$5:AT314)</f>
        <v>0.9775340501792118</v>
      </c>
    </row>
    <row r="315" spans="1:59" x14ac:dyDescent="0.25">
      <c r="A315" s="116">
        <v>311</v>
      </c>
      <c r="B315" s="116">
        <v>579</v>
      </c>
      <c r="C315" s="116">
        <v>31</v>
      </c>
      <c r="D315" s="116">
        <v>51</v>
      </c>
      <c r="E315" s="117">
        <v>4418.4265732274407</v>
      </c>
      <c r="F315" s="116">
        <v>431</v>
      </c>
      <c r="G315" s="116">
        <v>0</v>
      </c>
      <c r="H315" s="117">
        <v>215069</v>
      </c>
      <c r="I315" s="117">
        <v>63100</v>
      </c>
      <c r="J315" s="117">
        <v>157069</v>
      </c>
      <c r="K315" s="116" t="s">
        <v>123</v>
      </c>
      <c r="L315" s="116" t="s">
        <v>123</v>
      </c>
      <c r="M315" s="120">
        <v>0.95777777777777773</v>
      </c>
      <c r="N315" s="126"/>
      <c r="O315" s="126"/>
      <c r="P315" s="112">
        <f>AVERAGE($F$5:F315)</f>
        <v>436.43408360128615</v>
      </c>
      <c r="Q315" s="112">
        <f>AVERAGE(G$5:G315)</f>
        <v>6.4308681672025719E-2</v>
      </c>
      <c r="R315" s="113">
        <f>AVERAGE(H$5:H315)</f>
        <v>217780.6077170418</v>
      </c>
      <c r="S315" s="113">
        <f>AVERAGE(I$5:I315)</f>
        <v>63675.498392282956</v>
      </c>
      <c r="T315" s="113">
        <f>AVERAGE(J$5:J315)</f>
        <v>158655.27009646303</v>
      </c>
      <c r="U315" s="118">
        <f>AVERAGE($M$5:M315)</f>
        <v>0.96985351911396911</v>
      </c>
      <c r="AH315" s="116">
        <v>311</v>
      </c>
      <c r="AI315" s="116">
        <v>544</v>
      </c>
      <c r="AJ315" s="116">
        <v>47</v>
      </c>
      <c r="AK315" s="116">
        <v>44</v>
      </c>
      <c r="AL315" s="117">
        <v>3822.3161576056746</v>
      </c>
      <c r="AM315" s="116">
        <v>438</v>
      </c>
      <c r="AN315" s="116">
        <v>0</v>
      </c>
      <c r="AO315" s="117">
        <v>262362</v>
      </c>
      <c r="AP315" s="117">
        <v>63800</v>
      </c>
      <c r="AQ315" s="117">
        <v>202962</v>
      </c>
      <c r="AR315" s="116" t="s">
        <v>123</v>
      </c>
      <c r="AS315" s="116" t="s">
        <v>123</v>
      </c>
      <c r="AT315" s="120">
        <v>0.97333333333333338</v>
      </c>
      <c r="AU315" s="126"/>
      <c r="AV315" s="126"/>
      <c r="AW315" s="112">
        <f>AVERAGE(AM$5:AM315)</f>
        <v>439.88424437299034</v>
      </c>
      <c r="AX315" s="112">
        <f>AVERAGE(AN$5:AN315)</f>
        <v>0.22508038585209003</v>
      </c>
      <c r="AY315" s="113">
        <f>AVERAGE(AO$5:AO315)</f>
        <v>263490.66237942124</v>
      </c>
      <c r="AZ315" s="113">
        <f>AVERAGE(AP$5:AP315)</f>
        <v>64123.247588424434</v>
      </c>
      <c r="BA315" s="113">
        <f>AVERAGE(AQ$5:AQ315)</f>
        <v>203388.63665594856</v>
      </c>
      <c r="BB315" s="118">
        <f>AVERAGE($AT$5:AT315)</f>
        <v>0.97752054305109015</v>
      </c>
      <c r="BC315" s="6"/>
      <c r="BD315" s="6"/>
      <c r="BE315" s="6"/>
      <c r="BF315" s="6"/>
      <c r="BG315" s="6"/>
    </row>
    <row r="316" spans="1:59" x14ac:dyDescent="0.25">
      <c r="A316" s="116">
        <v>312</v>
      </c>
      <c r="B316" s="116">
        <v>637</v>
      </c>
      <c r="C316" s="116">
        <v>38</v>
      </c>
      <c r="D316" s="116">
        <v>45</v>
      </c>
      <c r="E316" s="117">
        <v>4871.150984127702</v>
      </c>
      <c r="F316" s="116">
        <v>437</v>
      </c>
      <c r="G316" s="116">
        <v>0</v>
      </c>
      <c r="H316" s="117">
        <v>218063</v>
      </c>
      <c r="I316" s="117">
        <v>63700</v>
      </c>
      <c r="J316" s="117">
        <v>158863</v>
      </c>
      <c r="K316" s="116" t="s">
        <v>123</v>
      </c>
      <c r="L316" s="116" t="s">
        <v>123</v>
      </c>
      <c r="M316" s="120">
        <v>0.97111111111111115</v>
      </c>
      <c r="N316" s="126"/>
      <c r="O316" s="126"/>
      <c r="P316" s="112">
        <f>AVERAGE($F$5:F316)</f>
        <v>436.43589743589746</v>
      </c>
      <c r="Q316" s="112">
        <f>AVERAGE(G$5:G316)</f>
        <v>6.4102564102564097E-2</v>
      </c>
      <c r="R316" s="113">
        <f>AVERAGE(H$5:H316)</f>
        <v>217781.51282051281</v>
      </c>
      <c r="S316" s="113">
        <f>AVERAGE(I$5:I316)</f>
        <v>63675.576923076922</v>
      </c>
      <c r="T316" s="113">
        <f>AVERAGE(J$5:J316)</f>
        <v>158655.93589743591</v>
      </c>
      <c r="U316" s="118">
        <f>AVERAGE($M$5:M316)</f>
        <v>0.96985754985754968</v>
      </c>
      <c r="AH316" s="116">
        <v>312</v>
      </c>
      <c r="AI316" s="116">
        <v>478</v>
      </c>
      <c r="AJ316" s="116">
        <v>39</v>
      </c>
      <c r="AK316" s="116">
        <v>43</v>
      </c>
      <c r="AL316" s="117">
        <v>3523.7651519311362</v>
      </c>
      <c r="AM316" s="116">
        <v>439</v>
      </c>
      <c r="AN316" s="116">
        <v>0</v>
      </c>
      <c r="AO316" s="117">
        <v>262961</v>
      </c>
      <c r="AP316" s="117">
        <v>63900</v>
      </c>
      <c r="AQ316" s="117">
        <v>203361</v>
      </c>
      <c r="AR316" s="116" t="s">
        <v>123</v>
      </c>
      <c r="AS316" s="116" t="s">
        <v>123</v>
      </c>
      <c r="AT316" s="120">
        <v>0.97555555555555551</v>
      </c>
      <c r="AU316" s="126"/>
      <c r="AV316" s="126"/>
      <c r="AW316" s="112">
        <f>AVERAGE(AM$5:AM316)</f>
        <v>439.88141025641028</v>
      </c>
      <c r="AX316" s="112">
        <f>AVERAGE(AN$5:AN316)</f>
        <v>0.22435897435897437</v>
      </c>
      <c r="AY316" s="113">
        <f>AVERAGE(AO$5:AO316)</f>
        <v>263488.96474358975</v>
      </c>
      <c r="AZ316" s="113">
        <f>AVERAGE(AP$5:AP316)</f>
        <v>64122.532051282054</v>
      </c>
      <c r="BA316" s="113">
        <f>AVERAGE(AQ$5:AQ316)</f>
        <v>203388.54807692306</v>
      </c>
      <c r="BB316" s="118">
        <f>AVERAGE($AT$5:AT316)</f>
        <v>0.97751424501424544</v>
      </c>
      <c r="BC316" s="10"/>
      <c r="BD316" s="10"/>
      <c r="BE316" s="10"/>
      <c r="BF316" s="10"/>
      <c r="BG316" s="6"/>
    </row>
    <row r="317" spans="1:59" x14ac:dyDescent="0.25">
      <c r="A317" s="116">
        <v>313</v>
      </c>
      <c r="B317" s="116">
        <v>586</v>
      </c>
      <c r="C317" s="116">
        <v>37</v>
      </c>
      <c r="D317" s="116">
        <v>47</v>
      </c>
      <c r="E317" s="117">
        <v>3980.0683882981411</v>
      </c>
      <c r="F317" s="116">
        <v>435</v>
      </c>
      <c r="G317" s="116">
        <v>0</v>
      </c>
      <c r="H317" s="117">
        <v>217065</v>
      </c>
      <c r="I317" s="117">
        <v>63500</v>
      </c>
      <c r="J317" s="117">
        <v>158265</v>
      </c>
      <c r="K317" s="116" t="s">
        <v>123</v>
      </c>
      <c r="L317" s="116" t="s">
        <v>123</v>
      </c>
      <c r="M317" s="120">
        <v>0.96666666666666667</v>
      </c>
      <c r="N317" s="126"/>
      <c r="O317" s="126"/>
      <c r="P317" s="112">
        <f>AVERAGE($F$5:F317)</f>
        <v>436.43130990415335</v>
      </c>
      <c r="Q317" s="112">
        <f>AVERAGE(G$5:G317)</f>
        <v>6.3897763578274758E-2</v>
      </c>
      <c r="R317" s="113">
        <f>AVERAGE(H$5:H317)</f>
        <v>217779.22364217252</v>
      </c>
      <c r="S317" s="113">
        <f>AVERAGE(I$5:I317)</f>
        <v>63675.015974440896</v>
      </c>
      <c r="T317" s="113">
        <f>AVERAGE(J$5:J317)</f>
        <v>158654.68690095848</v>
      </c>
      <c r="U317" s="118">
        <f>AVERAGE($M$5:M317)</f>
        <v>0.96984735534256272</v>
      </c>
      <c r="AH317" s="116">
        <v>313</v>
      </c>
      <c r="AI317" s="116">
        <v>467</v>
      </c>
      <c r="AJ317" s="116">
        <v>42</v>
      </c>
      <c r="AK317" s="116">
        <v>32</v>
      </c>
      <c r="AL317" s="117">
        <v>3958.7657874268443</v>
      </c>
      <c r="AM317" s="116">
        <v>450</v>
      </c>
      <c r="AN317" s="116">
        <v>0</v>
      </c>
      <c r="AO317" s="117">
        <v>269550</v>
      </c>
      <c r="AP317" s="117">
        <v>65000</v>
      </c>
      <c r="AQ317" s="117">
        <v>207750</v>
      </c>
      <c r="AR317" s="116" t="s">
        <v>124</v>
      </c>
      <c r="AS317" s="116" t="s">
        <v>123</v>
      </c>
      <c r="AT317" s="120">
        <v>1</v>
      </c>
      <c r="AU317" s="126"/>
      <c r="AV317" s="126"/>
      <c r="AW317" s="112">
        <f>AVERAGE(AM$5:AM317)</f>
        <v>439.91373801916933</v>
      </c>
      <c r="AX317" s="112">
        <f>AVERAGE(AN$5:AN317)</f>
        <v>0.22364217252396165</v>
      </c>
      <c r="AY317" s="113">
        <f>AVERAGE(AO$5:AO317)</f>
        <v>263508.32907348243</v>
      </c>
      <c r="AZ317" s="113">
        <f>AVERAGE(AP$5:AP317)</f>
        <v>64125.335463258787</v>
      </c>
      <c r="BA317" s="113">
        <f>AVERAGE(AQ$5:AQ317)</f>
        <v>203402.48242811501</v>
      </c>
      <c r="BB317" s="118">
        <f>AVERAGE($AT$5:AT317)</f>
        <v>0.97758608448704343</v>
      </c>
      <c r="BC317" s="6"/>
      <c r="BD317" s="6"/>
      <c r="BE317" s="6"/>
      <c r="BF317" s="6"/>
      <c r="BG317" s="10"/>
    </row>
    <row r="318" spans="1:59" x14ac:dyDescent="0.25">
      <c r="A318" s="116">
        <v>314</v>
      </c>
      <c r="B318" s="116">
        <v>506</v>
      </c>
      <c r="C318" s="116">
        <v>42</v>
      </c>
      <c r="D318" s="116">
        <v>45</v>
      </c>
      <c r="E318" s="117">
        <v>4427.8138897413855</v>
      </c>
      <c r="F318" s="116">
        <v>437</v>
      </c>
      <c r="G318" s="116">
        <v>0</v>
      </c>
      <c r="H318" s="117">
        <v>218063</v>
      </c>
      <c r="I318" s="117">
        <v>63700</v>
      </c>
      <c r="J318" s="117">
        <v>158863</v>
      </c>
      <c r="K318" s="116" t="s">
        <v>123</v>
      </c>
      <c r="L318" s="116" t="s">
        <v>123</v>
      </c>
      <c r="M318" s="120">
        <v>0.97111111111111115</v>
      </c>
      <c r="N318" s="126"/>
      <c r="O318" s="126"/>
      <c r="P318" s="112">
        <f>AVERAGE($F$5:F318)</f>
        <v>436.43312101910828</v>
      </c>
      <c r="Q318" s="112">
        <f>AVERAGE(G$5:G318)</f>
        <v>6.3694267515923567E-2</v>
      </c>
      <c r="R318" s="113">
        <f>AVERAGE(H$5:H318)</f>
        <v>217780.12738853504</v>
      </c>
      <c r="S318" s="113">
        <f>AVERAGE(I$5:I318)</f>
        <v>63675.095541401271</v>
      </c>
      <c r="T318" s="113">
        <f>AVERAGE(J$5:J318)</f>
        <v>158655.35031847135</v>
      </c>
      <c r="U318" s="118">
        <f>AVERAGE($M$5:M318)</f>
        <v>0.96985138004246252</v>
      </c>
      <c r="AH318" s="116">
        <v>314</v>
      </c>
      <c r="AI318" s="116">
        <v>582</v>
      </c>
      <c r="AJ318" s="116">
        <v>35</v>
      </c>
      <c r="AK318" s="116">
        <v>40</v>
      </c>
      <c r="AL318" s="117">
        <v>2462.0372767196732</v>
      </c>
      <c r="AM318" s="116">
        <v>442</v>
      </c>
      <c r="AN318" s="116">
        <v>0</v>
      </c>
      <c r="AO318" s="117">
        <v>264758</v>
      </c>
      <c r="AP318" s="117">
        <v>64200</v>
      </c>
      <c r="AQ318" s="117">
        <v>204558</v>
      </c>
      <c r="AR318" s="116" t="s">
        <v>123</v>
      </c>
      <c r="AS318" s="116" t="s">
        <v>123</v>
      </c>
      <c r="AT318" s="120">
        <v>0.98222222222222222</v>
      </c>
      <c r="AU318" s="126"/>
      <c r="AV318" s="126"/>
      <c r="AW318" s="112">
        <f>AVERAGE(AM$5:AM318)</f>
        <v>439.92038216560508</v>
      </c>
      <c r="AX318" s="112">
        <f>AVERAGE(AN$5:AN318)</f>
        <v>0.22292993630573249</v>
      </c>
      <c r="AY318" s="113">
        <f>AVERAGE(AO$5:AO318)</f>
        <v>263512.30891719746</v>
      </c>
      <c r="AZ318" s="113">
        <f>AVERAGE(AP$5:AP318)</f>
        <v>64125.573248407643</v>
      </c>
      <c r="BA318" s="113">
        <f>AVERAGE(AQ$5:AQ318)</f>
        <v>203406.16242038217</v>
      </c>
      <c r="BB318" s="118">
        <f>AVERAGE($AT$5:AT318)</f>
        <v>0.97760084925690072</v>
      </c>
    </row>
    <row r="319" spans="1:59" x14ac:dyDescent="0.25">
      <c r="A319" s="116">
        <v>315</v>
      </c>
      <c r="B319" s="116">
        <v>587</v>
      </c>
      <c r="C319" s="116">
        <v>44</v>
      </c>
      <c r="D319" s="116">
        <v>47</v>
      </c>
      <c r="E319" s="117">
        <v>3679.4664930278304</v>
      </c>
      <c r="F319" s="116">
        <v>435</v>
      </c>
      <c r="G319" s="116">
        <v>0</v>
      </c>
      <c r="H319" s="117">
        <v>217065</v>
      </c>
      <c r="I319" s="117">
        <v>63500</v>
      </c>
      <c r="J319" s="117">
        <v>158265</v>
      </c>
      <c r="K319" s="116" t="s">
        <v>123</v>
      </c>
      <c r="L319" s="116" t="s">
        <v>123</v>
      </c>
      <c r="M319" s="120">
        <v>0.96666666666666667</v>
      </c>
      <c r="N319" s="126"/>
      <c r="O319" s="126"/>
      <c r="P319" s="112">
        <f>AVERAGE($F$5:F319)</f>
        <v>436.42857142857144</v>
      </c>
      <c r="Q319" s="112">
        <f>AVERAGE(G$5:G319)</f>
        <v>6.3492063492063489E-2</v>
      </c>
      <c r="R319" s="113">
        <f>AVERAGE(H$5:H319)</f>
        <v>217777.85714285713</v>
      </c>
      <c r="S319" s="113">
        <f>AVERAGE(I$5:I319)</f>
        <v>63674.539682539682</v>
      </c>
      <c r="T319" s="113">
        <f>AVERAGE(J$5:J319)</f>
        <v>158654.11111111112</v>
      </c>
      <c r="U319" s="118">
        <f>AVERAGE($M$5:M319)</f>
        <v>0.9698412698412695</v>
      </c>
      <c r="AH319" s="116">
        <v>315</v>
      </c>
      <c r="AI319" s="116">
        <v>428</v>
      </c>
      <c r="AJ319" s="116">
        <v>33</v>
      </c>
      <c r="AK319" s="116">
        <v>32</v>
      </c>
      <c r="AL319" s="117">
        <v>4314.2681068423663</v>
      </c>
      <c r="AM319" s="116">
        <v>429</v>
      </c>
      <c r="AN319" s="116">
        <v>0</v>
      </c>
      <c r="AO319" s="117">
        <v>256971</v>
      </c>
      <c r="AP319" s="117">
        <v>62900</v>
      </c>
      <c r="AQ319" s="117">
        <v>197271</v>
      </c>
      <c r="AR319" s="116" t="s">
        <v>123</v>
      </c>
      <c r="AS319" s="116" t="s">
        <v>123</v>
      </c>
      <c r="AT319" s="120">
        <v>0.95333333333333337</v>
      </c>
      <c r="AU319" s="126"/>
      <c r="AV319" s="126"/>
      <c r="AW319" s="112">
        <f>AVERAGE(AM$5:AM319)</f>
        <v>439.8857142857143</v>
      </c>
      <c r="AX319" s="112">
        <f>AVERAGE(AN$5:AN319)</f>
        <v>0.22222222222222221</v>
      </c>
      <c r="AY319" s="113">
        <f>AVERAGE(AO$5:AO319)</f>
        <v>263491.54285714286</v>
      </c>
      <c r="AZ319" s="113">
        <f>AVERAGE(AP$5:AP319)</f>
        <v>64121.682539682537</v>
      </c>
      <c r="BA319" s="113">
        <f>AVERAGE(AQ$5:AQ319)</f>
        <v>203386.6857142857</v>
      </c>
      <c r="BB319" s="118">
        <f>AVERAGE($AT$5:AT319)</f>
        <v>0.97752380952380991</v>
      </c>
      <c r="BC319" s="6"/>
      <c r="BD319" s="6"/>
      <c r="BE319" s="6"/>
      <c r="BF319" s="6"/>
      <c r="BG319" s="6"/>
    </row>
    <row r="320" spans="1:59" x14ac:dyDescent="0.25">
      <c r="A320" s="116">
        <v>316</v>
      </c>
      <c r="B320" s="116">
        <v>597</v>
      </c>
      <c r="C320" s="116">
        <v>50</v>
      </c>
      <c r="D320" s="116">
        <v>57</v>
      </c>
      <c r="E320" s="117">
        <v>4167.1282962037876</v>
      </c>
      <c r="F320" s="116">
        <v>425</v>
      </c>
      <c r="G320" s="116">
        <v>0</v>
      </c>
      <c r="H320" s="117">
        <v>212075</v>
      </c>
      <c r="I320" s="117">
        <v>62500</v>
      </c>
      <c r="J320" s="117">
        <v>155275</v>
      </c>
      <c r="K320" s="116" t="s">
        <v>123</v>
      </c>
      <c r="L320" s="116" t="s">
        <v>123</v>
      </c>
      <c r="M320" s="120">
        <v>0.94444444444444442</v>
      </c>
      <c r="N320" s="126"/>
      <c r="O320" s="126"/>
      <c r="P320" s="112">
        <f>AVERAGE($F$5:F320)</f>
        <v>436.39240506329116</v>
      </c>
      <c r="Q320" s="112">
        <f>AVERAGE(G$5:G320)</f>
        <v>6.3291139240506333E-2</v>
      </c>
      <c r="R320" s="113">
        <f>AVERAGE(H$5:H320)</f>
        <v>217759.81012658228</v>
      </c>
      <c r="S320" s="113">
        <f>AVERAGE(I$5:I320)</f>
        <v>63670.822784810123</v>
      </c>
      <c r="T320" s="113">
        <f>AVERAGE(J$5:J320)</f>
        <v>158643.41772151898</v>
      </c>
      <c r="U320" s="118">
        <f>AVERAGE($M$5:M320)</f>
        <v>0.96976090014064664</v>
      </c>
      <c r="AH320" s="116">
        <v>316</v>
      </c>
      <c r="AI320" s="116">
        <v>498</v>
      </c>
      <c r="AJ320" s="116">
        <v>38</v>
      </c>
      <c r="AK320" s="116">
        <v>38</v>
      </c>
      <c r="AL320" s="117">
        <v>4525.5052145859845</v>
      </c>
      <c r="AM320" s="116">
        <v>444</v>
      </c>
      <c r="AN320" s="116">
        <v>0</v>
      </c>
      <c r="AO320" s="117">
        <v>265956</v>
      </c>
      <c r="AP320" s="117">
        <v>64400</v>
      </c>
      <c r="AQ320" s="117">
        <v>205356</v>
      </c>
      <c r="AR320" s="116" t="s">
        <v>123</v>
      </c>
      <c r="AS320" s="116" t="s">
        <v>123</v>
      </c>
      <c r="AT320" s="120">
        <v>0.98666666666666669</v>
      </c>
      <c r="AU320" s="126"/>
      <c r="AV320" s="126"/>
      <c r="AW320" s="112">
        <f>AVERAGE(AM$5:AM320)</f>
        <v>439.8987341772152</v>
      </c>
      <c r="AX320" s="112">
        <f>AVERAGE(AN$5:AN320)</f>
        <v>0.22151898734177214</v>
      </c>
      <c r="AY320" s="113">
        <f>AVERAGE(AO$5:AO320)</f>
        <v>263499.34177215188</v>
      </c>
      <c r="AZ320" s="113">
        <f>AVERAGE(AP$5:AP320)</f>
        <v>64122.563291139239</v>
      </c>
      <c r="BA320" s="113">
        <f>AVERAGE(AQ$5:AQ320)</f>
        <v>203392.91772151898</v>
      </c>
      <c r="BB320" s="118">
        <f>AVERAGE($AT$5:AT320)</f>
        <v>0.9775527426160342</v>
      </c>
      <c r="BC320" s="10"/>
      <c r="BD320" s="10"/>
      <c r="BE320" s="10"/>
      <c r="BF320" s="10"/>
      <c r="BG320" s="6"/>
    </row>
    <row r="321" spans="1:59" x14ac:dyDescent="0.25">
      <c r="A321" s="116">
        <v>317</v>
      </c>
      <c r="B321" s="116">
        <v>522</v>
      </c>
      <c r="C321" s="116">
        <v>34</v>
      </c>
      <c r="D321" s="116">
        <v>32</v>
      </c>
      <c r="E321" s="117">
        <v>4097.3676604674129</v>
      </c>
      <c r="F321" s="116">
        <v>450</v>
      </c>
      <c r="G321" s="116">
        <v>0</v>
      </c>
      <c r="H321" s="117">
        <v>224550</v>
      </c>
      <c r="I321" s="117">
        <v>65000</v>
      </c>
      <c r="J321" s="117">
        <v>162750</v>
      </c>
      <c r="K321" s="116" t="s">
        <v>124</v>
      </c>
      <c r="L321" s="116" t="s">
        <v>123</v>
      </c>
      <c r="M321" s="120">
        <v>1</v>
      </c>
      <c r="N321" s="126"/>
      <c r="O321" s="126"/>
      <c r="P321" s="112">
        <f>AVERAGE($F$5:F321)</f>
        <v>436.43533123028391</v>
      </c>
      <c r="Q321" s="112">
        <f>AVERAGE(G$5:G321)</f>
        <v>6.3091482649842268E-2</v>
      </c>
      <c r="R321" s="113">
        <f>AVERAGE(H$5:H321)</f>
        <v>217781.23028391166</v>
      </c>
      <c r="S321" s="113">
        <f>AVERAGE(I$5:I321)</f>
        <v>63675.015772870662</v>
      </c>
      <c r="T321" s="113">
        <f>AVERAGE(J$5:J321)</f>
        <v>158656.37223974764</v>
      </c>
      <c r="U321" s="118">
        <f>AVERAGE($M$5:M321)</f>
        <v>0.96985629162285281</v>
      </c>
      <c r="AH321" s="116">
        <v>317</v>
      </c>
      <c r="AI321" s="116">
        <v>494</v>
      </c>
      <c r="AJ321" s="116">
        <v>50</v>
      </c>
      <c r="AK321" s="116">
        <v>46</v>
      </c>
      <c r="AL321" s="117">
        <v>3278.5714632077661</v>
      </c>
      <c r="AM321" s="116">
        <v>436</v>
      </c>
      <c r="AN321" s="116">
        <v>0</v>
      </c>
      <c r="AO321" s="117">
        <v>261164</v>
      </c>
      <c r="AP321" s="117">
        <v>63600</v>
      </c>
      <c r="AQ321" s="117">
        <v>202164</v>
      </c>
      <c r="AR321" s="116" t="s">
        <v>123</v>
      </c>
      <c r="AS321" s="116" t="s">
        <v>123</v>
      </c>
      <c r="AT321" s="120">
        <v>0.96888888888888891</v>
      </c>
      <c r="AU321" s="126"/>
      <c r="AV321" s="126"/>
      <c r="AW321" s="112">
        <f>AVERAGE(AM$5:AM321)</f>
        <v>439.8864353312303</v>
      </c>
      <c r="AX321" s="112">
        <f>AVERAGE(AN$5:AN321)</f>
        <v>0.22082018927444794</v>
      </c>
      <c r="AY321" s="113">
        <f>AVERAGE(AO$5:AO321)</f>
        <v>263491.97476340696</v>
      </c>
      <c r="AZ321" s="113">
        <f>AVERAGE(AP$5:AP321)</f>
        <v>64120.914826498425</v>
      </c>
      <c r="BA321" s="113">
        <f>AVERAGE(AQ$5:AQ321)</f>
        <v>203389.04100946372</v>
      </c>
      <c r="BB321" s="118">
        <f>AVERAGE($AT$5:AT321)</f>
        <v>0.97752541184717889</v>
      </c>
      <c r="BC321" s="6"/>
      <c r="BD321" s="6"/>
      <c r="BE321" s="6"/>
      <c r="BF321" s="6"/>
      <c r="BG321" s="10"/>
    </row>
    <row r="322" spans="1:59" x14ac:dyDescent="0.25">
      <c r="A322" s="116">
        <v>318</v>
      </c>
      <c r="B322" s="116">
        <v>609</v>
      </c>
      <c r="C322" s="116">
        <v>43</v>
      </c>
      <c r="D322" s="116">
        <v>57</v>
      </c>
      <c r="E322" s="117">
        <v>2460.0743576599052</v>
      </c>
      <c r="F322" s="116">
        <v>425</v>
      </c>
      <c r="G322" s="116">
        <v>0</v>
      </c>
      <c r="H322" s="117">
        <v>212075</v>
      </c>
      <c r="I322" s="117">
        <v>62500</v>
      </c>
      <c r="J322" s="117">
        <v>155275</v>
      </c>
      <c r="K322" s="116" t="s">
        <v>123</v>
      </c>
      <c r="L322" s="116" t="s">
        <v>123</v>
      </c>
      <c r="M322" s="120">
        <v>0.94444444444444442</v>
      </c>
      <c r="N322" s="126"/>
      <c r="O322" s="126"/>
      <c r="P322" s="112">
        <f>AVERAGE($F$5:F322)</f>
        <v>436.39937106918239</v>
      </c>
      <c r="Q322" s="112">
        <f>AVERAGE(G$5:G322)</f>
        <v>6.2893081761006289E-2</v>
      </c>
      <c r="R322" s="113">
        <f>AVERAGE(H$5:H322)</f>
        <v>217763.28616352202</v>
      </c>
      <c r="S322" s="113">
        <f>AVERAGE(I$5:I322)</f>
        <v>63671.32075471698</v>
      </c>
      <c r="T322" s="113">
        <f>AVERAGE(J$5:J322)</f>
        <v>158645.73899371069</v>
      </c>
      <c r="U322" s="118">
        <f>AVERAGE($M$5:M322)</f>
        <v>0.96977638015373835</v>
      </c>
      <c r="AH322" s="116">
        <v>318</v>
      </c>
      <c r="AI322" s="116">
        <v>417</v>
      </c>
      <c r="AJ322" s="116">
        <v>47</v>
      </c>
      <c r="AK322" s="116">
        <v>36</v>
      </c>
      <c r="AL322" s="117">
        <v>4759.9743877262281</v>
      </c>
      <c r="AM322" s="116">
        <v>428</v>
      </c>
      <c r="AN322" s="116">
        <v>0</v>
      </c>
      <c r="AO322" s="117">
        <v>256372</v>
      </c>
      <c r="AP322" s="117">
        <v>62800</v>
      </c>
      <c r="AQ322" s="117">
        <v>197172</v>
      </c>
      <c r="AR322" s="116" t="s">
        <v>123</v>
      </c>
      <c r="AS322" s="116" t="s">
        <v>123</v>
      </c>
      <c r="AT322" s="120">
        <v>0.95111111111111113</v>
      </c>
      <c r="AU322" s="126"/>
      <c r="AV322" s="126"/>
      <c r="AW322" s="112">
        <f>AVERAGE(AM$5:AM322)</f>
        <v>439.84905660377359</v>
      </c>
      <c r="AX322" s="112">
        <f>AVERAGE(AN$5:AN322)</f>
        <v>0.22012578616352202</v>
      </c>
      <c r="AY322" s="113">
        <f>AVERAGE(AO$5:AO322)</f>
        <v>263469.58490566036</v>
      </c>
      <c r="AZ322" s="113">
        <f>AVERAGE(AP$5:AP322)</f>
        <v>64116.761006289307</v>
      </c>
      <c r="BA322" s="113">
        <f>AVERAGE(AQ$5:AQ322)</f>
        <v>203369.49056603774</v>
      </c>
      <c r="BB322" s="118">
        <f>AVERAGE($AT$5:AT322)</f>
        <v>0.97744234800838625</v>
      </c>
    </row>
    <row r="323" spans="1:59" x14ac:dyDescent="0.25">
      <c r="A323" s="116">
        <v>319</v>
      </c>
      <c r="B323" s="116">
        <v>582</v>
      </c>
      <c r="C323" s="116">
        <v>36</v>
      </c>
      <c r="D323" s="116">
        <v>51</v>
      </c>
      <c r="E323" s="117">
        <v>3018.1026928652786</v>
      </c>
      <c r="F323" s="116">
        <v>431</v>
      </c>
      <c r="G323" s="116">
        <v>0</v>
      </c>
      <c r="H323" s="117">
        <v>215069</v>
      </c>
      <c r="I323" s="117">
        <v>63100</v>
      </c>
      <c r="J323" s="117">
        <v>157069</v>
      </c>
      <c r="K323" s="116" t="s">
        <v>123</v>
      </c>
      <c r="L323" s="116" t="s">
        <v>123</v>
      </c>
      <c r="M323" s="120">
        <v>0.95777777777777773</v>
      </c>
      <c r="N323" s="126"/>
      <c r="O323" s="126"/>
      <c r="P323" s="112">
        <f>AVERAGE($F$5:F323)</f>
        <v>436.38244514106583</v>
      </c>
      <c r="Q323" s="112">
        <f>AVERAGE(G$5:G323)</f>
        <v>6.2695924764890276E-2</v>
      </c>
      <c r="R323" s="113">
        <f>AVERAGE(H$5:H323)</f>
        <v>217754.84012539184</v>
      </c>
      <c r="S323" s="113">
        <f>AVERAGE(I$5:I323)</f>
        <v>63669.529780564262</v>
      </c>
      <c r="T323" s="113">
        <f>AVERAGE(J$5:J323)</f>
        <v>158640.79623824451</v>
      </c>
      <c r="U323" s="118">
        <f>AVERAGE($M$5:M323)</f>
        <v>0.96973876698014605</v>
      </c>
      <c r="AH323" s="116">
        <v>319</v>
      </c>
      <c r="AI323" s="116">
        <v>515</v>
      </c>
      <c r="AJ323" s="116">
        <v>50</v>
      </c>
      <c r="AK323" s="116">
        <v>29</v>
      </c>
      <c r="AL323" s="117">
        <v>4695.4731268022842</v>
      </c>
      <c r="AM323" s="116">
        <v>450</v>
      </c>
      <c r="AN323" s="116">
        <v>3</v>
      </c>
      <c r="AO323" s="117">
        <v>269550</v>
      </c>
      <c r="AP323" s="117">
        <v>66797</v>
      </c>
      <c r="AQ323" s="117">
        <v>205653</v>
      </c>
      <c r="AR323" s="116" t="s">
        <v>124</v>
      </c>
      <c r="AS323" s="116" t="s">
        <v>124</v>
      </c>
      <c r="AT323" s="120">
        <v>1</v>
      </c>
      <c r="AU323" s="126"/>
      <c r="AV323" s="126"/>
      <c r="AW323" s="112">
        <f>AVERAGE(AM$5:AM323)</f>
        <v>439.88087774294672</v>
      </c>
      <c r="AX323" s="112">
        <f>AVERAGE(AN$5:AN323)</f>
        <v>0.22884012539184953</v>
      </c>
      <c r="AY323" s="113">
        <f>AVERAGE(AO$5:AO323)</f>
        <v>263488.64576802508</v>
      </c>
      <c r="AZ323" s="113">
        <f>AVERAGE(AP$5:AP323)</f>
        <v>64125.163009404387</v>
      </c>
      <c r="BA323" s="113">
        <f>AVERAGE(AQ$5:AQ323)</f>
        <v>203376.64890282133</v>
      </c>
      <c r="BB323" s="118">
        <f>AVERAGE($AT$5:AT323)</f>
        <v>0.97751306165099316</v>
      </c>
      <c r="BC323" s="6"/>
      <c r="BD323" s="6"/>
      <c r="BE323" s="6"/>
      <c r="BF323" s="6"/>
      <c r="BG323" s="6"/>
    </row>
    <row r="324" spans="1:59" x14ac:dyDescent="0.25">
      <c r="A324" s="116">
        <v>320</v>
      </c>
      <c r="B324" s="116">
        <v>577</v>
      </c>
      <c r="C324" s="116">
        <v>35</v>
      </c>
      <c r="D324" s="116">
        <v>43</v>
      </c>
      <c r="E324" s="117">
        <v>2386.7353495538337</v>
      </c>
      <c r="F324" s="116">
        <v>439</v>
      </c>
      <c r="G324" s="116">
        <v>0</v>
      </c>
      <c r="H324" s="117">
        <v>219061</v>
      </c>
      <c r="I324" s="117">
        <v>63900</v>
      </c>
      <c r="J324" s="117">
        <v>159461</v>
      </c>
      <c r="K324" s="116" t="s">
        <v>123</v>
      </c>
      <c r="L324" s="116" t="s">
        <v>123</v>
      </c>
      <c r="M324" s="120">
        <v>0.97555555555555551</v>
      </c>
      <c r="N324" s="126"/>
      <c r="O324" s="126"/>
      <c r="P324" s="112">
        <f>AVERAGE($F$5:F324)</f>
        <v>436.390625</v>
      </c>
      <c r="Q324" s="112">
        <f>AVERAGE(G$5:G324)</f>
        <v>6.25E-2</v>
      </c>
      <c r="R324" s="113">
        <f>AVERAGE(H$5:H324)</f>
        <v>217758.921875</v>
      </c>
      <c r="S324" s="113">
        <f>AVERAGE(I$5:I324)</f>
        <v>63670.25</v>
      </c>
      <c r="T324" s="113">
        <f>AVERAGE(J$5:J324)</f>
        <v>158643.359375</v>
      </c>
      <c r="U324" s="118">
        <f>AVERAGE($M$5:M324)</f>
        <v>0.96975694444444416</v>
      </c>
      <c r="AH324" s="116">
        <v>320</v>
      </c>
      <c r="AI324" s="116">
        <v>566</v>
      </c>
      <c r="AJ324" s="116">
        <v>35</v>
      </c>
      <c r="AK324" s="116">
        <v>31</v>
      </c>
      <c r="AL324" s="117">
        <v>3714.2375460057842</v>
      </c>
      <c r="AM324" s="116">
        <v>450</v>
      </c>
      <c r="AN324" s="116">
        <v>1</v>
      </c>
      <c r="AO324" s="117">
        <v>269550</v>
      </c>
      <c r="AP324" s="117">
        <v>65599</v>
      </c>
      <c r="AQ324" s="117">
        <v>207051</v>
      </c>
      <c r="AR324" s="116" t="s">
        <v>124</v>
      </c>
      <c r="AS324" s="116" t="s">
        <v>124</v>
      </c>
      <c r="AT324" s="120">
        <v>1</v>
      </c>
      <c r="AU324" s="126"/>
      <c r="AV324" s="126"/>
      <c r="AW324" s="112">
        <f>AVERAGE(AM$5:AM324)</f>
        <v>439.91250000000002</v>
      </c>
      <c r="AX324" s="112">
        <f>AVERAGE(AN$5:AN324)</f>
        <v>0.23125000000000001</v>
      </c>
      <c r="AY324" s="113">
        <f>AVERAGE(AO$5:AO324)</f>
        <v>263507.58750000002</v>
      </c>
      <c r="AZ324" s="113">
        <f>AVERAGE(AP$5:AP324)</f>
        <v>64129.768750000003</v>
      </c>
      <c r="BA324" s="113">
        <f>AVERAGE(AQ$5:AQ324)</f>
        <v>203388.13125000001</v>
      </c>
      <c r="BB324" s="118">
        <f>AVERAGE($AT$5:AT324)</f>
        <v>0.9775833333333338</v>
      </c>
      <c r="BC324" s="10"/>
      <c r="BD324" s="10"/>
      <c r="BE324" s="10"/>
      <c r="BF324" s="10"/>
      <c r="BG324" s="6"/>
    </row>
    <row r="325" spans="1:59" x14ac:dyDescent="0.25">
      <c r="A325" s="116">
        <v>321</v>
      </c>
      <c r="B325" s="116">
        <v>603</v>
      </c>
      <c r="C325" s="116">
        <v>32</v>
      </c>
      <c r="D325" s="116">
        <v>48</v>
      </c>
      <c r="E325" s="117">
        <v>3977.6801200646487</v>
      </c>
      <c r="F325" s="116">
        <v>434</v>
      </c>
      <c r="G325" s="116">
        <v>0</v>
      </c>
      <c r="H325" s="117">
        <v>216566</v>
      </c>
      <c r="I325" s="117">
        <v>63400</v>
      </c>
      <c r="J325" s="117">
        <v>157966</v>
      </c>
      <c r="K325" s="116" t="s">
        <v>123</v>
      </c>
      <c r="L325" s="116" t="s">
        <v>123</v>
      </c>
      <c r="M325" s="120">
        <v>0.96444444444444444</v>
      </c>
      <c r="N325" s="126"/>
      <c r="O325" s="126"/>
      <c r="P325" s="112">
        <f>AVERAGE($F$5:F325)</f>
        <v>436.38317757009344</v>
      </c>
      <c r="Q325" s="112">
        <f>AVERAGE(G$5:G325)</f>
        <v>6.2305295950155763E-2</v>
      </c>
      <c r="R325" s="113">
        <f>AVERAGE(H$5:H325)</f>
        <v>217755.20560747664</v>
      </c>
      <c r="S325" s="113">
        <f>AVERAGE(I$5:I325)</f>
        <v>63669.408099688473</v>
      </c>
      <c r="T325" s="113">
        <f>AVERAGE(J$5:J325)</f>
        <v>158641.2492211838</v>
      </c>
      <c r="U325" s="118">
        <f>AVERAGE($M$5:M325)</f>
        <v>0.96974039460020744</v>
      </c>
      <c r="AH325" s="116">
        <v>321</v>
      </c>
      <c r="AI325" s="116">
        <v>511</v>
      </c>
      <c r="AJ325" s="116">
        <v>34</v>
      </c>
      <c r="AK325" s="116">
        <v>35</v>
      </c>
      <c r="AL325" s="117">
        <v>4092.1644764803764</v>
      </c>
      <c r="AM325" s="116">
        <v>447</v>
      </c>
      <c r="AN325" s="116">
        <v>0</v>
      </c>
      <c r="AO325" s="117">
        <v>267753</v>
      </c>
      <c r="AP325" s="117">
        <v>64700</v>
      </c>
      <c r="AQ325" s="117">
        <v>206553</v>
      </c>
      <c r="AR325" s="116" t="s">
        <v>123</v>
      </c>
      <c r="AS325" s="116" t="s">
        <v>123</v>
      </c>
      <c r="AT325" s="120">
        <v>0.99333333333333329</v>
      </c>
      <c r="AU325" s="126"/>
      <c r="AV325" s="126"/>
      <c r="AW325" s="112">
        <f>AVERAGE(AM$5:AM325)</f>
        <v>439.93457943925233</v>
      </c>
      <c r="AX325" s="112">
        <f>AVERAGE(AN$5:AN325)</f>
        <v>0.23052959501557632</v>
      </c>
      <c r="AY325" s="113">
        <f>AVERAGE(AO$5:AO325)</f>
        <v>263520.81308411213</v>
      </c>
      <c r="AZ325" s="113">
        <f>AVERAGE(AP$5:AP325)</f>
        <v>64131.545171339567</v>
      </c>
      <c r="BA325" s="113">
        <f>AVERAGE(AQ$5:AQ325)</f>
        <v>203397.99065420561</v>
      </c>
      <c r="BB325" s="118">
        <f>AVERAGE($AT$5:AT325)</f>
        <v>0.97763239875389463</v>
      </c>
      <c r="BC325" s="6"/>
      <c r="BD325" s="6"/>
      <c r="BE325" s="6"/>
      <c r="BF325" s="6"/>
      <c r="BG325" s="10"/>
    </row>
    <row r="326" spans="1:59" x14ac:dyDescent="0.25">
      <c r="A326" s="116">
        <v>322</v>
      </c>
      <c r="B326" s="116">
        <v>566</v>
      </c>
      <c r="C326" s="116">
        <v>25</v>
      </c>
      <c r="D326" s="116">
        <v>40</v>
      </c>
      <c r="E326" s="117">
        <v>2569.0640221433737</v>
      </c>
      <c r="F326" s="116">
        <v>442</v>
      </c>
      <c r="G326" s="116">
        <v>0</v>
      </c>
      <c r="H326" s="117">
        <v>220558</v>
      </c>
      <c r="I326" s="117">
        <v>64200</v>
      </c>
      <c r="J326" s="117">
        <v>160358</v>
      </c>
      <c r="K326" s="116" t="s">
        <v>123</v>
      </c>
      <c r="L326" s="116" t="s">
        <v>123</v>
      </c>
      <c r="M326" s="120">
        <v>0.98222222222222222</v>
      </c>
      <c r="N326" s="126"/>
      <c r="O326" s="126"/>
      <c r="P326" s="112">
        <f>AVERAGE($F$5:F326)</f>
        <v>436.4006211180124</v>
      </c>
      <c r="Q326" s="112">
        <f>AVERAGE(G$5:G326)</f>
        <v>6.2111801242236024E-2</v>
      </c>
      <c r="R326" s="113">
        <f>AVERAGE(H$5:H326)</f>
        <v>217763.90993788821</v>
      </c>
      <c r="S326" s="113">
        <f>AVERAGE(I$5:I326)</f>
        <v>63671.055900621119</v>
      </c>
      <c r="T326" s="113">
        <f>AVERAGE(J$5:J326)</f>
        <v>158646.58074534161</v>
      </c>
      <c r="U326" s="118">
        <f>AVERAGE($M$5:M326)</f>
        <v>0.96977915804002734</v>
      </c>
      <c r="AH326" s="116">
        <v>322</v>
      </c>
      <c r="AI326" s="116">
        <v>508</v>
      </c>
      <c r="AJ326" s="116">
        <v>30</v>
      </c>
      <c r="AK326" s="116">
        <v>51</v>
      </c>
      <c r="AL326" s="117">
        <v>3185.940502164347</v>
      </c>
      <c r="AM326" s="116">
        <v>431</v>
      </c>
      <c r="AN326" s="116">
        <v>0</v>
      </c>
      <c r="AO326" s="117">
        <v>258169</v>
      </c>
      <c r="AP326" s="117">
        <v>63100</v>
      </c>
      <c r="AQ326" s="117">
        <v>200169</v>
      </c>
      <c r="AR326" s="116" t="s">
        <v>123</v>
      </c>
      <c r="AS326" s="116" t="s">
        <v>123</v>
      </c>
      <c r="AT326" s="120">
        <v>0.95777777777777773</v>
      </c>
      <c r="AU326" s="126"/>
      <c r="AV326" s="126"/>
      <c r="AW326" s="112">
        <f>AVERAGE(AM$5:AM326)</f>
        <v>439.90683229813664</v>
      </c>
      <c r="AX326" s="112">
        <f>AVERAGE(AN$5:AN326)</f>
        <v>0.22981366459627328</v>
      </c>
      <c r="AY326" s="113">
        <f>AVERAGE(AO$5:AO326)</f>
        <v>263504.19254658383</v>
      </c>
      <c r="AZ326" s="113">
        <f>AVERAGE(AP$5:AP326)</f>
        <v>64128.341614906829</v>
      </c>
      <c r="BA326" s="113">
        <f>AVERAGE(AQ$5:AQ326)</f>
        <v>203387.96273291926</v>
      </c>
      <c r="BB326" s="118">
        <f>AVERAGE($AT$5:AT326)</f>
        <v>0.97757073844030418</v>
      </c>
    </row>
    <row r="327" spans="1:59" x14ac:dyDescent="0.25">
      <c r="A327" s="116">
        <v>323</v>
      </c>
      <c r="B327" s="116">
        <v>578</v>
      </c>
      <c r="C327" s="116">
        <v>46</v>
      </c>
      <c r="D327" s="116">
        <v>52</v>
      </c>
      <c r="E327" s="117">
        <v>3549.0092697294704</v>
      </c>
      <c r="F327" s="116">
        <v>430</v>
      </c>
      <c r="G327" s="116">
        <v>0</v>
      </c>
      <c r="H327" s="117">
        <v>214570</v>
      </c>
      <c r="I327" s="117">
        <v>63000</v>
      </c>
      <c r="J327" s="117">
        <v>156770</v>
      </c>
      <c r="K327" s="116" t="s">
        <v>123</v>
      </c>
      <c r="L327" s="116" t="s">
        <v>123</v>
      </c>
      <c r="M327" s="120">
        <v>0.9555555555555556</v>
      </c>
      <c r="N327" s="126"/>
      <c r="O327" s="126"/>
      <c r="P327" s="112">
        <f>AVERAGE($F$5:F327)</f>
        <v>436.38080495356036</v>
      </c>
      <c r="Q327" s="112">
        <f>AVERAGE(G$5:G327)</f>
        <v>6.1919504643962849E-2</v>
      </c>
      <c r="R327" s="113">
        <f>AVERAGE(H$5:H327)</f>
        <v>217754.02167182663</v>
      </c>
      <c r="S327" s="113">
        <f>AVERAGE(I$5:I327)</f>
        <v>63668.978328173376</v>
      </c>
      <c r="T327" s="113">
        <f>AVERAGE(J$5:J327)</f>
        <v>158640.77089783282</v>
      </c>
      <c r="U327" s="118">
        <f>AVERAGE($M$5:M327)</f>
        <v>0.9697351221190228</v>
      </c>
      <c r="AH327" s="116">
        <v>323</v>
      </c>
      <c r="AI327" s="116">
        <v>552</v>
      </c>
      <c r="AJ327" s="116">
        <v>25</v>
      </c>
      <c r="AK327" s="116">
        <v>55</v>
      </c>
      <c r="AL327" s="117">
        <v>3517.6362991007481</v>
      </c>
      <c r="AM327" s="116">
        <v>427</v>
      </c>
      <c r="AN327" s="116">
        <v>0</v>
      </c>
      <c r="AO327" s="117">
        <v>255773</v>
      </c>
      <c r="AP327" s="117">
        <v>62700</v>
      </c>
      <c r="AQ327" s="117">
        <v>198573</v>
      </c>
      <c r="AR327" s="116" t="s">
        <v>123</v>
      </c>
      <c r="AS327" s="116" t="s">
        <v>123</v>
      </c>
      <c r="AT327" s="120">
        <v>0.94888888888888889</v>
      </c>
      <c r="AU327" s="126"/>
      <c r="AV327" s="126"/>
      <c r="AW327" s="112">
        <f>AVERAGE(AM$5:AM327)</f>
        <v>439.86687306501545</v>
      </c>
      <c r="AX327" s="112">
        <f>AVERAGE(AN$5:AN327)</f>
        <v>0.22910216718266255</v>
      </c>
      <c r="AY327" s="113">
        <f>AVERAGE(AO$5:AO327)</f>
        <v>263480.25696594425</v>
      </c>
      <c r="AZ327" s="113">
        <f>AVERAGE(AP$5:AP327)</f>
        <v>64123.919504643964</v>
      </c>
      <c r="BA327" s="113">
        <f>AVERAGE(AQ$5:AQ327)</f>
        <v>203373.05572755417</v>
      </c>
      <c r="BB327" s="118">
        <f>AVERAGE($AT$5:AT327)</f>
        <v>0.97748194014447942</v>
      </c>
      <c r="BC327" s="6"/>
      <c r="BD327" s="6"/>
      <c r="BE327" s="6"/>
      <c r="BF327" s="6"/>
      <c r="BG327" s="6"/>
    </row>
    <row r="328" spans="1:59" x14ac:dyDescent="0.25">
      <c r="A328" s="116">
        <v>324</v>
      </c>
      <c r="B328" s="116">
        <v>592</v>
      </c>
      <c r="C328" s="116">
        <v>35</v>
      </c>
      <c r="D328" s="116">
        <v>47</v>
      </c>
      <c r="E328" s="117">
        <v>2959.1236808179547</v>
      </c>
      <c r="F328" s="116">
        <v>435</v>
      </c>
      <c r="G328" s="116">
        <v>0</v>
      </c>
      <c r="H328" s="117">
        <v>217065</v>
      </c>
      <c r="I328" s="117">
        <v>63500</v>
      </c>
      <c r="J328" s="117">
        <v>158265</v>
      </c>
      <c r="K328" s="116" t="s">
        <v>123</v>
      </c>
      <c r="L328" s="116" t="s">
        <v>123</v>
      </c>
      <c r="M328" s="120">
        <v>0.96666666666666667</v>
      </c>
      <c r="N328" s="126"/>
      <c r="O328" s="126"/>
      <c r="P328" s="112">
        <f>AVERAGE($F$5:F328)</f>
        <v>436.37654320987656</v>
      </c>
      <c r="Q328" s="112">
        <f>AVERAGE(G$5:G328)</f>
        <v>6.1728395061728392E-2</v>
      </c>
      <c r="R328" s="113">
        <f>AVERAGE(H$5:H328)</f>
        <v>217751.8950617284</v>
      </c>
      <c r="S328" s="113">
        <f>AVERAGE(I$5:I328)</f>
        <v>63668.456790123455</v>
      </c>
      <c r="T328" s="113">
        <f>AVERAGE(J$5:J328)</f>
        <v>158639.61111111112</v>
      </c>
      <c r="U328" s="118">
        <f>AVERAGE($M$5:M328)</f>
        <v>0.96972565157750312</v>
      </c>
      <c r="AH328" s="116">
        <v>324</v>
      </c>
      <c r="AI328" s="116">
        <v>440</v>
      </c>
      <c r="AJ328" s="116">
        <v>45</v>
      </c>
      <c r="AK328" s="116">
        <v>39</v>
      </c>
      <c r="AL328" s="117">
        <v>2501.5849470430194</v>
      </c>
      <c r="AM328" s="116">
        <v>443</v>
      </c>
      <c r="AN328" s="116">
        <v>0</v>
      </c>
      <c r="AO328" s="117">
        <v>265357</v>
      </c>
      <c r="AP328" s="117">
        <v>64300</v>
      </c>
      <c r="AQ328" s="117">
        <v>204957</v>
      </c>
      <c r="AR328" s="116" t="s">
        <v>123</v>
      </c>
      <c r="AS328" s="116" t="s">
        <v>123</v>
      </c>
      <c r="AT328" s="120">
        <v>0.98444444444444446</v>
      </c>
      <c r="AU328" s="126"/>
      <c r="AV328" s="126"/>
      <c r="AW328" s="112">
        <f>AVERAGE(AM$5:AM328)</f>
        <v>439.87654320987656</v>
      </c>
      <c r="AX328" s="112">
        <f>AVERAGE(AN$5:AN328)</f>
        <v>0.22839506172839505</v>
      </c>
      <c r="AY328" s="113">
        <f>AVERAGE(AO$5:AO328)</f>
        <v>263486.04938271607</v>
      </c>
      <c r="AZ328" s="113">
        <f>AVERAGE(AP$5:AP328)</f>
        <v>64124.462962962964</v>
      </c>
      <c r="BA328" s="113">
        <f>AVERAGE(AQ$5:AQ328)</f>
        <v>203377.94444444444</v>
      </c>
      <c r="BB328" s="118">
        <f>AVERAGE($AT$5:AT328)</f>
        <v>0.97750342935528167</v>
      </c>
      <c r="BC328" s="10"/>
      <c r="BD328" s="10"/>
      <c r="BE328" s="10"/>
      <c r="BF328" s="10"/>
      <c r="BG328" s="6"/>
    </row>
    <row r="329" spans="1:59" x14ac:dyDescent="0.25">
      <c r="A329" s="116">
        <v>325</v>
      </c>
      <c r="B329" s="116">
        <v>522</v>
      </c>
      <c r="C329" s="116">
        <v>36</v>
      </c>
      <c r="D329" s="116">
        <v>40</v>
      </c>
      <c r="E329" s="117">
        <v>4709.7561177150183</v>
      </c>
      <c r="F329" s="116">
        <v>442</v>
      </c>
      <c r="G329" s="116">
        <v>0</v>
      </c>
      <c r="H329" s="117">
        <v>220558</v>
      </c>
      <c r="I329" s="117">
        <v>64200</v>
      </c>
      <c r="J329" s="117">
        <v>160358</v>
      </c>
      <c r="K329" s="116" t="s">
        <v>123</v>
      </c>
      <c r="L329" s="116" t="s">
        <v>123</v>
      </c>
      <c r="M329" s="120">
        <v>0.98222222222222222</v>
      </c>
      <c r="N329" s="126"/>
      <c r="O329" s="126"/>
      <c r="P329" s="112">
        <f>AVERAGE($F$5:F329)</f>
        <v>436.39384615384614</v>
      </c>
      <c r="Q329" s="112">
        <f>AVERAGE(G$5:G329)</f>
        <v>6.1538461538461542E-2</v>
      </c>
      <c r="R329" s="113">
        <f>AVERAGE(H$5:H329)</f>
        <v>217760.52923076923</v>
      </c>
      <c r="S329" s="113">
        <f>AVERAGE(I$5:I329)</f>
        <v>63670.092307692306</v>
      </c>
      <c r="T329" s="113">
        <f>AVERAGE(J$5:J329)</f>
        <v>158644.89846153845</v>
      </c>
      <c r="U329" s="118">
        <f>AVERAGE($M$5:M329)</f>
        <v>0.96976410256410228</v>
      </c>
      <c r="AH329" s="116">
        <v>325</v>
      </c>
      <c r="AI329" s="116">
        <v>527</v>
      </c>
      <c r="AJ329" s="116">
        <v>36</v>
      </c>
      <c r="AK329" s="116">
        <v>36</v>
      </c>
      <c r="AL329" s="117">
        <v>2795.3925395808474</v>
      </c>
      <c r="AM329" s="116">
        <v>446</v>
      </c>
      <c r="AN329" s="116">
        <v>0</v>
      </c>
      <c r="AO329" s="117">
        <v>267154</v>
      </c>
      <c r="AP329" s="117">
        <v>64600</v>
      </c>
      <c r="AQ329" s="117">
        <v>206154</v>
      </c>
      <c r="AR329" s="116" t="s">
        <v>123</v>
      </c>
      <c r="AS329" s="116" t="s">
        <v>123</v>
      </c>
      <c r="AT329" s="120">
        <v>0.99111111111111116</v>
      </c>
      <c r="AU329" s="126"/>
      <c r="AV329" s="126"/>
      <c r="AW329" s="112">
        <f>AVERAGE(AM$5:AM329)</f>
        <v>439.89538461538461</v>
      </c>
      <c r="AX329" s="112">
        <f>AVERAGE(AN$5:AN329)</f>
        <v>0.22769230769230769</v>
      </c>
      <c r="AY329" s="113">
        <f>AVERAGE(AO$5:AO329)</f>
        <v>263497.33538461541</v>
      </c>
      <c r="AZ329" s="113">
        <f>AVERAGE(AP$5:AP329)</f>
        <v>64125.926153846151</v>
      </c>
      <c r="BA329" s="113">
        <f>AVERAGE(AQ$5:AQ329)</f>
        <v>203386.48615384614</v>
      </c>
      <c r="BB329" s="118">
        <f>AVERAGE($AT$5:AT329)</f>
        <v>0.97754529914529975</v>
      </c>
      <c r="BC329" s="6"/>
      <c r="BD329" s="6"/>
      <c r="BE329" s="6"/>
      <c r="BF329" s="6"/>
      <c r="BG329" s="10"/>
    </row>
    <row r="330" spans="1:59" x14ac:dyDescent="0.25">
      <c r="A330" s="116">
        <v>326</v>
      </c>
      <c r="B330" s="116">
        <v>632</v>
      </c>
      <c r="C330" s="116">
        <v>34</v>
      </c>
      <c r="D330" s="116">
        <v>40</v>
      </c>
      <c r="E330" s="117">
        <v>3407.9177726028784</v>
      </c>
      <c r="F330" s="116">
        <v>442</v>
      </c>
      <c r="G330" s="116">
        <v>0</v>
      </c>
      <c r="H330" s="117">
        <v>220558</v>
      </c>
      <c r="I330" s="117">
        <v>64200</v>
      </c>
      <c r="J330" s="117">
        <v>160358</v>
      </c>
      <c r="K330" s="116" t="s">
        <v>123</v>
      </c>
      <c r="L330" s="116" t="s">
        <v>123</v>
      </c>
      <c r="M330" s="120">
        <v>0.98222222222222222</v>
      </c>
      <c r="N330" s="126"/>
      <c r="O330" s="126"/>
      <c r="P330" s="112">
        <f>AVERAGE($F$5:F330)</f>
        <v>436.41104294478527</v>
      </c>
      <c r="Q330" s="112">
        <f>AVERAGE(G$5:G330)</f>
        <v>6.1349693251533742E-2</v>
      </c>
      <c r="R330" s="113">
        <f>AVERAGE(H$5:H330)</f>
        <v>217769.11042944784</v>
      </c>
      <c r="S330" s="113">
        <f>AVERAGE(I$5:I330)</f>
        <v>63671.717791411043</v>
      </c>
      <c r="T330" s="113">
        <f>AVERAGE(J$5:J330)</f>
        <v>158650.15337423314</v>
      </c>
      <c r="U330" s="118">
        <f>AVERAGE($M$5:M330)</f>
        <v>0.96980231765507807</v>
      </c>
      <c r="AH330" s="116">
        <v>326</v>
      </c>
      <c r="AI330" s="116">
        <v>580</v>
      </c>
      <c r="AJ330" s="116">
        <v>43</v>
      </c>
      <c r="AK330" s="116">
        <v>64</v>
      </c>
      <c r="AL330" s="117">
        <v>3687.3658339297435</v>
      </c>
      <c r="AM330" s="116">
        <v>418</v>
      </c>
      <c r="AN330" s="116">
        <v>0</v>
      </c>
      <c r="AO330" s="117">
        <v>250382</v>
      </c>
      <c r="AP330" s="117">
        <v>61800</v>
      </c>
      <c r="AQ330" s="117">
        <v>194982</v>
      </c>
      <c r="AR330" s="116" t="s">
        <v>123</v>
      </c>
      <c r="AS330" s="116" t="s">
        <v>123</v>
      </c>
      <c r="AT330" s="120">
        <v>0.92888888888888888</v>
      </c>
      <c r="AU330" s="126"/>
      <c r="AV330" s="126"/>
      <c r="AW330" s="112">
        <f>AVERAGE(AM$5:AM330)</f>
        <v>439.82822085889569</v>
      </c>
      <c r="AX330" s="112">
        <f>AVERAGE(AN$5:AN330)</f>
        <v>0.22699386503067484</v>
      </c>
      <c r="AY330" s="113">
        <f>AVERAGE(AO$5:AO330)</f>
        <v>263457.10429447854</v>
      </c>
      <c r="AZ330" s="113">
        <f>AVERAGE(AP$5:AP330)</f>
        <v>64118.791411042948</v>
      </c>
      <c r="BA330" s="113">
        <f>AVERAGE(AQ$5:AQ330)</f>
        <v>203360.70552147238</v>
      </c>
      <c r="BB330" s="118">
        <f>AVERAGE($AT$5:AT330)</f>
        <v>0.97739604635310218</v>
      </c>
    </row>
    <row r="331" spans="1:59" x14ac:dyDescent="0.25">
      <c r="A331" s="116">
        <v>327</v>
      </c>
      <c r="B331" s="116">
        <v>585</v>
      </c>
      <c r="C331" s="116">
        <v>43</v>
      </c>
      <c r="D331" s="116">
        <v>57</v>
      </c>
      <c r="E331" s="117">
        <v>4767.2424783810948</v>
      </c>
      <c r="F331" s="116">
        <v>425</v>
      </c>
      <c r="G331" s="116">
        <v>0</v>
      </c>
      <c r="H331" s="117">
        <v>212075</v>
      </c>
      <c r="I331" s="117">
        <v>62500</v>
      </c>
      <c r="J331" s="117">
        <v>155275</v>
      </c>
      <c r="K331" s="116" t="s">
        <v>123</v>
      </c>
      <c r="L331" s="116" t="s">
        <v>123</v>
      </c>
      <c r="M331" s="120">
        <v>0.94444444444444442</v>
      </c>
      <c r="N331" s="126"/>
      <c r="O331" s="126"/>
      <c r="P331" s="112">
        <f>AVERAGE($F$5:F331)</f>
        <v>436.37614678899081</v>
      </c>
      <c r="Q331" s="112">
        <f>AVERAGE(G$5:G331)</f>
        <v>6.1162079510703363E-2</v>
      </c>
      <c r="R331" s="113">
        <f>AVERAGE(H$5:H331)</f>
        <v>217751.69724770641</v>
      </c>
      <c r="S331" s="113">
        <f>AVERAGE(I$5:I331)</f>
        <v>63668.134556574922</v>
      </c>
      <c r="T331" s="113">
        <f>AVERAGE(J$5:J331)</f>
        <v>158639.83180428133</v>
      </c>
      <c r="U331" s="118">
        <f>AVERAGE($M$5:M331)</f>
        <v>0.96972477064220153</v>
      </c>
      <c r="AH331" s="116">
        <v>327</v>
      </c>
      <c r="AI331" s="116">
        <v>531</v>
      </c>
      <c r="AJ331" s="116">
        <v>32</v>
      </c>
      <c r="AK331" s="116">
        <v>32</v>
      </c>
      <c r="AL331" s="117">
        <v>2031.3384631243637</v>
      </c>
      <c r="AM331" s="116">
        <v>450</v>
      </c>
      <c r="AN331" s="116">
        <v>0</v>
      </c>
      <c r="AO331" s="117">
        <v>269550</v>
      </c>
      <c r="AP331" s="117">
        <v>65000</v>
      </c>
      <c r="AQ331" s="117">
        <v>207750</v>
      </c>
      <c r="AR331" s="116" t="s">
        <v>124</v>
      </c>
      <c r="AS331" s="116" t="s">
        <v>123</v>
      </c>
      <c r="AT331" s="120">
        <v>1</v>
      </c>
      <c r="AU331" s="126"/>
      <c r="AV331" s="126"/>
      <c r="AW331" s="112">
        <f>AVERAGE(AM$5:AM331)</f>
        <v>439.85932721712538</v>
      </c>
      <c r="AX331" s="112">
        <f>AVERAGE(AN$5:AN331)</f>
        <v>0.22629969418960244</v>
      </c>
      <c r="AY331" s="113">
        <f>AVERAGE(AO$5:AO331)</f>
        <v>263475.73700305808</v>
      </c>
      <c r="AZ331" s="113">
        <f>AVERAGE(AP$5:AP331)</f>
        <v>64121.48623853211</v>
      </c>
      <c r="BA331" s="113">
        <f>AVERAGE(AQ$5:AQ331)</f>
        <v>203374.12844036697</v>
      </c>
      <c r="BB331" s="118">
        <f>AVERAGE($AT$5:AT331)</f>
        <v>0.97746517159361257</v>
      </c>
      <c r="BC331" s="6"/>
      <c r="BD331" s="6"/>
      <c r="BE331" s="6"/>
      <c r="BF331" s="6"/>
      <c r="BG331" s="6"/>
    </row>
    <row r="332" spans="1:59" x14ac:dyDescent="0.25">
      <c r="A332" s="116">
        <v>328</v>
      </c>
      <c r="B332" s="116">
        <v>560</v>
      </c>
      <c r="C332" s="116">
        <v>47</v>
      </c>
      <c r="D332" s="116">
        <v>45</v>
      </c>
      <c r="E332" s="117">
        <v>4473.773511094023</v>
      </c>
      <c r="F332" s="116">
        <v>437</v>
      </c>
      <c r="G332" s="116">
        <v>0</v>
      </c>
      <c r="H332" s="117">
        <v>218063</v>
      </c>
      <c r="I332" s="117">
        <v>63700</v>
      </c>
      <c r="J332" s="117">
        <v>158863</v>
      </c>
      <c r="K332" s="116" t="s">
        <v>123</v>
      </c>
      <c r="L332" s="116" t="s">
        <v>123</v>
      </c>
      <c r="M332" s="120">
        <v>0.97111111111111115</v>
      </c>
      <c r="N332" s="126"/>
      <c r="O332" s="126"/>
      <c r="P332" s="112">
        <f>AVERAGE($F$5:F332)</f>
        <v>436.3780487804878</v>
      </c>
      <c r="Q332" s="112">
        <f>AVERAGE(G$5:G332)</f>
        <v>6.097560975609756E-2</v>
      </c>
      <c r="R332" s="113">
        <f>AVERAGE(H$5:H332)</f>
        <v>217752.64634146341</v>
      </c>
      <c r="S332" s="113">
        <f>AVERAGE(I$5:I332)</f>
        <v>63668.231707317071</v>
      </c>
      <c r="T332" s="113">
        <f>AVERAGE(J$5:J332)</f>
        <v>158640.51219512196</v>
      </c>
      <c r="U332" s="118">
        <f>AVERAGE($M$5:M332)</f>
        <v>0.96972899728997264</v>
      </c>
      <c r="AH332" s="116">
        <v>328</v>
      </c>
      <c r="AI332" s="116">
        <v>530</v>
      </c>
      <c r="AJ332" s="116">
        <v>28</v>
      </c>
      <c r="AK332" s="116">
        <v>42</v>
      </c>
      <c r="AL332" s="117">
        <v>3258.1476847113381</v>
      </c>
      <c r="AM332" s="116">
        <v>440</v>
      </c>
      <c r="AN332" s="116">
        <v>0</v>
      </c>
      <c r="AO332" s="117">
        <v>263560</v>
      </c>
      <c r="AP332" s="117">
        <v>64000</v>
      </c>
      <c r="AQ332" s="117">
        <v>203760</v>
      </c>
      <c r="AR332" s="116" t="s">
        <v>123</v>
      </c>
      <c r="AS332" s="116" t="s">
        <v>123</v>
      </c>
      <c r="AT332" s="120">
        <v>0.97777777777777775</v>
      </c>
      <c r="AU332" s="126"/>
      <c r="AV332" s="126"/>
      <c r="AW332" s="112">
        <f>AVERAGE(AM$5:AM332)</f>
        <v>439.85975609756099</v>
      </c>
      <c r="AX332" s="112">
        <f>AVERAGE(AN$5:AN332)</f>
        <v>0.22560975609756098</v>
      </c>
      <c r="AY332" s="113">
        <f>AVERAGE(AO$5:AO332)</f>
        <v>263475.99390243902</v>
      </c>
      <c r="AZ332" s="113">
        <f>AVERAGE(AP$5:AP332)</f>
        <v>64121.115853658535</v>
      </c>
      <c r="BA332" s="113">
        <f>AVERAGE(AQ$5:AQ332)</f>
        <v>203375.30487804877</v>
      </c>
      <c r="BB332" s="118">
        <f>AVERAGE($AT$5:AT332)</f>
        <v>0.97746612466124716</v>
      </c>
      <c r="BC332" s="10"/>
      <c r="BD332" s="10"/>
      <c r="BE332" s="10"/>
      <c r="BF332" s="10"/>
      <c r="BG332" s="6"/>
    </row>
    <row r="333" spans="1:59" x14ac:dyDescent="0.25">
      <c r="A333" s="116">
        <v>329</v>
      </c>
      <c r="B333" s="116">
        <v>551</v>
      </c>
      <c r="C333" s="116">
        <v>30</v>
      </c>
      <c r="D333" s="116">
        <v>38</v>
      </c>
      <c r="E333" s="117">
        <v>2533.1866475015418</v>
      </c>
      <c r="F333" s="116">
        <v>444</v>
      </c>
      <c r="G333" s="116">
        <v>0</v>
      </c>
      <c r="H333" s="117">
        <v>221556</v>
      </c>
      <c r="I333" s="117">
        <v>64400</v>
      </c>
      <c r="J333" s="117">
        <v>160956</v>
      </c>
      <c r="K333" s="116" t="s">
        <v>123</v>
      </c>
      <c r="L333" s="116" t="s">
        <v>123</v>
      </c>
      <c r="M333" s="120">
        <v>0.98666666666666669</v>
      </c>
      <c r="N333" s="126"/>
      <c r="O333" s="126"/>
      <c r="P333" s="112">
        <f>AVERAGE($F$5:F333)</f>
        <v>436.40121580547111</v>
      </c>
      <c r="Q333" s="112">
        <f>AVERAGE(G$5:G333)</f>
        <v>6.0790273556231005E-2</v>
      </c>
      <c r="R333" s="113">
        <f>AVERAGE(H$5:H333)</f>
        <v>217764.20668693009</v>
      </c>
      <c r="S333" s="113">
        <f>AVERAGE(I$5:I333)</f>
        <v>63670.455927051669</v>
      </c>
      <c r="T333" s="113">
        <f>AVERAGE(J$5:J333)</f>
        <v>158647.55015197568</v>
      </c>
      <c r="U333" s="118">
        <f>AVERAGE($M$5:M333)</f>
        <v>0.96978047956771329</v>
      </c>
      <c r="AH333" s="116">
        <v>329</v>
      </c>
      <c r="AI333" s="116">
        <v>530</v>
      </c>
      <c r="AJ333" s="116">
        <v>50</v>
      </c>
      <c r="AK333" s="116">
        <v>36</v>
      </c>
      <c r="AL333" s="117">
        <v>4179.6757244830997</v>
      </c>
      <c r="AM333" s="116">
        <v>446</v>
      </c>
      <c r="AN333" s="116">
        <v>0</v>
      </c>
      <c r="AO333" s="117">
        <v>267154</v>
      </c>
      <c r="AP333" s="117">
        <v>64600</v>
      </c>
      <c r="AQ333" s="117">
        <v>206154</v>
      </c>
      <c r="AR333" s="116" t="s">
        <v>123</v>
      </c>
      <c r="AS333" s="116" t="s">
        <v>123</v>
      </c>
      <c r="AT333" s="120">
        <v>0.99111111111111116</v>
      </c>
      <c r="AU333" s="126"/>
      <c r="AV333" s="126"/>
      <c r="AW333" s="112">
        <f>AVERAGE(AM$5:AM333)</f>
        <v>439.87841945288756</v>
      </c>
      <c r="AX333" s="112">
        <f>AVERAGE(AN$5:AN333)</f>
        <v>0.22492401215805471</v>
      </c>
      <c r="AY333" s="113">
        <f>AVERAGE(AO$5:AO333)</f>
        <v>263487.17325227964</v>
      </c>
      <c r="AZ333" s="113">
        <f>AVERAGE(AP$5:AP333)</f>
        <v>64122.571428571428</v>
      </c>
      <c r="BA333" s="113">
        <f>AVERAGE(AQ$5:AQ333)</f>
        <v>203383.75075987843</v>
      </c>
      <c r="BB333" s="118">
        <f>AVERAGE($AT$5:AT333)</f>
        <v>0.97750759878419513</v>
      </c>
      <c r="BC333" s="6"/>
      <c r="BD333" s="6"/>
      <c r="BE333" s="6"/>
      <c r="BF333" s="6"/>
      <c r="BG333" s="10"/>
    </row>
    <row r="334" spans="1:59" x14ac:dyDescent="0.25">
      <c r="A334" s="116">
        <v>330</v>
      </c>
      <c r="B334" s="116">
        <v>544</v>
      </c>
      <c r="C334" s="116">
        <v>47</v>
      </c>
      <c r="D334" s="116">
        <v>43</v>
      </c>
      <c r="E334" s="117">
        <v>2583.6207178965897</v>
      </c>
      <c r="F334" s="116">
        <v>439</v>
      </c>
      <c r="G334" s="116">
        <v>0</v>
      </c>
      <c r="H334" s="117">
        <v>219061</v>
      </c>
      <c r="I334" s="117">
        <v>63900</v>
      </c>
      <c r="J334" s="117">
        <v>159461</v>
      </c>
      <c r="K334" s="116" t="s">
        <v>123</v>
      </c>
      <c r="L334" s="116" t="s">
        <v>123</v>
      </c>
      <c r="M334" s="120">
        <v>0.97555555555555551</v>
      </c>
      <c r="N334" s="126"/>
      <c r="O334" s="126"/>
      <c r="P334" s="112">
        <f>AVERAGE($F$5:F334)</f>
        <v>436.40909090909093</v>
      </c>
      <c r="Q334" s="112">
        <f>AVERAGE(G$5:G334)</f>
        <v>6.0606060606060608E-2</v>
      </c>
      <c r="R334" s="113">
        <f>AVERAGE(H$5:H334)</f>
        <v>217768.13636363635</v>
      </c>
      <c r="S334" s="113">
        <f>AVERAGE(I$5:I334)</f>
        <v>63671.151515151512</v>
      </c>
      <c r="T334" s="113">
        <f>AVERAGE(J$5:J334)</f>
        <v>158650.01515151514</v>
      </c>
      <c r="U334" s="118">
        <f>AVERAGE($M$5:M334)</f>
        <v>0.96979797979797955</v>
      </c>
      <c r="AH334" s="116">
        <v>330</v>
      </c>
      <c r="AI334" s="116">
        <v>507</v>
      </c>
      <c r="AJ334" s="116">
        <v>34</v>
      </c>
      <c r="AK334" s="116">
        <v>36</v>
      </c>
      <c r="AL334" s="117">
        <v>2692.0478351197908</v>
      </c>
      <c r="AM334" s="116">
        <v>446</v>
      </c>
      <c r="AN334" s="116">
        <v>0</v>
      </c>
      <c r="AO334" s="117">
        <v>267154</v>
      </c>
      <c r="AP334" s="117">
        <v>64600</v>
      </c>
      <c r="AQ334" s="117">
        <v>206154</v>
      </c>
      <c r="AR334" s="116" t="s">
        <v>123</v>
      </c>
      <c r="AS334" s="116" t="s">
        <v>123</v>
      </c>
      <c r="AT334" s="120">
        <v>0.99111111111111116</v>
      </c>
      <c r="AU334" s="126"/>
      <c r="AV334" s="126"/>
      <c r="AW334" s="112">
        <f>AVERAGE(AM$5:AM334)</f>
        <v>439.89696969696968</v>
      </c>
      <c r="AX334" s="112">
        <f>AVERAGE(AN$5:AN334)</f>
        <v>0.22424242424242424</v>
      </c>
      <c r="AY334" s="113">
        <f>AVERAGE(AO$5:AO334)</f>
        <v>263498.28484848485</v>
      </c>
      <c r="AZ334" s="113">
        <f>AVERAGE(AP$5:AP334)</f>
        <v>64124.018181818181</v>
      </c>
      <c r="BA334" s="113">
        <f>AVERAGE(AQ$5:AQ334)</f>
        <v>203392.14545454545</v>
      </c>
      <c r="BB334" s="118">
        <f>AVERAGE($AT$5:AT334)</f>
        <v>0.97754882154882217</v>
      </c>
    </row>
    <row r="335" spans="1:59" x14ac:dyDescent="0.25">
      <c r="A335" s="116">
        <v>331</v>
      </c>
      <c r="B335" s="116">
        <v>630</v>
      </c>
      <c r="C335" s="116">
        <v>45</v>
      </c>
      <c r="D335" s="116">
        <v>44</v>
      </c>
      <c r="E335" s="117">
        <v>4451.8985002437357</v>
      </c>
      <c r="F335" s="116">
        <v>438</v>
      </c>
      <c r="G335" s="116">
        <v>0</v>
      </c>
      <c r="H335" s="117">
        <v>218562</v>
      </c>
      <c r="I335" s="117">
        <v>63800</v>
      </c>
      <c r="J335" s="117">
        <v>159162</v>
      </c>
      <c r="K335" s="116" t="s">
        <v>123</v>
      </c>
      <c r="L335" s="116" t="s">
        <v>123</v>
      </c>
      <c r="M335" s="120">
        <v>0.97333333333333338</v>
      </c>
      <c r="N335" s="126"/>
      <c r="O335" s="126"/>
      <c r="P335" s="112">
        <f>AVERAGE($F$5:F335)</f>
        <v>436.41389728096675</v>
      </c>
      <c r="Q335" s="112">
        <f>AVERAGE(G$5:G335)</f>
        <v>6.0422960725075532E-2</v>
      </c>
      <c r="R335" s="113">
        <f>AVERAGE(H$5:H335)</f>
        <v>217770.53474320241</v>
      </c>
      <c r="S335" s="113">
        <f>AVERAGE(I$5:I335)</f>
        <v>63671.540785498488</v>
      </c>
      <c r="T335" s="113">
        <f>AVERAGE(J$5:J335)</f>
        <v>158651.56193353474</v>
      </c>
      <c r="U335" s="118">
        <f>AVERAGE($M$5:M335)</f>
        <v>0.96980866062437043</v>
      </c>
      <c r="AH335" s="116">
        <v>331</v>
      </c>
      <c r="AI335" s="116">
        <v>506</v>
      </c>
      <c r="AJ335" s="116">
        <v>32</v>
      </c>
      <c r="AK335" s="116">
        <v>45</v>
      </c>
      <c r="AL335" s="117">
        <v>4915.4595029386182</v>
      </c>
      <c r="AM335" s="116">
        <v>437</v>
      </c>
      <c r="AN335" s="116">
        <v>0</v>
      </c>
      <c r="AO335" s="117">
        <v>261763</v>
      </c>
      <c r="AP335" s="117">
        <v>63700</v>
      </c>
      <c r="AQ335" s="117">
        <v>202563</v>
      </c>
      <c r="AR335" s="116" t="s">
        <v>123</v>
      </c>
      <c r="AS335" s="116" t="s">
        <v>123</v>
      </c>
      <c r="AT335" s="120">
        <v>0.97111111111111115</v>
      </c>
      <c r="AU335" s="126"/>
      <c r="AV335" s="126"/>
      <c r="AW335" s="112">
        <f>AVERAGE(AM$5:AM335)</f>
        <v>439.88821752265864</v>
      </c>
      <c r="AX335" s="112">
        <f>AVERAGE(AN$5:AN335)</f>
        <v>0.22356495468277945</v>
      </c>
      <c r="AY335" s="113">
        <f>AVERAGE(AO$5:AO335)</f>
        <v>263493.04229607253</v>
      </c>
      <c r="AZ335" s="113">
        <f>AVERAGE(AP$5:AP335)</f>
        <v>64122.737160120843</v>
      </c>
      <c r="BA335" s="113">
        <f>AVERAGE(AQ$5:AQ335)</f>
        <v>203389.64048338367</v>
      </c>
      <c r="BB335" s="118">
        <f>AVERAGE($AT$5:AT335)</f>
        <v>0.9775293722725753</v>
      </c>
      <c r="BC335" s="6"/>
      <c r="BD335" s="6"/>
      <c r="BE335" s="6"/>
      <c r="BF335" s="6"/>
      <c r="BG335" s="6"/>
    </row>
    <row r="336" spans="1:59" x14ac:dyDescent="0.25">
      <c r="A336" s="116">
        <v>332</v>
      </c>
      <c r="B336" s="116">
        <v>608</v>
      </c>
      <c r="C336" s="116">
        <v>47</v>
      </c>
      <c r="D336" s="116">
        <v>47</v>
      </c>
      <c r="E336" s="117">
        <v>4147.7280988501507</v>
      </c>
      <c r="F336" s="116">
        <v>435</v>
      </c>
      <c r="G336" s="116">
        <v>0</v>
      </c>
      <c r="H336" s="117">
        <v>217065</v>
      </c>
      <c r="I336" s="117">
        <v>63500</v>
      </c>
      <c r="J336" s="117">
        <v>158265</v>
      </c>
      <c r="K336" s="116" t="s">
        <v>123</v>
      </c>
      <c r="L336" s="116" t="s">
        <v>123</v>
      </c>
      <c r="M336" s="120">
        <v>0.96666666666666667</v>
      </c>
      <c r="N336" s="126"/>
      <c r="O336" s="126"/>
      <c r="P336" s="112">
        <f>AVERAGE($F$5:F336)</f>
        <v>436.40963855421688</v>
      </c>
      <c r="Q336" s="112">
        <f>AVERAGE(G$5:G336)</f>
        <v>6.0240963855421686E-2</v>
      </c>
      <c r="R336" s="113">
        <f>AVERAGE(H$5:H336)</f>
        <v>217768.40963855421</v>
      </c>
      <c r="S336" s="113">
        <f>AVERAGE(I$5:I336)</f>
        <v>63671.024096385539</v>
      </c>
      <c r="T336" s="113">
        <f>AVERAGE(J$5:J336)</f>
        <v>158650.39759036145</v>
      </c>
      <c r="U336" s="118">
        <f>AVERAGE($M$5:M336)</f>
        <v>0.96979919678714832</v>
      </c>
      <c r="AH336" s="116">
        <v>332</v>
      </c>
      <c r="AI336" s="116">
        <v>497</v>
      </c>
      <c r="AJ336" s="116">
        <v>35</v>
      </c>
      <c r="AK336" s="116">
        <v>34</v>
      </c>
      <c r="AL336" s="117">
        <v>2759.2783450203701</v>
      </c>
      <c r="AM336" s="116">
        <v>448</v>
      </c>
      <c r="AN336" s="116">
        <v>0</v>
      </c>
      <c r="AO336" s="117">
        <v>268352</v>
      </c>
      <c r="AP336" s="117">
        <v>64800</v>
      </c>
      <c r="AQ336" s="117">
        <v>206952</v>
      </c>
      <c r="AR336" s="116" t="s">
        <v>123</v>
      </c>
      <c r="AS336" s="116" t="s">
        <v>123</v>
      </c>
      <c r="AT336" s="120">
        <v>0.99555555555555553</v>
      </c>
      <c r="AU336" s="126"/>
      <c r="AV336" s="126"/>
      <c r="AW336" s="112">
        <f>AVERAGE(AM$5:AM336)</f>
        <v>439.91265060240966</v>
      </c>
      <c r="AX336" s="112">
        <f>AVERAGE(AN$5:AN336)</f>
        <v>0.22289156626506024</v>
      </c>
      <c r="AY336" s="113">
        <f>AVERAGE(AO$5:AO336)</f>
        <v>263507.67771084339</v>
      </c>
      <c r="AZ336" s="113">
        <f>AVERAGE(AP$5:AP336)</f>
        <v>64124.777108433736</v>
      </c>
      <c r="BA336" s="113">
        <f>AVERAGE(AQ$5:AQ336)</f>
        <v>203400.3704819277</v>
      </c>
      <c r="BB336" s="118">
        <f>AVERAGE($AT$5:AT336)</f>
        <v>0.97758366800535534</v>
      </c>
      <c r="BC336" s="10"/>
      <c r="BD336" s="10"/>
      <c r="BE336" s="10"/>
      <c r="BF336" s="10"/>
      <c r="BG336" s="6"/>
    </row>
    <row r="337" spans="1:59" x14ac:dyDescent="0.25">
      <c r="A337" s="116">
        <v>333</v>
      </c>
      <c r="B337" s="116">
        <v>572</v>
      </c>
      <c r="C337" s="116">
        <v>45</v>
      </c>
      <c r="D337" s="116">
        <v>45</v>
      </c>
      <c r="E337" s="117">
        <v>4769.1257366955433</v>
      </c>
      <c r="F337" s="116">
        <v>437</v>
      </c>
      <c r="G337" s="116">
        <v>0</v>
      </c>
      <c r="H337" s="117">
        <v>218063</v>
      </c>
      <c r="I337" s="117">
        <v>63700</v>
      </c>
      <c r="J337" s="117">
        <v>158863</v>
      </c>
      <c r="K337" s="116" t="s">
        <v>123</v>
      </c>
      <c r="L337" s="116" t="s">
        <v>123</v>
      </c>
      <c r="M337" s="120">
        <v>0.97111111111111115</v>
      </c>
      <c r="N337" s="126"/>
      <c r="O337" s="126"/>
      <c r="P337" s="112">
        <f>AVERAGE($F$5:F337)</f>
        <v>436.41141141141139</v>
      </c>
      <c r="Q337" s="112">
        <f>AVERAGE(G$5:G337)</f>
        <v>6.006006006006006E-2</v>
      </c>
      <c r="R337" s="113">
        <f>AVERAGE(H$5:H337)</f>
        <v>217769.29429429429</v>
      </c>
      <c r="S337" s="113">
        <f>AVERAGE(I$5:I337)</f>
        <v>63671.111111111109</v>
      </c>
      <c r="T337" s="113">
        <f>AVERAGE(J$5:J337)</f>
        <v>158651.03603603604</v>
      </c>
      <c r="U337" s="118">
        <f>AVERAGE($M$5:M337)</f>
        <v>0.96980313646980287</v>
      </c>
      <c r="AH337" s="116">
        <v>333</v>
      </c>
      <c r="AI337" s="116">
        <v>476</v>
      </c>
      <c r="AJ337" s="116">
        <v>38</v>
      </c>
      <c r="AK337" s="116">
        <v>42</v>
      </c>
      <c r="AL337" s="117">
        <v>4154.7407365701474</v>
      </c>
      <c r="AM337" s="116">
        <v>440</v>
      </c>
      <c r="AN337" s="116">
        <v>0</v>
      </c>
      <c r="AO337" s="117">
        <v>263560</v>
      </c>
      <c r="AP337" s="117">
        <v>64000</v>
      </c>
      <c r="AQ337" s="117">
        <v>203760</v>
      </c>
      <c r="AR337" s="116" t="s">
        <v>123</v>
      </c>
      <c r="AS337" s="116" t="s">
        <v>123</v>
      </c>
      <c r="AT337" s="120">
        <v>0.97777777777777775</v>
      </c>
      <c r="AU337" s="126"/>
      <c r="AV337" s="126"/>
      <c r="AW337" s="112">
        <f>AVERAGE(AM$5:AM337)</f>
        <v>439.91291291291293</v>
      </c>
      <c r="AX337" s="112">
        <f>AVERAGE(AN$5:AN337)</f>
        <v>0.22222222222222221</v>
      </c>
      <c r="AY337" s="113">
        <f>AVERAGE(AO$5:AO337)</f>
        <v>263507.83483483485</v>
      </c>
      <c r="AZ337" s="113">
        <f>AVERAGE(AP$5:AP337)</f>
        <v>64124.402402402404</v>
      </c>
      <c r="BA337" s="113">
        <f>AVERAGE(AQ$5:AQ337)</f>
        <v>203401.45045045044</v>
      </c>
      <c r="BB337" s="118">
        <f>AVERAGE($AT$5:AT337)</f>
        <v>0.97758425091758483</v>
      </c>
      <c r="BC337" s="6"/>
      <c r="BD337" s="6"/>
      <c r="BE337" s="6"/>
      <c r="BF337" s="6"/>
      <c r="BG337" s="10"/>
    </row>
    <row r="338" spans="1:59" x14ac:dyDescent="0.25">
      <c r="A338" s="116">
        <v>334</v>
      </c>
      <c r="B338" s="116">
        <v>546</v>
      </c>
      <c r="C338" s="116">
        <v>43</v>
      </c>
      <c r="D338" s="116">
        <v>36</v>
      </c>
      <c r="E338" s="117">
        <v>3904.0991223739979</v>
      </c>
      <c r="F338" s="116">
        <v>446</v>
      </c>
      <c r="G338" s="116">
        <v>0</v>
      </c>
      <c r="H338" s="117">
        <v>222554</v>
      </c>
      <c r="I338" s="117">
        <v>64600</v>
      </c>
      <c r="J338" s="117">
        <v>161554</v>
      </c>
      <c r="K338" s="116" t="s">
        <v>123</v>
      </c>
      <c r="L338" s="116" t="s">
        <v>123</v>
      </c>
      <c r="M338" s="120">
        <v>0.99111111111111116</v>
      </c>
      <c r="N338" s="126"/>
      <c r="O338" s="126"/>
      <c r="P338" s="112">
        <f>AVERAGE($F$5:F338)</f>
        <v>436.44011976047904</v>
      </c>
      <c r="Q338" s="112">
        <f>AVERAGE(G$5:G338)</f>
        <v>5.9880239520958084E-2</v>
      </c>
      <c r="R338" s="113">
        <f>AVERAGE(H$5:H338)</f>
        <v>217783.61976047905</v>
      </c>
      <c r="S338" s="113">
        <f>AVERAGE(I$5:I338)</f>
        <v>63673.892215568863</v>
      </c>
      <c r="T338" s="113">
        <f>AVERAGE(J$5:J338)</f>
        <v>158659.72754491019</v>
      </c>
      <c r="U338" s="118">
        <f>AVERAGE($M$5:M338)</f>
        <v>0.96986693280106429</v>
      </c>
      <c r="AH338" s="116">
        <v>334</v>
      </c>
      <c r="AI338" s="116">
        <v>520</v>
      </c>
      <c r="AJ338" s="116">
        <v>29</v>
      </c>
      <c r="AK338" s="116">
        <v>45</v>
      </c>
      <c r="AL338" s="117">
        <v>3293.7394058931968</v>
      </c>
      <c r="AM338" s="116">
        <v>437</v>
      </c>
      <c r="AN338" s="116">
        <v>0</v>
      </c>
      <c r="AO338" s="117">
        <v>261763</v>
      </c>
      <c r="AP338" s="117">
        <v>63700</v>
      </c>
      <c r="AQ338" s="117">
        <v>202563</v>
      </c>
      <c r="AR338" s="116" t="s">
        <v>123</v>
      </c>
      <c r="AS338" s="116" t="s">
        <v>123</v>
      </c>
      <c r="AT338" s="120">
        <v>0.97111111111111115</v>
      </c>
      <c r="AU338" s="126"/>
      <c r="AV338" s="126"/>
      <c r="AW338" s="112">
        <f>AVERAGE(AM$5:AM338)</f>
        <v>439.90419161676647</v>
      </c>
      <c r="AX338" s="112">
        <f>AVERAGE(AN$5:AN338)</f>
        <v>0.22155688622754491</v>
      </c>
      <c r="AY338" s="113">
        <f>AVERAGE(AO$5:AO338)</f>
        <v>263502.61077844311</v>
      </c>
      <c r="AZ338" s="113">
        <f>AVERAGE(AP$5:AP338)</f>
        <v>64123.13173652695</v>
      </c>
      <c r="BA338" s="113">
        <f>AVERAGE(AQ$5:AQ338)</f>
        <v>203398.94011976049</v>
      </c>
      <c r="BB338" s="118">
        <f>AVERAGE($AT$5:AT338)</f>
        <v>0.97756487025948158</v>
      </c>
    </row>
    <row r="339" spans="1:59" x14ac:dyDescent="0.25">
      <c r="A339" s="116">
        <v>335</v>
      </c>
      <c r="B339" s="116">
        <v>555</v>
      </c>
      <c r="C339" s="116">
        <v>50</v>
      </c>
      <c r="D339" s="116">
        <v>47</v>
      </c>
      <c r="E339" s="117">
        <v>3982.740330127413</v>
      </c>
      <c r="F339" s="116">
        <v>435</v>
      </c>
      <c r="G339" s="116">
        <v>0</v>
      </c>
      <c r="H339" s="117">
        <v>217065</v>
      </c>
      <c r="I339" s="117">
        <v>63500</v>
      </c>
      <c r="J339" s="117">
        <v>158265</v>
      </c>
      <c r="K339" s="116" t="s">
        <v>123</v>
      </c>
      <c r="L339" s="116" t="s">
        <v>123</v>
      </c>
      <c r="M339" s="120">
        <v>0.96666666666666667</v>
      </c>
      <c r="N339" s="126"/>
      <c r="O339" s="126"/>
      <c r="P339" s="112">
        <f>AVERAGE($F$5:F339)</f>
        <v>436.4358208955224</v>
      </c>
      <c r="Q339" s="112">
        <f>AVERAGE(G$5:G339)</f>
        <v>5.9701492537313432E-2</v>
      </c>
      <c r="R339" s="113">
        <f>AVERAGE(H$5:H339)</f>
        <v>217781.47462686567</v>
      </c>
      <c r="S339" s="113">
        <f>AVERAGE(I$5:I339)</f>
        <v>63673.373134328358</v>
      </c>
      <c r="T339" s="113">
        <f>AVERAGE(J$5:J339)</f>
        <v>158658.54925373135</v>
      </c>
      <c r="U339" s="118">
        <f>AVERAGE($M$5:M339)</f>
        <v>0.96985737976782727</v>
      </c>
      <c r="AH339" s="116">
        <v>335</v>
      </c>
      <c r="AI339" s="116">
        <v>449</v>
      </c>
      <c r="AJ339" s="116">
        <v>35</v>
      </c>
      <c r="AK339" s="116">
        <v>48</v>
      </c>
      <c r="AL339" s="117">
        <v>3395.621204559392</v>
      </c>
      <c r="AM339" s="116">
        <v>434</v>
      </c>
      <c r="AN339" s="116">
        <v>0</v>
      </c>
      <c r="AO339" s="117">
        <v>259966</v>
      </c>
      <c r="AP339" s="117">
        <v>63400</v>
      </c>
      <c r="AQ339" s="117">
        <v>201366</v>
      </c>
      <c r="AR339" s="116" t="s">
        <v>123</v>
      </c>
      <c r="AS339" s="116" t="s">
        <v>123</v>
      </c>
      <c r="AT339" s="120">
        <v>0.96444444444444444</v>
      </c>
      <c r="AU339" s="126"/>
      <c r="AV339" s="126"/>
      <c r="AW339" s="112">
        <f>AVERAGE(AM$5:AM339)</f>
        <v>439.8865671641791</v>
      </c>
      <c r="AX339" s="112">
        <f>AVERAGE(AN$5:AN339)</f>
        <v>0.22089552238805971</v>
      </c>
      <c r="AY339" s="113">
        <f>AVERAGE(AO$5:AO339)</f>
        <v>263492.0537313433</v>
      </c>
      <c r="AZ339" s="113">
        <f>AVERAGE(AP$5:AP339)</f>
        <v>64120.973134328357</v>
      </c>
      <c r="BA339" s="113">
        <f>AVERAGE(AQ$5:AQ339)</f>
        <v>203392.87164179105</v>
      </c>
      <c r="BB339" s="118">
        <f>AVERAGE($AT$5:AT339)</f>
        <v>0.97752570480928735</v>
      </c>
      <c r="BC339" s="6"/>
      <c r="BD339" s="6"/>
      <c r="BE339" s="6"/>
      <c r="BF339" s="6"/>
      <c r="BG339" s="6"/>
    </row>
    <row r="340" spans="1:59" x14ac:dyDescent="0.25">
      <c r="A340" s="116">
        <v>336</v>
      </c>
      <c r="B340" s="116">
        <v>556</v>
      </c>
      <c r="C340" s="116">
        <v>32</v>
      </c>
      <c r="D340" s="116">
        <v>52</v>
      </c>
      <c r="E340" s="117">
        <v>2995.0634795913638</v>
      </c>
      <c r="F340" s="116">
        <v>430</v>
      </c>
      <c r="G340" s="116">
        <v>0</v>
      </c>
      <c r="H340" s="117">
        <v>214570</v>
      </c>
      <c r="I340" s="117">
        <v>63000</v>
      </c>
      <c r="J340" s="117">
        <v>156770</v>
      </c>
      <c r="K340" s="116" t="s">
        <v>123</v>
      </c>
      <c r="L340" s="116" t="s">
        <v>123</v>
      </c>
      <c r="M340" s="120">
        <v>0.9555555555555556</v>
      </c>
      <c r="N340" s="126"/>
      <c r="O340" s="126"/>
      <c r="P340" s="112">
        <f>AVERAGE($F$5:F340)</f>
        <v>436.41666666666669</v>
      </c>
      <c r="Q340" s="112">
        <f>AVERAGE(G$5:G340)</f>
        <v>5.9523809523809521E-2</v>
      </c>
      <c r="R340" s="113">
        <f>AVERAGE(H$5:H340)</f>
        <v>217771.91666666666</v>
      </c>
      <c r="S340" s="113">
        <f>AVERAGE(I$5:I340)</f>
        <v>63671.369047619046</v>
      </c>
      <c r="T340" s="113">
        <f>AVERAGE(J$5:J340)</f>
        <v>158652.92857142858</v>
      </c>
      <c r="U340" s="118">
        <f>AVERAGE($M$5:M340)</f>
        <v>0.96981481481481457</v>
      </c>
      <c r="AH340" s="116">
        <v>336</v>
      </c>
      <c r="AI340" s="116">
        <v>528</v>
      </c>
      <c r="AJ340" s="116">
        <v>37</v>
      </c>
      <c r="AK340" s="116">
        <v>40</v>
      </c>
      <c r="AL340" s="117">
        <v>2465.8712665642374</v>
      </c>
      <c r="AM340" s="116">
        <v>442</v>
      </c>
      <c r="AN340" s="116">
        <v>0</v>
      </c>
      <c r="AO340" s="117">
        <v>264758</v>
      </c>
      <c r="AP340" s="117">
        <v>64200</v>
      </c>
      <c r="AQ340" s="117">
        <v>204558</v>
      </c>
      <c r="AR340" s="116" t="s">
        <v>123</v>
      </c>
      <c r="AS340" s="116" t="s">
        <v>123</v>
      </c>
      <c r="AT340" s="120">
        <v>0.98222222222222222</v>
      </c>
      <c r="AU340" s="126"/>
      <c r="AV340" s="126"/>
      <c r="AW340" s="112">
        <f>AVERAGE(AM$5:AM340)</f>
        <v>439.89285714285717</v>
      </c>
      <c r="AX340" s="112">
        <f>AVERAGE(AN$5:AN340)</f>
        <v>0.22023809523809523</v>
      </c>
      <c r="AY340" s="113">
        <f>AVERAGE(AO$5:AO340)</f>
        <v>263495.82142857142</v>
      </c>
      <c r="AZ340" s="113">
        <f>AVERAGE(AP$5:AP340)</f>
        <v>64121.208333333336</v>
      </c>
      <c r="BA340" s="113">
        <f>AVERAGE(AQ$5:AQ340)</f>
        <v>203396.33928571429</v>
      </c>
      <c r="BB340" s="118">
        <f>AVERAGE($AT$5:AT340)</f>
        <v>0.97753968253968304</v>
      </c>
      <c r="BC340" s="10"/>
      <c r="BD340" s="10"/>
      <c r="BE340" s="10"/>
      <c r="BF340" s="10"/>
      <c r="BG340" s="6"/>
    </row>
    <row r="341" spans="1:59" x14ac:dyDescent="0.25">
      <c r="A341" s="116">
        <v>337</v>
      </c>
      <c r="B341" s="116">
        <v>675</v>
      </c>
      <c r="C341" s="116">
        <v>44</v>
      </c>
      <c r="D341" s="116">
        <v>52</v>
      </c>
      <c r="E341" s="117">
        <v>4268.9925084517708</v>
      </c>
      <c r="F341" s="116">
        <v>430</v>
      </c>
      <c r="G341" s="116">
        <v>0</v>
      </c>
      <c r="H341" s="117">
        <v>214570</v>
      </c>
      <c r="I341" s="117">
        <v>63000</v>
      </c>
      <c r="J341" s="117">
        <v>156770</v>
      </c>
      <c r="K341" s="116" t="s">
        <v>123</v>
      </c>
      <c r="L341" s="116" t="s">
        <v>123</v>
      </c>
      <c r="M341" s="120">
        <v>0.9555555555555556</v>
      </c>
      <c r="N341" s="126"/>
      <c r="O341" s="126"/>
      <c r="P341" s="112">
        <f>AVERAGE($F$5:F341)</f>
        <v>436.39762611275967</v>
      </c>
      <c r="Q341" s="112">
        <f>AVERAGE(G$5:G341)</f>
        <v>5.9347181008902079E-2</v>
      </c>
      <c r="R341" s="113">
        <f>AVERAGE(H$5:H341)</f>
        <v>217762.41543026705</v>
      </c>
      <c r="S341" s="113">
        <f>AVERAGE(I$5:I341)</f>
        <v>63669.37685459941</v>
      </c>
      <c r="T341" s="113">
        <f>AVERAGE(J$5:J341)</f>
        <v>158647.3412462908</v>
      </c>
      <c r="U341" s="118">
        <f>AVERAGE($M$5:M341)</f>
        <v>0.969772502472799</v>
      </c>
      <c r="AH341" s="116">
        <v>337</v>
      </c>
      <c r="AI341" s="116">
        <v>498</v>
      </c>
      <c r="AJ341" s="116">
        <v>38</v>
      </c>
      <c r="AK341" s="116">
        <v>33</v>
      </c>
      <c r="AL341" s="117">
        <v>2908.4764021122783</v>
      </c>
      <c r="AM341" s="116">
        <v>449</v>
      </c>
      <c r="AN341" s="116">
        <v>0</v>
      </c>
      <c r="AO341" s="117">
        <v>268951</v>
      </c>
      <c r="AP341" s="117">
        <v>64900</v>
      </c>
      <c r="AQ341" s="117">
        <v>207351</v>
      </c>
      <c r="AR341" s="116" t="s">
        <v>123</v>
      </c>
      <c r="AS341" s="116" t="s">
        <v>123</v>
      </c>
      <c r="AT341" s="120">
        <v>0.99777777777777776</v>
      </c>
      <c r="AU341" s="126"/>
      <c r="AV341" s="126"/>
      <c r="AW341" s="112">
        <f>AVERAGE(AM$5:AM341)</f>
        <v>439.919881305638</v>
      </c>
      <c r="AX341" s="112">
        <f>AVERAGE(AN$5:AN341)</f>
        <v>0.21958456973293769</v>
      </c>
      <c r="AY341" s="113">
        <f>AVERAGE(AO$5:AO341)</f>
        <v>263512.00890207716</v>
      </c>
      <c r="AZ341" s="113">
        <f>AVERAGE(AP$5:AP341)</f>
        <v>64123.519287833828</v>
      </c>
      <c r="BA341" s="113">
        <f>AVERAGE(AQ$5:AQ341)</f>
        <v>203408.07418397625</v>
      </c>
      <c r="BB341" s="118">
        <f>AVERAGE($AT$5:AT341)</f>
        <v>0.9775997362347516</v>
      </c>
      <c r="BC341" s="6"/>
      <c r="BD341" s="6"/>
      <c r="BE341" s="6"/>
      <c r="BF341" s="6"/>
      <c r="BG341" s="10"/>
    </row>
    <row r="342" spans="1:59" x14ac:dyDescent="0.25">
      <c r="A342" s="116">
        <v>338</v>
      </c>
      <c r="B342" s="116">
        <v>481</v>
      </c>
      <c r="C342" s="116">
        <v>39</v>
      </c>
      <c r="D342" s="116">
        <v>31</v>
      </c>
      <c r="E342" s="117">
        <v>2991.2427495862244</v>
      </c>
      <c r="F342" s="116">
        <v>450</v>
      </c>
      <c r="G342" s="116">
        <v>1</v>
      </c>
      <c r="H342" s="117">
        <v>224550</v>
      </c>
      <c r="I342" s="117">
        <v>65499</v>
      </c>
      <c r="J342" s="117">
        <v>162151</v>
      </c>
      <c r="K342" s="116" t="s">
        <v>124</v>
      </c>
      <c r="L342" s="116" t="s">
        <v>124</v>
      </c>
      <c r="M342" s="120">
        <v>1</v>
      </c>
      <c r="N342" s="126"/>
      <c r="O342" s="126"/>
      <c r="P342" s="112">
        <f>AVERAGE($F$5:F342)</f>
        <v>436.4378698224852</v>
      </c>
      <c r="Q342" s="112">
        <f>AVERAGE(G$5:G342)</f>
        <v>6.2130177514792898E-2</v>
      </c>
      <c r="R342" s="113">
        <f>AVERAGE(H$5:H342)</f>
        <v>217782.49704142011</v>
      </c>
      <c r="S342" s="113">
        <f>AVERAGE(I$5:I342)</f>
        <v>63674.789940828399</v>
      </c>
      <c r="T342" s="113">
        <f>AVERAGE(J$5:J342)</f>
        <v>158657.70710059171</v>
      </c>
      <c r="U342" s="118">
        <f>AVERAGE($M$5:M342)</f>
        <v>0.96986193293885581</v>
      </c>
      <c r="AH342" s="116">
        <v>338</v>
      </c>
      <c r="AI342" s="116">
        <v>516</v>
      </c>
      <c r="AJ342" s="116">
        <v>43</v>
      </c>
      <c r="AK342" s="116">
        <v>56</v>
      </c>
      <c r="AL342" s="117">
        <v>2832.5748163756198</v>
      </c>
      <c r="AM342" s="116">
        <v>426</v>
      </c>
      <c r="AN342" s="116">
        <v>0</v>
      </c>
      <c r="AO342" s="117">
        <v>255174</v>
      </c>
      <c r="AP342" s="117">
        <v>62600</v>
      </c>
      <c r="AQ342" s="117">
        <v>198174</v>
      </c>
      <c r="AR342" s="116" t="s">
        <v>123</v>
      </c>
      <c r="AS342" s="116" t="s">
        <v>123</v>
      </c>
      <c r="AT342" s="120">
        <v>0.94666666666666666</v>
      </c>
      <c r="AU342" s="126"/>
      <c r="AV342" s="126"/>
      <c r="AW342" s="112">
        <f>AVERAGE(AM$5:AM342)</f>
        <v>439.87869822485209</v>
      </c>
      <c r="AX342" s="112">
        <f>AVERAGE(AN$5:AN342)</f>
        <v>0.21893491124260356</v>
      </c>
      <c r="AY342" s="113">
        <f>AVERAGE(AO$5:AO342)</f>
        <v>263487.3402366864</v>
      </c>
      <c r="AZ342" s="113">
        <f>AVERAGE(AP$5:AP342)</f>
        <v>64119.011834319528</v>
      </c>
      <c r="BA342" s="113">
        <f>AVERAGE(AQ$5:AQ342)</f>
        <v>203392.58875739644</v>
      </c>
      <c r="BB342" s="118">
        <f>AVERAGE($AT$5:AT342)</f>
        <v>0.97750821827744949</v>
      </c>
    </row>
    <row r="343" spans="1:59" x14ac:dyDescent="0.25">
      <c r="A343" s="116">
        <v>339</v>
      </c>
      <c r="B343" s="116">
        <v>582</v>
      </c>
      <c r="C343" s="116">
        <v>39</v>
      </c>
      <c r="D343" s="116">
        <v>47</v>
      </c>
      <c r="E343" s="117">
        <v>4145.0397327308428</v>
      </c>
      <c r="F343" s="116">
        <v>435</v>
      </c>
      <c r="G343" s="116">
        <v>0</v>
      </c>
      <c r="H343" s="117">
        <v>217065</v>
      </c>
      <c r="I343" s="117">
        <v>63500</v>
      </c>
      <c r="J343" s="117">
        <v>158265</v>
      </c>
      <c r="K343" s="116" t="s">
        <v>123</v>
      </c>
      <c r="L343" s="116" t="s">
        <v>123</v>
      </c>
      <c r="M343" s="120">
        <v>0.96666666666666667</v>
      </c>
      <c r="N343" s="126"/>
      <c r="O343" s="126"/>
      <c r="P343" s="112">
        <f>AVERAGE($F$5:F343)</f>
        <v>436.43362831858406</v>
      </c>
      <c r="Q343" s="112">
        <f>AVERAGE(G$5:G343)</f>
        <v>6.1946902654867256E-2</v>
      </c>
      <c r="R343" s="113">
        <f>AVERAGE(H$5:H343)</f>
        <v>217780.38053097346</v>
      </c>
      <c r="S343" s="113">
        <f>AVERAGE(I$5:I343)</f>
        <v>63674.274336283182</v>
      </c>
      <c r="T343" s="113">
        <f>AVERAGE(J$5:J343)</f>
        <v>158656.54867256636</v>
      </c>
      <c r="U343" s="118">
        <f>AVERAGE($M$5:M343)</f>
        <v>0.96985250737463102</v>
      </c>
      <c r="AH343" s="116">
        <v>339</v>
      </c>
      <c r="AI343" s="116">
        <v>559</v>
      </c>
      <c r="AJ343" s="116">
        <v>38</v>
      </c>
      <c r="AK343" s="116">
        <v>40</v>
      </c>
      <c r="AL343" s="117">
        <v>2314.7168864102578</v>
      </c>
      <c r="AM343" s="116">
        <v>442</v>
      </c>
      <c r="AN343" s="116">
        <v>0</v>
      </c>
      <c r="AO343" s="117">
        <v>264758</v>
      </c>
      <c r="AP343" s="117">
        <v>64200</v>
      </c>
      <c r="AQ343" s="117">
        <v>204558</v>
      </c>
      <c r="AR343" s="116" t="s">
        <v>123</v>
      </c>
      <c r="AS343" s="116" t="s">
        <v>123</v>
      </c>
      <c r="AT343" s="120">
        <v>0.98222222222222222</v>
      </c>
      <c r="AU343" s="126"/>
      <c r="AV343" s="126"/>
      <c r="AW343" s="112">
        <f>AVERAGE(AM$5:AM343)</f>
        <v>439.88495575221236</v>
      </c>
      <c r="AX343" s="112">
        <f>AVERAGE(AN$5:AN343)</f>
        <v>0.21828908554572271</v>
      </c>
      <c r="AY343" s="113">
        <f>AVERAGE(AO$5:AO343)</f>
        <v>263491.08849557524</v>
      </c>
      <c r="AZ343" s="113">
        <f>AVERAGE(AP$5:AP343)</f>
        <v>64119.250737463124</v>
      </c>
      <c r="BA343" s="113">
        <f>AVERAGE(AQ$5:AQ343)</f>
        <v>203396.02654867255</v>
      </c>
      <c r="BB343" s="118">
        <f>AVERAGE($AT$5:AT343)</f>
        <v>0.97752212389380577</v>
      </c>
      <c r="BC343" s="6"/>
      <c r="BD343" s="6"/>
      <c r="BE343" s="6"/>
      <c r="BF343" s="6"/>
      <c r="BG343" s="6"/>
    </row>
    <row r="344" spans="1:59" x14ac:dyDescent="0.25">
      <c r="A344" s="116">
        <v>340</v>
      </c>
      <c r="B344" s="116">
        <v>595</v>
      </c>
      <c r="C344" s="116">
        <v>47</v>
      </c>
      <c r="D344" s="116">
        <v>42</v>
      </c>
      <c r="E344" s="117">
        <v>2183.0199709881372</v>
      </c>
      <c r="F344" s="116">
        <v>440</v>
      </c>
      <c r="G344" s="116">
        <v>0</v>
      </c>
      <c r="H344" s="117">
        <v>219560</v>
      </c>
      <c r="I344" s="117">
        <v>64000</v>
      </c>
      <c r="J344" s="117">
        <v>159760</v>
      </c>
      <c r="K344" s="116" t="s">
        <v>123</v>
      </c>
      <c r="L344" s="116" t="s">
        <v>123</v>
      </c>
      <c r="M344" s="120">
        <v>0.97777777777777775</v>
      </c>
      <c r="N344" s="126"/>
      <c r="O344" s="126"/>
      <c r="P344" s="112">
        <f>AVERAGE($F$5:F344)</f>
        <v>436.44411764705882</v>
      </c>
      <c r="Q344" s="112">
        <f>AVERAGE(G$5:G344)</f>
        <v>6.1764705882352944E-2</v>
      </c>
      <c r="R344" s="113">
        <f>AVERAGE(H$5:H344)</f>
        <v>217785.61470588236</v>
      </c>
      <c r="S344" s="113">
        <f>AVERAGE(I$5:I344)</f>
        <v>63675.232352941173</v>
      </c>
      <c r="T344" s="113">
        <f>AVERAGE(J$5:J344)</f>
        <v>158659.79411764705</v>
      </c>
      <c r="U344" s="118">
        <f>AVERAGE($M$5:M344)</f>
        <v>0.9698758169934637</v>
      </c>
      <c r="AH344" s="116">
        <v>340</v>
      </c>
      <c r="AI344" s="116">
        <v>469</v>
      </c>
      <c r="AJ344" s="116">
        <v>30</v>
      </c>
      <c r="AK344" s="116">
        <v>35</v>
      </c>
      <c r="AL344" s="117">
        <v>4084.6858307195921</v>
      </c>
      <c r="AM344" s="116">
        <v>447</v>
      </c>
      <c r="AN344" s="116">
        <v>0</v>
      </c>
      <c r="AO344" s="117">
        <v>267753</v>
      </c>
      <c r="AP344" s="117">
        <v>64700</v>
      </c>
      <c r="AQ344" s="117">
        <v>206553</v>
      </c>
      <c r="AR344" s="116" t="s">
        <v>123</v>
      </c>
      <c r="AS344" s="116" t="s">
        <v>123</v>
      </c>
      <c r="AT344" s="120">
        <v>0.99333333333333329</v>
      </c>
      <c r="AU344" s="126"/>
      <c r="AV344" s="126"/>
      <c r="AW344" s="112">
        <f>AVERAGE(AM$5:AM344)</f>
        <v>439.90588235294115</v>
      </c>
      <c r="AX344" s="112">
        <f>AVERAGE(AN$5:AN344)</f>
        <v>0.21764705882352942</v>
      </c>
      <c r="AY344" s="113">
        <f>AVERAGE(AO$5:AO344)</f>
        <v>263503.62352941174</v>
      </c>
      <c r="AZ344" s="113">
        <f>AVERAGE(AP$5:AP344)</f>
        <v>64120.958823529414</v>
      </c>
      <c r="BA344" s="113">
        <f>AVERAGE(AQ$5:AQ344)</f>
        <v>203405.31176470587</v>
      </c>
      <c r="BB344" s="118">
        <f>AVERAGE($AT$5:AT344)</f>
        <v>0.97756862745098094</v>
      </c>
      <c r="BC344" s="10"/>
      <c r="BD344" s="10"/>
      <c r="BE344" s="10"/>
      <c r="BF344" s="10"/>
      <c r="BG344" s="6"/>
    </row>
    <row r="345" spans="1:59" x14ac:dyDescent="0.25">
      <c r="A345" s="116">
        <v>341</v>
      </c>
      <c r="B345" s="116">
        <v>600</v>
      </c>
      <c r="C345" s="116">
        <v>30</v>
      </c>
      <c r="D345" s="116">
        <v>50</v>
      </c>
      <c r="E345" s="117">
        <v>4860.6605721310771</v>
      </c>
      <c r="F345" s="116">
        <v>432</v>
      </c>
      <c r="G345" s="116">
        <v>0</v>
      </c>
      <c r="H345" s="117">
        <v>215568</v>
      </c>
      <c r="I345" s="117">
        <v>63200</v>
      </c>
      <c r="J345" s="117">
        <v>157368</v>
      </c>
      <c r="K345" s="116" t="s">
        <v>123</v>
      </c>
      <c r="L345" s="116" t="s">
        <v>123</v>
      </c>
      <c r="M345" s="120">
        <v>0.96</v>
      </c>
      <c r="N345" s="126"/>
      <c r="O345" s="126"/>
      <c r="P345" s="112">
        <f>AVERAGE($F$5:F345)</f>
        <v>436.43108504398828</v>
      </c>
      <c r="Q345" s="112">
        <f>AVERAGE(G$5:G345)</f>
        <v>6.1583577712609971E-2</v>
      </c>
      <c r="R345" s="113">
        <f>AVERAGE(H$5:H345)</f>
        <v>217779.11143695016</v>
      </c>
      <c r="S345" s="113">
        <f>AVERAGE(I$5:I345)</f>
        <v>63673.838709677417</v>
      </c>
      <c r="T345" s="113">
        <f>AVERAGE(J$5:J345)</f>
        <v>158656.00586510263</v>
      </c>
      <c r="U345" s="118">
        <f>AVERAGE($M$5:M345)</f>
        <v>0.96984685565330686</v>
      </c>
      <c r="AH345" s="116">
        <v>341</v>
      </c>
      <c r="AI345" s="116">
        <v>519</v>
      </c>
      <c r="AJ345" s="116">
        <v>38</v>
      </c>
      <c r="AK345" s="116">
        <v>43</v>
      </c>
      <c r="AL345" s="117">
        <v>3333.3191117031265</v>
      </c>
      <c r="AM345" s="116">
        <v>439</v>
      </c>
      <c r="AN345" s="116">
        <v>0</v>
      </c>
      <c r="AO345" s="117">
        <v>262961</v>
      </c>
      <c r="AP345" s="117">
        <v>63900</v>
      </c>
      <c r="AQ345" s="117">
        <v>203361</v>
      </c>
      <c r="AR345" s="116" t="s">
        <v>123</v>
      </c>
      <c r="AS345" s="116" t="s">
        <v>123</v>
      </c>
      <c r="AT345" s="120">
        <v>0.97555555555555551</v>
      </c>
      <c r="AU345" s="126"/>
      <c r="AV345" s="126"/>
      <c r="AW345" s="112">
        <f>AVERAGE(AM$5:AM345)</f>
        <v>439.90322580645159</v>
      </c>
      <c r="AX345" s="112">
        <f>AVERAGE(AN$5:AN345)</f>
        <v>0.21700879765395895</v>
      </c>
      <c r="AY345" s="113">
        <f>AVERAGE(AO$5:AO345)</f>
        <v>263502.03225806454</v>
      </c>
      <c r="AZ345" s="113">
        <f>AVERAGE(AP$5:AP345)</f>
        <v>64120.310850439884</v>
      </c>
      <c r="BA345" s="113">
        <f>AVERAGE(AQ$5:AQ345)</f>
        <v>203405.18181818182</v>
      </c>
      <c r="BB345" s="118">
        <f>AVERAGE($AT$5:AT345)</f>
        <v>0.97756272401433741</v>
      </c>
      <c r="BC345" s="6"/>
      <c r="BD345" s="6"/>
      <c r="BE345" s="6"/>
      <c r="BF345" s="6"/>
      <c r="BG345" s="10"/>
    </row>
    <row r="346" spans="1:59" x14ac:dyDescent="0.25">
      <c r="A346" s="116">
        <v>342</v>
      </c>
      <c r="B346" s="116">
        <v>589</v>
      </c>
      <c r="C346" s="116">
        <v>42</v>
      </c>
      <c r="D346" s="116">
        <v>51</v>
      </c>
      <c r="E346" s="117">
        <v>4162.9287657266577</v>
      </c>
      <c r="F346" s="116">
        <v>431</v>
      </c>
      <c r="G346" s="116">
        <v>0</v>
      </c>
      <c r="H346" s="117">
        <v>215069</v>
      </c>
      <c r="I346" s="117">
        <v>63100</v>
      </c>
      <c r="J346" s="117">
        <v>157069</v>
      </c>
      <c r="K346" s="116" t="s">
        <v>123</v>
      </c>
      <c r="L346" s="116" t="s">
        <v>123</v>
      </c>
      <c r="M346" s="120">
        <v>0.95777777777777773</v>
      </c>
      <c r="N346" s="126"/>
      <c r="O346" s="126"/>
      <c r="P346" s="112">
        <f>AVERAGE($F$5:F346)</f>
        <v>436.41520467836256</v>
      </c>
      <c r="Q346" s="112">
        <f>AVERAGE(G$5:G346)</f>
        <v>6.1403508771929821E-2</v>
      </c>
      <c r="R346" s="113">
        <f>AVERAGE(H$5:H346)</f>
        <v>217771.18713450292</v>
      </c>
      <c r="S346" s="113">
        <f>AVERAGE(I$5:I346)</f>
        <v>63672.160818713448</v>
      </c>
      <c r="T346" s="113">
        <f>AVERAGE(J$5:J346)</f>
        <v>158651.36549707601</v>
      </c>
      <c r="U346" s="118">
        <f>AVERAGE($M$5:M346)</f>
        <v>0.96981156595191642</v>
      </c>
      <c r="AH346" s="116">
        <v>342</v>
      </c>
      <c r="AI346" s="116">
        <v>496</v>
      </c>
      <c r="AJ346" s="116">
        <v>45</v>
      </c>
      <c r="AK346" s="116">
        <v>39</v>
      </c>
      <c r="AL346" s="117">
        <v>3673.3159023749695</v>
      </c>
      <c r="AM346" s="116">
        <v>443</v>
      </c>
      <c r="AN346" s="116">
        <v>0</v>
      </c>
      <c r="AO346" s="117">
        <v>265357</v>
      </c>
      <c r="AP346" s="117">
        <v>64300</v>
      </c>
      <c r="AQ346" s="117">
        <v>204957</v>
      </c>
      <c r="AR346" s="116" t="s">
        <v>123</v>
      </c>
      <c r="AS346" s="116" t="s">
        <v>123</v>
      </c>
      <c r="AT346" s="120">
        <v>0.98444444444444446</v>
      </c>
      <c r="AU346" s="126"/>
      <c r="AV346" s="126"/>
      <c r="AW346" s="112">
        <f>AVERAGE(AM$5:AM346)</f>
        <v>439.91228070175441</v>
      </c>
      <c r="AX346" s="112">
        <f>AVERAGE(AN$5:AN346)</f>
        <v>0.21637426900584794</v>
      </c>
      <c r="AY346" s="113">
        <f>AVERAGE(AO$5:AO346)</f>
        <v>263507.4561403509</v>
      </c>
      <c r="AZ346" s="113">
        <f>AVERAGE(AP$5:AP346)</f>
        <v>64120.836257309944</v>
      </c>
      <c r="BA346" s="113">
        <f>AVERAGE(AQ$5:AQ346)</f>
        <v>203409.71929824562</v>
      </c>
      <c r="BB346" s="118">
        <f>AVERAGE($AT$5:AT346)</f>
        <v>0.97758284600389911</v>
      </c>
    </row>
    <row r="347" spans="1:59" x14ac:dyDescent="0.25">
      <c r="A347" s="116">
        <v>343</v>
      </c>
      <c r="B347" s="116">
        <v>585</v>
      </c>
      <c r="C347" s="116">
        <v>39</v>
      </c>
      <c r="D347" s="116">
        <v>54</v>
      </c>
      <c r="E347" s="117">
        <v>3017.3261372819297</v>
      </c>
      <c r="F347" s="116">
        <v>428</v>
      </c>
      <c r="G347" s="116">
        <v>0</v>
      </c>
      <c r="H347" s="117">
        <v>213572</v>
      </c>
      <c r="I347" s="117">
        <v>62800</v>
      </c>
      <c r="J347" s="117">
        <v>156172</v>
      </c>
      <c r="K347" s="116" t="s">
        <v>123</v>
      </c>
      <c r="L347" s="116" t="s">
        <v>123</v>
      </c>
      <c r="M347" s="120">
        <v>0.95111111111111113</v>
      </c>
      <c r="N347" s="126"/>
      <c r="O347" s="126"/>
      <c r="P347" s="112">
        <f>AVERAGE($F$5:F347)</f>
        <v>436.39067055393588</v>
      </c>
      <c r="Q347" s="112">
        <f>AVERAGE(G$5:G347)</f>
        <v>6.1224489795918366E-2</v>
      </c>
      <c r="R347" s="113">
        <f>AVERAGE(H$5:H347)</f>
        <v>217758.94460641401</v>
      </c>
      <c r="S347" s="113">
        <f>AVERAGE(I$5:I347)</f>
        <v>63669.618075801751</v>
      </c>
      <c r="T347" s="113">
        <f>AVERAGE(J$5:J347)</f>
        <v>158644.13702623907</v>
      </c>
      <c r="U347" s="118">
        <f>AVERAGE($M$5:M347)</f>
        <v>0.96975704567541265</v>
      </c>
      <c r="AH347" s="116">
        <v>343</v>
      </c>
      <c r="AI347" s="116">
        <v>519</v>
      </c>
      <c r="AJ347" s="116">
        <v>39</v>
      </c>
      <c r="AK347" s="116">
        <v>47</v>
      </c>
      <c r="AL347" s="117">
        <v>4907.3820444749836</v>
      </c>
      <c r="AM347" s="116">
        <v>435</v>
      </c>
      <c r="AN347" s="116">
        <v>0</v>
      </c>
      <c r="AO347" s="117">
        <v>260565</v>
      </c>
      <c r="AP347" s="117">
        <v>63500</v>
      </c>
      <c r="AQ347" s="117">
        <v>201765</v>
      </c>
      <c r="AR347" s="116" t="s">
        <v>123</v>
      </c>
      <c r="AS347" s="116" t="s">
        <v>123</v>
      </c>
      <c r="AT347" s="120">
        <v>0.96666666666666667</v>
      </c>
      <c r="AU347" s="126"/>
      <c r="AV347" s="126"/>
      <c r="AW347" s="112">
        <f>AVERAGE(AM$5:AM347)</f>
        <v>439.89795918367349</v>
      </c>
      <c r="AX347" s="112">
        <f>AVERAGE(AN$5:AN347)</f>
        <v>0.21574344023323616</v>
      </c>
      <c r="AY347" s="113">
        <f>AVERAGE(AO$5:AO347)</f>
        <v>263498.87755102041</v>
      </c>
      <c r="AZ347" s="113">
        <f>AVERAGE(AP$5:AP347)</f>
        <v>64119.026239067054</v>
      </c>
      <c r="BA347" s="113">
        <f>AVERAGE(AQ$5:AQ347)</f>
        <v>203404.92419825072</v>
      </c>
      <c r="BB347" s="118">
        <f>AVERAGE($AT$5:AT347)</f>
        <v>0.97755102040816366</v>
      </c>
      <c r="BC347" s="6"/>
      <c r="BD347" s="6"/>
      <c r="BE347" s="6"/>
      <c r="BF347" s="6"/>
      <c r="BG347" s="6"/>
    </row>
    <row r="348" spans="1:59" x14ac:dyDescent="0.25">
      <c r="A348" s="116">
        <v>344</v>
      </c>
      <c r="B348" s="116">
        <v>564</v>
      </c>
      <c r="C348" s="116">
        <v>37</v>
      </c>
      <c r="D348" s="116">
        <v>49</v>
      </c>
      <c r="E348" s="117">
        <v>4372.6294681050922</v>
      </c>
      <c r="F348" s="116">
        <v>433</v>
      </c>
      <c r="G348" s="116">
        <v>0</v>
      </c>
      <c r="H348" s="117">
        <v>216067</v>
      </c>
      <c r="I348" s="117">
        <v>63300</v>
      </c>
      <c r="J348" s="117">
        <v>157667</v>
      </c>
      <c r="K348" s="116" t="s">
        <v>123</v>
      </c>
      <c r="L348" s="116" t="s">
        <v>123</v>
      </c>
      <c r="M348" s="120">
        <v>0.9622222222222222</v>
      </c>
      <c r="N348" s="126"/>
      <c r="O348" s="126"/>
      <c r="P348" s="112">
        <f>AVERAGE($F$5:F348)</f>
        <v>436.38081395348837</v>
      </c>
      <c r="Q348" s="112">
        <f>AVERAGE(G$5:G348)</f>
        <v>6.1046511627906974E-2</v>
      </c>
      <c r="R348" s="113">
        <f>AVERAGE(H$5:H348)</f>
        <v>217754.02616279069</v>
      </c>
      <c r="S348" s="113">
        <f>AVERAGE(I$5:I348)</f>
        <v>63668.54360465116</v>
      </c>
      <c r="T348" s="113">
        <f>AVERAGE(J$5:J348)</f>
        <v>158641.29651162791</v>
      </c>
      <c r="U348" s="118">
        <f>AVERAGE($M$5:M348)</f>
        <v>0.9697351421188628</v>
      </c>
      <c r="AH348" s="116">
        <v>344</v>
      </c>
      <c r="AI348" s="116">
        <v>527</v>
      </c>
      <c r="AJ348" s="116">
        <v>25</v>
      </c>
      <c r="AK348" s="116">
        <v>29</v>
      </c>
      <c r="AL348" s="117">
        <v>2568.7562550627872</v>
      </c>
      <c r="AM348" s="116">
        <v>450</v>
      </c>
      <c r="AN348" s="116">
        <v>3</v>
      </c>
      <c r="AO348" s="117">
        <v>269550</v>
      </c>
      <c r="AP348" s="117">
        <v>66797</v>
      </c>
      <c r="AQ348" s="117">
        <v>205653</v>
      </c>
      <c r="AR348" s="116" t="s">
        <v>124</v>
      </c>
      <c r="AS348" s="116" t="s">
        <v>124</v>
      </c>
      <c r="AT348" s="120">
        <v>1</v>
      </c>
      <c r="AU348" s="126"/>
      <c r="AV348" s="126"/>
      <c r="AW348" s="112">
        <f>AVERAGE(AM$5:AM348)</f>
        <v>439.92732558139534</v>
      </c>
      <c r="AX348" s="112">
        <f>AVERAGE(AN$5:AN348)</f>
        <v>0.22383720930232559</v>
      </c>
      <c r="AY348" s="113">
        <f>AVERAGE(AO$5:AO348)</f>
        <v>263516.46802325582</v>
      </c>
      <c r="AZ348" s="113">
        <f>AVERAGE(AP$5:AP348)</f>
        <v>64126.811046511626</v>
      </c>
      <c r="BA348" s="113">
        <f>AVERAGE(AQ$5:AQ348)</f>
        <v>203411.45930232559</v>
      </c>
      <c r="BB348" s="118">
        <f>AVERAGE($AT$5:AT348)</f>
        <v>0.97761627906976778</v>
      </c>
      <c r="BC348" s="10"/>
      <c r="BD348" s="10"/>
      <c r="BE348" s="10"/>
      <c r="BF348" s="10"/>
      <c r="BG348" s="6"/>
    </row>
    <row r="349" spans="1:59" x14ac:dyDescent="0.25">
      <c r="A349" s="116">
        <v>345</v>
      </c>
      <c r="B349" s="116">
        <v>543</v>
      </c>
      <c r="C349" s="116">
        <v>43</v>
      </c>
      <c r="D349" s="116">
        <v>51</v>
      </c>
      <c r="E349" s="117">
        <v>3561.9888224863284</v>
      </c>
      <c r="F349" s="116">
        <v>431</v>
      </c>
      <c r="G349" s="116">
        <v>0</v>
      </c>
      <c r="H349" s="117">
        <v>215069</v>
      </c>
      <c r="I349" s="117">
        <v>63100</v>
      </c>
      <c r="J349" s="117">
        <v>157069</v>
      </c>
      <c r="K349" s="116" t="s">
        <v>123</v>
      </c>
      <c r="L349" s="116" t="s">
        <v>123</v>
      </c>
      <c r="M349" s="120">
        <v>0.95777777777777773</v>
      </c>
      <c r="N349" s="126"/>
      <c r="O349" s="126"/>
      <c r="P349" s="112">
        <f>AVERAGE($F$5:F349)</f>
        <v>436.36521739130433</v>
      </c>
      <c r="Q349" s="112">
        <f>AVERAGE(G$5:G349)</f>
        <v>6.0869565217391307E-2</v>
      </c>
      <c r="R349" s="113">
        <f>AVERAGE(H$5:H349)</f>
        <v>217746.24347826088</v>
      </c>
      <c r="S349" s="113">
        <f>AVERAGE(I$5:I349)</f>
        <v>63666.895652173916</v>
      </c>
      <c r="T349" s="113">
        <f>AVERAGE(J$5:J349)</f>
        <v>158636.73913043478</v>
      </c>
      <c r="U349" s="118">
        <f>AVERAGE($M$5:M349)</f>
        <v>0.96970048309178714</v>
      </c>
      <c r="AH349" s="116">
        <v>345</v>
      </c>
      <c r="AI349" s="116">
        <v>511</v>
      </c>
      <c r="AJ349" s="116">
        <v>41</v>
      </c>
      <c r="AK349" s="116">
        <v>42</v>
      </c>
      <c r="AL349" s="117">
        <v>3850.3289346608417</v>
      </c>
      <c r="AM349" s="116">
        <v>440</v>
      </c>
      <c r="AN349" s="116">
        <v>0</v>
      </c>
      <c r="AO349" s="117">
        <v>263560</v>
      </c>
      <c r="AP349" s="117">
        <v>64000</v>
      </c>
      <c r="AQ349" s="117">
        <v>203760</v>
      </c>
      <c r="AR349" s="116" t="s">
        <v>123</v>
      </c>
      <c r="AS349" s="116" t="s">
        <v>123</v>
      </c>
      <c r="AT349" s="120">
        <v>0.97777777777777775</v>
      </c>
      <c r="AU349" s="126"/>
      <c r="AV349" s="126"/>
      <c r="AW349" s="112">
        <f>AVERAGE(AM$5:AM349)</f>
        <v>439.92753623188406</v>
      </c>
      <c r="AX349" s="112">
        <f>AVERAGE(AN$5:AN349)</f>
        <v>0.22318840579710145</v>
      </c>
      <c r="AY349" s="113">
        <f>AVERAGE(AO$5:AO349)</f>
        <v>263516.59420289856</v>
      </c>
      <c r="AZ349" s="113">
        <f>AVERAGE(AP$5:AP349)</f>
        <v>64126.443478260866</v>
      </c>
      <c r="BA349" s="113">
        <f>AVERAGE(AQ$5:AQ349)</f>
        <v>203412.46956521738</v>
      </c>
      <c r="BB349" s="118">
        <f>AVERAGE($AT$5:AT349)</f>
        <v>0.9776167471819649</v>
      </c>
      <c r="BC349" s="6"/>
      <c r="BD349" s="6"/>
      <c r="BE349" s="6"/>
      <c r="BF349" s="6"/>
      <c r="BG349" s="10"/>
    </row>
    <row r="350" spans="1:59" x14ac:dyDescent="0.25">
      <c r="A350" s="116">
        <v>346</v>
      </c>
      <c r="B350" s="116">
        <v>544</v>
      </c>
      <c r="C350" s="116">
        <v>40</v>
      </c>
      <c r="D350" s="116">
        <v>41</v>
      </c>
      <c r="E350" s="117">
        <v>2408.1457529157478</v>
      </c>
      <c r="F350" s="116">
        <v>441</v>
      </c>
      <c r="G350" s="116">
        <v>0</v>
      </c>
      <c r="H350" s="117">
        <v>220059</v>
      </c>
      <c r="I350" s="117">
        <v>64100</v>
      </c>
      <c r="J350" s="117">
        <v>160059</v>
      </c>
      <c r="K350" s="116" t="s">
        <v>123</v>
      </c>
      <c r="L350" s="116" t="s">
        <v>123</v>
      </c>
      <c r="M350" s="120">
        <v>0.98</v>
      </c>
      <c r="N350" s="126"/>
      <c r="O350" s="126"/>
      <c r="P350" s="112">
        <f>AVERAGE($F$5:F350)</f>
        <v>436.37861271676303</v>
      </c>
      <c r="Q350" s="112">
        <f>AVERAGE(G$5:G350)</f>
        <v>6.0693641618497107E-2</v>
      </c>
      <c r="R350" s="113">
        <f>AVERAGE(H$5:H350)</f>
        <v>217752.92774566475</v>
      </c>
      <c r="S350" s="113">
        <f>AVERAGE(I$5:I350)</f>
        <v>63668.147398843932</v>
      </c>
      <c r="T350" s="113">
        <f>AVERAGE(J$5:J350)</f>
        <v>158640.84971098267</v>
      </c>
      <c r="U350" s="118">
        <f>AVERAGE($M$5:M350)</f>
        <v>0.96973025048169537</v>
      </c>
      <c r="AH350" s="116">
        <v>346</v>
      </c>
      <c r="AI350" s="116">
        <v>543</v>
      </c>
      <c r="AJ350" s="116">
        <v>29</v>
      </c>
      <c r="AK350" s="116">
        <v>45</v>
      </c>
      <c r="AL350" s="117">
        <v>2867.4943386278537</v>
      </c>
      <c r="AM350" s="116">
        <v>437</v>
      </c>
      <c r="AN350" s="116">
        <v>0</v>
      </c>
      <c r="AO350" s="117">
        <v>261763</v>
      </c>
      <c r="AP350" s="117">
        <v>63700</v>
      </c>
      <c r="AQ350" s="117">
        <v>202563</v>
      </c>
      <c r="AR350" s="116" t="s">
        <v>123</v>
      </c>
      <c r="AS350" s="116" t="s">
        <v>123</v>
      </c>
      <c r="AT350" s="120">
        <v>0.97111111111111115</v>
      </c>
      <c r="AU350" s="126"/>
      <c r="AV350" s="126"/>
      <c r="AW350" s="112">
        <f>AVERAGE(AM$5:AM350)</f>
        <v>439.91907514450867</v>
      </c>
      <c r="AX350" s="112">
        <f>AVERAGE(AN$5:AN350)</f>
        <v>0.22254335260115607</v>
      </c>
      <c r="AY350" s="113">
        <f>AVERAGE(AO$5:AO350)</f>
        <v>263511.52601156069</v>
      </c>
      <c r="AZ350" s="113">
        <f>AVERAGE(AP$5:AP350)</f>
        <v>64125.210982658959</v>
      </c>
      <c r="BA350" s="113">
        <f>AVERAGE(AQ$5:AQ350)</f>
        <v>203410.01445086705</v>
      </c>
      <c r="BB350" s="118">
        <f>AVERAGE($AT$5:AT350)</f>
        <v>0.97759794476557516</v>
      </c>
    </row>
    <row r="351" spans="1:59" x14ac:dyDescent="0.25">
      <c r="A351" s="116">
        <v>347</v>
      </c>
      <c r="B351" s="116">
        <v>554</v>
      </c>
      <c r="C351" s="116">
        <v>40</v>
      </c>
      <c r="D351" s="116">
        <v>36</v>
      </c>
      <c r="E351" s="117">
        <v>4277.8363888449985</v>
      </c>
      <c r="F351" s="116">
        <v>446</v>
      </c>
      <c r="G351" s="116">
        <v>0</v>
      </c>
      <c r="H351" s="117">
        <v>222554</v>
      </c>
      <c r="I351" s="117">
        <v>64600</v>
      </c>
      <c r="J351" s="117">
        <v>161554</v>
      </c>
      <c r="K351" s="116" t="s">
        <v>123</v>
      </c>
      <c r="L351" s="116" t="s">
        <v>123</v>
      </c>
      <c r="M351" s="120">
        <v>0.99111111111111116</v>
      </c>
      <c r="N351" s="126"/>
      <c r="O351" s="126"/>
      <c r="P351" s="112">
        <f>AVERAGE($F$5:F351)</f>
        <v>436.4063400576369</v>
      </c>
      <c r="Q351" s="112">
        <f>AVERAGE(G$5:G351)</f>
        <v>6.0518731988472622E-2</v>
      </c>
      <c r="R351" s="113">
        <f>AVERAGE(H$5:H351)</f>
        <v>217766.76368876081</v>
      </c>
      <c r="S351" s="113">
        <f>AVERAGE(I$5:I351)</f>
        <v>63670.832853025939</v>
      </c>
      <c r="T351" s="113">
        <f>AVERAGE(J$5:J351)</f>
        <v>158649.24495677234</v>
      </c>
      <c r="U351" s="118">
        <f>AVERAGE($M$5:M351)</f>
        <v>0.96979186679474849</v>
      </c>
      <c r="AH351" s="116">
        <v>347</v>
      </c>
      <c r="AI351" s="116">
        <v>547</v>
      </c>
      <c r="AJ351" s="116">
        <v>43</v>
      </c>
      <c r="AK351" s="116">
        <v>47</v>
      </c>
      <c r="AL351" s="117">
        <v>4013.3350705445378</v>
      </c>
      <c r="AM351" s="116">
        <v>435</v>
      </c>
      <c r="AN351" s="116">
        <v>0</v>
      </c>
      <c r="AO351" s="117">
        <v>260565</v>
      </c>
      <c r="AP351" s="117">
        <v>63500</v>
      </c>
      <c r="AQ351" s="117">
        <v>201765</v>
      </c>
      <c r="AR351" s="116" t="s">
        <v>123</v>
      </c>
      <c r="AS351" s="116" t="s">
        <v>123</v>
      </c>
      <c r="AT351" s="120">
        <v>0.96666666666666667</v>
      </c>
      <c r="AU351" s="126"/>
      <c r="AV351" s="126"/>
      <c r="AW351" s="112">
        <f>AVERAGE(AM$5:AM351)</f>
        <v>439.90489913544667</v>
      </c>
      <c r="AX351" s="112">
        <f>AVERAGE(AN$5:AN351)</f>
        <v>0.22190201729106629</v>
      </c>
      <c r="AY351" s="113">
        <f>AVERAGE(AO$5:AO351)</f>
        <v>263503.03458213259</v>
      </c>
      <c r="AZ351" s="113">
        <f>AVERAGE(AP$5:AP351)</f>
        <v>64123.409221902017</v>
      </c>
      <c r="BA351" s="113">
        <f>AVERAGE(AQ$5:AQ351)</f>
        <v>203405.27377521613</v>
      </c>
      <c r="BB351" s="118">
        <f>AVERAGE($AT$5:AT351)</f>
        <v>0.97756644252321501</v>
      </c>
      <c r="BC351" s="6"/>
      <c r="BD351" s="6"/>
      <c r="BE351" s="6"/>
      <c r="BF351" s="6"/>
      <c r="BG351" s="6"/>
    </row>
    <row r="352" spans="1:59" x14ac:dyDescent="0.25">
      <c r="A352" s="116">
        <v>348</v>
      </c>
      <c r="B352" s="116">
        <v>598</v>
      </c>
      <c r="C352" s="116">
        <v>42</v>
      </c>
      <c r="D352" s="116">
        <v>45</v>
      </c>
      <c r="E352" s="117">
        <v>2319.2202473734596</v>
      </c>
      <c r="F352" s="116">
        <v>437</v>
      </c>
      <c r="G352" s="116">
        <v>0</v>
      </c>
      <c r="H352" s="117">
        <v>218063</v>
      </c>
      <c r="I352" s="117">
        <v>63700</v>
      </c>
      <c r="J352" s="117">
        <v>158863</v>
      </c>
      <c r="K352" s="116" t="s">
        <v>123</v>
      </c>
      <c r="L352" s="116" t="s">
        <v>123</v>
      </c>
      <c r="M352" s="120">
        <v>0.97111111111111115</v>
      </c>
      <c r="N352" s="126"/>
      <c r="O352" s="126"/>
      <c r="P352" s="112">
        <f>AVERAGE($F$5:F352)</f>
        <v>436.40804597701151</v>
      </c>
      <c r="Q352" s="112">
        <f>AVERAGE(G$5:G352)</f>
        <v>6.0344827586206899E-2</v>
      </c>
      <c r="R352" s="113">
        <f>AVERAGE(H$5:H352)</f>
        <v>217767.61494252874</v>
      </c>
      <c r="S352" s="113">
        <f>AVERAGE(I$5:I352)</f>
        <v>63670.916666666664</v>
      </c>
      <c r="T352" s="113">
        <f>AVERAGE(J$5:J352)</f>
        <v>158649.8591954023</v>
      </c>
      <c r="U352" s="118">
        <f>AVERAGE($M$5:M352)</f>
        <v>0.96979565772669207</v>
      </c>
      <c r="AH352" s="116">
        <v>348</v>
      </c>
      <c r="AI352" s="116">
        <v>501</v>
      </c>
      <c r="AJ352" s="116">
        <v>38</v>
      </c>
      <c r="AK352" s="116">
        <v>44</v>
      </c>
      <c r="AL352" s="117">
        <v>2465.9212560573069</v>
      </c>
      <c r="AM352" s="116">
        <v>438</v>
      </c>
      <c r="AN352" s="116">
        <v>0</v>
      </c>
      <c r="AO352" s="117">
        <v>262362</v>
      </c>
      <c r="AP352" s="117">
        <v>63800</v>
      </c>
      <c r="AQ352" s="117">
        <v>202962</v>
      </c>
      <c r="AR352" s="116" t="s">
        <v>123</v>
      </c>
      <c r="AS352" s="116" t="s">
        <v>123</v>
      </c>
      <c r="AT352" s="120">
        <v>0.97333333333333338</v>
      </c>
      <c r="AU352" s="126"/>
      <c r="AV352" s="126"/>
      <c r="AW352" s="112">
        <f>AVERAGE(AM$5:AM352)</f>
        <v>439.89942528735634</v>
      </c>
      <c r="AX352" s="112">
        <f>AVERAGE(AN$5:AN352)</f>
        <v>0.22126436781609196</v>
      </c>
      <c r="AY352" s="113">
        <f>AVERAGE(AO$5:AO352)</f>
        <v>263499.75574712642</v>
      </c>
      <c r="AZ352" s="113">
        <f>AVERAGE(AP$5:AP352)</f>
        <v>64122.479885057473</v>
      </c>
      <c r="BA352" s="113">
        <f>AVERAGE(AQ$5:AQ352)</f>
        <v>203404</v>
      </c>
      <c r="BB352" s="118">
        <f>AVERAGE($AT$5:AT352)</f>
        <v>0.97755427841634768</v>
      </c>
      <c r="BC352" s="10"/>
      <c r="BD352" s="10"/>
      <c r="BE352" s="10"/>
      <c r="BF352" s="10"/>
      <c r="BG352" s="6"/>
    </row>
    <row r="353" spans="1:59" x14ac:dyDescent="0.25">
      <c r="A353" s="116">
        <v>349</v>
      </c>
      <c r="B353" s="116">
        <v>547</v>
      </c>
      <c r="C353" s="116">
        <v>25</v>
      </c>
      <c r="D353" s="116">
        <v>38</v>
      </c>
      <c r="E353" s="117">
        <v>3154.6566736681452</v>
      </c>
      <c r="F353" s="116">
        <v>444</v>
      </c>
      <c r="G353" s="116">
        <v>0</v>
      </c>
      <c r="H353" s="117">
        <v>221556</v>
      </c>
      <c r="I353" s="117">
        <v>64400</v>
      </c>
      <c r="J353" s="117">
        <v>160956</v>
      </c>
      <c r="K353" s="116" t="s">
        <v>123</v>
      </c>
      <c r="L353" s="116" t="s">
        <v>123</v>
      </c>
      <c r="M353" s="120">
        <v>0.98666666666666669</v>
      </c>
      <c r="N353" s="126"/>
      <c r="O353" s="126"/>
      <c r="P353" s="112">
        <f>AVERAGE($F$5:F353)</f>
        <v>436.4297994269341</v>
      </c>
      <c r="Q353" s="112">
        <f>AVERAGE(G$5:G353)</f>
        <v>6.0171919770773637E-2</v>
      </c>
      <c r="R353" s="113">
        <f>AVERAGE(H$5:H353)</f>
        <v>217778.46991404012</v>
      </c>
      <c r="S353" s="113">
        <f>AVERAGE(I$5:I353)</f>
        <v>63673.005730659024</v>
      </c>
      <c r="T353" s="113">
        <f>AVERAGE(J$5:J353)</f>
        <v>158656.46704871059</v>
      </c>
      <c r="U353" s="118">
        <f>AVERAGE($M$5:M353)</f>
        <v>0.96984399872652005</v>
      </c>
      <c r="AH353" s="116">
        <v>349</v>
      </c>
      <c r="AI353" s="116">
        <v>470</v>
      </c>
      <c r="AJ353" s="116">
        <v>41</v>
      </c>
      <c r="AK353" s="116">
        <v>42</v>
      </c>
      <c r="AL353" s="117">
        <v>4574.1449845196203</v>
      </c>
      <c r="AM353" s="116">
        <v>440</v>
      </c>
      <c r="AN353" s="116">
        <v>0</v>
      </c>
      <c r="AO353" s="117">
        <v>263560</v>
      </c>
      <c r="AP353" s="117">
        <v>64000</v>
      </c>
      <c r="AQ353" s="117">
        <v>203760</v>
      </c>
      <c r="AR353" s="116" t="s">
        <v>123</v>
      </c>
      <c r="AS353" s="116" t="s">
        <v>123</v>
      </c>
      <c r="AT353" s="120">
        <v>0.97777777777777775</v>
      </c>
      <c r="AU353" s="126"/>
      <c r="AV353" s="126"/>
      <c r="AW353" s="112">
        <f>AVERAGE(AM$5:AM353)</f>
        <v>439.89971346704868</v>
      </c>
      <c r="AX353" s="112">
        <f>AVERAGE(AN$5:AN353)</f>
        <v>0.22063037249283668</v>
      </c>
      <c r="AY353" s="113">
        <f>AVERAGE(AO$5:AO353)</f>
        <v>263499.92836676218</v>
      </c>
      <c r="AZ353" s="113">
        <f>AVERAGE(AP$5:AP353)</f>
        <v>64122.128939828079</v>
      </c>
      <c r="BA353" s="113">
        <f>AVERAGE(AQ$5:AQ353)</f>
        <v>203405.0200573066</v>
      </c>
      <c r="BB353" s="118">
        <f>AVERAGE($AT$5:AT353)</f>
        <v>0.97755491881566403</v>
      </c>
      <c r="BC353" s="6"/>
      <c r="BD353" s="6"/>
      <c r="BE353" s="6"/>
      <c r="BF353" s="6"/>
      <c r="BG353" s="10"/>
    </row>
    <row r="354" spans="1:59" x14ac:dyDescent="0.25">
      <c r="A354" s="116">
        <v>350</v>
      </c>
      <c r="B354" s="116">
        <v>590</v>
      </c>
      <c r="C354" s="116">
        <v>44</v>
      </c>
      <c r="D354" s="116">
        <v>49</v>
      </c>
      <c r="E354" s="117">
        <v>2846.0434634149451</v>
      </c>
      <c r="F354" s="116">
        <v>433</v>
      </c>
      <c r="G354" s="116">
        <v>0</v>
      </c>
      <c r="H354" s="117">
        <v>216067</v>
      </c>
      <c r="I354" s="117">
        <v>63300</v>
      </c>
      <c r="J354" s="117">
        <v>157667</v>
      </c>
      <c r="K354" s="116" t="s">
        <v>123</v>
      </c>
      <c r="L354" s="116" t="s">
        <v>123</v>
      </c>
      <c r="M354" s="120">
        <v>0.9622222222222222</v>
      </c>
      <c r="N354" s="126"/>
      <c r="O354" s="126"/>
      <c r="P354" s="112">
        <f>AVERAGE($F$5:F354)</f>
        <v>436.42</v>
      </c>
      <c r="Q354" s="112">
        <f>AVERAGE(G$5:G354)</f>
        <v>0.06</v>
      </c>
      <c r="R354" s="113">
        <f>AVERAGE(H$5:H354)</f>
        <v>217773.58</v>
      </c>
      <c r="S354" s="113">
        <f>AVERAGE(I$5:I354)</f>
        <v>63671.94</v>
      </c>
      <c r="T354" s="113">
        <f>AVERAGE(J$5:J354)</f>
        <v>158653.64000000001</v>
      </c>
      <c r="U354" s="118">
        <f>AVERAGE($M$5:M354)</f>
        <v>0.96982222222222214</v>
      </c>
      <c r="AH354" s="116">
        <v>350</v>
      </c>
      <c r="AI354" s="116">
        <v>484</v>
      </c>
      <c r="AJ354" s="116">
        <v>32</v>
      </c>
      <c r="AK354" s="116">
        <v>31</v>
      </c>
      <c r="AL354" s="117">
        <v>2233.4318973336235</v>
      </c>
      <c r="AM354" s="116">
        <v>450</v>
      </c>
      <c r="AN354" s="116">
        <v>1</v>
      </c>
      <c r="AO354" s="117">
        <v>269550</v>
      </c>
      <c r="AP354" s="117">
        <v>65599</v>
      </c>
      <c r="AQ354" s="117">
        <v>207051</v>
      </c>
      <c r="AR354" s="116" t="s">
        <v>124</v>
      </c>
      <c r="AS354" s="116" t="s">
        <v>124</v>
      </c>
      <c r="AT354" s="120">
        <v>1</v>
      </c>
      <c r="AU354" s="126"/>
      <c r="AV354" s="126"/>
      <c r="AW354" s="112">
        <f>AVERAGE(AM$5:AM354)</f>
        <v>439.92857142857144</v>
      </c>
      <c r="AX354" s="112">
        <f>AVERAGE(AN$5:AN354)</f>
        <v>0.22285714285714286</v>
      </c>
      <c r="AY354" s="113">
        <f>AVERAGE(AO$5:AO354)</f>
        <v>263517.21428571426</v>
      </c>
      <c r="AZ354" s="113">
        <f>AVERAGE(AP$5:AP354)</f>
        <v>64126.348571428571</v>
      </c>
      <c r="BA354" s="113">
        <f>AVERAGE(AQ$5:AQ354)</f>
        <v>203415.43714285715</v>
      </c>
      <c r="BB354" s="118">
        <f>AVERAGE($AT$5:AT354)</f>
        <v>0.97761904761904783</v>
      </c>
    </row>
    <row r="355" spans="1:59" x14ac:dyDescent="0.25">
      <c r="A355" s="116">
        <v>351</v>
      </c>
      <c r="B355" s="116">
        <v>568</v>
      </c>
      <c r="C355" s="116">
        <v>36</v>
      </c>
      <c r="D355" s="116">
        <v>41</v>
      </c>
      <c r="E355" s="117">
        <v>2715.0642168876284</v>
      </c>
      <c r="F355" s="116">
        <v>441</v>
      </c>
      <c r="G355" s="116">
        <v>0</v>
      </c>
      <c r="H355" s="117">
        <v>220059</v>
      </c>
      <c r="I355" s="117">
        <v>64100</v>
      </c>
      <c r="J355" s="117">
        <v>160059</v>
      </c>
      <c r="K355" s="116" t="s">
        <v>123</v>
      </c>
      <c r="L355" s="116" t="s">
        <v>123</v>
      </c>
      <c r="M355" s="120">
        <v>0.98</v>
      </c>
      <c r="N355" s="126"/>
      <c r="O355" s="126"/>
      <c r="P355" s="112">
        <f>AVERAGE($F$5:F355)</f>
        <v>436.43304843304844</v>
      </c>
      <c r="Q355" s="112">
        <f>AVERAGE(G$5:G355)</f>
        <v>5.9829059829059832E-2</v>
      </c>
      <c r="R355" s="113">
        <f>AVERAGE(H$5:H355)</f>
        <v>217780.09116809117</v>
      </c>
      <c r="S355" s="113">
        <f>AVERAGE(I$5:I355)</f>
        <v>63673.159544159542</v>
      </c>
      <c r="T355" s="113">
        <f>AVERAGE(J$5:J355)</f>
        <v>158657.64387464387</v>
      </c>
      <c r="U355" s="118">
        <f>AVERAGE($M$5:M355)</f>
        <v>0.9698512187401076</v>
      </c>
      <c r="AH355" s="116">
        <v>351</v>
      </c>
      <c r="AI355" s="116">
        <v>551</v>
      </c>
      <c r="AJ355" s="116">
        <v>39</v>
      </c>
      <c r="AK355" s="116">
        <v>54</v>
      </c>
      <c r="AL355" s="117">
        <v>4349.3913435787945</v>
      </c>
      <c r="AM355" s="116">
        <v>428</v>
      </c>
      <c r="AN355" s="116">
        <v>0</v>
      </c>
      <c r="AO355" s="117">
        <v>256372</v>
      </c>
      <c r="AP355" s="117">
        <v>62800</v>
      </c>
      <c r="AQ355" s="117">
        <v>198972</v>
      </c>
      <c r="AR355" s="116" t="s">
        <v>123</v>
      </c>
      <c r="AS355" s="116" t="s">
        <v>123</v>
      </c>
      <c r="AT355" s="120">
        <v>0.95111111111111113</v>
      </c>
      <c r="AU355" s="126"/>
      <c r="AV355" s="126"/>
      <c r="AW355" s="112">
        <f>AVERAGE(AM$5:AM355)</f>
        <v>439.89458689458689</v>
      </c>
      <c r="AX355" s="112">
        <f>AVERAGE(AN$5:AN355)</f>
        <v>0.22222222222222221</v>
      </c>
      <c r="AY355" s="113">
        <f>AVERAGE(AO$5:AO355)</f>
        <v>263496.85754985752</v>
      </c>
      <c r="AZ355" s="113">
        <f>AVERAGE(AP$5:AP355)</f>
        <v>64122.5698005698</v>
      </c>
      <c r="BA355" s="113">
        <f>AVERAGE(AQ$5:AQ355)</f>
        <v>203402.77777777778</v>
      </c>
      <c r="BB355" s="118">
        <f>AVERAGE($AT$5:AT355)</f>
        <v>0.9775435264324156</v>
      </c>
      <c r="BC355" s="6"/>
      <c r="BD355" s="6"/>
      <c r="BE355" s="6"/>
      <c r="BF355" s="6"/>
      <c r="BG355" s="6"/>
    </row>
    <row r="356" spans="1:59" x14ac:dyDescent="0.25">
      <c r="A356" s="116">
        <v>352</v>
      </c>
      <c r="B356" s="116">
        <v>494</v>
      </c>
      <c r="C356" s="116">
        <v>41</v>
      </c>
      <c r="D356" s="116">
        <v>51</v>
      </c>
      <c r="E356" s="117">
        <v>3136.2088173862085</v>
      </c>
      <c r="F356" s="116">
        <v>431</v>
      </c>
      <c r="G356" s="116">
        <v>0</v>
      </c>
      <c r="H356" s="117">
        <v>215069</v>
      </c>
      <c r="I356" s="117">
        <v>63100</v>
      </c>
      <c r="J356" s="117">
        <v>157069</v>
      </c>
      <c r="K356" s="116" t="s">
        <v>123</v>
      </c>
      <c r="L356" s="116" t="s">
        <v>123</v>
      </c>
      <c r="M356" s="120">
        <v>0.95777777777777773</v>
      </c>
      <c r="N356" s="126"/>
      <c r="O356" s="126"/>
      <c r="P356" s="112">
        <f>AVERAGE($F$5:F356)</f>
        <v>436.41761363636363</v>
      </c>
      <c r="Q356" s="112">
        <f>AVERAGE(G$5:G356)</f>
        <v>5.9659090909090912E-2</v>
      </c>
      <c r="R356" s="113">
        <f>AVERAGE(H$5:H356)</f>
        <v>217772.38920454544</v>
      </c>
      <c r="S356" s="113">
        <f>AVERAGE(I$5:I356)</f>
        <v>63671.53125</v>
      </c>
      <c r="T356" s="113">
        <f>AVERAGE(J$5:J356)</f>
        <v>158653.13068181818</v>
      </c>
      <c r="U356" s="118">
        <f>AVERAGE($M$5:M356)</f>
        <v>0.96981691919191915</v>
      </c>
      <c r="AH356" s="116">
        <v>352</v>
      </c>
      <c r="AI356" s="116">
        <v>482</v>
      </c>
      <c r="AJ356" s="116">
        <v>33</v>
      </c>
      <c r="AK356" s="116">
        <v>33</v>
      </c>
      <c r="AL356" s="117">
        <v>4278.3211521201356</v>
      </c>
      <c r="AM356" s="116">
        <v>449</v>
      </c>
      <c r="AN356" s="116">
        <v>0</v>
      </c>
      <c r="AO356" s="117">
        <v>268951</v>
      </c>
      <c r="AP356" s="117">
        <v>64900</v>
      </c>
      <c r="AQ356" s="117">
        <v>207351</v>
      </c>
      <c r="AR356" s="116" t="s">
        <v>123</v>
      </c>
      <c r="AS356" s="116" t="s">
        <v>123</v>
      </c>
      <c r="AT356" s="120">
        <v>0.99777777777777776</v>
      </c>
      <c r="AU356" s="126"/>
      <c r="AV356" s="126"/>
      <c r="AW356" s="112">
        <f>AVERAGE(AM$5:AM356)</f>
        <v>439.92045454545456</v>
      </c>
      <c r="AX356" s="112">
        <f>AVERAGE(AN$5:AN356)</f>
        <v>0.22159090909090909</v>
      </c>
      <c r="AY356" s="113">
        <f>AVERAGE(AO$5:AO356)</f>
        <v>263512.35227272729</v>
      </c>
      <c r="AZ356" s="113">
        <f>AVERAGE(AP$5:AP356)</f>
        <v>64124.778409090912</v>
      </c>
      <c r="BA356" s="113">
        <f>AVERAGE(AQ$5:AQ356)</f>
        <v>203413.99431818182</v>
      </c>
      <c r="BB356" s="118">
        <f>AVERAGE($AT$5:AT356)</f>
        <v>0.97760101010101041</v>
      </c>
      <c r="BC356" s="10"/>
      <c r="BD356" s="10"/>
      <c r="BE356" s="10"/>
      <c r="BF356" s="10"/>
      <c r="BG356" s="6"/>
    </row>
    <row r="357" spans="1:59" x14ac:dyDescent="0.25">
      <c r="A357" s="116">
        <v>353</v>
      </c>
      <c r="B357" s="116">
        <v>577</v>
      </c>
      <c r="C357" s="116">
        <v>34</v>
      </c>
      <c r="D357" s="116">
        <v>49</v>
      </c>
      <c r="E357" s="117">
        <v>3849.6107222871387</v>
      </c>
      <c r="F357" s="116">
        <v>433</v>
      </c>
      <c r="G357" s="116">
        <v>0</v>
      </c>
      <c r="H357" s="117">
        <v>216067</v>
      </c>
      <c r="I357" s="117">
        <v>63300</v>
      </c>
      <c r="J357" s="117">
        <v>157667</v>
      </c>
      <c r="K357" s="116" t="s">
        <v>123</v>
      </c>
      <c r="L357" s="116" t="s">
        <v>123</v>
      </c>
      <c r="M357" s="120">
        <v>0.9622222222222222</v>
      </c>
      <c r="N357" s="126"/>
      <c r="O357" s="126"/>
      <c r="P357" s="112">
        <f>AVERAGE($F$5:F357)</f>
        <v>436.40793201133147</v>
      </c>
      <c r="Q357" s="112">
        <f>AVERAGE(G$5:G357)</f>
        <v>5.9490084985835696E-2</v>
      </c>
      <c r="R357" s="113">
        <f>AVERAGE(H$5:H357)</f>
        <v>217767.55807365439</v>
      </c>
      <c r="S357" s="113">
        <f>AVERAGE(I$5:I357)</f>
        <v>63670.47875354108</v>
      </c>
      <c r="T357" s="113">
        <f>AVERAGE(J$5:J357)</f>
        <v>158650.33711048157</v>
      </c>
      <c r="U357" s="118">
        <f>AVERAGE($M$5:M357)</f>
        <v>0.96979540446962542</v>
      </c>
      <c r="AH357" s="116">
        <v>353</v>
      </c>
      <c r="AI357" s="116">
        <v>404</v>
      </c>
      <c r="AJ357" s="116">
        <v>34</v>
      </c>
      <c r="AK357" s="116">
        <v>31</v>
      </c>
      <c r="AL357" s="117">
        <v>3370.5924484288425</v>
      </c>
      <c r="AM357" s="116">
        <v>407</v>
      </c>
      <c r="AN357" s="116">
        <v>0</v>
      </c>
      <c r="AO357" s="117">
        <v>243793</v>
      </c>
      <c r="AP357" s="117">
        <v>60700</v>
      </c>
      <c r="AQ357" s="117">
        <v>186193</v>
      </c>
      <c r="AR357" s="116" t="s">
        <v>123</v>
      </c>
      <c r="AS357" s="116" t="s">
        <v>123</v>
      </c>
      <c r="AT357" s="120">
        <v>0.9044444444444445</v>
      </c>
      <c r="AU357" s="126"/>
      <c r="AV357" s="126"/>
      <c r="AW357" s="112">
        <f>AVERAGE(AM$5:AM357)</f>
        <v>439.82719546742209</v>
      </c>
      <c r="AX357" s="112">
        <f>AVERAGE(AN$5:AN357)</f>
        <v>0.22096317280453256</v>
      </c>
      <c r="AY357" s="113">
        <f>AVERAGE(AO$5:AO357)</f>
        <v>263456.49008498585</v>
      </c>
      <c r="AZ357" s="113">
        <f>AVERAGE(AP$5:AP357)</f>
        <v>64115.076487252125</v>
      </c>
      <c r="BA357" s="113">
        <f>AVERAGE(AQ$5:AQ357)</f>
        <v>203365.20963172804</v>
      </c>
      <c r="BB357" s="118">
        <f>AVERAGE($AT$5:AT357)</f>
        <v>0.97739376770538267</v>
      </c>
      <c r="BC357" s="6"/>
      <c r="BD357" s="6"/>
      <c r="BE357" s="6"/>
      <c r="BF357" s="6"/>
      <c r="BG357" s="10"/>
    </row>
    <row r="358" spans="1:59" x14ac:dyDescent="0.25">
      <c r="A358" s="116">
        <v>354</v>
      </c>
      <c r="B358" s="116">
        <v>550</v>
      </c>
      <c r="C358" s="116">
        <v>40</v>
      </c>
      <c r="D358" s="116">
        <v>35</v>
      </c>
      <c r="E358" s="117">
        <v>3539.0263133269368</v>
      </c>
      <c r="F358" s="116">
        <v>447</v>
      </c>
      <c r="G358" s="116">
        <v>0</v>
      </c>
      <c r="H358" s="117">
        <v>223053</v>
      </c>
      <c r="I358" s="117">
        <v>64700</v>
      </c>
      <c r="J358" s="117">
        <v>161853</v>
      </c>
      <c r="K358" s="116" t="s">
        <v>123</v>
      </c>
      <c r="L358" s="116" t="s">
        <v>123</v>
      </c>
      <c r="M358" s="120">
        <v>0.99333333333333329</v>
      </c>
      <c r="N358" s="126"/>
      <c r="O358" s="126"/>
      <c r="P358" s="112">
        <f>AVERAGE($F$5:F358)</f>
        <v>436.43785310734461</v>
      </c>
      <c r="Q358" s="112">
        <f>AVERAGE(G$5:G358)</f>
        <v>5.9322033898305086E-2</v>
      </c>
      <c r="R358" s="113">
        <f>AVERAGE(H$5:H358)</f>
        <v>217782.48870056498</v>
      </c>
      <c r="S358" s="113">
        <f>AVERAGE(I$5:I358)</f>
        <v>63673.387005649718</v>
      </c>
      <c r="T358" s="113">
        <f>AVERAGE(J$5:J358)</f>
        <v>158659.38418079095</v>
      </c>
      <c r="U358" s="118">
        <f>AVERAGE($M$5:M358)</f>
        <v>0.9698618957940992</v>
      </c>
      <c r="AH358" s="116">
        <v>354</v>
      </c>
      <c r="AI358" s="116">
        <v>472</v>
      </c>
      <c r="AJ358" s="116">
        <v>42</v>
      </c>
      <c r="AK358" s="116">
        <v>38</v>
      </c>
      <c r="AL358" s="117">
        <v>2000.132066831995</v>
      </c>
      <c r="AM358" s="116">
        <v>444</v>
      </c>
      <c r="AN358" s="116">
        <v>0</v>
      </c>
      <c r="AO358" s="117">
        <v>265956</v>
      </c>
      <c r="AP358" s="117">
        <v>64400</v>
      </c>
      <c r="AQ358" s="117">
        <v>205356</v>
      </c>
      <c r="AR358" s="116" t="s">
        <v>123</v>
      </c>
      <c r="AS358" s="116" t="s">
        <v>123</v>
      </c>
      <c r="AT358" s="120">
        <v>0.98666666666666669</v>
      </c>
      <c r="AU358" s="126"/>
      <c r="AV358" s="126"/>
      <c r="AW358" s="112">
        <f>AVERAGE(AM$5:AM358)</f>
        <v>439.83898305084745</v>
      </c>
      <c r="AX358" s="112">
        <f>AVERAGE(AN$5:AN358)</f>
        <v>0.22033898305084745</v>
      </c>
      <c r="AY358" s="113">
        <f>AVERAGE(AO$5:AO358)</f>
        <v>263463.55084745761</v>
      </c>
      <c r="AZ358" s="113">
        <f>AVERAGE(AP$5:AP358)</f>
        <v>64115.881355932201</v>
      </c>
      <c r="BA358" s="113">
        <f>AVERAGE(AQ$5:AQ358)</f>
        <v>203370.83333333334</v>
      </c>
      <c r="BB358" s="118">
        <f>AVERAGE($AT$5:AT358)</f>
        <v>0.97741996233521689</v>
      </c>
    </row>
    <row r="359" spans="1:59" x14ac:dyDescent="0.25">
      <c r="A359" s="116">
        <v>355</v>
      </c>
      <c r="B359" s="116">
        <v>533</v>
      </c>
      <c r="C359" s="116">
        <v>38</v>
      </c>
      <c r="D359" s="116">
        <v>39</v>
      </c>
      <c r="E359" s="117">
        <v>3013.7665280372312</v>
      </c>
      <c r="F359" s="116">
        <v>443</v>
      </c>
      <c r="G359" s="116">
        <v>0</v>
      </c>
      <c r="H359" s="117">
        <v>221057</v>
      </c>
      <c r="I359" s="117">
        <v>64300</v>
      </c>
      <c r="J359" s="117">
        <v>160657</v>
      </c>
      <c r="K359" s="116" t="s">
        <v>123</v>
      </c>
      <c r="L359" s="116" t="s">
        <v>123</v>
      </c>
      <c r="M359" s="120">
        <v>0.98444444444444446</v>
      </c>
      <c r="N359" s="126"/>
      <c r="O359" s="126"/>
      <c r="P359" s="112">
        <f>AVERAGE($F$5:F359)</f>
        <v>436.456338028169</v>
      </c>
      <c r="Q359" s="112">
        <f>AVERAGE(G$5:G359)</f>
        <v>5.9154929577464786E-2</v>
      </c>
      <c r="R359" s="113">
        <f>AVERAGE(H$5:H359)</f>
        <v>217791.71267605634</v>
      </c>
      <c r="S359" s="113">
        <f>AVERAGE(I$5:I359)</f>
        <v>63675.152112676056</v>
      </c>
      <c r="T359" s="113">
        <f>AVERAGE(J$5:J359)</f>
        <v>158665.01126760565</v>
      </c>
      <c r="U359" s="118">
        <f>AVERAGE($M$5:M359)</f>
        <v>0.96990297339593112</v>
      </c>
      <c r="AH359" s="116">
        <v>355</v>
      </c>
      <c r="AI359" s="116">
        <v>512</v>
      </c>
      <c r="AJ359" s="116">
        <v>38</v>
      </c>
      <c r="AK359" s="116">
        <v>37</v>
      </c>
      <c r="AL359" s="117">
        <v>2865.7218917674704</v>
      </c>
      <c r="AM359" s="116">
        <v>445</v>
      </c>
      <c r="AN359" s="116">
        <v>0</v>
      </c>
      <c r="AO359" s="117">
        <v>266555</v>
      </c>
      <c r="AP359" s="117">
        <v>64500</v>
      </c>
      <c r="AQ359" s="117">
        <v>205755</v>
      </c>
      <c r="AR359" s="116" t="s">
        <v>123</v>
      </c>
      <c r="AS359" s="116" t="s">
        <v>123</v>
      </c>
      <c r="AT359" s="120">
        <v>0.98888888888888893</v>
      </c>
      <c r="AU359" s="126"/>
      <c r="AV359" s="126"/>
      <c r="AW359" s="112">
        <f>AVERAGE(AM$5:AM359)</f>
        <v>439.85352112676054</v>
      </c>
      <c r="AX359" s="112">
        <f>AVERAGE(AN$5:AN359)</f>
        <v>0.21971830985915494</v>
      </c>
      <c r="AY359" s="113">
        <f>AVERAGE(AO$5:AO359)</f>
        <v>263472.2591549296</v>
      </c>
      <c r="AZ359" s="113">
        <f>AVERAGE(AP$5:AP359)</f>
        <v>64116.96338028169</v>
      </c>
      <c r="BA359" s="113">
        <f>AVERAGE(AQ$5:AQ359)</f>
        <v>203377.54929577466</v>
      </c>
      <c r="BB359" s="118">
        <f>AVERAGE($AT$5:AT359)</f>
        <v>0.97745226917057926</v>
      </c>
      <c r="BC359" s="6"/>
      <c r="BD359" s="6"/>
      <c r="BE359" s="6"/>
      <c r="BF359" s="6"/>
      <c r="BG359" s="6"/>
    </row>
    <row r="360" spans="1:59" x14ac:dyDescent="0.25">
      <c r="A360" s="116">
        <v>356</v>
      </c>
      <c r="B360" s="116">
        <v>515</v>
      </c>
      <c r="C360" s="116">
        <v>38</v>
      </c>
      <c r="D360" s="116">
        <v>49</v>
      </c>
      <c r="E360" s="117">
        <v>2390.6533993258095</v>
      </c>
      <c r="F360" s="116">
        <v>433</v>
      </c>
      <c r="G360" s="116">
        <v>0</v>
      </c>
      <c r="H360" s="117">
        <v>216067</v>
      </c>
      <c r="I360" s="117">
        <v>63300</v>
      </c>
      <c r="J360" s="117">
        <v>157667</v>
      </c>
      <c r="K360" s="116" t="s">
        <v>123</v>
      </c>
      <c r="L360" s="116" t="s">
        <v>123</v>
      </c>
      <c r="M360" s="120">
        <v>0.9622222222222222</v>
      </c>
      <c r="N360" s="126"/>
      <c r="O360" s="126"/>
      <c r="P360" s="112">
        <f>AVERAGE($F$5:F360)</f>
        <v>436.44662921348316</v>
      </c>
      <c r="Q360" s="112">
        <f>AVERAGE(G$5:G360)</f>
        <v>5.8988764044943819E-2</v>
      </c>
      <c r="R360" s="113">
        <f>AVERAGE(H$5:H360)</f>
        <v>217786.86797752808</v>
      </c>
      <c r="S360" s="113">
        <f>AVERAGE(I$5:I360)</f>
        <v>63674.098314606745</v>
      </c>
      <c r="T360" s="113">
        <f>AVERAGE(J$5:J360)</f>
        <v>158662.20786516854</v>
      </c>
      <c r="U360" s="118">
        <f>AVERAGE($M$5:M360)</f>
        <v>0.96988139825218478</v>
      </c>
      <c r="AH360" s="116">
        <v>356</v>
      </c>
      <c r="AI360" s="116">
        <v>591</v>
      </c>
      <c r="AJ360" s="116">
        <v>46</v>
      </c>
      <c r="AK360" s="116">
        <v>34</v>
      </c>
      <c r="AL360" s="117">
        <v>2255.054842260728</v>
      </c>
      <c r="AM360" s="116">
        <v>448</v>
      </c>
      <c r="AN360" s="116">
        <v>0</v>
      </c>
      <c r="AO360" s="117">
        <v>268352</v>
      </c>
      <c r="AP360" s="117">
        <v>64800</v>
      </c>
      <c r="AQ360" s="117">
        <v>206952</v>
      </c>
      <c r="AR360" s="116" t="s">
        <v>123</v>
      </c>
      <c r="AS360" s="116" t="s">
        <v>123</v>
      </c>
      <c r="AT360" s="120">
        <v>0.99555555555555553</v>
      </c>
      <c r="AU360" s="126"/>
      <c r="AV360" s="126"/>
      <c r="AW360" s="112">
        <f>AVERAGE(AM$5:AM360)</f>
        <v>439.87640449438203</v>
      </c>
      <c r="AX360" s="112">
        <f>AVERAGE(AN$5:AN360)</f>
        <v>0.21910112359550563</v>
      </c>
      <c r="AY360" s="113">
        <f>AVERAGE(AO$5:AO360)</f>
        <v>263485.96629213484</v>
      </c>
      <c r="AZ360" s="113">
        <f>AVERAGE(AP$5:AP360)</f>
        <v>64118.882022471909</v>
      </c>
      <c r="BA360" s="113">
        <f>AVERAGE(AQ$5:AQ360)</f>
        <v>203387.58988764044</v>
      </c>
      <c r="BB360" s="118">
        <f>AVERAGE($AT$5:AT360)</f>
        <v>0.97750312109862691</v>
      </c>
      <c r="BC360" s="10"/>
      <c r="BD360" s="10"/>
      <c r="BE360" s="10"/>
      <c r="BF360" s="10"/>
      <c r="BG360" s="6"/>
    </row>
    <row r="361" spans="1:59" x14ac:dyDescent="0.25">
      <c r="A361" s="116">
        <v>357</v>
      </c>
      <c r="B361" s="116">
        <v>582</v>
      </c>
      <c r="C361" s="116">
        <v>43</v>
      </c>
      <c r="D361" s="116">
        <v>51</v>
      </c>
      <c r="E361" s="117">
        <v>3052.7062771727979</v>
      </c>
      <c r="F361" s="116">
        <v>431</v>
      </c>
      <c r="G361" s="116">
        <v>0</v>
      </c>
      <c r="H361" s="117">
        <v>215069</v>
      </c>
      <c r="I361" s="117">
        <v>63100</v>
      </c>
      <c r="J361" s="117">
        <v>157069</v>
      </c>
      <c r="K361" s="116" t="s">
        <v>123</v>
      </c>
      <c r="L361" s="116" t="s">
        <v>123</v>
      </c>
      <c r="M361" s="120">
        <v>0.95777777777777773</v>
      </c>
      <c r="N361" s="126"/>
      <c r="O361" s="126"/>
      <c r="P361" s="112">
        <f>AVERAGE($F$5:F361)</f>
        <v>436.43137254901961</v>
      </c>
      <c r="Q361" s="112">
        <f>AVERAGE(G$5:G361)</f>
        <v>5.8823529411764705E-2</v>
      </c>
      <c r="R361" s="113">
        <f>AVERAGE(H$5:H361)</f>
        <v>217779.25490196078</v>
      </c>
      <c r="S361" s="113">
        <f>AVERAGE(I$5:I361)</f>
        <v>63672.490196078434</v>
      </c>
      <c r="T361" s="113">
        <f>AVERAGE(J$5:J361)</f>
        <v>158657.74509803922</v>
      </c>
      <c r="U361" s="118">
        <f>AVERAGE($M$5:M361)</f>
        <v>0.96984749455337693</v>
      </c>
      <c r="AH361" s="116">
        <v>357</v>
      </c>
      <c r="AI361" s="116">
        <v>496</v>
      </c>
      <c r="AJ361" s="116">
        <v>44</v>
      </c>
      <c r="AK361" s="116">
        <v>33</v>
      </c>
      <c r="AL361" s="117">
        <v>3042.7174075812381</v>
      </c>
      <c r="AM361" s="116">
        <v>449</v>
      </c>
      <c r="AN361" s="116">
        <v>0</v>
      </c>
      <c r="AO361" s="117">
        <v>268951</v>
      </c>
      <c r="AP361" s="117">
        <v>64900</v>
      </c>
      <c r="AQ361" s="117">
        <v>207351</v>
      </c>
      <c r="AR361" s="116" t="s">
        <v>123</v>
      </c>
      <c r="AS361" s="116" t="s">
        <v>123</v>
      </c>
      <c r="AT361" s="120">
        <v>0.99777777777777776</v>
      </c>
      <c r="AU361" s="126"/>
      <c r="AV361" s="126"/>
      <c r="AW361" s="112">
        <f>AVERAGE(AM$5:AM361)</f>
        <v>439.9019607843137</v>
      </c>
      <c r="AX361" s="112">
        <f>AVERAGE(AN$5:AN361)</f>
        <v>0.21848739495798319</v>
      </c>
      <c r="AY361" s="113">
        <f>AVERAGE(AO$5:AO361)</f>
        <v>263501.27450980392</v>
      </c>
      <c r="AZ361" s="113">
        <f>AVERAGE(AP$5:AP361)</f>
        <v>64121.070028011207</v>
      </c>
      <c r="BA361" s="113">
        <f>AVERAGE(AQ$5:AQ361)</f>
        <v>203398.6918767507</v>
      </c>
      <c r="BB361" s="118">
        <f>AVERAGE($AT$5:AT361)</f>
        <v>0.97755991285403077</v>
      </c>
      <c r="BC361" s="6"/>
      <c r="BD361" s="6"/>
      <c r="BE361" s="6"/>
      <c r="BF361" s="6"/>
      <c r="BG361" s="10"/>
    </row>
    <row r="362" spans="1:59" x14ac:dyDescent="0.25">
      <c r="A362" s="116">
        <v>358</v>
      </c>
      <c r="B362" s="116">
        <v>612</v>
      </c>
      <c r="C362" s="116">
        <v>43</v>
      </c>
      <c r="D362" s="116">
        <v>43</v>
      </c>
      <c r="E362" s="117">
        <v>2289.0208721469585</v>
      </c>
      <c r="F362" s="116">
        <v>439</v>
      </c>
      <c r="G362" s="116">
        <v>0</v>
      </c>
      <c r="H362" s="117">
        <v>219061</v>
      </c>
      <c r="I362" s="117">
        <v>63900</v>
      </c>
      <c r="J362" s="117">
        <v>159461</v>
      </c>
      <c r="K362" s="116" t="s">
        <v>123</v>
      </c>
      <c r="L362" s="116" t="s">
        <v>123</v>
      </c>
      <c r="M362" s="120">
        <v>0.97555555555555551</v>
      </c>
      <c r="N362" s="126"/>
      <c r="O362" s="126"/>
      <c r="P362" s="112">
        <f>AVERAGE($F$5:F362)</f>
        <v>436.43854748603354</v>
      </c>
      <c r="Q362" s="112">
        <f>AVERAGE(G$5:G362)</f>
        <v>5.8659217877094973E-2</v>
      </c>
      <c r="R362" s="113">
        <f>AVERAGE(H$5:H362)</f>
        <v>217782.83519553073</v>
      </c>
      <c r="S362" s="113">
        <f>AVERAGE(I$5:I362)</f>
        <v>63673.125698324024</v>
      </c>
      <c r="T362" s="113">
        <f>AVERAGE(J$5:J362)</f>
        <v>158659.98882681565</v>
      </c>
      <c r="U362" s="118">
        <f>AVERAGE($M$5:M362)</f>
        <v>0.96986343885785231</v>
      </c>
      <c r="AH362" s="116">
        <v>358</v>
      </c>
      <c r="AI362" s="116">
        <v>503</v>
      </c>
      <c r="AJ362" s="116">
        <v>26</v>
      </c>
      <c r="AK362" s="116">
        <v>56</v>
      </c>
      <c r="AL362" s="117">
        <v>4135.4930074679414</v>
      </c>
      <c r="AM362" s="116">
        <v>426</v>
      </c>
      <c r="AN362" s="116">
        <v>0</v>
      </c>
      <c r="AO362" s="117">
        <v>255174</v>
      </c>
      <c r="AP362" s="117">
        <v>62600</v>
      </c>
      <c r="AQ362" s="117">
        <v>198174</v>
      </c>
      <c r="AR362" s="116" t="s">
        <v>123</v>
      </c>
      <c r="AS362" s="116" t="s">
        <v>123</v>
      </c>
      <c r="AT362" s="120">
        <v>0.94666666666666666</v>
      </c>
      <c r="AU362" s="126"/>
      <c r="AV362" s="126"/>
      <c r="AW362" s="112">
        <f>AVERAGE(AM$5:AM362)</f>
        <v>439.8631284916201</v>
      </c>
      <c r="AX362" s="112">
        <f>AVERAGE(AN$5:AN362)</f>
        <v>0.21787709497206703</v>
      </c>
      <c r="AY362" s="113">
        <f>AVERAGE(AO$5:AO362)</f>
        <v>263478.01396648044</v>
      </c>
      <c r="AZ362" s="113">
        <f>AVERAGE(AP$5:AP362)</f>
        <v>64116.821229050278</v>
      </c>
      <c r="BA362" s="113">
        <f>AVERAGE(AQ$5:AQ362)</f>
        <v>203384.09776536314</v>
      </c>
      <c r="BB362" s="118">
        <f>AVERAGE($AT$5:AT362)</f>
        <v>0.97747361887026718</v>
      </c>
    </row>
    <row r="363" spans="1:59" x14ac:dyDescent="0.25">
      <c r="A363" s="116">
        <v>359</v>
      </c>
      <c r="B363" s="116">
        <v>512</v>
      </c>
      <c r="C363" s="116">
        <v>28</v>
      </c>
      <c r="D363" s="116">
        <v>35</v>
      </c>
      <c r="E363" s="117">
        <v>2137.2278267829656</v>
      </c>
      <c r="F363" s="116">
        <v>447</v>
      </c>
      <c r="G363" s="116">
        <v>0</v>
      </c>
      <c r="H363" s="117">
        <v>223053</v>
      </c>
      <c r="I363" s="117">
        <v>64700</v>
      </c>
      <c r="J363" s="117">
        <v>161853</v>
      </c>
      <c r="K363" s="116" t="s">
        <v>123</v>
      </c>
      <c r="L363" s="116" t="s">
        <v>123</v>
      </c>
      <c r="M363" s="120">
        <v>0.99333333333333329</v>
      </c>
      <c r="N363" s="126"/>
      <c r="O363" s="126"/>
      <c r="P363" s="112">
        <f>AVERAGE($F$5:F363)</f>
        <v>436.46796657381617</v>
      </c>
      <c r="Q363" s="112">
        <f>AVERAGE(G$5:G363)</f>
        <v>5.8495821727019497E-2</v>
      </c>
      <c r="R363" s="113">
        <f>AVERAGE(H$5:H363)</f>
        <v>217797.51532033426</v>
      </c>
      <c r="S363" s="113">
        <f>AVERAGE(I$5:I363)</f>
        <v>63675.986072423395</v>
      </c>
      <c r="T363" s="113">
        <f>AVERAGE(J$5:J363)</f>
        <v>158668.88300835656</v>
      </c>
      <c r="U363" s="118">
        <f>AVERAGE($M$5:M363)</f>
        <v>0.96992881460848035</v>
      </c>
      <c r="AH363" s="116">
        <v>359</v>
      </c>
      <c r="AI363" s="116">
        <v>549</v>
      </c>
      <c r="AJ363" s="116">
        <v>23</v>
      </c>
      <c r="AK363" s="116">
        <v>41</v>
      </c>
      <c r="AL363" s="117">
        <v>4155.9196483647647</v>
      </c>
      <c r="AM363" s="116">
        <v>441</v>
      </c>
      <c r="AN363" s="116">
        <v>0</v>
      </c>
      <c r="AO363" s="117">
        <v>264159</v>
      </c>
      <c r="AP363" s="117">
        <v>64100</v>
      </c>
      <c r="AQ363" s="117">
        <v>204159</v>
      </c>
      <c r="AR363" s="116" t="s">
        <v>123</v>
      </c>
      <c r="AS363" s="116" t="s">
        <v>123</v>
      </c>
      <c r="AT363" s="120">
        <v>0.98</v>
      </c>
      <c r="AU363" s="126"/>
      <c r="AV363" s="126"/>
      <c r="AW363" s="112">
        <f>AVERAGE(AM$5:AM363)</f>
        <v>439.86629526462394</v>
      </c>
      <c r="AX363" s="112">
        <f>AVERAGE(AN$5:AN363)</f>
        <v>0.21727019498607242</v>
      </c>
      <c r="AY363" s="113">
        <f>AVERAGE(AO$5:AO363)</f>
        <v>263479.91086350975</v>
      </c>
      <c r="AZ363" s="113">
        <f>AVERAGE(AP$5:AP363)</f>
        <v>64116.774373259053</v>
      </c>
      <c r="BA363" s="113">
        <f>AVERAGE(AQ$5:AQ363)</f>
        <v>203386.25626740948</v>
      </c>
      <c r="BB363" s="118">
        <f>AVERAGE($AT$5:AT363)</f>
        <v>0.97748065614360913</v>
      </c>
      <c r="BC363" s="6"/>
      <c r="BD363" s="6"/>
      <c r="BE363" s="6"/>
      <c r="BF363" s="6"/>
      <c r="BG363" s="6"/>
    </row>
    <row r="364" spans="1:59" x14ac:dyDescent="0.25">
      <c r="A364" s="116">
        <v>360</v>
      </c>
      <c r="B364" s="116">
        <v>583</v>
      </c>
      <c r="C364" s="116">
        <v>31</v>
      </c>
      <c r="D364" s="116">
        <v>42</v>
      </c>
      <c r="E364" s="117">
        <v>2211.3124361308774</v>
      </c>
      <c r="F364" s="116">
        <v>440</v>
      </c>
      <c r="G364" s="116">
        <v>0</v>
      </c>
      <c r="H364" s="117">
        <v>219560</v>
      </c>
      <c r="I364" s="117">
        <v>64000</v>
      </c>
      <c r="J364" s="117">
        <v>159760</v>
      </c>
      <c r="K364" s="116" t="s">
        <v>123</v>
      </c>
      <c r="L364" s="116" t="s">
        <v>123</v>
      </c>
      <c r="M364" s="120">
        <v>0.97777777777777775</v>
      </c>
      <c r="N364" s="126"/>
      <c r="O364" s="126"/>
      <c r="P364" s="112">
        <f>AVERAGE($F$5:F364)</f>
        <v>436.47777777777776</v>
      </c>
      <c r="Q364" s="112">
        <f>AVERAGE(G$5:G364)</f>
        <v>5.8333333333333334E-2</v>
      </c>
      <c r="R364" s="113">
        <f>AVERAGE(H$5:H364)</f>
        <v>217802.41111111111</v>
      </c>
      <c r="S364" s="113">
        <f>AVERAGE(I$5:I364)</f>
        <v>63676.886111111111</v>
      </c>
      <c r="T364" s="113">
        <f>AVERAGE(J$5:J364)</f>
        <v>158671.9138888889</v>
      </c>
      <c r="U364" s="118">
        <f>AVERAGE($M$5:M364)</f>
        <v>0.9699506172839506</v>
      </c>
      <c r="AH364" s="116">
        <v>360</v>
      </c>
      <c r="AI364" s="116">
        <v>520</v>
      </c>
      <c r="AJ364" s="116">
        <v>40</v>
      </c>
      <c r="AK364" s="116">
        <v>42</v>
      </c>
      <c r="AL364" s="117">
        <v>4664.9548229588518</v>
      </c>
      <c r="AM364" s="116">
        <v>440</v>
      </c>
      <c r="AN364" s="116">
        <v>0</v>
      </c>
      <c r="AO364" s="117">
        <v>263560</v>
      </c>
      <c r="AP364" s="117">
        <v>64000</v>
      </c>
      <c r="AQ364" s="117">
        <v>203760</v>
      </c>
      <c r="AR364" s="116" t="s">
        <v>123</v>
      </c>
      <c r="AS364" s="116" t="s">
        <v>123</v>
      </c>
      <c r="AT364" s="120">
        <v>0.97777777777777775</v>
      </c>
      <c r="AU364" s="126"/>
      <c r="AV364" s="126"/>
      <c r="AW364" s="112">
        <f>AVERAGE(AM$5:AM364)</f>
        <v>439.86666666666667</v>
      </c>
      <c r="AX364" s="112">
        <f>AVERAGE(AN$5:AN364)</f>
        <v>0.21666666666666667</v>
      </c>
      <c r="AY364" s="113">
        <f>AVERAGE(AO$5:AO364)</f>
        <v>263480.13333333336</v>
      </c>
      <c r="AZ364" s="113">
        <f>AVERAGE(AP$5:AP364)</f>
        <v>64116.45</v>
      </c>
      <c r="BA364" s="113">
        <f>AVERAGE(AQ$5:AQ364)</f>
        <v>203387.29444444444</v>
      </c>
      <c r="BB364" s="118">
        <f>AVERAGE($AT$5:AT364)</f>
        <v>0.97748148148148173</v>
      </c>
      <c r="BC364" s="10"/>
      <c r="BD364" s="10"/>
      <c r="BE364" s="10"/>
      <c r="BF364" s="10"/>
      <c r="BG364" s="6"/>
    </row>
    <row r="365" spans="1:59" x14ac:dyDescent="0.25">
      <c r="A365" s="116">
        <v>361</v>
      </c>
      <c r="B365" s="116">
        <v>520</v>
      </c>
      <c r="C365" s="116">
        <v>37</v>
      </c>
      <c r="D365" s="116">
        <v>33</v>
      </c>
      <c r="E365" s="117">
        <v>2030.6316935794571</v>
      </c>
      <c r="F365" s="116">
        <v>449</v>
      </c>
      <c r="G365" s="116">
        <v>0</v>
      </c>
      <c r="H365" s="117">
        <v>224051</v>
      </c>
      <c r="I365" s="117">
        <v>64900</v>
      </c>
      <c r="J365" s="117">
        <v>162451</v>
      </c>
      <c r="K365" s="116" t="s">
        <v>123</v>
      </c>
      <c r="L365" s="116" t="s">
        <v>123</v>
      </c>
      <c r="M365" s="120">
        <v>0.99777777777777776</v>
      </c>
      <c r="N365" s="126"/>
      <c r="O365" s="126"/>
      <c r="P365" s="112">
        <f>AVERAGE($F$5:F365)</f>
        <v>436.51246537396122</v>
      </c>
      <c r="Q365" s="112">
        <f>AVERAGE(G$5:G365)</f>
        <v>5.817174515235457E-2</v>
      </c>
      <c r="R365" s="113">
        <f>AVERAGE(H$5:H365)</f>
        <v>217819.72022160664</v>
      </c>
      <c r="S365" s="113">
        <f>AVERAGE(I$5:I365)</f>
        <v>63680.274238227146</v>
      </c>
      <c r="T365" s="113">
        <f>AVERAGE(J$5:J365)</f>
        <v>158682.38227146814</v>
      </c>
      <c r="U365" s="118">
        <f>AVERAGE($M$5:M365)</f>
        <v>0.97002770083102496</v>
      </c>
      <c r="AH365" s="116">
        <v>361</v>
      </c>
      <c r="AI365" s="116">
        <v>520</v>
      </c>
      <c r="AJ365" s="116">
        <v>41</v>
      </c>
      <c r="AK365" s="116">
        <v>48</v>
      </c>
      <c r="AL365" s="117">
        <v>4287.2127324619905</v>
      </c>
      <c r="AM365" s="116">
        <v>434</v>
      </c>
      <c r="AN365" s="116">
        <v>0</v>
      </c>
      <c r="AO365" s="117">
        <v>259966</v>
      </c>
      <c r="AP365" s="117">
        <v>63400</v>
      </c>
      <c r="AQ365" s="117">
        <v>201366</v>
      </c>
      <c r="AR365" s="116" t="s">
        <v>123</v>
      </c>
      <c r="AS365" s="116" t="s">
        <v>123</v>
      </c>
      <c r="AT365" s="120">
        <v>0.96444444444444444</v>
      </c>
      <c r="AU365" s="126"/>
      <c r="AV365" s="126"/>
      <c r="AW365" s="112">
        <f>AVERAGE(AM$5:AM365)</f>
        <v>439.85041551246536</v>
      </c>
      <c r="AX365" s="112">
        <f>AVERAGE(AN$5:AN365)</f>
        <v>0.21606648199445982</v>
      </c>
      <c r="AY365" s="113">
        <f>AVERAGE(AO$5:AO365)</f>
        <v>263470.39889196673</v>
      </c>
      <c r="AZ365" s="113">
        <f>AVERAGE(AP$5:AP365)</f>
        <v>64114.465373961219</v>
      </c>
      <c r="BA365" s="113">
        <f>AVERAGE(AQ$5:AQ365)</f>
        <v>203381.69529085871</v>
      </c>
      <c r="BB365" s="118">
        <f>AVERAGE($AT$5:AT365)</f>
        <v>0.97744536780547886</v>
      </c>
      <c r="BC365" s="6"/>
      <c r="BD365" s="6"/>
      <c r="BE365" s="6"/>
      <c r="BF365" s="6"/>
      <c r="BG365" s="10"/>
    </row>
    <row r="366" spans="1:59" x14ac:dyDescent="0.25">
      <c r="A366" s="116">
        <v>362</v>
      </c>
      <c r="B366" s="116">
        <v>612</v>
      </c>
      <c r="C366" s="116">
        <v>44</v>
      </c>
      <c r="D366" s="116">
        <v>45</v>
      </c>
      <c r="E366" s="117">
        <v>3094.9048242932822</v>
      </c>
      <c r="F366" s="116">
        <v>437</v>
      </c>
      <c r="G366" s="116">
        <v>0</v>
      </c>
      <c r="H366" s="117">
        <v>218063</v>
      </c>
      <c r="I366" s="117">
        <v>63700</v>
      </c>
      <c r="J366" s="117">
        <v>158863</v>
      </c>
      <c r="K366" s="116" t="s">
        <v>123</v>
      </c>
      <c r="L366" s="116" t="s">
        <v>123</v>
      </c>
      <c r="M366" s="120">
        <v>0.97111111111111115</v>
      </c>
      <c r="N366" s="126"/>
      <c r="O366" s="126"/>
      <c r="P366" s="112">
        <f>AVERAGE($F$5:F366)</f>
        <v>436.51381215469615</v>
      </c>
      <c r="Q366" s="112">
        <f>AVERAGE(G$5:G366)</f>
        <v>5.8011049723756904E-2</v>
      </c>
      <c r="R366" s="113">
        <f>AVERAGE(H$5:H366)</f>
        <v>217820.39226519337</v>
      </c>
      <c r="S366" s="113">
        <f>AVERAGE(I$5:I366)</f>
        <v>63680.328729281769</v>
      </c>
      <c r="T366" s="113">
        <f>AVERAGE(J$5:J366)</f>
        <v>158682.88121546962</v>
      </c>
      <c r="U366" s="118">
        <f>AVERAGE($M$5:M366)</f>
        <v>0.97003069367710248</v>
      </c>
      <c r="AH366" s="116">
        <v>362</v>
      </c>
      <c r="AI366" s="116">
        <v>539</v>
      </c>
      <c r="AJ366" s="116">
        <v>42</v>
      </c>
      <c r="AK366" s="116">
        <v>38</v>
      </c>
      <c r="AL366" s="117">
        <v>3885.9314312817637</v>
      </c>
      <c r="AM366" s="116">
        <v>444</v>
      </c>
      <c r="AN366" s="116">
        <v>0</v>
      </c>
      <c r="AO366" s="117">
        <v>265956</v>
      </c>
      <c r="AP366" s="117">
        <v>64400</v>
      </c>
      <c r="AQ366" s="117">
        <v>205356</v>
      </c>
      <c r="AR366" s="116" t="s">
        <v>123</v>
      </c>
      <c r="AS366" s="116" t="s">
        <v>123</v>
      </c>
      <c r="AT366" s="120">
        <v>0.98666666666666669</v>
      </c>
      <c r="AU366" s="126"/>
      <c r="AV366" s="126"/>
      <c r="AW366" s="112">
        <f>AVERAGE(AM$5:AM366)</f>
        <v>439.86187845303868</v>
      </c>
      <c r="AX366" s="112">
        <f>AVERAGE(AN$5:AN366)</f>
        <v>0.21546961325966851</v>
      </c>
      <c r="AY366" s="113">
        <f>AVERAGE(AO$5:AO366)</f>
        <v>263477.26519337017</v>
      </c>
      <c r="AZ366" s="113">
        <f>AVERAGE(AP$5:AP366)</f>
        <v>64115.254143646409</v>
      </c>
      <c r="BA366" s="113">
        <f>AVERAGE(AQ$5:AQ366)</f>
        <v>203387.14917127072</v>
      </c>
      <c r="BB366" s="118">
        <f>AVERAGE($AT$5:AT366)</f>
        <v>0.97747084100675286</v>
      </c>
    </row>
    <row r="367" spans="1:59" x14ac:dyDescent="0.25">
      <c r="A367" s="116">
        <v>363</v>
      </c>
      <c r="B367" s="116">
        <v>554</v>
      </c>
      <c r="C367" s="116">
        <v>43</v>
      </c>
      <c r="D367" s="116">
        <v>47</v>
      </c>
      <c r="E367" s="117">
        <v>2156.9579150532941</v>
      </c>
      <c r="F367" s="116">
        <v>435</v>
      </c>
      <c r="G367" s="116">
        <v>0</v>
      </c>
      <c r="H367" s="117">
        <v>217065</v>
      </c>
      <c r="I367" s="117">
        <v>63500</v>
      </c>
      <c r="J367" s="117">
        <v>158265</v>
      </c>
      <c r="K367" s="116" t="s">
        <v>123</v>
      </c>
      <c r="L367" s="116" t="s">
        <v>123</v>
      </c>
      <c r="M367" s="120">
        <v>0.96666666666666667</v>
      </c>
      <c r="N367" s="126"/>
      <c r="O367" s="126"/>
      <c r="P367" s="112">
        <f>AVERAGE($F$5:F367)</f>
        <v>436.50964187327821</v>
      </c>
      <c r="Q367" s="112">
        <f>AVERAGE(G$5:G367)</f>
        <v>5.7851239669421489E-2</v>
      </c>
      <c r="R367" s="113">
        <f>AVERAGE(H$5:H367)</f>
        <v>217818.31129476585</v>
      </c>
      <c r="S367" s="113">
        <f>AVERAGE(I$5:I367)</f>
        <v>63679.831955922862</v>
      </c>
      <c r="T367" s="113">
        <f>AVERAGE(J$5:J367)</f>
        <v>158681.73002754821</v>
      </c>
      <c r="U367" s="118">
        <f>AVERAGE($M$5:M367)</f>
        <v>0.97002142638506261</v>
      </c>
      <c r="AH367" s="116">
        <v>363</v>
      </c>
      <c r="AI367" s="116">
        <v>534</v>
      </c>
      <c r="AJ367" s="116">
        <v>30</v>
      </c>
      <c r="AK367" s="116">
        <v>34</v>
      </c>
      <c r="AL367" s="117">
        <v>4266.4864256249657</v>
      </c>
      <c r="AM367" s="116">
        <v>448</v>
      </c>
      <c r="AN367" s="116">
        <v>0</v>
      </c>
      <c r="AO367" s="117">
        <v>268352</v>
      </c>
      <c r="AP367" s="117">
        <v>64800</v>
      </c>
      <c r="AQ367" s="117">
        <v>206952</v>
      </c>
      <c r="AR367" s="116" t="s">
        <v>123</v>
      </c>
      <c r="AS367" s="116" t="s">
        <v>123</v>
      </c>
      <c r="AT367" s="120">
        <v>0.99555555555555553</v>
      </c>
      <c r="AU367" s="126"/>
      <c r="AV367" s="126"/>
      <c r="AW367" s="112">
        <f>AVERAGE(AM$5:AM367)</f>
        <v>439.88429752066116</v>
      </c>
      <c r="AX367" s="112">
        <f>AVERAGE(AN$5:AN367)</f>
        <v>0.21487603305785125</v>
      </c>
      <c r="AY367" s="113">
        <f>AVERAGE(AO$5:AO367)</f>
        <v>263490.69421487604</v>
      </c>
      <c r="AZ367" s="113">
        <f>AVERAGE(AP$5:AP367)</f>
        <v>64117.140495867767</v>
      </c>
      <c r="BA367" s="113">
        <f>AVERAGE(AQ$5:AQ367)</f>
        <v>203396.9696969697</v>
      </c>
      <c r="BB367" s="118">
        <f>AVERAGE($AT$5:AT367)</f>
        <v>0.97752066115702507</v>
      </c>
      <c r="BC367" s="6"/>
      <c r="BD367" s="6"/>
      <c r="BE367" s="6"/>
      <c r="BF367" s="6"/>
      <c r="BG367" s="6"/>
    </row>
    <row r="368" spans="1:59" x14ac:dyDescent="0.25">
      <c r="A368" s="116">
        <v>364</v>
      </c>
      <c r="B368" s="116">
        <v>518</v>
      </c>
      <c r="C368" s="116">
        <v>34</v>
      </c>
      <c r="D368" s="116">
        <v>38</v>
      </c>
      <c r="E368" s="117">
        <v>3038.637680300204</v>
      </c>
      <c r="F368" s="116">
        <v>444</v>
      </c>
      <c r="G368" s="116">
        <v>0</v>
      </c>
      <c r="H368" s="117">
        <v>221556</v>
      </c>
      <c r="I368" s="117">
        <v>64400</v>
      </c>
      <c r="J368" s="117">
        <v>160956</v>
      </c>
      <c r="K368" s="116" t="s">
        <v>123</v>
      </c>
      <c r="L368" s="116" t="s">
        <v>123</v>
      </c>
      <c r="M368" s="120">
        <v>0.98666666666666669</v>
      </c>
      <c r="N368" s="126"/>
      <c r="O368" s="126"/>
      <c r="P368" s="112">
        <f>AVERAGE($F$5:F368)</f>
        <v>436.5302197802198</v>
      </c>
      <c r="Q368" s="112">
        <f>AVERAGE(G$5:G368)</f>
        <v>5.7692307692307696E-2</v>
      </c>
      <c r="R368" s="113">
        <f>AVERAGE(H$5:H368)</f>
        <v>217828.57967032967</v>
      </c>
      <c r="S368" s="113">
        <f>AVERAGE(I$5:I368)</f>
        <v>63681.810439560439</v>
      </c>
      <c r="T368" s="113">
        <f>AVERAGE(J$5:J368)</f>
        <v>158687.97802197802</v>
      </c>
      <c r="U368" s="118">
        <f>AVERAGE($M$5:M368)</f>
        <v>0.97006715506715502</v>
      </c>
      <c r="AH368" s="116">
        <v>364</v>
      </c>
      <c r="AI368" s="116">
        <v>539</v>
      </c>
      <c r="AJ368" s="116">
        <v>45</v>
      </c>
      <c r="AK368" s="116">
        <v>45</v>
      </c>
      <c r="AL368" s="117">
        <v>4325.6981886462254</v>
      </c>
      <c r="AM368" s="116">
        <v>437</v>
      </c>
      <c r="AN368" s="116">
        <v>0</v>
      </c>
      <c r="AO368" s="117">
        <v>261763</v>
      </c>
      <c r="AP368" s="117">
        <v>63700</v>
      </c>
      <c r="AQ368" s="117">
        <v>202563</v>
      </c>
      <c r="AR368" s="116" t="s">
        <v>123</v>
      </c>
      <c r="AS368" s="116" t="s">
        <v>123</v>
      </c>
      <c r="AT368" s="120">
        <v>0.97111111111111115</v>
      </c>
      <c r="AU368" s="126"/>
      <c r="AV368" s="126"/>
      <c r="AW368" s="112">
        <f>AVERAGE(AM$5:AM368)</f>
        <v>439.87637362637361</v>
      </c>
      <c r="AX368" s="112">
        <f>AVERAGE(AN$5:AN368)</f>
        <v>0.21428571428571427</v>
      </c>
      <c r="AY368" s="113">
        <f>AVERAGE(AO$5:AO368)</f>
        <v>263485.94780219783</v>
      </c>
      <c r="AZ368" s="113">
        <f>AVERAGE(AP$5:AP368)</f>
        <v>64115.994505494506</v>
      </c>
      <c r="BA368" s="113">
        <f>AVERAGE(AQ$5:AQ368)</f>
        <v>203394.67857142858</v>
      </c>
      <c r="BB368" s="118">
        <f>AVERAGE($AT$5:AT368)</f>
        <v>0.97750305250305269</v>
      </c>
      <c r="BC368" s="10"/>
      <c r="BD368" s="10"/>
      <c r="BE368" s="10"/>
      <c r="BF368" s="10"/>
      <c r="BG368" s="6"/>
    </row>
    <row r="369" spans="1:59" x14ac:dyDescent="0.25">
      <c r="A369" s="116">
        <v>365</v>
      </c>
      <c r="B369" s="116">
        <v>586</v>
      </c>
      <c r="C369" s="116">
        <v>39</v>
      </c>
      <c r="D369" s="116">
        <v>47</v>
      </c>
      <c r="E369" s="117">
        <v>2309.6260137552117</v>
      </c>
      <c r="F369" s="116">
        <v>435</v>
      </c>
      <c r="G369" s="116">
        <v>0</v>
      </c>
      <c r="H369" s="117">
        <v>217065</v>
      </c>
      <c r="I369" s="117">
        <v>63500</v>
      </c>
      <c r="J369" s="117">
        <v>158265</v>
      </c>
      <c r="K369" s="116" t="s">
        <v>123</v>
      </c>
      <c r="L369" s="116" t="s">
        <v>123</v>
      </c>
      <c r="M369" s="120">
        <v>0.96666666666666667</v>
      </c>
      <c r="N369" s="126"/>
      <c r="O369" s="126"/>
      <c r="P369" s="112">
        <f>AVERAGE($F$5:F369)</f>
        <v>436.52602739726029</v>
      </c>
      <c r="Q369" s="112">
        <f>AVERAGE(G$5:G369)</f>
        <v>5.7534246575342465E-2</v>
      </c>
      <c r="R369" s="113">
        <f>AVERAGE(H$5:H369)</f>
        <v>217826.48767123287</v>
      </c>
      <c r="S369" s="113">
        <f>AVERAGE(I$5:I369)</f>
        <v>63681.312328767126</v>
      </c>
      <c r="T369" s="113">
        <f>AVERAGE(J$5:J369)</f>
        <v>158686.81917808219</v>
      </c>
      <c r="U369" s="118">
        <f>AVERAGE($M$5:M369)</f>
        <v>0.97005783866057826</v>
      </c>
      <c r="AH369" s="116">
        <v>365</v>
      </c>
      <c r="AI369" s="116">
        <v>568</v>
      </c>
      <c r="AJ369" s="116">
        <v>41</v>
      </c>
      <c r="AK369" s="116">
        <v>47</v>
      </c>
      <c r="AL369" s="117">
        <v>4202.4404430224949</v>
      </c>
      <c r="AM369" s="116">
        <v>435</v>
      </c>
      <c r="AN369" s="116">
        <v>0</v>
      </c>
      <c r="AO369" s="117">
        <v>260565</v>
      </c>
      <c r="AP369" s="117">
        <v>63500</v>
      </c>
      <c r="AQ369" s="117">
        <v>201765</v>
      </c>
      <c r="AR369" s="116" t="s">
        <v>123</v>
      </c>
      <c r="AS369" s="116" t="s">
        <v>123</v>
      </c>
      <c r="AT369" s="120">
        <v>0.96666666666666667</v>
      </c>
      <c r="AU369" s="126"/>
      <c r="AV369" s="126"/>
      <c r="AW369" s="112">
        <f>AVERAGE(AM$5:AM369)</f>
        <v>439.86301369863014</v>
      </c>
      <c r="AX369" s="112">
        <f>AVERAGE(AN$5:AN369)</f>
        <v>0.21369863013698631</v>
      </c>
      <c r="AY369" s="113">
        <f>AVERAGE(AO$5:AO369)</f>
        <v>263477.94520547945</v>
      </c>
      <c r="AZ369" s="113">
        <f>AVERAGE(AP$5:AP369)</f>
        <v>64114.306849315071</v>
      </c>
      <c r="BA369" s="113">
        <f>AVERAGE(AQ$5:AQ369)</f>
        <v>203390.21369863013</v>
      </c>
      <c r="BB369" s="118">
        <f>AVERAGE($AT$5:AT369)</f>
        <v>0.97747336377473382</v>
      </c>
      <c r="BC369" s="6"/>
      <c r="BD369" s="6"/>
      <c r="BE369" s="6"/>
      <c r="BF369" s="6"/>
      <c r="BG369" s="10"/>
    </row>
    <row r="370" spans="1:59" x14ac:dyDescent="0.25">
      <c r="A370" s="116">
        <v>366</v>
      </c>
      <c r="B370" s="116">
        <v>621</v>
      </c>
      <c r="C370" s="116">
        <v>43</v>
      </c>
      <c r="D370" s="116">
        <v>59</v>
      </c>
      <c r="E370" s="117">
        <v>2380.5540687301659</v>
      </c>
      <c r="F370" s="116">
        <v>423</v>
      </c>
      <c r="G370" s="116">
        <v>0</v>
      </c>
      <c r="H370" s="117">
        <v>211077</v>
      </c>
      <c r="I370" s="117">
        <v>62300</v>
      </c>
      <c r="J370" s="117">
        <v>154677</v>
      </c>
      <c r="K370" s="116" t="s">
        <v>123</v>
      </c>
      <c r="L370" s="116" t="s">
        <v>123</v>
      </c>
      <c r="M370" s="120">
        <v>0.94</v>
      </c>
      <c r="N370" s="126"/>
      <c r="O370" s="126"/>
      <c r="P370" s="112">
        <f>AVERAGE($F$5:F370)</f>
        <v>436.48907103825138</v>
      </c>
      <c r="Q370" s="112">
        <f>AVERAGE(G$5:G370)</f>
        <v>5.737704918032787E-2</v>
      </c>
      <c r="R370" s="113">
        <f>AVERAGE(H$5:H370)</f>
        <v>217808.04644808744</v>
      </c>
      <c r="S370" s="113">
        <f>AVERAGE(I$5:I370)</f>
        <v>63677.538251366117</v>
      </c>
      <c r="T370" s="113">
        <f>AVERAGE(J$5:J370)</f>
        <v>158675.86338797814</v>
      </c>
      <c r="U370" s="118">
        <f>AVERAGE($M$5:M370)</f>
        <v>0.96997571341833622</v>
      </c>
      <c r="AH370" s="116">
        <v>366</v>
      </c>
      <c r="AI370" s="116">
        <v>458</v>
      </c>
      <c r="AJ370" s="116">
        <v>36</v>
      </c>
      <c r="AK370" s="116">
        <v>31</v>
      </c>
      <c r="AL370" s="117">
        <v>3078.6978827725916</v>
      </c>
      <c r="AM370" s="116">
        <v>450</v>
      </c>
      <c r="AN370" s="116">
        <v>1</v>
      </c>
      <c r="AO370" s="117">
        <v>269550</v>
      </c>
      <c r="AP370" s="117">
        <v>65599</v>
      </c>
      <c r="AQ370" s="117">
        <v>207051</v>
      </c>
      <c r="AR370" s="116" t="s">
        <v>124</v>
      </c>
      <c r="AS370" s="116" t="s">
        <v>124</v>
      </c>
      <c r="AT370" s="120">
        <v>1</v>
      </c>
      <c r="AU370" s="126"/>
      <c r="AV370" s="126"/>
      <c r="AW370" s="112">
        <f>AVERAGE(AM$5:AM370)</f>
        <v>439.89071038251365</v>
      </c>
      <c r="AX370" s="112">
        <f>AVERAGE(AN$5:AN370)</f>
        <v>0.21584699453551912</v>
      </c>
      <c r="AY370" s="113">
        <f>AVERAGE(AO$5:AO370)</f>
        <v>263494.5355191257</v>
      </c>
      <c r="AZ370" s="113">
        <f>AVERAGE(AP$5:AP370)</f>
        <v>64118.363387978141</v>
      </c>
      <c r="BA370" s="113">
        <f>AVERAGE(AQ$5:AQ370)</f>
        <v>203400.21584699454</v>
      </c>
      <c r="BB370" s="118">
        <f>AVERAGE($AT$5:AT370)</f>
        <v>0.97753491196114162</v>
      </c>
    </row>
    <row r="371" spans="1:59" x14ac:dyDescent="0.25">
      <c r="A371" s="116">
        <v>367</v>
      </c>
      <c r="B371" s="116">
        <v>577</v>
      </c>
      <c r="C371" s="116">
        <v>50</v>
      </c>
      <c r="D371" s="116">
        <v>45</v>
      </c>
      <c r="E371" s="117">
        <v>4143.7055720336157</v>
      </c>
      <c r="F371" s="116">
        <v>437</v>
      </c>
      <c r="G371" s="116">
        <v>0</v>
      </c>
      <c r="H371" s="117">
        <v>218063</v>
      </c>
      <c r="I371" s="117">
        <v>63700</v>
      </c>
      <c r="J371" s="117">
        <v>158863</v>
      </c>
      <c r="K371" s="116" t="s">
        <v>123</v>
      </c>
      <c r="L371" s="116" t="s">
        <v>123</v>
      </c>
      <c r="M371" s="120">
        <v>0.97111111111111115</v>
      </c>
      <c r="N371" s="126"/>
      <c r="O371" s="126"/>
      <c r="P371" s="112">
        <f>AVERAGE($F$5:F371)</f>
        <v>436.49046321525884</v>
      </c>
      <c r="Q371" s="112">
        <f>AVERAGE(G$5:G371)</f>
        <v>5.7220708446866483E-2</v>
      </c>
      <c r="R371" s="113">
        <f>AVERAGE(H$5:H371)</f>
        <v>217808.74114441418</v>
      </c>
      <c r="S371" s="113">
        <f>AVERAGE(I$5:I371)</f>
        <v>63677.599455040872</v>
      </c>
      <c r="T371" s="113">
        <f>AVERAGE(J$5:J371)</f>
        <v>158676.37329700272</v>
      </c>
      <c r="U371" s="118">
        <f>AVERAGE($M$5:M371)</f>
        <v>0.96997880714501949</v>
      </c>
      <c r="AH371" s="116">
        <v>367</v>
      </c>
      <c r="AI371" s="116">
        <v>514</v>
      </c>
      <c r="AJ371" s="116">
        <v>29</v>
      </c>
      <c r="AK371" s="116">
        <v>47</v>
      </c>
      <c r="AL371" s="117">
        <v>3073.933249624467</v>
      </c>
      <c r="AM371" s="116">
        <v>435</v>
      </c>
      <c r="AN371" s="116">
        <v>0</v>
      </c>
      <c r="AO371" s="117">
        <v>260565</v>
      </c>
      <c r="AP371" s="117">
        <v>63500</v>
      </c>
      <c r="AQ371" s="117">
        <v>201765</v>
      </c>
      <c r="AR371" s="116" t="s">
        <v>123</v>
      </c>
      <c r="AS371" s="116" t="s">
        <v>123</v>
      </c>
      <c r="AT371" s="120">
        <v>0.96666666666666667</v>
      </c>
      <c r="AU371" s="126"/>
      <c r="AV371" s="126"/>
      <c r="AW371" s="112">
        <f>AVERAGE(AM$5:AM371)</f>
        <v>439.87738419618529</v>
      </c>
      <c r="AX371" s="112">
        <f>AVERAGE(AN$5:AN371)</f>
        <v>0.21525885558583105</v>
      </c>
      <c r="AY371" s="113">
        <f>AVERAGE(AO$5:AO371)</f>
        <v>263486.553133515</v>
      </c>
      <c r="AZ371" s="113">
        <f>AVERAGE(AP$5:AP371)</f>
        <v>64116.678474114444</v>
      </c>
      <c r="BA371" s="113">
        <f>AVERAGE(AQ$5:AQ371)</f>
        <v>203395.76021798365</v>
      </c>
      <c r="BB371" s="118">
        <f>AVERAGE($AT$5:AT371)</f>
        <v>0.9775052982137451</v>
      </c>
      <c r="BC371" s="6"/>
      <c r="BD371" s="6"/>
      <c r="BE371" s="6"/>
      <c r="BF371" s="6"/>
      <c r="BG371" s="6"/>
    </row>
    <row r="372" spans="1:59" x14ac:dyDescent="0.25">
      <c r="A372" s="116">
        <v>368</v>
      </c>
      <c r="B372" s="116">
        <v>571</v>
      </c>
      <c r="C372" s="116">
        <v>50</v>
      </c>
      <c r="D372" s="116">
        <v>39</v>
      </c>
      <c r="E372" s="117">
        <v>2311.6939490260056</v>
      </c>
      <c r="F372" s="116">
        <v>443</v>
      </c>
      <c r="G372" s="116">
        <v>0</v>
      </c>
      <c r="H372" s="117">
        <v>221057</v>
      </c>
      <c r="I372" s="117">
        <v>64300</v>
      </c>
      <c r="J372" s="117">
        <v>160657</v>
      </c>
      <c r="K372" s="116" t="s">
        <v>123</v>
      </c>
      <c r="L372" s="116" t="s">
        <v>123</v>
      </c>
      <c r="M372" s="120">
        <v>0.98444444444444446</v>
      </c>
      <c r="N372" s="126"/>
      <c r="O372" s="126"/>
      <c r="P372" s="112">
        <f>AVERAGE($F$5:F372)</f>
        <v>436.50815217391306</v>
      </c>
      <c r="Q372" s="112">
        <f>AVERAGE(G$5:G372)</f>
        <v>5.7065217391304345E-2</v>
      </c>
      <c r="R372" s="113">
        <f>AVERAGE(H$5:H372)</f>
        <v>217817.56793478262</v>
      </c>
      <c r="S372" s="113">
        <f>AVERAGE(I$5:I372)</f>
        <v>63679.290760869568</v>
      </c>
      <c r="T372" s="113">
        <f>AVERAGE(J$5:J372)</f>
        <v>158681.75543478262</v>
      </c>
      <c r="U372" s="118">
        <f>AVERAGE($M$5:M372)</f>
        <v>0.9700181159420288</v>
      </c>
      <c r="AH372" s="116">
        <v>368</v>
      </c>
      <c r="AI372" s="116">
        <v>517</v>
      </c>
      <c r="AJ372" s="116">
        <v>29</v>
      </c>
      <c r="AK372" s="116">
        <v>42</v>
      </c>
      <c r="AL372" s="117">
        <v>4036.1006987530673</v>
      </c>
      <c r="AM372" s="116">
        <v>440</v>
      </c>
      <c r="AN372" s="116">
        <v>0</v>
      </c>
      <c r="AO372" s="117">
        <v>263560</v>
      </c>
      <c r="AP372" s="117">
        <v>64000</v>
      </c>
      <c r="AQ372" s="117">
        <v>203760</v>
      </c>
      <c r="AR372" s="116" t="s">
        <v>123</v>
      </c>
      <c r="AS372" s="116" t="s">
        <v>123</v>
      </c>
      <c r="AT372" s="120">
        <v>0.97777777777777775</v>
      </c>
      <c r="AU372" s="126"/>
      <c r="AV372" s="126"/>
      <c r="AW372" s="112">
        <f>AVERAGE(AM$5:AM372)</f>
        <v>439.87771739130437</v>
      </c>
      <c r="AX372" s="112">
        <f>AVERAGE(AN$5:AN372)</f>
        <v>0.21467391304347827</v>
      </c>
      <c r="AY372" s="113">
        <f>AVERAGE(AO$5:AO372)</f>
        <v>263486.7527173913</v>
      </c>
      <c r="AZ372" s="113">
        <f>AVERAGE(AP$5:AP372)</f>
        <v>64116.36141304348</v>
      </c>
      <c r="BA372" s="113">
        <f>AVERAGE(AQ$5:AQ372)</f>
        <v>203396.75</v>
      </c>
      <c r="BB372" s="118">
        <f>AVERAGE($AT$5:AT372)</f>
        <v>0.97750603864734298</v>
      </c>
      <c r="BC372" s="10"/>
      <c r="BD372" s="10"/>
      <c r="BE372" s="10"/>
      <c r="BF372" s="10"/>
      <c r="BG372" s="6"/>
    </row>
    <row r="373" spans="1:59" x14ac:dyDescent="0.25">
      <c r="A373" s="116">
        <v>369</v>
      </c>
      <c r="B373" s="116">
        <v>586</v>
      </c>
      <c r="C373" s="116">
        <v>42</v>
      </c>
      <c r="D373" s="116">
        <v>39</v>
      </c>
      <c r="E373" s="117">
        <v>4129.1791173423117</v>
      </c>
      <c r="F373" s="116">
        <v>443</v>
      </c>
      <c r="G373" s="116">
        <v>0</v>
      </c>
      <c r="H373" s="117">
        <v>221057</v>
      </c>
      <c r="I373" s="117">
        <v>64300</v>
      </c>
      <c r="J373" s="117">
        <v>160657</v>
      </c>
      <c r="K373" s="116" t="s">
        <v>123</v>
      </c>
      <c r="L373" s="116" t="s">
        <v>123</v>
      </c>
      <c r="M373" s="120">
        <v>0.98444444444444446</v>
      </c>
      <c r="N373" s="126"/>
      <c r="O373" s="126"/>
      <c r="P373" s="112">
        <f>AVERAGE($F$5:F373)</f>
        <v>436.52574525745257</v>
      </c>
      <c r="Q373" s="112">
        <f>AVERAGE(G$5:G373)</f>
        <v>5.6910569105691054E-2</v>
      </c>
      <c r="R373" s="113">
        <f>AVERAGE(H$5:H373)</f>
        <v>217826.34688346882</v>
      </c>
      <c r="S373" s="113">
        <f>AVERAGE(I$5:I373)</f>
        <v>63680.972899729</v>
      </c>
      <c r="T373" s="113">
        <f>AVERAGE(J$5:J373)</f>
        <v>158687.108401084</v>
      </c>
      <c r="U373" s="118">
        <f>AVERAGE($M$5:M373)</f>
        <v>0.97005721168322767</v>
      </c>
      <c r="AH373" s="116">
        <v>369</v>
      </c>
      <c r="AI373" s="116">
        <v>479</v>
      </c>
      <c r="AJ373" s="116">
        <v>41</v>
      </c>
      <c r="AK373" s="116">
        <v>40</v>
      </c>
      <c r="AL373" s="117">
        <v>2604.1331425486746</v>
      </c>
      <c r="AM373" s="116">
        <v>442</v>
      </c>
      <c r="AN373" s="116">
        <v>0</v>
      </c>
      <c r="AO373" s="117">
        <v>264758</v>
      </c>
      <c r="AP373" s="117">
        <v>64200</v>
      </c>
      <c r="AQ373" s="117">
        <v>204558</v>
      </c>
      <c r="AR373" s="116" t="s">
        <v>123</v>
      </c>
      <c r="AS373" s="116" t="s">
        <v>123</v>
      </c>
      <c r="AT373" s="120">
        <v>0.98222222222222222</v>
      </c>
      <c r="AU373" s="126"/>
      <c r="AV373" s="126"/>
      <c r="AW373" s="112">
        <f>AVERAGE(AM$5:AM373)</f>
        <v>439.88346883468836</v>
      </c>
      <c r="AX373" s="112">
        <f>AVERAGE(AN$5:AN373)</f>
        <v>0.21409214092140921</v>
      </c>
      <c r="AY373" s="113">
        <f>AVERAGE(AO$5:AO373)</f>
        <v>263490.19783197832</v>
      </c>
      <c r="AZ373" s="113">
        <f>AVERAGE(AP$5:AP373)</f>
        <v>64116.588075880762</v>
      </c>
      <c r="BA373" s="113">
        <f>AVERAGE(AQ$5:AQ373)</f>
        <v>203399.89701897019</v>
      </c>
      <c r="BB373" s="118">
        <f>AVERAGE($AT$5:AT373)</f>
        <v>0.97751881963264076</v>
      </c>
      <c r="BC373" s="6"/>
      <c r="BD373" s="6"/>
      <c r="BE373" s="6"/>
      <c r="BF373" s="6"/>
      <c r="BG373" s="10"/>
    </row>
    <row r="374" spans="1:59" x14ac:dyDescent="0.25">
      <c r="A374" s="116">
        <v>370</v>
      </c>
      <c r="B374" s="116">
        <v>530</v>
      </c>
      <c r="C374" s="116">
        <v>38</v>
      </c>
      <c r="D374" s="116">
        <v>42</v>
      </c>
      <c r="E374" s="117">
        <v>2028.4911719261829</v>
      </c>
      <c r="F374" s="116">
        <v>440</v>
      </c>
      <c r="G374" s="116">
        <v>0</v>
      </c>
      <c r="H374" s="117">
        <v>219560</v>
      </c>
      <c r="I374" s="117">
        <v>64000</v>
      </c>
      <c r="J374" s="117">
        <v>159760</v>
      </c>
      <c r="K374" s="116" t="s">
        <v>123</v>
      </c>
      <c r="L374" s="116" t="s">
        <v>123</v>
      </c>
      <c r="M374" s="120">
        <v>0.97777777777777775</v>
      </c>
      <c r="N374" s="126"/>
      <c r="O374" s="126"/>
      <c r="P374" s="112">
        <f>AVERAGE($F$5:F374)</f>
        <v>436.53513513513514</v>
      </c>
      <c r="Q374" s="112">
        <f>AVERAGE(G$5:G374)</f>
        <v>5.675675675675676E-2</v>
      </c>
      <c r="R374" s="113">
        <f>AVERAGE(H$5:H374)</f>
        <v>217831.03243243243</v>
      </c>
      <c r="S374" s="113">
        <f>AVERAGE(I$5:I374)</f>
        <v>63681.835135135138</v>
      </c>
      <c r="T374" s="113">
        <f>AVERAGE(J$5:J374)</f>
        <v>158690.0081081081</v>
      </c>
      <c r="U374" s="118">
        <f>AVERAGE($M$5:M374)</f>
        <v>0.97007807807807778</v>
      </c>
      <c r="AH374" s="116">
        <v>370</v>
      </c>
      <c r="AI374" s="116">
        <v>512</v>
      </c>
      <c r="AJ374" s="116">
        <v>33</v>
      </c>
      <c r="AK374" s="116">
        <v>45</v>
      </c>
      <c r="AL374" s="117">
        <v>4515.3226617316741</v>
      </c>
      <c r="AM374" s="116">
        <v>437</v>
      </c>
      <c r="AN374" s="116">
        <v>0</v>
      </c>
      <c r="AO374" s="117">
        <v>261763</v>
      </c>
      <c r="AP374" s="117">
        <v>63700</v>
      </c>
      <c r="AQ374" s="117">
        <v>202563</v>
      </c>
      <c r="AR374" s="116" t="s">
        <v>123</v>
      </c>
      <c r="AS374" s="116" t="s">
        <v>123</v>
      </c>
      <c r="AT374" s="120">
        <v>0.97111111111111115</v>
      </c>
      <c r="AU374" s="126"/>
      <c r="AV374" s="126"/>
      <c r="AW374" s="112">
        <f>AVERAGE(AM$5:AM374)</f>
        <v>439.87567567567567</v>
      </c>
      <c r="AX374" s="112">
        <f>AVERAGE(AN$5:AN374)</f>
        <v>0.21351351351351353</v>
      </c>
      <c r="AY374" s="113">
        <f>AVERAGE(AO$5:AO374)</f>
        <v>263485.52972972975</v>
      </c>
      <c r="AZ374" s="113">
        <f>AVERAGE(AP$5:AP374)</f>
        <v>64115.462162162163</v>
      </c>
      <c r="BA374" s="113">
        <f>AVERAGE(AQ$5:AQ374)</f>
        <v>203397.63513513515</v>
      </c>
      <c r="BB374" s="118">
        <f>AVERAGE($AT$5:AT374)</f>
        <v>0.9775015015015015</v>
      </c>
    </row>
    <row r="375" spans="1:59" x14ac:dyDescent="0.25">
      <c r="A375" s="116">
        <v>371</v>
      </c>
      <c r="B375" s="116">
        <v>562</v>
      </c>
      <c r="C375" s="116">
        <v>42</v>
      </c>
      <c r="D375" s="116">
        <v>49</v>
      </c>
      <c r="E375" s="117">
        <v>4066.0225529229206</v>
      </c>
      <c r="F375" s="116">
        <v>433</v>
      </c>
      <c r="G375" s="116">
        <v>0</v>
      </c>
      <c r="H375" s="117">
        <v>216067</v>
      </c>
      <c r="I375" s="117">
        <v>63300</v>
      </c>
      <c r="J375" s="117">
        <v>157667</v>
      </c>
      <c r="K375" s="116" t="s">
        <v>123</v>
      </c>
      <c r="L375" s="116" t="s">
        <v>123</v>
      </c>
      <c r="M375" s="120">
        <v>0.9622222222222222</v>
      </c>
      <c r="N375" s="126"/>
      <c r="O375" s="126"/>
      <c r="P375" s="112">
        <f>AVERAGE($F$5:F375)</f>
        <v>436.5256064690027</v>
      </c>
      <c r="Q375" s="112">
        <f>AVERAGE(G$5:G375)</f>
        <v>5.6603773584905662E-2</v>
      </c>
      <c r="R375" s="113">
        <f>AVERAGE(H$5:H375)</f>
        <v>217826.27762803235</v>
      </c>
      <c r="S375" s="113">
        <f>AVERAGE(I$5:I375)</f>
        <v>63680.805929919137</v>
      </c>
      <c r="T375" s="113">
        <f>AVERAGE(J$5:J375)</f>
        <v>158687.25067385446</v>
      </c>
      <c r="U375" s="118">
        <f>AVERAGE($M$5:M375)</f>
        <v>0.97005690326445015</v>
      </c>
      <c r="AH375" s="116">
        <v>371</v>
      </c>
      <c r="AI375" s="116">
        <v>516</v>
      </c>
      <c r="AJ375" s="116">
        <v>30</v>
      </c>
      <c r="AK375" s="116">
        <v>41</v>
      </c>
      <c r="AL375" s="117">
        <v>4686.6040907462357</v>
      </c>
      <c r="AM375" s="116">
        <v>441</v>
      </c>
      <c r="AN375" s="116">
        <v>0</v>
      </c>
      <c r="AO375" s="117">
        <v>264159</v>
      </c>
      <c r="AP375" s="117">
        <v>64100</v>
      </c>
      <c r="AQ375" s="117">
        <v>204159</v>
      </c>
      <c r="AR375" s="116" t="s">
        <v>123</v>
      </c>
      <c r="AS375" s="116" t="s">
        <v>123</v>
      </c>
      <c r="AT375" s="120">
        <v>0.98</v>
      </c>
      <c r="AU375" s="126"/>
      <c r="AV375" s="126"/>
      <c r="AW375" s="112">
        <f>AVERAGE(AM$5:AM375)</f>
        <v>439.87870619946091</v>
      </c>
      <c r="AX375" s="112">
        <f>AVERAGE(AN$5:AN375)</f>
        <v>0.21293800539083557</v>
      </c>
      <c r="AY375" s="113">
        <f>AVERAGE(AO$5:AO375)</f>
        <v>263487.34501347708</v>
      </c>
      <c r="AZ375" s="113">
        <f>AVERAGE(AP$5:AP375)</f>
        <v>64115.4204851752</v>
      </c>
      <c r="BA375" s="113">
        <f>AVERAGE(AQ$5:AQ375)</f>
        <v>203399.68733153638</v>
      </c>
      <c r="BB375" s="118">
        <f>AVERAGE($AT$5:AT375)</f>
        <v>0.9775082359988021</v>
      </c>
      <c r="BC375" s="6"/>
      <c r="BD375" s="6"/>
      <c r="BE375" s="6"/>
      <c r="BF375" s="6"/>
      <c r="BG375" s="6"/>
    </row>
    <row r="376" spans="1:59" x14ac:dyDescent="0.25">
      <c r="A376" s="116">
        <v>372</v>
      </c>
      <c r="B376" s="116">
        <v>585</v>
      </c>
      <c r="C376" s="116">
        <v>33</v>
      </c>
      <c r="D376" s="116">
        <v>53</v>
      </c>
      <c r="E376" s="117">
        <v>4858.001655535355</v>
      </c>
      <c r="F376" s="116">
        <v>429</v>
      </c>
      <c r="G376" s="116">
        <v>0</v>
      </c>
      <c r="H376" s="117">
        <v>214071</v>
      </c>
      <c r="I376" s="117">
        <v>62900</v>
      </c>
      <c r="J376" s="117">
        <v>156471</v>
      </c>
      <c r="K376" s="116" t="s">
        <v>123</v>
      </c>
      <c r="L376" s="116" t="s">
        <v>123</v>
      </c>
      <c r="M376" s="120">
        <v>0.95333333333333337</v>
      </c>
      <c r="N376" s="126"/>
      <c r="O376" s="126"/>
      <c r="P376" s="112">
        <f>AVERAGE($F$5:F376)</f>
        <v>436.50537634408602</v>
      </c>
      <c r="Q376" s="112">
        <f>AVERAGE(G$5:G376)</f>
        <v>5.6451612903225805E-2</v>
      </c>
      <c r="R376" s="113">
        <f>AVERAGE(H$5:H376)</f>
        <v>217816.18279569893</v>
      </c>
      <c r="S376" s="113">
        <f>AVERAGE(I$5:I376)</f>
        <v>63678.706989247308</v>
      </c>
      <c r="T376" s="113">
        <f>AVERAGE(J$5:J376)</f>
        <v>158681.29301075268</v>
      </c>
      <c r="U376" s="118">
        <f>AVERAGE($M$5:M376)</f>
        <v>0.97001194743130192</v>
      </c>
      <c r="AH376" s="116">
        <v>372</v>
      </c>
      <c r="AI376" s="116">
        <v>508</v>
      </c>
      <c r="AJ376" s="116">
        <v>37</v>
      </c>
      <c r="AK376" s="116">
        <v>38</v>
      </c>
      <c r="AL376" s="117">
        <v>4039.2477822080159</v>
      </c>
      <c r="AM376" s="116">
        <v>444</v>
      </c>
      <c r="AN376" s="116">
        <v>0</v>
      </c>
      <c r="AO376" s="117">
        <v>265956</v>
      </c>
      <c r="AP376" s="117">
        <v>64400</v>
      </c>
      <c r="AQ376" s="117">
        <v>205356</v>
      </c>
      <c r="AR376" s="116" t="s">
        <v>123</v>
      </c>
      <c r="AS376" s="116" t="s">
        <v>123</v>
      </c>
      <c r="AT376" s="120">
        <v>0.98666666666666669</v>
      </c>
      <c r="AU376" s="126"/>
      <c r="AV376" s="126"/>
      <c r="AW376" s="112">
        <f>AVERAGE(AM$5:AM376)</f>
        <v>439.88978494623655</v>
      </c>
      <c r="AX376" s="112">
        <f>AVERAGE(AN$5:AN376)</f>
        <v>0.21236559139784947</v>
      </c>
      <c r="AY376" s="113">
        <f>AVERAGE(AO$5:AO376)</f>
        <v>263493.98118279572</v>
      </c>
      <c r="AZ376" s="113">
        <f>AVERAGE(AP$5:AP376)</f>
        <v>64116.18548387097</v>
      </c>
      <c r="BA376" s="113">
        <f>AVERAGE(AQ$5:AQ376)</f>
        <v>203404.94623655913</v>
      </c>
      <c r="BB376" s="118">
        <f>AVERAGE($AT$5:AT376)</f>
        <v>0.97753285543608126</v>
      </c>
      <c r="BC376" s="10"/>
      <c r="BD376" s="10"/>
      <c r="BE376" s="10"/>
      <c r="BF376" s="10"/>
      <c r="BG376" s="6"/>
    </row>
    <row r="377" spans="1:59" x14ac:dyDescent="0.25">
      <c r="A377" s="116">
        <v>373</v>
      </c>
      <c r="B377" s="116">
        <v>555</v>
      </c>
      <c r="C377" s="116">
        <v>30</v>
      </c>
      <c r="D377" s="116">
        <v>42</v>
      </c>
      <c r="E377" s="117">
        <v>2957.8193922012429</v>
      </c>
      <c r="F377" s="116">
        <v>440</v>
      </c>
      <c r="G377" s="116">
        <v>0</v>
      </c>
      <c r="H377" s="117">
        <v>219560</v>
      </c>
      <c r="I377" s="117">
        <v>64000</v>
      </c>
      <c r="J377" s="117">
        <v>159760</v>
      </c>
      <c r="K377" s="116" t="s">
        <v>123</v>
      </c>
      <c r="L377" s="116" t="s">
        <v>123</v>
      </c>
      <c r="M377" s="120">
        <v>0.97777777777777775</v>
      </c>
      <c r="N377" s="126"/>
      <c r="O377" s="126"/>
      <c r="P377" s="112">
        <f>AVERAGE($F$5:F377)</f>
        <v>436.51474530831098</v>
      </c>
      <c r="Q377" s="112">
        <f>AVERAGE(G$5:G377)</f>
        <v>5.6300268096514748E-2</v>
      </c>
      <c r="R377" s="113">
        <f>AVERAGE(H$5:H377)</f>
        <v>217820.85790884719</v>
      </c>
      <c r="S377" s="113">
        <f>AVERAGE(I$5:I377)</f>
        <v>63679.568364611259</v>
      </c>
      <c r="T377" s="113">
        <f>AVERAGE(J$5:J377)</f>
        <v>158684.18498659518</v>
      </c>
      <c r="U377" s="118">
        <f>AVERAGE($M$5:M377)</f>
        <v>0.97003276735180177</v>
      </c>
      <c r="AH377" s="116">
        <v>373</v>
      </c>
      <c r="AI377" s="116">
        <v>550</v>
      </c>
      <c r="AJ377" s="116">
        <v>40</v>
      </c>
      <c r="AK377" s="116">
        <v>40</v>
      </c>
      <c r="AL377" s="117">
        <v>4368.8795095298101</v>
      </c>
      <c r="AM377" s="116">
        <v>442</v>
      </c>
      <c r="AN377" s="116">
        <v>0</v>
      </c>
      <c r="AO377" s="117">
        <v>264758</v>
      </c>
      <c r="AP377" s="117">
        <v>64200</v>
      </c>
      <c r="AQ377" s="117">
        <v>204558</v>
      </c>
      <c r="AR377" s="116" t="s">
        <v>123</v>
      </c>
      <c r="AS377" s="116" t="s">
        <v>123</v>
      </c>
      <c r="AT377" s="120">
        <v>0.98222222222222222</v>
      </c>
      <c r="AU377" s="126"/>
      <c r="AV377" s="126"/>
      <c r="AW377" s="112">
        <f>AVERAGE(AM$5:AM377)</f>
        <v>439.89544235924933</v>
      </c>
      <c r="AX377" s="112">
        <f>AVERAGE(AN$5:AN377)</f>
        <v>0.21179624664879357</v>
      </c>
      <c r="AY377" s="113">
        <f>AVERAGE(AO$5:AO377)</f>
        <v>263497.36997319036</v>
      </c>
      <c r="AZ377" s="113">
        <f>AVERAGE(AP$5:AP377)</f>
        <v>64116.410187667563</v>
      </c>
      <c r="BA377" s="113">
        <f>AVERAGE(AQ$5:AQ377)</f>
        <v>203408.03753351208</v>
      </c>
      <c r="BB377" s="118">
        <f>AVERAGE($AT$5:AT377)</f>
        <v>0.97754542746499862</v>
      </c>
      <c r="BC377" s="6"/>
      <c r="BD377" s="6"/>
      <c r="BE377" s="6"/>
      <c r="BF377" s="6"/>
      <c r="BG377" s="10"/>
    </row>
    <row r="378" spans="1:59" x14ac:dyDescent="0.25">
      <c r="A378" s="116">
        <v>374</v>
      </c>
      <c r="B378" s="116">
        <v>657</v>
      </c>
      <c r="C378" s="116">
        <v>37</v>
      </c>
      <c r="D378" s="116">
        <v>45</v>
      </c>
      <c r="E378" s="117">
        <v>2800.8605122926219</v>
      </c>
      <c r="F378" s="116">
        <v>437</v>
      </c>
      <c r="G378" s="116">
        <v>0</v>
      </c>
      <c r="H378" s="117">
        <v>218063</v>
      </c>
      <c r="I378" s="117">
        <v>63700</v>
      </c>
      <c r="J378" s="117">
        <v>158863</v>
      </c>
      <c r="K378" s="116" t="s">
        <v>123</v>
      </c>
      <c r="L378" s="116" t="s">
        <v>123</v>
      </c>
      <c r="M378" s="120">
        <v>0.97111111111111115</v>
      </c>
      <c r="N378" s="126"/>
      <c r="O378" s="126"/>
      <c r="P378" s="112">
        <f>AVERAGE($F$5:F378)</f>
        <v>436.51604278074865</v>
      </c>
      <c r="Q378" s="112">
        <f>AVERAGE(G$5:G378)</f>
        <v>5.6149732620320858E-2</v>
      </c>
      <c r="R378" s="113">
        <f>AVERAGE(H$5:H378)</f>
        <v>217821.50534759357</v>
      </c>
      <c r="S378" s="113">
        <f>AVERAGE(I$5:I378)</f>
        <v>63679.622994652404</v>
      </c>
      <c r="T378" s="113">
        <f>AVERAGE(J$5:J378)</f>
        <v>158684.66310160427</v>
      </c>
      <c r="U378" s="118">
        <f>AVERAGE($M$5:M378)</f>
        <v>0.97003565062388553</v>
      </c>
      <c r="AH378" s="116">
        <v>374</v>
      </c>
      <c r="AI378" s="116">
        <v>593</v>
      </c>
      <c r="AJ378" s="116">
        <v>45</v>
      </c>
      <c r="AK378" s="116">
        <v>56</v>
      </c>
      <c r="AL378" s="117">
        <v>4086.574739003529</v>
      </c>
      <c r="AM378" s="116">
        <v>426</v>
      </c>
      <c r="AN378" s="116">
        <v>0</v>
      </c>
      <c r="AO378" s="117">
        <v>255174</v>
      </c>
      <c r="AP378" s="117">
        <v>62600</v>
      </c>
      <c r="AQ378" s="117">
        <v>198174</v>
      </c>
      <c r="AR378" s="116" t="s">
        <v>123</v>
      </c>
      <c r="AS378" s="116" t="s">
        <v>123</v>
      </c>
      <c r="AT378" s="120">
        <v>0.94666666666666666</v>
      </c>
      <c r="AU378" s="126"/>
      <c r="AV378" s="126"/>
      <c r="AW378" s="112">
        <f>AVERAGE(AM$5:AM378)</f>
        <v>439.85828877005349</v>
      </c>
      <c r="AX378" s="112">
        <f>AVERAGE(AN$5:AN378)</f>
        <v>0.21122994652406418</v>
      </c>
      <c r="AY378" s="113">
        <f>AVERAGE(AO$5:AO378)</f>
        <v>263475.11497326201</v>
      </c>
      <c r="AZ378" s="113">
        <f>AVERAGE(AP$5:AP378)</f>
        <v>64112.355614973261</v>
      </c>
      <c r="BA378" s="113">
        <f>AVERAGE(AQ$5:AQ378)</f>
        <v>203394.04278074866</v>
      </c>
      <c r="BB378" s="118">
        <f>AVERAGE($AT$5:AT378)</f>
        <v>0.97746286393345216</v>
      </c>
    </row>
    <row r="379" spans="1:59" x14ac:dyDescent="0.25">
      <c r="A379" s="116">
        <v>375</v>
      </c>
      <c r="B379" s="116">
        <v>600</v>
      </c>
      <c r="C379" s="116">
        <v>42</v>
      </c>
      <c r="D379" s="116">
        <v>50</v>
      </c>
      <c r="E379" s="117">
        <v>3236.3620507486366</v>
      </c>
      <c r="F379" s="116">
        <v>432</v>
      </c>
      <c r="G379" s="116">
        <v>0</v>
      </c>
      <c r="H379" s="117">
        <v>215568</v>
      </c>
      <c r="I379" s="117">
        <v>63200</v>
      </c>
      <c r="J379" s="117">
        <v>157368</v>
      </c>
      <c r="K379" s="116" t="s">
        <v>123</v>
      </c>
      <c r="L379" s="116" t="s">
        <v>123</v>
      </c>
      <c r="M379" s="120">
        <v>0.96</v>
      </c>
      <c r="N379" s="126"/>
      <c r="O379" s="126"/>
      <c r="P379" s="112">
        <f>AVERAGE($F$5:F379)</f>
        <v>436.50400000000002</v>
      </c>
      <c r="Q379" s="112">
        <f>AVERAGE(G$5:G379)</f>
        <v>5.6000000000000001E-2</v>
      </c>
      <c r="R379" s="113">
        <f>AVERAGE(H$5:H379)</f>
        <v>217815.49600000001</v>
      </c>
      <c r="S379" s="113">
        <f>AVERAGE(I$5:I379)</f>
        <v>63678.343999999997</v>
      </c>
      <c r="T379" s="113">
        <f>AVERAGE(J$5:J379)</f>
        <v>158681.152</v>
      </c>
      <c r="U379" s="118">
        <f>AVERAGE($M$5:M379)</f>
        <v>0.97000888888888848</v>
      </c>
      <c r="AH379" s="116">
        <v>375</v>
      </c>
      <c r="AI379" s="116">
        <v>463</v>
      </c>
      <c r="AJ379" s="116">
        <v>41</v>
      </c>
      <c r="AK379" s="116">
        <v>29</v>
      </c>
      <c r="AL379" s="117">
        <v>3319.0345639223406</v>
      </c>
      <c r="AM379" s="116">
        <v>450</v>
      </c>
      <c r="AN379" s="116">
        <v>3</v>
      </c>
      <c r="AO379" s="117">
        <v>269550</v>
      </c>
      <c r="AP379" s="117">
        <v>66797</v>
      </c>
      <c r="AQ379" s="117">
        <v>205653</v>
      </c>
      <c r="AR379" s="116" t="s">
        <v>124</v>
      </c>
      <c r="AS379" s="116" t="s">
        <v>124</v>
      </c>
      <c r="AT379" s="120">
        <v>1</v>
      </c>
      <c r="AU379" s="126"/>
      <c r="AV379" s="126"/>
      <c r="AW379" s="112">
        <f>AVERAGE(AM$5:AM379)</f>
        <v>439.88533333333334</v>
      </c>
      <c r="AX379" s="112">
        <f>AVERAGE(AN$5:AN379)</f>
        <v>0.21866666666666668</v>
      </c>
      <c r="AY379" s="113">
        <f>AVERAGE(AO$5:AO379)</f>
        <v>263491.31466666667</v>
      </c>
      <c r="AZ379" s="113">
        <f>AVERAGE(AP$5:AP379)</f>
        <v>64119.51466666667</v>
      </c>
      <c r="BA379" s="113">
        <f>AVERAGE(AQ$5:AQ379)</f>
        <v>203400.06666666668</v>
      </c>
      <c r="BB379" s="118">
        <f>AVERAGE($AT$5:AT379)</f>
        <v>0.97752296296296304</v>
      </c>
      <c r="BC379" s="6"/>
      <c r="BD379" s="6"/>
      <c r="BE379" s="6"/>
      <c r="BF379" s="6"/>
      <c r="BG379" s="6"/>
    </row>
    <row r="380" spans="1:59" x14ac:dyDescent="0.25">
      <c r="A380" s="116">
        <v>376</v>
      </c>
      <c r="B380" s="116">
        <v>593</v>
      </c>
      <c r="C380" s="116">
        <v>31</v>
      </c>
      <c r="D380" s="116">
        <v>52</v>
      </c>
      <c r="E380" s="117">
        <v>4669.2227393457933</v>
      </c>
      <c r="F380" s="116">
        <v>430</v>
      </c>
      <c r="G380" s="116">
        <v>0</v>
      </c>
      <c r="H380" s="117">
        <v>214570</v>
      </c>
      <c r="I380" s="117">
        <v>63000</v>
      </c>
      <c r="J380" s="117">
        <v>156770</v>
      </c>
      <c r="K380" s="116" t="s">
        <v>123</v>
      </c>
      <c r="L380" s="116" t="s">
        <v>123</v>
      </c>
      <c r="M380" s="120">
        <v>0.9555555555555556</v>
      </c>
      <c r="N380" s="126"/>
      <c r="O380" s="126"/>
      <c r="P380" s="112">
        <f>AVERAGE($F$5:F380)</f>
        <v>436.48670212765956</v>
      </c>
      <c r="Q380" s="112">
        <f>AVERAGE(G$5:G380)</f>
        <v>5.5851063829787231E-2</v>
      </c>
      <c r="R380" s="113">
        <f>AVERAGE(H$5:H380)</f>
        <v>217806.86436170212</v>
      </c>
      <c r="S380" s="113">
        <f>AVERAGE(I$5:I380)</f>
        <v>63676.539893617024</v>
      </c>
      <c r="T380" s="113">
        <f>AVERAGE(J$5:J380)</f>
        <v>158676.06914893616</v>
      </c>
      <c r="U380" s="118">
        <f>AVERAGE($M$5:M380)</f>
        <v>0.96997044917257647</v>
      </c>
      <c r="AH380" s="116">
        <v>376</v>
      </c>
      <c r="AI380" s="116">
        <v>564</v>
      </c>
      <c r="AJ380" s="116">
        <v>42</v>
      </c>
      <c r="AK380" s="116">
        <v>57</v>
      </c>
      <c r="AL380" s="117">
        <v>2929.4396573047452</v>
      </c>
      <c r="AM380" s="116">
        <v>425</v>
      </c>
      <c r="AN380" s="116">
        <v>0</v>
      </c>
      <c r="AO380" s="117">
        <v>254575</v>
      </c>
      <c r="AP380" s="117">
        <v>62500</v>
      </c>
      <c r="AQ380" s="117">
        <v>197775</v>
      </c>
      <c r="AR380" s="116" t="s">
        <v>123</v>
      </c>
      <c r="AS380" s="116" t="s">
        <v>123</v>
      </c>
      <c r="AT380" s="120">
        <v>0.94444444444444442</v>
      </c>
      <c r="AU380" s="126"/>
      <c r="AV380" s="126"/>
      <c r="AW380" s="112">
        <f>AVERAGE(AM$5:AM380)</f>
        <v>439.84574468085106</v>
      </c>
      <c r="AX380" s="112">
        <f>AVERAGE(AN$5:AN380)</f>
        <v>0.21808510638297873</v>
      </c>
      <c r="AY380" s="113">
        <f>AVERAGE(AO$5:AO380)</f>
        <v>263467.60106382979</v>
      </c>
      <c r="AZ380" s="113">
        <f>AVERAGE(AP$5:AP380)</f>
        <v>64115.207446808512</v>
      </c>
      <c r="BA380" s="113">
        <f>AVERAGE(AQ$5:AQ380)</f>
        <v>203385.10638297873</v>
      </c>
      <c r="BB380" s="118">
        <f>AVERAGE($AT$5:AT380)</f>
        <v>0.97743498817966912</v>
      </c>
      <c r="BC380" s="10"/>
      <c r="BD380" s="10"/>
      <c r="BE380" s="10"/>
      <c r="BF380" s="10"/>
      <c r="BG380" s="6"/>
    </row>
    <row r="381" spans="1:59" x14ac:dyDescent="0.25">
      <c r="A381" s="116">
        <v>377</v>
      </c>
      <c r="B381" s="116">
        <v>578</v>
      </c>
      <c r="C381" s="116">
        <v>40</v>
      </c>
      <c r="D381" s="116">
        <v>44</v>
      </c>
      <c r="E381" s="117">
        <v>4638.0192284807727</v>
      </c>
      <c r="F381" s="116">
        <v>438</v>
      </c>
      <c r="G381" s="116">
        <v>0</v>
      </c>
      <c r="H381" s="117">
        <v>218562</v>
      </c>
      <c r="I381" s="117">
        <v>63800</v>
      </c>
      <c r="J381" s="117">
        <v>159162</v>
      </c>
      <c r="K381" s="116" t="s">
        <v>123</v>
      </c>
      <c r="L381" s="116" t="s">
        <v>123</v>
      </c>
      <c r="M381" s="120">
        <v>0.97333333333333338</v>
      </c>
      <c r="N381" s="126"/>
      <c r="O381" s="126"/>
      <c r="P381" s="112">
        <f>AVERAGE($F$5:F381)</f>
        <v>436.49071618037135</v>
      </c>
      <c r="Q381" s="112">
        <f>AVERAGE(G$5:G381)</f>
        <v>5.5702917771883291E-2</v>
      </c>
      <c r="R381" s="113">
        <f>AVERAGE(H$5:H381)</f>
        <v>217808.86737400529</v>
      </c>
      <c r="S381" s="113">
        <f>AVERAGE(I$5:I381)</f>
        <v>63676.867374005305</v>
      </c>
      <c r="T381" s="113">
        <f>AVERAGE(J$5:J381)</f>
        <v>158677.35809018568</v>
      </c>
      <c r="U381" s="118">
        <f>AVERAGE($M$5:M381)</f>
        <v>0.96997936928971373</v>
      </c>
      <c r="AH381" s="116">
        <v>377</v>
      </c>
      <c r="AI381" s="116">
        <v>494</v>
      </c>
      <c r="AJ381" s="116">
        <v>37</v>
      </c>
      <c r="AK381" s="116">
        <v>46</v>
      </c>
      <c r="AL381" s="117">
        <v>2512.0272996374133</v>
      </c>
      <c r="AM381" s="116">
        <v>436</v>
      </c>
      <c r="AN381" s="116">
        <v>0</v>
      </c>
      <c r="AO381" s="117">
        <v>261164</v>
      </c>
      <c r="AP381" s="117">
        <v>63600</v>
      </c>
      <c r="AQ381" s="117">
        <v>202164</v>
      </c>
      <c r="AR381" s="116" t="s">
        <v>123</v>
      </c>
      <c r="AS381" s="116" t="s">
        <v>123</v>
      </c>
      <c r="AT381" s="120">
        <v>0.96888888888888891</v>
      </c>
      <c r="AU381" s="126"/>
      <c r="AV381" s="126"/>
      <c r="AW381" s="112">
        <f>AVERAGE(AM$5:AM381)</f>
        <v>439.83554376657827</v>
      </c>
      <c r="AX381" s="112">
        <f>AVERAGE(AN$5:AN381)</f>
        <v>0.21750663129973474</v>
      </c>
      <c r="AY381" s="113">
        <f>AVERAGE(AO$5:AO381)</f>
        <v>263461.49071618036</v>
      </c>
      <c r="AZ381" s="113">
        <f>AVERAGE(AP$5:AP381)</f>
        <v>64113.840848806365</v>
      </c>
      <c r="BA381" s="113">
        <f>AVERAGE(AQ$5:AQ381)</f>
        <v>203381.86737400529</v>
      </c>
      <c r="BB381" s="118">
        <f>AVERAGE($AT$5:AT381)</f>
        <v>0.97741231948128504</v>
      </c>
      <c r="BC381" s="6"/>
      <c r="BD381" s="6"/>
      <c r="BE381" s="6"/>
      <c r="BF381" s="6"/>
      <c r="BG381" s="10"/>
    </row>
    <row r="382" spans="1:59" x14ac:dyDescent="0.25">
      <c r="A382" s="116">
        <v>378</v>
      </c>
      <c r="B382" s="116">
        <v>623</v>
      </c>
      <c r="C382" s="116">
        <v>40</v>
      </c>
      <c r="D382" s="116">
        <v>54</v>
      </c>
      <c r="E382" s="117">
        <v>3335.6863362721324</v>
      </c>
      <c r="F382" s="116">
        <v>428</v>
      </c>
      <c r="G382" s="116">
        <v>0</v>
      </c>
      <c r="H382" s="117">
        <v>213572</v>
      </c>
      <c r="I382" s="117">
        <v>62800</v>
      </c>
      <c r="J382" s="117">
        <v>156172</v>
      </c>
      <c r="K382" s="116" t="s">
        <v>123</v>
      </c>
      <c r="L382" s="116" t="s">
        <v>123</v>
      </c>
      <c r="M382" s="120">
        <v>0.95111111111111113</v>
      </c>
      <c r="N382" s="126"/>
      <c r="O382" s="126"/>
      <c r="P382" s="112">
        <f>AVERAGE($F$5:F382)</f>
        <v>436.46825396825398</v>
      </c>
      <c r="Q382" s="112">
        <f>AVERAGE(G$5:G382)</f>
        <v>5.5555555555555552E-2</v>
      </c>
      <c r="R382" s="113">
        <f>AVERAGE(H$5:H382)</f>
        <v>217797.65873015873</v>
      </c>
      <c r="S382" s="113">
        <f>AVERAGE(I$5:I382)</f>
        <v>63674.547619047618</v>
      </c>
      <c r="T382" s="113">
        <f>AVERAGE(J$5:J382)</f>
        <v>158670.73015873015</v>
      </c>
      <c r="U382" s="118">
        <f>AVERAGE($M$5:M382)</f>
        <v>0.96992945326278623</v>
      </c>
      <c r="AH382" s="116">
        <v>378</v>
      </c>
      <c r="AI382" s="116">
        <v>438</v>
      </c>
      <c r="AJ382" s="116">
        <v>35</v>
      </c>
      <c r="AK382" s="116">
        <v>38</v>
      </c>
      <c r="AL382" s="117">
        <v>2140.0479848196815</v>
      </c>
      <c r="AM382" s="116">
        <v>435</v>
      </c>
      <c r="AN382" s="116">
        <v>0</v>
      </c>
      <c r="AO382" s="117">
        <v>260565</v>
      </c>
      <c r="AP382" s="117">
        <v>63500</v>
      </c>
      <c r="AQ382" s="117">
        <v>200865</v>
      </c>
      <c r="AR382" s="116" t="s">
        <v>123</v>
      </c>
      <c r="AS382" s="116" t="s">
        <v>123</v>
      </c>
      <c r="AT382" s="120">
        <v>0.96666666666666667</v>
      </c>
      <c r="AU382" s="126"/>
      <c r="AV382" s="126"/>
      <c r="AW382" s="112">
        <f>AVERAGE(AM$5:AM382)</f>
        <v>439.82275132275134</v>
      </c>
      <c r="AX382" s="112">
        <f>AVERAGE(AN$5:AN382)</f>
        <v>0.21693121693121692</v>
      </c>
      <c r="AY382" s="113">
        <f>AVERAGE(AO$5:AO382)</f>
        <v>263453.82804232807</v>
      </c>
      <c r="AZ382" s="113">
        <f>AVERAGE(AP$5:AP382)</f>
        <v>64112.216931216928</v>
      </c>
      <c r="BA382" s="113">
        <f>AVERAGE(AQ$5:AQ382)</f>
        <v>203375.20899470898</v>
      </c>
      <c r="BB382" s="118">
        <f>AVERAGE($AT$5:AT382)</f>
        <v>0.97738389182833629</v>
      </c>
    </row>
    <row r="383" spans="1:59" x14ac:dyDescent="0.25">
      <c r="A383" s="116">
        <v>379</v>
      </c>
      <c r="B383" s="116">
        <v>534</v>
      </c>
      <c r="C383" s="116">
        <v>46</v>
      </c>
      <c r="D383" s="116">
        <v>40</v>
      </c>
      <c r="E383" s="117">
        <v>2301.2827824383476</v>
      </c>
      <c r="F383" s="116">
        <v>442</v>
      </c>
      <c r="G383" s="116">
        <v>0</v>
      </c>
      <c r="H383" s="117">
        <v>220558</v>
      </c>
      <c r="I383" s="117">
        <v>64200</v>
      </c>
      <c r="J383" s="117">
        <v>160358</v>
      </c>
      <c r="K383" s="116" t="s">
        <v>123</v>
      </c>
      <c r="L383" s="116" t="s">
        <v>123</v>
      </c>
      <c r="M383" s="120">
        <v>0.98222222222222222</v>
      </c>
      <c r="N383" s="126"/>
      <c r="O383" s="126"/>
      <c r="P383" s="112">
        <f>AVERAGE($F$5:F383)</f>
        <v>436.48284960422166</v>
      </c>
      <c r="Q383" s="112">
        <f>AVERAGE(G$5:G383)</f>
        <v>5.5408970976253295E-2</v>
      </c>
      <c r="R383" s="113">
        <f>AVERAGE(H$5:H383)</f>
        <v>217804.9419525066</v>
      </c>
      <c r="S383" s="113">
        <f>AVERAGE(I$5:I383)</f>
        <v>63675.934036939318</v>
      </c>
      <c r="T383" s="113">
        <f>AVERAGE(J$5:J383)</f>
        <v>158675.1820580475</v>
      </c>
      <c r="U383" s="118">
        <f>AVERAGE($M$5:M383)</f>
        <v>0.9699618880093811</v>
      </c>
      <c r="AH383" s="116">
        <v>379</v>
      </c>
      <c r="AI383" s="116">
        <v>531</v>
      </c>
      <c r="AJ383" s="116">
        <v>40</v>
      </c>
      <c r="AK383" s="116">
        <v>41</v>
      </c>
      <c r="AL383" s="117">
        <v>3569.4270422911704</v>
      </c>
      <c r="AM383" s="116">
        <v>441</v>
      </c>
      <c r="AN383" s="116">
        <v>0</v>
      </c>
      <c r="AO383" s="117">
        <v>264159</v>
      </c>
      <c r="AP383" s="117">
        <v>64100</v>
      </c>
      <c r="AQ383" s="117">
        <v>204159</v>
      </c>
      <c r="AR383" s="116" t="s">
        <v>123</v>
      </c>
      <c r="AS383" s="116" t="s">
        <v>123</v>
      </c>
      <c r="AT383" s="120">
        <v>0.98</v>
      </c>
      <c r="AU383" s="126"/>
      <c r="AV383" s="126"/>
      <c r="AW383" s="112">
        <f>AVERAGE(AM$5:AM383)</f>
        <v>439.82585751978894</v>
      </c>
      <c r="AX383" s="112">
        <f>AVERAGE(AN$5:AN383)</f>
        <v>0.21635883905013192</v>
      </c>
      <c r="AY383" s="113">
        <f>AVERAGE(AO$5:AO383)</f>
        <v>263455.68865435355</v>
      </c>
      <c r="AZ383" s="113">
        <f>AVERAGE(AP$5:AP383)</f>
        <v>64112.184696569922</v>
      </c>
      <c r="BA383" s="113">
        <f>AVERAGE(AQ$5:AQ383)</f>
        <v>203377.27704485488</v>
      </c>
      <c r="BB383" s="118">
        <f>AVERAGE($AT$5:AT383)</f>
        <v>0.97739079448841992</v>
      </c>
      <c r="BC383" s="6"/>
      <c r="BD383" s="6"/>
      <c r="BE383" s="6"/>
      <c r="BF383" s="6"/>
      <c r="BG383" s="6"/>
    </row>
    <row r="384" spans="1:59" x14ac:dyDescent="0.25">
      <c r="A384" s="116">
        <v>380</v>
      </c>
      <c r="B384" s="116">
        <v>572</v>
      </c>
      <c r="C384" s="116">
        <v>47</v>
      </c>
      <c r="D384" s="116">
        <v>36</v>
      </c>
      <c r="E384" s="117">
        <v>3366.3961439874747</v>
      </c>
      <c r="F384" s="116">
        <v>446</v>
      </c>
      <c r="G384" s="116">
        <v>0</v>
      </c>
      <c r="H384" s="117">
        <v>222554</v>
      </c>
      <c r="I384" s="117">
        <v>64600</v>
      </c>
      <c r="J384" s="117">
        <v>161554</v>
      </c>
      <c r="K384" s="116" t="s">
        <v>123</v>
      </c>
      <c r="L384" s="116" t="s">
        <v>123</v>
      </c>
      <c r="M384" s="120">
        <v>0.99111111111111116</v>
      </c>
      <c r="N384" s="126"/>
      <c r="O384" s="126"/>
      <c r="P384" s="112">
        <f>AVERAGE($F$5:F384)</f>
        <v>436.5078947368421</v>
      </c>
      <c r="Q384" s="112">
        <f>AVERAGE(G$5:G384)</f>
        <v>5.526315789473684E-2</v>
      </c>
      <c r="R384" s="113">
        <f>AVERAGE(H$5:H384)</f>
        <v>217817.43947368421</v>
      </c>
      <c r="S384" s="113">
        <f>AVERAGE(I$5:I384)</f>
        <v>63678.365789473683</v>
      </c>
      <c r="T384" s="113">
        <f>AVERAGE(J$5:J384)</f>
        <v>158682.75789473683</v>
      </c>
      <c r="U384" s="118">
        <f>AVERAGE($M$5:M384)</f>
        <v>0.97001754385964889</v>
      </c>
      <c r="AH384" s="116">
        <v>380</v>
      </c>
      <c r="AI384" s="116">
        <v>506</v>
      </c>
      <c r="AJ384" s="116">
        <v>42</v>
      </c>
      <c r="AK384" s="116">
        <v>36</v>
      </c>
      <c r="AL384" s="117">
        <v>2134.6429037326184</v>
      </c>
      <c r="AM384" s="116">
        <v>446</v>
      </c>
      <c r="AN384" s="116">
        <v>0</v>
      </c>
      <c r="AO384" s="117">
        <v>267154</v>
      </c>
      <c r="AP384" s="117">
        <v>64600</v>
      </c>
      <c r="AQ384" s="117">
        <v>206154</v>
      </c>
      <c r="AR384" s="116" t="s">
        <v>123</v>
      </c>
      <c r="AS384" s="116" t="s">
        <v>123</v>
      </c>
      <c r="AT384" s="120">
        <v>0.99111111111111116</v>
      </c>
      <c r="AU384" s="126"/>
      <c r="AV384" s="126"/>
      <c r="AW384" s="112">
        <f>AVERAGE(AM$5:AM384)</f>
        <v>439.84210526315792</v>
      </c>
      <c r="AX384" s="112">
        <f>AVERAGE(AN$5:AN384)</f>
        <v>0.21578947368421053</v>
      </c>
      <c r="AY384" s="113">
        <f>AVERAGE(AO$5:AO384)</f>
        <v>263465.42105263157</v>
      </c>
      <c r="AZ384" s="113">
        <f>AVERAGE(AP$5:AP384)</f>
        <v>64113.468421052632</v>
      </c>
      <c r="BA384" s="113">
        <f>AVERAGE(AQ$5:AQ384)</f>
        <v>203384.58421052631</v>
      </c>
      <c r="BB384" s="118">
        <f>AVERAGE($AT$5:AT384)</f>
        <v>0.97742690058479542</v>
      </c>
      <c r="BC384" s="10"/>
      <c r="BD384" s="10"/>
      <c r="BE384" s="10"/>
      <c r="BF384" s="10"/>
      <c r="BG384" s="6"/>
    </row>
    <row r="385" spans="1:59" x14ac:dyDescent="0.25">
      <c r="A385" s="116">
        <v>381</v>
      </c>
      <c r="B385" s="116">
        <v>567</v>
      </c>
      <c r="C385" s="116">
        <v>37</v>
      </c>
      <c r="D385" s="116">
        <v>47</v>
      </c>
      <c r="E385" s="117">
        <v>3214.7898325852952</v>
      </c>
      <c r="F385" s="116">
        <v>435</v>
      </c>
      <c r="G385" s="116">
        <v>0</v>
      </c>
      <c r="H385" s="117">
        <v>217065</v>
      </c>
      <c r="I385" s="117">
        <v>63500</v>
      </c>
      <c r="J385" s="117">
        <v>158265</v>
      </c>
      <c r="K385" s="116" t="s">
        <v>123</v>
      </c>
      <c r="L385" s="116" t="s">
        <v>123</v>
      </c>
      <c r="M385" s="120">
        <v>0.96666666666666667</v>
      </c>
      <c r="N385" s="126"/>
      <c r="O385" s="126"/>
      <c r="P385" s="112">
        <f>AVERAGE($F$5:F385)</f>
        <v>436.50393700787401</v>
      </c>
      <c r="Q385" s="112">
        <f>AVERAGE(G$5:G385)</f>
        <v>5.5118110236220472E-2</v>
      </c>
      <c r="R385" s="113">
        <f>AVERAGE(H$5:H385)</f>
        <v>217815.46456692912</v>
      </c>
      <c r="S385" s="113">
        <f>AVERAGE(I$5:I385)</f>
        <v>63677.897637795279</v>
      </c>
      <c r="T385" s="113">
        <f>AVERAGE(J$5:J385)</f>
        <v>158681.66141732284</v>
      </c>
      <c r="U385" s="118">
        <f>AVERAGE($M$5:M385)</f>
        <v>0.97000874890638633</v>
      </c>
      <c r="AH385" s="116">
        <v>381</v>
      </c>
      <c r="AI385" s="116">
        <v>463</v>
      </c>
      <c r="AJ385" s="116">
        <v>48</v>
      </c>
      <c r="AK385" s="116">
        <v>26</v>
      </c>
      <c r="AL385" s="117">
        <v>2554.5969298930268</v>
      </c>
      <c r="AM385" s="116">
        <v>450</v>
      </c>
      <c r="AN385" s="116">
        <v>6</v>
      </c>
      <c r="AO385" s="117">
        <v>269550</v>
      </c>
      <c r="AP385" s="117">
        <v>68594</v>
      </c>
      <c r="AQ385" s="117">
        <v>203556</v>
      </c>
      <c r="AR385" s="116" t="s">
        <v>124</v>
      </c>
      <c r="AS385" s="116" t="s">
        <v>124</v>
      </c>
      <c r="AT385" s="120">
        <v>1</v>
      </c>
      <c r="AU385" s="126"/>
      <c r="AV385" s="126"/>
      <c r="AW385" s="112">
        <f>AVERAGE(AM$5:AM385)</f>
        <v>439.86876640419945</v>
      </c>
      <c r="AX385" s="112">
        <f>AVERAGE(AN$5:AN385)</f>
        <v>0.23097112860892388</v>
      </c>
      <c r="AY385" s="113">
        <f>AVERAGE(AO$5:AO385)</f>
        <v>263481.39107611548</v>
      </c>
      <c r="AZ385" s="113">
        <f>AVERAGE(AP$5:AP385)</f>
        <v>64125.228346456694</v>
      </c>
      <c r="BA385" s="113">
        <f>AVERAGE(AQ$5:AQ385)</f>
        <v>203385.0341207349</v>
      </c>
      <c r="BB385" s="118">
        <f>AVERAGE($AT$5:AT385)</f>
        <v>0.97748614756488783</v>
      </c>
      <c r="BC385" s="6"/>
      <c r="BD385" s="6"/>
      <c r="BE385" s="6"/>
      <c r="BF385" s="6"/>
      <c r="BG385" s="10"/>
    </row>
    <row r="386" spans="1:59" x14ac:dyDescent="0.25">
      <c r="A386" s="116">
        <v>382</v>
      </c>
      <c r="B386" s="116">
        <v>591</v>
      </c>
      <c r="C386" s="116">
        <v>44</v>
      </c>
      <c r="D386" s="116">
        <v>50</v>
      </c>
      <c r="E386" s="117">
        <v>3086.9975270325922</v>
      </c>
      <c r="F386" s="116">
        <v>432</v>
      </c>
      <c r="G386" s="116">
        <v>0</v>
      </c>
      <c r="H386" s="117">
        <v>215568</v>
      </c>
      <c r="I386" s="117">
        <v>63200</v>
      </c>
      <c r="J386" s="117">
        <v>157368</v>
      </c>
      <c r="K386" s="116" t="s">
        <v>123</v>
      </c>
      <c r="L386" s="116" t="s">
        <v>123</v>
      </c>
      <c r="M386" s="120">
        <v>0.96</v>
      </c>
      <c r="N386" s="126"/>
      <c r="O386" s="126"/>
      <c r="P386" s="112">
        <f>AVERAGE($F$5:F386)</f>
        <v>436.49214659685862</v>
      </c>
      <c r="Q386" s="112">
        <f>AVERAGE(G$5:G386)</f>
        <v>5.4973821989528798E-2</v>
      </c>
      <c r="R386" s="113">
        <f>AVERAGE(H$5:H386)</f>
        <v>217809.58115183245</v>
      </c>
      <c r="S386" s="113">
        <f>AVERAGE(I$5:I386)</f>
        <v>63676.646596858642</v>
      </c>
      <c r="T386" s="113">
        <f>AVERAGE(J$5:J386)</f>
        <v>158678.22251308901</v>
      </c>
      <c r="U386" s="118">
        <f>AVERAGE($M$5:M386)</f>
        <v>0.96998254799301886</v>
      </c>
      <c r="AH386" s="116">
        <v>382</v>
      </c>
      <c r="AI386" s="116">
        <v>546</v>
      </c>
      <c r="AJ386" s="116">
        <v>40</v>
      </c>
      <c r="AK386" s="116">
        <v>42</v>
      </c>
      <c r="AL386" s="117">
        <v>4801.2145045539946</v>
      </c>
      <c r="AM386" s="116">
        <v>440</v>
      </c>
      <c r="AN386" s="116">
        <v>0</v>
      </c>
      <c r="AO386" s="117">
        <v>263560</v>
      </c>
      <c r="AP386" s="117">
        <v>64000</v>
      </c>
      <c r="AQ386" s="117">
        <v>203760</v>
      </c>
      <c r="AR386" s="116" t="s">
        <v>123</v>
      </c>
      <c r="AS386" s="116" t="s">
        <v>123</v>
      </c>
      <c r="AT386" s="120">
        <v>0.97777777777777775</v>
      </c>
      <c r="AU386" s="126"/>
      <c r="AV386" s="126"/>
      <c r="AW386" s="112">
        <f>AVERAGE(AM$5:AM386)</f>
        <v>439.86910994764401</v>
      </c>
      <c r="AX386" s="112">
        <f>AVERAGE(AN$5:AN386)</f>
        <v>0.23036649214659685</v>
      </c>
      <c r="AY386" s="113">
        <f>AVERAGE(AO$5:AO386)</f>
        <v>263481.59685863875</v>
      </c>
      <c r="AZ386" s="113">
        <f>AVERAGE(AP$5:AP386)</f>
        <v>64124.900523560209</v>
      </c>
      <c r="BA386" s="113">
        <f>AVERAGE(AQ$5:AQ386)</f>
        <v>203386.01570680627</v>
      </c>
      <c r="BB386" s="118">
        <f>AVERAGE($AT$5:AT386)</f>
        <v>0.97748691099476448</v>
      </c>
    </row>
    <row r="387" spans="1:59" x14ac:dyDescent="0.25">
      <c r="A387" s="116">
        <v>383</v>
      </c>
      <c r="B387" s="116">
        <v>564</v>
      </c>
      <c r="C387" s="116">
        <v>40</v>
      </c>
      <c r="D387" s="116">
        <v>40</v>
      </c>
      <c r="E387" s="117">
        <v>3189.4408125657528</v>
      </c>
      <c r="F387" s="116">
        <v>442</v>
      </c>
      <c r="G387" s="116">
        <v>0</v>
      </c>
      <c r="H387" s="117">
        <v>220558</v>
      </c>
      <c r="I387" s="117">
        <v>64200</v>
      </c>
      <c r="J387" s="117">
        <v>160358</v>
      </c>
      <c r="K387" s="116" t="s">
        <v>123</v>
      </c>
      <c r="L387" s="116" t="s">
        <v>123</v>
      </c>
      <c r="M387" s="120">
        <v>0.98222222222222222</v>
      </c>
      <c r="N387" s="126"/>
      <c r="O387" s="126"/>
      <c r="P387" s="112">
        <f>AVERAGE($F$5:F387)</f>
        <v>436.50652741514358</v>
      </c>
      <c r="Q387" s="112">
        <f>AVERAGE(G$5:G387)</f>
        <v>5.4830287206266322E-2</v>
      </c>
      <c r="R387" s="113">
        <f>AVERAGE(H$5:H387)</f>
        <v>217816.75718015665</v>
      </c>
      <c r="S387" s="113">
        <f>AVERAGE(I$5:I387)</f>
        <v>63678.013054830284</v>
      </c>
      <c r="T387" s="113">
        <f>AVERAGE(J$5:J387)</f>
        <v>158682.60835509139</v>
      </c>
      <c r="U387" s="118">
        <f>AVERAGE($M$5:M387)</f>
        <v>0.97001450536698541</v>
      </c>
      <c r="AH387" s="116">
        <v>383</v>
      </c>
      <c r="AI387" s="116">
        <v>419</v>
      </c>
      <c r="AJ387" s="116">
        <v>37</v>
      </c>
      <c r="AK387" s="116">
        <v>40</v>
      </c>
      <c r="AL387" s="117">
        <v>4587.4378059509818</v>
      </c>
      <c r="AM387" s="116">
        <v>416</v>
      </c>
      <c r="AN387" s="116">
        <v>0</v>
      </c>
      <c r="AO387" s="117">
        <v>249184</v>
      </c>
      <c r="AP387" s="117">
        <v>61600</v>
      </c>
      <c r="AQ387" s="117">
        <v>191584</v>
      </c>
      <c r="AR387" s="116" t="s">
        <v>123</v>
      </c>
      <c r="AS387" s="116" t="s">
        <v>123</v>
      </c>
      <c r="AT387" s="120">
        <v>0.9244444444444444</v>
      </c>
      <c r="AU387" s="126"/>
      <c r="AV387" s="126"/>
      <c r="AW387" s="112">
        <f>AVERAGE(AM$5:AM387)</f>
        <v>439.80678851174935</v>
      </c>
      <c r="AX387" s="112">
        <f>AVERAGE(AN$5:AN387)</f>
        <v>0.2297650130548303</v>
      </c>
      <c r="AY387" s="113">
        <f>AVERAGE(AO$5:AO387)</f>
        <v>263444.26631853788</v>
      </c>
      <c r="AZ387" s="113">
        <f>AVERAGE(AP$5:AP387)</f>
        <v>64118.308093994776</v>
      </c>
      <c r="BA387" s="113">
        <f>AVERAGE(AQ$5:AQ387)</f>
        <v>203355.20104438643</v>
      </c>
      <c r="BB387" s="118">
        <f>AVERAGE($AT$5:AT387)</f>
        <v>0.97734841891499857</v>
      </c>
      <c r="BC387" s="6"/>
      <c r="BD387" s="6"/>
      <c r="BE387" s="6"/>
      <c r="BF387" s="6"/>
      <c r="BG387" s="6"/>
    </row>
    <row r="388" spans="1:59" x14ac:dyDescent="0.25">
      <c r="A388" s="116">
        <v>384</v>
      </c>
      <c r="B388" s="116">
        <v>586</v>
      </c>
      <c r="C388" s="116">
        <v>36</v>
      </c>
      <c r="D388" s="116">
        <v>42</v>
      </c>
      <c r="E388" s="117">
        <v>2251.2990228369758</v>
      </c>
      <c r="F388" s="116">
        <v>440</v>
      </c>
      <c r="G388" s="116">
        <v>0</v>
      </c>
      <c r="H388" s="117">
        <v>219560</v>
      </c>
      <c r="I388" s="117">
        <v>64000</v>
      </c>
      <c r="J388" s="117">
        <v>159760</v>
      </c>
      <c r="K388" s="116" t="s">
        <v>123</v>
      </c>
      <c r="L388" s="116" t="s">
        <v>123</v>
      </c>
      <c r="M388" s="120">
        <v>0.97777777777777775</v>
      </c>
      <c r="N388" s="126"/>
      <c r="O388" s="126"/>
      <c r="P388" s="112">
        <f>AVERAGE($F$5:F388)</f>
        <v>436.515625</v>
      </c>
      <c r="Q388" s="112">
        <f>AVERAGE(G$5:G388)</f>
        <v>5.46875E-2</v>
      </c>
      <c r="R388" s="113">
        <f>AVERAGE(H$5:H388)</f>
        <v>217821.296875</v>
      </c>
      <c r="S388" s="113">
        <f>AVERAGE(I$5:I388)</f>
        <v>63678.8515625</v>
      </c>
      <c r="T388" s="113">
        <f>AVERAGE(J$5:J388)</f>
        <v>158685.4140625</v>
      </c>
      <c r="U388" s="118">
        <f>AVERAGE($M$5:M388)</f>
        <v>0.97003472222222176</v>
      </c>
      <c r="AH388" s="116">
        <v>384</v>
      </c>
      <c r="AI388" s="116">
        <v>533</v>
      </c>
      <c r="AJ388" s="116">
        <v>47</v>
      </c>
      <c r="AK388" s="116">
        <v>46</v>
      </c>
      <c r="AL388" s="117">
        <v>3683.6852953539365</v>
      </c>
      <c r="AM388" s="116">
        <v>436</v>
      </c>
      <c r="AN388" s="116">
        <v>0</v>
      </c>
      <c r="AO388" s="117">
        <v>261164</v>
      </c>
      <c r="AP388" s="117">
        <v>63600</v>
      </c>
      <c r="AQ388" s="117">
        <v>202164</v>
      </c>
      <c r="AR388" s="116" t="s">
        <v>123</v>
      </c>
      <c r="AS388" s="116" t="s">
        <v>123</v>
      </c>
      <c r="AT388" s="120">
        <v>0.96888888888888891</v>
      </c>
      <c r="AU388" s="126"/>
      <c r="AV388" s="126"/>
      <c r="AW388" s="112">
        <f>AVERAGE(AM$5:AM388)</f>
        <v>439.796875</v>
      </c>
      <c r="AX388" s="112">
        <f>AVERAGE(AN$5:AN388)</f>
        <v>0.22916666666666666</v>
      </c>
      <c r="AY388" s="113">
        <f>AVERAGE(AO$5:AO388)</f>
        <v>263438.328125</v>
      </c>
      <c r="AZ388" s="113">
        <f>AVERAGE(AP$5:AP388)</f>
        <v>64116.958333333336</v>
      </c>
      <c r="BA388" s="113">
        <f>AVERAGE(AQ$5:AQ388)</f>
        <v>203352.09895833334</v>
      </c>
      <c r="BB388" s="118">
        <f>AVERAGE($AT$5:AT388)</f>
        <v>0.9773263888888889</v>
      </c>
      <c r="BC388" s="10"/>
      <c r="BD388" s="10"/>
      <c r="BE388" s="10"/>
      <c r="BF388" s="10"/>
      <c r="BG388" s="6"/>
    </row>
    <row r="389" spans="1:59" x14ac:dyDescent="0.25">
      <c r="A389" s="116">
        <v>385</v>
      </c>
      <c r="B389" s="116">
        <v>598</v>
      </c>
      <c r="C389" s="116">
        <v>47</v>
      </c>
      <c r="D389" s="116">
        <v>40</v>
      </c>
      <c r="E389" s="117">
        <v>2054.9766632017272</v>
      </c>
      <c r="F389" s="116">
        <v>442</v>
      </c>
      <c r="G389" s="116">
        <v>0</v>
      </c>
      <c r="H389" s="117">
        <v>220558</v>
      </c>
      <c r="I389" s="117">
        <v>64200</v>
      </c>
      <c r="J389" s="117">
        <v>160358</v>
      </c>
      <c r="K389" s="116" t="s">
        <v>123</v>
      </c>
      <c r="L389" s="116" t="s">
        <v>123</v>
      </c>
      <c r="M389" s="120">
        <v>0.98222222222222222</v>
      </c>
      <c r="N389" s="126"/>
      <c r="O389" s="126"/>
      <c r="P389" s="112">
        <f>AVERAGE($F$5:F389)</f>
        <v>436.52987012987012</v>
      </c>
      <c r="Q389" s="112">
        <f>AVERAGE(G$5:G389)</f>
        <v>5.4545454545454543E-2</v>
      </c>
      <c r="R389" s="113">
        <f>AVERAGE(H$5:H389)</f>
        <v>217828.40519480521</v>
      </c>
      <c r="S389" s="113">
        <f>AVERAGE(I$5:I389)</f>
        <v>63680.205194805196</v>
      </c>
      <c r="T389" s="113">
        <f>AVERAGE(J$5:J389)</f>
        <v>158689.75844155843</v>
      </c>
      <c r="U389" s="118">
        <f>AVERAGE($M$5:M389)</f>
        <v>0.97006637806637763</v>
      </c>
      <c r="AH389" s="116">
        <v>385</v>
      </c>
      <c r="AI389" s="116">
        <v>527</v>
      </c>
      <c r="AJ389" s="116">
        <v>33</v>
      </c>
      <c r="AK389" s="116">
        <v>41</v>
      </c>
      <c r="AL389" s="117">
        <v>2553.2545876478725</v>
      </c>
      <c r="AM389" s="116">
        <v>441</v>
      </c>
      <c r="AN389" s="116">
        <v>0</v>
      </c>
      <c r="AO389" s="117">
        <v>264159</v>
      </c>
      <c r="AP389" s="117">
        <v>64100</v>
      </c>
      <c r="AQ389" s="117">
        <v>204159</v>
      </c>
      <c r="AR389" s="116" t="s">
        <v>123</v>
      </c>
      <c r="AS389" s="116" t="s">
        <v>123</v>
      </c>
      <c r="AT389" s="120">
        <v>0.98</v>
      </c>
      <c r="AU389" s="126"/>
      <c r="AV389" s="126"/>
      <c r="AW389" s="112">
        <f>AVERAGE(AM$5:AM389)</f>
        <v>439.8</v>
      </c>
      <c r="AX389" s="112">
        <f>AVERAGE(AN$5:AN389)</f>
        <v>0.22857142857142856</v>
      </c>
      <c r="AY389" s="113">
        <f>AVERAGE(AO$5:AO389)</f>
        <v>263440.2</v>
      </c>
      <c r="AZ389" s="113">
        <f>AVERAGE(AP$5:AP389)</f>
        <v>64116.914285714287</v>
      </c>
      <c r="BA389" s="113">
        <f>AVERAGE(AQ$5:AQ389)</f>
        <v>203354.1948051948</v>
      </c>
      <c r="BB389" s="118">
        <f>AVERAGE($AT$5:AT389)</f>
        <v>0.97733333333333339</v>
      </c>
      <c r="BC389" s="6"/>
      <c r="BD389" s="6"/>
      <c r="BE389" s="6"/>
      <c r="BF389" s="6"/>
      <c r="BG389" s="10"/>
    </row>
    <row r="390" spans="1:59" x14ac:dyDescent="0.25">
      <c r="A390" s="116">
        <v>386</v>
      </c>
      <c r="B390" s="116">
        <v>660</v>
      </c>
      <c r="C390" s="116">
        <v>35</v>
      </c>
      <c r="D390" s="116">
        <v>52</v>
      </c>
      <c r="E390" s="117">
        <v>2306.8702293458355</v>
      </c>
      <c r="F390" s="116">
        <v>430</v>
      </c>
      <c r="G390" s="116">
        <v>0</v>
      </c>
      <c r="H390" s="117">
        <v>214570</v>
      </c>
      <c r="I390" s="117">
        <v>63000</v>
      </c>
      <c r="J390" s="117">
        <v>156770</v>
      </c>
      <c r="K390" s="116" t="s">
        <v>123</v>
      </c>
      <c r="L390" s="116" t="s">
        <v>123</v>
      </c>
      <c r="M390" s="120">
        <v>0.9555555555555556</v>
      </c>
      <c r="N390" s="126"/>
      <c r="O390" s="126"/>
      <c r="P390" s="112">
        <f>AVERAGE($F$5:F390)</f>
        <v>436.51295336787564</v>
      </c>
      <c r="Q390" s="112">
        <f>AVERAGE(G$5:G390)</f>
        <v>5.4404145077720206E-2</v>
      </c>
      <c r="R390" s="113">
        <f>AVERAGE(H$5:H390)</f>
        <v>217819.96373056996</v>
      </c>
      <c r="S390" s="113">
        <f>AVERAGE(I$5:I390)</f>
        <v>63678.443005181347</v>
      </c>
      <c r="T390" s="113">
        <f>AVERAGE(J$5:J390)</f>
        <v>158684.78497409326</v>
      </c>
      <c r="U390" s="118">
        <f>AVERAGE($M$5:M390)</f>
        <v>0.97002878526194547</v>
      </c>
      <c r="AH390" s="116">
        <v>386</v>
      </c>
      <c r="AI390" s="116">
        <v>504</v>
      </c>
      <c r="AJ390" s="116">
        <v>26</v>
      </c>
      <c r="AK390" s="116">
        <v>42</v>
      </c>
      <c r="AL390" s="117">
        <v>2769.8396701761399</v>
      </c>
      <c r="AM390" s="116">
        <v>440</v>
      </c>
      <c r="AN390" s="116">
        <v>0</v>
      </c>
      <c r="AO390" s="117">
        <v>263560</v>
      </c>
      <c r="AP390" s="117">
        <v>64000</v>
      </c>
      <c r="AQ390" s="117">
        <v>203760</v>
      </c>
      <c r="AR390" s="116" t="s">
        <v>123</v>
      </c>
      <c r="AS390" s="116" t="s">
        <v>123</v>
      </c>
      <c r="AT390" s="120">
        <v>0.97777777777777775</v>
      </c>
      <c r="AU390" s="126"/>
      <c r="AV390" s="126"/>
      <c r="AW390" s="112">
        <f>AVERAGE(AM$5:AM390)</f>
        <v>439.80051813471505</v>
      </c>
      <c r="AX390" s="112">
        <f>AVERAGE(AN$5:AN390)</f>
        <v>0.22797927461139897</v>
      </c>
      <c r="AY390" s="113">
        <f>AVERAGE(AO$5:AO390)</f>
        <v>263440.51036269427</v>
      </c>
      <c r="AZ390" s="113">
        <f>AVERAGE(AP$5:AP390)</f>
        <v>64116.611398963731</v>
      </c>
      <c r="BA390" s="113">
        <f>AVERAGE(AQ$5:AQ390)</f>
        <v>203355.24611398965</v>
      </c>
      <c r="BB390" s="118">
        <f>AVERAGE($AT$5:AT390)</f>
        <v>0.97733448474381124</v>
      </c>
    </row>
    <row r="391" spans="1:59" x14ac:dyDescent="0.25">
      <c r="A391" s="116">
        <v>387</v>
      </c>
      <c r="B391" s="116">
        <v>605</v>
      </c>
      <c r="C391" s="116">
        <v>32</v>
      </c>
      <c r="D391" s="116">
        <v>40</v>
      </c>
      <c r="E391" s="117">
        <v>3033.5428876265996</v>
      </c>
      <c r="F391" s="116">
        <v>442</v>
      </c>
      <c r="G391" s="116">
        <v>0</v>
      </c>
      <c r="H391" s="117">
        <v>220558</v>
      </c>
      <c r="I391" s="117">
        <v>64200</v>
      </c>
      <c r="J391" s="117">
        <v>160358</v>
      </c>
      <c r="K391" s="116" t="s">
        <v>123</v>
      </c>
      <c r="L391" s="116" t="s">
        <v>123</v>
      </c>
      <c r="M391" s="120">
        <v>0.98222222222222222</v>
      </c>
      <c r="N391" s="126"/>
      <c r="O391" s="126"/>
      <c r="P391" s="112">
        <f>AVERAGE($F$5:F391)</f>
        <v>436.52713178294573</v>
      </c>
      <c r="Q391" s="112">
        <f>AVERAGE(G$5:G391)</f>
        <v>5.4263565891472867E-2</v>
      </c>
      <c r="R391" s="113">
        <f>AVERAGE(H$5:H391)</f>
        <v>217827.03875968992</v>
      </c>
      <c r="S391" s="113">
        <f>AVERAGE(I$5:I391)</f>
        <v>63679.79069767442</v>
      </c>
      <c r="T391" s="113">
        <f>AVERAGE(J$5:J391)</f>
        <v>158689.10852713179</v>
      </c>
      <c r="U391" s="118">
        <f>AVERAGE($M$5:M391)</f>
        <v>0.97006029285099016</v>
      </c>
      <c r="AH391" s="116">
        <v>387</v>
      </c>
      <c r="AI391" s="116">
        <v>518</v>
      </c>
      <c r="AJ391" s="116">
        <v>47</v>
      </c>
      <c r="AK391" s="116">
        <v>43</v>
      </c>
      <c r="AL391" s="117">
        <v>4818.3203980521321</v>
      </c>
      <c r="AM391" s="116">
        <v>439</v>
      </c>
      <c r="AN391" s="116">
        <v>0</v>
      </c>
      <c r="AO391" s="117">
        <v>262961</v>
      </c>
      <c r="AP391" s="117">
        <v>63900</v>
      </c>
      <c r="AQ391" s="117">
        <v>203361</v>
      </c>
      <c r="AR391" s="116" t="s">
        <v>123</v>
      </c>
      <c r="AS391" s="116" t="s">
        <v>123</v>
      </c>
      <c r="AT391" s="120">
        <v>0.97555555555555551</v>
      </c>
      <c r="AU391" s="126"/>
      <c r="AV391" s="126"/>
      <c r="AW391" s="112">
        <f>AVERAGE(AM$5:AM391)</f>
        <v>439.79844961240309</v>
      </c>
      <c r="AX391" s="112">
        <f>AVERAGE(AN$5:AN391)</f>
        <v>0.22739018087855298</v>
      </c>
      <c r="AY391" s="113">
        <f>AVERAGE(AO$5:AO391)</f>
        <v>263439.27131782944</v>
      </c>
      <c r="AZ391" s="113">
        <f>AVERAGE(AP$5:AP391)</f>
        <v>64116.051679586562</v>
      </c>
      <c r="BA391" s="113">
        <f>AVERAGE(AQ$5:AQ391)</f>
        <v>203355.26098191214</v>
      </c>
      <c r="BB391" s="118">
        <f>AVERAGE($AT$5:AT391)</f>
        <v>0.97732988802756249</v>
      </c>
      <c r="BC391" s="6"/>
      <c r="BD391" s="6"/>
      <c r="BE391" s="6"/>
      <c r="BF391" s="6"/>
      <c r="BG391" s="6"/>
    </row>
    <row r="392" spans="1:59" x14ac:dyDescent="0.25">
      <c r="A392" s="116">
        <v>388</v>
      </c>
      <c r="B392" s="116">
        <v>539</v>
      </c>
      <c r="C392" s="116">
        <v>31</v>
      </c>
      <c r="D392" s="116">
        <v>46</v>
      </c>
      <c r="E392" s="117">
        <v>3213.8627582018585</v>
      </c>
      <c r="F392" s="116">
        <v>436</v>
      </c>
      <c r="G392" s="116">
        <v>0</v>
      </c>
      <c r="H392" s="117">
        <v>217564</v>
      </c>
      <c r="I392" s="117">
        <v>63600</v>
      </c>
      <c r="J392" s="117">
        <v>158564</v>
      </c>
      <c r="K392" s="116" t="s">
        <v>123</v>
      </c>
      <c r="L392" s="116" t="s">
        <v>123</v>
      </c>
      <c r="M392" s="120">
        <v>0.96888888888888891</v>
      </c>
      <c r="N392" s="126"/>
      <c r="O392" s="126"/>
      <c r="P392" s="112">
        <f>AVERAGE($F$5:F392)</f>
        <v>436.5257731958763</v>
      </c>
      <c r="Q392" s="112">
        <f>AVERAGE(G$5:G392)</f>
        <v>5.4123711340206188E-2</v>
      </c>
      <c r="R392" s="113">
        <f>AVERAGE(H$5:H392)</f>
        <v>217826.36082474227</v>
      </c>
      <c r="S392" s="113">
        <f>AVERAGE(I$5:I392)</f>
        <v>63679.58505154639</v>
      </c>
      <c r="T392" s="113">
        <f>AVERAGE(J$5:J392)</f>
        <v>158688.78608247422</v>
      </c>
      <c r="U392" s="118">
        <f>AVERAGE($M$5:M392)</f>
        <v>0.97005727376861361</v>
      </c>
      <c r="AH392" s="116">
        <v>388</v>
      </c>
      <c r="AI392" s="116">
        <v>546</v>
      </c>
      <c r="AJ392" s="116">
        <v>35</v>
      </c>
      <c r="AK392" s="116">
        <v>55</v>
      </c>
      <c r="AL392" s="117">
        <v>2232.9424145384519</v>
      </c>
      <c r="AM392" s="116">
        <v>427</v>
      </c>
      <c r="AN392" s="116">
        <v>0</v>
      </c>
      <c r="AO392" s="117">
        <v>255773</v>
      </c>
      <c r="AP392" s="117">
        <v>62700</v>
      </c>
      <c r="AQ392" s="117">
        <v>198573</v>
      </c>
      <c r="AR392" s="116" t="s">
        <v>123</v>
      </c>
      <c r="AS392" s="116" t="s">
        <v>123</v>
      </c>
      <c r="AT392" s="120">
        <v>0.94888888888888889</v>
      </c>
      <c r="AU392" s="126"/>
      <c r="AV392" s="126"/>
      <c r="AW392" s="112">
        <f>AVERAGE(AM$5:AM392)</f>
        <v>439.76546391752578</v>
      </c>
      <c r="AX392" s="112">
        <f>AVERAGE(AN$5:AN392)</f>
        <v>0.22680412371134021</v>
      </c>
      <c r="AY392" s="113">
        <f>AVERAGE(AO$5:AO392)</f>
        <v>263419.51288659795</v>
      </c>
      <c r="AZ392" s="113">
        <f>AVERAGE(AP$5:AP392)</f>
        <v>64112.402061855668</v>
      </c>
      <c r="BA392" s="113">
        <f>AVERAGE(AQ$5:AQ392)</f>
        <v>203342.93556701031</v>
      </c>
      <c r="BB392" s="118">
        <f>AVERAGE($AT$5:AT392)</f>
        <v>0.97725658648339075</v>
      </c>
      <c r="BC392" s="10"/>
      <c r="BD392" s="10"/>
      <c r="BE392" s="10"/>
      <c r="BF392" s="10"/>
      <c r="BG392" s="6"/>
    </row>
    <row r="393" spans="1:59" x14ac:dyDescent="0.25">
      <c r="A393" s="116">
        <v>389</v>
      </c>
      <c r="B393" s="116">
        <v>545</v>
      </c>
      <c r="C393" s="116">
        <v>33</v>
      </c>
      <c r="D393" s="116">
        <v>50</v>
      </c>
      <c r="E393" s="117">
        <v>3725.2469432006328</v>
      </c>
      <c r="F393" s="116">
        <v>432</v>
      </c>
      <c r="G393" s="116">
        <v>0</v>
      </c>
      <c r="H393" s="117">
        <v>215568</v>
      </c>
      <c r="I393" s="117">
        <v>63200</v>
      </c>
      <c r="J393" s="117">
        <v>157368</v>
      </c>
      <c r="K393" s="116" t="s">
        <v>123</v>
      </c>
      <c r="L393" s="116" t="s">
        <v>123</v>
      </c>
      <c r="M393" s="120">
        <v>0.96</v>
      </c>
      <c r="N393" s="126"/>
      <c r="O393" s="126"/>
      <c r="P393" s="112">
        <f>AVERAGE($F$5:F393)</f>
        <v>436.51413881748073</v>
      </c>
      <c r="Q393" s="112">
        <f>AVERAGE(G$5:G393)</f>
        <v>5.3984575835475578E-2</v>
      </c>
      <c r="R393" s="113">
        <f>AVERAGE(H$5:H393)</f>
        <v>217820.55526992289</v>
      </c>
      <c r="S393" s="113">
        <f>AVERAGE(I$5:I393)</f>
        <v>63678.352185089978</v>
      </c>
      <c r="T393" s="113">
        <f>AVERAGE(J$5:J393)</f>
        <v>158685.3907455013</v>
      </c>
      <c r="U393" s="118">
        <f>AVERAGE($M$5:M393)</f>
        <v>0.9700314195944012</v>
      </c>
      <c r="AH393" s="116">
        <v>389</v>
      </c>
      <c r="AI393" s="116">
        <v>391</v>
      </c>
      <c r="AJ393" s="116">
        <v>39</v>
      </c>
      <c r="AK393" s="116">
        <v>35</v>
      </c>
      <c r="AL393" s="117">
        <v>3596.4468733127624</v>
      </c>
      <c r="AM393" s="116">
        <v>395</v>
      </c>
      <c r="AN393" s="116">
        <v>0</v>
      </c>
      <c r="AO393" s="117">
        <v>236605</v>
      </c>
      <c r="AP393" s="117">
        <v>59500</v>
      </c>
      <c r="AQ393" s="117">
        <v>180605</v>
      </c>
      <c r="AR393" s="116" t="s">
        <v>123</v>
      </c>
      <c r="AS393" s="116" t="s">
        <v>123</v>
      </c>
      <c r="AT393" s="120">
        <v>0.87777777777777777</v>
      </c>
      <c r="AU393" s="126"/>
      <c r="AV393" s="126"/>
      <c r="AW393" s="112">
        <f>AVERAGE(AM$5:AM393)</f>
        <v>439.65038560411313</v>
      </c>
      <c r="AX393" s="112">
        <f>AVERAGE(AN$5:AN393)</f>
        <v>0.2262210796915167</v>
      </c>
      <c r="AY393" s="113">
        <f>AVERAGE(AO$5:AO393)</f>
        <v>263350.58097686374</v>
      </c>
      <c r="AZ393" s="113">
        <f>AVERAGE(AP$5:AP393)</f>
        <v>64100.544987146532</v>
      </c>
      <c r="BA393" s="113">
        <f>AVERAGE(AQ$5:AQ393)</f>
        <v>203284.48329048842</v>
      </c>
      <c r="BB393" s="118">
        <f>AVERAGE($AT$5:AT393)</f>
        <v>0.97700085689802929</v>
      </c>
      <c r="BC393" s="6"/>
      <c r="BD393" s="6"/>
      <c r="BE393" s="6"/>
      <c r="BF393" s="6"/>
      <c r="BG393" s="10"/>
    </row>
    <row r="394" spans="1:59" x14ac:dyDescent="0.25">
      <c r="A394" s="116">
        <v>390</v>
      </c>
      <c r="B394" s="116">
        <v>607</v>
      </c>
      <c r="C394" s="116">
        <v>48</v>
      </c>
      <c r="D394" s="116">
        <v>47</v>
      </c>
      <c r="E394" s="117">
        <v>2804.8334417835554</v>
      </c>
      <c r="F394" s="116">
        <v>435</v>
      </c>
      <c r="G394" s="116">
        <v>0</v>
      </c>
      <c r="H394" s="117">
        <v>217065</v>
      </c>
      <c r="I394" s="117">
        <v>63500</v>
      </c>
      <c r="J394" s="117">
        <v>158265</v>
      </c>
      <c r="K394" s="116" t="s">
        <v>123</v>
      </c>
      <c r="L394" s="116" t="s">
        <v>123</v>
      </c>
      <c r="M394" s="120">
        <v>0.96666666666666667</v>
      </c>
      <c r="N394" s="126"/>
      <c r="O394" s="126"/>
      <c r="P394" s="112">
        <f>AVERAGE($F$5:F394)</f>
        <v>436.51025641025643</v>
      </c>
      <c r="Q394" s="112">
        <f>AVERAGE(G$5:G394)</f>
        <v>5.3846153846153849E-2</v>
      </c>
      <c r="R394" s="113">
        <f>AVERAGE(H$5:H394)</f>
        <v>217818.61794871796</v>
      </c>
      <c r="S394" s="113">
        <f>AVERAGE(I$5:I394)</f>
        <v>63677.894871794873</v>
      </c>
      <c r="T394" s="113">
        <f>AVERAGE(J$5:J394)</f>
        <v>158684.31282051283</v>
      </c>
      <c r="U394" s="118">
        <f>AVERAGE($M$5:M394)</f>
        <v>0.97002279202279151</v>
      </c>
      <c r="AH394" s="116">
        <v>390</v>
      </c>
      <c r="AI394" s="116">
        <v>571</v>
      </c>
      <c r="AJ394" s="116">
        <v>44</v>
      </c>
      <c r="AK394" s="116">
        <v>44</v>
      </c>
      <c r="AL394" s="117">
        <v>4942.4341399239802</v>
      </c>
      <c r="AM394" s="116">
        <v>438</v>
      </c>
      <c r="AN394" s="116">
        <v>0</v>
      </c>
      <c r="AO394" s="117">
        <v>262362</v>
      </c>
      <c r="AP394" s="117">
        <v>63800</v>
      </c>
      <c r="AQ394" s="117">
        <v>202962</v>
      </c>
      <c r="AR394" s="116" t="s">
        <v>123</v>
      </c>
      <c r="AS394" s="116" t="s">
        <v>123</v>
      </c>
      <c r="AT394" s="120">
        <v>0.97333333333333338</v>
      </c>
      <c r="AU394" s="126"/>
      <c r="AV394" s="126"/>
      <c r="AW394" s="112">
        <f>AVERAGE(AM$5:AM394)</f>
        <v>439.64615384615382</v>
      </c>
      <c r="AX394" s="112">
        <f>AVERAGE(AN$5:AN394)</f>
        <v>0.22564102564102564</v>
      </c>
      <c r="AY394" s="113">
        <f>AVERAGE(AO$5:AO394)</f>
        <v>263348.04615384614</v>
      </c>
      <c r="AZ394" s="113">
        <f>AVERAGE(AP$5:AP394)</f>
        <v>64099.774358974362</v>
      </c>
      <c r="BA394" s="113">
        <f>AVERAGE(AQ$5:AQ394)</f>
        <v>203283.6564102564</v>
      </c>
      <c r="BB394" s="118">
        <f>AVERAGE($AT$5:AT394)</f>
        <v>0.97699145299145318</v>
      </c>
    </row>
    <row r="395" spans="1:59" x14ac:dyDescent="0.25">
      <c r="A395" s="116">
        <v>391</v>
      </c>
      <c r="B395" s="116">
        <v>575</v>
      </c>
      <c r="C395" s="116">
        <v>29</v>
      </c>
      <c r="D395" s="116">
        <v>46</v>
      </c>
      <c r="E395" s="117">
        <v>2759.3032843825504</v>
      </c>
      <c r="F395" s="116">
        <v>436</v>
      </c>
      <c r="G395" s="116">
        <v>0</v>
      </c>
      <c r="H395" s="117">
        <v>217564</v>
      </c>
      <c r="I395" s="117">
        <v>63600</v>
      </c>
      <c r="J395" s="117">
        <v>158564</v>
      </c>
      <c r="K395" s="116" t="s">
        <v>123</v>
      </c>
      <c r="L395" s="116" t="s">
        <v>123</v>
      </c>
      <c r="M395" s="120">
        <v>0.96888888888888891</v>
      </c>
      <c r="N395" s="126"/>
      <c r="O395" s="126"/>
      <c r="P395" s="112">
        <f>AVERAGE($F$5:F395)</f>
        <v>436.5089514066496</v>
      </c>
      <c r="Q395" s="112">
        <f>AVERAGE(G$5:G395)</f>
        <v>5.3708439897698211E-2</v>
      </c>
      <c r="R395" s="113">
        <f>AVERAGE(H$5:H395)</f>
        <v>217817.96675191817</v>
      </c>
      <c r="S395" s="113">
        <f>AVERAGE(I$5:I395)</f>
        <v>63677.695652173912</v>
      </c>
      <c r="T395" s="113">
        <f>AVERAGE(J$5:J395)</f>
        <v>158684.0051150895</v>
      </c>
      <c r="U395" s="118">
        <f>AVERAGE($M$5:M395)</f>
        <v>0.97001989201477645</v>
      </c>
      <c r="AH395" s="116">
        <v>391</v>
      </c>
      <c r="AI395" s="116">
        <v>511</v>
      </c>
      <c r="AJ395" s="116">
        <v>37</v>
      </c>
      <c r="AK395" s="116">
        <v>42</v>
      </c>
      <c r="AL395" s="117">
        <v>4767.081287271596</v>
      </c>
      <c r="AM395" s="116">
        <v>440</v>
      </c>
      <c r="AN395" s="116">
        <v>0</v>
      </c>
      <c r="AO395" s="117">
        <v>263560</v>
      </c>
      <c r="AP395" s="117">
        <v>64000</v>
      </c>
      <c r="AQ395" s="117">
        <v>203760</v>
      </c>
      <c r="AR395" s="116" t="s">
        <v>123</v>
      </c>
      <c r="AS395" s="116" t="s">
        <v>123</v>
      </c>
      <c r="AT395" s="120">
        <v>0.97777777777777775</v>
      </c>
      <c r="AU395" s="126"/>
      <c r="AV395" s="126"/>
      <c r="AW395" s="112">
        <f>AVERAGE(AM$5:AM395)</f>
        <v>439.64705882352939</v>
      </c>
      <c r="AX395" s="112">
        <f>AVERAGE(AN$5:AN395)</f>
        <v>0.22506393861892582</v>
      </c>
      <c r="AY395" s="113">
        <f>AVERAGE(AO$5:AO395)</f>
        <v>263348.5882352941</v>
      </c>
      <c r="AZ395" s="113">
        <f>AVERAGE(AP$5:AP395)</f>
        <v>64099.519181585674</v>
      </c>
      <c r="BA395" s="113">
        <f>AVERAGE(AQ$5:AQ395)</f>
        <v>203284.87468030691</v>
      </c>
      <c r="BB395" s="118">
        <f>AVERAGE($AT$5:AT395)</f>
        <v>0.97699346405228782</v>
      </c>
      <c r="BC395" s="6"/>
      <c r="BD395" s="6"/>
      <c r="BE395" s="6"/>
      <c r="BF395" s="6"/>
      <c r="BG395" s="6"/>
    </row>
    <row r="396" spans="1:59" x14ac:dyDescent="0.25">
      <c r="A396" s="116">
        <v>392</v>
      </c>
      <c r="B396" s="116">
        <v>552</v>
      </c>
      <c r="C396" s="116">
        <v>32</v>
      </c>
      <c r="D396" s="116">
        <v>38</v>
      </c>
      <c r="E396" s="117">
        <v>4421.7115609168804</v>
      </c>
      <c r="F396" s="116">
        <v>444</v>
      </c>
      <c r="G396" s="116">
        <v>0</v>
      </c>
      <c r="H396" s="117">
        <v>221556</v>
      </c>
      <c r="I396" s="117">
        <v>64400</v>
      </c>
      <c r="J396" s="117">
        <v>160956</v>
      </c>
      <c r="K396" s="116" t="s">
        <v>123</v>
      </c>
      <c r="L396" s="116" t="s">
        <v>123</v>
      </c>
      <c r="M396" s="120">
        <v>0.98666666666666669</v>
      </c>
      <c r="N396" s="126"/>
      <c r="O396" s="126"/>
      <c r="P396" s="112">
        <f>AVERAGE($F$5:F396)</f>
        <v>436.52806122448982</v>
      </c>
      <c r="Q396" s="112">
        <f>AVERAGE(G$5:G396)</f>
        <v>5.3571428571428568E-2</v>
      </c>
      <c r="R396" s="113">
        <f>AVERAGE(H$5:H396)</f>
        <v>217827.50255102041</v>
      </c>
      <c r="S396" s="113">
        <f>AVERAGE(I$5:I396)</f>
        <v>63679.538265306124</v>
      </c>
      <c r="T396" s="113">
        <f>AVERAGE(J$5:J396)</f>
        <v>158689.80102040817</v>
      </c>
      <c r="U396" s="118">
        <f>AVERAGE($M$5:M396)</f>
        <v>0.97006235827664355</v>
      </c>
      <c r="AH396" s="116">
        <v>392</v>
      </c>
      <c r="AI396" s="116">
        <v>506</v>
      </c>
      <c r="AJ396" s="116">
        <v>39</v>
      </c>
      <c r="AK396" s="116">
        <v>39</v>
      </c>
      <c r="AL396" s="117">
        <v>4841.6148491276681</v>
      </c>
      <c r="AM396" s="116">
        <v>443</v>
      </c>
      <c r="AN396" s="116">
        <v>0</v>
      </c>
      <c r="AO396" s="117">
        <v>265357</v>
      </c>
      <c r="AP396" s="117">
        <v>64300</v>
      </c>
      <c r="AQ396" s="117">
        <v>204957</v>
      </c>
      <c r="AR396" s="116" t="s">
        <v>123</v>
      </c>
      <c r="AS396" s="116" t="s">
        <v>123</v>
      </c>
      <c r="AT396" s="120">
        <v>0.98444444444444446</v>
      </c>
      <c r="AU396" s="126"/>
      <c r="AV396" s="126"/>
      <c r="AW396" s="112">
        <f>AVERAGE(AM$5:AM396)</f>
        <v>439.65561224489795</v>
      </c>
      <c r="AX396" s="112">
        <f>AVERAGE(AN$5:AN396)</f>
        <v>0.22448979591836735</v>
      </c>
      <c r="AY396" s="113">
        <f>AVERAGE(AO$5:AO396)</f>
        <v>263353.7117346939</v>
      </c>
      <c r="AZ396" s="113">
        <f>AVERAGE(AP$5:AP396)</f>
        <v>64100.030612244896</v>
      </c>
      <c r="BA396" s="113">
        <f>AVERAGE(AQ$5:AQ396)</f>
        <v>203289.14030612246</v>
      </c>
      <c r="BB396" s="118">
        <f>AVERAGE($AT$5:AT396)</f>
        <v>0.9770124716553289</v>
      </c>
      <c r="BC396" s="10"/>
      <c r="BD396" s="10"/>
      <c r="BE396" s="10"/>
      <c r="BF396" s="10"/>
      <c r="BG396" s="6"/>
    </row>
    <row r="397" spans="1:59" x14ac:dyDescent="0.25">
      <c r="A397" s="116">
        <v>393</v>
      </c>
      <c r="B397" s="116">
        <v>594</v>
      </c>
      <c r="C397" s="116">
        <v>38</v>
      </c>
      <c r="D397" s="116">
        <v>50</v>
      </c>
      <c r="E397" s="117">
        <v>2819.6814973452592</v>
      </c>
      <c r="F397" s="116">
        <v>432</v>
      </c>
      <c r="G397" s="116">
        <v>0</v>
      </c>
      <c r="H397" s="117">
        <v>215568</v>
      </c>
      <c r="I397" s="117">
        <v>63200</v>
      </c>
      <c r="J397" s="117">
        <v>157368</v>
      </c>
      <c r="K397" s="116" t="s">
        <v>123</v>
      </c>
      <c r="L397" s="116" t="s">
        <v>123</v>
      </c>
      <c r="M397" s="120">
        <v>0.96</v>
      </c>
      <c r="N397" s="126"/>
      <c r="O397" s="126"/>
      <c r="P397" s="112">
        <f>AVERAGE($F$5:F397)</f>
        <v>436.51653944020359</v>
      </c>
      <c r="Q397" s="112">
        <f>AVERAGE(G$5:G397)</f>
        <v>5.3435114503816793E-2</v>
      </c>
      <c r="R397" s="113">
        <f>AVERAGE(H$5:H397)</f>
        <v>217821.75318066159</v>
      </c>
      <c r="S397" s="113">
        <f>AVERAGE(I$5:I397)</f>
        <v>63678.318066157764</v>
      </c>
      <c r="T397" s="113">
        <f>AVERAGE(J$5:J397)</f>
        <v>158686.43765903308</v>
      </c>
      <c r="U397" s="118">
        <f>AVERAGE($M$5:M397)</f>
        <v>0.970036754311563</v>
      </c>
      <c r="AH397" s="116">
        <v>393</v>
      </c>
      <c r="AI397" s="116">
        <v>528</v>
      </c>
      <c r="AJ397" s="116">
        <v>47</v>
      </c>
      <c r="AK397" s="116">
        <v>30</v>
      </c>
      <c r="AL397" s="117">
        <v>2188.1473058113979</v>
      </c>
      <c r="AM397" s="116">
        <v>450</v>
      </c>
      <c r="AN397" s="116">
        <v>2</v>
      </c>
      <c r="AO397" s="117">
        <v>269550</v>
      </c>
      <c r="AP397" s="117">
        <v>66198</v>
      </c>
      <c r="AQ397" s="117">
        <v>206352</v>
      </c>
      <c r="AR397" s="116" t="s">
        <v>124</v>
      </c>
      <c r="AS397" s="116" t="s">
        <v>124</v>
      </c>
      <c r="AT397" s="120">
        <v>1</v>
      </c>
      <c r="AU397" s="126"/>
      <c r="AV397" s="126"/>
      <c r="AW397" s="112">
        <f>AVERAGE(AM$5:AM397)</f>
        <v>439.68193384223918</v>
      </c>
      <c r="AX397" s="112">
        <f>AVERAGE(AN$5:AN397)</f>
        <v>0.22900763358778625</v>
      </c>
      <c r="AY397" s="113">
        <f>AVERAGE(AO$5:AO397)</f>
        <v>263369.47837150126</v>
      </c>
      <c r="AZ397" s="113">
        <f>AVERAGE(AP$5:AP397)</f>
        <v>64105.368956743005</v>
      </c>
      <c r="BA397" s="113">
        <f>AVERAGE(AQ$5:AQ397)</f>
        <v>203296.93384223917</v>
      </c>
      <c r="BB397" s="118">
        <f>AVERAGE($AT$5:AT397)</f>
        <v>0.97707096409386496</v>
      </c>
      <c r="BC397" s="6"/>
      <c r="BD397" s="6"/>
      <c r="BE397" s="6"/>
      <c r="BF397" s="6"/>
      <c r="BG397" s="10"/>
    </row>
    <row r="398" spans="1:59" x14ac:dyDescent="0.25">
      <c r="A398" s="116">
        <v>394</v>
      </c>
      <c r="B398" s="116">
        <v>699</v>
      </c>
      <c r="C398" s="116">
        <v>40</v>
      </c>
      <c r="D398" s="116">
        <v>57</v>
      </c>
      <c r="E398" s="117">
        <v>3789.2308155489704</v>
      </c>
      <c r="F398" s="116">
        <v>425</v>
      </c>
      <c r="G398" s="116">
        <v>0</v>
      </c>
      <c r="H398" s="117">
        <v>212075</v>
      </c>
      <c r="I398" s="117">
        <v>62500</v>
      </c>
      <c r="J398" s="117">
        <v>155275</v>
      </c>
      <c r="K398" s="116" t="s">
        <v>123</v>
      </c>
      <c r="L398" s="116" t="s">
        <v>123</v>
      </c>
      <c r="M398" s="120">
        <v>0.94444444444444442</v>
      </c>
      <c r="N398" s="126"/>
      <c r="O398" s="126"/>
      <c r="P398" s="112">
        <f>AVERAGE($F$5:F398)</f>
        <v>436.48730964467006</v>
      </c>
      <c r="Q398" s="112">
        <f>AVERAGE(G$5:G398)</f>
        <v>5.3299492385786802E-2</v>
      </c>
      <c r="R398" s="113">
        <f>AVERAGE(H$5:H398)</f>
        <v>217807.16751269036</v>
      </c>
      <c r="S398" s="113">
        <f>AVERAGE(I$5:I398)</f>
        <v>63675.327411167513</v>
      </c>
      <c r="T398" s="113">
        <f>AVERAGE(J$5:J398)</f>
        <v>158677.77918781727</v>
      </c>
      <c r="U398" s="118">
        <f>AVERAGE($M$5:M398)</f>
        <v>0.96997179921037746</v>
      </c>
      <c r="AH398" s="116">
        <v>394</v>
      </c>
      <c r="AI398" s="116">
        <v>461</v>
      </c>
      <c r="AJ398" s="116">
        <v>29</v>
      </c>
      <c r="AK398" s="116">
        <v>48</v>
      </c>
      <c r="AL398" s="117">
        <v>2443.4318971345524</v>
      </c>
      <c r="AM398" s="116">
        <v>434</v>
      </c>
      <c r="AN398" s="116">
        <v>0</v>
      </c>
      <c r="AO398" s="117">
        <v>259966</v>
      </c>
      <c r="AP398" s="117">
        <v>63400</v>
      </c>
      <c r="AQ398" s="117">
        <v>201366</v>
      </c>
      <c r="AR398" s="116" t="s">
        <v>123</v>
      </c>
      <c r="AS398" s="116" t="s">
        <v>123</v>
      </c>
      <c r="AT398" s="120">
        <v>0.96444444444444444</v>
      </c>
      <c r="AU398" s="126"/>
      <c r="AV398" s="126"/>
      <c r="AW398" s="112">
        <f>AVERAGE(AM$5:AM398)</f>
        <v>439.66751269035535</v>
      </c>
      <c r="AX398" s="112">
        <f>AVERAGE(AN$5:AN398)</f>
        <v>0.22842639593908629</v>
      </c>
      <c r="AY398" s="113">
        <f>AVERAGE(AO$5:AO398)</f>
        <v>263360.84010152286</v>
      </c>
      <c r="AZ398" s="113">
        <f>AVERAGE(AP$5:AP398)</f>
        <v>64103.578680203049</v>
      </c>
      <c r="BA398" s="113">
        <f>AVERAGE(AQ$5:AQ398)</f>
        <v>203292.03299492385</v>
      </c>
      <c r="BB398" s="118">
        <f>AVERAGE($AT$5:AT398)</f>
        <v>0.9770389170896786</v>
      </c>
    </row>
    <row r="399" spans="1:59" x14ac:dyDescent="0.25">
      <c r="A399" s="116">
        <v>395</v>
      </c>
      <c r="B399" s="116">
        <v>576</v>
      </c>
      <c r="C399" s="116">
        <v>50</v>
      </c>
      <c r="D399" s="116">
        <v>52</v>
      </c>
      <c r="E399" s="117">
        <v>2628.6839642045343</v>
      </c>
      <c r="F399" s="116">
        <v>430</v>
      </c>
      <c r="G399" s="116">
        <v>0</v>
      </c>
      <c r="H399" s="117">
        <v>214570</v>
      </c>
      <c r="I399" s="117">
        <v>63000</v>
      </c>
      <c r="J399" s="117">
        <v>156770</v>
      </c>
      <c r="K399" s="116" t="s">
        <v>123</v>
      </c>
      <c r="L399" s="116" t="s">
        <v>123</v>
      </c>
      <c r="M399" s="120">
        <v>0.9555555555555556</v>
      </c>
      <c r="N399" s="126"/>
      <c r="O399" s="126"/>
      <c r="P399" s="112">
        <f>AVERAGE($F$5:F399)</f>
        <v>436.47088607594935</v>
      </c>
      <c r="Q399" s="112">
        <f>AVERAGE(G$5:G399)</f>
        <v>5.3164556962025315E-2</v>
      </c>
      <c r="R399" s="113">
        <f>AVERAGE(H$5:H399)</f>
        <v>217798.97215189872</v>
      </c>
      <c r="S399" s="113">
        <f>AVERAGE(I$5:I399)</f>
        <v>63673.617721518989</v>
      </c>
      <c r="T399" s="113">
        <f>AVERAGE(J$5:J399)</f>
        <v>158672.94936708861</v>
      </c>
      <c r="U399" s="118">
        <f>AVERAGE($M$5:M399)</f>
        <v>0.96993530239099823</v>
      </c>
      <c r="AH399" s="116">
        <v>395</v>
      </c>
      <c r="AI399" s="116">
        <v>503</v>
      </c>
      <c r="AJ399" s="116">
        <v>29</v>
      </c>
      <c r="AK399" s="116">
        <v>39</v>
      </c>
      <c r="AL399" s="117">
        <v>2410.2803854105664</v>
      </c>
      <c r="AM399" s="116">
        <v>443</v>
      </c>
      <c r="AN399" s="116">
        <v>0</v>
      </c>
      <c r="AO399" s="117">
        <v>265357</v>
      </c>
      <c r="AP399" s="117">
        <v>64300</v>
      </c>
      <c r="AQ399" s="117">
        <v>204957</v>
      </c>
      <c r="AR399" s="116" t="s">
        <v>123</v>
      </c>
      <c r="AS399" s="116" t="s">
        <v>123</v>
      </c>
      <c r="AT399" s="120">
        <v>0.98444444444444446</v>
      </c>
      <c r="AU399" s="126"/>
      <c r="AV399" s="126"/>
      <c r="AW399" s="112">
        <f>AVERAGE(AM$5:AM399)</f>
        <v>439.67594936708861</v>
      </c>
      <c r="AX399" s="112">
        <f>AVERAGE(AN$5:AN399)</f>
        <v>0.22784810126582278</v>
      </c>
      <c r="AY399" s="113">
        <f>AVERAGE(AO$5:AO399)</f>
        <v>263365.89367088606</v>
      </c>
      <c r="AZ399" s="113">
        <f>AVERAGE(AP$5:AP399)</f>
        <v>64104.075949367092</v>
      </c>
      <c r="BA399" s="113">
        <f>AVERAGE(AQ$5:AQ399)</f>
        <v>203296.24810126581</v>
      </c>
      <c r="BB399" s="118">
        <f>AVERAGE($AT$5:AT399)</f>
        <v>0.97705766526019699</v>
      </c>
      <c r="BC399" s="6"/>
      <c r="BD399" s="6"/>
      <c r="BE399" s="6"/>
      <c r="BF399" s="6"/>
      <c r="BG399" s="6"/>
    </row>
    <row r="400" spans="1:59" x14ac:dyDescent="0.25">
      <c r="A400" s="116">
        <v>396</v>
      </c>
      <c r="B400" s="116">
        <v>638</v>
      </c>
      <c r="C400" s="116">
        <v>40</v>
      </c>
      <c r="D400" s="116">
        <v>58</v>
      </c>
      <c r="E400" s="117">
        <v>4709.34904952119</v>
      </c>
      <c r="F400" s="116">
        <v>424</v>
      </c>
      <c r="G400" s="116">
        <v>0</v>
      </c>
      <c r="H400" s="117">
        <v>211576</v>
      </c>
      <c r="I400" s="117">
        <v>62400</v>
      </c>
      <c r="J400" s="117">
        <v>154976</v>
      </c>
      <c r="K400" s="116" t="s">
        <v>123</v>
      </c>
      <c r="L400" s="116" t="s">
        <v>123</v>
      </c>
      <c r="M400" s="120">
        <v>0.94222222222222218</v>
      </c>
      <c r="N400" s="126"/>
      <c r="O400" s="126"/>
      <c r="P400" s="112">
        <f>AVERAGE($F$5:F400)</f>
        <v>436.43939393939394</v>
      </c>
      <c r="Q400" s="112">
        <f>AVERAGE(G$5:G400)</f>
        <v>5.3030303030303032E-2</v>
      </c>
      <c r="R400" s="113">
        <f>AVERAGE(H$5:H400)</f>
        <v>217783.25757575757</v>
      </c>
      <c r="S400" s="113">
        <f>AVERAGE(I$5:I400)</f>
        <v>63670.401515151512</v>
      </c>
      <c r="T400" s="113">
        <f>AVERAGE(J$5:J400)</f>
        <v>158663.61363636365</v>
      </c>
      <c r="U400" s="118">
        <f>AVERAGE($M$5:M400)</f>
        <v>0.96986531986531943</v>
      </c>
      <c r="AH400" s="116">
        <v>396</v>
      </c>
      <c r="AI400" s="116">
        <v>543</v>
      </c>
      <c r="AJ400" s="116">
        <v>40</v>
      </c>
      <c r="AK400" s="116">
        <v>45</v>
      </c>
      <c r="AL400" s="117">
        <v>4575.5705887592721</v>
      </c>
      <c r="AM400" s="116">
        <v>437</v>
      </c>
      <c r="AN400" s="116">
        <v>0</v>
      </c>
      <c r="AO400" s="117">
        <v>261763</v>
      </c>
      <c r="AP400" s="117">
        <v>63700</v>
      </c>
      <c r="AQ400" s="117">
        <v>202563</v>
      </c>
      <c r="AR400" s="116" t="s">
        <v>123</v>
      </c>
      <c r="AS400" s="116" t="s">
        <v>123</v>
      </c>
      <c r="AT400" s="120">
        <v>0.97111111111111115</v>
      </c>
      <c r="AU400" s="126"/>
      <c r="AV400" s="126"/>
      <c r="AW400" s="112">
        <f>AVERAGE(AM$5:AM400)</f>
        <v>439.66919191919192</v>
      </c>
      <c r="AX400" s="112">
        <f>AVERAGE(AN$5:AN400)</f>
        <v>0.22727272727272727</v>
      </c>
      <c r="AY400" s="113">
        <f>AVERAGE(AO$5:AO400)</f>
        <v>263361.84595959599</v>
      </c>
      <c r="AZ400" s="113">
        <f>AVERAGE(AP$5:AP400)</f>
        <v>64103.055555555555</v>
      </c>
      <c r="BA400" s="113">
        <f>AVERAGE(AQ$5:AQ400)</f>
        <v>203294.39646464647</v>
      </c>
      <c r="BB400" s="118">
        <f>AVERAGE($AT$5:AT400)</f>
        <v>0.97704264870931534</v>
      </c>
      <c r="BC400" s="10"/>
      <c r="BD400" s="10"/>
      <c r="BE400" s="10"/>
      <c r="BF400" s="10"/>
      <c r="BG400" s="6"/>
    </row>
    <row r="401" spans="1:59" x14ac:dyDescent="0.25">
      <c r="A401" s="116">
        <v>397</v>
      </c>
      <c r="B401" s="116">
        <v>582</v>
      </c>
      <c r="C401" s="116">
        <v>38</v>
      </c>
      <c r="D401" s="116">
        <v>44</v>
      </c>
      <c r="E401" s="117">
        <v>2578.540308263468</v>
      </c>
      <c r="F401" s="116">
        <v>438</v>
      </c>
      <c r="G401" s="116">
        <v>0</v>
      </c>
      <c r="H401" s="117">
        <v>218562</v>
      </c>
      <c r="I401" s="117">
        <v>63800</v>
      </c>
      <c r="J401" s="117">
        <v>159162</v>
      </c>
      <c r="K401" s="116" t="s">
        <v>123</v>
      </c>
      <c r="L401" s="116" t="s">
        <v>123</v>
      </c>
      <c r="M401" s="120">
        <v>0.97333333333333338</v>
      </c>
      <c r="N401" s="126"/>
      <c r="O401" s="126"/>
      <c r="P401" s="112">
        <f>AVERAGE($F$5:F401)</f>
        <v>436.44332493702768</v>
      </c>
      <c r="Q401" s="112">
        <f>AVERAGE(G$5:G401)</f>
        <v>5.2896725440806043E-2</v>
      </c>
      <c r="R401" s="113">
        <f>AVERAGE(H$5:H401)</f>
        <v>217785.21914357683</v>
      </c>
      <c r="S401" s="113">
        <f>AVERAGE(I$5:I401)</f>
        <v>63670.727959697731</v>
      </c>
      <c r="T401" s="113">
        <f>AVERAGE(J$5:J401)</f>
        <v>158664.86901763224</v>
      </c>
      <c r="U401" s="118">
        <f>AVERAGE($M$5:M401)</f>
        <v>0.96987405541561678</v>
      </c>
      <c r="AH401" s="116">
        <v>397</v>
      </c>
      <c r="AI401" s="116">
        <v>459</v>
      </c>
      <c r="AJ401" s="116">
        <v>50</v>
      </c>
      <c r="AK401" s="116">
        <v>23</v>
      </c>
      <c r="AL401" s="117">
        <v>2620.3897545438194</v>
      </c>
      <c r="AM401" s="116">
        <v>450</v>
      </c>
      <c r="AN401" s="116">
        <v>9</v>
      </c>
      <c r="AO401" s="117">
        <v>269550</v>
      </c>
      <c r="AP401" s="117">
        <v>70391</v>
      </c>
      <c r="AQ401" s="117">
        <v>201459</v>
      </c>
      <c r="AR401" s="116" t="s">
        <v>124</v>
      </c>
      <c r="AS401" s="116" t="s">
        <v>124</v>
      </c>
      <c r="AT401" s="120">
        <v>1</v>
      </c>
      <c r="AU401" s="126"/>
      <c r="AV401" s="126"/>
      <c r="AW401" s="112">
        <f>AVERAGE(AM$5:AM401)</f>
        <v>439.69521410579347</v>
      </c>
      <c r="AX401" s="112">
        <f>AVERAGE(AN$5:AN401)</f>
        <v>0.24937027707808565</v>
      </c>
      <c r="AY401" s="113">
        <f>AVERAGE(AO$5:AO401)</f>
        <v>263377.43324937025</v>
      </c>
      <c r="AZ401" s="113">
        <f>AVERAGE(AP$5:AP401)</f>
        <v>64118.894206549121</v>
      </c>
      <c r="BA401" s="113">
        <f>AVERAGE(AQ$5:AQ401)</f>
        <v>203289.77329974811</v>
      </c>
      <c r="BB401" s="118">
        <f>AVERAGE($AT$5:AT401)</f>
        <v>0.97710047579065218</v>
      </c>
      <c r="BC401" s="6"/>
      <c r="BD401" s="6"/>
      <c r="BE401" s="6"/>
      <c r="BF401" s="6"/>
      <c r="BG401" s="10"/>
    </row>
    <row r="402" spans="1:59" x14ac:dyDescent="0.25">
      <c r="A402" s="116">
        <v>398</v>
      </c>
      <c r="B402" s="116">
        <v>574</v>
      </c>
      <c r="C402" s="116">
        <v>39</v>
      </c>
      <c r="D402" s="116">
        <v>46</v>
      </c>
      <c r="E402" s="117">
        <v>2110.2128953063434</v>
      </c>
      <c r="F402" s="116">
        <v>436</v>
      </c>
      <c r="G402" s="116">
        <v>0</v>
      </c>
      <c r="H402" s="117">
        <v>217564</v>
      </c>
      <c r="I402" s="117">
        <v>63600</v>
      </c>
      <c r="J402" s="117">
        <v>158564</v>
      </c>
      <c r="K402" s="116" t="s">
        <v>123</v>
      </c>
      <c r="L402" s="116" t="s">
        <v>123</v>
      </c>
      <c r="M402" s="120">
        <v>0.96888888888888891</v>
      </c>
      <c r="N402" s="126"/>
      <c r="O402" s="126"/>
      <c r="P402" s="112">
        <f>AVERAGE($F$5:F402)</f>
        <v>436.4422110552764</v>
      </c>
      <c r="Q402" s="112">
        <f>AVERAGE(G$5:G402)</f>
        <v>5.2763819095477386E-2</v>
      </c>
      <c r="R402" s="113">
        <f>AVERAGE(H$5:H402)</f>
        <v>217784.66331658291</v>
      </c>
      <c r="S402" s="113">
        <f>AVERAGE(I$5:I402)</f>
        <v>63670.550251256282</v>
      </c>
      <c r="T402" s="113">
        <f>AVERAGE(J$5:J402)</f>
        <v>158664.61557788946</v>
      </c>
      <c r="U402" s="118">
        <f>AVERAGE($M$5:M402)</f>
        <v>0.96987158012283603</v>
      </c>
      <c r="AH402" s="116">
        <v>398</v>
      </c>
      <c r="AI402" s="116">
        <v>507</v>
      </c>
      <c r="AJ402" s="116">
        <v>27</v>
      </c>
      <c r="AK402" s="116">
        <v>47</v>
      </c>
      <c r="AL402" s="117">
        <v>2667.9301684613101</v>
      </c>
      <c r="AM402" s="116">
        <v>435</v>
      </c>
      <c r="AN402" s="116">
        <v>0</v>
      </c>
      <c r="AO402" s="117">
        <v>260565</v>
      </c>
      <c r="AP402" s="117">
        <v>63500</v>
      </c>
      <c r="AQ402" s="117">
        <v>201765</v>
      </c>
      <c r="AR402" s="116" t="s">
        <v>123</v>
      </c>
      <c r="AS402" s="116" t="s">
        <v>123</v>
      </c>
      <c r="AT402" s="120">
        <v>0.96666666666666667</v>
      </c>
      <c r="AU402" s="126"/>
      <c r="AV402" s="126"/>
      <c r="AW402" s="112">
        <f>AVERAGE(AM$5:AM402)</f>
        <v>439.68341708542715</v>
      </c>
      <c r="AX402" s="112">
        <f>AVERAGE(AN$5:AN402)</f>
        <v>0.24874371859296482</v>
      </c>
      <c r="AY402" s="113">
        <f>AVERAGE(AO$5:AO402)</f>
        <v>263370.36683417083</v>
      </c>
      <c r="AZ402" s="113">
        <f>AVERAGE(AP$5:AP402)</f>
        <v>64117.339195979897</v>
      </c>
      <c r="BA402" s="113">
        <f>AVERAGE(AQ$5:AQ402)</f>
        <v>203285.94221105528</v>
      </c>
      <c r="BB402" s="118">
        <f>AVERAGE($AT$5:AT402)</f>
        <v>0.97707426018983801</v>
      </c>
    </row>
    <row r="403" spans="1:59" x14ac:dyDescent="0.25">
      <c r="A403" s="116">
        <v>399</v>
      </c>
      <c r="B403" s="116">
        <v>565</v>
      </c>
      <c r="C403" s="116">
        <v>34</v>
      </c>
      <c r="D403" s="116">
        <v>32</v>
      </c>
      <c r="E403" s="117">
        <v>4107.5351446532695</v>
      </c>
      <c r="F403" s="116">
        <v>450</v>
      </c>
      <c r="G403" s="116">
        <v>0</v>
      </c>
      <c r="H403" s="117">
        <v>224550</v>
      </c>
      <c r="I403" s="117">
        <v>65000</v>
      </c>
      <c r="J403" s="117">
        <v>162750</v>
      </c>
      <c r="K403" s="116" t="s">
        <v>124</v>
      </c>
      <c r="L403" s="116" t="s">
        <v>123</v>
      </c>
      <c r="M403" s="120">
        <v>1</v>
      </c>
      <c r="N403" s="126"/>
      <c r="O403" s="126"/>
      <c r="P403" s="112">
        <f>AVERAGE($F$5:F403)</f>
        <v>436.47619047619048</v>
      </c>
      <c r="Q403" s="112">
        <f>AVERAGE(G$5:G403)</f>
        <v>5.2631578947368418E-2</v>
      </c>
      <c r="R403" s="113">
        <f>AVERAGE(H$5:H403)</f>
        <v>217801.61904761905</v>
      </c>
      <c r="S403" s="113">
        <f>AVERAGE(I$5:I403)</f>
        <v>63673.882205513786</v>
      </c>
      <c r="T403" s="113">
        <f>AVERAGE(J$5:J403)</f>
        <v>158674.85463659148</v>
      </c>
      <c r="U403" s="118">
        <f>AVERAGE($M$5:M403)</f>
        <v>0.96994708994708956</v>
      </c>
      <c r="AH403" s="116">
        <v>399</v>
      </c>
      <c r="AI403" s="116">
        <v>428</v>
      </c>
      <c r="AJ403" s="116">
        <v>34</v>
      </c>
      <c r="AK403" s="116">
        <v>27</v>
      </c>
      <c r="AL403" s="117">
        <v>3600.178259595521</v>
      </c>
      <c r="AM403" s="116">
        <v>435</v>
      </c>
      <c r="AN403" s="116">
        <v>0</v>
      </c>
      <c r="AO403" s="117">
        <v>260565</v>
      </c>
      <c r="AP403" s="117">
        <v>63500</v>
      </c>
      <c r="AQ403" s="117">
        <v>199765</v>
      </c>
      <c r="AR403" s="116" t="s">
        <v>123</v>
      </c>
      <c r="AS403" s="116" t="s">
        <v>123</v>
      </c>
      <c r="AT403" s="120">
        <v>0.96666666666666667</v>
      </c>
      <c r="AU403" s="126"/>
      <c r="AV403" s="126"/>
      <c r="AW403" s="112">
        <f>AVERAGE(AM$5:AM403)</f>
        <v>439.67167919799499</v>
      </c>
      <c r="AX403" s="112">
        <f>AVERAGE(AN$5:AN403)</f>
        <v>0.24812030075187969</v>
      </c>
      <c r="AY403" s="113">
        <f>AVERAGE(AO$5:AO403)</f>
        <v>263363.33583959902</v>
      </c>
      <c r="AZ403" s="113">
        <f>AVERAGE(AP$5:AP403)</f>
        <v>64115.791979949878</v>
      </c>
      <c r="BA403" s="113">
        <f>AVERAGE(AQ$5:AQ403)</f>
        <v>203277.11779448623</v>
      </c>
      <c r="BB403" s="118">
        <f>AVERAGE($AT$5:AT403)</f>
        <v>0.97704817599554428</v>
      </c>
      <c r="BC403" s="6"/>
      <c r="BD403" s="6"/>
      <c r="BE403" s="6"/>
      <c r="BF403" s="6"/>
      <c r="BG403" s="6"/>
    </row>
    <row r="404" spans="1:59" x14ac:dyDescent="0.25">
      <c r="A404" s="116">
        <v>400</v>
      </c>
      <c r="B404" s="116">
        <v>654</v>
      </c>
      <c r="C404" s="116">
        <v>32</v>
      </c>
      <c r="D404" s="116">
        <v>64</v>
      </c>
      <c r="E404" s="117">
        <v>2957.8534643249004</v>
      </c>
      <c r="F404" s="116">
        <v>418</v>
      </c>
      <c r="G404" s="116">
        <v>0</v>
      </c>
      <c r="H404" s="117">
        <v>208582</v>
      </c>
      <c r="I404" s="117">
        <v>61800</v>
      </c>
      <c r="J404" s="117">
        <v>153182</v>
      </c>
      <c r="K404" s="116" t="s">
        <v>123</v>
      </c>
      <c r="L404" s="116" t="s">
        <v>123</v>
      </c>
      <c r="M404" s="120">
        <v>0.92888888888888888</v>
      </c>
      <c r="N404" s="126"/>
      <c r="O404" s="126"/>
      <c r="P404" s="112">
        <f>AVERAGE($F$5:F404)</f>
        <v>436.43</v>
      </c>
      <c r="Q404" s="112">
        <f>AVERAGE(G$5:G404)</f>
        <v>5.2499999999999998E-2</v>
      </c>
      <c r="R404" s="113">
        <f>AVERAGE(H$5:H404)</f>
        <v>217778.57</v>
      </c>
      <c r="S404" s="113">
        <f>AVERAGE(I$5:I404)</f>
        <v>63669.197500000002</v>
      </c>
      <c r="T404" s="113">
        <f>AVERAGE(J$5:J404)</f>
        <v>158661.1225</v>
      </c>
      <c r="U404" s="118">
        <f>AVERAGE($M$5:M404)</f>
        <v>0.96984444444444406</v>
      </c>
      <c r="AH404" s="116">
        <v>400</v>
      </c>
      <c r="AI404" s="116">
        <v>537</v>
      </c>
      <c r="AJ404" s="116">
        <v>43</v>
      </c>
      <c r="AK404" s="116">
        <v>53</v>
      </c>
      <c r="AL404" s="117">
        <v>2144.656535322174</v>
      </c>
      <c r="AM404" s="116">
        <v>429</v>
      </c>
      <c r="AN404" s="116">
        <v>0</v>
      </c>
      <c r="AO404" s="117">
        <v>256971</v>
      </c>
      <c r="AP404" s="117">
        <v>62900</v>
      </c>
      <c r="AQ404" s="117">
        <v>199371</v>
      </c>
      <c r="AR404" s="116" t="s">
        <v>123</v>
      </c>
      <c r="AS404" s="116" t="s">
        <v>123</v>
      </c>
      <c r="AT404" s="120">
        <v>0.95333333333333337</v>
      </c>
      <c r="AU404" s="126"/>
      <c r="AV404" s="126"/>
      <c r="AW404" s="112">
        <f>AVERAGE(AM$5:AM404)</f>
        <v>439.64499999999998</v>
      </c>
      <c r="AX404" s="112">
        <f>AVERAGE(AN$5:AN404)</f>
        <v>0.2475</v>
      </c>
      <c r="AY404" s="113">
        <f>AVERAGE(AO$5:AO404)</f>
        <v>263347.35499999998</v>
      </c>
      <c r="AZ404" s="113">
        <f>AVERAGE(AP$5:AP404)</f>
        <v>64112.752500000002</v>
      </c>
      <c r="BA404" s="113">
        <f>AVERAGE(AQ$5:AQ404)</f>
        <v>203267.35250000001</v>
      </c>
      <c r="BB404" s="118">
        <f>AVERAGE($AT$5:AT404)</f>
        <v>0.97698888888888868</v>
      </c>
      <c r="BC404" s="10"/>
      <c r="BD404" s="10"/>
      <c r="BE404" s="10"/>
      <c r="BF404" s="10"/>
      <c r="BG404" s="6"/>
    </row>
    <row r="405" spans="1:59" x14ac:dyDescent="0.25">
      <c r="A405" s="116">
        <v>401</v>
      </c>
      <c r="B405" s="116">
        <v>580</v>
      </c>
      <c r="C405" s="116">
        <v>33</v>
      </c>
      <c r="D405" s="116">
        <v>38</v>
      </c>
      <c r="E405" s="117">
        <v>4758.7925190665164</v>
      </c>
      <c r="F405" s="116">
        <v>444</v>
      </c>
      <c r="G405" s="116">
        <v>0</v>
      </c>
      <c r="H405" s="117">
        <v>221556</v>
      </c>
      <c r="I405" s="117">
        <v>64400</v>
      </c>
      <c r="J405" s="117">
        <v>160956</v>
      </c>
      <c r="K405" s="116" t="s">
        <v>123</v>
      </c>
      <c r="L405" s="116" t="s">
        <v>123</v>
      </c>
      <c r="M405" s="120">
        <v>0.98666666666666669</v>
      </c>
      <c r="N405" s="126"/>
      <c r="O405" s="126"/>
      <c r="P405" s="112">
        <f>AVERAGE($F$5:F405)</f>
        <v>436.44887780548629</v>
      </c>
      <c r="Q405" s="112">
        <f>AVERAGE(G$5:G405)</f>
        <v>5.2369077306733167E-2</v>
      </c>
      <c r="R405" s="113">
        <f>AVERAGE(H$5:H405)</f>
        <v>217787.99002493767</v>
      </c>
      <c r="S405" s="113">
        <f>AVERAGE(I$5:I405)</f>
        <v>63671.01995012469</v>
      </c>
      <c r="T405" s="113">
        <f>AVERAGE(J$5:J405)</f>
        <v>158666.84538653368</v>
      </c>
      <c r="U405" s="118">
        <f>AVERAGE($M$5:M405)</f>
        <v>0.96988639512330255</v>
      </c>
      <c r="AH405" s="116">
        <v>401</v>
      </c>
      <c r="AI405" s="116">
        <v>488</v>
      </c>
      <c r="AJ405" s="116">
        <v>48</v>
      </c>
      <c r="AK405" s="116">
        <v>31</v>
      </c>
      <c r="AL405" s="117">
        <v>2827.7891847318788</v>
      </c>
      <c r="AM405" s="116">
        <v>450</v>
      </c>
      <c r="AN405" s="116">
        <v>1</v>
      </c>
      <c r="AO405" s="117">
        <v>269550</v>
      </c>
      <c r="AP405" s="117">
        <v>65599</v>
      </c>
      <c r="AQ405" s="117">
        <v>207051</v>
      </c>
      <c r="AR405" s="116" t="s">
        <v>124</v>
      </c>
      <c r="AS405" s="116" t="s">
        <v>124</v>
      </c>
      <c r="AT405" s="120">
        <v>1</v>
      </c>
      <c r="AU405" s="126"/>
      <c r="AV405" s="126"/>
      <c r="AW405" s="112">
        <f>AVERAGE(AM$5:AM405)</f>
        <v>439.67082294264338</v>
      </c>
      <c r="AX405" s="112">
        <f>AVERAGE(AN$5:AN405)</f>
        <v>0.24937655860349128</v>
      </c>
      <c r="AY405" s="113">
        <f>AVERAGE(AO$5:AO405)</f>
        <v>263362.82294264337</v>
      </c>
      <c r="AZ405" s="113">
        <f>AVERAGE(AP$5:AP405)</f>
        <v>64116.458852867829</v>
      </c>
      <c r="BA405" s="113">
        <f>AVERAGE(AQ$5:AQ405)</f>
        <v>203276.7880299252</v>
      </c>
      <c r="BB405" s="118">
        <f>AVERAGE($AT$5:AT405)</f>
        <v>0.97704627320587401</v>
      </c>
      <c r="BC405" s="6"/>
      <c r="BD405" s="6"/>
      <c r="BE405" s="6"/>
      <c r="BF405" s="6"/>
      <c r="BG405" s="10"/>
    </row>
    <row r="406" spans="1:59" x14ac:dyDescent="0.25">
      <c r="A406" s="116">
        <v>402</v>
      </c>
      <c r="B406" s="116">
        <v>564</v>
      </c>
      <c r="C406" s="116">
        <v>39</v>
      </c>
      <c r="D406" s="116">
        <v>36</v>
      </c>
      <c r="E406" s="117">
        <v>2070.7051404983845</v>
      </c>
      <c r="F406" s="116">
        <v>446</v>
      </c>
      <c r="G406" s="116">
        <v>0</v>
      </c>
      <c r="H406" s="117">
        <v>222554</v>
      </c>
      <c r="I406" s="117">
        <v>64600</v>
      </c>
      <c r="J406" s="117">
        <v>161554</v>
      </c>
      <c r="K406" s="116" t="s">
        <v>123</v>
      </c>
      <c r="L406" s="116" t="s">
        <v>123</v>
      </c>
      <c r="M406" s="120">
        <v>0.99111111111111116</v>
      </c>
      <c r="N406" s="126"/>
      <c r="O406" s="126"/>
      <c r="P406" s="112">
        <f>AVERAGE($F$5:F406)</f>
        <v>436.4726368159204</v>
      </c>
      <c r="Q406" s="112">
        <f>AVERAGE(G$5:G406)</f>
        <v>5.2238805970149252E-2</v>
      </c>
      <c r="R406" s="113">
        <f>AVERAGE(H$5:H406)</f>
        <v>217799.84577114429</v>
      </c>
      <c r="S406" s="113">
        <f>AVERAGE(I$5:I406)</f>
        <v>63673.330845771146</v>
      </c>
      <c r="T406" s="113">
        <f>AVERAGE(J$5:J406)</f>
        <v>158674.02736318408</v>
      </c>
      <c r="U406" s="118">
        <f>AVERAGE($M$5:M406)</f>
        <v>0.96993919292426722</v>
      </c>
      <c r="AH406" s="116">
        <v>402</v>
      </c>
      <c r="AI406" s="116">
        <v>496</v>
      </c>
      <c r="AJ406" s="116">
        <v>50</v>
      </c>
      <c r="AK406" s="116">
        <v>35</v>
      </c>
      <c r="AL406" s="117">
        <v>3226.2630663781356</v>
      </c>
      <c r="AM406" s="116">
        <v>447</v>
      </c>
      <c r="AN406" s="116">
        <v>0</v>
      </c>
      <c r="AO406" s="117">
        <v>267753</v>
      </c>
      <c r="AP406" s="117">
        <v>64700</v>
      </c>
      <c r="AQ406" s="117">
        <v>206553</v>
      </c>
      <c r="AR406" s="116" t="s">
        <v>123</v>
      </c>
      <c r="AS406" s="116" t="s">
        <v>123</v>
      </c>
      <c r="AT406" s="120">
        <v>0.99333333333333329</v>
      </c>
      <c r="AU406" s="126"/>
      <c r="AV406" s="126"/>
      <c r="AW406" s="112">
        <f>AVERAGE(AM$5:AM406)</f>
        <v>439.68905472636817</v>
      </c>
      <c r="AX406" s="112">
        <f>AVERAGE(AN$5:AN406)</f>
        <v>0.24875621890547264</v>
      </c>
      <c r="AY406" s="113">
        <f>AVERAGE(AO$5:AO406)</f>
        <v>263373.74378109456</v>
      </c>
      <c r="AZ406" s="113">
        <f>AVERAGE(AP$5:AP406)</f>
        <v>64117.910447761191</v>
      </c>
      <c r="BA406" s="113">
        <f>AVERAGE(AQ$5:AQ406)</f>
        <v>203284.93781094527</v>
      </c>
      <c r="BB406" s="118">
        <f>AVERAGE($AT$5:AT406)</f>
        <v>0.97708678828081796</v>
      </c>
    </row>
    <row r="407" spans="1:59" x14ac:dyDescent="0.25">
      <c r="A407" s="116">
        <v>403</v>
      </c>
      <c r="B407" s="116">
        <v>561</v>
      </c>
      <c r="C407" s="116">
        <v>40</v>
      </c>
      <c r="D407" s="116">
        <v>55</v>
      </c>
      <c r="E407" s="117">
        <v>2626.7340169346112</v>
      </c>
      <c r="F407" s="116">
        <v>427</v>
      </c>
      <c r="G407" s="116">
        <v>0</v>
      </c>
      <c r="H407" s="117">
        <v>213073</v>
      </c>
      <c r="I407" s="117">
        <v>62700</v>
      </c>
      <c r="J407" s="117">
        <v>155873</v>
      </c>
      <c r="K407" s="116" t="s">
        <v>123</v>
      </c>
      <c r="L407" s="116" t="s">
        <v>123</v>
      </c>
      <c r="M407" s="120">
        <v>0.94888888888888889</v>
      </c>
      <c r="N407" s="126"/>
      <c r="O407" s="126"/>
      <c r="P407" s="112">
        <f>AVERAGE($F$5:F407)</f>
        <v>436.44913151364761</v>
      </c>
      <c r="Q407" s="112">
        <f>AVERAGE(G$5:G407)</f>
        <v>5.2109181141439205E-2</v>
      </c>
      <c r="R407" s="113">
        <f>AVERAGE(H$5:H407)</f>
        <v>217788.11662531018</v>
      </c>
      <c r="S407" s="113">
        <f>AVERAGE(I$5:I407)</f>
        <v>63670.915632754346</v>
      </c>
      <c r="T407" s="113">
        <f>AVERAGE(J$5:J407)</f>
        <v>158667.07692307694</v>
      </c>
      <c r="U407" s="118">
        <f>AVERAGE($M$5:M407)</f>
        <v>0.96988695891921672</v>
      </c>
      <c r="AH407" s="116">
        <v>403</v>
      </c>
      <c r="AI407" s="116">
        <v>534</v>
      </c>
      <c r="AJ407" s="116">
        <v>36</v>
      </c>
      <c r="AK407" s="116">
        <v>47</v>
      </c>
      <c r="AL407" s="117">
        <v>4284.9743661844277</v>
      </c>
      <c r="AM407" s="116">
        <v>435</v>
      </c>
      <c r="AN407" s="116">
        <v>0</v>
      </c>
      <c r="AO407" s="117">
        <v>260565</v>
      </c>
      <c r="AP407" s="117">
        <v>63500</v>
      </c>
      <c r="AQ407" s="117">
        <v>201765</v>
      </c>
      <c r="AR407" s="116" t="s">
        <v>123</v>
      </c>
      <c r="AS407" s="116" t="s">
        <v>123</v>
      </c>
      <c r="AT407" s="120">
        <v>0.96666666666666667</v>
      </c>
      <c r="AU407" s="126"/>
      <c r="AV407" s="126"/>
      <c r="AW407" s="112">
        <f>AVERAGE(AM$5:AM407)</f>
        <v>439.67741935483872</v>
      </c>
      <c r="AX407" s="112">
        <f>AVERAGE(AN$5:AN407)</f>
        <v>0.24813895781637718</v>
      </c>
      <c r="AY407" s="113">
        <f>AVERAGE(AO$5:AO407)</f>
        <v>263366.77419354836</v>
      </c>
      <c r="AZ407" s="113">
        <f>AVERAGE(AP$5:AP407)</f>
        <v>64116.377171215878</v>
      </c>
      <c r="BA407" s="113">
        <f>AVERAGE(AQ$5:AQ407)</f>
        <v>203281.16625310175</v>
      </c>
      <c r="BB407" s="118">
        <f>AVERAGE($AT$5:AT407)</f>
        <v>0.97706093189964138</v>
      </c>
      <c r="BC407" s="6"/>
      <c r="BD407" s="6"/>
      <c r="BE407" s="6"/>
      <c r="BF407" s="6"/>
      <c r="BG407" s="6"/>
    </row>
    <row r="408" spans="1:59" x14ac:dyDescent="0.25">
      <c r="A408" s="116">
        <v>404</v>
      </c>
      <c r="B408" s="116">
        <v>521</v>
      </c>
      <c r="C408" s="116">
        <v>40</v>
      </c>
      <c r="D408" s="116">
        <v>41</v>
      </c>
      <c r="E408" s="117">
        <v>3506.0201148296442</v>
      </c>
      <c r="F408" s="116">
        <v>441</v>
      </c>
      <c r="G408" s="116">
        <v>0</v>
      </c>
      <c r="H408" s="117">
        <v>220059</v>
      </c>
      <c r="I408" s="117">
        <v>64100</v>
      </c>
      <c r="J408" s="117">
        <v>160059</v>
      </c>
      <c r="K408" s="116" t="s">
        <v>123</v>
      </c>
      <c r="L408" s="116" t="s">
        <v>123</v>
      </c>
      <c r="M408" s="120">
        <v>0.98</v>
      </c>
      <c r="N408" s="126"/>
      <c r="O408" s="126"/>
      <c r="P408" s="112">
        <f>AVERAGE($F$5:F408)</f>
        <v>436.46039603960395</v>
      </c>
      <c r="Q408" s="112">
        <f>AVERAGE(G$5:G408)</f>
        <v>5.1980198019801978E-2</v>
      </c>
      <c r="R408" s="113">
        <f>AVERAGE(H$5:H408)</f>
        <v>217793.73762376237</v>
      </c>
      <c r="S408" s="113">
        <f>AVERAGE(I$5:I408)</f>
        <v>63671.977722772281</v>
      </c>
      <c r="T408" s="113">
        <f>AVERAGE(J$5:J408)</f>
        <v>158670.52227722772</v>
      </c>
      <c r="U408" s="118">
        <f>AVERAGE($M$5:M408)</f>
        <v>0.96991199119911975</v>
      </c>
      <c r="AH408" s="116">
        <v>404</v>
      </c>
      <c r="AI408" s="116">
        <v>517</v>
      </c>
      <c r="AJ408" s="116">
        <v>41</v>
      </c>
      <c r="AK408" s="116">
        <v>44</v>
      </c>
      <c r="AL408" s="117">
        <v>4674.7050113974838</v>
      </c>
      <c r="AM408" s="116">
        <v>438</v>
      </c>
      <c r="AN408" s="116">
        <v>0</v>
      </c>
      <c r="AO408" s="117">
        <v>262362</v>
      </c>
      <c r="AP408" s="117">
        <v>63800</v>
      </c>
      <c r="AQ408" s="117">
        <v>202962</v>
      </c>
      <c r="AR408" s="116" t="s">
        <v>123</v>
      </c>
      <c r="AS408" s="116" t="s">
        <v>123</v>
      </c>
      <c r="AT408" s="120">
        <v>0.97333333333333338</v>
      </c>
      <c r="AU408" s="126"/>
      <c r="AV408" s="126"/>
      <c r="AW408" s="112">
        <f>AVERAGE(AM$5:AM408)</f>
        <v>439.67326732673268</v>
      </c>
      <c r="AX408" s="112">
        <f>AVERAGE(AN$5:AN408)</f>
        <v>0.24752475247524752</v>
      </c>
      <c r="AY408" s="113">
        <f>AVERAGE(AO$5:AO408)</f>
        <v>263364.28712871287</v>
      </c>
      <c r="AZ408" s="113">
        <f>AVERAGE(AP$5:AP408)</f>
        <v>64115.594059405943</v>
      </c>
      <c r="BA408" s="113">
        <f>AVERAGE(AQ$5:AQ408)</f>
        <v>203280.37623762377</v>
      </c>
      <c r="BB408" s="118">
        <f>AVERAGE($AT$5:AT408)</f>
        <v>0.97705170517051687</v>
      </c>
      <c r="BC408" s="10"/>
      <c r="BD408" s="10"/>
      <c r="BE408" s="10"/>
      <c r="BF408" s="10"/>
      <c r="BG408" s="6"/>
    </row>
    <row r="409" spans="1:59" x14ac:dyDescent="0.25">
      <c r="A409" s="116">
        <v>405</v>
      </c>
      <c r="B409" s="116">
        <v>614</v>
      </c>
      <c r="C409" s="116">
        <v>46</v>
      </c>
      <c r="D409" s="116">
        <v>38</v>
      </c>
      <c r="E409" s="117">
        <v>3987.9069075936823</v>
      </c>
      <c r="F409" s="116">
        <v>444</v>
      </c>
      <c r="G409" s="116">
        <v>0</v>
      </c>
      <c r="H409" s="117">
        <v>221556</v>
      </c>
      <c r="I409" s="117">
        <v>64400</v>
      </c>
      <c r="J409" s="117">
        <v>160956</v>
      </c>
      <c r="K409" s="116" t="s">
        <v>123</v>
      </c>
      <c r="L409" s="116" t="s">
        <v>123</v>
      </c>
      <c r="M409" s="120">
        <v>0.98666666666666669</v>
      </c>
      <c r="N409" s="126"/>
      <c r="O409" s="126"/>
      <c r="P409" s="112">
        <f>AVERAGE($F$5:F409)</f>
        <v>436.479012345679</v>
      </c>
      <c r="Q409" s="112">
        <f>AVERAGE(G$5:G409)</f>
        <v>5.185185185185185E-2</v>
      </c>
      <c r="R409" s="113">
        <f>AVERAGE(H$5:H409)</f>
        <v>217803.02716049383</v>
      </c>
      <c r="S409" s="113">
        <f>AVERAGE(I$5:I409)</f>
        <v>63673.775308641976</v>
      </c>
      <c r="T409" s="113">
        <f>AVERAGE(J$5:J409)</f>
        <v>158676.16543209876</v>
      </c>
      <c r="U409" s="118">
        <f>AVERAGE($M$5:M409)</f>
        <v>0.9699533607681754</v>
      </c>
      <c r="AH409" s="116">
        <v>405</v>
      </c>
      <c r="AI409" s="116">
        <v>508</v>
      </c>
      <c r="AJ409" s="116">
        <v>29</v>
      </c>
      <c r="AK409" s="116">
        <v>49</v>
      </c>
      <c r="AL409" s="117">
        <v>2434.5634313230798</v>
      </c>
      <c r="AM409" s="116">
        <v>433</v>
      </c>
      <c r="AN409" s="116">
        <v>0</v>
      </c>
      <c r="AO409" s="117">
        <v>259367</v>
      </c>
      <c r="AP409" s="117">
        <v>63300</v>
      </c>
      <c r="AQ409" s="117">
        <v>200967</v>
      </c>
      <c r="AR409" s="116" t="s">
        <v>123</v>
      </c>
      <c r="AS409" s="116" t="s">
        <v>123</v>
      </c>
      <c r="AT409" s="120">
        <v>0.9622222222222222</v>
      </c>
      <c r="AU409" s="126"/>
      <c r="AV409" s="126"/>
      <c r="AW409" s="112">
        <f>AVERAGE(AM$5:AM409)</f>
        <v>439.6567901234568</v>
      </c>
      <c r="AX409" s="112">
        <f>AVERAGE(AN$5:AN409)</f>
        <v>0.24691358024691357</v>
      </c>
      <c r="AY409" s="113">
        <f>AVERAGE(AO$5:AO409)</f>
        <v>263354.41728395061</v>
      </c>
      <c r="AZ409" s="113">
        <f>AVERAGE(AP$5:AP409)</f>
        <v>64113.580246913582</v>
      </c>
      <c r="BA409" s="113">
        <f>AVERAGE(AQ$5:AQ409)</f>
        <v>203274.66419753086</v>
      </c>
      <c r="BB409" s="118">
        <f>AVERAGE($AT$5:AT409)</f>
        <v>0.9770150891632372</v>
      </c>
      <c r="BC409" s="6"/>
      <c r="BD409" s="6"/>
      <c r="BE409" s="6"/>
      <c r="BF409" s="6"/>
      <c r="BG409" s="10"/>
    </row>
    <row r="410" spans="1:59" x14ac:dyDescent="0.25">
      <c r="A410" s="116">
        <v>406</v>
      </c>
      <c r="B410" s="116">
        <v>641</v>
      </c>
      <c r="C410" s="116">
        <v>41</v>
      </c>
      <c r="D410" s="116">
        <v>34</v>
      </c>
      <c r="E410" s="117">
        <v>2953.7455662257225</v>
      </c>
      <c r="F410" s="116">
        <v>448</v>
      </c>
      <c r="G410" s="116">
        <v>0</v>
      </c>
      <c r="H410" s="117">
        <v>223552</v>
      </c>
      <c r="I410" s="117">
        <v>64800</v>
      </c>
      <c r="J410" s="117">
        <v>162152</v>
      </c>
      <c r="K410" s="116" t="s">
        <v>123</v>
      </c>
      <c r="L410" s="116" t="s">
        <v>123</v>
      </c>
      <c r="M410" s="120">
        <v>0.99555555555555553</v>
      </c>
      <c r="N410" s="126"/>
      <c r="O410" s="126"/>
      <c r="P410" s="112">
        <f>AVERAGE($F$5:F410)</f>
        <v>436.50738916256159</v>
      </c>
      <c r="Q410" s="112">
        <f>AVERAGE(G$5:G410)</f>
        <v>5.1724137931034482E-2</v>
      </c>
      <c r="R410" s="113">
        <f>AVERAGE(H$5:H410)</f>
        <v>217817.18719211823</v>
      </c>
      <c r="S410" s="113">
        <f>AVERAGE(I$5:I410)</f>
        <v>63676.549261083746</v>
      </c>
      <c r="T410" s="113">
        <f>AVERAGE(J$5:J410)</f>
        <v>158684.72660098522</v>
      </c>
      <c r="U410" s="118">
        <f>AVERAGE($M$5:M410)</f>
        <v>0.9700164203612478</v>
      </c>
      <c r="AH410" s="116">
        <v>406</v>
      </c>
      <c r="AI410" s="116">
        <v>452</v>
      </c>
      <c r="AJ410" s="116">
        <v>40</v>
      </c>
      <c r="AK410" s="116">
        <v>32</v>
      </c>
      <c r="AL410" s="117">
        <v>2657.8377169290297</v>
      </c>
      <c r="AM410" s="116">
        <v>450</v>
      </c>
      <c r="AN410" s="116">
        <v>0</v>
      </c>
      <c r="AO410" s="117">
        <v>269550</v>
      </c>
      <c r="AP410" s="117">
        <v>65000</v>
      </c>
      <c r="AQ410" s="117">
        <v>207750</v>
      </c>
      <c r="AR410" s="116" t="s">
        <v>124</v>
      </c>
      <c r="AS410" s="116" t="s">
        <v>123</v>
      </c>
      <c r="AT410" s="120">
        <v>1</v>
      </c>
      <c r="AU410" s="126"/>
      <c r="AV410" s="126"/>
      <c r="AW410" s="112">
        <f>AVERAGE(AM$5:AM410)</f>
        <v>439.68226600985224</v>
      </c>
      <c r="AX410" s="112">
        <f>AVERAGE(AN$5:AN410)</f>
        <v>0.24630541871921183</v>
      </c>
      <c r="AY410" s="113">
        <f>AVERAGE(AO$5:AO410)</f>
        <v>263369.67733990145</v>
      </c>
      <c r="AZ410" s="113">
        <f>AVERAGE(AP$5:AP410)</f>
        <v>64115.763546798029</v>
      </c>
      <c r="BA410" s="113">
        <f>AVERAGE(AQ$5:AQ410)</f>
        <v>203285.68719211823</v>
      </c>
      <c r="BB410" s="118">
        <f>AVERAGE($AT$5:AT410)</f>
        <v>0.97707170224411588</v>
      </c>
    </row>
    <row r="411" spans="1:59" x14ac:dyDescent="0.25">
      <c r="A411" s="116">
        <v>407</v>
      </c>
      <c r="B411" s="116">
        <v>575</v>
      </c>
      <c r="C411" s="116">
        <v>40</v>
      </c>
      <c r="D411" s="116">
        <v>55</v>
      </c>
      <c r="E411" s="117">
        <v>4535.4410385781721</v>
      </c>
      <c r="F411" s="116">
        <v>427</v>
      </c>
      <c r="G411" s="116">
        <v>0</v>
      </c>
      <c r="H411" s="117">
        <v>213073</v>
      </c>
      <c r="I411" s="117">
        <v>62700</v>
      </c>
      <c r="J411" s="117">
        <v>155873</v>
      </c>
      <c r="K411" s="116" t="s">
        <v>123</v>
      </c>
      <c r="L411" s="116" t="s">
        <v>123</v>
      </c>
      <c r="M411" s="120">
        <v>0.94888888888888889</v>
      </c>
      <c r="N411" s="126"/>
      <c r="O411" s="126"/>
      <c r="P411" s="112">
        <f>AVERAGE($F$5:F411)</f>
        <v>436.48402948402946</v>
      </c>
      <c r="Q411" s="112">
        <f>AVERAGE(G$5:G411)</f>
        <v>5.1597051597051594E-2</v>
      </c>
      <c r="R411" s="113">
        <f>AVERAGE(H$5:H411)</f>
        <v>217805.53071253072</v>
      </c>
      <c r="S411" s="113">
        <f>AVERAGE(I$5:I411)</f>
        <v>63674.149877149874</v>
      </c>
      <c r="T411" s="113">
        <f>AVERAGE(J$5:J411)</f>
        <v>158677.81818181818</v>
      </c>
      <c r="U411" s="118">
        <f>AVERAGE($M$5:M411)</f>
        <v>0.96996450996450989</v>
      </c>
      <c r="AH411" s="116">
        <v>407</v>
      </c>
      <c r="AI411" s="116">
        <v>585</v>
      </c>
      <c r="AJ411" s="116">
        <v>42</v>
      </c>
      <c r="AK411" s="116">
        <v>44</v>
      </c>
      <c r="AL411" s="117">
        <v>3473.0242273289705</v>
      </c>
      <c r="AM411" s="116">
        <v>438</v>
      </c>
      <c r="AN411" s="116">
        <v>0</v>
      </c>
      <c r="AO411" s="117">
        <v>262362</v>
      </c>
      <c r="AP411" s="117">
        <v>63800</v>
      </c>
      <c r="AQ411" s="117">
        <v>202962</v>
      </c>
      <c r="AR411" s="116" t="s">
        <v>123</v>
      </c>
      <c r="AS411" s="116" t="s">
        <v>123</v>
      </c>
      <c r="AT411" s="120">
        <v>0.97333333333333338</v>
      </c>
      <c r="AU411" s="126"/>
      <c r="AV411" s="126"/>
      <c r="AW411" s="112">
        <f>AVERAGE(AM$5:AM411)</f>
        <v>439.67813267813267</v>
      </c>
      <c r="AX411" s="112">
        <f>AVERAGE(AN$5:AN411)</f>
        <v>0.24570024570024571</v>
      </c>
      <c r="AY411" s="113">
        <f>AVERAGE(AO$5:AO411)</f>
        <v>263367.20147420146</v>
      </c>
      <c r="AZ411" s="113">
        <f>AVERAGE(AP$5:AP411)</f>
        <v>64114.987714987714</v>
      </c>
      <c r="BA411" s="113">
        <f>AVERAGE(AQ$5:AQ411)</f>
        <v>203284.89189189189</v>
      </c>
      <c r="BB411" s="118">
        <f>AVERAGE($AT$5:AT411)</f>
        <v>0.97706251706251701</v>
      </c>
      <c r="BC411" s="6"/>
      <c r="BD411" s="6"/>
      <c r="BE411" s="6"/>
      <c r="BF411" s="6"/>
      <c r="BG411" s="6"/>
    </row>
    <row r="412" spans="1:59" x14ac:dyDescent="0.25">
      <c r="A412" s="116">
        <v>408</v>
      </c>
      <c r="B412" s="116">
        <v>561</v>
      </c>
      <c r="C412" s="116">
        <v>50</v>
      </c>
      <c r="D412" s="116">
        <v>41</v>
      </c>
      <c r="E412" s="117">
        <v>2401.3452894850584</v>
      </c>
      <c r="F412" s="116">
        <v>441</v>
      </c>
      <c r="G412" s="116">
        <v>0</v>
      </c>
      <c r="H412" s="117">
        <v>220059</v>
      </c>
      <c r="I412" s="117">
        <v>64100</v>
      </c>
      <c r="J412" s="117">
        <v>160059</v>
      </c>
      <c r="K412" s="116" t="s">
        <v>123</v>
      </c>
      <c r="L412" s="116" t="s">
        <v>123</v>
      </c>
      <c r="M412" s="120">
        <v>0.98</v>
      </c>
      <c r="N412" s="126"/>
      <c r="O412" s="126"/>
      <c r="P412" s="112">
        <f>AVERAGE($F$5:F412)</f>
        <v>436.49509803921569</v>
      </c>
      <c r="Q412" s="112">
        <f>AVERAGE(G$5:G412)</f>
        <v>5.1470588235294115E-2</v>
      </c>
      <c r="R412" s="113">
        <f>AVERAGE(H$5:H412)</f>
        <v>217811.05392156861</v>
      </c>
      <c r="S412" s="113">
        <f>AVERAGE(I$5:I412)</f>
        <v>63675.193627450979</v>
      </c>
      <c r="T412" s="113">
        <f>AVERAGE(J$5:J412)</f>
        <v>158681.20343137256</v>
      </c>
      <c r="U412" s="118">
        <f>AVERAGE($M$5:M412)</f>
        <v>0.96998910675381256</v>
      </c>
      <c r="AH412" s="116">
        <v>408</v>
      </c>
      <c r="AI412" s="116">
        <v>491</v>
      </c>
      <c r="AJ412" s="116">
        <v>50</v>
      </c>
      <c r="AK412" s="116">
        <v>46</v>
      </c>
      <c r="AL412" s="117">
        <v>2397.0360630223981</v>
      </c>
      <c r="AM412" s="116">
        <v>436</v>
      </c>
      <c r="AN412" s="116">
        <v>0</v>
      </c>
      <c r="AO412" s="117">
        <v>261164</v>
      </c>
      <c r="AP412" s="117">
        <v>63600</v>
      </c>
      <c r="AQ412" s="117">
        <v>202164</v>
      </c>
      <c r="AR412" s="116" t="s">
        <v>123</v>
      </c>
      <c r="AS412" s="116" t="s">
        <v>123</v>
      </c>
      <c r="AT412" s="120">
        <v>0.96888888888888891</v>
      </c>
      <c r="AU412" s="126"/>
      <c r="AV412" s="126"/>
      <c r="AW412" s="112">
        <f>AVERAGE(AM$5:AM412)</f>
        <v>439.66911764705884</v>
      </c>
      <c r="AX412" s="112">
        <f>AVERAGE(AN$5:AN412)</f>
        <v>0.24509803921568626</v>
      </c>
      <c r="AY412" s="113">
        <f>AVERAGE(AO$5:AO412)</f>
        <v>263361.80147058825</v>
      </c>
      <c r="AZ412" s="113">
        <f>AVERAGE(AP$5:AP412)</f>
        <v>64113.725490196077</v>
      </c>
      <c r="BA412" s="113">
        <f>AVERAGE(AQ$5:AQ412)</f>
        <v>203282.14460784313</v>
      </c>
      <c r="BB412" s="118">
        <f>AVERAGE($AT$5:AT412)</f>
        <v>0.97704248366013069</v>
      </c>
      <c r="BC412" s="10"/>
      <c r="BD412" s="10"/>
      <c r="BE412" s="10"/>
      <c r="BF412" s="10"/>
      <c r="BG412" s="6"/>
    </row>
    <row r="413" spans="1:59" x14ac:dyDescent="0.25">
      <c r="A413" s="116">
        <v>409</v>
      </c>
      <c r="B413" s="116">
        <v>589</v>
      </c>
      <c r="C413" s="116">
        <v>45</v>
      </c>
      <c r="D413" s="116">
        <v>46</v>
      </c>
      <c r="E413" s="117">
        <v>3550.9839401965819</v>
      </c>
      <c r="F413" s="116">
        <v>436</v>
      </c>
      <c r="G413" s="116">
        <v>0</v>
      </c>
      <c r="H413" s="117">
        <v>217564</v>
      </c>
      <c r="I413" s="117">
        <v>63600</v>
      </c>
      <c r="J413" s="117">
        <v>158564</v>
      </c>
      <c r="K413" s="116" t="s">
        <v>123</v>
      </c>
      <c r="L413" s="116" t="s">
        <v>123</v>
      </c>
      <c r="M413" s="120">
        <v>0.96888888888888891</v>
      </c>
      <c r="N413" s="126"/>
      <c r="O413" s="126"/>
      <c r="P413" s="112">
        <f>AVERAGE($F$5:F413)</f>
        <v>436.49388753056235</v>
      </c>
      <c r="Q413" s="112">
        <f>AVERAGE(G$5:G413)</f>
        <v>5.1344743276283619E-2</v>
      </c>
      <c r="R413" s="113">
        <f>AVERAGE(H$5:H413)</f>
        <v>217810.44987775062</v>
      </c>
      <c r="S413" s="113">
        <f>AVERAGE(I$5:I413)</f>
        <v>63675.009779951099</v>
      </c>
      <c r="T413" s="113">
        <f>AVERAGE(J$5:J413)</f>
        <v>158680.91687041565</v>
      </c>
      <c r="U413" s="118">
        <f>AVERAGE($M$5:M413)</f>
        <v>0.96998641673458297</v>
      </c>
      <c r="AH413" s="116">
        <v>409</v>
      </c>
      <c r="AI413" s="116">
        <v>517</v>
      </c>
      <c r="AJ413" s="116">
        <v>50</v>
      </c>
      <c r="AK413" s="116">
        <v>33</v>
      </c>
      <c r="AL413" s="117">
        <v>3824.5915650857005</v>
      </c>
      <c r="AM413" s="116">
        <v>449</v>
      </c>
      <c r="AN413" s="116">
        <v>0</v>
      </c>
      <c r="AO413" s="117">
        <v>268951</v>
      </c>
      <c r="AP413" s="117">
        <v>64900</v>
      </c>
      <c r="AQ413" s="117">
        <v>207351</v>
      </c>
      <c r="AR413" s="116" t="s">
        <v>123</v>
      </c>
      <c r="AS413" s="116" t="s">
        <v>123</v>
      </c>
      <c r="AT413" s="120">
        <v>0.99777777777777776</v>
      </c>
      <c r="AU413" s="126"/>
      <c r="AV413" s="126"/>
      <c r="AW413" s="112">
        <f>AVERAGE(AM$5:AM413)</f>
        <v>439.6919315403423</v>
      </c>
      <c r="AX413" s="112">
        <f>AVERAGE(AN$5:AN413)</f>
        <v>0.24449877750611246</v>
      </c>
      <c r="AY413" s="113">
        <f>AVERAGE(AO$5:AO413)</f>
        <v>263375.46699266502</v>
      </c>
      <c r="AZ413" s="113">
        <f>AVERAGE(AP$5:AP413)</f>
        <v>64115.647921760392</v>
      </c>
      <c r="BA413" s="113">
        <f>AVERAGE(AQ$5:AQ413)</f>
        <v>203292.09290953545</v>
      </c>
      <c r="BB413" s="118">
        <f>AVERAGE($AT$5:AT413)</f>
        <v>0.97709318120076072</v>
      </c>
      <c r="BC413" s="6"/>
      <c r="BD413" s="6"/>
      <c r="BE413" s="6"/>
      <c r="BF413" s="6"/>
      <c r="BG413" s="10"/>
    </row>
    <row r="414" spans="1:59" x14ac:dyDescent="0.25">
      <c r="A414" s="116">
        <v>410</v>
      </c>
      <c r="B414" s="116">
        <v>556</v>
      </c>
      <c r="C414" s="116">
        <v>25</v>
      </c>
      <c r="D414" s="116">
        <v>48</v>
      </c>
      <c r="E414" s="117">
        <v>4689.2074229116297</v>
      </c>
      <c r="F414" s="116">
        <v>434</v>
      </c>
      <c r="G414" s="116">
        <v>0</v>
      </c>
      <c r="H414" s="117">
        <v>216566</v>
      </c>
      <c r="I414" s="117">
        <v>63400</v>
      </c>
      <c r="J414" s="117">
        <v>157966</v>
      </c>
      <c r="K414" s="116" t="s">
        <v>123</v>
      </c>
      <c r="L414" s="116" t="s">
        <v>123</v>
      </c>
      <c r="M414" s="120">
        <v>0.96444444444444444</v>
      </c>
      <c r="N414" s="126"/>
      <c r="O414" s="126"/>
      <c r="P414" s="112">
        <f>AVERAGE($F$5:F414)</f>
        <v>436.48780487804879</v>
      </c>
      <c r="Q414" s="112">
        <f>AVERAGE(G$5:G414)</f>
        <v>5.1219512195121948E-2</v>
      </c>
      <c r="R414" s="113">
        <f>AVERAGE(H$5:H414)</f>
        <v>217807.41463414635</v>
      </c>
      <c r="S414" s="113">
        <f>AVERAGE(I$5:I414)</f>
        <v>63674.339024390247</v>
      </c>
      <c r="T414" s="113">
        <f>AVERAGE(J$5:J414)</f>
        <v>158679.17317073169</v>
      </c>
      <c r="U414" s="118">
        <f>AVERAGE($M$5:M414)</f>
        <v>0.96997289972899725</v>
      </c>
      <c r="AH414" s="116">
        <v>410</v>
      </c>
      <c r="AI414" s="116">
        <v>466</v>
      </c>
      <c r="AJ414" s="116">
        <v>42</v>
      </c>
      <c r="AK414" s="116">
        <v>34</v>
      </c>
      <c r="AL414" s="117">
        <v>3001.9264207499168</v>
      </c>
      <c r="AM414" s="116">
        <v>448</v>
      </c>
      <c r="AN414" s="116">
        <v>0</v>
      </c>
      <c r="AO414" s="117">
        <v>268352</v>
      </c>
      <c r="AP414" s="117">
        <v>64800</v>
      </c>
      <c r="AQ414" s="117">
        <v>206952</v>
      </c>
      <c r="AR414" s="116" t="s">
        <v>123</v>
      </c>
      <c r="AS414" s="116" t="s">
        <v>123</v>
      </c>
      <c r="AT414" s="120">
        <v>0.99555555555555553</v>
      </c>
      <c r="AU414" s="126"/>
      <c r="AV414" s="126"/>
      <c r="AW414" s="112">
        <f>AVERAGE(AM$5:AM414)</f>
        <v>439.7121951219512</v>
      </c>
      <c r="AX414" s="112">
        <f>AVERAGE(AN$5:AN414)</f>
        <v>0.24390243902439024</v>
      </c>
      <c r="AY414" s="113">
        <f>AVERAGE(AO$5:AO414)</f>
        <v>263387.60487804876</v>
      </c>
      <c r="AZ414" s="113">
        <f>AVERAGE(AP$5:AP414)</f>
        <v>64117.317073170729</v>
      </c>
      <c r="BA414" s="113">
        <f>AVERAGE(AQ$5:AQ414)</f>
        <v>203301.01951219511</v>
      </c>
      <c r="BB414" s="118">
        <f>AVERAGE($AT$5:AT414)</f>
        <v>0.97713821138211376</v>
      </c>
    </row>
    <row r="415" spans="1:59" x14ac:dyDescent="0.25">
      <c r="A415" s="116">
        <v>411</v>
      </c>
      <c r="B415" s="116">
        <v>532</v>
      </c>
      <c r="C415" s="116">
        <v>39</v>
      </c>
      <c r="D415" s="116">
        <v>51</v>
      </c>
      <c r="E415" s="117">
        <v>3394.0888155464509</v>
      </c>
      <c r="F415" s="116">
        <v>431</v>
      </c>
      <c r="G415" s="116">
        <v>0</v>
      </c>
      <c r="H415" s="117">
        <v>215069</v>
      </c>
      <c r="I415" s="117">
        <v>63100</v>
      </c>
      <c r="J415" s="117">
        <v>157069</v>
      </c>
      <c r="K415" s="116" t="s">
        <v>123</v>
      </c>
      <c r="L415" s="116" t="s">
        <v>123</v>
      </c>
      <c r="M415" s="120">
        <v>0.95777777777777773</v>
      </c>
      <c r="N415" s="126"/>
      <c r="O415" s="126"/>
      <c r="P415" s="112">
        <f>AVERAGE($F$5:F415)</f>
        <v>436.47445255474452</v>
      </c>
      <c r="Q415" s="112">
        <f>AVERAGE(G$5:G415)</f>
        <v>5.1094890510948905E-2</v>
      </c>
      <c r="R415" s="113">
        <f>AVERAGE(H$5:H415)</f>
        <v>217800.7518248175</v>
      </c>
      <c r="S415" s="113">
        <f>AVERAGE(I$5:I415)</f>
        <v>63672.941605839413</v>
      </c>
      <c r="T415" s="113">
        <f>AVERAGE(J$5:J415)</f>
        <v>158675.25547445254</v>
      </c>
      <c r="U415" s="118">
        <f>AVERAGE($M$5:M415)</f>
        <v>0.96994322789943221</v>
      </c>
      <c r="AH415" s="116">
        <v>411</v>
      </c>
      <c r="AI415" s="116">
        <v>581</v>
      </c>
      <c r="AJ415" s="116">
        <v>37</v>
      </c>
      <c r="AK415" s="116">
        <v>41</v>
      </c>
      <c r="AL415" s="117">
        <v>4330.8513893827494</v>
      </c>
      <c r="AM415" s="116">
        <v>441</v>
      </c>
      <c r="AN415" s="116">
        <v>0</v>
      </c>
      <c r="AO415" s="117">
        <v>264159</v>
      </c>
      <c r="AP415" s="117">
        <v>64100</v>
      </c>
      <c r="AQ415" s="117">
        <v>204159</v>
      </c>
      <c r="AR415" s="116" t="s">
        <v>123</v>
      </c>
      <c r="AS415" s="116" t="s">
        <v>123</v>
      </c>
      <c r="AT415" s="120">
        <v>0.98</v>
      </c>
      <c r="AU415" s="126"/>
      <c r="AV415" s="126"/>
      <c r="AW415" s="112">
        <f>AVERAGE(AM$5:AM415)</f>
        <v>439.71532846715331</v>
      </c>
      <c r="AX415" s="112">
        <f>AVERAGE(AN$5:AN415)</f>
        <v>0.24330900243309003</v>
      </c>
      <c r="AY415" s="113">
        <f>AVERAGE(AO$5:AO415)</f>
        <v>263389.48175182485</v>
      </c>
      <c r="AZ415" s="113">
        <f>AVERAGE(AP$5:AP415)</f>
        <v>64117.274939172748</v>
      </c>
      <c r="BA415" s="113">
        <f>AVERAGE(AQ$5:AQ415)</f>
        <v>203303.10705596107</v>
      </c>
      <c r="BB415" s="118">
        <f>AVERAGE($AT$5:AT415)</f>
        <v>0.97714517437145176</v>
      </c>
      <c r="BC415" s="6"/>
      <c r="BD415" s="6"/>
      <c r="BE415" s="6"/>
      <c r="BF415" s="6"/>
      <c r="BG415" s="6"/>
    </row>
    <row r="416" spans="1:59" x14ac:dyDescent="0.25">
      <c r="A416" s="116">
        <v>412</v>
      </c>
      <c r="B416" s="116">
        <v>517</v>
      </c>
      <c r="C416" s="116">
        <v>42</v>
      </c>
      <c r="D416" s="116">
        <v>37</v>
      </c>
      <c r="E416" s="117">
        <v>4027.8879824043142</v>
      </c>
      <c r="F416" s="116">
        <v>445</v>
      </c>
      <c r="G416" s="116">
        <v>0</v>
      </c>
      <c r="H416" s="117">
        <v>222055</v>
      </c>
      <c r="I416" s="117">
        <v>64500</v>
      </c>
      <c r="J416" s="117">
        <v>161255</v>
      </c>
      <c r="K416" s="116" t="s">
        <v>123</v>
      </c>
      <c r="L416" s="116" t="s">
        <v>123</v>
      </c>
      <c r="M416" s="120">
        <v>0.98888888888888893</v>
      </c>
      <c r="N416" s="126"/>
      <c r="O416" s="126"/>
      <c r="P416" s="112">
        <f>AVERAGE($F$5:F416)</f>
        <v>436.49514563106794</v>
      </c>
      <c r="Q416" s="112">
        <f>AVERAGE(G$5:G416)</f>
        <v>5.0970873786407765E-2</v>
      </c>
      <c r="R416" s="113">
        <f>AVERAGE(H$5:H416)</f>
        <v>217811.07766990291</v>
      </c>
      <c r="S416" s="113">
        <f>AVERAGE(I$5:I416)</f>
        <v>63674.949029126212</v>
      </c>
      <c r="T416" s="113">
        <f>AVERAGE(J$5:J416)</f>
        <v>158681.51699029127</v>
      </c>
      <c r="U416" s="118">
        <f>AVERAGE($M$5:M416)</f>
        <v>0.96998921251348424</v>
      </c>
      <c r="AH416" s="116">
        <v>412</v>
      </c>
      <c r="AI416" s="116">
        <v>541</v>
      </c>
      <c r="AJ416" s="116">
        <v>30</v>
      </c>
      <c r="AK416" s="116">
        <v>50</v>
      </c>
      <c r="AL416" s="117">
        <v>2804.6573442277308</v>
      </c>
      <c r="AM416" s="116">
        <v>432</v>
      </c>
      <c r="AN416" s="116">
        <v>0</v>
      </c>
      <c r="AO416" s="117">
        <v>258768</v>
      </c>
      <c r="AP416" s="117">
        <v>63200</v>
      </c>
      <c r="AQ416" s="117">
        <v>200568</v>
      </c>
      <c r="AR416" s="116" t="s">
        <v>123</v>
      </c>
      <c r="AS416" s="116" t="s">
        <v>123</v>
      </c>
      <c r="AT416" s="120">
        <v>0.96</v>
      </c>
      <c r="AU416" s="126"/>
      <c r="AV416" s="126"/>
      <c r="AW416" s="112">
        <f>AVERAGE(AM$5:AM416)</f>
        <v>439.69660194174759</v>
      </c>
      <c r="AX416" s="112">
        <f>AVERAGE(AN$5:AN416)</f>
        <v>0.24271844660194175</v>
      </c>
      <c r="AY416" s="113">
        <f>AVERAGE(AO$5:AO416)</f>
        <v>263378.26456310682</v>
      </c>
      <c r="AZ416" s="113">
        <f>AVERAGE(AP$5:AP416)</f>
        <v>64115.048543689321</v>
      </c>
      <c r="BA416" s="113">
        <f>AVERAGE(AQ$5:AQ416)</f>
        <v>203296.46844660194</v>
      </c>
      <c r="BB416" s="118">
        <f>AVERAGE($AT$5:AT416)</f>
        <v>0.9771035598705502</v>
      </c>
      <c r="BC416" s="10"/>
      <c r="BD416" s="10"/>
      <c r="BE416" s="10"/>
      <c r="BF416" s="10"/>
      <c r="BG416" s="6"/>
    </row>
    <row r="417" spans="1:59" x14ac:dyDescent="0.25">
      <c r="A417" s="116">
        <v>413</v>
      </c>
      <c r="B417" s="116">
        <v>573</v>
      </c>
      <c r="C417" s="116">
        <v>31</v>
      </c>
      <c r="D417" s="116">
        <v>57</v>
      </c>
      <c r="E417" s="117">
        <v>4867.2735513051121</v>
      </c>
      <c r="F417" s="116">
        <v>425</v>
      </c>
      <c r="G417" s="116">
        <v>0</v>
      </c>
      <c r="H417" s="117">
        <v>212075</v>
      </c>
      <c r="I417" s="117">
        <v>62500</v>
      </c>
      <c r="J417" s="117">
        <v>155275</v>
      </c>
      <c r="K417" s="116" t="s">
        <v>123</v>
      </c>
      <c r="L417" s="116" t="s">
        <v>123</v>
      </c>
      <c r="M417" s="120">
        <v>0.94444444444444442</v>
      </c>
      <c r="N417" s="126"/>
      <c r="O417" s="126"/>
      <c r="P417" s="112">
        <f>AVERAGE($F$5:F417)</f>
        <v>436.46731234866826</v>
      </c>
      <c r="Q417" s="112">
        <f>AVERAGE(G$5:G417)</f>
        <v>5.0847457627118647E-2</v>
      </c>
      <c r="R417" s="113">
        <f>AVERAGE(H$5:H417)</f>
        <v>217797.18886198546</v>
      </c>
      <c r="S417" s="113">
        <f>AVERAGE(I$5:I417)</f>
        <v>63672.104116222763</v>
      </c>
      <c r="T417" s="113">
        <f>AVERAGE(J$5:J417)</f>
        <v>158673.26876513317</v>
      </c>
      <c r="U417" s="118">
        <f>AVERAGE($M$5:M417)</f>
        <v>0.96992736077481834</v>
      </c>
      <c r="AH417" s="116">
        <v>413</v>
      </c>
      <c r="AI417" s="116">
        <v>472</v>
      </c>
      <c r="AJ417" s="116">
        <v>38</v>
      </c>
      <c r="AK417" s="116">
        <v>50</v>
      </c>
      <c r="AL417" s="117">
        <v>4648.3192436034342</v>
      </c>
      <c r="AM417" s="116">
        <v>432</v>
      </c>
      <c r="AN417" s="116">
        <v>0</v>
      </c>
      <c r="AO417" s="117">
        <v>258768</v>
      </c>
      <c r="AP417" s="117">
        <v>63200</v>
      </c>
      <c r="AQ417" s="117">
        <v>200568</v>
      </c>
      <c r="AR417" s="116" t="s">
        <v>123</v>
      </c>
      <c r="AS417" s="116" t="s">
        <v>123</v>
      </c>
      <c r="AT417" s="120">
        <v>0.96</v>
      </c>
      <c r="AU417" s="126"/>
      <c r="AV417" s="126"/>
      <c r="AW417" s="112">
        <f>AVERAGE(AM$5:AM417)</f>
        <v>439.67796610169489</v>
      </c>
      <c r="AX417" s="112">
        <f>AVERAGE(AN$5:AN417)</f>
        <v>0.24213075060532688</v>
      </c>
      <c r="AY417" s="113">
        <f>AVERAGE(AO$5:AO417)</f>
        <v>263367.10169491527</v>
      </c>
      <c r="AZ417" s="113">
        <f>AVERAGE(AP$5:AP417)</f>
        <v>64112.832929782082</v>
      </c>
      <c r="BA417" s="113">
        <f>AVERAGE(AQ$5:AQ417)</f>
        <v>203289.86198547215</v>
      </c>
      <c r="BB417" s="118">
        <f>AVERAGE($AT$5:AT417)</f>
        <v>0.97706214689265536</v>
      </c>
      <c r="BC417" s="6"/>
      <c r="BD417" s="6"/>
      <c r="BE417" s="6"/>
      <c r="BF417" s="6"/>
      <c r="BG417" s="10"/>
    </row>
    <row r="418" spans="1:59" x14ac:dyDescent="0.25">
      <c r="A418" s="116">
        <v>414</v>
      </c>
      <c r="B418" s="116">
        <v>533</v>
      </c>
      <c r="C418" s="116">
        <v>33</v>
      </c>
      <c r="D418" s="116">
        <v>45</v>
      </c>
      <c r="E418" s="117">
        <v>4126.1140583524111</v>
      </c>
      <c r="F418" s="116">
        <v>437</v>
      </c>
      <c r="G418" s="116">
        <v>0</v>
      </c>
      <c r="H418" s="117">
        <v>218063</v>
      </c>
      <c r="I418" s="117">
        <v>63700</v>
      </c>
      <c r="J418" s="117">
        <v>158863</v>
      </c>
      <c r="K418" s="116" t="s">
        <v>123</v>
      </c>
      <c r="L418" s="116" t="s">
        <v>123</v>
      </c>
      <c r="M418" s="120">
        <v>0.97111111111111115</v>
      </c>
      <c r="N418" s="126"/>
      <c r="O418" s="126"/>
      <c r="P418" s="112">
        <f>AVERAGE($F$5:F418)</f>
        <v>436.46859903381642</v>
      </c>
      <c r="Q418" s="112">
        <f>AVERAGE(G$5:G418)</f>
        <v>5.0724637681159424E-2</v>
      </c>
      <c r="R418" s="113">
        <f>AVERAGE(H$5:H418)</f>
        <v>217797.83091787441</v>
      </c>
      <c r="S418" s="113">
        <f>AVERAGE(I$5:I418)</f>
        <v>63672.171497584539</v>
      </c>
      <c r="T418" s="113">
        <f>AVERAGE(J$5:J418)</f>
        <v>158673.72705314009</v>
      </c>
      <c r="U418" s="118">
        <f>AVERAGE($M$5:M418)</f>
        <v>0.96993022007514751</v>
      </c>
      <c r="AH418" s="116">
        <v>414</v>
      </c>
      <c r="AI418" s="116">
        <v>547</v>
      </c>
      <c r="AJ418" s="116">
        <v>46</v>
      </c>
      <c r="AK418" s="116">
        <v>41</v>
      </c>
      <c r="AL418" s="117">
        <v>4957.804435208729</v>
      </c>
      <c r="AM418" s="116">
        <v>441</v>
      </c>
      <c r="AN418" s="116">
        <v>0</v>
      </c>
      <c r="AO418" s="117">
        <v>264159</v>
      </c>
      <c r="AP418" s="117">
        <v>64100</v>
      </c>
      <c r="AQ418" s="117">
        <v>204159</v>
      </c>
      <c r="AR418" s="116" t="s">
        <v>123</v>
      </c>
      <c r="AS418" s="116" t="s">
        <v>123</v>
      </c>
      <c r="AT418" s="120">
        <v>0.98</v>
      </c>
      <c r="AU418" s="126"/>
      <c r="AV418" s="126"/>
      <c r="AW418" s="112">
        <f>AVERAGE(AM$5:AM418)</f>
        <v>439.68115942028987</v>
      </c>
      <c r="AX418" s="112">
        <f>AVERAGE(AN$5:AN418)</f>
        <v>0.24154589371980675</v>
      </c>
      <c r="AY418" s="113">
        <f>AVERAGE(AO$5:AO418)</f>
        <v>263369.0144927536</v>
      </c>
      <c r="AZ418" s="113">
        <f>AVERAGE(AP$5:AP418)</f>
        <v>64112.801932367147</v>
      </c>
      <c r="BA418" s="113">
        <f>AVERAGE(AQ$5:AQ418)</f>
        <v>203291.961352657</v>
      </c>
      <c r="BB418" s="118">
        <f>AVERAGE($AT$5:AT418)</f>
        <v>0.9770692431561997</v>
      </c>
    </row>
    <row r="419" spans="1:59" x14ac:dyDescent="0.25">
      <c r="A419" s="116">
        <v>415</v>
      </c>
      <c r="B419" s="116">
        <v>519</v>
      </c>
      <c r="C419" s="116">
        <v>32</v>
      </c>
      <c r="D419" s="116">
        <v>46</v>
      </c>
      <c r="E419" s="117">
        <v>2517.8920334782683</v>
      </c>
      <c r="F419" s="116">
        <v>436</v>
      </c>
      <c r="G419" s="116">
        <v>0</v>
      </c>
      <c r="H419" s="117">
        <v>217564</v>
      </c>
      <c r="I419" s="117">
        <v>63600</v>
      </c>
      <c r="J419" s="117">
        <v>158564</v>
      </c>
      <c r="K419" s="116" t="s">
        <v>123</v>
      </c>
      <c r="L419" s="116" t="s">
        <v>123</v>
      </c>
      <c r="M419" s="120">
        <v>0.96888888888888891</v>
      </c>
      <c r="N419" s="126"/>
      <c r="O419" s="126"/>
      <c r="P419" s="112">
        <f>AVERAGE($F$5:F419)</f>
        <v>436.46746987951809</v>
      </c>
      <c r="Q419" s="112">
        <f>AVERAGE(G$5:G419)</f>
        <v>5.0602409638554217E-2</v>
      </c>
      <c r="R419" s="113">
        <f>AVERAGE(H$5:H419)</f>
        <v>217797.26746987953</v>
      </c>
      <c r="S419" s="113">
        <f>AVERAGE(I$5:I419)</f>
        <v>63671.997590361447</v>
      </c>
      <c r="T419" s="113">
        <f>AVERAGE(J$5:J419)</f>
        <v>158673.46265060242</v>
      </c>
      <c r="U419" s="118">
        <f>AVERAGE($M$5:M419)</f>
        <v>0.96992771084337348</v>
      </c>
      <c r="AH419" s="116">
        <v>415</v>
      </c>
      <c r="AI419" s="116">
        <v>567</v>
      </c>
      <c r="AJ419" s="116">
        <v>41</v>
      </c>
      <c r="AK419" s="116">
        <v>46</v>
      </c>
      <c r="AL419" s="117">
        <v>3873.2538799784893</v>
      </c>
      <c r="AM419" s="116">
        <v>436</v>
      </c>
      <c r="AN419" s="116">
        <v>0</v>
      </c>
      <c r="AO419" s="117">
        <v>261164</v>
      </c>
      <c r="AP419" s="117">
        <v>63600</v>
      </c>
      <c r="AQ419" s="117">
        <v>202164</v>
      </c>
      <c r="AR419" s="116" t="s">
        <v>123</v>
      </c>
      <c r="AS419" s="116" t="s">
        <v>123</v>
      </c>
      <c r="AT419" s="120">
        <v>0.96888888888888891</v>
      </c>
      <c r="AU419" s="126"/>
      <c r="AV419" s="126"/>
      <c r="AW419" s="112">
        <f>AVERAGE(AM$5:AM419)</f>
        <v>439.6722891566265</v>
      </c>
      <c r="AX419" s="112">
        <f>AVERAGE(AN$5:AN419)</f>
        <v>0.24096385542168675</v>
      </c>
      <c r="AY419" s="113">
        <f>AVERAGE(AO$5:AO419)</f>
        <v>263363.70120481926</v>
      </c>
      <c r="AZ419" s="113">
        <f>AVERAGE(AP$5:AP419)</f>
        <v>64111.566265060239</v>
      </c>
      <c r="BA419" s="113">
        <f>AVERAGE(AQ$5:AQ419)</f>
        <v>203289.24337349398</v>
      </c>
      <c r="BB419" s="118">
        <f>AVERAGE($AT$5:AT419)</f>
        <v>0.97704953145917006</v>
      </c>
      <c r="BC419" s="6"/>
      <c r="BD419" s="6"/>
      <c r="BE419" s="6"/>
      <c r="BF419" s="6"/>
      <c r="BG419" s="6"/>
    </row>
    <row r="420" spans="1:59" x14ac:dyDescent="0.25">
      <c r="A420" s="116">
        <v>416</v>
      </c>
      <c r="B420" s="116">
        <v>588</v>
      </c>
      <c r="C420" s="116">
        <v>35</v>
      </c>
      <c r="D420" s="116">
        <v>48</v>
      </c>
      <c r="E420" s="117">
        <v>2414.4997326911944</v>
      </c>
      <c r="F420" s="116">
        <v>434</v>
      </c>
      <c r="G420" s="116">
        <v>0</v>
      </c>
      <c r="H420" s="117">
        <v>216566</v>
      </c>
      <c r="I420" s="117">
        <v>63400</v>
      </c>
      <c r="J420" s="117">
        <v>157966</v>
      </c>
      <c r="K420" s="116" t="s">
        <v>123</v>
      </c>
      <c r="L420" s="116" t="s">
        <v>123</v>
      </c>
      <c r="M420" s="120">
        <v>0.96444444444444444</v>
      </c>
      <c r="N420" s="126"/>
      <c r="O420" s="126"/>
      <c r="P420" s="112">
        <f>AVERAGE($F$5:F420)</f>
        <v>436.46153846153845</v>
      </c>
      <c r="Q420" s="112">
        <f>AVERAGE(G$5:G420)</f>
        <v>5.0480769230769232E-2</v>
      </c>
      <c r="R420" s="113">
        <f>AVERAGE(H$5:H420)</f>
        <v>217794.30769230769</v>
      </c>
      <c r="S420" s="113">
        <f>AVERAGE(I$5:I420)</f>
        <v>63671.34375</v>
      </c>
      <c r="T420" s="113">
        <f>AVERAGE(J$5:J420)</f>
        <v>158671.76201923078</v>
      </c>
      <c r="U420" s="118">
        <f>AVERAGE($M$5:M420)</f>
        <v>0.96991452991452987</v>
      </c>
      <c r="AH420" s="116">
        <v>416</v>
      </c>
      <c r="AI420" s="116">
        <v>505</v>
      </c>
      <c r="AJ420" s="116">
        <v>37</v>
      </c>
      <c r="AK420" s="116">
        <v>44</v>
      </c>
      <c r="AL420" s="117">
        <v>3644.841915473809</v>
      </c>
      <c r="AM420" s="116">
        <v>438</v>
      </c>
      <c r="AN420" s="116">
        <v>0</v>
      </c>
      <c r="AO420" s="117">
        <v>262362</v>
      </c>
      <c r="AP420" s="117">
        <v>63800</v>
      </c>
      <c r="AQ420" s="117">
        <v>202962</v>
      </c>
      <c r="AR420" s="116" t="s">
        <v>123</v>
      </c>
      <c r="AS420" s="116" t="s">
        <v>123</v>
      </c>
      <c r="AT420" s="120">
        <v>0.97333333333333338</v>
      </c>
      <c r="AU420" s="126"/>
      <c r="AV420" s="126"/>
      <c r="AW420" s="112">
        <f>AVERAGE(AM$5:AM420)</f>
        <v>439.66826923076923</v>
      </c>
      <c r="AX420" s="112">
        <f>AVERAGE(AN$5:AN420)</f>
        <v>0.24038461538461539</v>
      </c>
      <c r="AY420" s="113">
        <f>AVERAGE(AO$5:AO420)</f>
        <v>263361.29326923075</v>
      </c>
      <c r="AZ420" s="113">
        <f>AVERAGE(AP$5:AP420)</f>
        <v>64110.817307692305</v>
      </c>
      <c r="BA420" s="113">
        <f>AVERAGE(AQ$5:AQ420)</f>
        <v>203288.45673076922</v>
      </c>
      <c r="BB420" s="118">
        <f>AVERAGE($AT$5:AT420)</f>
        <v>0.97704059829059831</v>
      </c>
      <c r="BC420" s="10"/>
      <c r="BD420" s="10"/>
      <c r="BE420" s="10"/>
      <c r="BF420" s="10"/>
      <c r="BG420" s="6"/>
    </row>
    <row r="421" spans="1:59" x14ac:dyDescent="0.25">
      <c r="A421" s="116">
        <v>417</v>
      </c>
      <c r="B421" s="116">
        <v>608</v>
      </c>
      <c r="C421" s="116">
        <v>38</v>
      </c>
      <c r="D421" s="116">
        <v>44</v>
      </c>
      <c r="E421" s="117">
        <v>4821.5710621905073</v>
      </c>
      <c r="F421" s="116">
        <v>438</v>
      </c>
      <c r="G421" s="116">
        <v>0</v>
      </c>
      <c r="H421" s="117">
        <v>218562</v>
      </c>
      <c r="I421" s="117">
        <v>63800</v>
      </c>
      <c r="J421" s="117">
        <v>159162</v>
      </c>
      <c r="K421" s="116" t="s">
        <v>123</v>
      </c>
      <c r="L421" s="116" t="s">
        <v>123</v>
      </c>
      <c r="M421" s="120">
        <v>0.97333333333333338</v>
      </c>
      <c r="N421" s="126"/>
      <c r="O421" s="126"/>
      <c r="P421" s="112">
        <f>AVERAGE($F$5:F421)</f>
        <v>436.46522781774581</v>
      </c>
      <c r="Q421" s="112">
        <f>AVERAGE(G$5:G421)</f>
        <v>5.0359712230215826E-2</v>
      </c>
      <c r="R421" s="113">
        <f>AVERAGE(H$5:H421)</f>
        <v>217796.14868105514</v>
      </c>
      <c r="S421" s="113">
        <f>AVERAGE(I$5:I421)</f>
        <v>63671.652278177455</v>
      </c>
      <c r="T421" s="113">
        <f>AVERAGE(J$5:J421)</f>
        <v>158672.9376498801</v>
      </c>
      <c r="U421" s="118">
        <f>AVERAGE($M$5:M421)</f>
        <v>0.96992272848387961</v>
      </c>
      <c r="AH421" s="116">
        <v>417</v>
      </c>
      <c r="AI421" s="116">
        <v>527</v>
      </c>
      <c r="AJ421" s="116">
        <v>40</v>
      </c>
      <c r="AK421" s="116">
        <v>37</v>
      </c>
      <c r="AL421" s="117">
        <v>2885.8763875167988</v>
      </c>
      <c r="AM421" s="116">
        <v>445</v>
      </c>
      <c r="AN421" s="116">
        <v>0</v>
      </c>
      <c r="AO421" s="117">
        <v>266555</v>
      </c>
      <c r="AP421" s="117">
        <v>64500</v>
      </c>
      <c r="AQ421" s="117">
        <v>205755</v>
      </c>
      <c r="AR421" s="116" t="s">
        <v>123</v>
      </c>
      <c r="AS421" s="116" t="s">
        <v>123</v>
      </c>
      <c r="AT421" s="120">
        <v>0.98888888888888893</v>
      </c>
      <c r="AU421" s="126"/>
      <c r="AV421" s="126"/>
      <c r="AW421" s="112">
        <f>AVERAGE(AM$5:AM421)</f>
        <v>439.6810551558753</v>
      </c>
      <c r="AX421" s="112">
        <f>AVERAGE(AN$5:AN421)</f>
        <v>0.23980815347721823</v>
      </c>
      <c r="AY421" s="113">
        <f>AVERAGE(AO$5:AO421)</f>
        <v>263368.95203836932</v>
      </c>
      <c r="AZ421" s="113">
        <f>AVERAGE(AP$5:AP421)</f>
        <v>64111.750599520383</v>
      </c>
      <c r="BA421" s="113">
        <f>AVERAGE(AQ$5:AQ421)</f>
        <v>203294.3717026379</v>
      </c>
      <c r="BB421" s="118">
        <f>AVERAGE($AT$5:AT421)</f>
        <v>0.97706901145750069</v>
      </c>
      <c r="BC421" s="6"/>
      <c r="BD421" s="6"/>
      <c r="BE421" s="6"/>
      <c r="BF421" s="6"/>
      <c r="BG421" s="10"/>
    </row>
    <row r="422" spans="1:59" x14ac:dyDescent="0.25">
      <c r="A422" s="116">
        <v>418</v>
      </c>
      <c r="B422" s="116">
        <v>553</v>
      </c>
      <c r="C422" s="116">
        <v>35</v>
      </c>
      <c r="D422" s="116">
        <v>57</v>
      </c>
      <c r="E422" s="117">
        <v>4246.4637240337752</v>
      </c>
      <c r="F422" s="116">
        <v>425</v>
      </c>
      <c r="G422" s="116">
        <v>0</v>
      </c>
      <c r="H422" s="117">
        <v>212075</v>
      </c>
      <c r="I422" s="117">
        <v>62500</v>
      </c>
      <c r="J422" s="117">
        <v>155275</v>
      </c>
      <c r="K422" s="116" t="s">
        <v>123</v>
      </c>
      <c r="L422" s="116" t="s">
        <v>123</v>
      </c>
      <c r="M422" s="120">
        <v>0.94444444444444442</v>
      </c>
      <c r="N422" s="126"/>
      <c r="O422" s="126"/>
      <c r="P422" s="112">
        <f>AVERAGE($F$5:F422)</f>
        <v>436.43779904306223</v>
      </c>
      <c r="Q422" s="112">
        <f>AVERAGE(G$5:G422)</f>
        <v>5.0239234449760764E-2</v>
      </c>
      <c r="R422" s="113">
        <f>AVERAGE(H$5:H422)</f>
        <v>217782.46172248805</v>
      </c>
      <c r="S422" s="113">
        <f>AVERAGE(I$5:I422)</f>
        <v>63668.849282296651</v>
      </c>
      <c r="T422" s="113">
        <f>AVERAGE(J$5:J422)</f>
        <v>158664.80861244019</v>
      </c>
      <c r="U422" s="118">
        <f>AVERAGE($M$5:M422)</f>
        <v>0.96986177565124931</v>
      </c>
      <c r="AH422" s="116">
        <v>418</v>
      </c>
      <c r="AI422" s="116">
        <v>507</v>
      </c>
      <c r="AJ422" s="116">
        <v>34</v>
      </c>
      <c r="AK422" s="116">
        <v>46</v>
      </c>
      <c r="AL422" s="117">
        <v>4565.8284775492648</v>
      </c>
      <c r="AM422" s="116">
        <v>436</v>
      </c>
      <c r="AN422" s="116">
        <v>0</v>
      </c>
      <c r="AO422" s="117">
        <v>261164</v>
      </c>
      <c r="AP422" s="117">
        <v>63600</v>
      </c>
      <c r="AQ422" s="117">
        <v>202164</v>
      </c>
      <c r="AR422" s="116" t="s">
        <v>123</v>
      </c>
      <c r="AS422" s="116" t="s">
        <v>123</v>
      </c>
      <c r="AT422" s="120">
        <v>0.96888888888888891</v>
      </c>
      <c r="AU422" s="126"/>
      <c r="AV422" s="126"/>
      <c r="AW422" s="112">
        <f>AVERAGE(AM$5:AM422)</f>
        <v>439.67224880382776</v>
      </c>
      <c r="AX422" s="112">
        <f>AVERAGE(AN$5:AN422)</f>
        <v>0.23923444976076555</v>
      </c>
      <c r="AY422" s="113">
        <f>AVERAGE(AO$5:AO422)</f>
        <v>263363.67703349283</v>
      </c>
      <c r="AZ422" s="113">
        <f>AVERAGE(AP$5:AP422)</f>
        <v>64110.526315789473</v>
      </c>
      <c r="BA422" s="113">
        <f>AVERAGE(AQ$5:AQ422)</f>
        <v>203291.66746411484</v>
      </c>
      <c r="BB422" s="118">
        <f>AVERAGE($AT$5:AT422)</f>
        <v>0.97704944178628395</v>
      </c>
    </row>
    <row r="423" spans="1:59" x14ac:dyDescent="0.25">
      <c r="A423" s="116">
        <v>419</v>
      </c>
      <c r="B423" s="116">
        <v>589</v>
      </c>
      <c r="C423" s="116">
        <v>37</v>
      </c>
      <c r="D423" s="116">
        <v>53</v>
      </c>
      <c r="E423" s="117">
        <v>2894.5890683139769</v>
      </c>
      <c r="F423" s="116">
        <v>429</v>
      </c>
      <c r="G423" s="116">
        <v>0</v>
      </c>
      <c r="H423" s="117">
        <v>214071</v>
      </c>
      <c r="I423" s="117">
        <v>62900</v>
      </c>
      <c r="J423" s="117">
        <v>156471</v>
      </c>
      <c r="K423" s="116" t="s">
        <v>123</v>
      </c>
      <c r="L423" s="116" t="s">
        <v>123</v>
      </c>
      <c r="M423" s="120">
        <v>0.95333333333333337</v>
      </c>
      <c r="N423" s="126"/>
      <c r="O423" s="126"/>
      <c r="P423" s="112">
        <f>AVERAGE($F$5:F423)</f>
        <v>436.4200477326969</v>
      </c>
      <c r="Q423" s="112">
        <f>AVERAGE(G$5:G423)</f>
        <v>5.0119331742243436E-2</v>
      </c>
      <c r="R423" s="113">
        <f>AVERAGE(H$5:H423)</f>
        <v>217773.60381861575</v>
      </c>
      <c r="S423" s="113">
        <f>AVERAGE(I$5:I423)</f>
        <v>63667.014319809066</v>
      </c>
      <c r="T423" s="113">
        <f>AVERAGE(J$5:J423)</f>
        <v>158659.57279236277</v>
      </c>
      <c r="U423" s="118">
        <f>AVERAGE($M$5:M423)</f>
        <v>0.96982232829488202</v>
      </c>
      <c r="AH423" s="116">
        <v>419</v>
      </c>
      <c r="AI423" s="116">
        <v>507</v>
      </c>
      <c r="AJ423" s="116">
        <v>30</v>
      </c>
      <c r="AK423" s="116">
        <v>40</v>
      </c>
      <c r="AL423" s="117">
        <v>4938.4591543152656</v>
      </c>
      <c r="AM423" s="116">
        <v>442</v>
      </c>
      <c r="AN423" s="116">
        <v>0</v>
      </c>
      <c r="AO423" s="117">
        <v>264758</v>
      </c>
      <c r="AP423" s="117">
        <v>64200</v>
      </c>
      <c r="AQ423" s="117">
        <v>204558</v>
      </c>
      <c r="AR423" s="116" t="s">
        <v>123</v>
      </c>
      <c r="AS423" s="116" t="s">
        <v>123</v>
      </c>
      <c r="AT423" s="120">
        <v>0.98222222222222222</v>
      </c>
      <c r="AU423" s="126"/>
      <c r="AV423" s="126"/>
      <c r="AW423" s="112">
        <f>AVERAGE(AM$5:AM423)</f>
        <v>439.67780429594274</v>
      </c>
      <c r="AX423" s="112">
        <f>AVERAGE(AN$5:AN423)</f>
        <v>0.2386634844868735</v>
      </c>
      <c r="AY423" s="113">
        <f>AVERAGE(AO$5:AO423)</f>
        <v>263367.0047732697</v>
      </c>
      <c r="AZ423" s="113">
        <f>AVERAGE(AP$5:AP423)</f>
        <v>64110.739856801913</v>
      </c>
      <c r="BA423" s="113">
        <f>AVERAGE(AQ$5:AQ423)</f>
        <v>203294.68973747018</v>
      </c>
      <c r="BB423" s="118">
        <f>AVERAGE($AT$5:AT423)</f>
        <v>0.97706178732431725</v>
      </c>
      <c r="BC423" s="6"/>
      <c r="BD423" s="6"/>
      <c r="BE423" s="6"/>
      <c r="BF423" s="6"/>
      <c r="BG423" s="6"/>
    </row>
    <row r="424" spans="1:59" x14ac:dyDescent="0.25">
      <c r="A424" s="116">
        <v>420</v>
      </c>
      <c r="B424" s="116">
        <v>608</v>
      </c>
      <c r="C424" s="116">
        <v>42</v>
      </c>
      <c r="D424" s="116">
        <v>51</v>
      </c>
      <c r="E424" s="117">
        <v>2029.6801594247192</v>
      </c>
      <c r="F424" s="116">
        <v>431</v>
      </c>
      <c r="G424" s="116">
        <v>0</v>
      </c>
      <c r="H424" s="117">
        <v>215069</v>
      </c>
      <c r="I424" s="117">
        <v>63100</v>
      </c>
      <c r="J424" s="117">
        <v>157069</v>
      </c>
      <c r="K424" s="116" t="s">
        <v>123</v>
      </c>
      <c r="L424" s="116" t="s">
        <v>123</v>
      </c>
      <c r="M424" s="120">
        <v>0.95777777777777773</v>
      </c>
      <c r="N424" s="126"/>
      <c r="O424" s="126"/>
      <c r="P424" s="112">
        <f>AVERAGE($F$5:F424)</f>
        <v>436.40714285714284</v>
      </c>
      <c r="Q424" s="112">
        <f>AVERAGE(G$5:G424)</f>
        <v>0.05</v>
      </c>
      <c r="R424" s="113">
        <f>AVERAGE(H$5:H424)</f>
        <v>217767.16428571427</v>
      </c>
      <c r="S424" s="113">
        <f>AVERAGE(I$5:I424)</f>
        <v>63665.664285714287</v>
      </c>
      <c r="T424" s="113">
        <f>AVERAGE(J$5:J424)</f>
        <v>158655.78571428571</v>
      </c>
      <c r="U424" s="118">
        <f>AVERAGE($M$5:M424)</f>
        <v>0.96979365079365076</v>
      </c>
      <c r="AH424" s="116">
        <v>420</v>
      </c>
      <c r="AI424" s="116">
        <v>555</v>
      </c>
      <c r="AJ424" s="116">
        <v>45</v>
      </c>
      <c r="AK424" s="116">
        <v>43</v>
      </c>
      <c r="AL424" s="117">
        <v>2086.622587469089</v>
      </c>
      <c r="AM424" s="116">
        <v>439</v>
      </c>
      <c r="AN424" s="116">
        <v>0</v>
      </c>
      <c r="AO424" s="117">
        <v>262961</v>
      </c>
      <c r="AP424" s="117">
        <v>63900</v>
      </c>
      <c r="AQ424" s="117">
        <v>203361</v>
      </c>
      <c r="AR424" s="116" t="s">
        <v>123</v>
      </c>
      <c r="AS424" s="116" t="s">
        <v>123</v>
      </c>
      <c r="AT424" s="120">
        <v>0.97555555555555551</v>
      </c>
      <c r="AU424" s="126"/>
      <c r="AV424" s="126"/>
      <c r="AW424" s="112">
        <f>AVERAGE(AM$5:AM424)</f>
        <v>439.67619047619047</v>
      </c>
      <c r="AX424" s="112">
        <f>AVERAGE(AN$5:AN424)</f>
        <v>0.23809523809523808</v>
      </c>
      <c r="AY424" s="113">
        <f>AVERAGE(AO$5:AO424)</f>
        <v>263366.03809523809</v>
      </c>
      <c r="AZ424" s="113">
        <f>AVERAGE(AP$5:AP424)</f>
        <v>64110.238095238092</v>
      </c>
      <c r="BA424" s="113">
        <f>AVERAGE(AQ$5:AQ424)</f>
        <v>203294.84761904762</v>
      </c>
      <c r="BB424" s="118">
        <f>AVERAGE($AT$5:AT424)</f>
        <v>0.97705820105820118</v>
      </c>
      <c r="BC424" s="10"/>
      <c r="BD424" s="10"/>
      <c r="BE424" s="10"/>
      <c r="BF424" s="10"/>
      <c r="BG424" s="6"/>
    </row>
    <row r="425" spans="1:59" x14ac:dyDescent="0.25">
      <c r="A425" s="116">
        <v>421</v>
      </c>
      <c r="B425" s="116">
        <v>589</v>
      </c>
      <c r="C425" s="116">
        <v>42</v>
      </c>
      <c r="D425" s="116">
        <v>51</v>
      </c>
      <c r="E425" s="117">
        <v>2175.6060463486829</v>
      </c>
      <c r="F425" s="116">
        <v>431</v>
      </c>
      <c r="G425" s="116">
        <v>0</v>
      </c>
      <c r="H425" s="117">
        <v>215069</v>
      </c>
      <c r="I425" s="117">
        <v>63100</v>
      </c>
      <c r="J425" s="117">
        <v>157069</v>
      </c>
      <c r="K425" s="116" t="s">
        <v>123</v>
      </c>
      <c r="L425" s="116" t="s">
        <v>123</v>
      </c>
      <c r="M425" s="120">
        <v>0.95777777777777773</v>
      </c>
      <c r="N425" s="126"/>
      <c r="O425" s="126"/>
      <c r="P425" s="112">
        <f>AVERAGE($F$5:F425)</f>
        <v>436.39429928741094</v>
      </c>
      <c r="Q425" s="112">
        <f>AVERAGE(G$5:G425)</f>
        <v>4.9881235154394299E-2</v>
      </c>
      <c r="R425" s="113">
        <f>AVERAGE(H$5:H425)</f>
        <v>217760.75534441805</v>
      </c>
      <c r="S425" s="113">
        <f>AVERAGE(I$5:I425)</f>
        <v>63664.320665083134</v>
      </c>
      <c r="T425" s="113">
        <f>AVERAGE(J$5:J425)</f>
        <v>158652.01662707838</v>
      </c>
      <c r="U425" s="118">
        <f>AVERAGE($M$5:M425)</f>
        <v>0.96976510952757988</v>
      </c>
      <c r="AH425" s="116">
        <v>421</v>
      </c>
      <c r="AI425" s="116">
        <v>572</v>
      </c>
      <c r="AJ425" s="116">
        <v>39</v>
      </c>
      <c r="AK425" s="116">
        <v>53</v>
      </c>
      <c r="AL425" s="117">
        <v>4641.5221869193638</v>
      </c>
      <c r="AM425" s="116">
        <v>429</v>
      </c>
      <c r="AN425" s="116">
        <v>0</v>
      </c>
      <c r="AO425" s="117">
        <v>256971</v>
      </c>
      <c r="AP425" s="117">
        <v>62900</v>
      </c>
      <c r="AQ425" s="117">
        <v>199371</v>
      </c>
      <c r="AR425" s="116" t="s">
        <v>123</v>
      </c>
      <c r="AS425" s="116" t="s">
        <v>123</v>
      </c>
      <c r="AT425" s="120">
        <v>0.95333333333333337</v>
      </c>
      <c r="AU425" s="126"/>
      <c r="AV425" s="126"/>
      <c r="AW425" s="112">
        <f>AVERAGE(AM$5:AM425)</f>
        <v>439.65083135391922</v>
      </c>
      <c r="AX425" s="112">
        <f>AVERAGE(AN$5:AN425)</f>
        <v>0.23752969121140141</v>
      </c>
      <c r="AY425" s="113">
        <f>AVERAGE(AO$5:AO425)</f>
        <v>263350.84798099764</v>
      </c>
      <c r="AZ425" s="113">
        <f>AVERAGE(AP$5:AP425)</f>
        <v>64107.363420427551</v>
      </c>
      <c r="BA425" s="113">
        <f>AVERAGE(AQ$5:AQ425)</f>
        <v>203285.52731591449</v>
      </c>
      <c r="BB425" s="118">
        <f>AVERAGE($AT$5:AT425)</f>
        <v>0.97700184745315388</v>
      </c>
      <c r="BC425" s="6"/>
      <c r="BD425" s="6"/>
      <c r="BE425" s="6"/>
      <c r="BF425" s="6"/>
      <c r="BG425" s="10"/>
    </row>
    <row r="426" spans="1:59" x14ac:dyDescent="0.25">
      <c r="A426" s="116">
        <v>422</v>
      </c>
      <c r="B426" s="116">
        <v>631</v>
      </c>
      <c r="C426" s="116">
        <v>38</v>
      </c>
      <c r="D426" s="116">
        <v>50</v>
      </c>
      <c r="E426" s="117">
        <v>2170.749126295013</v>
      </c>
      <c r="F426" s="116">
        <v>432</v>
      </c>
      <c r="G426" s="116">
        <v>0</v>
      </c>
      <c r="H426" s="117">
        <v>215568</v>
      </c>
      <c r="I426" s="117">
        <v>63200</v>
      </c>
      <c r="J426" s="117">
        <v>157368</v>
      </c>
      <c r="K426" s="116" t="s">
        <v>123</v>
      </c>
      <c r="L426" s="116" t="s">
        <v>123</v>
      </c>
      <c r="M426" s="120">
        <v>0.96</v>
      </c>
      <c r="N426" s="126"/>
      <c r="O426" s="126"/>
      <c r="P426" s="112">
        <f>AVERAGE($F$5:F426)</f>
        <v>436.38388625592415</v>
      </c>
      <c r="Q426" s="112">
        <f>AVERAGE(G$5:G426)</f>
        <v>4.9763033175355451E-2</v>
      </c>
      <c r="R426" s="113">
        <f>AVERAGE(H$5:H426)</f>
        <v>217755.55924170616</v>
      </c>
      <c r="S426" s="113">
        <f>AVERAGE(I$5:I426)</f>
        <v>63663.220379146922</v>
      </c>
      <c r="T426" s="113">
        <f>AVERAGE(J$5:J426)</f>
        <v>158648.97393364928</v>
      </c>
      <c r="U426" s="118">
        <f>AVERAGE($M$5:M426)</f>
        <v>0.96974196945760927</v>
      </c>
      <c r="AH426" s="116">
        <v>422</v>
      </c>
      <c r="AI426" s="116">
        <v>469</v>
      </c>
      <c r="AJ426" s="116">
        <v>35</v>
      </c>
      <c r="AK426" s="116">
        <v>34</v>
      </c>
      <c r="AL426" s="117">
        <v>3590.2476780413599</v>
      </c>
      <c r="AM426" s="116">
        <v>448</v>
      </c>
      <c r="AN426" s="116">
        <v>0</v>
      </c>
      <c r="AO426" s="117">
        <v>268352</v>
      </c>
      <c r="AP426" s="117">
        <v>64800</v>
      </c>
      <c r="AQ426" s="117">
        <v>206952</v>
      </c>
      <c r="AR426" s="116" t="s">
        <v>123</v>
      </c>
      <c r="AS426" s="116" t="s">
        <v>123</v>
      </c>
      <c r="AT426" s="120">
        <v>0.99555555555555553</v>
      </c>
      <c r="AU426" s="126"/>
      <c r="AV426" s="126"/>
      <c r="AW426" s="112">
        <f>AVERAGE(AM$5:AM426)</f>
        <v>439.67061611374407</v>
      </c>
      <c r="AX426" s="112">
        <f>AVERAGE(AN$5:AN426)</f>
        <v>0.23696682464454977</v>
      </c>
      <c r="AY426" s="113">
        <f>AVERAGE(AO$5:AO426)</f>
        <v>263362.69905213272</v>
      </c>
      <c r="AZ426" s="113">
        <f>AVERAGE(AP$5:AP426)</f>
        <v>64109.004739336495</v>
      </c>
      <c r="BA426" s="113">
        <f>AVERAGE(AQ$5:AQ426)</f>
        <v>203294.21563981043</v>
      </c>
      <c r="BB426" s="118">
        <f>AVERAGE($AT$5:AT426)</f>
        <v>0.97704581358609799</v>
      </c>
    </row>
    <row r="427" spans="1:59" x14ac:dyDescent="0.25">
      <c r="A427" s="116">
        <v>423</v>
      </c>
      <c r="B427" s="116">
        <v>578</v>
      </c>
      <c r="C427" s="116">
        <v>39</v>
      </c>
      <c r="D427" s="116">
        <v>41</v>
      </c>
      <c r="E427" s="117">
        <v>4725.1705021305515</v>
      </c>
      <c r="F427" s="116">
        <v>441</v>
      </c>
      <c r="G427" s="116">
        <v>0</v>
      </c>
      <c r="H427" s="117">
        <v>220059</v>
      </c>
      <c r="I427" s="117">
        <v>64100</v>
      </c>
      <c r="J427" s="117">
        <v>160059</v>
      </c>
      <c r="K427" s="116" t="s">
        <v>123</v>
      </c>
      <c r="L427" s="116" t="s">
        <v>123</v>
      </c>
      <c r="M427" s="120">
        <v>0.98</v>
      </c>
      <c r="N427" s="126"/>
      <c r="O427" s="126"/>
      <c r="P427" s="112">
        <f>AVERAGE($F$5:F427)</f>
        <v>436.39479905437355</v>
      </c>
      <c r="Q427" s="112">
        <f>AVERAGE(G$5:G427)</f>
        <v>4.9645390070921988E-2</v>
      </c>
      <c r="R427" s="113">
        <f>AVERAGE(H$5:H427)</f>
        <v>217761.00472813239</v>
      </c>
      <c r="S427" s="113">
        <f>AVERAGE(I$5:I427)</f>
        <v>63664.252955082746</v>
      </c>
      <c r="T427" s="113">
        <f>AVERAGE(J$5:J427)</f>
        <v>158652.30732860521</v>
      </c>
      <c r="U427" s="118">
        <f>AVERAGE($M$5:M427)</f>
        <v>0.96976622012083002</v>
      </c>
      <c r="AH427" s="116">
        <v>423</v>
      </c>
      <c r="AI427" s="116">
        <v>501</v>
      </c>
      <c r="AJ427" s="116">
        <v>31</v>
      </c>
      <c r="AK427" s="116">
        <v>41</v>
      </c>
      <c r="AL427" s="117">
        <v>4775.0852732849544</v>
      </c>
      <c r="AM427" s="116">
        <v>441</v>
      </c>
      <c r="AN427" s="116">
        <v>0</v>
      </c>
      <c r="AO427" s="117">
        <v>264159</v>
      </c>
      <c r="AP427" s="117">
        <v>64100</v>
      </c>
      <c r="AQ427" s="117">
        <v>204159</v>
      </c>
      <c r="AR427" s="116" t="s">
        <v>123</v>
      </c>
      <c r="AS427" s="116" t="s">
        <v>123</v>
      </c>
      <c r="AT427" s="120">
        <v>0.98</v>
      </c>
      <c r="AU427" s="126"/>
      <c r="AV427" s="126"/>
      <c r="AW427" s="112">
        <f>AVERAGE(AM$5:AM427)</f>
        <v>439.6737588652482</v>
      </c>
      <c r="AX427" s="112">
        <f>AVERAGE(AN$5:AN427)</f>
        <v>0.2364066193853428</v>
      </c>
      <c r="AY427" s="113">
        <f>AVERAGE(AO$5:AO427)</f>
        <v>263364.58156028367</v>
      </c>
      <c r="AZ427" s="113">
        <f>AVERAGE(AP$5:AP427)</f>
        <v>64108.983451536646</v>
      </c>
      <c r="BA427" s="113">
        <f>AVERAGE(AQ$5:AQ427)</f>
        <v>203296.26004728134</v>
      </c>
      <c r="BB427" s="118">
        <f>AVERAGE($AT$5:AT427)</f>
        <v>0.9770527974783294</v>
      </c>
      <c r="BC427" s="6"/>
      <c r="BD427" s="6"/>
      <c r="BE427" s="6"/>
      <c r="BF427" s="6"/>
      <c r="BG427" s="6"/>
    </row>
    <row r="428" spans="1:59" x14ac:dyDescent="0.25">
      <c r="A428" s="116">
        <v>424</v>
      </c>
      <c r="B428" s="116">
        <v>640</v>
      </c>
      <c r="C428" s="116">
        <v>41</v>
      </c>
      <c r="D428" s="116">
        <v>51</v>
      </c>
      <c r="E428" s="117">
        <v>4342.0002169192085</v>
      </c>
      <c r="F428" s="116">
        <v>431</v>
      </c>
      <c r="G428" s="116">
        <v>0</v>
      </c>
      <c r="H428" s="117">
        <v>215069</v>
      </c>
      <c r="I428" s="117">
        <v>63100</v>
      </c>
      <c r="J428" s="117">
        <v>157069</v>
      </c>
      <c r="K428" s="116" t="s">
        <v>123</v>
      </c>
      <c r="L428" s="116" t="s">
        <v>123</v>
      </c>
      <c r="M428" s="120">
        <v>0.95777777777777773</v>
      </c>
      <c r="N428" s="126"/>
      <c r="O428" s="126"/>
      <c r="P428" s="112">
        <f>AVERAGE($F$5:F428)</f>
        <v>436.3820754716981</v>
      </c>
      <c r="Q428" s="112">
        <f>AVERAGE(G$5:G428)</f>
        <v>4.9528301886792456E-2</v>
      </c>
      <c r="R428" s="113">
        <f>AVERAGE(H$5:H428)</f>
        <v>217754.65566037735</v>
      </c>
      <c r="S428" s="113">
        <f>AVERAGE(I$5:I428)</f>
        <v>63662.922169811318</v>
      </c>
      <c r="T428" s="113">
        <f>AVERAGE(J$5:J428)</f>
        <v>158648.57311320756</v>
      </c>
      <c r="U428" s="118">
        <f>AVERAGE($M$5:M428)</f>
        <v>0.96973794549266246</v>
      </c>
      <c r="AH428" s="116">
        <v>424</v>
      </c>
      <c r="AI428" s="116">
        <v>540</v>
      </c>
      <c r="AJ428" s="116">
        <v>37</v>
      </c>
      <c r="AK428" s="116">
        <v>40</v>
      </c>
      <c r="AL428" s="117">
        <v>2731.286574822821</v>
      </c>
      <c r="AM428" s="116">
        <v>442</v>
      </c>
      <c r="AN428" s="116">
        <v>0</v>
      </c>
      <c r="AO428" s="117">
        <v>264758</v>
      </c>
      <c r="AP428" s="117">
        <v>64200</v>
      </c>
      <c r="AQ428" s="117">
        <v>204558</v>
      </c>
      <c r="AR428" s="116" t="s">
        <v>123</v>
      </c>
      <c r="AS428" s="116" t="s">
        <v>123</v>
      </c>
      <c r="AT428" s="120">
        <v>0.98222222222222222</v>
      </c>
      <c r="AU428" s="126"/>
      <c r="AV428" s="126"/>
      <c r="AW428" s="112">
        <f>AVERAGE(AM$5:AM428)</f>
        <v>439.67924528301887</v>
      </c>
      <c r="AX428" s="112">
        <f>AVERAGE(AN$5:AN428)</f>
        <v>0.23584905660377359</v>
      </c>
      <c r="AY428" s="113">
        <f>AVERAGE(AO$5:AO428)</f>
        <v>263367.86792452831</v>
      </c>
      <c r="AZ428" s="113">
        <f>AVERAGE(AP$5:AP428)</f>
        <v>64109.198113207545</v>
      </c>
      <c r="BA428" s="113">
        <f>AVERAGE(AQ$5:AQ428)</f>
        <v>203299.2358490566</v>
      </c>
      <c r="BB428" s="118">
        <f>AVERAGE($AT$5:AT428)</f>
        <v>0.97706498951781973</v>
      </c>
      <c r="BC428" s="10"/>
      <c r="BD428" s="10"/>
      <c r="BE428" s="10"/>
      <c r="BF428" s="10"/>
      <c r="BG428" s="6"/>
    </row>
    <row r="429" spans="1:59" x14ac:dyDescent="0.25">
      <c r="A429" s="116">
        <v>425</v>
      </c>
      <c r="B429" s="116">
        <v>575</v>
      </c>
      <c r="C429" s="116">
        <v>36</v>
      </c>
      <c r="D429" s="116">
        <v>46</v>
      </c>
      <c r="E429" s="117">
        <v>4738.1685705135797</v>
      </c>
      <c r="F429" s="116">
        <v>436</v>
      </c>
      <c r="G429" s="116">
        <v>0</v>
      </c>
      <c r="H429" s="117">
        <v>217564</v>
      </c>
      <c r="I429" s="117">
        <v>63600</v>
      </c>
      <c r="J429" s="117">
        <v>158564</v>
      </c>
      <c r="K429" s="116" t="s">
        <v>123</v>
      </c>
      <c r="L429" s="116" t="s">
        <v>123</v>
      </c>
      <c r="M429" s="120">
        <v>0.96888888888888891</v>
      </c>
      <c r="N429" s="126"/>
      <c r="O429" s="126"/>
      <c r="P429" s="112">
        <f>AVERAGE($F$5:F429)</f>
        <v>436.38117647058823</v>
      </c>
      <c r="Q429" s="112">
        <f>AVERAGE(G$5:G429)</f>
        <v>4.9411764705882349E-2</v>
      </c>
      <c r="R429" s="113">
        <f>AVERAGE(H$5:H429)</f>
        <v>217754.20705882352</v>
      </c>
      <c r="S429" s="113">
        <f>AVERAGE(I$5:I429)</f>
        <v>63662.774117647059</v>
      </c>
      <c r="T429" s="113">
        <f>AVERAGE(J$5:J429)</f>
        <v>158648.37411764706</v>
      </c>
      <c r="U429" s="118">
        <f>AVERAGE($M$5:M429)</f>
        <v>0.96973594771241833</v>
      </c>
      <c r="AH429" s="116">
        <v>425</v>
      </c>
      <c r="AI429" s="116">
        <v>485</v>
      </c>
      <c r="AJ429" s="116">
        <v>44</v>
      </c>
      <c r="AK429" s="116">
        <v>37</v>
      </c>
      <c r="AL429" s="117">
        <v>4466.2866038155462</v>
      </c>
      <c r="AM429" s="116">
        <v>445</v>
      </c>
      <c r="AN429" s="116">
        <v>0</v>
      </c>
      <c r="AO429" s="117">
        <v>266555</v>
      </c>
      <c r="AP429" s="117">
        <v>64500</v>
      </c>
      <c r="AQ429" s="117">
        <v>205755</v>
      </c>
      <c r="AR429" s="116" t="s">
        <v>123</v>
      </c>
      <c r="AS429" s="116" t="s">
        <v>123</v>
      </c>
      <c r="AT429" s="120">
        <v>0.98888888888888893</v>
      </c>
      <c r="AU429" s="126"/>
      <c r="AV429" s="126"/>
      <c r="AW429" s="112">
        <f>AVERAGE(AM$5:AM429)</f>
        <v>439.69176470588235</v>
      </c>
      <c r="AX429" s="112">
        <f>AVERAGE(AN$5:AN429)</f>
        <v>0.23529411764705882</v>
      </c>
      <c r="AY429" s="113">
        <f>AVERAGE(AO$5:AO429)</f>
        <v>263375.36705882353</v>
      </c>
      <c r="AZ429" s="113">
        <f>AVERAGE(AP$5:AP429)</f>
        <v>64110.117647058825</v>
      </c>
      <c r="BA429" s="113">
        <f>AVERAGE(AQ$5:AQ429)</f>
        <v>203305.01411764705</v>
      </c>
      <c r="BB429" s="118">
        <f>AVERAGE($AT$5:AT429)</f>
        <v>0.97709281045751639</v>
      </c>
      <c r="BC429" s="6"/>
      <c r="BD429" s="6"/>
      <c r="BE429" s="6"/>
      <c r="BF429" s="6"/>
      <c r="BG429" s="10"/>
    </row>
    <row r="430" spans="1:59" x14ac:dyDescent="0.25">
      <c r="A430" s="116">
        <v>426</v>
      </c>
      <c r="B430" s="116">
        <v>593</v>
      </c>
      <c r="C430" s="116">
        <v>36</v>
      </c>
      <c r="D430" s="116">
        <v>60</v>
      </c>
      <c r="E430" s="117">
        <v>2416.7114079700991</v>
      </c>
      <c r="F430" s="116">
        <v>422</v>
      </c>
      <c r="G430" s="116">
        <v>0</v>
      </c>
      <c r="H430" s="117">
        <v>210578</v>
      </c>
      <c r="I430" s="117">
        <v>62200</v>
      </c>
      <c r="J430" s="117">
        <v>154378</v>
      </c>
      <c r="K430" s="116" t="s">
        <v>123</v>
      </c>
      <c r="L430" s="116" t="s">
        <v>123</v>
      </c>
      <c r="M430" s="120">
        <v>0.93777777777777782</v>
      </c>
      <c r="N430" s="126"/>
      <c r="O430" s="126"/>
      <c r="P430" s="112">
        <f>AVERAGE($F$5:F430)</f>
        <v>436.34741784037561</v>
      </c>
      <c r="Q430" s="112">
        <f>AVERAGE(G$5:G430)</f>
        <v>4.9295774647887321E-2</v>
      </c>
      <c r="R430" s="113">
        <f>AVERAGE(H$5:H430)</f>
        <v>217737.36150234743</v>
      </c>
      <c r="S430" s="113">
        <f>AVERAGE(I$5:I430)</f>
        <v>63659.340375586857</v>
      </c>
      <c r="T430" s="113">
        <f>AVERAGE(J$5:J430)</f>
        <v>158638.34976525823</v>
      </c>
      <c r="U430" s="118">
        <f>AVERAGE($M$5:M430)</f>
        <v>0.96966092853416808</v>
      </c>
      <c r="AH430" s="116">
        <v>426</v>
      </c>
      <c r="AI430" s="116">
        <v>566</v>
      </c>
      <c r="AJ430" s="116">
        <v>39</v>
      </c>
      <c r="AK430" s="116">
        <v>43</v>
      </c>
      <c r="AL430" s="117">
        <v>3502.2708833943943</v>
      </c>
      <c r="AM430" s="116">
        <v>439</v>
      </c>
      <c r="AN430" s="116">
        <v>0</v>
      </c>
      <c r="AO430" s="117">
        <v>262961</v>
      </c>
      <c r="AP430" s="117">
        <v>63900</v>
      </c>
      <c r="AQ430" s="117">
        <v>203361</v>
      </c>
      <c r="AR430" s="116" t="s">
        <v>123</v>
      </c>
      <c r="AS430" s="116" t="s">
        <v>123</v>
      </c>
      <c r="AT430" s="120">
        <v>0.97555555555555551</v>
      </c>
      <c r="AU430" s="126"/>
      <c r="AV430" s="126"/>
      <c r="AW430" s="112">
        <f>AVERAGE(AM$5:AM430)</f>
        <v>439.6901408450704</v>
      </c>
      <c r="AX430" s="112">
        <f>AVERAGE(AN$5:AN430)</f>
        <v>0.23474178403755869</v>
      </c>
      <c r="AY430" s="113">
        <f>AVERAGE(AO$5:AO430)</f>
        <v>263374.39436619717</v>
      </c>
      <c r="AZ430" s="113">
        <f>AVERAGE(AP$5:AP430)</f>
        <v>64109.624413145539</v>
      </c>
      <c r="BA430" s="113">
        <f>AVERAGE(AQ$5:AQ430)</f>
        <v>203305.14553990611</v>
      </c>
      <c r="BB430" s="118">
        <f>AVERAGE($AT$5:AT430)</f>
        <v>0.97708920187793424</v>
      </c>
    </row>
    <row r="431" spans="1:59" x14ac:dyDescent="0.25">
      <c r="A431" s="116">
        <v>427</v>
      </c>
      <c r="B431" s="116">
        <v>560</v>
      </c>
      <c r="C431" s="116">
        <v>41</v>
      </c>
      <c r="D431" s="116">
        <v>46</v>
      </c>
      <c r="E431" s="117">
        <v>2549.9826627705152</v>
      </c>
      <c r="F431" s="116">
        <v>436</v>
      </c>
      <c r="G431" s="116">
        <v>0</v>
      </c>
      <c r="H431" s="117">
        <v>217564</v>
      </c>
      <c r="I431" s="117">
        <v>63600</v>
      </c>
      <c r="J431" s="117">
        <v>158564</v>
      </c>
      <c r="K431" s="116" t="s">
        <v>123</v>
      </c>
      <c r="L431" s="116" t="s">
        <v>123</v>
      </c>
      <c r="M431" s="120">
        <v>0.96888888888888891</v>
      </c>
      <c r="N431" s="126"/>
      <c r="O431" s="126"/>
      <c r="P431" s="112">
        <f>AVERAGE($F$5:F431)</f>
        <v>436.34660421545669</v>
      </c>
      <c r="Q431" s="112">
        <f>AVERAGE(G$5:G431)</f>
        <v>4.9180327868852458E-2</v>
      </c>
      <c r="R431" s="113">
        <f>AVERAGE(H$5:H431)</f>
        <v>217736.95550351287</v>
      </c>
      <c r="S431" s="113">
        <f>AVERAGE(I$5:I431)</f>
        <v>63659.201405152227</v>
      </c>
      <c r="T431" s="113">
        <f>AVERAGE(J$5:J431)</f>
        <v>158638.17564402812</v>
      </c>
      <c r="U431" s="118">
        <f>AVERAGE($M$5:M431)</f>
        <v>0.96965912047879266</v>
      </c>
      <c r="AH431" s="116">
        <v>427</v>
      </c>
      <c r="AI431" s="116">
        <v>563</v>
      </c>
      <c r="AJ431" s="116">
        <v>35</v>
      </c>
      <c r="AK431" s="116">
        <v>43</v>
      </c>
      <c r="AL431" s="117">
        <v>2290.7892950644291</v>
      </c>
      <c r="AM431" s="116">
        <v>439</v>
      </c>
      <c r="AN431" s="116">
        <v>0</v>
      </c>
      <c r="AO431" s="117">
        <v>262961</v>
      </c>
      <c r="AP431" s="117">
        <v>63900</v>
      </c>
      <c r="AQ431" s="117">
        <v>203361</v>
      </c>
      <c r="AR431" s="116" t="s">
        <v>123</v>
      </c>
      <c r="AS431" s="116" t="s">
        <v>123</v>
      </c>
      <c r="AT431" s="120">
        <v>0.97555555555555551</v>
      </c>
      <c r="AU431" s="126"/>
      <c r="AV431" s="126"/>
      <c r="AW431" s="112">
        <f>AVERAGE(AM$5:AM431)</f>
        <v>439.68852459016392</v>
      </c>
      <c r="AX431" s="112">
        <f>AVERAGE(AN$5:AN431)</f>
        <v>0.23419203747072601</v>
      </c>
      <c r="AY431" s="113">
        <f>AVERAGE(AO$5:AO431)</f>
        <v>263373.42622950819</v>
      </c>
      <c r="AZ431" s="113">
        <f>AVERAGE(AP$5:AP431)</f>
        <v>64109.133489461361</v>
      </c>
      <c r="BA431" s="113">
        <f>AVERAGE(AQ$5:AQ431)</f>
        <v>203305.27634660422</v>
      </c>
      <c r="BB431" s="118">
        <f>AVERAGE($AT$5:AT431)</f>
        <v>0.97708561020036433</v>
      </c>
      <c r="BC431" s="6"/>
      <c r="BD431" s="6"/>
      <c r="BE431" s="6"/>
      <c r="BF431" s="6"/>
      <c r="BG431" s="6"/>
    </row>
    <row r="432" spans="1:59" x14ac:dyDescent="0.25">
      <c r="A432" s="116">
        <v>428</v>
      </c>
      <c r="B432" s="116">
        <v>532</v>
      </c>
      <c r="C432" s="116">
        <v>42</v>
      </c>
      <c r="D432" s="116">
        <v>44</v>
      </c>
      <c r="E432" s="117">
        <v>3156.9213623505811</v>
      </c>
      <c r="F432" s="116">
        <v>438</v>
      </c>
      <c r="G432" s="116">
        <v>0</v>
      </c>
      <c r="H432" s="117">
        <v>218562</v>
      </c>
      <c r="I432" s="117">
        <v>63800</v>
      </c>
      <c r="J432" s="117">
        <v>159162</v>
      </c>
      <c r="K432" s="116" t="s">
        <v>123</v>
      </c>
      <c r="L432" s="116" t="s">
        <v>123</v>
      </c>
      <c r="M432" s="120">
        <v>0.97333333333333338</v>
      </c>
      <c r="N432" s="126"/>
      <c r="O432" s="126"/>
      <c r="P432" s="112">
        <f>AVERAGE($F$5:F432)</f>
        <v>436.35046728971963</v>
      </c>
      <c r="Q432" s="112">
        <f>AVERAGE(G$5:G432)</f>
        <v>4.9065420560747662E-2</v>
      </c>
      <c r="R432" s="113">
        <f>AVERAGE(H$5:H432)</f>
        <v>217738.8831775701</v>
      </c>
      <c r="S432" s="113">
        <f>AVERAGE(I$5:I432)</f>
        <v>63659.530373831774</v>
      </c>
      <c r="T432" s="113">
        <f>AVERAGE(J$5:J432)</f>
        <v>158639.39953271029</v>
      </c>
      <c r="U432" s="118">
        <f>AVERAGE($M$5:M432)</f>
        <v>0.96966770508826594</v>
      </c>
      <c r="AH432" s="116">
        <v>428</v>
      </c>
      <c r="AI432" s="116">
        <v>470</v>
      </c>
      <c r="AJ432" s="116">
        <v>31</v>
      </c>
      <c r="AK432" s="116">
        <v>27</v>
      </c>
      <c r="AL432" s="117">
        <v>4701.0467700839108</v>
      </c>
      <c r="AM432" s="116">
        <v>450</v>
      </c>
      <c r="AN432" s="116">
        <v>5</v>
      </c>
      <c r="AO432" s="117">
        <v>269550</v>
      </c>
      <c r="AP432" s="117">
        <v>67995</v>
      </c>
      <c r="AQ432" s="117">
        <v>204255</v>
      </c>
      <c r="AR432" s="116" t="s">
        <v>124</v>
      </c>
      <c r="AS432" s="116" t="s">
        <v>124</v>
      </c>
      <c r="AT432" s="120">
        <v>1</v>
      </c>
      <c r="AU432" s="126"/>
      <c r="AV432" s="126"/>
      <c r="AW432" s="112">
        <f>AVERAGE(AM$5:AM432)</f>
        <v>439.71261682242988</v>
      </c>
      <c r="AX432" s="112">
        <f>AVERAGE(AN$5:AN432)</f>
        <v>0.24532710280373832</v>
      </c>
      <c r="AY432" s="113">
        <f>AVERAGE(AO$5:AO432)</f>
        <v>263387.85747663549</v>
      </c>
      <c r="AZ432" s="113">
        <f>AVERAGE(AP$5:AP432)</f>
        <v>64118.212616822428</v>
      </c>
      <c r="BA432" s="113">
        <f>AVERAGE(AQ$5:AQ432)</f>
        <v>203307.49532710281</v>
      </c>
      <c r="BB432" s="118">
        <f>AVERAGE($AT$5:AT432)</f>
        <v>0.97713914849428873</v>
      </c>
      <c r="BC432" s="10"/>
      <c r="BD432" s="10"/>
      <c r="BE432" s="10"/>
      <c r="BF432" s="10"/>
      <c r="BG432" s="6"/>
    </row>
    <row r="433" spans="1:59" x14ac:dyDescent="0.25">
      <c r="A433" s="116">
        <v>429</v>
      </c>
      <c r="B433" s="116">
        <v>578</v>
      </c>
      <c r="C433" s="116">
        <v>35</v>
      </c>
      <c r="D433" s="116">
        <v>46</v>
      </c>
      <c r="E433" s="117">
        <v>4776.8393759306437</v>
      </c>
      <c r="F433" s="116">
        <v>436</v>
      </c>
      <c r="G433" s="116">
        <v>0</v>
      </c>
      <c r="H433" s="117">
        <v>217564</v>
      </c>
      <c r="I433" s="117">
        <v>63600</v>
      </c>
      <c r="J433" s="117">
        <v>158564</v>
      </c>
      <c r="K433" s="116" t="s">
        <v>123</v>
      </c>
      <c r="L433" s="116" t="s">
        <v>123</v>
      </c>
      <c r="M433" s="120">
        <v>0.96888888888888891</v>
      </c>
      <c r="N433" s="126"/>
      <c r="O433" s="126"/>
      <c r="P433" s="112">
        <f>AVERAGE($F$5:F433)</f>
        <v>436.34965034965035</v>
      </c>
      <c r="Q433" s="112">
        <f>AVERAGE(G$5:G433)</f>
        <v>4.8951048951048952E-2</v>
      </c>
      <c r="R433" s="113">
        <f>AVERAGE(H$5:H433)</f>
        <v>217738.47552447554</v>
      </c>
      <c r="S433" s="113">
        <f>AVERAGE(I$5:I433)</f>
        <v>63659.391608391612</v>
      </c>
      <c r="T433" s="113">
        <f>AVERAGE(J$5:J433)</f>
        <v>158639.22377622378</v>
      </c>
      <c r="U433" s="118">
        <f>AVERAGE($M$5:M433)</f>
        <v>0.96966588966588985</v>
      </c>
      <c r="AH433" s="116">
        <v>429</v>
      </c>
      <c r="AI433" s="116">
        <v>525</v>
      </c>
      <c r="AJ433" s="116">
        <v>47</v>
      </c>
      <c r="AK433" s="116">
        <v>41</v>
      </c>
      <c r="AL433" s="117">
        <v>4712.4418900900728</v>
      </c>
      <c r="AM433" s="116">
        <v>441</v>
      </c>
      <c r="AN433" s="116">
        <v>0</v>
      </c>
      <c r="AO433" s="117">
        <v>264159</v>
      </c>
      <c r="AP433" s="117">
        <v>64100</v>
      </c>
      <c r="AQ433" s="117">
        <v>204159</v>
      </c>
      <c r="AR433" s="116" t="s">
        <v>123</v>
      </c>
      <c r="AS433" s="116" t="s">
        <v>123</v>
      </c>
      <c r="AT433" s="120">
        <v>0.98</v>
      </c>
      <c r="AU433" s="126"/>
      <c r="AV433" s="126"/>
      <c r="AW433" s="112">
        <f>AVERAGE(AM$5:AM433)</f>
        <v>439.71561771561773</v>
      </c>
      <c r="AX433" s="112">
        <f>AVERAGE(AN$5:AN433)</f>
        <v>0.24475524475524477</v>
      </c>
      <c r="AY433" s="113">
        <f>AVERAGE(AO$5:AO433)</f>
        <v>263389.65501165501</v>
      </c>
      <c r="AZ433" s="113">
        <f>AVERAGE(AP$5:AP433)</f>
        <v>64118.170163170165</v>
      </c>
      <c r="BA433" s="113">
        <f>AVERAGE(AQ$5:AQ433)</f>
        <v>203309.48018648018</v>
      </c>
      <c r="BB433" s="118">
        <f>AVERAGE($AT$5:AT433)</f>
        <v>0.97714581714581716</v>
      </c>
      <c r="BC433" s="6"/>
      <c r="BD433" s="6"/>
      <c r="BE433" s="6"/>
      <c r="BF433" s="6"/>
      <c r="BG433" s="10"/>
    </row>
    <row r="434" spans="1:59" x14ac:dyDescent="0.25">
      <c r="A434" s="116">
        <v>430</v>
      </c>
      <c r="B434" s="116">
        <v>677</v>
      </c>
      <c r="C434" s="116">
        <v>33</v>
      </c>
      <c r="D434" s="116">
        <v>55</v>
      </c>
      <c r="E434" s="117">
        <v>4941.6515476005479</v>
      </c>
      <c r="F434" s="116">
        <v>427</v>
      </c>
      <c r="G434" s="116">
        <v>0</v>
      </c>
      <c r="H434" s="117">
        <v>213073</v>
      </c>
      <c r="I434" s="117">
        <v>62700</v>
      </c>
      <c r="J434" s="117">
        <v>155873</v>
      </c>
      <c r="K434" s="116" t="s">
        <v>123</v>
      </c>
      <c r="L434" s="116" t="s">
        <v>123</v>
      </c>
      <c r="M434" s="120">
        <v>0.94888888888888889</v>
      </c>
      <c r="N434" s="126"/>
      <c r="O434" s="126"/>
      <c r="P434" s="112">
        <f>AVERAGE($F$5:F434)</f>
        <v>436.3279069767442</v>
      </c>
      <c r="Q434" s="112">
        <f>AVERAGE(G$5:G434)</f>
        <v>4.8837209302325581E-2</v>
      </c>
      <c r="R434" s="113">
        <f>AVERAGE(H$5:H434)</f>
        <v>217727.62558139535</v>
      </c>
      <c r="S434" s="113">
        <f>AVERAGE(I$5:I434)</f>
        <v>63657.160465116278</v>
      </c>
      <c r="T434" s="113">
        <f>AVERAGE(J$5:J434)</f>
        <v>158632.79069767441</v>
      </c>
      <c r="U434" s="118">
        <f>AVERAGE($M$5:M434)</f>
        <v>0.9696175710594318</v>
      </c>
      <c r="AH434" s="116">
        <v>430</v>
      </c>
      <c r="AI434" s="116">
        <v>454</v>
      </c>
      <c r="AJ434" s="116">
        <v>41</v>
      </c>
      <c r="AK434" s="116">
        <v>45</v>
      </c>
      <c r="AL434" s="117">
        <v>3878.0804107697168</v>
      </c>
      <c r="AM434" s="116">
        <v>437</v>
      </c>
      <c r="AN434" s="116">
        <v>0</v>
      </c>
      <c r="AO434" s="117">
        <v>261763</v>
      </c>
      <c r="AP434" s="117">
        <v>63700</v>
      </c>
      <c r="AQ434" s="117">
        <v>202563</v>
      </c>
      <c r="AR434" s="116" t="s">
        <v>123</v>
      </c>
      <c r="AS434" s="116" t="s">
        <v>123</v>
      </c>
      <c r="AT434" s="120">
        <v>0.97111111111111115</v>
      </c>
      <c r="AU434" s="126"/>
      <c r="AV434" s="126"/>
      <c r="AW434" s="112">
        <f>AVERAGE(AM$5:AM434)</f>
        <v>439.7093023255814</v>
      </c>
      <c r="AX434" s="112">
        <f>AVERAGE(AN$5:AN434)</f>
        <v>0.2441860465116279</v>
      </c>
      <c r="AY434" s="113">
        <f>AVERAGE(AO$5:AO434)</f>
        <v>263385.87209302327</v>
      </c>
      <c r="AZ434" s="113">
        <f>AVERAGE(AP$5:AP434)</f>
        <v>64117.197674418603</v>
      </c>
      <c r="BA434" s="113">
        <f>AVERAGE(AQ$5:AQ434)</f>
        <v>203307.7441860465</v>
      </c>
      <c r="BB434" s="118">
        <f>AVERAGE($AT$5:AT434)</f>
        <v>0.97713178294573644</v>
      </c>
    </row>
    <row r="435" spans="1:59" x14ac:dyDescent="0.25">
      <c r="A435" s="116">
        <v>431</v>
      </c>
      <c r="B435" s="116">
        <v>642</v>
      </c>
      <c r="C435" s="116">
        <v>33</v>
      </c>
      <c r="D435" s="116">
        <v>50</v>
      </c>
      <c r="E435" s="117">
        <v>2093.9200178647684</v>
      </c>
      <c r="F435" s="116">
        <v>432</v>
      </c>
      <c r="G435" s="116">
        <v>0</v>
      </c>
      <c r="H435" s="117">
        <v>215568</v>
      </c>
      <c r="I435" s="117">
        <v>63200</v>
      </c>
      <c r="J435" s="117">
        <v>157368</v>
      </c>
      <c r="K435" s="116" t="s">
        <v>123</v>
      </c>
      <c r="L435" s="116" t="s">
        <v>123</v>
      </c>
      <c r="M435" s="120">
        <v>0.96</v>
      </c>
      <c r="N435" s="126"/>
      <c r="O435" s="126"/>
      <c r="P435" s="112">
        <f>AVERAGE($F$5:F435)</f>
        <v>436.31786542923436</v>
      </c>
      <c r="Q435" s="112">
        <f>AVERAGE(G$5:G435)</f>
        <v>4.8723897911832945E-2</v>
      </c>
      <c r="R435" s="113">
        <f>AVERAGE(H$5:H435)</f>
        <v>217722.61484918793</v>
      </c>
      <c r="S435" s="113">
        <f>AVERAGE(I$5:I435)</f>
        <v>63656.099767981439</v>
      </c>
      <c r="T435" s="113">
        <f>AVERAGE(J$5:J435)</f>
        <v>158629.85614849188</v>
      </c>
      <c r="U435" s="118">
        <f>AVERAGE($M$5:M435)</f>
        <v>0.96959525650940981</v>
      </c>
      <c r="AH435" s="116">
        <v>431</v>
      </c>
      <c r="AI435" s="116">
        <v>475</v>
      </c>
      <c r="AJ435" s="116">
        <v>43</v>
      </c>
      <c r="AK435" s="116">
        <v>41</v>
      </c>
      <c r="AL435" s="117">
        <v>3174.4870864647464</v>
      </c>
      <c r="AM435" s="116">
        <v>441</v>
      </c>
      <c r="AN435" s="116">
        <v>0</v>
      </c>
      <c r="AO435" s="117">
        <v>264159</v>
      </c>
      <c r="AP435" s="117">
        <v>64100</v>
      </c>
      <c r="AQ435" s="117">
        <v>204159</v>
      </c>
      <c r="AR435" s="116" t="s">
        <v>123</v>
      </c>
      <c r="AS435" s="116" t="s">
        <v>123</v>
      </c>
      <c r="AT435" s="120">
        <v>0.98</v>
      </c>
      <c r="AU435" s="126"/>
      <c r="AV435" s="126"/>
      <c r="AW435" s="112">
        <f>AVERAGE(AM$5:AM435)</f>
        <v>439.71229698375868</v>
      </c>
      <c r="AX435" s="112">
        <f>AVERAGE(AN$5:AN435)</f>
        <v>0.24361948955916474</v>
      </c>
      <c r="AY435" s="113">
        <f>AVERAGE(AO$5:AO435)</f>
        <v>263387.66589327145</v>
      </c>
      <c r="AZ435" s="113">
        <f>AVERAGE(AP$5:AP435)</f>
        <v>64117.157772621809</v>
      </c>
      <c r="BA435" s="113">
        <f>AVERAGE(AQ$5:AQ435)</f>
        <v>203309.71925754059</v>
      </c>
      <c r="BB435" s="118">
        <f>AVERAGE($AT$5:AT435)</f>
        <v>0.97713843774168607</v>
      </c>
      <c r="BC435" s="6"/>
      <c r="BD435" s="6"/>
      <c r="BE435" s="6"/>
      <c r="BF435" s="6"/>
      <c r="BG435" s="6"/>
    </row>
    <row r="436" spans="1:59" x14ac:dyDescent="0.25">
      <c r="A436" s="116">
        <v>432</v>
      </c>
      <c r="B436" s="116">
        <v>562</v>
      </c>
      <c r="C436" s="116">
        <v>42</v>
      </c>
      <c r="D436" s="116">
        <v>33</v>
      </c>
      <c r="E436" s="117">
        <v>3084.2139798573785</v>
      </c>
      <c r="F436" s="116">
        <v>449</v>
      </c>
      <c r="G436" s="116">
        <v>0</v>
      </c>
      <c r="H436" s="117">
        <v>224051</v>
      </c>
      <c r="I436" s="117">
        <v>64900</v>
      </c>
      <c r="J436" s="117">
        <v>162451</v>
      </c>
      <c r="K436" s="116" t="s">
        <v>123</v>
      </c>
      <c r="L436" s="116" t="s">
        <v>123</v>
      </c>
      <c r="M436" s="120">
        <v>0.99777777777777776</v>
      </c>
      <c r="N436" s="126"/>
      <c r="O436" s="126"/>
      <c r="P436" s="112">
        <f>AVERAGE($F$5:F436)</f>
        <v>436.34722222222223</v>
      </c>
      <c r="Q436" s="112">
        <f>AVERAGE(G$5:G436)</f>
        <v>4.8611111111111112E-2</v>
      </c>
      <c r="R436" s="113">
        <f>AVERAGE(H$5:H436)</f>
        <v>217737.26388888888</v>
      </c>
      <c r="S436" s="113">
        <f>AVERAGE(I$5:I436)</f>
        <v>63658.979166666664</v>
      </c>
      <c r="T436" s="113">
        <f>AVERAGE(J$5:J436)</f>
        <v>158638.70138888888</v>
      </c>
      <c r="U436" s="118">
        <f>AVERAGE($M$5:M436)</f>
        <v>0.96966049382716069</v>
      </c>
      <c r="AH436" s="116">
        <v>432</v>
      </c>
      <c r="AI436" s="116">
        <v>399</v>
      </c>
      <c r="AJ436" s="116">
        <v>49</v>
      </c>
      <c r="AK436" s="116">
        <v>29</v>
      </c>
      <c r="AL436" s="117">
        <v>4090.4382996049089</v>
      </c>
      <c r="AM436" s="116">
        <v>419</v>
      </c>
      <c r="AN436" s="116">
        <v>0</v>
      </c>
      <c r="AO436" s="117">
        <v>250981</v>
      </c>
      <c r="AP436" s="117">
        <v>61900</v>
      </c>
      <c r="AQ436" s="117">
        <v>191981</v>
      </c>
      <c r="AR436" s="116" t="s">
        <v>123</v>
      </c>
      <c r="AS436" s="116" t="s">
        <v>123</v>
      </c>
      <c r="AT436" s="120">
        <v>0.93111111111111111</v>
      </c>
      <c r="AU436" s="126"/>
      <c r="AV436" s="126"/>
      <c r="AW436" s="112">
        <f>AVERAGE(AM$5:AM436)</f>
        <v>439.66435185185185</v>
      </c>
      <c r="AX436" s="112">
        <f>AVERAGE(AN$5:AN436)</f>
        <v>0.24305555555555555</v>
      </c>
      <c r="AY436" s="113">
        <f>AVERAGE(AO$5:AO436)</f>
        <v>263358.94675925927</v>
      </c>
      <c r="AZ436" s="113">
        <f>AVERAGE(AP$5:AP436)</f>
        <v>64112.025462962964</v>
      </c>
      <c r="BA436" s="113">
        <f>AVERAGE(AQ$5:AQ436)</f>
        <v>203283.49537037036</v>
      </c>
      <c r="BB436" s="118">
        <f>AVERAGE($AT$5:AT436)</f>
        <v>0.97703189300411541</v>
      </c>
      <c r="BC436" s="10"/>
      <c r="BD436" s="10"/>
      <c r="BE436" s="10"/>
      <c r="BF436" s="10"/>
      <c r="BG436" s="6"/>
    </row>
    <row r="437" spans="1:59" x14ac:dyDescent="0.25">
      <c r="A437" s="116">
        <v>433</v>
      </c>
      <c r="B437" s="116">
        <v>559</v>
      </c>
      <c r="C437" s="116">
        <v>38</v>
      </c>
      <c r="D437" s="116">
        <v>50</v>
      </c>
      <c r="E437" s="117">
        <v>3140.5350214498076</v>
      </c>
      <c r="F437" s="116">
        <v>432</v>
      </c>
      <c r="G437" s="116">
        <v>0</v>
      </c>
      <c r="H437" s="117">
        <v>215568</v>
      </c>
      <c r="I437" s="117">
        <v>63200</v>
      </c>
      <c r="J437" s="117">
        <v>157368</v>
      </c>
      <c r="K437" s="116" t="s">
        <v>123</v>
      </c>
      <c r="L437" s="116" t="s">
        <v>123</v>
      </c>
      <c r="M437" s="120">
        <v>0.96</v>
      </c>
      <c r="N437" s="126"/>
      <c r="O437" s="126"/>
      <c r="P437" s="112">
        <f>AVERAGE($F$5:F437)</f>
        <v>436.33718244803697</v>
      </c>
      <c r="Q437" s="112">
        <f>AVERAGE(G$5:G437)</f>
        <v>4.8498845265588918E-2</v>
      </c>
      <c r="R437" s="113">
        <f>AVERAGE(H$5:H437)</f>
        <v>217732.25404157044</v>
      </c>
      <c r="S437" s="113">
        <f>AVERAGE(I$5:I437)</f>
        <v>63657.919168591223</v>
      </c>
      <c r="T437" s="113">
        <f>AVERAGE(J$5:J437)</f>
        <v>158635.76674364897</v>
      </c>
      <c r="U437" s="118">
        <f>AVERAGE($M$5:M437)</f>
        <v>0.96963818321786011</v>
      </c>
      <c r="AH437" s="116">
        <v>433</v>
      </c>
      <c r="AI437" s="116">
        <v>465</v>
      </c>
      <c r="AJ437" s="116">
        <v>38</v>
      </c>
      <c r="AK437" s="116">
        <v>36</v>
      </c>
      <c r="AL437" s="117">
        <v>4755.4056261099468</v>
      </c>
      <c r="AM437" s="116">
        <v>446</v>
      </c>
      <c r="AN437" s="116">
        <v>0</v>
      </c>
      <c r="AO437" s="117">
        <v>267154</v>
      </c>
      <c r="AP437" s="117">
        <v>64600</v>
      </c>
      <c r="AQ437" s="117">
        <v>206154</v>
      </c>
      <c r="AR437" s="116" t="s">
        <v>123</v>
      </c>
      <c r="AS437" s="116" t="s">
        <v>123</v>
      </c>
      <c r="AT437" s="120">
        <v>0.99111111111111116</v>
      </c>
      <c r="AU437" s="126"/>
      <c r="AV437" s="126"/>
      <c r="AW437" s="112">
        <f>AVERAGE(AM$5:AM437)</f>
        <v>439.67898383371823</v>
      </c>
      <c r="AX437" s="112">
        <f>AVERAGE(AN$5:AN437)</f>
        <v>0.24249422632794457</v>
      </c>
      <c r="AY437" s="113">
        <f>AVERAGE(AO$5:AO437)</f>
        <v>263367.71131639724</v>
      </c>
      <c r="AZ437" s="113">
        <f>AVERAGE(AP$5:AP437)</f>
        <v>64113.152424942265</v>
      </c>
      <c r="BA437" s="113">
        <f>AVERAGE(AQ$5:AQ437)</f>
        <v>203290.1247113164</v>
      </c>
      <c r="BB437" s="118">
        <f>AVERAGE($AT$5:AT437)</f>
        <v>0.97706440851937404</v>
      </c>
      <c r="BC437" s="6"/>
      <c r="BD437" s="6"/>
      <c r="BE437" s="6"/>
      <c r="BF437" s="6"/>
      <c r="BG437" s="10"/>
    </row>
    <row r="438" spans="1:59" x14ac:dyDescent="0.25">
      <c r="A438" s="116">
        <v>434</v>
      </c>
      <c r="B438" s="116">
        <v>600</v>
      </c>
      <c r="C438" s="116">
        <v>42</v>
      </c>
      <c r="D438" s="116">
        <v>59</v>
      </c>
      <c r="E438" s="117">
        <v>2949.7270350690796</v>
      </c>
      <c r="F438" s="116">
        <v>423</v>
      </c>
      <c r="G438" s="116">
        <v>0</v>
      </c>
      <c r="H438" s="117">
        <v>211077</v>
      </c>
      <c r="I438" s="117">
        <v>62300</v>
      </c>
      <c r="J438" s="117">
        <v>154677</v>
      </c>
      <c r="K438" s="116" t="s">
        <v>123</v>
      </c>
      <c r="L438" s="116" t="s">
        <v>123</v>
      </c>
      <c r="M438" s="120">
        <v>0.94</v>
      </c>
      <c r="N438" s="126"/>
      <c r="O438" s="126"/>
      <c r="P438" s="112">
        <f>AVERAGE($F$5:F438)</f>
        <v>436.30645161290323</v>
      </c>
      <c r="Q438" s="112">
        <f>AVERAGE(G$5:G438)</f>
        <v>4.8387096774193547E-2</v>
      </c>
      <c r="R438" s="113">
        <f>AVERAGE(H$5:H438)</f>
        <v>217716.9193548387</v>
      </c>
      <c r="S438" s="113">
        <f>AVERAGE(I$5:I438)</f>
        <v>63654.790322580644</v>
      </c>
      <c r="T438" s="113">
        <f>AVERAGE(J$5:J438)</f>
        <v>158626.64516129033</v>
      </c>
      <c r="U438" s="118">
        <f>AVERAGE($M$5:M438)</f>
        <v>0.96956989247311842</v>
      </c>
      <c r="AH438" s="116">
        <v>434</v>
      </c>
      <c r="AI438" s="116">
        <v>511</v>
      </c>
      <c r="AJ438" s="116">
        <v>37</v>
      </c>
      <c r="AK438" s="116">
        <v>33</v>
      </c>
      <c r="AL438" s="117">
        <v>3824.513270304431</v>
      </c>
      <c r="AM438" s="116">
        <v>449</v>
      </c>
      <c r="AN438" s="116">
        <v>0</v>
      </c>
      <c r="AO438" s="117">
        <v>268951</v>
      </c>
      <c r="AP438" s="117">
        <v>64900</v>
      </c>
      <c r="AQ438" s="117">
        <v>207351</v>
      </c>
      <c r="AR438" s="116" t="s">
        <v>123</v>
      </c>
      <c r="AS438" s="116" t="s">
        <v>123</v>
      </c>
      <c r="AT438" s="120">
        <v>0.99777777777777776</v>
      </c>
      <c r="AU438" s="126"/>
      <c r="AV438" s="126"/>
      <c r="AW438" s="112">
        <f>AVERAGE(AM$5:AM438)</f>
        <v>439.70046082949307</v>
      </c>
      <c r="AX438" s="112">
        <f>AVERAGE(AN$5:AN438)</f>
        <v>0.24193548387096775</v>
      </c>
      <c r="AY438" s="113">
        <f>AVERAGE(AO$5:AO438)</f>
        <v>263380.57603686635</v>
      </c>
      <c r="AZ438" s="113">
        <f>AVERAGE(AP$5:AP438)</f>
        <v>64114.965437788022</v>
      </c>
      <c r="BA438" s="113">
        <f>AVERAGE(AQ$5:AQ438)</f>
        <v>203299.48156682026</v>
      </c>
      <c r="BB438" s="118">
        <f>AVERAGE($AT$5:AT438)</f>
        <v>0.97711213517665152</v>
      </c>
    </row>
    <row r="439" spans="1:59" x14ac:dyDescent="0.25">
      <c r="A439" s="116">
        <v>435</v>
      </c>
      <c r="B439" s="116">
        <v>540</v>
      </c>
      <c r="C439" s="116">
        <v>40</v>
      </c>
      <c r="D439" s="116">
        <v>34</v>
      </c>
      <c r="E439" s="117">
        <v>4339.0892209749309</v>
      </c>
      <c r="F439" s="116">
        <v>448</v>
      </c>
      <c r="G439" s="116">
        <v>0</v>
      </c>
      <c r="H439" s="117">
        <v>223552</v>
      </c>
      <c r="I439" s="117">
        <v>64800</v>
      </c>
      <c r="J439" s="117">
        <v>162152</v>
      </c>
      <c r="K439" s="116" t="s">
        <v>123</v>
      </c>
      <c r="L439" s="116" t="s">
        <v>123</v>
      </c>
      <c r="M439" s="120">
        <v>0.99555555555555553</v>
      </c>
      <c r="N439" s="126"/>
      <c r="O439" s="126"/>
      <c r="P439" s="112">
        <f>AVERAGE($F$5:F439)</f>
        <v>436.33333333333331</v>
      </c>
      <c r="Q439" s="112">
        <f>AVERAGE(G$5:G439)</f>
        <v>4.8275862068965517E-2</v>
      </c>
      <c r="R439" s="113">
        <f>AVERAGE(H$5:H439)</f>
        <v>217730.33333333334</v>
      </c>
      <c r="S439" s="113">
        <f>AVERAGE(I$5:I439)</f>
        <v>63657.42298850575</v>
      </c>
      <c r="T439" s="113">
        <f>AVERAGE(J$5:J439)</f>
        <v>158634.74942528736</v>
      </c>
      <c r="U439" s="118">
        <f>AVERAGE($M$5:M439)</f>
        <v>0.96962962962962973</v>
      </c>
      <c r="AH439" s="116">
        <v>435</v>
      </c>
      <c r="AI439" s="116">
        <v>517</v>
      </c>
      <c r="AJ439" s="116">
        <v>40</v>
      </c>
      <c r="AK439" s="116">
        <v>33</v>
      </c>
      <c r="AL439" s="117">
        <v>4272.7436502241908</v>
      </c>
      <c r="AM439" s="116">
        <v>449</v>
      </c>
      <c r="AN439" s="116">
        <v>0</v>
      </c>
      <c r="AO439" s="117">
        <v>268951</v>
      </c>
      <c r="AP439" s="117">
        <v>64900</v>
      </c>
      <c r="AQ439" s="117">
        <v>207351</v>
      </c>
      <c r="AR439" s="116" t="s">
        <v>123</v>
      </c>
      <c r="AS439" s="116" t="s">
        <v>123</v>
      </c>
      <c r="AT439" s="120">
        <v>0.99777777777777776</v>
      </c>
      <c r="AU439" s="126"/>
      <c r="AV439" s="126"/>
      <c r="AW439" s="112">
        <f>AVERAGE(AM$5:AM439)</f>
        <v>439.72183908045974</v>
      </c>
      <c r="AX439" s="112">
        <f>AVERAGE(AN$5:AN439)</f>
        <v>0.2413793103448276</v>
      </c>
      <c r="AY439" s="113">
        <f>AVERAGE(AO$5:AO439)</f>
        <v>263393.38160919538</v>
      </c>
      <c r="AZ439" s="113">
        <f>AVERAGE(AP$5:AP439)</f>
        <v>64116.770114942527</v>
      </c>
      <c r="BA439" s="113">
        <f>AVERAGE(AQ$5:AQ439)</f>
        <v>203308.79540229886</v>
      </c>
      <c r="BB439" s="118">
        <f>AVERAGE($AT$5:AT439)</f>
        <v>0.97715964240102204</v>
      </c>
      <c r="BC439" s="6"/>
      <c r="BD439" s="6"/>
      <c r="BE439" s="6"/>
      <c r="BF439" s="6"/>
      <c r="BG439" s="6"/>
    </row>
    <row r="440" spans="1:59" x14ac:dyDescent="0.25">
      <c r="A440" s="116">
        <v>436</v>
      </c>
      <c r="B440" s="116">
        <v>585</v>
      </c>
      <c r="C440" s="116">
        <v>32</v>
      </c>
      <c r="D440" s="116">
        <v>56</v>
      </c>
      <c r="E440" s="117">
        <v>4449.508119663833</v>
      </c>
      <c r="F440" s="116">
        <v>426</v>
      </c>
      <c r="G440" s="116">
        <v>0</v>
      </c>
      <c r="H440" s="117">
        <v>212574</v>
      </c>
      <c r="I440" s="117">
        <v>62600</v>
      </c>
      <c r="J440" s="117">
        <v>155574</v>
      </c>
      <c r="K440" s="116" t="s">
        <v>123</v>
      </c>
      <c r="L440" s="116" t="s">
        <v>123</v>
      </c>
      <c r="M440" s="120">
        <v>0.94666666666666666</v>
      </c>
      <c r="N440" s="126"/>
      <c r="O440" s="126"/>
      <c r="P440" s="112">
        <f>AVERAGE($F$5:F440)</f>
        <v>436.30963302752292</v>
      </c>
      <c r="Q440" s="112">
        <f>AVERAGE(G$5:G440)</f>
        <v>4.8165137614678902E-2</v>
      </c>
      <c r="R440" s="113">
        <f>AVERAGE(H$5:H440)</f>
        <v>217718.50688073394</v>
      </c>
      <c r="S440" s="113">
        <f>AVERAGE(I$5:I440)</f>
        <v>63654.997706422015</v>
      </c>
      <c r="T440" s="113">
        <f>AVERAGE(J$5:J440)</f>
        <v>158627.72935779818</v>
      </c>
      <c r="U440" s="118">
        <f>AVERAGE($M$5:M440)</f>
        <v>0.96957696228338441</v>
      </c>
      <c r="AH440" s="116">
        <v>436</v>
      </c>
      <c r="AI440" s="116">
        <v>424</v>
      </c>
      <c r="AJ440" s="116">
        <v>38</v>
      </c>
      <c r="AK440" s="116">
        <v>36</v>
      </c>
      <c r="AL440" s="117">
        <v>4568.1442485328334</v>
      </c>
      <c r="AM440" s="116">
        <v>426</v>
      </c>
      <c r="AN440" s="116">
        <v>0</v>
      </c>
      <c r="AO440" s="117">
        <v>255174</v>
      </c>
      <c r="AP440" s="117">
        <v>62600</v>
      </c>
      <c r="AQ440" s="117">
        <v>196174</v>
      </c>
      <c r="AR440" s="116" t="s">
        <v>123</v>
      </c>
      <c r="AS440" s="116" t="s">
        <v>123</v>
      </c>
      <c r="AT440" s="120">
        <v>0.94666666666666666</v>
      </c>
      <c r="AU440" s="126"/>
      <c r="AV440" s="126"/>
      <c r="AW440" s="112">
        <f>AVERAGE(AM$5:AM440)</f>
        <v>439.69036697247708</v>
      </c>
      <c r="AX440" s="112">
        <f>AVERAGE(AN$5:AN440)</f>
        <v>0.24082568807339449</v>
      </c>
      <c r="AY440" s="113">
        <f>AVERAGE(AO$5:AO440)</f>
        <v>263374.52981651376</v>
      </c>
      <c r="AZ440" s="113">
        <f>AVERAGE(AP$5:AP440)</f>
        <v>64113.291284403669</v>
      </c>
      <c r="BA440" s="113">
        <f>AVERAGE(AQ$5:AQ440)</f>
        <v>203292.43119266056</v>
      </c>
      <c r="BB440" s="118">
        <f>AVERAGE($AT$5:AT440)</f>
        <v>0.97708970438328269</v>
      </c>
      <c r="BC440" s="10"/>
      <c r="BD440" s="10"/>
      <c r="BE440" s="10"/>
      <c r="BF440" s="10"/>
      <c r="BG440" s="6"/>
    </row>
    <row r="441" spans="1:59" x14ac:dyDescent="0.25">
      <c r="A441" s="116">
        <v>437</v>
      </c>
      <c r="B441" s="116">
        <v>565</v>
      </c>
      <c r="C441" s="116">
        <v>40</v>
      </c>
      <c r="D441" s="116">
        <v>42</v>
      </c>
      <c r="E441" s="117">
        <v>3600.4338933096451</v>
      </c>
      <c r="F441" s="116">
        <v>440</v>
      </c>
      <c r="G441" s="116">
        <v>0</v>
      </c>
      <c r="H441" s="117">
        <v>219560</v>
      </c>
      <c r="I441" s="117">
        <v>64000</v>
      </c>
      <c r="J441" s="117">
        <v>159760</v>
      </c>
      <c r="K441" s="116" t="s">
        <v>123</v>
      </c>
      <c r="L441" s="116" t="s">
        <v>123</v>
      </c>
      <c r="M441" s="120">
        <v>0.97777777777777775</v>
      </c>
      <c r="N441" s="126"/>
      <c r="O441" s="126"/>
      <c r="P441" s="112">
        <f>AVERAGE($F$5:F441)</f>
        <v>436.31807780320366</v>
      </c>
      <c r="Q441" s="112">
        <f>AVERAGE(G$5:G441)</f>
        <v>4.8054919908466817E-2</v>
      </c>
      <c r="R441" s="113">
        <f>AVERAGE(H$5:H441)</f>
        <v>217722.72082379862</v>
      </c>
      <c r="S441" s="113">
        <f>AVERAGE(I$5:I441)</f>
        <v>63655.787185354689</v>
      </c>
      <c r="T441" s="113">
        <f>AVERAGE(J$5:J441)</f>
        <v>158630.32036613271</v>
      </c>
      <c r="U441" s="118">
        <f>AVERAGE($M$5:M441)</f>
        <v>0.96959572845156372</v>
      </c>
      <c r="AH441" s="116">
        <v>437</v>
      </c>
      <c r="AI441" s="116">
        <v>560</v>
      </c>
      <c r="AJ441" s="116">
        <v>34</v>
      </c>
      <c r="AK441" s="116">
        <v>48</v>
      </c>
      <c r="AL441" s="117">
        <v>3289.3568212593354</v>
      </c>
      <c r="AM441" s="116">
        <v>434</v>
      </c>
      <c r="AN441" s="116">
        <v>0</v>
      </c>
      <c r="AO441" s="117">
        <v>259966</v>
      </c>
      <c r="AP441" s="117">
        <v>63400</v>
      </c>
      <c r="AQ441" s="117">
        <v>201366</v>
      </c>
      <c r="AR441" s="116" t="s">
        <v>123</v>
      </c>
      <c r="AS441" s="116" t="s">
        <v>123</v>
      </c>
      <c r="AT441" s="120">
        <v>0.96444444444444444</v>
      </c>
      <c r="AU441" s="126"/>
      <c r="AV441" s="126"/>
      <c r="AW441" s="112">
        <f>AVERAGE(AM$5:AM441)</f>
        <v>439.67734553775745</v>
      </c>
      <c r="AX441" s="112">
        <f>AVERAGE(AN$5:AN441)</f>
        <v>0.2402745995423341</v>
      </c>
      <c r="AY441" s="113">
        <f>AVERAGE(AO$5:AO441)</f>
        <v>263366.72997711669</v>
      </c>
      <c r="AZ441" s="113">
        <f>AVERAGE(AP$5:AP441)</f>
        <v>64111.659038901598</v>
      </c>
      <c r="BA441" s="113">
        <f>AVERAGE(AQ$5:AQ441)</f>
        <v>203288.0228832952</v>
      </c>
      <c r="BB441" s="118">
        <f>AVERAGE($AT$5:AT441)</f>
        <v>0.9770607678616835</v>
      </c>
      <c r="BC441" s="6"/>
      <c r="BD441" s="6"/>
      <c r="BE441" s="6"/>
      <c r="BF441" s="6"/>
      <c r="BG441" s="10"/>
    </row>
    <row r="442" spans="1:59" x14ac:dyDescent="0.25">
      <c r="A442" s="116">
        <v>438</v>
      </c>
      <c r="B442" s="116">
        <v>593</v>
      </c>
      <c r="C442" s="116">
        <v>32</v>
      </c>
      <c r="D442" s="116">
        <v>39</v>
      </c>
      <c r="E442" s="117">
        <v>2992.0090926044386</v>
      </c>
      <c r="F442" s="116">
        <v>443</v>
      </c>
      <c r="G442" s="116">
        <v>0</v>
      </c>
      <c r="H442" s="117">
        <v>221057</v>
      </c>
      <c r="I442" s="117">
        <v>64300</v>
      </c>
      <c r="J442" s="117">
        <v>160657</v>
      </c>
      <c r="K442" s="116" t="s">
        <v>123</v>
      </c>
      <c r="L442" s="116" t="s">
        <v>123</v>
      </c>
      <c r="M442" s="120">
        <v>0.98444444444444446</v>
      </c>
      <c r="N442" s="126"/>
      <c r="O442" s="126"/>
      <c r="P442" s="112">
        <f>AVERAGE($F$5:F442)</f>
        <v>436.33333333333331</v>
      </c>
      <c r="Q442" s="112">
        <f>AVERAGE(G$5:G442)</f>
        <v>4.7945205479452052E-2</v>
      </c>
      <c r="R442" s="113">
        <f>AVERAGE(H$5:H442)</f>
        <v>217730.33333333334</v>
      </c>
      <c r="S442" s="113">
        <f>AVERAGE(I$5:I442)</f>
        <v>63657.257990867583</v>
      </c>
      <c r="T442" s="113">
        <f>AVERAGE(J$5:J442)</f>
        <v>158634.94748858447</v>
      </c>
      <c r="U442" s="118">
        <f>AVERAGE($M$5:M442)</f>
        <v>0.96962962962962962</v>
      </c>
      <c r="AH442" s="116">
        <v>438</v>
      </c>
      <c r="AI442" s="116">
        <v>530</v>
      </c>
      <c r="AJ442" s="116">
        <v>45</v>
      </c>
      <c r="AK442" s="116">
        <v>32</v>
      </c>
      <c r="AL442" s="117">
        <v>3222.8991605735182</v>
      </c>
      <c r="AM442" s="116">
        <v>450</v>
      </c>
      <c r="AN442" s="116">
        <v>0</v>
      </c>
      <c r="AO442" s="117">
        <v>269550</v>
      </c>
      <c r="AP442" s="117">
        <v>65000</v>
      </c>
      <c r="AQ442" s="117">
        <v>207750</v>
      </c>
      <c r="AR442" s="116" t="s">
        <v>124</v>
      </c>
      <c r="AS442" s="116" t="s">
        <v>123</v>
      </c>
      <c r="AT442" s="120">
        <v>1</v>
      </c>
      <c r="AU442" s="126"/>
      <c r="AV442" s="126"/>
      <c r="AW442" s="112">
        <f>AVERAGE(AM$5:AM442)</f>
        <v>439.70091324200911</v>
      </c>
      <c r="AX442" s="112">
        <f>AVERAGE(AN$5:AN442)</f>
        <v>0.23972602739726026</v>
      </c>
      <c r="AY442" s="113">
        <f>AVERAGE(AO$5:AO442)</f>
        <v>263380.84703196347</v>
      </c>
      <c r="AZ442" s="113">
        <f>AVERAGE(AP$5:AP442)</f>
        <v>64113.687214611869</v>
      </c>
      <c r="BA442" s="113">
        <f>AVERAGE(AQ$5:AQ442)</f>
        <v>203298.2100456621</v>
      </c>
      <c r="BB442" s="118">
        <f>AVERAGE($AT$5:AT442)</f>
        <v>0.9771131405377983</v>
      </c>
    </row>
    <row r="443" spans="1:59" x14ac:dyDescent="0.25">
      <c r="A443" s="116">
        <v>439</v>
      </c>
      <c r="B443" s="116">
        <v>588</v>
      </c>
      <c r="C443" s="116">
        <v>41</v>
      </c>
      <c r="D443" s="116">
        <v>59</v>
      </c>
      <c r="E443" s="117">
        <v>3502.7392865961092</v>
      </c>
      <c r="F443" s="116">
        <v>423</v>
      </c>
      <c r="G443" s="116">
        <v>0</v>
      </c>
      <c r="H443" s="117">
        <v>211077</v>
      </c>
      <c r="I443" s="117">
        <v>62300</v>
      </c>
      <c r="J443" s="117">
        <v>154677</v>
      </c>
      <c r="K443" s="116" t="s">
        <v>123</v>
      </c>
      <c r="L443" s="116" t="s">
        <v>123</v>
      </c>
      <c r="M443" s="120">
        <v>0.94</v>
      </c>
      <c r="N443" s="126"/>
      <c r="O443" s="126"/>
      <c r="P443" s="112">
        <f>AVERAGE($F$5:F443)</f>
        <v>436.30296127562644</v>
      </c>
      <c r="Q443" s="112">
        <f>AVERAGE(G$5:G443)</f>
        <v>4.7835990888382689E-2</v>
      </c>
      <c r="R443" s="113">
        <f>AVERAGE(H$5:H443)</f>
        <v>217715.1776765376</v>
      </c>
      <c r="S443" s="113">
        <f>AVERAGE(I$5:I443)</f>
        <v>63654.166287015949</v>
      </c>
      <c r="T443" s="113">
        <f>AVERAGE(J$5:J443)</f>
        <v>158625.93166287016</v>
      </c>
      <c r="U443" s="118">
        <f>AVERAGE($M$5:M443)</f>
        <v>0.96956213616805875</v>
      </c>
      <c r="AH443" s="116">
        <v>439</v>
      </c>
      <c r="AI443" s="116">
        <v>463</v>
      </c>
      <c r="AJ443" s="116">
        <v>37</v>
      </c>
      <c r="AK443" s="116">
        <v>44</v>
      </c>
      <c r="AL443" s="117">
        <v>2548.9945084351193</v>
      </c>
      <c r="AM443" s="116">
        <v>438</v>
      </c>
      <c r="AN443" s="116">
        <v>0</v>
      </c>
      <c r="AO443" s="117">
        <v>262362</v>
      </c>
      <c r="AP443" s="117">
        <v>63800</v>
      </c>
      <c r="AQ443" s="117">
        <v>202962</v>
      </c>
      <c r="AR443" s="116" t="s">
        <v>123</v>
      </c>
      <c r="AS443" s="116" t="s">
        <v>123</v>
      </c>
      <c r="AT443" s="120">
        <v>0.97333333333333338</v>
      </c>
      <c r="AU443" s="126"/>
      <c r="AV443" s="126"/>
      <c r="AW443" s="112">
        <f>AVERAGE(AM$5:AM443)</f>
        <v>439.69703872437356</v>
      </c>
      <c r="AX443" s="112">
        <f>AVERAGE(AN$5:AN443)</f>
        <v>0.23917995444191345</v>
      </c>
      <c r="AY443" s="113">
        <f>AVERAGE(AO$5:AO443)</f>
        <v>263378.52619589976</v>
      </c>
      <c r="AZ443" s="113">
        <f>AVERAGE(AP$5:AP443)</f>
        <v>64112.972665148067</v>
      </c>
      <c r="BA443" s="113">
        <f>AVERAGE(AQ$5:AQ443)</f>
        <v>203297.44419134397</v>
      </c>
      <c r="BB443" s="118">
        <f>AVERAGE($AT$5:AT443)</f>
        <v>0.97710453049860824</v>
      </c>
      <c r="BC443" s="6"/>
      <c r="BD443" s="6"/>
      <c r="BE443" s="6"/>
      <c r="BF443" s="6"/>
      <c r="BG443" s="6"/>
    </row>
    <row r="444" spans="1:59" x14ac:dyDescent="0.25">
      <c r="A444" s="116">
        <v>440</v>
      </c>
      <c r="B444" s="116">
        <v>590</v>
      </c>
      <c r="C444" s="116">
        <v>39</v>
      </c>
      <c r="D444" s="116">
        <v>43</v>
      </c>
      <c r="E444" s="117">
        <v>2184.833949760593</v>
      </c>
      <c r="F444" s="116">
        <v>439</v>
      </c>
      <c r="G444" s="116">
        <v>0</v>
      </c>
      <c r="H444" s="117">
        <v>219061</v>
      </c>
      <c r="I444" s="117">
        <v>63900</v>
      </c>
      <c r="J444" s="117">
        <v>159461</v>
      </c>
      <c r="K444" s="116" t="s">
        <v>123</v>
      </c>
      <c r="L444" s="116" t="s">
        <v>123</v>
      </c>
      <c r="M444" s="120">
        <v>0.97555555555555551</v>
      </c>
      <c r="N444" s="126"/>
      <c r="O444" s="126"/>
      <c r="P444" s="112">
        <f>AVERAGE($F$5:F444)</f>
        <v>436.30909090909091</v>
      </c>
      <c r="Q444" s="112">
        <f>AVERAGE(G$5:G444)</f>
        <v>4.7727272727272729E-2</v>
      </c>
      <c r="R444" s="113">
        <f>AVERAGE(H$5:H444)</f>
        <v>217718.23636363636</v>
      </c>
      <c r="S444" s="113">
        <f>AVERAGE(I$5:I444)</f>
        <v>63654.724999999999</v>
      </c>
      <c r="T444" s="113">
        <f>AVERAGE(J$5:J444)</f>
        <v>158627.82954545456</v>
      </c>
      <c r="U444" s="118">
        <f>AVERAGE($M$5:M444)</f>
        <v>0.96957575757575765</v>
      </c>
      <c r="AH444" s="116">
        <v>440</v>
      </c>
      <c r="AI444" s="116">
        <v>437</v>
      </c>
      <c r="AJ444" s="116">
        <v>39</v>
      </c>
      <c r="AK444" s="116">
        <v>43</v>
      </c>
      <c r="AL444" s="117">
        <v>4282.7919682742449</v>
      </c>
      <c r="AM444" s="116">
        <v>433</v>
      </c>
      <c r="AN444" s="116">
        <v>0</v>
      </c>
      <c r="AO444" s="117">
        <v>259367</v>
      </c>
      <c r="AP444" s="117">
        <v>63300</v>
      </c>
      <c r="AQ444" s="117">
        <v>200367</v>
      </c>
      <c r="AR444" s="116" t="s">
        <v>123</v>
      </c>
      <c r="AS444" s="116" t="s">
        <v>123</v>
      </c>
      <c r="AT444" s="120">
        <v>0.9622222222222222</v>
      </c>
      <c r="AU444" s="126"/>
      <c r="AV444" s="126"/>
      <c r="AW444" s="112">
        <f>AVERAGE(AM$5:AM444)</f>
        <v>439.68181818181819</v>
      </c>
      <c r="AX444" s="112">
        <f>AVERAGE(AN$5:AN444)</f>
        <v>0.23863636363636365</v>
      </c>
      <c r="AY444" s="113">
        <f>AVERAGE(AO$5:AO444)</f>
        <v>263369.40909090912</v>
      </c>
      <c r="AZ444" s="113">
        <f>AVERAGE(AP$5:AP444)</f>
        <v>64111.125</v>
      </c>
      <c r="BA444" s="113">
        <f>AVERAGE(AQ$5:AQ444)</f>
        <v>203290.78409090909</v>
      </c>
      <c r="BB444" s="118">
        <f>AVERAGE($AT$5:AT444)</f>
        <v>0.97707070707070742</v>
      </c>
      <c r="BC444" s="10"/>
      <c r="BD444" s="10"/>
      <c r="BE444" s="10"/>
      <c r="BF444" s="10"/>
      <c r="BG444" s="6"/>
    </row>
    <row r="445" spans="1:59" x14ac:dyDescent="0.25">
      <c r="A445" s="116">
        <v>441</v>
      </c>
      <c r="B445" s="116">
        <v>595</v>
      </c>
      <c r="C445" s="116">
        <v>39</v>
      </c>
      <c r="D445" s="116">
        <v>39</v>
      </c>
      <c r="E445" s="117">
        <v>4880.6465645967264</v>
      </c>
      <c r="F445" s="116">
        <v>443</v>
      </c>
      <c r="G445" s="116">
        <v>0</v>
      </c>
      <c r="H445" s="117">
        <v>221057</v>
      </c>
      <c r="I445" s="117">
        <v>64300</v>
      </c>
      <c r="J445" s="117">
        <v>160657</v>
      </c>
      <c r="K445" s="116" t="s">
        <v>123</v>
      </c>
      <c r="L445" s="116" t="s">
        <v>123</v>
      </c>
      <c r="M445" s="120">
        <v>0.98444444444444446</v>
      </c>
      <c r="N445" s="126"/>
      <c r="O445" s="126"/>
      <c r="P445" s="112">
        <f>AVERAGE($F$5:F445)</f>
        <v>436.32426303854874</v>
      </c>
      <c r="Q445" s="112">
        <f>AVERAGE(G$5:G445)</f>
        <v>4.7619047619047616E-2</v>
      </c>
      <c r="R445" s="113">
        <f>AVERAGE(H$5:H445)</f>
        <v>217725.80725623583</v>
      </c>
      <c r="S445" s="113">
        <f>AVERAGE(I$5:I445)</f>
        <v>63656.188208616783</v>
      </c>
      <c r="T445" s="113">
        <f>AVERAGE(J$5:J445)</f>
        <v>158632.43083900228</v>
      </c>
      <c r="U445" s="118">
        <f>AVERAGE($M$5:M445)</f>
        <v>0.96960947341899717</v>
      </c>
      <c r="AH445" s="116">
        <v>441</v>
      </c>
      <c r="AI445" s="116">
        <v>548</v>
      </c>
      <c r="AJ445" s="116">
        <v>32</v>
      </c>
      <c r="AK445" s="116">
        <v>37</v>
      </c>
      <c r="AL445" s="117">
        <v>3984.4862273121198</v>
      </c>
      <c r="AM445" s="116">
        <v>445</v>
      </c>
      <c r="AN445" s="116">
        <v>0</v>
      </c>
      <c r="AO445" s="117">
        <v>266555</v>
      </c>
      <c r="AP445" s="117">
        <v>64500</v>
      </c>
      <c r="AQ445" s="117">
        <v>205755</v>
      </c>
      <c r="AR445" s="116" t="s">
        <v>123</v>
      </c>
      <c r="AS445" s="116" t="s">
        <v>123</v>
      </c>
      <c r="AT445" s="120">
        <v>0.98888888888888893</v>
      </c>
      <c r="AU445" s="126"/>
      <c r="AV445" s="126"/>
      <c r="AW445" s="112">
        <f>AVERAGE(AM$5:AM445)</f>
        <v>439.69387755102042</v>
      </c>
      <c r="AX445" s="112">
        <f>AVERAGE(AN$5:AN445)</f>
        <v>0.23809523809523808</v>
      </c>
      <c r="AY445" s="113">
        <f>AVERAGE(AO$5:AO445)</f>
        <v>263376.63265306124</v>
      </c>
      <c r="AZ445" s="113">
        <f>AVERAGE(AP$5:AP445)</f>
        <v>64112.006802721087</v>
      </c>
      <c r="BA445" s="113">
        <f>AVERAGE(AQ$5:AQ445)</f>
        <v>203296.37188208615</v>
      </c>
      <c r="BB445" s="118">
        <f>AVERAGE($AT$5:AT445)</f>
        <v>0.97709750566893461</v>
      </c>
      <c r="BC445" s="6"/>
      <c r="BD445" s="6"/>
      <c r="BE445" s="6"/>
      <c r="BF445" s="6"/>
      <c r="BG445" s="10"/>
    </row>
    <row r="446" spans="1:59" x14ac:dyDescent="0.25">
      <c r="A446" s="116">
        <v>442</v>
      </c>
      <c r="B446" s="116">
        <v>637</v>
      </c>
      <c r="C446" s="116">
        <v>34</v>
      </c>
      <c r="D446" s="116">
        <v>55</v>
      </c>
      <c r="E446" s="117">
        <v>4325.5997617528119</v>
      </c>
      <c r="F446" s="116">
        <v>427</v>
      </c>
      <c r="G446" s="116">
        <v>0</v>
      </c>
      <c r="H446" s="117">
        <v>213073</v>
      </c>
      <c r="I446" s="117">
        <v>62700</v>
      </c>
      <c r="J446" s="117">
        <v>155873</v>
      </c>
      <c r="K446" s="116" t="s">
        <v>123</v>
      </c>
      <c r="L446" s="116" t="s">
        <v>123</v>
      </c>
      <c r="M446" s="120">
        <v>0.94888888888888889</v>
      </c>
      <c r="N446" s="126"/>
      <c r="O446" s="126"/>
      <c r="P446" s="112">
        <f>AVERAGE($F$5:F446)</f>
        <v>436.30316742081448</v>
      </c>
      <c r="Q446" s="112">
        <f>AVERAGE(G$5:G446)</f>
        <v>4.7511312217194568E-2</v>
      </c>
      <c r="R446" s="113">
        <f>AVERAGE(H$5:H446)</f>
        <v>217715.28054298644</v>
      </c>
      <c r="S446" s="113">
        <f>AVERAGE(I$5:I446)</f>
        <v>63654.024886877829</v>
      </c>
      <c r="T446" s="113">
        <f>AVERAGE(J$5:J446)</f>
        <v>158626.18778280544</v>
      </c>
      <c r="U446" s="118">
        <f>AVERAGE($M$5:M446)</f>
        <v>0.96956259426847669</v>
      </c>
      <c r="AH446" s="116">
        <v>442</v>
      </c>
      <c r="AI446" s="116">
        <v>528</v>
      </c>
      <c r="AJ446" s="116">
        <v>35</v>
      </c>
      <c r="AK446" s="116">
        <v>35</v>
      </c>
      <c r="AL446" s="117">
        <v>4926.8947977636835</v>
      </c>
      <c r="AM446" s="116">
        <v>447</v>
      </c>
      <c r="AN446" s="116">
        <v>0</v>
      </c>
      <c r="AO446" s="117">
        <v>267753</v>
      </c>
      <c r="AP446" s="117">
        <v>64700</v>
      </c>
      <c r="AQ446" s="117">
        <v>206553</v>
      </c>
      <c r="AR446" s="116" t="s">
        <v>123</v>
      </c>
      <c r="AS446" s="116" t="s">
        <v>123</v>
      </c>
      <c r="AT446" s="120">
        <v>0.99333333333333329</v>
      </c>
      <c r="AU446" s="126"/>
      <c r="AV446" s="126"/>
      <c r="AW446" s="112">
        <f>AVERAGE(AM$5:AM446)</f>
        <v>439.71040723981901</v>
      </c>
      <c r="AX446" s="112">
        <f>AVERAGE(AN$5:AN446)</f>
        <v>0.23755656108597284</v>
      </c>
      <c r="AY446" s="113">
        <f>AVERAGE(AO$5:AO446)</f>
        <v>263386.5339366516</v>
      </c>
      <c r="AZ446" s="113">
        <f>AVERAGE(AP$5:AP446)</f>
        <v>64113.337104072401</v>
      </c>
      <c r="BA446" s="113">
        <f>AVERAGE(AQ$5:AQ446)</f>
        <v>203303.73981900452</v>
      </c>
      <c r="BB446" s="118">
        <f>AVERAGE($AT$5:AT446)</f>
        <v>0.97713423831070922</v>
      </c>
    </row>
    <row r="447" spans="1:59" x14ac:dyDescent="0.25">
      <c r="A447" s="116">
        <v>443</v>
      </c>
      <c r="B447" s="116">
        <v>552</v>
      </c>
      <c r="C447" s="116">
        <v>50</v>
      </c>
      <c r="D447" s="116">
        <v>37</v>
      </c>
      <c r="E447" s="117">
        <v>2871.4050097144313</v>
      </c>
      <c r="F447" s="116">
        <v>445</v>
      </c>
      <c r="G447" s="116">
        <v>0</v>
      </c>
      <c r="H447" s="117">
        <v>222055</v>
      </c>
      <c r="I447" s="117">
        <v>64500</v>
      </c>
      <c r="J447" s="117">
        <v>161255</v>
      </c>
      <c r="K447" s="116" t="s">
        <v>123</v>
      </c>
      <c r="L447" s="116" t="s">
        <v>123</v>
      </c>
      <c r="M447" s="120">
        <v>0.98888888888888893</v>
      </c>
      <c r="N447" s="126"/>
      <c r="O447" s="126"/>
      <c r="P447" s="112">
        <f>AVERAGE($F$5:F447)</f>
        <v>436.32279909706546</v>
      </c>
      <c r="Q447" s="112">
        <f>AVERAGE(G$5:G447)</f>
        <v>4.740406320541761E-2</v>
      </c>
      <c r="R447" s="113">
        <f>AVERAGE(H$5:H447)</f>
        <v>217725.07674943566</v>
      </c>
      <c r="S447" s="113">
        <f>AVERAGE(I$5:I447)</f>
        <v>63655.934537246052</v>
      </c>
      <c r="T447" s="113">
        <f>AVERAGE(J$5:J447)</f>
        <v>158632.12189616254</v>
      </c>
      <c r="U447" s="118">
        <f>AVERAGE($M$5:M447)</f>
        <v>0.96960622021570109</v>
      </c>
      <c r="AH447" s="116">
        <v>443</v>
      </c>
      <c r="AI447" s="116">
        <v>543</v>
      </c>
      <c r="AJ447" s="116">
        <v>32</v>
      </c>
      <c r="AK447" s="116">
        <v>40</v>
      </c>
      <c r="AL447" s="117">
        <v>2230.7391876888014</v>
      </c>
      <c r="AM447" s="116">
        <v>442</v>
      </c>
      <c r="AN447" s="116">
        <v>0</v>
      </c>
      <c r="AO447" s="117">
        <v>264758</v>
      </c>
      <c r="AP447" s="117">
        <v>64200</v>
      </c>
      <c r="AQ447" s="117">
        <v>204558</v>
      </c>
      <c r="AR447" s="116" t="s">
        <v>123</v>
      </c>
      <c r="AS447" s="116" t="s">
        <v>123</v>
      </c>
      <c r="AT447" s="120">
        <v>0.98222222222222222</v>
      </c>
      <c r="AU447" s="126"/>
      <c r="AV447" s="126"/>
      <c r="AW447" s="112">
        <f>AVERAGE(AM$5:AM447)</f>
        <v>439.71557562076748</v>
      </c>
      <c r="AX447" s="112">
        <f>AVERAGE(AN$5:AN447)</f>
        <v>0.23702031602708803</v>
      </c>
      <c r="AY447" s="113">
        <f>AVERAGE(AO$5:AO447)</f>
        <v>263389.62979683973</v>
      </c>
      <c r="AZ447" s="113">
        <f>AVERAGE(AP$5:AP447)</f>
        <v>64113.532731376974</v>
      </c>
      <c r="BA447" s="113">
        <f>AVERAGE(AQ$5:AQ447)</f>
        <v>203306.57110609481</v>
      </c>
      <c r="BB447" s="118">
        <f>AVERAGE($AT$5:AT447)</f>
        <v>0.97714572360170593</v>
      </c>
      <c r="BC447" s="6"/>
      <c r="BD447" s="6"/>
      <c r="BE447" s="6"/>
      <c r="BF447" s="6"/>
      <c r="BG447" s="6"/>
    </row>
    <row r="448" spans="1:59" x14ac:dyDescent="0.25">
      <c r="A448" s="116">
        <v>444</v>
      </c>
      <c r="B448" s="116">
        <v>538</v>
      </c>
      <c r="C448" s="116">
        <v>46</v>
      </c>
      <c r="D448" s="116">
        <v>50</v>
      </c>
      <c r="E448" s="117">
        <v>3216.8054726930295</v>
      </c>
      <c r="F448" s="116">
        <v>432</v>
      </c>
      <c r="G448" s="116">
        <v>0</v>
      </c>
      <c r="H448" s="117">
        <v>215568</v>
      </c>
      <c r="I448" s="117">
        <v>63200</v>
      </c>
      <c r="J448" s="117">
        <v>157368</v>
      </c>
      <c r="K448" s="116" t="s">
        <v>123</v>
      </c>
      <c r="L448" s="116" t="s">
        <v>123</v>
      </c>
      <c r="M448" s="120">
        <v>0.96</v>
      </c>
      <c r="N448" s="126"/>
      <c r="O448" s="126"/>
      <c r="P448" s="112">
        <f>AVERAGE($F$5:F448)</f>
        <v>436.31306306306305</v>
      </c>
      <c r="Q448" s="112">
        <f>AVERAGE(G$5:G448)</f>
        <v>4.72972972972973E-2</v>
      </c>
      <c r="R448" s="113">
        <f>AVERAGE(H$5:H448)</f>
        <v>217720.21846846846</v>
      </c>
      <c r="S448" s="113">
        <f>AVERAGE(I$5:I448)</f>
        <v>63654.907657657655</v>
      </c>
      <c r="T448" s="113">
        <f>AVERAGE(J$5:J448)</f>
        <v>158629.27477477476</v>
      </c>
      <c r="U448" s="118">
        <f>AVERAGE($M$5:M448)</f>
        <v>0.96958458458458452</v>
      </c>
      <c r="AH448" s="116">
        <v>444</v>
      </c>
      <c r="AI448" s="116">
        <v>512</v>
      </c>
      <c r="AJ448" s="116">
        <v>40</v>
      </c>
      <c r="AK448" s="116">
        <v>46</v>
      </c>
      <c r="AL448" s="117">
        <v>4198.7773804143089</v>
      </c>
      <c r="AM448" s="116">
        <v>436</v>
      </c>
      <c r="AN448" s="116">
        <v>0</v>
      </c>
      <c r="AO448" s="117">
        <v>261164</v>
      </c>
      <c r="AP448" s="117">
        <v>63600</v>
      </c>
      <c r="AQ448" s="117">
        <v>202164</v>
      </c>
      <c r="AR448" s="116" t="s">
        <v>123</v>
      </c>
      <c r="AS448" s="116" t="s">
        <v>123</v>
      </c>
      <c r="AT448" s="120">
        <v>0.96888888888888891</v>
      </c>
      <c r="AU448" s="126"/>
      <c r="AV448" s="126"/>
      <c r="AW448" s="112">
        <f>AVERAGE(AM$5:AM448)</f>
        <v>439.7072072072072</v>
      </c>
      <c r="AX448" s="112">
        <f>AVERAGE(AN$5:AN448)</f>
        <v>0.23648648648648649</v>
      </c>
      <c r="AY448" s="113">
        <f>AVERAGE(AO$5:AO448)</f>
        <v>263384.6171171171</v>
      </c>
      <c r="AZ448" s="113">
        <f>AVERAGE(AP$5:AP448)</f>
        <v>64112.376126126124</v>
      </c>
      <c r="BA448" s="113">
        <f>AVERAGE(AQ$5:AQ448)</f>
        <v>203303.99774774775</v>
      </c>
      <c r="BB448" s="118">
        <f>AVERAGE($AT$5:AT448)</f>
        <v>0.97712712712712746</v>
      </c>
      <c r="BC448" s="10"/>
      <c r="BD448" s="10"/>
      <c r="BE448" s="10"/>
      <c r="BF448" s="10"/>
      <c r="BG448" s="6"/>
    </row>
    <row r="449" spans="1:59" x14ac:dyDescent="0.25">
      <c r="A449" s="116">
        <v>445</v>
      </c>
      <c r="B449" s="116">
        <v>612</v>
      </c>
      <c r="C449" s="116">
        <v>33</v>
      </c>
      <c r="D449" s="116">
        <v>57</v>
      </c>
      <c r="E449" s="117">
        <v>3985.361172157558</v>
      </c>
      <c r="F449" s="116">
        <v>425</v>
      </c>
      <c r="G449" s="116">
        <v>0</v>
      </c>
      <c r="H449" s="117">
        <v>212075</v>
      </c>
      <c r="I449" s="117">
        <v>62500</v>
      </c>
      <c r="J449" s="117">
        <v>155275</v>
      </c>
      <c r="K449" s="116" t="s">
        <v>123</v>
      </c>
      <c r="L449" s="116" t="s">
        <v>123</v>
      </c>
      <c r="M449" s="120">
        <v>0.94444444444444442</v>
      </c>
      <c r="N449" s="126"/>
      <c r="O449" s="126"/>
      <c r="P449" s="112">
        <f>AVERAGE($F$5:F449)</f>
        <v>436.28764044943819</v>
      </c>
      <c r="Q449" s="112">
        <f>AVERAGE(G$5:G449)</f>
        <v>4.7191011235955059E-2</v>
      </c>
      <c r="R449" s="113">
        <f>AVERAGE(H$5:H449)</f>
        <v>217707.53258426968</v>
      </c>
      <c r="S449" s="113">
        <f>AVERAGE(I$5:I449)</f>
        <v>63652.31235955056</v>
      </c>
      <c r="T449" s="113">
        <f>AVERAGE(J$5:J449)</f>
        <v>158621.7370786517</v>
      </c>
      <c r="U449" s="118">
        <f>AVERAGE($M$5:M449)</f>
        <v>0.9695280898876405</v>
      </c>
      <c r="AH449" s="116">
        <v>445</v>
      </c>
      <c r="AI449" s="116">
        <v>456</v>
      </c>
      <c r="AJ449" s="116">
        <v>37</v>
      </c>
      <c r="AK449" s="116">
        <v>41</v>
      </c>
      <c r="AL449" s="117">
        <v>4370.7564011093727</v>
      </c>
      <c r="AM449" s="116">
        <v>441</v>
      </c>
      <c r="AN449" s="116">
        <v>0</v>
      </c>
      <c r="AO449" s="117">
        <v>264159</v>
      </c>
      <c r="AP449" s="117">
        <v>64100</v>
      </c>
      <c r="AQ449" s="117">
        <v>204159</v>
      </c>
      <c r="AR449" s="116" t="s">
        <v>123</v>
      </c>
      <c r="AS449" s="116" t="s">
        <v>123</v>
      </c>
      <c r="AT449" s="120">
        <v>0.98</v>
      </c>
      <c r="AU449" s="126"/>
      <c r="AV449" s="126"/>
      <c r="AW449" s="112">
        <f>AVERAGE(AM$5:AM449)</f>
        <v>439.71011235955058</v>
      </c>
      <c r="AX449" s="112">
        <f>AVERAGE(AN$5:AN449)</f>
        <v>0.23595505617977527</v>
      </c>
      <c r="AY449" s="113">
        <f>AVERAGE(AO$5:AO449)</f>
        <v>263386.35730337078</v>
      </c>
      <c r="AZ449" s="113">
        <f>AVERAGE(AP$5:AP449)</f>
        <v>64112.348314606745</v>
      </c>
      <c r="BA449" s="113">
        <f>AVERAGE(AQ$5:AQ449)</f>
        <v>203305.91910112358</v>
      </c>
      <c r="BB449" s="118">
        <f>AVERAGE($AT$5:AT449)</f>
        <v>0.97713358302122388</v>
      </c>
      <c r="BC449" s="6"/>
      <c r="BD449" s="6"/>
      <c r="BE449" s="6"/>
      <c r="BF449" s="6"/>
      <c r="BG449" s="10"/>
    </row>
    <row r="450" spans="1:59" x14ac:dyDescent="0.25">
      <c r="A450" s="116">
        <v>446</v>
      </c>
      <c r="B450" s="116">
        <v>534</v>
      </c>
      <c r="C450" s="116">
        <v>46</v>
      </c>
      <c r="D450" s="116">
        <v>48</v>
      </c>
      <c r="E450" s="117">
        <v>4170.73615267079</v>
      </c>
      <c r="F450" s="116">
        <v>434</v>
      </c>
      <c r="G450" s="116">
        <v>0</v>
      </c>
      <c r="H450" s="117">
        <v>216566</v>
      </c>
      <c r="I450" s="117">
        <v>63400</v>
      </c>
      <c r="J450" s="117">
        <v>157966</v>
      </c>
      <c r="K450" s="116" t="s">
        <v>123</v>
      </c>
      <c r="L450" s="116" t="s">
        <v>123</v>
      </c>
      <c r="M450" s="120">
        <v>0.96444444444444444</v>
      </c>
      <c r="N450" s="126"/>
      <c r="O450" s="126"/>
      <c r="P450" s="112">
        <f>AVERAGE($F$5:F450)</f>
        <v>436.28251121076232</v>
      </c>
      <c r="Q450" s="112">
        <f>AVERAGE(G$5:G450)</f>
        <v>4.708520179372197E-2</v>
      </c>
      <c r="R450" s="113">
        <f>AVERAGE(H$5:H450)</f>
        <v>217704.97309417039</v>
      </c>
      <c r="S450" s="113">
        <f>AVERAGE(I$5:I450)</f>
        <v>63651.746636771299</v>
      </c>
      <c r="T450" s="113">
        <f>AVERAGE(J$5:J450)</f>
        <v>158620.2668161435</v>
      </c>
      <c r="U450" s="118">
        <f>AVERAGE($M$5:M450)</f>
        <v>0.96951669157947185</v>
      </c>
      <c r="AH450" s="116">
        <v>446</v>
      </c>
      <c r="AI450" s="116">
        <v>546</v>
      </c>
      <c r="AJ450" s="116">
        <v>30</v>
      </c>
      <c r="AK450" s="116">
        <v>46</v>
      </c>
      <c r="AL450" s="117">
        <v>3339.4674065024255</v>
      </c>
      <c r="AM450" s="116">
        <v>436</v>
      </c>
      <c r="AN450" s="116">
        <v>0</v>
      </c>
      <c r="AO450" s="117">
        <v>261164</v>
      </c>
      <c r="AP450" s="117">
        <v>63600</v>
      </c>
      <c r="AQ450" s="117">
        <v>202164</v>
      </c>
      <c r="AR450" s="116" t="s">
        <v>123</v>
      </c>
      <c r="AS450" s="116" t="s">
        <v>123</v>
      </c>
      <c r="AT450" s="120">
        <v>0.96888888888888891</v>
      </c>
      <c r="AU450" s="126"/>
      <c r="AV450" s="126"/>
      <c r="AW450" s="112">
        <f>AVERAGE(AM$5:AM450)</f>
        <v>439.7017937219731</v>
      </c>
      <c r="AX450" s="112">
        <f>AVERAGE(AN$5:AN450)</f>
        <v>0.23542600896860988</v>
      </c>
      <c r="AY450" s="113">
        <f>AVERAGE(AO$5:AO450)</f>
        <v>263381.37443946186</v>
      </c>
      <c r="AZ450" s="113">
        <f>AVERAGE(AP$5:AP450)</f>
        <v>64111.199551569509</v>
      </c>
      <c r="BA450" s="113">
        <f>AVERAGE(AQ$5:AQ450)</f>
        <v>203303.35874439462</v>
      </c>
      <c r="BB450" s="118">
        <f>AVERAGE($AT$5:AT450)</f>
        <v>0.9771150971599406</v>
      </c>
    </row>
    <row r="451" spans="1:59" x14ac:dyDescent="0.25">
      <c r="A451" s="116">
        <v>447</v>
      </c>
      <c r="B451" s="116">
        <v>611</v>
      </c>
      <c r="C451" s="116">
        <v>40</v>
      </c>
      <c r="D451" s="116">
        <v>34</v>
      </c>
      <c r="E451" s="117">
        <v>4904.1942140926021</v>
      </c>
      <c r="F451" s="116">
        <v>448</v>
      </c>
      <c r="G451" s="116">
        <v>0</v>
      </c>
      <c r="H451" s="117">
        <v>223552</v>
      </c>
      <c r="I451" s="117">
        <v>64800</v>
      </c>
      <c r="J451" s="117">
        <v>162152</v>
      </c>
      <c r="K451" s="116" t="s">
        <v>123</v>
      </c>
      <c r="L451" s="116" t="s">
        <v>123</v>
      </c>
      <c r="M451" s="120">
        <v>0.99555555555555553</v>
      </c>
      <c r="N451" s="126"/>
      <c r="O451" s="126"/>
      <c r="P451" s="112">
        <f>AVERAGE($F$5:F451)</f>
        <v>436.30872483221475</v>
      </c>
      <c r="Q451" s="112">
        <f>AVERAGE(G$5:G451)</f>
        <v>4.6979865771812082E-2</v>
      </c>
      <c r="R451" s="113">
        <f>AVERAGE(H$5:H451)</f>
        <v>217718.05369127516</v>
      </c>
      <c r="S451" s="113">
        <f>AVERAGE(I$5:I451)</f>
        <v>63654.31543624161</v>
      </c>
      <c r="T451" s="113">
        <f>AVERAGE(J$5:J451)</f>
        <v>158628.16778523489</v>
      </c>
      <c r="U451" s="118">
        <f>AVERAGE($M$5:M451)</f>
        <v>0.96957494407158828</v>
      </c>
      <c r="AH451" s="116">
        <v>447</v>
      </c>
      <c r="AI451" s="116">
        <v>527</v>
      </c>
      <c r="AJ451" s="116">
        <v>46</v>
      </c>
      <c r="AK451" s="116">
        <v>57</v>
      </c>
      <c r="AL451" s="117">
        <v>3404.680589761223</v>
      </c>
      <c r="AM451" s="116">
        <v>425</v>
      </c>
      <c r="AN451" s="116">
        <v>0</v>
      </c>
      <c r="AO451" s="117">
        <v>254575</v>
      </c>
      <c r="AP451" s="117">
        <v>62500</v>
      </c>
      <c r="AQ451" s="117">
        <v>197775</v>
      </c>
      <c r="AR451" s="116" t="s">
        <v>123</v>
      </c>
      <c r="AS451" s="116" t="s">
        <v>123</v>
      </c>
      <c r="AT451" s="120">
        <v>0.94444444444444442</v>
      </c>
      <c r="AU451" s="126"/>
      <c r="AV451" s="126"/>
      <c r="AW451" s="112">
        <f>AVERAGE(AM$5:AM451)</f>
        <v>439.66890380313197</v>
      </c>
      <c r="AX451" s="112">
        <f>AVERAGE(AN$5:AN451)</f>
        <v>0.2348993288590604</v>
      </c>
      <c r="AY451" s="113">
        <f>AVERAGE(AO$5:AO451)</f>
        <v>263361.67337807606</v>
      </c>
      <c r="AZ451" s="113">
        <f>AVERAGE(AP$5:AP451)</f>
        <v>64107.595078299775</v>
      </c>
      <c r="BA451" s="113">
        <f>AVERAGE(AQ$5:AQ451)</f>
        <v>203290.99105145413</v>
      </c>
      <c r="BB451" s="118">
        <f>AVERAGE($AT$5:AT451)</f>
        <v>0.97704200845140488</v>
      </c>
      <c r="BC451" s="6"/>
      <c r="BD451" s="6"/>
      <c r="BE451" s="6"/>
      <c r="BF451" s="6"/>
      <c r="BG451" s="6"/>
    </row>
    <row r="452" spans="1:59" x14ac:dyDescent="0.25">
      <c r="A452" s="116">
        <v>448</v>
      </c>
      <c r="B452" s="116">
        <v>579</v>
      </c>
      <c r="C452" s="116">
        <v>28</v>
      </c>
      <c r="D452" s="116">
        <v>53</v>
      </c>
      <c r="E452" s="117">
        <v>4908.2601173154671</v>
      </c>
      <c r="F452" s="116">
        <v>429</v>
      </c>
      <c r="G452" s="116">
        <v>0</v>
      </c>
      <c r="H452" s="117">
        <v>214071</v>
      </c>
      <c r="I452" s="117">
        <v>62900</v>
      </c>
      <c r="J452" s="117">
        <v>156471</v>
      </c>
      <c r="K452" s="116" t="s">
        <v>123</v>
      </c>
      <c r="L452" s="116" t="s">
        <v>123</v>
      </c>
      <c r="M452" s="120">
        <v>0.95333333333333337</v>
      </c>
      <c r="N452" s="126"/>
      <c r="O452" s="126"/>
      <c r="P452" s="112">
        <f>AVERAGE($F$5:F452)</f>
        <v>436.29241071428572</v>
      </c>
      <c r="Q452" s="112">
        <f>AVERAGE(G$5:G452)</f>
        <v>4.6875E-2</v>
      </c>
      <c r="R452" s="113">
        <f>AVERAGE(H$5:H452)</f>
        <v>217709.91294642858</v>
      </c>
      <c r="S452" s="113">
        <f>AVERAGE(I$5:I452)</f>
        <v>63652.631696428572</v>
      </c>
      <c r="T452" s="113">
        <f>AVERAGE(J$5:J452)</f>
        <v>158623.35267857142</v>
      </c>
      <c r="U452" s="118">
        <f>AVERAGE($M$5:M452)</f>
        <v>0.96953869047619035</v>
      </c>
      <c r="AH452" s="116">
        <v>448</v>
      </c>
      <c r="AI452" s="116">
        <v>525</v>
      </c>
      <c r="AJ452" s="116">
        <v>41</v>
      </c>
      <c r="AK452" s="116">
        <v>48</v>
      </c>
      <c r="AL452" s="117">
        <v>3032.703748236614</v>
      </c>
      <c r="AM452" s="116">
        <v>434</v>
      </c>
      <c r="AN452" s="116">
        <v>0</v>
      </c>
      <c r="AO452" s="117">
        <v>259966</v>
      </c>
      <c r="AP452" s="117">
        <v>63400</v>
      </c>
      <c r="AQ452" s="117">
        <v>201366</v>
      </c>
      <c r="AR452" s="116" t="s">
        <v>123</v>
      </c>
      <c r="AS452" s="116" t="s">
        <v>123</v>
      </c>
      <c r="AT452" s="120">
        <v>0.96444444444444444</v>
      </c>
      <c r="AU452" s="126"/>
      <c r="AV452" s="126"/>
      <c r="AW452" s="112">
        <f>AVERAGE(AM$5:AM452)</f>
        <v>439.65625</v>
      </c>
      <c r="AX452" s="112">
        <f>AVERAGE(AN$5:AN452)</f>
        <v>0.234375</v>
      </c>
      <c r="AY452" s="113">
        <f>AVERAGE(AO$5:AO452)</f>
        <v>263354.09375</v>
      </c>
      <c r="AZ452" s="113">
        <f>AVERAGE(AP$5:AP452)</f>
        <v>64106.015625</v>
      </c>
      <c r="BA452" s="113">
        <f>AVERAGE(AQ$5:AQ452)</f>
        <v>203286.69419642858</v>
      </c>
      <c r="BB452" s="118">
        <f>AVERAGE($AT$5:AT452)</f>
        <v>0.97701388888888929</v>
      </c>
      <c r="BC452" s="10"/>
      <c r="BD452" s="10"/>
      <c r="BE452" s="10"/>
      <c r="BF452" s="10"/>
      <c r="BG452" s="6"/>
    </row>
    <row r="453" spans="1:59" x14ac:dyDescent="0.25">
      <c r="A453" s="116">
        <v>449</v>
      </c>
      <c r="B453" s="116">
        <v>665</v>
      </c>
      <c r="C453" s="116">
        <v>46</v>
      </c>
      <c r="D453" s="116">
        <v>47</v>
      </c>
      <c r="E453" s="117">
        <v>4692.2284715016658</v>
      </c>
      <c r="F453" s="116">
        <v>435</v>
      </c>
      <c r="G453" s="116">
        <v>0</v>
      </c>
      <c r="H453" s="117">
        <v>217065</v>
      </c>
      <c r="I453" s="117">
        <v>63500</v>
      </c>
      <c r="J453" s="117">
        <v>158265</v>
      </c>
      <c r="K453" s="116" t="s">
        <v>123</v>
      </c>
      <c r="L453" s="116" t="s">
        <v>123</v>
      </c>
      <c r="M453" s="120">
        <v>0.96666666666666667</v>
      </c>
      <c r="N453" s="126"/>
      <c r="O453" s="126"/>
      <c r="P453" s="112">
        <f>AVERAGE($F$5:F453)</f>
        <v>436.28953229398661</v>
      </c>
      <c r="Q453" s="112">
        <f>AVERAGE(G$5:G453)</f>
        <v>4.6770601336302897E-2</v>
      </c>
      <c r="R453" s="113">
        <f>AVERAGE(H$5:H453)</f>
        <v>217708.47661469932</v>
      </c>
      <c r="S453" s="113">
        <f>AVERAGE(I$5:I453)</f>
        <v>63652.291759465479</v>
      </c>
      <c r="T453" s="113">
        <f>AVERAGE(J$5:J453)</f>
        <v>158622.55456570155</v>
      </c>
      <c r="U453" s="118">
        <f>AVERAGE($M$5:M453)</f>
        <v>0.96953229398663687</v>
      </c>
      <c r="AH453" s="116">
        <v>449</v>
      </c>
      <c r="AI453" s="116">
        <v>487</v>
      </c>
      <c r="AJ453" s="116">
        <v>43</v>
      </c>
      <c r="AK453" s="116">
        <v>42</v>
      </c>
      <c r="AL453" s="117">
        <v>2654.6090723921816</v>
      </c>
      <c r="AM453" s="116">
        <v>440</v>
      </c>
      <c r="AN453" s="116">
        <v>0</v>
      </c>
      <c r="AO453" s="117">
        <v>263560</v>
      </c>
      <c r="AP453" s="117">
        <v>64000</v>
      </c>
      <c r="AQ453" s="117">
        <v>203760</v>
      </c>
      <c r="AR453" s="116" t="s">
        <v>123</v>
      </c>
      <c r="AS453" s="116" t="s">
        <v>123</v>
      </c>
      <c r="AT453" s="120">
        <v>0.97777777777777775</v>
      </c>
      <c r="AU453" s="126"/>
      <c r="AV453" s="126"/>
      <c r="AW453" s="112">
        <f>AVERAGE(AM$5:AM453)</f>
        <v>439.65701559020044</v>
      </c>
      <c r="AX453" s="112">
        <f>AVERAGE(AN$5:AN453)</f>
        <v>0.23385300668151449</v>
      </c>
      <c r="AY453" s="113">
        <f>AVERAGE(AO$5:AO453)</f>
        <v>263354.55233853008</v>
      </c>
      <c r="AZ453" s="113">
        <f>AVERAGE(AP$5:AP453)</f>
        <v>64105.779510022272</v>
      </c>
      <c r="BA453" s="113">
        <f>AVERAGE(AQ$5:AQ453)</f>
        <v>203287.74832962139</v>
      </c>
      <c r="BB453" s="118">
        <f>AVERAGE($AT$5:AT453)</f>
        <v>0.97701559020044582</v>
      </c>
      <c r="BC453" s="6"/>
      <c r="BD453" s="6"/>
      <c r="BE453" s="6"/>
      <c r="BF453" s="6"/>
      <c r="BG453" s="10"/>
    </row>
    <row r="454" spans="1:59" x14ac:dyDescent="0.25">
      <c r="A454" s="116">
        <v>450</v>
      </c>
      <c r="B454" s="116">
        <v>538</v>
      </c>
      <c r="C454" s="116">
        <v>40</v>
      </c>
      <c r="D454" s="116">
        <v>39</v>
      </c>
      <c r="E454" s="117">
        <v>2443.3317492415295</v>
      </c>
      <c r="F454" s="116">
        <v>443</v>
      </c>
      <c r="G454" s="116">
        <v>0</v>
      </c>
      <c r="H454" s="117">
        <v>221057</v>
      </c>
      <c r="I454" s="117">
        <v>64300</v>
      </c>
      <c r="J454" s="117">
        <v>160657</v>
      </c>
      <c r="K454" s="116" t="s">
        <v>123</v>
      </c>
      <c r="L454" s="116" t="s">
        <v>123</v>
      </c>
      <c r="M454" s="120">
        <v>0.98444444444444446</v>
      </c>
      <c r="N454" s="126"/>
      <c r="O454" s="126"/>
      <c r="P454" s="112">
        <f>AVERAGE($F$5:F454)</f>
        <v>436.30444444444447</v>
      </c>
      <c r="Q454" s="112">
        <f>AVERAGE(G$5:G454)</f>
        <v>4.6666666666666669E-2</v>
      </c>
      <c r="R454" s="113">
        <f>AVERAGE(H$5:H454)</f>
        <v>217715.91777777777</v>
      </c>
      <c r="S454" s="113">
        <f>AVERAGE(I$5:I454)</f>
        <v>63653.731111111112</v>
      </c>
      <c r="T454" s="113">
        <f>AVERAGE(J$5:J454)</f>
        <v>158627.07555555555</v>
      </c>
      <c r="U454" s="118">
        <f>AVERAGE($M$5:M454)</f>
        <v>0.96956543209876522</v>
      </c>
      <c r="AH454" s="116">
        <v>450</v>
      </c>
      <c r="AI454" s="116">
        <v>490</v>
      </c>
      <c r="AJ454" s="116">
        <v>36</v>
      </c>
      <c r="AK454" s="116">
        <v>40</v>
      </c>
      <c r="AL454" s="117">
        <v>4834.3703098107599</v>
      </c>
      <c r="AM454" s="116">
        <v>442</v>
      </c>
      <c r="AN454" s="116">
        <v>0</v>
      </c>
      <c r="AO454" s="117">
        <v>264758</v>
      </c>
      <c r="AP454" s="117">
        <v>64200</v>
      </c>
      <c r="AQ454" s="117">
        <v>204558</v>
      </c>
      <c r="AR454" s="116" t="s">
        <v>123</v>
      </c>
      <c r="AS454" s="116" t="s">
        <v>123</v>
      </c>
      <c r="AT454" s="120">
        <v>0.98222222222222222</v>
      </c>
      <c r="AU454" s="126"/>
      <c r="AV454" s="126"/>
      <c r="AW454" s="112">
        <f>AVERAGE(AM$5:AM454)</f>
        <v>439.66222222222223</v>
      </c>
      <c r="AX454" s="112">
        <f>AVERAGE(AN$5:AN454)</f>
        <v>0.23333333333333334</v>
      </c>
      <c r="AY454" s="113">
        <f>AVERAGE(AO$5:AO454)</f>
        <v>263357.67111111112</v>
      </c>
      <c r="AZ454" s="113">
        <f>AVERAGE(AP$5:AP454)</f>
        <v>64105.988888888889</v>
      </c>
      <c r="BA454" s="113">
        <f>AVERAGE(AQ$5:AQ454)</f>
        <v>203290.57111111112</v>
      </c>
      <c r="BB454" s="118">
        <f>AVERAGE($AT$5:AT454)</f>
        <v>0.97702716049382754</v>
      </c>
    </row>
    <row r="455" spans="1:59" x14ac:dyDescent="0.25">
      <c r="A455" s="116">
        <v>451</v>
      </c>
      <c r="B455" s="116">
        <v>554</v>
      </c>
      <c r="C455" s="116">
        <v>40</v>
      </c>
      <c r="D455" s="116">
        <v>48</v>
      </c>
      <c r="E455" s="117">
        <v>4521.520603667208</v>
      </c>
      <c r="F455" s="116">
        <v>434</v>
      </c>
      <c r="G455" s="116">
        <v>0</v>
      </c>
      <c r="H455" s="117">
        <v>216566</v>
      </c>
      <c r="I455" s="117">
        <v>63400</v>
      </c>
      <c r="J455" s="117">
        <v>157966</v>
      </c>
      <c r="K455" s="116" t="s">
        <v>123</v>
      </c>
      <c r="L455" s="116" t="s">
        <v>123</v>
      </c>
      <c r="M455" s="120">
        <v>0.96444444444444444</v>
      </c>
      <c r="N455" s="126"/>
      <c r="O455" s="126"/>
      <c r="P455" s="112">
        <f>AVERAGE($F$5:F455)</f>
        <v>436.29933481152995</v>
      </c>
      <c r="Q455" s="112">
        <f>AVERAGE(G$5:G455)</f>
        <v>4.6563192904656318E-2</v>
      </c>
      <c r="R455" s="113">
        <f>AVERAGE(H$5:H455)</f>
        <v>217713.36807095344</v>
      </c>
      <c r="S455" s="113">
        <f>AVERAGE(I$5:I455)</f>
        <v>63653.16851441242</v>
      </c>
      <c r="T455" s="113">
        <f>AVERAGE(J$5:J455)</f>
        <v>158625.60975609755</v>
      </c>
      <c r="U455" s="118">
        <f>AVERAGE($M$5:M455)</f>
        <v>0.96955407735895516</v>
      </c>
      <c r="AH455" s="116">
        <v>451</v>
      </c>
      <c r="AI455" s="116">
        <v>566</v>
      </c>
      <c r="AJ455" s="116">
        <v>31</v>
      </c>
      <c r="AK455" s="116">
        <v>44</v>
      </c>
      <c r="AL455" s="117">
        <v>2830.1373040746853</v>
      </c>
      <c r="AM455" s="116">
        <v>438</v>
      </c>
      <c r="AN455" s="116">
        <v>0</v>
      </c>
      <c r="AO455" s="117">
        <v>262362</v>
      </c>
      <c r="AP455" s="117">
        <v>63800</v>
      </c>
      <c r="AQ455" s="117">
        <v>202962</v>
      </c>
      <c r="AR455" s="116" t="s">
        <v>123</v>
      </c>
      <c r="AS455" s="116" t="s">
        <v>123</v>
      </c>
      <c r="AT455" s="120">
        <v>0.97333333333333338</v>
      </c>
      <c r="AU455" s="126"/>
      <c r="AV455" s="126"/>
      <c r="AW455" s="112">
        <f>AVERAGE(AM$5:AM455)</f>
        <v>439.65853658536588</v>
      </c>
      <c r="AX455" s="112">
        <f>AVERAGE(AN$5:AN455)</f>
        <v>0.2328159645232816</v>
      </c>
      <c r="AY455" s="113">
        <f>AVERAGE(AO$5:AO455)</f>
        <v>263355.46341463417</v>
      </c>
      <c r="AZ455" s="113">
        <f>AVERAGE(AP$5:AP455)</f>
        <v>64105.310421286034</v>
      </c>
      <c r="BA455" s="113">
        <f>AVERAGE(AQ$5:AQ455)</f>
        <v>203289.84257206207</v>
      </c>
      <c r="BB455" s="118">
        <f>AVERAGE($AT$5:AT455)</f>
        <v>0.9770189701897023</v>
      </c>
      <c r="BC455" s="6"/>
      <c r="BD455" s="6"/>
      <c r="BE455" s="6"/>
      <c r="BF455" s="6"/>
      <c r="BG455" s="6"/>
    </row>
    <row r="456" spans="1:59" x14ac:dyDescent="0.25">
      <c r="A456" s="116">
        <v>452</v>
      </c>
      <c r="B456" s="116">
        <v>623</v>
      </c>
      <c r="C456" s="116">
        <v>30</v>
      </c>
      <c r="D456" s="116">
        <v>56</v>
      </c>
      <c r="E456" s="117">
        <v>4052.0772780740008</v>
      </c>
      <c r="F456" s="116">
        <v>426</v>
      </c>
      <c r="G456" s="116">
        <v>0</v>
      </c>
      <c r="H456" s="117">
        <v>212574</v>
      </c>
      <c r="I456" s="117">
        <v>62600</v>
      </c>
      <c r="J456" s="117">
        <v>155574</v>
      </c>
      <c r="K456" s="116" t="s">
        <v>123</v>
      </c>
      <c r="L456" s="116" t="s">
        <v>123</v>
      </c>
      <c r="M456" s="120">
        <v>0.94666666666666666</v>
      </c>
      <c r="N456" s="126"/>
      <c r="O456" s="126"/>
      <c r="P456" s="112">
        <f>AVERAGE($F$5:F456)</f>
        <v>436.27654867256638</v>
      </c>
      <c r="Q456" s="112">
        <f>AVERAGE(G$5:G456)</f>
        <v>4.6460176991150445E-2</v>
      </c>
      <c r="R456" s="113">
        <f>AVERAGE(H$5:H456)</f>
        <v>217701.99778761063</v>
      </c>
      <c r="S456" s="113">
        <f>AVERAGE(I$5:I456)</f>
        <v>63650.838495575219</v>
      </c>
      <c r="T456" s="113">
        <f>AVERAGE(J$5:J456)</f>
        <v>158618.85840707965</v>
      </c>
      <c r="U456" s="118">
        <f>AVERAGE($M$5:M456)</f>
        <v>0.96950344149459167</v>
      </c>
      <c r="AH456" s="116">
        <v>452</v>
      </c>
      <c r="AI456" s="116">
        <v>568</v>
      </c>
      <c r="AJ456" s="116">
        <v>48</v>
      </c>
      <c r="AK456" s="116">
        <v>44</v>
      </c>
      <c r="AL456" s="117">
        <v>4383.1822937721381</v>
      </c>
      <c r="AM456" s="116">
        <v>438</v>
      </c>
      <c r="AN456" s="116">
        <v>0</v>
      </c>
      <c r="AO456" s="117">
        <v>262362</v>
      </c>
      <c r="AP456" s="117">
        <v>63800</v>
      </c>
      <c r="AQ456" s="117">
        <v>202962</v>
      </c>
      <c r="AR456" s="116" t="s">
        <v>123</v>
      </c>
      <c r="AS456" s="116" t="s">
        <v>123</v>
      </c>
      <c r="AT456" s="120">
        <v>0.97333333333333338</v>
      </c>
      <c r="AU456" s="126"/>
      <c r="AV456" s="126"/>
      <c r="AW456" s="112">
        <f>AVERAGE(AM$5:AM456)</f>
        <v>439.65486725663715</v>
      </c>
      <c r="AX456" s="112">
        <f>AVERAGE(AN$5:AN456)</f>
        <v>0.23230088495575221</v>
      </c>
      <c r="AY456" s="113">
        <f>AVERAGE(AO$5:AO456)</f>
        <v>263353.26548672566</v>
      </c>
      <c r="AZ456" s="113">
        <f>AVERAGE(AP$5:AP456)</f>
        <v>64104.634955752212</v>
      </c>
      <c r="BA456" s="113">
        <f>AVERAGE(AQ$5:AQ456)</f>
        <v>203289.11725663717</v>
      </c>
      <c r="BB456" s="118">
        <f>AVERAGE($AT$5:AT456)</f>
        <v>0.97701081612586083</v>
      </c>
      <c r="BC456" s="10"/>
      <c r="BD456" s="10"/>
      <c r="BE456" s="10"/>
      <c r="BF456" s="10"/>
      <c r="BG456" s="6"/>
    </row>
    <row r="457" spans="1:59" x14ac:dyDescent="0.25">
      <c r="A457" s="116">
        <v>453</v>
      </c>
      <c r="B457" s="116">
        <v>567</v>
      </c>
      <c r="C457" s="116">
        <v>33</v>
      </c>
      <c r="D457" s="116">
        <v>34</v>
      </c>
      <c r="E457" s="117">
        <v>3684.6437921910656</v>
      </c>
      <c r="F457" s="116">
        <v>448</v>
      </c>
      <c r="G457" s="116">
        <v>0</v>
      </c>
      <c r="H457" s="117">
        <v>223552</v>
      </c>
      <c r="I457" s="117">
        <v>64800</v>
      </c>
      <c r="J457" s="117">
        <v>162152</v>
      </c>
      <c r="K457" s="116" t="s">
        <v>123</v>
      </c>
      <c r="L457" s="116" t="s">
        <v>123</v>
      </c>
      <c r="M457" s="120">
        <v>0.99555555555555553</v>
      </c>
      <c r="N457" s="126"/>
      <c r="O457" s="126"/>
      <c r="P457" s="112">
        <f>AVERAGE($F$5:F457)</f>
        <v>436.30242825607064</v>
      </c>
      <c r="Q457" s="112">
        <f>AVERAGE(G$5:G457)</f>
        <v>4.6357615894039736E-2</v>
      </c>
      <c r="R457" s="113">
        <f>AVERAGE(H$5:H457)</f>
        <v>217714.91169977924</v>
      </c>
      <c r="S457" s="113">
        <f>AVERAGE(I$5:I457)</f>
        <v>63653.37527593819</v>
      </c>
      <c r="T457" s="113">
        <f>AVERAGE(J$5:J457)</f>
        <v>158626.65783664459</v>
      </c>
      <c r="U457" s="118">
        <f>AVERAGE($M$5:M457)</f>
        <v>0.96956095168015677</v>
      </c>
      <c r="AH457" s="116">
        <v>453</v>
      </c>
      <c r="AI457" s="116">
        <v>511</v>
      </c>
      <c r="AJ457" s="116">
        <v>40</v>
      </c>
      <c r="AK457" s="116">
        <v>31</v>
      </c>
      <c r="AL457" s="117">
        <v>3989.7731891707626</v>
      </c>
      <c r="AM457" s="116">
        <v>450</v>
      </c>
      <c r="AN457" s="116">
        <v>1</v>
      </c>
      <c r="AO457" s="117">
        <v>269550</v>
      </c>
      <c r="AP457" s="117">
        <v>65599</v>
      </c>
      <c r="AQ457" s="117">
        <v>207051</v>
      </c>
      <c r="AR457" s="116" t="s">
        <v>124</v>
      </c>
      <c r="AS457" s="116" t="s">
        <v>124</v>
      </c>
      <c r="AT457" s="120">
        <v>1</v>
      </c>
      <c r="AU457" s="126"/>
      <c r="AV457" s="126"/>
      <c r="AW457" s="112">
        <f>AVERAGE(AM$5:AM457)</f>
        <v>439.67770419426051</v>
      </c>
      <c r="AX457" s="112">
        <f>AVERAGE(AN$5:AN457)</f>
        <v>0.23399558498896247</v>
      </c>
      <c r="AY457" s="113">
        <f>AVERAGE(AO$5:AO457)</f>
        <v>263366.94481236202</v>
      </c>
      <c r="AZ457" s="113">
        <f>AVERAGE(AP$5:AP457)</f>
        <v>64107.933774834441</v>
      </c>
      <c r="BA457" s="113">
        <f>AVERAGE(AQ$5:AQ457)</f>
        <v>203297.42163355407</v>
      </c>
      <c r="BB457" s="118">
        <f>AVERAGE($AT$5:AT457)</f>
        <v>0.97706156487613494</v>
      </c>
      <c r="BC457" s="6"/>
      <c r="BD457" s="6"/>
      <c r="BE457" s="6"/>
      <c r="BF457" s="6"/>
      <c r="BG457" s="10"/>
    </row>
    <row r="458" spans="1:59" x14ac:dyDescent="0.25">
      <c r="A458" s="116">
        <v>454</v>
      </c>
      <c r="B458" s="116">
        <v>597</v>
      </c>
      <c r="C458" s="116">
        <v>50</v>
      </c>
      <c r="D458" s="116">
        <v>43</v>
      </c>
      <c r="E458" s="117">
        <v>2615.9147379454207</v>
      </c>
      <c r="F458" s="116">
        <v>439</v>
      </c>
      <c r="G458" s="116">
        <v>0</v>
      </c>
      <c r="H458" s="117">
        <v>219061</v>
      </c>
      <c r="I458" s="117">
        <v>63900</v>
      </c>
      <c r="J458" s="117">
        <v>159461</v>
      </c>
      <c r="K458" s="116" t="s">
        <v>123</v>
      </c>
      <c r="L458" s="116" t="s">
        <v>123</v>
      </c>
      <c r="M458" s="120">
        <v>0.97555555555555551</v>
      </c>
      <c r="N458" s="126"/>
      <c r="O458" s="126"/>
      <c r="P458" s="112">
        <f>AVERAGE($F$5:F458)</f>
        <v>436.30837004405288</v>
      </c>
      <c r="Q458" s="112">
        <f>AVERAGE(G$5:G458)</f>
        <v>4.6255506607929514E-2</v>
      </c>
      <c r="R458" s="113">
        <f>AVERAGE(H$5:H458)</f>
        <v>217717.87665198237</v>
      </c>
      <c r="S458" s="113">
        <f>AVERAGE(I$5:I458)</f>
        <v>63653.918502202643</v>
      </c>
      <c r="T458" s="113">
        <f>AVERAGE(J$5:J458)</f>
        <v>158628.49559471366</v>
      </c>
      <c r="U458" s="118">
        <f>AVERAGE($M$5:M458)</f>
        <v>0.96957415565345051</v>
      </c>
      <c r="AH458" s="116">
        <v>454</v>
      </c>
      <c r="AI458" s="116">
        <v>528</v>
      </c>
      <c r="AJ458" s="116">
        <v>37</v>
      </c>
      <c r="AK458" s="116">
        <v>46</v>
      </c>
      <c r="AL458" s="117">
        <v>3859.0490757933803</v>
      </c>
      <c r="AM458" s="116">
        <v>436</v>
      </c>
      <c r="AN458" s="116">
        <v>0</v>
      </c>
      <c r="AO458" s="117">
        <v>261164</v>
      </c>
      <c r="AP458" s="117">
        <v>63600</v>
      </c>
      <c r="AQ458" s="117">
        <v>202164</v>
      </c>
      <c r="AR458" s="116" t="s">
        <v>123</v>
      </c>
      <c r="AS458" s="116" t="s">
        <v>123</v>
      </c>
      <c r="AT458" s="120">
        <v>0.96888888888888891</v>
      </c>
      <c r="AU458" s="126"/>
      <c r="AV458" s="126"/>
      <c r="AW458" s="112">
        <f>AVERAGE(AM$5:AM458)</f>
        <v>439.6696035242291</v>
      </c>
      <c r="AX458" s="112">
        <f>AVERAGE(AN$5:AN458)</f>
        <v>0.23348017621145375</v>
      </c>
      <c r="AY458" s="113">
        <f>AVERAGE(AO$5:AO458)</f>
        <v>263362.09251101321</v>
      </c>
      <c r="AZ458" s="113">
        <f>AVERAGE(AP$5:AP458)</f>
        <v>64106.814977973569</v>
      </c>
      <c r="BA458" s="113">
        <f>AVERAGE(AQ$5:AQ458)</f>
        <v>203294.92511013217</v>
      </c>
      <c r="BB458" s="118">
        <f>AVERAGE($AT$5:AT458)</f>
        <v>0.97704356338717624</v>
      </c>
    </row>
    <row r="459" spans="1:59" x14ac:dyDescent="0.25">
      <c r="A459" s="116">
        <v>455</v>
      </c>
      <c r="B459" s="116">
        <v>532</v>
      </c>
      <c r="C459" s="116">
        <v>45</v>
      </c>
      <c r="D459" s="116">
        <v>48</v>
      </c>
      <c r="E459" s="117">
        <v>3596.173793282042</v>
      </c>
      <c r="F459" s="116">
        <v>434</v>
      </c>
      <c r="G459" s="116">
        <v>0</v>
      </c>
      <c r="H459" s="117">
        <v>216566</v>
      </c>
      <c r="I459" s="117">
        <v>63400</v>
      </c>
      <c r="J459" s="117">
        <v>157966</v>
      </c>
      <c r="K459" s="116" t="s">
        <v>123</v>
      </c>
      <c r="L459" s="116" t="s">
        <v>123</v>
      </c>
      <c r="M459" s="120">
        <v>0.96444444444444444</v>
      </c>
      <c r="N459" s="126"/>
      <c r="O459" s="126"/>
      <c r="P459" s="112">
        <f>AVERAGE($F$5:F459)</f>
        <v>436.30329670329672</v>
      </c>
      <c r="Q459" s="112">
        <f>AVERAGE(G$5:G459)</f>
        <v>4.6153846153846156E-2</v>
      </c>
      <c r="R459" s="113">
        <f>AVERAGE(H$5:H459)</f>
        <v>217715.34505494506</v>
      </c>
      <c r="S459" s="113">
        <f>AVERAGE(I$5:I459)</f>
        <v>63653.360439560442</v>
      </c>
      <c r="T459" s="113">
        <f>AVERAGE(J$5:J459)</f>
        <v>158627.03956043956</v>
      </c>
      <c r="U459" s="118">
        <f>AVERAGE($M$5:M459)</f>
        <v>0.96956288156288128</v>
      </c>
      <c r="AH459" s="116">
        <v>455</v>
      </c>
      <c r="AI459" s="116">
        <v>474</v>
      </c>
      <c r="AJ459" s="116">
        <v>37</v>
      </c>
      <c r="AK459" s="116">
        <v>34</v>
      </c>
      <c r="AL459" s="117">
        <v>3953.6339526283018</v>
      </c>
      <c r="AM459" s="116">
        <v>448</v>
      </c>
      <c r="AN459" s="116">
        <v>0</v>
      </c>
      <c r="AO459" s="117">
        <v>268352</v>
      </c>
      <c r="AP459" s="117">
        <v>64800</v>
      </c>
      <c r="AQ459" s="117">
        <v>206952</v>
      </c>
      <c r="AR459" s="116" t="s">
        <v>123</v>
      </c>
      <c r="AS459" s="116" t="s">
        <v>123</v>
      </c>
      <c r="AT459" s="120">
        <v>0.99555555555555553</v>
      </c>
      <c r="AU459" s="126"/>
      <c r="AV459" s="126"/>
      <c r="AW459" s="112">
        <f>AVERAGE(AM$5:AM459)</f>
        <v>439.68791208791208</v>
      </c>
      <c r="AX459" s="112">
        <f>AVERAGE(AN$5:AN459)</f>
        <v>0.23296703296703297</v>
      </c>
      <c r="AY459" s="113">
        <f>AVERAGE(AO$5:AO459)</f>
        <v>263373.05934065935</v>
      </c>
      <c r="AZ459" s="113">
        <f>AVERAGE(AP$5:AP459)</f>
        <v>64108.338461538464</v>
      </c>
      <c r="BA459" s="113">
        <f>AVERAGE(AQ$5:AQ459)</f>
        <v>203302.96263736262</v>
      </c>
      <c r="BB459" s="118">
        <f>AVERAGE($AT$5:AT459)</f>
        <v>0.97708424908424951</v>
      </c>
      <c r="BC459" s="6"/>
      <c r="BD459" s="6"/>
      <c r="BE459" s="6"/>
      <c r="BF459" s="6"/>
      <c r="BG459" s="6"/>
    </row>
    <row r="460" spans="1:59" x14ac:dyDescent="0.25">
      <c r="A460" s="116">
        <v>456</v>
      </c>
      <c r="B460" s="116">
        <v>562</v>
      </c>
      <c r="C460" s="116">
        <v>41</v>
      </c>
      <c r="D460" s="116">
        <v>43</v>
      </c>
      <c r="E460" s="117">
        <v>2716.1639559719006</v>
      </c>
      <c r="F460" s="116">
        <v>439</v>
      </c>
      <c r="G460" s="116">
        <v>0</v>
      </c>
      <c r="H460" s="117">
        <v>219061</v>
      </c>
      <c r="I460" s="117">
        <v>63900</v>
      </c>
      <c r="J460" s="117">
        <v>159461</v>
      </c>
      <c r="K460" s="116" t="s">
        <v>123</v>
      </c>
      <c r="L460" s="116" t="s">
        <v>123</v>
      </c>
      <c r="M460" s="120">
        <v>0.97555555555555551</v>
      </c>
      <c r="N460" s="126"/>
      <c r="O460" s="126"/>
      <c r="P460" s="112">
        <f>AVERAGE($F$5:F460)</f>
        <v>436.30921052631578</v>
      </c>
      <c r="Q460" s="112">
        <f>AVERAGE(G$5:G460)</f>
        <v>4.6052631578947366E-2</v>
      </c>
      <c r="R460" s="113">
        <f>AVERAGE(H$5:H460)</f>
        <v>217718.29605263157</v>
      </c>
      <c r="S460" s="113">
        <f>AVERAGE(I$5:I460)</f>
        <v>63653.901315789473</v>
      </c>
      <c r="T460" s="113">
        <f>AVERAGE(J$5:J460)</f>
        <v>158628.86842105264</v>
      </c>
      <c r="U460" s="118">
        <f>AVERAGE($M$5:M460)</f>
        <v>0.96957602339181259</v>
      </c>
      <c r="AH460" s="116">
        <v>456</v>
      </c>
      <c r="AI460" s="116">
        <v>533</v>
      </c>
      <c r="AJ460" s="116">
        <v>42</v>
      </c>
      <c r="AK460" s="116">
        <v>56</v>
      </c>
      <c r="AL460" s="117">
        <v>4031.6565229330195</v>
      </c>
      <c r="AM460" s="116">
        <v>426</v>
      </c>
      <c r="AN460" s="116">
        <v>0</v>
      </c>
      <c r="AO460" s="117">
        <v>255174</v>
      </c>
      <c r="AP460" s="117">
        <v>62600</v>
      </c>
      <c r="AQ460" s="117">
        <v>198174</v>
      </c>
      <c r="AR460" s="116" t="s">
        <v>123</v>
      </c>
      <c r="AS460" s="116" t="s">
        <v>123</v>
      </c>
      <c r="AT460" s="120">
        <v>0.94666666666666666</v>
      </c>
      <c r="AU460" s="126"/>
      <c r="AV460" s="126"/>
      <c r="AW460" s="112">
        <f>AVERAGE(AM$5:AM460)</f>
        <v>439.65789473684208</v>
      </c>
      <c r="AX460" s="112">
        <f>AVERAGE(AN$5:AN460)</f>
        <v>0.23245614035087719</v>
      </c>
      <c r="AY460" s="113">
        <f>AVERAGE(AO$5:AO460)</f>
        <v>263355.07894736843</v>
      </c>
      <c r="AZ460" s="113">
        <f>AVERAGE(AP$5:AP460)</f>
        <v>64105.030701754389</v>
      </c>
      <c r="BA460" s="113">
        <f>AVERAGE(AQ$5:AQ460)</f>
        <v>203291.7149122807</v>
      </c>
      <c r="BB460" s="118">
        <f>AVERAGE($AT$5:AT460)</f>
        <v>0.97701754385964956</v>
      </c>
      <c r="BC460" s="10"/>
      <c r="BD460" s="10"/>
      <c r="BE460" s="10"/>
      <c r="BF460" s="10"/>
      <c r="BG460" s="6"/>
    </row>
    <row r="461" spans="1:59" x14ac:dyDescent="0.25">
      <c r="A461" s="116">
        <v>457</v>
      </c>
      <c r="B461" s="116">
        <v>604</v>
      </c>
      <c r="C461" s="116">
        <v>34</v>
      </c>
      <c r="D461" s="116">
        <v>41</v>
      </c>
      <c r="E461" s="117">
        <v>4977.5100199754024</v>
      </c>
      <c r="F461" s="116">
        <v>441</v>
      </c>
      <c r="G461" s="116">
        <v>0</v>
      </c>
      <c r="H461" s="117">
        <v>220059</v>
      </c>
      <c r="I461" s="117">
        <v>64100</v>
      </c>
      <c r="J461" s="117">
        <v>160059</v>
      </c>
      <c r="K461" s="116" t="s">
        <v>123</v>
      </c>
      <c r="L461" s="116" t="s">
        <v>123</v>
      </c>
      <c r="M461" s="120">
        <v>0.98</v>
      </c>
      <c r="N461" s="126"/>
      <c r="O461" s="126"/>
      <c r="P461" s="112">
        <f>AVERAGE($F$5:F461)</f>
        <v>436.31947483588624</v>
      </c>
      <c r="Q461" s="112">
        <f>AVERAGE(G$5:G461)</f>
        <v>4.5951859956236324E-2</v>
      </c>
      <c r="R461" s="113">
        <f>AVERAGE(H$5:H461)</f>
        <v>217723.41794310723</v>
      </c>
      <c r="S461" s="113">
        <f>AVERAGE(I$5:I461)</f>
        <v>63654.877461706783</v>
      </c>
      <c r="T461" s="113">
        <f>AVERAGE(J$5:J461)</f>
        <v>158631.9978118162</v>
      </c>
      <c r="U461" s="118">
        <f>AVERAGE($M$5:M461)</f>
        <v>0.9695988329686358</v>
      </c>
      <c r="AH461" s="116">
        <v>457</v>
      </c>
      <c r="AI461" s="116">
        <v>606</v>
      </c>
      <c r="AJ461" s="116">
        <v>40</v>
      </c>
      <c r="AK461" s="116">
        <v>41</v>
      </c>
      <c r="AL461" s="117">
        <v>2986.6577594614682</v>
      </c>
      <c r="AM461" s="116">
        <v>441</v>
      </c>
      <c r="AN461" s="116">
        <v>0</v>
      </c>
      <c r="AO461" s="117">
        <v>264159</v>
      </c>
      <c r="AP461" s="117">
        <v>64100</v>
      </c>
      <c r="AQ461" s="117">
        <v>204159</v>
      </c>
      <c r="AR461" s="116" t="s">
        <v>123</v>
      </c>
      <c r="AS461" s="116" t="s">
        <v>123</v>
      </c>
      <c r="AT461" s="120">
        <v>0.98</v>
      </c>
      <c r="AU461" s="126"/>
      <c r="AV461" s="126"/>
      <c r="AW461" s="112">
        <f>AVERAGE(AM$5:AM461)</f>
        <v>439.66083150984684</v>
      </c>
      <c r="AX461" s="112">
        <f>AVERAGE(AN$5:AN461)</f>
        <v>0.23194748358862144</v>
      </c>
      <c r="AY461" s="113">
        <f>AVERAGE(AO$5:AO461)</f>
        <v>263356.83807439823</v>
      </c>
      <c r="AZ461" s="113">
        <f>AVERAGE(AP$5:AP461)</f>
        <v>64105.019693654263</v>
      </c>
      <c r="BA461" s="113">
        <f>AVERAGE(AQ$5:AQ461)</f>
        <v>203293.61269146609</v>
      </c>
      <c r="BB461" s="118">
        <f>AVERAGE($AT$5:AT461)</f>
        <v>0.9770240700218823</v>
      </c>
      <c r="BC461" s="6"/>
      <c r="BD461" s="6"/>
      <c r="BE461" s="6"/>
      <c r="BF461" s="6"/>
      <c r="BG461" s="10"/>
    </row>
    <row r="462" spans="1:59" x14ac:dyDescent="0.25">
      <c r="A462" s="116">
        <v>458</v>
      </c>
      <c r="B462" s="116">
        <v>573</v>
      </c>
      <c r="C462" s="116">
        <v>32</v>
      </c>
      <c r="D462" s="116">
        <v>40</v>
      </c>
      <c r="E462" s="117">
        <v>2489.2822969766466</v>
      </c>
      <c r="F462" s="116">
        <v>442</v>
      </c>
      <c r="G462" s="116">
        <v>0</v>
      </c>
      <c r="H462" s="117">
        <v>220558</v>
      </c>
      <c r="I462" s="117">
        <v>64200</v>
      </c>
      <c r="J462" s="117">
        <v>160358</v>
      </c>
      <c r="K462" s="116" t="s">
        <v>123</v>
      </c>
      <c r="L462" s="116" t="s">
        <v>123</v>
      </c>
      <c r="M462" s="120">
        <v>0.98222222222222222</v>
      </c>
      <c r="N462" s="126"/>
      <c r="O462" s="126"/>
      <c r="P462" s="112">
        <f>AVERAGE($F$5:F462)</f>
        <v>436.33187772925766</v>
      </c>
      <c r="Q462" s="112">
        <f>AVERAGE(G$5:G462)</f>
        <v>4.5851528384279479E-2</v>
      </c>
      <c r="R462" s="113">
        <f>AVERAGE(H$5:H462)</f>
        <v>217729.60698689957</v>
      </c>
      <c r="S462" s="113">
        <f>AVERAGE(I$5:I462)</f>
        <v>63656.067685589522</v>
      </c>
      <c r="T462" s="113">
        <f>AVERAGE(J$5:J462)</f>
        <v>158635.76637554585</v>
      </c>
      <c r="U462" s="118">
        <f>AVERAGE($M$5:M462)</f>
        <v>0.96962639495390568</v>
      </c>
      <c r="AH462" s="116">
        <v>458</v>
      </c>
      <c r="AI462" s="116">
        <v>519</v>
      </c>
      <c r="AJ462" s="116">
        <v>42</v>
      </c>
      <c r="AK462" s="116">
        <v>41</v>
      </c>
      <c r="AL462" s="117">
        <v>2447.200556454567</v>
      </c>
      <c r="AM462" s="116">
        <v>441</v>
      </c>
      <c r="AN462" s="116">
        <v>0</v>
      </c>
      <c r="AO462" s="117">
        <v>264159</v>
      </c>
      <c r="AP462" s="117">
        <v>64100</v>
      </c>
      <c r="AQ462" s="117">
        <v>204159</v>
      </c>
      <c r="AR462" s="116" t="s">
        <v>123</v>
      </c>
      <c r="AS462" s="116" t="s">
        <v>123</v>
      </c>
      <c r="AT462" s="120">
        <v>0.98</v>
      </c>
      <c r="AU462" s="126"/>
      <c r="AV462" s="126"/>
      <c r="AW462" s="112">
        <f>AVERAGE(AM$5:AM462)</f>
        <v>439.66375545851531</v>
      </c>
      <c r="AX462" s="112">
        <f>AVERAGE(AN$5:AN462)</f>
        <v>0.23144104803493451</v>
      </c>
      <c r="AY462" s="113">
        <f>AVERAGE(AO$5:AO462)</f>
        <v>263358.58951965068</v>
      </c>
      <c r="AZ462" s="113">
        <f>AVERAGE(AP$5:AP462)</f>
        <v>64105.008733624454</v>
      </c>
      <c r="BA462" s="113">
        <f>AVERAGE(AQ$5:AQ462)</f>
        <v>203295.50218340612</v>
      </c>
      <c r="BB462" s="118">
        <f>AVERAGE($AT$5:AT462)</f>
        <v>0.97703056768559005</v>
      </c>
    </row>
    <row r="463" spans="1:59" x14ac:dyDescent="0.25">
      <c r="A463" s="116">
        <v>459</v>
      </c>
      <c r="B463" s="116">
        <v>589</v>
      </c>
      <c r="C463" s="116">
        <v>36</v>
      </c>
      <c r="D463" s="116">
        <v>54</v>
      </c>
      <c r="E463" s="117">
        <v>3791.6151778335852</v>
      </c>
      <c r="F463" s="116">
        <v>428</v>
      </c>
      <c r="G463" s="116">
        <v>0</v>
      </c>
      <c r="H463" s="117">
        <v>213572</v>
      </c>
      <c r="I463" s="117">
        <v>62800</v>
      </c>
      <c r="J463" s="117">
        <v>156172</v>
      </c>
      <c r="K463" s="116" t="s">
        <v>123</v>
      </c>
      <c r="L463" s="116" t="s">
        <v>123</v>
      </c>
      <c r="M463" s="120">
        <v>0.95111111111111113</v>
      </c>
      <c r="N463" s="126"/>
      <c r="O463" s="126"/>
      <c r="P463" s="112">
        <f>AVERAGE($F$5:F463)</f>
        <v>436.31372549019608</v>
      </c>
      <c r="Q463" s="112">
        <f>AVERAGE(G$5:G463)</f>
        <v>4.5751633986928102E-2</v>
      </c>
      <c r="R463" s="113">
        <f>AVERAGE(H$5:H463)</f>
        <v>217720.54901960783</v>
      </c>
      <c r="S463" s="113">
        <f>AVERAGE(I$5:I463)</f>
        <v>63654.202614379086</v>
      </c>
      <c r="T463" s="113">
        <f>AVERAGE(J$5:J463)</f>
        <v>158630.39869281047</v>
      </c>
      <c r="U463" s="118">
        <f>AVERAGE($M$5:M463)</f>
        <v>0.96958605664487996</v>
      </c>
      <c r="AH463" s="116">
        <v>459</v>
      </c>
      <c r="AI463" s="116">
        <v>498</v>
      </c>
      <c r="AJ463" s="116">
        <v>43</v>
      </c>
      <c r="AK463" s="116">
        <v>44</v>
      </c>
      <c r="AL463" s="117">
        <v>4813.9909163851062</v>
      </c>
      <c r="AM463" s="116">
        <v>438</v>
      </c>
      <c r="AN463" s="116">
        <v>0</v>
      </c>
      <c r="AO463" s="117">
        <v>262362</v>
      </c>
      <c r="AP463" s="117">
        <v>63800</v>
      </c>
      <c r="AQ463" s="117">
        <v>202962</v>
      </c>
      <c r="AR463" s="116" t="s">
        <v>123</v>
      </c>
      <c r="AS463" s="116" t="s">
        <v>123</v>
      </c>
      <c r="AT463" s="120">
        <v>0.97333333333333338</v>
      </c>
      <c r="AU463" s="126"/>
      <c r="AV463" s="126"/>
      <c r="AW463" s="112">
        <f>AVERAGE(AM$5:AM463)</f>
        <v>439.66013071895424</v>
      </c>
      <c r="AX463" s="112">
        <f>AVERAGE(AN$5:AN463)</f>
        <v>0.23093681917211328</v>
      </c>
      <c r="AY463" s="113">
        <f>AVERAGE(AO$5:AO463)</f>
        <v>263356.41830065357</v>
      </c>
      <c r="AZ463" s="113">
        <f>AVERAGE(AP$5:AP463)</f>
        <v>64104.344226579524</v>
      </c>
      <c r="BA463" s="113">
        <f>AVERAGE(AQ$5:AQ463)</f>
        <v>203294.77559912854</v>
      </c>
      <c r="BB463" s="118">
        <f>AVERAGE($AT$5:AT463)</f>
        <v>0.97702251270878782</v>
      </c>
      <c r="BC463" s="6"/>
      <c r="BD463" s="6"/>
      <c r="BE463" s="6"/>
      <c r="BF463" s="6"/>
      <c r="BG463" s="6"/>
    </row>
    <row r="464" spans="1:59" x14ac:dyDescent="0.25">
      <c r="A464" s="116">
        <v>460</v>
      </c>
      <c r="B464" s="116">
        <v>618</v>
      </c>
      <c r="C464" s="116">
        <v>39</v>
      </c>
      <c r="D464" s="116">
        <v>54</v>
      </c>
      <c r="E464" s="117">
        <v>2171.0448269377575</v>
      </c>
      <c r="F464" s="116">
        <v>428</v>
      </c>
      <c r="G464" s="116">
        <v>0</v>
      </c>
      <c r="H464" s="117">
        <v>213572</v>
      </c>
      <c r="I464" s="117">
        <v>62800</v>
      </c>
      <c r="J464" s="117">
        <v>156172</v>
      </c>
      <c r="K464" s="116" t="s">
        <v>123</v>
      </c>
      <c r="L464" s="116" t="s">
        <v>123</v>
      </c>
      <c r="M464" s="120">
        <v>0.95111111111111113</v>
      </c>
      <c r="N464" s="126"/>
      <c r="O464" s="126"/>
      <c r="P464" s="112">
        <f>AVERAGE($F$5:F464)</f>
        <v>436.29565217391303</v>
      </c>
      <c r="Q464" s="112">
        <f>AVERAGE(G$5:G464)</f>
        <v>4.5652173913043478E-2</v>
      </c>
      <c r="R464" s="113">
        <f>AVERAGE(H$5:H464)</f>
        <v>217711.53043478262</v>
      </c>
      <c r="S464" s="113">
        <f>AVERAGE(I$5:I464)</f>
        <v>63652.345652173914</v>
      </c>
      <c r="T464" s="113">
        <f>AVERAGE(J$5:J464)</f>
        <v>158625.05434782608</v>
      </c>
      <c r="U464" s="118">
        <f>AVERAGE($M$5:M464)</f>
        <v>0.9695458937198066</v>
      </c>
      <c r="AH464" s="116">
        <v>460</v>
      </c>
      <c r="AI464" s="116">
        <v>504</v>
      </c>
      <c r="AJ464" s="116">
        <v>31</v>
      </c>
      <c r="AK464" s="116">
        <v>54</v>
      </c>
      <c r="AL464" s="117">
        <v>4683.9609949768956</v>
      </c>
      <c r="AM464" s="116">
        <v>428</v>
      </c>
      <c r="AN464" s="116">
        <v>0</v>
      </c>
      <c r="AO464" s="117">
        <v>256372</v>
      </c>
      <c r="AP464" s="117">
        <v>62800</v>
      </c>
      <c r="AQ464" s="117">
        <v>198972</v>
      </c>
      <c r="AR464" s="116" t="s">
        <v>123</v>
      </c>
      <c r="AS464" s="116" t="s">
        <v>123</v>
      </c>
      <c r="AT464" s="120">
        <v>0.95111111111111113</v>
      </c>
      <c r="AU464" s="126"/>
      <c r="AV464" s="126"/>
      <c r="AW464" s="112">
        <f>AVERAGE(AM$5:AM464)</f>
        <v>439.63478260869567</v>
      </c>
      <c r="AX464" s="112">
        <f>AVERAGE(AN$5:AN464)</f>
        <v>0.23043478260869565</v>
      </c>
      <c r="AY464" s="113">
        <f>AVERAGE(AO$5:AO464)</f>
        <v>263341.23478260869</v>
      </c>
      <c r="AZ464" s="113">
        <f>AVERAGE(AP$5:AP464)</f>
        <v>64101.508695652177</v>
      </c>
      <c r="BA464" s="113">
        <f>AVERAGE(AQ$5:AQ464)</f>
        <v>203285.37826086956</v>
      </c>
      <c r="BB464" s="118">
        <f>AVERAGE($AT$5:AT464)</f>
        <v>0.97696618357487985</v>
      </c>
      <c r="BC464" s="10"/>
      <c r="BD464" s="10"/>
      <c r="BE464" s="10"/>
      <c r="BF464" s="10"/>
      <c r="BG464" s="6"/>
    </row>
    <row r="465" spans="1:59" x14ac:dyDescent="0.25">
      <c r="A465" s="116">
        <v>461</v>
      </c>
      <c r="B465" s="116">
        <v>530</v>
      </c>
      <c r="C465" s="116">
        <v>44</v>
      </c>
      <c r="D465" s="116">
        <v>46</v>
      </c>
      <c r="E465" s="117">
        <v>2682.8431321913877</v>
      </c>
      <c r="F465" s="116">
        <v>436</v>
      </c>
      <c r="G465" s="116">
        <v>0</v>
      </c>
      <c r="H465" s="117">
        <v>217564</v>
      </c>
      <c r="I465" s="117">
        <v>63600</v>
      </c>
      <c r="J465" s="117">
        <v>158564</v>
      </c>
      <c r="K465" s="116" t="s">
        <v>123</v>
      </c>
      <c r="L465" s="116" t="s">
        <v>123</v>
      </c>
      <c r="M465" s="120">
        <v>0.96888888888888891</v>
      </c>
      <c r="N465" s="126"/>
      <c r="O465" s="126"/>
      <c r="P465" s="112">
        <f>AVERAGE($F$5:F465)</f>
        <v>436.29501084598701</v>
      </c>
      <c r="Q465" s="112">
        <f>AVERAGE(G$5:G465)</f>
        <v>4.5553145336225599E-2</v>
      </c>
      <c r="R465" s="113">
        <f>AVERAGE(H$5:H465)</f>
        <v>217711.21041214751</v>
      </c>
      <c r="S465" s="113">
        <f>AVERAGE(I$5:I465)</f>
        <v>63652.232104121475</v>
      </c>
      <c r="T465" s="113">
        <f>AVERAGE(J$5:J465)</f>
        <v>158624.92190889371</v>
      </c>
      <c r="U465" s="118">
        <f>AVERAGE($M$5:M465)</f>
        <v>0.96954446854663756</v>
      </c>
      <c r="AH465" s="116">
        <v>461</v>
      </c>
      <c r="AI465" s="116">
        <v>500</v>
      </c>
      <c r="AJ465" s="116">
        <v>47</v>
      </c>
      <c r="AK465" s="116">
        <v>42</v>
      </c>
      <c r="AL465" s="117">
        <v>4652.0918102221422</v>
      </c>
      <c r="AM465" s="116">
        <v>440</v>
      </c>
      <c r="AN465" s="116">
        <v>0</v>
      </c>
      <c r="AO465" s="117">
        <v>263560</v>
      </c>
      <c r="AP465" s="117">
        <v>64000</v>
      </c>
      <c r="AQ465" s="117">
        <v>203760</v>
      </c>
      <c r="AR465" s="116" t="s">
        <v>123</v>
      </c>
      <c r="AS465" s="116" t="s">
        <v>123</v>
      </c>
      <c r="AT465" s="120">
        <v>0.97777777777777775</v>
      </c>
      <c r="AU465" s="126"/>
      <c r="AV465" s="126"/>
      <c r="AW465" s="112">
        <f>AVERAGE(AM$5:AM465)</f>
        <v>439.63557483731017</v>
      </c>
      <c r="AX465" s="112">
        <f>AVERAGE(AN$5:AN465)</f>
        <v>0.2299349240780911</v>
      </c>
      <c r="AY465" s="113">
        <f>AVERAGE(AO$5:AO465)</f>
        <v>263341.7093275488</v>
      </c>
      <c r="AZ465" s="113">
        <f>AVERAGE(AP$5:AP465)</f>
        <v>64101.288503253796</v>
      </c>
      <c r="BA465" s="113">
        <f>AVERAGE(AQ$5:AQ465)</f>
        <v>203286.40780911062</v>
      </c>
      <c r="BB465" s="118">
        <f>AVERAGE($AT$5:AT465)</f>
        <v>0.9769679440829121</v>
      </c>
      <c r="BC465" s="6"/>
      <c r="BD465" s="6"/>
      <c r="BE465" s="6"/>
      <c r="BF465" s="6"/>
      <c r="BG465" s="10"/>
    </row>
    <row r="466" spans="1:59" x14ac:dyDescent="0.25">
      <c r="A466" s="116">
        <v>462</v>
      </c>
      <c r="B466" s="116">
        <v>573</v>
      </c>
      <c r="C466" s="116">
        <v>40</v>
      </c>
      <c r="D466" s="116">
        <v>40</v>
      </c>
      <c r="E466" s="117">
        <v>4212.229157707221</v>
      </c>
      <c r="F466" s="116">
        <v>442</v>
      </c>
      <c r="G466" s="116">
        <v>0</v>
      </c>
      <c r="H466" s="117">
        <v>220558</v>
      </c>
      <c r="I466" s="117">
        <v>64200</v>
      </c>
      <c r="J466" s="117">
        <v>160358</v>
      </c>
      <c r="K466" s="116" t="s">
        <v>123</v>
      </c>
      <c r="L466" s="116" t="s">
        <v>123</v>
      </c>
      <c r="M466" s="120">
        <v>0.98222222222222222</v>
      </c>
      <c r="N466" s="126"/>
      <c r="O466" s="126"/>
      <c r="P466" s="112">
        <f>AVERAGE($F$5:F466)</f>
        <v>436.30735930735932</v>
      </c>
      <c r="Q466" s="112">
        <f>AVERAGE(G$5:G466)</f>
        <v>4.5454545454545456E-2</v>
      </c>
      <c r="R466" s="113">
        <f>AVERAGE(H$5:H466)</f>
        <v>217717.3722943723</v>
      </c>
      <c r="S466" s="113">
        <f>AVERAGE(I$5:I466)</f>
        <v>63653.417748917745</v>
      </c>
      <c r="T466" s="113">
        <f>AVERAGE(J$5:J466)</f>
        <v>158628.67316017317</v>
      </c>
      <c r="U466" s="118">
        <f>AVERAGE($M$5:M466)</f>
        <v>0.96957190957190942</v>
      </c>
      <c r="AH466" s="116">
        <v>462</v>
      </c>
      <c r="AI466" s="116">
        <v>496</v>
      </c>
      <c r="AJ466" s="116">
        <v>38</v>
      </c>
      <c r="AK466" s="116">
        <v>36</v>
      </c>
      <c r="AL466" s="117">
        <v>2228.4199434020679</v>
      </c>
      <c r="AM466" s="116">
        <v>446</v>
      </c>
      <c r="AN466" s="116">
        <v>0</v>
      </c>
      <c r="AO466" s="117">
        <v>267154</v>
      </c>
      <c r="AP466" s="117">
        <v>64600</v>
      </c>
      <c r="AQ466" s="117">
        <v>206154</v>
      </c>
      <c r="AR466" s="116" t="s">
        <v>123</v>
      </c>
      <c r="AS466" s="116" t="s">
        <v>123</v>
      </c>
      <c r="AT466" s="120">
        <v>0.99111111111111116</v>
      </c>
      <c r="AU466" s="126"/>
      <c r="AV466" s="126"/>
      <c r="AW466" s="112">
        <f>AVERAGE(AM$5:AM466)</f>
        <v>439.64935064935065</v>
      </c>
      <c r="AX466" s="112">
        <f>AVERAGE(AN$5:AN466)</f>
        <v>0.22943722943722944</v>
      </c>
      <c r="AY466" s="113">
        <f>AVERAGE(AO$5:AO466)</f>
        <v>263349.96103896102</v>
      </c>
      <c r="AZ466" s="113">
        <f>AVERAGE(AP$5:AP466)</f>
        <v>64102.367965367965</v>
      </c>
      <c r="BA466" s="113">
        <f>AVERAGE(AQ$5:AQ466)</f>
        <v>203292.61471861473</v>
      </c>
      <c r="BB466" s="118">
        <f>AVERAGE($AT$5:AT466)</f>
        <v>0.97699855699855764</v>
      </c>
    </row>
    <row r="467" spans="1:59" x14ac:dyDescent="0.25">
      <c r="A467" s="116">
        <v>463</v>
      </c>
      <c r="B467" s="116">
        <v>521</v>
      </c>
      <c r="C467" s="116">
        <v>34</v>
      </c>
      <c r="D467" s="116">
        <v>49</v>
      </c>
      <c r="E467" s="117">
        <v>2962.9686351878413</v>
      </c>
      <c r="F467" s="116">
        <v>433</v>
      </c>
      <c r="G467" s="116">
        <v>0</v>
      </c>
      <c r="H467" s="117">
        <v>216067</v>
      </c>
      <c r="I467" s="117">
        <v>63300</v>
      </c>
      <c r="J467" s="117">
        <v>157667</v>
      </c>
      <c r="K467" s="116" t="s">
        <v>123</v>
      </c>
      <c r="L467" s="116" t="s">
        <v>123</v>
      </c>
      <c r="M467" s="120">
        <v>0.9622222222222222</v>
      </c>
      <c r="N467" s="126"/>
      <c r="O467" s="126"/>
      <c r="P467" s="112">
        <f>AVERAGE($F$5:F467)</f>
        <v>436.3002159827214</v>
      </c>
      <c r="Q467" s="112">
        <f>AVERAGE(G$5:G467)</f>
        <v>4.5356371490280781E-2</v>
      </c>
      <c r="R467" s="113">
        <f>AVERAGE(H$5:H467)</f>
        <v>217713.80777537797</v>
      </c>
      <c r="S467" s="113">
        <f>AVERAGE(I$5:I467)</f>
        <v>63652.654427645786</v>
      </c>
      <c r="T467" s="113">
        <f>AVERAGE(J$5:J467)</f>
        <v>158626.596112311</v>
      </c>
      <c r="U467" s="118">
        <f>AVERAGE($M$5:M467)</f>
        <v>0.96955603551715852</v>
      </c>
      <c r="AH467" s="116">
        <v>463</v>
      </c>
      <c r="AI467" s="116">
        <v>545</v>
      </c>
      <c r="AJ467" s="116">
        <v>41</v>
      </c>
      <c r="AK467" s="116">
        <v>40</v>
      </c>
      <c r="AL467" s="117">
        <v>2212.8727826097165</v>
      </c>
      <c r="AM467" s="116">
        <v>442</v>
      </c>
      <c r="AN467" s="116">
        <v>0</v>
      </c>
      <c r="AO467" s="117">
        <v>264758</v>
      </c>
      <c r="AP467" s="117">
        <v>64200</v>
      </c>
      <c r="AQ467" s="117">
        <v>204558</v>
      </c>
      <c r="AR467" s="116" t="s">
        <v>123</v>
      </c>
      <c r="AS467" s="116" t="s">
        <v>123</v>
      </c>
      <c r="AT467" s="120">
        <v>0.98222222222222222</v>
      </c>
      <c r="AU467" s="126"/>
      <c r="AV467" s="126"/>
      <c r="AW467" s="112">
        <f>AVERAGE(AM$5:AM467)</f>
        <v>439.65442764578836</v>
      </c>
      <c r="AX467" s="112">
        <f>AVERAGE(AN$5:AN467)</f>
        <v>0.22894168466522677</v>
      </c>
      <c r="AY467" s="113">
        <f>AVERAGE(AO$5:AO467)</f>
        <v>263353.00215982721</v>
      </c>
      <c r="AZ467" s="113">
        <f>AVERAGE(AP$5:AP467)</f>
        <v>64102.578833693304</v>
      </c>
      <c r="BA467" s="113">
        <f>AVERAGE(AQ$5:AQ467)</f>
        <v>203295.34773218143</v>
      </c>
      <c r="BB467" s="118">
        <f>AVERAGE($AT$5:AT467)</f>
        <v>0.97700983921286355</v>
      </c>
      <c r="BC467" s="6"/>
      <c r="BD467" s="6"/>
      <c r="BE467" s="6"/>
      <c r="BF467" s="6"/>
      <c r="BG467" s="6"/>
    </row>
    <row r="468" spans="1:59" x14ac:dyDescent="0.25">
      <c r="A468" s="116">
        <v>464</v>
      </c>
      <c r="B468" s="116">
        <v>619</v>
      </c>
      <c r="C468" s="116">
        <v>38</v>
      </c>
      <c r="D468" s="116">
        <v>53</v>
      </c>
      <c r="E468" s="117">
        <v>2728.9291759466914</v>
      </c>
      <c r="F468" s="116">
        <v>429</v>
      </c>
      <c r="G468" s="116">
        <v>0</v>
      </c>
      <c r="H468" s="117">
        <v>214071</v>
      </c>
      <c r="I468" s="117">
        <v>62900</v>
      </c>
      <c r="J468" s="117">
        <v>156471</v>
      </c>
      <c r="K468" s="116" t="s">
        <v>123</v>
      </c>
      <c r="L468" s="116" t="s">
        <v>123</v>
      </c>
      <c r="M468" s="120">
        <v>0.95333333333333337</v>
      </c>
      <c r="N468" s="126"/>
      <c r="O468" s="126"/>
      <c r="P468" s="112">
        <f>AVERAGE($F$5:F468)</f>
        <v>436.2844827586207</v>
      </c>
      <c r="Q468" s="112">
        <f>AVERAGE(G$5:G468)</f>
        <v>4.5258620689655173E-2</v>
      </c>
      <c r="R468" s="113">
        <f>AVERAGE(H$5:H468)</f>
        <v>217705.95689655171</v>
      </c>
      <c r="S468" s="113">
        <f>AVERAGE(I$5:I468)</f>
        <v>63651.03232758621</v>
      </c>
      <c r="T468" s="113">
        <f>AVERAGE(J$5:J468)</f>
        <v>158621.95043103449</v>
      </c>
      <c r="U468" s="118">
        <f>AVERAGE($M$5:M468)</f>
        <v>0.96952107279693467</v>
      </c>
      <c r="AH468" s="116">
        <v>464</v>
      </c>
      <c r="AI468" s="116">
        <v>529</v>
      </c>
      <c r="AJ468" s="116">
        <v>29</v>
      </c>
      <c r="AK468" s="116">
        <v>46</v>
      </c>
      <c r="AL468" s="117">
        <v>2287.7922325934969</v>
      </c>
      <c r="AM468" s="116">
        <v>436</v>
      </c>
      <c r="AN468" s="116">
        <v>0</v>
      </c>
      <c r="AO468" s="117">
        <v>261164</v>
      </c>
      <c r="AP468" s="117">
        <v>63600</v>
      </c>
      <c r="AQ468" s="117">
        <v>202164</v>
      </c>
      <c r="AR468" s="116" t="s">
        <v>123</v>
      </c>
      <c r="AS468" s="116" t="s">
        <v>123</v>
      </c>
      <c r="AT468" s="120">
        <v>0.96888888888888891</v>
      </c>
      <c r="AU468" s="126"/>
      <c r="AV468" s="126"/>
      <c r="AW468" s="112">
        <f>AVERAGE(AM$5:AM468)</f>
        <v>439.64655172413791</v>
      </c>
      <c r="AX468" s="112">
        <f>AVERAGE(AN$5:AN468)</f>
        <v>0.22844827586206898</v>
      </c>
      <c r="AY468" s="113">
        <f>AVERAGE(AO$5:AO468)</f>
        <v>263348.28448275861</v>
      </c>
      <c r="AZ468" s="113">
        <f>AVERAGE(AP$5:AP468)</f>
        <v>64101.495689655174</v>
      </c>
      <c r="BA468" s="113">
        <f>AVERAGE(AQ$5:AQ468)</f>
        <v>203292.90948275861</v>
      </c>
      <c r="BB468" s="118">
        <f>AVERAGE($AT$5:AT468)</f>
        <v>0.97699233716475153</v>
      </c>
      <c r="BC468" s="10"/>
      <c r="BD468" s="10"/>
      <c r="BE468" s="10"/>
      <c r="BF468" s="10"/>
      <c r="BG468" s="6"/>
    </row>
    <row r="469" spans="1:59" x14ac:dyDescent="0.25">
      <c r="A469" s="116">
        <v>465</v>
      </c>
      <c r="B469" s="116">
        <v>579</v>
      </c>
      <c r="C469" s="116">
        <v>46</v>
      </c>
      <c r="D469" s="116">
        <v>56</v>
      </c>
      <c r="E469" s="117">
        <v>4143.2039937176669</v>
      </c>
      <c r="F469" s="116">
        <v>426</v>
      </c>
      <c r="G469" s="116">
        <v>0</v>
      </c>
      <c r="H469" s="117">
        <v>212574</v>
      </c>
      <c r="I469" s="117">
        <v>62600</v>
      </c>
      <c r="J469" s="117">
        <v>155574</v>
      </c>
      <c r="K469" s="116" t="s">
        <v>123</v>
      </c>
      <c r="L469" s="116" t="s">
        <v>123</v>
      </c>
      <c r="M469" s="120">
        <v>0.94666666666666666</v>
      </c>
      <c r="N469" s="126"/>
      <c r="O469" s="126"/>
      <c r="P469" s="112">
        <f>AVERAGE($F$5:F469)</f>
        <v>436.26236559139784</v>
      </c>
      <c r="Q469" s="112">
        <f>AVERAGE(G$5:G469)</f>
        <v>4.5161290322580643E-2</v>
      </c>
      <c r="R469" s="113">
        <f>AVERAGE(H$5:H469)</f>
        <v>217694.92043010754</v>
      </c>
      <c r="S469" s="113">
        <f>AVERAGE(I$5:I469)</f>
        <v>63648.772043010751</v>
      </c>
      <c r="T469" s="113">
        <f>AVERAGE(J$5:J469)</f>
        <v>158615.39569892472</v>
      </c>
      <c r="U469" s="118">
        <f>AVERAGE($M$5:M469)</f>
        <v>0.96947192353643952</v>
      </c>
      <c r="AH469" s="116">
        <v>465</v>
      </c>
      <c r="AI469" s="116">
        <v>447</v>
      </c>
      <c r="AJ469" s="116">
        <v>33</v>
      </c>
      <c r="AK469" s="116">
        <v>39</v>
      </c>
      <c r="AL469" s="117">
        <v>4265.1020103322126</v>
      </c>
      <c r="AM469" s="116">
        <v>441</v>
      </c>
      <c r="AN469" s="116">
        <v>0</v>
      </c>
      <c r="AO469" s="117">
        <v>264159</v>
      </c>
      <c r="AP469" s="117">
        <v>64100</v>
      </c>
      <c r="AQ469" s="117">
        <v>203959</v>
      </c>
      <c r="AR469" s="116" t="s">
        <v>123</v>
      </c>
      <c r="AS469" s="116" t="s">
        <v>123</v>
      </c>
      <c r="AT469" s="120">
        <v>0.98</v>
      </c>
      <c r="AU469" s="126"/>
      <c r="AV469" s="126"/>
      <c r="AW469" s="112">
        <f>AVERAGE(AM$5:AM469)</f>
        <v>439.64946236559138</v>
      </c>
      <c r="AX469" s="112">
        <f>AVERAGE(AN$5:AN469)</f>
        <v>0.22795698924731184</v>
      </c>
      <c r="AY469" s="113">
        <f>AVERAGE(AO$5:AO469)</f>
        <v>263350.02795698924</v>
      </c>
      <c r="AZ469" s="113">
        <f>AVERAGE(AP$5:AP469)</f>
        <v>64101.492473118276</v>
      </c>
      <c r="BA469" s="113">
        <f>AVERAGE(AQ$5:AQ469)</f>
        <v>203294.34193548388</v>
      </c>
      <c r="BB469" s="118">
        <f>AVERAGE($AT$5:AT469)</f>
        <v>0.97699880525687044</v>
      </c>
      <c r="BC469" s="6"/>
      <c r="BD469" s="6"/>
      <c r="BE469" s="6"/>
      <c r="BF469" s="6"/>
      <c r="BG469" s="10"/>
    </row>
    <row r="470" spans="1:59" x14ac:dyDescent="0.25">
      <c r="A470" s="116">
        <v>466</v>
      </c>
      <c r="B470" s="116">
        <v>627</v>
      </c>
      <c r="C470" s="116">
        <v>40</v>
      </c>
      <c r="D470" s="116">
        <v>47</v>
      </c>
      <c r="E470" s="117">
        <v>2202.3053401675688</v>
      </c>
      <c r="F470" s="116">
        <v>435</v>
      </c>
      <c r="G470" s="116">
        <v>0</v>
      </c>
      <c r="H470" s="117">
        <v>217065</v>
      </c>
      <c r="I470" s="117">
        <v>63500</v>
      </c>
      <c r="J470" s="117">
        <v>158265</v>
      </c>
      <c r="K470" s="116" t="s">
        <v>123</v>
      </c>
      <c r="L470" s="116" t="s">
        <v>123</v>
      </c>
      <c r="M470" s="120">
        <v>0.96666666666666667</v>
      </c>
      <c r="N470" s="126"/>
      <c r="O470" s="126"/>
      <c r="P470" s="112">
        <f>AVERAGE($F$5:F470)</f>
        <v>436.25965665236049</v>
      </c>
      <c r="Q470" s="112">
        <f>AVERAGE(G$5:G470)</f>
        <v>4.5064377682403435E-2</v>
      </c>
      <c r="R470" s="113">
        <f>AVERAGE(H$5:H470)</f>
        <v>217693.56866952789</v>
      </c>
      <c r="S470" s="113">
        <f>AVERAGE(I$5:I470)</f>
        <v>63648.452789699571</v>
      </c>
      <c r="T470" s="113">
        <f>AVERAGE(J$5:J470)</f>
        <v>158614.64377682403</v>
      </c>
      <c r="U470" s="118">
        <f>AVERAGE($M$5:M470)</f>
        <v>0.96946590367191199</v>
      </c>
      <c r="AH470" s="116">
        <v>466</v>
      </c>
      <c r="AI470" s="116">
        <v>537</v>
      </c>
      <c r="AJ470" s="116">
        <v>32</v>
      </c>
      <c r="AK470" s="116">
        <v>45</v>
      </c>
      <c r="AL470" s="117">
        <v>4959.6216112814773</v>
      </c>
      <c r="AM470" s="116">
        <v>437</v>
      </c>
      <c r="AN470" s="116">
        <v>0</v>
      </c>
      <c r="AO470" s="117">
        <v>261763</v>
      </c>
      <c r="AP470" s="117">
        <v>63700</v>
      </c>
      <c r="AQ470" s="117">
        <v>202563</v>
      </c>
      <c r="AR470" s="116" t="s">
        <v>123</v>
      </c>
      <c r="AS470" s="116" t="s">
        <v>123</v>
      </c>
      <c r="AT470" s="120">
        <v>0.97111111111111115</v>
      </c>
      <c r="AU470" s="126"/>
      <c r="AV470" s="126"/>
      <c r="AW470" s="112">
        <f>AVERAGE(AM$5:AM470)</f>
        <v>439.64377682403432</v>
      </c>
      <c r="AX470" s="112">
        <f>AVERAGE(AN$5:AN470)</f>
        <v>0.22746781115879827</v>
      </c>
      <c r="AY470" s="113">
        <f>AVERAGE(AO$5:AO470)</f>
        <v>263346.62231759657</v>
      </c>
      <c r="AZ470" s="113">
        <f>AVERAGE(AP$5:AP470)</f>
        <v>64100.630901287557</v>
      </c>
      <c r="BA470" s="113">
        <f>AVERAGE(AQ$5:AQ470)</f>
        <v>203292.77253218883</v>
      </c>
      <c r="BB470" s="118">
        <f>AVERAGE($AT$5:AT470)</f>
        <v>0.97698617072007699</v>
      </c>
    </row>
    <row r="471" spans="1:59" x14ac:dyDescent="0.25">
      <c r="A471" s="116">
        <v>467</v>
      </c>
      <c r="B471" s="116">
        <v>621</v>
      </c>
      <c r="C471" s="116">
        <v>47</v>
      </c>
      <c r="D471" s="116">
        <v>46</v>
      </c>
      <c r="E471" s="117">
        <v>2275.4826287964947</v>
      </c>
      <c r="F471" s="116">
        <v>436</v>
      </c>
      <c r="G471" s="116">
        <v>0</v>
      </c>
      <c r="H471" s="117">
        <v>217564</v>
      </c>
      <c r="I471" s="117">
        <v>63600</v>
      </c>
      <c r="J471" s="117">
        <v>158564</v>
      </c>
      <c r="K471" s="116" t="s">
        <v>123</v>
      </c>
      <c r="L471" s="116" t="s">
        <v>123</v>
      </c>
      <c r="M471" s="120">
        <v>0.96888888888888891</v>
      </c>
      <c r="N471" s="126"/>
      <c r="O471" s="126"/>
      <c r="P471" s="112">
        <f>AVERAGE($F$5:F471)</f>
        <v>436.25910064239827</v>
      </c>
      <c r="Q471" s="112">
        <f>AVERAGE(G$5:G471)</f>
        <v>4.4967880085653104E-2</v>
      </c>
      <c r="R471" s="113">
        <f>AVERAGE(H$5:H471)</f>
        <v>217693.29122055674</v>
      </c>
      <c r="S471" s="113">
        <f>AVERAGE(I$5:I471)</f>
        <v>63648.349036402571</v>
      </c>
      <c r="T471" s="113">
        <f>AVERAGE(J$5:J471)</f>
        <v>158614.53533190579</v>
      </c>
      <c r="U471" s="118">
        <f>AVERAGE($M$5:M471)</f>
        <v>0.96946466809421816</v>
      </c>
      <c r="AH471" s="116">
        <v>467</v>
      </c>
      <c r="AI471" s="116">
        <v>520</v>
      </c>
      <c r="AJ471" s="116">
        <v>42</v>
      </c>
      <c r="AK471" s="116">
        <v>39</v>
      </c>
      <c r="AL471" s="117">
        <v>2048.0829379543202</v>
      </c>
      <c r="AM471" s="116">
        <v>443</v>
      </c>
      <c r="AN471" s="116">
        <v>0</v>
      </c>
      <c r="AO471" s="117">
        <v>265357</v>
      </c>
      <c r="AP471" s="117">
        <v>64300</v>
      </c>
      <c r="AQ471" s="117">
        <v>204957</v>
      </c>
      <c r="AR471" s="116" t="s">
        <v>123</v>
      </c>
      <c r="AS471" s="116" t="s">
        <v>123</v>
      </c>
      <c r="AT471" s="120">
        <v>0.98444444444444446</v>
      </c>
      <c r="AU471" s="126"/>
      <c r="AV471" s="126"/>
      <c r="AW471" s="112">
        <f>AVERAGE(AM$5:AM471)</f>
        <v>439.6509635974304</v>
      </c>
      <c r="AX471" s="112">
        <f>AVERAGE(AN$5:AN471)</f>
        <v>0.22698072805139186</v>
      </c>
      <c r="AY471" s="113">
        <f>AVERAGE(AO$5:AO471)</f>
        <v>263350.92719486082</v>
      </c>
      <c r="AZ471" s="113">
        <f>AVERAGE(AP$5:AP471)</f>
        <v>64101.057815845823</v>
      </c>
      <c r="BA471" s="113">
        <f>AVERAGE(AQ$5:AQ471)</f>
        <v>203296.33618843684</v>
      </c>
      <c r="BB471" s="118">
        <f>AVERAGE($AT$5:AT471)</f>
        <v>0.97700214132762375</v>
      </c>
      <c r="BC471" s="6"/>
      <c r="BD471" s="6"/>
      <c r="BE471" s="6"/>
      <c r="BF471" s="6"/>
      <c r="BG471" s="6"/>
    </row>
    <row r="472" spans="1:59" x14ac:dyDescent="0.25">
      <c r="A472" s="116">
        <v>468</v>
      </c>
      <c r="B472" s="116">
        <v>597</v>
      </c>
      <c r="C472" s="116">
        <v>44</v>
      </c>
      <c r="D472" s="116">
        <v>48</v>
      </c>
      <c r="E472" s="117">
        <v>4481.4280409832936</v>
      </c>
      <c r="F472" s="116">
        <v>434</v>
      </c>
      <c r="G472" s="116">
        <v>0</v>
      </c>
      <c r="H472" s="117">
        <v>216566</v>
      </c>
      <c r="I472" s="117">
        <v>63400</v>
      </c>
      <c r="J472" s="117">
        <v>157966</v>
      </c>
      <c r="K472" s="116" t="s">
        <v>123</v>
      </c>
      <c r="L472" s="116" t="s">
        <v>123</v>
      </c>
      <c r="M472" s="120">
        <v>0.96444444444444444</v>
      </c>
      <c r="N472" s="126"/>
      <c r="O472" s="126"/>
      <c r="P472" s="112">
        <f>AVERAGE($F$5:F472)</f>
        <v>436.2542735042735</v>
      </c>
      <c r="Q472" s="112">
        <f>AVERAGE(G$5:G472)</f>
        <v>4.4871794871794872E-2</v>
      </c>
      <c r="R472" s="113">
        <f>AVERAGE(H$5:H472)</f>
        <v>217690.88247863247</v>
      </c>
      <c r="S472" s="113">
        <f>AVERAGE(I$5:I472)</f>
        <v>63647.818376068375</v>
      </c>
      <c r="T472" s="113">
        <f>AVERAGE(J$5:J472)</f>
        <v>158613.14957264956</v>
      </c>
      <c r="U472" s="118">
        <f>AVERAGE($M$5:M472)</f>
        <v>0.96945394112060757</v>
      </c>
      <c r="AH472" s="116">
        <v>468</v>
      </c>
      <c r="AI472" s="116">
        <v>494</v>
      </c>
      <c r="AJ472" s="116">
        <v>32</v>
      </c>
      <c r="AK472" s="116">
        <v>39</v>
      </c>
      <c r="AL472" s="117">
        <v>3182.4025028435381</v>
      </c>
      <c r="AM472" s="116">
        <v>443</v>
      </c>
      <c r="AN472" s="116">
        <v>0</v>
      </c>
      <c r="AO472" s="117">
        <v>265357</v>
      </c>
      <c r="AP472" s="117">
        <v>64300</v>
      </c>
      <c r="AQ472" s="117">
        <v>204957</v>
      </c>
      <c r="AR472" s="116" t="s">
        <v>123</v>
      </c>
      <c r="AS472" s="116" t="s">
        <v>123</v>
      </c>
      <c r="AT472" s="120">
        <v>0.98444444444444446</v>
      </c>
      <c r="AU472" s="126"/>
      <c r="AV472" s="126"/>
      <c r="AW472" s="112">
        <f>AVERAGE(AM$5:AM472)</f>
        <v>439.65811965811963</v>
      </c>
      <c r="AX472" s="112">
        <f>AVERAGE(AN$5:AN472)</f>
        <v>0.2264957264957265</v>
      </c>
      <c r="AY472" s="113">
        <f>AVERAGE(AO$5:AO472)</f>
        <v>263355.21367521369</v>
      </c>
      <c r="AZ472" s="113">
        <f>AVERAGE(AP$5:AP472)</f>
        <v>64101.482905982906</v>
      </c>
      <c r="BA472" s="113">
        <f>AVERAGE(AQ$5:AQ472)</f>
        <v>203299.88461538462</v>
      </c>
      <c r="BB472" s="118">
        <f>AVERAGE($AT$5:AT472)</f>
        <v>0.9770180436847109</v>
      </c>
      <c r="BC472" s="10"/>
      <c r="BD472" s="10"/>
      <c r="BE472" s="10"/>
      <c r="BF472" s="10"/>
      <c r="BG472" s="6"/>
    </row>
    <row r="473" spans="1:59" x14ac:dyDescent="0.25">
      <c r="A473" s="116">
        <v>469</v>
      </c>
      <c r="B473" s="116">
        <v>545</v>
      </c>
      <c r="C473" s="116">
        <v>35</v>
      </c>
      <c r="D473" s="116">
        <v>44</v>
      </c>
      <c r="E473" s="117">
        <v>2299.994804369147</v>
      </c>
      <c r="F473" s="116">
        <v>438</v>
      </c>
      <c r="G473" s="116">
        <v>0</v>
      </c>
      <c r="H473" s="117">
        <v>218562</v>
      </c>
      <c r="I473" s="117">
        <v>63800</v>
      </c>
      <c r="J473" s="117">
        <v>159162</v>
      </c>
      <c r="K473" s="116" t="s">
        <v>123</v>
      </c>
      <c r="L473" s="116" t="s">
        <v>123</v>
      </c>
      <c r="M473" s="120">
        <v>0.97333333333333338</v>
      </c>
      <c r="N473" s="126"/>
      <c r="O473" s="126"/>
      <c r="P473" s="112">
        <f>AVERAGE($F$5:F473)</f>
        <v>436.25799573560766</v>
      </c>
      <c r="Q473" s="112">
        <f>AVERAGE(G$5:G473)</f>
        <v>4.4776119402985072E-2</v>
      </c>
      <c r="R473" s="113">
        <f>AVERAGE(H$5:H473)</f>
        <v>217692.73987206822</v>
      </c>
      <c r="S473" s="113">
        <f>AVERAGE(I$5:I473)</f>
        <v>63648.142857142855</v>
      </c>
      <c r="T473" s="113">
        <f>AVERAGE(J$5:J473)</f>
        <v>158614.31982942432</v>
      </c>
      <c r="U473" s="118">
        <f>AVERAGE($M$5:M473)</f>
        <v>0.96946221274579469</v>
      </c>
      <c r="AH473" s="116">
        <v>469</v>
      </c>
      <c r="AI473" s="116">
        <v>498</v>
      </c>
      <c r="AJ473" s="116">
        <v>42</v>
      </c>
      <c r="AK473" s="116">
        <v>40</v>
      </c>
      <c r="AL473" s="117">
        <v>4522.0905024469412</v>
      </c>
      <c r="AM473" s="116">
        <v>442</v>
      </c>
      <c r="AN473" s="116">
        <v>0</v>
      </c>
      <c r="AO473" s="117">
        <v>264758</v>
      </c>
      <c r="AP473" s="117">
        <v>64200</v>
      </c>
      <c r="AQ473" s="117">
        <v>204558</v>
      </c>
      <c r="AR473" s="116" t="s">
        <v>123</v>
      </c>
      <c r="AS473" s="116" t="s">
        <v>123</v>
      </c>
      <c r="AT473" s="120">
        <v>0.98222222222222222</v>
      </c>
      <c r="AU473" s="126"/>
      <c r="AV473" s="126"/>
      <c r="AW473" s="112">
        <f>AVERAGE(AM$5:AM473)</f>
        <v>439.6631130063966</v>
      </c>
      <c r="AX473" s="112">
        <f>AVERAGE(AN$5:AN473)</f>
        <v>0.22601279317697229</v>
      </c>
      <c r="AY473" s="113">
        <f>AVERAGE(AO$5:AO473)</f>
        <v>263358.20469083154</v>
      </c>
      <c r="AZ473" s="113">
        <f>AVERAGE(AP$5:AP473)</f>
        <v>64101.692963752663</v>
      </c>
      <c r="BA473" s="113">
        <f>AVERAGE(AQ$5:AQ473)</f>
        <v>203302.56716417911</v>
      </c>
      <c r="BB473" s="118">
        <f>AVERAGE($AT$5:AT473)</f>
        <v>0.97702914001421515</v>
      </c>
      <c r="BC473" s="6"/>
      <c r="BD473" s="6"/>
      <c r="BE473" s="6"/>
      <c r="BF473" s="6"/>
      <c r="BG473" s="10"/>
    </row>
    <row r="474" spans="1:59" x14ac:dyDescent="0.25">
      <c r="A474" s="116">
        <v>470</v>
      </c>
      <c r="B474" s="116">
        <v>544</v>
      </c>
      <c r="C474" s="116">
        <v>40</v>
      </c>
      <c r="D474" s="116">
        <v>58</v>
      </c>
      <c r="E474" s="117">
        <v>3595.5295878297607</v>
      </c>
      <c r="F474" s="116">
        <v>424</v>
      </c>
      <c r="G474" s="116">
        <v>0</v>
      </c>
      <c r="H474" s="117">
        <v>211576</v>
      </c>
      <c r="I474" s="117">
        <v>62400</v>
      </c>
      <c r="J474" s="117">
        <v>154976</v>
      </c>
      <c r="K474" s="116" t="s">
        <v>123</v>
      </c>
      <c r="L474" s="116" t="s">
        <v>123</v>
      </c>
      <c r="M474" s="120">
        <v>0.94222222222222218</v>
      </c>
      <c r="N474" s="126"/>
      <c r="O474" s="126"/>
      <c r="P474" s="112">
        <f>AVERAGE($F$5:F474)</f>
        <v>436.23191489361704</v>
      </c>
      <c r="Q474" s="112">
        <f>AVERAGE(G$5:G474)</f>
        <v>4.4680851063829789E-2</v>
      </c>
      <c r="R474" s="113">
        <f>AVERAGE(H$5:H474)</f>
        <v>217679.72553191488</v>
      </c>
      <c r="S474" s="113">
        <f>AVERAGE(I$5:I474)</f>
        <v>63645.48723404255</v>
      </c>
      <c r="T474" s="113">
        <f>AVERAGE(J$5:J474)</f>
        <v>158606.57872340427</v>
      </c>
      <c r="U474" s="118">
        <f>AVERAGE($M$5:M474)</f>
        <v>0.96940425531914876</v>
      </c>
      <c r="AH474" s="116">
        <v>470</v>
      </c>
      <c r="AI474" s="116">
        <v>539</v>
      </c>
      <c r="AJ474" s="116">
        <v>39</v>
      </c>
      <c r="AK474" s="116">
        <v>33</v>
      </c>
      <c r="AL474" s="117">
        <v>3527.7721920410986</v>
      </c>
      <c r="AM474" s="116">
        <v>449</v>
      </c>
      <c r="AN474" s="116">
        <v>0</v>
      </c>
      <c r="AO474" s="117">
        <v>268951</v>
      </c>
      <c r="AP474" s="117">
        <v>64900</v>
      </c>
      <c r="AQ474" s="117">
        <v>207351</v>
      </c>
      <c r="AR474" s="116" t="s">
        <v>123</v>
      </c>
      <c r="AS474" s="116" t="s">
        <v>123</v>
      </c>
      <c r="AT474" s="120">
        <v>0.99777777777777776</v>
      </c>
      <c r="AU474" s="126"/>
      <c r="AV474" s="126"/>
      <c r="AW474" s="112">
        <f>AVERAGE(AM$5:AM474)</f>
        <v>439.68297872340423</v>
      </c>
      <c r="AX474" s="112">
        <f>AVERAGE(AN$5:AN474)</f>
        <v>0.22553191489361701</v>
      </c>
      <c r="AY474" s="113">
        <f>AVERAGE(AO$5:AO474)</f>
        <v>263370.10425531917</v>
      </c>
      <c r="AZ474" s="113">
        <f>AVERAGE(AP$5:AP474)</f>
        <v>64103.391489361704</v>
      </c>
      <c r="BA474" s="113">
        <f>AVERAGE(AQ$5:AQ474)</f>
        <v>203311.18085106384</v>
      </c>
      <c r="BB474" s="118">
        <f>AVERAGE($AT$5:AT474)</f>
        <v>0.97707328605201005</v>
      </c>
    </row>
    <row r="475" spans="1:59" x14ac:dyDescent="0.25">
      <c r="A475" s="116">
        <v>471</v>
      </c>
      <c r="B475" s="116">
        <v>536</v>
      </c>
      <c r="C475" s="116">
        <v>41</v>
      </c>
      <c r="D475" s="116">
        <v>42</v>
      </c>
      <c r="E475" s="117">
        <v>4119.2081213137653</v>
      </c>
      <c r="F475" s="116">
        <v>440</v>
      </c>
      <c r="G475" s="116">
        <v>0</v>
      </c>
      <c r="H475" s="117">
        <v>219560</v>
      </c>
      <c r="I475" s="117">
        <v>64000</v>
      </c>
      <c r="J475" s="117">
        <v>159760</v>
      </c>
      <c r="K475" s="116" t="s">
        <v>123</v>
      </c>
      <c r="L475" s="116" t="s">
        <v>123</v>
      </c>
      <c r="M475" s="120">
        <v>0.97777777777777775</v>
      </c>
      <c r="N475" s="126"/>
      <c r="O475" s="126"/>
      <c r="P475" s="112">
        <f>AVERAGE($F$5:F475)</f>
        <v>436.23991507430998</v>
      </c>
      <c r="Q475" s="112">
        <f>AVERAGE(G$5:G475)</f>
        <v>4.4585987261146494E-2</v>
      </c>
      <c r="R475" s="113">
        <f>AVERAGE(H$5:H475)</f>
        <v>217683.71762208067</v>
      </c>
      <c r="S475" s="113">
        <f>AVERAGE(I$5:I475)</f>
        <v>63646.239915074308</v>
      </c>
      <c r="T475" s="113">
        <f>AVERAGE(J$5:J475)</f>
        <v>158609.02760084925</v>
      </c>
      <c r="U475" s="118">
        <f>AVERAGE($M$5:M475)</f>
        <v>0.96942203349846634</v>
      </c>
      <c r="AH475" s="116">
        <v>471</v>
      </c>
      <c r="AI475" s="116">
        <v>433</v>
      </c>
      <c r="AJ475" s="116">
        <v>41</v>
      </c>
      <c r="AK475" s="116">
        <v>37</v>
      </c>
      <c r="AL475" s="117">
        <v>2747.9458100733536</v>
      </c>
      <c r="AM475" s="116">
        <v>437</v>
      </c>
      <c r="AN475" s="116">
        <v>0</v>
      </c>
      <c r="AO475" s="117">
        <v>261763</v>
      </c>
      <c r="AP475" s="117">
        <v>63700</v>
      </c>
      <c r="AQ475" s="117">
        <v>201763</v>
      </c>
      <c r="AR475" s="116" t="s">
        <v>123</v>
      </c>
      <c r="AS475" s="116" t="s">
        <v>123</v>
      </c>
      <c r="AT475" s="120">
        <v>0.97111111111111115</v>
      </c>
      <c r="AU475" s="126"/>
      <c r="AV475" s="126"/>
      <c r="AW475" s="112">
        <f>AVERAGE(AM$5:AM475)</f>
        <v>439.67728237791931</v>
      </c>
      <c r="AX475" s="112">
        <f>AVERAGE(AN$5:AN475)</f>
        <v>0.22505307855626328</v>
      </c>
      <c r="AY475" s="113">
        <f>AVERAGE(AO$5:AO475)</f>
        <v>263366.69214437366</v>
      </c>
      <c r="AZ475" s="113">
        <f>AVERAGE(AP$5:AP475)</f>
        <v>64102.535031847132</v>
      </c>
      <c r="BA475" s="113">
        <f>AVERAGE(AQ$5:AQ475)</f>
        <v>203307.89384288748</v>
      </c>
      <c r="BB475" s="118">
        <f>AVERAGE($AT$5:AT475)</f>
        <v>0.97706062750648792</v>
      </c>
      <c r="BC475" s="6"/>
      <c r="BD475" s="6"/>
      <c r="BE475" s="6"/>
      <c r="BF475" s="6"/>
      <c r="BG475" s="6"/>
    </row>
    <row r="476" spans="1:59" x14ac:dyDescent="0.25">
      <c r="A476" s="116">
        <v>472</v>
      </c>
      <c r="B476" s="116">
        <v>579</v>
      </c>
      <c r="C476" s="116">
        <v>29</v>
      </c>
      <c r="D476" s="116">
        <v>48</v>
      </c>
      <c r="E476" s="117">
        <v>3703.4010773061173</v>
      </c>
      <c r="F476" s="116">
        <v>434</v>
      </c>
      <c r="G476" s="116">
        <v>0</v>
      </c>
      <c r="H476" s="117">
        <v>216566</v>
      </c>
      <c r="I476" s="117">
        <v>63400</v>
      </c>
      <c r="J476" s="117">
        <v>157966</v>
      </c>
      <c r="K476" s="116" t="s">
        <v>123</v>
      </c>
      <c r="L476" s="116" t="s">
        <v>123</v>
      </c>
      <c r="M476" s="120">
        <v>0.96444444444444444</v>
      </c>
      <c r="N476" s="126"/>
      <c r="O476" s="126"/>
      <c r="P476" s="112">
        <f>AVERAGE($F$5:F476)</f>
        <v>436.23516949152543</v>
      </c>
      <c r="Q476" s="112">
        <f>AVERAGE(G$5:G476)</f>
        <v>4.4491525423728813E-2</v>
      </c>
      <c r="R476" s="113">
        <f>AVERAGE(H$5:H476)</f>
        <v>217681.3495762712</v>
      </c>
      <c r="S476" s="113">
        <f>AVERAGE(I$5:I476)</f>
        <v>63645.718220338982</v>
      </c>
      <c r="T476" s="113">
        <f>AVERAGE(J$5:J476)</f>
        <v>158607.66525423728</v>
      </c>
      <c r="U476" s="118">
        <f>AVERAGE($M$5:M476)</f>
        <v>0.96941148775894515</v>
      </c>
      <c r="AH476" s="116">
        <v>472</v>
      </c>
      <c r="AI476" s="116">
        <v>562</v>
      </c>
      <c r="AJ476" s="116">
        <v>33</v>
      </c>
      <c r="AK476" s="116">
        <v>44</v>
      </c>
      <c r="AL476" s="117">
        <v>3548.5136804705262</v>
      </c>
      <c r="AM476" s="116">
        <v>438</v>
      </c>
      <c r="AN476" s="116">
        <v>0</v>
      </c>
      <c r="AO476" s="117">
        <v>262362</v>
      </c>
      <c r="AP476" s="117">
        <v>63800</v>
      </c>
      <c r="AQ476" s="117">
        <v>202962</v>
      </c>
      <c r="AR476" s="116" t="s">
        <v>123</v>
      </c>
      <c r="AS476" s="116" t="s">
        <v>123</v>
      </c>
      <c r="AT476" s="120">
        <v>0.97333333333333338</v>
      </c>
      <c r="AU476" s="126"/>
      <c r="AV476" s="126"/>
      <c r="AW476" s="112">
        <f>AVERAGE(AM$5:AM476)</f>
        <v>439.67372881355931</v>
      </c>
      <c r="AX476" s="112">
        <f>AVERAGE(AN$5:AN476)</f>
        <v>0.22457627118644069</v>
      </c>
      <c r="AY476" s="113">
        <f>AVERAGE(AO$5:AO476)</f>
        <v>263364.56355932204</v>
      </c>
      <c r="AZ476" s="113">
        <f>AVERAGE(AP$5:AP476)</f>
        <v>64101.894067796609</v>
      </c>
      <c r="BA476" s="113">
        <f>AVERAGE(AQ$5:AQ476)</f>
        <v>203307.16101694916</v>
      </c>
      <c r="BB476" s="118">
        <f>AVERAGE($AT$5:AT476)</f>
        <v>0.9770527306967991</v>
      </c>
      <c r="BC476" s="10"/>
      <c r="BD476" s="10"/>
      <c r="BE476" s="10"/>
      <c r="BF476" s="10"/>
      <c r="BG476" s="6"/>
    </row>
    <row r="477" spans="1:59" x14ac:dyDescent="0.25">
      <c r="A477" s="116">
        <v>473</v>
      </c>
      <c r="B477" s="116">
        <v>559</v>
      </c>
      <c r="C477" s="116">
        <v>39</v>
      </c>
      <c r="D477" s="116">
        <v>49</v>
      </c>
      <c r="E477" s="117">
        <v>3197.4263063239778</v>
      </c>
      <c r="F477" s="116">
        <v>433</v>
      </c>
      <c r="G477" s="116">
        <v>0</v>
      </c>
      <c r="H477" s="117">
        <v>216067</v>
      </c>
      <c r="I477" s="117">
        <v>63300</v>
      </c>
      <c r="J477" s="117">
        <v>157667</v>
      </c>
      <c r="K477" s="116" t="s">
        <v>123</v>
      </c>
      <c r="L477" s="116" t="s">
        <v>123</v>
      </c>
      <c r="M477" s="120">
        <v>0.9622222222222222</v>
      </c>
      <c r="N477" s="126"/>
      <c r="O477" s="126"/>
      <c r="P477" s="112">
        <f>AVERAGE($F$5:F477)</f>
        <v>436.22832980972515</v>
      </c>
      <c r="Q477" s="112">
        <f>AVERAGE(G$5:G477)</f>
        <v>4.4397463002114168E-2</v>
      </c>
      <c r="R477" s="113">
        <f>AVERAGE(H$5:H477)</f>
        <v>217677.93657505285</v>
      </c>
      <c r="S477" s="113">
        <f>AVERAGE(I$5:I477)</f>
        <v>63644.98731501057</v>
      </c>
      <c r="T477" s="113">
        <f>AVERAGE(J$5:J477)</f>
        <v>158605.67653276955</v>
      </c>
      <c r="U477" s="118">
        <f>AVERAGE($M$5:M477)</f>
        <v>0.96939628846605563</v>
      </c>
      <c r="AH477" s="116">
        <v>473</v>
      </c>
      <c r="AI477" s="116">
        <v>626</v>
      </c>
      <c r="AJ477" s="116">
        <v>46</v>
      </c>
      <c r="AK477" s="116">
        <v>40</v>
      </c>
      <c r="AL477" s="117">
        <v>2713.3088351120355</v>
      </c>
      <c r="AM477" s="116">
        <v>442</v>
      </c>
      <c r="AN477" s="116">
        <v>0</v>
      </c>
      <c r="AO477" s="117">
        <v>264758</v>
      </c>
      <c r="AP477" s="117">
        <v>64200</v>
      </c>
      <c r="AQ477" s="117">
        <v>204558</v>
      </c>
      <c r="AR477" s="116" t="s">
        <v>123</v>
      </c>
      <c r="AS477" s="116" t="s">
        <v>123</v>
      </c>
      <c r="AT477" s="120">
        <v>0.98222222222222222</v>
      </c>
      <c r="AU477" s="126"/>
      <c r="AV477" s="126"/>
      <c r="AW477" s="112">
        <f>AVERAGE(AM$5:AM477)</f>
        <v>439.67864693446091</v>
      </c>
      <c r="AX477" s="112">
        <f>AVERAGE(AN$5:AN477)</f>
        <v>0.22410147991543342</v>
      </c>
      <c r="AY477" s="113">
        <f>AVERAGE(AO$5:AO477)</f>
        <v>263367.50951374206</v>
      </c>
      <c r="AZ477" s="113">
        <f>AVERAGE(AP$5:AP477)</f>
        <v>64102.101479915436</v>
      </c>
      <c r="BA477" s="113">
        <f>AVERAGE(AQ$5:AQ477)</f>
        <v>203309.80549682875</v>
      </c>
      <c r="BB477" s="118">
        <f>AVERAGE($AT$5:AT477)</f>
        <v>0.97706365985435817</v>
      </c>
      <c r="BC477" s="6"/>
      <c r="BD477" s="6"/>
      <c r="BE477" s="6"/>
      <c r="BF477" s="6"/>
      <c r="BG477" s="10"/>
    </row>
    <row r="478" spans="1:59" x14ac:dyDescent="0.25">
      <c r="A478" s="116">
        <v>474</v>
      </c>
      <c r="B478" s="116">
        <v>503</v>
      </c>
      <c r="C478" s="116">
        <v>34</v>
      </c>
      <c r="D478" s="116">
        <v>43</v>
      </c>
      <c r="E478" s="117">
        <v>4096.5945323892802</v>
      </c>
      <c r="F478" s="116">
        <v>439</v>
      </c>
      <c r="G478" s="116">
        <v>0</v>
      </c>
      <c r="H478" s="117">
        <v>219061</v>
      </c>
      <c r="I478" s="117">
        <v>63900</v>
      </c>
      <c r="J478" s="117">
        <v>159461</v>
      </c>
      <c r="K478" s="116" t="s">
        <v>123</v>
      </c>
      <c r="L478" s="116" t="s">
        <v>123</v>
      </c>
      <c r="M478" s="120">
        <v>0.97555555555555551</v>
      </c>
      <c r="N478" s="126"/>
      <c r="O478" s="126"/>
      <c r="P478" s="112">
        <f>AVERAGE($F$5:F478)</f>
        <v>436.23417721518985</v>
      </c>
      <c r="Q478" s="112">
        <f>AVERAGE(G$5:G478)</f>
        <v>4.4303797468354431E-2</v>
      </c>
      <c r="R478" s="113">
        <f>AVERAGE(H$5:H478)</f>
        <v>217680.85443037975</v>
      </c>
      <c r="S478" s="113">
        <f>AVERAGE(I$5:I478)</f>
        <v>63645.5253164557</v>
      </c>
      <c r="T478" s="113">
        <f>AVERAGE(J$5:J478)</f>
        <v>158607.48101265822</v>
      </c>
      <c r="U478" s="118">
        <f>AVERAGE($M$5:M478)</f>
        <v>0.9694092827004217</v>
      </c>
      <c r="AH478" s="116">
        <v>474</v>
      </c>
      <c r="AI478" s="116">
        <v>557</v>
      </c>
      <c r="AJ478" s="116">
        <v>38</v>
      </c>
      <c r="AK478" s="116">
        <v>52</v>
      </c>
      <c r="AL478" s="117">
        <v>4732.2153518839286</v>
      </c>
      <c r="AM478" s="116">
        <v>430</v>
      </c>
      <c r="AN478" s="116">
        <v>0</v>
      </c>
      <c r="AO478" s="117">
        <v>257570</v>
      </c>
      <c r="AP478" s="117">
        <v>63000</v>
      </c>
      <c r="AQ478" s="117">
        <v>199770</v>
      </c>
      <c r="AR478" s="116" t="s">
        <v>123</v>
      </c>
      <c r="AS478" s="116" t="s">
        <v>123</v>
      </c>
      <c r="AT478" s="120">
        <v>0.9555555555555556</v>
      </c>
      <c r="AU478" s="126"/>
      <c r="AV478" s="126"/>
      <c r="AW478" s="112">
        <f>AVERAGE(AM$5:AM478)</f>
        <v>439.65822784810126</v>
      </c>
      <c r="AX478" s="112">
        <f>AVERAGE(AN$5:AN478)</f>
        <v>0.22362869198312235</v>
      </c>
      <c r="AY478" s="113">
        <f>AVERAGE(AO$5:AO478)</f>
        <v>263355.27848101268</v>
      </c>
      <c r="AZ478" s="113">
        <f>AVERAGE(AP$5:AP478)</f>
        <v>64099.77637130802</v>
      </c>
      <c r="BA478" s="113">
        <f>AVERAGE(AQ$5:AQ478)</f>
        <v>203302.33755274263</v>
      </c>
      <c r="BB478" s="118">
        <f>AVERAGE($AT$5:AT478)</f>
        <v>0.97701828410689229</v>
      </c>
    </row>
    <row r="479" spans="1:59" x14ac:dyDescent="0.25">
      <c r="A479" s="116">
        <v>475</v>
      </c>
      <c r="B479" s="116">
        <v>537</v>
      </c>
      <c r="C479" s="116">
        <v>44</v>
      </c>
      <c r="D479" s="116">
        <v>44</v>
      </c>
      <c r="E479" s="117">
        <v>3045.5688190269152</v>
      </c>
      <c r="F479" s="116">
        <v>438</v>
      </c>
      <c r="G479" s="116">
        <v>0</v>
      </c>
      <c r="H479" s="117">
        <v>218562</v>
      </c>
      <c r="I479" s="117">
        <v>63800</v>
      </c>
      <c r="J479" s="117">
        <v>159162</v>
      </c>
      <c r="K479" s="116" t="s">
        <v>123</v>
      </c>
      <c r="L479" s="116" t="s">
        <v>123</v>
      </c>
      <c r="M479" s="120">
        <v>0.97333333333333338</v>
      </c>
      <c r="N479" s="126"/>
      <c r="O479" s="126"/>
      <c r="P479" s="112">
        <f>AVERAGE($F$5:F479)</f>
        <v>436.23789473684212</v>
      </c>
      <c r="Q479" s="112">
        <f>AVERAGE(G$5:G479)</f>
        <v>4.4210526315789471E-2</v>
      </c>
      <c r="R479" s="113">
        <f>AVERAGE(H$5:H479)</f>
        <v>217682.7094736842</v>
      </c>
      <c r="S479" s="113">
        <f>AVERAGE(I$5:I479)</f>
        <v>63645.850526315793</v>
      </c>
      <c r="T479" s="113">
        <f>AVERAGE(J$5:J479)</f>
        <v>158608.64842105264</v>
      </c>
      <c r="U479" s="118">
        <f>AVERAGE($M$5:M479)</f>
        <v>0.96941754385964896</v>
      </c>
      <c r="AH479" s="116">
        <v>475</v>
      </c>
      <c r="AI479" s="116">
        <v>450</v>
      </c>
      <c r="AJ479" s="116">
        <v>41</v>
      </c>
      <c r="AK479" s="116">
        <v>46</v>
      </c>
      <c r="AL479" s="117">
        <v>3648.7075124589478</v>
      </c>
      <c r="AM479" s="116">
        <v>436</v>
      </c>
      <c r="AN479" s="116">
        <v>0</v>
      </c>
      <c r="AO479" s="117">
        <v>261164</v>
      </c>
      <c r="AP479" s="117">
        <v>63600</v>
      </c>
      <c r="AQ479" s="117">
        <v>202164</v>
      </c>
      <c r="AR479" s="116" t="s">
        <v>123</v>
      </c>
      <c r="AS479" s="116" t="s">
        <v>123</v>
      </c>
      <c r="AT479" s="120">
        <v>0.96888888888888891</v>
      </c>
      <c r="AU479" s="126"/>
      <c r="AV479" s="126"/>
      <c r="AW479" s="112">
        <f>AVERAGE(AM$5:AM479)</f>
        <v>439.65052631578948</v>
      </c>
      <c r="AX479" s="112">
        <f>AVERAGE(AN$5:AN479)</f>
        <v>0.22315789473684211</v>
      </c>
      <c r="AY479" s="113">
        <f>AVERAGE(AO$5:AO479)</f>
        <v>263350.66526315792</v>
      </c>
      <c r="AZ479" s="113">
        <f>AVERAGE(AP$5:AP479)</f>
        <v>64098.724210526314</v>
      </c>
      <c r="BA479" s="113">
        <f>AVERAGE(AQ$5:AQ479)</f>
        <v>203299.94105263159</v>
      </c>
      <c r="BB479" s="118">
        <f>AVERAGE($AT$5:AT479)</f>
        <v>0.97700116959064398</v>
      </c>
      <c r="BC479" s="6"/>
      <c r="BD479" s="6"/>
      <c r="BE479" s="6"/>
      <c r="BF479" s="6"/>
      <c r="BG479" s="6"/>
    </row>
    <row r="480" spans="1:59" x14ac:dyDescent="0.25">
      <c r="A480" s="116">
        <v>476</v>
      </c>
      <c r="B480" s="116">
        <v>575</v>
      </c>
      <c r="C480" s="116">
        <v>48</v>
      </c>
      <c r="D480" s="116">
        <v>47</v>
      </c>
      <c r="E480" s="117">
        <v>4464.2852152662817</v>
      </c>
      <c r="F480" s="116">
        <v>435</v>
      </c>
      <c r="G480" s="116">
        <v>0</v>
      </c>
      <c r="H480" s="117">
        <v>217065</v>
      </c>
      <c r="I480" s="117">
        <v>63500</v>
      </c>
      <c r="J480" s="117">
        <v>158265</v>
      </c>
      <c r="K480" s="116" t="s">
        <v>123</v>
      </c>
      <c r="L480" s="116" t="s">
        <v>123</v>
      </c>
      <c r="M480" s="120">
        <v>0.96666666666666667</v>
      </c>
      <c r="N480" s="126"/>
      <c r="O480" s="126"/>
      <c r="P480" s="112">
        <f>AVERAGE($F$5:F480)</f>
        <v>436.23529411764707</v>
      </c>
      <c r="Q480" s="112">
        <f>AVERAGE(G$5:G480)</f>
        <v>4.4117647058823532E-2</v>
      </c>
      <c r="R480" s="113">
        <f>AVERAGE(H$5:H480)</f>
        <v>217681.41176470587</v>
      </c>
      <c r="S480" s="113">
        <f>AVERAGE(I$5:I480)</f>
        <v>63645.544117647056</v>
      </c>
      <c r="T480" s="113">
        <f>AVERAGE(J$5:J480)</f>
        <v>158607.92647058822</v>
      </c>
      <c r="U480" s="118">
        <f>AVERAGE($M$5:M480)</f>
        <v>0.96941176470588208</v>
      </c>
      <c r="AH480" s="116">
        <v>476</v>
      </c>
      <c r="AI480" s="116">
        <v>495</v>
      </c>
      <c r="AJ480" s="116">
        <v>37</v>
      </c>
      <c r="AK480" s="116">
        <v>43</v>
      </c>
      <c r="AL480" s="117">
        <v>4283.7976989368435</v>
      </c>
      <c r="AM480" s="116">
        <v>439</v>
      </c>
      <c r="AN480" s="116">
        <v>0</v>
      </c>
      <c r="AO480" s="117">
        <v>262961</v>
      </c>
      <c r="AP480" s="117">
        <v>63900</v>
      </c>
      <c r="AQ480" s="117">
        <v>203361</v>
      </c>
      <c r="AR480" s="116" t="s">
        <v>123</v>
      </c>
      <c r="AS480" s="116" t="s">
        <v>123</v>
      </c>
      <c r="AT480" s="120">
        <v>0.97555555555555551</v>
      </c>
      <c r="AU480" s="126"/>
      <c r="AV480" s="126"/>
      <c r="AW480" s="112">
        <f>AVERAGE(AM$5:AM480)</f>
        <v>439.64915966386553</v>
      </c>
      <c r="AX480" s="112">
        <f>AVERAGE(AN$5:AN480)</f>
        <v>0.22268907563025211</v>
      </c>
      <c r="AY480" s="113">
        <f>AVERAGE(AO$5:AO480)</f>
        <v>263349.84663865546</v>
      </c>
      <c r="AZ480" s="113">
        <f>AVERAGE(AP$5:AP480)</f>
        <v>64098.306722689078</v>
      </c>
      <c r="BA480" s="113">
        <f>AVERAGE(AQ$5:AQ480)</f>
        <v>203300.06932773109</v>
      </c>
      <c r="BB480" s="118">
        <f>AVERAGE($AT$5:AT480)</f>
        <v>0.97699813258636858</v>
      </c>
      <c r="BC480" s="10"/>
      <c r="BD480" s="10"/>
      <c r="BE480" s="10"/>
      <c r="BF480" s="10"/>
      <c r="BG480" s="6"/>
    </row>
    <row r="481" spans="1:59" x14ac:dyDescent="0.25">
      <c r="A481" s="116">
        <v>477</v>
      </c>
      <c r="B481" s="116">
        <v>588</v>
      </c>
      <c r="C481" s="116">
        <v>50</v>
      </c>
      <c r="D481" s="116">
        <v>43</v>
      </c>
      <c r="E481" s="117">
        <v>4061.127186364045</v>
      </c>
      <c r="F481" s="116">
        <v>439</v>
      </c>
      <c r="G481" s="116">
        <v>0</v>
      </c>
      <c r="H481" s="117">
        <v>219061</v>
      </c>
      <c r="I481" s="117">
        <v>63900</v>
      </c>
      <c r="J481" s="117">
        <v>159461</v>
      </c>
      <c r="K481" s="116" t="s">
        <v>123</v>
      </c>
      <c r="L481" s="116" t="s">
        <v>123</v>
      </c>
      <c r="M481" s="120">
        <v>0.97555555555555551</v>
      </c>
      <c r="N481" s="126"/>
      <c r="O481" s="126"/>
      <c r="P481" s="112">
        <f>AVERAGE($F$5:F481)</f>
        <v>436.24109014675054</v>
      </c>
      <c r="Q481" s="112">
        <f>AVERAGE(G$5:G481)</f>
        <v>4.40251572327044E-2</v>
      </c>
      <c r="R481" s="113">
        <f>AVERAGE(H$5:H481)</f>
        <v>217684.30398322851</v>
      </c>
      <c r="S481" s="113">
        <f>AVERAGE(I$5:I481)</f>
        <v>63646.077568134169</v>
      </c>
      <c r="T481" s="113">
        <f>AVERAGE(J$5:J481)</f>
        <v>158609.714884696</v>
      </c>
      <c r="U481" s="118">
        <f>AVERAGE($M$5:M481)</f>
        <v>0.96942464477055645</v>
      </c>
      <c r="AH481" s="116">
        <v>477</v>
      </c>
      <c r="AI481" s="116">
        <v>500</v>
      </c>
      <c r="AJ481" s="116">
        <v>32</v>
      </c>
      <c r="AK481" s="116">
        <v>49</v>
      </c>
      <c r="AL481" s="117">
        <v>4530.6904692427761</v>
      </c>
      <c r="AM481" s="116">
        <v>433</v>
      </c>
      <c r="AN481" s="116">
        <v>0</v>
      </c>
      <c r="AO481" s="117">
        <v>259367</v>
      </c>
      <c r="AP481" s="117">
        <v>63300</v>
      </c>
      <c r="AQ481" s="117">
        <v>200967</v>
      </c>
      <c r="AR481" s="116" t="s">
        <v>123</v>
      </c>
      <c r="AS481" s="116" t="s">
        <v>123</v>
      </c>
      <c r="AT481" s="120">
        <v>0.9622222222222222</v>
      </c>
      <c r="AU481" s="126"/>
      <c r="AV481" s="126"/>
      <c r="AW481" s="112">
        <f>AVERAGE(AM$5:AM481)</f>
        <v>439.63522012578619</v>
      </c>
      <c r="AX481" s="112">
        <f>AVERAGE(AN$5:AN481)</f>
        <v>0.22222222222222221</v>
      </c>
      <c r="AY481" s="113">
        <f>AVERAGE(AO$5:AO481)</f>
        <v>263341.4968553459</v>
      </c>
      <c r="AZ481" s="113">
        <f>AVERAGE(AP$5:AP481)</f>
        <v>64096.633123689724</v>
      </c>
      <c r="BA481" s="113">
        <f>AVERAGE(AQ$5:AQ481)</f>
        <v>203295.17819706499</v>
      </c>
      <c r="BB481" s="118">
        <f>AVERAGE($AT$5:AT481)</f>
        <v>0.97696715583508109</v>
      </c>
      <c r="BC481" s="6"/>
      <c r="BD481" s="6"/>
      <c r="BE481" s="6"/>
      <c r="BF481" s="6"/>
      <c r="BG481" s="10"/>
    </row>
    <row r="482" spans="1:59" x14ac:dyDescent="0.25">
      <c r="A482" s="116">
        <v>478</v>
      </c>
      <c r="B482" s="116">
        <v>567</v>
      </c>
      <c r="C482" s="116">
        <v>39</v>
      </c>
      <c r="D482" s="116">
        <v>52</v>
      </c>
      <c r="E482" s="117">
        <v>4972.8842530738948</v>
      </c>
      <c r="F482" s="116">
        <v>430</v>
      </c>
      <c r="G482" s="116">
        <v>0</v>
      </c>
      <c r="H482" s="117">
        <v>214570</v>
      </c>
      <c r="I482" s="117">
        <v>63000</v>
      </c>
      <c r="J482" s="117">
        <v>156770</v>
      </c>
      <c r="K482" s="116" t="s">
        <v>123</v>
      </c>
      <c r="L482" s="116" t="s">
        <v>123</v>
      </c>
      <c r="M482" s="120">
        <v>0.9555555555555556</v>
      </c>
      <c r="N482" s="126"/>
      <c r="O482" s="126"/>
      <c r="P482" s="112">
        <f>AVERAGE($F$5:F482)</f>
        <v>436.22803347280336</v>
      </c>
      <c r="Q482" s="112">
        <f>AVERAGE(G$5:G482)</f>
        <v>4.3933054393305436E-2</v>
      </c>
      <c r="R482" s="113">
        <f>AVERAGE(H$5:H482)</f>
        <v>217677.78870292887</v>
      </c>
      <c r="S482" s="113">
        <f>AVERAGE(I$5:I482)</f>
        <v>63644.725941422592</v>
      </c>
      <c r="T482" s="113">
        <f>AVERAGE(J$5:J482)</f>
        <v>158605.86610878661</v>
      </c>
      <c r="U482" s="118">
        <f>AVERAGE($M$5:M482)</f>
        <v>0.96939562993956285</v>
      </c>
      <c r="AH482" s="116">
        <v>478</v>
      </c>
      <c r="AI482" s="116">
        <v>531</v>
      </c>
      <c r="AJ482" s="116">
        <v>43</v>
      </c>
      <c r="AK482" s="116">
        <v>35</v>
      </c>
      <c r="AL482" s="117">
        <v>4361.6131955486881</v>
      </c>
      <c r="AM482" s="116">
        <v>447</v>
      </c>
      <c r="AN482" s="116">
        <v>0</v>
      </c>
      <c r="AO482" s="117">
        <v>267753</v>
      </c>
      <c r="AP482" s="117">
        <v>64700</v>
      </c>
      <c r="AQ482" s="117">
        <v>206553</v>
      </c>
      <c r="AR482" s="116" t="s">
        <v>123</v>
      </c>
      <c r="AS482" s="116" t="s">
        <v>123</v>
      </c>
      <c r="AT482" s="120">
        <v>0.99333333333333329</v>
      </c>
      <c r="AU482" s="126"/>
      <c r="AV482" s="126"/>
      <c r="AW482" s="112">
        <f>AVERAGE(AM$5:AM482)</f>
        <v>439.65062761506277</v>
      </c>
      <c r="AX482" s="112">
        <f>AVERAGE(AN$5:AN482)</f>
        <v>0.22175732217573221</v>
      </c>
      <c r="AY482" s="113">
        <f>AVERAGE(AO$5:AO482)</f>
        <v>263350.72594142257</v>
      </c>
      <c r="AZ482" s="113">
        <f>AVERAGE(AP$5:AP482)</f>
        <v>64097.895397489541</v>
      </c>
      <c r="BA482" s="113">
        <f>AVERAGE(AQ$5:AQ482)</f>
        <v>203301.99372384936</v>
      </c>
      <c r="BB482" s="118">
        <f>AVERAGE($AT$5:AT482)</f>
        <v>0.97700139470014014</v>
      </c>
    </row>
    <row r="483" spans="1:59" x14ac:dyDescent="0.25">
      <c r="A483" s="116">
        <v>479</v>
      </c>
      <c r="B483" s="116">
        <v>546</v>
      </c>
      <c r="C483" s="116">
        <v>33</v>
      </c>
      <c r="D483" s="116">
        <v>40</v>
      </c>
      <c r="E483" s="117">
        <v>3352.6354040507463</v>
      </c>
      <c r="F483" s="116">
        <v>442</v>
      </c>
      <c r="G483" s="116">
        <v>0</v>
      </c>
      <c r="H483" s="117">
        <v>220558</v>
      </c>
      <c r="I483" s="117">
        <v>64200</v>
      </c>
      <c r="J483" s="117">
        <v>160358</v>
      </c>
      <c r="K483" s="116" t="s">
        <v>123</v>
      </c>
      <c r="L483" s="116" t="s">
        <v>123</v>
      </c>
      <c r="M483" s="120">
        <v>0.98222222222222222</v>
      </c>
      <c r="N483" s="126"/>
      <c r="O483" s="126"/>
      <c r="P483" s="112">
        <f>AVERAGE($F$5:F483)</f>
        <v>436.24008350730691</v>
      </c>
      <c r="Q483" s="112">
        <f>AVERAGE(G$5:G483)</f>
        <v>4.3841336116910233E-2</v>
      </c>
      <c r="R483" s="113">
        <f>AVERAGE(H$5:H483)</f>
        <v>217683.80167014615</v>
      </c>
      <c r="S483" s="113">
        <f>AVERAGE(I$5:I483)</f>
        <v>63645.885177453027</v>
      </c>
      <c r="T483" s="113">
        <f>AVERAGE(J$5:J483)</f>
        <v>158609.52400835074</v>
      </c>
      <c r="U483" s="118">
        <f>AVERAGE($M$5:M483)</f>
        <v>0.96942240779401512</v>
      </c>
      <c r="AH483" s="116">
        <v>479</v>
      </c>
      <c r="AI483" s="116">
        <v>517</v>
      </c>
      <c r="AJ483" s="116">
        <v>31</v>
      </c>
      <c r="AK483" s="116">
        <v>46</v>
      </c>
      <c r="AL483" s="117">
        <v>3147.2493135543837</v>
      </c>
      <c r="AM483" s="116">
        <v>436</v>
      </c>
      <c r="AN483" s="116">
        <v>0</v>
      </c>
      <c r="AO483" s="117">
        <v>261164</v>
      </c>
      <c r="AP483" s="117">
        <v>63600</v>
      </c>
      <c r="AQ483" s="117">
        <v>202164</v>
      </c>
      <c r="AR483" s="116" t="s">
        <v>123</v>
      </c>
      <c r="AS483" s="116" t="s">
        <v>123</v>
      </c>
      <c r="AT483" s="120">
        <v>0.96888888888888891</v>
      </c>
      <c r="AU483" s="126"/>
      <c r="AV483" s="126"/>
      <c r="AW483" s="112">
        <f>AVERAGE(AM$5:AM483)</f>
        <v>439.64300626304799</v>
      </c>
      <c r="AX483" s="112">
        <f>AVERAGE(AN$5:AN483)</f>
        <v>0.22129436325678498</v>
      </c>
      <c r="AY483" s="113">
        <f>AVERAGE(AO$5:AO483)</f>
        <v>263346.16075156577</v>
      </c>
      <c r="AZ483" s="113">
        <f>AVERAGE(AP$5:AP483)</f>
        <v>64096.855949895617</v>
      </c>
      <c r="BA483" s="113">
        <f>AVERAGE(AQ$5:AQ483)</f>
        <v>203299.61795407097</v>
      </c>
      <c r="BB483" s="118">
        <f>AVERAGE($AT$5:AT483)</f>
        <v>0.97698445836232961</v>
      </c>
      <c r="BC483" s="6"/>
      <c r="BD483" s="6"/>
      <c r="BE483" s="6"/>
      <c r="BF483" s="6"/>
      <c r="BG483" s="6"/>
    </row>
    <row r="484" spans="1:59" x14ac:dyDescent="0.25">
      <c r="A484" s="116">
        <v>480</v>
      </c>
      <c r="B484" s="116">
        <v>639</v>
      </c>
      <c r="C484" s="116">
        <v>33</v>
      </c>
      <c r="D484" s="116">
        <v>59</v>
      </c>
      <c r="E484" s="117">
        <v>2980.0549579997992</v>
      </c>
      <c r="F484" s="116">
        <v>423</v>
      </c>
      <c r="G484" s="116">
        <v>0</v>
      </c>
      <c r="H484" s="117">
        <v>211077</v>
      </c>
      <c r="I484" s="117">
        <v>62300</v>
      </c>
      <c r="J484" s="117">
        <v>154677</v>
      </c>
      <c r="K484" s="116" t="s">
        <v>123</v>
      </c>
      <c r="L484" s="116" t="s">
        <v>123</v>
      </c>
      <c r="M484" s="120">
        <v>0.94</v>
      </c>
      <c r="N484" s="126"/>
      <c r="O484" s="126"/>
      <c r="P484" s="112">
        <f>AVERAGE($F$5:F484)</f>
        <v>436.21249999999998</v>
      </c>
      <c r="Q484" s="112">
        <f>AVERAGE(G$5:G484)</f>
        <v>4.3749999999999997E-2</v>
      </c>
      <c r="R484" s="113">
        <f>AVERAGE(H$5:H484)</f>
        <v>217670.03750000001</v>
      </c>
      <c r="S484" s="113">
        <f>AVERAGE(I$5:I484)</f>
        <v>63643.081250000003</v>
      </c>
      <c r="T484" s="113">
        <f>AVERAGE(J$5:J484)</f>
        <v>158601.33124999999</v>
      </c>
      <c r="U484" s="118">
        <f>AVERAGE($M$5:M484)</f>
        <v>0.9693611111111109</v>
      </c>
      <c r="AH484" s="116">
        <v>480</v>
      </c>
      <c r="AI484" s="116">
        <v>501</v>
      </c>
      <c r="AJ484" s="116">
        <v>43</v>
      </c>
      <c r="AK484" s="116">
        <v>26</v>
      </c>
      <c r="AL484" s="117">
        <v>3072.9039256267265</v>
      </c>
      <c r="AM484" s="116">
        <v>450</v>
      </c>
      <c r="AN484" s="116">
        <v>6</v>
      </c>
      <c r="AO484" s="117">
        <v>269550</v>
      </c>
      <c r="AP484" s="117">
        <v>68594</v>
      </c>
      <c r="AQ484" s="117">
        <v>203556</v>
      </c>
      <c r="AR484" s="116" t="s">
        <v>124</v>
      </c>
      <c r="AS484" s="116" t="s">
        <v>124</v>
      </c>
      <c r="AT484" s="120">
        <v>1</v>
      </c>
      <c r="AU484" s="126"/>
      <c r="AV484" s="126"/>
      <c r="AW484" s="112">
        <f>AVERAGE(AM$5:AM484)</f>
        <v>439.66458333333333</v>
      </c>
      <c r="AX484" s="112">
        <f>AVERAGE(AN$5:AN484)</f>
        <v>0.23333333333333334</v>
      </c>
      <c r="AY484" s="113">
        <f>AVERAGE(AO$5:AO484)</f>
        <v>263359.08541666664</v>
      </c>
      <c r="AZ484" s="113">
        <f>AVERAGE(AP$5:AP484)</f>
        <v>64106.224999999999</v>
      </c>
      <c r="BA484" s="113">
        <f>AVERAGE(AQ$5:AQ484)</f>
        <v>203300.15208333332</v>
      </c>
      <c r="BB484" s="118">
        <f>AVERAGE($AT$5:AT484)</f>
        <v>0.97703240740740815</v>
      </c>
      <c r="BC484" s="10"/>
      <c r="BD484" s="10"/>
      <c r="BE484" s="10"/>
      <c r="BF484" s="10"/>
      <c r="BG484" s="6"/>
    </row>
    <row r="485" spans="1:59" x14ac:dyDescent="0.25">
      <c r="A485" s="116">
        <v>481</v>
      </c>
      <c r="B485" s="116">
        <v>582</v>
      </c>
      <c r="C485" s="116">
        <v>46</v>
      </c>
      <c r="D485" s="116">
        <v>43</v>
      </c>
      <c r="E485" s="117">
        <v>4298.3283645283291</v>
      </c>
      <c r="F485" s="116">
        <v>439</v>
      </c>
      <c r="G485" s="116">
        <v>0</v>
      </c>
      <c r="H485" s="117">
        <v>219061</v>
      </c>
      <c r="I485" s="117">
        <v>63900</v>
      </c>
      <c r="J485" s="117">
        <v>159461</v>
      </c>
      <c r="K485" s="116" t="s">
        <v>123</v>
      </c>
      <c r="L485" s="116" t="s">
        <v>123</v>
      </c>
      <c r="M485" s="120">
        <v>0.97555555555555551</v>
      </c>
      <c r="N485" s="126"/>
      <c r="O485" s="126"/>
      <c r="P485" s="112">
        <f>AVERAGE($F$5:F485)</f>
        <v>436.21829521829522</v>
      </c>
      <c r="Q485" s="112">
        <f>AVERAGE(G$5:G485)</f>
        <v>4.3659043659043661E-2</v>
      </c>
      <c r="R485" s="113">
        <f>AVERAGE(H$5:H485)</f>
        <v>217672.92931392931</v>
      </c>
      <c r="S485" s="113">
        <f>AVERAGE(I$5:I485)</f>
        <v>63643.615384615383</v>
      </c>
      <c r="T485" s="113">
        <f>AVERAGE(J$5:J485)</f>
        <v>158603.11850311852</v>
      </c>
      <c r="U485" s="118">
        <f>AVERAGE($M$5:M485)</f>
        <v>0.96937398937398922</v>
      </c>
      <c r="AH485" s="116">
        <v>481</v>
      </c>
      <c r="AI485" s="116">
        <v>488</v>
      </c>
      <c r="AJ485" s="116">
        <v>30</v>
      </c>
      <c r="AK485" s="116">
        <v>42</v>
      </c>
      <c r="AL485" s="117">
        <v>4922.4321082978095</v>
      </c>
      <c r="AM485" s="116">
        <v>440</v>
      </c>
      <c r="AN485" s="116">
        <v>0</v>
      </c>
      <c r="AO485" s="117">
        <v>263560</v>
      </c>
      <c r="AP485" s="117">
        <v>64000</v>
      </c>
      <c r="AQ485" s="117">
        <v>203760</v>
      </c>
      <c r="AR485" s="116" t="s">
        <v>123</v>
      </c>
      <c r="AS485" s="116" t="s">
        <v>123</v>
      </c>
      <c r="AT485" s="120">
        <v>0.97777777777777775</v>
      </c>
      <c r="AU485" s="126"/>
      <c r="AV485" s="126"/>
      <c r="AW485" s="112">
        <f>AVERAGE(AM$5:AM485)</f>
        <v>439.66528066528065</v>
      </c>
      <c r="AX485" s="112">
        <f>AVERAGE(AN$5:AN485)</f>
        <v>0.23284823284823286</v>
      </c>
      <c r="AY485" s="113">
        <f>AVERAGE(AO$5:AO485)</f>
        <v>263359.50311850314</v>
      </c>
      <c r="AZ485" s="113">
        <f>AVERAGE(AP$5:AP485)</f>
        <v>64106.004158004158</v>
      </c>
      <c r="BA485" s="113">
        <f>AVERAGE(AQ$5:AQ485)</f>
        <v>203301.10810810811</v>
      </c>
      <c r="BB485" s="118">
        <f>AVERAGE($AT$5:AT485)</f>
        <v>0.97703395703395768</v>
      </c>
      <c r="BC485" s="6"/>
      <c r="BD485" s="6"/>
      <c r="BE485" s="6"/>
      <c r="BF485" s="6"/>
      <c r="BG485" s="10"/>
    </row>
    <row r="486" spans="1:59" x14ac:dyDescent="0.25">
      <c r="A486" s="116">
        <v>482</v>
      </c>
      <c r="B486" s="116">
        <v>572</v>
      </c>
      <c r="C486" s="116">
        <v>32</v>
      </c>
      <c r="D486" s="116">
        <v>40</v>
      </c>
      <c r="E486" s="117">
        <v>2791.7702334723285</v>
      </c>
      <c r="F486" s="116">
        <v>442</v>
      </c>
      <c r="G486" s="116">
        <v>0</v>
      </c>
      <c r="H486" s="117">
        <v>220558</v>
      </c>
      <c r="I486" s="117">
        <v>64200</v>
      </c>
      <c r="J486" s="117">
        <v>160358</v>
      </c>
      <c r="K486" s="116" t="s">
        <v>123</v>
      </c>
      <c r="L486" s="116" t="s">
        <v>123</v>
      </c>
      <c r="M486" s="120">
        <v>0.98222222222222222</v>
      </c>
      <c r="N486" s="126"/>
      <c r="O486" s="126"/>
      <c r="P486" s="112">
        <f>AVERAGE($F$5:F486)</f>
        <v>436.23029045643153</v>
      </c>
      <c r="Q486" s="112">
        <f>AVERAGE(G$5:G486)</f>
        <v>4.3568464730290454E-2</v>
      </c>
      <c r="R486" s="113">
        <f>AVERAGE(H$5:H486)</f>
        <v>217678.91493775934</v>
      </c>
      <c r="S486" s="113">
        <f>AVERAGE(I$5:I486)</f>
        <v>63644.769709543565</v>
      </c>
      <c r="T486" s="113">
        <f>AVERAGE(J$5:J486)</f>
        <v>158606.75933609958</v>
      </c>
      <c r="U486" s="118">
        <f>AVERAGE($M$5:M486)</f>
        <v>0.9694006454587365</v>
      </c>
      <c r="AH486" s="116">
        <v>482</v>
      </c>
      <c r="AI486" s="116">
        <v>475</v>
      </c>
      <c r="AJ486" s="116">
        <v>42</v>
      </c>
      <c r="AK486" s="116">
        <v>34</v>
      </c>
      <c r="AL486" s="117">
        <v>2994.1909255366127</v>
      </c>
      <c r="AM486" s="116">
        <v>448</v>
      </c>
      <c r="AN486" s="116">
        <v>0</v>
      </c>
      <c r="AO486" s="117">
        <v>268352</v>
      </c>
      <c r="AP486" s="117">
        <v>64800</v>
      </c>
      <c r="AQ486" s="117">
        <v>206952</v>
      </c>
      <c r="AR486" s="116" t="s">
        <v>123</v>
      </c>
      <c r="AS486" s="116" t="s">
        <v>123</v>
      </c>
      <c r="AT486" s="120">
        <v>0.99555555555555553</v>
      </c>
      <c r="AU486" s="126"/>
      <c r="AV486" s="126"/>
      <c r="AW486" s="112">
        <f>AVERAGE(AM$5:AM486)</f>
        <v>439.68257261410787</v>
      </c>
      <c r="AX486" s="112">
        <f>AVERAGE(AN$5:AN486)</f>
        <v>0.23236514522821577</v>
      </c>
      <c r="AY486" s="113">
        <f>AVERAGE(AO$5:AO486)</f>
        <v>263369.86099585064</v>
      </c>
      <c r="AZ486" s="113">
        <f>AVERAGE(AP$5:AP486)</f>
        <v>64107.443983402489</v>
      </c>
      <c r="BA486" s="113">
        <f>AVERAGE(AQ$5:AQ486)</f>
        <v>203308.68257261411</v>
      </c>
      <c r="BB486" s="118">
        <f>AVERAGE($AT$5:AT486)</f>
        <v>0.97707238358690707</v>
      </c>
    </row>
    <row r="487" spans="1:59" x14ac:dyDescent="0.25">
      <c r="A487" s="116">
        <v>483</v>
      </c>
      <c r="B487" s="116">
        <v>555</v>
      </c>
      <c r="C487" s="116">
        <v>42</v>
      </c>
      <c r="D487" s="116">
        <v>30</v>
      </c>
      <c r="E487" s="117">
        <v>4668.6508758284417</v>
      </c>
      <c r="F487" s="116">
        <v>450</v>
      </c>
      <c r="G487" s="116">
        <v>2</v>
      </c>
      <c r="H487" s="117">
        <v>224550</v>
      </c>
      <c r="I487" s="117">
        <v>65998</v>
      </c>
      <c r="J487" s="117">
        <v>161552</v>
      </c>
      <c r="K487" s="116" t="s">
        <v>124</v>
      </c>
      <c r="L487" s="116" t="s">
        <v>124</v>
      </c>
      <c r="M487" s="120">
        <v>1</v>
      </c>
      <c r="N487" s="126"/>
      <c r="O487" s="126"/>
      <c r="P487" s="112">
        <f>AVERAGE($F$5:F487)</f>
        <v>436.25879917184267</v>
      </c>
      <c r="Q487" s="112">
        <f>AVERAGE(G$5:G487)</f>
        <v>4.7619047619047616E-2</v>
      </c>
      <c r="R487" s="113">
        <f>AVERAGE(H$5:H487)</f>
        <v>217693.14078674949</v>
      </c>
      <c r="S487" s="113">
        <f>AVERAGE(I$5:I487)</f>
        <v>63649.64182194617</v>
      </c>
      <c r="T487" s="113">
        <f>AVERAGE(J$5:J487)</f>
        <v>158612.85714285713</v>
      </c>
      <c r="U487" s="118">
        <f>AVERAGE($M$5:M487)</f>
        <v>0.96946399815965012</v>
      </c>
      <c r="AH487" s="116">
        <v>483</v>
      </c>
      <c r="AI487" s="116">
        <v>497</v>
      </c>
      <c r="AJ487" s="116">
        <v>40</v>
      </c>
      <c r="AK487" s="116">
        <v>33</v>
      </c>
      <c r="AL487" s="117">
        <v>4821.0529102421096</v>
      </c>
      <c r="AM487" s="116">
        <v>449</v>
      </c>
      <c r="AN487" s="116">
        <v>0</v>
      </c>
      <c r="AO487" s="117">
        <v>268951</v>
      </c>
      <c r="AP487" s="117">
        <v>64900</v>
      </c>
      <c r="AQ487" s="117">
        <v>207351</v>
      </c>
      <c r="AR487" s="116" t="s">
        <v>123</v>
      </c>
      <c r="AS487" s="116" t="s">
        <v>123</v>
      </c>
      <c r="AT487" s="120">
        <v>0.99777777777777776</v>
      </c>
      <c r="AU487" s="126"/>
      <c r="AV487" s="126"/>
      <c r="AW487" s="112">
        <f>AVERAGE(AM$5:AM487)</f>
        <v>439.70186335403724</v>
      </c>
      <c r="AX487" s="112">
        <f>AVERAGE(AN$5:AN487)</f>
        <v>0.2318840579710145</v>
      </c>
      <c r="AY487" s="113">
        <f>AVERAGE(AO$5:AO487)</f>
        <v>263381.41614906833</v>
      </c>
      <c r="AZ487" s="113">
        <f>AVERAGE(AP$5:AP487)</f>
        <v>64109.084886128367</v>
      </c>
      <c r="BA487" s="113">
        <f>AVERAGE(AQ$5:AQ487)</f>
        <v>203317.05175983437</v>
      </c>
      <c r="BB487" s="118">
        <f>AVERAGE($AT$5:AT487)</f>
        <v>0.9771152518978613</v>
      </c>
      <c r="BC487" s="6"/>
      <c r="BD487" s="6"/>
      <c r="BE487" s="6"/>
      <c r="BF487" s="6"/>
      <c r="BG487" s="6"/>
    </row>
    <row r="488" spans="1:59" x14ac:dyDescent="0.25">
      <c r="A488" s="116">
        <v>484</v>
      </c>
      <c r="B488" s="116">
        <v>600</v>
      </c>
      <c r="C488" s="116">
        <v>42</v>
      </c>
      <c r="D488" s="116">
        <v>49</v>
      </c>
      <c r="E488" s="117">
        <v>4891.6719722153994</v>
      </c>
      <c r="F488" s="116">
        <v>433</v>
      </c>
      <c r="G488" s="116">
        <v>0</v>
      </c>
      <c r="H488" s="117">
        <v>216067</v>
      </c>
      <c r="I488" s="117">
        <v>63300</v>
      </c>
      <c r="J488" s="117">
        <v>157667</v>
      </c>
      <c r="K488" s="116" t="s">
        <v>123</v>
      </c>
      <c r="L488" s="116" t="s">
        <v>123</v>
      </c>
      <c r="M488" s="120">
        <v>0.9622222222222222</v>
      </c>
      <c r="N488" s="126"/>
      <c r="O488" s="126"/>
      <c r="P488" s="112">
        <f>AVERAGE($F$5:F488)</f>
        <v>436.25206611570246</v>
      </c>
      <c r="Q488" s="112">
        <f>AVERAGE(G$5:G488)</f>
        <v>4.7520661157024795E-2</v>
      </c>
      <c r="R488" s="113">
        <f>AVERAGE(H$5:H488)</f>
        <v>217689.78099173555</v>
      </c>
      <c r="S488" s="113">
        <f>AVERAGE(I$5:I488)</f>
        <v>63648.919421487604</v>
      </c>
      <c r="T488" s="113">
        <f>AVERAGE(J$5:J488)</f>
        <v>158610.90289256198</v>
      </c>
      <c r="U488" s="118">
        <f>AVERAGE($M$5:M488)</f>
        <v>0.96944903581267206</v>
      </c>
      <c r="AH488" s="116">
        <v>484</v>
      </c>
      <c r="AI488" s="116">
        <v>481</v>
      </c>
      <c r="AJ488" s="116">
        <v>29</v>
      </c>
      <c r="AK488" s="116">
        <v>48</v>
      </c>
      <c r="AL488" s="117">
        <v>4298.2510525263824</v>
      </c>
      <c r="AM488" s="116">
        <v>434</v>
      </c>
      <c r="AN488" s="116">
        <v>0</v>
      </c>
      <c r="AO488" s="117">
        <v>259966</v>
      </c>
      <c r="AP488" s="117">
        <v>63400</v>
      </c>
      <c r="AQ488" s="117">
        <v>201366</v>
      </c>
      <c r="AR488" s="116" t="s">
        <v>123</v>
      </c>
      <c r="AS488" s="116" t="s">
        <v>123</v>
      </c>
      <c r="AT488" s="120">
        <v>0.96444444444444444</v>
      </c>
      <c r="AU488" s="126"/>
      <c r="AV488" s="126"/>
      <c r="AW488" s="112">
        <f>AVERAGE(AM$5:AM488)</f>
        <v>439.69008264462809</v>
      </c>
      <c r="AX488" s="112">
        <f>AVERAGE(AN$5:AN488)</f>
        <v>0.23140495867768596</v>
      </c>
      <c r="AY488" s="113">
        <f>AVERAGE(AO$5:AO488)</f>
        <v>263374.35950413224</v>
      </c>
      <c r="AZ488" s="113">
        <f>AVERAGE(AP$5:AP488)</f>
        <v>64107.619834710742</v>
      </c>
      <c r="BA488" s="113">
        <f>AVERAGE(AQ$5:AQ488)</f>
        <v>203313.02066115703</v>
      </c>
      <c r="BB488" s="118">
        <f>AVERAGE($AT$5:AT488)</f>
        <v>0.97708907254361865</v>
      </c>
      <c r="BC488" s="10"/>
      <c r="BD488" s="10"/>
      <c r="BE488" s="10"/>
      <c r="BF488" s="10"/>
      <c r="BG488" s="6"/>
    </row>
    <row r="489" spans="1:59" x14ac:dyDescent="0.25">
      <c r="A489" s="116">
        <v>485</v>
      </c>
      <c r="B489" s="116">
        <v>619</v>
      </c>
      <c r="C489" s="116">
        <v>40</v>
      </c>
      <c r="D489" s="116">
        <v>42</v>
      </c>
      <c r="E489" s="117">
        <v>4882.8017288257925</v>
      </c>
      <c r="F489" s="116">
        <v>440</v>
      </c>
      <c r="G489" s="116">
        <v>0</v>
      </c>
      <c r="H489" s="117">
        <v>219560</v>
      </c>
      <c r="I489" s="117">
        <v>64000</v>
      </c>
      <c r="J489" s="117">
        <v>159760</v>
      </c>
      <c r="K489" s="116" t="s">
        <v>123</v>
      </c>
      <c r="L489" s="116" t="s">
        <v>123</v>
      </c>
      <c r="M489" s="120">
        <v>0.97777777777777775</v>
      </c>
      <c r="N489" s="126"/>
      <c r="O489" s="126"/>
      <c r="P489" s="112">
        <f>AVERAGE($F$5:F489)</f>
        <v>436.25979381443301</v>
      </c>
      <c r="Q489" s="112">
        <f>AVERAGE(G$5:G489)</f>
        <v>4.7422680412371132E-2</v>
      </c>
      <c r="R489" s="113">
        <f>AVERAGE(H$5:H489)</f>
        <v>217693.63711340207</v>
      </c>
      <c r="S489" s="113">
        <f>AVERAGE(I$5:I489)</f>
        <v>63649.643298969073</v>
      </c>
      <c r="T489" s="113">
        <f>AVERAGE(J$5:J489)</f>
        <v>158613.27216494846</v>
      </c>
      <c r="U489" s="118">
        <f>AVERAGE($M$5:M489)</f>
        <v>0.96946620847651754</v>
      </c>
      <c r="AH489" s="116">
        <v>485</v>
      </c>
      <c r="AI489" s="116">
        <v>450</v>
      </c>
      <c r="AJ489" s="116">
        <v>47</v>
      </c>
      <c r="AK489" s="116">
        <v>43</v>
      </c>
      <c r="AL489" s="117">
        <v>4656.2759876723976</v>
      </c>
      <c r="AM489" s="116">
        <v>439</v>
      </c>
      <c r="AN489" s="116">
        <v>0</v>
      </c>
      <c r="AO489" s="117">
        <v>262961</v>
      </c>
      <c r="AP489" s="117">
        <v>63900</v>
      </c>
      <c r="AQ489" s="117">
        <v>203361</v>
      </c>
      <c r="AR489" s="116" t="s">
        <v>123</v>
      </c>
      <c r="AS489" s="116" t="s">
        <v>123</v>
      </c>
      <c r="AT489" s="120">
        <v>0.97555555555555551</v>
      </c>
      <c r="AU489" s="126"/>
      <c r="AV489" s="126"/>
      <c r="AW489" s="112">
        <f>AVERAGE(AM$5:AM489)</f>
        <v>439.68865979381445</v>
      </c>
      <c r="AX489" s="112">
        <f>AVERAGE(AN$5:AN489)</f>
        <v>0.2309278350515464</v>
      </c>
      <c r="AY489" s="113">
        <f>AVERAGE(AO$5:AO489)</f>
        <v>263373.50721649482</v>
      </c>
      <c r="AZ489" s="113">
        <f>AVERAGE(AP$5:AP489)</f>
        <v>64107.191752577317</v>
      </c>
      <c r="BA489" s="113">
        <f>AVERAGE(AQ$5:AQ489)</f>
        <v>203313.11958762887</v>
      </c>
      <c r="BB489" s="118">
        <f>AVERAGE($AT$5:AT489)</f>
        <v>0.97708591065292161</v>
      </c>
      <c r="BC489" s="6"/>
      <c r="BD489" s="6"/>
      <c r="BE489" s="6"/>
      <c r="BF489" s="6"/>
      <c r="BG489" s="10"/>
    </row>
    <row r="490" spans="1:59" x14ac:dyDescent="0.25">
      <c r="A490" s="116">
        <v>486</v>
      </c>
      <c r="B490" s="116">
        <v>576</v>
      </c>
      <c r="C490" s="116">
        <v>37</v>
      </c>
      <c r="D490" s="116">
        <v>27</v>
      </c>
      <c r="E490" s="117">
        <v>2156.1945179672052</v>
      </c>
      <c r="F490" s="116">
        <v>450</v>
      </c>
      <c r="G490" s="116">
        <v>5</v>
      </c>
      <c r="H490" s="117">
        <v>224550</v>
      </c>
      <c r="I490" s="117">
        <v>67495</v>
      </c>
      <c r="J490" s="117">
        <v>159755</v>
      </c>
      <c r="K490" s="116" t="s">
        <v>124</v>
      </c>
      <c r="L490" s="116" t="s">
        <v>124</v>
      </c>
      <c r="M490" s="120">
        <v>1</v>
      </c>
      <c r="N490" s="126"/>
      <c r="O490" s="126"/>
      <c r="P490" s="112">
        <f>AVERAGE($F$5:F490)</f>
        <v>436.28806584362138</v>
      </c>
      <c r="Q490" s="112">
        <f>AVERAGE(G$5:G490)</f>
        <v>5.7613168724279837E-2</v>
      </c>
      <c r="R490" s="113">
        <f>AVERAGE(H$5:H490)</f>
        <v>217707.74485596709</v>
      </c>
      <c r="S490" s="113">
        <f>AVERAGE(I$5:I490)</f>
        <v>63657.555555555555</v>
      </c>
      <c r="T490" s="113">
        <f>AVERAGE(J$5:J490)</f>
        <v>158615.62139917695</v>
      </c>
      <c r="U490" s="118">
        <f>AVERAGE($M$5:M490)</f>
        <v>0.96952903520804734</v>
      </c>
      <c r="AH490" s="116">
        <v>486</v>
      </c>
      <c r="AI490" s="116">
        <v>562</v>
      </c>
      <c r="AJ490" s="116">
        <v>48</v>
      </c>
      <c r="AK490" s="116">
        <v>41</v>
      </c>
      <c r="AL490" s="117">
        <v>4171.5542872952019</v>
      </c>
      <c r="AM490" s="116">
        <v>441</v>
      </c>
      <c r="AN490" s="116">
        <v>0</v>
      </c>
      <c r="AO490" s="117">
        <v>264159</v>
      </c>
      <c r="AP490" s="117">
        <v>64100</v>
      </c>
      <c r="AQ490" s="117">
        <v>204159</v>
      </c>
      <c r="AR490" s="116" t="s">
        <v>123</v>
      </c>
      <c r="AS490" s="116" t="s">
        <v>123</v>
      </c>
      <c r="AT490" s="120">
        <v>0.98</v>
      </c>
      <c r="AU490" s="126"/>
      <c r="AV490" s="126"/>
      <c r="AW490" s="112">
        <f>AVERAGE(AM$5:AM490)</f>
        <v>439.69135802469134</v>
      </c>
      <c r="AX490" s="112">
        <f>AVERAGE(AN$5:AN490)</f>
        <v>0.23045267489711935</v>
      </c>
      <c r="AY490" s="113">
        <f>AVERAGE(AO$5:AO490)</f>
        <v>263375.12345679011</v>
      </c>
      <c r="AZ490" s="113">
        <f>AVERAGE(AP$5:AP490)</f>
        <v>64107.176954732509</v>
      </c>
      <c r="BA490" s="113">
        <f>AVERAGE(AQ$5:AQ490)</f>
        <v>203314.86008230451</v>
      </c>
      <c r="BB490" s="118">
        <f>AVERAGE($AT$5:AT490)</f>
        <v>0.97709190672153712</v>
      </c>
    </row>
    <row r="491" spans="1:59" x14ac:dyDescent="0.25">
      <c r="A491" s="116">
        <v>487</v>
      </c>
      <c r="B491" s="116">
        <v>621</v>
      </c>
      <c r="C491" s="116">
        <v>49</v>
      </c>
      <c r="D491" s="116">
        <v>51</v>
      </c>
      <c r="E491" s="117">
        <v>2879.0077405450252</v>
      </c>
      <c r="F491" s="116">
        <v>431</v>
      </c>
      <c r="G491" s="116">
        <v>0</v>
      </c>
      <c r="H491" s="117">
        <v>215069</v>
      </c>
      <c r="I491" s="117">
        <v>63100</v>
      </c>
      <c r="J491" s="117">
        <v>157069</v>
      </c>
      <c r="K491" s="116" t="s">
        <v>123</v>
      </c>
      <c r="L491" s="116" t="s">
        <v>123</v>
      </c>
      <c r="M491" s="120">
        <v>0.95777777777777773</v>
      </c>
      <c r="N491" s="126"/>
      <c r="O491" s="126"/>
      <c r="P491" s="112">
        <f>AVERAGE($F$5:F491)</f>
        <v>436.27720739219711</v>
      </c>
      <c r="Q491" s="112">
        <f>AVERAGE(G$5:G491)</f>
        <v>5.7494866529774126E-2</v>
      </c>
      <c r="R491" s="113">
        <f>AVERAGE(H$5:H491)</f>
        <v>217702.32648870637</v>
      </c>
      <c r="S491" s="113">
        <f>AVERAGE(I$5:I491)</f>
        <v>63656.410677618071</v>
      </c>
      <c r="T491" s="113">
        <f>AVERAGE(J$5:J491)</f>
        <v>158612.44558521561</v>
      </c>
      <c r="U491" s="118">
        <f>AVERAGE($M$5:M491)</f>
        <v>0.96950490531599343</v>
      </c>
      <c r="AH491" s="116">
        <v>487</v>
      </c>
      <c r="AI491" s="116">
        <v>450</v>
      </c>
      <c r="AJ491" s="116">
        <v>40</v>
      </c>
      <c r="AK491" s="116">
        <v>40</v>
      </c>
      <c r="AL491" s="117">
        <v>2605.5569253015015</v>
      </c>
      <c r="AM491" s="116">
        <v>442</v>
      </c>
      <c r="AN491" s="116">
        <v>0</v>
      </c>
      <c r="AO491" s="117">
        <v>264758</v>
      </c>
      <c r="AP491" s="117">
        <v>64200</v>
      </c>
      <c r="AQ491" s="117">
        <v>204558</v>
      </c>
      <c r="AR491" s="116" t="s">
        <v>123</v>
      </c>
      <c r="AS491" s="116" t="s">
        <v>123</v>
      </c>
      <c r="AT491" s="120">
        <v>0.98222222222222222</v>
      </c>
      <c r="AU491" s="126"/>
      <c r="AV491" s="126"/>
      <c r="AW491" s="112">
        <f>AVERAGE(AM$5:AM491)</f>
        <v>439.69609856262832</v>
      </c>
      <c r="AX491" s="112">
        <f>AVERAGE(AN$5:AN491)</f>
        <v>0.2299794661190965</v>
      </c>
      <c r="AY491" s="113">
        <f>AVERAGE(AO$5:AO491)</f>
        <v>263377.96303901437</v>
      </c>
      <c r="AZ491" s="113">
        <f>AVERAGE(AP$5:AP491)</f>
        <v>64107.367556468169</v>
      </c>
      <c r="BA491" s="113">
        <f>AVERAGE(AQ$5:AQ491)</f>
        <v>203317.41273100616</v>
      </c>
      <c r="BB491" s="118">
        <f>AVERAGE($AT$5:AT491)</f>
        <v>0.97710244125028589</v>
      </c>
      <c r="BC491" s="6"/>
      <c r="BD491" s="6"/>
      <c r="BE491" s="6"/>
      <c r="BF491" s="6"/>
      <c r="BG491" s="6"/>
    </row>
    <row r="492" spans="1:59" x14ac:dyDescent="0.25">
      <c r="A492" s="116">
        <v>488</v>
      </c>
      <c r="B492" s="116">
        <v>561</v>
      </c>
      <c r="C492" s="116">
        <v>38</v>
      </c>
      <c r="D492" s="116">
        <v>42</v>
      </c>
      <c r="E492" s="117">
        <v>4735.9732765359859</v>
      </c>
      <c r="F492" s="116">
        <v>440</v>
      </c>
      <c r="G492" s="116">
        <v>0</v>
      </c>
      <c r="H492" s="117">
        <v>219560</v>
      </c>
      <c r="I492" s="117">
        <v>64000</v>
      </c>
      <c r="J492" s="117">
        <v>159760</v>
      </c>
      <c r="K492" s="116" t="s">
        <v>123</v>
      </c>
      <c r="L492" s="116" t="s">
        <v>123</v>
      </c>
      <c r="M492" s="120">
        <v>0.97777777777777775</v>
      </c>
      <c r="N492" s="126"/>
      <c r="O492" s="126"/>
      <c r="P492" s="112">
        <f>AVERAGE($F$5:F492)</f>
        <v>436.28483606557376</v>
      </c>
      <c r="Q492" s="112">
        <f>AVERAGE(G$5:G492)</f>
        <v>5.737704918032787E-2</v>
      </c>
      <c r="R492" s="113">
        <f>AVERAGE(H$5:H492)</f>
        <v>217706.13319672132</v>
      </c>
      <c r="S492" s="113">
        <f>AVERAGE(I$5:I492)</f>
        <v>63657.114754098358</v>
      </c>
      <c r="T492" s="113">
        <f>AVERAGE(J$5:J492)</f>
        <v>158614.79713114753</v>
      </c>
      <c r="U492" s="118">
        <f>AVERAGE($M$5:M492)</f>
        <v>0.96952185792349699</v>
      </c>
      <c r="AH492" s="116">
        <v>488</v>
      </c>
      <c r="AI492" s="116">
        <v>528</v>
      </c>
      <c r="AJ492" s="116">
        <v>40</v>
      </c>
      <c r="AK492" s="116">
        <v>50</v>
      </c>
      <c r="AL492" s="117">
        <v>4433.0844113229214</v>
      </c>
      <c r="AM492" s="116">
        <v>432</v>
      </c>
      <c r="AN492" s="116">
        <v>0</v>
      </c>
      <c r="AO492" s="117">
        <v>258768</v>
      </c>
      <c r="AP492" s="117">
        <v>63200</v>
      </c>
      <c r="AQ492" s="117">
        <v>200568</v>
      </c>
      <c r="AR492" s="116" t="s">
        <v>123</v>
      </c>
      <c r="AS492" s="116" t="s">
        <v>123</v>
      </c>
      <c r="AT492" s="120">
        <v>0.96</v>
      </c>
      <c r="AU492" s="126"/>
      <c r="AV492" s="126"/>
      <c r="AW492" s="112">
        <f>AVERAGE(AM$5:AM492)</f>
        <v>439.68032786885249</v>
      </c>
      <c r="AX492" s="112">
        <f>AVERAGE(AN$5:AN492)</f>
        <v>0.22950819672131148</v>
      </c>
      <c r="AY492" s="113">
        <f>AVERAGE(AO$5:AO492)</f>
        <v>263368.51639344264</v>
      </c>
      <c r="AZ492" s="113">
        <f>AVERAGE(AP$5:AP492)</f>
        <v>64105.508196721312</v>
      </c>
      <c r="BA492" s="113">
        <f>AVERAGE(AQ$5:AQ492)</f>
        <v>203311.77868852459</v>
      </c>
      <c r="BB492" s="118">
        <f>AVERAGE($AT$5:AT492)</f>
        <v>0.97706739526411723</v>
      </c>
      <c r="BC492" s="10"/>
      <c r="BD492" s="10"/>
      <c r="BE492" s="10"/>
      <c r="BF492" s="10"/>
      <c r="BG492" s="6"/>
    </row>
    <row r="493" spans="1:59" x14ac:dyDescent="0.25">
      <c r="A493" s="116">
        <v>489</v>
      </c>
      <c r="B493" s="116">
        <v>558</v>
      </c>
      <c r="C493" s="116">
        <v>32</v>
      </c>
      <c r="D493" s="116">
        <v>56</v>
      </c>
      <c r="E493" s="117">
        <v>3999.6942670687481</v>
      </c>
      <c r="F493" s="116">
        <v>426</v>
      </c>
      <c r="G493" s="116">
        <v>0</v>
      </c>
      <c r="H493" s="117">
        <v>212574</v>
      </c>
      <c r="I493" s="117">
        <v>62600</v>
      </c>
      <c r="J493" s="117">
        <v>155574</v>
      </c>
      <c r="K493" s="116" t="s">
        <v>123</v>
      </c>
      <c r="L493" s="116" t="s">
        <v>123</v>
      </c>
      <c r="M493" s="120">
        <v>0.94666666666666666</v>
      </c>
      <c r="N493" s="126"/>
      <c r="O493" s="126"/>
      <c r="P493" s="112">
        <f>AVERAGE($F$5:F493)</f>
        <v>436.2638036809816</v>
      </c>
      <c r="Q493" s="112">
        <f>AVERAGE(G$5:G493)</f>
        <v>5.7259713701431493E-2</v>
      </c>
      <c r="R493" s="113">
        <f>AVERAGE(H$5:H493)</f>
        <v>217695.6380368098</v>
      </c>
      <c r="S493" s="113">
        <f>AVERAGE(I$5:I493)</f>
        <v>63654.95296523517</v>
      </c>
      <c r="T493" s="113">
        <f>AVERAGE(J$5:J493)</f>
        <v>158608.57873210634</v>
      </c>
      <c r="U493" s="118">
        <f>AVERAGE($M$5:M493)</f>
        <v>0.96947511929107</v>
      </c>
      <c r="AH493" s="116">
        <v>489</v>
      </c>
      <c r="AI493" s="116">
        <v>582</v>
      </c>
      <c r="AJ493" s="116">
        <v>34</v>
      </c>
      <c r="AK493" s="116">
        <v>55</v>
      </c>
      <c r="AL493" s="117">
        <v>3766.6331513953928</v>
      </c>
      <c r="AM493" s="116">
        <v>427</v>
      </c>
      <c r="AN493" s="116">
        <v>0</v>
      </c>
      <c r="AO493" s="117">
        <v>255773</v>
      </c>
      <c r="AP493" s="117">
        <v>62700</v>
      </c>
      <c r="AQ493" s="117">
        <v>198573</v>
      </c>
      <c r="AR493" s="116" t="s">
        <v>123</v>
      </c>
      <c r="AS493" s="116" t="s">
        <v>123</v>
      </c>
      <c r="AT493" s="120">
        <v>0.94888888888888889</v>
      </c>
      <c r="AU493" s="126"/>
      <c r="AV493" s="126"/>
      <c r="AW493" s="112">
        <f>AVERAGE(AM$5:AM493)</f>
        <v>439.65439672801637</v>
      </c>
      <c r="AX493" s="112">
        <f>AVERAGE(AN$5:AN493)</f>
        <v>0.22903885480572597</v>
      </c>
      <c r="AY493" s="113">
        <f>AVERAGE(AO$5:AO493)</f>
        <v>263352.98364008177</v>
      </c>
      <c r="AZ493" s="113">
        <f>AVERAGE(AP$5:AP493)</f>
        <v>64102.633946830269</v>
      </c>
      <c r="BA493" s="113">
        <f>AVERAGE(AQ$5:AQ493)</f>
        <v>203302.08793456032</v>
      </c>
      <c r="BB493" s="118">
        <f>AVERAGE($AT$5:AT493)</f>
        <v>0.97700977050670379</v>
      </c>
      <c r="BC493" s="6"/>
      <c r="BD493" s="6"/>
      <c r="BE493" s="6"/>
      <c r="BF493" s="6"/>
      <c r="BG493" s="10"/>
    </row>
    <row r="494" spans="1:59" x14ac:dyDescent="0.25">
      <c r="A494" s="116">
        <v>490</v>
      </c>
      <c r="B494" s="116">
        <v>648</v>
      </c>
      <c r="C494" s="116">
        <v>41</v>
      </c>
      <c r="D494" s="116">
        <v>51</v>
      </c>
      <c r="E494" s="117">
        <v>4565.9385750819056</v>
      </c>
      <c r="F494" s="116">
        <v>431</v>
      </c>
      <c r="G494" s="116">
        <v>0</v>
      </c>
      <c r="H494" s="117">
        <v>215069</v>
      </c>
      <c r="I494" s="117">
        <v>63100</v>
      </c>
      <c r="J494" s="117">
        <v>157069</v>
      </c>
      <c r="K494" s="116" t="s">
        <v>123</v>
      </c>
      <c r="L494" s="116" t="s">
        <v>123</v>
      </c>
      <c r="M494" s="120">
        <v>0.95777777777777773</v>
      </c>
      <c r="N494" s="126"/>
      <c r="O494" s="126"/>
      <c r="P494" s="112">
        <f>AVERAGE($F$5:F494)</f>
        <v>436.25306122448978</v>
      </c>
      <c r="Q494" s="112">
        <f>AVERAGE(G$5:G494)</f>
        <v>5.7142857142857141E-2</v>
      </c>
      <c r="R494" s="113">
        <f>AVERAGE(H$5:H494)</f>
        <v>217690.27755102041</v>
      </c>
      <c r="S494" s="113">
        <f>AVERAGE(I$5:I494)</f>
        <v>63653.820408163265</v>
      </c>
      <c r="T494" s="113">
        <f>AVERAGE(J$5:J494)</f>
        <v>158605.43673469388</v>
      </c>
      <c r="U494" s="118">
        <f>AVERAGE($M$5:M494)</f>
        <v>0.96945124716553266</v>
      </c>
      <c r="AH494" s="116">
        <v>490</v>
      </c>
      <c r="AI494" s="116">
        <v>504</v>
      </c>
      <c r="AJ494" s="116">
        <v>46</v>
      </c>
      <c r="AK494" s="116">
        <v>32</v>
      </c>
      <c r="AL494" s="117">
        <v>2349.1240121668366</v>
      </c>
      <c r="AM494" s="116">
        <v>450</v>
      </c>
      <c r="AN494" s="116">
        <v>0</v>
      </c>
      <c r="AO494" s="117">
        <v>269550</v>
      </c>
      <c r="AP494" s="117">
        <v>65000</v>
      </c>
      <c r="AQ494" s="117">
        <v>207750</v>
      </c>
      <c r="AR494" s="116" t="s">
        <v>124</v>
      </c>
      <c r="AS494" s="116" t="s">
        <v>123</v>
      </c>
      <c r="AT494" s="120">
        <v>1</v>
      </c>
      <c r="AU494" s="126"/>
      <c r="AV494" s="126"/>
      <c r="AW494" s="112">
        <f>AVERAGE(AM$5:AM494)</f>
        <v>439.67551020408166</v>
      </c>
      <c r="AX494" s="112">
        <f>AVERAGE(AN$5:AN494)</f>
        <v>0.22857142857142856</v>
      </c>
      <c r="AY494" s="113">
        <f>AVERAGE(AO$5:AO494)</f>
        <v>263365.63061224489</v>
      </c>
      <c r="AZ494" s="113">
        <f>AVERAGE(AP$5:AP494)</f>
        <v>64104.465306122453</v>
      </c>
      <c r="BA494" s="113">
        <f>AVERAGE(AQ$5:AQ494)</f>
        <v>203311.16530612245</v>
      </c>
      <c r="BB494" s="118">
        <f>AVERAGE($AT$5:AT494)</f>
        <v>0.97705668934240431</v>
      </c>
    </row>
    <row r="495" spans="1:59" x14ac:dyDescent="0.25">
      <c r="A495" s="116">
        <v>491</v>
      </c>
      <c r="B495" s="116">
        <v>566</v>
      </c>
      <c r="C495" s="116">
        <v>42</v>
      </c>
      <c r="D495" s="116">
        <v>48</v>
      </c>
      <c r="E495" s="117">
        <v>2396.0144756187374</v>
      </c>
      <c r="F495" s="116">
        <v>434</v>
      </c>
      <c r="G495" s="116">
        <v>0</v>
      </c>
      <c r="H495" s="117">
        <v>216566</v>
      </c>
      <c r="I495" s="117">
        <v>63400</v>
      </c>
      <c r="J495" s="117">
        <v>157966</v>
      </c>
      <c r="K495" s="116" t="s">
        <v>123</v>
      </c>
      <c r="L495" s="116" t="s">
        <v>123</v>
      </c>
      <c r="M495" s="120">
        <v>0.96444444444444444</v>
      </c>
      <c r="N495" s="126"/>
      <c r="O495" s="126"/>
      <c r="P495" s="112">
        <f>AVERAGE($F$5:F495)</f>
        <v>436.24847250509163</v>
      </c>
      <c r="Q495" s="112">
        <f>AVERAGE(G$5:G495)</f>
        <v>5.7026476578411409E-2</v>
      </c>
      <c r="R495" s="113">
        <f>AVERAGE(H$5:H495)</f>
        <v>217687.98778004074</v>
      </c>
      <c r="S495" s="113">
        <f>AVERAGE(I$5:I495)</f>
        <v>63653.30346232179</v>
      </c>
      <c r="T495" s="113">
        <f>AVERAGE(J$5:J495)</f>
        <v>158604.13441955193</v>
      </c>
      <c r="U495" s="118">
        <f>AVERAGE($M$5:M495)</f>
        <v>0.96944105001131453</v>
      </c>
      <c r="AH495" s="116">
        <v>491</v>
      </c>
      <c r="AI495" s="116">
        <v>517</v>
      </c>
      <c r="AJ495" s="116">
        <v>42</v>
      </c>
      <c r="AK495" s="116">
        <v>42</v>
      </c>
      <c r="AL495" s="117">
        <v>4818.2197242990005</v>
      </c>
      <c r="AM495" s="116">
        <v>440</v>
      </c>
      <c r="AN495" s="116">
        <v>0</v>
      </c>
      <c r="AO495" s="117">
        <v>263560</v>
      </c>
      <c r="AP495" s="117">
        <v>64000</v>
      </c>
      <c r="AQ495" s="117">
        <v>203760</v>
      </c>
      <c r="AR495" s="116" t="s">
        <v>123</v>
      </c>
      <c r="AS495" s="116" t="s">
        <v>123</v>
      </c>
      <c r="AT495" s="120">
        <v>0.97777777777777775</v>
      </c>
      <c r="AU495" s="126"/>
      <c r="AV495" s="126"/>
      <c r="AW495" s="112">
        <f>AVERAGE(AM$5:AM495)</f>
        <v>439.67617107942971</v>
      </c>
      <c r="AX495" s="112">
        <f>AVERAGE(AN$5:AN495)</f>
        <v>0.22810590631364563</v>
      </c>
      <c r="AY495" s="113">
        <f>AVERAGE(AO$5:AO495)</f>
        <v>263366.02647657844</v>
      </c>
      <c r="AZ495" s="113">
        <f>AVERAGE(AP$5:AP495)</f>
        <v>64104.252545824849</v>
      </c>
      <c r="BA495" s="113">
        <f>AVERAGE(AQ$5:AQ495)</f>
        <v>203312.07942973523</v>
      </c>
      <c r="BB495" s="118">
        <f>AVERAGE($AT$5:AT495)</f>
        <v>0.97705815795428896</v>
      </c>
      <c r="BC495" s="6"/>
      <c r="BD495" s="6"/>
      <c r="BE495" s="6"/>
      <c r="BF495" s="6"/>
      <c r="BG495" s="6"/>
    </row>
    <row r="496" spans="1:59" x14ac:dyDescent="0.25">
      <c r="A496" s="116">
        <v>492</v>
      </c>
      <c r="B496" s="116">
        <v>568</v>
      </c>
      <c r="C496" s="116">
        <v>45</v>
      </c>
      <c r="D496" s="116">
        <v>51</v>
      </c>
      <c r="E496" s="117">
        <v>4170.9421865531849</v>
      </c>
      <c r="F496" s="116">
        <v>431</v>
      </c>
      <c r="G496" s="116">
        <v>0</v>
      </c>
      <c r="H496" s="117">
        <v>215069</v>
      </c>
      <c r="I496" s="117">
        <v>63100</v>
      </c>
      <c r="J496" s="117">
        <v>157069</v>
      </c>
      <c r="K496" s="116" t="s">
        <v>123</v>
      </c>
      <c r="L496" s="116" t="s">
        <v>123</v>
      </c>
      <c r="M496" s="120">
        <v>0.95777777777777773</v>
      </c>
      <c r="N496" s="126"/>
      <c r="O496" s="126"/>
      <c r="P496" s="112">
        <f>AVERAGE($F$5:F496)</f>
        <v>436.23780487804879</v>
      </c>
      <c r="Q496" s="112">
        <f>AVERAGE(G$5:G496)</f>
        <v>5.6910569105691054E-2</v>
      </c>
      <c r="R496" s="113">
        <f>AVERAGE(H$5:H496)</f>
        <v>217682.66463414635</v>
      </c>
      <c r="S496" s="113">
        <f>AVERAGE(I$5:I496)</f>
        <v>63652.17886178862</v>
      </c>
      <c r="T496" s="113">
        <f>AVERAGE(J$5:J496)</f>
        <v>158601.01422764227</v>
      </c>
      <c r="U496" s="118">
        <f>AVERAGE($M$5:M496)</f>
        <v>0.9694173441734415</v>
      </c>
      <c r="AH496" s="116">
        <v>492</v>
      </c>
      <c r="AI496" s="116">
        <v>526</v>
      </c>
      <c r="AJ496" s="116">
        <v>49</v>
      </c>
      <c r="AK496" s="116">
        <v>54</v>
      </c>
      <c r="AL496" s="117">
        <v>3989.7872192995392</v>
      </c>
      <c r="AM496" s="116">
        <v>428</v>
      </c>
      <c r="AN496" s="116">
        <v>0</v>
      </c>
      <c r="AO496" s="117">
        <v>256372</v>
      </c>
      <c r="AP496" s="117">
        <v>62800</v>
      </c>
      <c r="AQ496" s="117">
        <v>198972</v>
      </c>
      <c r="AR496" s="116" t="s">
        <v>123</v>
      </c>
      <c r="AS496" s="116" t="s">
        <v>123</v>
      </c>
      <c r="AT496" s="120">
        <v>0.95111111111111113</v>
      </c>
      <c r="AU496" s="126"/>
      <c r="AV496" s="126"/>
      <c r="AW496" s="112">
        <f>AVERAGE(AM$5:AM496)</f>
        <v>439.65243902439022</v>
      </c>
      <c r="AX496" s="112">
        <f>AVERAGE(AN$5:AN496)</f>
        <v>0.22764227642276422</v>
      </c>
      <c r="AY496" s="113">
        <f>AVERAGE(AO$5:AO496)</f>
        <v>263351.81097560975</v>
      </c>
      <c r="AZ496" s="113">
        <f>AVERAGE(AP$5:AP496)</f>
        <v>64101.601626016258</v>
      </c>
      <c r="BA496" s="113">
        <f>AVERAGE(AQ$5:AQ496)</f>
        <v>203303.25813008129</v>
      </c>
      <c r="BB496" s="118">
        <f>AVERAGE($AT$5:AT496)</f>
        <v>0.97700542005420121</v>
      </c>
      <c r="BC496" s="10"/>
      <c r="BD496" s="10"/>
      <c r="BE496" s="10"/>
      <c r="BF496" s="10"/>
      <c r="BG496" s="6"/>
    </row>
    <row r="497" spans="1:59" x14ac:dyDescent="0.25">
      <c r="A497" s="116">
        <v>493</v>
      </c>
      <c r="B497" s="116">
        <v>587</v>
      </c>
      <c r="C497" s="116">
        <v>31</v>
      </c>
      <c r="D497" s="116">
        <v>49</v>
      </c>
      <c r="E497" s="117">
        <v>2983.1461330960601</v>
      </c>
      <c r="F497" s="116">
        <v>433</v>
      </c>
      <c r="G497" s="116">
        <v>0</v>
      </c>
      <c r="H497" s="117">
        <v>216067</v>
      </c>
      <c r="I497" s="117">
        <v>63300</v>
      </c>
      <c r="J497" s="117">
        <v>157667</v>
      </c>
      <c r="K497" s="116" t="s">
        <v>123</v>
      </c>
      <c r="L497" s="116" t="s">
        <v>123</v>
      </c>
      <c r="M497" s="120">
        <v>0.9622222222222222</v>
      </c>
      <c r="N497" s="126"/>
      <c r="O497" s="126"/>
      <c r="P497" s="112">
        <f>AVERAGE($F$5:F497)</f>
        <v>436.2312373225152</v>
      </c>
      <c r="Q497" s="112">
        <f>AVERAGE(G$5:G497)</f>
        <v>5.6795131845841784E-2</v>
      </c>
      <c r="R497" s="113">
        <f>AVERAGE(H$5:H497)</f>
        <v>217679.38742393508</v>
      </c>
      <c r="S497" s="113">
        <f>AVERAGE(I$5:I497)</f>
        <v>63651.464503042596</v>
      </c>
      <c r="T497" s="113">
        <f>AVERAGE(J$5:J497)</f>
        <v>158599.1196754564</v>
      </c>
      <c r="U497" s="118">
        <f>AVERAGE($M$5:M497)</f>
        <v>0.96940274960558914</v>
      </c>
      <c r="AH497" s="116">
        <v>493</v>
      </c>
      <c r="AI497" s="116">
        <v>405</v>
      </c>
      <c r="AJ497" s="116">
        <v>39</v>
      </c>
      <c r="AK497" s="116">
        <v>28</v>
      </c>
      <c r="AL497" s="117">
        <v>4450.7527751970902</v>
      </c>
      <c r="AM497" s="116">
        <v>416</v>
      </c>
      <c r="AN497" s="116">
        <v>0</v>
      </c>
      <c r="AO497" s="117">
        <v>249184</v>
      </c>
      <c r="AP497" s="117">
        <v>61600</v>
      </c>
      <c r="AQ497" s="117">
        <v>190384</v>
      </c>
      <c r="AR497" s="116" t="s">
        <v>123</v>
      </c>
      <c r="AS497" s="116" t="s">
        <v>123</v>
      </c>
      <c r="AT497" s="120">
        <v>0.9244444444444444</v>
      </c>
      <c r="AU497" s="126"/>
      <c r="AV497" s="126"/>
      <c r="AW497" s="112">
        <f>AVERAGE(AM$5:AM497)</f>
        <v>439.604462474645</v>
      </c>
      <c r="AX497" s="112">
        <f>AVERAGE(AN$5:AN497)</f>
        <v>0.22718052738336714</v>
      </c>
      <c r="AY497" s="113">
        <f>AVERAGE(AO$5:AO497)</f>
        <v>263323.07302231237</v>
      </c>
      <c r="AZ497" s="113">
        <f>AVERAGE(AP$5:AP497)</f>
        <v>64096.527383367138</v>
      </c>
      <c r="BA497" s="113">
        <f>AVERAGE(AQ$5:AQ497)</f>
        <v>203277.0527383367</v>
      </c>
      <c r="BB497" s="118">
        <f>AVERAGE($AT$5:AT497)</f>
        <v>0.97689880549921182</v>
      </c>
      <c r="BC497" s="6"/>
      <c r="BD497" s="6"/>
      <c r="BE497" s="6"/>
      <c r="BF497" s="6"/>
      <c r="BG497" s="10"/>
    </row>
    <row r="498" spans="1:59" x14ac:dyDescent="0.25">
      <c r="A498" s="116">
        <v>494</v>
      </c>
      <c r="B498" s="116">
        <v>610</v>
      </c>
      <c r="C498" s="116">
        <v>41</v>
      </c>
      <c r="D498" s="116">
        <v>51</v>
      </c>
      <c r="E498" s="117">
        <v>3842.4551302971399</v>
      </c>
      <c r="F498" s="116">
        <v>431</v>
      </c>
      <c r="G498" s="116">
        <v>0</v>
      </c>
      <c r="H498" s="117">
        <v>215069</v>
      </c>
      <c r="I498" s="117">
        <v>63100</v>
      </c>
      <c r="J498" s="117">
        <v>157069</v>
      </c>
      <c r="K498" s="116" t="s">
        <v>123</v>
      </c>
      <c r="L498" s="116" t="s">
        <v>123</v>
      </c>
      <c r="M498" s="120">
        <v>0.95777777777777773</v>
      </c>
      <c r="N498" s="126"/>
      <c r="O498" s="126"/>
      <c r="P498" s="112">
        <f>AVERAGE($F$5:F498)</f>
        <v>436.22064777327932</v>
      </c>
      <c r="Q498" s="112">
        <f>AVERAGE(G$5:G498)</f>
        <v>5.6680161943319839E-2</v>
      </c>
      <c r="R498" s="113">
        <f>AVERAGE(H$5:H498)</f>
        <v>217674.1032388664</v>
      </c>
      <c r="S498" s="113">
        <f>AVERAGE(I$5:I498)</f>
        <v>63650.348178137654</v>
      </c>
      <c r="T498" s="113">
        <f>AVERAGE(J$5:J498)</f>
        <v>158596.02226720648</v>
      </c>
      <c r="U498" s="118">
        <f>AVERAGE($M$5:M498)</f>
        <v>0.96937921727395393</v>
      </c>
      <c r="AH498" s="116">
        <v>494</v>
      </c>
      <c r="AI498" s="116">
        <v>602</v>
      </c>
      <c r="AJ498" s="116">
        <v>40</v>
      </c>
      <c r="AK498" s="116">
        <v>67</v>
      </c>
      <c r="AL498" s="117">
        <v>4089.1731487399038</v>
      </c>
      <c r="AM498" s="116">
        <v>415</v>
      </c>
      <c r="AN498" s="116">
        <v>0</v>
      </c>
      <c r="AO498" s="117">
        <v>248585</v>
      </c>
      <c r="AP498" s="117">
        <v>61500</v>
      </c>
      <c r="AQ498" s="117">
        <v>193785</v>
      </c>
      <c r="AR498" s="116" t="s">
        <v>123</v>
      </c>
      <c r="AS498" s="116" t="s">
        <v>123</v>
      </c>
      <c r="AT498" s="120">
        <v>0.92222222222222228</v>
      </c>
      <c r="AU498" s="126"/>
      <c r="AV498" s="126"/>
      <c r="AW498" s="112">
        <f>AVERAGE(AM$5:AM498)</f>
        <v>439.55465587044534</v>
      </c>
      <c r="AX498" s="112">
        <f>AVERAGE(AN$5:AN498)</f>
        <v>0.22672064777327935</v>
      </c>
      <c r="AY498" s="113">
        <f>AVERAGE(AO$5:AO498)</f>
        <v>263293.23886639677</v>
      </c>
      <c r="AZ498" s="113">
        <f>AVERAGE(AP$5:AP498)</f>
        <v>64091.271255060732</v>
      </c>
      <c r="BA498" s="113">
        <f>AVERAGE(AQ$5:AQ498)</f>
        <v>203257.83805668016</v>
      </c>
      <c r="BB498" s="118">
        <f>AVERAGE($AT$5:AT498)</f>
        <v>0.97678812415654581</v>
      </c>
    </row>
    <row r="499" spans="1:59" x14ac:dyDescent="0.25">
      <c r="A499" s="116">
        <v>495</v>
      </c>
      <c r="B499" s="116">
        <v>603</v>
      </c>
      <c r="C499" s="116">
        <v>29</v>
      </c>
      <c r="D499" s="116">
        <v>48</v>
      </c>
      <c r="E499" s="117">
        <v>4422.8329216998081</v>
      </c>
      <c r="F499" s="116">
        <v>434</v>
      </c>
      <c r="G499" s="116">
        <v>0</v>
      </c>
      <c r="H499" s="117">
        <v>216566</v>
      </c>
      <c r="I499" s="117">
        <v>63400</v>
      </c>
      <c r="J499" s="117">
        <v>157966</v>
      </c>
      <c r="K499" s="116" t="s">
        <v>123</v>
      </c>
      <c r="L499" s="116" t="s">
        <v>123</v>
      </c>
      <c r="M499" s="120">
        <v>0.96444444444444444</v>
      </c>
      <c r="N499" s="126"/>
      <c r="O499" s="126"/>
      <c r="P499" s="112">
        <f>AVERAGE($F$5:F499)</f>
        <v>436.21616161616163</v>
      </c>
      <c r="Q499" s="112">
        <f>AVERAGE(G$5:G499)</f>
        <v>5.6565656565656569E-2</v>
      </c>
      <c r="R499" s="113">
        <f>AVERAGE(H$5:H499)</f>
        <v>217671.86464646464</v>
      </c>
      <c r="S499" s="113">
        <f>AVERAGE(I$5:I499)</f>
        <v>63649.842424242423</v>
      </c>
      <c r="T499" s="113">
        <f>AVERAGE(J$5:J499)</f>
        <v>158594.7494949495</v>
      </c>
      <c r="U499" s="118">
        <f>AVERAGE($M$5:M499)</f>
        <v>0.96936924803591451</v>
      </c>
      <c r="AH499" s="116">
        <v>495</v>
      </c>
      <c r="AI499" s="116">
        <v>567</v>
      </c>
      <c r="AJ499" s="116">
        <v>41</v>
      </c>
      <c r="AK499" s="116">
        <v>50</v>
      </c>
      <c r="AL499" s="117">
        <v>2813.9800745261873</v>
      </c>
      <c r="AM499" s="116">
        <v>432</v>
      </c>
      <c r="AN499" s="116">
        <v>0</v>
      </c>
      <c r="AO499" s="117">
        <v>258768</v>
      </c>
      <c r="AP499" s="117">
        <v>63200</v>
      </c>
      <c r="AQ499" s="117">
        <v>200568</v>
      </c>
      <c r="AR499" s="116" t="s">
        <v>123</v>
      </c>
      <c r="AS499" s="116" t="s">
        <v>123</v>
      </c>
      <c r="AT499" s="120">
        <v>0.96</v>
      </c>
      <c r="AU499" s="126"/>
      <c r="AV499" s="126"/>
      <c r="AW499" s="112">
        <f>AVERAGE(AM$5:AM499)</f>
        <v>439.53939393939396</v>
      </c>
      <c r="AX499" s="112">
        <f>AVERAGE(AN$5:AN499)</f>
        <v>0.22626262626262628</v>
      </c>
      <c r="AY499" s="113">
        <f>AVERAGE(AO$5:AO499)</f>
        <v>263284.09696969698</v>
      </c>
      <c r="AZ499" s="113">
        <f>AVERAGE(AP$5:AP499)</f>
        <v>64089.470707070708</v>
      </c>
      <c r="BA499" s="113">
        <f>AVERAGE(AQ$5:AQ499)</f>
        <v>203252.40404040404</v>
      </c>
      <c r="BB499" s="118">
        <f>AVERAGE($AT$5:AT499)</f>
        <v>0.97675420875420937</v>
      </c>
      <c r="BC499" s="6"/>
      <c r="BD499" s="6"/>
      <c r="BE499" s="6"/>
      <c r="BF499" s="6"/>
      <c r="BG499" s="6"/>
    </row>
    <row r="500" spans="1:59" x14ac:dyDescent="0.25">
      <c r="A500" s="116">
        <v>496</v>
      </c>
      <c r="B500" s="116">
        <v>598</v>
      </c>
      <c r="C500" s="116">
        <v>39</v>
      </c>
      <c r="D500" s="116">
        <v>57</v>
      </c>
      <c r="E500" s="117">
        <v>2541.6269153142839</v>
      </c>
      <c r="F500" s="116">
        <v>425</v>
      </c>
      <c r="G500" s="116">
        <v>0</v>
      </c>
      <c r="H500" s="117">
        <v>212075</v>
      </c>
      <c r="I500" s="117">
        <v>62500</v>
      </c>
      <c r="J500" s="117">
        <v>155275</v>
      </c>
      <c r="K500" s="116" t="s">
        <v>123</v>
      </c>
      <c r="L500" s="116" t="s">
        <v>123</v>
      </c>
      <c r="M500" s="120">
        <v>0.94444444444444442</v>
      </c>
      <c r="N500" s="126"/>
      <c r="O500" s="126"/>
      <c r="P500" s="112">
        <f>AVERAGE($F$5:F500)</f>
        <v>436.19354838709677</v>
      </c>
      <c r="Q500" s="112">
        <f>AVERAGE(G$5:G500)</f>
        <v>5.6451612903225805E-2</v>
      </c>
      <c r="R500" s="113">
        <f>AVERAGE(H$5:H500)</f>
        <v>217660.5806451613</v>
      </c>
      <c r="S500" s="113">
        <f>AVERAGE(I$5:I500)</f>
        <v>63647.524193548386</v>
      </c>
      <c r="T500" s="113">
        <f>AVERAGE(J$5:J500)</f>
        <v>158588.05645161291</v>
      </c>
      <c r="U500" s="118">
        <f>AVERAGE($M$5:M500)</f>
        <v>0.96931899641577035</v>
      </c>
      <c r="AH500" s="116">
        <v>496</v>
      </c>
      <c r="AI500" s="116">
        <v>460</v>
      </c>
      <c r="AJ500" s="116">
        <v>50</v>
      </c>
      <c r="AK500" s="116">
        <v>38</v>
      </c>
      <c r="AL500" s="117">
        <v>4179.3477822814684</v>
      </c>
      <c r="AM500" s="116">
        <v>444</v>
      </c>
      <c r="AN500" s="116">
        <v>0</v>
      </c>
      <c r="AO500" s="117">
        <v>265956</v>
      </c>
      <c r="AP500" s="117">
        <v>64400</v>
      </c>
      <c r="AQ500" s="117">
        <v>205356</v>
      </c>
      <c r="AR500" s="116" t="s">
        <v>123</v>
      </c>
      <c r="AS500" s="116" t="s">
        <v>123</v>
      </c>
      <c r="AT500" s="120">
        <v>0.98666666666666669</v>
      </c>
      <c r="AU500" s="126"/>
      <c r="AV500" s="126"/>
      <c r="AW500" s="112">
        <f>AVERAGE(AM$5:AM500)</f>
        <v>439.54838709677421</v>
      </c>
      <c r="AX500" s="112">
        <f>AVERAGE(AN$5:AN500)</f>
        <v>0.22580645161290322</v>
      </c>
      <c r="AY500" s="113">
        <f>AVERAGE(AO$5:AO500)</f>
        <v>263289.48387096776</v>
      </c>
      <c r="AZ500" s="113">
        <f>AVERAGE(AP$5:AP500)</f>
        <v>64090.096774193546</v>
      </c>
      <c r="BA500" s="113">
        <f>AVERAGE(AQ$5:AQ500)</f>
        <v>203256.64516129033</v>
      </c>
      <c r="BB500" s="118">
        <f>AVERAGE($AT$5:AT500)</f>
        <v>0.97677419354838768</v>
      </c>
      <c r="BC500" s="10"/>
      <c r="BD500" s="10"/>
      <c r="BE500" s="10"/>
      <c r="BF500" s="10"/>
      <c r="BG500" s="6"/>
    </row>
    <row r="501" spans="1:59" x14ac:dyDescent="0.25">
      <c r="A501" s="116">
        <v>497</v>
      </c>
      <c r="B501" s="116">
        <v>520</v>
      </c>
      <c r="C501" s="116">
        <v>36</v>
      </c>
      <c r="D501" s="116">
        <v>37</v>
      </c>
      <c r="E501" s="117">
        <v>4384.9526760567051</v>
      </c>
      <c r="F501" s="116">
        <v>445</v>
      </c>
      <c r="G501" s="116">
        <v>0</v>
      </c>
      <c r="H501" s="117">
        <v>222055</v>
      </c>
      <c r="I501" s="117">
        <v>64500</v>
      </c>
      <c r="J501" s="117">
        <v>161255</v>
      </c>
      <c r="K501" s="116" t="s">
        <v>123</v>
      </c>
      <c r="L501" s="116" t="s">
        <v>123</v>
      </c>
      <c r="M501" s="120">
        <v>0.98888888888888893</v>
      </c>
      <c r="N501" s="126"/>
      <c r="O501" s="126"/>
      <c r="P501" s="112">
        <f>AVERAGE($F$5:F501)</f>
        <v>436.21126760563379</v>
      </c>
      <c r="Q501" s="112">
        <f>AVERAGE(G$5:G501)</f>
        <v>5.6338028169014086E-2</v>
      </c>
      <c r="R501" s="113">
        <f>AVERAGE(H$5:H501)</f>
        <v>217669.42253521126</v>
      </c>
      <c r="S501" s="113">
        <f>AVERAGE(I$5:I501)</f>
        <v>63649.239436619719</v>
      </c>
      <c r="T501" s="113">
        <f>AVERAGE(J$5:J501)</f>
        <v>158593.42253521126</v>
      </c>
      <c r="U501" s="118">
        <f>AVERAGE($M$5:M501)</f>
        <v>0.96935837245696377</v>
      </c>
      <c r="AH501" s="116">
        <v>497</v>
      </c>
      <c r="AI501" s="116">
        <v>562</v>
      </c>
      <c r="AJ501" s="116">
        <v>37</v>
      </c>
      <c r="AK501" s="116">
        <v>46</v>
      </c>
      <c r="AL501" s="117">
        <v>3762.8880242112737</v>
      </c>
      <c r="AM501" s="116">
        <v>436</v>
      </c>
      <c r="AN501" s="116">
        <v>0</v>
      </c>
      <c r="AO501" s="117">
        <v>261164</v>
      </c>
      <c r="AP501" s="117">
        <v>63600</v>
      </c>
      <c r="AQ501" s="117">
        <v>202164</v>
      </c>
      <c r="AR501" s="116" t="s">
        <v>123</v>
      </c>
      <c r="AS501" s="116" t="s">
        <v>123</v>
      </c>
      <c r="AT501" s="120">
        <v>0.96888888888888891</v>
      </c>
      <c r="AU501" s="126"/>
      <c r="AV501" s="126"/>
      <c r="AW501" s="112">
        <f>AVERAGE(AM$5:AM501)</f>
        <v>439.54124748490943</v>
      </c>
      <c r="AX501" s="112">
        <f>AVERAGE(AN$5:AN501)</f>
        <v>0.22535211267605634</v>
      </c>
      <c r="AY501" s="113">
        <f>AVERAGE(AO$5:AO501)</f>
        <v>263285.20724346075</v>
      </c>
      <c r="AZ501" s="113">
        <f>AVERAGE(AP$5:AP501)</f>
        <v>64089.110663983905</v>
      </c>
      <c r="BA501" s="113">
        <f>AVERAGE(AQ$5:AQ501)</f>
        <v>203254.44668008049</v>
      </c>
      <c r="BB501" s="118">
        <f>AVERAGE($AT$5:AT501)</f>
        <v>0.97675832774424387</v>
      </c>
      <c r="BC501" s="6"/>
      <c r="BD501" s="6"/>
      <c r="BE501" s="6"/>
      <c r="BF501" s="6"/>
      <c r="BG501" s="10"/>
    </row>
    <row r="502" spans="1:59" x14ac:dyDescent="0.25">
      <c r="A502" s="116">
        <v>498</v>
      </c>
      <c r="B502" s="116">
        <v>568</v>
      </c>
      <c r="C502" s="116">
        <v>40</v>
      </c>
      <c r="D502" s="116">
        <v>42</v>
      </c>
      <c r="E502" s="117">
        <v>4667.7612799230501</v>
      </c>
      <c r="F502" s="116">
        <v>440</v>
      </c>
      <c r="G502" s="116">
        <v>0</v>
      </c>
      <c r="H502" s="117">
        <v>219560</v>
      </c>
      <c r="I502" s="117">
        <v>64000</v>
      </c>
      <c r="J502" s="117">
        <v>159760</v>
      </c>
      <c r="K502" s="116" t="s">
        <v>123</v>
      </c>
      <c r="L502" s="116" t="s">
        <v>123</v>
      </c>
      <c r="M502" s="120">
        <v>0.97777777777777775</v>
      </c>
      <c r="N502" s="126"/>
      <c r="O502" s="126"/>
      <c r="P502" s="112">
        <f>AVERAGE($F$5:F502)</f>
        <v>436.21887550200802</v>
      </c>
      <c r="Q502" s="112">
        <f>AVERAGE(G$5:G502)</f>
        <v>5.6224899598393573E-2</v>
      </c>
      <c r="R502" s="113">
        <f>AVERAGE(H$5:H502)</f>
        <v>217673.218875502</v>
      </c>
      <c r="S502" s="113">
        <f>AVERAGE(I$5:I502)</f>
        <v>63649.943775100401</v>
      </c>
      <c r="T502" s="113">
        <f>AVERAGE(J$5:J502)</f>
        <v>158595.76506024096</v>
      </c>
      <c r="U502" s="118">
        <f>AVERAGE($M$5:M502)</f>
        <v>0.96937527889335096</v>
      </c>
      <c r="AH502" s="116">
        <v>498</v>
      </c>
      <c r="AI502" s="116">
        <v>431</v>
      </c>
      <c r="AJ502" s="116">
        <v>42</v>
      </c>
      <c r="AK502" s="116">
        <v>34</v>
      </c>
      <c r="AL502" s="117">
        <v>2104.7805553364192</v>
      </c>
      <c r="AM502" s="116">
        <v>439</v>
      </c>
      <c r="AN502" s="116">
        <v>0</v>
      </c>
      <c r="AO502" s="117">
        <v>262961</v>
      </c>
      <c r="AP502" s="117">
        <v>63900</v>
      </c>
      <c r="AQ502" s="117">
        <v>202461</v>
      </c>
      <c r="AR502" s="116" t="s">
        <v>123</v>
      </c>
      <c r="AS502" s="116" t="s">
        <v>123</v>
      </c>
      <c r="AT502" s="120">
        <v>0.97555555555555551</v>
      </c>
      <c r="AU502" s="126"/>
      <c r="AV502" s="126"/>
      <c r="AW502" s="112">
        <f>AVERAGE(AM$5:AM502)</f>
        <v>439.5401606425703</v>
      </c>
      <c r="AX502" s="112">
        <f>AVERAGE(AN$5:AN502)</f>
        <v>0.22489959839357429</v>
      </c>
      <c r="AY502" s="113">
        <f>AVERAGE(AO$5:AO502)</f>
        <v>263284.5562248996</v>
      </c>
      <c r="AZ502" s="113">
        <f>AVERAGE(AP$5:AP502)</f>
        <v>64088.730923694777</v>
      </c>
      <c r="BA502" s="113">
        <f>AVERAGE(AQ$5:AQ502)</f>
        <v>203252.85341365461</v>
      </c>
      <c r="BB502" s="118">
        <f>AVERAGE($AT$5:AT502)</f>
        <v>0.9767559125390457</v>
      </c>
    </row>
    <row r="503" spans="1:59" x14ac:dyDescent="0.25">
      <c r="A503" s="116">
        <v>499</v>
      </c>
      <c r="B503" s="116">
        <v>595</v>
      </c>
      <c r="C503" s="116">
        <v>50</v>
      </c>
      <c r="D503" s="116">
        <v>61</v>
      </c>
      <c r="E503" s="117">
        <v>4688.6841255585332</v>
      </c>
      <c r="F503" s="116">
        <v>421</v>
      </c>
      <c r="G503" s="116">
        <v>0</v>
      </c>
      <c r="H503" s="117">
        <v>210079</v>
      </c>
      <c r="I503" s="117">
        <v>62100</v>
      </c>
      <c r="J503" s="117">
        <v>154079</v>
      </c>
      <c r="K503" s="116" t="s">
        <v>123</v>
      </c>
      <c r="L503" s="116" t="s">
        <v>123</v>
      </c>
      <c r="M503" s="120">
        <v>0.93555555555555558</v>
      </c>
      <c r="N503" s="126"/>
      <c r="O503" s="126"/>
      <c r="P503" s="112">
        <f>AVERAGE($F$5:F503)</f>
        <v>436.18837675350699</v>
      </c>
      <c r="Q503" s="112">
        <f>AVERAGE(G$5:G503)</f>
        <v>5.6112224448897796E-2</v>
      </c>
      <c r="R503" s="113">
        <f>AVERAGE(H$5:H503)</f>
        <v>217658</v>
      </c>
      <c r="S503" s="113">
        <f>AVERAGE(I$5:I503)</f>
        <v>63646.837675350704</v>
      </c>
      <c r="T503" s="113">
        <f>AVERAGE(J$5:J503)</f>
        <v>158586.7134268537</v>
      </c>
      <c r="U503" s="118">
        <f>AVERAGE($M$5:M503)</f>
        <v>0.96930750389668197</v>
      </c>
      <c r="AH503" s="116">
        <v>499</v>
      </c>
      <c r="AI503" s="116">
        <v>514</v>
      </c>
      <c r="AJ503" s="116">
        <v>45</v>
      </c>
      <c r="AK503" s="116">
        <v>38</v>
      </c>
      <c r="AL503" s="117">
        <v>2924.5317861581498</v>
      </c>
      <c r="AM503" s="116">
        <v>444</v>
      </c>
      <c r="AN503" s="116">
        <v>0</v>
      </c>
      <c r="AO503" s="117">
        <v>265956</v>
      </c>
      <c r="AP503" s="117">
        <v>64400</v>
      </c>
      <c r="AQ503" s="117">
        <v>205356</v>
      </c>
      <c r="AR503" s="116" t="s">
        <v>123</v>
      </c>
      <c r="AS503" s="116" t="s">
        <v>123</v>
      </c>
      <c r="AT503" s="120">
        <v>0.98666666666666669</v>
      </c>
      <c r="AU503" s="126"/>
      <c r="AV503" s="126"/>
      <c r="AW503" s="112">
        <f>AVERAGE(AM$5:AM503)</f>
        <v>439.54909819639278</v>
      </c>
      <c r="AX503" s="112">
        <f>AVERAGE(AN$5:AN503)</f>
        <v>0.22444889779559118</v>
      </c>
      <c r="AY503" s="113">
        <f>AVERAGE(AO$5:AO503)</f>
        <v>263289.90981963929</v>
      </c>
      <c r="AZ503" s="113">
        <f>AVERAGE(AP$5:AP503)</f>
        <v>64089.35470941884</v>
      </c>
      <c r="BA503" s="113">
        <f>AVERAGE(AQ$5:AQ503)</f>
        <v>203257.06813627254</v>
      </c>
      <c r="BB503" s="118">
        <f>AVERAGE($AT$5:AT503)</f>
        <v>0.97677577376976243</v>
      </c>
      <c r="BC503" s="6"/>
      <c r="BD503" s="6"/>
      <c r="BE503" s="6"/>
      <c r="BF503" s="6"/>
      <c r="BG503" s="6"/>
    </row>
    <row r="504" spans="1:59" x14ac:dyDescent="0.25">
      <c r="A504" s="116">
        <v>500</v>
      </c>
      <c r="B504" s="116">
        <v>579</v>
      </c>
      <c r="C504" s="116">
        <v>37</v>
      </c>
      <c r="D504" s="116">
        <v>52</v>
      </c>
      <c r="E504" s="117">
        <v>2349.1417914034582</v>
      </c>
      <c r="F504" s="116">
        <v>430</v>
      </c>
      <c r="G504" s="116">
        <v>0</v>
      </c>
      <c r="H504" s="117">
        <v>214570</v>
      </c>
      <c r="I504" s="117">
        <v>63000</v>
      </c>
      <c r="J504" s="117">
        <v>156770</v>
      </c>
      <c r="K504" s="116" t="s">
        <v>123</v>
      </c>
      <c r="L504" s="116" t="s">
        <v>123</v>
      </c>
      <c r="M504" s="120">
        <v>0.9555555555555556</v>
      </c>
      <c r="N504" s="126"/>
      <c r="O504" s="126"/>
      <c r="P504" s="112">
        <f>AVERAGE($F$5:F504)</f>
        <v>436.17599999999999</v>
      </c>
      <c r="Q504" s="112">
        <f>AVERAGE(G$5:G504)</f>
        <v>5.6000000000000001E-2</v>
      </c>
      <c r="R504" s="113">
        <f>AVERAGE(H$5:H504)</f>
        <v>217651.82399999999</v>
      </c>
      <c r="S504" s="113">
        <f>AVERAGE(I$5:I504)</f>
        <v>63645.544000000002</v>
      </c>
      <c r="T504" s="113">
        <f>AVERAGE(J$5:J504)</f>
        <v>158583.07999999999</v>
      </c>
      <c r="U504" s="118">
        <f>AVERAGE($M$5:M504)</f>
        <v>0.9692799999999997</v>
      </c>
      <c r="AH504" s="116">
        <v>500</v>
      </c>
      <c r="AI504" s="116">
        <v>485</v>
      </c>
      <c r="AJ504" s="116">
        <v>40</v>
      </c>
      <c r="AK504" s="116">
        <v>32</v>
      </c>
      <c r="AL504" s="117">
        <v>4367.4989437620097</v>
      </c>
      <c r="AM504" s="116">
        <v>450</v>
      </c>
      <c r="AN504" s="116">
        <v>0</v>
      </c>
      <c r="AO504" s="117">
        <v>269550</v>
      </c>
      <c r="AP504" s="117">
        <v>65000</v>
      </c>
      <c r="AQ504" s="117">
        <v>207750</v>
      </c>
      <c r="AR504" s="116" t="s">
        <v>124</v>
      </c>
      <c r="AS504" s="116" t="s">
        <v>123</v>
      </c>
      <c r="AT504" s="120">
        <v>1</v>
      </c>
      <c r="AU504" s="126"/>
      <c r="AV504" s="126"/>
      <c r="AW504" s="112">
        <f>AVERAGE(AM$5:AM504)</f>
        <v>439.57</v>
      </c>
      <c r="AX504" s="112">
        <f>AVERAGE(AN$5:AN504)</f>
        <v>0.224</v>
      </c>
      <c r="AY504" s="113">
        <f>AVERAGE(AO$5:AO504)</f>
        <v>263302.43</v>
      </c>
      <c r="AZ504" s="113">
        <f>AVERAGE(AP$5:AP504)</f>
        <v>64091.175999999999</v>
      </c>
      <c r="BA504" s="113">
        <f>AVERAGE(AQ$5:AQ504)</f>
        <v>203266.054</v>
      </c>
      <c r="BB504" s="118">
        <f>AVERAGE($AT$5:AT504)</f>
        <v>0.97682222222222292</v>
      </c>
      <c r="BC504" s="10"/>
      <c r="BD504" s="10"/>
      <c r="BE504" s="10"/>
      <c r="BF504" s="10"/>
      <c r="BG504" s="6"/>
    </row>
    <row r="505" spans="1:59" x14ac:dyDescent="0.25">
      <c r="A505" s="116">
        <v>501</v>
      </c>
      <c r="B505" s="116">
        <v>632</v>
      </c>
      <c r="C505" s="116">
        <v>46</v>
      </c>
      <c r="D505" s="116">
        <v>52</v>
      </c>
      <c r="E505" s="117">
        <v>4303.2635864826934</v>
      </c>
      <c r="F505" s="116">
        <v>430</v>
      </c>
      <c r="G505" s="116">
        <v>0</v>
      </c>
      <c r="H505" s="117">
        <v>214570</v>
      </c>
      <c r="I505" s="117">
        <v>63000</v>
      </c>
      <c r="J505" s="117">
        <v>156770</v>
      </c>
      <c r="K505" s="116" t="s">
        <v>123</v>
      </c>
      <c r="L505" s="116" t="s">
        <v>123</v>
      </c>
      <c r="M505" s="120">
        <v>0.9555555555555556</v>
      </c>
      <c r="N505" s="126"/>
      <c r="O505" s="126"/>
      <c r="P505" s="112">
        <f>AVERAGE($F$5:F505)</f>
        <v>436.16367265469063</v>
      </c>
      <c r="Q505" s="112">
        <f>AVERAGE(G$5:G505)</f>
        <v>5.588822355289421E-2</v>
      </c>
      <c r="R505" s="113">
        <f>AVERAGE(H$5:H505)</f>
        <v>217645.67265469063</v>
      </c>
      <c r="S505" s="113">
        <f>AVERAGE(I$5:I505)</f>
        <v>63644.255489021954</v>
      </c>
      <c r="T505" s="113">
        <f>AVERAGE(J$5:J505)</f>
        <v>158579.46107784432</v>
      </c>
      <c r="U505" s="118">
        <f>AVERAGE($M$5:M505)</f>
        <v>0.96925260589931228</v>
      </c>
      <c r="AH505" s="116">
        <v>501</v>
      </c>
      <c r="AI505" s="116">
        <v>554</v>
      </c>
      <c r="AJ505" s="116">
        <v>37</v>
      </c>
      <c r="AK505" s="116">
        <v>45</v>
      </c>
      <c r="AL505" s="117">
        <v>3986.0327967171097</v>
      </c>
      <c r="AM505" s="116">
        <v>437</v>
      </c>
      <c r="AN505" s="116">
        <v>0</v>
      </c>
      <c r="AO505" s="117">
        <v>261763</v>
      </c>
      <c r="AP505" s="117">
        <v>63700</v>
      </c>
      <c r="AQ505" s="117">
        <v>202563</v>
      </c>
      <c r="AR505" s="116" t="s">
        <v>123</v>
      </c>
      <c r="AS505" s="116" t="s">
        <v>123</v>
      </c>
      <c r="AT505" s="120">
        <v>0.97111111111111115</v>
      </c>
      <c r="AU505" s="126"/>
      <c r="AV505" s="126"/>
      <c r="AW505" s="112">
        <f>AVERAGE(AM$5:AM505)</f>
        <v>439.56487025948104</v>
      </c>
      <c r="AX505" s="112">
        <f>AVERAGE(AN$5:AN505)</f>
        <v>0.22355289421157684</v>
      </c>
      <c r="AY505" s="113">
        <f>AVERAGE(AO$5:AO505)</f>
        <v>263299.35728542914</v>
      </c>
      <c r="AZ505" s="113">
        <f>AVERAGE(AP$5:AP505)</f>
        <v>64090.395209580842</v>
      </c>
      <c r="BA505" s="113">
        <f>AVERAGE(AQ$5:AQ505)</f>
        <v>203264.65069860278</v>
      </c>
      <c r="BB505" s="118">
        <f>AVERAGE($AT$5:AT505)</f>
        <v>0.97681082279884734</v>
      </c>
      <c r="BC505" s="6"/>
      <c r="BD505" s="6"/>
      <c r="BE505" s="6"/>
      <c r="BF505" s="6"/>
      <c r="BG505" s="10"/>
    </row>
    <row r="506" spans="1:59" x14ac:dyDescent="0.25">
      <c r="A506" s="116">
        <v>502</v>
      </c>
      <c r="B506" s="116">
        <v>630</v>
      </c>
      <c r="C506" s="116">
        <v>36</v>
      </c>
      <c r="D506" s="116">
        <v>55</v>
      </c>
      <c r="E506" s="117">
        <v>4149.7475776162937</v>
      </c>
      <c r="F506" s="116">
        <v>427</v>
      </c>
      <c r="G506" s="116">
        <v>0</v>
      </c>
      <c r="H506" s="117">
        <v>213073</v>
      </c>
      <c r="I506" s="117">
        <v>62700</v>
      </c>
      <c r="J506" s="117">
        <v>155873</v>
      </c>
      <c r="K506" s="116" t="s">
        <v>123</v>
      </c>
      <c r="L506" s="116" t="s">
        <v>123</v>
      </c>
      <c r="M506" s="120">
        <v>0.94888888888888889</v>
      </c>
      <c r="N506" s="126"/>
      <c r="O506" s="126"/>
      <c r="P506" s="112">
        <f>AVERAGE($F$5:F506)</f>
        <v>436.14541832669323</v>
      </c>
      <c r="Q506" s="112">
        <f>AVERAGE(G$5:G506)</f>
        <v>5.5776892430278883E-2</v>
      </c>
      <c r="R506" s="113">
        <f>AVERAGE(H$5:H506)</f>
        <v>217636.56374501993</v>
      </c>
      <c r="S506" s="113">
        <f>AVERAGE(I$5:I506)</f>
        <v>63642.374501992032</v>
      </c>
      <c r="T506" s="113">
        <f>AVERAGE(J$5:J506)</f>
        <v>158574.06972111555</v>
      </c>
      <c r="U506" s="118">
        <f>AVERAGE($M$5:M506)</f>
        <v>0.96921204072598477</v>
      </c>
      <c r="AH506" s="116">
        <v>502</v>
      </c>
      <c r="AI506" s="116">
        <v>469</v>
      </c>
      <c r="AJ506" s="116">
        <v>43</v>
      </c>
      <c r="AK506" s="116">
        <v>29</v>
      </c>
      <c r="AL506" s="117">
        <v>2481.1811031386087</v>
      </c>
      <c r="AM506" s="116">
        <v>450</v>
      </c>
      <c r="AN506" s="116">
        <v>3</v>
      </c>
      <c r="AO506" s="117">
        <v>269550</v>
      </c>
      <c r="AP506" s="117">
        <v>66797</v>
      </c>
      <c r="AQ506" s="117">
        <v>205653</v>
      </c>
      <c r="AR506" s="116" t="s">
        <v>124</v>
      </c>
      <c r="AS506" s="116" t="s">
        <v>124</v>
      </c>
      <c r="AT506" s="120">
        <v>1</v>
      </c>
      <c r="AU506" s="126"/>
      <c r="AV506" s="126"/>
      <c r="AW506" s="112">
        <f>AVERAGE(AM$5:AM506)</f>
        <v>439.58565737051794</v>
      </c>
      <c r="AX506" s="112">
        <f>AVERAGE(AN$5:AN506)</f>
        <v>0.22908366533864541</v>
      </c>
      <c r="AY506" s="113">
        <f>AVERAGE(AO$5:AO506)</f>
        <v>263311.80876494024</v>
      </c>
      <c r="AZ506" s="113">
        <f>AVERAGE(AP$5:AP506)</f>
        <v>64095.786852589641</v>
      </c>
      <c r="BA506" s="113">
        <f>AVERAGE(AQ$5:AQ506)</f>
        <v>203269.40836653387</v>
      </c>
      <c r="BB506" s="118">
        <f>AVERAGE($AT$5:AT506)</f>
        <v>0.97685701637892941</v>
      </c>
    </row>
    <row r="507" spans="1:59" x14ac:dyDescent="0.25">
      <c r="A507" s="116">
        <v>503</v>
      </c>
      <c r="B507" s="116">
        <v>497</v>
      </c>
      <c r="C507" s="116">
        <v>40</v>
      </c>
      <c r="D507" s="116">
        <v>40</v>
      </c>
      <c r="E507" s="117">
        <v>2074.772944973623</v>
      </c>
      <c r="F507" s="116">
        <v>442</v>
      </c>
      <c r="G507" s="116">
        <v>0</v>
      </c>
      <c r="H507" s="117">
        <v>220558</v>
      </c>
      <c r="I507" s="117">
        <v>64200</v>
      </c>
      <c r="J507" s="117">
        <v>160358</v>
      </c>
      <c r="K507" s="116" t="s">
        <v>123</v>
      </c>
      <c r="L507" s="116" t="s">
        <v>123</v>
      </c>
      <c r="M507" s="120">
        <v>0.98222222222222222</v>
      </c>
      <c r="N507" s="126"/>
      <c r="O507" s="126"/>
      <c r="P507" s="112">
        <f>AVERAGE($F$5:F507)</f>
        <v>436.15705765407557</v>
      </c>
      <c r="Q507" s="112">
        <f>AVERAGE(G$5:G507)</f>
        <v>5.5666003976143144E-2</v>
      </c>
      <c r="R507" s="113">
        <f>AVERAGE(H$5:H507)</f>
        <v>217642.3717693837</v>
      </c>
      <c r="S507" s="113">
        <f>AVERAGE(I$5:I507)</f>
        <v>63643.483101391648</v>
      </c>
      <c r="T507" s="113">
        <f>AVERAGE(J$5:J507)</f>
        <v>158577.61630218689</v>
      </c>
      <c r="U507" s="118">
        <f>AVERAGE($M$5:M507)</f>
        <v>0.96923790589794545</v>
      </c>
      <c r="AH507" s="116">
        <v>503</v>
      </c>
      <c r="AI507" s="116">
        <v>482</v>
      </c>
      <c r="AJ507" s="116">
        <v>43</v>
      </c>
      <c r="AK507" s="116">
        <v>43</v>
      </c>
      <c r="AL507" s="117">
        <v>4125.1401064683741</v>
      </c>
      <c r="AM507" s="116">
        <v>439</v>
      </c>
      <c r="AN507" s="116">
        <v>0</v>
      </c>
      <c r="AO507" s="117">
        <v>262961</v>
      </c>
      <c r="AP507" s="117">
        <v>63900</v>
      </c>
      <c r="AQ507" s="117">
        <v>203361</v>
      </c>
      <c r="AR507" s="116" t="s">
        <v>123</v>
      </c>
      <c r="AS507" s="116" t="s">
        <v>123</v>
      </c>
      <c r="AT507" s="120">
        <v>0.97555555555555551</v>
      </c>
      <c r="AU507" s="126"/>
      <c r="AV507" s="126"/>
      <c r="AW507" s="112">
        <f>AVERAGE(AM$5:AM507)</f>
        <v>439.58449304174951</v>
      </c>
      <c r="AX507" s="112">
        <f>AVERAGE(AN$5:AN507)</f>
        <v>0.22862823061630219</v>
      </c>
      <c r="AY507" s="113">
        <f>AVERAGE(AO$5:AO507)</f>
        <v>263311.11133200797</v>
      </c>
      <c r="AZ507" s="113">
        <f>AVERAGE(AP$5:AP507)</f>
        <v>64095.397614314112</v>
      </c>
      <c r="BA507" s="113">
        <f>AVERAGE(AQ$5:AQ507)</f>
        <v>203269.59045725645</v>
      </c>
      <c r="BB507" s="118">
        <f>AVERAGE($AT$5:AT507)</f>
        <v>0.97685442898166619</v>
      </c>
      <c r="BC507" s="6"/>
      <c r="BD507" s="6"/>
      <c r="BE507" s="6"/>
      <c r="BF507" s="6"/>
      <c r="BG507" s="6"/>
    </row>
    <row r="508" spans="1:59" x14ac:dyDescent="0.25">
      <c r="A508" s="116">
        <v>504</v>
      </c>
      <c r="B508" s="116">
        <v>609</v>
      </c>
      <c r="C508" s="116">
        <v>31</v>
      </c>
      <c r="D508" s="116">
        <v>48</v>
      </c>
      <c r="E508" s="117">
        <v>4745.9504707267097</v>
      </c>
      <c r="F508" s="116">
        <v>434</v>
      </c>
      <c r="G508" s="116">
        <v>0</v>
      </c>
      <c r="H508" s="117">
        <v>216566</v>
      </c>
      <c r="I508" s="117">
        <v>63400</v>
      </c>
      <c r="J508" s="117">
        <v>157966</v>
      </c>
      <c r="K508" s="116" t="s">
        <v>123</v>
      </c>
      <c r="L508" s="116" t="s">
        <v>123</v>
      </c>
      <c r="M508" s="120">
        <v>0.96444444444444444</v>
      </c>
      <c r="N508" s="126"/>
      <c r="O508" s="126"/>
      <c r="P508" s="112">
        <f>AVERAGE($F$5:F508)</f>
        <v>436.15277777777777</v>
      </c>
      <c r="Q508" s="112">
        <f>AVERAGE(G$5:G508)</f>
        <v>5.5555555555555552E-2</v>
      </c>
      <c r="R508" s="113">
        <f>AVERAGE(H$5:H508)</f>
        <v>217640.23611111112</v>
      </c>
      <c r="S508" s="113">
        <f>AVERAGE(I$5:I508)</f>
        <v>63643</v>
      </c>
      <c r="T508" s="113">
        <f>AVERAGE(J$5:J508)</f>
        <v>158576.40277777778</v>
      </c>
      <c r="U508" s="118">
        <f>AVERAGE($M$5:M508)</f>
        <v>0.9692283950617282</v>
      </c>
      <c r="AH508" s="116">
        <v>504</v>
      </c>
      <c r="AI508" s="116">
        <v>437</v>
      </c>
      <c r="AJ508" s="116">
        <v>38</v>
      </c>
      <c r="AK508" s="116">
        <v>30</v>
      </c>
      <c r="AL508" s="117">
        <v>4401.0015187385161</v>
      </c>
      <c r="AM508" s="116">
        <v>445</v>
      </c>
      <c r="AN508" s="116">
        <v>0</v>
      </c>
      <c r="AO508" s="117">
        <v>266555</v>
      </c>
      <c r="AP508" s="117">
        <v>64500</v>
      </c>
      <c r="AQ508" s="117">
        <v>205055</v>
      </c>
      <c r="AR508" s="116" t="s">
        <v>123</v>
      </c>
      <c r="AS508" s="116" t="s">
        <v>123</v>
      </c>
      <c r="AT508" s="120">
        <v>0.98888888888888893</v>
      </c>
      <c r="AU508" s="126"/>
      <c r="AV508" s="126"/>
      <c r="AW508" s="112">
        <f>AVERAGE(AM$5:AM508)</f>
        <v>439.59523809523807</v>
      </c>
      <c r="AX508" s="112">
        <f>AVERAGE(AN$5:AN508)</f>
        <v>0.22817460317460317</v>
      </c>
      <c r="AY508" s="113">
        <f>AVERAGE(AO$5:AO508)</f>
        <v>263317.54761904763</v>
      </c>
      <c r="AZ508" s="113">
        <f>AVERAGE(AP$5:AP508)</f>
        <v>64096.200396825399</v>
      </c>
      <c r="BA508" s="113">
        <f>AVERAGE(AQ$5:AQ508)</f>
        <v>203273.13293650793</v>
      </c>
      <c r="BB508" s="118">
        <f>AVERAGE($AT$5:AT508)</f>
        <v>0.97687830687830746</v>
      </c>
      <c r="BC508" s="10"/>
      <c r="BD508" s="10"/>
      <c r="BE508" s="10"/>
      <c r="BF508" s="10"/>
      <c r="BG508" s="6"/>
    </row>
    <row r="509" spans="1:59" x14ac:dyDescent="0.25">
      <c r="A509" s="116">
        <v>505</v>
      </c>
      <c r="B509" s="116">
        <v>546</v>
      </c>
      <c r="C509" s="116">
        <v>28</v>
      </c>
      <c r="D509" s="116">
        <v>44</v>
      </c>
      <c r="E509" s="117">
        <v>4324.8162911350464</v>
      </c>
      <c r="F509" s="116">
        <v>438</v>
      </c>
      <c r="G509" s="116">
        <v>0</v>
      </c>
      <c r="H509" s="117">
        <v>218562</v>
      </c>
      <c r="I509" s="117">
        <v>63800</v>
      </c>
      <c r="J509" s="117">
        <v>159162</v>
      </c>
      <c r="K509" s="116" t="s">
        <v>123</v>
      </c>
      <c r="L509" s="116" t="s">
        <v>123</v>
      </c>
      <c r="M509" s="120">
        <v>0.97333333333333338</v>
      </c>
      <c r="N509" s="126"/>
      <c r="O509" s="126"/>
      <c r="P509" s="112">
        <f>AVERAGE($F$5:F509)</f>
        <v>436.15643564356435</v>
      </c>
      <c r="Q509" s="112">
        <f>AVERAGE(G$5:G509)</f>
        <v>5.5445544554455446E-2</v>
      </c>
      <c r="R509" s="113">
        <f>AVERAGE(H$5:H509)</f>
        <v>217642.06138613861</v>
      </c>
      <c r="S509" s="113">
        <f>AVERAGE(I$5:I509)</f>
        <v>63643.31089108911</v>
      </c>
      <c r="T509" s="113">
        <f>AVERAGE(J$5:J509)</f>
        <v>158577.56237623762</v>
      </c>
      <c r="U509" s="118">
        <f>AVERAGE($M$5:M509)</f>
        <v>0.96923652365236512</v>
      </c>
      <c r="AH509" s="116">
        <v>505</v>
      </c>
      <c r="AI509" s="116">
        <v>501</v>
      </c>
      <c r="AJ509" s="116">
        <v>33</v>
      </c>
      <c r="AK509" s="116">
        <v>34</v>
      </c>
      <c r="AL509" s="117">
        <v>3421.9293660911098</v>
      </c>
      <c r="AM509" s="116">
        <v>448</v>
      </c>
      <c r="AN509" s="116">
        <v>0</v>
      </c>
      <c r="AO509" s="117">
        <v>268352</v>
      </c>
      <c r="AP509" s="117">
        <v>64800</v>
      </c>
      <c r="AQ509" s="117">
        <v>206952</v>
      </c>
      <c r="AR509" s="116" t="s">
        <v>123</v>
      </c>
      <c r="AS509" s="116" t="s">
        <v>123</v>
      </c>
      <c r="AT509" s="120">
        <v>0.99555555555555553</v>
      </c>
      <c r="AU509" s="126"/>
      <c r="AV509" s="126"/>
      <c r="AW509" s="112">
        <f>AVERAGE(AM$5:AM509)</f>
        <v>439.61188118811879</v>
      </c>
      <c r="AX509" s="112">
        <f>AVERAGE(AN$5:AN509)</f>
        <v>0.22772277227722773</v>
      </c>
      <c r="AY509" s="113">
        <f>AVERAGE(AO$5:AO509)</f>
        <v>263327.51683168317</v>
      </c>
      <c r="AZ509" s="113">
        <f>AVERAGE(AP$5:AP509)</f>
        <v>64097.594059405943</v>
      </c>
      <c r="BA509" s="113">
        <f>AVERAGE(AQ$5:AQ509)</f>
        <v>203280.41782178218</v>
      </c>
      <c r="BB509" s="118">
        <f>AVERAGE($AT$5:AT509)</f>
        <v>0.97691529152915346</v>
      </c>
      <c r="BC509" s="6"/>
      <c r="BD509" s="6"/>
      <c r="BE509" s="6"/>
      <c r="BF509" s="6"/>
      <c r="BG509" s="10"/>
    </row>
    <row r="510" spans="1:59" x14ac:dyDescent="0.25">
      <c r="A510" s="116">
        <v>506</v>
      </c>
      <c r="B510" s="116">
        <v>607</v>
      </c>
      <c r="C510" s="116">
        <v>50</v>
      </c>
      <c r="D510" s="116">
        <v>43</v>
      </c>
      <c r="E510" s="117">
        <v>4510.3351903780404</v>
      </c>
      <c r="F510" s="116">
        <v>439</v>
      </c>
      <c r="G510" s="116">
        <v>0</v>
      </c>
      <c r="H510" s="117">
        <v>219061</v>
      </c>
      <c r="I510" s="117">
        <v>63900</v>
      </c>
      <c r="J510" s="117">
        <v>159461</v>
      </c>
      <c r="K510" s="116" t="s">
        <v>123</v>
      </c>
      <c r="L510" s="116" t="s">
        <v>123</v>
      </c>
      <c r="M510" s="120">
        <v>0.97555555555555551</v>
      </c>
      <c r="N510" s="126"/>
      <c r="O510" s="126"/>
      <c r="P510" s="112">
        <f>AVERAGE($F$5:F510)</f>
        <v>436.16205533596838</v>
      </c>
      <c r="Q510" s="112">
        <f>AVERAGE(G$5:G510)</f>
        <v>5.533596837944664E-2</v>
      </c>
      <c r="R510" s="113">
        <f>AVERAGE(H$5:H510)</f>
        <v>217644.86561264822</v>
      </c>
      <c r="S510" s="113">
        <f>AVERAGE(I$5:I510)</f>
        <v>63643.818181818184</v>
      </c>
      <c r="T510" s="113">
        <f>AVERAGE(J$5:J510)</f>
        <v>158579.30830039526</v>
      </c>
      <c r="U510" s="118">
        <f>AVERAGE($M$5:M510)</f>
        <v>0.9692490118577074</v>
      </c>
      <c r="AH510" s="116">
        <v>506</v>
      </c>
      <c r="AI510" s="116">
        <v>466</v>
      </c>
      <c r="AJ510" s="116">
        <v>35</v>
      </c>
      <c r="AK510" s="116">
        <v>30</v>
      </c>
      <c r="AL510" s="117">
        <v>2687.2765573660017</v>
      </c>
      <c r="AM510" s="116">
        <v>450</v>
      </c>
      <c r="AN510" s="116">
        <v>2</v>
      </c>
      <c r="AO510" s="117">
        <v>269550</v>
      </c>
      <c r="AP510" s="117">
        <v>66198</v>
      </c>
      <c r="AQ510" s="117">
        <v>206352</v>
      </c>
      <c r="AR510" s="116" t="s">
        <v>124</v>
      </c>
      <c r="AS510" s="116" t="s">
        <v>124</v>
      </c>
      <c r="AT510" s="120">
        <v>1</v>
      </c>
      <c r="AU510" s="126"/>
      <c r="AV510" s="126"/>
      <c r="AW510" s="112">
        <f>AVERAGE(AM$5:AM510)</f>
        <v>439.63241106719369</v>
      </c>
      <c r="AX510" s="112">
        <f>AVERAGE(AN$5:AN510)</f>
        <v>0.23122529644268774</v>
      </c>
      <c r="AY510" s="113">
        <f>AVERAGE(AO$5:AO510)</f>
        <v>263339.81422924902</v>
      </c>
      <c r="AZ510" s="113">
        <f>AVERAGE(AP$5:AP510)</f>
        <v>64101.745059288536</v>
      </c>
      <c r="BA510" s="113">
        <f>AVERAGE(AQ$5:AQ510)</f>
        <v>203286.48814229248</v>
      </c>
      <c r="BB510" s="118">
        <f>AVERAGE($AT$5:AT510)</f>
        <v>0.97696091348265324</v>
      </c>
    </row>
    <row r="511" spans="1:59" x14ac:dyDescent="0.25">
      <c r="A511" s="116">
        <v>507</v>
      </c>
      <c r="B511" s="116">
        <v>554</v>
      </c>
      <c r="C511" s="116">
        <v>30</v>
      </c>
      <c r="D511" s="116">
        <v>37</v>
      </c>
      <c r="E511" s="117">
        <v>2173.2844974748059</v>
      </c>
      <c r="F511" s="116">
        <v>445</v>
      </c>
      <c r="G511" s="116">
        <v>0</v>
      </c>
      <c r="H511" s="117">
        <v>222055</v>
      </c>
      <c r="I511" s="117">
        <v>64500</v>
      </c>
      <c r="J511" s="117">
        <v>161255</v>
      </c>
      <c r="K511" s="116" t="s">
        <v>123</v>
      </c>
      <c r="L511" s="116" t="s">
        <v>123</v>
      </c>
      <c r="M511" s="120">
        <v>0.98888888888888893</v>
      </c>
      <c r="N511" s="126"/>
      <c r="O511" s="126"/>
      <c r="P511" s="112">
        <f>AVERAGE($F$5:F511)</f>
        <v>436.17948717948718</v>
      </c>
      <c r="Q511" s="112">
        <f>AVERAGE(G$5:G511)</f>
        <v>5.5226824457593686E-2</v>
      </c>
      <c r="R511" s="113">
        <f>AVERAGE(H$5:H511)</f>
        <v>217653.56410256409</v>
      </c>
      <c r="S511" s="113">
        <f>AVERAGE(I$5:I511)</f>
        <v>63645.50690335306</v>
      </c>
      <c r="T511" s="113">
        <f>AVERAGE(J$5:J511)</f>
        <v>158584.58579881658</v>
      </c>
      <c r="U511" s="118">
        <f>AVERAGE($M$5:M511)</f>
        <v>0.96928774928774919</v>
      </c>
      <c r="AH511" s="116">
        <v>507</v>
      </c>
      <c r="AI511" s="116">
        <v>513</v>
      </c>
      <c r="AJ511" s="116">
        <v>34</v>
      </c>
      <c r="AK511" s="116">
        <v>44</v>
      </c>
      <c r="AL511" s="117">
        <v>2070.5397608854678</v>
      </c>
      <c r="AM511" s="116">
        <v>438</v>
      </c>
      <c r="AN511" s="116">
        <v>0</v>
      </c>
      <c r="AO511" s="117">
        <v>262362</v>
      </c>
      <c r="AP511" s="117">
        <v>63800</v>
      </c>
      <c r="AQ511" s="117">
        <v>202962</v>
      </c>
      <c r="AR511" s="116" t="s">
        <v>123</v>
      </c>
      <c r="AS511" s="116" t="s">
        <v>123</v>
      </c>
      <c r="AT511" s="120">
        <v>0.97333333333333338</v>
      </c>
      <c r="AU511" s="126"/>
      <c r="AV511" s="126"/>
      <c r="AW511" s="112">
        <f>AVERAGE(AM$5:AM511)</f>
        <v>439.62919132149904</v>
      </c>
      <c r="AX511" s="112">
        <f>AVERAGE(AN$5:AN511)</f>
        <v>0.23076923076923078</v>
      </c>
      <c r="AY511" s="113">
        <f>AVERAGE(AO$5:AO511)</f>
        <v>263337.88560157793</v>
      </c>
      <c r="AZ511" s="113">
        <f>AVERAGE(AP$5:AP511)</f>
        <v>64101.149901380668</v>
      </c>
      <c r="BA511" s="113">
        <f>AVERAGE(AQ$5:AQ511)</f>
        <v>203285.84812623274</v>
      </c>
      <c r="BB511" s="118">
        <f>AVERAGE($AT$5:AT511)</f>
        <v>0.97695375849222066</v>
      </c>
      <c r="BC511" s="6"/>
      <c r="BD511" s="6"/>
      <c r="BE511" s="6"/>
      <c r="BF511" s="6"/>
      <c r="BG511" s="6"/>
    </row>
    <row r="512" spans="1:59" x14ac:dyDescent="0.25">
      <c r="A512" s="116">
        <v>508</v>
      </c>
      <c r="B512" s="116">
        <v>603</v>
      </c>
      <c r="C512" s="116">
        <v>45</v>
      </c>
      <c r="D512" s="116">
        <v>45</v>
      </c>
      <c r="E512" s="117">
        <v>3566.6578901713574</v>
      </c>
      <c r="F512" s="116">
        <v>437</v>
      </c>
      <c r="G512" s="116">
        <v>0</v>
      </c>
      <c r="H512" s="117">
        <v>218063</v>
      </c>
      <c r="I512" s="117">
        <v>63700</v>
      </c>
      <c r="J512" s="117">
        <v>158863</v>
      </c>
      <c r="K512" s="116" t="s">
        <v>123</v>
      </c>
      <c r="L512" s="116" t="s">
        <v>123</v>
      </c>
      <c r="M512" s="120">
        <v>0.97111111111111115</v>
      </c>
      <c r="N512" s="126"/>
      <c r="O512" s="126"/>
      <c r="P512" s="112">
        <f>AVERAGE($F$5:F512)</f>
        <v>436.18110236220474</v>
      </c>
      <c r="Q512" s="112">
        <f>AVERAGE(G$5:G512)</f>
        <v>5.5118110236220472E-2</v>
      </c>
      <c r="R512" s="113">
        <f>AVERAGE(H$5:H512)</f>
        <v>217654.37007874015</v>
      </c>
      <c r="S512" s="113">
        <f>AVERAGE(I$5:I512)</f>
        <v>63645.614173228343</v>
      </c>
      <c r="T512" s="113">
        <f>AVERAGE(J$5:J512)</f>
        <v>158585.13385826771</v>
      </c>
      <c r="U512" s="118">
        <f>AVERAGE($M$5:M512)</f>
        <v>0.96929133858267702</v>
      </c>
      <c r="AH512" s="116">
        <v>508</v>
      </c>
      <c r="AI512" s="116">
        <v>481</v>
      </c>
      <c r="AJ512" s="116">
        <v>42</v>
      </c>
      <c r="AK512" s="116">
        <v>40</v>
      </c>
      <c r="AL512" s="117">
        <v>4902.6792668201069</v>
      </c>
      <c r="AM512" s="116">
        <v>442</v>
      </c>
      <c r="AN512" s="116">
        <v>0</v>
      </c>
      <c r="AO512" s="117">
        <v>264758</v>
      </c>
      <c r="AP512" s="117">
        <v>64200</v>
      </c>
      <c r="AQ512" s="117">
        <v>204558</v>
      </c>
      <c r="AR512" s="116" t="s">
        <v>123</v>
      </c>
      <c r="AS512" s="116" t="s">
        <v>123</v>
      </c>
      <c r="AT512" s="120">
        <v>0.98222222222222222</v>
      </c>
      <c r="AU512" s="126"/>
      <c r="AV512" s="126"/>
      <c r="AW512" s="112">
        <f>AVERAGE(AM$5:AM512)</f>
        <v>439.63385826771656</v>
      </c>
      <c r="AX512" s="112">
        <f>AVERAGE(AN$5:AN512)</f>
        <v>0.23031496062992127</v>
      </c>
      <c r="AY512" s="113">
        <f>AVERAGE(AO$5:AO512)</f>
        <v>263340.68110236223</v>
      </c>
      <c r="AZ512" s="113">
        <f>AVERAGE(AP$5:AP512)</f>
        <v>64101.344488188974</v>
      </c>
      <c r="BA512" s="113">
        <f>AVERAGE(AQ$5:AQ512)</f>
        <v>203288.35236220472</v>
      </c>
      <c r="BB512" s="118">
        <f>AVERAGE($AT$5:AT512)</f>
        <v>0.97696412948381517</v>
      </c>
      <c r="BC512" s="10"/>
      <c r="BD512" s="10"/>
      <c r="BE512" s="10"/>
      <c r="BF512" s="10"/>
      <c r="BG512" s="6"/>
    </row>
    <row r="513" spans="1:59" x14ac:dyDescent="0.25">
      <c r="A513" s="116">
        <v>509</v>
      </c>
      <c r="B513" s="116">
        <v>573</v>
      </c>
      <c r="C513" s="116">
        <v>40</v>
      </c>
      <c r="D513" s="116">
        <v>49</v>
      </c>
      <c r="E513" s="117">
        <v>4726.6541376228724</v>
      </c>
      <c r="F513" s="116">
        <v>433</v>
      </c>
      <c r="G513" s="116">
        <v>0</v>
      </c>
      <c r="H513" s="117">
        <v>216067</v>
      </c>
      <c r="I513" s="117">
        <v>63300</v>
      </c>
      <c r="J513" s="117">
        <v>157667</v>
      </c>
      <c r="K513" s="116" t="s">
        <v>123</v>
      </c>
      <c r="L513" s="116" t="s">
        <v>123</v>
      </c>
      <c r="M513" s="120">
        <v>0.9622222222222222</v>
      </c>
      <c r="N513" s="126"/>
      <c r="O513" s="126"/>
      <c r="P513" s="112">
        <f>AVERAGE($F$5:F513)</f>
        <v>436.17485265225935</v>
      </c>
      <c r="Q513" s="112">
        <f>AVERAGE(G$5:G513)</f>
        <v>5.50098231827112E-2</v>
      </c>
      <c r="R513" s="113">
        <f>AVERAGE(H$5:H513)</f>
        <v>217651.2514734774</v>
      </c>
      <c r="S513" s="113">
        <f>AVERAGE(I$5:I513)</f>
        <v>63644.935166994102</v>
      </c>
      <c r="T513" s="113">
        <f>AVERAGE(J$5:J513)</f>
        <v>158583.33005893909</v>
      </c>
      <c r="U513" s="118">
        <f>AVERAGE($M$5:M513)</f>
        <v>0.969277450338354</v>
      </c>
      <c r="AH513" s="116">
        <v>509</v>
      </c>
      <c r="AI513" s="116">
        <v>455</v>
      </c>
      <c r="AJ513" s="116">
        <v>34</v>
      </c>
      <c r="AK513" s="116">
        <v>31</v>
      </c>
      <c r="AL513" s="117">
        <v>2514.0818119594087</v>
      </c>
      <c r="AM513" s="116">
        <v>450</v>
      </c>
      <c r="AN513" s="116">
        <v>1</v>
      </c>
      <c r="AO513" s="117">
        <v>269550</v>
      </c>
      <c r="AP513" s="117">
        <v>65599</v>
      </c>
      <c r="AQ513" s="117">
        <v>207051</v>
      </c>
      <c r="AR513" s="116" t="s">
        <v>124</v>
      </c>
      <c r="AS513" s="116" t="s">
        <v>124</v>
      </c>
      <c r="AT513" s="120">
        <v>1</v>
      </c>
      <c r="AU513" s="126"/>
      <c r="AV513" s="126"/>
      <c r="AW513" s="112">
        <f>AVERAGE(AM$5:AM513)</f>
        <v>439.65422396856582</v>
      </c>
      <c r="AX513" s="112">
        <f>AVERAGE(AN$5:AN513)</f>
        <v>0.23182711198428291</v>
      </c>
      <c r="AY513" s="113">
        <f>AVERAGE(AO$5:AO513)</f>
        <v>263352.88015717093</v>
      </c>
      <c r="AZ513" s="113">
        <f>AVERAGE(AP$5:AP513)</f>
        <v>64104.286836935164</v>
      </c>
      <c r="BA513" s="113">
        <f>AVERAGE(AQ$5:AQ513)</f>
        <v>203295.74459724952</v>
      </c>
      <c r="BB513" s="118">
        <f>AVERAGE($AT$5:AT513)</f>
        <v>0.97700938659681358</v>
      </c>
      <c r="BC513" s="6"/>
      <c r="BD513" s="6"/>
      <c r="BE513" s="6"/>
      <c r="BF513" s="6"/>
      <c r="BG513" s="10"/>
    </row>
    <row r="514" spans="1:59" x14ac:dyDescent="0.25">
      <c r="A514" s="116">
        <v>510</v>
      </c>
      <c r="B514" s="116">
        <v>536</v>
      </c>
      <c r="C514" s="116">
        <v>36</v>
      </c>
      <c r="D514" s="116">
        <v>42</v>
      </c>
      <c r="E514" s="117">
        <v>3766.4640183738838</v>
      </c>
      <c r="F514" s="116">
        <v>440</v>
      </c>
      <c r="G514" s="116">
        <v>0</v>
      </c>
      <c r="H514" s="117">
        <v>219560</v>
      </c>
      <c r="I514" s="117">
        <v>64000</v>
      </c>
      <c r="J514" s="117">
        <v>159760</v>
      </c>
      <c r="K514" s="116" t="s">
        <v>123</v>
      </c>
      <c r="L514" s="116" t="s">
        <v>123</v>
      </c>
      <c r="M514" s="120">
        <v>0.97777777777777775</v>
      </c>
      <c r="N514" s="126"/>
      <c r="O514" s="126"/>
      <c r="P514" s="112">
        <f>AVERAGE($F$5:F514)</f>
        <v>436.18235294117648</v>
      </c>
      <c r="Q514" s="112">
        <f>AVERAGE(G$5:G514)</f>
        <v>5.4901960784313725E-2</v>
      </c>
      <c r="R514" s="113">
        <f>AVERAGE(H$5:H514)</f>
        <v>217654.99411764706</v>
      </c>
      <c r="S514" s="113">
        <f>AVERAGE(I$5:I514)</f>
        <v>63645.631372549018</v>
      </c>
      <c r="T514" s="113">
        <f>AVERAGE(J$5:J514)</f>
        <v>158585.63725490196</v>
      </c>
      <c r="U514" s="118">
        <f>AVERAGE($M$5:M514)</f>
        <v>0.96929411764705864</v>
      </c>
      <c r="AH514" s="116">
        <v>510</v>
      </c>
      <c r="AI514" s="116">
        <v>471</v>
      </c>
      <c r="AJ514" s="116">
        <v>36</v>
      </c>
      <c r="AK514" s="116">
        <v>38</v>
      </c>
      <c r="AL514" s="117">
        <v>4458.7055908794109</v>
      </c>
      <c r="AM514" s="116">
        <v>444</v>
      </c>
      <c r="AN514" s="116">
        <v>0</v>
      </c>
      <c r="AO514" s="117">
        <v>265956</v>
      </c>
      <c r="AP514" s="117">
        <v>64400</v>
      </c>
      <c r="AQ514" s="117">
        <v>205356</v>
      </c>
      <c r="AR514" s="116" t="s">
        <v>123</v>
      </c>
      <c r="AS514" s="116" t="s">
        <v>123</v>
      </c>
      <c r="AT514" s="120">
        <v>0.98666666666666669</v>
      </c>
      <c r="AU514" s="126"/>
      <c r="AV514" s="126"/>
      <c r="AW514" s="112">
        <f>AVERAGE(AM$5:AM514)</f>
        <v>439.66274509803924</v>
      </c>
      <c r="AX514" s="112">
        <f>AVERAGE(AN$5:AN514)</f>
        <v>0.23137254901960785</v>
      </c>
      <c r="AY514" s="113">
        <f>AVERAGE(AO$5:AO514)</f>
        <v>263357.98431372549</v>
      </c>
      <c r="AZ514" s="113">
        <f>AVERAGE(AP$5:AP514)</f>
        <v>64104.866666666669</v>
      </c>
      <c r="BA514" s="113">
        <f>AVERAGE(AQ$5:AQ514)</f>
        <v>203299.78431372548</v>
      </c>
      <c r="BB514" s="118">
        <f>AVERAGE($AT$5:AT514)</f>
        <v>0.97702832244008775</v>
      </c>
    </row>
    <row r="515" spans="1:59" x14ac:dyDescent="0.25">
      <c r="A515" s="116">
        <v>511</v>
      </c>
      <c r="B515" s="116">
        <v>572</v>
      </c>
      <c r="C515" s="116">
        <v>34</v>
      </c>
      <c r="D515" s="116">
        <v>43</v>
      </c>
      <c r="E515" s="117">
        <v>4276.9070472141648</v>
      </c>
      <c r="F515" s="116">
        <v>439</v>
      </c>
      <c r="G515" s="116">
        <v>0</v>
      </c>
      <c r="H515" s="117">
        <v>219061</v>
      </c>
      <c r="I515" s="117">
        <v>63900</v>
      </c>
      <c r="J515" s="117">
        <v>159461</v>
      </c>
      <c r="K515" s="116" t="s">
        <v>123</v>
      </c>
      <c r="L515" s="116" t="s">
        <v>123</v>
      </c>
      <c r="M515" s="120">
        <v>0.97555555555555551</v>
      </c>
      <c r="N515" s="126"/>
      <c r="O515" s="126"/>
      <c r="P515" s="112">
        <f>AVERAGE($F$5:F515)</f>
        <v>436.18786692759295</v>
      </c>
      <c r="Q515" s="112">
        <f>AVERAGE(G$5:G515)</f>
        <v>5.4794520547945202E-2</v>
      </c>
      <c r="R515" s="113">
        <f>AVERAGE(H$5:H515)</f>
        <v>217657.74559686889</v>
      </c>
      <c r="S515" s="113">
        <f>AVERAGE(I$5:I515)</f>
        <v>63646.129158512718</v>
      </c>
      <c r="T515" s="113">
        <f>AVERAGE(J$5:J515)</f>
        <v>158587.35029354208</v>
      </c>
      <c r="U515" s="118">
        <f>AVERAGE($M$5:M515)</f>
        <v>0.96930637095020644</v>
      </c>
      <c r="AH515" s="116">
        <v>511</v>
      </c>
      <c r="AI515" s="116">
        <v>552</v>
      </c>
      <c r="AJ515" s="116">
        <v>34</v>
      </c>
      <c r="AK515" s="116">
        <v>43</v>
      </c>
      <c r="AL515" s="117">
        <v>3686.4088388592149</v>
      </c>
      <c r="AM515" s="116">
        <v>439</v>
      </c>
      <c r="AN515" s="116">
        <v>0</v>
      </c>
      <c r="AO515" s="117">
        <v>262961</v>
      </c>
      <c r="AP515" s="117">
        <v>63900</v>
      </c>
      <c r="AQ515" s="117">
        <v>203361</v>
      </c>
      <c r="AR515" s="116" t="s">
        <v>123</v>
      </c>
      <c r="AS515" s="116" t="s">
        <v>123</v>
      </c>
      <c r="AT515" s="120">
        <v>0.97555555555555551</v>
      </c>
      <c r="AU515" s="126"/>
      <c r="AV515" s="126"/>
      <c r="AW515" s="112">
        <f>AVERAGE(AM$5:AM515)</f>
        <v>439.66144814090018</v>
      </c>
      <c r="AX515" s="112">
        <f>AVERAGE(AN$5:AN515)</f>
        <v>0.2309197651663405</v>
      </c>
      <c r="AY515" s="113">
        <f>AVERAGE(AO$5:AO515)</f>
        <v>263357.20743639924</v>
      </c>
      <c r="AZ515" s="113">
        <f>AVERAGE(AP$5:AP515)</f>
        <v>64104.465753424658</v>
      </c>
      <c r="BA515" s="113">
        <f>AVERAGE(AQ$5:AQ515)</f>
        <v>203299.90410958903</v>
      </c>
      <c r="BB515" s="118">
        <f>AVERAGE($AT$5:AT515)</f>
        <v>0.97702544031311223</v>
      </c>
      <c r="BC515" s="6"/>
      <c r="BD515" s="6"/>
      <c r="BE515" s="6"/>
      <c r="BF515" s="6"/>
      <c r="BG515" s="6"/>
    </row>
    <row r="516" spans="1:59" x14ac:dyDescent="0.25">
      <c r="A516" s="116">
        <v>512</v>
      </c>
      <c r="B516" s="116">
        <v>615</v>
      </c>
      <c r="C516" s="116">
        <v>44</v>
      </c>
      <c r="D516" s="116">
        <v>57</v>
      </c>
      <c r="E516" s="117">
        <v>2994.8553715611883</v>
      </c>
      <c r="F516" s="116">
        <v>425</v>
      </c>
      <c r="G516" s="116">
        <v>0</v>
      </c>
      <c r="H516" s="117">
        <v>212075</v>
      </c>
      <c r="I516" s="117">
        <v>62500</v>
      </c>
      <c r="J516" s="117">
        <v>155275</v>
      </c>
      <c r="K516" s="116" t="s">
        <v>123</v>
      </c>
      <c r="L516" s="116" t="s">
        <v>123</v>
      </c>
      <c r="M516" s="120">
        <v>0.94444444444444442</v>
      </c>
      <c r="N516" s="126"/>
      <c r="O516" s="126"/>
      <c r="P516" s="112">
        <f>AVERAGE($F$5:F516)</f>
        <v>436.166015625</v>
      </c>
      <c r="Q516" s="112">
        <f>AVERAGE(G$5:G516)</f>
        <v>5.46875E-2</v>
      </c>
      <c r="R516" s="113">
        <f>AVERAGE(H$5:H516)</f>
        <v>217646.841796875</v>
      </c>
      <c r="S516" s="113">
        <f>AVERAGE(I$5:I516)</f>
        <v>63643.890625</v>
      </c>
      <c r="T516" s="113">
        <f>AVERAGE(J$5:J516)</f>
        <v>158580.880859375</v>
      </c>
      <c r="U516" s="118">
        <f>AVERAGE($M$5:M516)</f>
        <v>0.96925781249999987</v>
      </c>
      <c r="AH516" s="116">
        <v>512</v>
      </c>
      <c r="AI516" s="116">
        <v>525</v>
      </c>
      <c r="AJ516" s="116">
        <v>42</v>
      </c>
      <c r="AK516" s="116">
        <v>39</v>
      </c>
      <c r="AL516" s="117">
        <v>2725.867014865682</v>
      </c>
      <c r="AM516" s="116">
        <v>443</v>
      </c>
      <c r="AN516" s="116">
        <v>0</v>
      </c>
      <c r="AO516" s="117">
        <v>265357</v>
      </c>
      <c r="AP516" s="117">
        <v>64300</v>
      </c>
      <c r="AQ516" s="117">
        <v>204957</v>
      </c>
      <c r="AR516" s="116" t="s">
        <v>123</v>
      </c>
      <c r="AS516" s="116" t="s">
        <v>123</v>
      </c>
      <c r="AT516" s="120">
        <v>0.98444444444444446</v>
      </c>
      <c r="AU516" s="126"/>
      <c r="AV516" s="126"/>
      <c r="AW516" s="112">
        <f>AVERAGE(AM$5:AM516)</f>
        <v>439.66796875</v>
      </c>
      <c r="AX516" s="112">
        <f>AVERAGE(AN$5:AN516)</f>
        <v>0.23046875</v>
      </c>
      <c r="AY516" s="113">
        <f>AVERAGE(AO$5:AO516)</f>
        <v>263361.11328125</v>
      </c>
      <c r="AZ516" s="113">
        <f>AVERAGE(AP$5:AP516)</f>
        <v>64104.84765625</v>
      </c>
      <c r="BA516" s="113">
        <f>AVERAGE(AQ$5:AQ516)</f>
        <v>203303.140625</v>
      </c>
      <c r="BB516" s="118">
        <f>AVERAGE($AT$5:AT516)</f>
        <v>0.97703993055555616</v>
      </c>
      <c r="BC516" s="10"/>
      <c r="BD516" s="10"/>
      <c r="BE516" s="10"/>
      <c r="BF516" s="10"/>
      <c r="BG516" s="6"/>
    </row>
    <row r="517" spans="1:59" x14ac:dyDescent="0.25">
      <c r="A517" s="116">
        <v>513</v>
      </c>
      <c r="B517" s="116">
        <v>560</v>
      </c>
      <c r="C517" s="116">
        <v>41</v>
      </c>
      <c r="D517" s="116">
        <v>44</v>
      </c>
      <c r="E517" s="117">
        <v>2851.2664158038278</v>
      </c>
      <c r="F517" s="116">
        <v>438</v>
      </c>
      <c r="G517" s="116">
        <v>0</v>
      </c>
      <c r="H517" s="117">
        <v>218562</v>
      </c>
      <c r="I517" s="117">
        <v>63800</v>
      </c>
      <c r="J517" s="117">
        <v>159162</v>
      </c>
      <c r="K517" s="116" t="s">
        <v>123</v>
      </c>
      <c r="L517" s="116" t="s">
        <v>123</v>
      </c>
      <c r="M517" s="120">
        <v>0.97333333333333338</v>
      </c>
      <c r="N517" s="126"/>
      <c r="O517" s="126"/>
      <c r="P517" s="112">
        <f>AVERAGE($F$5:F517)</f>
        <v>436.16959064327483</v>
      </c>
      <c r="Q517" s="112">
        <f>AVERAGE(G$5:G517)</f>
        <v>5.4580896686159841E-2</v>
      </c>
      <c r="R517" s="113">
        <f>AVERAGE(H$5:H517)</f>
        <v>217648.62573099416</v>
      </c>
      <c r="S517" s="113">
        <f>AVERAGE(I$5:I517)</f>
        <v>63644.194931773876</v>
      </c>
      <c r="T517" s="113">
        <f>AVERAGE(J$5:J517)</f>
        <v>158582.01364522419</v>
      </c>
      <c r="U517" s="118">
        <f>AVERAGE($M$5:M517)</f>
        <v>0.96926575698505513</v>
      </c>
      <c r="AH517" s="116">
        <v>513</v>
      </c>
      <c r="AI517" s="116">
        <v>520</v>
      </c>
      <c r="AJ517" s="116">
        <v>33</v>
      </c>
      <c r="AK517" s="116">
        <v>42</v>
      </c>
      <c r="AL517" s="117">
        <v>2285.0904732066269</v>
      </c>
      <c r="AM517" s="116">
        <v>440</v>
      </c>
      <c r="AN517" s="116">
        <v>0</v>
      </c>
      <c r="AO517" s="117">
        <v>263560</v>
      </c>
      <c r="AP517" s="117">
        <v>64000</v>
      </c>
      <c r="AQ517" s="117">
        <v>203760</v>
      </c>
      <c r="AR517" s="116" t="s">
        <v>123</v>
      </c>
      <c r="AS517" s="116" t="s">
        <v>123</v>
      </c>
      <c r="AT517" s="120">
        <v>0.97777777777777775</v>
      </c>
      <c r="AU517" s="126"/>
      <c r="AV517" s="126"/>
      <c r="AW517" s="112">
        <f>AVERAGE(AM$5:AM517)</f>
        <v>439.66861598440545</v>
      </c>
      <c r="AX517" s="112">
        <f>AVERAGE(AN$5:AN517)</f>
        <v>0.2300194931773879</v>
      </c>
      <c r="AY517" s="113">
        <f>AVERAGE(AO$5:AO517)</f>
        <v>263361.50097465888</v>
      </c>
      <c r="AZ517" s="113">
        <f>AVERAGE(AP$5:AP517)</f>
        <v>64104.643274853799</v>
      </c>
      <c r="BA517" s="113">
        <f>AVERAGE(AQ$5:AQ517)</f>
        <v>203304.03118908382</v>
      </c>
      <c r="BB517" s="118">
        <f>AVERAGE($AT$5:AT517)</f>
        <v>0.97704136885423487</v>
      </c>
      <c r="BC517" s="6"/>
      <c r="BD517" s="6"/>
      <c r="BE517" s="6"/>
      <c r="BF517" s="6"/>
      <c r="BG517" s="10"/>
    </row>
    <row r="518" spans="1:59" x14ac:dyDescent="0.25">
      <c r="A518" s="116">
        <v>514</v>
      </c>
      <c r="B518" s="116">
        <v>581</v>
      </c>
      <c r="C518" s="116">
        <v>32</v>
      </c>
      <c r="D518" s="116">
        <v>41</v>
      </c>
      <c r="E518" s="117">
        <v>2969.2530435459967</v>
      </c>
      <c r="F518" s="116">
        <v>441</v>
      </c>
      <c r="G518" s="116">
        <v>0</v>
      </c>
      <c r="H518" s="117">
        <v>220059</v>
      </c>
      <c r="I518" s="117">
        <v>64100</v>
      </c>
      <c r="J518" s="117">
        <v>160059</v>
      </c>
      <c r="K518" s="116" t="s">
        <v>123</v>
      </c>
      <c r="L518" s="116" t="s">
        <v>123</v>
      </c>
      <c r="M518" s="120">
        <v>0.98</v>
      </c>
      <c r="N518" s="126"/>
      <c r="O518" s="126"/>
      <c r="P518" s="112">
        <f>AVERAGE($F$5:F518)</f>
        <v>436.17898832684824</v>
      </c>
      <c r="Q518" s="112">
        <f>AVERAGE(G$5:G518)</f>
        <v>5.4474708171206226E-2</v>
      </c>
      <c r="R518" s="113">
        <f>AVERAGE(H$5:H518)</f>
        <v>217653.31517509729</v>
      </c>
      <c r="S518" s="113">
        <f>AVERAGE(I$5:I518)</f>
        <v>63645.08171206226</v>
      </c>
      <c r="T518" s="113">
        <f>AVERAGE(J$5:J518)</f>
        <v>158584.88715953307</v>
      </c>
      <c r="U518" s="118">
        <f>AVERAGE($M$5:M518)</f>
        <v>0.96928664072632942</v>
      </c>
      <c r="AH518" s="116">
        <v>514</v>
      </c>
      <c r="AI518" s="116">
        <v>542</v>
      </c>
      <c r="AJ518" s="116">
        <v>39</v>
      </c>
      <c r="AK518" s="116">
        <v>37</v>
      </c>
      <c r="AL518" s="117">
        <v>2882.1906246403619</v>
      </c>
      <c r="AM518" s="116">
        <v>445</v>
      </c>
      <c r="AN518" s="116">
        <v>0</v>
      </c>
      <c r="AO518" s="117">
        <v>266555</v>
      </c>
      <c r="AP518" s="117">
        <v>64500</v>
      </c>
      <c r="AQ518" s="117">
        <v>205755</v>
      </c>
      <c r="AR518" s="116" t="s">
        <v>123</v>
      </c>
      <c r="AS518" s="116" t="s">
        <v>123</v>
      </c>
      <c r="AT518" s="120">
        <v>0.98888888888888893</v>
      </c>
      <c r="AU518" s="126"/>
      <c r="AV518" s="126"/>
      <c r="AW518" s="112">
        <f>AVERAGE(AM$5:AM518)</f>
        <v>439.67898832684824</v>
      </c>
      <c r="AX518" s="112">
        <f>AVERAGE(AN$5:AN518)</f>
        <v>0.22957198443579765</v>
      </c>
      <c r="AY518" s="113">
        <f>AVERAGE(AO$5:AO518)</f>
        <v>263367.71400778211</v>
      </c>
      <c r="AZ518" s="113">
        <f>AVERAGE(AP$5:AP518)</f>
        <v>64105.412451361866</v>
      </c>
      <c r="BA518" s="113">
        <f>AVERAGE(AQ$5:AQ518)</f>
        <v>203308.79961089493</v>
      </c>
      <c r="BB518" s="118">
        <f>AVERAGE($AT$5:AT518)</f>
        <v>0.97706441850410775</v>
      </c>
    </row>
    <row r="519" spans="1:59" x14ac:dyDescent="0.25">
      <c r="A519" s="116">
        <v>515</v>
      </c>
      <c r="B519" s="116">
        <v>530</v>
      </c>
      <c r="C519" s="116">
        <v>37</v>
      </c>
      <c r="D519" s="116">
        <v>37</v>
      </c>
      <c r="E519" s="117">
        <v>3136.0619148342485</v>
      </c>
      <c r="F519" s="116">
        <v>445</v>
      </c>
      <c r="G519" s="116">
        <v>0</v>
      </c>
      <c r="H519" s="117">
        <v>222055</v>
      </c>
      <c r="I519" s="117">
        <v>64500</v>
      </c>
      <c r="J519" s="117">
        <v>161255</v>
      </c>
      <c r="K519" s="116" t="s">
        <v>123</v>
      </c>
      <c r="L519" s="116" t="s">
        <v>123</v>
      </c>
      <c r="M519" s="120">
        <v>0.98888888888888893</v>
      </c>
      <c r="N519" s="126"/>
      <c r="O519" s="126"/>
      <c r="P519" s="112">
        <f>AVERAGE($F$5:F519)</f>
        <v>436.19611650485439</v>
      </c>
      <c r="Q519" s="112">
        <f>AVERAGE(G$5:G519)</f>
        <v>5.4368932038834951E-2</v>
      </c>
      <c r="R519" s="113">
        <f>AVERAGE(H$5:H519)</f>
        <v>217661.86213592233</v>
      </c>
      <c r="S519" s="113">
        <f>AVERAGE(I$5:I519)</f>
        <v>63646.741747572814</v>
      </c>
      <c r="T519" s="113">
        <f>AVERAGE(J$5:J519)</f>
        <v>158590.07184466018</v>
      </c>
      <c r="U519" s="118">
        <f>AVERAGE($M$5:M519)</f>
        <v>0.9693247033441208</v>
      </c>
      <c r="AH519" s="116">
        <v>515</v>
      </c>
      <c r="AI519" s="116">
        <v>578</v>
      </c>
      <c r="AJ519" s="116">
        <v>27</v>
      </c>
      <c r="AK519" s="116">
        <v>41</v>
      </c>
      <c r="AL519" s="117">
        <v>4061.3855943107351</v>
      </c>
      <c r="AM519" s="116">
        <v>441</v>
      </c>
      <c r="AN519" s="116">
        <v>0</v>
      </c>
      <c r="AO519" s="117">
        <v>264159</v>
      </c>
      <c r="AP519" s="117">
        <v>64100</v>
      </c>
      <c r="AQ519" s="117">
        <v>204159</v>
      </c>
      <c r="AR519" s="116" t="s">
        <v>123</v>
      </c>
      <c r="AS519" s="116" t="s">
        <v>123</v>
      </c>
      <c r="AT519" s="120">
        <v>0.98</v>
      </c>
      <c r="AU519" s="126"/>
      <c r="AV519" s="126"/>
      <c r="AW519" s="112">
        <f>AVERAGE(AM$5:AM519)</f>
        <v>439.68155339805827</v>
      </c>
      <c r="AX519" s="112">
        <f>AVERAGE(AN$5:AN519)</f>
        <v>0.22912621359223301</v>
      </c>
      <c r="AY519" s="113">
        <f>AVERAGE(AO$5:AO519)</f>
        <v>263369.25048543687</v>
      </c>
      <c r="AZ519" s="113">
        <f>AVERAGE(AP$5:AP519)</f>
        <v>64105.401941747572</v>
      </c>
      <c r="BA519" s="113">
        <f>AVERAGE(AQ$5:AQ519)</f>
        <v>203310.45048543689</v>
      </c>
      <c r="BB519" s="118">
        <f>AVERAGE($AT$5:AT519)</f>
        <v>0.97707011866235227</v>
      </c>
      <c r="BC519" s="6"/>
      <c r="BD519" s="6"/>
      <c r="BE519" s="6"/>
      <c r="BF519" s="6"/>
      <c r="BG519" s="6"/>
    </row>
    <row r="520" spans="1:59" x14ac:dyDescent="0.25">
      <c r="A520" s="116">
        <v>516</v>
      </c>
      <c r="B520" s="116">
        <v>618</v>
      </c>
      <c r="C520" s="116">
        <v>26</v>
      </c>
      <c r="D520" s="116">
        <v>48</v>
      </c>
      <c r="E520" s="117">
        <v>2814.5112081194502</v>
      </c>
      <c r="F520" s="116">
        <v>434</v>
      </c>
      <c r="G520" s="116">
        <v>0</v>
      </c>
      <c r="H520" s="117">
        <v>216566</v>
      </c>
      <c r="I520" s="117">
        <v>63400</v>
      </c>
      <c r="J520" s="117">
        <v>157966</v>
      </c>
      <c r="K520" s="116" t="s">
        <v>123</v>
      </c>
      <c r="L520" s="116" t="s">
        <v>123</v>
      </c>
      <c r="M520" s="120">
        <v>0.96444444444444444</v>
      </c>
      <c r="N520" s="126"/>
      <c r="O520" s="126"/>
      <c r="P520" s="112">
        <f>AVERAGE($F$5:F520)</f>
        <v>436.19186046511629</v>
      </c>
      <c r="Q520" s="112">
        <f>AVERAGE(G$5:G520)</f>
        <v>5.4263565891472867E-2</v>
      </c>
      <c r="R520" s="113">
        <f>AVERAGE(H$5:H520)</f>
        <v>217659.73837209304</v>
      </c>
      <c r="S520" s="113">
        <f>AVERAGE(I$5:I520)</f>
        <v>63646.263565891473</v>
      </c>
      <c r="T520" s="113">
        <f>AVERAGE(J$5:J520)</f>
        <v>158588.86240310076</v>
      </c>
      <c r="U520" s="118">
        <f>AVERAGE($M$5:M520)</f>
        <v>0.96931524547803605</v>
      </c>
      <c r="AH520" s="116">
        <v>516</v>
      </c>
      <c r="AI520" s="116">
        <v>483</v>
      </c>
      <c r="AJ520" s="116">
        <v>46</v>
      </c>
      <c r="AK520" s="116">
        <v>28</v>
      </c>
      <c r="AL520" s="117">
        <v>2287.3438031852761</v>
      </c>
      <c r="AM520" s="116">
        <v>450</v>
      </c>
      <c r="AN520" s="116">
        <v>4</v>
      </c>
      <c r="AO520" s="117">
        <v>269550</v>
      </c>
      <c r="AP520" s="117">
        <v>67396</v>
      </c>
      <c r="AQ520" s="117">
        <v>204954</v>
      </c>
      <c r="AR520" s="116" t="s">
        <v>124</v>
      </c>
      <c r="AS520" s="116" t="s">
        <v>124</v>
      </c>
      <c r="AT520" s="120">
        <v>1</v>
      </c>
      <c r="AU520" s="126"/>
      <c r="AV520" s="126"/>
      <c r="AW520" s="112">
        <f>AVERAGE(AM$5:AM520)</f>
        <v>439.70155038759691</v>
      </c>
      <c r="AX520" s="112">
        <f>AVERAGE(AN$5:AN520)</f>
        <v>0.23643410852713179</v>
      </c>
      <c r="AY520" s="113">
        <f>AVERAGE(AO$5:AO520)</f>
        <v>263381.22868217056</v>
      </c>
      <c r="AZ520" s="113">
        <f>AVERAGE(AP$5:AP520)</f>
        <v>64111.779069767443</v>
      </c>
      <c r="BA520" s="113">
        <f>AVERAGE(AQ$5:AQ520)</f>
        <v>203313.63565891472</v>
      </c>
      <c r="BB520" s="118">
        <f>AVERAGE($AT$5:AT520)</f>
        <v>0.97711455641688261</v>
      </c>
      <c r="BC520" s="10"/>
      <c r="BD520" s="10"/>
      <c r="BE520" s="10"/>
      <c r="BF520" s="10"/>
      <c r="BG520" s="6"/>
    </row>
    <row r="521" spans="1:59" x14ac:dyDescent="0.25">
      <c r="A521" s="116">
        <v>517</v>
      </c>
      <c r="B521" s="116">
        <v>623</v>
      </c>
      <c r="C521" s="116">
        <v>38</v>
      </c>
      <c r="D521" s="116">
        <v>45</v>
      </c>
      <c r="E521" s="117">
        <v>3989.4929714584878</v>
      </c>
      <c r="F521" s="116">
        <v>437</v>
      </c>
      <c r="G521" s="116">
        <v>0</v>
      </c>
      <c r="H521" s="117">
        <v>218063</v>
      </c>
      <c r="I521" s="117">
        <v>63700</v>
      </c>
      <c r="J521" s="117">
        <v>158863</v>
      </c>
      <c r="K521" s="116" t="s">
        <v>123</v>
      </c>
      <c r="L521" s="116" t="s">
        <v>123</v>
      </c>
      <c r="M521" s="120">
        <v>0.97111111111111115</v>
      </c>
      <c r="N521" s="126"/>
      <c r="O521" s="126"/>
      <c r="P521" s="112">
        <f>AVERAGE($F$5:F521)</f>
        <v>436.19342359767893</v>
      </c>
      <c r="Q521" s="112">
        <f>AVERAGE(G$5:G521)</f>
        <v>5.4158607350096713E-2</v>
      </c>
      <c r="R521" s="113">
        <f>AVERAGE(H$5:H521)</f>
        <v>217660.51837524178</v>
      </c>
      <c r="S521" s="113">
        <f>AVERAGE(I$5:I521)</f>
        <v>63646.367504835587</v>
      </c>
      <c r="T521" s="113">
        <f>AVERAGE(J$5:J521)</f>
        <v>158589.39264990328</v>
      </c>
      <c r="U521" s="118">
        <f>AVERAGE($M$5:M521)</f>
        <v>0.96931871910595302</v>
      </c>
      <c r="AH521" s="116">
        <v>517</v>
      </c>
      <c r="AI521" s="116">
        <v>553</v>
      </c>
      <c r="AJ521" s="116">
        <v>44</v>
      </c>
      <c r="AK521" s="116">
        <v>48</v>
      </c>
      <c r="AL521" s="117">
        <v>2393.9547745979139</v>
      </c>
      <c r="AM521" s="116">
        <v>434</v>
      </c>
      <c r="AN521" s="116">
        <v>0</v>
      </c>
      <c r="AO521" s="117">
        <v>259966</v>
      </c>
      <c r="AP521" s="117">
        <v>63400</v>
      </c>
      <c r="AQ521" s="117">
        <v>201366</v>
      </c>
      <c r="AR521" s="116" t="s">
        <v>123</v>
      </c>
      <c r="AS521" s="116" t="s">
        <v>123</v>
      </c>
      <c r="AT521" s="120">
        <v>0.96444444444444444</v>
      </c>
      <c r="AU521" s="126"/>
      <c r="AV521" s="126"/>
      <c r="AW521" s="112">
        <f>AVERAGE(AM$5:AM521)</f>
        <v>439.69052224371376</v>
      </c>
      <c r="AX521" s="112">
        <f>AVERAGE(AN$5:AN521)</f>
        <v>0.23597678916827852</v>
      </c>
      <c r="AY521" s="113">
        <f>AVERAGE(AO$5:AO521)</f>
        <v>263374.62282398454</v>
      </c>
      <c r="AZ521" s="113">
        <f>AVERAGE(AP$5:AP521)</f>
        <v>64110.402321083173</v>
      </c>
      <c r="BA521" s="113">
        <f>AVERAGE(AQ$5:AQ521)</f>
        <v>203309.86847195358</v>
      </c>
      <c r="BB521" s="118">
        <f>AVERAGE($AT$5:AT521)</f>
        <v>0.9770900494304755</v>
      </c>
      <c r="BC521" s="6"/>
      <c r="BD521" s="6"/>
      <c r="BE521" s="6"/>
      <c r="BF521" s="6"/>
      <c r="BG521" s="10"/>
    </row>
    <row r="522" spans="1:59" x14ac:dyDescent="0.25">
      <c r="A522" s="116">
        <v>518</v>
      </c>
      <c r="B522" s="116">
        <v>539</v>
      </c>
      <c r="C522" s="116">
        <v>41</v>
      </c>
      <c r="D522" s="116">
        <v>42</v>
      </c>
      <c r="E522" s="117">
        <v>2086.2310810723202</v>
      </c>
      <c r="F522" s="116">
        <v>440</v>
      </c>
      <c r="G522" s="116">
        <v>0</v>
      </c>
      <c r="H522" s="117">
        <v>219560</v>
      </c>
      <c r="I522" s="117">
        <v>64000</v>
      </c>
      <c r="J522" s="117">
        <v>159760</v>
      </c>
      <c r="K522" s="116" t="s">
        <v>123</v>
      </c>
      <c r="L522" s="116" t="s">
        <v>123</v>
      </c>
      <c r="M522" s="120">
        <v>0.97777777777777775</v>
      </c>
      <c r="N522" s="126"/>
      <c r="O522" s="126"/>
      <c r="P522" s="112">
        <f>AVERAGE($F$5:F522)</f>
        <v>436.20077220077218</v>
      </c>
      <c r="Q522" s="112">
        <f>AVERAGE(G$5:G522)</f>
        <v>5.4054054054054057E-2</v>
      </c>
      <c r="R522" s="113">
        <f>AVERAGE(H$5:H522)</f>
        <v>217664.18532818533</v>
      </c>
      <c r="S522" s="113">
        <f>AVERAGE(I$5:I522)</f>
        <v>63647.050193050192</v>
      </c>
      <c r="T522" s="113">
        <f>AVERAGE(J$5:J522)</f>
        <v>158591.65250965251</v>
      </c>
      <c r="U522" s="118">
        <f>AVERAGE($M$5:M522)</f>
        <v>0.96933504933504921</v>
      </c>
      <c r="AH522" s="116">
        <v>518</v>
      </c>
      <c r="AI522" s="116">
        <v>473</v>
      </c>
      <c r="AJ522" s="116">
        <v>37</v>
      </c>
      <c r="AK522" s="116">
        <v>40</v>
      </c>
      <c r="AL522" s="117">
        <v>2896.5121908443721</v>
      </c>
      <c r="AM522" s="116">
        <v>442</v>
      </c>
      <c r="AN522" s="116">
        <v>0</v>
      </c>
      <c r="AO522" s="117">
        <v>264758</v>
      </c>
      <c r="AP522" s="117">
        <v>64200</v>
      </c>
      <c r="AQ522" s="117">
        <v>204558</v>
      </c>
      <c r="AR522" s="116" t="s">
        <v>123</v>
      </c>
      <c r="AS522" s="116" t="s">
        <v>123</v>
      </c>
      <c r="AT522" s="120">
        <v>0.98222222222222222</v>
      </c>
      <c r="AU522" s="126"/>
      <c r="AV522" s="126"/>
      <c r="AW522" s="112">
        <f>AVERAGE(AM$5:AM522)</f>
        <v>439.6949806949807</v>
      </c>
      <c r="AX522" s="112">
        <f>AVERAGE(AN$5:AN522)</f>
        <v>0.23552123552123552</v>
      </c>
      <c r="AY522" s="113">
        <f>AVERAGE(AO$5:AO522)</f>
        <v>263377.29343629343</v>
      </c>
      <c r="AZ522" s="113">
        <f>AVERAGE(AP$5:AP522)</f>
        <v>64110.575289575288</v>
      </c>
      <c r="BA522" s="113">
        <f>AVERAGE(AQ$5:AQ522)</f>
        <v>203312.27799227799</v>
      </c>
      <c r="BB522" s="118">
        <f>AVERAGE($AT$5:AT522)</f>
        <v>0.97709995709995767</v>
      </c>
    </row>
    <row r="523" spans="1:59" x14ac:dyDescent="0.25">
      <c r="A523" s="116">
        <v>519</v>
      </c>
      <c r="B523" s="116">
        <v>573</v>
      </c>
      <c r="C523" s="116">
        <v>38</v>
      </c>
      <c r="D523" s="116">
        <v>54</v>
      </c>
      <c r="E523" s="117">
        <v>3261.6410501328119</v>
      </c>
      <c r="F523" s="116">
        <v>428</v>
      </c>
      <c r="G523" s="116">
        <v>0</v>
      </c>
      <c r="H523" s="117">
        <v>213572</v>
      </c>
      <c r="I523" s="117">
        <v>62800</v>
      </c>
      <c r="J523" s="117">
        <v>156172</v>
      </c>
      <c r="K523" s="116" t="s">
        <v>123</v>
      </c>
      <c r="L523" s="116" t="s">
        <v>123</v>
      </c>
      <c r="M523" s="120">
        <v>0.95111111111111113</v>
      </c>
      <c r="N523" s="126"/>
      <c r="O523" s="126"/>
      <c r="P523" s="112">
        <f>AVERAGE($F$5:F523)</f>
        <v>436.18497109826592</v>
      </c>
      <c r="Q523" s="112">
        <f>AVERAGE(G$5:G523)</f>
        <v>5.3949903660886318E-2</v>
      </c>
      <c r="R523" s="113">
        <f>AVERAGE(H$5:H523)</f>
        <v>217656.30057803469</v>
      </c>
      <c r="S523" s="113">
        <f>AVERAGE(I$5:I523)</f>
        <v>63645.418111753374</v>
      </c>
      <c r="T523" s="113">
        <f>AVERAGE(J$5:J523)</f>
        <v>158586.99036608863</v>
      </c>
      <c r="U523" s="118">
        <f>AVERAGE($M$5:M523)</f>
        <v>0.96929993577392415</v>
      </c>
      <c r="AH523" s="116">
        <v>519</v>
      </c>
      <c r="AI523" s="116">
        <v>537</v>
      </c>
      <c r="AJ523" s="116">
        <v>38</v>
      </c>
      <c r="AK523" s="116">
        <v>41</v>
      </c>
      <c r="AL523" s="117">
        <v>2041.234514409784</v>
      </c>
      <c r="AM523" s="116">
        <v>441</v>
      </c>
      <c r="AN523" s="116">
        <v>0</v>
      </c>
      <c r="AO523" s="117">
        <v>264159</v>
      </c>
      <c r="AP523" s="117">
        <v>64100</v>
      </c>
      <c r="AQ523" s="117">
        <v>204159</v>
      </c>
      <c r="AR523" s="116" t="s">
        <v>123</v>
      </c>
      <c r="AS523" s="116" t="s">
        <v>123</v>
      </c>
      <c r="AT523" s="120">
        <v>0.98</v>
      </c>
      <c r="AU523" s="126"/>
      <c r="AV523" s="126"/>
      <c r="AW523" s="112">
        <f>AVERAGE(AM$5:AM523)</f>
        <v>439.69749518304434</v>
      </c>
      <c r="AX523" s="112">
        <f>AVERAGE(AN$5:AN523)</f>
        <v>0.23506743737957611</v>
      </c>
      <c r="AY523" s="113">
        <f>AVERAGE(AO$5:AO523)</f>
        <v>263378.79961464356</v>
      </c>
      <c r="AZ523" s="113">
        <f>AVERAGE(AP$5:AP523)</f>
        <v>64110.5549132948</v>
      </c>
      <c r="BA523" s="113">
        <f>AVERAGE(AQ$5:AQ523)</f>
        <v>203313.90944123315</v>
      </c>
      <c r="BB523" s="118">
        <f>AVERAGE($AT$5:AT523)</f>
        <v>0.97710554485121015</v>
      </c>
      <c r="BC523" s="6"/>
      <c r="BD523" s="6"/>
      <c r="BE523" s="6"/>
      <c r="BF523" s="6"/>
      <c r="BG523" s="6"/>
    </row>
    <row r="524" spans="1:59" x14ac:dyDescent="0.25">
      <c r="A524" s="116">
        <v>520</v>
      </c>
      <c r="B524" s="116">
        <v>475</v>
      </c>
      <c r="C524" s="116">
        <v>40</v>
      </c>
      <c r="D524" s="116">
        <v>45</v>
      </c>
      <c r="E524" s="117">
        <v>2469.9172710534331</v>
      </c>
      <c r="F524" s="116">
        <v>437</v>
      </c>
      <c r="G524" s="116">
        <v>0</v>
      </c>
      <c r="H524" s="117">
        <v>218063</v>
      </c>
      <c r="I524" s="117">
        <v>63700</v>
      </c>
      <c r="J524" s="117">
        <v>158863</v>
      </c>
      <c r="K524" s="116" t="s">
        <v>123</v>
      </c>
      <c r="L524" s="116" t="s">
        <v>123</v>
      </c>
      <c r="M524" s="120">
        <v>0.97111111111111115</v>
      </c>
      <c r="N524" s="126"/>
      <c r="O524" s="126"/>
      <c r="P524" s="112">
        <f>AVERAGE($F$5:F524)</f>
        <v>436.18653846153848</v>
      </c>
      <c r="Q524" s="112">
        <f>AVERAGE(G$5:G524)</f>
        <v>5.3846153846153849E-2</v>
      </c>
      <c r="R524" s="113">
        <f>AVERAGE(H$5:H524)</f>
        <v>217657.08269230768</v>
      </c>
      <c r="S524" s="113">
        <f>AVERAGE(I$5:I524)</f>
        <v>63645.523076923077</v>
      </c>
      <c r="T524" s="113">
        <f>AVERAGE(J$5:J524)</f>
        <v>158587.52115384614</v>
      </c>
      <c r="U524" s="118">
        <f>AVERAGE($M$5:M524)</f>
        <v>0.96930341880341864</v>
      </c>
      <c r="AH524" s="116">
        <v>520</v>
      </c>
      <c r="AI524" s="116">
        <v>481</v>
      </c>
      <c r="AJ524" s="116">
        <v>40</v>
      </c>
      <c r="AK524" s="116">
        <v>41</v>
      </c>
      <c r="AL524" s="117">
        <v>2001.4478081828947</v>
      </c>
      <c r="AM524" s="116">
        <v>441</v>
      </c>
      <c r="AN524" s="116">
        <v>0</v>
      </c>
      <c r="AO524" s="117">
        <v>264159</v>
      </c>
      <c r="AP524" s="117">
        <v>64100</v>
      </c>
      <c r="AQ524" s="117">
        <v>204159</v>
      </c>
      <c r="AR524" s="116" t="s">
        <v>123</v>
      </c>
      <c r="AS524" s="116" t="s">
        <v>123</v>
      </c>
      <c r="AT524" s="120">
        <v>0.98</v>
      </c>
      <c r="AU524" s="126"/>
      <c r="AV524" s="126"/>
      <c r="AW524" s="112">
        <f>AVERAGE(AM$5:AM524)</f>
        <v>439.7</v>
      </c>
      <c r="AX524" s="112">
        <f>AVERAGE(AN$5:AN524)</f>
        <v>0.23461538461538461</v>
      </c>
      <c r="AY524" s="113">
        <f>AVERAGE(AO$5:AO524)</f>
        <v>263380.3</v>
      </c>
      <c r="AZ524" s="113">
        <f>AVERAGE(AP$5:AP524)</f>
        <v>64110.534615384619</v>
      </c>
      <c r="BA524" s="113">
        <f>AVERAGE(AQ$5:AQ524)</f>
        <v>203315.53461538462</v>
      </c>
      <c r="BB524" s="118">
        <f>AVERAGE($AT$5:AT524)</f>
        <v>0.97711111111111171</v>
      </c>
      <c r="BC524" s="10"/>
      <c r="BD524" s="10"/>
      <c r="BE524" s="10"/>
      <c r="BF524" s="10"/>
      <c r="BG524" s="6"/>
    </row>
    <row r="525" spans="1:59" x14ac:dyDescent="0.25">
      <c r="A525" s="116">
        <v>521</v>
      </c>
      <c r="B525" s="116">
        <v>528</v>
      </c>
      <c r="C525" s="116">
        <v>42</v>
      </c>
      <c r="D525" s="116">
        <v>43</v>
      </c>
      <c r="E525" s="117">
        <v>3685.7728454933995</v>
      </c>
      <c r="F525" s="116">
        <v>439</v>
      </c>
      <c r="G525" s="116">
        <v>0</v>
      </c>
      <c r="H525" s="117">
        <v>219061</v>
      </c>
      <c r="I525" s="117">
        <v>63900</v>
      </c>
      <c r="J525" s="117">
        <v>159461</v>
      </c>
      <c r="K525" s="116" t="s">
        <v>123</v>
      </c>
      <c r="L525" s="116" t="s">
        <v>123</v>
      </c>
      <c r="M525" s="120">
        <v>0.97555555555555551</v>
      </c>
      <c r="N525" s="126"/>
      <c r="O525" s="126"/>
      <c r="P525" s="112">
        <f>AVERAGE($F$5:F525)</f>
        <v>436.1919385796545</v>
      </c>
      <c r="Q525" s="112">
        <f>AVERAGE(G$5:G525)</f>
        <v>5.3742802303262956E-2</v>
      </c>
      <c r="R525" s="113">
        <f>AVERAGE(H$5:H525)</f>
        <v>217659.77735124761</v>
      </c>
      <c r="S525" s="113">
        <f>AVERAGE(I$5:I525)</f>
        <v>63646.011516314778</v>
      </c>
      <c r="T525" s="113">
        <f>AVERAGE(J$5:J525)</f>
        <v>158589.19769673704</v>
      </c>
      <c r="U525" s="118">
        <f>AVERAGE($M$5:M525)</f>
        <v>0.9693154190658988</v>
      </c>
      <c r="AH525" s="116">
        <v>521</v>
      </c>
      <c r="AI525" s="116">
        <v>469</v>
      </c>
      <c r="AJ525" s="116">
        <v>34</v>
      </c>
      <c r="AK525" s="116">
        <v>33</v>
      </c>
      <c r="AL525" s="117">
        <v>4913.2841970783265</v>
      </c>
      <c r="AM525" s="116">
        <v>449</v>
      </c>
      <c r="AN525" s="116">
        <v>0</v>
      </c>
      <c r="AO525" s="117">
        <v>268951</v>
      </c>
      <c r="AP525" s="117">
        <v>64900</v>
      </c>
      <c r="AQ525" s="117">
        <v>207351</v>
      </c>
      <c r="AR525" s="116" t="s">
        <v>123</v>
      </c>
      <c r="AS525" s="116" t="s">
        <v>123</v>
      </c>
      <c r="AT525" s="120">
        <v>0.99777777777777776</v>
      </c>
      <c r="AU525" s="126"/>
      <c r="AV525" s="126"/>
      <c r="AW525" s="112">
        <f>AVERAGE(AM$5:AM525)</f>
        <v>439.71785028790788</v>
      </c>
      <c r="AX525" s="112">
        <f>AVERAGE(AN$5:AN525)</f>
        <v>0.23416506717850288</v>
      </c>
      <c r="AY525" s="113">
        <f>AVERAGE(AO$5:AO525)</f>
        <v>263390.99232245679</v>
      </c>
      <c r="AZ525" s="113">
        <f>AVERAGE(AP$5:AP525)</f>
        <v>64112.049904030711</v>
      </c>
      <c r="BA525" s="113">
        <f>AVERAGE(AQ$5:AQ525)</f>
        <v>203323.28023032629</v>
      </c>
      <c r="BB525" s="118">
        <f>AVERAGE($AT$5:AT525)</f>
        <v>0.9771507784175737</v>
      </c>
      <c r="BC525" s="6"/>
      <c r="BD525" s="6"/>
      <c r="BE525" s="6"/>
      <c r="BF525" s="6"/>
      <c r="BG525" s="10"/>
    </row>
    <row r="526" spans="1:59" x14ac:dyDescent="0.25">
      <c r="A526" s="116">
        <v>522</v>
      </c>
      <c r="B526" s="116">
        <v>533</v>
      </c>
      <c r="C526" s="116">
        <v>40</v>
      </c>
      <c r="D526" s="116">
        <v>38</v>
      </c>
      <c r="E526" s="117">
        <v>4585.6327666522902</v>
      </c>
      <c r="F526" s="116">
        <v>444</v>
      </c>
      <c r="G526" s="116">
        <v>0</v>
      </c>
      <c r="H526" s="117">
        <v>221556</v>
      </c>
      <c r="I526" s="117">
        <v>64400</v>
      </c>
      <c r="J526" s="117">
        <v>160956</v>
      </c>
      <c r="K526" s="116" t="s">
        <v>123</v>
      </c>
      <c r="L526" s="116" t="s">
        <v>123</v>
      </c>
      <c r="M526" s="120">
        <v>0.98666666666666669</v>
      </c>
      <c r="N526" s="126"/>
      <c r="O526" s="126"/>
      <c r="P526" s="112">
        <f>AVERAGE($F$5:F526)</f>
        <v>436.20689655172413</v>
      </c>
      <c r="Q526" s="112">
        <f>AVERAGE(G$5:G526)</f>
        <v>5.3639846743295021E-2</v>
      </c>
      <c r="R526" s="113">
        <f>AVERAGE(H$5:H526)</f>
        <v>217667.24137931035</v>
      </c>
      <c r="S526" s="113">
        <f>AVERAGE(I$5:I526)</f>
        <v>63647.45593869732</v>
      </c>
      <c r="T526" s="113">
        <f>AVERAGE(J$5:J526)</f>
        <v>158593.73180076628</v>
      </c>
      <c r="U526" s="118">
        <f>AVERAGE($M$5:M526)</f>
        <v>0.96934865900383127</v>
      </c>
      <c r="AH526" s="116">
        <v>522</v>
      </c>
      <c r="AI526" s="116">
        <v>478</v>
      </c>
      <c r="AJ526" s="116">
        <v>45</v>
      </c>
      <c r="AK526" s="116">
        <v>30</v>
      </c>
      <c r="AL526" s="117">
        <v>3814.7516287159151</v>
      </c>
      <c r="AM526" s="116">
        <v>450</v>
      </c>
      <c r="AN526" s="116">
        <v>2</v>
      </c>
      <c r="AO526" s="117">
        <v>269550</v>
      </c>
      <c r="AP526" s="117">
        <v>66198</v>
      </c>
      <c r="AQ526" s="117">
        <v>206352</v>
      </c>
      <c r="AR526" s="116" t="s">
        <v>124</v>
      </c>
      <c r="AS526" s="116" t="s">
        <v>124</v>
      </c>
      <c r="AT526" s="120">
        <v>1</v>
      </c>
      <c r="AU526" s="126"/>
      <c r="AV526" s="126"/>
      <c r="AW526" s="112">
        <f>AVERAGE(AM$5:AM526)</f>
        <v>439.73754789272033</v>
      </c>
      <c r="AX526" s="112">
        <f>AVERAGE(AN$5:AN526)</f>
        <v>0.23754789272030652</v>
      </c>
      <c r="AY526" s="113">
        <f>AVERAGE(AO$5:AO526)</f>
        <v>263402.79118773947</v>
      </c>
      <c r="AZ526" s="113">
        <f>AVERAGE(AP$5:AP526)</f>
        <v>64116.045977011498</v>
      </c>
      <c r="BA526" s="113">
        <f>AVERAGE(AQ$5:AQ526)</f>
        <v>203329.08237547893</v>
      </c>
      <c r="BB526" s="118">
        <f>AVERAGE($AT$5:AT526)</f>
        <v>0.97719455087271245</v>
      </c>
    </row>
    <row r="527" spans="1:59" x14ac:dyDescent="0.25">
      <c r="A527" s="116">
        <v>523</v>
      </c>
      <c r="B527" s="116">
        <v>596</v>
      </c>
      <c r="C527" s="116">
        <v>46</v>
      </c>
      <c r="D527" s="116">
        <v>47</v>
      </c>
      <c r="E527" s="117">
        <v>3222.6807228712551</v>
      </c>
      <c r="F527" s="116">
        <v>435</v>
      </c>
      <c r="G527" s="116">
        <v>0</v>
      </c>
      <c r="H527" s="117">
        <v>217065</v>
      </c>
      <c r="I527" s="117">
        <v>63500</v>
      </c>
      <c r="J527" s="117">
        <v>158265</v>
      </c>
      <c r="K527" s="116" t="s">
        <v>123</v>
      </c>
      <c r="L527" s="116" t="s">
        <v>123</v>
      </c>
      <c r="M527" s="120">
        <v>0.96666666666666667</v>
      </c>
      <c r="N527" s="126"/>
      <c r="O527" s="126"/>
      <c r="P527" s="112">
        <f>AVERAGE($F$5:F527)</f>
        <v>436.20458891013385</v>
      </c>
      <c r="Q527" s="112">
        <f>AVERAGE(G$5:G527)</f>
        <v>5.3537284894837479E-2</v>
      </c>
      <c r="R527" s="113">
        <f>AVERAGE(H$5:H527)</f>
        <v>217666.08986615678</v>
      </c>
      <c r="S527" s="113">
        <f>AVERAGE(I$5:I527)</f>
        <v>63647.173996175909</v>
      </c>
      <c r="T527" s="113">
        <f>AVERAGE(J$5:J527)</f>
        <v>158593.10325047802</v>
      </c>
      <c r="U527" s="118">
        <f>AVERAGE($M$5:M527)</f>
        <v>0.96934353091140835</v>
      </c>
      <c r="AH527" s="116">
        <v>523</v>
      </c>
      <c r="AI527" s="116">
        <v>477</v>
      </c>
      <c r="AJ527" s="116">
        <v>30</v>
      </c>
      <c r="AK527" s="116">
        <v>40</v>
      </c>
      <c r="AL527" s="117">
        <v>2194.8400035967406</v>
      </c>
      <c r="AM527" s="116">
        <v>442</v>
      </c>
      <c r="AN527" s="116">
        <v>0</v>
      </c>
      <c r="AO527" s="117">
        <v>264758</v>
      </c>
      <c r="AP527" s="117">
        <v>64200</v>
      </c>
      <c r="AQ527" s="117">
        <v>204558</v>
      </c>
      <c r="AR527" s="116" t="s">
        <v>123</v>
      </c>
      <c r="AS527" s="116" t="s">
        <v>123</v>
      </c>
      <c r="AT527" s="120">
        <v>0.98222222222222222</v>
      </c>
      <c r="AU527" s="126"/>
      <c r="AV527" s="126"/>
      <c r="AW527" s="112">
        <f>AVERAGE(AM$5:AM527)</f>
        <v>439.74187380497131</v>
      </c>
      <c r="AX527" s="112">
        <f>AVERAGE(AN$5:AN527)</f>
        <v>0.23709369024856597</v>
      </c>
      <c r="AY527" s="113">
        <f>AVERAGE(AO$5:AO527)</f>
        <v>263405.38240917784</v>
      </c>
      <c r="AZ527" s="113">
        <f>AVERAGE(AP$5:AP527)</f>
        <v>64116.206500956025</v>
      </c>
      <c r="BA527" s="113">
        <f>AVERAGE(AQ$5:AQ527)</f>
        <v>203331.43212237093</v>
      </c>
      <c r="BB527" s="118">
        <f>AVERAGE($AT$5:AT527)</f>
        <v>0.97720416401104804</v>
      </c>
      <c r="BC527" s="6"/>
      <c r="BD527" s="6"/>
      <c r="BE527" s="6"/>
      <c r="BF527" s="6"/>
      <c r="BG527" s="6"/>
    </row>
    <row r="528" spans="1:59" x14ac:dyDescent="0.25">
      <c r="A528" s="116">
        <v>524</v>
      </c>
      <c r="B528" s="116">
        <v>575</v>
      </c>
      <c r="C528" s="116">
        <v>37</v>
      </c>
      <c r="D528" s="116">
        <v>42</v>
      </c>
      <c r="E528" s="117">
        <v>2006.3339772598813</v>
      </c>
      <c r="F528" s="116">
        <v>440</v>
      </c>
      <c r="G528" s="116">
        <v>0</v>
      </c>
      <c r="H528" s="117">
        <v>219560</v>
      </c>
      <c r="I528" s="117">
        <v>64000</v>
      </c>
      <c r="J528" s="117">
        <v>159760</v>
      </c>
      <c r="K528" s="116" t="s">
        <v>123</v>
      </c>
      <c r="L528" s="116" t="s">
        <v>123</v>
      </c>
      <c r="M528" s="120">
        <v>0.97777777777777775</v>
      </c>
      <c r="N528" s="126"/>
      <c r="O528" s="126"/>
      <c r="P528" s="112">
        <f>AVERAGE($F$5:F528)</f>
        <v>436.21183206106872</v>
      </c>
      <c r="Q528" s="112">
        <f>AVERAGE(G$5:G528)</f>
        <v>5.3435114503816793E-2</v>
      </c>
      <c r="R528" s="113">
        <f>AVERAGE(H$5:H528)</f>
        <v>217669.70419847328</v>
      </c>
      <c r="S528" s="113">
        <f>AVERAGE(I$5:I528)</f>
        <v>63647.847328244272</v>
      </c>
      <c r="T528" s="113">
        <f>AVERAGE(J$5:J528)</f>
        <v>158595.33015267176</v>
      </c>
      <c r="U528" s="118">
        <f>AVERAGE($M$5:M528)</f>
        <v>0.96935962680237475</v>
      </c>
      <c r="AH528" s="116">
        <v>524</v>
      </c>
      <c r="AI528" s="116">
        <v>403</v>
      </c>
      <c r="AJ528" s="116">
        <v>50</v>
      </c>
      <c r="AK528" s="116">
        <v>33</v>
      </c>
      <c r="AL528" s="117">
        <v>3321.7139768236966</v>
      </c>
      <c r="AM528" s="116">
        <v>420</v>
      </c>
      <c r="AN528" s="116">
        <v>0</v>
      </c>
      <c r="AO528" s="117">
        <v>251580</v>
      </c>
      <c r="AP528" s="117">
        <v>62000</v>
      </c>
      <c r="AQ528" s="117">
        <v>192880</v>
      </c>
      <c r="AR528" s="116" t="s">
        <v>123</v>
      </c>
      <c r="AS528" s="116" t="s">
        <v>123</v>
      </c>
      <c r="AT528" s="120">
        <v>0.93333333333333335</v>
      </c>
      <c r="AU528" s="126"/>
      <c r="AV528" s="126"/>
      <c r="AW528" s="112">
        <f>AVERAGE(AM$5:AM528)</f>
        <v>439.70419847328242</v>
      </c>
      <c r="AX528" s="112">
        <f>AVERAGE(AN$5:AN528)</f>
        <v>0.23664122137404581</v>
      </c>
      <c r="AY528" s="113">
        <f>AVERAGE(AO$5:AO528)</f>
        <v>263382.81488549616</v>
      </c>
      <c r="AZ528" s="113">
        <f>AVERAGE(AP$5:AP528)</f>
        <v>64112.167938931299</v>
      </c>
      <c r="BA528" s="113">
        <f>AVERAGE(AQ$5:AQ528)</f>
        <v>203311.48664122136</v>
      </c>
      <c r="BB528" s="118">
        <f>AVERAGE($AT$5:AT528)</f>
        <v>0.97712044105173934</v>
      </c>
      <c r="BC528" s="10"/>
      <c r="BD528" s="10"/>
      <c r="BE528" s="10"/>
      <c r="BF528" s="10"/>
      <c r="BG528" s="6"/>
    </row>
    <row r="529" spans="1:59" x14ac:dyDescent="0.25">
      <c r="A529" s="116">
        <v>525</v>
      </c>
      <c r="B529" s="116">
        <v>624</v>
      </c>
      <c r="C529" s="116">
        <v>34</v>
      </c>
      <c r="D529" s="116">
        <v>50</v>
      </c>
      <c r="E529" s="117">
        <v>4833.7188527104199</v>
      </c>
      <c r="F529" s="116">
        <v>432</v>
      </c>
      <c r="G529" s="116">
        <v>0</v>
      </c>
      <c r="H529" s="117">
        <v>215568</v>
      </c>
      <c r="I529" s="117">
        <v>63200</v>
      </c>
      <c r="J529" s="117">
        <v>157368</v>
      </c>
      <c r="K529" s="116" t="s">
        <v>123</v>
      </c>
      <c r="L529" s="116" t="s">
        <v>123</v>
      </c>
      <c r="M529" s="120">
        <v>0.96</v>
      </c>
      <c r="N529" s="126"/>
      <c r="O529" s="126"/>
      <c r="P529" s="112">
        <f>AVERAGE($F$5:F529)</f>
        <v>436.20380952380953</v>
      </c>
      <c r="Q529" s="112">
        <f>AVERAGE(G$5:G529)</f>
        <v>5.3333333333333337E-2</v>
      </c>
      <c r="R529" s="113">
        <f>AVERAGE(H$5:H529)</f>
        <v>217665.70095238095</v>
      </c>
      <c r="S529" s="113">
        <f>AVERAGE(I$5:I529)</f>
        <v>63646.994285714289</v>
      </c>
      <c r="T529" s="113">
        <f>AVERAGE(J$5:J529)</f>
        <v>158592.99238095238</v>
      </c>
      <c r="U529" s="118">
        <f>AVERAGE($M$5:M529)</f>
        <v>0.96934179894179873</v>
      </c>
      <c r="AH529" s="116">
        <v>525</v>
      </c>
      <c r="AI529" s="116">
        <v>475</v>
      </c>
      <c r="AJ529" s="116">
        <v>47</v>
      </c>
      <c r="AK529" s="116">
        <v>32</v>
      </c>
      <c r="AL529" s="117">
        <v>3559.7205002994724</v>
      </c>
      <c r="AM529" s="116">
        <v>450</v>
      </c>
      <c r="AN529" s="116">
        <v>0</v>
      </c>
      <c r="AO529" s="117">
        <v>269550</v>
      </c>
      <c r="AP529" s="117">
        <v>65000</v>
      </c>
      <c r="AQ529" s="117">
        <v>207750</v>
      </c>
      <c r="AR529" s="116" t="s">
        <v>124</v>
      </c>
      <c r="AS529" s="116" t="s">
        <v>123</v>
      </c>
      <c r="AT529" s="120">
        <v>1</v>
      </c>
      <c r="AU529" s="126"/>
      <c r="AV529" s="126"/>
      <c r="AW529" s="112">
        <f>AVERAGE(AM$5:AM529)</f>
        <v>439.72380952380951</v>
      </c>
      <c r="AX529" s="112">
        <f>AVERAGE(AN$5:AN529)</f>
        <v>0.2361904761904762</v>
      </c>
      <c r="AY529" s="113">
        <f>AVERAGE(AO$5:AO529)</f>
        <v>263394.56190476188</v>
      </c>
      <c r="AZ529" s="113">
        <f>AVERAGE(AP$5:AP529)</f>
        <v>64113.859047619051</v>
      </c>
      <c r="BA529" s="113">
        <f>AVERAGE(AQ$5:AQ529)</f>
        <v>203319.94095238094</v>
      </c>
      <c r="BB529" s="118">
        <f>AVERAGE($AT$5:AT529)</f>
        <v>0.97716402116402168</v>
      </c>
      <c r="BC529" s="6"/>
      <c r="BD529" s="6"/>
      <c r="BE529" s="6"/>
      <c r="BF529" s="6"/>
      <c r="BG529" s="10"/>
    </row>
    <row r="530" spans="1:59" x14ac:dyDescent="0.25">
      <c r="A530" s="116">
        <v>526</v>
      </c>
      <c r="B530" s="116">
        <v>558</v>
      </c>
      <c r="C530" s="116">
        <v>29</v>
      </c>
      <c r="D530" s="116">
        <v>46</v>
      </c>
      <c r="E530" s="117">
        <v>4015.5664645917591</v>
      </c>
      <c r="F530" s="116">
        <v>436</v>
      </c>
      <c r="G530" s="116">
        <v>0</v>
      </c>
      <c r="H530" s="117">
        <v>217564</v>
      </c>
      <c r="I530" s="117">
        <v>63600</v>
      </c>
      <c r="J530" s="117">
        <v>158564</v>
      </c>
      <c r="K530" s="116" t="s">
        <v>123</v>
      </c>
      <c r="L530" s="116" t="s">
        <v>123</v>
      </c>
      <c r="M530" s="120">
        <v>0.96888888888888891</v>
      </c>
      <c r="N530" s="126"/>
      <c r="O530" s="126"/>
      <c r="P530" s="112">
        <f>AVERAGE($F$5:F530)</f>
        <v>436.20342205323192</v>
      </c>
      <c r="Q530" s="112">
        <f>AVERAGE(G$5:G530)</f>
        <v>5.3231939163498096E-2</v>
      </c>
      <c r="R530" s="113">
        <f>AVERAGE(H$5:H530)</f>
        <v>217665.50760456274</v>
      </c>
      <c r="S530" s="113">
        <f>AVERAGE(I$5:I530)</f>
        <v>63646.904942965783</v>
      </c>
      <c r="T530" s="113">
        <f>AVERAGE(J$5:J530)</f>
        <v>158592.93726235742</v>
      </c>
      <c r="U530" s="118">
        <f>AVERAGE($M$5:M530)</f>
        <v>0.96934093789607079</v>
      </c>
      <c r="AH530" s="116">
        <v>526</v>
      </c>
      <c r="AI530" s="116">
        <v>567</v>
      </c>
      <c r="AJ530" s="116">
        <v>39</v>
      </c>
      <c r="AK530" s="116">
        <v>34</v>
      </c>
      <c r="AL530" s="117">
        <v>2806.9174884635299</v>
      </c>
      <c r="AM530" s="116">
        <v>448</v>
      </c>
      <c r="AN530" s="116">
        <v>0</v>
      </c>
      <c r="AO530" s="117">
        <v>268352</v>
      </c>
      <c r="AP530" s="117">
        <v>64800</v>
      </c>
      <c r="AQ530" s="117">
        <v>206952</v>
      </c>
      <c r="AR530" s="116" t="s">
        <v>123</v>
      </c>
      <c r="AS530" s="116" t="s">
        <v>123</v>
      </c>
      <c r="AT530" s="120">
        <v>0.99555555555555553</v>
      </c>
      <c r="AU530" s="126"/>
      <c r="AV530" s="126"/>
      <c r="AW530" s="112">
        <f>AVERAGE(AM$5:AM530)</f>
        <v>439.73954372623575</v>
      </c>
      <c r="AX530" s="112">
        <f>AVERAGE(AN$5:AN530)</f>
        <v>0.23574144486692014</v>
      </c>
      <c r="AY530" s="113">
        <f>AVERAGE(AO$5:AO530)</f>
        <v>263403.9866920152</v>
      </c>
      <c r="AZ530" s="113">
        <f>AVERAGE(AP$5:AP530)</f>
        <v>64115.16349809886</v>
      </c>
      <c r="BA530" s="113">
        <f>AVERAGE(AQ$5:AQ530)</f>
        <v>203326.84600760456</v>
      </c>
      <c r="BB530" s="118">
        <f>AVERAGE($AT$5:AT530)</f>
        <v>0.97719898605830224</v>
      </c>
    </row>
    <row r="531" spans="1:59" x14ac:dyDescent="0.25">
      <c r="A531" s="116">
        <v>527</v>
      </c>
      <c r="B531" s="116">
        <v>550</v>
      </c>
      <c r="C531" s="116">
        <v>43</v>
      </c>
      <c r="D531" s="116">
        <v>46</v>
      </c>
      <c r="E531" s="117">
        <v>3095.9430878842441</v>
      </c>
      <c r="F531" s="116">
        <v>436</v>
      </c>
      <c r="G531" s="116">
        <v>0</v>
      </c>
      <c r="H531" s="117">
        <v>217564</v>
      </c>
      <c r="I531" s="117">
        <v>63600</v>
      </c>
      <c r="J531" s="117">
        <v>158564</v>
      </c>
      <c r="K531" s="116" t="s">
        <v>123</v>
      </c>
      <c r="L531" s="116" t="s">
        <v>123</v>
      </c>
      <c r="M531" s="120">
        <v>0.96888888888888891</v>
      </c>
      <c r="N531" s="126"/>
      <c r="O531" s="126"/>
      <c r="P531" s="112">
        <f>AVERAGE($F$5:F531)</f>
        <v>436.20303605313092</v>
      </c>
      <c r="Q531" s="112">
        <f>AVERAGE(G$5:G531)</f>
        <v>5.3130929791271347E-2</v>
      </c>
      <c r="R531" s="113">
        <f>AVERAGE(H$5:H531)</f>
        <v>217665.31499051233</v>
      </c>
      <c r="S531" s="113">
        <f>AVERAGE(I$5:I531)</f>
        <v>63646.815939278938</v>
      </c>
      <c r="T531" s="113">
        <f>AVERAGE(J$5:J531)</f>
        <v>158592.88235294117</v>
      </c>
      <c r="U531" s="118">
        <f>AVERAGE($M$5:M531)</f>
        <v>0.96934008011806849</v>
      </c>
      <c r="AH531" s="116">
        <v>527</v>
      </c>
      <c r="AI531" s="116">
        <v>540</v>
      </c>
      <c r="AJ531" s="116">
        <v>36</v>
      </c>
      <c r="AK531" s="116">
        <v>50</v>
      </c>
      <c r="AL531" s="117">
        <v>2103.0394318976046</v>
      </c>
      <c r="AM531" s="116">
        <v>432</v>
      </c>
      <c r="AN531" s="116">
        <v>0</v>
      </c>
      <c r="AO531" s="117">
        <v>258768</v>
      </c>
      <c r="AP531" s="117">
        <v>63200</v>
      </c>
      <c r="AQ531" s="117">
        <v>200568</v>
      </c>
      <c r="AR531" s="116" t="s">
        <v>123</v>
      </c>
      <c r="AS531" s="116" t="s">
        <v>123</v>
      </c>
      <c r="AT531" s="120">
        <v>0.96</v>
      </c>
      <c r="AU531" s="126"/>
      <c r="AV531" s="126"/>
      <c r="AW531" s="112">
        <f>AVERAGE(AM$5:AM531)</f>
        <v>439.72485768500951</v>
      </c>
      <c r="AX531" s="112">
        <f>AVERAGE(AN$5:AN531)</f>
        <v>0.23529411764705882</v>
      </c>
      <c r="AY531" s="113">
        <f>AVERAGE(AO$5:AO531)</f>
        <v>263395.18975332071</v>
      </c>
      <c r="AZ531" s="113">
        <f>AVERAGE(AP$5:AP531)</f>
        <v>64113.426944971536</v>
      </c>
      <c r="BA531" s="113">
        <f>AVERAGE(AQ$5:AQ531)</f>
        <v>203321.6110056926</v>
      </c>
      <c r="BB531" s="118">
        <f>AVERAGE($AT$5:AT531)</f>
        <v>0.97716635041113287</v>
      </c>
      <c r="BC531" s="6"/>
      <c r="BD531" s="6"/>
      <c r="BE531" s="6"/>
      <c r="BF531" s="6"/>
      <c r="BG531" s="6"/>
    </row>
    <row r="532" spans="1:59" x14ac:dyDescent="0.25">
      <c r="A532" s="116">
        <v>528</v>
      </c>
      <c r="B532" s="116">
        <v>571</v>
      </c>
      <c r="C532" s="116">
        <v>31</v>
      </c>
      <c r="D532" s="116">
        <v>44</v>
      </c>
      <c r="E532" s="117">
        <v>2646.4437872978447</v>
      </c>
      <c r="F532" s="116">
        <v>438</v>
      </c>
      <c r="G532" s="116">
        <v>0</v>
      </c>
      <c r="H532" s="117">
        <v>218562</v>
      </c>
      <c r="I532" s="117">
        <v>63800</v>
      </c>
      <c r="J532" s="117">
        <v>159162</v>
      </c>
      <c r="K532" s="116" t="s">
        <v>123</v>
      </c>
      <c r="L532" s="116" t="s">
        <v>123</v>
      </c>
      <c r="M532" s="120">
        <v>0.97333333333333338</v>
      </c>
      <c r="N532" s="126"/>
      <c r="O532" s="126"/>
      <c r="P532" s="112">
        <f>AVERAGE($F$5:F532)</f>
        <v>436.20643939393938</v>
      </c>
      <c r="Q532" s="112">
        <f>AVERAGE(G$5:G532)</f>
        <v>5.3030303030303032E-2</v>
      </c>
      <c r="R532" s="113">
        <f>AVERAGE(H$5:H532)</f>
        <v>217667.01325757575</v>
      </c>
      <c r="S532" s="113">
        <f>AVERAGE(I$5:I532)</f>
        <v>63647.106060606064</v>
      </c>
      <c r="T532" s="113">
        <f>AVERAGE(J$5:J532)</f>
        <v>158593.96022727274</v>
      </c>
      <c r="U532" s="118">
        <f>AVERAGE($M$5:M532)</f>
        <v>0.96934764309764299</v>
      </c>
      <c r="AH532" s="116">
        <v>528</v>
      </c>
      <c r="AI532" s="116">
        <v>559</v>
      </c>
      <c r="AJ532" s="116">
        <v>50</v>
      </c>
      <c r="AK532" s="116">
        <v>56</v>
      </c>
      <c r="AL532" s="117">
        <v>4792.6153165893029</v>
      </c>
      <c r="AM532" s="116">
        <v>426</v>
      </c>
      <c r="AN532" s="116">
        <v>0</v>
      </c>
      <c r="AO532" s="117">
        <v>255174</v>
      </c>
      <c r="AP532" s="117">
        <v>62600</v>
      </c>
      <c r="AQ532" s="117">
        <v>198174</v>
      </c>
      <c r="AR532" s="116" t="s">
        <v>123</v>
      </c>
      <c r="AS532" s="116" t="s">
        <v>123</v>
      </c>
      <c r="AT532" s="120">
        <v>0.94666666666666666</v>
      </c>
      <c r="AU532" s="126"/>
      <c r="AV532" s="126"/>
      <c r="AW532" s="112">
        <f>AVERAGE(AM$5:AM532)</f>
        <v>439.69886363636363</v>
      </c>
      <c r="AX532" s="112">
        <f>AVERAGE(AN$5:AN532)</f>
        <v>0.23484848484848486</v>
      </c>
      <c r="AY532" s="113">
        <f>AVERAGE(AO$5:AO532)</f>
        <v>263379.61931818182</v>
      </c>
      <c r="AZ532" s="113">
        <f>AVERAGE(AP$5:AP532)</f>
        <v>64110.560606060608</v>
      </c>
      <c r="BA532" s="113">
        <f>AVERAGE(AQ$5:AQ532)</f>
        <v>203311.86174242425</v>
      </c>
      <c r="BB532" s="118">
        <f>AVERAGE($AT$5:AT532)</f>
        <v>0.97710858585858662</v>
      </c>
      <c r="BC532" s="10"/>
      <c r="BD532" s="10"/>
      <c r="BE532" s="10"/>
      <c r="BF532" s="10"/>
      <c r="BG532" s="6"/>
    </row>
    <row r="533" spans="1:59" x14ac:dyDescent="0.25">
      <c r="A533" s="116">
        <v>529</v>
      </c>
      <c r="B533" s="116">
        <v>526</v>
      </c>
      <c r="C533" s="116">
        <v>45</v>
      </c>
      <c r="D533" s="116">
        <v>45</v>
      </c>
      <c r="E533" s="117">
        <v>4443.0896074439042</v>
      </c>
      <c r="F533" s="116">
        <v>437</v>
      </c>
      <c r="G533" s="116">
        <v>0</v>
      </c>
      <c r="H533" s="117">
        <v>218063</v>
      </c>
      <c r="I533" s="117">
        <v>63700</v>
      </c>
      <c r="J533" s="117">
        <v>158863</v>
      </c>
      <c r="K533" s="116" t="s">
        <v>123</v>
      </c>
      <c r="L533" s="116" t="s">
        <v>123</v>
      </c>
      <c r="M533" s="120">
        <v>0.97111111111111115</v>
      </c>
      <c r="N533" s="126"/>
      <c r="O533" s="126"/>
      <c r="P533" s="112">
        <f>AVERAGE($F$5:F533)</f>
        <v>436.20793950850663</v>
      </c>
      <c r="Q533" s="112">
        <f>AVERAGE(G$5:G533)</f>
        <v>5.2930056710775046E-2</v>
      </c>
      <c r="R533" s="113">
        <f>AVERAGE(H$5:H533)</f>
        <v>217667.76181474479</v>
      </c>
      <c r="S533" s="113">
        <f>AVERAGE(I$5:I533)</f>
        <v>63647.206049149339</v>
      </c>
      <c r="T533" s="113">
        <f>AVERAGE(J$5:J533)</f>
        <v>158594.46880907373</v>
      </c>
      <c r="U533" s="118">
        <f>AVERAGE($M$5:M533)</f>
        <v>0.96935097668557024</v>
      </c>
      <c r="AH533" s="116">
        <v>529</v>
      </c>
      <c r="AI533" s="116">
        <v>483</v>
      </c>
      <c r="AJ533" s="116">
        <v>41</v>
      </c>
      <c r="AK533" s="116">
        <v>33</v>
      </c>
      <c r="AL533" s="117">
        <v>3200.2959343179527</v>
      </c>
      <c r="AM533" s="116">
        <v>449</v>
      </c>
      <c r="AN533" s="116">
        <v>0</v>
      </c>
      <c r="AO533" s="117">
        <v>268951</v>
      </c>
      <c r="AP533" s="117">
        <v>64900</v>
      </c>
      <c r="AQ533" s="117">
        <v>207351</v>
      </c>
      <c r="AR533" s="116" t="s">
        <v>123</v>
      </c>
      <c r="AS533" s="116" t="s">
        <v>123</v>
      </c>
      <c r="AT533" s="120">
        <v>0.99777777777777776</v>
      </c>
      <c r="AU533" s="126"/>
      <c r="AV533" s="126"/>
      <c r="AW533" s="112">
        <f>AVERAGE(AM$5:AM533)</f>
        <v>439.71644612476371</v>
      </c>
      <c r="AX533" s="112">
        <f>AVERAGE(AN$5:AN533)</f>
        <v>0.23440453686200377</v>
      </c>
      <c r="AY533" s="113">
        <f>AVERAGE(AO$5:AO533)</f>
        <v>263390.15122873348</v>
      </c>
      <c r="AZ533" s="113">
        <f>AVERAGE(AP$5:AP533)</f>
        <v>64112.052930056714</v>
      </c>
      <c r="BA533" s="113">
        <f>AVERAGE(AQ$5:AQ533)</f>
        <v>203319.49716446124</v>
      </c>
      <c r="BB533" s="118">
        <f>AVERAGE($AT$5:AT533)</f>
        <v>0.97714765805503123</v>
      </c>
      <c r="BC533" s="6"/>
      <c r="BD533" s="6"/>
      <c r="BE533" s="6"/>
      <c r="BF533" s="6"/>
      <c r="BG533" s="10"/>
    </row>
    <row r="534" spans="1:59" x14ac:dyDescent="0.25">
      <c r="A534" s="116">
        <v>530</v>
      </c>
      <c r="B534" s="116">
        <v>637</v>
      </c>
      <c r="C534" s="116">
        <v>40</v>
      </c>
      <c r="D534" s="116">
        <v>44</v>
      </c>
      <c r="E534" s="117">
        <v>3710.5658598210648</v>
      </c>
      <c r="F534" s="116">
        <v>438</v>
      </c>
      <c r="G534" s="116">
        <v>0</v>
      </c>
      <c r="H534" s="117">
        <v>218562</v>
      </c>
      <c r="I534" s="117">
        <v>63800</v>
      </c>
      <c r="J534" s="117">
        <v>159162</v>
      </c>
      <c r="K534" s="116" t="s">
        <v>123</v>
      </c>
      <c r="L534" s="116" t="s">
        <v>123</v>
      </c>
      <c r="M534" s="120">
        <v>0.97333333333333338</v>
      </c>
      <c r="N534" s="126"/>
      <c r="O534" s="126"/>
      <c r="P534" s="112">
        <f>AVERAGE($F$5:F534)</f>
        <v>436.21132075471701</v>
      </c>
      <c r="Q534" s="112">
        <f>AVERAGE(G$5:G534)</f>
        <v>5.2830188679245285E-2</v>
      </c>
      <c r="R534" s="113">
        <f>AVERAGE(H$5:H534)</f>
        <v>217669.44905660377</v>
      </c>
      <c r="S534" s="113">
        <f>AVERAGE(I$5:I534)</f>
        <v>63647.494339622644</v>
      </c>
      <c r="T534" s="113">
        <f>AVERAGE(J$5:J534)</f>
        <v>158595.53962264152</v>
      </c>
      <c r="U534" s="118">
        <f>AVERAGE($M$5:M534)</f>
        <v>0.96935849056603773</v>
      </c>
      <c r="AH534" s="116">
        <v>530</v>
      </c>
      <c r="AI534" s="116">
        <v>568</v>
      </c>
      <c r="AJ534" s="116">
        <v>28</v>
      </c>
      <c r="AK534" s="116">
        <v>52</v>
      </c>
      <c r="AL534" s="117">
        <v>4699.0524388099911</v>
      </c>
      <c r="AM534" s="116">
        <v>430</v>
      </c>
      <c r="AN534" s="116">
        <v>0</v>
      </c>
      <c r="AO534" s="117">
        <v>257570</v>
      </c>
      <c r="AP534" s="117">
        <v>63000</v>
      </c>
      <c r="AQ534" s="117">
        <v>199770</v>
      </c>
      <c r="AR534" s="116" t="s">
        <v>123</v>
      </c>
      <c r="AS534" s="116" t="s">
        <v>123</v>
      </c>
      <c r="AT534" s="120">
        <v>0.9555555555555556</v>
      </c>
      <c r="AU534" s="126"/>
      <c r="AV534" s="126"/>
      <c r="AW534" s="112">
        <f>AVERAGE(AM$5:AM534)</f>
        <v>439.69811320754718</v>
      </c>
      <c r="AX534" s="112">
        <f>AVERAGE(AN$5:AN534)</f>
        <v>0.2339622641509434</v>
      </c>
      <c r="AY534" s="113">
        <f>AVERAGE(AO$5:AO534)</f>
        <v>263379.16981132078</v>
      </c>
      <c r="AZ534" s="113">
        <f>AVERAGE(AP$5:AP534)</f>
        <v>64109.954716981134</v>
      </c>
      <c r="BA534" s="113">
        <f>AVERAGE(AQ$5:AQ534)</f>
        <v>203312.8</v>
      </c>
      <c r="BB534" s="118">
        <f>AVERAGE($AT$5:AT534)</f>
        <v>0.97710691823899432</v>
      </c>
    </row>
    <row r="535" spans="1:59" x14ac:dyDescent="0.25">
      <c r="A535" s="116">
        <v>531</v>
      </c>
      <c r="B535" s="116">
        <v>553</v>
      </c>
      <c r="C535" s="116">
        <v>35</v>
      </c>
      <c r="D535" s="116">
        <v>35</v>
      </c>
      <c r="E535" s="117">
        <v>4971.8137136704609</v>
      </c>
      <c r="F535" s="116">
        <v>447</v>
      </c>
      <c r="G535" s="116">
        <v>0</v>
      </c>
      <c r="H535" s="117">
        <v>223053</v>
      </c>
      <c r="I535" s="117">
        <v>64700</v>
      </c>
      <c r="J535" s="117">
        <v>161853</v>
      </c>
      <c r="K535" s="116" t="s">
        <v>123</v>
      </c>
      <c r="L535" s="116" t="s">
        <v>123</v>
      </c>
      <c r="M535" s="120">
        <v>0.99333333333333329</v>
      </c>
      <c r="N535" s="126"/>
      <c r="O535" s="126"/>
      <c r="P535" s="112">
        <f>AVERAGE($F$5:F535)</f>
        <v>436.23163841807911</v>
      </c>
      <c r="Q535" s="112">
        <f>AVERAGE(G$5:G535)</f>
        <v>5.2730696798493411E-2</v>
      </c>
      <c r="R535" s="113">
        <f>AVERAGE(H$5:H535)</f>
        <v>217679.58757062146</v>
      </c>
      <c r="S535" s="113">
        <f>AVERAGE(I$5:I535)</f>
        <v>63649.476459510355</v>
      </c>
      <c r="T535" s="113">
        <f>AVERAGE(J$5:J535)</f>
        <v>158601.67419962335</v>
      </c>
      <c r="U535" s="118">
        <f>AVERAGE($M$5:M535)</f>
        <v>0.96940364092906461</v>
      </c>
      <c r="AH535" s="116">
        <v>531</v>
      </c>
      <c r="AI535" s="116">
        <v>599</v>
      </c>
      <c r="AJ535" s="116">
        <v>33</v>
      </c>
      <c r="AK535" s="116">
        <v>45</v>
      </c>
      <c r="AL535" s="117">
        <v>3039.5542478759562</v>
      </c>
      <c r="AM535" s="116">
        <v>437</v>
      </c>
      <c r="AN535" s="116">
        <v>0</v>
      </c>
      <c r="AO535" s="117">
        <v>261763</v>
      </c>
      <c r="AP535" s="117">
        <v>63700</v>
      </c>
      <c r="AQ535" s="117">
        <v>202563</v>
      </c>
      <c r="AR535" s="116" t="s">
        <v>123</v>
      </c>
      <c r="AS535" s="116" t="s">
        <v>123</v>
      </c>
      <c r="AT535" s="120">
        <v>0.97111111111111115</v>
      </c>
      <c r="AU535" s="126"/>
      <c r="AV535" s="126"/>
      <c r="AW535" s="112">
        <f>AVERAGE(AM$5:AM535)</f>
        <v>439.69303201506591</v>
      </c>
      <c r="AX535" s="112">
        <f>AVERAGE(AN$5:AN535)</f>
        <v>0.2335216572504708</v>
      </c>
      <c r="AY535" s="113">
        <f>AVERAGE(AO$5:AO535)</f>
        <v>263376.1261770245</v>
      </c>
      <c r="AZ535" s="113">
        <f>AVERAGE(AP$5:AP535)</f>
        <v>64109.182674199626</v>
      </c>
      <c r="BA535" s="113">
        <f>AVERAGE(AQ$5:AQ535)</f>
        <v>203311.38794726931</v>
      </c>
      <c r="BB535" s="118">
        <f>AVERAGE($AT$5:AT535)</f>
        <v>0.97709562670014716</v>
      </c>
      <c r="BC535" s="6"/>
      <c r="BD535" s="6"/>
      <c r="BE535" s="6"/>
      <c r="BF535" s="6"/>
      <c r="BG535" s="6"/>
    </row>
    <row r="536" spans="1:59" x14ac:dyDescent="0.25">
      <c r="A536" s="116">
        <v>532</v>
      </c>
      <c r="B536" s="116">
        <v>525</v>
      </c>
      <c r="C536" s="116">
        <v>36</v>
      </c>
      <c r="D536" s="116">
        <v>49</v>
      </c>
      <c r="E536" s="117">
        <v>4495.2661166734215</v>
      </c>
      <c r="F536" s="116">
        <v>433</v>
      </c>
      <c r="G536" s="116">
        <v>0</v>
      </c>
      <c r="H536" s="117">
        <v>216067</v>
      </c>
      <c r="I536" s="117">
        <v>63300</v>
      </c>
      <c r="J536" s="117">
        <v>157667</v>
      </c>
      <c r="K536" s="116" t="s">
        <v>123</v>
      </c>
      <c r="L536" s="116" t="s">
        <v>123</v>
      </c>
      <c r="M536" s="120">
        <v>0.9622222222222222</v>
      </c>
      <c r="N536" s="126"/>
      <c r="O536" s="126"/>
      <c r="P536" s="112">
        <f>AVERAGE($F$5:F536)</f>
        <v>436.22556390977445</v>
      </c>
      <c r="Q536" s="112">
        <f>AVERAGE(G$5:G536)</f>
        <v>5.2631578947368418E-2</v>
      </c>
      <c r="R536" s="113">
        <f>AVERAGE(H$5:H536)</f>
        <v>217676.55639097744</v>
      </c>
      <c r="S536" s="113">
        <f>AVERAGE(I$5:I536)</f>
        <v>63648.819548872183</v>
      </c>
      <c r="T536" s="113">
        <f>AVERAGE(J$5:J536)</f>
        <v>158599.91729323307</v>
      </c>
      <c r="U536" s="118">
        <f>AVERAGE($M$5:M536)</f>
        <v>0.96939014202172091</v>
      </c>
      <c r="AH536" s="116">
        <v>532</v>
      </c>
      <c r="AI536" s="116">
        <v>454</v>
      </c>
      <c r="AJ536" s="116">
        <v>50</v>
      </c>
      <c r="AK536" s="116">
        <v>43</v>
      </c>
      <c r="AL536" s="117">
        <v>4442.0368709191298</v>
      </c>
      <c r="AM536" s="116">
        <v>439</v>
      </c>
      <c r="AN536" s="116">
        <v>0</v>
      </c>
      <c r="AO536" s="117">
        <v>262961</v>
      </c>
      <c r="AP536" s="117">
        <v>63900</v>
      </c>
      <c r="AQ536" s="117">
        <v>203361</v>
      </c>
      <c r="AR536" s="116" t="s">
        <v>123</v>
      </c>
      <c r="AS536" s="116" t="s">
        <v>123</v>
      </c>
      <c r="AT536" s="120">
        <v>0.97555555555555551</v>
      </c>
      <c r="AU536" s="126"/>
      <c r="AV536" s="126"/>
      <c r="AW536" s="112">
        <f>AVERAGE(AM$5:AM536)</f>
        <v>439.69172932330827</v>
      </c>
      <c r="AX536" s="112">
        <f>AVERAGE(AN$5:AN536)</f>
        <v>0.23308270676691728</v>
      </c>
      <c r="AY536" s="113">
        <f>AVERAGE(AO$5:AO536)</f>
        <v>263375.34586466168</v>
      </c>
      <c r="AZ536" s="113">
        <f>AVERAGE(AP$5:AP536)</f>
        <v>64108.789473684214</v>
      </c>
      <c r="BA536" s="113">
        <f>AVERAGE(AQ$5:AQ536)</f>
        <v>203311.48120300751</v>
      </c>
      <c r="BB536" s="118">
        <f>AVERAGE($AT$5:AT536)</f>
        <v>0.97709273182957446</v>
      </c>
      <c r="BC536" s="10"/>
      <c r="BD536" s="10"/>
      <c r="BE536" s="10"/>
      <c r="BF536" s="10"/>
      <c r="BG536" s="6"/>
    </row>
    <row r="537" spans="1:59" x14ac:dyDescent="0.25">
      <c r="A537" s="116">
        <v>533</v>
      </c>
      <c r="B537" s="116">
        <v>625</v>
      </c>
      <c r="C537" s="116">
        <v>42</v>
      </c>
      <c r="D537" s="116">
        <v>49</v>
      </c>
      <c r="E537" s="117">
        <v>4831.7510901231581</v>
      </c>
      <c r="F537" s="116">
        <v>433</v>
      </c>
      <c r="G537" s="116">
        <v>0</v>
      </c>
      <c r="H537" s="117">
        <v>216067</v>
      </c>
      <c r="I537" s="117">
        <v>63300</v>
      </c>
      <c r="J537" s="117">
        <v>157667</v>
      </c>
      <c r="K537" s="116" t="s">
        <v>123</v>
      </c>
      <c r="L537" s="116" t="s">
        <v>123</v>
      </c>
      <c r="M537" s="120">
        <v>0.9622222222222222</v>
      </c>
      <c r="N537" s="126"/>
      <c r="O537" s="126"/>
      <c r="P537" s="112">
        <f>AVERAGE($F$5:F537)</f>
        <v>436.21951219512198</v>
      </c>
      <c r="Q537" s="112">
        <f>AVERAGE(G$5:G537)</f>
        <v>5.2532833020637902E-2</v>
      </c>
      <c r="R537" s="113">
        <f>AVERAGE(H$5:H537)</f>
        <v>217673.53658536586</v>
      </c>
      <c r="S537" s="113">
        <f>AVERAGE(I$5:I537)</f>
        <v>63648.165103189494</v>
      </c>
      <c r="T537" s="113">
        <f>AVERAGE(J$5:J537)</f>
        <v>158598.16697936211</v>
      </c>
      <c r="U537" s="118">
        <f>AVERAGE($M$5:M537)</f>
        <v>0.96937669376693747</v>
      </c>
      <c r="AH537" s="116">
        <v>533</v>
      </c>
      <c r="AI537" s="116">
        <v>443</v>
      </c>
      <c r="AJ537" s="116">
        <v>39</v>
      </c>
      <c r="AK537" s="116">
        <v>28</v>
      </c>
      <c r="AL537" s="117">
        <v>3691.3832794617715</v>
      </c>
      <c r="AM537" s="116">
        <v>450</v>
      </c>
      <c r="AN537" s="116">
        <v>4</v>
      </c>
      <c r="AO537" s="117">
        <v>269550</v>
      </c>
      <c r="AP537" s="117">
        <v>67396</v>
      </c>
      <c r="AQ537" s="117">
        <v>204954</v>
      </c>
      <c r="AR537" s="116" t="s">
        <v>124</v>
      </c>
      <c r="AS537" s="116" t="s">
        <v>124</v>
      </c>
      <c r="AT537" s="120">
        <v>1</v>
      </c>
      <c r="AU537" s="126"/>
      <c r="AV537" s="126"/>
      <c r="AW537" s="112">
        <f>AVERAGE(AM$5:AM537)</f>
        <v>439.7110694183865</v>
      </c>
      <c r="AX537" s="112">
        <f>AVERAGE(AN$5:AN537)</f>
        <v>0.24015009380863039</v>
      </c>
      <c r="AY537" s="113">
        <f>AVERAGE(AO$5:AO537)</f>
        <v>263386.9305816135</v>
      </c>
      <c r="AZ537" s="113">
        <f>AVERAGE(AP$5:AP537)</f>
        <v>64114.956848030022</v>
      </c>
      <c r="BA537" s="113">
        <f>AVERAGE(AQ$5:AQ537)</f>
        <v>203314.56285178236</v>
      </c>
      <c r="BB537" s="118">
        <f>AVERAGE($AT$5:AT537)</f>
        <v>0.97713570981863718</v>
      </c>
      <c r="BC537" s="6"/>
      <c r="BD537" s="6"/>
      <c r="BE537" s="6"/>
      <c r="BF537" s="6"/>
      <c r="BG537" s="10"/>
    </row>
    <row r="538" spans="1:59" x14ac:dyDescent="0.25">
      <c r="A538" s="116">
        <v>534</v>
      </c>
      <c r="B538" s="116">
        <v>566</v>
      </c>
      <c r="C538" s="116">
        <v>34</v>
      </c>
      <c r="D538" s="116">
        <v>43</v>
      </c>
      <c r="E538" s="117">
        <v>3512.8547390008966</v>
      </c>
      <c r="F538" s="116">
        <v>439</v>
      </c>
      <c r="G538" s="116">
        <v>0</v>
      </c>
      <c r="H538" s="117">
        <v>219061</v>
      </c>
      <c r="I538" s="117">
        <v>63900</v>
      </c>
      <c r="J538" s="117">
        <v>159461</v>
      </c>
      <c r="K538" s="116" t="s">
        <v>123</v>
      </c>
      <c r="L538" s="116" t="s">
        <v>123</v>
      </c>
      <c r="M538" s="120">
        <v>0.97555555555555551</v>
      </c>
      <c r="N538" s="126"/>
      <c r="O538" s="126"/>
      <c r="P538" s="112">
        <f>AVERAGE($F$5:F538)</f>
        <v>436.22471910112358</v>
      </c>
      <c r="Q538" s="112">
        <f>AVERAGE(G$5:G538)</f>
        <v>5.2434456928838954E-2</v>
      </c>
      <c r="R538" s="113">
        <f>AVERAGE(H$5:H538)</f>
        <v>217676.13483146069</v>
      </c>
      <c r="S538" s="113">
        <f>AVERAGE(I$5:I538)</f>
        <v>63648.636704119854</v>
      </c>
      <c r="T538" s="113">
        <f>AVERAGE(J$5:J538)</f>
        <v>158599.78277153557</v>
      </c>
      <c r="U538" s="118">
        <f>AVERAGE($M$5:M538)</f>
        <v>0.96938826466916328</v>
      </c>
      <c r="AH538" s="116">
        <v>534</v>
      </c>
      <c r="AI538" s="116">
        <v>540</v>
      </c>
      <c r="AJ538" s="116">
        <v>33</v>
      </c>
      <c r="AK538" s="116">
        <v>36</v>
      </c>
      <c r="AL538" s="117">
        <v>2481.0026898801025</v>
      </c>
      <c r="AM538" s="116">
        <v>446</v>
      </c>
      <c r="AN538" s="116">
        <v>0</v>
      </c>
      <c r="AO538" s="117">
        <v>267154</v>
      </c>
      <c r="AP538" s="117">
        <v>64600</v>
      </c>
      <c r="AQ538" s="117">
        <v>206154</v>
      </c>
      <c r="AR538" s="116" t="s">
        <v>123</v>
      </c>
      <c r="AS538" s="116" t="s">
        <v>123</v>
      </c>
      <c r="AT538" s="120">
        <v>0.99111111111111116</v>
      </c>
      <c r="AU538" s="126"/>
      <c r="AV538" s="126"/>
      <c r="AW538" s="112">
        <f>AVERAGE(AM$5:AM538)</f>
        <v>439.72284644194758</v>
      </c>
      <c r="AX538" s="112">
        <f>AVERAGE(AN$5:AN538)</f>
        <v>0.23970037453183521</v>
      </c>
      <c r="AY538" s="113">
        <f>AVERAGE(AO$5:AO538)</f>
        <v>263393.98501872661</v>
      </c>
      <c r="AZ538" s="113">
        <f>AVERAGE(AP$5:AP538)</f>
        <v>64115.865168539327</v>
      </c>
      <c r="BA538" s="113">
        <f>AVERAGE(AQ$5:AQ538)</f>
        <v>203319.88014981273</v>
      </c>
      <c r="BB538" s="118">
        <f>AVERAGE($AT$5:AT538)</f>
        <v>0.97716188098210621</v>
      </c>
    </row>
    <row r="539" spans="1:59" x14ac:dyDescent="0.25">
      <c r="A539" s="116">
        <v>535</v>
      </c>
      <c r="B539" s="116">
        <v>543</v>
      </c>
      <c r="C539" s="116">
        <v>33</v>
      </c>
      <c r="D539" s="116">
        <v>47</v>
      </c>
      <c r="E539" s="117">
        <v>2866.6952523938467</v>
      </c>
      <c r="F539" s="116">
        <v>435</v>
      </c>
      <c r="G539" s="116">
        <v>0</v>
      </c>
      <c r="H539" s="117">
        <v>217065</v>
      </c>
      <c r="I539" s="117">
        <v>63500</v>
      </c>
      <c r="J539" s="117">
        <v>158265</v>
      </c>
      <c r="K539" s="116" t="s">
        <v>123</v>
      </c>
      <c r="L539" s="116" t="s">
        <v>123</v>
      </c>
      <c r="M539" s="120">
        <v>0.96666666666666667</v>
      </c>
      <c r="N539" s="126"/>
      <c r="O539" s="126"/>
      <c r="P539" s="112">
        <f>AVERAGE($F$5:F539)</f>
        <v>436.22242990654206</v>
      </c>
      <c r="Q539" s="112">
        <f>AVERAGE(G$5:G539)</f>
        <v>5.2336448598130844E-2</v>
      </c>
      <c r="R539" s="113">
        <f>AVERAGE(H$5:H539)</f>
        <v>217674.99252336449</v>
      </c>
      <c r="S539" s="113">
        <f>AVERAGE(I$5:I539)</f>
        <v>63648.358878504674</v>
      </c>
      <c r="T539" s="113">
        <f>AVERAGE(J$5:J539)</f>
        <v>158599.1570093458</v>
      </c>
      <c r="U539" s="118">
        <f>AVERAGE($M$5:M539)</f>
        <v>0.96938317757009329</v>
      </c>
      <c r="AH539" s="116">
        <v>535</v>
      </c>
      <c r="AI539" s="116">
        <v>476</v>
      </c>
      <c r="AJ539" s="116">
        <v>40</v>
      </c>
      <c r="AK539" s="116">
        <v>40</v>
      </c>
      <c r="AL539" s="117">
        <v>4296.760400416325</v>
      </c>
      <c r="AM539" s="116">
        <v>442</v>
      </c>
      <c r="AN539" s="116">
        <v>0</v>
      </c>
      <c r="AO539" s="117">
        <v>264758</v>
      </c>
      <c r="AP539" s="117">
        <v>64200</v>
      </c>
      <c r="AQ539" s="117">
        <v>204558</v>
      </c>
      <c r="AR539" s="116" t="s">
        <v>123</v>
      </c>
      <c r="AS539" s="116" t="s">
        <v>123</v>
      </c>
      <c r="AT539" s="120">
        <v>0.98222222222222222</v>
      </c>
      <c r="AU539" s="126"/>
      <c r="AV539" s="126"/>
      <c r="AW539" s="112">
        <f>AVERAGE(AM$5:AM539)</f>
        <v>439.72710280373832</v>
      </c>
      <c r="AX539" s="112">
        <f>AVERAGE(AN$5:AN539)</f>
        <v>0.23925233644859814</v>
      </c>
      <c r="AY539" s="113">
        <f>AVERAGE(AO$5:AO539)</f>
        <v>263396.53457943926</v>
      </c>
      <c r="AZ539" s="113">
        <f>AVERAGE(AP$5:AP539)</f>
        <v>64116.022429906545</v>
      </c>
      <c r="BA539" s="113">
        <f>AVERAGE(AQ$5:AQ539)</f>
        <v>203322.19439252335</v>
      </c>
      <c r="BB539" s="118">
        <f>AVERAGE($AT$5:AT539)</f>
        <v>0.97717133956386348</v>
      </c>
      <c r="BC539" s="6"/>
      <c r="BD539" s="6"/>
      <c r="BE539" s="6"/>
      <c r="BF539" s="6"/>
      <c r="BG539" s="6"/>
    </row>
    <row r="540" spans="1:59" x14ac:dyDescent="0.25">
      <c r="A540" s="116">
        <v>536</v>
      </c>
      <c r="B540" s="116">
        <v>576</v>
      </c>
      <c r="C540" s="116">
        <v>50</v>
      </c>
      <c r="D540" s="116">
        <v>39</v>
      </c>
      <c r="E540" s="117">
        <v>2800.2082427835967</v>
      </c>
      <c r="F540" s="116">
        <v>443</v>
      </c>
      <c r="G540" s="116">
        <v>0</v>
      </c>
      <c r="H540" s="117">
        <v>221057</v>
      </c>
      <c r="I540" s="117">
        <v>64300</v>
      </c>
      <c r="J540" s="117">
        <v>160657</v>
      </c>
      <c r="K540" s="116" t="s">
        <v>123</v>
      </c>
      <c r="L540" s="116" t="s">
        <v>123</v>
      </c>
      <c r="M540" s="120">
        <v>0.98444444444444446</v>
      </c>
      <c r="N540" s="126"/>
      <c r="O540" s="126"/>
      <c r="P540" s="112">
        <f>AVERAGE($F$5:F540)</f>
        <v>436.2350746268657</v>
      </c>
      <c r="Q540" s="112">
        <f>AVERAGE(G$5:G540)</f>
        <v>5.2238805970149252E-2</v>
      </c>
      <c r="R540" s="113">
        <f>AVERAGE(H$5:H540)</f>
        <v>217681.30223880598</v>
      </c>
      <c r="S540" s="113">
        <f>AVERAGE(I$5:I540)</f>
        <v>63649.574626865673</v>
      </c>
      <c r="T540" s="113">
        <f>AVERAGE(J$5:J540)</f>
        <v>158602.99626865672</v>
      </c>
      <c r="U540" s="118">
        <f>AVERAGE($M$5:M540)</f>
        <v>0.96941127694859008</v>
      </c>
      <c r="AH540" s="116">
        <v>536</v>
      </c>
      <c r="AI540" s="116">
        <v>577</v>
      </c>
      <c r="AJ540" s="116">
        <v>35</v>
      </c>
      <c r="AK540" s="116">
        <v>40</v>
      </c>
      <c r="AL540" s="117">
        <v>3369.2532194134296</v>
      </c>
      <c r="AM540" s="116">
        <v>442</v>
      </c>
      <c r="AN540" s="116">
        <v>0</v>
      </c>
      <c r="AO540" s="117">
        <v>264758</v>
      </c>
      <c r="AP540" s="117">
        <v>64200</v>
      </c>
      <c r="AQ540" s="117">
        <v>204558</v>
      </c>
      <c r="AR540" s="116" t="s">
        <v>123</v>
      </c>
      <c r="AS540" s="116" t="s">
        <v>123</v>
      </c>
      <c r="AT540" s="120">
        <v>0.98222222222222222</v>
      </c>
      <c r="AU540" s="126"/>
      <c r="AV540" s="126"/>
      <c r="AW540" s="112">
        <f>AVERAGE(AM$5:AM540)</f>
        <v>439.73134328358208</v>
      </c>
      <c r="AX540" s="112">
        <f>AVERAGE(AN$5:AN540)</f>
        <v>0.23880597014925373</v>
      </c>
      <c r="AY540" s="113">
        <f>AVERAGE(AO$5:AO540)</f>
        <v>263399.07462686568</v>
      </c>
      <c r="AZ540" s="113">
        <f>AVERAGE(AP$5:AP540)</f>
        <v>64116.179104477611</v>
      </c>
      <c r="BA540" s="113">
        <f>AVERAGE(AQ$5:AQ540)</f>
        <v>203324.5</v>
      </c>
      <c r="BB540" s="118">
        <f>AVERAGE($AT$5:AT540)</f>
        <v>0.97718076285240529</v>
      </c>
      <c r="BC540" s="10"/>
      <c r="BD540" s="10"/>
      <c r="BE540" s="10"/>
      <c r="BF540" s="10"/>
      <c r="BG540" s="6"/>
    </row>
    <row r="541" spans="1:59" x14ac:dyDescent="0.25">
      <c r="A541" s="116">
        <v>537</v>
      </c>
      <c r="B541" s="116">
        <v>569</v>
      </c>
      <c r="C541" s="116">
        <v>38</v>
      </c>
      <c r="D541" s="116">
        <v>42</v>
      </c>
      <c r="E541" s="117">
        <v>2116.8332928635082</v>
      </c>
      <c r="F541" s="116">
        <v>440</v>
      </c>
      <c r="G541" s="116">
        <v>0</v>
      </c>
      <c r="H541" s="117">
        <v>219560</v>
      </c>
      <c r="I541" s="117">
        <v>64000</v>
      </c>
      <c r="J541" s="117">
        <v>159760</v>
      </c>
      <c r="K541" s="116" t="s">
        <v>123</v>
      </c>
      <c r="L541" s="116" t="s">
        <v>123</v>
      </c>
      <c r="M541" s="120">
        <v>0.97777777777777775</v>
      </c>
      <c r="N541" s="126"/>
      <c r="O541" s="126"/>
      <c r="P541" s="112">
        <f>AVERAGE($F$5:F541)</f>
        <v>436.24208566108007</v>
      </c>
      <c r="Q541" s="112">
        <f>AVERAGE(G$5:G541)</f>
        <v>5.2141527001862198E-2</v>
      </c>
      <c r="R541" s="113">
        <f>AVERAGE(H$5:H541)</f>
        <v>217684.80074487894</v>
      </c>
      <c r="S541" s="113">
        <f>AVERAGE(I$5:I541)</f>
        <v>63650.227188081939</v>
      </c>
      <c r="T541" s="113">
        <f>AVERAGE(J$5:J541)</f>
        <v>158605.15083798883</v>
      </c>
      <c r="U541" s="118">
        <f>AVERAGE($M$5:M541)</f>
        <v>0.96942685702462206</v>
      </c>
      <c r="AH541" s="116">
        <v>537</v>
      </c>
      <c r="AI541" s="116">
        <v>463</v>
      </c>
      <c r="AJ541" s="116">
        <v>35</v>
      </c>
      <c r="AK541" s="116">
        <v>41</v>
      </c>
      <c r="AL541" s="117">
        <v>2439.5990336048808</v>
      </c>
      <c r="AM541" s="116">
        <v>441</v>
      </c>
      <c r="AN541" s="116">
        <v>0</v>
      </c>
      <c r="AO541" s="117">
        <v>264159</v>
      </c>
      <c r="AP541" s="117">
        <v>64100</v>
      </c>
      <c r="AQ541" s="117">
        <v>204159</v>
      </c>
      <c r="AR541" s="116" t="s">
        <v>123</v>
      </c>
      <c r="AS541" s="116" t="s">
        <v>123</v>
      </c>
      <c r="AT541" s="120">
        <v>0.98</v>
      </c>
      <c r="AU541" s="126"/>
      <c r="AV541" s="126"/>
      <c r="AW541" s="112">
        <f>AVERAGE(AM$5:AM541)</f>
        <v>439.7337057728119</v>
      </c>
      <c r="AX541" s="112">
        <f>AVERAGE(AN$5:AN541)</f>
        <v>0.23836126629422719</v>
      </c>
      <c r="AY541" s="113">
        <f>AVERAGE(AO$5:AO541)</f>
        <v>263400.48975791433</v>
      </c>
      <c r="AZ541" s="113">
        <f>AVERAGE(AP$5:AP541)</f>
        <v>64116.148975791431</v>
      </c>
      <c r="BA541" s="113">
        <f>AVERAGE(AQ$5:AQ541)</f>
        <v>203326.05400372439</v>
      </c>
      <c r="BB541" s="118">
        <f>AVERAGE($AT$5:AT541)</f>
        <v>0.97718601282847162</v>
      </c>
      <c r="BC541" s="6"/>
      <c r="BD541" s="6"/>
      <c r="BE541" s="6"/>
      <c r="BF541" s="6"/>
      <c r="BG541" s="10"/>
    </row>
    <row r="542" spans="1:59" x14ac:dyDescent="0.25">
      <c r="A542" s="116">
        <v>538</v>
      </c>
      <c r="B542" s="116">
        <v>533</v>
      </c>
      <c r="C542" s="116">
        <v>32</v>
      </c>
      <c r="D542" s="116">
        <v>46</v>
      </c>
      <c r="E542" s="117">
        <v>3397.9669838061391</v>
      </c>
      <c r="F542" s="116">
        <v>436</v>
      </c>
      <c r="G542" s="116">
        <v>0</v>
      </c>
      <c r="H542" s="117">
        <v>217564</v>
      </c>
      <c r="I542" s="117">
        <v>63600</v>
      </c>
      <c r="J542" s="117">
        <v>158564</v>
      </c>
      <c r="K542" s="116" t="s">
        <v>123</v>
      </c>
      <c r="L542" s="116" t="s">
        <v>123</v>
      </c>
      <c r="M542" s="120">
        <v>0.96888888888888891</v>
      </c>
      <c r="N542" s="126"/>
      <c r="O542" s="126"/>
      <c r="P542" s="112">
        <f>AVERAGE($F$5:F542)</f>
        <v>436.24163568773236</v>
      </c>
      <c r="Q542" s="112">
        <f>AVERAGE(G$5:G542)</f>
        <v>5.204460966542751E-2</v>
      </c>
      <c r="R542" s="113">
        <f>AVERAGE(H$5:H542)</f>
        <v>217684.57620817845</v>
      </c>
      <c r="S542" s="113">
        <f>AVERAGE(I$5:I542)</f>
        <v>63650.13382899628</v>
      </c>
      <c r="T542" s="113">
        <f>AVERAGE(J$5:J542)</f>
        <v>158605.07434944238</v>
      </c>
      <c r="U542" s="118">
        <f>AVERAGE($M$5:M542)</f>
        <v>0.96942585708384932</v>
      </c>
      <c r="AH542" s="116">
        <v>538</v>
      </c>
      <c r="AI542" s="116">
        <v>489</v>
      </c>
      <c r="AJ542" s="116">
        <v>38</v>
      </c>
      <c r="AK542" s="116">
        <v>40</v>
      </c>
      <c r="AL542" s="117">
        <v>3751.6854478016007</v>
      </c>
      <c r="AM542" s="116">
        <v>442</v>
      </c>
      <c r="AN542" s="116">
        <v>0</v>
      </c>
      <c r="AO542" s="117">
        <v>264758</v>
      </c>
      <c r="AP542" s="117">
        <v>64200</v>
      </c>
      <c r="AQ542" s="117">
        <v>204558</v>
      </c>
      <c r="AR542" s="116" t="s">
        <v>123</v>
      </c>
      <c r="AS542" s="116" t="s">
        <v>123</v>
      </c>
      <c r="AT542" s="120">
        <v>0.98222222222222222</v>
      </c>
      <c r="AU542" s="126"/>
      <c r="AV542" s="126"/>
      <c r="AW542" s="112">
        <f>AVERAGE(AM$5:AM542)</f>
        <v>439.73791821561338</v>
      </c>
      <c r="AX542" s="112">
        <f>AVERAGE(AN$5:AN542)</f>
        <v>0.23791821561338289</v>
      </c>
      <c r="AY542" s="113">
        <f>AVERAGE(AO$5:AO542)</f>
        <v>263403.01301115239</v>
      </c>
      <c r="AZ542" s="113">
        <f>AVERAGE(AP$5:AP542)</f>
        <v>64116.304832713751</v>
      </c>
      <c r="BA542" s="113">
        <f>AVERAGE(AQ$5:AQ542)</f>
        <v>203328.343866171</v>
      </c>
      <c r="BB542" s="118">
        <f>AVERAGE($AT$5:AT542)</f>
        <v>0.97719537381247501</v>
      </c>
    </row>
    <row r="543" spans="1:59" x14ac:dyDescent="0.25">
      <c r="A543" s="116">
        <v>539</v>
      </c>
      <c r="B543" s="116">
        <v>588</v>
      </c>
      <c r="C543" s="116">
        <v>26</v>
      </c>
      <c r="D543" s="116">
        <v>51</v>
      </c>
      <c r="E543" s="117">
        <v>3965.3080689164531</v>
      </c>
      <c r="F543" s="116">
        <v>431</v>
      </c>
      <c r="G543" s="116">
        <v>0</v>
      </c>
      <c r="H543" s="117">
        <v>215069</v>
      </c>
      <c r="I543" s="117">
        <v>63100</v>
      </c>
      <c r="J543" s="117">
        <v>157069</v>
      </c>
      <c r="K543" s="116" t="s">
        <v>123</v>
      </c>
      <c r="L543" s="116" t="s">
        <v>123</v>
      </c>
      <c r="M543" s="120">
        <v>0.95777777777777773</v>
      </c>
      <c r="N543" s="126"/>
      <c r="O543" s="126"/>
      <c r="P543" s="112">
        <f>AVERAGE($F$5:F543)</f>
        <v>436.23191094619665</v>
      </c>
      <c r="Q543" s="112">
        <f>AVERAGE(G$5:G543)</f>
        <v>5.1948051948051951E-2</v>
      </c>
      <c r="R543" s="113">
        <f>AVERAGE(H$5:H543)</f>
        <v>217679.72356215212</v>
      </c>
      <c r="S543" s="113">
        <f>AVERAGE(I$5:I543)</f>
        <v>63649.113172541744</v>
      </c>
      <c r="T543" s="113">
        <f>AVERAGE(J$5:J543)</f>
        <v>158602.22448979592</v>
      </c>
      <c r="U543" s="118">
        <f>AVERAGE($M$5:M543)</f>
        <v>0.96940424654710333</v>
      </c>
      <c r="AH543" s="116">
        <v>539</v>
      </c>
      <c r="AI543" s="116">
        <v>481</v>
      </c>
      <c r="AJ543" s="116">
        <v>41</v>
      </c>
      <c r="AK543" s="116">
        <v>44</v>
      </c>
      <c r="AL543" s="117">
        <v>2650.0861330611374</v>
      </c>
      <c r="AM543" s="116">
        <v>438</v>
      </c>
      <c r="AN543" s="116">
        <v>0</v>
      </c>
      <c r="AO543" s="117">
        <v>262362</v>
      </c>
      <c r="AP543" s="117">
        <v>63800</v>
      </c>
      <c r="AQ543" s="117">
        <v>202962</v>
      </c>
      <c r="AR543" s="116" t="s">
        <v>123</v>
      </c>
      <c r="AS543" s="116" t="s">
        <v>123</v>
      </c>
      <c r="AT543" s="120">
        <v>0.97333333333333338</v>
      </c>
      <c r="AU543" s="126"/>
      <c r="AV543" s="126"/>
      <c r="AW543" s="112">
        <f>AVERAGE(AM$5:AM543)</f>
        <v>439.73469387755102</v>
      </c>
      <c r="AX543" s="112">
        <f>AVERAGE(AN$5:AN543)</f>
        <v>0.23747680890538034</v>
      </c>
      <c r="AY543" s="113">
        <f>AVERAGE(AO$5:AO543)</f>
        <v>263401.08163265308</v>
      </c>
      <c r="AZ543" s="113">
        <f>AVERAGE(AP$5:AP543)</f>
        <v>64115.717996289422</v>
      </c>
      <c r="BA543" s="113">
        <f>AVERAGE(AQ$5:AQ543)</f>
        <v>203327.66419294992</v>
      </c>
      <c r="BB543" s="118">
        <f>AVERAGE($AT$5:AT543)</f>
        <v>0.97718820861678091</v>
      </c>
      <c r="BC543" s="6"/>
      <c r="BD543" s="6"/>
      <c r="BE543" s="6"/>
      <c r="BF543" s="6"/>
      <c r="BG543" s="6"/>
    </row>
    <row r="544" spans="1:59" x14ac:dyDescent="0.25">
      <c r="A544" s="116">
        <v>540</v>
      </c>
      <c r="B544" s="116">
        <v>555</v>
      </c>
      <c r="C544" s="116">
        <v>30</v>
      </c>
      <c r="D544" s="116">
        <v>40</v>
      </c>
      <c r="E544" s="117">
        <v>4629.7472122438539</v>
      </c>
      <c r="F544" s="116">
        <v>442</v>
      </c>
      <c r="G544" s="116">
        <v>0</v>
      </c>
      <c r="H544" s="117">
        <v>220558</v>
      </c>
      <c r="I544" s="117">
        <v>64200</v>
      </c>
      <c r="J544" s="117">
        <v>160358</v>
      </c>
      <c r="K544" s="116" t="s">
        <v>123</v>
      </c>
      <c r="L544" s="116" t="s">
        <v>123</v>
      </c>
      <c r="M544" s="120">
        <v>0.98222222222222222</v>
      </c>
      <c r="N544" s="126"/>
      <c r="O544" s="126"/>
      <c r="P544" s="112">
        <f>AVERAGE($F$5:F544)</f>
        <v>436.24259259259259</v>
      </c>
      <c r="Q544" s="112">
        <f>AVERAGE(G$5:G544)</f>
        <v>5.185185185185185E-2</v>
      </c>
      <c r="R544" s="113">
        <f>AVERAGE(H$5:H544)</f>
        <v>217685.05370370371</v>
      </c>
      <c r="S544" s="113">
        <f>AVERAGE(I$5:I544)</f>
        <v>63650.133333333331</v>
      </c>
      <c r="T544" s="113">
        <f>AVERAGE(J$5:J544)</f>
        <v>158605.47592592592</v>
      </c>
      <c r="U544" s="118">
        <f>AVERAGE($M$5:M544)</f>
        <v>0.96942798353909443</v>
      </c>
      <c r="AH544" s="116">
        <v>540</v>
      </c>
      <c r="AI544" s="116">
        <v>467</v>
      </c>
      <c r="AJ544" s="116">
        <v>44</v>
      </c>
      <c r="AK544" s="116">
        <v>41</v>
      </c>
      <c r="AL544" s="117">
        <v>3242.1040249321468</v>
      </c>
      <c r="AM544" s="116">
        <v>441</v>
      </c>
      <c r="AN544" s="116">
        <v>0</v>
      </c>
      <c r="AO544" s="117">
        <v>264159</v>
      </c>
      <c r="AP544" s="117">
        <v>64100</v>
      </c>
      <c r="AQ544" s="117">
        <v>204159</v>
      </c>
      <c r="AR544" s="116" t="s">
        <v>123</v>
      </c>
      <c r="AS544" s="116" t="s">
        <v>123</v>
      </c>
      <c r="AT544" s="120">
        <v>0.98</v>
      </c>
      <c r="AU544" s="126"/>
      <c r="AV544" s="126"/>
      <c r="AW544" s="112">
        <f>AVERAGE(AM$5:AM544)</f>
        <v>439.73703703703706</v>
      </c>
      <c r="AX544" s="112">
        <f>AVERAGE(AN$5:AN544)</f>
        <v>0.23703703703703705</v>
      </c>
      <c r="AY544" s="113">
        <f>AVERAGE(AO$5:AO544)</f>
        <v>263402.48518518516</v>
      </c>
      <c r="AZ544" s="113">
        <f>AVERAGE(AP$5:AP544)</f>
        <v>64115.688888888886</v>
      </c>
      <c r="BA544" s="113">
        <f>AVERAGE(AQ$5:AQ544)</f>
        <v>203329.20370370371</v>
      </c>
      <c r="BB544" s="118">
        <f>AVERAGE($AT$5:AT544)</f>
        <v>0.977193415637861</v>
      </c>
      <c r="BC544" s="10"/>
      <c r="BD544" s="10"/>
      <c r="BE544" s="10"/>
      <c r="BF544" s="10"/>
      <c r="BG544" s="6"/>
    </row>
    <row r="545" spans="1:59" x14ac:dyDescent="0.25">
      <c r="A545" s="116">
        <v>541</v>
      </c>
      <c r="B545" s="116">
        <v>605</v>
      </c>
      <c r="C545" s="116">
        <v>43</v>
      </c>
      <c r="D545" s="116">
        <v>50</v>
      </c>
      <c r="E545" s="117">
        <v>2496.7535936613504</v>
      </c>
      <c r="F545" s="116">
        <v>432</v>
      </c>
      <c r="G545" s="116">
        <v>0</v>
      </c>
      <c r="H545" s="117">
        <v>215568</v>
      </c>
      <c r="I545" s="117">
        <v>63200</v>
      </c>
      <c r="J545" s="117">
        <v>157368</v>
      </c>
      <c r="K545" s="116" t="s">
        <v>123</v>
      </c>
      <c r="L545" s="116" t="s">
        <v>123</v>
      </c>
      <c r="M545" s="120">
        <v>0.96</v>
      </c>
      <c r="N545" s="126"/>
      <c r="O545" s="126"/>
      <c r="P545" s="112">
        <f>AVERAGE($F$5:F545)</f>
        <v>436.23475046210723</v>
      </c>
      <c r="Q545" s="112">
        <f>AVERAGE(G$5:G545)</f>
        <v>5.1756007393715345E-2</v>
      </c>
      <c r="R545" s="113">
        <f>AVERAGE(H$5:H545)</f>
        <v>217681.14048059151</v>
      </c>
      <c r="S545" s="113">
        <f>AVERAGE(I$5:I545)</f>
        <v>63649.301293900186</v>
      </c>
      <c r="T545" s="113">
        <f>AVERAGE(J$5:J545)</f>
        <v>158603.18853974121</v>
      </c>
      <c r="U545" s="118">
        <f>AVERAGE($M$5:M545)</f>
        <v>0.96941055658246023</v>
      </c>
      <c r="AH545" s="116">
        <v>541</v>
      </c>
      <c r="AI545" s="116">
        <v>486</v>
      </c>
      <c r="AJ545" s="116">
        <v>41</v>
      </c>
      <c r="AK545" s="116">
        <v>35</v>
      </c>
      <c r="AL545" s="117">
        <v>2455.0960948476973</v>
      </c>
      <c r="AM545" s="116">
        <v>447</v>
      </c>
      <c r="AN545" s="116">
        <v>0</v>
      </c>
      <c r="AO545" s="117">
        <v>267753</v>
      </c>
      <c r="AP545" s="117">
        <v>64700</v>
      </c>
      <c r="AQ545" s="117">
        <v>206553</v>
      </c>
      <c r="AR545" s="116" t="s">
        <v>123</v>
      </c>
      <c r="AS545" s="116" t="s">
        <v>123</v>
      </c>
      <c r="AT545" s="120">
        <v>0.99333333333333329</v>
      </c>
      <c r="AU545" s="126"/>
      <c r="AV545" s="126"/>
      <c r="AW545" s="112">
        <f>AVERAGE(AM$5:AM545)</f>
        <v>439.75046210720888</v>
      </c>
      <c r="AX545" s="112">
        <f>AVERAGE(AN$5:AN545)</f>
        <v>0.2365988909426987</v>
      </c>
      <c r="AY545" s="113">
        <f>AVERAGE(AO$5:AO545)</f>
        <v>263410.52680221811</v>
      </c>
      <c r="AZ545" s="113">
        <f>AVERAGE(AP$5:AP545)</f>
        <v>64116.768946395561</v>
      </c>
      <c r="BA545" s="113">
        <f>AVERAGE(AQ$5:AQ545)</f>
        <v>203335.16266173753</v>
      </c>
      <c r="BB545" s="118">
        <f>AVERAGE($AT$5:AT545)</f>
        <v>0.97722324912713177</v>
      </c>
      <c r="BC545" s="6"/>
      <c r="BD545" s="6"/>
      <c r="BE545" s="6"/>
      <c r="BF545" s="6"/>
      <c r="BG545" s="10"/>
    </row>
    <row r="546" spans="1:59" x14ac:dyDescent="0.25">
      <c r="A546" s="116">
        <v>542</v>
      </c>
      <c r="B546" s="116">
        <v>596</v>
      </c>
      <c r="C546" s="116">
        <v>34</v>
      </c>
      <c r="D546" s="116">
        <v>55</v>
      </c>
      <c r="E546" s="117">
        <v>2324.7174581550353</v>
      </c>
      <c r="F546" s="116">
        <v>427</v>
      </c>
      <c r="G546" s="116">
        <v>0</v>
      </c>
      <c r="H546" s="117">
        <v>213073</v>
      </c>
      <c r="I546" s="117">
        <v>62700</v>
      </c>
      <c r="J546" s="117">
        <v>155873</v>
      </c>
      <c r="K546" s="116" t="s">
        <v>123</v>
      </c>
      <c r="L546" s="116" t="s">
        <v>123</v>
      </c>
      <c r="M546" s="120">
        <v>0.94888888888888889</v>
      </c>
      <c r="N546" s="126"/>
      <c r="O546" s="126"/>
      <c r="P546" s="112">
        <f>AVERAGE($F$5:F546)</f>
        <v>436.21771217712177</v>
      </c>
      <c r="Q546" s="112">
        <f>AVERAGE(G$5:G546)</f>
        <v>5.1660516605166053E-2</v>
      </c>
      <c r="R546" s="113">
        <f>AVERAGE(H$5:H546)</f>
        <v>217672.63837638375</v>
      </c>
      <c r="S546" s="113">
        <f>AVERAGE(I$5:I546)</f>
        <v>63647.549815498154</v>
      </c>
      <c r="T546" s="113">
        <f>AVERAGE(J$5:J546)</f>
        <v>158598.15129151291</v>
      </c>
      <c r="U546" s="118">
        <f>AVERAGE($M$5:M546)</f>
        <v>0.96937269372693702</v>
      </c>
      <c r="AH546" s="116">
        <v>542</v>
      </c>
      <c r="AI546" s="116">
        <v>534</v>
      </c>
      <c r="AJ546" s="116">
        <v>40</v>
      </c>
      <c r="AK546" s="116">
        <v>48</v>
      </c>
      <c r="AL546" s="117">
        <v>2674.0692805582339</v>
      </c>
      <c r="AM546" s="116">
        <v>434</v>
      </c>
      <c r="AN546" s="116">
        <v>0</v>
      </c>
      <c r="AO546" s="117">
        <v>259966</v>
      </c>
      <c r="AP546" s="117">
        <v>63400</v>
      </c>
      <c r="AQ546" s="117">
        <v>201366</v>
      </c>
      <c r="AR546" s="116" t="s">
        <v>123</v>
      </c>
      <c r="AS546" s="116" t="s">
        <v>123</v>
      </c>
      <c r="AT546" s="120">
        <v>0.96444444444444444</v>
      </c>
      <c r="AU546" s="126"/>
      <c r="AV546" s="126"/>
      <c r="AW546" s="112">
        <f>AVERAGE(AM$5:AM546)</f>
        <v>439.73985239852396</v>
      </c>
      <c r="AX546" s="112">
        <f>AVERAGE(AN$5:AN546)</f>
        <v>0.23616236162361623</v>
      </c>
      <c r="AY546" s="113">
        <f>AVERAGE(AO$5:AO546)</f>
        <v>263404.17158671585</v>
      </c>
      <c r="AZ546" s="113">
        <f>AVERAGE(AP$5:AP546)</f>
        <v>64115.446494464944</v>
      </c>
      <c r="BA546" s="113">
        <f>AVERAGE(AQ$5:AQ546)</f>
        <v>203331.52952029521</v>
      </c>
      <c r="BB546" s="118">
        <f>AVERAGE($AT$5:AT546)</f>
        <v>0.97719967199672086</v>
      </c>
    </row>
    <row r="547" spans="1:59" x14ac:dyDescent="0.25">
      <c r="A547" s="116">
        <v>543</v>
      </c>
      <c r="B547" s="116">
        <v>555</v>
      </c>
      <c r="C547" s="116">
        <v>28</v>
      </c>
      <c r="D547" s="116">
        <v>48</v>
      </c>
      <c r="E547" s="117">
        <v>2376.5950939015474</v>
      </c>
      <c r="F547" s="116">
        <v>434</v>
      </c>
      <c r="G547" s="116">
        <v>0</v>
      </c>
      <c r="H547" s="117">
        <v>216566</v>
      </c>
      <c r="I547" s="117">
        <v>63400</v>
      </c>
      <c r="J547" s="117">
        <v>157966</v>
      </c>
      <c r="K547" s="116" t="s">
        <v>123</v>
      </c>
      <c r="L547" s="116" t="s">
        <v>123</v>
      </c>
      <c r="M547" s="120">
        <v>0.96444444444444444</v>
      </c>
      <c r="N547" s="126"/>
      <c r="O547" s="126"/>
      <c r="P547" s="112">
        <f>AVERAGE($F$5:F547)</f>
        <v>436.21362799263352</v>
      </c>
      <c r="Q547" s="112">
        <f>AVERAGE(G$5:G547)</f>
        <v>5.1565377532228361E-2</v>
      </c>
      <c r="R547" s="113">
        <f>AVERAGE(H$5:H547)</f>
        <v>217670.60036832411</v>
      </c>
      <c r="S547" s="113">
        <f>AVERAGE(I$5:I547)</f>
        <v>63647.093922651933</v>
      </c>
      <c r="T547" s="113">
        <f>AVERAGE(J$5:J547)</f>
        <v>158596.98710865562</v>
      </c>
      <c r="U547" s="118">
        <f>AVERAGE($M$5:M547)</f>
        <v>0.96936361776140756</v>
      </c>
      <c r="AH547" s="116">
        <v>543</v>
      </c>
      <c r="AI547" s="116">
        <v>510</v>
      </c>
      <c r="AJ547" s="116">
        <v>36</v>
      </c>
      <c r="AK547" s="116">
        <v>21</v>
      </c>
      <c r="AL547" s="117">
        <v>4926.9567888892143</v>
      </c>
      <c r="AM547" s="116">
        <v>450</v>
      </c>
      <c r="AN547" s="116">
        <v>11</v>
      </c>
      <c r="AO547" s="117">
        <v>269550</v>
      </c>
      <c r="AP547" s="117">
        <v>71589</v>
      </c>
      <c r="AQ547" s="117">
        <v>200061</v>
      </c>
      <c r="AR547" s="116" t="s">
        <v>124</v>
      </c>
      <c r="AS547" s="116" t="s">
        <v>124</v>
      </c>
      <c r="AT547" s="120">
        <v>1</v>
      </c>
      <c r="AU547" s="126"/>
      <c r="AV547" s="126"/>
      <c r="AW547" s="112">
        <f>AVERAGE(AM$5:AM547)</f>
        <v>439.75874769797423</v>
      </c>
      <c r="AX547" s="112">
        <f>AVERAGE(AN$5:AN547)</f>
        <v>0.2559852670349908</v>
      </c>
      <c r="AY547" s="113">
        <f>AVERAGE(AO$5:AO547)</f>
        <v>263415.48987108655</v>
      </c>
      <c r="AZ547" s="113">
        <f>AVERAGE(AP$5:AP547)</f>
        <v>64129.209944751383</v>
      </c>
      <c r="BA547" s="113">
        <f>AVERAGE(AQ$5:AQ547)</f>
        <v>203325.50644567219</v>
      </c>
      <c r="BB547" s="118">
        <f>AVERAGE($AT$5:AT547)</f>
        <v>0.97724166155105474</v>
      </c>
      <c r="BC547" s="6"/>
      <c r="BD547" s="6"/>
      <c r="BE547" s="6"/>
      <c r="BF547" s="6"/>
      <c r="BG547" s="6"/>
    </row>
    <row r="548" spans="1:59" x14ac:dyDescent="0.25">
      <c r="A548" s="116">
        <v>544</v>
      </c>
      <c r="B548" s="116">
        <v>584</v>
      </c>
      <c r="C548" s="116">
        <v>36</v>
      </c>
      <c r="D548" s="116">
        <v>38</v>
      </c>
      <c r="E548" s="117">
        <v>4141.7806665431381</v>
      </c>
      <c r="F548" s="116">
        <v>444</v>
      </c>
      <c r="G548" s="116">
        <v>0</v>
      </c>
      <c r="H548" s="117">
        <v>221556</v>
      </c>
      <c r="I548" s="117">
        <v>64400</v>
      </c>
      <c r="J548" s="117">
        <v>160956</v>
      </c>
      <c r="K548" s="116" t="s">
        <v>123</v>
      </c>
      <c r="L548" s="116" t="s">
        <v>123</v>
      </c>
      <c r="M548" s="120">
        <v>0.98666666666666669</v>
      </c>
      <c r="N548" s="126"/>
      <c r="O548" s="126"/>
      <c r="P548" s="112">
        <f>AVERAGE($F$5:F548)</f>
        <v>436.22794117647061</v>
      </c>
      <c r="Q548" s="112">
        <f>AVERAGE(G$5:G548)</f>
        <v>5.1470588235294115E-2</v>
      </c>
      <c r="R548" s="113">
        <f>AVERAGE(H$5:H548)</f>
        <v>217677.74264705883</v>
      </c>
      <c r="S548" s="113">
        <f>AVERAGE(I$5:I548)</f>
        <v>63648.477941176468</v>
      </c>
      <c r="T548" s="113">
        <f>AVERAGE(J$5:J548)</f>
        <v>158601.32352941178</v>
      </c>
      <c r="U548" s="118">
        <f>AVERAGE($M$5:M548)</f>
        <v>0.96939542483660102</v>
      </c>
      <c r="AH548" s="116">
        <v>544</v>
      </c>
      <c r="AI548" s="116">
        <v>540</v>
      </c>
      <c r="AJ548" s="116">
        <v>27</v>
      </c>
      <c r="AK548" s="116">
        <v>48</v>
      </c>
      <c r="AL548" s="117">
        <v>4545.8088397215242</v>
      </c>
      <c r="AM548" s="116">
        <v>434</v>
      </c>
      <c r="AN548" s="116">
        <v>0</v>
      </c>
      <c r="AO548" s="117">
        <v>259966</v>
      </c>
      <c r="AP548" s="117">
        <v>63400</v>
      </c>
      <c r="AQ548" s="117">
        <v>201366</v>
      </c>
      <c r="AR548" s="116" t="s">
        <v>123</v>
      </c>
      <c r="AS548" s="116" t="s">
        <v>123</v>
      </c>
      <c r="AT548" s="120">
        <v>0.96444444444444444</v>
      </c>
      <c r="AU548" s="126"/>
      <c r="AV548" s="126"/>
      <c r="AW548" s="112">
        <f>AVERAGE(AM$5:AM548)</f>
        <v>439.74816176470586</v>
      </c>
      <c r="AX548" s="112">
        <f>AVERAGE(AN$5:AN548)</f>
        <v>0.25551470588235292</v>
      </c>
      <c r="AY548" s="113">
        <f>AVERAGE(AO$5:AO548)</f>
        <v>263409.1488970588</v>
      </c>
      <c r="AZ548" s="113">
        <f>AVERAGE(AP$5:AP548)</f>
        <v>64127.869485294119</v>
      </c>
      <c r="BA548" s="113">
        <f>AVERAGE(AQ$5:AQ548)</f>
        <v>203321.9044117647</v>
      </c>
      <c r="BB548" s="118">
        <f>AVERAGE($AT$5:AT548)</f>
        <v>0.97721813725490281</v>
      </c>
      <c r="BC548" s="10"/>
      <c r="BD548" s="10"/>
      <c r="BE548" s="10"/>
      <c r="BF548" s="10"/>
      <c r="BG548" s="6"/>
    </row>
    <row r="549" spans="1:59" x14ac:dyDescent="0.25">
      <c r="A549" s="116">
        <v>545</v>
      </c>
      <c r="B549" s="116">
        <v>583</v>
      </c>
      <c r="C549" s="116">
        <v>31</v>
      </c>
      <c r="D549" s="116">
        <v>52</v>
      </c>
      <c r="E549" s="117">
        <v>4404.639128538427</v>
      </c>
      <c r="F549" s="116">
        <v>430</v>
      </c>
      <c r="G549" s="116">
        <v>0</v>
      </c>
      <c r="H549" s="117">
        <v>214570</v>
      </c>
      <c r="I549" s="117">
        <v>63000</v>
      </c>
      <c r="J549" s="117">
        <v>156770</v>
      </c>
      <c r="K549" s="116" t="s">
        <v>123</v>
      </c>
      <c r="L549" s="116" t="s">
        <v>123</v>
      </c>
      <c r="M549" s="120">
        <v>0.9555555555555556</v>
      </c>
      <c r="N549" s="126"/>
      <c r="O549" s="126"/>
      <c r="P549" s="112">
        <f>AVERAGE($F$5:F549)</f>
        <v>436.21651376146787</v>
      </c>
      <c r="Q549" s="112">
        <f>AVERAGE(G$5:G549)</f>
        <v>5.1376146788990829E-2</v>
      </c>
      <c r="R549" s="113">
        <f>AVERAGE(H$5:H549)</f>
        <v>217672.04036697248</v>
      </c>
      <c r="S549" s="113">
        <f>AVERAGE(I$5:I549)</f>
        <v>63647.288073394498</v>
      </c>
      <c r="T549" s="113">
        <f>AVERAGE(J$5:J549)</f>
        <v>158597.96330275229</v>
      </c>
      <c r="U549" s="118">
        <f>AVERAGE($M$5:M549)</f>
        <v>0.96937003058103943</v>
      </c>
      <c r="AH549" s="116">
        <v>545</v>
      </c>
      <c r="AI549" s="116">
        <v>478</v>
      </c>
      <c r="AJ549" s="116">
        <v>44</v>
      </c>
      <c r="AK549" s="116">
        <v>42</v>
      </c>
      <c r="AL549" s="117">
        <v>4848.5283616747492</v>
      </c>
      <c r="AM549" s="116">
        <v>440</v>
      </c>
      <c r="AN549" s="116">
        <v>0</v>
      </c>
      <c r="AO549" s="117">
        <v>263560</v>
      </c>
      <c r="AP549" s="117">
        <v>64000</v>
      </c>
      <c r="AQ549" s="117">
        <v>203760</v>
      </c>
      <c r="AR549" s="116" t="s">
        <v>123</v>
      </c>
      <c r="AS549" s="116" t="s">
        <v>123</v>
      </c>
      <c r="AT549" s="120">
        <v>0.97777777777777775</v>
      </c>
      <c r="AU549" s="126"/>
      <c r="AV549" s="126"/>
      <c r="AW549" s="112">
        <f>AVERAGE(AM$5:AM549)</f>
        <v>439.74862385321103</v>
      </c>
      <c r="AX549" s="112">
        <f>AVERAGE(AN$5:AN549)</f>
        <v>0.25504587155963304</v>
      </c>
      <c r="AY549" s="113">
        <f>AVERAGE(AO$5:AO549)</f>
        <v>263409.42568807339</v>
      </c>
      <c r="AZ549" s="113">
        <f>AVERAGE(AP$5:AP549)</f>
        <v>64127.634862385319</v>
      </c>
      <c r="BA549" s="113">
        <f>AVERAGE(AQ$5:AQ549)</f>
        <v>203322.70825688072</v>
      </c>
      <c r="BB549" s="118">
        <f>AVERAGE($AT$5:AT549)</f>
        <v>0.9772191641182475</v>
      </c>
      <c r="BC549" s="6"/>
      <c r="BD549" s="6"/>
      <c r="BE549" s="6"/>
      <c r="BF549" s="6"/>
      <c r="BG549" s="10"/>
    </row>
    <row r="550" spans="1:59" x14ac:dyDescent="0.25">
      <c r="A550" s="116">
        <v>546</v>
      </c>
      <c r="B550" s="116">
        <v>545</v>
      </c>
      <c r="C550" s="116">
        <v>43</v>
      </c>
      <c r="D550" s="116">
        <v>53</v>
      </c>
      <c r="E550" s="117">
        <v>3242.0251715801473</v>
      </c>
      <c r="F550" s="116">
        <v>429</v>
      </c>
      <c r="G550" s="116">
        <v>0</v>
      </c>
      <c r="H550" s="117">
        <v>214071</v>
      </c>
      <c r="I550" s="117">
        <v>62900</v>
      </c>
      <c r="J550" s="117">
        <v>156471</v>
      </c>
      <c r="K550" s="116" t="s">
        <v>123</v>
      </c>
      <c r="L550" s="116" t="s">
        <v>123</v>
      </c>
      <c r="M550" s="120">
        <v>0.95333333333333337</v>
      </c>
      <c r="N550" s="126"/>
      <c r="O550" s="126"/>
      <c r="P550" s="112">
        <f>AVERAGE($F$5:F550)</f>
        <v>436.2032967032967</v>
      </c>
      <c r="Q550" s="112">
        <f>AVERAGE(G$5:G550)</f>
        <v>5.128205128205128E-2</v>
      </c>
      <c r="R550" s="113">
        <f>AVERAGE(H$5:H550)</f>
        <v>217665.44505494504</v>
      </c>
      <c r="S550" s="113">
        <f>AVERAGE(I$5:I550)</f>
        <v>63645.919413919415</v>
      </c>
      <c r="T550" s="113">
        <f>AVERAGE(J$5:J550)</f>
        <v>158594.06776556777</v>
      </c>
      <c r="U550" s="118">
        <f>AVERAGE($M$5:M550)</f>
        <v>0.96934065934065916</v>
      </c>
      <c r="AH550" s="116">
        <v>546</v>
      </c>
      <c r="AI550" s="116">
        <v>517</v>
      </c>
      <c r="AJ550" s="116">
        <v>37</v>
      </c>
      <c r="AK550" s="116">
        <v>32</v>
      </c>
      <c r="AL550" s="117">
        <v>3468.1483607832342</v>
      </c>
      <c r="AM550" s="116">
        <v>450</v>
      </c>
      <c r="AN550" s="116">
        <v>0</v>
      </c>
      <c r="AO550" s="117">
        <v>269550</v>
      </c>
      <c r="AP550" s="117">
        <v>65000</v>
      </c>
      <c r="AQ550" s="117">
        <v>207750</v>
      </c>
      <c r="AR550" s="116" t="s">
        <v>124</v>
      </c>
      <c r="AS550" s="116" t="s">
        <v>123</v>
      </c>
      <c r="AT550" s="120">
        <v>1</v>
      </c>
      <c r="AU550" s="126"/>
      <c r="AV550" s="126"/>
      <c r="AW550" s="112">
        <f>AVERAGE(AM$5:AM550)</f>
        <v>439.76739926739924</v>
      </c>
      <c r="AX550" s="112">
        <f>AVERAGE(AN$5:AN550)</f>
        <v>0.25457875457875456</v>
      </c>
      <c r="AY550" s="113">
        <f>AVERAGE(AO$5:AO550)</f>
        <v>263420.67216117214</v>
      </c>
      <c r="AZ550" s="113">
        <f>AVERAGE(AP$5:AP550)</f>
        <v>64129.232600732597</v>
      </c>
      <c r="BA550" s="113">
        <f>AVERAGE(AQ$5:AQ550)</f>
        <v>203330.81684981685</v>
      </c>
      <c r="BB550" s="118">
        <f>AVERAGE($AT$5:AT550)</f>
        <v>0.97726088726088811</v>
      </c>
    </row>
    <row r="551" spans="1:59" x14ac:dyDescent="0.25">
      <c r="A551" s="116">
        <v>547</v>
      </c>
      <c r="B551" s="116">
        <v>578</v>
      </c>
      <c r="C551" s="116">
        <v>43</v>
      </c>
      <c r="D551" s="116">
        <v>42</v>
      </c>
      <c r="E551" s="117">
        <v>3349.5127386085414</v>
      </c>
      <c r="F551" s="116">
        <v>440</v>
      </c>
      <c r="G551" s="116">
        <v>0</v>
      </c>
      <c r="H551" s="117">
        <v>219560</v>
      </c>
      <c r="I551" s="117">
        <v>64000</v>
      </c>
      <c r="J551" s="117">
        <v>159760</v>
      </c>
      <c r="K551" s="116" t="s">
        <v>123</v>
      </c>
      <c r="L551" s="116" t="s">
        <v>123</v>
      </c>
      <c r="M551" s="120">
        <v>0.97777777777777775</v>
      </c>
      <c r="N551" s="126"/>
      <c r="O551" s="126"/>
      <c r="P551" s="112">
        <f>AVERAGE($F$5:F551)</f>
        <v>436.21023765996341</v>
      </c>
      <c r="Q551" s="112">
        <f>AVERAGE(G$5:G551)</f>
        <v>5.1188299817184646E-2</v>
      </c>
      <c r="R551" s="113">
        <f>AVERAGE(H$5:H551)</f>
        <v>217668.90859232176</v>
      </c>
      <c r="S551" s="113">
        <f>AVERAGE(I$5:I551)</f>
        <v>63646.566727605117</v>
      </c>
      <c r="T551" s="113">
        <f>AVERAGE(J$5:J551)</f>
        <v>158596.19926873856</v>
      </c>
      <c r="U551" s="118">
        <f>AVERAGE($M$5:M551)</f>
        <v>0.96935608368880744</v>
      </c>
      <c r="AH551" s="116">
        <v>547</v>
      </c>
      <c r="AI551" s="116">
        <v>586</v>
      </c>
      <c r="AJ551" s="116">
        <v>26</v>
      </c>
      <c r="AK551" s="116">
        <v>50</v>
      </c>
      <c r="AL551" s="117">
        <v>2376.1856070218805</v>
      </c>
      <c r="AM551" s="116">
        <v>432</v>
      </c>
      <c r="AN551" s="116">
        <v>0</v>
      </c>
      <c r="AO551" s="117">
        <v>258768</v>
      </c>
      <c r="AP551" s="117">
        <v>63200</v>
      </c>
      <c r="AQ551" s="117">
        <v>200568</v>
      </c>
      <c r="AR551" s="116" t="s">
        <v>123</v>
      </c>
      <c r="AS551" s="116" t="s">
        <v>123</v>
      </c>
      <c r="AT551" s="120">
        <v>0.96</v>
      </c>
      <c r="AU551" s="126"/>
      <c r="AV551" s="126"/>
      <c r="AW551" s="112">
        <f>AVERAGE(AM$5:AM551)</f>
        <v>439.75319926873857</v>
      </c>
      <c r="AX551" s="112">
        <f>AVERAGE(AN$5:AN551)</f>
        <v>0.25411334552102377</v>
      </c>
      <c r="AY551" s="113">
        <f>AVERAGE(AO$5:AO551)</f>
        <v>263412.16636197438</v>
      </c>
      <c r="AZ551" s="113">
        <f>AVERAGE(AP$5:AP551)</f>
        <v>64127.533820840952</v>
      </c>
      <c r="BA551" s="113">
        <f>AVERAGE(AQ$5:AQ551)</f>
        <v>203325.76599634369</v>
      </c>
      <c r="BB551" s="118">
        <f>AVERAGE($AT$5:AT551)</f>
        <v>0.97722933170830883</v>
      </c>
      <c r="BC551" s="6"/>
      <c r="BD551" s="6"/>
      <c r="BE551" s="6"/>
      <c r="BF551" s="6"/>
      <c r="BG551" s="6"/>
    </row>
    <row r="552" spans="1:59" x14ac:dyDescent="0.25">
      <c r="A552" s="116">
        <v>548</v>
      </c>
      <c r="B552" s="116">
        <v>552</v>
      </c>
      <c r="C552" s="116">
        <v>34</v>
      </c>
      <c r="D552" s="116">
        <v>42</v>
      </c>
      <c r="E552" s="117">
        <v>3055.7744700486055</v>
      </c>
      <c r="F552" s="116">
        <v>440</v>
      </c>
      <c r="G552" s="116">
        <v>0</v>
      </c>
      <c r="H552" s="117">
        <v>219560</v>
      </c>
      <c r="I552" s="117">
        <v>64000</v>
      </c>
      <c r="J552" s="117">
        <v>159760</v>
      </c>
      <c r="K552" s="116" t="s">
        <v>123</v>
      </c>
      <c r="L552" s="116" t="s">
        <v>123</v>
      </c>
      <c r="M552" s="120">
        <v>0.97777777777777775</v>
      </c>
      <c r="N552" s="126"/>
      <c r="O552" s="126"/>
      <c r="P552" s="112">
        <f>AVERAGE($F$5:F552)</f>
        <v>436.21715328467155</v>
      </c>
      <c r="Q552" s="112">
        <f>AVERAGE(G$5:G552)</f>
        <v>5.1094890510948905E-2</v>
      </c>
      <c r="R552" s="113">
        <f>AVERAGE(H$5:H552)</f>
        <v>217672.3594890511</v>
      </c>
      <c r="S552" s="113">
        <f>AVERAGE(I$5:I552)</f>
        <v>63647.211678832115</v>
      </c>
      <c r="T552" s="113">
        <f>AVERAGE(J$5:J552)</f>
        <v>158598.32299270073</v>
      </c>
      <c r="U552" s="118">
        <f>AVERAGE($M$5:M552)</f>
        <v>0.9693714517437142</v>
      </c>
      <c r="AH552" s="116">
        <v>548</v>
      </c>
      <c r="AI552" s="116">
        <v>487</v>
      </c>
      <c r="AJ552" s="116">
        <v>32</v>
      </c>
      <c r="AK552" s="116">
        <v>42</v>
      </c>
      <c r="AL552" s="117">
        <v>4350.2330217529952</v>
      </c>
      <c r="AM552" s="116">
        <v>440</v>
      </c>
      <c r="AN552" s="116">
        <v>0</v>
      </c>
      <c r="AO552" s="117">
        <v>263560</v>
      </c>
      <c r="AP552" s="117">
        <v>64000</v>
      </c>
      <c r="AQ552" s="117">
        <v>203760</v>
      </c>
      <c r="AR552" s="116" t="s">
        <v>123</v>
      </c>
      <c r="AS552" s="116" t="s">
        <v>123</v>
      </c>
      <c r="AT552" s="120">
        <v>0.97777777777777775</v>
      </c>
      <c r="AU552" s="126"/>
      <c r="AV552" s="126"/>
      <c r="AW552" s="112">
        <f>AVERAGE(AM$5:AM552)</f>
        <v>439.75364963503648</v>
      </c>
      <c r="AX552" s="112">
        <f>AVERAGE(AN$5:AN552)</f>
        <v>0.25364963503649635</v>
      </c>
      <c r="AY552" s="113">
        <f>AVERAGE(AO$5:AO552)</f>
        <v>263412.43613138684</v>
      </c>
      <c r="AZ552" s="113">
        <f>AVERAGE(AP$5:AP552)</f>
        <v>64127.301094890514</v>
      </c>
      <c r="BA552" s="113">
        <f>AVERAGE(AQ$5:AQ552)</f>
        <v>203326.55839416059</v>
      </c>
      <c r="BB552" s="118">
        <f>AVERAGE($AT$5:AT552)</f>
        <v>0.97723033252230418</v>
      </c>
      <c r="BC552" s="10"/>
      <c r="BD552" s="10"/>
      <c r="BE552" s="10"/>
      <c r="BF552" s="10"/>
      <c r="BG552" s="6"/>
    </row>
    <row r="553" spans="1:59" x14ac:dyDescent="0.25">
      <c r="A553" s="116">
        <v>549</v>
      </c>
      <c r="B553" s="116">
        <v>594</v>
      </c>
      <c r="C553" s="116">
        <v>32</v>
      </c>
      <c r="D553" s="116">
        <v>42</v>
      </c>
      <c r="E553" s="117">
        <v>2763.1767702737702</v>
      </c>
      <c r="F553" s="116">
        <v>440</v>
      </c>
      <c r="G553" s="116">
        <v>0</v>
      </c>
      <c r="H553" s="117">
        <v>219560</v>
      </c>
      <c r="I553" s="117">
        <v>64000</v>
      </c>
      <c r="J553" s="117">
        <v>159760</v>
      </c>
      <c r="K553" s="116" t="s">
        <v>123</v>
      </c>
      <c r="L553" s="116" t="s">
        <v>123</v>
      </c>
      <c r="M553" s="120">
        <v>0.97777777777777775</v>
      </c>
      <c r="N553" s="126"/>
      <c r="O553" s="126"/>
      <c r="P553" s="112">
        <f>AVERAGE($F$5:F553)</f>
        <v>436.22404371584702</v>
      </c>
      <c r="Q553" s="112">
        <f>AVERAGE(G$5:G553)</f>
        <v>5.1001821493624776E-2</v>
      </c>
      <c r="R553" s="113">
        <f>AVERAGE(H$5:H553)</f>
        <v>217675.79781420765</v>
      </c>
      <c r="S553" s="113">
        <f>AVERAGE(I$5:I553)</f>
        <v>63647.854280510015</v>
      </c>
      <c r="T553" s="113">
        <f>AVERAGE(J$5:J553)</f>
        <v>158600.43897996357</v>
      </c>
      <c r="U553" s="118">
        <f>AVERAGE($M$5:M553)</f>
        <v>0.96938676381299305</v>
      </c>
      <c r="AH553" s="116">
        <v>549</v>
      </c>
      <c r="AI553" s="116">
        <v>504</v>
      </c>
      <c r="AJ553" s="116">
        <v>26</v>
      </c>
      <c r="AK553" s="116">
        <v>32</v>
      </c>
      <c r="AL553" s="117">
        <v>2646.6260752422249</v>
      </c>
      <c r="AM553" s="116">
        <v>450</v>
      </c>
      <c r="AN553" s="116">
        <v>0</v>
      </c>
      <c r="AO553" s="117">
        <v>269550</v>
      </c>
      <c r="AP553" s="117">
        <v>65000</v>
      </c>
      <c r="AQ553" s="117">
        <v>207750</v>
      </c>
      <c r="AR553" s="116" t="s">
        <v>124</v>
      </c>
      <c r="AS553" s="116" t="s">
        <v>123</v>
      </c>
      <c r="AT553" s="120">
        <v>1</v>
      </c>
      <c r="AU553" s="126"/>
      <c r="AV553" s="126"/>
      <c r="AW553" s="112">
        <f>AVERAGE(AM$5:AM553)</f>
        <v>439.77231329690346</v>
      </c>
      <c r="AX553" s="112">
        <f>AVERAGE(AN$5:AN553)</f>
        <v>0.25318761384335153</v>
      </c>
      <c r="AY553" s="113">
        <f>AVERAGE(AO$5:AO553)</f>
        <v>263423.61566484516</v>
      </c>
      <c r="AZ553" s="113">
        <f>AVERAGE(AP$5:AP553)</f>
        <v>64128.890710382511</v>
      </c>
      <c r="BA553" s="113">
        <f>AVERAGE(AQ$5:AQ553)</f>
        <v>203334.61566484519</v>
      </c>
      <c r="BB553" s="118">
        <f>AVERAGE($AT$5:AT553)</f>
        <v>0.97727180732645302</v>
      </c>
      <c r="BC553" s="6"/>
      <c r="BD553" s="6"/>
      <c r="BE553" s="6"/>
      <c r="BF553" s="6"/>
      <c r="BG553" s="10"/>
    </row>
    <row r="554" spans="1:59" x14ac:dyDescent="0.25">
      <c r="A554" s="116">
        <v>550</v>
      </c>
      <c r="B554" s="116">
        <v>517</v>
      </c>
      <c r="C554" s="116">
        <v>41</v>
      </c>
      <c r="D554" s="116">
        <v>43</v>
      </c>
      <c r="E554" s="117">
        <v>3588.6887997315443</v>
      </c>
      <c r="F554" s="116">
        <v>439</v>
      </c>
      <c r="G554" s="116">
        <v>0</v>
      </c>
      <c r="H554" s="117">
        <v>219061</v>
      </c>
      <c r="I554" s="117">
        <v>63900</v>
      </c>
      <c r="J554" s="117">
        <v>159461</v>
      </c>
      <c r="K554" s="116" t="s">
        <v>123</v>
      </c>
      <c r="L554" s="116" t="s">
        <v>123</v>
      </c>
      <c r="M554" s="120">
        <v>0.97555555555555551</v>
      </c>
      <c r="N554" s="126"/>
      <c r="O554" s="126"/>
      <c r="P554" s="112">
        <f>AVERAGE($F$5:F554)</f>
        <v>436.22909090909093</v>
      </c>
      <c r="Q554" s="112">
        <f>AVERAGE(G$5:G554)</f>
        <v>5.0909090909090911E-2</v>
      </c>
      <c r="R554" s="113">
        <f>AVERAGE(H$5:H554)</f>
        <v>217678.31636363638</v>
      </c>
      <c r="S554" s="113">
        <f>AVERAGE(I$5:I554)</f>
        <v>63648.312727272729</v>
      </c>
      <c r="T554" s="113">
        <f>AVERAGE(J$5:J554)</f>
        <v>158602.00363636363</v>
      </c>
      <c r="U554" s="118">
        <f>AVERAGE($M$5:M554)</f>
        <v>0.96939797979797937</v>
      </c>
      <c r="AH554" s="116">
        <v>550</v>
      </c>
      <c r="AI554" s="116">
        <v>437</v>
      </c>
      <c r="AJ554" s="116">
        <v>50</v>
      </c>
      <c r="AK554" s="116">
        <v>41</v>
      </c>
      <c r="AL554" s="117">
        <v>4047.424546552963</v>
      </c>
      <c r="AM554" s="116">
        <v>441</v>
      </c>
      <c r="AN554" s="116">
        <v>0</v>
      </c>
      <c r="AO554" s="117">
        <v>264159</v>
      </c>
      <c r="AP554" s="117">
        <v>64100</v>
      </c>
      <c r="AQ554" s="117">
        <v>204159</v>
      </c>
      <c r="AR554" s="116" t="s">
        <v>123</v>
      </c>
      <c r="AS554" s="116" t="s">
        <v>123</v>
      </c>
      <c r="AT554" s="120">
        <v>0.98</v>
      </c>
      <c r="AU554" s="126"/>
      <c r="AV554" s="126"/>
      <c r="AW554" s="112">
        <f>AVERAGE(AM$5:AM554)</f>
        <v>439.77454545454543</v>
      </c>
      <c r="AX554" s="112">
        <f>AVERAGE(AN$5:AN554)</f>
        <v>0.25272727272727274</v>
      </c>
      <c r="AY554" s="113">
        <f>AVERAGE(AO$5:AO554)</f>
        <v>263424.9527272727</v>
      </c>
      <c r="AZ554" s="113">
        <f>AVERAGE(AP$5:AP554)</f>
        <v>64128.838181818181</v>
      </c>
      <c r="BA554" s="113">
        <f>AVERAGE(AQ$5:AQ554)</f>
        <v>203336.11454545453</v>
      </c>
      <c r="BB554" s="118">
        <f>AVERAGE($AT$5:AT554)</f>
        <v>0.97727676767676852</v>
      </c>
    </row>
    <row r="555" spans="1:59" x14ac:dyDescent="0.25">
      <c r="A555" s="116">
        <v>551</v>
      </c>
      <c r="B555" s="116">
        <v>610</v>
      </c>
      <c r="C555" s="116">
        <v>28</v>
      </c>
      <c r="D555" s="116">
        <v>54</v>
      </c>
      <c r="E555" s="117">
        <v>3946.8627551539462</v>
      </c>
      <c r="F555" s="116">
        <v>428</v>
      </c>
      <c r="G555" s="116">
        <v>0</v>
      </c>
      <c r="H555" s="117">
        <v>213572</v>
      </c>
      <c r="I555" s="117">
        <v>62800</v>
      </c>
      <c r="J555" s="117">
        <v>156172</v>
      </c>
      <c r="K555" s="116" t="s">
        <v>123</v>
      </c>
      <c r="L555" s="116" t="s">
        <v>123</v>
      </c>
      <c r="M555" s="120">
        <v>0.95111111111111113</v>
      </c>
      <c r="N555" s="126"/>
      <c r="O555" s="126"/>
      <c r="P555" s="112">
        <f>AVERAGE($F$5:F555)</f>
        <v>436.21415607985483</v>
      </c>
      <c r="Q555" s="112">
        <f>AVERAGE(G$5:G555)</f>
        <v>5.0816696914700546E-2</v>
      </c>
      <c r="R555" s="113">
        <f>AVERAGE(H$5:H555)</f>
        <v>217670.86388384755</v>
      </c>
      <c r="S555" s="113">
        <f>AVERAGE(I$5:I555)</f>
        <v>63646.773139745914</v>
      </c>
      <c r="T555" s="113">
        <f>AVERAGE(J$5:J555)</f>
        <v>158597.59346642467</v>
      </c>
      <c r="U555" s="118">
        <f>AVERAGE($M$5:M555)</f>
        <v>0.96936479128856579</v>
      </c>
      <c r="AH555" s="116">
        <v>551</v>
      </c>
      <c r="AI555" s="116">
        <v>479</v>
      </c>
      <c r="AJ555" s="116">
        <v>44</v>
      </c>
      <c r="AK555" s="116">
        <v>35</v>
      </c>
      <c r="AL555" s="117">
        <v>2492.4732585873048</v>
      </c>
      <c r="AM555" s="116">
        <v>447</v>
      </c>
      <c r="AN555" s="116">
        <v>0</v>
      </c>
      <c r="AO555" s="117">
        <v>267753</v>
      </c>
      <c r="AP555" s="117">
        <v>64700</v>
      </c>
      <c r="AQ555" s="117">
        <v>206553</v>
      </c>
      <c r="AR555" s="116" t="s">
        <v>123</v>
      </c>
      <c r="AS555" s="116" t="s">
        <v>123</v>
      </c>
      <c r="AT555" s="120">
        <v>0.99333333333333329</v>
      </c>
      <c r="AU555" s="126"/>
      <c r="AV555" s="126"/>
      <c r="AW555" s="112">
        <f>AVERAGE(AM$5:AM555)</f>
        <v>439.78765880217787</v>
      </c>
      <c r="AX555" s="112">
        <f>AVERAGE(AN$5:AN555)</f>
        <v>0.25226860254083483</v>
      </c>
      <c r="AY555" s="113">
        <f>AVERAGE(AO$5:AO555)</f>
        <v>263432.80762250454</v>
      </c>
      <c r="AZ555" s="113">
        <f>AVERAGE(AP$5:AP555)</f>
        <v>64129.874773139745</v>
      </c>
      <c r="BA555" s="113">
        <f>AVERAGE(AQ$5:AQ555)</f>
        <v>203341.95281306715</v>
      </c>
      <c r="BB555" s="118">
        <f>AVERAGE($AT$5:AT555)</f>
        <v>0.977305908449285</v>
      </c>
      <c r="BC555" s="6"/>
      <c r="BD555" s="6"/>
      <c r="BE555" s="6"/>
      <c r="BF555" s="6"/>
      <c r="BG555" s="6"/>
    </row>
    <row r="556" spans="1:59" x14ac:dyDescent="0.25">
      <c r="A556" s="116">
        <v>552</v>
      </c>
      <c r="B556" s="116">
        <v>607</v>
      </c>
      <c r="C556" s="116">
        <v>41</v>
      </c>
      <c r="D556" s="116">
        <v>54</v>
      </c>
      <c r="E556" s="117">
        <v>4140.5262029402857</v>
      </c>
      <c r="F556" s="116">
        <v>428</v>
      </c>
      <c r="G556" s="116">
        <v>0</v>
      </c>
      <c r="H556" s="117">
        <v>213572</v>
      </c>
      <c r="I556" s="117">
        <v>62800</v>
      </c>
      <c r="J556" s="117">
        <v>156172</v>
      </c>
      <c r="K556" s="116" t="s">
        <v>123</v>
      </c>
      <c r="L556" s="116" t="s">
        <v>123</v>
      </c>
      <c r="M556" s="120">
        <v>0.95111111111111113</v>
      </c>
      <c r="N556" s="126"/>
      <c r="O556" s="126"/>
      <c r="P556" s="112">
        <f>AVERAGE($F$5:F556)</f>
        <v>436.19927536231882</v>
      </c>
      <c r="Q556" s="112">
        <f>AVERAGE(G$5:G556)</f>
        <v>5.0724637681159424E-2</v>
      </c>
      <c r="R556" s="113">
        <f>AVERAGE(H$5:H556)</f>
        <v>217663.43840579709</v>
      </c>
      <c r="S556" s="113">
        <f>AVERAGE(I$5:I556)</f>
        <v>63645.239130434784</v>
      </c>
      <c r="T556" s="113">
        <f>AVERAGE(J$5:J556)</f>
        <v>158593.19927536231</v>
      </c>
      <c r="U556" s="118">
        <f>AVERAGE($M$5:M556)</f>
        <v>0.9693317230273748</v>
      </c>
      <c r="AH556" s="116">
        <v>552</v>
      </c>
      <c r="AI556" s="116">
        <v>501</v>
      </c>
      <c r="AJ556" s="116">
        <v>34</v>
      </c>
      <c r="AK556" s="116">
        <v>41</v>
      </c>
      <c r="AL556" s="117">
        <v>2707.2884635107262</v>
      </c>
      <c r="AM556" s="116">
        <v>441</v>
      </c>
      <c r="AN556" s="116">
        <v>0</v>
      </c>
      <c r="AO556" s="117">
        <v>264159</v>
      </c>
      <c r="AP556" s="117">
        <v>64100</v>
      </c>
      <c r="AQ556" s="117">
        <v>204159</v>
      </c>
      <c r="AR556" s="116" t="s">
        <v>123</v>
      </c>
      <c r="AS556" s="116" t="s">
        <v>123</v>
      </c>
      <c r="AT556" s="120">
        <v>0.98</v>
      </c>
      <c r="AU556" s="126"/>
      <c r="AV556" s="126"/>
      <c r="AW556" s="112">
        <f>AVERAGE(AM$5:AM556)</f>
        <v>439.78985507246375</v>
      </c>
      <c r="AX556" s="112">
        <f>AVERAGE(AN$5:AN556)</f>
        <v>0.25181159420289856</v>
      </c>
      <c r="AY556" s="113">
        <f>AVERAGE(AO$5:AO556)</f>
        <v>263434.12318840582</v>
      </c>
      <c r="AZ556" s="113">
        <f>AVERAGE(AP$5:AP556)</f>
        <v>64129.820652173912</v>
      </c>
      <c r="BA556" s="113">
        <f>AVERAGE(AQ$5:AQ556)</f>
        <v>203343.4329710145</v>
      </c>
      <c r="BB556" s="118">
        <f>AVERAGE($AT$5:AT556)</f>
        <v>0.97731078904992041</v>
      </c>
      <c r="BC556" s="10"/>
      <c r="BD556" s="10"/>
      <c r="BE556" s="10"/>
      <c r="BF556" s="10"/>
      <c r="BG556" s="6"/>
    </row>
    <row r="557" spans="1:59" x14ac:dyDescent="0.25">
      <c r="A557" s="116">
        <v>553</v>
      </c>
      <c r="B557" s="116">
        <v>535</v>
      </c>
      <c r="C557" s="116">
        <v>33</v>
      </c>
      <c r="D557" s="116">
        <v>39</v>
      </c>
      <c r="E557" s="117">
        <v>3087.5801414504176</v>
      </c>
      <c r="F557" s="116">
        <v>443</v>
      </c>
      <c r="G557" s="116">
        <v>0</v>
      </c>
      <c r="H557" s="117">
        <v>221057</v>
      </c>
      <c r="I557" s="117">
        <v>64300</v>
      </c>
      <c r="J557" s="117">
        <v>160657</v>
      </c>
      <c r="K557" s="116" t="s">
        <v>123</v>
      </c>
      <c r="L557" s="116" t="s">
        <v>123</v>
      </c>
      <c r="M557" s="120">
        <v>0.98444444444444446</v>
      </c>
      <c r="N557" s="126"/>
      <c r="O557" s="126"/>
      <c r="P557" s="112">
        <f>AVERAGE($F$5:F557)</f>
        <v>436.21157323688971</v>
      </c>
      <c r="Q557" s="112">
        <f>AVERAGE(G$5:G557)</f>
        <v>5.0632911392405063E-2</v>
      </c>
      <c r="R557" s="113">
        <f>AVERAGE(H$5:H557)</f>
        <v>217669.57504520795</v>
      </c>
      <c r="S557" s="113">
        <f>AVERAGE(I$5:I557)</f>
        <v>63646.423146473782</v>
      </c>
      <c r="T557" s="113">
        <f>AVERAGE(J$5:J557)</f>
        <v>158596.93128390596</v>
      </c>
      <c r="U557" s="118">
        <f>AVERAGE($M$5:M557)</f>
        <v>0.96935905163753222</v>
      </c>
      <c r="AH557" s="116">
        <v>553</v>
      </c>
      <c r="AI557" s="116">
        <v>486</v>
      </c>
      <c r="AJ557" s="116">
        <v>26</v>
      </c>
      <c r="AK557" s="116">
        <v>43</v>
      </c>
      <c r="AL557" s="117">
        <v>3397.4524417861448</v>
      </c>
      <c r="AM557" s="116">
        <v>439</v>
      </c>
      <c r="AN557" s="116">
        <v>0</v>
      </c>
      <c r="AO557" s="117">
        <v>262961</v>
      </c>
      <c r="AP557" s="117">
        <v>63900</v>
      </c>
      <c r="AQ557" s="117">
        <v>203361</v>
      </c>
      <c r="AR557" s="116" t="s">
        <v>123</v>
      </c>
      <c r="AS557" s="116" t="s">
        <v>123</v>
      </c>
      <c r="AT557" s="120">
        <v>0.97555555555555551</v>
      </c>
      <c r="AU557" s="126"/>
      <c r="AV557" s="126"/>
      <c r="AW557" s="112">
        <f>AVERAGE(AM$5:AM557)</f>
        <v>439.78842676311029</v>
      </c>
      <c r="AX557" s="112">
        <f>AVERAGE(AN$5:AN557)</f>
        <v>0.25135623869801083</v>
      </c>
      <c r="AY557" s="113">
        <f>AVERAGE(AO$5:AO557)</f>
        <v>263433.26763110305</v>
      </c>
      <c r="AZ557" s="113">
        <f>AVERAGE(AP$5:AP557)</f>
        <v>64129.405063291139</v>
      </c>
      <c r="BA557" s="113">
        <f>AVERAGE(AQ$5:AQ557)</f>
        <v>203343.46473779384</v>
      </c>
      <c r="BB557" s="118">
        <f>AVERAGE($AT$5:AT557)</f>
        <v>0.97730761502913488</v>
      </c>
      <c r="BC557" s="6"/>
      <c r="BD557" s="6"/>
      <c r="BE557" s="6"/>
      <c r="BF557" s="6"/>
      <c r="BG557" s="10"/>
    </row>
    <row r="558" spans="1:59" x14ac:dyDescent="0.25">
      <c r="A558" s="116">
        <v>554</v>
      </c>
      <c r="B558" s="116">
        <v>563</v>
      </c>
      <c r="C558" s="116">
        <v>41</v>
      </c>
      <c r="D558" s="116">
        <v>46</v>
      </c>
      <c r="E558" s="117">
        <v>4600.3171616021064</v>
      </c>
      <c r="F558" s="116">
        <v>436</v>
      </c>
      <c r="G558" s="116">
        <v>0</v>
      </c>
      <c r="H558" s="117">
        <v>217564</v>
      </c>
      <c r="I558" s="117">
        <v>63600</v>
      </c>
      <c r="J558" s="117">
        <v>158564</v>
      </c>
      <c r="K558" s="116" t="s">
        <v>123</v>
      </c>
      <c r="L558" s="116" t="s">
        <v>123</v>
      </c>
      <c r="M558" s="120">
        <v>0.96888888888888891</v>
      </c>
      <c r="N558" s="126"/>
      <c r="O558" s="126"/>
      <c r="P558" s="112">
        <f>AVERAGE($F$5:F558)</f>
        <v>436.21119133574007</v>
      </c>
      <c r="Q558" s="112">
        <f>AVERAGE(G$5:G558)</f>
        <v>5.0541516245487361E-2</v>
      </c>
      <c r="R558" s="113">
        <f>AVERAGE(H$5:H558)</f>
        <v>217669.38447653429</v>
      </c>
      <c r="S558" s="113">
        <f>AVERAGE(I$5:I558)</f>
        <v>63646.339350180504</v>
      </c>
      <c r="T558" s="113">
        <f>AVERAGE(J$5:J558)</f>
        <v>158596.87184115523</v>
      </c>
      <c r="U558" s="118">
        <f>AVERAGE($M$5:M558)</f>
        <v>0.96935820296831077</v>
      </c>
      <c r="AH558" s="116">
        <v>554</v>
      </c>
      <c r="AI558" s="116">
        <v>513</v>
      </c>
      <c r="AJ558" s="116">
        <v>44</v>
      </c>
      <c r="AK558" s="116">
        <v>36</v>
      </c>
      <c r="AL558" s="117">
        <v>4933.711998037842</v>
      </c>
      <c r="AM558" s="116">
        <v>446</v>
      </c>
      <c r="AN558" s="116">
        <v>0</v>
      </c>
      <c r="AO558" s="117">
        <v>267154</v>
      </c>
      <c r="AP558" s="117">
        <v>64600</v>
      </c>
      <c r="AQ558" s="117">
        <v>206154</v>
      </c>
      <c r="AR558" s="116" t="s">
        <v>123</v>
      </c>
      <c r="AS558" s="116" t="s">
        <v>123</v>
      </c>
      <c r="AT558" s="120">
        <v>0.99111111111111116</v>
      </c>
      <c r="AU558" s="126"/>
      <c r="AV558" s="126"/>
      <c r="AW558" s="112">
        <f>AVERAGE(AM$5:AM558)</f>
        <v>439.79963898916969</v>
      </c>
      <c r="AX558" s="112">
        <f>AVERAGE(AN$5:AN558)</f>
        <v>0.25090252707581229</v>
      </c>
      <c r="AY558" s="113">
        <f>AVERAGE(AO$5:AO558)</f>
        <v>263439.98375451262</v>
      </c>
      <c r="AZ558" s="113">
        <f>AVERAGE(AP$5:AP558)</f>
        <v>64130.25451263538</v>
      </c>
      <c r="BA558" s="113">
        <f>AVERAGE(AQ$5:AQ558)</f>
        <v>203348.53790613718</v>
      </c>
      <c r="BB558" s="118">
        <f>AVERAGE($AT$5:AT558)</f>
        <v>0.97733253108704454</v>
      </c>
    </row>
    <row r="559" spans="1:59" x14ac:dyDescent="0.25">
      <c r="A559" s="116">
        <v>555</v>
      </c>
      <c r="B559" s="116">
        <v>597</v>
      </c>
      <c r="C559" s="116">
        <v>48</v>
      </c>
      <c r="D559" s="116">
        <v>45</v>
      </c>
      <c r="E559" s="117">
        <v>3671.294245690091</v>
      </c>
      <c r="F559" s="116">
        <v>437</v>
      </c>
      <c r="G559" s="116">
        <v>0</v>
      </c>
      <c r="H559" s="117">
        <v>218063</v>
      </c>
      <c r="I559" s="117">
        <v>63700</v>
      </c>
      <c r="J559" s="117">
        <v>158863</v>
      </c>
      <c r="K559" s="116" t="s">
        <v>123</v>
      </c>
      <c r="L559" s="116" t="s">
        <v>123</v>
      </c>
      <c r="M559" s="120">
        <v>0.97111111111111115</v>
      </c>
      <c r="N559" s="126"/>
      <c r="O559" s="126"/>
      <c r="P559" s="112">
        <f>AVERAGE($F$5:F559)</f>
        <v>436.21261261261259</v>
      </c>
      <c r="Q559" s="112">
        <f>AVERAGE(G$5:G559)</f>
        <v>5.0450450450450449E-2</v>
      </c>
      <c r="R559" s="113">
        <f>AVERAGE(H$5:H559)</f>
        <v>217670.09369369369</v>
      </c>
      <c r="S559" s="113">
        <f>AVERAGE(I$5:I559)</f>
        <v>63646.436036036037</v>
      </c>
      <c r="T559" s="113">
        <f>AVERAGE(J$5:J559)</f>
        <v>158597.35135135136</v>
      </c>
      <c r="U559" s="118">
        <f>AVERAGE($M$5:M559)</f>
        <v>0.96936136136136086</v>
      </c>
      <c r="AH559" s="116">
        <v>555</v>
      </c>
      <c r="AI559" s="116">
        <v>507</v>
      </c>
      <c r="AJ559" s="116">
        <v>46</v>
      </c>
      <c r="AK559" s="116">
        <v>35</v>
      </c>
      <c r="AL559" s="117">
        <v>4055.1395208301301</v>
      </c>
      <c r="AM559" s="116">
        <v>447</v>
      </c>
      <c r="AN559" s="116">
        <v>0</v>
      </c>
      <c r="AO559" s="117">
        <v>267753</v>
      </c>
      <c r="AP559" s="117">
        <v>64700</v>
      </c>
      <c r="AQ559" s="117">
        <v>206553</v>
      </c>
      <c r="AR559" s="116" t="s">
        <v>123</v>
      </c>
      <c r="AS559" s="116" t="s">
        <v>123</v>
      </c>
      <c r="AT559" s="120">
        <v>0.99333333333333329</v>
      </c>
      <c r="AU559" s="126"/>
      <c r="AV559" s="126"/>
      <c r="AW559" s="112">
        <f>AVERAGE(AM$5:AM559)</f>
        <v>439.81261261261261</v>
      </c>
      <c r="AX559" s="112">
        <f>AVERAGE(AN$5:AN559)</f>
        <v>0.25045045045045045</v>
      </c>
      <c r="AY559" s="113">
        <f>AVERAGE(AO$5:AO559)</f>
        <v>263447.75495495496</v>
      </c>
      <c r="AZ559" s="113">
        <f>AVERAGE(AP$5:AP559)</f>
        <v>64131.281081081084</v>
      </c>
      <c r="BA559" s="113">
        <f>AVERAGE(AQ$5:AQ559)</f>
        <v>203354.31171171172</v>
      </c>
      <c r="BB559" s="118">
        <f>AVERAGE($AT$5:AT559)</f>
        <v>0.9773613613613622</v>
      </c>
      <c r="BC559" s="6"/>
      <c r="BD559" s="6"/>
      <c r="BE559" s="6"/>
      <c r="BF559" s="6"/>
      <c r="BG559" s="6"/>
    </row>
    <row r="560" spans="1:59" x14ac:dyDescent="0.25">
      <c r="A560" s="116">
        <v>556</v>
      </c>
      <c r="B560" s="116">
        <v>574</v>
      </c>
      <c r="C560" s="116">
        <v>37</v>
      </c>
      <c r="D560" s="116">
        <v>49</v>
      </c>
      <c r="E560" s="117">
        <v>4174.8367162420818</v>
      </c>
      <c r="F560" s="116">
        <v>433</v>
      </c>
      <c r="G560" s="116">
        <v>0</v>
      </c>
      <c r="H560" s="117">
        <v>216067</v>
      </c>
      <c r="I560" s="117">
        <v>63300</v>
      </c>
      <c r="J560" s="117">
        <v>157667</v>
      </c>
      <c r="K560" s="116" t="s">
        <v>123</v>
      </c>
      <c r="L560" s="116" t="s">
        <v>123</v>
      </c>
      <c r="M560" s="120">
        <v>0.9622222222222222</v>
      </c>
      <c r="N560" s="126"/>
      <c r="O560" s="126"/>
      <c r="P560" s="112">
        <f>AVERAGE($F$5:F560)</f>
        <v>436.2068345323741</v>
      </c>
      <c r="Q560" s="112">
        <f>AVERAGE(G$5:G560)</f>
        <v>5.0359712230215826E-2</v>
      </c>
      <c r="R560" s="113">
        <f>AVERAGE(H$5:H560)</f>
        <v>217667.21043165468</v>
      </c>
      <c r="S560" s="113">
        <f>AVERAGE(I$5:I560)</f>
        <v>63645.812949640291</v>
      </c>
      <c r="T560" s="113">
        <f>AVERAGE(J$5:J560)</f>
        <v>158595.67805755395</v>
      </c>
      <c r="U560" s="118">
        <f>AVERAGE($M$5:M560)</f>
        <v>0.96934852118305292</v>
      </c>
      <c r="AH560" s="116">
        <v>556</v>
      </c>
      <c r="AI560" s="116">
        <v>481</v>
      </c>
      <c r="AJ560" s="116">
        <v>40</v>
      </c>
      <c r="AK560" s="116">
        <v>44</v>
      </c>
      <c r="AL560" s="117">
        <v>3911.6235507077481</v>
      </c>
      <c r="AM560" s="116">
        <v>438</v>
      </c>
      <c r="AN560" s="116">
        <v>0</v>
      </c>
      <c r="AO560" s="117">
        <v>262362</v>
      </c>
      <c r="AP560" s="117">
        <v>63800</v>
      </c>
      <c r="AQ560" s="117">
        <v>202962</v>
      </c>
      <c r="AR560" s="116" t="s">
        <v>123</v>
      </c>
      <c r="AS560" s="116" t="s">
        <v>123</v>
      </c>
      <c r="AT560" s="120">
        <v>0.97333333333333338</v>
      </c>
      <c r="AU560" s="126"/>
      <c r="AV560" s="126"/>
      <c r="AW560" s="112">
        <f>AVERAGE(AM$5:AM560)</f>
        <v>439.80935251798559</v>
      </c>
      <c r="AX560" s="112">
        <f>AVERAGE(AN$5:AN560)</f>
        <v>0.25</v>
      </c>
      <c r="AY560" s="113">
        <f>AVERAGE(AO$5:AO560)</f>
        <v>263445.80215827341</v>
      </c>
      <c r="AZ560" s="113">
        <f>AVERAGE(AP$5:AP560)</f>
        <v>64130.685251798561</v>
      </c>
      <c r="BA560" s="113">
        <f>AVERAGE(AQ$5:AQ560)</f>
        <v>203353.60611510792</v>
      </c>
      <c r="BB560" s="118">
        <f>AVERAGE($AT$5:AT560)</f>
        <v>0.97735411670663552</v>
      </c>
      <c r="BC560" s="10"/>
      <c r="BD560" s="10"/>
      <c r="BE560" s="10"/>
      <c r="BF560" s="10"/>
      <c r="BG560" s="6"/>
    </row>
    <row r="561" spans="1:59" x14ac:dyDescent="0.25">
      <c r="A561" s="116">
        <v>557</v>
      </c>
      <c r="B561" s="116">
        <v>540</v>
      </c>
      <c r="C561" s="116">
        <v>44</v>
      </c>
      <c r="D561" s="116">
        <v>41</v>
      </c>
      <c r="E561" s="117">
        <v>2146.2797663860215</v>
      </c>
      <c r="F561" s="116">
        <v>441</v>
      </c>
      <c r="G561" s="116">
        <v>0</v>
      </c>
      <c r="H561" s="117">
        <v>220059</v>
      </c>
      <c r="I561" s="117">
        <v>64100</v>
      </c>
      <c r="J561" s="117">
        <v>160059</v>
      </c>
      <c r="K561" s="116" t="s">
        <v>123</v>
      </c>
      <c r="L561" s="116" t="s">
        <v>123</v>
      </c>
      <c r="M561" s="120">
        <v>0.98</v>
      </c>
      <c r="N561" s="126"/>
      <c r="O561" s="126"/>
      <c r="P561" s="112">
        <f>AVERAGE($F$5:F561)</f>
        <v>436.21543985637345</v>
      </c>
      <c r="Q561" s="112">
        <f>AVERAGE(G$5:G561)</f>
        <v>5.0269299820466788E-2</v>
      </c>
      <c r="R561" s="113">
        <f>AVERAGE(H$5:H561)</f>
        <v>217671.50448833033</v>
      </c>
      <c r="S561" s="113">
        <f>AVERAGE(I$5:I561)</f>
        <v>63646.628366247758</v>
      </c>
      <c r="T561" s="113">
        <f>AVERAGE(J$5:J561)</f>
        <v>158598.30520646321</v>
      </c>
      <c r="U561" s="118">
        <f>AVERAGE($M$5:M561)</f>
        <v>0.96936764412527365</v>
      </c>
      <c r="AH561" s="116">
        <v>557</v>
      </c>
      <c r="AI561" s="116">
        <v>531</v>
      </c>
      <c r="AJ561" s="116">
        <v>39</v>
      </c>
      <c r="AK561" s="116">
        <v>37</v>
      </c>
      <c r="AL561" s="117">
        <v>2639.5458670029848</v>
      </c>
      <c r="AM561" s="116">
        <v>445</v>
      </c>
      <c r="AN561" s="116">
        <v>0</v>
      </c>
      <c r="AO561" s="117">
        <v>266555</v>
      </c>
      <c r="AP561" s="117">
        <v>64500</v>
      </c>
      <c r="AQ561" s="117">
        <v>205755</v>
      </c>
      <c r="AR561" s="116" t="s">
        <v>123</v>
      </c>
      <c r="AS561" s="116" t="s">
        <v>123</v>
      </c>
      <c r="AT561" s="120">
        <v>0.98888888888888893</v>
      </c>
      <c r="AU561" s="126"/>
      <c r="AV561" s="126"/>
      <c r="AW561" s="112">
        <f>AVERAGE(AM$5:AM561)</f>
        <v>439.81867145421904</v>
      </c>
      <c r="AX561" s="112">
        <f>AVERAGE(AN$5:AN561)</f>
        <v>0.24955116696588869</v>
      </c>
      <c r="AY561" s="113">
        <f>AVERAGE(AO$5:AO561)</f>
        <v>263451.38420107722</v>
      </c>
      <c r="AZ561" s="113">
        <f>AVERAGE(AP$5:AP561)</f>
        <v>64131.348294434472</v>
      </c>
      <c r="BA561" s="113">
        <f>AVERAGE(AQ$5:AQ561)</f>
        <v>203357.91741472171</v>
      </c>
      <c r="BB561" s="118">
        <f>AVERAGE($AT$5:AT561)</f>
        <v>0.97737482545382093</v>
      </c>
      <c r="BC561" s="6"/>
      <c r="BD561" s="6"/>
      <c r="BE561" s="6"/>
      <c r="BF561" s="6"/>
      <c r="BG561" s="10"/>
    </row>
    <row r="562" spans="1:59" x14ac:dyDescent="0.25">
      <c r="A562" s="116">
        <v>558</v>
      </c>
      <c r="B562" s="116">
        <v>608</v>
      </c>
      <c r="C562" s="116">
        <v>44</v>
      </c>
      <c r="D562" s="116">
        <v>50</v>
      </c>
      <c r="E562" s="117">
        <v>4792.4153476335196</v>
      </c>
      <c r="F562" s="116">
        <v>432</v>
      </c>
      <c r="G562" s="116">
        <v>0</v>
      </c>
      <c r="H562" s="117">
        <v>215568</v>
      </c>
      <c r="I562" s="117">
        <v>63200</v>
      </c>
      <c r="J562" s="117">
        <v>157368</v>
      </c>
      <c r="K562" s="116" t="s">
        <v>123</v>
      </c>
      <c r="L562" s="116" t="s">
        <v>123</v>
      </c>
      <c r="M562" s="120">
        <v>0.96</v>
      </c>
      <c r="N562" s="126"/>
      <c r="O562" s="126"/>
      <c r="P562" s="112">
        <f>AVERAGE($F$5:F562)</f>
        <v>436.2078853046595</v>
      </c>
      <c r="Q562" s="112">
        <f>AVERAGE(G$5:G562)</f>
        <v>5.0179211469534052E-2</v>
      </c>
      <c r="R562" s="113">
        <f>AVERAGE(H$5:H562)</f>
        <v>217667.7347670251</v>
      </c>
      <c r="S562" s="113">
        <f>AVERAGE(I$5:I562)</f>
        <v>63645.827956989247</v>
      </c>
      <c r="T562" s="113">
        <f>AVERAGE(J$5:J562)</f>
        <v>158596.10035842293</v>
      </c>
      <c r="U562" s="118">
        <f>AVERAGE($M$5:M562)</f>
        <v>0.96935085623257611</v>
      </c>
      <c r="AH562" s="116">
        <v>558</v>
      </c>
      <c r="AI562" s="116">
        <v>587</v>
      </c>
      <c r="AJ562" s="116">
        <v>28</v>
      </c>
      <c r="AK562" s="116">
        <v>46</v>
      </c>
      <c r="AL562" s="117">
        <v>2397.5948053819216</v>
      </c>
      <c r="AM562" s="116">
        <v>436</v>
      </c>
      <c r="AN562" s="116">
        <v>0</v>
      </c>
      <c r="AO562" s="117">
        <v>261164</v>
      </c>
      <c r="AP562" s="117">
        <v>63600</v>
      </c>
      <c r="AQ562" s="117">
        <v>202164</v>
      </c>
      <c r="AR562" s="116" t="s">
        <v>123</v>
      </c>
      <c r="AS562" s="116" t="s">
        <v>123</v>
      </c>
      <c r="AT562" s="120">
        <v>0.96888888888888891</v>
      </c>
      <c r="AU562" s="126"/>
      <c r="AV562" s="126"/>
      <c r="AW562" s="112">
        <f>AVERAGE(AM$5:AM562)</f>
        <v>439.81182795698925</v>
      </c>
      <c r="AX562" s="112">
        <f>AVERAGE(AN$5:AN562)</f>
        <v>0.24910394265232974</v>
      </c>
      <c r="AY562" s="113">
        <f>AVERAGE(AO$5:AO562)</f>
        <v>263447.28494623658</v>
      </c>
      <c r="AZ562" s="113">
        <f>AVERAGE(AP$5:AP562)</f>
        <v>64130.396057347672</v>
      </c>
      <c r="BA562" s="113">
        <f>AVERAGE(AQ$5:AQ562)</f>
        <v>203355.77777777778</v>
      </c>
      <c r="BB562" s="118">
        <f>AVERAGE($AT$5:AT562)</f>
        <v>0.97735961768219914</v>
      </c>
    </row>
    <row r="563" spans="1:59" x14ac:dyDescent="0.25">
      <c r="A563" s="116">
        <v>559</v>
      </c>
      <c r="B563" s="116">
        <v>555</v>
      </c>
      <c r="C563" s="116">
        <v>36</v>
      </c>
      <c r="D563" s="116">
        <v>39</v>
      </c>
      <c r="E563" s="117">
        <v>3632.2800606833453</v>
      </c>
      <c r="F563" s="116">
        <v>443</v>
      </c>
      <c r="G563" s="116">
        <v>0</v>
      </c>
      <c r="H563" s="117">
        <v>221057</v>
      </c>
      <c r="I563" s="117">
        <v>64300</v>
      </c>
      <c r="J563" s="117">
        <v>160657</v>
      </c>
      <c r="K563" s="116" t="s">
        <v>123</v>
      </c>
      <c r="L563" s="116" t="s">
        <v>123</v>
      </c>
      <c r="M563" s="120">
        <v>0.98444444444444446</v>
      </c>
      <c r="N563" s="126"/>
      <c r="O563" s="126"/>
      <c r="P563" s="112">
        <f>AVERAGE($F$5:F563)</f>
        <v>436.22003577817532</v>
      </c>
      <c r="Q563" s="112">
        <f>AVERAGE(G$5:G563)</f>
        <v>5.008944543828265E-2</v>
      </c>
      <c r="R563" s="113">
        <f>AVERAGE(H$5:H563)</f>
        <v>217673.79785330949</v>
      </c>
      <c r="S563" s="113">
        <f>AVERAGE(I$5:I563)</f>
        <v>63646.998211091231</v>
      </c>
      <c r="T563" s="113">
        <f>AVERAGE(J$5:J563)</f>
        <v>158599.78711985689</v>
      </c>
      <c r="U563" s="118">
        <f>AVERAGE($M$5:M563)</f>
        <v>0.9693778572848335</v>
      </c>
      <c r="AH563" s="116">
        <v>559</v>
      </c>
      <c r="AI563" s="116">
        <v>513</v>
      </c>
      <c r="AJ563" s="116">
        <v>28</v>
      </c>
      <c r="AK563" s="116">
        <v>52</v>
      </c>
      <c r="AL563" s="117">
        <v>3528.9166910156137</v>
      </c>
      <c r="AM563" s="116">
        <v>430</v>
      </c>
      <c r="AN563" s="116">
        <v>0</v>
      </c>
      <c r="AO563" s="117">
        <v>257570</v>
      </c>
      <c r="AP563" s="117">
        <v>63000</v>
      </c>
      <c r="AQ563" s="117">
        <v>199770</v>
      </c>
      <c r="AR563" s="116" t="s">
        <v>123</v>
      </c>
      <c r="AS563" s="116" t="s">
        <v>123</v>
      </c>
      <c r="AT563" s="120">
        <v>0.9555555555555556</v>
      </c>
      <c r="AU563" s="126"/>
      <c r="AV563" s="126"/>
      <c r="AW563" s="112">
        <f>AVERAGE(AM$5:AM563)</f>
        <v>439.79427549194992</v>
      </c>
      <c r="AX563" s="112">
        <f>AVERAGE(AN$5:AN563)</f>
        <v>0.24865831842576028</v>
      </c>
      <c r="AY563" s="113">
        <f>AVERAGE(AO$5:AO563)</f>
        <v>263436.77101967798</v>
      </c>
      <c r="AZ563" s="113">
        <f>AVERAGE(AP$5:AP563)</f>
        <v>64128.373881932021</v>
      </c>
      <c r="BA563" s="113">
        <f>AVERAGE(AQ$5:AQ563)</f>
        <v>203349.36314847943</v>
      </c>
      <c r="BB563" s="118">
        <f>AVERAGE($AT$5:AT563)</f>
        <v>0.97732061220433386</v>
      </c>
      <c r="BC563" s="6"/>
      <c r="BD563" s="6"/>
      <c r="BE563" s="6"/>
      <c r="BF563" s="6"/>
      <c r="BG563" s="6"/>
    </row>
    <row r="564" spans="1:59" x14ac:dyDescent="0.25">
      <c r="A564" s="116">
        <v>560</v>
      </c>
      <c r="B564" s="116">
        <v>526</v>
      </c>
      <c r="C564" s="116">
        <v>39</v>
      </c>
      <c r="D564" s="116">
        <v>55</v>
      </c>
      <c r="E564" s="117">
        <v>3421.2708860599114</v>
      </c>
      <c r="F564" s="116">
        <v>427</v>
      </c>
      <c r="G564" s="116">
        <v>0</v>
      </c>
      <c r="H564" s="117">
        <v>213073</v>
      </c>
      <c r="I564" s="117">
        <v>62700</v>
      </c>
      <c r="J564" s="117">
        <v>155873</v>
      </c>
      <c r="K564" s="116" t="s">
        <v>123</v>
      </c>
      <c r="L564" s="116" t="s">
        <v>123</v>
      </c>
      <c r="M564" s="120">
        <v>0.94888888888888889</v>
      </c>
      <c r="N564" s="126"/>
      <c r="O564" s="126"/>
      <c r="P564" s="112">
        <f>AVERAGE($F$5:F564)</f>
        <v>436.20357142857142</v>
      </c>
      <c r="Q564" s="112">
        <f>AVERAGE(G$5:G564)</f>
        <v>0.05</v>
      </c>
      <c r="R564" s="113">
        <f>AVERAGE(H$5:H564)</f>
        <v>217665.58214285714</v>
      </c>
      <c r="S564" s="113">
        <f>AVERAGE(I$5:I564)</f>
        <v>63645.307142857142</v>
      </c>
      <c r="T564" s="113">
        <f>AVERAGE(J$5:J564)</f>
        <v>158594.91785714286</v>
      </c>
      <c r="U564" s="118">
        <f>AVERAGE($M$5:M564)</f>
        <v>0.96934126984126923</v>
      </c>
      <c r="AH564" s="116">
        <v>560</v>
      </c>
      <c r="AI564" s="116">
        <v>504</v>
      </c>
      <c r="AJ564" s="116">
        <v>42</v>
      </c>
      <c r="AK564" s="116">
        <v>34</v>
      </c>
      <c r="AL564" s="117">
        <v>3542.3688272897325</v>
      </c>
      <c r="AM564" s="116">
        <v>448</v>
      </c>
      <c r="AN564" s="116">
        <v>0</v>
      </c>
      <c r="AO564" s="117">
        <v>268352</v>
      </c>
      <c r="AP564" s="117">
        <v>64800</v>
      </c>
      <c r="AQ564" s="117">
        <v>206952</v>
      </c>
      <c r="AR564" s="116" t="s">
        <v>123</v>
      </c>
      <c r="AS564" s="116" t="s">
        <v>123</v>
      </c>
      <c r="AT564" s="120">
        <v>0.99555555555555553</v>
      </c>
      <c r="AU564" s="126"/>
      <c r="AV564" s="126"/>
      <c r="AW564" s="112">
        <f>AVERAGE(AM$5:AM564)</f>
        <v>439.80892857142857</v>
      </c>
      <c r="AX564" s="112">
        <f>AVERAGE(AN$5:AN564)</f>
        <v>0.24821428571428572</v>
      </c>
      <c r="AY564" s="113">
        <f>AVERAGE(AO$5:AO564)</f>
        <v>263445.54821428569</v>
      </c>
      <c r="AZ564" s="113">
        <f>AVERAGE(AP$5:AP564)</f>
        <v>64129.573214285716</v>
      </c>
      <c r="BA564" s="113">
        <f>AVERAGE(AQ$5:AQ564)</f>
        <v>203355.79642857143</v>
      </c>
      <c r="BB564" s="118">
        <f>AVERAGE($AT$5:AT564)</f>
        <v>0.97735317460317539</v>
      </c>
      <c r="BC564" s="10"/>
      <c r="BD564" s="10"/>
      <c r="BE564" s="10"/>
      <c r="BF564" s="10"/>
      <c r="BG564" s="6"/>
    </row>
    <row r="565" spans="1:59" x14ac:dyDescent="0.25">
      <c r="A565" s="116">
        <v>561</v>
      </c>
      <c r="B565" s="116">
        <v>525</v>
      </c>
      <c r="C565" s="116">
        <v>36</v>
      </c>
      <c r="D565" s="116">
        <v>45</v>
      </c>
      <c r="E565" s="117">
        <v>2611.5282278952282</v>
      </c>
      <c r="F565" s="116">
        <v>437</v>
      </c>
      <c r="G565" s="116">
        <v>0</v>
      </c>
      <c r="H565" s="117">
        <v>218063</v>
      </c>
      <c r="I565" s="117">
        <v>63700</v>
      </c>
      <c r="J565" s="117">
        <v>158863</v>
      </c>
      <c r="K565" s="116" t="s">
        <v>123</v>
      </c>
      <c r="L565" s="116" t="s">
        <v>123</v>
      </c>
      <c r="M565" s="120">
        <v>0.97111111111111115</v>
      </c>
      <c r="N565" s="126"/>
      <c r="O565" s="126"/>
      <c r="P565" s="112">
        <f>AVERAGE($F$5:F565)</f>
        <v>436.20499108734401</v>
      </c>
      <c r="Q565" s="112">
        <f>AVERAGE(G$5:G565)</f>
        <v>4.9910873440285206E-2</v>
      </c>
      <c r="R565" s="113">
        <f>AVERAGE(H$5:H565)</f>
        <v>217666.29055258466</v>
      </c>
      <c r="S565" s="113">
        <f>AVERAGE(I$5:I565)</f>
        <v>63645.404634581108</v>
      </c>
      <c r="T565" s="113">
        <f>AVERAGE(J$5:J565)</f>
        <v>158595.39572192513</v>
      </c>
      <c r="U565" s="118">
        <f>AVERAGE($M$5:M565)</f>
        <v>0.96934442463854165</v>
      </c>
      <c r="AH565" s="116">
        <v>561</v>
      </c>
      <c r="AI565" s="116">
        <v>485</v>
      </c>
      <c r="AJ565" s="116">
        <v>34</v>
      </c>
      <c r="AK565" s="116">
        <v>36</v>
      </c>
      <c r="AL565" s="117">
        <v>4236.2286333450611</v>
      </c>
      <c r="AM565" s="116">
        <v>446</v>
      </c>
      <c r="AN565" s="116">
        <v>0</v>
      </c>
      <c r="AO565" s="117">
        <v>267154</v>
      </c>
      <c r="AP565" s="117">
        <v>64600</v>
      </c>
      <c r="AQ565" s="117">
        <v>206154</v>
      </c>
      <c r="AR565" s="116" t="s">
        <v>123</v>
      </c>
      <c r="AS565" s="116" t="s">
        <v>123</v>
      </c>
      <c r="AT565" s="120">
        <v>0.99111111111111116</v>
      </c>
      <c r="AU565" s="126"/>
      <c r="AV565" s="126"/>
      <c r="AW565" s="112">
        <f>AVERAGE(AM$5:AM565)</f>
        <v>439.81996434937611</v>
      </c>
      <c r="AX565" s="112">
        <f>AVERAGE(AN$5:AN565)</f>
        <v>0.24777183600713013</v>
      </c>
      <c r="AY565" s="113">
        <f>AVERAGE(AO$5:AO565)</f>
        <v>263452.15864527627</v>
      </c>
      <c r="AZ565" s="113">
        <f>AVERAGE(AP$5:AP565)</f>
        <v>64130.411764705881</v>
      </c>
      <c r="BA565" s="113">
        <f>AVERAGE(AQ$5:AQ565)</f>
        <v>203360.78431372548</v>
      </c>
      <c r="BB565" s="118">
        <f>AVERAGE($AT$5:AT565)</f>
        <v>0.97737769855416989</v>
      </c>
      <c r="BC565" s="6"/>
      <c r="BD565" s="6"/>
      <c r="BE565" s="6"/>
      <c r="BF565" s="6"/>
      <c r="BG565" s="10"/>
    </row>
    <row r="566" spans="1:59" x14ac:dyDescent="0.25">
      <c r="A566" s="116">
        <v>562</v>
      </c>
      <c r="B566" s="116">
        <v>588</v>
      </c>
      <c r="C566" s="116">
        <v>39</v>
      </c>
      <c r="D566" s="116">
        <v>52</v>
      </c>
      <c r="E566" s="117">
        <v>3871.4827478116986</v>
      </c>
      <c r="F566" s="116">
        <v>430</v>
      </c>
      <c r="G566" s="116">
        <v>0</v>
      </c>
      <c r="H566" s="117">
        <v>214570</v>
      </c>
      <c r="I566" s="117">
        <v>63000</v>
      </c>
      <c r="J566" s="117">
        <v>156770</v>
      </c>
      <c r="K566" s="116" t="s">
        <v>123</v>
      </c>
      <c r="L566" s="116" t="s">
        <v>123</v>
      </c>
      <c r="M566" s="120">
        <v>0.9555555555555556</v>
      </c>
      <c r="N566" s="126"/>
      <c r="O566" s="126"/>
      <c r="P566" s="112">
        <f>AVERAGE($F$5:F566)</f>
        <v>436.19395017793596</v>
      </c>
      <c r="Q566" s="112">
        <f>AVERAGE(G$5:G566)</f>
        <v>4.9822064056939501E-2</v>
      </c>
      <c r="R566" s="113">
        <f>AVERAGE(H$5:H566)</f>
        <v>217660.78113879004</v>
      </c>
      <c r="S566" s="113">
        <f>AVERAGE(I$5:I566)</f>
        <v>63644.256227758007</v>
      </c>
      <c r="T566" s="113">
        <f>AVERAGE(J$5:J566)</f>
        <v>158592.14768683273</v>
      </c>
      <c r="U566" s="118">
        <f>AVERAGE($M$5:M566)</f>
        <v>0.96931988928430146</v>
      </c>
      <c r="AH566" s="116">
        <v>562</v>
      </c>
      <c r="AI566" s="116">
        <v>515</v>
      </c>
      <c r="AJ566" s="116">
        <v>47</v>
      </c>
      <c r="AK566" s="116">
        <v>48</v>
      </c>
      <c r="AL566" s="117">
        <v>2794.2298385672534</v>
      </c>
      <c r="AM566" s="116">
        <v>434</v>
      </c>
      <c r="AN566" s="116">
        <v>0</v>
      </c>
      <c r="AO566" s="117">
        <v>259966</v>
      </c>
      <c r="AP566" s="117">
        <v>63400</v>
      </c>
      <c r="AQ566" s="117">
        <v>201366</v>
      </c>
      <c r="AR566" s="116" t="s">
        <v>123</v>
      </c>
      <c r="AS566" s="116" t="s">
        <v>123</v>
      </c>
      <c r="AT566" s="120">
        <v>0.96444444444444444</v>
      </c>
      <c r="AU566" s="126"/>
      <c r="AV566" s="126"/>
      <c r="AW566" s="112">
        <f>AVERAGE(AM$5:AM566)</f>
        <v>439.80960854092524</v>
      </c>
      <c r="AX566" s="112">
        <f>AVERAGE(AN$5:AN566)</f>
        <v>0.24733096085409254</v>
      </c>
      <c r="AY566" s="113">
        <f>AVERAGE(AO$5:AO566)</f>
        <v>263445.95551601425</v>
      </c>
      <c r="AZ566" s="113">
        <f>AVERAGE(AP$5:AP566)</f>
        <v>64129.112099644131</v>
      </c>
      <c r="BA566" s="113">
        <f>AVERAGE(AQ$5:AQ566)</f>
        <v>203357.23487544485</v>
      </c>
      <c r="BB566" s="118">
        <f>AVERAGE($AT$5:AT566)</f>
        <v>0.97735468564650141</v>
      </c>
    </row>
    <row r="567" spans="1:59" x14ac:dyDescent="0.25">
      <c r="A567" s="116">
        <v>563</v>
      </c>
      <c r="B567" s="116">
        <v>697</v>
      </c>
      <c r="C567" s="116">
        <v>35</v>
      </c>
      <c r="D567" s="116">
        <v>50</v>
      </c>
      <c r="E567" s="117">
        <v>4304.9860988164555</v>
      </c>
      <c r="F567" s="116">
        <v>432</v>
      </c>
      <c r="G567" s="116">
        <v>0</v>
      </c>
      <c r="H567" s="117">
        <v>215568</v>
      </c>
      <c r="I567" s="117">
        <v>63200</v>
      </c>
      <c r="J567" s="117">
        <v>157368</v>
      </c>
      <c r="K567" s="116" t="s">
        <v>123</v>
      </c>
      <c r="L567" s="116" t="s">
        <v>123</v>
      </c>
      <c r="M567" s="120">
        <v>0.96</v>
      </c>
      <c r="N567" s="126"/>
      <c r="O567" s="126"/>
      <c r="P567" s="112">
        <f>AVERAGE($F$5:F567)</f>
        <v>436.18650088809949</v>
      </c>
      <c r="Q567" s="112">
        <f>AVERAGE(G$5:G567)</f>
        <v>4.9733570159857902E-2</v>
      </c>
      <c r="R567" s="113">
        <f>AVERAGE(H$5:H567)</f>
        <v>217657.06394316163</v>
      </c>
      <c r="S567" s="113">
        <f>AVERAGE(I$5:I567)</f>
        <v>63643.467140319714</v>
      </c>
      <c r="T567" s="113">
        <f>AVERAGE(J$5:J567)</f>
        <v>158589.97335701599</v>
      </c>
      <c r="U567" s="118">
        <f>AVERAGE($M$5:M567)</f>
        <v>0.96930333530688706</v>
      </c>
      <c r="AH567" s="116">
        <v>563</v>
      </c>
      <c r="AI567" s="116">
        <v>493</v>
      </c>
      <c r="AJ567" s="116">
        <v>39</v>
      </c>
      <c r="AK567" s="116">
        <v>34</v>
      </c>
      <c r="AL567" s="117">
        <v>3317.7219353644705</v>
      </c>
      <c r="AM567" s="116">
        <v>448</v>
      </c>
      <c r="AN567" s="116">
        <v>0</v>
      </c>
      <c r="AO567" s="117">
        <v>268352</v>
      </c>
      <c r="AP567" s="117">
        <v>64800</v>
      </c>
      <c r="AQ567" s="117">
        <v>206952</v>
      </c>
      <c r="AR567" s="116" t="s">
        <v>123</v>
      </c>
      <c r="AS567" s="116" t="s">
        <v>123</v>
      </c>
      <c r="AT567" s="120">
        <v>0.99555555555555553</v>
      </c>
      <c r="AU567" s="126"/>
      <c r="AV567" s="126"/>
      <c r="AW567" s="112">
        <f>AVERAGE(AM$5:AM567)</f>
        <v>439.82415630550622</v>
      </c>
      <c r="AX567" s="112">
        <f>AVERAGE(AN$5:AN567)</f>
        <v>0.24689165186500889</v>
      </c>
      <c r="AY567" s="113">
        <f>AVERAGE(AO$5:AO567)</f>
        <v>263454.66962699825</v>
      </c>
      <c r="AZ567" s="113">
        <f>AVERAGE(AP$5:AP567)</f>
        <v>64130.30373001776</v>
      </c>
      <c r="BA567" s="113">
        <f>AVERAGE(AQ$5:AQ567)</f>
        <v>203363.61989342805</v>
      </c>
      <c r="BB567" s="118">
        <f>AVERAGE($AT$5:AT567)</f>
        <v>0.97738701401223693</v>
      </c>
      <c r="BC567" s="6"/>
      <c r="BD567" s="6"/>
      <c r="BE567" s="6"/>
      <c r="BF567" s="6"/>
      <c r="BG567" s="6"/>
    </row>
    <row r="568" spans="1:59" x14ac:dyDescent="0.25">
      <c r="A568" s="116">
        <v>564</v>
      </c>
      <c r="B568" s="116">
        <v>519</v>
      </c>
      <c r="C568" s="116">
        <v>38</v>
      </c>
      <c r="D568" s="116">
        <v>42</v>
      </c>
      <c r="E568" s="117">
        <v>2130.332548957394</v>
      </c>
      <c r="F568" s="116">
        <v>440</v>
      </c>
      <c r="G568" s="116">
        <v>0</v>
      </c>
      <c r="H568" s="117">
        <v>219560</v>
      </c>
      <c r="I568" s="117">
        <v>64000</v>
      </c>
      <c r="J568" s="117">
        <v>159760</v>
      </c>
      <c r="K568" s="116" t="s">
        <v>123</v>
      </c>
      <c r="L568" s="116" t="s">
        <v>123</v>
      </c>
      <c r="M568" s="120">
        <v>0.97777777777777775</v>
      </c>
      <c r="N568" s="126"/>
      <c r="O568" s="126"/>
      <c r="P568" s="112">
        <f>AVERAGE($F$5:F568)</f>
        <v>436.19326241134752</v>
      </c>
      <c r="Q568" s="112">
        <f>AVERAGE(G$5:G568)</f>
        <v>4.9645390070921988E-2</v>
      </c>
      <c r="R568" s="113">
        <f>AVERAGE(H$5:H568)</f>
        <v>217660.4379432624</v>
      </c>
      <c r="S568" s="113">
        <f>AVERAGE(I$5:I568)</f>
        <v>63644.099290780141</v>
      </c>
      <c r="T568" s="113">
        <f>AVERAGE(J$5:J568)</f>
        <v>158592.04787234042</v>
      </c>
      <c r="U568" s="118">
        <f>AVERAGE($M$5:M568)</f>
        <v>0.96931836091410495</v>
      </c>
      <c r="AH568" s="116">
        <v>564</v>
      </c>
      <c r="AI568" s="116">
        <v>485</v>
      </c>
      <c r="AJ568" s="116">
        <v>39</v>
      </c>
      <c r="AK568" s="116">
        <v>35</v>
      </c>
      <c r="AL568" s="117">
        <v>2562.1721988742656</v>
      </c>
      <c r="AM568" s="116">
        <v>447</v>
      </c>
      <c r="AN568" s="116">
        <v>0</v>
      </c>
      <c r="AO568" s="117">
        <v>267753</v>
      </c>
      <c r="AP568" s="117">
        <v>64700</v>
      </c>
      <c r="AQ568" s="117">
        <v>206553</v>
      </c>
      <c r="AR568" s="116" t="s">
        <v>123</v>
      </c>
      <c r="AS568" s="116" t="s">
        <v>123</v>
      </c>
      <c r="AT568" s="120">
        <v>0.99333333333333329</v>
      </c>
      <c r="AU568" s="126"/>
      <c r="AV568" s="126"/>
      <c r="AW568" s="112">
        <f>AVERAGE(AM$5:AM568)</f>
        <v>439.83687943262413</v>
      </c>
      <c r="AX568" s="112">
        <f>AVERAGE(AN$5:AN568)</f>
        <v>0.24645390070921985</v>
      </c>
      <c r="AY568" s="113">
        <f>AVERAGE(AO$5:AO568)</f>
        <v>263462.29078014183</v>
      </c>
      <c r="AZ568" s="113">
        <f>AVERAGE(AP$5:AP568)</f>
        <v>64131.313829787236</v>
      </c>
      <c r="BA568" s="113">
        <f>AVERAGE(AQ$5:AQ568)</f>
        <v>203369.27482269504</v>
      </c>
      <c r="BB568" s="118">
        <f>AVERAGE($AT$5:AT568)</f>
        <v>0.97741528762805441</v>
      </c>
      <c r="BC568" s="10"/>
      <c r="BD568" s="10"/>
      <c r="BE568" s="10"/>
      <c r="BF568" s="10"/>
      <c r="BG568" s="6"/>
    </row>
    <row r="569" spans="1:59" x14ac:dyDescent="0.25">
      <c r="A569" s="116">
        <v>565</v>
      </c>
      <c r="B569" s="116">
        <v>538</v>
      </c>
      <c r="C569" s="116">
        <v>39</v>
      </c>
      <c r="D569" s="116">
        <v>33</v>
      </c>
      <c r="E569" s="117">
        <v>3085.0444127125606</v>
      </c>
      <c r="F569" s="116">
        <v>449</v>
      </c>
      <c r="G569" s="116">
        <v>0</v>
      </c>
      <c r="H569" s="117">
        <v>224051</v>
      </c>
      <c r="I569" s="117">
        <v>64900</v>
      </c>
      <c r="J569" s="117">
        <v>162451</v>
      </c>
      <c r="K569" s="116" t="s">
        <v>123</v>
      </c>
      <c r="L569" s="116" t="s">
        <v>123</v>
      </c>
      <c r="M569" s="120">
        <v>0.99777777777777776</v>
      </c>
      <c r="N569" s="126"/>
      <c r="O569" s="126"/>
      <c r="P569" s="112">
        <f>AVERAGE($F$5:F569)</f>
        <v>436.21592920353982</v>
      </c>
      <c r="Q569" s="112">
        <f>AVERAGE(G$5:G569)</f>
        <v>4.9557522123893805E-2</v>
      </c>
      <c r="R569" s="113">
        <f>AVERAGE(H$5:H569)</f>
        <v>217671.74867256638</v>
      </c>
      <c r="S569" s="113">
        <f>AVERAGE(I$5:I569)</f>
        <v>63646.322123893806</v>
      </c>
      <c r="T569" s="113">
        <f>AVERAGE(J$5:J569)</f>
        <v>158598.87787610618</v>
      </c>
      <c r="U569" s="118">
        <f>AVERAGE($M$5:M569)</f>
        <v>0.96936873156342107</v>
      </c>
      <c r="AH569" s="116">
        <v>565</v>
      </c>
      <c r="AI569" s="116">
        <v>522</v>
      </c>
      <c r="AJ569" s="116">
        <v>28</v>
      </c>
      <c r="AK569" s="116">
        <v>52</v>
      </c>
      <c r="AL569" s="117">
        <v>2718.1418351906686</v>
      </c>
      <c r="AM569" s="116">
        <v>430</v>
      </c>
      <c r="AN569" s="116">
        <v>0</v>
      </c>
      <c r="AO569" s="117">
        <v>257570</v>
      </c>
      <c r="AP569" s="117">
        <v>63000</v>
      </c>
      <c r="AQ569" s="117">
        <v>199770</v>
      </c>
      <c r="AR569" s="116" t="s">
        <v>123</v>
      </c>
      <c r="AS569" s="116" t="s">
        <v>123</v>
      </c>
      <c r="AT569" s="120">
        <v>0.9555555555555556</v>
      </c>
      <c r="AU569" s="126"/>
      <c r="AV569" s="126"/>
      <c r="AW569" s="112">
        <f>AVERAGE(AM$5:AM569)</f>
        <v>439.81946902654869</v>
      </c>
      <c r="AX569" s="112">
        <f>AVERAGE(AN$5:AN569)</f>
        <v>0.24601769911504426</v>
      </c>
      <c r="AY569" s="113">
        <f>AVERAGE(AO$5:AO569)</f>
        <v>263451.86194690265</v>
      </c>
      <c r="AZ569" s="113">
        <f>AVERAGE(AP$5:AP569)</f>
        <v>64129.311504424775</v>
      </c>
      <c r="BA569" s="113">
        <f>AVERAGE(AQ$5:AQ569)</f>
        <v>203362.90442477877</v>
      </c>
      <c r="BB569" s="118">
        <f>AVERAGE($AT$5:AT569)</f>
        <v>0.97737659783677566</v>
      </c>
      <c r="BC569" s="6"/>
      <c r="BD569" s="6"/>
      <c r="BE569" s="6"/>
      <c r="BF569" s="6"/>
      <c r="BG569" s="10"/>
    </row>
    <row r="570" spans="1:59" x14ac:dyDescent="0.25">
      <c r="A570" s="116">
        <v>566</v>
      </c>
      <c r="B570" s="116">
        <v>531</v>
      </c>
      <c r="C570" s="116">
        <v>38</v>
      </c>
      <c r="D570" s="116">
        <v>49</v>
      </c>
      <c r="E570" s="117">
        <v>4507.1408001700165</v>
      </c>
      <c r="F570" s="116">
        <v>433</v>
      </c>
      <c r="G570" s="116">
        <v>0</v>
      </c>
      <c r="H570" s="117">
        <v>216067</v>
      </c>
      <c r="I570" s="117">
        <v>63300</v>
      </c>
      <c r="J570" s="117">
        <v>157667</v>
      </c>
      <c r="K570" s="116" t="s">
        <v>123</v>
      </c>
      <c r="L570" s="116" t="s">
        <v>123</v>
      </c>
      <c r="M570" s="120">
        <v>0.9622222222222222</v>
      </c>
      <c r="N570" s="126"/>
      <c r="O570" s="126"/>
      <c r="P570" s="112">
        <f>AVERAGE($F$5:F570)</f>
        <v>436.21024734982331</v>
      </c>
      <c r="Q570" s="112">
        <f>AVERAGE(G$5:G570)</f>
        <v>4.9469964664310952E-2</v>
      </c>
      <c r="R570" s="113">
        <f>AVERAGE(H$5:H570)</f>
        <v>217668.91342756184</v>
      </c>
      <c r="S570" s="113">
        <f>AVERAGE(I$5:I570)</f>
        <v>63645.710247349823</v>
      </c>
      <c r="T570" s="113">
        <f>AVERAGE(J$5:J570)</f>
        <v>158597.23144876325</v>
      </c>
      <c r="U570" s="118">
        <f>AVERAGE($M$5:M570)</f>
        <v>0.9693561052218288</v>
      </c>
      <c r="AH570" s="116">
        <v>566</v>
      </c>
      <c r="AI570" s="116">
        <v>531</v>
      </c>
      <c r="AJ570" s="116">
        <v>32</v>
      </c>
      <c r="AK570" s="116">
        <v>44</v>
      </c>
      <c r="AL570" s="117">
        <v>3174.2014473043173</v>
      </c>
      <c r="AM570" s="116">
        <v>438</v>
      </c>
      <c r="AN570" s="116">
        <v>0</v>
      </c>
      <c r="AO570" s="117">
        <v>262362</v>
      </c>
      <c r="AP570" s="117">
        <v>63800</v>
      </c>
      <c r="AQ570" s="117">
        <v>202962</v>
      </c>
      <c r="AR570" s="116" t="s">
        <v>123</v>
      </c>
      <c r="AS570" s="116" t="s">
        <v>123</v>
      </c>
      <c r="AT570" s="120">
        <v>0.97333333333333338</v>
      </c>
      <c r="AU570" s="126"/>
      <c r="AV570" s="126"/>
      <c r="AW570" s="112">
        <f>AVERAGE(AM$5:AM570)</f>
        <v>439.81625441696116</v>
      </c>
      <c r="AX570" s="112">
        <f>AVERAGE(AN$5:AN570)</f>
        <v>0.24558303886925795</v>
      </c>
      <c r="AY570" s="113">
        <f>AVERAGE(AO$5:AO570)</f>
        <v>263449.93639575969</v>
      </c>
      <c r="AZ570" s="113">
        <f>AVERAGE(AP$5:AP570)</f>
        <v>64128.729681978795</v>
      </c>
      <c r="BA570" s="113">
        <f>AVERAGE(AQ$5:AQ570)</f>
        <v>203362.1961130742</v>
      </c>
      <c r="BB570" s="118">
        <f>AVERAGE($AT$5:AT570)</f>
        <v>0.97736945425991451</v>
      </c>
    </row>
    <row r="571" spans="1:59" x14ac:dyDescent="0.25">
      <c r="A571" s="116">
        <v>567</v>
      </c>
      <c r="B571" s="116">
        <v>515</v>
      </c>
      <c r="C571" s="116">
        <v>30</v>
      </c>
      <c r="D571" s="116">
        <v>46</v>
      </c>
      <c r="E571" s="117">
        <v>4058.0404515882105</v>
      </c>
      <c r="F571" s="116">
        <v>436</v>
      </c>
      <c r="G571" s="116">
        <v>0</v>
      </c>
      <c r="H571" s="117">
        <v>217564</v>
      </c>
      <c r="I571" s="117">
        <v>63600</v>
      </c>
      <c r="J571" s="117">
        <v>158564</v>
      </c>
      <c r="K571" s="116" t="s">
        <v>123</v>
      </c>
      <c r="L571" s="116" t="s">
        <v>123</v>
      </c>
      <c r="M571" s="120">
        <v>0.96888888888888891</v>
      </c>
      <c r="N571" s="126"/>
      <c r="O571" s="126"/>
      <c r="P571" s="112">
        <f>AVERAGE($F$5:F571)</f>
        <v>436.20987654320987</v>
      </c>
      <c r="Q571" s="112">
        <f>AVERAGE(G$5:G571)</f>
        <v>4.9382716049382713E-2</v>
      </c>
      <c r="R571" s="113">
        <f>AVERAGE(H$5:H571)</f>
        <v>217668.72839506174</v>
      </c>
      <c r="S571" s="113">
        <f>AVERAGE(I$5:I571)</f>
        <v>63645.629629629628</v>
      </c>
      <c r="T571" s="113">
        <f>AVERAGE(J$5:J571)</f>
        <v>158597.17283950618</v>
      </c>
      <c r="U571" s="118">
        <f>AVERAGE($M$5:M571)</f>
        <v>0.96935528120713221</v>
      </c>
      <c r="AH571" s="116">
        <v>567</v>
      </c>
      <c r="AI571" s="116">
        <v>461</v>
      </c>
      <c r="AJ571" s="116">
        <v>41</v>
      </c>
      <c r="AK571" s="116">
        <v>44</v>
      </c>
      <c r="AL571" s="117">
        <v>4903.2494913475293</v>
      </c>
      <c r="AM571" s="116">
        <v>438</v>
      </c>
      <c r="AN571" s="116">
        <v>0</v>
      </c>
      <c r="AO571" s="117">
        <v>262362</v>
      </c>
      <c r="AP571" s="117">
        <v>63800</v>
      </c>
      <c r="AQ571" s="117">
        <v>202962</v>
      </c>
      <c r="AR571" s="116" t="s">
        <v>123</v>
      </c>
      <c r="AS571" s="116" t="s">
        <v>123</v>
      </c>
      <c r="AT571" s="120">
        <v>0.97333333333333338</v>
      </c>
      <c r="AU571" s="126"/>
      <c r="AV571" s="126"/>
      <c r="AW571" s="112">
        <f>AVERAGE(AM$5:AM571)</f>
        <v>439.81305114638445</v>
      </c>
      <c r="AX571" s="112">
        <f>AVERAGE(AN$5:AN571)</f>
        <v>0.24514991181657847</v>
      </c>
      <c r="AY571" s="113">
        <f>AVERAGE(AO$5:AO571)</f>
        <v>263448.01763668429</v>
      </c>
      <c r="AZ571" s="113">
        <f>AVERAGE(AP$5:AP571)</f>
        <v>64128.149911816581</v>
      </c>
      <c r="BA571" s="113">
        <f>AVERAGE(AQ$5:AQ571)</f>
        <v>203361.49029982364</v>
      </c>
      <c r="BB571" s="118">
        <f>AVERAGE($AT$5:AT571)</f>
        <v>0.9773623358808553</v>
      </c>
      <c r="BC571" s="6"/>
      <c r="BD571" s="6"/>
      <c r="BE571" s="6"/>
      <c r="BF571" s="6"/>
      <c r="BG571" s="6"/>
    </row>
    <row r="572" spans="1:59" x14ac:dyDescent="0.25">
      <c r="A572" s="116">
        <v>568</v>
      </c>
      <c r="B572" s="116">
        <v>624</v>
      </c>
      <c r="C572" s="116">
        <v>32</v>
      </c>
      <c r="D572" s="116">
        <v>43</v>
      </c>
      <c r="E572" s="117">
        <v>4024.470435105567</v>
      </c>
      <c r="F572" s="116">
        <v>439</v>
      </c>
      <c r="G572" s="116">
        <v>0</v>
      </c>
      <c r="H572" s="117">
        <v>219061</v>
      </c>
      <c r="I572" s="117">
        <v>63900</v>
      </c>
      <c r="J572" s="117">
        <v>159461</v>
      </c>
      <c r="K572" s="116" t="s">
        <v>123</v>
      </c>
      <c r="L572" s="116" t="s">
        <v>123</v>
      </c>
      <c r="M572" s="120">
        <v>0.97555555555555551</v>
      </c>
      <c r="N572" s="126"/>
      <c r="O572" s="126"/>
      <c r="P572" s="112">
        <f>AVERAGE($F$5:F572)</f>
        <v>436.21478873239437</v>
      </c>
      <c r="Q572" s="112">
        <f>AVERAGE(G$5:G572)</f>
        <v>4.9295774647887321E-2</v>
      </c>
      <c r="R572" s="113">
        <f>AVERAGE(H$5:H572)</f>
        <v>217671.17957746479</v>
      </c>
      <c r="S572" s="113">
        <f>AVERAGE(I$5:I572)</f>
        <v>63646.07746478873</v>
      </c>
      <c r="T572" s="113">
        <f>AVERAGE(J$5:J572)</f>
        <v>158598.69366197183</v>
      </c>
      <c r="U572" s="118">
        <f>AVERAGE($M$5:M572)</f>
        <v>0.96936619718309758</v>
      </c>
      <c r="AH572" s="116">
        <v>568</v>
      </c>
      <c r="AI572" s="116">
        <v>495</v>
      </c>
      <c r="AJ572" s="116">
        <v>43</v>
      </c>
      <c r="AK572" s="116">
        <v>52</v>
      </c>
      <c r="AL572" s="117">
        <v>2463.7994753661492</v>
      </c>
      <c r="AM572" s="116">
        <v>430</v>
      </c>
      <c r="AN572" s="116">
        <v>0</v>
      </c>
      <c r="AO572" s="117">
        <v>257570</v>
      </c>
      <c r="AP572" s="117">
        <v>63000</v>
      </c>
      <c r="AQ572" s="117">
        <v>199770</v>
      </c>
      <c r="AR572" s="116" t="s">
        <v>123</v>
      </c>
      <c r="AS572" s="116" t="s">
        <v>123</v>
      </c>
      <c r="AT572" s="120">
        <v>0.9555555555555556</v>
      </c>
      <c r="AU572" s="126"/>
      <c r="AV572" s="126"/>
      <c r="AW572" s="112">
        <f>AVERAGE(AM$5:AM572)</f>
        <v>439.7957746478873</v>
      </c>
      <c r="AX572" s="112">
        <f>AVERAGE(AN$5:AN572)</f>
        <v>0.24471830985915494</v>
      </c>
      <c r="AY572" s="113">
        <f>AVERAGE(AO$5:AO572)</f>
        <v>263437.6690140845</v>
      </c>
      <c r="AZ572" s="113">
        <f>AVERAGE(AP$5:AP572)</f>
        <v>64126.163732394365</v>
      </c>
      <c r="BA572" s="113">
        <f>AVERAGE(AQ$5:AQ572)</f>
        <v>203355.16725352113</v>
      </c>
      <c r="BB572" s="118">
        <f>AVERAGE($AT$5:AT572)</f>
        <v>0.97732394366197262</v>
      </c>
      <c r="BC572" s="10"/>
      <c r="BD572" s="10"/>
      <c r="BE572" s="10"/>
      <c r="BF572" s="10"/>
      <c r="BG572" s="6"/>
    </row>
    <row r="573" spans="1:59" x14ac:dyDescent="0.25">
      <c r="A573" s="116">
        <v>569</v>
      </c>
      <c r="B573" s="116">
        <v>521</v>
      </c>
      <c r="C573" s="116">
        <v>31</v>
      </c>
      <c r="D573" s="116">
        <v>43</v>
      </c>
      <c r="E573" s="117">
        <v>4274.3968233668538</v>
      </c>
      <c r="F573" s="116">
        <v>439</v>
      </c>
      <c r="G573" s="116">
        <v>0</v>
      </c>
      <c r="H573" s="117">
        <v>219061</v>
      </c>
      <c r="I573" s="117">
        <v>63900</v>
      </c>
      <c r="J573" s="117">
        <v>159461</v>
      </c>
      <c r="K573" s="116" t="s">
        <v>123</v>
      </c>
      <c r="L573" s="116" t="s">
        <v>123</v>
      </c>
      <c r="M573" s="120">
        <v>0.97555555555555551</v>
      </c>
      <c r="N573" s="126"/>
      <c r="O573" s="126"/>
      <c r="P573" s="112">
        <f>AVERAGE($F$5:F573)</f>
        <v>436.21968365553602</v>
      </c>
      <c r="Q573" s="112">
        <f>AVERAGE(G$5:G573)</f>
        <v>4.9209138840070298E-2</v>
      </c>
      <c r="R573" s="113">
        <f>AVERAGE(H$5:H573)</f>
        <v>217673.62214411248</v>
      </c>
      <c r="S573" s="113">
        <f>AVERAGE(I$5:I573)</f>
        <v>63646.523725834799</v>
      </c>
      <c r="T573" s="113">
        <f>AVERAGE(J$5:J573)</f>
        <v>158600.20913884006</v>
      </c>
      <c r="U573" s="118">
        <f>AVERAGE($M$5:M573)</f>
        <v>0.96937707479007906</v>
      </c>
      <c r="AH573" s="116">
        <v>569</v>
      </c>
      <c r="AI573" s="116">
        <v>520</v>
      </c>
      <c r="AJ573" s="116">
        <v>37</v>
      </c>
      <c r="AK573" s="116">
        <v>35</v>
      </c>
      <c r="AL573" s="117">
        <v>3629.2577524967164</v>
      </c>
      <c r="AM573" s="116">
        <v>447</v>
      </c>
      <c r="AN573" s="116">
        <v>0</v>
      </c>
      <c r="AO573" s="117">
        <v>267753</v>
      </c>
      <c r="AP573" s="117">
        <v>64700</v>
      </c>
      <c r="AQ573" s="117">
        <v>206553</v>
      </c>
      <c r="AR573" s="116" t="s">
        <v>123</v>
      </c>
      <c r="AS573" s="116" t="s">
        <v>123</v>
      </c>
      <c r="AT573" s="120">
        <v>0.99333333333333329</v>
      </c>
      <c r="AU573" s="126"/>
      <c r="AV573" s="126"/>
      <c r="AW573" s="112">
        <f>AVERAGE(AM$5:AM573)</f>
        <v>439.80843585237261</v>
      </c>
      <c r="AX573" s="112">
        <f>AVERAGE(AN$5:AN573)</f>
        <v>0.24428822495606328</v>
      </c>
      <c r="AY573" s="113">
        <f>AVERAGE(AO$5:AO573)</f>
        <v>263445.25307557115</v>
      </c>
      <c r="AZ573" s="113">
        <f>AVERAGE(AP$5:AP573)</f>
        <v>64127.17223198594</v>
      </c>
      <c r="BA573" s="113">
        <f>AVERAGE(AQ$5:AQ573)</f>
        <v>203360.78734622145</v>
      </c>
      <c r="BB573" s="118">
        <f>AVERAGE($AT$5:AT573)</f>
        <v>0.97735207967193993</v>
      </c>
      <c r="BC573" s="6"/>
      <c r="BD573" s="6"/>
      <c r="BE573" s="6"/>
      <c r="BF573" s="6"/>
      <c r="BG573" s="10"/>
    </row>
    <row r="574" spans="1:59" x14ac:dyDescent="0.25">
      <c r="A574" s="116">
        <v>570</v>
      </c>
      <c r="B574" s="116">
        <v>547</v>
      </c>
      <c r="C574" s="116">
        <v>41</v>
      </c>
      <c r="D574" s="116">
        <v>51</v>
      </c>
      <c r="E574" s="117">
        <v>2867.6797010059145</v>
      </c>
      <c r="F574" s="116">
        <v>431</v>
      </c>
      <c r="G574" s="116">
        <v>0</v>
      </c>
      <c r="H574" s="117">
        <v>215069</v>
      </c>
      <c r="I574" s="117">
        <v>63100</v>
      </c>
      <c r="J574" s="117">
        <v>157069</v>
      </c>
      <c r="K574" s="116" t="s">
        <v>123</v>
      </c>
      <c r="L574" s="116" t="s">
        <v>123</v>
      </c>
      <c r="M574" s="120">
        <v>0.95777777777777773</v>
      </c>
      <c r="N574" s="126"/>
      <c r="O574" s="126"/>
      <c r="P574" s="112">
        <f>AVERAGE($F$5:F574)</f>
        <v>436.21052631578948</v>
      </c>
      <c r="Q574" s="112">
        <f>AVERAGE(G$5:G574)</f>
        <v>4.912280701754386E-2</v>
      </c>
      <c r="R574" s="113">
        <f>AVERAGE(H$5:H574)</f>
        <v>217669.05263157896</v>
      </c>
      <c r="S574" s="113">
        <f>AVERAGE(I$5:I574)</f>
        <v>63645.564912280701</v>
      </c>
      <c r="T574" s="113">
        <f>AVERAGE(J$5:J574)</f>
        <v>158597.52280701755</v>
      </c>
      <c r="U574" s="118">
        <f>AVERAGE($M$5:M574)</f>
        <v>0.96935672514619775</v>
      </c>
      <c r="AH574" s="116">
        <v>570</v>
      </c>
      <c r="AI574" s="116">
        <v>531</v>
      </c>
      <c r="AJ574" s="116">
        <v>27</v>
      </c>
      <c r="AK574" s="116">
        <v>52</v>
      </c>
      <c r="AL574" s="117">
        <v>3703.9098800247921</v>
      </c>
      <c r="AM574" s="116">
        <v>430</v>
      </c>
      <c r="AN574" s="116">
        <v>0</v>
      </c>
      <c r="AO574" s="117">
        <v>257570</v>
      </c>
      <c r="AP574" s="117">
        <v>63000</v>
      </c>
      <c r="AQ574" s="117">
        <v>199770</v>
      </c>
      <c r="AR574" s="116" t="s">
        <v>123</v>
      </c>
      <c r="AS574" s="116" t="s">
        <v>123</v>
      </c>
      <c r="AT574" s="120">
        <v>0.9555555555555556</v>
      </c>
      <c r="AU574" s="126"/>
      <c r="AV574" s="126"/>
      <c r="AW574" s="112">
        <f>AVERAGE(AM$5:AM574)</f>
        <v>439.79122807017546</v>
      </c>
      <c r="AX574" s="112">
        <f>AVERAGE(AN$5:AN574)</f>
        <v>0.24385964912280703</v>
      </c>
      <c r="AY574" s="113">
        <f>AVERAGE(AO$5:AO574)</f>
        <v>263434.94561403507</v>
      </c>
      <c r="AZ574" s="113">
        <f>AVERAGE(AP$5:AP574)</f>
        <v>64125.194736842102</v>
      </c>
      <c r="BA574" s="113">
        <f>AVERAGE(AQ$5:AQ574)</f>
        <v>203354.48771929825</v>
      </c>
      <c r="BB574" s="118">
        <f>AVERAGE($AT$5:AT574)</f>
        <v>0.97731384015594613</v>
      </c>
    </row>
    <row r="575" spans="1:59" x14ac:dyDescent="0.25">
      <c r="A575" s="116">
        <v>571</v>
      </c>
      <c r="B575" s="116">
        <v>524</v>
      </c>
      <c r="C575" s="116">
        <v>40</v>
      </c>
      <c r="D575" s="116">
        <v>43</v>
      </c>
      <c r="E575" s="117">
        <v>2737.0334923698165</v>
      </c>
      <c r="F575" s="116">
        <v>439</v>
      </c>
      <c r="G575" s="116">
        <v>0</v>
      </c>
      <c r="H575" s="117">
        <v>219061</v>
      </c>
      <c r="I575" s="117">
        <v>63900</v>
      </c>
      <c r="J575" s="117">
        <v>159461</v>
      </c>
      <c r="K575" s="116" t="s">
        <v>123</v>
      </c>
      <c r="L575" s="116" t="s">
        <v>123</v>
      </c>
      <c r="M575" s="120">
        <v>0.97555555555555551</v>
      </c>
      <c r="N575" s="126"/>
      <c r="O575" s="126"/>
      <c r="P575" s="112">
        <f>AVERAGE($F$5:F575)</f>
        <v>436.21541155866902</v>
      </c>
      <c r="Q575" s="112">
        <f>AVERAGE(G$5:G575)</f>
        <v>4.9036777583187391E-2</v>
      </c>
      <c r="R575" s="113">
        <f>AVERAGE(H$5:H575)</f>
        <v>217671.49036777584</v>
      </c>
      <c r="S575" s="113">
        <f>AVERAGE(I$5:I575)</f>
        <v>63646.010507880914</v>
      </c>
      <c r="T575" s="113">
        <f>AVERAGE(J$5:J575)</f>
        <v>158599.0350262697</v>
      </c>
      <c r="U575" s="118">
        <f>AVERAGE($M$5:M575)</f>
        <v>0.96936758124148548</v>
      </c>
      <c r="AH575" s="116">
        <v>571</v>
      </c>
      <c r="AI575" s="116">
        <v>535</v>
      </c>
      <c r="AJ575" s="116">
        <v>46</v>
      </c>
      <c r="AK575" s="116">
        <v>35</v>
      </c>
      <c r="AL575" s="117">
        <v>2902.8805289162697</v>
      </c>
      <c r="AM575" s="116">
        <v>447</v>
      </c>
      <c r="AN575" s="116">
        <v>0</v>
      </c>
      <c r="AO575" s="117">
        <v>267753</v>
      </c>
      <c r="AP575" s="117">
        <v>64700</v>
      </c>
      <c r="AQ575" s="117">
        <v>206553</v>
      </c>
      <c r="AR575" s="116" t="s">
        <v>123</v>
      </c>
      <c r="AS575" s="116" t="s">
        <v>123</v>
      </c>
      <c r="AT575" s="120">
        <v>0.99333333333333329</v>
      </c>
      <c r="AU575" s="126"/>
      <c r="AV575" s="126"/>
      <c r="AW575" s="112">
        <f>AVERAGE(AM$5:AM575)</f>
        <v>439.80385288966727</v>
      </c>
      <c r="AX575" s="112">
        <f>AVERAGE(AN$5:AN575)</f>
        <v>0.24343257443082311</v>
      </c>
      <c r="AY575" s="113">
        <f>AVERAGE(AO$5:AO575)</f>
        <v>263442.50788091071</v>
      </c>
      <c r="AZ575" s="113">
        <f>AVERAGE(AP$5:AP575)</f>
        <v>64126.201401050785</v>
      </c>
      <c r="BA575" s="113">
        <f>AVERAGE(AQ$5:AQ575)</f>
        <v>203360.08931698775</v>
      </c>
      <c r="BB575" s="118">
        <f>AVERAGE($AT$5:AT575)</f>
        <v>0.97734189531037241</v>
      </c>
      <c r="BC575" s="6"/>
      <c r="BD575" s="6"/>
      <c r="BE575" s="6"/>
      <c r="BF575" s="6"/>
      <c r="BG575" s="6"/>
    </row>
    <row r="576" spans="1:59" x14ac:dyDescent="0.25">
      <c r="A576" s="116">
        <v>572</v>
      </c>
      <c r="B576" s="116">
        <v>520</v>
      </c>
      <c r="C576" s="116">
        <v>36</v>
      </c>
      <c r="D576" s="116">
        <v>35</v>
      </c>
      <c r="E576" s="117">
        <v>4646.6743556541578</v>
      </c>
      <c r="F576" s="116">
        <v>447</v>
      </c>
      <c r="G576" s="116">
        <v>0</v>
      </c>
      <c r="H576" s="117">
        <v>223053</v>
      </c>
      <c r="I576" s="117">
        <v>64700</v>
      </c>
      <c r="J576" s="117">
        <v>161853</v>
      </c>
      <c r="K576" s="116" t="s">
        <v>123</v>
      </c>
      <c r="L576" s="116" t="s">
        <v>123</v>
      </c>
      <c r="M576" s="120">
        <v>0.99333333333333329</v>
      </c>
      <c r="N576" s="126"/>
      <c r="O576" s="126"/>
      <c r="P576" s="112">
        <f>AVERAGE($F$5:F576)</f>
        <v>436.23426573426576</v>
      </c>
      <c r="Q576" s="112">
        <f>AVERAGE(G$5:G576)</f>
        <v>4.8951048951048952E-2</v>
      </c>
      <c r="R576" s="113">
        <f>AVERAGE(H$5:H576)</f>
        <v>217680.8986013986</v>
      </c>
      <c r="S576" s="113">
        <f>AVERAGE(I$5:I576)</f>
        <v>63647.853146853144</v>
      </c>
      <c r="T576" s="113">
        <f>AVERAGE(J$5:J576)</f>
        <v>158604.72377622378</v>
      </c>
      <c r="U576" s="118">
        <f>AVERAGE($M$5:M576)</f>
        <v>0.9694094794094783</v>
      </c>
      <c r="AH576" s="116">
        <v>572</v>
      </c>
      <c r="AI576" s="116">
        <v>586</v>
      </c>
      <c r="AJ576" s="116">
        <v>48</v>
      </c>
      <c r="AK576" s="116">
        <v>48</v>
      </c>
      <c r="AL576" s="117">
        <v>4929.3318304902941</v>
      </c>
      <c r="AM576" s="116">
        <v>434</v>
      </c>
      <c r="AN576" s="116">
        <v>0</v>
      </c>
      <c r="AO576" s="117">
        <v>259966</v>
      </c>
      <c r="AP576" s="117">
        <v>63400</v>
      </c>
      <c r="AQ576" s="117">
        <v>201366</v>
      </c>
      <c r="AR576" s="116" t="s">
        <v>123</v>
      </c>
      <c r="AS576" s="116" t="s">
        <v>123</v>
      </c>
      <c r="AT576" s="120">
        <v>0.96444444444444444</v>
      </c>
      <c r="AU576" s="126"/>
      <c r="AV576" s="126"/>
      <c r="AW576" s="112">
        <f>AVERAGE(AM$5:AM576)</f>
        <v>439.79370629370629</v>
      </c>
      <c r="AX576" s="112">
        <f>AVERAGE(AN$5:AN576)</f>
        <v>0.24300699300699299</v>
      </c>
      <c r="AY576" s="113">
        <f>AVERAGE(AO$5:AO576)</f>
        <v>263436.43006993009</v>
      </c>
      <c r="AZ576" s="113">
        <f>AVERAGE(AP$5:AP576)</f>
        <v>64124.931818181816</v>
      </c>
      <c r="BA576" s="113">
        <f>AVERAGE(AQ$5:AQ576)</f>
        <v>203356.60314685316</v>
      </c>
      <c r="BB576" s="118">
        <f>AVERAGE($AT$5:AT576)</f>
        <v>0.97731934731934811</v>
      </c>
      <c r="BC576" s="10"/>
      <c r="BD576" s="10"/>
      <c r="BE576" s="10"/>
      <c r="BF576" s="10"/>
      <c r="BG576" s="6"/>
    </row>
    <row r="577" spans="1:59" x14ac:dyDescent="0.25">
      <c r="A577" s="116">
        <v>573</v>
      </c>
      <c r="B577" s="116">
        <v>586</v>
      </c>
      <c r="C577" s="116">
        <v>29</v>
      </c>
      <c r="D577" s="116">
        <v>55</v>
      </c>
      <c r="E577" s="117">
        <v>2971.4195112357493</v>
      </c>
      <c r="F577" s="116">
        <v>427</v>
      </c>
      <c r="G577" s="116">
        <v>0</v>
      </c>
      <c r="H577" s="117">
        <v>213073</v>
      </c>
      <c r="I577" s="117">
        <v>62700</v>
      </c>
      <c r="J577" s="117">
        <v>155873</v>
      </c>
      <c r="K577" s="116" t="s">
        <v>123</v>
      </c>
      <c r="L577" s="116" t="s">
        <v>123</v>
      </c>
      <c r="M577" s="120">
        <v>0.94888888888888889</v>
      </c>
      <c r="N577" s="126"/>
      <c r="O577" s="126"/>
      <c r="P577" s="112">
        <f>AVERAGE($F$5:F577)</f>
        <v>436.21815008726003</v>
      </c>
      <c r="Q577" s="112">
        <f>AVERAGE(G$5:G577)</f>
        <v>4.8865619546247817E-2</v>
      </c>
      <c r="R577" s="113">
        <f>AVERAGE(H$5:H577)</f>
        <v>217672.85689354275</v>
      </c>
      <c r="S577" s="113">
        <f>AVERAGE(I$5:I577)</f>
        <v>63646.198952879582</v>
      </c>
      <c r="T577" s="113">
        <f>AVERAGE(J$5:J577)</f>
        <v>158599.95636998254</v>
      </c>
      <c r="U577" s="118">
        <f>AVERAGE($M$5:M577)</f>
        <v>0.96937366686057669</v>
      </c>
      <c r="AH577" s="116">
        <v>573</v>
      </c>
      <c r="AI577" s="116">
        <v>487</v>
      </c>
      <c r="AJ577" s="116">
        <v>44</v>
      </c>
      <c r="AK577" s="116">
        <v>35</v>
      </c>
      <c r="AL577" s="117">
        <v>2946.9781925878801</v>
      </c>
      <c r="AM577" s="116">
        <v>447</v>
      </c>
      <c r="AN577" s="116">
        <v>0</v>
      </c>
      <c r="AO577" s="117">
        <v>267753</v>
      </c>
      <c r="AP577" s="117">
        <v>64700</v>
      </c>
      <c r="AQ577" s="117">
        <v>206553</v>
      </c>
      <c r="AR577" s="116" t="s">
        <v>123</v>
      </c>
      <c r="AS577" s="116" t="s">
        <v>123</v>
      </c>
      <c r="AT577" s="120">
        <v>0.99333333333333329</v>
      </c>
      <c r="AU577" s="126"/>
      <c r="AV577" s="126"/>
      <c r="AW577" s="112">
        <f>AVERAGE(AM$5:AM577)</f>
        <v>439.80628272251312</v>
      </c>
      <c r="AX577" s="112">
        <f>AVERAGE(AN$5:AN577)</f>
        <v>0.2425828970331588</v>
      </c>
      <c r="AY577" s="113">
        <f>AVERAGE(AO$5:AO577)</f>
        <v>263443.96335078531</v>
      </c>
      <c r="AZ577" s="113">
        <f>AVERAGE(AP$5:AP577)</f>
        <v>64125.935427574172</v>
      </c>
      <c r="BA577" s="113">
        <f>AVERAGE(AQ$5:AQ577)</f>
        <v>203362.1815008726</v>
      </c>
      <c r="BB577" s="118">
        <f>AVERAGE($AT$5:AT577)</f>
        <v>0.9773472949389187</v>
      </c>
      <c r="BC577" s="6"/>
      <c r="BD577" s="6"/>
      <c r="BE577" s="6"/>
      <c r="BF577" s="6"/>
      <c r="BG577" s="10"/>
    </row>
    <row r="578" spans="1:59" x14ac:dyDescent="0.25">
      <c r="A578" s="116">
        <v>574</v>
      </c>
      <c r="B578" s="116">
        <v>561</v>
      </c>
      <c r="C578" s="116">
        <v>30</v>
      </c>
      <c r="D578" s="116">
        <v>46</v>
      </c>
      <c r="E578" s="117">
        <v>2304.4580535321402</v>
      </c>
      <c r="F578" s="116">
        <v>436</v>
      </c>
      <c r="G578" s="116">
        <v>0</v>
      </c>
      <c r="H578" s="117">
        <v>217564</v>
      </c>
      <c r="I578" s="117">
        <v>63600</v>
      </c>
      <c r="J578" s="117">
        <v>158564</v>
      </c>
      <c r="K578" s="116" t="s">
        <v>123</v>
      </c>
      <c r="L578" s="116" t="s">
        <v>123</v>
      </c>
      <c r="M578" s="120">
        <v>0.96888888888888891</v>
      </c>
      <c r="N578" s="126"/>
      <c r="O578" s="126"/>
      <c r="P578" s="112">
        <f>AVERAGE($F$5:F578)</f>
        <v>436.21777003484323</v>
      </c>
      <c r="Q578" s="112">
        <f>AVERAGE(G$5:G578)</f>
        <v>4.878048780487805E-2</v>
      </c>
      <c r="R578" s="113">
        <f>AVERAGE(H$5:H578)</f>
        <v>217672.66724738677</v>
      </c>
      <c r="S578" s="113">
        <f>AVERAGE(I$5:I578)</f>
        <v>63646.118466898952</v>
      </c>
      <c r="T578" s="113">
        <f>AVERAGE(J$5:J578)</f>
        <v>158599.89372822299</v>
      </c>
      <c r="U578" s="118">
        <f>AVERAGE($M$5:M578)</f>
        <v>0.96937282229965027</v>
      </c>
      <c r="AH578" s="116">
        <v>574</v>
      </c>
      <c r="AI578" s="116">
        <v>514</v>
      </c>
      <c r="AJ578" s="116">
        <v>50</v>
      </c>
      <c r="AK578" s="116">
        <v>41</v>
      </c>
      <c r="AL578" s="117">
        <v>4435.5174253449095</v>
      </c>
      <c r="AM578" s="116">
        <v>441</v>
      </c>
      <c r="AN578" s="116">
        <v>0</v>
      </c>
      <c r="AO578" s="117">
        <v>264159</v>
      </c>
      <c r="AP578" s="117">
        <v>64100</v>
      </c>
      <c r="AQ578" s="117">
        <v>204159</v>
      </c>
      <c r="AR578" s="116" t="s">
        <v>123</v>
      </c>
      <c r="AS578" s="116" t="s">
        <v>123</v>
      </c>
      <c r="AT578" s="120">
        <v>0.98</v>
      </c>
      <c r="AU578" s="126"/>
      <c r="AV578" s="126"/>
      <c r="AW578" s="112">
        <f>AVERAGE(AM$5:AM578)</f>
        <v>439.808362369338</v>
      </c>
      <c r="AX578" s="112">
        <f>AVERAGE(AN$5:AN578)</f>
        <v>0.24216027874564461</v>
      </c>
      <c r="AY578" s="113">
        <f>AVERAGE(AO$5:AO578)</f>
        <v>263445.20905923343</v>
      </c>
      <c r="AZ578" s="113">
        <f>AVERAGE(AP$5:AP578)</f>
        <v>64125.890243902439</v>
      </c>
      <c r="BA578" s="113">
        <f>AVERAGE(AQ$5:AQ578)</f>
        <v>203363.56968641115</v>
      </c>
      <c r="BB578" s="118">
        <f>AVERAGE($AT$5:AT578)</f>
        <v>0.97735191637630736</v>
      </c>
    </row>
    <row r="579" spans="1:59" x14ac:dyDescent="0.25">
      <c r="A579" s="116">
        <v>575</v>
      </c>
      <c r="B579" s="116">
        <v>550</v>
      </c>
      <c r="C579" s="116">
        <v>43</v>
      </c>
      <c r="D579" s="116">
        <v>41</v>
      </c>
      <c r="E579" s="117">
        <v>4097.7202005360505</v>
      </c>
      <c r="F579" s="116">
        <v>441</v>
      </c>
      <c r="G579" s="116">
        <v>0</v>
      </c>
      <c r="H579" s="117">
        <v>220059</v>
      </c>
      <c r="I579" s="117">
        <v>64100</v>
      </c>
      <c r="J579" s="117">
        <v>160059</v>
      </c>
      <c r="K579" s="116" t="s">
        <v>123</v>
      </c>
      <c r="L579" s="116" t="s">
        <v>123</v>
      </c>
      <c r="M579" s="120">
        <v>0.98</v>
      </c>
      <c r="N579" s="126"/>
      <c r="O579" s="126"/>
      <c r="P579" s="112">
        <f>AVERAGE($F$5:F579)</f>
        <v>436.22608695652173</v>
      </c>
      <c r="Q579" s="112">
        <f>AVERAGE(G$5:G579)</f>
        <v>4.8695652173913043E-2</v>
      </c>
      <c r="R579" s="113">
        <f>AVERAGE(H$5:H579)</f>
        <v>217676.81739130436</v>
      </c>
      <c r="S579" s="113">
        <f>AVERAGE(I$5:I579)</f>
        <v>63646.907826086957</v>
      </c>
      <c r="T579" s="113">
        <f>AVERAGE(J$5:J579)</f>
        <v>158602.43130434782</v>
      </c>
      <c r="U579" s="118">
        <f>AVERAGE($M$5:M579)</f>
        <v>0.96939130434782483</v>
      </c>
      <c r="AH579" s="116">
        <v>575</v>
      </c>
      <c r="AI579" s="116">
        <v>497</v>
      </c>
      <c r="AJ579" s="116">
        <v>50</v>
      </c>
      <c r="AK579" s="116">
        <v>34</v>
      </c>
      <c r="AL579" s="117">
        <v>4211.4951744116906</v>
      </c>
      <c r="AM579" s="116">
        <v>448</v>
      </c>
      <c r="AN579" s="116">
        <v>0</v>
      </c>
      <c r="AO579" s="117">
        <v>268352</v>
      </c>
      <c r="AP579" s="117">
        <v>64800</v>
      </c>
      <c r="AQ579" s="117">
        <v>206952</v>
      </c>
      <c r="AR579" s="116" t="s">
        <v>123</v>
      </c>
      <c r="AS579" s="116" t="s">
        <v>123</v>
      </c>
      <c r="AT579" s="120">
        <v>0.99555555555555553</v>
      </c>
      <c r="AU579" s="126"/>
      <c r="AV579" s="126"/>
      <c r="AW579" s="112">
        <f>AVERAGE(AM$5:AM579)</f>
        <v>439.82260869565215</v>
      </c>
      <c r="AX579" s="112">
        <f>AVERAGE(AN$5:AN579)</f>
        <v>0.2417391304347826</v>
      </c>
      <c r="AY579" s="113">
        <f>AVERAGE(AO$5:AO579)</f>
        <v>263453.74260869564</v>
      </c>
      <c r="AZ579" s="113">
        <f>AVERAGE(AP$5:AP579)</f>
        <v>64127.062608695654</v>
      </c>
      <c r="BA579" s="113">
        <f>AVERAGE(AQ$5:AQ579)</f>
        <v>203369.81043478262</v>
      </c>
      <c r="BB579" s="118">
        <f>AVERAGE($AT$5:AT579)</f>
        <v>0.97738357487922789</v>
      </c>
      <c r="BC579" s="6"/>
      <c r="BD579" s="6"/>
      <c r="BE579" s="6"/>
      <c r="BF579" s="6"/>
      <c r="BG579" s="6"/>
    </row>
    <row r="580" spans="1:59" x14ac:dyDescent="0.25">
      <c r="A580" s="116">
        <v>576</v>
      </c>
      <c r="B580" s="116">
        <v>586</v>
      </c>
      <c r="C580" s="116">
        <v>39</v>
      </c>
      <c r="D580" s="116">
        <v>50</v>
      </c>
      <c r="E580" s="117">
        <v>2835.7574632942355</v>
      </c>
      <c r="F580" s="116">
        <v>432</v>
      </c>
      <c r="G580" s="116">
        <v>0</v>
      </c>
      <c r="H580" s="117">
        <v>215568</v>
      </c>
      <c r="I580" s="117">
        <v>63200</v>
      </c>
      <c r="J580" s="117">
        <v>157368</v>
      </c>
      <c r="K580" s="116" t="s">
        <v>123</v>
      </c>
      <c r="L580" s="116" t="s">
        <v>123</v>
      </c>
      <c r="M580" s="120">
        <v>0.96</v>
      </c>
      <c r="N580" s="126"/>
      <c r="O580" s="126"/>
      <c r="P580" s="112">
        <f>AVERAGE($F$5:F580)</f>
        <v>436.21875</v>
      </c>
      <c r="Q580" s="112">
        <f>AVERAGE(G$5:G580)</f>
        <v>4.8611111111111112E-2</v>
      </c>
      <c r="R580" s="113">
        <f>AVERAGE(H$5:H580)</f>
        <v>217673.15625</v>
      </c>
      <c r="S580" s="113">
        <f>AVERAGE(I$5:I580)</f>
        <v>63646.131944444445</v>
      </c>
      <c r="T580" s="113">
        <f>AVERAGE(J$5:J580)</f>
        <v>158600.28819444444</v>
      </c>
      <c r="U580" s="118">
        <f>AVERAGE($M$5:M580)</f>
        <v>0.96937499999999888</v>
      </c>
      <c r="AH580" s="116">
        <v>576</v>
      </c>
      <c r="AI580" s="116">
        <v>423</v>
      </c>
      <c r="AJ580" s="116">
        <v>39</v>
      </c>
      <c r="AK580" s="116">
        <v>42</v>
      </c>
      <c r="AL580" s="117">
        <v>4697.5354798442331</v>
      </c>
      <c r="AM580" s="116">
        <v>420</v>
      </c>
      <c r="AN580" s="116">
        <v>0</v>
      </c>
      <c r="AO580" s="117">
        <v>251580</v>
      </c>
      <c r="AP580" s="117">
        <v>62000</v>
      </c>
      <c r="AQ580" s="117">
        <v>193780</v>
      </c>
      <c r="AR580" s="116" t="s">
        <v>123</v>
      </c>
      <c r="AS580" s="116" t="s">
        <v>123</v>
      </c>
      <c r="AT580" s="120">
        <v>0.93333333333333335</v>
      </c>
      <c r="AU580" s="126"/>
      <c r="AV580" s="126"/>
      <c r="AW580" s="112">
        <f>AVERAGE(AM$5:AM580)</f>
        <v>439.78819444444446</v>
      </c>
      <c r="AX580" s="112">
        <f>AVERAGE(AN$5:AN580)</f>
        <v>0.24131944444444445</v>
      </c>
      <c r="AY580" s="113">
        <f>AVERAGE(AO$5:AO580)</f>
        <v>263433.12847222225</v>
      </c>
      <c r="AZ580" s="113">
        <f>AVERAGE(AP$5:AP580)</f>
        <v>64123.369791666664</v>
      </c>
      <c r="BA580" s="113">
        <f>AVERAGE(AQ$5:AQ580)</f>
        <v>203353.16145833334</v>
      </c>
      <c r="BB580" s="118">
        <f>AVERAGE($AT$5:AT580)</f>
        <v>0.97730709876543287</v>
      </c>
      <c r="BC580" s="10"/>
      <c r="BD580" s="10"/>
      <c r="BE580" s="10"/>
      <c r="BF580" s="10"/>
      <c r="BG580" s="6"/>
    </row>
    <row r="581" spans="1:59" x14ac:dyDescent="0.25">
      <c r="A581" s="116">
        <v>577</v>
      </c>
      <c r="B581" s="116">
        <v>556</v>
      </c>
      <c r="C581" s="116">
        <v>36</v>
      </c>
      <c r="D581" s="116">
        <v>48</v>
      </c>
      <c r="E581" s="117">
        <v>2573.9029645278665</v>
      </c>
      <c r="F581" s="116">
        <v>434</v>
      </c>
      <c r="G581" s="116">
        <v>0</v>
      </c>
      <c r="H581" s="117">
        <v>216566</v>
      </c>
      <c r="I581" s="117">
        <v>63400</v>
      </c>
      <c r="J581" s="117">
        <v>157966</v>
      </c>
      <c r="K581" s="116" t="s">
        <v>123</v>
      </c>
      <c r="L581" s="116" t="s">
        <v>123</v>
      </c>
      <c r="M581" s="120">
        <v>0.96444444444444444</v>
      </c>
      <c r="N581" s="126"/>
      <c r="O581" s="126"/>
      <c r="P581" s="112">
        <f>AVERAGE($F$5:F581)</f>
        <v>436.2149046793761</v>
      </c>
      <c r="Q581" s="112">
        <f>AVERAGE(G$5:G581)</f>
        <v>4.852686308492201E-2</v>
      </c>
      <c r="R581" s="113">
        <f>AVERAGE(H$5:H581)</f>
        <v>217671.23743500866</v>
      </c>
      <c r="S581" s="113">
        <f>AVERAGE(I$5:I581)</f>
        <v>63645.705372616983</v>
      </c>
      <c r="T581" s="113">
        <f>AVERAGE(J$5:J581)</f>
        <v>158599.18890814559</v>
      </c>
      <c r="U581" s="118">
        <f>AVERAGE($M$5:M581)</f>
        <v>0.96936645484305684</v>
      </c>
      <c r="AH581" s="116">
        <v>577</v>
      </c>
      <c r="AI581" s="116">
        <v>496</v>
      </c>
      <c r="AJ581" s="116">
        <v>38</v>
      </c>
      <c r="AK581" s="116">
        <v>49</v>
      </c>
      <c r="AL581" s="117">
        <v>3215.7983618201206</v>
      </c>
      <c r="AM581" s="116">
        <v>433</v>
      </c>
      <c r="AN581" s="116">
        <v>0</v>
      </c>
      <c r="AO581" s="117">
        <v>259367</v>
      </c>
      <c r="AP581" s="117">
        <v>63300</v>
      </c>
      <c r="AQ581" s="117">
        <v>200967</v>
      </c>
      <c r="AR581" s="116" t="s">
        <v>123</v>
      </c>
      <c r="AS581" s="116" t="s">
        <v>123</v>
      </c>
      <c r="AT581" s="120">
        <v>0.9622222222222222</v>
      </c>
      <c r="AU581" s="126"/>
      <c r="AV581" s="126"/>
      <c r="AW581" s="112">
        <f>AVERAGE(AM$5:AM581)</f>
        <v>439.77642980935877</v>
      </c>
      <c r="AX581" s="112">
        <f>AVERAGE(AN$5:AN581)</f>
        <v>0.24090121317157712</v>
      </c>
      <c r="AY581" s="113">
        <f>AVERAGE(AO$5:AO581)</f>
        <v>263426.08145580592</v>
      </c>
      <c r="AZ581" s="113">
        <f>AVERAGE(AP$5:AP581)</f>
        <v>64121.942807625652</v>
      </c>
      <c r="BA581" s="113">
        <f>AVERAGE(AQ$5:AQ581)</f>
        <v>203349.0259965338</v>
      </c>
      <c r="BB581" s="118">
        <f>AVERAGE($AT$5:AT581)</f>
        <v>0.97728095513190905</v>
      </c>
      <c r="BC581" s="6"/>
      <c r="BD581" s="6"/>
      <c r="BE581" s="6"/>
      <c r="BF581" s="6"/>
      <c r="BG581" s="10"/>
    </row>
    <row r="582" spans="1:59" x14ac:dyDescent="0.25">
      <c r="A582" s="116">
        <v>578</v>
      </c>
      <c r="B582" s="116">
        <v>561</v>
      </c>
      <c r="C582" s="116">
        <v>41</v>
      </c>
      <c r="D582" s="116">
        <v>42</v>
      </c>
      <c r="E582" s="117">
        <v>2833.3240053693098</v>
      </c>
      <c r="F582" s="116">
        <v>440</v>
      </c>
      <c r="G582" s="116">
        <v>0</v>
      </c>
      <c r="H582" s="117">
        <v>219560</v>
      </c>
      <c r="I582" s="117">
        <v>64000</v>
      </c>
      <c r="J582" s="117">
        <v>159760</v>
      </c>
      <c r="K582" s="116" t="s">
        <v>123</v>
      </c>
      <c r="L582" s="116" t="s">
        <v>123</v>
      </c>
      <c r="M582" s="120">
        <v>0.97777777777777775</v>
      </c>
      <c r="N582" s="126"/>
      <c r="O582" s="126"/>
      <c r="P582" s="112">
        <f>AVERAGE($F$5:F582)</f>
        <v>436.22145328719722</v>
      </c>
      <c r="Q582" s="112">
        <f>AVERAGE(G$5:G582)</f>
        <v>4.8442906574394463E-2</v>
      </c>
      <c r="R582" s="113">
        <f>AVERAGE(H$5:H582)</f>
        <v>217674.50519031141</v>
      </c>
      <c r="S582" s="113">
        <f>AVERAGE(I$5:I582)</f>
        <v>63646.318339100348</v>
      </c>
      <c r="T582" s="113">
        <f>AVERAGE(J$5:J582)</f>
        <v>158601.19723183391</v>
      </c>
      <c r="U582" s="118">
        <f>AVERAGE($M$5:M582)</f>
        <v>0.96938100730488153</v>
      </c>
      <c r="AH582" s="116">
        <v>578</v>
      </c>
      <c r="AI582" s="116">
        <v>541</v>
      </c>
      <c r="AJ582" s="116">
        <v>42</v>
      </c>
      <c r="AK582" s="116">
        <v>34</v>
      </c>
      <c r="AL582" s="117">
        <v>2773.286298960099</v>
      </c>
      <c r="AM582" s="116">
        <v>448</v>
      </c>
      <c r="AN582" s="116">
        <v>0</v>
      </c>
      <c r="AO582" s="117">
        <v>268352</v>
      </c>
      <c r="AP582" s="117">
        <v>64800</v>
      </c>
      <c r="AQ582" s="117">
        <v>206952</v>
      </c>
      <c r="AR582" s="116" t="s">
        <v>123</v>
      </c>
      <c r="AS582" s="116" t="s">
        <v>123</v>
      </c>
      <c r="AT582" s="120">
        <v>0.99555555555555553</v>
      </c>
      <c r="AU582" s="126"/>
      <c r="AV582" s="126"/>
      <c r="AW582" s="112">
        <f>AVERAGE(AM$5:AM582)</f>
        <v>439.79065743944636</v>
      </c>
      <c r="AX582" s="112">
        <f>AVERAGE(AN$5:AN582)</f>
        <v>0.24048442906574394</v>
      </c>
      <c r="AY582" s="113">
        <f>AVERAGE(AO$5:AO582)</f>
        <v>263434.60380622838</v>
      </c>
      <c r="AZ582" s="113">
        <f>AVERAGE(AP$5:AP582)</f>
        <v>64123.115916955016</v>
      </c>
      <c r="BA582" s="113">
        <f>AVERAGE(AQ$5:AQ582)</f>
        <v>203355.25951557094</v>
      </c>
      <c r="BB582" s="118">
        <f>AVERAGE($AT$5:AT582)</f>
        <v>0.97731257208765931</v>
      </c>
    </row>
    <row r="583" spans="1:59" x14ac:dyDescent="0.25">
      <c r="A583" s="116">
        <v>579</v>
      </c>
      <c r="B583" s="116">
        <v>593</v>
      </c>
      <c r="C583" s="116">
        <v>37</v>
      </c>
      <c r="D583" s="116">
        <v>47</v>
      </c>
      <c r="E583" s="117">
        <v>2169.2429346199383</v>
      </c>
      <c r="F583" s="116">
        <v>435</v>
      </c>
      <c r="G583" s="116">
        <v>0</v>
      </c>
      <c r="H583" s="117">
        <v>217065</v>
      </c>
      <c r="I583" s="117">
        <v>63500</v>
      </c>
      <c r="J583" s="117">
        <v>158265</v>
      </c>
      <c r="K583" s="116" t="s">
        <v>123</v>
      </c>
      <c r="L583" s="116" t="s">
        <v>123</v>
      </c>
      <c r="M583" s="120">
        <v>0.96666666666666667</v>
      </c>
      <c r="N583" s="126"/>
      <c r="O583" s="126"/>
      <c r="P583" s="112">
        <f>AVERAGE($F$5:F583)</f>
        <v>436.21934369602764</v>
      </c>
      <c r="Q583" s="112">
        <f>AVERAGE(G$5:G583)</f>
        <v>4.8359240069084632E-2</v>
      </c>
      <c r="R583" s="113">
        <f>AVERAGE(H$5:H583)</f>
        <v>217673.4525043178</v>
      </c>
      <c r="S583" s="113">
        <f>AVERAGE(I$5:I583)</f>
        <v>63646.065630397236</v>
      </c>
      <c r="T583" s="113">
        <f>AVERAGE(J$5:J583)</f>
        <v>158600.61658031089</v>
      </c>
      <c r="U583" s="118">
        <f>AVERAGE($M$5:M583)</f>
        <v>0.96937631932450474</v>
      </c>
      <c r="AH583" s="116">
        <v>579</v>
      </c>
      <c r="AI583" s="116">
        <v>571</v>
      </c>
      <c r="AJ583" s="116">
        <v>43</v>
      </c>
      <c r="AK583" s="116">
        <v>42</v>
      </c>
      <c r="AL583" s="117">
        <v>3173.3441175123107</v>
      </c>
      <c r="AM583" s="116">
        <v>440</v>
      </c>
      <c r="AN583" s="116">
        <v>0</v>
      </c>
      <c r="AO583" s="117">
        <v>263560</v>
      </c>
      <c r="AP583" s="117">
        <v>64000</v>
      </c>
      <c r="AQ583" s="117">
        <v>203760</v>
      </c>
      <c r="AR583" s="116" t="s">
        <v>123</v>
      </c>
      <c r="AS583" s="116" t="s">
        <v>123</v>
      </c>
      <c r="AT583" s="120">
        <v>0.97777777777777775</v>
      </c>
      <c r="AU583" s="126"/>
      <c r="AV583" s="126"/>
      <c r="AW583" s="112">
        <f>AVERAGE(AM$5:AM583)</f>
        <v>439.79101899827288</v>
      </c>
      <c r="AX583" s="112">
        <f>AVERAGE(AN$5:AN583)</f>
        <v>0.24006908462867013</v>
      </c>
      <c r="AY583" s="113">
        <f>AVERAGE(AO$5:AO583)</f>
        <v>263434.82037996547</v>
      </c>
      <c r="AZ583" s="113">
        <f>AVERAGE(AP$5:AP583)</f>
        <v>64122.903281519859</v>
      </c>
      <c r="BA583" s="113">
        <f>AVERAGE(AQ$5:AQ583)</f>
        <v>203355.95854922279</v>
      </c>
      <c r="BB583" s="118">
        <f>AVERAGE($AT$5:AT583)</f>
        <v>0.97731337555171827</v>
      </c>
      <c r="BC583" s="6"/>
      <c r="BD583" s="6"/>
      <c r="BE583" s="6"/>
      <c r="BF583" s="6"/>
      <c r="BG583" s="6"/>
    </row>
    <row r="584" spans="1:59" x14ac:dyDescent="0.25">
      <c r="A584" s="116">
        <v>580</v>
      </c>
      <c r="B584" s="116">
        <v>568</v>
      </c>
      <c r="C584" s="116">
        <v>38</v>
      </c>
      <c r="D584" s="116">
        <v>47</v>
      </c>
      <c r="E584" s="117">
        <v>4943.6577559048219</v>
      </c>
      <c r="F584" s="116">
        <v>435</v>
      </c>
      <c r="G584" s="116">
        <v>0</v>
      </c>
      <c r="H584" s="117">
        <v>217065</v>
      </c>
      <c r="I584" s="117">
        <v>63500</v>
      </c>
      <c r="J584" s="117">
        <v>158265</v>
      </c>
      <c r="K584" s="116" t="s">
        <v>123</v>
      </c>
      <c r="L584" s="116" t="s">
        <v>123</v>
      </c>
      <c r="M584" s="120">
        <v>0.96666666666666667</v>
      </c>
      <c r="N584" s="126"/>
      <c r="O584" s="126"/>
      <c r="P584" s="112">
        <f>AVERAGE($F$5:F584)</f>
        <v>436.21724137931034</v>
      </c>
      <c r="Q584" s="112">
        <f>AVERAGE(G$5:G584)</f>
        <v>4.8275862068965517E-2</v>
      </c>
      <c r="R584" s="113">
        <f>AVERAGE(H$5:H584)</f>
        <v>217672.40344827587</v>
      </c>
      <c r="S584" s="113">
        <f>AVERAGE(I$5:I584)</f>
        <v>63645.813793103451</v>
      </c>
      <c r="T584" s="113">
        <f>AVERAGE(J$5:J584)</f>
        <v>158600.03793103449</v>
      </c>
      <c r="U584" s="118">
        <f>AVERAGE($M$5:M584)</f>
        <v>0.96937164750957749</v>
      </c>
      <c r="AH584" s="116">
        <v>580</v>
      </c>
      <c r="AI584" s="116">
        <v>522</v>
      </c>
      <c r="AJ584" s="116">
        <v>43</v>
      </c>
      <c r="AK584" s="116">
        <v>41</v>
      </c>
      <c r="AL584" s="117">
        <v>3883.7756868575962</v>
      </c>
      <c r="AM584" s="116">
        <v>441</v>
      </c>
      <c r="AN584" s="116">
        <v>0</v>
      </c>
      <c r="AO584" s="117">
        <v>264159</v>
      </c>
      <c r="AP584" s="117">
        <v>64100</v>
      </c>
      <c r="AQ584" s="117">
        <v>204159</v>
      </c>
      <c r="AR584" s="116" t="s">
        <v>123</v>
      </c>
      <c r="AS584" s="116" t="s">
        <v>123</v>
      </c>
      <c r="AT584" s="120">
        <v>0.98</v>
      </c>
      <c r="AU584" s="126"/>
      <c r="AV584" s="126"/>
      <c r="AW584" s="112">
        <f>AVERAGE(AM$5:AM584)</f>
        <v>439.79310344827587</v>
      </c>
      <c r="AX584" s="112">
        <f>AVERAGE(AN$5:AN584)</f>
        <v>0.23965517241379311</v>
      </c>
      <c r="AY584" s="113">
        <f>AVERAGE(AO$5:AO584)</f>
        <v>263436.06896551722</v>
      </c>
      <c r="AZ584" s="113">
        <f>AVERAGE(AP$5:AP584)</f>
        <v>64122.863793103446</v>
      </c>
      <c r="BA584" s="113">
        <f>AVERAGE(AQ$5:AQ584)</f>
        <v>203357.34310344828</v>
      </c>
      <c r="BB584" s="118">
        <f>AVERAGE($AT$5:AT584)</f>
        <v>0.97731800766283605</v>
      </c>
      <c r="BC584" s="10"/>
      <c r="BD584" s="10"/>
      <c r="BE584" s="10"/>
      <c r="BF584" s="10"/>
      <c r="BG584" s="6"/>
    </row>
    <row r="585" spans="1:59" x14ac:dyDescent="0.25">
      <c r="A585" s="116">
        <v>581</v>
      </c>
      <c r="B585" s="116">
        <v>583</v>
      </c>
      <c r="C585" s="116">
        <v>35</v>
      </c>
      <c r="D585" s="116">
        <v>45</v>
      </c>
      <c r="E585" s="117">
        <v>3459.4895854302003</v>
      </c>
      <c r="F585" s="116">
        <v>437</v>
      </c>
      <c r="G585" s="116">
        <v>0</v>
      </c>
      <c r="H585" s="117">
        <v>218063</v>
      </c>
      <c r="I585" s="117">
        <v>63700</v>
      </c>
      <c r="J585" s="117">
        <v>158863</v>
      </c>
      <c r="K585" s="116" t="s">
        <v>123</v>
      </c>
      <c r="L585" s="116" t="s">
        <v>123</v>
      </c>
      <c r="M585" s="120">
        <v>0.97111111111111115</v>
      </c>
      <c r="N585" s="126"/>
      <c r="O585" s="126"/>
      <c r="P585" s="112">
        <f>AVERAGE($F$5:F585)</f>
        <v>436.21858864027541</v>
      </c>
      <c r="Q585" s="112">
        <f>AVERAGE(G$5:G585)</f>
        <v>4.8192771084337352E-2</v>
      </c>
      <c r="R585" s="113">
        <f>AVERAGE(H$5:H585)</f>
        <v>217673.07573149743</v>
      </c>
      <c r="S585" s="113">
        <f>AVERAGE(I$5:I585)</f>
        <v>63645.90705679862</v>
      </c>
      <c r="T585" s="113">
        <f>AVERAGE(J$5:J585)</f>
        <v>158600.49053356281</v>
      </c>
      <c r="U585" s="118">
        <f>AVERAGE($M$5:M585)</f>
        <v>0.96937464142283314</v>
      </c>
      <c r="AH585" s="116">
        <v>581</v>
      </c>
      <c r="AI585" s="116">
        <v>532</v>
      </c>
      <c r="AJ585" s="116">
        <v>37</v>
      </c>
      <c r="AK585" s="116">
        <v>57</v>
      </c>
      <c r="AL585" s="117">
        <v>4583.0482047024652</v>
      </c>
      <c r="AM585" s="116">
        <v>425</v>
      </c>
      <c r="AN585" s="116">
        <v>0</v>
      </c>
      <c r="AO585" s="117">
        <v>254575</v>
      </c>
      <c r="AP585" s="117">
        <v>62500</v>
      </c>
      <c r="AQ585" s="117">
        <v>197775</v>
      </c>
      <c r="AR585" s="116" t="s">
        <v>123</v>
      </c>
      <c r="AS585" s="116" t="s">
        <v>123</v>
      </c>
      <c r="AT585" s="120">
        <v>0.94444444444444442</v>
      </c>
      <c r="AU585" s="126"/>
      <c r="AV585" s="126"/>
      <c r="AW585" s="112">
        <f>AVERAGE(AM$5:AM585)</f>
        <v>439.76764199655764</v>
      </c>
      <c r="AX585" s="112">
        <f>AVERAGE(AN$5:AN585)</f>
        <v>0.23924268502581755</v>
      </c>
      <c r="AY585" s="113">
        <f>AVERAGE(AO$5:AO585)</f>
        <v>263420.81755593803</v>
      </c>
      <c r="AZ585" s="113">
        <f>AVERAGE(AP$5:AP585)</f>
        <v>64120.070567986229</v>
      </c>
      <c r="BA585" s="113">
        <f>AVERAGE(AQ$5:AQ585)</f>
        <v>203347.73493975904</v>
      </c>
      <c r="BB585" s="118">
        <f>AVERAGE($AT$5:AT585)</f>
        <v>0.97726142665901783</v>
      </c>
      <c r="BC585" s="6"/>
      <c r="BD585" s="6"/>
      <c r="BE585" s="6"/>
      <c r="BF585" s="6"/>
      <c r="BG585" s="10"/>
    </row>
    <row r="586" spans="1:59" x14ac:dyDescent="0.25">
      <c r="A586" s="116">
        <v>582</v>
      </c>
      <c r="B586" s="116">
        <v>541</v>
      </c>
      <c r="C586" s="116">
        <v>39</v>
      </c>
      <c r="D586" s="116">
        <v>45</v>
      </c>
      <c r="E586" s="117">
        <v>4268.0624988872496</v>
      </c>
      <c r="F586" s="116">
        <v>437</v>
      </c>
      <c r="G586" s="116">
        <v>0</v>
      </c>
      <c r="H586" s="117">
        <v>218063</v>
      </c>
      <c r="I586" s="117">
        <v>63700</v>
      </c>
      <c r="J586" s="117">
        <v>158863</v>
      </c>
      <c r="K586" s="116" t="s">
        <v>123</v>
      </c>
      <c r="L586" s="116" t="s">
        <v>123</v>
      </c>
      <c r="M586" s="120">
        <v>0.97111111111111115</v>
      </c>
      <c r="N586" s="126"/>
      <c r="O586" s="126"/>
      <c r="P586" s="112">
        <f>AVERAGE($F$5:F586)</f>
        <v>436.21993127147766</v>
      </c>
      <c r="Q586" s="112">
        <f>AVERAGE(G$5:G586)</f>
        <v>4.8109965635738834E-2</v>
      </c>
      <c r="R586" s="113">
        <f>AVERAGE(H$5:H586)</f>
        <v>217673.74570446735</v>
      </c>
      <c r="S586" s="113">
        <f>AVERAGE(I$5:I586)</f>
        <v>63646</v>
      </c>
      <c r="T586" s="113">
        <f>AVERAGE(J$5:J586)</f>
        <v>158600.94158075601</v>
      </c>
      <c r="U586" s="118">
        <f>AVERAGE($M$5:M586)</f>
        <v>0.96937762504772707</v>
      </c>
      <c r="AH586" s="116">
        <v>582</v>
      </c>
      <c r="AI586" s="116">
        <v>478</v>
      </c>
      <c r="AJ586" s="116">
        <v>48</v>
      </c>
      <c r="AK586" s="116">
        <v>39</v>
      </c>
      <c r="AL586" s="117">
        <v>4910.1681938097809</v>
      </c>
      <c r="AM586" s="116">
        <v>443</v>
      </c>
      <c r="AN586" s="116">
        <v>0</v>
      </c>
      <c r="AO586" s="117">
        <v>265357</v>
      </c>
      <c r="AP586" s="117">
        <v>64300</v>
      </c>
      <c r="AQ586" s="117">
        <v>204957</v>
      </c>
      <c r="AR586" s="116" t="s">
        <v>123</v>
      </c>
      <c r="AS586" s="116" t="s">
        <v>123</v>
      </c>
      <c r="AT586" s="120">
        <v>0.98444444444444446</v>
      </c>
      <c r="AU586" s="126"/>
      <c r="AV586" s="126"/>
      <c r="AW586" s="112">
        <f>AVERAGE(AM$5:AM586)</f>
        <v>439.77319587628864</v>
      </c>
      <c r="AX586" s="112">
        <f>AVERAGE(AN$5:AN586)</f>
        <v>0.23883161512027493</v>
      </c>
      <c r="AY586" s="113">
        <f>AVERAGE(AO$5:AO586)</f>
        <v>263424.1443298969</v>
      </c>
      <c r="AZ586" s="113">
        <f>AVERAGE(AP$5:AP586)</f>
        <v>64120.379725085913</v>
      </c>
      <c r="BA586" s="113">
        <f>AVERAGE(AQ$5:AQ586)</f>
        <v>203350.5</v>
      </c>
      <c r="BB586" s="118">
        <f>AVERAGE($AT$5:AT586)</f>
        <v>0.97727376861397552</v>
      </c>
    </row>
    <row r="587" spans="1:59" x14ac:dyDescent="0.25">
      <c r="A587" s="116">
        <v>583</v>
      </c>
      <c r="B587" s="116">
        <v>580</v>
      </c>
      <c r="C587" s="116">
        <v>41</v>
      </c>
      <c r="D587" s="116">
        <v>51</v>
      </c>
      <c r="E587" s="117">
        <v>2672.9263315696953</v>
      </c>
      <c r="F587" s="116">
        <v>431</v>
      </c>
      <c r="G587" s="116">
        <v>0</v>
      </c>
      <c r="H587" s="117">
        <v>215069</v>
      </c>
      <c r="I587" s="117">
        <v>63100</v>
      </c>
      <c r="J587" s="117">
        <v>157069</v>
      </c>
      <c r="K587" s="116" t="s">
        <v>123</v>
      </c>
      <c r="L587" s="116" t="s">
        <v>123</v>
      </c>
      <c r="M587" s="120">
        <v>0.95777777777777773</v>
      </c>
      <c r="N587" s="126"/>
      <c r="O587" s="126"/>
      <c r="P587" s="112">
        <f>AVERAGE($F$5:F587)</f>
        <v>436.21097770154375</v>
      </c>
      <c r="Q587" s="112">
        <f>AVERAGE(G$5:G587)</f>
        <v>4.8027444253859346E-2</v>
      </c>
      <c r="R587" s="113">
        <f>AVERAGE(H$5:H587)</f>
        <v>217669.27787307033</v>
      </c>
      <c r="S587" s="113">
        <f>AVERAGE(I$5:I587)</f>
        <v>63645.063464837047</v>
      </c>
      <c r="T587" s="113">
        <f>AVERAGE(J$5:J587)</f>
        <v>158598.31389365351</v>
      </c>
      <c r="U587" s="118">
        <f>AVERAGE($M$5:M587)</f>
        <v>0.96935772822565158</v>
      </c>
      <c r="AH587" s="116">
        <v>583</v>
      </c>
      <c r="AI587" s="116">
        <v>527</v>
      </c>
      <c r="AJ587" s="116">
        <v>41</v>
      </c>
      <c r="AK587" s="116">
        <v>44</v>
      </c>
      <c r="AL587" s="117">
        <v>4447.6545110780417</v>
      </c>
      <c r="AM587" s="116">
        <v>438</v>
      </c>
      <c r="AN587" s="116">
        <v>0</v>
      </c>
      <c r="AO587" s="117">
        <v>262362</v>
      </c>
      <c r="AP587" s="117">
        <v>63800</v>
      </c>
      <c r="AQ587" s="117">
        <v>202962</v>
      </c>
      <c r="AR587" s="116" t="s">
        <v>123</v>
      </c>
      <c r="AS587" s="116" t="s">
        <v>123</v>
      </c>
      <c r="AT587" s="120">
        <v>0.97333333333333338</v>
      </c>
      <c r="AU587" s="126"/>
      <c r="AV587" s="126"/>
      <c r="AW587" s="112">
        <f>AVERAGE(AM$5:AM587)</f>
        <v>439.77015437392794</v>
      </c>
      <c r="AX587" s="112">
        <f>AVERAGE(AN$5:AN587)</f>
        <v>0.23842195540308747</v>
      </c>
      <c r="AY587" s="113">
        <f>AVERAGE(AO$5:AO587)</f>
        <v>263422.32246998284</v>
      </c>
      <c r="AZ587" s="113">
        <f>AVERAGE(AP$5:AP587)</f>
        <v>64119.830188679247</v>
      </c>
      <c r="BA587" s="113">
        <f>AVERAGE(AQ$5:AQ587)</f>
        <v>203349.83361921099</v>
      </c>
      <c r="BB587" s="118">
        <f>AVERAGE($AT$5:AT587)</f>
        <v>0.97726700971984071</v>
      </c>
      <c r="BC587" s="6"/>
      <c r="BD587" s="6"/>
      <c r="BE587" s="6"/>
      <c r="BF587" s="6"/>
      <c r="BG587" s="6"/>
    </row>
    <row r="588" spans="1:59" x14ac:dyDescent="0.25">
      <c r="A588" s="116">
        <v>584</v>
      </c>
      <c r="B588" s="116">
        <v>632</v>
      </c>
      <c r="C588" s="116">
        <v>36</v>
      </c>
      <c r="D588" s="116">
        <v>43</v>
      </c>
      <c r="E588" s="117">
        <v>2909.9966966287443</v>
      </c>
      <c r="F588" s="116">
        <v>439</v>
      </c>
      <c r="G588" s="116">
        <v>0</v>
      </c>
      <c r="H588" s="117">
        <v>219061</v>
      </c>
      <c r="I588" s="117">
        <v>63900</v>
      </c>
      <c r="J588" s="117">
        <v>159461</v>
      </c>
      <c r="K588" s="116" t="s">
        <v>123</v>
      </c>
      <c r="L588" s="116" t="s">
        <v>123</v>
      </c>
      <c r="M588" s="120">
        <v>0.97555555555555551</v>
      </c>
      <c r="N588" s="126"/>
      <c r="O588" s="126"/>
      <c r="P588" s="112">
        <f>AVERAGE($F$5:F588)</f>
        <v>436.21575342465752</v>
      </c>
      <c r="Q588" s="112">
        <f>AVERAGE(G$5:G588)</f>
        <v>4.7945205479452052E-2</v>
      </c>
      <c r="R588" s="113">
        <f>AVERAGE(H$5:H588)</f>
        <v>217671.6609589041</v>
      </c>
      <c r="S588" s="113">
        <f>AVERAGE(I$5:I588)</f>
        <v>63645.5</v>
      </c>
      <c r="T588" s="113">
        <f>AVERAGE(J$5:J588)</f>
        <v>158599.79109589042</v>
      </c>
      <c r="U588" s="118">
        <f>AVERAGE($M$5:M588)</f>
        <v>0.96936834094368218</v>
      </c>
      <c r="AH588" s="116">
        <v>584</v>
      </c>
      <c r="AI588" s="116">
        <v>527</v>
      </c>
      <c r="AJ588" s="116">
        <v>34</v>
      </c>
      <c r="AK588" s="116">
        <v>44</v>
      </c>
      <c r="AL588" s="117">
        <v>3062.063015727088</v>
      </c>
      <c r="AM588" s="116">
        <v>438</v>
      </c>
      <c r="AN588" s="116">
        <v>0</v>
      </c>
      <c r="AO588" s="117">
        <v>262362</v>
      </c>
      <c r="AP588" s="117">
        <v>63800</v>
      </c>
      <c r="AQ588" s="117">
        <v>202962</v>
      </c>
      <c r="AR588" s="116" t="s">
        <v>123</v>
      </c>
      <c r="AS588" s="116" t="s">
        <v>123</v>
      </c>
      <c r="AT588" s="120">
        <v>0.97333333333333338</v>
      </c>
      <c r="AU588" s="126"/>
      <c r="AV588" s="126"/>
      <c r="AW588" s="112">
        <f>AVERAGE(AM$5:AM588)</f>
        <v>439.76712328767121</v>
      </c>
      <c r="AX588" s="112">
        <f>AVERAGE(AN$5:AN588)</f>
        <v>0.23801369863013699</v>
      </c>
      <c r="AY588" s="113">
        <f>AVERAGE(AO$5:AO588)</f>
        <v>263420.50684931508</v>
      </c>
      <c r="AZ588" s="113">
        <f>AVERAGE(AP$5:AP588)</f>
        <v>64119.282534246573</v>
      </c>
      <c r="BA588" s="113">
        <f>AVERAGE(AQ$5:AQ588)</f>
        <v>203349.16952054793</v>
      </c>
      <c r="BB588" s="118">
        <f>AVERAGE($AT$5:AT588)</f>
        <v>0.97726027397260351</v>
      </c>
      <c r="BC588" s="10"/>
      <c r="BD588" s="10"/>
      <c r="BE588" s="10"/>
      <c r="BF588" s="10"/>
      <c r="BG588" s="6"/>
    </row>
    <row r="589" spans="1:59" x14ac:dyDescent="0.25">
      <c r="A589" s="116">
        <v>585</v>
      </c>
      <c r="B589" s="116">
        <v>512</v>
      </c>
      <c r="C589" s="116">
        <v>39</v>
      </c>
      <c r="D589" s="116">
        <v>40</v>
      </c>
      <c r="E589" s="117">
        <v>2235.586417184647</v>
      </c>
      <c r="F589" s="116">
        <v>442</v>
      </c>
      <c r="G589" s="116">
        <v>0</v>
      </c>
      <c r="H589" s="117">
        <v>220558</v>
      </c>
      <c r="I589" s="117">
        <v>64200</v>
      </c>
      <c r="J589" s="117">
        <v>160358</v>
      </c>
      <c r="K589" s="116" t="s">
        <v>123</v>
      </c>
      <c r="L589" s="116" t="s">
        <v>123</v>
      </c>
      <c r="M589" s="120">
        <v>0.98222222222222222</v>
      </c>
      <c r="N589" s="126"/>
      <c r="O589" s="126"/>
      <c r="P589" s="112">
        <f>AVERAGE($F$5:F589)</f>
        <v>436.22564102564104</v>
      </c>
      <c r="Q589" s="112">
        <f>AVERAGE(G$5:G589)</f>
        <v>4.7863247863247867E-2</v>
      </c>
      <c r="R589" s="113">
        <f>AVERAGE(H$5:H589)</f>
        <v>217676.59487179486</v>
      </c>
      <c r="S589" s="113">
        <f>AVERAGE(I$5:I589)</f>
        <v>63646.447863247864</v>
      </c>
      <c r="T589" s="113">
        <f>AVERAGE(J$5:J589)</f>
        <v>158602.79658119657</v>
      </c>
      <c r="U589" s="118">
        <f>AVERAGE($M$5:M589)</f>
        <v>0.96939031339031223</v>
      </c>
      <c r="AH589" s="116">
        <v>585</v>
      </c>
      <c r="AI589" s="116">
        <v>576</v>
      </c>
      <c r="AJ589" s="116">
        <v>42</v>
      </c>
      <c r="AK589" s="116">
        <v>52</v>
      </c>
      <c r="AL589" s="117">
        <v>2075.3959359375963</v>
      </c>
      <c r="AM589" s="116">
        <v>430</v>
      </c>
      <c r="AN589" s="116">
        <v>0</v>
      </c>
      <c r="AO589" s="117">
        <v>257570</v>
      </c>
      <c r="AP589" s="117">
        <v>63000</v>
      </c>
      <c r="AQ589" s="117">
        <v>199770</v>
      </c>
      <c r="AR589" s="116" t="s">
        <v>123</v>
      </c>
      <c r="AS589" s="116" t="s">
        <v>123</v>
      </c>
      <c r="AT589" s="120">
        <v>0.9555555555555556</v>
      </c>
      <c r="AU589" s="126"/>
      <c r="AV589" s="126"/>
      <c r="AW589" s="112">
        <f>AVERAGE(AM$5:AM589)</f>
        <v>439.75042735042734</v>
      </c>
      <c r="AX589" s="112">
        <f>AVERAGE(AN$5:AN589)</f>
        <v>0.2376068376068376</v>
      </c>
      <c r="AY589" s="113">
        <f>AVERAGE(AO$5:AO589)</f>
        <v>263410.50598290598</v>
      </c>
      <c r="AZ589" s="113">
        <f>AVERAGE(AP$5:AP589)</f>
        <v>64117.369230769233</v>
      </c>
      <c r="BA589" s="113">
        <f>AVERAGE(AQ$5:AQ589)</f>
        <v>203343.05128205128</v>
      </c>
      <c r="BB589" s="118">
        <f>AVERAGE($AT$5:AT589)</f>
        <v>0.97722317188983931</v>
      </c>
      <c r="BC589" s="6"/>
      <c r="BD589" s="6"/>
      <c r="BE589" s="6"/>
      <c r="BF589" s="6"/>
      <c r="BG589" s="10"/>
    </row>
    <row r="590" spans="1:59" x14ac:dyDescent="0.25">
      <c r="A590" s="116">
        <v>586</v>
      </c>
      <c r="B590" s="116">
        <v>566</v>
      </c>
      <c r="C590" s="116">
        <v>36</v>
      </c>
      <c r="D590" s="116">
        <v>52</v>
      </c>
      <c r="E590" s="117">
        <v>3253.9260947651828</v>
      </c>
      <c r="F590" s="116">
        <v>430</v>
      </c>
      <c r="G590" s="116">
        <v>0</v>
      </c>
      <c r="H590" s="117">
        <v>214570</v>
      </c>
      <c r="I590" s="117">
        <v>63000</v>
      </c>
      <c r="J590" s="117">
        <v>156770</v>
      </c>
      <c r="K590" s="116" t="s">
        <v>123</v>
      </c>
      <c r="L590" s="116" t="s">
        <v>123</v>
      </c>
      <c r="M590" s="120">
        <v>0.9555555555555556</v>
      </c>
      <c r="N590" s="126"/>
      <c r="O590" s="126"/>
      <c r="P590" s="112">
        <f>AVERAGE($F$5:F590)</f>
        <v>436.21501706484639</v>
      </c>
      <c r="Q590" s="112">
        <f>AVERAGE(G$5:G590)</f>
        <v>4.778156996587031E-2</v>
      </c>
      <c r="R590" s="113">
        <f>AVERAGE(H$5:H590)</f>
        <v>217671.29351535835</v>
      </c>
      <c r="S590" s="113">
        <f>AVERAGE(I$5:I590)</f>
        <v>63645.34470989761</v>
      </c>
      <c r="T590" s="113">
        <f>AVERAGE(J$5:J590)</f>
        <v>158599.66894197953</v>
      </c>
      <c r="U590" s="118">
        <f>AVERAGE($M$5:M590)</f>
        <v>0.96936670458854646</v>
      </c>
      <c r="AH590" s="116">
        <v>586</v>
      </c>
      <c r="AI590" s="116">
        <v>535</v>
      </c>
      <c r="AJ590" s="116">
        <v>44</v>
      </c>
      <c r="AK590" s="116">
        <v>42</v>
      </c>
      <c r="AL590" s="117">
        <v>4549.5683120582216</v>
      </c>
      <c r="AM590" s="116">
        <v>440</v>
      </c>
      <c r="AN590" s="116">
        <v>0</v>
      </c>
      <c r="AO590" s="117">
        <v>263560</v>
      </c>
      <c r="AP590" s="117">
        <v>64000</v>
      </c>
      <c r="AQ590" s="117">
        <v>203760</v>
      </c>
      <c r="AR590" s="116" t="s">
        <v>123</v>
      </c>
      <c r="AS590" s="116" t="s">
        <v>123</v>
      </c>
      <c r="AT590" s="120">
        <v>0.97777777777777775</v>
      </c>
      <c r="AU590" s="126"/>
      <c r="AV590" s="126"/>
      <c r="AW590" s="112">
        <f>AVERAGE(AM$5:AM590)</f>
        <v>439.75085324232083</v>
      </c>
      <c r="AX590" s="112">
        <f>AVERAGE(AN$5:AN590)</f>
        <v>0.23720136518771331</v>
      </c>
      <c r="AY590" s="113">
        <f>AVERAGE(AO$5:AO590)</f>
        <v>263410.76109215018</v>
      </c>
      <c r="AZ590" s="113">
        <f>AVERAGE(AP$5:AP590)</f>
        <v>64117.168941979522</v>
      </c>
      <c r="BA590" s="113">
        <f>AVERAGE(AQ$5:AQ590)</f>
        <v>203343.76279863482</v>
      </c>
      <c r="BB590" s="118">
        <f>AVERAGE($AT$5:AT590)</f>
        <v>0.97722411831626921</v>
      </c>
    </row>
    <row r="591" spans="1:59" x14ac:dyDescent="0.25">
      <c r="A591" s="116">
        <v>587</v>
      </c>
      <c r="B591" s="116">
        <v>524</v>
      </c>
      <c r="C591" s="116">
        <v>36</v>
      </c>
      <c r="D591" s="116">
        <v>37</v>
      </c>
      <c r="E591" s="117">
        <v>4978.8469778592971</v>
      </c>
      <c r="F591" s="116">
        <v>445</v>
      </c>
      <c r="G591" s="116">
        <v>0</v>
      </c>
      <c r="H591" s="117">
        <v>222055</v>
      </c>
      <c r="I591" s="117">
        <v>64500</v>
      </c>
      <c r="J591" s="117">
        <v>161255</v>
      </c>
      <c r="K591" s="116" t="s">
        <v>123</v>
      </c>
      <c r="L591" s="116" t="s">
        <v>123</v>
      </c>
      <c r="M591" s="120">
        <v>0.98888888888888893</v>
      </c>
      <c r="N591" s="126"/>
      <c r="O591" s="126"/>
      <c r="P591" s="112">
        <f>AVERAGE($F$5:F591)</f>
        <v>436.22998296422486</v>
      </c>
      <c r="Q591" s="112">
        <f>AVERAGE(G$5:G591)</f>
        <v>4.770017035775128E-2</v>
      </c>
      <c r="R591" s="113">
        <f>AVERAGE(H$5:H591)</f>
        <v>217678.76149914821</v>
      </c>
      <c r="S591" s="113">
        <f>AVERAGE(I$5:I591)</f>
        <v>63646.800681431007</v>
      </c>
      <c r="T591" s="113">
        <f>AVERAGE(J$5:J591)</f>
        <v>158604.19250425894</v>
      </c>
      <c r="U591" s="118">
        <f>AVERAGE($M$5:M591)</f>
        <v>0.96939996214272084</v>
      </c>
      <c r="AH591" s="116">
        <v>587</v>
      </c>
      <c r="AI591" s="116">
        <v>515</v>
      </c>
      <c r="AJ591" s="116">
        <v>34</v>
      </c>
      <c r="AK591" s="116">
        <v>41</v>
      </c>
      <c r="AL591" s="117">
        <v>2823.5228753955685</v>
      </c>
      <c r="AM591" s="116">
        <v>441</v>
      </c>
      <c r="AN591" s="116">
        <v>0</v>
      </c>
      <c r="AO591" s="117">
        <v>264159</v>
      </c>
      <c r="AP591" s="117">
        <v>64100</v>
      </c>
      <c r="AQ591" s="117">
        <v>204159</v>
      </c>
      <c r="AR591" s="116" t="s">
        <v>123</v>
      </c>
      <c r="AS591" s="116" t="s">
        <v>123</v>
      </c>
      <c r="AT591" s="120">
        <v>0.98</v>
      </c>
      <c r="AU591" s="126"/>
      <c r="AV591" s="126"/>
      <c r="AW591" s="112">
        <f>AVERAGE(AM$5:AM591)</f>
        <v>439.75298126064735</v>
      </c>
      <c r="AX591" s="112">
        <f>AVERAGE(AN$5:AN591)</f>
        <v>0.23679727427597955</v>
      </c>
      <c r="AY591" s="113">
        <f>AVERAGE(AO$5:AO591)</f>
        <v>263412.03577512776</v>
      </c>
      <c r="AZ591" s="113">
        <f>AVERAGE(AP$5:AP591)</f>
        <v>64117.139693356046</v>
      </c>
      <c r="BA591" s="113">
        <f>AVERAGE(AQ$5:AQ591)</f>
        <v>203345.15161839864</v>
      </c>
      <c r="BB591" s="118">
        <f>AVERAGE($AT$5:AT591)</f>
        <v>0.97722884724588377</v>
      </c>
      <c r="BC591" s="6"/>
      <c r="BD591" s="6"/>
      <c r="BE591" s="6"/>
      <c r="BF591" s="6"/>
      <c r="BG591" s="6"/>
    </row>
    <row r="592" spans="1:59" x14ac:dyDescent="0.25">
      <c r="A592" s="116">
        <v>588</v>
      </c>
      <c r="B592" s="116">
        <v>605</v>
      </c>
      <c r="C592" s="116">
        <v>38</v>
      </c>
      <c r="D592" s="116">
        <v>46</v>
      </c>
      <c r="E592" s="117">
        <v>3401.2346800366749</v>
      </c>
      <c r="F592" s="116">
        <v>436</v>
      </c>
      <c r="G592" s="116">
        <v>0</v>
      </c>
      <c r="H592" s="117">
        <v>217564</v>
      </c>
      <c r="I592" s="117">
        <v>63600</v>
      </c>
      <c r="J592" s="117">
        <v>158564</v>
      </c>
      <c r="K592" s="116" t="s">
        <v>123</v>
      </c>
      <c r="L592" s="116" t="s">
        <v>123</v>
      </c>
      <c r="M592" s="120">
        <v>0.96888888888888891</v>
      </c>
      <c r="N592" s="126"/>
      <c r="O592" s="126"/>
      <c r="P592" s="112">
        <f>AVERAGE($F$5:F592)</f>
        <v>436.2295918367347</v>
      </c>
      <c r="Q592" s="112">
        <f>AVERAGE(G$5:G592)</f>
        <v>4.7619047619047616E-2</v>
      </c>
      <c r="R592" s="113">
        <f>AVERAGE(H$5:H592)</f>
        <v>217678.56632653062</v>
      </c>
      <c r="S592" s="113">
        <f>AVERAGE(I$5:I592)</f>
        <v>63646.721088435377</v>
      </c>
      <c r="T592" s="113">
        <f>AVERAGE(J$5:J592)</f>
        <v>158604.12414965985</v>
      </c>
      <c r="U592" s="118">
        <f>AVERAGE($M$5:M592)</f>
        <v>0.9693990929705204</v>
      </c>
      <c r="AH592" s="116">
        <v>588</v>
      </c>
      <c r="AI592" s="116">
        <v>455</v>
      </c>
      <c r="AJ592" s="116">
        <v>39</v>
      </c>
      <c r="AK592" s="116">
        <v>28</v>
      </c>
      <c r="AL592" s="117">
        <v>4323.8602858160339</v>
      </c>
      <c r="AM592" s="116">
        <v>450</v>
      </c>
      <c r="AN592" s="116">
        <v>4</v>
      </c>
      <c r="AO592" s="117">
        <v>269550</v>
      </c>
      <c r="AP592" s="117">
        <v>67396</v>
      </c>
      <c r="AQ592" s="117">
        <v>204954</v>
      </c>
      <c r="AR592" s="116" t="s">
        <v>124</v>
      </c>
      <c r="AS592" s="116" t="s">
        <v>124</v>
      </c>
      <c r="AT592" s="120">
        <v>1</v>
      </c>
      <c r="AU592" s="126"/>
      <c r="AV592" s="126"/>
      <c r="AW592" s="112">
        <f>AVERAGE(AM$5:AM592)</f>
        <v>439.7704081632653</v>
      </c>
      <c r="AX592" s="112">
        <f>AVERAGE(AN$5:AN592)</f>
        <v>0.24319727891156462</v>
      </c>
      <c r="AY592" s="113">
        <f>AVERAGE(AO$5:AO592)</f>
        <v>263422.47448979592</v>
      </c>
      <c r="AZ592" s="113">
        <f>AVERAGE(AP$5:AP592)</f>
        <v>64122.715986394556</v>
      </c>
      <c r="BA592" s="113">
        <f>AVERAGE(AQ$5:AQ592)</f>
        <v>203347.88775510204</v>
      </c>
      <c r="BB592" s="118">
        <f>AVERAGE($AT$5:AT592)</f>
        <v>0.97726757369614592</v>
      </c>
      <c r="BC592" s="10"/>
      <c r="BD592" s="10"/>
      <c r="BE592" s="10"/>
      <c r="BF592" s="10"/>
      <c r="BG592" s="6"/>
    </row>
    <row r="593" spans="1:59" x14ac:dyDescent="0.25">
      <c r="A593" s="116">
        <v>589</v>
      </c>
      <c r="B593" s="116">
        <v>583</v>
      </c>
      <c r="C593" s="116">
        <v>43</v>
      </c>
      <c r="D593" s="116">
        <v>55</v>
      </c>
      <c r="E593" s="117">
        <v>3859.1926775262068</v>
      </c>
      <c r="F593" s="116">
        <v>427</v>
      </c>
      <c r="G593" s="116">
        <v>0</v>
      </c>
      <c r="H593" s="117">
        <v>213073</v>
      </c>
      <c r="I593" s="117">
        <v>62700</v>
      </c>
      <c r="J593" s="117">
        <v>155873</v>
      </c>
      <c r="K593" s="116" t="s">
        <v>123</v>
      </c>
      <c r="L593" s="116" t="s">
        <v>123</v>
      </c>
      <c r="M593" s="120">
        <v>0.94888888888888889</v>
      </c>
      <c r="N593" s="126"/>
      <c r="O593" s="126"/>
      <c r="P593" s="112">
        <f>AVERAGE($F$5:F593)</f>
        <v>436.21392190152801</v>
      </c>
      <c r="Q593" s="112">
        <f>AVERAGE(G$5:G593)</f>
        <v>4.7538200339558571E-2</v>
      </c>
      <c r="R593" s="113">
        <f>AVERAGE(H$5:H593)</f>
        <v>217670.74702886248</v>
      </c>
      <c r="S593" s="113">
        <f>AVERAGE(I$5:I593)</f>
        <v>63645.113752122241</v>
      </c>
      <c r="T593" s="113">
        <f>AVERAGE(J$5:J593)</f>
        <v>158599.48726655348</v>
      </c>
      <c r="U593" s="118">
        <f>AVERAGE($M$5:M593)</f>
        <v>0.96936427089228328</v>
      </c>
      <c r="AH593" s="116">
        <v>589</v>
      </c>
      <c r="AI593" s="116">
        <v>497</v>
      </c>
      <c r="AJ593" s="116">
        <v>30</v>
      </c>
      <c r="AK593" s="116">
        <v>43</v>
      </c>
      <c r="AL593" s="117">
        <v>3605.0457564355911</v>
      </c>
      <c r="AM593" s="116">
        <v>439</v>
      </c>
      <c r="AN593" s="116">
        <v>0</v>
      </c>
      <c r="AO593" s="117">
        <v>262961</v>
      </c>
      <c r="AP593" s="117">
        <v>63900</v>
      </c>
      <c r="AQ593" s="117">
        <v>203361</v>
      </c>
      <c r="AR593" s="116" t="s">
        <v>123</v>
      </c>
      <c r="AS593" s="116" t="s">
        <v>123</v>
      </c>
      <c r="AT593" s="120">
        <v>0.97555555555555551</v>
      </c>
      <c r="AU593" s="126"/>
      <c r="AV593" s="126"/>
      <c r="AW593" s="112">
        <f>AVERAGE(AM$5:AM593)</f>
        <v>439.76910016977928</v>
      </c>
      <c r="AX593" s="112">
        <f>AVERAGE(AN$5:AN593)</f>
        <v>0.2427843803056027</v>
      </c>
      <c r="AY593" s="113">
        <f>AVERAGE(AO$5:AO593)</f>
        <v>263421.69100169779</v>
      </c>
      <c r="AZ593" s="113">
        <f>AVERAGE(AP$5:AP593)</f>
        <v>64122.337860780986</v>
      </c>
      <c r="BA593" s="113">
        <f>AVERAGE(AQ$5:AQ593)</f>
        <v>203347.91001697793</v>
      </c>
      <c r="BB593" s="118">
        <f>AVERAGE($AT$5:AT593)</f>
        <v>0.97726466704395465</v>
      </c>
      <c r="BC593" s="6"/>
      <c r="BD593" s="6"/>
      <c r="BE593" s="6"/>
      <c r="BF593" s="6"/>
      <c r="BG593" s="10"/>
    </row>
    <row r="594" spans="1:59" x14ac:dyDescent="0.25">
      <c r="A594" s="116">
        <v>590</v>
      </c>
      <c r="B594" s="116">
        <v>550</v>
      </c>
      <c r="C594" s="116">
        <v>42</v>
      </c>
      <c r="D594" s="116">
        <v>49</v>
      </c>
      <c r="E594" s="117">
        <v>3914.6377783766789</v>
      </c>
      <c r="F594" s="116">
        <v>433</v>
      </c>
      <c r="G594" s="116">
        <v>0</v>
      </c>
      <c r="H594" s="117">
        <v>216067</v>
      </c>
      <c r="I594" s="117">
        <v>63300</v>
      </c>
      <c r="J594" s="117">
        <v>157667</v>
      </c>
      <c r="K594" s="116" t="s">
        <v>123</v>
      </c>
      <c r="L594" s="116" t="s">
        <v>123</v>
      </c>
      <c r="M594" s="120">
        <v>0.9622222222222222</v>
      </c>
      <c r="N594" s="126"/>
      <c r="O594" s="126"/>
      <c r="P594" s="112">
        <f>AVERAGE($F$5:F594)</f>
        <v>436.20847457627121</v>
      </c>
      <c r="Q594" s="112">
        <f>AVERAGE(G$5:G594)</f>
        <v>4.7457627118644069E-2</v>
      </c>
      <c r="R594" s="113">
        <f>AVERAGE(H$5:H594)</f>
        <v>217668.02881355933</v>
      </c>
      <c r="S594" s="113">
        <f>AVERAGE(I$5:I594)</f>
        <v>63644.528813559322</v>
      </c>
      <c r="T594" s="113">
        <f>AVERAGE(J$5:J594)</f>
        <v>158597.90677966102</v>
      </c>
      <c r="U594" s="118">
        <f>AVERAGE($M$5:M594)</f>
        <v>0.96935216572504579</v>
      </c>
      <c r="AH594" s="116">
        <v>590</v>
      </c>
      <c r="AI594" s="116">
        <v>509</v>
      </c>
      <c r="AJ594" s="116">
        <v>36</v>
      </c>
      <c r="AK594" s="116">
        <v>37</v>
      </c>
      <c r="AL594" s="117">
        <v>4581.0722515047037</v>
      </c>
      <c r="AM594" s="116">
        <v>445</v>
      </c>
      <c r="AN594" s="116">
        <v>0</v>
      </c>
      <c r="AO594" s="117">
        <v>266555</v>
      </c>
      <c r="AP594" s="117">
        <v>64500</v>
      </c>
      <c r="AQ594" s="117">
        <v>205755</v>
      </c>
      <c r="AR594" s="116" t="s">
        <v>123</v>
      </c>
      <c r="AS594" s="116" t="s">
        <v>123</v>
      </c>
      <c r="AT594" s="120">
        <v>0.98888888888888893</v>
      </c>
      <c r="AU594" s="126"/>
      <c r="AV594" s="126"/>
      <c r="AW594" s="112">
        <f>AVERAGE(AM$5:AM594)</f>
        <v>439.77796610169491</v>
      </c>
      <c r="AX594" s="112">
        <f>AVERAGE(AN$5:AN594)</f>
        <v>0.24237288135593221</v>
      </c>
      <c r="AY594" s="113">
        <f>AVERAGE(AO$5:AO594)</f>
        <v>263427.00169491523</v>
      </c>
      <c r="AZ594" s="113">
        <f>AVERAGE(AP$5:AP594)</f>
        <v>64122.977966101695</v>
      </c>
      <c r="BA594" s="113">
        <f>AVERAGE(AQ$5:AQ594)</f>
        <v>203351.98983050848</v>
      </c>
      <c r="BB594" s="118">
        <f>AVERAGE($AT$5:AT594)</f>
        <v>0.97728436911487837</v>
      </c>
    </row>
    <row r="595" spans="1:59" x14ac:dyDescent="0.25">
      <c r="A595" s="116">
        <v>591</v>
      </c>
      <c r="B595" s="116">
        <v>595</v>
      </c>
      <c r="C595" s="116">
        <v>50</v>
      </c>
      <c r="D595" s="116">
        <v>50</v>
      </c>
      <c r="E595" s="117">
        <v>2544.7964283725955</v>
      </c>
      <c r="F595" s="116">
        <v>432</v>
      </c>
      <c r="G595" s="116">
        <v>0</v>
      </c>
      <c r="H595" s="117">
        <v>215568</v>
      </c>
      <c r="I595" s="117">
        <v>63200</v>
      </c>
      <c r="J595" s="117">
        <v>157368</v>
      </c>
      <c r="K595" s="116" t="s">
        <v>123</v>
      </c>
      <c r="L595" s="116" t="s">
        <v>123</v>
      </c>
      <c r="M595" s="120">
        <v>0.96</v>
      </c>
      <c r="N595" s="126"/>
      <c r="O595" s="126"/>
      <c r="P595" s="112">
        <f>AVERAGE($F$5:F595)</f>
        <v>436.20135363790189</v>
      </c>
      <c r="Q595" s="112">
        <f>AVERAGE(G$5:G595)</f>
        <v>4.7377326565143825E-2</v>
      </c>
      <c r="R595" s="113">
        <f>AVERAGE(H$5:H595)</f>
        <v>217664.47546531304</v>
      </c>
      <c r="S595" s="113">
        <f>AVERAGE(I$5:I595)</f>
        <v>63643.776649746193</v>
      </c>
      <c r="T595" s="113">
        <f>AVERAGE(J$5:J595)</f>
        <v>158595.82571912013</v>
      </c>
      <c r="U595" s="118">
        <f>AVERAGE($M$5:M595)</f>
        <v>0.96933634141755842</v>
      </c>
      <c r="AH595" s="116">
        <v>591</v>
      </c>
      <c r="AI595" s="116">
        <v>465</v>
      </c>
      <c r="AJ595" s="116">
        <v>37</v>
      </c>
      <c r="AK595" s="116">
        <v>32</v>
      </c>
      <c r="AL595" s="117">
        <v>3955.6766887641315</v>
      </c>
      <c r="AM595" s="116">
        <v>450</v>
      </c>
      <c r="AN595" s="116">
        <v>0</v>
      </c>
      <c r="AO595" s="117">
        <v>269550</v>
      </c>
      <c r="AP595" s="117">
        <v>65000</v>
      </c>
      <c r="AQ595" s="117">
        <v>207750</v>
      </c>
      <c r="AR595" s="116" t="s">
        <v>124</v>
      </c>
      <c r="AS595" s="116" t="s">
        <v>123</v>
      </c>
      <c r="AT595" s="120">
        <v>1</v>
      </c>
      <c r="AU595" s="126"/>
      <c r="AV595" s="126"/>
      <c r="AW595" s="112">
        <f>AVERAGE(AM$5:AM595)</f>
        <v>439.7952622673435</v>
      </c>
      <c r="AX595" s="112">
        <f>AVERAGE(AN$5:AN595)</f>
        <v>0.24196277495769883</v>
      </c>
      <c r="AY595" s="113">
        <f>AVERAGE(AO$5:AO595)</f>
        <v>263437.36209813872</v>
      </c>
      <c r="AZ595" s="113">
        <f>AVERAGE(AP$5:AP595)</f>
        <v>64124.461928934012</v>
      </c>
      <c r="BA595" s="113">
        <f>AVERAGE(AQ$5:AQ595)</f>
        <v>203359.43147208123</v>
      </c>
      <c r="BB595" s="118">
        <f>AVERAGE($AT$5:AT595)</f>
        <v>0.97732280503854185</v>
      </c>
      <c r="BC595" s="6"/>
      <c r="BD595" s="6"/>
      <c r="BE595" s="6"/>
      <c r="BF595" s="6"/>
      <c r="BG595" s="6"/>
    </row>
    <row r="596" spans="1:59" x14ac:dyDescent="0.25">
      <c r="A596" s="116">
        <v>592</v>
      </c>
      <c r="B596" s="116">
        <v>610</v>
      </c>
      <c r="C596" s="116">
        <v>29</v>
      </c>
      <c r="D596" s="116">
        <v>43</v>
      </c>
      <c r="E596" s="117">
        <v>2034.4665397290642</v>
      </c>
      <c r="F596" s="116">
        <v>439</v>
      </c>
      <c r="G596" s="116">
        <v>0</v>
      </c>
      <c r="H596" s="117">
        <v>219061</v>
      </c>
      <c r="I596" s="117">
        <v>63900</v>
      </c>
      <c r="J596" s="117">
        <v>159461</v>
      </c>
      <c r="K596" s="116" t="s">
        <v>123</v>
      </c>
      <c r="L596" s="116" t="s">
        <v>123</v>
      </c>
      <c r="M596" s="120">
        <v>0.97555555555555551</v>
      </c>
      <c r="N596" s="126"/>
      <c r="O596" s="126"/>
      <c r="P596" s="112">
        <f>AVERAGE($F$5:F596)</f>
        <v>436.20608108108109</v>
      </c>
      <c r="Q596" s="112">
        <f>AVERAGE(G$5:G596)</f>
        <v>4.72972972972973E-2</v>
      </c>
      <c r="R596" s="113">
        <f>AVERAGE(H$5:H596)</f>
        <v>217666.83445945947</v>
      </c>
      <c r="S596" s="113">
        <f>AVERAGE(I$5:I596)</f>
        <v>63644.20945945946</v>
      </c>
      <c r="T596" s="113">
        <f>AVERAGE(J$5:J596)</f>
        <v>158597.28716216216</v>
      </c>
      <c r="U596" s="118">
        <f>AVERAGE($M$5:M596)</f>
        <v>0.96934684684684558</v>
      </c>
      <c r="AH596" s="116">
        <v>592</v>
      </c>
      <c r="AI596" s="116">
        <v>484</v>
      </c>
      <c r="AJ596" s="116">
        <v>31</v>
      </c>
      <c r="AK596" s="116">
        <v>45</v>
      </c>
      <c r="AL596" s="117">
        <v>2636.8005102208094</v>
      </c>
      <c r="AM596" s="116">
        <v>437</v>
      </c>
      <c r="AN596" s="116">
        <v>0</v>
      </c>
      <c r="AO596" s="117">
        <v>261763</v>
      </c>
      <c r="AP596" s="117">
        <v>63700</v>
      </c>
      <c r="AQ596" s="117">
        <v>202563</v>
      </c>
      <c r="AR596" s="116" t="s">
        <v>123</v>
      </c>
      <c r="AS596" s="116" t="s">
        <v>123</v>
      </c>
      <c r="AT596" s="120">
        <v>0.97111111111111115</v>
      </c>
      <c r="AU596" s="126"/>
      <c r="AV596" s="126"/>
      <c r="AW596" s="112">
        <f>AVERAGE(AM$5:AM596)</f>
        <v>439.79054054054052</v>
      </c>
      <c r="AX596" s="112">
        <f>AVERAGE(AN$5:AN596)</f>
        <v>0.24155405405405406</v>
      </c>
      <c r="AY596" s="113">
        <f>AVERAGE(AO$5:AO596)</f>
        <v>263434.53378378379</v>
      </c>
      <c r="AZ596" s="113">
        <f>AVERAGE(AP$5:AP596)</f>
        <v>64123.744932432433</v>
      </c>
      <c r="BA596" s="113">
        <f>AVERAGE(AQ$5:AQ596)</f>
        <v>203358.08614864864</v>
      </c>
      <c r="BB596" s="118">
        <f>AVERAGE($AT$5:AT596)</f>
        <v>0.97731231231231308</v>
      </c>
      <c r="BC596" s="10"/>
      <c r="BD596" s="10"/>
      <c r="BE596" s="10"/>
      <c r="BF596" s="10"/>
      <c r="BG596" s="6"/>
    </row>
    <row r="597" spans="1:59" x14ac:dyDescent="0.25">
      <c r="A597" s="116">
        <v>593</v>
      </c>
      <c r="B597" s="116">
        <v>544</v>
      </c>
      <c r="C597" s="116">
        <v>33</v>
      </c>
      <c r="D597" s="116">
        <v>46</v>
      </c>
      <c r="E597" s="117">
        <v>3603.3024474177164</v>
      </c>
      <c r="F597" s="116">
        <v>436</v>
      </c>
      <c r="G597" s="116">
        <v>0</v>
      </c>
      <c r="H597" s="117">
        <v>217564</v>
      </c>
      <c r="I597" s="117">
        <v>63600</v>
      </c>
      <c r="J597" s="117">
        <v>158564</v>
      </c>
      <c r="K597" s="116" t="s">
        <v>123</v>
      </c>
      <c r="L597" s="116" t="s">
        <v>123</v>
      </c>
      <c r="M597" s="120">
        <v>0.96888888888888891</v>
      </c>
      <c r="N597" s="126"/>
      <c r="O597" s="126"/>
      <c r="P597" s="112">
        <f>AVERAGE($F$5:F597)</f>
        <v>436.20573355817874</v>
      </c>
      <c r="Q597" s="112">
        <f>AVERAGE(G$5:G597)</f>
        <v>4.7217537942664416E-2</v>
      </c>
      <c r="R597" s="113">
        <f>AVERAGE(H$5:H597)</f>
        <v>217666.66104553119</v>
      </c>
      <c r="S597" s="113">
        <f>AVERAGE(I$5:I597)</f>
        <v>63644.134907251268</v>
      </c>
      <c r="T597" s="113">
        <f>AVERAGE(J$5:J597)</f>
        <v>158597.2310286678</v>
      </c>
      <c r="U597" s="118">
        <f>AVERAGE($M$5:M597)</f>
        <v>0.96934607457372912</v>
      </c>
      <c r="AH597" s="116">
        <v>593</v>
      </c>
      <c r="AI597" s="116">
        <v>530</v>
      </c>
      <c r="AJ597" s="116">
        <v>40</v>
      </c>
      <c r="AK597" s="116">
        <v>26</v>
      </c>
      <c r="AL597" s="117">
        <v>3107.0419694710827</v>
      </c>
      <c r="AM597" s="116">
        <v>450</v>
      </c>
      <c r="AN597" s="116">
        <v>6</v>
      </c>
      <c r="AO597" s="117">
        <v>269550</v>
      </c>
      <c r="AP597" s="117">
        <v>68594</v>
      </c>
      <c r="AQ597" s="117">
        <v>203556</v>
      </c>
      <c r="AR597" s="116" t="s">
        <v>124</v>
      </c>
      <c r="AS597" s="116" t="s">
        <v>124</v>
      </c>
      <c r="AT597" s="120">
        <v>1</v>
      </c>
      <c r="AU597" s="126"/>
      <c r="AV597" s="126"/>
      <c r="AW597" s="112">
        <f>AVERAGE(AM$5:AM597)</f>
        <v>439.80775716694774</v>
      </c>
      <c r="AX597" s="112">
        <f>AVERAGE(AN$5:AN597)</f>
        <v>0.25126475548060706</v>
      </c>
      <c r="AY597" s="113">
        <f>AVERAGE(AO$5:AO597)</f>
        <v>263444.84654300171</v>
      </c>
      <c r="AZ597" s="113">
        <f>AVERAGE(AP$5:AP597)</f>
        <v>64131.283305227655</v>
      </c>
      <c r="BA597" s="113">
        <f>AVERAGE(AQ$5:AQ597)</f>
        <v>203358.41989881956</v>
      </c>
      <c r="BB597" s="118">
        <f>AVERAGE($AT$5:AT597)</f>
        <v>0.9773505714821068</v>
      </c>
      <c r="BC597" s="6"/>
      <c r="BD597" s="6"/>
      <c r="BE597" s="6"/>
      <c r="BF597" s="6"/>
      <c r="BG597" s="10"/>
    </row>
    <row r="598" spans="1:59" x14ac:dyDescent="0.25">
      <c r="A598" s="116">
        <v>594</v>
      </c>
      <c r="B598" s="116">
        <v>536</v>
      </c>
      <c r="C598" s="116">
        <v>37</v>
      </c>
      <c r="D598" s="116">
        <v>32</v>
      </c>
      <c r="E598" s="117">
        <v>3097.0084232648601</v>
      </c>
      <c r="F598" s="116">
        <v>450</v>
      </c>
      <c r="G598" s="116">
        <v>0</v>
      </c>
      <c r="H598" s="117">
        <v>224550</v>
      </c>
      <c r="I598" s="117">
        <v>65000</v>
      </c>
      <c r="J598" s="117">
        <v>162750</v>
      </c>
      <c r="K598" s="116" t="s">
        <v>124</v>
      </c>
      <c r="L598" s="116" t="s">
        <v>123</v>
      </c>
      <c r="M598" s="120">
        <v>1</v>
      </c>
      <c r="N598" s="126"/>
      <c r="O598" s="126"/>
      <c r="P598" s="112">
        <f>AVERAGE($F$5:F598)</f>
        <v>436.22895622895624</v>
      </c>
      <c r="Q598" s="112">
        <f>AVERAGE(G$5:G598)</f>
        <v>4.7138047138047139E-2</v>
      </c>
      <c r="R598" s="113">
        <f>AVERAGE(H$5:H598)</f>
        <v>217678.24915824915</v>
      </c>
      <c r="S598" s="113">
        <f>AVERAGE(I$5:I598)</f>
        <v>63646.417508417508</v>
      </c>
      <c r="T598" s="113">
        <f>AVERAGE(J$5:J598)</f>
        <v>158604.22222222222</v>
      </c>
      <c r="U598" s="118">
        <f>AVERAGE($M$5:M598)</f>
        <v>0.96939768050879027</v>
      </c>
      <c r="AH598" s="116">
        <v>594</v>
      </c>
      <c r="AI598" s="116">
        <v>558</v>
      </c>
      <c r="AJ598" s="116">
        <v>38</v>
      </c>
      <c r="AK598" s="116">
        <v>46</v>
      </c>
      <c r="AL598" s="117">
        <v>3096.5255488961129</v>
      </c>
      <c r="AM598" s="116">
        <v>436</v>
      </c>
      <c r="AN598" s="116">
        <v>0</v>
      </c>
      <c r="AO598" s="117">
        <v>261164</v>
      </c>
      <c r="AP598" s="117">
        <v>63600</v>
      </c>
      <c r="AQ598" s="117">
        <v>202164</v>
      </c>
      <c r="AR598" s="116" t="s">
        <v>123</v>
      </c>
      <c r="AS598" s="116" t="s">
        <v>123</v>
      </c>
      <c r="AT598" s="120">
        <v>0.96888888888888891</v>
      </c>
      <c r="AU598" s="126"/>
      <c r="AV598" s="126"/>
      <c r="AW598" s="112">
        <f>AVERAGE(AM$5:AM598)</f>
        <v>439.80134680134682</v>
      </c>
      <c r="AX598" s="112">
        <f>AVERAGE(AN$5:AN598)</f>
        <v>0.25084175084175087</v>
      </c>
      <c r="AY598" s="113">
        <f>AVERAGE(AO$5:AO598)</f>
        <v>263441.00673400675</v>
      </c>
      <c r="AZ598" s="113">
        <f>AVERAGE(AP$5:AP598)</f>
        <v>64130.388888888891</v>
      </c>
      <c r="BA598" s="113">
        <f>AVERAGE(AQ$5:AQ598)</f>
        <v>203356.40909090909</v>
      </c>
      <c r="BB598" s="118">
        <f>AVERAGE($AT$5:AT598)</f>
        <v>0.97733632622521571</v>
      </c>
    </row>
    <row r="599" spans="1:59" x14ac:dyDescent="0.25">
      <c r="A599" s="116">
        <v>595</v>
      </c>
      <c r="B599" s="116">
        <v>602</v>
      </c>
      <c r="C599" s="116">
        <v>31</v>
      </c>
      <c r="D599" s="116">
        <v>37</v>
      </c>
      <c r="E599" s="117">
        <v>3066.9630508369678</v>
      </c>
      <c r="F599" s="116">
        <v>445</v>
      </c>
      <c r="G599" s="116">
        <v>0</v>
      </c>
      <c r="H599" s="117">
        <v>222055</v>
      </c>
      <c r="I599" s="117">
        <v>64500</v>
      </c>
      <c r="J599" s="117">
        <v>161255</v>
      </c>
      <c r="K599" s="116" t="s">
        <v>123</v>
      </c>
      <c r="L599" s="116" t="s">
        <v>123</v>
      </c>
      <c r="M599" s="120">
        <v>0.98888888888888893</v>
      </c>
      <c r="N599" s="126"/>
      <c r="O599" s="126"/>
      <c r="P599" s="112">
        <f>AVERAGE($F$5:F599)</f>
        <v>436.24369747899158</v>
      </c>
      <c r="Q599" s="112">
        <f>AVERAGE(G$5:G599)</f>
        <v>4.7058823529411764E-2</v>
      </c>
      <c r="R599" s="113">
        <f>AVERAGE(H$5:H599)</f>
        <v>217685.6050420168</v>
      </c>
      <c r="S599" s="113">
        <f>AVERAGE(I$5:I599)</f>
        <v>63647.852100840333</v>
      </c>
      <c r="T599" s="113">
        <f>AVERAGE(J$5:J599)</f>
        <v>158608.67731092437</v>
      </c>
      <c r="U599" s="118">
        <f>AVERAGE($M$5:M599)</f>
        <v>0.96943043884220226</v>
      </c>
      <c r="AH599" s="116">
        <v>595</v>
      </c>
      <c r="AI599" s="116">
        <v>570</v>
      </c>
      <c r="AJ599" s="116">
        <v>37</v>
      </c>
      <c r="AK599" s="116">
        <v>50</v>
      </c>
      <c r="AL599" s="117">
        <v>4957.5649694666554</v>
      </c>
      <c r="AM599" s="116">
        <v>432</v>
      </c>
      <c r="AN599" s="116">
        <v>0</v>
      </c>
      <c r="AO599" s="117">
        <v>258768</v>
      </c>
      <c r="AP599" s="117">
        <v>63200</v>
      </c>
      <c r="AQ599" s="117">
        <v>200568</v>
      </c>
      <c r="AR599" s="116" t="s">
        <v>123</v>
      </c>
      <c r="AS599" s="116" t="s">
        <v>123</v>
      </c>
      <c r="AT599" s="120">
        <v>0.96</v>
      </c>
      <c r="AU599" s="126"/>
      <c r="AV599" s="126"/>
      <c r="AW599" s="112">
        <f>AVERAGE(AM$5:AM599)</f>
        <v>439.78823529411767</v>
      </c>
      <c r="AX599" s="112">
        <f>AVERAGE(AN$5:AN599)</f>
        <v>0.25042016806722689</v>
      </c>
      <c r="AY599" s="113">
        <f>AVERAGE(AO$5:AO599)</f>
        <v>263433.15294117649</v>
      </c>
      <c r="AZ599" s="113">
        <f>AVERAGE(AP$5:AP599)</f>
        <v>64128.825210084033</v>
      </c>
      <c r="BA599" s="113">
        <f>AVERAGE(AQ$5:AQ599)</f>
        <v>203351.72268907563</v>
      </c>
      <c r="BB599" s="118">
        <f>AVERAGE($AT$5:AT599)</f>
        <v>0.97730718954248441</v>
      </c>
      <c r="BC599" s="6"/>
      <c r="BD599" s="6"/>
      <c r="BE599" s="6"/>
      <c r="BF599" s="6"/>
      <c r="BG599" s="6"/>
    </row>
    <row r="600" spans="1:59" x14ac:dyDescent="0.25">
      <c r="A600" s="116">
        <v>596</v>
      </c>
      <c r="B600" s="116">
        <v>579</v>
      </c>
      <c r="C600" s="116">
        <v>33</v>
      </c>
      <c r="D600" s="116">
        <v>55</v>
      </c>
      <c r="E600" s="117">
        <v>3278.3302734239114</v>
      </c>
      <c r="F600" s="116">
        <v>427</v>
      </c>
      <c r="G600" s="116">
        <v>0</v>
      </c>
      <c r="H600" s="117">
        <v>213073</v>
      </c>
      <c r="I600" s="117">
        <v>62700</v>
      </c>
      <c r="J600" s="117">
        <v>155873</v>
      </c>
      <c r="K600" s="116" t="s">
        <v>123</v>
      </c>
      <c r="L600" s="116" t="s">
        <v>123</v>
      </c>
      <c r="M600" s="120">
        <v>0.94888888888888889</v>
      </c>
      <c r="N600" s="126"/>
      <c r="O600" s="126"/>
      <c r="P600" s="112">
        <f>AVERAGE($F$5:F600)</f>
        <v>436.2281879194631</v>
      </c>
      <c r="Q600" s="112">
        <f>AVERAGE(G$5:G600)</f>
        <v>4.6979865771812082E-2</v>
      </c>
      <c r="R600" s="113">
        <f>AVERAGE(H$5:H600)</f>
        <v>217677.86577181207</v>
      </c>
      <c r="S600" s="113">
        <f>AVERAGE(I$5:I600)</f>
        <v>63646.261744966439</v>
      </c>
      <c r="T600" s="113">
        <f>AVERAGE(J$5:J600)</f>
        <v>158604.08724832215</v>
      </c>
      <c r="U600" s="118">
        <f>AVERAGE($M$5:M600)</f>
        <v>0.9693959731543611</v>
      </c>
      <c r="AH600" s="116">
        <v>596</v>
      </c>
      <c r="AI600" s="116">
        <v>530</v>
      </c>
      <c r="AJ600" s="116">
        <v>45</v>
      </c>
      <c r="AK600" s="116">
        <v>39</v>
      </c>
      <c r="AL600" s="117">
        <v>2252.6520606841591</v>
      </c>
      <c r="AM600" s="116">
        <v>443</v>
      </c>
      <c r="AN600" s="116">
        <v>0</v>
      </c>
      <c r="AO600" s="117">
        <v>265357</v>
      </c>
      <c r="AP600" s="117">
        <v>64300</v>
      </c>
      <c r="AQ600" s="117">
        <v>204957</v>
      </c>
      <c r="AR600" s="116" t="s">
        <v>123</v>
      </c>
      <c r="AS600" s="116" t="s">
        <v>123</v>
      </c>
      <c r="AT600" s="120">
        <v>0.98444444444444446</v>
      </c>
      <c r="AU600" s="126"/>
      <c r="AV600" s="126"/>
      <c r="AW600" s="112">
        <f>AVERAGE(AM$5:AM600)</f>
        <v>439.79362416107381</v>
      </c>
      <c r="AX600" s="112">
        <f>AVERAGE(AN$5:AN600)</f>
        <v>0.25</v>
      </c>
      <c r="AY600" s="113">
        <f>AVERAGE(AO$5:AO600)</f>
        <v>263436.38087248325</v>
      </c>
      <c r="AZ600" s="113">
        <f>AVERAGE(AP$5:AP600)</f>
        <v>64129.112416107382</v>
      </c>
      <c r="BA600" s="113">
        <f>AVERAGE(AQ$5:AQ600)</f>
        <v>203354.41610738254</v>
      </c>
      <c r="BB600" s="118">
        <f>AVERAGE($AT$5:AT600)</f>
        <v>0.9773191648023869</v>
      </c>
      <c r="BC600" s="10"/>
      <c r="BD600" s="10"/>
      <c r="BE600" s="10"/>
      <c r="BF600" s="10"/>
      <c r="BG600" s="6"/>
    </row>
    <row r="601" spans="1:59" x14ac:dyDescent="0.25">
      <c r="A601" s="116">
        <v>597</v>
      </c>
      <c r="B601" s="116">
        <v>538</v>
      </c>
      <c r="C601" s="116">
        <v>37</v>
      </c>
      <c r="D601" s="116">
        <v>41</v>
      </c>
      <c r="E601" s="117">
        <v>2140.8700407473352</v>
      </c>
      <c r="F601" s="116">
        <v>441</v>
      </c>
      <c r="G601" s="116">
        <v>0</v>
      </c>
      <c r="H601" s="117">
        <v>220059</v>
      </c>
      <c r="I601" s="117">
        <v>64100</v>
      </c>
      <c r="J601" s="117">
        <v>160059</v>
      </c>
      <c r="K601" s="116" t="s">
        <v>123</v>
      </c>
      <c r="L601" s="116" t="s">
        <v>123</v>
      </c>
      <c r="M601" s="120">
        <v>0.98</v>
      </c>
      <c r="N601" s="126"/>
      <c r="O601" s="126"/>
      <c r="P601" s="112">
        <f>AVERAGE($F$5:F601)</f>
        <v>436.2361809045226</v>
      </c>
      <c r="Q601" s="112">
        <f>AVERAGE(G$5:G601)</f>
        <v>4.690117252931323E-2</v>
      </c>
      <c r="R601" s="113">
        <f>AVERAGE(H$5:H601)</f>
        <v>217681.85427135677</v>
      </c>
      <c r="S601" s="113">
        <f>AVERAGE(I$5:I601)</f>
        <v>63647.021775544388</v>
      </c>
      <c r="T601" s="113">
        <f>AVERAGE(J$5:J601)</f>
        <v>158606.5242881072</v>
      </c>
      <c r="U601" s="118">
        <f>AVERAGE($M$5:M601)</f>
        <v>0.96941373534338227</v>
      </c>
      <c r="AH601" s="116">
        <v>597</v>
      </c>
      <c r="AI601" s="116">
        <v>491</v>
      </c>
      <c r="AJ601" s="116">
        <v>39</v>
      </c>
      <c r="AK601" s="116">
        <v>37</v>
      </c>
      <c r="AL601" s="117">
        <v>3145.9450807136191</v>
      </c>
      <c r="AM601" s="116">
        <v>445</v>
      </c>
      <c r="AN601" s="116">
        <v>0</v>
      </c>
      <c r="AO601" s="117">
        <v>266555</v>
      </c>
      <c r="AP601" s="117">
        <v>64500</v>
      </c>
      <c r="AQ601" s="117">
        <v>205755</v>
      </c>
      <c r="AR601" s="116" t="s">
        <v>123</v>
      </c>
      <c r="AS601" s="116" t="s">
        <v>123</v>
      </c>
      <c r="AT601" s="120">
        <v>0.98888888888888893</v>
      </c>
      <c r="AU601" s="126"/>
      <c r="AV601" s="126"/>
      <c r="AW601" s="112">
        <f>AVERAGE(AM$5:AM601)</f>
        <v>439.80234505862649</v>
      </c>
      <c r="AX601" s="112">
        <f>AVERAGE(AN$5:AN601)</f>
        <v>0.24958123953098826</v>
      </c>
      <c r="AY601" s="113">
        <f>AVERAGE(AO$5:AO601)</f>
        <v>263441.60469011724</v>
      </c>
      <c r="AZ601" s="113">
        <f>AVERAGE(AP$5:AP601)</f>
        <v>64129.733668341709</v>
      </c>
      <c r="BA601" s="113">
        <f>AVERAGE(AQ$5:AQ601)</f>
        <v>203358.43718592965</v>
      </c>
      <c r="BB601" s="118">
        <f>AVERAGE($AT$5:AT601)</f>
        <v>0.97733854457472624</v>
      </c>
      <c r="BC601" s="6"/>
      <c r="BD601" s="6"/>
      <c r="BE601" s="6"/>
      <c r="BF601" s="6"/>
      <c r="BG601" s="10"/>
    </row>
    <row r="602" spans="1:59" x14ac:dyDescent="0.25">
      <c r="A602" s="116">
        <v>598</v>
      </c>
      <c r="B602" s="116">
        <v>588</v>
      </c>
      <c r="C602" s="116">
        <v>47</v>
      </c>
      <c r="D602" s="116">
        <v>41</v>
      </c>
      <c r="E602" s="117">
        <v>4416.0199631164051</v>
      </c>
      <c r="F602" s="116">
        <v>441</v>
      </c>
      <c r="G602" s="116">
        <v>0</v>
      </c>
      <c r="H602" s="117">
        <v>220059</v>
      </c>
      <c r="I602" s="117">
        <v>64100</v>
      </c>
      <c r="J602" s="117">
        <v>160059</v>
      </c>
      <c r="K602" s="116" t="s">
        <v>123</v>
      </c>
      <c r="L602" s="116" t="s">
        <v>123</v>
      </c>
      <c r="M602" s="120">
        <v>0.98</v>
      </c>
      <c r="N602" s="126"/>
      <c r="O602" s="126"/>
      <c r="P602" s="112">
        <f>AVERAGE($F$5:F602)</f>
        <v>436.24414715719064</v>
      </c>
      <c r="Q602" s="112">
        <f>AVERAGE(G$5:G602)</f>
        <v>4.6822742474916385E-2</v>
      </c>
      <c r="R602" s="113">
        <f>AVERAGE(H$5:H602)</f>
        <v>217685.82943143812</v>
      </c>
      <c r="S602" s="113">
        <f>AVERAGE(I$5:I602)</f>
        <v>63647.779264214048</v>
      </c>
      <c r="T602" s="113">
        <f>AVERAGE(J$5:J602)</f>
        <v>158608.95317725753</v>
      </c>
      <c r="U602" s="118">
        <f>AVERAGE($M$5:M602)</f>
        <v>0.96943143812708898</v>
      </c>
      <c r="AH602" s="116">
        <v>598</v>
      </c>
      <c r="AI602" s="116">
        <v>526</v>
      </c>
      <c r="AJ602" s="116">
        <v>36</v>
      </c>
      <c r="AK602" s="116">
        <v>44</v>
      </c>
      <c r="AL602" s="117">
        <v>2710.8588897044383</v>
      </c>
      <c r="AM602" s="116">
        <v>438</v>
      </c>
      <c r="AN602" s="116">
        <v>0</v>
      </c>
      <c r="AO602" s="117">
        <v>262362</v>
      </c>
      <c r="AP602" s="117">
        <v>63800</v>
      </c>
      <c r="AQ602" s="117">
        <v>202962</v>
      </c>
      <c r="AR602" s="116" t="s">
        <v>123</v>
      </c>
      <c r="AS602" s="116" t="s">
        <v>123</v>
      </c>
      <c r="AT602" s="120">
        <v>0.97333333333333338</v>
      </c>
      <c r="AU602" s="126"/>
      <c r="AV602" s="126"/>
      <c r="AW602" s="112">
        <f>AVERAGE(AM$5:AM602)</f>
        <v>439.79933110367892</v>
      </c>
      <c r="AX602" s="112">
        <f>AVERAGE(AN$5:AN602)</f>
        <v>0.24916387959866221</v>
      </c>
      <c r="AY602" s="113">
        <f>AVERAGE(AO$5:AO602)</f>
        <v>263439.79933110368</v>
      </c>
      <c r="AZ602" s="113">
        <f>AVERAGE(AP$5:AP602)</f>
        <v>64129.182274247491</v>
      </c>
      <c r="BA602" s="113">
        <f>AVERAGE(AQ$5:AQ602)</f>
        <v>203357.77424749164</v>
      </c>
      <c r="BB602" s="118">
        <f>AVERAGE($AT$5:AT602)</f>
        <v>0.97733184689706509</v>
      </c>
    </row>
    <row r="603" spans="1:59" x14ac:dyDescent="0.25">
      <c r="A603" s="116">
        <v>599</v>
      </c>
      <c r="B603" s="116">
        <v>505</v>
      </c>
      <c r="C603" s="116">
        <v>46</v>
      </c>
      <c r="D603" s="116">
        <v>46</v>
      </c>
      <c r="E603" s="117">
        <v>2132.3483751204003</v>
      </c>
      <c r="F603" s="116">
        <v>436</v>
      </c>
      <c r="G603" s="116">
        <v>0</v>
      </c>
      <c r="H603" s="117">
        <v>217564</v>
      </c>
      <c r="I603" s="117">
        <v>63600</v>
      </c>
      <c r="J603" s="117">
        <v>158564</v>
      </c>
      <c r="K603" s="116" t="s">
        <v>123</v>
      </c>
      <c r="L603" s="116" t="s">
        <v>123</v>
      </c>
      <c r="M603" s="120">
        <v>0.96888888888888891</v>
      </c>
      <c r="N603" s="126"/>
      <c r="O603" s="126"/>
      <c r="P603" s="112">
        <f>AVERAGE($F$5:F603)</f>
        <v>436.24373956594326</v>
      </c>
      <c r="Q603" s="112">
        <f>AVERAGE(G$5:G603)</f>
        <v>4.6744574290484141E-2</v>
      </c>
      <c r="R603" s="113">
        <f>AVERAGE(H$5:H603)</f>
        <v>217685.62604340567</v>
      </c>
      <c r="S603" s="113">
        <f>AVERAGE(I$5:I603)</f>
        <v>63647.699499165275</v>
      </c>
      <c r="T603" s="113">
        <f>AVERAGE(J$5:J603)</f>
        <v>158608.87813021702</v>
      </c>
      <c r="U603" s="118">
        <f>AVERAGE($M$5:M603)</f>
        <v>0.96943053236876142</v>
      </c>
      <c r="AH603" s="116">
        <v>599</v>
      </c>
      <c r="AI603" s="116">
        <v>531</v>
      </c>
      <c r="AJ603" s="116">
        <v>28</v>
      </c>
      <c r="AK603" s="116">
        <v>48</v>
      </c>
      <c r="AL603" s="117">
        <v>3481.5611287423435</v>
      </c>
      <c r="AM603" s="116">
        <v>434</v>
      </c>
      <c r="AN603" s="116">
        <v>0</v>
      </c>
      <c r="AO603" s="117">
        <v>259966</v>
      </c>
      <c r="AP603" s="117">
        <v>63400</v>
      </c>
      <c r="AQ603" s="117">
        <v>201366</v>
      </c>
      <c r="AR603" s="116" t="s">
        <v>123</v>
      </c>
      <c r="AS603" s="116" t="s">
        <v>123</v>
      </c>
      <c r="AT603" s="120">
        <v>0.96444444444444444</v>
      </c>
      <c r="AU603" s="126"/>
      <c r="AV603" s="126"/>
      <c r="AW603" s="112">
        <f>AVERAGE(AM$5:AM603)</f>
        <v>439.78964941569285</v>
      </c>
      <c r="AX603" s="112">
        <f>AVERAGE(AN$5:AN603)</f>
        <v>0.24874791318864775</v>
      </c>
      <c r="AY603" s="113">
        <f>AVERAGE(AO$5:AO603)</f>
        <v>263434</v>
      </c>
      <c r="AZ603" s="113">
        <f>AVERAGE(AP$5:AP603)</f>
        <v>64127.964941569284</v>
      </c>
      <c r="BA603" s="113">
        <f>AVERAGE(AQ$5:AQ603)</f>
        <v>203354.449081803</v>
      </c>
      <c r="BB603" s="118">
        <f>AVERAGE($AT$5:AT603)</f>
        <v>0.97731033203487372</v>
      </c>
      <c r="BC603" s="6"/>
      <c r="BD603" s="6"/>
      <c r="BE603" s="6"/>
      <c r="BF603" s="6"/>
      <c r="BG603" s="6"/>
    </row>
    <row r="604" spans="1:59" x14ac:dyDescent="0.25">
      <c r="A604" s="116">
        <v>600</v>
      </c>
      <c r="B604" s="116">
        <v>585</v>
      </c>
      <c r="C604" s="116">
        <v>37</v>
      </c>
      <c r="D604" s="116">
        <v>41</v>
      </c>
      <c r="E604" s="117">
        <v>3247.8620935995914</v>
      </c>
      <c r="F604" s="116">
        <v>441</v>
      </c>
      <c r="G604" s="116">
        <v>0</v>
      </c>
      <c r="H604" s="117">
        <v>220059</v>
      </c>
      <c r="I604" s="117">
        <v>64100</v>
      </c>
      <c r="J604" s="117">
        <v>160059</v>
      </c>
      <c r="K604" s="116" t="s">
        <v>123</v>
      </c>
      <c r="L604" s="116" t="s">
        <v>123</v>
      </c>
      <c r="M604" s="120">
        <v>0.98</v>
      </c>
      <c r="N604" s="126"/>
      <c r="O604" s="126"/>
      <c r="P604" s="112">
        <f>AVERAGE($F$5:F604)</f>
        <v>436.25166666666667</v>
      </c>
      <c r="Q604" s="112">
        <f>AVERAGE(G$5:G604)</f>
        <v>4.6666666666666669E-2</v>
      </c>
      <c r="R604" s="113">
        <f>AVERAGE(H$5:H604)</f>
        <v>217689.58166666667</v>
      </c>
      <c r="S604" s="113">
        <f>AVERAGE(I$5:I604)</f>
        <v>63648.453333333331</v>
      </c>
      <c r="T604" s="113">
        <f>AVERAGE(J$5:J604)</f>
        <v>158611.29500000001</v>
      </c>
      <c r="U604" s="118">
        <f>AVERAGE($M$5:M604)</f>
        <v>0.96944814814814684</v>
      </c>
      <c r="AH604" s="116">
        <v>600</v>
      </c>
      <c r="AI604" s="116">
        <v>523</v>
      </c>
      <c r="AJ604" s="116">
        <v>37</v>
      </c>
      <c r="AK604" s="116">
        <v>48</v>
      </c>
      <c r="AL604" s="117">
        <v>4723.5545247638083</v>
      </c>
      <c r="AM604" s="116">
        <v>434</v>
      </c>
      <c r="AN604" s="116">
        <v>0</v>
      </c>
      <c r="AO604" s="117">
        <v>259966</v>
      </c>
      <c r="AP604" s="117">
        <v>63400</v>
      </c>
      <c r="AQ604" s="117">
        <v>201366</v>
      </c>
      <c r="AR604" s="116" t="s">
        <v>123</v>
      </c>
      <c r="AS604" s="116" t="s">
        <v>123</v>
      </c>
      <c r="AT604" s="120">
        <v>0.96444444444444444</v>
      </c>
      <c r="AU604" s="126"/>
      <c r="AV604" s="126"/>
      <c r="AW604" s="112">
        <f>AVERAGE(AM$5:AM604)</f>
        <v>439.78</v>
      </c>
      <c r="AX604" s="112">
        <f>AVERAGE(AN$5:AN604)</f>
        <v>0.24833333333333332</v>
      </c>
      <c r="AY604" s="113">
        <f>AVERAGE(AO$5:AO604)</f>
        <v>263428.21999999997</v>
      </c>
      <c r="AZ604" s="113">
        <f>AVERAGE(AP$5:AP604)</f>
        <v>64126.751666666663</v>
      </c>
      <c r="BA604" s="113">
        <f>AVERAGE(AQ$5:AQ604)</f>
        <v>203351.13500000001</v>
      </c>
      <c r="BB604" s="118">
        <f>AVERAGE($AT$5:AT604)</f>
        <v>0.97728888888888965</v>
      </c>
      <c r="BC604" s="10"/>
      <c r="BD604" s="10"/>
      <c r="BE604" s="10"/>
      <c r="BF604" s="10"/>
      <c r="BG604" s="6"/>
    </row>
    <row r="605" spans="1:59" x14ac:dyDescent="0.25">
      <c r="A605" s="116">
        <v>601</v>
      </c>
      <c r="B605" s="116">
        <v>541</v>
      </c>
      <c r="C605" s="116">
        <v>36</v>
      </c>
      <c r="D605" s="116">
        <v>37</v>
      </c>
      <c r="E605" s="117">
        <v>2405.7701685360034</v>
      </c>
      <c r="F605" s="116">
        <v>445</v>
      </c>
      <c r="G605" s="116">
        <v>0</v>
      </c>
      <c r="H605" s="117">
        <v>222055</v>
      </c>
      <c r="I605" s="117">
        <v>64500</v>
      </c>
      <c r="J605" s="117">
        <v>161255</v>
      </c>
      <c r="K605" s="116" t="s">
        <v>123</v>
      </c>
      <c r="L605" s="116" t="s">
        <v>123</v>
      </c>
      <c r="M605" s="120">
        <v>0.98888888888888893</v>
      </c>
      <c r="N605" s="126"/>
      <c r="O605" s="126"/>
      <c r="P605" s="112">
        <f>AVERAGE($F$5:F605)</f>
        <v>436.26622296173048</v>
      </c>
      <c r="Q605" s="112">
        <f>AVERAGE(G$5:G605)</f>
        <v>4.6589018302828619E-2</v>
      </c>
      <c r="R605" s="113">
        <f>AVERAGE(H$5:H605)</f>
        <v>217696.84525790351</v>
      </c>
      <c r="S605" s="113">
        <f>AVERAGE(I$5:I605)</f>
        <v>63649.870216306153</v>
      </c>
      <c r="T605" s="113">
        <f>AVERAGE(J$5:J605)</f>
        <v>158615.693843594</v>
      </c>
      <c r="U605" s="118">
        <f>AVERAGE($M$5:M605)</f>
        <v>0.96948049547051085</v>
      </c>
      <c r="AH605" s="116">
        <v>601</v>
      </c>
      <c r="AI605" s="116">
        <v>577</v>
      </c>
      <c r="AJ605" s="116">
        <v>41</v>
      </c>
      <c r="AK605" s="116">
        <v>53</v>
      </c>
      <c r="AL605" s="117">
        <v>2338.4951296180498</v>
      </c>
      <c r="AM605" s="116">
        <v>429</v>
      </c>
      <c r="AN605" s="116">
        <v>0</v>
      </c>
      <c r="AO605" s="117">
        <v>256971</v>
      </c>
      <c r="AP605" s="117">
        <v>62900</v>
      </c>
      <c r="AQ605" s="117">
        <v>199371</v>
      </c>
      <c r="AR605" s="116" t="s">
        <v>123</v>
      </c>
      <c r="AS605" s="116" t="s">
        <v>123</v>
      </c>
      <c r="AT605" s="120">
        <v>0.95333333333333337</v>
      </c>
      <c r="AU605" s="126"/>
      <c r="AV605" s="126"/>
      <c r="AW605" s="112">
        <f>AVERAGE(AM$5:AM605)</f>
        <v>439.76206322795343</v>
      </c>
      <c r="AX605" s="112">
        <f>AVERAGE(AN$5:AN605)</f>
        <v>0.24792013311148087</v>
      </c>
      <c r="AY605" s="113">
        <f>AVERAGE(AO$5:AO605)</f>
        <v>263417.47587354411</v>
      </c>
      <c r="AZ605" s="113">
        <f>AVERAGE(AP$5:AP605)</f>
        <v>64124.710482529117</v>
      </c>
      <c r="BA605" s="113">
        <f>AVERAGE(AQ$5:AQ605)</f>
        <v>203344.51247920134</v>
      </c>
      <c r="BB605" s="118">
        <f>AVERAGE($AT$5:AT605)</f>
        <v>0.97724902939545288</v>
      </c>
      <c r="BC605" s="6"/>
      <c r="BD605" s="6"/>
      <c r="BE605" s="6"/>
      <c r="BF605" s="6"/>
      <c r="BG605" s="10"/>
    </row>
    <row r="606" spans="1:59" x14ac:dyDescent="0.25">
      <c r="A606" s="116">
        <v>602</v>
      </c>
      <c r="B606" s="116">
        <v>511</v>
      </c>
      <c r="C606" s="116">
        <v>37</v>
      </c>
      <c r="D606" s="116">
        <v>34</v>
      </c>
      <c r="E606" s="117">
        <v>2182.3726562353363</v>
      </c>
      <c r="F606" s="116">
        <v>448</v>
      </c>
      <c r="G606" s="116">
        <v>0</v>
      </c>
      <c r="H606" s="117">
        <v>223552</v>
      </c>
      <c r="I606" s="117">
        <v>64800</v>
      </c>
      <c r="J606" s="117">
        <v>162152</v>
      </c>
      <c r="K606" s="116" t="s">
        <v>123</v>
      </c>
      <c r="L606" s="116" t="s">
        <v>123</v>
      </c>
      <c r="M606" s="120">
        <v>0.99555555555555553</v>
      </c>
      <c r="N606" s="126"/>
      <c r="O606" s="126"/>
      <c r="P606" s="112">
        <f>AVERAGE($F$5:F606)</f>
        <v>436.28571428571428</v>
      </c>
      <c r="Q606" s="112">
        <f>AVERAGE(G$5:G606)</f>
        <v>4.6511627906976744E-2</v>
      </c>
      <c r="R606" s="113">
        <f>AVERAGE(H$5:H606)</f>
        <v>217706.57142857142</v>
      </c>
      <c r="S606" s="113">
        <f>AVERAGE(I$5:I606)</f>
        <v>63651.780730897008</v>
      </c>
      <c r="T606" s="113">
        <f>AVERAGE(J$5:J606)</f>
        <v>158621.5681063123</v>
      </c>
      <c r="U606" s="118">
        <f>AVERAGE($M$5:M606)</f>
        <v>0.96952380952380834</v>
      </c>
      <c r="AH606" s="116">
        <v>602</v>
      </c>
      <c r="AI606" s="116">
        <v>568</v>
      </c>
      <c r="AJ606" s="116">
        <v>41</v>
      </c>
      <c r="AK606" s="116">
        <v>54</v>
      </c>
      <c r="AL606" s="117">
        <v>4773.433773442528</v>
      </c>
      <c r="AM606" s="116">
        <v>428</v>
      </c>
      <c r="AN606" s="116">
        <v>0</v>
      </c>
      <c r="AO606" s="117">
        <v>256372</v>
      </c>
      <c r="AP606" s="117">
        <v>62800</v>
      </c>
      <c r="AQ606" s="117">
        <v>198972</v>
      </c>
      <c r="AR606" s="116" t="s">
        <v>123</v>
      </c>
      <c r="AS606" s="116" t="s">
        <v>123</v>
      </c>
      <c r="AT606" s="120">
        <v>0.95111111111111113</v>
      </c>
      <c r="AU606" s="126"/>
      <c r="AV606" s="126"/>
      <c r="AW606" s="112">
        <f>AVERAGE(AM$5:AM606)</f>
        <v>439.74252491694352</v>
      </c>
      <c r="AX606" s="112">
        <f>AVERAGE(AN$5:AN606)</f>
        <v>0.24750830564784054</v>
      </c>
      <c r="AY606" s="113">
        <f>AVERAGE(AO$5:AO606)</f>
        <v>263405.77242524916</v>
      </c>
      <c r="AZ606" s="113">
        <f>AVERAGE(AP$5:AP606)</f>
        <v>64122.509966777412</v>
      </c>
      <c r="BA606" s="113">
        <f>AVERAGE(AQ$5:AQ606)</f>
        <v>203337.24916943521</v>
      </c>
      <c r="BB606" s="118">
        <f>AVERAGE($AT$5:AT606)</f>
        <v>0.97720561092654201</v>
      </c>
    </row>
    <row r="607" spans="1:59" x14ac:dyDescent="0.25">
      <c r="A607" s="116">
        <v>603</v>
      </c>
      <c r="B607" s="116">
        <v>577</v>
      </c>
      <c r="C607" s="116">
        <v>41</v>
      </c>
      <c r="D607" s="116">
        <v>56</v>
      </c>
      <c r="E607" s="117">
        <v>3521.3562600810114</v>
      </c>
      <c r="F607" s="116">
        <v>426</v>
      </c>
      <c r="G607" s="116">
        <v>0</v>
      </c>
      <c r="H607" s="117">
        <v>212574</v>
      </c>
      <c r="I607" s="117">
        <v>62600</v>
      </c>
      <c r="J607" s="117">
        <v>155574</v>
      </c>
      <c r="K607" s="116" t="s">
        <v>123</v>
      </c>
      <c r="L607" s="116" t="s">
        <v>123</v>
      </c>
      <c r="M607" s="120">
        <v>0.94666666666666666</v>
      </c>
      <c r="N607" s="126"/>
      <c r="O607" s="126"/>
      <c r="P607" s="112">
        <f>AVERAGE($F$5:F607)</f>
        <v>436.26865671641792</v>
      </c>
      <c r="Q607" s="112">
        <f>AVERAGE(G$5:G607)</f>
        <v>4.6434494195688222E-2</v>
      </c>
      <c r="R607" s="113">
        <f>AVERAGE(H$5:H607)</f>
        <v>217698.05970149254</v>
      </c>
      <c r="S607" s="113">
        <f>AVERAGE(I$5:I607)</f>
        <v>63650.036484245436</v>
      </c>
      <c r="T607" s="113">
        <f>AVERAGE(J$5:J607)</f>
        <v>158616.51409618574</v>
      </c>
      <c r="U607" s="118">
        <f>AVERAGE($M$5:M607)</f>
        <v>0.96948590381426092</v>
      </c>
      <c r="AH607" s="116">
        <v>603</v>
      </c>
      <c r="AI607" s="116">
        <v>495</v>
      </c>
      <c r="AJ607" s="116">
        <v>47</v>
      </c>
      <c r="AK607" s="116">
        <v>35</v>
      </c>
      <c r="AL607" s="117">
        <v>4529.7885979175189</v>
      </c>
      <c r="AM607" s="116">
        <v>447</v>
      </c>
      <c r="AN607" s="116">
        <v>0</v>
      </c>
      <c r="AO607" s="117">
        <v>267753</v>
      </c>
      <c r="AP607" s="117">
        <v>64700</v>
      </c>
      <c r="AQ607" s="117">
        <v>206553</v>
      </c>
      <c r="AR607" s="116" t="s">
        <v>123</v>
      </c>
      <c r="AS607" s="116" t="s">
        <v>123</v>
      </c>
      <c r="AT607" s="120">
        <v>0.99333333333333329</v>
      </c>
      <c r="AU607" s="126"/>
      <c r="AV607" s="126"/>
      <c r="AW607" s="112">
        <f>AVERAGE(AM$5:AM607)</f>
        <v>439.75456053067995</v>
      </c>
      <c r="AX607" s="112">
        <f>AVERAGE(AN$5:AN607)</f>
        <v>0.2470978441127695</v>
      </c>
      <c r="AY607" s="113">
        <f>AVERAGE(AO$5:AO607)</f>
        <v>263412.98175787728</v>
      </c>
      <c r="AZ607" s="113">
        <f>AVERAGE(AP$5:AP607)</f>
        <v>64123.467661691546</v>
      </c>
      <c r="BA607" s="113">
        <f>AVERAGE(AQ$5:AQ607)</f>
        <v>203342.58208955225</v>
      </c>
      <c r="BB607" s="118">
        <f>AVERAGE($AT$5:AT607)</f>
        <v>0.9772323567348451</v>
      </c>
      <c r="BC607" s="6"/>
      <c r="BD607" s="6"/>
      <c r="BE607" s="6"/>
      <c r="BF607" s="6"/>
      <c r="BG607" s="6"/>
    </row>
    <row r="608" spans="1:59" x14ac:dyDescent="0.25">
      <c r="A608" s="116">
        <v>604</v>
      </c>
      <c r="B608" s="116">
        <v>652</v>
      </c>
      <c r="C608" s="116">
        <v>50</v>
      </c>
      <c r="D608" s="116">
        <v>55</v>
      </c>
      <c r="E608" s="117">
        <v>2464.9548448439646</v>
      </c>
      <c r="F608" s="116">
        <v>427</v>
      </c>
      <c r="G608" s="116">
        <v>0</v>
      </c>
      <c r="H608" s="117">
        <v>213073</v>
      </c>
      <c r="I608" s="117">
        <v>62700</v>
      </c>
      <c r="J608" s="117">
        <v>155873</v>
      </c>
      <c r="K608" s="116" t="s">
        <v>123</v>
      </c>
      <c r="L608" s="116" t="s">
        <v>123</v>
      </c>
      <c r="M608" s="120">
        <v>0.94888888888888889</v>
      </c>
      <c r="N608" s="126"/>
      <c r="O608" s="126"/>
      <c r="P608" s="112">
        <f>AVERAGE($F$5:F608)</f>
        <v>436.25331125827813</v>
      </c>
      <c r="Q608" s="112">
        <f>AVERAGE(G$5:G608)</f>
        <v>4.6357615894039736E-2</v>
      </c>
      <c r="R608" s="113">
        <f>AVERAGE(H$5:H608)</f>
        <v>217690.4023178808</v>
      </c>
      <c r="S608" s="113">
        <f>AVERAGE(I$5:I608)</f>
        <v>63648.463576158938</v>
      </c>
      <c r="T608" s="113">
        <f>AVERAGE(J$5:J608)</f>
        <v>158611.97185430463</v>
      </c>
      <c r="U608" s="118">
        <f>AVERAGE($M$5:M608)</f>
        <v>0.96945180279617249</v>
      </c>
      <c r="AH608" s="116">
        <v>604</v>
      </c>
      <c r="AI608" s="116">
        <v>560</v>
      </c>
      <c r="AJ608" s="116">
        <v>50</v>
      </c>
      <c r="AK608" s="116">
        <v>46</v>
      </c>
      <c r="AL608" s="117">
        <v>4158.9101932105132</v>
      </c>
      <c r="AM608" s="116">
        <v>436</v>
      </c>
      <c r="AN608" s="116">
        <v>0</v>
      </c>
      <c r="AO608" s="117">
        <v>261164</v>
      </c>
      <c r="AP608" s="117">
        <v>63600</v>
      </c>
      <c r="AQ608" s="117">
        <v>202164</v>
      </c>
      <c r="AR608" s="116" t="s">
        <v>123</v>
      </c>
      <c r="AS608" s="116" t="s">
        <v>123</v>
      </c>
      <c r="AT608" s="120">
        <v>0.96888888888888891</v>
      </c>
      <c r="AU608" s="126"/>
      <c r="AV608" s="126"/>
      <c r="AW608" s="112">
        <f>AVERAGE(AM$5:AM608)</f>
        <v>439.74834437086093</v>
      </c>
      <c r="AX608" s="112">
        <f>AVERAGE(AN$5:AN608)</f>
        <v>0.24668874172185432</v>
      </c>
      <c r="AY608" s="113">
        <f>AVERAGE(AO$5:AO608)</f>
        <v>263409.25827814569</v>
      </c>
      <c r="AZ608" s="113">
        <f>AVERAGE(AP$5:AP608)</f>
        <v>64122.600993377484</v>
      </c>
      <c r="BA608" s="113">
        <f>AVERAGE(AQ$5:AQ608)</f>
        <v>203340.63079470198</v>
      </c>
      <c r="BB608" s="118">
        <f>AVERAGE($AT$5:AT608)</f>
        <v>0.97721854304635836</v>
      </c>
      <c r="BC608" s="10"/>
      <c r="BD608" s="10"/>
      <c r="BE608" s="10"/>
      <c r="BF608" s="10"/>
      <c r="BG608" s="6"/>
    </row>
    <row r="609" spans="1:59" x14ac:dyDescent="0.25">
      <c r="A609" s="116">
        <v>605</v>
      </c>
      <c r="B609" s="116">
        <v>557</v>
      </c>
      <c r="C609" s="116">
        <v>35</v>
      </c>
      <c r="D609" s="116">
        <v>50</v>
      </c>
      <c r="E609" s="117">
        <v>3782.5740416115118</v>
      </c>
      <c r="F609" s="116">
        <v>432</v>
      </c>
      <c r="G609" s="116">
        <v>0</v>
      </c>
      <c r="H609" s="117">
        <v>215568</v>
      </c>
      <c r="I609" s="117">
        <v>63200</v>
      </c>
      <c r="J609" s="117">
        <v>157368</v>
      </c>
      <c r="K609" s="116" t="s">
        <v>123</v>
      </c>
      <c r="L609" s="116" t="s">
        <v>123</v>
      </c>
      <c r="M609" s="120">
        <v>0.96</v>
      </c>
      <c r="N609" s="126"/>
      <c r="O609" s="126"/>
      <c r="P609" s="112">
        <f>AVERAGE($F$5:F609)</f>
        <v>436.24628099173555</v>
      </c>
      <c r="Q609" s="112">
        <f>AVERAGE(G$5:G609)</f>
        <v>4.6280991735537187E-2</v>
      </c>
      <c r="R609" s="113">
        <f>AVERAGE(H$5:H609)</f>
        <v>217686.89421487603</v>
      </c>
      <c r="S609" s="113">
        <f>AVERAGE(I$5:I609)</f>
        <v>63647.722314049584</v>
      </c>
      <c r="T609" s="113">
        <f>AVERAGE(J$5:J609)</f>
        <v>158609.91570247934</v>
      </c>
      <c r="U609" s="118">
        <f>AVERAGE($M$5:M609)</f>
        <v>0.96943617998163345</v>
      </c>
      <c r="AH609" s="116">
        <v>605</v>
      </c>
      <c r="AI609" s="116">
        <v>522</v>
      </c>
      <c r="AJ609" s="116">
        <v>34</v>
      </c>
      <c r="AK609" s="116">
        <v>40</v>
      </c>
      <c r="AL609" s="117">
        <v>4277.4435326299927</v>
      </c>
      <c r="AM609" s="116">
        <v>442</v>
      </c>
      <c r="AN609" s="116">
        <v>0</v>
      </c>
      <c r="AO609" s="117">
        <v>264758</v>
      </c>
      <c r="AP609" s="117">
        <v>64200</v>
      </c>
      <c r="AQ609" s="117">
        <v>204558</v>
      </c>
      <c r="AR609" s="116" t="s">
        <v>123</v>
      </c>
      <c r="AS609" s="116" t="s">
        <v>123</v>
      </c>
      <c r="AT609" s="120">
        <v>0.98222222222222222</v>
      </c>
      <c r="AU609" s="126"/>
      <c r="AV609" s="126"/>
      <c r="AW609" s="112">
        <f>AVERAGE(AM$5:AM609)</f>
        <v>439.75206611570246</v>
      </c>
      <c r="AX609" s="112">
        <f>AVERAGE(AN$5:AN609)</f>
        <v>0.24628099173553719</v>
      </c>
      <c r="AY609" s="113">
        <f>AVERAGE(AO$5:AO609)</f>
        <v>263411.48760330578</v>
      </c>
      <c r="AZ609" s="113">
        <f>AVERAGE(AP$5:AP609)</f>
        <v>64122.728925619835</v>
      </c>
      <c r="BA609" s="113">
        <f>AVERAGE(AQ$5:AQ609)</f>
        <v>203342.6429752066</v>
      </c>
      <c r="BB609" s="118">
        <f>AVERAGE($AT$5:AT609)</f>
        <v>0.97722681359045083</v>
      </c>
      <c r="BC609" s="6"/>
      <c r="BD609" s="6"/>
      <c r="BE609" s="6"/>
      <c r="BF609" s="6"/>
      <c r="BG609" s="10"/>
    </row>
    <row r="610" spans="1:59" x14ac:dyDescent="0.25">
      <c r="A610" s="116">
        <v>606</v>
      </c>
      <c r="B610" s="116">
        <v>512</v>
      </c>
      <c r="C610" s="116">
        <v>35</v>
      </c>
      <c r="D610" s="116">
        <v>36</v>
      </c>
      <c r="E610" s="117">
        <v>2648.9536729966958</v>
      </c>
      <c r="F610" s="116">
        <v>446</v>
      </c>
      <c r="G610" s="116">
        <v>0</v>
      </c>
      <c r="H610" s="117">
        <v>222554</v>
      </c>
      <c r="I610" s="117">
        <v>64600</v>
      </c>
      <c r="J610" s="117">
        <v>161554</v>
      </c>
      <c r="K610" s="116" t="s">
        <v>123</v>
      </c>
      <c r="L610" s="116" t="s">
        <v>123</v>
      </c>
      <c r="M610" s="120">
        <v>0.99111111111111116</v>
      </c>
      <c r="N610" s="126"/>
      <c r="O610" s="126"/>
      <c r="P610" s="112">
        <f>AVERAGE($F$5:F610)</f>
        <v>436.26237623762376</v>
      </c>
      <c r="Q610" s="112">
        <f>AVERAGE(G$5:G610)</f>
        <v>4.6204620462046202E-2</v>
      </c>
      <c r="R610" s="113">
        <f>AVERAGE(H$5:H610)</f>
        <v>217694.92574257427</v>
      </c>
      <c r="S610" s="113">
        <f>AVERAGE(I$5:I610)</f>
        <v>63649.293729372934</v>
      </c>
      <c r="T610" s="113">
        <f>AVERAGE(J$5:J610)</f>
        <v>158614.77392739273</v>
      </c>
      <c r="U610" s="118">
        <f>AVERAGE($M$5:M610)</f>
        <v>0.9694719471947183</v>
      </c>
      <c r="AH610" s="116">
        <v>606</v>
      </c>
      <c r="AI610" s="116">
        <v>461</v>
      </c>
      <c r="AJ610" s="116">
        <v>28</v>
      </c>
      <c r="AK610" s="116">
        <v>34</v>
      </c>
      <c r="AL610" s="117">
        <v>4088.7263764798658</v>
      </c>
      <c r="AM610" s="116">
        <v>448</v>
      </c>
      <c r="AN610" s="116">
        <v>0</v>
      </c>
      <c r="AO610" s="117">
        <v>268352</v>
      </c>
      <c r="AP610" s="117">
        <v>64800</v>
      </c>
      <c r="AQ610" s="117">
        <v>206952</v>
      </c>
      <c r="AR610" s="116" t="s">
        <v>123</v>
      </c>
      <c r="AS610" s="116" t="s">
        <v>123</v>
      </c>
      <c r="AT610" s="120">
        <v>0.99555555555555553</v>
      </c>
      <c r="AU610" s="126"/>
      <c r="AV610" s="126"/>
      <c r="AW610" s="112">
        <f>AVERAGE(AM$5:AM610)</f>
        <v>439.76567656765678</v>
      </c>
      <c r="AX610" s="112">
        <f>AVERAGE(AN$5:AN610)</f>
        <v>0.24587458745874588</v>
      </c>
      <c r="AY610" s="113">
        <f>AVERAGE(AO$5:AO610)</f>
        <v>263419.64026402641</v>
      </c>
      <c r="AZ610" s="113">
        <f>AVERAGE(AP$5:AP610)</f>
        <v>64123.846534653465</v>
      </c>
      <c r="BA610" s="113">
        <f>AVERAGE(AQ$5:AQ610)</f>
        <v>203348.59900990099</v>
      </c>
      <c r="BB610" s="118">
        <f>AVERAGE($AT$5:AT610)</f>
        <v>0.97725705903923821</v>
      </c>
    </row>
    <row r="611" spans="1:59" x14ac:dyDescent="0.25">
      <c r="A611" s="116">
        <v>607</v>
      </c>
      <c r="B611" s="116">
        <v>571</v>
      </c>
      <c r="C611" s="116">
        <v>37</v>
      </c>
      <c r="D611" s="116">
        <v>39</v>
      </c>
      <c r="E611" s="117">
        <v>3591.8274071815713</v>
      </c>
      <c r="F611" s="116">
        <v>443</v>
      </c>
      <c r="G611" s="116">
        <v>0</v>
      </c>
      <c r="H611" s="117">
        <v>221057</v>
      </c>
      <c r="I611" s="117">
        <v>64300</v>
      </c>
      <c r="J611" s="117">
        <v>160657</v>
      </c>
      <c r="K611" s="116" t="s">
        <v>123</v>
      </c>
      <c r="L611" s="116" t="s">
        <v>123</v>
      </c>
      <c r="M611" s="120">
        <v>0.98444444444444446</v>
      </c>
      <c r="N611" s="126"/>
      <c r="O611" s="126"/>
      <c r="P611" s="112">
        <f>AVERAGE($F$5:F611)</f>
        <v>436.27347611202634</v>
      </c>
      <c r="Q611" s="112">
        <f>AVERAGE(G$5:G611)</f>
        <v>4.6128500823723231E-2</v>
      </c>
      <c r="R611" s="113">
        <f>AVERAGE(H$5:H611)</f>
        <v>217700.46457990116</v>
      </c>
      <c r="S611" s="113">
        <f>AVERAGE(I$5:I611)</f>
        <v>63650.365733113671</v>
      </c>
      <c r="T611" s="113">
        <f>AVERAGE(J$5:J611)</f>
        <v>158618.13838550248</v>
      </c>
      <c r="U611" s="118">
        <f>AVERAGE($M$5:M611)</f>
        <v>0.96949661358227968</v>
      </c>
      <c r="AH611" s="116">
        <v>607</v>
      </c>
      <c r="AI611" s="116">
        <v>494</v>
      </c>
      <c r="AJ611" s="116">
        <v>47</v>
      </c>
      <c r="AK611" s="116">
        <v>31</v>
      </c>
      <c r="AL611" s="117">
        <v>4887.9263623483748</v>
      </c>
      <c r="AM611" s="116">
        <v>450</v>
      </c>
      <c r="AN611" s="116">
        <v>1</v>
      </c>
      <c r="AO611" s="117">
        <v>269550</v>
      </c>
      <c r="AP611" s="117">
        <v>65599</v>
      </c>
      <c r="AQ611" s="117">
        <v>207051</v>
      </c>
      <c r="AR611" s="116" t="s">
        <v>124</v>
      </c>
      <c r="AS611" s="116" t="s">
        <v>124</v>
      </c>
      <c r="AT611" s="120">
        <v>1</v>
      </c>
      <c r="AU611" s="126"/>
      <c r="AV611" s="126"/>
      <c r="AW611" s="112">
        <f>AVERAGE(AM$5:AM611)</f>
        <v>439.78253706754532</v>
      </c>
      <c r="AX611" s="112">
        <f>AVERAGE(AN$5:AN611)</f>
        <v>0.24711696869851729</v>
      </c>
      <c r="AY611" s="113">
        <f>AVERAGE(AO$5:AO611)</f>
        <v>263429.73970345967</v>
      </c>
      <c r="AZ611" s="113">
        <f>AVERAGE(AP$5:AP611)</f>
        <v>64126.276771004945</v>
      </c>
      <c r="BA611" s="113">
        <f>AVERAGE(AQ$5:AQ611)</f>
        <v>203354.69851729818</v>
      </c>
      <c r="BB611" s="118">
        <f>AVERAGE($AT$5:AT611)</f>
        <v>0.97729452681676832</v>
      </c>
      <c r="BC611" s="6"/>
      <c r="BD611" s="6"/>
      <c r="BE611" s="6"/>
      <c r="BF611" s="6"/>
      <c r="BG611" s="6"/>
    </row>
    <row r="612" spans="1:59" x14ac:dyDescent="0.25">
      <c r="A612" s="116">
        <v>608</v>
      </c>
      <c r="B612" s="116">
        <v>596</v>
      </c>
      <c r="C612" s="116">
        <v>32</v>
      </c>
      <c r="D612" s="116">
        <v>40</v>
      </c>
      <c r="E612" s="117">
        <v>3701.0034431365502</v>
      </c>
      <c r="F612" s="116">
        <v>442</v>
      </c>
      <c r="G612" s="116">
        <v>0</v>
      </c>
      <c r="H612" s="117">
        <v>220558</v>
      </c>
      <c r="I612" s="117">
        <v>64200</v>
      </c>
      <c r="J612" s="117">
        <v>160358</v>
      </c>
      <c r="K612" s="116" t="s">
        <v>123</v>
      </c>
      <c r="L612" s="116" t="s">
        <v>123</v>
      </c>
      <c r="M612" s="120">
        <v>0.98222222222222222</v>
      </c>
      <c r="N612" s="126"/>
      <c r="O612" s="126"/>
      <c r="P612" s="112">
        <f>AVERAGE($F$5:F612)</f>
        <v>436.28289473684208</v>
      </c>
      <c r="Q612" s="112">
        <f>AVERAGE(G$5:G612)</f>
        <v>4.6052631578947366E-2</v>
      </c>
      <c r="R612" s="113">
        <f>AVERAGE(H$5:H612)</f>
        <v>217705.16447368421</v>
      </c>
      <c r="S612" s="113">
        <f>AVERAGE(I$5:I612)</f>
        <v>63651.269736842107</v>
      </c>
      <c r="T612" s="113">
        <f>AVERAGE(J$5:J612)</f>
        <v>158621</v>
      </c>
      <c r="U612" s="118">
        <f>AVERAGE($M$5:M612)</f>
        <v>0.96951754385964806</v>
      </c>
      <c r="AH612" s="116">
        <v>608</v>
      </c>
      <c r="AI612" s="116">
        <v>438</v>
      </c>
      <c r="AJ612" s="116">
        <v>34</v>
      </c>
      <c r="AK612" s="116">
        <v>40</v>
      </c>
      <c r="AL612" s="117">
        <v>2791.6118162508274</v>
      </c>
      <c r="AM612" s="116">
        <v>432</v>
      </c>
      <c r="AN612" s="116">
        <v>0</v>
      </c>
      <c r="AO612" s="117">
        <v>258768</v>
      </c>
      <c r="AP612" s="117">
        <v>63200</v>
      </c>
      <c r="AQ612" s="117">
        <v>199568</v>
      </c>
      <c r="AR612" s="116" t="s">
        <v>123</v>
      </c>
      <c r="AS612" s="116" t="s">
        <v>123</v>
      </c>
      <c r="AT612" s="120">
        <v>0.96</v>
      </c>
      <c r="AU612" s="126"/>
      <c r="AV612" s="126"/>
      <c r="AW612" s="112">
        <f>AVERAGE(AM$5:AM612)</f>
        <v>439.76973684210526</v>
      </c>
      <c r="AX612" s="112">
        <f>AVERAGE(AN$5:AN612)</f>
        <v>0.24671052631578946</v>
      </c>
      <c r="AY612" s="113">
        <f>AVERAGE(AO$5:AO612)</f>
        <v>263422.07236842107</v>
      </c>
      <c r="AZ612" s="113">
        <f>AVERAGE(AP$5:AP612)</f>
        <v>64124.753289473687</v>
      </c>
      <c r="BA612" s="113">
        <f>AVERAGE(AQ$5:AQ612)</f>
        <v>203348.47039473685</v>
      </c>
      <c r="BB612" s="118">
        <f>AVERAGE($AT$5:AT612)</f>
        <v>0.977266081871346</v>
      </c>
      <c r="BC612" s="10"/>
      <c r="BD612" s="10"/>
      <c r="BE612" s="10"/>
      <c r="BF612" s="10"/>
      <c r="BG612" s="6"/>
    </row>
    <row r="613" spans="1:59" x14ac:dyDescent="0.25">
      <c r="A613" s="116">
        <v>609</v>
      </c>
      <c r="B613" s="116">
        <v>537</v>
      </c>
      <c r="C613" s="116">
        <v>31</v>
      </c>
      <c r="D613" s="116">
        <v>46</v>
      </c>
      <c r="E613" s="117">
        <v>3950.4571848747123</v>
      </c>
      <c r="F613" s="116">
        <v>436</v>
      </c>
      <c r="G613" s="116">
        <v>0</v>
      </c>
      <c r="H613" s="117">
        <v>217564</v>
      </c>
      <c r="I613" s="117">
        <v>63600</v>
      </c>
      <c r="J613" s="117">
        <v>158564</v>
      </c>
      <c r="K613" s="116" t="s">
        <v>123</v>
      </c>
      <c r="L613" s="116" t="s">
        <v>123</v>
      </c>
      <c r="M613" s="120">
        <v>0.96888888888888891</v>
      </c>
      <c r="N613" s="126"/>
      <c r="O613" s="126"/>
      <c r="P613" s="112">
        <f>AVERAGE($F$5:F613)</f>
        <v>436.28243021346469</v>
      </c>
      <c r="Q613" s="112">
        <f>AVERAGE(G$5:G613)</f>
        <v>4.5977011494252873E-2</v>
      </c>
      <c r="R613" s="113">
        <f>AVERAGE(H$5:H613)</f>
        <v>217704.93267651889</v>
      </c>
      <c r="S613" s="113">
        <f>AVERAGE(I$5:I613)</f>
        <v>63651.185550082104</v>
      </c>
      <c r="T613" s="113">
        <f>AVERAGE(J$5:J613)</f>
        <v>158620.9064039409</v>
      </c>
      <c r="U613" s="118">
        <f>AVERAGE($M$5:M613)</f>
        <v>0.96951651158547592</v>
      </c>
      <c r="AH613" s="116">
        <v>609</v>
      </c>
      <c r="AI613" s="116">
        <v>436</v>
      </c>
      <c r="AJ613" s="116">
        <v>30</v>
      </c>
      <c r="AK613" s="116">
        <v>32</v>
      </c>
      <c r="AL613" s="117">
        <v>4058.3196511649016</v>
      </c>
      <c r="AM613" s="116">
        <v>434</v>
      </c>
      <c r="AN613" s="116">
        <v>0</v>
      </c>
      <c r="AO613" s="117">
        <v>259966</v>
      </c>
      <c r="AP613" s="117">
        <v>63400</v>
      </c>
      <c r="AQ613" s="117">
        <v>199766</v>
      </c>
      <c r="AR613" s="116" t="s">
        <v>123</v>
      </c>
      <c r="AS613" s="116" t="s">
        <v>123</v>
      </c>
      <c r="AT613" s="120">
        <v>0.96444444444444444</v>
      </c>
      <c r="AU613" s="126"/>
      <c r="AV613" s="126"/>
      <c r="AW613" s="112">
        <f>AVERAGE(AM$5:AM613)</f>
        <v>439.76026272577997</v>
      </c>
      <c r="AX613" s="112">
        <f>AVERAGE(AN$5:AN613)</f>
        <v>0.24630541871921183</v>
      </c>
      <c r="AY613" s="113">
        <f>AVERAGE(AO$5:AO613)</f>
        <v>263416.39737274218</v>
      </c>
      <c r="AZ613" s="113">
        <f>AVERAGE(AP$5:AP613)</f>
        <v>64123.563218390802</v>
      </c>
      <c r="BA613" s="113">
        <f>AVERAGE(AQ$5:AQ613)</f>
        <v>203342.58784893269</v>
      </c>
      <c r="BB613" s="118">
        <f>AVERAGE($AT$5:AT613)</f>
        <v>0.97724502827951198</v>
      </c>
      <c r="BC613" s="6"/>
      <c r="BD613" s="6"/>
      <c r="BE613" s="6"/>
      <c r="BF613" s="6"/>
      <c r="BG613" s="10"/>
    </row>
    <row r="614" spans="1:59" x14ac:dyDescent="0.25">
      <c r="A614" s="116">
        <v>610</v>
      </c>
      <c r="B614" s="116">
        <v>473</v>
      </c>
      <c r="C614" s="116">
        <v>25</v>
      </c>
      <c r="D614" s="116">
        <v>38</v>
      </c>
      <c r="E614" s="117">
        <v>3242.7450307103422</v>
      </c>
      <c r="F614" s="116">
        <v>444</v>
      </c>
      <c r="G614" s="116">
        <v>0</v>
      </c>
      <c r="H614" s="117">
        <v>221556</v>
      </c>
      <c r="I614" s="117">
        <v>64400</v>
      </c>
      <c r="J614" s="117">
        <v>160956</v>
      </c>
      <c r="K614" s="116" t="s">
        <v>123</v>
      </c>
      <c r="L614" s="116" t="s">
        <v>123</v>
      </c>
      <c r="M614" s="120">
        <v>0.98666666666666669</v>
      </c>
      <c r="N614" s="126"/>
      <c r="O614" s="126"/>
      <c r="P614" s="112">
        <f>AVERAGE($F$5:F614)</f>
        <v>436.29508196721309</v>
      </c>
      <c r="Q614" s="112">
        <f>AVERAGE(G$5:G614)</f>
        <v>4.5901639344262293E-2</v>
      </c>
      <c r="R614" s="113">
        <f>AVERAGE(H$5:H614)</f>
        <v>217711.24590163934</v>
      </c>
      <c r="S614" s="113">
        <f>AVERAGE(I$5:I614)</f>
        <v>63652.413114754097</v>
      </c>
      <c r="T614" s="113">
        <f>AVERAGE(J$5:J614)</f>
        <v>158624.73442622949</v>
      </c>
      <c r="U614" s="118">
        <f>AVERAGE($M$5:M614)</f>
        <v>0.9695446265938058</v>
      </c>
      <c r="AH614" s="116">
        <v>610</v>
      </c>
      <c r="AI614" s="116">
        <v>551</v>
      </c>
      <c r="AJ614" s="116">
        <v>49</v>
      </c>
      <c r="AK614" s="116">
        <v>49</v>
      </c>
      <c r="AL614" s="117">
        <v>4501.1743911907643</v>
      </c>
      <c r="AM614" s="116">
        <v>433</v>
      </c>
      <c r="AN614" s="116">
        <v>0</v>
      </c>
      <c r="AO614" s="117">
        <v>259367</v>
      </c>
      <c r="AP614" s="117">
        <v>63300</v>
      </c>
      <c r="AQ614" s="117">
        <v>200967</v>
      </c>
      <c r="AR614" s="116" t="s">
        <v>123</v>
      </c>
      <c r="AS614" s="116" t="s">
        <v>123</v>
      </c>
      <c r="AT614" s="120">
        <v>0.9622222222222222</v>
      </c>
      <c r="AU614" s="126"/>
      <c r="AV614" s="126"/>
      <c r="AW614" s="112">
        <f>AVERAGE(AM$5:AM614)</f>
        <v>439.74918032786883</v>
      </c>
      <c r="AX614" s="112">
        <f>AVERAGE(AN$5:AN614)</f>
        <v>0.24590163934426229</v>
      </c>
      <c r="AY614" s="113">
        <f>AVERAGE(AO$5:AO614)</f>
        <v>263409.75901639345</v>
      </c>
      <c r="AZ614" s="113">
        <f>AVERAGE(AP$5:AP614)</f>
        <v>64122.2131147541</v>
      </c>
      <c r="BA614" s="113">
        <f>AVERAGE(AQ$5:AQ614)</f>
        <v>203338.69344262296</v>
      </c>
      <c r="BB614" s="118">
        <f>AVERAGE($AT$5:AT614)</f>
        <v>0.97722040072859839</v>
      </c>
    </row>
    <row r="615" spans="1:59" x14ac:dyDescent="0.25">
      <c r="A615" s="116">
        <v>611</v>
      </c>
      <c r="B615" s="116">
        <v>575</v>
      </c>
      <c r="C615" s="116">
        <v>44</v>
      </c>
      <c r="D615" s="116">
        <v>44</v>
      </c>
      <c r="E615" s="117">
        <v>3198.2289788702592</v>
      </c>
      <c r="F615" s="116">
        <v>438</v>
      </c>
      <c r="G615" s="116">
        <v>0</v>
      </c>
      <c r="H615" s="117">
        <v>218562</v>
      </c>
      <c r="I615" s="117">
        <v>63800</v>
      </c>
      <c r="J615" s="117">
        <v>159162</v>
      </c>
      <c r="K615" s="116" t="s">
        <v>123</v>
      </c>
      <c r="L615" s="116" t="s">
        <v>123</v>
      </c>
      <c r="M615" s="120">
        <v>0.97333333333333338</v>
      </c>
      <c r="N615" s="126"/>
      <c r="O615" s="126"/>
      <c r="P615" s="112">
        <f>AVERAGE($F$5:F615)</f>
        <v>436.29787234042556</v>
      </c>
      <c r="Q615" s="112">
        <f>AVERAGE(G$5:G615)</f>
        <v>4.5826513911620292E-2</v>
      </c>
      <c r="R615" s="113">
        <f>AVERAGE(H$5:H615)</f>
        <v>217712.63829787233</v>
      </c>
      <c r="S615" s="113">
        <f>AVERAGE(I$5:I615)</f>
        <v>63652.654664484449</v>
      </c>
      <c r="T615" s="113">
        <f>AVERAGE(J$5:J615)</f>
        <v>158625.61374795416</v>
      </c>
      <c r="U615" s="118">
        <f>AVERAGE($M$5:M615)</f>
        <v>0.96955082742316678</v>
      </c>
      <c r="AH615" s="116">
        <v>611</v>
      </c>
      <c r="AI615" s="116">
        <v>606</v>
      </c>
      <c r="AJ615" s="116">
        <v>34</v>
      </c>
      <c r="AK615" s="116">
        <v>47</v>
      </c>
      <c r="AL615" s="117">
        <v>3735.9170311111106</v>
      </c>
      <c r="AM615" s="116">
        <v>435</v>
      </c>
      <c r="AN615" s="116">
        <v>0</v>
      </c>
      <c r="AO615" s="117">
        <v>260565</v>
      </c>
      <c r="AP615" s="117">
        <v>63500</v>
      </c>
      <c r="AQ615" s="117">
        <v>201765</v>
      </c>
      <c r="AR615" s="116" t="s">
        <v>123</v>
      </c>
      <c r="AS615" s="116" t="s">
        <v>123</v>
      </c>
      <c r="AT615" s="120">
        <v>0.96666666666666667</v>
      </c>
      <c r="AU615" s="126"/>
      <c r="AV615" s="126"/>
      <c r="AW615" s="112">
        <f>AVERAGE(AM$5:AM615)</f>
        <v>439.74140752864156</v>
      </c>
      <c r="AX615" s="112">
        <f>AVERAGE(AN$5:AN615)</f>
        <v>0.24549918166939444</v>
      </c>
      <c r="AY615" s="113">
        <f>AVERAGE(AO$5:AO615)</f>
        <v>263405.10310965631</v>
      </c>
      <c r="AZ615" s="113">
        <f>AVERAGE(AP$5:AP615)</f>
        <v>64121.194762684121</v>
      </c>
      <c r="BA615" s="113">
        <f>AVERAGE(AQ$5:AQ615)</f>
        <v>203336.11783960721</v>
      </c>
      <c r="BB615" s="118">
        <f>AVERAGE($AT$5:AT615)</f>
        <v>0.97720312784142671</v>
      </c>
      <c r="BC615" s="6"/>
      <c r="BD615" s="6"/>
      <c r="BE615" s="6"/>
      <c r="BF615" s="6"/>
      <c r="BG615" s="6"/>
    </row>
    <row r="616" spans="1:59" x14ac:dyDescent="0.25">
      <c r="A616" s="116">
        <v>612</v>
      </c>
      <c r="B616" s="116">
        <v>553</v>
      </c>
      <c r="C616" s="116">
        <v>26</v>
      </c>
      <c r="D616" s="116">
        <v>40</v>
      </c>
      <c r="E616" s="117">
        <v>3306.6614702682937</v>
      </c>
      <c r="F616" s="116">
        <v>442</v>
      </c>
      <c r="G616" s="116">
        <v>0</v>
      </c>
      <c r="H616" s="117">
        <v>220558</v>
      </c>
      <c r="I616" s="117">
        <v>64200</v>
      </c>
      <c r="J616" s="117">
        <v>160358</v>
      </c>
      <c r="K616" s="116" t="s">
        <v>123</v>
      </c>
      <c r="L616" s="116" t="s">
        <v>123</v>
      </c>
      <c r="M616" s="120">
        <v>0.98222222222222222</v>
      </c>
      <c r="N616" s="126"/>
      <c r="O616" s="126"/>
      <c r="P616" s="112">
        <f>AVERAGE($F$5:F616)</f>
        <v>436.30718954248368</v>
      </c>
      <c r="Q616" s="112">
        <f>AVERAGE(G$5:G616)</f>
        <v>4.5751633986928102E-2</v>
      </c>
      <c r="R616" s="113">
        <f>AVERAGE(H$5:H616)</f>
        <v>217717.28758169935</v>
      </c>
      <c r="S616" s="113">
        <f>AVERAGE(I$5:I616)</f>
        <v>63653.549019607846</v>
      </c>
      <c r="T616" s="113">
        <f>AVERAGE(J$5:J616)</f>
        <v>158628.44444444444</v>
      </c>
      <c r="U616" s="118">
        <f>AVERAGE($M$5:M616)</f>
        <v>0.9695715323166294</v>
      </c>
      <c r="AH616" s="116">
        <v>612</v>
      </c>
      <c r="AI616" s="116">
        <v>584</v>
      </c>
      <c r="AJ616" s="116">
        <v>40</v>
      </c>
      <c r="AK616" s="116">
        <v>46</v>
      </c>
      <c r="AL616" s="117">
        <v>3396.1966910480978</v>
      </c>
      <c r="AM616" s="116">
        <v>436</v>
      </c>
      <c r="AN616" s="116">
        <v>0</v>
      </c>
      <c r="AO616" s="117">
        <v>261164</v>
      </c>
      <c r="AP616" s="117">
        <v>63600</v>
      </c>
      <c r="AQ616" s="117">
        <v>202164</v>
      </c>
      <c r="AR616" s="116" t="s">
        <v>123</v>
      </c>
      <c r="AS616" s="116" t="s">
        <v>123</v>
      </c>
      <c r="AT616" s="120">
        <v>0.96888888888888891</v>
      </c>
      <c r="AU616" s="126"/>
      <c r="AV616" s="126"/>
      <c r="AW616" s="112">
        <f>AVERAGE(AM$5:AM616)</f>
        <v>439.73529411764707</v>
      </c>
      <c r="AX616" s="112">
        <f>AVERAGE(AN$5:AN616)</f>
        <v>0.24509803921568626</v>
      </c>
      <c r="AY616" s="113">
        <f>AVERAGE(AO$5:AO616)</f>
        <v>263401.4411764706</v>
      </c>
      <c r="AZ616" s="113">
        <f>AVERAGE(AP$5:AP616)</f>
        <v>64120.343137254902</v>
      </c>
      <c r="BA616" s="113">
        <f>AVERAGE(AQ$5:AQ616)</f>
        <v>203334.20261437909</v>
      </c>
      <c r="BB616" s="118">
        <f>AVERAGE($AT$5:AT616)</f>
        <v>0.97718954248366097</v>
      </c>
      <c r="BC616" s="10"/>
      <c r="BD616" s="10"/>
      <c r="BE616" s="10"/>
      <c r="BF616" s="10"/>
      <c r="BG616" s="6"/>
    </row>
    <row r="617" spans="1:59" x14ac:dyDescent="0.25">
      <c r="A617" s="116">
        <v>613</v>
      </c>
      <c r="B617" s="116">
        <v>568</v>
      </c>
      <c r="C617" s="116">
        <v>34</v>
      </c>
      <c r="D617" s="116">
        <v>38</v>
      </c>
      <c r="E617" s="117">
        <v>3510.3991412259547</v>
      </c>
      <c r="F617" s="116">
        <v>444</v>
      </c>
      <c r="G617" s="116">
        <v>0</v>
      </c>
      <c r="H617" s="117">
        <v>221556</v>
      </c>
      <c r="I617" s="117">
        <v>64400</v>
      </c>
      <c r="J617" s="117">
        <v>160956</v>
      </c>
      <c r="K617" s="116" t="s">
        <v>123</v>
      </c>
      <c r="L617" s="116" t="s">
        <v>123</v>
      </c>
      <c r="M617" s="120">
        <v>0.98666666666666669</v>
      </c>
      <c r="N617" s="126"/>
      <c r="O617" s="126"/>
      <c r="P617" s="112">
        <f>AVERAGE($F$5:F617)</f>
        <v>436.31973898858075</v>
      </c>
      <c r="Q617" s="112">
        <f>AVERAGE(G$5:G617)</f>
        <v>4.5676998368678633E-2</v>
      </c>
      <c r="R617" s="113">
        <f>AVERAGE(H$5:H617)</f>
        <v>217723.54975530179</v>
      </c>
      <c r="S617" s="113">
        <f>AVERAGE(I$5:I617)</f>
        <v>63654.766721044049</v>
      </c>
      <c r="T617" s="113">
        <f>AVERAGE(J$5:J617)</f>
        <v>158632.24143556281</v>
      </c>
      <c r="U617" s="118">
        <f>AVERAGE($M$5:M617)</f>
        <v>0.96959941997462296</v>
      </c>
      <c r="AH617" s="116">
        <v>613</v>
      </c>
      <c r="AI617" s="116">
        <v>526</v>
      </c>
      <c r="AJ617" s="116">
        <v>33</v>
      </c>
      <c r="AK617" s="116">
        <v>50</v>
      </c>
      <c r="AL617" s="117">
        <v>3073.1849596358134</v>
      </c>
      <c r="AM617" s="116">
        <v>432</v>
      </c>
      <c r="AN617" s="116">
        <v>0</v>
      </c>
      <c r="AO617" s="117">
        <v>258768</v>
      </c>
      <c r="AP617" s="117">
        <v>63200</v>
      </c>
      <c r="AQ617" s="117">
        <v>200568</v>
      </c>
      <c r="AR617" s="116" t="s">
        <v>123</v>
      </c>
      <c r="AS617" s="116" t="s">
        <v>123</v>
      </c>
      <c r="AT617" s="120">
        <v>0.96</v>
      </c>
      <c r="AU617" s="126"/>
      <c r="AV617" s="126"/>
      <c r="AW617" s="112">
        <f>AVERAGE(AM$5:AM617)</f>
        <v>439.72267536704732</v>
      </c>
      <c r="AX617" s="112">
        <f>AVERAGE(AN$5:AN617)</f>
        <v>0.24469820554649266</v>
      </c>
      <c r="AY617" s="113">
        <f>AVERAGE(AO$5:AO617)</f>
        <v>263393.88254486135</v>
      </c>
      <c r="AZ617" s="113">
        <f>AVERAGE(AP$5:AP617)</f>
        <v>64118.841761827083</v>
      </c>
      <c r="BA617" s="113">
        <f>AVERAGE(AQ$5:AQ617)</f>
        <v>203329.69004893964</v>
      </c>
      <c r="BB617" s="118">
        <f>AVERAGE($AT$5:AT617)</f>
        <v>0.97716150081566167</v>
      </c>
      <c r="BC617" s="6"/>
      <c r="BD617" s="6"/>
      <c r="BE617" s="6"/>
      <c r="BF617" s="6"/>
      <c r="BG617" s="10"/>
    </row>
    <row r="618" spans="1:59" x14ac:dyDescent="0.25">
      <c r="A618" s="116">
        <v>614</v>
      </c>
      <c r="B618" s="116">
        <v>580</v>
      </c>
      <c r="C618" s="116">
        <v>36</v>
      </c>
      <c r="D618" s="116">
        <v>51</v>
      </c>
      <c r="E618" s="117">
        <v>2622.7147980463101</v>
      </c>
      <c r="F618" s="116">
        <v>431</v>
      </c>
      <c r="G618" s="116">
        <v>0</v>
      </c>
      <c r="H618" s="117">
        <v>215069</v>
      </c>
      <c r="I618" s="117">
        <v>63100</v>
      </c>
      <c r="J618" s="117">
        <v>157069</v>
      </c>
      <c r="K618" s="116" t="s">
        <v>123</v>
      </c>
      <c r="L618" s="116" t="s">
        <v>123</v>
      </c>
      <c r="M618" s="120">
        <v>0.95777777777777773</v>
      </c>
      <c r="N618" s="126"/>
      <c r="O618" s="126"/>
      <c r="P618" s="112">
        <f>AVERAGE($F$5:F618)</f>
        <v>436.31107491856676</v>
      </c>
      <c r="Q618" s="112">
        <f>AVERAGE(G$5:G618)</f>
        <v>4.5602605863192182E-2</v>
      </c>
      <c r="R618" s="113">
        <f>AVERAGE(H$5:H618)</f>
        <v>217719.22638436483</v>
      </c>
      <c r="S618" s="113">
        <f>AVERAGE(I$5:I618)</f>
        <v>63653.863192182413</v>
      </c>
      <c r="T618" s="113">
        <f>AVERAGE(J$5:J618)</f>
        <v>158629.69543973941</v>
      </c>
      <c r="U618" s="118">
        <f>AVERAGE($M$5:M618)</f>
        <v>0.969580166485703</v>
      </c>
      <c r="AH618" s="116">
        <v>614</v>
      </c>
      <c r="AI618" s="116">
        <v>546</v>
      </c>
      <c r="AJ618" s="116">
        <v>31</v>
      </c>
      <c r="AK618" s="116">
        <v>36</v>
      </c>
      <c r="AL618" s="117">
        <v>4262.923173209193</v>
      </c>
      <c r="AM618" s="116">
        <v>446</v>
      </c>
      <c r="AN618" s="116">
        <v>0</v>
      </c>
      <c r="AO618" s="117">
        <v>267154</v>
      </c>
      <c r="AP618" s="117">
        <v>64600</v>
      </c>
      <c r="AQ618" s="117">
        <v>206154</v>
      </c>
      <c r="AR618" s="116" t="s">
        <v>123</v>
      </c>
      <c r="AS618" s="116" t="s">
        <v>123</v>
      </c>
      <c r="AT618" s="120">
        <v>0.99111111111111116</v>
      </c>
      <c r="AU618" s="126"/>
      <c r="AV618" s="126"/>
      <c r="AW618" s="112">
        <f>AVERAGE(AM$5:AM618)</f>
        <v>439.73289902280129</v>
      </c>
      <c r="AX618" s="112">
        <f>AVERAGE(AN$5:AN618)</f>
        <v>0.24429967426710097</v>
      </c>
      <c r="AY618" s="113">
        <f>AVERAGE(AO$5:AO618)</f>
        <v>263400.00651465799</v>
      </c>
      <c r="AZ618" s="113">
        <f>AVERAGE(AP$5:AP618)</f>
        <v>64119.625407166124</v>
      </c>
      <c r="BA618" s="113">
        <f>AVERAGE(AQ$5:AQ618)</f>
        <v>203334.28990228014</v>
      </c>
      <c r="BB618" s="118">
        <f>AVERAGE($AT$5:AT618)</f>
        <v>0.9771842200506704</v>
      </c>
    </row>
    <row r="619" spans="1:59" x14ac:dyDescent="0.25">
      <c r="A619" s="116">
        <v>615</v>
      </c>
      <c r="B619" s="116">
        <v>569</v>
      </c>
      <c r="C619" s="116">
        <v>35</v>
      </c>
      <c r="D619" s="116">
        <v>47</v>
      </c>
      <c r="E619" s="117">
        <v>2120.9924285467146</v>
      </c>
      <c r="F619" s="116">
        <v>435</v>
      </c>
      <c r="G619" s="116">
        <v>0</v>
      </c>
      <c r="H619" s="117">
        <v>217065</v>
      </c>
      <c r="I619" s="117">
        <v>63500</v>
      </c>
      <c r="J619" s="117">
        <v>158265</v>
      </c>
      <c r="K619" s="116" t="s">
        <v>123</v>
      </c>
      <c r="L619" s="116" t="s">
        <v>123</v>
      </c>
      <c r="M619" s="120">
        <v>0.96666666666666667</v>
      </c>
      <c r="N619" s="126"/>
      <c r="O619" s="126"/>
      <c r="P619" s="112">
        <f>AVERAGE($F$5:F619)</f>
        <v>436.3089430894309</v>
      </c>
      <c r="Q619" s="112">
        <f>AVERAGE(G$5:G619)</f>
        <v>4.5528455284552849E-2</v>
      </c>
      <c r="R619" s="113">
        <f>AVERAGE(H$5:H619)</f>
        <v>217718.16260162601</v>
      </c>
      <c r="S619" s="113">
        <f>AVERAGE(I$5:I619)</f>
        <v>63653.61300813008</v>
      </c>
      <c r="T619" s="113">
        <f>AVERAGE(J$5:J619)</f>
        <v>158629.1024390244</v>
      </c>
      <c r="U619" s="118">
        <f>AVERAGE($M$5:M619)</f>
        <v>0.96957542908762329</v>
      </c>
      <c r="AH619" s="116">
        <v>615</v>
      </c>
      <c r="AI619" s="116">
        <v>495</v>
      </c>
      <c r="AJ619" s="116">
        <v>35</v>
      </c>
      <c r="AK619" s="116">
        <v>36</v>
      </c>
      <c r="AL619" s="117">
        <v>4950.2733093054721</v>
      </c>
      <c r="AM619" s="116">
        <v>446</v>
      </c>
      <c r="AN619" s="116">
        <v>0</v>
      </c>
      <c r="AO619" s="117">
        <v>267154</v>
      </c>
      <c r="AP619" s="117">
        <v>64600</v>
      </c>
      <c r="AQ619" s="117">
        <v>206154</v>
      </c>
      <c r="AR619" s="116" t="s">
        <v>123</v>
      </c>
      <c r="AS619" s="116" t="s">
        <v>123</v>
      </c>
      <c r="AT619" s="120">
        <v>0.99111111111111116</v>
      </c>
      <c r="AU619" s="126"/>
      <c r="AV619" s="126"/>
      <c r="AW619" s="112">
        <f>AVERAGE(AM$5:AM619)</f>
        <v>439.74308943089432</v>
      </c>
      <c r="AX619" s="112">
        <f>AVERAGE(AN$5:AN619)</f>
        <v>0.24390243902439024</v>
      </c>
      <c r="AY619" s="113">
        <f>AVERAGE(AO$5:AO619)</f>
        <v>263406.11056910572</v>
      </c>
      <c r="AZ619" s="113">
        <f>AVERAGE(AP$5:AP619)</f>
        <v>64120.406504065038</v>
      </c>
      <c r="BA619" s="113">
        <f>AVERAGE(AQ$5:AQ619)</f>
        <v>203338.87479674796</v>
      </c>
      <c r="BB619" s="118">
        <f>AVERAGE($AT$5:AT619)</f>
        <v>0.9772068654019882</v>
      </c>
      <c r="BC619" s="6"/>
      <c r="BD619" s="6"/>
      <c r="BE619" s="6"/>
      <c r="BF619" s="6"/>
      <c r="BG619" s="6"/>
    </row>
    <row r="620" spans="1:59" x14ac:dyDescent="0.25">
      <c r="A620" s="116">
        <v>616</v>
      </c>
      <c r="B620" s="116">
        <v>622</v>
      </c>
      <c r="C620" s="116">
        <v>44</v>
      </c>
      <c r="D620" s="116">
        <v>62</v>
      </c>
      <c r="E620" s="117">
        <v>3533.3540029216438</v>
      </c>
      <c r="F620" s="116">
        <v>420</v>
      </c>
      <c r="G620" s="116">
        <v>0</v>
      </c>
      <c r="H620" s="117">
        <v>209580</v>
      </c>
      <c r="I620" s="117">
        <v>62000</v>
      </c>
      <c r="J620" s="117">
        <v>153780</v>
      </c>
      <c r="K620" s="116" t="s">
        <v>123</v>
      </c>
      <c r="L620" s="116" t="s">
        <v>123</v>
      </c>
      <c r="M620" s="120">
        <v>0.93333333333333335</v>
      </c>
      <c r="N620" s="126"/>
      <c r="O620" s="126"/>
      <c r="P620" s="112">
        <f>AVERAGE($F$5:F620)</f>
        <v>436.28246753246754</v>
      </c>
      <c r="Q620" s="112">
        <f>AVERAGE(G$5:G620)</f>
        <v>4.5454545454545456E-2</v>
      </c>
      <c r="R620" s="113">
        <f>AVERAGE(H$5:H620)</f>
        <v>217704.95129870129</v>
      </c>
      <c r="S620" s="113">
        <f>AVERAGE(I$5:I620)</f>
        <v>63650.928571428572</v>
      </c>
      <c r="T620" s="113">
        <f>AVERAGE(J$5:J620)</f>
        <v>158621.23051948051</v>
      </c>
      <c r="U620" s="118">
        <f>AVERAGE($M$5:M620)</f>
        <v>0.96951659451659356</v>
      </c>
      <c r="AH620" s="116">
        <v>616</v>
      </c>
      <c r="AI620" s="116">
        <v>528</v>
      </c>
      <c r="AJ620" s="116">
        <v>30</v>
      </c>
      <c r="AK620" s="116">
        <v>34</v>
      </c>
      <c r="AL620" s="117">
        <v>3288.9846341631783</v>
      </c>
      <c r="AM620" s="116">
        <v>448</v>
      </c>
      <c r="AN620" s="116">
        <v>0</v>
      </c>
      <c r="AO620" s="117">
        <v>268352</v>
      </c>
      <c r="AP620" s="117">
        <v>64800</v>
      </c>
      <c r="AQ620" s="117">
        <v>206952</v>
      </c>
      <c r="AR620" s="116" t="s">
        <v>123</v>
      </c>
      <c r="AS620" s="116" t="s">
        <v>123</v>
      </c>
      <c r="AT620" s="120">
        <v>0.99555555555555553</v>
      </c>
      <c r="AU620" s="126"/>
      <c r="AV620" s="126"/>
      <c r="AW620" s="112">
        <f>AVERAGE(AM$5:AM620)</f>
        <v>439.75649350649348</v>
      </c>
      <c r="AX620" s="112">
        <f>AVERAGE(AN$5:AN620)</f>
        <v>0.2435064935064935</v>
      </c>
      <c r="AY620" s="113">
        <f>AVERAGE(AO$5:AO620)</f>
        <v>263414.1396103896</v>
      </c>
      <c r="AZ620" s="113">
        <f>AVERAGE(AP$5:AP620)</f>
        <v>64121.509740259738</v>
      </c>
      <c r="BA620" s="113">
        <f>AVERAGE(AQ$5:AQ620)</f>
        <v>203344.74025974027</v>
      </c>
      <c r="BB620" s="118">
        <f>AVERAGE($AT$5:AT620)</f>
        <v>0.97723665223665312</v>
      </c>
      <c r="BC620" s="10"/>
      <c r="BD620" s="10"/>
      <c r="BE620" s="10"/>
      <c r="BF620" s="10"/>
      <c r="BG620" s="6"/>
    </row>
    <row r="621" spans="1:59" x14ac:dyDescent="0.25">
      <c r="A621" s="116">
        <v>617</v>
      </c>
      <c r="B621" s="116">
        <v>569</v>
      </c>
      <c r="C621" s="116">
        <v>38</v>
      </c>
      <c r="D621" s="116">
        <v>45</v>
      </c>
      <c r="E621" s="117">
        <v>4173.9282485981512</v>
      </c>
      <c r="F621" s="116">
        <v>437</v>
      </c>
      <c r="G621" s="116">
        <v>0</v>
      </c>
      <c r="H621" s="117">
        <v>218063</v>
      </c>
      <c r="I621" s="117">
        <v>63700</v>
      </c>
      <c r="J621" s="117">
        <v>158863</v>
      </c>
      <c r="K621" s="116" t="s">
        <v>123</v>
      </c>
      <c r="L621" s="116" t="s">
        <v>123</v>
      </c>
      <c r="M621" s="120">
        <v>0.97111111111111115</v>
      </c>
      <c r="N621" s="126"/>
      <c r="O621" s="126"/>
      <c r="P621" s="112">
        <f>AVERAGE($F$5:F621)</f>
        <v>436.28363047001619</v>
      </c>
      <c r="Q621" s="112">
        <f>AVERAGE(G$5:G621)</f>
        <v>4.5380875202593193E-2</v>
      </c>
      <c r="R621" s="113">
        <f>AVERAGE(H$5:H621)</f>
        <v>217705.53160453809</v>
      </c>
      <c r="S621" s="113">
        <f>AVERAGE(I$5:I621)</f>
        <v>63651.008103727712</v>
      </c>
      <c r="T621" s="113">
        <f>AVERAGE(J$5:J621)</f>
        <v>158621.6223662885</v>
      </c>
      <c r="U621" s="118">
        <f>AVERAGE($M$5:M621)</f>
        <v>0.96951917882225724</v>
      </c>
      <c r="AH621" s="116">
        <v>617</v>
      </c>
      <c r="AI621" s="116">
        <v>464</v>
      </c>
      <c r="AJ621" s="116">
        <v>39</v>
      </c>
      <c r="AK621" s="116">
        <v>35</v>
      </c>
      <c r="AL621" s="117">
        <v>2927.7970700194746</v>
      </c>
      <c r="AM621" s="116">
        <v>447</v>
      </c>
      <c r="AN621" s="116">
        <v>0</v>
      </c>
      <c r="AO621" s="117">
        <v>267753</v>
      </c>
      <c r="AP621" s="117">
        <v>64700</v>
      </c>
      <c r="AQ621" s="117">
        <v>206553</v>
      </c>
      <c r="AR621" s="116" t="s">
        <v>123</v>
      </c>
      <c r="AS621" s="116" t="s">
        <v>123</v>
      </c>
      <c r="AT621" s="120">
        <v>0.99333333333333329</v>
      </c>
      <c r="AU621" s="126"/>
      <c r="AV621" s="126"/>
      <c r="AW621" s="112">
        <f>AVERAGE(AM$5:AM621)</f>
        <v>439.76823338735818</v>
      </c>
      <c r="AX621" s="112">
        <f>AVERAGE(AN$5:AN621)</f>
        <v>0.24311183144246354</v>
      </c>
      <c r="AY621" s="113">
        <f>AVERAGE(AO$5:AO621)</f>
        <v>263421.17179902754</v>
      </c>
      <c r="AZ621" s="113">
        <f>AVERAGE(AP$5:AP621)</f>
        <v>64122.447325769856</v>
      </c>
      <c r="BA621" s="113">
        <f>AVERAGE(AQ$5:AQ621)</f>
        <v>203349.94003241492</v>
      </c>
      <c r="BB621" s="118">
        <f>AVERAGE($AT$5:AT621)</f>
        <v>0.9772627408607969</v>
      </c>
      <c r="BC621" s="6"/>
      <c r="BD621" s="6"/>
      <c r="BE621" s="6"/>
      <c r="BF621" s="6"/>
      <c r="BG621" s="10"/>
    </row>
    <row r="622" spans="1:59" x14ac:dyDescent="0.25">
      <c r="A622" s="116">
        <v>618</v>
      </c>
      <c r="B622" s="116">
        <v>533</v>
      </c>
      <c r="C622" s="116">
        <v>50</v>
      </c>
      <c r="D622" s="116">
        <v>28</v>
      </c>
      <c r="E622" s="117">
        <v>3705.2402088209283</v>
      </c>
      <c r="F622" s="116">
        <v>450</v>
      </c>
      <c r="G622" s="116">
        <v>4</v>
      </c>
      <c r="H622" s="117">
        <v>224550</v>
      </c>
      <c r="I622" s="117">
        <v>66996</v>
      </c>
      <c r="J622" s="117">
        <v>160354</v>
      </c>
      <c r="K622" s="116" t="s">
        <v>124</v>
      </c>
      <c r="L622" s="116" t="s">
        <v>124</v>
      </c>
      <c r="M622" s="120">
        <v>1</v>
      </c>
      <c r="N622" s="126"/>
      <c r="O622" s="126"/>
      <c r="P622" s="112">
        <f>AVERAGE($F$5:F622)</f>
        <v>436.30582524271847</v>
      </c>
      <c r="Q622" s="112">
        <f>AVERAGE(G$5:G622)</f>
        <v>5.1779935275080909E-2</v>
      </c>
      <c r="R622" s="113">
        <f>AVERAGE(H$5:H622)</f>
        <v>217716.60679611651</v>
      </c>
      <c r="S622" s="113">
        <f>AVERAGE(I$5:I622)</f>
        <v>63656.420711974111</v>
      </c>
      <c r="T622" s="113">
        <f>AVERAGE(J$5:J622)</f>
        <v>158624.42556634304</v>
      </c>
      <c r="U622" s="118">
        <f>AVERAGE($M$5:M622)</f>
        <v>0.96956850053937327</v>
      </c>
      <c r="AH622" s="116">
        <v>618</v>
      </c>
      <c r="AI622" s="116">
        <v>520</v>
      </c>
      <c r="AJ622" s="116">
        <v>39</v>
      </c>
      <c r="AK622" s="116">
        <v>42</v>
      </c>
      <c r="AL622" s="117">
        <v>3563.5921433021117</v>
      </c>
      <c r="AM622" s="116">
        <v>440</v>
      </c>
      <c r="AN622" s="116">
        <v>0</v>
      </c>
      <c r="AO622" s="117">
        <v>263560</v>
      </c>
      <c r="AP622" s="117">
        <v>64000</v>
      </c>
      <c r="AQ622" s="117">
        <v>203760</v>
      </c>
      <c r="AR622" s="116" t="s">
        <v>123</v>
      </c>
      <c r="AS622" s="116" t="s">
        <v>123</v>
      </c>
      <c r="AT622" s="120">
        <v>0.97777777777777775</v>
      </c>
      <c r="AU622" s="126"/>
      <c r="AV622" s="126"/>
      <c r="AW622" s="112">
        <f>AVERAGE(AM$5:AM622)</f>
        <v>439.76860841423951</v>
      </c>
      <c r="AX622" s="112">
        <f>AVERAGE(AN$5:AN622)</f>
        <v>0.24271844660194175</v>
      </c>
      <c r="AY622" s="113">
        <f>AVERAGE(AO$5:AO622)</f>
        <v>263421.39644012944</v>
      </c>
      <c r="AZ622" s="113">
        <f>AVERAGE(AP$5:AP622)</f>
        <v>64122.249190938513</v>
      </c>
      <c r="BA622" s="113">
        <f>AVERAGE(AQ$5:AQ622)</f>
        <v>203350.60355987056</v>
      </c>
      <c r="BB622" s="118">
        <f>AVERAGE($AT$5:AT622)</f>
        <v>0.97726357425386634</v>
      </c>
    </row>
    <row r="623" spans="1:59" x14ac:dyDescent="0.25">
      <c r="A623" s="116">
        <v>619</v>
      </c>
      <c r="B623" s="116">
        <v>567</v>
      </c>
      <c r="C623" s="116">
        <v>29</v>
      </c>
      <c r="D623" s="116">
        <v>47</v>
      </c>
      <c r="E623" s="117">
        <v>4834.5591929227858</v>
      </c>
      <c r="F623" s="116">
        <v>435</v>
      </c>
      <c r="G623" s="116">
        <v>0</v>
      </c>
      <c r="H623" s="117">
        <v>217065</v>
      </c>
      <c r="I623" s="117">
        <v>63500</v>
      </c>
      <c r="J623" s="117">
        <v>158265</v>
      </c>
      <c r="K623" s="116" t="s">
        <v>123</v>
      </c>
      <c r="L623" s="116" t="s">
        <v>123</v>
      </c>
      <c r="M623" s="120">
        <v>0.96666666666666667</v>
      </c>
      <c r="N623" s="126"/>
      <c r="O623" s="126"/>
      <c r="P623" s="112">
        <f>AVERAGE($F$5:F623)</f>
        <v>436.30371567043619</v>
      </c>
      <c r="Q623" s="112">
        <f>AVERAGE(G$5:G623)</f>
        <v>5.1696284329563816E-2</v>
      </c>
      <c r="R623" s="113">
        <f>AVERAGE(H$5:H623)</f>
        <v>217715.55411954765</v>
      </c>
      <c r="S623" s="113">
        <f>AVERAGE(I$5:I623)</f>
        <v>63656.16801292407</v>
      </c>
      <c r="T623" s="113">
        <f>AVERAGE(J$5:J623)</f>
        <v>158623.84491114703</v>
      </c>
      <c r="U623" s="118">
        <f>AVERAGE($M$5:M623)</f>
        <v>0.96956381260096836</v>
      </c>
      <c r="AH623" s="116">
        <v>619</v>
      </c>
      <c r="AI623" s="116">
        <v>511</v>
      </c>
      <c r="AJ623" s="116">
        <v>47</v>
      </c>
      <c r="AK623" s="116">
        <v>47</v>
      </c>
      <c r="AL623" s="117">
        <v>2776.5897977181758</v>
      </c>
      <c r="AM623" s="116">
        <v>435</v>
      </c>
      <c r="AN623" s="116">
        <v>0</v>
      </c>
      <c r="AO623" s="117">
        <v>260565</v>
      </c>
      <c r="AP623" s="117">
        <v>63500</v>
      </c>
      <c r="AQ623" s="117">
        <v>201765</v>
      </c>
      <c r="AR623" s="116" t="s">
        <v>123</v>
      </c>
      <c r="AS623" s="116" t="s">
        <v>123</v>
      </c>
      <c r="AT623" s="120">
        <v>0.96666666666666667</v>
      </c>
      <c r="AU623" s="126"/>
      <c r="AV623" s="126"/>
      <c r="AW623" s="112">
        <f>AVERAGE(AM$5:AM623)</f>
        <v>439.76090468497574</v>
      </c>
      <c r="AX623" s="112">
        <f>AVERAGE(AN$5:AN623)</f>
        <v>0.24232633279483037</v>
      </c>
      <c r="AY623" s="113">
        <f>AVERAGE(AO$5:AO623)</f>
        <v>263416.78190630046</v>
      </c>
      <c r="AZ623" s="113">
        <f>AVERAGE(AP$5:AP623)</f>
        <v>64121.243941841683</v>
      </c>
      <c r="BA623" s="113">
        <f>AVERAGE(AQ$5:AQ623)</f>
        <v>203348.04200323101</v>
      </c>
      <c r="BB623" s="118">
        <f>AVERAGE($AT$5:AT623)</f>
        <v>0.97724645485550266</v>
      </c>
      <c r="BC623" s="6"/>
      <c r="BD623" s="6"/>
      <c r="BE623" s="6"/>
      <c r="BF623" s="6"/>
      <c r="BG623" s="6"/>
    </row>
    <row r="624" spans="1:59" x14ac:dyDescent="0.25">
      <c r="A624" s="116">
        <v>620</v>
      </c>
      <c r="B624" s="116">
        <v>517</v>
      </c>
      <c r="C624" s="116">
        <v>41</v>
      </c>
      <c r="D624" s="116">
        <v>34</v>
      </c>
      <c r="E624" s="117">
        <v>4830.2730086859938</v>
      </c>
      <c r="F624" s="116">
        <v>448</v>
      </c>
      <c r="G624" s="116">
        <v>0</v>
      </c>
      <c r="H624" s="117">
        <v>223552</v>
      </c>
      <c r="I624" s="117">
        <v>64800</v>
      </c>
      <c r="J624" s="117">
        <v>162152</v>
      </c>
      <c r="K624" s="116" t="s">
        <v>123</v>
      </c>
      <c r="L624" s="116" t="s">
        <v>123</v>
      </c>
      <c r="M624" s="120">
        <v>0.99555555555555553</v>
      </c>
      <c r="N624" s="126"/>
      <c r="O624" s="126"/>
      <c r="P624" s="112">
        <f>AVERAGE($F$5:F624)</f>
        <v>436.32258064516128</v>
      </c>
      <c r="Q624" s="112">
        <f>AVERAGE(G$5:G624)</f>
        <v>5.1612903225806452E-2</v>
      </c>
      <c r="R624" s="113">
        <f>AVERAGE(H$5:H624)</f>
        <v>217724.96774193548</v>
      </c>
      <c r="S624" s="113">
        <f>AVERAGE(I$5:I624)</f>
        <v>63658.012903225805</v>
      </c>
      <c r="T624" s="113">
        <f>AVERAGE(J$5:J624)</f>
        <v>158629.53548387098</v>
      </c>
      <c r="U624" s="118">
        <f>AVERAGE($M$5:M624)</f>
        <v>0.96960573476702416</v>
      </c>
      <c r="AH624" s="116">
        <v>620</v>
      </c>
      <c r="AI624" s="116">
        <v>488</v>
      </c>
      <c r="AJ624" s="116">
        <v>34</v>
      </c>
      <c r="AK624" s="116">
        <v>32</v>
      </c>
      <c r="AL624" s="117">
        <v>4183.1537757779224</v>
      </c>
      <c r="AM624" s="116">
        <v>450</v>
      </c>
      <c r="AN624" s="116">
        <v>0</v>
      </c>
      <c r="AO624" s="117">
        <v>269550</v>
      </c>
      <c r="AP624" s="117">
        <v>65000</v>
      </c>
      <c r="AQ624" s="117">
        <v>207750</v>
      </c>
      <c r="AR624" s="116" t="s">
        <v>124</v>
      </c>
      <c r="AS624" s="116" t="s">
        <v>123</v>
      </c>
      <c r="AT624" s="120">
        <v>1</v>
      </c>
      <c r="AU624" s="126"/>
      <c r="AV624" s="126"/>
      <c r="AW624" s="112">
        <f>AVERAGE(AM$5:AM624)</f>
        <v>439.77741935483868</v>
      </c>
      <c r="AX624" s="112">
        <f>AVERAGE(AN$5:AN624)</f>
        <v>0.24193548387096775</v>
      </c>
      <c r="AY624" s="113">
        <f>AVERAGE(AO$5:AO624)</f>
        <v>263426.67419354839</v>
      </c>
      <c r="AZ624" s="113">
        <f>AVERAGE(AP$5:AP624)</f>
        <v>64122.661290322583</v>
      </c>
      <c r="BA624" s="113">
        <f>AVERAGE(AQ$5:AQ624)</f>
        <v>203355.14193548387</v>
      </c>
      <c r="BB624" s="118">
        <f>AVERAGE($AT$5:AT624)</f>
        <v>0.97728315412186473</v>
      </c>
      <c r="BC624" s="10"/>
      <c r="BD624" s="10"/>
      <c r="BE624" s="10"/>
      <c r="BF624" s="10"/>
      <c r="BG624" s="6"/>
    </row>
    <row r="625" spans="1:59" x14ac:dyDescent="0.25">
      <c r="A625" s="116">
        <v>621</v>
      </c>
      <c r="B625" s="116">
        <v>557</v>
      </c>
      <c r="C625" s="116">
        <v>46</v>
      </c>
      <c r="D625" s="116">
        <v>40</v>
      </c>
      <c r="E625" s="117">
        <v>3116.8051299106255</v>
      </c>
      <c r="F625" s="116">
        <v>442</v>
      </c>
      <c r="G625" s="116">
        <v>0</v>
      </c>
      <c r="H625" s="117">
        <v>220558</v>
      </c>
      <c r="I625" s="117">
        <v>64200</v>
      </c>
      <c r="J625" s="117">
        <v>160358</v>
      </c>
      <c r="K625" s="116" t="s">
        <v>123</v>
      </c>
      <c r="L625" s="116" t="s">
        <v>123</v>
      </c>
      <c r="M625" s="120">
        <v>0.98222222222222222</v>
      </c>
      <c r="N625" s="126"/>
      <c r="O625" s="126"/>
      <c r="P625" s="112">
        <f>AVERAGE($F$5:F625)</f>
        <v>436.33172302737518</v>
      </c>
      <c r="Q625" s="112">
        <f>AVERAGE(G$5:G625)</f>
        <v>5.1529790660225443E-2</v>
      </c>
      <c r="R625" s="113">
        <f>AVERAGE(H$5:H625)</f>
        <v>217729.52979066022</v>
      </c>
      <c r="S625" s="113">
        <f>AVERAGE(I$5:I625)</f>
        <v>63658.885668276969</v>
      </c>
      <c r="T625" s="113">
        <f>AVERAGE(J$5:J625)</f>
        <v>158632.31884057971</v>
      </c>
      <c r="U625" s="118">
        <f>AVERAGE($M$5:M625)</f>
        <v>0.96962605117194411</v>
      </c>
      <c r="AH625" s="116">
        <v>621</v>
      </c>
      <c r="AI625" s="116">
        <v>589</v>
      </c>
      <c r="AJ625" s="116">
        <v>40</v>
      </c>
      <c r="AK625" s="116">
        <v>46</v>
      </c>
      <c r="AL625" s="117">
        <v>3587.4701304153609</v>
      </c>
      <c r="AM625" s="116">
        <v>436</v>
      </c>
      <c r="AN625" s="116">
        <v>0</v>
      </c>
      <c r="AO625" s="117">
        <v>261164</v>
      </c>
      <c r="AP625" s="117">
        <v>63600</v>
      </c>
      <c r="AQ625" s="117">
        <v>202164</v>
      </c>
      <c r="AR625" s="116" t="s">
        <v>123</v>
      </c>
      <c r="AS625" s="116" t="s">
        <v>123</v>
      </c>
      <c r="AT625" s="120">
        <v>0.96888888888888891</v>
      </c>
      <c r="AU625" s="126"/>
      <c r="AV625" s="126"/>
      <c r="AW625" s="112">
        <f>AVERAGE(AM$5:AM625)</f>
        <v>439.77133655394528</v>
      </c>
      <c r="AX625" s="112">
        <f>AVERAGE(AN$5:AN625)</f>
        <v>0.24154589371980675</v>
      </c>
      <c r="AY625" s="113">
        <f>AVERAGE(AO$5:AO625)</f>
        <v>263423.03059581318</v>
      </c>
      <c r="AZ625" s="113">
        <f>AVERAGE(AP$5:AP625)</f>
        <v>64121.819645732692</v>
      </c>
      <c r="BA625" s="113">
        <f>AVERAGE(AQ$5:AQ625)</f>
        <v>203353.22383252819</v>
      </c>
      <c r="BB625" s="118">
        <f>AVERAGE($AT$5:AT625)</f>
        <v>0.97726963678654588</v>
      </c>
      <c r="BC625" s="6"/>
      <c r="BD625" s="6"/>
      <c r="BE625" s="6"/>
      <c r="BF625" s="6"/>
      <c r="BG625" s="10"/>
    </row>
    <row r="626" spans="1:59" x14ac:dyDescent="0.25">
      <c r="A626" s="116">
        <v>622</v>
      </c>
      <c r="B626" s="116">
        <v>574</v>
      </c>
      <c r="C626" s="116">
        <v>40</v>
      </c>
      <c r="D626" s="116">
        <v>49</v>
      </c>
      <c r="E626" s="117">
        <v>2217.2693500881937</v>
      </c>
      <c r="F626" s="116">
        <v>433</v>
      </c>
      <c r="G626" s="116">
        <v>0</v>
      </c>
      <c r="H626" s="117">
        <v>216067</v>
      </c>
      <c r="I626" s="117">
        <v>63300</v>
      </c>
      <c r="J626" s="117">
        <v>157667</v>
      </c>
      <c r="K626" s="116" t="s">
        <v>123</v>
      </c>
      <c r="L626" s="116" t="s">
        <v>123</v>
      </c>
      <c r="M626" s="120">
        <v>0.9622222222222222</v>
      </c>
      <c r="N626" s="126"/>
      <c r="O626" s="126"/>
      <c r="P626" s="112">
        <f>AVERAGE($F$5:F626)</f>
        <v>436.32636655948551</v>
      </c>
      <c r="Q626" s="112">
        <f>AVERAGE(G$5:G626)</f>
        <v>5.1446945337620578E-2</v>
      </c>
      <c r="R626" s="113">
        <f>AVERAGE(H$5:H626)</f>
        <v>217726.85691318329</v>
      </c>
      <c r="S626" s="113">
        <f>AVERAGE(I$5:I626)</f>
        <v>63658.308681672024</v>
      </c>
      <c r="T626" s="113">
        <f>AVERAGE(J$5:J626)</f>
        <v>158630.76688102895</v>
      </c>
      <c r="U626" s="118">
        <f>AVERAGE($M$5:M626)</f>
        <v>0.96961414790996692</v>
      </c>
      <c r="AH626" s="116">
        <v>622</v>
      </c>
      <c r="AI626" s="116">
        <v>475</v>
      </c>
      <c r="AJ626" s="116">
        <v>38</v>
      </c>
      <c r="AK626" s="116">
        <v>41</v>
      </c>
      <c r="AL626" s="117">
        <v>4284.593039042411</v>
      </c>
      <c r="AM626" s="116">
        <v>441</v>
      </c>
      <c r="AN626" s="116">
        <v>0</v>
      </c>
      <c r="AO626" s="117">
        <v>264159</v>
      </c>
      <c r="AP626" s="117">
        <v>64100</v>
      </c>
      <c r="AQ626" s="117">
        <v>204159</v>
      </c>
      <c r="AR626" s="116" t="s">
        <v>123</v>
      </c>
      <c r="AS626" s="116" t="s">
        <v>123</v>
      </c>
      <c r="AT626" s="120">
        <v>0.98</v>
      </c>
      <c r="AU626" s="126"/>
      <c r="AV626" s="126"/>
      <c r="AW626" s="112">
        <f>AVERAGE(AM$5:AM626)</f>
        <v>439.77331189710611</v>
      </c>
      <c r="AX626" s="112">
        <f>AVERAGE(AN$5:AN626)</f>
        <v>0.24115755627009647</v>
      </c>
      <c r="AY626" s="113">
        <f>AVERAGE(AO$5:AO626)</f>
        <v>263424.21382636658</v>
      </c>
      <c r="AZ626" s="113">
        <f>AVERAGE(AP$5:AP626)</f>
        <v>64121.784565916401</v>
      </c>
      <c r="BA626" s="113">
        <f>AVERAGE(AQ$5:AQ626)</f>
        <v>203354.5192926045</v>
      </c>
      <c r="BB626" s="118">
        <f>AVERAGE($AT$5:AT626)</f>
        <v>0.97727402643801442</v>
      </c>
    </row>
    <row r="627" spans="1:59" x14ac:dyDescent="0.25">
      <c r="A627" s="116">
        <v>623</v>
      </c>
      <c r="B627" s="116">
        <v>596</v>
      </c>
      <c r="C627" s="116">
        <v>28</v>
      </c>
      <c r="D627" s="116">
        <v>65</v>
      </c>
      <c r="E627" s="117">
        <v>4700.1967866389041</v>
      </c>
      <c r="F627" s="116">
        <v>417</v>
      </c>
      <c r="G627" s="116">
        <v>0</v>
      </c>
      <c r="H627" s="117">
        <v>208083</v>
      </c>
      <c r="I627" s="117">
        <v>61700</v>
      </c>
      <c r="J627" s="117">
        <v>152883</v>
      </c>
      <c r="K627" s="116" t="s">
        <v>123</v>
      </c>
      <c r="L627" s="116" t="s">
        <v>123</v>
      </c>
      <c r="M627" s="120">
        <v>0.92666666666666664</v>
      </c>
      <c r="N627" s="126"/>
      <c r="O627" s="126"/>
      <c r="P627" s="112">
        <f>AVERAGE($F$5:F627)</f>
        <v>436.29534510433388</v>
      </c>
      <c r="Q627" s="112">
        <f>AVERAGE(G$5:G627)</f>
        <v>5.1364365971107544E-2</v>
      </c>
      <c r="R627" s="113">
        <f>AVERAGE(H$5:H627)</f>
        <v>217711.37720706261</v>
      </c>
      <c r="S627" s="113">
        <f>AVERAGE(I$5:I627)</f>
        <v>63655.165329052972</v>
      </c>
      <c r="T627" s="113">
        <f>AVERAGE(J$5:J627)</f>
        <v>158621.54093097913</v>
      </c>
      <c r="U627" s="118">
        <f>AVERAGE($M$5:M627)</f>
        <v>0.96954521134296323</v>
      </c>
      <c r="AH627" s="116">
        <v>623</v>
      </c>
      <c r="AI627" s="116">
        <v>528</v>
      </c>
      <c r="AJ627" s="116">
        <v>43</v>
      </c>
      <c r="AK627" s="116">
        <v>47</v>
      </c>
      <c r="AL627" s="117">
        <v>2304.1348624916445</v>
      </c>
      <c r="AM627" s="116">
        <v>435</v>
      </c>
      <c r="AN627" s="116">
        <v>0</v>
      </c>
      <c r="AO627" s="117">
        <v>260565</v>
      </c>
      <c r="AP627" s="117">
        <v>63500</v>
      </c>
      <c r="AQ627" s="117">
        <v>201765</v>
      </c>
      <c r="AR627" s="116" t="s">
        <v>123</v>
      </c>
      <c r="AS627" s="116" t="s">
        <v>123</v>
      </c>
      <c r="AT627" s="120">
        <v>0.96666666666666667</v>
      </c>
      <c r="AU627" s="126"/>
      <c r="AV627" s="126"/>
      <c r="AW627" s="112">
        <f>AVERAGE(AM$5:AM627)</f>
        <v>439.76565008025682</v>
      </c>
      <c r="AX627" s="112">
        <f>AVERAGE(AN$5:AN627)</f>
        <v>0.24077046548956663</v>
      </c>
      <c r="AY627" s="113">
        <f>AVERAGE(AO$5:AO627)</f>
        <v>263419.62439807382</v>
      </c>
      <c r="AZ627" s="113">
        <f>AVERAGE(AP$5:AP627)</f>
        <v>64120.786516853936</v>
      </c>
      <c r="BA627" s="113">
        <f>AVERAGE(AQ$5:AQ627)</f>
        <v>203351.96789727127</v>
      </c>
      <c r="BB627" s="118">
        <f>AVERAGE($AT$5:AT627)</f>
        <v>0.97725700017834938</v>
      </c>
      <c r="BC627" s="6"/>
      <c r="BD627" s="6"/>
      <c r="BE627" s="6"/>
      <c r="BF627" s="6"/>
      <c r="BG627" s="6"/>
    </row>
    <row r="628" spans="1:59" x14ac:dyDescent="0.25">
      <c r="A628" s="116">
        <v>624</v>
      </c>
      <c r="B628" s="116">
        <v>640</v>
      </c>
      <c r="C628" s="116">
        <v>45</v>
      </c>
      <c r="D628" s="116">
        <v>43</v>
      </c>
      <c r="E628" s="117">
        <v>2963.6136046290603</v>
      </c>
      <c r="F628" s="116">
        <v>439</v>
      </c>
      <c r="G628" s="116">
        <v>0</v>
      </c>
      <c r="H628" s="117">
        <v>219061</v>
      </c>
      <c r="I628" s="117">
        <v>63900</v>
      </c>
      <c r="J628" s="117">
        <v>159461</v>
      </c>
      <c r="K628" s="116" t="s">
        <v>123</v>
      </c>
      <c r="L628" s="116" t="s">
        <v>123</v>
      </c>
      <c r="M628" s="120">
        <v>0.97555555555555551</v>
      </c>
      <c r="N628" s="126"/>
      <c r="O628" s="126"/>
      <c r="P628" s="112">
        <f>AVERAGE($F$5:F628)</f>
        <v>436.2996794871795</v>
      </c>
      <c r="Q628" s="112">
        <f>AVERAGE(G$5:G628)</f>
        <v>5.128205128205128E-2</v>
      </c>
      <c r="R628" s="113">
        <f>AVERAGE(H$5:H628)</f>
        <v>217713.54006410256</v>
      </c>
      <c r="S628" s="113">
        <f>AVERAGE(I$5:I628)</f>
        <v>63655.557692307695</v>
      </c>
      <c r="T628" s="113">
        <f>AVERAGE(J$5:J628)</f>
        <v>158622.88621794872</v>
      </c>
      <c r="U628" s="118">
        <f>AVERAGE($M$5:M628)</f>
        <v>0.96955484330484232</v>
      </c>
      <c r="AH628" s="116">
        <v>624</v>
      </c>
      <c r="AI628" s="116">
        <v>523</v>
      </c>
      <c r="AJ628" s="116">
        <v>42</v>
      </c>
      <c r="AK628" s="116">
        <v>34</v>
      </c>
      <c r="AL628" s="117">
        <v>4421.3142843176229</v>
      </c>
      <c r="AM628" s="116">
        <v>448</v>
      </c>
      <c r="AN628" s="116">
        <v>0</v>
      </c>
      <c r="AO628" s="117">
        <v>268352</v>
      </c>
      <c r="AP628" s="117">
        <v>64800</v>
      </c>
      <c r="AQ628" s="117">
        <v>206952</v>
      </c>
      <c r="AR628" s="116" t="s">
        <v>123</v>
      </c>
      <c r="AS628" s="116" t="s">
        <v>123</v>
      </c>
      <c r="AT628" s="120">
        <v>0.99555555555555553</v>
      </c>
      <c r="AU628" s="126"/>
      <c r="AV628" s="126"/>
      <c r="AW628" s="112">
        <f>AVERAGE(AM$5:AM628)</f>
        <v>439.77884615384613</v>
      </c>
      <c r="AX628" s="112">
        <f>AVERAGE(AN$5:AN628)</f>
        <v>0.24038461538461539</v>
      </c>
      <c r="AY628" s="113">
        <f>AVERAGE(AO$5:AO628)</f>
        <v>263427.52884615387</v>
      </c>
      <c r="AZ628" s="113">
        <f>AVERAGE(AP$5:AP628)</f>
        <v>64121.875</v>
      </c>
      <c r="BA628" s="113">
        <f>AVERAGE(AQ$5:AQ628)</f>
        <v>203357.73717948719</v>
      </c>
      <c r="BB628" s="118">
        <f>AVERAGE($AT$5:AT628)</f>
        <v>0.97728632478632582</v>
      </c>
      <c r="BC628" s="10"/>
      <c r="BD628" s="10"/>
      <c r="BE628" s="10"/>
      <c r="BF628" s="10"/>
      <c r="BG628" s="6"/>
    </row>
    <row r="629" spans="1:59" x14ac:dyDescent="0.25">
      <c r="A629" s="116">
        <v>625</v>
      </c>
      <c r="B629" s="116">
        <v>573</v>
      </c>
      <c r="C629" s="116">
        <v>44</v>
      </c>
      <c r="D629" s="116">
        <v>32</v>
      </c>
      <c r="E629" s="117">
        <v>3763.4744418099262</v>
      </c>
      <c r="F629" s="116">
        <v>450</v>
      </c>
      <c r="G629" s="116">
        <v>0</v>
      </c>
      <c r="H629" s="117">
        <v>224550</v>
      </c>
      <c r="I629" s="117">
        <v>65000</v>
      </c>
      <c r="J629" s="117">
        <v>162750</v>
      </c>
      <c r="K629" s="116" t="s">
        <v>124</v>
      </c>
      <c r="L629" s="116" t="s">
        <v>123</v>
      </c>
      <c r="M629" s="120">
        <v>1</v>
      </c>
      <c r="N629" s="126"/>
      <c r="O629" s="126"/>
      <c r="P629" s="112">
        <f>AVERAGE($F$5:F629)</f>
        <v>436.32159999999999</v>
      </c>
      <c r="Q629" s="112">
        <f>AVERAGE(G$5:G629)</f>
        <v>5.1200000000000002E-2</v>
      </c>
      <c r="R629" s="113">
        <f>AVERAGE(H$5:H629)</f>
        <v>217724.47839999999</v>
      </c>
      <c r="S629" s="113">
        <f>AVERAGE(I$5:I629)</f>
        <v>63657.7088</v>
      </c>
      <c r="T629" s="113">
        <f>AVERAGE(J$5:J629)</f>
        <v>158629.4896</v>
      </c>
      <c r="U629" s="118">
        <f>AVERAGE($M$5:M629)</f>
        <v>0.96960355555555455</v>
      </c>
      <c r="AH629" s="116">
        <v>625</v>
      </c>
      <c r="AI629" s="116">
        <v>536</v>
      </c>
      <c r="AJ629" s="116">
        <v>45</v>
      </c>
      <c r="AK629" s="116">
        <v>45</v>
      </c>
      <c r="AL629" s="117">
        <v>4676.389969116648</v>
      </c>
      <c r="AM629" s="116">
        <v>437</v>
      </c>
      <c r="AN629" s="116">
        <v>0</v>
      </c>
      <c r="AO629" s="117">
        <v>261763</v>
      </c>
      <c r="AP629" s="117">
        <v>63700</v>
      </c>
      <c r="AQ629" s="117">
        <v>202563</v>
      </c>
      <c r="AR629" s="116" t="s">
        <v>123</v>
      </c>
      <c r="AS629" s="116" t="s">
        <v>123</v>
      </c>
      <c r="AT629" s="120">
        <v>0.97111111111111115</v>
      </c>
      <c r="AU629" s="126"/>
      <c r="AV629" s="126"/>
      <c r="AW629" s="112">
        <f>AVERAGE(AM$5:AM629)</f>
        <v>439.77440000000001</v>
      </c>
      <c r="AX629" s="112">
        <f>AVERAGE(AN$5:AN629)</f>
        <v>0.24</v>
      </c>
      <c r="AY629" s="113">
        <f>AVERAGE(AO$5:AO629)</f>
        <v>263424.86560000002</v>
      </c>
      <c r="AZ629" s="113">
        <f>AVERAGE(AP$5:AP629)</f>
        <v>64121.2</v>
      </c>
      <c r="BA629" s="113">
        <f>AVERAGE(AQ$5:AQ629)</f>
        <v>203356.4656</v>
      </c>
      <c r="BB629" s="118">
        <f>AVERAGE($AT$5:AT629)</f>
        <v>0.97727644444444539</v>
      </c>
      <c r="BC629" s="6"/>
      <c r="BD629" s="6"/>
      <c r="BE629" s="6"/>
      <c r="BF629" s="6"/>
      <c r="BG629" s="10"/>
    </row>
    <row r="630" spans="1:59" x14ac:dyDescent="0.25">
      <c r="A630" s="116">
        <v>626</v>
      </c>
      <c r="B630" s="116">
        <v>581</v>
      </c>
      <c r="C630" s="116">
        <v>33</v>
      </c>
      <c r="D630" s="116">
        <v>54</v>
      </c>
      <c r="E630" s="117">
        <v>3741.8244149521024</v>
      </c>
      <c r="F630" s="116">
        <v>428</v>
      </c>
      <c r="G630" s="116">
        <v>0</v>
      </c>
      <c r="H630" s="117">
        <v>213572</v>
      </c>
      <c r="I630" s="117">
        <v>62800</v>
      </c>
      <c r="J630" s="117">
        <v>156172</v>
      </c>
      <c r="K630" s="116" t="s">
        <v>123</v>
      </c>
      <c r="L630" s="116" t="s">
        <v>123</v>
      </c>
      <c r="M630" s="120">
        <v>0.95111111111111113</v>
      </c>
      <c r="N630" s="126"/>
      <c r="O630" s="126"/>
      <c r="P630" s="112">
        <f>AVERAGE($F$5:F630)</f>
        <v>436.3083067092652</v>
      </c>
      <c r="Q630" s="112">
        <f>AVERAGE(G$5:G630)</f>
        <v>5.1118210862619806E-2</v>
      </c>
      <c r="R630" s="113">
        <f>AVERAGE(H$5:H630)</f>
        <v>217717.84504792333</v>
      </c>
      <c r="S630" s="113">
        <f>AVERAGE(I$5:I630)</f>
        <v>63656.338658146968</v>
      </c>
      <c r="T630" s="113">
        <f>AVERAGE(J$5:J630)</f>
        <v>158625.56389776358</v>
      </c>
      <c r="U630" s="118">
        <f>AVERAGE($M$5:M630)</f>
        <v>0.96957401490947714</v>
      </c>
      <c r="AH630" s="116">
        <v>626</v>
      </c>
      <c r="AI630" s="116">
        <v>519</v>
      </c>
      <c r="AJ630" s="116">
        <v>36</v>
      </c>
      <c r="AK630" s="116">
        <v>41</v>
      </c>
      <c r="AL630" s="117">
        <v>2963.5202087209273</v>
      </c>
      <c r="AM630" s="116">
        <v>441</v>
      </c>
      <c r="AN630" s="116">
        <v>0</v>
      </c>
      <c r="AO630" s="117">
        <v>264159</v>
      </c>
      <c r="AP630" s="117">
        <v>64100</v>
      </c>
      <c r="AQ630" s="117">
        <v>204159</v>
      </c>
      <c r="AR630" s="116" t="s">
        <v>123</v>
      </c>
      <c r="AS630" s="116" t="s">
        <v>123</v>
      </c>
      <c r="AT630" s="120">
        <v>0.98</v>
      </c>
      <c r="AU630" s="126"/>
      <c r="AV630" s="126"/>
      <c r="AW630" s="112">
        <f>AVERAGE(AM$5:AM630)</f>
        <v>439.77635782747603</v>
      </c>
      <c r="AX630" s="112">
        <f>AVERAGE(AN$5:AN630)</f>
        <v>0.23961661341853036</v>
      </c>
      <c r="AY630" s="113">
        <f>AVERAGE(AO$5:AO630)</f>
        <v>263426.03833865817</v>
      </c>
      <c r="AZ630" s="113">
        <f>AVERAGE(AP$5:AP630)</f>
        <v>64121.166134185303</v>
      </c>
      <c r="BA630" s="113">
        <f>AVERAGE(AQ$5:AQ630)</f>
        <v>203357.74760383388</v>
      </c>
      <c r="BB630" s="118">
        <f>AVERAGE($AT$5:AT630)</f>
        <v>0.97728079517216992</v>
      </c>
    </row>
    <row r="631" spans="1:59" x14ac:dyDescent="0.25">
      <c r="A631" s="116">
        <v>627</v>
      </c>
      <c r="B631" s="116">
        <v>612</v>
      </c>
      <c r="C631" s="116">
        <v>39</v>
      </c>
      <c r="D631" s="116">
        <v>47</v>
      </c>
      <c r="E631" s="117">
        <v>2725.1243543573737</v>
      </c>
      <c r="F631" s="116">
        <v>435</v>
      </c>
      <c r="G631" s="116">
        <v>0</v>
      </c>
      <c r="H631" s="117">
        <v>217065</v>
      </c>
      <c r="I631" s="117">
        <v>63500</v>
      </c>
      <c r="J631" s="117">
        <v>158265</v>
      </c>
      <c r="K631" s="116" t="s">
        <v>123</v>
      </c>
      <c r="L631" s="116" t="s">
        <v>123</v>
      </c>
      <c r="M631" s="120">
        <v>0.96666666666666667</v>
      </c>
      <c r="N631" s="126"/>
      <c r="O631" s="126"/>
      <c r="P631" s="112">
        <f>AVERAGE($F$5:F631)</f>
        <v>436.30622009569379</v>
      </c>
      <c r="Q631" s="112">
        <f>AVERAGE(G$5:G631)</f>
        <v>5.1036682615629984E-2</v>
      </c>
      <c r="R631" s="113">
        <f>AVERAGE(H$5:H631)</f>
        <v>217716.8038277512</v>
      </c>
      <c r="S631" s="113">
        <f>AVERAGE(I$5:I631)</f>
        <v>63656.089314194578</v>
      </c>
      <c r="T631" s="113">
        <f>AVERAGE(J$5:J631)</f>
        <v>158624.98883572567</v>
      </c>
      <c r="U631" s="118">
        <f>AVERAGE($M$5:M631)</f>
        <v>0.96956937799042964</v>
      </c>
      <c r="AH631" s="116">
        <v>627</v>
      </c>
      <c r="AI631" s="116">
        <v>519</v>
      </c>
      <c r="AJ631" s="116">
        <v>38</v>
      </c>
      <c r="AK631" s="116">
        <v>43</v>
      </c>
      <c r="AL631" s="117">
        <v>2157.0008497571448</v>
      </c>
      <c r="AM631" s="116">
        <v>439</v>
      </c>
      <c r="AN631" s="116">
        <v>0</v>
      </c>
      <c r="AO631" s="117">
        <v>262961</v>
      </c>
      <c r="AP631" s="117">
        <v>63900</v>
      </c>
      <c r="AQ631" s="117">
        <v>203361</v>
      </c>
      <c r="AR631" s="116" t="s">
        <v>123</v>
      </c>
      <c r="AS631" s="116" t="s">
        <v>123</v>
      </c>
      <c r="AT631" s="120">
        <v>0.97555555555555551</v>
      </c>
      <c r="AU631" s="126"/>
      <c r="AV631" s="126"/>
      <c r="AW631" s="112">
        <f>AVERAGE(AM$5:AM631)</f>
        <v>439.7751196172249</v>
      </c>
      <c r="AX631" s="112">
        <f>AVERAGE(AN$5:AN631)</f>
        <v>0.23923444976076555</v>
      </c>
      <c r="AY631" s="113">
        <f>AVERAGE(AO$5:AO631)</f>
        <v>263425.29665071768</v>
      </c>
      <c r="AZ631" s="113">
        <f>AVERAGE(AP$5:AP631)</f>
        <v>64120.81339712919</v>
      </c>
      <c r="BA631" s="113">
        <f>AVERAGE(AQ$5:AQ631)</f>
        <v>203357.75279106857</v>
      </c>
      <c r="BB631" s="118">
        <f>AVERAGE($AT$5:AT631)</f>
        <v>0.97727804359383397</v>
      </c>
      <c r="BC631" s="6"/>
      <c r="BD631" s="6"/>
      <c r="BE631" s="6"/>
      <c r="BF631" s="6"/>
      <c r="BG631" s="6"/>
    </row>
    <row r="632" spans="1:59" x14ac:dyDescent="0.25">
      <c r="A632" s="116">
        <v>628</v>
      </c>
      <c r="B632" s="116">
        <v>604</v>
      </c>
      <c r="C632" s="116">
        <v>40</v>
      </c>
      <c r="D632" s="116">
        <v>35</v>
      </c>
      <c r="E632" s="117">
        <v>4242.3751993967962</v>
      </c>
      <c r="F632" s="116">
        <v>447</v>
      </c>
      <c r="G632" s="116">
        <v>0</v>
      </c>
      <c r="H632" s="117">
        <v>223053</v>
      </c>
      <c r="I632" s="117">
        <v>64700</v>
      </c>
      <c r="J632" s="117">
        <v>161853</v>
      </c>
      <c r="K632" s="116" t="s">
        <v>123</v>
      </c>
      <c r="L632" s="116" t="s">
        <v>123</v>
      </c>
      <c r="M632" s="120">
        <v>0.99333333333333329</v>
      </c>
      <c r="N632" s="126"/>
      <c r="O632" s="126"/>
      <c r="P632" s="112">
        <f>AVERAGE($F$5:F632)</f>
        <v>436.32324840764329</v>
      </c>
      <c r="Q632" s="112">
        <f>AVERAGE(G$5:G632)</f>
        <v>5.0955414012738856E-2</v>
      </c>
      <c r="R632" s="113">
        <f>AVERAGE(H$5:H632)</f>
        <v>217725.30095541402</v>
      </c>
      <c r="S632" s="113">
        <f>AVERAGE(I$5:I632)</f>
        <v>63657.75159235669</v>
      </c>
      <c r="T632" s="113">
        <f>AVERAGE(J$5:J632)</f>
        <v>158630.12898089172</v>
      </c>
      <c r="U632" s="118">
        <f>AVERAGE($M$5:M632)</f>
        <v>0.96960721868365085</v>
      </c>
      <c r="AH632" s="116">
        <v>628</v>
      </c>
      <c r="AI632" s="116">
        <v>475</v>
      </c>
      <c r="AJ632" s="116">
        <v>32</v>
      </c>
      <c r="AK632" s="116">
        <v>29</v>
      </c>
      <c r="AL632" s="117">
        <v>4880.1442115814179</v>
      </c>
      <c r="AM632" s="116">
        <v>450</v>
      </c>
      <c r="AN632" s="116">
        <v>3</v>
      </c>
      <c r="AO632" s="117">
        <v>269550</v>
      </c>
      <c r="AP632" s="117">
        <v>66797</v>
      </c>
      <c r="AQ632" s="117">
        <v>205653</v>
      </c>
      <c r="AR632" s="116" t="s">
        <v>124</v>
      </c>
      <c r="AS632" s="116" t="s">
        <v>124</v>
      </c>
      <c r="AT632" s="120">
        <v>1</v>
      </c>
      <c r="AU632" s="126"/>
      <c r="AV632" s="126"/>
      <c r="AW632" s="112">
        <f>AVERAGE(AM$5:AM632)</f>
        <v>439.79140127388536</v>
      </c>
      <c r="AX632" s="112">
        <f>AVERAGE(AN$5:AN632)</f>
        <v>0.24363057324840764</v>
      </c>
      <c r="AY632" s="113">
        <f>AVERAGE(AO$5:AO632)</f>
        <v>263435.0493630573</v>
      </c>
      <c r="AZ632" s="113">
        <f>AVERAGE(AP$5:AP632)</f>
        <v>64125.074840764333</v>
      </c>
      <c r="BA632" s="113">
        <f>AVERAGE(AQ$5:AQ632)</f>
        <v>203361.40764331209</v>
      </c>
      <c r="BB632" s="118">
        <f>AVERAGE($AT$5:AT632)</f>
        <v>0.97731422505307941</v>
      </c>
      <c r="BC632" s="10"/>
      <c r="BD632" s="10"/>
      <c r="BE632" s="10"/>
      <c r="BF632" s="10"/>
      <c r="BG632" s="6"/>
    </row>
    <row r="633" spans="1:59" x14ac:dyDescent="0.25">
      <c r="A633" s="116">
        <v>629</v>
      </c>
      <c r="B633" s="116">
        <v>491</v>
      </c>
      <c r="C633" s="116">
        <v>35</v>
      </c>
      <c r="D633" s="116">
        <v>30</v>
      </c>
      <c r="E633" s="117">
        <v>2344.8666646457405</v>
      </c>
      <c r="F633" s="116">
        <v>450</v>
      </c>
      <c r="G633" s="116">
        <v>2</v>
      </c>
      <c r="H633" s="117">
        <v>224550</v>
      </c>
      <c r="I633" s="117">
        <v>65998</v>
      </c>
      <c r="J633" s="117">
        <v>161552</v>
      </c>
      <c r="K633" s="116" t="s">
        <v>124</v>
      </c>
      <c r="L633" s="116" t="s">
        <v>124</v>
      </c>
      <c r="M633" s="120">
        <v>1</v>
      </c>
      <c r="N633" s="126"/>
      <c r="O633" s="126"/>
      <c r="P633" s="112">
        <f>AVERAGE($F$5:F633)</f>
        <v>436.3449920508744</v>
      </c>
      <c r="Q633" s="112">
        <f>AVERAGE(G$5:G633)</f>
        <v>5.4054054054054057E-2</v>
      </c>
      <c r="R633" s="113">
        <f>AVERAGE(H$5:H633)</f>
        <v>217736.15103338633</v>
      </c>
      <c r="S633" s="113">
        <f>AVERAGE(I$5:I633)</f>
        <v>63661.472178060416</v>
      </c>
      <c r="T633" s="113">
        <f>AVERAGE(J$5:J633)</f>
        <v>158634.77424483307</v>
      </c>
      <c r="U633" s="118">
        <f>AVERAGE($M$5:M633)</f>
        <v>0.96965553789083103</v>
      </c>
      <c r="AH633" s="116">
        <v>629</v>
      </c>
      <c r="AI633" s="116">
        <v>518</v>
      </c>
      <c r="AJ633" s="116">
        <v>32</v>
      </c>
      <c r="AK633" s="116">
        <v>37</v>
      </c>
      <c r="AL633" s="117">
        <v>3054.0739580676473</v>
      </c>
      <c r="AM633" s="116">
        <v>445</v>
      </c>
      <c r="AN633" s="116">
        <v>0</v>
      </c>
      <c r="AO633" s="117">
        <v>266555</v>
      </c>
      <c r="AP633" s="117">
        <v>64500</v>
      </c>
      <c r="AQ633" s="117">
        <v>205755</v>
      </c>
      <c r="AR633" s="116" t="s">
        <v>123</v>
      </c>
      <c r="AS633" s="116" t="s">
        <v>123</v>
      </c>
      <c r="AT633" s="120">
        <v>0.98888888888888893</v>
      </c>
      <c r="AU633" s="126"/>
      <c r="AV633" s="126"/>
      <c r="AW633" s="112">
        <f>AVERAGE(AM$5:AM633)</f>
        <v>439.79968203497617</v>
      </c>
      <c r="AX633" s="112">
        <f>AVERAGE(AN$5:AN633)</f>
        <v>0.24324324324324326</v>
      </c>
      <c r="AY633" s="113">
        <f>AVERAGE(AO$5:AO633)</f>
        <v>263440.00953895069</v>
      </c>
      <c r="AZ633" s="113">
        <f>AVERAGE(AP$5:AP633)</f>
        <v>64125.670906200321</v>
      </c>
      <c r="BA633" s="113">
        <f>AVERAGE(AQ$5:AQ633)</f>
        <v>203365.21303656598</v>
      </c>
      <c r="BB633" s="118">
        <f>AVERAGE($AT$5:AT633)</f>
        <v>0.97733262674439247</v>
      </c>
      <c r="BC633" s="6"/>
      <c r="BD633" s="6"/>
      <c r="BE633" s="6"/>
      <c r="BF633" s="6"/>
      <c r="BG633" s="10"/>
    </row>
    <row r="634" spans="1:59" x14ac:dyDescent="0.25">
      <c r="A634" s="116">
        <v>630</v>
      </c>
      <c r="B634" s="116">
        <v>585</v>
      </c>
      <c r="C634" s="116">
        <v>41</v>
      </c>
      <c r="D634" s="116">
        <v>38</v>
      </c>
      <c r="E634" s="117">
        <v>2543.4134455748399</v>
      </c>
      <c r="F634" s="116">
        <v>444</v>
      </c>
      <c r="G634" s="116">
        <v>0</v>
      </c>
      <c r="H634" s="117">
        <v>221556</v>
      </c>
      <c r="I634" s="117">
        <v>64400</v>
      </c>
      <c r="J634" s="117">
        <v>160956</v>
      </c>
      <c r="K634" s="116" t="s">
        <v>123</v>
      </c>
      <c r="L634" s="116" t="s">
        <v>123</v>
      </c>
      <c r="M634" s="120">
        <v>0.98666666666666669</v>
      </c>
      <c r="N634" s="126"/>
      <c r="O634" s="126"/>
      <c r="P634" s="112">
        <f>AVERAGE($F$5:F634)</f>
        <v>436.35714285714283</v>
      </c>
      <c r="Q634" s="112">
        <f>AVERAGE(G$5:G634)</f>
        <v>5.3968253968253971E-2</v>
      </c>
      <c r="R634" s="113">
        <f>AVERAGE(H$5:H634)</f>
        <v>217742.21428571429</v>
      </c>
      <c r="S634" s="113">
        <f>AVERAGE(I$5:I634)</f>
        <v>63662.644444444442</v>
      </c>
      <c r="T634" s="113">
        <f>AVERAGE(J$5:J634)</f>
        <v>158638.45873015872</v>
      </c>
      <c r="U634" s="118">
        <f>AVERAGE($M$5:M634)</f>
        <v>0.9696825396825387</v>
      </c>
      <c r="AH634" s="116">
        <v>630</v>
      </c>
      <c r="AI634" s="116">
        <v>489</v>
      </c>
      <c r="AJ634" s="116">
        <v>39</v>
      </c>
      <c r="AK634" s="116">
        <v>44</v>
      </c>
      <c r="AL634" s="117">
        <v>3211.5234899768502</v>
      </c>
      <c r="AM634" s="116">
        <v>438</v>
      </c>
      <c r="AN634" s="116">
        <v>0</v>
      </c>
      <c r="AO634" s="117">
        <v>262362</v>
      </c>
      <c r="AP634" s="117">
        <v>63800</v>
      </c>
      <c r="AQ634" s="117">
        <v>202962</v>
      </c>
      <c r="AR634" s="116" t="s">
        <v>123</v>
      </c>
      <c r="AS634" s="116" t="s">
        <v>123</v>
      </c>
      <c r="AT634" s="120">
        <v>0.97333333333333338</v>
      </c>
      <c r="AU634" s="126"/>
      <c r="AV634" s="126"/>
      <c r="AW634" s="112">
        <f>AVERAGE(AM$5:AM634)</f>
        <v>439.7968253968254</v>
      </c>
      <c r="AX634" s="112">
        <f>AVERAGE(AN$5:AN634)</f>
        <v>0.24285714285714285</v>
      </c>
      <c r="AY634" s="113">
        <f>AVERAGE(AO$5:AO634)</f>
        <v>263438.29841269844</v>
      </c>
      <c r="AZ634" s="113">
        <f>AVERAGE(AP$5:AP634)</f>
        <v>64125.153968253966</v>
      </c>
      <c r="BA634" s="113">
        <f>AVERAGE(AQ$5:AQ634)</f>
        <v>203364.57301587303</v>
      </c>
      <c r="BB634" s="118">
        <f>AVERAGE($AT$5:AT634)</f>
        <v>0.97732627865961297</v>
      </c>
    </row>
    <row r="635" spans="1:59" x14ac:dyDescent="0.25">
      <c r="A635" s="116">
        <v>631</v>
      </c>
      <c r="B635" s="116">
        <v>693</v>
      </c>
      <c r="C635" s="116">
        <v>40</v>
      </c>
      <c r="D635" s="116">
        <v>47</v>
      </c>
      <c r="E635" s="117">
        <v>4367.9552064091768</v>
      </c>
      <c r="F635" s="116">
        <v>435</v>
      </c>
      <c r="G635" s="116">
        <v>0</v>
      </c>
      <c r="H635" s="117">
        <v>217065</v>
      </c>
      <c r="I635" s="117">
        <v>63500</v>
      </c>
      <c r="J635" s="117">
        <v>158265</v>
      </c>
      <c r="K635" s="116" t="s">
        <v>123</v>
      </c>
      <c r="L635" s="116" t="s">
        <v>123</v>
      </c>
      <c r="M635" s="120">
        <v>0.96666666666666667</v>
      </c>
      <c r="N635" s="126"/>
      <c r="O635" s="126"/>
      <c r="P635" s="112">
        <f>AVERAGE($F$5:F635)</f>
        <v>436.35499207606972</v>
      </c>
      <c r="Q635" s="112">
        <f>AVERAGE(G$5:G635)</f>
        <v>5.388272583201268E-2</v>
      </c>
      <c r="R635" s="113">
        <f>AVERAGE(H$5:H635)</f>
        <v>217741.14104595879</v>
      </c>
      <c r="S635" s="113">
        <f>AVERAGE(I$5:I635)</f>
        <v>63662.386687797145</v>
      </c>
      <c r="T635" s="113">
        <f>AVERAGE(J$5:J635)</f>
        <v>158637.86687797148</v>
      </c>
      <c r="U635" s="118">
        <f>AVERAGE($M$5:M635)</f>
        <v>0.96967776016904295</v>
      </c>
      <c r="AH635" s="116">
        <v>631</v>
      </c>
      <c r="AI635" s="116">
        <v>594</v>
      </c>
      <c r="AJ635" s="116">
        <v>43</v>
      </c>
      <c r="AK635" s="116">
        <v>54</v>
      </c>
      <c r="AL635" s="117">
        <v>2718.190849385921</v>
      </c>
      <c r="AM635" s="116">
        <v>428</v>
      </c>
      <c r="AN635" s="116">
        <v>0</v>
      </c>
      <c r="AO635" s="117">
        <v>256372</v>
      </c>
      <c r="AP635" s="117">
        <v>62800</v>
      </c>
      <c r="AQ635" s="117">
        <v>198972</v>
      </c>
      <c r="AR635" s="116" t="s">
        <v>123</v>
      </c>
      <c r="AS635" s="116" t="s">
        <v>123</v>
      </c>
      <c r="AT635" s="120">
        <v>0.95111111111111113</v>
      </c>
      <c r="AU635" s="126"/>
      <c r="AV635" s="126"/>
      <c r="AW635" s="112">
        <f>AVERAGE(AM$5:AM635)</f>
        <v>439.77812995245642</v>
      </c>
      <c r="AX635" s="112">
        <f>AVERAGE(AN$5:AN635)</f>
        <v>0.24247226624405704</v>
      </c>
      <c r="AY635" s="113">
        <f>AVERAGE(AO$5:AO635)</f>
        <v>263427.09984152141</v>
      </c>
      <c r="AZ635" s="113">
        <f>AVERAGE(AP$5:AP635)</f>
        <v>64123.053882725835</v>
      </c>
      <c r="BA635" s="113">
        <f>AVERAGE(AQ$5:AQ635)</f>
        <v>203357.61172741681</v>
      </c>
      <c r="BB635" s="118">
        <f>AVERAGE($AT$5:AT635)</f>
        <v>0.97728473322768195</v>
      </c>
      <c r="BC635" s="6"/>
      <c r="BD635" s="6"/>
      <c r="BE635" s="6"/>
      <c r="BF635" s="6"/>
      <c r="BG635" s="6"/>
    </row>
    <row r="636" spans="1:59" x14ac:dyDescent="0.25">
      <c r="A636" s="116">
        <v>632</v>
      </c>
      <c r="B636" s="116">
        <v>582</v>
      </c>
      <c r="C636" s="116">
        <v>37</v>
      </c>
      <c r="D636" s="116">
        <v>57</v>
      </c>
      <c r="E636" s="117">
        <v>2934.2053788244161</v>
      </c>
      <c r="F636" s="116">
        <v>425</v>
      </c>
      <c r="G636" s="116">
        <v>0</v>
      </c>
      <c r="H636" s="117">
        <v>212075</v>
      </c>
      <c r="I636" s="117">
        <v>62500</v>
      </c>
      <c r="J636" s="117">
        <v>155275</v>
      </c>
      <c r="K636" s="116" t="s">
        <v>123</v>
      </c>
      <c r="L636" s="116" t="s">
        <v>123</v>
      </c>
      <c r="M636" s="120">
        <v>0.94444444444444442</v>
      </c>
      <c r="N636" s="126"/>
      <c r="O636" s="126"/>
      <c r="P636" s="112">
        <f>AVERAGE($F$5:F636)</f>
        <v>436.33702531645571</v>
      </c>
      <c r="Q636" s="112">
        <f>AVERAGE(G$5:G636)</f>
        <v>5.3797468354430382E-2</v>
      </c>
      <c r="R636" s="113">
        <f>AVERAGE(H$5:H636)</f>
        <v>217732.17563291139</v>
      </c>
      <c r="S636" s="113">
        <f>AVERAGE(I$5:I636)</f>
        <v>63660.547468354431</v>
      </c>
      <c r="T636" s="113">
        <f>AVERAGE(J$5:J636)</f>
        <v>158632.54588607594</v>
      </c>
      <c r="U636" s="118">
        <f>AVERAGE($M$5:M636)</f>
        <v>0.96963783403656734</v>
      </c>
      <c r="AH636" s="116">
        <v>632</v>
      </c>
      <c r="AI636" s="116">
        <v>490</v>
      </c>
      <c r="AJ636" s="116">
        <v>32</v>
      </c>
      <c r="AK636" s="116">
        <v>37</v>
      </c>
      <c r="AL636" s="117">
        <v>2268.933595742084</v>
      </c>
      <c r="AM636" s="116">
        <v>445</v>
      </c>
      <c r="AN636" s="116">
        <v>0</v>
      </c>
      <c r="AO636" s="117">
        <v>266555</v>
      </c>
      <c r="AP636" s="117">
        <v>64500</v>
      </c>
      <c r="AQ636" s="117">
        <v>205755</v>
      </c>
      <c r="AR636" s="116" t="s">
        <v>123</v>
      </c>
      <c r="AS636" s="116" t="s">
        <v>123</v>
      </c>
      <c r="AT636" s="120">
        <v>0.98888888888888893</v>
      </c>
      <c r="AU636" s="126"/>
      <c r="AV636" s="126"/>
      <c r="AW636" s="112">
        <f>AVERAGE(AM$5:AM636)</f>
        <v>439.78639240506328</v>
      </c>
      <c r="AX636" s="112">
        <f>AVERAGE(AN$5:AN636)</f>
        <v>0.24208860759493672</v>
      </c>
      <c r="AY636" s="113">
        <f>AVERAGE(AO$5:AO636)</f>
        <v>263432.04905063292</v>
      </c>
      <c r="AZ636" s="113">
        <f>AVERAGE(AP$5:AP636)</f>
        <v>64123.6503164557</v>
      </c>
      <c r="BA636" s="113">
        <f>AVERAGE(AQ$5:AQ636)</f>
        <v>203361.40506329114</v>
      </c>
      <c r="BB636" s="118">
        <f>AVERAGE($AT$5:AT636)</f>
        <v>0.97730309423347506</v>
      </c>
      <c r="BC636" s="10"/>
      <c r="BD636" s="10"/>
      <c r="BE636" s="10"/>
      <c r="BF636" s="10"/>
      <c r="BG636" s="6"/>
    </row>
    <row r="637" spans="1:59" x14ac:dyDescent="0.25">
      <c r="A637" s="116">
        <v>633</v>
      </c>
      <c r="B637" s="116">
        <v>555</v>
      </c>
      <c r="C637" s="116">
        <v>43</v>
      </c>
      <c r="D637" s="116">
        <v>34</v>
      </c>
      <c r="E637" s="117">
        <v>3284.2195814727456</v>
      </c>
      <c r="F637" s="116">
        <v>448</v>
      </c>
      <c r="G637" s="116">
        <v>0</v>
      </c>
      <c r="H637" s="117">
        <v>223552</v>
      </c>
      <c r="I637" s="117">
        <v>64800</v>
      </c>
      <c r="J637" s="117">
        <v>162152</v>
      </c>
      <c r="K637" s="116" t="s">
        <v>123</v>
      </c>
      <c r="L637" s="116" t="s">
        <v>123</v>
      </c>
      <c r="M637" s="120">
        <v>0.99555555555555553</v>
      </c>
      <c r="N637" s="126"/>
      <c r="O637" s="126"/>
      <c r="P637" s="112">
        <f>AVERAGE($F$5:F637)</f>
        <v>436.35545023696682</v>
      </c>
      <c r="Q637" s="112">
        <f>AVERAGE(G$5:G637)</f>
        <v>5.3712480252764615E-2</v>
      </c>
      <c r="R637" s="113">
        <f>AVERAGE(H$5:H637)</f>
        <v>217741.36966824645</v>
      </c>
      <c r="S637" s="113">
        <f>AVERAGE(I$5:I637)</f>
        <v>63662.347551342813</v>
      </c>
      <c r="T637" s="113">
        <f>AVERAGE(J$5:J637)</f>
        <v>158638.10584518168</v>
      </c>
      <c r="U637" s="118">
        <f>AVERAGE($M$5:M637)</f>
        <v>0.96967877830436988</v>
      </c>
      <c r="AH637" s="116">
        <v>633</v>
      </c>
      <c r="AI637" s="116">
        <v>507</v>
      </c>
      <c r="AJ637" s="116">
        <v>46</v>
      </c>
      <c r="AK637" s="116">
        <v>35</v>
      </c>
      <c r="AL637" s="117">
        <v>2442.8242673948889</v>
      </c>
      <c r="AM637" s="116">
        <v>447</v>
      </c>
      <c r="AN637" s="116">
        <v>0</v>
      </c>
      <c r="AO637" s="117">
        <v>267753</v>
      </c>
      <c r="AP637" s="117">
        <v>64700</v>
      </c>
      <c r="AQ637" s="117">
        <v>206553</v>
      </c>
      <c r="AR637" s="116" t="s">
        <v>123</v>
      </c>
      <c r="AS637" s="116" t="s">
        <v>123</v>
      </c>
      <c r="AT637" s="120">
        <v>0.99333333333333329</v>
      </c>
      <c r="AU637" s="126"/>
      <c r="AV637" s="126"/>
      <c r="AW637" s="112">
        <f>AVERAGE(AM$5:AM637)</f>
        <v>439.79778830963664</v>
      </c>
      <c r="AX637" s="112">
        <f>AVERAGE(AN$5:AN637)</f>
        <v>0.24170616113744076</v>
      </c>
      <c r="AY637" s="113">
        <f>AVERAGE(AO$5:AO637)</f>
        <v>263438.87519747234</v>
      </c>
      <c r="AZ637" s="113">
        <f>AVERAGE(AP$5:AP637)</f>
        <v>64124.560821484993</v>
      </c>
      <c r="BA637" s="113">
        <f>AVERAGE(AQ$5:AQ637)</f>
        <v>203366.44707740916</v>
      </c>
      <c r="BB637" s="118">
        <f>AVERAGE($AT$5:AT637)</f>
        <v>0.97732841846586038</v>
      </c>
      <c r="BC637" s="6"/>
      <c r="BD637" s="6"/>
      <c r="BE637" s="6"/>
      <c r="BF637" s="6"/>
      <c r="BG637" s="10"/>
    </row>
    <row r="638" spans="1:59" x14ac:dyDescent="0.25">
      <c r="A638" s="116">
        <v>634</v>
      </c>
      <c r="B638" s="116">
        <v>579</v>
      </c>
      <c r="C638" s="116">
        <v>49</v>
      </c>
      <c r="D638" s="116">
        <v>46</v>
      </c>
      <c r="E638" s="117">
        <v>3600.9160071080332</v>
      </c>
      <c r="F638" s="116">
        <v>436</v>
      </c>
      <c r="G638" s="116">
        <v>0</v>
      </c>
      <c r="H638" s="117">
        <v>217564</v>
      </c>
      <c r="I638" s="117">
        <v>63600</v>
      </c>
      <c r="J638" s="117">
        <v>158564</v>
      </c>
      <c r="K638" s="116" t="s">
        <v>123</v>
      </c>
      <c r="L638" s="116" t="s">
        <v>123</v>
      </c>
      <c r="M638" s="120">
        <v>0.96888888888888891</v>
      </c>
      <c r="N638" s="126"/>
      <c r="O638" s="126"/>
      <c r="P638" s="112">
        <f>AVERAGE($F$5:F638)</f>
        <v>436.35488958990538</v>
      </c>
      <c r="Q638" s="112">
        <f>AVERAGE(G$5:G638)</f>
        <v>5.362776025236593E-2</v>
      </c>
      <c r="R638" s="113">
        <f>AVERAGE(H$5:H638)</f>
        <v>217741.08990536278</v>
      </c>
      <c r="S638" s="113">
        <f>AVERAGE(I$5:I638)</f>
        <v>63662.249211356466</v>
      </c>
      <c r="T638" s="113">
        <f>AVERAGE(J$5:J638)</f>
        <v>158637.98895899055</v>
      </c>
      <c r="U638" s="118">
        <f>AVERAGE($M$5:M638)</f>
        <v>0.96967753242201105</v>
      </c>
      <c r="AH638" s="116">
        <v>634</v>
      </c>
      <c r="AI638" s="116">
        <v>489</v>
      </c>
      <c r="AJ638" s="116">
        <v>44</v>
      </c>
      <c r="AK638" s="116">
        <v>44</v>
      </c>
      <c r="AL638" s="117">
        <v>4049.6943497054795</v>
      </c>
      <c r="AM638" s="116">
        <v>438</v>
      </c>
      <c r="AN638" s="116">
        <v>0</v>
      </c>
      <c r="AO638" s="117">
        <v>262362</v>
      </c>
      <c r="AP638" s="117">
        <v>63800</v>
      </c>
      <c r="AQ638" s="117">
        <v>202962</v>
      </c>
      <c r="AR638" s="116" t="s">
        <v>123</v>
      </c>
      <c r="AS638" s="116" t="s">
        <v>123</v>
      </c>
      <c r="AT638" s="120">
        <v>0.97333333333333338</v>
      </c>
      <c r="AU638" s="126"/>
      <c r="AV638" s="126"/>
      <c r="AW638" s="112">
        <f>AVERAGE(AM$5:AM638)</f>
        <v>439.794952681388</v>
      </c>
      <c r="AX638" s="112">
        <f>AVERAGE(AN$5:AN638)</f>
        <v>0.24132492113564669</v>
      </c>
      <c r="AY638" s="113">
        <f>AVERAGE(AO$5:AO638)</f>
        <v>263437.17665615142</v>
      </c>
      <c r="AZ638" s="113">
        <f>AVERAGE(AP$5:AP638)</f>
        <v>64124.048895899054</v>
      </c>
      <c r="BA638" s="113">
        <f>AVERAGE(AQ$5:AQ638)</f>
        <v>203365.80914826499</v>
      </c>
      <c r="BB638" s="118">
        <f>AVERAGE($AT$5:AT638)</f>
        <v>0.97732211706975225</v>
      </c>
    </row>
    <row r="639" spans="1:59" x14ac:dyDescent="0.25">
      <c r="A639" s="116">
        <v>635</v>
      </c>
      <c r="B639" s="116">
        <v>499</v>
      </c>
      <c r="C639" s="116">
        <v>42</v>
      </c>
      <c r="D639" s="116">
        <v>35</v>
      </c>
      <c r="E639" s="117">
        <v>2941.5350530448218</v>
      </c>
      <c r="F639" s="116">
        <v>447</v>
      </c>
      <c r="G639" s="116">
        <v>0</v>
      </c>
      <c r="H639" s="117">
        <v>223053</v>
      </c>
      <c r="I639" s="117">
        <v>64700</v>
      </c>
      <c r="J639" s="117">
        <v>161853</v>
      </c>
      <c r="K639" s="116" t="s">
        <v>123</v>
      </c>
      <c r="L639" s="116" t="s">
        <v>123</v>
      </c>
      <c r="M639" s="120">
        <v>0.99333333333333329</v>
      </c>
      <c r="N639" s="126"/>
      <c r="O639" s="126"/>
      <c r="P639" s="112">
        <f>AVERAGE($F$5:F639)</f>
        <v>436.3716535433071</v>
      </c>
      <c r="Q639" s="112">
        <f>AVERAGE(G$5:G639)</f>
        <v>5.3543307086614172E-2</v>
      </c>
      <c r="R639" s="113">
        <f>AVERAGE(H$5:H639)</f>
        <v>217749.45511811023</v>
      </c>
      <c r="S639" s="113">
        <f>AVERAGE(I$5:I639)</f>
        <v>63663.883464566927</v>
      </c>
      <c r="T639" s="113">
        <f>AVERAGE(J$5:J639)</f>
        <v>158643.05196850395</v>
      </c>
      <c r="U639" s="118">
        <f>AVERAGE($M$5:M639)</f>
        <v>0.9697147856517927</v>
      </c>
      <c r="AH639" s="116">
        <v>635</v>
      </c>
      <c r="AI639" s="116">
        <v>586</v>
      </c>
      <c r="AJ639" s="116">
        <v>44</v>
      </c>
      <c r="AK639" s="116">
        <v>49</v>
      </c>
      <c r="AL639" s="117">
        <v>3522.8488138837592</v>
      </c>
      <c r="AM639" s="116">
        <v>433</v>
      </c>
      <c r="AN639" s="116">
        <v>0</v>
      </c>
      <c r="AO639" s="117">
        <v>259367</v>
      </c>
      <c r="AP639" s="117">
        <v>63300</v>
      </c>
      <c r="AQ639" s="117">
        <v>200967</v>
      </c>
      <c r="AR639" s="116" t="s">
        <v>123</v>
      </c>
      <c r="AS639" s="116" t="s">
        <v>123</v>
      </c>
      <c r="AT639" s="120">
        <v>0.9622222222222222</v>
      </c>
      <c r="AU639" s="126"/>
      <c r="AV639" s="126"/>
      <c r="AW639" s="112">
        <f>AVERAGE(AM$5:AM639)</f>
        <v>439.78425196850395</v>
      </c>
      <c r="AX639" s="112">
        <f>AVERAGE(AN$5:AN639)</f>
        <v>0.24094488188976379</v>
      </c>
      <c r="AY639" s="113">
        <f>AVERAGE(AO$5:AO639)</f>
        <v>263430.76692913385</v>
      </c>
      <c r="AZ639" s="113">
        <f>AVERAGE(AP$5:AP639)</f>
        <v>64122.751181102365</v>
      </c>
      <c r="BA639" s="113">
        <f>AVERAGE(AQ$5:AQ639)</f>
        <v>203362.03149606299</v>
      </c>
      <c r="BB639" s="118">
        <f>AVERAGE($AT$5:AT639)</f>
        <v>0.97729833770778762</v>
      </c>
      <c r="BC639" s="6"/>
      <c r="BD639" s="6"/>
      <c r="BE639" s="6"/>
      <c r="BF639" s="6"/>
      <c r="BG639" s="6"/>
    </row>
    <row r="640" spans="1:59" x14ac:dyDescent="0.25">
      <c r="A640" s="116">
        <v>636</v>
      </c>
      <c r="B640" s="116">
        <v>523</v>
      </c>
      <c r="C640" s="116">
        <v>31</v>
      </c>
      <c r="D640" s="116">
        <v>44</v>
      </c>
      <c r="E640" s="117">
        <v>3699.590672532885</v>
      </c>
      <c r="F640" s="116">
        <v>438</v>
      </c>
      <c r="G640" s="116">
        <v>0</v>
      </c>
      <c r="H640" s="117">
        <v>218562</v>
      </c>
      <c r="I640" s="117">
        <v>63800</v>
      </c>
      <c r="J640" s="117">
        <v>159162</v>
      </c>
      <c r="K640" s="116" t="s">
        <v>123</v>
      </c>
      <c r="L640" s="116" t="s">
        <v>123</v>
      </c>
      <c r="M640" s="120">
        <v>0.97333333333333338</v>
      </c>
      <c r="N640" s="126"/>
      <c r="O640" s="126"/>
      <c r="P640" s="112">
        <f>AVERAGE($F$5:F640)</f>
        <v>436.37421383647796</v>
      </c>
      <c r="Q640" s="112">
        <f>AVERAGE(G$5:G640)</f>
        <v>5.3459119496855348E-2</v>
      </c>
      <c r="R640" s="113">
        <f>AVERAGE(H$5:H640)</f>
        <v>217750.73270440253</v>
      </c>
      <c r="S640" s="113">
        <f>AVERAGE(I$5:I640)</f>
        <v>63664.097484276732</v>
      </c>
      <c r="T640" s="113">
        <f>AVERAGE(J$5:J640)</f>
        <v>158643.86792452831</v>
      </c>
      <c r="U640" s="118">
        <f>AVERAGE($M$5:M640)</f>
        <v>0.96972047519217253</v>
      </c>
      <c r="AH640" s="116">
        <v>636</v>
      </c>
      <c r="AI640" s="116">
        <v>556</v>
      </c>
      <c r="AJ640" s="116">
        <v>23</v>
      </c>
      <c r="AK640" s="116">
        <v>45</v>
      </c>
      <c r="AL640" s="117">
        <v>4005.614503637983</v>
      </c>
      <c r="AM640" s="116">
        <v>437</v>
      </c>
      <c r="AN640" s="116">
        <v>0</v>
      </c>
      <c r="AO640" s="117">
        <v>261763</v>
      </c>
      <c r="AP640" s="117">
        <v>63700</v>
      </c>
      <c r="AQ640" s="117">
        <v>202563</v>
      </c>
      <c r="AR640" s="116" t="s">
        <v>123</v>
      </c>
      <c r="AS640" s="116" t="s">
        <v>123</v>
      </c>
      <c r="AT640" s="120">
        <v>0.97111111111111115</v>
      </c>
      <c r="AU640" s="126"/>
      <c r="AV640" s="126"/>
      <c r="AW640" s="112">
        <f>AVERAGE(AM$5:AM640)</f>
        <v>439.77987421383648</v>
      </c>
      <c r="AX640" s="112">
        <f>AVERAGE(AN$5:AN640)</f>
        <v>0.24056603773584906</v>
      </c>
      <c r="AY640" s="113">
        <f>AVERAGE(AO$5:AO640)</f>
        <v>263428.14465408807</v>
      </c>
      <c r="AZ640" s="113">
        <f>AVERAGE(AP$5:AP640)</f>
        <v>64122.086477987425</v>
      </c>
      <c r="BA640" s="113">
        <f>AVERAGE(AQ$5:AQ640)</f>
        <v>203360.77515723271</v>
      </c>
      <c r="BB640" s="118">
        <f>AVERAGE($AT$5:AT640)</f>
        <v>0.97728860936408213</v>
      </c>
      <c r="BC640" s="10"/>
      <c r="BD640" s="10"/>
      <c r="BE640" s="10"/>
      <c r="BF640" s="10"/>
      <c r="BG640" s="6"/>
    </row>
    <row r="641" spans="1:59" x14ac:dyDescent="0.25">
      <c r="A641" s="116">
        <v>637</v>
      </c>
      <c r="B641" s="116">
        <v>573</v>
      </c>
      <c r="C641" s="116">
        <v>42</v>
      </c>
      <c r="D641" s="116">
        <v>33</v>
      </c>
      <c r="E641" s="117">
        <v>2383.4388156894261</v>
      </c>
      <c r="F641" s="116">
        <v>449</v>
      </c>
      <c r="G641" s="116">
        <v>0</v>
      </c>
      <c r="H641" s="117">
        <v>224051</v>
      </c>
      <c r="I641" s="117">
        <v>64900</v>
      </c>
      <c r="J641" s="117">
        <v>162451</v>
      </c>
      <c r="K641" s="116" t="s">
        <v>123</v>
      </c>
      <c r="L641" s="116" t="s">
        <v>123</v>
      </c>
      <c r="M641" s="120">
        <v>0.99777777777777776</v>
      </c>
      <c r="N641" s="126"/>
      <c r="O641" s="126"/>
      <c r="P641" s="112">
        <f>AVERAGE($F$5:F641)</f>
        <v>436.3940345368917</v>
      </c>
      <c r="Q641" s="112">
        <f>AVERAGE(G$5:G641)</f>
        <v>5.3375196232339092E-2</v>
      </c>
      <c r="R641" s="113">
        <f>AVERAGE(H$5:H641)</f>
        <v>217760.62323390896</v>
      </c>
      <c r="S641" s="113">
        <f>AVERAGE(I$5:I641)</f>
        <v>63666.037676609107</v>
      </c>
      <c r="T641" s="113">
        <f>AVERAGE(J$5:J641)</f>
        <v>158649.84458398743</v>
      </c>
      <c r="U641" s="118">
        <f>AVERAGE($M$5:M641)</f>
        <v>0.96976452119309176</v>
      </c>
      <c r="AH641" s="116">
        <v>637</v>
      </c>
      <c r="AI641" s="116">
        <v>500</v>
      </c>
      <c r="AJ641" s="116">
        <v>36</v>
      </c>
      <c r="AK641" s="116">
        <v>37</v>
      </c>
      <c r="AL641" s="117">
        <v>4766.8041879651446</v>
      </c>
      <c r="AM641" s="116">
        <v>445</v>
      </c>
      <c r="AN641" s="116">
        <v>0</v>
      </c>
      <c r="AO641" s="117">
        <v>266555</v>
      </c>
      <c r="AP641" s="117">
        <v>64500</v>
      </c>
      <c r="AQ641" s="117">
        <v>205755</v>
      </c>
      <c r="AR641" s="116" t="s">
        <v>123</v>
      </c>
      <c r="AS641" s="116" t="s">
        <v>123</v>
      </c>
      <c r="AT641" s="120">
        <v>0.98888888888888893</v>
      </c>
      <c r="AU641" s="126"/>
      <c r="AV641" s="126"/>
      <c r="AW641" s="112">
        <f>AVERAGE(AM$5:AM641)</f>
        <v>439.78806907378333</v>
      </c>
      <c r="AX641" s="112">
        <f>AVERAGE(AN$5:AN641)</f>
        <v>0.24018838304552589</v>
      </c>
      <c r="AY641" s="113">
        <f>AVERAGE(AO$5:AO641)</f>
        <v>263433.05337519624</v>
      </c>
      <c r="AZ641" s="113">
        <f>AVERAGE(AP$5:AP641)</f>
        <v>64122.679748822608</v>
      </c>
      <c r="BA641" s="113">
        <f>AVERAGE(AQ$5:AQ641)</f>
        <v>203364.53375196233</v>
      </c>
      <c r="BB641" s="118">
        <f>AVERAGE($AT$5:AT641)</f>
        <v>0.9773068201639642</v>
      </c>
      <c r="BC641" s="6"/>
      <c r="BD641" s="6"/>
      <c r="BE641" s="6"/>
      <c r="BF641" s="6"/>
      <c r="BG641" s="10"/>
    </row>
    <row r="642" spans="1:59" x14ac:dyDescent="0.25">
      <c r="A642" s="116">
        <v>638</v>
      </c>
      <c r="B642" s="116">
        <v>568</v>
      </c>
      <c r="C642" s="116">
        <v>43</v>
      </c>
      <c r="D642" s="116">
        <v>44</v>
      </c>
      <c r="E642" s="117">
        <v>4718.4789135717001</v>
      </c>
      <c r="F642" s="116">
        <v>438</v>
      </c>
      <c r="G642" s="116">
        <v>0</v>
      </c>
      <c r="H642" s="117">
        <v>218562</v>
      </c>
      <c r="I642" s="117">
        <v>63800</v>
      </c>
      <c r="J642" s="117">
        <v>159162</v>
      </c>
      <c r="K642" s="116" t="s">
        <v>123</v>
      </c>
      <c r="L642" s="116" t="s">
        <v>123</v>
      </c>
      <c r="M642" s="120">
        <v>0.97333333333333338</v>
      </c>
      <c r="N642" s="126"/>
      <c r="O642" s="126"/>
      <c r="P642" s="112">
        <f>AVERAGE($F$5:F642)</f>
        <v>436.39655172413791</v>
      </c>
      <c r="Q642" s="112">
        <f>AVERAGE(G$5:G642)</f>
        <v>5.329153605015674E-2</v>
      </c>
      <c r="R642" s="113">
        <f>AVERAGE(H$5:H642)</f>
        <v>217761.87931034484</v>
      </c>
      <c r="S642" s="113">
        <f>AVERAGE(I$5:I642)</f>
        <v>63666.247648902819</v>
      </c>
      <c r="T642" s="113">
        <f>AVERAGE(J$5:J642)</f>
        <v>158650.64733542319</v>
      </c>
      <c r="U642" s="118">
        <f>AVERAGE($M$5:M642)</f>
        <v>0.96977011494252785</v>
      </c>
      <c r="AH642" s="116">
        <v>638</v>
      </c>
      <c r="AI642" s="116">
        <v>456</v>
      </c>
      <c r="AJ642" s="116">
        <v>37</v>
      </c>
      <c r="AK642" s="116">
        <v>30</v>
      </c>
      <c r="AL642" s="117">
        <v>3624.5953569916428</v>
      </c>
      <c r="AM642" s="116">
        <v>450</v>
      </c>
      <c r="AN642" s="116">
        <v>2</v>
      </c>
      <c r="AO642" s="117">
        <v>269550</v>
      </c>
      <c r="AP642" s="117">
        <v>66198</v>
      </c>
      <c r="AQ642" s="117">
        <v>206352</v>
      </c>
      <c r="AR642" s="116" t="s">
        <v>124</v>
      </c>
      <c r="AS642" s="116" t="s">
        <v>124</v>
      </c>
      <c r="AT642" s="120">
        <v>1</v>
      </c>
      <c r="AU642" s="126"/>
      <c r="AV642" s="126"/>
      <c r="AW642" s="112">
        <f>AVERAGE(AM$5:AM642)</f>
        <v>439.80407523510974</v>
      </c>
      <c r="AX642" s="112">
        <f>AVERAGE(AN$5:AN642)</f>
        <v>0.24294670846394983</v>
      </c>
      <c r="AY642" s="113">
        <f>AVERAGE(AO$5:AO642)</f>
        <v>263442.64106583071</v>
      </c>
      <c r="AZ642" s="113">
        <f>AVERAGE(AP$5:AP642)</f>
        <v>64125.932601880879</v>
      </c>
      <c r="BA642" s="113">
        <f>AVERAGE(AQ$5:AQ642)</f>
        <v>203369.21630094043</v>
      </c>
      <c r="BB642" s="118">
        <f>AVERAGE($AT$5:AT642)</f>
        <v>0.97734238941135609</v>
      </c>
    </row>
    <row r="643" spans="1:59" x14ac:dyDescent="0.25">
      <c r="A643" s="116">
        <v>639</v>
      </c>
      <c r="B643" s="116">
        <v>560</v>
      </c>
      <c r="C643" s="116">
        <v>48</v>
      </c>
      <c r="D643" s="116">
        <v>59</v>
      </c>
      <c r="E643" s="117">
        <v>2679.6541086328862</v>
      </c>
      <c r="F643" s="116">
        <v>423</v>
      </c>
      <c r="G643" s="116">
        <v>0</v>
      </c>
      <c r="H643" s="117">
        <v>211077</v>
      </c>
      <c r="I643" s="117">
        <v>62300</v>
      </c>
      <c r="J643" s="117">
        <v>154677</v>
      </c>
      <c r="K643" s="116" t="s">
        <v>123</v>
      </c>
      <c r="L643" s="116" t="s">
        <v>123</v>
      </c>
      <c r="M643" s="120">
        <v>0.94</v>
      </c>
      <c r="N643" s="126"/>
      <c r="O643" s="126"/>
      <c r="P643" s="112">
        <f>AVERAGE($F$5:F643)</f>
        <v>436.3755868544601</v>
      </c>
      <c r="Q643" s="112">
        <f>AVERAGE(G$5:G643)</f>
        <v>5.3208137715179966E-2</v>
      </c>
      <c r="R643" s="113">
        <f>AVERAGE(H$5:H643)</f>
        <v>217751.41784037559</v>
      </c>
      <c r="S643" s="113">
        <f>AVERAGE(I$5:I643)</f>
        <v>63664.109546165884</v>
      </c>
      <c r="T643" s="113">
        <f>AVERAGE(J$5:J643)</f>
        <v>158644.42879499219</v>
      </c>
      <c r="U643" s="118">
        <f>AVERAGE($M$5:M643)</f>
        <v>0.96972352634324388</v>
      </c>
      <c r="AH643" s="116">
        <v>639</v>
      </c>
      <c r="AI643" s="116">
        <v>512</v>
      </c>
      <c r="AJ643" s="116">
        <v>34</v>
      </c>
      <c r="AK643" s="116">
        <v>49</v>
      </c>
      <c r="AL643" s="117">
        <v>2329.0517297448173</v>
      </c>
      <c r="AM643" s="116">
        <v>433</v>
      </c>
      <c r="AN643" s="116">
        <v>0</v>
      </c>
      <c r="AO643" s="117">
        <v>259367</v>
      </c>
      <c r="AP643" s="117">
        <v>63300</v>
      </c>
      <c r="AQ643" s="117">
        <v>200967</v>
      </c>
      <c r="AR643" s="116" t="s">
        <v>123</v>
      </c>
      <c r="AS643" s="116" t="s">
        <v>123</v>
      </c>
      <c r="AT643" s="120">
        <v>0.9622222222222222</v>
      </c>
      <c r="AU643" s="126"/>
      <c r="AV643" s="126"/>
      <c r="AW643" s="112">
        <f>AVERAGE(AM$5:AM643)</f>
        <v>439.79342723004697</v>
      </c>
      <c r="AX643" s="112">
        <f>AVERAGE(AN$5:AN643)</f>
        <v>0.24256651017214398</v>
      </c>
      <c r="AY643" s="113">
        <f>AVERAGE(AO$5:AO643)</f>
        <v>263436.26291079813</v>
      </c>
      <c r="AZ643" s="113">
        <f>AVERAGE(AP$5:AP643)</f>
        <v>64124.640062597806</v>
      </c>
      <c r="BA643" s="113">
        <f>AVERAGE(AQ$5:AQ643)</f>
        <v>203365.45696400627</v>
      </c>
      <c r="BB643" s="118">
        <f>AVERAGE($AT$5:AT643)</f>
        <v>0.97731872717788315</v>
      </c>
      <c r="BC643" s="6"/>
      <c r="BD643" s="6"/>
      <c r="BE643" s="6"/>
      <c r="BF643" s="6"/>
      <c r="BG643" s="6"/>
    </row>
    <row r="644" spans="1:59" x14ac:dyDescent="0.25">
      <c r="A644" s="116">
        <v>640</v>
      </c>
      <c r="B644" s="116">
        <v>541</v>
      </c>
      <c r="C644" s="116">
        <v>42</v>
      </c>
      <c r="D644" s="116">
        <v>48</v>
      </c>
      <c r="E644" s="117">
        <v>2618.6234147826644</v>
      </c>
      <c r="F644" s="116">
        <v>434</v>
      </c>
      <c r="G644" s="116">
        <v>0</v>
      </c>
      <c r="H644" s="117">
        <v>216566</v>
      </c>
      <c r="I644" s="117">
        <v>63400</v>
      </c>
      <c r="J644" s="117">
        <v>157966</v>
      </c>
      <c r="K644" s="116" t="s">
        <v>123</v>
      </c>
      <c r="L644" s="116" t="s">
        <v>123</v>
      </c>
      <c r="M644" s="120">
        <v>0.96444444444444444</v>
      </c>
      <c r="N644" s="126"/>
      <c r="O644" s="126"/>
      <c r="P644" s="112">
        <f>AVERAGE($F$5:F644)</f>
        <v>436.37187499999999</v>
      </c>
      <c r="Q644" s="112">
        <f>AVERAGE(G$5:G644)</f>
        <v>5.3124999999999999E-2</v>
      </c>
      <c r="R644" s="113">
        <f>AVERAGE(H$5:H644)</f>
        <v>217749.56562499999</v>
      </c>
      <c r="S644" s="113">
        <f>AVERAGE(I$5:I644)</f>
        <v>63663.696875000001</v>
      </c>
      <c r="T644" s="113">
        <f>AVERAGE(J$5:J644)</f>
        <v>158643.36874999999</v>
      </c>
      <c r="U644" s="118">
        <f>AVERAGE($M$5:M644)</f>
        <v>0.969715277777777</v>
      </c>
      <c r="AH644" s="116">
        <v>640</v>
      </c>
      <c r="AI644" s="116">
        <v>561</v>
      </c>
      <c r="AJ644" s="116">
        <v>33</v>
      </c>
      <c r="AK644" s="116">
        <v>52</v>
      </c>
      <c r="AL644" s="117">
        <v>3170.5785358600347</v>
      </c>
      <c r="AM644" s="116">
        <v>430</v>
      </c>
      <c r="AN644" s="116">
        <v>0</v>
      </c>
      <c r="AO644" s="117">
        <v>257570</v>
      </c>
      <c r="AP644" s="117">
        <v>63000</v>
      </c>
      <c r="AQ644" s="117">
        <v>199770</v>
      </c>
      <c r="AR644" s="116" t="s">
        <v>123</v>
      </c>
      <c r="AS644" s="116" t="s">
        <v>123</v>
      </c>
      <c r="AT644" s="120">
        <v>0.9555555555555556</v>
      </c>
      <c r="AU644" s="126"/>
      <c r="AV644" s="126"/>
      <c r="AW644" s="112">
        <f>AVERAGE(AM$5:AM644)</f>
        <v>439.77812499999999</v>
      </c>
      <c r="AX644" s="112">
        <f>AVERAGE(AN$5:AN644)</f>
        <v>0.2421875</v>
      </c>
      <c r="AY644" s="113">
        <f>AVERAGE(AO$5:AO644)</f>
        <v>263427.09687499999</v>
      </c>
      <c r="AZ644" s="113">
        <f>AVERAGE(AP$5:AP644)</f>
        <v>64122.8828125</v>
      </c>
      <c r="BA644" s="113">
        <f>AVERAGE(AQ$5:AQ644)</f>
        <v>203359.83906249999</v>
      </c>
      <c r="BB644" s="118">
        <f>AVERAGE($AT$5:AT644)</f>
        <v>0.97728472222222318</v>
      </c>
      <c r="BC644" s="10"/>
      <c r="BD644" s="10"/>
      <c r="BE644" s="10"/>
      <c r="BF644" s="10"/>
      <c r="BG644" s="6"/>
    </row>
    <row r="645" spans="1:59" x14ac:dyDescent="0.25">
      <c r="A645" s="116">
        <v>641</v>
      </c>
      <c r="B645" s="116">
        <v>535</v>
      </c>
      <c r="C645" s="116">
        <v>35</v>
      </c>
      <c r="D645" s="116">
        <v>41</v>
      </c>
      <c r="E645" s="117">
        <v>4382.6964458334942</v>
      </c>
      <c r="F645" s="116">
        <v>441</v>
      </c>
      <c r="G645" s="116">
        <v>0</v>
      </c>
      <c r="H645" s="117">
        <v>220059</v>
      </c>
      <c r="I645" s="117">
        <v>64100</v>
      </c>
      <c r="J645" s="117">
        <v>160059</v>
      </c>
      <c r="K645" s="116" t="s">
        <v>123</v>
      </c>
      <c r="L645" s="116" t="s">
        <v>123</v>
      </c>
      <c r="M645" s="120">
        <v>0.98</v>
      </c>
      <c r="N645" s="126"/>
      <c r="O645" s="126"/>
      <c r="P645" s="112">
        <f>AVERAGE($F$5:F645)</f>
        <v>436.37909516380654</v>
      </c>
      <c r="Q645" s="112">
        <f>AVERAGE(G$5:G645)</f>
        <v>5.3042121684867397E-2</v>
      </c>
      <c r="R645" s="113">
        <f>AVERAGE(H$5:H645)</f>
        <v>217753.16848673948</v>
      </c>
      <c r="S645" s="113">
        <f>AVERAGE(I$5:I645)</f>
        <v>63664.377535101405</v>
      </c>
      <c r="T645" s="113">
        <f>AVERAGE(J$5:J645)</f>
        <v>158645.57722308891</v>
      </c>
      <c r="U645" s="118">
        <f>AVERAGE($M$5:M645)</f>
        <v>0.96973132258623607</v>
      </c>
      <c r="AH645" s="116">
        <v>641</v>
      </c>
      <c r="AI645" s="116">
        <v>542</v>
      </c>
      <c r="AJ645" s="116">
        <v>35</v>
      </c>
      <c r="AK645" s="116">
        <v>31</v>
      </c>
      <c r="AL645" s="117">
        <v>4379.263906484889</v>
      </c>
      <c r="AM645" s="116">
        <v>450</v>
      </c>
      <c r="AN645" s="116">
        <v>1</v>
      </c>
      <c r="AO645" s="117">
        <v>269550</v>
      </c>
      <c r="AP645" s="117">
        <v>65599</v>
      </c>
      <c r="AQ645" s="117">
        <v>207051</v>
      </c>
      <c r="AR645" s="116" t="s">
        <v>124</v>
      </c>
      <c r="AS645" s="116" t="s">
        <v>124</v>
      </c>
      <c r="AT645" s="120">
        <v>1</v>
      </c>
      <c r="AU645" s="126"/>
      <c r="AV645" s="126"/>
      <c r="AW645" s="112">
        <f>AVERAGE(AM$5:AM645)</f>
        <v>439.79407176287049</v>
      </c>
      <c r="AX645" s="112">
        <f>AVERAGE(AN$5:AN645)</f>
        <v>0.24336973478939158</v>
      </c>
      <c r="AY645" s="113">
        <f>AVERAGE(AO$5:AO645)</f>
        <v>263436.64898595941</v>
      </c>
      <c r="AZ645" s="113">
        <f>AVERAGE(AP$5:AP645)</f>
        <v>64125.185647425897</v>
      </c>
      <c r="BA645" s="113">
        <f>AVERAGE(AQ$5:AQ645)</f>
        <v>203365.59750390015</v>
      </c>
      <c r="BB645" s="118">
        <f>AVERAGE($AT$5:AT645)</f>
        <v>0.97732015947304662</v>
      </c>
      <c r="BC645" s="6"/>
      <c r="BD645" s="6"/>
      <c r="BE645" s="6"/>
      <c r="BF645" s="6"/>
      <c r="BG645" s="10"/>
    </row>
    <row r="646" spans="1:59" x14ac:dyDescent="0.25">
      <c r="A646" s="116">
        <v>642</v>
      </c>
      <c r="B646" s="116">
        <v>499</v>
      </c>
      <c r="C646" s="116">
        <v>37</v>
      </c>
      <c r="D646" s="116">
        <v>43</v>
      </c>
      <c r="E646" s="117">
        <v>4332.1224207095056</v>
      </c>
      <c r="F646" s="116">
        <v>439</v>
      </c>
      <c r="G646" s="116">
        <v>0</v>
      </c>
      <c r="H646" s="117">
        <v>219061</v>
      </c>
      <c r="I646" s="117">
        <v>63900</v>
      </c>
      <c r="J646" s="117">
        <v>159461</v>
      </c>
      <c r="K646" s="116" t="s">
        <v>123</v>
      </c>
      <c r="L646" s="116" t="s">
        <v>123</v>
      </c>
      <c r="M646" s="120">
        <v>0.97555555555555551</v>
      </c>
      <c r="N646" s="126"/>
      <c r="O646" s="126"/>
      <c r="P646" s="112">
        <f>AVERAGE($F$5:F646)</f>
        <v>436.38317757009344</v>
      </c>
      <c r="Q646" s="112">
        <f>AVERAGE(G$5:G646)</f>
        <v>5.2959501557632398E-2</v>
      </c>
      <c r="R646" s="113">
        <f>AVERAGE(H$5:H646)</f>
        <v>217755.20560747664</v>
      </c>
      <c r="S646" s="113">
        <f>AVERAGE(I$5:I646)</f>
        <v>63664.744548286602</v>
      </c>
      <c r="T646" s="113">
        <f>AVERAGE(J$5:J646)</f>
        <v>158646.84735202492</v>
      </c>
      <c r="U646" s="118">
        <f>AVERAGE($M$5:M646)</f>
        <v>0.96974039460020689</v>
      </c>
      <c r="AH646" s="116">
        <v>642</v>
      </c>
      <c r="AI646" s="116">
        <v>522</v>
      </c>
      <c r="AJ646" s="116">
        <v>35</v>
      </c>
      <c r="AK646" s="116">
        <v>41</v>
      </c>
      <c r="AL646" s="117">
        <v>2908.741151182774</v>
      </c>
      <c r="AM646" s="116">
        <v>441</v>
      </c>
      <c r="AN646" s="116">
        <v>0</v>
      </c>
      <c r="AO646" s="117">
        <v>264159</v>
      </c>
      <c r="AP646" s="117">
        <v>64100</v>
      </c>
      <c r="AQ646" s="117">
        <v>204159</v>
      </c>
      <c r="AR646" s="116" t="s">
        <v>123</v>
      </c>
      <c r="AS646" s="116" t="s">
        <v>123</v>
      </c>
      <c r="AT646" s="120">
        <v>0.98</v>
      </c>
      <c r="AU646" s="126"/>
      <c r="AV646" s="126"/>
      <c r="AW646" s="112">
        <f>AVERAGE(AM$5:AM646)</f>
        <v>439.79595015576325</v>
      </c>
      <c r="AX646" s="112">
        <f>AVERAGE(AN$5:AN646)</f>
        <v>0.24299065420560748</v>
      </c>
      <c r="AY646" s="113">
        <f>AVERAGE(AO$5:AO646)</f>
        <v>263437.77414330217</v>
      </c>
      <c r="AZ646" s="113">
        <f>AVERAGE(AP$5:AP646)</f>
        <v>64125.146417445481</v>
      </c>
      <c r="BA646" s="113">
        <f>AVERAGE(AQ$5:AQ646)</f>
        <v>203366.83333333334</v>
      </c>
      <c r="BB646" s="118">
        <f>AVERAGE($AT$5:AT646)</f>
        <v>0.97732433367947491</v>
      </c>
    </row>
    <row r="647" spans="1:59" x14ac:dyDescent="0.25">
      <c r="A647" s="116">
        <v>643</v>
      </c>
      <c r="B647" s="116">
        <v>577</v>
      </c>
      <c r="C647" s="116">
        <v>37</v>
      </c>
      <c r="D647" s="116">
        <v>39</v>
      </c>
      <c r="E647" s="117">
        <v>4557.2572054112561</v>
      </c>
      <c r="F647" s="116">
        <v>443</v>
      </c>
      <c r="G647" s="116">
        <v>0</v>
      </c>
      <c r="H647" s="117">
        <v>221057</v>
      </c>
      <c r="I647" s="117">
        <v>64300</v>
      </c>
      <c r="J647" s="117">
        <v>160657</v>
      </c>
      <c r="K647" s="116" t="s">
        <v>123</v>
      </c>
      <c r="L647" s="116" t="s">
        <v>123</v>
      </c>
      <c r="M647" s="120">
        <v>0.98444444444444446</v>
      </c>
      <c r="N647" s="126"/>
      <c r="O647" s="126"/>
      <c r="P647" s="112">
        <f>AVERAGE($F$5:F647)</f>
        <v>436.39346811819598</v>
      </c>
      <c r="Q647" s="112">
        <f>AVERAGE(G$5:G647)</f>
        <v>5.2877138413685847E-2</v>
      </c>
      <c r="R647" s="113">
        <f>AVERAGE(H$5:H647)</f>
        <v>217760.34059097979</v>
      </c>
      <c r="S647" s="113">
        <f>AVERAGE(I$5:I647)</f>
        <v>63665.732503888023</v>
      </c>
      <c r="T647" s="113">
        <f>AVERAGE(J$5:J647)</f>
        <v>158649.97356143079</v>
      </c>
      <c r="U647" s="118">
        <f>AVERAGE($M$5:M647)</f>
        <v>0.9697632624848791</v>
      </c>
      <c r="AH647" s="116">
        <v>643</v>
      </c>
      <c r="AI647" s="116">
        <v>567</v>
      </c>
      <c r="AJ647" s="116">
        <v>40</v>
      </c>
      <c r="AK647" s="116">
        <v>57</v>
      </c>
      <c r="AL647" s="117">
        <v>2950.141710957223</v>
      </c>
      <c r="AM647" s="116">
        <v>425</v>
      </c>
      <c r="AN647" s="116">
        <v>0</v>
      </c>
      <c r="AO647" s="117">
        <v>254575</v>
      </c>
      <c r="AP647" s="117">
        <v>62500</v>
      </c>
      <c r="AQ647" s="117">
        <v>197775</v>
      </c>
      <c r="AR647" s="116" t="s">
        <v>123</v>
      </c>
      <c r="AS647" s="116" t="s">
        <v>123</v>
      </c>
      <c r="AT647" s="120">
        <v>0.94444444444444442</v>
      </c>
      <c r="AU647" s="126"/>
      <c r="AV647" s="126"/>
      <c r="AW647" s="112">
        <f>AVERAGE(AM$5:AM647)</f>
        <v>439.77293934681182</v>
      </c>
      <c r="AX647" s="112">
        <f>AVERAGE(AN$5:AN647)</f>
        <v>0.24261275272161742</v>
      </c>
      <c r="AY647" s="113">
        <f>AVERAGE(AO$5:AO647)</f>
        <v>263423.9906687403</v>
      </c>
      <c r="AZ647" s="113">
        <f>AVERAGE(AP$5:AP647)</f>
        <v>64122.618973561432</v>
      </c>
      <c r="BA647" s="113">
        <f>AVERAGE(AQ$5:AQ647)</f>
        <v>203358.13685847589</v>
      </c>
      <c r="BB647" s="118">
        <f>AVERAGE($AT$5:AT647)</f>
        <v>0.97727319854847172</v>
      </c>
      <c r="BC647" s="6"/>
      <c r="BD647" s="6"/>
      <c r="BE647" s="6"/>
      <c r="BF647" s="6"/>
      <c r="BG647" s="6"/>
    </row>
    <row r="648" spans="1:59" x14ac:dyDescent="0.25">
      <c r="A648" s="116">
        <v>644</v>
      </c>
      <c r="B648" s="116">
        <v>548</v>
      </c>
      <c r="C648" s="116">
        <v>34</v>
      </c>
      <c r="D648" s="116">
        <v>38</v>
      </c>
      <c r="E648" s="117">
        <v>2562.9734458898365</v>
      </c>
      <c r="F648" s="116">
        <v>444</v>
      </c>
      <c r="G648" s="116">
        <v>0</v>
      </c>
      <c r="H648" s="117">
        <v>221556</v>
      </c>
      <c r="I648" s="117">
        <v>64400</v>
      </c>
      <c r="J648" s="117">
        <v>160956</v>
      </c>
      <c r="K648" s="116" t="s">
        <v>123</v>
      </c>
      <c r="L648" s="116" t="s">
        <v>123</v>
      </c>
      <c r="M648" s="120">
        <v>0.98666666666666669</v>
      </c>
      <c r="N648" s="126"/>
      <c r="O648" s="126"/>
      <c r="P648" s="112">
        <f>AVERAGE($F$5:F648)</f>
        <v>436.40527950310559</v>
      </c>
      <c r="Q648" s="112">
        <f>AVERAGE(G$5:G648)</f>
        <v>5.2795031055900624E-2</v>
      </c>
      <c r="R648" s="113">
        <f>AVERAGE(H$5:H648)</f>
        <v>217766.23447204969</v>
      </c>
      <c r="S648" s="113">
        <f>AVERAGE(I$5:I648)</f>
        <v>63666.872670807454</v>
      </c>
      <c r="T648" s="113">
        <f>AVERAGE(J$5:J648)</f>
        <v>158653.55434782608</v>
      </c>
      <c r="U648" s="118">
        <f>AVERAGE($M$5:M648)</f>
        <v>0.9697895100069005</v>
      </c>
      <c r="AH648" s="116">
        <v>644</v>
      </c>
      <c r="AI648" s="116">
        <v>458</v>
      </c>
      <c r="AJ648" s="116">
        <v>34</v>
      </c>
      <c r="AK648" s="116">
        <v>37</v>
      </c>
      <c r="AL648" s="117">
        <v>4106.7684664131948</v>
      </c>
      <c r="AM648" s="116">
        <v>445</v>
      </c>
      <c r="AN648" s="116">
        <v>0</v>
      </c>
      <c r="AO648" s="117">
        <v>266555</v>
      </c>
      <c r="AP648" s="117">
        <v>64500</v>
      </c>
      <c r="AQ648" s="117">
        <v>205755</v>
      </c>
      <c r="AR648" s="116" t="s">
        <v>123</v>
      </c>
      <c r="AS648" s="116" t="s">
        <v>123</v>
      </c>
      <c r="AT648" s="120">
        <v>0.98888888888888893</v>
      </c>
      <c r="AU648" s="126"/>
      <c r="AV648" s="126"/>
      <c r="AW648" s="112">
        <f>AVERAGE(AM$5:AM648)</f>
        <v>439.78105590062114</v>
      </c>
      <c r="AX648" s="112">
        <f>AVERAGE(AN$5:AN648)</f>
        <v>0.24223602484472051</v>
      </c>
      <c r="AY648" s="113">
        <f>AVERAGE(AO$5:AO648)</f>
        <v>263428.85248447204</v>
      </c>
      <c r="AZ648" s="113">
        <f>AVERAGE(AP$5:AP648)</f>
        <v>64123.204968944097</v>
      </c>
      <c r="BA648" s="113">
        <f>AVERAGE(AQ$5:AQ648)</f>
        <v>203361.85869565216</v>
      </c>
      <c r="BB648" s="118">
        <f>AVERAGE($AT$5:AT648)</f>
        <v>0.97729123533471474</v>
      </c>
      <c r="BC648" s="10"/>
      <c r="BD648" s="10"/>
      <c r="BE648" s="10"/>
      <c r="BF648" s="10"/>
      <c r="BG648" s="6"/>
    </row>
    <row r="649" spans="1:59" x14ac:dyDescent="0.25">
      <c r="A649" s="116">
        <v>645</v>
      </c>
      <c r="B649" s="116">
        <v>521</v>
      </c>
      <c r="C649" s="116">
        <v>36</v>
      </c>
      <c r="D649" s="116">
        <v>37</v>
      </c>
      <c r="E649" s="117">
        <v>3283.1544658403532</v>
      </c>
      <c r="F649" s="116">
        <v>445</v>
      </c>
      <c r="G649" s="116">
        <v>0</v>
      </c>
      <c r="H649" s="117">
        <v>222055</v>
      </c>
      <c r="I649" s="117">
        <v>64500</v>
      </c>
      <c r="J649" s="117">
        <v>161255</v>
      </c>
      <c r="K649" s="116" t="s">
        <v>123</v>
      </c>
      <c r="L649" s="116" t="s">
        <v>123</v>
      </c>
      <c r="M649" s="120">
        <v>0.98888888888888893</v>
      </c>
      <c r="N649" s="126"/>
      <c r="O649" s="126"/>
      <c r="P649" s="112">
        <f>AVERAGE($F$5:F649)</f>
        <v>436.41860465116281</v>
      </c>
      <c r="Q649" s="112">
        <f>AVERAGE(G$5:G649)</f>
        <v>5.2713178294573643E-2</v>
      </c>
      <c r="R649" s="113">
        <f>AVERAGE(H$5:H649)</f>
        <v>217772.88372093023</v>
      </c>
      <c r="S649" s="113">
        <f>AVERAGE(I$5:I649)</f>
        <v>63668.16434108527</v>
      </c>
      <c r="T649" s="113">
        <f>AVERAGE(J$5:J649)</f>
        <v>158657.58759689922</v>
      </c>
      <c r="U649" s="118">
        <f>AVERAGE($M$5:M649)</f>
        <v>0.96981912144702764</v>
      </c>
      <c r="AH649" s="116">
        <v>645</v>
      </c>
      <c r="AI649" s="116">
        <v>484</v>
      </c>
      <c r="AJ649" s="116">
        <v>36</v>
      </c>
      <c r="AK649" s="116">
        <v>33</v>
      </c>
      <c r="AL649" s="117">
        <v>3184.8705581092127</v>
      </c>
      <c r="AM649" s="116">
        <v>449</v>
      </c>
      <c r="AN649" s="116">
        <v>0</v>
      </c>
      <c r="AO649" s="117">
        <v>268951</v>
      </c>
      <c r="AP649" s="117">
        <v>64900</v>
      </c>
      <c r="AQ649" s="117">
        <v>207351</v>
      </c>
      <c r="AR649" s="116" t="s">
        <v>123</v>
      </c>
      <c r="AS649" s="116" t="s">
        <v>123</v>
      </c>
      <c r="AT649" s="120">
        <v>0.99777777777777776</v>
      </c>
      <c r="AU649" s="126"/>
      <c r="AV649" s="126"/>
      <c r="AW649" s="112">
        <f>AVERAGE(AM$5:AM649)</f>
        <v>439.7953488372093</v>
      </c>
      <c r="AX649" s="112">
        <f>AVERAGE(AN$5:AN649)</f>
        <v>0.24186046511627907</v>
      </c>
      <c r="AY649" s="113">
        <f>AVERAGE(AO$5:AO649)</f>
        <v>263437.41395348834</v>
      </c>
      <c r="AZ649" s="113">
        <f>AVERAGE(AP$5:AP649)</f>
        <v>64124.409302325585</v>
      </c>
      <c r="BA649" s="113">
        <f>AVERAGE(AQ$5:AQ649)</f>
        <v>203368.04341085273</v>
      </c>
      <c r="BB649" s="118">
        <f>AVERAGE($AT$5:AT649)</f>
        <v>0.97732299741602169</v>
      </c>
      <c r="BC649" s="6"/>
      <c r="BD649" s="6"/>
      <c r="BE649" s="6"/>
      <c r="BF649" s="6"/>
      <c r="BG649" s="10"/>
    </row>
    <row r="650" spans="1:59" x14ac:dyDescent="0.25">
      <c r="A650" s="116">
        <v>646</v>
      </c>
      <c r="B650" s="116">
        <v>506</v>
      </c>
      <c r="C650" s="116">
        <v>39</v>
      </c>
      <c r="D650" s="116">
        <v>46</v>
      </c>
      <c r="E650" s="117">
        <v>2621.6723669073058</v>
      </c>
      <c r="F650" s="116">
        <v>436</v>
      </c>
      <c r="G650" s="116">
        <v>0</v>
      </c>
      <c r="H650" s="117">
        <v>217564</v>
      </c>
      <c r="I650" s="117">
        <v>63600</v>
      </c>
      <c r="J650" s="117">
        <v>158564</v>
      </c>
      <c r="K650" s="116" t="s">
        <v>123</v>
      </c>
      <c r="L650" s="116" t="s">
        <v>123</v>
      </c>
      <c r="M650" s="120">
        <v>0.96888888888888891</v>
      </c>
      <c r="N650" s="126"/>
      <c r="O650" s="126"/>
      <c r="P650" s="112">
        <f>AVERAGE($F$5:F650)</f>
        <v>436.41795665634675</v>
      </c>
      <c r="Q650" s="112">
        <f>AVERAGE(G$5:G650)</f>
        <v>5.2631578947368418E-2</v>
      </c>
      <c r="R650" s="113">
        <f>AVERAGE(H$5:H650)</f>
        <v>217772.56037151703</v>
      </c>
      <c r="S650" s="113">
        <f>AVERAGE(I$5:I650)</f>
        <v>63668.058823529413</v>
      </c>
      <c r="T650" s="113">
        <f>AVERAGE(J$5:J650)</f>
        <v>158657.4427244582</v>
      </c>
      <c r="U650" s="118">
        <f>AVERAGE($M$5:M650)</f>
        <v>0.96981768145854752</v>
      </c>
      <c r="AH650" s="116">
        <v>646</v>
      </c>
      <c r="AI650" s="116">
        <v>490</v>
      </c>
      <c r="AJ650" s="116">
        <v>42</v>
      </c>
      <c r="AK650" s="116">
        <v>47</v>
      </c>
      <c r="AL650" s="117">
        <v>4581.7833601391894</v>
      </c>
      <c r="AM650" s="116">
        <v>435</v>
      </c>
      <c r="AN650" s="116">
        <v>0</v>
      </c>
      <c r="AO650" s="117">
        <v>260565</v>
      </c>
      <c r="AP650" s="117">
        <v>63500</v>
      </c>
      <c r="AQ650" s="117">
        <v>201765</v>
      </c>
      <c r="AR650" s="116" t="s">
        <v>123</v>
      </c>
      <c r="AS650" s="116" t="s">
        <v>123</v>
      </c>
      <c r="AT650" s="120">
        <v>0.96666666666666667</v>
      </c>
      <c r="AU650" s="126"/>
      <c r="AV650" s="126"/>
      <c r="AW650" s="112">
        <f>AVERAGE(AM$5:AM650)</f>
        <v>439.78792569659441</v>
      </c>
      <c r="AX650" s="112">
        <f>AVERAGE(AN$5:AN650)</f>
        <v>0.24148606811145512</v>
      </c>
      <c r="AY650" s="113">
        <f>AVERAGE(AO$5:AO650)</f>
        <v>263432.96749226004</v>
      </c>
      <c r="AZ650" s="113">
        <f>AVERAGE(AP$5:AP650)</f>
        <v>64123.442724458204</v>
      </c>
      <c r="BA650" s="113">
        <f>AVERAGE(AQ$5:AQ650)</f>
        <v>203365.56191950463</v>
      </c>
      <c r="BB650" s="118">
        <f>AVERAGE($AT$5:AT650)</f>
        <v>0.9773065015479887</v>
      </c>
    </row>
    <row r="651" spans="1:59" x14ac:dyDescent="0.25">
      <c r="A651" s="116">
        <v>647</v>
      </c>
      <c r="B651" s="116">
        <v>579</v>
      </c>
      <c r="C651" s="116">
        <v>38</v>
      </c>
      <c r="D651" s="116">
        <v>50</v>
      </c>
      <c r="E651" s="117">
        <v>4367.7592470439749</v>
      </c>
      <c r="F651" s="116">
        <v>432</v>
      </c>
      <c r="G651" s="116">
        <v>0</v>
      </c>
      <c r="H651" s="117">
        <v>215568</v>
      </c>
      <c r="I651" s="117">
        <v>63200</v>
      </c>
      <c r="J651" s="117">
        <v>157368</v>
      </c>
      <c r="K651" s="116" t="s">
        <v>123</v>
      </c>
      <c r="L651" s="116" t="s">
        <v>123</v>
      </c>
      <c r="M651" s="120">
        <v>0.96</v>
      </c>
      <c r="N651" s="126"/>
      <c r="O651" s="126"/>
      <c r="P651" s="112">
        <f>AVERAGE($F$5:F651)</f>
        <v>436.41112828438946</v>
      </c>
      <c r="Q651" s="112">
        <f>AVERAGE(G$5:G651)</f>
        <v>5.2550231839258117E-2</v>
      </c>
      <c r="R651" s="113">
        <f>AVERAGE(H$5:H651)</f>
        <v>217769.15301391034</v>
      </c>
      <c r="S651" s="113">
        <f>AVERAGE(I$5:I651)</f>
        <v>63667.335394126741</v>
      </c>
      <c r="T651" s="113">
        <f>AVERAGE(J$5:J651)</f>
        <v>158655.44976816073</v>
      </c>
      <c r="U651" s="118">
        <f>AVERAGE($M$5:M651)</f>
        <v>0.96980250729864259</v>
      </c>
      <c r="AH651" s="116">
        <v>647</v>
      </c>
      <c r="AI651" s="116">
        <v>459</v>
      </c>
      <c r="AJ651" s="116">
        <v>35</v>
      </c>
      <c r="AK651" s="116">
        <v>38</v>
      </c>
      <c r="AL651" s="117">
        <v>4408.9012776203026</v>
      </c>
      <c r="AM651" s="116">
        <v>444</v>
      </c>
      <c r="AN651" s="116">
        <v>0</v>
      </c>
      <c r="AO651" s="117">
        <v>265956</v>
      </c>
      <c r="AP651" s="117">
        <v>64400</v>
      </c>
      <c r="AQ651" s="117">
        <v>205356</v>
      </c>
      <c r="AR651" s="116" t="s">
        <v>123</v>
      </c>
      <c r="AS651" s="116" t="s">
        <v>123</v>
      </c>
      <c r="AT651" s="120">
        <v>0.98666666666666669</v>
      </c>
      <c r="AU651" s="126"/>
      <c r="AV651" s="126"/>
      <c r="AW651" s="112">
        <f>AVERAGE(AM$5:AM651)</f>
        <v>439.79443585780524</v>
      </c>
      <c r="AX651" s="112">
        <f>AVERAGE(AN$5:AN651)</f>
        <v>0.24111282843894899</v>
      </c>
      <c r="AY651" s="113">
        <f>AVERAGE(AO$5:AO651)</f>
        <v>263436.86707882537</v>
      </c>
      <c r="AZ651" s="113">
        <f>AVERAGE(AP$5:AP651)</f>
        <v>64123.870170015456</v>
      </c>
      <c r="BA651" s="113">
        <f>AVERAGE(AQ$5:AQ651)</f>
        <v>203368.63833075736</v>
      </c>
      <c r="BB651" s="118">
        <f>AVERAGE($AT$5:AT651)</f>
        <v>0.97732096857290174</v>
      </c>
      <c r="BC651" s="6"/>
      <c r="BD651" s="6"/>
      <c r="BE651" s="6"/>
      <c r="BF651" s="6"/>
      <c r="BG651" s="6"/>
    </row>
    <row r="652" spans="1:59" x14ac:dyDescent="0.25">
      <c r="A652" s="116">
        <v>648</v>
      </c>
      <c r="B652" s="116">
        <v>633</v>
      </c>
      <c r="C652" s="116">
        <v>50</v>
      </c>
      <c r="D652" s="116">
        <v>51</v>
      </c>
      <c r="E652" s="117">
        <v>4770.6749060557904</v>
      </c>
      <c r="F652" s="116">
        <v>431</v>
      </c>
      <c r="G652" s="116">
        <v>0</v>
      </c>
      <c r="H652" s="117">
        <v>215069</v>
      </c>
      <c r="I652" s="117">
        <v>63100</v>
      </c>
      <c r="J652" s="117">
        <v>157069</v>
      </c>
      <c r="K652" s="116" t="s">
        <v>123</v>
      </c>
      <c r="L652" s="116" t="s">
        <v>123</v>
      </c>
      <c r="M652" s="120">
        <v>0.95777777777777773</v>
      </c>
      <c r="N652" s="126"/>
      <c r="O652" s="126"/>
      <c r="P652" s="112">
        <f>AVERAGE($F$5:F652)</f>
        <v>436.40277777777777</v>
      </c>
      <c r="Q652" s="112">
        <f>AVERAGE(G$5:G652)</f>
        <v>5.2469135802469133E-2</v>
      </c>
      <c r="R652" s="113">
        <f>AVERAGE(H$5:H652)</f>
        <v>217764.98611111112</v>
      </c>
      <c r="S652" s="113">
        <f>AVERAGE(I$5:I652)</f>
        <v>63666.459876543209</v>
      </c>
      <c r="T652" s="113">
        <f>AVERAGE(J$5:J652)</f>
        <v>158653.00154320989</v>
      </c>
      <c r="U652" s="118">
        <f>AVERAGE($M$5:M652)</f>
        <v>0.96978395061728317</v>
      </c>
      <c r="AH652" s="116">
        <v>648</v>
      </c>
      <c r="AI652" s="116">
        <v>547</v>
      </c>
      <c r="AJ652" s="116">
        <v>47</v>
      </c>
      <c r="AK652" s="116">
        <v>41</v>
      </c>
      <c r="AL652" s="117">
        <v>2752.1451969511199</v>
      </c>
      <c r="AM652" s="116">
        <v>441</v>
      </c>
      <c r="AN652" s="116">
        <v>0</v>
      </c>
      <c r="AO652" s="117">
        <v>264159</v>
      </c>
      <c r="AP652" s="117">
        <v>64100</v>
      </c>
      <c r="AQ652" s="117">
        <v>204159</v>
      </c>
      <c r="AR652" s="116" t="s">
        <v>123</v>
      </c>
      <c r="AS652" s="116" t="s">
        <v>123</v>
      </c>
      <c r="AT652" s="120">
        <v>0.98</v>
      </c>
      <c r="AU652" s="126"/>
      <c r="AV652" s="126"/>
      <c r="AW652" s="112">
        <f>AVERAGE(AM$5:AM652)</f>
        <v>439.7962962962963</v>
      </c>
      <c r="AX652" s="112">
        <f>AVERAGE(AN$5:AN652)</f>
        <v>0.24074074074074073</v>
      </c>
      <c r="AY652" s="113">
        <f>AVERAGE(AO$5:AO652)</f>
        <v>263437.98148148146</v>
      </c>
      <c r="AZ652" s="113">
        <f>AVERAGE(AP$5:AP652)</f>
        <v>64123.833333333336</v>
      </c>
      <c r="BA652" s="113">
        <f>AVERAGE(AQ$5:AQ652)</f>
        <v>203369.85802469135</v>
      </c>
      <c r="BB652" s="118">
        <f>AVERAGE($AT$5:AT652)</f>
        <v>0.97732510288065955</v>
      </c>
      <c r="BC652" s="10"/>
      <c r="BD652" s="10"/>
      <c r="BE652" s="10"/>
      <c r="BF652" s="10"/>
      <c r="BG652" s="6"/>
    </row>
    <row r="653" spans="1:59" x14ac:dyDescent="0.25">
      <c r="A653" s="116">
        <v>649</v>
      </c>
      <c r="B653" s="116">
        <v>612</v>
      </c>
      <c r="C653" s="116">
        <v>31</v>
      </c>
      <c r="D653" s="116">
        <v>41</v>
      </c>
      <c r="E653" s="117">
        <v>2789.1682982309449</v>
      </c>
      <c r="F653" s="116">
        <v>441</v>
      </c>
      <c r="G653" s="116">
        <v>0</v>
      </c>
      <c r="H653" s="117">
        <v>220059</v>
      </c>
      <c r="I653" s="117">
        <v>64100</v>
      </c>
      <c r="J653" s="117">
        <v>160059</v>
      </c>
      <c r="K653" s="116" t="s">
        <v>123</v>
      </c>
      <c r="L653" s="116" t="s">
        <v>123</v>
      </c>
      <c r="M653" s="120">
        <v>0.98</v>
      </c>
      <c r="N653" s="126"/>
      <c r="O653" s="126"/>
      <c r="P653" s="112">
        <f>AVERAGE($F$5:F653)</f>
        <v>436.40986132511557</v>
      </c>
      <c r="Q653" s="112">
        <f>AVERAGE(G$5:G653)</f>
        <v>5.2388289676425268E-2</v>
      </c>
      <c r="R653" s="113">
        <f>AVERAGE(H$5:H653)</f>
        <v>217768.52080123266</v>
      </c>
      <c r="S653" s="113">
        <f>AVERAGE(I$5:I653)</f>
        <v>63667.127889060095</v>
      </c>
      <c r="T653" s="113">
        <f>AVERAGE(J$5:J653)</f>
        <v>158655.16795069337</v>
      </c>
      <c r="U653" s="118">
        <f>AVERAGE($M$5:M653)</f>
        <v>0.96979969183358938</v>
      </c>
      <c r="AH653" s="116">
        <v>649</v>
      </c>
      <c r="AI653" s="116">
        <v>511</v>
      </c>
      <c r="AJ653" s="116">
        <v>34</v>
      </c>
      <c r="AK653" s="116">
        <v>37</v>
      </c>
      <c r="AL653" s="117">
        <v>3697.4659283802521</v>
      </c>
      <c r="AM653" s="116">
        <v>445</v>
      </c>
      <c r="AN653" s="116">
        <v>0</v>
      </c>
      <c r="AO653" s="117">
        <v>266555</v>
      </c>
      <c r="AP653" s="117">
        <v>64500</v>
      </c>
      <c r="AQ653" s="117">
        <v>205755</v>
      </c>
      <c r="AR653" s="116" t="s">
        <v>123</v>
      </c>
      <c r="AS653" s="116" t="s">
        <v>123</v>
      </c>
      <c r="AT653" s="120">
        <v>0.98888888888888893</v>
      </c>
      <c r="AU653" s="126"/>
      <c r="AV653" s="126"/>
      <c r="AW653" s="112">
        <f>AVERAGE(AM$5:AM653)</f>
        <v>439.80431432973808</v>
      </c>
      <c r="AX653" s="112">
        <f>AVERAGE(AN$5:AN653)</f>
        <v>0.24036979969183359</v>
      </c>
      <c r="AY653" s="113">
        <f>AVERAGE(AO$5:AO653)</f>
        <v>263442.78428351309</v>
      </c>
      <c r="AZ653" s="113">
        <f>AVERAGE(AP$5:AP653)</f>
        <v>64124.412942989213</v>
      </c>
      <c r="BA653" s="113">
        <f>AVERAGE(AQ$5:AQ653)</f>
        <v>203373.53312788907</v>
      </c>
      <c r="BB653" s="118">
        <f>AVERAGE($AT$5:AT653)</f>
        <v>0.97734292073275242</v>
      </c>
      <c r="BC653" s="6"/>
      <c r="BD653" s="6"/>
      <c r="BE653" s="6"/>
      <c r="BF653" s="6"/>
      <c r="BG653" s="10"/>
    </row>
    <row r="654" spans="1:59" x14ac:dyDescent="0.25">
      <c r="A654" s="116">
        <v>650</v>
      </c>
      <c r="B654" s="116">
        <v>605</v>
      </c>
      <c r="C654" s="116">
        <v>37</v>
      </c>
      <c r="D654" s="116">
        <v>55</v>
      </c>
      <c r="E654" s="117">
        <v>3612.7554431960425</v>
      </c>
      <c r="F654" s="116">
        <v>427</v>
      </c>
      <c r="G654" s="116">
        <v>0</v>
      </c>
      <c r="H654" s="117">
        <v>213073</v>
      </c>
      <c r="I654" s="117">
        <v>62700</v>
      </c>
      <c r="J654" s="117">
        <v>155873</v>
      </c>
      <c r="K654" s="116" t="s">
        <v>123</v>
      </c>
      <c r="L654" s="116" t="s">
        <v>123</v>
      </c>
      <c r="M654" s="120">
        <v>0.94888888888888889</v>
      </c>
      <c r="N654" s="126"/>
      <c r="O654" s="126"/>
      <c r="P654" s="112">
        <f>AVERAGE($F$5:F654)</f>
        <v>436.39538461538461</v>
      </c>
      <c r="Q654" s="112">
        <f>AVERAGE(G$5:G654)</f>
        <v>5.2307692307692305E-2</v>
      </c>
      <c r="R654" s="113">
        <f>AVERAGE(H$5:H654)</f>
        <v>217761.29692307691</v>
      </c>
      <c r="S654" s="113">
        <f>AVERAGE(I$5:I654)</f>
        <v>63665.64</v>
      </c>
      <c r="T654" s="113">
        <f>AVERAGE(J$5:J654)</f>
        <v>158650.8876923077</v>
      </c>
      <c r="U654" s="118">
        <f>AVERAGE($M$5:M654)</f>
        <v>0.96976752136752054</v>
      </c>
      <c r="AH654" s="116">
        <v>650</v>
      </c>
      <c r="AI654" s="116">
        <v>492</v>
      </c>
      <c r="AJ654" s="116">
        <v>42</v>
      </c>
      <c r="AK654" s="116">
        <v>32</v>
      </c>
      <c r="AL654" s="117">
        <v>2734.026063771661</v>
      </c>
      <c r="AM654" s="116">
        <v>450</v>
      </c>
      <c r="AN654" s="116">
        <v>0</v>
      </c>
      <c r="AO654" s="117">
        <v>269550</v>
      </c>
      <c r="AP654" s="117">
        <v>65000</v>
      </c>
      <c r="AQ654" s="117">
        <v>207750</v>
      </c>
      <c r="AR654" s="116" t="s">
        <v>124</v>
      </c>
      <c r="AS654" s="116" t="s">
        <v>123</v>
      </c>
      <c r="AT654" s="120">
        <v>1</v>
      </c>
      <c r="AU654" s="126"/>
      <c r="AV654" s="126"/>
      <c r="AW654" s="112">
        <f>AVERAGE(AM$5:AM654)</f>
        <v>439.82</v>
      </c>
      <c r="AX654" s="112">
        <f>AVERAGE(AN$5:AN654)</f>
        <v>0.24</v>
      </c>
      <c r="AY654" s="113">
        <f>AVERAGE(AO$5:AO654)</f>
        <v>263452.18</v>
      </c>
      <c r="AZ654" s="113">
        <f>AVERAGE(AP$5:AP654)</f>
        <v>64125.760000000002</v>
      </c>
      <c r="BA654" s="113">
        <f>AVERAGE(AQ$5:AQ654)</f>
        <v>203380.26615384614</v>
      </c>
      <c r="BB654" s="118">
        <f>AVERAGE($AT$5:AT654)</f>
        <v>0.97737777777777901</v>
      </c>
    </row>
    <row r="655" spans="1:59" x14ac:dyDescent="0.25">
      <c r="A655" s="116">
        <v>651</v>
      </c>
      <c r="B655" s="116">
        <v>647</v>
      </c>
      <c r="C655" s="116">
        <v>29</v>
      </c>
      <c r="D655" s="116">
        <v>43</v>
      </c>
      <c r="E655" s="117">
        <v>4100.6229929989413</v>
      </c>
      <c r="F655" s="116">
        <v>439</v>
      </c>
      <c r="G655" s="116">
        <v>0</v>
      </c>
      <c r="H655" s="117">
        <v>219061</v>
      </c>
      <c r="I655" s="117">
        <v>63900</v>
      </c>
      <c r="J655" s="117">
        <v>159461</v>
      </c>
      <c r="K655" s="116" t="s">
        <v>123</v>
      </c>
      <c r="L655" s="116" t="s">
        <v>123</v>
      </c>
      <c r="M655" s="120">
        <v>0.97555555555555551</v>
      </c>
      <c r="N655" s="126"/>
      <c r="O655" s="126"/>
      <c r="P655" s="112">
        <f>AVERAGE($F$5:F655)</f>
        <v>436.39938556067591</v>
      </c>
      <c r="Q655" s="112">
        <f>AVERAGE(G$5:G655)</f>
        <v>5.2227342549923193E-2</v>
      </c>
      <c r="R655" s="113">
        <f>AVERAGE(H$5:H655)</f>
        <v>217763.29339477725</v>
      </c>
      <c r="S655" s="113">
        <f>AVERAGE(I$5:I655)</f>
        <v>63666</v>
      </c>
      <c r="T655" s="113">
        <f>AVERAGE(J$5:J655)</f>
        <v>158652.13210445468</v>
      </c>
      <c r="U655" s="118">
        <f>AVERAGE($M$5:M655)</f>
        <v>0.96977641235705669</v>
      </c>
      <c r="AH655" s="116">
        <v>651</v>
      </c>
      <c r="AI655" s="116">
        <v>565</v>
      </c>
      <c r="AJ655" s="116">
        <v>32</v>
      </c>
      <c r="AK655" s="116">
        <v>49</v>
      </c>
      <c r="AL655" s="117">
        <v>4020.6065447089932</v>
      </c>
      <c r="AM655" s="116">
        <v>433</v>
      </c>
      <c r="AN655" s="116">
        <v>0</v>
      </c>
      <c r="AO655" s="117">
        <v>259367</v>
      </c>
      <c r="AP655" s="117">
        <v>63300</v>
      </c>
      <c r="AQ655" s="117">
        <v>200967</v>
      </c>
      <c r="AR655" s="116" t="s">
        <v>123</v>
      </c>
      <c r="AS655" s="116" t="s">
        <v>123</v>
      </c>
      <c r="AT655" s="120">
        <v>0.9622222222222222</v>
      </c>
      <c r="AU655" s="126"/>
      <c r="AV655" s="126"/>
      <c r="AW655" s="112">
        <f>AVERAGE(AM$5:AM655)</f>
        <v>439.8095238095238</v>
      </c>
      <c r="AX655" s="112">
        <f>AVERAGE(AN$5:AN655)</f>
        <v>0.23963133640552994</v>
      </c>
      <c r="AY655" s="113">
        <f>AVERAGE(AO$5:AO655)</f>
        <v>263445.90476190473</v>
      </c>
      <c r="AZ655" s="113">
        <f>AVERAGE(AP$5:AP655)</f>
        <v>64124.491551459294</v>
      </c>
      <c r="BA655" s="113">
        <f>AVERAGE(AQ$5:AQ655)</f>
        <v>203376.55913978495</v>
      </c>
      <c r="BB655" s="118">
        <f>AVERAGE($AT$5:AT655)</f>
        <v>0.97735449735449853</v>
      </c>
      <c r="BC655" s="6"/>
      <c r="BD655" s="6"/>
      <c r="BE655" s="6"/>
      <c r="BF655" s="6"/>
      <c r="BG655" s="6"/>
    </row>
    <row r="656" spans="1:59" x14ac:dyDescent="0.25">
      <c r="A656" s="116">
        <v>652</v>
      </c>
      <c r="B656" s="116">
        <v>580</v>
      </c>
      <c r="C656" s="116">
        <v>47</v>
      </c>
      <c r="D656" s="116">
        <v>56</v>
      </c>
      <c r="E656" s="117">
        <v>3076.8973760099457</v>
      </c>
      <c r="F656" s="116">
        <v>426</v>
      </c>
      <c r="G656" s="116">
        <v>0</v>
      </c>
      <c r="H656" s="117">
        <v>212574</v>
      </c>
      <c r="I656" s="117">
        <v>62600</v>
      </c>
      <c r="J656" s="117">
        <v>155574</v>
      </c>
      <c r="K656" s="116" t="s">
        <v>123</v>
      </c>
      <c r="L656" s="116" t="s">
        <v>123</v>
      </c>
      <c r="M656" s="120">
        <v>0.94666666666666666</v>
      </c>
      <c r="N656" s="126"/>
      <c r="O656" s="126"/>
      <c r="P656" s="112">
        <f>AVERAGE($F$5:F656)</f>
        <v>436.38343558282207</v>
      </c>
      <c r="Q656" s="112">
        <f>AVERAGE(G$5:G656)</f>
        <v>5.2147239263803678E-2</v>
      </c>
      <c r="R656" s="113">
        <f>AVERAGE(H$5:H656)</f>
        <v>217755.33435582821</v>
      </c>
      <c r="S656" s="113">
        <f>AVERAGE(I$5:I656)</f>
        <v>63664.365030674846</v>
      </c>
      <c r="T656" s="113">
        <f>AVERAGE(J$5:J656)</f>
        <v>158647.41104294479</v>
      </c>
      <c r="U656" s="118">
        <f>AVERAGE($M$5:M656)</f>
        <v>0.96974096796182607</v>
      </c>
      <c r="AH656" s="116">
        <v>652</v>
      </c>
      <c r="AI656" s="116">
        <v>545</v>
      </c>
      <c r="AJ656" s="116">
        <v>43</v>
      </c>
      <c r="AK656" s="116">
        <v>53</v>
      </c>
      <c r="AL656" s="117">
        <v>3861.4567276788848</v>
      </c>
      <c r="AM656" s="116">
        <v>429</v>
      </c>
      <c r="AN656" s="116">
        <v>0</v>
      </c>
      <c r="AO656" s="117">
        <v>256971</v>
      </c>
      <c r="AP656" s="117">
        <v>62900</v>
      </c>
      <c r="AQ656" s="117">
        <v>199371</v>
      </c>
      <c r="AR656" s="116" t="s">
        <v>123</v>
      </c>
      <c r="AS656" s="116" t="s">
        <v>123</v>
      </c>
      <c r="AT656" s="120">
        <v>0.95333333333333337</v>
      </c>
      <c r="AU656" s="126"/>
      <c r="AV656" s="126"/>
      <c r="AW656" s="112">
        <f>AVERAGE(AM$5:AM656)</f>
        <v>439.79294478527606</v>
      </c>
      <c r="AX656" s="112">
        <f>AVERAGE(AN$5:AN656)</f>
        <v>0.2392638036809816</v>
      </c>
      <c r="AY656" s="113">
        <f>AVERAGE(AO$5:AO656)</f>
        <v>263435.97392638039</v>
      </c>
      <c r="AZ656" s="113">
        <f>AVERAGE(AP$5:AP656)</f>
        <v>64122.613496932514</v>
      </c>
      <c r="BA656" s="113">
        <f>AVERAGE(AQ$5:AQ656)</f>
        <v>203370.41564417179</v>
      </c>
      <c r="BB656" s="118">
        <f>AVERAGE($AT$5:AT656)</f>
        <v>0.97731765507839252</v>
      </c>
      <c r="BC656" s="10"/>
      <c r="BD656" s="10"/>
      <c r="BE656" s="10"/>
      <c r="BF656" s="10"/>
      <c r="BG656" s="6"/>
    </row>
    <row r="657" spans="1:59" x14ac:dyDescent="0.25">
      <c r="A657" s="116">
        <v>653</v>
      </c>
      <c r="B657" s="116">
        <v>575</v>
      </c>
      <c r="C657" s="116">
        <v>39</v>
      </c>
      <c r="D657" s="116">
        <v>53</v>
      </c>
      <c r="E657" s="117">
        <v>2411.1947937231457</v>
      </c>
      <c r="F657" s="116">
        <v>429</v>
      </c>
      <c r="G657" s="116">
        <v>0</v>
      </c>
      <c r="H657" s="117">
        <v>214071</v>
      </c>
      <c r="I657" s="117">
        <v>62900</v>
      </c>
      <c r="J657" s="117">
        <v>156471</v>
      </c>
      <c r="K657" s="116" t="s">
        <v>123</v>
      </c>
      <c r="L657" s="116" t="s">
        <v>123</v>
      </c>
      <c r="M657" s="120">
        <v>0.95333333333333337</v>
      </c>
      <c r="N657" s="126"/>
      <c r="O657" s="126"/>
      <c r="P657" s="112">
        <f>AVERAGE($F$5:F657)</f>
        <v>436.37212863705975</v>
      </c>
      <c r="Q657" s="112">
        <f>AVERAGE(G$5:G657)</f>
        <v>5.2067381316998472E-2</v>
      </c>
      <c r="R657" s="113">
        <f>AVERAGE(H$5:H657)</f>
        <v>217749.69218989281</v>
      </c>
      <c r="S657" s="113">
        <f>AVERAGE(I$5:I657)</f>
        <v>63663.194486983157</v>
      </c>
      <c r="T657" s="113">
        <f>AVERAGE(J$5:J657)</f>
        <v>158644.07810107197</v>
      </c>
      <c r="U657" s="118">
        <f>AVERAGE($M$5:M657)</f>
        <v>0.96971584141568756</v>
      </c>
      <c r="AH657" s="116">
        <v>653</v>
      </c>
      <c r="AI657" s="116">
        <v>492</v>
      </c>
      <c r="AJ657" s="116">
        <v>39</v>
      </c>
      <c r="AK657" s="116">
        <v>34</v>
      </c>
      <c r="AL657" s="117">
        <v>3416.4783408941657</v>
      </c>
      <c r="AM657" s="116">
        <v>448</v>
      </c>
      <c r="AN657" s="116">
        <v>0</v>
      </c>
      <c r="AO657" s="117">
        <v>268352</v>
      </c>
      <c r="AP657" s="117">
        <v>64800</v>
      </c>
      <c r="AQ657" s="117">
        <v>206952</v>
      </c>
      <c r="AR657" s="116" t="s">
        <v>123</v>
      </c>
      <c r="AS657" s="116" t="s">
        <v>123</v>
      </c>
      <c r="AT657" s="120">
        <v>0.99555555555555553</v>
      </c>
      <c r="AU657" s="126"/>
      <c r="AV657" s="126"/>
      <c r="AW657" s="112">
        <f>AVERAGE(AM$5:AM657)</f>
        <v>439.80551301684534</v>
      </c>
      <c r="AX657" s="112">
        <f>AVERAGE(AN$5:AN657)</f>
        <v>0.23889739663093415</v>
      </c>
      <c r="AY657" s="113">
        <f>AVERAGE(AO$5:AO657)</f>
        <v>263443.50229709037</v>
      </c>
      <c r="AZ657" s="113">
        <f>AVERAGE(AP$5:AP657)</f>
        <v>64123.650842266463</v>
      </c>
      <c r="BA657" s="113">
        <f>AVERAGE(AQ$5:AQ657)</f>
        <v>203375.90045941807</v>
      </c>
      <c r="BB657" s="118">
        <f>AVERAGE($AT$5:AT657)</f>
        <v>0.9773455844818798</v>
      </c>
      <c r="BC657" s="6"/>
      <c r="BD657" s="6"/>
      <c r="BE657" s="6"/>
      <c r="BF657" s="6"/>
      <c r="BG657" s="10"/>
    </row>
    <row r="658" spans="1:59" x14ac:dyDescent="0.25">
      <c r="A658" s="116">
        <v>654</v>
      </c>
      <c r="B658" s="116">
        <v>575</v>
      </c>
      <c r="C658" s="116">
        <v>44</v>
      </c>
      <c r="D658" s="116">
        <v>33</v>
      </c>
      <c r="E658" s="117">
        <v>4386.4940293572445</v>
      </c>
      <c r="F658" s="116">
        <v>449</v>
      </c>
      <c r="G658" s="116">
        <v>0</v>
      </c>
      <c r="H658" s="117">
        <v>224051</v>
      </c>
      <c r="I658" s="117">
        <v>64900</v>
      </c>
      <c r="J658" s="117">
        <v>162451</v>
      </c>
      <c r="K658" s="116" t="s">
        <v>123</v>
      </c>
      <c r="L658" s="116" t="s">
        <v>123</v>
      </c>
      <c r="M658" s="120">
        <v>0.99777777777777776</v>
      </c>
      <c r="N658" s="126"/>
      <c r="O658" s="126"/>
      <c r="P658" s="112">
        <f>AVERAGE($F$5:F658)</f>
        <v>436.39143730886849</v>
      </c>
      <c r="Q658" s="112">
        <f>AVERAGE(G$5:G658)</f>
        <v>5.1987767584097858E-2</v>
      </c>
      <c r="R658" s="113">
        <f>AVERAGE(H$5:H658)</f>
        <v>217759.32721712539</v>
      </c>
      <c r="S658" s="113">
        <f>AVERAGE(I$5:I658)</f>
        <v>63665.085626911314</v>
      </c>
      <c r="T658" s="113">
        <f>AVERAGE(J$5:J658)</f>
        <v>158649.89908256879</v>
      </c>
      <c r="U658" s="118">
        <f>AVERAGE($M$5:M658)</f>
        <v>0.96975874957526254</v>
      </c>
      <c r="AH658" s="116">
        <v>654</v>
      </c>
      <c r="AI658" s="116">
        <v>618</v>
      </c>
      <c r="AJ658" s="116">
        <v>50</v>
      </c>
      <c r="AK658" s="116">
        <v>48</v>
      </c>
      <c r="AL658" s="117">
        <v>3152.5508742046563</v>
      </c>
      <c r="AM658" s="116">
        <v>434</v>
      </c>
      <c r="AN658" s="116">
        <v>0</v>
      </c>
      <c r="AO658" s="117">
        <v>259966</v>
      </c>
      <c r="AP658" s="117">
        <v>63400</v>
      </c>
      <c r="AQ658" s="117">
        <v>201366</v>
      </c>
      <c r="AR658" s="116" t="s">
        <v>123</v>
      </c>
      <c r="AS658" s="116" t="s">
        <v>123</v>
      </c>
      <c r="AT658" s="120">
        <v>0.96444444444444444</v>
      </c>
      <c r="AU658" s="126"/>
      <c r="AV658" s="126"/>
      <c r="AW658" s="112">
        <f>AVERAGE(AM$5:AM658)</f>
        <v>439.79663608562691</v>
      </c>
      <c r="AX658" s="112">
        <f>AVERAGE(AN$5:AN658)</f>
        <v>0.23853211009174313</v>
      </c>
      <c r="AY658" s="113">
        <f>AVERAGE(AO$5:AO658)</f>
        <v>263438.18501529051</v>
      </c>
      <c r="AZ658" s="113">
        <f>AVERAGE(AP$5:AP658)</f>
        <v>64122.544342507645</v>
      </c>
      <c r="BA658" s="113">
        <f>AVERAGE(AQ$5:AQ658)</f>
        <v>203372.82721712539</v>
      </c>
      <c r="BB658" s="118">
        <f>AVERAGE($AT$5:AT658)</f>
        <v>0.97732585796806104</v>
      </c>
    </row>
    <row r="659" spans="1:59" x14ac:dyDescent="0.25">
      <c r="A659" s="116">
        <v>655</v>
      </c>
      <c r="B659" s="116">
        <v>576</v>
      </c>
      <c r="C659" s="116">
        <v>43</v>
      </c>
      <c r="D659" s="116">
        <v>52</v>
      </c>
      <c r="E659" s="117">
        <v>3175.0498243373531</v>
      </c>
      <c r="F659" s="116">
        <v>430</v>
      </c>
      <c r="G659" s="116">
        <v>0</v>
      </c>
      <c r="H659" s="117">
        <v>214570</v>
      </c>
      <c r="I659" s="117">
        <v>63000</v>
      </c>
      <c r="J659" s="117">
        <v>156770</v>
      </c>
      <c r="K659" s="116" t="s">
        <v>123</v>
      </c>
      <c r="L659" s="116" t="s">
        <v>123</v>
      </c>
      <c r="M659" s="120">
        <v>0.9555555555555556</v>
      </c>
      <c r="N659" s="126"/>
      <c r="O659" s="126"/>
      <c r="P659" s="112">
        <f>AVERAGE($F$5:F659)</f>
        <v>436.38167938931298</v>
      </c>
      <c r="Q659" s="112">
        <f>AVERAGE(G$5:G659)</f>
        <v>5.1908396946564885E-2</v>
      </c>
      <c r="R659" s="113">
        <f>AVERAGE(H$5:H659)</f>
        <v>217754.45801526718</v>
      </c>
      <c r="S659" s="113">
        <f>AVERAGE(I$5:I659)</f>
        <v>63664.070229007637</v>
      </c>
      <c r="T659" s="113">
        <f>AVERAGE(J$5:J659)</f>
        <v>158647.0290076336</v>
      </c>
      <c r="U659" s="118">
        <f>AVERAGE($M$5:M659)</f>
        <v>0.96973706530958359</v>
      </c>
      <c r="AH659" s="116">
        <v>655</v>
      </c>
      <c r="AI659" s="116">
        <v>510</v>
      </c>
      <c r="AJ659" s="116">
        <v>46</v>
      </c>
      <c r="AK659" s="116">
        <v>51</v>
      </c>
      <c r="AL659" s="117">
        <v>4434.2935900192242</v>
      </c>
      <c r="AM659" s="116">
        <v>431</v>
      </c>
      <c r="AN659" s="116">
        <v>0</v>
      </c>
      <c r="AO659" s="117">
        <v>258169</v>
      </c>
      <c r="AP659" s="117">
        <v>63100</v>
      </c>
      <c r="AQ659" s="117">
        <v>200169</v>
      </c>
      <c r="AR659" s="116" t="s">
        <v>123</v>
      </c>
      <c r="AS659" s="116" t="s">
        <v>123</v>
      </c>
      <c r="AT659" s="120">
        <v>0.95777777777777773</v>
      </c>
      <c r="AU659" s="126"/>
      <c r="AV659" s="126"/>
      <c r="AW659" s="112">
        <f>AVERAGE(AM$5:AM659)</f>
        <v>439.78320610687024</v>
      </c>
      <c r="AX659" s="112">
        <f>AVERAGE(AN$5:AN659)</f>
        <v>0.2381679389312977</v>
      </c>
      <c r="AY659" s="113">
        <f>AVERAGE(AO$5:AO659)</f>
        <v>263430.14045801526</v>
      </c>
      <c r="AZ659" s="113">
        <f>AVERAGE(AP$5:AP659)</f>
        <v>64120.983206106874</v>
      </c>
      <c r="BA659" s="113">
        <f>AVERAGE(AQ$5:AQ659)</f>
        <v>203367.93587786259</v>
      </c>
      <c r="BB659" s="118">
        <f>AVERAGE($AT$5:AT659)</f>
        <v>0.97729601357082396</v>
      </c>
      <c r="BC659" s="6"/>
      <c r="BD659" s="6"/>
      <c r="BE659" s="6"/>
      <c r="BF659" s="6"/>
      <c r="BG659" s="6"/>
    </row>
    <row r="660" spans="1:59" x14ac:dyDescent="0.25">
      <c r="A660" s="116">
        <v>656</v>
      </c>
      <c r="B660" s="116">
        <v>630</v>
      </c>
      <c r="C660" s="116">
        <v>44</v>
      </c>
      <c r="D660" s="116">
        <v>55</v>
      </c>
      <c r="E660" s="117">
        <v>3403.4125552982141</v>
      </c>
      <c r="F660" s="116">
        <v>427</v>
      </c>
      <c r="G660" s="116">
        <v>0</v>
      </c>
      <c r="H660" s="117">
        <v>213073</v>
      </c>
      <c r="I660" s="117">
        <v>62700</v>
      </c>
      <c r="J660" s="117">
        <v>155873</v>
      </c>
      <c r="K660" s="116" t="s">
        <v>123</v>
      </c>
      <c r="L660" s="116" t="s">
        <v>123</v>
      </c>
      <c r="M660" s="120">
        <v>0.94888888888888889</v>
      </c>
      <c r="N660" s="126"/>
      <c r="O660" s="126"/>
      <c r="P660" s="112">
        <f>AVERAGE($F$5:F660)</f>
        <v>436.36737804878049</v>
      </c>
      <c r="Q660" s="112">
        <f>AVERAGE(G$5:G660)</f>
        <v>5.1829268292682924E-2</v>
      </c>
      <c r="R660" s="113">
        <f>AVERAGE(H$5:H660)</f>
        <v>217747.32164634147</v>
      </c>
      <c r="S660" s="113">
        <f>AVERAGE(I$5:I660)</f>
        <v>63662.600609756097</v>
      </c>
      <c r="T660" s="113">
        <f>AVERAGE(J$5:J660)</f>
        <v>158642.80030487804</v>
      </c>
      <c r="U660" s="118">
        <f>AVERAGE($M$5:M660)</f>
        <v>0.96970528455284466</v>
      </c>
      <c r="AH660" s="116">
        <v>656</v>
      </c>
      <c r="AI660" s="116">
        <v>533</v>
      </c>
      <c r="AJ660" s="116">
        <v>35</v>
      </c>
      <c r="AK660" s="116">
        <v>43</v>
      </c>
      <c r="AL660" s="117">
        <v>2525.7293359911655</v>
      </c>
      <c r="AM660" s="116">
        <v>439</v>
      </c>
      <c r="AN660" s="116">
        <v>0</v>
      </c>
      <c r="AO660" s="117">
        <v>262961</v>
      </c>
      <c r="AP660" s="117">
        <v>63900</v>
      </c>
      <c r="AQ660" s="117">
        <v>203361</v>
      </c>
      <c r="AR660" s="116" t="s">
        <v>123</v>
      </c>
      <c r="AS660" s="116" t="s">
        <v>123</v>
      </c>
      <c r="AT660" s="120">
        <v>0.97555555555555551</v>
      </c>
      <c r="AU660" s="126"/>
      <c r="AV660" s="126"/>
      <c r="AW660" s="112">
        <f>AVERAGE(AM$5:AM660)</f>
        <v>439.78201219512198</v>
      </c>
      <c r="AX660" s="112">
        <f>AVERAGE(AN$5:AN660)</f>
        <v>0.23780487804878048</v>
      </c>
      <c r="AY660" s="113">
        <f>AVERAGE(AO$5:AO660)</f>
        <v>263429.42530487804</v>
      </c>
      <c r="AZ660" s="113">
        <f>AVERAGE(AP$5:AP660)</f>
        <v>64120.646341463413</v>
      </c>
      <c r="BA660" s="113">
        <f>AVERAGE(AQ$5:AQ660)</f>
        <v>203367.92530487804</v>
      </c>
      <c r="BB660" s="118">
        <f>AVERAGE($AT$5:AT660)</f>
        <v>0.97729336043360548</v>
      </c>
      <c r="BC660" s="10"/>
      <c r="BD660" s="10"/>
      <c r="BE660" s="10"/>
      <c r="BF660" s="10"/>
      <c r="BG660" s="6"/>
    </row>
    <row r="661" spans="1:59" x14ac:dyDescent="0.25">
      <c r="A661" s="116">
        <v>657</v>
      </c>
      <c r="B661" s="116">
        <v>533</v>
      </c>
      <c r="C661" s="116">
        <v>31</v>
      </c>
      <c r="D661" s="116">
        <v>45</v>
      </c>
      <c r="E661" s="117">
        <v>3249.5825975745634</v>
      </c>
      <c r="F661" s="116">
        <v>437</v>
      </c>
      <c r="G661" s="116">
        <v>0</v>
      </c>
      <c r="H661" s="117">
        <v>218063</v>
      </c>
      <c r="I661" s="117">
        <v>63700</v>
      </c>
      <c r="J661" s="117">
        <v>158863</v>
      </c>
      <c r="K661" s="116" t="s">
        <v>123</v>
      </c>
      <c r="L661" s="116" t="s">
        <v>123</v>
      </c>
      <c r="M661" s="120">
        <v>0.97111111111111115</v>
      </c>
      <c r="N661" s="126"/>
      <c r="O661" s="126"/>
      <c r="P661" s="112">
        <f>AVERAGE($F$5:F661)</f>
        <v>436.36834094368339</v>
      </c>
      <c r="Q661" s="112">
        <f>AVERAGE(G$5:G661)</f>
        <v>5.1750380517503802E-2</v>
      </c>
      <c r="R661" s="113">
        <f>AVERAGE(H$5:H661)</f>
        <v>217747.80213089802</v>
      </c>
      <c r="S661" s="113">
        <f>AVERAGE(I$5:I661)</f>
        <v>63662.657534246573</v>
      </c>
      <c r="T661" s="113">
        <f>AVERAGE(J$5:J661)</f>
        <v>158643.13546423137</v>
      </c>
      <c r="U661" s="118">
        <f>AVERAGE($M$5:M661)</f>
        <v>0.96970742431929557</v>
      </c>
      <c r="AH661" s="116">
        <v>657</v>
      </c>
      <c r="AI661" s="116">
        <v>477</v>
      </c>
      <c r="AJ661" s="116">
        <v>50</v>
      </c>
      <c r="AK661" s="116">
        <v>38</v>
      </c>
      <c r="AL661" s="117">
        <v>4418.9189856410094</v>
      </c>
      <c r="AM661" s="116">
        <v>444</v>
      </c>
      <c r="AN661" s="116">
        <v>0</v>
      </c>
      <c r="AO661" s="117">
        <v>265956</v>
      </c>
      <c r="AP661" s="117">
        <v>64400</v>
      </c>
      <c r="AQ661" s="117">
        <v>205356</v>
      </c>
      <c r="AR661" s="116" t="s">
        <v>123</v>
      </c>
      <c r="AS661" s="116" t="s">
        <v>123</v>
      </c>
      <c r="AT661" s="120">
        <v>0.98666666666666669</v>
      </c>
      <c r="AU661" s="126"/>
      <c r="AV661" s="126"/>
      <c r="AW661" s="112">
        <f>AVERAGE(AM$5:AM661)</f>
        <v>439.78843226788433</v>
      </c>
      <c r="AX661" s="112">
        <f>AVERAGE(AN$5:AN661)</f>
        <v>0.23744292237442921</v>
      </c>
      <c r="AY661" s="113">
        <f>AVERAGE(AO$5:AO661)</f>
        <v>263433.27092846273</v>
      </c>
      <c r="AZ661" s="113">
        <f>AVERAGE(AP$5:AP661)</f>
        <v>64121.071537290714</v>
      </c>
      <c r="BA661" s="113">
        <f>AVERAGE(AQ$5:AQ661)</f>
        <v>203370.95129375951</v>
      </c>
      <c r="BB661" s="118">
        <f>AVERAGE($AT$5:AT661)</f>
        <v>0.97730762726196641</v>
      </c>
      <c r="BC661" s="6"/>
      <c r="BD661" s="6"/>
      <c r="BE661" s="6"/>
      <c r="BF661" s="6"/>
      <c r="BG661" s="10"/>
    </row>
    <row r="662" spans="1:59" x14ac:dyDescent="0.25">
      <c r="A662" s="116">
        <v>658</v>
      </c>
      <c r="B662" s="116">
        <v>547</v>
      </c>
      <c r="C662" s="116">
        <v>34</v>
      </c>
      <c r="D662" s="116">
        <v>35</v>
      </c>
      <c r="E662" s="117">
        <v>3703.6415333925956</v>
      </c>
      <c r="F662" s="116">
        <v>447</v>
      </c>
      <c r="G662" s="116">
        <v>0</v>
      </c>
      <c r="H662" s="117">
        <v>223053</v>
      </c>
      <c r="I662" s="117">
        <v>64700</v>
      </c>
      <c r="J662" s="117">
        <v>161853</v>
      </c>
      <c r="K662" s="116" t="s">
        <v>123</v>
      </c>
      <c r="L662" s="116" t="s">
        <v>123</v>
      </c>
      <c r="M662" s="120">
        <v>0.99333333333333329</v>
      </c>
      <c r="N662" s="126"/>
      <c r="O662" s="126"/>
      <c r="P662" s="112">
        <f>AVERAGE($F$5:F662)</f>
        <v>436.38449848024317</v>
      </c>
      <c r="Q662" s="112">
        <f>AVERAGE(G$5:G662)</f>
        <v>5.1671732522796353E-2</v>
      </c>
      <c r="R662" s="113">
        <f>AVERAGE(H$5:H662)</f>
        <v>217755.86474164133</v>
      </c>
      <c r="S662" s="113">
        <f>AVERAGE(I$5:I662)</f>
        <v>63664.234042553195</v>
      </c>
      <c r="T662" s="113">
        <f>AVERAGE(J$5:J662)</f>
        <v>158648.01367781154</v>
      </c>
      <c r="U662" s="118">
        <f>AVERAGE($M$5:M662)</f>
        <v>0.96974332995609502</v>
      </c>
      <c r="AH662" s="116">
        <v>658</v>
      </c>
      <c r="AI662" s="116">
        <v>501</v>
      </c>
      <c r="AJ662" s="116">
        <v>30</v>
      </c>
      <c r="AK662" s="116">
        <v>43</v>
      </c>
      <c r="AL662" s="117">
        <v>4943.7759903384976</v>
      </c>
      <c r="AM662" s="116">
        <v>439</v>
      </c>
      <c r="AN662" s="116">
        <v>0</v>
      </c>
      <c r="AO662" s="117">
        <v>262961</v>
      </c>
      <c r="AP662" s="117">
        <v>63900</v>
      </c>
      <c r="AQ662" s="117">
        <v>203361</v>
      </c>
      <c r="AR662" s="116" t="s">
        <v>123</v>
      </c>
      <c r="AS662" s="116" t="s">
        <v>123</v>
      </c>
      <c r="AT662" s="120">
        <v>0.97555555555555551</v>
      </c>
      <c r="AU662" s="126"/>
      <c r="AV662" s="126"/>
      <c r="AW662" s="112">
        <f>AVERAGE(AM$5:AM662)</f>
        <v>439.78723404255317</v>
      </c>
      <c r="AX662" s="112">
        <f>AVERAGE(AN$5:AN662)</f>
        <v>0.23708206686930092</v>
      </c>
      <c r="AY662" s="113">
        <f>AVERAGE(AO$5:AO662)</f>
        <v>263432.55319148937</v>
      </c>
      <c r="AZ662" s="113">
        <f>AVERAGE(AP$5:AP662)</f>
        <v>64120.73556231003</v>
      </c>
      <c r="BA662" s="113">
        <f>AVERAGE(AQ$5:AQ662)</f>
        <v>203370.93617021278</v>
      </c>
      <c r="BB662" s="118">
        <f>AVERAGE($AT$5:AT662)</f>
        <v>0.97730496453900817</v>
      </c>
    </row>
    <row r="663" spans="1:59" x14ac:dyDescent="0.25">
      <c r="A663" s="116">
        <v>659</v>
      </c>
      <c r="B663" s="116">
        <v>593</v>
      </c>
      <c r="C663" s="116">
        <v>39</v>
      </c>
      <c r="D663" s="116">
        <v>49</v>
      </c>
      <c r="E663" s="117">
        <v>4494.2207663828704</v>
      </c>
      <c r="F663" s="116">
        <v>433</v>
      </c>
      <c r="G663" s="116">
        <v>0</v>
      </c>
      <c r="H663" s="117">
        <v>216067</v>
      </c>
      <c r="I663" s="117">
        <v>63300</v>
      </c>
      <c r="J663" s="117">
        <v>157667</v>
      </c>
      <c r="K663" s="116" t="s">
        <v>123</v>
      </c>
      <c r="L663" s="116" t="s">
        <v>123</v>
      </c>
      <c r="M663" s="120">
        <v>0.9622222222222222</v>
      </c>
      <c r="N663" s="126"/>
      <c r="O663" s="126"/>
      <c r="P663" s="112">
        <f>AVERAGE($F$5:F663)</f>
        <v>436.37936267071319</v>
      </c>
      <c r="Q663" s="112">
        <f>AVERAGE(G$5:G663)</f>
        <v>5.1593323216995446E-2</v>
      </c>
      <c r="R663" s="113">
        <f>AVERAGE(H$5:H663)</f>
        <v>217753.30197268588</v>
      </c>
      <c r="S663" s="113">
        <f>AVERAGE(I$5:I663)</f>
        <v>63663.681335356603</v>
      </c>
      <c r="T663" s="113">
        <f>AVERAGE(J$5:J663)</f>
        <v>158646.52503793626</v>
      </c>
      <c r="U663" s="118">
        <f>AVERAGE($M$5:M663)</f>
        <v>0.96973191704602835</v>
      </c>
      <c r="AH663" s="116">
        <v>659</v>
      </c>
      <c r="AI663" s="116">
        <v>550</v>
      </c>
      <c r="AJ663" s="116">
        <v>36</v>
      </c>
      <c r="AK663" s="116">
        <v>46</v>
      </c>
      <c r="AL663" s="117">
        <v>4373.4206796363815</v>
      </c>
      <c r="AM663" s="116">
        <v>436</v>
      </c>
      <c r="AN663" s="116">
        <v>0</v>
      </c>
      <c r="AO663" s="117">
        <v>261164</v>
      </c>
      <c r="AP663" s="117">
        <v>63600</v>
      </c>
      <c r="AQ663" s="117">
        <v>202164</v>
      </c>
      <c r="AR663" s="116" t="s">
        <v>123</v>
      </c>
      <c r="AS663" s="116" t="s">
        <v>123</v>
      </c>
      <c r="AT663" s="120">
        <v>0.96888888888888891</v>
      </c>
      <c r="AU663" s="126"/>
      <c r="AV663" s="126"/>
      <c r="AW663" s="112">
        <f>AVERAGE(AM$5:AM663)</f>
        <v>439.7814871016692</v>
      </c>
      <c r="AX663" s="112">
        <f>AVERAGE(AN$5:AN663)</f>
        <v>0.23672230652503792</v>
      </c>
      <c r="AY663" s="113">
        <f>AVERAGE(AO$5:AO663)</f>
        <v>263429.11077389983</v>
      </c>
      <c r="AZ663" s="113">
        <f>AVERAGE(AP$5:AP663)</f>
        <v>64119.945371775415</v>
      </c>
      <c r="BA663" s="113">
        <f>AVERAGE(AQ$5:AQ663)</f>
        <v>203369.10470409712</v>
      </c>
      <c r="BB663" s="118">
        <f>AVERAGE($AT$5:AT663)</f>
        <v>0.97729219355926589</v>
      </c>
      <c r="BC663" s="6"/>
      <c r="BD663" s="6"/>
      <c r="BE663" s="6"/>
      <c r="BF663" s="6"/>
      <c r="BG663" s="6"/>
    </row>
    <row r="664" spans="1:59" x14ac:dyDescent="0.25">
      <c r="A664" s="116">
        <v>660</v>
      </c>
      <c r="B664" s="116">
        <v>560</v>
      </c>
      <c r="C664" s="116">
        <v>44</v>
      </c>
      <c r="D664" s="116">
        <v>54</v>
      </c>
      <c r="E664" s="117">
        <v>4995.2452160984431</v>
      </c>
      <c r="F664" s="116">
        <v>428</v>
      </c>
      <c r="G664" s="116">
        <v>0</v>
      </c>
      <c r="H664" s="117">
        <v>213572</v>
      </c>
      <c r="I664" s="117">
        <v>62800</v>
      </c>
      <c r="J664" s="117">
        <v>156172</v>
      </c>
      <c r="K664" s="116" t="s">
        <v>123</v>
      </c>
      <c r="L664" s="116" t="s">
        <v>123</v>
      </c>
      <c r="M664" s="120">
        <v>0.95111111111111113</v>
      </c>
      <c r="N664" s="126"/>
      <c r="O664" s="126"/>
      <c r="P664" s="112">
        <f>AVERAGE($F$5:F664)</f>
        <v>436.36666666666667</v>
      </c>
      <c r="Q664" s="112">
        <f>AVERAGE(G$5:G664)</f>
        <v>5.1515151515151514E-2</v>
      </c>
      <c r="R664" s="113">
        <f>AVERAGE(H$5:H664)</f>
        <v>217746.96666666667</v>
      </c>
      <c r="S664" s="113">
        <f>AVERAGE(I$5:I664)</f>
        <v>63662.372727272726</v>
      </c>
      <c r="T664" s="113">
        <f>AVERAGE(J$5:J664)</f>
        <v>158642.77575757576</v>
      </c>
      <c r="U664" s="118">
        <f>AVERAGE($M$5:M664)</f>
        <v>0.96970370370370274</v>
      </c>
      <c r="AH664" s="116">
        <v>660</v>
      </c>
      <c r="AI664" s="116">
        <v>559</v>
      </c>
      <c r="AJ664" s="116">
        <v>42</v>
      </c>
      <c r="AK664" s="116">
        <v>42</v>
      </c>
      <c r="AL664" s="117">
        <v>4367.3978833420315</v>
      </c>
      <c r="AM664" s="116">
        <v>440</v>
      </c>
      <c r="AN664" s="116">
        <v>0</v>
      </c>
      <c r="AO664" s="117">
        <v>263560</v>
      </c>
      <c r="AP664" s="117">
        <v>64000</v>
      </c>
      <c r="AQ664" s="117">
        <v>203760</v>
      </c>
      <c r="AR664" s="116" t="s">
        <v>123</v>
      </c>
      <c r="AS664" s="116" t="s">
        <v>123</v>
      </c>
      <c r="AT664" s="120">
        <v>0.97777777777777775</v>
      </c>
      <c r="AU664" s="126"/>
      <c r="AV664" s="126"/>
      <c r="AW664" s="112">
        <f>AVERAGE(AM$5:AM664)</f>
        <v>439.78181818181821</v>
      </c>
      <c r="AX664" s="112">
        <f>AVERAGE(AN$5:AN664)</f>
        <v>0.23636363636363636</v>
      </c>
      <c r="AY664" s="113">
        <f>AVERAGE(AO$5:AO664)</f>
        <v>263429.30909090908</v>
      </c>
      <c r="AZ664" s="113">
        <f>AVERAGE(AP$5:AP664)</f>
        <v>64119.763636363634</v>
      </c>
      <c r="BA664" s="113">
        <f>AVERAGE(AQ$5:AQ664)</f>
        <v>203369.69696969696</v>
      </c>
      <c r="BB664" s="118">
        <f>AVERAGE($AT$5:AT664)</f>
        <v>0.97729292929293032</v>
      </c>
      <c r="BC664" s="10"/>
      <c r="BD664" s="10"/>
      <c r="BE664" s="10"/>
      <c r="BF664" s="10"/>
      <c r="BG664" s="6"/>
    </row>
    <row r="665" spans="1:59" x14ac:dyDescent="0.25">
      <c r="A665" s="116">
        <v>661</v>
      </c>
      <c r="B665" s="116">
        <v>550</v>
      </c>
      <c r="C665" s="116">
        <v>41</v>
      </c>
      <c r="D665" s="116">
        <v>41</v>
      </c>
      <c r="E665" s="117">
        <v>3185.9776324100785</v>
      </c>
      <c r="F665" s="116">
        <v>441</v>
      </c>
      <c r="G665" s="116">
        <v>0</v>
      </c>
      <c r="H665" s="117">
        <v>220059</v>
      </c>
      <c r="I665" s="117">
        <v>64100</v>
      </c>
      <c r="J665" s="117">
        <v>160059</v>
      </c>
      <c r="K665" s="116" t="s">
        <v>123</v>
      </c>
      <c r="L665" s="116" t="s">
        <v>123</v>
      </c>
      <c r="M665" s="120">
        <v>0.98</v>
      </c>
      <c r="N665" s="126"/>
      <c r="O665" s="126"/>
      <c r="P665" s="112">
        <f>AVERAGE($F$5:F665)</f>
        <v>436.37367624810895</v>
      </c>
      <c r="Q665" s="112">
        <f>AVERAGE(G$5:G665)</f>
        <v>5.1437216338880487E-2</v>
      </c>
      <c r="R665" s="113">
        <f>AVERAGE(H$5:H665)</f>
        <v>217750.46444780636</v>
      </c>
      <c r="S665" s="113">
        <f>AVERAGE(I$5:I665)</f>
        <v>63663.034795763997</v>
      </c>
      <c r="T665" s="113">
        <f>AVERAGE(J$5:J665)</f>
        <v>158644.91830559759</v>
      </c>
      <c r="U665" s="118">
        <f>AVERAGE($M$5:M665)</f>
        <v>0.96971928055135226</v>
      </c>
      <c r="AH665" s="116">
        <v>661</v>
      </c>
      <c r="AI665" s="116">
        <v>463</v>
      </c>
      <c r="AJ665" s="116">
        <v>34</v>
      </c>
      <c r="AK665" s="116">
        <v>39</v>
      </c>
      <c r="AL665" s="117">
        <v>3176.1862254825041</v>
      </c>
      <c r="AM665" s="116">
        <v>443</v>
      </c>
      <c r="AN665" s="116">
        <v>0</v>
      </c>
      <c r="AO665" s="117">
        <v>265357</v>
      </c>
      <c r="AP665" s="117">
        <v>64300</v>
      </c>
      <c r="AQ665" s="117">
        <v>204957</v>
      </c>
      <c r="AR665" s="116" t="s">
        <v>123</v>
      </c>
      <c r="AS665" s="116" t="s">
        <v>123</v>
      </c>
      <c r="AT665" s="120">
        <v>0.98444444444444446</v>
      </c>
      <c r="AU665" s="126"/>
      <c r="AV665" s="126"/>
      <c r="AW665" s="112">
        <f>AVERAGE(AM$5:AM665)</f>
        <v>439.78668683812407</v>
      </c>
      <c r="AX665" s="112">
        <f>AVERAGE(AN$5:AN665)</f>
        <v>0.23600605143721634</v>
      </c>
      <c r="AY665" s="113">
        <f>AVERAGE(AO$5:AO665)</f>
        <v>263432.22541603632</v>
      </c>
      <c r="AZ665" s="113">
        <f>AVERAGE(AP$5:AP665)</f>
        <v>64120.036308623297</v>
      </c>
      <c r="BA665" s="113">
        <f>AVERAGE(AQ$5:AQ665)</f>
        <v>203372.09833585477</v>
      </c>
      <c r="BB665" s="118">
        <f>AVERAGE($AT$5:AT665)</f>
        <v>0.97730374852916557</v>
      </c>
      <c r="BC665" s="6"/>
      <c r="BD665" s="6"/>
      <c r="BE665" s="6"/>
      <c r="BF665" s="6"/>
      <c r="BG665" s="10"/>
    </row>
    <row r="666" spans="1:59" x14ac:dyDescent="0.25">
      <c r="A666" s="116">
        <v>662</v>
      </c>
      <c r="B666" s="116">
        <v>548</v>
      </c>
      <c r="C666" s="116">
        <v>47</v>
      </c>
      <c r="D666" s="116">
        <v>46</v>
      </c>
      <c r="E666" s="117">
        <v>4071.5894169318858</v>
      </c>
      <c r="F666" s="116">
        <v>436</v>
      </c>
      <c r="G666" s="116">
        <v>0</v>
      </c>
      <c r="H666" s="117">
        <v>217564</v>
      </c>
      <c r="I666" s="117">
        <v>63600</v>
      </c>
      <c r="J666" s="117">
        <v>158564</v>
      </c>
      <c r="K666" s="116" t="s">
        <v>123</v>
      </c>
      <c r="L666" s="116" t="s">
        <v>123</v>
      </c>
      <c r="M666" s="120">
        <v>0.96888888888888891</v>
      </c>
      <c r="N666" s="126"/>
      <c r="O666" s="126"/>
      <c r="P666" s="112">
        <f>AVERAGE($F$5:F666)</f>
        <v>436.37311178247734</v>
      </c>
      <c r="Q666" s="112">
        <f>AVERAGE(G$5:G666)</f>
        <v>5.1359516616314202E-2</v>
      </c>
      <c r="R666" s="113">
        <f>AVERAGE(H$5:H666)</f>
        <v>217750.1827794562</v>
      </c>
      <c r="S666" s="113">
        <f>AVERAGE(I$5:I666)</f>
        <v>63662.939577039273</v>
      </c>
      <c r="T666" s="113">
        <f>AVERAGE(J$5:J666)</f>
        <v>158644.79607250754</v>
      </c>
      <c r="U666" s="118">
        <f>AVERAGE($M$5:M666)</f>
        <v>0.96971802618328207</v>
      </c>
      <c r="AH666" s="116">
        <v>662</v>
      </c>
      <c r="AI666" s="116">
        <v>526</v>
      </c>
      <c r="AJ666" s="116">
        <v>32</v>
      </c>
      <c r="AK666" s="116">
        <v>43</v>
      </c>
      <c r="AL666" s="117">
        <v>2788.8151762412426</v>
      </c>
      <c r="AM666" s="116">
        <v>439</v>
      </c>
      <c r="AN666" s="116">
        <v>0</v>
      </c>
      <c r="AO666" s="117">
        <v>262961</v>
      </c>
      <c r="AP666" s="117">
        <v>63900</v>
      </c>
      <c r="AQ666" s="117">
        <v>203361</v>
      </c>
      <c r="AR666" s="116" t="s">
        <v>123</v>
      </c>
      <c r="AS666" s="116" t="s">
        <v>123</v>
      </c>
      <c r="AT666" s="120">
        <v>0.97555555555555551</v>
      </c>
      <c r="AU666" s="126"/>
      <c r="AV666" s="126"/>
      <c r="AW666" s="112">
        <f>AVERAGE(AM$5:AM666)</f>
        <v>439.785498489426</v>
      </c>
      <c r="AX666" s="112">
        <f>AVERAGE(AN$5:AN666)</f>
        <v>0.23564954682779457</v>
      </c>
      <c r="AY666" s="113">
        <f>AVERAGE(AO$5:AO666)</f>
        <v>263431.51359516615</v>
      </c>
      <c r="AZ666" s="113">
        <f>AVERAGE(AP$5:AP666)</f>
        <v>64119.703927492446</v>
      </c>
      <c r="BA666" s="113">
        <f>AVERAGE(AQ$5:AQ666)</f>
        <v>203372.08157099699</v>
      </c>
      <c r="BB666" s="118">
        <f>AVERAGE($AT$5:AT666)</f>
        <v>0.97730110775428081</v>
      </c>
    </row>
    <row r="667" spans="1:59" x14ac:dyDescent="0.25">
      <c r="A667" s="116">
        <v>663</v>
      </c>
      <c r="B667" s="116">
        <v>608</v>
      </c>
      <c r="C667" s="116">
        <v>40</v>
      </c>
      <c r="D667" s="116">
        <v>44</v>
      </c>
      <c r="E667" s="117">
        <v>4419.4983222160845</v>
      </c>
      <c r="F667" s="116">
        <v>438</v>
      </c>
      <c r="G667" s="116">
        <v>0</v>
      </c>
      <c r="H667" s="117">
        <v>218562</v>
      </c>
      <c r="I667" s="117">
        <v>63800</v>
      </c>
      <c r="J667" s="117">
        <v>159162</v>
      </c>
      <c r="K667" s="116" t="s">
        <v>123</v>
      </c>
      <c r="L667" s="116" t="s">
        <v>123</v>
      </c>
      <c r="M667" s="120">
        <v>0.97333333333333338</v>
      </c>
      <c r="N667" s="126"/>
      <c r="O667" s="126"/>
      <c r="P667" s="112">
        <f>AVERAGE($F$5:F667)</f>
        <v>436.37556561085972</v>
      </c>
      <c r="Q667" s="112">
        <f>AVERAGE(G$5:G667)</f>
        <v>5.128205128205128E-2</v>
      </c>
      <c r="R667" s="113">
        <f>AVERAGE(H$5:H667)</f>
        <v>217751.407239819</v>
      </c>
      <c r="S667" s="113">
        <f>AVERAGE(I$5:I667)</f>
        <v>63663.14630467572</v>
      </c>
      <c r="T667" s="113">
        <f>AVERAGE(J$5:J667)</f>
        <v>158645.57616892911</v>
      </c>
      <c r="U667" s="118">
        <f>AVERAGE($M$5:M667)</f>
        <v>0.96972347913524293</v>
      </c>
      <c r="AH667" s="116">
        <v>663</v>
      </c>
      <c r="AI667" s="116">
        <v>538</v>
      </c>
      <c r="AJ667" s="116">
        <v>42</v>
      </c>
      <c r="AK667" s="116">
        <v>46</v>
      </c>
      <c r="AL667" s="117">
        <v>3661.2474695407491</v>
      </c>
      <c r="AM667" s="116">
        <v>436</v>
      </c>
      <c r="AN667" s="116">
        <v>0</v>
      </c>
      <c r="AO667" s="117">
        <v>261164</v>
      </c>
      <c r="AP667" s="117">
        <v>63600</v>
      </c>
      <c r="AQ667" s="117">
        <v>202164</v>
      </c>
      <c r="AR667" s="116" t="s">
        <v>123</v>
      </c>
      <c r="AS667" s="116" t="s">
        <v>123</v>
      </c>
      <c r="AT667" s="120">
        <v>0.96888888888888891</v>
      </c>
      <c r="AU667" s="126"/>
      <c r="AV667" s="126"/>
      <c r="AW667" s="112">
        <f>AVERAGE(AM$5:AM667)</f>
        <v>439.77978883861238</v>
      </c>
      <c r="AX667" s="112">
        <f>AVERAGE(AN$5:AN667)</f>
        <v>0.23529411764705882</v>
      </c>
      <c r="AY667" s="113">
        <f>AVERAGE(AO$5:AO667)</f>
        <v>263428.09351432882</v>
      </c>
      <c r="AZ667" s="113">
        <f>AVERAGE(AP$5:AP667)</f>
        <v>64118.920060331824</v>
      </c>
      <c r="BA667" s="113">
        <f>AVERAGE(AQ$5:AQ667)</f>
        <v>203370.25942684765</v>
      </c>
      <c r="BB667" s="118">
        <f>AVERAGE($AT$5:AT667)</f>
        <v>0.97728841964136159</v>
      </c>
      <c r="BC667" s="6"/>
      <c r="BD667" s="6"/>
      <c r="BE667" s="6"/>
      <c r="BF667" s="6"/>
      <c r="BG667" s="6"/>
    </row>
    <row r="668" spans="1:59" x14ac:dyDescent="0.25">
      <c r="A668" s="116">
        <v>664</v>
      </c>
      <c r="B668" s="116">
        <v>558</v>
      </c>
      <c r="C668" s="116">
        <v>46</v>
      </c>
      <c r="D668" s="116">
        <v>38</v>
      </c>
      <c r="E668" s="117">
        <v>3673.1820125293466</v>
      </c>
      <c r="F668" s="116">
        <v>444</v>
      </c>
      <c r="G668" s="116">
        <v>0</v>
      </c>
      <c r="H668" s="117">
        <v>221556</v>
      </c>
      <c r="I668" s="117">
        <v>64400</v>
      </c>
      <c r="J668" s="117">
        <v>160956</v>
      </c>
      <c r="K668" s="116" t="s">
        <v>123</v>
      </c>
      <c r="L668" s="116" t="s">
        <v>123</v>
      </c>
      <c r="M668" s="120">
        <v>0.98666666666666669</v>
      </c>
      <c r="N668" s="126"/>
      <c r="O668" s="126"/>
      <c r="P668" s="112">
        <f>AVERAGE($F$5:F668)</f>
        <v>436.38704819277109</v>
      </c>
      <c r="Q668" s="112">
        <f>AVERAGE(G$5:G668)</f>
        <v>5.1204819277108432E-2</v>
      </c>
      <c r="R668" s="113">
        <f>AVERAGE(H$5:H668)</f>
        <v>217757.13704819276</v>
      </c>
      <c r="S668" s="113">
        <f>AVERAGE(I$5:I668)</f>
        <v>63664.256024096387</v>
      </c>
      <c r="T668" s="113">
        <f>AVERAGE(J$5:J668)</f>
        <v>158649.05572289156</v>
      </c>
      <c r="U668" s="118">
        <f>AVERAGE($M$5:M668)</f>
        <v>0.96974899598393483</v>
      </c>
      <c r="AH668" s="116">
        <v>664</v>
      </c>
      <c r="AI668" s="116">
        <v>482</v>
      </c>
      <c r="AJ668" s="116">
        <v>41</v>
      </c>
      <c r="AK668" s="116">
        <v>35</v>
      </c>
      <c r="AL668" s="117">
        <v>4833.5193885207564</v>
      </c>
      <c r="AM668" s="116">
        <v>447</v>
      </c>
      <c r="AN668" s="116">
        <v>0</v>
      </c>
      <c r="AO668" s="117">
        <v>267753</v>
      </c>
      <c r="AP668" s="117">
        <v>64700</v>
      </c>
      <c r="AQ668" s="117">
        <v>206553</v>
      </c>
      <c r="AR668" s="116" t="s">
        <v>123</v>
      </c>
      <c r="AS668" s="116" t="s">
        <v>123</v>
      </c>
      <c r="AT668" s="120">
        <v>0.99333333333333329</v>
      </c>
      <c r="AU668" s="126"/>
      <c r="AV668" s="126"/>
      <c r="AW668" s="112">
        <f>AVERAGE(AM$5:AM668)</f>
        <v>439.79066265060243</v>
      </c>
      <c r="AX668" s="112">
        <f>AVERAGE(AN$5:AN668)</f>
        <v>0.23493975903614459</v>
      </c>
      <c r="AY668" s="113">
        <f>AVERAGE(AO$5:AO668)</f>
        <v>263434.60692771082</v>
      </c>
      <c r="AZ668" s="113">
        <f>AVERAGE(AP$5:AP668)</f>
        <v>64119.795180722889</v>
      </c>
      <c r="BA668" s="113">
        <f>AVERAGE(AQ$5:AQ668)</f>
        <v>203375.05271084336</v>
      </c>
      <c r="BB668" s="118">
        <f>AVERAGE($AT$5:AT668)</f>
        <v>0.97731258366800622</v>
      </c>
      <c r="BC668" s="10"/>
      <c r="BD668" s="10"/>
      <c r="BE668" s="10"/>
      <c r="BF668" s="10"/>
      <c r="BG668" s="6"/>
    </row>
    <row r="669" spans="1:59" x14ac:dyDescent="0.25">
      <c r="A669" s="116">
        <v>665</v>
      </c>
      <c r="B669" s="116">
        <v>526</v>
      </c>
      <c r="C669" s="116">
        <v>31</v>
      </c>
      <c r="D669" s="116">
        <v>48</v>
      </c>
      <c r="E669" s="117">
        <v>2585.0796207321473</v>
      </c>
      <c r="F669" s="116">
        <v>434</v>
      </c>
      <c r="G669" s="116">
        <v>0</v>
      </c>
      <c r="H669" s="117">
        <v>216566</v>
      </c>
      <c r="I669" s="117">
        <v>63400</v>
      </c>
      <c r="J669" s="117">
        <v>157966</v>
      </c>
      <c r="K669" s="116" t="s">
        <v>123</v>
      </c>
      <c r="L669" s="116" t="s">
        <v>123</v>
      </c>
      <c r="M669" s="120">
        <v>0.96444444444444444</v>
      </c>
      <c r="N669" s="126"/>
      <c r="O669" s="126"/>
      <c r="P669" s="112">
        <f>AVERAGE($F$5:F669)</f>
        <v>436.38345864661653</v>
      </c>
      <c r="Q669" s="112">
        <f>AVERAGE(G$5:G669)</f>
        <v>5.1127819548872182E-2</v>
      </c>
      <c r="R669" s="113">
        <f>AVERAGE(H$5:H669)</f>
        <v>217755.34586466165</v>
      </c>
      <c r="S669" s="113">
        <f>AVERAGE(I$5:I669)</f>
        <v>63663.858646616543</v>
      </c>
      <c r="T669" s="113">
        <f>AVERAGE(J$5:J669)</f>
        <v>158648.02857142859</v>
      </c>
      <c r="U669" s="118">
        <f>AVERAGE($M$5:M669)</f>
        <v>0.96974101921470246</v>
      </c>
      <c r="AH669" s="116">
        <v>665</v>
      </c>
      <c r="AI669" s="116">
        <v>492</v>
      </c>
      <c r="AJ669" s="116">
        <v>31</v>
      </c>
      <c r="AK669" s="116">
        <v>44</v>
      </c>
      <c r="AL669" s="117">
        <v>2368.2878140738799</v>
      </c>
      <c r="AM669" s="116">
        <v>438</v>
      </c>
      <c r="AN669" s="116">
        <v>0</v>
      </c>
      <c r="AO669" s="117">
        <v>262362</v>
      </c>
      <c r="AP669" s="117">
        <v>63800</v>
      </c>
      <c r="AQ669" s="117">
        <v>202962</v>
      </c>
      <c r="AR669" s="116" t="s">
        <v>123</v>
      </c>
      <c r="AS669" s="116" t="s">
        <v>123</v>
      </c>
      <c r="AT669" s="120">
        <v>0.97333333333333338</v>
      </c>
      <c r="AU669" s="126"/>
      <c r="AV669" s="126"/>
      <c r="AW669" s="112">
        <f>AVERAGE(AM$5:AM669)</f>
        <v>439.78796992481205</v>
      </c>
      <c r="AX669" s="112">
        <f>AVERAGE(AN$5:AN669)</f>
        <v>0.23458646616541354</v>
      </c>
      <c r="AY669" s="113">
        <f>AVERAGE(AO$5:AO669)</f>
        <v>263432.99398496241</v>
      </c>
      <c r="AZ669" s="113">
        <f>AVERAGE(AP$5:AP669)</f>
        <v>64119.314285714288</v>
      </c>
      <c r="BA669" s="113">
        <f>AVERAGE(AQ$5:AQ669)</f>
        <v>203374.43157894738</v>
      </c>
      <c r="BB669" s="118">
        <f>AVERAGE($AT$5:AT669)</f>
        <v>0.97730659983291646</v>
      </c>
      <c r="BC669" s="6"/>
      <c r="BD669" s="6"/>
      <c r="BE669" s="6"/>
      <c r="BF669" s="6"/>
      <c r="BG669" s="10"/>
    </row>
    <row r="670" spans="1:59" x14ac:dyDescent="0.25">
      <c r="A670" s="116">
        <v>666</v>
      </c>
      <c r="B670" s="116">
        <v>533</v>
      </c>
      <c r="C670" s="116">
        <v>33</v>
      </c>
      <c r="D670" s="116">
        <v>51</v>
      </c>
      <c r="E670" s="117">
        <v>3254.4389717196627</v>
      </c>
      <c r="F670" s="116">
        <v>431</v>
      </c>
      <c r="G670" s="116">
        <v>0</v>
      </c>
      <c r="H670" s="117">
        <v>215069</v>
      </c>
      <c r="I670" s="117">
        <v>63100</v>
      </c>
      <c r="J670" s="117">
        <v>157069</v>
      </c>
      <c r="K670" s="116" t="s">
        <v>123</v>
      </c>
      <c r="L670" s="116" t="s">
        <v>123</v>
      </c>
      <c r="M670" s="120">
        <v>0.95777777777777773</v>
      </c>
      <c r="N670" s="126"/>
      <c r="O670" s="126"/>
      <c r="P670" s="112">
        <f>AVERAGE($F$5:F670)</f>
        <v>436.37537537537537</v>
      </c>
      <c r="Q670" s="112">
        <f>AVERAGE(G$5:G670)</f>
        <v>5.1051051051051052E-2</v>
      </c>
      <c r="R670" s="113">
        <f>AVERAGE(H$5:H670)</f>
        <v>217751.31231231231</v>
      </c>
      <c r="S670" s="113">
        <f>AVERAGE(I$5:I670)</f>
        <v>63663.012012012012</v>
      </c>
      <c r="T670" s="113">
        <f>AVERAGE(J$5:J670)</f>
        <v>158645.65765765766</v>
      </c>
      <c r="U670" s="118">
        <f>AVERAGE($M$5:M670)</f>
        <v>0.96972305638972212</v>
      </c>
      <c r="AH670" s="116">
        <v>666</v>
      </c>
      <c r="AI670" s="116">
        <v>573</v>
      </c>
      <c r="AJ670" s="116">
        <v>39</v>
      </c>
      <c r="AK670" s="116">
        <v>47</v>
      </c>
      <c r="AL670" s="117">
        <v>4515.9580138776491</v>
      </c>
      <c r="AM670" s="116">
        <v>435</v>
      </c>
      <c r="AN670" s="116">
        <v>0</v>
      </c>
      <c r="AO670" s="117">
        <v>260565</v>
      </c>
      <c r="AP670" s="117">
        <v>63500</v>
      </c>
      <c r="AQ670" s="117">
        <v>201765</v>
      </c>
      <c r="AR670" s="116" t="s">
        <v>123</v>
      </c>
      <c r="AS670" s="116" t="s">
        <v>123</v>
      </c>
      <c r="AT670" s="120">
        <v>0.96666666666666667</v>
      </c>
      <c r="AU670" s="126"/>
      <c r="AV670" s="126"/>
      <c r="AW670" s="112">
        <f>AVERAGE(AM$5:AM670)</f>
        <v>439.78078078078079</v>
      </c>
      <c r="AX670" s="112">
        <f>AVERAGE(AN$5:AN670)</f>
        <v>0.23423423423423423</v>
      </c>
      <c r="AY670" s="113">
        <f>AVERAGE(AO$5:AO670)</f>
        <v>263428.68768768769</v>
      </c>
      <c r="AZ670" s="113">
        <f>AVERAGE(AP$5:AP670)</f>
        <v>64118.384384384386</v>
      </c>
      <c r="BA670" s="113">
        <f>AVERAGE(AQ$5:AQ670)</f>
        <v>203372.01501501503</v>
      </c>
      <c r="BB670" s="118">
        <f>AVERAGE($AT$5:AT670)</f>
        <v>0.97729062395729149</v>
      </c>
    </row>
    <row r="671" spans="1:59" x14ac:dyDescent="0.25">
      <c r="A671" s="116">
        <v>667</v>
      </c>
      <c r="B671" s="116">
        <v>527</v>
      </c>
      <c r="C671" s="116">
        <v>36</v>
      </c>
      <c r="D671" s="116">
        <v>51</v>
      </c>
      <c r="E671" s="117">
        <v>2274.3780560606756</v>
      </c>
      <c r="F671" s="116">
        <v>431</v>
      </c>
      <c r="G671" s="116">
        <v>0</v>
      </c>
      <c r="H671" s="117">
        <v>215069</v>
      </c>
      <c r="I671" s="117">
        <v>63100</v>
      </c>
      <c r="J671" s="117">
        <v>157069</v>
      </c>
      <c r="K671" s="116" t="s">
        <v>123</v>
      </c>
      <c r="L671" s="116" t="s">
        <v>123</v>
      </c>
      <c r="M671" s="120">
        <v>0.95777777777777773</v>
      </c>
      <c r="N671" s="126"/>
      <c r="O671" s="126"/>
      <c r="P671" s="112">
        <f>AVERAGE($F$5:F671)</f>
        <v>436.36731634182911</v>
      </c>
      <c r="Q671" s="112">
        <f>AVERAGE(G$5:G671)</f>
        <v>5.0974512743628186E-2</v>
      </c>
      <c r="R671" s="113">
        <f>AVERAGE(H$5:H671)</f>
        <v>217747.29085457273</v>
      </c>
      <c r="S671" s="113">
        <f>AVERAGE(I$5:I671)</f>
        <v>63662.167916041981</v>
      </c>
      <c r="T671" s="113">
        <f>AVERAGE(J$5:J671)</f>
        <v>158643.29385307347</v>
      </c>
      <c r="U671" s="118">
        <f>AVERAGE($M$5:M671)</f>
        <v>0.969705147426286</v>
      </c>
      <c r="AH671" s="116">
        <v>667</v>
      </c>
      <c r="AI671" s="116">
        <v>482</v>
      </c>
      <c r="AJ671" s="116">
        <v>35</v>
      </c>
      <c r="AK671" s="116">
        <v>44</v>
      </c>
      <c r="AL671" s="117">
        <v>3351.9500285814702</v>
      </c>
      <c r="AM671" s="116">
        <v>438</v>
      </c>
      <c r="AN671" s="116">
        <v>0</v>
      </c>
      <c r="AO671" s="117">
        <v>262362</v>
      </c>
      <c r="AP671" s="117">
        <v>63800</v>
      </c>
      <c r="AQ671" s="117">
        <v>202962</v>
      </c>
      <c r="AR671" s="116" t="s">
        <v>123</v>
      </c>
      <c r="AS671" s="116" t="s">
        <v>123</v>
      </c>
      <c r="AT671" s="120">
        <v>0.97333333333333338</v>
      </c>
      <c r="AU671" s="126"/>
      <c r="AV671" s="126"/>
      <c r="AW671" s="112">
        <f>AVERAGE(AM$5:AM671)</f>
        <v>439.77811094452773</v>
      </c>
      <c r="AX671" s="112">
        <f>AVERAGE(AN$5:AN671)</f>
        <v>0.23388305847076463</v>
      </c>
      <c r="AY671" s="113">
        <f>AVERAGE(AO$5:AO671)</f>
        <v>263427.08845577209</v>
      </c>
      <c r="AZ671" s="113">
        <f>AVERAGE(AP$5:AP671)</f>
        <v>64117.907046476765</v>
      </c>
      <c r="BA671" s="113">
        <f>AVERAGE(AQ$5:AQ671)</f>
        <v>203371.40029985007</v>
      </c>
      <c r="BB671" s="118">
        <f>AVERAGE($AT$5:AT671)</f>
        <v>0.97728469098784032</v>
      </c>
      <c r="BC671" s="6"/>
      <c r="BD671" s="6"/>
      <c r="BE671" s="6"/>
      <c r="BF671" s="6"/>
      <c r="BG671" s="6"/>
    </row>
    <row r="672" spans="1:59" x14ac:dyDescent="0.25">
      <c r="A672" s="116">
        <v>668</v>
      </c>
      <c r="B672" s="116">
        <v>473</v>
      </c>
      <c r="C672" s="116">
        <v>34</v>
      </c>
      <c r="D672" s="116">
        <v>47</v>
      </c>
      <c r="E672" s="117">
        <v>4538.7622291609223</v>
      </c>
      <c r="F672" s="116">
        <v>435</v>
      </c>
      <c r="G672" s="116">
        <v>0</v>
      </c>
      <c r="H672" s="117">
        <v>217065</v>
      </c>
      <c r="I672" s="117">
        <v>63500</v>
      </c>
      <c r="J672" s="117">
        <v>158265</v>
      </c>
      <c r="K672" s="116" t="s">
        <v>123</v>
      </c>
      <c r="L672" s="116" t="s">
        <v>123</v>
      </c>
      <c r="M672" s="120">
        <v>0.96666666666666667</v>
      </c>
      <c r="N672" s="126"/>
      <c r="O672" s="126"/>
      <c r="P672" s="112">
        <f>AVERAGE($F$5:F672)</f>
        <v>436.36526946107784</v>
      </c>
      <c r="Q672" s="112">
        <f>AVERAGE(G$5:G672)</f>
        <v>5.089820359281437E-2</v>
      </c>
      <c r="R672" s="113">
        <f>AVERAGE(H$5:H672)</f>
        <v>217746.26946107784</v>
      </c>
      <c r="S672" s="113">
        <f>AVERAGE(I$5:I672)</f>
        <v>63661.925149700597</v>
      </c>
      <c r="T672" s="113">
        <f>AVERAGE(J$5:J672)</f>
        <v>158642.72754491019</v>
      </c>
      <c r="U672" s="118">
        <f>AVERAGE($M$5:M672)</f>
        <v>0.96970059880239434</v>
      </c>
      <c r="AH672" s="116">
        <v>668</v>
      </c>
      <c r="AI672" s="116">
        <v>477</v>
      </c>
      <c r="AJ672" s="116">
        <v>36</v>
      </c>
      <c r="AK672" s="116">
        <v>43</v>
      </c>
      <c r="AL672" s="117">
        <v>4602.2653918392634</v>
      </c>
      <c r="AM672" s="116">
        <v>439</v>
      </c>
      <c r="AN672" s="116">
        <v>0</v>
      </c>
      <c r="AO672" s="117">
        <v>262961</v>
      </c>
      <c r="AP672" s="117">
        <v>63900</v>
      </c>
      <c r="AQ672" s="117">
        <v>203361</v>
      </c>
      <c r="AR672" s="116" t="s">
        <v>123</v>
      </c>
      <c r="AS672" s="116" t="s">
        <v>123</v>
      </c>
      <c r="AT672" s="120">
        <v>0.97555555555555551</v>
      </c>
      <c r="AU672" s="126"/>
      <c r="AV672" s="126"/>
      <c r="AW672" s="112">
        <f>AVERAGE(AM$5:AM672)</f>
        <v>439.77694610778445</v>
      </c>
      <c r="AX672" s="112">
        <f>AVERAGE(AN$5:AN672)</f>
        <v>0.23353293413173654</v>
      </c>
      <c r="AY672" s="113">
        <f>AVERAGE(AO$5:AO672)</f>
        <v>263426.39071856288</v>
      </c>
      <c r="AZ672" s="113">
        <f>AVERAGE(AP$5:AP672)</f>
        <v>64117.580838323353</v>
      </c>
      <c r="BA672" s="113">
        <f>AVERAGE(AQ$5:AQ672)</f>
        <v>203371.38473053894</v>
      </c>
      <c r="BB672" s="118">
        <f>AVERAGE($AT$5:AT672)</f>
        <v>0.97728210246174407</v>
      </c>
      <c r="BC672" s="10"/>
      <c r="BD672" s="10"/>
      <c r="BE672" s="10"/>
      <c r="BF672" s="10"/>
      <c r="BG672" s="6"/>
    </row>
    <row r="673" spans="1:59" x14ac:dyDescent="0.25">
      <c r="A673" s="116">
        <v>669</v>
      </c>
      <c r="B673" s="116">
        <v>566</v>
      </c>
      <c r="C673" s="116">
        <v>43</v>
      </c>
      <c r="D673" s="116">
        <v>41</v>
      </c>
      <c r="E673" s="117">
        <v>3311.1035906233883</v>
      </c>
      <c r="F673" s="116">
        <v>441</v>
      </c>
      <c r="G673" s="116">
        <v>0</v>
      </c>
      <c r="H673" s="117">
        <v>220059</v>
      </c>
      <c r="I673" s="117">
        <v>64100</v>
      </c>
      <c r="J673" s="117">
        <v>160059</v>
      </c>
      <c r="K673" s="116" t="s">
        <v>123</v>
      </c>
      <c r="L673" s="116" t="s">
        <v>123</v>
      </c>
      <c r="M673" s="120">
        <v>0.98</v>
      </c>
      <c r="N673" s="126"/>
      <c r="O673" s="126"/>
      <c r="P673" s="112">
        <f>AVERAGE($F$5:F673)</f>
        <v>436.37219730941706</v>
      </c>
      <c r="Q673" s="112">
        <f>AVERAGE(G$5:G673)</f>
        <v>5.0822122571001493E-2</v>
      </c>
      <c r="R673" s="113">
        <f>AVERAGE(H$5:H673)</f>
        <v>217749.72645739911</v>
      </c>
      <c r="S673" s="113">
        <f>AVERAGE(I$5:I673)</f>
        <v>63662.579970104634</v>
      </c>
      <c r="T673" s="113">
        <f>AVERAGE(J$5:J673)</f>
        <v>158644.84454409566</v>
      </c>
      <c r="U673" s="118">
        <f>AVERAGE($M$5:M673)</f>
        <v>0.9697159940209259</v>
      </c>
      <c r="AH673" s="116">
        <v>669</v>
      </c>
      <c r="AI673" s="116">
        <v>544</v>
      </c>
      <c r="AJ673" s="116">
        <v>42</v>
      </c>
      <c r="AK673" s="116">
        <v>41</v>
      </c>
      <c r="AL673" s="117">
        <v>2950.8724077631359</v>
      </c>
      <c r="AM673" s="116">
        <v>441</v>
      </c>
      <c r="AN673" s="116">
        <v>0</v>
      </c>
      <c r="AO673" s="117">
        <v>264159</v>
      </c>
      <c r="AP673" s="117">
        <v>64100</v>
      </c>
      <c r="AQ673" s="117">
        <v>204159</v>
      </c>
      <c r="AR673" s="116" t="s">
        <v>123</v>
      </c>
      <c r="AS673" s="116" t="s">
        <v>123</v>
      </c>
      <c r="AT673" s="120">
        <v>0.98</v>
      </c>
      <c r="AU673" s="126"/>
      <c r="AV673" s="126"/>
      <c r="AW673" s="112">
        <f>AVERAGE(AM$5:AM673)</f>
        <v>439.77877428998505</v>
      </c>
      <c r="AX673" s="112">
        <f>AVERAGE(AN$5:AN673)</f>
        <v>0.23318385650224216</v>
      </c>
      <c r="AY673" s="113">
        <f>AVERAGE(AO$5:AO673)</f>
        <v>263427.48579970107</v>
      </c>
      <c r="AZ673" s="113">
        <f>AVERAGE(AP$5:AP673)</f>
        <v>64117.554559043347</v>
      </c>
      <c r="BA673" s="113">
        <f>AVERAGE(AQ$5:AQ673)</f>
        <v>203372.56203288489</v>
      </c>
      <c r="BB673" s="118">
        <f>AVERAGE($AT$5:AT673)</f>
        <v>0.97728616508885657</v>
      </c>
      <c r="BC673" s="6"/>
      <c r="BD673" s="6"/>
      <c r="BE673" s="6"/>
      <c r="BF673" s="6"/>
      <c r="BG673" s="10"/>
    </row>
    <row r="674" spans="1:59" x14ac:dyDescent="0.25">
      <c r="A674" s="116">
        <v>670</v>
      </c>
      <c r="B674" s="116">
        <v>641</v>
      </c>
      <c r="C674" s="116">
        <v>31</v>
      </c>
      <c r="D674" s="116">
        <v>55</v>
      </c>
      <c r="E674" s="117">
        <v>2614.6668920356788</v>
      </c>
      <c r="F674" s="116">
        <v>427</v>
      </c>
      <c r="G674" s="116">
        <v>0</v>
      </c>
      <c r="H674" s="117">
        <v>213073</v>
      </c>
      <c r="I674" s="117">
        <v>62700</v>
      </c>
      <c r="J674" s="117">
        <v>155873</v>
      </c>
      <c r="K674" s="116" t="s">
        <v>123</v>
      </c>
      <c r="L674" s="116" t="s">
        <v>123</v>
      </c>
      <c r="M674" s="120">
        <v>0.94888888888888889</v>
      </c>
      <c r="N674" s="126"/>
      <c r="O674" s="126"/>
      <c r="P674" s="112">
        <f>AVERAGE($F$5:F674)</f>
        <v>436.35820895522386</v>
      </c>
      <c r="Q674" s="112">
        <f>AVERAGE(G$5:G674)</f>
        <v>5.0746268656716415E-2</v>
      </c>
      <c r="R674" s="113">
        <f>AVERAGE(H$5:H674)</f>
        <v>217742.74626865672</v>
      </c>
      <c r="S674" s="113">
        <f>AVERAGE(I$5:I674)</f>
        <v>63661.143283582089</v>
      </c>
      <c r="T674" s="113">
        <f>AVERAGE(J$5:J674)</f>
        <v>158640.70746268658</v>
      </c>
      <c r="U674" s="118">
        <f>AVERAGE($M$5:M674)</f>
        <v>0.96968490878938551</v>
      </c>
      <c r="AH674" s="116">
        <v>670</v>
      </c>
      <c r="AI674" s="116">
        <v>511</v>
      </c>
      <c r="AJ674" s="116">
        <v>36</v>
      </c>
      <c r="AK674" s="116">
        <v>52</v>
      </c>
      <c r="AL674" s="117">
        <v>2878.4420266993602</v>
      </c>
      <c r="AM674" s="116">
        <v>430</v>
      </c>
      <c r="AN674" s="116">
        <v>0</v>
      </c>
      <c r="AO674" s="117">
        <v>257570</v>
      </c>
      <c r="AP674" s="117">
        <v>63000</v>
      </c>
      <c r="AQ674" s="117">
        <v>199770</v>
      </c>
      <c r="AR674" s="116" t="s">
        <v>123</v>
      </c>
      <c r="AS674" s="116" t="s">
        <v>123</v>
      </c>
      <c r="AT674" s="120">
        <v>0.9555555555555556</v>
      </c>
      <c r="AU674" s="126"/>
      <c r="AV674" s="126"/>
      <c r="AW674" s="112">
        <f>AVERAGE(AM$5:AM674)</f>
        <v>439.76417910447759</v>
      </c>
      <c r="AX674" s="112">
        <f>AVERAGE(AN$5:AN674)</f>
        <v>0.23283582089552238</v>
      </c>
      <c r="AY674" s="113">
        <f>AVERAGE(AO$5:AO674)</f>
        <v>263418.74328358209</v>
      </c>
      <c r="AZ674" s="113">
        <f>AVERAGE(AP$5:AP674)</f>
        <v>64115.886567164176</v>
      </c>
      <c r="BA674" s="113">
        <f>AVERAGE(AQ$5:AQ674)</f>
        <v>203367.18507462688</v>
      </c>
      <c r="BB674" s="118">
        <f>AVERAGE($AT$5:AT674)</f>
        <v>0.97725373134328442</v>
      </c>
    </row>
    <row r="675" spans="1:59" x14ac:dyDescent="0.25">
      <c r="A675" s="116">
        <v>671</v>
      </c>
      <c r="B675" s="116">
        <v>619</v>
      </c>
      <c r="C675" s="116">
        <v>45</v>
      </c>
      <c r="D675" s="116">
        <v>54</v>
      </c>
      <c r="E675" s="117">
        <v>2848.8938543285549</v>
      </c>
      <c r="F675" s="116">
        <v>428</v>
      </c>
      <c r="G675" s="116">
        <v>0</v>
      </c>
      <c r="H675" s="117">
        <v>213572</v>
      </c>
      <c r="I675" s="117">
        <v>62800</v>
      </c>
      <c r="J675" s="117">
        <v>156172</v>
      </c>
      <c r="K675" s="116" t="s">
        <v>123</v>
      </c>
      <c r="L675" s="116" t="s">
        <v>123</v>
      </c>
      <c r="M675" s="120">
        <v>0.95111111111111113</v>
      </c>
      <c r="N675" s="126"/>
      <c r="O675" s="126"/>
      <c r="P675" s="112">
        <f>AVERAGE($F$5:F675)</f>
        <v>436.34575260804769</v>
      </c>
      <c r="Q675" s="112">
        <f>AVERAGE(G$5:G675)</f>
        <v>5.0670640834575259E-2</v>
      </c>
      <c r="R675" s="113">
        <f>AVERAGE(H$5:H675)</f>
        <v>217736.53055141581</v>
      </c>
      <c r="S675" s="113">
        <f>AVERAGE(I$5:I675)</f>
        <v>63659.859910581225</v>
      </c>
      <c r="T675" s="113">
        <f>AVERAGE(J$5:J675)</f>
        <v>158637.02831594634</v>
      </c>
      <c r="U675" s="118">
        <f>AVERAGE($M$5:M675)</f>
        <v>0.9696572280178829</v>
      </c>
      <c r="AH675" s="116">
        <v>671</v>
      </c>
      <c r="AI675" s="116">
        <v>496</v>
      </c>
      <c r="AJ675" s="116">
        <v>37</v>
      </c>
      <c r="AK675" s="116">
        <v>36</v>
      </c>
      <c r="AL675" s="117">
        <v>4061.0121380183718</v>
      </c>
      <c r="AM675" s="116">
        <v>446</v>
      </c>
      <c r="AN675" s="116">
        <v>0</v>
      </c>
      <c r="AO675" s="117">
        <v>267154</v>
      </c>
      <c r="AP675" s="117">
        <v>64600</v>
      </c>
      <c r="AQ675" s="117">
        <v>206154</v>
      </c>
      <c r="AR675" s="116" t="s">
        <v>123</v>
      </c>
      <c r="AS675" s="116" t="s">
        <v>123</v>
      </c>
      <c r="AT675" s="120">
        <v>0.99111111111111116</v>
      </c>
      <c r="AU675" s="126"/>
      <c r="AV675" s="126"/>
      <c r="AW675" s="112">
        <f>AVERAGE(AM$5:AM675)</f>
        <v>439.77347242921013</v>
      </c>
      <c r="AX675" s="112">
        <f>AVERAGE(AN$5:AN675)</f>
        <v>0.23248882265275708</v>
      </c>
      <c r="AY675" s="113">
        <f>AVERAGE(AO$5:AO675)</f>
        <v>263424.30998509686</v>
      </c>
      <c r="AZ675" s="113">
        <f>AVERAGE(AP$5:AP675)</f>
        <v>64116.608047690017</v>
      </c>
      <c r="BA675" s="113">
        <f>AVERAGE(AQ$5:AQ675)</f>
        <v>203371.33830104323</v>
      </c>
      <c r="BB675" s="118">
        <f>AVERAGE($AT$5:AT675)</f>
        <v>0.97727438317602333</v>
      </c>
      <c r="BC675" s="6"/>
      <c r="BD675" s="6"/>
      <c r="BE675" s="6"/>
      <c r="BF675" s="6"/>
      <c r="BG675" s="6"/>
    </row>
    <row r="676" spans="1:59" x14ac:dyDescent="0.25">
      <c r="A676" s="116">
        <v>672</v>
      </c>
      <c r="B676" s="116">
        <v>530</v>
      </c>
      <c r="C676" s="116">
        <v>33</v>
      </c>
      <c r="D676" s="116">
        <v>32</v>
      </c>
      <c r="E676" s="117">
        <v>4982.0262980531534</v>
      </c>
      <c r="F676" s="116">
        <v>450</v>
      </c>
      <c r="G676" s="116">
        <v>0</v>
      </c>
      <c r="H676" s="117">
        <v>224550</v>
      </c>
      <c r="I676" s="117">
        <v>65000</v>
      </c>
      <c r="J676" s="117">
        <v>162750</v>
      </c>
      <c r="K676" s="116" t="s">
        <v>124</v>
      </c>
      <c r="L676" s="116" t="s">
        <v>123</v>
      </c>
      <c r="M676" s="120">
        <v>1</v>
      </c>
      <c r="N676" s="126"/>
      <c r="O676" s="126"/>
      <c r="P676" s="112">
        <f>AVERAGE($F$5:F676)</f>
        <v>436.36607142857144</v>
      </c>
      <c r="Q676" s="112">
        <f>AVERAGE(G$5:G676)</f>
        <v>5.0595238095238096E-2</v>
      </c>
      <c r="R676" s="113">
        <f>AVERAGE(H$5:H676)</f>
        <v>217746.66964285713</v>
      </c>
      <c r="S676" s="113">
        <f>AVERAGE(I$5:I676)</f>
        <v>63661.854166666664</v>
      </c>
      <c r="T676" s="113">
        <f>AVERAGE(J$5:J676)</f>
        <v>158643.14880952382</v>
      </c>
      <c r="U676" s="118">
        <f>AVERAGE($M$5:M676)</f>
        <v>0.96970238095238004</v>
      </c>
      <c r="AH676" s="116">
        <v>672</v>
      </c>
      <c r="AI676" s="116">
        <v>469</v>
      </c>
      <c r="AJ676" s="116">
        <v>37</v>
      </c>
      <c r="AK676" s="116">
        <v>42</v>
      </c>
      <c r="AL676" s="117">
        <v>2441.2779552460624</v>
      </c>
      <c r="AM676" s="116">
        <v>440</v>
      </c>
      <c r="AN676" s="116">
        <v>0</v>
      </c>
      <c r="AO676" s="117">
        <v>263560</v>
      </c>
      <c r="AP676" s="117">
        <v>64000</v>
      </c>
      <c r="AQ676" s="117">
        <v>203760</v>
      </c>
      <c r="AR676" s="116" t="s">
        <v>123</v>
      </c>
      <c r="AS676" s="116" t="s">
        <v>123</v>
      </c>
      <c r="AT676" s="120">
        <v>0.97777777777777775</v>
      </c>
      <c r="AU676" s="126"/>
      <c r="AV676" s="126"/>
      <c r="AW676" s="112">
        <f>AVERAGE(AM$5:AM676)</f>
        <v>439.77380952380952</v>
      </c>
      <c r="AX676" s="112">
        <f>AVERAGE(AN$5:AN676)</f>
        <v>0.23214285714285715</v>
      </c>
      <c r="AY676" s="113">
        <f>AVERAGE(AO$5:AO676)</f>
        <v>263424.51190476189</v>
      </c>
      <c r="AZ676" s="113">
        <f>AVERAGE(AP$5:AP676)</f>
        <v>64116.434523809527</v>
      </c>
      <c r="BA676" s="113">
        <f>AVERAGE(AQ$5:AQ676)</f>
        <v>203371.91666666666</v>
      </c>
      <c r="BB676" s="118">
        <f>AVERAGE($AT$5:AT676)</f>
        <v>0.97727513227513307</v>
      </c>
      <c r="BC676" s="10"/>
      <c r="BD676" s="10"/>
      <c r="BE676" s="10"/>
      <c r="BF676" s="10"/>
      <c r="BG676" s="6"/>
    </row>
    <row r="677" spans="1:59" x14ac:dyDescent="0.25">
      <c r="A677" s="116">
        <v>673</v>
      </c>
      <c r="B677" s="116">
        <v>524</v>
      </c>
      <c r="C677" s="116">
        <v>42</v>
      </c>
      <c r="D677" s="116">
        <v>26</v>
      </c>
      <c r="E677" s="117">
        <v>3143.2235525962956</v>
      </c>
      <c r="F677" s="116">
        <v>450</v>
      </c>
      <c r="G677" s="116">
        <v>6</v>
      </c>
      <c r="H677" s="117">
        <v>224550</v>
      </c>
      <c r="I677" s="117">
        <v>67994</v>
      </c>
      <c r="J677" s="117">
        <v>159156</v>
      </c>
      <c r="K677" s="116" t="s">
        <v>124</v>
      </c>
      <c r="L677" s="116" t="s">
        <v>124</v>
      </c>
      <c r="M677" s="120">
        <v>1</v>
      </c>
      <c r="N677" s="126"/>
      <c r="O677" s="126"/>
      <c r="P677" s="112">
        <f>AVERAGE($F$5:F677)</f>
        <v>436.38632986627044</v>
      </c>
      <c r="Q677" s="112">
        <f>AVERAGE(G$5:G677)</f>
        <v>5.9435364041604752E-2</v>
      </c>
      <c r="R677" s="113">
        <f>AVERAGE(H$5:H677)</f>
        <v>217756.77860326893</v>
      </c>
      <c r="S677" s="113">
        <f>AVERAGE(I$5:I677)</f>
        <v>63668.291233283802</v>
      </c>
      <c r="T677" s="113">
        <f>AVERAGE(J$5:J677)</f>
        <v>158643.91084695395</v>
      </c>
      <c r="U677" s="118">
        <f>AVERAGE($M$5:M677)</f>
        <v>0.96974739970282231</v>
      </c>
      <c r="AH677" s="116">
        <v>673</v>
      </c>
      <c r="AI677" s="116">
        <v>543</v>
      </c>
      <c r="AJ677" s="116">
        <v>39</v>
      </c>
      <c r="AK677" s="116">
        <v>49</v>
      </c>
      <c r="AL677" s="117">
        <v>4705.0578959213435</v>
      </c>
      <c r="AM677" s="116">
        <v>433</v>
      </c>
      <c r="AN677" s="116">
        <v>0</v>
      </c>
      <c r="AO677" s="117">
        <v>259367</v>
      </c>
      <c r="AP677" s="117">
        <v>63300</v>
      </c>
      <c r="AQ677" s="117">
        <v>200967</v>
      </c>
      <c r="AR677" s="116" t="s">
        <v>123</v>
      </c>
      <c r="AS677" s="116" t="s">
        <v>123</v>
      </c>
      <c r="AT677" s="120">
        <v>0.9622222222222222</v>
      </c>
      <c r="AU677" s="126"/>
      <c r="AV677" s="126"/>
      <c r="AW677" s="112">
        <f>AVERAGE(AM$5:AM677)</f>
        <v>439.76374442793463</v>
      </c>
      <c r="AX677" s="112">
        <f>AVERAGE(AN$5:AN677)</f>
        <v>0.23179791976225855</v>
      </c>
      <c r="AY677" s="113">
        <f>AVERAGE(AO$5:AO677)</f>
        <v>263418.48291233281</v>
      </c>
      <c r="AZ677" s="113">
        <f>AVERAGE(AP$5:AP677)</f>
        <v>64115.221396731053</v>
      </c>
      <c r="BA677" s="113">
        <f>AVERAGE(AQ$5:AQ677)</f>
        <v>203368.34323922734</v>
      </c>
      <c r="BB677" s="118">
        <f>AVERAGE($AT$5:AT677)</f>
        <v>0.97725276539541095</v>
      </c>
      <c r="BC677" s="6"/>
      <c r="BD677" s="6"/>
      <c r="BE677" s="6"/>
      <c r="BF677" s="6"/>
      <c r="BG677" s="10"/>
    </row>
    <row r="678" spans="1:59" x14ac:dyDescent="0.25">
      <c r="A678" s="116">
        <v>674</v>
      </c>
      <c r="B678" s="116">
        <v>546</v>
      </c>
      <c r="C678" s="116">
        <v>34</v>
      </c>
      <c r="D678" s="116">
        <v>41</v>
      </c>
      <c r="E678" s="117">
        <v>2189.3394482047611</v>
      </c>
      <c r="F678" s="116">
        <v>441</v>
      </c>
      <c r="G678" s="116">
        <v>0</v>
      </c>
      <c r="H678" s="117">
        <v>220059</v>
      </c>
      <c r="I678" s="117">
        <v>64100</v>
      </c>
      <c r="J678" s="117">
        <v>160059</v>
      </c>
      <c r="K678" s="116" t="s">
        <v>123</v>
      </c>
      <c r="L678" s="116" t="s">
        <v>123</v>
      </c>
      <c r="M678" s="120">
        <v>0.98</v>
      </c>
      <c r="N678" s="126"/>
      <c r="O678" s="126"/>
      <c r="P678" s="112">
        <f>AVERAGE($F$5:F678)</f>
        <v>436.393175074184</v>
      </c>
      <c r="Q678" s="112">
        <f>AVERAGE(G$5:G678)</f>
        <v>5.9347181008902079E-2</v>
      </c>
      <c r="R678" s="113">
        <f>AVERAGE(H$5:H678)</f>
        <v>217760.19436201779</v>
      </c>
      <c r="S678" s="113">
        <f>AVERAGE(I$5:I678)</f>
        <v>63668.931750741838</v>
      </c>
      <c r="T678" s="113">
        <f>AVERAGE(J$5:J678)</f>
        <v>158646.01038575667</v>
      </c>
      <c r="U678" s="118">
        <f>AVERAGE($M$5:M678)</f>
        <v>0.96976261127596353</v>
      </c>
      <c r="AH678" s="116">
        <v>674</v>
      </c>
      <c r="AI678" s="116">
        <v>523</v>
      </c>
      <c r="AJ678" s="116">
        <v>35</v>
      </c>
      <c r="AK678" s="116">
        <v>40</v>
      </c>
      <c r="AL678" s="117">
        <v>3237.4593362196169</v>
      </c>
      <c r="AM678" s="116">
        <v>442</v>
      </c>
      <c r="AN678" s="116">
        <v>0</v>
      </c>
      <c r="AO678" s="117">
        <v>264758</v>
      </c>
      <c r="AP678" s="117">
        <v>64200</v>
      </c>
      <c r="AQ678" s="117">
        <v>204558</v>
      </c>
      <c r="AR678" s="116" t="s">
        <v>123</v>
      </c>
      <c r="AS678" s="116" t="s">
        <v>123</v>
      </c>
      <c r="AT678" s="120">
        <v>0.98222222222222222</v>
      </c>
      <c r="AU678" s="126"/>
      <c r="AV678" s="126"/>
      <c r="AW678" s="112">
        <f>AVERAGE(AM$5:AM678)</f>
        <v>439.76706231454006</v>
      </c>
      <c r="AX678" s="112">
        <f>AVERAGE(AN$5:AN678)</f>
        <v>0.2314540059347181</v>
      </c>
      <c r="AY678" s="113">
        <f>AVERAGE(AO$5:AO678)</f>
        <v>263420.4703264095</v>
      </c>
      <c r="AZ678" s="113">
        <f>AVERAGE(AP$5:AP678)</f>
        <v>64115.347181008903</v>
      </c>
      <c r="BA678" s="113">
        <f>AVERAGE(AQ$5:AQ678)</f>
        <v>203370.10830860535</v>
      </c>
      <c r="BB678" s="118">
        <f>AVERAGE($AT$5:AT678)</f>
        <v>0.97726013847675641</v>
      </c>
    </row>
    <row r="679" spans="1:59" x14ac:dyDescent="0.25">
      <c r="A679" s="116">
        <v>675</v>
      </c>
      <c r="B679" s="116">
        <v>594</v>
      </c>
      <c r="C679" s="116">
        <v>50</v>
      </c>
      <c r="D679" s="116">
        <v>36</v>
      </c>
      <c r="E679" s="117">
        <v>3030.6668804225028</v>
      </c>
      <c r="F679" s="116">
        <v>446</v>
      </c>
      <c r="G679" s="116">
        <v>0</v>
      </c>
      <c r="H679" s="117">
        <v>222554</v>
      </c>
      <c r="I679" s="117">
        <v>64600</v>
      </c>
      <c r="J679" s="117">
        <v>161554</v>
      </c>
      <c r="K679" s="116" t="s">
        <v>123</v>
      </c>
      <c r="L679" s="116" t="s">
        <v>123</v>
      </c>
      <c r="M679" s="120">
        <v>0.99111111111111116</v>
      </c>
      <c r="N679" s="126"/>
      <c r="O679" s="126"/>
      <c r="P679" s="112">
        <f>AVERAGE($F$5:F679)</f>
        <v>436.40740740740739</v>
      </c>
      <c r="Q679" s="112">
        <f>AVERAGE(G$5:G679)</f>
        <v>5.9259259259259262E-2</v>
      </c>
      <c r="R679" s="113">
        <f>AVERAGE(H$5:H679)</f>
        <v>217767.29629629629</v>
      </c>
      <c r="S679" s="113">
        <f>AVERAGE(I$5:I679)</f>
        <v>63670.311111111114</v>
      </c>
      <c r="T679" s="113">
        <f>AVERAGE(J$5:J679)</f>
        <v>158650.31851851853</v>
      </c>
      <c r="U679" s="118">
        <f>AVERAGE($M$5:M679)</f>
        <v>0.96979423868312664</v>
      </c>
      <c r="AH679" s="116">
        <v>675</v>
      </c>
      <c r="AI679" s="116">
        <v>568</v>
      </c>
      <c r="AJ679" s="116">
        <v>45</v>
      </c>
      <c r="AK679" s="116">
        <v>51</v>
      </c>
      <c r="AL679" s="117">
        <v>3773.1131120185619</v>
      </c>
      <c r="AM679" s="116">
        <v>431</v>
      </c>
      <c r="AN679" s="116">
        <v>0</v>
      </c>
      <c r="AO679" s="117">
        <v>258169</v>
      </c>
      <c r="AP679" s="117">
        <v>63100</v>
      </c>
      <c r="AQ679" s="117">
        <v>200169</v>
      </c>
      <c r="AR679" s="116" t="s">
        <v>123</v>
      </c>
      <c r="AS679" s="116" t="s">
        <v>123</v>
      </c>
      <c r="AT679" s="120">
        <v>0.95777777777777773</v>
      </c>
      <c r="AU679" s="126"/>
      <c r="AV679" s="126"/>
      <c r="AW679" s="112">
        <f>AVERAGE(AM$5:AM679)</f>
        <v>439.75407407407408</v>
      </c>
      <c r="AX679" s="112">
        <f>AVERAGE(AN$5:AN679)</f>
        <v>0.2311111111111111</v>
      </c>
      <c r="AY679" s="113">
        <f>AVERAGE(AO$5:AO679)</f>
        <v>263412.69037037034</v>
      </c>
      <c r="AZ679" s="113">
        <f>AVERAGE(AP$5:AP679)</f>
        <v>64113.842962962961</v>
      </c>
      <c r="BA679" s="113">
        <f>AVERAGE(AQ$5:AQ679)</f>
        <v>203365.36592592593</v>
      </c>
      <c r="BB679" s="118">
        <f>AVERAGE($AT$5:AT679)</f>
        <v>0.97723127572016544</v>
      </c>
      <c r="BC679" s="6"/>
      <c r="BD679" s="6"/>
      <c r="BE679" s="6"/>
      <c r="BF679" s="6"/>
      <c r="BG679" s="6"/>
    </row>
    <row r="680" spans="1:59" x14ac:dyDescent="0.25">
      <c r="A680" s="116">
        <v>676</v>
      </c>
      <c r="B680" s="116">
        <v>519</v>
      </c>
      <c r="C680" s="116">
        <v>30</v>
      </c>
      <c r="D680" s="116">
        <v>42</v>
      </c>
      <c r="E680" s="117">
        <v>2019.9951147208142</v>
      </c>
      <c r="F680" s="116">
        <v>440</v>
      </c>
      <c r="G680" s="116">
        <v>0</v>
      </c>
      <c r="H680" s="117">
        <v>219560</v>
      </c>
      <c r="I680" s="117">
        <v>64000</v>
      </c>
      <c r="J680" s="117">
        <v>159760</v>
      </c>
      <c r="K680" s="116" t="s">
        <v>123</v>
      </c>
      <c r="L680" s="116" t="s">
        <v>123</v>
      </c>
      <c r="M680" s="120">
        <v>0.97777777777777775</v>
      </c>
      <c r="N680" s="126"/>
      <c r="O680" s="126"/>
      <c r="P680" s="112">
        <f>AVERAGE($F$5:F680)</f>
        <v>436.41272189349115</v>
      </c>
      <c r="Q680" s="112">
        <f>AVERAGE(G$5:G680)</f>
        <v>5.9171597633136092E-2</v>
      </c>
      <c r="R680" s="113">
        <f>AVERAGE(H$5:H680)</f>
        <v>217769.94822485207</v>
      </c>
      <c r="S680" s="113">
        <f>AVERAGE(I$5:I680)</f>
        <v>63670.798816568051</v>
      </c>
      <c r="T680" s="113">
        <f>AVERAGE(J$5:J680)</f>
        <v>158651.9600591716</v>
      </c>
      <c r="U680" s="118">
        <f>AVERAGE($M$5:M680)</f>
        <v>0.96980604865220155</v>
      </c>
      <c r="AH680" s="116">
        <v>676</v>
      </c>
      <c r="AI680" s="116">
        <v>540</v>
      </c>
      <c r="AJ680" s="116">
        <v>31</v>
      </c>
      <c r="AK680" s="116">
        <v>54</v>
      </c>
      <c r="AL680" s="117">
        <v>2456.0239810001549</v>
      </c>
      <c r="AM680" s="116">
        <v>428</v>
      </c>
      <c r="AN680" s="116">
        <v>0</v>
      </c>
      <c r="AO680" s="117">
        <v>256372</v>
      </c>
      <c r="AP680" s="117">
        <v>62800</v>
      </c>
      <c r="AQ680" s="117">
        <v>198972</v>
      </c>
      <c r="AR680" s="116" t="s">
        <v>123</v>
      </c>
      <c r="AS680" s="116" t="s">
        <v>123</v>
      </c>
      <c r="AT680" s="120">
        <v>0.95111111111111113</v>
      </c>
      <c r="AU680" s="126"/>
      <c r="AV680" s="126"/>
      <c r="AW680" s="112">
        <f>AVERAGE(AM$5:AM680)</f>
        <v>439.73668639053255</v>
      </c>
      <c r="AX680" s="112">
        <f>AVERAGE(AN$5:AN680)</f>
        <v>0.23076923076923078</v>
      </c>
      <c r="AY680" s="113">
        <f>AVERAGE(AO$5:AO680)</f>
        <v>263402.27514792897</v>
      </c>
      <c r="AZ680" s="113">
        <f>AVERAGE(AP$5:AP680)</f>
        <v>64111.899408284022</v>
      </c>
      <c r="BA680" s="113">
        <f>AVERAGE(AQ$5:AQ680)</f>
        <v>203358.86686390534</v>
      </c>
      <c r="BB680" s="118">
        <f>AVERAGE($AT$5:AT680)</f>
        <v>0.97719263642340648</v>
      </c>
      <c r="BC680" s="10"/>
      <c r="BD680" s="10"/>
      <c r="BE680" s="10"/>
      <c r="BF680" s="10"/>
      <c r="BG680" s="6"/>
    </row>
    <row r="681" spans="1:59" x14ac:dyDescent="0.25">
      <c r="A681" s="116">
        <v>677</v>
      </c>
      <c r="B681" s="116">
        <v>553</v>
      </c>
      <c r="C681" s="116">
        <v>41</v>
      </c>
      <c r="D681" s="116">
        <v>39</v>
      </c>
      <c r="E681" s="117">
        <v>3126.370166203154</v>
      </c>
      <c r="F681" s="116">
        <v>443</v>
      </c>
      <c r="G681" s="116">
        <v>0</v>
      </c>
      <c r="H681" s="117">
        <v>221057</v>
      </c>
      <c r="I681" s="117">
        <v>64300</v>
      </c>
      <c r="J681" s="117">
        <v>160657</v>
      </c>
      <c r="K681" s="116" t="s">
        <v>123</v>
      </c>
      <c r="L681" s="116" t="s">
        <v>123</v>
      </c>
      <c r="M681" s="120">
        <v>0.98444444444444446</v>
      </c>
      <c r="N681" s="126"/>
      <c r="O681" s="126"/>
      <c r="P681" s="112">
        <f>AVERAGE($F$5:F681)</f>
        <v>436.4224519940916</v>
      </c>
      <c r="Q681" s="112">
        <f>AVERAGE(G$5:G681)</f>
        <v>5.9084194977843424E-2</v>
      </c>
      <c r="R681" s="113">
        <f>AVERAGE(H$5:H681)</f>
        <v>217774.80354505169</v>
      </c>
      <c r="S681" s="113">
        <f>AVERAGE(I$5:I681)</f>
        <v>63671.728212703099</v>
      </c>
      <c r="T681" s="113">
        <f>AVERAGE(J$5:J681)</f>
        <v>158654.92171344167</v>
      </c>
      <c r="U681" s="118">
        <f>AVERAGE($M$5:M681)</f>
        <v>0.9698276710979804</v>
      </c>
      <c r="AH681" s="116">
        <v>677</v>
      </c>
      <c r="AI681" s="116">
        <v>491</v>
      </c>
      <c r="AJ681" s="116">
        <v>37</v>
      </c>
      <c r="AK681" s="116">
        <v>19</v>
      </c>
      <c r="AL681" s="117">
        <v>3203.8341157209097</v>
      </c>
      <c r="AM681" s="116">
        <v>450</v>
      </c>
      <c r="AN681" s="116">
        <v>13</v>
      </c>
      <c r="AO681" s="117">
        <v>269550</v>
      </c>
      <c r="AP681" s="117">
        <v>72787</v>
      </c>
      <c r="AQ681" s="117">
        <v>198663</v>
      </c>
      <c r="AR681" s="116" t="s">
        <v>124</v>
      </c>
      <c r="AS681" s="116" t="s">
        <v>124</v>
      </c>
      <c r="AT681" s="120">
        <v>1</v>
      </c>
      <c r="AU681" s="126"/>
      <c r="AV681" s="126"/>
      <c r="AW681" s="112">
        <f>AVERAGE(AM$5:AM681)</f>
        <v>439.75184638109306</v>
      </c>
      <c r="AX681" s="112">
        <f>AVERAGE(AN$5:AN681)</f>
        <v>0.24963072378138848</v>
      </c>
      <c r="AY681" s="113">
        <f>AVERAGE(AO$5:AO681)</f>
        <v>263411.35598227475</v>
      </c>
      <c r="AZ681" s="113">
        <f>AVERAGE(AP$5:AP681)</f>
        <v>64124.713441654356</v>
      </c>
      <c r="BA681" s="113">
        <f>AVERAGE(AQ$5:AQ681)</f>
        <v>203351.93057607091</v>
      </c>
      <c r="BB681" s="118">
        <f>AVERAGE($AT$5:AT681)</f>
        <v>0.9772263252913187</v>
      </c>
      <c r="BC681" s="6"/>
      <c r="BD681" s="6"/>
      <c r="BE681" s="6"/>
      <c r="BF681" s="6"/>
      <c r="BG681" s="10"/>
    </row>
    <row r="682" spans="1:59" x14ac:dyDescent="0.25">
      <c r="A682" s="116">
        <v>678</v>
      </c>
      <c r="B682" s="116">
        <v>587</v>
      </c>
      <c r="C682" s="116">
        <v>43</v>
      </c>
      <c r="D682" s="116">
        <v>43</v>
      </c>
      <c r="E682" s="117">
        <v>2888.4781156613317</v>
      </c>
      <c r="F682" s="116">
        <v>439</v>
      </c>
      <c r="G682" s="116">
        <v>0</v>
      </c>
      <c r="H682" s="117">
        <v>219061</v>
      </c>
      <c r="I682" s="117">
        <v>63900</v>
      </c>
      <c r="J682" s="117">
        <v>159461</v>
      </c>
      <c r="K682" s="116" t="s">
        <v>123</v>
      </c>
      <c r="L682" s="116" t="s">
        <v>123</v>
      </c>
      <c r="M682" s="120">
        <v>0.97555555555555551</v>
      </c>
      <c r="N682" s="126"/>
      <c r="O682" s="126"/>
      <c r="P682" s="112">
        <f>AVERAGE($F$5:F682)</f>
        <v>436.42625368731564</v>
      </c>
      <c r="Q682" s="112">
        <f>AVERAGE(G$5:G682)</f>
        <v>5.8997050147492625E-2</v>
      </c>
      <c r="R682" s="113">
        <f>AVERAGE(H$5:H682)</f>
        <v>217776.70058997051</v>
      </c>
      <c r="S682" s="113">
        <f>AVERAGE(I$5:I682)</f>
        <v>63672.064896755161</v>
      </c>
      <c r="T682" s="113">
        <f>AVERAGE(J$5:J682)</f>
        <v>158656.11061946902</v>
      </c>
      <c r="U682" s="118">
        <f>AVERAGE($M$5:M682)</f>
        <v>0.96983611930514479</v>
      </c>
      <c r="AH682" s="116">
        <v>678</v>
      </c>
      <c r="AI682" s="116">
        <v>472</v>
      </c>
      <c r="AJ682" s="116">
        <v>45</v>
      </c>
      <c r="AK682" s="116">
        <v>49</v>
      </c>
      <c r="AL682" s="117">
        <v>3948.4490235525836</v>
      </c>
      <c r="AM682" s="116">
        <v>433</v>
      </c>
      <c r="AN682" s="116">
        <v>0</v>
      </c>
      <c r="AO682" s="117">
        <v>259367</v>
      </c>
      <c r="AP682" s="117">
        <v>63300</v>
      </c>
      <c r="AQ682" s="117">
        <v>200967</v>
      </c>
      <c r="AR682" s="116" t="s">
        <v>123</v>
      </c>
      <c r="AS682" s="116" t="s">
        <v>123</v>
      </c>
      <c r="AT682" s="120">
        <v>0.9622222222222222</v>
      </c>
      <c r="AU682" s="126"/>
      <c r="AV682" s="126"/>
      <c r="AW682" s="112">
        <f>AVERAGE(AM$5:AM682)</f>
        <v>439.7418879056047</v>
      </c>
      <c r="AX682" s="112">
        <f>AVERAGE(AN$5:AN682)</f>
        <v>0.24926253687315633</v>
      </c>
      <c r="AY682" s="113">
        <f>AVERAGE(AO$5:AO682)</f>
        <v>263405.39085545723</v>
      </c>
      <c r="AZ682" s="113">
        <f>AVERAGE(AP$5:AP682)</f>
        <v>64123.497050147489</v>
      </c>
      <c r="BA682" s="113">
        <f>AVERAGE(AQ$5:AQ682)</f>
        <v>203348.41297935104</v>
      </c>
      <c r="BB682" s="118">
        <f>AVERAGE($AT$5:AT682)</f>
        <v>0.97720419534578895</v>
      </c>
    </row>
    <row r="683" spans="1:59" x14ac:dyDescent="0.25">
      <c r="A683" s="116">
        <v>679</v>
      </c>
      <c r="B683" s="116">
        <v>529</v>
      </c>
      <c r="C683" s="116">
        <v>41</v>
      </c>
      <c r="D683" s="116">
        <v>37</v>
      </c>
      <c r="E683" s="117">
        <v>4390.7792477965013</v>
      </c>
      <c r="F683" s="116">
        <v>445</v>
      </c>
      <c r="G683" s="116">
        <v>0</v>
      </c>
      <c r="H683" s="117">
        <v>222055</v>
      </c>
      <c r="I683" s="117">
        <v>64500</v>
      </c>
      <c r="J683" s="117">
        <v>161255</v>
      </c>
      <c r="K683" s="116" t="s">
        <v>123</v>
      </c>
      <c r="L683" s="116" t="s">
        <v>123</v>
      </c>
      <c r="M683" s="120">
        <v>0.98888888888888893</v>
      </c>
      <c r="N683" s="126"/>
      <c r="O683" s="126"/>
      <c r="P683" s="112">
        <f>AVERAGE($F$5:F683)</f>
        <v>436.43888070692196</v>
      </c>
      <c r="Q683" s="112">
        <f>AVERAGE(G$5:G683)</f>
        <v>5.8910162002945507E-2</v>
      </c>
      <c r="R683" s="113">
        <f>AVERAGE(H$5:H683)</f>
        <v>217783.00147275405</v>
      </c>
      <c r="S683" s="113">
        <f>AVERAGE(I$5:I683)</f>
        <v>63673.284241531663</v>
      </c>
      <c r="T683" s="113">
        <f>AVERAGE(J$5:J683)</f>
        <v>158659.93814432991</v>
      </c>
      <c r="U683" s="118">
        <f>AVERAGE($M$5:M683)</f>
        <v>0.96986417934871449</v>
      </c>
      <c r="AH683" s="116">
        <v>679</v>
      </c>
      <c r="AI683" s="116">
        <v>431</v>
      </c>
      <c r="AJ683" s="116">
        <v>44</v>
      </c>
      <c r="AK683" s="116">
        <v>30</v>
      </c>
      <c r="AL683" s="117">
        <v>4312.5418736048196</v>
      </c>
      <c r="AM683" s="116">
        <v>445</v>
      </c>
      <c r="AN683" s="116">
        <v>0</v>
      </c>
      <c r="AO683" s="117">
        <v>266555</v>
      </c>
      <c r="AP683" s="117">
        <v>64500</v>
      </c>
      <c r="AQ683" s="117">
        <v>205055</v>
      </c>
      <c r="AR683" s="116" t="s">
        <v>123</v>
      </c>
      <c r="AS683" s="116" t="s">
        <v>123</v>
      </c>
      <c r="AT683" s="120">
        <v>0.98888888888888893</v>
      </c>
      <c r="AU683" s="126"/>
      <c r="AV683" s="126"/>
      <c r="AW683" s="112">
        <f>AVERAGE(AM$5:AM683)</f>
        <v>439.74963181148746</v>
      </c>
      <c r="AX683" s="112">
        <f>AVERAGE(AN$5:AN683)</f>
        <v>0.24889543446244478</v>
      </c>
      <c r="AY683" s="113">
        <f>AVERAGE(AO$5:AO683)</f>
        <v>263410.02945508098</v>
      </c>
      <c r="AZ683" s="113">
        <f>AVERAGE(AP$5:AP683)</f>
        <v>64124.051546391755</v>
      </c>
      <c r="BA683" s="113">
        <f>AVERAGE(AQ$5:AQ683)</f>
        <v>203350.9263622975</v>
      </c>
      <c r="BB683" s="118">
        <f>AVERAGE($AT$5:AT683)</f>
        <v>0.97722140402552848</v>
      </c>
      <c r="BC683" s="6"/>
      <c r="BD683" s="6"/>
      <c r="BE683" s="6"/>
      <c r="BF683" s="6"/>
      <c r="BG683" s="6"/>
    </row>
    <row r="684" spans="1:59" x14ac:dyDescent="0.25">
      <c r="A684" s="116">
        <v>680</v>
      </c>
      <c r="B684" s="116">
        <v>517</v>
      </c>
      <c r="C684" s="116">
        <v>40</v>
      </c>
      <c r="D684" s="116">
        <v>32</v>
      </c>
      <c r="E684" s="117">
        <v>3999.0644605521511</v>
      </c>
      <c r="F684" s="116">
        <v>450</v>
      </c>
      <c r="G684" s="116">
        <v>0</v>
      </c>
      <c r="H684" s="117">
        <v>224550</v>
      </c>
      <c r="I684" s="117">
        <v>65000</v>
      </c>
      <c r="J684" s="117">
        <v>162750</v>
      </c>
      <c r="K684" s="116" t="s">
        <v>124</v>
      </c>
      <c r="L684" s="116" t="s">
        <v>123</v>
      </c>
      <c r="M684" s="120">
        <v>1</v>
      </c>
      <c r="N684" s="126"/>
      <c r="O684" s="126"/>
      <c r="P684" s="112">
        <f>AVERAGE($F$5:F684)</f>
        <v>436.45882352941175</v>
      </c>
      <c r="Q684" s="112">
        <f>AVERAGE(G$5:G684)</f>
        <v>5.8823529411764705E-2</v>
      </c>
      <c r="R684" s="113">
        <f>AVERAGE(H$5:H684)</f>
        <v>217792.95294117648</v>
      </c>
      <c r="S684" s="113">
        <f>AVERAGE(I$5:I684)</f>
        <v>63675.23529411765</v>
      </c>
      <c r="T684" s="113">
        <f>AVERAGE(J$5:J684)</f>
        <v>158665.95294117648</v>
      </c>
      <c r="U684" s="118">
        <f>AVERAGE($M$5:M684)</f>
        <v>0.96990849673202517</v>
      </c>
      <c r="AH684" s="116">
        <v>680</v>
      </c>
      <c r="AI684" s="116">
        <v>525</v>
      </c>
      <c r="AJ684" s="116">
        <v>49</v>
      </c>
      <c r="AK684" s="116">
        <v>52</v>
      </c>
      <c r="AL684" s="117">
        <v>3956.5947777554984</v>
      </c>
      <c r="AM684" s="116">
        <v>430</v>
      </c>
      <c r="AN684" s="116">
        <v>0</v>
      </c>
      <c r="AO684" s="117">
        <v>257570</v>
      </c>
      <c r="AP684" s="117">
        <v>63000</v>
      </c>
      <c r="AQ684" s="117">
        <v>199770</v>
      </c>
      <c r="AR684" s="116" t="s">
        <v>123</v>
      </c>
      <c r="AS684" s="116" t="s">
        <v>123</v>
      </c>
      <c r="AT684" s="120">
        <v>0.9555555555555556</v>
      </c>
      <c r="AU684" s="126"/>
      <c r="AV684" s="126"/>
      <c r="AW684" s="112">
        <f>AVERAGE(AM$5:AM684)</f>
        <v>439.73529411764707</v>
      </c>
      <c r="AX684" s="112">
        <f>AVERAGE(AN$5:AN684)</f>
        <v>0.24852941176470589</v>
      </c>
      <c r="AY684" s="113">
        <f>AVERAGE(AO$5:AO684)</f>
        <v>263401.4411764706</v>
      </c>
      <c r="AZ684" s="113">
        <f>AVERAGE(AP$5:AP684)</f>
        <v>64122.398529411767</v>
      </c>
      <c r="BA684" s="113">
        <f>AVERAGE(AQ$5:AQ684)</f>
        <v>203345.66029411764</v>
      </c>
      <c r="BB684" s="118">
        <f>AVERAGE($AT$5:AT684)</f>
        <v>0.97718954248366086</v>
      </c>
      <c r="BC684" s="10"/>
      <c r="BD684" s="10"/>
      <c r="BE684" s="10"/>
      <c r="BF684" s="10"/>
      <c r="BG684" s="6"/>
    </row>
    <row r="685" spans="1:59" x14ac:dyDescent="0.25">
      <c r="A685" s="116">
        <v>681</v>
      </c>
      <c r="B685" s="116">
        <v>627</v>
      </c>
      <c r="C685" s="116">
        <v>32</v>
      </c>
      <c r="D685" s="116">
        <v>50</v>
      </c>
      <c r="E685" s="117">
        <v>3089.8052865444988</v>
      </c>
      <c r="F685" s="116">
        <v>432</v>
      </c>
      <c r="G685" s="116">
        <v>0</v>
      </c>
      <c r="H685" s="117">
        <v>215568</v>
      </c>
      <c r="I685" s="117">
        <v>63200</v>
      </c>
      <c r="J685" s="117">
        <v>157368</v>
      </c>
      <c r="K685" s="116" t="s">
        <v>123</v>
      </c>
      <c r="L685" s="116" t="s">
        <v>123</v>
      </c>
      <c r="M685" s="120">
        <v>0.96</v>
      </c>
      <c r="N685" s="126"/>
      <c r="O685" s="126"/>
      <c r="P685" s="112">
        <f>AVERAGE($F$5:F685)</f>
        <v>436.45227606461088</v>
      </c>
      <c r="Q685" s="112">
        <f>AVERAGE(G$5:G685)</f>
        <v>5.8737151248164463E-2</v>
      </c>
      <c r="R685" s="113">
        <f>AVERAGE(H$5:H685)</f>
        <v>217789.68575624083</v>
      </c>
      <c r="S685" s="113">
        <f>AVERAGE(I$5:I685)</f>
        <v>63674.537444933922</v>
      </c>
      <c r="T685" s="113">
        <f>AVERAGE(J$5:J685)</f>
        <v>158664.04698972098</v>
      </c>
      <c r="U685" s="118">
        <f>AVERAGE($M$5:M685)</f>
        <v>0.96989394681024543</v>
      </c>
      <c r="AH685" s="116">
        <v>681</v>
      </c>
      <c r="AI685" s="116">
        <v>542</v>
      </c>
      <c r="AJ685" s="116">
        <v>48</v>
      </c>
      <c r="AK685" s="116">
        <v>46</v>
      </c>
      <c r="AL685" s="117">
        <v>3708.8538414082664</v>
      </c>
      <c r="AM685" s="116">
        <v>436</v>
      </c>
      <c r="AN685" s="116">
        <v>0</v>
      </c>
      <c r="AO685" s="117">
        <v>261164</v>
      </c>
      <c r="AP685" s="117">
        <v>63600</v>
      </c>
      <c r="AQ685" s="117">
        <v>202164</v>
      </c>
      <c r="AR685" s="116" t="s">
        <v>123</v>
      </c>
      <c r="AS685" s="116" t="s">
        <v>123</v>
      </c>
      <c r="AT685" s="120">
        <v>0.96888888888888891</v>
      </c>
      <c r="AU685" s="126"/>
      <c r="AV685" s="126"/>
      <c r="AW685" s="112">
        <f>AVERAGE(AM$5:AM685)</f>
        <v>439.72980910425844</v>
      </c>
      <c r="AX685" s="112">
        <f>AVERAGE(AN$5:AN685)</f>
        <v>0.24816446402349487</v>
      </c>
      <c r="AY685" s="113">
        <f>AVERAGE(AO$5:AO685)</f>
        <v>263398.15565345081</v>
      </c>
      <c r="AZ685" s="113">
        <f>AVERAGE(AP$5:AP685)</f>
        <v>64121.631424375919</v>
      </c>
      <c r="BA685" s="113">
        <f>AVERAGE(AQ$5:AQ685)</f>
        <v>203343.92511013217</v>
      </c>
      <c r="BB685" s="118">
        <f>AVERAGE($AT$5:AT685)</f>
        <v>0.97717735356501945</v>
      </c>
      <c r="BC685" s="6"/>
      <c r="BD685" s="6"/>
      <c r="BE685" s="6"/>
      <c r="BF685" s="6"/>
      <c r="BG685" s="10"/>
    </row>
    <row r="686" spans="1:59" x14ac:dyDescent="0.25">
      <c r="A686" s="116">
        <v>682</v>
      </c>
      <c r="B686" s="116">
        <v>552</v>
      </c>
      <c r="C686" s="116">
        <v>41</v>
      </c>
      <c r="D686" s="116">
        <v>49</v>
      </c>
      <c r="E686" s="117">
        <v>4009.1400839637972</v>
      </c>
      <c r="F686" s="116">
        <v>433</v>
      </c>
      <c r="G686" s="116">
        <v>0</v>
      </c>
      <c r="H686" s="117">
        <v>216067</v>
      </c>
      <c r="I686" s="117">
        <v>63300</v>
      </c>
      <c r="J686" s="117">
        <v>157667</v>
      </c>
      <c r="K686" s="116" t="s">
        <v>123</v>
      </c>
      <c r="L686" s="116" t="s">
        <v>123</v>
      </c>
      <c r="M686" s="120">
        <v>0.9622222222222222</v>
      </c>
      <c r="N686" s="126"/>
      <c r="O686" s="126"/>
      <c r="P686" s="112">
        <f>AVERAGE($F$5:F686)</f>
        <v>436.44721407624633</v>
      </c>
      <c r="Q686" s="112">
        <f>AVERAGE(G$5:G686)</f>
        <v>5.865102639296188E-2</v>
      </c>
      <c r="R686" s="113">
        <f>AVERAGE(H$5:H686)</f>
        <v>217787.15982404692</v>
      </c>
      <c r="S686" s="113">
        <f>AVERAGE(I$5:I686)</f>
        <v>63673.988269794718</v>
      </c>
      <c r="T686" s="113">
        <f>AVERAGE(J$5:J686)</f>
        <v>158662.58504398828</v>
      </c>
      <c r="U686" s="118">
        <f>AVERAGE($M$5:M686)</f>
        <v>0.96988269794721316</v>
      </c>
      <c r="AH686" s="116">
        <v>682</v>
      </c>
      <c r="AI686" s="116">
        <v>434</v>
      </c>
      <c r="AJ686" s="116">
        <v>50</v>
      </c>
      <c r="AK686" s="116">
        <v>33</v>
      </c>
      <c r="AL686" s="117">
        <v>4830.1077716768141</v>
      </c>
      <c r="AM686" s="116">
        <v>449</v>
      </c>
      <c r="AN686" s="116">
        <v>0</v>
      </c>
      <c r="AO686" s="117">
        <v>268951</v>
      </c>
      <c r="AP686" s="117">
        <v>64900</v>
      </c>
      <c r="AQ686" s="117">
        <v>207351</v>
      </c>
      <c r="AR686" s="116" t="s">
        <v>123</v>
      </c>
      <c r="AS686" s="116" t="s">
        <v>123</v>
      </c>
      <c r="AT686" s="120">
        <v>0.99777777777777776</v>
      </c>
      <c r="AU686" s="126"/>
      <c r="AV686" s="126"/>
      <c r="AW686" s="112">
        <f>AVERAGE(AM$5:AM686)</f>
        <v>439.7434017595308</v>
      </c>
      <c r="AX686" s="112">
        <f>AVERAGE(AN$5:AN686)</f>
        <v>0.24780058651026393</v>
      </c>
      <c r="AY686" s="113">
        <f>AVERAGE(AO$5:AO686)</f>
        <v>263406.29765395896</v>
      </c>
      <c r="AZ686" s="113">
        <f>AVERAGE(AP$5:AP686)</f>
        <v>64122.772727272728</v>
      </c>
      <c r="BA686" s="113">
        <f>AVERAGE(AQ$5:AQ686)</f>
        <v>203349.80058651028</v>
      </c>
      <c r="BB686" s="118">
        <f>AVERAGE($AT$5:AT686)</f>
        <v>0.97720755946562454</v>
      </c>
    </row>
    <row r="687" spans="1:59" x14ac:dyDescent="0.25">
      <c r="A687" s="116">
        <v>683</v>
      </c>
      <c r="B687" s="116">
        <v>614</v>
      </c>
      <c r="C687" s="116">
        <v>39</v>
      </c>
      <c r="D687" s="116">
        <v>47</v>
      </c>
      <c r="E687" s="117">
        <v>3373.0158845825663</v>
      </c>
      <c r="F687" s="116">
        <v>435</v>
      </c>
      <c r="G687" s="116">
        <v>0</v>
      </c>
      <c r="H687" s="117">
        <v>217065</v>
      </c>
      <c r="I687" s="117">
        <v>63500</v>
      </c>
      <c r="J687" s="117">
        <v>158265</v>
      </c>
      <c r="K687" s="116" t="s">
        <v>123</v>
      </c>
      <c r="L687" s="116" t="s">
        <v>123</v>
      </c>
      <c r="M687" s="120">
        <v>0.96666666666666667</v>
      </c>
      <c r="N687" s="126"/>
      <c r="O687" s="126"/>
      <c r="P687" s="112">
        <f>AVERAGE($F$5:F687)</f>
        <v>436.44509516837479</v>
      </c>
      <c r="Q687" s="112">
        <f>AVERAGE(G$5:G687)</f>
        <v>5.8565153733528552E-2</v>
      </c>
      <c r="R687" s="113">
        <f>AVERAGE(H$5:H687)</f>
        <v>217786.10248901905</v>
      </c>
      <c r="S687" s="113">
        <f>AVERAGE(I$5:I687)</f>
        <v>63673.733528550511</v>
      </c>
      <c r="T687" s="113">
        <f>AVERAGE(J$5:J687)</f>
        <v>158662.00292825769</v>
      </c>
      <c r="U687" s="118">
        <f>AVERAGE($M$5:M687)</f>
        <v>0.96987798926305424</v>
      </c>
      <c r="AH687" s="116">
        <v>683</v>
      </c>
      <c r="AI687" s="116">
        <v>434</v>
      </c>
      <c r="AJ687" s="116">
        <v>41</v>
      </c>
      <c r="AK687" s="116">
        <v>34</v>
      </c>
      <c r="AL687" s="117">
        <v>2164.35707863685</v>
      </c>
      <c r="AM687" s="116">
        <v>441</v>
      </c>
      <c r="AN687" s="116">
        <v>0</v>
      </c>
      <c r="AO687" s="117">
        <v>264159</v>
      </c>
      <c r="AP687" s="117">
        <v>64100</v>
      </c>
      <c r="AQ687" s="117">
        <v>203459</v>
      </c>
      <c r="AR687" s="116" t="s">
        <v>123</v>
      </c>
      <c r="AS687" s="116" t="s">
        <v>123</v>
      </c>
      <c r="AT687" s="120">
        <v>0.98</v>
      </c>
      <c r="AU687" s="126"/>
      <c r="AV687" s="126"/>
      <c r="AW687" s="112">
        <f>AVERAGE(AM$5:AM687)</f>
        <v>439.74524158125917</v>
      </c>
      <c r="AX687" s="112">
        <f>AVERAGE(AN$5:AN687)</f>
        <v>0.24743777452415813</v>
      </c>
      <c r="AY687" s="113">
        <f>AVERAGE(AO$5:AO687)</f>
        <v>263407.39970717422</v>
      </c>
      <c r="AZ687" s="113">
        <f>AVERAGE(AP$5:AP687)</f>
        <v>64122.739385065885</v>
      </c>
      <c r="BA687" s="113">
        <f>AVERAGE(AQ$5:AQ687)</f>
        <v>203349.96046852123</v>
      </c>
      <c r="BB687" s="118">
        <f>AVERAGE($AT$5:AT687)</f>
        <v>0.97721164795835436</v>
      </c>
      <c r="BC687" s="6"/>
      <c r="BD687" s="6"/>
      <c r="BE687" s="6"/>
      <c r="BF687" s="6"/>
      <c r="BG687" s="6"/>
    </row>
    <row r="688" spans="1:59" x14ac:dyDescent="0.25">
      <c r="A688" s="116">
        <v>684</v>
      </c>
      <c r="B688" s="116">
        <v>563</v>
      </c>
      <c r="C688" s="116">
        <v>42</v>
      </c>
      <c r="D688" s="116">
        <v>45</v>
      </c>
      <c r="E688" s="117">
        <v>3703.9810611941994</v>
      </c>
      <c r="F688" s="116">
        <v>437</v>
      </c>
      <c r="G688" s="116">
        <v>0</v>
      </c>
      <c r="H688" s="117">
        <v>218063</v>
      </c>
      <c r="I688" s="117">
        <v>63700</v>
      </c>
      <c r="J688" s="117">
        <v>158863</v>
      </c>
      <c r="K688" s="116" t="s">
        <v>123</v>
      </c>
      <c r="L688" s="116" t="s">
        <v>123</v>
      </c>
      <c r="M688" s="120">
        <v>0.97111111111111115</v>
      </c>
      <c r="N688" s="126"/>
      <c r="O688" s="126"/>
      <c r="P688" s="112">
        <f>AVERAGE($F$5:F688)</f>
        <v>436.44590643274853</v>
      </c>
      <c r="Q688" s="112">
        <f>AVERAGE(G$5:G688)</f>
        <v>5.8479532163742687E-2</v>
      </c>
      <c r="R688" s="113">
        <f>AVERAGE(H$5:H688)</f>
        <v>217786.50730994152</v>
      </c>
      <c r="S688" s="113">
        <f>AVERAGE(I$5:I688)</f>
        <v>63673.771929824565</v>
      </c>
      <c r="T688" s="113">
        <f>AVERAGE(J$5:J688)</f>
        <v>158662.29678362573</v>
      </c>
      <c r="U688" s="118">
        <f>AVERAGE($M$5:M688)</f>
        <v>0.96987979207277364</v>
      </c>
      <c r="AH688" s="116">
        <v>684</v>
      </c>
      <c r="AI688" s="116">
        <v>562</v>
      </c>
      <c r="AJ688" s="116">
        <v>45</v>
      </c>
      <c r="AK688" s="116">
        <v>55</v>
      </c>
      <c r="AL688" s="117">
        <v>4540.9894076588243</v>
      </c>
      <c r="AM688" s="116">
        <v>427</v>
      </c>
      <c r="AN688" s="116">
        <v>0</v>
      </c>
      <c r="AO688" s="117">
        <v>255773</v>
      </c>
      <c r="AP688" s="117">
        <v>62700</v>
      </c>
      <c r="AQ688" s="117">
        <v>198573</v>
      </c>
      <c r="AR688" s="116" t="s">
        <v>123</v>
      </c>
      <c r="AS688" s="116" t="s">
        <v>123</v>
      </c>
      <c r="AT688" s="120">
        <v>0.94888888888888889</v>
      </c>
      <c r="AU688" s="126"/>
      <c r="AV688" s="126"/>
      <c r="AW688" s="112">
        <f>AVERAGE(AM$5:AM688)</f>
        <v>439.7266081871345</v>
      </c>
      <c r="AX688" s="112">
        <f>AVERAGE(AN$5:AN688)</f>
        <v>0.24707602339181287</v>
      </c>
      <c r="AY688" s="113">
        <f>AVERAGE(AO$5:AO688)</f>
        <v>263396.23830409354</v>
      </c>
      <c r="AZ688" s="113">
        <f>AVERAGE(AP$5:AP688)</f>
        <v>64120.659356725148</v>
      </c>
      <c r="BA688" s="113">
        <f>AVERAGE(AQ$5:AQ688)</f>
        <v>203342.97660818713</v>
      </c>
      <c r="BB688" s="118">
        <f>AVERAGE($AT$5:AT688)</f>
        <v>0.9771702404158551</v>
      </c>
      <c r="BC688" s="10"/>
      <c r="BD688" s="10"/>
      <c r="BE688" s="10"/>
      <c r="BF688" s="10"/>
      <c r="BG688" s="6"/>
    </row>
    <row r="689" spans="1:59" x14ac:dyDescent="0.25">
      <c r="A689" s="116">
        <v>685</v>
      </c>
      <c r="B689" s="116">
        <v>618</v>
      </c>
      <c r="C689" s="116">
        <v>46</v>
      </c>
      <c r="D689" s="116">
        <v>63</v>
      </c>
      <c r="E689" s="117">
        <v>4683.5169126533565</v>
      </c>
      <c r="F689" s="116">
        <v>419</v>
      </c>
      <c r="G689" s="116">
        <v>0</v>
      </c>
      <c r="H689" s="117">
        <v>209081</v>
      </c>
      <c r="I689" s="117">
        <v>61900</v>
      </c>
      <c r="J689" s="117">
        <v>153481</v>
      </c>
      <c r="K689" s="116" t="s">
        <v>123</v>
      </c>
      <c r="L689" s="116" t="s">
        <v>123</v>
      </c>
      <c r="M689" s="120">
        <v>0.93111111111111111</v>
      </c>
      <c r="N689" s="126"/>
      <c r="O689" s="126"/>
      <c r="P689" s="112">
        <f>AVERAGE($F$5:F689)</f>
        <v>436.42043795620435</v>
      </c>
      <c r="Q689" s="112">
        <f>AVERAGE(G$5:G689)</f>
        <v>5.8394160583941604E-2</v>
      </c>
      <c r="R689" s="113">
        <f>AVERAGE(H$5:H689)</f>
        <v>217773.79854014597</v>
      </c>
      <c r="S689" s="113">
        <f>AVERAGE(I$5:I689)</f>
        <v>63671.182481751828</v>
      </c>
      <c r="T689" s="113">
        <f>AVERAGE(J$5:J689)</f>
        <v>158654.73284671534</v>
      </c>
      <c r="U689" s="118">
        <f>AVERAGE($M$5:M689)</f>
        <v>0.96982319545823104</v>
      </c>
      <c r="AH689" s="116">
        <v>685</v>
      </c>
      <c r="AI689" s="116">
        <v>615</v>
      </c>
      <c r="AJ689" s="116">
        <v>32</v>
      </c>
      <c r="AK689" s="116">
        <v>46</v>
      </c>
      <c r="AL689" s="117">
        <v>3684.4200049928972</v>
      </c>
      <c r="AM689" s="116">
        <v>436</v>
      </c>
      <c r="AN689" s="116">
        <v>0</v>
      </c>
      <c r="AO689" s="117">
        <v>261164</v>
      </c>
      <c r="AP689" s="117">
        <v>63600</v>
      </c>
      <c r="AQ689" s="117">
        <v>202164</v>
      </c>
      <c r="AR689" s="116" t="s">
        <v>123</v>
      </c>
      <c r="AS689" s="116" t="s">
        <v>123</v>
      </c>
      <c r="AT689" s="120">
        <v>0.96888888888888891</v>
      </c>
      <c r="AU689" s="126"/>
      <c r="AV689" s="126"/>
      <c r="AW689" s="112">
        <f>AVERAGE(AM$5:AM689)</f>
        <v>439.72116788321171</v>
      </c>
      <c r="AX689" s="112">
        <f>AVERAGE(AN$5:AN689)</f>
        <v>0.24671532846715327</v>
      </c>
      <c r="AY689" s="113">
        <f>AVERAGE(AO$5:AO689)</f>
        <v>263392.97956204379</v>
      </c>
      <c r="AZ689" s="113">
        <f>AVERAGE(AP$5:AP689)</f>
        <v>64119.899270072994</v>
      </c>
      <c r="BA689" s="113">
        <f>AVERAGE(AQ$5:AQ689)</f>
        <v>203341.25547445254</v>
      </c>
      <c r="BB689" s="118">
        <f>AVERAGE($AT$5:AT689)</f>
        <v>0.97715815085158209</v>
      </c>
      <c r="BC689" s="6"/>
      <c r="BD689" s="6"/>
      <c r="BE689" s="6"/>
      <c r="BF689" s="6"/>
      <c r="BG689" s="10"/>
    </row>
    <row r="690" spans="1:59" x14ac:dyDescent="0.25">
      <c r="A690" s="116">
        <v>686</v>
      </c>
      <c r="B690" s="116">
        <v>509</v>
      </c>
      <c r="C690" s="116">
        <v>42</v>
      </c>
      <c r="D690" s="116">
        <v>41</v>
      </c>
      <c r="E690" s="117">
        <v>2282.1648224389546</v>
      </c>
      <c r="F690" s="116">
        <v>441</v>
      </c>
      <c r="G690" s="116">
        <v>0</v>
      </c>
      <c r="H690" s="117">
        <v>220059</v>
      </c>
      <c r="I690" s="117">
        <v>64100</v>
      </c>
      <c r="J690" s="117">
        <v>160059</v>
      </c>
      <c r="K690" s="116" t="s">
        <v>123</v>
      </c>
      <c r="L690" s="116" t="s">
        <v>123</v>
      </c>
      <c r="M690" s="120">
        <v>0.98</v>
      </c>
      <c r="N690" s="126"/>
      <c r="O690" s="126"/>
      <c r="P690" s="112">
        <f>AVERAGE($F$5:F690)</f>
        <v>436.4271137026239</v>
      </c>
      <c r="Q690" s="112">
        <f>AVERAGE(G$5:G690)</f>
        <v>5.8309037900874633E-2</v>
      </c>
      <c r="R690" s="113">
        <f>AVERAGE(H$5:H690)</f>
        <v>217777.12973760933</v>
      </c>
      <c r="S690" s="113">
        <f>AVERAGE(I$5:I690)</f>
        <v>63671.807580174929</v>
      </c>
      <c r="T690" s="113">
        <f>AVERAGE(J$5:J690)</f>
        <v>158656.77988338191</v>
      </c>
      <c r="U690" s="118">
        <f>AVERAGE($M$5:M690)</f>
        <v>0.9698380304502745</v>
      </c>
      <c r="AH690" s="116">
        <v>686</v>
      </c>
      <c r="AI690" s="116">
        <v>569</v>
      </c>
      <c r="AJ690" s="116">
        <v>34</v>
      </c>
      <c r="AK690" s="116">
        <v>59</v>
      </c>
      <c r="AL690" s="117">
        <v>2754.1568397565557</v>
      </c>
      <c r="AM690" s="116">
        <v>423</v>
      </c>
      <c r="AN690" s="116">
        <v>0</v>
      </c>
      <c r="AO690" s="117">
        <v>253377</v>
      </c>
      <c r="AP690" s="117">
        <v>62300</v>
      </c>
      <c r="AQ690" s="117">
        <v>196977</v>
      </c>
      <c r="AR690" s="116" t="s">
        <v>123</v>
      </c>
      <c r="AS690" s="116" t="s">
        <v>123</v>
      </c>
      <c r="AT690" s="120">
        <v>0.94</v>
      </c>
      <c r="AU690" s="126"/>
      <c r="AV690" s="126"/>
      <c r="AW690" s="112">
        <f>AVERAGE(AM$5:AM690)</f>
        <v>439.69679300291546</v>
      </c>
      <c r="AX690" s="112">
        <f>AVERAGE(AN$5:AN690)</f>
        <v>0.24635568513119532</v>
      </c>
      <c r="AY690" s="113">
        <f>AVERAGE(AO$5:AO690)</f>
        <v>263378.37900874636</v>
      </c>
      <c r="AZ690" s="113">
        <f>AVERAGE(AP$5:AP690)</f>
        <v>64117.246355685129</v>
      </c>
      <c r="BA690" s="113">
        <f>AVERAGE(AQ$5:AQ690)</f>
        <v>203331.97813411077</v>
      </c>
      <c r="BB690" s="118">
        <f>AVERAGE($AT$5:AT690)</f>
        <v>0.97710398445092383</v>
      </c>
    </row>
    <row r="691" spans="1:59" x14ac:dyDescent="0.25">
      <c r="A691" s="116">
        <v>687</v>
      </c>
      <c r="B691" s="116">
        <v>569</v>
      </c>
      <c r="C691" s="116">
        <v>47</v>
      </c>
      <c r="D691" s="116">
        <v>55</v>
      </c>
      <c r="E691" s="117">
        <v>3677.5315114735895</v>
      </c>
      <c r="F691" s="116">
        <v>427</v>
      </c>
      <c r="G691" s="116">
        <v>0</v>
      </c>
      <c r="H691" s="117">
        <v>213073</v>
      </c>
      <c r="I691" s="117">
        <v>62700</v>
      </c>
      <c r="J691" s="117">
        <v>155873</v>
      </c>
      <c r="K691" s="116" t="s">
        <v>123</v>
      </c>
      <c r="L691" s="116" t="s">
        <v>123</v>
      </c>
      <c r="M691" s="120">
        <v>0.94888888888888889</v>
      </c>
      <c r="N691" s="126"/>
      <c r="O691" s="126"/>
      <c r="P691" s="112">
        <f>AVERAGE($F$5:F691)</f>
        <v>436.41339155749637</v>
      </c>
      <c r="Q691" s="112">
        <f>AVERAGE(G$5:G691)</f>
        <v>5.8224163027656477E-2</v>
      </c>
      <c r="R691" s="113">
        <f>AVERAGE(H$5:H691)</f>
        <v>217770.28238719067</v>
      </c>
      <c r="S691" s="113">
        <f>AVERAGE(I$5:I691)</f>
        <v>63670.393013100438</v>
      </c>
      <c r="T691" s="113">
        <f>AVERAGE(J$5:J691)</f>
        <v>158652.72780203784</v>
      </c>
      <c r="U691" s="118">
        <f>AVERAGE($M$5:M691)</f>
        <v>0.96980753679443543</v>
      </c>
      <c r="AH691" s="116">
        <v>687</v>
      </c>
      <c r="AI691" s="116">
        <v>547</v>
      </c>
      <c r="AJ691" s="116">
        <v>37</v>
      </c>
      <c r="AK691" s="116">
        <v>39</v>
      </c>
      <c r="AL691" s="117">
        <v>4638.700506787467</v>
      </c>
      <c r="AM691" s="116">
        <v>443</v>
      </c>
      <c r="AN691" s="116">
        <v>0</v>
      </c>
      <c r="AO691" s="117">
        <v>265357</v>
      </c>
      <c r="AP691" s="117">
        <v>64300</v>
      </c>
      <c r="AQ691" s="117">
        <v>204957</v>
      </c>
      <c r="AR691" s="116" t="s">
        <v>123</v>
      </c>
      <c r="AS691" s="116" t="s">
        <v>123</v>
      </c>
      <c r="AT691" s="120">
        <v>0.98444444444444446</v>
      </c>
      <c r="AU691" s="126"/>
      <c r="AV691" s="126"/>
      <c r="AW691" s="112">
        <f>AVERAGE(AM$5:AM691)</f>
        <v>439.70160116448324</v>
      </c>
      <c r="AX691" s="112">
        <f>AVERAGE(AN$5:AN691)</f>
        <v>0.24599708879184862</v>
      </c>
      <c r="AY691" s="113">
        <f>AVERAGE(AO$5:AO691)</f>
        <v>263381.2590975255</v>
      </c>
      <c r="AZ691" s="113">
        <f>AVERAGE(AP$5:AP691)</f>
        <v>64117.512372634643</v>
      </c>
      <c r="BA691" s="113">
        <f>AVERAGE(AQ$5:AQ691)</f>
        <v>203334.34352256186</v>
      </c>
      <c r="BB691" s="118">
        <f>AVERAGE($AT$5:AT691)</f>
        <v>0.97711466925440782</v>
      </c>
      <c r="BC691" s="6"/>
      <c r="BD691" s="6"/>
      <c r="BE691" s="6"/>
      <c r="BF691" s="6"/>
      <c r="BG691" s="6"/>
    </row>
    <row r="692" spans="1:59" x14ac:dyDescent="0.25">
      <c r="A692" s="116">
        <v>688</v>
      </c>
      <c r="B692" s="116">
        <v>556</v>
      </c>
      <c r="C692" s="116">
        <v>33</v>
      </c>
      <c r="D692" s="116">
        <v>50</v>
      </c>
      <c r="E692" s="117">
        <v>2451.0931915881752</v>
      </c>
      <c r="F692" s="116">
        <v>432</v>
      </c>
      <c r="G692" s="116">
        <v>0</v>
      </c>
      <c r="H692" s="117">
        <v>215568</v>
      </c>
      <c r="I692" s="117">
        <v>63200</v>
      </c>
      <c r="J692" s="117">
        <v>157368</v>
      </c>
      <c r="K692" s="116" t="s">
        <v>123</v>
      </c>
      <c r="L692" s="116" t="s">
        <v>123</v>
      </c>
      <c r="M692" s="120">
        <v>0.96</v>
      </c>
      <c r="N692" s="126"/>
      <c r="O692" s="126"/>
      <c r="P692" s="112">
        <f>AVERAGE($F$5:F692)</f>
        <v>436.40697674418607</v>
      </c>
      <c r="Q692" s="112">
        <f>AVERAGE(G$5:G692)</f>
        <v>5.8139534883720929E-2</v>
      </c>
      <c r="R692" s="113">
        <f>AVERAGE(H$5:H692)</f>
        <v>217767.08139534883</v>
      </c>
      <c r="S692" s="113">
        <f>AVERAGE(I$5:I692)</f>
        <v>63669.70930232558</v>
      </c>
      <c r="T692" s="113">
        <f>AVERAGE(J$5:J692)</f>
        <v>158650.86046511628</v>
      </c>
      <c r="U692" s="118">
        <f>AVERAGE($M$5:M692)</f>
        <v>0.9697932816537459</v>
      </c>
      <c r="AH692" s="116">
        <v>688</v>
      </c>
      <c r="AI692" s="116">
        <v>490</v>
      </c>
      <c r="AJ692" s="116">
        <v>36</v>
      </c>
      <c r="AK692" s="116">
        <v>42</v>
      </c>
      <c r="AL692" s="117">
        <v>4571.4650346057888</v>
      </c>
      <c r="AM692" s="116">
        <v>440</v>
      </c>
      <c r="AN692" s="116">
        <v>0</v>
      </c>
      <c r="AO692" s="117">
        <v>263560</v>
      </c>
      <c r="AP692" s="117">
        <v>64000</v>
      </c>
      <c r="AQ692" s="117">
        <v>203760</v>
      </c>
      <c r="AR692" s="116" t="s">
        <v>123</v>
      </c>
      <c r="AS692" s="116" t="s">
        <v>123</v>
      </c>
      <c r="AT692" s="120">
        <v>0.97777777777777775</v>
      </c>
      <c r="AU692" s="126"/>
      <c r="AV692" s="126"/>
      <c r="AW692" s="112">
        <f>AVERAGE(AM$5:AM692)</f>
        <v>439.70203488372096</v>
      </c>
      <c r="AX692" s="112">
        <f>AVERAGE(AN$5:AN692)</f>
        <v>0.24563953488372092</v>
      </c>
      <c r="AY692" s="113">
        <f>AVERAGE(AO$5:AO692)</f>
        <v>263381.51889534883</v>
      </c>
      <c r="AZ692" s="113">
        <f>AVERAGE(AP$5:AP692)</f>
        <v>64117.341569767443</v>
      </c>
      <c r="BA692" s="113">
        <f>AVERAGE(AQ$5:AQ692)</f>
        <v>203334.96220930232</v>
      </c>
      <c r="BB692" s="118">
        <f>AVERAGE($AT$5:AT692)</f>
        <v>0.97711563307493599</v>
      </c>
      <c r="BC692" s="10"/>
      <c r="BD692" s="10"/>
      <c r="BE692" s="10"/>
      <c r="BF692" s="10"/>
      <c r="BG692" s="6"/>
    </row>
    <row r="693" spans="1:59" x14ac:dyDescent="0.25">
      <c r="A693" s="116">
        <v>689</v>
      </c>
      <c r="B693" s="116">
        <v>542</v>
      </c>
      <c r="C693" s="116">
        <v>40</v>
      </c>
      <c r="D693" s="116">
        <v>39</v>
      </c>
      <c r="E693" s="117">
        <v>4634.5166069356237</v>
      </c>
      <c r="F693" s="116">
        <v>443</v>
      </c>
      <c r="G693" s="116">
        <v>0</v>
      </c>
      <c r="H693" s="117">
        <v>221057</v>
      </c>
      <c r="I693" s="117">
        <v>64300</v>
      </c>
      <c r="J693" s="117">
        <v>160657</v>
      </c>
      <c r="K693" s="116" t="s">
        <v>123</v>
      </c>
      <c r="L693" s="116" t="s">
        <v>123</v>
      </c>
      <c r="M693" s="120">
        <v>0.98444444444444446</v>
      </c>
      <c r="N693" s="126"/>
      <c r="O693" s="126"/>
      <c r="P693" s="112">
        <f>AVERAGE($F$5:F693)</f>
        <v>436.41654571843253</v>
      </c>
      <c r="Q693" s="112">
        <f>AVERAGE(G$5:G693)</f>
        <v>5.8055152394775038E-2</v>
      </c>
      <c r="R693" s="113">
        <f>AVERAGE(H$5:H693)</f>
        <v>217771.85631349782</v>
      </c>
      <c r="S693" s="113">
        <f>AVERAGE(I$5:I693)</f>
        <v>63670.624092888247</v>
      </c>
      <c r="T693" s="113">
        <f>AVERAGE(J$5:J693)</f>
        <v>158653.77213352686</v>
      </c>
      <c r="U693" s="118">
        <f>AVERAGE($M$5:M693)</f>
        <v>0.96981454604096029</v>
      </c>
      <c r="AH693" s="116">
        <v>689</v>
      </c>
      <c r="AI693" s="116">
        <v>425</v>
      </c>
      <c r="AJ693" s="116">
        <v>39</v>
      </c>
      <c r="AK693" s="116">
        <v>40</v>
      </c>
      <c r="AL693" s="117">
        <v>2260.5759484083515</v>
      </c>
      <c r="AM693" s="116">
        <v>424</v>
      </c>
      <c r="AN693" s="116">
        <v>0</v>
      </c>
      <c r="AO693" s="117">
        <v>253976</v>
      </c>
      <c r="AP693" s="117">
        <v>62400</v>
      </c>
      <c r="AQ693" s="117">
        <v>195576</v>
      </c>
      <c r="AR693" s="116" t="s">
        <v>123</v>
      </c>
      <c r="AS693" s="116" t="s">
        <v>123</v>
      </c>
      <c r="AT693" s="120">
        <v>0.94222222222222218</v>
      </c>
      <c r="AU693" s="126"/>
      <c r="AV693" s="126"/>
      <c r="AW693" s="112">
        <f>AVERAGE(AM$5:AM693)</f>
        <v>439.67924528301887</v>
      </c>
      <c r="AX693" s="112">
        <f>AVERAGE(AN$5:AN693)</f>
        <v>0.24528301886792453</v>
      </c>
      <c r="AY693" s="113">
        <f>AVERAGE(AO$5:AO693)</f>
        <v>263367.86792452831</v>
      </c>
      <c r="AZ693" s="113">
        <f>AVERAGE(AP$5:AP693)</f>
        <v>64114.849056603773</v>
      </c>
      <c r="BA693" s="113">
        <f>AVERAGE(AQ$5:AQ693)</f>
        <v>203323.70101596517</v>
      </c>
      <c r="BB693" s="118">
        <f>AVERAGE($AT$5:AT693)</f>
        <v>0.97706498951782017</v>
      </c>
      <c r="BC693" s="6"/>
      <c r="BD693" s="6"/>
      <c r="BE693" s="6"/>
      <c r="BF693" s="6"/>
      <c r="BG693" s="10"/>
    </row>
    <row r="694" spans="1:59" x14ac:dyDescent="0.25">
      <c r="A694" s="116">
        <v>690</v>
      </c>
      <c r="B694" s="116">
        <v>594</v>
      </c>
      <c r="C694" s="116">
        <v>49</v>
      </c>
      <c r="D694" s="116">
        <v>44</v>
      </c>
      <c r="E694" s="117">
        <v>2362.7086009110026</v>
      </c>
      <c r="F694" s="116">
        <v>438</v>
      </c>
      <c r="G694" s="116">
        <v>0</v>
      </c>
      <c r="H694" s="117">
        <v>218562</v>
      </c>
      <c r="I694" s="117">
        <v>63800</v>
      </c>
      <c r="J694" s="117">
        <v>159162</v>
      </c>
      <c r="K694" s="116" t="s">
        <v>123</v>
      </c>
      <c r="L694" s="116" t="s">
        <v>123</v>
      </c>
      <c r="M694" s="120">
        <v>0.97333333333333338</v>
      </c>
      <c r="N694" s="126"/>
      <c r="O694" s="126"/>
      <c r="P694" s="112">
        <f>AVERAGE($F$5:F694)</f>
        <v>436.41884057971015</v>
      </c>
      <c r="Q694" s="112">
        <f>AVERAGE(G$5:G694)</f>
        <v>5.7971014492753624E-2</v>
      </c>
      <c r="R694" s="113">
        <f>AVERAGE(H$5:H694)</f>
        <v>217773.00144927535</v>
      </c>
      <c r="S694" s="113">
        <f>AVERAGE(I$5:I694)</f>
        <v>63670.811594202896</v>
      </c>
      <c r="T694" s="113">
        <f>AVERAGE(J$5:J694)</f>
        <v>158654.50869565218</v>
      </c>
      <c r="U694" s="118">
        <f>AVERAGE($M$5:M694)</f>
        <v>0.96981964573268842</v>
      </c>
      <c r="AH694" s="116">
        <v>690</v>
      </c>
      <c r="AI694" s="116">
        <v>578</v>
      </c>
      <c r="AJ694" s="116">
        <v>41</v>
      </c>
      <c r="AK694" s="116">
        <v>48</v>
      </c>
      <c r="AL694" s="117">
        <v>4979.4613395048145</v>
      </c>
      <c r="AM694" s="116">
        <v>434</v>
      </c>
      <c r="AN694" s="116">
        <v>0</v>
      </c>
      <c r="AO694" s="117">
        <v>259966</v>
      </c>
      <c r="AP694" s="117">
        <v>63400</v>
      </c>
      <c r="AQ694" s="117">
        <v>201366</v>
      </c>
      <c r="AR694" s="116" t="s">
        <v>123</v>
      </c>
      <c r="AS694" s="116" t="s">
        <v>123</v>
      </c>
      <c r="AT694" s="120">
        <v>0.96444444444444444</v>
      </c>
      <c r="AU694" s="126"/>
      <c r="AV694" s="126"/>
      <c r="AW694" s="112">
        <f>AVERAGE(AM$5:AM694)</f>
        <v>439.67101449275361</v>
      </c>
      <c r="AX694" s="112">
        <f>AVERAGE(AN$5:AN694)</f>
        <v>0.24492753623188407</v>
      </c>
      <c r="AY694" s="113">
        <f>AVERAGE(AO$5:AO694)</f>
        <v>263362.93768115941</v>
      </c>
      <c r="AZ694" s="113">
        <f>AVERAGE(AP$5:AP694)</f>
        <v>64113.813043478258</v>
      </c>
      <c r="BA694" s="113">
        <f>AVERAGE(AQ$5:AQ694)</f>
        <v>203320.86376811593</v>
      </c>
      <c r="BB694" s="118">
        <f>AVERAGE($AT$5:AT694)</f>
        <v>0.97704669887278628</v>
      </c>
    </row>
    <row r="695" spans="1:59" x14ac:dyDescent="0.25">
      <c r="A695" s="116">
        <v>691</v>
      </c>
      <c r="B695" s="116">
        <v>522</v>
      </c>
      <c r="C695" s="116">
        <v>32</v>
      </c>
      <c r="D695" s="116">
        <v>52</v>
      </c>
      <c r="E695" s="117">
        <v>3662.5418375764211</v>
      </c>
      <c r="F695" s="116">
        <v>430</v>
      </c>
      <c r="G695" s="116">
        <v>0</v>
      </c>
      <c r="H695" s="117">
        <v>214570</v>
      </c>
      <c r="I695" s="117">
        <v>63000</v>
      </c>
      <c r="J695" s="117">
        <v>156770</v>
      </c>
      <c r="K695" s="116" t="s">
        <v>123</v>
      </c>
      <c r="L695" s="116" t="s">
        <v>123</v>
      </c>
      <c r="M695" s="120">
        <v>0.9555555555555556</v>
      </c>
      <c r="N695" s="126"/>
      <c r="O695" s="126"/>
      <c r="P695" s="112">
        <f>AVERAGE($F$5:F695)</f>
        <v>436.4095513748191</v>
      </c>
      <c r="Q695" s="112">
        <f>AVERAGE(G$5:G695)</f>
        <v>5.7887120115774238E-2</v>
      </c>
      <c r="R695" s="113">
        <f>AVERAGE(H$5:H695)</f>
        <v>217768.36613603472</v>
      </c>
      <c r="S695" s="113">
        <f>AVERAGE(I$5:I695)</f>
        <v>63669.840810419679</v>
      </c>
      <c r="T695" s="113">
        <f>AVERAGE(J$5:J695)</f>
        <v>158651.78147612157</v>
      </c>
      <c r="U695" s="118">
        <f>AVERAGE($M$5:M695)</f>
        <v>0.96979900305515265</v>
      </c>
      <c r="AH695" s="116">
        <v>691</v>
      </c>
      <c r="AI695" s="116">
        <v>481</v>
      </c>
      <c r="AJ695" s="116">
        <v>47</v>
      </c>
      <c r="AK695" s="116">
        <v>42</v>
      </c>
      <c r="AL695" s="117">
        <v>2597.4721991497631</v>
      </c>
      <c r="AM695" s="116">
        <v>440</v>
      </c>
      <c r="AN695" s="116">
        <v>0</v>
      </c>
      <c r="AO695" s="117">
        <v>263560</v>
      </c>
      <c r="AP695" s="117">
        <v>64000</v>
      </c>
      <c r="AQ695" s="117">
        <v>203760</v>
      </c>
      <c r="AR695" s="116" t="s">
        <v>123</v>
      </c>
      <c r="AS695" s="116" t="s">
        <v>123</v>
      </c>
      <c r="AT695" s="120">
        <v>0.97777777777777775</v>
      </c>
      <c r="AU695" s="126"/>
      <c r="AV695" s="126"/>
      <c r="AW695" s="112">
        <f>AVERAGE(AM$5:AM695)</f>
        <v>439.67149059334298</v>
      </c>
      <c r="AX695" s="112">
        <f>AVERAGE(AN$5:AN695)</f>
        <v>0.24457308248914617</v>
      </c>
      <c r="AY695" s="113">
        <f>AVERAGE(AO$5:AO695)</f>
        <v>263363.22286541242</v>
      </c>
      <c r="AZ695" s="113">
        <f>AVERAGE(AP$5:AP695)</f>
        <v>64113.648335745296</v>
      </c>
      <c r="BA695" s="113">
        <f>AVERAGE(AQ$5:AQ695)</f>
        <v>203321.49927641099</v>
      </c>
      <c r="BB695" s="118">
        <f>AVERAGE($AT$5:AT695)</f>
        <v>0.97704775687409595</v>
      </c>
      <c r="BC695" s="6"/>
      <c r="BD695" s="6"/>
      <c r="BE695" s="6"/>
      <c r="BF695" s="6"/>
      <c r="BG695" s="6"/>
    </row>
    <row r="696" spans="1:59" x14ac:dyDescent="0.25">
      <c r="A696" s="116">
        <v>692</v>
      </c>
      <c r="B696" s="116">
        <v>553</v>
      </c>
      <c r="C696" s="116">
        <v>32</v>
      </c>
      <c r="D696" s="116">
        <v>54</v>
      </c>
      <c r="E696" s="117">
        <v>2955.8608851557583</v>
      </c>
      <c r="F696" s="116">
        <v>428</v>
      </c>
      <c r="G696" s="116">
        <v>0</v>
      </c>
      <c r="H696" s="117">
        <v>213572</v>
      </c>
      <c r="I696" s="117">
        <v>62800</v>
      </c>
      <c r="J696" s="117">
        <v>156172</v>
      </c>
      <c r="K696" s="116" t="s">
        <v>123</v>
      </c>
      <c r="L696" s="116" t="s">
        <v>123</v>
      </c>
      <c r="M696" s="120">
        <v>0.95111111111111113</v>
      </c>
      <c r="N696" s="126"/>
      <c r="O696" s="126"/>
      <c r="P696" s="112">
        <f>AVERAGE($F$5:F696)</f>
        <v>436.39739884393066</v>
      </c>
      <c r="Q696" s="112">
        <f>AVERAGE(G$5:G696)</f>
        <v>5.7803468208092484E-2</v>
      </c>
      <c r="R696" s="113">
        <f>AVERAGE(H$5:H696)</f>
        <v>217762.30202312139</v>
      </c>
      <c r="S696" s="113">
        <f>AVERAGE(I$5:I696)</f>
        <v>63668.583815028898</v>
      </c>
      <c r="T696" s="113">
        <f>AVERAGE(J$5:J696)</f>
        <v>158648.19797687861</v>
      </c>
      <c r="U696" s="118">
        <f>AVERAGE($M$5:M696)</f>
        <v>0.9697719974309561</v>
      </c>
      <c r="AH696" s="116">
        <v>692</v>
      </c>
      <c r="AI696" s="116">
        <v>491</v>
      </c>
      <c r="AJ696" s="116">
        <v>38</v>
      </c>
      <c r="AK696" s="116">
        <v>40</v>
      </c>
      <c r="AL696" s="117">
        <v>2811.1589948003925</v>
      </c>
      <c r="AM696" s="116">
        <v>442</v>
      </c>
      <c r="AN696" s="116">
        <v>0</v>
      </c>
      <c r="AO696" s="117">
        <v>264758</v>
      </c>
      <c r="AP696" s="117">
        <v>64200</v>
      </c>
      <c r="AQ696" s="117">
        <v>204558</v>
      </c>
      <c r="AR696" s="116" t="s">
        <v>123</v>
      </c>
      <c r="AS696" s="116" t="s">
        <v>123</v>
      </c>
      <c r="AT696" s="120">
        <v>0.98222222222222222</v>
      </c>
      <c r="AU696" s="126"/>
      <c r="AV696" s="126"/>
      <c r="AW696" s="112">
        <f>AVERAGE(AM$5:AM696)</f>
        <v>439.67485549132948</v>
      </c>
      <c r="AX696" s="112">
        <f>AVERAGE(AN$5:AN696)</f>
        <v>0.24421965317919075</v>
      </c>
      <c r="AY696" s="113">
        <f>AVERAGE(AO$5:AO696)</f>
        <v>263365.23843930638</v>
      </c>
      <c r="AZ696" s="113">
        <f>AVERAGE(AP$5:AP696)</f>
        <v>64113.773121387283</v>
      </c>
      <c r="BA696" s="113">
        <f>AVERAGE(AQ$5:AQ696)</f>
        <v>203323.28612716764</v>
      </c>
      <c r="BB696" s="118">
        <f>AVERAGE($AT$5:AT696)</f>
        <v>0.97705523442517717</v>
      </c>
      <c r="BC696" s="10"/>
      <c r="BD696" s="10"/>
      <c r="BE696" s="10"/>
      <c r="BF696" s="10"/>
      <c r="BG696" s="6"/>
    </row>
    <row r="697" spans="1:59" x14ac:dyDescent="0.25">
      <c r="A697" s="116">
        <v>693</v>
      </c>
      <c r="B697" s="116">
        <v>621</v>
      </c>
      <c r="C697" s="116">
        <v>43</v>
      </c>
      <c r="D697" s="116">
        <v>51</v>
      </c>
      <c r="E697" s="117">
        <v>3305.1912195776031</v>
      </c>
      <c r="F697" s="116">
        <v>431</v>
      </c>
      <c r="G697" s="116">
        <v>0</v>
      </c>
      <c r="H697" s="117">
        <v>215069</v>
      </c>
      <c r="I697" s="117">
        <v>63100</v>
      </c>
      <c r="J697" s="117">
        <v>157069</v>
      </c>
      <c r="K697" s="116" t="s">
        <v>123</v>
      </c>
      <c r="L697" s="116" t="s">
        <v>123</v>
      </c>
      <c r="M697" s="120">
        <v>0.95777777777777773</v>
      </c>
      <c r="N697" s="126"/>
      <c r="O697" s="126"/>
      <c r="P697" s="112">
        <f>AVERAGE($F$5:F697)</f>
        <v>436.38961038961037</v>
      </c>
      <c r="Q697" s="112">
        <f>AVERAGE(G$5:G697)</f>
        <v>5.772005772005772E-2</v>
      </c>
      <c r="R697" s="113">
        <f>AVERAGE(H$5:H697)</f>
        <v>217758.41558441558</v>
      </c>
      <c r="S697" s="113">
        <f>AVERAGE(I$5:I697)</f>
        <v>63667.76334776335</v>
      </c>
      <c r="T697" s="113">
        <f>AVERAGE(J$5:J697)</f>
        <v>158645.91919191918</v>
      </c>
      <c r="U697" s="118">
        <f>AVERAGE($M$5:M697)</f>
        <v>0.96975468975468893</v>
      </c>
      <c r="AH697" s="116">
        <v>693</v>
      </c>
      <c r="AI697" s="116">
        <v>494</v>
      </c>
      <c r="AJ697" s="116">
        <v>36</v>
      </c>
      <c r="AK697" s="116">
        <v>39</v>
      </c>
      <c r="AL697" s="117">
        <v>3786.4438087113817</v>
      </c>
      <c r="AM697" s="116">
        <v>443</v>
      </c>
      <c r="AN697" s="116">
        <v>0</v>
      </c>
      <c r="AO697" s="117">
        <v>265357</v>
      </c>
      <c r="AP697" s="117">
        <v>64300</v>
      </c>
      <c r="AQ697" s="117">
        <v>204957</v>
      </c>
      <c r="AR697" s="116" t="s">
        <v>123</v>
      </c>
      <c r="AS697" s="116" t="s">
        <v>123</v>
      </c>
      <c r="AT697" s="120">
        <v>0.98444444444444446</v>
      </c>
      <c r="AU697" s="126"/>
      <c r="AV697" s="126"/>
      <c r="AW697" s="112">
        <f>AVERAGE(AM$5:AM697)</f>
        <v>439.67965367965365</v>
      </c>
      <c r="AX697" s="112">
        <f>AVERAGE(AN$5:AN697)</f>
        <v>0.24386724386724387</v>
      </c>
      <c r="AY697" s="113">
        <f>AVERAGE(AO$5:AO697)</f>
        <v>263368.11255411257</v>
      </c>
      <c r="AZ697" s="113">
        <f>AVERAGE(AP$5:AP697)</f>
        <v>64114.041847041844</v>
      </c>
      <c r="BA697" s="113">
        <f>AVERAGE(AQ$5:AQ697)</f>
        <v>203325.64357864359</v>
      </c>
      <c r="BB697" s="118">
        <f>AVERAGE($AT$5:AT697)</f>
        <v>0.97706589706589764</v>
      </c>
      <c r="BC697" s="6"/>
      <c r="BD697" s="6"/>
      <c r="BE697" s="6"/>
      <c r="BF697" s="6"/>
      <c r="BG697" s="10"/>
    </row>
    <row r="698" spans="1:59" x14ac:dyDescent="0.25">
      <c r="A698" s="116">
        <v>694</v>
      </c>
      <c r="B698" s="116">
        <v>509</v>
      </c>
      <c r="C698" s="116">
        <v>30</v>
      </c>
      <c r="D698" s="116">
        <v>39</v>
      </c>
      <c r="E698" s="117">
        <v>4211.8864679713897</v>
      </c>
      <c r="F698" s="116">
        <v>443</v>
      </c>
      <c r="G698" s="116">
        <v>0</v>
      </c>
      <c r="H698" s="117">
        <v>221057</v>
      </c>
      <c r="I698" s="117">
        <v>64300</v>
      </c>
      <c r="J698" s="117">
        <v>160657</v>
      </c>
      <c r="K698" s="116" t="s">
        <v>123</v>
      </c>
      <c r="L698" s="116" t="s">
        <v>123</v>
      </c>
      <c r="M698" s="120">
        <v>0.98444444444444446</v>
      </c>
      <c r="N698" s="126"/>
      <c r="O698" s="126"/>
      <c r="P698" s="112">
        <f>AVERAGE($F$5:F698)</f>
        <v>436.39913544668588</v>
      </c>
      <c r="Q698" s="112">
        <f>AVERAGE(G$5:G698)</f>
        <v>5.7636887608069162E-2</v>
      </c>
      <c r="R698" s="113">
        <f>AVERAGE(H$5:H698)</f>
        <v>217763.16858789625</v>
      </c>
      <c r="S698" s="113">
        <f>AVERAGE(I$5:I698)</f>
        <v>63668.674351585018</v>
      </c>
      <c r="T698" s="113">
        <f>AVERAGE(J$5:J698)</f>
        <v>158648.81700288184</v>
      </c>
      <c r="U698" s="118">
        <f>AVERAGE($M$5:M698)</f>
        <v>0.96977585654818999</v>
      </c>
      <c r="AH698" s="116">
        <v>694</v>
      </c>
      <c r="AI698" s="116">
        <v>515</v>
      </c>
      <c r="AJ698" s="116">
        <v>38</v>
      </c>
      <c r="AK698" s="116">
        <v>57</v>
      </c>
      <c r="AL698" s="117">
        <v>4768.0549561234648</v>
      </c>
      <c r="AM698" s="116">
        <v>425</v>
      </c>
      <c r="AN698" s="116">
        <v>0</v>
      </c>
      <c r="AO698" s="117">
        <v>254575</v>
      </c>
      <c r="AP698" s="117">
        <v>62500</v>
      </c>
      <c r="AQ698" s="117">
        <v>197775</v>
      </c>
      <c r="AR698" s="116" t="s">
        <v>123</v>
      </c>
      <c r="AS698" s="116" t="s">
        <v>123</v>
      </c>
      <c r="AT698" s="120">
        <v>0.94444444444444442</v>
      </c>
      <c r="AU698" s="126"/>
      <c r="AV698" s="126"/>
      <c r="AW698" s="112">
        <f>AVERAGE(AM$5:AM698)</f>
        <v>439.65850144092218</v>
      </c>
      <c r="AX698" s="112">
        <f>AVERAGE(AN$5:AN698)</f>
        <v>0.24351585014409222</v>
      </c>
      <c r="AY698" s="113">
        <f>AVERAGE(AO$5:AO698)</f>
        <v>263355.44236311241</v>
      </c>
      <c r="AZ698" s="113">
        <f>AVERAGE(AP$5:AP698)</f>
        <v>64111.716138328527</v>
      </c>
      <c r="BA698" s="113">
        <f>AVERAGE(AQ$5:AQ698)</f>
        <v>203317.64553314121</v>
      </c>
      <c r="BB698" s="118">
        <f>AVERAGE($AT$5:AT698)</f>
        <v>0.97701889209093873</v>
      </c>
    </row>
    <row r="699" spans="1:59" x14ac:dyDescent="0.25">
      <c r="A699" s="116">
        <v>695</v>
      </c>
      <c r="B699" s="116">
        <v>613</v>
      </c>
      <c r="C699" s="116">
        <v>48</v>
      </c>
      <c r="D699" s="116">
        <v>50</v>
      </c>
      <c r="E699" s="117">
        <v>3509.6319141029544</v>
      </c>
      <c r="F699" s="116">
        <v>432</v>
      </c>
      <c r="G699" s="116">
        <v>0</v>
      </c>
      <c r="H699" s="117">
        <v>215568</v>
      </c>
      <c r="I699" s="117">
        <v>63200</v>
      </c>
      <c r="J699" s="117">
        <v>157368</v>
      </c>
      <c r="K699" s="116" t="s">
        <v>123</v>
      </c>
      <c r="L699" s="116" t="s">
        <v>123</v>
      </c>
      <c r="M699" s="120">
        <v>0.96</v>
      </c>
      <c r="N699" s="126"/>
      <c r="O699" s="126"/>
      <c r="P699" s="112">
        <f>AVERAGE($F$5:F699)</f>
        <v>436.39280575539567</v>
      </c>
      <c r="Q699" s="112">
        <f>AVERAGE(G$5:G699)</f>
        <v>5.7553956834532377E-2</v>
      </c>
      <c r="R699" s="113">
        <f>AVERAGE(H$5:H699)</f>
        <v>217760.01007194244</v>
      </c>
      <c r="S699" s="113">
        <f>AVERAGE(I$5:I699)</f>
        <v>63668</v>
      </c>
      <c r="T699" s="113">
        <f>AVERAGE(J$5:J699)</f>
        <v>158646.97410071944</v>
      </c>
      <c r="U699" s="118">
        <f>AVERAGE($M$5:M699)</f>
        <v>0.96976179056754508</v>
      </c>
      <c r="AH699" s="116">
        <v>695</v>
      </c>
      <c r="AI699" s="116">
        <v>502</v>
      </c>
      <c r="AJ699" s="116">
        <v>37</v>
      </c>
      <c r="AK699" s="116">
        <v>33</v>
      </c>
      <c r="AL699" s="117">
        <v>4207.5928585556121</v>
      </c>
      <c r="AM699" s="116">
        <v>449</v>
      </c>
      <c r="AN699" s="116">
        <v>0</v>
      </c>
      <c r="AO699" s="117">
        <v>268951</v>
      </c>
      <c r="AP699" s="117">
        <v>64900</v>
      </c>
      <c r="AQ699" s="117">
        <v>207351</v>
      </c>
      <c r="AR699" s="116" t="s">
        <v>123</v>
      </c>
      <c r="AS699" s="116" t="s">
        <v>123</v>
      </c>
      <c r="AT699" s="120">
        <v>0.99777777777777776</v>
      </c>
      <c r="AU699" s="126"/>
      <c r="AV699" s="126"/>
      <c r="AW699" s="112">
        <f>AVERAGE(AM$5:AM699)</f>
        <v>439.67194244604315</v>
      </c>
      <c r="AX699" s="112">
        <f>AVERAGE(AN$5:AN699)</f>
        <v>0.24316546762589927</v>
      </c>
      <c r="AY699" s="113">
        <f>AVERAGE(AO$5:AO699)</f>
        <v>263363.49352517986</v>
      </c>
      <c r="AZ699" s="113">
        <f>AVERAGE(AP$5:AP699)</f>
        <v>64112.850359712233</v>
      </c>
      <c r="BA699" s="113">
        <f>AVERAGE(AQ$5:AQ699)</f>
        <v>203323.4489208633</v>
      </c>
      <c r="BB699" s="118">
        <f>AVERAGE($AT$5:AT699)</f>
        <v>0.97704876099120752</v>
      </c>
      <c r="BC699" s="6"/>
      <c r="BD699" s="6"/>
      <c r="BE699" s="6"/>
      <c r="BF699" s="6"/>
      <c r="BG699" s="6"/>
    </row>
    <row r="700" spans="1:59" x14ac:dyDescent="0.25">
      <c r="A700" s="116">
        <v>696</v>
      </c>
      <c r="B700" s="116">
        <v>649</v>
      </c>
      <c r="C700" s="116">
        <v>29</v>
      </c>
      <c r="D700" s="116">
        <v>42</v>
      </c>
      <c r="E700" s="117">
        <v>3597.4313718628987</v>
      </c>
      <c r="F700" s="116">
        <v>440</v>
      </c>
      <c r="G700" s="116">
        <v>0</v>
      </c>
      <c r="H700" s="117">
        <v>219560</v>
      </c>
      <c r="I700" s="117">
        <v>64000</v>
      </c>
      <c r="J700" s="117">
        <v>159760</v>
      </c>
      <c r="K700" s="116" t="s">
        <v>123</v>
      </c>
      <c r="L700" s="116" t="s">
        <v>123</v>
      </c>
      <c r="M700" s="120">
        <v>0.97777777777777775</v>
      </c>
      <c r="N700" s="126"/>
      <c r="O700" s="126"/>
      <c r="P700" s="112">
        <f>AVERAGE($F$5:F700)</f>
        <v>436.39798850574715</v>
      </c>
      <c r="Q700" s="112">
        <f>AVERAGE(G$5:G700)</f>
        <v>5.7471264367816091E-2</v>
      </c>
      <c r="R700" s="113">
        <f>AVERAGE(H$5:H700)</f>
        <v>217762.59626436781</v>
      </c>
      <c r="S700" s="113">
        <f>AVERAGE(I$5:I700)</f>
        <v>63668.477011494251</v>
      </c>
      <c r="T700" s="113">
        <f>AVERAGE(J$5:J700)</f>
        <v>158648.57327586206</v>
      </c>
      <c r="U700" s="118">
        <f>AVERAGE($M$5:M700)</f>
        <v>0.96977330779054827</v>
      </c>
      <c r="AH700" s="116">
        <v>696</v>
      </c>
      <c r="AI700" s="116">
        <v>450</v>
      </c>
      <c r="AJ700" s="116">
        <v>40</v>
      </c>
      <c r="AK700" s="116">
        <v>21</v>
      </c>
      <c r="AL700" s="117">
        <v>3432.2993630150672</v>
      </c>
      <c r="AM700" s="116">
        <v>450</v>
      </c>
      <c r="AN700" s="116">
        <v>11</v>
      </c>
      <c r="AO700" s="117">
        <v>269550</v>
      </c>
      <c r="AP700" s="117">
        <v>71589</v>
      </c>
      <c r="AQ700" s="117">
        <v>200061</v>
      </c>
      <c r="AR700" s="116" t="s">
        <v>124</v>
      </c>
      <c r="AS700" s="116" t="s">
        <v>124</v>
      </c>
      <c r="AT700" s="120">
        <v>1</v>
      </c>
      <c r="AU700" s="126"/>
      <c r="AV700" s="126"/>
      <c r="AW700" s="112">
        <f>AVERAGE(AM$5:AM700)</f>
        <v>439.68678160919541</v>
      </c>
      <c r="AX700" s="112">
        <f>AVERAGE(AN$5:AN700)</f>
        <v>0.25862068965517243</v>
      </c>
      <c r="AY700" s="113">
        <f>AVERAGE(AO$5:AO700)</f>
        <v>263372.38218390802</v>
      </c>
      <c r="AZ700" s="113">
        <f>AVERAGE(AP$5:AP700)</f>
        <v>64123.591954022988</v>
      </c>
      <c r="BA700" s="113">
        <f>AVERAGE(AQ$5:AQ700)</f>
        <v>203318.76149425286</v>
      </c>
      <c r="BB700" s="118">
        <f>AVERAGE($AT$5:AT700)</f>
        <v>0.97708173690932365</v>
      </c>
      <c r="BC700" s="10"/>
      <c r="BD700" s="10"/>
      <c r="BE700" s="10"/>
      <c r="BF700" s="10"/>
      <c r="BG700" s="6"/>
    </row>
    <row r="701" spans="1:59" x14ac:dyDescent="0.25">
      <c r="A701" s="116">
        <v>697</v>
      </c>
      <c r="B701" s="116">
        <v>591</v>
      </c>
      <c r="C701" s="116">
        <v>44</v>
      </c>
      <c r="D701" s="116">
        <v>52</v>
      </c>
      <c r="E701" s="117">
        <v>4873.2040847621083</v>
      </c>
      <c r="F701" s="116">
        <v>430</v>
      </c>
      <c r="G701" s="116">
        <v>0</v>
      </c>
      <c r="H701" s="117">
        <v>214570</v>
      </c>
      <c r="I701" s="117">
        <v>63000</v>
      </c>
      <c r="J701" s="117">
        <v>156770</v>
      </c>
      <c r="K701" s="116" t="s">
        <v>123</v>
      </c>
      <c r="L701" s="116" t="s">
        <v>123</v>
      </c>
      <c r="M701" s="120">
        <v>0.9555555555555556</v>
      </c>
      <c r="N701" s="126"/>
      <c r="O701" s="126"/>
      <c r="P701" s="112">
        <f>AVERAGE($F$5:F701)</f>
        <v>436.38880918220946</v>
      </c>
      <c r="Q701" s="112">
        <f>AVERAGE(G$5:G701)</f>
        <v>5.7388809182209469E-2</v>
      </c>
      <c r="R701" s="113">
        <f>AVERAGE(H$5:H701)</f>
        <v>217758.01578192253</v>
      </c>
      <c r="S701" s="113">
        <f>AVERAGE(I$5:I701)</f>
        <v>63667.51793400287</v>
      </c>
      <c r="T701" s="113">
        <f>AVERAGE(J$5:J701)</f>
        <v>158645.87804878049</v>
      </c>
      <c r="U701" s="118">
        <f>AVERAGE($M$5:M701)</f>
        <v>0.96975290929379787</v>
      </c>
      <c r="AH701" s="116">
        <v>697</v>
      </c>
      <c r="AI701" s="116">
        <v>494</v>
      </c>
      <c r="AJ701" s="116">
        <v>44</v>
      </c>
      <c r="AK701" s="116">
        <v>40</v>
      </c>
      <c r="AL701" s="117">
        <v>4740.4393683184053</v>
      </c>
      <c r="AM701" s="116">
        <v>442</v>
      </c>
      <c r="AN701" s="116">
        <v>0</v>
      </c>
      <c r="AO701" s="117">
        <v>264758</v>
      </c>
      <c r="AP701" s="117">
        <v>64200</v>
      </c>
      <c r="AQ701" s="117">
        <v>204558</v>
      </c>
      <c r="AR701" s="116" t="s">
        <v>123</v>
      </c>
      <c r="AS701" s="116" t="s">
        <v>123</v>
      </c>
      <c r="AT701" s="120">
        <v>0.98222222222222222</v>
      </c>
      <c r="AU701" s="126"/>
      <c r="AV701" s="126"/>
      <c r="AW701" s="112">
        <f>AVERAGE(AM$5:AM701)</f>
        <v>439.69010043041607</v>
      </c>
      <c r="AX701" s="112">
        <f>AVERAGE(AN$5:AN701)</f>
        <v>0.2582496413199426</v>
      </c>
      <c r="AY701" s="113">
        <f>AVERAGE(AO$5:AO701)</f>
        <v>263374.37015781924</v>
      </c>
      <c r="AZ701" s="113">
        <f>AVERAGE(AP$5:AP701)</f>
        <v>64123.701578192253</v>
      </c>
      <c r="BA701" s="113">
        <f>AVERAGE(AQ$5:AQ701)</f>
        <v>203320.53945480631</v>
      </c>
      <c r="BB701" s="118">
        <f>AVERAGE($AT$5:AT701)</f>
        <v>0.97708911206759186</v>
      </c>
      <c r="BC701" s="6"/>
      <c r="BD701" s="6"/>
      <c r="BE701" s="6"/>
      <c r="BF701" s="6"/>
      <c r="BG701" s="10"/>
    </row>
    <row r="702" spans="1:59" x14ac:dyDescent="0.25">
      <c r="A702" s="116">
        <v>698</v>
      </c>
      <c r="B702" s="116">
        <v>518</v>
      </c>
      <c r="C702" s="116">
        <v>35</v>
      </c>
      <c r="D702" s="116">
        <v>40</v>
      </c>
      <c r="E702" s="117">
        <v>3859.621627050587</v>
      </c>
      <c r="F702" s="116">
        <v>442</v>
      </c>
      <c r="G702" s="116">
        <v>0</v>
      </c>
      <c r="H702" s="117">
        <v>220558</v>
      </c>
      <c r="I702" s="117">
        <v>64200</v>
      </c>
      <c r="J702" s="117">
        <v>160358</v>
      </c>
      <c r="K702" s="116" t="s">
        <v>123</v>
      </c>
      <c r="L702" s="116" t="s">
        <v>123</v>
      </c>
      <c r="M702" s="120">
        <v>0.98222222222222222</v>
      </c>
      <c r="N702" s="126"/>
      <c r="O702" s="126"/>
      <c r="P702" s="112">
        <f>AVERAGE($F$5:F702)</f>
        <v>436.39684813753581</v>
      </c>
      <c r="Q702" s="112">
        <f>AVERAGE(G$5:G702)</f>
        <v>5.730659025787966E-2</v>
      </c>
      <c r="R702" s="113">
        <f>AVERAGE(H$5:H702)</f>
        <v>217762.02722063038</v>
      </c>
      <c r="S702" s="113">
        <f>AVERAGE(I$5:I702)</f>
        <v>63668.280802292262</v>
      </c>
      <c r="T702" s="113">
        <f>AVERAGE(J$5:J702)</f>
        <v>158648.33094555873</v>
      </c>
      <c r="U702" s="118">
        <f>AVERAGE($M$5:M702)</f>
        <v>0.96977077363896769</v>
      </c>
      <c r="AH702" s="116">
        <v>698</v>
      </c>
      <c r="AI702" s="116">
        <v>491</v>
      </c>
      <c r="AJ702" s="116">
        <v>40</v>
      </c>
      <c r="AK702" s="116">
        <v>27</v>
      </c>
      <c r="AL702" s="117">
        <v>4236.7641952522745</v>
      </c>
      <c r="AM702" s="116">
        <v>450</v>
      </c>
      <c r="AN702" s="116">
        <v>5</v>
      </c>
      <c r="AO702" s="117">
        <v>269550</v>
      </c>
      <c r="AP702" s="117">
        <v>67995</v>
      </c>
      <c r="AQ702" s="117">
        <v>204255</v>
      </c>
      <c r="AR702" s="116" t="s">
        <v>124</v>
      </c>
      <c r="AS702" s="116" t="s">
        <v>124</v>
      </c>
      <c r="AT702" s="120">
        <v>1</v>
      </c>
      <c r="AU702" s="126"/>
      <c r="AV702" s="126"/>
      <c r="AW702" s="112">
        <f>AVERAGE(AM$5:AM702)</f>
        <v>439.70487106017191</v>
      </c>
      <c r="AX702" s="112">
        <f>AVERAGE(AN$5:AN702)</f>
        <v>0.26504297994269344</v>
      </c>
      <c r="AY702" s="113">
        <f>AVERAGE(AO$5:AO702)</f>
        <v>263383.21776504297</v>
      </c>
      <c r="AZ702" s="113">
        <f>AVERAGE(AP$5:AP702)</f>
        <v>64129.247851002867</v>
      </c>
      <c r="BA702" s="113">
        <f>AVERAGE(AQ$5:AQ702)</f>
        <v>203321.8782234957</v>
      </c>
      <c r="BB702" s="118">
        <f>AVERAGE($AT$5:AT702)</f>
        <v>0.97712193568927153</v>
      </c>
    </row>
    <row r="703" spans="1:59" x14ac:dyDescent="0.25">
      <c r="A703" s="116">
        <v>699</v>
      </c>
      <c r="B703" s="116">
        <v>611</v>
      </c>
      <c r="C703" s="116">
        <v>46</v>
      </c>
      <c r="D703" s="116">
        <v>39</v>
      </c>
      <c r="E703" s="117">
        <v>4289.2288886914521</v>
      </c>
      <c r="F703" s="116">
        <v>443</v>
      </c>
      <c r="G703" s="116">
        <v>0</v>
      </c>
      <c r="H703" s="117">
        <v>221057</v>
      </c>
      <c r="I703" s="117">
        <v>64300</v>
      </c>
      <c r="J703" s="117">
        <v>160657</v>
      </c>
      <c r="K703" s="116" t="s">
        <v>123</v>
      </c>
      <c r="L703" s="116" t="s">
        <v>123</v>
      </c>
      <c r="M703" s="120">
        <v>0.98444444444444446</v>
      </c>
      <c r="N703" s="126"/>
      <c r="O703" s="126"/>
      <c r="P703" s="112">
        <f>AVERAGE($F$5:F703)</f>
        <v>436.40629470672388</v>
      </c>
      <c r="Q703" s="112">
        <f>AVERAGE(G$5:G703)</f>
        <v>5.7224606580829757E-2</v>
      </c>
      <c r="R703" s="113">
        <f>AVERAGE(H$5:H703)</f>
        <v>217766.74105865523</v>
      </c>
      <c r="S703" s="113">
        <f>AVERAGE(I$5:I703)</f>
        <v>63669.184549356221</v>
      </c>
      <c r="T703" s="113">
        <f>AVERAGE(J$5:J703)</f>
        <v>158651.20457796851</v>
      </c>
      <c r="U703" s="118">
        <f>AVERAGE($M$5:M703)</f>
        <v>0.9697917660149411</v>
      </c>
      <c r="AH703" s="116">
        <v>699</v>
      </c>
      <c r="AI703" s="116">
        <v>527</v>
      </c>
      <c r="AJ703" s="116">
        <v>42</v>
      </c>
      <c r="AK703" s="116">
        <v>29</v>
      </c>
      <c r="AL703" s="117">
        <v>4538.3889751752886</v>
      </c>
      <c r="AM703" s="116">
        <v>450</v>
      </c>
      <c r="AN703" s="116">
        <v>3</v>
      </c>
      <c r="AO703" s="117">
        <v>269550</v>
      </c>
      <c r="AP703" s="117">
        <v>66797</v>
      </c>
      <c r="AQ703" s="117">
        <v>205653</v>
      </c>
      <c r="AR703" s="116" t="s">
        <v>124</v>
      </c>
      <c r="AS703" s="116" t="s">
        <v>124</v>
      </c>
      <c r="AT703" s="120">
        <v>1</v>
      </c>
      <c r="AU703" s="126"/>
      <c r="AV703" s="126"/>
      <c r="AW703" s="112">
        <f>AVERAGE(AM$5:AM703)</f>
        <v>439.71959942775396</v>
      </c>
      <c r="AX703" s="112">
        <f>AVERAGE(AN$5:AN703)</f>
        <v>0.26895565092989987</v>
      </c>
      <c r="AY703" s="113">
        <f>AVERAGE(AO$5:AO703)</f>
        <v>263392.04005722463</v>
      </c>
      <c r="AZ703" s="113">
        <f>AVERAGE(AP$5:AP703)</f>
        <v>64133.0643776824</v>
      </c>
      <c r="BA703" s="113">
        <f>AVERAGE(AQ$5:AQ703)</f>
        <v>203325.21316165951</v>
      </c>
      <c r="BB703" s="118">
        <f>AVERAGE($AT$5:AT703)</f>
        <v>0.97715466539500928</v>
      </c>
      <c r="BC703" s="6"/>
      <c r="BD703" s="6"/>
      <c r="BE703" s="6"/>
      <c r="BF703" s="6"/>
      <c r="BG703" s="6"/>
    </row>
    <row r="704" spans="1:59" x14ac:dyDescent="0.25">
      <c r="A704" s="116">
        <v>700</v>
      </c>
      <c r="B704" s="116">
        <v>492</v>
      </c>
      <c r="C704" s="116">
        <v>35</v>
      </c>
      <c r="D704" s="116">
        <v>33</v>
      </c>
      <c r="E704" s="117">
        <v>4987.7587454980712</v>
      </c>
      <c r="F704" s="116">
        <v>449</v>
      </c>
      <c r="G704" s="116">
        <v>0</v>
      </c>
      <c r="H704" s="117">
        <v>224051</v>
      </c>
      <c r="I704" s="117">
        <v>64900</v>
      </c>
      <c r="J704" s="117">
        <v>162451</v>
      </c>
      <c r="K704" s="116" t="s">
        <v>123</v>
      </c>
      <c r="L704" s="116" t="s">
        <v>123</v>
      </c>
      <c r="M704" s="120">
        <v>0.99777777777777776</v>
      </c>
      <c r="N704" s="126"/>
      <c r="O704" s="126"/>
      <c r="P704" s="112">
        <f>AVERAGE($F$5:F704)</f>
        <v>436.4242857142857</v>
      </c>
      <c r="Q704" s="112">
        <f>AVERAGE(G$5:G704)</f>
        <v>5.7142857142857141E-2</v>
      </c>
      <c r="R704" s="113">
        <f>AVERAGE(H$5:H704)</f>
        <v>217775.71857142856</v>
      </c>
      <c r="S704" s="113">
        <f>AVERAGE(I$5:I704)</f>
        <v>63670.942857142858</v>
      </c>
      <c r="T704" s="113">
        <f>AVERAGE(J$5:J704)</f>
        <v>158656.63285714286</v>
      </c>
      <c r="U704" s="118">
        <f>AVERAGE($M$5:M704)</f>
        <v>0.96983174603174516</v>
      </c>
      <c r="AH704" s="116">
        <v>700</v>
      </c>
      <c r="AI704" s="116">
        <v>542</v>
      </c>
      <c r="AJ704" s="116">
        <v>39</v>
      </c>
      <c r="AK704" s="116">
        <v>48</v>
      </c>
      <c r="AL704" s="117">
        <v>3771.4937071830536</v>
      </c>
      <c r="AM704" s="116">
        <v>434</v>
      </c>
      <c r="AN704" s="116">
        <v>0</v>
      </c>
      <c r="AO704" s="117">
        <v>259966</v>
      </c>
      <c r="AP704" s="117">
        <v>63400</v>
      </c>
      <c r="AQ704" s="117">
        <v>201366</v>
      </c>
      <c r="AR704" s="116" t="s">
        <v>123</v>
      </c>
      <c r="AS704" s="116" t="s">
        <v>123</v>
      </c>
      <c r="AT704" s="120">
        <v>0.96444444444444444</v>
      </c>
      <c r="AU704" s="126"/>
      <c r="AV704" s="126"/>
      <c r="AW704" s="112">
        <f>AVERAGE(AM$5:AM704)</f>
        <v>439.7114285714286</v>
      </c>
      <c r="AX704" s="112">
        <f>AVERAGE(AN$5:AN704)</f>
        <v>0.26857142857142857</v>
      </c>
      <c r="AY704" s="113">
        <f>AVERAGE(AO$5:AO704)</f>
        <v>263387.14571428573</v>
      </c>
      <c r="AZ704" s="113">
        <f>AVERAGE(AP$5:AP704)</f>
        <v>64132.017142857141</v>
      </c>
      <c r="BA704" s="113">
        <f>AVERAGE(AQ$5:AQ704)</f>
        <v>203322.41428571427</v>
      </c>
      <c r="BB704" s="118">
        <f>AVERAGE($AT$5:AT704)</f>
        <v>0.97713650793650852</v>
      </c>
      <c r="BC704" s="10"/>
      <c r="BD704" s="10"/>
      <c r="BE704" s="10"/>
      <c r="BF704" s="10"/>
      <c r="BG704" s="6"/>
    </row>
    <row r="705" spans="1:59" x14ac:dyDescent="0.25">
      <c r="A705" s="116">
        <v>701</v>
      </c>
      <c r="B705" s="116">
        <v>549</v>
      </c>
      <c r="C705" s="116">
        <v>39</v>
      </c>
      <c r="D705" s="116">
        <v>46</v>
      </c>
      <c r="E705" s="117">
        <v>3600.5748448555942</v>
      </c>
      <c r="F705" s="116">
        <v>436</v>
      </c>
      <c r="G705" s="116">
        <v>0</v>
      </c>
      <c r="H705" s="117">
        <v>217564</v>
      </c>
      <c r="I705" s="117">
        <v>63600</v>
      </c>
      <c r="J705" s="117">
        <v>158564</v>
      </c>
      <c r="K705" s="116" t="s">
        <v>123</v>
      </c>
      <c r="L705" s="116" t="s">
        <v>123</v>
      </c>
      <c r="M705" s="120">
        <v>0.96888888888888891</v>
      </c>
      <c r="N705" s="126"/>
      <c r="O705" s="126"/>
      <c r="P705" s="112">
        <f>AVERAGE($F$5:F705)</f>
        <v>436.42368045649073</v>
      </c>
      <c r="Q705" s="112">
        <f>AVERAGE(G$5:G705)</f>
        <v>5.7061340941512127E-2</v>
      </c>
      <c r="R705" s="113">
        <f>AVERAGE(H$5:H705)</f>
        <v>217775.41654778886</v>
      </c>
      <c r="S705" s="113">
        <f>AVERAGE(I$5:I705)</f>
        <v>63670.841654778887</v>
      </c>
      <c r="T705" s="113">
        <f>AVERAGE(J$5:J705)</f>
        <v>158656.50071326675</v>
      </c>
      <c r="U705" s="118">
        <f>AVERAGE($M$5:M705)</f>
        <v>0.96983040101442286</v>
      </c>
      <c r="AH705" s="116">
        <v>701</v>
      </c>
      <c r="AI705" s="116">
        <v>507</v>
      </c>
      <c r="AJ705" s="116">
        <v>42</v>
      </c>
      <c r="AK705" s="116">
        <v>49</v>
      </c>
      <c r="AL705" s="117">
        <v>4294.0907154080014</v>
      </c>
      <c r="AM705" s="116">
        <v>433</v>
      </c>
      <c r="AN705" s="116">
        <v>0</v>
      </c>
      <c r="AO705" s="117">
        <v>259367</v>
      </c>
      <c r="AP705" s="117">
        <v>63300</v>
      </c>
      <c r="AQ705" s="117">
        <v>200967</v>
      </c>
      <c r="AR705" s="116" t="s">
        <v>123</v>
      </c>
      <c r="AS705" s="116" t="s">
        <v>123</v>
      </c>
      <c r="AT705" s="120">
        <v>0.9622222222222222</v>
      </c>
      <c r="AU705" s="126"/>
      <c r="AV705" s="126"/>
      <c r="AW705" s="112">
        <f>AVERAGE(AM$5:AM705)</f>
        <v>439.70185449358058</v>
      </c>
      <c r="AX705" s="112">
        <f>AVERAGE(AN$5:AN705)</f>
        <v>0.26818830242510699</v>
      </c>
      <c r="AY705" s="113">
        <f>AVERAGE(AO$5:AO705)</f>
        <v>263381.41084165475</v>
      </c>
      <c r="AZ705" s="113">
        <f>AVERAGE(AP$5:AP705)</f>
        <v>64130.830242510696</v>
      </c>
      <c r="BA705" s="113">
        <f>AVERAGE(AQ$5:AQ705)</f>
        <v>203319.05420827388</v>
      </c>
      <c r="BB705" s="118">
        <f>AVERAGE($AT$5:AT705)</f>
        <v>0.97711523220795737</v>
      </c>
      <c r="BC705" s="6"/>
      <c r="BD705" s="6"/>
      <c r="BE705" s="6"/>
      <c r="BF705" s="6"/>
      <c r="BG705" s="10"/>
    </row>
    <row r="706" spans="1:59" x14ac:dyDescent="0.25">
      <c r="A706" s="116">
        <v>702</v>
      </c>
      <c r="B706" s="116">
        <v>563</v>
      </c>
      <c r="C706" s="116">
        <v>36</v>
      </c>
      <c r="D706" s="116">
        <v>31</v>
      </c>
      <c r="E706" s="117">
        <v>2954.0490038803709</v>
      </c>
      <c r="F706" s="116">
        <v>450</v>
      </c>
      <c r="G706" s="116">
        <v>1</v>
      </c>
      <c r="H706" s="117">
        <v>224550</v>
      </c>
      <c r="I706" s="117">
        <v>65499</v>
      </c>
      <c r="J706" s="117">
        <v>162151</v>
      </c>
      <c r="K706" s="116" t="s">
        <v>124</v>
      </c>
      <c r="L706" s="116" t="s">
        <v>124</v>
      </c>
      <c r="M706" s="120">
        <v>1</v>
      </c>
      <c r="N706" s="126"/>
      <c r="O706" s="126"/>
      <c r="P706" s="112">
        <f>AVERAGE($F$5:F706)</f>
        <v>436.44301994301992</v>
      </c>
      <c r="Q706" s="112">
        <f>AVERAGE(G$5:G706)</f>
        <v>5.8404558404558403E-2</v>
      </c>
      <c r="R706" s="113">
        <f>AVERAGE(H$5:H706)</f>
        <v>217785.06695156696</v>
      </c>
      <c r="S706" s="113">
        <f>AVERAGE(I$5:I706)</f>
        <v>63673.44586894587</v>
      </c>
      <c r="T706" s="113">
        <f>AVERAGE(J$5:J706)</f>
        <v>158661.47863247863</v>
      </c>
      <c r="U706" s="118">
        <f>AVERAGE($M$5:M706)</f>
        <v>0.96987337765115444</v>
      </c>
      <c r="AH706" s="116">
        <v>702</v>
      </c>
      <c r="AI706" s="116">
        <v>595</v>
      </c>
      <c r="AJ706" s="116">
        <v>37</v>
      </c>
      <c r="AK706" s="116">
        <v>45</v>
      </c>
      <c r="AL706" s="117">
        <v>4387.6147023065569</v>
      </c>
      <c r="AM706" s="116">
        <v>437</v>
      </c>
      <c r="AN706" s="116">
        <v>0</v>
      </c>
      <c r="AO706" s="117">
        <v>261763</v>
      </c>
      <c r="AP706" s="117">
        <v>63700</v>
      </c>
      <c r="AQ706" s="117">
        <v>202563</v>
      </c>
      <c r="AR706" s="116" t="s">
        <v>123</v>
      </c>
      <c r="AS706" s="116" t="s">
        <v>123</v>
      </c>
      <c r="AT706" s="120">
        <v>0.97111111111111115</v>
      </c>
      <c r="AU706" s="126"/>
      <c r="AV706" s="126"/>
      <c r="AW706" s="112">
        <f>AVERAGE(AM$5:AM706)</f>
        <v>439.69800569800572</v>
      </c>
      <c r="AX706" s="112">
        <f>AVERAGE(AN$5:AN706)</f>
        <v>0.26780626780626782</v>
      </c>
      <c r="AY706" s="113">
        <f>AVERAGE(AO$5:AO706)</f>
        <v>263379.1054131054</v>
      </c>
      <c r="AZ706" s="113">
        <f>AVERAGE(AP$5:AP706)</f>
        <v>64130.216524216521</v>
      </c>
      <c r="BA706" s="113">
        <f>AVERAGE(AQ$5:AQ706)</f>
        <v>203317.97720797721</v>
      </c>
      <c r="BB706" s="118">
        <f>AVERAGE($AT$5:AT706)</f>
        <v>0.97710667932890205</v>
      </c>
    </row>
    <row r="707" spans="1:59" x14ac:dyDescent="0.25">
      <c r="A707" s="116">
        <v>703</v>
      </c>
      <c r="B707" s="116">
        <v>550</v>
      </c>
      <c r="C707" s="116">
        <v>48</v>
      </c>
      <c r="D707" s="116">
        <v>54</v>
      </c>
      <c r="E707" s="117">
        <v>2595.1092267833524</v>
      </c>
      <c r="F707" s="116">
        <v>428</v>
      </c>
      <c r="G707" s="116">
        <v>0</v>
      </c>
      <c r="H707" s="117">
        <v>213572</v>
      </c>
      <c r="I707" s="117">
        <v>62800</v>
      </c>
      <c r="J707" s="117">
        <v>156172</v>
      </c>
      <c r="K707" s="116" t="s">
        <v>123</v>
      </c>
      <c r="L707" s="116" t="s">
        <v>123</v>
      </c>
      <c r="M707" s="120">
        <v>0.95111111111111113</v>
      </c>
      <c r="N707" s="126"/>
      <c r="O707" s="126"/>
      <c r="P707" s="112">
        <f>AVERAGE($F$5:F707)</f>
        <v>436.43100995732573</v>
      </c>
      <c r="Q707" s="112">
        <f>AVERAGE(G$5:G707)</f>
        <v>5.8321479374110953E-2</v>
      </c>
      <c r="R707" s="113">
        <f>AVERAGE(H$5:H707)</f>
        <v>217779.07396870555</v>
      </c>
      <c r="S707" s="113">
        <f>AVERAGE(I$5:I707)</f>
        <v>63672.203413940253</v>
      </c>
      <c r="T707" s="113">
        <f>AVERAGE(J$5:J707)</f>
        <v>158657.93741109531</v>
      </c>
      <c r="U707" s="118">
        <f>AVERAGE($M$5:M707)</f>
        <v>0.96984668879405622</v>
      </c>
      <c r="AH707" s="116">
        <v>703</v>
      </c>
      <c r="AI707" s="116">
        <v>510</v>
      </c>
      <c r="AJ707" s="116">
        <v>30</v>
      </c>
      <c r="AK707" s="116">
        <v>47</v>
      </c>
      <c r="AL707" s="117">
        <v>4521.0698723339237</v>
      </c>
      <c r="AM707" s="116">
        <v>435</v>
      </c>
      <c r="AN707" s="116">
        <v>0</v>
      </c>
      <c r="AO707" s="117">
        <v>260565</v>
      </c>
      <c r="AP707" s="117">
        <v>63500</v>
      </c>
      <c r="AQ707" s="117">
        <v>201765</v>
      </c>
      <c r="AR707" s="116" t="s">
        <v>123</v>
      </c>
      <c r="AS707" s="116" t="s">
        <v>123</v>
      </c>
      <c r="AT707" s="120">
        <v>0.96666666666666667</v>
      </c>
      <c r="AU707" s="126"/>
      <c r="AV707" s="126"/>
      <c r="AW707" s="112">
        <f>AVERAGE(AM$5:AM707)</f>
        <v>439.69132290184922</v>
      </c>
      <c r="AX707" s="112">
        <f>AVERAGE(AN$5:AN707)</f>
        <v>0.26742532005689901</v>
      </c>
      <c r="AY707" s="113">
        <f>AVERAGE(AO$5:AO707)</f>
        <v>263375.10241820768</v>
      </c>
      <c r="AZ707" s="113">
        <f>AVERAGE(AP$5:AP707)</f>
        <v>64129.320056899007</v>
      </c>
      <c r="BA707" s="113">
        <f>AVERAGE(AQ$5:AQ707)</f>
        <v>203315.7681365576</v>
      </c>
      <c r="BB707" s="118">
        <f>AVERAGE($AT$5:AT707)</f>
        <v>0.9770918286707766</v>
      </c>
      <c r="BC707" s="6"/>
      <c r="BD707" s="6"/>
      <c r="BE707" s="6"/>
      <c r="BF707" s="6"/>
      <c r="BG707" s="6"/>
    </row>
    <row r="708" spans="1:59" x14ac:dyDescent="0.25">
      <c r="A708" s="116">
        <v>704</v>
      </c>
      <c r="B708" s="116">
        <v>600</v>
      </c>
      <c r="C708" s="116">
        <v>29</v>
      </c>
      <c r="D708" s="116">
        <v>35</v>
      </c>
      <c r="E708" s="117">
        <v>2774.6066639074329</v>
      </c>
      <c r="F708" s="116">
        <v>447</v>
      </c>
      <c r="G708" s="116">
        <v>0</v>
      </c>
      <c r="H708" s="117">
        <v>223053</v>
      </c>
      <c r="I708" s="117">
        <v>64700</v>
      </c>
      <c r="J708" s="117">
        <v>161853</v>
      </c>
      <c r="K708" s="116" t="s">
        <v>123</v>
      </c>
      <c r="L708" s="116" t="s">
        <v>123</v>
      </c>
      <c r="M708" s="120">
        <v>0.99333333333333329</v>
      </c>
      <c r="N708" s="126"/>
      <c r="O708" s="126"/>
      <c r="P708" s="112">
        <f>AVERAGE($F$5:F708)</f>
        <v>436.44602272727275</v>
      </c>
      <c r="Q708" s="112">
        <f>AVERAGE(G$5:G708)</f>
        <v>5.823863636363636E-2</v>
      </c>
      <c r="R708" s="113">
        <f>AVERAGE(H$5:H708)</f>
        <v>217786.56534090909</v>
      </c>
      <c r="S708" s="113">
        <f>AVERAGE(I$5:I708)</f>
        <v>63673.663352272728</v>
      </c>
      <c r="T708" s="113">
        <f>AVERAGE(J$5:J708)</f>
        <v>158662.47585227274</v>
      </c>
      <c r="U708" s="118">
        <f>AVERAGE($M$5:M708)</f>
        <v>0.96988005050504955</v>
      </c>
      <c r="AH708" s="116">
        <v>704</v>
      </c>
      <c r="AI708" s="116">
        <v>560</v>
      </c>
      <c r="AJ708" s="116">
        <v>32</v>
      </c>
      <c r="AK708" s="116">
        <v>41</v>
      </c>
      <c r="AL708" s="117">
        <v>2210.1061780756795</v>
      </c>
      <c r="AM708" s="116">
        <v>441</v>
      </c>
      <c r="AN708" s="116">
        <v>0</v>
      </c>
      <c r="AO708" s="117">
        <v>264159</v>
      </c>
      <c r="AP708" s="117">
        <v>64100</v>
      </c>
      <c r="AQ708" s="117">
        <v>204159</v>
      </c>
      <c r="AR708" s="116" t="s">
        <v>123</v>
      </c>
      <c r="AS708" s="116" t="s">
        <v>123</v>
      </c>
      <c r="AT708" s="120">
        <v>0.98</v>
      </c>
      <c r="AU708" s="126"/>
      <c r="AV708" s="126"/>
      <c r="AW708" s="112">
        <f>AVERAGE(AM$5:AM708)</f>
        <v>439.69318181818181</v>
      </c>
      <c r="AX708" s="112">
        <f>AVERAGE(AN$5:AN708)</f>
        <v>0.26704545454545453</v>
      </c>
      <c r="AY708" s="113">
        <f>AVERAGE(AO$5:AO708)</f>
        <v>263376.21590909088</v>
      </c>
      <c r="AZ708" s="113">
        <f>AVERAGE(AP$5:AP708)</f>
        <v>64129.278409090912</v>
      </c>
      <c r="BA708" s="113">
        <f>AVERAGE(AQ$5:AQ708)</f>
        <v>203316.96590909091</v>
      </c>
      <c r="BB708" s="118">
        <f>AVERAGE($AT$5:AT708)</f>
        <v>0.97709595959596018</v>
      </c>
      <c r="BC708" s="10"/>
      <c r="BD708" s="10"/>
      <c r="BE708" s="10"/>
      <c r="BF708" s="10"/>
      <c r="BG708" s="6"/>
    </row>
    <row r="709" spans="1:59" x14ac:dyDescent="0.25">
      <c r="A709" s="116">
        <v>705</v>
      </c>
      <c r="B709" s="116">
        <v>546</v>
      </c>
      <c r="C709" s="116">
        <v>47</v>
      </c>
      <c r="D709" s="116">
        <v>42</v>
      </c>
      <c r="E709" s="117">
        <v>4059.7337445663088</v>
      </c>
      <c r="F709" s="116">
        <v>440</v>
      </c>
      <c r="G709" s="116">
        <v>0</v>
      </c>
      <c r="H709" s="117">
        <v>219560</v>
      </c>
      <c r="I709" s="117">
        <v>64000</v>
      </c>
      <c r="J709" s="117">
        <v>159760</v>
      </c>
      <c r="K709" s="116" t="s">
        <v>123</v>
      </c>
      <c r="L709" s="116" t="s">
        <v>123</v>
      </c>
      <c r="M709" s="120">
        <v>0.97777777777777775</v>
      </c>
      <c r="N709" s="126"/>
      <c r="O709" s="126"/>
      <c r="P709" s="112">
        <f>AVERAGE($F$5:F709)</f>
        <v>436.45106382978724</v>
      </c>
      <c r="Q709" s="112">
        <f>AVERAGE(G$5:G709)</f>
        <v>5.8156028368794327E-2</v>
      </c>
      <c r="R709" s="113">
        <f>AVERAGE(H$5:H709)</f>
        <v>217789.08085106383</v>
      </c>
      <c r="S709" s="113">
        <f>AVERAGE(I$5:I709)</f>
        <v>63674.126241134749</v>
      </c>
      <c r="T709" s="113">
        <f>AVERAGE(J$5:J709)</f>
        <v>158664.03262411346</v>
      </c>
      <c r="U709" s="118">
        <f>AVERAGE($M$5:M709)</f>
        <v>0.96989125295508172</v>
      </c>
      <c r="AH709" s="116">
        <v>705</v>
      </c>
      <c r="AI709" s="116">
        <v>445</v>
      </c>
      <c r="AJ709" s="116">
        <v>40</v>
      </c>
      <c r="AK709" s="116">
        <v>29</v>
      </c>
      <c r="AL709" s="117">
        <v>2329.2572411320571</v>
      </c>
      <c r="AM709" s="116">
        <v>450</v>
      </c>
      <c r="AN709" s="116">
        <v>3</v>
      </c>
      <c r="AO709" s="117">
        <v>269550</v>
      </c>
      <c r="AP709" s="117">
        <v>66797</v>
      </c>
      <c r="AQ709" s="117">
        <v>205653</v>
      </c>
      <c r="AR709" s="116" t="s">
        <v>124</v>
      </c>
      <c r="AS709" s="116" t="s">
        <v>124</v>
      </c>
      <c r="AT709" s="120">
        <v>1</v>
      </c>
      <c r="AU709" s="126"/>
      <c r="AV709" s="126"/>
      <c r="AW709" s="112">
        <f>AVERAGE(AM$5:AM709)</f>
        <v>439.70780141843971</v>
      </c>
      <c r="AX709" s="112">
        <f>AVERAGE(AN$5:AN709)</f>
        <v>0.27092198581560284</v>
      </c>
      <c r="AY709" s="113">
        <f>AVERAGE(AO$5:AO709)</f>
        <v>263384.97304964537</v>
      </c>
      <c r="AZ709" s="113">
        <f>AVERAGE(AP$5:AP709)</f>
        <v>64133.062411347521</v>
      </c>
      <c r="BA709" s="113">
        <f>AVERAGE(AQ$5:AQ709)</f>
        <v>203320.27943262411</v>
      </c>
      <c r="BB709" s="118">
        <f>AVERAGE($AT$5:AT709)</f>
        <v>0.97712844759653328</v>
      </c>
      <c r="BC709" s="6"/>
      <c r="BD709" s="6"/>
      <c r="BE709" s="6"/>
      <c r="BF709" s="6"/>
      <c r="BG709" s="10"/>
    </row>
    <row r="710" spans="1:59" x14ac:dyDescent="0.25">
      <c r="A710" s="116">
        <v>706</v>
      </c>
      <c r="B710" s="116">
        <v>644</v>
      </c>
      <c r="C710" s="116">
        <v>35</v>
      </c>
      <c r="D710" s="116">
        <v>50</v>
      </c>
      <c r="E710" s="117">
        <v>2953.1567885179038</v>
      </c>
      <c r="F710" s="116">
        <v>432</v>
      </c>
      <c r="G710" s="116">
        <v>0</v>
      </c>
      <c r="H710" s="117">
        <v>215568</v>
      </c>
      <c r="I710" s="117">
        <v>63200</v>
      </c>
      <c r="J710" s="117">
        <v>157368</v>
      </c>
      <c r="K710" s="116" t="s">
        <v>123</v>
      </c>
      <c r="L710" s="116" t="s">
        <v>123</v>
      </c>
      <c r="M710" s="120">
        <v>0.96</v>
      </c>
      <c r="N710" s="126"/>
      <c r="O710" s="126"/>
      <c r="P710" s="112">
        <f>AVERAGE($F$5:F710)</f>
        <v>436.44475920679889</v>
      </c>
      <c r="Q710" s="112">
        <f>AVERAGE(G$5:G710)</f>
        <v>5.8073654390934842E-2</v>
      </c>
      <c r="R710" s="113">
        <f>AVERAGE(H$5:H710)</f>
        <v>217785.93484419264</v>
      </c>
      <c r="S710" s="113">
        <f>AVERAGE(I$5:I710)</f>
        <v>63673.454674220964</v>
      </c>
      <c r="T710" s="113">
        <f>AVERAGE(J$5:J710)</f>
        <v>158662.19688385268</v>
      </c>
      <c r="U710" s="118">
        <f>AVERAGE($M$5:M710)</f>
        <v>0.96987724268177433</v>
      </c>
      <c r="AH710" s="116">
        <v>706</v>
      </c>
      <c r="AI710" s="116">
        <v>624</v>
      </c>
      <c r="AJ710" s="116">
        <v>29</v>
      </c>
      <c r="AK710" s="116">
        <v>52</v>
      </c>
      <c r="AL710" s="117">
        <v>4848.1224434220321</v>
      </c>
      <c r="AM710" s="116">
        <v>430</v>
      </c>
      <c r="AN710" s="116">
        <v>0</v>
      </c>
      <c r="AO710" s="117">
        <v>257570</v>
      </c>
      <c r="AP710" s="117">
        <v>63000</v>
      </c>
      <c r="AQ710" s="117">
        <v>199770</v>
      </c>
      <c r="AR710" s="116" t="s">
        <v>123</v>
      </c>
      <c r="AS710" s="116" t="s">
        <v>123</v>
      </c>
      <c r="AT710" s="120">
        <v>0.9555555555555556</v>
      </c>
      <c r="AU710" s="126"/>
      <c r="AV710" s="126"/>
      <c r="AW710" s="112">
        <f>AVERAGE(AM$5:AM710)</f>
        <v>439.6940509915014</v>
      </c>
      <c r="AX710" s="112">
        <f>AVERAGE(AN$5:AN710)</f>
        <v>0.27053824362606232</v>
      </c>
      <c r="AY710" s="113">
        <f>AVERAGE(AO$5:AO710)</f>
        <v>263376.73654390936</v>
      </c>
      <c r="AZ710" s="113">
        <f>AVERAGE(AP$5:AP710)</f>
        <v>64131.457507082152</v>
      </c>
      <c r="BA710" s="113">
        <f>AVERAGE(AQ$5:AQ710)</f>
        <v>203315.25070821529</v>
      </c>
      <c r="BB710" s="118">
        <f>AVERAGE($AT$5:AT710)</f>
        <v>0.97709789109222589</v>
      </c>
    </row>
    <row r="711" spans="1:59" x14ac:dyDescent="0.25">
      <c r="A711" s="116">
        <v>707</v>
      </c>
      <c r="B711" s="116">
        <v>581</v>
      </c>
      <c r="C711" s="116">
        <v>43</v>
      </c>
      <c r="D711" s="116">
        <v>59</v>
      </c>
      <c r="E711" s="117">
        <v>2404.3752287906132</v>
      </c>
      <c r="F711" s="116">
        <v>423</v>
      </c>
      <c r="G711" s="116">
        <v>0</v>
      </c>
      <c r="H711" s="117">
        <v>211077</v>
      </c>
      <c r="I711" s="117">
        <v>62300</v>
      </c>
      <c r="J711" s="117">
        <v>154677</v>
      </c>
      <c r="K711" s="116" t="s">
        <v>123</v>
      </c>
      <c r="L711" s="116" t="s">
        <v>123</v>
      </c>
      <c r="M711" s="120">
        <v>0.94</v>
      </c>
      <c r="N711" s="126"/>
      <c r="O711" s="126"/>
      <c r="P711" s="112">
        <f>AVERAGE($F$5:F711)</f>
        <v>436.42574257425741</v>
      </c>
      <c r="Q711" s="112">
        <f>AVERAGE(G$5:G711)</f>
        <v>5.7991513437057989E-2</v>
      </c>
      <c r="R711" s="113">
        <f>AVERAGE(H$5:H711)</f>
        <v>217776.44554455444</v>
      </c>
      <c r="S711" s="113">
        <f>AVERAGE(I$5:I711)</f>
        <v>63671.512022630835</v>
      </c>
      <c r="T711" s="113">
        <f>AVERAGE(J$5:J711)</f>
        <v>158656.56011315418</v>
      </c>
      <c r="U711" s="118">
        <f>AVERAGE($M$5:M711)</f>
        <v>0.96983498349834896</v>
      </c>
      <c r="AH711" s="116">
        <v>707</v>
      </c>
      <c r="AI711" s="116">
        <v>503</v>
      </c>
      <c r="AJ711" s="116">
        <v>30</v>
      </c>
      <c r="AK711" s="116">
        <v>41</v>
      </c>
      <c r="AL711" s="117">
        <v>3578.2804377858856</v>
      </c>
      <c r="AM711" s="116">
        <v>441</v>
      </c>
      <c r="AN711" s="116">
        <v>0</v>
      </c>
      <c r="AO711" s="117">
        <v>264159</v>
      </c>
      <c r="AP711" s="117">
        <v>64100</v>
      </c>
      <c r="AQ711" s="117">
        <v>204159</v>
      </c>
      <c r="AR711" s="116" t="s">
        <v>123</v>
      </c>
      <c r="AS711" s="116" t="s">
        <v>123</v>
      </c>
      <c r="AT711" s="120">
        <v>0.98</v>
      </c>
      <c r="AU711" s="126"/>
      <c r="AV711" s="126"/>
      <c r="AW711" s="112">
        <f>AVERAGE(AM$5:AM711)</f>
        <v>439.69589816124471</v>
      </c>
      <c r="AX711" s="112">
        <f>AVERAGE(AN$5:AN711)</f>
        <v>0.27015558698727016</v>
      </c>
      <c r="AY711" s="113">
        <f>AVERAGE(AO$5:AO711)</f>
        <v>263377.84299858555</v>
      </c>
      <c r="AZ711" s="113">
        <f>AVERAGE(AP$5:AP711)</f>
        <v>64131.413012729841</v>
      </c>
      <c r="BA711" s="113">
        <f>AVERAGE(AQ$5:AQ711)</f>
        <v>203316.44413012729</v>
      </c>
      <c r="BB711" s="118">
        <f>AVERAGE($AT$5:AT711)</f>
        <v>0.97710199591387759</v>
      </c>
      <c r="BC711" s="6"/>
      <c r="BD711" s="6"/>
      <c r="BE711" s="6"/>
      <c r="BF711" s="6"/>
      <c r="BG711" s="6"/>
    </row>
    <row r="712" spans="1:59" x14ac:dyDescent="0.25">
      <c r="A712" s="116">
        <v>708</v>
      </c>
      <c r="B712" s="116">
        <v>621</v>
      </c>
      <c r="C712" s="116">
        <v>50</v>
      </c>
      <c r="D712" s="116">
        <v>56</v>
      </c>
      <c r="E712" s="117">
        <v>4278.1776024973406</v>
      </c>
      <c r="F712" s="116">
        <v>426</v>
      </c>
      <c r="G712" s="116">
        <v>0</v>
      </c>
      <c r="H712" s="117">
        <v>212574</v>
      </c>
      <c r="I712" s="117">
        <v>62600</v>
      </c>
      <c r="J712" s="117">
        <v>155574</v>
      </c>
      <c r="K712" s="116" t="s">
        <v>123</v>
      </c>
      <c r="L712" s="116" t="s">
        <v>123</v>
      </c>
      <c r="M712" s="120">
        <v>0.94666666666666666</v>
      </c>
      <c r="N712" s="126"/>
      <c r="O712" s="126"/>
      <c r="P712" s="112">
        <f>AVERAGE($F$5:F712)</f>
        <v>436.41101694915255</v>
      </c>
      <c r="Q712" s="112">
        <f>AVERAGE(G$5:G712)</f>
        <v>5.7909604519774012E-2</v>
      </c>
      <c r="R712" s="113">
        <f>AVERAGE(H$5:H712)</f>
        <v>217769.09745762713</v>
      </c>
      <c r="S712" s="113">
        <f>AVERAGE(I$5:I712)</f>
        <v>63669.998587570619</v>
      </c>
      <c r="T712" s="113">
        <f>AVERAGE(J$5:J712)</f>
        <v>158652.20621468927</v>
      </c>
      <c r="U712" s="118">
        <f>AVERAGE($M$5:M712)</f>
        <v>0.96980225988700486</v>
      </c>
      <c r="AH712" s="116">
        <v>708</v>
      </c>
      <c r="AI712" s="116">
        <v>532</v>
      </c>
      <c r="AJ712" s="116">
        <v>30</v>
      </c>
      <c r="AK712" s="116">
        <v>44</v>
      </c>
      <c r="AL712" s="117">
        <v>4917.0421037637461</v>
      </c>
      <c r="AM712" s="116">
        <v>438</v>
      </c>
      <c r="AN712" s="116">
        <v>0</v>
      </c>
      <c r="AO712" s="117">
        <v>262362</v>
      </c>
      <c r="AP712" s="117">
        <v>63800</v>
      </c>
      <c r="AQ712" s="117">
        <v>202962</v>
      </c>
      <c r="AR712" s="116" t="s">
        <v>123</v>
      </c>
      <c r="AS712" s="116" t="s">
        <v>123</v>
      </c>
      <c r="AT712" s="120">
        <v>0.97333333333333338</v>
      </c>
      <c r="AU712" s="126"/>
      <c r="AV712" s="126"/>
      <c r="AW712" s="112">
        <f>AVERAGE(AM$5:AM712)</f>
        <v>439.69350282485874</v>
      </c>
      <c r="AX712" s="112">
        <f>AVERAGE(AN$5:AN712)</f>
        <v>0.26977401129943501</v>
      </c>
      <c r="AY712" s="113">
        <f>AVERAGE(AO$5:AO712)</f>
        <v>263376.4081920904</v>
      </c>
      <c r="AZ712" s="113">
        <f>AVERAGE(AP$5:AP712)</f>
        <v>64130.944915254237</v>
      </c>
      <c r="BA712" s="113">
        <f>AVERAGE(AQ$5:AQ712)</f>
        <v>203315.94350282487</v>
      </c>
      <c r="BB712" s="118">
        <f>AVERAGE($AT$5:AT712)</f>
        <v>0.97709667294413116</v>
      </c>
      <c r="BC712" s="10"/>
      <c r="BD712" s="10"/>
      <c r="BE712" s="10"/>
      <c r="BF712" s="10"/>
      <c r="BG712" s="6"/>
    </row>
    <row r="713" spans="1:59" x14ac:dyDescent="0.25">
      <c r="A713" s="116">
        <v>709</v>
      </c>
      <c r="B713" s="116">
        <v>608</v>
      </c>
      <c r="C713" s="116">
        <v>46</v>
      </c>
      <c r="D713" s="116">
        <v>52</v>
      </c>
      <c r="E713" s="117">
        <v>2989.1493210119565</v>
      </c>
      <c r="F713" s="116">
        <v>430</v>
      </c>
      <c r="G713" s="116">
        <v>0</v>
      </c>
      <c r="H713" s="117">
        <v>214570</v>
      </c>
      <c r="I713" s="117">
        <v>63000</v>
      </c>
      <c r="J713" s="117">
        <v>156770</v>
      </c>
      <c r="K713" s="116" t="s">
        <v>123</v>
      </c>
      <c r="L713" s="116" t="s">
        <v>123</v>
      </c>
      <c r="M713" s="120">
        <v>0.9555555555555556</v>
      </c>
      <c r="N713" s="126"/>
      <c r="O713" s="126"/>
      <c r="P713" s="112">
        <f>AVERAGE($F$5:F713)</f>
        <v>436.40197461212978</v>
      </c>
      <c r="Q713" s="112">
        <f>AVERAGE(G$5:G713)</f>
        <v>5.7827926657263752E-2</v>
      </c>
      <c r="R713" s="113">
        <f>AVERAGE(H$5:H713)</f>
        <v>217764.58533145275</v>
      </c>
      <c r="S713" s="113">
        <f>AVERAGE(I$5:I713)</f>
        <v>63669.053596614947</v>
      </c>
      <c r="T713" s="113">
        <f>AVERAGE(J$5:J713)</f>
        <v>158649.55148095911</v>
      </c>
      <c r="U713" s="118">
        <f>AVERAGE($M$5:M713)</f>
        <v>0.96978216580473198</v>
      </c>
      <c r="AH713" s="116">
        <v>709</v>
      </c>
      <c r="AI713" s="116">
        <v>622</v>
      </c>
      <c r="AJ713" s="116">
        <v>40</v>
      </c>
      <c r="AK713" s="116">
        <v>50</v>
      </c>
      <c r="AL713" s="117">
        <v>2799.7204827936434</v>
      </c>
      <c r="AM713" s="116">
        <v>432</v>
      </c>
      <c r="AN713" s="116">
        <v>0</v>
      </c>
      <c r="AO713" s="117">
        <v>258768</v>
      </c>
      <c r="AP713" s="117">
        <v>63200</v>
      </c>
      <c r="AQ713" s="117">
        <v>200568</v>
      </c>
      <c r="AR713" s="116" t="s">
        <v>123</v>
      </c>
      <c r="AS713" s="116" t="s">
        <v>123</v>
      </c>
      <c r="AT713" s="120">
        <v>0.96</v>
      </c>
      <c r="AU713" s="126"/>
      <c r="AV713" s="126"/>
      <c r="AW713" s="112">
        <f>AVERAGE(AM$5:AM713)</f>
        <v>439.68265162200282</v>
      </c>
      <c r="AX713" s="112">
        <f>AVERAGE(AN$5:AN713)</f>
        <v>0.26939351198871653</v>
      </c>
      <c r="AY713" s="113">
        <f>AVERAGE(AO$5:AO713)</f>
        <v>263369.90832157969</v>
      </c>
      <c r="AZ713" s="113">
        <f>AVERAGE(AP$5:AP713)</f>
        <v>64129.631875881525</v>
      </c>
      <c r="BA713" s="113">
        <f>AVERAGE(AQ$5:AQ713)</f>
        <v>203312.0677009873</v>
      </c>
      <c r="BB713" s="118">
        <f>AVERAGE($AT$5:AT713)</f>
        <v>0.9770725591600069</v>
      </c>
      <c r="BC713" s="6"/>
      <c r="BD713" s="6"/>
      <c r="BE713" s="6"/>
      <c r="BF713" s="6"/>
      <c r="BG713" s="10"/>
    </row>
    <row r="714" spans="1:59" x14ac:dyDescent="0.25">
      <c r="A714" s="116">
        <v>710</v>
      </c>
      <c r="B714" s="116">
        <v>615</v>
      </c>
      <c r="C714" s="116">
        <v>43</v>
      </c>
      <c r="D714" s="116">
        <v>46</v>
      </c>
      <c r="E714" s="117">
        <v>4991.5418092253767</v>
      </c>
      <c r="F714" s="116">
        <v>436</v>
      </c>
      <c r="G714" s="116">
        <v>0</v>
      </c>
      <c r="H714" s="117">
        <v>217564</v>
      </c>
      <c r="I714" s="117">
        <v>63600</v>
      </c>
      <c r="J714" s="117">
        <v>158564</v>
      </c>
      <c r="K714" s="116" t="s">
        <v>123</v>
      </c>
      <c r="L714" s="116" t="s">
        <v>123</v>
      </c>
      <c r="M714" s="120">
        <v>0.96888888888888891</v>
      </c>
      <c r="N714" s="126"/>
      <c r="O714" s="126"/>
      <c r="P714" s="112">
        <f>AVERAGE($F$5:F714)</f>
        <v>436.40140845070425</v>
      </c>
      <c r="Q714" s="112">
        <f>AVERAGE(G$5:G714)</f>
        <v>5.7746478873239436E-2</v>
      </c>
      <c r="R714" s="113">
        <f>AVERAGE(H$5:H714)</f>
        <v>217764.30281690141</v>
      </c>
      <c r="S714" s="113">
        <f>AVERAGE(I$5:I714)</f>
        <v>63668.956338028169</v>
      </c>
      <c r="T714" s="113">
        <f>AVERAGE(J$5:J714)</f>
        <v>158649.4309859155</v>
      </c>
      <c r="U714" s="118">
        <f>AVERAGE($M$5:M714)</f>
        <v>0.96978090766823066</v>
      </c>
      <c r="AH714" s="116">
        <v>710</v>
      </c>
      <c r="AI714" s="116">
        <v>554</v>
      </c>
      <c r="AJ714" s="116">
        <v>41</v>
      </c>
      <c r="AK714" s="116">
        <v>55</v>
      </c>
      <c r="AL714" s="117">
        <v>3918.4751187043021</v>
      </c>
      <c r="AM714" s="116">
        <v>427</v>
      </c>
      <c r="AN714" s="116">
        <v>0</v>
      </c>
      <c r="AO714" s="117">
        <v>255773</v>
      </c>
      <c r="AP714" s="117">
        <v>62700</v>
      </c>
      <c r="AQ714" s="117">
        <v>198573</v>
      </c>
      <c r="AR714" s="116" t="s">
        <v>123</v>
      </c>
      <c r="AS714" s="116" t="s">
        <v>123</v>
      </c>
      <c r="AT714" s="120">
        <v>0.94888888888888889</v>
      </c>
      <c r="AU714" s="126"/>
      <c r="AV714" s="126"/>
      <c r="AW714" s="112">
        <f>AVERAGE(AM$5:AM714)</f>
        <v>439.66478873239436</v>
      </c>
      <c r="AX714" s="112">
        <f>AVERAGE(AN$5:AN714)</f>
        <v>0.26901408450704223</v>
      </c>
      <c r="AY714" s="113">
        <f>AVERAGE(AO$5:AO714)</f>
        <v>263359.20845070423</v>
      </c>
      <c r="AZ714" s="113">
        <f>AVERAGE(AP$5:AP714)</f>
        <v>64127.618309859157</v>
      </c>
      <c r="BA714" s="113">
        <f>AVERAGE(AQ$5:AQ714)</f>
        <v>203305.39295774649</v>
      </c>
      <c r="BB714" s="118">
        <f>AVERAGE($AT$5:AT714)</f>
        <v>0.97703286384976584</v>
      </c>
    </row>
    <row r="715" spans="1:59" x14ac:dyDescent="0.25">
      <c r="A715" s="116">
        <v>711</v>
      </c>
      <c r="B715" s="116">
        <v>615</v>
      </c>
      <c r="C715" s="116">
        <v>41</v>
      </c>
      <c r="D715" s="116">
        <v>54</v>
      </c>
      <c r="E715" s="117">
        <v>3241.2371917164091</v>
      </c>
      <c r="F715" s="116">
        <v>428</v>
      </c>
      <c r="G715" s="116">
        <v>0</v>
      </c>
      <c r="H715" s="117">
        <v>213572</v>
      </c>
      <c r="I715" s="117">
        <v>62800</v>
      </c>
      <c r="J715" s="117">
        <v>156172</v>
      </c>
      <c r="K715" s="116" t="s">
        <v>123</v>
      </c>
      <c r="L715" s="116" t="s">
        <v>123</v>
      </c>
      <c r="M715" s="120">
        <v>0.95111111111111113</v>
      </c>
      <c r="N715" s="126"/>
      <c r="O715" s="126"/>
      <c r="P715" s="112">
        <f>AVERAGE($F$5:F715)</f>
        <v>436.38959212376932</v>
      </c>
      <c r="Q715" s="112">
        <f>AVERAGE(G$5:G715)</f>
        <v>5.7665260196905765E-2</v>
      </c>
      <c r="R715" s="113">
        <f>AVERAGE(H$5:H715)</f>
        <v>217758.4064697609</v>
      </c>
      <c r="S715" s="113">
        <f>AVERAGE(I$5:I715)</f>
        <v>63667.734177215192</v>
      </c>
      <c r="T715" s="113">
        <f>AVERAGE(J$5:J715)</f>
        <v>158645.94655414909</v>
      </c>
      <c r="U715" s="118">
        <f>AVERAGE($M$5:M715)</f>
        <v>0.96975464916393095</v>
      </c>
      <c r="AH715" s="116">
        <v>711</v>
      </c>
      <c r="AI715" s="116">
        <v>504</v>
      </c>
      <c r="AJ715" s="116">
        <v>45</v>
      </c>
      <c r="AK715" s="116">
        <v>41</v>
      </c>
      <c r="AL715" s="117">
        <v>4753.3925640328325</v>
      </c>
      <c r="AM715" s="116">
        <v>441</v>
      </c>
      <c r="AN715" s="116">
        <v>0</v>
      </c>
      <c r="AO715" s="117">
        <v>264159</v>
      </c>
      <c r="AP715" s="117">
        <v>64100</v>
      </c>
      <c r="AQ715" s="117">
        <v>204159</v>
      </c>
      <c r="AR715" s="116" t="s">
        <v>123</v>
      </c>
      <c r="AS715" s="116" t="s">
        <v>123</v>
      </c>
      <c r="AT715" s="120">
        <v>0.98</v>
      </c>
      <c r="AU715" s="126"/>
      <c r="AV715" s="126"/>
      <c r="AW715" s="112">
        <f>AVERAGE(AM$5:AM715)</f>
        <v>439.66666666666669</v>
      </c>
      <c r="AX715" s="112">
        <f>AVERAGE(AN$5:AN715)</f>
        <v>0.26863572433192684</v>
      </c>
      <c r="AY715" s="113">
        <f>AVERAGE(AO$5:AO715)</f>
        <v>263360.33333333331</v>
      </c>
      <c r="AZ715" s="113">
        <f>AVERAGE(AP$5:AP715)</f>
        <v>64127.579465541494</v>
      </c>
      <c r="BA715" s="113">
        <f>AVERAGE(AQ$5:AQ715)</f>
        <v>203306.5935302391</v>
      </c>
      <c r="BB715" s="118">
        <f>AVERAGE($AT$5:AT715)</f>
        <v>0.97703703703703759</v>
      </c>
      <c r="BC715" s="6"/>
      <c r="BD715" s="6"/>
      <c r="BE715" s="6"/>
      <c r="BF715" s="6"/>
      <c r="BG715" s="6"/>
    </row>
    <row r="716" spans="1:59" x14ac:dyDescent="0.25">
      <c r="A716" s="116">
        <v>712</v>
      </c>
      <c r="B716" s="116">
        <v>588</v>
      </c>
      <c r="C716" s="116">
        <v>34</v>
      </c>
      <c r="D716" s="116">
        <v>40</v>
      </c>
      <c r="E716" s="117">
        <v>4814.6523889016607</v>
      </c>
      <c r="F716" s="116">
        <v>442</v>
      </c>
      <c r="G716" s="116">
        <v>0</v>
      </c>
      <c r="H716" s="117">
        <v>220558</v>
      </c>
      <c r="I716" s="117">
        <v>64200</v>
      </c>
      <c r="J716" s="117">
        <v>160358</v>
      </c>
      <c r="K716" s="116" t="s">
        <v>123</v>
      </c>
      <c r="L716" s="116" t="s">
        <v>123</v>
      </c>
      <c r="M716" s="120">
        <v>0.98222222222222222</v>
      </c>
      <c r="N716" s="126"/>
      <c r="O716" s="126"/>
      <c r="P716" s="112">
        <f>AVERAGE($F$5:F716)</f>
        <v>436.39747191011236</v>
      </c>
      <c r="Q716" s="112">
        <f>AVERAGE(G$5:G716)</f>
        <v>5.758426966292135E-2</v>
      </c>
      <c r="R716" s="113">
        <f>AVERAGE(H$5:H716)</f>
        <v>217762.33848314607</v>
      </c>
      <c r="S716" s="113">
        <f>AVERAGE(I$5:I716)</f>
        <v>63668.481741573036</v>
      </c>
      <c r="T716" s="113">
        <f>AVERAGE(J$5:J716)</f>
        <v>158648.35112359549</v>
      </c>
      <c r="U716" s="118">
        <f>AVERAGE($M$5:M716)</f>
        <v>0.96977215980024889</v>
      </c>
      <c r="AH716" s="116">
        <v>712</v>
      </c>
      <c r="AI716" s="116">
        <v>504</v>
      </c>
      <c r="AJ716" s="116">
        <v>40</v>
      </c>
      <c r="AK716" s="116">
        <v>36</v>
      </c>
      <c r="AL716" s="117">
        <v>4486.3452346823133</v>
      </c>
      <c r="AM716" s="116">
        <v>446</v>
      </c>
      <c r="AN716" s="116">
        <v>0</v>
      </c>
      <c r="AO716" s="117">
        <v>267154</v>
      </c>
      <c r="AP716" s="117">
        <v>64600</v>
      </c>
      <c r="AQ716" s="117">
        <v>206154</v>
      </c>
      <c r="AR716" s="116" t="s">
        <v>123</v>
      </c>
      <c r="AS716" s="116" t="s">
        <v>123</v>
      </c>
      <c r="AT716" s="120">
        <v>0.99111111111111116</v>
      </c>
      <c r="AU716" s="126"/>
      <c r="AV716" s="126"/>
      <c r="AW716" s="112">
        <f>AVERAGE(AM$5:AM716)</f>
        <v>439.67556179775283</v>
      </c>
      <c r="AX716" s="112">
        <f>AVERAGE(AN$5:AN716)</f>
        <v>0.26825842696629215</v>
      </c>
      <c r="AY716" s="113">
        <f>AVERAGE(AO$5:AO716)</f>
        <v>263365.66151685396</v>
      </c>
      <c r="AZ716" s="113">
        <f>AVERAGE(AP$5:AP716)</f>
        <v>64128.242977528091</v>
      </c>
      <c r="BA716" s="113">
        <f>AVERAGE(AQ$5:AQ716)</f>
        <v>203310.5926966292</v>
      </c>
      <c r="BB716" s="118">
        <f>AVERAGE($AT$5:AT716)</f>
        <v>0.97705680399500683</v>
      </c>
      <c r="BC716" s="10"/>
      <c r="BD716" s="10"/>
      <c r="BE716" s="10"/>
      <c r="BF716" s="10"/>
      <c r="BG716" s="6"/>
    </row>
    <row r="717" spans="1:59" x14ac:dyDescent="0.25">
      <c r="A717" s="116">
        <v>713</v>
      </c>
      <c r="B717" s="116">
        <v>478</v>
      </c>
      <c r="C717" s="116">
        <v>45</v>
      </c>
      <c r="D717" s="116">
        <v>46</v>
      </c>
      <c r="E717" s="117">
        <v>3907.5865754934975</v>
      </c>
      <c r="F717" s="116">
        <v>436</v>
      </c>
      <c r="G717" s="116">
        <v>0</v>
      </c>
      <c r="H717" s="117">
        <v>217564</v>
      </c>
      <c r="I717" s="117">
        <v>63600</v>
      </c>
      <c r="J717" s="117">
        <v>158564</v>
      </c>
      <c r="K717" s="116" t="s">
        <v>123</v>
      </c>
      <c r="L717" s="116" t="s">
        <v>123</v>
      </c>
      <c r="M717" s="120">
        <v>0.96888888888888891</v>
      </c>
      <c r="N717" s="126"/>
      <c r="O717" s="126"/>
      <c r="P717" s="112">
        <f>AVERAGE($F$5:F717)</f>
        <v>436.39691444600282</v>
      </c>
      <c r="Q717" s="112">
        <f>AVERAGE(G$5:G717)</f>
        <v>5.7503506311360447E-2</v>
      </c>
      <c r="R717" s="113">
        <f>AVERAGE(H$5:H717)</f>
        <v>217762.0603085554</v>
      </c>
      <c r="S717" s="113">
        <f>AVERAGE(I$5:I717)</f>
        <v>63668.38569424965</v>
      </c>
      <c r="T717" s="113">
        <f>AVERAGE(J$5:J717)</f>
        <v>158648.23281907433</v>
      </c>
      <c r="U717" s="118">
        <f>AVERAGE($M$5:M717)</f>
        <v>0.9697709209911165</v>
      </c>
      <c r="AH717" s="116">
        <v>713</v>
      </c>
      <c r="AI717" s="116">
        <v>473</v>
      </c>
      <c r="AJ717" s="116">
        <v>43</v>
      </c>
      <c r="AK717" s="116">
        <v>37</v>
      </c>
      <c r="AL717" s="117">
        <v>2119.6556241245021</v>
      </c>
      <c r="AM717" s="116">
        <v>445</v>
      </c>
      <c r="AN717" s="116">
        <v>0</v>
      </c>
      <c r="AO717" s="117">
        <v>266555</v>
      </c>
      <c r="AP717" s="117">
        <v>64500</v>
      </c>
      <c r="AQ717" s="117">
        <v>205755</v>
      </c>
      <c r="AR717" s="116" t="s">
        <v>123</v>
      </c>
      <c r="AS717" s="116" t="s">
        <v>123</v>
      </c>
      <c r="AT717" s="120">
        <v>0.98888888888888893</v>
      </c>
      <c r="AU717" s="126"/>
      <c r="AV717" s="126"/>
      <c r="AW717" s="112">
        <f>AVERAGE(AM$5:AM717)</f>
        <v>439.68302945301542</v>
      </c>
      <c r="AX717" s="112">
        <f>AVERAGE(AN$5:AN717)</f>
        <v>0.26788218793828894</v>
      </c>
      <c r="AY717" s="113">
        <f>AVERAGE(AO$5:AO717)</f>
        <v>263370.13464235625</v>
      </c>
      <c r="AZ717" s="113">
        <f>AVERAGE(AP$5:AP717)</f>
        <v>64128.764375876577</v>
      </c>
      <c r="BA717" s="113">
        <f>AVERAGE(AQ$5:AQ717)</f>
        <v>203314.02103786817</v>
      </c>
      <c r="BB717" s="118">
        <f>AVERAGE($AT$5:AT717)</f>
        <v>0.9770733987844793</v>
      </c>
      <c r="BC717" s="6"/>
      <c r="BD717" s="6"/>
      <c r="BE717" s="6"/>
      <c r="BF717" s="6"/>
      <c r="BG717" s="10"/>
    </row>
    <row r="718" spans="1:59" x14ac:dyDescent="0.25">
      <c r="A718" s="116">
        <v>714</v>
      </c>
      <c r="B718" s="116">
        <v>551</v>
      </c>
      <c r="C718" s="116">
        <v>33</v>
      </c>
      <c r="D718" s="116">
        <v>46</v>
      </c>
      <c r="E718" s="117">
        <v>4837.7499041127103</v>
      </c>
      <c r="F718" s="116">
        <v>436</v>
      </c>
      <c r="G718" s="116">
        <v>0</v>
      </c>
      <c r="H718" s="117">
        <v>217564</v>
      </c>
      <c r="I718" s="117">
        <v>63600</v>
      </c>
      <c r="J718" s="117">
        <v>158564</v>
      </c>
      <c r="K718" s="116" t="s">
        <v>123</v>
      </c>
      <c r="L718" s="116" t="s">
        <v>123</v>
      </c>
      <c r="M718" s="120">
        <v>0.96888888888888891</v>
      </c>
      <c r="N718" s="126"/>
      <c r="O718" s="126"/>
      <c r="P718" s="112">
        <f>AVERAGE($F$5:F718)</f>
        <v>436.39635854341736</v>
      </c>
      <c r="Q718" s="112">
        <f>AVERAGE(G$5:G718)</f>
        <v>5.7422969187675067E-2</v>
      </c>
      <c r="R718" s="113">
        <f>AVERAGE(H$5:H718)</f>
        <v>217761.78291316525</v>
      </c>
      <c r="S718" s="113">
        <f>AVERAGE(I$5:I718)</f>
        <v>63668.289915966387</v>
      </c>
      <c r="T718" s="113">
        <f>AVERAGE(J$5:J718)</f>
        <v>158648.11484593837</v>
      </c>
      <c r="U718" s="118">
        <f>AVERAGE($M$5:M718)</f>
        <v>0.96976968565203769</v>
      </c>
      <c r="AH718" s="116">
        <v>714</v>
      </c>
      <c r="AI718" s="116">
        <v>574</v>
      </c>
      <c r="AJ718" s="116">
        <v>46</v>
      </c>
      <c r="AK718" s="116">
        <v>41</v>
      </c>
      <c r="AL718" s="117">
        <v>4583.9740020230929</v>
      </c>
      <c r="AM718" s="116">
        <v>441</v>
      </c>
      <c r="AN718" s="116">
        <v>0</v>
      </c>
      <c r="AO718" s="117">
        <v>264159</v>
      </c>
      <c r="AP718" s="117">
        <v>64100</v>
      </c>
      <c r="AQ718" s="117">
        <v>204159</v>
      </c>
      <c r="AR718" s="116" t="s">
        <v>123</v>
      </c>
      <c r="AS718" s="116" t="s">
        <v>123</v>
      </c>
      <c r="AT718" s="120">
        <v>0.98</v>
      </c>
      <c r="AU718" s="126"/>
      <c r="AV718" s="126"/>
      <c r="AW718" s="112">
        <f>AVERAGE(AM$5:AM718)</f>
        <v>439.68487394957981</v>
      </c>
      <c r="AX718" s="112">
        <f>AVERAGE(AN$5:AN718)</f>
        <v>0.26750700280112044</v>
      </c>
      <c r="AY718" s="113">
        <f>AVERAGE(AO$5:AO718)</f>
        <v>263371.23949579831</v>
      </c>
      <c r="AZ718" s="113">
        <f>AVERAGE(AP$5:AP718)</f>
        <v>64128.724089635856</v>
      </c>
      <c r="BA718" s="113">
        <f>AVERAGE(AQ$5:AQ718)</f>
        <v>203315.20448179272</v>
      </c>
      <c r="BB718" s="118">
        <f>AVERAGE($AT$5:AT718)</f>
        <v>0.9770774976657336</v>
      </c>
    </row>
    <row r="719" spans="1:59" x14ac:dyDescent="0.25">
      <c r="A719" s="116">
        <v>715</v>
      </c>
      <c r="B719" s="116">
        <v>578</v>
      </c>
      <c r="C719" s="116">
        <v>37</v>
      </c>
      <c r="D719" s="116">
        <v>46</v>
      </c>
      <c r="E719" s="117">
        <v>3672.210822044055</v>
      </c>
      <c r="F719" s="116">
        <v>436</v>
      </c>
      <c r="G719" s="116">
        <v>0</v>
      </c>
      <c r="H719" s="117">
        <v>217564</v>
      </c>
      <c r="I719" s="117">
        <v>63600</v>
      </c>
      <c r="J719" s="117">
        <v>158564</v>
      </c>
      <c r="K719" s="116" t="s">
        <v>123</v>
      </c>
      <c r="L719" s="116" t="s">
        <v>123</v>
      </c>
      <c r="M719" s="120">
        <v>0.96888888888888891</v>
      </c>
      <c r="N719" s="126"/>
      <c r="O719" s="126"/>
      <c r="P719" s="112">
        <f>AVERAGE($F$5:F719)</f>
        <v>436.3958041958042</v>
      </c>
      <c r="Q719" s="112">
        <f>AVERAGE(G$5:G719)</f>
        <v>5.7342657342657345E-2</v>
      </c>
      <c r="R719" s="113">
        <f>AVERAGE(H$5:H719)</f>
        <v>217761.5062937063</v>
      </c>
      <c r="S719" s="113">
        <f>AVERAGE(I$5:I719)</f>
        <v>63668.194405594404</v>
      </c>
      <c r="T719" s="113">
        <f>AVERAGE(J$5:J719)</f>
        <v>158647.99720279721</v>
      </c>
      <c r="U719" s="118">
        <f>AVERAGE($M$5:M719)</f>
        <v>0.96976845376845278</v>
      </c>
      <c r="AH719" s="116">
        <v>715</v>
      </c>
      <c r="AI719" s="116">
        <v>490</v>
      </c>
      <c r="AJ719" s="116">
        <v>50</v>
      </c>
      <c r="AK719" s="116">
        <v>39</v>
      </c>
      <c r="AL719" s="117">
        <v>3711.9681500406969</v>
      </c>
      <c r="AM719" s="116">
        <v>443</v>
      </c>
      <c r="AN719" s="116">
        <v>0</v>
      </c>
      <c r="AO719" s="117">
        <v>265357</v>
      </c>
      <c r="AP719" s="117">
        <v>64300</v>
      </c>
      <c r="AQ719" s="117">
        <v>204957</v>
      </c>
      <c r="AR719" s="116" t="s">
        <v>123</v>
      </c>
      <c r="AS719" s="116" t="s">
        <v>123</v>
      </c>
      <c r="AT719" s="120">
        <v>0.98444444444444446</v>
      </c>
      <c r="AU719" s="126"/>
      <c r="AV719" s="126"/>
      <c r="AW719" s="112">
        <f>AVERAGE(AM$5:AM719)</f>
        <v>439.6895104895105</v>
      </c>
      <c r="AX719" s="112">
        <f>AVERAGE(AN$5:AN719)</f>
        <v>0.26713286713286716</v>
      </c>
      <c r="AY719" s="113">
        <f>AVERAGE(AO$5:AO719)</f>
        <v>263374.01678321679</v>
      </c>
      <c r="AZ719" s="113">
        <f>AVERAGE(AP$5:AP719)</f>
        <v>64128.963636363638</v>
      </c>
      <c r="BA719" s="113">
        <f>AVERAGE(AQ$5:AQ719)</f>
        <v>203317.5006993007</v>
      </c>
      <c r="BB719" s="118">
        <f>AVERAGE($AT$5:AT719)</f>
        <v>0.97708780108780169</v>
      </c>
      <c r="BC719" s="6"/>
      <c r="BD719" s="6"/>
      <c r="BE719" s="6"/>
      <c r="BF719" s="6"/>
      <c r="BG719" s="6"/>
    </row>
    <row r="720" spans="1:59" x14ac:dyDescent="0.25">
      <c r="A720" s="116">
        <v>716</v>
      </c>
      <c r="B720" s="116">
        <v>561</v>
      </c>
      <c r="C720" s="116">
        <v>28</v>
      </c>
      <c r="D720" s="116">
        <v>52</v>
      </c>
      <c r="E720" s="117">
        <v>3135.2212116588476</v>
      </c>
      <c r="F720" s="116">
        <v>430</v>
      </c>
      <c r="G720" s="116">
        <v>0</v>
      </c>
      <c r="H720" s="117">
        <v>214570</v>
      </c>
      <c r="I720" s="117">
        <v>63000</v>
      </c>
      <c r="J720" s="117">
        <v>156770</v>
      </c>
      <c r="K720" s="116" t="s">
        <v>123</v>
      </c>
      <c r="L720" s="116" t="s">
        <v>123</v>
      </c>
      <c r="M720" s="120">
        <v>0.9555555555555556</v>
      </c>
      <c r="N720" s="126"/>
      <c r="O720" s="126"/>
      <c r="P720" s="112">
        <f>AVERAGE($F$5:F720)</f>
        <v>436.3868715083799</v>
      </c>
      <c r="Q720" s="112">
        <f>AVERAGE(G$5:G720)</f>
        <v>5.7262569832402237E-2</v>
      </c>
      <c r="R720" s="113">
        <f>AVERAGE(H$5:H720)</f>
        <v>217757.04888268156</v>
      </c>
      <c r="S720" s="113">
        <f>AVERAGE(I$5:I720)</f>
        <v>63667.261173184357</v>
      </c>
      <c r="T720" s="113">
        <f>AVERAGE(J$5:J720)</f>
        <v>158645.37430167597</v>
      </c>
      <c r="U720" s="118">
        <f>AVERAGE($M$5:M720)</f>
        <v>0.96974860335195423</v>
      </c>
      <c r="AH720" s="116">
        <v>716</v>
      </c>
      <c r="AI720" s="116">
        <v>491</v>
      </c>
      <c r="AJ720" s="116">
        <v>42</v>
      </c>
      <c r="AK720" s="116">
        <v>37</v>
      </c>
      <c r="AL720" s="117">
        <v>3405.5045994003567</v>
      </c>
      <c r="AM720" s="116">
        <v>445</v>
      </c>
      <c r="AN720" s="116">
        <v>0</v>
      </c>
      <c r="AO720" s="117">
        <v>266555</v>
      </c>
      <c r="AP720" s="117">
        <v>64500</v>
      </c>
      <c r="AQ720" s="117">
        <v>205755</v>
      </c>
      <c r="AR720" s="116" t="s">
        <v>123</v>
      </c>
      <c r="AS720" s="116" t="s">
        <v>123</v>
      </c>
      <c r="AT720" s="120">
        <v>0.98888888888888893</v>
      </c>
      <c r="AU720" s="126"/>
      <c r="AV720" s="126"/>
      <c r="AW720" s="112">
        <f>AVERAGE(AM$5:AM720)</f>
        <v>439.69692737430165</v>
      </c>
      <c r="AX720" s="112">
        <f>AVERAGE(AN$5:AN720)</f>
        <v>0.26675977653631283</v>
      </c>
      <c r="AY720" s="113">
        <f>AVERAGE(AO$5:AO720)</f>
        <v>263378.45949720673</v>
      </c>
      <c r="AZ720" s="113">
        <f>AVERAGE(AP$5:AP720)</f>
        <v>64129.48184357542</v>
      </c>
      <c r="BA720" s="113">
        <f>AVERAGE(AQ$5:AQ720)</f>
        <v>203320.90502793295</v>
      </c>
      <c r="BB720" s="118">
        <f>AVERAGE($AT$5:AT720)</f>
        <v>0.97710428305400443</v>
      </c>
      <c r="BC720" s="10"/>
      <c r="BD720" s="10"/>
      <c r="BE720" s="10"/>
      <c r="BF720" s="10"/>
      <c r="BG720" s="6"/>
    </row>
    <row r="721" spans="1:59" x14ac:dyDescent="0.25">
      <c r="A721" s="116">
        <v>717</v>
      </c>
      <c r="B721" s="116">
        <v>535</v>
      </c>
      <c r="C721" s="116">
        <v>41</v>
      </c>
      <c r="D721" s="116">
        <v>36</v>
      </c>
      <c r="E721" s="117">
        <v>3439.7016907421648</v>
      </c>
      <c r="F721" s="116">
        <v>446</v>
      </c>
      <c r="G721" s="116">
        <v>0</v>
      </c>
      <c r="H721" s="117">
        <v>222554</v>
      </c>
      <c r="I721" s="117">
        <v>64600</v>
      </c>
      <c r="J721" s="117">
        <v>161554</v>
      </c>
      <c r="K721" s="116" t="s">
        <v>123</v>
      </c>
      <c r="L721" s="116" t="s">
        <v>123</v>
      </c>
      <c r="M721" s="120">
        <v>0.99111111111111116</v>
      </c>
      <c r="N721" s="126"/>
      <c r="O721" s="126"/>
      <c r="P721" s="112">
        <f>AVERAGE($F$5:F721)</f>
        <v>436.40027894002787</v>
      </c>
      <c r="Q721" s="112">
        <f>AVERAGE(G$5:G721)</f>
        <v>5.7182705718270568E-2</v>
      </c>
      <c r="R721" s="113">
        <f>AVERAGE(H$5:H721)</f>
        <v>217763.73919107392</v>
      </c>
      <c r="S721" s="113">
        <f>AVERAGE(I$5:I721)</f>
        <v>63668.562064156205</v>
      </c>
      <c r="T721" s="113">
        <f>AVERAGE(J$5:J721)</f>
        <v>158649.43096234309</v>
      </c>
      <c r="U721" s="118">
        <f>AVERAGE($M$5:M721)</f>
        <v>0.96977839764450535</v>
      </c>
      <c r="AH721" s="116">
        <v>717</v>
      </c>
      <c r="AI721" s="116">
        <v>553</v>
      </c>
      <c r="AJ721" s="116">
        <v>47</v>
      </c>
      <c r="AK721" s="116">
        <v>40</v>
      </c>
      <c r="AL721" s="117">
        <v>2340.6855081133654</v>
      </c>
      <c r="AM721" s="116">
        <v>442</v>
      </c>
      <c r="AN721" s="116">
        <v>0</v>
      </c>
      <c r="AO721" s="117">
        <v>264758</v>
      </c>
      <c r="AP721" s="117">
        <v>64200</v>
      </c>
      <c r="AQ721" s="117">
        <v>204558</v>
      </c>
      <c r="AR721" s="116" t="s">
        <v>123</v>
      </c>
      <c r="AS721" s="116" t="s">
        <v>123</v>
      </c>
      <c r="AT721" s="120">
        <v>0.98222222222222222</v>
      </c>
      <c r="AU721" s="126"/>
      <c r="AV721" s="126"/>
      <c r="AW721" s="112">
        <f>AVERAGE(AM$5:AM721)</f>
        <v>439.70013947001394</v>
      </c>
      <c r="AX721" s="112">
        <f>AVERAGE(AN$5:AN721)</f>
        <v>0.26638772663877264</v>
      </c>
      <c r="AY721" s="113">
        <f>AVERAGE(AO$5:AO721)</f>
        <v>263380.38354253833</v>
      </c>
      <c r="AZ721" s="113">
        <f>AVERAGE(AP$5:AP721)</f>
        <v>64129.580195258022</v>
      </c>
      <c r="BA721" s="113">
        <f>AVERAGE(AQ$5:AQ721)</f>
        <v>203322.63040446304</v>
      </c>
      <c r="BB721" s="118">
        <f>AVERAGE($AT$5:AT721)</f>
        <v>0.97711142104447612</v>
      </c>
      <c r="BC721" s="6"/>
      <c r="BD721" s="6"/>
      <c r="BE721" s="6"/>
      <c r="BF721" s="6"/>
      <c r="BG721" s="10"/>
    </row>
    <row r="722" spans="1:59" x14ac:dyDescent="0.25">
      <c r="A722" s="116">
        <v>718</v>
      </c>
      <c r="B722" s="116">
        <v>570</v>
      </c>
      <c r="C722" s="116">
        <v>37</v>
      </c>
      <c r="D722" s="116">
        <v>37</v>
      </c>
      <c r="E722" s="117">
        <v>4817.0416907811359</v>
      </c>
      <c r="F722" s="116">
        <v>445</v>
      </c>
      <c r="G722" s="116">
        <v>0</v>
      </c>
      <c r="H722" s="117">
        <v>222055</v>
      </c>
      <c r="I722" s="117">
        <v>64500</v>
      </c>
      <c r="J722" s="117">
        <v>161255</v>
      </c>
      <c r="K722" s="116" t="s">
        <v>123</v>
      </c>
      <c r="L722" s="116" t="s">
        <v>123</v>
      </c>
      <c r="M722" s="120">
        <v>0.98888888888888893</v>
      </c>
      <c r="N722" s="126"/>
      <c r="O722" s="126"/>
      <c r="P722" s="112">
        <f>AVERAGE($F$5:F722)</f>
        <v>436.41225626740948</v>
      </c>
      <c r="Q722" s="112">
        <f>AVERAGE(G$5:G722)</f>
        <v>5.7103064066852366E-2</v>
      </c>
      <c r="R722" s="113">
        <f>AVERAGE(H$5:H722)</f>
        <v>217769.71587743732</v>
      </c>
      <c r="S722" s="113">
        <f>AVERAGE(I$5:I722)</f>
        <v>63669.720055710306</v>
      </c>
      <c r="T722" s="113">
        <f>AVERAGE(J$5:J722)</f>
        <v>158653.05988857939</v>
      </c>
      <c r="U722" s="118">
        <f>AVERAGE($M$5:M722)</f>
        <v>0.96980501392757557</v>
      </c>
      <c r="AH722" s="116">
        <v>718</v>
      </c>
      <c r="AI722" s="116">
        <v>569</v>
      </c>
      <c r="AJ722" s="116">
        <v>34</v>
      </c>
      <c r="AK722" s="116">
        <v>51</v>
      </c>
      <c r="AL722" s="117">
        <v>2728.8372911466622</v>
      </c>
      <c r="AM722" s="116">
        <v>431</v>
      </c>
      <c r="AN722" s="116">
        <v>0</v>
      </c>
      <c r="AO722" s="117">
        <v>258169</v>
      </c>
      <c r="AP722" s="117">
        <v>63100</v>
      </c>
      <c r="AQ722" s="117">
        <v>200169</v>
      </c>
      <c r="AR722" s="116" t="s">
        <v>123</v>
      </c>
      <c r="AS722" s="116" t="s">
        <v>123</v>
      </c>
      <c r="AT722" s="120">
        <v>0.95777777777777773</v>
      </c>
      <c r="AU722" s="126"/>
      <c r="AV722" s="126"/>
      <c r="AW722" s="112">
        <f>AVERAGE(AM$5:AM722)</f>
        <v>439.68802228412255</v>
      </c>
      <c r="AX722" s="112">
        <f>AVERAGE(AN$5:AN722)</f>
        <v>0.26601671309192199</v>
      </c>
      <c r="AY722" s="113">
        <f>AVERAGE(AO$5:AO722)</f>
        <v>263373.12534818944</v>
      </c>
      <c r="AZ722" s="113">
        <f>AVERAGE(AP$5:AP722)</f>
        <v>64128.14623955432</v>
      </c>
      <c r="BA722" s="113">
        <f>AVERAGE(AQ$5:AQ722)</f>
        <v>203318.23816155989</v>
      </c>
      <c r="BB722" s="118">
        <f>AVERAGE($AT$5:AT722)</f>
        <v>0.97708449396471753</v>
      </c>
    </row>
    <row r="723" spans="1:59" x14ac:dyDescent="0.25">
      <c r="A723" s="116">
        <v>719</v>
      </c>
      <c r="B723" s="116">
        <v>604</v>
      </c>
      <c r="C723" s="116">
        <v>50</v>
      </c>
      <c r="D723" s="116">
        <v>40</v>
      </c>
      <c r="E723" s="117">
        <v>3432.1376414382166</v>
      </c>
      <c r="F723" s="116">
        <v>442</v>
      </c>
      <c r="G723" s="116">
        <v>0</v>
      </c>
      <c r="H723" s="117">
        <v>220558</v>
      </c>
      <c r="I723" s="117">
        <v>64200</v>
      </c>
      <c r="J723" s="117">
        <v>160358</v>
      </c>
      <c r="K723" s="116" t="s">
        <v>123</v>
      </c>
      <c r="L723" s="116" t="s">
        <v>123</v>
      </c>
      <c r="M723" s="120">
        <v>0.98222222222222222</v>
      </c>
      <c r="N723" s="126"/>
      <c r="O723" s="126"/>
      <c r="P723" s="112">
        <f>AVERAGE($F$5:F723)</f>
        <v>436.42002781641168</v>
      </c>
      <c r="Q723" s="112">
        <f>AVERAGE(G$5:G723)</f>
        <v>5.702364394993046E-2</v>
      </c>
      <c r="R723" s="113">
        <f>AVERAGE(H$5:H723)</f>
        <v>217773.59388038944</v>
      </c>
      <c r="S723" s="113">
        <f>AVERAGE(I$5:I723)</f>
        <v>63670.457579972186</v>
      </c>
      <c r="T723" s="113">
        <f>AVERAGE(J$5:J723)</f>
        <v>158655.43115438108</v>
      </c>
      <c r="U723" s="118">
        <f>AVERAGE($M$5:M723)</f>
        <v>0.96982228403646942</v>
      </c>
      <c r="AH723" s="116">
        <v>719</v>
      </c>
      <c r="AI723" s="116">
        <v>423</v>
      </c>
      <c r="AJ723" s="116">
        <v>22</v>
      </c>
      <c r="AK723" s="116">
        <v>38</v>
      </c>
      <c r="AL723" s="117">
        <v>3236.4592127353335</v>
      </c>
      <c r="AM723" s="116">
        <v>407</v>
      </c>
      <c r="AN723" s="116">
        <v>0</v>
      </c>
      <c r="AO723" s="117">
        <v>243793</v>
      </c>
      <c r="AP723" s="117">
        <v>60700</v>
      </c>
      <c r="AQ723" s="117">
        <v>186893</v>
      </c>
      <c r="AR723" s="116" t="s">
        <v>123</v>
      </c>
      <c r="AS723" s="116" t="s">
        <v>123</v>
      </c>
      <c r="AT723" s="120">
        <v>0.9044444444444445</v>
      </c>
      <c r="AU723" s="126"/>
      <c r="AV723" s="126"/>
      <c r="AW723" s="112">
        <f>AVERAGE(AM$5:AM723)</f>
        <v>439.64255910987481</v>
      </c>
      <c r="AX723" s="112">
        <f>AVERAGE(AN$5:AN723)</f>
        <v>0.26564673157162727</v>
      </c>
      <c r="AY723" s="113">
        <f>AVERAGE(AO$5:AO723)</f>
        <v>263345.89290681505</v>
      </c>
      <c r="AZ723" s="113">
        <f>AVERAGE(AP$5:AP723)</f>
        <v>64123.378303198886</v>
      </c>
      <c r="BA723" s="113">
        <f>AVERAGE(AQ$5:AQ723)</f>
        <v>203295.39360222532</v>
      </c>
      <c r="BB723" s="118">
        <f>AVERAGE($AT$5:AT723)</f>
        <v>0.97698346468861152</v>
      </c>
      <c r="BC723" s="6"/>
      <c r="BD723" s="6"/>
      <c r="BE723" s="6"/>
      <c r="BF723" s="6"/>
      <c r="BG723" s="6"/>
    </row>
    <row r="724" spans="1:59" x14ac:dyDescent="0.25">
      <c r="A724" s="116">
        <v>720</v>
      </c>
      <c r="B724" s="116">
        <v>600</v>
      </c>
      <c r="C724" s="116">
        <v>33</v>
      </c>
      <c r="D724" s="116">
        <v>41</v>
      </c>
      <c r="E724" s="117">
        <v>4671.7835674588223</v>
      </c>
      <c r="F724" s="116">
        <v>441</v>
      </c>
      <c r="G724" s="116">
        <v>0</v>
      </c>
      <c r="H724" s="117">
        <v>220059</v>
      </c>
      <c r="I724" s="117">
        <v>64100</v>
      </c>
      <c r="J724" s="117">
        <v>160059</v>
      </c>
      <c r="K724" s="116" t="s">
        <v>123</v>
      </c>
      <c r="L724" s="116" t="s">
        <v>123</v>
      </c>
      <c r="M724" s="120">
        <v>0.98</v>
      </c>
      <c r="N724" s="126"/>
      <c r="O724" s="126"/>
      <c r="P724" s="112">
        <f>AVERAGE($F$5:F724)</f>
        <v>436.42638888888888</v>
      </c>
      <c r="Q724" s="112">
        <f>AVERAGE(G$5:G724)</f>
        <v>5.6944444444444443E-2</v>
      </c>
      <c r="R724" s="113">
        <f>AVERAGE(H$5:H724)</f>
        <v>217776.76805555556</v>
      </c>
      <c r="S724" s="113">
        <f>AVERAGE(I$5:I724)</f>
        <v>63671.054166666669</v>
      </c>
      <c r="T724" s="113">
        <f>AVERAGE(J$5:J724)</f>
        <v>158657.38055555554</v>
      </c>
      <c r="U724" s="118">
        <f>AVERAGE($M$5:M724)</f>
        <v>0.96983641975308543</v>
      </c>
      <c r="AH724" s="116">
        <v>720</v>
      </c>
      <c r="AI724" s="116">
        <v>516</v>
      </c>
      <c r="AJ724" s="116">
        <v>41</v>
      </c>
      <c r="AK724" s="116">
        <v>37</v>
      </c>
      <c r="AL724" s="117">
        <v>4935.998238812298</v>
      </c>
      <c r="AM724" s="116">
        <v>445</v>
      </c>
      <c r="AN724" s="116">
        <v>0</v>
      </c>
      <c r="AO724" s="117">
        <v>266555</v>
      </c>
      <c r="AP724" s="117">
        <v>64500</v>
      </c>
      <c r="AQ724" s="117">
        <v>205755</v>
      </c>
      <c r="AR724" s="116" t="s">
        <v>123</v>
      </c>
      <c r="AS724" s="116" t="s">
        <v>123</v>
      </c>
      <c r="AT724" s="120">
        <v>0.98888888888888893</v>
      </c>
      <c r="AU724" s="126"/>
      <c r="AV724" s="126"/>
      <c r="AW724" s="112">
        <f>AVERAGE(AM$5:AM724)</f>
        <v>439.65</v>
      </c>
      <c r="AX724" s="112">
        <f>AVERAGE(AN$5:AN724)</f>
        <v>0.26527777777777778</v>
      </c>
      <c r="AY724" s="113">
        <f>AVERAGE(AO$5:AO724)</f>
        <v>263350.34999999998</v>
      </c>
      <c r="AZ724" s="113">
        <f>AVERAGE(AP$5:AP724)</f>
        <v>64123.901388888888</v>
      </c>
      <c r="BA724" s="113">
        <f>AVERAGE(AQ$5:AQ724)</f>
        <v>203298.80972222221</v>
      </c>
      <c r="BB724" s="118">
        <f>AVERAGE($AT$5:AT724)</f>
        <v>0.97700000000000087</v>
      </c>
      <c r="BC724" s="10"/>
      <c r="BD724" s="10"/>
      <c r="BE724" s="10"/>
      <c r="BF724" s="10"/>
      <c r="BG724" s="6"/>
    </row>
    <row r="725" spans="1:59" x14ac:dyDescent="0.25">
      <c r="A725" s="116">
        <v>721</v>
      </c>
      <c r="B725" s="116">
        <v>618</v>
      </c>
      <c r="C725" s="116">
        <v>37</v>
      </c>
      <c r="D725" s="116">
        <v>48</v>
      </c>
      <c r="E725" s="117">
        <v>3428.4156974736347</v>
      </c>
      <c r="F725" s="116">
        <v>434</v>
      </c>
      <c r="G725" s="116">
        <v>0</v>
      </c>
      <c r="H725" s="117">
        <v>216566</v>
      </c>
      <c r="I725" s="117">
        <v>63400</v>
      </c>
      <c r="J725" s="117">
        <v>157966</v>
      </c>
      <c r="K725" s="116" t="s">
        <v>123</v>
      </c>
      <c r="L725" s="116" t="s">
        <v>123</v>
      </c>
      <c r="M725" s="120">
        <v>0.96444444444444444</v>
      </c>
      <c r="N725" s="126"/>
      <c r="O725" s="126"/>
      <c r="P725" s="112">
        <f>AVERAGE($F$5:F725)</f>
        <v>436.42302357836337</v>
      </c>
      <c r="Q725" s="112">
        <f>AVERAGE(G$5:G725)</f>
        <v>5.6865464632454926E-2</v>
      </c>
      <c r="R725" s="113">
        <f>AVERAGE(H$5:H725)</f>
        <v>217775.08876560332</v>
      </c>
      <c r="S725" s="113">
        <f>AVERAGE(I$5:I725)</f>
        <v>63670.67822468793</v>
      </c>
      <c r="T725" s="113">
        <f>AVERAGE(J$5:J725)</f>
        <v>158656.42163661582</v>
      </c>
      <c r="U725" s="118">
        <f>AVERAGE($M$5:M725)</f>
        <v>0.96982894128525099</v>
      </c>
      <c r="AH725" s="116">
        <v>721</v>
      </c>
      <c r="AI725" s="116">
        <v>516</v>
      </c>
      <c r="AJ725" s="116">
        <v>42</v>
      </c>
      <c r="AK725" s="116">
        <v>31</v>
      </c>
      <c r="AL725" s="117">
        <v>2169.6012336602457</v>
      </c>
      <c r="AM725" s="116">
        <v>450</v>
      </c>
      <c r="AN725" s="116">
        <v>1</v>
      </c>
      <c r="AO725" s="117">
        <v>269550</v>
      </c>
      <c r="AP725" s="117">
        <v>65599</v>
      </c>
      <c r="AQ725" s="117">
        <v>207051</v>
      </c>
      <c r="AR725" s="116" t="s">
        <v>124</v>
      </c>
      <c r="AS725" s="116" t="s">
        <v>124</v>
      </c>
      <c r="AT725" s="120">
        <v>1</v>
      </c>
      <c r="AU725" s="126"/>
      <c r="AV725" s="126"/>
      <c r="AW725" s="112">
        <f>AVERAGE(AM$5:AM725)</f>
        <v>439.66435506241334</v>
      </c>
      <c r="AX725" s="112">
        <f>AVERAGE(AN$5:AN725)</f>
        <v>0.26629680998613037</v>
      </c>
      <c r="AY725" s="113">
        <f>AVERAGE(AO$5:AO725)</f>
        <v>263358.94868238556</v>
      </c>
      <c r="AZ725" s="113">
        <f>AVERAGE(AP$5:AP725)</f>
        <v>64125.947295423022</v>
      </c>
      <c r="BA725" s="113">
        <f>AVERAGE(AQ$5:AQ725)</f>
        <v>203304.01386962552</v>
      </c>
      <c r="BB725" s="118">
        <f>AVERAGE($AT$5:AT725)</f>
        <v>0.97703190013869712</v>
      </c>
      <c r="BC725" s="6"/>
      <c r="BD725" s="6"/>
      <c r="BE725" s="6"/>
      <c r="BF725" s="6"/>
      <c r="BG725" s="10"/>
    </row>
    <row r="726" spans="1:59" x14ac:dyDescent="0.25">
      <c r="A726" s="116">
        <v>722</v>
      </c>
      <c r="B726" s="116">
        <v>556</v>
      </c>
      <c r="C726" s="116">
        <v>47</v>
      </c>
      <c r="D726" s="116">
        <v>48</v>
      </c>
      <c r="E726" s="117">
        <v>3388.7908950907204</v>
      </c>
      <c r="F726" s="116">
        <v>434</v>
      </c>
      <c r="G726" s="116">
        <v>0</v>
      </c>
      <c r="H726" s="117">
        <v>216566</v>
      </c>
      <c r="I726" s="117">
        <v>63400</v>
      </c>
      <c r="J726" s="117">
        <v>157966</v>
      </c>
      <c r="K726" s="116" t="s">
        <v>123</v>
      </c>
      <c r="L726" s="116" t="s">
        <v>123</v>
      </c>
      <c r="M726" s="120">
        <v>0.96444444444444444</v>
      </c>
      <c r="N726" s="126"/>
      <c r="O726" s="126"/>
      <c r="P726" s="112">
        <f>AVERAGE($F$5:F726)</f>
        <v>436.4196675900277</v>
      </c>
      <c r="Q726" s="112">
        <f>AVERAGE(G$5:G726)</f>
        <v>5.6786703601108032E-2</v>
      </c>
      <c r="R726" s="113">
        <f>AVERAGE(H$5:H726)</f>
        <v>217773.41412742384</v>
      </c>
      <c r="S726" s="113">
        <f>AVERAGE(I$5:I726)</f>
        <v>63670.303324099725</v>
      </c>
      <c r="T726" s="113">
        <f>AVERAGE(J$5:J726)</f>
        <v>158655.46537396123</v>
      </c>
      <c r="U726" s="118">
        <f>AVERAGE($M$5:M726)</f>
        <v>0.96982148353339392</v>
      </c>
      <c r="AH726" s="116">
        <v>722</v>
      </c>
      <c r="AI726" s="116">
        <v>502</v>
      </c>
      <c r="AJ726" s="116">
        <v>36</v>
      </c>
      <c r="AK726" s="116">
        <v>45</v>
      </c>
      <c r="AL726" s="117">
        <v>4288.5301837573934</v>
      </c>
      <c r="AM726" s="116">
        <v>437</v>
      </c>
      <c r="AN726" s="116">
        <v>0</v>
      </c>
      <c r="AO726" s="117">
        <v>261763</v>
      </c>
      <c r="AP726" s="117">
        <v>63700</v>
      </c>
      <c r="AQ726" s="117">
        <v>202563</v>
      </c>
      <c r="AR726" s="116" t="s">
        <v>123</v>
      </c>
      <c r="AS726" s="116" t="s">
        <v>123</v>
      </c>
      <c r="AT726" s="120">
        <v>0.97111111111111115</v>
      </c>
      <c r="AU726" s="126"/>
      <c r="AV726" s="126"/>
      <c r="AW726" s="112">
        <f>AVERAGE(AM$5:AM726)</f>
        <v>439.6606648199446</v>
      </c>
      <c r="AX726" s="112">
        <f>AVERAGE(AN$5:AN726)</f>
        <v>0.26592797783933519</v>
      </c>
      <c r="AY726" s="113">
        <f>AVERAGE(AO$5:AO726)</f>
        <v>263356.73822714679</v>
      </c>
      <c r="AZ726" s="113">
        <f>AVERAGE(AP$5:AP726)</f>
        <v>64125.35734072022</v>
      </c>
      <c r="BA726" s="113">
        <f>AVERAGE(AQ$5:AQ726)</f>
        <v>203302.98753462604</v>
      </c>
      <c r="BB726" s="118">
        <f>AVERAGE($AT$5:AT726)</f>
        <v>0.97702369959987778</v>
      </c>
    </row>
    <row r="727" spans="1:59" x14ac:dyDescent="0.25">
      <c r="A727" s="116">
        <v>723</v>
      </c>
      <c r="B727" s="116">
        <v>535</v>
      </c>
      <c r="C727" s="116">
        <v>44</v>
      </c>
      <c r="D727" s="116">
        <v>46</v>
      </c>
      <c r="E727" s="117">
        <v>2358.3521599547998</v>
      </c>
      <c r="F727" s="116">
        <v>436</v>
      </c>
      <c r="G727" s="116">
        <v>0</v>
      </c>
      <c r="H727" s="117">
        <v>217564</v>
      </c>
      <c r="I727" s="117">
        <v>63600</v>
      </c>
      <c r="J727" s="117">
        <v>158564</v>
      </c>
      <c r="K727" s="116" t="s">
        <v>123</v>
      </c>
      <c r="L727" s="116" t="s">
        <v>123</v>
      </c>
      <c r="M727" s="120">
        <v>0.96888888888888891</v>
      </c>
      <c r="N727" s="126"/>
      <c r="O727" s="126"/>
      <c r="P727" s="112">
        <f>AVERAGE($F$5:F727)</f>
        <v>436.41908713692948</v>
      </c>
      <c r="Q727" s="112">
        <f>AVERAGE(G$5:G727)</f>
        <v>5.6708160442600276E-2</v>
      </c>
      <c r="R727" s="113">
        <f>AVERAGE(H$5:H727)</f>
        <v>217773.1244813278</v>
      </c>
      <c r="S727" s="113">
        <f>AVERAGE(I$5:I727)</f>
        <v>63670.206085753802</v>
      </c>
      <c r="T727" s="113">
        <f>AVERAGE(J$5:J727)</f>
        <v>158655.33886583679</v>
      </c>
      <c r="U727" s="118">
        <f>AVERAGE($M$5:M727)</f>
        <v>0.96982019363762006</v>
      </c>
      <c r="AH727" s="116">
        <v>723</v>
      </c>
      <c r="AI727" s="116">
        <v>423</v>
      </c>
      <c r="AJ727" s="116">
        <v>34</v>
      </c>
      <c r="AK727" s="116">
        <v>40</v>
      </c>
      <c r="AL727" s="117">
        <v>3795.6636074753105</v>
      </c>
      <c r="AM727" s="116">
        <v>417</v>
      </c>
      <c r="AN727" s="116">
        <v>0</v>
      </c>
      <c r="AO727" s="117">
        <v>249783</v>
      </c>
      <c r="AP727" s="117">
        <v>61700</v>
      </c>
      <c r="AQ727" s="117">
        <v>192083</v>
      </c>
      <c r="AR727" s="116" t="s">
        <v>123</v>
      </c>
      <c r="AS727" s="116" t="s">
        <v>123</v>
      </c>
      <c r="AT727" s="120">
        <v>0.92666666666666664</v>
      </c>
      <c r="AU727" s="126"/>
      <c r="AV727" s="126"/>
      <c r="AW727" s="112">
        <f>AVERAGE(AM$5:AM727)</f>
        <v>439.6293222683264</v>
      </c>
      <c r="AX727" s="112">
        <f>AVERAGE(AN$5:AN727)</f>
        <v>0.26556016597510373</v>
      </c>
      <c r="AY727" s="113">
        <f>AVERAGE(AO$5:AO727)</f>
        <v>263337.96403872751</v>
      </c>
      <c r="AZ727" s="113">
        <f>AVERAGE(AP$5:AP727)</f>
        <v>64122.002766251731</v>
      </c>
      <c r="BA727" s="113">
        <f>AVERAGE(AQ$5:AQ727)</f>
        <v>203287.46887966804</v>
      </c>
      <c r="BB727" s="118">
        <f>AVERAGE($AT$5:AT727)</f>
        <v>0.97695404948517062</v>
      </c>
      <c r="BC727" s="6"/>
      <c r="BD727" s="6"/>
      <c r="BE727" s="6"/>
      <c r="BF727" s="6"/>
      <c r="BG727" s="6"/>
    </row>
    <row r="728" spans="1:59" x14ac:dyDescent="0.25">
      <c r="A728" s="116">
        <v>724</v>
      </c>
      <c r="B728" s="116">
        <v>602</v>
      </c>
      <c r="C728" s="116">
        <v>46</v>
      </c>
      <c r="D728" s="116">
        <v>62</v>
      </c>
      <c r="E728" s="117">
        <v>4047.9220367274547</v>
      </c>
      <c r="F728" s="116">
        <v>420</v>
      </c>
      <c r="G728" s="116">
        <v>0</v>
      </c>
      <c r="H728" s="117">
        <v>209580</v>
      </c>
      <c r="I728" s="117">
        <v>62000</v>
      </c>
      <c r="J728" s="117">
        <v>153780</v>
      </c>
      <c r="K728" s="116" t="s">
        <v>123</v>
      </c>
      <c r="L728" s="116" t="s">
        <v>123</v>
      </c>
      <c r="M728" s="120">
        <v>0.93333333333333335</v>
      </c>
      <c r="N728" s="126"/>
      <c r="O728" s="126"/>
      <c r="P728" s="112">
        <f>AVERAGE($F$5:F728)</f>
        <v>436.39640883977899</v>
      </c>
      <c r="Q728" s="112">
        <f>AVERAGE(G$5:G728)</f>
        <v>5.6629834254143648E-2</v>
      </c>
      <c r="R728" s="113">
        <f>AVERAGE(H$5:H728)</f>
        <v>217761.80801104972</v>
      </c>
      <c r="S728" s="113">
        <f>AVERAGE(I$5:I728)</f>
        <v>63667.899171270721</v>
      </c>
      <c r="T728" s="113">
        <f>AVERAGE(J$5:J728)</f>
        <v>158648.6049723757</v>
      </c>
      <c r="U728" s="118">
        <f>AVERAGE($M$5:M728)</f>
        <v>0.96976979742173008</v>
      </c>
      <c r="AH728" s="116">
        <v>724</v>
      </c>
      <c r="AI728" s="116">
        <v>488</v>
      </c>
      <c r="AJ728" s="116">
        <v>32</v>
      </c>
      <c r="AK728" s="116">
        <v>40</v>
      </c>
      <c r="AL728" s="117">
        <v>4145.1798392782584</v>
      </c>
      <c r="AM728" s="116">
        <v>442</v>
      </c>
      <c r="AN728" s="116">
        <v>0</v>
      </c>
      <c r="AO728" s="117">
        <v>264758</v>
      </c>
      <c r="AP728" s="117">
        <v>64200</v>
      </c>
      <c r="AQ728" s="117">
        <v>204558</v>
      </c>
      <c r="AR728" s="116" t="s">
        <v>123</v>
      </c>
      <c r="AS728" s="116" t="s">
        <v>123</v>
      </c>
      <c r="AT728" s="120">
        <v>0.98222222222222222</v>
      </c>
      <c r="AU728" s="126"/>
      <c r="AV728" s="126"/>
      <c r="AW728" s="112">
        <f>AVERAGE(AM$5:AM728)</f>
        <v>439.63259668508289</v>
      </c>
      <c r="AX728" s="112">
        <f>AVERAGE(AN$5:AN728)</f>
        <v>0.26519337016574585</v>
      </c>
      <c r="AY728" s="113">
        <f>AVERAGE(AO$5:AO728)</f>
        <v>263339.92541436467</v>
      </c>
      <c r="AZ728" s="113">
        <f>AVERAGE(AP$5:AP728)</f>
        <v>64122.110497237569</v>
      </c>
      <c r="BA728" s="113">
        <f>AVERAGE(AQ$5:AQ728)</f>
        <v>203289.22375690608</v>
      </c>
      <c r="BB728" s="118">
        <f>AVERAGE($AT$5:AT728)</f>
        <v>0.9769613259668517</v>
      </c>
      <c r="BC728" s="10"/>
      <c r="BD728" s="10"/>
      <c r="BE728" s="10"/>
      <c r="BF728" s="10"/>
      <c r="BG728" s="6"/>
    </row>
    <row r="729" spans="1:59" x14ac:dyDescent="0.25">
      <c r="A729" s="116">
        <v>725</v>
      </c>
      <c r="B729" s="116">
        <v>580</v>
      </c>
      <c r="C729" s="116">
        <v>30</v>
      </c>
      <c r="D729" s="116">
        <v>60</v>
      </c>
      <c r="E729" s="117">
        <v>2463.4209126521355</v>
      </c>
      <c r="F729" s="116">
        <v>422</v>
      </c>
      <c r="G729" s="116">
        <v>0</v>
      </c>
      <c r="H729" s="117">
        <v>210578</v>
      </c>
      <c r="I729" s="117">
        <v>62200</v>
      </c>
      <c r="J729" s="117">
        <v>154378</v>
      </c>
      <c r="K729" s="116" t="s">
        <v>123</v>
      </c>
      <c r="L729" s="116" t="s">
        <v>123</v>
      </c>
      <c r="M729" s="120">
        <v>0.93777777777777782</v>
      </c>
      <c r="N729" s="126"/>
      <c r="O729" s="126"/>
      <c r="P729" s="112">
        <f>AVERAGE($F$5:F729)</f>
        <v>436.37655172413793</v>
      </c>
      <c r="Q729" s="112">
        <f>AVERAGE(G$5:G729)</f>
        <v>5.6551724137931032E-2</v>
      </c>
      <c r="R729" s="113">
        <f>AVERAGE(H$5:H729)</f>
        <v>217751.89931034483</v>
      </c>
      <c r="S729" s="113">
        <f>AVERAGE(I$5:I729)</f>
        <v>63665.87448275862</v>
      </c>
      <c r="T729" s="113">
        <f>AVERAGE(J$5:J729)</f>
        <v>158642.71448275863</v>
      </c>
      <c r="U729" s="118">
        <f>AVERAGE($M$5:M729)</f>
        <v>0.96972567049808323</v>
      </c>
      <c r="AH729" s="116">
        <v>725</v>
      </c>
      <c r="AI729" s="116">
        <v>516</v>
      </c>
      <c r="AJ729" s="116">
        <v>38</v>
      </c>
      <c r="AK729" s="116">
        <v>41</v>
      </c>
      <c r="AL729" s="117">
        <v>3646.4291493625224</v>
      </c>
      <c r="AM729" s="116">
        <v>441</v>
      </c>
      <c r="AN729" s="116">
        <v>0</v>
      </c>
      <c r="AO729" s="117">
        <v>264159</v>
      </c>
      <c r="AP729" s="117">
        <v>64100</v>
      </c>
      <c r="AQ729" s="117">
        <v>204159</v>
      </c>
      <c r="AR729" s="116" t="s">
        <v>123</v>
      </c>
      <c r="AS729" s="116" t="s">
        <v>123</v>
      </c>
      <c r="AT729" s="120">
        <v>0.98</v>
      </c>
      <c r="AU729" s="126"/>
      <c r="AV729" s="126"/>
      <c r="AW729" s="112">
        <f>AVERAGE(AM$5:AM729)</f>
        <v>439.63448275862066</v>
      </c>
      <c r="AX729" s="112">
        <f>AVERAGE(AN$5:AN729)</f>
        <v>0.26482758620689656</v>
      </c>
      <c r="AY729" s="113">
        <f>AVERAGE(AO$5:AO729)</f>
        <v>263341.05517241382</v>
      </c>
      <c r="AZ729" s="113">
        <f>AVERAGE(AP$5:AP729)</f>
        <v>64122.080000000002</v>
      </c>
      <c r="BA729" s="113">
        <f>AVERAGE(AQ$5:AQ729)</f>
        <v>203290.42344827586</v>
      </c>
      <c r="BB729" s="118">
        <f>AVERAGE($AT$5:AT729)</f>
        <v>0.97696551724138014</v>
      </c>
      <c r="BC729" s="6"/>
      <c r="BD729" s="6"/>
      <c r="BE729" s="6"/>
      <c r="BF729" s="6"/>
      <c r="BG729" s="10"/>
    </row>
    <row r="730" spans="1:59" x14ac:dyDescent="0.25">
      <c r="A730" s="116">
        <v>726</v>
      </c>
      <c r="B730" s="116">
        <v>623</v>
      </c>
      <c r="C730" s="116">
        <v>37</v>
      </c>
      <c r="D730" s="116">
        <v>37</v>
      </c>
      <c r="E730" s="117">
        <v>4800.3476135564069</v>
      </c>
      <c r="F730" s="116">
        <v>445</v>
      </c>
      <c r="G730" s="116">
        <v>0</v>
      </c>
      <c r="H730" s="117">
        <v>222055</v>
      </c>
      <c r="I730" s="117">
        <v>64500</v>
      </c>
      <c r="J730" s="117">
        <v>161255</v>
      </c>
      <c r="K730" s="116" t="s">
        <v>123</v>
      </c>
      <c r="L730" s="116" t="s">
        <v>123</v>
      </c>
      <c r="M730" s="120">
        <v>0.98888888888888893</v>
      </c>
      <c r="N730" s="126"/>
      <c r="O730" s="126"/>
      <c r="P730" s="112">
        <f>AVERAGE($F$5:F730)</f>
        <v>436.38842975206609</v>
      </c>
      <c r="Q730" s="112">
        <f>AVERAGE(G$5:G730)</f>
        <v>5.647382920110193E-2</v>
      </c>
      <c r="R730" s="113">
        <f>AVERAGE(H$5:H730)</f>
        <v>217757.82644628099</v>
      </c>
      <c r="S730" s="113">
        <f>AVERAGE(I$5:I730)</f>
        <v>63667.023415977965</v>
      </c>
      <c r="T730" s="113">
        <f>AVERAGE(J$5:J730)</f>
        <v>158646.31267217631</v>
      </c>
      <c r="U730" s="118">
        <f>AVERAGE($M$5:M730)</f>
        <v>0.96975206611570153</v>
      </c>
      <c r="AH730" s="116">
        <v>726</v>
      </c>
      <c r="AI730" s="116">
        <v>635</v>
      </c>
      <c r="AJ730" s="116">
        <v>35</v>
      </c>
      <c r="AK730" s="116">
        <v>50</v>
      </c>
      <c r="AL730" s="117">
        <v>2087.5037091798335</v>
      </c>
      <c r="AM730" s="116">
        <v>432</v>
      </c>
      <c r="AN730" s="116">
        <v>0</v>
      </c>
      <c r="AO730" s="117">
        <v>258768</v>
      </c>
      <c r="AP730" s="117">
        <v>63200</v>
      </c>
      <c r="AQ730" s="117">
        <v>200568</v>
      </c>
      <c r="AR730" s="116" t="s">
        <v>123</v>
      </c>
      <c r="AS730" s="116" t="s">
        <v>123</v>
      </c>
      <c r="AT730" s="120">
        <v>0.96</v>
      </c>
      <c r="AU730" s="126"/>
      <c r="AV730" s="126"/>
      <c r="AW730" s="112">
        <f>AVERAGE(AM$5:AM730)</f>
        <v>439.62396694214874</v>
      </c>
      <c r="AX730" s="112">
        <f>AVERAGE(AN$5:AN730)</f>
        <v>0.26446280991735538</v>
      </c>
      <c r="AY730" s="113">
        <f>AVERAGE(AO$5:AO730)</f>
        <v>263334.75619834708</v>
      </c>
      <c r="AZ730" s="113">
        <f>AVERAGE(AP$5:AP730)</f>
        <v>64120.809917355371</v>
      </c>
      <c r="BA730" s="113">
        <f>AVERAGE(AQ$5:AQ730)</f>
        <v>203286.67355371901</v>
      </c>
      <c r="BB730" s="118">
        <f>AVERAGE($AT$5:AT730)</f>
        <v>0.97694214876033147</v>
      </c>
    </row>
    <row r="731" spans="1:59" x14ac:dyDescent="0.25">
      <c r="A731" s="116">
        <v>727</v>
      </c>
      <c r="B731" s="116">
        <v>508</v>
      </c>
      <c r="C731" s="116">
        <v>39</v>
      </c>
      <c r="D731" s="116">
        <v>36</v>
      </c>
      <c r="E731" s="117">
        <v>4464.9573582708981</v>
      </c>
      <c r="F731" s="116">
        <v>446</v>
      </c>
      <c r="G731" s="116">
        <v>0</v>
      </c>
      <c r="H731" s="117">
        <v>222554</v>
      </c>
      <c r="I731" s="117">
        <v>64600</v>
      </c>
      <c r="J731" s="117">
        <v>161554</v>
      </c>
      <c r="K731" s="116" t="s">
        <v>123</v>
      </c>
      <c r="L731" s="116" t="s">
        <v>123</v>
      </c>
      <c r="M731" s="120">
        <v>0.99111111111111116</v>
      </c>
      <c r="N731" s="126"/>
      <c r="O731" s="126"/>
      <c r="P731" s="112">
        <f>AVERAGE($F$5:F731)</f>
        <v>436.4016506189821</v>
      </c>
      <c r="Q731" s="112">
        <f>AVERAGE(G$5:G731)</f>
        <v>5.6396148555708389E-2</v>
      </c>
      <c r="R731" s="113">
        <f>AVERAGE(H$5:H731)</f>
        <v>217764.42365887208</v>
      </c>
      <c r="S731" s="113">
        <f>AVERAGE(I$5:I731)</f>
        <v>63668.30674002751</v>
      </c>
      <c r="T731" s="113">
        <f>AVERAGE(J$5:J731)</f>
        <v>158650.31224209079</v>
      </c>
      <c r="U731" s="118">
        <f>AVERAGE($M$5:M731)</f>
        <v>0.96978144581995929</v>
      </c>
      <c r="AH731" s="116">
        <v>727</v>
      </c>
      <c r="AI731" s="116">
        <v>482</v>
      </c>
      <c r="AJ731" s="116">
        <v>39</v>
      </c>
      <c r="AK731" s="116">
        <v>25</v>
      </c>
      <c r="AL731" s="117">
        <v>2396.7044941271852</v>
      </c>
      <c r="AM731" s="116">
        <v>450</v>
      </c>
      <c r="AN731" s="116">
        <v>7</v>
      </c>
      <c r="AO731" s="117">
        <v>269550</v>
      </c>
      <c r="AP731" s="117">
        <v>69193</v>
      </c>
      <c r="AQ731" s="117">
        <v>202857</v>
      </c>
      <c r="AR731" s="116" t="s">
        <v>124</v>
      </c>
      <c r="AS731" s="116" t="s">
        <v>124</v>
      </c>
      <c r="AT731" s="120">
        <v>1</v>
      </c>
      <c r="AU731" s="126"/>
      <c r="AV731" s="126"/>
      <c r="AW731" s="112">
        <f>AVERAGE(AM$5:AM731)</f>
        <v>439.63823933975243</v>
      </c>
      <c r="AX731" s="112">
        <f>AVERAGE(AN$5:AN731)</f>
        <v>0.27372764786795051</v>
      </c>
      <c r="AY731" s="113">
        <f>AVERAGE(AO$5:AO731)</f>
        <v>263343.30536451167</v>
      </c>
      <c r="AZ731" s="113">
        <f>AVERAGE(AP$5:AP731)</f>
        <v>64127.786795048145</v>
      </c>
      <c r="BA731" s="113">
        <f>AVERAGE(AQ$5:AQ731)</f>
        <v>203286.08253094912</v>
      </c>
      <c r="BB731" s="118">
        <f>AVERAGE($AT$5:AT731)</f>
        <v>0.97697386519945073</v>
      </c>
      <c r="BC731" s="6"/>
      <c r="BD731" s="6"/>
      <c r="BE731" s="6"/>
      <c r="BF731" s="6"/>
      <c r="BG731" s="6"/>
    </row>
    <row r="732" spans="1:59" x14ac:dyDescent="0.25">
      <c r="A732" s="116">
        <v>728</v>
      </c>
      <c r="B732" s="116">
        <v>558</v>
      </c>
      <c r="C732" s="116">
        <v>29</v>
      </c>
      <c r="D732" s="116">
        <v>34</v>
      </c>
      <c r="E732" s="117">
        <v>2910.7769642272615</v>
      </c>
      <c r="F732" s="116">
        <v>448</v>
      </c>
      <c r="G732" s="116">
        <v>0</v>
      </c>
      <c r="H732" s="117">
        <v>223552</v>
      </c>
      <c r="I732" s="117">
        <v>64800</v>
      </c>
      <c r="J732" s="117">
        <v>162152</v>
      </c>
      <c r="K732" s="116" t="s">
        <v>123</v>
      </c>
      <c r="L732" s="116" t="s">
        <v>123</v>
      </c>
      <c r="M732" s="120">
        <v>0.99555555555555553</v>
      </c>
      <c r="N732" s="126"/>
      <c r="O732" s="126"/>
      <c r="P732" s="112">
        <f>AVERAGE($F$5:F732)</f>
        <v>436.41758241758242</v>
      </c>
      <c r="Q732" s="112">
        <f>AVERAGE(G$5:G732)</f>
        <v>5.631868131868132E-2</v>
      </c>
      <c r="R732" s="113">
        <f>AVERAGE(H$5:H732)</f>
        <v>217772.37362637362</v>
      </c>
      <c r="S732" s="113">
        <f>AVERAGE(I$5:I732)</f>
        <v>63669.86126373626</v>
      </c>
      <c r="T732" s="113">
        <f>AVERAGE(J$5:J732)</f>
        <v>158655.12225274724</v>
      </c>
      <c r="U732" s="118">
        <f>AVERAGE($M$5:M732)</f>
        <v>0.96981684981684879</v>
      </c>
      <c r="AH732" s="116">
        <v>728</v>
      </c>
      <c r="AI732" s="116">
        <v>491</v>
      </c>
      <c r="AJ732" s="116">
        <v>40</v>
      </c>
      <c r="AK732" s="116">
        <v>45</v>
      </c>
      <c r="AL732" s="117">
        <v>3803.8539669750598</v>
      </c>
      <c r="AM732" s="116">
        <v>437</v>
      </c>
      <c r="AN732" s="116">
        <v>0</v>
      </c>
      <c r="AO732" s="117">
        <v>261763</v>
      </c>
      <c r="AP732" s="117">
        <v>63700</v>
      </c>
      <c r="AQ732" s="117">
        <v>202563</v>
      </c>
      <c r="AR732" s="116" t="s">
        <v>123</v>
      </c>
      <c r="AS732" s="116" t="s">
        <v>123</v>
      </c>
      <c r="AT732" s="120">
        <v>0.97111111111111115</v>
      </c>
      <c r="AU732" s="126"/>
      <c r="AV732" s="126"/>
      <c r="AW732" s="112">
        <f>AVERAGE(AM$5:AM732)</f>
        <v>439.63461538461536</v>
      </c>
      <c r="AX732" s="112">
        <f>AVERAGE(AN$5:AN732)</f>
        <v>0.27335164835164832</v>
      </c>
      <c r="AY732" s="113">
        <f>AVERAGE(AO$5:AO732)</f>
        <v>263341.13461538462</v>
      </c>
      <c r="AZ732" s="113">
        <f>AVERAGE(AP$5:AP732)</f>
        <v>64127.199175824178</v>
      </c>
      <c r="BA732" s="113">
        <f>AVERAGE(AQ$5:AQ732)</f>
        <v>203285.08928571429</v>
      </c>
      <c r="BB732" s="118">
        <f>AVERAGE($AT$5:AT732)</f>
        <v>0.97696581196581289</v>
      </c>
      <c r="BC732" s="10"/>
      <c r="BD732" s="10"/>
      <c r="BE732" s="10"/>
      <c r="BF732" s="10"/>
      <c r="BG732" s="6"/>
    </row>
    <row r="733" spans="1:59" x14ac:dyDescent="0.25">
      <c r="A733" s="116">
        <v>729</v>
      </c>
      <c r="B733" s="116">
        <v>582</v>
      </c>
      <c r="C733" s="116">
        <v>32</v>
      </c>
      <c r="D733" s="116">
        <v>45</v>
      </c>
      <c r="E733" s="117">
        <v>4507.7563418671807</v>
      </c>
      <c r="F733" s="116">
        <v>437</v>
      </c>
      <c r="G733" s="116">
        <v>0</v>
      </c>
      <c r="H733" s="117">
        <v>218063</v>
      </c>
      <c r="I733" s="117">
        <v>63700</v>
      </c>
      <c r="J733" s="117">
        <v>158863</v>
      </c>
      <c r="K733" s="116" t="s">
        <v>123</v>
      </c>
      <c r="L733" s="116" t="s">
        <v>123</v>
      </c>
      <c r="M733" s="120">
        <v>0.97111111111111115</v>
      </c>
      <c r="N733" s="126"/>
      <c r="O733" s="126"/>
      <c r="P733" s="112">
        <f>AVERAGE($F$5:F733)</f>
        <v>436.41838134430725</v>
      </c>
      <c r="Q733" s="112">
        <f>AVERAGE(G$5:G733)</f>
        <v>5.6241426611796985E-2</v>
      </c>
      <c r="R733" s="113">
        <f>AVERAGE(H$5:H733)</f>
        <v>217772.77229080934</v>
      </c>
      <c r="S733" s="113">
        <f>AVERAGE(I$5:I733)</f>
        <v>63669.902606310017</v>
      </c>
      <c r="T733" s="113">
        <f>AVERAGE(J$5:J733)</f>
        <v>158655.40740740742</v>
      </c>
      <c r="U733" s="118">
        <f>AVERAGE($M$5:M733)</f>
        <v>0.96981862520957074</v>
      </c>
      <c r="AH733" s="116">
        <v>729</v>
      </c>
      <c r="AI733" s="116">
        <v>488</v>
      </c>
      <c r="AJ733" s="116">
        <v>28</v>
      </c>
      <c r="AK733" s="116">
        <v>39</v>
      </c>
      <c r="AL733" s="117">
        <v>2524.1833917414997</v>
      </c>
      <c r="AM733" s="116">
        <v>443</v>
      </c>
      <c r="AN733" s="116">
        <v>0</v>
      </c>
      <c r="AO733" s="117">
        <v>265357</v>
      </c>
      <c r="AP733" s="117">
        <v>64300</v>
      </c>
      <c r="AQ733" s="117">
        <v>204957</v>
      </c>
      <c r="AR733" s="116" t="s">
        <v>123</v>
      </c>
      <c r="AS733" s="116" t="s">
        <v>123</v>
      </c>
      <c r="AT733" s="120">
        <v>0.98444444444444446</v>
      </c>
      <c r="AU733" s="126"/>
      <c r="AV733" s="126"/>
      <c r="AW733" s="112">
        <f>AVERAGE(AM$5:AM733)</f>
        <v>439.63923182441698</v>
      </c>
      <c r="AX733" s="112">
        <f>AVERAGE(AN$5:AN733)</f>
        <v>0.27297668038408779</v>
      </c>
      <c r="AY733" s="113">
        <f>AVERAGE(AO$5:AO733)</f>
        <v>263343.89986282581</v>
      </c>
      <c r="AZ733" s="113">
        <f>AVERAGE(AP$5:AP733)</f>
        <v>64127.436213991772</v>
      </c>
      <c r="BA733" s="113">
        <f>AVERAGE(AQ$5:AQ733)</f>
        <v>203287.38271604938</v>
      </c>
      <c r="BB733" s="118">
        <f>AVERAGE($AT$5:AT733)</f>
        <v>0.97697607072092751</v>
      </c>
      <c r="BC733" s="6"/>
      <c r="BD733" s="6"/>
      <c r="BE733" s="6"/>
      <c r="BF733" s="6"/>
      <c r="BG733" s="10"/>
    </row>
    <row r="734" spans="1:59" x14ac:dyDescent="0.25">
      <c r="A734" s="116">
        <v>730</v>
      </c>
      <c r="B734" s="116">
        <v>559</v>
      </c>
      <c r="C734" s="116">
        <v>43</v>
      </c>
      <c r="D734" s="116">
        <v>48</v>
      </c>
      <c r="E734" s="117">
        <v>3956.141341863834</v>
      </c>
      <c r="F734" s="116">
        <v>434</v>
      </c>
      <c r="G734" s="116">
        <v>0</v>
      </c>
      <c r="H734" s="117">
        <v>216566</v>
      </c>
      <c r="I734" s="117">
        <v>63400</v>
      </c>
      <c r="J734" s="117">
        <v>157966</v>
      </c>
      <c r="K734" s="116" t="s">
        <v>123</v>
      </c>
      <c r="L734" s="116" t="s">
        <v>123</v>
      </c>
      <c r="M734" s="120">
        <v>0.96444444444444444</v>
      </c>
      <c r="N734" s="126"/>
      <c r="O734" s="126"/>
      <c r="P734" s="112">
        <f>AVERAGE($F$5:F734)</f>
        <v>436.41506849315067</v>
      </c>
      <c r="Q734" s="112">
        <f>AVERAGE(G$5:G734)</f>
        <v>5.6164383561643834E-2</v>
      </c>
      <c r="R734" s="113">
        <f>AVERAGE(H$5:H734)</f>
        <v>217771.11917808218</v>
      </c>
      <c r="S734" s="113">
        <f>AVERAGE(I$5:I734)</f>
        <v>63669.532876712328</v>
      </c>
      <c r="T734" s="113">
        <f>AVERAGE(J$5:J734)</f>
        <v>158654.46301369864</v>
      </c>
      <c r="U734" s="118">
        <f>AVERAGE($M$5:M734)</f>
        <v>0.96981126331811163</v>
      </c>
      <c r="AH734" s="116">
        <v>730</v>
      </c>
      <c r="AI734" s="116">
        <v>518</v>
      </c>
      <c r="AJ734" s="116">
        <v>26</v>
      </c>
      <c r="AK734" s="116">
        <v>42</v>
      </c>
      <c r="AL734" s="117">
        <v>3649.8773485310066</v>
      </c>
      <c r="AM734" s="116">
        <v>440</v>
      </c>
      <c r="AN734" s="116">
        <v>0</v>
      </c>
      <c r="AO734" s="117">
        <v>263560</v>
      </c>
      <c r="AP734" s="117">
        <v>64000</v>
      </c>
      <c r="AQ734" s="117">
        <v>203760</v>
      </c>
      <c r="AR734" s="116" t="s">
        <v>123</v>
      </c>
      <c r="AS734" s="116" t="s">
        <v>123</v>
      </c>
      <c r="AT734" s="120">
        <v>0.97777777777777775</v>
      </c>
      <c r="AU734" s="126"/>
      <c r="AV734" s="126"/>
      <c r="AW734" s="112">
        <f>AVERAGE(AM$5:AM734)</f>
        <v>439.63972602739727</v>
      </c>
      <c r="AX734" s="112">
        <f>AVERAGE(AN$5:AN734)</f>
        <v>0.27260273972602739</v>
      </c>
      <c r="AY734" s="113">
        <f>AVERAGE(AO$5:AO734)</f>
        <v>263344.19589041098</v>
      </c>
      <c r="AZ734" s="113">
        <f>AVERAGE(AP$5:AP734)</f>
        <v>64127.26164383562</v>
      </c>
      <c r="BA734" s="113">
        <f>AVERAGE(AQ$5:AQ734)</f>
        <v>203288.03013698632</v>
      </c>
      <c r="BB734" s="118">
        <f>AVERAGE($AT$5:AT734)</f>
        <v>0.97697716894977249</v>
      </c>
    </row>
    <row r="735" spans="1:59" x14ac:dyDescent="0.25">
      <c r="A735" s="116">
        <v>731</v>
      </c>
      <c r="B735" s="116">
        <v>578</v>
      </c>
      <c r="C735" s="116">
        <v>36</v>
      </c>
      <c r="D735" s="116">
        <v>56</v>
      </c>
      <c r="E735" s="117">
        <v>3313.2321922015294</v>
      </c>
      <c r="F735" s="116">
        <v>426</v>
      </c>
      <c r="G735" s="116">
        <v>0</v>
      </c>
      <c r="H735" s="117">
        <v>212574</v>
      </c>
      <c r="I735" s="117">
        <v>62600</v>
      </c>
      <c r="J735" s="117">
        <v>155574</v>
      </c>
      <c r="K735" s="116" t="s">
        <v>123</v>
      </c>
      <c r="L735" s="116" t="s">
        <v>123</v>
      </c>
      <c r="M735" s="120">
        <v>0.94666666666666666</v>
      </c>
      <c r="N735" s="126"/>
      <c r="O735" s="126"/>
      <c r="P735" s="112">
        <f>AVERAGE($F$5:F735)</f>
        <v>436.40082079343364</v>
      </c>
      <c r="Q735" s="112">
        <f>AVERAGE(G$5:G735)</f>
        <v>5.6087551299589603E-2</v>
      </c>
      <c r="R735" s="113">
        <f>AVERAGE(H$5:H735)</f>
        <v>217764.00957592338</v>
      </c>
      <c r="S735" s="113">
        <f>AVERAGE(I$5:I735)</f>
        <v>63668.069767441862</v>
      </c>
      <c r="T735" s="113">
        <f>AVERAGE(J$5:J735)</f>
        <v>158650.24897400819</v>
      </c>
      <c r="U735" s="118">
        <f>AVERAGE($M$5:M735)</f>
        <v>0.96977960176318501</v>
      </c>
      <c r="AH735" s="116">
        <v>731</v>
      </c>
      <c r="AI735" s="116">
        <v>526</v>
      </c>
      <c r="AJ735" s="116">
        <v>42</v>
      </c>
      <c r="AK735" s="116">
        <v>45</v>
      </c>
      <c r="AL735" s="117">
        <v>3636.7094527862887</v>
      </c>
      <c r="AM735" s="116">
        <v>437</v>
      </c>
      <c r="AN735" s="116">
        <v>0</v>
      </c>
      <c r="AO735" s="117">
        <v>261763</v>
      </c>
      <c r="AP735" s="117">
        <v>63700</v>
      </c>
      <c r="AQ735" s="117">
        <v>202563</v>
      </c>
      <c r="AR735" s="116" t="s">
        <v>123</v>
      </c>
      <c r="AS735" s="116" t="s">
        <v>123</v>
      </c>
      <c r="AT735" s="120">
        <v>0.97111111111111115</v>
      </c>
      <c r="AU735" s="126"/>
      <c r="AV735" s="126"/>
      <c r="AW735" s="112">
        <f>AVERAGE(AM$5:AM735)</f>
        <v>439.63611491108071</v>
      </c>
      <c r="AX735" s="112">
        <f>AVERAGE(AN$5:AN735)</f>
        <v>0.27222982216142272</v>
      </c>
      <c r="AY735" s="113">
        <f>AVERAGE(AO$5:AO735)</f>
        <v>263342.03283173736</v>
      </c>
      <c r="AZ735" s="113">
        <f>AVERAGE(AP$5:AP735)</f>
        <v>64126.677154582765</v>
      </c>
      <c r="BA735" s="113">
        <f>AVERAGE(AQ$5:AQ735)</f>
        <v>203287.03830369358</v>
      </c>
      <c r="BB735" s="118">
        <f>AVERAGE($AT$5:AT735)</f>
        <v>0.97696914424684689</v>
      </c>
      <c r="BC735" s="6"/>
      <c r="BD735" s="6"/>
      <c r="BE735" s="6"/>
      <c r="BF735" s="6"/>
      <c r="BG735" s="6"/>
    </row>
    <row r="736" spans="1:59" x14ac:dyDescent="0.25">
      <c r="A736" s="116">
        <v>732</v>
      </c>
      <c r="B736" s="116">
        <v>538</v>
      </c>
      <c r="C736" s="116">
        <v>50</v>
      </c>
      <c r="D736" s="116">
        <v>43</v>
      </c>
      <c r="E736" s="117">
        <v>3633.9555467936843</v>
      </c>
      <c r="F736" s="116">
        <v>439</v>
      </c>
      <c r="G736" s="116">
        <v>0</v>
      </c>
      <c r="H736" s="117">
        <v>219061</v>
      </c>
      <c r="I736" s="117">
        <v>63900</v>
      </c>
      <c r="J736" s="117">
        <v>159461</v>
      </c>
      <c r="K736" s="116" t="s">
        <v>123</v>
      </c>
      <c r="L736" s="116" t="s">
        <v>123</v>
      </c>
      <c r="M736" s="120">
        <v>0.97555555555555551</v>
      </c>
      <c r="N736" s="126"/>
      <c r="O736" s="126"/>
      <c r="P736" s="112">
        <f>AVERAGE($F$5:F736)</f>
        <v>436.40437158469945</v>
      </c>
      <c r="Q736" s="112">
        <f>AVERAGE(G$5:G736)</f>
        <v>5.6010928961748634E-2</v>
      </c>
      <c r="R736" s="113">
        <f>AVERAGE(H$5:H736)</f>
        <v>217765.78142076504</v>
      </c>
      <c r="S736" s="113">
        <f>AVERAGE(I$5:I736)</f>
        <v>63668.386612021859</v>
      </c>
      <c r="T736" s="113">
        <f>AVERAGE(J$5:J736)</f>
        <v>158651.35655737706</v>
      </c>
      <c r="U736" s="118">
        <f>AVERAGE($M$5:M736)</f>
        <v>0.96978749241044226</v>
      </c>
      <c r="AH736" s="116">
        <v>732</v>
      </c>
      <c r="AI736" s="116">
        <v>512</v>
      </c>
      <c r="AJ736" s="116">
        <v>38</v>
      </c>
      <c r="AK736" s="116">
        <v>35</v>
      </c>
      <c r="AL736" s="117">
        <v>3037.9627794422777</v>
      </c>
      <c r="AM736" s="116">
        <v>447</v>
      </c>
      <c r="AN736" s="116">
        <v>0</v>
      </c>
      <c r="AO736" s="117">
        <v>267753</v>
      </c>
      <c r="AP736" s="117">
        <v>64700</v>
      </c>
      <c r="AQ736" s="117">
        <v>206553</v>
      </c>
      <c r="AR736" s="116" t="s">
        <v>123</v>
      </c>
      <c r="AS736" s="116" t="s">
        <v>123</v>
      </c>
      <c r="AT736" s="120">
        <v>0.99333333333333329</v>
      </c>
      <c r="AU736" s="126"/>
      <c r="AV736" s="126"/>
      <c r="AW736" s="112">
        <f>AVERAGE(AM$5:AM736)</f>
        <v>439.64617486338796</v>
      </c>
      <c r="AX736" s="112">
        <f>AVERAGE(AN$5:AN736)</f>
        <v>0.27185792349726778</v>
      </c>
      <c r="AY736" s="113">
        <f>AVERAGE(AO$5:AO736)</f>
        <v>263348.05874316941</v>
      </c>
      <c r="AZ736" s="113">
        <f>AVERAGE(AP$5:AP736)</f>
        <v>64127.460382513658</v>
      </c>
      <c r="BA736" s="113">
        <f>AVERAGE(AQ$5:AQ736)</f>
        <v>203291.5</v>
      </c>
      <c r="BB736" s="118">
        <f>AVERAGE($AT$5:AT736)</f>
        <v>0.97699149969641852</v>
      </c>
      <c r="BC736" s="10"/>
      <c r="BD736" s="10"/>
      <c r="BE736" s="10"/>
      <c r="BF736" s="10"/>
      <c r="BG736" s="6"/>
    </row>
    <row r="737" spans="1:59" x14ac:dyDescent="0.25">
      <c r="A737" s="116">
        <v>733</v>
      </c>
      <c r="B737" s="116">
        <v>518</v>
      </c>
      <c r="C737" s="116">
        <v>44</v>
      </c>
      <c r="D737" s="116">
        <v>39</v>
      </c>
      <c r="E737" s="117">
        <v>4852.7427305331939</v>
      </c>
      <c r="F737" s="116">
        <v>443</v>
      </c>
      <c r="G737" s="116">
        <v>0</v>
      </c>
      <c r="H737" s="117">
        <v>221057</v>
      </c>
      <c r="I737" s="117">
        <v>64300</v>
      </c>
      <c r="J737" s="117">
        <v>160657</v>
      </c>
      <c r="K737" s="116" t="s">
        <v>123</v>
      </c>
      <c r="L737" s="116" t="s">
        <v>123</v>
      </c>
      <c r="M737" s="120">
        <v>0.98444444444444446</v>
      </c>
      <c r="N737" s="126"/>
      <c r="O737" s="126"/>
      <c r="P737" s="112">
        <f>AVERAGE($F$5:F737)</f>
        <v>436.41336971350614</v>
      </c>
      <c r="Q737" s="112">
        <f>AVERAGE(G$5:G737)</f>
        <v>5.593451568894952E-2</v>
      </c>
      <c r="R737" s="113">
        <f>AVERAGE(H$5:H737)</f>
        <v>217770.27148703957</v>
      </c>
      <c r="S737" s="113">
        <f>AVERAGE(I$5:I737)</f>
        <v>63669.248294679397</v>
      </c>
      <c r="T737" s="113">
        <f>AVERAGE(J$5:J737)</f>
        <v>158654.09276944064</v>
      </c>
      <c r="U737" s="118">
        <f>AVERAGE($M$5:M737)</f>
        <v>0.96980748825223484</v>
      </c>
      <c r="AH737" s="116">
        <v>733</v>
      </c>
      <c r="AI737" s="116">
        <v>528</v>
      </c>
      <c r="AJ737" s="116">
        <v>33</v>
      </c>
      <c r="AK737" s="116">
        <v>47</v>
      </c>
      <c r="AL737" s="117">
        <v>3851.2055328526867</v>
      </c>
      <c r="AM737" s="116">
        <v>435</v>
      </c>
      <c r="AN737" s="116">
        <v>0</v>
      </c>
      <c r="AO737" s="117">
        <v>260565</v>
      </c>
      <c r="AP737" s="117">
        <v>63500</v>
      </c>
      <c r="AQ737" s="117">
        <v>201765</v>
      </c>
      <c r="AR737" s="116" t="s">
        <v>123</v>
      </c>
      <c r="AS737" s="116" t="s">
        <v>123</v>
      </c>
      <c r="AT737" s="120">
        <v>0.96666666666666667</v>
      </c>
      <c r="AU737" s="126"/>
      <c r="AV737" s="126"/>
      <c r="AW737" s="112">
        <f>AVERAGE(AM$5:AM737)</f>
        <v>439.63983628922239</v>
      </c>
      <c r="AX737" s="112">
        <f>AVERAGE(AN$5:AN737)</f>
        <v>0.27148703956343795</v>
      </c>
      <c r="AY737" s="113">
        <f>AVERAGE(AO$5:AO737)</f>
        <v>263344.26193724421</v>
      </c>
      <c r="AZ737" s="113">
        <f>AVERAGE(AP$5:AP737)</f>
        <v>64126.60436562074</v>
      </c>
      <c r="BA737" s="113">
        <f>AVERAGE(AQ$5:AQ737)</f>
        <v>203289.41746248296</v>
      </c>
      <c r="BB737" s="118">
        <f>AVERAGE($AT$5:AT737)</f>
        <v>0.97697741397605065</v>
      </c>
      <c r="BC737" s="6"/>
      <c r="BD737" s="6"/>
      <c r="BE737" s="6"/>
      <c r="BF737" s="6"/>
      <c r="BG737" s="10"/>
    </row>
    <row r="738" spans="1:59" x14ac:dyDescent="0.25">
      <c r="A738" s="116">
        <v>734</v>
      </c>
      <c r="B738" s="116">
        <v>595</v>
      </c>
      <c r="C738" s="116">
        <v>33</v>
      </c>
      <c r="D738" s="116">
        <v>60</v>
      </c>
      <c r="E738" s="117">
        <v>3327.7545492729259</v>
      </c>
      <c r="F738" s="116">
        <v>422</v>
      </c>
      <c r="G738" s="116">
        <v>0</v>
      </c>
      <c r="H738" s="117">
        <v>210578</v>
      </c>
      <c r="I738" s="117">
        <v>62200</v>
      </c>
      <c r="J738" s="117">
        <v>154378</v>
      </c>
      <c r="K738" s="116" t="s">
        <v>123</v>
      </c>
      <c r="L738" s="116" t="s">
        <v>123</v>
      </c>
      <c r="M738" s="120">
        <v>0.93777777777777782</v>
      </c>
      <c r="N738" s="126"/>
      <c r="O738" s="126"/>
      <c r="P738" s="112">
        <f>AVERAGE($F$5:F738)</f>
        <v>436.39373297002726</v>
      </c>
      <c r="Q738" s="112">
        <f>AVERAGE(G$5:G738)</f>
        <v>5.5858310626702996E-2</v>
      </c>
      <c r="R738" s="113">
        <f>AVERAGE(H$5:H738)</f>
        <v>217760.4727520436</v>
      </c>
      <c r="S738" s="113">
        <f>AVERAGE(I$5:I738)</f>
        <v>63667.246594005446</v>
      </c>
      <c r="T738" s="113">
        <f>AVERAGE(J$5:J738)</f>
        <v>158648.26702997275</v>
      </c>
      <c r="U738" s="118">
        <f>AVERAGE($M$5:M738)</f>
        <v>0.96976385104450402</v>
      </c>
      <c r="AH738" s="116">
        <v>734</v>
      </c>
      <c r="AI738" s="116">
        <v>524</v>
      </c>
      <c r="AJ738" s="116">
        <v>36</v>
      </c>
      <c r="AK738" s="116">
        <v>49</v>
      </c>
      <c r="AL738" s="117">
        <v>3098.5030912404145</v>
      </c>
      <c r="AM738" s="116">
        <v>433</v>
      </c>
      <c r="AN738" s="116">
        <v>0</v>
      </c>
      <c r="AO738" s="117">
        <v>259367</v>
      </c>
      <c r="AP738" s="117">
        <v>63300</v>
      </c>
      <c r="AQ738" s="117">
        <v>200967</v>
      </c>
      <c r="AR738" s="116" t="s">
        <v>123</v>
      </c>
      <c r="AS738" s="116" t="s">
        <v>123</v>
      </c>
      <c r="AT738" s="120">
        <v>0.9622222222222222</v>
      </c>
      <c r="AU738" s="126"/>
      <c r="AV738" s="126"/>
      <c r="AW738" s="112">
        <f>AVERAGE(AM$5:AM738)</f>
        <v>439.63079019073569</v>
      </c>
      <c r="AX738" s="112">
        <f>AVERAGE(AN$5:AN738)</f>
        <v>0.27111716621253407</v>
      </c>
      <c r="AY738" s="113">
        <f>AVERAGE(AO$5:AO738)</f>
        <v>263338.84332425066</v>
      </c>
      <c r="AZ738" s="113">
        <f>AVERAGE(AP$5:AP738)</f>
        <v>64125.478201634876</v>
      </c>
      <c r="BA738" s="113">
        <f>AVERAGE(AQ$5:AQ738)</f>
        <v>203286.25340599456</v>
      </c>
      <c r="BB738" s="118">
        <f>AVERAGE($AT$5:AT738)</f>
        <v>0.97695731153496901</v>
      </c>
    </row>
    <row r="739" spans="1:59" x14ac:dyDescent="0.25">
      <c r="A739" s="116">
        <v>735</v>
      </c>
      <c r="B739" s="116">
        <v>560</v>
      </c>
      <c r="C739" s="116">
        <v>35</v>
      </c>
      <c r="D739" s="116">
        <v>46</v>
      </c>
      <c r="E739" s="117">
        <v>2648.8057538877938</v>
      </c>
      <c r="F739" s="116">
        <v>436</v>
      </c>
      <c r="G739" s="116">
        <v>0</v>
      </c>
      <c r="H739" s="117">
        <v>217564</v>
      </c>
      <c r="I739" s="117">
        <v>63600</v>
      </c>
      <c r="J739" s="117">
        <v>158564</v>
      </c>
      <c r="K739" s="116" t="s">
        <v>123</v>
      </c>
      <c r="L739" s="116" t="s">
        <v>123</v>
      </c>
      <c r="M739" s="120">
        <v>0.96888888888888891</v>
      </c>
      <c r="N739" s="126"/>
      <c r="O739" s="126"/>
      <c r="P739" s="112">
        <f>AVERAGE($F$5:F739)</f>
        <v>436.39319727891154</v>
      </c>
      <c r="Q739" s="112">
        <f>AVERAGE(G$5:G739)</f>
        <v>5.5782312925170066E-2</v>
      </c>
      <c r="R739" s="113">
        <f>AVERAGE(H$5:H739)</f>
        <v>217760.20544217687</v>
      </c>
      <c r="S739" s="113">
        <f>AVERAGE(I$5:I739)</f>
        <v>63667.155102040815</v>
      </c>
      <c r="T739" s="113">
        <f>AVERAGE(J$5:J739)</f>
        <v>158648.15238095238</v>
      </c>
      <c r="U739" s="118">
        <f>AVERAGE($M$5:M739)</f>
        <v>0.96976266061980243</v>
      </c>
      <c r="AH739" s="116">
        <v>735</v>
      </c>
      <c r="AI739" s="116">
        <v>490</v>
      </c>
      <c r="AJ739" s="116">
        <v>32</v>
      </c>
      <c r="AK739" s="116">
        <v>46</v>
      </c>
      <c r="AL739" s="117">
        <v>3305.5180744211593</v>
      </c>
      <c r="AM739" s="116">
        <v>436</v>
      </c>
      <c r="AN739" s="116">
        <v>0</v>
      </c>
      <c r="AO739" s="117">
        <v>261164</v>
      </c>
      <c r="AP739" s="117">
        <v>63600</v>
      </c>
      <c r="AQ739" s="117">
        <v>202164</v>
      </c>
      <c r="AR739" s="116" t="s">
        <v>123</v>
      </c>
      <c r="AS739" s="116" t="s">
        <v>123</v>
      </c>
      <c r="AT739" s="120">
        <v>0.96888888888888891</v>
      </c>
      <c r="AU739" s="126"/>
      <c r="AV739" s="126"/>
      <c r="AW739" s="112">
        <f>AVERAGE(AM$5:AM739)</f>
        <v>439.62585034013608</v>
      </c>
      <c r="AX739" s="112">
        <f>AVERAGE(AN$5:AN739)</f>
        <v>0.27074829931972788</v>
      </c>
      <c r="AY739" s="113">
        <f>AVERAGE(AO$5:AO739)</f>
        <v>263335.88435374148</v>
      </c>
      <c r="AZ739" s="113">
        <f>AVERAGE(AP$5:AP739)</f>
        <v>64124.763265306123</v>
      </c>
      <c r="BA739" s="113">
        <f>AVERAGE(AQ$5:AQ739)</f>
        <v>203284.72653061224</v>
      </c>
      <c r="BB739" s="118">
        <f>AVERAGE($AT$5:AT739)</f>
        <v>0.97694633408919196</v>
      </c>
      <c r="BC739" s="6"/>
      <c r="BD739" s="6"/>
      <c r="BE739" s="6"/>
      <c r="BF739" s="6"/>
      <c r="BG739" s="6"/>
    </row>
    <row r="740" spans="1:59" x14ac:dyDescent="0.25">
      <c r="A740" s="116">
        <v>736</v>
      </c>
      <c r="B740" s="116">
        <v>600</v>
      </c>
      <c r="C740" s="116">
        <v>42</v>
      </c>
      <c r="D740" s="116">
        <v>53</v>
      </c>
      <c r="E740" s="117">
        <v>2825.5218680310227</v>
      </c>
      <c r="F740" s="116">
        <v>429</v>
      </c>
      <c r="G740" s="116">
        <v>0</v>
      </c>
      <c r="H740" s="117">
        <v>214071</v>
      </c>
      <c r="I740" s="117">
        <v>62900</v>
      </c>
      <c r="J740" s="117">
        <v>156471</v>
      </c>
      <c r="K740" s="116" t="s">
        <v>123</v>
      </c>
      <c r="L740" s="116" t="s">
        <v>123</v>
      </c>
      <c r="M740" s="120">
        <v>0.95333333333333337</v>
      </c>
      <c r="N740" s="126"/>
      <c r="O740" s="126"/>
      <c r="P740" s="112">
        <f>AVERAGE($F$5:F740)</f>
        <v>436.38315217391306</v>
      </c>
      <c r="Q740" s="112">
        <f>AVERAGE(G$5:G740)</f>
        <v>5.5706521739130432E-2</v>
      </c>
      <c r="R740" s="113">
        <f>AVERAGE(H$5:H740)</f>
        <v>217755.19293478262</v>
      </c>
      <c r="S740" s="113">
        <f>AVERAGE(I$5:I740)</f>
        <v>63666.112771739128</v>
      </c>
      <c r="T740" s="113">
        <f>AVERAGE(J$5:J740)</f>
        <v>158645.19429347827</v>
      </c>
      <c r="U740" s="118">
        <f>AVERAGE($M$5:M740)</f>
        <v>0.9697403381642502</v>
      </c>
      <c r="AH740" s="116">
        <v>736</v>
      </c>
      <c r="AI740" s="116">
        <v>546</v>
      </c>
      <c r="AJ740" s="116">
        <v>35</v>
      </c>
      <c r="AK740" s="116">
        <v>41</v>
      </c>
      <c r="AL740" s="117">
        <v>3162.6149177682873</v>
      </c>
      <c r="AM740" s="116">
        <v>441</v>
      </c>
      <c r="AN740" s="116">
        <v>0</v>
      </c>
      <c r="AO740" s="117">
        <v>264159</v>
      </c>
      <c r="AP740" s="117">
        <v>64100</v>
      </c>
      <c r="AQ740" s="117">
        <v>204159</v>
      </c>
      <c r="AR740" s="116" t="s">
        <v>123</v>
      </c>
      <c r="AS740" s="116" t="s">
        <v>123</v>
      </c>
      <c r="AT740" s="120">
        <v>0.98</v>
      </c>
      <c r="AU740" s="126"/>
      <c r="AV740" s="126"/>
      <c r="AW740" s="112">
        <f>AVERAGE(AM$5:AM740)</f>
        <v>439.62771739130437</v>
      </c>
      <c r="AX740" s="112">
        <f>AVERAGE(AN$5:AN740)</f>
        <v>0.2703804347826087</v>
      </c>
      <c r="AY740" s="113">
        <f>AVERAGE(AO$5:AO740)</f>
        <v>263337.0027173913</v>
      </c>
      <c r="AZ740" s="113">
        <f>AVERAGE(AP$5:AP740)</f>
        <v>64124.729619565216</v>
      </c>
      <c r="BA740" s="113">
        <f>AVERAGE(AQ$5:AQ740)</f>
        <v>203285.91440217392</v>
      </c>
      <c r="BB740" s="118">
        <f>AVERAGE($AT$5:AT740)</f>
        <v>0.97695048309178822</v>
      </c>
      <c r="BC740" s="10"/>
      <c r="BD740" s="10"/>
      <c r="BE740" s="10"/>
      <c r="BF740" s="10"/>
      <c r="BG740" s="6"/>
    </row>
    <row r="741" spans="1:59" x14ac:dyDescent="0.25">
      <c r="A741" s="116">
        <v>737</v>
      </c>
      <c r="B741" s="116">
        <v>529</v>
      </c>
      <c r="C741" s="116">
        <v>33</v>
      </c>
      <c r="D741" s="116">
        <v>42</v>
      </c>
      <c r="E741" s="117">
        <v>2608.9183645784119</v>
      </c>
      <c r="F741" s="116">
        <v>440</v>
      </c>
      <c r="G741" s="116">
        <v>0</v>
      </c>
      <c r="H741" s="117">
        <v>219560</v>
      </c>
      <c r="I741" s="117">
        <v>64000</v>
      </c>
      <c r="J741" s="117">
        <v>159760</v>
      </c>
      <c r="K741" s="116" t="s">
        <v>123</v>
      </c>
      <c r="L741" s="116" t="s">
        <v>123</v>
      </c>
      <c r="M741" s="120">
        <v>0.97777777777777775</v>
      </c>
      <c r="N741" s="126"/>
      <c r="O741" s="126"/>
      <c r="P741" s="112">
        <f>AVERAGE($F$5:F741)</f>
        <v>436.38805970149252</v>
      </c>
      <c r="Q741" s="112">
        <f>AVERAGE(G$5:G741)</f>
        <v>5.563093622795115E-2</v>
      </c>
      <c r="R741" s="113">
        <f>AVERAGE(H$5:H741)</f>
        <v>217757.64179104476</v>
      </c>
      <c r="S741" s="113">
        <f>AVERAGE(I$5:I741)</f>
        <v>63666.565807327002</v>
      </c>
      <c r="T741" s="113">
        <f>AVERAGE(J$5:J741)</f>
        <v>158646.70691994572</v>
      </c>
      <c r="U741" s="118">
        <f>AVERAGE($M$5:M741)</f>
        <v>0.96975124378109345</v>
      </c>
      <c r="AH741" s="116">
        <v>737</v>
      </c>
      <c r="AI741" s="116">
        <v>517</v>
      </c>
      <c r="AJ741" s="116">
        <v>37</v>
      </c>
      <c r="AK741" s="116">
        <v>43</v>
      </c>
      <c r="AL741" s="117">
        <v>3064.1213410689179</v>
      </c>
      <c r="AM741" s="116">
        <v>439</v>
      </c>
      <c r="AN741" s="116">
        <v>0</v>
      </c>
      <c r="AO741" s="117">
        <v>262961</v>
      </c>
      <c r="AP741" s="117">
        <v>63900</v>
      </c>
      <c r="AQ741" s="117">
        <v>203361</v>
      </c>
      <c r="AR741" s="116" t="s">
        <v>123</v>
      </c>
      <c r="AS741" s="116" t="s">
        <v>123</v>
      </c>
      <c r="AT741" s="120">
        <v>0.97555555555555551</v>
      </c>
      <c r="AU741" s="126"/>
      <c r="AV741" s="126"/>
      <c r="AW741" s="112">
        <f>AVERAGE(AM$5:AM741)</f>
        <v>439.62686567164178</v>
      </c>
      <c r="AX741" s="112">
        <f>AVERAGE(AN$5:AN741)</f>
        <v>0.2700135685210312</v>
      </c>
      <c r="AY741" s="113">
        <f>AVERAGE(AO$5:AO741)</f>
        <v>263336.49253731343</v>
      </c>
      <c r="AZ741" s="113">
        <f>AVERAGE(AP$5:AP741)</f>
        <v>64124.424694708279</v>
      </c>
      <c r="BA741" s="113">
        <f>AVERAGE(AQ$5:AQ741)</f>
        <v>203286.01628222523</v>
      </c>
      <c r="BB741" s="118">
        <f>AVERAGE($AT$5:AT741)</f>
        <v>0.9769485903814269</v>
      </c>
      <c r="BC741" s="6"/>
      <c r="BD741" s="6"/>
      <c r="BE741" s="6"/>
      <c r="BF741" s="6"/>
      <c r="BG741" s="10"/>
    </row>
    <row r="742" spans="1:59" x14ac:dyDescent="0.25">
      <c r="A742" s="116">
        <v>738</v>
      </c>
      <c r="B742" s="116">
        <v>556</v>
      </c>
      <c r="C742" s="116">
        <v>43</v>
      </c>
      <c r="D742" s="116">
        <v>35</v>
      </c>
      <c r="E742" s="117">
        <v>2646.0357299214465</v>
      </c>
      <c r="F742" s="116">
        <v>447</v>
      </c>
      <c r="G742" s="116">
        <v>0</v>
      </c>
      <c r="H742" s="117">
        <v>223053</v>
      </c>
      <c r="I742" s="117">
        <v>64700</v>
      </c>
      <c r="J742" s="117">
        <v>161853</v>
      </c>
      <c r="K742" s="116" t="s">
        <v>123</v>
      </c>
      <c r="L742" s="116" t="s">
        <v>123</v>
      </c>
      <c r="M742" s="120">
        <v>0.99333333333333329</v>
      </c>
      <c r="N742" s="126"/>
      <c r="O742" s="126"/>
      <c r="P742" s="112">
        <f>AVERAGE($F$5:F742)</f>
        <v>436.40243902439022</v>
      </c>
      <c r="Q742" s="112">
        <f>AVERAGE(G$5:G742)</f>
        <v>5.5555555555555552E-2</v>
      </c>
      <c r="R742" s="113">
        <f>AVERAGE(H$5:H742)</f>
        <v>217764.81707317074</v>
      </c>
      <c r="S742" s="113">
        <f>AVERAGE(I$5:I742)</f>
        <v>63667.966124661245</v>
      </c>
      <c r="T742" s="113">
        <f>AVERAGE(J$5:J742)</f>
        <v>158651.05149051492</v>
      </c>
      <c r="U742" s="118">
        <f>AVERAGE($M$5:M742)</f>
        <v>0.96978319783197731</v>
      </c>
      <c r="AH742" s="116">
        <v>738</v>
      </c>
      <c r="AI742" s="116">
        <v>467</v>
      </c>
      <c r="AJ742" s="116">
        <v>36</v>
      </c>
      <c r="AK742" s="116">
        <v>37</v>
      </c>
      <c r="AL742" s="117">
        <v>3982.3220321624326</v>
      </c>
      <c r="AM742" s="116">
        <v>445</v>
      </c>
      <c r="AN742" s="116">
        <v>0</v>
      </c>
      <c r="AO742" s="117">
        <v>266555</v>
      </c>
      <c r="AP742" s="117">
        <v>64500</v>
      </c>
      <c r="AQ742" s="117">
        <v>205755</v>
      </c>
      <c r="AR742" s="116" t="s">
        <v>123</v>
      </c>
      <c r="AS742" s="116" t="s">
        <v>123</v>
      </c>
      <c r="AT742" s="120">
        <v>0.98888888888888893</v>
      </c>
      <c r="AU742" s="126"/>
      <c r="AV742" s="126"/>
      <c r="AW742" s="112">
        <f>AVERAGE(AM$5:AM742)</f>
        <v>439.63414634146341</v>
      </c>
      <c r="AX742" s="112">
        <f>AVERAGE(AN$5:AN742)</f>
        <v>0.26964769647696479</v>
      </c>
      <c r="AY742" s="113">
        <f>AVERAGE(AO$5:AO742)</f>
        <v>263340.85365853657</v>
      </c>
      <c r="AZ742" s="113">
        <f>AVERAGE(AP$5:AP742)</f>
        <v>64124.933604336045</v>
      </c>
      <c r="BA742" s="113">
        <f>AVERAGE(AQ$5:AQ742)</f>
        <v>203289.36178861788</v>
      </c>
      <c r="BB742" s="118">
        <f>AVERAGE($AT$5:AT742)</f>
        <v>0.9769647696476973</v>
      </c>
    </row>
    <row r="743" spans="1:59" x14ac:dyDescent="0.25">
      <c r="A743" s="116">
        <v>739</v>
      </c>
      <c r="B743" s="116">
        <v>551</v>
      </c>
      <c r="C743" s="116">
        <v>50</v>
      </c>
      <c r="D743" s="116">
        <v>37</v>
      </c>
      <c r="E743" s="117">
        <v>3781.2565753908766</v>
      </c>
      <c r="F743" s="116">
        <v>445</v>
      </c>
      <c r="G743" s="116">
        <v>0</v>
      </c>
      <c r="H743" s="117">
        <v>222055</v>
      </c>
      <c r="I743" s="117">
        <v>64500</v>
      </c>
      <c r="J743" s="117">
        <v>161255</v>
      </c>
      <c r="K743" s="116" t="s">
        <v>123</v>
      </c>
      <c r="L743" s="116" t="s">
        <v>123</v>
      </c>
      <c r="M743" s="120">
        <v>0.98888888888888893</v>
      </c>
      <c r="N743" s="126"/>
      <c r="O743" s="126"/>
      <c r="P743" s="112">
        <f>AVERAGE($F$5:F743)</f>
        <v>436.41407307171852</v>
      </c>
      <c r="Q743" s="112">
        <f>AVERAGE(G$5:G743)</f>
        <v>5.5480378890392423E-2</v>
      </c>
      <c r="R743" s="113">
        <f>AVERAGE(H$5:H743)</f>
        <v>217770.62246278755</v>
      </c>
      <c r="S743" s="113">
        <f>AVERAGE(I$5:I743)</f>
        <v>63669.092016238159</v>
      </c>
      <c r="T743" s="113">
        <f>AVERAGE(J$5:J743)</f>
        <v>158654.5751014885</v>
      </c>
      <c r="U743" s="118">
        <f>AVERAGE($M$5:M743)</f>
        <v>0.96980905127048467</v>
      </c>
      <c r="AH743" s="116">
        <v>739</v>
      </c>
      <c r="AI743" s="116">
        <v>479</v>
      </c>
      <c r="AJ743" s="116">
        <v>40</v>
      </c>
      <c r="AK743" s="116">
        <v>32</v>
      </c>
      <c r="AL743" s="117">
        <v>2885.9594427136562</v>
      </c>
      <c r="AM743" s="116">
        <v>450</v>
      </c>
      <c r="AN743" s="116">
        <v>0</v>
      </c>
      <c r="AO743" s="117">
        <v>269550</v>
      </c>
      <c r="AP743" s="117">
        <v>65000</v>
      </c>
      <c r="AQ743" s="117">
        <v>207750</v>
      </c>
      <c r="AR743" s="116" t="s">
        <v>124</v>
      </c>
      <c r="AS743" s="116" t="s">
        <v>123</v>
      </c>
      <c r="AT743" s="120">
        <v>1</v>
      </c>
      <c r="AU743" s="126"/>
      <c r="AV743" s="126"/>
      <c r="AW743" s="112">
        <f>AVERAGE(AM$5:AM743)</f>
        <v>439.64817320703656</v>
      </c>
      <c r="AX743" s="112">
        <f>AVERAGE(AN$5:AN743)</f>
        <v>0.26928281461434372</v>
      </c>
      <c r="AY743" s="113">
        <f>AVERAGE(AO$5:AO743)</f>
        <v>263349.25575101486</v>
      </c>
      <c r="AZ743" s="113">
        <f>AVERAGE(AP$5:AP743)</f>
        <v>64126.117726657649</v>
      </c>
      <c r="BA743" s="113">
        <f>AVERAGE(AQ$5:AQ743)</f>
        <v>203295.39783491203</v>
      </c>
      <c r="BB743" s="118">
        <f>AVERAGE($AT$5:AT743)</f>
        <v>0.97699594046008198</v>
      </c>
      <c r="BC743" s="6"/>
      <c r="BD743" s="6"/>
      <c r="BE743" s="6"/>
      <c r="BF743" s="6"/>
      <c r="BG743" s="6"/>
    </row>
    <row r="744" spans="1:59" x14ac:dyDescent="0.25">
      <c r="A744" s="116">
        <v>740</v>
      </c>
      <c r="B744" s="116">
        <v>589</v>
      </c>
      <c r="C744" s="116">
        <v>35</v>
      </c>
      <c r="D744" s="116">
        <v>52</v>
      </c>
      <c r="E744" s="117">
        <v>2542.9346470653604</v>
      </c>
      <c r="F744" s="116">
        <v>430</v>
      </c>
      <c r="G744" s="116">
        <v>0</v>
      </c>
      <c r="H744" s="117">
        <v>214570</v>
      </c>
      <c r="I744" s="117">
        <v>63000</v>
      </c>
      <c r="J744" s="117">
        <v>156770</v>
      </c>
      <c r="K744" s="116" t="s">
        <v>123</v>
      </c>
      <c r="L744" s="116" t="s">
        <v>123</v>
      </c>
      <c r="M744" s="120">
        <v>0.9555555555555556</v>
      </c>
      <c r="N744" s="126"/>
      <c r="O744" s="126"/>
      <c r="P744" s="112">
        <f>AVERAGE($F$5:F744)</f>
        <v>436.40540540540542</v>
      </c>
      <c r="Q744" s="112">
        <f>AVERAGE(G$5:G744)</f>
        <v>5.5405405405405408E-2</v>
      </c>
      <c r="R744" s="113">
        <f>AVERAGE(H$5:H744)</f>
        <v>217766.29729729731</v>
      </c>
      <c r="S744" s="113">
        <f>AVERAGE(I$5:I744)</f>
        <v>63668.187837837839</v>
      </c>
      <c r="T744" s="113">
        <f>AVERAGE(J$5:J744)</f>
        <v>158652.02837837837</v>
      </c>
      <c r="U744" s="118">
        <f>AVERAGE($M$5:M744)</f>
        <v>0.9697897897897888</v>
      </c>
      <c r="AH744" s="116">
        <v>740</v>
      </c>
      <c r="AI744" s="116">
        <v>470</v>
      </c>
      <c r="AJ744" s="116">
        <v>37</v>
      </c>
      <c r="AK744" s="116">
        <v>26</v>
      </c>
      <c r="AL744" s="117">
        <v>4794.5130393973977</v>
      </c>
      <c r="AM744" s="116">
        <v>450</v>
      </c>
      <c r="AN744" s="116">
        <v>6</v>
      </c>
      <c r="AO744" s="117">
        <v>269550</v>
      </c>
      <c r="AP744" s="117">
        <v>68594</v>
      </c>
      <c r="AQ744" s="117">
        <v>203556</v>
      </c>
      <c r="AR744" s="116" t="s">
        <v>124</v>
      </c>
      <c r="AS744" s="116" t="s">
        <v>124</v>
      </c>
      <c r="AT744" s="120">
        <v>1</v>
      </c>
      <c r="AU744" s="126"/>
      <c r="AV744" s="126"/>
      <c r="AW744" s="112">
        <f>AVERAGE(AM$5:AM744)</f>
        <v>439.66216216216219</v>
      </c>
      <c r="AX744" s="112">
        <f>AVERAGE(AN$5:AN744)</f>
        <v>0.27702702702702703</v>
      </c>
      <c r="AY744" s="113">
        <f>AVERAGE(AO$5:AO744)</f>
        <v>263357.63513513515</v>
      </c>
      <c r="AZ744" s="113">
        <f>AVERAGE(AP$5:AP744)</f>
        <v>64132.155405405407</v>
      </c>
      <c r="BA744" s="113">
        <f>AVERAGE(AQ$5:AQ744)</f>
        <v>203295.75</v>
      </c>
      <c r="BB744" s="118">
        <f>AVERAGE($AT$5:AT744)</f>
        <v>0.97702702702702782</v>
      </c>
      <c r="BC744" s="10"/>
      <c r="BD744" s="10"/>
      <c r="BE744" s="10"/>
      <c r="BF744" s="10"/>
      <c r="BG744" s="6"/>
    </row>
    <row r="745" spans="1:59" x14ac:dyDescent="0.25">
      <c r="A745" s="116">
        <v>741</v>
      </c>
      <c r="B745" s="116">
        <v>541</v>
      </c>
      <c r="C745" s="116">
        <v>41</v>
      </c>
      <c r="D745" s="116">
        <v>38</v>
      </c>
      <c r="E745" s="117">
        <v>4739.7966389809953</v>
      </c>
      <c r="F745" s="116">
        <v>444</v>
      </c>
      <c r="G745" s="116">
        <v>0</v>
      </c>
      <c r="H745" s="117">
        <v>221556</v>
      </c>
      <c r="I745" s="117">
        <v>64400</v>
      </c>
      <c r="J745" s="117">
        <v>160956</v>
      </c>
      <c r="K745" s="116" t="s">
        <v>123</v>
      </c>
      <c r="L745" s="116" t="s">
        <v>123</v>
      </c>
      <c r="M745" s="120">
        <v>0.98666666666666669</v>
      </c>
      <c r="N745" s="126"/>
      <c r="O745" s="126"/>
      <c r="P745" s="112">
        <f>AVERAGE($F$5:F745)</f>
        <v>436.41565452091766</v>
      </c>
      <c r="Q745" s="112">
        <f>AVERAGE(G$5:G745)</f>
        <v>5.5330634278002701E-2</v>
      </c>
      <c r="R745" s="113">
        <f>AVERAGE(H$5:H745)</f>
        <v>217771.41160593793</v>
      </c>
      <c r="S745" s="113">
        <f>AVERAGE(I$5:I745)</f>
        <v>63669.175438596489</v>
      </c>
      <c r="T745" s="113">
        <f>AVERAGE(J$5:J745)</f>
        <v>158655.13765182186</v>
      </c>
      <c r="U745" s="118">
        <f>AVERAGE($M$5:M745)</f>
        <v>0.96981256560203832</v>
      </c>
      <c r="AH745" s="116">
        <v>741</v>
      </c>
      <c r="AI745" s="116">
        <v>396</v>
      </c>
      <c r="AJ745" s="116">
        <v>50</v>
      </c>
      <c r="AK745" s="116">
        <v>25</v>
      </c>
      <c r="AL745" s="117">
        <v>3246.0722553576684</v>
      </c>
      <c r="AM745" s="116">
        <v>421</v>
      </c>
      <c r="AN745" s="116">
        <v>0</v>
      </c>
      <c r="AO745" s="117">
        <v>252179</v>
      </c>
      <c r="AP745" s="117">
        <v>62100</v>
      </c>
      <c r="AQ745" s="117">
        <v>192579</v>
      </c>
      <c r="AR745" s="116" t="s">
        <v>123</v>
      </c>
      <c r="AS745" s="116" t="s">
        <v>123</v>
      </c>
      <c r="AT745" s="120">
        <v>0.93555555555555558</v>
      </c>
      <c r="AU745" s="126"/>
      <c r="AV745" s="126"/>
      <c r="AW745" s="112">
        <f>AVERAGE(AM$5:AM745)</f>
        <v>439.63697705802969</v>
      </c>
      <c r="AX745" s="112">
        <f>AVERAGE(AN$5:AN745)</f>
        <v>0.2766531713900135</v>
      </c>
      <c r="AY745" s="113">
        <f>AVERAGE(AO$5:AO745)</f>
        <v>263342.54925775976</v>
      </c>
      <c r="AZ745" s="113">
        <f>AVERAGE(AP$5:AP745)</f>
        <v>64129.412955465588</v>
      </c>
      <c r="BA745" s="113">
        <f>AVERAGE(AQ$5:AQ745)</f>
        <v>203281.28744939272</v>
      </c>
      <c r="BB745" s="118">
        <f>AVERAGE($AT$5:AT745)</f>
        <v>0.97697106012895563</v>
      </c>
      <c r="BC745" s="6"/>
      <c r="BD745" s="6"/>
      <c r="BE745" s="6"/>
      <c r="BF745" s="6"/>
      <c r="BG745" s="10"/>
    </row>
    <row r="746" spans="1:59" x14ac:dyDescent="0.25">
      <c r="A746" s="116">
        <v>742</v>
      </c>
      <c r="B746" s="116">
        <v>488</v>
      </c>
      <c r="C746" s="116">
        <v>38</v>
      </c>
      <c r="D746" s="116">
        <v>39</v>
      </c>
      <c r="E746" s="117">
        <v>3512.8391707859382</v>
      </c>
      <c r="F746" s="116">
        <v>443</v>
      </c>
      <c r="G746" s="116">
        <v>0</v>
      </c>
      <c r="H746" s="117">
        <v>221057</v>
      </c>
      <c r="I746" s="117">
        <v>64300</v>
      </c>
      <c r="J746" s="117">
        <v>160657</v>
      </c>
      <c r="K746" s="116" t="s">
        <v>123</v>
      </c>
      <c r="L746" s="116" t="s">
        <v>123</v>
      </c>
      <c r="M746" s="120">
        <v>0.98444444444444446</v>
      </c>
      <c r="N746" s="126"/>
      <c r="O746" s="126"/>
      <c r="P746" s="112">
        <f>AVERAGE($F$5:F746)</f>
        <v>436.42452830188677</v>
      </c>
      <c r="Q746" s="112">
        <f>AVERAGE(G$5:G746)</f>
        <v>5.5256064690026953E-2</v>
      </c>
      <c r="R746" s="113">
        <f>AVERAGE(H$5:H746)</f>
        <v>217775.83962264151</v>
      </c>
      <c r="S746" s="113">
        <f>AVERAGE(I$5:I746)</f>
        <v>63670.025606469004</v>
      </c>
      <c r="T746" s="113">
        <f>AVERAGE(J$5:J746)</f>
        <v>158657.83557951482</v>
      </c>
      <c r="U746" s="118">
        <f>AVERAGE($M$5:M746)</f>
        <v>0.96983228511530295</v>
      </c>
      <c r="AH746" s="116">
        <v>742</v>
      </c>
      <c r="AI746" s="116">
        <v>462</v>
      </c>
      <c r="AJ746" s="116">
        <v>25</v>
      </c>
      <c r="AK746" s="116">
        <v>40</v>
      </c>
      <c r="AL746" s="117">
        <v>2568.4313857666357</v>
      </c>
      <c r="AM746" s="116">
        <v>442</v>
      </c>
      <c r="AN746" s="116">
        <v>0</v>
      </c>
      <c r="AO746" s="117">
        <v>264758</v>
      </c>
      <c r="AP746" s="117">
        <v>64200</v>
      </c>
      <c r="AQ746" s="117">
        <v>204558</v>
      </c>
      <c r="AR746" s="116" t="s">
        <v>123</v>
      </c>
      <c r="AS746" s="116" t="s">
        <v>123</v>
      </c>
      <c r="AT746" s="120">
        <v>0.98222222222222222</v>
      </c>
      <c r="AU746" s="126"/>
      <c r="AV746" s="126"/>
      <c r="AW746" s="112">
        <f>AVERAGE(AM$5:AM746)</f>
        <v>439.6401617250674</v>
      </c>
      <c r="AX746" s="112">
        <f>AVERAGE(AN$5:AN746)</f>
        <v>0.27628032345013476</v>
      </c>
      <c r="AY746" s="113">
        <f>AVERAGE(AO$5:AO746)</f>
        <v>263344.45687331539</v>
      </c>
      <c r="AZ746" s="113">
        <f>AVERAGE(AP$5:AP746)</f>
        <v>64129.508086253372</v>
      </c>
      <c r="BA746" s="113">
        <f>AVERAGE(AQ$5:AQ746)</f>
        <v>203283.00808625337</v>
      </c>
      <c r="BB746" s="118">
        <f>AVERAGE($AT$5:AT746)</f>
        <v>0.97697813716681725</v>
      </c>
    </row>
    <row r="747" spans="1:59" x14ac:dyDescent="0.25">
      <c r="A747" s="116">
        <v>743</v>
      </c>
      <c r="B747" s="116">
        <v>633</v>
      </c>
      <c r="C747" s="116">
        <v>46</v>
      </c>
      <c r="D747" s="116">
        <v>61</v>
      </c>
      <c r="E747" s="117">
        <v>3942.5796845634586</v>
      </c>
      <c r="F747" s="116">
        <v>421</v>
      </c>
      <c r="G747" s="116">
        <v>0</v>
      </c>
      <c r="H747" s="117">
        <v>210079</v>
      </c>
      <c r="I747" s="117">
        <v>62100</v>
      </c>
      <c r="J747" s="117">
        <v>154079</v>
      </c>
      <c r="K747" s="116" t="s">
        <v>123</v>
      </c>
      <c r="L747" s="116" t="s">
        <v>123</v>
      </c>
      <c r="M747" s="120">
        <v>0.93555555555555558</v>
      </c>
      <c r="N747" s="126"/>
      <c r="O747" s="126"/>
      <c r="P747" s="112">
        <f>AVERAGE($F$5:F747)</f>
        <v>436.40376850605651</v>
      </c>
      <c r="Q747" s="112">
        <f>AVERAGE(G$5:G747)</f>
        <v>5.518169582772544E-2</v>
      </c>
      <c r="R747" s="113">
        <f>AVERAGE(H$5:H747)</f>
        <v>217765.48048452221</v>
      </c>
      <c r="S747" s="113">
        <f>AVERAGE(I$5:I747)</f>
        <v>63667.912516823686</v>
      </c>
      <c r="T747" s="113">
        <f>AVERAGE(J$5:J747)</f>
        <v>158651.67294751009</v>
      </c>
      <c r="U747" s="118">
        <f>AVERAGE($M$5:M747)</f>
        <v>0.9697861522356801</v>
      </c>
      <c r="AH747" s="116">
        <v>743</v>
      </c>
      <c r="AI747" s="116">
        <v>504</v>
      </c>
      <c r="AJ747" s="116">
        <v>31</v>
      </c>
      <c r="AK747" s="116">
        <v>33</v>
      </c>
      <c r="AL747" s="117">
        <v>4603.5162419599601</v>
      </c>
      <c r="AM747" s="116">
        <v>449</v>
      </c>
      <c r="AN747" s="116">
        <v>0</v>
      </c>
      <c r="AO747" s="117">
        <v>268951</v>
      </c>
      <c r="AP747" s="117">
        <v>64900</v>
      </c>
      <c r="AQ747" s="117">
        <v>207351</v>
      </c>
      <c r="AR747" s="116" t="s">
        <v>123</v>
      </c>
      <c r="AS747" s="116" t="s">
        <v>123</v>
      </c>
      <c r="AT747" s="120">
        <v>0.99777777777777776</v>
      </c>
      <c r="AU747" s="126"/>
      <c r="AV747" s="126"/>
      <c r="AW747" s="112">
        <f>AVERAGE(AM$5:AM747)</f>
        <v>439.6527590847914</v>
      </c>
      <c r="AX747" s="112">
        <f>AVERAGE(AN$5:AN747)</f>
        <v>0.27590847913862721</v>
      </c>
      <c r="AY747" s="113">
        <f>AVERAGE(AO$5:AO747)</f>
        <v>263352.00269179005</v>
      </c>
      <c r="AZ747" s="113">
        <f>AVERAGE(AP$5:AP747)</f>
        <v>64130.545087483173</v>
      </c>
      <c r="BA747" s="113">
        <f>AVERAGE(AQ$5:AQ747)</f>
        <v>203288.48317631223</v>
      </c>
      <c r="BB747" s="118">
        <f>AVERAGE($AT$5:AT747)</f>
        <v>0.97700613129953717</v>
      </c>
      <c r="BC747" s="6"/>
      <c r="BD747" s="6"/>
      <c r="BE747" s="6"/>
      <c r="BF747" s="6"/>
      <c r="BG747" s="6"/>
    </row>
    <row r="748" spans="1:59" x14ac:dyDescent="0.25">
      <c r="A748" s="116">
        <v>744</v>
      </c>
      <c r="B748" s="116">
        <v>511</v>
      </c>
      <c r="C748" s="116">
        <v>50</v>
      </c>
      <c r="D748" s="116">
        <v>36</v>
      </c>
      <c r="E748" s="117">
        <v>2655.621584958722</v>
      </c>
      <c r="F748" s="116">
        <v>446</v>
      </c>
      <c r="G748" s="116">
        <v>0</v>
      </c>
      <c r="H748" s="117">
        <v>222554</v>
      </c>
      <c r="I748" s="117">
        <v>64600</v>
      </c>
      <c r="J748" s="117">
        <v>161554</v>
      </c>
      <c r="K748" s="116" t="s">
        <v>123</v>
      </c>
      <c r="L748" s="116" t="s">
        <v>123</v>
      </c>
      <c r="M748" s="120">
        <v>0.99111111111111116</v>
      </c>
      <c r="N748" s="126"/>
      <c r="O748" s="126"/>
      <c r="P748" s="112">
        <f>AVERAGE($F$5:F748)</f>
        <v>436.41666666666669</v>
      </c>
      <c r="Q748" s="112">
        <f>AVERAGE(G$5:G748)</f>
        <v>5.510752688172043E-2</v>
      </c>
      <c r="R748" s="113">
        <f>AVERAGE(H$5:H748)</f>
        <v>217771.91666666666</v>
      </c>
      <c r="S748" s="113">
        <f>AVERAGE(I$5:I748)</f>
        <v>63669.165322580644</v>
      </c>
      <c r="T748" s="113">
        <f>AVERAGE(J$5:J748)</f>
        <v>158655.57392473117</v>
      </c>
      <c r="U748" s="118">
        <f>AVERAGE($M$5:M748)</f>
        <v>0.9698148148148138</v>
      </c>
      <c r="AH748" s="116">
        <v>744</v>
      </c>
      <c r="AI748" s="116">
        <v>506</v>
      </c>
      <c r="AJ748" s="116">
        <v>45</v>
      </c>
      <c r="AK748" s="116">
        <v>40</v>
      </c>
      <c r="AL748" s="117">
        <v>4144.4625705920134</v>
      </c>
      <c r="AM748" s="116">
        <v>442</v>
      </c>
      <c r="AN748" s="116">
        <v>0</v>
      </c>
      <c r="AO748" s="117">
        <v>264758</v>
      </c>
      <c r="AP748" s="117">
        <v>64200</v>
      </c>
      <c r="AQ748" s="117">
        <v>204558</v>
      </c>
      <c r="AR748" s="116" t="s">
        <v>123</v>
      </c>
      <c r="AS748" s="116" t="s">
        <v>123</v>
      </c>
      <c r="AT748" s="120">
        <v>0.98222222222222222</v>
      </c>
      <c r="AU748" s="126"/>
      <c r="AV748" s="126"/>
      <c r="AW748" s="112">
        <f>AVERAGE(AM$5:AM748)</f>
        <v>439.6559139784946</v>
      </c>
      <c r="AX748" s="112">
        <f>AVERAGE(AN$5:AN748)</f>
        <v>0.27553763440860213</v>
      </c>
      <c r="AY748" s="113">
        <f>AVERAGE(AO$5:AO748)</f>
        <v>263353.89247311826</v>
      </c>
      <c r="AZ748" s="113">
        <f>AVERAGE(AP$5:AP748)</f>
        <v>64130.638440860217</v>
      </c>
      <c r="BA748" s="113">
        <f>AVERAGE(AQ$5:AQ748)</f>
        <v>203290.18951612903</v>
      </c>
      <c r="BB748" s="118">
        <f>AVERAGE($AT$5:AT748)</f>
        <v>0.97701314217443336</v>
      </c>
      <c r="BC748" s="10"/>
      <c r="BD748" s="10"/>
      <c r="BE748" s="10"/>
      <c r="BF748" s="10"/>
      <c r="BG748" s="6"/>
    </row>
    <row r="749" spans="1:59" x14ac:dyDescent="0.25">
      <c r="A749" s="116">
        <v>745</v>
      </c>
      <c r="B749" s="116">
        <v>558</v>
      </c>
      <c r="C749" s="116">
        <v>39</v>
      </c>
      <c r="D749" s="116">
        <v>58</v>
      </c>
      <c r="E749" s="117">
        <v>2346.2817098621326</v>
      </c>
      <c r="F749" s="116">
        <v>424</v>
      </c>
      <c r="G749" s="116">
        <v>0</v>
      </c>
      <c r="H749" s="117">
        <v>211576</v>
      </c>
      <c r="I749" s="117">
        <v>62400</v>
      </c>
      <c r="J749" s="117">
        <v>154976</v>
      </c>
      <c r="K749" s="116" t="s">
        <v>123</v>
      </c>
      <c r="L749" s="116" t="s">
        <v>123</v>
      </c>
      <c r="M749" s="120">
        <v>0.94222222222222218</v>
      </c>
      <c r="N749" s="126"/>
      <c r="O749" s="126"/>
      <c r="P749" s="112">
        <f>AVERAGE($F$5:F749)</f>
        <v>436.4</v>
      </c>
      <c r="Q749" s="112">
        <f>AVERAGE(G$5:G749)</f>
        <v>5.5033557046979868E-2</v>
      </c>
      <c r="R749" s="113">
        <f>AVERAGE(H$5:H749)</f>
        <v>217763.6</v>
      </c>
      <c r="S749" s="113">
        <f>AVERAGE(I$5:I749)</f>
        <v>63667.461744966444</v>
      </c>
      <c r="T749" s="113">
        <f>AVERAGE(J$5:J749)</f>
        <v>158650.63489932887</v>
      </c>
      <c r="U749" s="118">
        <f>AVERAGE($M$5:M749)</f>
        <v>0.96977777777777663</v>
      </c>
      <c r="AH749" s="116">
        <v>745</v>
      </c>
      <c r="AI749" s="116">
        <v>563</v>
      </c>
      <c r="AJ749" s="116">
        <v>33</v>
      </c>
      <c r="AK749" s="116">
        <v>47</v>
      </c>
      <c r="AL749" s="117">
        <v>2594.8702849836613</v>
      </c>
      <c r="AM749" s="116">
        <v>435</v>
      </c>
      <c r="AN749" s="116">
        <v>0</v>
      </c>
      <c r="AO749" s="117">
        <v>260565</v>
      </c>
      <c r="AP749" s="117">
        <v>63500</v>
      </c>
      <c r="AQ749" s="117">
        <v>201765</v>
      </c>
      <c r="AR749" s="116" t="s">
        <v>123</v>
      </c>
      <c r="AS749" s="116" t="s">
        <v>123</v>
      </c>
      <c r="AT749" s="120">
        <v>0.96666666666666667</v>
      </c>
      <c r="AU749" s="126"/>
      <c r="AV749" s="126"/>
      <c r="AW749" s="112">
        <f>AVERAGE(AM$5:AM749)</f>
        <v>439.64966442953022</v>
      </c>
      <c r="AX749" s="112">
        <f>AVERAGE(AN$5:AN749)</f>
        <v>0.27516778523489932</v>
      </c>
      <c r="AY749" s="113">
        <f>AVERAGE(AO$5:AO749)</f>
        <v>263350.14899328857</v>
      </c>
      <c r="AZ749" s="113">
        <f>AVERAGE(AP$5:AP749)</f>
        <v>64129.791946308724</v>
      </c>
      <c r="BA749" s="113">
        <f>AVERAGE(AQ$5:AQ749)</f>
        <v>203288.14228187921</v>
      </c>
      <c r="BB749" s="118">
        <f>AVERAGE($AT$5:AT749)</f>
        <v>0.97699925428784573</v>
      </c>
      <c r="BC749" s="6"/>
      <c r="BD749" s="6"/>
      <c r="BE749" s="6"/>
      <c r="BF749" s="6"/>
      <c r="BG749" s="10"/>
    </row>
    <row r="750" spans="1:59" x14ac:dyDescent="0.25">
      <c r="A750" s="116">
        <v>746</v>
      </c>
      <c r="B750" s="116">
        <v>569</v>
      </c>
      <c r="C750" s="116">
        <v>32</v>
      </c>
      <c r="D750" s="116">
        <v>53</v>
      </c>
      <c r="E750" s="117">
        <v>3131.9624703534369</v>
      </c>
      <c r="F750" s="116">
        <v>429</v>
      </c>
      <c r="G750" s="116">
        <v>0</v>
      </c>
      <c r="H750" s="117">
        <v>214071</v>
      </c>
      <c r="I750" s="117">
        <v>62900</v>
      </c>
      <c r="J750" s="117">
        <v>156471</v>
      </c>
      <c r="K750" s="116" t="s">
        <v>123</v>
      </c>
      <c r="L750" s="116" t="s">
        <v>123</v>
      </c>
      <c r="M750" s="120">
        <v>0.95333333333333337</v>
      </c>
      <c r="N750" s="126"/>
      <c r="O750" s="126"/>
      <c r="P750" s="112">
        <f>AVERAGE($F$5:F750)</f>
        <v>436.39008042895443</v>
      </c>
      <c r="Q750" s="112">
        <f>AVERAGE(G$5:G750)</f>
        <v>5.4959785522788206E-2</v>
      </c>
      <c r="R750" s="113">
        <f>AVERAGE(H$5:H750)</f>
        <v>217758.65013404825</v>
      </c>
      <c r="S750" s="113">
        <f>AVERAGE(I$5:I750)</f>
        <v>63666.432975871314</v>
      </c>
      <c r="T750" s="113">
        <f>AVERAGE(J$5:J750)</f>
        <v>158647.71313672923</v>
      </c>
      <c r="U750" s="118">
        <f>AVERAGE($M$5:M750)</f>
        <v>0.96975573428656436</v>
      </c>
      <c r="AH750" s="116">
        <v>746</v>
      </c>
      <c r="AI750" s="116">
        <v>491</v>
      </c>
      <c r="AJ750" s="116">
        <v>41</v>
      </c>
      <c r="AK750" s="116">
        <v>38</v>
      </c>
      <c r="AL750" s="117">
        <v>2374.6017833259452</v>
      </c>
      <c r="AM750" s="116">
        <v>444</v>
      </c>
      <c r="AN750" s="116">
        <v>0</v>
      </c>
      <c r="AO750" s="117">
        <v>265956</v>
      </c>
      <c r="AP750" s="117">
        <v>64400</v>
      </c>
      <c r="AQ750" s="117">
        <v>205356</v>
      </c>
      <c r="AR750" s="116" t="s">
        <v>123</v>
      </c>
      <c r="AS750" s="116" t="s">
        <v>123</v>
      </c>
      <c r="AT750" s="120">
        <v>0.98666666666666669</v>
      </c>
      <c r="AU750" s="126"/>
      <c r="AV750" s="126"/>
      <c r="AW750" s="112">
        <f>AVERAGE(AM$5:AM750)</f>
        <v>439.65549597855227</v>
      </c>
      <c r="AX750" s="112">
        <f>AVERAGE(AN$5:AN750)</f>
        <v>0.27479892761394104</v>
      </c>
      <c r="AY750" s="113">
        <f>AVERAGE(AO$5:AO750)</f>
        <v>263353.64209115284</v>
      </c>
      <c r="AZ750" s="113">
        <f>AVERAGE(AP$5:AP750)</f>
        <v>64130.154155495977</v>
      </c>
      <c r="BA750" s="113">
        <f>AVERAGE(AQ$5:AQ750)</f>
        <v>203290.91420911529</v>
      </c>
      <c r="BB750" s="118">
        <f>AVERAGE($AT$5:AT750)</f>
        <v>0.97701221328567267</v>
      </c>
    </row>
    <row r="751" spans="1:59" x14ac:dyDescent="0.25">
      <c r="A751" s="116">
        <v>747</v>
      </c>
      <c r="B751" s="116">
        <v>597</v>
      </c>
      <c r="C751" s="116">
        <v>36</v>
      </c>
      <c r="D751" s="116">
        <v>51</v>
      </c>
      <c r="E751" s="117">
        <v>3320.6890136196507</v>
      </c>
      <c r="F751" s="116">
        <v>431</v>
      </c>
      <c r="G751" s="116">
        <v>0</v>
      </c>
      <c r="H751" s="117">
        <v>215069</v>
      </c>
      <c r="I751" s="117">
        <v>63100</v>
      </c>
      <c r="J751" s="117">
        <v>157069</v>
      </c>
      <c r="K751" s="116" t="s">
        <v>123</v>
      </c>
      <c r="L751" s="116" t="s">
        <v>123</v>
      </c>
      <c r="M751" s="120">
        <v>0.95777777777777773</v>
      </c>
      <c r="N751" s="126"/>
      <c r="O751" s="126"/>
      <c r="P751" s="112">
        <f>AVERAGE($F$5:F751)</f>
        <v>436.38286479250337</v>
      </c>
      <c r="Q751" s="112">
        <f>AVERAGE(G$5:G751)</f>
        <v>5.4886211512717539E-2</v>
      </c>
      <c r="R751" s="113">
        <f>AVERAGE(H$5:H751)</f>
        <v>217755.04953145917</v>
      </c>
      <c r="S751" s="113">
        <f>AVERAGE(I$5:I751)</f>
        <v>63665.674698795177</v>
      </c>
      <c r="T751" s="113">
        <f>AVERAGE(J$5:J751)</f>
        <v>158645.59973226237</v>
      </c>
      <c r="U751" s="118">
        <f>AVERAGE($M$5:M751)</f>
        <v>0.96973969953889527</v>
      </c>
      <c r="AH751" s="116">
        <v>747</v>
      </c>
      <c r="AI751" s="116">
        <v>490</v>
      </c>
      <c r="AJ751" s="116">
        <v>47</v>
      </c>
      <c r="AK751" s="116">
        <v>46</v>
      </c>
      <c r="AL751" s="117">
        <v>3716.8345449136323</v>
      </c>
      <c r="AM751" s="116">
        <v>436</v>
      </c>
      <c r="AN751" s="116">
        <v>0</v>
      </c>
      <c r="AO751" s="117">
        <v>261164</v>
      </c>
      <c r="AP751" s="117">
        <v>63600</v>
      </c>
      <c r="AQ751" s="117">
        <v>202164</v>
      </c>
      <c r="AR751" s="116" t="s">
        <v>123</v>
      </c>
      <c r="AS751" s="116" t="s">
        <v>123</v>
      </c>
      <c r="AT751" s="120">
        <v>0.96888888888888891</v>
      </c>
      <c r="AU751" s="126"/>
      <c r="AV751" s="126"/>
      <c r="AW751" s="112">
        <f>AVERAGE(AM$5:AM751)</f>
        <v>439.65060240963857</v>
      </c>
      <c r="AX751" s="112">
        <f>AVERAGE(AN$5:AN751)</f>
        <v>0.27443105756358771</v>
      </c>
      <c r="AY751" s="113">
        <f>AVERAGE(AO$5:AO751)</f>
        <v>263350.7108433735</v>
      </c>
      <c r="AZ751" s="113">
        <f>AVERAGE(AP$5:AP751)</f>
        <v>64129.444444444445</v>
      </c>
      <c r="BA751" s="113">
        <f>AVERAGE(AQ$5:AQ751)</f>
        <v>203289.40562248995</v>
      </c>
      <c r="BB751" s="118">
        <f>AVERAGE($AT$5:AT751)</f>
        <v>0.97700133868808647</v>
      </c>
      <c r="BC751" s="6"/>
      <c r="BD751" s="6"/>
      <c r="BE751" s="6"/>
      <c r="BF751" s="6"/>
      <c r="BG751" s="6"/>
    </row>
    <row r="752" spans="1:59" x14ac:dyDescent="0.25">
      <c r="A752" s="116">
        <v>748</v>
      </c>
      <c r="B752" s="116">
        <v>598</v>
      </c>
      <c r="C752" s="116">
        <v>35</v>
      </c>
      <c r="D752" s="116">
        <v>53</v>
      </c>
      <c r="E752" s="117">
        <v>2837.9936062823544</v>
      </c>
      <c r="F752" s="116">
        <v>429</v>
      </c>
      <c r="G752" s="116">
        <v>0</v>
      </c>
      <c r="H752" s="117">
        <v>214071</v>
      </c>
      <c r="I752" s="117">
        <v>62900</v>
      </c>
      <c r="J752" s="117">
        <v>156471</v>
      </c>
      <c r="K752" s="116" t="s">
        <v>123</v>
      </c>
      <c r="L752" s="116" t="s">
        <v>123</v>
      </c>
      <c r="M752" s="120">
        <v>0.95333333333333337</v>
      </c>
      <c r="N752" s="126"/>
      <c r="O752" s="126"/>
      <c r="P752" s="112">
        <f>AVERAGE($F$5:F752)</f>
        <v>436.37299465240642</v>
      </c>
      <c r="Q752" s="112">
        <f>AVERAGE(G$5:G752)</f>
        <v>5.4812834224598928E-2</v>
      </c>
      <c r="R752" s="113">
        <f>AVERAGE(H$5:H752)</f>
        <v>217750.12433155079</v>
      </c>
      <c r="S752" s="113">
        <f>AVERAGE(I$5:I752)</f>
        <v>63664.651069518717</v>
      </c>
      <c r="T752" s="113">
        <f>AVERAGE(J$5:J752)</f>
        <v>158642.69251336899</v>
      </c>
      <c r="U752" s="118">
        <f>AVERAGE($M$5:M752)</f>
        <v>0.96971776589423553</v>
      </c>
      <c r="AH752" s="116">
        <v>748</v>
      </c>
      <c r="AI752" s="116">
        <v>492</v>
      </c>
      <c r="AJ752" s="116">
        <v>35</v>
      </c>
      <c r="AK752" s="116">
        <v>44</v>
      </c>
      <c r="AL752" s="117">
        <v>4796.4735254808747</v>
      </c>
      <c r="AM752" s="116">
        <v>438</v>
      </c>
      <c r="AN752" s="116">
        <v>0</v>
      </c>
      <c r="AO752" s="117">
        <v>262362</v>
      </c>
      <c r="AP752" s="117">
        <v>63800</v>
      </c>
      <c r="AQ752" s="117">
        <v>202962</v>
      </c>
      <c r="AR752" s="116" t="s">
        <v>123</v>
      </c>
      <c r="AS752" s="116" t="s">
        <v>123</v>
      </c>
      <c r="AT752" s="120">
        <v>0.97333333333333338</v>
      </c>
      <c r="AU752" s="126"/>
      <c r="AV752" s="126"/>
      <c r="AW752" s="112">
        <f>AVERAGE(AM$5:AM752)</f>
        <v>439.64839572192511</v>
      </c>
      <c r="AX752" s="112">
        <f>AVERAGE(AN$5:AN752)</f>
        <v>0.27406417112299464</v>
      </c>
      <c r="AY752" s="113">
        <f>AVERAGE(AO$5:AO752)</f>
        <v>263349.38903743314</v>
      </c>
      <c r="AZ752" s="113">
        <f>AVERAGE(AP$5:AP752)</f>
        <v>64129.004010695186</v>
      </c>
      <c r="BA752" s="113">
        <f>AVERAGE(AQ$5:AQ752)</f>
        <v>203288.96791443852</v>
      </c>
      <c r="BB752" s="118">
        <f>AVERAGE($AT$5:AT752)</f>
        <v>0.97699643493761223</v>
      </c>
      <c r="BC752" s="10"/>
      <c r="BD752" s="10"/>
      <c r="BE752" s="10"/>
      <c r="BF752" s="10"/>
      <c r="BG752" s="6"/>
    </row>
    <row r="753" spans="1:59" x14ac:dyDescent="0.25">
      <c r="A753" s="116">
        <v>749</v>
      </c>
      <c r="B753" s="116">
        <v>663</v>
      </c>
      <c r="C753" s="116">
        <v>40</v>
      </c>
      <c r="D753" s="116">
        <v>47</v>
      </c>
      <c r="E753" s="117">
        <v>2459.5010124550658</v>
      </c>
      <c r="F753" s="116">
        <v>435</v>
      </c>
      <c r="G753" s="116">
        <v>0</v>
      </c>
      <c r="H753" s="117">
        <v>217065</v>
      </c>
      <c r="I753" s="117">
        <v>63500</v>
      </c>
      <c r="J753" s="117">
        <v>158265</v>
      </c>
      <c r="K753" s="116" t="s">
        <v>123</v>
      </c>
      <c r="L753" s="116" t="s">
        <v>123</v>
      </c>
      <c r="M753" s="120">
        <v>0.96666666666666667</v>
      </c>
      <c r="N753" s="126"/>
      <c r="O753" s="126"/>
      <c r="P753" s="112">
        <f>AVERAGE($F$5:F753)</f>
        <v>436.37116154873166</v>
      </c>
      <c r="Q753" s="112">
        <f>AVERAGE(G$5:G753)</f>
        <v>5.4739652870493989E-2</v>
      </c>
      <c r="R753" s="113">
        <f>AVERAGE(H$5:H753)</f>
        <v>217749.2096128171</v>
      </c>
      <c r="S753" s="113">
        <f>AVERAGE(I$5:I753)</f>
        <v>63664.43124165554</v>
      </c>
      <c r="T753" s="113">
        <f>AVERAGE(J$5:J753)</f>
        <v>158642.18825100132</v>
      </c>
      <c r="U753" s="118">
        <f>AVERAGE($M$5:M753)</f>
        <v>0.96971369233051385</v>
      </c>
      <c r="AH753" s="116">
        <v>749</v>
      </c>
      <c r="AI753" s="116">
        <v>486</v>
      </c>
      <c r="AJ753" s="116">
        <v>44</v>
      </c>
      <c r="AK753" s="116">
        <v>40</v>
      </c>
      <c r="AL753" s="117">
        <v>4921.7821469052506</v>
      </c>
      <c r="AM753" s="116">
        <v>442</v>
      </c>
      <c r="AN753" s="116">
        <v>0</v>
      </c>
      <c r="AO753" s="117">
        <v>264758</v>
      </c>
      <c r="AP753" s="117">
        <v>64200</v>
      </c>
      <c r="AQ753" s="117">
        <v>204558</v>
      </c>
      <c r="AR753" s="116" t="s">
        <v>123</v>
      </c>
      <c r="AS753" s="116" t="s">
        <v>123</v>
      </c>
      <c r="AT753" s="120">
        <v>0.98222222222222222</v>
      </c>
      <c r="AU753" s="126"/>
      <c r="AV753" s="126"/>
      <c r="AW753" s="112">
        <f>AVERAGE(AM$5:AM753)</f>
        <v>439.65153538050737</v>
      </c>
      <c r="AX753" s="112">
        <f>AVERAGE(AN$5:AN753)</f>
        <v>0.27369826435246997</v>
      </c>
      <c r="AY753" s="113">
        <f>AVERAGE(AO$5:AO753)</f>
        <v>263351.26969292387</v>
      </c>
      <c r="AZ753" s="113">
        <f>AVERAGE(AP$5:AP753)</f>
        <v>64129.098798397863</v>
      </c>
      <c r="BA753" s="113">
        <f>AVERAGE(AQ$5:AQ753)</f>
        <v>203290.66221628839</v>
      </c>
      <c r="BB753" s="118">
        <f>AVERAGE($AT$5:AT753)</f>
        <v>0.97700341195668394</v>
      </c>
      <c r="BC753" s="6"/>
      <c r="BD753" s="6"/>
      <c r="BE753" s="6"/>
      <c r="BF753" s="6"/>
      <c r="BG753" s="10"/>
    </row>
    <row r="754" spans="1:59" x14ac:dyDescent="0.25">
      <c r="A754" s="116">
        <v>750</v>
      </c>
      <c r="B754" s="116">
        <v>569</v>
      </c>
      <c r="C754" s="116">
        <v>33</v>
      </c>
      <c r="D754" s="116">
        <v>48</v>
      </c>
      <c r="E754" s="117">
        <v>4222.5267701594039</v>
      </c>
      <c r="F754" s="116">
        <v>434</v>
      </c>
      <c r="G754" s="116">
        <v>0</v>
      </c>
      <c r="H754" s="117">
        <v>216566</v>
      </c>
      <c r="I754" s="117">
        <v>63400</v>
      </c>
      <c r="J754" s="117">
        <v>157966</v>
      </c>
      <c r="K754" s="116" t="s">
        <v>123</v>
      </c>
      <c r="L754" s="116" t="s">
        <v>123</v>
      </c>
      <c r="M754" s="120">
        <v>0.96444444444444444</v>
      </c>
      <c r="N754" s="126"/>
      <c r="O754" s="126"/>
      <c r="P754" s="112">
        <f>AVERAGE($F$5:F754)</f>
        <v>436.36799999999999</v>
      </c>
      <c r="Q754" s="112">
        <f>AVERAGE(G$5:G754)</f>
        <v>5.4666666666666669E-2</v>
      </c>
      <c r="R754" s="113">
        <f>AVERAGE(H$5:H754)</f>
        <v>217747.63200000001</v>
      </c>
      <c r="S754" s="113">
        <f>AVERAGE(I$5:I754)</f>
        <v>63664.078666666668</v>
      </c>
      <c r="T754" s="113">
        <f>AVERAGE(J$5:J754)</f>
        <v>158641.28666666665</v>
      </c>
      <c r="U754" s="118">
        <f>AVERAGE($M$5:M754)</f>
        <v>0.96970666666666572</v>
      </c>
      <c r="AH754" s="116">
        <v>750</v>
      </c>
      <c r="AI754" s="116">
        <v>496</v>
      </c>
      <c r="AJ754" s="116">
        <v>36</v>
      </c>
      <c r="AK754" s="116">
        <v>37</v>
      </c>
      <c r="AL754" s="117">
        <v>4410.3775170878962</v>
      </c>
      <c r="AM754" s="116">
        <v>445</v>
      </c>
      <c r="AN754" s="116">
        <v>0</v>
      </c>
      <c r="AO754" s="117">
        <v>266555</v>
      </c>
      <c r="AP754" s="117">
        <v>64500</v>
      </c>
      <c r="AQ754" s="117">
        <v>205755</v>
      </c>
      <c r="AR754" s="116" t="s">
        <v>123</v>
      </c>
      <c r="AS754" s="116" t="s">
        <v>123</v>
      </c>
      <c r="AT754" s="120">
        <v>0.98888888888888893</v>
      </c>
      <c r="AU754" s="126"/>
      <c r="AV754" s="126"/>
      <c r="AW754" s="112">
        <f>AVERAGE(AM$5:AM754)</f>
        <v>439.65866666666665</v>
      </c>
      <c r="AX754" s="112">
        <f>AVERAGE(AN$5:AN754)</f>
        <v>0.27333333333333332</v>
      </c>
      <c r="AY754" s="113">
        <f>AVERAGE(AO$5:AO754)</f>
        <v>263355.54133333336</v>
      </c>
      <c r="AZ754" s="113">
        <f>AVERAGE(AP$5:AP754)</f>
        <v>64129.593333333331</v>
      </c>
      <c r="BA754" s="113">
        <f>AVERAGE(AQ$5:AQ754)</f>
        <v>203293.948</v>
      </c>
      <c r="BB754" s="118">
        <f>AVERAGE($AT$5:AT754)</f>
        <v>0.97701925925926025</v>
      </c>
    </row>
    <row r="755" spans="1:59" x14ac:dyDescent="0.25">
      <c r="A755" s="116">
        <v>751</v>
      </c>
      <c r="B755" s="116">
        <v>628</v>
      </c>
      <c r="C755" s="116">
        <v>35</v>
      </c>
      <c r="D755" s="116">
        <v>49</v>
      </c>
      <c r="E755" s="117">
        <v>3551.791824380035</v>
      </c>
      <c r="F755" s="116">
        <v>433</v>
      </c>
      <c r="G755" s="116">
        <v>0</v>
      </c>
      <c r="H755" s="117">
        <v>216067</v>
      </c>
      <c r="I755" s="117">
        <v>63300</v>
      </c>
      <c r="J755" s="117">
        <v>157667</v>
      </c>
      <c r="K755" s="116" t="s">
        <v>123</v>
      </c>
      <c r="L755" s="116" t="s">
        <v>123</v>
      </c>
      <c r="M755" s="120">
        <v>0.9622222222222222</v>
      </c>
      <c r="N755" s="126"/>
      <c r="O755" s="126"/>
      <c r="P755" s="112">
        <f>AVERAGE($F$5:F755)</f>
        <v>436.36351531291609</v>
      </c>
      <c r="Q755" s="112">
        <f>AVERAGE(G$5:G755)</f>
        <v>5.459387483355526E-2</v>
      </c>
      <c r="R755" s="113">
        <f>AVERAGE(H$5:H755)</f>
        <v>217745.39414114514</v>
      </c>
      <c r="S755" s="113">
        <f>AVERAGE(I$5:I755)</f>
        <v>63663.593874833554</v>
      </c>
      <c r="T755" s="113">
        <f>AVERAGE(J$5:J755)</f>
        <v>158639.98934753661</v>
      </c>
      <c r="U755" s="118">
        <f>AVERAGE($M$5:M755)</f>
        <v>0.96969670069536817</v>
      </c>
      <c r="AH755" s="116">
        <v>751</v>
      </c>
      <c r="AI755" s="116">
        <v>478</v>
      </c>
      <c r="AJ755" s="116">
        <v>43</v>
      </c>
      <c r="AK755" s="116">
        <v>36</v>
      </c>
      <c r="AL755" s="117">
        <v>2178.4656544389413</v>
      </c>
      <c r="AM755" s="116">
        <v>446</v>
      </c>
      <c r="AN755" s="116">
        <v>0</v>
      </c>
      <c r="AO755" s="117">
        <v>267154</v>
      </c>
      <c r="AP755" s="117">
        <v>64600</v>
      </c>
      <c r="AQ755" s="117">
        <v>206154</v>
      </c>
      <c r="AR755" s="116" t="s">
        <v>123</v>
      </c>
      <c r="AS755" s="116" t="s">
        <v>123</v>
      </c>
      <c r="AT755" s="120">
        <v>0.99111111111111116</v>
      </c>
      <c r="AU755" s="126"/>
      <c r="AV755" s="126"/>
      <c r="AW755" s="112">
        <f>AVERAGE(AM$5:AM755)</f>
        <v>439.66711051930758</v>
      </c>
      <c r="AX755" s="112">
        <f>AVERAGE(AN$5:AN755)</f>
        <v>0.27296937416777628</v>
      </c>
      <c r="AY755" s="113">
        <f>AVERAGE(AO$5:AO755)</f>
        <v>263360.59920106526</v>
      </c>
      <c r="AZ755" s="113">
        <f>AVERAGE(AP$5:AP755)</f>
        <v>64130.219707057258</v>
      </c>
      <c r="BA755" s="113">
        <f>AVERAGE(AQ$5:AQ755)</f>
        <v>203297.75632490014</v>
      </c>
      <c r="BB755" s="118">
        <f>AVERAGE($AT$5:AT755)</f>
        <v>0.97703802337624002</v>
      </c>
      <c r="BC755" s="6"/>
      <c r="BD755" s="6"/>
      <c r="BE755" s="6"/>
      <c r="BF755" s="6"/>
      <c r="BG755" s="6"/>
    </row>
    <row r="756" spans="1:59" x14ac:dyDescent="0.25">
      <c r="A756" s="116">
        <v>752</v>
      </c>
      <c r="B756" s="116">
        <v>579</v>
      </c>
      <c r="C756" s="116">
        <v>33</v>
      </c>
      <c r="D756" s="116">
        <v>42</v>
      </c>
      <c r="E756" s="117">
        <v>3405.079251224739</v>
      </c>
      <c r="F756" s="116">
        <v>440</v>
      </c>
      <c r="G756" s="116">
        <v>0</v>
      </c>
      <c r="H756" s="117">
        <v>219560</v>
      </c>
      <c r="I756" s="117">
        <v>64000</v>
      </c>
      <c r="J756" s="117">
        <v>159760</v>
      </c>
      <c r="K756" s="116" t="s">
        <v>123</v>
      </c>
      <c r="L756" s="116" t="s">
        <v>123</v>
      </c>
      <c r="M756" s="120">
        <v>0.97777777777777775</v>
      </c>
      <c r="N756" s="126"/>
      <c r="O756" s="126"/>
      <c r="P756" s="112">
        <f>AVERAGE($F$5:F756)</f>
        <v>436.36835106382978</v>
      </c>
      <c r="Q756" s="112">
        <f>AVERAGE(G$5:G756)</f>
        <v>5.4521276595744683E-2</v>
      </c>
      <c r="R756" s="113">
        <f>AVERAGE(H$5:H756)</f>
        <v>217747.80718085106</v>
      </c>
      <c r="S756" s="113">
        <f>AVERAGE(I$5:I756)</f>
        <v>63664.041223404252</v>
      </c>
      <c r="T756" s="113">
        <f>AVERAGE(J$5:J756)</f>
        <v>158641.47872340426</v>
      </c>
      <c r="U756" s="118">
        <f>AVERAGE($M$5:M756)</f>
        <v>0.96970744680850962</v>
      </c>
      <c r="AH756" s="116">
        <v>752</v>
      </c>
      <c r="AI756" s="116">
        <v>567</v>
      </c>
      <c r="AJ756" s="116">
        <v>39</v>
      </c>
      <c r="AK756" s="116">
        <v>39</v>
      </c>
      <c r="AL756" s="117">
        <v>4844.4619547938119</v>
      </c>
      <c r="AM756" s="116">
        <v>443</v>
      </c>
      <c r="AN756" s="116">
        <v>0</v>
      </c>
      <c r="AO756" s="117">
        <v>265357</v>
      </c>
      <c r="AP756" s="117">
        <v>64300</v>
      </c>
      <c r="AQ756" s="117">
        <v>204957</v>
      </c>
      <c r="AR756" s="116" t="s">
        <v>123</v>
      </c>
      <c r="AS756" s="116" t="s">
        <v>123</v>
      </c>
      <c r="AT756" s="120">
        <v>0.98444444444444446</v>
      </c>
      <c r="AU756" s="126"/>
      <c r="AV756" s="126"/>
      <c r="AW756" s="112">
        <f>AVERAGE(AM$5:AM756)</f>
        <v>439.6715425531915</v>
      </c>
      <c r="AX756" s="112">
        <f>AVERAGE(AN$5:AN756)</f>
        <v>0.27260638297872342</v>
      </c>
      <c r="AY756" s="113">
        <f>AVERAGE(AO$5:AO756)</f>
        <v>263363.25398936169</v>
      </c>
      <c r="AZ756" s="113">
        <f>AVERAGE(AP$5:AP756)</f>
        <v>64130.445478723406</v>
      </c>
      <c r="BA756" s="113">
        <f>AVERAGE(AQ$5:AQ756)</f>
        <v>203299.96276595743</v>
      </c>
      <c r="BB756" s="118">
        <f>AVERAGE($AT$5:AT756)</f>
        <v>0.97704787234042645</v>
      </c>
      <c r="BC756" s="10"/>
      <c r="BD756" s="10"/>
      <c r="BE756" s="10"/>
      <c r="BF756" s="10"/>
      <c r="BG756" s="6"/>
    </row>
    <row r="757" spans="1:59" x14ac:dyDescent="0.25">
      <c r="A757" s="116">
        <v>753</v>
      </c>
      <c r="B757" s="116">
        <v>661</v>
      </c>
      <c r="C757" s="116">
        <v>46</v>
      </c>
      <c r="D757" s="116">
        <v>46</v>
      </c>
      <c r="E757" s="117">
        <v>3837.1455865199218</v>
      </c>
      <c r="F757" s="116">
        <v>436</v>
      </c>
      <c r="G757" s="116">
        <v>0</v>
      </c>
      <c r="H757" s="117">
        <v>217564</v>
      </c>
      <c r="I757" s="117">
        <v>63600</v>
      </c>
      <c r="J757" s="117">
        <v>158564</v>
      </c>
      <c r="K757" s="116" t="s">
        <v>123</v>
      </c>
      <c r="L757" s="116" t="s">
        <v>123</v>
      </c>
      <c r="M757" s="120">
        <v>0.96888888888888891</v>
      </c>
      <c r="N757" s="126"/>
      <c r="O757" s="126"/>
      <c r="P757" s="112">
        <f>AVERAGE($F$5:F757)</f>
        <v>436.36786188579015</v>
      </c>
      <c r="Q757" s="112">
        <f>AVERAGE(G$5:G757)</f>
        <v>5.4448871181938911E-2</v>
      </c>
      <c r="R757" s="113">
        <f>AVERAGE(H$5:H757)</f>
        <v>217747.56308100928</v>
      </c>
      <c r="S757" s="113">
        <f>AVERAGE(I$5:I757)</f>
        <v>63663.956175298808</v>
      </c>
      <c r="T757" s="113">
        <f>AVERAGE(J$5:J757)</f>
        <v>158641.37583001328</v>
      </c>
      <c r="U757" s="118">
        <f>AVERAGE($M$5:M757)</f>
        <v>0.96970635974619934</v>
      </c>
      <c r="AH757" s="116">
        <v>753</v>
      </c>
      <c r="AI757" s="116">
        <v>473</v>
      </c>
      <c r="AJ757" s="116">
        <v>33</v>
      </c>
      <c r="AK757" s="116">
        <v>36</v>
      </c>
      <c r="AL757" s="117">
        <v>4002.79958905891</v>
      </c>
      <c r="AM757" s="116">
        <v>446</v>
      </c>
      <c r="AN757" s="116">
        <v>0</v>
      </c>
      <c r="AO757" s="117">
        <v>267154</v>
      </c>
      <c r="AP757" s="117">
        <v>64600</v>
      </c>
      <c r="AQ757" s="117">
        <v>206154</v>
      </c>
      <c r="AR757" s="116" t="s">
        <v>123</v>
      </c>
      <c r="AS757" s="116" t="s">
        <v>123</v>
      </c>
      <c r="AT757" s="120">
        <v>0.99111111111111116</v>
      </c>
      <c r="AU757" s="126"/>
      <c r="AV757" s="126"/>
      <c r="AW757" s="112">
        <f>AVERAGE(AM$5:AM757)</f>
        <v>439.67994687915007</v>
      </c>
      <c r="AX757" s="112">
        <f>AVERAGE(AN$5:AN757)</f>
        <v>0.27224435590969454</v>
      </c>
      <c r="AY757" s="113">
        <f>AVERAGE(AO$5:AO757)</f>
        <v>263368.28818061086</v>
      </c>
      <c r="AZ757" s="113">
        <f>AVERAGE(AP$5:AP757)</f>
        <v>64131.069057104913</v>
      </c>
      <c r="BA757" s="113">
        <f>AVERAGE(AQ$5:AQ757)</f>
        <v>203303.75298804781</v>
      </c>
      <c r="BB757" s="118">
        <f>AVERAGE($AT$5:AT757)</f>
        <v>0.97706654862033437</v>
      </c>
      <c r="BC757" s="6"/>
      <c r="BD757" s="6"/>
      <c r="BE757" s="6"/>
      <c r="BF757" s="6"/>
      <c r="BG757" s="10"/>
    </row>
    <row r="758" spans="1:59" x14ac:dyDescent="0.25">
      <c r="A758" s="116">
        <v>754</v>
      </c>
      <c r="B758" s="116">
        <v>537</v>
      </c>
      <c r="C758" s="116">
        <v>35</v>
      </c>
      <c r="D758" s="116">
        <v>39</v>
      </c>
      <c r="E758" s="117">
        <v>3242.5878091095065</v>
      </c>
      <c r="F758" s="116">
        <v>443</v>
      </c>
      <c r="G758" s="116">
        <v>0</v>
      </c>
      <c r="H758" s="117">
        <v>221057</v>
      </c>
      <c r="I758" s="117">
        <v>64300</v>
      </c>
      <c r="J758" s="117">
        <v>160657</v>
      </c>
      <c r="K758" s="116" t="s">
        <v>123</v>
      </c>
      <c r="L758" s="116" t="s">
        <v>123</v>
      </c>
      <c r="M758" s="120">
        <v>0.98444444444444446</v>
      </c>
      <c r="N758" s="126"/>
      <c r="O758" s="126"/>
      <c r="P758" s="112">
        <f>AVERAGE($F$5:F758)</f>
        <v>436.37665782493366</v>
      </c>
      <c r="Q758" s="112">
        <f>AVERAGE(G$5:G758)</f>
        <v>5.4376657824933686E-2</v>
      </c>
      <c r="R758" s="113">
        <f>AVERAGE(H$5:H758)</f>
        <v>217751.95225464192</v>
      </c>
      <c r="S758" s="113">
        <f>AVERAGE(I$5:I758)</f>
        <v>63664.799734748012</v>
      </c>
      <c r="T758" s="113">
        <f>AVERAGE(J$5:J758)</f>
        <v>158644.04907161804</v>
      </c>
      <c r="U758" s="118">
        <f>AVERAGE($M$5:M758)</f>
        <v>0.96972590627762933</v>
      </c>
      <c r="AH758" s="116">
        <v>754</v>
      </c>
      <c r="AI758" s="116">
        <v>440</v>
      </c>
      <c r="AJ758" s="116">
        <v>34</v>
      </c>
      <c r="AK758" s="116">
        <v>35</v>
      </c>
      <c r="AL758" s="117">
        <v>2972.6195888532507</v>
      </c>
      <c r="AM758" s="116">
        <v>439</v>
      </c>
      <c r="AN758" s="116">
        <v>0</v>
      </c>
      <c r="AO758" s="117">
        <v>262961</v>
      </c>
      <c r="AP758" s="117">
        <v>63900</v>
      </c>
      <c r="AQ758" s="117">
        <v>202561</v>
      </c>
      <c r="AR758" s="116" t="s">
        <v>123</v>
      </c>
      <c r="AS758" s="116" t="s">
        <v>123</v>
      </c>
      <c r="AT758" s="120">
        <v>0.97555555555555551</v>
      </c>
      <c r="AU758" s="126"/>
      <c r="AV758" s="126"/>
      <c r="AW758" s="112">
        <f>AVERAGE(AM$5:AM758)</f>
        <v>439.67904509283818</v>
      </c>
      <c r="AX758" s="112">
        <f>AVERAGE(AN$5:AN758)</f>
        <v>0.27188328912466841</v>
      </c>
      <c r="AY758" s="113">
        <f>AVERAGE(AO$5:AO758)</f>
        <v>263367.74801061006</v>
      </c>
      <c r="AZ758" s="113">
        <f>AVERAGE(AP$5:AP758)</f>
        <v>64130.762599469497</v>
      </c>
      <c r="BA758" s="113">
        <f>AVERAGE(AQ$5:AQ758)</f>
        <v>203302.7679045093</v>
      </c>
      <c r="BB758" s="118">
        <f>AVERAGE($AT$5:AT758)</f>
        <v>0.97706454465075232</v>
      </c>
    </row>
    <row r="759" spans="1:59" x14ac:dyDescent="0.25">
      <c r="A759" s="116">
        <v>755</v>
      </c>
      <c r="B759" s="116">
        <v>538</v>
      </c>
      <c r="C759" s="116">
        <v>33</v>
      </c>
      <c r="D759" s="116">
        <v>39</v>
      </c>
      <c r="E759" s="117">
        <v>4777.6658834718737</v>
      </c>
      <c r="F759" s="116">
        <v>443</v>
      </c>
      <c r="G759" s="116">
        <v>0</v>
      </c>
      <c r="H759" s="117">
        <v>221057</v>
      </c>
      <c r="I759" s="117">
        <v>64300</v>
      </c>
      <c r="J759" s="117">
        <v>160657</v>
      </c>
      <c r="K759" s="116" t="s">
        <v>123</v>
      </c>
      <c r="L759" s="116" t="s">
        <v>123</v>
      </c>
      <c r="M759" s="120">
        <v>0.98444444444444446</v>
      </c>
      <c r="N759" s="126"/>
      <c r="O759" s="126"/>
      <c r="P759" s="112">
        <f>AVERAGE($F$5:F759)</f>
        <v>436.38543046357614</v>
      </c>
      <c r="Q759" s="112">
        <f>AVERAGE(G$5:G759)</f>
        <v>5.4304635761589407E-2</v>
      </c>
      <c r="R759" s="113">
        <f>AVERAGE(H$5:H759)</f>
        <v>217756.32980132449</v>
      </c>
      <c r="S759" s="113">
        <f>AVERAGE(I$5:I759)</f>
        <v>63665.641059602647</v>
      </c>
      <c r="T759" s="113">
        <f>AVERAGE(J$5:J759)</f>
        <v>158646.71523178808</v>
      </c>
      <c r="U759" s="118">
        <f>AVERAGE($M$5:M759)</f>
        <v>0.96974540103016815</v>
      </c>
      <c r="AH759" s="116">
        <v>755</v>
      </c>
      <c r="AI759" s="116">
        <v>510</v>
      </c>
      <c r="AJ759" s="116">
        <v>43</v>
      </c>
      <c r="AK759" s="116">
        <v>40</v>
      </c>
      <c r="AL759" s="117">
        <v>2857.4417307014301</v>
      </c>
      <c r="AM759" s="116">
        <v>442</v>
      </c>
      <c r="AN759" s="116">
        <v>0</v>
      </c>
      <c r="AO759" s="117">
        <v>264758</v>
      </c>
      <c r="AP759" s="117">
        <v>64200</v>
      </c>
      <c r="AQ759" s="117">
        <v>204558</v>
      </c>
      <c r="AR759" s="116" t="s">
        <v>123</v>
      </c>
      <c r="AS759" s="116" t="s">
        <v>123</v>
      </c>
      <c r="AT759" s="120">
        <v>0.98222222222222222</v>
      </c>
      <c r="AU759" s="126"/>
      <c r="AV759" s="126"/>
      <c r="AW759" s="112">
        <f>AVERAGE(AM$5:AM759)</f>
        <v>439.68211920529802</v>
      </c>
      <c r="AX759" s="112">
        <f>AVERAGE(AN$5:AN759)</f>
        <v>0.27152317880794702</v>
      </c>
      <c r="AY759" s="113">
        <f>AVERAGE(AO$5:AO759)</f>
        <v>263369.58940397348</v>
      </c>
      <c r="AZ759" s="113">
        <f>AVERAGE(AP$5:AP759)</f>
        <v>64130.854304635759</v>
      </c>
      <c r="BA759" s="113">
        <f>AVERAGE(AQ$5:AQ759)</f>
        <v>203304.43046357617</v>
      </c>
      <c r="BB759" s="118">
        <f>AVERAGE($AT$5:AT759)</f>
        <v>0.97707137601177418</v>
      </c>
      <c r="BC759" s="6"/>
      <c r="BD759" s="6"/>
      <c r="BE759" s="6"/>
      <c r="BF759" s="6"/>
      <c r="BG759" s="6"/>
    </row>
    <row r="760" spans="1:59" x14ac:dyDescent="0.25">
      <c r="A760" s="116">
        <v>756</v>
      </c>
      <c r="B760" s="116">
        <v>643</v>
      </c>
      <c r="C760" s="116">
        <v>33</v>
      </c>
      <c r="D760" s="116">
        <v>54</v>
      </c>
      <c r="E760" s="117">
        <v>3811.2738097300712</v>
      </c>
      <c r="F760" s="116">
        <v>428</v>
      </c>
      <c r="G760" s="116">
        <v>0</v>
      </c>
      <c r="H760" s="117">
        <v>213572</v>
      </c>
      <c r="I760" s="117">
        <v>62800</v>
      </c>
      <c r="J760" s="117">
        <v>156172</v>
      </c>
      <c r="K760" s="116" t="s">
        <v>123</v>
      </c>
      <c r="L760" s="116" t="s">
        <v>123</v>
      </c>
      <c r="M760" s="120">
        <v>0.95111111111111113</v>
      </c>
      <c r="N760" s="126"/>
      <c r="O760" s="126"/>
      <c r="P760" s="112">
        <f>AVERAGE($F$5:F760)</f>
        <v>436.37433862433863</v>
      </c>
      <c r="Q760" s="112">
        <f>AVERAGE(G$5:G760)</f>
        <v>5.423280423280423E-2</v>
      </c>
      <c r="R760" s="113">
        <f>AVERAGE(H$5:H760)</f>
        <v>217750.79497354498</v>
      </c>
      <c r="S760" s="113">
        <f>AVERAGE(I$5:I760)</f>
        <v>63664.496031746028</v>
      </c>
      <c r="T760" s="113">
        <f>AVERAGE(J$5:J760)</f>
        <v>158643.44179894179</v>
      </c>
      <c r="U760" s="118">
        <f>AVERAGE($M$5:M760)</f>
        <v>0.96972075249852918</v>
      </c>
      <c r="AH760" s="116">
        <v>756</v>
      </c>
      <c r="AI760" s="116">
        <v>470</v>
      </c>
      <c r="AJ760" s="116">
        <v>33</v>
      </c>
      <c r="AK760" s="116">
        <v>35</v>
      </c>
      <c r="AL760" s="117">
        <v>3946.5655069279342</v>
      </c>
      <c r="AM760" s="116">
        <v>447</v>
      </c>
      <c r="AN760" s="116">
        <v>0</v>
      </c>
      <c r="AO760" s="117">
        <v>267753</v>
      </c>
      <c r="AP760" s="117">
        <v>64700</v>
      </c>
      <c r="AQ760" s="117">
        <v>206553</v>
      </c>
      <c r="AR760" s="116" t="s">
        <v>123</v>
      </c>
      <c r="AS760" s="116" t="s">
        <v>123</v>
      </c>
      <c r="AT760" s="120">
        <v>0.99333333333333329</v>
      </c>
      <c r="AU760" s="126"/>
      <c r="AV760" s="126"/>
      <c r="AW760" s="112">
        <f>AVERAGE(AM$5:AM760)</f>
        <v>439.69179894179894</v>
      </c>
      <c r="AX760" s="112">
        <f>AVERAGE(AN$5:AN760)</f>
        <v>0.27116402116402116</v>
      </c>
      <c r="AY760" s="113">
        <f>AVERAGE(AO$5:AO760)</f>
        <v>263375.38756613759</v>
      </c>
      <c r="AZ760" s="113">
        <f>AVERAGE(AP$5:AP760)</f>
        <v>64131.607142857145</v>
      </c>
      <c r="BA760" s="113">
        <f>AVERAGE(AQ$5:AQ760)</f>
        <v>203308.72751322752</v>
      </c>
      <c r="BB760" s="118">
        <f>AVERAGE($AT$5:AT760)</f>
        <v>0.97709288653733184</v>
      </c>
      <c r="BC760" s="10"/>
      <c r="BD760" s="10"/>
      <c r="BE760" s="10"/>
      <c r="BF760" s="10"/>
      <c r="BG760" s="6"/>
    </row>
    <row r="761" spans="1:59" x14ac:dyDescent="0.25">
      <c r="A761" s="116">
        <v>757</v>
      </c>
      <c r="B761" s="116">
        <v>553</v>
      </c>
      <c r="C761" s="116">
        <v>40</v>
      </c>
      <c r="D761" s="116">
        <v>38</v>
      </c>
      <c r="E761" s="117">
        <v>4717.5324331454931</v>
      </c>
      <c r="F761" s="116">
        <v>444</v>
      </c>
      <c r="G761" s="116">
        <v>0</v>
      </c>
      <c r="H761" s="117">
        <v>221556</v>
      </c>
      <c r="I761" s="117">
        <v>64400</v>
      </c>
      <c r="J761" s="117">
        <v>160956</v>
      </c>
      <c r="K761" s="116" t="s">
        <v>123</v>
      </c>
      <c r="L761" s="116" t="s">
        <v>123</v>
      </c>
      <c r="M761" s="120">
        <v>0.98666666666666669</v>
      </c>
      <c r="N761" s="126"/>
      <c r="O761" s="126"/>
      <c r="P761" s="112">
        <f>AVERAGE($F$5:F761)</f>
        <v>436.38441215323644</v>
      </c>
      <c r="Q761" s="112">
        <f>AVERAGE(G$5:G761)</f>
        <v>5.416116248348745E-2</v>
      </c>
      <c r="R761" s="113">
        <f>AVERAGE(H$5:H761)</f>
        <v>217755.82166446498</v>
      </c>
      <c r="S761" s="113">
        <f>AVERAGE(I$5:I761)</f>
        <v>63665.467635402907</v>
      </c>
      <c r="T761" s="113">
        <f>AVERAGE(J$5:J761)</f>
        <v>158646.4966974901</v>
      </c>
      <c r="U761" s="118">
        <f>AVERAGE($M$5:M761)</f>
        <v>0.96974313811830215</v>
      </c>
      <c r="AH761" s="116">
        <v>757</v>
      </c>
      <c r="AI761" s="116">
        <v>548</v>
      </c>
      <c r="AJ761" s="116">
        <v>41</v>
      </c>
      <c r="AK761" s="116">
        <v>52</v>
      </c>
      <c r="AL761" s="117">
        <v>2552.8884300050386</v>
      </c>
      <c r="AM761" s="116">
        <v>430</v>
      </c>
      <c r="AN761" s="116">
        <v>0</v>
      </c>
      <c r="AO761" s="117">
        <v>257570</v>
      </c>
      <c r="AP761" s="117">
        <v>63000</v>
      </c>
      <c r="AQ761" s="117">
        <v>199770</v>
      </c>
      <c r="AR761" s="116" t="s">
        <v>123</v>
      </c>
      <c r="AS761" s="116" t="s">
        <v>123</v>
      </c>
      <c r="AT761" s="120">
        <v>0.9555555555555556</v>
      </c>
      <c r="AU761" s="126"/>
      <c r="AV761" s="126"/>
      <c r="AW761" s="112">
        <f>AVERAGE(AM$5:AM761)</f>
        <v>439.67899603698811</v>
      </c>
      <c r="AX761" s="112">
        <f>AVERAGE(AN$5:AN761)</f>
        <v>0.27080581241743723</v>
      </c>
      <c r="AY761" s="113">
        <f>AVERAGE(AO$5:AO761)</f>
        <v>263367.71862615587</v>
      </c>
      <c r="AZ761" s="113">
        <f>AVERAGE(AP$5:AP761)</f>
        <v>64130.112285336858</v>
      </c>
      <c r="BA761" s="113">
        <f>AVERAGE(AQ$5:AQ761)</f>
        <v>203304.05284015852</v>
      </c>
      <c r="BB761" s="118">
        <f>AVERAGE($AT$5:AT761)</f>
        <v>0.97706443563775225</v>
      </c>
      <c r="BC761" s="6"/>
      <c r="BD761" s="6"/>
      <c r="BE761" s="6"/>
      <c r="BF761" s="6"/>
      <c r="BG761" s="10"/>
    </row>
    <row r="762" spans="1:59" x14ac:dyDescent="0.25">
      <c r="A762" s="116">
        <v>758</v>
      </c>
      <c r="B762" s="116">
        <v>593</v>
      </c>
      <c r="C762" s="116">
        <v>38</v>
      </c>
      <c r="D762" s="116">
        <v>40</v>
      </c>
      <c r="E762" s="117">
        <v>3509.7348119163275</v>
      </c>
      <c r="F762" s="116">
        <v>442</v>
      </c>
      <c r="G762" s="116">
        <v>0</v>
      </c>
      <c r="H762" s="117">
        <v>220558</v>
      </c>
      <c r="I762" s="117">
        <v>64200</v>
      </c>
      <c r="J762" s="117">
        <v>160358</v>
      </c>
      <c r="K762" s="116" t="s">
        <v>123</v>
      </c>
      <c r="L762" s="116" t="s">
        <v>123</v>
      </c>
      <c r="M762" s="120">
        <v>0.98222222222222222</v>
      </c>
      <c r="N762" s="126"/>
      <c r="O762" s="126"/>
      <c r="P762" s="112">
        <f>AVERAGE($F$5:F762)</f>
        <v>436.39182058047493</v>
      </c>
      <c r="Q762" s="112">
        <f>AVERAGE(G$5:G762)</f>
        <v>5.4089709762532981E-2</v>
      </c>
      <c r="R762" s="113">
        <f>AVERAGE(H$5:H762)</f>
        <v>217759.51846965699</v>
      </c>
      <c r="S762" s="113">
        <f>AVERAGE(I$5:I762)</f>
        <v>63666.172823219</v>
      </c>
      <c r="T762" s="113">
        <f>AVERAGE(J$5:J762)</f>
        <v>158648.75461741423</v>
      </c>
      <c r="U762" s="118">
        <f>AVERAGE($M$5:M762)</f>
        <v>0.96975960128994321</v>
      </c>
      <c r="AH762" s="116">
        <v>758</v>
      </c>
      <c r="AI762" s="116">
        <v>461</v>
      </c>
      <c r="AJ762" s="116">
        <v>47</v>
      </c>
      <c r="AK762" s="116">
        <v>40</v>
      </c>
      <c r="AL762" s="117">
        <v>3789.0836739106535</v>
      </c>
      <c r="AM762" s="116">
        <v>442</v>
      </c>
      <c r="AN762" s="116">
        <v>0</v>
      </c>
      <c r="AO762" s="117">
        <v>264758</v>
      </c>
      <c r="AP762" s="117">
        <v>64200</v>
      </c>
      <c r="AQ762" s="117">
        <v>204558</v>
      </c>
      <c r="AR762" s="116" t="s">
        <v>123</v>
      </c>
      <c r="AS762" s="116" t="s">
        <v>123</v>
      </c>
      <c r="AT762" s="120">
        <v>0.98222222222222222</v>
      </c>
      <c r="AU762" s="126"/>
      <c r="AV762" s="126"/>
      <c r="AW762" s="112">
        <f>AVERAGE(AM$5:AM762)</f>
        <v>439.6820580474934</v>
      </c>
      <c r="AX762" s="112">
        <f>AVERAGE(AN$5:AN762)</f>
        <v>0.27044854881266489</v>
      </c>
      <c r="AY762" s="113">
        <f>AVERAGE(AO$5:AO762)</f>
        <v>263369.55277044856</v>
      </c>
      <c r="AZ762" s="113">
        <f>AVERAGE(AP$5:AP762)</f>
        <v>64130.204485488124</v>
      </c>
      <c r="BA762" s="113">
        <f>AVERAGE(AQ$5:AQ762)</f>
        <v>203305.70712401054</v>
      </c>
      <c r="BB762" s="118">
        <f>AVERAGE($AT$5:AT762)</f>
        <v>0.97707124010554181</v>
      </c>
    </row>
    <row r="763" spans="1:59" x14ac:dyDescent="0.25">
      <c r="A763" s="116">
        <v>759</v>
      </c>
      <c r="B763" s="116">
        <v>528</v>
      </c>
      <c r="C763" s="116">
        <v>34</v>
      </c>
      <c r="D763" s="116">
        <v>49</v>
      </c>
      <c r="E763" s="117">
        <v>2423.3105172167307</v>
      </c>
      <c r="F763" s="116">
        <v>433</v>
      </c>
      <c r="G763" s="116">
        <v>0</v>
      </c>
      <c r="H763" s="117">
        <v>216067</v>
      </c>
      <c r="I763" s="117">
        <v>63300</v>
      </c>
      <c r="J763" s="117">
        <v>157667</v>
      </c>
      <c r="K763" s="116" t="s">
        <v>123</v>
      </c>
      <c r="L763" s="116" t="s">
        <v>123</v>
      </c>
      <c r="M763" s="120">
        <v>0.9622222222222222</v>
      </c>
      <c r="N763" s="126"/>
      <c r="O763" s="126"/>
      <c r="P763" s="112">
        <f>AVERAGE($F$5:F763)</f>
        <v>436.38735177865613</v>
      </c>
      <c r="Q763" s="112">
        <f>AVERAGE(G$5:G763)</f>
        <v>5.4018445322793152E-2</v>
      </c>
      <c r="R763" s="113">
        <f>AVERAGE(H$5:H763)</f>
        <v>217757.28853754941</v>
      </c>
      <c r="S763" s="113">
        <f>AVERAGE(I$5:I763)</f>
        <v>63665.690382081688</v>
      </c>
      <c r="T763" s="113">
        <f>AVERAGE(J$5:J763)</f>
        <v>158647.46113306982</v>
      </c>
      <c r="U763" s="118">
        <f>AVERAGE($M$5:M763)</f>
        <v>0.96974967061923478</v>
      </c>
      <c r="AH763" s="116">
        <v>759</v>
      </c>
      <c r="AI763" s="116">
        <v>516</v>
      </c>
      <c r="AJ763" s="116">
        <v>37</v>
      </c>
      <c r="AK763" s="116">
        <v>43</v>
      </c>
      <c r="AL763" s="117">
        <v>2000.0559755578095</v>
      </c>
      <c r="AM763" s="116">
        <v>439</v>
      </c>
      <c r="AN763" s="116">
        <v>0</v>
      </c>
      <c r="AO763" s="117">
        <v>262961</v>
      </c>
      <c r="AP763" s="117">
        <v>63900</v>
      </c>
      <c r="AQ763" s="117">
        <v>203361</v>
      </c>
      <c r="AR763" s="116" t="s">
        <v>123</v>
      </c>
      <c r="AS763" s="116" t="s">
        <v>123</v>
      </c>
      <c r="AT763" s="120">
        <v>0.97555555555555551</v>
      </c>
      <c r="AU763" s="126"/>
      <c r="AV763" s="126"/>
      <c r="AW763" s="112">
        <f>AVERAGE(AM$5:AM763)</f>
        <v>439.68115942028987</v>
      </c>
      <c r="AX763" s="112">
        <f>AVERAGE(AN$5:AN763)</f>
        <v>0.27009222661396576</v>
      </c>
      <c r="AY763" s="113">
        <f>AVERAGE(AO$5:AO763)</f>
        <v>263369.0144927536</v>
      </c>
      <c r="AZ763" s="113">
        <f>AVERAGE(AP$5:AP763)</f>
        <v>64129.901185770752</v>
      </c>
      <c r="BA763" s="113">
        <f>AVERAGE(AQ$5:AQ763)</f>
        <v>203305.77997364954</v>
      </c>
      <c r="BB763" s="118">
        <f>AVERAGE($AT$5:AT763)</f>
        <v>0.97706924315620047</v>
      </c>
      <c r="BC763" s="6"/>
      <c r="BD763" s="6"/>
      <c r="BE763" s="6"/>
      <c r="BF763" s="6"/>
      <c r="BG763" s="6"/>
    </row>
    <row r="764" spans="1:59" x14ac:dyDescent="0.25">
      <c r="A764" s="116">
        <v>760</v>
      </c>
      <c r="B764" s="116">
        <v>521</v>
      </c>
      <c r="C764" s="116">
        <v>48</v>
      </c>
      <c r="D764" s="116">
        <v>47</v>
      </c>
      <c r="E764" s="117">
        <v>2609.510251074722</v>
      </c>
      <c r="F764" s="116">
        <v>435</v>
      </c>
      <c r="G764" s="116">
        <v>0</v>
      </c>
      <c r="H764" s="117">
        <v>217065</v>
      </c>
      <c r="I764" s="117">
        <v>63500</v>
      </c>
      <c r="J764" s="117">
        <v>158265</v>
      </c>
      <c r="K764" s="116" t="s">
        <v>123</v>
      </c>
      <c r="L764" s="116" t="s">
        <v>123</v>
      </c>
      <c r="M764" s="120">
        <v>0.96666666666666667</v>
      </c>
      <c r="N764" s="126"/>
      <c r="O764" s="126"/>
      <c r="P764" s="112">
        <f>AVERAGE($F$5:F764)</f>
        <v>436.38552631578949</v>
      </c>
      <c r="Q764" s="112">
        <f>AVERAGE(G$5:G764)</f>
        <v>5.3947368421052633E-2</v>
      </c>
      <c r="R764" s="113">
        <f>AVERAGE(H$5:H764)</f>
        <v>217756.37763157894</v>
      </c>
      <c r="S764" s="113">
        <f>AVERAGE(I$5:I764)</f>
        <v>63665.472368421055</v>
      </c>
      <c r="T764" s="113">
        <f>AVERAGE(J$5:J764)</f>
        <v>158646.95789473684</v>
      </c>
      <c r="U764" s="118">
        <f>AVERAGE($M$5:M764)</f>
        <v>0.96974561403508663</v>
      </c>
      <c r="AH764" s="116">
        <v>760</v>
      </c>
      <c r="AI764" s="116">
        <v>510</v>
      </c>
      <c r="AJ764" s="116">
        <v>37</v>
      </c>
      <c r="AK764" s="116">
        <v>35</v>
      </c>
      <c r="AL764" s="117">
        <v>3511.5375734548875</v>
      </c>
      <c r="AM764" s="116">
        <v>447</v>
      </c>
      <c r="AN764" s="116">
        <v>0</v>
      </c>
      <c r="AO764" s="117">
        <v>267753</v>
      </c>
      <c r="AP764" s="117">
        <v>64700</v>
      </c>
      <c r="AQ764" s="117">
        <v>206553</v>
      </c>
      <c r="AR764" s="116" t="s">
        <v>123</v>
      </c>
      <c r="AS764" s="116" t="s">
        <v>123</v>
      </c>
      <c r="AT764" s="120">
        <v>0.99333333333333329</v>
      </c>
      <c r="AU764" s="126"/>
      <c r="AV764" s="126"/>
      <c r="AW764" s="112">
        <f>AVERAGE(AM$5:AM764)</f>
        <v>439.69078947368422</v>
      </c>
      <c r="AX764" s="112">
        <f>AVERAGE(AN$5:AN764)</f>
        <v>0.26973684210526316</v>
      </c>
      <c r="AY764" s="113">
        <f>AVERAGE(AO$5:AO764)</f>
        <v>263374.78289473685</v>
      </c>
      <c r="AZ764" s="113">
        <f>AVERAGE(AP$5:AP764)</f>
        <v>64130.651315789473</v>
      </c>
      <c r="BA764" s="113">
        <f>AVERAGE(AQ$5:AQ764)</f>
        <v>203310.05263157896</v>
      </c>
      <c r="BB764" s="118">
        <f>AVERAGE($AT$5:AT764)</f>
        <v>0.97709064327485462</v>
      </c>
      <c r="BC764" s="10"/>
      <c r="BD764" s="10"/>
      <c r="BE764" s="10"/>
      <c r="BF764" s="10"/>
      <c r="BG764" s="6"/>
    </row>
    <row r="765" spans="1:59" x14ac:dyDescent="0.25">
      <c r="A765" s="116">
        <v>761</v>
      </c>
      <c r="B765" s="116">
        <v>631</v>
      </c>
      <c r="C765" s="116">
        <v>39</v>
      </c>
      <c r="D765" s="116">
        <v>46</v>
      </c>
      <c r="E765" s="117">
        <v>3125.5070019320365</v>
      </c>
      <c r="F765" s="116">
        <v>436</v>
      </c>
      <c r="G765" s="116">
        <v>0</v>
      </c>
      <c r="H765" s="117">
        <v>217564</v>
      </c>
      <c r="I765" s="117">
        <v>63600</v>
      </c>
      <c r="J765" s="117">
        <v>158564</v>
      </c>
      <c r="K765" s="116" t="s">
        <v>123</v>
      </c>
      <c r="L765" s="116" t="s">
        <v>123</v>
      </c>
      <c r="M765" s="120">
        <v>0.96888888888888891</v>
      </c>
      <c r="N765" s="126"/>
      <c r="O765" s="126"/>
      <c r="P765" s="112">
        <f>AVERAGE($F$5:F765)</f>
        <v>436.3850197109067</v>
      </c>
      <c r="Q765" s="112">
        <f>AVERAGE(G$5:G765)</f>
        <v>5.387647831800263E-2</v>
      </c>
      <c r="R765" s="113">
        <f>AVERAGE(H$5:H765)</f>
        <v>217756.12483574243</v>
      </c>
      <c r="S765" s="113">
        <f>AVERAGE(I$5:I765)</f>
        <v>63665.386333771356</v>
      </c>
      <c r="T765" s="113">
        <f>AVERAGE(J$5:J765)</f>
        <v>158646.84888304863</v>
      </c>
      <c r="U765" s="118">
        <f>AVERAGE($M$5:M765)</f>
        <v>0.9697444882464582</v>
      </c>
      <c r="AH765" s="116">
        <v>761</v>
      </c>
      <c r="AI765" s="116">
        <v>503</v>
      </c>
      <c r="AJ765" s="116">
        <v>44</v>
      </c>
      <c r="AK765" s="116">
        <v>36</v>
      </c>
      <c r="AL765" s="117">
        <v>3805.819873086145</v>
      </c>
      <c r="AM765" s="116">
        <v>446</v>
      </c>
      <c r="AN765" s="116">
        <v>0</v>
      </c>
      <c r="AO765" s="117">
        <v>267154</v>
      </c>
      <c r="AP765" s="117">
        <v>64600</v>
      </c>
      <c r="AQ765" s="117">
        <v>206154</v>
      </c>
      <c r="AR765" s="116" t="s">
        <v>123</v>
      </c>
      <c r="AS765" s="116" t="s">
        <v>123</v>
      </c>
      <c r="AT765" s="120">
        <v>0.99111111111111116</v>
      </c>
      <c r="AU765" s="126"/>
      <c r="AV765" s="126"/>
      <c r="AW765" s="112">
        <f>AVERAGE(AM$5:AM765)</f>
        <v>439.69908015768726</v>
      </c>
      <c r="AX765" s="112">
        <f>AVERAGE(AN$5:AN765)</f>
        <v>0.26938239159001315</v>
      </c>
      <c r="AY765" s="113">
        <f>AVERAGE(AO$5:AO765)</f>
        <v>263379.74901445466</v>
      </c>
      <c r="AZ765" s="113">
        <f>AVERAGE(AP$5:AP765)</f>
        <v>64131.268068331141</v>
      </c>
      <c r="BA765" s="113">
        <f>AVERAGE(AQ$5:AQ765)</f>
        <v>203313.78975032852</v>
      </c>
      <c r="BB765" s="118">
        <f>AVERAGE($AT$5:AT765)</f>
        <v>0.97710906701708355</v>
      </c>
      <c r="BC765" s="6"/>
      <c r="BD765" s="6"/>
      <c r="BE765" s="6"/>
      <c r="BF765" s="6"/>
      <c r="BG765" s="10"/>
    </row>
    <row r="766" spans="1:59" x14ac:dyDescent="0.25">
      <c r="A766" s="116">
        <v>762</v>
      </c>
      <c r="B766" s="116">
        <v>603</v>
      </c>
      <c r="C766" s="116">
        <v>35</v>
      </c>
      <c r="D766" s="116">
        <v>43</v>
      </c>
      <c r="E766" s="117">
        <v>3172.026352186459</v>
      </c>
      <c r="F766" s="116">
        <v>439</v>
      </c>
      <c r="G766" s="116">
        <v>0</v>
      </c>
      <c r="H766" s="117">
        <v>219061</v>
      </c>
      <c r="I766" s="117">
        <v>63900</v>
      </c>
      <c r="J766" s="117">
        <v>159461</v>
      </c>
      <c r="K766" s="116" t="s">
        <v>123</v>
      </c>
      <c r="L766" s="116" t="s">
        <v>123</v>
      </c>
      <c r="M766" s="120">
        <v>0.97555555555555551</v>
      </c>
      <c r="N766" s="126"/>
      <c r="O766" s="126"/>
      <c r="P766" s="112">
        <f>AVERAGE($F$5:F766)</f>
        <v>436.38845144356958</v>
      </c>
      <c r="Q766" s="112">
        <f>AVERAGE(G$5:G766)</f>
        <v>5.3805774278215222E-2</v>
      </c>
      <c r="R766" s="113">
        <f>AVERAGE(H$5:H766)</f>
        <v>217757.8372703412</v>
      </c>
      <c r="S766" s="113">
        <f>AVERAGE(I$5:I766)</f>
        <v>63665.694225721782</v>
      </c>
      <c r="T766" s="113">
        <f>AVERAGE(J$5:J766)</f>
        <v>158647.91732283463</v>
      </c>
      <c r="U766" s="118">
        <f>AVERAGE($M$5:M766)</f>
        <v>0.96975211431904229</v>
      </c>
      <c r="AH766" s="116">
        <v>762</v>
      </c>
      <c r="AI766" s="116">
        <v>488</v>
      </c>
      <c r="AJ766" s="116">
        <v>42</v>
      </c>
      <c r="AK766" s="116">
        <v>53</v>
      </c>
      <c r="AL766" s="117">
        <v>4084.5958773003244</v>
      </c>
      <c r="AM766" s="116">
        <v>429</v>
      </c>
      <c r="AN766" s="116">
        <v>0</v>
      </c>
      <c r="AO766" s="117">
        <v>256971</v>
      </c>
      <c r="AP766" s="117">
        <v>62900</v>
      </c>
      <c r="AQ766" s="117">
        <v>199371</v>
      </c>
      <c r="AR766" s="116" t="s">
        <v>123</v>
      </c>
      <c r="AS766" s="116" t="s">
        <v>123</v>
      </c>
      <c r="AT766" s="120">
        <v>0.95333333333333337</v>
      </c>
      <c r="AU766" s="126"/>
      <c r="AV766" s="126"/>
      <c r="AW766" s="112">
        <f>AVERAGE(AM$5:AM766)</f>
        <v>439.68503937007875</v>
      </c>
      <c r="AX766" s="112">
        <f>AVERAGE(AN$5:AN766)</f>
        <v>0.26902887139107612</v>
      </c>
      <c r="AY766" s="113">
        <f>AVERAGE(AO$5:AO766)</f>
        <v>263371.33858267718</v>
      </c>
      <c r="AZ766" s="113">
        <f>AVERAGE(AP$5:AP766)</f>
        <v>64129.652230971129</v>
      </c>
      <c r="BA766" s="113">
        <f>AVERAGE(AQ$5:AQ766)</f>
        <v>203308.61548556431</v>
      </c>
      <c r="BB766" s="118">
        <f>AVERAGE($AT$5:AT766)</f>
        <v>0.97707786526684248</v>
      </c>
    </row>
    <row r="767" spans="1:59" x14ac:dyDescent="0.25">
      <c r="A767" s="116">
        <v>763</v>
      </c>
      <c r="B767" s="116">
        <v>527</v>
      </c>
      <c r="C767" s="116">
        <v>42</v>
      </c>
      <c r="D767" s="116">
        <v>42</v>
      </c>
      <c r="E767" s="117">
        <v>4870.0628511740306</v>
      </c>
      <c r="F767" s="116">
        <v>440</v>
      </c>
      <c r="G767" s="116">
        <v>0</v>
      </c>
      <c r="H767" s="117">
        <v>219560</v>
      </c>
      <c r="I767" s="117">
        <v>64000</v>
      </c>
      <c r="J767" s="117">
        <v>159760</v>
      </c>
      <c r="K767" s="116" t="s">
        <v>123</v>
      </c>
      <c r="L767" s="116" t="s">
        <v>123</v>
      </c>
      <c r="M767" s="120">
        <v>0.97777777777777775</v>
      </c>
      <c r="N767" s="126"/>
      <c r="O767" s="126"/>
      <c r="P767" s="112">
        <f>AVERAGE($F$5:F767)</f>
        <v>436.39318479685454</v>
      </c>
      <c r="Q767" s="112">
        <f>AVERAGE(G$5:G767)</f>
        <v>5.3735255570117955E-2</v>
      </c>
      <c r="R767" s="113">
        <f>AVERAGE(H$5:H767)</f>
        <v>217760.1992136304</v>
      </c>
      <c r="S767" s="113">
        <f>AVERAGE(I$5:I767)</f>
        <v>63666.132372214939</v>
      </c>
      <c r="T767" s="113">
        <f>AVERAGE(J$5:J767)</f>
        <v>158649.374836173</v>
      </c>
      <c r="U767" s="118">
        <f>AVERAGE($M$5:M767)</f>
        <v>0.96976263288189768</v>
      </c>
      <c r="AH767" s="116">
        <v>763</v>
      </c>
      <c r="AI767" s="116">
        <v>504</v>
      </c>
      <c r="AJ767" s="116">
        <v>40</v>
      </c>
      <c r="AK767" s="116">
        <v>38</v>
      </c>
      <c r="AL767" s="117">
        <v>2204.6544682470389</v>
      </c>
      <c r="AM767" s="116">
        <v>444</v>
      </c>
      <c r="AN767" s="116">
        <v>0</v>
      </c>
      <c r="AO767" s="117">
        <v>265956</v>
      </c>
      <c r="AP767" s="117">
        <v>64400</v>
      </c>
      <c r="AQ767" s="117">
        <v>205356</v>
      </c>
      <c r="AR767" s="116" t="s">
        <v>123</v>
      </c>
      <c r="AS767" s="116" t="s">
        <v>123</v>
      </c>
      <c r="AT767" s="120">
        <v>0.98666666666666669</v>
      </c>
      <c r="AU767" s="126"/>
      <c r="AV767" s="126"/>
      <c r="AW767" s="112">
        <f>AVERAGE(AM$5:AM767)</f>
        <v>439.69069462647445</v>
      </c>
      <c r="AX767" s="112">
        <f>AVERAGE(AN$5:AN767)</f>
        <v>0.26867627785058978</v>
      </c>
      <c r="AY767" s="113">
        <f>AVERAGE(AO$5:AO767)</f>
        <v>263374.72608125821</v>
      </c>
      <c r="AZ767" s="113">
        <f>AVERAGE(AP$5:AP767)</f>
        <v>64130.006553079947</v>
      </c>
      <c r="BA767" s="113">
        <f>AVERAGE(AQ$5:AQ767)</f>
        <v>203311.29882044561</v>
      </c>
      <c r="BB767" s="118">
        <f>AVERAGE($AT$5:AT767)</f>
        <v>0.97709043250327743</v>
      </c>
      <c r="BC767" s="6"/>
      <c r="BD767" s="6"/>
      <c r="BE767" s="6"/>
      <c r="BF767" s="6"/>
      <c r="BG767" s="6"/>
    </row>
    <row r="768" spans="1:59" x14ac:dyDescent="0.25">
      <c r="A768" s="116">
        <v>764</v>
      </c>
      <c r="B768" s="116">
        <v>606</v>
      </c>
      <c r="C768" s="116">
        <v>28</v>
      </c>
      <c r="D768" s="116">
        <v>55</v>
      </c>
      <c r="E768" s="117">
        <v>3574.4037245041018</v>
      </c>
      <c r="F768" s="116">
        <v>427</v>
      </c>
      <c r="G768" s="116">
        <v>0</v>
      </c>
      <c r="H768" s="117">
        <v>213073</v>
      </c>
      <c r="I768" s="117">
        <v>62700</v>
      </c>
      <c r="J768" s="117">
        <v>155873</v>
      </c>
      <c r="K768" s="116" t="s">
        <v>123</v>
      </c>
      <c r="L768" s="116" t="s">
        <v>123</v>
      </c>
      <c r="M768" s="120">
        <v>0.94888888888888889</v>
      </c>
      <c r="N768" s="126"/>
      <c r="O768" s="126"/>
      <c r="P768" s="112">
        <f>AVERAGE($F$5:F768)</f>
        <v>436.38089005235599</v>
      </c>
      <c r="Q768" s="112">
        <f>AVERAGE(G$5:G768)</f>
        <v>5.3664921465968587E-2</v>
      </c>
      <c r="R768" s="113">
        <f>AVERAGE(H$5:H768)</f>
        <v>217754.06413612564</v>
      </c>
      <c r="S768" s="113">
        <f>AVERAGE(I$5:I768)</f>
        <v>63664.867801047119</v>
      </c>
      <c r="T768" s="113">
        <f>AVERAGE(J$5:J768)</f>
        <v>158645.74083769633</v>
      </c>
      <c r="U768" s="118">
        <f>AVERAGE($M$5:M768)</f>
        <v>0.9697353112274566</v>
      </c>
      <c r="AH768" s="116">
        <v>764</v>
      </c>
      <c r="AI768" s="116">
        <v>491</v>
      </c>
      <c r="AJ768" s="116">
        <v>34</v>
      </c>
      <c r="AK768" s="116">
        <v>29</v>
      </c>
      <c r="AL768" s="117">
        <v>4078.0068628582426</v>
      </c>
      <c r="AM768" s="116">
        <v>450</v>
      </c>
      <c r="AN768" s="116">
        <v>3</v>
      </c>
      <c r="AO768" s="117">
        <v>269550</v>
      </c>
      <c r="AP768" s="117">
        <v>66797</v>
      </c>
      <c r="AQ768" s="117">
        <v>205653</v>
      </c>
      <c r="AR768" s="116" t="s">
        <v>124</v>
      </c>
      <c r="AS768" s="116" t="s">
        <v>124</v>
      </c>
      <c r="AT768" s="120">
        <v>1</v>
      </c>
      <c r="AU768" s="126"/>
      <c r="AV768" s="126"/>
      <c r="AW768" s="112">
        <f>AVERAGE(AM$5:AM768)</f>
        <v>439.70418848167537</v>
      </c>
      <c r="AX768" s="112">
        <f>AVERAGE(AN$5:AN768)</f>
        <v>0.27225130890052357</v>
      </c>
      <c r="AY768" s="113">
        <f>AVERAGE(AO$5:AO768)</f>
        <v>263382.80890052358</v>
      </c>
      <c r="AZ768" s="113">
        <f>AVERAGE(AP$5:AP768)</f>
        <v>64133.497382198955</v>
      </c>
      <c r="BA768" s="113">
        <f>AVERAGE(AQ$5:AQ768)</f>
        <v>203314.36387434555</v>
      </c>
      <c r="BB768" s="118">
        <f>AVERAGE($AT$5:AT768)</f>
        <v>0.97712041884816836</v>
      </c>
      <c r="BC768" s="10"/>
      <c r="BD768" s="10"/>
      <c r="BE768" s="10"/>
      <c r="BF768" s="10"/>
      <c r="BG768" s="6"/>
    </row>
    <row r="769" spans="1:59" x14ac:dyDescent="0.25">
      <c r="A769" s="116">
        <v>765</v>
      </c>
      <c r="B769" s="116">
        <v>536</v>
      </c>
      <c r="C769" s="116">
        <v>36</v>
      </c>
      <c r="D769" s="116">
        <v>45</v>
      </c>
      <c r="E769" s="117">
        <v>3905.1386176825845</v>
      </c>
      <c r="F769" s="116">
        <v>437</v>
      </c>
      <c r="G769" s="116">
        <v>0</v>
      </c>
      <c r="H769" s="117">
        <v>218063</v>
      </c>
      <c r="I769" s="117">
        <v>63700</v>
      </c>
      <c r="J769" s="117">
        <v>158863</v>
      </c>
      <c r="K769" s="116" t="s">
        <v>123</v>
      </c>
      <c r="L769" s="116" t="s">
        <v>123</v>
      </c>
      <c r="M769" s="120">
        <v>0.97111111111111115</v>
      </c>
      <c r="N769" s="126"/>
      <c r="O769" s="126"/>
      <c r="P769" s="112">
        <f>AVERAGE($F$5:F769)</f>
        <v>436.38169934640524</v>
      </c>
      <c r="Q769" s="112">
        <f>AVERAGE(G$5:G769)</f>
        <v>5.3594771241830062E-2</v>
      </c>
      <c r="R769" s="113">
        <f>AVERAGE(H$5:H769)</f>
        <v>217754.4679738562</v>
      </c>
      <c r="S769" s="113">
        <f>AVERAGE(I$5:I769)</f>
        <v>63664.913725490194</v>
      </c>
      <c r="T769" s="113">
        <f>AVERAGE(J$5:J769)</f>
        <v>158646.02483660131</v>
      </c>
      <c r="U769" s="118">
        <f>AVERAGE($M$5:M769)</f>
        <v>0.96973710965867699</v>
      </c>
      <c r="AH769" s="116">
        <v>765</v>
      </c>
      <c r="AI769" s="116">
        <v>518</v>
      </c>
      <c r="AJ769" s="116">
        <v>35</v>
      </c>
      <c r="AK769" s="116">
        <v>48</v>
      </c>
      <c r="AL769" s="117">
        <v>3158.1732260832987</v>
      </c>
      <c r="AM769" s="116">
        <v>434</v>
      </c>
      <c r="AN769" s="116">
        <v>0</v>
      </c>
      <c r="AO769" s="117">
        <v>259966</v>
      </c>
      <c r="AP769" s="117">
        <v>63400</v>
      </c>
      <c r="AQ769" s="117">
        <v>201366</v>
      </c>
      <c r="AR769" s="116" t="s">
        <v>123</v>
      </c>
      <c r="AS769" s="116" t="s">
        <v>123</v>
      </c>
      <c r="AT769" s="120">
        <v>0.96444444444444444</v>
      </c>
      <c r="AU769" s="126"/>
      <c r="AV769" s="126"/>
      <c r="AW769" s="112">
        <f>AVERAGE(AM$5:AM769)</f>
        <v>439.69673202614376</v>
      </c>
      <c r="AX769" s="112">
        <f>AVERAGE(AN$5:AN769)</f>
        <v>0.27189542483660128</v>
      </c>
      <c r="AY769" s="113">
        <f>AVERAGE(AO$5:AO769)</f>
        <v>263378.34248366015</v>
      </c>
      <c r="AZ769" s="113">
        <f>AVERAGE(AP$5:AP769)</f>
        <v>64132.538562091504</v>
      </c>
      <c r="BA769" s="113">
        <f>AVERAGE(AQ$5:AQ769)</f>
        <v>203311.81699346405</v>
      </c>
      <c r="BB769" s="118">
        <f>AVERAGE($AT$5:AT769)</f>
        <v>0.9771038489469871</v>
      </c>
      <c r="BC769" s="6"/>
      <c r="BD769" s="6"/>
      <c r="BE769" s="6"/>
      <c r="BF769" s="6"/>
      <c r="BG769" s="10"/>
    </row>
    <row r="770" spans="1:59" x14ac:dyDescent="0.25">
      <c r="A770" s="116">
        <v>766</v>
      </c>
      <c r="B770" s="116">
        <v>478</v>
      </c>
      <c r="C770" s="116">
        <v>32</v>
      </c>
      <c r="D770" s="116">
        <v>45</v>
      </c>
      <c r="E770" s="117">
        <v>2517.4416713802375</v>
      </c>
      <c r="F770" s="116">
        <v>437</v>
      </c>
      <c r="G770" s="116">
        <v>0</v>
      </c>
      <c r="H770" s="117">
        <v>218063</v>
      </c>
      <c r="I770" s="117">
        <v>63700</v>
      </c>
      <c r="J770" s="117">
        <v>158863</v>
      </c>
      <c r="K770" s="116" t="s">
        <v>123</v>
      </c>
      <c r="L770" s="116" t="s">
        <v>123</v>
      </c>
      <c r="M770" s="120">
        <v>0.97111111111111115</v>
      </c>
      <c r="N770" s="126"/>
      <c r="O770" s="126"/>
      <c r="P770" s="112">
        <f>AVERAGE($F$5:F770)</f>
        <v>436.38250652741516</v>
      </c>
      <c r="Q770" s="112">
        <f>AVERAGE(G$5:G770)</f>
        <v>5.3524804177545689E-2</v>
      </c>
      <c r="R770" s="113">
        <f>AVERAGE(H$5:H770)</f>
        <v>217754.87075718015</v>
      </c>
      <c r="S770" s="113">
        <f>AVERAGE(I$5:I770)</f>
        <v>63664.959530026106</v>
      </c>
      <c r="T770" s="113">
        <f>AVERAGE(J$5:J770)</f>
        <v>158646.30809399477</v>
      </c>
      <c r="U770" s="118">
        <f>AVERAGE($M$5:M770)</f>
        <v>0.96973890339425461</v>
      </c>
      <c r="AH770" s="116">
        <v>766</v>
      </c>
      <c r="AI770" s="116">
        <v>502</v>
      </c>
      <c r="AJ770" s="116">
        <v>40</v>
      </c>
      <c r="AK770" s="116">
        <v>44</v>
      </c>
      <c r="AL770" s="117">
        <v>2109.762770889462</v>
      </c>
      <c r="AM770" s="116">
        <v>438</v>
      </c>
      <c r="AN770" s="116">
        <v>0</v>
      </c>
      <c r="AO770" s="117">
        <v>262362</v>
      </c>
      <c r="AP770" s="117">
        <v>63800</v>
      </c>
      <c r="AQ770" s="117">
        <v>202962</v>
      </c>
      <c r="AR770" s="116" t="s">
        <v>123</v>
      </c>
      <c r="AS770" s="116" t="s">
        <v>123</v>
      </c>
      <c r="AT770" s="120">
        <v>0.97333333333333338</v>
      </c>
      <c r="AU770" s="126"/>
      <c r="AV770" s="126"/>
      <c r="AW770" s="112">
        <f>AVERAGE(AM$5:AM770)</f>
        <v>439.69451697127937</v>
      </c>
      <c r="AX770" s="112">
        <f>AVERAGE(AN$5:AN770)</f>
        <v>0.27154046997389036</v>
      </c>
      <c r="AY770" s="113">
        <f>AVERAGE(AO$5:AO770)</f>
        <v>263377.01566579635</v>
      </c>
      <c r="AZ770" s="113">
        <f>AVERAGE(AP$5:AP770)</f>
        <v>64132.104438642295</v>
      </c>
      <c r="BA770" s="113">
        <f>AVERAGE(AQ$5:AQ770)</f>
        <v>203311.36031331593</v>
      </c>
      <c r="BB770" s="118">
        <f>AVERAGE($AT$5:AT770)</f>
        <v>0.97709892660284392</v>
      </c>
    </row>
    <row r="771" spans="1:59" x14ac:dyDescent="0.25">
      <c r="A771" s="116">
        <v>767</v>
      </c>
      <c r="B771" s="116">
        <v>531</v>
      </c>
      <c r="C771" s="116">
        <v>42</v>
      </c>
      <c r="D771" s="116">
        <v>46</v>
      </c>
      <c r="E771" s="117">
        <v>3395.9577600894354</v>
      </c>
      <c r="F771" s="116">
        <v>436</v>
      </c>
      <c r="G771" s="116">
        <v>0</v>
      </c>
      <c r="H771" s="117">
        <v>217564</v>
      </c>
      <c r="I771" s="117">
        <v>63600</v>
      </c>
      <c r="J771" s="117">
        <v>158564</v>
      </c>
      <c r="K771" s="116" t="s">
        <v>123</v>
      </c>
      <c r="L771" s="116" t="s">
        <v>123</v>
      </c>
      <c r="M771" s="120">
        <v>0.96888888888888891</v>
      </c>
      <c r="N771" s="126"/>
      <c r="O771" s="126"/>
      <c r="P771" s="112">
        <f>AVERAGE($F$5:F771)</f>
        <v>436.38200782268581</v>
      </c>
      <c r="Q771" s="112">
        <f>AVERAGE(G$5:G771)</f>
        <v>5.3455019556714473E-2</v>
      </c>
      <c r="R771" s="113">
        <f>AVERAGE(H$5:H771)</f>
        <v>217754.62190352022</v>
      </c>
      <c r="S771" s="113">
        <f>AVERAGE(I$5:I771)</f>
        <v>63664.874837027382</v>
      </c>
      <c r="T771" s="113">
        <f>AVERAGE(J$5:J771)</f>
        <v>158646.20078226857</v>
      </c>
      <c r="U771" s="118">
        <f>AVERAGE($M$5:M771)</f>
        <v>0.9697377951615227</v>
      </c>
      <c r="AH771" s="116">
        <v>767</v>
      </c>
      <c r="AI771" s="116">
        <v>468</v>
      </c>
      <c r="AJ771" s="116">
        <v>37</v>
      </c>
      <c r="AK771" s="116">
        <v>38</v>
      </c>
      <c r="AL771" s="117">
        <v>4820.4480570826445</v>
      </c>
      <c r="AM771" s="116">
        <v>444</v>
      </c>
      <c r="AN771" s="116">
        <v>0</v>
      </c>
      <c r="AO771" s="117">
        <v>265956</v>
      </c>
      <c r="AP771" s="117">
        <v>64400</v>
      </c>
      <c r="AQ771" s="117">
        <v>205356</v>
      </c>
      <c r="AR771" s="116" t="s">
        <v>123</v>
      </c>
      <c r="AS771" s="116" t="s">
        <v>123</v>
      </c>
      <c r="AT771" s="120">
        <v>0.98666666666666669</v>
      </c>
      <c r="AU771" s="126"/>
      <c r="AV771" s="126"/>
      <c r="AW771" s="112">
        <f>AVERAGE(AM$5:AM771)</f>
        <v>439.7001303780965</v>
      </c>
      <c r="AX771" s="112">
        <f>AVERAGE(AN$5:AN771)</f>
        <v>0.2711864406779661</v>
      </c>
      <c r="AY771" s="113">
        <f>AVERAGE(AO$5:AO771)</f>
        <v>263380.37809647981</v>
      </c>
      <c r="AZ771" s="113">
        <f>AVERAGE(AP$5:AP771)</f>
        <v>64132.453715775751</v>
      </c>
      <c r="BA771" s="113">
        <f>AVERAGE(AQ$5:AQ771)</f>
        <v>203314.0260756193</v>
      </c>
      <c r="BB771" s="118">
        <f>AVERAGE($AT$5:AT771)</f>
        <v>0.97711140084021531</v>
      </c>
      <c r="BC771" s="6"/>
      <c r="BD771" s="6"/>
      <c r="BE771" s="6"/>
      <c r="BF771" s="6"/>
      <c r="BG771" s="6"/>
    </row>
    <row r="772" spans="1:59" x14ac:dyDescent="0.25">
      <c r="A772" s="116">
        <v>768</v>
      </c>
      <c r="B772" s="116">
        <v>574</v>
      </c>
      <c r="C772" s="116">
        <v>45</v>
      </c>
      <c r="D772" s="116">
        <v>48</v>
      </c>
      <c r="E772" s="117">
        <v>2918.9859900021365</v>
      </c>
      <c r="F772" s="116">
        <v>434</v>
      </c>
      <c r="G772" s="116">
        <v>0</v>
      </c>
      <c r="H772" s="117">
        <v>216566</v>
      </c>
      <c r="I772" s="117">
        <v>63400</v>
      </c>
      <c r="J772" s="117">
        <v>157966</v>
      </c>
      <c r="K772" s="116" t="s">
        <v>123</v>
      </c>
      <c r="L772" s="116" t="s">
        <v>123</v>
      </c>
      <c r="M772" s="120">
        <v>0.96444444444444444</v>
      </c>
      <c r="N772" s="126"/>
      <c r="O772" s="126"/>
      <c r="P772" s="112">
        <f>AVERAGE($F$5:F772)</f>
        <v>436.37890625</v>
      </c>
      <c r="Q772" s="112">
        <f>AVERAGE(G$5:G772)</f>
        <v>5.3385416666666664E-2</v>
      </c>
      <c r="R772" s="113">
        <f>AVERAGE(H$5:H772)</f>
        <v>217753.07421875</v>
      </c>
      <c r="S772" s="113">
        <f>AVERAGE(I$5:I772)</f>
        <v>63664.529947916664</v>
      </c>
      <c r="T772" s="113">
        <f>AVERAGE(J$5:J772)</f>
        <v>158645.31510416666</v>
      </c>
      <c r="U772" s="118">
        <f>AVERAGE($M$5:M772)</f>
        <v>0.9697309027777764</v>
      </c>
      <c r="AH772" s="116">
        <v>768</v>
      </c>
      <c r="AI772" s="116">
        <v>521</v>
      </c>
      <c r="AJ772" s="116">
        <v>50</v>
      </c>
      <c r="AK772" s="116">
        <v>44</v>
      </c>
      <c r="AL772" s="117">
        <v>3820.5938494232832</v>
      </c>
      <c r="AM772" s="116">
        <v>438</v>
      </c>
      <c r="AN772" s="116">
        <v>0</v>
      </c>
      <c r="AO772" s="117">
        <v>262362</v>
      </c>
      <c r="AP772" s="117">
        <v>63800</v>
      </c>
      <c r="AQ772" s="117">
        <v>202962</v>
      </c>
      <c r="AR772" s="116" t="s">
        <v>123</v>
      </c>
      <c r="AS772" s="116" t="s">
        <v>123</v>
      </c>
      <c r="AT772" s="120">
        <v>0.97333333333333338</v>
      </c>
      <c r="AU772" s="126"/>
      <c r="AV772" s="126"/>
      <c r="AW772" s="112">
        <f>AVERAGE(AM$5:AM772)</f>
        <v>439.69791666666669</v>
      </c>
      <c r="AX772" s="112">
        <f>AVERAGE(AN$5:AN772)</f>
        <v>0.27083333333333331</v>
      </c>
      <c r="AY772" s="113">
        <f>AVERAGE(AO$5:AO772)</f>
        <v>263379.05208333331</v>
      </c>
      <c r="AZ772" s="113">
        <f>AVERAGE(AP$5:AP772)</f>
        <v>64132.020833333336</v>
      </c>
      <c r="BA772" s="113">
        <f>AVERAGE(AQ$5:AQ772)</f>
        <v>203313.56770833334</v>
      </c>
      <c r="BB772" s="118">
        <f>AVERAGE($AT$5:AT772)</f>
        <v>0.97710648148148238</v>
      </c>
      <c r="BC772" s="10"/>
      <c r="BD772" s="10"/>
      <c r="BE772" s="10"/>
      <c r="BF772" s="10"/>
      <c r="BG772" s="6"/>
    </row>
    <row r="773" spans="1:59" x14ac:dyDescent="0.25">
      <c r="A773" s="116">
        <v>769</v>
      </c>
      <c r="B773" s="116">
        <v>547</v>
      </c>
      <c r="C773" s="116">
        <v>44</v>
      </c>
      <c r="D773" s="116">
        <v>51</v>
      </c>
      <c r="E773" s="117">
        <v>4645.2748302253167</v>
      </c>
      <c r="F773" s="116">
        <v>431</v>
      </c>
      <c r="G773" s="116">
        <v>0</v>
      </c>
      <c r="H773" s="117">
        <v>215069</v>
      </c>
      <c r="I773" s="117">
        <v>63100</v>
      </c>
      <c r="J773" s="117">
        <v>157069</v>
      </c>
      <c r="K773" s="116" t="s">
        <v>123</v>
      </c>
      <c r="L773" s="116" t="s">
        <v>123</v>
      </c>
      <c r="M773" s="120">
        <v>0.95777777777777773</v>
      </c>
      <c r="N773" s="126"/>
      <c r="O773" s="126"/>
      <c r="P773" s="112">
        <f>AVERAGE($F$5:F773)</f>
        <v>436.37191157347206</v>
      </c>
      <c r="Q773" s="112">
        <f>AVERAGE(G$5:G773)</f>
        <v>5.3315994798439535E-2</v>
      </c>
      <c r="R773" s="113">
        <f>AVERAGE(H$5:H773)</f>
        <v>217749.58387516256</v>
      </c>
      <c r="S773" s="113">
        <f>AVERAGE(I$5:I773)</f>
        <v>63663.795838751626</v>
      </c>
      <c r="T773" s="113">
        <f>AVERAGE(J$5:J773)</f>
        <v>158643.26527958387</v>
      </c>
      <c r="U773" s="118">
        <f>AVERAGE($M$5:M773)</f>
        <v>0.96971535905215878</v>
      </c>
      <c r="AH773" s="116">
        <v>769</v>
      </c>
      <c r="AI773" s="116">
        <v>516</v>
      </c>
      <c r="AJ773" s="116">
        <v>40</v>
      </c>
      <c r="AK773" s="116">
        <v>44</v>
      </c>
      <c r="AL773" s="117">
        <v>4800.0572965896727</v>
      </c>
      <c r="AM773" s="116">
        <v>438</v>
      </c>
      <c r="AN773" s="116">
        <v>0</v>
      </c>
      <c r="AO773" s="117">
        <v>262362</v>
      </c>
      <c r="AP773" s="117">
        <v>63800</v>
      </c>
      <c r="AQ773" s="117">
        <v>202962</v>
      </c>
      <c r="AR773" s="116" t="s">
        <v>123</v>
      </c>
      <c r="AS773" s="116" t="s">
        <v>123</v>
      </c>
      <c r="AT773" s="120">
        <v>0.97333333333333338</v>
      </c>
      <c r="AU773" s="126"/>
      <c r="AV773" s="126"/>
      <c r="AW773" s="112">
        <f>AVERAGE(AM$5:AM773)</f>
        <v>439.69570871261379</v>
      </c>
      <c r="AX773" s="112">
        <f>AVERAGE(AN$5:AN773)</f>
        <v>0.270481144343303</v>
      </c>
      <c r="AY773" s="113">
        <f>AVERAGE(AO$5:AO773)</f>
        <v>263377.72951885563</v>
      </c>
      <c r="AZ773" s="113">
        <f>AVERAGE(AP$5:AP773)</f>
        <v>64131.589076723016</v>
      </c>
      <c r="BA773" s="113">
        <f>AVERAGE(AQ$5:AQ773)</f>
        <v>203313.11053315995</v>
      </c>
      <c r="BB773" s="118">
        <f>AVERAGE($AT$5:AT773)</f>
        <v>0.97710157491692051</v>
      </c>
      <c r="BC773" s="6"/>
      <c r="BD773" s="6"/>
      <c r="BE773" s="6"/>
      <c r="BF773" s="6"/>
      <c r="BG773" s="10"/>
    </row>
    <row r="774" spans="1:59" x14ac:dyDescent="0.25">
      <c r="A774" s="116">
        <v>770</v>
      </c>
      <c r="B774" s="116">
        <v>612</v>
      </c>
      <c r="C774" s="116">
        <v>37</v>
      </c>
      <c r="D774" s="116">
        <v>43</v>
      </c>
      <c r="E774" s="117">
        <v>3613.6106162921492</v>
      </c>
      <c r="F774" s="116">
        <v>439</v>
      </c>
      <c r="G774" s="116">
        <v>0</v>
      </c>
      <c r="H774" s="117">
        <v>219061</v>
      </c>
      <c r="I774" s="117">
        <v>63900</v>
      </c>
      <c r="J774" s="117">
        <v>159461</v>
      </c>
      <c r="K774" s="116" t="s">
        <v>123</v>
      </c>
      <c r="L774" s="116" t="s">
        <v>123</v>
      </c>
      <c r="M774" s="120">
        <v>0.97555555555555551</v>
      </c>
      <c r="N774" s="126"/>
      <c r="O774" s="126"/>
      <c r="P774" s="112">
        <f>AVERAGE($F$5:F774)</f>
        <v>436.37532467532469</v>
      </c>
      <c r="Q774" s="112">
        <f>AVERAGE(G$5:G774)</f>
        <v>5.3246753246753244E-2</v>
      </c>
      <c r="R774" s="113">
        <f>AVERAGE(H$5:H774)</f>
        <v>217751.28701298701</v>
      </c>
      <c r="S774" s="113">
        <f>AVERAGE(I$5:I774)</f>
        <v>63664.102597402598</v>
      </c>
      <c r="T774" s="113">
        <f>AVERAGE(J$5:J774)</f>
        <v>158644.32727272727</v>
      </c>
      <c r="U774" s="118">
        <f>AVERAGE($M$5:M774)</f>
        <v>0.96972294372294232</v>
      </c>
      <c r="AH774" s="116">
        <v>770</v>
      </c>
      <c r="AI774" s="116">
        <v>445</v>
      </c>
      <c r="AJ774" s="116">
        <v>28</v>
      </c>
      <c r="AK774" s="116">
        <v>40</v>
      </c>
      <c r="AL774" s="117">
        <v>2111.2857397404064</v>
      </c>
      <c r="AM774" s="116">
        <v>433</v>
      </c>
      <c r="AN774" s="116">
        <v>0</v>
      </c>
      <c r="AO774" s="117">
        <v>259367</v>
      </c>
      <c r="AP774" s="117">
        <v>63300</v>
      </c>
      <c r="AQ774" s="117">
        <v>200067</v>
      </c>
      <c r="AR774" s="116" t="s">
        <v>123</v>
      </c>
      <c r="AS774" s="116" t="s">
        <v>123</v>
      </c>
      <c r="AT774" s="120">
        <v>0.9622222222222222</v>
      </c>
      <c r="AU774" s="126"/>
      <c r="AV774" s="126"/>
      <c r="AW774" s="112">
        <f>AVERAGE(AM$5:AM774)</f>
        <v>439.68701298701296</v>
      </c>
      <c r="AX774" s="112">
        <f>AVERAGE(AN$5:AN774)</f>
        <v>0.27012987012987011</v>
      </c>
      <c r="AY774" s="113">
        <f>AVERAGE(AO$5:AO774)</f>
        <v>263372.52077922079</v>
      </c>
      <c r="AZ774" s="113">
        <f>AVERAGE(AP$5:AP774)</f>
        <v>64130.509090909094</v>
      </c>
      <c r="BA774" s="113">
        <f>AVERAGE(AQ$5:AQ774)</f>
        <v>203308.89480519481</v>
      </c>
      <c r="BB774" s="118">
        <f>AVERAGE($AT$5:AT774)</f>
        <v>0.977082251082252</v>
      </c>
    </row>
    <row r="775" spans="1:59" x14ac:dyDescent="0.25">
      <c r="A775" s="116">
        <v>771</v>
      </c>
      <c r="B775" s="116">
        <v>585</v>
      </c>
      <c r="C775" s="116">
        <v>33</v>
      </c>
      <c r="D775" s="116">
        <v>47</v>
      </c>
      <c r="E775" s="117">
        <v>2745.6403242498973</v>
      </c>
      <c r="F775" s="116">
        <v>435</v>
      </c>
      <c r="G775" s="116">
        <v>0</v>
      </c>
      <c r="H775" s="117">
        <v>217065</v>
      </c>
      <c r="I775" s="117">
        <v>63500</v>
      </c>
      <c r="J775" s="117">
        <v>158265</v>
      </c>
      <c r="K775" s="116" t="s">
        <v>123</v>
      </c>
      <c r="L775" s="116" t="s">
        <v>123</v>
      </c>
      <c r="M775" s="120">
        <v>0.96666666666666667</v>
      </c>
      <c r="N775" s="126"/>
      <c r="O775" s="126"/>
      <c r="P775" s="112">
        <f>AVERAGE($F$5:F775)</f>
        <v>436.37354085603113</v>
      </c>
      <c r="Q775" s="112">
        <f>AVERAGE(G$5:G775)</f>
        <v>5.3177691309987028E-2</v>
      </c>
      <c r="R775" s="113">
        <f>AVERAGE(H$5:H775)</f>
        <v>217750.39688715953</v>
      </c>
      <c r="S775" s="113">
        <f>AVERAGE(I$5:I775)</f>
        <v>63663.889753566793</v>
      </c>
      <c r="T775" s="113">
        <f>AVERAGE(J$5:J775)</f>
        <v>158643.83527885863</v>
      </c>
      <c r="U775" s="118">
        <f>AVERAGE($M$5:M775)</f>
        <v>0.96971897968006782</v>
      </c>
      <c r="AH775" s="116">
        <v>771</v>
      </c>
      <c r="AI775" s="116">
        <v>624</v>
      </c>
      <c r="AJ775" s="116">
        <v>31</v>
      </c>
      <c r="AK775" s="116">
        <v>47</v>
      </c>
      <c r="AL775" s="117">
        <v>2432.4439325480266</v>
      </c>
      <c r="AM775" s="116">
        <v>435</v>
      </c>
      <c r="AN775" s="116">
        <v>0</v>
      </c>
      <c r="AO775" s="117">
        <v>260565</v>
      </c>
      <c r="AP775" s="117">
        <v>63500</v>
      </c>
      <c r="AQ775" s="117">
        <v>201765</v>
      </c>
      <c r="AR775" s="116" t="s">
        <v>123</v>
      </c>
      <c r="AS775" s="116" t="s">
        <v>123</v>
      </c>
      <c r="AT775" s="120">
        <v>0.96666666666666667</v>
      </c>
      <c r="AU775" s="126"/>
      <c r="AV775" s="126"/>
      <c r="AW775" s="112">
        <f>AVERAGE(AM$5:AM775)</f>
        <v>439.68093385214007</v>
      </c>
      <c r="AX775" s="112">
        <f>AVERAGE(AN$5:AN775)</f>
        <v>0.26977950713359272</v>
      </c>
      <c r="AY775" s="113">
        <f>AVERAGE(AO$5:AO775)</f>
        <v>263368.87937743193</v>
      </c>
      <c r="AZ775" s="113">
        <f>AVERAGE(AP$5:AP775)</f>
        <v>64129.691309987029</v>
      </c>
      <c r="BA775" s="113">
        <f>AVERAGE(AQ$5:AQ775)</f>
        <v>203306.89234760051</v>
      </c>
      <c r="BB775" s="118">
        <f>AVERAGE($AT$5:AT775)</f>
        <v>0.97706874189364556</v>
      </c>
      <c r="BC775" s="6"/>
      <c r="BD775" s="6"/>
      <c r="BE775" s="6"/>
      <c r="BF775" s="6"/>
      <c r="BG775" s="6"/>
    </row>
    <row r="776" spans="1:59" x14ac:dyDescent="0.25">
      <c r="A776" s="116">
        <v>772</v>
      </c>
      <c r="B776" s="116">
        <v>563</v>
      </c>
      <c r="C776" s="116">
        <v>25</v>
      </c>
      <c r="D776" s="116">
        <v>43</v>
      </c>
      <c r="E776" s="117">
        <v>4971.3472992656107</v>
      </c>
      <c r="F776" s="116">
        <v>439</v>
      </c>
      <c r="G776" s="116">
        <v>0</v>
      </c>
      <c r="H776" s="117">
        <v>219061</v>
      </c>
      <c r="I776" s="117">
        <v>63900</v>
      </c>
      <c r="J776" s="117">
        <v>159461</v>
      </c>
      <c r="K776" s="116" t="s">
        <v>123</v>
      </c>
      <c r="L776" s="116" t="s">
        <v>123</v>
      </c>
      <c r="M776" s="120">
        <v>0.97555555555555551</v>
      </c>
      <c r="N776" s="126"/>
      <c r="O776" s="126"/>
      <c r="P776" s="112">
        <f>AVERAGE($F$5:F776)</f>
        <v>436.37694300518137</v>
      </c>
      <c r="Q776" s="112">
        <f>AVERAGE(G$5:G776)</f>
        <v>5.3108808290155442E-2</v>
      </c>
      <c r="R776" s="113">
        <f>AVERAGE(H$5:H776)</f>
        <v>217752.0945595855</v>
      </c>
      <c r="S776" s="113">
        <f>AVERAGE(I$5:I776)</f>
        <v>63664.195595854922</v>
      </c>
      <c r="T776" s="113">
        <f>AVERAGE(J$5:J776)</f>
        <v>158644.89378238341</v>
      </c>
      <c r="U776" s="118">
        <f>AVERAGE($M$5:M776)</f>
        <v>0.96972654001151271</v>
      </c>
      <c r="AH776" s="116">
        <v>772</v>
      </c>
      <c r="AI776" s="116">
        <v>542</v>
      </c>
      <c r="AJ776" s="116">
        <v>39</v>
      </c>
      <c r="AK776" s="116">
        <v>45</v>
      </c>
      <c r="AL776" s="117">
        <v>3873.4840633089516</v>
      </c>
      <c r="AM776" s="116">
        <v>437</v>
      </c>
      <c r="AN776" s="116">
        <v>0</v>
      </c>
      <c r="AO776" s="117">
        <v>261763</v>
      </c>
      <c r="AP776" s="117">
        <v>63700</v>
      </c>
      <c r="AQ776" s="117">
        <v>202563</v>
      </c>
      <c r="AR776" s="116" t="s">
        <v>123</v>
      </c>
      <c r="AS776" s="116" t="s">
        <v>123</v>
      </c>
      <c r="AT776" s="120">
        <v>0.97111111111111115</v>
      </c>
      <c r="AU776" s="126"/>
      <c r="AV776" s="126"/>
      <c r="AW776" s="112">
        <f>AVERAGE(AM$5:AM776)</f>
        <v>439.67746113989637</v>
      </c>
      <c r="AX776" s="112">
        <f>AVERAGE(AN$5:AN776)</f>
        <v>0.26943005181347152</v>
      </c>
      <c r="AY776" s="113">
        <f>AVERAGE(AO$5:AO776)</f>
        <v>263366.79922279791</v>
      </c>
      <c r="AZ776" s="113">
        <f>AVERAGE(AP$5:AP776)</f>
        <v>64129.13471502591</v>
      </c>
      <c r="BA776" s="113">
        <f>AVERAGE(AQ$5:AQ776)</f>
        <v>203305.92875647667</v>
      </c>
      <c r="BB776" s="118">
        <f>AVERAGE($AT$5:AT776)</f>
        <v>0.97706102475532619</v>
      </c>
      <c r="BC776" s="10"/>
      <c r="BD776" s="10"/>
      <c r="BE776" s="10"/>
      <c r="BF776" s="10"/>
      <c r="BG776" s="6"/>
    </row>
    <row r="777" spans="1:59" x14ac:dyDescent="0.25">
      <c r="A777" s="116">
        <v>773</v>
      </c>
      <c r="B777" s="116">
        <v>536</v>
      </c>
      <c r="C777" s="116">
        <v>44</v>
      </c>
      <c r="D777" s="116">
        <v>44</v>
      </c>
      <c r="E777" s="117">
        <v>2958.4555896271081</v>
      </c>
      <c r="F777" s="116">
        <v>438</v>
      </c>
      <c r="G777" s="116">
        <v>0</v>
      </c>
      <c r="H777" s="117">
        <v>218562</v>
      </c>
      <c r="I777" s="117">
        <v>63800</v>
      </c>
      <c r="J777" s="117">
        <v>159162</v>
      </c>
      <c r="K777" s="116" t="s">
        <v>123</v>
      </c>
      <c r="L777" s="116" t="s">
        <v>123</v>
      </c>
      <c r="M777" s="120">
        <v>0.97333333333333338</v>
      </c>
      <c r="N777" s="126"/>
      <c r="O777" s="126"/>
      <c r="P777" s="112">
        <f>AVERAGE($F$5:F777)</f>
        <v>436.37904269081503</v>
      </c>
      <c r="Q777" s="112">
        <f>AVERAGE(G$5:G777)</f>
        <v>5.3040103492884863E-2</v>
      </c>
      <c r="R777" s="113">
        <f>AVERAGE(H$5:H777)</f>
        <v>217753.14230271667</v>
      </c>
      <c r="S777" s="113">
        <f>AVERAGE(I$5:I777)</f>
        <v>63664.371280724452</v>
      </c>
      <c r="T777" s="113">
        <f>AVERAGE(J$5:J777)</f>
        <v>158645.56274256145</v>
      </c>
      <c r="U777" s="118">
        <f>AVERAGE($M$5:M777)</f>
        <v>0.96973120597958751</v>
      </c>
      <c r="AH777" s="116">
        <v>773</v>
      </c>
      <c r="AI777" s="116">
        <v>526</v>
      </c>
      <c r="AJ777" s="116">
        <v>38</v>
      </c>
      <c r="AK777" s="116">
        <v>41</v>
      </c>
      <c r="AL777" s="117">
        <v>3282.0191800497059</v>
      </c>
      <c r="AM777" s="116">
        <v>441</v>
      </c>
      <c r="AN777" s="116">
        <v>0</v>
      </c>
      <c r="AO777" s="117">
        <v>264159</v>
      </c>
      <c r="AP777" s="117">
        <v>64100</v>
      </c>
      <c r="AQ777" s="117">
        <v>204159</v>
      </c>
      <c r="AR777" s="116" t="s">
        <v>123</v>
      </c>
      <c r="AS777" s="116" t="s">
        <v>123</v>
      </c>
      <c r="AT777" s="120">
        <v>0.98</v>
      </c>
      <c r="AU777" s="126"/>
      <c r="AV777" s="126"/>
      <c r="AW777" s="112">
        <f>AVERAGE(AM$5:AM777)</f>
        <v>439.67917205692106</v>
      </c>
      <c r="AX777" s="112">
        <f>AVERAGE(AN$5:AN777)</f>
        <v>0.26908150064683051</v>
      </c>
      <c r="AY777" s="113">
        <f>AVERAGE(AO$5:AO777)</f>
        <v>263367.82406209572</v>
      </c>
      <c r="AZ777" s="113">
        <f>AVERAGE(AP$5:AP777)</f>
        <v>64129.097024579562</v>
      </c>
      <c r="BA777" s="113">
        <f>AVERAGE(AQ$5:AQ777)</f>
        <v>203307.03234152653</v>
      </c>
      <c r="BB777" s="118">
        <f>AVERAGE($AT$5:AT777)</f>
        <v>0.97706482679315898</v>
      </c>
      <c r="BC777" s="6"/>
      <c r="BD777" s="6"/>
      <c r="BE777" s="6"/>
      <c r="BF777" s="6"/>
      <c r="BG777" s="10"/>
    </row>
    <row r="778" spans="1:59" x14ac:dyDescent="0.25">
      <c r="A778" s="116">
        <v>774</v>
      </c>
      <c r="B778" s="116">
        <v>568</v>
      </c>
      <c r="C778" s="116">
        <v>42</v>
      </c>
      <c r="D778" s="116">
        <v>48</v>
      </c>
      <c r="E778" s="117">
        <v>4759.6964230852</v>
      </c>
      <c r="F778" s="116">
        <v>434</v>
      </c>
      <c r="G778" s="116">
        <v>0</v>
      </c>
      <c r="H778" s="117">
        <v>216566</v>
      </c>
      <c r="I778" s="117">
        <v>63400</v>
      </c>
      <c r="J778" s="117">
        <v>157966</v>
      </c>
      <c r="K778" s="116" t="s">
        <v>123</v>
      </c>
      <c r="L778" s="116" t="s">
        <v>123</v>
      </c>
      <c r="M778" s="120">
        <v>0.96444444444444444</v>
      </c>
      <c r="N778" s="126"/>
      <c r="O778" s="126"/>
      <c r="P778" s="112">
        <f>AVERAGE($F$5:F778)</f>
        <v>436.37596899224809</v>
      </c>
      <c r="Q778" s="112">
        <f>AVERAGE(G$5:G778)</f>
        <v>5.2971576227390182E-2</v>
      </c>
      <c r="R778" s="113">
        <f>AVERAGE(H$5:H778)</f>
        <v>217751.60852713179</v>
      </c>
      <c r="S778" s="113">
        <f>AVERAGE(I$5:I778)</f>
        <v>63664.029715762277</v>
      </c>
      <c r="T778" s="113">
        <f>AVERAGE(J$5:J778)</f>
        <v>158644.68475452196</v>
      </c>
      <c r="U778" s="118">
        <f>AVERAGE($M$5:M778)</f>
        <v>0.96972437553832758</v>
      </c>
      <c r="AH778" s="116">
        <v>774</v>
      </c>
      <c r="AI778" s="116">
        <v>483</v>
      </c>
      <c r="AJ778" s="116">
        <v>50</v>
      </c>
      <c r="AK778" s="116">
        <v>50</v>
      </c>
      <c r="AL778" s="117">
        <v>4635.7029680238738</v>
      </c>
      <c r="AM778" s="116">
        <v>432</v>
      </c>
      <c r="AN778" s="116">
        <v>0</v>
      </c>
      <c r="AO778" s="117">
        <v>258768</v>
      </c>
      <c r="AP778" s="117">
        <v>63200</v>
      </c>
      <c r="AQ778" s="117">
        <v>200568</v>
      </c>
      <c r="AR778" s="116" t="s">
        <v>123</v>
      </c>
      <c r="AS778" s="116" t="s">
        <v>123</v>
      </c>
      <c r="AT778" s="120">
        <v>0.96</v>
      </c>
      <c r="AU778" s="126"/>
      <c r="AV778" s="126"/>
      <c r="AW778" s="112">
        <f>AVERAGE(AM$5:AM778)</f>
        <v>439.66925064599485</v>
      </c>
      <c r="AX778" s="112">
        <f>AVERAGE(AN$5:AN778)</f>
        <v>0.26873385012919898</v>
      </c>
      <c r="AY778" s="113">
        <f>AVERAGE(AO$5:AO778)</f>
        <v>263361.88113695092</v>
      </c>
      <c r="AZ778" s="113">
        <f>AVERAGE(AP$5:AP778)</f>
        <v>64127.896640826875</v>
      </c>
      <c r="BA778" s="113">
        <f>AVERAGE(AQ$5:AQ778)</f>
        <v>203303.49354005168</v>
      </c>
      <c r="BB778" s="118">
        <f>AVERAGE($AT$5:AT778)</f>
        <v>0.97704277921332283</v>
      </c>
    </row>
    <row r="779" spans="1:59" x14ac:dyDescent="0.25">
      <c r="A779" s="116">
        <v>775</v>
      </c>
      <c r="B779" s="116">
        <v>541</v>
      </c>
      <c r="C779" s="116">
        <v>48</v>
      </c>
      <c r="D779" s="116">
        <v>28</v>
      </c>
      <c r="E779" s="117">
        <v>3907.5071081990927</v>
      </c>
      <c r="F779" s="116">
        <v>450</v>
      </c>
      <c r="G779" s="116">
        <v>4</v>
      </c>
      <c r="H779" s="117">
        <v>224550</v>
      </c>
      <c r="I779" s="117">
        <v>66996</v>
      </c>
      <c r="J779" s="117">
        <v>160354</v>
      </c>
      <c r="K779" s="116" t="s">
        <v>124</v>
      </c>
      <c r="L779" s="116" t="s">
        <v>124</v>
      </c>
      <c r="M779" s="120">
        <v>1</v>
      </c>
      <c r="N779" s="126"/>
      <c r="O779" s="126"/>
      <c r="P779" s="112">
        <f>AVERAGE($F$5:F779)</f>
        <v>436.39354838709676</v>
      </c>
      <c r="Q779" s="112">
        <f>AVERAGE(G$5:G779)</f>
        <v>5.8064516129032261E-2</v>
      </c>
      <c r="R779" s="113">
        <f>AVERAGE(H$5:H779)</f>
        <v>217760.38064516129</v>
      </c>
      <c r="S779" s="113">
        <f>AVERAGE(I$5:I779)</f>
        <v>63668.329032258065</v>
      </c>
      <c r="T779" s="113">
        <f>AVERAGE(J$5:J779)</f>
        <v>158646.89032258064</v>
      </c>
      <c r="U779" s="118">
        <f>AVERAGE($M$5:M779)</f>
        <v>0.96976344086021371</v>
      </c>
      <c r="AH779" s="116">
        <v>775</v>
      </c>
      <c r="AI779" s="116">
        <v>550</v>
      </c>
      <c r="AJ779" s="116">
        <v>34</v>
      </c>
      <c r="AK779" s="116">
        <v>40</v>
      </c>
      <c r="AL779" s="117">
        <v>3004.4699859574653</v>
      </c>
      <c r="AM779" s="116">
        <v>442</v>
      </c>
      <c r="AN779" s="116">
        <v>0</v>
      </c>
      <c r="AO779" s="117">
        <v>264758</v>
      </c>
      <c r="AP779" s="117">
        <v>64200</v>
      </c>
      <c r="AQ779" s="117">
        <v>204558</v>
      </c>
      <c r="AR779" s="116" t="s">
        <v>123</v>
      </c>
      <c r="AS779" s="116" t="s">
        <v>123</v>
      </c>
      <c r="AT779" s="120">
        <v>0.98222222222222222</v>
      </c>
      <c r="AU779" s="126"/>
      <c r="AV779" s="126"/>
      <c r="AW779" s="112">
        <f>AVERAGE(AM$5:AM779)</f>
        <v>439.67225806451614</v>
      </c>
      <c r="AX779" s="112">
        <f>AVERAGE(AN$5:AN779)</f>
        <v>0.26838709677419353</v>
      </c>
      <c r="AY779" s="113">
        <f>AVERAGE(AO$5:AO779)</f>
        <v>263363.68258064514</v>
      </c>
      <c r="AZ779" s="113">
        <f>AVERAGE(AP$5:AP779)</f>
        <v>64127.989677419355</v>
      </c>
      <c r="BA779" s="113">
        <f>AVERAGE(AQ$5:AQ779)</f>
        <v>203305.1122580645</v>
      </c>
      <c r="BB779" s="118">
        <f>AVERAGE($AT$5:AT779)</f>
        <v>0.97704946236559242</v>
      </c>
      <c r="BC779" s="6"/>
      <c r="BD779" s="6"/>
      <c r="BE779" s="6"/>
      <c r="BF779" s="6"/>
      <c r="BG779" s="6"/>
    </row>
    <row r="780" spans="1:59" x14ac:dyDescent="0.25">
      <c r="A780" s="116">
        <v>776</v>
      </c>
      <c r="B780" s="116">
        <v>514</v>
      </c>
      <c r="C780" s="116">
        <v>32</v>
      </c>
      <c r="D780" s="116">
        <v>38</v>
      </c>
      <c r="E780" s="117">
        <v>2116.2850304036378</v>
      </c>
      <c r="F780" s="116">
        <v>444</v>
      </c>
      <c r="G780" s="116">
        <v>0</v>
      </c>
      <c r="H780" s="117">
        <v>221556</v>
      </c>
      <c r="I780" s="117">
        <v>64400</v>
      </c>
      <c r="J780" s="117">
        <v>160956</v>
      </c>
      <c r="K780" s="116" t="s">
        <v>123</v>
      </c>
      <c r="L780" s="116" t="s">
        <v>123</v>
      </c>
      <c r="M780" s="120">
        <v>0.98666666666666669</v>
      </c>
      <c r="N780" s="126"/>
      <c r="O780" s="126"/>
      <c r="P780" s="112">
        <f>AVERAGE($F$5:F780)</f>
        <v>436.4033505154639</v>
      </c>
      <c r="Q780" s="112">
        <f>AVERAGE(G$5:G780)</f>
        <v>5.7989690721649487E-2</v>
      </c>
      <c r="R780" s="113">
        <f>AVERAGE(H$5:H780)</f>
        <v>217765.27190721649</v>
      </c>
      <c r="S780" s="113">
        <f>AVERAGE(I$5:I780)</f>
        <v>63669.271907216498</v>
      </c>
      <c r="T780" s="113">
        <f>AVERAGE(J$5:J780)</f>
        <v>158649.86597938143</v>
      </c>
      <c r="U780" s="118">
        <f>AVERAGE($M$5:M780)</f>
        <v>0.96978522336769624</v>
      </c>
      <c r="AH780" s="116">
        <v>776</v>
      </c>
      <c r="AI780" s="116">
        <v>558</v>
      </c>
      <c r="AJ780" s="116">
        <v>25</v>
      </c>
      <c r="AK780" s="116">
        <v>39</v>
      </c>
      <c r="AL780" s="117">
        <v>4479.3921990432209</v>
      </c>
      <c r="AM780" s="116">
        <v>443</v>
      </c>
      <c r="AN780" s="116">
        <v>0</v>
      </c>
      <c r="AO780" s="117">
        <v>265357</v>
      </c>
      <c r="AP780" s="117">
        <v>64300</v>
      </c>
      <c r="AQ780" s="117">
        <v>204957</v>
      </c>
      <c r="AR780" s="116" t="s">
        <v>123</v>
      </c>
      <c r="AS780" s="116" t="s">
        <v>123</v>
      </c>
      <c r="AT780" s="120">
        <v>0.98444444444444446</v>
      </c>
      <c r="AU780" s="126"/>
      <c r="AV780" s="126"/>
      <c r="AW780" s="112">
        <f>AVERAGE(AM$5:AM780)</f>
        <v>439.67654639175259</v>
      </c>
      <c r="AX780" s="112">
        <f>AVERAGE(AN$5:AN780)</f>
        <v>0.26804123711340205</v>
      </c>
      <c r="AY780" s="113">
        <f>AVERAGE(AO$5:AO780)</f>
        <v>263366.25128865981</v>
      </c>
      <c r="AZ780" s="113">
        <f>AVERAGE(AP$5:AP780)</f>
        <v>64128.211340206188</v>
      </c>
      <c r="BA780" s="113">
        <f>AVERAGE(AQ$5:AQ780)</f>
        <v>203307.24097938143</v>
      </c>
      <c r="BB780" s="118">
        <f>AVERAGE($AT$5:AT780)</f>
        <v>0.97705899198167345</v>
      </c>
      <c r="BC780" s="10"/>
      <c r="BD780" s="10"/>
      <c r="BE780" s="10"/>
      <c r="BF780" s="10"/>
      <c r="BG780" s="6"/>
    </row>
    <row r="781" spans="1:59" x14ac:dyDescent="0.25">
      <c r="A781" s="116">
        <v>777</v>
      </c>
      <c r="B781" s="116">
        <v>535</v>
      </c>
      <c r="C781" s="116">
        <v>41</v>
      </c>
      <c r="D781" s="116">
        <v>55</v>
      </c>
      <c r="E781" s="117">
        <v>4968.8969364483964</v>
      </c>
      <c r="F781" s="116">
        <v>427</v>
      </c>
      <c r="G781" s="116">
        <v>0</v>
      </c>
      <c r="H781" s="117">
        <v>213073</v>
      </c>
      <c r="I781" s="117">
        <v>62700</v>
      </c>
      <c r="J781" s="117">
        <v>155873</v>
      </c>
      <c r="K781" s="116" t="s">
        <v>123</v>
      </c>
      <c r="L781" s="116" t="s">
        <v>123</v>
      </c>
      <c r="M781" s="120">
        <v>0.94888888888888889</v>
      </c>
      <c r="N781" s="126"/>
      <c r="O781" s="126"/>
      <c r="P781" s="112">
        <f>AVERAGE($F$5:F781)</f>
        <v>436.39124839124838</v>
      </c>
      <c r="Q781" s="112">
        <f>AVERAGE(G$5:G781)</f>
        <v>5.7915057915057917E-2</v>
      </c>
      <c r="R781" s="113">
        <f>AVERAGE(H$5:H781)</f>
        <v>217759.23294723296</v>
      </c>
      <c r="S781" s="113">
        <f>AVERAGE(I$5:I781)</f>
        <v>63668.024453024453</v>
      </c>
      <c r="T781" s="113">
        <f>AVERAGE(J$5:J781)</f>
        <v>158646.29214929216</v>
      </c>
      <c r="U781" s="118">
        <f>AVERAGE($M$5:M781)</f>
        <v>0.96975832975832832</v>
      </c>
      <c r="AH781" s="116">
        <v>777</v>
      </c>
      <c r="AI781" s="116">
        <v>567</v>
      </c>
      <c r="AJ781" s="116">
        <v>34</v>
      </c>
      <c r="AK781" s="116">
        <v>45</v>
      </c>
      <c r="AL781" s="117">
        <v>4919.0429809330944</v>
      </c>
      <c r="AM781" s="116">
        <v>437</v>
      </c>
      <c r="AN781" s="116">
        <v>0</v>
      </c>
      <c r="AO781" s="117">
        <v>261763</v>
      </c>
      <c r="AP781" s="117">
        <v>63700</v>
      </c>
      <c r="AQ781" s="117">
        <v>202563</v>
      </c>
      <c r="AR781" s="116" t="s">
        <v>123</v>
      </c>
      <c r="AS781" s="116" t="s">
        <v>123</v>
      </c>
      <c r="AT781" s="120">
        <v>0.97111111111111115</v>
      </c>
      <c r="AU781" s="126"/>
      <c r="AV781" s="126"/>
      <c r="AW781" s="112">
        <f>AVERAGE(AM$5:AM781)</f>
        <v>439.67310167310166</v>
      </c>
      <c r="AX781" s="112">
        <f>AVERAGE(AN$5:AN781)</f>
        <v>0.2676962676962677</v>
      </c>
      <c r="AY781" s="113">
        <f>AVERAGE(AO$5:AO781)</f>
        <v>263364.18790218793</v>
      </c>
      <c r="AZ781" s="113">
        <f>AVERAGE(AP$5:AP781)</f>
        <v>64127.660231660229</v>
      </c>
      <c r="BA781" s="113">
        <f>AVERAGE(AQ$5:AQ781)</f>
        <v>203306.28314028314</v>
      </c>
      <c r="BB781" s="118">
        <f>AVERAGE($AT$5:AT781)</f>
        <v>0.97705133705133806</v>
      </c>
      <c r="BC781" s="6"/>
      <c r="BD781" s="6"/>
      <c r="BE781" s="6"/>
      <c r="BF781" s="6"/>
      <c r="BG781" s="10"/>
    </row>
    <row r="782" spans="1:59" x14ac:dyDescent="0.25">
      <c r="A782" s="116">
        <v>778</v>
      </c>
      <c r="B782" s="116">
        <v>574</v>
      </c>
      <c r="C782" s="116">
        <v>30</v>
      </c>
      <c r="D782" s="116">
        <v>42</v>
      </c>
      <c r="E782" s="117">
        <v>3237.2682148617296</v>
      </c>
      <c r="F782" s="116">
        <v>440</v>
      </c>
      <c r="G782" s="116">
        <v>0</v>
      </c>
      <c r="H782" s="117">
        <v>219560</v>
      </c>
      <c r="I782" s="117">
        <v>64000</v>
      </c>
      <c r="J782" s="117">
        <v>159760</v>
      </c>
      <c r="K782" s="116" t="s">
        <v>123</v>
      </c>
      <c r="L782" s="116" t="s">
        <v>123</v>
      </c>
      <c r="M782" s="120">
        <v>0.97777777777777775</v>
      </c>
      <c r="N782" s="126"/>
      <c r="O782" s="126"/>
      <c r="P782" s="112">
        <f>AVERAGE($F$5:F782)</f>
        <v>436.39588688946014</v>
      </c>
      <c r="Q782" s="112">
        <f>AVERAGE(G$5:G782)</f>
        <v>5.7840616966580979E-2</v>
      </c>
      <c r="R782" s="113">
        <f>AVERAGE(H$5:H782)</f>
        <v>217761.54755784062</v>
      </c>
      <c r="S782" s="113">
        <f>AVERAGE(I$5:I782)</f>
        <v>63668.451156812342</v>
      </c>
      <c r="T782" s="113">
        <f>AVERAGE(J$5:J782)</f>
        <v>158647.7236503856</v>
      </c>
      <c r="U782" s="118">
        <f>AVERAGE($M$5:M782)</f>
        <v>0.96976863753213227</v>
      </c>
      <c r="AH782" s="116">
        <v>778</v>
      </c>
      <c r="AI782" s="116">
        <v>531</v>
      </c>
      <c r="AJ782" s="116">
        <v>35</v>
      </c>
      <c r="AK782" s="116">
        <v>49</v>
      </c>
      <c r="AL782" s="117">
        <v>4826.1680963547087</v>
      </c>
      <c r="AM782" s="116">
        <v>433</v>
      </c>
      <c r="AN782" s="116">
        <v>0</v>
      </c>
      <c r="AO782" s="117">
        <v>259367</v>
      </c>
      <c r="AP782" s="117">
        <v>63300</v>
      </c>
      <c r="AQ782" s="117">
        <v>200967</v>
      </c>
      <c r="AR782" s="116" t="s">
        <v>123</v>
      </c>
      <c r="AS782" s="116" t="s">
        <v>123</v>
      </c>
      <c r="AT782" s="120">
        <v>0.9622222222222222</v>
      </c>
      <c r="AU782" s="126"/>
      <c r="AV782" s="126"/>
      <c r="AW782" s="112">
        <f>AVERAGE(AM$5:AM782)</f>
        <v>439.66452442159385</v>
      </c>
      <c r="AX782" s="112">
        <f>AVERAGE(AN$5:AN782)</f>
        <v>0.26735218508997427</v>
      </c>
      <c r="AY782" s="113">
        <f>AVERAGE(AO$5:AO782)</f>
        <v>263359.05012853473</v>
      </c>
      <c r="AZ782" s="113">
        <f>AVERAGE(AP$5:AP782)</f>
        <v>64126.596401028277</v>
      </c>
      <c r="BA782" s="113">
        <f>AVERAGE(AQ$5:AQ782)</f>
        <v>203303.2763496144</v>
      </c>
      <c r="BB782" s="118">
        <f>AVERAGE($AT$5:AT782)</f>
        <v>0.97703227649243174</v>
      </c>
    </row>
    <row r="783" spans="1:59" x14ac:dyDescent="0.25">
      <c r="A783" s="116">
        <v>779</v>
      </c>
      <c r="B783" s="116">
        <v>604</v>
      </c>
      <c r="C783" s="116">
        <v>31</v>
      </c>
      <c r="D783" s="116">
        <v>48</v>
      </c>
      <c r="E783" s="117">
        <v>2276.5620568178952</v>
      </c>
      <c r="F783" s="116">
        <v>434</v>
      </c>
      <c r="G783" s="116">
        <v>0</v>
      </c>
      <c r="H783" s="117">
        <v>216566</v>
      </c>
      <c r="I783" s="117">
        <v>63400</v>
      </c>
      <c r="J783" s="117">
        <v>157966</v>
      </c>
      <c r="K783" s="116" t="s">
        <v>123</v>
      </c>
      <c r="L783" s="116" t="s">
        <v>123</v>
      </c>
      <c r="M783" s="120">
        <v>0.96444444444444444</v>
      </c>
      <c r="N783" s="126"/>
      <c r="O783" s="126"/>
      <c r="P783" s="112">
        <f>AVERAGE($F$5:F783)</f>
        <v>436.39281129653403</v>
      </c>
      <c r="Q783" s="112">
        <f>AVERAGE(G$5:G783)</f>
        <v>5.7766367137355584E-2</v>
      </c>
      <c r="R783" s="113">
        <f>AVERAGE(H$5:H783)</f>
        <v>217760.01283697048</v>
      </c>
      <c r="S783" s="113">
        <f>AVERAGE(I$5:I783)</f>
        <v>63668.106546854942</v>
      </c>
      <c r="T783" s="113">
        <f>AVERAGE(J$5:J783)</f>
        <v>158646.8485237484</v>
      </c>
      <c r="U783" s="118">
        <f>AVERAGE($M$5:M783)</f>
        <v>0.9697618028811853</v>
      </c>
      <c r="AH783" s="116">
        <v>779</v>
      </c>
      <c r="AI783" s="116">
        <v>469</v>
      </c>
      <c r="AJ783" s="116">
        <v>47</v>
      </c>
      <c r="AK783" s="116">
        <v>37</v>
      </c>
      <c r="AL783" s="117">
        <v>4845.2925808217224</v>
      </c>
      <c r="AM783" s="116">
        <v>445</v>
      </c>
      <c r="AN783" s="116">
        <v>0</v>
      </c>
      <c r="AO783" s="117">
        <v>266555</v>
      </c>
      <c r="AP783" s="117">
        <v>64500</v>
      </c>
      <c r="AQ783" s="117">
        <v>205755</v>
      </c>
      <c r="AR783" s="116" t="s">
        <v>123</v>
      </c>
      <c r="AS783" s="116" t="s">
        <v>123</v>
      </c>
      <c r="AT783" s="120">
        <v>0.98888888888888893</v>
      </c>
      <c r="AU783" s="126"/>
      <c r="AV783" s="126"/>
      <c r="AW783" s="112">
        <f>AVERAGE(AM$5:AM783)</f>
        <v>439.67137355584083</v>
      </c>
      <c r="AX783" s="112">
        <f>AVERAGE(AN$5:AN783)</f>
        <v>0.26700898587933247</v>
      </c>
      <c r="AY783" s="113">
        <f>AVERAGE(AO$5:AO783)</f>
        <v>263363.15275994863</v>
      </c>
      <c r="AZ783" s="113">
        <f>AVERAGE(AP$5:AP783)</f>
        <v>64127.075738125801</v>
      </c>
      <c r="BA783" s="113">
        <f>AVERAGE(AQ$5:AQ783)</f>
        <v>203306.42362002569</v>
      </c>
      <c r="BB783" s="118">
        <f>AVERAGE($AT$5:AT783)</f>
        <v>0.97704749679075842</v>
      </c>
      <c r="BC783" s="6"/>
      <c r="BD783" s="6"/>
      <c r="BE783" s="6"/>
      <c r="BF783" s="6"/>
      <c r="BG783" s="6"/>
    </row>
    <row r="784" spans="1:59" x14ac:dyDescent="0.25">
      <c r="A784" s="116">
        <v>780</v>
      </c>
      <c r="B784" s="116">
        <v>552</v>
      </c>
      <c r="C784" s="116">
        <v>26</v>
      </c>
      <c r="D784" s="116">
        <v>47</v>
      </c>
      <c r="E784" s="117">
        <v>3253.6568216324567</v>
      </c>
      <c r="F784" s="116">
        <v>435</v>
      </c>
      <c r="G784" s="116">
        <v>0</v>
      </c>
      <c r="H784" s="117">
        <v>217065</v>
      </c>
      <c r="I784" s="117">
        <v>63500</v>
      </c>
      <c r="J784" s="117">
        <v>158265</v>
      </c>
      <c r="K784" s="116" t="s">
        <v>123</v>
      </c>
      <c r="L784" s="116" t="s">
        <v>123</v>
      </c>
      <c r="M784" s="120">
        <v>0.96666666666666667</v>
      </c>
      <c r="N784" s="126"/>
      <c r="O784" s="126"/>
      <c r="P784" s="112">
        <f>AVERAGE($F$5:F784)</f>
        <v>436.39102564102564</v>
      </c>
      <c r="Q784" s="112">
        <f>AVERAGE(G$5:G784)</f>
        <v>5.7692307692307696E-2</v>
      </c>
      <c r="R784" s="113">
        <f>AVERAGE(H$5:H784)</f>
        <v>217759.12179487178</v>
      </c>
      <c r="S784" s="113">
        <f>AVERAGE(I$5:I784)</f>
        <v>63667.891025641024</v>
      </c>
      <c r="T784" s="113">
        <f>AVERAGE(J$5:J784)</f>
        <v>158646.35897435897</v>
      </c>
      <c r="U784" s="118">
        <f>AVERAGE($M$5:M784)</f>
        <v>0.96975783475783339</v>
      </c>
      <c r="AH784" s="116">
        <v>780</v>
      </c>
      <c r="AI784" s="116">
        <v>466</v>
      </c>
      <c r="AJ784" s="116">
        <v>44</v>
      </c>
      <c r="AK784" s="116">
        <v>48</v>
      </c>
      <c r="AL784" s="117">
        <v>3911.213536337762</v>
      </c>
      <c r="AM784" s="116">
        <v>434</v>
      </c>
      <c r="AN784" s="116">
        <v>0</v>
      </c>
      <c r="AO784" s="117">
        <v>259966</v>
      </c>
      <c r="AP784" s="117">
        <v>63400</v>
      </c>
      <c r="AQ784" s="117">
        <v>201366</v>
      </c>
      <c r="AR784" s="116" t="s">
        <v>123</v>
      </c>
      <c r="AS784" s="116" t="s">
        <v>123</v>
      </c>
      <c r="AT784" s="120">
        <v>0.96444444444444444</v>
      </c>
      <c r="AU784" s="126"/>
      <c r="AV784" s="126"/>
      <c r="AW784" s="112">
        <f>AVERAGE(AM$5:AM784)</f>
        <v>439.66410256410256</v>
      </c>
      <c r="AX784" s="112">
        <f>AVERAGE(AN$5:AN784)</f>
        <v>0.26666666666666666</v>
      </c>
      <c r="AY784" s="113">
        <f>AVERAGE(AO$5:AO784)</f>
        <v>263358.79743589746</v>
      </c>
      <c r="AZ784" s="113">
        <f>AVERAGE(AP$5:AP784)</f>
        <v>64126.143589743588</v>
      </c>
      <c r="BA784" s="113">
        <f>AVERAGE(AQ$5:AQ784)</f>
        <v>203303.93589743591</v>
      </c>
      <c r="BB784" s="118">
        <f>AVERAGE($AT$5:AT784)</f>
        <v>0.9770313390313401</v>
      </c>
      <c r="BC784" s="10"/>
      <c r="BD784" s="10"/>
      <c r="BE784" s="10"/>
      <c r="BF784" s="10"/>
      <c r="BG784" s="6"/>
    </row>
    <row r="785" spans="1:59" x14ac:dyDescent="0.25">
      <c r="A785" s="116">
        <v>781</v>
      </c>
      <c r="B785" s="116">
        <v>500</v>
      </c>
      <c r="C785" s="116">
        <v>36</v>
      </c>
      <c r="D785" s="116">
        <v>50</v>
      </c>
      <c r="E785" s="117">
        <v>3715.0365935029658</v>
      </c>
      <c r="F785" s="116">
        <v>432</v>
      </c>
      <c r="G785" s="116">
        <v>0</v>
      </c>
      <c r="H785" s="117">
        <v>215568</v>
      </c>
      <c r="I785" s="117">
        <v>63200</v>
      </c>
      <c r="J785" s="117">
        <v>157368</v>
      </c>
      <c r="K785" s="116" t="s">
        <v>123</v>
      </c>
      <c r="L785" s="116" t="s">
        <v>123</v>
      </c>
      <c r="M785" s="120">
        <v>0.96</v>
      </c>
      <c r="N785" s="126"/>
      <c r="O785" s="126"/>
      <c r="P785" s="112">
        <f>AVERAGE($F$5:F785)</f>
        <v>436.3854033290653</v>
      </c>
      <c r="Q785" s="112">
        <f>AVERAGE(G$5:G785)</f>
        <v>5.7618437900128043E-2</v>
      </c>
      <c r="R785" s="113">
        <f>AVERAGE(H$5:H785)</f>
        <v>217756.31626120358</v>
      </c>
      <c r="S785" s="113">
        <f>AVERAGE(I$5:I785)</f>
        <v>63667.291933418695</v>
      </c>
      <c r="T785" s="113">
        <f>AVERAGE(J$5:J785)</f>
        <v>158644.72215108835</v>
      </c>
      <c r="U785" s="118">
        <f>AVERAGE($M$5:M785)</f>
        <v>0.96974534073125485</v>
      </c>
      <c r="AH785" s="116">
        <v>781</v>
      </c>
      <c r="AI785" s="116">
        <v>543</v>
      </c>
      <c r="AJ785" s="116">
        <v>40</v>
      </c>
      <c r="AK785" s="116">
        <v>43</v>
      </c>
      <c r="AL785" s="117">
        <v>3075.6961578027549</v>
      </c>
      <c r="AM785" s="116">
        <v>439</v>
      </c>
      <c r="AN785" s="116">
        <v>0</v>
      </c>
      <c r="AO785" s="117">
        <v>262961</v>
      </c>
      <c r="AP785" s="117">
        <v>63900</v>
      </c>
      <c r="AQ785" s="117">
        <v>203361</v>
      </c>
      <c r="AR785" s="116" t="s">
        <v>123</v>
      </c>
      <c r="AS785" s="116" t="s">
        <v>123</v>
      </c>
      <c r="AT785" s="120">
        <v>0.97555555555555551</v>
      </c>
      <c r="AU785" s="126"/>
      <c r="AV785" s="126"/>
      <c r="AW785" s="112">
        <f>AVERAGE(AM$5:AM785)</f>
        <v>439.66325224071704</v>
      </c>
      <c r="AX785" s="112">
        <f>AVERAGE(AN$5:AN785)</f>
        <v>0.26632522407170295</v>
      </c>
      <c r="AY785" s="113">
        <f>AVERAGE(AO$5:AO785)</f>
        <v>263358.28809218953</v>
      </c>
      <c r="AZ785" s="113">
        <f>AVERAGE(AP$5:AP785)</f>
        <v>64125.854033290656</v>
      </c>
      <c r="BA785" s="113">
        <f>AVERAGE(AQ$5:AQ785)</f>
        <v>203304.00896286813</v>
      </c>
      <c r="BB785" s="118">
        <f>AVERAGE($AT$5:AT785)</f>
        <v>0.97702944942381653</v>
      </c>
      <c r="BC785" s="6"/>
      <c r="BD785" s="6"/>
      <c r="BE785" s="6"/>
      <c r="BF785" s="6"/>
      <c r="BG785" s="10"/>
    </row>
    <row r="786" spans="1:59" x14ac:dyDescent="0.25">
      <c r="A786" s="116">
        <v>782</v>
      </c>
      <c r="B786" s="116">
        <v>518</v>
      </c>
      <c r="C786" s="116">
        <v>47</v>
      </c>
      <c r="D786" s="116">
        <v>55</v>
      </c>
      <c r="E786" s="117">
        <v>3340.4791366292166</v>
      </c>
      <c r="F786" s="116">
        <v>427</v>
      </c>
      <c r="G786" s="116">
        <v>0</v>
      </c>
      <c r="H786" s="117">
        <v>213073</v>
      </c>
      <c r="I786" s="117">
        <v>62700</v>
      </c>
      <c r="J786" s="117">
        <v>155873</v>
      </c>
      <c r="K786" s="116" t="s">
        <v>123</v>
      </c>
      <c r="L786" s="116" t="s">
        <v>123</v>
      </c>
      <c r="M786" s="120">
        <v>0.94888888888888889</v>
      </c>
      <c r="N786" s="126"/>
      <c r="O786" s="126"/>
      <c r="P786" s="112">
        <f>AVERAGE($F$5:F786)</f>
        <v>436.37340153452686</v>
      </c>
      <c r="Q786" s="112">
        <f>AVERAGE(G$5:G786)</f>
        <v>5.754475703324808E-2</v>
      </c>
      <c r="R786" s="113">
        <f>AVERAGE(H$5:H786)</f>
        <v>217750.32736572891</v>
      </c>
      <c r="S786" s="113">
        <f>AVERAGE(I$5:I786)</f>
        <v>63666.054987212279</v>
      </c>
      <c r="T786" s="113">
        <f>AVERAGE(J$5:J786)</f>
        <v>158641.17774936062</v>
      </c>
      <c r="U786" s="118">
        <f>AVERAGE($M$5:M786)</f>
        <v>0.96971867007672496</v>
      </c>
      <c r="AH786" s="116">
        <v>782</v>
      </c>
      <c r="AI786" s="116">
        <v>503</v>
      </c>
      <c r="AJ786" s="116">
        <v>30</v>
      </c>
      <c r="AK786" s="116">
        <v>36</v>
      </c>
      <c r="AL786" s="117">
        <v>4261.5948771288386</v>
      </c>
      <c r="AM786" s="116">
        <v>446</v>
      </c>
      <c r="AN786" s="116">
        <v>0</v>
      </c>
      <c r="AO786" s="117">
        <v>267154</v>
      </c>
      <c r="AP786" s="117">
        <v>64600</v>
      </c>
      <c r="AQ786" s="117">
        <v>206154</v>
      </c>
      <c r="AR786" s="116" t="s">
        <v>123</v>
      </c>
      <c r="AS786" s="116" t="s">
        <v>123</v>
      </c>
      <c r="AT786" s="120">
        <v>0.99111111111111116</v>
      </c>
      <c r="AU786" s="126"/>
      <c r="AV786" s="126"/>
      <c r="AW786" s="112">
        <f>AVERAGE(AM$5:AM786)</f>
        <v>439.67135549872125</v>
      </c>
      <c r="AX786" s="112">
        <f>AVERAGE(AN$5:AN786)</f>
        <v>0.26598465473145783</v>
      </c>
      <c r="AY786" s="113">
        <f>AVERAGE(AO$5:AO786)</f>
        <v>263363.14194373402</v>
      </c>
      <c r="AZ786" s="113">
        <f>AVERAGE(AP$5:AP786)</f>
        <v>64126.460358056269</v>
      </c>
      <c r="BA786" s="113">
        <f>AVERAGE(AQ$5:AQ786)</f>
        <v>203307.65345268542</v>
      </c>
      <c r="BB786" s="118">
        <f>AVERAGE($AT$5:AT786)</f>
        <v>0.97704745666382586</v>
      </c>
    </row>
    <row r="787" spans="1:59" x14ac:dyDescent="0.25">
      <c r="A787" s="116">
        <v>783</v>
      </c>
      <c r="B787" s="116">
        <v>539</v>
      </c>
      <c r="C787" s="116">
        <v>50</v>
      </c>
      <c r="D787" s="116">
        <v>47</v>
      </c>
      <c r="E787" s="117">
        <v>4756.9431577704527</v>
      </c>
      <c r="F787" s="116">
        <v>435</v>
      </c>
      <c r="G787" s="116">
        <v>0</v>
      </c>
      <c r="H787" s="117">
        <v>217065</v>
      </c>
      <c r="I787" s="117">
        <v>63500</v>
      </c>
      <c r="J787" s="117">
        <v>158265</v>
      </c>
      <c r="K787" s="116" t="s">
        <v>123</v>
      </c>
      <c r="L787" s="116" t="s">
        <v>123</v>
      </c>
      <c r="M787" s="120">
        <v>0.96666666666666667</v>
      </c>
      <c r="N787" s="126"/>
      <c r="O787" s="126"/>
      <c r="P787" s="112">
        <f>AVERAGE($F$5:F787)</f>
        <v>436.37164750957857</v>
      </c>
      <c r="Q787" s="112">
        <f>AVERAGE(G$5:G787)</f>
        <v>5.7471264367816091E-2</v>
      </c>
      <c r="R787" s="113">
        <f>AVERAGE(H$5:H787)</f>
        <v>217749.45210727971</v>
      </c>
      <c r="S787" s="113">
        <f>AVERAGE(I$5:I787)</f>
        <v>63665.842911877393</v>
      </c>
      <c r="T787" s="113">
        <f>AVERAGE(J$5:J787)</f>
        <v>158640.69731800767</v>
      </c>
      <c r="U787" s="118">
        <f>AVERAGE($M$5:M787)</f>
        <v>0.96971477224350655</v>
      </c>
      <c r="AH787" s="116">
        <v>783</v>
      </c>
      <c r="AI787" s="116">
        <v>487</v>
      </c>
      <c r="AJ787" s="116">
        <v>31</v>
      </c>
      <c r="AK787" s="116">
        <v>43</v>
      </c>
      <c r="AL787" s="117">
        <v>4702.6117661924081</v>
      </c>
      <c r="AM787" s="116">
        <v>439</v>
      </c>
      <c r="AN787" s="116">
        <v>0</v>
      </c>
      <c r="AO787" s="117">
        <v>262961</v>
      </c>
      <c r="AP787" s="117">
        <v>63900</v>
      </c>
      <c r="AQ787" s="117">
        <v>203361</v>
      </c>
      <c r="AR787" s="116" t="s">
        <v>123</v>
      </c>
      <c r="AS787" s="116" t="s">
        <v>123</v>
      </c>
      <c r="AT787" s="120">
        <v>0.97555555555555551</v>
      </c>
      <c r="AU787" s="126"/>
      <c r="AV787" s="126"/>
      <c r="AW787" s="112">
        <f>AVERAGE(AM$5:AM787)</f>
        <v>439.67049808429118</v>
      </c>
      <c r="AX787" s="112">
        <f>AVERAGE(AN$5:AN787)</f>
        <v>0.26564495530012772</v>
      </c>
      <c r="AY787" s="113">
        <f>AVERAGE(AO$5:AO787)</f>
        <v>263362.62835249043</v>
      </c>
      <c r="AZ787" s="113">
        <f>AVERAGE(AP$5:AP787)</f>
        <v>64126.171136653895</v>
      </c>
      <c r="BA787" s="113">
        <f>AVERAGE(AQ$5:AQ787)</f>
        <v>203307.72158365263</v>
      </c>
      <c r="BB787" s="118">
        <f>AVERAGE($AT$5:AT787)</f>
        <v>0.97704555129842574</v>
      </c>
      <c r="BC787" s="6"/>
      <c r="BD787" s="6"/>
      <c r="BE787" s="6"/>
      <c r="BF787" s="6"/>
      <c r="BG787" s="6"/>
    </row>
    <row r="788" spans="1:59" x14ac:dyDescent="0.25">
      <c r="A788" s="116">
        <v>784</v>
      </c>
      <c r="B788" s="116">
        <v>508</v>
      </c>
      <c r="C788" s="116">
        <v>34</v>
      </c>
      <c r="D788" s="116">
        <v>49</v>
      </c>
      <c r="E788" s="117">
        <v>4990.7968463519428</v>
      </c>
      <c r="F788" s="116">
        <v>433</v>
      </c>
      <c r="G788" s="116">
        <v>0</v>
      </c>
      <c r="H788" s="117">
        <v>216067</v>
      </c>
      <c r="I788" s="117">
        <v>63300</v>
      </c>
      <c r="J788" s="117">
        <v>157667</v>
      </c>
      <c r="K788" s="116" t="s">
        <v>123</v>
      </c>
      <c r="L788" s="116" t="s">
        <v>123</v>
      </c>
      <c r="M788" s="120">
        <v>0.9622222222222222</v>
      </c>
      <c r="N788" s="126"/>
      <c r="O788" s="126"/>
      <c r="P788" s="112">
        <f>AVERAGE($F$5:F788)</f>
        <v>436.36734693877548</v>
      </c>
      <c r="Q788" s="112">
        <f>AVERAGE(G$5:G788)</f>
        <v>5.7397959183673471E-2</v>
      </c>
      <c r="R788" s="113">
        <f>AVERAGE(H$5:H788)</f>
        <v>217747.30612244899</v>
      </c>
      <c r="S788" s="113">
        <f>AVERAGE(I$5:I788)</f>
        <v>63665.376275510207</v>
      </c>
      <c r="T788" s="113">
        <f>AVERAGE(J$5:J788)</f>
        <v>158639.45535714287</v>
      </c>
      <c r="U788" s="118">
        <f>AVERAGE($M$5:M788)</f>
        <v>0.96970521541949972</v>
      </c>
      <c r="AH788" s="116">
        <v>784</v>
      </c>
      <c r="AI788" s="116">
        <v>505</v>
      </c>
      <c r="AJ788" s="116">
        <v>26</v>
      </c>
      <c r="AK788" s="116">
        <v>41</v>
      </c>
      <c r="AL788" s="117">
        <v>4935.8054807265426</v>
      </c>
      <c r="AM788" s="116">
        <v>441</v>
      </c>
      <c r="AN788" s="116">
        <v>0</v>
      </c>
      <c r="AO788" s="117">
        <v>264159</v>
      </c>
      <c r="AP788" s="117">
        <v>64100</v>
      </c>
      <c r="AQ788" s="117">
        <v>204159</v>
      </c>
      <c r="AR788" s="116" t="s">
        <v>123</v>
      </c>
      <c r="AS788" s="116" t="s">
        <v>123</v>
      </c>
      <c r="AT788" s="120">
        <v>0.98</v>
      </c>
      <c r="AU788" s="126"/>
      <c r="AV788" s="126"/>
      <c r="AW788" s="112">
        <f>AVERAGE(AM$5:AM788)</f>
        <v>439.67219387755102</v>
      </c>
      <c r="AX788" s="112">
        <f>AVERAGE(AN$5:AN788)</f>
        <v>0.26530612244897961</v>
      </c>
      <c r="AY788" s="113">
        <f>AVERAGE(AO$5:AO788)</f>
        <v>263363.64413265308</v>
      </c>
      <c r="AZ788" s="113">
        <f>AVERAGE(AP$5:AP788)</f>
        <v>64126.137755102041</v>
      </c>
      <c r="BA788" s="113">
        <f>AVERAGE(AQ$5:AQ788)</f>
        <v>203308.80739795917</v>
      </c>
      <c r="BB788" s="118">
        <f>AVERAGE($AT$5:AT788)</f>
        <v>0.977049319727892</v>
      </c>
      <c r="BC788" s="10"/>
      <c r="BD788" s="10"/>
      <c r="BE788" s="10"/>
      <c r="BF788" s="10"/>
      <c r="BG788" s="6"/>
    </row>
    <row r="789" spans="1:59" x14ac:dyDescent="0.25">
      <c r="A789" s="116">
        <v>785</v>
      </c>
      <c r="B789" s="116">
        <v>522</v>
      </c>
      <c r="C789" s="116">
        <v>33</v>
      </c>
      <c r="D789" s="116">
        <v>48</v>
      </c>
      <c r="E789" s="117">
        <v>3703.112737533861</v>
      </c>
      <c r="F789" s="116">
        <v>434</v>
      </c>
      <c r="G789" s="116">
        <v>0</v>
      </c>
      <c r="H789" s="117">
        <v>216566</v>
      </c>
      <c r="I789" s="117">
        <v>63400</v>
      </c>
      <c r="J789" s="117">
        <v>157966</v>
      </c>
      <c r="K789" s="116" t="s">
        <v>123</v>
      </c>
      <c r="L789" s="116" t="s">
        <v>123</v>
      </c>
      <c r="M789" s="120">
        <v>0.96444444444444444</v>
      </c>
      <c r="N789" s="126"/>
      <c r="O789" s="126"/>
      <c r="P789" s="112">
        <f>AVERAGE($F$5:F789)</f>
        <v>436.3643312101911</v>
      </c>
      <c r="Q789" s="112">
        <f>AVERAGE(G$5:G789)</f>
        <v>5.7324840764331211E-2</v>
      </c>
      <c r="R789" s="113">
        <f>AVERAGE(H$5:H789)</f>
        <v>217745.80127388536</v>
      </c>
      <c r="S789" s="113">
        <f>AVERAGE(I$5:I789)</f>
        <v>63665.038216560512</v>
      </c>
      <c r="T789" s="113">
        <f>AVERAGE(J$5:J789)</f>
        <v>158638.5974522293</v>
      </c>
      <c r="U789" s="118">
        <f>AVERAGE($M$5:M789)</f>
        <v>0.96969851380042327</v>
      </c>
      <c r="AH789" s="116">
        <v>785</v>
      </c>
      <c r="AI789" s="116">
        <v>568</v>
      </c>
      <c r="AJ789" s="116">
        <v>38</v>
      </c>
      <c r="AK789" s="116">
        <v>50</v>
      </c>
      <c r="AL789" s="117">
        <v>2598.9682456652013</v>
      </c>
      <c r="AM789" s="116">
        <v>432</v>
      </c>
      <c r="AN789" s="116">
        <v>0</v>
      </c>
      <c r="AO789" s="117">
        <v>258768</v>
      </c>
      <c r="AP789" s="117">
        <v>63200</v>
      </c>
      <c r="AQ789" s="117">
        <v>200568</v>
      </c>
      <c r="AR789" s="116" t="s">
        <v>123</v>
      </c>
      <c r="AS789" s="116" t="s">
        <v>123</v>
      </c>
      <c r="AT789" s="120">
        <v>0.96</v>
      </c>
      <c r="AU789" s="126"/>
      <c r="AV789" s="126"/>
      <c r="AW789" s="112">
        <f>AVERAGE(AM$5:AM789)</f>
        <v>439.66242038216558</v>
      </c>
      <c r="AX789" s="112">
        <f>AVERAGE(AN$5:AN789)</f>
        <v>0.26496815286624203</v>
      </c>
      <c r="AY789" s="113">
        <f>AVERAGE(AO$5:AO789)</f>
        <v>263357.78980891721</v>
      </c>
      <c r="AZ789" s="113">
        <f>AVERAGE(AP$5:AP789)</f>
        <v>64124.957961783439</v>
      </c>
      <c r="BA789" s="113">
        <f>AVERAGE(AQ$5:AQ789)</f>
        <v>203305.31592356687</v>
      </c>
      <c r="BB789" s="118">
        <f>AVERAGE($AT$5:AT789)</f>
        <v>0.97702760084925777</v>
      </c>
      <c r="BC789" s="6"/>
      <c r="BD789" s="6"/>
      <c r="BE789" s="6"/>
      <c r="BF789" s="6"/>
      <c r="BG789" s="10"/>
    </row>
    <row r="790" spans="1:59" x14ac:dyDescent="0.25">
      <c r="A790" s="116">
        <v>786</v>
      </c>
      <c r="B790" s="116">
        <v>550</v>
      </c>
      <c r="C790" s="116">
        <v>35</v>
      </c>
      <c r="D790" s="116">
        <v>43</v>
      </c>
      <c r="E790" s="117">
        <v>2610.0719061102945</v>
      </c>
      <c r="F790" s="116">
        <v>439</v>
      </c>
      <c r="G790" s="116">
        <v>0</v>
      </c>
      <c r="H790" s="117">
        <v>219061</v>
      </c>
      <c r="I790" s="117">
        <v>63900</v>
      </c>
      <c r="J790" s="117">
        <v>159461</v>
      </c>
      <c r="K790" s="116" t="s">
        <v>123</v>
      </c>
      <c r="L790" s="116" t="s">
        <v>123</v>
      </c>
      <c r="M790" s="120">
        <v>0.97555555555555551</v>
      </c>
      <c r="N790" s="126"/>
      <c r="O790" s="126"/>
      <c r="P790" s="112">
        <f>AVERAGE($F$5:F790)</f>
        <v>436.36768447837153</v>
      </c>
      <c r="Q790" s="112">
        <f>AVERAGE(G$5:G790)</f>
        <v>5.7251908396946563E-2</v>
      </c>
      <c r="R790" s="113">
        <f>AVERAGE(H$5:H790)</f>
        <v>217747.47455470738</v>
      </c>
      <c r="S790" s="113">
        <f>AVERAGE(I$5:I790)</f>
        <v>63665.337150127227</v>
      </c>
      <c r="T790" s="113">
        <f>AVERAGE(J$5:J790)</f>
        <v>158639.64376590331</v>
      </c>
      <c r="U790" s="118">
        <f>AVERAGE($M$5:M790)</f>
        <v>0.96970596550749077</v>
      </c>
      <c r="AH790" s="116">
        <v>786</v>
      </c>
      <c r="AI790" s="116">
        <v>531</v>
      </c>
      <c r="AJ790" s="116">
        <v>39</v>
      </c>
      <c r="AK790" s="116">
        <v>34</v>
      </c>
      <c r="AL790" s="117">
        <v>2312.2527936139259</v>
      </c>
      <c r="AM790" s="116">
        <v>448</v>
      </c>
      <c r="AN790" s="116">
        <v>0</v>
      </c>
      <c r="AO790" s="117">
        <v>268352</v>
      </c>
      <c r="AP790" s="117">
        <v>64800</v>
      </c>
      <c r="AQ790" s="117">
        <v>206952</v>
      </c>
      <c r="AR790" s="116" t="s">
        <v>123</v>
      </c>
      <c r="AS790" s="116" t="s">
        <v>123</v>
      </c>
      <c r="AT790" s="120">
        <v>0.99555555555555553</v>
      </c>
      <c r="AU790" s="126"/>
      <c r="AV790" s="126"/>
      <c r="AW790" s="112">
        <f>AVERAGE(AM$5:AM790)</f>
        <v>439.67302798982189</v>
      </c>
      <c r="AX790" s="112">
        <f>AVERAGE(AN$5:AN790)</f>
        <v>0.26463104325699743</v>
      </c>
      <c r="AY790" s="113">
        <f>AVERAGE(AO$5:AO790)</f>
        <v>263364.14376590331</v>
      </c>
      <c r="AZ790" s="113">
        <f>AVERAGE(AP$5:AP790)</f>
        <v>64125.816793893129</v>
      </c>
      <c r="BA790" s="113">
        <f>AVERAGE(AQ$5:AQ790)</f>
        <v>203309.95547073791</v>
      </c>
      <c r="BB790" s="118">
        <f>AVERAGE($AT$5:AT790)</f>
        <v>0.97705117331071623</v>
      </c>
    </row>
    <row r="791" spans="1:59" x14ac:dyDescent="0.25">
      <c r="A791" s="116">
        <v>787</v>
      </c>
      <c r="B791" s="116">
        <v>612</v>
      </c>
      <c r="C791" s="116">
        <v>44</v>
      </c>
      <c r="D791" s="116">
        <v>52</v>
      </c>
      <c r="E791" s="117">
        <v>4200.0215355741384</v>
      </c>
      <c r="F791" s="116">
        <v>430</v>
      </c>
      <c r="G791" s="116">
        <v>0</v>
      </c>
      <c r="H791" s="117">
        <v>214570</v>
      </c>
      <c r="I791" s="117">
        <v>63000</v>
      </c>
      <c r="J791" s="117">
        <v>156770</v>
      </c>
      <c r="K791" s="116" t="s">
        <v>123</v>
      </c>
      <c r="L791" s="116" t="s">
        <v>123</v>
      </c>
      <c r="M791" s="120">
        <v>0.9555555555555556</v>
      </c>
      <c r="N791" s="126"/>
      <c r="O791" s="126"/>
      <c r="P791" s="112">
        <f>AVERAGE($F$5:F791)</f>
        <v>436.35959339263025</v>
      </c>
      <c r="Q791" s="112">
        <f>AVERAGE(G$5:G791)</f>
        <v>5.7179161372299871E-2</v>
      </c>
      <c r="R791" s="113">
        <f>AVERAGE(H$5:H791)</f>
        <v>217743.4371029225</v>
      </c>
      <c r="S791" s="113">
        <f>AVERAGE(I$5:I791)</f>
        <v>63664.491740787802</v>
      </c>
      <c r="T791" s="113">
        <f>AVERAGE(J$5:J791)</f>
        <v>158637.26810673444</v>
      </c>
      <c r="U791" s="118">
        <f>AVERAGE($M$5:M791)</f>
        <v>0.96968798531695455</v>
      </c>
      <c r="AH791" s="116">
        <v>787</v>
      </c>
      <c r="AI791" s="116">
        <v>507</v>
      </c>
      <c r="AJ791" s="116">
        <v>28</v>
      </c>
      <c r="AK791" s="116">
        <v>37</v>
      </c>
      <c r="AL791" s="117">
        <v>2554.5078819552082</v>
      </c>
      <c r="AM791" s="116">
        <v>445</v>
      </c>
      <c r="AN791" s="116">
        <v>0</v>
      </c>
      <c r="AO791" s="117">
        <v>266555</v>
      </c>
      <c r="AP791" s="117">
        <v>64500</v>
      </c>
      <c r="AQ791" s="117">
        <v>205755</v>
      </c>
      <c r="AR791" s="116" t="s">
        <v>123</v>
      </c>
      <c r="AS791" s="116" t="s">
        <v>123</v>
      </c>
      <c r="AT791" s="120">
        <v>0.98888888888888893</v>
      </c>
      <c r="AU791" s="126"/>
      <c r="AV791" s="126"/>
      <c r="AW791" s="112">
        <f>AVERAGE(AM$5:AM791)</f>
        <v>439.67979669631512</v>
      </c>
      <c r="AX791" s="112">
        <f>AVERAGE(AN$5:AN791)</f>
        <v>0.26429479034307496</v>
      </c>
      <c r="AY791" s="113">
        <f>AVERAGE(AO$5:AO791)</f>
        <v>263368.19822109275</v>
      </c>
      <c r="AZ791" s="113">
        <f>AVERAGE(AP$5:AP791)</f>
        <v>64126.292249047016</v>
      </c>
      <c r="BA791" s="113">
        <f>AVERAGE(AQ$5:AQ791)</f>
        <v>203313.06226175348</v>
      </c>
      <c r="BB791" s="118">
        <f>AVERAGE($AT$5:AT791)</f>
        <v>0.97706621488070133</v>
      </c>
      <c r="BC791" s="6"/>
      <c r="BD791" s="6"/>
      <c r="BE791" s="6"/>
      <c r="BF791" s="6"/>
      <c r="BG791" s="6"/>
    </row>
    <row r="792" spans="1:59" x14ac:dyDescent="0.25">
      <c r="A792" s="116">
        <v>788</v>
      </c>
      <c r="B792" s="116">
        <v>575</v>
      </c>
      <c r="C792" s="116">
        <v>42</v>
      </c>
      <c r="D792" s="116">
        <v>35</v>
      </c>
      <c r="E792" s="117">
        <v>4703.3527112932843</v>
      </c>
      <c r="F792" s="116">
        <v>447</v>
      </c>
      <c r="G792" s="116">
        <v>0</v>
      </c>
      <c r="H792" s="117">
        <v>223053</v>
      </c>
      <c r="I792" s="117">
        <v>64700</v>
      </c>
      <c r="J792" s="117">
        <v>161853</v>
      </c>
      <c r="K792" s="116" t="s">
        <v>123</v>
      </c>
      <c r="L792" s="116" t="s">
        <v>123</v>
      </c>
      <c r="M792" s="120">
        <v>0.99333333333333329</v>
      </c>
      <c r="N792" s="126"/>
      <c r="O792" s="126"/>
      <c r="P792" s="112">
        <f>AVERAGE($F$5:F792)</f>
        <v>436.37309644670052</v>
      </c>
      <c r="Q792" s="112">
        <f>AVERAGE(G$5:G792)</f>
        <v>5.7106598984771571E-2</v>
      </c>
      <c r="R792" s="113">
        <f>AVERAGE(H$5:H792)</f>
        <v>217750.17512690354</v>
      </c>
      <c r="S792" s="113">
        <f>AVERAGE(I$5:I792)</f>
        <v>63665.80583756345</v>
      </c>
      <c r="T792" s="113">
        <f>AVERAGE(J$5:J792)</f>
        <v>158641.34898477158</v>
      </c>
      <c r="U792" s="118">
        <f>AVERAGE($M$5:M792)</f>
        <v>0.9697179921037774</v>
      </c>
      <c r="AH792" s="116">
        <v>788</v>
      </c>
      <c r="AI792" s="116">
        <v>483</v>
      </c>
      <c r="AJ792" s="116">
        <v>36</v>
      </c>
      <c r="AK792" s="116">
        <v>32</v>
      </c>
      <c r="AL792" s="117">
        <v>3838.4966096449093</v>
      </c>
      <c r="AM792" s="116">
        <v>450</v>
      </c>
      <c r="AN792" s="116">
        <v>0</v>
      </c>
      <c r="AO792" s="117">
        <v>269550</v>
      </c>
      <c r="AP792" s="117">
        <v>65000</v>
      </c>
      <c r="AQ792" s="117">
        <v>207750</v>
      </c>
      <c r="AR792" s="116" t="s">
        <v>124</v>
      </c>
      <c r="AS792" s="116" t="s">
        <v>123</v>
      </c>
      <c r="AT792" s="120">
        <v>1</v>
      </c>
      <c r="AU792" s="126"/>
      <c r="AV792" s="126"/>
      <c r="AW792" s="112">
        <f>AVERAGE(AM$5:AM792)</f>
        <v>439.69289340101523</v>
      </c>
      <c r="AX792" s="112">
        <f>AVERAGE(AN$5:AN792)</f>
        <v>0.26395939086294418</v>
      </c>
      <c r="AY792" s="113">
        <f>AVERAGE(AO$5:AO792)</f>
        <v>263376.04314720811</v>
      </c>
      <c r="AZ792" s="113">
        <f>AVERAGE(AP$5:AP792)</f>
        <v>64127.401015228425</v>
      </c>
      <c r="BA792" s="113">
        <f>AVERAGE(AQ$5:AQ792)</f>
        <v>203318.69289340102</v>
      </c>
      <c r="BB792" s="118">
        <f>AVERAGE($AT$5:AT792)</f>
        <v>0.97709531866892374</v>
      </c>
      <c r="BC792" s="10"/>
      <c r="BD792" s="10"/>
      <c r="BE792" s="10"/>
      <c r="BF792" s="10"/>
      <c r="BG792" s="6"/>
    </row>
    <row r="793" spans="1:59" x14ac:dyDescent="0.25">
      <c r="A793" s="116">
        <v>789</v>
      </c>
      <c r="B793" s="116">
        <v>513</v>
      </c>
      <c r="C793" s="116">
        <v>31</v>
      </c>
      <c r="D793" s="116">
        <v>31</v>
      </c>
      <c r="E793" s="117">
        <v>4603.4758221693037</v>
      </c>
      <c r="F793" s="116">
        <v>450</v>
      </c>
      <c r="G793" s="116">
        <v>1</v>
      </c>
      <c r="H793" s="117">
        <v>224550</v>
      </c>
      <c r="I793" s="117">
        <v>65499</v>
      </c>
      <c r="J793" s="117">
        <v>162151</v>
      </c>
      <c r="K793" s="116" t="s">
        <v>124</v>
      </c>
      <c r="L793" s="116" t="s">
        <v>124</v>
      </c>
      <c r="M793" s="120">
        <v>1</v>
      </c>
      <c r="N793" s="126"/>
      <c r="O793" s="126"/>
      <c r="P793" s="112">
        <f>AVERAGE($F$5:F793)</f>
        <v>436.39036755386564</v>
      </c>
      <c r="Q793" s="112">
        <f>AVERAGE(G$5:G793)</f>
        <v>5.8301647655259824E-2</v>
      </c>
      <c r="R793" s="113">
        <f>AVERAGE(H$5:H793)</f>
        <v>217758.79340937897</v>
      </c>
      <c r="S793" s="113">
        <f>AVERAGE(I$5:I793)</f>
        <v>63668.129277566542</v>
      </c>
      <c r="T793" s="113">
        <f>AVERAGE(J$5:J793)</f>
        <v>158645.79721166033</v>
      </c>
      <c r="U793" s="118">
        <f>AVERAGE($M$5:M793)</f>
        <v>0.96975637234192213</v>
      </c>
      <c r="AH793" s="116">
        <v>789</v>
      </c>
      <c r="AI793" s="116">
        <v>551</v>
      </c>
      <c r="AJ793" s="116">
        <v>36</v>
      </c>
      <c r="AK793" s="116">
        <v>32</v>
      </c>
      <c r="AL793" s="117">
        <v>3241.851202627437</v>
      </c>
      <c r="AM793" s="116">
        <v>450</v>
      </c>
      <c r="AN793" s="116">
        <v>0</v>
      </c>
      <c r="AO793" s="117">
        <v>269550</v>
      </c>
      <c r="AP793" s="117">
        <v>65000</v>
      </c>
      <c r="AQ793" s="117">
        <v>207750</v>
      </c>
      <c r="AR793" s="116" t="s">
        <v>124</v>
      </c>
      <c r="AS793" s="116" t="s">
        <v>123</v>
      </c>
      <c r="AT793" s="120">
        <v>1</v>
      </c>
      <c r="AU793" s="126"/>
      <c r="AV793" s="126"/>
      <c r="AW793" s="112">
        <f>AVERAGE(AM$5:AM793)</f>
        <v>439.7059569074778</v>
      </c>
      <c r="AX793" s="112">
        <f>AVERAGE(AN$5:AN793)</f>
        <v>0.26362484157160965</v>
      </c>
      <c r="AY793" s="113">
        <f>AVERAGE(AO$5:AO793)</f>
        <v>263383.86818757921</v>
      </c>
      <c r="AZ793" s="113">
        <f>AVERAGE(AP$5:AP793)</f>
        <v>64128.506970849179</v>
      </c>
      <c r="BA793" s="113">
        <f>AVERAGE(AQ$5:AQ793)</f>
        <v>203324.30925221799</v>
      </c>
      <c r="BB793" s="118">
        <f>AVERAGE($AT$5:AT793)</f>
        <v>0.97712434868328502</v>
      </c>
      <c r="BC793" s="6"/>
      <c r="BD793" s="6"/>
      <c r="BE793" s="6"/>
      <c r="BF793" s="6"/>
      <c r="BG793" s="10"/>
    </row>
    <row r="794" spans="1:59" x14ac:dyDescent="0.25">
      <c r="A794" s="116">
        <v>790</v>
      </c>
      <c r="B794" s="116">
        <v>592</v>
      </c>
      <c r="C794" s="116">
        <v>40</v>
      </c>
      <c r="D794" s="116">
        <v>36</v>
      </c>
      <c r="E794" s="117">
        <v>3496.5910385667949</v>
      </c>
      <c r="F794" s="116">
        <v>446</v>
      </c>
      <c r="G794" s="116">
        <v>0</v>
      </c>
      <c r="H794" s="117">
        <v>222554</v>
      </c>
      <c r="I794" s="117">
        <v>64600</v>
      </c>
      <c r="J794" s="117">
        <v>161554</v>
      </c>
      <c r="K794" s="116" t="s">
        <v>123</v>
      </c>
      <c r="L794" s="116" t="s">
        <v>123</v>
      </c>
      <c r="M794" s="120">
        <v>0.99111111111111116</v>
      </c>
      <c r="N794" s="126"/>
      <c r="O794" s="126"/>
      <c r="P794" s="112">
        <f>AVERAGE($F$5:F794)</f>
        <v>436.40253164556964</v>
      </c>
      <c r="Q794" s="112">
        <f>AVERAGE(G$5:G794)</f>
        <v>5.8227848101265821E-2</v>
      </c>
      <c r="R794" s="113">
        <f>AVERAGE(H$5:H794)</f>
        <v>217764.86329113925</v>
      </c>
      <c r="S794" s="113">
        <f>AVERAGE(I$5:I794)</f>
        <v>63669.308860759491</v>
      </c>
      <c r="T794" s="113">
        <f>AVERAGE(J$5:J794)</f>
        <v>158649.47848101266</v>
      </c>
      <c r="U794" s="118">
        <f>AVERAGE($M$5:M794)</f>
        <v>0.96978340365681981</v>
      </c>
      <c r="AH794" s="116">
        <v>790</v>
      </c>
      <c r="AI794" s="116">
        <v>575</v>
      </c>
      <c r="AJ794" s="116">
        <v>28</v>
      </c>
      <c r="AK794" s="116">
        <v>58</v>
      </c>
      <c r="AL794" s="117">
        <v>2079.6109903670067</v>
      </c>
      <c r="AM794" s="116">
        <v>424</v>
      </c>
      <c r="AN794" s="116">
        <v>0</v>
      </c>
      <c r="AO794" s="117">
        <v>253976</v>
      </c>
      <c r="AP794" s="117">
        <v>62400</v>
      </c>
      <c r="AQ794" s="117">
        <v>197376</v>
      </c>
      <c r="AR794" s="116" t="s">
        <v>123</v>
      </c>
      <c r="AS794" s="116" t="s">
        <v>123</v>
      </c>
      <c r="AT794" s="120">
        <v>0.94222222222222218</v>
      </c>
      <c r="AU794" s="126"/>
      <c r="AV794" s="126"/>
      <c r="AW794" s="112">
        <f>AVERAGE(AM$5:AM794)</f>
        <v>439.68607594936708</v>
      </c>
      <c r="AX794" s="112">
        <f>AVERAGE(AN$5:AN794)</f>
        <v>0.26329113924050634</v>
      </c>
      <c r="AY794" s="113">
        <f>AVERAGE(AO$5:AO794)</f>
        <v>263371.9594936709</v>
      </c>
      <c r="AZ794" s="113">
        <f>AVERAGE(AP$5:AP794)</f>
        <v>64126.318987341772</v>
      </c>
      <c r="BA794" s="113">
        <f>AVERAGE(AQ$5:AQ794)</f>
        <v>203316.77974683544</v>
      </c>
      <c r="BB794" s="118">
        <f>AVERAGE($AT$5:AT794)</f>
        <v>0.97708016877637227</v>
      </c>
    </row>
    <row r="795" spans="1:59" x14ac:dyDescent="0.25">
      <c r="A795" s="116">
        <v>791</v>
      </c>
      <c r="B795" s="116">
        <v>537</v>
      </c>
      <c r="C795" s="116">
        <v>48</v>
      </c>
      <c r="D795" s="116">
        <v>48</v>
      </c>
      <c r="E795" s="117">
        <v>4184.6367837815415</v>
      </c>
      <c r="F795" s="116">
        <v>434</v>
      </c>
      <c r="G795" s="116">
        <v>0</v>
      </c>
      <c r="H795" s="117">
        <v>216566</v>
      </c>
      <c r="I795" s="117">
        <v>63400</v>
      </c>
      <c r="J795" s="117">
        <v>157966</v>
      </c>
      <c r="K795" s="116" t="s">
        <v>123</v>
      </c>
      <c r="L795" s="116" t="s">
        <v>123</v>
      </c>
      <c r="M795" s="120">
        <v>0.96444444444444444</v>
      </c>
      <c r="N795" s="126"/>
      <c r="O795" s="126"/>
      <c r="P795" s="112">
        <f>AVERAGE($F$5:F795)</f>
        <v>436.39949431099876</v>
      </c>
      <c r="Q795" s="112">
        <f>AVERAGE(G$5:G795)</f>
        <v>5.8154235145385591E-2</v>
      </c>
      <c r="R795" s="113">
        <f>AVERAGE(H$5:H795)</f>
        <v>217763.34766118837</v>
      </c>
      <c r="S795" s="113">
        <f>AVERAGE(I$5:I795)</f>
        <v>63668.968394437419</v>
      </c>
      <c r="T795" s="113">
        <f>AVERAGE(J$5:J795)</f>
        <v>158648.61441213655</v>
      </c>
      <c r="U795" s="118">
        <f>AVERAGE($M$5:M795)</f>
        <v>0.96977665402444013</v>
      </c>
      <c r="AH795" s="116">
        <v>791</v>
      </c>
      <c r="AI795" s="116">
        <v>546</v>
      </c>
      <c r="AJ795" s="116">
        <v>36</v>
      </c>
      <c r="AK795" s="116">
        <v>56</v>
      </c>
      <c r="AL795" s="117">
        <v>3221.4265340377915</v>
      </c>
      <c r="AM795" s="116">
        <v>426</v>
      </c>
      <c r="AN795" s="116">
        <v>0</v>
      </c>
      <c r="AO795" s="117">
        <v>255174</v>
      </c>
      <c r="AP795" s="117">
        <v>62600</v>
      </c>
      <c r="AQ795" s="117">
        <v>198174</v>
      </c>
      <c r="AR795" s="116" t="s">
        <v>123</v>
      </c>
      <c r="AS795" s="116" t="s">
        <v>123</v>
      </c>
      <c r="AT795" s="120">
        <v>0.94666666666666666</v>
      </c>
      <c r="AU795" s="126"/>
      <c r="AV795" s="126"/>
      <c r="AW795" s="112">
        <f>AVERAGE(AM$5:AM795)</f>
        <v>439.66877370417194</v>
      </c>
      <c r="AX795" s="112">
        <f>AVERAGE(AN$5:AN795)</f>
        <v>0.26295828065739568</v>
      </c>
      <c r="AY795" s="113">
        <f>AVERAGE(AO$5:AO795)</f>
        <v>263361.59544879897</v>
      </c>
      <c r="AZ795" s="113">
        <f>AVERAGE(AP$5:AP795)</f>
        <v>64124.389380530971</v>
      </c>
      <c r="BA795" s="113">
        <f>AVERAGE(AQ$5:AQ795)</f>
        <v>203310.27812895068</v>
      </c>
      <c r="BB795" s="118">
        <f>AVERAGE($AT$5:AT795)</f>
        <v>0.97704171934260531</v>
      </c>
      <c r="BC795" s="6"/>
      <c r="BD795" s="6"/>
      <c r="BE795" s="6"/>
      <c r="BF795" s="6"/>
      <c r="BG795" s="6"/>
    </row>
    <row r="796" spans="1:59" x14ac:dyDescent="0.25">
      <c r="A796" s="116">
        <v>792</v>
      </c>
      <c r="B796" s="116">
        <v>562</v>
      </c>
      <c r="C796" s="116">
        <v>47</v>
      </c>
      <c r="D796" s="116">
        <v>43</v>
      </c>
      <c r="E796" s="117">
        <v>3393.8626325776522</v>
      </c>
      <c r="F796" s="116">
        <v>439</v>
      </c>
      <c r="G796" s="116">
        <v>0</v>
      </c>
      <c r="H796" s="117">
        <v>219061</v>
      </c>
      <c r="I796" s="117">
        <v>63900</v>
      </c>
      <c r="J796" s="117">
        <v>159461</v>
      </c>
      <c r="K796" s="116" t="s">
        <v>123</v>
      </c>
      <c r="L796" s="116" t="s">
        <v>123</v>
      </c>
      <c r="M796" s="120">
        <v>0.97555555555555551</v>
      </c>
      <c r="N796" s="126"/>
      <c r="O796" s="126"/>
      <c r="P796" s="112">
        <f>AVERAGE($F$5:F796)</f>
        <v>436.40277777777777</v>
      </c>
      <c r="Q796" s="112">
        <f>AVERAGE(G$5:G796)</f>
        <v>5.808080808080808E-2</v>
      </c>
      <c r="R796" s="113">
        <f>AVERAGE(H$5:H796)</f>
        <v>217764.98611111112</v>
      </c>
      <c r="S796" s="113">
        <f>AVERAGE(I$5:I796)</f>
        <v>63669.260101010099</v>
      </c>
      <c r="T796" s="113">
        <f>AVERAGE(J$5:J796)</f>
        <v>158649.64015151514</v>
      </c>
      <c r="U796" s="118">
        <f>AVERAGE($M$5:M796)</f>
        <v>0.96978395061728229</v>
      </c>
      <c r="AH796" s="116">
        <v>792</v>
      </c>
      <c r="AI796" s="116">
        <v>520</v>
      </c>
      <c r="AJ796" s="116">
        <v>38</v>
      </c>
      <c r="AK796" s="116">
        <v>41</v>
      </c>
      <c r="AL796" s="117">
        <v>4304.9805407968552</v>
      </c>
      <c r="AM796" s="116">
        <v>441</v>
      </c>
      <c r="AN796" s="116">
        <v>0</v>
      </c>
      <c r="AO796" s="117">
        <v>264159</v>
      </c>
      <c r="AP796" s="117">
        <v>64100</v>
      </c>
      <c r="AQ796" s="117">
        <v>204159</v>
      </c>
      <c r="AR796" s="116" t="s">
        <v>123</v>
      </c>
      <c r="AS796" s="116" t="s">
        <v>123</v>
      </c>
      <c r="AT796" s="120">
        <v>0.98</v>
      </c>
      <c r="AU796" s="126"/>
      <c r="AV796" s="126"/>
      <c r="AW796" s="112">
        <f>AVERAGE(AM$5:AM796)</f>
        <v>439.67045454545456</v>
      </c>
      <c r="AX796" s="112">
        <f>AVERAGE(AN$5:AN796)</f>
        <v>0.26262626262626265</v>
      </c>
      <c r="AY796" s="113">
        <f>AVERAGE(AO$5:AO796)</f>
        <v>263362.60227272729</v>
      </c>
      <c r="AZ796" s="113">
        <f>AVERAGE(AP$5:AP796)</f>
        <v>64124.358585858587</v>
      </c>
      <c r="BA796" s="113">
        <f>AVERAGE(AQ$5:AQ796)</f>
        <v>203311.34974747474</v>
      </c>
      <c r="BB796" s="118">
        <f>AVERAGE($AT$5:AT796)</f>
        <v>0.97704545454545566</v>
      </c>
      <c r="BC796" s="10"/>
      <c r="BD796" s="10"/>
      <c r="BE796" s="10"/>
      <c r="BF796" s="10"/>
      <c r="BG796" s="6"/>
    </row>
    <row r="797" spans="1:59" x14ac:dyDescent="0.25">
      <c r="A797" s="116">
        <v>793</v>
      </c>
      <c r="B797" s="116">
        <v>607</v>
      </c>
      <c r="C797" s="116">
        <v>39</v>
      </c>
      <c r="D797" s="116">
        <v>45</v>
      </c>
      <c r="E797" s="117">
        <v>3697.8543925506619</v>
      </c>
      <c r="F797" s="116">
        <v>437</v>
      </c>
      <c r="G797" s="116">
        <v>0</v>
      </c>
      <c r="H797" s="117">
        <v>218063</v>
      </c>
      <c r="I797" s="117">
        <v>63700</v>
      </c>
      <c r="J797" s="117">
        <v>158863</v>
      </c>
      <c r="K797" s="116" t="s">
        <v>123</v>
      </c>
      <c r="L797" s="116" t="s">
        <v>123</v>
      </c>
      <c r="M797" s="120">
        <v>0.97111111111111115</v>
      </c>
      <c r="N797" s="126"/>
      <c r="O797" s="126"/>
      <c r="P797" s="112">
        <f>AVERAGE($F$5:F797)</f>
        <v>436.4035308953342</v>
      </c>
      <c r="Q797" s="112">
        <f>AVERAGE(G$5:G797)</f>
        <v>5.8007566204287514E-2</v>
      </c>
      <c r="R797" s="113">
        <f>AVERAGE(H$5:H797)</f>
        <v>217765.36191677174</v>
      </c>
      <c r="S797" s="113">
        <f>AVERAGE(I$5:I797)</f>
        <v>63669.298865069359</v>
      </c>
      <c r="T797" s="113">
        <f>AVERAGE(J$5:J797)</f>
        <v>158649.90920554855</v>
      </c>
      <c r="U797" s="118">
        <f>AVERAGE($M$5:M797)</f>
        <v>0.9697856242118521</v>
      </c>
      <c r="AH797" s="116">
        <v>793</v>
      </c>
      <c r="AI797" s="116">
        <v>539</v>
      </c>
      <c r="AJ797" s="116">
        <v>41</v>
      </c>
      <c r="AK797" s="116">
        <v>43</v>
      </c>
      <c r="AL797" s="117">
        <v>4986.5463594672392</v>
      </c>
      <c r="AM797" s="116">
        <v>439</v>
      </c>
      <c r="AN797" s="116">
        <v>0</v>
      </c>
      <c r="AO797" s="117">
        <v>262961</v>
      </c>
      <c r="AP797" s="117">
        <v>63900</v>
      </c>
      <c r="AQ797" s="117">
        <v>203361</v>
      </c>
      <c r="AR797" s="116" t="s">
        <v>123</v>
      </c>
      <c r="AS797" s="116" t="s">
        <v>123</v>
      </c>
      <c r="AT797" s="120">
        <v>0.97555555555555551</v>
      </c>
      <c r="AU797" s="126"/>
      <c r="AV797" s="126"/>
      <c r="AW797" s="112">
        <f>AVERAGE(AM$5:AM797)</f>
        <v>439.66960907944514</v>
      </c>
      <c r="AX797" s="112">
        <f>AVERAGE(AN$5:AN797)</f>
        <v>0.26229508196721313</v>
      </c>
      <c r="AY797" s="113">
        <f>AVERAGE(AO$5:AO797)</f>
        <v>263362.09583858761</v>
      </c>
      <c r="AZ797" s="113">
        <f>AVERAGE(AP$5:AP797)</f>
        <v>64124.075662042873</v>
      </c>
      <c r="BA797" s="113">
        <f>AVERAGE(AQ$5:AQ797)</f>
        <v>203311.41235813368</v>
      </c>
      <c r="BB797" s="118">
        <f>AVERAGE($AT$5:AT797)</f>
        <v>0.97704357573210132</v>
      </c>
      <c r="BC797" s="6"/>
      <c r="BD797" s="6"/>
      <c r="BE797" s="6"/>
      <c r="BF797" s="6"/>
      <c r="BG797" s="10"/>
    </row>
    <row r="798" spans="1:59" x14ac:dyDescent="0.25">
      <c r="A798" s="116">
        <v>794</v>
      </c>
      <c r="B798" s="116">
        <v>588</v>
      </c>
      <c r="C798" s="116">
        <v>45</v>
      </c>
      <c r="D798" s="116">
        <v>38</v>
      </c>
      <c r="E798" s="117">
        <v>3921.7284699928214</v>
      </c>
      <c r="F798" s="116">
        <v>444</v>
      </c>
      <c r="G798" s="116">
        <v>0</v>
      </c>
      <c r="H798" s="117">
        <v>221556</v>
      </c>
      <c r="I798" s="117">
        <v>64400</v>
      </c>
      <c r="J798" s="117">
        <v>160956</v>
      </c>
      <c r="K798" s="116" t="s">
        <v>123</v>
      </c>
      <c r="L798" s="116" t="s">
        <v>123</v>
      </c>
      <c r="M798" s="120">
        <v>0.98666666666666669</v>
      </c>
      <c r="N798" s="126"/>
      <c r="O798" s="126"/>
      <c r="P798" s="112">
        <f>AVERAGE($F$5:F798)</f>
        <v>436.4130982367758</v>
      </c>
      <c r="Q798" s="112">
        <f>AVERAGE(G$5:G798)</f>
        <v>5.793450881612091E-2</v>
      </c>
      <c r="R798" s="113">
        <f>AVERAGE(H$5:H798)</f>
        <v>217770.13602015114</v>
      </c>
      <c r="S798" s="113">
        <f>AVERAGE(I$5:I798)</f>
        <v>63670.219143576825</v>
      </c>
      <c r="T798" s="113">
        <f>AVERAGE(J$5:J798)</f>
        <v>158652.81360201511</v>
      </c>
      <c r="U798" s="118">
        <f>AVERAGE($M$5:M798)</f>
        <v>0.96980688497061129</v>
      </c>
      <c r="AH798" s="116">
        <v>794</v>
      </c>
      <c r="AI798" s="116">
        <v>494</v>
      </c>
      <c r="AJ798" s="116">
        <v>38</v>
      </c>
      <c r="AK798" s="116">
        <v>40</v>
      </c>
      <c r="AL798" s="117">
        <v>2916.6576810720326</v>
      </c>
      <c r="AM798" s="116">
        <v>442</v>
      </c>
      <c r="AN798" s="116">
        <v>0</v>
      </c>
      <c r="AO798" s="117">
        <v>264758</v>
      </c>
      <c r="AP798" s="117">
        <v>64200</v>
      </c>
      <c r="AQ798" s="117">
        <v>204558</v>
      </c>
      <c r="AR798" s="116" t="s">
        <v>123</v>
      </c>
      <c r="AS798" s="116" t="s">
        <v>123</v>
      </c>
      <c r="AT798" s="120">
        <v>0.98222222222222222</v>
      </c>
      <c r="AU798" s="126"/>
      <c r="AV798" s="126"/>
      <c r="AW798" s="112">
        <f>AVERAGE(AM$5:AM798)</f>
        <v>439.67254408060455</v>
      </c>
      <c r="AX798" s="112">
        <f>AVERAGE(AN$5:AN798)</f>
        <v>0.26196473551637278</v>
      </c>
      <c r="AY798" s="113">
        <f>AVERAGE(AO$5:AO798)</f>
        <v>263363.85390428209</v>
      </c>
      <c r="AZ798" s="113">
        <f>AVERAGE(AP$5:AP798)</f>
        <v>64124.171284634758</v>
      </c>
      <c r="BA798" s="113">
        <f>AVERAGE(AQ$5:AQ798)</f>
        <v>203312.98236775817</v>
      </c>
      <c r="BB798" s="118">
        <f>AVERAGE($AT$5:AT798)</f>
        <v>0.97705009795690001</v>
      </c>
    </row>
    <row r="799" spans="1:59" x14ac:dyDescent="0.25">
      <c r="A799" s="116">
        <v>795</v>
      </c>
      <c r="B799" s="116">
        <v>600</v>
      </c>
      <c r="C799" s="116">
        <v>27</v>
      </c>
      <c r="D799" s="116">
        <v>46</v>
      </c>
      <c r="E799" s="117">
        <v>4853.5133758899647</v>
      </c>
      <c r="F799" s="116">
        <v>436</v>
      </c>
      <c r="G799" s="116">
        <v>0</v>
      </c>
      <c r="H799" s="117">
        <v>217564</v>
      </c>
      <c r="I799" s="117">
        <v>63600</v>
      </c>
      <c r="J799" s="117">
        <v>158564</v>
      </c>
      <c r="K799" s="116" t="s">
        <v>123</v>
      </c>
      <c r="L799" s="116" t="s">
        <v>123</v>
      </c>
      <c r="M799" s="120">
        <v>0.96888888888888891</v>
      </c>
      <c r="N799" s="126"/>
      <c r="O799" s="126"/>
      <c r="P799" s="112">
        <f>AVERAGE($F$5:F799)</f>
        <v>436.41257861635222</v>
      </c>
      <c r="Q799" s="112">
        <f>AVERAGE(G$5:G799)</f>
        <v>5.7861635220125787E-2</v>
      </c>
      <c r="R799" s="113">
        <f>AVERAGE(H$5:H799)</f>
        <v>217769.87672955974</v>
      </c>
      <c r="S799" s="113">
        <f>AVERAGE(I$5:I799)</f>
        <v>63670.130817610065</v>
      </c>
      <c r="T799" s="113">
        <f>AVERAGE(J$5:J799)</f>
        <v>158652.70188679246</v>
      </c>
      <c r="U799" s="118">
        <f>AVERAGE($M$5:M799)</f>
        <v>0.96980573025855876</v>
      </c>
      <c r="AH799" s="116">
        <v>795</v>
      </c>
      <c r="AI799" s="116">
        <v>539</v>
      </c>
      <c r="AJ799" s="116">
        <v>34</v>
      </c>
      <c r="AK799" s="116">
        <v>40</v>
      </c>
      <c r="AL799" s="117">
        <v>4494.2777777950214</v>
      </c>
      <c r="AM799" s="116">
        <v>442</v>
      </c>
      <c r="AN799" s="116">
        <v>0</v>
      </c>
      <c r="AO799" s="117">
        <v>264758</v>
      </c>
      <c r="AP799" s="117">
        <v>64200</v>
      </c>
      <c r="AQ799" s="117">
        <v>204558</v>
      </c>
      <c r="AR799" s="116" t="s">
        <v>123</v>
      </c>
      <c r="AS799" s="116" t="s">
        <v>123</v>
      </c>
      <c r="AT799" s="120">
        <v>0.98222222222222222</v>
      </c>
      <c r="AU799" s="126"/>
      <c r="AV799" s="126"/>
      <c r="AW799" s="112">
        <f>AVERAGE(AM$5:AM799)</f>
        <v>439.6754716981132</v>
      </c>
      <c r="AX799" s="112">
        <f>AVERAGE(AN$5:AN799)</f>
        <v>0.26163522012578616</v>
      </c>
      <c r="AY799" s="113">
        <f>AVERAGE(AO$5:AO799)</f>
        <v>263365.60754716978</v>
      </c>
      <c r="AZ799" s="113">
        <f>AVERAGE(AP$5:AP799)</f>
        <v>64124.26666666667</v>
      </c>
      <c r="BA799" s="113">
        <f>AVERAGE(AQ$5:AQ799)</f>
        <v>203314.54842767297</v>
      </c>
      <c r="BB799" s="118">
        <f>AVERAGE($AT$5:AT799)</f>
        <v>0.97705660377358605</v>
      </c>
      <c r="BC799" s="6"/>
      <c r="BD799" s="6"/>
      <c r="BE799" s="6"/>
      <c r="BF799" s="6"/>
      <c r="BG799" s="6"/>
    </row>
    <row r="800" spans="1:59" x14ac:dyDescent="0.25">
      <c r="A800" s="116">
        <v>796</v>
      </c>
      <c r="B800" s="116">
        <v>567</v>
      </c>
      <c r="C800" s="116">
        <v>38</v>
      </c>
      <c r="D800" s="116">
        <v>45</v>
      </c>
      <c r="E800" s="117">
        <v>3145.8885690323918</v>
      </c>
      <c r="F800" s="116">
        <v>437</v>
      </c>
      <c r="G800" s="116">
        <v>0</v>
      </c>
      <c r="H800" s="117">
        <v>218063</v>
      </c>
      <c r="I800" s="117">
        <v>63700</v>
      </c>
      <c r="J800" s="117">
        <v>158863</v>
      </c>
      <c r="K800" s="116" t="s">
        <v>123</v>
      </c>
      <c r="L800" s="116" t="s">
        <v>123</v>
      </c>
      <c r="M800" s="120">
        <v>0.97111111111111115</v>
      </c>
      <c r="N800" s="126"/>
      <c r="O800" s="126"/>
      <c r="P800" s="112">
        <f>AVERAGE($F$5:F800)</f>
        <v>436.41331658291455</v>
      </c>
      <c r="Q800" s="112">
        <f>AVERAGE(G$5:G800)</f>
        <v>5.7788944723618091E-2</v>
      </c>
      <c r="R800" s="113">
        <f>AVERAGE(H$5:H800)</f>
        <v>217770.24497487437</v>
      </c>
      <c r="S800" s="113">
        <f>AVERAGE(I$5:I800)</f>
        <v>63670.168341708544</v>
      </c>
      <c r="T800" s="113">
        <f>AVERAGE(J$5:J800)</f>
        <v>158652.96608040202</v>
      </c>
      <c r="U800" s="118">
        <f>AVERAGE($M$5:M800)</f>
        <v>0.96980737018425289</v>
      </c>
      <c r="AH800" s="116">
        <v>796</v>
      </c>
      <c r="AI800" s="116">
        <v>487</v>
      </c>
      <c r="AJ800" s="116">
        <v>38</v>
      </c>
      <c r="AK800" s="116">
        <v>32</v>
      </c>
      <c r="AL800" s="117">
        <v>2922.6274150498593</v>
      </c>
      <c r="AM800" s="116">
        <v>450</v>
      </c>
      <c r="AN800" s="116">
        <v>0</v>
      </c>
      <c r="AO800" s="117">
        <v>269550</v>
      </c>
      <c r="AP800" s="117">
        <v>65000</v>
      </c>
      <c r="AQ800" s="117">
        <v>207750</v>
      </c>
      <c r="AR800" s="116" t="s">
        <v>124</v>
      </c>
      <c r="AS800" s="116" t="s">
        <v>123</v>
      </c>
      <c r="AT800" s="120">
        <v>1</v>
      </c>
      <c r="AU800" s="126"/>
      <c r="AV800" s="126"/>
      <c r="AW800" s="112">
        <f>AVERAGE(AM$5:AM800)</f>
        <v>439.6884422110553</v>
      </c>
      <c r="AX800" s="112">
        <f>AVERAGE(AN$5:AN800)</f>
        <v>0.2613065326633166</v>
      </c>
      <c r="AY800" s="113">
        <f>AVERAGE(AO$5:AO800)</f>
        <v>263373.37688442209</v>
      </c>
      <c r="AZ800" s="113">
        <f>AVERAGE(AP$5:AP800)</f>
        <v>64125.366834170854</v>
      </c>
      <c r="BA800" s="113">
        <f>AVERAGE(AQ$5:AQ800)</f>
        <v>203320.12060301506</v>
      </c>
      <c r="BB800" s="118">
        <f>AVERAGE($AT$5:AT800)</f>
        <v>0.97708542713567947</v>
      </c>
      <c r="BC800" s="10"/>
      <c r="BD800" s="10"/>
      <c r="BE800" s="10"/>
      <c r="BF800" s="10"/>
      <c r="BG800" s="6"/>
    </row>
    <row r="801" spans="1:59" x14ac:dyDescent="0.25">
      <c r="A801" s="116">
        <v>797</v>
      </c>
      <c r="B801" s="116">
        <v>567</v>
      </c>
      <c r="C801" s="116">
        <v>34</v>
      </c>
      <c r="D801" s="116">
        <v>47</v>
      </c>
      <c r="E801" s="117">
        <v>2275.7428542060079</v>
      </c>
      <c r="F801" s="116">
        <v>435</v>
      </c>
      <c r="G801" s="116">
        <v>0</v>
      </c>
      <c r="H801" s="117">
        <v>217065</v>
      </c>
      <c r="I801" s="117">
        <v>63500</v>
      </c>
      <c r="J801" s="117">
        <v>158265</v>
      </c>
      <c r="K801" s="116" t="s">
        <v>123</v>
      </c>
      <c r="L801" s="116" t="s">
        <v>123</v>
      </c>
      <c r="M801" s="120">
        <v>0.96666666666666667</v>
      </c>
      <c r="N801" s="126"/>
      <c r="O801" s="126"/>
      <c r="P801" s="112">
        <f>AVERAGE($F$5:F801)</f>
        <v>436.4115432873275</v>
      </c>
      <c r="Q801" s="112">
        <f>AVERAGE(G$5:G801)</f>
        <v>5.7716436637390213E-2</v>
      </c>
      <c r="R801" s="113">
        <f>AVERAGE(H$5:H801)</f>
        <v>217769.36010037642</v>
      </c>
      <c r="S801" s="113">
        <f>AVERAGE(I$5:I801)</f>
        <v>63669.954830614806</v>
      </c>
      <c r="T801" s="113">
        <f>AVERAGE(J$5:J801)</f>
        <v>158652.47929736512</v>
      </c>
      <c r="U801" s="118">
        <f>AVERAGE($M$5:M801)</f>
        <v>0.96980342952739274</v>
      </c>
      <c r="AH801" s="116">
        <v>797</v>
      </c>
      <c r="AI801" s="116">
        <v>495</v>
      </c>
      <c r="AJ801" s="116">
        <v>41</v>
      </c>
      <c r="AK801" s="116">
        <v>36</v>
      </c>
      <c r="AL801" s="117">
        <v>4027.2984103988156</v>
      </c>
      <c r="AM801" s="116">
        <v>446</v>
      </c>
      <c r="AN801" s="116">
        <v>0</v>
      </c>
      <c r="AO801" s="117">
        <v>267154</v>
      </c>
      <c r="AP801" s="117">
        <v>64600</v>
      </c>
      <c r="AQ801" s="117">
        <v>206154</v>
      </c>
      <c r="AR801" s="116" t="s">
        <v>123</v>
      </c>
      <c r="AS801" s="116" t="s">
        <v>123</v>
      </c>
      <c r="AT801" s="120">
        <v>0.99111111111111116</v>
      </c>
      <c r="AU801" s="126"/>
      <c r="AV801" s="126"/>
      <c r="AW801" s="112">
        <f>AVERAGE(AM$5:AM801)</f>
        <v>439.69636135508154</v>
      </c>
      <c r="AX801" s="112">
        <f>AVERAGE(AN$5:AN801)</f>
        <v>0.26097867001254704</v>
      </c>
      <c r="AY801" s="113">
        <f>AVERAGE(AO$5:AO801)</f>
        <v>263378.12045169383</v>
      </c>
      <c r="AZ801" s="113">
        <f>AVERAGE(AP$5:AP801)</f>
        <v>64125.962358845674</v>
      </c>
      <c r="BA801" s="113">
        <f>AVERAGE(AQ$5:AQ801)</f>
        <v>203323.67628607276</v>
      </c>
      <c r="BB801" s="118">
        <f>AVERAGE($AT$5:AT801)</f>
        <v>0.97710302523351567</v>
      </c>
      <c r="BC801" s="6"/>
      <c r="BD801" s="6"/>
      <c r="BE801" s="6"/>
      <c r="BF801" s="6"/>
      <c r="BG801" s="10"/>
    </row>
    <row r="802" spans="1:59" x14ac:dyDescent="0.25">
      <c r="A802" s="116">
        <v>798</v>
      </c>
      <c r="B802" s="116">
        <v>541</v>
      </c>
      <c r="C802" s="116">
        <v>35</v>
      </c>
      <c r="D802" s="116">
        <v>41</v>
      </c>
      <c r="E802" s="117">
        <v>2807.0423614158231</v>
      </c>
      <c r="F802" s="116">
        <v>441</v>
      </c>
      <c r="G802" s="116">
        <v>0</v>
      </c>
      <c r="H802" s="117">
        <v>220059</v>
      </c>
      <c r="I802" s="117">
        <v>64100</v>
      </c>
      <c r="J802" s="117">
        <v>160059</v>
      </c>
      <c r="K802" s="116" t="s">
        <v>123</v>
      </c>
      <c r="L802" s="116" t="s">
        <v>123</v>
      </c>
      <c r="M802" s="120">
        <v>0.98</v>
      </c>
      <c r="N802" s="126"/>
      <c r="O802" s="126"/>
      <c r="P802" s="112">
        <f>AVERAGE($F$5:F802)</f>
        <v>436.41729323308272</v>
      </c>
      <c r="Q802" s="112">
        <f>AVERAGE(G$5:G802)</f>
        <v>5.764411027568922E-2</v>
      </c>
      <c r="R802" s="113">
        <f>AVERAGE(H$5:H802)</f>
        <v>217772.22932330827</v>
      </c>
      <c r="S802" s="113">
        <f>AVERAGE(I$5:I802)</f>
        <v>63670.49373433584</v>
      </c>
      <c r="T802" s="113">
        <f>AVERAGE(J$5:J802)</f>
        <v>158654.24185463658</v>
      </c>
      <c r="U802" s="118">
        <f>AVERAGE($M$5:M802)</f>
        <v>0.96981620718462658</v>
      </c>
      <c r="AH802" s="116">
        <v>798</v>
      </c>
      <c r="AI802" s="116">
        <v>434</v>
      </c>
      <c r="AJ802" s="116">
        <v>34</v>
      </c>
      <c r="AK802" s="116">
        <v>44</v>
      </c>
      <c r="AL802" s="117">
        <v>2900.2118864945396</v>
      </c>
      <c r="AM802" s="116">
        <v>424</v>
      </c>
      <c r="AN802" s="116">
        <v>0</v>
      </c>
      <c r="AO802" s="117">
        <v>253976</v>
      </c>
      <c r="AP802" s="117">
        <v>62400</v>
      </c>
      <c r="AQ802" s="117">
        <v>195976</v>
      </c>
      <c r="AR802" s="116" t="s">
        <v>123</v>
      </c>
      <c r="AS802" s="116" t="s">
        <v>123</v>
      </c>
      <c r="AT802" s="120">
        <v>0.94222222222222218</v>
      </c>
      <c r="AU802" s="126"/>
      <c r="AV802" s="126"/>
      <c r="AW802" s="112">
        <f>AVERAGE(AM$5:AM802)</f>
        <v>439.6766917293233</v>
      </c>
      <c r="AX802" s="112">
        <f>AVERAGE(AN$5:AN802)</f>
        <v>0.26065162907268169</v>
      </c>
      <c r="AY802" s="113">
        <f>AVERAGE(AO$5:AO802)</f>
        <v>263366.33834586467</v>
      </c>
      <c r="AZ802" s="113">
        <f>AVERAGE(AP$5:AP802)</f>
        <v>64123.79949874687</v>
      </c>
      <c r="BA802" s="113">
        <f>AVERAGE(AQ$5:AQ802)</f>
        <v>203314.46867167921</v>
      </c>
      <c r="BB802" s="118">
        <f>AVERAGE($AT$5:AT802)</f>
        <v>0.97705931495405285</v>
      </c>
    </row>
    <row r="803" spans="1:59" x14ac:dyDescent="0.25">
      <c r="A803" s="116">
        <v>799</v>
      </c>
      <c r="B803" s="116">
        <v>599</v>
      </c>
      <c r="C803" s="116">
        <v>42</v>
      </c>
      <c r="D803" s="116">
        <v>43</v>
      </c>
      <c r="E803" s="117">
        <v>3071.328563293077</v>
      </c>
      <c r="F803" s="116">
        <v>439</v>
      </c>
      <c r="G803" s="116">
        <v>0</v>
      </c>
      <c r="H803" s="117">
        <v>219061</v>
      </c>
      <c r="I803" s="117">
        <v>63900</v>
      </c>
      <c r="J803" s="117">
        <v>159461</v>
      </c>
      <c r="K803" s="116" t="s">
        <v>123</v>
      </c>
      <c r="L803" s="116" t="s">
        <v>123</v>
      </c>
      <c r="M803" s="120">
        <v>0.97555555555555551</v>
      </c>
      <c r="N803" s="126"/>
      <c r="O803" s="126"/>
      <c r="P803" s="112">
        <f>AVERAGE($F$5:F803)</f>
        <v>436.42052565707132</v>
      </c>
      <c r="Q803" s="112">
        <f>AVERAGE(G$5:G803)</f>
        <v>5.7571964956195244E-2</v>
      </c>
      <c r="R803" s="113">
        <f>AVERAGE(H$5:H803)</f>
        <v>217773.84230287859</v>
      </c>
      <c r="S803" s="113">
        <f>AVERAGE(I$5:I803)</f>
        <v>63670.780976220274</v>
      </c>
      <c r="T803" s="113">
        <f>AVERAGE(J$5:J803)</f>
        <v>158655.25156445557</v>
      </c>
      <c r="U803" s="118">
        <f>AVERAGE($M$5:M803)</f>
        <v>0.96982339034904574</v>
      </c>
      <c r="AH803" s="116">
        <v>799</v>
      </c>
      <c r="AI803" s="116">
        <v>479</v>
      </c>
      <c r="AJ803" s="116">
        <v>33</v>
      </c>
      <c r="AK803" s="116">
        <v>32</v>
      </c>
      <c r="AL803" s="117">
        <v>2301.6482550542755</v>
      </c>
      <c r="AM803" s="116">
        <v>450</v>
      </c>
      <c r="AN803" s="116">
        <v>0</v>
      </c>
      <c r="AO803" s="117">
        <v>269550</v>
      </c>
      <c r="AP803" s="117">
        <v>65000</v>
      </c>
      <c r="AQ803" s="117">
        <v>207750</v>
      </c>
      <c r="AR803" s="116" t="s">
        <v>124</v>
      </c>
      <c r="AS803" s="116" t="s">
        <v>123</v>
      </c>
      <c r="AT803" s="120">
        <v>1</v>
      </c>
      <c r="AU803" s="126"/>
      <c r="AV803" s="126"/>
      <c r="AW803" s="112">
        <f>AVERAGE(AM$5:AM803)</f>
        <v>439.68961201501878</v>
      </c>
      <c r="AX803" s="112">
        <f>AVERAGE(AN$5:AN803)</f>
        <v>0.26032540675844806</v>
      </c>
      <c r="AY803" s="113">
        <f>AVERAGE(AO$5:AO803)</f>
        <v>263374.07759699627</v>
      </c>
      <c r="AZ803" s="113">
        <f>AVERAGE(AP$5:AP803)</f>
        <v>64124.896120150188</v>
      </c>
      <c r="BA803" s="113">
        <f>AVERAGE(AQ$5:AQ803)</f>
        <v>203320.02002503129</v>
      </c>
      <c r="BB803" s="118">
        <f>AVERAGE($AT$5:AT803)</f>
        <v>0.9770880267000428</v>
      </c>
      <c r="BC803" s="6"/>
      <c r="BD803" s="6"/>
      <c r="BE803" s="6"/>
      <c r="BF803" s="6"/>
      <c r="BG803" s="6"/>
    </row>
    <row r="804" spans="1:59" x14ac:dyDescent="0.25">
      <c r="A804" s="116">
        <v>800</v>
      </c>
      <c r="B804" s="116">
        <v>584</v>
      </c>
      <c r="C804" s="116">
        <v>45</v>
      </c>
      <c r="D804" s="116">
        <v>60</v>
      </c>
      <c r="E804" s="117">
        <v>2451.8675562021517</v>
      </c>
      <c r="F804" s="116">
        <v>422</v>
      </c>
      <c r="G804" s="116">
        <v>0</v>
      </c>
      <c r="H804" s="117">
        <v>210578</v>
      </c>
      <c r="I804" s="117">
        <v>62200</v>
      </c>
      <c r="J804" s="117">
        <v>154378</v>
      </c>
      <c r="K804" s="116" t="s">
        <v>123</v>
      </c>
      <c r="L804" s="116" t="s">
        <v>123</v>
      </c>
      <c r="M804" s="120">
        <v>0.93777777777777782</v>
      </c>
      <c r="N804" s="126"/>
      <c r="O804" s="126"/>
      <c r="P804" s="112">
        <f>AVERAGE($F$5:F804)</f>
        <v>436.40249999999997</v>
      </c>
      <c r="Q804" s="112">
        <f>AVERAGE(G$5:G804)</f>
        <v>5.7500000000000002E-2</v>
      </c>
      <c r="R804" s="113">
        <f>AVERAGE(H$5:H804)</f>
        <v>217764.8475</v>
      </c>
      <c r="S804" s="113">
        <f>AVERAGE(I$5:I804)</f>
        <v>63668.942499999997</v>
      </c>
      <c r="T804" s="113">
        <f>AVERAGE(J$5:J804)</f>
        <v>158649.905</v>
      </c>
      <c r="U804" s="118">
        <f>AVERAGE($M$5:M804)</f>
        <v>0.96978333333333167</v>
      </c>
      <c r="AH804" s="116">
        <v>800</v>
      </c>
      <c r="AI804" s="116">
        <v>489</v>
      </c>
      <c r="AJ804" s="116">
        <v>40</v>
      </c>
      <c r="AK804" s="116">
        <v>31</v>
      </c>
      <c r="AL804" s="117">
        <v>2913.009256798834</v>
      </c>
      <c r="AM804" s="116">
        <v>450</v>
      </c>
      <c r="AN804" s="116">
        <v>1</v>
      </c>
      <c r="AO804" s="117">
        <v>269550</v>
      </c>
      <c r="AP804" s="117">
        <v>65599</v>
      </c>
      <c r="AQ804" s="117">
        <v>207051</v>
      </c>
      <c r="AR804" s="116" t="s">
        <v>124</v>
      </c>
      <c r="AS804" s="116" t="s">
        <v>124</v>
      </c>
      <c r="AT804" s="120">
        <v>1</v>
      </c>
      <c r="AU804" s="126"/>
      <c r="AV804" s="126"/>
      <c r="AW804" s="112">
        <f>AVERAGE(AM$5:AM804)</f>
        <v>439.70249999999999</v>
      </c>
      <c r="AX804" s="112">
        <f>AVERAGE(AN$5:AN804)</f>
        <v>0.26124999999999998</v>
      </c>
      <c r="AY804" s="113">
        <f>AVERAGE(AO$5:AO804)</f>
        <v>263381.79749999999</v>
      </c>
      <c r="AZ804" s="113">
        <f>AVERAGE(AP$5:AP804)</f>
        <v>64126.738749999997</v>
      </c>
      <c r="BA804" s="113">
        <f>AVERAGE(AQ$5:AQ804)</f>
        <v>203324.68375</v>
      </c>
      <c r="BB804" s="118">
        <f>AVERAGE($AT$5:AT804)</f>
        <v>0.97711666666666774</v>
      </c>
      <c r="BC804" s="10"/>
      <c r="BD804" s="10"/>
      <c r="BE804" s="10"/>
      <c r="BF804" s="10"/>
      <c r="BG804" s="6"/>
    </row>
    <row r="805" spans="1:59" x14ac:dyDescent="0.25">
      <c r="A805" s="116">
        <v>801</v>
      </c>
      <c r="B805" s="116">
        <v>593</v>
      </c>
      <c r="C805" s="116">
        <v>39</v>
      </c>
      <c r="D805" s="116">
        <v>49</v>
      </c>
      <c r="E805" s="117">
        <v>4911.298017627455</v>
      </c>
      <c r="F805" s="116">
        <v>433</v>
      </c>
      <c r="G805" s="116">
        <v>0</v>
      </c>
      <c r="H805" s="117">
        <v>216067</v>
      </c>
      <c r="I805" s="117">
        <v>63300</v>
      </c>
      <c r="J805" s="117">
        <v>157667</v>
      </c>
      <c r="K805" s="116" t="s">
        <v>123</v>
      </c>
      <c r="L805" s="116" t="s">
        <v>123</v>
      </c>
      <c r="M805" s="120">
        <v>0.9622222222222222</v>
      </c>
      <c r="N805" s="126"/>
      <c r="O805" s="126"/>
      <c r="P805" s="112">
        <f>AVERAGE($F$5:F805)</f>
        <v>436.39825218476904</v>
      </c>
      <c r="Q805" s="112">
        <f>AVERAGE(G$5:G805)</f>
        <v>5.742821473158552E-2</v>
      </c>
      <c r="R805" s="113">
        <f>AVERAGE(H$5:H805)</f>
        <v>217762.72784019975</v>
      </c>
      <c r="S805" s="113">
        <f>AVERAGE(I$5:I805)</f>
        <v>63668.481897627964</v>
      </c>
      <c r="T805" s="113">
        <f>AVERAGE(J$5:J805)</f>
        <v>158648.67790262171</v>
      </c>
      <c r="U805" s="118">
        <f>AVERAGE($M$5:M805)</f>
        <v>0.96977389374392953</v>
      </c>
      <c r="AH805" s="116">
        <v>801</v>
      </c>
      <c r="AI805" s="116">
        <v>482</v>
      </c>
      <c r="AJ805" s="116">
        <v>41</v>
      </c>
      <c r="AK805" s="116">
        <v>40</v>
      </c>
      <c r="AL805" s="117">
        <v>3968.0233705272362</v>
      </c>
      <c r="AM805" s="116">
        <v>442</v>
      </c>
      <c r="AN805" s="116">
        <v>0</v>
      </c>
      <c r="AO805" s="117">
        <v>264758</v>
      </c>
      <c r="AP805" s="117">
        <v>64200</v>
      </c>
      <c r="AQ805" s="117">
        <v>204558</v>
      </c>
      <c r="AR805" s="116" t="s">
        <v>123</v>
      </c>
      <c r="AS805" s="116" t="s">
        <v>123</v>
      </c>
      <c r="AT805" s="120">
        <v>0.98222222222222222</v>
      </c>
      <c r="AU805" s="126"/>
      <c r="AV805" s="126"/>
      <c r="AW805" s="112">
        <f>AVERAGE(AM$5:AM805)</f>
        <v>439.70536828963793</v>
      </c>
      <c r="AX805" s="112">
        <f>AVERAGE(AN$5:AN805)</f>
        <v>0.26092384519350814</v>
      </c>
      <c r="AY805" s="113">
        <f>AVERAGE(AO$5:AO805)</f>
        <v>263383.51560549316</v>
      </c>
      <c r="AZ805" s="113">
        <f>AVERAGE(AP$5:AP805)</f>
        <v>64126.830212234709</v>
      </c>
      <c r="BA805" s="113">
        <f>AVERAGE(AQ$5:AQ805)</f>
        <v>203326.22347066167</v>
      </c>
      <c r="BB805" s="118">
        <f>AVERAGE($AT$5:AT805)</f>
        <v>0.97712304064364097</v>
      </c>
      <c r="BC805" s="6"/>
      <c r="BD805" s="6"/>
      <c r="BE805" s="6"/>
      <c r="BF805" s="6"/>
      <c r="BG805" s="10"/>
    </row>
    <row r="806" spans="1:59" x14ac:dyDescent="0.25">
      <c r="A806" s="116">
        <v>802</v>
      </c>
      <c r="B806" s="116">
        <v>529</v>
      </c>
      <c r="C806" s="116">
        <v>31</v>
      </c>
      <c r="D806" s="116">
        <v>45</v>
      </c>
      <c r="E806" s="117">
        <v>2579.3671673497961</v>
      </c>
      <c r="F806" s="116">
        <v>437</v>
      </c>
      <c r="G806" s="116">
        <v>0</v>
      </c>
      <c r="H806" s="117">
        <v>218063</v>
      </c>
      <c r="I806" s="117">
        <v>63700</v>
      </c>
      <c r="J806" s="117">
        <v>158863</v>
      </c>
      <c r="K806" s="116" t="s">
        <v>123</v>
      </c>
      <c r="L806" s="116" t="s">
        <v>123</v>
      </c>
      <c r="M806" s="120">
        <v>0.97111111111111115</v>
      </c>
      <c r="N806" s="126"/>
      <c r="O806" s="126"/>
      <c r="P806" s="112">
        <f>AVERAGE($F$5:F806)</f>
        <v>436.39900249376558</v>
      </c>
      <c r="Q806" s="112">
        <f>AVERAGE(G$5:G806)</f>
        <v>5.7356608478802994E-2</v>
      </c>
      <c r="R806" s="113">
        <f>AVERAGE(H$5:H806)</f>
        <v>217763.10224438904</v>
      </c>
      <c r="S806" s="113">
        <f>AVERAGE(I$5:I806)</f>
        <v>63668.521197007482</v>
      </c>
      <c r="T806" s="113">
        <f>AVERAGE(J$5:J806)</f>
        <v>158648.9451371571</v>
      </c>
      <c r="U806" s="118">
        <f>AVERAGE($M$5:M806)</f>
        <v>0.96977556109725516</v>
      </c>
      <c r="AH806" s="116">
        <v>802</v>
      </c>
      <c r="AI806" s="116">
        <v>529</v>
      </c>
      <c r="AJ806" s="116">
        <v>29</v>
      </c>
      <c r="AK806" s="116">
        <v>49</v>
      </c>
      <c r="AL806" s="117">
        <v>4949.9296843223256</v>
      </c>
      <c r="AM806" s="116">
        <v>433</v>
      </c>
      <c r="AN806" s="116">
        <v>0</v>
      </c>
      <c r="AO806" s="117">
        <v>259367</v>
      </c>
      <c r="AP806" s="117">
        <v>63300</v>
      </c>
      <c r="AQ806" s="117">
        <v>200967</v>
      </c>
      <c r="AR806" s="116" t="s">
        <v>123</v>
      </c>
      <c r="AS806" s="116" t="s">
        <v>123</v>
      </c>
      <c r="AT806" s="120">
        <v>0.9622222222222222</v>
      </c>
      <c r="AU806" s="126"/>
      <c r="AV806" s="126"/>
      <c r="AW806" s="112">
        <f>AVERAGE(AM$5:AM806)</f>
        <v>439.69700748129674</v>
      </c>
      <c r="AX806" s="112">
        <f>AVERAGE(AN$5:AN806)</f>
        <v>0.26059850374064836</v>
      </c>
      <c r="AY806" s="113">
        <f>AVERAGE(AO$5:AO806)</f>
        <v>263378.50748129678</v>
      </c>
      <c r="AZ806" s="113">
        <f>AVERAGE(AP$5:AP806)</f>
        <v>64125.799251870325</v>
      </c>
      <c r="BA806" s="113">
        <f>AVERAGE(AQ$5:AQ806)</f>
        <v>203323.28179551123</v>
      </c>
      <c r="BB806" s="118">
        <f>AVERAGE($AT$5:AT806)</f>
        <v>0.9771044610695494</v>
      </c>
    </row>
    <row r="807" spans="1:59" x14ac:dyDescent="0.25">
      <c r="A807" s="116">
        <v>803</v>
      </c>
      <c r="B807" s="116">
        <v>603</v>
      </c>
      <c r="C807" s="116">
        <v>42</v>
      </c>
      <c r="D807" s="116">
        <v>55</v>
      </c>
      <c r="E807" s="117">
        <v>4237.5439707162914</v>
      </c>
      <c r="F807" s="116">
        <v>427</v>
      </c>
      <c r="G807" s="116">
        <v>0</v>
      </c>
      <c r="H807" s="117">
        <v>213073</v>
      </c>
      <c r="I807" s="117">
        <v>62700</v>
      </c>
      <c r="J807" s="117">
        <v>155873</v>
      </c>
      <c r="K807" s="116" t="s">
        <v>123</v>
      </c>
      <c r="L807" s="116" t="s">
        <v>123</v>
      </c>
      <c r="M807" s="120">
        <v>0.94888888888888889</v>
      </c>
      <c r="N807" s="126"/>
      <c r="O807" s="126"/>
      <c r="P807" s="112">
        <f>AVERAGE($F$5:F807)</f>
        <v>436.387297633873</v>
      </c>
      <c r="Q807" s="112">
        <f>AVERAGE(G$5:G807)</f>
        <v>5.7285180572851806E-2</v>
      </c>
      <c r="R807" s="113">
        <f>AVERAGE(H$5:H807)</f>
        <v>217757.26151930261</v>
      </c>
      <c r="S807" s="113">
        <f>AVERAGE(I$5:I807)</f>
        <v>63667.315068493153</v>
      </c>
      <c r="T807" s="113">
        <f>AVERAGE(J$5:J807)</f>
        <v>158645.48816936489</v>
      </c>
      <c r="U807" s="118">
        <f>AVERAGE($M$5:M807)</f>
        <v>0.96974955029749377</v>
      </c>
      <c r="AH807" s="116">
        <v>803</v>
      </c>
      <c r="AI807" s="116">
        <v>533</v>
      </c>
      <c r="AJ807" s="116">
        <v>46</v>
      </c>
      <c r="AK807" s="116">
        <v>35</v>
      </c>
      <c r="AL807" s="117">
        <v>3111.3422235837852</v>
      </c>
      <c r="AM807" s="116">
        <v>447</v>
      </c>
      <c r="AN807" s="116">
        <v>0</v>
      </c>
      <c r="AO807" s="117">
        <v>267753</v>
      </c>
      <c r="AP807" s="117">
        <v>64700</v>
      </c>
      <c r="AQ807" s="117">
        <v>206553</v>
      </c>
      <c r="AR807" s="116" t="s">
        <v>123</v>
      </c>
      <c r="AS807" s="116" t="s">
        <v>123</v>
      </c>
      <c r="AT807" s="120">
        <v>0.99333333333333329</v>
      </c>
      <c r="AU807" s="126"/>
      <c r="AV807" s="126"/>
      <c r="AW807" s="112">
        <f>AVERAGE(AM$5:AM807)</f>
        <v>439.70610211706099</v>
      </c>
      <c r="AX807" s="112">
        <f>AVERAGE(AN$5:AN807)</f>
        <v>0.26027397260273971</v>
      </c>
      <c r="AY807" s="113">
        <f>AVERAGE(AO$5:AO807)</f>
        <v>263383.95516811957</v>
      </c>
      <c r="AZ807" s="113">
        <f>AVERAGE(AP$5:AP807)</f>
        <v>64126.514321295144</v>
      </c>
      <c r="BA807" s="113">
        <f>AVERAGE(AQ$5:AQ807)</f>
        <v>203327.30386052304</v>
      </c>
      <c r="BB807" s="118">
        <f>AVERAGE($AT$5:AT807)</f>
        <v>0.97712467137124781</v>
      </c>
      <c r="BC807" s="6"/>
      <c r="BD807" s="6"/>
      <c r="BE807" s="6"/>
      <c r="BF807" s="6"/>
      <c r="BG807" s="6"/>
    </row>
    <row r="808" spans="1:59" x14ac:dyDescent="0.25">
      <c r="A808" s="116">
        <v>804</v>
      </c>
      <c r="B808" s="116">
        <v>593</v>
      </c>
      <c r="C808" s="116">
        <v>30</v>
      </c>
      <c r="D808" s="116">
        <v>57</v>
      </c>
      <c r="E808" s="117">
        <v>3496.07127624245</v>
      </c>
      <c r="F808" s="116">
        <v>425</v>
      </c>
      <c r="G808" s="116">
        <v>0</v>
      </c>
      <c r="H808" s="117">
        <v>212075</v>
      </c>
      <c r="I808" s="117">
        <v>62500</v>
      </c>
      <c r="J808" s="117">
        <v>155275</v>
      </c>
      <c r="K808" s="116" t="s">
        <v>123</v>
      </c>
      <c r="L808" s="116" t="s">
        <v>123</v>
      </c>
      <c r="M808" s="120">
        <v>0.94444444444444442</v>
      </c>
      <c r="N808" s="126"/>
      <c r="O808" s="126"/>
      <c r="P808" s="112">
        <f>AVERAGE($F$5:F808)</f>
        <v>436.37313432835822</v>
      </c>
      <c r="Q808" s="112">
        <f>AVERAGE(G$5:G808)</f>
        <v>5.721393034825871E-2</v>
      </c>
      <c r="R808" s="113">
        <f>AVERAGE(H$5:H808)</f>
        <v>217750.19402985074</v>
      </c>
      <c r="S808" s="113">
        <f>AVERAGE(I$5:I808)</f>
        <v>63665.863184079601</v>
      </c>
      <c r="T808" s="113">
        <f>AVERAGE(J$5:J808)</f>
        <v>158641.2960199005</v>
      </c>
      <c r="U808" s="118">
        <f>AVERAGE($M$5:M808)</f>
        <v>0.96971807628523876</v>
      </c>
      <c r="AH808" s="116">
        <v>804</v>
      </c>
      <c r="AI808" s="116">
        <v>488</v>
      </c>
      <c r="AJ808" s="116">
        <v>38</v>
      </c>
      <c r="AK808" s="116">
        <v>29</v>
      </c>
      <c r="AL808" s="117">
        <v>3628.0247869414543</v>
      </c>
      <c r="AM808" s="116">
        <v>450</v>
      </c>
      <c r="AN808" s="116">
        <v>3</v>
      </c>
      <c r="AO808" s="117">
        <v>269550</v>
      </c>
      <c r="AP808" s="117">
        <v>66797</v>
      </c>
      <c r="AQ808" s="117">
        <v>205653</v>
      </c>
      <c r="AR808" s="116" t="s">
        <v>124</v>
      </c>
      <c r="AS808" s="116" t="s">
        <v>124</v>
      </c>
      <c r="AT808" s="120">
        <v>1</v>
      </c>
      <c r="AU808" s="126"/>
      <c r="AV808" s="126"/>
      <c r="AW808" s="112">
        <f>AVERAGE(AM$5:AM808)</f>
        <v>439.71890547263683</v>
      </c>
      <c r="AX808" s="112">
        <f>AVERAGE(AN$5:AN808)</f>
        <v>0.26368159203980102</v>
      </c>
      <c r="AY808" s="113">
        <f>AVERAGE(AO$5:AO808)</f>
        <v>263391.62437810947</v>
      </c>
      <c r="AZ808" s="113">
        <f>AVERAGE(AP$5:AP808)</f>
        <v>64129.835820895525</v>
      </c>
      <c r="BA808" s="113">
        <f>AVERAGE(AQ$5:AQ808)</f>
        <v>203330.19651741293</v>
      </c>
      <c r="BB808" s="118">
        <f>AVERAGE($AT$5:AT808)</f>
        <v>0.97715312327252735</v>
      </c>
      <c r="BC808" s="10"/>
      <c r="BD808" s="10"/>
      <c r="BE808" s="10"/>
      <c r="BF808" s="10"/>
      <c r="BG808" s="6"/>
    </row>
    <row r="809" spans="1:59" x14ac:dyDescent="0.25">
      <c r="A809" s="116">
        <v>805</v>
      </c>
      <c r="B809" s="116">
        <v>620</v>
      </c>
      <c r="C809" s="116">
        <v>45</v>
      </c>
      <c r="D809" s="116">
        <v>63</v>
      </c>
      <c r="E809" s="117">
        <v>2525.0405178799797</v>
      </c>
      <c r="F809" s="116">
        <v>419</v>
      </c>
      <c r="G809" s="116">
        <v>0</v>
      </c>
      <c r="H809" s="117">
        <v>209081</v>
      </c>
      <c r="I809" s="117">
        <v>61900</v>
      </c>
      <c r="J809" s="117">
        <v>153481</v>
      </c>
      <c r="K809" s="116" t="s">
        <v>123</v>
      </c>
      <c r="L809" s="116" t="s">
        <v>123</v>
      </c>
      <c r="M809" s="120">
        <v>0.93111111111111111</v>
      </c>
      <c r="N809" s="126"/>
      <c r="O809" s="126"/>
      <c r="P809" s="112">
        <f>AVERAGE($F$5:F809)</f>
        <v>436.35155279503107</v>
      </c>
      <c r="Q809" s="112">
        <f>AVERAGE(G$5:G809)</f>
        <v>5.7142857142857141E-2</v>
      </c>
      <c r="R809" s="113">
        <f>AVERAGE(H$5:H809)</f>
        <v>217739.42484472049</v>
      </c>
      <c r="S809" s="113">
        <f>AVERAGE(I$5:I809)</f>
        <v>63663.669565217395</v>
      </c>
      <c r="T809" s="113">
        <f>AVERAGE(J$5:J809)</f>
        <v>158634.88571428572</v>
      </c>
      <c r="U809" s="118">
        <f>AVERAGE($M$5:M809)</f>
        <v>0.96967011732228958</v>
      </c>
      <c r="AH809" s="116">
        <v>805</v>
      </c>
      <c r="AI809" s="116">
        <v>485</v>
      </c>
      <c r="AJ809" s="116">
        <v>48</v>
      </c>
      <c r="AK809" s="116">
        <v>39</v>
      </c>
      <c r="AL809" s="117">
        <v>4704.7339830414912</v>
      </c>
      <c r="AM809" s="116">
        <v>443</v>
      </c>
      <c r="AN809" s="116">
        <v>0</v>
      </c>
      <c r="AO809" s="117">
        <v>265357</v>
      </c>
      <c r="AP809" s="117">
        <v>64300</v>
      </c>
      <c r="AQ809" s="117">
        <v>204957</v>
      </c>
      <c r="AR809" s="116" t="s">
        <v>123</v>
      </c>
      <c r="AS809" s="116" t="s">
        <v>123</v>
      </c>
      <c r="AT809" s="120">
        <v>0.98444444444444446</v>
      </c>
      <c r="AU809" s="126"/>
      <c r="AV809" s="126"/>
      <c r="AW809" s="112">
        <f>AVERAGE(AM$5:AM809)</f>
        <v>439.72298136645963</v>
      </c>
      <c r="AX809" s="112">
        <f>AVERAGE(AN$5:AN809)</f>
        <v>0.26335403726708073</v>
      </c>
      <c r="AY809" s="113">
        <f>AVERAGE(AO$5:AO809)</f>
        <v>263394.0658385093</v>
      </c>
      <c r="AZ809" s="113">
        <f>AVERAGE(AP$5:AP809)</f>
        <v>64130.047204968942</v>
      </c>
      <c r="BA809" s="113">
        <f>AVERAGE(AQ$5:AQ809)</f>
        <v>203332.21739130435</v>
      </c>
      <c r="BB809" s="118">
        <f>AVERAGE($AT$5:AT809)</f>
        <v>0.9771621808143558</v>
      </c>
      <c r="BC809" s="6"/>
      <c r="BD809" s="6"/>
      <c r="BE809" s="6"/>
      <c r="BF809" s="6"/>
      <c r="BG809" s="10"/>
    </row>
    <row r="810" spans="1:59" x14ac:dyDescent="0.25">
      <c r="A810" s="116">
        <v>806</v>
      </c>
      <c r="B810" s="116">
        <v>644</v>
      </c>
      <c r="C810" s="116">
        <v>39</v>
      </c>
      <c r="D810" s="116">
        <v>57</v>
      </c>
      <c r="E810" s="117">
        <v>4278.8367409020775</v>
      </c>
      <c r="F810" s="116">
        <v>425</v>
      </c>
      <c r="G810" s="116">
        <v>0</v>
      </c>
      <c r="H810" s="117">
        <v>212075</v>
      </c>
      <c r="I810" s="117">
        <v>62500</v>
      </c>
      <c r="J810" s="117">
        <v>155275</v>
      </c>
      <c r="K810" s="116" t="s">
        <v>123</v>
      </c>
      <c r="L810" s="116" t="s">
        <v>123</v>
      </c>
      <c r="M810" s="120">
        <v>0.94444444444444442</v>
      </c>
      <c r="N810" s="126"/>
      <c r="O810" s="126"/>
      <c r="P810" s="112">
        <f>AVERAGE($F$5:F810)</f>
        <v>436.3374689826303</v>
      </c>
      <c r="Q810" s="112">
        <f>AVERAGE(G$5:G810)</f>
        <v>5.7071960297766747E-2</v>
      </c>
      <c r="R810" s="113">
        <f>AVERAGE(H$5:H810)</f>
        <v>217732.3970223325</v>
      </c>
      <c r="S810" s="113">
        <f>AVERAGE(I$5:I810)</f>
        <v>63662.225806451614</v>
      </c>
      <c r="T810" s="113">
        <f>AVERAGE(J$5:J810)</f>
        <v>158630.7171215881</v>
      </c>
      <c r="U810" s="118">
        <f>AVERAGE($M$5:M810)</f>
        <v>0.96963881996139889</v>
      </c>
      <c r="AH810" s="116">
        <v>806</v>
      </c>
      <c r="AI810" s="116">
        <v>502</v>
      </c>
      <c r="AJ810" s="116">
        <v>42</v>
      </c>
      <c r="AK810" s="116">
        <v>36</v>
      </c>
      <c r="AL810" s="117">
        <v>4599.457871551248</v>
      </c>
      <c r="AM810" s="116">
        <v>446</v>
      </c>
      <c r="AN810" s="116">
        <v>0</v>
      </c>
      <c r="AO810" s="117">
        <v>267154</v>
      </c>
      <c r="AP810" s="117">
        <v>64600</v>
      </c>
      <c r="AQ810" s="117">
        <v>206154</v>
      </c>
      <c r="AR810" s="116" t="s">
        <v>123</v>
      </c>
      <c r="AS810" s="116" t="s">
        <v>123</v>
      </c>
      <c r="AT810" s="120">
        <v>0.99111111111111116</v>
      </c>
      <c r="AU810" s="126"/>
      <c r="AV810" s="126"/>
      <c r="AW810" s="112">
        <f>AVERAGE(AM$5:AM810)</f>
        <v>439.73076923076923</v>
      </c>
      <c r="AX810" s="112">
        <f>AVERAGE(AN$5:AN810)</f>
        <v>0.26302729528535979</v>
      </c>
      <c r="AY810" s="113">
        <f>AVERAGE(AO$5:AO810)</f>
        <v>263398.73076923075</v>
      </c>
      <c r="AZ810" s="113">
        <f>AVERAGE(AP$5:AP810)</f>
        <v>64130.630272952854</v>
      </c>
      <c r="BA810" s="113">
        <f>AVERAGE(AQ$5:AQ810)</f>
        <v>203335.71836228287</v>
      </c>
      <c r="BB810" s="118">
        <f>AVERAGE($AT$5:AT810)</f>
        <v>0.97717948717948822</v>
      </c>
    </row>
    <row r="811" spans="1:59" x14ac:dyDescent="0.25">
      <c r="A811" s="116">
        <v>807</v>
      </c>
      <c r="B811" s="116">
        <v>652</v>
      </c>
      <c r="C811" s="116">
        <v>39</v>
      </c>
      <c r="D811" s="116">
        <v>51</v>
      </c>
      <c r="E811" s="117">
        <v>4213.8284172692265</v>
      </c>
      <c r="F811" s="116">
        <v>431</v>
      </c>
      <c r="G811" s="116">
        <v>0</v>
      </c>
      <c r="H811" s="117">
        <v>215069</v>
      </c>
      <c r="I811" s="117">
        <v>63100</v>
      </c>
      <c r="J811" s="117">
        <v>157069</v>
      </c>
      <c r="K811" s="116" t="s">
        <v>123</v>
      </c>
      <c r="L811" s="116" t="s">
        <v>123</v>
      </c>
      <c r="M811" s="120">
        <v>0.95777777777777773</v>
      </c>
      <c r="N811" s="126"/>
      <c r="O811" s="126"/>
      <c r="P811" s="112">
        <f>AVERAGE($F$5:F811)</f>
        <v>436.33085501858739</v>
      </c>
      <c r="Q811" s="112">
        <f>AVERAGE(G$5:G811)</f>
        <v>5.7001239157372985E-2</v>
      </c>
      <c r="R811" s="113">
        <f>AVERAGE(H$5:H811)</f>
        <v>217729.09665427508</v>
      </c>
      <c r="S811" s="113">
        <f>AVERAGE(I$5:I811)</f>
        <v>63661.529120198262</v>
      </c>
      <c r="T811" s="113">
        <f>AVERAGE(J$5:J811)</f>
        <v>158628.78190830236</v>
      </c>
      <c r="U811" s="118">
        <f>AVERAGE($M$5:M811)</f>
        <v>0.96962412226352579</v>
      </c>
      <c r="AH811" s="116">
        <v>807</v>
      </c>
      <c r="AI811" s="116">
        <v>565</v>
      </c>
      <c r="AJ811" s="116">
        <v>50</v>
      </c>
      <c r="AK811" s="116">
        <v>56</v>
      </c>
      <c r="AL811" s="117">
        <v>2392.9361256668876</v>
      </c>
      <c r="AM811" s="116">
        <v>426</v>
      </c>
      <c r="AN811" s="116">
        <v>0</v>
      </c>
      <c r="AO811" s="117">
        <v>255174</v>
      </c>
      <c r="AP811" s="117">
        <v>62600</v>
      </c>
      <c r="AQ811" s="117">
        <v>198174</v>
      </c>
      <c r="AR811" s="116" t="s">
        <v>123</v>
      </c>
      <c r="AS811" s="116" t="s">
        <v>123</v>
      </c>
      <c r="AT811" s="120">
        <v>0.94666666666666666</v>
      </c>
      <c r="AU811" s="126"/>
      <c r="AV811" s="126"/>
      <c r="AW811" s="112">
        <f>AVERAGE(AM$5:AM811)</f>
        <v>439.71375464684013</v>
      </c>
      <c r="AX811" s="112">
        <f>AVERAGE(AN$5:AN811)</f>
        <v>0.26270136307311026</v>
      </c>
      <c r="AY811" s="113">
        <f>AVERAGE(AO$5:AO811)</f>
        <v>263388.53903345723</v>
      </c>
      <c r="AZ811" s="113">
        <f>AVERAGE(AP$5:AP811)</f>
        <v>64128.733581164808</v>
      </c>
      <c r="BA811" s="113">
        <f>AVERAGE(AQ$5:AQ811)</f>
        <v>203329.32218091696</v>
      </c>
      <c r="BB811" s="118">
        <f>AVERAGE($AT$5:AT811)</f>
        <v>0.97714167699297916</v>
      </c>
      <c r="BC811" s="6"/>
      <c r="BD811" s="6"/>
      <c r="BE811" s="6"/>
      <c r="BF811" s="6"/>
      <c r="BG811" s="6"/>
    </row>
    <row r="812" spans="1:59" x14ac:dyDescent="0.25">
      <c r="A812" s="116">
        <v>808</v>
      </c>
      <c r="B812" s="116">
        <v>553</v>
      </c>
      <c r="C812" s="116">
        <v>43</v>
      </c>
      <c r="D812" s="116">
        <v>44</v>
      </c>
      <c r="E812" s="117">
        <v>2427.8337625341414</v>
      </c>
      <c r="F812" s="116">
        <v>438</v>
      </c>
      <c r="G812" s="116">
        <v>0</v>
      </c>
      <c r="H812" s="117">
        <v>218562</v>
      </c>
      <c r="I812" s="117">
        <v>63800</v>
      </c>
      <c r="J812" s="117">
        <v>159162</v>
      </c>
      <c r="K812" s="116" t="s">
        <v>123</v>
      </c>
      <c r="L812" s="116" t="s">
        <v>123</v>
      </c>
      <c r="M812" s="120">
        <v>0.97333333333333338</v>
      </c>
      <c r="N812" s="126"/>
      <c r="O812" s="126"/>
      <c r="P812" s="112">
        <f>AVERAGE($F$5:F812)</f>
        <v>436.33292079207922</v>
      </c>
      <c r="Q812" s="112">
        <f>AVERAGE(G$5:G812)</f>
        <v>5.6930693069306933E-2</v>
      </c>
      <c r="R812" s="113">
        <f>AVERAGE(H$5:H812)</f>
        <v>217730.12747524751</v>
      </c>
      <c r="S812" s="113">
        <f>AVERAGE(I$5:I812)</f>
        <v>63661.700495049503</v>
      </c>
      <c r="T812" s="113">
        <f>AVERAGE(J$5:J812)</f>
        <v>158629.44183168316</v>
      </c>
      <c r="U812" s="118">
        <f>AVERAGE($M$5:M812)</f>
        <v>0.96962871287128549</v>
      </c>
      <c r="AH812" s="116">
        <v>808</v>
      </c>
      <c r="AI812" s="116">
        <v>489</v>
      </c>
      <c r="AJ812" s="116">
        <v>48</v>
      </c>
      <c r="AK812" s="116">
        <v>39</v>
      </c>
      <c r="AL812" s="117">
        <v>4700.6472929608799</v>
      </c>
      <c r="AM812" s="116">
        <v>443</v>
      </c>
      <c r="AN812" s="116">
        <v>0</v>
      </c>
      <c r="AO812" s="117">
        <v>265357</v>
      </c>
      <c r="AP812" s="117">
        <v>64300</v>
      </c>
      <c r="AQ812" s="117">
        <v>204957</v>
      </c>
      <c r="AR812" s="116" t="s">
        <v>123</v>
      </c>
      <c r="AS812" s="116" t="s">
        <v>123</v>
      </c>
      <c r="AT812" s="120">
        <v>0.98444444444444446</v>
      </c>
      <c r="AU812" s="126"/>
      <c r="AV812" s="126"/>
      <c r="AW812" s="112">
        <f>AVERAGE(AM$5:AM812)</f>
        <v>439.71782178217819</v>
      </c>
      <c r="AX812" s="112">
        <f>AVERAGE(AN$5:AN812)</f>
        <v>0.26237623762376239</v>
      </c>
      <c r="AY812" s="113">
        <f>AVERAGE(AO$5:AO812)</f>
        <v>263390.97524752474</v>
      </c>
      <c r="AZ812" s="113">
        <f>AVERAGE(AP$5:AP812)</f>
        <v>64128.945544554459</v>
      </c>
      <c r="BA812" s="113">
        <f>AVERAGE(AQ$5:AQ812)</f>
        <v>203331.33663366336</v>
      </c>
      <c r="BB812" s="118">
        <f>AVERAGE($AT$5:AT812)</f>
        <v>0.97715071507150819</v>
      </c>
      <c r="BC812" s="10"/>
      <c r="BD812" s="10"/>
      <c r="BE812" s="10"/>
      <c r="BF812" s="10"/>
      <c r="BG812" s="6"/>
    </row>
    <row r="813" spans="1:59" x14ac:dyDescent="0.25">
      <c r="A813" s="116">
        <v>809</v>
      </c>
      <c r="B813" s="116">
        <v>499</v>
      </c>
      <c r="C813" s="116">
        <v>44</v>
      </c>
      <c r="D813" s="116">
        <v>48</v>
      </c>
      <c r="E813" s="117">
        <v>3047.763342580869</v>
      </c>
      <c r="F813" s="116">
        <v>434</v>
      </c>
      <c r="G813" s="116">
        <v>0</v>
      </c>
      <c r="H813" s="117">
        <v>216566</v>
      </c>
      <c r="I813" s="117">
        <v>63400</v>
      </c>
      <c r="J813" s="117">
        <v>157966</v>
      </c>
      <c r="K813" s="116" t="s">
        <v>123</v>
      </c>
      <c r="L813" s="116" t="s">
        <v>123</v>
      </c>
      <c r="M813" s="120">
        <v>0.96444444444444444</v>
      </c>
      <c r="N813" s="126"/>
      <c r="O813" s="126"/>
      <c r="P813" s="112">
        <f>AVERAGE($F$5:F813)</f>
        <v>436.33003708281831</v>
      </c>
      <c r="Q813" s="112">
        <f>AVERAGE(G$5:G813)</f>
        <v>5.6860321384425219E-2</v>
      </c>
      <c r="R813" s="113">
        <f>AVERAGE(H$5:H813)</f>
        <v>217728.68850432633</v>
      </c>
      <c r="S813" s="113">
        <f>AVERAGE(I$5:I813)</f>
        <v>63661.377008652657</v>
      </c>
      <c r="T813" s="113">
        <f>AVERAGE(J$5:J813)</f>
        <v>158628.62175525341</v>
      </c>
      <c r="U813" s="118">
        <f>AVERAGE($M$5:M813)</f>
        <v>0.96962230462848342</v>
      </c>
      <c r="AH813" s="116">
        <v>809</v>
      </c>
      <c r="AI813" s="116">
        <v>574</v>
      </c>
      <c r="AJ813" s="116">
        <v>38</v>
      </c>
      <c r="AK813" s="116">
        <v>36</v>
      </c>
      <c r="AL813" s="117">
        <v>3685.0741283725783</v>
      </c>
      <c r="AM813" s="116">
        <v>446</v>
      </c>
      <c r="AN813" s="116">
        <v>0</v>
      </c>
      <c r="AO813" s="117">
        <v>267154</v>
      </c>
      <c r="AP813" s="117">
        <v>64600</v>
      </c>
      <c r="AQ813" s="117">
        <v>206154</v>
      </c>
      <c r="AR813" s="116" t="s">
        <v>123</v>
      </c>
      <c r="AS813" s="116" t="s">
        <v>123</v>
      </c>
      <c r="AT813" s="120">
        <v>0.99111111111111116</v>
      </c>
      <c r="AU813" s="126"/>
      <c r="AV813" s="126"/>
      <c r="AW813" s="112">
        <f>AVERAGE(AM$5:AM813)</f>
        <v>439.72558714462298</v>
      </c>
      <c r="AX813" s="112">
        <f>AVERAGE(AN$5:AN813)</f>
        <v>0.26205191594561189</v>
      </c>
      <c r="AY813" s="113">
        <f>AVERAGE(AO$5:AO813)</f>
        <v>263395.62669962918</v>
      </c>
      <c r="AZ813" s="113">
        <f>AVERAGE(AP$5:AP813)</f>
        <v>64129.527812113723</v>
      </c>
      <c r="BA813" s="113">
        <f>AVERAGE(AQ$5:AQ813)</f>
        <v>203334.82571075403</v>
      </c>
      <c r="BB813" s="118">
        <f>AVERAGE($AT$5:AT813)</f>
        <v>0.97716797143249656</v>
      </c>
      <c r="BC813" s="6"/>
      <c r="BD813" s="6"/>
      <c r="BE813" s="6"/>
      <c r="BF813" s="6"/>
      <c r="BG813" s="10"/>
    </row>
    <row r="814" spans="1:59" x14ac:dyDescent="0.25">
      <c r="A814" s="116">
        <v>810</v>
      </c>
      <c r="B814" s="116">
        <v>573</v>
      </c>
      <c r="C814" s="116">
        <v>50</v>
      </c>
      <c r="D814" s="116">
        <v>53</v>
      </c>
      <c r="E814" s="117">
        <v>3254.2302110012274</v>
      </c>
      <c r="F814" s="116">
        <v>429</v>
      </c>
      <c r="G814" s="116">
        <v>0</v>
      </c>
      <c r="H814" s="117">
        <v>214071</v>
      </c>
      <c r="I814" s="117">
        <v>62900</v>
      </c>
      <c r="J814" s="117">
        <v>156471</v>
      </c>
      <c r="K814" s="116" t="s">
        <v>123</v>
      </c>
      <c r="L814" s="116" t="s">
        <v>123</v>
      </c>
      <c r="M814" s="120">
        <v>0.95333333333333337</v>
      </c>
      <c r="N814" s="126"/>
      <c r="O814" s="126"/>
      <c r="P814" s="112">
        <f>AVERAGE($F$5:F814)</f>
        <v>436.32098765432102</v>
      </c>
      <c r="Q814" s="112">
        <f>AVERAGE(G$5:G814)</f>
        <v>5.6790123456790124E-2</v>
      </c>
      <c r="R814" s="113">
        <f>AVERAGE(H$5:H814)</f>
        <v>217724.17283950618</v>
      </c>
      <c r="S814" s="113">
        <f>AVERAGE(I$5:I814)</f>
        <v>63660.437037037038</v>
      </c>
      <c r="T814" s="113">
        <f>AVERAGE(J$5:J814)</f>
        <v>158625.95802469135</v>
      </c>
      <c r="U814" s="118">
        <f>AVERAGE($M$5:M814)</f>
        <v>0.96960219478737841</v>
      </c>
      <c r="AH814" s="116">
        <v>810</v>
      </c>
      <c r="AI814" s="116">
        <v>550</v>
      </c>
      <c r="AJ814" s="116">
        <v>37</v>
      </c>
      <c r="AK814" s="116">
        <v>48</v>
      </c>
      <c r="AL814" s="117">
        <v>2645.768685636237</v>
      </c>
      <c r="AM814" s="116">
        <v>434</v>
      </c>
      <c r="AN814" s="116">
        <v>0</v>
      </c>
      <c r="AO814" s="117">
        <v>259966</v>
      </c>
      <c r="AP814" s="117">
        <v>63400</v>
      </c>
      <c r="AQ814" s="117">
        <v>201366</v>
      </c>
      <c r="AR814" s="116" t="s">
        <v>123</v>
      </c>
      <c r="AS814" s="116" t="s">
        <v>123</v>
      </c>
      <c r="AT814" s="120">
        <v>0.96444444444444444</v>
      </c>
      <c r="AU814" s="126"/>
      <c r="AV814" s="126"/>
      <c r="AW814" s="112">
        <f>AVERAGE(AM$5:AM814)</f>
        <v>439.71851851851852</v>
      </c>
      <c r="AX814" s="112">
        <f>AVERAGE(AN$5:AN814)</f>
        <v>0.2617283950617284</v>
      </c>
      <c r="AY814" s="113">
        <f>AVERAGE(AO$5:AO814)</f>
        <v>263391.39259259257</v>
      </c>
      <c r="AZ814" s="113">
        <f>AVERAGE(AP$5:AP814)</f>
        <v>64128.62716049383</v>
      </c>
      <c r="BA814" s="113">
        <f>AVERAGE(AQ$5:AQ814)</f>
        <v>203332.3950617284</v>
      </c>
      <c r="BB814" s="118">
        <f>AVERAGE($AT$5:AT814)</f>
        <v>0.97715226337448657</v>
      </c>
    </row>
    <row r="815" spans="1:59" x14ac:dyDescent="0.25">
      <c r="A815" s="116">
        <v>811</v>
      </c>
      <c r="B815" s="116">
        <v>588</v>
      </c>
      <c r="C815" s="116">
        <v>40</v>
      </c>
      <c r="D815" s="116">
        <v>37</v>
      </c>
      <c r="E815" s="117">
        <v>3792.6277610325924</v>
      </c>
      <c r="F815" s="116">
        <v>445</v>
      </c>
      <c r="G815" s="116">
        <v>0</v>
      </c>
      <c r="H815" s="117">
        <v>222055</v>
      </c>
      <c r="I815" s="117">
        <v>64500</v>
      </c>
      <c r="J815" s="117">
        <v>161255</v>
      </c>
      <c r="K815" s="116" t="s">
        <v>123</v>
      </c>
      <c r="L815" s="116" t="s">
        <v>123</v>
      </c>
      <c r="M815" s="120">
        <v>0.98888888888888893</v>
      </c>
      <c r="N815" s="126"/>
      <c r="O815" s="126"/>
      <c r="P815" s="112">
        <f>AVERAGE($F$5:F815)</f>
        <v>436.33168927250307</v>
      </c>
      <c r="Q815" s="112">
        <f>AVERAGE(G$5:G815)</f>
        <v>5.6720098643649818E-2</v>
      </c>
      <c r="R815" s="113">
        <f>AVERAGE(H$5:H815)</f>
        <v>217729.51294697903</v>
      </c>
      <c r="S815" s="113">
        <f>AVERAGE(I$5:I815)</f>
        <v>63661.472256473491</v>
      </c>
      <c r="T815" s="113">
        <f>AVERAGE(J$5:J815)</f>
        <v>158629.19975339089</v>
      </c>
      <c r="U815" s="118">
        <f>AVERAGE($M$5:M815)</f>
        <v>0.96962597616111645</v>
      </c>
      <c r="AH815" s="116">
        <v>811</v>
      </c>
      <c r="AI815" s="116">
        <v>548</v>
      </c>
      <c r="AJ815" s="116">
        <v>37</v>
      </c>
      <c r="AK815" s="116">
        <v>56</v>
      </c>
      <c r="AL815" s="117">
        <v>2810.2448523539638</v>
      </c>
      <c r="AM815" s="116">
        <v>426</v>
      </c>
      <c r="AN815" s="116">
        <v>0</v>
      </c>
      <c r="AO815" s="117">
        <v>255174</v>
      </c>
      <c r="AP815" s="117">
        <v>62600</v>
      </c>
      <c r="AQ815" s="117">
        <v>198174</v>
      </c>
      <c r="AR815" s="116" t="s">
        <v>123</v>
      </c>
      <c r="AS815" s="116" t="s">
        <v>123</v>
      </c>
      <c r="AT815" s="120">
        <v>0.94666666666666666</v>
      </c>
      <c r="AU815" s="126"/>
      <c r="AV815" s="126"/>
      <c r="AW815" s="112">
        <f>AVERAGE(AM$5:AM815)</f>
        <v>439.70160295930947</v>
      </c>
      <c r="AX815" s="112">
        <f>AVERAGE(AN$5:AN815)</f>
        <v>0.26140567200986436</v>
      </c>
      <c r="AY815" s="113">
        <f>AVERAGE(AO$5:AO815)</f>
        <v>263381.26017262641</v>
      </c>
      <c r="AZ815" s="113">
        <f>AVERAGE(AP$5:AP815)</f>
        <v>64126.742293464857</v>
      </c>
      <c r="BA815" s="113">
        <f>AVERAGE(AQ$5:AQ815)</f>
        <v>203326.03452527744</v>
      </c>
      <c r="BB815" s="118">
        <f>AVERAGE($AT$5:AT815)</f>
        <v>0.97711467324291101</v>
      </c>
      <c r="BC815" s="6"/>
      <c r="BD815" s="6"/>
      <c r="BE815" s="6"/>
      <c r="BF815" s="6"/>
      <c r="BG815" s="6"/>
    </row>
    <row r="816" spans="1:59" x14ac:dyDescent="0.25">
      <c r="A816" s="116">
        <v>812</v>
      </c>
      <c r="B816" s="116">
        <v>548</v>
      </c>
      <c r="C816" s="116">
        <v>41</v>
      </c>
      <c r="D816" s="116">
        <v>48</v>
      </c>
      <c r="E816" s="117">
        <v>2050.5556372041369</v>
      </c>
      <c r="F816" s="116">
        <v>434</v>
      </c>
      <c r="G816" s="116">
        <v>0</v>
      </c>
      <c r="H816" s="117">
        <v>216566</v>
      </c>
      <c r="I816" s="117">
        <v>63400</v>
      </c>
      <c r="J816" s="117">
        <v>157966</v>
      </c>
      <c r="K816" s="116" t="s">
        <v>123</v>
      </c>
      <c r="L816" s="116" t="s">
        <v>123</v>
      </c>
      <c r="M816" s="120">
        <v>0.96444444444444444</v>
      </c>
      <c r="N816" s="126"/>
      <c r="O816" s="126"/>
      <c r="P816" s="112">
        <f>AVERAGE($F$5:F816)</f>
        <v>436.32881773399015</v>
      </c>
      <c r="Q816" s="112">
        <f>AVERAGE(G$5:G816)</f>
        <v>5.6650246305418719E-2</v>
      </c>
      <c r="R816" s="113">
        <f>AVERAGE(H$5:H816)</f>
        <v>217728.08004926107</v>
      </c>
      <c r="S816" s="113">
        <f>AVERAGE(I$5:I816)</f>
        <v>63661.15024630542</v>
      </c>
      <c r="T816" s="113">
        <f>AVERAGE(J$5:J816)</f>
        <v>158628.38300492612</v>
      </c>
      <c r="U816" s="118">
        <f>AVERAGE($M$5:M816)</f>
        <v>0.96961959496442096</v>
      </c>
      <c r="AH816" s="116">
        <v>812</v>
      </c>
      <c r="AI816" s="116">
        <v>525</v>
      </c>
      <c r="AJ816" s="116">
        <v>42</v>
      </c>
      <c r="AK816" s="116">
        <v>38</v>
      </c>
      <c r="AL816" s="117">
        <v>3845.5101850572364</v>
      </c>
      <c r="AM816" s="116">
        <v>444</v>
      </c>
      <c r="AN816" s="116">
        <v>0</v>
      </c>
      <c r="AO816" s="117">
        <v>265956</v>
      </c>
      <c r="AP816" s="117">
        <v>64400</v>
      </c>
      <c r="AQ816" s="117">
        <v>205356</v>
      </c>
      <c r="AR816" s="116" t="s">
        <v>123</v>
      </c>
      <c r="AS816" s="116" t="s">
        <v>123</v>
      </c>
      <c r="AT816" s="120">
        <v>0.98666666666666669</v>
      </c>
      <c r="AU816" s="126"/>
      <c r="AV816" s="126"/>
      <c r="AW816" s="112">
        <f>AVERAGE(AM$5:AM816)</f>
        <v>439.70689655172413</v>
      </c>
      <c r="AX816" s="112">
        <f>AVERAGE(AN$5:AN816)</f>
        <v>0.26108374384236455</v>
      </c>
      <c r="AY816" s="113">
        <f>AVERAGE(AO$5:AO816)</f>
        <v>263384.43103448278</v>
      </c>
      <c r="AZ816" s="113">
        <f>AVERAGE(AP$5:AP816)</f>
        <v>64127.078817733993</v>
      </c>
      <c r="BA816" s="113">
        <f>AVERAGE(AQ$5:AQ816)</f>
        <v>203328.53448275861</v>
      </c>
      <c r="BB816" s="118">
        <f>AVERAGE($AT$5:AT816)</f>
        <v>0.97712643678161026</v>
      </c>
      <c r="BC816" s="10"/>
      <c r="BD816" s="10"/>
      <c r="BE816" s="10"/>
      <c r="BF816" s="10"/>
      <c r="BG816" s="6"/>
    </row>
    <row r="817" spans="1:59" x14ac:dyDescent="0.25">
      <c r="A817" s="116">
        <v>813</v>
      </c>
      <c r="B817" s="116">
        <v>583</v>
      </c>
      <c r="C817" s="116">
        <v>33</v>
      </c>
      <c r="D817" s="116">
        <v>53</v>
      </c>
      <c r="E817" s="117">
        <v>2517.6913302324738</v>
      </c>
      <c r="F817" s="116">
        <v>429</v>
      </c>
      <c r="G817" s="116">
        <v>0</v>
      </c>
      <c r="H817" s="117">
        <v>214071</v>
      </c>
      <c r="I817" s="117">
        <v>62900</v>
      </c>
      <c r="J817" s="117">
        <v>156471</v>
      </c>
      <c r="K817" s="116" t="s">
        <v>123</v>
      </c>
      <c r="L817" s="116" t="s">
        <v>123</v>
      </c>
      <c r="M817" s="120">
        <v>0.95333333333333337</v>
      </c>
      <c r="N817" s="126"/>
      <c r="O817" s="126"/>
      <c r="P817" s="112">
        <f>AVERAGE($F$5:F817)</f>
        <v>436.31980319803199</v>
      </c>
      <c r="Q817" s="112">
        <f>AVERAGE(G$5:G817)</f>
        <v>5.6580565805658053E-2</v>
      </c>
      <c r="R817" s="113">
        <f>AVERAGE(H$5:H817)</f>
        <v>217723.58179581797</v>
      </c>
      <c r="S817" s="113">
        <f>AVERAGE(I$5:I817)</f>
        <v>63660.214022140222</v>
      </c>
      <c r="T817" s="113">
        <f>AVERAGE(J$5:J817)</f>
        <v>158625.72939729397</v>
      </c>
      <c r="U817" s="118">
        <f>AVERAGE($M$5:M817)</f>
        <v>0.96959956266229186</v>
      </c>
      <c r="AH817" s="116">
        <v>813</v>
      </c>
      <c r="AI817" s="116">
        <v>501</v>
      </c>
      <c r="AJ817" s="116">
        <v>49</v>
      </c>
      <c r="AK817" s="116">
        <v>43</v>
      </c>
      <c r="AL817" s="117">
        <v>3635.7629488002603</v>
      </c>
      <c r="AM817" s="116">
        <v>439</v>
      </c>
      <c r="AN817" s="116">
        <v>0</v>
      </c>
      <c r="AO817" s="117">
        <v>262961</v>
      </c>
      <c r="AP817" s="117">
        <v>63900</v>
      </c>
      <c r="AQ817" s="117">
        <v>203361</v>
      </c>
      <c r="AR817" s="116" t="s">
        <v>123</v>
      </c>
      <c r="AS817" s="116" t="s">
        <v>123</v>
      </c>
      <c r="AT817" s="120">
        <v>0.97555555555555551</v>
      </c>
      <c r="AU817" s="126"/>
      <c r="AV817" s="126"/>
      <c r="AW817" s="112">
        <f>AVERAGE(AM$5:AM817)</f>
        <v>439.70602706027063</v>
      </c>
      <c r="AX817" s="112">
        <f>AVERAGE(AN$5:AN817)</f>
        <v>0.26076260762607628</v>
      </c>
      <c r="AY817" s="113">
        <f>AVERAGE(AO$5:AO817)</f>
        <v>263383.91020910209</v>
      </c>
      <c r="AZ817" s="113">
        <f>AVERAGE(AP$5:AP817)</f>
        <v>64126.799507995078</v>
      </c>
      <c r="BA817" s="113">
        <f>AVERAGE(AQ$5:AQ817)</f>
        <v>203328.57441574417</v>
      </c>
      <c r="BB817" s="118">
        <f>AVERAGE($AT$5:AT817)</f>
        <v>0.97712450457838007</v>
      </c>
      <c r="BC817" s="6"/>
      <c r="BD817" s="6"/>
      <c r="BE817" s="6"/>
      <c r="BF817" s="6"/>
      <c r="BG817" s="10"/>
    </row>
    <row r="818" spans="1:59" x14ac:dyDescent="0.25">
      <c r="A818" s="116">
        <v>814</v>
      </c>
      <c r="B818" s="116">
        <v>584</v>
      </c>
      <c r="C818" s="116">
        <v>39</v>
      </c>
      <c r="D818" s="116">
        <v>55</v>
      </c>
      <c r="E818" s="117">
        <v>2567.7267634010514</v>
      </c>
      <c r="F818" s="116">
        <v>427</v>
      </c>
      <c r="G818" s="116">
        <v>0</v>
      </c>
      <c r="H818" s="117">
        <v>213073</v>
      </c>
      <c r="I818" s="117">
        <v>62700</v>
      </c>
      <c r="J818" s="117">
        <v>155873</v>
      </c>
      <c r="K818" s="116" t="s">
        <v>123</v>
      </c>
      <c r="L818" s="116" t="s">
        <v>123</v>
      </c>
      <c r="M818" s="120">
        <v>0.94888888888888889</v>
      </c>
      <c r="N818" s="126"/>
      <c r="O818" s="126"/>
      <c r="P818" s="112">
        <f>AVERAGE($F$5:F818)</f>
        <v>436.30835380835379</v>
      </c>
      <c r="Q818" s="112">
        <f>AVERAGE(G$5:G818)</f>
        <v>5.6511056511056514E-2</v>
      </c>
      <c r="R818" s="113">
        <f>AVERAGE(H$5:H818)</f>
        <v>217717.86855036856</v>
      </c>
      <c r="S818" s="113">
        <f>AVERAGE(I$5:I818)</f>
        <v>63659.034398034397</v>
      </c>
      <c r="T818" s="113">
        <f>AVERAGE(J$5:J818)</f>
        <v>158622.34766584766</v>
      </c>
      <c r="U818" s="118">
        <f>AVERAGE($M$5:M818)</f>
        <v>0.9695741195741181</v>
      </c>
      <c r="AH818" s="116">
        <v>814</v>
      </c>
      <c r="AI818" s="116">
        <v>498</v>
      </c>
      <c r="AJ818" s="116">
        <v>38</v>
      </c>
      <c r="AK818" s="116">
        <v>40</v>
      </c>
      <c r="AL818" s="117">
        <v>3231.4581737475701</v>
      </c>
      <c r="AM818" s="116">
        <v>442</v>
      </c>
      <c r="AN818" s="116">
        <v>0</v>
      </c>
      <c r="AO818" s="117">
        <v>264758</v>
      </c>
      <c r="AP818" s="117">
        <v>64200</v>
      </c>
      <c r="AQ818" s="117">
        <v>204558</v>
      </c>
      <c r="AR818" s="116" t="s">
        <v>123</v>
      </c>
      <c r="AS818" s="116" t="s">
        <v>123</v>
      </c>
      <c r="AT818" s="120">
        <v>0.98222222222222222</v>
      </c>
      <c r="AU818" s="126"/>
      <c r="AV818" s="126"/>
      <c r="AW818" s="112">
        <f>AVERAGE(AM$5:AM818)</f>
        <v>439.70884520884522</v>
      </c>
      <c r="AX818" s="112">
        <f>AVERAGE(AN$5:AN818)</f>
        <v>0.26044226044226043</v>
      </c>
      <c r="AY818" s="113">
        <f>AVERAGE(AO$5:AO818)</f>
        <v>263385.59828009829</v>
      </c>
      <c r="AZ818" s="113">
        <f>AVERAGE(AP$5:AP818)</f>
        <v>64126.889434889432</v>
      </c>
      <c r="BA818" s="113">
        <f>AVERAGE(AQ$5:AQ818)</f>
        <v>203330.08476658477</v>
      </c>
      <c r="BB818" s="118">
        <f>AVERAGE($AT$5:AT818)</f>
        <v>0.97713076713076819</v>
      </c>
    </row>
    <row r="819" spans="1:59" x14ac:dyDescent="0.25">
      <c r="A819" s="116">
        <v>815</v>
      </c>
      <c r="B819" s="116">
        <v>587</v>
      </c>
      <c r="C819" s="116">
        <v>44</v>
      </c>
      <c r="D819" s="116">
        <v>52</v>
      </c>
      <c r="E819" s="117">
        <v>3411.65547673125</v>
      </c>
      <c r="F819" s="116">
        <v>430</v>
      </c>
      <c r="G819" s="116">
        <v>0</v>
      </c>
      <c r="H819" s="117">
        <v>214570</v>
      </c>
      <c r="I819" s="117">
        <v>63000</v>
      </c>
      <c r="J819" s="117">
        <v>156770</v>
      </c>
      <c r="K819" s="116" t="s">
        <v>123</v>
      </c>
      <c r="L819" s="116" t="s">
        <v>123</v>
      </c>
      <c r="M819" s="120">
        <v>0.9555555555555556</v>
      </c>
      <c r="N819" s="126"/>
      <c r="O819" s="126"/>
      <c r="P819" s="112">
        <f>AVERAGE($F$5:F819)</f>
        <v>436.3006134969325</v>
      </c>
      <c r="Q819" s="112">
        <f>AVERAGE(G$5:G819)</f>
        <v>5.6441717791411043E-2</v>
      </c>
      <c r="R819" s="113">
        <f>AVERAGE(H$5:H819)</f>
        <v>217714.00613496933</v>
      </c>
      <c r="S819" s="113">
        <f>AVERAGE(I$5:I819)</f>
        <v>63658.225766871168</v>
      </c>
      <c r="T819" s="113">
        <f>AVERAGE(J$5:J819)</f>
        <v>158620.07484662576</v>
      </c>
      <c r="U819" s="118">
        <f>AVERAGE($M$5:M819)</f>
        <v>0.96955691888207074</v>
      </c>
      <c r="AH819" s="116">
        <v>815</v>
      </c>
      <c r="AI819" s="116">
        <v>445</v>
      </c>
      <c r="AJ819" s="116">
        <v>41</v>
      </c>
      <c r="AK819" s="116">
        <v>33</v>
      </c>
      <c r="AL819" s="117">
        <v>3021.6559067996477</v>
      </c>
      <c r="AM819" s="116">
        <v>449</v>
      </c>
      <c r="AN819" s="116">
        <v>0</v>
      </c>
      <c r="AO819" s="117">
        <v>268951</v>
      </c>
      <c r="AP819" s="117">
        <v>64900</v>
      </c>
      <c r="AQ819" s="117">
        <v>207351</v>
      </c>
      <c r="AR819" s="116" t="s">
        <v>123</v>
      </c>
      <c r="AS819" s="116" t="s">
        <v>123</v>
      </c>
      <c r="AT819" s="120">
        <v>0.99777777777777776</v>
      </c>
      <c r="AU819" s="126"/>
      <c r="AV819" s="126"/>
      <c r="AW819" s="112">
        <f>AVERAGE(AM$5:AM819)</f>
        <v>439.72024539877299</v>
      </c>
      <c r="AX819" s="112">
        <f>AVERAGE(AN$5:AN819)</f>
        <v>0.26012269938650306</v>
      </c>
      <c r="AY819" s="113">
        <f>AVERAGE(AO$5:AO819)</f>
        <v>263392.42699386505</v>
      </c>
      <c r="AZ819" s="113">
        <f>AVERAGE(AP$5:AP819)</f>
        <v>64127.838036809815</v>
      </c>
      <c r="BA819" s="113">
        <f>AVERAGE(AQ$5:AQ819)</f>
        <v>203335.01840490798</v>
      </c>
      <c r="BB819" s="118">
        <f>AVERAGE($AT$5:AT819)</f>
        <v>0.97715610088616323</v>
      </c>
      <c r="BC819" s="6"/>
      <c r="BD819" s="6"/>
      <c r="BE819" s="6"/>
      <c r="BF819" s="6"/>
      <c r="BG819" s="6"/>
    </row>
    <row r="820" spans="1:59" x14ac:dyDescent="0.25">
      <c r="A820" s="116">
        <v>816</v>
      </c>
      <c r="B820" s="116">
        <v>630</v>
      </c>
      <c r="C820" s="116">
        <v>46</v>
      </c>
      <c r="D820" s="116">
        <v>49</v>
      </c>
      <c r="E820" s="117">
        <v>4049.5180251339752</v>
      </c>
      <c r="F820" s="116">
        <v>433</v>
      </c>
      <c r="G820" s="116">
        <v>0</v>
      </c>
      <c r="H820" s="117">
        <v>216067</v>
      </c>
      <c r="I820" s="117">
        <v>63300</v>
      </c>
      <c r="J820" s="117">
        <v>157667</v>
      </c>
      <c r="K820" s="116" t="s">
        <v>123</v>
      </c>
      <c r="L820" s="116" t="s">
        <v>123</v>
      </c>
      <c r="M820" s="120">
        <v>0.9622222222222222</v>
      </c>
      <c r="N820" s="126"/>
      <c r="O820" s="126"/>
      <c r="P820" s="112">
        <f>AVERAGE($F$5:F820)</f>
        <v>436.29656862745099</v>
      </c>
      <c r="Q820" s="112">
        <f>AVERAGE(G$5:G820)</f>
        <v>5.6372549019607844E-2</v>
      </c>
      <c r="R820" s="113">
        <f>AVERAGE(H$5:H820)</f>
        <v>217711.98774509804</v>
      </c>
      <c r="S820" s="113">
        <f>AVERAGE(I$5:I820)</f>
        <v>63657.786764705881</v>
      </c>
      <c r="T820" s="113">
        <f>AVERAGE(J$5:J820)</f>
        <v>158618.90686274509</v>
      </c>
      <c r="U820" s="118">
        <f>AVERAGE($M$5:M820)</f>
        <v>0.96954793028322284</v>
      </c>
      <c r="AH820" s="116">
        <v>816</v>
      </c>
      <c r="AI820" s="116">
        <v>513</v>
      </c>
      <c r="AJ820" s="116">
        <v>37</v>
      </c>
      <c r="AK820" s="116">
        <v>45</v>
      </c>
      <c r="AL820" s="117">
        <v>2421.1922361021634</v>
      </c>
      <c r="AM820" s="116">
        <v>437</v>
      </c>
      <c r="AN820" s="116">
        <v>0</v>
      </c>
      <c r="AO820" s="117">
        <v>261763</v>
      </c>
      <c r="AP820" s="117">
        <v>63700</v>
      </c>
      <c r="AQ820" s="117">
        <v>202563</v>
      </c>
      <c r="AR820" s="116" t="s">
        <v>123</v>
      </c>
      <c r="AS820" s="116" t="s">
        <v>123</v>
      </c>
      <c r="AT820" s="120">
        <v>0.97111111111111115</v>
      </c>
      <c r="AU820" s="126"/>
      <c r="AV820" s="126"/>
      <c r="AW820" s="112">
        <f>AVERAGE(AM$5:AM820)</f>
        <v>439.71691176470586</v>
      </c>
      <c r="AX820" s="112">
        <f>AVERAGE(AN$5:AN820)</f>
        <v>0.25980392156862747</v>
      </c>
      <c r="AY820" s="113">
        <f>AVERAGE(AO$5:AO820)</f>
        <v>263390.4301470588</v>
      </c>
      <c r="AZ820" s="113">
        <f>AVERAGE(AP$5:AP820)</f>
        <v>64127.313725490196</v>
      </c>
      <c r="BA820" s="113">
        <f>AVERAGE(AQ$5:AQ820)</f>
        <v>203334.07230392157</v>
      </c>
      <c r="BB820" s="118">
        <f>AVERAGE($AT$5:AT820)</f>
        <v>0.97714869281045846</v>
      </c>
      <c r="BC820" s="10"/>
      <c r="BD820" s="10"/>
      <c r="BE820" s="10"/>
      <c r="BF820" s="10"/>
      <c r="BG820" s="6"/>
    </row>
    <row r="821" spans="1:59" x14ac:dyDescent="0.25">
      <c r="A821" s="116">
        <v>817</v>
      </c>
      <c r="B821" s="116">
        <v>590</v>
      </c>
      <c r="C821" s="116">
        <v>44</v>
      </c>
      <c r="D821" s="116">
        <v>41</v>
      </c>
      <c r="E821" s="117">
        <v>2526.4828534063008</v>
      </c>
      <c r="F821" s="116">
        <v>441</v>
      </c>
      <c r="G821" s="116">
        <v>0</v>
      </c>
      <c r="H821" s="117">
        <v>220059</v>
      </c>
      <c r="I821" s="117">
        <v>64100</v>
      </c>
      <c r="J821" s="117">
        <v>160059</v>
      </c>
      <c r="K821" s="116" t="s">
        <v>123</v>
      </c>
      <c r="L821" s="116" t="s">
        <v>123</v>
      </c>
      <c r="M821" s="120">
        <v>0.98</v>
      </c>
      <c r="N821" s="126"/>
      <c r="O821" s="126"/>
      <c r="P821" s="112">
        <f>AVERAGE($F$5:F821)</f>
        <v>436.30232558139534</v>
      </c>
      <c r="Q821" s="112">
        <f>AVERAGE(G$5:G821)</f>
        <v>5.6303549571603426E-2</v>
      </c>
      <c r="R821" s="113">
        <f>AVERAGE(H$5:H821)</f>
        <v>217714.86046511628</v>
      </c>
      <c r="S821" s="113">
        <f>AVERAGE(I$5:I821)</f>
        <v>63658.328029375763</v>
      </c>
      <c r="T821" s="113">
        <f>AVERAGE(J$5:J821)</f>
        <v>158620.66952264382</v>
      </c>
      <c r="U821" s="118">
        <f>AVERAGE($M$5:M821)</f>
        <v>0.9695607235142103</v>
      </c>
      <c r="AH821" s="116">
        <v>817</v>
      </c>
      <c r="AI821" s="116">
        <v>528</v>
      </c>
      <c r="AJ821" s="116">
        <v>38</v>
      </c>
      <c r="AK821" s="116">
        <v>45</v>
      </c>
      <c r="AL821" s="117">
        <v>3393.6986167443138</v>
      </c>
      <c r="AM821" s="116">
        <v>437</v>
      </c>
      <c r="AN821" s="116">
        <v>0</v>
      </c>
      <c r="AO821" s="117">
        <v>261763</v>
      </c>
      <c r="AP821" s="117">
        <v>63700</v>
      </c>
      <c r="AQ821" s="117">
        <v>202563</v>
      </c>
      <c r="AR821" s="116" t="s">
        <v>123</v>
      </c>
      <c r="AS821" s="116" t="s">
        <v>123</v>
      </c>
      <c r="AT821" s="120">
        <v>0.97111111111111115</v>
      </c>
      <c r="AU821" s="126"/>
      <c r="AV821" s="126"/>
      <c r="AW821" s="112">
        <f>AVERAGE(AM$5:AM821)</f>
        <v>439.7135862913097</v>
      </c>
      <c r="AX821" s="112">
        <f>AVERAGE(AN$5:AN821)</f>
        <v>0.25948592411260712</v>
      </c>
      <c r="AY821" s="113">
        <f>AVERAGE(AO$5:AO821)</f>
        <v>263388.43818849447</v>
      </c>
      <c r="AZ821" s="113">
        <f>AVERAGE(AP$5:AP821)</f>
        <v>64126.79069767442</v>
      </c>
      <c r="BA821" s="113">
        <f>AVERAGE(AQ$5:AQ821)</f>
        <v>203333.12851897185</v>
      </c>
      <c r="BB821" s="118">
        <f>AVERAGE($AT$5:AT821)</f>
        <v>0.97714130286957801</v>
      </c>
      <c r="BC821" s="6"/>
      <c r="BD821" s="6"/>
      <c r="BE821" s="6"/>
      <c r="BF821" s="6"/>
      <c r="BG821" s="10"/>
    </row>
    <row r="822" spans="1:59" x14ac:dyDescent="0.25">
      <c r="A822" s="116">
        <v>818</v>
      </c>
      <c r="B822" s="116">
        <v>640</v>
      </c>
      <c r="C822" s="116">
        <v>32</v>
      </c>
      <c r="D822" s="116">
        <v>45</v>
      </c>
      <c r="E822" s="117">
        <v>3036.1069855576216</v>
      </c>
      <c r="F822" s="116">
        <v>437</v>
      </c>
      <c r="G822" s="116">
        <v>0</v>
      </c>
      <c r="H822" s="117">
        <v>218063</v>
      </c>
      <c r="I822" s="117">
        <v>63700</v>
      </c>
      <c r="J822" s="117">
        <v>158863</v>
      </c>
      <c r="K822" s="116" t="s">
        <v>123</v>
      </c>
      <c r="L822" s="116" t="s">
        <v>123</v>
      </c>
      <c r="M822" s="120">
        <v>0.97111111111111115</v>
      </c>
      <c r="N822" s="126"/>
      <c r="O822" s="126"/>
      <c r="P822" s="112">
        <f>AVERAGE($F$5:F822)</f>
        <v>436.3031784841076</v>
      </c>
      <c r="Q822" s="112">
        <f>AVERAGE(G$5:G822)</f>
        <v>5.623471882640587E-2</v>
      </c>
      <c r="R822" s="113">
        <f>AVERAGE(H$5:H822)</f>
        <v>217715.28606356969</v>
      </c>
      <c r="S822" s="113">
        <f>AVERAGE(I$5:I822)</f>
        <v>63658.378973105137</v>
      </c>
      <c r="T822" s="113">
        <f>AVERAGE(J$5:J822)</f>
        <v>158620.96577017114</v>
      </c>
      <c r="U822" s="118">
        <f>AVERAGE($M$5:M822)</f>
        <v>0.96956261885357076</v>
      </c>
      <c r="AH822" s="116">
        <v>818</v>
      </c>
      <c r="AI822" s="116">
        <v>527</v>
      </c>
      <c r="AJ822" s="116">
        <v>39</v>
      </c>
      <c r="AK822" s="116">
        <v>55</v>
      </c>
      <c r="AL822" s="117">
        <v>3517.6162622868351</v>
      </c>
      <c r="AM822" s="116">
        <v>427</v>
      </c>
      <c r="AN822" s="116">
        <v>0</v>
      </c>
      <c r="AO822" s="117">
        <v>255773</v>
      </c>
      <c r="AP822" s="117">
        <v>62700</v>
      </c>
      <c r="AQ822" s="117">
        <v>198573</v>
      </c>
      <c r="AR822" s="116" t="s">
        <v>123</v>
      </c>
      <c r="AS822" s="116" t="s">
        <v>123</v>
      </c>
      <c r="AT822" s="120">
        <v>0.94888888888888889</v>
      </c>
      <c r="AU822" s="126"/>
      <c r="AV822" s="126"/>
      <c r="AW822" s="112">
        <f>AVERAGE(AM$5:AM822)</f>
        <v>439.69804400977995</v>
      </c>
      <c r="AX822" s="112">
        <f>AVERAGE(AN$5:AN822)</f>
        <v>0.25916870415647919</v>
      </c>
      <c r="AY822" s="113">
        <f>AVERAGE(AO$5:AO822)</f>
        <v>263379.12836185819</v>
      </c>
      <c r="AZ822" s="113">
        <f>AVERAGE(AP$5:AP822)</f>
        <v>64125.046454767726</v>
      </c>
      <c r="BA822" s="113">
        <f>AVERAGE(AQ$5:AQ822)</f>
        <v>203327.30929095353</v>
      </c>
      <c r="BB822" s="118">
        <f>AVERAGE($AT$5:AT822)</f>
        <v>0.97710676446617861</v>
      </c>
    </row>
    <row r="823" spans="1:59" x14ac:dyDescent="0.25">
      <c r="A823" s="116">
        <v>819</v>
      </c>
      <c r="B823" s="116">
        <v>559</v>
      </c>
      <c r="C823" s="116">
        <v>30</v>
      </c>
      <c r="D823" s="116">
        <v>51</v>
      </c>
      <c r="E823" s="117">
        <v>4535.6006991262821</v>
      </c>
      <c r="F823" s="116">
        <v>431</v>
      </c>
      <c r="G823" s="116">
        <v>0</v>
      </c>
      <c r="H823" s="117">
        <v>215069</v>
      </c>
      <c r="I823" s="117">
        <v>63100</v>
      </c>
      <c r="J823" s="117">
        <v>157069</v>
      </c>
      <c r="K823" s="116" t="s">
        <v>123</v>
      </c>
      <c r="L823" s="116" t="s">
        <v>123</v>
      </c>
      <c r="M823" s="120">
        <v>0.95777777777777773</v>
      </c>
      <c r="N823" s="126"/>
      <c r="O823" s="126"/>
      <c r="P823" s="112">
        <f>AVERAGE($F$5:F823)</f>
        <v>436.2967032967033</v>
      </c>
      <c r="Q823" s="112">
        <f>AVERAGE(G$5:G823)</f>
        <v>5.6166056166056168E-2</v>
      </c>
      <c r="R823" s="113">
        <f>AVERAGE(H$5:H823)</f>
        <v>217712.05494505496</v>
      </c>
      <c r="S823" s="113">
        <f>AVERAGE(I$5:I823)</f>
        <v>63657.697191697189</v>
      </c>
      <c r="T823" s="113">
        <f>AVERAGE(J$5:J823)</f>
        <v>158619.07081807082</v>
      </c>
      <c r="U823" s="118">
        <f>AVERAGE($M$5:M823)</f>
        <v>0.96954822954822795</v>
      </c>
      <c r="AH823" s="116">
        <v>819</v>
      </c>
      <c r="AI823" s="116">
        <v>514</v>
      </c>
      <c r="AJ823" s="116">
        <v>29</v>
      </c>
      <c r="AK823" s="116">
        <v>42</v>
      </c>
      <c r="AL823" s="117">
        <v>2428.7497492832913</v>
      </c>
      <c r="AM823" s="116">
        <v>440</v>
      </c>
      <c r="AN823" s="116">
        <v>0</v>
      </c>
      <c r="AO823" s="117">
        <v>263560</v>
      </c>
      <c r="AP823" s="117">
        <v>64000</v>
      </c>
      <c r="AQ823" s="117">
        <v>203760</v>
      </c>
      <c r="AR823" s="116" t="s">
        <v>123</v>
      </c>
      <c r="AS823" s="116" t="s">
        <v>123</v>
      </c>
      <c r="AT823" s="120">
        <v>0.97777777777777775</v>
      </c>
      <c r="AU823" s="126"/>
      <c r="AV823" s="126"/>
      <c r="AW823" s="112">
        <f>AVERAGE(AM$5:AM823)</f>
        <v>439.69841269841271</v>
      </c>
      <c r="AX823" s="112">
        <f>AVERAGE(AN$5:AN823)</f>
        <v>0.25885225885225888</v>
      </c>
      <c r="AY823" s="113">
        <f>AVERAGE(AO$5:AO823)</f>
        <v>263379.34920634923</v>
      </c>
      <c r="AZ823" s="113">
        <f>AVERAGE(AP$5:AP823)</f>
        <v>64124.893772893774</v>
      </c>
      <c r="BA823" s="113">
        <f>AVERAGE(AQ$5:AQ823)</f>
        <v>203327.83760683759</v>
      </c>
      <c r="BB823" s="118">
        <f>AVERAGE($AT$5:AT823)</f>
        <v>0.97710758377425133</v>
      </c>
      <c r="BC823" s="6"/>
      <c r="BD823" s="6"/>
      <c r="BE823" s="6"/>
      <c r="BF823" s="6"/>
      <c r="BG823" s="6"/>
    </row>
    <row r="824" spans="1:59" x14ac:dyDescent="0.25">
      <c r="A824" s="116">
        <v>820</v>
      </c>
      <c r="B824" s="116">
        <v>545</v>
      </c>
      <c r="C824" s="116">
        <v>26</v>
      </c>
      <c r="D824" s="116">
        <v>45</v>
      </c>
      <c r="E824" s="117">
        <v>3425.1116804329436</v>
      </c>
      <c r="F824" s="116">
        <v>437</v>
      </c>
      <c r="G824" s="116">
        <v>0</v>
      </c>
      <c r="H824" s="117">
        <v>218063</v>
      </c>
      <c r="I824" s="117">
        <v>63700</v>
      </c>
      <c r="J824" s="117">
        <v>158863</v>
      </c>
      <c r="K824" s="116" t="s">
        <v>123</v>
      </c>
      <c r="L824" s="116" t="s">
        <v>123</v>
      </c>
      <c r="M824" s="120">
        <v>0.97111111111111115</v>
      </c>
      <c r="N824" s="126"/>
      <c r="O824" s="126"/>
      <c r="P824" s="112">
        <f>AVERAGE($F$5:F824)</f>
        <v>436.29756097560977</v>
      </c>
      <c r="Q824" s="112">
        <f>AVERAGE(G$5:G824)</f>
        <v>5.6097560975609757E-2</v>
      </c>
      <c r="R824" s="113">
        <f>AVERAGE(H$5:H824)</f>
        <v>217712.48292682928</v>
      </c>
      <c r="S824" s="113">
        <f>AVERAGE(I$5:I824)</f>
        <v>63657.748780487804</v>
      </c>
      <c r="T824" s="113">
        <f>AVERAGE(J$5:J824)</f>
        <v>158619.36829268292</v>
      </c>
      <c r="U824" s="118">
        <f>AVERAGE($M$5:M824)</f>
        <v>0.96955013550135338</v>
      </c>
      <c r="AH824" s="116">
        <v>820</v>
      </c>
      <c r="AI824" s="116">
        <v>527</v>
      </c>
      <c r="AJ824" s="116">
        <v>43</v>
      </c>
      <c r="AK824" s="116">
        <v>46</v>
      </c>
      <c r="AL824" s="117">
        <v>4823.7849367907675</v>
      </c>
      <c r="AM824" s="116">
        <v>436</v>
      </c>
      <c r="AN824" s="116">
        <v>0</v>
      </c>
      <c r="AO824" s="117">
        <v>261164</v>
      </c>
      <c r="AP824" s="117">
        <v>63600</v>
      </c>
      <c r="AQ824" s="117">
        <v>202164</v>
      </c>
      <c r="AR824" s="116" t="s">
        <v>123</v>
      </c>
      <c r="AS824" s="116" t="s">
        <v>123</v>
      </c>
      <c r="AT824" s="120">
        <v>0.96888888888888891</v>
      </c>
      <c r="AU824" s="126"/>
      <c r="AV824" s="126"/>
      <c r="AW824" s="112">
        <f>AVERAGE(AM$5:AM824)</f>
        <v>439.69390243902438</v>
      </c>
      <c r="AX824" s="112">
        <f>AVERAGE(AN$5:AN824)</f>
        <v>0.25853658536585367</v>
      </c>
      <c r="AY824" s="113">
        <f>AVERAGE(AO$5:AO824)</f>
        <v>263376.64756097563</v>
      </c>
      <c r="AZ824" s="113">
        <f>AVERAGE(AP$5:AP824)</f>
        <v>64124.253658536589</v>
      </c>
      <c r="BA824" s="113">
        <f>AVERAGE(AQ$5:AQ824)</f>
        <v>203326.41829268294</v>
      </c>
      <c r="BB824" s="118">
        <f>AVERAGE($AT$5:AT824)</f>
        <v>0.97709756097561062</v>
      </c>
      <c r="BC824" s="10"/>
      <c r="BD824" s="10"/>
      <c r="BE824" s="10"/>
      <c r="BF824" s="10"/>
      <c r="BG824" s="6"/>
    </row>
    <row r="825" spans="1:59" x14ac:dyDescent="0.25">
      <c r="A825" s="116">
        <v>821</v>
      </c>
      <c r="B825" s="116">
        <v>557</v>
      </c>
      <c r="C825" s="116">
        <v>39</v>
      </c>
      <c r="D825" s="116">
        <v>44</v>
      </c>
      <c r="E825" s="117">
        <v>4316.2549770537107</v>
      </c>
      <c r="F825" s="116">
        <v>438</v>
      </c>
      <c r="G825" s="116">
        <v>0</v>
      </c>
      <c r="H825" s="117">
        <v>218562</v>
      </c>
      <c r="I825" s="117">
        <v>63800</v>
      </c>
      <c r="J825" s="117">
        <v>159162</v>
      </c>
      <c r="K825" s="116" t="s">
        <v>123</v>
      </c>
      <c r="L825" s="116" t="s">
        <v>123</v>
      </c>
      <c r="M825" s="120">
        <v>0.97333333333333338</v>
      </c>
      <c r="N825" s="126"/>
      <c r="O825" s="126"/>
      <c r="P825" s="112">
        <f>AVERAGE($F$5:F825)</f>
        <v>436.29963459196102</v>
      </c>
      <c r="Q825" s="112">
        <f>AVERAGE(G$5:G825)</f>
        <v>5.6029232643118147E-2</v>
      </c>
      <c r="R825" s="113">
        <f>AVERAGE(H$5:H825)</f>
        <v>217713.51766138856</v>
      </c>
      <c r="S825" s="113">
        <f>AVERAGE(I$5:I825)</f>
        <v>63657.922046285021</v>
      </c>
      <c r="T825" s="113">
        <f>AVERAGE(J$5:J825)</f>
        <v>158620.02923264311</v>
      </c>
      <c r="U825" s="118">
        <f>AVERAGE($M$5:M825)</f>
        <v>0.96955474353768956</v>
      </c>
      <c r="AH825" s="116">
        <v>821</v>
      </c>
      <c r="AI825" s="116">
        <v>535</v>
      </c>
      <c r="AJ825" s="116">
        <v>31</v>
      </c>
      <c r="AK825" s="116">
        <v>43</v>
      </c>
      <c r="AL825" s="117">
        <v>2975.0667796255593</v>
      </c>
      <c r="AM825" s="116">
        <v>439</v>
      </c>
      <c r="AN825" s="116">
        <v>0</v>
      </c>
      <c r="AO825" s="117">
        <v>262961</v>
      </c>
      <c r="AP825" s="117">
        <v>63900</v>
      </c>
      <c r="AQ825" s="117">
        <v>203361</v>
      </c>
      <c r="AR825" s="116" t="s">
        <v>123</v>
      </c>
      <c r="AS825" s="116" t="s">
        <v>123</v>
      </c>
      <c r="AT825" s="120">
        <v>0.97555555555555551</v>
      </c>
      <c r="AU825" s="126"/>
      <c r="AV825" s="126"/>
      <c r="AW825" s="112">
        <f>AVERAGE(AM$5:AM825)</f>
        <v>439.69305724725945</v>
      </c>
      <c r="AX825" s="112">
        <f>AVERAGE(AN$5:AN825)</f>
        <v>0.25822168087697928</v>
      </c>
      <c r="AY825" s="113">
        <f>AVERAGE(AO$5:AO825)</f>
        <v>263376.14129110839</v>
      </c>
      <c r="AZ825" s="113">
        <f>AVERAGE(AP$5:AP825)</f>
        <v>64123.980511571252</v>
      </c>
      <c r="BA825" s="113">
        <f>AVERAGE(AQ$5:AQ825)</f>
        <v>203326.46041412911</v>
      </c>
      <c r="BB825" s="118">
        <f>AVERAGE($AT$5:AT825)</f>
        <v>0.97709568277168846</v>
      </c>
      <c r="BC825" s="6"/>
      <c r="BD825" s="6"/>
      <c r="BE825" s="6"/>
      <c r="BF825" s="6"/>
      <c r="BG825" s="10"/>
    </row>
    <row r="826" spans="1:59" x14ac:dyDescent="0.25">
      <c r="A826" s="116">
        <v>822</v>
      </c>
      <c r="B826" s="116">
        <v>565</v>
      </c>
      <c r="C826" s="116">
        <v>42</v>
      </c>
      <c r="D826" s="116">
        <v>56</v>
      </c>
      <c r="E826" s="117">
        <v>2151.5257491222719</v>
      </c>
      <c r="F826" s="116">
        <v>426</v>
      </c>
      <c r="G826" s="116">
        <v>0</v>
      </c>
      <c r="H826" s="117">
        <v>212574</v>
      </c>
      <c r="I826" s="117">
        <v>62600</v>
      </c>
      <c r="J826" s="117">
        <v>155574</v>
      </c>
      <c r="K826" s="116" t="s">
        <v>123</v>
      </c>
      <c r="L826" s="116" t="s">
        <v>123</v>
      </c>
      <c r="M826" s="120">
        <v>0.94666666666666666</v>
      </c>
      <c r="N826" s="126"/>
      <c r="O826" s="126"/>
      <c r="P826" s="112">
        <f>AVERAGE($F$5:F826)</f>
        <v>436.28710462287103</v>
      </c>
      <c r="Q826" s="112">
        <f>AVERAGE(G$5:G826)</f>
        <v>5.5961070559610707E-2</v>
      </c>
      <c r="R826" s="113">
        <f>AVERAGE(H$5:H826)</f>
        <v>217707.26520681265</v>
      </c>
      <c r="S826" s="113">
        <f>AVERAGE(I$5:I826)</f>
        <v>63656.635036496351</v>
      </c>
      <c r="T826" s="113">
        <f>AVERAGE(J$5:J826)</f>
        <v>158616.32360097324</v>
      </c>
      <c r="U826" s="118">
        <f>AVERAGE($M$5:M826)</f>
        <v>0.96952689916193413</v>
      </c>
      <c r="AH826" s="116">
        <v>822</v>
      </c>
      <c r="AI826" s="116">
        <v>521</v>
      </c>
      <c r="AJ826" s="116">
        <v>43</v>
      </c>
      <c r="AK826" s="116">
        <v>40</v>
      </c>
      <c r="AL826" s="117">
        <v>2641.9414253432169</v>
      </c>
      <c r="AM826" s="116">
        <v>442</v>
      </c>
      <c r="AN826" s="116">
        <v>0</v>
      </c>
      <c r="AO826" s="117">
        <v>264758</v>
      </c>
      <c r="AP826" s="117">
        <v>64200</v>
      </c>
      <c r="AQ826" s="117">
        <v>204558</v>
      </c>
      <c r="AR826" s="116" t="s">
        <v>123</v>
      </c>
      <c r="AS826" s="116" t="s">
        <v>123</v>
      </c>
      <c r="AT826" s="120">
        <v>0.98222222222222222</v>
      </c>
      <c r="AU826" s="126"/>
      <c r="AV826" s="126"/>
      <c r="AW826" s="112">
        <f>AVERAGE(AM$5:AM826)</f>
        <v>439.69586374695865</v>
      </c>
      <c r="AX826" s="112">
        <f>AVERAGE(AN$5:AN826)</f>
        <v>0.25790754257907544</v>
      </c>
      <c r="AY826" s="113">
        <f>AVERAGE(AO$5:AO826)</f>
        <v>263377.82238442823</v>
      </c>
      <c r="AZ826" s="113">
        <f>AVERAGE(AP$5:AP826)</f>
        <v>64124.072992700727</v>
      </c>
      <c r="BA826" s="113">
        <f>AVERAGE(AQ$5:AQ826)</f>
        <v>203327.95863746959</v>
      </c>
      <c r="BB826" s="118">
        <f>AVERAGE($AT$5:AT826)</f>
        <v>0.97710191943768676</v>
      </c>
    </row>
    <row r="827" spans="1:59" x14ac:dyDescent="0.25">
      <c r="A827" s="116">
        <v>823</v>
      </c>
      <c r="B827" s="116">
        <v>588</v>
      </c>
      <c r="C827" s="116">
        <v>38</v>
      </c>
      <c r="D827" s="116">
        <v>34</v>
      </c>
      <c r="E827" s="117">
        <v>3640.6381945696821</v>
      </c>
      <c r="F827" s="116">
        <v>448</v>
      </c>
      <c r="G827" s="116">
        <v>0</v>
      </c>
      <c r="H827" s="117">
        <v>223552</v>
      </c>
      <c r="I827" s="117">
        <v>64800</v>
      </c>
      <c r="J827" s="117">
        <v>162152</v>
      </c>
      <c r="K827" s="116" t="s">
        <v>123</v>
      </c>
      <c r="L827" s="116" t="s">
        <v>123</v>
      </c>
      <c r="M827" s="120">
        <v>0.99555555555555553</v>
      </c>
      <c r="N827" s="126"/>
      <c r="O827" s="126"/>
      <c r="P827" s="112">
        <f>AVERAGE($F$5:F827)</f>
        <v>436.30133657351155</v>
      </c>
      <c r="Q827" s="112">
        <f>AVERAGE(G$5:G827)</f>
        <v>5.5893074119076548E-2</v>
      </c>
      <c r="R827" s="113">
        <f>AVERAGE(H$5:H827)</f>
        <v>217714.36695018227</v>
      </c>
      <c r="S827" s="113">
        <f>AVERAGE(I$5:I827)</f>
        <v>63658.024301336576</v>
      </c>
      <c r="T827" s="113">
        <f>AVERAGE(J$5:J827)</f>
        <v>158620.61968408263</v>
      </c>
      <c r="U827" s="118">
        <f>AVERAGE($M$5:M827)</f>
        <v>0.9695585257189131</v>
      </c>
      <c r="AH827" s="116">
        <v>823</v>
      </c>
      <c r="AI827" s="116">
        <v>494</v>
      </c>
      <c r="AJ827" s="116">
        <v>45</v>
      </c>
      <c r="AK827" s="116">
        <v>44</v>
      </c>
      <c r="AL827" s="117">
        <v>3539.6140558348993</v>
      </c>
      <c r="AM827" s="116">
        <v>438</v>
      </c>
      <c r="AN827" s="116">
        <v>0</v>
      </c>
      <c r="AO827" s="117">
        <v>262362</v>
      </c>
      <c r="AP827" s="117">
        <v>63800</v>
      </c>
      <c r="AQ827" s="117">
        <v>202962</v>
      </c>
      <c r="AR827" s="116" t="s">
        <v>123</v>
      </c>
      <c r="AS827" s="116" t="s">
        <v>123</v>
      </c>
      <c r="AT827" s="120">
        <v>0.97333333333333338</v>
      </c>
      <c r="AU827" s="126"/>
      <c r="AV827" s="126"/>
      <c r="AW827" s="112">
        <f>AVERAGE(AM$5:AM827)</f>
        <v>439.69380315917374</v>
      </c>
      <c r="AX827" s="112">
        <f>AVERAGE(AN$5:AN827)</f>
        <v>0.25759416767922233</v>
      </c>
      <c r="AY827" s="113">
        <f>AVERAGE(AO$5:AO827)</f>
        <v>263376.5880923451</v>
      </c>
      <c r="AZ827" s="113">
        <f>AVERAGE(AP$5:AP827)</f>
        <v>64123.679222357227</v>
      </c>
      <c r="BA827" s="113">
        <f>AVERAGE(AQ$5:AQ827)</f>
        <v>203327.51397326853</v>
      </c>
      <c r="BB827" s="118">
        <f>AVERAGE($AT$5:AT827)</f>
        <v>0.97709734035372031</v>
      </c>
      <c r="BC827" s="6"/>
      <c r="BD827" s="6"/>
      <c r="BE827" s="6"/>
      <c r="BF827" s="6"/>
      <c r="BG827" s="6"/>
    </row>
    <row r="828" spans="1:59" x14ac:dyDescent="0.25">
      <c r="A828" s="116">
        <v>824</v>
      </c>
      <c r="B828" s="116">
        <v>577</v>
      </c>
      <c r="C828" s="116">
        <v>48</v>
      </c>
      <c r="D828" s="116">
        <v>33</v>
      </c>
      <c r="E828" s="117">
        <v>2170.6425017520269</v>
      </c>
      <c r="F828" s="116">
        <v>449</v>
      </c>
      <c r="G828" s="116">
        <v>0</v>
      </c>
      <c r="H828" s="117">
        <v>224051</v>
      </c>
      <c r="I828" s="117">
        <v>64900</v>
      </c>
      <c r="J828" s="117">
        <v>162451</v>
      </c>
      <c r="K828" s="116" t="s">
        <v>123</v>
      </c>
      <c r="L828" s="116" t="s">
        <v>123</v>
      </c>
      <c r="M828" s="120">
        <v>0.99777777777777776</v>
      </c>
      <c r="N828" s="126"/>
      <c r="O828" s="126"/>
      <c r="P828" s="112">
        <f>AVERAGE($F$5:F828)</f>
        <v>436.31674757281553</v>
      </c>
      <c r="Q828" s="112">
        <f>AVERAGE(G$5:G828)</f>
        <v>5.5825242718446605E-2</v>
      </c>
      <c r="R828" s="113">
        <f>AVERAGE(H$5:H828)</f>
        <v>217722.05703883496</v>
      </c>
      <c r="S828" s="113">
        <f>AVERAGE(I$5:I828)</f>
        <v>63659.531553398061</v>
      </c>
      <c r="T828" s="113">
        <f>AVERAGE(J$5:J828)</f>
        <v>158625.26820388349</v>
      </c>
      <c r="U828" s="118">
        <f>AVERAGE($M$5:M828)</f>
        <v>0.96959277238403296</v>
      </c>
      <c r="AH828" s="116">
        <v>824</v>
      </c>
      <c r="AI828" s="116">
        <v>494</v>
      </c>
      <c r="AJ828" s="116">
        <v>42</v>
      </c>
      <c r="AK828" s="116">
        <v>32</v>
      </c>
      <c r="AL828" s="117">
        <v>2256.501768557976</v>
      </c>
      <c r="AM828" s="116">
        <v>450</v>
      </c>
      <c r="AN828" s="116">
        <v>0</v>
      </c>
      <c r="AO828" s="117">
        <v>269550</v>
      </c>
      <c r="AP828" s="117">
        <v>65000</v>
      </c>
      <c r="AQ828" s="117">
        <v>207750</v>
      </c>
      <c r="AR828" s="116" t="s">
        <v>124</v>
      </c>
      <c r="AS828" s="116" t="s">
        <v>123</v>
      </c>
      <c r="AT828" s="120">
        <v>1</v>
      </c>
      <c r="AU828" s="126"/>
      <c r="AV828" s="126"/>
      <c r="AW828" s="112">
        <f>AVERAGE(AM$5:AM828)</f>
        <v>439.70631067961165</v>
      </c>
      <c r="AX828" s="112">
        <f>AVERAGE(AN$5:AN828)</f>
        <v>0.25728155339805825</v>
      </c>
      <c r="AY828" s="113">
        <f>AVERAGE(AO$5:AO828)</f>
        <v>263384.08009708737</v>
      </c>
      <c r="AZ828" s="113">
        <f>AVERAGE(AP$5:AP828)</f>
        <v>64124.7427184466</v>
      </c>
      <c r="BA828" s="113">
        <f>AVERAGE(AQ$5:AQ828)</f>
        <v>203332.88106796116</v>
      </c>
      <c r="BB828" s="118">
        <f>AVERAGE($AT$5:AT828)</f>
        <v>0.97712513484358232</v>
      </c>
      <c r="BC828" s="10"/>
      <c r="BD828" s="10"/>
      <c r="BE828" s="10"/>
      <c r="BF828" s="10"/>
      <c r="BG828" s="6"/>
    </row>
    <row r="829" spans="1:59" x14ac:dyDescent="0.25">
      <c r="A829" s="116">
        <v>825</v>
      </c>
      <c r="B829" s="116">
        <v>586</v>
      </c>
      <c r="C829" s="116">
        <v>48</v>
      </c>
      <c r="D829" s="116">
        <v>35</v>
      </c>
      <c r="E829" s="117">
        <v>3170.42019389183</v>
      </c>
      <c r="F829" s="116">
        <v>447</v>
      </c>
      <c r="G829" s="116">
        <v>0</v>
      </c>
      <c r="H829" s="117">
        <v>223053</v>
      </c>
      <c r="I829" s="117">
        <v>64700</v>
      </c>
      <c r="J829" s="117">
        <v>161853</v>
      </c>
      <c r="K829" s="116" t="s">
        <v>123</v>
      </c>
      <c r="L829" s="116" t="s">
        <v>123</v>
      </c>
      <c r="M829" s="120">
        <v>0.99333333333333329</v>
      </c>
      <c r="N829" s="126"/>
      <c r="O829" s="126"/>
      <c r="P829" s="112">
        <f>AVERAGE($F$5:F829)</f>
        <v>436.32969696969695</v>
      </c>
      <c r="Q829" s="112">
        <f>AVERAGE(G$5:G829)</f>
        <v>5.5757575757575756E-2</v>
      </c>
      <c r="R829" s="113">
        <f>AVERAGE(H$5:H829)</f>
        <v>217728.5187878788</v>
      </c>
      <c r="S829" s="113">
        <f>AVERAGE(I$5:I829)</f>
        <v>63660.792727272725</v>
      </c>
      <c r="T829" s="113">
        <f>AVERAGE(J$5:J829)</f>
        <v>158629.1806060606</v>
      </c>
      <c r="U829" s="118">
        <f>AVERAGE($M$5:M829)</f>
        <v>0.96962154882154727</v>
      </c>
      <c r="AH829" s="116">
        <v>825</v>
      </c>
      <c r="AI829" s="116">
        <v>493</v>
      </c>
      <c r="AJ829" s="116">
        <v>40</v>
      </c>
      <c r="AK829" s="116">
        <v>40</v>
      </c>
      <c r="AL829" s="117">
        <v>2110.8395445971523</v>
      </c>
      <c r="AM829" s="116">
        <v>442</v>
      </c>
      <c r="AN829" s="116">
        <v>0</v>
      </c>
      <c r="AO829" s="117">
        <v>264758</v>
      </c>
      <c r="AP829" s="117">
        <v>64200</v>
      </c>
      <c r="AQ829" s="117">
        <v>204558</v>
      </c>
      <c r="AR829" s="116" t="s">
        <v>123</v>
      </c>
      <c r="AS829" s="116" t="s">
        <v>123</v>
      </c>
      <c r="AT829" s="120">
        <v>0.98222222222222222</v>
      </c>
      <c r="AU829" s="126"/>
      <c r="AV829" s="126"/>
      <c r="AW829" s="112">
        <f>AVERAGE(AM$5:AM829)</f>
        <v>439.70909090909089</v>
      </c>
      <c r="AX829" s="112">
        <f>AVERAGE(AN$5:AN829)</f>
        <v>0.25696969696969696</v>
      </c>
      <c r="AY829" s="113">
        <f>AVERAGE(AO$5:AO829)</f>
        <v>263385.74545454548</v>
      </c>
      <c r="AZ829" s="113">
        <f>AVERAGE(AP$5:AP829)</f>
        <v>64124.833939393939</v>
      </c>
      <c r="BA829" s="113">
        <f>AVERAGE(AQ$5:AQ829)</f>
        <v>203334.36606060606</v>
      </c>
      <c r="BB829" s="118">
        <f>AVERAGE($AT$5:AT829)</f>
        <v>0.97713131313131407</v>
      </c>
      <c r="BC829" s="6"/>
      <c r="BD829" s="6"/>
      <c r="BE829" s="6"/>
      <c r="BF829" s="6"/>
      <c r="BG829" s="10"/>
    </row>
    <row r="830" spans="1:59" x14ac:dyDescent="0.25">
      <c r="A830" s="116">
        <v>826</v>
      </c>
      <c r="B830" s="116">
        <v>621</v>
      </c>
      <c r="C830" s="116">
        <v>50</v>
      </c>
      <c r="D830" s="116">
        <v>43</v>
      </c>
      <c r="E830" s="117">
        <v>3326.2956741300954</v>
      </c>
      <c r="F830" s="116">
        <v>439</v>
      </c>
      <c r="G830" s="116">
        <v>0</v>
      </c>
      <c r="H830" s="117">
        <v>219061</v>
      </c>
      <c r="I830" s="117">
        <v>63900</v>
      </c>
      <c r="J830" s="117">
        <v>159461</v>
      </c>
      <c r="K830" s="116" t="s">
        <v>123</v>
      </c>
      <c r="L830" s="116" t="s">
        <v>123</v>
      </c>
      <c r="M830" s="120">
        <v>0.97555555555555551</v>
      </c>
      <c r="N830" s="126"/>
      <c r="O830" s="126"/>
      <c r="P830" s="112">
        <f>AVERAGE($F$5:F830)</f>
        <v>436.33292978208232</v>
      </c>
      <c r="Q830" s="112">
        <f>AVERAGE(G$5:G830)</f>
        <v>5.569007263922518E-2</v>
      </c>
      <c r="R830" s="113">
        <f>AVERAGE(H$5:H830)</f>
        <v>217730.13196125909</v>
      </c>
      <c r="S830" s="113">
        <f>AVERAGE(I$5:I830)</f>
        <v>63661.082324455208</v>
      </c>
      <c r="T830" s="113">
        <f>AVERAGE(J$5:J830)</f>
        <v>158630.18765133171</v>
      </c>
      <c r="U830" s="118">
        <f>AVERAGE($M$5:M830)</f>
        <v>0.96962873284907025</v>
      </c>
      <c r="AH830" s="116">
        <v>826</v>
      </c>
      <c r="AI830" s="116">
        <v>533</v>
      </c>
      <c r="AJ830" s="116">
        <v>50</v>
      </c>
      <c r="AK830" s="116">
        <v>50</v>
      </c>
      <c r="AL830" s="117">
        <v>2858.0221371687539</v>
      </c>
      <c r="AM830" s="116">
        <v>432</v>
      </c>
      <c r="AN830" s="116">
        <v>0</v>
      </c>
      <c r="AO830" s="117">
        <v>258768</v>
      </c>
      <c r="AP830" s="117">
        <v>63200</v>
      </c>
      <c r="AQ830" s="117">
        <v>200568</v>
      </c>
      <c r="AR830" s="116" t="s">
        <v>123</v>
      </c>
      <c r="AS830" s="116" t="s">
        <v>123</v>
      </c>
      <c r="AT830" s="120">
        <v>0.96</v>
      </c>
      <c r="AU830" s="126"/>
      <c r="AV830" s="126"/>
      <c r="AW830" s="112">
        <f>AVERAGE(AM$5:AM830)</f>
        <v>439.69975786924937</v>
      </c>
      <c r="AX830" s="112">
        <f>AVERAGE(AN$5:AN830)</f>
        <v>0.2566585956416465</v>
      </c>
      <c r="AY830" s="113">
        <f>AVERAGE(AO$5:AO830)</f>
        <v>263380.15496368037</v>
      </c>
      <c r="AZ830" s="113">
        <f>AVERAGE(AP$5:AP830)</f>
        <v>64123.714285714283</v>
      </c>
      <c r="BA830" s="113">
        <f>AVERAGE(AQ$5:AQ830)</f>
        <v>203331.01694915254</v>
      </c>
      <c r="BB830" s="118">
        <f>AVERAGE($AT$5:AT830)</f>
        <v>0.97711057304277749</v>
      </c>
    </row>
    <row r="831" spans="1:59" x14ac:dyDescent="0.25">
      <c r="A831" s="116">
        <v>827</v>
      </c>
      <c r="B831" s="116">
        <v>623</v>
      </c>
      <c r="C831" s="116">
        <v>37</v>
      </c>
      <c r="D831" s="116">
        <v>54</v>
      </c>
      <c r="E831" s="117">
        <v>4067.5147638625285</v>
      </c>
      <c r="F831" s="116">
        <v>428</v>
      </c>
      <c r="G831" s="116">
        <v>0</v>
      </c>
      <c r="H831" s="117">
        <v>213572</v>
      </c>
      <c r="I831" s="117">
        <v>62800</v>
      </c>
      <c r="J831" s="117">
        <v>156172</v>
      </c>
      <c r="K831" s="116" t="s">
        <v>123</v>
      </c>
      <c r="L831" s="116" t="s">
        <v>123</v>
      </c>
      <c r="M831" s="120">
        <v>0.95111111111111113</v>
      </c>
      <c r="N831" s="126"/>
      <c r="O831" s="126"/>
      <c r="P831" s="112">
        <f>AVERAGE($F$5:F831)</f>
        <v>436.322853688029</v>
      </c>
      <c r="Q831" s="112">
        <f>AVERAGE(G$5:G831)</f>
        <v>5.5622732769044739E-2</v>
      </c>
      <c r="R831" s="113">
        <f>AVERAGE(H$5:H831)</f>
        <v>217725.10399032649</v>
      </c>
      <c r="S831" s="113">
        <f>AVERAGE(I$5:I831)</f>
        <v>63660.041112454659</v>
      </c>
      <c r="T831" s="113">
        <f>AVERAGE(J$5:J831)</f>
        <v>158627.21523579201</v>
      </c>
      <c r="U831" s="118">
        <f>AVERAGE($M$5:M831)</f>
        <v>0.96960634152895186</v>
      </c>
      <c r="AH831" s="116">
        <v>827</v>
      </c>
      <c r="AI831" s="116">
        <v>497</v>
      </c>
      <c r="AJ831" s="116">
        <v>45</v>
      </c>
      <c r="AK831" s="116">
        <v>37</v>
      </c>
      <c r="AL831" s="117">
        <v>2379.1489749633679</v>
      </c>
      <c r="AM831" s="116">
        <v>445</v>
      </c>
      <c r="AN831" s="116">
        <v>0</v>
      </c>
      <c r="AO831" s="117">
        <v>266555</v>
      </c>
      <c r="AP831" s="117">
        <v>64500</v>
      </c>
      <c r="AQ831" s="117">
        <v>205755</v>
      </c>
      <c r="AR831" s="116" t="s">
        <v>123</v>
      </c>
      <c r="AS831" s="116" t="s">
        <v>123</v>
      </c>
      <c r="AT831" s="120">
        <v>0.98888888888888893</v>
      </c>
      <c r="AU831" s="126"/>
      <c r="AV831" s="126"/>
      <c r="AW831" s="112">
        <f>AVERAGE(AM$5:AM831)</f>
        <v>439.7061668681983</v>
      </c>
      <c r="AX831" s="112">
        <f>AVERAGE(AN$5:AN831)</f>
        <v>0.25634824667472794</v>
      </c>
      <c r="AY831" s="113">
        <f>AVERAGE(AO$5:AO831)</f>
        <v>263383.99395405076</v>
      </c>
      <c r="AZ831" s="113">
        <f>AVERAGE(AP$5:AP831)</f>
        <v>64124.169286577991</v>
      </c>
      <c r="BA831" s="113">
        <f>AVERAGE(AQ$5:AQ831)</f>
        <v>203333.94800483677</v>
      </c>
      <c r="BB831" s="118">
        <f>AVERAGE($AT$5:AT831)</f>
        <v>0.97712481526266393</v>
      </c>
      <c r="BC831" s="6"/>
      <c r="BD831" s="6"/>
      <c r="BE831" s="6"/>
      <c r="BF831" s="6"/>
      <c r="BG831" s="6"/>
    </row>
    <row r="832" spans="1:59" x14ac:dyDescent="0.25">
      <c r="A832" s="116">
        <v>828</v>
      </c>
      <c r="B832" s="116">
        <v>576</v>
      </c>
      <c r="C832" s="116">
        <v>33</v>
      </c>
      <c r="D832" s="116">
        <v>44</v>
      </c>
      <c r="E832" s="117">
        <v>3440.1933207403385</v>
      </c>
      <c r="F832" s="116">
        <v>438</v>
      </c>
      <c r="G832" s="116">
        <v>0</v>
      </c>
      <c r="H832" s="117">
        <v>218562</v>
      </c>
      <c r="I832" s="117">
        <v>63800</v>
      </c>
      <c r="J832" s="117">
        <v>159162</v>
      </c>
      <c r="K832" s="116" t="s">
        <v>123</v>
      </c>
      <c r="L832" s="116" t="s">
        <v>123</v>
      </c>
      <c r="M832" s="120">
        <v>0.97333333333333338</v>
      </c>
      <c r="N832" s="126"/>
      <c r="O832" s="126"/>
      <c r="P832" s="112">
        <f>AVERAGE($F$5:F832)</f>
        <v>436.32487922705315</v>
      </c>
      <c r="Q832" s="112">
        <f>AVERAGE(G$5:G832)</f>
        <v>5.5555555555555552E-2</v>
      </c>
      <c r="R832" s="113">
        <f>AVERAGE(H$5:H832)</f>
        <v>217726.11473429951</v>
      </c>
      <c r="S832" s="113">
        <f>AVERAGE(I$5:I832)</f>
        <v>63660.210144927536</v>
      </c>
      <c r="T832" s="113">
        <f>AVERAGE(J$5:J832)</f>
        <v>158627.86111111112</v>
      </c>
      <c r="U832" s="118">
        <f>AVERAGE($M$5:M832)</f>
        <v>0.96961084272678322</v>
      </c>
      <c r="AH832" s="116">
        <v>828</v>
      </c>
      <c r="AI832" s="116">
        <v>536</v>
      </c>
      <c r="AJ832" s="116">
        <v>39</v>
      </c>
      <c r="AK832" s="116">
        <v>37</v>
      </c>
      <c r="AL832" s="117">
        <v>4896.718378062511</v>
      </c>
      <c r="AM832" s="116">
        <v>445</v>
      </c>
      <c r="AN832" s="116">
        <v>0</v>
      </c>
      <c r="AO832" s="117">
        <v>266555</v>
      </c>
      <c r="AP832" s="117">
        <v>64500</v>
      </c>
      <c r="AQ832" s="117">
        <v>205755</v>
      </c>
      <c r="AR832" s="116" t="s">
        <v>123</v>
      </c>
      <c r="AS832" s="116" t="s">
        <v>123</v>
      </c>
      <c r="AT832" s="120">
        <v>0.98888888888888893</v>
      </c>
      <c r="AU832" s="126"/>
      <c r="AV832" s="126"/>
      <c r="AW832" s="112">
        <f>AVERAGE(AM$5:AM832)</f>
        <v>439.71256038647346</v>
      </c>
      <c r="AX832" s="112">
        <f>AVERAGE(AN$5:AN832)</f>
        <v>0.2560386473429952</v>
      </c>
      <c r="AY832" s="113">
        <f>AVERAGE(AO$5:AO832)</f>
        <v>263387.82367149758</v>
      </c>
      <c r="AZ832" s="113">
        <f>AVERAGE(AP$5:AP832)</f>
        <v>64124.6231884058</v>
      </c>
      <c r="BA832" s="113">
        <f>AVERAGE(AQ$5:AQ832)</f>
        <v>203336.87198067634</v>
      </c>
      <c r="BB832" s="118">
        <f>AVERAGE($AT$5:AT832)</f>
        <v>0.97713902308105316</v>
      </c>
      <c r="BC832" s="10"/>
      <c r="BD832" s="10"/>
      <c r="BE832" s="10"/>
      <c r="BF832" s="10"/>
      <c r="BG832" s="6"/>
    </row>
    <row r="833" spans="1:59" x14ac:dyDescent="0.25">
      <c r="A833" s="116">
        <v>829</v>
      </c>
      <c r="B833" s="116">
        <v>583</v>
      </c>
      <c r="C833" s="116">
        <v>50</v>
      </c>
      <c r="D833" s="116">
        <v>55</v>
      </c>
      <c r="E833" s="117">
        <v>4968.1999953336453</v>
      </c>
      <c r="F833" s="116">
        <v>427</v>
      </c>
      <c r="G833" s="116">
        <v>0</v>
      </c>
      <c r="H833" s="117">
        <v>213073</v>
      </c>
      <c r="I833" s="117">
        <v>62700</v>
      </c>
      <c r="J833" s="117">
        <v>155873</v>
      </c>
      <c r="K833" s="116" t="s">
        <v>123</v>
      </c>
      <c r="L833" s="116" t="s">
        <v>123</v>
      </c>
      <c r="M833" s="120">
        <v>0.94888888888888889</v>
      </c>
      <c r="N833" s="126"/>
      <c r="O833" s="126"/>
      <c r="P833" s="112">
        <f>AVERAGE($F$5:F833)</f>
        <v>436.31363088057901</v>
      </c>
      <c r="Q833" s="112">
        <f>AVERAGE(G$5:G833)</f>
        <v>5.5488540410132688E-2</v>
      </c>
      <c r="R833" s="113">
        <f>AVERAGE(H$5:H833)</f>
        <v>217720.50180940892</v>
      </c>
      <c r="S833" s="113">
        <f>AVERAGE(I$5:I833)</f>
        <v>63659.051869722556</v>
      </c>
      <c r="T833" s="113">
        <f>AVERAGE(J$5:J833)</f>
        <v>158624.53799758747</v>
      </c>
      <c r="U833" s="118">
        <f>AVERAGE($M$5:M833)</f>
        <v>0.96958584640128509</v>
      </c>
      <c r="AH833" s="116">
        <v>829</v>
      </c>
      <c r="AI833" s="116">
        <v>547</v>
      </c>
      <c r="AJ833" s="116">
        <v>40</v>
      </c>
      <c r="AK833" s="116">
        <v>53</v>
      </c>
      <c r="AL833" s="117">
        <v>3117.1826795377092</v>
      </c>
      <c r="AM833" s="116">
        <v>429</v>
      </c>
      <c r="AN833" s="116">
        <v>0</v>
      </c>
      <c r="AO833" s="117">
        <v>256971</v>
      </c>
      <c r="AP833" s="117">
        <v>62900</v>
      </c>
      <c r="AQ833" s="117">
        <v>199371</v>
      </c>
      <c r="AR833" s="116" t="s">
        <v>123</v>
      </c>
      <c r="AS833" s="116" t="s">
        <v>123</v>
      </c>
      <c r="AT833" s="120">
        <v>0.95333333333333337</v>
      </c>
      <c r="AU833" s="126"/>
      <c r="AV833" s="126"/>
      <c r="AW833" s="112">
        <f>AVERAGE(AM$5:AM833)</f>
        <v>439.69963811821469</v>
      </c>
      <c r="AX833" s="112">
        <f>AVERAGE(AN$5:AN833)</f>
        <v>0.255729794933655</v>
      </c>
      <c r="AY833" s="113">
        <f>AVERAGE(AO$5:AO833)</f>
        <v>263380.0832328106</v>
      </c>
      <c r="AZ833" s="113">
        <f>AVERAGE(AP$5:AP833)</f>
        <v>64123.14595898673</v>
      </c>
      <c r="BA833" s="113">
        <f>AVERAGE(AQ$5:AQ833)</f>
        <v>203332.0880579011</v>
      </c>
      <c r="BB833" s="118">
        <f>AVERAGE($AT$5:AT833)</f>
        <v>0.97711030692936718</v>
      </c>
      <c r="BC833" s="6"/>
      <c r="BD833" s="6"/>
      <c r="BE833" s="6"/>
      <c r="BF833" s="6"/>
      <c r="BG833" s="10"/>
    </row>
    <row r="834" spans="1:59" x14ac:dyDescent="0.25">
      <c r="A834" s="116">
        <v>830</v>
      </c>
      <c r="B834" s="116">
        <v>553</v>
      </c>
      <c r="C834" s="116">
        <v>37</v>
      </c>
      <c r="D834" s="116">
        <v>46</v>
      </c>
      <c r="E834" s="117">
        <v>2351.4525773071873</v>
      </c>
      <c r="F834" s="116">
        <v>436</v>
      </c>
      <c r="G834" s="116">
        <v>0</v>
      </c>
      <c r="H834" s="117">
        <v>217564</v>
      </c>
      <c r="I834" s="117">
        <v>63600</v>
      </c>
      <c r="J834" s="117">
        <v>158564</v>
      </c>
      <c r="K834" s="116" t="s">
        <v>123</v>
      </c>
      <c r="L834" s="116" t="s">
        <v>123</v>
      </c>
      <c r="M834" s="120">
        <v>0.96888888888888891</v>
      </c>
      <c r="N834" s="126"/>
      <c r="O834" s="126"/>
      <c r="P834" s="112">
        <f>AVERAGE($F$5:F834)</f>
        <v>436.31325301204816</v>
      </c>
      <c r="Q834" s="112">
        <f>AVERAGE(G$5:G834)</f>
        <v>5.5421686746987948E-2</v>
      </c>
      <c r="R834" s="113">
        <f>AVERAGE(H$5:H834)</f>
        <v>217720.31325301205</v>
      </c>
      <c r="S834" s="113">
        <f>AVERAGE(I$5:I834)</f>
        <v>63658.980722891567</v>
      </c>
      <c r="T834" s="113">
        <f>AVERAGE(J$5:J834)</f>
        <v>158624.46506024097</v>
      </c>
      <c r="U834" s="118">
        <f>AVERAGE($M$5:M834)</f>
        <v>0.96958500669343883</v>
      </c>
      <c r="AH834" s="116">
        <v>830</v>
      </c>
      <c r="AI834" s="116">
        <v>450</v>
      </c>
      <c r="AJ834" s="116">
        <v>33</v>
      </c>
      <c r="AK834" s="116">
        <v>36</v>
      </c>
      <c r="AL834" s="117">
        <v>2410.8772001474413</v>
      </c>
      <c r="AM834" s="116">
        <v>446</v>
      </c>
      <c r="AN834" s="116">
        <v>0</v>
      </c>
      <c r="AO834" s="117">
        <v>267154</v>
      </c>
      <c r="AP834" s="117">
        <v>64600</v>
      </c>
      <c r="AQ834" s="117">
        <v>206154</v>
      </c>
      <c r="AR834" s="116" t="s">
        <v>123</v>
      </c>
      <c r="AS834" s="116" t="s">
        <v>123</v>
      </c>
      <c r="AT834" s="120">
        <v>0.99111111111111116</v>
      </c>
      <c r="AU834" s="126"/>
      <c r="AV834" s="126"/>
      <c r="AW834" s="112">
        <f>AVERAGE(AM$5:AM834)</f>
        <v>439.70722891566265</v>
      </c>
      <c r="AX834" s="112">
        <f>AVERAGE(AN$5:AN834)</f>
        <v>0.25542168674698795</v>
      </c>
      <c r="AY834" s="113">
        <f>AVERAGE(AO$5:AO834)</f>
        <v>263384.63012048195</v>
      </c>
      <c r="AZ834" s="113">
        <f>AVERAGE(AP$5:AP834)</f>
        <v>64123.72048192771</v>
      </c>
      <c r="BA834" s="113">
        <f>AVERAGE(AQ$5:AQ834)</f>
        <v>203335.48795180724</v>
      </c>
      <c r="BB834" s="118">
        <f>AVERAGE($AT$5:AT834)</f>
        <v>0.97712717536814031</v>
      </c>
    </row>
    <row r="835" spans="1:59" x14ac:dyDescent="0.25">
      <c r="A835" s="116">
        <v>831</v>
      </c>
      <c r="B835" s="116">
        <v>536</v>
      </c>
      <c r="C835" s="116">
        <v>38</v>
      </c>
      <c r="D835" s="116">
        <v>46</v>
      </c>
      <c r="E835" s="117">
        <v>3728.0702947367181</v>
      </c>
      <c r="F835" s="116">
        <v>436</v>
      </c>
      <c r="G835" s="116">
        <v>0</v>
      </c>
      <c r="H835" s="117">
        <v>217564</v>
      </c>
      <c r="I835" s="117">
        <v>63600</v>
      </c>
      <c r="J835" s="117">
        <v>158564</v>
      </c>
      <c r="K835" s="116" t="s">
        <v>123</v>
      </c>
      <c r="L835" s="116" t="s">
        <v>123</v>
      </c>
      <c r="M835" s="120">
        <v>0.96888888888888891</v>
      </c>
      <c r="N835" s="126"/>
      <c r="O835" s="126"/>
      <c r="P835" s="112">
        <f>AVERAGE($F$5:F835)</f>
        <v>436.31287605294824</v>
      </c>
      <c r="Q835" s="112">
        <f>AVERAGE(G$5:G835)</f>
        <v>5.5354993983152828E-2</v>
      </c>
      <c r="R835" s="113">
        <f>AVERAGE(H$5:H835)</f>
        <v>217720.12515042117</v>
      </c>
      <c r="S835" s="113">
        <f>AVERAGE(I$5:I835)</f>
        <v>63658.909747292419</v>
      </c>
      <c r="T835" s="113">
        <f>AVERAGE(J$5:J835)</f>
        <v>158624.39229843562</v>
      </c>
      <c r="U835" s="118">
        <f>AVERAGE($M$5:M835)</f>
        <v>0.96958416900654998</v>
      </c>
      <c r="AH835" s="116">
        <v>831</v>
      </c>
      <c r="AI835" s="116">
        <v>560</v>
      </c>
      <c r="AJ835" s="116">
        <v>39</v>
      </c>
      <c r="AK835" s="116">
        <v>48</v>
      </c>
      <c r="AL835" s="117">
        <v>3080.3881927898697</v>
      </c>
      <c r="AM835" s="116">
        <v>434</v>
      </c>
      <c r="AN835" s="116">
        <v>0</v>
      </c>
      <c r="AO835" s="117">
        <v>259966</v>
      </c>
      <c r="AP835" s="117">
        <v>63400</v>
      </c>
      <c r="AQ835" s="117">
        <v>201366</v>
      </c>
      <c r="AR835" s="116" t="s">
        <v>123</v>
      </c>
      <c r="AS835" s="116" t="s">
        <v>123</v>
      </c>
      <c r="AT835" s="120">
        <v>0.96444444444444444</v>
      </c>
      <c r="AU835" s="126"/>
      <c r="AV835" s="126"/>
      <c r="AW835" s="112">
        <f>AVERAGE(AM$5:AM835)</f>
        <v>439.70036101083031</v>
      </c>
      <c r="AX835" s="112">
        <f>AVERAGE(AN$5:AN835)</f>
        <v>0.25511432009626955</v>
      </c>
      <c r="AY835" s="113">
        <f>AVERAGE(AO$5:AO835)</f>
        <v>263380.51624548738</v>
      </c>
      <c r="AZ835" s="113">
        <f>AVERAGE(AP$5:AP835)</f>
        <v>64122.8495788207</v>
      </c>
      <c r="BA835" s="113">
        <f>AVERAGE(AQ$5:AQ835)</f>
        <v>203333.11793020458</v>
      </c>
      <c r="BB835" s="118">
        <f>AVERAGE($AT$5:AT835)</f>
        <v>0.97711191335740188</v>
      </c>
      <c r="BC835" s="6"/>
      <c r="BD835" s="6"/>
      <c r="BE835" s="6"/>
      <c r="BF835" s="6"/>
      <c r="BG835" s="6"/>
    </row>
    <row r="836" spans="1:59" x14ac:dyDescent="0.25">
      <c r="A836" s="116">
        <v>832</v>
      </c>
      <c r="B836" s="116">
        <v>622</v>
      </c>
      <c r="C836" s="116">
        <v>45</v>
      </c>
      <c r="D836" s="116">
        <v>46</v>
      </c>
      <c r="E836" s="117">
        <v>3370.4722371939338</v>
      </c>
      <c r="F836" s="116">
        <v>436</v>
      </c>
      <c r="G836" s="116">
        <v>0</v>
      </c>
      <c r="H836" s="117">
        <v>217564</v>
      </c>
      <c r="I836" s="117">
        <v>63600</v>
      </c>
      <c r="J836" s="117">
        <v>158564</v>
      </c>
      <c r="K836" s="116" t="s">
        <v>123</v>
      </c>
      <c r="L836" s="116" t="s">
        <v>123</v>
      </c>
      <c r="M836" s="120">
        <v>0.96888888888888891</v>
      </c>
      <c r="N836" s="126"/>
      <c r="O836" s="126"/>
      <c r="P836" s="112">
        <f>AVERAGE($F$5:F836)</f>
        <v>436.3125</v>
      </c>
      <c r="Q836" s="112">
        <f>AVERAGE(G$5:G836)</f>
        <v>5.5288461538461536E-2</v>
      </c>
      <c r="R836" s="113">
        <f>AVERAGE(H$5:H836)</f>
        <v>217719.9375</v>
      </c>
      <c r="S836" s="113">
        <f>AVERAGE(I$5:I836)</f>
        <v>63658.838942307695</v>
      </c>
      <c r="T836" s="113">
        <f>AVERAGE(J$5:J836)</f>
        <v>158624.31971153847</v>
      </c>
      <c r="U836" s="118">
        <f>AVERAGE($M$5:M836)</f>
        <v>0.96958333333333158</v>
      </c>
      <c r="AH836" s="116">
        <v>832</v>
      </c>
      <c r="AI836" s="116">
        <v>502</v>
      </c>
      <c r="AJ836" s="116">
        <v>26</v>
      </c>
      <c r="AK836" s="116">
        <v>24</v>
      </c>
      <c r="AL836" s="117">
        <v>2235.0764236595301</v>
      </c>
      <c r="AM836" s="116">
        <v>450</v>
      </c>
      <c r="AN836" s="116">
        <v>8</v>
      </c>
      <c r="AO836" s="117">
        <v>269550</v>
      </c>
      <c r="AP836" s="117">
        <v>69792</v>
      </c>
      <c r="AQ836" s="117">
        <v>202158</v>
      </c>
      <c r="AR836" s="116" t="s">
        <v>124</v>
      </c>
      <c r="AS836" s="116" t="s">
        <v>124</v>
      </c>
      <c r="AT836" s="120">
        <v>1</v>
      </c>
      <c r="AU836" s="126"/>
      <c r="AV836" s="126"/>
      <c r="AW836" s="112">
        <f>AVERAGE(AM$5:AM836)</f>
        <v>439.71274038461536</v>
      </c>
      <c r="AX836" s="112">
        <f>AVERAGE(AN$5:AN836)</f>
        <v>0.26442307692307693</v>
      </c>
      <c r="AY836" s="113">
        <f>AVERAGE(AO$5:AO836)</f>
        <v>263387.93149038462</v>
      </c>
      <c r="AZ836" s="113">
        <f>AVERAGE(AP$5:AP836)</f>
        <v>64129.663461538461</v>
      </c>
      <c r="BA836" s="113">
        <f>AVERAGE(AQ$5:AQ836)</f>
        <v>203331.70552884616</v>
      </c>
      <c r="BB836" s="118">
        <f>AVERAGE($AT$5:AT836)</f>
        <v>0.97713942307692414</v>
      </c>
      <c r="BC836" s="10"/>
      <c r="BD836" s="10"/>
      <c r="BE836" s="10"/>
      <c r="BF836" s="10"/>
      <c r="BG836" s="6"/>
    </row>
    <row r="837" spans="1:59" x14ac:dyDescent="0.25">
      <c r="A837" s="116">
        <v>833</v>
      </c>
      <c r="B837" s="116">
        <v>586</v>
      </c>
      <c r="C837" s="116">
        <v>37</v>
      </c>
      <c r="D837" s="116">
        <v>52</v>
      </c>
      <c r="E837" s="117">
        <v>2087.2084247750477</v>
      </c>
      <c r="F837" s="116">
        <v>430</v>
      </c>
      <c r="G837" s="116">
        <v>0</v>
      </c>
      <c r="H837" s="117">
        <v>214570</v>
      </c>
      <c r="I837" s="117">
        <v>63000</v>
      </c>
      <c r="J837" s="117">
        <v>156770</v>
      </c>
      <c r="K837" s="116" t="s">
        <v>123</v>
      </c>
      <c r="L837" s="116" t="s">
        <v>123</v>
      </c>
      <c r="M837" s="120">
        <v>0.9555555555555556</v>
      </c>
      <c r="N837" s="126"/>
      <c r="O837" s="126"/>
      <c r="P837" s="112">
        <f>AVERAGE($F$5:F837)</f>
        <v>436.30492196878754</v>
      </c>
      <c r="Q837" s="112">
        <f>AVERAGE(G$5:G837)</f>
        <v>5.5222088835534214E-2</v>
      </c>
      <c r="R837" s="113">
        <f>AVERAGE(H$5:H837)</f>
        <v>217716.15606242497</v>
      </c>
      <c r="S837" s="113">
        <f>AVERAGE(I$5:I837)</f>
        <v>63658.048019207687</v>
      </c>
      <c r="T837" s="113">
        <f>AVERAGE(J$5:J837)</f>
        <v>158622.09363745499</v>
      </c>
      <c r="U837" s="118">
        <f>AVERAGE($M$5:M837)</f>
        <v>0.96956649326397049</v>
      </c>
      <c r="AH837" s="116">
        <v>833</v>
      </c>
      <c r="AI837" s="116">
        <v>492</v>
      </c>
      <c r="AJ837" s="116">
        <v>21</v>
      </c>
      <c r="AK837" s="116">
        <v>34</v>
      </c>
      <c r="AL837" s="117">
        <v>2768.3728871473991</v>
      </c>
      <c r="AM837" s="116">
        <v>448</v>
      </c>
      <c r="AN837" s="116">
        <v>0</v>
      </c>
      <c r="AO837" s="117">
        <v>268352</v>
      </c>
      <c r="AP837" s="117">
        <v>64800</v>
      </c>
      <c r="AQ837" s="117">
        <v>206952</v>
      </c>
      <c r="AR837" s="116" t="s">
        <v>123</v>
      </c>
      <c r="AS837" s="116" t="s">
        <v>123</v>
      </c>
      <c r="AT837" s="120">
        <v>0.99555555555555553</v>
      </c>
      <c r="AU837" s="126"/>
      <c r="AV837" s="126"/>
      <c r="AW837" s="112">
        <f>AVERAGE(AM$5:AM837)</f>
        <v>439.72268907563023</v>
      </c>
      <c r="AX837" s="112">
        <f>AVERAGE(AN$5:AN837)</f>
        <v>0.26410564225690275</v>
      </c>
      <c r="AY837" s="113">
        <f>AVERAGE(AO$5:AO837)</f>
        <v>263393.89075630251</v>
      </c>
      <c r="AZ837" s="113">
        <f>AVERAGE(AP$5:AP837)</f>
        <v>64130.468187274913</v>
      </c>
      <c r="BA837" s="113">
        <f>AVERAGE(AQ$5:AQ837)</f>
        <v>203336.05162064827</v>
      </c>
      <c r="BB837" s="118">
        <f>AVERAGE($AT$5:AT837)</f>
        <v>0.97716153127917948</v>
      </c>
      <c r="BC837" s="6"/>
      <c r="BD837" s="6"/>
      <c r="BE837" s="6"/>
      <c r="BF837" s="6"/>
      <c r="BG837" s="10"/>
    </row>
    <row r="838" spans="1:59" x14ac:dyDescent="0.25">
      <c r="A838" s="116">
        <v>834</v>
      </c>
      <c r="B838" s="116">
        <v>600</v>
      </c>
      <c r="C838" s="116">
        <v>40</v>
      </c>
      <c r="D838" s="116">
        <v>50</v>
      </c>
      <c r="E838" s="117">
        <v>4107.6445198194233</v>
      </c>
      <c r="F838" s="116">
        <v>432</v>
      </c>
      <c r="G838" s="116">
        <v>0</v>
      </c>
      <c r="H838" s="117">
        <v>215568</v>
      </c>
      <c r="I838" s="117">
        <v>63200</v>
      </c>
      <c r="J838" s="117">
        <v>157368</v>
      </c>
      <c r="K838" s="116" t="s">
        <v>123</v>
      </c>
      <c r="L838" s="116" t="s">
        <v>123</v>
      </c>
      <c r="M838" s="120">
        <v>0.96</v>
      </c>
      <c r="N838" s="126"/>
      <c r="O838" s="126"/>
      <c r="P838" s="112">
        <f>AVERAGE($F$5:F838)</f>
        <v>436.29976019184653</v>
      </c>
      <c r="Q838" s="112">
        <f>AVERAGE(G$5:G838)</f>
        <v>5.5155875299760189E-2</v>
      </c>
      <c r="R838" s="113">
        <f>AVERAGE(H$5:H838)</f>
        <v>217713.58033573141</v>
      </c>
      <c r="S838" s="113">
        <f>AVERAGE(I$5:I838)</f>
        <v>63657.498800959234</v>
      </c>
      <c r="T838" s="113">
        <f>AVERAGE(J$5:J838)</f>
        <v>158620.58992805754</v>
      </c>
      <c r="U838" s="118">
        <f>AVERAGE($M$5:M838)</f>
        <v>0.96955502264854609</v>
      </c>
      <c r="AH838" s="116">
        <v>834</v>
      </c>
      <c r="AI838" s="116">
        <v>602</v>
      </c>
      <c r="AJ838" s="116">
        <v>37</v>
      </c>
      <c r="AK838" s="116">
        <v>69</v>
      </c>
      <c r="AL838" s="117">
        <v>2464.9676184096652</v>
      </c>
      <c r="AM838" s="116">
        <v>413</v>
      </c>
      <c r="AN838" s="116">
        <v>0</v>
      </c>
      <c r="AO838" s="117">
        <v>247387</v>
      </c>
      <c r="AP838" s="117">
        <v>61300</v>
      </c>
      <c r="AQ838" s="117">
        <v>192987</v>
      </c>
      <c r="AR838" s="116" t="s">
        <v>123</v>
      </c>
      <c r="AS838" s="116" t="s">
        <v>123</v>
      </c>
      <c r="AT838" s="120">
        <v>0.9177777777777778</v>
      </c>
      <c r="AU838" s="126"/>
      <c r="AV838" s="126"/>
      <c r="AW838" s="112">
        <f>AVERAGE(AM$5:AM838)</f>
        <v>439.69064748201441</v>
      </c>
      <c r="AX838" s="112">
        <f>AVERAGE(AN$5:AN838)</f>
        <v>0.26378896882494007</v>
      </c>
      <c r="AY838" s="113">
        <f>AVERAGE(AO$5:AO838)</f>
        <v>263374.69784172659</v>
      </c>
      <c r="AZ838" s="113">
        <f>AVERAGE(AP$5:AP838)</f>
        <v>64127.074340527579</v>
      </c>
      <c r="BA838" s="113">
        <f>AVERAGE(AQ$5:AQ838)</f>
        <v>203323.64268585132</v>
      </c>
      <c r="BB838" s="118">
        <f>AVERAGE($AT$5:AT838)</f>
        <v>0.9770903277378109</v>
      </c>
    </row>
    <row r="839" spans="1:59" x14ac:dyDescent="0.25">
      <c r="A839" s="116">
        <v>835</v>
      </c>
      <c r="B839" s="116">
        <v>565</v>
      </c>
      <c r="C839" s="116">
        <v>50</v>
      </c>
      <c r="D839" s="116">
        <v>40</v>
      </c>
      <c r="E839" s="117">
        <v>3546.434994007855</v>
      </c>
      <c r="F839" s="116">
        <v>442</v>
      </c>
      <c r="G839" s="116">
        <v>0</v>
      </c>
      <c r="H839" s="117">
        <v>220558</v>
      </c>
      <c r="I839" s="117">
        <v>64200</v>
      </c>
      <c r="J839" s="117">
        <v>160358</v>
      </c>
      <c r="K839" s="116" t="s">
        <v>123</v>
      </c>
      <c r="L839" s="116" t="s">
        <v>123</v>
      </c>
      <c r="M839" s="120">
        <v>0.98222222222222222</v>
      </c>
      <c r="N839" s="126"/>
      <c r="O839" s="126"/>
      <c r="P839" s="112">
        <f>AVERAGE($F$5:F839)</f>
        <v>436.30658682634731</v>
      </c>
      <c r="Q839" s="112">
        <f>AVERAGE(G$5:G839)</f>
        <v>5.5089820359281436E-2</v>
      </c>
      <c r="R839" s="113">
        <f>AVERAGE(H$5:H839)</f>
        <v>217716.9868263473</v>
      </c>
      <c r="S839" s="113">
        <f>AVERAGE(I$5:I839)</f>
        <v>63658.148502994009</v>
      </c>
      <c r="T839" s="113">
        <f>AVERAGE(J$5:J839)</f>
        <v>158622.67065868265</v>
      </c>
      <c r="U839" s="118">
        <f>AVERAGE($M$5:M839)</f>
        <v>0.96957019294743685</v>
      </c>
      <c r="AH839" s="116">
        <v>835</v>
      </c>
      <c r="AI839" s="116">
        <v>502</v>
      </c>
      <c r="AJ839" s="116">
        <v>50</v>
      </c>
      <c r="AK839" s="116">
        <v>40</v>
      </c>
      <c r="AL839" s="117">
        <v>3930.2650115821257</v>
      </c>
      <c r="AM839" s="116">
        <v>442</v>
      </c>
      <c r="AN839" s="116">
        <v>0</v>
      </c>
      <c r="AO839" s="117">
        <v>264758</v>
      </c>
      <c r="AP839" s="117">
        <v>64200</v>
      </c>
      <c r="AQ839" s="117">
        <v>204558</v>
      </c>
      <c r="AR839" s="116" t="s">
        <v>123</v>
      </c>
      <c r="AS839" s="116" t="s">
        <v>123</v>
      </c>
      <c r="AT839" s="120">
        <v>0.98222222222222222</v>
      </c>
      <c r="AU839" s="126"/>
      <c r="AV839" s="126"/>
      <c r="AW839" s="112">
        <f>AVERAGE(AM$5:AM839)</f>
        <v>439.69341317365269</v>
      </c>
      <c r="AX839" s="112">
        <f>AVERAGE(AN$5:AN839)</f>
        <v>0.26347305389221559</v>
      </c>
      <c r="AY839" s="113">
        <f>AVERAGE(AO$5:AO839)</f>
        <v>263376.35449101799</v>
      </c>
      <c r="AZ839" s="113">
        <f>AVERAGE(AP$5:AP839)</f>
        <v>64127.161676646705</v>
      </c>
      <c r="BA839" s="113">
        <f>AVERAGE(AQ$5:AQ839)</f>
        <v>203325.12095808383</v>
      </c>
      <c r="BB839" s="118">
        <f>AVERAGE($AT$5:AT839)</f>
        <v>0.97709647371922947</v>
      </c>
      <c r="BC839" s="6"/>
      <c r="BD839" s="6"/>
      <c r="BE839" s="6"/>
      <c r="BF839" s="6"/>
      <c r="BG839" s="6"/>
    </row>
    <row r="840" spans="1:59" x14ac:dyDescent="0.25">
      <c r="A840" s="116">
        <v>836</v>
      </c>
      <c r="B840" s="116">
        <v>616</v>
      </c>
      <c r="C840" s="116">
        <v>33</v>
      </c>
      <c r="D840" s="116">
        <v>48</v>
      </c>
      <c r="E840" s="117">
        <v>4220.2641962409907</v>
      </c>
      <c r="F840" s="116">
        <v>434</v>
      </c>
      <c r="G840" s="116">
        <v>0</v>
      </c>
      <c r="H840" s="117">
        <v>216566</v>
      </c>
      <c r="I840" s="117">
        <v>63400</v>
      </c>
      <c r="J840" s="117">
        <v>157966</v>
      </c>
      <c r="K840" s="116" t="s">
        <v>123</v>
      </c>
      <c r="L840" s="116" t="s">
        <v>123</v>
      </c>
      <c r="M840" s="120">
        <v>0.96444444444444444</v>
      </c>
      <c r="N840" s="126"/>
      <c r="O840" s="126"/>
      <c r="P840" s="112">
        <f>AVERAGE($F$5:F840)</f>
        <v>436.3038277511962</v>
      </c>
      <c r="Q840" s="112">
        <f>AVERAGE(G$5:G840)</f>
        <v>5.5023923444976079E-2</v>
      </c>
      <c r="R840" s="113">
        <f>AVERAGE(H$5:H840)</f>
        <v>217715.61004784689</v>
      </c>
      <c r="S840" s="113">
        <f>AVERAGE(I$5:I840)</f>
        <v>63657.839712918663</v>
      </c>
      <c r="T840" s="113">
        <f>AVERAGE(J$5:J840)</f>
        <v>158621.88516746412</v>
      </c>
      <c r="U840" s="118">
        <f>AVERAGE($M$5:M840)</f>
        <v>0.96956406166932319</v>
      </c>
      <c r="AH840" s="116">
        <v>836</v>
      </c>
      <c r="AI840" s="116">
        <v>542</v>
      </c>
      <c r="AJ840" s="116">
        <v>33</v>
      </c>
      <c r="AK840" s="116">
        <v>43</v>
      </c>
      <c r="AL840" s="117">
        <v>3729.2637002402826</v>
      </c>
      <c r="AM840" s="116">
        <v>439</v>
      </c>
      <c r="AN840" s="116">
        <v>0</v>
      </c>
      <c r="AO840" s="117">
        <v>262961</v>
      </c>
      <c r="AP840" s="117">
        <v>63900</v>
      </c>
      <c r="AQ840" s="117">
        <v>203361</v>
      </c>
      <c r="AR840" s="116" t="s">
        <v>123</v>
      </c>
      <c r="AS840" s="116" t="s">
        <v>123</v>
      </c>
      <c r="AT840" s="120">
        <v>0.97555555555555551</v>
      </c>
      <c r="AU840" s="126"/>
      <c r="AV840" s="126"/>
      <c r="AW840" s="112">
        <f>AVERAGE(AM$5:AM840)</f>
        <v>439.69258373205741</v>
      </c>
      <c r="AX840" s="112">
        <f>AVERAGE(AN$5:AN840)</f>
        <v>0.26315789473684209</v>
      </c>
      <c r="AY840" s="113">
        <f>AVERAGE(AO$5:AO840)</f>
        <v>263375.85765550239</v>
      </c>
      <c r="AZ840" s="113">
        <f>AVERAGE(AP$5:AP840)</f>
        <v>64126.889952153113</v>
      </c>
      <c r="BA840" s="113">
        <f>AVERAGE(AQ$5:AQ840)</f>
        <v>203325.16387559808</v>
      </c>
      <c r="BB840" s="118">
        <f>AVERAGE($AT$5:AT840)</f>
        <v>0.97709463051568435</v>
      </c>
      <c r="BC840" s="10"/>
      <c r="BD840" s="10"/>
      <c r="BE840" s="10"/>
      <c r="BF840" s="10"/>
      <c r="BG840" s="6"/>
    </row>
    <row r="841" spans="1:59" x14ac:dyDescent="0.25">
      <c r="A841" s="116">
        <v>837</v>
      </c>
      <c r="B841" s="116">
        <v>542</v>
      </c>
      <c r="C841" s="116">
        <v>39</v>
      </c>
      <c r="D841" s="116">
        <v>46</v>
      </c>
      <c r="E841" s="117">
        <v>4106.0530554795296</v>
      </c>
      <c r="F841" s="116">
        <v>436</v>
      </c>
      <c r="G841" s="116">
        <v>0</v>
      </c>
      <c r="H841" s="117">
        <v>217564</v>
      </c>
      <c r="I841" s="117">
        <v>63600</v>
      </c>
      <c r="J841" s="117">
        <v>158564</v>
      </c>
      <c r="K841" s="116" t="s">
        <v>123</v>
      </c>
      <c r="L841" s="116" t="s">
        <v>123</v>
      </c>
      <c r="M841" s="120">
        <v>0.96888888888888891</v>
      </c>
      <c r="N841" s="126"/>
      <c r="O841" s="126"/>
      <c r="P841" s="112">
        <f>AVERAGE($F$5:F841)</f>
        <v>436.30346475507764</v>
      </c>
      <c r="Q841" s="112">
        <f>AVERAGE(G$5:G841)</f>
        <v>5.4958183990442055E-2</v>
      </c>
      <c r="R841" s="113">
        <f>AVERAGE(H$5:H841)</f>
        <v>217715.42891278374</v>
      </c>
      <c r="S841" s="113">
        <f>AVERAGE(I$5:I841)</f>
        <v>63657.770609318999</v>
      </c>
      <c r="T841" s="113">
        <f>AVERAGE(J$5:J841)</f>
        <v>158621.81600955795</v>
      </c>
      <c r="U841" s="118">
        <f>AVERAGE($M$5:M841)</f>
        <v>0.96956325501128193</v>
      </c>
      <c r="AH841" s="116">
        <v>837</v>
      </c>
      <c r="AI841" s="116">
        <v>478</v>
      </c>
      <c r="AJ841" s="116">
        <v>46</v>
      </c>
      <c r="AK841" s="116">
        <v>35</v>
      </c>
      <c r="AL841" s="117">
        <v>2086.4950849459883</v>
      </c>
      <c r="AM841" s="116">
        <v>447</v>
      </c>
      <c r="AN841" s="116">
        <v>0</v>
      </c>
      <c r="AO841" s="117">
        <v>267753</v>
      </c>
      <c r="AP841" s="117">
        <v>64700</v>
      </c>
      <c r="AQ841" s="117">
        <v>206553</v>
      </c>
      <c r="AR841" s="116" t="s">
        <v>123</v>
      </c>
      <c r="AS841" s="116" t="s">
        <v>123</v>
      </c>
      <c r="AT841" s="120">
        <v>0.99333333333333329</v>
      </c>
      <c r="AU841" s="126"/>
      <c r="AV841" s="126"/>
      <c r="AW841" s="112">
        <f>AVERAGE(AM$5:AM841)</f>
        <v>439.70131421744327</v>
      </c>
      <c r="AX841" s="112">
        <f>AVERAGE(AN$5:AN841)</f>
        <v>0.26284348864994028</v>
      </c>
      <c r="AY841" s="113">
        <f>AVERAGE(AO$5:AO841)</f>
        <v>263381.0872162485</v>
      </c>
      <c r="AZ841" s="113">
        <f>AVERAGE(AP$5:AP841)</f>
        <v>64127.57467144564</v>
      </c>
      <c r="BA841" s="113">
        <f>AVERAGE(AQ$5:AQ841)</f>
        <v>203329.0203106332</v>
      </c>
      <c r="BB841" s="118">
        <f>AVERAGE($AT$5:AT841)</f>
        <v>0.97711403159431953</v>
      </c>
      <c r="BC841" s="6"/>
      <c r="BD841" s="6"/>
      <c r="BE841" s="6"/>
      <c r="BF841" s="6"/>
      <c r="BG841" s="10"/>
    </row>
    <row r="842" spans="1:59" x14ac:dyDescent="0.25">
      <c r="A842" s="116">
        <v>838</v>
      </c>
      <c r="B842" s="116">
        <v>593</v>
      </c>
      <c r="C842" s="116">
        <v>37</v>
      </c>
      <c r="D842" s="116">
        <v>54</v>
      </c>
      <c r="E842" s="117">
        <v>3200.0770067128365</v>
      </c>
      <c r="F842" s="116">
        <v>428</v>
      </c>
      <c r="G842" s="116">
        <v>0</v>
      </c>
      <c r="H842" s="117">
        <v>213572</v>
      </c>
      <c r="I842" s="117">
        <v>62800</v>
      </c>
      <c r="J842" s="117">
        <v>156172</v>
      </c>
      <c r="K842" s="116" t="s">
        <v>123</v>
      </c>
      <c r="L842" s="116" t="s">
        <v>123</v>
      </c>
      <c r="M842" s="120">
        <v>0.95111111111111113</v>
      </c>
      <c r="N842" s="126"/>
      <c r="O842" s="126"/>
      <c r="P842" s="112">
        <f>AVERAGE($F$5:F842)</f>
        <v>436.29355608591885</v>
      </c>
      <c r="Q842" s="112">
        <f>AVERAGE(G$5:G842)</f>
        <v>5.4892601431980909E-2</v>
      </c>
      <c r="R842" s="113">
        <f>AVERAGE(H$5:H842)</f>
        <v>217710.48448687349</v>
      </c>
      <c r="S842" s="113">
        <f>AVERAGE(I$5:I842)</f>
        <v>63656.747016706446</v>
      </c>
      <c r="T842" s="113">
        <f>AVERAGE(J$5:J842)</f>
        <v>158618.89260143199</v>
      </c>
      <c r="U842" s="118">
        <f>AVERAGE($M$5:M842)</f>
        <v>0.96954123574648465</v>
      </c>
      <c r="AH842" s="116">
        <v>838</v>
      </c>
      <c r="AI842" s="116">
        <v>463</v>
      </c>
      <c r="AJ842" s="116">
        <v>48</v>
      </c>
      <c r="AK842" s="116">
        <v>36</v>
      </c>
      <c r="AL842" s="117">
        <v>3964.8365595912337</v>
      </c>
      <c r="AM842" s="116">
        <v>446</v>
      </c>
      <c r="AN842" s="116">
        <v>0</v>
      </c>
      <c r="AO842" s="117">
        <v>267154</v>
      </c>
      <c r="AP842" s="117">
        <v>64600</v>
      </c>
      <c r="AQ842" s="117">
        <v>206154</v>
      </c>
      <c r="AR842" s="116" t="s">
        <v>123</v>
      </c>
      <c r="AS842" s="116" t="s">
        <v>123</v>
      </c>
      <c r="AT842" s="120">
        <v>0.99111111111111116</v>
      </c>
      <c r="AU842" s="126"/>
      <c r="AV842" s="126"/>
      <c r="AW842" s="112">
        <f>AVERAGE(AM$5:AM842)</f>
        <v>439.70883054892602</v>
      </c>
      <c r="AX842" s="112">
        <f>AVERAGE(AN$5:AN842)</f>
        <v>0.26252983293556087</v>
      </c>
      <c r="AY842" s="113">
        <f>AVERAGE(AO$5:AO842)</f>
        <v>263385.58949880669</v>
      </c>
      <c r="AZ842" s="113">
        <f>AVERAGE(AP$5:AP842)</f>
        <v>64128.138424821002</v>
      </c>
      <c r="BA842" s="113">
        <f>AVERAGE(AQ$5:AQ842)</f>
        <v>203332.39140811455</v>
      </c>
      <c r="BB842" s="118">
        <f>AVERAGE($AT$5:AT842)</f>
        <v>0.97713073455317012</v>
      </c>
    </row>
    <row r="843" spans="1:59" x14ac:dyDescent="0.25">
      <c r="A843" s="116">
        <v>839</v>
      </c>
      <c r="B843" s="116">
        <v>560</v>
      </c>
      <c r="C843" s="116">
        <v>31</v>
      </c>
      <c r="D843" s="116">
        <v>32</v>
      </c>
      <c r="E843" s="117">
        <v>2446.70425241057</v>
      </c>
      <c r="F843" s="116">
        <v>450</v>
      </c>
      <c r="G843" s="116">
        <v>0</v>
      </c>
      <c r="H843" s="117">
        <v>224550</v>
      </c>
      <c r="I843" s="117">
        <v>65000</v>
      </c>
      <c r="J843" s="117">
        <v>162750</v>
      </c>
      <c r="K843" s="116" t="s">
        <v>124</v>
      </c>
      <c r="L843" s="116" t="s">
        <v>123</v>
      </c>
      <c r="M843" s="120">
        <v>1</v>
      </c>
      <c r="N843" s="126"/>
      <c r="O843" s="126"/>
      <c r="P843" s="112">
        <f>AVERAGE($F$5:F843)</f>
        <v>436.30989272943981</v>
      </c>
      <c r="Q843" s="112">
        <f>AVERAGE(G$5:G843)</f>
        <v>5.4827175208581644E-2</v>
      </c>
      <c r="R843" s="113">
        <f>AVERAGE(H$5:H843)</f>
        <v>217718.63647199047</v>
      </c>
      <c r="S843" s="113">
        <f>AVERAGE(I$5:I843)</f>
        <v>63658.348033373062</v>
      </c>
      <c r="T843" s="113">
        <f>AVERAGE(J$5:J843)</f>
        <v>158623.81644815256</v>
      </c>
      <c r="U843" s="118">
        <f>AVERAGE($M$5:M843)</f>
        <v>0.96957753939875346</v>
      </c>
      <c r="AH843" s="116">
        <v>839</v>
      </c>
      <c r="AI843" s="116">
        <v>509</v>
      </c>
      <c r="AJ843" s="116">
        <v>43</v>
      </c>
      <c r="AK843" s="116">
        <v>37</v>
      </c>
      <c r="AL843" s="117">
        <v>4914.4266188164956</v>
      </c>
      <c r="AM843" s="116">
        <v>445</v>
      </c>
      <c r="AN843" s="116">
        <v>0</v>
      </c>
      <c r="AO843" s="117">
        <v>266555</v>
      </c>
      <c r="AP843" s="117">
        <v>64500</v>
      </c>
      <c r="AQ843" s="117">
        <v>205755</v>
      </c>
      <c r="AR843" s="116" t="s">
        <v>123</v>
      </c>
      <c r="AS843" s="116" t="s">
        <v>123</v>
      </c>
      <c r="AT843" s="120">
        <v>0.98888888888888893</v>
      </c>
      <c r="AU843" s="126"/>
      <c r="AV843" s="126"/>
      <c r="AW843" s="112">
        <f>AVERAGE(AM$5:AM843)</f>
        <v>439.71513706793803</v>
      </c>
      <c r="AX843" s="112">
        <f>AVERAGE(AN$5:AN843)</f>
        <v>0.26221692491060788</v>
      </c>
      <c r="AY843" s="113">
        <f>AVERAGE(AO$5:AO843)</f>
        <v>263389.36710369488</v>
      </c>
      <c r="AZ843" s="113">
        <f>AVERAGE(AP$5:AP843)</f>
        <v>64128.581644815255</v>
      </c>
      <c r="BA843" s="113">
        <f>AVERAGE(AQ$5:AQ843)</f>
        <v>203335.27890345649</v>
      </c>
      <c r="BB843" s="118">
        <f>AVERAGE($AT$5:AT843)</f>
        <v>0.97714474903986348</v>
      </c>
      <c r="BC843" s="6"/>
      <c r="BD843" s="6"/>
      <c r="BE843" s="6"/>
      <c r="BF843" s="6"/>
      <c r="BG843" s="6"/>
    </row>
    <row r="844" spans="1:59" x14ac:dyDescent="0.25">
      <c r="A844" s="116">
        <v>840</v>
      </c>
      <c r="B844" s="116">
        <v>648</v>
      </c>
      <c r="C844" s="116">
        <v>36</v>
      </c>
      <c r="D844" s="116">
        <v>54</v>
      </c>
      <c r="E844" s="117">
        <v>4143.2065140029863</v>
      </c>
      <c r="F844" s="116">
        <v>428</v>
      </c>
      <c r="G844" s="116">
        <v>0</v>
      </c>
      <c r="H844" s="117">
        <v>213572</v>
      </c>
      <c r="I844" s="117">
        <v>62800</v>
      </c>
      <c r="J844" s="117">
        <v>156172</v>
      </c>
      <c r="K844" s="116" t="s">
        <v>123</v>
      </c>
      <c r="L844" s="116" t="s">
        <v>123</v>
      </c>
      <c r="M844" s="120">
        <v>0.95111111111111113</v>
      </c>
      <c r="N844" s="126"/>
      <c r="O844" s="126"/>
      <c r="P844" s="112">
        <f>AVERAGE($F$5:F844)</f>
        <v>436.3</v>
      </c>
      <c r="Q844" s="112">
        <f>AVERAGE(G$5:G844)</f>
        <v>5.4761904761904762E-2</v>
      </c>
      <c r="R844" s="113">
        <f>AVERAGE(H$5:H844)</f>
        <v>217713.7</v>
      </c>
      <c r="S844" s="113">
        <f>AVERAGE(I$5:I844)</f>
        <v>63657.326190476189</v>
      </c>
      <c r="T844" s="113">
        <f>AVERAGE(J$5:J844)</f>
        <v>158620.89761904761</v>
      </c>
      <c r="U844" s="118">
        <f>AVERAGE($M$5:M844)</f>
        <v>0.96955555555555384</v>
      </c>
      <c r="AH844" s="116">
        <v>840</v>
      </c>
      <c r="AI844" s="116">
        <v>522</v>
      </c>
      <c r="AJ844" s="116">
        <v>34</v>
      </c>
      <c r="AK844" s="116">
        <v>46</v>
      </c>
      <c r="AL844" s="117">
        <v>2915.3423941485448</v>
      </c>
      <c r="AM844" s="116">
        <v>436</v>
      </c>
      <c r="AN844" s="116">
        <v>0</v>
      </c>
      <c r="AO844" s="117">
        <v>261164</v>
      </c>
      <c r="AP844" s="117">
        <v>63600</v>
      </c>
      <c r="AQ844" s="117">
        <v>202164</v>
      </c>
      <c r="AR844" s="116" t="s">
        <v>123</v>
      </c>
      <c r="AS844" s="116" t="s">
        <v>123</v>
      </c>
      <c r="AT844" s="120">
        <v>0.96888888888888891</v>
      </c>
      <c r="AU844" s="126"/>
      <c r="AV844" s="126"/>
      <c r="AW844" s="112">
        <f>AVERAGE(AM$5:AM844)</f>
        <v>439.71071428571429</v>
      </c>
      <c r="AX844" s="112">
        <f>AVERAGE(AN$5:AN844)</f>
        <v>0.26190476190476192</v>
      </c>
      <c r="AY844" s="113">
        <f>AVERAGE(AO$5:AO844)</f>
        <v>263386.71785714285</v>
      </c>
      <c r="AZ844" s="113">
        <f>AVERAGE(AP$5:AP844)</f>
        <v>64127.952380952382</v>
      </c>
      <c r="BA844" s="113">
        <f>AVERAGE(AQ$5:AQ844)</f>
        <v>203333.88452380954</v>
      </c>
      <c r="BB844" s="118">
        <f>AVERAGE($AT$5:AT844)</f>
        <v>0.9771349206349218</v>
      </c>
      <c r="BC844" s="10"/>
      <c r="BD844" s="10"/>
      <c r="BE844" s="10"/>
      <c r="BF844" s="10"/>
      <c r="BG844" s="6"/>
    </row>
    <row r="845" spans="1:59" x14ac:dyDescent="0.25">
      <c r="A845" s="116">
        <v>841</v>
      </c>
      <c r="B845" s="116">
        <v>578</v>
      </c>
      <c r="C845" s="116">
        <v>37</v>
      </c>
      <c r="D845" s="116">
        <v>50</v>
      </c>
      <c r="E845" s="117">
        <v>4767.4989897204241</v>
      </c>
      <c r="F845" s="116">
        <v>432</v>
      </c>
      <c r="G845" s="116">
        <v>0</v>
      </c>
      <c r="H845" s="117">
        <v>215568</v>
      </c>
      <c r="I845" s="117">
        <v>63200</v>
      </c>
      <c r="J845" s="117">
        <v>157368</v>
      </c>
      <c r="K845" s="116" t="s">
        <v>123</v>
      </c>
      <c r="L845" s="116" t="s">
        <v>123</v>
      </c>
      <c r="M845" s="120">
        <v>0.96</v>
      </c>
      <c r="N845" s="126"/>
      <c r="O845" s="126"/>
      <c r="P845" s="112">
        <f>AVERAGE($F$5:F845)</f>
        <v>436.29488703923903</v>
      </c>
      <c r="Q845" s="112">
        <f>AVERAGE(G$5:G845)</f>
        <v>5.4696789536266346E-2</v>
      </c>
      <c r="R845" s="113">
        <f>AVERAGE(H$5:H845)</f>
        <v>217711.14863258027</v>
      </c>
      <c r="S845" s="113">
        <f>AVERAGE(I$5:I845)</f>
        <v>63656.782401902499</v>
      </c>
      <c r="T845" s="113">
        <f>AVERAGE(J$5:J845)</f>
        <v>158619.40784780023</v>
      </c>
      <c r="U845" s="118">
        <f>AVERAGE($M$5:M845)</f>
        <v>0.96954419342052944</v>
      </c>
      <c r="AH845" s="116">
        <v>841</v>
      </c>
      <c r="AI845" s="116">
        <v>550</v>
      </c>
      <c r="AJ845" s="116">
        <v>41</v>
      </c>
      <c r="AK845" s="116">
        <v>53</v>
      </c>
      <c r="AL845" s="117">
        <v>3348.6544248218834</v>
      </c>
      <c r="AM845" s="116">
        <v>429</v>
      </c>
      <c r="AN845" s="116">
        <v>0</v>
      </c>
      <c r="AO845" s="117">
        <v>256971</v>
      </c>
      <c r="AP845" s="117">
        <v>62900</v>
      </c>
      <c r="AQ845" s="117">
        <v>199371</v>
      </c>
      <c r="AR845" s="116" t="s">
        <v>123</v>
      </c>
      <c r="AS845" s="116" t="s">
        <v>123</v>
      </c>
      <c r="AT845" s="120">
        <v>0.95333333333333337</v>
      </c>
      <c r="AU845" s="126"/>
      <c r="AV845" s="126"/>
      <c r="AW845" s="112">
        <f>AVERAGE(AM$5:AM845)</f>
        <v>439.69797859690846</v>
      </c>
      <c r="AX845" s="112">
        <f>AVERAGE(AN$5:AN845)</f>
        <v>0.26159334126040429</v>
      </c>
      <c r="AY845" s="113">
        <f>AVERAGE(AO$5:AO845)</f>
        <v>263379.08917954814</v>
      </c>
      <c r="AZ845" s="113">
        <f>AVERAGE(AP$5:AP845)</f>
        <v>64126.492271105824</v>
      </c>
      <c r="BA845" s="113">
        <f>AVERAGE(AQ$5:AQ845)</f>
        <v>203329.1724137931</v>
      </c>
      <c r="BB845" s="118">
        <f>AVERAGE($AT$5:AT845)</f>
        <v>0.97710661910424224</v>
      </c>
      <c r="BC845" s="6"/>
      <c r="BD845" s="6"/>
      <c r="BE845" s="6"/>
      <c r="BF845" s="6"/>
      <c r="BG845" s="10"/>
    </row>
    <row r="846" spans="1:59" x14ac:dyDescent="0.25">
      <c r="A846" s="116">
        <v>842</v>
      </c>
      <c r="B846" s="116">
        <v>594</v>
      </c>
      <c r="C846" s="116">
        <v>38</v>
      </c>
      <c r="D846" s="116">
        <v>39</v>
      </c>
      <c r="E846" s="117">
        <v>2875.6142677565958</v>
      </c>
      <c r="F846" s="116">
        <v>443</v>
      </c>
      <c r="G846" s="116">
        <v>0</v>
      </c>
      <c r="H846" s="117">
        <v>221057</v>
      </c>
      <c r="I846" s="117">
        <v>64300</v>
      </c>
      <c r="J846" s="117">
        <v>160657</v>
      </c>
      <c r="K846" s="116" t="s">
        <v>123</v>
      </c>
      <c r="L846" s="116" t="s">
        <v>123</v>
      </c>
      <c r="M846" s="120">
        <v>0.98444444444444446</v>
      </c>
      <c r="N846" s="126"/>
      <c r="O846" s="126"/>
      <c r="P846" s="112">
        <f>AVERAGE($F$5:F846)</f>
        <v>436.30285035629453</v>
      </c>
      <c r="Q846" s="112">
        <f>AVERAGE(G$5:G846)</f>
        <v>5.4631828978622329E-2</v>
      </c>
      <c r="R846" s="113">
        <f>AVERAGE(H$5:H846)</f>
        <v>217715.12232779097</v>
      </c>
      <c r="S846" s="113">
        <f>AVERAGE(I$5:I846)</f>
        <v>63657.546318289787</v>
      </c>
      <c r="T846" s="113">
        <f>AVERAGE(J$5:J846)</f>
        <v>158621.82779097388</v>
      </c>
      <c r="U846" s="118">
        <f>AVERAGE($M$5:M846)</f>
        <v>0.96956188968065282</v>
      </c>
      <c r="AH846" s="116">
        <v>842</v>
      </c>
      <c r="AI846" s="116">
        <v>555</v>
      </c>
      <c r="AJ846" s="116">
        <v>30</v>
      </c>
      <c r="AK846" s="116">
        <v>38</v>
      </c>
      <c r="AL846" s="117">
        <v>4770.9942154250548</v>
      </c>
      <c r="AM846" s="116">
        <v>444</v>
      </c>
      <c r="AN846" s="116">
        <v>0</v>
      </c>
      <c r="AO846" s="117">
        <v>265956</v>
      </c>
      <c r="AP846" s="117">
        <v>64400</v>
      </c>
      <c r="AQ846" s="117">
        <v>205356</v>
      </c>
      <c r="AR846" s="116" t="s">
        <v>123</v>
      </c>
      <c r="AS846" s="116" t="s">
        <v>123</v>
      </c>
      <c r="AT846" s="120">
        <v>0.98666666666666669</v>
      </c>
      <c r="AU846" s="126"/>
      <c r="AV846" s="126"/>
      <c r="AW846" s="112">
        <f>AVERAGE(AM$5:AM846)</f>
        <v>439.70308788598572</v>
      </c>
      <c r="AX846" s="112">
        <f>AVERAGE(AN$5:AN846)</f>
        <v>0.26128266033254155</v>
      </c>
      <c r="AY846" s="113">
        <f>AVERAGE(AO$5:AO846)</f>
        <v>263382.14964370546</v>
      </c>
      <c r="AZ846" s="113">
        <f>AVERAGE(AP$5:AP846)</f>
        <v>64126.817102137764</v>
      </c>
      <c r="BA846" s="113">
        <f>AVERAGE(AQ$5:AQ846)</f>
        <v>203331.57957244656</v>
      </c>
      <c r="BB846" s="118">
        <f>AVERAGE($AT$5:AT846)</f>
        <v>0.97711797307996962</v>
      </c>
    </row>
    <row r="847" spans="1:59" x14ac:dyDescent="0.25">
      <c r="A847" s="116">
        <v>843</v>
      </c>
      <c r="B847" s="116">
        <v>567</v>
      </c>
      <c r="C847" s="116">
        <v>33</v>
      </c>
      <c r="D847" s="116">
        <v>33</v>
      </c>
      <c r="E847" s="117">
        <v>3511.1800983845892</v>
      </c>
      <c r="F847" s="116">
        <v>449</v>
      </c>
      <c r="G847" s="116">
        <v>0</v>
      </c>
      <c r="H847" s="117">
        <v>224051</v>
      </c>
      <c r="I847" s="117">
        <v>64900</v>
      </c>
      <c r="J847" s="117">
        <v>162451</v>
      </c>
      <c r="K847" s="116" t="s">
        <v>123</v>
      </c>
      <c r="L847" s="116" t="s">
        <v>123</v>
      </c>
      <c r="M847" s="120">
        <v>0.99777777777777776</v>
      </c>
      <c r="N847" s="126"/>
      <c r="O847" s="126"/>
      <c r="P847" s="112">
        <f>AVERAGE($F$5:F847)</f>
        <v>436.31791221826808</v>
      </c>
      <c r="Q847" s="112">
        <f>AVERAGE(G$5:G847)</f>
        <v>5.4567022538552785E-2</v>
      </c>
      <c r="R847" s="113">
        <f>AVERAGE(H$5:H847)</f>
        <v>217722.63819691577</v>
      </c>
      <c r="S847" s="113">
        <f>AVERAGE(I$5:I847)</f>
        <v>63659.020166073547</v>
      </c>
      <c r="T847" s="113">
        <f>AVERAGE(J$5:J847)</f>
        <v>158626.37010676158</v>
      </c>
      <c r="U847" s="118">
        <f>AVERAGE($M$5:M847)</f>
        <v>0.96959536048503847</v>
      </c>
      <c r="AH847" s="116">
        <v>843</v>
      </c>
      <c r="AI847" s="116">
        <v>500</v>
      </c>
      <c r="AJ847" s="116">
        <v>41</v>
      </c>
      <c r="AK847" s="116">
        <v>40</v>
      </c>
      <c r="AL847" s="117">
        <v>4133.3471750408298</v>
      </c>
      <c r="AM847" s="116">
        <v>442</v>
      </c>
      <c r="AN847" s="116">
        <v>0</v>
      </c>
      <c r="AO847" s="117">
        <v>264758</v>
      </c>
      <c r="AP847" s="117">
        <v>64200</v>
      </c>
      <c r="AQ847" s="117">
        <v>204558</v>
      </c>
      <c r="AR847" s="116" t="s">
        <v>123</v>
      </c>
      <c r="AS847" s="116" t="s">
        <v>123</v>
      </c>
      <c r="AT847" s="120">
        <v>0.98222222222222222</v>
      </c>
      <c r="AU847" s="126"/>
      <c r="AV847" s="126"/>
      <c r="AW847" s="112">
        <f>AVERAGE(AM$5:AM847)</f>
        <v>439.70581257414</v>
      </c>
      <c r="AX847" s="112">
        <f>AVERAGE(AN$5:AN847)</f>
        <v>0.26097271648873072</v>
      </c>
      <c r="AY847" s="113">
        <f>AVERAGE(AO$5:AO847)</f>
        <v>263383.78173190984</v>
      </c>
      <c r="AZ847" s="113">
        <f>AVERAGE(AP$5:AP847)</f>
        <v>64126.903914590745</v>
      </c>
      <c r="BA847" s="113">
        <f>AVERAGE(AQ$5:AQ847)</f>
        <v>203333.03440094899</v>
      </c>
      <c r="BB847" s="118">
        <f>AVERAGE($AT$5:AT847)</f>
        <v>0.97712402794253461</v>
      </c>
      <c r="BC847" s="6"/>
      <c r="BD847" s="6"/>
      <c r="BE847" s="6"/>
      <c r="BF847" s="6"/>
      <c r="BG847" s="6"/>
    </row>
    <row r="848" spans="1:59" x14ac:dyDescent="0.25">
      <c r="A848" s="116">
        <v>844</v>
      </c>
      <c r="B848" s="116">
        <v>591</v>
      </c>
      <c r="C848" s="116">
        <v>40</v>
      </c>
      <c r="D848" s="116">
        <v>41</v>
      </c>
      <c r="E848" s="117">
        <v>2630.9742863536335</v>
      </c>
      <c r="F848" s="116">
        <v>441</v>
      </c>
      <c r="G848" s="116">
        <v>0</v>
      </c>
      <c r="H848" s="117">
        <v>220059</v>
      </c>
      <c r="I848" s="117">
        <v>64100</v>
      </c>
      <c r="J848" s="117">
        <v>160059</v>
      </c>
      <c r="K848" s="116" t="s">
        <v>123</v>
      </c>
      <c r="L848" s="116" t="s">
        <v>123</v>
      </c>
      <c r="M848" s="120">
        <v>0.98</v>
      </c>
      <c r="N848" s="126"/>
      <c r="O848" s="126"/>
      <c r="P848" s="112">
        <f>AVERAGE($F$5:F848)</f>
        <v>436.32345971563979</v>
      </c>
      <c r="Q848" s="112">
        <f>AVERAGE(G$5:G848)</f>
        <v>5.4502369668246446E-2</v>
      </c>
      <c r="R848" s="113">
        <f>AVERAGE(H$5:H848)</f>
        <v>217725.40639810427</v>
      </c>
      <c r="S848" s="113">
        <f>AVERAGE(I$5:I848)</f>
        <v>63659.542654028439</v>
      </c>
      <c r="T848" s="113">
        <f>AVERAGE(J$5:J848)</f>
        <v>158628.06753554504</v>
      </c>
      <c r="U848" s="118">
        <f>AVERAGE($M$5:M848)</f>
        <v>0.96960768825697563</v>
      </c>
      <c r="AH848" s="116">
        <v>844</v>
      </c>
      <c r="AI848" s="116">
        <v>448</v>
      </c>
      <c r="AJ848" s="116">
        <v>38</v>
      </c>
      <c r="AK848" s="116">
        <v>50</v>
      </c>
      <c r="AL848" s="117">
        <v>3262.3735320210972</v>
      </c>
      <c r="AM848" s="116">
        <v>432</v>
      </c>
      <c r="AN848" s="116">
        <v>0</v>
      </c>
      <c r="AO848" s="117">
        <v>258768</v>
      </c>
      <c r="AP848" s="117">
        <v>63200</v>
      </c>
      <c r="AQ848" s="117">
        <v>200568</v>
      </c>
      <c r="AR848" s="116" t="s">
        <v>123</v>
      </c>
      <c r="AS848" s="116" t="s">
        <v>123</v>
      </c>
      <c r="AT848" s="120">
        <v>0.96</v>
      </c>
      <c r="AU848" s="126"/>
      <c r="AV848" s="126"/>
      <c r="AW848" s="112">
        <f>AVERAGE(AM$5:AM848)</f>
        <v>439.69668246445497</v>
      </c>
      <c r="AX848" s="112">
        <f>AVERAGE(AN$5:AN848)</f>
        <v>0.26066350710900477</v>
      </c>
      <c r="AY848" s="113">
        <f>AVERAGE(AO$5:AO848)</f>
        <v>263378.31279620854</v>
      </c>
      <c r="AZ848" s="113">
        <f>AVERAGE(AP$5:AP848)</f>
        <v>64125.805687203792</v>
      </c>
      <c r="BA848" s="113">
        <f>AVERAGE(AQ$5:AQ848)</f>
        <v>203329.75829383885</v>
      </c>
      <c r="BB848" s="118">
        <f>AVERAGE($AT$5:AT848)</f>
        <v>0.97710373880990131</v>
      </c>
      <c r="BC848" s="10"/>
      <c r="BD848" s="10"/>
      <c r="BE848" s="10"/>
      <c r="BF848" s="10"/>
      <c r="BG848" s="6"/>
    </row>
    <row r="849" spans="1:59" x14ac:dyDescent="0.25">
      <c r="A849" s="116">
        <v>845</v>
      </c>
      <c r="B849" s="116">
        <v>557</v>
      </c>
      <c r="C849" s="116">
        <v>50</v>
      </c>
      <c r="D849" s="116">
        <v>48</v>
      </c>
      <c r="E849" s="117">
        <v>4043.0087509511668</v>
      </c>
      <c r="F849" s="116">
        <v>434</v>
      </c>
      <c r="G849" s="116">
        <v>0</v>
      </c>
      <c r="H849" s="117">
        <v>216566</v>
      </c>
      <c r="I849" s="117">
        <v>63400</v>
      </c>
      <c r="J849" s="117">
        <v>157966</v>
      </c>
      <c r="K849" s="116" t="s">
        <v>123</v>
      </c>
      <c r="L849" s="116" t="s">
        <v>123</v>
      </c>
      <c r="M849" s="120">
        <v>0.96444444444444444</v>
      </c>
      <c r="N849" s="126"/>
      <c r="O849" s="126"/>
      <c r="P849" s="112">
        <f>AVERAGE($F$5:F849)</f>
        <v>436.32071005917157</v>
      </c>
      <c r="Q849" s="112">
        <f>AVERAGE(G$5:G849)</f>
        <v>5.4437869822485205E-2</v>
      </c>
      <c r="R849" s="113">
        <f>AVERAGE(H$5:H849)</f>
        <v>217724.03431952663</v>
      </c>
      <c r="S849" s="113">
        <f>AVERAGE(I$5:I849)</f>
        <v>63659.235502958581</v>
      </c>
      <c r="T849" s="113">
        <f>AVERAGE(J$5:J849)</f>
        <v>158627.28402366865</v>
      </c>
      <c r="U849" s="118">
        <f>AVERAGE($M$5:M849)</f>
        <v>0.96960157790926849</v>
      </c>
      <c r="AH849" s="116">
        <v>845</v>
      </c>
      <c r="AI849" s="116">
        <v>468</v>
      </c>
      <c r="AJ849" s="116">
        <v>50</v>
      </c>
      <c r="AK849" s="116">
        <v>48</v>
      </c>
      <c r="AL849" s="117">
        <v>3886.4477218534003</v>
      </c>
      <c r="AM849" s="116">
        <v>434</v>
      </c>
      <c r="AN849" s="116">
        <v>0</v>
      </c>
      <c r="AO849" s="117">
        <v>259966</v>
      </c>
      <c r="AP849" s="117">
        <v>63400</v>
      </c>
      <c r="AQ849" s="117">
        <v>201366</v>
      </c>
      <c r="AR849" s="116" t="s">
        <v>123</v>
      </c>
      <c r="AS849" s="116" t="s">
        <v>123</v>
      </c>
      <c r="AT849" s="120">
        <v>0.96444444444444444</v>
      </c>
      <c r="AU849" s="126"/>
      <c r="AV849" s="126"/>
      <c r="AW849" s="112">
        <f>AVERAGE(AM$5:AM849)</f>
        <v>439.68994082840237</v>
      </c>
      <c r="AX849" s="112">
        <f>AVERAGE(AN$5:AN849)</f>
        <v>0.26035502958579881</v>
      </c>
      <c r="AY849" s="113">
        <f>AVERAGE(AO$5:AO849)</f>
        <v>263374.274556213</v>
      </c>
      <c r="AZ849" s="113">
        <f>AVERAGE(AP$5:AP849)</f>
        <v>64124.946745562127</v>
      </c>
      <c r="BA849" s="113">
        <f>AVERAGE(AQ$5:AQ849)</f>
        <v>203327.43431952663</v>
      </c>
      <c r="BB849" s="118">
        <f>AVERAGE($AT$5:AT849)</f>
        <v>0.97708875739645107</v>
      </c>
      <c r="BC849" s="6"/>
      <c r="BD849" s="6"/>
      <c r="BE849" s="6"/>
      <c r="BF849" s="6"/>
      <c r="BG849" s="10"/>
    </row>
    <row r="850" spans="1:59" x14ac:dyDescent="0.25">
      <c r="A850" s="116">
        <v>846</v>
      </c>
      <c r="B850" s="116">
        <v>645</v>
      </c>
      <c r="C850" s="116">
        <v>42</v>
      </c>
      <c r="D850" s="116">
        <v>70</v>
      </c>
      <c r="E850" s="117">
        <v>4885.8730203701271</v>
      </c>
      <c r="F850" s="116">
        <v>412</v>
      </c>
      <c r="G850" s="116">
        <v>0</v>
      </c>
      <c r="H850" s="117">
        <v>205588</v>
      </c>
      <c r="I850" s="117">
        <v>61200</v>
      </c>
      <c r="J850" s="117">
        <v>151388</v>
      </c>
      <c r="K850" s="116" t="s">
        <v>123</v>
      </c>
      <c r="L850" s="116" t="s">
        <v>123</v>
      </c>
      <c r="M850" s="120">
        <v>0.91555555555555557</v>
      </c>
      <c r="N850" s="126"/>
      <c r="O850" s="126"/>
      <c r="P850" s="112">
        <f>AVERAGE($F$5:F850)</f>
        <v>436.29196217494092</v>
      </c>
      <c r="Q850" s="112">
        <f>AVERAGE(G$5:G850)</f>
        <v>5.4373522458628844E-2</v>
      </c>
      <c r="R850" s="113">
        <f>AVERAGE(H$5:H850)</f>
        <v>217709.6891252955</v>
      </c>
      <c r="S850" s="113">
        <f>AVERAGE(I$5:I850)</f>
        <v>63656.328605200943</v>
      </c>
      <c r="T850" s="113">
        <f>AVERAGE(J$5:J850)</f>
        <v>158618.72695035461</v>
      </c>
      <c r="U850" s="118">
        <f>AVERAGE($M$5:M850)</f>
        <v>0.9695376937220892</v>
      </c>
      <c r="AH850" s="116">
        <v>846</v>
      </c>
      <c r="AI850" s="116">
        <v>512</v>
      </c>
      <c r="AJ850" s="116">
        <v>42</v>
      </c>
      <c r="AK850" s="116">
        <v>37</v>
      </c>
      <c r="AL850" s="117">
        <v>4846.7596708449919</v>
      </c>
      <c r="AM850" s="116">
        <v>445</v>
      </c>
      <c r="AN850" s="116">
        <v>0</v>
      </c>
      <c r="AO850" s="117">
        <v>266555</v>
      </c>
      <c r="AP850" s="117">
        <v>64500</v>
      </c>
      <c r="AQ850" s="117">
        <v>205755</v>
      </c>
      <c r="AR850" s="116" t="s">
        <v>123</v>
      </c>
      <c r="AS850" s="116" t="s">
        <v>123</v>
      </c>
      <c r="AT850" s="120">
        <v>0.98888888888888893</v>
      </c>
      <c r="AU850" s="126"/>
      <c r="AV850" s="126"/>
      <c r="AW850" s="112">
        <f>AVERAGE(AM$5:AM850)</f>
        <v>439.69621749408981</v>
      </c>
      <c r="AX850" s="112">
        <f>AVERAGE(AN$5:AN850)</f>
        <v>0.26004728132387706</v>
      </c>
      <c r="AY850" s="113">
        <f>AVERAGE(AO$5:AO850)</f>
        <v>263378.03427895979</v>
      </c>
      <c r="AZ850" s="113">
        <f>AVERAGE(AP$5:AP850)</f>
        <v>64125.390070921989</v>
      </c>
      <c r="BA850" s="113">
        <f>AVERAGE(AQ$5:AQ850)</f>
        <v>203330.30378250591</v>
      </c>
      <c r="BB850" s="118">
        <f>AVERAGE($AT$5:AT850)</f>
        <v>0.97710270554242329</v>
      </c>
    </row>
    <row r="851" spans="1:59" x14ac:dyDescent="0.25">
      <c r="A851" s="116">
        <v>847</v>
      </c>
      <c r="B851" s="116">
        <v>575</v>
      </c>
      <c r="C851" s="116">
        <v>40</v>
      </c>
      <c r="D851" s="116">
        <v>53</v>
      </c>
      <c r="E851" s="117">
        <v>3052.1625675649129</v>
      </c>
      <c r="F851" s="116">
        <v>429</v>
      </c>
      <c r="G851" s="116">
        <v>0</v>
      </c>
      <c r="H851" s="117">
        <v>214071</v>
      </c>
      <c r="I851" s="117">
        <v>62900</v>
      </c>
      <c r="J851" s="117">
        <v>156471</v>
      </c>
      <c r="K851" s="116" t="s">
        <v>123</v>
      </c>
      <c r="L851" s="116" t="s">
        <v>123</v>
      </c>
      <c r="M851" s="120">
        <v>0.95333333333333337</v>
      </c>
      <c r="N851" s="126"/>
      <c r="O851" s="126"/>
      <c r="P851" s="112">
        <f>AVERAGE($F$5:F851)</f>
        <v>436.28335301062572</v>
      </c>
      <c r="Q851" s="112">
        <f>AVERAGE(G$5:G851)</f>
        <v>5.4309327036599762E-2</v>
      </c>
      <c r="R851" s="113">
        <f>AVERAGE(H$5:H851)</f>
        <v>217705.39315230225</v>
      </c>
      <c r="S851" s="113">
        <f>AVERAGE(I$5:I851)</f>
        <v>63655.435655253837</v>
      </c>
      <c r="T851" s="113">
        <f>AVERAGE(J$5:J851)</f>
        <v>158616.19126328218</v>
      </c>
      <c r="U851" s="118">
        <f>AVERAGE($M$5:M851)</f>
        <v>0.96951856224583333</v>
      </c>
      <c r="AH851" s="116">
        <v>847</v>
      </c>
      <c r="AI851" s="116">
        <v>569</v>
      </c>
      <c r="AJ851" s="116">
        <v>42</v>
      </c>
      <c r="AK851" s="116">
        <v>37</v>
      </c>
      <c r="AL851" s="117">
        <v>4430.2222002327098</v>
      </c>
      <c r="AM851" s="116">
        <v>445</v>
      </c>
      <c r="AN851" s="116">
        <v>0</v>
      </c>
      <c r="AO851" s="117">
        <v>266555</v>
      </c>
      <c r="AP851" s="117">
        <v>64500</v>
      </c>
      <c r="AQ851" s="117">
        <v>205755</v>
      </c>
      <c r="AR851" s="116" t="s">
        <v>123</v>
      </c>
      <c r="AS851" s="116" t="s">
        <v>123</v>
      </c>
      <c r="AT851" s="120">
        <v>0.98888888888888893</v>
      </c>
      <c r="AU851" s="126"/>
      <c r="AV851" s="126"/>
      <c r="AW851" s="112">
        <f>AVERAGE(AM$5:AM851)</f>
        <v>439.70247933884298</v>
      </c>
      <c r="AX851" s="112">
        <f>AVERAGE(AN$5:AN851)</f>
        <v>0.25974025974025972</v>
      </c>
      <c r="AY851" s="113">
        <f>AVERAGE(AO$5:AO851)</f>
        <v>263381.78512396693</v>
      </c>
      <c r="AZ851" s="113">
        <f>AVERAGE(AP$5:AP851)</f>
        <v>64125.832349468714</v>
      </c>
      <c r="BA851" s="113">
        <f>AVERAGE(AQ$5:AQ851)</f>
        <v>203333.16646989374</v>
      </c>
      <c r="BB851" s="118">
        <f>AVERAGE($AT$5:AT851)</f>
        <v>0.97711662075298578</v>
      </c>
      <c r="BC851" s="6"/>
      <c r="BD851" s="6"/>
      <c r="BE851" s="6"/>
      <c r="BF851" s="6"/>
      <c r="BG851" s="6"/>
    </row>
    <row r="852" spans="1:59" x14ac:dyDescent="0.25">
      <c r="A852" s="116">
        <v>848</v>
      </c>
      <c r="B852" s="116">
        <v>689</v>
      </c>
      <c r="C852" s="116">
        <v>44</v>
      </c>
      <c r="D852" s="116">
        <v>54</v>
      </c>
      <c r="E852" s="117">
        <v>2589.9954906418034</v>
      </c>
      <c r="F852" s="116">
        <v>428</v>
      </c>
      <c r="G852" s="116">
        <v>0</v>
      </c>
      <c r="H852" s="117">
        <v>213572</v>
      </c>
      <c r="I852" s="117">
        <v>62800</v>
      </c>
      <c r="J852" s="117">
        <v>156172</v>
      </c>
      <c r="K852" s="116" t="s">
        <v>123</v>
      </c>
      <c r="L852" s="116" t="s">
        <v>123</v>
      </c>
      <c r="M852" s="120">
        <v>0.95111111111111113</v>
      </c>
      <c r="N852" s="126"/>
      <c r="O852" s="126"/>
      <c r="P852" s="112">
        <f>AVERAGE($F$5:F852)</f>
        <v>436.27358490566036</v>
      </c>
      <c r="Q852" s="112">
        <f>AVERAGE(G$5:G852)</f>
        <v>5.4245283018867926E-2</v>
      </c>
      <c r="R852" s="113">
        <f>AVERAGE(H$5:H852)</f>
        <v>217700.51886792452</v>
      </c>
      <c r="S852" s="113">
        <f>AVERAGE(I$5:I852)</f>
        <v>63654.426886792455</v>
      </c>
      <c r="T852" s="113">
        <f>AVERAGE(J$5:J852)</f>
        <v>158613.30896226416</v>
      </c>
      <c r="U852" s="118">
        <f>AVERAGE($M$5:M852)</f>
        <v>0.96949685534591035</v>
      </c>
      <c r="AH852" s="116">
        <v>848</v>
      </c>
      <c r="AI852" s="116">
        <v>530</v>
      </c>
      <c r="AJ852" s="116">
        <v>30</v>
      </c>
      <c r="AK852" s="116">
        <v>34</v>
      </c>
      <c r="AL852" s="117">
        <v>2789.2728653038516</v>
      </c>
      <c r="AM852" s="116">
        <v>448</v>
      </c>
      <c r="AN852" s="116">
        <v>0</v>
      </c>
      <c r="AO852" s="117">
        <v>268352</v>
      </c>
      <c r="AP852" s="117">
        <v>64800</v>
      </c>
      <c r="AQ852" s="117">
        <v>206952</v>
      </c>
      <c r="AR852" s="116" t="s">
        <v>123</v>
      </c>
      <c r="AS852" s="116" t="s">
        <v>123</v>
      </c>
      <c r="AT852" s="120">
        <v>0.99555555555555553</v>
      </c>
      <c r="AU852" s="126"/>
      <c r="AV852" s="126"/>
      <c r="AW852" s="112">
        <f>AVERAGE(AM$5:AM852)</f>
        <v>439.71226415094338</v>
      </c>
      <c r="AX852" s="112">
        <f>AVERAGE(AN$5:AN852)</f>
        <v>0.25943396226415094</v>
      </c>
      <c r="AY852" s="113">
        <f>AVERAGE(AO$5:AO852)</f>
        <v>263387.64622641512</v>
      </c>
      <c r="AZ852" s="113">
        <f>AVERAGE(AP$5:AP852)</f>
        <v>64126.627358490565</v>
      </c>
      <c r="BA852" s="113">
        <f>AVERAGE(AQ$5:AQ852)</f>
        <v>203337.43396226416</v>
      </c>
      <c r="BB852" s="118">
        <f>AVERAGE($AT$5:AT852)</f>
        <v>0.9771383647798757</v>
      </c>
      <c r="BC852" s="10"/>
      <c r="BD852" s="10"/>
      <c r="BE852" s="10"/>
      <c r="BF852" s="10"/>
      <c r="BG852" s="6"/>
    </row>
    <row r="853" spans="1:59" x14ac:dyDescent="0.25">
      <c r="A853" s="116">
        <v>849</v>
      </c>
      <c r="B853" s="116">
        <v>603</v>
      </c>
      <c r="C853" s="116">
        <v>39</v>
      </c>
      <c r="D853" s="116">
        <v>57</v>
      </c>
      <c r="E853" s="117">
        <v>2185.1530816163768</v>
      </c>
      <c r="F853" s="116">
        <v>425</v>
      </c>
      <c r="G853" s="116">
        <v>0</v>
      </c>
      <c r="H853" s="117">
        <v>212075</v>
      </c>
      <c r="I853" s="117">
        <v>62500</v>
      </c>
      <c r="J853" s="117">
        <v>155275</v>
      </c>
      <c r="K853" s="116" t="s">
        <v>123</v>
      </c>
      <c r="L853" s="116" t="s">
        <v>123</v>
      </c>
      <c r="M853" s="120">
        <v>0.94444444444444442</v>
      </c>
      <c r="N853" s="126"/>
      <c r="O853" s="126"/>
      <c r="P853" s="112">
        <f>AVERAGE($F$5:F853)</f>
        <v>436.26030624263842</v>
      </c>
      <c r="Q853" s="112">
        <f>AVERAGE(G$5:G853)</f>
        <v>5.418138987043581E-2</v>
      </c>
      <c r="R853" s="113">
        <f>AVERAGE(H$5:H853)</f>
        <v>217693.89281507657</v>
      </c>
      <c r="S853" s="113">
        <f>AVERAGE(I$5:I853)</f>
        <v>63653.067137809187</v>
      </c>
      <c r="T853" s="113">
        <f>AVERAGE(J$5:J853)</f>
        <v>158609.37691401649</v>
      </c>
      <c r="U853" s="118">
        <f>AVERAGE($M$5:M853)</f>
        <v>0.96946734720586147</v>
      </c>
      <c r="AH853" s="116">
        <v>849</v>
      </c>
      <c r="AI853" s="116">
        <v>477</v>
      </c>
      <c r="AJ853" s="116">
        <v>44</v>
      </c>
      <c r="AK853" s="116">
        <v>40</v>
      </c>
      <c r="AL853" s="117">
        <v>2501.6732762992579</v>
      </c>
      <c r="AM853" s="116">
        <v>442</v>
      </c>
      <c r="AN853" s="116">
        <v>0</v>
      </c>
      <c r="AO853" s="117">
        <v>264758</v>
      </c>
      <c r="AP853" s="117">
        <v>64200</v>
      </c>
      <c r="AQ853" s="117">
        <v>204558</v>
      </c>
      <c r="AR853" s="116" t="s">
        <v>123</v>
      </c>
      <c r="AS853" s="116" t="s">
        <v>123</v>
      </c>
      <c r="AT853" s="120">
        <v>0.98222222222222222</v>
      </c>
      <c r="AU853" s="126"/>
      <c r="AV853" s="126"/>
      <c r="AW853" s="112">
        <f>AVERAGE(AM$5:AM853)</f>
        <v>439.71495877502946</v>
      </c>
      <c r="AX853" s="112">
        <f>AVERAGE(AN$5:AN853)</f>
        <v>0.25912838633686691</v>
      </c>
      <c r="AY853" s="113">
        <f>AVERAGE(AO$5:AO853)</f>
        <v>263389.26030624262</v>
      </c>
      <c r="AZ853" s="113">
        <f>AVERAGE(AP$5:AP853)</f>
        <v>64126.713780918726</v>
      </c>
      <c r="BA853" s="113">
        <f>AVERAGE(AQ$5:AQ853)</f>
        <v>203338.87161366313</v>
      </c>
      <c r="BB853" s="118">
        <f>AVERAGE($AT$5:AT853)</f>
        <v>0.97714435283340029</v>
      </c>
      <c r="BC853" s="6"/>
      <c r="BD853" s="6"/>
      <c r="BE853" s="6"/>
      <c r="BF853" s="6"/>
      <c r="BG853" s="10"/>
    </row>
    <row r="854" spans="1:59" x14ac:dyDescent="0.25">
      <c r="A854" s="116">
        <v>850</v>
      </c>
      <c r="B854" s="116">
        <v>555</v>
      </c>
      <c r="C854" s="116">
        <v>42</v>
      </c>
      <c r="D854" s="116">
        <v>55</v>
      </c>
      <c r="E854" s="117">
        <v>3136.7101377261088</v>
      </c>
      <c r="F854" s="116">
        <v>427</v>
      </c>
      <c r="G854" s="116">
        <v>0</v>
      </c>
      <c r="H854" s="117">
        <v>213073</v>
      </c>
      <c r="I854" s="117">
        <v>62700</v>
      </c>
      <c r="J854" s="117">
        <v>155873</v>
      </c>
      <c r="K854" s="116" t="s">
        <v>123</v>
      </c>
      <c r="L854" s="116" t="s">
        <v>123</v>
      </c>
      <c r="M854" s="120">
        <v>0.94888888888888889</v>
      </c>
      <c r="N854" s="126"/>
      <c r="O854" s="126"/>
      <c r="P854" s="112">
        <f>AVERAGE($F$5:F854)</f>
        <v>436.24941176470588</v>
      </c>
      <c r="Q854" s="112">
        <f>AVERAGE(G$5:G854)</f>
        <v>5.4117647058823527E-2</v>
      </c>
      <c r="R854" s="113">
        <f>AVERAGE(H$5:H854)</f>
        <v>217688.45647058822</v>
      </c>
      <c r="S854" s="113">
        <f>AVERAGE(I$5:I854)</f>
        <v>63651.945882352942</v>
      </c>
      <c r="T854" s="113">
        <f>AVERAGE(J$5:J854)</f>
        <v>158606.15764705883</v>
      </c>
      <c r="U854" s="118">
        <f>AVERAGE($M$5:M854)</f>
        <v>0.96944313725490028</v>
      </c>
      <c r="AH854" s="116">
        <v>850</v>
      </c>
      <c r="AI854" s="116">
        <v>586</v>
      </c>
      <c r="AJ854" s="116">
        <v>45</v>
      </c>
      <c r="AK854" s="116">
        <v>35</v>
      </c>
      <c r="AL854" s="117">
        <v>4670.9641484525291</v>
      </c>
      <c r="AM854" s="116">
        <v>447</v>
      </c>
      <c r="AN854" s="116">
        <v>0</v>
      </c>
      <c r="AO854" s="117">
        <v>267753</v>
      </c>
      <c r="AP854" s="117">
        <v>64700</v>
      </c>
      <c r="AQ854" s="117">
        <v>206553</v>
      </c>
      <c r="AR854" s="116" t="s">
        <v>123</v>
      </c>
      <c r="AS854" s="116" t="s">
        <v>123</v>
      </c>
      <c r="AT854" s="120">
        <v>0.99333333333333329</v>
      </c>
      <c r="AU854" s="126"/>
      <c r="AV854" s="126"/>
      <c r="AW854" s="112">
        <f>AVERAGE(AM$5:AM854)</f>
        <v>439.72352941176473</v>
      </c>
      <c r="AX854" s="112">
        <f>AVERAGE(AN$5:AN854)</f>
        <v>0.25882352941176473</v>
      </c>
      <c r="AY854" s="113">
        <f>AVERAGE(AO$5:AO854)</f>
        <v>263394.39411764708</v>
      </c>
      <c r="AZ854" s="113">
        <f>AVERAGE(AP$5:AP854)</f>
        <v>64127.388235294115</v>
      </c>
      <c r="BA854" s="113">
        <f>AVERAGE(AQ$5:AQ854)</f>
        <v>203342.65294117646</v>
      </c>
      <c r="BB854" s="118">
        <f>AVERAGE($AT$5:AT854)</f>
        <v>0.97716339869281199</v>
      </c>
    </row>
    <row r="855" spans="1:59" x14ac:dyDescent="0.25">
      <c r="A855" s="116">
        <v>851</v>
      </c>
      <c r="B855" s="116">
        <v>598</v>
      </c>
      <c r="C855" s="116">
        <v>36</v>
      </c>
      <c r="D855" s="116">
        <v>54</v>
      </c>
      <c r="E855" s="117">
        <v>3809.9115672060152</v>
      </c>
      <c r="F855" s="116">
        <v>428</v>
      </c>
      <c r="G855" s="116">
        <v>0</v>
      </c>
      <c r="H855" s="117">
        <v>213572</v>
      </c>
      <c r="I855" s="117">
        <v>62800</v>
      </c>
      <c r="J855" s="117">
        <v>156172</v>
      </c>
      <c r="K855" s="116" t="s">
        <v>123</v>
      </c>
      <c r="L855" s="116" t="s">
        <v>123</v>
      </c>
      <c r="M855" s="120">
        <v>0.95111111111111113</v>
      </c>
      <c r="N855" s="126"/>
      <c r="O855" s="126"/>
      <c r="P855" s="112">
        <f>AVERAGE($F$5:F855)</f>
        <v>436.23971797884843</v>
      </c>
      <c r="Q855" s="112">
        <f>AVERAGE(G$5:G855)</f>
        <v>5.4054054054054057E-2</v>
      </c>
      <c r="R855" s="113">
        <f>AVERAGE(H$5:H855)</f>
        <v>217683.61927144535</v>
      </c>
      <c r="S855" s="113">
        <f>AVERAGE(I$5:I855)</f>
        <v>63650.944770857815</v>
      </c>
      <c r="T855" s="113">
        <f>AVERAGE(J$5:J855)</f>
        <v>158603.29729729731</v>
      </c>
      <c r="U855" s="118">
        <f>AVERAGE($M$5:M855)</f>
        <v>0.96942159550855045</v>
      </c>
      <c r="AH855" s="116">
        <v>851</v>
      </c>
      <c r="AI855" s="116">
        <v>518</v>
      </c>
      <c r="AJ855" s="116">
        <v>50</v>
      </c>
      <c r="AK855" s="116">
        <v>26</v>
      </c>
      <c r="AL855" s="117">
        <v>3193.3987867030946</v>
      </c>
      <c r="AM855" s="116">
        <v>450</v>
      </c>
      <c r="AN855" s="116">
        <v>6</v>
      </c>
      <c r="AO855" s="117">
        <v>269550</v>
      </c>
      <c r="AP855" s="117">
        <v>68594</v>
      </c>
      <c r="AQ855" s="117">
        <v>203556</v>
      </c>
      <c r="AR855" s="116" t="s">
        <v>124</v>
      </c>
      <c r="AS855" s="116" t="s">
        <v>124</v>
      </c>
      <c r="AT855" s="120">
        <v>1</v>
      </c>
      <c r="AU855" s="126"/>
      <c r="AV855" s="126"/>
      <c r="AW855" s="112">
        <f>AVERAGE(AM$5:AM855)</f>
        <v>439.73560517038777</v>
      </c>
      <c r="AX855" s="112">
        <f>AVERAGE(AN$5:AN855)</f>
        <v>0.26556991774383076</v>
      </c>
      <c r="AY855" s="113">
        <f>AVERAGE(AO$5:AO855)</f>
        <v>263401.62749706226</v>
      </c>
      <c r="AZ855" s="113">
        <f>AVERAGE(AP$5:AP855)</f>
        <v>64132.636897767334</v>
      </c>
      <c r="BA855" s="113">
        <f>AVERAGE(AQ$5:AQ855)</f>
        <v>203342.90364277322</v>
      </c>
      <c r="BB855" s="118">
        <f>AVERAGE($AT$5:AT855)</f>
        <v>0.97719023371197444</v>
      </c>
      <c r="BC855" s="6"/>
      <c r="BD855" s="6"/>
      <c r="BE855" s="6"/>
      <c r="BF855" s="6"/>
      <c r="BG855" s="6"/>
    </row>
    <row r="856" spans="1:59" x14ac:dyDescent="0.25">
      <c r="A856" s="116">
        <v>852</v>
      </c>
      <c r="B856" s="116">
        <v>489</v>
      </c>
      <c r="C856" s="116">
        <v>41</v>
      </c>
      <c r="D856" s="116">
        <v>38</v>
      </c>
      <c r="E856" s="117">
        <v>4326.1042117217212</v>
      </c>
      <c r="F856" s="116">
        <v>444</v>
      </c>
      <c r="G856" s="116">
        <v>0</v>
      </c>
      <c r="H856" s="117">
        <v>221556</v>
      </c>
      <c r="I856" s="117">
        <v>64400</v>
      </c>
      <c r="J856" s="117">
        <v>160956</v>
      </c>
      <c r="K856" s="116" t="s">
        <v>123</v>
      </c>
      <c r="L856" s="116" t="s">
        <v>123</v>
      </c>
      <c r="M856" s="120">
        <v>0.98666666666666669</v>
      </c>
      <c r="N856" s="126"/>
      <c r="O856" s="126"/>
      <c r="P856" s="112">
        <f>AVERAGE($F$5:F856)</f>
        <v>436.24882629107981</v>
      </c>
      <c r="Q856" s="112">
        <f>AVERAGE(G$5:G856)</f>
        <v>5.39906103286385E-2</v>
      </c>
      <c r="R856" s="113">
        <f>AVERAGE(H$5:H856)</f>
        <v>217688.16431924881</v>
      </c>
      <c r="S856" s="113">
        <f>AVERAGE(I$5:I856)</f>
        <v>63651.82394366197</v>
      </c>
      <c r="T856" s="113">
        <f>AVERAGE(J$5:J856)</f>
        <v>158606.05868544601</v>
      </c>
      <c r="U856" s="118">
        <f>AVERAGE($M$5:M856)</f>
        <v>0.96944183620239799</v>
      </c>
      <c r="AH856" s="116">
        <v>852</v>
      </c>
      <c r="AI856" s="116">
        <v>481</v>
      </c>
      <c r="AJ856" s="116">
        <v>44</v>
      </c>
      <c r="AK856" s="116">
        <v>36</v>
      </c>
      <c r="AL856" s="117">
        <v>2112.1355704727266</v>
      </c>
      <c r="AM856" s="116">
        <v>446</v>
      </c>
      <c r="AN856" s="116">
        <v>0</v>
      </c>
      <c r="AO856" s="117">
        <v>267154</v>
      </c>
      <c r="AP856" s="117">
        <v>64600</v>
      </c>
      <c r="AQ856" s="117">
        <v>206154</v>
      </c>
      <c r="AR856" s="116" t="s">
        <v>123</v>
      </c>
      <c r="AS856" s="116" t="s">
        <v>123</v>
      </c>
      <c r="AT856" s="120">
        <v>0.99111111111111116</v>
      </c>
      <c r="AU856" s="126"/>
      <c r="AV856" s="126"/>
      <c r="AW856" s="112">
        <f>AVERAGE(AM$5:AM856)</f>
        <v>439.74295774647885</v>
      </c>
      <c r="AX856" s="112">
        <f>AVERAGE(AN$5:AN856)</f>
        <v>0.26525821596244131</v>
      </c>
      <c r="AY856" s="113">
        <f>AVERAGE(AO$5:AO856)</f>
        <v>263406.03169014084</v>
      </c>
      <c r="AZ856" s="113">
        <f>AVERAGE(AP$5:AP856)</f>
        <v>64133.185446009389</v>
      </c>
      <c r="BA856" s="113">
        <f>AVERAGE(AQ$5:AQ856)</f>
        <v>203346.20305164318</v>
      </c>
      <c r="BB856" s="118">
        <f>AVERAGE($AT$5:AT856)</f>
        <v>0.9772065727699546</v>
      </c>
      <c r="BC856" s="10"/>
      <c r="BD856" s="10"/>
      <c r="BE856" s="10"/>
      <c r="BF856" s="10"/>
      <c r="BG856" s="6"/>
    </row>
    <row r="857" spans="1:59" x14ac:dyDescent="0.25">
      <c r="A857" s="116">
        <v>853</v>
      </c>
      <c r="B857" s="116">
        <v>576</v>
      </c>
      <c r="C857" s="116">
        <v>47</v>
      </c>
      <c r="D857" s="116">
        <v>47</v>
      </c>
      <c r="E857" s="117">
        <v>4089.2871442637779</v>
      </c>
      <c r="F857" s="116">
        <v>435</v>
      </c>
      <c r="G857" s="116">
        <v>0</v>
      </c>
      <c r="H857" s="117">
        <v>217065</v>
      </c>
      <c r="I857" s="117">
        <v>63500</v>
      </c>
      <c r="J857" s="117">
        <v>158265</v>
      </c>
      <c r="K857" s="116" t="s">
        <v>123</v>
      </c>
      <c r="L857" s="116" t="s">
        <v>123</v>
      </c>
      <c r="M857" s="120">
        <v>0.96666666666666667</v>
      </c>
      <c r="N857" s="126"/>
      <c r="O857" s="126"/>
      <c r="P857" s="112">
        <f>AVERAGE($F$5:F857)</f>
        <v>436.24736225087923</v>
      </c>
      <c r="Q857" s="112">
        <f>AVERAGE(G$5:G857)</f>
        <v>5.3927315357561546E-2</v>
      </c>
      <c r="R857" s="113">
        <f>AVERAGE(H$5:H857)</f>
        <v>217687.43376318875</v>
      </c>
      <c r="S857" s="113">
        <f>AVERAGE(I$5:I857)</f>
        <v>63651.645955451349</v>
      </c>
      <c r="T857" s="113">
        <f>AVERAGE(J$5:J857)</f>
        <v>158605.65885111372</v>
      </c>
      <c r="U857" s="118">
        <f>AVERAGE($M$5:M857)</f>
        <v>0.96943858277973005</v>
      </c>
      <c r="AH857" s="116">
        <v>853</v>
      </c>
      <c r="AI857" s="116">
        <v>561</v>
      </c>
      <c r="AJ857" s="116">
        <v>31</v>
      </c>
      <c r="AK857" s="116">
        <v>38</v>
      </c>
      <c r="AL857" s="117">
        <v>4495.8972316790878</v>
      </c>
      <c r="AM857" s="116">
        <v>444</v>
      </c>
      <c r="AN857" s="116">
        <v>0</v>
      </c>
      <c r="AO857" s="117">
        <v>265956</v>
      </c>
      <c r="AP857" s="117">
        <v>64400</v>
      </c>
      <c r="AQ857" s="117">
        <v>205356</v>
      </c>
      <c r="AR857" s="116" t="s">
        <v>123</v>
      </c>
      <c r="AS857" s="116" t="s">
        <v>123</v>
      </c>
      <c r="AT857" s="120">
        <v>0.98666666666666669</v>
      </c>
      <c r="AU857" s="126"/>
      <c r="AV857" s="126"/>
      <c r="AW857" s="112">
        <f>AVERAGE(AM$5:AM857)</f>
        <v>439.74794841735053</v>
      </c>
      <c r="AX857" s="112">
        <f>AVERAGE(AN$5:AN857)</f>
        <v>0.26494724501758499</v>
      </c>
      <c r="AY857" s="113">
        <f>AVERAGE(AO$5:AO857)</f>
        <v>263409.02110199298</v>
      </c>
      <c r="AZ857" s="113">
        <f>AVERAGE(AP$5:AP857)</f>
        <v>64133.498241500587</v>
      </c>
      <c r="BA857" s="113">
        <f>AVERAGE(AQ$5:AQ857)</f>
        <v>203348.5592028136</v>
      </c>
      <c r="BB857" s="118">
        <f>AVERAGE($AT$5:AT857)</f>
        <v>0.9772176631496694</v>
      </c>
      <c r="BC857" s="6"/>
      <c r="BD857" s="6"/>
      <c r="BE857" s="6"/>
      <c r="BF857" s="6"/>
      <c r="BG857" s="10"/>
    </row>
    <row r="858" spans="1:59" x14ac:dyDescent="0.25">
      <c r="A858" s="116">
        <v>854</v>
      </c>
      <c r="B858" s="116">
        <v>521</v>
      </c>
      <c r="C858" s="116">
        <v>50</v>
      </c>
      <c r="D858" s="116">
        <v>43</v>
      </c>
      <c r="E858" s="117">
        <v>2652.9112576135772</v>
      </c>
      <c r="F858" s="116">
        <v>439</v>
      </c>
      <c r="G858" s="116">
        <v>0</v>
      </c>
      <c r="H858" s="117">
        <v>219061</v>
      </c>
      <c r="I858" s="117">
        <v>63900</v>
      </c>
      <c r="J858" s="117">
        <v>159461</v>
      </c>
      <c r="K858" s="116" t="s">
        <v>123</v>
      </c>
      <c r="L858" s="116" t="s">
        <v>123</v>
      </c>
      <c r="M858" s="120">
        <v>0.97555555555555551</v>
      </c>
      <c r="N858" s="126"/>
      <c r="O858" s="126"/>
      <c r="P858" s="112">
        <f>AVERAGE($F$5:F858)</f>
        <v>436.25058548009366</v>
      </c>
      <c r="Q858" s="112">
        <f>AVERAGE(G$5:G858)</f>
        <v>5.3864168618266976E-2</v>
      </c>
      <c r="R858" s="113">
        <f>AVERAGE(H$5:H858)</f>
        <v>217689.04215456673</v>
      </c>
      <c r="S858" s="113">
        <f>AVERAGE(I$5:I858)</f>
        <v>63651.936768149884</v>
      </c>
      <c r="T858" s="113">
        <f>AVERAGE(J$5:J858)</f>
        <v>158606.66042154568</v>
      </c>
      <c r="U858" s="118">
        <f>AVERAGE($M$5:M858)</f>
        <v>0.96944574551131768</v>
      </c>
      <c r="AH858" s="116">
        <v>854</v>
      </c>
      <c r="AI858" s="116">
        <v>501</v>
      </c>
      <c r="AJ858" s="116">
        <v>36</v>
      </c>
      <c r="AK858" s="116">
        <v>36</v>
      </c>
      <c r="AL858" s="117">
        <v>4313.2482882197401</v>
      </c>
      <c r="AM858" s="116">
        <v>446</v>
      </c>
      <c r="AN858" s="116">
        <v>0</v>
      </c>
      <c r="AO858" s="117">
        <v>267154</v>
      </c>
      <c r="AP858" s="117">
        <v>64600</v>
      </c>
      <c r="AQ858" s="117">
        <v>206154</v>
      </c>
      <c r="AR858" s="116" t="s">
        <v>123</v>
      </c>
      <c r="AS858" s="116" t="s">
        <v>123</v>
      </c>
      <c r="AT858" s="120">
        <v>0.99111111111111116</v>
      </c>
      <c r="AU858" s="126"/>
      <c r="AV858" s="126"/>
      <c r="AW858" s="112">
        <f>AVERAGE(AM$5:AM858)</f>
        <v>439.75526932084307</v>
      </c>
      <c r="AX858" s="112">
        <f>AVERAGE(AN$5:AN858)</f>
        <v>0.26463700234192039</v>
      </c>
      <c r="AY858" s="113">
        <f>AVERAGE(AO$5:AO858)</f>
        <v>263413.40632318502</v>
      </c>
      <c r="AZ858" s="113">
        <f>AVERAGE(AP$5:AP858)</f>
        <v>64134.04449648712</v>
      </c>
      <c r="BA858" s="113">
        <f>AVERAGE(AQ$5:AQ858)</f>
        <v>203351.84426229508</v>
      </c>
      <c r="BB858" s="118">
        <f>AVERAGE($AT$5:AT858)</f>
        <v>0.97723393182409724</v>
      </c>
    </row>
    <row r="859" spans="1:59" x14ac:dyDescent="0.25">
      <c r="A859" s="116">
        <v>855</v>
      </c>
      <c r="B859" s="116">
        <v>494</v>
      </c>
      <c r="C859" s="116">
        <v>49</v>
      </c>
      <c r="D859" s="116">
        <v>41</v>
      </c>
      <c r="E859" s="117">
        <v>2687.5755452446706</v>
      </c>
      <c r="F859" s="116">
        <v>441</v>
      </c>
      <c r="G859" s="116">
        <v>0</v>
      </c>
      <c r="H859" s="117">
        <v>220059</v>
      </c>
      <c r="I859" s="117">
        <v>64100</v>
      </c>
      <c r="J859" s="117">
        <v>160059</v>
      </c>
      <c r="K859" s="116" t="s">
        <v>123</v>
      </c>
      <c r="L859" s="116" t="s">
        <v>123</v>
      </c>
      <c r="M859" s="120">
        <v>0.98</v>
      </c>
      <c r="N859" s="126"/>
      <c r="O859" s="126"/>
      <c r="P859" s="112">
        <f>AVERAGE($F$5:F859)</f>
        <v>436.25614035087722</v>
      </c>
      <c r="Q859" s="112">
        <f>AVERAGE(G$5:G859)</f>
        <v>5.3801169590643273E-2</v>
      </c>
      <c r="R859" s="113">
        <f>AVERAGE(H$5:H859)</f>
        <v>217691.81403508771</v>
      </c>
      <c r="S859" s="113">
        <f>AVERAGE(I$5:I859)</f>
        <v>63652.460818713451</v>
      </c>
      <c r="T859" s="113">
        <f>AVERAGE(J$5:J859)</f>
        <v>158608.35906432749</v>
      </c>
      <c r="U859" s="118">
        <f>AVERAGE($M$5:M859)</f>
        <v>0.96945808966861435</v>
      </c>
      <c r="AH859" s="116">
        <v>855</v>
      </c>
      <c r="AI859" s="116">
        <v>454</v>
      </c>
      <c r="AJ859" s="116">
        <v>48</v>
      </c>
      <c r="AK859" s="116">
        <v>36</v>
      </c>
      <c r="AL859" s="117">
        <v>3061.8337888150945</v>
      </c>
      <c r="AM859" s="116">
        <v>446</v>
      </c>
      <c r="AN859" s="116">
        <v>0</v>
      </c>
      <c r="AO859" s="117">
        <v>267154</v>
      </c>
      <c r="AP859" s="117">
        <v>64600</v>
      </c>
      <c r="AQ859" s="117">
        <v>206154</v>
      </c>
      <c r="AR859" s="116" t="s">
        <v>123</v>
      </c>
      <c r="AS859" s="116" t="s">
        <v>123</v>
      </c>
      <c r="AT859" s="120">
        <v>0.99111111111111116</v>
      </c>
      <c r="AU859" s="126"/>
      <c r="AV859" s="126"/>
      <c r="AW859" s="112">
        <f>AVERAGE(AM$5:AM859)</f>
        <v>439.76257309941519</v>
      </c>
      <c r="AX859" s="112">
        <f>AVERAGE(AN$5:AN859)</f>
        <v>0.26432748538011697</v>
      </c>
      <c r="AY859" s="113">
        <f>AVERAGE(AO$5:AO859)</f>
        <v>263417.7812865497</v>
      </c>
      <c r="AZ859" s="113">
        <f>AVERAGE(AP$5:AP859)</f>
        <v>64134.589473684209</v>
      </c>
      <c r="BA859" s="113">
        <f>AVERAGE(AQ$5:AQ859)</f>
        <v>203355.1216374269</v>
      </c>
      <c r="BB859" s="118">
        <f>AVERAGE($AT$5:AT859)</f>
        <v>0.97725016244314633</v>
      </c>
      <c r="BC859" s="6"/>
      <c r="BD859" s="6"/>
      <c r="BE859" s="6"/>
      <c r="BF859" s="6"/>
      <c r="BG859" s="6"/>
    </row>
    <row r="860" spans="1:59" x14ac:dyDescent="0.25">
      <c r="A860" s="116">
        <v>856</v>
      </c>
      <c r="B860" s="116">
        <v>565</v>
      </c>
      <c r="C860" s="116">
        <v>48</v>
      </c>
      <c r="D860" s="116">
        <v>54</v>
      </c>
      <c r="E860" s="117">
        <v>4164.8344539266091</v>
      </c>
      <c r="F860" s="116">
        <v>428</v>
      </c>
      <c r="G860" s="116">
        <v>0</v>
      </c>
      <c r="H860" s="117">
        <v>213572</v>
      </c>
      <c r="I860" s="117">
        <v>62800</v>
      </c>
      <c r="J860" s="117">
        <v>156172</v>
      </c>
      <c r="K860" s="116" t="s">
        <v>123</v>
      </c>
      <c r="L860" s="116" t="s">
        <v>123</v>
      </c>
      <c r="M860" s="120">
        <v>0.95111111111111113</v>
      </c>
      <c r="N860" s="126"/>
      <c r="O860" s="126"/>
      <c r="P860" s="112">
        <f>AVERAGE($F$5:F860)</f>
        <v>436.24649532710282</v>
      </c>
      <c r="Q860" s="112">
        <f>AVERAGE(G$5:G860)</f>
        <v>5.3738317757009345E-2</v>
      </c>
      <c r="R860" s="113">
        <f>AVERAGE(H$5:H860)</f>
        <v>217687.00116822429</v>
      </c>
      <c r="S860" s="113">
        <f>AVERAGE(I$5:I860)</f>
        <v>63651.464953271025</v>
      </c>
      <c r="T860" s="113">
        <f>AVERAGE(J$5:J860)</f>
        <v>158605.51285046729</v>
      </c>
      <c r="U860" s="118">
        <f>AVERAGE($M$5:M860)</f>
        <v>0.96943665628244913</v>
      </c>
      <c r="AH860" s="116">
        <v>856</v>
      </c>
      <c r="AI860" s="116">
        <v>464</v>
      </c>
      <c r="AJ860" s="116">
        <v>35</v>
      </c>
      <c r="AK860" s="116">
        <v>32</v>
      </c>
      <c r="AL860" s="117">
        <v>4914.2899381906454</v>
      </c>
      <c r="AM860" s="116">
        <v>450</v>
      </c>
      <c r="AN860" s="116">
        <v>0</v>
      </c>
      <c r="AO860" s="117">
        <v>269550</v>
      </c>
      <c r="AP860" s="117">
        <v>65000</v>
      </c>
      <c r="AQ860" s="117">
        <v>207750</v>
      </c>
      <c r="AR860" s="116" t="s">
        <v>124</v>
      </c>
      <c r="AS860" s="116" t="s">
        <v>123</v>
      </c>
      <c r="AT860" s="120">
        <v>1</v>
      </c>
      <c r="AU860" s="126"/>
      <c r="AV860" s="126"/>
      <c r="AW860" s="112">
        <f>AVERAGE(AM$5:AM860)</f>
        <v>439.77453271028037</v>
      </c>
      <c r="AX860" s="112">
        <f>AVERAGE(AN$5:AN860)</f>
        <v>0.26401869158878505</v>
      </c>
      <c r="AY860" s="113">
        <f>AVERAGE(AO$5:AO860)</f>
        <v>263424.94509345794</v>
      </c>
      <c r="AZ860" s="113">
        <f>AVERAGE(AP$5:AP860)</f>
        <v>64135.600467289718</v>
      </c>
      <c r="BA860" s="113">
        <f>AVERAGE(AQ$5:AQ860)</f>
        <v>203360.25584112148</v>
      </c>
      <c r="BB860" s="118">
        <f>AVERAGE($AT$5:AT860)</f>
        <v>0.97727673935618009</v>
      </c>
      <c r="BC860" s="10"/>
      <c r="BD860" s="10"/>
      <c r="BE860" s="10"/>
      <c r="BF860" s="10"/>
      <c r="BG860" s="6"/>
    </row>
    <row r="861" spans="1:59" x14ac:dyDescent="0.25">
      <c r="A861" s="116">
        <v>857</v>
      </c>
      <c r="B861" s="116">
        <v>550</v>
      </c>
      <c r="C861" s="116">
        <v>42</v>
      </c>
      <c r="D861" s="116">
        <v>48</v>
      </c>
      <c r="E861" s="117">
        <v>4498.6170362375715</v>
      </c>
      <c r="F861" s="116">
        <v>434</v>
      </c>
      <c r="G861" s="116">
        <v>0</v>
      </c>
      <c r="H861" s="117">
        <v>216566</v>
      </c>
      <c r="I861" s="117">
        <v>63400</v>
      </c>
      <c r="J861" s="117">
        <v>157966</v>
      </c>
      <c r="K861" s="116" t="s">
        <v>123</v>
      </c>
      <c r="L861" s="116" t="s">
        <v>123</v>
      </c>
      <c r="M861" s="120">
        <v>0.96444444444444444</v>
      </c>
      <c r="N861" s="126"/>
      <c r="O861" s="126"/>
      <c r="P861" s="112">
        <f>AVERAGE($F$5:F861)</f>
        <v>436.24387397899648</v>
      </c>
      <c r="Q861" s="112">
        <f>AVERAGE(G$5:G861)</f>
        <v>5.3675612602100353E-2</v>
      </c>
      <c r="R861" s="113">
        <f>AVERAGE(H$5:H861)</f>
        <v>217685.69311551924</v>
      </c>
      <c r="S861" s="113">
        <f>AVERAGE(I$5:I861)</f>
        <v>63651.1715285881</v>
      </c>
      <c r="T861" s="113">
        <f>AVERAGE(J$5:J861)</f>
        <v>158604.76662777129</v>
      </c>
      <c r="U861" s="118">
        <f>AVERAGE($M$5:M861)</f>
        <v>0.96943083106443506</v>
      </c>
      <c r="AH861" s="116">
        <v>857</v>
      </c>
      <c r="AI861" s="116">
        <v>492</v>
      </c>
      <c r="AJ861" s="116">
        <v>38</v>
      </c>
      <c r="AK861" s="116">
        <v>42</v>
      </c>
      <c r="AL861" s="117">
        <v>3998.4633425581451</v>
      </c>
      <c r="AM861" s="116">
        <v>440</v>
      </c>
      <c r="AN861" s="116">
        <v>0</v>
      </c>
      <c r="AO861" s="117">
        <v>263560</v>
      </c>
      <c r="AP861" s="117">
        <v>64000</v>
      </c>
      <c r="AQ861" s="117">
        <v>203760</v>
      </c>
      <c r="AR861" s="116" t="s">
        <v>123</v>
      </c>
      <c r="AS861" s="116" t="s">
        <v>123</v>
      </c>
      <c r="AT861" s="120">
        <v>0.97777777777777775</v>
      </c>
      <c r="AU861" s="126"/>
      <c r="AV861" s="126"/>
      <c r="AW861" s="112">
        <f>AVERAGE(AM$5:AM861)</f>
        <v>439.77479579929991</v>
      </c>
      <c r="AX861" s="112">
        <f>AVERAGE(AN$5:AN861)</f>
        <v>0.26371061843640609</v>
      </c>
      <c r="AY861" s="113">
        <f>AVERAGE(AO$5:AO861)</f>
        <v>263425.10268378066</v>
      </c>
      <c r="AZ861" s="113">
        <f>AVERAGE(AP$5:AP861)</f>
        <v>64135.442240373399</v>
      </c>
      <c r="BA861" s="113">
        <f>AVERAGE(AQ$5:AQ861)</f>
        <v>203360.72228704783</v>
      </c>
      <c r="BB861" s="118">
        <f>AVERAGE($AT$5:AT861)</f>
        <v>0.97727732399844558</v>
      </c>
      <c r="BC861" s="6"/>
      <c r="BD861" s="6"/>
      <c r="BE861" s="6"/>
      <c r="BF861" s="6"/>
      <c r="BG861" s="10"/>
    </row>
    <row r="862" spans="1:59" x14ac:dyDescent="0.25">
      <c r="A862" s="116">
        <v>858</v>
      </c>
      <c r="B862" s="116">
        <v>606</v>
      </c>
      <c r="C862" s="116">
        <v>29</v>
      </c>
      <c r="D862" s="116">
        <v>38</v>
      </c>
      <c r="E862" s="117">
        <v>4493.4283224283718</v>
      </c>
      <c r="F862" s="116">
        <v>444</v>
      </c>
      <c r="G862" s="116">
        <v>0</v>
      </c>
      <c r="H862" s="117">
        <v>221556</v>
      </c>
      <c r="I862" s="117">
        <v>64400</v>
      </c>
      <c r="J862" s="117">
        <v>160956</v>
      </c>
      <c r="K862" s="116" t="s">
        <v>123</v>
      </c>
      <c r="L862" s="116" t="s">
        <v>123</v>
      </c>
      <c r="M862" s="120">
        <v>0.98666666666666669</v>
      </c>
      <c r="N862" s="126"/>
      <c r="O862" s="126"/>
      <c r="P862" s="112">
        <f>AVERAGE($F$5:F862)</f>
        <v>436.25291375291374</v>
      </c>
      <c r="Q862" s="112">
        <f>AVERAGE(G$5:G862)</f>
        <v>5.3613053613053616E-2</v>
      </c>
      <c r="R862" s="113">
        <f>AVERAGE(H$5:H862)</f>
        <v>217690.20396270396</v>
      </c>
      <c r="S862" s="113">
        <f>AVERAGE(I$5:I862)</f>
        <v>63652.044289044286</v>
      </c>
      <c r="T862" s="113">
        <f>AVERAGE(J$5:J862)</f>
        <v>158607.506993007</v>
      </c>
      <c r="U862" s="118">
        <f>AVERAGE($M$5:M862)</f>
        <v>0.96945091945091788</v>
      </c>
      <c r="AH862" s="116">
        <v>858</v>
      </c>
      <c r="AI862" s="116">
        <v>511</v>
      </c>
      <c r="AJ862" s="116">
        <v>41</v>
      </c>
      <c r="AK862" s="116">
        <v>42</v>
      </c>
      <c r="AL862" s="117">
        <v>3059.6535014218898</v>
      </c>
      <c r="AM862" s="116">
        <v>440</v>
      </c>
      <c r="AN862" s="116">
        <v>0</v>
      </c>
      <c r="AO862" s="117">
        <v>263560</v>
      </c>
      <c r="AP862" s="117">
        <v>64000</v>
      </c>
      <c r="AQ862" s="117">
        <v>203760</v>
      </c>
      <c r="AR862" s="116" t="s">
        <v>123</v>
      </c>
      <c r="AS862" s="116" t="s">
        <v>123</v>
      </c>
      <c r="AT862" s="120">
        <v>0.97777777777777775</v>
      </c>
      <c r="AU862" s="126"/>
      <c r="AV862" s="126"/>
      <c r="AW862" s="112">
        <f>AVERAGE(AM$5:AM862)</f>
        <v>439.77505827505826</v>
      </c>
      <c r="AX862" s="112">
        <f>AVERAGE(AN$5:AN862)</f>
        <v>0.26340326340326342</v>
      </c>
      <c r="AY862" s="113">
        <f>AVERAGE(AO$5:AO862)</f>
        <v>263425.25990675989</v>
      </c>
      <c r="AZ862" s="113">
        <f>AVERAGE(AP$5:AP862)</f>
        <v>64135.284382284379</v>
      </c>
      <c r="BA862" s="113">
        <f>AVERAGE(AQ$5:AQ862)</f>
        <v>203361.18764568763</v>
      </c>
      <c r="BB862" s="118">
        <f>AVERAGE($AT$5:AT862)</f>
        <v>0.97727790727790864</v>
      </c>
    </row>
    <row r="863" spans="1:59" x14ac:dyDescent="0.25">
      <c r="A863" s="116">
        <v>859</v>
      </c>
      <c r="B863" s="116">
        <v>588</v>
      </c>
      <c r="C863" s="116">
        <v>32</v>
      </c>
      <c r="D863" s="116">
        <v>35</v>
      </c>
      <c r="E863" s="117">
        <v>4668.0971754600305</v>
      </c>
      <c r="F863" s="116">
        <v>447</v>
      </c>
      <c r="G863" s="116">
        <v>0</v>
      </c>
      <c r="H863" s="117">
        <v>223053</v>
      </c>
      <c r="I863" s="117">
        <v>64700</v>
      </c>
      <c r="J863" s="117">
        <v>161853</v>
      </c>
      <c r="K863" s="116" t="s">
        <v>123</v>
      </c>
      <c r="L863" s="116" t="s">
        <v>123</v>
      </c>
      <c r="M863" s="120">
        <v>0.99333333333333329</v>
      </c>
      <c r="N863" s="126"/>
      <c r="O863" s="126"/>
      <c r="P863" s="112">
        <f>AVERAGE($F$5:F863)</f>
        <v>436.26542491268918</v>
      </c>
      <c r="Q863" s="112">
        <f>AVERAGE(G$5:G863)</f>
        <v>5.3550640279394643E-2</v>
      </c>
      <c r="R863" s="113">
        <f>AVERAGE(H$5:H863)</f>
        <v>217696.44703143189</v>
      </c>
      <c r="S863" s="113">
        <f>AVERAGE(I$5:I863)</f>
        <v>63653.264260768337</v>
      </c>
      <c r="T863" s="113">
        <f>AVERAGE(J$5:J863)</f>
        <v>158611.28521536672</v>
      </c>
      <c r="U863" s="118">
        <f>AVERAGE($M$5:M863)</f>
        <v>0.96947872202819663</v>
      </c>
      <c r="AH863" s="116">
        <v>859</v>
      </c>
      <c r="AI863" s="116">
        <v>505</v>
      </c>
      <c r="AJ863" s="116">
        <v>45</v>
      </c>
      <c r="AK863" s="116">
        <v>51</v>
      </c>
      <c r="AL863" s="117">
        <v>2229.1888892614825</v>
      </c>
      <c r="AM863" s="116">
        <v>431</v>
      </c>
      <c r="AN863" s="116">
        <v>0</v>
      </c>
      <c r="AO863" s="117">
        <v>258169</v>
      </c>
      <c r="AP863" s="117">
        <v>63100</v>
      </c>
      <c r="AQ863" s="117">
        <v>200169</v>
      </c>
      <c r="AR863" s="116" t="s">
        <v>123</v>
      </c>
      <c r="AS863" s="116" t="s">
        <v>123</v>
      </c>
      <c r="AT863" s="120">
        <v>0.95777777777777773</v>
      </c>
      <c r="AU863" s="126"/>
      <c r="AV863" s="126"/>
      <c r="AW863" s="112">
        <f>AVERAGE(AM$5:AM863)</f>
        <v>439.76484284051224</v>
      </c>
      <c r="AX863" s="112">
        <f>AVERAGE(AN$5:AN863)</f>
        <v>0.26309662398137368</v>
      </c>
      <c r="AY863" s="113">
        <f>AVERAGE(AO$5:AO863)</f>
        <v>263419.14086146682</v>
      </c>
      <c r="AZ863" s="113">
        <f>AVERAGE(AP$5:AP863)</f>
        <v>64134.079161816066</v>
      </c>
      <c r="BA863" s="113">
        <f>AVERAGE(AQ$5:AQ863)</f>
        <v>203357.47147846333</v>
      </c>
      <c r="BB863" s="118">
        <f>AVERAGE($AT$5:AT863)</f>
        <v>0.97725520631225082</v>
      </c>
      <c r="BC863" s="6"/>
      <c r="BD863" s="6"/>
      <c r="BE863" s="6"/>
      <c r="BF863" s="6"/>
      <c r="BG863" s="6"/>
    </row>
    <row r="864" spans="1:59" x14ac:dyDescent="0.25">
      <c r="A864" s="116">
        <v>860</v>
      </c>
      <c r="B864" s="116">
        <v>547</v>
      </c>
      <c r="C864" s="116">
        <v>33</v>
      </c>
      <c r="D864" s="116">
        <v>45</v>
      </c>
      <c r="E864" s="117">
        <v>2281.3509493069196</v>
      </c>
      <c r="F864" s="116">
        <v>437</v>
      </c>
      <c r="G864" s="116">
        <v>0</v>
      </c>
      <c r="H864" s="117">
        <v>218063</v>
      </c>
      <c r="I864" s="117">
        <v>63700</v>
      </c>
      <c r="J864" s="117">
        <v>158863</v>
      </c>
      <c r="K864" s="116" t="s">
        <v>123</v>
      </c>
      <c r="L864" s="116" t="s">
        <v>123</v>
      </c>
      <c r="M864" s="120">
        <v>0.97111111111111115</v>
      </c>
      <c r="N864" s="126"/>
      <c r="O864" s="126"/>
      <c r="P864" s="112">
        <f>AVERAGE($F$5:F864)</f>
        <v>436.26627906976745</v>
      </c>
      <c r="Q864" s="112">
        <f>AVERAGE(G$5:G864)</f>
        <v>5.3488372093023255E-2</v>
      </c>
      <c r="R864" s="113">
        <f>AVERAGE(H$5:H864)</f>
        <v>217696.87325581396</v>
      </c>
      <c r="S864" s="113">
        <f>AVERAGE(I$5:I864)</f>
        <v>63653.318604651162</v>
      </c>
      <c r="T864" s="113">
        <f>AVERAGE(J$5:J864)</f>
        <v>158611.57790697674</v>
      </c>
      <c r="U864" s="118">
        <f>AVERAGE($M$5:M864)</f>
        <v>0.96948062015503722</v>
      </c>
      <c r="AH864" s="116">
        <v>860</v>
      </c>
      <c r="AI864" s="116">
        <v>469</v>
      </c>
      <c r="AJ864" s="116">
        <v>44</v>
      </c>
      <c r="AK864" s="116">
        <v>42</v>
      </c>
      <c r="AL864" s="117">
        <v>4795.1588498358033</v>
      </c>
      <c r="AM864" s="116">
        <v>440</v>
      </c>
      <c r="AN864" s="116">
        <v>0</v>
      </c>
      <c r="AO864" s="117">
        <v>263560</v>
      </c>
      <c r="AP864" s="117">
        <v>64000</v>
      </c>
      <c r="AQ864" s="117">
        <v>203760</v>
      </c>
      <c r="AR864" s="116" t="s">
        <v>123</v>
      </c>
      <c r="AS864" s="116" t="s">
        <v>123</v>
      </c>
      <c r="AT864" s="120">
        <v>0.97777777777777775</v>
      </c>
      <c r="AU864" s="126"/>
      <c r="AV864" s="126"/>
      <c r="AW864" s="112">
        <f>AVERAGE(AM$5:AM864)</f>
        <v>439.76511627906979</v>
      </c>
      <c r="AX864" s="112">
        <f>AVERAGE(AN$5:AN864)</f>
        <v>0.26279069767441859</v>
      </c>
      <c r="AY864" s="113">
        <f>AVERAGE(AO$5:AO864)</f>
        <v>263419.30465116276</v>
      </c>
      <c r="AZ864" s="113">
        <f>AVERAGE(AP$5:AP864)</f>
        <v>64133.923255813956</v>
      </c>
      <c r="BA864" s="113">
        <f>AVERAGE(AQ$5:AQ864)</f>
        <v>203357.93953488371</v>
      </c>
      <c r="BB864" s="118">
        <f>AVERAGE($AT$5:AT864)</f>
        <v>0.9772558139534897</v>
      </c>
      <c r="BC864" s="10"/>
      <c r="BD864" s="10"/>
      <c r="BE864" s="10"/>
      <c r="BF864" s="10"/>
      <c r="BG864" s="6"/>
    </row>
    <row r="865" spans="1:59" x14ac:dyDescent="0.25">
      <c r="A865" s="116">
        <v>861</v>
      </c>
      <c r="B865" s="116">
        <v>575</v>
      </c>
      <c r="C865" s="116">
        <v>43</v>
      </c>
      <c r="D865" s="116">
        <v>39</v>
      </c>
      <c r="E865" s="117">
        <v>3947.8595778535846</v>
      </c>
      <c r="F865" s="116">
        <v>443</v>
      </c>
      <c r="G865" s="116">
        <v>0</v>
      </c>
      <c r="H865" s="117">
        <v>221057</v>
      </c>
      <c r="I865" s="117">
        <v>64300</v>
      </c>
      <c r="J865" s="117">
        <v>160657</v>
      </c>
      <c r="K865" s="116" t="s">
        <v>123</v>
      </c>
      <c r="L865" s="116" t="s">
        <v>123</v>
      </c>
      <c r="M865" s="120">
        <v>0.98444444444444446</v>
      </c>
      <c r="N865" s="126"/>
      <c r="O865" s="126"/>
      <c r="P865" s="112">
        <f>AVERAGE($F$5:F865)</f>
        <v>436.27409988385597</v>
      </c>
      <c r="Q865" s="112">
        <f>AVERAGE(G$5:G865)</f>
        <v>5.3426248548199766E-2</v>
      </c>
      <c r="R865" s="113">
        <f>AVERAGE(H$5:H865)</f>
        <v>217700.77584204412</v>
      </c>
      <c r="S865" s="113">
        <f>AVERAGE(I$5:I865)</f>
        <v>63654.069686411152</v>
      </c>
      <c r="T865" s="113">
        <f>AVERAGE(J$5:J865)</f>
        <v>158613.95354239256</v>
      </c>
      <c r="U865" s="118">
        <f>AVERAGE($M$5:M865)</f>
        <v>0.96949799974190054</v>
      </c>
      <c r="AH865" s="116">
        <v>861</v>
      </c>
      <c r="AI865" s="116">
        <v>497</v>
      </c>
      <c r="AJ865" s="116">
        <v>32</v>
      </c>
      <c r="AK865" s="116">
        <v>47</v>
      </c>
      <c r="AL865" s="117">
        <v>4237.9896713212311</v>
      </c>
      <c r="AM865" s="116">
        <v>435</v>
      </c>
      <c r="AN865" s="116">
        <v>0</v>
      </c>
      <c r="AO865" s="117">
        <v>260565</v>
      </c>
      <c r="AP865" s="117">
        <v>63500</v>
      </c>
      <c r="AQ865" s="117">
        <v>201765</v>
      </c>
      <c r="AR865" s="116" t="s">
        <v>123</v>
      </c>
      <c r="AS865" s="116" t="s">
        <v>123</v>
      </c>
      <c r="AT865" s="120">
        <v>0.96666666666666667</v>
      </c>
      <c r="AU865" s="126"/>
      <c r="AV865" s="126"/>
      <c r="AW865" s="112">
        <f>AVERAGE(AM$5:AM865)</f>
        <v>439.75958188153311</v>
      </c>
      <c r="AX865" s="112">
        <f>AVERAGE(AN$5:AN865)</f>
        <v>0.26248548199767713</v>
      </c>
      <c r="AY865" s="113">
        <f>AVERAGE(AO$5:AO865)</f>
        <v>263415.98954703833</v>
      </c>
      <c r="AZ865" s="113">
        <f>AVERAGE(AP$5:AP865)</f>
        <v>64133.186991869916</v>
      </c>
      <c r="BA865" s="113">
        <f>AVERAGE(AQ$5:AQ865)</f>
        <v>203356.0894308943</v>
      </c>
      <c r="BB865" s="118">
        <f>AVERAGE($AT$5:AT865)</f>
        <v>0.97724351529229725</v>
      </c>
      <c r="BC865" s="6"/>
      <c r="BD865" s="6"/>
      <c r="BE865" s="6"/>
      <c r="BF865" s="6"/>
      <c r="BG865" s="10"/>
    </row>
    <row r="866" spans="1:59" x14ac:dyDescent="0.25">
      <c r="A866" s="116">
        <v>862</v>
      </c>
      <c r="B866" s="116">
        <v>557</v>
      </c>
      <c r="C866" s="116">
        <v>29</v>
      </c>
      <c r="D866" s="116">
        <v>38</v>
      </c>
      <c r="E866" s="117">
        <v>4388.3654072219142</v>
      </c>
      <c r="F866" s="116">
        <v>444</v>
      </c>
      <c r="G866" s="116">
        <v>0</v>
      </c>
      <c r="H866" s="117">
        <v>221556</v>
      </c>
      <c r="I866" s="117">
        <v>64400</v>
      </c>
      <c r="J866" s="117">
        <v>160956</v>
      </c>
      <c r="K866" s="116" t="s">
        <v>123</v>
      </c>
      <c r="L866" s="116" t="s">
        <v>123</v>
      </c>
      <c r="M866" s="120">
        <v>0.98666666666666669</v>
      </c>
      <c r="N866" s="126"/>
      <c r="O866" s="126"/>
      <c r="P866" s="112">
        <f>AVERAGE($F$5:F866)</f>
        <v>436.28306264501163</v>
      </c>
      <c r="Q866" s="112">
        <f>AVERAGE(G$5:G866)</f>
        <v>5.336426914153132E-2</v>
      </c>
      <c r="R866" s="113">
        <f>AVERAGE(H$5:H866)</f>
        <v>217705.24825986079</v>
      </c>
      <c r="S866" s="113">
        <f>AVERAGE(I$5:I866)</f>
        <v>63654.935034802787</v>
      </c>
      <c r="T866" s="113">
        <f>AVERAGE(J$5:J866)</f>
        <v>158616.6705336427</v>
      </c>
      <c r="U866" s="118">
        <f>AVERAGE($M$5:M866)</f>
        <v>0.9695179169889131</v>
      </c>
      <c r="AH866" s="116">
        <v>862</v>
      </c>
      <c r="AI866" s="116">
        <v>507</v>
      </c>
      <c r="AJ866" s="116">
        <v>35</v>
      </c>
      <c r="AK866" s="116">
        <v>46</v>
      </c>
      <c r="AL866" s="117">
        <v>2419.2744139247598</v>
      </c>
      <c r="AM866" s="116">
        <v>436</v>
      </c>
      <c r="AN866" s="116">
        <v>0</v>
      </c>
      <c r="AO866" s="117">
        <v>261164</v>
      </c>
      <c r="AP866" s="117">
        <v>63600</v>
      </c>
      <c r="AQ866" s="117">
        <v>202164</v>
      </c>
      <c r="AR866" s="116" t="s">
        <v>123</v>
      </c>
      <c r="AS866" s="116" t="s">
        <v>123</v>
      </c>
      <c r="AT866" s="120">
        <v>0.96888888888888891</v>
      </c>
      <c r="AU866" s="126"/>
      <c r="AV866" s="126"/>
      <c r="AW866" s="112">
        <f>AVERAGE(AM$5:AM866)</f>
        <v>439.75522041763344</v>
      </c>
      <c r="AX866" s="112">
        <f>AVERAGE(AN$5:AN866)</f>
        <v>0.26218097447795824</v>
      </c>
      <c r="AY866" s="113">
        <f>AVERAGE(AO$5:AO866)</f>
        <v>263413.37703016243</v>
      </c>
      <c r="AZ866" s="113">
        <f>AVERAGE(AP$5:AP866)</f>
        <v>64132.568445475641</v>
      </c>
      <c r="BA866" s="113">
        <f>AVERAGE(AQ$5:AQ866)</f>
        <v>203354.70649651974</v>
      </c>
      <c r="BB866" s="118">
        <f>AVERAGE($AT$5:AT866)</f>
        <v>0.97723382315029783</v>
      </c>
    </row>
    <row r="867" spans="1:59" x14ac:dyDescent="0.25">
      <c r="A867" s="116">
        <v>863</v>
      </c>
      <c r="B867" s="116">
        <v>546</v>
      </c>
      <c r="C867" s="116">
        <v>28</v>
      </c>
      <c r="D867" s="116">
        <v>37</v>
      </c>
      <c r="E867" s="117">
        <v>4724.7674650531362</v>
      </c>
      <c r="F867" s="116">
        <v>445</v>
      </c>
      <c r="G867" s="116">
        <v>0</v>
      </c>
      <c r="H867" s="117">
        <v>222055</v>
      </c>
      <c r="I867" s="117">
        <v>64500</v>
      </c>
      <c r="J867" s="117">
        <v>161255</v>
      </c>
      <c r="K867" s="116" t="s">
        <v>123</v>
      </c>
      <c r="L867" s="116" t="s">
        <v>123</v>
      </c>
      <c r="M867" s="120">
        <v>0.98888888888888893</v>
      </c>
      <c r="N867" s="126"/>
      <c r="O867" s="126"/>
      <c r="P867" s="112">
        <f>AVERAGE($F$5:F867)</f>
        <v>436.29316338354579</v>
      </c>
      <c r="Q867" s="112">
        <f>AVERAGE(G$5:G867)</f>
        <v>5.3302433371958287E-2</v>
      </c>
      <c r="R867" s="113">
        <f>AVERAGE(H$5:H867)</f>
        <v>217710.28852838933</v>
      </c>
      <c r="S867" s="113">
        <f>AVERAGE(I$5:I867)</f>
        <v>63655.914252607181</v>
      </c>
      <c r="T867" s="113">
        <f>AVERAGE(J$5:J867)</f>
        <v>158619.72769409037</v>
      </c>
      <c r="U867" s="118">
        <f>AVERAGE($M$5:M867)</f>
        <v>0.96954036307454461</v>
      </c>
      <c r="AH867" s="116">
        <v>863</v>
      </c>
      <c r="AI867" s="116">
        <v>462</v>
      </c>
      <c r="AJ867" s="116">
        <v>37</v>
      </c>
      <c r="AK867" s="116">
        <v>36</v>
      </c>
      <c r="AL867" s="117">
        <v>3927.473253912186</v>
      </c>
      <c r="AM867" s="116">
        <v>446</v>
      </c>
      <c r="AN867" s="116">
        <v>0</v>
      </c>
      <c r="AO867" s="117">
        <v>267154</v>
      </c>
      <c r="AP867" s="117">
        <v>64600</v>
      </c>
      <c r="AQ867" s="117">
        <v>206154</v>
      </c>
      <c r="AR867" s="116" t="s">
        <v>123</v>
      </c>
      <c r="AS867" s="116" t="s">
        <v>123</v>
      </c>
      <c r="AT867" s="120">
        <v>0.99111111111111116</v>
      </c>
      <c r="AU867" s="126"/>
      <c r="AV867" s="126"/>
      <c r="AW867" s="112">
        <f>AVERAGE(AM$5:AM867)</f>
        <v>439.76245654692934</v>
      </c>
      <c r="AX867" s="112">
        <f>AVERAGE(AN$5:AN867)</f>
        <v>0.26187717265353416</v>
      </c>
      <c r="AY867" s="113">
        <f>AVERAGE(AO$5:AO867)</f>
        <v>263417.71147161064</v>
      </c>
      <c r="AZ867" s="113">
        <f>AVERAGE(AP$5:AP867)</f>
        <v>64133.110081112398</v>
      </c>
      <c r="BA867" s="113">
        <f>AVERAGE(AQ$5:AQ867)</f>
        <v>203357.95017381228</v>
      </c>
      <c r="BB867" s="118">
        <f>AVERAGE($AT$5:AT867)</f>
        <v>0.97724990343762208</v>
      </c>
      <c r="BC867" s="6"/>
      <c r="BD867" s="6"/>
      <c r="BE867" s="6"/>
      <c r="BF867" s="6"/>
      <c r="BG867" s="6"/>
    </row>
    <row r="868" spans="1:59" x14ac:dyDescent="0.25">
      <c r="A868" s="116">
        <v>864</v>
      </c>
      <c r="B868" s="116">
        <v>608</v>
      </c>
      <c r="C868" s="116">
        <v>41</v>
      </c>
      <c r="D868" s="116">
        <v>54</v>
      </c>
      <c r="E868" s="117">
        <v>4334.2239943559389</v>
      </c>
      <c r="F868" s="116">
        <v>428</v>
      </c>
      <c r="G868" s="116">
        <v>0</v>
      </c>
      <c r="H868" s="117">
        <v>213572</v>
      </c>
      <c r="I868" s="117">
        <v>62800</v>
      </c>
      <c r="J868" s="117">
        <v>156172</v>
      </c>
      <c r="K868" s="116" t="s">
        <v>123</v>
      </c>
      <c r="L868" s="116" t="s">
        <v>123</v>
      </c>
      <c r="M868" s="120">
        <v>0.95111111111111113</v>
      </c>
      <c r="N868" s="126"/>
      <c r="O868" s="126"/>
      <c r="P868" s="112">
        <f>AVERAGE($F$5:F868)</f>
        <v>436.28356481481484</v>
      </c>
      <c r="Q868" s="112">
        <f>AVERAGE(G$5:G868)</f>
        <v>5.3240740740740741E-2</v>
      </c>
      <c r="R868" s="113">
        <f>AVERAGE(H$5:H868)</f>
        <v>217705.49884259258</v>
      </c>
      <c r="S868" s="113">
        <f>AVERAGE(I$5:I868)</f>
        <v>63654.923611111109</v>
      </c>
      <c r="T868" s="113">
        <f>AVERAGE(J$5:J868)</f>
        <v>158616.89467592593</v>
      </c>
      <c r="U868" s="118">
        <f>AVERAGE($M$5:M868)</f>
        <v>0.96951903292180919</v>
      </c>
      <c r="AH868" s="116">
        <v>864</v>
      </c>
      <c r="AI868" s="116">
        <v>578</v>
      </c>
      <c r="AJ868" s="116">
        <v>35</v>
      </c>
      <c r="AK868" s="116">
        <v>57</v>
      </c>
      <c r="AL868" s="117">
        <v>3343.1331487857187</v>
      </c>
      <c r="AM868" s="116">
        <v>425</v>
      </c>
      <c r="AN868" s="116">
        <v>0</v>
      </c>
      <c r="AO868" s="117">
        <v>254575</v>
      </c>
      <c r="AP868" s="117">
        <v>62500</v>
      </c>
      <c r="AQ868" s="117">
        <v>197775</v>
      </c>
      <c r="AR868" s="116" t="s">
        <v>123</v>
      </c>
      <c r="AS868" s="116" t="s">
        <v>123</v>
      </c>
      <c r="AT868" s="120">
        <v>0.94444444444444442</v>
      </c>
      <c r="AU868" s="126"/>
      <c r="AV868" s="126"/>
      <c r="AW868" s="112">
        <f>AVERAGE(AM$5:AM868)</f>
        <v>439.74537037037038</v>
      </c>
      <c r="AX868" s="112">
        <f>AVERAGE(AN$5:AN868)</f>
        <v>0.26157407407407407</v>
      </c>
      <c r="AY868" s="113">
        <f>AVERAGE(AO$5:AO868)</f>
        <v>263407.47685185185</v>
      </c>
      <c r="AZ868" s="113">
        <f>AVERAGE(AP$5:AP868)</f>
        <v>64131.219907407409</v>
      </c>
      <c r="BA868" s="113">
        <f>AVERAGE(AQ$5:AQ868)</f>
        <v>203351.48842592593</v>
      </c>
      <c r="BB868" s="118">
        <f>AVERAGE($AT$5:AT868)</f>
        <v>0.97721193415637997</v>
      </c>
      <c r="BC868" s="10"/>
      <c r="BD868" s="10"/>
      <c r="BE868" s="10"/>
      <c r="BF868" s="10"/>
      <c r="BG868" s="6"/>
    </row>
    <row r="869" spans="1:59" x14ac:dyDescent="0.25">
      <c r="A869" s="116">
        <v>865</v>
      </c>
      <c r="B869" s="116">
        <v>565</v>
      </c>
      <c r="C869" s="116">
        <v>28</v>
      </c>
      <c r="D869" s="116">
        <v>40</v>
      </c>
      <c r="E869" s="117">
        <v>3523.4657215600282</v>
      </c>
      <c r="F869" s="116">
        <v>442</v>
      </c>
      <c r="G869" s="116">
        <v>0</v>
      </c>
      <c r="H869" s="117">
        <v>220558</v>
      </c>
      <c r="I869" s="117">
        <v>64200</v>
      </c>
      <c r="J869" s="117">
        <v>160358</v>
      </c>
      <c r="K869" s="116" t="s">
        <v>123</v>
      </c>
      <c r="L869" s="116" t="s">
        <v>123</v>
      </c>
      <c r="M869" s="120">
        <v>0.98222222222222222</v>
      </c>
      <c r="N869" s="126"/>
      <c r="O869" s="126"/>
      <c r="P869" s="112">
        <f>AVERAGE($F$5:F869)</f>
        <v>436.29017341040463</v>
      </c>
      <c r="Q869" s="112">
        <f>AVERAGE(G$5:G869)</f>
        <v>5.3179190751445088E-2</v>
      </c>
      <c r="R869" s="113">
        <f>AVERAGE(H$5:H869)</f>
        <v>217708.79653179192</v>
      </c>
      <c r="S869" s="113">
        <f>AVERAGE(I$5:I869)</f>
        <v>63655.553757225432</v>
      </c>
      <c r="T869" s="113">
        <f>AVERAGE(J$5:J869)</f>
        <v>158618.90751445087</v>
      </c>
      <c r="U869" s="118">
        <f>AVERAGE($M$5:M869)</f>
        <v>0.96953371868978655</v>
      </c>
      <c r="AH869" s="116">
        <v>865</v>
      </c>
      <c r="AI869" s="116">
        <v>525</v>
      </c>
      <c r="AJ869" s="116">
        <v>45</v>
      </c>
      <c r="AK869" s="116">
        <v>38</v>
      </c>
      <c r="AL869" s="117">
        <v>4719.8760269463273</v>
      </c>
      <c r="AM869" s="116">
        <v>444</v>
      </c>
      <c r="AN869" s="116">
        <v>0</v>
      </c>
      <c r="AO869" s="117">
        <v>265956</v>
      </c>
      <c r="AP869" s="117">
        <v>64400</v>
      </c>
      <c r="AQ869" s="117">
        <v>205356</v>
      </c>
      <c r="AR869" s="116" t="s">
        <v>123</v>
      </c>
      <c r="AS869" s="116" t="s">
        <v>123</v>
      </c>
      <c r="AT869" s="120">
        <v>0.98666666666666669</v>
      </c>
      <c r="AU869" s="126"/>
      <c r="AV869" s="126"/>
      <c r="AW869" s="112">
        <f>AVERAGE(AM$5:AM869)</f>
        <v>439.75028901734106</v>
      </c>
      <c r="AX869" s="112">
        <f>AVERAGE(AN$5:AN869)</f>
        <v>0.26127167630057802</v>
      </c>
      <c r="AY869" s="113">
        <f>AVERAGE(AO$5:AO869)</f>
        <v>263410.42312138726</v>
      </c>
      <c r="AZ869" s="113">
        <f>AVERAGE(AP$5:AP869)</f>
        <v>64131.530635838149</v>
      </c>
      <c r="BA869" s="113">
        <f>AVERAGE(AQ$5:AQ869)</f>
        <v>203353.80578034683</v>
      </c>
      <c r="BB869" s="118">
        <f>AVERAGE($AT$5:AT869)</f>
        <v>0.97722286448298146</v>
      </c>
      <c r="BC869" s="6"/>
      <c r="BD869" s="6"/>
      <c r="BE869" s="6"/>
      <c r="BF869" s="6"/>
      <c r="BG869" s="10"/>
    </row>
    <row r="870" spans="1:59" x14ac:dyDescent="0.25">
      <c r="A870" s="116">
        <v>866</v>
      </c>
      <c r="B870" s="116">
        <v>545</v>
      </c>
      <c r="C870" s="116">
        <v>36</v>
      </c>
      <c r="D870" s="116">
        <v>52</v>
      </c>
      <c r="E870" s="117">
        <v>3239.8335434962255</v>
      </c>
      <c r="F870" s="116">
        <v>430</v>
      </c>
      <c r="G870" s="116">
        <v>0</v>
      </c>
      <c r="H870" s="117">
        <v>214570</v>
      </c>
      <c r="I870" s="117">
        <v>63000</v>
      </c>
      <c r="J870" s="117">
        <v>156770</v>
      </c>
      <c r="K870" s="116" t="s">
        <v>123</v>
      </c>
      <c r="L870" s="116" t="s">
        <v>123</v>
      </c>
      <c r="M870" s="120">
        <v>0.9555555555555556</v>
      </c>
      <c r="N870" s="126"/>
      <c r="O870" s="126"/>
      <c r="P870" s="112">
        <f>AVERAGE($F$5:F870)</f>
        <v>436.28290993071596</v>
      </c>
      <c r="Q870" s="112">
        <f>AVERAGE(G$5:G870)</f>
        <v>5.3117782909930716E-2</v>
      </c>
      <c r="R870" s="113">
        <f>AVERAGE(H$5:H870)</f>
        <v>217705.17205542725</v>
      </c>
      <c r="S870" s="113">
        <f>AVERAGE(I$5:I870)</f>
        <v>63654.796766743646</v>
      </c>
      <c r="T870" s="113">
        <f>AVERAGE(J$5:J870)</f>
        <v>158616.77251732102</v>
      </c>
      <c r="U870" s="118">
        <f>AVERAGE($M$5:M870)</f>
        <v>0.96951757762381163</v>
      </c>
      <c r="AH870" s="116">
        <v>866</v>
      </c>
      <c r="AI870" s="116">
        <v>548</v>
      </c>
      <c r="AJ870" s="116">
        <v>49</v>
      </c>
      <c r="AK870" s="116">
        <v>45</v>
      </c>
      <c r="AL870" s="117">
        <v>3687.6708557630363</v>
      </c>
      <c r="AM870" s="116">
        <v>437</v>
      </c>
      <c r="AN870" s="116">
        <v>0</v>
      </c>
      <c r="AO870" s="117">
        <v>261763</v>
      </c>
      <c r="AP870" s="117">
        <v>63700</v>
      </c>
      <c r="AQ870" s="117">
        <v>202563</v>
      </c>
      <c r="AR870" s="116" t="s">
        <v>123</v>
      </c>
      <c r="AS870" s="116" t="s">
        <v>123</v>
      </c>
      <c r="AT870" s="120">
        <v>0.97111111111111115</v>
      </c>
      <c r="AU870" s="126"/>
      <c r="AV870" s="126"/>
      <c r="AW870" s="112">
        <f>AVERAGE(AM$5:AM870)</f>
        <v>439.7471131639723</v>
      </c>
      <c r="AX870" s="112">
        <f>AVERAGE(AN$5:AN870)</f>
        <v>0.26096997690531176</v>
      </c>
      <c r="AY870" s="113">
        <f>AVERAGE(AO$5:AO870)</f>
        <v>263408.52078521939</v>
      </c>
      <c r="AZ870" s="113">
        <f>AVERAGE(AP$5:AP870)</f>
        <v>64131.032332563511</v>
      </c>
      <c r="BA870" s="113">
        <f>AVERAGE(AQ$5:AQ870)</f>
        <v>203352.89260969977</v>
      </c>
      <c r="BB870" s="118">
        <f>AVERAGE($AT$5:AT870)</f>
        <v>0.97721580703105082</v>
      </c>
    </row>
    <row r="871" spans="1:59" x14ac:dyDescent="0.25">
      <c r="A871" s="116">
        <v>867</v>
      </c>
      <c r="B871" s="116">
        <v>588</v>
      </c>
      <c r="C871" s="116">
        <v>33</v>
      </c>
      <c r="D871" s="116">
        <v>43</v>
      </c>
      <c r="E871" s="117">
        <v>2925.7155186440959</v>
      </c>
      <c r="F871" s="116">
        <v>439</v>
      </c>
      <c r="G871" s="116">
        <v>0</v>
      </c>
      <c r="H871" s="117">
        <v>219061</v>
      </c>
      <c r="I871" s="117">
        <v>63900</v>
      </c>
      <c r="J871" s="117">
        <v>159461</v>
      </c>
      <c r="K871" s="116" t="s">
        <v>123</v>
      </c>
      <c r="L871" s="116" t="s">
        <v>123</v>
      </c>
      <c r="M871" s="120">
        <v>0.97555555555555551</v>
      </c>
      <c r="N871" s="126"/>
      <c r="O871" s="126"/>
      <c r="P871" s="112">
        <f>AVERAGE($F$5:F871)</f>
        <v>436.28604382929643</v>
      </c>
      <c r="Q871" s="112">
        <f>AVERAGE(G$5:G871)</f>
        <v>5.3056516724336797E-2</v>
      </c>
      <c r="R871" s="113">
        <f>AVERAGE(H$5:H871)</f>
        <v>217706.73587081893</v>
      </c>
      <c r="S871" s="113">
        <f>AVERAGE(I$5:I871)</f>
        <v>63655.079584775085</v>
      </c>
      <c r="T871" s="113">
        <f>AVERAGE(J$5:J871)</f>
        <v>158617.74625144174</v>
      </c>
      <c r="U871" s="118">
        <f>AVERAGE($M$5:M871)</f>
        <v>0.96952454184287939</v>
      </c>
      <c r="AH871" s="116">
        <v>867</v>
      </c>
      <c r="AI871" s="116">
        <v>502</v>
      </c>
      <c r="AJ871" s="116">
        <v>39</v>
      </c>
      <c r="AK871" s="116">
        <v>35</v>
      </c>
      <c r="AL871" s="117">
        <v>4701.4299274470513</v>
      </c>
      <c r="AM871" s="116">
        <v>447</v>
      </c>
      <c r="AN871" s="116">
        <v>0</v>
      </c>
      <c r="AO871" s="117">
        <v>267753</v>
      </c>
      <c r="AP871" s="117">
        <v>64700</v>
      </c>
      <c r="AQ871" s="117">
        <v>206553</v>
      </c>
      <c r="AR871" s="116" t="s">
        <v>123</v>
      </c>
      <c r="AS871" s="116" t="s">
        <v>123</v>
      </c>
      <c r="AT871" s="120">
        <v>0.99333333333333329</v>
      </c>
      <c r="AU871" s="126"/>
      <c r="AV871" s="126"/>
      <c r="AW871" s="112">
        <f>AVERAGE(AM$5:AM871)</f>
        <v>439.75547866205306</v>
      </c>
      <c r="AX871" s="112">
        <f>AVERAGE(AN$5:AN871)</f>
        <v>0.26066897347174162</v>
      </c>
      <c r="AY871" s="113">
        <f>AVERAGE(AO$5:AO871)</f>
        <v>263413.53171856981</v>
      </c>
      <c r="AZ871" s="113">
        <f>AVERAGE(AP$5:AP871)</f>
        <v>64131.688581314877</v>
      </c>
      <c r="BA871" s="113">
        <f>AVERAGE(AQ$5:AQ871)</f>
        <v>203356.58362168397</v>
      </c>
      <c r="BB871" s="118">
        <f>AVERAGE($AT$5:AT871)</f>
        <v>0.97723439702678594</v>
      </c>
      <c r="BC871" s="6"/>
      <c r="BD871" s="6"/>
      <c r="BE871" s="6"/>
      <c r="BF871" s="6"/>
      <c r="BG871" s="6"/>
    </row>
    <row r="872" spans="1:59" x14ac:dyDescent="0.25">
      <c r="A872" s="116">
        <v>868</v>
      </c>
      <c r="B872" s="116">
        <v>502</v>
      </c>
      <c r="C872" s="116">
        <v>46</v>
      </c>
      <c r="D872" s="116">
        <v>50</v>
      </c>
      <c r="E872" s="117">
        <v>4119.2486929363768</v>
      </c>
      <c r="F872" s="116">
        <v>432</v>
      </c>
      <c r="G872" s="116">
        <v>0</v>
      </c>
      <c r="H872" s="117">
        <v>215568</v>
      </c>
      <c r="I872" s="117">
        <v>63200</v>
      </c>
      <c r="J872" s="117">
        <v>157368</v>
      </c>
      <c r="K872" s="116" t="s">
        <v>123</v>
      </c>
      <c r="L872" s="116" t="s">
        <v>123</v>
      </c>
      <c r="M872" s="120">
        <v>0.96</v>
      </c>
      <c r="N872" s="126"/>
      <c r="O872" s="126"/>
      <c r="P872" s="112">
        <f>AVERAGE($F$5:F872)</f>
        <v>436.28110599078343</v>
      </c>
      <c r="Q872" s="112">
        <f>AVERAGE(G$5:G872)</f>
        <v>5.2995391705069124E-2</v>
      </c>
      <c r="R872" s="113">
        <f>AVERAGE(H$5:H872)</f>
        <v>217704.27188940093</v>
      </c>
      <c r="S872" s="113">
        <f>AVERAGE(I$5:I872)</f>
        <v>63654.55529953917</v>
      </c>
      <c r="T872" s="113">
        <f>AVERAGE(J$5:J872)</f>
        <v>158616.30645161291</v>
      </c>
      <c r="U872" s="118">
        <f>AVERAGE($M$5:M872)</f>
        <v>0.96951356886840601</v>
      </c>
      <c r="AH872" s="116">
        <v>868</v>
      </c>
      <c r="AI872" s="116">
        <v>428</v>
      </c>
      <c r="AJ872" s="116">
        <v>43</v>
      </c>
      <c r="AK872" s="116">
        <v>31</v>
      </c>
      <c r="AL872" s="117">
        <v>2874.7716678612765</v>
      </c>
      <c r="AM872" s="116">
        <v>440</v>
      </c>
      <c r="AN872" s="116">
        <v>0</v>
      </c>
      <c r="AO872" s="117">
        <v>263560</v>
      </c>
      <c r="AP872" s="117">
        <v>64000</v>
      </c>
      <c r="AQ872" s="117">
        <v>202660</v>
      </c>
      <c r="AR872" s="116" t="s">
        <v>123</v>
      </c>
      <c r="AS872" s="116" t="s">
        <v>123</v>
      </c>
      <c r="AT872" s="120">
        <v>0.97777777777777775</v>
      </c>
      <c r="AU872" s="126"/>
      <c r="AV872" s="126"/>
      <c r="AW872" s="112">
        <f>AVERAGE(AM$5:AM872)</f>
        <v>439.75576036866357</v>
      </c>
      <c r="AX872" s="112">
        <f>AVERAGE(AN$5:AN872)</f>
        <v>0.26036866359447003</v>
      </c>
      <c r="AY872" s="113">
        <f>AVERAGE(AO$5:AO872)</f>
        <v>263413.70046082948</v>
      </c>
      <c r="AZ872" s="113">
        <f>AVERAGE(AP$5:AP872)</f>
        <v>64131.536866359449</v>
      </c>
      <c r="BA872" s="113">
        <f>AVERAGE(AQ$5:AQ872)</f>
        <v>203355.78110599078</v>
      </c>
      <c r="BB872" s="118">
        <f>AVERAGE($AT$5:AT872)</f>
        <v>0.97723502304147603</v>
      </c>
      <c r="BC872" s="10"/>
      <c r="BD872" s="10"/>
      <c r="BE872" s="10"/>
      <c r="BF872" s="10"/>
      <c r="BG872" s="6"/>
    </row>
    <row r="873" spans="1:59" x14ac:dyDescent="0.25">
      <c r="A873" s="116">
        <v>869</v>
      </c>
      <c r="B873" s="116">
        <v>621</v>
      </c>
      <c r="C873" s="116">
        <v>22</v>
      </c>
      <c r="D873" s="116">
        <v>56</v>
      </c>
      <c r="E873" s="117">
        <v>4082.2313677510019</v>
      </c>
      <c r="F873" s="116">
        <v>426</v>
      </c>
      <c r="G873" s="116">
        <v>0</v>
      </c>
      <c r="H873" s="117">
        <v>212574</v>
      </c>
      <c r="I873" s="117">
        <v>62600</v>
      </c>
      <c r="J873" s="117">
        <v>155574</v>
      </c>
      <c r="K873" s="116" t="s">
        <v>123</v>
      </c>
      <c r="L873" s="116" t="s">
        <v>123</v>
      </c>
      <c r="M873" s="120">
        <v>0.94666666666666666</v>
      </c>
      <c r="N873" s="126"/>
      <c r="O873" s="126"/>
      <c r="P873" s="112">
        <f>AVERAGE($F$5:F873)</f>
        <v>436.26927502876867</v>
      </c>
      <c r="Q873" s="112">
        <f>AVERAGE(G$5:G873)</f>
        <v>5.2934407364787113E-2</v>
      </c>
      <c r="R873" s="113">
        <f>AVERAGE(H$5:H873)</f>
        <v>217698.36823935559</v>
      </c>
      <c r="S873" s="113">
        <f>AVERAGE(I$5:I873)</f>
        <v>63653.3417721519</v>
      </c>
      <c r="T873" s="113">
        <f>AVERAGE(J$5:J873)</f>
        <v>158612.80552359033</v>
      </c>
      <c r="U873" s="118">
        <f>AVERAGE($M$5:M873)</f>
        <v>0.96948727784170674</v>
      </c>
      <c r="AH873" s="116">
        <v>869</v>
      </c>
      <c r="AI873" s="116">
        <v>499</v>
      </c>
      <c r="AJ873" s="116">
        <v>50</v>
      </c>
      <c r="AK873" s="116">
        <v>45</v>
      </c>
      <c r="AL873" s="117">
        <v>4799.9622161641237</v>
      </c>
      <c r="AM873" s="116">
        <v>437</v>
      </c>
      <c r="AN873" s="116">
        <v>0</v>
      </c>
      <c r="AO873" s="117">
        <v>261763</v>
      </c>
      <c r="AP873" s="117">
        <v>63700</v>
      </c>
      <c r="AQ873" s="117">
        <v>202563</v>
      </c>
      <c r="AR873" s="116" t="s">
        <v>123</v>
      </c>
      <c r="AS873" s="116" t="s">
        <v>123</v>
      </c>
      <c r="AT873" s="120">
        <v>0.97111111111111115</v>
      </c>
      <c r="AU873" s="126"/>
      <c r="AV873" s="126"/>
      <c r="AW873" s="112">
        <f>AVERAGE(AM$5:AM873)</f>
        <v>439.7525891829689</v>
      </c>
      <c r="AX873" s="112">
        <f>AVERAGE(AN$5:AN873)</f>
        <v>0.26006904487917148</v>
      </c>
      <c r="AY873" s="113">
        <f>AVERAGE(AO$5:AO873)</f>
        <v>263411.80092059838</v>
      </c>
      <c r="AZ873" s="113">
        <f>AVERAGE(AP$5:AP873)</f>
        <v>64131.040276179519</v>
      </c>
      <c r="BA873" s="113">
        <f>AVERAGE(AQ$5:AQ873)</f>
        <v>203354.86881472956</v>
      </c>
      <c r="BB873" s="118">
        <f>AVERAGE($AT$5:AT873)</f>
        <v>0.97722797596215449</v>
      </c>
      <c r="BC873" s="6"/>
      <c r="BD873" s="6"/>
      <c r="BE873" s="6"/>
      <c r="BF873" s="6"/>
      <c r="BG873" s="10"/>
    </row>
    <row r="874" spans="1:59" x14ac:dyDescent="0.25">
      <c r="A874" s="116">
        <v>870</v>
      </c>
      <c r="B874" s="116">
        <v>575</v>
      </c>
      <c r="C874" s="116">
        <v>39</v>
      </c>
      <c r="D874" s="116">
        <v>44</v>
      </c>
      <c r="E874" s="117">
        <v>3256.5973064478803</v>
      </c>
      <c r="F874" s="116">
        <v>438</v>
      </c>
      <c r="G874" s="116">
        <v>0</v>
      </c>
      <c r="H874" s="117">
        <v>218562</v>
      </c>
      <c r="I874" s="117">
        <v>63800</v>
      </c>
      <c r="J874" s="117">
        <v>159162</v>
      </c>
      <c r="K874" s="116" t="s">
        <v>123</v>
      </c>
      <c r="L874" s="116" t="s">
        <v>123</v>
      </c>
      <c r="M874" s="120">
        <v>0.97333333333333338</v>
      </c>
      <c r="N874" s="126"/>
      <c r="O874" s="126"/>
      <c r="P874" s="112">
        <f>AVERAGE($F$5:F874)</f>
        <v>436.27126436781612</v>
      </c>
      <c r="Q874" s="112">
        <f>AVERAGE(G$5:G874)</f>
        <v>5.2873563218390804E-2</v>
      </c>
      <c r="R874" s="113">
        <f>AVERAGE(H$5:H874)</f>
        <v>217699.36091954022</v>
      </c>
      <c r="S874" s="113">
        <f>AVERAGE(I$5:I874)</f>
        <v>63653.510344827584</v>
      </c>
      <c r="T874" s="113">
        <f>AVERAGE(J$5:J874)</f>
        <v>158613.4367816092</v>
      </c>
      <c r="U874" s="118">
        <f>AVERAGE($M$5:M874)</f>
        <v>0.96949169859514539</v>
      </c>
      <c r="AH874" s="116">
        <v>870</v>
      </c>
      <c r="AI874" s="116">
        <v>543</v>
      </c>
      <c r="AJ874" s="116">
        <v>36</v>
      </c>
      <c r="AK874" s="116">
        <v>41</v>
      </c>
      <c r="AL874" s="117">
        <v>4583.3867713828758</v>
      </c>
      <c r="AM874" s="116">
        <v>441</v>
      </c>
      <c r="AN874" s="116">
        <v>0</v>
      </c>
      <c r="AO874" s="117">
        <v>264159</v>
      </c>
      <c r="AP874" s="117">
        <v>64100</v>
      </c>
      <c r="AQ874" s="117">
        <v>204159</v>
      </c>
      <c r="AR874" s="116" t="s">
        <v>123</v>
      </c>
      <c r="AS874" s="116" t="s">
        <v>123</v>
      </c>
      <c r="AT874" s="120">
        <v>0.98</v>
      </c>
      <c r="AU874" s="126"/>
      <c r="AV874" s="126"/>
      <c r="AW874" s="112">
        <f>AVERAGE(AM$5:AM874)</f>
        <v>439.75402298850577</v>
      </c>
      <c r="AX874" s="112">
        <f>AVERAGE(AN$5:AN874)</f>
        <v>0.25977011494252872</v>
      </c>
      <c r="AY874" s="113">
        <f>AVERAGE(AO$5:AO874)</f>
        <v>263412.65977011493</v>
      </c>
      <c r="AZ874" s="113">
        <f>AVERAGE(AP$5:AP874)</f>
        <v>64131.004597701147</v>
      </c>
      <c r="BA874" s="113">
        <f>AVERAGE(AQ$5:AQ874)</f>
        <v>203355.79310344829</v>
      </c>
      <c r="BB874" s="118">
        <f>AVERAGE($AT$5:AT874)</f>
        <v>0.97723116219668071</v>
      </c>
    </row>
    <row r="875" spans="1:59" x14ac:dyDescent="0.25">
      <c r="A875" s="116">
        <v>871</v>
      </c>
      <c r="B875" s="116">
        <v>572</v>
      </c>
      <c r="C875" s="116">
        <v>46</v>
      </c>
      <c r="D875" s="116">
        <v>43</v>
      </c>
      <c r="E875" s="117">
        <v>3214.8305122158145</v>
      </c>
      <c r="F875" s="116">
        <v>439</v>
      </c>
      <c r="G875" s="116">
        <v>0</v>
      </c>
      <c r="H875" s="117">
        <v>219061</v>
      </c>
      <c r="I875" s="117">
        <v>63900</v>
      </c>
      <c r="J875" s="117">
        <v>159461</v>
      </c>
      <c r="K875" s="116" t="s">
        <v>123</v>
      </c>
      <c r="L875" s="116" t="s">
        <v>123</v>
      </c>
      <c r="M875" s="120">
        <v>0.97555555555555551</v>
      </c>
      <c r="N875" s="126"/>
      <c r="O875" s="126"/>
      <c r="P875" s="112">
        <f>AVERAGE($F$5:F875)</f>
        <v>436.27439724454649</v>
      </c>
      <c r="Q875" s="112">
        <f>AVERAGE(G$5:G875)</f>
        <v>5.2812858783008038E-2</v>
      </c>
      <c r="R875" s="113">
        <f>AVERAGE(H$5:H875)</f>
        <v>217700.92422502869</v>
      </c>
      <c r="S875" s="113">
        <f>AVERAGE(I$5:I875)</f>
        <v>63653.793340987373</v>
      </c>
      <c r="T875" s="113">
        <f>AVERAGE(J$5:J875)</f>
        <v>158614.40987370838</v>
      </c>
      <c r="U875" s="118">
        <f>AVERAGE($M$5:M875)</f>
        <v>0.96949866054343514</v>
      </c>
      <c r="AH875" s="116">
        <v>871</v>
      </c>
      <c r="AI875" s="116">
        <v>545</v>
      </c>
      <c r="AJ875" s="116">
        <v>46</v>
      </c>
      <c r="AK875" s="116">
        <v>41</v>
      </c>
      <c r="AL875" s="117">
        <v>4872.2044945328507</v>
      </c>
      <c r="AM875" s="116">
        <v>441</v>
      </c>
      <c r="AN875" s="116">
        <v>0</v>
      </c>
      <c r="AO875" s="117">
        <v>264159</v>
      </c>
      <c r="AP875" s="117">
        <v>64100</v>
      </c>
      <c r="AQ875" s="117">
        <v>204159</v>
      </c>
      <c r="AR875" s="116" t="s">
        <v>123</v>
      </c>
      <c r="AS875" s="116" t="s">
        <v>123</v>
      </c>
      <c r="AT875" s="120">
        <v>0.98</v>
      </c>
      <c r="AU875" s="126"/>
      <c r="AV875" s="126"/>
      <c r="AW875" s="112">
        <f>AVERAGE(AM$5:AM875)</f>
        <v>439.75545350172217</v>
      </c>
      <c r="AX875" s="112">
        <f>AVERAGE(AN$5:AN875)</f>
        <v>0.25947187141216993</v>
      </c>
      <c r="AY875" s="113">
        <f>AVERAGE(AO$5:AO875)</f>
        <v>263413.51664753159</v>
      </c>
      <c r="AZ875" s="113">
        <f>AVERAGE(AP$5:AP875)</f>
        <v>64130.969001148107</v>
      </c>
      <c r="BA875" s="113">
        <f>AVERAGE(AQ$5:AQ875)</f>
        <v>203356.71526980482</v>
      </c>
      <c r="BB875" s="118">
        <f>AVERAGE($AT$5:AT875)</f>
        <v>0.97723434111493945</v>
      </c>
      <c r="BC875" s="6"/>
      <c r="BD875" s="6"/>
      <c r="BE875" s="6"/>
      <c r="BF875" s="6"/>
      <c r="BG875" s="6"/>
    </row>
    <row r="876" spans="1:59" x14ac:dyDescent="0.25">
      <c r="A876" s="116">
        <v>872</v>
      </c>
      <c r="B876" s="116">
        <v>594</v>
      </c>
      <c r="C876" s="116">
        <v>29</v>
      </c>
      <c r="D876" s="116">
        <v>45</v>
      </c>
      <c r="E876" s="117">
        <v>2705.0324742111047</v>
      </c>
      <c r="F876" s="116">
        <v>437</v>
      </c>
      <c r="G876" s="116">
        <v>0</v>
      </c>
      <c r="H876" s="117">
        <v>218063</v>
      </c>
      <c r="I876" s="117">
        <v>63700</v>
      </c>
      <c r="J876" s="117">
        <v>158863</v>
      </c>
      <c r="K876" s="116" t="s">
        <v>123</v>
      </c>
      <c r="L876" s="116" t="s">
        <v>123</v>
      </c>
      <c r="M876" s="120">
        <v>0.97111111111111115</v>
      </c>
      <c r="N876" s="126"/>
      <c r="O876" s="126"/>
      <c r="P876" s="112">
        <f>AVERAGE($F$5:F876)</f>
        <v>436.27522935779814</v>
      </c>
      <c r="Q876" s="112">
        <f>AVERAGE(G$5:G876)</f>
        <v>5.2752293577981654E-2</v>
      </c>
      <c r="R876" s="113">
        <f>AVERAGE(H$5:H876)</f>
        <v>217701.33944954129</v>
      </c>
      <c r="S876" s="113">
        <f>AVERAGE(I$5:I876)</f>
        <v>63653.846330275228</v>
      </c>
      <c r="T876" s="113">
        <f>AVERAGE(J$5:J876)</f>
        <v>158614.69495412844</v>
      </c>
      <c r="U876" s="118">
        <f>AVERAGE($M$5:M876)</f>
        <v>0.96950050968399437</v>
      </c>
      <c r="AH876" s="116">
        <v>872</v>
      </c>
      <c r="AI876" s="116">
        <v>501</v>
      </c>
      <c r="AJ876" s="116">
        <v>42</v>
      </c>
      <c r="AK876" s="116">
        <v>38</v>
      </c>
      <c r="AL876" s="117">
        <v>4447.2083803242549</v>
      </c>
      <c r="AM876" s="116">
        <v>444</v>
      </c>
      <c r="AN876" s="116">
        <v>0</v>
      </c>
      <c r="AO876" s="117">
        <v>265956</v>
      </c>
      <c r="AP876" s="117">
        <v>64400</v>
      </c>
      <c r="AQ876" s="117">
        <v>205356</v>
      </c>
      <c r="AR876" s="116" t="s">
        <v>123</v>
      </c>
      <c r="AS876" s="116" t="s">
        <v>123</v>
      </c>
      <c r="AT876" s="120">
        <v>0.98666666666666669</v>
      </c>
      <c r="AU876" s="126"/>
      <c r="AV876" s="126"/>
      <c r="AW876" s="112">
        <f>AVERAGE(AM$5:AM876)</f>
        <v>439.76032110091745</v>
      </c>
      <c r="AX876" s="112">
        <f>AVERAGE(AN$5:AN876)</f>
        <v>0.25917431192660551</v>
      </c>
      <c r="AY876" s="113">
        <f>AVERAGE(AO$5:AO876)</f>
        <v>263416.43233944953</v>
      </c>
      <c r="AZ876" s="113">
        <f>AVERAGE(AP$5:AP876)</f>
        <v>64131.277522935779</v>
      </c>
      <c r="BA876" s="113">
        <f>AVERAGE(AQ$5:AQ876)</f>
        <v>203359.00802752294</v>
      </c>
      <c r="BB876" s="118">
        <f>AVERAGE($AT$5:AT876)</f>
        <v>0.97724515800204004</v>
      </c>
      <c r="BC876" s="10"/>
      <c r="BD876" s="10"/>
      <c r="BE876" s="10"/>
      <c r="BF876" s="10"/>
      <c r="BG876" s="6"/>
    </row>
    <row r="877" spans="1:59" x14ac:dyDescent="0.25">
      <c r="A877" s="116">
        <v>873</v>
      </c>
      <c r="B877" s="116">
        <v>546</v>
      </c>
      <c r="C877" s="116">
        <v>50</v>
      </c>
      <c r="D877" s="116">
        <v>31</v>
      </c>
      <c r="E877" s="117">
        <v>4118.5451122971126</v>
      </c>
      <c r="F877" s="116">
        <v>450</v>
      </c>
      <c r="G877" s="116">
        <v>1</v>
      </c>
      <c r="H877" s="117">
        <v>224550</v>
      </c>
      <c r="I877" s="117">
        <v>65499</v>
      </c>
      <c r="J877" s="117">
        <v>162151</v>
      </c>
      <c r="K877" s="116" t="s">
        <v>124</v>
      </c>
      <c r="L877" s="116" t="s">
        <v>124</v>
      </c>
      <c r="M877" s="120">
        <v>1</v>
      </c>
      <c r="N877" s="126"/>
      <c r="O877" s="126"/>
      <c r="P877" s="112">
        <f>AVERAGE($F$5:F877)</f>
        <v>436.29095074455898</v>
      </c>
      <c r="Q877" s="112">
        <f>AVERAGE(G$5:G877)</f>
        <v>5.3837342497136315E-2</v>
      </c>
      <c r="R877" s="113">
        <f>AVERAGE(H$5:H877)</f>
        <v>217709.18442153494</v>
      </c>
      <c r="S877" s="113">
        <f>AVERAGE(I$5:I877)</f>
        <v>63655.959908361969</v>
      </c>
      <c r="T877" s="113">
        <f>AVERAGE(J$5:J877)</f>
        <v>158618.74570446735</v>
      </c>
      <c r="U877" s="118">
        <f>AVERAGE($M$5:M877)</f>
        <v>0.96953544609901843</v>
      </c>
      <c r="AH877" s="116">
        <v>873</v>
      </c>
      <c r="AI877" s="116">
        <v>510</v>
      </c>
      <c r="AJ877" s="116">
        <v>32</v>
      </c>
      <c r="AK877" s="116">
        <v>45</v>
      </c>
      <c r="AL877" s="117">
        <v>2584.4328315084431</v>
      </c>
      <c r="AM877" s="116">
        <v>437</v>
      </c>
      <c r="AN877" s="116">
        <v>0</v>
      </c>
      <c r="AO877" s="117">
        <v>261763</v>
      </c>
      <c r="AP877" s="117">
        <v>63700</v>
      </c>
      <c r="AQ877" s="117">
        <v>202563</v>
      </c>
      <c r="AR877" s="116" t="s">
        <v>123</v>
      </c>
      <c r="AS877" s="116" t="s">
        <v>123</v>
      </c>
      <c r="AT877" s="120">
        <v>0.97111111111111115</v>
      </c>
      <c r="AU877" s="126"/>
      <c r="AV877" s="126"/>
      <c r="AW877" s="112">
        <f>AVERAGE(AM$5:AM877)</f>
        <v>439.75715922107673</v>
      </c>
      <c r="AX877" s="112">
        <f>AVERAGE(AN$5:AN877)</f>
        <v>0.25887743413516612</v>
      </c>
      <c r="AY877" s="113">
        <f>AVERAGE(AO$5:AO877)</f>
        <v>263414.53837342496</v>
      </c>
      <c r="AZ877" s="113">
        <f>AVERAGE(AP$5:AP877)</f>
        <v>64130.783505154643</v>
      </c>
      <c r="BA877" s="113">
        <f>AVERAGE(AQ$5:AQ877)</f>
        <v>203358.09621993126</v>
      </c>
      <c r="BB877" s="118">
        <f>AVERAGE($AT$5:AT877)</f>
        <v>0.97723813160239414</v>
      </c>
      <c r="BC877" s="6"/>
      <c r="BD877" s="6"/>
      <c r="BE877" s="6"/>
      <c r="BF877" s="6"/>
      <c r="BG877" s="10"/>
    </row>
    <row r="878" spans="1:59" x14ac:dyDescent="0.25">
      <c r="A878" s="116">
        <v>874</v>
      </c>
      <c r="B878" s="116">
        <v>553</v>
      </c>
      <c r="C878" s="116">
        <v>28</v>
      </c>
      <c r="D878" s="116">
        <v>49</v>
      </c>
      <c r="E878" s="117">
        <v>3570.2447892751429</v>
      </c>
      <c r="F878" s="116">
        <v>433</v>
      </c>
      <c r="G878" s="116">
        <v>0</v>
      </c>
      <c r="H878" s="117">
        <v>216067</v>
      </c>
      <c r="I878" s="117">
        <v>63300</v>
      </c>
      <c r="J878" s="117">
        <v>157667</v>
      </c>
      <c r="K878" s="116" t="s">
        <v>123</v>
      </c>
      <c r="L878" s="116" t="s">
        <v>123</v>
      </c>
      <c r="M878" s="120">
        <v>0.9622222222222222</v>
      </c>
      <c r="N878" s="126"/>
      <c r="O878" s="126"/>
      <c r="P878" s="112">
        <f>AVERAGE($F$5:F878)</f>
        <v>436.28718535469108</v>
      </c>
      <c r="Q878" s="112">
        <f>AVERAGE(G$5:G878)</f>
        <v>5.3775743707093822E-2</v>
      </c>
      <c r="R878" s="113">
        <f>AVERAGE(H$5:H878)</f>
        <v>217707.30549199085</v>
      </c>
      <c r="S878" s="113">
        <f>AVERAGE(I$5:I878)</f>
        <v>63655.552631578947</v>
      </c>
      <c r="T878" s="113">
        <f>AVERAGE(J$5:J878)</f>
        <v>158617.65675057209</v>
      </c>
      <c r="U878" s="118">
        <f>AVERAGE($M$5:M878)</f>
        <v>0.96952707856597864</v>
      </c>
      <c r="AH878" s="116">
        <v>874</v>
      </c>
      <c r="AI878" s="116">
        <v>582</v>
      </c>
      <c r="AJ878" s="116">
        <v>43</v>
      </c>
      <c r="AK878" s="116">
        <v>42</v>
      </c>
      <c r="AL878" s="117">
        <v>4705.3522171611639</v>
      </c>
      <c r="AM878" s="116">
        <v>440</v>
      </c>
      <c r="AN878" s="116">
        <v>0</v>
      </c>
      <c r="AO878" s="117">
        <v>263560</v>
      </c>
      <c r="AP878" s="117">
        <v>64000</v>
      </c>
      <c r="AQ878" s="117">
        <v>203760</v>
      </c>
      <c r="AR878" s="116" t="s">
        <v>123</v>
      </c>
      <c r="AS878" s="116" t="s">
        <v>123</v>
      </c>
      <c r="AT878" s="120">
        <v>0.97777777777777775</v>
      </c>
      <c r="AU878" s="126"/>
      <c r="AV878" s="126"/>
      <c r="AW878" s="112">
        <f>AVERAGE(AM$5:AM878)</f>
        <v>439.75743707093824</v>
      </c>
      <c r="AX878" s="112">
        <f>AVERAGE(AN$5:AN878)</f>
        <v>0.2585812356979405</v>
      </c>
      <c r="AY878" s="113">
        <f>AVERAGE(AO$5:AO878)</f>
        <v>263414.70480549202</v>
      </c>
      <c r="AZ878" s="113">
        <f>AVERAGE(AP$5:AP878)</f>
        <v>64130.633867276891</v>
      </c>
      <c r="BA878" s="113">
        <f>AVERAGE(AQ$5:AQ878)</f>
        <v>203358.55606407323</v>
      </c>
      <c r="BB878" s="118">
        <f>AVERAGE($AT$5:AT878)</f>
        <v>0.97723874904653074</v>
      </c>
    </row>
    <row r="879" spans="1:59" x14ac:dyDescent="0.25">
      <c r="A879" s="116">
        <v>875</v>
      </c>
      <c r="B879" s="116">
        <v>586</v>
      </c>
      <c r="C879" s="116">
        <v>42</v>
      </c>
      <c r="D879" s="116">
        <v>64</v>
      </c>
      <c r="E879" s="117">
        <v>2068.6330839088105</v>
      </c>
      <c r="F879" s="116">
        <v>418</v>
      </c>
      <c r="G879" s="116">
        <v>0</v>
      </c>
      <c r="H879" s="117">
        <v>208582</v>
      </c>
      <c r="I879" s="117">
        <v>61800</v>
      </c>
      <c r="J879" s="117">
        <v>153182</v>
      </c>
      <c r="K879" s="116" t="s">
        <v>123</v>
      </c>
      <c r="L879" s="116" t="s">
        <v>123</v>
      </c>
      <c r="M879" s="120">
        <v>0.92888888888888888</v>
      </c>
      <c r="N879" s="126"/>
      <c r="O879" s="126"/>
      <c r="P879" s="112">
        <f>AVERAGE($F$5:F879)</f>
        <v>436.26628571428569</v>
      </c>
      <c r="Q879" s="112">
        <f>AVERAGE(G$5:G879)</f>
        <v>5.3714285714285714E-2</v>
      </c>
      <c r="R879" s="113">
        <f>AVERAGE(H$5:H879)</f>
        <v>217696.87657142858</v>
      </c>
      <c r="S879" s="113">
        <f>AVERAGE(I$5:I879)</f>
        <v>63653.432000000001</v>
      </c>
      <c r="T879" s="113">
        <f>AVERAGE(J$5:J879)</f>
        <v>158611.44457142858</v>
      </c>
      <c r="U879" s="118">
        <f>AVERAGE($M$5:M879)</f>
        <v>0.96948063492063341</v>
      </c>
      <c r="AH879" s="116">
        <v>875</v>
      </c>
      <c r="AI879" s="116">
        <v>447</v>
      </c>
      <c r="AJ879" s="116">
        <v>35</v>
      </c>
      <c r="AK879" s="116">
        <v>41</v>
      </c>
      <c r="AL879" s="117">
        <v>2309.7094934494899</v>
      </c>
      <c r="AM879" s="116">
        <v>441</v>
      </c>
      <c r="AN879" s="116">
        <v>0</v>
      </c>
      <c r="AO879" s="117">
        <v>264159</v>
      </c>
      <c r="AP879" s="117">
        <v>64100</v>
      </c>
      <c r="AQ879" s="117">
        <v>204159</v>
      </c>
      <c r="AR879" s="116" t="s">
        <v>123</v>
      </c>
      <c r="AS879" s="116" t="s">
        <v>123</v>
      </c>
      <c r="AT879" s="120">
        <v>0.98</v>
      </c>
      <c r="AU879" s="126"/>
      <c r="AV879" s="126"/>
      <c r="AW879" s="112">
        <f>AVERAGE(AM$5:AM879)</f>
        <v>439.75885714285715</v>
      </c>
      <c r="AX879" s="112">
        <f>AVERAGE(AN$5:AN879)</f>
        <v>0.25828571428571429</v>
      </c>
      <c r="AY879" s="113">
        <f>AVERAGE(AO$5:AO879)</f>
        <v>263415.55542857142</v>
      </c>
      <c r="AZ879" s="113">
        <f>AVERAGE(AP$5:AP879)</f>
        <v>64130.598857142861</v>
      </c>
      <c r="BA879" s="113">
        <f>AVERAGE(AQ$5:AQ879)</f>
        <v>203359.47085714285</v>
      </c>
      <c r="BB879" s="118">
        <f>AVERAGE($AT$5:AT879)</f>
        <v>0.97724190476190609</v>
      </c>
      <c r="BC879" s="6"/>
      <c r="BD879" s="6"/>
      <c r="BE879" s="6"/>
      <c r="BF879" s="6"/>
      <c r="BG879" s="6"/>
    </row>
    <row r="880" spans="1:59" x14ac:dyDescent="0.25">
      <c r="A880" s="116">
        <v>876</v>
      </c>
      <c r="B880" s="116">
        <v>584</v>
      </c>
      <c r="C880" s="116">
        <v>47</v>
      </c>
      <c r="D880" s="116">
        <v>48</v>
      </c>
      <c r="E880" s="117">
        <v>3497.4034436672532</v>
      </c>
      <c r="F880" s="116">
        <v>434</v>
      </c>
      <c r="G880" s="116">
        <v>0</v>
      </c>
      <c r="H880" s="117">
        <v>216566</v>
      </c>
      <c r="I880" s="117">
        <v>63400</v>
      </c>
      <c r="J880" s="117">
        <v>157966</v>
      </c>
      <c r="K880" s="116" t="s">
        <v>123</v>
      </c>
      <c r="L880" s="116" t="s">
        <v>123</v>
      </c>
      <c r="M880" s="120">
        <v>0.96444444444444444</v>
      </c>
      <c r="N880" s="126"/>
      <c r="O880" s="126"/>
      <c r="P880" s="112">
        <f>AVERAGE($F$5:F880)</f>
        <v>436.26369863013701</v>
      </c>
      <c r="Q880" s="112">
        <f>AVERAGE(G$5:G880)</f>
        <v>5.3652968036529677E-2</v>
      </c>
      <c r="R880" s="113">
        <f>AVERAGE(H$5:H880)</f>
        <v>217695.58561643836</v>
      </c>
      <c r="S880" s="113">
        <f>AVERAGE(I$5:I880)</f>
        <v>63653.142694063929</v>
      </c>
      <c r="T880" s="113">
        <f>AVERAGE(J$5:J880)</f>
        <v>158610.70776255708</v>
      </c>
      <c r="U880" s="118">
        <f>AVERAGE($M$5:M880)</f>
        <v>0.96947488584474728</v>
      </c>
      <c r="AH880" s="116">
        <v>876</v>
      </c>
      <c r="AI880" s="116">
        <v>451</v>
      </c>
      <c r="AJ880" s="116">
        <v>39</v>
      </c>
      <c r="AK880" s="116">
        <v>34</v>
      </c>
      <c r="AL880" s="117">
        <v>2586.1731903167133</v>
      </c>
      <c r="AM880" s="116">
        <v>448</v>
      </c>
      <c r="AN880" s="116">
        <v>0</v>
      </c>
      <c r="AO880" s="117">
        <v>268352</v>
      </c>
      <c r="AP880" s="117">
        <v>64800</v>
      </c>
      <c r="AQ880" s="117">
        <v>206952</v>
      </c>
      <c r="AR880" s="116" t="s">
        <v>123</v>
      </c>
      <c r="AS880" s="116" t="s">
        <v>123</v>
      </c>
      <c r="AT880" s="120">
        <v>0.99555555555555553</v>
      </c>
      <c r="AU880" s="126"/>
      <c r="AV880" s="126"/>
      <c r="AW880" s="112">
        <f>AVERAGE(AM$5:AM880)</f>
        <v>439.76826484018267</v>
      </c>
      <c r="AX880" s="112">
        <f>AVERAGE(AN$5:AN880)</f>
        <v>0.25799086757990869</v>
      </c>
      <c r="AY880" s="113">
        <f>AVERAGE(AO$5:AO880)</f>
        <v>263421.19063926942</v>
      </c>
      <c r="AZ880" s="113">
        <f>AVERAGE(AP$5:AP880)</f>
        <v>64131.363013698632</v>
      </c>
      <c r="BA880" s="113">
        <f>AVERAGE(AQ$5:AQ880)</f>
        <v>203363.57191780821</v>
      </c>
      <c r="BB880" s="118">
        <f>AVERAGE($AT$5:AT880)</f>
        <v>0.97726281075596277</v>
      </c>
      <c r="BC880" s="10"/>
      <c r="BD880" s="10"/>
      <c r="BE880" s="10"/>
      <c r="BF880" s="10"/>
      <c r="BG880" s="6"/>
    </row>
    <row r="881" spans="1:59" x14ac:dyDescent="0.25">
      <c r="A881" s="116">
        <v>877</v>
      </c>
      <c r="B881" s="116">
        <v>577</v>
      </c>
      <c r="C881" s="116">
        <v>37</v>
      </c>
      <c r="D881" s="116">
        <v>42</v>
      </c>
      <c r="E881" s="117">
        <v>4753.6667472265071</v>
      </c>
      <c r="F881" s="116">
        <v>440</v>
      </c>
      <c r="G881" s="116">
        <v>0</v>
      </c>
      <c r="H881" s="117">
        <v>219560</v>
      </c>
      <c r="I881" s="117">
        <v>64000</v>
      </c>
      <c r="J881" s="117">
        <v>159760</v>
      </c>
      <c r="K881" s="116" t="s">
        <v>123</v>
      </c>
      <c r="L881" s="116" t="s">
        <v>123</v>
      </c>
      <c r="M881" s="120">
        <v>0.97777777777777775</v>
      </c>
      <c r="N881" s="126"/>
      <c r="O881" s="126"/>
      <c r="P881" s="112">
        <f>AVERAGE($F$5:F881)</f>
        <v>436.26795895096922</v>
      </c>
      <c r="Q881" s="112">
        <f>AVERAGE(G$5:G881)</f>
        <v>5.3591790193842644E-2</v>
      </c>
      <c r="R881" s="113">
        <f>AVERAGE(H$5:H881)</f>
        <v>217697.71151653363</v>
      </c>
      <c r="S881" s="113">
        <f>AVERAGE(I$5:I881)</f>
        <v>63653.53819840365</v>
      </c>
      <c r="T881" s="113">
        <f>AVERAGE(J$5:J881)</f>
        <v>158612.01824401369</v>
      </c>
      <c r="U881" s="118">
        <f>AVERAGE($M$5:M881)</f>
        <v>0.96948435322437443</v>
      </c>
      <c r="AH881" s="116">
        <v>877</v>
      </c>
      <c r="AI881" s="116">
        <v>565</v>
      </c>
      <c r="AJ881" s="116">
        <v>40</v>
      </c>
      <c r="AK881" s="116">
        <v>48</v>
      </c>
      <c r="AL881" s="117">
        <v>3322.1075030849047</v>
      </c>
      <c r="AM881" s="116">
        <v>434</v>
      </c>
      <c r="AN881" s="116">
        <v>0</v>
      </c>
      <c r="AO881" s="117">
        <v>259966</v>
      </c>
      <c r="AP881" s="117">
        <v>63400</v>
      </c>
      <c r="AQ881" s="117">
        <v>201366</v>
      </c>
      <c r="AR881" s="116" t="s">
        <v>123</v>
      </c>
      <c r="AS881" s="116" t="s">
        <v>123</v>
      </c>
      <c r="AT881" s="120">
        <v>0.96444444444444444</v>
      </c>
      <c r="AU881" s="126"/>
      <c r="AV881" s="126"/>
      <c r="AW881" s="112">
        <f>AVERAGE(AM$5:AM881)</f>
        <v>439.76168757126567</v>
      </c>
      <c r="AX881" s="112">
        <f>AVERAGE(AN$5:AN881)</f>
        <v>0.25769669327251993</v>
      </c>
      <c r="AY881" s="113">
        <f>AVERAGE(AO$5:AO881)</f>
        <v>263417.25085518812</v>
      </c>
      <c r="AZ881" s="113">
        <f>AVERAGE(AP$5:AP881)</f>
        <v>64130.529076396808</v>
      </c>
      <c r="BA881" s="113">
        <f>AVERAGE(AQ$5:AQ881)</f>
        <v>203361.29418472064</v>
      </c>
      <c r="BB881" s="118">
        <f>AVERAGE($AT$5:AT881)</f>
        <v>0.97724819460281398</v>
      </c>
      <c r="BC881" s="6"/>
      <c r="BD881" s="6"/>
      <c r="BE881" s="6"/>
      <c r="BF881" s="6"/>
      <c r="BG881" s="10"/>
    </row>
    <row r="882" spans="1:59" x14ac:dyDescent="0.25">
      <c r="A882" s="116">
        <v>878</v>
      </c>
      <c r="B882" s="116">
        <v>617</v>
      </c>
      <c r="C882" s="116">
        <v>32</v>
      </c>
      <c r="D882" s="116">
        <v>44</v>
      </c>
      <c r="E882" s="117">
        <v>2339.6000773368851</v>
      </c>
      <c r="F882" s="116">
        <v>438</v>
      </c>
      <c r="G882" s="116">
        <v>0</v>
      </c>
      <c r="H882" s="117">
        <v>218562</v>
      </c>
      <c r="I882" s="117">
        <v>63800</v>
      </c>
      <c r="J882" s="117">
        <v>159162</v>
      </c>
      <c r="K882" s="116" t="s">
        <v>123</v>
      </c>
      <c r="L882" s="116" t="s">
        <v>123</v>
      </c>
      <c r="M882" s="120">
        <v>0.97333333333333338</v>
      </c>
      <c r="N882" s="126"/>
      <c r="O882" s="126"/>
      <c r="P882" s="112">
        <f>AVERAGE($F$5:F882)</f>
        <v>436.26993166287014</v>
      </c>
      <c r="Q882" s="112">
        <f>AVERAGE(G$5:G882)</f>
        <v>5.3530751708428248E-2</v>
      </c>
      <c r="R882" s="113">
        <f>AVERAGE(H$5:H882)</f>
        <v>217698.6958997722</v>
      </c>
      <c r="S882" s="113">
        <f>AVERAGE(I$5:I882)</f>
        <v>63653.705011389524</v>
      </c>
      <c r="T882" s="113">
        <f>AVERAGE(J$5:J882)</f>
        <v>158612.64464692483</v>
      </c>
      <c r="U882" s="118">
        <f>AVERAGE($M$5:M882)</f>
        <v>0.96948873702859883</v>
      </c>
      <c r="AH882" s="116">
        <v>878</v>
      </c>
      <c r="AI882" s="116">
        <v>483</v>
      </c>
      <c r="AJ882" s="116">
        <v>50</v>
      </c>
      <c r="AK882" s="116">
        <v>43</v>
      </c>
      <c r="AL882" s="117">
        <v>2520.1044762599877</v>
      </c>
      <c r="AM882" s="116">
        <v>439</v>
      </c>
      <c r="AN882" s="116">
        <v>0</v>
      </c>
      <c r="AO882" s="117">
        <v>262961</v>
      </c>
      <c r="AP882" s="117">
        <v>63900</v>
      </c>
      <c r="AQ882" s="117">
        <v>203361</v>
      </c>
      <c r="AR882" s="116" t="s">
        <v>123</v>
      </c>
      <c r="AS882" s="116" t="s">
        <v>123</v>
      </c>
      <c r="AT882" s="120">
        <v>0.97555555555555551</v>
      </c>
      <c r="AU882" s="126"/>
      <c r="AV882" s="126"/>
      <c r="AW882" s="112">
        <f>AVERAGE(AM$5:AM882)</f>
        <v>439.76082004555809</v>
      </c>
      <c r="AX882" s="112">
        <f>AVERAGE(AN$5:AN882)</f>
        <v>0.25740318906605925</v>
      </c>
      <c r="AY882" s="113">
        <f>AVERAGE(AO$5:AO882)</f>
        <v>263416.73120728927</v>
      </c>
      <c r="AZ882" s="113">
        <f>AVERAGE(AP$5:AP882)</f>
        <v>64130.266514806375</v>
      </c>
      <c r="BA882" s="113">
        <f>AVERAGE(AQ$5:AQ882)</f>
        <v>203361.29384965831</v>
      </c>
      <c r="BB882" s="118">
        <f>AVERAGE($AT$5:AT882)</f>
        <v>0.97724626676790816</v>
      </c>
    </row>
    <row r="883" spans="1:59" x14ac:dyDescent="0.25">
      <c r="A883" s="116">
        <v>879</v>
      </c>
      <c r="B883" s="116">
        <v>559</v>
      </c>
      <c r="C883" s="116">
        <v>33</v>
      </c>
      <c r="D883" s="116">
        <v>50</v>
      </c>
      <c r="E883" s="117">
        <v>2073.6577760265491</v>
      </c>
      <c r="F883" s="116">
        <v>432</v>
      </c>
      <c r="G883" s="116">
        <v>0</v>
      </c>
      <c r="H883" s="117">
        <v>215568</v>
      </c>
      <c r="I883" s="117">
        <v>63200</v>
      </c>
      <c r="J883" s="117">
        <v>157368</v>
      </c>
      <c r="K883" s="116" t="s">
        <v>123</v>
      </c>
      <c r="L883" s="116" t="s">
        <v>123</v>
      </c>
      <c r="M883" s="120">
        <v>0.96</v>
      </c>
      <c r="N883" s="126"/>
      <c r="O883" s="126"/>
      <c r="P883" s="112">
        <f>AVERAGE($F$5:F883)</f>
        <v>436.26507394766782</v>
      </c>
      <c r="Q883" s="112">
        <f>AVERAGE(G$5:G883)</f>
        <v>5.3469852104664393E-2</v>
      </c>
      <c r="R883" s="113">
        <f>AVERAGE(H$5:H883)</f>
        <v>217696.27189988623</v>
      </c>
      <c r="S883" s="113">
        <f>AVERAGE(I$5:I883)</f>
        <v>63653.18885096701</v>
      </c>
      <c r="T883" s="113">
        <f>AVERAGE(J$5:J883)</f>
        <v>158611.22866894197</v>
      </c>
      <c r="U883" s="118">
        <f>AVERAGE($M$5:M883)</f>
        <v>0.96947794210592697</v>
      </c>
      <c r="AH883" s="116">
        <v>879</v>
      </c>
      <c r="AI883" s="116">
        <v>616</v>
      </c>
      <c r="AJ883" s="116">
        <v>37</v>
      </c>
      <c r="AK883" s="116">
        <v>54</v>
      </c>
      <c r="AL883" s="117">
        <v>2093.8125560013968</v>
      </c>
      <c r="AM883" s="116">
        <v>428</v>
      </c>
      <c r="AN883" s="116">
        <v>0</v>
      </c>
      <c r="AO883" s="117">
        <v>256372</v>
      </c>
      <c r="AP883" s="117">
        <v>62800</v>
      </c>
      <c r="AQ883" s="117">
        <v>198972</v>
      </c>
      <c r="AR883" s="116" t="s">
        <v>123</v>
      </c>
      <c r="AS883" s="116" t="s">
        <v>123</v>
      </c>
      <c r="AT883" s="120">
        <v>0.95111111111111113</v>
      </c>
      <c r="AU883" s="126"/>
      <c r="AV883" s="126"/>
      <c r="AW883" s="112">
        <f>AVERAGE(AM$5:AM883)</f>
        <v>439.74744027303757</v>
      </c>
      <c r="AX883" s="112">
        <f>AVERAGE(AN$5:AN883)</f>
        <v>0.25711035267349258</v>
      </c>
      <c r="AY883" s="113">
        <f>AVERAGE(AO$5:AO883)</f>
        <v>263408.71672354947</v>
      </c>
      <c r="AZ883" s="113">
        <f>AVERAGE(AP$5:AP883)</f>
        <v>64128.753128555174</v>
      </c>
      <c r="BA883" s="113">
        <f>AVERAGE(AQ$5:AQ883)</f>
        <v>203356.30034129694</v>
      </c>
      <c r="BB883" s="118">
        <f>AVERAGE($AT$5:AT883)</f>
        <v>0.97721653394008479</v>
      </c>
      <c r="BC883" s="6"/>
      <c r="BD883" s="6"/>
      <c r="BE883" s="6"/>
      <c r="BF883" s="6"/>
      <c r="BG883" s="6"/>
    </row>
    <row r="884" spans="1:59" x14ac:dyDescent="0.25">
      <c r="A884" s="116">
        <v>880</v>
      </c>
      <c r="B884" s="116">
        <v>636</v>
      </c>
      <c r="C884" s="116">
        <v>46</v>
      </c>
      <c r="D884" s="116">
        <v>49</v>
      </c>
      <c r="E884" s="117">
        <v>4832.376238010258</v>
      </c>
      <c r="F884" s="116">
        <v>433</v>
      </c>
      <c r="G884" s="116">
        <v>0</v>
      </c>
      <c r="H884" s="117">
        <v>216067</v>
      </c>
      <c r="I884" s="117">
        <v>63300</v>
      </c>
      <c r="J884" s="117">
        <v>157667</v>
      </c>
      <c r="K884" s="116" t="s">
        <v>123</v>
      </c>
      <c r="L884" s="116" t="s">
        <v>123</v>
      </c>
      <c r="M884" s="120">
        <v>0.9622222222222222</v>
      </c>
      <c r="N884" s="126"/>
      <c r="O884" s="126"/>
      <c r="P884" s="112">
        <f>AVERAGE($F$5:F884)</f>
        <v>436.26136363636363</v>
      </c>
      <c r="Q884" s="112">
        <f>AVERAGE(G$5:G884)</f>
        <v>5.3409090909090906E-2</v>
      </c>
      <c r="R884" s="113">
        <f>AVERAGE(H$5:H884)</f>
        <v>217694.42045454544</v>
      </c>
      <c r="S884" s="113">
        <f>AVERAGE(I$5:I884)</f>
        <v>63652.787499999999</v>
      </c>
      <c r="T884" s="113">
        <f>AVERAGE(J$5:J884)</f>
        <v>158610.15568181817</v>
      </c>
      <c r="U884" s="118">
        <f>AVERAGE($M$5:M884)</f>
        <v>0.96946969696969543</v>
      </c>
      <c r="AH884" s="116">
        <v>880</v>
      </c>
      <c r="AI884" s="116">
        <v>490</v>
      </c>
      <c r="AJ884" s="116">
        <v>42</v>
      </c>
      <c r="AK884" s="116">
        <v>45</v>
      </c>
      <c r="AL884" s="117">
        <v>4089.3634466480403</v>
      </c>
      <c r="AM884" s="116">
        <v>437</v>
      </c>
      <c r="AN884" s="116">
        <v>0</v>
      </c>
      <c r="AO884" s="117">
        <v>261763</v>
      </c>
      <c r="AP884" s="117">
        <v>63700</v>
      </c>
      <c r="AQ884" s="117">
        <v>202563</v>
      </c>
      <c r="AR884" s="116" t="s">
        <v>123</v>
      </c>
      <c r="AS884" s="116" t="s">
        <v>123</v>
      </c>
      <c r="AT884" s="120">
        <v>0.97111111111111115</v>
      </c>
      <c r="AU884" s="126"/>
      <c r="AV884" s="126"/>
      <c r="AW884" s="112">
        <f>AVERAGE(AM$5:AM884)</f>
        <v>439.74431818181819</v>
      </c>
      <c r="AX884" s="112">
        <f>AVERAGE(AN$5:AN884)</f>
        <v>0.25681818181818183</v>
      </c>
      <c r="AY884" s="113">
        <f>AVERAGE(AO$5:AO884)</f>
        <v>263406.84659090912</v>
      </c>
      <c r="AZ884" s="113">
        <f>AVERAGE(AP$5:AP884)</f>
        <v>64128.265909090907</v>
      </c>
      <c r="BA884" s="113">
        <f>AVERAGE(AQ$5:AQ884)</f>
        <v>203355.39886363636</v>
      </c>
      <c r="BB884" s="118">
        <f>AVERAGE($AT$5:AT884)</f>
        <v>0.97720959595959722</v>
      </c>
      <c r="BC884" s="10"/>
      <c r="BD884" s="10"/>
      <c r="BE884" s="10"/>
      <c r="BF884" s="10"/>
      <c r="BG884" s="6"/>
    </row>
    <row r="885" spans="1:59" x14ac:dyDescent="0.25">
      <c r="A885" s="116">
        <v>881</v>
      </c>
      <c r="B885" s="116">
        <v>606</v>
      </c>
      <c r="C885" s="116">
        <v>29</v>
      </c>
      <c r="D885" s="116">
        <v>48</v>
      </c>
      <c r="E885" s="117">
        <v>4560.496708004358</v>
      </c>
      <c r="F885" s="116">
        <v>434</v>
      </c>
      <c r="G885" s="116">
        <v>0</v>
      </c>
      <c r="H885" s="117">
        <v>216566</v>
      </c>
      <c r="I885" s="117">
        <v>63400</v>
      </c>
      <c r="J885" s="117">
        <v>157966</v>
      </c>
      <c r="K885" s="116" t="s">
        <v>123</v>
      </c>
      <c r="L885" s="116" t="s">
        <v>123</v>
      </c>
      <c r="M885" s="120">
        <v>0.96444444444444444</v>
      </c>
      <c r="N885" s="126"/>
      <c r="O885" s="126"/>
      <c r="P885" s="112">
        <f>AVERAGE($F$5:F885)</f>
        <v>436.2587968217934</v>
      </c>
      <c r="Q885" s="112">
        <f>AVERAGE(G$5:G885)</f>
        <v>5.3348467650397274E-2</v>
      </c>
      <c r="R885" s="113">
        <f>AVERAGE(H$5:H885)</f>
        <v>217693.13961407493</v>
      </c>
      <c r="S885" s="113">
        <f>AVERAGE(I$5:I885)</f>
        <v>63652.500567536888</v>
      </c>
      <c r="T885" s="113">
        <f>AVERAGE(J$5:J885)</f>
        <v>158609.42451759364</v>
      </c>
      <c r="U885" s="118">
        <f>AVERAGE($M$5:M885)</f>
        <v>0.96946399293731711</v>
      </c>
      <c r="AH885" s="116">
        <v>881</v>
      </c>
      <c r="AI885" s="116">
        <v>538</v>
      </c>
      <c r="AJ885" s="116">
        <v>40</v>
      </c>
      <c r="AK885" s="116">
        <v>48</v>
      </c>
      <c r="AL885" s="117">
        <v>4841.5552089741786</v>
      </c>
      <c r="AM885" s="116">
        <v>434</v>
      </c>
      <c r="AN885" s="116">
        <v>0</v>
      </c>
      <c r="AO885" s="117">
        <v>259966</v>
      </c>
      <c r="AP885" s="117">
        <v>63400</v>
      </c>
      <c r="AQ885" s="117">
        <v>201366</v>
      </c>
      <c r="AR885" s="116" t="s">
        <v>123</v>
      </c>
      <c r="AS885" s="116" t="s">
        <v>123</v>
      </c>
      <c r="AT885" s="120">
        <v>0.96444444444444444</v>
      </c>
      <c r="AU885" s="126"/>
      <c r="AV885" s="126"/>
      <c r="AW885" s="112">
        <f>AVERAGE(AM$5:AM885)</f>
        <v>439.73779795686721</v>
      </c>
      <c r="AX885" s="112">
        <f>AVERAGE(AN$5:AN885)</f>
        <v>0.25652667423382519</v>
      </c>
      <c r="AY885" s="113">
        <f>AVERAGE(AO$5:AO885)</f>
        <v>263402.94097616343</v>
      </c>
      <c r="AZ885" s="113">
        <f>AVERAGE(AP$5:AP885)</f>
        <v>64127.43927355278</v>
      </c>
      <c r="BA885" s="113">
        <f>AVERAGE(AQ$5:AQ885)</f>
        <v>203353.1407491487</v>
      </c>
      <c r="BB885" s="118">
        <f>AVERAGE($AT$5:AT885)</f>
        <v>0.97719510657081732</v>
      </c>
      <c r="BC885" s="6"/>
      <c r="BD885" s="6"/>
      <c r="BE885" s="6"/>
      <c r="BF885" s="6"/>
      <c r="BG885" s="10"/>
    </row>
    <row r="886" spans="1:59" x14ac:dyDescent="0.25">
      <c r="A886" s="116">
        <v>882</v>
      </c>
      <c r="B886" s="116">
        <v>600</v>
      </c>
      <c r="C886" s="116">
        <v>45</v>
      </c>
      <c r="D886" s="116">
        <v>41</v>
      </c>
      <c r="E886" s="117">
        <v>2522.7208875455199</v>
      </c>
      <c r="F886" s="116">
        <v>441</v>
      </c>
      <c r="G886" s="116">
        <v>0</v>
      </c>
      <c r="H886" s="117">
        <v>220059</v>
      </c>
      <c r="I886" s="117">
        <v>64100</v>
      </c>
      <c r="J886" s="117">
        <v>160059</v>
      </c>
      <c r="K886" s="116" t="s">
        <v>123</v>
      </c>
      <c r="L886" s="116" t="s">
        <v>123</v>
      </c>
      <c r="M886" s="120">
        <v>0.98</v>
      </c>
      <c r="N886" s="126"/>
      <c r="O886" s="126"/>
      <c r="P886" s="112">
        <f>AVERAGE($F$5:F886)</f>
        <v>436.2641723356009</v>
      </c>
      <c r="Q886" s="112">
        <f>AVERAGE(G$5:G886)</f>
        <v>5.328798185941043E-2</v>
      </c>
      <c r="R886" s="113">
        <f>AVERAGE(H$5:H886)</f>
        <v>217695.82199546485</v>
      </c>
      <c r="S886" s="113">
        <f>AVERAGE(I$5:I886)</f>
        <v>63653.007936507936</v>
      </c>
      <c r="T886" s="113">
        <f>AVERAGE(J$5:J886)</f>
        <v>158611.06802721089</v>
      </c>
      <c r="U886" s="118">
        <f>AVERAGE($M$5:M886)</f>
        <v>0.96947593852355607</v>
      </c>
      <c r="AH886" s="116">
        <v>882</v>
      </c>
      <c r="AI886" s="116">
        <v>496</v>
      </c>
      <c r="AJ886" s="116">
        <v>50</v>
      </c>
      <c r="AK886" s="116">
        <v>40</v>
      </c>
      <c r="AL886" s="117">
        <v>4012.7641121793413</v>
      </c>
      <c r="AM886" s="116">
        <v>442</v>
      </c>
      <c r="AN886" s="116">
        <v>0</v>
      </c>
      <c r="AO886" s="117">
        <v>264758</v>
      </c>
      <c r="AP886" s="117">
        <v>64200</v>
      </c>
      <c r="AQ886" s="117">
        <v>204558</v>
      </c>
      <c r="AR886" s="116" t="s">
        <v>123</v>
      </c>
      <c r="AS886" s="116" t="s">
        <v>123</v>
      </c>
      <c r="AT886" s="120">
        <v>0.98222222222222222</v>
      </c>
      <c r="AU886" s="126"/>
      <c r="AV886" s="126"/>
      <c r="AW886" s="112">
        <f>AVERAGE(AM$5:AM886)</f>
        <v>439.74036281179139</v>
      </c>
      <c r="AX886" s="112">
        <f>AVERAGE(AN$5:AN886)</f>
        <v>0.25623582766439912</v>
      </c>
      <c r="AY886" s="113">
        <f>AVERAGE(AO$5:AO886)</f>
        <v>263404.47732426302</v>
      </c>
      <c r="AZ886" s="113">
        <f>AVERAGE(AP$5:AP886)</f>
        <v>64127.521541950111</v>
      </c>
      <c r="BA886" s="113">
        <f>AVERAGE(AQ$5:AQ886)</f>
        <v>203354.50680272109</v>
      </c>
      <c r="BB886" s="118">
        <f>AVERAGE($AT$5:AT886)</f>
        <v>0.97720080624842665</v>
      </c>
    </row>
    <row r="887" spans="1:59" x14ac:dyDescent="0.25">
      <c r="A887" s="116">
        <v>883</v>
      </c>
      <c r="B887" s="116">
        <v>608</v>
      </c>
      <c r="C887" s="116">
        <v>47</v>
      </c>
      <c r="D887" s="116">
        <v>58</v>
      </c>
      <c r="E887" s="117">
        <v>2351.9406603213324</v>
      </c>
      <c r="F887" s="116">
        <v>424</v>
      </c>
      <c r="G887" s="116">
        <v>0</v>
      </c>
      <c r="H887" s="117">
        <v>211576</v>
      </c>
      <c r="I887" s="117">
        <v>62400</v>
      </c>
      <c r="J887" s="117">
        <v>154976</v>
      </c>
      <c r="K887" s="116" t="s">
        <v>123</v>
      </c>
      <c r="L887" s="116" t="s">
        <v>123</v>
      </c>
      <c r="M887" s="120">
        <v>0.94222222222222218</v>
      </c>
      <c r="N887" s="126"/>
      <c r="O887" s="126"/>
      <c r="P887" s="112">
        <f>AVERAGE($F$5:F887)</f>
        <v>436.25028312570782</v>
      </c>
      <c r="Q887" s="112">
        <f>AVERAGE(G$5:G887)</f>
        <v>5.3227633069082674E-2</v>
      </c>
      <c r="R887" s="113">
        <f>AVERAGE(H$5:H887)</f>
        <v>217688.89127972821</v>
      </c>
      <c r="S887" s="113">
        <f>AVERAGE(I$5:I887)</f>
        <v>63651.588901472256</v>
      </c>
      <c r="T887" s="113">
        <f>AVERAGE(J$5:J887)</f>
        <v>158606.95130237826</v>
      </c>
      <c r="U887" s="118">
        <f>AVERAGE($M$5:M887)</f>
        <v>0.96944507361268251</v>
      </c>
      <c r="AH887" s="116">
        <v>883</v>
      </c>
      <c r="AI887" s="116">
        <v>448</v>
      </c>
      <c r="AJ887" s="116">
        <v>33</v>
      </c>
      <c r="AK887" s="116">
        <v>41</v>
      </c>
      <c r="AL887" s="117">
        <v>3890.759861048135</v>
      </c>
      <c r="AM887" s="116">
        <v>440</v>
      </c>
      <c r="AN887" s="116">
        <v>0</v>
      </c>
      <c r="AO887" s="117">
        <v>263560</v>
      </c>
      <c r="AP887" s="117">
        <v>64000</v>
      </c>
      <c r="AQ887" s="117">
        <v>203660</v>
      </c>
      <c r="AR887" s="116" t="s">
        <v>123</v>
      </c>
      <c r="AS887" s="116" t="s">
        <v>123</v>
      </c>
      <c r="AT887" s="120">
        <v>0.97777777777777775</v>
      </c>
      <c r="AU887" s="126"/>
      <c r="AV887" s="126"/>
      <c r="AW887" s="112">
        <f>AVERAGE(AM$5:AM887)</f>
        <v>439.74065685164214</v>
      </c>
      <c r="AX887" s="112">
        <f>AVERAGE(AN$5:AN887)</f>
        <v>0.25594563986409968</v>
      </c>
      <c r="AY887" s="113">
        <f>AVERAGE(AO$5:AO887)</f>
        <v>263404.65345413366</v>
      </c>
      <c r="AZ887" s="113">
        <f>AVERAGE(AP$5:AP887)</f>
        <v>64127.377123442806</v>
      </c>
      <c r="BA887" s="113">
        <f>AVERAGE(AQ$5:AQ887)</f>
        <v>203354.85277463193</v>
      </c>
      <c r="BB887" s="118">
        <f>AVERAGE($AT$5:AT887)</f>
        <v>0.97720145967031713</v>
      </c>
      <c r="BC887" s="6"/>
      <c r="BD887" s="6"/>
      <c r="BE887" s="6"/>
      <c r="BF887" s="6"/>
      <c r="BG887" s="6"/>
    </row>
    <row r="888" spans="1:59" x14ac:dyDescent="0.25">
      <c r="A888" s="116">
        <v>884</v>
      </c>
      <c r="B888" s="116">
        <v>574</v>
      </c>
      <c r="C888" s="116">
        <v>31</v>
      </c>
      <c r="D888" s="116">
        <v>38</v>
      </c>
      <c r="E888" s="117">
        <v>4258.4003315508144</v>
      </c>
      <c r="F888" s="116">
        <v>444</v>
      </c>
      <c r="G888" s="116">
        <v>0</v>
      </c>
      <c r="H888" s="117">
        <v>221556</v>
      </c>
      <c r="I888" s="117">
        <v>64400</v>
      </c>
      <c r="J888" s="117">
        <v>160956</v>
      </c>
      <c r="K888" s="116" t="s">
        <v>123</v>
      </c>
      <c r="L888" s="116" t="s">
        <v>123</v>
      </c>
      <c r="M888" s="120">
        <v>0.98666666666666669</v>
      </c>
      <c r="N888" s="126"/>
      <c r="O888" s="126"/>
      <c r="P888" s="112">
        <f>AVERAGE($F$5:F888)</f>
        <v>436.25904977375563</v>
      </c>
      <c r="Q888" s="112">
        <f>AVERAGE(G$5:G888)</f>
        <v>5.3167420814479636E-2</v>
      </c>
      <c r="R888" s="113">
        <f>AVERAGE(H$5:H888)</f>
        <v>217693.26583710406</v>
      </c>
      <c r="S888" s="113">
        <f>AVERAGE(I$5:I888)</f>
        <v>63652.435520361993</v>
      </c>
      <c r="T888" s="113">
        <f>AVERAGE(J$5:J888)</f>
        <v>158609.60859728506</v>
      </c>
      <c r="U888" s="118">
        <f>AVERAGE($M$5:M888)</f>
        <v>0.96946455505278883</v>
      </c>
      <c r="AH888" s="116">
        <v>884</v>
      </c>
      <c r="AI888" s="116">
        <v>470</v>
      </c>
      <c r="AJ888" s="116">
        <v>32</v>
      </c>
      <c r="AK888" s="116">
        <v>37</v>
      </c>
      <c r="AL888" s="117">
        <v>4226.5961358058066</v>
      </c>
      <c r="AM888" s="116">
        <v>445</v>
      </c>
      <c r="AN888" s="116">
        <v>0</v>
      </c>
      <c r="AO888" s="117">
        <v>266555</v>
      </c>
      <c r="AP888" s="117">
        <v>64500</v>
      </c>
      <c r="AQ888" s="117">
        <v>205755</v>
      </c>
      <c r="AR888" s="116" t="s">
        <v>123</v>
      </c>
      <c r="AS888" s="116" t="s">
        <v>123</v>
      </c>
      <c r="AT888" s="120">
        <v>0.98888888888888893</v>
      </c>
      <c r="AU888" s="126"/>
      <c r="AV888" s="126"/>
      <c r="AW888" s="112">
        <f>AVERAGE(AM$5:AM888)</f>
        <v>439.7466063348416</v>
      </c>
      <c r="AX888" s="112">
        <f>AVERAGE(AN$5:AN888)</f>
        <v>0.25565610859728505</v>
      </c>
      <c r="AY888" s="113">
        <f>AVERAGE(AO$5:AO888)</f>
        <v>263408.21719457011</v>
      </c>
      <c r="AZ888" s="113">
        <f>AVERAGE(AP$5:AP888)</f>
        <v>64127.798642533933</v>
      </c>
      <c r="BA888" s="113">
        <f>AVERAGE(AQ$5:AQ888)</f>
        <v>203357.56787330317</v>
      </c>
      <c r="BB888" s="118">
        <f>AVERAGE($AT$5:AT888)</f>
        <v>0.9772146807440939</v>
      </c>
      <c r="BC888" s="10"/>
      <c r="BD888" s="10"/>
      <c r="BE888" s="10"/>
      <c r="BF888" s="10"/>
      <c r="BG888" s="6"/>
    </row>
    <row r="889" spans="1:59" x14ac:dyDescent="0.25">
      <c r="A889" s="116">
        <v>885</v>
      </c>
      <c r="B889" s="116">
        <v>566</v>
      </c>
      <c r="C889" s="116">
        <v>36</v>
      </c>
      <c r="D889" s="116">
        <v>55</v>
      </c>
      <c r="E889" s="117">
        <v>2369.010110621035</v>
      </c>
      <c r="F889" s="116">
        <v>427</v>
      </c>
      <c r="G889" s="116">
        <v>0</v>
      </c>
      <c r="H889" s="117">
        <v>213073</v>
      </c>
      <c r="I889" s="117">
        <v>62700</v>
      </c>
      <c r="J889" s="117">
        <v>155873</v>
      </c>
      <c r="K889" s="116" t="s">
        <v>123</v>
      </c>
      <c r="L889" s="116" t="s">
        <v>123</v>
      </c>
      <c r="M889" s="120">
        <v>0.94888888888888889</v>
      </c>
      <c r="N889" s="126"/>
      <c r="O889" s="126"/>
      <c r="P889" s="112">
        <f>AVERAGE($F$5:F889)</f>
        <v>436.24858757062145</v>
      </c>
      <c r="Q889" s="112">
        <f>AVERAGE(G$5:G889)</f>
        <v>5.3107344632768359E-2</v>
      </c>
      <c r="R889" s="113">
        <f>AVERAGE(H$5:H889)</f>
        <v>217688.04519774011</v>
      </c>
      <c r="S889" s="113">
        <f>AVERAGE(I$5:I889)</f>
        <v>63651.359322033895</v>
      </c>
      <c r="T889" s="113">
        <f>AVERAGE(J$5:J889)</f>
        <v>158606.51638418078</v>
      </c>
      <c r="U889" s="118">
        <f>AVERAGE($M$5:M889)</f>
        <v>0.96944130571249054</v>
      </c>
      <c r="AH889" s="116">
        <v>885</v>
      </c>
      <c r="AI889" s="116">
        <v>619</v>
      </c>
      <c r="AJ889" s="116">
        <v>27</v>
      </c>
      <c r="AK889" s="116">
        <v>50</v>
      </c>
      <c r="AL889" s="117">
        <v>3543.7196054717942</v>
      </c>
      <c r="AM889" s="116">
        <v>432</v>
      </c>
      <c r="AN889" s="116">
        <v>0</v>
      </c>
      <c r="AO889" s="117">
        <v>258768</v>
      </c>
      <c r="AP889" s="117">
        <v>63200</v>
      </c>
      <c r="AQ889" s="117">
        <v>200568</v>
      </c>
      <c r="AR889" s="116" t="s">
        <v>123</v>
      </c>
      <c r="AS889" s="116" t="s">
        <v>123</v>
      </c>
      <c r="AT889" s="120">
        <v>0.96</v>
      </c>
      <c r="AU889" s="126"/>
      <c r="AV889" s="126"/>
      <c r="AW889" s="112">
        <f>AVERAGE(AM$5:AM889)</f>
        <v>439.73785310734462</v>
      </c>
      <c r="AX889" s="112">
        <f>AVERAGE(AN$5:AN889)</f>
        <v>0.25536723163841807</v>
      </c>
      <c r="AY889" s="113">
        <f>AVERAGE(AO$5:AO889)</f>
        <v>263402.97401129943</v>
      </c>
      <c r="AZ889" s="113">
        <f>AVERAGE(AP$5:AP889)</f>
        <v>64126.750282485875</v>
      </c>
      <c r="BA889" s="113">
        <f>AVERAGE(AQ$5:AQ889)</f>
        <v>203354.41581920904</v>
      </c>
      <c r="BB889" s="118">
        <f>AVERAGE($AT$5:AT889)</f>
        <v>0.97719522912743395</v>
      </c>
      <c r="BC889" s="6"/>
      <c r="BD889" s="6"/>
      <c r="BE889" s="6"/>
      <c r="BF889" s="6"/>
      <c r="BG889" s="10"/>
    </row>
    <row r="890" spans="1:59" x14ac:dyDescent="0.25">
      <c r="A890" s="116">
        <v>886</v>
      </c>
      <c r="B890" s="116">
        <v>633</v>
      </c>
      <c r="C890" s="116">
        <v>38</v>
      </c>
      <c r="D890" s="116">
        <v>45</v>
      </c>
      <c r="E890" s="117">
        <v>2727.7364886394726</v>
      </c>
      <c r="F890" s="116">
        <v>437</v>
      </c>
      <c r="G890" s="116">
        <v>0</v>
      </c>
      <c r="H890" s="117">
        <v>218063</v>
      </c>
      <c r="I890" s="117">
        <v>63700</v>
      </c>
      <c r="J890" s="117">
        <v>158863</v>
      </c>
      <c r="K890" s="116" t="s">
        <v>123</v>
      </c>
      <c r="L890" s="116" t="s">
        <v>123</v>
      </c>
      <c r="M890" s="120">
        <v>0.97111111111111115</v>
      </c>
      <c r="N890" s="126"/>
      <c r="O890" s="126"/>
      <c r="P890" s="112">
        <f>AVERAGE($F$5:F890)</f>
        <v>436.24943566591423</v>
      </c>
      <c r="Q890" s="112">
        <f>AVERAGE(G$5:G890)</f>
        <v>5.3047404063205419E-2</v>
      </c>
      <c r="R890" s="113">
        <f>AVERAGE(H$5:H890)</f>
        <v>217688.4683972912</v>
      </c>
      <c r="S890" s="113">
        <f>AVERAGE(I$5:I890)</f>
        <v>63651.414221218962</v>
      </c>
      <c r="T890" s="113">
        <f>AVERAGE(J$5:J890)</f>
        <v>158606.80586907448</v>
      </c>
      <c r="U890" s="118">
        <f>AVERAGE($M$5:M890)</f>
        <v>0.96944319036869664</v>
      </c>
      <c r="AH890" s="116">
        <v>886</v>
      </c>
      <c r="AI890" s="116">
        <v>472</v>
      </c>
      <c r="AJ890" s="116">
        <v>37</v>
      </c>
      <c r="AK890" s="116">
        <v>38</v>
      </c>
      <c r="AL890" s="117">
        <v>3262.5458896699365</v>
      </c>
      <c r="AM890" s="116">
        <v>444</v>
      </c>
      <c r="AN890" s="116">
        <v>0</v>
      </c>
      <c r="AO890" s="117">
        <v>265956</v>
      </c>
      <c r="AP890" s="117">
        <v>64400</v>
      </c>
      <c r="AQ890" s="117">
        <v>205356</v>
      </c>
      <c r="AR890" s="116" t="s">
        <v>123</v>
      </c>
      <c r="AS890" s="116" t="s">
        <v>123</v>
      </c>
      <c r="AT890" s="120">
        <v>0.98666666666666669</v>
      </c>
      <c r="AU890" s="126"/>
      <c r="AV890" s="126"/>
      <c r="AW890" s="112">
        <f>AVERAGE(AM$5:AM890)</f>
        <v>439.74266365688487</v>
      </c>
      <c r="AX890" s="112">
        <f>AVERAGE(AN$5:AN890)</f>
        <v>0.25507900677200901</v>
      </c>
      <c r="AY890" s="113">
        <f>AVERAGE(AO$5:AO890)</f>
        <v>263405.85553047404</v>
      </c>
      <c r="AZ890" s="113">
        <f>AVERAGE(AP$5:AP890)</f>
        <v>64127.058690744918</v>
      </c>
      <c r="BA890" s="113">
        <f>AVERAGE(AQ$5:AQ890)</f>
        <v>203356.67494356658</v>
      </c>
      <c r="BB890" s="118">
        <f>AVERAGE($AT$5:AT890)</f>
        <v>0.97720591923752342</v>
      </c>
    </row>
    <row r="891" spans="1:59" x14ac:dyDescent="0.25">
      <c r="A891" s="116">
        <v>887</v>
      </c>
      <c r="B891" s="116">
        <v>511</v>
      </c>
      <c r="C891" s="116">
        <v>35</v>
      </c>
      <c r="D891" s="116">
        <v>38</v>
      </c>
      <c r="E891" s="117">
        <v>3306.7273470771715</v>
      </c>
      <c r="F891" s="116">
        <v>444</v>
      </c>
      <c r="G891" s="116">
        <v>0</v>
      </c>
      <c r="H891" s="117">
        <v>221556</v>
      </c>
      <c r="I891" s="117">
        <v>64400</v>
      </c>
      <c r="J891" s="117">
        <v>160956</v>
      </c>
      <c r="K891" s="116" t="s">
        <v>123</v>
      </c>
      <c r="L891" s="116" t="s">
        <v>123</v>
      </c>
      <c r="M891" s="120">
        <v>0.98666666666666669</v>
      </c>
      <c r="N891" s="126"/>
      <c r="O891" s="126"/>
      <c r="P891" s="112">
        <f>AVERAGE($F$5:F891)</f>
        <v>436.25817361894025</v>
      </c>
      <c r="Q891" s="112">
        <f>AVERAGE(G$5:G891)</f>
        <v>5.2987598647125142E-2</v>
      </c>
      <c r="R891" s="113">
        <f>AVERAGE(H$5:H891)</f>
        <v>217692.82863585118</v>
      </c>
      <c r="S891" s="113">
        <f>AVERAGE(I$5:I891)</f>
        <v>63652.258173618939</v>
      </c>
      <c r="T891" s="113">
        <f>AVERAGE(J$5:J891)</f>
        <v>158609.45434047352</v>
      </c>
      <c r="U891" s="118">
        <f>AVERAGE($M$5:M891)</f>
        <v>0.96946260804208784</v>
      </c>
      <c r="AH891" s="116">
        <v>887</v>
      </c>
      <c r="AI891" s="116">
        <v>457</v>
      </c>
      <c r="AJ891" s="116">
        <v>38</v>
      </c>
      <c r="AK891" s="116">
        <v>26</v>
      </c>
      <c r="AL891" s="117">
        <v>2322.3599747170692</v>
      </c>
      <c r="AM891" s="116">
        <v>450</v>
      </c>
      <c r="AN891" s="116">
        <v>6</v>
      </c>
      <c r="AO891" s="117">
        <v>269550</v>
      </c>
      <c r="AP891" s="117">
        <v>68594</v>
      </c>
      <c r="AQ891" s="117">
        <v>203556</v>
      </c>
      <c r="AR891" s="116" t="s">
        <v>124</v>
      </c>
      <c r="AS891" s="116" t="s">
        <v>124</v>
      </c>
      <c r="AT891" s="120">
        <v>1</v>
      </c>
      <c r="AU891" s="126"/>
      <c r="AV891" s="126"/>
      <c r="AW891" s="112">
        <f>AVERAGE(AM$5:AM891)</f>
        <v>439.75422773393461</v>
      </c>
      <c r="AX891" s="112">
        <f>AVERAGE(AN$5:AN891)</f>
        <v>0.26155580608793688</v>
      </c>
      <c r="AY891" s="113">
        <f>AVERAGE(AO$5:AO891)</f>
        <v>263412.78241262684</v>
      </c>
      <c r="AZ891" s="113">
        <f>AVERAGE(AP$5:AP891)</f>
        <v>64132.094701240138</v>
      </c>
      <c r="BA891" s="113">
        <f>AVERAGE(AQ$5:AQ891)</f>
        <v>203356.8996617813</v>
      </c>
      <c r="BB891" s="118">
        <f>AVERAGE($AT$5:AT891)</f>
        <v>0.97723161718652285</v>
      </c>
      <c r="BC891" s="6"/>
      <c r="BD891" s="6"/>
      <c r="BE891" s="6"/>
      <c r="BF891" s="6"/>
      <c r="BG891" s="6"/>
    </row>
    <row r="892" spans="1:59" x14ac:dyDescent="0.25">
      <c r="A892" s="116">
        <v>888</v>
      </c>
      <c r="B892" s="116">
        <v>599</v>
      </c>
      <c r="C892" s="116">
        <v>31</v>
      </c>
      <c r="D892" s="116">
        <v>41</v>
      </c>
      <c r="E892" s="117">
        <v>2418.6258365043286</v>
      </c>
      <c r="F892" s="116">
        <v>441</v>
      </c>
      <c r="G892" s="116">
        <v>0</v>
      </c>
      <c r="H892" s="117">
        <v>220059</v>
      </c>
      <c r="I892" s="117">
        <v>64100</v>
      </c>
      <c r="J892" s="117">
        <v>160059</v>
      </c>
      <c r="K892" s="116" t="s">
        <v>123</v>
      </c>
      <c r="L892" s="116" t="s">
        <v>123</v>
      </c>
      <c r="M892" s="120">
        <v>0.98</v>
      </c>
      <c r="N892" s="126"/>
      <c r="O892" s="126"/>
      <c r="P892" s="112">
        <f>AVERAGE($F$5:F892)</f>
        <v>436.26351351351349</v>
      </c>
      <c r="Q892" s="112">
        <f>AVERAGE(G$5:G892)</f>
        <v>5.2927927927927929E-2</v>
      </c>
      <c r="R892" s="113">
        <f>AVERAGE(H$5:H892)</f>
        <v>217695.49324324325</v>
      </c>
      <c r="S892" s="113">
        <f>AVERAGE(I$5:I892)</f>
        <v>63652.762387387389</v>
      </c>
      <c r="T892" s="113">
        <f>AVERAGE(J$5:J892)</f>
        <v>158611.08671171172</v>
      </c>
      <c r="U892" s="118">
        <f>AVERAGE($M$5:M892)</f>
        <v>0.96947447447447288</v>
      </c>
      <c r="AH892" s="116">
        <v>888</v>
      </c>
      <c r="AI892" s="116">
        <v>455</v>
      </c>
      <c r="AJ892" s="116">
        <v>31</v>
      </c>
      <c r="AK892" s="116">
        <v>39</v>
      </c>
      <c r="AL892" s="117">
        <v>2383.9813337201749</v>
      </c>
      <c r="AM892" s="116">
        <v>443</v>
      </c>
      <c r="AN892" s="116">
        <v>0</v>
      </c>
      <c r="AO892" s="117">
        <v>265357</v>
      </c>
      <c r="AP892" s="117">
        <v>64300</v>
      </c>
      <c r="AQ892" s="117">
        <v>204957</v>
      </c>
      <c r="AR892" s="116" t="s">
        <v>123</v>
      </c>
      <c r="AS892" s="116" t="s">
        <v>123</v>
      </c>
      <c r="AT892" s="120">
        <v>0.98444444444444446</v>
      </c>
      <c r="AU892" s="126"/>
      <c r="AV892" s="126"/>
      <c r="AW892" s="112">
        <f>AVERAGE(AM$5:AM892)</f>
        <v>439.75788288288288</v>
      </c>
      <c r="AX892" s="112">
        <f>AVERAGE(AN$5:AN892)</f>
        <v>0.26126126126126126</v>
      </c>
      <c r="AY892" s="113">
        <f>AVERAGE(AO$5:AO892)</f>
        <v>263414.97184684686</v>
      </c>
      <c r="AZ892" s="113">
        <f>AVERAGE(AP$5:AP892)</f>
        <v>64132.283783783787</v>
      </c>
      <c r="BA892" s="113">
        <f>AVERAGE(AQ$5:AQ892)</f>
        <v>203358.70157657657</v>
      </c>
      <c r="BB892" s="118">
        <f>AVERAGE($AT$5:AT892)</f>
        <v>0.9772397397397411</v>
      </c>
      <c r="BC892" s="10"/>
      <c r="BD892" s="10"/>
      <c r="BE892" s="10"/>
      <c r="BF892" s="10"/>
      <c r="BG892" s="6"/>
    </row>
    <row r="893" spans="1:59" x14ac:dyDescent="0.25">
      <c r="A893" s="116">
        <v>889</v>
      </c>
      <c r="B893" s="116">
        <v>582</v>
      </c>
      <c r="C893" s="116">
        <v>42</v>
      </c>
      <c r="D893" s="116">
        <v>44</v>
      </c>
      <c r="E893" s="117">
        <v>4220.603654081593</v>
      </c>
      <c r="F893" s="116">
        <v>438</v>
      </c>
      <c r="G893" s="116">
        <v>0</v>
      </c>
      <c r="H893" s="117">
        <v>218562</v>
      </c>
      <c r="I893" s="117">
        <v>63800</v>
      </c>
      <c r="J893" s="117">
        <v>159162</v>
      </c>
      <c r="K893" s="116" t="s">
        <v>123</v>
      </c>
      <c r="L893" s="116" t="s">
        <v>123</v>
      </c>
      <c r="M893" s="120">
        <v>0.97333333333333338</v>
      </c>
      <c r="N893" s="126"/>
      <c r="O893" s="126"/>
      <c r="P893" s="112">
        <f>AVERAGE($F$5:F893)</f>
        <v>436.26546681664792</v>
      </c>
      <c r="Q893" s="112">
        <f>AVERAGE(G$5:G893)</f>
        <v>5.2868391451068614E-2</v>
      </c>
      <c r="R893" s="113">
        <f>AVERAGE(H$5:H893)</f>
        <v>217696.46794150732</v>
      </c>
      <c r="S893" s="113">
        <f>AVERAGE(I$5:I893)</f>
        <v>63652.928008998875</v>
      </c>
      <c r="T893" s="113">
        <f>AVERAGE(J$5:J893)</f>
        <v>158611.70641169854</v>
      </c>
      <c r="U893" s="118">
        <f>AVERAGE($M$5:M893)</f>
        <v>0.96947881514810497</v>
      </c>
      <c r="AH893" s="116">
        <v>889</v>
      </c>
      <c r="AI893" s="116">
        <v>574</v>
      </c>
      <c r="AJ893" s="116">
        <v>50</v>
      </c>
      <c r="AK893" s="116">
        <v>48</v>
      </c>
      <c r="AL893" s="117">
        <v>2886.1456480323923</v>
      </c>
      <c r="AM893" s="116">
        <v>434</v>
      </c>
      <c r="AN893" s="116">
        <v>0</v>
      </c>
      <c r="AO893" s="117">
        <v>259966</v>
      </c>
      <c r="AP893" s="117">
        <v>63400</v>
      </c>
      <c r="AQ893" s="117">
        <v>201366</v>
      </c>
      <c r="AR893" s="116" t="s">
        <v>123</v>
      </c>
      <c r="AS893" s="116" t="s">
        <v>123</v>
      </c>
      <c r="AT893" s="120">
        <v>0.96444444444444444</v>
      </c>
      <c r="AU893" s="126"/>
      <c r="AV893" s="126"/>
      <c r="AW893" s="112">
        <f>AVERAGE(AM$5:AM893)</f>
        <v>439.75140607424072</v>
      </c>
      <c r="AX893" s="112">
        <f>AVERAGE(AN$5:AN893)</f>
        <v>0.2609673790776153</v>
      </c>
      <c r="AY893" s="113">
        <f>AVERAGE(AO$5:AO893)</f>
        <v>263411.09223847021</v>
      </c>
      <c r="AZ893" s="113">
        <f>AVERAGE(AP$5:AP893)</f>
        <v>64131.460067491564</v>
      </c>
      <c r="BA893" s="113">
        <f>AVERAGE(AQ$5:AQ893)</f>
        <v>203356.46006749157</v>
      </c>
      <c r="BB893" s="118">
        <f>AVERAGE($AT$5:AT893)</f>
        <v>0.97722534683164741</v>
      </c>
      <c r="BC893" s="6"/>
      <c r="BD893" s="6"/>
      <c r="BE893" s="6"/>
      <c r="BF893" s="6"/>
      <c r="BG893" s="10"/>
    </row>
    <row r="894" spans="1:59" x14ac:dyDescent="0.25">
      <c r="A894" s="116">
        <v>890</v>
      </c>
      <c r="B894" s="116">
        <v>681</v>
      </c>
      <c r="C894" s="116">
        <v>34</v>
      </c>
      <c r="D894" s="116">
        <v>55</v>
      </c>
      <c r="E894" s="117">
        <v>2792.9984446035683</v>
      </c>
      <c r="F894" s="116">
        <v>427</v>
      </c>
      <c r="G894" s="116">
        <v>0</v>
      </c>
      <c r="H894" s="117">
        <v>213073</v>
      </c>
      <c r="I894" s="117">
        <v>62700</v>
      </c>
      <c r="J894" s="117">
        <v>155873</v>
      </c>
      <c r="K894" s="116" t="s">
        <v>123</v>
      </c>
      <c r="L894" s="116" t="s">
        <v>123</v>
      </c>
      <c r="M894" s="120">
        <v>0.94888888888888889</v>
      </c>
      <c r="N894" s="126"/>
      <c r="O894" s="126"/>
      <c r="P894" s="112">
        <f>AVERAGE($F$5:F894)</f>
        <v>436.25505617977529</v>
      </c>
      <c r="Q894" s="112">
        <f>AVERAGE(G$5:G894)</f>
        <v>5.2808988764044947E-2</v>
      </c>
      <c r="R894" s="113">
        <f>AVERAGE(H$5:H894)</f>
        <v>217691.27303370787</v>
      </c>
      <c r="S894" s="113">
        <f>AVERAGE(I$5:I894)</f>
        <v>63651.857303370787</v>
      </c>
      <c r="T894" s="113">
        <f>AVERAGE(J$5:J894)</f>
        <v>158608.62921348316</v>
      </c>
      <c r="U894" s="118">
        <f>AVERAGE($M$5:M894)</f>
        <v>0.96945568039949903</v>
      </c>
      <c r="AH894" s="116">
        <v>890</v>
      </c>
      <c r="AI894" s="116">
        <v>447</v>
      </c>
      <c r="AJ894" s="116">
        <v>39</v>
      </c>
      <c r="AK894" s="116">
        <v>29</v>
      </c>
      <c r="AL894" s="117">
        <v>2400.800527640386</v>
      </c>
      <c r="AM894" s="116">
        <v>450</v>
      </c>
      <c r="AN894" s="116">
        <v>3</v>
      </c>
      <c r="AO894" s="117">
        <v>269550</v>
      </c>
      <c r="AP894" s="117">
        <v>66797</v>
      </c>
      <c r="AQ894" s="117">
        <v>205653</v>
      </c>
      <c r="AR894" s="116" t="s">
        <v>124</v>
      </c>
      <c r="AS894" s="116" t="s">
        <v>124</v>
      </c>
      <c r="AT894" s="120">
        <v>1</v>
      </c>
      <c r="AU894" s="126"/>
      <c r="AV894" s="126"/>
      <c r="AW894" s="112">
        <f>AVERAGE(AM$5:AM894)</f>
        <v>439.76292134831459</v>
      </c>
      <c r="AX894" s="112">
        <f>AVERAGE(AN$5:AN894)</f>
        <v>0.2640449438202247</v>
      </c>
      <c r="AY894" s="113">
        <f>AVERAGE(AO$5:AO894)</f>
        <v>263417.98988764046</v>
      </c>
      <c r="AZ894" s="113">
        <f>AVERAGE(AP$5:AP894)</f>
        <v>64134.455056179773</v>
      </c>
      <c r="BA894" s="113">
        <f>AVERAGE(AQ$5:AQ894)</f>
        <v>203359.04044943821</v>
      </c>
      <c r="BB894" s="118">
        <f>AVERAGE($AT$5:AT894)</f>
        <v>0.97725093632958937</v>
      </c>
    </row>
    <row r="895" spans="1:59" x14ac:dyDescent="0.25">
      <c r="A895" s="116">
        <v>891</v>
      </c>
      <c r="B895" s="116">
        <v>503</v>
      </c>
      <c r="C895" s="116">
        <v>35</v>
      </c>
      <c r="D895" s="116">
        <v>36</v>
      </c>
      <c r="E895" s="117">
        <v>4581.7699524544132</v>
      </c>
      <c r="F895" s="116">
        <v>446</v>
      </c>
      <c r="G895" s="116">
        <v>0</v>
      </c>
      <c r="H895" s="117">
        <v>222554</v>
      </c>
      <c r="I895" s="117">
        <v>64600</v>
      </c>
      <c r="J895" s="117">
        <v>161554</v>
      </c>
      <c r="K895" s="116" t="s">
        <v>123</v>
      </c>
      <c r="L895" s="116" t="s">
        <v>123</v>
      </c>
      <c r="M895" s="120">
        <v>0.99111111111111116</v>
      </c>
      <c r="N895" s="126"/>
      <c r="O895" s="126"/>
      <c r="P895" s="112">
        <f>AVERAGE($F$5:F895)</f>
        <v>436.26599326599325</v>
      </c>
      <c r="Q895" s="112">
        <f>AVERAGE(G$5:G895)</f>
        <v>5.2749719416386086E-2</v>
      </c>
      <c r="R895" s="113">
        <f>AVERAGE(H$5:H895)</f>
        <v>217696.73063973064</v>
      </c>
      <c r="S895" s="113">
        <f>AVERAGE(I$5:I895)</f>
        <v>63652.921436588105</v>
      </c>
      <c r="T895" s="113">
        <f>AVERAGE(J$5:J895)</f>
        <v>158611.93490460157</v>
      </c>
      <c r="U895" s="118">
        <f>AVERAGE($M$5:M895)</f>
        <v>0.969479985035539</v>
      </c>
      <c r="AH895" s="116">
        <v>891</v>
      </c>
      <c r="AI895" s="116">
        <v>496</v>
      </c>
      <c r="AJ895" s="116">
        <v>37</v>
      </c>
      <c r="AK895" s="116">
        <v>31</v>
      </c>
      <c r="AL895" s="117">
        <v>2048.5104488790594</v>
      </c>
      <c r="AM895" s="116">
        <v>450</v>
      </c>
      <c r="AN895" s="116">
        <v>1</v>
      </c>
      <c r="AO895" s="117">
        <v>269550</v>
      </c>
      <c r="AP895" s="117">
        <v>65599</v>
      </c>
      <c r="AQ895" s="117">
        <v>207051</v>
      </c>
      <c r="AR895" s="116" t="s">
        <v>124</v>
      </c>
      <c r="AS895" s="116" t="s">
        <v>124</v>
      </c>
      <c r="AT895" s="120">
        <v>1</v>
      </c>
      <c r="AU895" s="126"/>
      <c r="AV895" s="126"/>
      <c r="AW895" s="112">
        <f>AVERAGE(AM$5:AM895)</f>
        <v>439.7744107744108</v>
      </c>
      <c r="AX895" s="112">
        <f>AVERAGE(AN$5:AN895)</f>
        <v>0.26487093153759822</v>
      </c>
      <c r="AY895" s="113">
        <f>AVERAGE(AO$5:AO895)</f>
        <v>263424.87205387204</v>
      </c>
      <c r="AZ895" s="113">
        <f>AVERAGE(AP$5:AP895)</f>
        <v>64136.0987654321</v>
      </c>
      <c r="BA895" s="113">
        <f>AVERAGE(AQ$5:AQ895)</f>
        <v>203363.18406285072</v>
      </c>
      <c r="BB895" s="118">
        <f>AVERAGE($AT$5:AT895)</f>
        <v>0.97727646838758087</v>
      </c>
      <c r="BC895" s="6"/>
      <c r="BD895" s="6"/>
      <c r="BE895" s="6"/>
      <c r="BF895" s="6"/>
      <c r="BG895" s="6"/>
    </row>
    <row r="896" spans="1:59" x14ac:dyDescent="0.25">
      <c r="A896" s="116">
        <v>892</v>
      </c>
      <c r="B896" s="116">
        <v>553</v>
      </c>
      <c r="C896" s="116">
        <v>38</v>
      </c>
      <c r="D896" s="116">
        <v>52</v>
      </c>
      <c r="E896" s="117">
        <v>4334.6435229231911</v>
      </c>
      <c r="F896" s="116">
        <v>430</v>
      </c>
      <c r="G896" s="116">
        <v>0</v>
      </c>
      <c r="H896" s="117">
        <v>214570</v>
      </c>
      <c r="I896" s="117">
        <v>63000</v>
      </c>
      <c r="J896" s="117">
        <v>156770</v>
      </c>
      <c r="K896" s="116" t="s">
        <v>123</v>
      </c>
      <c r="L896" s="116" t="s">
        <v>123</v>
      </c>
      <c r="M896" s="120">
        <v>0.9555555555555556</v>
      </c>
      <c r="N896" s="126"/>
      <c r="O896" s="126"/>
      <c r="P896" s="112">
        <f>AVERAGE($F$5:F896)</f>
        <v>436.25896860986546</v>
      </c>
      <c r="Q896" s="112">
        <f>AVERAGE(G$5:G896)</f>
        <v>5.2690582959641255E-2</v>
      </c>
      <c r="R896" s="113">
        <f>AVERAGE(H$5:H896)</f>
        <v>217693.22533632288</v>
      </c>
      <c r="S896" s="113">
        <f>AVERAGE(I$5:I896)</f>
        <v>63652.189461883405</v>
      </c>
      <c r="T896" s="113">
        <f>AVERAGE(J$5:J896)</f>
        <v>158609.86995515696</v>
      </c>
      <c r="U896" s="118">
        <f>AVERAGE($M$5:M896)</f>
        <v>0.96946437468858826</v>
      </c>
      <c r="AH896" s="116">
        <v>892</v>
      </c>
      <c r="AI896" s="116">
        <v>558</v>
      </c>
      <c r="AJ896" s="116">
        <v>49</v>
      </c>
      <c r="AK896" s="116">
        <v>44</v>
      </c>
      <c r="AL896" s="117">
        <v>2958.9494582663633</v>
      </c>
      <c r="AM896" s="116">
        <v>438</v>
      </c>
      <c r="AN896" s="116">
        <v>0</v>
      </c>
      <c r="AO896" s="117">
        <v>262362</v>
      </c>
      <c r="AP896" s="117">
        <v>63800</v>
      </c>
      <c r="AQ896" s="117">
        <v>202962</v>
      </c>
      <c r="AR896" s="116" t="s">
        <v>123</v>
      </c>
      <c r="AS896" s="116" t="s">
        <v>123</v>
      </c>
      <c r="AT896" s="120">
        <v>0.97333333333333338</v>
      </c>
      <c r="AU896" s="126"/>
      <c r="AV896" s="126"/>
      <c r="AW896" s="112">
        <f>AVERAGE(AM$5:AM896)</f>
        <v>439.77242152466368</v>
      </c>
      <c r="AX896" s="112">
        <f>AVERAGE(AN$5:AN896)</f>
        <v>0.26457399103139012</v>
      </c>
      <c r="AY896" s="113">
        <f>AVERAGE(AO$5:AO896)</f>
        <v>263423.68049327354</v>
      </c>
      <c r="AZ896" s="113">
        <f>AVERAGE(AP$5:AP896)</f>
        <v>64135.721973094172</v>
      </c>
      <c r="BA896" s="113">
        <f>AVERAGE(AQ$5:AQ896)</f>
        <v>203362.73430493273</v>
      </c>
      <c r="BB896" s="118">
        <f>AVERAGE($AT$5:AT896)</f>
        <v>0.97727204783258736</v>
      </c>
      <c r="BC896" s="10"/>
      <c r="BD896" s="10"/>
      <c r="BE896" s="10"/>
      <c r="BF896" s="10"/>
      <c r="BG896" s="6"/>
    </row>
    <row r="897" spans="1:59" x14ac:dyDescent="0.25">
      <c r="A897" s="116">
        <v>893</v>
      </c>
      <c r="B897" s="116">
        <v>525</v>
      </c>
      <c r="C897" s="116">
        <v>44</v>
      </c>
      <c r="D897" s="116">
        <v>53</v>
      </c>
      <c r="E897" s="117">
        <v>2768.0362325014339</v>
      </c>
      <c r="F897" s="116">
        <v>429</v>
      </c>
      <c r="G897" s="116">
        <v>0</v>
      </c>
      <c r="H897" s="117">
        <v>214071</v>
      </c>
      <c r="I897" s="117">
        <v>62900</v>
      </c>
      <c r="J897" s="117">
        <v>156471</v>
      </c>
      <c r="K897" s="116" t="s">
        <v>123</v>
      </c>
      <c r="L897" s="116" t="s">
        <v>123</v>
      </c>
      <c r="M897" s="120">
        <v>0.95333333333333337</v>
      </c>
      <c r="N897" s="126"/>
      <c r="O897" s="126"/>
      <c r="P897" s="112">
        <f>AVERAGE($F$5:F897)</f>
        <v>436.25083986562151</v>
      </c>
      <c r="Q897" s="112">
        <f>AVERAGE(G$5:G897)</f>
        <v>5.2631578947368418E-2</v>
      </c>
      <c r="R897" s="113">
        <f>AVERAGE(H$5:H897)</f>
        <v>217689.16909294511</v>
      </c>
      <c r="S897" s="113">
        <f>AVERAGE(I$5:I897)</f>
        <v>63651.347144456886</v>
      </c>
      <c r="T897" s="113">
        <f>AVERAGE(J$5:J897)</f>
        <v>158607.47480403134</v>
      </c>
      <c r="U897" s="118">
        <f>AVERAGE($M$5:M897)</f>
        <v>0.96944631081249066</v>
      </c>
      <c r="AH897" s="116">
        <v>893</v>
      </c>
      <c r="AI897" s="116">
        <v>437</v>
      </c>
      <c r="AJ897" s="116">
        <v>44</v>
      </c>
      <c r="AK897" s="116">
        <v>36</v>
      </c>
      <c r="AL897" s="117">
        <v>4662.1453052102261</v>
      </c>
      <c r="AM897" s="116">
        <v>445</v>
      </c>
      <c r="AN897" s="116">
        <v>0</v>
      </c>
      <c r="AO897" s="117">
        <v>266555</v>
      </c>
      <c r="AP897" s="117">
        <v>64500</v>
      </c>
      <c r="AQ897" s="117">
        <v>205655</v>
      </c>
      <c r="AR897" s="116" t="s">
        <v>123</v>
      </c>
      <c r="AS897" s="116" t="s">
        <v>123</v>
      </c>
      <c r="AT897" s="120">
        <v>0.98888888888888893</v>
      </c>
      <c r="AU897" s="126"/>
      <c r="AV897" s="126"/>
      <c r="AW897" s="112">
        <f>AVERAGE(AM$5:AM897)</f>
        <v>439.77827547592386</v>
      </c>
      <c r="AX897" s="112">
        <f>AVERAGE(AN$5:AN897)</f>
        <v>0.2642777155655095</v>
      </c>
      <c r="AY897" s="113">
        <f>AVERAGE(AO$5:AO897)</f>
        <v>263427.1870100784</v>
      </c>
      <c r="AZ897" s="113">
        <f>AVERAGE(AP$5:AP897)</f>
        <v>64136.129899216125</v>
      </c>
      <c r="BA897" s="113">
        <f>AVERAGE(AQ$5:AQ897)</f>
        <v>203365.30123180291</v>
      </c>
      <c r="BB897" s="118">
        <f>AVERAGE($AT$5:AT897)</f>
        <v>0.97728505661316556</v>
      </c>
      <c r="BC897" s="6"/>
      <c r="BD897" s="6"/>
      <c r="BE897" s="6"/>
      <c r="BF897" s="6"/>
      <c r="BG897" s="10"/>
    </row>
    <row r="898" spans="1:59" x14ac:dyDescent="0.25">
      <c r="A898" s="116">
        <v>894</v>
      </c>
      <c r="B898" s="116">
        <v>526</v>
      </c>
      <c r="C898" s="116">
        <v>31</v>
      </c>
      <c r="D898" s="116">
        <v>35</v>
      </c>
      <c r="E898" s="117">
        <v>3173.5194517289788</v>
      </c>
      <c r="F898" s="116">
        <v>447</v>
      </c>
      <c r="G898" s="116">
        <v>0</v>
      </c>
      <c r="H898" s="117">
        <v>223053</v>
      </c>
      <c r="I898" s="117">
        <v>64700</v>
      </c>
      <c r="J898" s="117">
        <v>161853</v>
      </c>
      <c r="K898" s="116" t="s">
        <v>123</v>
      </c>
      <c r="L898" s="116" t="s">
        <v>123</v>
      </c>
      <c r="M898" s="120">
        <v>0.99333333333333329</v>
      </c>
      <c r="N898" s="126"/>
      <c r="O898" s="126"/>
      <c r="P898" s="112">
        <f>AVERAGE($F$5:F898)</f>
        <v>436.2628635346756</v>
      </c>
      <c r="Q898" s="112">
        <f>AVERAGE(G$5:G898)</f>
        <v>5.2572706935123045E-2</v>
      </c>
      <c r="R898" s="113">
        <f>AVERAGE(H$5:H898)</f>
        <v>217695.16890380313</v>
      </c>
      <c r="S898" s="113">
        <f>AVERAGE(I$5:I898)</f>
        <v>63652.520134228187</v>
      </c>
      <c r="T898" s="113">
        <f>AVERAGE(J$5:J898)</f>
        <v>158611.10514541387</v>
      </c>
      <c r="U898" s="118">
        <f>AVERAGE($M$5:M898)</f>
        <v>0.96947303007705532</v>
      </c>
      <c r="AH898" s="116">
        <v>894</v>
      </c>
      <c r="AI898" s="116">
        <v>479</v>
      </c>
      <c r="AJ898" s="116">
        <v>44</v>
      </c>
      <c r="AK898" s="116">
        <v>30</v>
      </c>
      <c r="AL898" s="117">
        <v>3393.4574299024434</v>
      </c>
      <c r="AM898" s="116">
        <v>450</v>
      </c>
      <c r="AN898" s="116">
        <v>2</v>
      </c>
      <c r="AO898" s="117">
        <v>269550</v>
      </c>
      <c r="AP898" s="117">
        <v>66198</v>
      </c>
      <c r="AQ898" s="117">
        <v>206352</v>
      </c>
      <c r="AR898" s="116" t="s">
        <v>124</v>
      </c>
      <c r="AS898" s="116" t="s">
        <v>124</v>
      </c>
      <c r="AT898" s="120">
        <v>1</v>
      </c>
      <c r="AU898" s="126"/>
      <c r="AV898" s="126"/>
      <c r="AW898" s="112">
        <f>AVERAGE(AM$5:AM898)</f>
        <v>439.78970917225951</v>
      </c>
      <c r="AX898" s="112">
        <f>AVERAGE(AN$5:AN898)</f>
        <v>0.26621923937360181</v>
      </c>
      <c r="AY898" s="113">
        <f>AVERAGE(AO$5:AO898)</f>
        <v>263434.03579418344</v>
      </c>
      <c r="AZ898" s="113">
        <f>AVERAGE(AP$5:AP898)</f>
        <v>64138.43624161074</v>
      </c>
      <c r="BA898" s="113">
        <f>AVERAGE(AQ$5:AQ898)</f>
        <v>203368.64205816554</v>
      </c>
      <c r="BB898" s="118">
        <f>AVERAGE($AT$5:AT898)</f>
        <v>0.97731046482724482</v>
      </c>
    </row>
    <row r="899" spans="1:59" x14ac:dyDescent="0.25">
      <c r="A899" s="116">
        <v>895</v>
      </c>
      <c r="B899" s="116">
        <v>549</v>
      </c>
      <c r="C899" s="116">
        <v>34</v>
      </c>
      <c r="D899" s="116">
        <v>41</v>
      </c>
      <c r="E899" s="117">
        <v>4443.1417368377752</v>
      </c>
      <c r="F899" s="116">
        <v>441</v>
      </c>
      <c r="G899" s="116">
        <v>0</v>
      </c>
      <c r="H899" s="117">
        <v>220059</v>
      </c>
      <c r="I899" s="117">
        <v>64100</v>
      </c>
      <c r="J899" s="117">
        <v>160059</v>
      </c>
      <c r="K899" s="116" t="s">
        <v>123</v>
      </c>
      <c r="L899" s="116" t="s">
        <v>123</v>
      </c>
      <c r="M899" s="120">
        <v>0.98</v>
      </c>
      <c r="N899" s="126"/>
      <c r="O899" s="126"/>
      <c r="P899" s="112">
        <f>AVERAGE($F$5:F899)</f>
        <v>436.26815642458098</v>
      </c>
      <c r="Q899" s="112">
        <f>AVERAGE(G$5:G899)</f>
        <v>5.2513966480446927E-2</v>
      </c>
      <c r="R899" s="113">
        <f>AVERAGE(H$5:H899)</f>
        <v>217697.81005586594</v>
      </c>
      <c r="S899" s="113">
        <f>AVERAGE(I$5:I899)</f>
        <v>63653.020111731843</v>
      </c>
      <c r="T899" s="113">
        <f>AVERAGE(J$5:J899)</f>
        <v>158612.72290502794</v>
      </c>
      <c r="U899" s="118">
        <f>AVERAGE($M$5:M899)</f>
        <v>0.9694847920546229</v>
      </c>
      <c r="AH899" s="116">
        <v>895</v>
      </c>
      <c r="AI899" s="116">
        <v>476</v>
      </c>
      <c r="AJ899" s="116">
        <v>30</v>
      </c>
      <c r="AK899" s="116">
        <v>38</v>
      </c>
      <c r="AL899" s="117">
        <v>4190.2154625040166</v>
      </c>
      <c r="AM899" s="116">
        <v>444</v>
      </c>
      <c r="AN899" s="116">
        <v>0</v>
      </c>
      <c r="AO899" s="117">
        <v>265956</v>
      </c>
      <c r="AP899" s="117">
        <v>64400</v>
      </c>
      <c r="AQ899" s="117">
        <v>205356</v>
      </c>
      <c r="AR899" s="116" t="s">
        <v>123</v>
      </c>
      <c r="AS899" s="116" t="s">
        <v>123</v>
      </c>
      <c r="AT899" s="120">
        <v>0.98666666666666669</v>
      </c>
      <c r="AU899" s="126"/>
      <c r="AV899" s="126"/>
      <c r="AW899" s="112">
        <f>AVERAGE(AM$5:AM899)</f>
        <v>439.79441340782125</v>
      </c>
      <c r="AX899" s="112">
        <f>AVERAGE(AN$5:AN899)</f>
        <v>0.2659217877094972</v>
      </c>
      <c r="AY899" s="113">
        <f>AVERAGE(AO$5:AO899)</f>
        <v>263436.8536312849</v>
      </c>
      <c r="AZ899" s="113">
        <f>AVERAGE(AP$5:AP899)</f>
        <v>64138.72849162011</v>
      </c>
      <c r="BA899" s="113">
        <f>AVERAGE(AQ$5:AQ899)</f>
        <v>203370.86256983239</v>
      </c>
      <c r="BB899" s="118">
        <f>AVERAGE($AT$5:AT899)</f>
        <v>0.97732091868404869</v>
      </c>
      <c r="BC899" s="6"/>
      <c r="BD899" s="6"/>
      <c r="BE899" s="6"/>
      <c r="BF899" s="6"/>
      <c r="BG899" s="6"/>
    </row>
    <row r="900" spans="1:59" x14ac:dyDescent="0.25">
      <c r="A900" s="116">
        <v>896</v>
      </c>
      <c r="B900" s="116">
        <v>599</v>
      </c>
      <c r="C900" s="116">
        <v>32</v>
      </c>
      <c r="D900" s="116">
        <v>56</v>
      </c>
      <c r="E900" s="117">
        <v>2058.1091631154768</v>
      </c>
      <c r="F900" s="116">
        <v>426</v>
      </c>
      <c r="G900" s="116">
        <v>0</v>
      </c>
      <c r="H900" s="117">
        <v>212574</v>
      </c>
      <c r="I900" s="117">
        <v>62600</v>
      </c>
      <c r="J900" s="117">
        <v>155574</v>
      </c>
      <c r="K900" s="116" t="s">
        <v>123</v>
      </c>
      <c r="L900" s="116" t="s">
        <v>123</v>
      </c>
      <c r="M900" s="120">
        <v>0.94666666666666666</v>
      </c>
      <c r="N900" s="126"/>
      <c r="O900" s="126"/>
      <c r="P900" s="112">
        <f>AVERAGE($F$5:F900)</f>
        <v>436.25669642857144</v>
      </c>
      <c r="Q900" s="112">
        <f>AVERAGE(G$5:G900)</f>
        <v>5.2455357142857144E-2</v>
      </c>
      <c r="R900" s="113">
        <f>AVERAGE(H$5:H900)</f>
        <v>217692.09151785713</v>
      </c>
      <c r="S900" s="113">
        <f>AVERAGE(I$5:I900)</f>
        <v>63651.844866071428</v>
      </c>
      <c r="T900" s="113">
        <f>AVERAGE(J$5:J900)</f>
        <v>158609.33147321429</v>
      </c>
      <c r="U900" s="118">
        <f>AVERAGE($M$5:M900)</f>
        <v>0.96945932539682389</v>
      </c>
      <c r="AH900" s="116">
        <v>896</v>
      </c>
      <c r="AI900" s="116">
        <v>560</v>
      </c>
      <c r="AJ900" s="116">
        <v>39</v>
      </c>
      <c r="AK900" s="116">
        <v>46</v>
      </c>
      <c r="AL900" s="117">
        <v>2641.2188487528301</v>
      </c>
      <c r="AM900" s="116">
        <v>436</v>
      </c>
      <c r="AN900" s="116">
        <v>0</v>
      </c>
      <c r="AO900" s="117">
        <v>261164</v>
      </c>
      <c r="AP900" s="117">
        <v>63600</v>
      </c>
      <c r="AQ900" s="117">
        <v>202164</v>
      </c>
      <c r="AR900" s="116" t="s">
        <v>123</v>
      </c>
      <c r="AS900" s="116" t="s">
        <v>123</v>
      </c>
      <c r="AT900" s="120">
        <v>0.96888888888888891</v>
      </c>
      <c r="AU900" s="126"/>
      <c r="AV900" s="126"/>
      <c r="AW900" s="112">
        <f>AVERAGE(AM$5:AM900)</f>
        <v>439.79017857142856</v>
      </c>
      <c r="AX900" s="112">
        <f>AVERAGE(AN$5:AN900)</f>
        <v>0.265625</v>
      </c>
      <c r="AY900" s="113">
        <f>AVERAGE(AO$5:AO900)</f>
        <v>263434.31696428574</v>
      </c>
      <c r="AZ900" s="113">
        <f>AVERAGE(AP$5:AP900)</f>
        <v>64138.127232142855</v>
      </c>
      <c r="BA900" s="113">
        <f>AVERAGE(AQ$5:AQ900)</f>
        <v>203369.515625</v>
      </c>
      <c r="BB900" s="118">
        <f>AVERAGE($AT$5:AT900)</f>
        <v>0.97731150793650934</v>
      </c>
      <c r="BC900" s="10"/>
      <c r="BD900" s="10"/>
      <c r="BE900" s="10"/>
      <c r="BF900" s="10"/>
      <c r="BG900" s="6"/>
    </row>
    <row r="901" spans="1:59" x14ac:dyDescent="0.25">
      <c r="A901" s="116">
        <v>897</v>
      </c>
      <c r="B901" s="116">
        <v>683</v>
      </c>
      <c r="C901" s="116">
        <v>39</v>
      </c>
      <c r="D901" s="116">
        <v>64</v>
      </c>
      <c r="E901" s="117">
        <v>4515.1530669151962</v>
      </c>
      <c r="F901" s="116">
        <v>418</v>
      </c>
      <c r="G901" s="116">
        <v>0</v>
      </c>
      <c r="H901" s="117">
        <v>208582</v>
      </c>
      <c r="I901" s="117">
        <v>61800</v>
      </c>
      <c r="J901" s="117">
        <v>153182</v>
      </c>
      <c r="K901" s="116" t="s">
        <v>123</v>
      </c>
      <c r="L901" s="116" t="s">
        <v>123</v>
      </c>
      <c r="M901" s="120">
        <v>0.92888888888888888</v>
      </c>
      <c r="N901" s="126"/>
      <c r="O901" s="126"/>
      <c r="P901" s="112">
        <f>AVERAGE($F$5:F901)</f>
        <v>436.23634336677816</v>
      </c>
      <c r="Q901" s="112">
        <f>AVERAGE(G$5:G901)</f>
        <v>5.2396878483835008E-2</v>
      </c>
      <c r="R901" s="113">
        <f>AVERAGE(H$5:H901)</f>
        <v>217681.93534002229</v>
      </c>
      <c r="S901" s="113">
        <f>AVERAGE(I$5:I901)</f>
        <v>63649.780379041251</v>
      </c>
      <c r="T901" s="113">
        <f>AVERAGE(J$5:J901)</f>
        <v>158603.28093645486</v>
      </c>
      <c r="U901" s="118">
        <f>AVERAGE($M$5:M901)</f>
        <v>0.9694140963706166</v>
      </c>
      <c r="AH901" s="116">
        <v>897</v>
      </c>
      <c r="AI901" s="116">
        <v>513</v>
      </c>
      <c r="AJ901" s="116">
        <v>50</v>
      </c>
      <c r="AK901" s="116">
        <v>44</v>
      </c>
      <c r="AL901" s="117">
        <v>4498.2278801795883</v>
      </c>
      <c r="AM901" s="116">
        <v>438</v>
      </c>
      <c r="AN901" s="116">
        <v>0</v>
      </c>
      <c r="AO901" s="117">
        <v>262362</v>
      </c>
      <c r="AP901" s="117">
        <v>63800</v>
      </c>
      <c r="AQ901" s="117">
        <v>202962</v>
      </c>
      <c r="AR901" s="116" t="s">
        <v>123</v>
      </c>
      <c r="AS901" s="116" t="s">
        <v>123</v>
      </c>
      <c r="AT901" s="120">
        <v>0.97333333333333338</v>
      </c>
      <c r="AU901" s="126"/>
      <c r="AV901" s="126"/>
      <c r="AW901" s="112">
        <f>AVERAGE(AM$5:AM901)</f>
        <v>439.78818283166112</v>
      </c>
      <c r="AX901" s="112">
        <f>AVERAGE(AN$5:AN901)</f>
        <v>0.26532887402452621</v>
      </c>
      <c r="AY901" s="113">
        <f>AVERAGE(AO$5:AO901)</f>
        <v>263433.12151616497</v>
      </c>
      <c r="AZ901" s="113">
        <f>AVERAGE(AP$5:AP901)</f>
        <v>64137.750278706801</v>
      </c>
      <c r="BA901" s="113">
        <f>AVERAGE(AQ$5:AQ901)</f>
        <v>203369.0613154961</v>
      </c>
      <c r="BB901" s="118">
        <f>AVERAGE($AT$5:AT901)</f>
        <v>0.97730707295924835</v>
      </c>
      <c r="BC901" s="6"/>
      <c r="BD901" s="6"/>
      <c r="BE901" s="6"/>
      <c r="BF901" s="6"/>
      <c r="BG901" s="10"/>
    </row>
    <row r="902" spans="1:59" x14ac:dyDescent="0.25">
      <c r="A902" s="116">
        <v>898</v>
      </c>
      <c r="B902" s="116">
        <v>544</v>
      </c>
      <c r="C902" s="116">
        <v>43</v>
      </c>
      <c r="D902" s="116">
        <v>58</v>
      </c>
      <c r="E902" s="117">
        <v>4306.4249546936135</v>
      </c>
      <c r="F902" s="116">
        <v>424</v>
      </c>
      <c r="G902" s="116">
        <v>0</v>
      </c>
      <c r="H902" s="117">
        <v>211576</v>
      </c>
      <c r="I902" s="117">
        <v>62400</v>
      </c>
      <c r="J902" s="117">
        <v>154976</v>
      </c>
      <c r="K902" s="116" t="s">
        <v>123</v>
      </c>
      <c r="L902" s="116" t="s">
        <v>123</v>
      </c>
      <c r="M902" s="120">
        <v>0.94222222222222218</v>
      </c>
      <c r="N902" s="126"/>
      <c r="O902" s="126"/>
      <c r="P902" s="112">
        <f>AVERAGE($F$5:F902)</f>
        <v>436.2227171492205</v>
      </c>
      <c r="Q902" s="112">
        <f>AVERAGE(G$5:G902)</f>
        <v>5.2338530066815145E-2</v>
      </c>
      <c r="R902" s="113">
        <f>AVERAGE(H$5:H902)</f>
        <v>217675.13585746102</v>
      </c>
      <c r="S902" s="113">
        <f>AVERAGE(I$5:I902)</f>
        <v>63648.388641425387</v>
      </c>
      <c r="T902" s="113">
        <f>AVERAGE(J$5:J902)</f>
        <v>158599.24164810689</v>
      </c>
      <c r="U902" s="118">
        <f>AVERAGE($M$5:M902)</f>
        <v>0.96938381588715516</v>
      </c>
      <c r="AH902" s="116">
        <v>898</v>
      </c>
      <c r="AI902" s="116">
        <v>509</v>
      </c>
      <c r="AJ902" s="116">
        <v>40</v>
      </c>
      <c r="AK902" s="116">
        <v>44</v>
      </c>
      <c r="AL902" s="117">
        <v>4221.0693864629866</v>
      </c>
      <c r="AM902" s="116">
        <v>438</v>
      </c>
      <c r="AN902" s="116">
        <v>0</v>
      </c>
      <c r="AO902" s="117">
        <v>262362</v>
      </c>
      <c r="AP902" s="117">
        <v>63800</v>
      </c>
      <c r="AQ902" s="117">
        <v>202962</v>
      </c>
      <c r="AR902" s="116" t="s">
        <v>123</v>
      </c>
      <c r="AS902" s="116" t="s">
        <v>123</v>
      </c>
      <c r="AT902" s="120">
        <v>0.97333333333333338</v>
      </c>
      <c r="AU902" s="126"/>
      <c r="AV902" s="126"/>
      <c r="AW902" s="112">
        <f>AVERAGE(AM$5:AM902)</f>
        <v>439.78619153674833</v>
      </c>
      <c r="AX902" s="112">
        <f>AVERAGE(AN$5:AN902)</f>
        <v>0.26503340757238308</v>
      </c>
      <c r="AY902" s="113">
        <f>AVERAGE(AO$5:AO902)</f>
        <v>263431.92873051227</v>
      </c>
      <c r="AZ902" s="113">
        <f>AVERAGE(AP$5:AP902)</f>
        <v>64137.374164810688</v>
      </c>
      <c r="BA902" s="113">
        <f>AVERAGE(AQ$5:AQ902)</f>
        <v>203368.60801781737</v>
      </c>
      <c r="BB902" s="118">
        <f>AVERAGE($AT$5:AT902)</f>
        <v>0.97730264785944221</v>
      </c>
    </row>
    <row r="903" spans="1:59" x14ac:dyDescent="0.25">
      <c r="A903" s="116">
        <v>899</v>
      </c>
      <c r="B903" s="116">
        <v>580</v>
      </c>
      <c r="C903" s="116">
        <v>49</v>
      </c>
      <c r="D903" s="116">
        <v>46</v>
      </c>
      <c r="E903" s="117">
        <v>4414.7464439832875</v>
      </c>
      <c r="F903" s="116">
        <v>436</v>
      </c>
      <c r="G903" s="116">
        <v>0</v>
      </c>
      <c r="H903" s="117">
        <v>217564</v>
      </c>
      <c r="I903" s="117">
        <v>63600</v>
      </c>
      <c r="J903" s="117">
        <v>158564</v>
      </c>
      <c r="K903" s="116" t="s">
        <v>123</v>
      </c>
      <c r="L903" s="116" t="s">
        <v>123</v>
      </c>
      <c r="M903" s="120">
        <v>0.96888888888888891</v>
      </c>
      <c r="N903" s="126"/>
      <c r="O903" s="126"/>
      <c r="P903" s="112">
        <f>AVERAGE($F$5:F903)</f>
        <v>436.22246941045609</v>
      </c>
      <c r="Q903" s="112">
        <f>AVERAGE(G$5:G903)</f>
        <v>5.2280311457174641E-2</v>
      </c>
      <c r="R903" s="113">
        <f>AVERAGE(H$5:H903)</f>
        <v>217675.01223581759</v>
      </c>
      <c r="S903" s="113">
        <f>AVERAGE(I$5:I903)</f>
        <v>63648.334816462739</v>
      </c>
      <c r="T903" s="113">
        <f>AVERAGE(J$5:J903)</f>
        <v>158599.20244716352</v>
      </c>
      <c r="U903" s="118">
        <f>AVERAGE($M$5:M903)</f>
        <v>0.96938326535656749</v>
      </c>
      <c r="AH903" s="116">
        <v>899</v>
      </c>
      <c r="AI903" s="116">
        <v>527</v>
      </c>
      <c r="AJ903" s="116">
        <v>41</v>
      </c>
      <c r="AK903" s="116">
        <v>48</v>
      </c>
      <c r="AL903" s="117">
        <v>2809.9279038170039</v>
      </c>
      <c r="AM903" s="116">
        <v>434</v>
      </c>
      <c r="AN903" s="116">
        <v>0</v>
      </c>
      <c r="AO903" s="117">
        <v>259966</v>
      </c>
      <c r="AP903" s="117">
        <v>63400</v>
      </c>
      <c r="AQ903" s="117">
        <v>201366</v>
      </c>
      <c r="AR903" s="116" t="s">
        <v>123</v>
      </c>
      <c r="AS903" s="116" t="s">
        <v>123</v>
      </c>
      <c r="AT903" s="120">
        <v>0.96444444444444444</v>
      </c>
      <c r="AU903" s="126"/>
      <c r="AV903" s="126"/>
      <c r="AW903" s="112">
        <f>AVERAGE(AM$5:AM903)</f>
        <v>439.77975528364851</v>
      </c>
      <c r="AX903" s="112">
        <f>AVERAGE(AN$5:AN903)</f>
        <v>0.26473859844271413</v>
      </c>
      <c r="AY903" s="113">
        <f>AVERAGE(AO$5:AO903)</f>
        <v>263428.07341490546</v>
      </c>
      <c r="AZ903" s="113">
        <f>AVERAGE(AP$5:AP903)</f>
        <v>64136.553948832036</v>
      </c>
      <c r="BA903" s="113">
        <f>AVERAGE(AQ$5:AQ903)</f>
        <v>203366.38042269187</v>
      </c>
      <c r="BB903" s="118">
        <f>AVERAGE($AT$5:AT903)</f>
        <v>0.97728834507477591</v>
      </c>
      <c r="BC903" s="6"/>
      <c r="BD903" s="6"/>
      <c r="BE903" s="6"/>
      <c r="BF903" s="6"/>
      <c r="BG903" s="6"/>
    </row>
    <row r="904" spans="1:59" x14ac:dyDescent="0.25">
      <c r="A904" s="116">
        <v>900</v>
      </c>
      <c r="B904" s="116">
        <v>614</v>
      </c>
      <c r="C904" s="116">
        <v>48</v>
      </c>
      <c r="D904" s="116">
        <v>62</v>
      </c>
      <c r="E904" s="117">
        <v>4968.2698264858209</v>
      </c>
      <c r="F904" s="116">
        <v>420</v>
      </c>
      <c r="G904" s="116">
        <v>0</v>
      </c>
      <c r="H904" s="117">
        <v>209580</v>
      </c>
      <c r="I904" s="117">
        <v>62000</v>
      </c>
      <c r="J904" s="117">
        <v>153780</v>
      </c>
      <c r="K904" s="116" t="s">
        <v>123</v>
      </c>
      <c r="L904" s="116" t="s">
        <v>123</v>
      </c>
      <c r="M904" s="120">
        <v>0.93333333333333335</v>
      </c>
      <c r="N904" s="126"/>
      <c r="O904" s="126"/>
      <c r="P904" s="112">
        <f>AVERAGE($F$5:F904)</f>
        <v>436.20444444444445</v>
      </c>
      <c r="Q904" s="112">
        <f>AVERAGE(G$5:G904)</f>
        <v>5.2222222222222225E-2</v>
      </c>
      <c r="R904" s="113">
        <f>AVERAGE(H$5:H904)</f>
        <v>217666.01777777777</v>
      </c>
      <c r="S904" s="113">
        <f>AVERAGE(I$5:I904)</f>
        <v>63646.503333333334</v>
      </c>
      <c r="T904" s="113">
        <f>AVERAGE(J$5:J904)</f>
        <v>158593.84777777779</v>
      </c>
      <c r="U904" s="118">
        <f>AVERAGE($M$5:M904)</f>
        <v>0.96934320987654155</v>
      </c>
      <c r="AH904" s="116">
        <v>900</v>
      </c>
      <c r="AI904" s="116">
        <v>499</v>
      </c>
      <c r="AJ904" s="116">
        <v>35</v>
      </c>
      <c r="AK904" s="116">
        <v>35</v>
      </c>
      <c r="AL904" s="117">
        <v>3890.1011527787014</v>
      </c>
      <c r="AM904" s="116">
        <v>447</v>
      </c>
      <c r="AN904" s="116">
        <v>0</v>
      </c>
      <c r="AO904" s="117">
        <v>267753</v>
      </c>
      <c r="AP904" s="117">
        <v>64700</v>
      </c>
      <c r="AQ904" s="117">
        <v>206553</v>
      </c>
      <c r="AR904" s="116" t="s">
        <v>123</v>
      </c>
      <c r="AS904" s="116" t="s">
        <v>123</v>
      </c>
      <c r="AT904" s="120">
        <v>0.99333333333333329</v>
      </c>
      <c r="AU904" s="126"/>
      <c r="AV904" s="126"/>
      <c r="AW904" s="112">
        <f>AVERAGE(AM$5:AM904)</f>
        <v>439.78777777777776</v>
      </c>
      <c r="AX904" s="112">
        <f>AVERAGE(AN$5:AN904)</f>
        <v>0.26444444444444443</v>
      </c>
      <c r="AY904" s="113">
        <f>AVERAGE(AO$5:AO904)</f>
        <v>263432.87888888887</v>
      </c>
      <c r="AZ904" s="113">
        <f>AVERAGE(AP$5:AP904)</f>
        <v>64137.18</v>
      </c>
      <c r="BA904" s="113">
        <f>AVERAGE(AQ$5:AQ904)</f>
        <v>203369.92111111112</v>
      </c>
      <c r="BB904" s="118">
        <f>AVERAGE($AT$5:AT904)</f>
        <v>0.9773061728395076</v>
      </c>
      <c r="BC904" s="10"/>
      <c r="BD904" s="10"/>
      <c r="BE904" s="10"/>
      <c r="BF904" s="10"/>
      <c r="BG904" s="6"/>
    </row>
    <row r="905" spans="1:59" x14ac:dyDescent="0.25">
      <c r="A905" s="116">
        <v>901</v>
      </c>
      <c r="B905" s="116">
        <v>544</v>
      </c>
      <c r="C905" s="116">
        <v>28</v>
      </c>
      <c r="D905" s="116">
        <v>40</v>
      </c>
      <c r="E905" s="117">
        <v>3577.7399230519341</v>
      </c>
      <c r="F905" s="116">
        <v>442</v>
      </c>
      <c r="G905" s="116">
        <v>0</v>
      </c>
      <c r="H905" s="117">
        <v>220558</v>
      </c>
      <c r="I905" s="117">
        <v>64200</v>
      </c>
      <c r="J905" s="117">
        <v>160358</v>
      </c>
      <c r="K905" s="116" t="s">
        <v>123</v>
      </c>
      <c r="L905" s="116" t="s">
        <v>123</v>
      </c>
      <c r="M905" s="120">
        <v>0.98222222222222222</v>
      </c>
      <c r="N905" s="126"/>
      <c r="O905" s="126"/>
      <c r="P905" s="112">
        <f>AVERAGE($F$5:F905)</f>
        <v>436.21087680355163</v>
      </c>
      <c r="Q905" s="112">
        <f>AVERAGE(G$5:G905)</f>
        <v>5.2164261931187568E-2</v>
      </c>
      <c r="R905" s="113">
        <f>AVERAGE(H$5:H905)</f>
        <v>217669.22752497226</v>
      </c>
      <c r="S905" s="113">
        <f>AVERAGE(I$5:I905)</f>
        <v>63647.117647058825</v>
      </c>
      <c r="T905" s="113">
        <f>AVERAGE(J$5:J905)</f>
        <v>158595.80577136515</v>
      </c>
      <c r="U905" s="118">
        <f>AVERAGE($M$5:M905)</f>
        <v>0.96935750400789089</v>
      </c>
      <c r="AH905" s="116">
        <v>901</v>
      </c>
      <c r="AI905" s="116">
        <v>498</v>
      </c>
      <c r="AJ905" s="116">
        <v>48</v>
      </c>
      <c r="AK905" s="116">
        <v>33</v>
      </c>
      <c r="AL905" s="117">
        <v>4615.9783527250875</v>
      </c>
      <c r="AM905" s="116">
        <v>449</v>
      </c>
      <c r="AN905" s="116">
        <v>0</v>
      </c>
      <c r="AO905" s="117">
        <v>268951</v>
      </c>
      <c r="AP905" s="117">
        <v>64900</v>
      </c>
      <c r="AQ905" s="117">
        <v>207351</v>
      </c>
      <c r="AR905" s="116" t="s">
        <v>123</v>
      </c>
      <c r="AS905" s="116" t="s">
        <v>123</v>
      </c>
      <c r="AT905" s="120">
        <v>0.99777777777777776</v>
      </c>
      <c r="AU905" s="126"/>
      <c r="AV905" s="126"/>
      <c r="AW905" s="112">
        <f>AVERAGE(AM$5:AM905)</f>
        <v>439.7980022197558</v>
      </c>
      <c r="AX905" s="112">
        <f>AVERAGE(AN$5:AN905)</f>
        <v>0.26415094339622641</v>
      </c>
      <c r="AY905" s="113">
        <f>AVERAGE(AO$5:AO905)</f>
        <v>263439.00332963374</v>
      </c>
      <c r="AZ905" s="113">
        <f>AVERAGE(AP$5:AP905)</f>
        <v>64138.026637069925</v>
      </c>
      <c r="BA905" s="113">
        <f>AVERAGE(AQ$5:AQ905)</f>
        <v>203374.33962264151</v>
      </c>
      <c r="BB905" s="118">
        <f>AVERAGE($AT$5:AT905)</f>
        <v>0.97732889382168109</v>
      </c>
      <c r="BC905" s="6"/>
      <c r="BD905" s="6"/>
      <c r="BE905" s="6"/>
      <c r="BF905" s="6"/>
      <c r="BG905" s="10"/>
    </row>
    <row r="906" spans="1:59" x14ac:dyDescent="0.25">
      <c r="A906" s="116">
        <v>902</v>
      </c>
      <c r="B906" s="116">
        <v>566</v>
      </c>
      <c r="C906" s="116">
        <v>45</v>
      </c>
      <c r="D906" s="116">
        <v>46</v>
      </c>
      <c r="E906" s="117">
        <v>2050.1174605889187</v>
      </c>
      <c r="F906" s="116">
        <v>436</v>
      </c>
      <c r="G906" s="116">
        <v>0</v>
      </c>
      <c r="H906" s="117">
        <v>217564</v>
      </c>
      <c r="I906" s="117">
        <v>63600</v>
      </c>
      <c r="J906" s="117">
        <v>158564</v>
      </c>
      <c r="K906" s="116" t="s">
        <v>123</v>
      </c>
      <c r="L906" s="116" t="s">
        <v>123</v>
      </c>
      <c r="M906" s="120">
        <v>0.96888888888888891</v>
      </c>
      <c r="N906" s="126"/>
      <c r="O906" s="126"/>
      <c r="P906" s="112">
        <f>AVERAGE($F$5:F906)</f>
        <v>436.21064301552104</v>
      </c>
      <c r="Q906" s="112">
        <f>AVERAGE(G$5:G906)</f>
        <v>5.2106430155210645E-2</v>
      </c>
      <c r="R906" s="113">
        <f>AVERAGE(H$5:H906)</f>
        <v>217669.11086474502</v>
      </c>
      <c r="S906" s="113">
        <f>AVERAGE(I$5:I906)</f>
        <v>63647.065410199553</v>
      </c>
      <c r="T906" s="113">
        <f>AVERAGE(J$5:J906)</f>
        <v>158595.77050997782</v>
      </c>
      <c r="U906" s="118">
        <f>AVERAGE($M$5:M906)</f>
        <v>0.96935698447893404</v>
      </c>
      <c r="AH906" s="116">
        <v>902</v>
      </c>
      <c r="AI906" s="116">
        <v>459</v>
      </c>
      <c r="AJ906" s="116">
        <v>26</v>
      </c>
      <c r="AK906" s="116">
        <v>43</v>
      </c>
      <c r="AL906" s="117">
        <v>4775.5609696347801</v>
      </c>
      <c r="AM906" s="116">
        <v>439</v>
      </c>
      <c r="AN906" s="116">
        <v>0</v>
      </c>
      <c r="AO906" s="117">
        <v>262961</v>
      </c>
      <c r="AP906" s="117">
        <v>63900</v>
      </c>
      <c r="AQ906" s="117">
        <v>203361</v>
      </c>
      <c r="AR906" s="116" t="s">
        <v>123</v>
      </c>
      <c r="AS906" s="116" t="s">
        <v>123</v>
      </c>
      <c r="AT906" s="120">
        <v>0.97555555555555551</v>
      </c>
      <c r="AU906" s="126"/>
      <c r="AV906" s="126"/>
      <c r="AW906" s="112">
        <f>AVERAGE(AM$5:AM906)</f>
        <v>439.79711751662973</v>
      </c>
      <c r="AX906" s="112">
        <f>AVERAGE(AN$5:AN906)</f>
        <v>0.26385809312638581</v>
      </c>
      <c r="AY906" s="113">
        <f>AVERAGE(AO$5:AO906)</f>
        <v>263438.47339246119</v>
      </c>
      <c r="AZ906" s="113">
        <f>AVERAGE(AP$5:AP906)</f>
        <v>64137.762749445676</v>
      </c>
      <c r="BA906" s="113">
        <f>AVERAGE(AQ$5:AQ906)</f>
        <v>203374.32483370288</v>
      </c>
      <c r="BB906" s="118">
        <f>AVERAGE($AT$5:AT906)</f>
        <v>0.97732692781473407</v>
      </c>
    </row>
    <row r="907" spans="1:59" x14ac:dyDescent="0.25">
      <c r="A907" s="116">
        <v>903</v>
      </c>
      <c r="B907" s="116">
        <v>571</v>
      </c>
      <c r="C907" s="116">
        <v>40</v>
      </c>
      <c r="D907" s="116">
        <v>52</v>
      </c>
      <c r="E907" s="117">
        <v>2703.7902093624512</v>
      </c>
      <c r="F907" s="116">
        <v>430</v>
      </c>
      <c r="G907" s="116">
        <v>0</v>
      </c>
      <c r="H907" s="117">
        <v>214570</v>
      </c>
      <c r="I907" s="117">
        <v>63000</v>
      </c>
      <c r="J907" s="117">
        <v>156770</v>
      </c>
      <c r="K907" s="116" t="s">
        <v>123</v>
      </c>
      <c r="L907" s="116" t="s">
        <v>123</v>
      </c>
      <c r="M907" s="120">
        <v>0.9555555555555556</v>
      </c>
      <c r="N907" s="126"/>
      <c r="O907" s="126"/>
      <c r="P907" s="112">
        <f>AVERAGE($F$5:F907)</f>
        <v>436.20376522702105</v>
      </c>
      <c r="Q907" s="112">
        <f>AVERAGE(G$5:G907)</f>
        <v>5.2048726467331122E-2</v>
      </c>
      <c r="R907" s="113">
        <f>AVERAGE(H$5:H907)</f>
        <v>217665.67884828351</v>
      </c>
      <c r="S907" s="113">
        <f>AVERAGE(I$5:I907)</f>
        <v>63646.348837209305</v>
      </c>
      <c r="T907" s="113">
        <f>AVERAGE(J$5:J907)</f>
        <v>158593.74861572537</v>
      </c>
      <c r="U907" s="118">
        <f>AVERAGE($M$5:M907)</f>
        <v>0.96934170050448953</v>
      </c>
      <c r="AH907" s="116">
        <v>903</v>
      </c>
      <c r="AI907" s="116">
        <v>550</v>
      </c>
      <c r="AJ907" s="116">
        <v>36</v>
      </c>
      <c r="AK907" s="116">
        <v>47</v>
      </c>
      <c r="AL907" s="117">
        <v>2157.1514013869996</v>
      </c>
      <c r="AM907" s="116">
        <v>435</v>
      </c>
      <c r="AN907" s="116">
        <v>0</v>
      </c>
      <c r="AO907" s="117">
        <v>260565</v>
      </c>
      <c r="AP907" s="117">
        <v>63500</v>
      </c>
      <c r="AQ907" s="117">
        <v>201765</v>
      </c>
      <c r="AR907" s="116" t="s">
        <v>123</v>
      </c>
      <c r="AS907" s="116" t="s">
        <v>123</v>
      </c>
      <c r="AT907" s="120">
        <v>0.96666666666666667</v>
      </c>
      <c r="AU907" s="126"/>
      <c r="AV907" s="126"/>
      <c r="AW907" s="112">
        <f>AVERAGE(AM$5:AM907)</f>
        <v>439.79180509413067</v>
      </c>
      <c r="AX907" s="112">
        <f>AVERAGE(AN$5:AN907)</f>
        <v>0.26356589147286824</v>
      </c>
      <c r="AY907" s="113">
        <f>AVERAGE(AO$5:AO907)</f>
        <v>263435.29125138425</v>
      </c>
      <c r="AZ907" s="113">
        <f>AVERAGE(AP$5:AP907)</f>
        <v>64137.056478405313</v>
      </c>
      <c r="BA907" s="113">
        <f>AVERAGE(AQ$5:AQ907)</f>
        <v>203372.5426356589</v>
      </c>
      <c r="BB907" s="118">
        <f>AVERAGE($AT$5:AT907)</f>
        <v>0.97731512243140295</v>
      </c>
      <c r="BC907" s="6"/>
      <c r="BD907" s="6"/>
      <c r="BE907" s="6"/>
      <c r="BF907" s="6"/>
      <c r="BG907" s="6"/>
    </row>
    <row r="908" spans="1:59" x14ac:dyDescent="0.25">
      <c r="A908" s="116">
        <v>904</v>
      </c>
      <c r="B908" s="116">
        <v>586</v>
      </c>
      <c r="C908" s="116">
        <v>48</v>
      </c>
      <c r="D908" s="116">
        <v>48</v>
      </c>
      <c r="E908" s="117">
        <v>3475.7455691198484</v>
      </c>
      <c r="F908" s="116">
        <v>434</v>
      </c>
      <c r="G908" s="116">
        <v>0</v>
      </c>
      <c r="H908" s="117">
        <v>216566</v>
      </c>
      <c r="I908" s="117">
        <v>63400</v>
      </c>
      <c r="J908" s="117">
        <v>157966</v>
      </c>
      <c r="K908" s="116" t="s">
        <v>123</v>
      </c>
      <c r="L908" s="116" t="s">
        <v>123</v>
      </c>
      <c r="M908" s="120">
        <v>0.96444444444444444</v>
      </c>
      <c r="N908" s="126"/>
      <c r="O908" s="126"/>
      <c r="P908" s="112">
        <f>AVERAGE($F$5:F908)</f>
        <v>436.20132743362831</v>
      </c>
      <c r="Q908" s="112">
        <f>AVERAGE(G$5:G908)</f>
        <v>5.1991150442477874E-2</v>
      </c>
      <c r="R908" s="113">
        <f>AVERAGE(H$5:H908)</f>
        <v>217664.46238938053</v>
      </c>
      <c r="S908" s="113">
        <f>AVERAGE(I$5:I908)</f>
        <v>63646.076327433628</v>
      </c>
      <c r="T908" s="113">
        <f>AVERAGE(J$5:J908)</f>
        <v>158593.05420353982</v>
      </c>
      <c r="U908" s="118">
        <f>AVERAGE($M$5:M908)</f>
        <v>0.96933628318583909</v>
      </c>
      <c r="AH908" s="116">
        <v>904</v>
      </c>
      <c r="AI908" s="116">
        <v>524</v>
      </c>
      <c r="AJ908" s="116">
        <v>43</v>
      </c>
      <c r="AK908" s="116">
        <v>49</v>
      </c>
      <c r="AL908" s="117">
        <v>4490.5225351635336</v>
      </c>
      <c r="AM908" s="116">
        <v>433</v>
      </c>
      <c r="AN908" s="116">
        <v>0</v>
      </c>
      <c r="AO908" s="117">
        <v>259367</v>
      </c>
      <c r="AP908" s="117">
        <v>63300</v>
      </c>
      <c r="AQ908" s="117">
        <v>200967</v>
      </c>
      <c r="AR908" s="116" t="s">
        <v>123</v>
      </c>
      <c r="AS908" s="116" t="s">
        <v>123</v>
      </c>
      <c r="AT908" s="120">
        <v>0.9622222222222222</v>
      </c>
      <c r="AU908" s="126"/>
      <c r="AV908" s="126"/>
      <c r="AW908" s="112">
        <f>AVERAGE(AM$5:AM908)</f>
        <v>439.78429203539821</v>
      </c>
      <c r="AX908" s="112">
        <f>AVERAGE(AN$5:AN908)</f>
        <v>0.26327433628318586</v>
      </c>
      <c r="AY908" s="113">
        <f>AVERAGE(AO$5:AO908)</f>
        <v>263430.79092920356</v>
      </c>
      <c r="AZ908" s="113">
        <f>AVERAGE(AP$5:AP908)</f>
        <v>64136.130530973453</v>
      </c>
      <c r="BA908" s="113">
        <f>AVERAGE(AQ$5:AQ908)</f>
        <v>203369.88163716815</v>
      </c>
      <c r="BB908" s="118">
        <f>AVERAGE($AT$5:AT908)</f>
        <v>0.97729842674533074</v>
      </c>
      <c r="BC908" s="10"/>
      <c r="BD908" s="10"/>
      <c r="BE908" s="10"/>
      <c r="BF908" s="10"/>
      <c r="BG908" s="6"/>
    </row>
    <row r="909" spans="1:59" x14ac:dyDescent="0.25">
      <c r="A909" s="116">
        <v>905</v>
      </c>
      <c r="B909" s="116">
        <v>522</v>
      </c>
      <c r="C909" s="116">
        <v>34</v>
      </c>
      <c r="D909" s="116">
        <v>30</v>
      </c>
      <c r="E909" s="117">
        <v>4518.0954890600633</v>
      </c>
      <c r="F909" s="116">
        <v>450</v>
      </c>
      <c r="G909" s="116">
        <v>2</v>
      </c>
      <c r="H909" s="117">
        <v>224550</v>
      </c>
      <c r="I909" s="117">
        <v>65998</v>
      </c>
      <c r="J909" s="117">
        <v>161552</v>
      </c>
      <c r="K909" s="116" t="s">
        <v>124</v>
      </c>
      <c r="L909" s="116" t="s">
        <v>124</v>
      </c>
      <c r="M909" s="120">
        <v>1</v>
      </c>
      <c r="N909" s="126"/>
      <c r="O909" s="126"/>
      <c r="P909" s="112">
        <f>AVERAGE($F$5:F909)</f>
        <v>436.21657458563539</v>
      </c>
      <c r="Q909" s="112">
        <f>AVERAGE(G$5:G909)</f>
        <v>5.4143646408839778E-2</v>
      </c>
      <c r="R909" s="113">
        <f>AVERAGE(H$5:H909)</f>
        <v>217672.07071823205</v>
      </c>
      <c r="S909" s="113">
        <f>AVERAGE(I$5:I909)</f>
        <v>63648.675138121544</v>
      </c>
      <c r="T909" s="113">
        <f>AVERAGE(J$5:J909)</f>
        <v>158596.32375690609</v>
      </c>
      <c r="U909" s="118">
        <f>AVERAGE($M$5:M909)</f>
        <v>0.96937016574585466</v>
      </c>
      <c r="AH909" s="116">
        <v>905</v>
      </c>
      <c r="AI909" s="116">
        <v>499</v>
      </c>
      <c r="AJ909" s="116">
        <v>29</v>
      </c>
      <c r="AK909" s="116">
        <v>44</v>
      </c>
      <c r="AL909" s="117">
        <v>4591.488522034384</v>
      </c>
      <c r="AM909" s="116">
        <v>438</v>
      </c>
      <c r="AN909" s="116">
        <v>0</v>
      </c>
      <c r="AO909" s="117">
        <v>262362</v>
      </c>
      <c r="AP909" s="117">
        <v>63800</v>
      </c>
      <c r="AQ909" s="117">
        <v>202962</v>
      </c>
      <c r="AR909" s="116" t="s">
        <v>123</v>
      </c>
      <c r="AS909" s="116" t="s">
        <v>123</v>
      </c>
      <c r="AT909" s="120">
        <v>0.97333333333333338</v>
      </c>
      <c r="AU909" s="126"/>
      <c r="AV909" s="126"/>
      <c r="AW909" s="112">
        <f>AVERAGE(AM$5:AM909)</f>
        <v>439.78232044198893</v>
      </c>
      <c r="AX909" s="112">
        <f>AVERAGE(AN$5:AN909)</f>
        <v>0.26298342541436465</v>
      </c>
      <c r="AY909" s="113">
        <f>AVERAGE(AO$5:AO909)</f>
        <v>263429.60994475137</v>
      </c>
      <c r="AZ909" s="113">
        <f>AVERAGE(AP$5:AP909)</f>
        <v>64135.759116022098</v>
      </c>
      <c r="BA909" s="113">
        <f>AVERAGE(AQ$5:AQ909)</f>
        <v>203369.43093922653</v>
      </c>
      <c r="BB909" s="118">
        <f>AVERAGE($AT$5:AT909)</f>
        <v>0.97729404542664355</v>
      </c>
      <c r="BC909" s="6"/>
      <c r="BD909" s="6"/>
      <c r="BE909" s="6"/>
      <c r="BF909" s="6"/>
      <c r="BG909" s="10"/>
    </row>
    <row r="910" spans="1:59" x14ac:dyDescent="0.25">
      <c r="A910" s="116">
        <v>906</v>
      </c>
      <c r="B910" s="116">
        <v>558</v>
      </c>
      <c r="C910" s="116">
        <v>36</v>
      </c>
      <c r="D910" s="116">
        <v>41</v>
      </c>
      <c r="E910" s="117">
        <v>3971.5880044999258</v>
      </c>
      <c r="F910" s="116">
        <v>441</v>
      </c>
      <c r="G910" s="116">
        <v>0</v>
      </c>
      <c r="H910" s="117">
        <v>220059</v>
      </c>
      <c r="I910" s="117">
        <v>64100</v>
      </c>
      <c r="J910" s="117">
        <v>160059</v>
      </c>
      <c r="K910" s="116" t="s">
        <v>123</v>
      </c>
      <c r="L910" s="116" t="s">
        <v>123</v>
      </c>
      <c r="M910" s="120">
        <v>0.98</v>
      </c>
      <c r="N910" s="126"/>
      <c r="O910" s="126"/>
      <c r="P910" s="112">
        <f>AVERAGE($F$5:F910)</f>
        <v>436.22185430463577</v>
      </c>
      <c r="Q910" s="112">
        <f>AVERAGE(G$5:G910)</f>
        <v>5.4083885209713023E-2</v>
      </c>
      <c r="R910" s="113">
        <f>AVERAGE(H$5:H910)</f>
        <v>217674.70529801326</v>
      </c>
      <c r="S910" s="113">
        <f>AVERAGE(I$5:I910)</f>
        <v>63649.173289183222</v>
      </c>
      <c r="T910" s="113">
        <f>AVERAGE(J$5:J910)</f>
        <v>158597.93818984547</v>
      </c>
      <c r="U910" s="118">
        <f>AVERAGE($M$5:M910)</f>
        <v>0.96938189845474454</v>
      </c>
      <c r="AH910" s="116">
        <v>906</v>
      </c>
      <c r="AI910" s="116">
        <v>470</v>
      </c>
      <c r="AJ910" s="116">
        <v>35</v>
      </c>
      <c r="AK910" s="116">
        <v>33</v>
      </c>
      <c r="AL910" s="117">
        <v>4374.4329419383448</v>
      </c>
      <c r="AM910" s="116">
        <v>449</v>
      </c>
      <c r="AN910" s="116">
        <v>0</v>
      </c>
      <c r="AO910" s="117">
        <v>268951</v>
      </c>
      <c r="AP910" s="117">
        <v>64900</v>
      </c>
      <c r="AQ910" s="117">
        <v>207351</v>
      </c>
      <c r="AR910" s="116" t="s">
        <v>123</v>
      </c>
      <c r="AS910" s="116" t="s">
        <v>123</v>
      </c>
      <c r="AT910" s="120">
        <v>0.99777777777777776</v>
      </c>
      <c r="AU910" s="126"/>
      <c r="AV910" s="126"/>
      <c r="AW910" s="112">
        <f>AVERAGE(AM$5:AM910)</f>
        <v>439.79249448123619</v>
      </c>
      <c r="AX910" s="112">
        <f>AVERAGE(AN$5:AN910)</f>
        <v>0.26269315673289184</v>
      </c>
      <c r="AY910" s="113">
        <f>AVERAGE(AO$5:AO910)</f>
        <v>263435.70419426047</v>
      </c>
      <c r="AZ910" s="113">
        <f>AVERAGE(AP$5:AP910)</f>
        <v>64136.602649006622</v>
      </c>
      <c r="BA910" s="113">
        <f>AVERAGE(AQ$5:AQ910)</f>
        <v>203373.82560706401</v>
      </c>
      <c r="BB910" s="118">
        <f>AVERAGE($AT$5:AT910)</f>
        <v>0.97731665440274851</v>
      </c>
    </row>
    <row r="911" spans="1:59" x14ac:dyDescent="0.25">
      <c r="A911" s="116">
        <v>907</v>
      </c>
      <c r="B911" s="116">
        <v>572</v>
      </c>
      <c r="C911" s="116">
        <v>43</v>
      </c>
      <c r="D911" s="116">
        <v>38</v>
      </c>
      <c r="E911" s="117">
        <v>2200.4256660362612</v>
      </c>
      <c r="F911" s="116">
        <v>444</v>
      </c>
      <c r="G911" s="116">
        <v>0</v>
      </c>
      <c r="H911" s="117">
        <v>221556</v>
      </c>
      <c r="I911" s="117">
        <v>64400</v>
      </c>
      <c r="J911" s="117">
        <v>160956</v>
      </c>
      <c r="K911" s="116" t="s">
        <v>123</v>
      </c>
      <c r="L911" s="116" t="s">
        <v>123</v>
      </c>
      <c r="M911" s="120">
        <v>0.98666666666666669</v>
      </c>
      <c r="N911" s="126"/>
      <c r="O911" s="126"/>
      <c r="P911" s="112">
        <f>AVERAGE($F$5:F911)</f>
        <v>436.23042998897466</v>
      </c>
      <c r="Q911" s="112">
        <f>AVERAGE(G$5:G911)</f>
        <v>5.4024255788313123E-2</v>
      </c>
      <c r="R911" s="113">
        <f>AVERAGE(H$5:H911)</f>
        <v>217678.98456449836</v>
      </c>
      <c r="S911" s="113">
        <f>AVERAGE(I$5:I911)</f>
        <v>63650.001102535833</v>
      </c>
      <c r="T911" s="113">
        <f>AVERAGE(J$5:J911)</f>
        <v>158600.53803748623</v>
      </c>
      <c r="U911" s="118">
        <f>AVERAGE($M$5:M911)</f>
        <v>0.9694009555310531</v>
      </c>
      <c r="AH911" s="116">
        <v>907</v>
      </c>
      <c r="AI911" s="116">
        <v>483</v>
      </c>
      <c r="AJ911" s="116">
        <v>30</v>
      </c>
      <c r="AK911" s="116">
        <v>45</v>
      </c>
      <c r="AL911" s="117">
        <v>4097.4108275824146</v>
      </c>
      <c r="AM911" s="116">
        <v>437</v>
      </c>
      <c r="AN911" s="116">
        <v>0</v>
      </c>
      <c r="AO911" s="117">
        <v>261763</v>
      </c>
      <c r="AP911" s="117">
        <v>63700</v>
      </c>
      <c r="AQ911" s="117">
        <v>202563</v>
      </c>
      <c r="AR911" s="116" t="s">
        <v>123</v>
      </c>
      <c r="AS911" s="116" t="s">
        <v>123</v>
      </c>
      <c r="AT911" s="120">
        <v>0.97111111111111115</v>
      </c>
      <c r="AU911" s="126"/>
      <c r="AV911" s="126"/>
      <c r="AW911" s="112">
        <f>AVERAGE(AM$5:AM911)</f>
        <v>439.78941565600883</v>
      </c>
      <c r="AX911" s="112">
        <f>AVERAGE(AN$5:AN911)</f>
        <v>0.26240352811466372</v>
      </c>
      <c r="AY911" s="113">
        <f>AVERAGE(AO$5:AO911)</f>
        <v>263433.85997794929</v>
      </c>
      <c r="AZ911" s="113">
        <f>AVERAGE(AP$5:AP911)</f>
        <v>64136.121278941566</v>
      </c>
      <c r="BA911" s="113">
        <f>AVERAGE(AQ$5:AQ911)</f>
        <v>203372.93164277839</v>
      </c>
      <c r="BB911" s="118">
        <f>AVERAGE($AT$5:AT911)</f>
        <v>0.97730981256890981</v>
      </c>
      <c r="BC911" s="6"/>
      <c r="BD911" s="6"/>
      <c r="BE911" s="6"/>
      <c r="BF911" s="6"/>
      <c r="BG911" s="6"/>
    </row>
    <row r="912" spans="1:59" x14ac:dyDescent="0.25">
      <c r="A912" s="116">
        <v>908</v>
      </c>
      <c r="B912" s="116">
        <v>513</v>
      </c>
      <c r="C912" s="116">
        <v>34</v>
      </c>
      <c r="D912" s="116">
        <v>42</v>
      </c>
      <c r="E912" s="117">
        <v>4001.6901057118175</v>
      </c>
      <c r="F912" s="116">
        <v>440</v>
      </c>
      <c r="G912" s="116">
        <v>0</v>
      </c>
      <c r="H912" s="117">
        <v>219560</v>
      </c>
      <c r="I912" s="117">
        <v>64000</v>
      </c>
      <c r="J912" s="117">
        <v>159760</v>
      </c>
      <c r="K912" s="116" t="s">
        <v>123</v>
      </c>
      <c r="L912" s="116" t="s">
        <v>123</v>
      </c>
      <c r="M912" s="120">
        <v>0.97777777777777775</v>
      </c>
      <c r="N912" s="126"/>
      <c r="O912" s="126"/>
      <c r="P912" s="112">
        <f>AVERAGE($F$5:F912)</f>
        <v>436.23458149779736</v>
      </c>
      <c r="Q912" s="112">
        <f>AVERAGE(G$5:G912)</f>
        <v>5.3964757709251104E-2</v>
      </c>
      <c r="R912" s="113">
        <f>AVERAGE(H$5:H912)</f>
        <v>217681.05616740088</v>
      </c>
      <c r="S912" s="113">
        <f>AVERAGE(I$5:I912)</f>
        <v>63650.386563876651</v>
      </c>
      <c r="T912" s="113">
        <f>AVERAGE(J$5:J912)</f>
        <v>158601.81497797355</v>
      </c>
      <c r="U912" s="118">
        <f>AVERAGE($M$5:M912)</f>
        <v>0.96941018110621469</v>
      </c>
      <c r="AH912" s="116">
        <v>908</v>
      </c>
      <c r="AI912" s="116">
        <v>543</v>
      </c>
      <c r="AJ912" s="116">
        <v>39</v>
      </c>
      <c r="AK912" s="116">
        <v>46</v>
      </c>
      <c r="AL912" s="117">
        <v>2857.9939410264424</v>
      </c>
      <c r="AM912" s="116">
        <v>436</v>
      </c>
      <c r="AN912" s="116">
        <v>0</v>
      </c>
      <c r="AO912" s="117">
        <v>261164</v>
      </c>
      <c r="AP912" s="117">
        <v>63600</v>
      </c>
      <c r="AQ912" s="117">
        <v>202164</v>
      </c>
      <c r="AR912" s="116" t="s">
        <v>123</v>
      </c>
      <c r="AS912" s="116" t="s">
        <v>123</v>
      </c>
      <c r="AT912" s="120">
        <v>0.96888888888888891</v>
      </c>
      <c r="AU912" s="126"/>
      <c r="AV912" s="126"/>
      <c r="AW912" s="112">
        <f>AVERAGE(AM$5:AM912)</f>
        <v>439.7852422907489</v>
      </c>
      <c r="AX912" s="112">
        <f>AVERAGE(AN$5:AN912)</f>
        <v>0.2621145374449339</v>
      </c>
      <c r="AY912" s="113">
        <f>AVERAGE(AO$5:AO912)</f>
        <v>263431.36013215862</v>
      </c>
      <c r="AZ912" s="113">
        <f>AVERAGE(AP$5:AP912)</f>
        <v>64135.530837004408</v>
      </c>
      <c r="BA912" s="113">
        <f>AVERAGE(AQ$5:AQ912)</f>
        <v>203371.60022026431</v>
      </c>
      <c r="BB912" s="118">
        <f>AVERAGE($AT$5:AT912)</f>
        <v>0.97730053842388775</v>
      </c>
      <c r="BC912" s="10"/>
      <c r="BD912" s="10"/>
      <c r="BE912" s="10"/>
      <c r="BF912" s="10"/>
      <c r="BG912" s="6"/>
    </row>
    <row r="913" spans="1:59" x14ac:dyDescent="0.25">
      <c r="A913" s="116">
        <v>909</v>
      </c>
      <c r="B913" s="116">
        <v>621</v>
      </c>
      <c r="C913" s="116">
        <v>33</v>
      </c>
      <c r="D913" s="116">
        <v>52</v>
      </c>
      <c r="E913" s="117">
        <v>3001.5754178236157</v>
      </c>
      <c r="F913" s="116">
        <v>430</v>
      </c>
      <c r="G913" s="116">
        <v>0</v>
      </c>
      <c r="H913" s="117">
        <v>214570</v>
      </c>
      <c r="I913" s="117">
        <v>63000</v>
      </c>
      <c r="J913" s="117">
        <v>156770</v>
      </c>
      <c r="K913" s="116" t="s">
        <v>123</v>
      </c>
      <c r="L913" s="116" t="s">
        <v>123</v>
      </c>
      <c r="M913" s="120">
        <v>0.9555555555555556</v>
      </c>
      <c r="N913" s="126"/>
      <c r="O913" s="126"/>
      <c r="P913" s="112">
        <f>AVERAGE($F$5:F913)</f>
        <v>436.22772277227722</v>
      </c>
      <c r="Q913" s="112">
        <f>AVERAGE(G$5:G913)</f>
        <v>5.3905390539053903E-2</v>
      </c>
      <c r="R913" s="113">
        <f>AVERAGE(H$5:H913)</f>
        <v>217677.63366336634</v>
      </c>
      <c r="S913" s="113">
        <f>AVERAGE(I$5:I913)</f>
        <v>63649.671067106712</v>
      </c>
      <c r="T913" s="113">
        <f>AVERAGE(J$5:J913)</f>
        <v>158599.799779978</v>
      </c>
      <c r="U913" s="118">
        <f>AVERAGE($M$5:M913)</f>
        <v>0.96939493949394773</v>
      </c>
      <c r="AH913" s="116">
        <v>909</v>
      </c>
      <c r="AI913" s="116">
        <v>549</v>
      </c>
      <c r="AJ913" s="116">
        <v>46</v>
      </c>
      <c r="AK913" s="116">
        <v>46</v>
      </c>
      <c r="AL913" s="117">
        <v>3230.4391372543696</v>
      </c>
      <c r="AM913" s="116">
        <v>436</v>
      </c>
      <c r="AN913" s="116">
        <v>0</v>
      </c>
      <c r="AO913" s="117">
        <v>261164</v>
      </c>
      <c r="AP913" s="117">
        <v>63600</v>
      </c>
      <c r="AQ913" s="117">
        <v>202164</v>
      </c>
      <c r="AR913" s="116" t="s">
        <v>123</v>
      </c>
      <c r="AS913" s="116" t="s">
        <v>123</v>
      </c>
      <c r="AT913" s="120">
        <v>0.96888888888888891</v>
      </c>
      <c r="AU913" s="126"/>
      <c r="AV913" s="126"/>
      <c r="AW913" s="112">
        <f>AVERAGE(AM$5:AM913)</f>
        <v>439.7810781078108</v>
      </c>
      <c r="AX913" s="112">
        <f>AVERAGE(AN$5:AN913)</f>
        <v>0.26182618261826185</v>
      </c>
      <c r="AY913" s="113">
        <f>AVERAGE(AO$5:AO913)</f>
        <v>263428.86578657868</v>
      </c>
      <c r="AZ913" s="113">
        <f>AVERAGE(AP$5:AP913)</f>
        <v>64134.941694169414</v>
      </c>
      <c r="BA913" s="113">
        <f>AVERAGE(AQ$5:AQ913)</f>
        <v>203370.27172717272</v>
      </c>
      <c r="BB913" s="118">
        <f>AVERAGE($AT$5:AT913)</f>
        <v>0.97729128468402515</v>
      </c>
      <c r="BC913" s="6"/>
      <c r="BD913" s="6"/>
      <c r="BE913" s="6"/>
      <c r="BF913" s="6"/>
      <c r="BG913" s="10"/>
    </row>
    <row r="914" spans="1:59" x14ac:dyDescent="0.25">
      <c r="A914" s="116">
        <v>910</v>
      </c>
      <c r="B914" s="116">
        <v>566</v>
      </c>
      <c r="C914" s="116">
        <v>39</v>
      </c>
      <c r="D914" s="116">
        <v>47</v>
      </c>
      <c r="E914" s="117">
        <v>4913.6439468283806</v>
      </c>
      <c r="F914" s="116">
        <v>435</v>
      </c>
      <c r="G914" s="116">
        <v>0</v>
      </c>
      <c r="H914" s="117">
        <v>217065</v>
      </c>
      <c r="I914" s="117">
        <v>63500</v>
      </c>
      <c r="J914" s="117">
        <v>158265</v>
      </c>
      <c r="K914" s="116" t="s">
        <v>123</v>
      </c>
      <c r="L914" s="116" t="s">
        <v>123</v>
      </c>
      <c r="M914" s="120">
        <v>0.96666666666666667</v>
      </c>
      <c r="N914" s="126"/>
      <c r="O914" s="126"/>
      <c r="P914" s="112">
        <f>AVERAGE($F$5:F914)</f>
        <v>436.22637362637363</v>
      </c>
      <c r="Q914" s="112">
        <f>AVERAGE(G$5:G914)</f>
        <v>5.3846153846153849E-2</v>
      </c>
      <c r="R914" s="113">
        <f>AVERAGE(H$5:H914)</f>
        <v>217676.96043956044</v>
      </c>
      <c r="S914" s="113">
        <f>AVERAGE(I$5:I914)</f>
        <v>63649.506593406593</v>
      </c>
      <c r="T914" s="113">
        <f>AVERAGE(J$5:J914)</f>
        <v>158599.43186813185</v>
      </c>
      <c r="U914" s="118">
        <f>AVERAGE($M$5:M914)</f>
        <v>0.96939194139193974</v>
      </c>
      <c r="AH914" s="116">
        <v>910</v>
      </c>
      <c r="AI914" s="116">
        <v>525</v>
      </c>
      <c r="AJ914" s="116">
        <v>46</v>
      </c>
      <c r="AK914" s="116">
        <v>45</v>
      </c>
      <c r="AL914" s="117">
        <v>3301.3068013848979</v>
      </c>
      <c r="AM914" s="116">
        <v>437</v>
      </c>
      <c r="AN914" s="116">
        <v>0</v>
      </c>
      <c r="AO914" s="117">
        <v>261763</v>
      </c>
      <c r="AP914" s="117">
        <v>63700</v>
      </c>
      <c r="AQ914" s="117">
        <v>202563</v>
      </c>
      <c r="AR914" s="116" t="s">
        <v>123</v>
      </c>
      <c r="AS914" s="116" t="s">
        <v>123</v>
      </c>
      <c r="AT914" s="120">
        <v>0.97111111111111115</v>
      </c>
      <c r="AU914" s="126"/>
      <c r="AV914" s="126"/>
      <c r="AW914" s="112">
        <f>AVERAGE(AM$5:AM914)</f>
        <v>439.77802197802197</v>
      </c>
      <c r="AX914" s="112">
        <f>AVERAGE(AN$5:AN914)</f>
        <v>0.26153846153846155</v>
      </c>
      <c r="AY914" s="113">
        <f>AVERAGE(AO$5:AO914)</f>
        <v>263427.03516483516</v>
      </c>
      <c r="AZ914" s="113">
        <f>AVERAGE(AP$5:AP914)</f>
        <v>64134.463736263737</v>
      </c>
      <c r="BA914" s="113">
        <f>AVERAGE(AQ$5:AQ914)</f>
        <v>203369.38461538462</v>
      </c>
      <c r="BB914" s="118">
        <f>AVERAGE($AT$5:AT914)</f>
        <v>0.97728449328449452</v>
      </c>
    </row>
    <row r="915" spans="1:59" x14ac:dyDescent="0.25">
      <c r="A915" s="116">
        <v>911</v>
      </c>
      <c r="B915" s="116">
        <v>602</v>
      </c>
      <c r="C915" s="116">
        <v>36</v>
      </c>
      <c r="D915" s="116">
        <v>41</v>
      </c>
      <c r="E915" s="117">
        <v>3670.6903872951857</v>
      </c>
      <c r="F915" s="116">
        <v>441</v>
      </c>
      <c r="G915" s="116">
        <v>0</v>
      </c>
      <c r="H915" s="117">
        <v>220059</v>
      </c>
      <c r="I915" s="117">
        <v>64100</v>
      </c>
      <c r="J915" s="117">
        <v>160059</v>
      </c>
      <c r="K915" s="116" t="s">
        <v>123</v>
      </c>
      <c r="L915" s="116" t="s">
        <v>123</v>
      </c>
      <c r="M915" s="120">
        <v>0.98</v>
      </c>
      <c r="N915" s="126"/>
      <c r="O915" s="126"/>
      <c r="P915" s="112">
        <f>AVERAGE($F$5:F915)</f>
        <v>436.23161361141604</v>
      </c>
      <c r="Q915" s="112">
        <f>AVERAGE(G$5:G915)</f>
        <v>5.3787047200878159E-2</v>
      </c>
      <c r="R915" s="113">
        <f>AVERAGE(H$5:H915)</f>
        <v>217679.57519209658</v>
      </c>
      <c r="S915" s="113">
        <f>AVERAGE(I$5:I915)</f>
        <v>63650.00109769484</v>
      </c>
      <c r="T915" s="113">
        <f>AVERAGE(J$5:J915)</f>
        <v>158601.03402854007</v>
      </c>
      <c r="U915" s="118">
        <f>AVERAGE($M$5:M915)</f>
        <v>0.96940358580314512</v>
      </c>
      <c r="AH915" s="116">
        <v>911</v>
      </c>
      <c r="AI915" s="116">
        <v>543</v>
      </c>
      <c r="AJ915" s="116">
        <v>38</v>
      </c>
      <c r="AK915" s="116">
        <v>32</v>
      </c>
      <c r="AL915" s="117">
        <v>4379.9843963242529</v>
      </c>
      <c r="AM915" s="116">
        <v>450</v>
      </c>
      <c r="AN915" s="116">
        <v>0</v>
      </c>
      <c r="AO915" s="117">
        <v>269550</v>
      </c>
      <c r="AP915" s="117">
        <v>65000</v>
      </c>
      <c r="AQ915" s="117">
        <v>207750</v>
      </c>
      <c r="AR915" s="116" t="s">
        <v>124</v>
      </c>
      <c r="AS915" s="116" t="s">
        <v>123</v>
      </c>
      <c r="AT915" s="120">
        <v>1</v>
      </c>
      <c r="AU915" s="126"/>
      <c r="AV915" s="126"/>
      <c r="AW915" s="112">
        <f>AVERAGE(AM$5:AM915)</f>
        <v>439.78924259055981</v>
      </c>
      <c r="AX915" s="112">
        <f>AVERAGE(AN$5:AN915)</f>
        <v>0.26125137211855104</v>
      </c>
      <c r="AY915" s="113">
        <f>AVERAGE(AO$5:AO915)</f>
        <v>263433.75631174532</v>
      </c>
      <c r="AZ915" s="113">
        <f>AVERAGE(AP$5:AP915)</f>
        <v>64135.413830954996</v>
      </c>
      <c r="BA915" s="113">
        <f>AVERAGE(AQ$5:AQ915)</f>
        <v>203374.19319429199</v>
      </c>
      <c r="BB915" s="118">
        <f>AVERAGE($AT$5:AT915)</f>
        <v>0.97730942797902309</v>
      </c>
      <c r="BC915" s="6"/>
      <c r="BD915" s="6"/>
      <c r="BE915" s="6"/>
      <c r="BF915" s="6"/>
      <c r="BG915" s="6"/>
    </row>
    <row r="916" spans="1:59" x14ac:dyDescent="0.25">
      <c r="A916" s="116">
        <v>912</v>
      </c>
      <c r="B916" s="116">
        <v>532</v>
      </c>
      <c r="C916" s="116">
        <v>34</v>
      </c>
      <c r="D916" s="116">
        <v>44</v>
      </c>
      <c r="E916" s="117">
        <v>2016.2411484516163</v>
      </c>
      <c r="F916" s="116">
        <v>438</v>
      </c>
      <c r="G916" s="116">
        <v>0</v>
      </c>
      <c r="H916" s="117">
        <v>218562</v>
      </c>
      <c r="I916" s="117">
        <v>63800</v>
      </c>
      <c r="J916" s="117">
        <v>159162</v>
      </c>
      <c r="K916" s="116" t="s">
        <v>123</v>
      </c>
      <c r="L916" s="116" t="s">
        <v>123</v>
      </c>
      <c r="M916" s="120">
        <v>0.97333333333333338</v>
      </c>
      <c r="N916" s="126"/>
      <c r="O916" s="126"/>
      <c r="P916" s="112">
        <f>AVERAGE($F$5:F916)</f>
        <v>436.23355263157896</v>
      </c>
      <c r="Q916" s="112">
        <f>AVERAGE(G$5:G916)</f>
        <v>5.3728070175438597E-2</v>
      </c>
      <c r="R916" s="113">
        <f>AVERAGE(H$5:H916)</f>
        <v>217680.54276315789</v>
      </c>
      <c r="S916" s="113">
        <f>AVERAGE(I$5:I916)</f>
        <v>63650.165570175435</v>
      </c>
      <c r="T916" s="113">
        <f>AVERAGE(J$5:J916)</f>
        <v>158601.64912280702</v>
      </c>
      <c r="U916" s="118">
        <f>AVERAGE($M$5:M916)</f>
        <v>0.96940789473684053</v>
      </c>
      <c r="AH916" s="116">
        <v>912</v>
      </c>
      <c r="AI916" s="116">
        <v>546</v>
      </c>
      <c r="AJ916" s="116">
        <v>37</v>
      </c>
      <c r="AK916" s="116">
        <v>47</v>
      </c>
      <c r="AL916" s="117">
        <v>2777.6385503882957</v>
      </c>
      <c r="AM916" s="116">
        <v>435</v>
      </c>
      <c r="AN916" s="116">
        <v>0</v>
      </c>
      <c r="AO916" s="117">
        <v>260565</v>
      </c>
      <c r="AP916" s="117">
        <v>63500</v>
      </c>
      <c r="AQ916" s="117">
        <v>201765</v>
      </c>
      <c r="AR916" s="116" t="s">
        <v>123</v>
      </c>
      <c r="AS916" s="116" t="s">
        <v>123</v>
      </c>
      <c r="AT916" s="120">
        <v>0.96666666666666667</v>
      </c>
      <c r="AU916" s="126"/>
      <c r="AV916" s="126"/>
      <c r="AW916" s="112">
        <f>AVERAGE(AM$5:AM916)</f>
        <v>439.78399122807019</v>
      </c>
      <c r="AX916" s="112">
        <f>AVERAGE(AN$5:AN916)</f>
        <v>0.26096491228070173</v>
      </c>
      <c r="AY916" s="113">
        <f>AVERAGE(AO$5:AO916)</f>
        <v>263430.61074561405</v>
      </c>
      <c r="AZ916" s="113">
        <f>AVERAGE(AP$5:AP916)</f>
        <v>64134.71710526316</v>
      </c>
      <c r="BA916" s="113">
        <f>AVERAGE(AQ$5:AQ916)</f>
        <v>203372.42872807017</v>
      </c>
      <c r="BB916" s="118">
        <f>AVERAGE($AT$5:AT916)</f>
        <v>0.97729775828460164</v>
      </c>
      <c r="BC916" s="10"/>
      <c r="BD916" s="10"/>
      <c r="BE916" s="10"/>
      <c r="BF916" s="10"/>
      <c r="BG916" s="6"/>
    </row>
    <row r="917" spans="1:59" x14ac:dyDescent="0.25">
      <c r="A917" s="116">
        <v>913</v>
      </c>
      <c r="B917" s="116">
        <v>637</v>
      </c>
      <c r="C917" s="116">
        <v>36</v>
      </c>
      <c r="D917" s="116">
        <v>46</v>
      </c>
      <c r="E917" s="117">
        <v>3132.1350706887943</v>
      </c>
      <c r="F917" s="116">
        <v>436</v>
      </c>
      <c r="G917" s="116">
        <v>0</v>
      </c>
      <c r="H917" s="117">
        <v>217564</v>
      </c>
      <c r="I917" s="117">
        <v>63600</v>
      </c>
      <c r="J917" s="117">
        <v>158564</v>
      </c>
      <c r="K917" s="116" t="s">
        <v>123</v>
      </c>
      <c r="L917" s="116" t="s">
        <v>123</v>
      </c>
      <c r="M917" s="120">
        <v>0.96888888888888891</v>
      </c>
      <c r="N917" s="126"/>
      <c r="O917" s="126"/>
      <c r="P917" s="112">
        <f>AVERAGE($F$5:F917)</f>
        <v>436.23329682365829</v>
      </c>
      <c r="Q917" s="112">
        <f>AVERAGE(G$5:G917)</f>
        <v>5.3669222343921137E-2</v>
      </c>
      <c r="R917" s="113">
        <f>AVERAGE(H$5:H917)</f>
        <v>217680.41511500548</v>
      </c>
      <c r="S917" s="113">
        <f>AVERAGE(I$5:I917)</f>
        <v>63650.110624315443</v>
      </c>
      <c r="T917" s="113">
        <f>AVERAGE(J$5:J917)</f>
        <v>158601.60788608983</v>
      </c>
      <c r="U917" s="118">
        <f>AVERAGE($M$5:M917)</f>
        <v>0.96940732627479453</v>
      </c>
      <c r="AH917" s="116">
        <v>913</v>
      </c>
      <c r="AI917" s="116">
        <v>517</v>
      </c>
      <c r="AJ917" s="116">
        <v>34</v>
      </c>
      <c r="AK917" s="116">
        <v>47</v>
      </c>
      <c r="AL917" s="117">
        <v>2797.4693117978741</v>
      </c>
      <c r="AM917" s="116">
        <v>435</v>
      </c>
      <c r="AN917" s="116">
        <v>0</v>
      </c>
      <c r="AO917" s="117">
        <v>260565</v>
      </c>
      <c r="AP917" s="117">
        <v>63500</v>
      </c>
      <c r="AQ917" s="117">
        <v>201765</v>
      </c>
      <c r="AR917" s="116" t="s">
        <v>123</v>
      </c>
      <c r="AS917" s="116" t="s">
        <v>123</v>
      </c>
      <c r="AT917" s="120">
        <v>0.96666666666666667</v>
      </c>
      <c r="AU917" s="126"/>
      <c r="AV917" s="126"/>
      <c r="AW917" s="112">
        <f>AVERAGE(AM$5:AM917)</f>
        <v>439.7787513691128</v>
      </c>
      <c r="AX917" s="112">
        <f>AVERAGE(AN$5:AN917)</f>
        <v>0.26067907995618839</v>
      </c>
      <c r="AY917" s="113">
        <f>AVERAGE(AO$5:AO917)</f>
        <v>263427.47207009856</v>
      </c>
      <c r="AZ917" s="113">
        <f>AVERAGE(AP$5:AP917)</f>
        <v>64134.021905805035</v>
      </c>
      <c r="BA917" s="113">
        <f>AVERAGE(AQ$5:AQ917)</f>
        <v>203370.66812705368</v>
      </c>
      <c r="BB917" s="118">
        <f>AVERAGE($AT$5:AT917)</f>
        <v>0.97728611415358535</v>
      </c>
      <c r="BC917" s="6"/>
      <c r="BD917" s="6"/>
      <c r="BE917" s="6"/>
      <c r="BF917" s="6"/>
      <c r="BG917" s="10"/>
    </row>
    <row r="918" spans="1:59" x14ac:dyDescent="0.25">
      <c r="A918" s="116">
        <v>914</v>
      </c>
      <c r="B918" s="116">
        <v>556</v>
      </c>
      <c r="C918" s="116">
        <v>46</v>
      </c>
      <c r="D918" s="116">
        <v>45</v>
      </c>
      <c r="E918" s="117">
        <v>4627.5726661994249</v>
      </c>
      <c r="F918" s="116">
        <v>437</v>
      </c>
      <c r="G918" s="116">
        <v>0</v>
      </c>
      <c r="H918" s="117">
        <v>218063</v>
      </c>
      <c r="I918" s="117">
        <v>63700</v>
      </c>
      <c r="J918" s="117">
        <v>158863</v>
      </c>
      <c r="K918" s="116" t="s">
        <v>123</v>
      </c>
      <c r="L918" s="116" t="s">
        <v>123</v>
      </c>
      <c r="M918" s="120">
        <v>0.97111111111111115</v>
      </c>
      <c r="N918" s="126"/>
      <c r="O918" s="126"/>
      <c r="P918" s="112">
        <f>AVERAGE($F$5:F918)</f>
        <v>436.23413566739606</v>
      </c>
      <c r="Q918" s="112">
        <f>AVERAGE(G$5:G918)</f>
        <v>5.3610503282275714E-2</v>
      </c>
      <c r="R918" s="113">
        <f>AVERAGE(H$5:H918)</f>
        <v>217680.83369803065</v>
      </c>
      <c r="S918" s="113">
        <f>AVERAGE(I$5:I918)</f>
        <v>63650.165207877464</v>
      </c>
      <c r="T918" s="113">
        <f>AVERAGE(J$5:J918)</f>
        <v>158601.89387308533</v>
      </c>
      <c r="U918" s="118">
        <f>AVERAGE($M$5:M918)</f>
        <v>0.96940919037198958</v>
      </c>
      <c r="AH918" s="116">
        <v>914</v>
      </c>
      <c r="AI918" s="116">
        <v>511</v>
      </c>
      <c r="AJ918" s="116">
        <v>42</v>
      </c>
      <c r="AK918" s="116">
        <v>38</v>
      </c>
      <c r="AL918" s="117">
        <v>3784.5574761931789</v>
      </c>
      <c r="AM918" s="116">
        <v>444</v>
      </c>
      <c r="AN918" s="116">
        <v>0</v>
      </c>
      <c r="AO918" s="117">
        <v>265956</v>
      </c>
      <c r="AP918" s="117">
        <v>64400</v>
      </c>
      <c r="AQ918" s="117">
        <v>205356</v>
      </c>
      <c r="AR918" s="116" t="s">
        <v>123</v>
      </c>
      <c r="AS918" s="116" t="s">
        <v>123</v>
      </c>
      <c r="AT918" s="120">
        <v>0.98666666666666669</v>
      </c>
      <c r="AU918" s="126"/>
      <c r="AV918" s="126"/>
      <c r="AW918" s="112">
        <f>AVERAGE(AM$5:AM918)</f>
        <v>439.78336980306347</v>
      </c>
      <c r="AX918" s="112">
        <f>AVERAGE(AN$5:AN918)</f>
        <v>0.26039387308533918</v>
      </c>
      <c r="AY918" s="113">
        <f>AVERAGE(AO$5:AO918)</f>
        <v>263430.23851203499</v>
      </c>
      <c r="AZ918" s="113">
        <f>AVERAGE(AP$5:AP918)</f>
        <v>64134.312910284461</v>
      </c>
      <c r="BA918" s="113">
        <f>AVERAGE(AQ$5:AQ918)</f>
        <v>203372.84026258206</v>
      </c>
      <c r="BB918" s="118">
        <f>AVERAGE($AT$5:AT918)</f>
        <v>0.9772963773401423</v>
      </c>
    </row>
    <row r="919" spans="1:59" x14ac:dyDescent="0.25">
      <c r="A919" s="116">
        <v>915</v>
      </c>
      <c r="B919" s="116">
        <v>634</v>
      </c>
      <c r="C919" s="116">
        <v>41</v>
      </c>
      <c r="D919" s="116">
        <v>47</v>
      </c>
      <c r="E919" s="117">
        <v>4259.9890445555466</v>
      </c>
      <c r="F919" s="116">
        <v>435</v>
      </c>
      <c r="G919" s="116">
        <v>0</v>
      </c>
      <c r="H919" s="117">
        <v>217065</v>
      </c>
      <c r="I919" s="117">
        <v>63500</v>
      </c>
      <c r="J919" s="117">
        <v>158265</v>
      </c>
      <c r="K919" s="116" t="s">
        <v>123</v>
      </c>
      <c r="L919" s="116" t="s">
        <v>123</v>
      </c>
      <c r="M919" s="120">
        <v>0.96666666666666667</v>
      </c>
      <c r="N919" s="126"/>
      <c r="O919" s="126"/>
      <c r="P919" s="112">
        <f>AVERAGE($F$5:F919)</f>
        <v>436.2327868852459</v>
      </c>
      <c r="Q919" s="112">
        <f>AVERAGE(G$5:G919)</f>
        <v>5.3551912568306013E-2</v>
      </c>
      <c r="R919" s="113">
        <f>AVERAGE(H$5:H919)</f>
        <v>217680.16065573771</v>
      </c>
      <c r="S919" s="113">
        <f>AVERAGE(I$5:I919)</f>
        <v>63650.001092896178</v>
      </c>
      <c r="T919" s="113">
        <f>AVERAGE(J$5:J919)</f>
        <v>158601.52568306011</v>
      </c>
      <c r="U919" s="118">
        <f>AVERAGE($M$5:M919)</f>
        <v>0.96940619307832265</v>
      </c>
      <c r="AH919" s="116">
        <v>915</v>
      </c>
      <c r="AI919" s="116">
        <v>581</v>
      </c>
      <c r="AJ919" s="116">
        <v>43</v>
      </c>
      <c r="AK919" s="116">
        <v>41</v>
      </c>
      <c r="AL919" s="117">
        <v>2354.3937203590285</v>
      </c>
      <c r="AM919" s="116">
        <v>441</v>
      </c>
      <c r="AN919" s="116">
        <v>0</v>
      </c>
      <c r="AO919" s="117">
        <v>264159</v>
      </c>
      <c r="AP919" s="117">
        <v>64100</v>
      </c>
      <c r="AQ919" s="117">
        <v>204159</v>
      </c>
      <c r="AR919" s="116" t="s">
        <v>123</v>
      </c>
      <c r="AS919" s="116" t="s">
        <v>123</v>
      </c>
      <c r="AT919" s="120">
        <v>0.98</v>
      </c>
      <c r="AU919" s="126"/>
      <c r="AV919" s="126"/>
      <c r="AW919" s="112">
        <f>AVERAGE(AM$5:AM919)</f>
        <v>439.78469945355192</v>
      </c>
      <c r="AX919" s="112">
        <f>AVERAGE(AN$5:AN919)</f>
        <v>0.26010928961748636</v>
      </c>
      <c r="AY919" s="113">
        <f>AVERAGE(AO$5:AO919)</f>
        <v>263431.03497267759</v>
      </c>
      <c r="AZ919" s="113">
        <f>AVERAGE(AP$5:AP919)</f>
        <v>64134.275409836067</v>
      </c>
      <c r="BA919" s="113">
        <f>AVERAGE(AQ$5:AQ919)</f>
        <v>203373.6994535519</v>
      </c>
      <c r="BB919" s="118">
        <f>AVERAGE($AT$5:AT919)</f>
        <v>0.97729933211900555</v>
      </c>
      <c r="BC919" s="6"/>
      <c r="BD919" s="6"/>
      <c r="BE919" s="6"/>
      <c r="BF919" s="6"/>
      <c r="BG919" s="6"/>
    </row>
    <row r="920" spans="1:59" x14ac:dyDescent="0.25">
      <c r="A920" s="116">
        <v>916</v>
      </c>
      <c r="B920" s="116">
        <v>575</v>
      </c>
      <c r="C920" s="116">
        <v>41</v>
      </c>
      <c r="D920" s="116">
        <v>47</v>
      </c>
      <c r="E920" s="117">
        <v>2130.3607427890611</v>
      </c>
      <c r="F920" s="116">
        <v>435</v>
      </c>
      <c r="G920" s="116">
        <v>0</v>
      </c>
      <c r="H920" s="117">
        <v>217065</v>
      </c>
      <c r="I920" s="117">
        <v>63500</v>
      </c>
      <c r="J920" s="117">
        <v>158265</v>
      </c>
      <c r="K920" s="116" t="s">
        <v>123</v>
      </c>
      <c r="L920" s="116" t="s">
        <v>123</v>
      </c>
      <c r="M920" s="120">
        <v>0.96666666666666667</v>
      </c>
      <c r="N920" s="126"/>
      <c r="O920" s="126"/>
      <c r="P920" s="112">
        <f>AVERAGE($F$5:F920)</f>
        <v>436.23144104803492</v>
      </c>
      <c r="Q920" s="112">
        <f>AVERAGE(G$5:G920)</f>
        <v>5.3493449781659388E-2</v>
      </c>
      <c r="R920" s="113">
        <f>AVERAGE(H$5:H920)</f>
        <v>217679.48908296943</v>
      </c>
      <c r="S920" s="113">
        <f>AVERAGE(I$5:I920)</f>
        <v>63649.837336244542</v>
      </c>
      <c r="T920" s="113">
        <f>AVERAGE(J$5:J920)</f>
        <v>158601.15829694323</v>
      </c>
      <c r="U920" s="118">
        <f>AVERAGE($M$5:M920)</f>
        <v>0.96940320232896493</v>
      </c>
      <c r="AH920" s="116">
        <v>916</v>
      </c>
      <c r="AI920" s="116">
        <v>526</v>
      </c>
      <c r="AJ920" s="116">
        <v>40</v>
      </c>
      <c r="AK920" s="116">
        <v>33</v>
      </c>
      <c r="AL920" s="117">
        <v>2900.2065677976143</v>
      </c>
      <c r="AM920" s="116">
        <v>449</v>
      </c>
      <c r="AN920" s="116">
        <v>0</v>
      </c>
      <c r="AO920" s="117">
        <v>268951</v>
      </c>
      <c r="AP920" s="117">
        <v>64900</v>
      </c>
      <c r="AQ920" s="117">
        <v>207351</v>
      </c>
      <c r="AR920" s="116" t="s">
        <v>123</v>
      </c>
      <c r="AS920" s="116" t="s">
        <v>123</v>
      </c>
      <c r="AT920" s="120">
        <v>0.99777777777777776</v>
      </c>
      <c r="AU920" s="126"/>
      <c r="AV920" s="126"/>
      <c r="AW920" s="112">
        <f>AVERAGE(AM$5:AM920)</f>
        <v>439.7947598253275</v>
      </c>
      <c r="AX920" s="112">
        <f>AVERAGE(AN$5:AN920)</f>
        <v>0.25982532751091703</v>
      </c>
      <c r="AY920" s="113">
        <f>AVERAGE(AO$5:AO920)</f>
        <v>263437.06113537116</v>
      </c>
      <c r="AZ920" s="113">
        <f>AVERAGE(AP$5:AP920)</f>
        <v>64135.111353711793</v>
      </c>
      <c r="BA920" s="113">
        <f>AVERAGE(AQ$5:AQ920)</f>
        <v>203378.04148471614</v>
      </c>
      <c r="BB920" s="118">
        <f>AVERAGE($AT$5:AT920)</f>
        <v>0.97732168850072909</v>
      </c>
      <c r="BC920" s="10"/>
      <c r="BD920" s="10"/>
      <c r="BE920" s="10"/>
      <c r="BF920" s="10"/>
      <c r="BG920" s="6"/>
    </row>
    <row r="921" spans="1:59" x14ac:dyDescent="0.25">
      <c r="A921" s="116">
        <v>917</v>
      </c>
      <c r="B921" s="116">
        <v>578</v>
      </c>
      <c r="C921" s="116">
        <v>31</v>
      </c>
      <c r="D921" s="116">
        <v>55</v>
      </c>
      <c r="E921" s="117">
        <v>2491.9463126795267</v>
      </c>
      <c r="F921" s="116">
        <v>427</v>
      </c>
      <c r="G921" s="116">
        <v>0</v>
      </c>
      <c r="H921" s="117">
        <v>213073</v>
      </c>
      <c r="I921" s="117">
        <v>62700</v>
      </c>
      <c r="J921" s="117">
        <v>155873</v>
      </c>
      <c r="K921" s="116" t="s">
        <v>123</v>
      </c>
      <c r="L921" s="116" t="s">
        <v>123</v>
      </c>
      <c r="M921" s="120">
        <v>0.94888888888888889</v>
      </c>
      <c r="N921" s="126"/>
      <c r="O921" s="126"/>
      <c r="P921" s="112">
        <f>AVERAGE($F$5:F921)</f>
        <v>436.22137404580155</v>
      </c>
      <c r="Q921" s="112">
        <f>AVERAGE(G$5:G921)</f>
        <v>5.3435114503816793E-2</v>
      </c>
      <c r="R921" s="113">
        <f>AVERAGE(H$5:H921)</f>
        <v>217674.46564885497</v>
      </c>
      <c r="S921" s="113">
        <f>AVERAGE(I$5:I921)</f>
        <v>63648.801526717558</v>
      </c>
      <c r="T921" s="113">
        <f>AVERAGE(J$5:J921)</f>
        <v>158598.18320610686</v>
      </c>
      <c r="U921" s="118">
        <f>AVERAGE($M$5:M921)</f>
        <v>0.96938083121289065</v>
      </c>
      <c r="AH921" s="116">
        <v>917</v>
      </c>
      <c r="AI921" s="116">
        <v>452</v>
      </c>
      <c r="AJ921" s="116">
        <v>27</v>
      </c>
      <c r="AK921" s="116">
        <v>40</v>
      </c>
      <c r="AL921" s="117">
        <v>3599.5945866911443</v>
      </c>
      <c r="AM921" s="116">
        <v>439</v>
      </c>
      <c r="AN921" s="116">
        <v>0</v>
      </c>
      <c r="AO921" s="117">
        <v>262961</v>
      </c>
      <c r="AP921" s="117">
        <v>63900</v>
      </c>
      <c r="AQ921" s="117">
        <v>203061</v>
      </c>
      <c r="AR921" s="116" t="s">
        <v>123</v>
      </c>
      <c r="AS921" s="116" t="s">
        <v>123</v>
      </c>
      <c r="AT921" s="120">
        <v>0.97555555555555551</v>
      </c>
      <c r="AU921" s="126"/>
      <c r="AV921" s="126"/>
      <c r="AW921" s="112">
        <f>AVERAGE(AM$5:AM921)</f>
        <v>439.79389312977099</v>
      </c>
      <c r="AX921" s="112">
        <f>AVERAGE(AN$5:AN921)</f>
        <v>0.25954198473282442</v>
      </c>
      <c r="AY921" s="113">
        <f>AVERAGE(AO$5:AO921)</f>
        <v>263436.54198473284</v>
      </c>
      <c r="AZ921" s="113">
        <f>AVERAGE(AP$5:AP921)</f>
        <v>64134.854961832061</v>
      </c>
      <c r="BA921" s="113">
        <f>AVERAGE(AQ$5:AQ921)</f>
        <v>203377.6957470011</v>
      </c>
      <c r="BB921" s="118">
        <f>AVERAGE($AT$5:AT921)</f>
        <v>0.97731976251060337</v>
      </c>
      <c r="BC921" s="6"/>
      <c r="BD921" s="6"/>
      <c r="BE921" s="6"/>
      <c r="BF921" s="6"/>
      <c r="BG921" s="10"/>
    </row>
    <row r="922" spans="1:59" x14ac:dyDescent="0.25">
      <c r="A922" s="116">
        <v>918</v>
      </c>
      <c r="B922" s="116">
        <v>530</v>
      </c>
      <c r="C922" s="116">
        <v>45</v>
      </c>
      <c r="D922" s="116">
        <v>43</v>
      </c>
      <c r="E922" s="117">
        <v>4131.1202091316873</v>
      </c>
      <c r="F922" s="116">
        <v>439</v>
      </c>
      <c r="G922" s="116">
        <v>0</v>
      </c>
      <c r="H922" s="117">
        <v>219061</v>
      </c>
      <c r="I922" s="117">
        <v>63900</v>
      </c>
      <c r="J922" s="117">
        <v>159461</v>
      </c>
      <c r="K922" s="116" t="s">
        <v>123</v>
      </c>
      <c r="L922" s="116" t="s">
        <v>123</v>
      </c>
      <c r="M922" s="120">
        <v>0.97555555555555551</v>
      </c>
      <c r="N922" s="126"/>
      <c r="O922" s="126"/>
      <c r="P922" s="112">
        <f>AVERAGE($F$5:F922)</f>
        <v>436.22440087145969</v>
      </c>
      <c r="Q922" s="112">
        <f>AVERAGE(G$5:G922)</f>
        <v>5.3376906318082791E-2</v>
      </c>
      <c r="R922" s="113">
        <f>AVERAGE(H$5:H922)</f>
        <v>217675.97603485838</v>
      </c>
      <c r="S922" s="113">
        <f>AVERAGE(I$5:I922)</f>
        <v>63649.075163398695</v>
      </c>
      <c r="T922" s="113">
        <f>AVERAGE(J$5:J922)</f>
        <v>158599.1230936819</v>
      </c>
      <c r="U922" s="118">
        <f>AVERAGE($M$5:M922)</f>
        <v>0.96938755749213101</v>
      </c>
      <c r="AH922" s="116">
        <v>918</v>
      </c>
      <c r="AI922" s="116">
        <v>519</v>
      </c>
      <c r="AJ922" s="116">
        <v>33</v>
      </c>
      <c r="AK922" s="116">
        <v>50</v>
      </c>
      <c r="AL922" s="117">
        <v>4630.7632543479231</v>
      </c>
      <c r="AM922" s="116">
        <v>432</v>
      </c>
      <c r="AN922" s="116">
        <v>0</v>
      </c>
      <c r="AO922" s="117">
        <v>258768</v>
      </c>
      <c r="AP922" s="117">
        <v>63200</v>
      </c>
      <c r="AQ922" s="117">
        <v>200568</v>
      </c>
      <c r="AR922" s="116" t="s">
        <v>123</v>
      </c>
      <c r="AS922" s="116" t="s">
        <v>123</v>
      </c>
      <c r="AT922" s="120">
        <v>0.96</v>
      </c>
      <c r="AU922" s="126"/>
      <c r="AV922" s="126"/>
      <c r="AW922" s="112">
        <f>AVERAGE(AM$5:AM922)</f>
        <v>439.78540305010893</v>
      </c>
      <c r="AX922" s="112">
        <f>AVERAGE(AN$5:AN922)</f>
        <v>0.25925925925925924</v>
      </c>
      <c r="AY922" s="113">
        <f>AVERAGE(AO$5:AO922)</f>
        <v>263431.45642701525</v>
      </c>
      <c r="AZ922" s="113">
        <f>AVERAGE(AP$5:AP922)</f>
        <v>64133.836601307186</v>
      </c>
      <c r="BA922" s="113">
        <f>AVERAGE(AQ$5:AQ922)</f>
        <v>203374.63507625271</v>
      </c>
      <c r="BB922" s="118">
        <f>AVERAGE($AT$5:AT922)</f>
        <v>0.97730089566691003</v>
      </c>
    </row>
    <row r="923" spans="1:59" x14ac:dyDescent="0.25">
      <c r="A923" s="116">
        <v>919</v>
      </c>
      <c r="B923" s="116">
        <v>580</v>
      </c>
      <c r="C923" s="116">
        <v>48</v>
      </c>
      <c r="D923" s="116">
        <v>44</v>
      </c>
      <c r="E923" s="117">
        <v>4578.3204832284227</v>
      </c>
      <c r="F923" s="116">
        <v>438</v>
      </c>
      <c r="G923" s="116">
        <v>0</v>
      </c>
      <c r="H923" s="117">
        <v>218562</v>
      </c>
      <c r="I923" s="117">
        <v>63800</v>
      </c>
      <c r="J923" s="117">
        <v>159162</v>
      </c>
      <c r="K923" s="116" t="s">
        <v>123</v>
      </c>
      <c r="L923" s="116" t="s">
        <v>123</v>
      </c>
      <c r="M923" s="120">
        <v>0.97333333333333338</v>
      </c>
      <c r="N923" s="126"/>
      <c r="O923" s="126"/>
      <c r="P923" s="112">
        <f>AVERAGE($F$5:F923)</f>
        <v>436.22633297062026</v>
      </c>
      <c r="Q923" s="112">
        <f>AVERAGE(G$5:G923)</f>
        <v>5.3318824809575623E-2</v>
      </c>
      <c r="R923" s="113">
        <f>AVERAGE(H$5:H923)</f>
        <v>217676.94015233949</v>
      </c>
      <c r="S923" s="113">
        <f>AVERAGE(I$5:I923)</f>
        <v>63649.239390642004</v>
      </c>
      <c r="T923" s="113">
        <f>AVERAGE(J$5:J923)</f>
        <v>158599.73558215451</v>
      </c>
      <c r="U923" s="118">
        <f>AVERAGE($M$5:M923)</f>
        <v>0.96939185104582115</v>
      </c>
      <c r="AH923" s="116">
        <v>919</v>
      </c>
      <c r="AI923" s="116">
        <v>535</v>
      </c>
      <c r="AJ923" s="116">
        <v>45</v>
      </c>
      <c r="AK923" s="116">
        <v>35</v>
      </c>
      <c r="AL923" s="117">
        <v>2749.235904826729</v>
      </c>
      <c r="AM923" s="116">
        <v>447</v>
      </c>
      <c r="AN923" s="116">
        <v>0</v>
      </c>
      <c r="AO923" s="117">
        <v>267753</v>
      </c>
      <c r="AP923" s="117">
        <v>64700</v>
      </c>
      <c r="AQ923" s="117">
        <v>206553</v>
      </c>
      <c r="AR923" s="116" t="s">
        <v>123</v>
      </c>
      <c r="AS923" s="116" t="s">
        <v>123</v>
      </c>
      <c r="AT923" s="120">
        <v>0.99333333333333329</v>
      </c>
      <c r="AU923" s="126"/>
      <c r="AV923" s="126"/>
      <c r="AW923" s="112">
        <f>AVERAGE(AM$5:AM923)</f>
        <v>439.79325353645265</v>
      </c>
      <c r="AX923" s="112">
        <f>AVERAGE(AN$5:AN923)</f>
        <v>0.25897714907508163</v>
      </c>
      <c r="AY923" s="113">
        <f>AVERAGE(AO$5:AO923)</f>
        <v>263436.15886833513</v>
      </c>
      <c r="AZ923" s="113">
        <f>AVERAGE(AP$5:AP923)</f>
        <v>64134.452665941244</v>
      </c>
      <c r="BA923" s="113">
        <f>AVERAGE(AQ$5:AQ923)</f>
        <v>203378.09357997825</v>
      </c>
      <c r="BB923" s="118">
        <f>AVERAGE($AT$5:AT923)</f>
        <v>0.97731834119211825</v>
      </c>
      <c r="BC923" s="6"/>
      <c r="BD923" s="6"/>
      <c r="BE923" s="6"/>
      <c r="BF923" s="6"/>
      <c r="BG923" s="6"/>
    </row>
    <row r="924" spans="1:59" x14ac:dyDescent="0.25">
      <c r="A924" s="116">
        <v>920</v>
      </c>
      <c r="B924" s="116">
        <v>533</v>
      </c>
      <c r="C924" s="116">
        <v>32</v>
      </c>
      <c r="D924" s="116">
        <v>44</v>
      </c>
      <c r="E924" s="117">
        <v>2768.3930744384925</v>
      </c>
      <c r="F924" s="116">
        <v>438</v>
      </c>
      <c r="G924" s="116">
        <v>0</v>
      </c>
      <c r="H924" s="117">
        <v>218562</v>
      </c>
      <c r="I924" s="117">
        <v>63800</v>
      </c>
      <c r="J924" s="117">
        <v>159162</v>
      </c>
      <c r="K924" s="116" t="s">
        <v>123</v>
      </c>
      <c r="L924" s="116" t="s">
        <v>123</v>
      </c>
      <c r="M924" s="120">
        <v>0.97333333333333338</v>
      </c>
      <c r="N924" s="126"/>
      <c r="O924" s="126"/>
      <c r="P924" s="112">
        <f>AVERAGE($F$5:F924)</f>
        <v>436.22826086956519</v>
      </c>
      <c r="Q924" s="112">
        <f>AVERAGE(G$5:G924)</f>
        <v>5.3260869565217389E-2</v>
      </c>
      <c r="R924" s="113">
        <f>AVERAGE(H$5:H924)</f>
        <v>217677.90217391305</v>
      </c>
      <c r="S924" s="113">
        <f>AVERAGE(I$5:I924)</f>
        <v>63649.403260869563</v>
      </c>
      <c r="T924" s="113">
        <f>AVERAGE(J$5:J924)</f>
        <v>158600.34673913044</v>
      </c>
      <c r="U924" s="118">
        <f>AVERAGE($M$5:M924)</f>
        <v>0.9693961352656989</v>
      </c>
      <c r="AH924" s="116">
        <v>920</v>
      </c>
      <c r="AI924" s="116">
        <v>556</v>
      </c>
      <c r="AJ924" s="116">
        <v>39</v>
      </c>
      <c r="AK924" s="116">
        <v>39</v>
      </c>
      <c r="AL924" s="117">
        <v>2036.2233307292995</v>
      </c>
      <c r="AM924" s="116">
        <v>443</v>
      </c>
      <c r="AN924" s="116">
        <v>0</v>
      </c>
      <c r="AO924" s="117">
        <v>265357</v>
      </c>
      <c r="AP924" s="117">
        <v>64300</v>
      </c>
      <c r="AQ924" s="117">
        <v>204957</v>
      </c>
      <c r="AR924" s="116" t="s">
        <v>123</v>
      </c>
      <c r="AS924" s="116" t="s">
        <v>123</v>
      </c>
      <c r="AT924" s="120">
        <v>0.98444444444444446</v>
      </c>
      <c r="AU924" s="126"/>
      <c r="AV924" s="126"/>
      <c r="AW924" s="112">
        <f>AVERAGE(AM$5:AM924)</f>
        <v>439.79673913043479</v>
      </c>
      <c r="AX924" s="112">
        <f>AVERAGE(AN$5:AN924)</f>
        <v>0.25869565217391305</v>
      </c>
      <c r="AY924" s="113">
        <f>AVERAGE(AO$5:AO924)</f>
        <v>263438.24673913041</v>
      </c>
      <c r="AZ924" s="113">
        <f>AVERAGE(AP$5:AP924)</f>
        <v>64134.632608695654</v>
      </c>
      <c r="BA924" s="113">
        <f>AVERAGE(AQ$5:AQ924)</f>
        <v>203379.8097826087</v>
      </c>
      <c r="BB924" s="118">
        <f>AVERAGE($AT$5:AT924)</f>
        <v>0.97732608695652301</v>
      </c>
      <c r="BC924" s="10"/>
      <c r="BD924" s="10"/>
      <c r="BE924" s="10"/>
      <c r="BF924" s="10"/>
      <c r="BG924" s="6"/>
    </row>
    <row r="925" spans="1:59" x14ac:dyDescent="0.25">
      <c r="A925" s="116">
        <v>921</v>
      </c>
      <c r="B925" s="116">
        <v>567</v>
      </c>
      <c r="C925" s="116">
        <v>36</v>
      </c>
      <c r="D925" s="116">
        <v>46</v>
      </c>
      <c r="E925" s="117">
        <v>3736.5205520043619</v>
      </c>
      <c r="F925" s="116">
        <v>436</v>
      </c>
      <c r="G925" s="116">
        <v>0</v>
      </c>
      <c r="H925" s="117">
        <v>217564</v>
      </c>
      <c r="I925" s="117">
        <v>63600</v>
      </c>
      <c r="J925" s="117">
        <v>158564</v>
      </c>
      <c r="K925" s="116" t="s">
        <v>123</v>
      </c>
      <c r="L925" s="116" t="s">
        <v>123</v>
      </c>
      <c r="M925" s="120">
        <v>0.96888888888888891</v>
      </c>
      <c r="N925" s="126"/>
      <c r="O925" s="126"/>
      <c r="P925" s="112">
        <f>AVERAGE($F$5:F925)</f>
        <v>436.22801302931595</v>
      </c>
      <c r="Q925" s="112">
        <f>AVERAGE(G$5:G925)</f>
        <v>5.3203040173724216E-2</v>
      </c>
      <c r="R925" s="113">
        <f>AVERAGE(H$5:H925)</f>
        <v>217677.77850162867</v>
      </c>
      <c r="S925" s="113">
        <f>AVERAGE(I$5:I925)</f>
        <v>63649.349619978282</v>
      </c>
      <c r="T925" s="113">
        <f>AVERAGE(J$5:J925)</f>
        <v>158600.30727470142</v>
      </c>
      <c r="U925" s="118">
        <f>AVERAGE($M$5:M925)</f>
        <v>0.9693955845095894</v>
      </c>
      <c r="AH925" s="116">
        <v>921</v>
      </c>
      <c r="AI925" s="116">
        <v>495</v>
      </c>
      <c r="AJ925" s="116">
        <v>34</v>
      </c>
      <c r="AK925" s="116">
        <v>34</v>
      </c>
      <c r="AL925" s="117">
        <v>2961.441223860118</v>
      </c>
      <c r="AM925" s="116">
        <v>448</v>
      </c>
      <c r="AN925" s="116">
        <v>0</v>
      </c>
      <c r="AO925" s="117">
        <v>268352</v>
      </c>
      <c r="AP925" s="117">
        <v>64800</v>
      </c>
      <c r="AQ925" s="117">
        <v>206952</v>
      </c>
      <c r="AR925" s="116" t="s">
        <v>123</v>
      </c>
      <c r="AS925" s="116" t="s">
        <v>123</v>
      </c>
      <c r="AT925" s="120">
        <v>0.99555555555555553</v>
      </c>
      <c r="AU925" s="126"/>
      <c r="AV925" s="126"/>
      <c r="AW925" s="112">
        <f>AVERAGE(AM$5:AM925)</f>
        <v>439.80564603691641</v>
      </c>
      <c r="AX925" s="112">
        <f>AVERAGE(AN$5:AN925)</f>
        <v>0.25841476655808904</v>
      </c>
      <c r="AY925" s="113">
        <f>AVERAGE(AO$5:AO925)</f>
        <v>263443.58197611291</v>
      </c>
      <c r="AZ925" s="113">
        <f>AVERAGE(AP$5:AP925)</f>
        <v>64135.355048859936</v>
      </c>
      <c r="BA925" s="113">
        <f>AVERAGE(AQ$5:AQ925)</f>
        <v>203383.68838219327</v>
      </c>
      <c r="BB925" s="118">
        <f>AVERAGE($AT$5:AT925)</f>
        <v>0.97734588008203771</v>
      </c>
      <c r="BC925" s="6"/>
      <c r="BD925" s="6"/>
      <c r="BE925" s="6"/>
      <c r="BF925" s="6"/>
      <c r="BG925" s="10"/>
    </row>
    <row r="926" spans="1:59" x14ac:dyDescent="0.25">
      <c r="A926" s="116">
        <v>922</v>
      </c>
      <c r="B926" s="116">
        <v>582</v>
      </c>
      <c r="C926" s="116">
        <v>41</v>
      </c>
      <c r="D926" s="116">
        <v>52</v>
      </c>
      <c r="E926" s="117">
        <v>2120.5800487416377</v>
      </c>
      <c r="F926" s="116">
        <v>430</v>
      </c>
      <c r="G926" s="116">
        <v>0</v>
      </c>
      <c r="H926" s="117">
        <v>214570</v>
      </c>
      <c r="I926" s="117">
        <v>63000</v>
      </c>
      <c r="J926" s="117">
        <v>156770</v>
      </c>
      <c r="K926" s="116" t="s">
        <v>123</v>
      </c>
      <c r="L926" s="116" t="s">
        <v>123</v>
      </c>
      <c r="M926" s="120">
        <v>0.9555555555555556</v>
      </c>
      <c r="N926" s="126"/>
      <c r="O926" s="126"/>
      <c r="P926" s="112">
        <f>AVERAGE($F$5:F926)</f>
        <v>436.22125813449026</v>
      </c>
      <c r="Q926" s="112">
        <f>AVERAGE(G$5:G926)</f>
        <v>5.3145336225596529E-2</v>
      </c>
      <c r="R926" s="113">
        <f>AVERAGE(H$5:H926)</f>
        <v>217674.40780911062</v>
      </c>
      <c r="S926" s="113">
        <f>AVERAGE(I$5:I926)</f>
        <v>63648.6453362256</v>
      </c>
      <c r="T926" s="113">
        <f>AVERAGE(J$5:J926)</f>
        <v>158598.32212581346</v>
      </c>
      <c r="U926" s="118">
        <f>AVERAGE($M$5:M926)</f>
        <v>0.96938057363219887</v>
      </c>
      <c r="AH926" s="116">
        <v>922</v>
      </c>
      <c r="AI926" s="116">
        <v>466</v>
      </c>
      <c r="AJ926" s="116">
        <v>37</v>
      </c>
      <c r="AK926" s="116">
        <v>29</v>
      </c>
      <c r="AL926" s="117">
        <v>3779.2006945066378</v>
      </c>
      <c r="AM926" s="116">
        <v>450</v>
      </c>
      <c r="AN926" s="116">
        <v>3</v>
      </c>
      <c r="AO926" s="117">
        <v>269550</v>
      </c>
      <c r="AP926" s="117">
        <v>66797</v>
      </c>
      <c r="AQ926" s="117">
        <v>205653</v>
      </c>
      <c r="AR926" s="116" t="s">
        <v>124</v>
      </c>
      <c r="AS926" s="116" t="s">
        <v>124</v>
      </c>
      <c r="AT926" s="120">
        <v>1</v>
      </c>
      <c r="AU926" s="126"/>
      <c r="AV926" s="126"/>
      <c r="AW926" s="112">
        <f>AVERAGE(AM$5:AM926)</f>
        <v>439.81670281995662</v>
      </c>
      <c r="AX926" s="112">
        <f>AVERAGE(AN$5:AN926)</f>
        <v>0.26138828633405642</v>
      </c>
      <c r="AY926" s="113">
        <f>AVERAGE(AO$5:AO926)</f>
        <v>263450.20498915401</v>
      </c>
      <c r="AZ926" s="113">
        <f>AVERAGE(AP$5:AP926)</f>
        <v>64138.241865509764</v>
      </c>
      <c r="BA926" s="113">
        <f>AVERAGE(AQ$5:AQ926)</f>
        <v>203386.14967462039</v>
      </c>
      <c r="BB926" s="118">
        <f>AVERAGE($AT$5:AT926)</f>
        <v>0.97737045071101591</v>
      </c>
    </row>
    <row r="927" spans="1:59" x14ac:dyDescent="0.25">
      <c r="A927" s="116">
        <v>923</v>
      </c>
      <c r="B927" s="116">
        <v>605</v>
      </c>
      <c r="C927" s="116">
        <v>27</v>
      </c>
      <c r="D927" s="116">
        <v>40</v>
      </c>
      <c r="E927" s="117">
        <v>2666.0566793028188</v>
      </c>
      <c r="F927" s="116">
        <v>442</v>
      </c>
      <c r="G927" s="116">
        <v>0</v>
      </c>
      <c r="H927" s="117">
        <v>220558</v>
      </c>
      <c r="I927" s="117">
        <v>64200</v>
      </c>
      <c r="J927" s="117">
        <v>160358</v>
      </c>
      <c r="K927" s="116" t="s">
        <v>123</v>
      </c>
      <c r="L927" s="116" t="s">
        <v>123</v>
      </c>
      <c r="M927" s="120">
        <v>0.98222222222222222</v>
      </c>
      <c r="N927" s="126"/>
      <c r="O927" s="126"/>
      <c r="P927" s="112">
        <f>AVERAGE($F$5:F927)</f>
        <v>436.22751895991331</v>
      </c>
      <c r="Q927" s="112">
        <f>AVERAGE(G$5:G927)</f>
        <v>5.3087757313109427E-2</v>
      </c>
      <c r="R927" s="113">
        <f>AVERAGE(H$5:H927)</f>
        <v>217677.53196099674</v>
      </c>
      <c r="S927" s="113">
        <f>AVERAGE(I$5:I927)</f>
        <v>63649.242686890575</v>
      </c>
      <c r="T927" s="113">
        <f>AVERAGE(J$5:J927)</f>
        <v>158600.22860238352</v>
      </c>
      <c r="U927" s="118">
        <f>AVERAGE($M$5:M927)</f>
        <v>0.96939448657758354</v>
      </c>
      <c r="AH927" s="116">
        <v>923</v>
      </c>
      <c r="AI927" s="116">
        <v>543</v>
      </c>
      <c r="AJ927" s="116">
        <v>43</v>
      </c>
      <c r="AK927" s="116">
        <v>44</v>
      </c>
      <c r="AL927" s="117">
        <v>4412.8321351874438</v>
      </c>
      <c r="AM927" s="116">
        <v>438</v>
      </c>
      <c r="AN927" s="116">
        <v>0</v>
      </c>
      <c r="AO927" s="117">
        <v>262362</v>
      </c>
      <c r="AP927" s="117">
        <v>63800</v>
      </c>
      <c r="AQ927" s="117">
        <v>202962</v>
      </c>
      <c r="AR927" s="116" t="s">
        <v>123</v>
      </c>
      <c r="AS927" s="116" t="s">
        <v>123</v>
      </c>
      <c r="AT927" s="120">
        <v>0.97333333333333338</v>
      </c>
      <c r="AU927" s="126"/>
      <c r="AV927" s="126"/>
      <c r="AW927" s="112">
        <f>AVERAGE(AM$5:AM927)</f>
        <v>439.81473456121341</v>
      </c>
      <c r="AX927" s="112">
        <f>AVERAGE(AN$5:AN927)</f>
        <v>0.26110509209100757</v>
      </c>
      <c r="AY927" s="113">
        <f>AVERAGE(AO$5:AO927)</f>
        <v>263449.02600216685</v>
      </c>
      <c r="AZ927" s="113">
        <f>AVERAGE(AP$5:AP927)</f>
        <v>64137.875406283856</v>
      </c>
      <c r="BA927" s="113">
        <f>AVERAGE(AQ$5:AQ927)</f>
        <v>203385.69014084508</v>
      </c>
      <c r="BB927" s="118">
        <f>AVERAGE($AT$5:AT927)</f>
        <v>0.97736607680269783</v>
      </c>
      <c r="BC927" s="6"/>
      <c r="BD927" s="6"/>
      <c r="BE927" s="6"/>
      <c r="BF927" s="6"/>
      <c r="BG927" s="6"/>
    </row>
    <row r="928" spans="1:59" x14ac:dyDescent="0.25">
      <c r="A928" s="116">
        <v>924</v>
      </c>
      <c r="B928" s="116">
        <v>549</v>
      </c>
      <c r="C928" s="116">
        <v>39</v>
      </c>
      <c r="D928" s="116">
        <v>50</v>
      </c>
      <c r="E928" s="117">
        <v>2718.3265117642454</v>
      </c>
      <c r="F928" s="116">
        <v>432</v>
      </c>
      <c r="G928" s="116">
        <v>0</v>
      </c>
      <c r="H928" s="117">
        <v>215568</v>
      </c>
      <c r="I928" s="117">
        <v>63200</v>
      </c>
      <c r="J928" s="117">
        <v>157368</v>
      </c>
      <c r="K928" s="116" t="s">
        <v>123</v>
      </c>
      <c r="L928" s="116" t="s">
        <v>123</v>
      </c>
      <c r="M928" s="120">
        <v>0.96</v>
      </c>
      <c r="N928" s="126"/>
      <c r="O928" s="126"/>
      <c r="P928" s="112">
        <f>AVERAGE($F$5:F928)</f>
        <v>436.22294372294374</v>
      </c>
      <c r="Q928" s="112">
        <f>AVERAGE(G$5:G928)</f>
        <v>5.3030303030303032E-2</v>
      </c>
      <c r="R928" s="113">
        <f>AVERAGE(H$5:H928)</f>
        <v>217675.24891774892</v>
      </c>
      <c r="S928" s="113">
        <f>AVERAGE(I$5:I928)</f>
        <v>63648.756493506495</v>
      </c>
      <c r="T928" s="113">
        <f>AVERAGE(J$5:J928)</f>
        <v>158598.89502164503</v>
      </c>
      <c r="U928" s="118">
        <f>AVERAGE($M$5:M928)</f>
        <v>0.96938431938431779</v>
      </c>
      <c r="AH928" s="116">
        <v>924</v>
      </c>
      <c r="AI928" s="116">
        <v>462</v>
      </c>
      <c r="AJ928" s="116">
        <v>29</v>
      </c>
      <c r="AK928" s="116">
        <v>35</v>
      </c>
      <c r="AL928" s="117">
        <v>4134.1969355146848</v>
      </c>
      <c r="AM928" s="116">
        <v>447</v>
      </c>
      <c r="AN928" s="116">
        <v>0</v>
      </c>
      <c r="AO928" s="117">
        <v>267753</v>
      </c>
      <c r="AP928" s="117">
        <v>64700</v>
      </c>
      <c r="AQ928" s="117">
        <v>206553</v>
      </c>
      <c r="AR928" s="116" t="s">
        <v>123</v>
      </c>
      <c r="AS928" s="116" t="s">
        <v>123</v>
      </c>
      <c r="AT928" s="120">
        <v>0.99333333333333329</v>
      </c>
      <c r="AU928" s="126"/>
      <c r="AV928" s="126"/>
      <c r="AW928" s="112">
        <f>AVERAGE(AM$5:AM928)</f>
        <v>439.82251082251082</v>
      </c>
      <c r="AX928" s="112">
        <f>AVERAGE(AN$5:AN928)</f>
        <v>0.26082251082251084</v>
      </c>
      <c r="AY928" s="113">
        <f>AVERAGE(AO$5:AO928)</f>
        <v>263453.68398268399</v>
      </c>
      <c r="AZ928" s="113">
        <f>AVERAGE(AP$5:AP928)</f>
        <v>64138.483766233767</v>
      </c>
      <c r="BA928" s="113">
        <f>AVERAGE(AQ$5:AQ928)</f>
        <v>203389.11796536797</v>
      </c>
      <c r="BB928" s="118">
        <f>AVERAGE($AT$5:AT928)</f>
        <v>0.97738335738335869</v>
      </c>
      <c r="BC928" s="10"/>
      <c r="BD928" s="10"/>
      <c r="BE928" s="10"/>
      <c r="BF928" s="10"/>
      <c r="BG928" s="6"/>
    </row>
    <row r="929" spans="1:59" x14ac:dyDescent="0.25">
      <c r="A929" s="116">
        <v>925</v>
      </c>
      <c r="B929" s="116">
        <v>598</v>
      </c>
      <c r="C929" s="116">
        <v>30</v>
      </c>
      <c r="D929" s="116">
        <v>39</v>
      </c>
      <c r="E929" s="117">
        <v>2877.6162104185091</v>
      </c>
      <c r="F929" s="116">
        <v>443</v>
      </c>
      <c r="G929" s="116">
        <v>0</v>
      </c>
      <c r="H929" s="117">
        <v>221057</v>
      </c>
      <c r="I929" s="117">
        <v>64300</v>
      </c>
      <c r="J929" s="117">
        <v>160657</v>
      </c>
      <c r="K929" s="116" t="s">
        <v>123</v>
      </c>
      <c r="L929" s="116" t="s">
        <v>123</v>
      </c>
      <c r="M929" s="120">
        <v>0.98444444444444446</v>
      </c>
      <c r="N929" s="126"/>
      <c r="O929" s="126"/>
      <c r="P929" s="112">
        <f>AVERAGE($F$5:F929)</f>
        <v>436.2302702702703</v>
      </c>
      <c r="Q929" s="112">
        <f>AVERAGE(G$5:G929)</f>
        <v>5.2972972972972973E-2</v>
      </c>
      <c r="R929" s="113">
        <f>AVERAGE(H$5:H929)</f>
        <v>217678.90486486486</v>
      </c>
      <c r="S929" s="113">
        <f>AVERAGE(I$5:I929)</f>
        <v>63649.460540540538</v>
      </c>
      <c r="T929" s="113">
        <f>AVERAGE(J$5:J929)</f>
        <v>158601.12</v>
      </c>
      <c r="U929" s="118">
        <f>AVERAGE($M$5:M929)</f>
        <v>0.96940060060059896</v>
      </c>
      <c r="AH929" s="116">
        <v>925</v>
      </c>
      <c r="AI929" s="116">
        <v>547</v>
      </c>
      <c r="AJ929" s="116">
        <v>30</v>
      </c>
      <c r="AK929" s="116">
        <v>37</v>
      </c>
      <c r="AL929" s="117">
        <v>4866.8069287232993</v>
      </c>
      <c r="AM929" s="116">
        <v>445</v>
      </c>
      <c r="AN929" s="116">
        <v>0</v>
      </c>
      <c r="AO929" s="117">
        <v>266555</v>
      </c>
      <c r="AP929" s="117">
        <v>64500</v>
      </c>
      <c r="AQ929" s="117">
        <v>205755</v>
      </c>
      <c r="AR929" s="116" t="s">
        <v>123</v>
      </c>
      <c r="AS929" s="116" t="s">
        <v>123</v>
      </c>
      <c r="AT929" s="120">
        <v>0.98888888888888893</v>
      </c>
      <c r="AU929" s="126"/>
      <c r="AV929" s="126"/>
      <c r="AW929" s="112">
        <f>AVERAGE(AM$5:AM929)</f>
        <v>439.8281081081081</v>
      </c>
      <c r="AX929" s="112">
        <f>AVERAGE(AN$5:AN929)</f>
        <v>0.26054054054054054</v>
      </c>
      <c r="AY929" s="113">
        <f>AVERAGE(AO$5:AO929)</f>
        <v>263457.03675675677</v>
      </c>
      <c r="AZ929" s="113">
        <f>AVERAGE(AP$5:AP929)</f>
        <v>64138.874594594592</v>
      </c>
      <c r="BA929" s="113">
        <f>AVERAGE(AQ$5:AQ929)</f>
        <v>203391.67567567568</v>
      </c>
      <c r="BB929" s="118">
        <f>AVERAGE($AT$5:AT929)</f>
        <v>0.97739579579579716</v>
      </c>
      <c r="BC929" s="6"/>
      <c r="BD929" s="6"/>
      <c r="BE929" s="6"/>
      <c r="BF929" s="6"/>
      <c r="BG929" s="10"/>
    </row>
    <row r="930" spans="1:59" x14ac:dyDescent="0.25">
      <c r="A930" s="116">
        <v>926</v>
      </c>
      <c r="B930" s="116">
        <v>607</v>
      </c>
      <c r="C930" s="116">
        <v>26</v>
      </c>
      <c r="D930" s="116">
        <v>50</v>
      </c>
      <c r="E930" s="117">
        <v>3766.5796842595482</v>
      </c>
      <c r="F930" s="116">
        <v>432</v>
      </c>
      <c r="G930" s="116">
        <v>0</v>
      </c>
      <c r="H930" s="117">
        <v>215568</v>
      </c>
      <c r="I930" s="117">
        <v>63200</v>
      </c>
      <c r="J930" s="117">
        <v>157368</v>
      </c>
      <c r="K930" s="116" t="s">
        <v>123</v>
      </c>
      <c r="L930" s="116" t="s">
        <v>123</v>
      </c>
      <c r="M930" s="120">
        <v>0.96</v>
      </c>
      <c r="N930" s="126"/>
      <c r="O930" s="126"/>
      <c r="P930" s="112">
        <f>AVERAGE($F$5:F930)</f>
        <v>436.22570194384451</v>
      </c>
      <c r="Q930" s="112">
        <f>AVERAGE(G$5:G930)</f>
        <v>5.2915766738660906E-2</v>
      </c>
      <c r="R930" s="113">
        <f>AVERAGE(H$5:H930)</f>
        <v>217676.62526997839</v>
      </c>
      <c r="S930" s="113">
        <f>AVERAGE(I$5:I930)</f>
        <v>63648.975161987044</v>
      </c>
      <c r="T930" s="113">
        <f>AVERAGE(J$5:J930)</f>
        <v>158599.78833693304</v>
      </c>
      <c r="U930" s="118">
        <f>AVERAGE($M$5:M930)</f>
        <v>0.9693904487640973</v>
      </c>
      <c r="AH930" s="116">
        <v>926</v>
      </c>
      <c r="AI930" s="116">
        <v>542</v>
      </c>
      <c r="AJ930" s="116">
        <v>37</v>
      </c>
      <c r="AK930" s="116">
        <v>43</v>
      </c>
      <c r="AL930" s="117">
        <v>2915.6218945637311</v>
      </c>
      <c r="AM930" s="116">
        <v>439</v>
      </c>
      <c r="AN930" s="116">
        <v>0</v>
      </c>
      <c r="AO930" s="117">
        <v>262961</v>
      </c>
      <c r="AP930" s="117">
        <v>63900</v>
      </c>
      <c r="AQ930" s="117">
        <v>203361</v>
      </c>
      <c r="AR930" s="116" t="s">
        <v>123</v>
      </c>
      <c r="AS930" s="116" t="s">
        <v>123</v>
      </c>
      <c r="AT930" s="120">
        <v>0.97555555555555551</v>
      </c>
      <c r="AU930" s="126"/>
      <c r="AV930" s="126"/>
      <c r="AW930" s="112">
        <f>AVERAGE(AM$5:AM930)</f>
        <v>439.82721382289418</v>
      </c>
      <c r="AX930" s="112">
        <f>AVERAGE(AN$5:AN930)</f>
        <v>0.26025917926565872</v>
      </c>
      <c r="AY930" s="113">
        <f>AVERAGE(AO$5:AO930)</f>
        <v>263456.50107991358</v>
      </c>
      <c r="AZ930" s="113">
        <f>AVERAGE(AP$5:AP930)</f>
        <v>64138.616630669545</v>
      </c>
      <c r="BA930" s="113">
        <f>AVERAGE(AQ$5:AQ930)</f>
        <v>203391.64254859611</v>
      </c>
      <c r="BB930" s="118">
        <f>AVERAGE($AT$5:AT930)</f>
        <v>0.97739380849532165</v>
      </c>
    </row>
    <row r="931" spans="1:59" x14ac:dyDescent="0.25">
      <c r="A931" s="116">
        <v>927</v>
      </c>
      <c r="B931" s="116">
        <v>536</v>
      </c>
      <c r="C931" s="116">
        <v>37</v>
      </c>
      <c r="D931" s="116">
        <v>42</v>
      </c>
      <c r="E931" s="117">
        <v>2394.3137292425272</v>
      </c>
      <c r="F931" s="116">
        <v>440</v>
      </c>
      <c r="G931" s="116">
        <v>0</v>
      </c>
      <c r="H931" s="117">
        <v>219560</v>
      </c>
      <c r="I931" s="117">
        <v>64000</v>
      </c>
      <c r="J931" s="117">
        <v>159760</v>
      </c>
      <c r="K931" s="116" t="s">
        <v>123</v>
      </c>
      <c r="L931" s="116" t="s">
        <v>123</v>
      </c>
      <c r="M931" s="120">
        <v>0.97777777777777775</v>
      </c>
      <c r="N931" s="126"/>
      <c r="O931" s="126"/>
      <c r="P931" s="112">
        <f>AVERAGE($F$5:F931)</f>
        <v>436.22977346278316</v>
      </c>
      <c r="Q931" s="112">
        <f>AVERAGE(G$5:G931)</f>
        <v>5.2858683926645091E-2</v>
      </c>
      <c r="R931" s="113">
        <f>AVERAGE(H$5:H931)</f>
        <v>217678.65695792879</v>
      </c>
      <c r="S931" s="113">
        <f>AVERAGE(I$5:I931)</f>
        <v>63649.353829557716</v>
      </c>
      <c r="T931" s="113">
        <f>AVERAGE(J$5:J931)</f>
        <v>158601.03991370011</v>
      </c>
      <c r="U931" s="118">
        <f>AVERAGE($M$5:M931)</f>
        <v>0.96939949658396096</v>
      </c>
      <c r="AH931" s="116">
        <v>927</v>
      </c>
      <c r="AI931" s="116">
        <v>481</v>
      </c>
      <c r="AJ931" s="116">
        <v>39</v>
      </c>
      <c r="AK931" s="116">
        <v>44</v>
      </c>
      <c r="AL931" s="117">
        <v>2414.159235889138</v>
      </c>
      <c r="AM931" s="116">
        <v>438</v>
      </c>
      <c r="AN931" s="116">
        <v>0</v>
      </c>
      <c r="AO931" s="117">
        <v>262362</v>
      </c>
      <c r="AP931" s="117">
        <v>63800</v>
      </c>
      <c r="AQ931" s="117">
        <v>202962</v>
      </c>
      <c r="AR931" s="116" t="s">
        <v>123</v>
      </c>
      <c r="AS931" s="116" t="s">
        <v>123</v>
      </c>
      <c r="AT931" s="120">
        <v>0.97333333333333338</v>
      </c>
      <c r="AU931" s="126"/>
      <c r="AV931" s="126"/>
      <c r="AW931" s="112">
        <f>AVERAGE(AM$5:AM931)</f>
        <v>439.82524271844659</v>
      </c>
      <c r="AX931" s="112">
        <f>AVERAGE(AN$5:AN931)</f>
        <v>0.25997842502696872</v>
      </c>
      <c r="AY931" s="113">
        <f>AVERAGE(AO$5:AO931)</f>
        <v>263455.32038834953</v>
      </c>
      <c r="AZ931" s="113">
        <f>AVERAGE(AP$5:AP931)</f>
        <v>64138.251348435813</v>
      </c>
      <c r="BA931" s="113">
        <f>AVERAGE(AQ$5:AQ931)</f>
        <v>203391.17907227617</v>
      </c>
      <c r="BB931" s="118">
        <f>AVERAGE($AT$5:AT931)</f>
        <v>0.97738942826321595</v>
      </c>
      <c r="BC931" s="6"/>
      <c r="BD931" s="6"/>
      <c r="BE931" s="6"/>
      <c r="BF931" s="6"/>
      <c r="BG931" s="6"/>
    </row>
    <row r="932" spans="1:59" x14ac:dyDescent="0.25">
      <c r="A932" s="116">
        <v>928</v>
      </c>
      <c r="B932" s="116">
        <v>509</v>
      </c>
      <c r="C932" s="116">
        <v>46</v>
      </c>
      <c r="D932" s="116">
        <v>34</v>
      </c>
      <c r="E932" s="117">
        <v>4686.0303415393155</v>
      </c>
      <c r="F932" s="116">
        <v>448</v>
      </c>
      <c r="G932" s="116">
        <v>0</v>
      </c>
      <c r="H932" s="117">
        <v>223552</v>
      </c>
      <c r="I932" s="117">
        <v>64800</v>
      </c>
      <c r="J932" s="117">
        <v>162152</v>
      </c>
      <c r="K932" s="116" t="s">
        <v>123</v>
      </c>
      <c r="L932" s="116" t="s">
        <v>123</v>
      </c>
      <c r="M932" s="120">
        <v>0.99555555555555553</v>
      </c>
      <c r="N932" s="126"/>
      <c r="O932" s="126"/>
      <c r="P932" s="112">
        <f>AVERAGE($F$5:F932)</f>
        <v>436.24245689655174</v>
      </c>
      <c r="Q932" s="112">
        <f>AVERAGE(G$5:G932)</f>
        <v>5.2801724137931036E-2</v>
      </c>
      <c r="R932" s="113">
        <f>AVERAGE(H$5:H932)</f>
        <v>217684.9859913793</v>
      </c>
      <c r="S932" s="113">
        <f>AVERAGE(I$5:I932)</f>
        <v>63650.59375</v>
      </c>
      <c r="T932" s="113">
        <f>AVERAGE(J$5:J932)</f>
        <v>158604.86637931035</v>
      </c>
      <c r="U932" s="118">
        <f>AVERAGE($M$5:M932)</f>
        <v>0.96942768199233564</v>
      </c>
      <c r="AH932" s="116">
        <v>928</v>
      </c>
      <c r="AI932" s="116">
        <v>499</v>
      </c>
      <c r="AJ932" s="116">
        <v>49</v>
      </c>
      <c r="AK932" s="116">
        <v>47</v>
      </c>
      <c r="AL932" s="117">
        <v>3151.6555498518273</v>
      </c>
      <c r="AM932" s="116">
        <v>435</v>
      </c>
      <c r="AN932" s="116">
        <v>0</v>
      </c>
      <c r="AO932" s="117">
        <v>260565</v>
      </c>
      <c r="AP932" s="117">
        <v>63500</v>
      </c>
      <c r="AQ932" s="117">
        <v>201765</v>
      </c>
      <c r="AR932" s="116" t="s">
        <v>123</v>
      </c>
      <c r="AS932" s="116" t="s">
        <v>123</v>
      </c>
      <c r="AT932" s="120">
        <v>0.96666666666666667</v>
      </c>
      <c r="AU932" s="126"/>
      <c r="AV932" s="126"/>
      <c r="AW932" s="112">
        <f>AVERAGE(AM$5:AM932)</f>
        <v>439.82004310344826</v>
      </c>
      <c r="AX932" s="112">
        <f>AVERAGE(AN$5:AN932)</f>
        <v>0.25969827586206895</v>
      </c>
      <c r="AY932" s="113">
        <f>AVERAGE(AO$5:AO932)</f>
        <v>263452.20581896551</v>
      </c>
      <c r="AZ932" s="113">
        <f>AVERAGE(AP$5:AP932)</f>
        <v>64137.56357758621</v>
      </c>
      <c r="BA932" s="113">
        <f>AVERAGE(AQ$5:AQ932)</f>
        <v>203389.42672413794</v>
      </c>
      <c r="BB932" s="118">
        <f>AVERAGE($AT$5:AT932)</f>
        <v>0.9773778735632197</v>
      </c>
      <c r="BC932" s="10"/>
      <c r="BD932" s="10"/>
      <c r="BE932" s="10"/>
      <c r="BF932" s="10"/>
      <c r="BG932" s="6"/>
    </row>
    <row r="933" spans="1:59" x14ac:dyDescent="0.25">
      <c r="A933" s="116">
        <v>929</v>
      </c>
      <c r="B933" s="116">
        <v>513</v>
      </c>
      <c r="C933" s="116">
        <v>42</v>
      </c>
      <c r="D933" s="116">
        <v>36</v>
      </c>
      <c r="E933" s="117">
        <v>3746.9637180860486</v>
      </c>
      <c r="F933" s="116">
        <v>446</v>
      </c>
      <c r="G933" s="116">
        <v>0</v>
      </c>
      <c r="H933" s="117">
        <v>222554</v>
      </c>
      <c r="I933" s="117">
        <v>64600</v>
      </c>
      <c r="J933" s="117">
        <v>161554</v>
      </c>
      <c r="K933" s="116" t="s">
        <v>123</v>
      </c>
      <c r="L933" s="116" t="s">
        <v>123</v>
      </c>
      <c r="M933" s="120">
        <v>0.99111111111111116</v>
      </c>
      <c r="N933" s="126"/>
      <c r="O933" s="126"/>
      <c r="P933" s="112">
        <f>AVERAGE($F$5:F933)</f>
        <v>436.2529601722282</v>
      </c>
      <c r="Q933" s="112">
        <f>AVERAGE(G$5:G933)</f>
        <v>5.2744886975242197E-2</v>
      </c>
      <c r="R933" s="113">
        <f>AVERAGE(H$5:H933)</f>
        <v>217690.22712594186</v>
      </c>
      <c r="S933" s="113">
        <f>AVERAGE(I$5:I933)</f>
        <v>63651.615715823464</v>
      </c>
      <c r="T933" s="113">
        <f>AVERAGE(J$5:J933)</f>
        <v>158608.04090419807</v>
      </c>
      <c r="U933" s="118">
        <f>AVERAGE($M$5:M933)</f>
        <v>0.96945102260494997</v>
      </c>
      <c r="AH933" s="116">
        <v>929</v>
      </c>
      <c r="AI933" s="116">
        <v>502</v>
      </c>
      <c r="AJ933" s="116">
        <v>46</v>
      </c>
      <c r="AK933" s="116">
        <v>30</v>
      </c>
      <c r="AL933" s="117">
        <v>2974.1267880282462</v>
      </c>
      <c r="AM933" s="116">
        <v>450</v>
      </c>
      <c r="AN933" s="116">
        <v>2</v>
      </c>
      <c r="AO933" s="117">
        <v>269550</v>
      </c>
      <c r="AP933" s="117">
        <v>66198</v>
      </c>
      <c r="AQ933" s="117">
        <v>206352</v>
      </c>
      <c r="AR933" s="116" t="s">
        <v>124</v>
      </c>
      <c r="AS933" s="116" t="s">
        <v>124</v>
      </c>
      <c r="AT933" s="120">
        <v>1</v>
      </c>
      <c r="AU933" s="126"/>
      <c r="AV933" s="126"/>
      <c r="AW933" s="112">
        <f>AVERAGE(AM$5:AM933)</f>
        <v>439.83100107642628</v>
      </c>
      <c r="AX933" s="112">
        <f>AVERAGE(AN$5:AN933)</f>
        <v>0.26157158234660927</v>
      </c>
      <c r="AY933" s="113">
        <f>AVERAGE(AO$5:AO933)</f>
        <v>263458.76964477933</v>
      </c>
      <c r="AZ933" s="113">
        <f>AVERAGE(AP$5:AP933)</f>
        <v>64139.781485468244</v>
      </c>
      <c r="BA933" s="113">
        <f>AVERAGE(AQ$5:AQ933)</f>
        <v>203392.61571582346</v>
      </c>
      <c r="BB933" s="118">
        <f>AVERAGE($AT$5:AT933)</f>
        <v>0.97740222461428194</v>
      </c>
      <c r="BC933" s="6"/>
      <c r="BD933" s="6"/>
      <c r="BE933" s="6"/>
      <c r="BF933" s="6"/>
      <c r="BG933" s="10"/>
    </row>
    <row r="934" spans="1:59" x14ac:dyDescent="0.25">
      <c r="A934" s="116">
        <v>930</v>
      </c>
      <c r="B934" s="116">
        <v>545</v>
      </c>
      <c r="C934" s="116">
        <v>42</v>
      </c>
      <c r="D934" s="116">
        <v>37</v>
      </c>
      <c r="E934" s="117">
        <v>4142.6630089222654</v>
      </c>
      <c r="F934" s="116">
        <v>445</v>
      </c>
      <c r="G934" s="116">
        <v>0</v>
      </c>
      <c r="H934" s="117">
        <v>222055</v>
      </c>
      <c r="I934" s="117">
        <v>64500</v>
      </c>
      <c r="J934" s="117">
        <v>161255</v>
      </c>
      <c r="K934" s="116" t="s">
        <v>123</v>
      </c>
      <c r="L934" s="116" t="s">
        <v>123</v>
      </c>
      <c r="M934" s="120">
        <v>0.98888888888888893</v>
      </c>
      <c r="N934" s="126"/>
      <c r="O934" s="126"/>
      <c r="P934" s="112">
        <f>AVERAGE($F$5:F934)</f>
        <v>436.26236559139784</v>
      </c>
      <c r="Q934" s="112">
        <f>AVERAGE(G$5:G934)</f>
        <v>5.2688172043010753E-2</v>
      </c>
      <c r="R934" s="113">
        <f>AVERAGE(H$5:H934)</f>
        <v>217694.92043010754</v>
      </c>
      <c r="S934" s="113">
        <f>AVERAGE(I$5:I934)</f>
        <v>63652.527956989245</v>
      </c>
      <c r="T934" s="113">
        <f>AVERAGE(J$5:J934)</f>
        <v>158610.88709677418</v>
      </c>
      <c r="U934" s="118">
        <f>AVERAGE($M$5:M934)</f>
        <v>0.96947192353643818</v>
      </c>
      <c r="AH934" s="116">
        <v>930</v>
      </c>
      <c r="AI934" s="116">
        <v>520</v>
      </c>
      <c r="AJ934" s="116">
        <v>36</v>
      </c>
      <c r="AK934" s="116">
        <v>44</v>
      </c>
      <c r="AL934" s="117">
        <v>3318.6404332094535</v>
      </c>
      <c r="AM934" s="116">
        <v>438</v>
      </c>
      <c r="AN934" s="116">
        <v>0</v>
      </c>
      <c r="AO934" s="117">
        <v>262362</v>
      </c>
      <c r="AP934" s="117">
        <v>63800</v>
      </c>
      <c r="AQ934" s="117">
        <v>202962</v>
      </c>
      <c r="AR934" s="116" t="s">
        <v>123</v>
      </c>
      <c r="AS934" s="116" t="s">
        <v>123</v>
      </c>
      <c r="AT934" s="120">
        <v>0.97333333333333338</v>
      </c>
      <c r="AU934" s="126"/>
      <c r="AV934" s="126"/>
      <c r="AW934" s="112">
        <f>AVERAGE(AM$5:AM934)</f>
        <v>439.8290322580645</v>
      </c>
      <c r="AX934" s="112">
        <f>AVERAGE(AN$5:AN934)</f>
        <v>0.26129032258064516</v>
      </c>
      <c r="AY934" s="113">
        <f>AVERAGE(AO$5:AO934)</f>
        <v>263457.59032258065</v>
      </c>
      <c r="AZ934" s="113">
        <f>AVERAGE(AP$5:AP934)</f>
        <v>64139.416129032259</v>
      </c>
      <c r="BA934" s="113">
        <f>AVERAGE(AQ$5:AQ934)</f>
        <v>203392.15268817203</v>
      </c>
      <c r="BB934" s="118">
        <f>AVERAGE($AT$5:AT934)</f>
        <v>0.97739784946236696</v>
      </c>
    </row>
    <row r="935" spans="1:59" x14ac:dyDescent="0.25">
      <c r="A935" s="116">
        <v>931</v>
      </c>
      <c r="B935" s="116">
        <v>525</v>
      </c>
      <c r="C935" s="116">
        <v>44</v>
      </c>
      <c r="D935" s="116">
        <v>45</v>
      </c>
      <c r="E935" s="117">
        <v>4966.6939998239932</v>
      </c>
      <c r="F935" s="116">
        <v>437</v>
      </c>
      <c r="G935" s="116">
        <v>0</v>
      </c>
      <c r="H935" s="117">
        <v>218063</v>
      </c>
      <c r="I935" s="117">
        <v>63700</v>
      </c>
      <c r="J935" s="117">
        <v>158863</v>
      </c>
      <c r="K935" s="116" t="s">
        <v>123</v>
      </c>
      <c r="L935" s="116" t="s">
        <v>123</v>
      </c>
      <c r="M935" s="120">
        <v>0.97111111111111115</v>
      </c>
      <c r="N935" s="126"/>
      <c r="O935" s="126"/>
      <c r="P935" s="112">
        <f>AVERAGE($F$5:F935)</f>
        <v>436.26315789473682</v>
      </c>
      <c r="Q935" s="112">
        <f>AVERAGE(G$5:G935)</f>
        <v>5.2631578947368418E-2</v>
      </c>
      <c r="R935" s="113">
        <f>AVERAGE(H$5:H935)</f>
        <v>217695.31578947368</v>
      </c>
      <c r="S935" s="113">
        <f>AVERAGE(I$5:I935)</f>
        <v>63652.57894736842</v>
      </c>
      <c r="T935" s="113">
        <f>AVERAGE(J$5:J935)</f>
        <v>158611.15789473685</v>
      </c>
      <c r="U935" s="118">
        <f>AVERAGE($M$5:M935)</f>
        <v>0.96947368421052482</v>
      </c>
      <c r="AH935" s="116">
        <v>931</v>
      </c>
      <c r="AI935" s="116">
        <v>487</v>
      </c>
      <c r="AJ935" s="116">
        <v>40</v>
      </c>
      <c r="AK935" s="116">
        <v>37</v>
      </c>
      <c r="AL935" s="117">
        <v>2201.2442626353259</v>
      </c>
      <c r="AM935" s="116">
        <v>445</v>
      </c>
      <c r="AN935" s="116">
        <v>0</v>
      </c>
      <c r="AO935" s="117">
        <v>266555</v>
      </c>
      <c r="AP935" s="117">
        <v>64500</v>
      </c>
      <c r="AQ935" s="117">
        <v>205755</v>
      </c>
      <c r="AR935" s="116" t="s">
        <v>123</v>
      </c>
      <c r="AS935" s="116" t="s">
        <v>123</v>
      </c>
      <c r="AT935" s="120">
        <v>0.98888888888888893</v>
      </c>
      <c r="AU935" s="126"/>
      <c r="AV935" s="126"/>
      <c r="AW935" s="112">
        <f>AVERAGE(AM$5:AM935)</f>
        <v>439.83458646616543</v>
      </c>
      <c r="AX935" s="112">
        <f>AVERAGE(AN$5:AN935)</f>
        <v>0.26100966702470463</v>
      </c>
      <c r="AY935" s="113">
        <f>AVERAGE(AO$5:AO935)</f>
        <v>263460.9172932331</v>
      </c>
      <c r="AZ935" s="113">
        <f>AVERAGE(AP$5:AP935)</f>
        <v>64139.803437164337</v>
      </c>
      <c r="BA935" s="113">
        <f>AVERAGE(AQ$5:AQ935)</f>
        <v>203394.69065520944</v>
      </c>
      <c r="BB935" s="118">
        <f>AVERAGE($AT$5:AT935)</f>
        <v>0.97741019214703562</v>
      </c>
      <c r="BC935" s="6"/>
      <c r="BD935" s="6"/>
      <c r="BE935" s="6"/>
      <c r="BF935" s="6"/>
      <c r="BG935" s="6"/>
    </row>
    <row r="936" spans="1:59" x14ac:dyDescent="0.25">
      <c r="A936" s="116">
        <v>932</v>
      </c>
      <c r="B936" s="116">
        <v>533</v>
      </c>
      <c r="C936" s="116">
        <v>41</v>
      </c>
      <c r="D936" s="116">
        <v>34</v>
      </c>
      <c r="E936" s="117">
        <v>4040.6687676282418</v>
      </c>
      <c r="F936" s="116">
        <v>448</v>
      </c>
      <c r="G936" s="116">
        <v>0</v>
      </c>
      <c r="H936" s="117">
        <v>223552</v>
      </c>
      <c r="I936" s="117">
        <v>64800</v>
      </c>
      <c r="J936" s="117">
        <v>162152</v>
      </c>
      <c r="K936" s="116" t="s">
        <v>123</v>
      </c>
      <c r="L936" s="116" t="s">
        <v>123</v>
      </c>
      <c r="M936" s="120">
        <v>0.99555555555555553</v>
      </c>
      <c r="N936" s="126"/>
      <c r="O936" s="126"/>
      <c r="P936" s="112">
        <f>AVERAGE($F$5:F936)</f>
        <v>436.27575107296138</v>
      </c>
      <c r="Q936" s="112">
        <f>AVERAGE(G$5:G936)</f>
        <v>5.257510729613734E-2</v>
      </c>
      <c r="R936" s="113">
        <f>AVERAGE(H$5:H936)</f>
        <v>217701.59978540771</v>
      </c>
      <c r="S936" s="113">
        <f>AVERAGE(I$5:I936)</f>
        <v>63653.810085836907</v>
      </c>
      <c r="T936" s="113">
        <f>AVERAGE(J$5:J936)</f>
        <v>158614.95708154506</v>
      </c>
      <c r="U936" s="118">
        <f>AVERAGE($M$5:M936)</f>
        <v>0.96950166905102375</v>
      </c>
      <c r="AH936" s="116">
        <v>932</v>
      </c>
      <c r="AI936" s="116">
        <v>500</v>
      </c>
      <c r="AJ936" s="116">
        <v>46</v>
      </c>
      <c r="AK936" s="116">
        <v>42</v>
      </c>
      <c r="AL936" s="117">
        <v>3319.5428892891905</v>
      </c>
      <c r="AM936" s="116">
        <v>440</v>
      </c>
      <c r="AN936" s="116">
        <v>0</v>
      </c>
      <c r="AO936" s="117">
        <v>263560</v>
      </c>
      <c r="AP936" s="117">
        <v>64000</v>
      </c>
      <c r="AQ936" s="117">
        <v>203760</v>
      </c>
      <c r="AR936" s="116" t="s">
        <v>123</v>
      </c>
      <c r="AS936" s="116" t="s">
        <v>123</v>
      </c>
      <c r="AT936" s="120">
        <v>0.97777777777777775</v>
      </c>
      <c r="AU936" s="126"/>
      <c r="AV936" s="126"/>
      <c r="AW936" s="112">
        <f>AVERAGE(AM$5:AM936)</f>
        <v>439.83476394849788</v>
      </c>
      <c r="AX936" s="112">
        <f>AVERAGE(AN$5:AN936)</f>
        <v>0.26072961373390557</v>
      </c>
      <c r="AY936" s="113">
        <f>AVERAGE(AO$5:AO936)</f>
        <v>263461.02360515023</v>
      </c>
      <c r="AZ936" s="113">
        <f>AVERAGE(AP$5:AP936)</f>
        <v>64139.653433476393</v>
      </c>
      <c r="BA936" s="113">
        <f>AVERAGE(AQ$5:AQ936)</f>
        <v>203395.08261802574</v>
      </c>
      <c r="BB936" s="118">
        <f>AVERAGE($AT$5:AT936)</f>
        <v>0.9774105865522188</v>
      </c>
      <c r="BC936" s="10"/>
      <c r="BD936" s="10"/>
      <c r="BE936" s="10"/>
      <c r="BF936" s="10"/>
      <c r="BG936" s="6"/>
    </row>
    <row r="937" spans="1:59" x14ac:dyDescent="0.25">
      <c r="A937" s="116">
        <v>933</v>
      </c>
      <c r="B937" s="116">
        <v>588</v>
      </c>
      <c r="C937" s="116">
        <v>36</v>
      </c>
      <c r="D937" s="116">
        <v>45</v>
      </c>
      <c r="E937" s="117">
        <v>2978.8625126072138</v>
      </c>
      <c r="F937" s="116">
        <v>437</v>
      </c>
      <c r="G937" s="116">
        <v>0</v>
      </c>
      <c r="H937" s="117">
        <v>218063</v>
      </c>
      <c r="I937" s="117">
        <v>63700</v>
      </c>
      <c r="J937" s="117">
        <v>158863</v>
      </c>
      <c r="K937" s="116" t="s">
        <v>123</v>
      </c>
      <c r="L937" s="116" t="s">
        <v>123</v>
      </c>
      <c r="M937" s="120">
        <v>0.97111111111111115</v>
      </c>
      <c r="N937" s="126"/>
      <c r="O937" s="126"/>
      <c r="P937" s="112">
        <f>AVERAGE($F$5:F937)</f>
        <v>436.2765273311897</v>
      </c>
      <c r="Q937" s="112">
        <f>AVERAGE(G$5:G937)</f>
        <v>5.2518756698821008E-2</v>
      </c>
      <c r="R937" s="113">
        <f>AVERAGE(H$5:H937)</f>
        <v>217701.98713826368</v>
      </c>
      <c r="S937" s="113">
        <f>AVERAGE(I$5:I937)</f>
        <v>63653.859592711684</v>
      </c>
      <c r="T937" s="113">
        <f>AVERAGE(J$5:J937)</f>
        <v>158615.22293676314</v>
      </c>
      <c r="U937" s="118">
        <f>AVERAGE($M$5:M937)</f>
        <v>0.96950339406930897</v>
      </c>
      <c r="AH937" s="116">
        <v>933</v>
      </c>
      <c r="AI937" s="116">
        <v>456</v>
      </c>
      <c r="AJ937" s="116">
        <v>36</v>
      </c>
      <c r="AK937" s="116">
        <v>23</v>
      </c>
      <c r="AL937" s="117">
        <v>4908.9166088116563</v>
      </c>
      <c r="AM937" s="116">
        <v>450</v>
      </c>
      <c r="AN937" s="116">
        <v>9</v>
      </c>
      <c r="AO937" s="117">
        <v>269550</v>
      </c>
      <c r="AP937" s="117">
        <v>70391</v>
      </c>
      <c r="AQ937" s="117">
        <v>201459</v>
      </c>
      <c r="AR937" s="116" t="s">
        <v>124</v>
      </c>
      <c r="AS937" s="116" t="s">
        <v>124</v>
      </c>
      <c r="AT937" s="120">
        <v>1</v>
      </c>
      <c r="AU937" s="126"/>
      <c r="AV937" s="126"/>
      <c r="AW937" s="112">
        <f>AVERAGE(AM$5:AM937)</f>
        <v>439.84565916398714</v>
      </c>
      <c r="AX937" s="112">
        <f>AVERAGE(AN$5:AN937)</f>
        <v>0.27009646302250806</v>
      </c>
      <c r="AY937" s="113">
        <f>AVERAGE(AO$5:AO937)</f>
        <v>263467.54983922828</v>
      </c>
      <c r="AZ937" s="113">
        <f>AVERAGE(AP$5:AP937)</f>
        <v>64146.353697749197</v>
      </c>
      <c r="BA937" s="113">
        <f>AVERAGE(AQ$5:AQ937)</f>
        <v>203393.00750267954</v>
      </c>
      <c r="BB937" s="118">
        <f>AVERAGE($AT$5:AT937)</f>
        <v>0.97743479814219503</v>
      </c>
      <c r="BC937" s="6"/>
      <c r="BD937" s="6"/>
      <c r="BE937" s="6"/>
      <c r="BF937" s="6"/>
      <c r="BG937" s="10"/>
    </row>
    <row r="938" spans="1:59" x14ac:dyDescent="0.25">
      <c r="A938" s="116">
        <v>934</v>
      </c>
      <c r="B938" s="116">
        <v>575</v>
      </c>
      <c r="C938" s="116">
        <v>40</v>
      </c>
      <c r="D938" s="116">
        <v>39</v>
      </c>
      <c r="E938" s="117">
        <v>2674.554713438155</v>
      </c>
      <c r="F938" s="116">
        <v>443</v>
      </c>
      <c r="G938" s="116">
        <v>0</v>
      </c>
      <c r="H938" s="117">
        <v>221057</v>
      </c>
      <c r="I938" s="117">
        <v>64300</v>
      </c>
      <c r="J938" s="117">
        <v>160657</v>
      </c>
      <c r="K938" s="116" t="s">
        <v>123</v>
      </c>
      <c r="L938" s="116" t="s">
        <v>123</v>
      </c>
      <c r="M938" s="120">
        <v>0.98444444444444446</v>
      </c>
      <c r="N938" s="126"/>
      <c r="O938" s="126"/>
      <c r="P938" s="112">
        <f>AVERAGE($F$5:F938)</f>
        <v>436.28372591006422</v>
      </c>
      <c r="Q938" s="112">
        <f>AVERAGE(G$5:G938)</f>
        <v>5.246252676659529E-2</v>
      </c>
      <c r="R938" s="113">
        <f>AVERAGE(H$5:H938)</f>
        <v>217705.57922912206</v>
      </c>
      <c r="S938" s="113">
        <f>AVERAGE(I$5:I938)</f>
        <v>63654.551391862959</v>
      </c>
      <c r="T938" s="113">
        <f>AVERAGE(J$5:J938)</f>
        <v>158617.40899357601</v>
      </c>
      <c r="U938" s="118">
        <f>AVERAGE($M$5:M938)</f>
        <v>0.96951939091125239</v>
      </c>
      <c r="AH938" s="116">
        <v>934</v>
      </c>
      <c r="AI938" s="116">
        <v>467</v>
      </c>
      <c r="AJ938" s="116">
        <v>37</v>
      </c>
      <c r="AK938" s="116">
        <v>39</v>
      </c>
      <c r="AL938" s="117">
        <v>2411.9552573879464</v>
      </c>
      <c r="AM938" s="116">
        <v>443</v>
      </c>
      <c r="AN938" s="116">
        <v>0</v>
      </c>
      <c r="AO938" s="117">
        <v>265357</v>
      </c>
      <c r="AP938" s="117">
        <v>64300</v>
      </c>
      <c r="AQ938" s="117">
        <v>204957</v>
      </c>
      <c r="AR938" s="116" t="s">
        <v>123</v>
      </c>
      <c r="AS938" s="116" t="s">
        <v>123</v>
      </c>
      <c r="AT938" s="120">
        <v>0.98444444444444446</v>
      </c>
      <c r="AU938" s="126"/>
      <c r="AV938" s="126"/>
      <c r="AW938" s="112">
        <f>AVERAGE(AM$5:AM938)</f>
        <v>439.8490364025696</v>
      </c>
      <c r="AX938" s="112">
        <f>AVERAGE(AN$5:AN938)</f>
        <v>0.26980728051391861</v>
      </c>
      <c r="AY938" s="113">
        <f>AVERAGE(AO$5:AO938)</f>
        <v>263469.57280513918</v>
      </c>
      <c r="AZ938" s="113">
        <f>AVERAGE(AP$5:AP938)</f>
        <v>64146.518201284794</v>
      </c>
      <c r="BA938" s="113">
        <f>AVERAGE(AQ$5:AQ938)</f>
        <v>203394.68201284797</v>
      </c>
      <c r="BB938" s="118">
        <f>AVERAGE($AT$5:AT938)</f>
        <v>0.97744230311682267</v>
      </c>
    </row>
    <row r="939" spans="1:59" x14ac:dyDescent="0.25">
      <c r="A939" s="116">
        <v>935</v>
      </c>
      <c r="B939" s="116">
        <v>622</v>
      </c>
      <c r="C939" s="116">
        <v>36</v>
      </c>
      <c r="D939" s="116">
        <v>63</v>
      </c>
      <c r="E939" s="117">
        <v>4383.5692611491377</v>
      </c>
      <c r="F939" s="116">
        <v>419</v>
      </c>
      <c r="G939" s="116">
        <v>0</v>
      </c>
      <c r="H939" s="117">
        <v>209081</v>
      </c>
      <c r="I939" s="117">
        <v>61900</v>
      </c>
      <c r="J939" s="117">
        <v>153481</v>
      </c>
      <c r="K939" s="116" t="s">
        <v>123</v>
      </c>
      <c r="L939" s="116" t="s">
        <v>123</v>
      </c>
      <c r="M939" s="120">
        <v>0.93111111111111111</v>
      </c>
      <c r="N939" s="126"/>
      <c r="O939" s="126"/>
      <c r="P939" s="112">
        <f>AVERAGE($F$5:F939)</f>
        <v>436.26524064171122</v>
      </c>
      <c r="Q939" s="112">
        <f>AVERAGE(G$5:G939)</f>
        <v>5.2406417112299465E-2</v>
      </c>
      <c r="R939" s="113">
        <f>AVERAGE(H$5:H939)</f>
        <v>217696.35508021389</v>
      </c>
      <c r="S939" s="113">
        <f>AVERAGE(I$5:I939)</f>
        <v>63652.674866310161</v>
      </c>
      <c r="T939" s="113">
        <f>AVERAGE(J$5:J939)</f>
        <v>158611.9155080214</v>
      </c>
      <c r="U939" s="118">
        <f>AVERAGE($M$5:M939)</f>
        <v>0.96947831253713457</v>
      </c>
      <c r="AH939" s="116">
        <v>935</v>
      </c>
      <c r="AI939" s="116">
        <v>503</v>
      </c>
      <c r="AJ939" s="116">
        <v>33</v>
      </c>
      <c r="AK939" s="116">
        <v>40</v>
      </c>
      <c r="AL939" s="117">
        <v>3176.0533352677639</v>
      </c>
      <c r="AM939" s="116">
        <v>442</v>
      </c>
      <c r="AN939" s="116">
        <v>0</v>
      </c>
      <c r="AO939" s="117">
        <v>264758</v>
      </c>
      <c r="AP939" s="117">
        <v>64200</v>
      </c>
      <c r="AQ939" s="117">
        <v>204558</v>
      </c>
      <c r="AR939" s="116" t="s">
        <v>123</v>
      </c>
      <c r="AS939" s="116" t="s">
        <v>123</v>
      </c>
      <c r="AT939" s="120">
        <v>0.98222222222222222</v>
      </c>
      <c r="AU939" s="126"/>
      <c r="AV939" s="126"/>
      <c r="AW939" s="112">
        <f>AVERAGE(AM$5:AM939)</f>
        <v>439.85133689839574</v>
      </c>
      <c r="AX939" s="112">
        <f>AVERAGE(AN$5:AN939)</f>
        <v>0.26951871657754012</v>
      </c>
      <c r="AY939" s="113">
        <f>AVERAGE(AO$5:AO939)</f>
        <v>263470.95080213906</v>
      </c>
      <c r="AZ939" s="113">
        <f>AVERAGE(AP$5:AP939)</f>
        <v>64146.575401069516</v>
      </c>
      <c r="BA939" s="113">
        <f>AVERAGE(AQ$5:AQ939)</f>
        <v>203395.92620320857</v>
      </c>
      <c r="BB939" s="118">
        <f>AVERAGE($AT$5:AT939)</f>
        <v>0.97744741532976964</v>
      </c>
      <c r="BC939" s="6"/>
      <c r="BD939" s="6"/>
      <c r="BE939" s="6"/>
      <c r="BF939" s="6"/>
      <c r="BG939" s="6"/>
    </row>
    <row r="940" spans="1:59" x14ac:dyDescent="0.25">
      <c r="A940" s="116">
        <v>936</v>
      </c>
      <c r="B940" s="116">
        <v>477</v>
      </c>
      <c r="C940" s="116">
        <v>38</v>
      </c>
      <c r="D940" s="116">
        <v>34</v>
      </c>
      <c r="E940" s="117">
        <v>3307.4308412085338</v>
      </c>
      <c r="F940" s="116">
        <v>448</v>
      </c>
      <c r="G940" s="116">
        <v>0</v>
      </c>
      <c r="H940" s="117">
        <v>223552</v>
      </c>
      <c r="I940" s="117">
        <v>64800</v>
      </c>
      <c r="J940" s="117">
        <v>162152</v>
      </c>
      <c r="K940" s="116" t="s">
        <v>123</v>
      </c>
      <c r="L940" s="116" t="s">
        <v>123</v>
      </c>
      <c r="M940" s="120">
        <v>0.99555555555555553</v>
      </c>
      <c r="N940" s="126"/>
      <c r="O940" s="126"/>
      <c r="P940" s="112">
        <f>AVERAGE($F$5:F940)</f>
        <v>436.27777777777777</v>
      </c>
      <c r="Q940" s="112">
        <f>AVERAGE(G$5:G940)</f>
        <v>5.2350427350427352E-2</v>
      </c>
      <c r="R940" s="113">
        <f>AVERAGE(H$5:H940)</f>
        <v>217702.61111111112</v>
      </c>
      <c r="S940" s="113">
        <f>AVERAGE(I$5:I940)</f>
        <v>63653.900641025641</v>
      </c>
      <c r="T940" s="113">
        <f>AVERAGE(J$5:J940)</f>
        <v>158615.69764957266</v>
      </c>
      <c r="U940" s="118">
        <f>AVERAGE($M$5:M940)</f>
        <v>0.96950617283950469</v>
      </c>
      <c r="AH940" s="116">
        <v>936</v>
      </c>
      <c r="AI940" s="116">
        <v>529</v>
      </c>
      <c r="AJ940" s="116">
        <v>47</v>
      </c>
      <c r="AK940" s="116">
        <v>47</v>
      </c>
      <c r="AL940" s="117">
        <v>2277.8912085494085</v>
      </c>
      <c r="AM940" s="116">
        <v>435</v>
      </c>
      <c r="AN940" s="116">
        <v>0</v>
      </c>
      <c r="AO940" s="117">
        <v>260565</v>
      </c>
      <c r="AP940" s="117">
        <v>63500</v>
      </c>
      <c r="AQ940" s="117">
        <v>201765</v>
      </c>
      <c r="AR940" s="116" t="s">
        <v>123</v>
      </c>
      <c r="AS940" s="116" t="s">
        <v>123</v>
      </c>
      <c r="AT940" s="120">
        <v>0.96666666666666667</v>
      </c>
      <c r="AU940" s="126"/>
      <c r="AV940" s="126"/>
      <c r="AW940" s="112">
        <f>AVERAGE(AM$5:AM940)</f>
        <v>439.84615384615387</v>
      </c>
      <c r="AX940" s="112">
        <f>AVERAGE(AN$5:AN940)</f>
        <v>0.26923076923076922</v>
      </c>
      <c r="AY940" s="113">
        <f>AVERAGE(AO$5:AO940)</f>
        <v>263467.84615384613</v>
      </c>
      <c r="AZ940" s="113">
        <f>AVERAGE(AP$5:AP940)</f>
        <v>64145.884615384617</v>
      </c>
      <c r="BA940" s="113">
        <f>AVERAGE(AQ$5:AQ940)</f>
        <v>203394.18376068375</v>
      </c>
      <c r="BB940" s="118">
        <f>AVERAGE($AT$5:AT940)</f>
        <v>0.97743589743589887</v>
      </c>
      <c r="BC940" s="10"/>
      <c r="BD940" s="10"/>
      <c r="BE940" s="10"/>
      <c r="BF940" s="10"/>
      <c r="BG940" s="6"/>
    </row>
    <row r="941" spans="1:59" x14ac:dyDescent="0.25">
      <c r="A941" s="116">
        <v>937</v>
      </c>
      <c r="B941" s="116">
        <v>474</v>
      </c>
      <c r="C941" s="116">
        <v>40</v>
      </c>
      <c r="D941" s="116">
        <v>41</v>
      </c>
      <c r="E941" s="117">
        <v>2241.9146564685147</v>
      </c>
      <c r="F941" s="116">
        <v>441</v>
      </c>
      <c r="G941" s="116">
        <v>0</v>
      </c>
      <c r="H941" s="117">
        <v>220059</v>
      </c>
      <c r="I941" s="117">
        <v>64100</v>
      </c>
      <c r="J941" s="117">
        <v>160059</v>
      </c>
      <c r="K941" s="116" t="s">
        <v>123</v>
      </c>
      <c r="L941" s="116" t="s">
        <v>123</v>
      </c>
      <c r="M941" s="120">
        <v>0.98</v>
      </c>
      <c r="N941" s="126"/>
      <c r="O941" s="126"/>
      <c r="P941" s="112">
        <f>AVERAGE($F$5:F941)</f>
        <v>436.28281750266808</v>
      </c>
      <c r="Q941" s="112">
        <f>AVERAGE(G$5:G941)</f>
        <v>5.2294557097118465E-2</v>
      </c>
      <c r="R941" s="113">
        <f>AVERAGE(H$5:H941)</f>
        <v>217705.12593383138</v>
      </c>
      <c r="S941" s="113">
        <f>AVERAGE(I$5:I941)</f>
        <v>63654.376734258272</v>
      </c>
      <c r="T941" s="113">
        <f>AVERAGE(J$5:J941)</f>
        <v>158617.23799359659</v>
      </c>
      <c r="U941" s="118">
        <f>AVERAGE($M$5:M941)</f>
        <v>0.96951737222814982</v>
      </c>
      <c r="AH941" s="116">
        <v>937</v>
      </c>
      <c r="AI941" s="116">
        <v>488</v>
      </c>
      <c r="AJ941" s="116">
        <v>34</v>
      </c>
      <c r="AK941" s="116">
        <v>37</v>
      </c>
      <c r="AL941" s="117">
        <v>2539.5290425981066</v>
      </c>
      <c r="AM941" s="116">
        <v>445</v>
      </c>
      <c r="AN941" s="116">
        <v>0</v>
      </c>
      <c r="AO941" s="117">
        <v>266555</v>
      </c>
      <c r="AP941" s="117">
        <v>64500</v>
      </c>
      <c r="AQ941" s="117">
        <v>205755</v>
      </c>
      <c r="AR941" s="116" t="s">
        <v>123</v>
      </c>
      <c r="AS941" s="116" t="s">
        <v>123</v>
      </c>
      <c r="AT941" s="120">
        <v>0.98888888888888893</v>
      </c>
      <c r="AU941" s="126"/>
      <c r="AV941" s="126"/>
      <c r="AW941" s="112">
        <f>AVERAGE(AM$5:AM941)</f>
        <v>439.85165421558162</v>
      </c>
      <c r="AX941" s="112">
        <f>AVERAGE(AN$5:AN941)</f>
        <v>0.26894343649946639</v>
      </c>
      <c r="AY941" s="113">
        <f>AVERAGE(AO$5:AO941)</f>
        <v>263471.14087513339</v>
      </c>
      <c r="AZ941" s="113">
        <f>AVERAGE(AP$5:AP941)</f>
        <v>64146.262540021344</v>
      </c>
      <c r="BA941" s="113">
        <f>AVERAGE(AQ$5:AQ941)</f>
        <v>203396.70330843117</v>
      </c>
      <c r="BB941" s="118">
        <f>AVERAGE($AT$5:AT941)</f>
        <v>0.97744812047907181</v>
      </c>
      <c r="BC941" s="6"/>
      <c r="BD941" s="6"/>
      <c r="BE941" s="6"/>
      <c r="BF941" s="6"/>
      <c r="BG941" s="10"/>
    </row>
    <row r="942" spans="1:59" x14ac:dyDescent="0.25">
      <c r="A942" s="116">
        <v>938</v>
      </c>
      <c r="B942" s="116">
        <v>566</v>
      </c>
      <c r="C942" s="116">
        <v>32</v>
      </c>
      <c r="D942" s="116">
        <v>43</v>
      </c>
      <c r="E942" s="117">
        <v>4565.7163269005687</v>
      </c>
      <c r="F942" s="116">
        <v>439</v>
      </c>
      <c r="G942" s="116">
        <v>0</v>
      </c>
      <c r="H942" s="117">
        <v>219061</v>
      </c>
      <c r="I942" s="117">
        <v>63900</v>
      </c>
      <c r="J942" s="117">
        <v>159461</v>
      </c>
      <c r="K942" s="116" t="s">
        <v>123</v>
      </c>
      <c r="L942" s="116" t="s">
        <v>123</v>
      </c>
      <c r="M942" s="120">
        <v>0.97555555555555551</v>
      </c>
      <c r="N942" s="126"/>
      <c r="O942" s="126"/>
      <c r="P942" s="112">
        <f>AVERAGE($F$5:F942)</f>
        <v>436.28571428571428</v>
      </c>
      <c r="Q942" s="112">
        <f>AVERAGE(G$5:G942)</f>
        <v>5.2238805970149252E-2</v>
      </c>
      <c r="R942" s="113">
        <f>AVERAGE(H$5:H942)</f>
        <v>217706.57142857142</v>
      </c>
      <c r="S942" s="113">
        <f>AVERAGE(I$5:I942)</f>
        <v>63654.638592750533</v>
      </c>
      <c r="T942" s="113">
        <f>AVERAGE(J$5:J942)</f>
        <v>158618.13752665246</v>
      </c>
      <c r="U942" s="118">
        <f>AVERAGE($M$5:M942)</f>
        <v>0.96952380952380801</v>
      </c>
      <c r="AH942" s="116">
        <v>938</v>
      </c>
      <c r="AI942" s="116">
        <v>493</v>
      </c>
      <c r="AJ942" s="116">
        <v>41</v>
      </c>
      <c r="AK942" s="116">
        <v>33</v>
      </c>
      <c r="AL942" s="117">
        <v>4440.5529929001323</v>
      </c>
      <c r="AM942" s="116">
        <v>449</v>
      </c>
      <c r="AN942" s="116">
        <v>0</v>
      </c>
      <c r="AO942" s="117">
        <v>268951</v>
      </c>
      <c r="AP942" s="117">
        <v>64900</v>
      </c>
      <c r="AQ942" s="117">
        <v>207351</v>
      </c>
      <c r="AR942" s="116" t="s">
        <v>123</v>
      </c>
      <c r="AS942" s="116" t="s">
        <v>123</v>
      </c>
      <c r="AT942" s="120">
        <v>0.99777777777777776</v>
      </c>
      <c r="AU942" s="126"/>
      <c r="AV942" s="126"/>
      <c r="AW942" s="112">
        <f>AVERAGE(AM$5:AM942)</f>
        <v>439.86140724946694</v>
      </c>
      <c r="AX942" s="112">
        <f>AVERAGE(AN$5:AN942)</f>
        <v>0.26865671641791045</v>
      </c>
      <c r="AY942" s="113">
        <f>AVERAGE(AO$5:AO942)</f>
        <v>263476.98294243071</v>
      </c>
      <c r="AZ942" s="113">
        <f>AVERAGE(AP$5:AP942)</f>
        <v>64147.066098081021</v>
      </c>
      <c r="BA942" s="113">
        <f>AVERAGE(AQ$5:AQ942)</f>
        <v>203400.91897654583</v>
      </c>
      <c r="BB942" s="118">
        <f>AVERAGE($AT$5:AT942)</f>
        <v>0.97746979388770583</v>
      </c>
    </row>
    <row r="943" spans="1:59" x14ac:dyDescent="0.25">
      <c r="A943" s="116">
        <v>939</v>
      </c>
      <c r="B943" s="116">
        <v>549</v>
      </c>
      <c r="C943" s="116">
        <v>40</v>
      </c>
      <c r="D943" s="116">
        <v>46</v>
      </c>
      <c r="E943" s="117">
        <v>3482.1533364242714</v>
      </c>
      <c r="F943" s="116">
        <v>436</v>
      </c>
      <c r="G943" s="116">
        <v>0</v>
      </c>
      <c r="H943" s="117">
        <v>217564</v>
      </c>
      <c r="I943" s="117">
        <v>63600</v>
      </c>
      <c r="J943" s="117">
        <v>158564</v>
      </c>
      <c r="K943" s="116" t="s">
        <v>123</v>
      </c>
      <c r="L943" s="116" t="s">
        <v>123</v>
      </c>
      <c r="M943" s="120">
        <v>0.96888888888888891</v>
      </c>
      <c r="N943" s="126"/>
      <c r="O943" s="126"/>
      <c r="P943" s="112">
        <f>AVERAGE($F$5:F943)</f>
        <v>436.28541001064963</v>
      </c>
      <c r="Q943" s="112">
        <f>AVERAGE(G$5:G943)</f>
        <v>5.2183173588924388E-2</v>
      </c>
      <c r="R943" s="113">
        <f>AVERAGE(H$5:H943)</f>
        <v>217706.41959531416</v>
      </c>
      <c r="S943" s="113">
        <f>AVERAGE(I$5:I943)</f>
        <v>63654.580404685839</v>
      </c>
      <c r="T943" s="113">
        <f>AVERAGE(J$5:J943)</f>
        <v>158618.07987220449</v>
      </c>
      <c r="U943" s="118">
        <f>AVERAGE($M$5:M943)</f>
        <v>0.96952313335699758</v>
      </c>
      <c r="AH943" s="116">
        <v>939</v>
      </c>
      <c r="AI943" s="116">
        <v>496</v>
      </c>
      <c r="AJ943" s="116">
        <v>37</v>
      </c>
      <c r="AK943" s="116">
        <v>34</v>
      </c>
      <c r="AL943" s="117">
        <v>3505.1948497729672</v>
      </c>
      <c r="AM943" s="116">
        <v>448</v>
      </c>
      <c r="AN943" s="116">
        <v>0</v>
      </c>
      <c r="AO943" s="117">
        <v>268352</v>
      </c>
      <c r="AP943" s="117">
        <v>64800</v>
      </c>
      <c r="AQ943" s="117">
        <v>206952</v>
      </c>
      <c r="AR943" s="116" t="s">
        <v>123</v>
      </c>
      <c r="AS943" s="116" t="s">
        <v>123</v>
      </c>
      <c r="AT943" s="120">
        <v>0.99555555555555553</v>
      </c>
      <c r="AU943" s="126"/>
      <c r="AV943" s="126"/>
      <c r="AW943" s="112">
        <f>AVERAGE(AM$5:AM943)</f>
        <v>439.87007454739086</v>
      </c>
      <c r="AX943" s="112">
        <f>AVERAGE(AN$5:AN943)</f>
        <v>0.26837060702875398</v>
      </c>
      <c r="AY943" s="113">
        <f>AVERAGE(AO$5:AO943)</f>
        <v>263482.17465388711</v>
      </c>
      <c r="AZ943" s="113">
        <f>AVERAGE(AP$5:AP943)</f>
        <v>64147.761448349309</v>
      </c>
      <c r="BA943" s="113">
        <f>AVERAGE(AQ$5:AQ943)</f>
        <v>203404.70074547391</v>
      </c>
      <c r="BB943" s="118">
        <f>AVERAGE($AT$5:AT943)</f>
        <v>0.97748905454975898</v>
      </c>
      <c r="BC943" s="6"/>
      <c r="BD943" s="6"/>
      <c r="BE943" s="6"/>
      <c r="BF943" s="6"/>
      <c r="BG943" s="6"/>
    </row>
    <row r="944" spans="1:59" x14ac:dyDescent="0.25">
      <c r="A944" s="116">
        <v>940</v>
      </c>
      <c r="B944" s="116">
        <v>558</v>
      </c>
      <c r="C944" s="116">
        <v>37</v>
      </c>
      <c r="D944" s="116">
        <v>45</v>
      </c>
      <c r="E944" s="117">
        <v>3388.6840023053901</v>
      </c>
      <c r="F944" s="116">
        <v>437</v>
      </c>
      <c r="G944" s="116">
        <v>0</v>
      </c>
      <c r="H944" s="117">
        <v>218063</v>
      </c>
      <c r="I944" s="117">
        <v>63700</v>
      </c>
      <c r="J944" s="117">
        <v>158863</v>
      </c>
      <c r="K944" s="116" t="s">
        <v>123</v>
      </c>
      <c r="L944" s="116" t="s">
        <v>123</v>
      </c>
      <c r="M944" s="120">
        <v>0.97111111111111115</v>
      </c>
      <c r="N944" s="126"/>
      <c r="O944" s="126"/>
      <c r="P944" s="112">
        <f>AVERAGE($F$5:F944)</f>
        <v>436.28617021276597</v>
      </c>
      <c r="Q944" s="112">
        <f>AVERAGE(G$5:G944)</f>
        <v>5.2127659574468084E-2</v>
      </c>
      <c r="R944" s="113">
        <f>AVERAGE(H$5:H944)</f>
        <v>217706.79893617021</v>
      </c>
      <c r="S944" s="113">
        <f>AVERAGE(I$5:I944)</f>
        <v>63654.628723404254</v>
      </c>
      <c r="T944" s="113">
        <f>AVERAGE(J$5:J944)</f>
        <v>158618.3404255319</v>
      </c>
      <c r="U944" s="118">
        <f>AVERAGE($M$5:M944)</f>
        <v>0.96952482269503393</v>
      </c>
      <c r="AH944" s="116">
        <v>940</v>
      </c>
      <c r="AI944" s="116">
        <v>531</v>
      </c>
      <c r="AJ944" s="116">
        <v>44</v>
      </c>
      <c r="AK944" s="116">
        <v>50</v>
      </c>
      <c r="AL944" s="117">
        <v>4776.7427731008338</v>
      </c>
      <c r="AM944" s="116">
        <v>432</v>
      </c>
      <c r="AN944" s="116">
        <v>0</v>
      </c>
      <c r="AO944" s="117">
        <v>258768</v>
      </c>
      <c r="AP944" s="117">
        <v>63200</v>
      </c>
      <c r="AQ944" s="117">
        <v>200568</v>
      </c>
      <c r="AR944" s="116" t="s">
        <v>123</v>
      </c>
      <c r="AS944" s="116" t="s">
        <v>123</v>
      </c>
      <c r="AT944" s="120">
        <v>0.96</v>
      </c>
      <c r="AU944" s="126"/>
      <c r="AV944" s="126"/>
      <c r="AW944" s="112">
        <f>AVERAGE(AM$5:AM944)</f>
        <v>439.86170212765956</v>
      </c>
      <c r="AX944" s="112">
        <f>AVERAGE(AN$5:AN944)</f>
        <v>0.26808510638297872</v>
      </c>
      <c r="AY944" s="113">
        <f>AVERAGE(AO$5:AO944)</f>
        <v>263477.1595744681</v>
      </c>
      <c r="AZ944" s="113">
        <f>AVERAGE(AP$5:AP944)</f>
        <v>64146.753191489363</v>
      </c>
      <c r="BA944" s="113">
        <f>AVERAGE(AQ$5:AQ944)</f>
        <v>203401.6829787234</v>
      </c>
      <c r="BB944" s="118">
        <f>AVERAGE($AT$5:AT944)</f>
        <v>0.97747044917257842</v>
      </c>
      <c r="BC944" s="10"/>
      <c r="BD944" s="10"/>
      <c r="BE944" s="10"/>
      <c r="BF944" s="10"/>
      <c r="BG944" s="6"/>
    </row>
    <row r="945" spans="1:59" x14ac:dyDescent="0.25">
      <c r="A945" s="116">
        <v>941</v>
      </c>
      <c r="B945" s="116">
        <v>623</v>
      </c>
      <c r="C945" s="116">
        <v>37</v>
      </c>
      <c r="D945" s="116">
        <v>52</v>
      </c>
      <c r="E945" s="117">
        <v>4990.0257492134679</v>
      </c>
      <c r="F945" s="116">
        <v>430</v>
      </c>
      <c r="G945" s="116">
        <v>0</v>
      </c>
      <c r="H945" s="117">
        <v>214570</v>
      </c>
      <c r="I945" s="117">
        <v>63000</v>
      </c>
      <c r="J945" s="117">
        <v>156770</v>
      </c>
      <c r="K945" s="116" t="s">
        <v>123</v>
      </c>
      <c r="L945" s="116" t="s">
        <v>123</v>
      </c>
      <c r="M945" s="120">
        <v>0.9555555555555556</v>
      </c>
      <c r="N945" s="126"/>
      <c r="O945" s="126"/>
      <c r="P945" s="112">
        <f>AVERAGE($F$5:F945)</f>
        <v>436.27948990435709</v>
      </c>
      <c r="Q945" s="112">
        <f>AVERAGE(G$5:G945)</f>
        <v>5.2072263549415514E-2</v>
      </c>
      <c r="R945" s="113">
        <f>AVERAGE(H$5:H945)</f>
        <v>217703.46546227418</v>
      </c>
      <c r="S945" s="113">
        <f>AVERAGE(I$5:I945)</f>
        <v>63653.933049946863</v>
      </c>
      <c r="T945" s="113">
        <f>AVERAGE(J$5:J945)</f>
        <v>158616.37619553666</v>
      </c>
      <c r="U945" s="118">
        <f>AVERAGE($M$5:M945)</f>
        <v>0.96950997756523638</v>
      </c>
      <c r="AH945" s="116">
        <v>941</v>
      </c>
      <c r="AI945" s="116">
        <v>490</v>
      </c>
      <c r="AJ945" s="116">
        <v>45</v>
      </c>
      <c r="AK945" s="116">
        <v>36</v>
      </c>
      <c r="AL945" s="117">
        <v>3848.5373909118744</v>
      </c>
      <c r="AM945" s="116">
        <v>446</v>
      </c>
      <c r="AN945" s="116">
        <v>0</v>
      </c>
      <c r="AO945" s="117">
        <v>267154</v>
      </c>
      <c r="AP945" s="117">
        <v>64600</v>
      </c>
      <c r="AQ945" s="117">
        <v>206154</v>
      </c>
      <c r="AR945" s="116" t="s">
        <v>123</v>
      </c>
      <c r="AS945" s="116" t="s">
        <v>123</v>
      </c>
      <c r="AT945" s="120">
        <v>0.99111111111111116</v>
      </c>
      <c r="AU945" s="126"/>
      <c r="AV945" s="126"/>
      <c r="AW945" s="112">
        <f>AVERAGE(AM$5:AM945)</f>
        <v>439.8682252922423</v>
      </c>
      <c r="AX945" s="112">
        <f>AVERAGE(AN$5:AN945)</f>
        <v>0.2678002125398512</v>
      </c>
      <c r="AY945" s="113">
        <f>AVERAGE(AO$5:AO945)</f>
        <v>263481.06695005315</v>
      </c>
      <c r="AZ945" s="113">
        <f>AVERAGE(AP$5:AP945)</f>
        <v>64147.234856535601</v>
      </c>
      <c r="BA945" s="113">
        <f>AVERAGE(AQ$5:AQ945)</f>
        <v>203404.6078639745</v>
      </c>
      <c r="BB945" s="118">
        <f>AVERAGE($AT$5:AT945)</f>
        <v>0.97748494509387329</v>
      </c>
      <c r="BC945" s="6"/>
      <c r="BD945" s="6"/>
      <c r="BE945" s="6"/>
      <c r="BF945" s="6"/>
      <c r="BG945" s="10"/>
    </row>
    <row r="946" spans="1:59" x14ac:dyDescent="0.25">
      <c r="A946" s="116">
        <v>942</v>
      </c>
      <c r="B946" s="116">
        <v>485</v>
      </c>
      <c r="C946" s="116">
        <v>48</v>
      </c>
      <c r="D946" s="116">
        <v>45</v>
      </c>
      <c r="E946" s="117">
        <v>3333.5905885284728</v>
      </c>
      <c r="F946" s="116">
        <v>437</v>
      </c>
      <c r="G946" s="116">
        <v>0</v>
      </c>
      <c r="H946" s="117">
        <v>218063</v>
      </c>
      <c r="I946" s="117">
        <v>63700</v>
      </c>
      <c r="J946" s="117">
        <v>158863</v>
      </c>
      <c r="K946" s="116" t="s">
        <v>123</v>
      </c>
      <c r="L946" s="116" t="s">
        <v>123</v>
      </c>
      <c r="M946" s="120">
        <v>0.97111111111111115</v>
      </c>
      <c r="N946" s="126"/>
      <c r="O946" s="126"/>
      <c r="P946" s="112">
        <f>AVERAGE($F$5:F946)</f>
        <v>436.28025477707007</v>
      </c>
      <c r="Q946" s="112">
        <f>AVERAGE(G$5:G946)</f>
        <v>5.2016985138004249E-2</v>
      </c>
      <c r="R946" s="113">
        <f>AVERAGE(H$5:H946)</f>
        <v>217703.84713375795</v>
      </c>
      <c r="S946" s="113">
        <f>AVERAGE(I$5:I946)</f>
        <v>63653.981953290873</v>
      </c>
      <c r="T946" s="113">
        <f>AVERAGE(J$5:J946)</f>
        <v>158616.63800424628</v>
      </c>
      <c r="U946" s="118">
        <f>AVERAGE($M$5:M946)</f>
        <v>0.96951167728237631</v>
      </c>
      <c r="AH946" s="116">
        <v>942</v>
      </c>
      <c r="AI946" s="116">
        <v>486</v>
      </c>
      <c r="AJ946" s="116">
        <v>38</v>
      </c>
      <c r="AK946" s="116">
        <v>39</v>
      </c>
      <c r="AL946" s="117">
        <v>3144.5174043643246</v>
      </c>
      <c r="AM946" s="116">
        <v>443</v>
      </c>
      <c r="AN946" s="116">
        <v>0</v>
      </c>
      <c r="AO946" s="117">
        <v>265357</v>
      </c>
      <c r="AP946" s="117">
        <v>64300</v>
      </c>
      <c r="AQ946" s="117">
        <v>204957</v>
      </c>
      <c r="AR946" s="116" t="s">
        <v>123</v>
      </c>
      <c r="AS946" s="116" t="s">
        <v>123</v>
      </c>
      <c r="AT946" s="120">
        <v>0.98444444444444446</v>
      </c>
      <c r="AU946" s="126"/>
      <c r="AV946" s="126"/>
      <c r="AW946" s="112">
        <f>AVERAGE(AM$5:AM946)</f>
        <v>439.87154989384288</v>
      </c>
      <c r="AX946" s="112">
        <f>AVERAGE(AN$5:AN946)</f>
        <v>0.26751592356687898</v>
      </c>
      <c r="AY946" s="113">
        <f>AVERAGE(AO$5:AO946)</f>
        <v>263483.05838641187</v>
      </c>
      <c r="AZ946" s="113">
        <f>AVERAGE(AP$5:AP946)</f>
        <v>64147.397027600848</v>
      </c>
      <c r="BA946" s="113">
        <f>AVERAGE(AQ$5:AQ946)</f>
        <v>203406.2558386412</v>
      </c>
      <c r="BB946" s="118">
        <f>AVERAGE($AT$5:AT946)</f>
        <v>0.97749233309743011</v>
      </c>
    </row>
    <row r="947" spans="1:59" x14ac:dyDescent="0.25">
      <c r="A947" s="116">
        <v>943</v>
      </c>
      <c r="B947" s="116">
        <v>562</v>
      </c>
      <c r="C947" s="116">
        <v>44</v>
      </c>
      <c r="D947" s="116">
        <v>54</v>
      </c>
      <c r="E947" s="117">
        <v>2165.382384267934</v>
      </c>
      <c r="F947" s="116">
        <v>428</v>
      </c>
      <c r="G947" s="116">
        <v>0</v>
      </c>
      <c r="H947" s="117">
        <v>213572</v>
      </c>
      <c r="I947" s="117">
        <v>62800</v>
      </c>
      <c r="J947" s="117">
        <v>156172</v>
      </c>
      <c r="K947" s="116" t="s">
        <v>123</v>
      </c>
      <c r="L947" s="116" t="s">
        <v>123</v>
      </c>
      <c r="M947" s="120">
        <v>0.95111111111111113</v>
      </c>
      <c r="N947" s="126"/>
      <c r="O947" s="126"/>
      <c r="P947" s="112">
        <f>AVERAGE($F$5:F947)</f>
        <v>436.27147401908803</v>
      </c>
      <c r="Q947" s="112">
        <f>AVERAGE(G$5:G947)</f>
        <v>5.1961823966065745E-2</v>
      </c>
      <c r="R947" s="113">
        <f>AVERAGE(H$5:H947)</f>
        <v>217699.46553552491</v>
      </c>
      <c r="S947" s="113">
        <f>AVERAGE(I$5:I947)</f>
        <v>63653.076352067867</v>
      </c>
      <c r="T947" s="113">
        <f>AVERAGE(J$5:J947)</f>
        <v>158614.04559915164</v>
      </c>
      <c r="U947" s="118">
        <f>AVERAGE($M$5:M947)</f>
        <v>0.96949216448686071</v>
      </c>
      <c r="AH947" s="116">
        <v>943</v>
      </c>
      <c r="AI947" s="116">
        <v>494</v>
      </c>
      <c r="AJ947" s="116">
        <v>40</v>
      </c>
      <c r="AK947" s="116">
        <v>50</v>
      </c>
      <c r="AL947" s="117">
        <v>2519.299775292111</v>
      </c>
      <c r="AM947" s="116">
        <v>432</v>
      </c>
      <c r="AN947" s="116">
        <v>0</v>
      </c>
      <c r="AO947" s="117">
        <v>258768</v>
      </c>
      <c r="AP947" s="117">
        <v>63200</v>
      </c>
      <c r="AQ947" s="117">
        <v>200568</v>
      </c>
      <c r="AR947" s="116" t="s">
        <v>123</v>
      </c>
      <c r="AS947" s="116" t="s">
        <v>123</v>
      </c>
      <c r="AT947" s="120">
        <v>0.96</v>
      </c>
      <c r="AU947" s="126"/>
      <c r="AV947" s="126"/>
      <c r="AW947" s="112">
        <f>AVERAGE(AM$5:AM947)</f>
        <v>439.86320254506893</v>
      </c>
      <c r="AX947" s="112">
        <f>AVERAGE(AN$5:AN947)</f>
        <v>0.26723223753976671</v>
      </c>
      <c r="AY947" s="113">
        <f>AVERAGE(AO$5:AO947)</f>
        <v>263478.05832449626</v>
      </c>
      <c r="AZ947" s="113">
        <f>AVERAGE(AP$5:AP947)</f>
        <v>64146.39236479321</v>
      </c>
      <c r="BA947" s="113">
        <f>AVERAGE(AQ$5:AQ947)</f>
        <v>203403.24602332979</v>
      </c>
      <c r="BB947" s="118">
        <f>AVERAGE($AT$5:AT947)</f>
        <v>0.97747378343348801</v>
      </c>
      <c r="BC947" s="6"/>
      <c r="BD947" s="6"/>
      <c r="BE947" s="6"/>
      <c r="BF947" s="6"/>
      <c r="BG947" s="6"/>
    </row>
    <row r="948" spans="1:59" x14ac:dyDescent="0.25">
      <c r="A948" s="116">
        <v>944</v>
      </c>
      <c r="B948" s="116">
        <v>609</v>
      </c>
      <c r="C948" s="116">
        <v>39</v>
      </c>
      <c r="D948" s="116">
        <v>60</v>
      </c>
      <c r="E948" s="117">
        <v>3267.9926636069713</v>
      </c>
      <c r="F948" s="116">
        <v>422</v>
      </c>
      <c r="G948" s="116">
        <v>0</v>
      </c>
      <c r="H948" s="117">
        <v>210578</v>
      </c>
      <c r="I948" s="117">
        <v>62200</v>
      </c>
      <c r="J948" s="117">
        <v>154378</v>
      </c>
      <c r="K948" s="116" t="s">
        <v>123</v>
      </c>
      <c r="L948" s="116" t="s">
        <v>123</v>
      </c>
      <c r="M948" s="120">
        <v>0.93777777777777782</v>
      </c>
      <c r="N948" s="126"/>
      <c r="O948" s="126"/>
      <c r="P948" s="112">
        <f>AVERAGE($F$5:F948)</f>
        <v>436.25635593220341</v>
      </c>
      <c r="Q948" s="112">
        <f>AVERAGE(G$5:G948)</f>
        <v>5.190677966101695E-2</v>
      </c>
      <c r="R948" s="113">
        <f>AVERAGE(H$5:H948)</f>
        <v>217691.92161016949</v>
      </c>
      <c r="S948" s="113">
        <f>AVERAGE(I$5:I948)</f>
        <v>63651.53707627119</v>
      </c>
      <c r="T948" s="113">
        <f>AVERAGE(J$5:J948)</f>
        <v>158609.55826271186</v>
      </c>
      <c r="U948" s="118">
        <f>AVERAGE($M$5:M948)</f>
        <v>0.96945856873822822</v>
      </c>
      <c r="AH948" s="116">
        <v>944</v>
      </c>
      <c r="AI948" s="116">
        <v>494</v>
      </c>
      <c r="AJ948" s="116">
        <v>42</v>
      </c>
      <c r="AK948" s="116">
        <v>45</v>
      </c>
      <c r="AL948" s="117">
        <v>4387.231800697642</v>
      </c>
      <c r="AM948" s="116">
        <v>437</v>
      </c>
      <c r="AN948" s="116">
        <v>0</v>
      </c>
      <c r="AO948" s="117">
        <v>261763</v>
      </c>
      <c r="AP948" s="117">
        <v>63700</v>
      </c>
      <c r="AQ948" s="117">
        <v>202563</v>
      </c>
      <c r="AR948" s="116" t="s">
        <v>123</v>
      </c>
      <c r="AS948" s="116" t="s">
        <v>123</v>
      </c>
      <c r="AT948" s="120">
        <v>0.97111111111111115</v>
      </c>
      <c r="AU948" s="126"/>
      <c r="AV948" s="126"/>
      <c r="AW948" s="112">
        <f>AVERAGE(AM$5:AM948)</f>
        <v>439.86016949152543</v>
      </c>
      <c r="AX948" s="112">
        <f>AVERAGE(AN$5:AN948)</f>
        <v>0.26694915254237289</v>
      </c>
      <c r="AY948" s="113">
        <f>AVERAGE(AO$5:AO948)</f>
        <v>263476.24152542371</v>
      </c>
      <c r="AZ948" s="113">
        <f>AVERAGE(AP$5:AP948)</f>
        <v>64145.919491525427</v>
      </c>
      <c r="BA948" s="113">
        <f>AVERAGE(AQ$5:AQ948)</f>
        <v>203402.35593220338</v>
      </c>
      <c r="BB948" s="118">
        <f>AVERAGE($AT$5:AT948)</f>
        <v>0.9774670433145024</v>
      </c>
      <c r="BC948" s="10"/>
      <c r="BD948" s="10"/>
      <c r="BE948" s="10"/>
      <c r="BF948" s="10"/>
      <c r="BG948" s="6"/>
    </row>
    <row r="949" spans="1:59" x14ac:dyDescent="0.25">
      <c r="A949" s="116">
        <v>945</v>
      </c>
      <c r="B949" s="116">
        <v>626</v>
      </c>
      <c r="C949" s="116">
        <v>23</v>
      </c>
      <c r="D949" s="116">
        <v>43</v>
      </c>
      <c r="E949" s="117">
        <v>4251.7454657981525</v>
      </c>
      <c r="F949" s="116">
        <v>439</v>
      </c>
      <c r="G949" s="116">
        <v>0</v>
      </c>
      <c r="H949" s="117">
        <v>219061</v>
      </c>
      <c r="I949" s="117">
        <v>63900</v>
      </c>
      <c r="J949" s="117">
        <v>159461</v>
      </c>
      <c r="K949" s="116" t="s">
        <v>123</v>
      </c>
      <c r="L949" s="116" t="s">
        <v>123</v>
      </c>
      <c r="M949" s="120">
        <v>0.97555555555555551</v>
      </c>
      <c r="N949" s="126"/>
      <c r="O949" s="126"/>
      <c r="P949" s="112">
        <f>AVERAGE($F$5:F949)</f>
        <v>436.25925925925924</v>
      </c>
      <c r="Q949" s="112">
        <f>AVERAGE(G$5:G949)</f>
        <v>5.185185185185185E-2</v>
      </c>
      <c r="R949" s="113">
        <f>AVERAGE(H$5:H949)</f>
        <v>217693.37037037036</v>
      </c>
      <c r="S949" s="113">
        <f>AVERAGE(I$5:I949)</f>
        <v>63651.8</v>
      </c>
      <c r="T949" s="113">
        <f>AVERAGE(J$5:J949)</f>
        <v>158610.45925925925</v>
      </c>
      <c r="U949" s="118">
        <f>AVERAGE($M$5:M949)</f>
        <v>0.96946502057613004</v>
      </c>
      <c r="AH949" s="116">
        <v>945</v>
      </c>
      <c r="AI949" s="116">
        <v>523</v>
      </c>
      <c r="AJ949" s="116">
        <v>32</v>
      </c>
      <c r="AK949" s="116">
        <v>37</v>
      </c>
      <c r="AL949" s="117">
        <v>4305.9238509975785</v>
      </c>
      <c r="AM949" s="116">
        <v>445</v>
      </c>
      <c r="AN949" s="116">
        <v>0</v>
      </c>
      <c r="AO949" s="117">
        <v>266555</v>
      </c>
      <c r="AP949" s="117">
        <v>64500</v>
      </c>
      <c r="AQ949" s="117">
        <v>205755</v>
      </c>
      <c r="AR949" s="116" t="s">
        <v>123</v>
      </c>
      <c r="AS949" s="116" t="s">
        <v>123</v>
      </c>
      <c r="AT949" s="120">
        <v>0.98888888888888893</v>
      </c>
      <c r="AU949" s="126"/>
      <c r="AV949" s="126"/>
      <c r="AW949" s="112">
        <f>AVERAGE(AM$5:AM949)</f>
        <v>439.86560846560849</v>
      </c>
      <c r="AX949" s="112">
        <f>AVERAGE(AN$5:AN949)</f>
        <v>0.26666666666666666</v>
      </c>
      <c r="AY949" s="113">
        <f>AVERAGE(AO$5:AO949)</f>
        <v>263479.49947089946</v>
      </c>
      <c r="AZ949" s="113">
        <f>AVERAGE(AP$5:AP949)</f>
        <v>64146.294179894183</v>
      </c>
      <c r="BA949" s="113">
        <f>AVERAGE(AQ$5:AQ949)</f>
        <v>203404.8455026455</v>
      </c>
      <c r="BB949" s="118">
        <f>AVERAGE($AT$5:AT949)</f>
        <v>0.97747912992357588</v>
      </c>
      <c r="BC949" s="6"/>
      <c r="BD949" s="6"/>
      <c r="BE949" s="6"/>
      <c r="BF949" s="6"/>
      <c r="BG949" s="10"/>
    </row>
    <row r="950" spans="1:59" x14ac:dyDescent="0.25">
      <c r="A950" s="116">
        <v>946</v>
      </c>
      <c r="B950" s="116">
        <v>582</v>
      </c>
      <c r="C950" s="116">
        <v>50</v>
      </c>
      <c r="D950" s="116">
        <v>44</v>
      </c>
      <c r="E950" s="117">
        <v>3499.6184369076796</v>
      </c>
      <c r="F950" s="116">
        <v>438</v>
      </c>
      <c r="G950" s="116">
        <v>0</v>
      </c>
      <c r="H950" s="117">
        <v>218562</v>
      </c>
      <c r="I950" s="117">
        <v>63800</v>
      </c>
      <c r="J950" s="117">
        <v>159162</v>
      </c>
      <c r="K950" s="116" t="s">
        <v>123</v>
      </c>
      <c r="L950" s="116" t="s">
        <v>123</v>
      </c>
      <c r="M950" s="120">
        <v>0.97333333333333338</v>
      </c>
      <c r="N950" s="126"/>
      <c r="O950" s="126"/>
      <c r="P950" s="112">
        <f>AVERAGE($F$5:F950)</f>
        <v>436.26109936575051</v>
      </c>
      <c r="Q950" s="112">
        <f>AVERAGE(G$5:G950)</f>
        <v>5.1797040169133189E-2</v>
      </c>
      <c r="R950" s="113">
        <f>AVERAGE(H$5:H950)</f>
        <v>217694.28858350951</v>
      </c>
      <c r="S950" s="113">
        <f>AVERAGE(I$5:I950)</f>
        <v>63651.956659619449</v>
      </c>
      <c r="T950" s="113">
        <f>AVERAGE(J$5:J950)</f>
        <v>158611.0422832981</v>
      </c>
      <c r="U950" s="118">
        <f>AVERAGE($M$5:M950)</f>
        <v>0.96946910970166622</v>
      </c>
      <c r="AH950" s="116">
        <v>946</v>
      </c>
      <c r="AI950" s="116">
        <v>560</v>
      </c>
      <c r="AJ950" s="116">
        <v>41</v>
      </c>
      <c r="AK950" s="116">
        <v>50</v>
      </c>
      <c r="AL950" s="117">
        <v>3027.3937214874027</v>
      </c>
      <c r="AM950" s="116">
        <v>432</v>
      </c>
      <c r="AN950" s="116">
        <v>0</v>
      </c>
      <c r="AO950" s="117">
        <v>258768</v>
      </c>
      <c r="AP950" s="117">
        <v>63200</v>
      </c>
      <c r="AQ950" s="117">
        <v>200568</v>
      </c>
      <c r="AR950" s="116" t="s">
        <v>123</v>
      </c>
      <c r="AS950" s="116" t="s">
        <v>123</v>
      </c>
      <c r="AT950" s="120">
        <v>0.96</v>
      </c>
      <c r="AU950" s="126"/>
      <c r="AV950" s="126"/>
      <c r="AW950" s="112">
        <f>AVERAGE(AM$5:AM950)</f>
        <v>439.85729386892177</v>
      </c>
      <c r="AX950" s="112">
        <f>AVERAGE(AN$5:AN950)</f>
        <v>0.26638477801268501</v>
      </c>
      <c r="AY950" s="113">
        <f>AVERAGE(AO$5:AO950)</f>
        <v>263474.51902748412</v>
      </c>
      <c r="AZ950" s="113">
        <f>AVERAGE(AP$5:AP950)</f>
        <v>64145.293868921777</v>
      </c>
      <c r="BA950" s="113">
        <f>AVERAGE(AQ$5:AQ950)</f>
        <v>203401.84672304441</v>
      </c>
      <c r="BB950" s="118">
        <f>AVERAGE($AT$5:AT950)</f>
        <v>0.97746065304204999</v>
      </c>
    </row>
    <row r="951" spans="1:59" x14ac:dyDescent="0.25">
      <c r="A951" s="116">
        <v>947</v>
      </c>
      <c r="B951" s="116">
        <v>548</v>
      </c>
      <c r="C951" s="116">
        <v>42</v>
      </c>
      <c r="D951" s="116">
        <v>48</v>
      </c>
      <c r="E951" s="117">
        <v>4102.9004406729437</v>
      </c>
      <c r="F951" s="116">
        <v>434</v>
      </c>
      <c r="G951" s="116">
        <v>0</v>
      </c>
      <c r="H951" s="117">
        <v>216566</v>
      </c>
      <c r="I951" s="117">
        <v>63400</v>
      </c>
      <c r="J951" s="117">
        <v>157966</v>
      </c>
      <c r="K951" s="116" t="s">
        <v>123</v>
      </c>
      <c r="L951" s="116" t="s">
        <v>123</v>
      </c>
      <c r="M951" s="120">
        <v>0.96444444444444444</v>
      </c>
      <c r="N951" s="126"/>
      <c r="O951" s="126"/>
      <c r="P951" s="112">
        <f>AVERAGE($F$5:F951)</f>
        <v>436.25871172122493</v>
      </c>
      <c r="Q951" s="112">
        <f>AVERAGE(G$5:G951)</f>
        <v>5.1742344244984161E-2</v>
      </c>
      <c r="R951" s="113">
        <f>AVERAGE(H$5:H951)</f>
        <v>217693.09714889125</v>
      </c>
      <c r="S951" s="113">
        <f>AVERAGE(I$5:I951)</f>
        <v>63651.690601900737</v>
      </c>
      <c r="T951" s="113">
        <f>AVERAGE(J$5:J951)</f>
        <v>158610.36114044351</v>
      </c>
      <c r="U951" s="118">
        <f>AVERAGE($M$5:M951)</f>
        <v>0.96946380382494268</v>
      </c>
      <c r="AH951" s="116">
        <v>947</v>
      </c>
      <c r="AI951" s="116">
        <v>479</v>
      </c>
      <c r="AJ951" s="116">
        <v>39</v>
      </c>
      <c r="AK951" s="116">
        <v>37</v>
      </c>
      <c r="AL951" s="117">
        <v>4586.9619001279789</v>
      </c>
      <c r="AM951" s="116">
        <v>445</v>
      </c>
      <c r="AN951" s="116">
        <v>0</v>
      </c>
      <c r="AO951" s="117">
        <v>266555</v>
      </c>
      <c r="AP951" s="117">
        <v>64500</v>
      </c>
      <c r="AQ951" s="117">
        <v>205755</v>
      </c>
      <c r="AR951" s="116" t="s">
        <v>123</v>
      </c>
      <c r="AS951" s="116" t="s">
        <v>123</v>
      </c>
      <c r="AT951" s="120">
        <v>0.98888888888888893</v>
      </c>
      <c r="AU951" s="126"/>
      <c r="AV951" s="126"/>
      <c r="AW951" s="112">
        <f>AVERAGE(AM$5:AM951)</f>
        <v>439.86272439281942</v>
      </c>
      <c r="AX951" s="112">
        <f>AVERAGE(AN$5:AN951)</f>
        <v>0.26610348468848999</v>
      </c>
      <c r="AY951" s="113">
        <f>AVERAGE(AO$5:AO951)</f>
        <v>263477.77191129886</v>
      </c>
      <c r="AZ951" s="113">
        <f>AVERAGE(AP$5:AP951)</f>
        <v>64145.668426610348</v>
      </c>
      <c r="BA951" s="113">
        <f>AVERAGE(AQ$5:AQ951)</f>
        <v>203404.33157338965</v>
      </c>
      <c r="BB951" s="118">
        <f>AVERAGE($AT$5:AT951)</f>
        <v>0.97747272087293369</v>
      </c>
      <c r="BC951" s="6"/>
      <c r="BD951" s="6"/>
      <c r="BE951" s="6"/>
      <c r="BF951" s="6"/>
      <c r="BG951" s="6"/>
    </row>
    <row r="952" spans="1:59" x14ac:dyDescent="0.25">
      <c r="A952" s="116">
        <v>948</v>
      </c>
      <c r="B952" s="116">
        <v>605</v>
      </c>
      <c r="C952" s="116">
        <v>50</v>
      </c>
      <c r="D952" s="116">
        <v>52</v>
      </c>
      <c r="E952" s="117">
        <v>4505.094058702939</v>
      </c>
      <c r="F952" s="116">
        <v>430</v>
      </c>
      <c r="G952" s="116">
        <v>0</v>
      </c>
      <c r="H952" s="117">
        <v>214570</v>
      </c>
      <c r="I952" s="117">
        <v>63000</v>
      </c>
      <c r="J952" s="117">
        <v>156770</v>
      </c>
      <c r="K952" s="116" t="s">
        <v>123</v>
      </c>
      <c r="L952" s="116" t="s">
        <v>123</v>
      </c>
      <c r="M952" s="120">
        <v>0.9555555555555556</v>
      </c>
      <c r="N952" s="126"/>
      <c r="O952" s="126"/>
      <c r="P952" s="112">
        <f>AVERAGE($F$5:F952)</f>
        <v>436.25210970464133</v>
      </c>
      <c r="Q952" s="112">
        <f>AVERAGE(G$5:G952)</f>
        <v>5.1687763713080169E-2</v>
      </c>
      <c r="R952" s="113">
        <f>AVERAGE(H$5:H952)</f>
        <v>217689.80274261604</v>
      </c>
      <c r="S952" s="113">
        <f>AVERAGE(I$5:I952)</f>
        <v>63651.003164556962</v>
      </c>
      <c r="T952" s="113">
        <f>AVERAGE(J$5:J952)</f>
        <v>158608.41983122364</v>
      </c>
      <c r="U952" s="118">
        <f>AVERAGE($M$5:M952)</f>
        <v>0.96944913267697919</v>
      </c>
      <c r="AH952" s="116">
        <v>948</v>
      </c>
      <c r="AI952" s="116">
        <v>416</v>
      </c>
      <c r="AJ952" s="116">
        <v>40</v>
      </c>
      <c r="AK952" s="116">
        <v>31</v>
      </c>
      <c r="AL952" s="117">
        <v>2548.1975302873843</v>
      </c>
      <c r="AM952" s="116">
        <v>425</v>
      </c>
      <c r="AN952" s="116">
        <v>0</v>
      </c>
      <c r="AO952" s="117">
        <v>254575</v>
      </c>
      <c r="AP952" s="117">
        <v>62500</v>
      </c>
      <c r="AQ952" s="117">
        <v>195175</v>
      </c>
      <c r="AR952" s="116" t="s">
        <v>123</v>
      </c>
      <c r="AS952" s="116" t="s">
        <v>123</v>
      </c>
      <c r="AT952" s="120">
        <v>0.94444444444444442</v>
      </c>
      <c r="AU952" s="126"/>
      <c r="AV952" s="126"/>
      <c r="AW952" s="112">
        <f>AVERAGE(AM$5:AM952)</f>
        <v>439.84704641350208</v>
      </c>
      <c r="AX952" s="112">
        <f>AVERAGE(AN$5:AN952)</f>
        <v>0.26582278481012656</v>
      </c>
      <c r="AY952" s="113">
        <f>AVERAGE(AO$5:AO952)</f>
        <v>263468.38080168777</v>
      </c>
      <c r="AZ952" s="113">
        <f>AVERAGE(AP$5:AP952)</f>
        <v>64143.932489451479</v>
      </c>
      <c r="BA952" s="113">
        <f>AVERAGE(AQ$5:AQ952)</f>
        <v>203395.65084388186</v>
      </c>
      <c r="BB952" s="118">
        <f>AVERAGE($AT$5:AT952)</f>
        <v>0.97743788091889527</v>
      </c>
      <c r="BC952" s="10"/>
      <c r="BD952" s="10"/>
      <c r="BE952" s="10"/>
      <c r="BF952" s="10"/>
      <c r="BG952" s="6"/>
    </row>
    <row r="953" spans="1:59" x14ac:dyDescent="0.25">
      <c r="A953" s="116">
        <v>949</v>
      </c>
      <c r="B953" s="116">
        <v>563</v>
      </c>
      <c r="C953" s="116">
        <v>28</v>
      </c>
      <c r="D953" s="116">
        <v>48</v>
      </c>
      <c r="E953" s="117">
        <v>4061.8730503592988</v>
      </c>
      <c r="F953" s="116">
        <v>434</v>
      </c>
      <c r="G953" s="116">
        <v>0</v>
      </c>
      <c r="H953" s="117">
        <v>216566</v>
      </c>
      <c r="I953" s="117">
        <v>63400</v>
      </c>
      <c r="J953" s="117">
        <v>157966</v>
      </c>
      <c r="K953" s="116" t="s">
        <v>123</v>
      </c>
      <c r="L953" s="116" t="s">
        <v>123</v>
      </c>
      <c r="M953" s="120">
        <v>0.96444444444444444</v>
      </c>
      <c r="N953" s="126"/>
      <c r="O953" s="126"/>
      <c r="P953" s="112">
        <f>AVERAGE($F$5:F953)</f>
        <v>436.24973656480506</v>
      </c>
      <c r="Q953" s="112">
        <f>AVERAGE(G$5:G953)</f>
        <v>5.1633298208640675E-2</v>
      </c>
      <c r="R953" s="113">
        <f>AVERAGE(H$5:H953)</f>
        <v>217688.61854583773</v>
      </c>
      <c r="S953" s="113">
        <f>AVERAGE(I$5:I953)</f>
        <v>63650.738672286614</v>
      </c>
      <c r="T953" s="113">
        <f>AVERAGE(J$5:J953)</f>
        <v>158607.74288724974</v>
      </c>
      <c r="U953" s="118">
        <f>AVERAGE($M$5:M953)</f>
        <v>0.96944385903289854</v>
      </c>
      <c r="AH953" s="116">
        <v>949</v>
      </c>
      <c r="AI953" s="116">
        <v>461</v>
      </c>
      <c r="AJ953" s="116">
        <v>43</v>
      </c>
      <c r="AK953" s="116">
        <v>45</v>
      </c>
      <c r="AL953" s="117">
        <v>2563.9965914863419</v>
      </c>
      <c r="AM953" s="116">
        <v>437</v>
      </c>
      <c r="AN953" s="116">
        <v>0</v>
      </c>
      <c r="AO953" s="117">
        <v>261763</v>
      </c>
      <c r="AP953" s="117">
        <v>63700</v>
      </c>
      <c r="AQ953" s="117">
        <v>202563</v>
      </c>
      <c r="AR953" s="116" t="s">
        <v>123</v>
      </c>
      <c r="AS953" s="116" t="s">
        <v>123</v>
      </c>
      <c r="AT953" s="120">
        <v>0.97111111111111115</v>
      </c>
      <c r="AU953" s="126"/>
      <c r="AV953" s="126"/>
      <c r="AW953" s="112">
        <f>AVERAGE(AM$5:AM953)</f>
        <v>439.84404636459431</v>
      </c>
      <c r="AX953" s="112">
        <f>AVERAGE(AN$5:AN953)</f>
        <v>0.26554267650158059</v>
      </c>
      <c r="AY953" s="113">
        <f>AVERAGE(AO$5:AO953)</f>
        <v>263466.58377239201</v>
      </c>
      <c r="AZ953" s="113">
        <f>AVERAGE(AP$5:AP953)</f>
        <v>64143.464699683878</v>
      </c>
      <c r="BA953" s="113">
        <f>AVERAGE(AQ$5:AQ953)</f>
        <v>203394.77344573234</v>
      </c>
      <c r="BB953" s="118">
        <f>AVERAGE($AT$5:AT953)</f>
        <v>0.9774312141435445</v>
      </c>
      <c r="BC953" s="6"/>
      <c r="BD953" s="6"/>
      <c r="BE953" s="6"/>
      <c r="BF953" s="6"/>
      <c r="BG953" s="10"/>
    </row>
    <row r="954" spans="1:59" x14ac:dyDescent="0.25">
      <c r="A954" s="116">
        <v>950</v>
      </c>
      <c r="B954" s="116">
        <v>564</v>
      </c>
      <c r="C954" s="116">
        <v>50</v>
      </c>
      <c r="D954" s="116">
        <v>62</v>
      </c>
      <c r="E954" s="117">
        <v>4771.9036809747104</v>
      </c>
      <c r="F954" s="116">
        <v>420</v>
      </c>
      <c r="G954" s="116">
        <v>0</v>
      </c>
      <c r="H954" s="117">
        <v>209580</v>
      </c>
      <c r="I954" s="117">
        <v>62000</v>
      </c>
      <c r="J954" s="117">
        <v>153780</v>
      </c>
      <c r="K954" s="116" t="s">
        <v>123</v>
      </c>
      <c r="L954" s="116" t="s">
        <v>123</v>
      </c>
      <c r="M954" s="120">
        <v>0.93333333333333335</v>
      </c>
      <c r="N954" s="126"/>
      <c r="O954" s="126"/>
      <c r="P954" s="112">
        <f>AVERAGE($F$5:F954)</f>
        <v>436.23263157894735</v>
      </c>
      <c r="Q954" s="112">
        <f>AVERAGE(G$5:G954)</f>
        <v>5.1578947368421051E-2</v>
      </c>
      <c r="R954" s="113">
        <f>AVERAGE(H$5:H954)</f>
        <v>217680.08315789473</v>
      </c>
      <c r="S954" s="113">
        <f>AVERAGE(I$5:I954)</f>
        <v>63649.001052631582</v>
      </c>
      <c r="T954" s="113">
        <f>AVERAGE(J$5:J954)</f>
        <v>158602.66105263159</v>
      </c>
      <c r="U954" s="118">
        <f>AVERAGE($M$5:M954)</f>
        <v>0.96940584795321472</v>
      </c>
      <c r="AH954" s="116">
        <v>950</v>
      </c>
      <c r="AI954" s="116">
        <v>477</v>
      </c>
      <c r="AJ954" s="116">
        <v>35</v>
      </c>
      <c r="AK954" s="116">
        <v>36</v>
      </c>
      <c r="AL954" s="117">
        <v>2611.3035649114368</v>
      </c>
      <c r="AM954" s="116">
        <v>446</v>
      </c>
      <c r="AN954" s="116">
        <v>0</v>
      </c>
      <c r="AO954" s="117">
        <v>267154</v>
      </c>
      <c r="AP954" s="117">
        <v>64600</v>
      </c>
      <c r="AQ954" s="117">
        <v>206154</v>
      </c>
      <c r="AR954" s="116" t="s">
        <v>123</v>
      </c>
      <c r="AS954" s="116" t="s">
        <v>123</v>
      </c>
      <c r="AT954" s="120">
        <v>0.99111111111111116</v>
      </c>
      <c r="AU954" s="126"/>
      <c r="AV954" s="126"/>
      <c r="AW954" s="112">
        <f>AVERAGE(AM$5:AM954)</f>
        <v>439.85052631578947</v>
      </c>
      <c r="AX954" s="112">
        <f>AVERAGE(AN$5:AN954)</f>
        <v>0.26526315789473687</v>
      </c>
      <c r="AY954" s="113">
        <f>AVERAGE(AO$5:AO954)</f>
        <v>263470.46526315791</v>
      </c>
      <c r="AZ954" s="113">
        <f>AVERAGE(AP$5:AP954)</f>
        <v>64143.945263157897</v>
      </c>
      <c r="BA954" s="113">
        <f>AVERAGE(AQ$5:AQ954)</f>
        <v>203397.67789473684</v>
      </c>
      <c r="BB954" s="118">
        <f>AVERAGE($AT$5:AT954)</f>
        <v>0.97744561403508934</v>
      </c>
    </row>
    <row r="955" spans="1:59" x14ac:dyDescent="0.25">
      <c r="A955" s="116">
        <v>951</v>
      </c>
      <c r="B955" s="116">
        <v>581</v>
      </c>
      <c r="C955" s="116">
        <v>27</v>
      </c>
      <c r="D955" s="116">
        <v>43</v>
      </c>
      <c r="E955" s="117">
        <v>3706.7980539275727</v>
      </c>
      <c r="F955" s="116">
        <v>439</v>
      </c>
      <c r="G955" s="116">
        <v>0</v>
      </c>
      <c r="H955" s="117">
        <v>219061</v>
      </c>
      <c r="I955" s="117">
        <v>63900</v>
      </c>
      <c r="J955" s="117">
        <v>159461</v>
      </c>
      <c r="K955" s="116" t="s">
        <v>123</v>
      </c>
      <c r="L955" s="116" t="s">
        <v>123</v>
      </c>
      <c r="M955" s="120">
        <v>0.97555555555555551</v>
      </c>
      <c r="N955" s="126"/>
      <c r="O955" s="126"/>
      <c r="P955" s="112">
        <f>AVERAGE($F$5:F955)</f>
        <v>436.2355415352261</v>
      </c>
      <c r="Q955" s="112">
        <f>AVERAGE(G$5:G955)</f>
        <v>5.152471083070452E-2</v>
      </c>
      <c r="R955" s="113">
        <f>AVERAGE(H$5:H955)</f>
        <v>217681.5352260778</v>
      </c>
      <c r="S955" s="113">
        <f>AVERAGE(I$5:I955)</f>
        <v>63649.264984227128</v>
      </c>
      <c r="T955" s="113">
        <f>AVERAGE(J$5:J955)</f>
        <v>158603.563617245</v>
      </c>
      <c r="U955" s="118">
        <f>AVERAGE($M$5:M955)</f>
        <v>0.96941231452272292</v>
      </c>
      <c r="AH955" s="116">
        <v>951</v>
      </c>
      <c r="AI955" s="116">
        <v>540</v>
      </c>
      <c r="AJ955" s="116">
        <v>36</v>
      </c>
      <c r="AK955" s="116">
        <v>35</v>
      </c>
      <c r="AL955" s="117">
        <v>2924.116462004652</v>
      </c>
      <c r="AM955" s="116">
        <v>447</v>
      </c>
      <c r="AN955" s="116">
        <v>0</v>
      </c>
      <c r="AO955" s="117">
        <v>267753</v>
      </c>
      <c r="AP955" s="117">
        <v>64700</v>
      </c>
      <c r="AQ955" s="117">
        <v>206553</v>
      </c>
      <c r="AR955" s="116" t="s">
        <v>123</v>
      </c>
      <c r="AS955" s="116" t="s">
        <v>123</v>
      </c>
      <c r="AT955" s="120">
        <v>0.99333333333333329</v>
      </c>
      <c r="AU955" s="126"/>
      <c r="AV955" s="126"/>
      <c r="AW955" s="112">
        <f>AVERAGE(AM$5:AM955)</f>
        <v>439.85804416403784</v>
      </c>
      <c r="AX955" s="112">
        <f>AVERAGE(AN$5:AN955)</f>
        <v>0.26498422712933756</v>
      </c>
      <c r="AY955" s="113">
        <f>AVERAGE(AO$5:AO955)</f>
        <v>263474.96845425869</v>
      </c>
      <c r="AZ955" s="113">
        <f>AVERAGE(AP$5:AP955)</f>
        <v>64144.529968454255</v>
      </c>
      <c r="BA955" s="113">
        <f>AVERAGE(AQ$5:AQ955)</f>
        <v>203400.99579390115</v>
      </c>
      <c r="BB955" s="118">
        <f>AVERAGE($AT$5:AT955)</f>
        <v>0.97746232036453018</v>
      </c>
      <c r="BC955" s="6"/>
      <c r="BD955" s="6"/>
      <c r="BE955" s="6"/>
      <c r="BF955" s="6"/>
      <c r="BG955" s="6"/>
    </row>
    <row r="956" spans="1:59" x14ac:dyDescent="0.25">
      <c r="A956" s="116">
        <v>952</v>
      </c>
      <c r="B956" s="116">
        <v>577</v>
      </c>
      <c r="C956" s="116">
        <v>43</v>
      </c>
      <c r="D956" s="116">
        <v>51</v>
      </c>
      <c r="E956" s="117">
        <v>2623.0143637286337</v>
      </c>
      <c r="F956" s="116">
        <v>431</v>
      </c>
      <c r="G956" s="116">
        <v>0</v>
      </c>
      <c r="H956" s="117">
        <v>215069</v>
      </c>
      <c r="I956" s="117">
        <v>63100</v>
      </c>
      <c r="J956" s="117">
        <v>157069</v>
      </c>
      <c r="K956" s="116" t="s">
        <v>123</v>
      </c>
      <c r="L956" s="116" t="s">
        <v>123</v>
      </c>
      <c r="M956" s="120">
        <v>0.95777777777777773</v>
      </c>
      <c r="N956" s="126"/>
      <c r="O956" s="126"/>
      <c r="P956" s="112">
        <f>AVERAGE($F$5:F956)</f>
        <v>436.23004201680675</v>
      </c>
      <c r="Q956" s="112">
        <f>AVERAGE(G$5:G956)</f>
        <v>5.1470588235294115E-2</v>
      </c>
      <c r="R956" s="113">
        <f>AVERAGE(H$5:H956)</f>
        <v>217678.79096638656</v>
      </c>
      <c r="S956" s="113">
        <f>AVERAGE(I$5:I956)</f>
        <v>63648.688025210082</v>
      </c>
      <c r="T956" s="113">
        <f>AVERAGE(J$5:J956)</f>
        <v>158601.95168067227</v>
      </c>
      <c r="U956" s="118">
        <f>AVERAGE($M$5:M956)</f>
        <v>0.96940009337067989</v>
      </c>
      <c r="AH956" s="116">
        <v>952</v>
      </c>
      <c r="AI956" s="116">
        <v>538</v>
      </c>
      <c r="AJ956" s="116">
        <v>40</v>
      </c>
      <c r="AK956" s="116">
        <v>49</v>
      </c>
      <c r="AL956" s="117">
        <v>4850.8383289149715</v>
      </c>
      <c r="AM956" s="116">
        <v>433</v>
      </c>
      <c r="AN956" s="116">
        <v>0</v>
      </c>
      <c r="AO956" s="117">
        <v>259367</v>
      </c>
      <c r="AP956" s="117">
        <v>63300</v>
      </c>
      <c r="AQ956" s="117">
        <v>200967</v>
      </c>
      <c r="AR956" s="116" t="s">
        <v>123</v>
      </c>
      <c r="AS956" s="116" t="s">
        <v>123</v>
      </c>
      <c r="AT956" s="120">
        <v>0.9622222222222222</v>
      </c>
      <c r="AU956" s="126"/>
      <c r="AV956" s="126"/>
      <c r="AW956" s="112">
        <f>AVERAGE(AM$5:AM956)</f>
        <v>439.85084033613447</v>
      </c>
      <c r="AX956" s="112">
        <f>AVERAGE(AN$5:AN956)</f>
        <v>0.26470588235294118</v>
      </c>
      <c r="AY956" s="113">
        <f>AVERAGE(AO$5:AO956)</f>
        <v>263470.65336134454</v>
      </c>
      <c r="AZ956" s="113">
        <f>AVERAGE(AP$5:AP956)</f>
        <v>64143.642857142855</v>
      </c>
      <c r="BA956" s="113">
        <f>AVERAGE(AQ$5:AQ956)</f>
        <v>203398.43907563025</v>
      </c>
      <c r="BB956" s="118">
        <f>AVERAGE($AT$5:AT956)</f>
        <v>0.97744631185807818</v>
      </c>
      <c r="BC956" s="10"/>
      <c r="BD956" s="10"/>
      <c r="BE956" s="10"/>
      <c r="BF956" s="10"/>
      <c r="BG956" s="6"/>
    </row>
    <row r="957" spans="1:59" x14ac:dyDescent="0.25">
      <c r="A957" s="116">
        <v>953</v>
      </c>
      <c r="B957" s="116">
        <v>584</v>
      </c>
      <c r="C957" s="116">
        <v>46</v>
      </c>
      <c r="D957" s="116">
        <v>39</v>
      </c>
      <c r="E957" s="117">
        <v>2119.0274506232377</v>
      </c>
      <c r="F957" s="116">
        <v>443</v>
      </c>
      <c r="G957" s="116">
        <v>0</v>
      </c>
      <c r="H957" s="117">
        <v>221057</v>
      </c>
      <c r="I957" s="117">
        <v>64300</v>
      </c>
      <c r="J957" s="117">
        <v>160657</v>
      </c>
      <c r="K957" s="116" t="s">
        <v>123</v>
      </c>
      <c r="L957" s="116" t="s">
        <v>123</v>
      </c>
      <c r="M957" s="120">
        <v>0.98444444444444446</v>
      </c>
      <c r="N957" s="126"/>
      <c r="O957" s="126"/>
      <c r="P957" s="112">
        <f>AVERAGE($F$5:F957)</f>
        <v>436.23714585519411</v>
      </c>
      <c r="Q957" s="112">
        <f>AVERAGE(G$5:G957)</f>
        <v>5.1416579223504719E-2</v>
      </c>
      <c r="R957" s="113">
        <f>AVERAGE(H$5:H957)</f>
        <v>217682.33578174186</v>
      </c>
      <c r="S957" s="113">
        <f>AVERAGE(I$5:I957)</f>
        <v>63649.371458551941</v>
      </c>
      <c r="T957" s="113">
        <f>AVERAGE(J$5:J957)</f>
        <v>158604.10807974817</v>
      </c>
      <c r="U957" s="118">
        <f>AVERAGE($M$5:M957)</f>
        <v>0.96941587967820742</v>
      </c>
      <c r="AH957" s="116">
        <v>953</v>
      </c>
      <c r="AI957" s="116">
        <v>396</v>
      </c>
      <c r="AJ957" s="116">
        <v>37</v>
      </c>
      <c r="AK957" s="116">
        <v>34</v>
      </c>
      <c r="AL957" s="117">
        <v>4671.3082904421772</v>
      </c>
      <c r="AM957" s="116">
        <v>399</v>
      </c>
      <c r="AN957" s="116">
        <v>0</v>
      </c>
      <c r="AO957" s="117">
        <v>239001</v>
      </c>
      <c r="AP957" s="117">
        <v>59900</v>
      </c>
      <c r="AQ957" s="117">
        <v>182501</v>
      </c>
      <c r="AR957" s="116" t="s">
        <v>123</v>
      </c>
      <c r="AS957" s="116" t="s">
        <v>123</v>
      </c>
      <c r="AT957" s="120">
        <v>0.88666666666666671</v>
      </c>
      <c r="AU957" s="126"/>
      <c r="AV957" s="126"/>
      <c r="AW957" s="112">
        <f>AVERAGE(AM$5:AM957)</f>
        <v>439.80797481636938</v>
      </c>
      <c r="AX957" s="112">
        <f>AVERAGE(AN$5:AN957)</f>
        <v>0.26442812172088143</v>
      </c>
      <c r="AY957" s="113">
        <f>AVERAGE(AO$5:AO957)</f>
        <v>263444.97691500525</v>
      </c>
      <c r="AZ957" s="113">
        <f>AVERAGE(AP$5:AP957)</f>
        <v>64139.18992654774</v>
      </c>
      <c r="BA957" s="113">
        <f>AVERAGE(AQ$5:AQ957)</f>
        <v>203376.51101783841</v>
      </c>
      <c r="BB957" s="118">
        <f>AVERAGE($AT$5:AT957)</f>
        <v>0.97735105514748899</v>
      </c>
      <c r="BC957" s="6"/>
      <c r="BD957" s="6"/>
      <c r="BE957" s="6"/>
      <c r="BF957" s="6"/>
      <c r="BG957" s="10"/>
    </row>
    <row r="958" spans="1:59" x14ac:dyDescent="0.25">
      <c r="A958" s="116">
        <v>954</v>
      </c>
      <c r="B958" s="116">
        <v>664</v>
      </c>
      <c r="C958" s="116">
        <v>28</v>
      </c>
      <c r="D958" s="116">
        <v>60</v>
      </c>
      <c r="E958" s="117">
        <v>2554.0616254120787</v>
      </c>
      <c r="F958" s="116">
        <v>422</v>
      </c>
      <c r="G958" s="116">
        <v>0</v>
      </c>
      <c r="H958" s="117">
        <v>210578</v>
      </c>
      <c r="I958" s="117">
        <v>62200</v>
      </c>
      <c r="J958" s="117">
        <v>154378</v>
      </c>
      <c r="K958" s="116" t="s">
        <v>123</v>
      </c>
      <c r="L958" s="116" t="s">
        <v>123</v>
      </c>
      <c r="M958" s="120">
        <v>0.93777777777777782</v>
      </c>
      <c r="N958" s="126"/>
      <c r="O958" s="126"/>
      <c r="P958" s="112">
        <f>AVERAGE($F$5:F958)</f>
        <v>436.22222222222223</v>
      </c>
      <c r="Q958" s="112">
        <f>AVERAGE(G$5:G958)</f>
        <v>5.1362683438155136E-2</v>
      </c>
      <c r="R958" s="113">
        <f>AVERAGE(H$5:H958)</f>
        <v>217674.88888888888</v>
      </c>
      <c r="S958" s="113">
        <f>AVERAGE(I$5:I958)</f>
        <v>63647.852201257861</v>
      </c>
      <c r="T958" s="113">
        <f>AVERAGE(J$5:J958)</f>
        <v>158599.67819706499</v>
      </c>
      <c r="U958" s="118">
        <f>AVERAGE($M$5:M958)</f>
        <v>0.96938271604938098</v>
      </c>
      <c r="AH958" s="116">
        <v>954</v>
      </c>
      <c r="AI958" s="116">
        <v>534</v>
      </c>
      <c r="AJ958" s="116">
        <v>32</v>
      </c>
      <c r="AK958" s="116">
        <v>34</v>
      </c>
      <c r="AL958" s="117">
        <v>2183.7640564744047</v>
      </c>
      <c r="AM958" s="116">
        <v>448</v>
      </c>
      <c r="AN958" s="116">
        <v>0</v>
      </c>
      <c r="AO958" s="117">
        <v>268352</v>
      </c>
      <c r="AP958" s="117">
        <v>64800</v>
      </c>
      <c r="AQ958" s="117">
        <v>206952</v>
      </c>
      <c r="AR958" s="116" t="s">
        <v>123</v>
      </c>
      <c r="AS958" s="116" t="s">
        <v>123</v>
      </c>
      <c r="AT958" s="120">
        <v>0.99555555555555553</v>
      </c>
      <c r="AU958" s="126"/>
      <c r="AV958" s="126"/>
      <c r="AW958" s="112">
        <f>AVERAGE(AM$5:AM958)</f>
        <v>439.81656184486371</v>
      </c>
      <c r="AX958" s="112">
        <f>AVERAGE(AN$5:AN958)</f>
        <v>0.26415094339622641</v>
      </c>
      <c r="AY958" s="113">
        <f>AVERAGE(AO$5:AO958)</f>
        <v>263450.12054507335</v>
      </c>
      <c r="AZ958" s="113">
        <f>AVERAGE(AP$5:AP958)</f>
        <v>64139.882599580713</v>
      </c>
      <c r="BA958" s="113">
        <f>AVERAGE(AQ$5:AQ958)</f>
        <v>203380.25890985326</v>
      </c>
      <c r="BB958" s="118">
        <f>AVERAGE($AT$5:AT958)</f>
        <v>0.97737013743303214</v>
      </c>
    </row>
    <row r="959" spans="1:59" x14ac:dyDescent="0.25">
      <c r="A959" s="116">
        <v>955</v>
      </c>
      <c r="B959" s="116">
        <v>600</v>
      </c>
      <c r="C959" s="116">
        <v>50</v>
      </c>
      <c r="D959" s="116">
        <v>52</v>
      </c>
      <c r="E959" s="117">
        <v>3546.0962133208777</v>
      </c>
      <c r="F959" s="116">
        <v>430</v>
      </c>
      <c r="G959" s="116">
        <v>0</v>
      </c>
      <c r="H959" s="117">
        <v>214570</v>
      </c>
      <c r="I959" s="117">
        <v>63000</v>
      </c>
      <c r="J959" s="117">
        <v>156770</v>
      </c>
      <c r="K959" s="116" t="s">
        <v>123</v>
      </c>
      <c r="L959" s="116" t="s">
        <v>123</v>
      </c>
      <c r="M959" s="120">
        <v>0.9555555555555556</v>
      </c>
      <c r="N959" s="126"/>
      <c r="O959" s="126"/>
      <c r="P959" s="112">
        <f>AVERAGE($F$5:F959)</f>
        <v>436.2157068062827</v>
      </c>
      <c r="Q959" s="112">
        <f>AVERAGE(G$5:G959)</f>
        <v>5.1308900523560207E-2</v>
      </c>
      <c r="R959" s="113">
        <f>AVERAGE(H$5:H959)</f>
        <v>217671.63769633509</v>
      </c>
      <c r="S959" s="113">
        <f>AVERAGE(I$5:I959)</f>
        <v>63647.173821989527</v>
      </c>
      <c r="T959" s="113">
        <f>AVERAGE(J$5:J959)</f>
        <v>158597.76230366493</v>
      </c>
      <c r="U959" s="118">
        <f>AVERAGE($M$5:M959)</f>
        <v>0.96936823734729316</v>
      </c>
      <c r="AH959" s="116">
        <v>955</v>
      </c>
      <c r="AI959" s="116">
        <v>498</v>
      </c>
      <c r="AJ959" s="116">
        <v>42</v>
      </c>
      <c r="AK959" s="116">
        <v>32</v>
      </c>
      <c r="AL959" s="117">
        <v>2942.2260448611323</v>
      </c>
      <c r="AM959" s="116">
        <v>450</v>
      </c>
      <c r="AN959" s="116">
        <v>0</v>
      </c>
      <c r="AO959" s="117">
        <v>269550</v>
      </c>
      <c r="AP959" s="117">
        <v>65000</v>
      </c>
      <c r="AQ959" s="117">
        <v>207750</v>
      </c>
      <c r="AR959" s="116" t="s">
        <v>124</v>
      </c>
      <c r="AS959" s="116" t="s">
        <v>123</v>
      </c>
      <c r="AT959" s="120">
        <v>1</v>
      </c>
      <c r="AU959" s="126"/>
      <c r="AV959" s="126"/>
      <c r="AW959" s="112">
        <f>AVERAGE(AM$5:AM959)</f>
        <v>439.82722513089004</v>
      </c>
      <c r="AX959" s="112">
        <f>AVERAGE(AN$5:AN959)</f>
        <v>0.26387434554973821</v>
      </c>
      <c r="AY959" s="113">
        <f>AVERAGE(AO$5:AO959)</f>
        <v>263456.50785340316</v>
      </c>
      <c r="AZ959" s="113">
        <f>AVERAGE(AP$5:AP959)</f>
        <v>64140.783246073297</v>
      </c>
      <c r="BA959" s="113">
        <f>AVERAGE(AQ$5:AQ959)</f>
        <v>203384.83455497382</v>
      </c>
      <c r="BB959" s="118">
        <f>AVERAGE($AT$5:AT959)</f>
        <v>0.97739383362420174</v>
      </c>
      <c r="BC959" s="6"/>
      <c r="BD959" s="6"/>
      <c r="BE959" s="6"/>
      <c r="BF959" s="6"/>
      <c r="BG959" s="6"/>
    </row>
    <row r="960" spans="1:59" x14ac:dyDescent="0.25">
      <c r="A960" s="116">
        <v>956</v>
      </c>
      <c r="B960" s="116">
        <v>629</v>
      </c>
      <c r="C960" s="116">
        <v>30</v>
      </c>
      <c r="D960" s="116">
        <v>40</v>
      </c>
      <c r="E960" s="117">
        <v>4075.5779394775664</v>
      </c>
      <c r="F960" s="116">
        <v>442</v>
      </c>
      <c r="G960" s="116">
        <v>0</v>
      </c>
      <c r="H960" s="117">
        <v>220558</v>
      </c>
      <c r="I960" s="117">
        <v>64200</v>
      </c>
      <c r="J960" s="117">
        <v>160358</v>
      </c>
      <c r="K960" s="116" t="s">
        <v>123</v>
      </c>
      <c r="L960" s="116" t="s">
        <v>123</v>
      </c>
      <c r="M960" s="120">
        <v>0.98222222222222222</v>
      </c>
      <c r="N960" s="126"/>
      <c r="O960" s="126"/>
      <c r="P960" s="112">
        <f>AVERAGE($F$5:F960)</f>
        <v>436.22175732217573</v>
      </c>
      <c r="Q960" s="112">
        <f>AVERAGE(G$5:G960)</f>
        <v>5.1255230125523014E-2</v>
      </c>
      <c r="R960" s="113">
        <f>AVERAGE(H$5:H960)</f>
        <v>217674.65690376569</v>
      </c>
      <c r="S960" s="113">
        <f>AVERAGE(I$5:I960)</f>
        <v>63647.752092050207</v>
      </c>
      <c r="T960" s="113">
        <f>AVERAGE(J$5:J960)</f>
        <v>158599.60355648535</v>
      </c>
      <c r="U960" s="118">
        <f>AVERAGE($M$5:M960)</f>
        <v>0.96938168293816662</v>
      </c>
      <c r="AH960" s="116">
        <v>956</v>
      </c>
      <c r="AI960" s="116">
        <v>445</v>
      </c>
      <c r="AJ960" s="116">
        <v>35</v>
      </c>
      <c r="AK960" s="116">
        <v>39</v>
      </c>
      <c r="AL960" s="117">
        <v>2545.9345272554301</v>
      </c>
      <c r="AM960" s="116">
        <v>441</v>
      </c>
      <c r="AN960" s="116">
        <v>0</v>
      </c>
      <c r="AO960" s="117">
        <v>264159</v>
      </c>
      <c r="AP960" s="117">
        <v>64100</v>
      </c>
      <c r="AQ960" s="117">
        <v>203959</v>
      </c>
      <c r="AR960" s="116" t="s">
        <v>123</v>
      </c>
      <c r="AS960" s="116" t="s">
        <v>123</v>
      </c>
      <c r="AT960" s="120">
        <v>0.98</v>
      </c>
      <c r="AU960" s="126"/>
      <c r="AV960" s="126"/>
      <c r="AW960" s="112">
        <f>AVERAGE(AM$5:AM960)</f>
        <v>439.82845188284517</v>
      </c>
      <c r="AX960" s="112">
        <f>AVERAGE(AN$5:AN960)</f>
        <v>0.26359832635983266</v>
      </c>
      <c r="AY960" s="113">
        <f>AVERAGE(AO$5:AO960)</f>
        <v>263457.24267782428</v>
      </c>
      <c r="AZ960" s="113">
        <f>AVERAGE(AP$5:AP960)</f>
        <v>64140.74058577406</v>
      </c>
      <c r="BA960" s="113">
        <f>AVERAGE(AQ$5:AQ960)</f>
        <v>203385.43514644352</v>
      </c>
      <c r="BB960" s="118">
        <f>AVERAGE($AT$5:AT960)</f>
        <v>0.97739655973965756</v>
      </c>
      <c r="BC960" s="10"/>
      <c r="BD960" s="10"/>
      <c r="BE960" s="10"/>
      <c r="BF960" s="10"/>
      <c r="BG960" s="6"/>
    </row>
    <row r="961" spans="1:59" x14ac:dyDescent="0.25">
      <c r="A961" s="116">
        <v>957</v>
      </c>
      <c r="B961" s="116">
        <v>649</v>
      </c>
      <c r="C961" s="116">
        <v>25</v>
      </c>
      <c r="D961" s="116">
        <v>56</v>
      </c>
      <c r="E961" s="117">
        <v>3565.2603115516936</v>
      </c>
      <c r="F961" s="116">
        <v>426</v>
      </c>
      <c r="G961" s="116">
        <v>0</v>
      </c>
      <c r="H961" s="117">
        <v>212574</v>
      </c>
      <c r="I961" s="117">
        <v>62600</v>
      </c>
      <c r="J961" s="117">
        <v>155574</v>
      </c>
      <c r="K961" s="116" t="s">
        <v>123</v>
      </c>
      <c r="L961" s="116" t="s">
        <v>123</v>
      </c>
      <c r="M961" s="120">
        <v>0.94666666666666666</v>
      </c>
      <c r="N961" s="126"/>
      <c r="O961" s="126"/>
      <c r="P961" s="112">
        <f>AVERAGE($F$5:F961)</f>
        <v>436.21107628004182</v>
      </c>
      <c r="Q961" s="112">
        <f>AVERAGE(G$5:G961)</f>
        <v>5.1201671891327065E-2</v>
      </c>
      <c r="R961" s="113">
        <f>AVERAGE(H$5:H961)</f>
        <v>217669.32706374087</v>
      </c>
      <c r="S961" s="113">
        <f>AVERAGE(I$5:I961)</f>
        <v>63646.657262277949</v>
      </c>
      <c r="T961" s="113">
        <f>AVERAGE(J$5:J961)</f>
        <v>158596.44200626959</v>
      </c>
      <c r="U961" s="118">
        <f>AVERAGE($M$5:M961)</f>
        <v>0.96935794728898006</v>
      </c>
      <c r="AH961" s="116">
        <v>957</v>
      </c>
      <c r="AI961" s="116">
        <v>561</v>
      </c>
      <c r="AJ961" s="116">
        <v>34</v>
      </c>
      <c r="AK961" s="116">
        <v>40</v>
      </c>
      <c r="AL961" s="117">
        <v>2551.4168812544699</v>
      </c>
      <c r="AM961" s="116">
        <v>442</v>
      </c>
      <c r="AN961" s="116">
        <v>0</v>
      </c>
      <c r="AO961" s="117">
        <v>264758</v>
      </c>
      <c r="AP961" s="117">
        <v>64200</v>
      </c>
      <c r="AQ961" s="117">
        <v>204558</v>
      </c>
      <c r="AR961" s="116" t="s">
        <v>123</v>
      </c>
      <c r="AS961" s="116" t="s">
        <v>123</v>
      </c>
      <c r="AT961" s="120">
        <v>0.98222222222222222</v>
      </c>
      <c r="AU961" s="126"/>
      <c r="AV961" s="126"/>
      <c r="AW961" s="112">
        <f>AVERAGE(AM$5:AM961)</f>
        <v>439.83072100313478</v>
      </c>
      <c r="AX961" s="112">
        <f>AVERAGE(AN$5:AN961)</f>
        <v>0.26332288401253917</v>
      </c>
      <c r="AY961" s="113">
        <f>AVERAGE(AO$5:AO961)</f>
        <v>263458.60188087774</v>
      </c>
      <c r="AZ961" s="113">
        <f>AVERAGE(AP$5:AP961)</f>
        <v>64140.80250783699</v>
      </c>
      <c r="BA961" s="113">
        <f>AVERAGE(AQ$5:AQ961)</f>
        <v>203386.66039707419</v>
      </c>
      <c r="BB961" s="118">
        <f>AVERAGE($AT$5:AT961)</f>
        <v>0.97740160222919015</v>
      </c>
      <c r="BC961" s="6"/>
      <c r="BD961" s="6"/>
      <c r="BE961" s="6"/>
      <c r="BF961" s="6"/>
      <c r="BG961" s="10"/>
    </row>
    <row r="962" spans="1:59" x14ac:dyDescent="0.25">
      <c r="A962" s="116">
        <v>958</v>
      </c>
      <c r="B962" s="116">
        <v>572</v>
      </c>
      <c r="C962" s="116">
        <v>50</v>
      </c>
      <c r="D962" s="116">
        <v>46</v>
      </c>
      <c r="E962" s="117">
        <v>3848.7719532057858</v>
      </c>
      <c r="F962" s="116">
        <v>436</v>
      </c>
      <c r="G962" s="116">
        <v>0</v>
      </c>
      <c r="H962" s="117">
        <v>217564</v>
      </c>
      <c r="I962" s="117">
        <v>63600</v>
      </c>
      <c r="J962" s="117">
        <v>158564</v>
      </c>
      <c r="K962" s="116" t="s">
        <v>123</v>
      </c>
      <c r="L962" s="116" t="s">
        <v>123</v>
      </c>
      <c r="M962" s="120">
        <v>0.96888888888888891</v>
      </c>
      <c r="N962" s="126"/>
      <c r="O962" s="126"/>
      <c r="P962" s="112">
        <f>AVERAGE($F$5:F962)</f>
        <v>436.21085594989563</v>
      </c>
      <c r="Q962" s="112">
        <f>AVERAGE(G$5:G962)</f>
        <v>5.1148225469728602E-2</v>
      </c>
      <c r="R962" s="113">
        <f>AVERAGE(H$5:H962)</f>
        <v>217669.21711899791</v>
      </c>
      <c r="S962" s="113">
        <f>AVERAGE(I$5:I962)</f>
        <v>63646.608559498956</v>
      </c>
      <c r="T962" s="113">
        <f>AVERAGE(J$5:J962)</f>
        <v>158596.40814196243</v>
      </c>
      <c r="U962" s="118">
        <f>AVERAGE($M$5:M962)</f>
        <v>0.969357457666433</v>
      </c>
      <c r="AH962" s="116">
        <v>958</v>
      </c>
      <c r="AI962" s="116">
        <v>488</v>
      </c>
      <c r="AJ962" s="116">
        <v>43</v>
      </c>
      <c r="AK962" s="116">
        <v>31</v>
      </c>
      <c r="AL962" s="117">
        <v>3844.4144626187926</v>
      </c>
      <c r="AM962" s="116">
        <v>450</v>
      </c>
      <c r="AN962" s="116">
        <v>1</v>
      </c>
      <c r="AO962" s="117">
        <v>269550</v>
      </c>
      <c r="AP962" s="117">
        <v>65599</v>
      </c>
      <c r="AQ962" s="117">
        <v>207051</v>
      </c>
      <c r="AR962" s="116" t="s">
        <v>124</v>
      </c>
      <c r="AS962" s="116" t="s">
        <v>124</v>
      </c>
      <c r="AT962" s="120">
        <v>1</v>
      </c>
      <c r="AU962" s="126"/>
      <c r="AV962" s="126"/>
      <c r="AW962" s="112">
        <f>AVERAGE(AM$5:AM962)</f>
        <v>439.84133611691021</v>
      </c>
      <c r="AX962" s="112">
        <f>AVERAGE(AN$5:AN962)</f>
        <v>0.26409185803757829</v>
      </c>
      <c r="AY962" s="113">
        <f>AVERAGE(AO$5:AO962)</f>
        <v>263464.96033402922</v>
      </c>
      <c r="AZ962" s="113">
        <f>AVERAGE(AP$5:AP962)</f>
        <v>64142.324634655532</v>
      </c>
      <c r="BA962" s="113">
        <f>AVERAGE(AQ$5:AQ962)</f>
        <v>203390.48538622129</v>
      </c>
      <c r="BB962" s="118">
        <f>AVERAGE($AT$5:AT962)</f>
        <v>0.97742519137091333</v>
      </c>
    </row>
    <row r="963" spans="1:59" x14ac:dyDescent="0.25">
      <c r="A963" s="116">
        <v>959</v>
      </c>
      <c r="B963" s="116">
        <v>513</v>
      </c>
      <c r="C963" s="116">
        <v>38</v>
      </c>
      <c r="D963" s="116">
        <v>34</v>
      </c>
      <c r="E963" s="117">
        <v>3113.6137596785488</v>
      </c>
      <c r="F963" s="116">
        <v>448</v>
      </c>
      <c r="G963" s="116">
        <v>0</v>
      </c>
      <c r="H963" s="117">
        <v>223552</v>
      </c>
      <c r="I963" s="117">
        <v>64800</v>
      </c>
      <c r="J963" s="117">
        <v>162152</v>
      </c>
      <c r="K963" s="116" t="s">
        <v>123</v>
      </c>
      <c r="L963" s="116" t="s">
        <v>123</v>
      </c>
      <c r="M963" s="120">
        <v>0.99555555555555553</v>
      </c>
      <c r="N963" s="126"/>
      <c r="O963" s="126"/>
      <c r="P963" s="112">
        <f>AVERAGE($F$5:F963)</f>
        <v>436.22314911366004</v>
      </c>
      <c r="Q963" s="112">
        <f>AVERAGE(G$5:G963)</f>
        <v>5.1094890510948905E-2</v>
      </c>
      <c r="R963" s="113">
        <f>AVERAGE(H$5:H963)</f>
        <v>217675.35140771637</v>
      </c>
      <c r="S963" s="113">
        <f>AVERAGE(I$5:I963)</f>
        <v>63647.811261730967</v>
      </c>
      <c r="T963" s="113">
        <f>AVERAGE(J$5:J963)</f>
        <v>158600.1157455683</v>
      </c>
      <c r="U963" s="118">
        <f>AVERAGE($M$5:M963)</f>
        <v>0.96938477580813176</v>
      </c>
      <c r="AH963" s="116">
        <v>959</v>
      </c>
      <c r="AI963" s="116">
        <v>431</v>
      </c>
      <c r="AJ963" s="116">
        <v>47</v>
      </c>
      <c r="AK963" s="116">
        <v>42</v>
      </c>
      <c r="AL963" s="117">
        <v>4036.5925953403794</v>
      </c>
      <c r="AM963" s="116">
        <v>436</v>
      </c>
      <c r="AN963" s="116">
        <v>0</v>
      </c>
      <c r="AO963" s="117">
        <v>261164</v>
      </c>
      <c r="AP963" s="117">
        <v>63600</v>
      </c>
      <c r="AQ963" s="117">
        <v>201764</v>
      </c>
      <c r="AR963" s="116" t="s">
        <v>123</v>
      </c>
      <c r="AS963" s="116" t="s">
        <v>123</v>
      </c>
      <c r="AT963" s="120">
        <v>0.96888888888888891</v>
      </c>
      <c r="AU963" s="126"/>
      <c r="AV963" s="126"/>
      <c r="AW963" s="112">
        <f>AVERAGE(AM$5:AM963)</f>
        <v>439.83733055265901</v>
      </c>
      <c r="AX963" s="112">
        <f>AVERAGE(AN$5:AN963)</f>
        <v>0.26381647549530762</v>
      </c>
      <c r="AY963" s="113">
        <f>AVERAGE(AO$5:AO963)</f>
        <v>263462.56100104278</v>
      </c>
      <c r="AZ963" s="113">
        <f>AVERAGE(AP$5:AP963)</f>
        <v>64141.759124087592</v>
      </c>
      <c r="BA963" s="113">
        <f>AVERAGE(AQ$5:AQ963)</f>
        <v>203388.78936392075</v>
      </c>
      <c r="BB963" s="118">
        <f>AVERAGE($AT$5:AT963)</f>
        <v>0.97741629011702169</v>
      </c>
      <c r="BC963" s="6"/>
      <c r="BD963" s="6"/>
      <c r="BE963" s="6"/>
      <c r="BF963" s="6"/>
      <c r="BG963" s="6"/>
    </row>
    <row r="964" spans="1:59" x14ac:dyDescent="0.25">
      <c r="A964" s="116">
        <v>960</v>
      </c>
      <c r="B964" s="116">
        <v>535</v>
      </c>
      <c r="C964" s="116">
        <v>30</v>
      </c>
      <c r="D964" s="116">
        <v>40</v>
      </c>
      <c r="E964" s="117">
        <v>2876.7056948570298</v>
      </c>
      <c r="F964" s="116">
        <v>442</v>
      </c>
      <c r="G964" s="116">
        <v>0</v>
      </c>
      <c r="H964" s="117">
        <v>220558</v>
      </c>
      <c r="I964" s="117">
        <v>64200</v>
      </c>
      <c r="J964" s="117">
        <v>160358</v>
      </c>
      <c r="K964" s="116" t="s">
        <v>123</v>
      </c>
      <c r="L964" s="116" t="s">
        <v>123</v>
      </c>
      <c r="M964" s="120">
        <v>0.98222222222222222</v>
      </c>
      <c r="N964" s="126"/>
      <c r="O964" s="126"/>
      <c r="P964" s="112">
        <f>AVERAGE($F$5:F964)</f>
        <v>436.22916666666669</v>
      </c>
      <c r="Q964" s="112">
        <f>AVERAGE(G$5:G964)</f>
        <v>5.1041666666666666E-2</v>
      </c>
      <c r="R964" s="113">
        <f>AVERAGE(H$5:H964)</f>
        <v>217678.35416666666</v>
      </c>
      <c r="S964" s="113">
        <f>AVERAGE(I$5:I964)</f>
        <v>63648.386458333334</v>
      </c>
      <c r="T964" s="113">
        <f>AVERAGE(J$5:J964)</f>
        <v>158601.94687499999</v>
      </c>
      <c r="U964" s="118">
        <f>AVERAGE($M$5:M964)</f>
        <v>0.96939814814814651</v>
      </c>
      <c r="AH964" s="116">
        <v>960</v>
      </c>
      <c r="AI964" s="116">
        <v>487</v>
      </c>
      <c r="AJ964" s="116">
        <v>46</v>
      </c>
      <c r="AK964" s="116">
        <v>48</v>
      </c>
      <c r="AL964" s="117">
        <v>4217.9104798674989</v>
      </c>
      <c r="AM964" s="116">
        <v>434</v>
      </c>
      <c r="AN964" s="116">
        <v>0</v>
      </c>
      <c r="AO964" s="117">
        <v>259966</v>
      </c>
      <c r="AP964" s="117">
        <v>63400</v>
      </c>
      <c r="AQ964" s="117">
        <v>201366</v>
      </c>
      <c r="AR964" s="116" t="s">
        <v>123</v>
      </c>
      <c r="AS964" s="116" t="s">
        <v>123</v>
      </c>
      <c r="AT964" s="120">
        <v>0.96444444444444444</v>
      </c>
      <c r="AU964" s="126"/>
      <c r="AV964" s="126"/>
      <c r="AW964" s="112">
        <f>AVERAGE(AM$5:AM964)</f>
        <v>439.83125000000001</v>
      </c>
      <c r="AX964" s="112">
        <f>AVERAGE(AN$5:AN964)</f>
        <v>0.26354166666666667</v>
      </c>
      <c r="AY964" s="113">
        <f>AVERAGE(AO$5:AO964)</f>
        <v>263458.91875000001</v>
      </c>
      <c r="AZ964" s="113">
        <f>AVERAGE(AP$5:AP964)</f>
        <v>64140.986458333333</v>
      </c>
      <c r="BA964" s="113">
        <f>AVERAGE(AQ$5:AQ964)</f>
        <v>203386.68229166666</v>
      </c>
      <c r="BB964" s="118">
        <f>AVERAGE($AT$5:AT964)</f>
        <v>0.9774027777777794</v>
      </c>
      <c r="BC964" s="10"/>
      <c r="BD964" s="10"/>
      <c r="BE964" s="10"/>
      <c r="BF964" s="10"/>
      <c r="BG964" s="6"/>
    </row>
    <row r="965" spans="1:59" x14ac:dyDescent="0.25">
      <c r="A965" s="116">
        <v>961</v>
      </c>
      <c r="B965" s="116">
        <v>681</v>
      </c>
      <c r="C965" s="116">
        <v>37</v>
      </c>
      <c r="D965" s="116">
        <v>51</v>
      </c>
      <c r="E965" s="117">
        <v>3349.2344417868981</v>
      </c>
      <c r="F965" s="116">
        <v>431</v>
      </c>
      <c r="G965" s="116">
        <v>0</v>
      </c>
      <c r="H965" s="117">
        <v>215069</v>
      </c>
      <c r="I965" s="117">
        <v>63100</v>
      </c>
      <c r="J965" s="117">
        <v>157069</v>
      </c>
      <c r="K965" s="116" t="s">
        <v>123</v>
      </c>
      <c r="L965" s="116" t="s">
        <v>123</v>
      </c>
      <c r="M965" s="120">
        <v>0.95777777777777773</v>
      </c>
      <c r="N965" s="126"/>
      <c r="O965" s="126"/>
      <c r="P965" s="112">
        <f>AVERAGE($F$5:F965)</f>
        <v>436.22372528616023</v>
      </c>
      <c r="Q965" s="112">
        <f>AVERAGE(G$5:G965)</f>
        <v>5.0988553590010408E-2</v>
      </c>
      <c r="R965" s="113">
        <f>AVERAGE(H$5:H965)</f>
        <v>217675.63891779396</v>
      </c>
      <c r="S965" s="113">
        <f>AVERAGE(I$5:I965)</f>
        <v>63647.815816857437</v>
      </c>
      <c r="T965" s="113">
        <f>AVERAGE(J$5:J965)</f>
        <v>158600.35171696151</v>
      </c>
      <c r="U965" s="118">
        <f>AVERAGE($M$5:M965)</f>
        <v>0.96938605619146556</v>
      </c>
      <c r="AH965" s="116">
        <v>961</v>
      </c>
      <c r="AI965" s="116">
        <v>510</v>
      </c>
      <c r="AJ965" s="116">
        <v>36</v>
      </c>
      <c r="AK965" s="116">
        <v>35</v>
      </c>
      <c r="AL965" s="117">
        <v>4959.8672086492843</v>
      </c>
      <c r="AM965" s="116">
        <v>447</v>
      </c>
      <c r="AN965" s="116">
        <v>0</v>
      </c>
      <c r="AO965" s="117">
        <v>267753</v>
      </c>
      <c r="AP965" s="117">
        <v>64700</v>
      </c>
      <c r="AQ965" s="117">
        <v>206553</v>
      </c>
      <c r="AR965" s="116" t="s">
        <v>123</v>
      </c>
      <c r="AS965" s="116" t="s">
        <v>123</v>
      </c>
      <c r="AT965" s="120">
        <v>0.99333333333333329</v>
      </c>
      <c r="AU965" s="126"/>
      <c r="AV965" s="126"/>
      <c r="AW965" s="112">
        <f>AVERAGE(AM$5:AM965)</f>
        <v>439.83870967741933</v>
      </c>
      <c r="AX965" s="112">
        <f>AVERAGE(AN$5:AN965)</f>
        <v>0.26326742976066597</v>
      </c>
      <c r="AY965" s="113">
        <f>AVERAGE(AO$5:AO965)</f>
        <v>263463.38709677418</v>
      </c>
      <c r="AZ965" s="113">
        <f>AVERAGE(AP$5:AP965)</f>
        <v>64141.568158168571</v>
      </c>
      <c r="BA965" s="113">
        <f>AVERAGE(AQ$5:AQ965)</f>
        <v>203389.97710718002</v>
      </c>
      <c r="BB965" s="118">
        <f>AVERAGE($AT$5:AT965)</f>
        <v>0.97741935483871134</v>
      </c>
      <c r="BC965" s="6"/>
      <c r="BD965" s="6"/>
      <c r="BE965" s="6"/>
      <c r="BF965" s="6"/>
      <c r="BG965" s="10"/>
    </row>
    <row r="966" spans="1:59" x14ac:dyDescent="0.25">
      <c r="A966" s="116">
        <v>962</v>
      </c>
      <c r="B966" s="116">
        <v>517</v>
      </c>
      <c r="C966" s="116">
        <v>39</v>
      </c>
      <c r="D966" s="116">
        <v>41</v>
      </c>
      <c r="E966" s="117">
        <v>4805.6415552232193</v>
      </c>
      <c r="F966" s="116">
        <v>441</v>
      </c>
      <c r="G966" s="116">
        <v>0</v>
      </c>
      <c r="H966" s="117">
        <v>220059</v>
      </c>
      <c r="I966" s="117">
        <v>64100</v>
      </c>
      <c r="J966" s="117">
        <v>160059</v>
      </c>
      <c r="K966" s="116" t="s">
        <v>123</v>
      </c>
      <c r="L966" s="116" t="s">
        <v>123</v>
      </c>
      <c r="M966" s="120">
        <v>0.98</v>
      </c>
      <c r="N966" s="126"/>
      <c r="O966" s="126"/>
      <c r="P966" s="112">
        <f>AVERAGE($F$5:F966)</f>
        <v>436.22869022869025</v>
      </c>
      <c r="Q966" s="112">
        <f>AVERAGE(G$5:G966)</f>
        <v>5.0935550935550938E-2</v>
      </c>
      <c r="R966" s="113">
        <f>AVERAGE(H$5:H966)</f>
        <v>217678.11642411642</v>
      </c>
      <c r="S966" s="113">
        <f>AVERAGE(I$5:I966)</f>
        <v>63648.285862785866</v>
      </c>
      <c r="T966" s="113">
        <f>AVERAGE(J$5:J966)</f>
        <v>158601.86798336799</v>
      </c>
      <c r="U966" s="118">
        <f>AVERAGE($M$5:M966)</f>
        <v>0.9693970893970878</v>
      </c>
      <c r="AH966" s="116">
        <v>962</v>
      </c>
      <c r="AI966" s="116">
        <v>535</v>
      </c>
      <c r="AJ966" s="116">
        <v>40</v>
      </c>
      <c r="AK966" s="116">
        <v>45</v>
      </c>
      <c r="AL966" s="117">
        <v>3429.7141749015809</v>
      </c>
      <c r="AM966" s="116">
        <v>437</v>
      </c>
      <c r="AN966" s="116">
        <v>0</v>
      </c>
      <c r="AO966" s="117">
        <v>261763</v>
      </c>
      <c r="AP966" s="117">
        <v>63700</v>
      </c>
      <c r="AQ966" s="117">
        <v>202563</v>
      </c>
      <c r="AR966" s="116" t="s">
        <v>123</v>
      </c>
      <c r="AS966" s="116" t="s">
        <v>123</v>
      </c>
      <c r="AT966" s="120">
        <v>0.97111111111111115</v>
      </c>
      <c r="AU966" s="126"/>
      <c r="AV966" s="126"/>
      <c r="AW966" s="112">
        <f>AVERAGE(AM$5:AM966)</f>
        <v>439.83575883575884</v>
      </c>
      <c r="AX966" s="112">
        <f>AVERAGE(AN$5:AN966)</f>
        <v>0.26299376299376298</v>
      </c>
      <c r="AY966" s="113">
        <f>AVERAGE(AO$5:AO966)</f>
        <v>263461.61954261956</v>
      </c>
      <c r="AZ966" s="113">
        <f>AVERAGE(AP$5:AP966)</f>
        <v>64141.109147609146</v>
      </c>
      <c r="BA966" s="113">
        <f>AVERAGE(AQ$5:AQ966)</f>
        <v>203389.11746361747</v>
      </c>
      <c r="BB966" s="118">
        <f>AVERAGE($AT$5:AT966)</f>
        <v>0.97741279741279896</v>
      </c>
    </row>
    <row r="967" spans="1:59" x14ac:dyDescent="0.25">
      <c r="A967" s="116">
        <v>963</v>
      </c>
      <c r="B967" s="116">
        <v>582</v>
      </c>
      <c r="C967" s="116">
        <v>36</v>
      </c>
      <c r="D967" s="116">
        <v>44</v>
      </c>
      <c r="E967" s="117">
        <v>3933.8182117914375</v>
      </c>
      <c r="F967" s="116">
        <v>438</v>
      </c>
      <c r="G967" s="116">
        <v>0</v>
      </c>
      <c r="H967" s="117">
        <v>218562</v>
      </c>
      <c r="I967" s="117">
        <v>63800</v>
      </c>
      <c r="J967" s="117">
        <v>159162</v>
      </c>
      <c r="K967" s="116" t="s">
        <v>123</v>
      </c>
      <c r="L967" s="116" t="s">
        <v>123</v>
      </c>
      <c r="M967" s="120">
        <v>0.97333333333333338</v>
      </c>
      <c r="N967" s="126"/>
      <c r="O967" s="126"/>
      <c r="P967" s="112">
        <f>AVERAGE($F$5:F967)</f>
        <v>436.23052959501558</v>
      </c>
      <c r="Q967" s="112">
        <f>AVERAGE(G$5:G967)</f>
        <v>5.0882658359293877E-2</v>
      </c>
      <c r="R967" s="113">
        <f>AVERAGE(H$5:H967)</f>
        <v>217679.03426791276</v>
      </c>
      <c r="S967" s="113">
        <f>AVERAGE(I$5:I967)</f>
        <v>63648.443406022845</v>
      </c>
      <c r="T967" s="113">
        <f>AVERAGE(J$5:J967)</f>
        <v>158602.44963655245</v>
      </c>
      <c r="U967" s="118">
        <f>AVERAGE($M$5:M967)</f>
        <v>0.9694011768778108</v>
      </c>
      <c r="AH967" s="116">
        <v>963</v>
      </c>
      <c r="AI967" s="116">
        <v>566</v>
      </c>
      <c r="AJ967" s="116">
        <v>37</v>
      </c>
      <c r="AK967" s="116">
        <v>46</v>
      </c>
      <c r="AL967" s="117">
        <v>2556.1432254420974</v>
      </c>
      <c r="AM967" s="116">
        <v>436</v>
      </c>
      <c r="AN967" s="116">
        <v>0</v>
      </c>
      <c r="AO967" s="117">
        <v>261164</v>
      </c>
      <c r="AP967" s="117">
        <v>63600</v>
      </c>
      <c r="AQ967" s="117">
        <v>202164</v>
      </c>
      <c r="AR967" s="116" t="s">
        <v>123</v>
      </c>
      <c r="AS967" s="116" t="s">
        <v>123</v>
      </c>
      <c r="AT967" s="120">
        <v>0.96888888888888891</v>
      </c>
      <c r="AU967" s="126"/>
      <c r="AV967" s="126"/>
      <c r="AW967" s="112">
        <f>AVERAGE(AM$5:AM967)</f>
        <v>439.8317757009346</v>
      </c>
      <c r="AX967" s="112">
        <f>AVERAGE(AN$5:AN967)</f>
        <v>0.26272066458982346</v>
      </c>
      <c r="AY967" s="113">
        <f>AVERAGE(AO$5:AO967)</f>
        <v>263459.23364485981</v>
      </c>
      <c r="AZ967" s="113">
        <f>AVERAGE(AP$5:AP967)</f>
        <v>64140.54724818276</v>
      </c>
      <c r="BA967" s="113">
        <f>AVERAGE(AQ$5:AQ967)</f>
        <v>203387.84527518172</v>
      </c>
      <c r="BB967" s="118">
        <f>AVERAGE($AT$5:AT967)</f>
        <v>0.97740394600207836</v>
      </c>
      <c r="BC967" s="6"/>
      <c r="BD967" s="6"/>
      <c r="BE967" s="6"/>
      <c r="BF967" s="6"/>
      <c r="BG967" s="6"/>
    </row>
    <row r="968" spans="1:59" x14ac:dyDescent="0.25">
      <c r="A968" s="116">
        <v>964</v>
      </c>
      <c r="B968" s="116">
        <v>603</v>
      </c>
      <c r="C968" s="116">
        <v>47</v>
      </c>
      <c r="D968" s="116">
        <v>48</v>
      </c>
      <c r="E968" s="117">
        <v>2275.0536158031664</v>
      </c>
      <c r="F968" s="116">
        <v>434</v>
      </c>
      <c r="G968" s="116">
        <v>0</v>
      </c>
      <c r="H968" s="117">
        <v>216566</v>
      </c>
      <c r="I968" s="117">
        <v>63400</v>
      </c>
      <c r="J968" s="117">
        <v>157966</v>
      </c>
      <c r="K968" s="116" t="s">
        <v>123</v>
      </c>
      <c r="L968" s="116" t="s">
        <v>123</v>
      </c>
      <c r="M968" s="120">
        <v>0.96444444444444444</v>
      </c>
      <c r="N968" s="126"/>
      <c r="O968" s="126"/>
      <c r="P968" s="112">
        <f>AVERAGE($F$5:F968)</f>
        <v>436.22821576763488</v>
      </c>
      <c r="Q968" s="112">
        <f>AVERAGE(G$5:G968)</f>
        <v>5.0829875518672199E-2</v>
      </c>
      <c r="R968" s="113">
        <f>AVERAGE(H$5:H968)</f>
        <v>217677.87966804981</v>
      </c>
      <c r="S968" s="113">
        <f>AVERAGE(I$5:I968)</f>
        <v>63648.185684647302</v>
      </c>
      <c r="T968" s="113">
        <f>AVERAGE(J$5:J968)</f>
        <v>158601.78941908714</v>
      </c>
      <c r="U968" s="118">
        <f>AVERAGE($M$5:M968)</f>
        <v>0.96939603503918703</v>
      </c>
      <c r="AH968" s="116">
        <v>964</v>
      </c>
      <c r="AI968" s="116">
        <v>466</v>
      </c>
      <c r="AJ968" s="116">
        <v>36</v>
      </c>
      <c r="AK968" s="116">
        <v>39</v>
      </c>
      <c r="AL968" s="117">
        <v>2690.8968273849005</v>
      </c>
      <c r="AM968" s="116">
        <v>443</v>
      </c>
      <c r="AN968" s="116">
        <v>0</v>
      </c>
      <c r="AO968" s="117">
        <v>265357</v>
      </c>
      <c r="AP968" s="117">
        <v>64300</v>
      </c>
      <c r="AQ968" s="117">
        <v>204957</v>
      </c>
      <c r="AR968" s="116" t="s">
        <v>123</v>
      </c>
      <c r="AS968" s="116" t="s">
        <v>123</v>
      </c>
      <c r="AT968" s="120">
        <v>0.98444444444444446</v>
      </c>
      <c r="AU968" s="126"/>
      <c r="AV968" s="126"/>
      <c r="AW968" s="112">
        <f>AVERAGE(AM$5:AM968)</f>
        <v>439.83506224066389</v>
      </c>
      <c r="AX968" s="112">
        <f>AVERAGE(AN$5:AN968)</f>
        <v>0.262448132780083</v>
      </c>
      <c r="AY968" s="113">
        <f>AVERAGE(AO$5:AO968)</f>
        <v>263461.20228215767</v>
      </c>
      <c r="AZ968" s="113">
        <f>AVERAGE(AP$5:AP968)</f>
        <v>64140.712655601659</v>
      </c>
      <c r="BA968" s="113">
        <f>AVERAGE(AQ$5:AQ968)</f>
        <v>203389.47302904565</v>
      </c>
      <c r="BB968" s="118">
        <f>AVERAGE($AT$5:AT968)</f>
        <v>0.97741124942369906</v>
      </c>
      <c r="BC968" s="10"/>
      <c r="BD968" s="10"/>
      <c r="BE968" s="10"/>
      <c r="BF968" s="10"/>
      <c r="BG968" s="6"/>
    </row>
    <row r="969" spans="1:59" x14ac:dyDescent="0.25">
      <c r="A969" s="116">
        <v>965</v>
      </c>
      <c r="B969" s="116">
        <v>591</v>
      </c>
      <c r="C969" s="116">
        <v>42</v>
      </c>
      <c r="D969" s="116">
        <v>36</v>
      </c>
      <c r="E969" s="117">
        <v>2490.1500435684943</v>
      </c>
      <c r="F969" s="116">
        <v>446</v>
      </c>
      <c r="G969" s="116">
        <v>0</v>
      </c>
      <c r="H969" s="117">
        <v>222554</v>
      </c>
      <c r="I969" s="117">
        <v>64600</v>
      </c>
      <c r="J969" s="117">
        <v>161554</v>
      </c>
      <c r="K969" s="116" t="s">
        <v>123</v>
      </c>
      <c r="L969" s="116" t="s">
        <v>123</v>
      </c>
      <c r="M969" s="120">
        <v>0.99111111111111116</v>
      </c>
      <c r="N969" s="126"/>
      <c r="O969" s="126"/>
      <c r="P969" s="112">
        <f>AVERAGE($F$5:F969)</f>
        <v>436.23834196891193</v>
      </c>
      <c r="Q969" s="112">
        <f>AVERAGE(G$5:G969)</f>
        <v>5.0777202072538857E-2</v>
      </c>
      <c r="R969" s="113">
        <f>AVERAGE(H$5:H969)</f>
        <v>217682.93264248705</v>
      </c>
      <c r="S969" s="113">
        <f>AVERAGE(I$5:I969)</f>
        <v>63649.172020725389</v>
      </c>
      <c r="T969" s="113">
        <f>AVERAGE(J$5:J969)</f>
        <v>158604.84870466322</v>
      </c>
      <c r="U969" s="118">
        <f>AVERAGE($M$5:M969)</f>
        <v>0.96941853770869157</v>
      </c>
      <c r="AH969" s="116">
        <v>965</v>
      </c>
      <c r="AI969" s="116">
        <v>606</v>
      </c>
      <c r="AJ969" s="116">
        <v>48</v>
      </c>
      <c r="AK969" s="116">
        <v>50</v>
      </c>
      <c r="AL969" s="117">
        <v>4445.8262632245878</v>
      </c>
      <c r="AM969" s="116">
        <v>432</v>
      </c>
      <c r="AN969" s="116">
        <v>0</v>
      </c>
      <c r="AO969" s="117">
        <v>258768</v>
      </c>
      <c r="AP969" s="117">
        <v>63200</v>
      </c>
      <c r="AQ969" s="117">
        <v>200568</v>
      </c>
      <c r="AR969" s="116" t="s">
        <v>123</v>
      </c>
      <c r="AS969" s="116" t="s">
        <v>123</v>
      </c>
      <c r="AT969" s="120">
        <v>0.96</v>
      </c>
      <c r="AU969" s="126"/>
      <c r="AV969" s="126"/>
      <c r="AW969" s="112">
        <f>AVERAGE(AM$5:AM969)</f>
        <v>439.82694300518136</v>
      </c>
      <c r="AX969" s="112">
        <f>AVERAGE(AN$5:AN969)</f>
        <v>0.26217616580310882</v>
      </c>
      <c r="AY969" s="113">
        <f>AVERAGE(AO$5:AO969)</f>
        <v>263456.33886010363</v>
      </c>
      <c r="AZ969" s="113">
        <f>AVERAGE(AP$5:AP969)</f>
        <v>64139.737823834199</v>
      </c>
      <c r="BA969" s="113">
        <f>AVERAGE(AQ$5:AQ969)</f>
        <v>203386.54922279794</v>
      </c>
      <c r="BB969" s="118">
        <f>AVERAGE($AT$5:AT969)</f>
        <v>0.9773932066781823</v>
      </c>
      <c r="BC969" s="6"/>
      <c r="BD969" s="6"/>
      <c r="BE969" s="6"/>
      <c r="BF969" s="6"/>
      <c r="BG969" s="10"/>
    </row>
    <row r="970" spans="1:59" x14ac:dyDescent="0.25">
      <c r="A970" s="116">
        <v>966</v>
      </c>
      <c r="B970" s="116">
        <v>559</v>
      </c>
      <c r="C970" s="116">
        <v>32</v>
      </c>
      <c r="D970" s="116">
        <v>41</v>
      </c>
      <c r="E970" s="117">
        <v>4073.7625989383196</v>
      </c>
      <c r="F970" s="116">
        <v>441</v>
      </c>
      <c r="G970" s="116">
        <v>0</v>
      </c>
      <c r="H970" s="117">
        <v>220059</v>
      </c>
      <c r="I970" s="117">
        <v>64100</v>
      </c>
      <c r="J970" s="117">
        <v>160059</v>
      </c>
      <c r="K970" s="116" t="s">
        <v>123</v>
      </c>
      <c r="L970" s="116" t="s">
        <v>123</v>
      </c>
      <c r="M970" s="120">
        <v>0.98</v>
      </c>
      <c r="N970" s="126"/>
      <c r="O970" s="126"/>
      <c r="P970" s="112">
        <f>AVERAGE($F$5:F970)</f>
        <v>436.2432712215321</v>
      </c>
      <c r="Q970" s="112">
        <f>AVERAGE(G$5:G970)</f>
        <v>5.0724637681159424E-2</v>
      </c>
      <c r="R970" s="113">
        <f>AVERAGE(H$5:H970)</f>
        <v>217685.39233954452</v>
      </c>
      <c r="S970" s="113">
        <f>AVERAGE(I$5:I970)</f>
        <v>63649.638716356108</v>
      </c>
      <c r="T970" s="113">
        <f>AVERAGE(J$5:J970)</f>
        <v>158606.35403726707</v>
      </c>
      <c r="U970" s="118">
        <f>AVERAGE($M$5:M970)</f>
        <v>0.96942949160340308</v>
      </c>
      <c r="AH970" s="116">
        <v>966</v>
      </c>
      <c r="AI970" s="116">
        <v>516</v>
      </c>
      <c r="AJ970" s="116">
        <v>33</v>
      </c>
      <c r="AK970" s="116">
        <v>40</v>
      </c>
      <c r="AL970" s="117">
        <v>4383.1681969856727</v>
      </c>
      <c r="AM970" s="116">
        <v>442</v>
      </c>
      <c r="AN970" s="116">
        <v>0</v>
      </c>
      <c r="AO970" s="117">
        <v>264758</v>
      </c>
      <c r="AP970" s="117">
        <v>64200</v>
      </c>
      <c r="AQ970" s="117">
        <v>204558</v>
      </c>
      <c r="AR970" s="116" t="s">
        <v>123</v>
      </c>
      <c r="AS970" s="116" t="s">
        <v>123</v>
      </c>
      <c r="AT970" s="120">
        <v>0.98222222222222222</v>
      </c>
      <c r="AU970" s="126"/>
      <c r="AV970" s="126"/>
      <c r="AW970" s="112">
        <f>AVERAGE(AM$5:AM970)</f>
        <v>439.82919254658384</v>
      </c>
      <c r="AX970" s="112">
        <f>AVERAGE(AN$5:AN970)</f>
        <v>0.26190476190476192</v>
      </c>
      <c r="AY970" s="113">
        <f>AVERAGE(AO$5:AO970)</f>
        <v>263457.68633540371</v>
      </c>
      <c r="AZ970" s="113">
        <f>AVERAGE(AP$5:AP970)</f>
        <v>64139.800207039334</v>
      </c>
      <c r="BA970" s="113">
        <f>AVERAGE(AQ$5:AQ970)</f>
        <v>203387.76190476189</v>
      </c>
      <c r="BB970" s="118">
        <f>AVERAGE($AT$5:AT970)</f>
        <v>0.97739820565907687</v>
      </c>
    </row>
    <row r="971" spans="1:59" x14ac:dyDescent="0.25">
      <c r="A971" s="116">
        <v>967</v>
      </c>
      <c r="B971" s="116">
        <v>540</v>
      </c>
      <c r="C971" s="116">
        <v>41</v>
      </c>
      <c r="D971" s="116">
        <v>39</v>
      </c>
      <c r="E971" s="117">
        <v>4569.7003987103144</v>
      </c>
      <c r="F971" s="116">
        <v>443</v>
      </c>
      <c r="G971" s="116">
        <v>0</v>
      </c>
      <c r="H971" s="117">
        <v>221057</v>
      </c>
      <c r="I971" s="117">
        <v>64300</v>
      </c>
      <c r="J971" s="117">
        <v>160657</v>
      </c>
      <c r="K971" s="116" t="s">
        <v>123</v>
      </c>
      <c r="L971" s="116" t="s">
        <v>123</v>
      </c>
      <c r="M971" s="120">
        <v>0.98444444444444446</v>
      </c>
      <c r="N971" s="126"/>
      <c r="O971" s="126"/>
      <c r="P971" s="112">
        <f>AVERAGE($F$5:F971)</f>
        <v>436.25025853154085</v>
      </c>
      <c r="Q971" s="112">
        <f>AVERAGE(G$5:G971)</f>
        <v>5.0672182006204755E-2</v>
      </c>
      <c r="R971" s="113">
        <f>AVERAGE(H$5:H971)</f>
        <v>217688.87900723889</v>
      </c>
      <c r="S971" s="113">
        <f>AVERAGE(I$5:I971)</f>
        <v>63650.311271975181</v>
      </c>
      <c r="T971" s="113">
        <f>AVERAGE(J$5:J971)</f>
        <v>158608.474663909</v>
      </c>
      <c r="U971" s="118">
        <f>AVERAGE($M$5:M971)</f>
        <v>0.96944501895897806</v>
      </c>
      <c r="AH971" s="116">
        <v>967</v>
      </c>
      <c r="AI971" s="116">
        <v>446</v>
      </c>
      <c r="AJ971" s="116">
        <v>50</v>
      </c>
      <c r="AK971" s="116">
        <v>38</v>
      </c>
      <c r="AL971" s="117">
        <v>2878.7198634855386</v>
      </c>
      <c r="AM971" s="116">
        <v>444</v>
      </c>
      <c r="AN971" s="116">
        <v>0</v>
      </c>
      <c r="AO971" s="117">
        <v>265956</v>
      </c>
      <c r="AP971" s="117">
        <v>64400</v>
      </c>
      <c r="AQ971" s="117">
        <v>205356</v>
      </c>
      <c r="AR971" s="116" t="s">
        <v>123</v>
      </c>
      <c r="AS971" s="116" t="s">
        <v>123</v>
      </c>
      <c r="AT971" s="120">
        <v>0.98666666666666669</v>
      </c>
      <c r="AU971" s="126"/>
      <c r="AV971" s="126"/>
      <c r="AW971" s="112">
        <f>AVERAGE(AM$5:AM971)</f>
        <v>439.8335056876939</v>
      </c>
      <c r="AX971" s="112">
        <f>AVERAGE(AN$5:AN971)</f>
        <v>0.26163391933815927</v>
      </c>
      <c r="AY971" s="113">
        <f>AVERAGE(AO$5:AO971)</f>
        <v>263460.26990692865</v>
      </c>
      <c r="AZ971" s="113">
        <f>AVERAGE(AP$5:AP971)</f>
        <v>64140.069286452948</v>
      </c>
      <c r="BA971" s="113">
        <f>AVERAGE(AQ$5:AQ971)</f>
        <v>203389.79731127198</v>
      </c>
      <c r="BB971" s="118">
        <f>AVERAGE($AT$5:AT971)</f>
        <v>0.97740779041709913</v>
      </c>
      <c r="BC971" s="6"/>
      <c r="BD971" s="6"/>
      <c r="BE971" s="6"/>
      <c r="BF971" s="6"/>
      <c r="BG971" s="6"/>
    </row>
    <row r="972" spans="1:59" x14ac:dyDescent="0.25">
      <c r="A972" s="116">
        <v>968</v>
      </c>
      <c r="B972" s="116">
        <v>549</v>
      </c>
      <c r="C972" s="116">
        <v>38</v>
      </c>
      <c r="D972" s="116">
        <v>43</v>
      </c>
      <c r="E972" s="117">
        <v>2227.1768045758813</v>
      </c>
      <c r="F972" s="116">
        <v>439</v>
      </c>
      <c r="G972" s="116">
        <v>0</v>
      </c>
      <c r="H972" s="117">
        <v>219061</v>
      </c>
      <c r="I972" s="117">
        <v>63900</v>
      </c>
      <c r="J972" s="117">
        <v>159461</v>
      </c>
      <c r="K972" s="116" t="s">
        <v>123</v>
      </c>
      <c r="L972" s="116" t="s">
        <v>123</v>
      </c>
      <c r="M972" s="120">
        <v>0.97555555555555551</v>
      </c>
      <c r="N972" s="126"/>
      <c r="O972" s="126"/>
      <c r="P972" s="112">
        <f>AVERAGE($F$5:F972)</f>
        <v>436.25309917355372</v>
      </c>
      <c r="Q972" s="112">
        <f>AVERAGE(G$5:G972)</f>
        <v>5.06198347107438E-2</v>
      </c>
      <c r="R972" s="113">
        <f>AVERAGE(H$5:H972)</f>
        <v>217690.29648760331</v>
      </c>
      <c r="S972" s="113">
        <f>AVERAGE(I$5:I972)</f>
        <v>63650.569214876035</v>
      </c>
      <c r="T972" s="113">
        <f>AVERAGE(J$5:J972)</f>
        <v>158609.35537190083</v>
      </c>
      <c r="U972" s="118">
        <f>AVERAGE($M$5:M972)</f>
        <v>0.96945133149678442</v>
      </c>
      <c r="AH972" s="116">
        <v>968</v>
      </c>
      <c r="AI972" s="116">
        <v>520</v>
      </c>
      <c r="AJ972" s="116">
        <v>42</v>
      </c>
      <c r="AK972" s="116">
        <v>45</v>
      </c>
      <c r="AL972" s="117">
        <v>3532.6909034917421</v>
      </c>
      <c r="AM972" s="116">
        <v>437</v>
      </c>
      <c r="AN972" s="116">
        <v>0</v>
      </c>
      <c r="AO972" s="117">
        <v>261763</v>
      </c>
      <c r="AP972" s="117">
        <v>63700</v>
      </c>
      <c r="AQ972" s="117">
        <v>202563</v>
      </c>
      <c r="AR972" s="116" t="s">
        <v>123</v>
      </c>
      <c r="AS972" s="116" t="s">
        <v>123</v>
      </c>
      <c r="AT972" s="120">
        <v>0.97111111111111115</v>
      </c>
      <c r="AU972" s="126"/>
      <c r="AV972" s="126"/>
      <c r="AW972" s="112">
        <f>AVERAGE(AM$5:AM972)</f>
        <v>439.8305785123967</v>
      </c>
      <c r="AX972" s="112">
        <f>AVERAGE(AN$5:AN972)</f>
        <v>0.26136363636363635</v>
      </c>
      <c r="AY972" s="113">
        <f>AVERAGE(AO$5:AO972)</f>
        <v>263458.51652892563</v>
      </c>
      <c r="AZ972" s="113">
        <f>AVERAGE(AP$5:AP972)</f>
        <v>64139.614669421484</v>
      </c>
      <c r="BA972" s="113">
        <f>AVERAGE(AQ$5:AQ972)</f>
        <v>203388.94318181818</v>
      </c>
      <c r="BB972" s="118">
        <f>AVERAGE($AT$5:AT972)</f>
        <v>0.97740128558310535</v>
      </c>
      <c r="BC972" s="10"/>
      <c r="BD972" s="10"/>
      <c r="BE972" s="10"/>
      <c r="BF972" s="10"/>
      <c r="BG972" s="6"/>
    </row>
    <row r="973" spans="1:59" x14ac:dyDescent="0.25">
      <c r="A973" s="116">
        <v>969</v>
      </c>
      <c r="B973" s="116">
        <v>689</v>
      </c>
      <c r="C973" s="116">
        <v>32</v>
      </c>
      <c r="D973" s="116">
        <v>49</v>
      </c>
      <c r="E973" s="117">
        <v>3602.9875615880001</v>
      </c>
      <c r="F973" s="116">
        <v>433</v>
      </c>
      <c r="G973" s="116">
        <v>0</v>
      </c>
      <c r="H973" s="117">
        <v>216067</v>
      </c>
      <c r="I973" s="117">
        <v>63300</v>
      </c>
      <c r="J973" s="117">
        <v>157667</v>
      </c>
      <c r="K973" s="116" t="s">
        <v>123</v>
      </c>
      <c r="L973" s="116" t="s">
        <v>123</v>
      </c>
      <c r="M973" s="120">
        <v>0.9622222222222222</v>
      </c>
      <c r="N973" s="126"/>
      <c r="O973" s="126"/>
      <c r="P973" s="112">
        <f>AVERAGE($F$5:F973)</f>
        <v>436.24974200206401</v>
      </c>
      <c r="Q973" s="112">
        <f>AVERAGE(G$5:G973)</f>
        <v>5.0567595459236329E-2</v>
      </c>
      <c r="R973" s="113">
        <f>AVERAGE(H$5:H973)</f>
        <v>217688.62125902993</v>
      </c>
      <c r="S973" s="113">
        <f>AVERAGE(I$5:I973)</f>
        <v>63650.207430340561</v>
      </c>
      <c r="T973" s="113">
        <f>AVERAGE(J$5:J973)</f>
        <v>158608.38286893704</v>
      </c>
      <c r="U973" s="118">
        <f>AVERAGE($M$5:M973)</f>
        <v>0.96944387111569608</v>
      </c>
      <c r="AH973" s="116">
        <v>969</v>
      </c>
      <c r="AI973" s="116">
        <v>558</v>
      </c>
      <c r="AJ973" s="116">
        <v>36</v>
      </c>
      <c r="AK973" s="116">
        <v>45</v>
      </c>
      <c r="AL973" s="117">
        <v>2126.8748544580362</v>
      </c>
      <c r="AM973" s="116">
        <v>437</v>
      </c>
      <c r="AN973" s="116">
        <v>0</v>
      </c>
      <c r="AO973" s="117">
        <v>261763</v>
      </c>
      <c r="AP973" s="117">
        <v>63700</v>
      </c>
      <c r="AQ973" s="117">
        <v>202563</v>
      </c>
      <c r="AR973" s="116" t="s">
        <v>123</v>
      </c>
      <c r="AS973" s="116" t="s">
        <v>123</v>
      </c>
      <c r="AT973" s="120">
        <v>0.97111111111111115</v>
      </c>
      <c r="AU973" s="126"/>
      <c r="AV973" s="126"/>
      <c r="AW973" s="112">
        <f>AVERAGE(AM$5:AM973)</f>
        <v>439.82765737874098</v>
      </c>
      <c r="AX973" s="112">
        <f>AVERAGE(AN$5:AN973)</f>
        <v>0.26109391124871001</v>
      </c>
      <c r="AY973" s="113">
        <f>AVERAGE(AO$5:AO973)</f>
        <v>263456.76676986582</v>
      </c>
      <c r="AZ973" s="113">
        <f>AVERAGE(AP$5:AP973)</f>
        <v>64139.160990712073</v>
      </c>
      <c r="BA973" s="113">
        <f>AVERAGE(AQ$5:AQ973)</f>
        <v>203388.09081527349</v>
      </c>
      <c r="BB973" s="118">
        <f>AVERAGE($AT$5:AT973)</f>
        <v>0.97739479417498154</v>
      </c>
      <c r="BC973" s="6"/>
      <c r="BD973" s="6"/>
      <c r="BE973" s="6"/>
      <c r="BF973" s="6"/>
      <c r="BG973" s="10"/>
    </row>
    <row r="974" spans="1:59" x14ac:dyDescent="0.25">
      <c r="A974" s="116">
        <v>970</v>
      </c>
      <c r="B974" s="116">
        <v>587</v>
      </c>
      <c r="C974" s="116">
        <v>44</v>
      </c>
      <c r="D974" s="116">
        <v>42</v>
      </c>
      <c r="E974" s="117">
        <v>4475.9458934450886</v>
      </c>
      <c r="F974" s="116">
        <v>440</v>
      </c>
      <c r="G974" s="116">
        <v>0</v>
      </c>
      <c r="H974" s="117">
        <v>219560</v>
      </c>
      <c r="I974" s="117">
        <v>64000</v>
      </c>
      <c r="J974" s="117">
        <v>159760</v>
      </c>
      <c r="K974" s="116" t="s">
        <v>123</v>
      </c>
      <c r="L974" s="116" t="s">
        <v>123</v>
      </c>
      <c r="M974" s="120">
        <v>0.97777777777777775</v>
      </c>
      <c r="N974" s="126"/>
      <c r="O974" s="126"/>
      <c r="P974" s="112">
        <f>AVERAGE($F$5:F974)</f>
        <v>436.25360824742268</v>
      </c>
      <c r="Q974" s="112">
        <f>AVERAGE(G$5:G974)</f>
        <v>5.0515463917525774E-2</v>
      </c>
      <c r="R974" s="113">
        <f>AVERAGE(H$5:H974)</f>
        <v>217690.55051546392</v>
      </c>
      <c r="S974" s="113">
        <f>AVERAGE(I$5:I974)</f>
        <v>63650.568041237115</v>
      </c>
      <c r="T974" s="113">
        <f>AVERAGE(J$5:J974)</f>
        <v>158609.57010309279</v>
      </c>
      <c r="U974" s="118">
        <f>AVERAGE($M$5:M974)</f>
        <v>0.96945246277204866</v>
      </c>
      <c r="AH974" s="116">
        <v>970</v>
      </c>
      <c r="AI974" s="116">
        <v>533</v>
      </c>
      <c r="AJ974" s="116">
        <v>44</v>
      </c>
      <c r="AK974" s="116">
        <v>33</v>
      </c>
      <c r="AL974" s="117">
        <v>4386.8721720102985</v>
      </c>
      <c r="AM974" s="116">
        <v>449</v>
      </c>
      <c r="AN974" s="116">
        <v>0</v>
      </c>
      <c r="AO974" s="117">
        <v>268951</v>
      </c>
      <c r="AP974" s="117">
        <v>64900</v>
      </c>
      <c r="AQ974" s="117">
        <v>207351</v>
      </c>
      <c r="AR974" s="116" t="s">
        <v>123</v>
      </c>
      <c r="AS974" s="116" t="s">
        <v>123</v>
      </c>
      <c r="AT974" s="120">
        <v>0.99777777777777776</v>
      </c>
      <c r="AU974" s="126"/>
      <c r="AV974" s="126"/>
      <c r="AW974" s="112">
        <f>AVERAGE(AM$5:AM974)</f>
        <v>439.83711340206185</v>
      </c>
      <c r="AX974" s="112">
        <f>AVERAGE(AN$5:AN974)</f>
        <v>0.26082474226804125</v>
      </c>
      <c r="AY974" s="113">
        <f>AVERAGE(AO$5:AO974)</f>
        <v>263462.43092783506</v>
      </c>
      <c r="AZ974" s="113">
        <f>AVERAGE(AP$5:AP974)</f>
        <v>64139.945360824742</v>
      </c>
      <c r="BA974" s="113">
        <f>AVERAGE(AQ$5:AQ974)</f>
        <v>203392.1762886598</v>
      </c>
      <c r="BB974" s="118">
        <f>AVERAGE($AT$5:AT974)</f>
        <v>0.97741580756013902</v>
      </c>
    </row>
    <row r="975" spans="1:59" x14ac:dyDescent="0.25">
      <c r="A975" s="116">
        <v>971</v>
      </c>
      <c r="B975" s="116">
        <v>563</v>
      </c>
      <c r="C975" s="116">
        <v>43</v>
      </c>
      <c r="D975" s="116">
        <v>35</v>
      </c>
      <c r="E975" s="117">
        <v>3440.5958520842401</v>
      </c>
      <c r="F975" s="116">
        <v>447</v>
      </c>
      <c r="G975" s="116">
        <v>0</v>
      </c>
      <c r="H975" s="117">
        <v>223053</v>
      </c>
      <c r="I975" s="117">
        <v>64700</v>
      </c>
      <c r="J975" s="117">
        <v>161853</v>
      </c>
      <c r="K975" s="116" t="s">
        <v>123</v>
      </c>
      <c r="L975" s="116" t="s">
        <v>123</v>
      </c>
      <c r="M975" s="120">
        <v>0.99333333333333329</v>
      </c>
      <c r="N975" s="126"/>
      <c r="O975" s="126"/>
      <c r="P975" s="112">
        <f>AVERAGE($F$5:F975)</f>
        <v>436.26467559217303</v>
      </c>
      <c r="Q975" s="112">
        <f>AVERAGE(G$5:G975)</f>
        <v>5.0463439752832129E-2</v>
      </c>
      <c r="R975" s="113">
        <f>AVERAGE(H$5:H975)</f>
        <v>217696.07312049434</v>
      </c>
      <c r="S975" s="113">
        <f>AVERAGE(I$5:I975)</f>
        <v>63651.648815653964</v>
      </c>
      <c r="T975" s="113">
        <f>AVERAGE(J$5:J975)</f>
        <v>158612.91040164779</v>
      </c>
      <c r="U975" s="118">
        <f>AVERAGE($M$5:M975)</f>
        <v>0.96947705687149388</v>
      </c>
      <c r="AH975" s="116">
        <v>971</v>
      </c>
      <c r="AI975" s="116">
        <v>423</v>
      </c>
      <c r="AJ975" s="116">
        <v>37</v>
      </c>
      <c r="AK975" s="116">
        <v>40</v>
      </c>
      <c r="AL975" s="117">
        <v>4590.4175468965968</v>
      </c>
      <c r="AM975" s="116">
        <v>420</v>
      </c>
      <c r="AN975" s="116">
        <v>0</v>
      </c>
      <c r="AO975" s="117">
        <v>251580</v>
      </c>
      <c r="AP975" s="117">
        <v>62000</v>
      </c>
      <c r="AQ975" s="117">
        <v>193580</v>
      </c>
      <c r="AR975" s="116" t="s">
        <v>123</v>
      </c>
      <c r="AS975" s="116" t="s">
        <v>123</v>
      </c>
      <c r="AT975" s="120">
        <v>0.93333333333333335</v>
      </c>
      <c r="AU975" s="126"/>
      <c r="AV975" s="126"/>
      <c r="AW975" s="112">
        <f>AVERAGE(AM$5:AM975)</f>
        <v>439.81668383110195</v>
      </c>
      <c r="AX975" s="112">
        <f>AVERAGE(AN$5:AN975)</f>
        <v>0.26055612770339853</v>
      </c>
      <c r="AY975" s="113">
        <f>AVERAGE(AO$5:AO975)</f>
        <v>263450.19361483009</v>
      </c>
      <c r="AZ975" s="113">
        <f>AVERAGE(AP$5:AP975)</f>
        <v>64137.741503604535</v>
      </c>
      <c r="BA975" s="113">
        <f>AVERAGE(AQ$5:AQ975)</f>
        <v>203382.0710607621</v>
      </c>
      <c r="BB975" s="118">
        <f>AVERAGE($AT$5:AT975)</f>
        <v>0.97737040851356138</v>
      </c>
      <c r="BC975" s="6"/>
      <c r="BD975" s="6"/>
      <c r="BE975" s="6"/>
      <c r="BF975" s="6"/>
      <c r="BG975" s="6"/>
    </row>
    <row r="976" spans="1:59" x14ac:dyDescent="0.25">
      <c r="A976" s="116">
        <v>972</v>
      </c>
      <c r="B976" s="116">
        <v>535</v>
      </c>
      <c r="C976" s="116">
        <v>39</v>
      </c>
      <c r="D976" s="116">
        <v>51</v>
      </c>
      <c r="E976" s="117">
        <v>3475.4779540377649</v>
      </c>
      <c r="F976" s="116">
        <v>431</v>
      </c>
      <c r="G976" s="116">
        <v>0</v>
      </c>
      <c r="H976" s="117">
        <v>215069</v>
      </c>
      <c r="I976" s="117">
        <v>63100</v>
      </c>
      <c r="J976" s="117">
        <v>157069</v>
      </c>
      <c r="K976" s="116" t="s">
        <v>123</v>
      </c>
      <c r="L976" s="116" t="s">
        <v>123</v>
      </c>
      <c r="M976" s="120">
        <v>0.95777777777777773</v>
      </c>
      <c r="N976" s="126"/>
      <c r="O976" s="126"/>
      <c r="P976" s="112">
        <f>AVERAGE($F$5:F976)</f>
        <v>436.25925925925924</v>
      </c>
      <c r="Q976" s="112">
        <f>AVERAGE(G$5:G976)</f>
        <v>5.0411522633744855E-2</v>
      </c>
      <c r="R976" s="113">
        <f>AVERAGE(H$5:H976)</f>
        <v>217693.37037037036</v>
      </c>
      <c r="S976" s="113">
        <f>AVERAGE(I$5:I976)</f>
        <v>63651.081275720164</v>
      </c>
      <c r="T976" s="113">
        <f>AVERAGE(J$5:J976)</f>
        <v>158611.32201646091</v>
      </c>
      <c r="U976" s="118">
        <f>AVERAGE($M$5:M976)</f>
        <v>0.96946502057612993</v>
      </c>
      <c r="AH976" s="116">
        <v>972</v>
      </c>
      <c r="AI976" s="116">
        <v>452</v>
      </c>
      <c r="AJ976" s="116">
        <v>34</v>
      </c>
      <c r="AK976" s="116">
        <v>41</v>
      </c>
      <c r="AL976" s="117">
        <v>3120.8442729029562</v>
      </c>
      <c r="AM976" s="116">
        <v>441</v>
      </c>
      <c r="AN976" s="116">
        <v>0</v>
      </c>
      <c r="AO976" s="117">
        <v>264159</v>
      </c>
      <c r="AP976" s="117">
        <v>64100</v>
      </c>
      <c r="AQ976" s="117">
        <v>204159</v>
      </c>
      <c r="AR976" s="116" t="s">
        <v>123</v>
      </c>
      <c r="AS976" s="116" t="s">
        <v>123</v>
      </c>
      <c r="AT976" s="120">
        <v>0.98</v>
      </c>
      <c r="AU976" s="126"/>
      <c r="AV976" s="126"/>
      <c r="AW976" s="112">
        <f>AVERAGE(AM$5:AM976)</f>
        <v>439.8179012345679</v>
      </c>
      <c r="AX976" s="112">
        <f>AVERAGE(AN$5:AN976)</f>
        <v>0.26028806584362141</v>
      </c>
      <c r="AY976" s="113">
        <f>AVERAGE(AO$5:AO976)</f>
        <v>263450.92283950618</v>
      </c>
      <c r="AZ976" s="113">
        <f>AVERAGE(AP$5:AP976)</f>
        <v>64137.702674897118</v>
      </c>
      <c r="BA976" s="113">
        <f>AVERAGE(AQ$5:AQ976)</f>
        <v>203382.87037037036</v>
      </c>
      <c r="BB976" s="118">
        <f>AVERAGE($AT$5:AT976)</f>
        <v>0.9773731138545968</v>
      </c>
      <c r="BC976" s="10"/>
      <c r="BD976" s="10"/>
      <c r="BE976" s="10"/>
      <c r="BF976" s="10"/>
      <c r="BG976" s="6"/>
    </row>
    <row r="977" spans="1:59" x14ac:dyDescent="0.25">
      <c r="A977" s="116">
        <v>973</v>
      </c>
      <c r="B977" s="116">
        <v>574</v>
      </c>
      <c r="C977" s="116">
        <v>32</v>
      </c>
      <c r="D977" s="116">
        <v>51</v>
      </c>
      <c r="E977" s="117">
        <v>4918.5790998996508</v>
      </c>
      <c r="F977" s="116">
        <v>431</v>
      </c>
      <c r="G977" s="116">
        <v>0</v>
      </c>
      <c r="H977" s="117">
        <v>215069</v>
      </c>
      <c r="I977" s="117">
        <v>63100</v>
      </c>
      <c r="J977" s="117">
        <v>157069</v>
      </c>
      <c r="K977" s="116" t="s">
        <v>123</v>
      </c>
      <c r="L977" s="116" t="s">
        <v>123</v>
      </c>
      <c r="M977" s="120">
        <v>0.95777777777777773</v>
      </c>
      <c r="N977" s="126"/>
      <c r="O977" s="126"/>
      <c r="P977" s="112">
        <f>AVERAGE($F$5:F977)</f>
        <v>436.25385405960947</v>
      </c>
      <c r="Q977" s="112">
        <f>AVERAGE(G$5:G977)</f>
        <v>5.0359712230215826E-2</v>
      </c>
      <c r="R977" s="113">
        <f>AVERAGE(H$5:H977)</f>
        <v>217690.67317574512</v>
      </c>
      <c r="S977" s="113">
        <f>AVERAGE(I$5:I977)</f>
        <v>63650.514902363822</v>
      </c>
      <c r="T977" s="113">
        <f>AVERAGE(J$5:J977)</f>
        <v>158609.73689619734</v>
      </c>
      <c r="U977" s="118">
        <f>AVERAGE($M$5:M977)</f>
        <v>0.96945300902135267</v>
      </c>
      <c r="AH977" s="116">
        <v>973</v>
      </c>
      <c r="AI977" s="116">
        <v>510</v>
      </c>
      <c r="AJ977" s="116">
        <v>46</v>
      </c>
      <c r="AK977" s="116">
        <v>40</v>
      </c>
      <c r="AL977" s="117">
        <v>4488.0471105359002</v>
      </c>
      <c r="AM977" s="116">
        <v>442</v>
      </c>
      <c r="AN977" s="116">
        <v>0</v>
      </c>
      <c r="AO977" s="117">
        <v>264758</v>
      </c>
      <c r="AP977" s="117">
        <v>64200</v>
      </c>
      <c r="AQ977" s="117">
        <v>204558</v>
      </c>
      <c r="AR977" s="116" t="s">
        <v>123</v>
      </c>
      <c r="AS977" s="116" t="s">
        <v>123</v>
      </c>
      <c r="AT977" s="120">
        <v>0.98222222222222222</v>
      </c>
      <c r="AU977" s="126"/>
      <c r="AV977" s="126"/>
      <c r="AW977" s="112">
        <f>AVERAGE(AM$5:AM977)</f>
        <v>439.8201438848921</v>
      </c>
      <c r="AX977" s="112">
        <f>AVERAGE(AN$5:AN977)</f>
        <v>0.26002055498458376</v>
      </c>
      <c r="AY977" s="113">
        <f>AVERAGE(AO$5:AO977)</f>
        <v>263452.26618705038</v>
      </c>
      <c r="AZ977" s="113">
        <f>AVERAGE(AP$5:AP977)</f>
        <v>64137.766700924971</v>
      </c>
      <c r="BA977" s="113">
        <f>AVERAGE(AQ$5:AQ977)</f>
        <v>203384.07810894141</v>
      </c>
      <c r="BB977" s="118">
        <f>AVERAGE($AT$5:AT977)</f>
        <v>0.97737809752198401</v>
      </c>
      <c r="BC977" s="6"/>
      <c r="BD977" s="6"/>
      <c r="BE977" s="6"/>
      <c r="BF977" s="6"/>
      <c r="BG977" s="10"/>
    </row>
    <row r="978" spans="1:59" x14ac:dyDescent="0.25">
      <c r="A978" s="116">
        <v>974</v>
      </c>
      <c r="B978" s="116">
        <v>623</v>
      </c>
      <c r="C978" s="116">
        <v>36</v>
      </c>
      <c r="D978" s="116">
        <v>53</v>
      </c>
      <c r="E978" s="117">
        <v>4741.3149053234729</v>
      </c>
      <c r="F978" s="116">
        <v>429</v>
      </c>
      <c r="G978" s="116">
        <v>0</v>
      </c>
      <c r="H978" s="117">
        <v>214071</v>
      </c>
      <c r="I978" s="117">
        <v>62900</v>
      </c>
      <c r="J978" s="117">
        <v>156471</v>
      </c>
      <c r="K978" s="116" t="s">
        <v>123</v>
      </c>
      <c r="L978" s="116" t="s">
        <v>123</v>
      </c>
      <c r="M978" s="120">
        <v>0.95333333333333337</v>
      </c>
      <c r="N978" s="126"/>
      <c r="O978" s="126"/>
      <c r="P978" s="112">
        <f>AVERAGE($F$5:F978)</f>
        <v>436.24640657084188</v>
      </c>
      <c r="Q978" s="112">
        <f>AVERAGE(G$5:G978)</f>
        <v>5.0308008213552365E-2</v>
      </c>
      <c r="R978" s="113">
        <f>AVERAGE(H$5:H978)</f>
        <v>217686.95687885009</v>
      </c>
      <c r="S978" s="113">
        <f>AVERAGE(I$5:I978)</f>
        <v>63649.744353182752</v>
      </c>
      <c r="T978" s="113">
        <f>AVERAGE(J$5:J978)</f>
        <v>158607.54106776181</v>
      </c>
      <c r="U978" s="118">
        <f>AVERAGE($M$5:M978)</f>
        <v>0.9694364590463137</v>
      </c>
      <c r="AH978" s="116">
        <v>974</v>
      </c>
      <c r="AI978" s="116">
        <v>494</v>
      </c>
      <c r="AJ978" s="116">
        <v>37</v>
      </c>
      <c r="AK978" s="116">
        <v>43</v>
      </c>
      <c r="AL978" s="117">
        <v>2623.9297877998401</v>
      </c>
      <c r="AM978" s="116">
        <v>439</v>
      </c>
      <c r="AN978" s="116">
        <v>0</v>
      </c>
      <c r="AO978" s="117">
        <v>262961</v>
      </c>
      <c r="AP978" s="117">
        <v>63900</v>
      </c>
      <c r="AQ978" s="117">
        <v>203361</v>
      </c>
      <c r="AR978" s="116" t="s">
        <v>123</v>
      </c>
      <c r="AS978" s="116" t="s">
        <v>123</v>
      </c>
      <c r="AT978" s="120">
        <v>0.97555555555555551</v>
      </c>
      <c r="AU978" s="126"/>
      <c r="AV978" s="126"/>
      <c r="AW978" s="112">
        <f>AVERAGE(AM$5:AM978)</f>
        <v>439.81930184804929</v>
      </c>
      <c r="AX978" s="112">
        <f>AVERAGE(AN$5:AN978)</f>
        <v>0.2597535934291581</v>
      </c>
      <c r="AY978" s="113">
        <f>AVERAGE(AO$5:AO978)</f>
        <v>263451.76180698152</v>
      </c>
      <c r="AZ978" s="113">
        <f>AVERAGE(AP$5:AP978)</f>
        <v>64137.522587268992</v>
      </c>
      <c r="BA978" s="113">
        <f>AVERAGE(AQ$5:AQ978)</f>
        <v>203384.05441478439</v>
      </c>
      <c r="BB978" s="118">
        <f>AVERAGE($AT$5:AT978)</f>
        <v>0.9773762263289999</v>
      </c>
    </row>
    <row r="979" spans="1:59" x14ac:dyDescent="0.25">
      <c r="A979" s="116">
        <v>975</v>
      </c>
      <c r="B979" s="116">
        <v>545</v>
      </c>
      <c r="C979" s="116">
        <v>40</v>
      </c>
      <c r="D979" s="116">
        <v>36</v>
      </c>
      <c r="E979" s="117">
        <v>3219.2014178612462</v>
      </c>
      <c r="F979" s="116">
        <v>446</v>
      </c>
      <c r="G979" s="116">
        <v>0</v>
      </c>
      <c r="H979" s="117">
        <v>222554</v>
      </c>
      <c r="I979" s="117">
        <v>64600</v>
      </c>
      <c r="J979" s="117">
        <v>161554</v>
      </c>
      <c r="K979" s="116" t="s">
        <v>123</v>
      </c>
      <c r="L979" s="116" t="s">
        <v>123</v>
      </c>
      <c r="M979" s="120">
        <v>0.99111111111111116</v>
      </c>
      <c r="N979" s="126"/>
      <c r="O979" s="126"/>
      <c r="P979" s="112">
        <f>AVERAGE($F$5:F979)</f>
        <v>436.25641025641028</v>
      </c>
      <c r="Q979" s="112">
        <f>AVERAGE(G$5:G979)</f>
        <v>5.0256410256410255E-2</v>
      </c>
      <c r="R979" s="113">
        <f>AVERAGE(H$5:H979)</f>
        <v>217691.94871794872</v>
      </c>
      <c r="S979" s="113">
        <f>AVERAGE(I$5:I979)</f>
        <v>63650.718974358977</v>
      </c>
      <c r="T979" s="113">
        <f>AVERAGE(J$5:J979)</f>
        <v>158610.56307692308</v>
      </c>
      <c r="U979" s="118">
        <f>AVERAGE($M$5:M979)</f>
        <v>0.96945868945868774</v>
      </c>
      <c r="AH979" s="116">
        <v>975</v>
      </c>
      <c r="AI979" s="116">
        <v>508</v>
      </c>
      <c r="AJ979" s="116">
        <v>37</v>
      </c>
      <c r="AK979" s="116">
        <v>38</v>
      </c>
      <c r="AL979" s="117">
        <v>3481.2768655953132</v>
      </c>
      <c r="AM979" s="116">
        <v>444</v>
      </c>
      <c r="AN979" s="116">
        <v>0</v>
      </c>
      <c r="AO979" s="117">
        <v>265956</v>
      </c>
      <c r="AP979" s="117">
        <v>64400</v>
      </c>
      <c r="AQ979" s="117">
        <v>205356</v>
      </c>
      <c r="AR979" s="116" t="s">
        <v>123</v>
      </c>
      <c r="AS979" s="116" t="s">
        <v>123</v>
      </c>
      <c r="AT979" s="120">
        <v>0.98666666666666669</v>
      </c>
      <c r="AU979" s="126"/>
      <c r="AV979" s="126"/>
      <c r="AW979" s="112">
        <f>AVERAGE(AM$5:AM979)</f>
        <v>439.82358974358976</v>
      </c>
      <c r="AX979" s="112">
        <f>AVERAGE(AN$5:AN979)</f>
        <v>0.25948717948717948</v>
      </c>
      <c r="AY979" s="113">
        <f>AVERAGE(AO$5:AO979)</f>
        <v>263454.33025641023</v>
      </c>
      <c r="AZ979" s="113">
        <f>AVERAGE(AP$5:AP979)</f>
        <v>64137.791794871795</v>
      </c>
      <c r="BA979" s="113">
        <f>AVERAGE(AQ$5:AQ979)</f>
        <v>203386.07692307694</v>
      </c>
      <c r="BB979" s="118">
        <f>AVERAGE($AT$5:AT979)</f>
        <v>0.97738575498575653</v>
      </c>
      <c r="BC979" s="6"/>
      <c r="BD979" s="6"/>
      <c r="BE979" s="6"/>
      <c r="BF979" s="6"/>
      <c r="BG979" s="6"/>
    </row>
    <row r="980" spans="1:59" x14ac:dyDescent="0.25">
      <c r="A980" s="116">
        <v>976</v>
      </c>
      <c r="B980" s="116">
        <v>541</v>
      </c>
      <c r="C980" s="116">
        <v>36</v>
      </c>
      <c r="D980" s="116">
        <v>43</v>
      </c>
      <c r="E980" s="117">
        <v>3796.3573246044889</v>
      </c>
      <c r="F980" s="116">
        <v>439</v>
      </c>
      <c r="G980" s="116">
        <v>0</v>
      </c>
      <c r="H980" s="117">
        <v>219061</v>
      </c>
      <c r="I980" s="117">
        <v>63900</v>
      </c>
      <c r="J980" s="117">
        <v>159461</v>
      </c>
      <c r="K980" s="116" t="s">
        <v>123</v>
      </c>
      <c r="L980" s="116" t="s">
        <v>123</v>
      </c>
      <c r="M980" s="120">
        <v>0.97555555555555551</v>
      </c>
      <c r="N980" s="126"/>
      <c r="O980" s="126"/>
      <c r="P980" s="112">
        <f>AVERAGE($F$5:F980)</f>
        <v>436.25922131147541</v>
      </c>
      <c r="Q980" s="112">
        <f>AVERAGE(G$5:G980)</f>
        <v>5.0204918032786885E-2</v>
      </c>
      <c r="R980" s="113">
        <f>AVERAGE(H$5:H980)</f>
        <v>217693.35143442624</v>
      </c>
      <c r="S980" s="113">
        <f>AVERAGE(I$5:I980)</f>
        <v>63650.9743852459</v>
      </c>
      <c r="T980" s="113">
        <f>AVERAGE(J$5:J980)</f>
        <v>158611.43442622951</v>
      </c>
      <c r="U980" s="118">
        <f>AVERAGE($M$5:M980)</f>
        <v>0.96946493624772134</v>
      </c>
      <c r="AH980" s="116">
        <v>976</v>
      </c>
      <c r="AI980" s="116">
        <v>489</v>
      </c>
      <c r="AJ980" s="116">
        <v>36</v>
      </c>
      <c r="AK980" s="116">
        <v>41</v>
      </c>
      <c r="AL980" s="117">
        <v>2473.8617450014694</v>
      </c>
      <c r="AM980" s="116">
        <v>441</v>
      </c>
      <c r="AN980" s="116">
        <v>0</v>
      </c>
      <c r="AO980" s="117">
        <v>264159</v>
      </c>
      <c r="AP980" s="117">
        <v>64100</v>
      </c>
      <c r="AQ980" s="117">
        <v>204159</v>
      </c>
      <c r="AR980" s="116" t="s">
        <v>123</v>
      </c>
      <c r="AS980" s="116" t="s">
        <v>123</v>
      </c>
      <c r="AT980" s="120">
        <v>0.98</v>
      </c>
      <c r="AU980" s="126"/>
      <c r="AV980" s="126"/>
      <c r="AW980" s="112">
        <f>AVERAGE(AM$5:AM980)</f>
        <v>439.82479508196724</v>
      </c>
      <c r="AX980" s="112">
        <f>AVERAGE(AN$5:AN980)</f>
        <v>0.25922131147540983</v>
      </c>
      <c r="AY980" s="113">
        <f>AVERAGE(AO$5:AO980)</f>
        <v>263455.05225409835</v>
      </c>
      <c r="AZ980" s="113">
        <f>AVERAGE(AP$5:AP980)</f>
        <v>64137.753073770495</v>
      </c>
      <c r="BA980" s="113">
        <f>AVERAGE(AQ$5:AQ980)</f>
        <v>203386.86885245901</v>
      </c>
      <c r="BB980" s="118">
        <f>AVERAGE($AT$5:AT980)</f>
        <v>0.97738843351548421</v>
      </c>
      <c r="BC980" s="10"/>
      <c r="BD980" s="10"/>
      <c r="BE980" s="10"/>
      <c r="BF980" s="10"/>
      <c r="BG980" s="6"/>
    </row>
    <row r="981" spans="1:59" x14ac:dyDescent="0.25">
      <c r="A981" s="116">
        <v>977</v>
      </c>
      <c r="B981" s="116">
        <v>582</v>
      </c>
      <c r="C981" s="116">
        <v>30</v>
      </c>
      <c r="D981" s="116">
        <v>60</v>
      </c>
      <c r="E981" s="117">
        <v>2790.9854334241163</v>
      </c>
      <c r="F981" s="116">
        <v>422</v>
      </c>
      <c r="G981" s="116">
        <v>0</v>
      </c>
      <c r="H981" s="117">
        <v>210578</v>
      </c>
      <c r="I981" s="117">
        <v>62200</v>
      </c>
      <c r="J981" s="117">
        <v>154378</v>
      </c>
      <c r="K981" s="116" t="s">
        <v>123</v>
      </c>
      <c r="L981" s="116" t="s">
        <v>123</v>
      </c>
      <c r="M981" s="120">
        <v>0.93777777777777782</v>
      </c>
      <c r="N981" s="126"/>
      <c r="O981" s="126"/>
      <c r="P981" s="112">
        <f>AVERAGE($F$5:F981)</f>
        <v>436.24462640736948</v>
      </c>
      <c r="Q981" s="112">
        <f>AVERAGE(G$5:G981)</f>
        <v>5.015353121801433E-2</v>
      </c>
      <c r="R981" s="113">
        <f>AVERAGE(H$5:H981)</f>
        <v>217686.06857727739</v>
      </c>
      <c r="S981" s="113">
        <f>AVERAGE(I$5:I981)</f>
        <v>63649.489252814739</v>
      </c>
      <c r="T981" s="113">
        <f>AVERAGE(J$5:J981)</f>
        <v>158607.10133060388</v>
      </c>
      <c r="U981" s="118">
        <f>AVERAGE($M$5:M981)</f>
        <v>0.96943250312748608</v>
      </c>
      <c r="AH981" s="116">
        <v>977</v>
      </c>
      <c r="AI981" s="116">
        <v>492</v>
      </c>
      <c r="AJ981" s="116">
        <v>36</v>
      </c>
      <c r="AK981" s="116">
        <v>42</v>
      </c>
      <c r="AL981" s="117">
        <v>3729.2126273836161</v>
      </c>
      <c r="AM981" s="116">
        <v>440</v>
      </c>
      <c r="AN981" s="116">
        <v>0</v>
      </c>
      <c r="AO981" s="117">
        <v>263560</v>
      </c>
      <c r="AP981" s="117">
        <v>64000</v>
      </c>
      <c r="AQ981" s="117">
        <v>203760</v>
      </c>
      <c r="AR981" s="116" t="s">
        <v>123</v>
      </c>
      <c r="AS981" s="116" t="s">
        <v>123</v>
      </c>
      <c r="AT981" s="120">
        <v>0.97777777777777775</v>
      </c>
      <c r="AU981" s="126"/>
      <c r="AV981" s="126"/>
      <c r="AW981" s="112">
        <f>AVERAGE(AM$5:AM981)</f>
        <v>439.82497441146364</v>
      </c>
      <c r="AX981" s="112">
        <f>AVERAGE(AN$5:AN981)</f>
        <v>0.25895598771750256</v>
      </c>
      <c r="AY981" s="113">
        <f>AVERAGE(AO$5:AO981)</f>
        <v>263455.15967246675</v>
      </c>
      <c r="AZ981" s="113">
        <f>AVERAGE(AP$5:AP981)</f>
        <v>64137.612077789148</v>
      </c>
      <c r="BA981" s="113">
        <f>AVERAGE(AQ$5:AQ981)</f>
        <v>203387.25076765608</v>
      </c>
      <c r="BB981" s="118">
        <f>AVERAGE($AT$5:AT981)</f>
        <v>0.97738883202547633</v>
      </c>
      <c r="BC981" s="6"/>
      <c r="BD981" s="6"/>
      <c r="BE981" s="6"/>
      <c r="BF981" s="6"/>
      <c r="BG981" s="10"/>
    </row>
    <row r="982" spans="1:59" x14ac:dyDescent="0.25">
      <c r="A982" s="116">
        <v>978</v>
      </c>
      <c r="B982" s="116">
        <v>577</v>
      </c>
      <c r="C982" s="116">
        <v>37</v>
      </c>
      <c r="D982" s="116">
        <v>39</v>
      </c>
      <c r="E982" s="117">
        <v>4477.247185681761</v>
      </c>
      <c r="F982" s="116">
        <v>443</v>
      </c>
      <c r="G982" s="116">
        <v>0</v>
      </c>
      <c r="H982" s="117">
        <v>221057</v>
      </c>
      <c r="I982" s="117">
        <v>64300</v>
      </c>
      <c r="J982" s="117">
        <v>160657</v>
      </c>
      <c r="K982" s="116" t="s">
        <v>123</v>
      </c>
      <c r="L982" s="116" t="s">
        <v>123</v>
      </c>
      <c r="M982" s="120">
        <v>0.98444444444444446</v>
      </c>
      <c r="N982" s="126"/>
      <c r="O982" s="126"/>
      <c r="P982" s="112">
        <f>AVERAGE($F$5:F982)</f>
        <v>436.25153374233128</v>
      </c>
      <c r="Q982" s="112">
        <f>AVERAGE(G$5:G982)</f>
        <v>5.0102249488752554E-2</v>
      </c>
      <c r="R982" s="113">
        <f>AVERAGE(H$5:H982)</f>
        <v>217689.51533742331</v>
      </c>
      <c r="S982" s="113">
        <f>AVERAGE(I$5:I982)</f>
        <v>63650.154396728016</v>
      </c>
      <c r="T982" s="113">
        <f>AVERAGE(J$5:J982)</f>
        <v>158609.1973415133</v>
      </c>
      <c r="U982" s="118">
        <f>AVERAGE($M$5:M982)</f>
        <v>0.96944785276073442</v>
      </c>
      <c r="AH982" s="116">
        <v>978</v>
      </c>
      <c r="AI982" s="116">
        <v>558</v>
      </c>
      <c r="AJ982" s="116">
        <v>41</v>
      </c>
      <c r="AK982" s="116">
        <v>41</v>
      </c>
      <c r="AL982" s="117">
        <v>2080.7525480090376</v>
      </c>
      <c r="AM982" s="116">
        <v>441</v>
      </c>
      <c r="AN982" s="116">
        <v>0</v>
      </c>
      <c r="AO982" s="117">
        <v>264159</v>
      </c>
      <c r="AP982" s="117">
        <v>64100</v>
      </c>
      <c r="AQ982" s="117">
        <v>204159</v>
      </c>
      <c r="AR982" s="116" t="s">
        <v>123</v>
      </c>
      <c r="AS982" s="116" t="s">
        <v>123</v>
      </c>
      <c r="AT982" s="120">
        <v>0.98</v>
      </c>
      <c r="AU982" s="126"/>
      <c r="AV982" s="126"/>
      <c r="AW982" s="112">
        <f>AVERAGE(AM$5:AM982)</f>
        <v>439.82617586912068</v>
      </c>
      <c r="AX982" s="112">
        <f>AVERAGE(AN$5:AN982)</f>
        <v>0.25869120654396727</v>
      </c>
      <c r="AY982" s="113">
        <f>AVERAGE(AO$5:AO982)</f>
        <v>263455.87934560329</v>
      </c>
      <c r="AZ982" s="113">
        <f>AVERAGE(AP$5:AP982)</f>
        <v>64137.573619631905</v>
      </c>
      <c r="BA982" s="113">
        <f>AVERAGE(AQ$5:AQ982)</f>
        <v>203388.03987730062</v>
      </c>
      <c r="BB982" s="118">
        <f>AVERAGE($AT$5:AT982)</f>
        <v>0.9773915019313808</v>
      </c>
    </row>
    <row r="983" spans="1:59" x14ac:dyDescent="0.25">
      <c r="A983" s="116">
        <v>979</v>
      </c>
      <c r="B983" s="116">
        <v>564</v>
      </c>
      <c r="C983" s="116">
        <v>33</v>
      </c>
      <c r="D983" s="116">
        <v>43</v>
      </c>
      <c r="E983" s="117">
        <v>2352.6622126003176</v>
      </c>
      <c r="F983" s="116">
        <v>439</v>
      </c>
      <c r="G983" s="116">
        <v>0</v>
      </c>
      <c r="H983" s="117">
        <v>219061</v>
      </c>
      <c r="I983" s="117">
        <v>63900</v>
      </c>
      <c r="J983" s="117">
        <v>159461</v>
      </c>
      <c r="K983" s="116" t="s">
        <v>123</v>
      </c>
      <c r="L983" s="116" t="s">
        <v>123</v>
      </c>
      <c r="M983" s="120">
        <v>0.97555555555555551</v>
      </c>
      <c r="N983" s="126"/>
      <c r="O983" s="126"/>
      <c r="P983" s="112">
        <f>AVERAGE($F$5:F983)</f>
        <v>436.25434116445354</v>
      </c>
      <c r="Q983" s="112">
        <f>AVERAGE(G$5:G983)</f>
        <v>5.0051072522982638E-2</v>
      </c>
      <c r="R983" s="113">
        <f>AVERAGE(H$5:H983)</f>
        <v>217690.91624106231</v>
      </c>
      <c r="S983" s="113">
        <f>AVERAGE(I$5:I983)</f>
        <v>63650.409601634317</v>
      </c>
      <c r="T983" s="113">
        <f>AVERAGE(J$5:J983)</f>
        <v>158610.06741573033</v>
      </c>
      <c r="U983" s="118">
        <f>AVERAGE($M$5:M983)</f>
        <v>0.96945409147656159</v>
      </c>
      <c r="AH983" s="116">
        <v>979</v>
      </c>
      <c r="AI983" s="116">
        <v>594</v>
      </c>
      <c r="AJ983" s="116">
        <v>42</v>
      </c>
      <c r="AK983" s="116">
        <v>39</v>
      </c>
      <c r="AL983" s="117">
        <v>2326.437544275178</v>
      </c>
      <c r="AM983" s="116">
        <v>443</v>
      </c>
      <c r="AN983" s="116">
        <v>0</v>
      </c>
      <c r="AO983" s="117">
        <v>265357</v>
      </c>
      <c r="AP983" s="117">
        <v>64300</v>
      </c>
      <c r="AQ983" s="117">
        <v>204957</v>
      </c>
      <c r="AR983" s="116" t="s">
        <v>123</v>
      </c>
      <c r="AS983" s="116" t="s">
        <v>123</v>
      </c>
      <c r="AT983" s="120">
        <v>0.98444444444444446</v>
      </c>
      <c r="AU983" s="126"/>
      <c r="AV983" s="126"/>
      <c r="AW983" s="112">
        <f>AVERAGE(AM$5:AM983)</f>
        <v>439.82941777323799</v>
      </c>
      <c r="AX983" s="112">
        <f>AVERAGE(AN$5:AN983)</f>
        <v>0.25842696629213485</v>
      </c>
      <c r="AY983" s="113">
        <f>AVERAGE(AO$5:AO983)</f>
        <v>263457.82124616957</v>
      </c>
      <c r="AZ983" s="113">
        <f>AVERAGE(AP$5:AP983)</f>
        <v>64137.739530132785</v>
      </c>
      <c r="BA983" s="113">
        <f>AVERAGE(AQ$5:AQ983)</f>
        <v>203389.64249233913</v>
      </c>
      <c r="BB983" s="118">
        <f>AVERAGE($AT$5:AT983)</f>
        <v>0.9773987061627526</v>
      </c>
      <c r="BC983" s="6"/>
      <c r="BD983" s="6"/>
      <c r="BE983" s="6"/>
      <c r="BF983" s="6"/>
      <c r="BG983" s="6"/>
    </row>
    <row r="984" spans="1:59" x14ac:dyDescent="0.25">
      <c r="A984" s="116">
        <v>980</v>
      </c>
      <c r="B984" s="116">
        <v>532</v>
      </c>
      <c r="C984" s="116">
        <v>26</v>
      </c>
      <c r="D984" s="116">
        <v>44</v>
      </c>
      <c r="E984" s="117">
        <v>3439.0493667219584</v>
      </c>
      <c r="F984" s="116">
        <v>438</v>
      </c>
      <c r="G984" s="116">
        <v>0</v>
      </c>
      <c r="H984" s="117">
        <v>218562</v>
      </c>
      <c r="I984" s="117">
        <v>63800</v>
      </c>
      <c r="J984" s="117">
        <v>159162</v>
      </c>
      <c r="K984" s="116" t="s">
        <v>123</v>
      </c>
      <c r="L984" s="116" t="s">
        <v>123</v>
      </c>
      <c r="M984" s="120">
        <v>0.97333333333333338</v>
      </c>
      <c r="N984" s="126"/>
      <c r="O984" s="126"/>
      <c r="P984" s="112">
        <f>AVERAGE($F$5:F984)</f>
        <v>436.25612244897957</v>
      </c>
      <c r="Q984" s="112">
        <f>AVERAGE(G$5:G984)</f>
        <v>0.05</v>
      </c>
      <c r="R984" s="113">
        <f>AVERAGE(H$5:H984)</f>
        <v>217691.80510204082</v>
      </c>
      <c r="S984" s="113">
        <f>AVERAGE(I$5:I984)</f>
        <v>63650.562244897956</v>
      </c>
      <c r="T984" s="113">
        <f>AVERAGE(J$5:J984)</f>
        <v>158610.63061224489</v>
      </c>
      <c r="U984" s="118">
        <f>AVERAGE($M$5:M984)</f>
        <v>0.96945804988661954</v>
      </c>
      <c r="AH984" s="116">
        <v>980</v>
      </c>
      <c r="AI984" s="116">
        <v>572</v>
      </c>
      <c r="AJ984" s="116">
        <v>35</v>
      </c>
      <c r="AK984" s="116">
        <v>40</v>
      </c>
      <c r="AL984" s="117">
        <v>2178.5459379325375</v>
      </c>
      <c r="AM984" s="116">
        <v>442</v>
      </c>
      <c r="AN984" s="116">
        <v>0</v>
      </c>
      <c r="AO984" s="117">
        <v>264758</v>
      </c>
      <c r="AP984" s="117">
        <v>64200</v>
      </c>
      <c r="AQ984" s="117">
        <v>204558</v>
      </c>
      <c r="AR984" s="116" t="s">
        <v>123</v>
      </c>
      <c r="AS984" s="116" t="s">
        <v>123</v>
      </c>
      <c r="AT984" s="120">
        <v>0.98222222222222222</v>
      </c>
      <c r="AU984" s="126"/>
      <c r="AV984" s="126"/>
      <c r="AW984" s="112">
        <f>AVERAGE(AM$5:AM984)</f>
        <v>439.83163265306121</v>
      </c>
      <c r="AX984" s="112">
        <f>AVERAGE(AN$5:AN984)</f>
        <v>0.25816326530612244</v>
      </c>
      <c r="AY984" s="113">
        <f>AVERAGE(AO$5:AO984)</f>
        <v>263459.14795918367</v>
      </c>
      <c r="AZ984" s="113">
        <f>AVERAGE(AP$5:AP984)</f>
        <v>64137.803061224491</v>
      </c>
      <c r="BA984" s="113">
        <f>AVERAGE(AQ$5:AQ984)</f>
        <v>203390.83469387755</v>
      </c>
      <c r="BB984" s="118">
        <f>AVERAGE($AT$5:AT984)</f>
        <v>0.97740362811791537</v>
      </c>
      <c r="BC984" s="10"/>
      <c r="BD984" s="10"/>
      <c r="BE984" s="10"/>
      <c r="BF984" s="10"/>
      <c r="BG984" s="6"/>
    </row>
    <row r="985" spans="1:59" x14ac:dyDescent="0.25">
      <c r="A985" s="116">
        <v>981</v>
      </c>
      <c r="B985" s="116">
        <v>579</v>
      </c>
      <c r="C985" s="116">
        <v>42</v>
      </c>
      <c r="D985" s="116">
        <v>35</v>
      </c>
      <c r="E985" s="117">
        <v>4533.2942379535598</v>
      </c>
      <c r="F985" s="116">
        <v>447</v>
      </c>
      <c r="G985" s="116">
        <v>0</v>
      </c>
      <c r="H985" s="117">
        <v>223053</v>
      </c>
      <c r="I985" s="117">
        <v>64700</v>
      </c>
      <c r="J985" s="117">
        <v>161853</v>
      </c>
      <c r="K985" s="116" t="s">
        <v>123</v>
      </c>
      <c r="L985" s="116" t="s">
        <v>123</v>
      </c>
      <c r="M985" s="120">
        <v>0.99333333333333329</v>
      </c>
      <c r="N985" s="126"/>
      <c r="O985" s="126"/>
      <c r="P985" s="112">
        <f>AVERAGE($F$5:F985)</f>
        <v>436.26707441386338</v>
      </c>
      <c r="Q985" s="112">
        <f>AVERAGE(G$5:G985)</f>
        <v>4.9949031600407749E-2</v>
      </c>
      <c r="R985" s="113">
        <f>AVERAGE(H$5:H985)</f>
        <v>217697.27013251785</v>
      </c>
      <c r="S985" s="113">
        <f>AVERAGE(I$5:I985)</f>
        <v>63651.632008154942</v>
      </c>
      <c r="T985" s="113">
        <f>AVERAGE(J$5:J985)</f>
        <v>158613.9357798165</v>
      </c>
      <c r="U985" s="118">
        <f>AVERAGE($M$5:M985)</f>
        <v>0.9694823875863614</v>
      </c>
      <c r="AH985" s="116">
        <v>981</v>
      </c>
      <c r="AI985" s="116">
        <v>553</v>
      </c>
      <c r="AJ985" s="116">
        <v>49</v>
      </c>
      <c r="AK985" s="116">
        <v>37</v>
      </c>
      <c r="AL985" s="117">
        <v>3908.347754266395</v>
      </c>
      <c r="AM985" s="116">
        <v>445</v>
      </c>
      <c r="AN985" s="116">
        <v>0</v>
      </c>
      <c r="AO985" s="117">
        <v>266555</v>
      </c>
      <c r="AP985" s="117">
        <v>64500</v>
      </c>
      <c r="AQ985" s="117">
        <v>205755</v>
      </c>
      <c r="AR985" s="116" t="s">
        <v>123</v>
      </c>
      <c r="AS985" s="116" t="s">
        <v>123</v>
      </c>
      <c r="AT985" s="120">
        <v>0.98888888888888893</v>
      </c>
      <c r="AU985" s="126"/>
      <c r="AV985" s="126"/>
      <c r="AW985" s="112">
        <f>AVERAGE(AM$5:AM985)</f>
        <v>439.83690112130478</v>
      </c>
      <c r="AX985" s="112">
        <f>AVERAGE(AN$5:AN985)</f>
        <v>0.25790010193679919</v>
      </c>
      <c r="AY985" s="113">
        <f>AVERAGE(AO$5:AO985)</f>
        <v>263462.30377166159</v>
      </c>
      <c r="AZ985" s="113">
        <f>AVERAGE(AP$5:AP985)</f>
        <v>64138.172273190619</v>
      </c>
      <c r="BA985" s="113">
        <f>AVERAGE(AQ$5:AQ985)</f>
        <v>203393.24464831804</v>
      </c>
      <c r="BB985" s="118">
        <f>AVERAGE($AT$5:AT985)</f>
        <v>0.97741533582512341</v>
      </c>
      <c r="BC985" s="6"/>
      <c r="BD985" s="6"/>
      <c r="BE985" s="6"/>
      <c r="BF985" s="6"/>
      <c r="BG985" s="10"/>
    </row>
    <row r="986" spans="1:59" x14ac:dyDescent="0.25">
      <c r="A986" s="116">
        <v>982</v>
      </c>
      <c r="B986" s="116">
        <v>607</v>
      </c>
      <c r="C986" s="116">
        <v>40</v>
      </c>
      <c r="D986" s="116">
        <v>40</v>
      </c>
      <c r="E986" s="117">
        <v>4219.6191153754007</v>
      </c>
      <c r="F986" s="116">
        <v>442</v>
      </c>
      <c r="G986" s="116">
        <v>0</v>
      </c>
      <c r="H986" s="117">
        <v>220558</v>
      </c>
      <c r="I986" s="117">
        <v>64200</v>
      </c>
      <c r="J986" s="117">
        <v>160358</v>
      </c>
      <c r="K986" s="116" t="s">
        <v>123</v>
      </c>
      <c r="L986" s="116" t="s">
        <v>123</v>
      </c>
      <c r="M986" s="120">
        <v>0.98222222222222222</v>
      </c>
      <c r="N986" s="126"/>
      <c r="O986" s="126"/>
      <c r="P986" s="112">
        <f>AVERAGE($F$5:F986)</f>
        <v>436.27291242362526</v>
      </c>
      <c r="Q986" s="112">
        <f>AVERAGE(G$5:G986)</f>
        <v>4.9898167006109981E-2</v>
      </c>
      <c r="R986" s="113">
        <f>AVERAGE(H$5:H986)</f>
        <v>217700.183299389</v>
      </c>
      <c r="S986" s="113">
        <f>AVERAGE(I$5:I986)</f>
        <v>63652.190427698573</v>
      </c>
      <c r="T986" s="113">
        <f>AVERAGE(J$5:J986)</f>
        <v>158615.7118126273</v>
      </c>
      <c r="U986" s="118">
        <f>AVERAGE($M$5:M986)</f>
        <v>0.96949536094138777</v>
      </c>
      <c r="AH986" s="116">
        <v>982</v>
      </c>
      <c r="AI986" s="116">
        <v>554</v>
      </c>
      <c r="AJ986" s="116">
        <v>33</v>
      </c>
      <c r="AK986" s="116">
        <v>49</v>
      </c>
      <c r="AL986" s="117">
        <v>4333.4296143866632</v>
      </c>
      <c r="AM986" s="116">
        <v>433</v>
      </c>
      <c r="AN986" s="116">
        <v>0</v>
      </c>
      <c r="AO986" s="117">
        <v>259367</v>
      </c>
      <c r="AP986" s="117">
        <v>63300</v>
      </c>
      <c r="AQ986" s="117">
        <v>200967</v>
      </c>
      <c r="AR986" s="116" t="s">
        <v>123</v>
      </c>
      <c r="AS986" s="116" t="s">
        <v>123</v>
      </c>
      <c r="AT986" s="120">
        <v>0.9622222222222222</v>
      </c>
      <c r="AU986" s="126"/>
      <c r="AV986" s="126"/>
      <c r="AW986" s="112">
        <f>AVERAGE(AM$5:AM986)</f>
        <v>439.82993890020367</v>
      </c>
      <c r="AX986" s="112">
        <f>AVERAGE(AN$5:AN986)</f>
        <v>0.25763747454175151</v>
      </c>
      <c r="AY986" s="113">
        <f>AVERAGE(AO$5:AO986)</f>
        <v>263458.133401222</v>
      </c>
      <c r="AZ986" s="113">
        <f>AVERAGE(AP$5:AP986)</f>
        <v>64137.318737270878</v>
      </c>
      <c r="BA986" s="113">
        <f>AVERAGE(AQ$5:AQ986)</f>
        <v>203390.77393075355</v>
      </c>
      <c r="BB986" s="118">
        <f>AVERAGE($AT$5:AT986)</f>
        <v>0.97739986422267633</v>
      </c>
    </row>
    <row r="987" spans="1:59" x14ac:dyDescent="0.25">
      <c r="A987" s="116">
        <v>983</v>
      </c>
      <c r="B987" s="116">
        <v>532</v>
      </c>
      <c r="C987" s="116">
        <v>49</v>
      </c>
      <c r="D987" s="116">
        <v>46</v>
      </c>
      <c r="E987" s="117">
        <v>2669.2814797122023</v>
      </c>
      <c r="F987" s="116">
        <v>436</v>
      </c>
      <c r="G987" s="116">
        <v>0</v>
      </c>
      <c r="H987" s="117">
        <v>217564</v>
      </c>
      <c r="I987" s="117">
        <v>63600</v>
      </c>
      <c r="J987" s="117">
        <v>158564</v>
      </c>
      <c r="K987" s="116" t="s">
        <v>123</v>
      </c>
      <c r="L987" s="116" t="s">
        <v>123</v>
      </c>
      <c r="M987" s="120">
        <v>0.96888888888888891</v>
      </c>
      <c r="N987" s="126"/>
      <c r="O987" s="126"/>
      <c r="P987" s="112">
        <f>AVERAGE($F$5:F987)</f>
        <v>436.27263479145472</v>
      </c>
      <c r="Q987" s="112">
        <f>AVERAGE(G$5:G987)</f>
        <v>4.9847405900305189E-2</v>
      </c>
      <c r="R987" s="113">
        <f>AVERAGE(H$5:H987)</f>
        <v>217700.04476093591</v>
      </c>
      <c r="S987" s="113">
        <f>AVERAGE(I$5:I987)</f>
        <v>63652.137334689724</v>
      </c>
      <c r="T987" s="113">
        <f>AVERAGE(J$5:J987)</f>
        <v>158615.6592065107</v>
      </c>
      <c r="U987" s="118">
        <f>AVERAGE($M$5:M987)</f>
        <v>0.96949474398100877</v>
      </c>
      <c r="AH987" s="116">
        <v>983</v>
      </c>
      <c r="AI987" s="116">
        <v>460</v>
      </c>
      <c r="AJ987" s="116">
        <v>30</v>
      </c>
      <c r="AK987" s="116">
        <v>35</v>
      </c>
      <c r="AL987" s="117">
        <v>4247.1569693801148</v>
      </c>
      <c r="AM987" s="116">
        <v>447</v>
      </c>
      <c r="AN987" s="116">
        <v>0</v>
      </c>
      <c r="AO987" s="117">
        <v>267753</v>
      </c>
      <c r="AP987" s="117">
        <v>64700</v>
      </c>
      <c r="AQ987" s="117">
        <v>206553</v>
      </c>
      <c r="AR987" s="116" t="s">
        <v>123</v>
      </c>
      <c r="AS987" s="116" t="s">
        <v>123</v>
      </c>
      <c r="AT987" s="120">
        <v>0.99333333333333329</v>
      </c>
      <c r="AU987" s="126"/>
      <c r="AV987" s="126"/>
      <c r="AW987" s="112">
        <f>AVERAGE(AM$5:AM987)</f>
        <v>439.83723296032554</v>
      </c>
      <c r="AX987" s="112">
        <f>AVERAGE(AN$5:AN987)</f>
        <v>0.25737538148524924</v>
      </c>
      <c r="AY987" s="113">
        <f>AVERAGE(AO$5:AO987)</f>
        <v>263462.50254323502</v>
      </c>
      <c r="AZ987" s="113">
        <f>AVERAGE(AP$5:AP987)</f>
        <v>64137.891149542214</v>
      </c>
      <c r="BA987" s="113">
        <f>AVERAGE(AQ$5:AQ987)</f>
        <v>203393.990844354</v>
      </c>
      <c r="BB987" s="118">
        <f>AVERAGE($AT$5:AT987)</f>
        <v>0.97741607324516944</v>
      </c>
      <c r="BC987" s="6"/>
      <c r="BD987" s="6"/>
      <c r="BE987" s="6"/>
      <c r="BF987" s="6"/>
      <c r="BG987" s="6"/>
    </row>
    <row r="988" spans="1:59" x14ac:dyDescent="0.25">
      <c r="A988" s="116">
        <v>984</v>
      </c>
      <c r="B988" s="116">
        <v>599</v>
      </c>
      <c r="C988" s="116">
        <v>36</v>
      </c>
      <c r="D988" s="116">
        <v>51</v>
      </c>
      <c r="E988" s="117">
        <v>3530.6497564587189</v>
      </c>
      <c r="F988" s="116">
        <v>431</v>
      </c>
      <c r="G988" s="116">
        <v>0</v>
      </c>
      <c r="H988" s="117">
        <v>215069</v>
      </c>
      <c r="I988" s="117">
        <v>63100</v>
      </c>
      <c r="J988" s="117">
        <v>157069</v>
      </c>
      <c r="K988" s="116" t="s">
        <v>123</v>
      </c>
      <c r="L988" s="116" t="s">
        <v>123</v>
      </c>
      <c r="M988" s="120">
        <v>0.95777777777777773</v>
      </c>
      <c r="N988" s="126"/>
      <c r="O988" s="126"/>
      <c r="P988" s="112">
        <f>AVERAGE($F$5:F988)</f>
        <v>436.26727642276421</v>
      </c>
      <c r="Q988" s="112">
        <f>AVERAGE(G$5:G988)</f>
        <v>4.9796747967479675E-2</v>
      </c>
      <c r="R988" s="113">
        <f>AVERAGE(H$5:H988)</f>
        <v>217697.37093495936</v>
      </c>
      <c r="S988" s="113">
        <f>AVERAGE(I$5:I988)</f>
        <v>63651.576219512193</v>
      </c>
      <c r="T988" s="113">
        <f>AVERAGE(J$5:J988)</f>
        <v>158614.08739837399</v>
      </c>
      <c r="U988" s="118">
        <f>AVERAGE($M$5:M988)</f>
        <v>0.96948283649502986</v>
      </c>
      <c r="AH988" s="116">
        <v>984</v>
      </c>
      <c r="AI988" s="116">
        <v>563</v>
      </c>
      <c r="AJ988" s="116">
        <v>46</v>
      </c>
      <c r="AK988" s="116">
        <v>47</v>
      </c>
      <c r="AL988" s="117">
        <v>2626.3467996890222</v>
      </c>
      <c r="AM988" s="116">
        <v>435</v>
      </c>
      <c r="AN988" s="116">
        <v>0</v>
      </c>
      <c r="AO988" s="117">
        <v>260565</v>
      </c>
      <c r="AP988" s="117">
        <v>63500</v>
      </c>
      <c r="AQ988" s="117">
        <v>201765</v>
      </c>
      <c r="AR988" s="116" t="s">
        <v>123</v>
      </c>
      <c r="AS988" s="116" t="s">
        <v>123</v>
      </c>
      <c r="AT988" s="120">
        <v>0.96666666666666667</v>
      </c>
      <c r="AU988" s="126"/>
      <c r="AV988" s="126"/>
      <c r="AW988" s="112">
        <f>AVERAGE(AM$5:AM988)</f>
        <v>439.83231707317071</v>
      </c>
      <c r="AX988" s="112">
        <f>AVERAGE(AN$5:AN988)</f>
        <v>0.25711382113821141</v>
      </c>
      <c r="AY988" s="113">
        <f>AVERAGE(AO$5:AO988)</f>
        <v>263459.55792682926</v>
      </c>
      <c r="AZ988" s="113">
        <f>AVERAGE(AP$5:AP988)</f>
        <v>64137.242886178865</v>
      </c>
      <c r="BA988" s="113">
        <f>AVERAGE(AQ$5:AQ988)</f>
        <v>203392.33536585365</v>
      </c>
      <c r="BB988" s="118">
        <f>AVERAGE($AT$5:AT988)</f>
        <v>0.97740514905149212</v>
      </c>
      <c r="BC988" s="10"/>
      <c r="BD988" s="10"/>
      <c r="BE988" s="10"/>
      <c r="BF988" s="10"/>
      <c r="BG988" s="6"/>
    </row>
    <row r="989" spans="1:59" x14ac:dyDescent="0.25">
      <c r="A989" s="116">
        <v>985</v>
      </c>
      <c r="B989" s="116">
        <v>562</v>
      </c>
      <c r="C989" s="116">
        <v>40</v>
      </c>
      <c r="D989" s="116">
        <v>45</v>
      </c>
      <c r="E989" s="117">
        <v>2727.970639107938</v>
      </c>
      <c r="F989" s="116">
        <v>437</v>
      </c>
      <c r="G989" s="116">
        <v>0</v>
      </c>
      <c r="H989" s="117">
        <v>218063</v>
      </c>
      <c r="I989" s="117">
        <v>63700</v>
      </c>
      <c r="J989" s="117">
        <v>158863</v>
      </c>
      <c r="K989" s="116" t="s">
        <v>123</v>
      </c>
      <c r="L989" s="116" t="s">
        <v>123</v>
      </c>
      <c r="M989" s="120">
        <v>0.97111111111111115</v>
      </c>
      <c r="N989" s="126"/>
      <c r="O989" s="126"/>
      <c r="P989" s="112">
        <f>AVERAGE($F$5:F989)</f>
        <v>436.26802030456855</v>
      </c>
      <c r="Q989" s="112">
        <f>AVERAGE(G$5:G989)</f>
        <v>4.9746192893401014E-2</v>
      </c>
      <c r="R989" s="113">
        <f>AVERAGE(H$5:H989)</f>
        <v>217697.7421319797</v>
      </c>
      <c r="S989" s="113">
        <f>AVERAGE(I$5:I989)</f>
        <v>63651.625380710662</v>
      </c>
      <c r="T989" s="113">
        <f>AVERAGE(J$5:J989)</f>
        <v>158614.34010152283</v>
      </c>
      <c r="U989" s="118">
        <f>AVERAGE($M$5:M989)</f>
        <v>0.9694844895657061</v>
      </c>
      <c r="AH989" s="116">
        <v>985</v>
      </c>
      <c r="AI989" s="116">
        <v>492</v>
      </c>
      <c r="AJ989" s="116">
        <v>40</v>
      </c>
      <c r="AK989" s="116">
        <v>36</v>
      </c>
      <c r="AL989" s="117">
        <v>4493.1147909181145</v>
      </c>
      <c r="AM989" s="116">
        <v>446</v>
      </c>
      <c r="AN989" s="116">
        <v>0</v>
      </c>
      <c r="AO989" s="117">
        <v>267154</v>
      </c>
      <c r="AP989" s="117">
        <v>64600</v>
      </c>
      <c r="AQ989" s="117">
        <v>206154</v>
      </c>
      <c r="AR989" s="116" t="s">
        <v>123</v>
      </c>
      <c r="AS989" s="116" t="s">
        <v>123</v>
      </c>
      <c r="AT989" s="120">
        <v>0.99111111111111116</v>
      </c>
      <c r="AU989" s="126"/>
      <c r="AV989" s="126"/>
      <c r="AW989" s="112">
        <f>AVERAGE(AM$5:AM989)</f>
        <v>439.83857868020306</v>
      </c>
      <c r="AX989" s="112">
        <f>AVERAGE(AN$5:AN989)</f>
        <v>0.25685279187817261</v>
      </c>
      <c r="AY989" s="113">
        <f>AVERAGE(AO$5:AO989)</f>
        <v>263463.3086294416</v>
      </c>
      <c r="AZ989" s="113">
        <f>AVERAGE(AP$5:AP989)</f>
        <v>64137.712690355329</v>
      </c>
      <c r="BA989" s="113">
        <f>AVERAGE(AQ$5:AQ989)</f>
        <v>203395.13908629442</v>
      </c>
      <c r="BB989" s="118">
        <f>AVERAGE($AT$5:AT989)</f>
        <v>0.97741906373378606</v>
      </c>
      <c r="BC989" s="6"/>
      <c r="BD989" s="6"/>
      <c r="BE989" s="6"/>
      <c r="BF989" s="6"/>
      <c r="BG989" s="10"/>
    </row>
    <row r="990" spans="1:59" x14ac:dyDescent="0.25">
      <c r="A990" s="116">
        <v>986</v>
      </c>
      <c r="B990" s="116">
        <v>597</v>
      </c>
      <c r="C990" s="116">
        <v>36</v>
      </c>
      <c r="D990" s="116">
        <v>41</v>
      </c>
      <c r="E990" s="117">
        <v>2551.2992097592878</v>
      </c>
      <c r="F990" s="116">
        <v>441</v>
      </c>
      <c r="G990" s="116">
        <v>0</v>
      </c>
      <c r="H990" s="117">
        <v>220059</v>
      </c>
      <c r="I990" s="117">
        <v>64100</v>
      </c>
      <c r="J990" s="117">
        <v>160059</v>
      </c>
      <c r="K990" s="116" t="s">
        <v>123</v>
      </c>
      <c r="L990" s="116" t="s">
        <v>123</v>
      </c>
      <c r="M990" s="120">
        <v>0.98</v>
      </c>
      <c r="N990" s="126"/>
      <c r="O990" s="126"/>
      <c r="P990" s="112">
        <f>AVERAGE($F$5:F990)</f>
        <v>436.27281947261662</v>
      </c>
      <c r="Q990" s="112">
        <f>AVERAGE(G$5:G990)</f>
        <v>4.9695740365111561E-2</v>
      </c>
      <c r="R990" s="113">
        <f>AVERAGE(H$5:H990)</f>
        <v>217700.13691683571</v>
      </c>
      <c r="S990" s="113">
        <f>AVERAGE(I$5:I990)</f>
        <v>63652.080121703853</v>
      </c>
      <c r="T990" s="113">
        <f>AVERAGE(J$5:J990)</f>
        <v>158615.80527383368</v>
      </c>
      <c r="U990" s="118">
        <f>AVERAGE($M$5:M990)</f>
        <v>0.9694951543835908</v>
      </c>
      <c r="AH990" s="116">
        <v>986</v>
      </c>
      <c r="AI990" s="116">
        <v>444</v>
      </c>
      <c r="AJ990" s="116">
        <v>39</v>
      </c>
      <c r="AK990" s="116">
        <v>35</v>
      </c>
      <c r="AL990" s="117">
        <v>4964.9108736994522</v>
      </c>
      <c r="AM990" s="116">
        <v>447</v>
      </c>
      <c r="AN990" s="116">
        <v>0</v>
      </c>
      <c r="AO990" s="117">
        <v>267753</v>
      </c>
      <c r="AP990" s="117">
        <v>64700</v>
      </c>
      <c r="AQ990" s="117">
        <v>206553</v>
      </c>
      <c r="AR990" s="116" t="s">
        <v>123</v>
      </c>
      <c r="AS990" s="116" t="s">
        <v>123</v>
      </c>
      <c r="AT990" s="120">
        <v>0.99333333333333329</v>
      </c>
      <c r="AU990" s="126"/>
      <c r="AV990" s="126"/>
      <c r="AW990" s="112">
        <f>AVERAGE(AM$5:AM990)</f>
        <v>439.84584178498983</v>
      </c>
      <c r="AX990" s="112">
        <f>AVERAGE(AN$5:AN990)</f>
        <v>0.2565922920892495</v>
      </c>
      <c r="AY990" s="113">
        <f>AVERAGE(AO$5:AO990)</f>
        <v>263467.65922920895</v>
      </c>
      <c r="AZ990" s="113">
        <f>AVERAGE(AP$5:AP990)</f>
        <v>64138.282961460449</v>
      </c>
      <c r="BA990" s="113">
        <f>AVERAGE(AQ$5:AQ990)</f>
        <v>203398.34178498987</v>
      </c>
      <c r="BB990" s="118">
        <f>AVERAGE($AT$5:AT990)</f>
        <v>0.97743520396664574</v>
      </c>
    </row>
    <row r="991" spans="1:59" x14ac:dyDescent="0.25">
      <c r="A991" s="116">
        <v>987</v>
      </c>
      <c r="B991" s="116">
        <v>491</v>
      </c>
      <c r="C991" s="116">
        <v>35</v>
      </c>
      <c r="D991" s="116">
        <v>37</v>
      </c>
      <c r="E991" s="117">
        <v>4822.6721772296423</v>
      </c>
      <c r="F991" s="116">
        <v>445</v>
      </c>
      <c r="G991" s="116">
        <v>0</v>
      </c>
      <c r="H991" s="117">
        <v>222055</v>
      </c>
      <c r="I991" s="117">
        <v>64500</v>
      </c>
      <c r="J991" s="117">
        <v>161255</v>
      </c>
      <c r="K991" s="116" t="s">
        <v>123</v>
      </c>
      <c r="L991" s="116" t="s">
        <v>123</v>
      </c>
      <c r="M991" s="120">
        <v>0.98888888888888893</v>
      </c>
      <c r="N991" s="126"/>
      <c r="O991" s="126"/>
      <c r="P991" s="112">
        <f>AVERAGE($F$5:F991)</f>
        <v>436.28166160081054</v>
      </c>
      <c r="Q991" s="112">
        <f>AVERAGE(G$5:G991)</f>
        <v>4.9645390070921988E-2</v>
      </c>
      <c r="R991" s="113">
        <f>AVERAGE(H$5:H991)</f>
        <v>217704.54913880446</v>
      </c>
      <c r="S991" s="113">
        <f>AVERAGE(I$5:I991)</f>
        <v>63652.939209726443</v>
      </c>
      <c r="T991" s="113">
        <f>AVERAGE(J$5:J991)</f>
        <v>158618.47922998987</v>
      </c>
      <c r="U991" s="118">
        <f>AVERAGE($M$5:M991)</f>
        <v>0.96951480355735509</v>
      </c>
      <c r="AH991" s="116">
        <v>987</v>
      </c>
      <c r="AI991" s="116">
        <v>460</v>
      </c>
      <c r="AJ991" s="116">
        <v>49</v>
      </c>
      <c r="AK991" s="116">
        <v>35</v>
      </c>
      <c r="AL991" s="117">
        <v>2977.8512540721845</v>
      </c>
      <c r="AM991" s="116">
        <v>447</v>
      </c>
      <c r="AN991" s="116">
        <v>0</v>
      </c>
      <c r="AO991" s="117">
        <v>267753</v>
      </c>
      <c r="AP991" s="117">
        <v>64700</v>
      </c>
      <c r="AQ991" s="117">
        <v>206553</v>
      </c>
      <c r="AR991" s="116" t="s">
        <v>123</v>
      </c>
      <c r="AS991" s="116" t="s">
        <v>123</v>
      </c>
      <c r="AT991" s="120">
        <v>0.99333333333333329</v>
      </c>
      <c r="AU991" s="126"/>
      <c r="AV991" s="126"/>
      <c r="AW991" s="112">
        <f>AVERAGE(AM$5:AM991)</f>
        <v>439.85309017223909</v>
      </c>
      <c r="AX991" s="112">
        <f>AVERAGE(AN$5:AN991)</f>
        <v>0.25633232016210739</v>
      </c>
      <c r="AY991" s="113">
        <f>AVERAGE(AO$5:AO991)</f>
        <v>263472.00101317122</v>
      </c>
      <c r="AZ991" s="113">
        <f>AVERAGE(AP$5:AP991)</f>
        <v>64138.852077001015</v>
      </c>
      <c r="BA991" s="113">
        <f>AVERAGE(AQ$5:AQ991)</f>
        <v>203401.53799392097</v>
      </c>
      <c r="BB991" s="118">
        <f>AVERAGE($AT$5:AT991)</f>
        <v>0.97745131149386622</v>
      </c>
      <c r="BC991" s="6"/>
      <c r="BD991" s="6"/>
      <c r="BE991" s="6"/>
      <c r="BF991" s="6"/>
      <c r="BG991" s="6"/>
    </row>
    <row r="992" spans="1:59" x14ac:dyDescent="0.25">
      <c r="A992" s="116">
        <v>988</v>
      </c>
      <c r="B992" s="116">
        <v>611</v>
      </c>
      <c r="C992" s="116">
        <v>44</v>
      </c>
      <c r="D992" s="116">
        <v>43</v>
      </c>
      <c r="E992" s="117">
        <v>4030.3038764712728</v>
      </c>
      <c r="F992" s="116">
        <v>439</v>
      </c>
      <c r="G992" s="116">
        <v>0</v>
      </c>
      <c r="H992" s="117">
        <v>219061</v>
      </c>
      <c r="I992" s="117">
        <v>63900</v>
      </c>
      <c r="J992" s="117">
        <v>159461</v>
      </c>
      <c r="K992" s="116" t="s">
        <v>123</v>
      </c>
      <c r="L992" s="116" t="s">
        <v>123</v>
      </c>
      <c r="M992" s="120">
        <v>0.97555555555555551</v>
      </c>
      <c r="N992" s="126"/>
      <c r="O992" s="126"/>
      <c r="P992" s="112">
        <f>AVERAGE($F$5:F992)</f>
        <v>436.2844129554656</v>
      </c>
      <c r="Q992" s="112">
        <f>AVERAGE(G$5:G992)</f>
        <v>4.9595141700404861E-2</v>
      </c>
      <c r="R992" s="113">
        <f>AVERAGE(H$5:H992)</f>
        <v>217705.92206477732</v>
      </c>
      <c r="S992" s="113">
        <f>AVERAGE(I$5:I992)</f>
        <v>63653.189271255062</v>
      </c>
      <c r="T992" s="113">
        <f>AVERAGE(J$5:J992)</f>
        <v>158619.33198380566</v>
      </c>
      <c r="U992" s="118">
        <f>AVERAGE($M$5:M992)</f>
        <v>0.96952091767881066</v>
      </c>
      <c r="AH992" s="116">
        <v>988</v>
      </c>
      <c r="AI992" s="116">
        <v>484</v>
      </c>
      <c r="AJ992" s="116">
        <v>46</v>
      </c>
      <c r="AK992" s="116">
        <v>43</v>
      </c>
      <c r="AL992" s="117">
        <v>2553.6454033329451</v>
      </c>
      <c r="AM992" s="116">
        <v>439</v>
      </c>
      <c r="AN992" s="116">
        <v>0</v>
      </c>
      <c r="AO992" s="117">
        <v>262961</v>
      </c>
      <c r="AP992" s="117">
        <v>63900</v>
      </c>
      <c r="AQ992" s="117">
        <v>203361</v>
      </c>
      <c r="AR992" s="116" t="s">
        <v>123</v>
      </c>
      <c r="AS992" s="116" t="s">
        <v>123</v>
      </c>
      <c r="AT992" s="120">
        <v>0.97555555555555551</v>
      </c>
      <c r="AU992" s="126"/>
      <c r="AV992" s="126"/>
      <c r="AW992" s="112">
        <f>AVERAGE(AM$5:AM992)</f>
        <v>439.85222672064776</v>
      </c>
      <c r="AX992" s="112">
        <f>AVERAGE(AN$5:AN992)</f>
        <v>0.25607287449392713</v>
      </c>
      <c r="AY992" s="113">
        <f>AVERAGE(AO$5:AO992)</f>
        <v>263471.48380566802</v>
      </c>
      <c r="AZ992" s="113">
        <f>AVERAGE(AP$5:AP992)</f>
        <v>64138.610323886642</v>
      </c>
      <c r="BA992" s="113">
        <f>AVERAGE(AQ$5:AQ992)</f>
        <v>203401.49696356276</v>
      </c>
      <c r="BB992" s="118">
        <f>AVERAGE($AT$5:AT992)</f>
        <v>0.97744939271255216</v>
      </c>
      <c r="BC992" s="10"/>
      <c r="BD992" s="10"/>
      <c r="BE992" s="10"/>
      <c r="BF992" s="10"/>
      <c r="BG992" s="6"/>
    </row>
    <row r="993" spans="1:59" x14ac:dyDescent="0.25">
      <c r="A993" s="116">
        <v>989</v>
      </c>
      <c r="B993" s="116">
        <v>542</v>
      </c>
      <c r="C993" s="116">
        <v>36</v>
      </c>
      <c r="D993" s="116">
        <v>43</v>
      </c>
      <c r="E993" s="117">
        <v>2964.8399852734242</v>
      </c>
      <c r="F993" s="116">
        <v>439</v>
      </c>
      <c r="G993" s="116">
        <v>0</v>
      </c>
      <c r="H993" s="117">
        <v>219061</v>
      </c>
      <c r="I993" s="117">
        <v>63900</v>
      </c>
      <c r="J993" s="117">
        <v>159461</v>
      </c>
      <c r="K993" s="116" t="s">
        <v>123</v>
      </c>
      <c r="L993" s="116" t="s">
        <v>123</v>
      </c>
      <c r="M993" s="120">
        <v>0.97555555555555551</v>
      </c>
      <c r="N993" s="126"/>
      <c r="O993" s="126"/>
      <c r="P993" s="112">
        <f>AVERAGE($F$5:F993)</f>
        <v>436.28715874620826</v>
      </c>
      <c r="Q993" s="112">
        <f>AVERAGE(G$5:G993)</f>
        <v>4.9544994944388271E-2</v>
      </c>
      <c r="R993" s="113">
        <f>AVERAGE(H$5:H993)</f>
        <v>217707.29221435793</v>
      </c>
      <c r="S993" s="113">
        <f>AVERAGE(I$5:I993)</f>
        <v>63653.438827098078</v>
      </c>
      <c r="T993" s="113">
        <f>AVERAGE(J$5:J993)</f>
        <v>158620.18301314459</v>
      </c>
      <c r="U993" s="118">
        <f>AVERAGE($M$5:M993)</f>
        <v>0.9695270194360166</v>
      </c>
      <c r="AH993" s="116">
        <v>989</v>
      </c>
      <c r="AI993" s="116">
        <v>498</v>
      </c>
      <c r="AJ993" s="116">
        <v>40</v>
      </c>
      <c r="AK993" s="116">
        <v>49</v>
      </c>
      <c r="AL993" s="117">
        <v>2225.4884904459705</v>
      </c>
      <c r="AM993" s="116">
        <v>433</v>
      </c>
      <c r="AN993" s="116">
        <v>0</v>
      </c>
      <c r="AO993" s="117">
        <v>259367</v>
      </c>
      <c r="AP993" s="117">
        <v>63300</v>
      </c>
      <c r="AQ993" s="117">
        <v>200967</v>
      </c>
      <c r="AR993" s="116" t="s">
        <v>123</v>
      </c>
      <c r="AS993" s="116" t="s">
        <v>123</v>
      </c>
      <c r="AT993" s="120">
        <v>0.9622222222222222</v>
      </c>
      <c r="AU993" s="126"/>
      <c r="AV993" s="126"/>
      <c r="AW993" s="112">
        <f>AVERAGE(AM$5:AM993)</f>
        <v>439.84529828109203</v>
      </c>
      <c r="AX993" s="112">
        <f>AVERAGE(AN$5:AN993)</f>
        <v>0.2558139534883721</v>
      </c>
      <c r="AY993" s="113">
        <f>AVERAGE(AO$5:AO993)</f>
        <v>263467.33367037412</v>
      </c>
      <c r="AZ993" s="113">
        <f>AVERAGE(AP$5:AP993)</f>
        <v>64137.762386248738</v>
      </c>
      <c r="BA993" s="113">
        <f>AVERAGE(AQ$5:AQ993)</f>
        <v>203399.0353892821</v>
      </c>
      <c r="BB993" s="118">
        <f>AVERAGE($AT$5:AT993)</f>
        <v>0.97743399618020599</v>
      </c>
      <c r="BC993" s="6"/>
      <c r="BD993" s="6"/>
      <c r="BE993" s="6"/>
      <c r="BF993" s="6"/>
      <c r="BG993" s="10"/>
    </row>
    <row r="994" spans="1:59" x14ac:dyDescent="0.25">
      <c r="A994" s="116">
        <v>990</v>
      </c>
      <c r="B994" s="116">
        <v>479</v>
      </c>
      <c r="C994" s="116">
        <v>50</v>
      </c>
      <c r="D994" s="116">
        <v>34</v>
      </c>
      <c r="E994" s="117">
        <v>2707.2680878271412</v>
      </c>
      <c r="F994" s="116">
        <v>448</v>
      </c>
      <c r="G994" s="116">
        <v>0</v>
      </c>
      <c r="H994" s="117">
        <v>223552</v>
      </c>
      <c r="I994" s="117">
        <v>64800</v>
      </c>
      <c r="J994" s="117">
        <v>162152</v>
      </c>
      <c r="K994" s="116" t="s">
        <v>123</v>
      </c>
      <c r="L994" s="116" t="s">
        <v>123</v>
      </c>
      <c r="M994" s="120">
        <v>0.99555555555555553</v>
      </c>
      <c r="N994" s="126"/>
      <c r="O994" s="126"/>
      <c r="P994" s="112">
        <f>AVERAGE($F$5:F994)</f>
        <v>436.29898989898987</v>
      </c>
      <c r="Q994" s="112">
        <f>AVERAGE(G$5:G994)</f>
        <v>4.9494949494949494E-2</v>
      </c>
      <c r="R994" s="113">
        <f>AVERAGE(H$5:H994)</f>
        <v>217713.19595959596</v>
      </c>
      <c r="S994" s="113">
        <f>AVERAGE(I$5:I994)</f>
        <v>63654.59696969697</v>
      </c>
      <c r="T994" s="113">
        <f>AVERAGE(J$5:J994)</f>
        <v>158623.7505050505</v>
      </c>
      <c r="U994" s="118">
        <f>AVERAGE($M$5:M994)</f>
        <v>0.96955331088664243</v>
      </c>
      <c r="AH994" s="116">
        <v>990</v>
      </c>
      <c r="AI994" s="116">
        <v>464</v>
      </c>
      <c r="AJ994" s="116">
        <v>38</v>
      </c>
      <c r="AK994" s="116">
        <v>22</v>
      </c>
      <c r="AL994" s="117">
        <v>4716.8240031012992</v>
      </c>
      <c r="AM994" s="116">
        <v>450</v>
      </c>
      <c r="AN994" s="116">
        <v>10</v>
      </c>
      <c r="AO994" s="117">
        <v>269550</v>
      </c>
      <c r="AP994" s="117">
        <v>70990</v>
      </c>
      <c r="AQ994" s="117">
        <v>200760</v>
      </c>
      <c r="AR994" s="116" t="s">
        <v>124</v>
      </c>
      <c r="AS994" s="116" t="s">
        <v>124</v>
      </c>
      <c r="AT994" s="120">
        <v>1</v>
      </c>
      <c r="AU994" s="126"/>
      <c r="AV994" s="126"/>
      <c r="AW994" s="112">
        <f>AVERAGE(AM$5:AM994)</f>
        <v>439.85555555555555</v>
      </c>
      <c r="AX994" s="112">
        <f>AVERAGE(AN$5:AN994)</f>
        <v>0.26565656565656565</v>
      </c>
      <c r="AY994" s="113">
        <f>AVERAGE(AO$5:AO994)</f>
        <v>263473.47777777776</v>
      </c>
      <c r="AZ994" s="113">
        <f>AVERAGE(AP$5:AP994)</f>
        <v>64144.68383838384</v>
      </c>
      <c r="BA994" s="113">
        <f>AVERAGE(AQ$5:AQ994)</f>
        <v>203396.36969696969</v>
      </c>
      <c r="BB994" s="118">
        <f>AVERAGE($AT$5:AT994)</f>
        <v>0.97745679012345832</v>
      </c>
    </row>
    <row r="995" spans="1:59" x14ac:dyDescent="0.25">
      <c r="A995" s="116">
        <v>991</v>
      </c>
      <c r="B995" s="116">
        <v>555</v>
      </c>
      <c r="C995" s="116">
        <v>36</v>
      </c>
      <c r="D995" s="116">
        <v>33</v>
      </c>
      <c r="E995" s="117">
        <v>3730.002988243149</v>
      </c>
      <c r="F995" s="116">
        <v>449</v>
      </c>
      <c r="G995" s="116">
        <v>0</v>
      </c>
      <c r="H995" s="117">
        <v>224051</v>
      </c>
      <c r="I995" s="117">
        <v>64900</v>
      </c>
      <c r="J995" s="117">
        <v>162451</v>
      </c>
      <c r="K995" s="116" t="s">
        <v>123</v>
      </c>
      <c r="L995" s="116" t="s">
        <v>123</v>
      </c>
      <c r="M995" s="120">
        <v>0.99777777777777776</v>
      </c>
      <c r="N995" s="126"/>
      <c r="O995" s="126"/>
      <c r="P995" s="112">
        <f>AVERAGE($F$5:F995)</f>
        <v>436.31180625630674</v>
      </c>
      <c r="Q995" s="112">
        <f>AVERAGE(G$5:G995)</f>
        <v>4.9445005045408677E-2</v>
      </c>
      <c r="R995" s="113">
        <f>AVERAGE(H$5:H995)</f>
        <v>217719.59132189708</v>
      </c>
      <c r="S995" s="113">
        <f>AVERAGE(I$5:I995)</f>
        <v>63655.853683148336</v>
      </c>
      <c r="T995" s="113">
        <f>AVERAGE(J$5:J995)</f>
        <v>158627.61251261353</v>
      </c>
      <c r="U995" s="118">
        <f>AVERAGE($M$5:M995)</f>
        <v>0.96958179168067993</v>
      </c>
      <c r="AH995" s="116">
        <v>991</v>
      </c>
      <c r="AI995" s="116">
        <v>516</v>
      </c>
      <c r="AJ995" s="116">
        <v>35</v>
      </c>
      <c r="AK995" s="116">
        <v>34</v>
      </c>
      <c r="AL995" s="117">
        <v>3605.0492683651378</v>
      </c>
      <c r="AM995" s="116">
        <v>448</v>
      </c>
      <c r="AN995" s="116">
        <v>0</v>
      </c>
      <c r="AO995" s="117">
        <v>268352</v>
      </c>
      <c r="AP995" s="117">
        <v>64800</v>
      </c>
      <c r="AQ995" s="117">
        <v>206952</v>
      </c>
      <c r="AR995" s="116" t="s">
        <v>123</v>
      </c>
      <c r="AS995" s="116" t="s">
        <v>123</v>
      </c>
      <c r="AT995" s="120">
        <v>0.99555555555555553</v>
      </c>
      <c r="AU995" s="126"/>
      <c r="AV995" s="126"/>
      <c r="AW995" s="112">
        <f>AVERAGE(AM$5:AM995)</f>
        <v>439.86377396569122</v>
      </c>
      <c r="AX995" s="112">
        <f>AVERAGE(AN$5:AN995)</f>
        <v>0.26538849646821394</v>
      </c>
      <c r="AY995" s="113">
        <f>AVERAGE(AO$5:AO995)</f>
        <v>263478.40060544905</v>
      </c>
      <c r="AZ995" s="113">
        <f>AVERAGE(AP$5:AP995)</f>
        <v>64145.34510595358</v>
      </c>
      <c r="BA995" s="113">
        <f>AVERAGE(AQ$5:AQ995)</f>
        <v>203399.9576185671</v>
      </c>
      <c r="BB995" s="118">
        <f>AVERAGE($AT$5:AT995)</f>
        <v>0.97747505325709316</v>
      </c>
      <c r="BC995" s="6"/>
      <c r="BD995" s="6"/>
      <c r="BE995" s="6"/>
      <c r="BF995" s="6"/>
      <c r="BG995" s="6"/>
    </row>
    <row r="996" spans="1:59" x14ac:dyDescent="0.25">
      <c r="A996" s="116">
        <v>992</v>
      </c>
      <c r="B996" s="116">
        <v>542</v>
      </c>
      <c r="C996" s="116">
        <v>41</v>
      </c>
      <c r="D996" s="116">
        <v>42</v>
      </c>
      <c r="E996" s="117">
        <v>4449.3542633423422</v>
      </c>
      <c r="F996" s="116">
        <v>440</v>
      </c>
      <c r="G996" s="116">
        <v>0</v>
      </c>
      <c r="H996" s="117">
        <v>219560</v>
      </c>
      <c r="I996" s="117">
        <v>64000</v>
      </c>
      <c r="J996" s="117">
        <v>159760</v>
      </c>
      <c r="K996" s="116" t="s">
        <v>123</v>
      </c>
      <c r="L996" s="116" t="s">
        <v>123</v>
      </c>
      <c r="M996" s="120">
        <v>0.97777777777777775</v>
      </c>
      <c r="N996" s="126"/>
      <c r="O996" s="126"/>
      <c r="P996" s="112">
        <f>AVERAGE($F$5:F996)</f>
        <v>436.31552419354841</v>
      </c>
      <c r="Q996" s="112">
        <f>AVERAGE(G$5:G996)</f>
        <v>4.9395161290322578E-2</v>
      </c>
      <c r="R996" s="113">
        <f>AVERAGE(H$5:H996)</f>
        <v>217721.44657258064</v>
      </c>
      <c r="S996" s="113">
        <f>AVERAGE(I$5:I996)</f>
        <v>63656.200604838712</v>
      </c>
      <c r="T996" s="113">
        <f>AVERAGE(J$5:J996)</f>
        <v>158628.75403225806</v>
      </c>
      <c r="U996" s="118">
        <f>AVERAGE($M$5:M996)</f>
        <v>0.9695900537634391</v>
      </c>
      <c r="AH996" s="116">
        <v>992</v>
      </c>
      <c r="AI996" s="116">
        <v>495</v>
      </c>
      <c r="AJ996" s="116">
        <v>39</v>
      </c>
      <c r="AK996" s="116">
        <v>31</v>
      </c>
      <c r="AL996" s="117">
        <v>4248.0521337176133</v>
      </c>
      <c r="AM996" s="116">
        <v>450</v>
      </c>
      <c r="AN996" s="116">
        <v>1</v>
      </c>
      <c r="AO996" s="117">
        <v>269550</v>
      </c>
      <c r="AP996" s="117">
        <v>65599</v>
      </c>
      <c r="AQ996" s="117">
        <v>207051</v>
      </c>
      <c r="AR996" s="116" t="s">
        <v>124</v>
      </c>
      <c r="AS996" s="116" t="s">
        <v>124</v>
      </c>
      <c r="AT996" s="120">
        <v>1</v>
      </c>
      <c r="AU996" s="126"/>
      <c r="AV996" s="126"/>
      <c r="AW996" s="112">
        <f>AVERAGE(AM$5:AM996)</f>
        <v>439.87399193548384</v>
      </c>
      <c r="AX996" s="112">
        <f>AVERAGE(AN$5:AN996)</f>
        <v>0.2661290322580645</v>
      </c>
      <c r="AY996" s="113">
        <f>AVERAGE(AO$5:AO996)</f>
        <v>263484.52116935485</v>
      </c>
      <c r="AZ996" s="113">
        <f>AVERAGE(AP$5:AP996)</f>
        <v>64146.81048387097</v>
      </c>
      <c r="BA996" s="113">
        <f>AVERAGE(AQ$5:AQ996)</f>
        <v>203403.6381048387</v>
      </c>
      <c r="BB996" s="118">
        <f>AVERAGE($AT$5:AT996)</f>
        <v>0.97749775985663234</v>
      </c>
      <c r="BC996" s="10"/>
      <c r="BD996" s="10"/>
      <c r="BE996" s="10"/>
      <c r="BF996" s="10"/>
      <c r="BG996" s="6"/>
    </row>
    <row r="997" spans="1:59" x14ac:dyDescent="0.25">
      <c r="A997" s="116">
        <v>993</v>
      </c>
      <c r="B997" s="116">
        <v>544</v>
      </c>
      <c r="C997" s="116">
        <v>38</v>
      </c>
      <c r="D997" s="116">
        <v>54</v>
      </c>
      <c r="E997" s="117">
        <v>4052.5301178857703</v>
      </c>
      <c r="F997" s="116">
        <v>428</v>
      </c>
      <c r="G997" s="116">
        <v>0</v>
      </c>
      <c r="H997" s="117">
        <v>213572</v>
      </c>
      <c r="I997" s="117">
        <v>62800</v>
      </c>
      <c r="J997" s="117">
        <v>156172</v>
      </c>
      <c r="K997" s="116" t="s">
        <v>123</v>
      </c>
      <c r="L997" s="116" t="s">
        <v>123</v>
      </c>
      <c r="M997" s="120">
        <v>0.95111111111111113</v>
      </c>
      <c r="N997" s="126"/>
      <c r="O997" s="126"/>
      <c r="P997" s="112">
        <f>AVERAGE($F$5:F997)</f>
        <v>436.30715005035245</v>
      </c>
      <c r="Q997" s="112">
        <f>AVERAGE(G$5:G997)</f>
        <v>4.9345417925478349E-2</v>
      </c>
      <c r="R997" s="113">
        <f>AVERAGE(H$5:H997)</f>
        <v>217717.26787512589</v>
      </c>
      <c r="S997" s="113">
        <f>AVERAGE(I$5:I997)</f>
        <v>63655.338368580058</v>
      </c>
      <c r="T997" s="113">
        <f>AVERAGE(J$5:J997)</f>
        <v>158626.27995971803</v>
      </c>
      <c r="U997" s="118">
        <f>AVERAGE($M$5:M997)</f>
        <v>0.96957144455633704</v>
      </c>
      <c r="AH997" s="116">
        <v>993</v>
      </c>
      <c r="AI997" s="116">
        <v>542</v>
      </c>
      <c r="AJ997" s="116">
        <v>31</v>
      </c>
      <c r="AK997" s="116">
        <v>46</v>
      </c>
      <c r="AL997" s="117">
        <v>3562.3026364321058</v>
      </c>
      <c r="AM997" s="116">
        <v>436</v>
      </c>
      <c r="AN997" s="116">
        <v>0</v>
      </c>
      <c r="AO997" s="117">
        <v>261164</v>
      </c>
      <c r="AP997" s="117">
        <v>63600</v>
      </c>
      <c r="AQ997" s="117">
        <v>202164</v>
      </c>
      <c r="AR997" s="116" t="s">
        <v>123</v>
      </c>
      <c r="AS997" s="116" t="s">
        <v>123</v>
      </c>
      <c r="AT997" s="120">
        <v>0.96888888888888891</v>
      </c>
      <c r="AU997" s="126"/>
      <c r="AV997" s="126"/>
      <c r="AW997" s="112">
        <f>AVERAGE(AM$5:AM997)</f>
        <v>439.87009063444111</v>
      </c>
      <c r="AX997" s="112">
        <f>AVERAGE(AN$5:AN997)</f>
        <v>0.26586102719033233</v>
      </c>
      <c r="AY997" s="113">
        <f>AVERAGE(AO$5:AO997)</f>
        <v>263482.18429003021</v>
      </c>
      <c r="AZ997" s="113">
        <f>AVERAGE(AP$5:AP997)</f>
        <v>64146.259818731116</v>
      </c>
      <c r="BA997" s="113">
        <f>AVERAGE(AQ$5:AQ997)</f>
        <v>203402.38972809666</v>
      </c>
      <c r="BB997" s="118">
        <f>AVERAGE($AT$5:AT997)</f>
        <v>0.97748909029875941</v>
      </c>
      <c r="BC997" s="6"/>
      <c r="BD997" s="6"/>
      <c r="BE997" s="6"/>
      <c r="BF997" s="6"/>
      <c r="BG997" s="10"/>
    </row>
    <row r="998" spans="1:59" x14ac:dyDescent="0.25">
      <c r="A998" s="116">
        <v>994</v>
      </c>
      <c r="B998" s="116">
        <v>570</v>
      </c>
      <c r="C998" s="116">
        <v>37</v>
      </c>
      <c r="D998" s="116">
        <v>44</v>
      </c>
      <c r="E998" s="117">
        <v>2300.1367035051744</v>
      </c>
      <c r="F998" s="116">
        <v>438</v>
      </c>
      <c r="G998" s="116">
        <v>0</v>
      </c>
      <c r="H998" s="117">
        <v>218562</v>
      </c>
      <c r="I998" s="117">
        <v>63800</v>
      </c>
      <c r="J998" s="117">
        <v>159162</v>
      </c>
      <c r="K998" s="116" t="s">
        <v>123</v>
      </c>
      <c r="L998" s="116" t="s">
        <v>123</v>
      </c>
      <c r="M998" s="120">
        <v>0.97333333333333338</v>
      </c>
      <c r="N998" s="126"/>
      <c r="O998" s="126"/>
      <c r="P998" s="112">
        <f>AVERAGE($F$5:F998)</f>
        <v>436.30885311871225</v>
      </c>
      <c r="Q998" s="112">
        <f>AVERAGE(G$5:G998)</f>
        <v>4.9295774647887321E-2</v>
      </c>
      <c r="R998" s="113">
        <f>AVERAGE(H$5:H998)</f>
        <v>217718.11770623742</v>
      </c>
      <c r="S998" s="113">
        <f>AVERAGE(I$5:I998)</f>
        <v>63655.483903420522</v>
      </c>
      <c r="T998" s="113">
        <f>AVERAGE(J$5:J998)</f>
        <v>158626.81891348088</v>
      </c>
      <c r="U998" s="118">
        <f>AVERAGE($M$5:M998)</f>
        <v>0.96957522915269223</v>
      </c>
      <c r="AH998" s="116">
        <v>994</v>
      </c>
      <c r="AI998" s="116">
        <v>505</v>
      </c>
      <c r="AJ998" s="116">
        <v>34</v>
      </c>
      <c r="AK998" s="116">
        <v>31</v>
      </c>
      <c r="AL998" s="117">
        <v>4042.9418367630565</v>
      </c>
      <c r="AM998" s="116">
        <v>450</v>
      </c>
      <c r="AN998" s="116">
        <v>1</v>
      </c>
      <c r="AO998" s="117">
        <v>269550</v>
      </c>
      <c r="AP998" s="117">
        <v>65599</v>
      </c>
      <c r="AQ998" s="117">
        <v>207051</v>
      </c>
      <c r="AR998" s="116" t="s">
        <v>124</v>
      </c>
      <c r="AS998" s="116" t="s">
        <v>124</v>
      </c>
      <c r="AT998" s="120">
        <v>1</v>
      </c>
      <c r="AU998" s="126"/>
      <c r="AV998" s="126"/>
      <c r="AW998" s="112">
        <f>AVERAGE(AM$5:AM998)</f>
        <v>439.88028169014086</v>
      </c>
      <c r="AX998" s="112">
        <f>AVERAGE(AN$5:AN998)</f>
        <v>0.2665995975855131</v>
      </c>
      <c r="AY998" s="113">
        <f>AVERAGE(AO$5:AO998)</f>
        <v>263488.28873239434</v>
      </c>
      <c r="AZ998" s="113">
        <f>AVERAGE(AP$5:AP998)</f>
        <v>64147.721327967804</v>
      </c>
      <c r="BA998" s="113">
        <f>AVERAGE(AQ$5:AQ998)</f>
        <v>203406.06036217304</v>
      </c>
      <c r="BB998" s="118">
        <f>AVERAGE($AT$5:AT998)</f>
        <v>0.97751173708920336</v>
      </c>
    </row>
    <row r="999" spans="1:59" x14ac:dyDescent="0.25">
      <c r="A999" s="116">
        <v>995</v>
      </c>
      <c r="B999" s="116">
        <v>622</v>
      </c>
      <c r="C999" s="116">
        <v>31</v>
      </c>
      <c r="D999" s="116">
        <v>51</v>
      </c>
      <c r="E999" s="117">
        <v>4627.064023709263</v>
      </c>
      <c r="F999" s="116">
        <v>431</v>
      </c>
      <c r="G999" s="116">
        <v>0</v>
      </c>
      <c r="H999" s="117">
        <v>215069</v>
      </c>
      <c r="I999" s="117">
        <v>63100</v>
      </c>
      <c r="J999" s="117">
        <v>157069</v>
      </c>
      <c r="K999" s="116" t="s">
        <v>123</v>
      </c>
      <c r="L999" s="116" t="s">
        <v>123</v>
      </c>
      <c r="M999" s="120">
        <v>0.95777777777777773</v>
      </c>
      <c r="N999" s="126"/>
      <c r="O999" s="126"/>
      <c r="P999" s="112">
        <f>AVERAGE($F$5:F999)</f>
        <v>436.30351758793972</v>
      </c>
      <c r="Q999" s="112">
        <f>AVERAGE(G$5:G999)</f>
        <v>4.9246231155778891E-2</v>
      </c>
      <c r="R999" s="113">
        <f>AVERAGE(H$5:H999)</f>
        <v>217715.45527638192</v>
      </c>
      <c r="S999" s="113">
        <f>AVERAGE(I$5:I999)</f>
        <v>63654.925628140707</v>
      </c>
      <c r="T999" s="113">
        <f>AVERAGE(J$5:J999)</f>
        <v>158625.25326633165</v>
      </c>
      <c r="U999" s="118">
        <f>AVERAGE($M$5:M999)</f>
        <v>0.96956337241764201</v>
      </c>
      <c r="AH999" s="116">
        <v>995</v>
      </c>
      <c r="AI999" s="116">
        <v>502</v>
      </c>
      <c r="AJ999" s="116">
        <v>36</v>
      </c>
      <c r="AK999" s="116">
        <v>55</v>
      </c>
      <c r="AL999" s="117">
        <v>4531.9537681321935</v>
      </c>
      <c r="AM999" s="116">
        <v>427</v>
      </c>
      <c r="AN999" s="116">
        <v>0</v>
      </c>
      <c r="AO999" s="117">
        <v>255773</v>
      </c>
      <c r="AP999" s="117">
        <v>62700</v>
      </c>
      <c r="AQ999" s="117">
        <v>198573</v>
      </c>
      <c r="AR999" s="116" t="s">
        <v>123</v>
      </c>
      <c r="AS999" s="116" t="s">
        <v>123</v>
      </c>
      <c r="AT999" s="120">
        <v>0.94888888888888889</v>
      </c>
      <c r="AU999" s="126"/>
      <c r="AV999" s="126"/>
      <c r="AW999" s="112">
        <f>AVERAGE(AM$5:AM999)</f>
        <v>439.86733668341708</v>
      </c>
      <c r="AX999" s="112">
        <f>AVERAGE(AN$5:AN999)</f>
        <v>0.26633165829145727</v>
      </c>
      <c r="AY999" s="113">
        <f>AVERAGE(AO$5:AO999)</f>
        <v>263480.53467336681</v>
      </c>
      <c r="AZ999" s="113">
        <f>AVERAGE(AP$5:AP999)</f>
        <v>64146.266331658291</v>
      </c>
      <c r="BA999" s="113">
        <f>AVERAGE(AQ$5:AQ999)</f>
        <v>203401.20301507539</v>
      </c>
      <c r="BB999" s="118">
        <f>AVERAGE($AT$5:AT999)</f>
        <v>0.97748297040759491</v>
      </c>
      <c r="BC999" s="6"/>
      <c r="BD999" s="6"/>
      <c r="BE999" s="6"/>
      <c r="BF999" s="6"/>
      <c r="BG999" s="6"/>
    </row>
    <row r="1000" spans="1:59" x14ac:dyDescent="0.25">
      <c r="A1000" s="116">
        <v>996</v>
      </c>
      <c r="B1000" s="116">
        <v>578</v>
      </c>
      <c r="C1000" s="116">
        <v>36</v>
      </c>
      <c r="D1000" s="116">
        <v>53</v>
      </c>
      <c r="E1000" s="117">
        <v>4328.6752251328226</v>
      </c>
      <c r="F1000" s="116">
        <v>429</v>
      </c>
      <c r="G1000" s="116">
        <v>0</v>
      </c>
      <c r="H1000" s="117">
        <v>214071</v>
      </c>
      <c r="I1000" s="117">
        <v>62900</v>
      </c>
      <c r="J1000" s="117">
        <v>156471</v>
      </c>
      <c r="K1000" s="116" t="s">
        <v>123</v>
      </c>
      <c r="L1000" s="116" t="s">
        <v>123</v>
      </c>
      <c r="M1000" s="120">
        <v>0.95333333333333337</v>
      </c>
      <c r="N1000" s="126"/>
      <c r="O1000" s="126"/>
      <c r="P1000" s="112">
        <f>AVERAGE($F$5:F1000)</f>
        <v>436.29618473895584</v>
      </c>
      <c r="Q1000" s="112">
        <f>AVERAGE(G$5:G1000)</f>
        <v>4.9196787148594379E-2</v>
      </c>
      <c r="R1000" s="113">
        <f>AVERAGE(H$5:H1000)</f>
        <v>217711.79618473895</v>
      </c>
      <c r="S1000" s="113">
        <f>AVERAGE(I$5:I1000)</f>
        <v>63654.167670682727</v>
      </c>
      <c r="T1000" s="113">
        <f>AVERAGE(J$5:J1000)</f>
        <v>158623.09036144579</v>
      </c>
      <c r="U1000" s="118">
        <f>AVERAGE($M$5:M1000)</f>
        <v>0.96954707719767785</v>
      </c>
      <c r="AH1000" s="116">
        <v>996</v>
      </c>
      <c r="AI1000" s="116">
        <v>575</v>
      </c>
      <c r="AJ1000" s="116">
        <v>49</v>
      </c>
      <c r="AK1000" s="116">
        <v>50</v>
      </c>
      <c r="AL1000" s="117">
        <v>3727.335755452521</v>
      </c>
      <c r="AM1000" s="116">
        <v>432</v>
      </c>
      <c r="AN1000" s="116">
        <v>0</v>
      </c>
      <c r="AO1000" s="117">
        <v>258768</v>
      </c>
      <c r="AP1000" s="117">
        <v>63200</v>
      </c>
      <c r="AQ1000" s="117">
        <v>200568</v>
      </c>
      <c r="AR1000" s="116" t="s">
        <v>123</v>
      </c>
      <c r="AS1000" s="116" t="s">
        <v>123</v>
      </c>
      <c r="AT1000" s="120">
        <v>0.96</v>
      </c>
      <c r="AU1000" s="126"/>
      <c r="AV1000" s="126"/>
      <c r="AW1000" s="112">
        <f>AVERAGE(AM$5:AM1000)</f>
        <v>439.85943775100401</v>
      </c>
      <c r="AX1000" s="112">
        <f>AVERAGE(AN$5:AN1000)</f>
        <v>0.26606425702811243</v>
      </c>
      <c r="AY1000" s="113">
        <f>AVERAGE(AO$5:AO1000)</f>
        <v>263475.8032128514</v>
      </c>
      <c r="AZ1000" s="113">
        <f>AVERAGE(AP$5:AP1000)</f>
        <v>64145.316265060239</v>
      </c>
      <c r="BA1000" s="113">
        <f>AVERAGE(AQ$5:AQ1000)</f>
        <v>203398.35843373495</v>
      </c>
      <c r="BB1000" s="118">
        <f>AVERAGE($AT$5:AT1000)</f>
        <v>0.97746541722445479</v>
      </c>
      <c r="BC1000" s="10"/>
      <c r="BD1000" s="10"/>
      <c r="BE1000" s="10"/>
      <c r="BF1000" s="10"/>
      <c r="BG1000" s="6"/>
    </row>
    <row r="1001" spans="1:59" x14ac:dyDescent="0.25">
      <c r="A1001" s="116">
        <v>997</v>
      </c>
      <c r="B1001" s="116">
        <v>582</v>
      </c>
      <c r="C1001" s="116">
        <v>35</v>
      </c>
      <c r="D1001" s="116">
        <v>52</v>
      </c>
      <c r="E1001" s="117">
        <v>3806.8669378840204</v>
      </c>
      <c r="F1001" s="116">
        <v>430</v>
      </c>
      <c r="G1001" s="116">
        <v>0</v>
      </c>
      <c r="H1001" s="117">
        <v>214570</v>
      </c>
      <c r="I1001" s="117">
        <v>63000</v>
      </c>
      <c r="J1001" s="117">
        <v>156770</v>
      </c>
      <c r="K1001" s="116" t="s">
        <v>123</v>
      </c>
      <c r="L1001" s="116" t="s">
        <v>123</v>
      </c>
      <c r="M1001" s="120">
        <v>0.9555555555555556</v>
      </c>
      <c r="N1001" s="126"/>
      <c r="O1001" s="126"/>
      <c r="P1001" s="112">
        <f>AVERAGE($F$5:F1001)</f>
        <v>436.28986960882651</v>
      </c>
      <c r="Q1001" s="112">
        <f>AVERAGE(G$5:G1001)</f>
        <v>4.9147442326980942E-2</v>
      </c>
      <c r="R1001" s="113">
        <f>AVERAGE(H$5:H1001)</f>
        <v>217708.64493480441</v>
      </c>
      <c r="S1001" s="113">
        <f>AVERAGE(I$5:I1001)</f>
        <v>63653.511534603815</v>
      </c>
      <c r="T1001" s="113">
        <f>AVERAGE(J$5:J1001)</f>
        <v>158621.23169508527</v>
      </c>
      <c r="U1001" s="118">
        <f>AVERAGE($M$5:M1001)</f>
        <v>0.96953304357516823</v>
      </c>
      <c r="AH1001" s="116">
        <v>997</v>
      </c>
      <c r="AI1001" s="116">
        <v>466</v>
      </c>
      <c r="AJ1001" s="116">
        <v>45</v>
      </c>
      <c r="AK1001" s="116">
        <v>36</v>
      </c>
      <c r="AL1001" s="117">
        <v>3815.851950424867</v>
      </c>
      <c r="AM1001" s="116">
        <v>446</v>
      </c>
      <c r="AN1001" s="116">
        <v>0</v>
      </c>
      <c r="AO1001" s="117">
        <v>267154</v>
      </c>
      <c r="AP1001" s="117">
        <v>64600</v>
      </c>
      <c r="AQ1001" s="117">
        <v>206154</v>
      </c>
      <c r="AR1001" s="116" t="s">
        <v>123</v>
      </c>
      <c r="AS1001" s="116" t="s">
        <v>123</v>
      </c>
      <c r="AT1001" s="120">
        <v>0.99111111111111116</v>
      </c>
      <c r="AU1001" s="126"/>
      <c r="AV1001" s="126"/>
      <c r="AW1001" s="112">
        <f>AVERAGE(AM$5:AM1001)</f>
        <v>439.86559679037111</v>
      </c>
      <c r="AX1001" s="112">
        <f>AVERAGE(AN$5:AN1001)</f>
        <v>0.26579739217652959</v>
      </c>
      <c r="AY1001" s="113">
        <f>AVERAGE(AO$5:AO1001)</f>
        <v>263479.4924774323</v>
      </c>
      <c r="AZ1001" s="113">
        <f>AVERAGE(AP$5:AP1001)</f>
        <v>64145.772316950854</v>
      </c>
      <c r="BA1001" s="113">
        <f>AVERAGE(AQ$5:AQ1001)</f>
        <v>203401.12236710131</v>
      </c>
      <c r="BB1001" s="118">
        <f>AVERAGE($AT$5:AT1001)</f>
        <v>0.97747910397860394</v>
      </c>
      <c r="BC1001" s="6"/>
      <c r="BD1001" s="6"/>
      <c r="BE1001" s="6"/>
      <c r="BF1001" s="6"/>
      <c r="BG1001" s="10"/>
    </row>
    <row r="1002" spans="1:59" x14ac:dyDescent="0.25">
      <c r="A1002" s="116">
        <v>998</v>
      </c>
      <c r="B1002" s="116">
        <v>577</v>
      </c>
      <c r="C1002" s="116">
        <v>44</v>
      </c>
      <c r="D1002" s="116">
        <v>56</v>
      </c>
      <c r="E1002" s="117">
        <v>4809.3572437595813</v>
      </c>
      <c r="F1002" s="116">
        <v>426</v>
      </c>
      <c r="G1002" s="116">
        <v>0</v>
      </c>
      <c r="H1002" s="117">
        <v>212574</v>
      </c>
      <c r="I1002" s="117">
        <v>62600</v>
      </c>
      <c r="J1002" s="117">
        <v>155574</v>
      </c>
      <c r="K1002" s="116" t="s">
        <v>123</v>
      </c>
      <c r="L1002" s="116" t="s">
        <v>123</v>
      </c>
      <c r="M1002" s="120">
        <v>0.94666666666666666</v>
      </c>
      <c r="N1002" s="126"/>
      <c r="O1002" s="126"/>
      <c r="P1002" s="112">
        <f>AVERAGE($F$5:F1002)</f>
        <v>436.27955911823648</v>
      </c>
      <c r="Q1002" s="112">
        <f>AVERAGE(G$5:G1002)</f>
        <v>4.9098196392785572E-2</v>
      </c>
      <c r="R1002" s="113">
        <f>AVERAGE(H$5:H1002)</f>
        <v>217703.5</v>
      </c>
      <c r="S1002" s="113">
        <f>AVERAGE(I$5:I1002)</f>
        <v>63652.45591182365</v>
      </c>
      <c r="T1002" s="113">
        <f>AVERAGE(J$5:J1002)</f>
        <v>158618.17835671344</v>
      </c>
      <c r="U1002" s="118">
        <f>AVERAGE($M$5:M1002)</f>
        <v>0.96951013137385711</v>
      </c>
      <c r="AH1002" s="116">
        <v>998</v>
      </c>
      <c r="AI1002" s="116">
        <v>541</v>
      </c>
      <c r="AJ1002" s="116">
        <v>37</v>
      </c>
      <c r="AK1002" s="116">
        <v>41</v>
      </c>
      <c r="AL1002" s="117">
        <v>4967.7631419873924</v>
      </c>
      <c r="AM1002" s="116">
        <v>441</v>
      </c>
      <c r="AN1002" s="116">
        <v>0</v>
      </c>
      <c r="AO1002" s="117">
        <v>264159</v>
      </c>
      <c r="AP1002" s="117">
        <v>64100</v>
      </c>
      <c r="AQ1002" s="117">
        <v>204159</v>
      </c>
      <c r="AR1002" s="116" t="s">
        <v>123</v>
      </c>
      <c r="AS1002" s="116" t="s">
        <v>123</v>
      </c>
      <c r="AT1002" s="120">
        <v>0.98</v>
      </c>
      <c r="AU1002" s="126"/>
      <c r="AV1002" s="126"/>
      <c r="AW1002" s="112">
        <f>AVERAGE(AM$5:AM1002)</f>
        <v>439.86673346693385</v>
      </c>
      <c r="AX1002" s="112">
        <f>AVERAGE(AN$5:AN1002)</f>
        <v>0.26553106212424848</v>
      </c>
      <c r="AY1002" s="113">
        <f>AVERAGE(AO$5:AO1002)</f>
        <v>263480.17334669339</v>
      </c>
      <c r="AZ1002" s="113">
        <f>AVERAGE(AP$5:AP1002)</f>
        <v>64145.726452905808</v>
      </c>
      <c r="BA1002" s="113">
        <f>AVERAGE(AQ$5:AQ1002)</f>
        <v>203401.88176352705</v>
      </c>
      <c r="BB1002" s="118">
        <f>AVERAGE($AT$5:AT1002)</f>
        <v>0.97748162992652121</v>
      </c>
    </row>
    <row r="1003" spans="1:59" x14ac:dyDescent="0.25">
      <c r="A1003" s="116">
        <v>999</v>
      </c>
      <c r="B1003" s="116">
        <v>586</v>
      </c>
      <c r="C1003" s="116">
        <v>36</v>
      </c>
      <c r="D1003" s="116">
        <v>55</v>
      </c>
      <c r="E1003" s="117">
        <v>4810.3782092932852</v>
      </c>
      <c r="F1003" s="116">
        <v>427</v>
      </c>
      <c r="G1003" s="116">
        <v>0</v>
      </c>
      <c r="H1003" s="117">
        <v>213073</v>
      </c>
      <c r="I1003" s="117">
        <v>62700</v>
      </c>
      <c r="J1003" s="117">
        <v>155873</v>
      </c>
      <c r="K1003" s="116" t="s">
        <v>123</v>
      </c>
      <c r="L1003" s="116" t="s">
        <v>123</v>
      </c>
      <c r="M1003" s="120">
        <v>0.94888888888888889</v>
      </c>
      <c r="N1003" s="126"/>
      <c r="O1003" s="126"/>
      <c r="P1003" s="112">
        <f>AVERAGE($F$5:F1003)</f>
        <v>436.27027027027026</v>
      </c>
      <c r="Q1003" s="112">
        <f>AVERAGE(G$5:G1003)</f>
        <v>4.9049049049049047E-2</v>
      </c>
      <c r="R1003" s="113">
        <f>AVERAGE(H$5:H1003)</f>
        <v>217698.86486486485</v>
      </c>
      <c r="S1003" s="113">
        <f>AVERAGE(I$5:I1003)</f>
        <v>63651.502502502502</v>
      </c>
      <c r="T1003" s="113">
        <f>AVERAGE(J$5:J1003)</f>
        <v>158615.43043043042</v>
      </c>
      <c r="U1003" s="118">
        <f>AVERAGE($M$5:M1003)</f>
        <v>0.96948948948948777</v>
      </c>
      <c r="AH1003" s="116">
        <v>999</v>
      </c>
      <c r="AI1003" s="116">
        <v>466</v>
      </c>
      <c r="AJ1003" s="116">
        <v>45</v>
      </c>
      <c r="AK1003" s="116">
        <v>46</v>
      </c>
      <c r="AL1003" s="117">
        <v>4898.1914512083895</v>
      </c>
      <c r="AM1003" s="116">
        <v>436</v>
      </c>
      <c r="AN1003" s="116">
        <v>0</v>
      </c>
      <c r="AO1003" s="117">
        <v>261164</v>
      </c>
      <c r="AP1003" s="117">
        <v>63600</v>
      </c>
      <c r="AQ1003" s="117">
        <v>202164</v>
      </c>
      <c r="AR1003" s="116" t="s">
        <v>123</v>
      </c>
      <c r="AS1003" s="116" t="s">
        <v>123</v>
      </c>
      <c r="AT1003" s="120">
        <v>0.96888888888888891</v>
      </c>
      <c r="AU1003" s="126"/>
      <c r="AV1003" s="126"/>
      <c r="AW1003" s="112">
        <f>AVERAGE(AM$5:AM1003)</f>
        <v>439.86286286286287</v>
      </c>
      <c r="AX1003" s="112">
        <f>AVERAGE(AN$5:AN1003)</f>
        <v>0.26526526526526528</v>
      </c>
      <c r="AY1003" s="113">
        <f>AVERAGE(AO$5:AO1003)</f>
        <v>263477.85485485487</v>
      </c>
      <c r="AZ1003" s="113">
        <f>AVERAGE(AP$5:AP1003)</f>
        <v>64145.180180180178</v>
      </c>
      <c r="BA1003" s="113">
        <f>AVERAGE(AQ$5:AQ1003)</f>
        <v>203400.64264264263</v>
      </c>
      <c r="BB1003" s="118">
        <f>AVERAGE($AT$5:AT1003)</f>
        <v>0.97747302858414109</v>
      </c>
      <c r="BC1003" s="6"/>
      <c r="BD1003" s="6"/>
      <c r="BE1003" s="6"/>
      <c r="BF1003" s="6"/>
      <c r="BG1003" s="6"/>
    </row>
    <row r="1004" spans="1:59" x14ac:dyDescent="0.25">
      <c r="A1004" s="116">
        <v>1000</v>
      </c>
      <c r="B1004" s="116">
        <v>626</v>
      </c>
      <c r="C1004" s="116">
        <v>37</v>
      </c>
      <c r="D1004" s="116">
        <v>45</v>
      </c>
      <c r="E1004" s="117">
        <v>4127.4319661647987</v>
      </c>
      <c r="F1004" s="116">
        <v>437</v>
      </c>
      <c r="G1004" s="116">
        <v>0</v>
      </c>
      <c r="H1004" s="117">
        <v>218063</v>
      </c>
      <c r="I1004" s="117">
        <v>63700</v>
      </c>
      <c r="J1004" s="117">
        <v>158863</v>
      </c>
      <c r="K1004" s="116" t="s">
        <v>123</v>
      </c>
      <c r="L1004" s="116" t="s">
        <v>123</v>
      </c>
      <c r="M1004" s="120">
        <v>0.97111111111111115</v>
      </c>
      <c r="N1004" s="126"/>
      <c r="O1004" s="126"/>
      <c r="P1004" s="112">
        <f>AVERAGE($F$5:F1004)</f>
        <v>436.27100000000002</v>
      </c>
      <c r="Q1004" s="112">
        <f>AVERAGE(G$5:G1004)</f>
        <v>4.9000000000000002E-2</v>
      </c>
      <c r="R1004" s="113">
        <f>AVERAGE(H$5:H1004)</f>
        <v>217699.22899999999</v>
      </c>
      <c r="S1004" s="113">
        <f>AVERAGE(I$5:I1004)</f>
        <v>63651.550999999999</v>
      </c>
      <c r="T1004" s="113">
        <f>AVERAGE(J$5:J1004)</f>
        <v>158615.67800000001</v>
      </c>
      <c r="U1004" s="118">
        <f>AVERAGE($M$5:M1004)</f>
        <v>0.96949111111110942</v>
      </c>
      <c r="AH1004" s="116">
        <v>1000</v>
      </c>
      <c r="AI1004" s="116">
        <v>500</v>
      </c>
      <c r="AJ1004" s="116">
        <v>38</v>
      </c>
      <c r="AK1004" s="116">
        <v>36</v>
      </c>
      <c r="AL1004" s="117">
        <v>3959.8128705777408</v>
      </c>
      <c r="AM1004" s="116">
        <v>446</v>
      </c>
      <c r="AN1004" s="116">
        <v>0</v>
      </c>
      <c r="AO1004" s="117">
        <v>267154</v>
      </c>
      <c r="AP1004" s="117">
        <v>64600</v>
      </c>
      <c r="AQ1004" s="117">
        <v>206154</v>
      </c>
      <c r="AR1004" s="116" t="s">
        <v>123</v>
      </c>
      <c r="AS1004" s="116" t="s">
        <v>123</v>
      </c>
      <c r="AT1004" s="120">
        <v>0.99111111111111116</v>
      </c>
      <c r="AU1004" s="126"/>
      <c r="AV1004" s="126"/>
      <c r="AW1004" s="112">
        <f>AVERAGE(AM$5:AM1004)</f>
        <v>439.86900000000003</v>
      </c>
      <c r="AX1004" s="112">
        <f>AVERAGE(AN$5:AN1004)</f>
        <v>0.26500000000000001</v>
      </c>
      <c r="AY1004" s="113">
        <f>AVERAGE(AO$5:AO1004)</f>
        <v>263481.53100000002</v>
      </c>
      <c r="AZ1004" s="113">
        <f>AVERAGE(AP$5:AP1004)</f>
        <v>64145.635000000002</v>
      </c>
      <c r="BA1004" s="113">
        <f>AVERAGE(AQ$5:AQ1004)</f>
        <v>203403.39600000001</v>
      </c>
      <c r="BB1004" s="118">
        <f>AVERAGE($AT$5:AT1004)</f>
        <v>0.97748666666666806</v>
      </c>
      <c r="BC1004" s="10"/>
      <c r="BD1004" s="10"/>
      <c r="BE1004" s="10"/>
      <c r="BF1004" s="10"/>
      <c r="BG1004" s="6"/>
    </row>
    <row r="1005" spans="1:59" x14ac:dyDescent="0.25">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10"/>
    </row>
    <row r="1006" spans="1:59" x14ac:dyDescent="0.25">
      <c r="AH1006" s="10"/>
      <c r="AI1006" s="6"/>
    </row>
    <row r="1007" spans="1:59" x14ac:dyDescent="0.25">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row>
    <row r="1008" spans="1:59" x14ac:dyDescent="0.25">
      <c r="AH1008" s="10"/>
      <c r="AI1008" s="6"/>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F1008" s="10"/>
      <c r="BG1008" s="6"/>
    </row>
    <row r="1009" spans="34:59" x14ac:dyDescent="0.25">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10"/>
    </row>
    <row r="1010" spans="34:59" x14ac:dyDescent="0.25">
      <c r="AH1010" s="10"/>
      <c r="AI1010" s="6"/>
    </row>
    <row r="1011" spans="34:59" x14ac:dyDescent="0.25">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row>
    <row r="1012" spans="34:59" x14ac:dyDescent="0.25">
      <c r="AH1012" s="10"/>
      <c r="AI1012" s="6"/>
      <c r="AJ1012" s="10"/>
      <c r="AK1012" s="10"/>
      <c r="AL1012" s="10"/>
      <c r="AM1012" s="10"/>
      <c r="AN1012" s="10"/>
      <c r="AO1012" s="10"/>
      <c r="AP1012" s="10"/>
      <c r="AQ1012" s="10"/>
      <c r="AR1012" s="10"/>
      <c r="AS1012" s="10"/>
      <c r="AT1012" s="10"/>
      <c r="AU1012" s="10"/>
      <c r="AV1012" s="10"/>
      <c r="AW1012" s="10"/>
      <c r="AX1012" s="10"/>
      <c r="AY1012" s="10"/>
      <c r="AZ1012" s="10"/>
      <c r="BA1012" s="10"/>
      <c r="BB1012" s="10"/>
      <c r="BC1012" s="10"/>
      <c r="BD1012" s="10"/>
      <c r="BE1012" s="10"/>
      <c r="BF1012" s="10"/>
      <c r="BG1012" s="6"/>
    </row>
    <row r="1013" spans="34:59" x14ac:dyDescent="0.25">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10"/>
    </row>
    <row r="1014" spans="34:59" x14ac:dyDescent="0.25">
      <c r="AH1014" s="10"/>
      <c r="AI1014" s="6"/>
    </row>
    <row r="1015" spans="34:59" x14ac:dyDescent="0.25">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row>
    <row r="1016" spans="34:59" x14ac:dyDescent="0.25">
      <c r="AH1016" s="10"/>
      <c r="AI1016" s="6"/>
      <c r="AJ1016" s="10"/>
      <c r="AK1016" s="10"/>
      <c r="AL1016" s="10"/>
      <c r="AM1016" s="10"/>
      <c r="AN1016" s="10"/>
      <c r="AO1016" s="10"/>
      <c r="AP1016" s="10"/>
      <c r="AQ1016" s="10"/>
      <c r="AR1016" s="10"/>
      <c r="AS1016" s="10"/>
      <c r="AT1016" s="10"/>
      <c r="AU1016" s="10"/>
      <c r="AV1016" s="10"/>
      <c r="AW1016" s="10"/>
      <c r="AX1016" s="10"/>
      <c r="AY1016" s="10"/>
      <c r="AZ1016" s="10"/>
      <c r="BA1016" s="10"/>
      <c r="BB1016" s="10"/>
      <c r="BC1016" s="10"/>
      <c r="BD1016" s="10"/>
      <c r="BE1016" s="10"/>
      <c r="BF1016" s="10"/>
      <c r="BG1016" s="6"/>
    </row>
    <row r="1017" spans="34:59" x14ac:dyDescent="0.25">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10"/>
    </row>
    <row r="1018" spans="34:59" x14ac:dyDescent="0.25">
      <c r="AH1018" s="10"/>
      <c r="AI1018" s="6"/>
    </row>
    <row r="1019" spans="34:59" x14ac:dyDescent="0.25">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row>
    <row r="1020" spans="34:59" x14ac:dyDescent="0.25">
      <c r="AH1020" s="10"/>
      <c r="AI1020" s="6"/>
      <c r="AJ1020" s="10"/>
      <c r="AK1020" s="10"/>
      <c r="AL1020" s="10"/>
      <c r="AM1020" s="10"/>
      <c r="AN1020" s="10"/>
      <c r="AO1020" s="10"/>
      <c r="AP1020" s="10"/>
      <c r="AQ1020" s="10"/>
      <c r="AR1020" s="10"/>
      <c r="AS1020" s="10"/>
      <c r="AT1020" s="10"/>
      <c r="AU1020" s="10"/>
      <c r="AV1020" s="10"/>
      <c r="AW1020" s="10"/>
      <c r="AX1020" s="10"/>
      <c r="AY1020" s="10"/>
      <c r="AZ1020" s="10"/>
      <c r="BA1020" s="10"/>
      <c r="BB1020" s="10"/>
      <c r="BC1020" s="10"/>
      <c r="BD1020" s="10"/>
      <c r="BE1020" s="10"/>
      <c r="BF1020" s="10"/>
      <c r="BG1020" s="6"/>
    </row>
    <row r="1021" spans="34:59" x14ac:dyDescent="0.25">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10"/>
    </row>
    <row r="1022" spans="34:59" x14ac:dyDescent="0.25">
      <c r="AH1022" s="10"/>
      <c r="AI1022" s="6"/>
    </row>
    <row r="1023" spans="34:59" x14ac:dyDescent="0.25">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row>
    <row r="1024" spans="34:59" x14ac:dyDescent="0.25">
      <c r="AH1024" s="10"/>
      <c r="AI1024" s="6"/>
      <c r="AJ1024" s="10"/>
      <c r="AK1024" s="10"/>
      <c r="AL1024" s="10"/>
      <c r="AM1024" s="10"/>
      <c r="AN1024" s="10"/>
      <c r="AO1024" s="10"/>
      <c r="AP1024" s="10"/>
      <c r="AQ1024" s="10"/>
      <c r="AR1024" s="10"/>
      <c r="AS1024" s="10"/>
      <c r="AT1024" s="10"/>
      <c r="AU1024" s="10"/>
      <c r="AV1024" s="10"/>
      <c r="AW1024" s="10"/>
      <c r="AX1024" s="10"/>
      <c r="AY1024" s="10"/>
      <c r="AZ1024" s="10"/>
      <c r="BA1024" s="10"/>
      <c r="BB1024" s="10"/>
      <c r="BC1024" s="10"/>
      <c r="BD1024" s="10"/>
      <c r="BE1024" s="10"/>
      <c r="BF1024" s="10"/>
      <c r="BG1024" s="6"/>
    </row>
    <row r="1025" spans="34:59" x14ac:dyDescent="0.25">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10"/>
    </row>
    <row r="1026" spans="34:59" x14ac:dyDescent="0.25">
      <c r="AH1026" s="10"/>
      <c r="AI1026" s="6"/>
    </row>
    <row r="1027" spans="34:59" x14ac:dyDescent="0.25">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row>
    <row r="1028" spans="34:59" x14ac:dyDescent="0.25">
      <c r="AH1028" s="10"/>
      <c r="AI1028" s="6"/>
      <c r="AJ1028" s="10"/>
      <c r="AK1028" s="10"/>
      <c r="AL1028" s="10"/>
      <c r="AM1028" s="10"/>
      <c r="AN1028" s="10"/>
      <c r="AO1028" s="10"/>
      <c r="AP1028" s="10"/>
      <c r="AQ1028" s="10"/>
      <c r="AR1028" s="10"/>
      <c r="AS1028" s="10"/>
      <c r="AT1028" s="10"/>
      <c r="AU1028" s="10"/>
      <c r="AV1028" s="10"/>
      <c r="AW1028" s="10"/>
      <c r="AX1028" s="10"/>
      <c r="AY1028" s="10"/>
      <c r="AZ1028" s="10"/>
      <c r="BA1028" s="10"/>
      <c r="BB1028" s="10"/>
      <c r="BC1028" s="10"/>
      <c r="BD1028" s="10"/>
      <c r="BE1028" s="10"/>
      <c r="BF1028" s="10"/>
      <c r="BG1028" s="6"/>
    </row>
    <row r="1029" spans="34:59" x14ac:dyDescent="0.25">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10"/>
    </row>
    <row r="1030" spans="34:59" x14ac:dyDescent="0.25">
      <c r="AH1030" s="10"/>
      <c r="AI1030" s="6"/>
    </row>
    <row r="1031" spans="34:59" x14ac:dyDescent="0.25">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row>
    <row r="1032" spans="34:59" x14ac:dyDescent="0.25">
      <c r="AH1032" s="10"/>
      <c r="AI1032" s="6"/>
      <c r="AJ1032" s="10"/>
      <c r="AK1032" s="10"/>
      <c r="AL1032" s="10"/>
      <c r="AM1032" s="10"/>
      <c r="AN1032" s="10"/>
      <c r="AO1032" s="10"/>
      <c r="AP1032" s="10"/>
      <c r="AQ1032" s="10"/>
      <c r="AR1032" s="10"/>
      <c r="AS1032" s="10"/>
      <c r="AT1032" s="10"/>
      <c r="AU1032" s="10"/>
      <c r="AV1032" s="10"/>
      <c r="AW1032" s="10"/>
      <c r="AX1032" s="10"/>
      <c r="AY1032" s="10"/>
      <c r="AZ1032" s="10"/>
      <c r="BA1032" s="10"/>
      <c r="BB1032" s="10"/>
      <c r="BC1032" s="10"/>
      <c r="BD1032" s="10"/>
      <c r="BE1032" s="10"/>
      <c r="BF1032" s="10"/>
      <c r="BG1032" s="6"/>
    </row>
    <row r="1033" spans="34:59" x14ac:dyDescent="0.25">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10"/>
    </row>
    <row r="1034" spans="34:59" x14ac:dyDescent="0.25">
      <c r="AH1034" s="10"/>
      <c r="AI1034" s="6"/>
    </row>
    <row r="1035" spans="34:59" x14ac:dyDescent="0.25">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row>
    <row r="1036" spans="34:59" x14ac:dyDescent="0.25">
      <c r="AH1036" s="10"/>
      <c r="AI1036" s="6"/>
      <c r="AJ1036" s="10"/>
      <c r="AK1036" s="10"/>
      <c r="AL1036" s="10"/>
      <c r="AM1036" s="10"/>
      <c r="AN1036" s="10"/>
      <c r="AO1036" s="10"/>
      <c r="AP1036" s="10"/>
      <c r="AQ1036" s="10"/>
      <c r="AR1036" s="10"/>
      <c r="AS1036" s="10"/>
      <c r="AT1036" s="10"/>
      <c r="AU1036" s="10"/>
      <c r="AV1036" s="10"/>
      <c r="AW1036" s="10"/>
      <c r="AX1036" s="10"/>
      <c r="AY1036" s="10"/>
      <c r="AZ1036" s="10"/>
      <c r="BA1036" s="10"/>
      <c r="BB1036" s="10"/>
      <c r="BC1036" s="10"/>
      <c r="BD1036" s="10"/>
      <c r="BE1036" s="10"/>
      <c r="BF1036" s="10"/>
      <c r="BG1036" s="6"/>
    </row>
    <row r="1037" spans="34:59" x14ac:dyDescent="0.25">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10"/>
    </row>
    <row r="1038" spans="34:59" x14ac:dyDescent="0.25">
      <c r="AH1038" s="10"/>
      <c r="AI1038" s="6"/>
    </row>
    <row r="1039" spans="34:59" x14ac:dyDescent="0.25">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row>
    <row r="1040" spans="34:59" x14ac:dyDescent="0.25">
      <c r="AH1040" s="10"/>
      <c r="AI1040" s="6"/>
      <c r="AJ1040" s="10"/>
      <c r="AK1040" s="10"/>
      <c r="AL1040" s="10"/>
      <c r="AM1040" s="10"/>
      <c r="AN1040" s="10"/>
      <c r="AO1040" s="10"/>
      <c r="AP1040" s="10"/>
      <c r="AQ1040" s="10"/>
      <c r="AR1040" s="10"/>
      <c r="AS1040" s="10"/>
      <c r="AT1040" s="10"/>
      <c r="AU1040" s="10"/>
      <c r="AV1040" s="10"/>
      <c r="AW1040" s="10"/>
      <c r="AX1040" s="10"/>
      <c r="AY1040" s="10"/>
      <c r="AZ1040" s="10"/>
      <c r="BA1040" s="10"/>
      <c r="BB1040" s="10"/>
      <c r="BC1040" s="10"/>
      <c r="BD1040" s="10"/>
      <c r="BE1040" s="10"/>
      <c r="BF1040" s="10"/>
      <c r="BG1040" s="6"/>
    </row>
    <row r="1041" spans="34:59" x14ac:dyDescent="0.25">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10"/>
    </row>
    <row r="1042" spans="34:59" x14ac:dyDescent="0.25">
      <c r="AH1042" s="10"/>
      <c r="AI1042" s="6"/>
    </row>
    <row r="1043" spans="34:59" x14ac:dyDescent="0.25">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row>
    <row r="1044" spans="34:59" x14ac:dyDescent="0.25">
      <c r="AH1044" s="10"/>
      <c r="AI1044" s="6"/>
      <c r="AJ1044" s="10"/>
      <c r="AK1044" s="10"/>
      <c r="AL1044" s="10"/>
      <c r="AM1044" s="10"/>
      <c r="AN1044" s="10"/>
      <c r="AO1044" s="10"/>
      <c r="AP1044" s="10"/>
      <c r="AQ1044" s="10"/>
      <c r="AR1044" s="10"/>
      <c r="AS1044" s="10"/>
      <c r="AT1044" s="10"/>
      <c r="AU1044" s="10"/>
      <c r="AV1044" s="10"/>
      <c r="AW1044" s="10"/>
      <c r="AX1044" s="10"/>
      <c r="AY1044" s="10"/>
      <c r="AZ1044" s="10"/>
      <c r="BA1044" s="10"/>
      <c r="BB1044" s="10"/>
      <c r="BC1044" s="10"/>
      <c r="BD1044" s="10"/>
      <c r="BE1044" s="10"/>
      <c r="BF1044" s="10"/>
      <c r="BG1044" s="6"/>
    </row>
    <row r="1045" spans="34:59" x14ac:dyDescent="0.25">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10"/>
    </row>
    <row r="1046" spans="34:59" x14ac:dyDescent="0.25">
      <c r="AH1046" s="10"/>
      <c r="AI1046" s="6"/>
    </row>
    <row r="1047" spans="34:59" x14ac:dyDescent="0.25">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row>
    <row r="1048" spans="34:59" x14ac:dyDescent="0.25">
      <c r="AH1048" s="10"/>
      <c r="AI1048" s="6"/>
      <c r="AJ1048" s="10"/>
      <c r="AK1048" s="10"/>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F1048" s="10"/>
      <c r="BG1048" s="6"/>
    </row>
    <row r="1049" spans="34:59" x14ac:dyDescent="0.25">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10"/>
    </row>
    <row r="1050" spans="34:59" x14ac:dyDescent="0.25">
      <c r="AH1050" s="10"/>
      <c r="AI1050" s="6"/>
    </row>
    <row r="1051" spans="34:59" x14ac:dyDescent="0.25">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row>
    <row r="1052" spans="34:59" x14ac:dyDescent="0.25">
      <c r="AH1052" s="10"/>
      <c r="AI1052" s="6"/>
      <c r="AJ1052" s="10"/>
      <c r="AK1052" s="10"/>
      <c r="AL1052" s="10"/>
      <c r="AM1052" s="10"/>
      <c r="AN1052" s="10"/>
      <c r="AO1052" s="10"/>
      <c r="AP1052" s="10"/>
      <c r="AQ1052" s="10"/>
      <c r="AR1052" s="10"/>
      <c r="AS1052" s="10"/>
      <c r="AT1052" s="10"/>
      <c r="AU1052" s="10"/>
      <c r="AV1052" s="10"/>
      <c r="AW1052" s="10"/>
      <c r="AX1052" s="10"/>
      <c r="AY1052" s="10"/>
      <c r="AZ1052" s="10"/>
      <c r="BA1052" s="10"/>
      <c r="BB1052" s="10"/>
      <c r="BC1052" s="10"/>
      <c r="BD1052" s="10"/>
      <c r="BE1052" s="10"/>
      <c r="BF1052" s="10"/>
      <c r="BG1052" s="6"/>
    </row>
    <row r="1053" spans="34:59" x14ac:dyDescent="0.25">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10"/>
    </row>
    <row r="1054" spans="34:59" x14ac:dyDescent="0.25">
      <c r="AH1054" s="10"/>
      <c r="AI1054" s="6"/>
    </row>
    <row r="1055" spans="34:59" x14ac:dyDescent="0.25">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row>
    <row r="1056" spans="34:59" x14ac:dyDescent="0.25">
      <c r="AH1056" s="10"/>
      <c r="AI1056" s="6"/>
      <c r="AJ1056" s="10"/>
      <c r="AK1056" s="10"/>
      <c r="AL1056" s="10"/>
      <c r="AM1056" s="10"/>
      <c r="AN1056" s="10"/>
      <c r="AO1056" s="10"/>
      <c r="AP1056" s="10"/>
      <c r="AQ1056" s="10"/>
      <c r="AR1056" s="10"/>
      <c r="AS1056" s="10"/>
      <c r="AT1056" s="10"/>
      <c r="AU1056" s="10"/>
      <c r="AV1056" s="10"/>
      <c r="AW1056" s="10"/>
      <c r="AX1056" s="10"/>
      <c r="AY1056" s="10"/>
      <c r="AZ1056" s="10"/>
      <c r="BA1056" s="10"/>
      <c r="BB1056" s="10"/>
      <c r="BC1056" s="10"/>
      <c r="BD1056" s="10"/>
      <c r="BE1056" s="10"/>
      <c r="BF1056" s="10"/>
      <c r="BG1056" s="6"/>
    </row>
    <row r="1057" spans="34:59" x14ac:dyDescent="0.25">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10"/>
    </row>
    <row r="1058" spans="34:59" x14ac:dyDescent="0.25">
      <c r="AH1058" s="10"/>
      <c r="AI1058" s="6"/>
    </row>
    <row r="1059" spans="34:59" x14ac:dyDescent="0.25">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row>
    <row r="1060" spans="34:59" x14ac:dyDescent="0.25">
      <c r="AH1060" s="10"/>
      <c r="AI1060" s="6"/>
      <c r="AJ1060" s="10"/>
      <c r="AK1060" s="10"/>
      <c r="AL1060" s="10"/>
      <c r="AM1060" s="10"/>
      <c r="AN1060" s="10"/>
      <c r="AO1060" s="10"/>
      <c r="AP1060" s="10"/>
      <c r="AQ1060" s="10"/>
      <c r="AR1060" s="10"/>
      <c r="AS1060" s="10"/>
      <c r="AT1060" s="10"/>
      <c r="AU1060" s="10"/>
      <c r="AV1060" s="10"/>
      <c r="AW1060" s="10"/>
      <c r="AX1060" s="10"/>
      <c r="AY1060" s="10"/>
      <c r="AZ1060" s="10"/>
      <c r="BA1060" s="10"/>
      <c r="BB1060" s="10"/>
      <c r="BC1060" s="10"/>
      <c r="BD1060" s="10"/>
      <c r="BE1060" s="10"/>
      <c r="BF1060" s="10"/>
      <c r="BG1060" s="6"/>
    </row>
    <row r="1061" spans="34:59" x14ac:dyDescent="0.25">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10"/>
    </row>
    <row r="1062" spans="34:59" x14ac:dyDescent="0.25">
      <c r="AH1062" s="10"/>
      <c r="AI1062" s="6"/>
    </row>
    <row r="1063" spans="34:59" x14ac:dyDescent="0.25">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row>
    <row r="1064" spans="34:59" x14ac:dyDescent="0.25">
      <c r="AH1064" s="10"/>
      <c r="AI1064" s="6"/>
      <c r="AJ1064" s="10"/>
      <c r="AK1064" s="10"/>
      <c r="AL1064" s="10"/>
      <c r="AM1064" s="10"/>
      <c r="AN1064" s="10"/>
      <c r="AO1064" s="10"/>
      <c r="AP1064" s="10"/>
      <c r="AQ1064" s="10"/>
      <c r="AR1064" s="10"/>
      <c r="AS1064" s="10"/>
      <c r="AT1064" s="10"/>
      <c r="AU1064" s="10"/>
      <c r="AV1064" s="10"/>
      <c r="AW1064" s="10"/>
      <c r="AX1064" s="10"/>
      <c r="AY1064" s="10"/>
      <c r="AZ1064" s="10"/>
      <c r="BA1064" s="10"/>
      <c r="BB1064" s="10"/>
      <c r="BC1064" s="10"/>
      <c r="BD1064" s="10"/>
      <c r="BE1064" s="10"/>
      <c r="BF1064" s="10"/>
      <c r="BG1064" s="6"/>
    </row>
    <row r="1065" spans="34:59" x14ac:dyDescent="0.25">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10"/>
    </row>
    <row r="1066" spans="34:59" x14ac:dyDescent="0.25">
      <c r="AH1066" s="10"/>
      <c r="AI1066" s="6"/>
    </row>
    <row r="1067" spans="34:59" x14ac:dyDescent="0.25">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row>
    <row r="1068" spans="34:59" x14ac:dyDescent="0.25">
      <c r="AH1068" s="10"/>
      <c r="AI1068" s="6"/>
      <c r="AJ1068" s="10"/>
      <c r="AK1068" s="10"/>
      <c r="AL1068" s="10"/>
      <c r="AM1068" s="10"/>
      <c r="AN1068" s="10"/>
      <c r="AO1068" s="10"/>
      <c r="AP1068" s="10"/>
      <c r="AQ1068" s="10"/>
      <c r="AR1068" s="10"/>
      <c r="AS1068" s="10"/>
      <c r="AT1068" s="10"/>
      <c r="AU1068" s="10"/>
      <c r="AV1068" s="10"/>
      <c r="AW1068" s="10"/>
      <c r="AX1068" s="10"/>
      <c r="AY1068" s="10"/>
      <c r="AZ1068" s="10"/>
      <c r="BA1068" s="10"/>
      <c r="BB1068" s="10"/>
      <c r="BC1068" s="10"/>
      <c r="BD1068" s="10"/>
      <c r="BE1068" s="10"/>
      <c r="BF1068" s="10"/>
      <c r="BG1068" s="6"/>
    </row>
    <row r="1069" spans="34:59" x14ac:dyDescent="0.25">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10"/>
    </row>
    <row r="1070" spans="34:59" x14ac:dyDescent="0.25">
      <c r="AH1070" s="10"/>
      <c r="AI1070" s="6"/>
    </row>
    <row r="1071" spans="34:59" x14ac:dyDescent="0.25">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row>
    <row r="1072" spans="34:59" x14ac:dyDescent="0.25">
      <c r="AH1072" s="10"/>
      <c r="AI1072" s="6"/>
      <c r="AJ1072" s="10"/>
      <c r="AK1072" s="10"/>
      <c r="AL1072" s="10"/>
      <c r="AM1072" s="10"/>
      <c r="AN1072" s="10"/>
      <c r="AO1072" s="10"/>
      <c r="AP1072" s="10"/>
      <c r="AQ1072" s="10"/>
      <c r="AR1072" s="10"/>
      <c r="AS1072" s="10"/>
      <c r="AT1072" s="10"/>
      <c r="AU1072" s="10"/>
      <c r="AV1072" s="10"/>
      <c r="AW1072" s="10"/>
      <c r="AX1072" s="10"/>
      <c r="AY1072" s="10"/>
      <c r="AZ1072" s="10"/>
      <c r="BA1072" s="10"/>
      <c r="BB1072" s="10"/>
      <c r="BC1072" s="10"/>
      <c r="BD1072" s="10"/>
      <c r="BE1072" s="10"/>
      <c r="BF1072" s="10"/>
      <c r="BG1072" s="6"/>
    </row>
    <row r="1073" spans="34:59" x14ac:dyDescent="0.25">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10"/>
    </row>
    <row r="1074" spans="34:59" x14ac:dyDescent="0.25">
      <c r="AH1074" s="10"/>
      <c r="AI1074" s="6"/>
    </row>
    <row r="1075" spans="34:59" x14ac:dyDescent="0.25">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row>
    <row r="1076" spans="34:59" x14ac:dyDescent="0.25">
      <c r="AH1076" s="10"/>
      <c r="AI1076" s="6"/>
      <c r="AJ1076" s="10"/>
      <c r="AK1076" s="10"/>
      <c r="AL1076" s="10"/>
      <c r="AM1076" s="10"/>
      <c r="AN1076" s="10"/>
      <c r="AO1076" s="10"/>
      <c r="AP1076" s="10"/>
      <c r="AQ1076" s="10"/>
      <c r="AR1076" s="10"/>
      <c r="AS1076" s="10"/>
      <c r="AT1076" s="10"/>
      <c r="AU1076" s="10"/>
      <c r="AV1076" s="10"/>
      <c r="AW1076" s="10"/>
      <c r="AX1076" s="10"/>
      <c r="AY1076" s="10"/>
      <c r="AZ1076" s="10"/>
      <c r="BA1076" s="10"/>
      <c r="BB1076" s="10"/>
      <c r="BC1076" s="10"/>
      <c r="BD1076" s="10"/>
      <c r="BE1076" s="10"/>
      <c r="BF1076" s="10"/>
      <c r="BG1076" s="6"/>
    </row>
    <row r="1077" spans="34:59" x14ac:dyDescent="0.25">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10"/>
    </row>
    <row r="1078" spans="34:59" x14ac:dyDescent="0.25">
      <c r="AH1078" s="10"/>
      <c r="AI1078" s="6"/>
    </row>
    <row r="1079" spans="34:59" x14ac:dyDescent="0.25">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row>
    <row r="1080" spans="34:59" x14ac:dyDescent="0.25">
      <c r="AH1080" s="10"/>
      <c r="AI1080" s="6"/>
      <c r="AJ1080" s="10"/>
      <c r="AK1080" s="10"/>
      <c r="AL1080" s="10"/>
      <c r="AM1080" s="10"/>
      <c r="AN1080" s="10"/>
      <c r="AO1080" s="10"/>
      <c r="AP1080" s="10"/>
      <c r="AQ1080" s="10"/>
      <c r="AR1080" s="10"/>
      <c r="AS1080" s="10"/>
      <c r="AT1080" s="10"/>
      <c r="AU1080" s="10"/>
      <c r="AV1080" s="10"/>
      <c r="AW1080" s="10"/>
      <c r="AX1080" s="10"/>
      <c r="AY1080" s="10"/>
      <c r="AZ1080" s="10"/>
      <c r="BA1080" s="10"/>
      <c r="BB1080" s="10"/>
      <c r="BC1080" s="10"/>
      <c r="BD1080" s="10"/>
      <c r="BE1080" s="10"/>
      <c r="BF1080" s="10"/>
      <c r="BG1080" s="6"/>
    </row>
    <row r="1081" spans="34:59" x14ac:dyDescent="0.25">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10"/>
    </row>
    <row r="1082" spans="34:59" x14ac:dyDescent="0.25">
      <c r="AH1082" s="10"/>
      <c r="AI1082" s="6"/>
    </row>
    <row r="1083" spans="34:59" x14ac:dyDescent="0.25">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row>
    <row r="1084" spans="34:59" x14ac:dyDescent="0.25">
      <c r="AH1084" s="10"/>
      <c r="AI1084" s="6"/>
      <c r="AJ1084" s="10"/>
      <c r="AK1084" s="10"/>
      <c r="AL1084" s="10"/>
      <c r="AM1084" s="10"/>
      <c r="AN1084" s="10"/>
      <c r="AO1084" s="10"/>
      <c r="AP1084" s="10"/>
      <c r="AQ1084" s="10"/>
      <c r="AR1084" s="10"/>
      <c r="AS1084" s="10"/>
      <c r="AT1084" s="10"/>
      <c r="AU1084" s="10"/>
      <c r="AV1084" s="10"/>
      <c r="AW1084" s="10"/>
      <c r="AX1084" s="10"/>
      <c r="AY1084" s="10"/>
      <c r="AZ1084" s="10"/>
      <c r="BA1084" s="10"/>
      <c r="BB1084" s="10"/>
      <c r="BC1084" s="10"/>
      <c r="BD1084" s="10"/>
      <c r="BE1084" s="10"/>
      <c r="BF1084" s="10"/>
      <c r="BG1084" s="6"/>
    </row>
    <row r="1085" spans="34:59" x14ac:dyDescent="0.25">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10"/>
    </row>
    <row r="1086" spans="34:59" x14ac:dyDescent="0.25">
      <c r="AH1086" s="10"/>
      <c r="AI1086" s="6"/>
    </row>
    <row r="1087" spans="34:59" x14ac:dyDescent="0.25">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row>
    <row r="1088" spans="34:59" x14ac:dyDescent="0.25">
      <c r="AH1088" s="10"/>
      <c r="AI1088" s="6"/>
      <c r="AJ1088" s="10"/>
      <c r="AK1088" s="10"/>
      <c r="AL1088" s="10"/>
      <c r="AM1088" s="10"/>
      <c r="AN1088" s="10"/>
      <c r="AO1088" s="10"/>
      <c r="AP1088" s="10"/>
      <c r="AQ1088" s="10"/>
      <c r="AR1088" s="10"/>
      <c r="AS1088" s="10"/>
      <c r="AT1088" s="10"/>
      <c r="AU1088" s="10"/>
      <c r="AV1088" s="10"/>
      <c r="AW1088" s="10"/>
      <c r="AX1088" s="10"/>
      <c r="AY1088" s="10"/>
      <c r="AZ1088" s="10"/>
      <c r="BA1088" s="10"/>
      <c r="BB1088" s="10"/>
      <c r="BC1088" s="10"/>
      <c r="BD1088" s="10"/>
      <c r="BE1088" s="10"/>
      <c r="BF1088" s="10"/>
      <c r="BG1088" s="6"/>
    </row>
    <row r="1089" spans="34:59" x14ac:dyDescent="0.25">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10"/>
    </row>
    <row r="1090" spans="34:59" x14ac:dyDescent="0.25">
      <c r="AH1090" s="10"/>
      <c r="AI1090" s="6"/>
    </row>
    <row r="1091" spans="34:59" x14ac:dyDescent="0.25">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row>
    <row r="1092" spans="34:59" x14ac:dyDescent="0.25">
      <c r="AH1092" s="10"/>
      <c r="AI1092" s="6"/>
      <c r="AJ1092" s="10"/>
      <c r="AK1092" s="10"/>
      <c r="AL1092" s="10"/>
      <c r="AM1092" s="10"/>
      <c r="AN1092" s="10"/>
      <c r="AO1092" s="10"/>
      <c r="AP1092" s="10"/>
      <c r="AQ1092" s="10"/>
      <c r="AR1092" s="10"/>
      <c r="AS1092" s="10"/>
      <c r="AT1092" s="10"/>
      <c r="AU1092" s="10"/>
      <c r="AV1092" s="10"/>
      <c r="AW1092" s="10"/>
      <c r="AX1092" s="10"/>
      <c r="AY1092" s="10"/>
      <c r="AZ1092" s="10"/>
      <c r="BA1092" s="10"/>
      <c r="BB1092" s="10"/>
      <c r="BC1092" s="10"/>
      <c r="BD1092" s="10"/>
      <c r="BE1092" s="10"/>
      <c r="BF1092" s="10"/>
      <c r="BG1092" s="6"/>
    </row>
    <row r="1093" spans="34:59" x14ac:dyDescent="0.25">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10"/>
    </row>
    <row r="1094" spans="34:59" x14ac:dyDescent="0.25">
      <c r="AH1094" s="10"/>
      <c r="AI1094" s="6"/>
    </row>
    <row r="1095" spans="34:59" x14ac:dyDescent="0.25">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row>
    <row r="1096" spans="34:59" x14ac:dyDescent="0.25">
      <c r="AH1096" s="10"/>
      <c r="AI1096" s="6"/>
      <c r="AJ1096" s="10"/>
      <c r="AK1096" s="10"/>
      <c r="AL1096" s="10"/>
      <c r="AM1096" s="10"/>
      <c r="AN1096" s="10"/>
      <c r="AO1096" s="10"/>
      <c r="AP1096" s="10"/>
      <c r="AQ1096" s="10"/>
      <c r="AR1096" s="10"/>
      <c r="AS1096" s="10"/>
      <c r="AT1096" s="10"/>
      <c r="AU1096" s="10"/>
      <c r="AV1096" s="10"/>
      <c r="AW1096" s="10"/>
      <c r="AX1096" s="10"/>
      <c r="AY1096" s="10"/>
      <c r="AZ1096" s="10"/>
      <c r="BA1096" s="10"/>
      <c r="BB1096" s="10"/>
      <c r="BC1096" s="10"/>
      <c r="BD1096" s="10"/>
      <c r="BE1096" s="10"/>
      <c r="BF1096" s="10"/>
      <c r="BG1096" s="6"/>
    </row>
    <row r="1097" spans="34:59" x14ac:dyDescent="0.25">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10"/>
    </row>
    <row r="1098" spans="34:59" x14ac:dyDescent="0.25">
      <c r="AH1098" s="10"/>
      <c r="AI1098" s="6"/>
    </row>
    <row r="1099" spans="34:59" x14ac:dyDescent="0.25">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row>
    <row r="1100" spans="34:59" x14ac:dyDescent="0.25">
      <c r="AH1100" s="10"/>
      <c r="AI1100" s="6"/>
      <c r="AJ1100" s="10"/>
      <c r="AK1100" s="10"/>
      <c r="AL1100" s="10"/>
      <c r="AM1100" s="10"/>
      <c r="AN1100" s="10"/>
      <c r="AO1100" s="10"/>
      <c r="AP1100" s="10"/>
      <c r="AQ1100" s="10"/>
      <c r="AR1100" s="10"/>
      <c r="AS1100" s="10"/>
      <c r="AT1100" s="10"/>
      <c r="AU1100" s="10"/>
      <c r="AV1100" s="10"/>
      <c r="AW1100" s="10"/>
      <c r="AX1100" s="10"/>
      <c r="AY1100" s="10"/>
      <c r="AZ1100" s="10"/>
      <c r="BA1100" s="10"/>
      <c r="BB1100" s="10"/>
      <c r="BC1100" s="10"/>
      <c r="BD1100" s="10"/>
      <c r="BE1100" s="10"/>
      <c r="BF1100" s="10"/>
      <c r="BG1100" s="6"/>
    </row>
    <row r="1101" spans="34:59" x14ac:dyDescent="0.25">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10"/>
    </row>
    <row r="1102" spans="34:59" x14ac:dyDescent="0.25">
      <c r="AH1102" s="10"/>
      <c r="AI1102" s="6"/>
    </row>
    <row r="1103" spans="34:59" x14ac:dyDescent="0.25">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row>
    <row r="1104" spans="34:59" x14ac:dyDescent="0.25">
      <c r="AH1104" s="10"/>
      <c r="AI1104" s="6"/>
      <c r="AJ1104" s="10"/>
      <c r="AK1104" s="10"/>
      <c r="AL1104" s="10"/>
      <c r="AM1104" s="10"/>
      <c r="AN1104" s="10"/>
      <c r="AO1104" s="10"/>
      <c r="AP1104" s="10"/>
      <c r="AQ1104" s="10"/>
      <c r="AR1104" s="10"/>
      <c r="AS1104" s="10"/>
      <c r="AT1104" s="10"/>
      <c r="AU1104" s="10"/>
      <c r="AV1104" s="10"/>
      <c r="AW1104" s="10"/>
      <c r="AX1104" s="10"/>
      <c r="AY1104" s="10"/>
      <c r="AZ1104" s="10"/>
      <c r="BA1104" s="10"/>
      <c r="BB1104" s="10"/>
      <c r="BC1104" s="10"/>
      <c r="BD1104" s="10"/>
      <c r="BE1104" s="10"/>
      <c r="BF1104" s="10"/>
      <c r="BG1104" s="6"/>
    </row>
    <row r="1105" spans="34:59" x14ac:dyDescent="0.25">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10"/>
    </row>
    <row r="1106" spans="34:59" x14ac:dyDescent="0.25">
      <c r="AH1106" s="10"/>
      <c r="AI1106" s="6"/>
    </row>
    <row r="1107" spans="34:59" x14ac:dyDescent="0.25">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row>
    <row r="1108" spans="34:59" x14ac:dyDescent="0.25">
      <c r="AH1108" s="10"/>
      <c r="AI1108" s="6"/>
      <c r="AJ1108" s="10"/>
      <c r="AK1108" s="10"/>
      <c r="AL1108" s="10"/>
      <c r="AM1108" s="10"/>
      <c r="AN1108" s="10"/>
      <c r="AO1108" s="10"/>
      <c r="AP1108" s="10"/>
      <c r="AQ1108" s="10"/>
      <c r="AR1108" s="10"/>
      <c r="AS1108" s="10"/>
      <c r="AT1108" s="10"/>
      <c r="AU1108" s="10"/>
      <c r="AV1108" s="10"/>
      <c r="AW1108" s="10"/>
      <c r="AX1108" s="10"/>
      <c r="AY1108" s="10"/>
      <c r="AZ1108" s="10"/>
      <c r="BA1108" s="10"/>
      <c r="BB1108" s="10"/>
      <c r="BC1108" s="10"/>
      <c r="BD1108" s="10"/>
      <c r="BE1108" s="10"/>
      <c r="BF1108" s="10"/>
      <c r="BG1108" s="6"/>
    </row>
    <row r="1109" spans="34:59" x14ac:dyDescent="0.25">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10"/>
    </row>
    <row r="1110" spans="34:59" x14ac:dyDescent="0.25">
      <c r="AH1110" s="10"/>
      <c r="AI1110" s="6"/>
    </row>
    <row r="1111" spans="34:59" x14ac:dyDescent="0.25">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row>
    <row r="1112" spans="34:59" x14ac:dyDescent="0.25">
      <c r="AH1112" s="10"/>
      <c r="AI1112" s="6"/>
      <c r="AJ1112" s="10"/>
      <c r="AK1112" s="10"/>
      <c r="AL1112" s="10"/>
      <c r="AM1112" s="10"/>
      <c r="AN1112" s="10"/>
      <c r="AO1112" s="10"/>
      <c r="AP1112" s="10"/>
      <c r="AQ1112" s="10"/>
      <c r="AR1112" s="10"/>
      <c r="AS1112" s="10"/>
      <c r="AT1112" s="10"/>
      <c r="AU1112" s="10"/>
      <c r="AV1112" s="10"/>
      <c r="AW1112" s="10"/>
      <c r="AX1112" s="10"/>
      <c r="AY1112" s="10"/>
      <c r="AZ1112" s="10"/>
      <c r="BA1112" s="10"/>
      <c r="BB1112" s="10"/>
      <c r="BC1112" s="10"/>
      <c r="BD1112" s="10"/>
      <c r="BE1112" s="10"/>
      <c r="BF1112" s="10"/>
      <c r="BG1112" s="6"/>
    </row>
    <row r="1113" spans="34:59" x14ac:dyDescent="0.25">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10"/>
    </row>
    <row r="1114" spans="34:59" x14ac:dyDescent="0.25">
      <c r="AH1114" s="10"/>
      <c r="AI1114" s="6"/>
    </row>
    <row r="1115" spans="34:59" x14ac:dyDescent="0.25">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row>
    <row r="1116" spans="34:59" x14ac:dyDescent="0.25">
      <c r="AH1116" s="10"/>
      <c r="AI1116" s="6"/>
      <c r="AJ1116" s="10"/>
      <c r="AK1116" s="10"/>
      <c r="AL1116" s="10"/>
      <c r="AM1116" s="10"/>
      <c r="AN1116" s="10"/>
      <c r="AO1116" s="10"/>
      <c r="AP1116" s="10"/>
      <c r="AQ1116" s="10"/>
      <c r="AR1116" s="10"/>
      <c r="AS1116" s="10"/>
      <c r="AT1116" s="10"/>
      <c r="AU1116" s="10"/>
      <c r="AV1116" s="10"/>
      <c r="AW1116" s="10"/>
      <c r="AX1116" s="10"/>
      <c r="AY1116" s="10"/>
      <c r="AZ1116" s="10"/>
      <c r="BA1116" s="10"/>
      <c r="BB1116" s="10"/>
      <c r="BC1116" s="10"/>
      <c r="BD1116" s="10"/>
      <c r="BE1116" s="10"/>
      <c r="BF1116" s="10"/>
      <c r="BG1116" s="6"/>
    </row>
    <row r="1117" spans="34:59" x14ac:dyDescent="0.25">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10"/>
    </row>
    <row r="1118" spans="34:59" x14ac:dyDescent="0.25">
      <c r="AH1118" s="10"/>
      <c r="AI1118" s="6"/>
    </row>
    <row r="1119" spans="34:59" x14ac:dyDescent="0.25">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row>
    <row r="1120" spans="34:59" x14ac:dyDescent="0.25">
      <c r="AH1120" s="10"/>
      <c r="AI1120" s="6"/>
      <c r="AJ1120" s="10"/>
      <c r="AK1120" s="10"/>
      <c r="AL1120" s="10"/>
      <c r="AM1120" s="10"/>
      <c r="AN1120" s="10"/>
      <c r="AO1120" s="10"/>
      <c r="AP1120" s="10"/>
      <c r="AQ1120" s="10"/>
      <c r="AR1120" s="10"/>
      <c r="AS1120" s="10"/>
      <c r="AT1120" s="10"/>
      <c r="AU1120" s="10"/>
      <c r="AV1120" s="10"/>
      <c r="AW1120" s="10"/>
      <c r="AX1120" s="10"/>
      <c r="AY1120" s="10"/>
      <c r="AZ1120" s="10"/>
      <c r="BA1120" s="10"/>
      <c r="BB1120" s="10"/>
      <c r="BC1120" s="10"/>
      <c r="BD1120" s="10"/>
      <c r="BE1120" s="10"/>
      <c r="BF1120" s="10"/>
      <c r="BG1120" s="6"/>
    </row>
    <row r="1121" spans="34:59" x14ac:dyDescent="0.25">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10"/>
    </row>
    <row r="1122" spans="34:59" x14ac:dyDescent="0.25">
      <c r="AH1122" s="10"/>
      <c r="AI1122" s="6"/>
    </row>
    <row r="1123" spans="34:59" x14ac:dyDescent="0.25">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row>
    <row r="1124" spans="34:59" x14ac:dyDescent="0.25">
      <c r="AH1124" s="10"/>
      <c r="AI1124" s="6"/>
      <c r="AJ1124" s="10"/>
      <c r="AK1124" s="10"/>
      <c r="AL1124" s="10"/>
      <c r="AM1124" s="10"/>
      <c r="AN1124" s="10"/>
      <c r="AO1124" s="10"/>
      <c r="AP1124" s="10"/>
      <c r="AQ1124" s="10"/>
      <c r="AR1124" s="10"/>
      <c r="AS1124" s="10"/>
      <c r="AT1124" s="10"/>
      <c r="AU1124" s="10"/>
      <c r="AV1124" s="10"/>
      <c r="AW1124" s="10"/>
      <c r="AX1124" s="10"/>
      <c r="AY1124" s="10"/>
      <c r="AZ1124" s="10"/>
      <c r="BA1124" s="10"/>
      <c r="BB1124" s="10"/>
      <c r="BC1124" s="10"/>
      <c r="BD1124" s="10"/>
      <c r="BE1124" s="10"/>
      <c r="BF1124" s="10"/>
      <c r="BG1124" s="6"/>
    </row>
    <row r="1125" spans="34:59" x14ac:dyDescent="0.25">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10"/>
    </row>
    <row r="1126" spans="34:59" x14ac:dyDescent="0.25">
      <c r="AH1126" s="10"/>
      <c r="AI1126" s="6"/>
    </row>
    <row r="1127" spans="34:59" x14ac:dyDescent="0.25">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row>
    <row r="1128" spans="34:59" x14ac:dyDescent="0.25">
      <c r="AH1128" s="10"/>
      <c r="AI1128" s="6"/>
      <c r="AJ1128" s="10"/>
      <c r="AK1128" s="10"/>
      <c r="AL1128" s="10"/>
      <c r="AM1128" s="10"/>
      <c r="AN1128" s="10"/>
      <c r="AO1128" s="10"/>
      <c r="AP1128" s="10"/>
      <c r="AQ1128" s="10"/>
      <c r="AR1128" s="10"/>
      <c r="AS1128" s="10"/>
      <c r="AT1128" s="10"/>
      <c r="AU1128" s="10"/>
      <c r="AV1128" s="10"/>
      <c r="AW1128" s="10"/>
      <c r="AX1128" s="10"/>
      <c r="AY1128" s="10"/>
      <c r="AZ1128" s="10"/>
      <c r="BA1128" s="10"/>
      <c r="BB1128" s="10"/>
      <c r="BC1128" s="10"/>
      <c r="BD1128" s="10"/>
      <c r="BE1128" s="10"/>
      <c r="BF1128" s="10"/>
      <c r="BG1128" s="6"/>
    </row>
    <row r="1129" spans="34:59" x14ac:dyDescent="0.25">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10"/>
    </row>
    <row r="1130" spans="34:59" x14ac:dyDescent="0.25">
      <c r="AH1130" s="10"/>
      <c r="AI1130" s="6"/>
    </row>
    <row r="1131" spans="34:59" x14ac:dyDescent="0.25">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row>
    <row r="1132" spans="34:59" x14ac:dyDescent="0.25">
      <c r="AH1132" s="10"/>
      <c r="AI1132" s="6"/>
      <c r="AJ1132" s="10"/>
      <c r="AK1132" s="10"/>
      <c r="AL1132" s="10"/>
      <c r="AM1132" s="10"/>
      <c r="AN1132" s="10"/>
      <c r="AO1132" s="10"/>
      <c r="AP1132" s="10"/>
      <c r="AQ1132" s="10"/>
      <c r="AR1132" s="10"/>
      <c r="AS1132" s="10"/>
      <c r="AT1132" s="10"/>
      <c r="AU1132" s="10"/>
      <c r="AV1132" s="10"/>
      <c r="AW1132" s="10"/>
      <c r="AX1132" s="10"/>
      <c r="AY1132" s="10"/>
      <c r="AZ1132" s="10"/>
      <c r="BA1132" s="10"/>
      <c r="BB1132" s="10"/>
      <c r="BC1132" s="10"/>
      <c r="BD1132" s="10"/>
      <c r="BE1132" s="10"/>
      <c r="BF1132" s="10"/>
      <c r="BG1132" s="6"/>
    </row>
    <row r="1133" spans="34:59" x14ac:dyDescent="0.25">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10"/>
    </row>
    <row r="1134" spans="34:59" x14ac:dyDescent="0.25">
      <c r="AH1134" s="10"/>
      <c r="AI1134" s="6"/>
    </row>
    <row r="1135" spans="34:59" x14ac:dyDescent="0.25">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row>
    <row r="1136" spans="34:59" x14ac:dyDescent="0.25">
      <c r="AH1136" s="10"/>
      <c r="AI1136" s="6"/>
      <c r="AJ1136" s="10"/>
      <c r="AK1136" s="10"/>
      <c r="AL1136" s="10"/>
      <c r="AM1136" s="10"/>
      <c r="AN1136" s="10"/>
      <c r="AO1136" s="10"/>
      <c r="AP1136" s="10"/>
      <c r="AQ1136" s="10"/>
      <c r="AR1136" s="10"/>
      <c r="AS1136" s="10"/>
      <c r="AT1136" s="10"/>
      <c r="AU1136" s="10"/>
      <c r="AV1136" s="10"/>
      <c r="AW1136" s="10"/>
      <c r="AX1136" s="10"/>
      <c r="AY1136" s="10"/>
      <c r="AZ1136" s="10"/>
      <c r="BA1136" s="10"/>
      <c r="BB1136" s="10"/>
      <c r="BC1136" s="10"/>
      <c r="BD1136" s="10"/>
      <c r="BE1136" s="10"/>
      <c r="BF1136" s="10"/>
      <c r="BG1136" s="6"/>
    </row>
    <row r="1137" spans="34:59" x14ac:dyDescent="0.25">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10"/>
    </row>
    <row r="1138" spans="34:59" x14ac:dyDescent="0.25">
      <c r="AH1138" s="10"/>
      <c r="AI1138" s="6"/>
    </row>
    <row r="1139" spans="34:59" x14ac:dyDescent="0.25">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row>
    <row r="1140" spans="34:59" x14ac:dyDescent="0.25">
      <c r="AH1140" s="10"/>
      <c r="AI1140" s="6"/>
      <c r="AJ1140" s="10"/>
      <c r="AK1140" s="10"/>
      <c r="AL1140" s="10"/>
      <c r="AM1140" s="10"/>
      <c r="AN1140" s="10"/>
      <c r="AO1140" s="10"/>
      <c r="AP1140" s="10"/>
      <c r="AQ1140" s="10"/>
      <c r="AR1140" s="10"/>
      <c r="AS1140" s="10"/>
      <c r="AT1140" s="10"/>
      <c r="AU1140" s="10"/>
      <c r="AV1140" s="10"/>
      <c r="AW1140" s="10"/>
      <c r="AX1140" s="10"/>
      <c r="AY1140" s="10"/>
      <c r="AZ1140" s="10"/>
      <c r="BA1140" s="10"/>
      <c r="BB1140" s="10"/>
      <c r="BC1140" s="10"/>
      <c r="BD1140" s="10"/>
      <c r="BE1140" s="10"/>
      <c r="BF1140" s="10"/>
      <c r="BG1140" s="6"/>
    </row>
    <row r="1141" spans="34:59" x14ac:dyDescent="0.25">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10"/>
    </row>
    <row r="1142" spans="34:59" x14ac:dyDescent="0.25">
      <c r="AH1142" s="10"/>
      <c r="AI1142" s="6"/>
    </row>
    <row r="1143" spans="34:59" x14ac:dyDescent="0.25">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row>
    <row r="1144" spans="34:59" x14ac:dyDescent="0.25">
      <c r="AH1144" s="10"/>
      <c r="AI1144" s="6"/>
      <c r="AJ1144" s="10"/>
      <c r="AK1144" s="10"/>
      <c r="AL1144" s="10"/>
      <c r="AM1144" s="10"/>
      <c r="AN1144" s="10"/>
      <c r="AO1144" s="10"/>
      <c r="AP1144" s="10"/>
      <c r="AQ1144" s="10"/>
      <c r="AR1144" s="10"/>
      <c r="AS1144" s="10"/>
      <c r="AT1144" s="10"/>
      <c r="AU1144" s="10"/>
      <c r="AV1144" s="10"/>
      <c r="AW1144" s="10"/>
      <c r="AX1144" s="10"/>
      <c r="AY1144" s="10"/>
      <c r="AZ1144" s="10"/>
      <c r="BA1144" s="10"/>
      <c r="BB1144" s="10"/>
      <c r="BC1144" s="10"/>
      <c r="BD1144" s="10"/>
      <c r="BE1144" s="10"/>
      <c r="BF1144" s="10"/>
      <c r="BG1144" s="6"/>
    </row>
    <row r="1145" spans="34:59" x14ac:dyDescent="0.25">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10"/>
    </row>
    <row r="1146" spans="34:59" x14ac:dyDescent="0.25">
      <c r="AH1146" s="10"/>
      <c r="AI1146" s="6"/>
    </row>
    <row r="1147" spans="34:59" x14ac:dyDescent="0.25">
      <c r="AH1147" s="6"/>
      <c r="AI1147" s="6"/>
      <c r="AJ1147" s="6"/>
      <c r="AK1147" s="6"/>
      <c r="AL1147" s="6"/>
      <c r="AM1147" s="6"/>
      <c r="AN1147" s="6"/>
      <c r="AO1147" s="6"/>
      <c r="AP1147" s="6"/>
      <c r="AQ1147" s="6"/>
      <c r="AR1147" s="6"/>
      <c r="AS1147" s="6"/>
      <c r="AT1147" s="6"/>
      <c r="AU1147" s="6"/>
      <c r="AV1147" s="6"/>
      <c r="AW1147" s="6"/>
      <c r="AX1147" s="6"/>
      <c r="AY1147" s="6"/>
      <c r="AZ1147" s="6"/>
      <c r="BA1147" s="6"/>
      <c r="BB1147" s="6"/>
      <c r="BC1147" s="6"/>
      <c r="BD1147" s="6"/>
      <c r="BE1147" s="6"/>
      <c r="BF1147" s="6"/>
      <c r="BG1147" s="6"/>
    </row>
    <row r="1148" spans="34:59" x14ac:dyDescent="0.25">
      <c r="AH1148" s="10"/>
      <c r="AI1148" s="6"/>
      <c r="AJ1148" s="10"/>
      <c r="AK1148" s="10"/>
      <c r="AL1148" s="10"/>
      <c r="AM1148" s="10"/>
      <c r="AN1148" s="10"/>
      <c r="AO1148" s="10"/>
      <c r="AP1148" s="10"/>
      <c r="AQ1148" s="10"/>
      <c r="AR1148" s="10"/>
      <c r="AS1148" s="10"/>
      <c r="AT1148" s="10"/>
      <c r="AU1148" s="10"/>
      <c r="AV1148" s="10"/>
      <c r="AW1148" s="10"/>
      <c r="AX1148" s="10"/>
      <c r="AY1148" s="10"/>
      <c r="AZ1148" s="10"/>
      <c r="BA1148" s="10"/>
      <c r="BB1148" s="10"/>
      <c r="BC1148" s="10"/>
      <c r="BD1148" s="10"/>
      <c r="BE1148" s="10"/>
      <c r="BF1148" s="10"/>
      <c r="BG1148" s="6"/>
    </row>
    <row r="1149" spans="34:59" x14ac:dyDescent="0.25">
      <c r="AH1149" s="6"/>
      <c r="AI1149" s="6"/>
      <c r="AJ1149" s="6"/>
      <c r="AK1149" s="6"/>
      <c r="AL1149" s="6"/>
      <c r="AM1149" s="6"/>
      <c r="AN1149" s="6"/>
      <c r="AO1149" s="6"/>
      <c r="AP1149" s="6"/>
      <c r="AQ1149" s="6"/>
      <c r="AR1149" s="6"/>
      <c r="AS1149" s="6"/>
      <c r="AT1149" s="6"/>
      <c r="AU1149" s="6"/>
      <c r="AV1149" s="6"/>
      <c r="AW1149" s="6"/>
      <c r="AX1149" s="6"/>
      <c r="AY1149" s="6"/>
      <c r="AZ1149" s="6"/>
      <c r="BA1149" s="6"/>
      <c r="BB1149" s="6"/>
      <c r="BC1149" s="6"/>
      <c r="BD1149" s="6"/>
      <c r="BE1149" s="6"/>
      <c r="BF1149" s="6"/>
      <c r="BG1149" s="10"/>
    </row>
    <row r="1150" spans="34:59" x14ac:dyDescent="0.25">
      <c r="AH1150" s="10"/>
      <c r="AI1150" s="6"/>
    </row>
    <row r="1151" spans="34:59" x14ac:dyDescent="0.25">
      <c r="AH1151" s="6"/>
      <c r="AI1151" s="6"/>
      <c r="AJ1151" s="6"/>
      <c r="AK1151" s="6"/>
      <c r="AL1151" s="6"/>
      <c r="AM1151" s="6"/>
      <c r="AN1151" s="6"/>
      <c r="AO1151" s="6"/>
      <c r="AP1151" s="6"/>
      <c r="AQ1151" s="6"/>
      <c r="AR1151" s="6"/>
      <c r="AS1151" s="6"/>
      <c r="AT1151" s="6"/>
      <c r="AU1151" s="6"/>
      <c r="AV1151" s="6"/>
      <c r="AW1151" s="6"/>
      <c r="AX1151" s="6"/>
      <c r="AY1151" s="6"/>
      <c r="AZ1151" s="6"/>
      <c r="BA1151" s="6"/>
      <c r="BB1151" s="6"/>
      <c r="BC1151" s="6"/>
      <c r="BD1151" s="6"/>
      <c r="BE1151" s="6"/>
      <c r="BF1151" s="6"/>
      <c r="BG1151" s="6"/>
    </row>
    <row r="1152" spans="34:59" x14ac:dyDescent="0.25">
      <c r="AH1152" s="10"/>
      <c r="AI1152" s="6"/>
      <c r="AJ1152" s="10"/>
      <c r="AK1152" s="10"/>
      <c r="AL1152" s="10"/>
      <c r="AM1152" s="10"/>
      <c r="AN1152" s="10"/>
      <c r="AO1152" s="10"/>
      <c r="AP1152" s="10"/>
      <c r="AQ1152" s="10"/>
      <c r="AR1152" s="10"/>
      <c r="AS1152" s="10"/>
      <c r="AT1152" s="10"/>
      <c r="AU1152" s="10"/>
      <c r="AV1152" s="10"/>
      <c r="AW1152" s="10"/>
      <c r="AX1152" s="10"/>
      <c r="AY1152" s="10"/>
      <c r="AZ1152" s="10"/>
      <c r="BA1152" s="10"/>
      <c r="BB1152" s="10"/>
      <c r="BC1152" s="10"/>
      <c r="BD1152" s="10"/>
      <c r="BE1152" s="10"/>
      <c r="BF1152" s="10"/>
      <c r="BG1152" s="6"/>
    </row>
    <row r="1153" spans="34:59" x14ac:dyDescent="0.25">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10"/>
    </row>
    <row r="1154" spans="34:59" x14ac:dyDescent="0.25">
      <c r="AH1154" s="10"/>
      <c r="AI1154" s="6"/>
    </row>
    <row r="1155" spans="34:59" x14ac:dyDescent="0.25">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row>
    <row r="1156" spans="34:59" x14ac:dyDescent="0.25">
      <c r="AH1156" s="10"/>
      <c r="AI1156" s="6"/>
      <c r="AJ1156" s="10"/>
      <c r="AK1156" s="10"/>
      <c r="AL1156" s="10"/>
      <c r="AM1156" s="10"/>
      <c r="AN1156" s="10"/>
      <c r="AO1156" s="10"/>
      <c r="AP1156" s="10"/>
      <c r="AQ1156" s="10"/>
      <c r="AR1156" s="10"/>
      <c r="AS1156" s="10"/>
      <c r="AT1156" s="10"/>
      <c r="AU1156" s="10"/>
      <c r="AV1156" s="10"/>
      <c r="AW1156" s="10"/>
      <c r="AX1156" s="10"/>
      <c r="AY1156" s="10"/>
      <c r="AZ1156" s="10"/>
      <c r="BA1156" s="10"/>
      <c r="BB1156" s="10"/>
      <c r="BC1156" s="10"/>
      <c r="BD1156" s="10"/>
      <c r="BE1156" s="10"/>
      <c r="BF1156" s="10"/>
      <c r="BG1156" s="6"/>
    </row>
    <row r="1157" spans="34:59" x14ac:dyDescent="0.25">
      <c r="AH1157" s="6"/>
      <c r="AI1157" s="6"/>
      <c r="AJ1157" s="6"/>
      <c r="AK1157" s="6"/>
      <c r="AL1157" s="6"/>
      <c r="AM1157" s="6"/>
      <c r="AN1157" s="6"/>
      <c r="AO1157" s="6"/>
      <c r="AP1157" s="6"/>
      <c r="AQ1157" s="6"/>
      <c r="AR1157" s="6"/>
      <c r="AS1157" s="6"/>
      <c r="AT1157" s="6"/>
      <c r="AU1157" s="6"/>
      <c r="AV1157" s="6"/>
      <c r="AW1157" s="6"/>
      <c r="AX1157" s="6"/>
      <c r="AY1157" s="6"/>
      <c r="AZ1157" s="6"/>
      <c r="BA1157" s="6"/>
      <c r="BB1157" s="6"/>
      <c r="BC1157" s="6"/>
      <c r="BD1157" s="6"/>
      <c r="BE1157" s="6"/>
      <c r="BF1157" s="6"/>
      <c r="BG1157" s="10"/>
    </row>
    <row r="1158" spans="34:59" x14ac:dyDescent="0.25">
      <c r="AH1158" s="10"/>
      <c r="AI1158" s="6"/>
    </row>
    <row r="1159" spans="34:59" x14ac:dyDescent="0.25">
      <c r="AH1159" s="6"/>
      <c r="AI1159" s="6"/>
      <c r="AJ1159" s="6"/>
      <c r="AK1159" s="6"/>
      <c r="AL1159" s="6"/>
      <c r="AM1159" s="6"/>
      <c r="AN1159" s="6"/>
      <c r="AO1159" s="6"/>
      <c r="AP1159" s="6"/>
      <c r="AQ1159" s="6"/>
      <c r="AR1159" s="6"/>
      <c r="AS1159" s="6"/>
      <c r="AT1159" s="6"/>
      <c r="AU1159" s="6"/>
      <c r="AV1159" s="6"/>
      <c r="AW1159" s="6"/>
      <c r="AX1159" s="6"/>
      <c r="AY1159" s="6"/>
      <c r="AZ1159" s="6"/>
      <c r="BA1159" s="6"/>
      <c r="BB1159" s="6"/>
      <c r="BC1159" s="6"/>
      <c r="BD1159" s="6"/>
      <c r="BE1159" s="6"/>
      <c r="BF1159" s="6"/>
      <c r="BG1159" s="6"/>
    </row>
    <row r="1160" spans="34:59" x14ac:dyDescent="0.25">
      <c r="AH1160" s="10"/>
      <c r="AI1160" s="6"/>
      <c r="AJ1160" s="10"/>
      <c r="AK1160" s="10"/>
      <c r="AL1160" s="10"/>
      <c r="AM1160" s="10"/>
      <c r="AN1160" s="10"/>
      <c r="AO1160" s="10"/>
      <c r="AP1160" s="10"/>
      <c r="AQ1160" s="10"/>
      <c r="AR1160" s="10"/>
      <c r="AS1160" s="10"/>
      <c r="AT1160" s="10"/>
      <c r="AU1160" s="10"/>
      <c r="AV1160" s="10"/>
      <c r="AW1160" s="10"/>
      <c r="AX1160" s="10"/>
      <c r="AY1160" s="10"/>
      <c r="AZ1160" s="10"/>
      <c r="BA1160" s="10"/>
      <c r="BB1160" s="10"/>
      <c r="BC1160" s="10"/>
      <c r="BD1160" s="10"/>
      <c r="BE1160" s="10"/>
      <c r="BF1160" s="10"/>
      <c r="BG1160" s="6"/>
    </row>
    <row r="1161" spans="34:59" x14ac:dyDescent="0.25">
      <c r="AH1161" s="6"/>
      <c r="AI1161" s="6"/>
      <c r="AJ1161" s="6"/>
      <c r="AK1161" s="6"/>
      <c r="AL1161" s="6"/>
      <c r="AM1161" s="6"/>
      <c r="AN1161" s="6"/>
      <c r="AO1161" s="6"/>
      <c r="AP1161" s="6"/>
      <c r="AQ1161" s="6"/>
      <c r="AR1161" s="6"/>
      <c r="AS1161" s="6"/>
      <c r="AT1161" s="6"/>
      <c r="AU1161" s="6"/>
      <c r="AV1161" s="6"/>
      <c r="AW1161" s="6"/>
      <c r="AX1161" s="6"/>
      <c r="AY1161" s="6"/>
      <c r="AZ1161" s="6"/>
      <c r="BA1161" s="6"/>
      <c r="BB1161" s="6"/>
      <c r="BC1161" s="6"/>
      <c r="BD1161" s="6"/>
      <c r="BE1161" s="6"/>
      <c r="BF1161" s="6"/>
      <c r="BG1161" s="10"/>
    </row>
    <row r="1162" spans="34:59" x14ac:dyDescent="0.25">
      <c r="AH1162" s="10"/>
      <c r="AI1162" s="6"/>
    </row>
    <row r="1163" spans="34:59" x14ac:dyDescent="0.25">
      <c r="AH1163" s="6"/>
      <c r="AI1163" s="6"/>
      <c r="AJ1163" s="6"/>
      <c r="AK1163" s="6"/>
      <c r="AL1163" s="6"/>
      <c r="AM1163" s="6"/>
      <c r="AN1163" s="6"/>
      <c r="AO1163" s="6"/>
      <c r="AP1163" s="6"/>
      <c r="AQ1163" s="6"/>
      <c r="AR1163" s="6"/>
      <c r="AS1163" s="6"/>
      <c r="AT1163" s="6"/>
      <c r="AU1163" s="6"/>
      <c r="AV1163" s="6"/>
      <c r="AW1163" s="6"/>
      <c r="AX1163" s="6"/>
      <c r="AY1163" s="6"/>
      <c r="AZ1163" s="6"/>
      <c r="BA1163" s="6"/>
      <c r="BB1163" s="6"/>
      <c r="BC1163" s="6"/>
      <c r="BD1163" s="6"/>
      <c r="BE1163" s="6"/>
      <c r="BF1163" s="6"/>
      <c r="BG1163" s="6"/>
    </row>
    <row r="1164" spans="34:59" x14ac:dyDescent="0.25">
      <c r="AH1164" s="10"/>
      <c r="AI1164" s="6"/>
      <c r="AJ1164" s="10"/>
      <c r="AK1164" s="10"/>
      <c r="AL1164" s="10"/>
      <c r="AM1164" s="10"/>
      <c r="AN1164" s="10"/>
      <c r="AO1164" s="10"/>
      <c r="AP1164" s="10"/>
      <c r="AQ1164" s="10"/>
      <c r="AR1164" s="10"/>
      <c r="AS1164" s="10"/>
      <c r="AT1164" s="10"/>
      <c r="AU1164" s="10"/>
      <c r="AV1164" s="10"/>
      <c r="AW1164" s="10"/>
      <c r="AX1164" s="10"/>
      <c r="AY1164" s="10"/>
      <c r="AZ1164" s="10"/>
      <c r="BA1164" s="10"/>
      <c r="BB1164" s="10"/>
      <c r="BC1164" s="10"/>
      <c r="BD1164" s="10"/>
      <c r="BE1164" s="10"/>
      <c r="BF1164" s="10"/>
      <c r="BG1164" s="6"/>
    </row>
    <row r="1165" spans="34:59" x14ac:dyDescent="0.25">
      <c r="AH1165" s="6"/>
      <c r="AI1165" s="6"/>
      <c r="AJ1165" s="6"/>
      <c r="AK1165" s="6"/>
      <c r="AL1165" s="6"/>
      <c r="AM1165" s="6"/>
      <c r="AN1165" s="6"/>
      <c r="AO1165" s="6"/>
      <c r="AP1165" s="6"/>
      <c r="AQ1165" s="6"/>
      <c r="AR1165" s="6"/>
      <c r="AS1165" s="6"/>
      <c r="AT1165" s="6"/>
      <c r="AU1165" s="6"/>
      <c r="AV1165" s="6"/>
      <c r="AW1165" s="6"/>
      <c r="AX1165" s="6"/>
      <c r="AY1165" s="6"/>
      <c r="AZ1165" s="6"/>
      <c r="BA1165" s="6"/>
      <c r="BB1165" s="6"/>
      <c r="BC1165" s="6"/>
      <c r="BD1165" s="6"/>
      <c r="BE1165" s="6"/>
      <c r="BF1165" s="6"/>
      <c r="BG1165" s="10"/>
    </row>
    <row r="1166" spans="34:59" x14ac:dyDescent="0.25">
      <c r="AH1166" s="10"/>
      <c r="AI1166" s="6"/>
    </row>
    <row r="1167" spans="34:59" x14ac:dyDescent="0.25">
      <c r="AH1167" s="6"/>
      <c r="AI1167" s="6"/>
      <c r="AJ1167" s="6"/>
      <c r="AK1167" s="6"/>
      <c r="AL1167" s="6"/>
      <c r="AM1167" s="6"/>
      <c r="AN1167" s="6"/>
      <c r="AO1167" s="6"/>
      <c r="AP1167" s="6"/>
      <c r="AQ1167" s="6"/>
      <c r="AR1167" s="6"/>
      <c r="AS1167" s="6"/>
      <c r="AT1167" s="6"/>
      <c r="AU1167" s="6"/>
      <c r="AV1167" s="6"/>
      <c r="AW1167" s="6"/>
      <c r="AX1167" s="6"/>
      <c r="AY1167" s="6"/>
      <c r="AZ1167" s="6"/>
      <c r="BA1167" s="6"/>
      <c r="BB1167" s="6"/>
      <c r="BC1167" s="6"/>
      <c r="BD1167" s="6"/>
      <c r="BE1167" s="6"/>
      <c r="BF1167" s="6"/>
      <c r="BG1167" s="6"/>
    </row>
    <row r="1168" spans="34:59" x14ac:dyDescent="0.25">
      <c r="AH1168" s="10"/>
      <c r="AI1168" s="6"/>
      <c r="AJ1168" s="10"/>
      <c r="AK1168" s="10"/>
      <c r="AL1168" s="10"/>
      <c r="AM1168" s="10"/>
      <c r="AN1168" s="10"/>
      <c r="AO1168" s="10"/>
      <c r="AP1168" s="10"/>
      <c r="AQ1168" s="10"/>
      <c r="AR1168" s="10"/>
      <c r="AS1168" s="10"/>
      <c r="AT1168" s="10"/>
      <c r="AU1168" s="10"/>
      <c r="AV1168" s="10"/>
      <c r="AW1168" s="10"/>
      <c r="AX1168" s="10"/>
      <c r="AY1168" s="10"/>
      <c r="AZ1168" s="10"/>
      <c r="BA1168" s="10"/>
      <c r="BB1168" s="10"/>
      <c r="BC1168" s="10"/>
      <c r="BD1168" s="10"/>
      <c r="BE1168" s="10"/>
      <c r="BF1168" s="10"/>
      <c r="BG1168" s="6"/>
    </row>
    <row r="1169" spans="34:59" x14ac:dyDescent="0.25">
      <c r="AH1169" s="6"/>
      <c r="AI1169" s="6"/>
      <c r="AJ1169" s="6"/>
      <c r="AK1169" s="6"/>
      <c r="AL1169" s="6"/>
      <c r="AM1169" s="6"/>
      <c r="AN1169" s="6"/>
      <c r="AO1169" s="6"/>
      <c r="AP1169" s="6"/>
      <c r="AQ1169" s="6"/>
      <c r="AR1169" s="6"/>
      <c r="AS1169" s="6"/>
      <c r="AT1169" s="6"/>
      <c r="AU1169" s="6"/>
      <c r="AV1169" s="6"/>
      <c r="AW1169" s="6"/>
      <c r="AX1169" s="6"/>
      <c r="AY1169" s="6"/>
      <c r="AZ1169" s="6"/>
      <c r="BA1169" s="6"/>
      <c r="BB1169" s="6"/>
      <c r="BC1169" s="6"/>
      <c r="BD1169" s="6"/>
      <c r="BE1169" s="6"/>
      <c r="BF1169" s="6"/>
      <c r="BG1169" s="10"/>
    </row>
    <row r="1170" spans="34:59" x14ac:dyDescent="0.25">
      <c r="AH1170" s="10"/>
      <c r="AI1170" s="6"/>
    </row>
    <row r="1171" spans="34:59" x14ac:dyDescent="0.25">
      <c r="AH1171" s="6"/>
      <c r="AI1171" s="6"/>
      <c r="AJ1171" s="6"/>
      <c r="AK1171" s="6"/>
      <c r="AL1171" s="6"/>
      <c r="AM1171" s="6"/>
      <c r="AN1171" s="6"/>
      <c r="AO1171" s="6"/>
      <c r="AP1171" s="6"/>
      <c r="AQ1171" s="6"/>
      <c r="AR1171" s="6"/>
      <c r="AS1171" s="6"/>
      <c r="AT1171" s="6"/>
      <c r="AU1171" s="6"/>
      <c r="AV1171" s="6"/>
      <c r="AW1171" s="6"/>
      <c r="AX1171" s="6"/>
      <c r="AY1171" s="6"/>
      <c r="AZ1171" s="6"/>
      <c r="BA1171" s="6"/>
      <c r="BB1171" s="6"/>
      <c r="BC1171" s="6"/>
      <c r="BD1171" s="6"/>
      <c r="BE1171" s="6"/>
      <c r="BF1171" s="6"/>
      <c r="BG1171" s="6"/>
    </row>
    <row r="1172" spans="34:59" x14ac:dyDescent="0.25">
      <c r="AH1172" s="10"/>
      <c r="AI1172" s="6"/>
      <c r="AJ1172" s="10"/>
      <c r="AK1172" s="10"/>
      <c r="AL1172" s="10"/>
      <c r="AM1172" s="10"/>
      <c r="AN1172" s="10"/>
      <c r="AO1172" s="10"/>
      <c r="AP1172" s="10"/>
      <c r="AQ1172" s="10"/>
      <c r="AR1172" s="10"/>
      <c r="AS1172" s="10"/>
      <c r="AT1172" s="10"/>
      <c r="AU1172" s="10"/>
      <c r="AV1172" s="10"/>
      <c r="AW1172" s="10"/>
      <c r="AX1172" s="10"/>
      <c r="AY1172" s="10"/>
      <c r="AZ1172" s="10"/>
      <c r="BA1172" s="10"/>
      <c r="BB1172" s="10"/>
      <c r="BC1172" s="10"/>
      <c r="BD1172" s="10"/>
      <c r="BE1172" s="10"/>
      <c r="BF1172" s="10"/>
      <c r="BG1172" s="6"/>
    </row>
    <row r="1173" spans="34:59" x14ac:dyDescent="0.25">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10"/>
    </row>
    <row r="1174" spans="34:59" x14ac:dyDescent="0.25">
      <c r="AH1174" s="10"/>
      <c r="AI1174" s="6"/>
    </row>
    <row r="1175" spans="34:59" x14ac:dyDescent="0.25">
      <c r="AH1175" s="6"/>
      <c r="AI1175" s="6"/>
      <c r="AJ1175" s="6"/>
      <c r="AK1175" s="6"/>
      <c r="AL1175" s="6"/>
      <c r="AM1175" s="6"/>
      <c r="AN1175" s="6"/>
      <c r="AO1175" s="6"/>
      <c r="AP1175" s="6"/>
      <c r="AQ1175" s="6"/>
      <c r="AR1175" s="6"/>
      <c r="AS1175" s="6"/>
      <c r="AT1175" s="6"/>
      <c r="AU1175" s="6"/>
      <c r="AV1175" s="6"/>
      <c r="AW1175" s="6"/>
      <c r="AX1175" s="6"/>
      <c r="AY1175" s="6"/>
      <c r="AZ1175" s="6"/>
      <c r="BA1175" s="6"/>
      <c r="BB1175" s="6"/>
      <c r="BC1175" s="6"/>
      <c r="BD1175" s="6"/>
      <c r="BE1175" s="6"/>
      <c r="BF1175" s="6"/>
      <c r="BG1175" s="6"/>
    </row>
    <row r="1176" spans="34:59" x14ac:dyDescent="0.25">
      <c r="AH1176" s="10"/>
      <c r="AI1176" s="6"/>
      <c r="AJ1176" s="10"/>
      <c r="AK1176" s="10"/>
      <c r="AL1176" s="10"/>
      <c r="AM1176" s="10"/>
      <c r="AN1176" s="10"/>
      <c r="AO1176" s="10"/>
      <c r="AP1176" s="10"/>
      <c r="AQ1176" s="10"/>
      <c r="AR1176" s="10"/>
      <c r="AS1176" s="10"/>
      <c r="AT1176" s="10"/>
      <c r="AU1176" s="10"/>
      <c r="AV1176" s="10"/>
      <c r="AW1176" s="10"/>
      <c r="AX1176" s="10"/>
      <c r="AY1176" s="10"/>
      <c r="AZ1176" s="10"/>
      <c r="BA1176" s="10"/>
      <c r="BB1176" s="10"/>
      <c r="BC1176" s="10"/>
      <c r="BD1176" s="10"/>
      <c r="BE1176" s="10"/>
      <c r="BF1176" s="10"/>
      <c r="BG1176" s="6"/>
    </row>
    <row r="1177" spans="34:59" x14ac:dyDescent="0.25">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10"/>
    </row>
    <row r="1178" spans="34:59" x14ac:dyDescent="0.25">
      <c r="AH1178" s="10"/>
      <c r="AI1178" s="6"/>
    </row>
    <row r="1179" spans="34:59" x14ac:dyDescent="0.25">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row>
    <row r="1180" spans="34:59" x14ac:dyDescent="0.25">
      <c r="AH1180" s="10"/>
      <c r="AI1180" s="6"/>
      <c r="AJ1180" s="10"/>
      <c r="AK1180" s="10"/>
      <c r="AL1180" s="10"/>
      <c r="AM1180" s="10"/>
      <c r="AN1180" s="10"/>
      <c r="AO1180" s="10"/>
      <c r="AP1180" s="10"/>
      <c r="AQ1180" s="10"/>
      <c r="AR1180" s="10"/>
      <c r="AS1180" s="10"/>
      <c r="AT1180" s="10"/>
      <c r="AU1180" s="10"/>
      <c r="AV1180" s="10"/>
      <c r="AW1180" s="10"/>
      <c r="AX1180" s="10"/>
      <c r="AY1180" s="10"/>
      <c r="AZ1180" s="10"/>
      <c r="BA1180" s="10"/>
      <c r="BB1180" s="10"/>
      <c r="BC1180" s="10"/>
      <c r="BD1180" s="10"/>
      <c r="BE1180" s="10"/>
      <c r="BF1180" s="10"/>
      <c r="BG1180" s="6"/>
    </row>
    <row r="1181" spans="34:59" x14ac:dyDescent="0.25">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10"/>
    </row>
    <row r="1182" spans="34:59" x14ac:dyDescent="0.25">
      <c r="AH1182" s="10"/>
      <c r="AI1182" s="6"/>
    </row>
    <row r="1183" spans="34:59" x14ac:dyDescent="0.25">
      <c r="AH1183" s="6"/>
      <c r="AI1183" s="6"/>
      <c r="AJ1183" s="6"/>
      <c r="AK1183" s="6"/>
      <c r="AL1183" s="6"/>
      <c r="AM1183" s="6"/>
      <c r="AN1183" s="6"/>
      <c r="AO1183" s="6"/>
      <c r="AP1183" s="6"/>
      <c r="AQ1183" s="6"/>
      <c r="AR1183" s="6"/>
      <c r="AS1183" s="6"/>
      <c r="AT1183" s="6"/>
      <c r="AU1183" s="6"/>
      <c r="AV1183" s="6"/>
      <c r="AW1183" s="6"/>
      <c r="AX1183" s="6"/>
      <c r="AY1183" s="6"/>
      <c r="AZ1183" s="6"/>
      <c r="BA1183" s="6"/>
      <c r="BB1183" s="6"/>
      <c r="BC1183" s="6"/>
      <c r="BD1183" s="6"/>
      <c r="BE1183" s="6"/>
      <c r="BF1183" s="6"/>
      <c r="BG1183" s="6"/>
    </row>
    <row r="1184" spans="34:59" x14ac:dyDescent="0.25">
      <c r="AH1184" s="10"/>
      <c r="AI1184" s="6"/>
      <c r="AJ1184" s="10"/>
      <c r="AK1184" s="10"/>
      <c r="AL1184" s="10"/>
      <c r="AM1184" s="10"/>
      <c r="AN1184" s="10"/>
      <c r="AO1184" s="10"/>
      <c r="AP1184" s="10"/>
      <c r="AQ1184" s="10"/>
      <c r="AR1184" s="10"/>
      <c r="AS1184" s="10"/>
      <c r="AT1184" s="10"/>
      <c r="AU1184" s="10"/>
      <c r="AV1184" s="10"/>
      <c r="AW1184" s="10"/>
      <c r="AX1184" s="10"/>
      <c r="AY1184" s="10"/>
      <c r="AZ1184" s="10"/>
      <c r="BA1184" s="10"/>
      <c r="BB1184" s="10"/>
      <c r="BC1184" s="10"/>
      <c r="BD1184" s="10"/>
      <c r="BE1184" s="10"/>
      <c r="BF1184" s="10"/>
      <c r="BG1184" s="6"/>
    </row>
    <row r="1185" spans="34:59" x14ac:dyDescent="0.25">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10"/>
    </row>
    <row r="1186" spans="34:59" x14ac:dyDescent="0.25">
      <c r="AH1186" s="10"/>
      <c r="AI1186" s="6"/>
    </row>
    <row r="1187" spans="34:59" x14ac:dyDescent="0.25">
      <c r="AH1187" s="6"/>
      <c r="AI1187" s="6"/>
      <c r="AJ1187" s="6"/>
      <c r="AK1187" s="6"/>
      <c r="AL1187" s="6"/>
      <c r="AM1187" s="6"/>
      <c r="AN1187" s="6"/>
      <c r="AO1187" s="6"/>
      <c r="AP1187" s="6"/>
      <c r="AQ1187" s="6"/>
      <c r="AR1187" s="6"/>
      <c r="AS1187" s="6"/>
      <c r="AT1187" s="6"/>
      <c r="AU1187" s="6"/>
      <c r="AV1187" s="6"/>
      <c r="AW1187" s="6"/>
      <c r="AX1187" s="6"/>
      <c r="AY1187" s="6"/>
      <c r="AZ1187" s="6"/>
      <c r="BA1187" s="6"/>
      <c r="BB1187" s="6"/>
      <c r="BC1187" s="6"/>
      <c r="BD1187" s="6"/>
      <c r="BE1187" s="6"/>
      <c r="BF1187" s="6"/>
      <c r="BG1187" s="6"/>
    </row>
    <row r="1188" spans="34:59" x14ac:dyDescent="0.25">
      <c r="AH1188" s="10"/>
      <c r="AI1188" s="6"/>
      <c r="AJ1188" s="10"/>
      <c r="AK1188" s="10"/>
      <c r="AL1188" s="10"/>
      <c r="AM1188" s="10"/>
      <c r="AN1188" s="10"/>
      <c r="AO1188" s="10"/>
      <c r="AP1188" s="10"/>
      <c r="AQ1188" s="10"/>
      <c r="AR1188" s="10"/>
      <c r="AS1188" s="10"/>
      <c r="AT1188" s="10"/>
      <c r="AU1188" s="10"/>
      <c r="AV1188" s="10"/>
      <c r="AW1188" s="10"/>
      <c r="AX1188" s="10"/>
      <c r="AY1188" s="10"/>
      <c r="AZ1188" s="10"/>
      <c r="BA1188" s="10"/>
      <c r="BB1188" s="10"/>
      <c r="BC1188" s="10"/>
      <c r="BD1188" s="10"/>
      <c r="BE1188" s="10"/>
      <c r="BF1188" s="10"/>
      <c r="BG1188" s="6"/>
    </row>
    <row r="1189" spans="34:59" x14ac:dyDescent="0.25">
      <c r="AH1189" s="6"/>
      <c r="AI1189" s="6"/>
      <c r="AJ1189" s="6"/>
      <c r="AK1189" s="6"/>
      <c r="AL1189" s="6"/>
      <c r="AM1189" s="6"/>
      <c r="AN1189" s="6"/>
      <c r="AO1189" s="6"/>
      <c r="AP1189" s="6"/>
      <c r="AQ1189" s="6"/>
      <c r="AR1189" s="6"/>
      <c r="AS1189" s="6"/>
      <c r="AT1189" s="6"/>
      <c r="AU1189" s="6"/>
      <c r="AV1189" s="6"/>
      <c r="AW1189" s="6"/>
      <c r="AX1189" s="6"/>
      <c r="AY1189" s="6"/>
      <c r="AZ1189" s="6"/>
      <c r="BA1189" s="6"/>
      <c r="BB1189" s="6"/>
      <c r="BC1189" s="6"/>
      <c r="BD1189" s="6"/>
      <c r="BE1189" s="6"/>
      <c r="BF1189" s="6"/>
      <c r="BG1189" s="10"/>
    </row>
    <row r="1190" spans="34:59" x14ac:dyDescent="0.25">
      <c r="AH1190" s="10"/>
      <c r="AI1190" s="6"/>
    </row>
    <row r="1191" spans="34:59" x14ac:dyDescent="0.25">
      <c r="AH1191" s="6"/>
      <c r="AI1191" s="6"/>
      <c r="AJ1191" s="6"/>
      <c r="AK1191" s="6"/>
      <c r="AL1191" s="6"/>
      <c r="AM1191" s="6"/>
      <c r="AN1191" s="6"/>
      <c r="AO1191" s="6"/>
      <c r="AP1191" s="6"/>
      <c r="AQ1191" s="6"/>
      <c r="AR1191" s="6"/>
      <c r="AS1191" s="6"/>
      <c r="AT1191" s="6"/>
      <c r="AU1191" s="6"/>
      <c r="AV1191" s="6"/>
      <c r="AW1191" s="6"/>
      <c r="AX1191" s="6"/>
      <c r="AY1191" s="6"/>
      <c r="AZ1191" s="6"/>
      <c r="BA1191" s="6"/>
      <c r="BB1191" s="6"/>
      <c r="BC1191" s="6"/>
      <c r="BD1191" s="6"/>
      <c r="BE1191" s="6"/>
      <c r="BF1191" s="6"/>
      <c r="BG1191" s="6"/>
    </row>
    <row r="1192" spans="34:59" x14ac:dyDescent="0.25">
      <c r="AH1192" s="10"/>
      <c r="AI1192" s="6"/>
      <c r="AJ1192" s="10"/>
      <c r="AK1192" s="10"/>
      <c r="AL1192" s="10"/>
      <c r="AM1192" s="10"/>
      <c r="AN1192" s="10"/>
      <c r="AO1192" s="10"/>
      <c r="AP1192" s="10"/>
      <c r="AQ1192" s="10"/>
      <c r="AR1192" s="10"/>
      <c r="AS1192" s="10"/>
      <c r="AT1192" s="10"/>
      <c r="AU1192" s="10"/>
      <c r="AV1192" s="10"/>
      <c r="AW1192" s="10"/>
      <c r="AX1192" s="10"/>
      <c r="AY1192" s="10"/>
      <c r="AZ1192" s="10"/>
      <c r="BA1192" s="10"/>
      <c r="BB1192" s="10"/>
      <c r="BC1192" s="10"/>
      <c r="BD1192" s="10"/>
      <c r="BE1192" s="10"/>
      <c r="BF1192" s="10"/>
      <c r="BG1192" s="6"/>
    </row>
    <row r="1193" spans="34:59" x14ac:dyDescent="0.25">
      <c r="AH1193" s="6"/>
      <c r="AI1193" s="6"/>
      <c r="AJ1193" s="6"/>
      <c r="AK1193" s="6"/>
      <c r="AL1193" s="6"/>
      <c r="AM1193" s="6"/>
      <c r="AN1193" s="6"/>
      <c r="AO1193" s="6"/>
      <c r="AP1193" s="6"/>
      <c r="AQ1193" s="6"/>
      <c r="AR1193" s="6"/>
      <c r="AS1193" s="6"/>
      <c r="AT1193" s="6"/>
      <c r="AU1193" s="6"/>
      <c r="AV1193" s="6"/>
      <c r="AW1193" s="6"/>
      <c r="AX1193" s="6"/>
      <c r="AY1193" s="6"/>
      <c r="AZ1193" s="6"/>
      <c r="BA1193" s="6"/>
      <c r="BB1193" s="6"/>
      <c r="BC1193" s="6"/>
      <c r="BD1193" s="6"/>
      <c r="BE1193" s="6"/>
      <c r="BF1193" s="6"/>
      <c r="BG1193" s="10"/>
    </row>
    <row r="1194" spans="34:59" x14ac:dyDescent="0.25">
      <c r="AH1194" s="10"/>
      <c r="AI1194" s="6"/>
    </row>
    <row r="1195" spans="34:59" x14ac:dyDescent="0.25">
      <c r="AH1195" s="6"/>
      <c r="AI1195" s="6"/>
      <c r="AJ1195" s="6"/>
      <c r="AK1195" s="6"/>
      <c r="AL1195" s="6"/>
      <c r="AM1195" s="6"/>
      <c r="AN1195" s="6"/>
      <c r="AO1195" s="6"/>
      <c r="AP1195" s="6"/>
      <c r="AQ1195" s="6"/>
      <c r="AR1195" s="6"/>
      <c r="AS1195" s="6"/>
      <c r="AT1195" s="6"/>
      <c r="AU1195" s="6"/>
      <c r="AV1195" s="6"/>
      <c r="AW1195" s="6"/>
      <c r="AX1195" s="6"/>
      <c r="AY1195" s="6"/>
      <c r="AZ1195" s="6"/>
      <c r="BA1195" s="6"/>
      <c r="BB1195" s="6"/>
      <c r="BC1195" s="6"/>
      <c r="BD1195" s="6"/>
      <c r="BE1195" s="6"/>
      <c r="BF1195" s="6"/>
      <c r="BG1195" s="6"/>
    </row>
    <row r="1196" spans="34:59" x14ac:dyDescent="0.25">
      <c r="AH1196" s="10"/>
      <c r="AI1196" s="6"/>
      <c r="AJ1196" s="10"/>
      <c r="AK1196" s="10"/>
      <c r="AL1196" s="10"/>
      <c r="AM1196" s="10"/>
      <c r="AN1196" s="10"/>
      <c r="AO1196" s="10"/>
      <c r="AP1196" s="10"/>
      <c r="AQ1196" s="10"/>
      <c r="AR1196" s="10"/>
      <c r="AS1196" s="10"/>
      <c r="AT1196" s="10"/>
      <c r="AU1196" s="10"/>
      <c r="AV1196" s="10"/>
      <c r="AW1196" s="10"/>
      <c r="AX1196" s="10"/>
      <c r="AY1196" s="10"/>
      <c r="AZ1196" s="10"/>
      <c r="BA1196" s="10"/>
      <c r="BB1196" s="10"/>
      <c r="BC1196" s="10"/>
      <c r="BD1196" s="10"/>
      <c r="BE1196" s="10"/>
      <c r="BF1196" s="10"/>
      <c r="BG1196" s="6"/>
    </row>
    <row r="1197" spans="34:59" x14ac:dyDescent="0.25">
      <c r="AH1197" s="6"/>
      <c r="AI1197" s="6"/>
      <c r="AJ1197" s="6"/>
      <c r="AK1197" s="6"/>
      <c r="AL1197" s="6"/>
      <c r="AM1197" s="6"/>
      <c r="AN1197" s="6"/>
      <c r="AO1197" s="6"/>
      <c r="AP1197" s="6"/>
      <c r="AQ1197" s="6"/>
      <c r="AR1197" s="6"/>
      <c r="AS1197" s="6"/>
      <c r="AT1197" s="6"/>
      <c r="AU1197" s="6"/>
      <c r="AV1197" s="6"/>
      <c r="AW1197" s="6"/>
      <c r="AX1197" s="6"/>
      <c r="AY1197" s="6"/>
      <c r="AZ1197" s="6"/>
      <c r="BA1197" s="6"/>
      <c r="BB1197" s="6"/>
      <c r="BC1197" s="6"/>
      <c r="BD1197" s="6"/>
      <c r="BE1197" s="6"/>
      <c r="BF1197" s="6"/>
      <c r="BG1197" s="10"/>
    </row>
    <row r="1198" spans="34:59" x14ac:dyDescent="0.25">
      <c r="AH1198" s="10"/>
      <c r="AI1198" s="6"/>
    </row>
    <row r="1199" spans="34:59" x14ac:dyDescent="0.25">
      <c r="AH1199" s="6"/>
      <c r="AI1199" s="6"/>
      <c r="AJ1199" s="6"/>
      <c r="AK1199" s="6"/>
      <c r="AL1199" s="6"/>
      <c r="AM1199" s="6"/>
      <c r="AN1199" s="6"/>
      <c r="AO1199" s="6"/>
      <c r="AP1199" s="6"/>
      <c r="AQ1199" s="6"/>
      <c r="AR1199" s="6"/>
      <c r="AS1199" s="6"/>
      <c r="AT1199" s="6"/>
      <c r="AU1199" s="6"/>
      <c r="AV1199" s="6"/>
      <c r="AW1199" s="6"/>
      <c r="AX1199" s="6"/>
      <c r="AY1199" s="6"/>
      <c r="AZ1199" s="6"/>
      <c r="BA1199" s="6"/>
      <c r="BB1199" s="6"/>
      <c r="BC1199" s="6"/>
      <c r="BD1199" s="6"/>
      <c r="BE1199" s="6"/>
      <c r="BF1199" s="6"/>
      <c r="BG1199" s="6"/>
    </row>
    <row r="1200" spans="34:59" x14ac:dyDescent="0.25">
      <c r="AH1200" s="10"/>
      <c r="AI1200" s="6"/>
      <c r="AJ1200" s="10"/>
      <c r="AK1200" s="10"/>
      <c r="AL1200" s="10"/>
      <c r="AM1200" s="10"/>
      <c r="AN1200" s="10"/>
      <c r="AO1200" s="10"/>
      <c r="AP1200" s="10"/>
      <c r="AQ1200" s="10"/>
      <c r="AR1200" s="10"/>
      <c r="AS1200" s="10"/>
      <c r="AT1200" s="10"/>
      <c r="AU1200" s="10"/>
      <c r="AV1200" s="10"/>
      <c r="AW1200" s="10"/>
      <c r="AX1200" s="10"/>
      <c r="AY1200" s="10"/>
      <c r="AZ1200" s="10"/>
      <c r="BA1200" s="10"/>
      <c r="BB1200" s="10"/>
      <c r="BC1200" s="10"/>
      <c r="BD1200" s="10"/>
      <c r="BE1200" s="10"/>
      <c r="BF1200" s="10"/>
      <c r="BG1200" s="6"/>
    </row>
    <row r="1201" spans="34:59" x14ac:dyDescent="0.25">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10"/>
    </row>
    <row r="1202" spans="34:59" x14ac:dyDescent="0.25">
      <c r="AH1202" s="10"/>
      <c r="AI1202" s="6"/>
    </row>
    <row r="1203" spans="34:59" x14ac:dyDescent="0.25">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row>
    <row r="1204" spans="34:59" x14ac:dyDescent="0.25">
      <c r="AH1204" s="10"/>
      <c r="AI1204" s="6"/>
      <c r="AJ1204" s="10"/>
      <c r="AK1204" s="10"/>
      <c r="AL1204" s="10"/>
      <c r="AM1204" s="10"/>
      <c r="AN1204" s="10"/>
      <c r="AO1204" s="10"/>
      <c r="AP1204" s="10"/>
      <c r="AQ1204" s="10"/>
      <c r="AR1204" s="10"/>
      <c r="AS1204" s="10"/>
      <c r="AT1204" s="10"/>
      <c r="AU1204" s="10"/>
      <c r="AV1204" s="10"/>
      <c r="AW1204" s="10"/>
      <c r="AX1204" s="10"/>
      <c r="AY1204" s="10"/>
      <c r="AZ1204" s="10"/>
      <c r="BA1204" s="10"/>
      <c r="BB1204" s="10"/>
      <c r="BC1204" s="10"/>
      <c r="BD1204" s="10"/>
      <c r="BE1204" s="10"/>
      <c r="BF1204" s="10"/>
      <c r="BG1204" s="6"/>
    </row>
    <row r="1205" spans="34:59" x14ac:dyDescent="0.25">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10"/>
    </row>
    <row r="1206" spans="34:59" x14ac:dyDescent="0.25">
      <c r="AH1206" s="10"/>
      <c r="AI1206" s="6"/>
    </row>
    <row r="1207" spans="34:59" x14ac:dyDescent="0.25">
      <c r="AH1207" s="6"/>
      <c r="AI1207" s="6"/>
      <c r="AJ1207" s="6"/>
      <c r="AK1207" s="6"/>
      <c r="AL1207" s="6"/>
      <c r="AM1207" s="6"/>
      <c r="AN1207" s="6"/>
      <c r="AO1207" s="6"/>
      <c r="AP1207" s="6"/>
      <c r="AQ1207" s="6"/>
      <c r="AR1207" s="6"/>
      <c r="AS1207" s="6"/>
      <c r="AT1207" s="6"/>
      <c r="AU1207" s="6"/>
      <c r="AV1207" s="6"/>
      <c r="AW1207" s="6"/>
      <c r="AX1207" s="6"/>
      <c r="AY1207" s="6"/>
      <c r="AZ1207" s="6"/>
      <c r="BA1207" s="6"/>
      <c r="BB1207" s="6"/>
      <c r="BC1207" s="6"/>
      <c r="BD1207" s="6"/>
      <c r="BE1207" s="6"/>
      <c r="BF1207" s="6"/>
      <c r="BG1207" s="6"/>
    </row>
    <row r="1208" spans="34:59" x14ac:dyDescent="0.25">
      <c r="AH1208" s="10"/>
      <c r="AI1208" s="6"/>
      <c r="AJ1208" s="10"/>
      <c r="AK1208" s="10"/>
      <c r="AL1208" s="10"/>
      <c r="AM1208" s="10"/>
      <c r="AN1208" s="10"/>
      <c r="AO1208" s="10"/>
      <c r="AP1208" s="10"/>
      <c r="AQ1208" s="10"/>
      <c r="AR1208" s="10"/>
      <c r="AS1208" s="10"/>
      <c r="AT1208" s="10"/>
      <c r="AU1208" s="10"/>
      <c r="AV1208" s="10"/>
      <c r="AW1208" s="10"/>
      <c r="AX1208" s="10"/>
      <c r="AY1208" s="10"/>
      <c r="AZ1208" s="10"/>
      <c r="BA1208" s="10"/>
      <c r="BB1208" s="10"/>
      <c r="BC1208" s="10"/>
      <c r="BD1208" s="10"/>
      <c r="BE1208" s="10"/>
      <c r="BF1208" s="10"/>
      <c r="BG1208" s="6"/>
    </row>
    <row r="1209" spans="34:59" x14ac:dyDescent="0.25">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10"/>
    </row>
    <row r="1210" spans="34:59" x14ac:dyDescent="0.25">
      <c r="AH1210" s="10"/>
      <c r="AI1210" s="6"/>
    </row>
    <row r="1211" spans="34:59" x14ac:dyDescent="0.25">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row>
    <row r="1212" spans="34:59" x14ac:dyDescent="0.25">
      <c r="AH1212" s="10"/>
      <c r="AI1212" s="6"/>
      <c r="AJ1212" s="10"/>
      <c r="AK1212" s="10"/>
      <c r="AL1212" s="10"/>
      <c r="AM1212" s="10"/>
      <c r="AN1212" s="10"/>
      <c r="AO1212" s="10"/>
      <c r="AP1212" s="10"/>
      <c r="AQ1212" s="10"/>
      <c r="AR1212" s="10"/>
      <c r="AS1212" s="10"/>
      <c r="AT1212" s="10"/>
      <c r="AU1212" s="10"/>
      <c r="AV1212" s="10"/>
      <c r="AW1212" s="10"/>
      <c r="AX1212" s="10"/>
      <c r="AY1212" s="10"/>
      <c r="AZ1212" s="10"/>
      <c r="BA1212" s="10"/>
      <c r="BB1212" s="10"/>
      <c r="BC1212" s="10"/>
      <c r="BD1212" s="10"/>
      <c r="BE1212" s="10"/>
      <c r="BF1212" s="10"/>
      <c r="BG1212" s="6"/>
    </row>
    <row r="1213" spans="34:59" x14ac:dyDescent="0.25">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10"/>
    </row>
    <row r="1214" spans="34:59" x14ac:dyDescent="0.25">
      <c r="AH1214" s="10"/>
      <c r="AI1214" s="6"/>
    </row>
    <row r="1215" spans="34:59" x14ac:dyDescent="0.25">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row>
    <row r="1216" spans="34:59" x14ac:dyDescent="0.25">
      <c r="AH1216" s="10"/>
      <c r="AI1216" s="6"/>
      <c r="AJ1216" s="10"/>
      <c r="AK1216" s="10"/>
      <c r="AL1216" s="10"/>
      <c r="AM1216" s="10"/>
      <c r="AN1216" s="10"/>
      <c r="AO1216" s="10"/>
      <c r="AP1216" s="10"/>
      <c r="AQ1216" s="10"/>
      <c r="AR1216" s="10"/>
      <c r="AS1216" s="10"/>
      <c r="AT1216" s="10"/>
      <c r="AU1216" s="10"/>
      <c r="AV1216" s="10"/>
      <c r="AW1216" s="10"/>
      <c r="AX1216" s="10"/>
      <c r="AY1216" s="10"/>
      <c r="AZ1216" s="10"/>
      <c r="BA1216" s="10"/>
      <c r="BB1216" s="10"/>
      <c r="BC1216" s="10"/>
      <c r="BD1216" s="10"/>
      <c r="BE1216" s="10"/>
      <c r="BF1216" s="10"/>
      <c r="BG1216" s="6"/>
    </row>
    <row r="1217" spans="34:59" x14ac:dyDescent="0.25">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10"/>
    </row>
    <row r="1218" spans="34:59" x14ac:dyDescent="0.25">
      <c r="AH1218" s="10"/>
      <c r="AI1218" s="6"/>
    </row>
    <row r="1219" spans="34:59" x14ac:dyDescent="0.25">
      <c r="AH1219" s="6"/>
      <c r="AI1219" s="6"/>
      <c r="AJ1219" s="6"/>
      <c r="AK1219" s="6"/>
      <c r="AL1219" s="6"/>
      <c r="AM1219" s="6"/>
      <c r="AN1219" s="6"/>
      <c r="AO1219" s="6"/>
      <c r="AP1219" s="6"/>
      <c r="AQ1219" s="6"/>
      <c r="AR1219" s="6"/>
      <c r="AS1219" s="6"/>
      <c r="AT1219" s="6"/>
      <c r="AU1219" s="6"/>
      <c r="AV1219" s="6"/>
      <c r="AW1219" s="6"/>
      <c r="AX1219" s="6"/>
      <c r="AY1219" s="6"/>
      <c r="AZ1219" s="6"/>
      <c r="BA1219" s="6"/>
      <c r="BB1219" s="6"/>
      <c r="BC1219" s="6"/>
      <c r="BD1219" s="6"/>
      <c r="BE1219" s="6"/>
      <c r="BF1219" s="6"/>
      <c r="BG1219" s="6"/>
    </row>
    <row r="1220" spans="34:59" x14ac:dyDescent="0.25">
      <c r="AH1220" s="10"/>
      <c r="AI1220" s="6"/>
      <c r="AJ1220" s="10"/>
      <c r="AK1220" s="10"/>
      <c r="AL1220" s="10"/>
      <c r="AM1220" s="10"/>
      <c r="AN1220" s="10"/>
      <c r="AO1220" s="10"/>
      <c r="AP1220" s="10"/>
      <c r="AQ1220" s="10"/>
      <c r="AR1220" s="10"/>
      <c r="AS1220" s="10"/>
      <c r="AT1220" s="10"/>
      <c r="AU1220" s="10"/>
      <c r="AV1220" s="10"/>
      <c r="AW1220" s="10"/>
      <c r="AX1220" s="10"/>
      <c r="AY1220" s="10"/>
      <c r="AZ1220" s="10"/>
      <c r="BA1220" s="10"/>
      <c r="BB1220" s="10"/>
      <c r="BC1220" s="10"/>
      <c r="BD1220" s="10"/>
      <c r="BE1220" s="10"/>
      <c r="BF1220" s="10"/>
      <c r="BG1220" s="6"/>
    </row>
    <row r="1221" spans="34:59" x14ac:dyDescent="0.25">
      <c r="AH1221" s="6"/>
      <c r="AI1221" s="6"/>
      <c r="AJ1221" s="6"/>
      <c r="AK1221" s="6"/>
      <c r="AL1221" s="6"/>
      <c r="AM1221" s="6"/>
      <c r="AN1221" s="6"/>
      <c r="AO1221" s="6"/>
      <c r="AP1221" s="6"/>
      <c r="AQ1221" s="6"/>
      <c r="AR1221" s="6"/>
      <c r="AS1221" s="6"/>
      <c r="AT1221" s="6"/>
      <c r="AU1221" s="6"/>
      <c r="AV1221" s="6"/>
      <c r="AW1221" s="6"/>
      <c r="AX1221" s="6"/>
      <c r="AY1221" s="6"/>
      <c r="AZ1221" s="6"/>
      <c r="BA1221" s="6"/>
      <c r="BB1221" s="6"/>
      <c r="BC1221" s="6"/>
      <c r="BD1221" s="6"/>
      <c r="BE1221" s="6"/>
      <c r="BF1221" s="6"/>
      <c r="BG1221" s="10"/>
    </row>
    <row r="1222" spans="34:59" x14ac:dyDescent="0.25">
      <c r="AH1222" s="10"/>
      <c r="AI1222" s="6"/>
    </row>
    <row r="1223" spans="34:59" x14ac:dyDescent="0.25">
      <c r="AH1223" s="6"/>
      <c r="AI1223" s="6"/>
      <c r="AJ1223" s="6"/>
      <c r="AK1223" s="6"/>
      <c r="AL1223" s="6"/>
      <c r="AM1223" s="6"/>
      <c r="AN1223" s="6"/>
      <c r="AO1223" s="6"/>
      <c r="AP1223" s="6"/>
      <c r="AQ1223" s="6"/>
      <c r="AR1223" s="6"/>
      <c r="AS1223" s="6"/>
      <c r="AT1223" s="6"/>
      <c r="AU1223" s="6"/>
      <c r="AV1223" s="6"/>
      <c r="AW1223" s="6"/>
      <c r="AX1223" s="6"/>
      <c r="AY1223" s="6"/>
      <c r="AZ1223" s="6"/>
      <c r="BA1223" s="6"/>
      <c r="BB1223" s="6"/>
      <c r="BC1223" s="6"/>
      <c r="BD1223" s="6"/>
      <c r="BE1223" s="6"/>
      <c r="BF1223" s="6"/>
      <c r="BG1223" s="6"/>
    </row>
    <row r="1224" spans="34:59" x14ac:dyDescent="0.25">
      <c r="AH1224" s="10"/>
      <c r="AI1224" s="6"/>
      <c r="AJ1224" s="10"/>
      <c r="AK1224" s="10"/>
      <c r="AL1224" s="10"/>
      <c r="AM1224" s="10"/>
      <c r="AN1224" s="10"/>
      <c r="AO1224" s="10"/>
      <c r="AP1224" s="10"/>
      <c r="AQ1224" s="10"/>
      <c r="AR1224" s="10"/>
      <c r="AS1224" s="10"/>
      <c r="AT1224" s="10"/>
      <c r="AU1224" s="10"/>
      <c r="AV1224" s="10"/>
      <c r="AW1224" s="10"/>
      <c r="AX1224" s="10"/>
      <c r="AY1224" s="10"/>
      <c r="AZ1224" s="10"/>
      <c r="BA1224" s="10"/>
      <c r="BB1224" s="10"/>
      <c r="BC1224" s="10"/>
      <c r="BD1224" s="10"/>
      <c r="BE1224" s="10"/>
      <c r="BF1224" s="10"/>
      <c r="BG1224" s="6"/>
    </row>
    <row r="1225" spans="34:59" x14ac:dyDescent="0.25">
      <c r="AH1225" s="6"/>
      <c r="AI1225" s="6"/>
      <c r="AJ1225" s="6"/>
      <c r="AK1225" s="6"/>
      <c r="AL1225" s="6"/>
      <c r="AM1225" s="6"/>
      <c r="AN1225" s="6"/>
      <c r="AO1225" s="6"/>
      <c r="AP1225" s="6"/>
      <c r="AQ1225" s="6"/>
      <c r="AR1225" s="6"/>
      <c r="AS1225" s="6"/>
      <c r="AT1225" s="6"/>
      <c r="AU1225" s="6"/>
      <c r="AV1225" s="6"/>
      <c r="AW1225" s="6"/>
      <c r="AX1225" s="6"/>
      <c r="AY1225" s="6"/>
      <c r="AZ1225" s="6"/>
      <c r="BA1225" s="6"/>
      <c r="BB1225" s="6"/>
      <c r="BC1225" s="6"/>
      <c r="BD1225" s="6"/>
      <c r="BE1225" s="6"/>
      <c r="BF1225" s="6"/>
      <c r="BG1225" s="10"/>
    </row>
    <row r="1226" spans="34:59" x14ac:dyDescent="0.25">
      <c r="AH1226" s="10"/>
      <c r="AI1226" s="6"/>
    </row>
    <row r="1227" spans="34:59" x14ac:dyDescent="0.25">
      <c r="AH1227" s="6"/>
      <c r="AI1227" s="6"/>
      <c r="AJ1227" s="6"/>
      <c r="AK1227" s="6"/>
      <c r="AL1227" s="6"/>
      <c r="AM1227" s="6"/>
      <c r="AN1227" s="6"/>
      <c r="AO1227" s="6"/>
      <c r="AP1227" s="6"/>
      <c r="AQ1227" s="6"/>
      <c r="AR1227" s="6"/>
      <c r="AS1227" s="6"/>
      <c r="AT1227" s="6"/>
      <c r="AU1227" s="6"/>
      <c r="AV1227" s="6"/>
      <c r="AW1227" s="6"/>
      <c r="AX1227" s="6"/>
      <c r="AY1227" s="6"/>
      <c r="AZ1227" s="6"/>
      <c r="BA1227" s="6"/>
      <c r="BB1227" s="6"/>
      <c r="BC1227" s="6"/>
      <c r="BD1227" s="6"/>
      <c r="BE1227" s="6"/>
      <c r="BF1227" s="6"/>
      <c r="BG1227" s="6"/>
    </row>
    <row r="1228" spans="34:59" x14ac:dyDescent="0.25">
      <c r="AH1228" s="10"/>
      <c r="AI1228" s="6"/>
      <c r="AJ1228" s="10"/>
      <c r="AK1228" s="10"/>
      <c r="AL1228" s="10"/>
      <c r="AM1228" s="10"/>
      <c r="AN1228" s="10"/>
      <c r="AO1228" s="10"/>
      <c r="AP1228" s="10"/>
      <c r="AQ1228" s="10"/>
      <c r="AR1228" s="10"/>
      <c r="AS1228" s="10"/>
      <c r="AT1228" s="10"/>
      <c r="AU1228" s="10"/>
      <c r="AV1228" s="10"/>
      <c r="AW1228" s="10"/>
      <c r="AX1228" s="10"/>
      <c r="AY1228" s="10"/>
      <c r="AZ1228" s="10"/>
      <c r="BA1228" s="10"/>
      <c r="BB1228" s="10"/>
      <c r="BC1228" s="10"/>
      <c r="BD1228" s="10"/>
      <c r="BE1228" s="10"/>
      <c r="BF1228" s="10"/>
      <c r="BG1228" s="6"/>
    </row>
    <row r="1229" spans="34:59" x14ac:dyDescent="0.25">
      <c r="AH1229" s="6"/>
      <c r="AI1229" s="6"/>
      <c r="AJ1229" s="6"/>
      <c r="AK1229" s="6"/>
      <c r="AL1229" s="6"/>
      <c r="AM1229" s="6"/>
      <c r="AN1229" s="6"/>
      <c r="AO1229" s="6"/>
      <c r="AP1229" s="6"/>
      <c r="AQ1229" s="6"/>
      <c r="AR1229" s="6"/>
      <c r="AS1229" s="6"/>
      <c r="AT1229" s="6"/>
      <c r="AU1229" s="6"/>
      <c r="AV1229" s="6"/>
      <c r="AW1229" s="6"/>
      <c r="AX1229" s="6"/>
      <c r="AY1229" s="6"/>
      <c r="AZ1229" s="6"/>
      <c r="BA1229" s="6"/>
      <c r="BB1229" s="6"/>
      <c r="BC1229" s="6"/>
      <c r="BD1229" s="6"/>
      <c r="BE1229" s="6"/>
      <c r="BF1229" s="6"/>
      <c r="BG1229" s="10"/>
    </row>
    <row r="1230" spans="34:59" x14ac:dyDescent="0.25">
      <c r="AH1230" s="10"/>
      <c r="AI1230" s="6"/>
    </row>
    <row r="1231" spans="34:59" x14ac:dyDescent="0.25">
      <c r="AH1231" s="6"/>
      <c r="AI1231" s="6"/>
      <c r="AJ1231" s="6"/>
      <c r="AK1231" s="6"/>
      <c r="AL1231" s="6"/>
      <c r="AM1231" s="6"/>
      <c r="AN1231" s="6"/>
      <c r="AO1231" s="6"/>
      <c r="AP1231" s="6"/>
      <c r="AQ1231" s="6"/>
      <c r="AR1231" s="6"/>
      <c r="AS1231" s="6"/>
      <c r="AT1231" s="6"/>
      <c r="AU1231" s="6"/>
      <c r="AV1231" s="6"/>
      <c r="AW1231" s="6"/>
      <c r="AX1231" s="6"/>
      <c r="AY1231" s="6"/>
      <c r="AZ1231" s="6"/>
      <c r="BA1231" s="6"/>
      <c r="BB1231" s="6"/>
      <c r="BC1231" s="6"/>
      <c r="BD1231" s="6"/>
      <c r="BE1231" s="6"/>
      <c r="BF1231" s="6"/>
      <c r="BG1231" s="6"/>
    </row>
    <row r="1232" spans="34:59" x14ac:dyDescent="0.25">
      <c r="AH1232" s="10"/>
      <c r="AI1232" s="6"/>
      <c r="AJ1232" s="10"/>
      <c r="AK1232" s="10"/>
      <c r="AL1232" s="10"/>
      <c r="AM1232" s="10"/>
      <c r="AN1232" s="10"/>
      <c r="AO1232" s="10"/>
      <c r="AP1232" s="10"/>
      <c r="AQ1232" s="10"/>
      <c r="AR1232" s="10"/>
      <c r="AS1232" s="10"/>
      <c r="AT1232" s="10"/>
      <c r="AU1232" s="10"/>
      <c r="AV1232" s="10"/>
      <c r="AW1232" s="10"/>
      <c r="AX1232" s="10"/>
      <c r="AY1232" s="10"/>
      <c r="AZ1232" s="10"/>
      <c r="BA1232" s="10"/>
      <c r="BB1232" s="10"/>
      <c r="BC1232" s="10"/>
      <c r="BD1232" s="10"/>
      <c r="BE1232" s="10"/>
      <c r="BF1232" s="10"/>
      <c r="BG1232" s="6"/>
    </row>
    <row r="1233" spans="34:59" x14ac:dyDescent="0.25">
      <c r="AH1233" s="6"/>
      <c r="AI1233" s="6"/>
      <c r="AJ1233" s="6"/>
      <c r="AK1233" s="6"/>
      <c r="AL1233" s="6"/>
      <c r="AM1233" s="6"/>
      <c r="AN1233" s="6"/>
      <c r="AO1233" s="6"/>
      <c r="AP1233" s="6"/>
      <c r="AQ1233" s="6"/>
      <c r="AR1233" s="6"/>
      <c r="AS1233" s="6"/>
      <c r="AT1233" s="6"/>
      <c r="AU1233" s="6"/>
      <c r="AV1233" s="6"/>
      <c r="AW1233" s="6"/>
      <c r="AX1233" s="6"/>
      <c r="AY1233" s="6"/>
      <c r="AZ1233" s="6"/>
      <c r="BA1233" s="6"/>
      <c r="BB1233" s="6"/>
      <c r="BC1233" s="6"/>
      <c r="BD1233" s="6"/>
      <c r="BE1233" s="6"/>
      <c r="BF1233" s="6"/>
      <c r="BG1233" s="10"/>
    </row>
    <row r="1234" spans="34:59" x14ac:dyDescent="0.25">
      <c r="AH1234" s="10"/>
      <c r="AI1234" s="6"/>
    </row>
    <row r="1235" spans="34:59" x14ac:dyDescent="0.25">
      <c r="AH1235" s="6"/>
      <c r="AI1235" s="6"/>
      <c r="AJ1235" s="6"/>
      <c r="AK1235" s="6"/>
      <c r="AL1235" s="6"/>
      <c r="AM1235" s="6"/>
      <c r="AN1235" s="6"/>
      <c r="AO1235" s="6"/>
      <c r="AP1235" s="6"/>
      <c r="AQ1235" s="6"/>
      <c r="AR1235" s="6"/>
      <c r="AS1235" s="6"/>
      <c r="AT1235" s="6"/>
      <c r="AU1235" s="6"/>
      <c r="AV1235" s="6"/>
      <c r="AW1235" s="6"/>
      <c r="AX1235" s="6"/>
      <c r="AY1235" s="6"/>
      <c r="AZ1235" s="6"/>
      <c r="BA1235" s="6"/>
      <c r="BB1235" s="6"/>
      <c r="BC1235" s="6"/>
      <c r="BD1235" s="6"/>
      <c r="BE1235" s="6"/>
      <c r="BF1235" s="6"/>
      <c r="BG1235" s="6"/>
    </row>
    <row r="1236" spans="34:59" x14ac:dyDescent="0.25">
      <c r="AH1236" s="10"/>
      <c r="AI1236" s="6"/>
      <c r="AJ1236" s="10"/>
      <c r="AK1236" s="10"/>
      <c r="AL1236" s="10"/>
      <c r="AM1236" s="10"/>
      <c r="AN1236" s="10"/>
      <c r="AO1236" s="10"/>
      <c r="AP1236" s="10"/>
      <c r="AQ1236" s="10"/>
      <c r="AR1236" s="10"/>
      <c r="AS1236" s="10"/>
      <c r="AT1236" s="10"/>
      <c r="AU1236" s="10"/>
      <c r="AV1236" s="10"/>
      <c r="AW1236" s="10"/>
      <c r="AX1236" s="10"/>
      <c r="AY1236" s="10"/>
      <c r="AZ1236" s="10"/>
      <c r="BA1236" s="10"/>
      <c r="BB1236" s="10"/>
      <c r="BC1236" s="10"/>
      <c r="BD1236" s="10"/>
      <c r="BE1236" s="10"/>
      <c r="BF1236" s="10"/>
      <c r="BG1236" s="6"/>
    </row>
    <row r="1237" spans="34:59" x14ac:dyDescent="0.25">
      <c r="AH1237" s="6"/>
      <c r="AI1237" s="6"/>
      <c r="AJ1237" s="6"/>
      <c r="AK1237" s="6"/>
      <c r="AL1237" s="6"/>
      <c r="AM1237" s="6"/>
      <c r="AN1237" s="6"/>
      <c r="AO1237" s="6"/>
      <c r="AP1237" s="6"/>
      <c r="AQ1237" s="6"/>
      <c r="AR1237" s="6"/>
      <c r="AS1237" s="6"/>
      <c r="AT1237" s="6"/>
      <c r="AU1237" s="6"/>
      <c r="AV1237" s="6"/>
      <c r="AW1237" s="6"/>
      <c r="AX1237" s="6"/>
      <c r="AY1237" s="6"/>
      <c r="AZ1237" s="6"/>
      <c r="BA1237" s="6"/>
      <c r="BB1237" s="6"/>
      <c r="BC1237" s="6"/>
      <c r="BD1237" s="6"/>
      <c r="BE1237" s="6"/>
      <c r="BF1237" s="6"/>
      <c r="BG1237" s="10"/>
    </row>
    <row r="1238" spans="34:59" x14ac:dyDescent="0.25">
      <c r="AH1238" s="10"/>
      <c r="AI1238" s="6"/>
    </row>
    <row r="1239" spans="34:59" x14ac:dyDescent="0.25">
      <c r="AH1239" s="6"/>
      <c r="AI1239" s="6"/>
      <c r="AJ1239" s="6"/>
      <c r="AK1239" s="6"/>
      <c r="AL1239" s="6"/>
      <c r="AM1239" s="6"/>
      <c r="AN1239" s="6"/>
      <c r="AO1239" s="6"/>
      <c r="AP1239" s="6"/>
      <c r="AQ1239" s="6"/>
      <c r="AR1239" s="6"/>
      <c r="AS1239" s="6"/>
      <c r="AT1239" s="6"/>
      <c r="AU1239" s="6"/>
      <c r="AV1239" s="6"/>
      <c r="AW1239" s="6"/>
      <c r="AX1239" s="6"/>
      <c r="AY1239" s="6"/>
      <c r="AZ1239" s="6"/>
      <c r="BA1239" s="6"/>
      <c r="BB1239" s="6"/>
      <c r="BC1239" s="6"/>
      <c r="BD1239" s="6"/>
      <c r="BE1239" s="6"/>
      <c r="BF1239" s="6"/>
      <c r="BG1239" s="6"/>
    </row>
    <row r="1240" spans="34:59" x14ac:dyDescent="0.25">
      <c r="AH1240" s="10"/>
      <c r="AI1240" s="6"/>
      <c r="AJ1240" s="10"/>
      <c r="AK1240" s="10"/>
      <c r="AL1240" s="10"/>
      <c r="AM1240" s="10"/>
      <c r="AN1240" s="10"/>
      <c r="AO1240" s="10"/>
      <c r="AP1240" s="10"/>
      <c r="AQ1240" s="10"/>
      <c r="AR1240" s="10"/>
      <c r="AS1240" s="10"/>
      <c r="AT1240" s="10"/>
      <c r="AU1240" s="10"/>
      <c r="AV1240" s="10"/>
      <c r="AW1240" s="10"/>
      <c r="AX1240" s="10"/>
      <c r="AY1240" s="10"/>
      <c r="AZ1240" s="10"/>
      <c r="BA1240" s="10"/>
      <c r="BB1240" s="10"/>
      <c r="BC1240" s="10"/>
      <c r="BD1240" s="10"/>
      <c r="BE1240" s="10"/>
      <c r="BF1240" s="10"/>
      <c r="BG1240" s="6"/>
    </row>
    <row r="1241" spans="34:59" x14ac:dyDescent="0.25">
      <c r="AH1241" s="6"/>
      <c r="AI1241" s="6"/>
      <c r="AJ1241" s="6"/>
      <c r="AK1241" s="6"/>
      <c r="AL1241" s="6"/>
      <c r="AM1241" s="6"/>
      <c r="AN1241" s="6"/>
      <c r="AO1241" s="6"/>
      <c r="AP1241" s="6"/>
      <c r="AQ1241" s="6"/>
      <c r="AR1241" s="6"/>
      <c r="AS1241" s="6"/>
      <c r="AT1241" s="6"/>
      <c r="AU1241" s="6"/>
      <c r="AV1241" s="6"/>
      <c r="AW1241" s="6"/>
      <c r="AX1241" s="6"/>
      <c r="AY1241" s="6"/>
      <c r="AZ1241" s="6"/>
      <c r="BA1241" s="6"/>
      <c r="BB1241" s="6"/>
      <c r="BC1241" s="6"/>
      <c r="BD1241" s="6"/>
      <c r="BE1241" s="6"/>
      <c r="BF1241" s="6"/>
      <c r="BG1241" s="10"/>
    </row>
    <row r="1242" spans="34:59" x14ac:dyDescent="0.25">
      <c r="AH1242" s="10"/>
      <c r="AI1242" s="6"/>
    </row>
    <row r="1243" spans="34:59" x14ac:dyDescent="0.25">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row>
    <row r="1244" spans="34:59" x14ac:dyDescent="0.25">
      <c r="AH1244" s="10"/>
      <c r="AI1244" s="6"/>
      <c r="AJ1244" s="10"/>
      <c r="AK1244" s="10"/>
      <c r="AL1244" s="10"/>
      <c r="AM1244" s="10"/>
      <c r="AN1244" s="10"/>
      <c r="AO1244" s="10"/>
      <c r="AP1244" s="10"/>
      <c r="AQ1244" s="10"/>
      <c r="AR1244" s="10"/>
      <c r="AS1244" s="10"/>
      <c r="AT1244" s="10"/>
      <c r="AU1244" s="10"/>
      <c r="AV1244" s="10"/>
      <c r="AW1244" s="10"/>
      <c r="AX1244" s="10"/>
      <c r="AY1244" s="10"/>
      <c r="AZ1244" s="10"/>
      <c r="BA1244" s="10"/>
      <c r="BB1244" s="10"/>
      <c r="BC1244" s="10"/>
      <c r="BD1244" s="10"/>
      <c r="BE1244" s="10"/>
      <c r="BF1244" s="10"/>
      <c r="BG1244" s="6"/>
    </row>
    <row r="1245" spans="34:59" x14ac:dyDescent="0.25">
      <c r="AH1245" s="6"/>
      <c r="AI1245" s="6"/>
      <c r="AJ1245" s="6"/>
      <c r="AK1245" s="6"/>
      <c r="AL1245" s="6"/>
      <c r="AM1245" s="6"/>
      <c r="AN1245" s="6"/>
      <c r="AO1245" s="6"/>
      <c r="AP1245" s="6"/>
      <c r="AQ1245" s="6"/>
      <c r="AR1245" s="6"/>
      <c r="AS1245" s="6"/>
      <c r="AT1245" s="6"/>
      <c r="AU1245" s="6"/>
      <c r="AV1245" s="6"/>
      <c r="AW1245" s="6"/>
      <c r="AX1245" s="6"/>
      <c r="AY1245" s="6"/>
      <c r="AZ1245" s="6"/>
      <c r="BA1245" s="6"/>
      <c r="BB1245" s="6"/>
      <c r="BC1245" s="6"/>
      <c r="BD1245" s="6"/>
      <c r="BE1245" s="6"/>
      <c r="BF1245" s="6"/>
      <c r="BG1245" s="10"/>
    </row>
    <row r="1246" spans="34:59" x14ac:dyDescent="0.25">
      <c r="AH1246" s="10"/>
      <c r="AI1246" s="6"/>
    </row>
    <row r="1247" spans="34:59" x14ac:dyDescent="0.25">
      <c r="AH1247" s="6"/>
      <c r="AI1247" s="6"/>
      <c r="AJ1247" s="6"/>
      <c r="AK1247" s="6"/>
      <c r="AL1247" s="6"/>
      <c r="AM1247" s="6"/>
      <c r="AN1247" s="6"/>
      <c r="AO1247" s="6"/>
      <c r="AP1247" s="6"/>
      <c r="AQ1247" s="6"/>
      <c r="AR1247" s="6"/>
      <c r="AS1247" s="6"/>
      <c r="AT1247" s="6"/>
      <c r="AU1247" s="6"/>
      <c r="AV1247" s="6"/>
      <c r="AW1247" s="6"/>
      <c r="AX1247" s="6"/>
      <c r="AY1247" s="6"/>
      <c r="AZ1247" s="6"/>
      <c r="BA1247" s="6"/>
      <c r="BB1247" s="6"/>
      <c r="BC1247" s="6"/>
      <c r="BD1247" s="6"/>
      <c r="BE1247" s="6"/>
      <c r="BF1247" s="6"/>
      <c r="BG1247" s="6"/>
    </row>
    <row r="1248" spans="34:59" x14ac:dyDescent="0.25">
      <c r="AH1248" s="10"/>
      <c r="AI1248" s="6"/>
      <c r="AJ1248" s="10"/>
      <c r="AK1248" s="10"/>
      <c r="AL1248" s="10"/>
      <c r="AM1248" s="10"/>
      <c r="AN1248" s="10"/>
      <c r="AO1248" s="10"/>
      <c r="AP1248" s="10"/>
      <c r="AQ1248" s="10"/>
      <c r="AR1248" s="10"/>
      <c r="AS1248" s="10"/>
      <c r="AT1248" s="10"/>
      <c r="AU1248" s="10"/>
      <c r="AV1248" s="10"/>
      <c r="AW1248" s="10"/>
      <c r="AX1248" s="10"/>
      <c r="AY1248" s="10"/>
      <c r="AZ1248" s="10"/>
      <c r="BA1248" s="10"/>
      <c r="BB1248" s="10"/>
      <c r="BC1248" s="10"/>
      <c r="BD1248" s="10"/>
      <c r="BE1248" s="10"/>
      <c r="BF1248" s="10"/>
      <c r="BG1248" s="6"/>
    </row>
    <row r="1249" spans="34:59" x14ac:dyDescent="0.25">
      <c r="AH1249" s="6"/>
      <c r="AI1249" s="6"/>
      <c r="AJ1249" s="6"/>
      <c r="AK1249" s="6"/>
      <c r="AL1249" s="6"/>
      <c r="AM1249" s="6"/>
      <c r="AN1249" s="6"/>
      <c r="AO1249" s="6"/>
      <c r="AP1249" s="6"/>
      <c r="AQ1249" s="6"/>
      <c r="AR1249" s="6"/>
      <c r="AS1249" s="6"/>
      <c r="AT1249" s="6"/>
      <c r="AU1249" s="6"/>
      <c r="AV1249" s="6"/>
      <c r="AW1249" s="6"/>
      <c r="AX1249" s="6"/>
      <c r="AY1249" s="6"/>
      <c r="AZ1249" s="6"/>
      <c r="BA1249" s="6"/>
      <c r="BB1249" s="6"/>
      <c r="BC1249" s="6"/>
      <c r="BD1249" s="6"/>
      <c r="BE1249" s="6"/>
      <c r="BF1249" s="6"/>
      <c r="BG1249" s="10"/>
    </row>
    <row r="1250" spans="34:59" x14ac:dyDescent="0.25">
      <c r="AH1250" s="10"/>
      <c r="AI1250" s="6"/>
    </row>
    <row r="1251" spans="34:59" x14ac:dyDescent="0.25">
      <c r="AH1251" s="6"/>
      <c r="AI1251" s="6"/>
      <c r="AJ1251" s="6"/>
      <c r="AK1251" s="6"/>
      <c r="AL1251" s="6"/>
      <c r="AM1251" s="6"/>
      <c r="AN1251" s="6"/>
      <c r="AO1251" s="6"/>
      <c r="AP1251" s="6"/>
      <c r="AQ1251" s="6"/>
      <c r="AR1251" s="6"/>
      <c r="AS1251" s="6"/>
      <c r="AT1251" s="6"/>
      <c r="AU1251" s="6"/>
      <c r="AV1251" s="6"/>
      <c r="AW1251" s="6"/>
      <c r="AX1251" s="6"/>
      <c r="AY1251" s="6"/>
      <c r="AZ1251" s="6"/>
      <c r="BA1251" s="6"/>
      <c r="BB1251" s="6"/>
      <c r="BC1251" s="6"/>
      <c r="BD1251" s="6"/>
      <c r="BE1251" s="6"/>
      <c r="BF1251" s="6"/>
      <c r="BG1251" s="6"/>
    </row>
    <row r="1252" spans="34:59" x14ac:dyDescent="0.25">
      <c r="AH1252" s="10"/>
      <c r="AI1252" s="6"/>
      <c r="AJ1252" s="10"/>
      <c r="AK1252" s="10"/>
      <c r="AL1252" s="10"/>
      <c r="AM1252" s="10"/>
      <c r="AN1252" s="10"/>
      <c r="AO1252" s="10"/>
      <c r="AP1252" s="10"/>
      <c r="AQ1252" s="10"/>
      <c r="AR1252" s="10"/>
      <c r="AS1252" s="10"/>
      <c r="AT1252" s="10"/>
      <c r="AU1252" s="10"/>
      <c r="AV1252" s="10"/>
      <c r="AW1252" s="10"/>
      <c r="AX1252" s="10"/>
      <c r="AY1252" s="10"/>
      <c r="AZ1252" s="10"/>
      <c r="BA1252" s="10"/>
      <c r="BB1252" s="10"/>
      <c r="BC1252" s="10"/>
      <c r="BD1252" s="10"/>
      <c r="BE1252" s="10"/>
      <c r="BF1252" s="10"/>
      <c r="BG1252" s="6"/>
    </row>
    <row r="1253" spans="34:59" x14ac:dyDescent="0.25">
      <c r="AH1253" s="6"/>
      <c r="AI1253" s="6"/>
      <c r="AJ1253" s="6"/>
      <c r="AK1253" s="6"/>
      <c r="AL1253" s="6"/>
      <c r="AM1253" s="6"/>
      <c r="AN1253" s="6"/>
      <c r="AO1253" s="6"/>
      <c r="AP1253" s="6"/>
      <c r="AQ1253" s="6"/>
      <c r="AR1253" s="6"/>
      <c r="AS1253" s="6"/>
      <c r="AT1253" s="6"/>
      <c r="AU1253" s="6"/>
      <c r="AV1253" s="6"/>
      <c r="AW1253" s="6"/>
      <c r="AX1253" s="6"/>
      <c r="AY1253" s="6"/>
      <c r="AZ1253" s="6"/>
      <c r="BA1253" s="6"/>
      <c r="BB1253" s="6"/>
      <c r="BC1253" s="6"/>
      <c r="BD1253" s="6"/>
      <c r="BE1253" s="6"/>
      <c r="BF1253" s="6"/>
      <c r="BG1253" s="10"/>
    </row>
    <row r="1254" spans="34:59" x14ac:dyDescent="0.25">
      <c r="AH1254" s="10"/>
      <c r="AI1254" s="6"/>
    </row>
    <row r="1255" spans="34:59" x14ac:dyDescent="0.25">
      <c r="AH1255" s="6"/>
      <c r="AI1255" s="6"/>
      <c r="AJ1255" s="6"/>
      <c r="AK1255" s="6"/>
      <c r="AL1255" s="6"/>
      <c r="AM1255" s="6"/>
      <c r="AN1255" s="6"/>
      <c r="AO1255" s="6"/>
      <c r="AP1255" s="6"/>
      <c r="AQ1255" s="6"/>
      <c r="AR1255" s="6"/>
      <c r="AS1255" s="6"/>
      <c r="AT1255" s="6"/>
      <c r="AU1255" s="6"/>
      <c r="AV1255" s="6"/>
      <c r="AW1255" s="6"/>
      <c r="AX1255" s="6"/>
      <c r="AY1255" s="6"/>
      <c r="AZ1255" s="6"/>
      <c r="BA1255" s="6"/>
      <c r="BB1255" s="6"/>
      <c r="BC1255" s="6"/>
      <c r="BD1255" s="6"/>
      <c r="BE1255" s="6"/>
      <c r="BF1255" s="6"/>
      <c r="BG1255" s="6"/>
    </row>
    <row r="1256" spans="34:59" x14ac:dyDescent="0.25">
      <c r="AH1256" s="10"/>
      <c r="AI1256" s="6"/>
      <c r="AJ1256" s="10"/>
      <c r="AK1256" s="10"/>
      <c r="AL1256" s="10"/>
      <c r="AM1256" s="10"/>
      <c r="AN1256" s="10"/>
      <c r="AO1256" s="10"/>
      <c r="AP1256" s="10"/>
      <c r="AQ1256" s="10"/>
      <c r="AR1256" s="10"/>
      <c r="AS1256" s="10"/>
      <c r="AT1256" s="10"/>
      <c r="AU1256" s="10"/>
      <c r="AV1256" s="10"/>
      <c r="AW1256" s="10"/>
      <c r="AX1256" s="10"/>
      <c r="AY1256" s="10"/>
      <c r="AZ1256" s="10"/>
      <c r="BA1256" s="10"/>
      <c r="BB1256" s="10"/>
      <c r="BC1256" s="10"/>
      <c r="BD1256" s="10"/>
      <c r="BE1256" s="10"/>
      <c r="BF1256" s="10"/>
      <c r="BG1256" s="6"/>
    </row>
    <row r="1257" spans="34:59" x14ac:dyDescent="0.25">
      <c r="AH1257" s="6"/>
      <c r="AI1257" s="6"/>
      <c r="AJ1257" s="6"/>
      <c r="AK1257" s="6"/>
      <c r="AL1257" s="6"/>
      <c r="AM1257" s="6"/>
      <c r="AN1257" s="6"/>
      <c r="AO1257" s="6"/>
      <c r="AP1257" s="6"/>
      <c r="AQ1257" s="6"/>
      <c r="AR1257" s="6"/>
      <c r="AS1257" s="6"/>
      <c r="AT1257" s="6"/>
      <c r="AU1257" s="6"/>
      <c r="AV1257" s="6"/>
      <c r="AW1257" s="6"/>
      <c r="AX1257" s="6"/>
      <c r="AY1257" s="6"/>
      <c r="AZ1257" s="6"/>
      <c r="BA1257" s="6"/>
      <c r="BB1257" s="6"/>
      <c r="BC1257" s="6"/>
      <c r="BD1257" s="6"/>
      <c r="BE1257" s="6"/>
      <c r="BF1257" s="6"/>
      <c r="BG1257" s="10"/>
    </row>
    <row r="1258" spans="34:59" x14ac:dyDescent="0.25">
      <c r="AH1258" s="10"/>
      <c r="AI1258" s="6"/>
    </row>
    <row r="1259" spans="34:59" x14ac:dyDescent="0.25">
      <c r="AH1259" s="6"/>
      <c r="AI1259" s="6"/>
      <c r="AJ1259" s="6"/>
      <c r="AK1259" s="6"/>
      <c r="AL1259" s="6"/>
      <c r="AM1259" s="6"/>
      <c r="AN1259" s="6"/>
      <c r="AO1259" s="6"/>
      <c r="AP1259" s="6"/>
      <c r="AQ1259" s="6"/>
      <c r="AR1259" s="6"/>
      <c r="AS1259" s="6"/>
      <c r="AT1259" s="6"/>
      <c r="AU1259" s="6"/>
      <c r="AV1259" s="6"/>
      <c r="AW1259" s="6"/>
      <c r="AX1259" s="6"/>
      <c r="AY1259" s="6"/>
      <c r="AZ1259" s="6"/>
      <c r="BA1259" s="6"/>
      <c r="BB1259" s="6"/>
      <c r="BC1259" s="6"/>
      <c r="BD1259" s="6"/>
      <c r="BE1259" s="6"/>
      <c r="BF1259" s="6"/>
      <c r="BG1259" s="6"/>
    </row>
    <row r="1260" spans="34:59" x14ac:dyDescent="0.25">
      <c r="AH1260" s="10"/>
      <c r="AI1260" s="6"/>
      <c r="AJ1260" s="10"/>
      <c r="AK1260" s="10"/>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F1260" s="10"/>
      <c r="BG1260" s="6"/>
    </row>
    <row r="1261" spans="34:59" x14ac:dyDescent="0.25">
      <c r="AH1261" s="6"/>
      <c r="AI1261" s="6"/>
      <c r="AJ1261" s="6"/>
      <c r="AK1261" s="6"/>
      <c r="AL1261" s="6"/>
      <c r="AM1261" s="6"/>
      <c r="AN1261" s="6"/>
      <c r="AO1261" s="6"/>
      <c r="AP1261" s="6"/>
      <c r="AQ1261" s="6"/>
      <c r="AR1261" s="6"/>
      <c r="AS1261" s="6"/>
      <c r="AT1261" s="6"/>
      <c r="AU1261" s="6"/>
      <c r="AV1261" s="6"/>
      <c r="AW1261" s="6"/>
      <c r="AX1261" s="6"/>
      <c r="AY1261" s="6"/>
      <c r="AZ1261" s="6"/>
      <c r="BA1261" s="6"/>
      <c r="BB1261" s="6"/>
      <c r="BC1261" s="6"/>
      <c r="BD1261" s="6"/>
      <c r="BE1261" s="6"/>
      <c r="BF1261" s="6"/>
      <c r="BG1261" s="10"/>
    </row>
    <row r="1262" spans="34:59" x14ac:dyDescent="0.25">
      <c r="AH1262" s="10"/>
      <c r="AI1262" s="6"/>
    </row>
    <row r="1263" spans="34:59" x14ac:dyDescent="0.25">
      <c r="AH1263" s="6"/>
      <c r="AI1263" s="6"/>
      <c r="AJ1263" s="6"/>
      <c r="AK1263" s="6"/>
      <c r="AL1263" s="6"/>
      <c r="AM1263" s="6"/>
      <c r="AN1263" s="6"/>
      <c r="AO1263" s="6"/>
      <c r="AP1263" s="6"/>
      <c r="AQ1263" s="6"/>
      <c r="AR1263" s="6"/>
      <c r="AS1263" s="6"/>
      <c r="AT1263" s="6"/>
      <c r="AU1263" s="6"/>
      <c r="AV1263" s="6"/>
      <c r="AW1263" s="6"/>
      <c r="AX1263" s="6"/>
      <c r="AY1263" s="6"/>
      <c r="AZ1263" s="6"/>
      <c r="BA1263" s="6"/>
      <c r="BB1263" s="6"/>
      <c r="BC1263" s="6"/>
      <c r="BD1263" s="6"/>
      <c r="BE1263" s="6"/>
      <c r="BF1263" s="6"/>
      <c r="BG1263" s="6"/>
    </row>
    <row r="1264" spans="34:59" x14ac:dyDescent="0.25">
      <c r="AH1264" s="10"/>
      <c r="AI1264" s="6"/>
      <c r="AJ1264" s="10"/>
      <c r="AK1264" s="10"/>
      <c r="AL1264" s="10"/>
      <c r="AM1264" s="10"/>
      <c r="AN1264" s="10"/>
      <c r="AO1264" s="10"/>
      <c r="AP1264" s="10"/>
      <c r="AQ1264" s="10"/>
      <c r="AR1264" s="10"/>
      <c r="AS1264" s="10"/>
      <c r="AT1264" s="10"/>
      <c r="AU1264" s="10"/>
      <c r="AV1264" s="10"/>
      <c r="AW1264" s="10"/>
      <c r="AX1264" s="10"/>
      <c r="AY1264" s="10"/>
      <c r="AZ1264" s="10"/>
      <c r="BA1264" s="10"/>
      <c r="BB1264" s="10"/>
      <c r="BC1264" s="10"/>
      <c r="BD1264" s="10"/>
      <c r="BE1264" s="10"/>
      <c r="BF1264" s="10"/>
      <c r="BG1264" s="6"/>
    </row>
    <row r="1265" spans="34:59" x14ac:dyDescent="0.25">
      <c r="AH1265" s="6"/>
      <c r="AI1265" s="6"/>
      <c r="AJ1265" s="6"/>
      <c r="AK1265" s="6"/>
      <c r="AL1265" s="6"/>
      <c r="AM1265" s="6"/>
      <c r="AN1265" s="6"/>
      <c r="AO1265" s="6"/>
      <c r="AP1265" s="6"/>
      <c r="AQ1265" s="6"/>
      <c r="AR1265" s="6"/>
      <c r="AS1265" s="6"/>
      <c r="AT1265" s="6"/>
      <c r="AU1265" s="6"/>
      <c r="AV1265" s="6"/>
      <c r="AW1265" s="6"/>
      <c r="AX1265" s="6"/>
      <c r="AY1265" s="6"/>
      <c r="AZ1265" s="6"/>
      <c r="BA1265" s="6"/>
      <c r="BB1265" s="6"/>
      <c r="BC1265" s="6"/>
      <c r="BD1265" s="6"/>
      <c r="BE1265" s="6"/>
      <c r="BF1265" s="6"/>
      <c r="BG1265" s="10"/>
    </row>
    <row r="1266" spans="34:59" x14ac:dyDescent="0.25">
      <c r="AH1266" s="10"/>
      <c r="AI1266" s="6"/>
    </row>
    <row r="1267" spans="34:59" x14ac:dyDescent="0.25">
      <c r="AH1267" s="6"/>
      <c r="AI1267" s="6"/>
      <c r="AJ1267" s="6"/>
      <c r="AK1267" s="6"/>
      <c r="AL1267" s="6"/>
      <c r="AM1267" s="6"/>
      <c r="AN1267" s="6"/>
      <c r="AO1267" s="6"/>
      <c r="AP1267" s="6"/>
      <c r="AQ1267" s="6"/>
      <c r="AR1267" s="6"/>
      <c r="AS1267" s="6"/>
      <c r="AT1267" s="6"/>
      <c r="AU1267" s="6"/>
      <c r="AV1267" s="6"/>
      <c r="AW1267" s="6"/>
      <c r="AX1267" s="6"/>
      <c r="AY1267" s="6"/>
      <c r="AZ1267" s="6"/>
      <c r="BA1267" s="6"/>
      <c r="BB1267" s="6"/>
      <c r="BC1267" s="6"/>
      <c r="BD1267" s="6"/>
      <c r="BE1267" s="6"/>
      <c r="BF1267" s="6"/>
      <c r="BG1267" s="6"/>
    </row>
    <row r="1268" spans="34:59" x14ac:dyDescent="0.25">
      <c r="AH1268" s="10"/>
      <c r="AI1268" s="6"/>
      <c r="AJ1268" s="10"/>
      <c r="AK1268" s="10"/>
      <c r="AL1268" s="10"/>
      <c r="AM1268" s="10"/>
      <c r="AN1268" s="10"/>
      <c r="AO1268" s="10"/>
      <c r="AP1268" s="10"/>
      <c r="AQ1268" s="10"/>
      <c r="AR1268" s="10"/>
      <c r="AS1268" s="10"/>
      <c r="AT1268" s="10"/>
      <c r="AU1268" s="10"/>
      <c r="AV1268" s="10"/>
      <c r="AW1268" s="10"/>
      <c r="AX1268" s="10"/>
      <c r="AY1268" s="10"/>
      <c r="AZ1268" s="10"/>
      <c r="BA1268" s="10"/>
      <c r="BB1268" s="10"/>
      <c r="BC1268" s="10"/>
      <c r="BD1268" s="10"/>
      <c r="BE1268" s="10"/>
      <c r="BF1268" s="10"/>
      <c r="BG1268" s="6"/>
    </row>
    <row r="1269" spans="34:59" x14ac:dyDescent="0.25">
      <c r="AH1269" s="6"/>
      <c r="AI1269" s="6"/>
      <c r="AJ1269" s="6"/>
      <c r="AK1269" s="6"/>
      <c r="AL1269" s="6"/>
      <c r="AM1269" s="6"/>
      <c r="AN1269" s="6"/>
      <c r="AO1269" s="6"/>
      <c r="AP1269" s="6"/>
      <c r="AQ1269" s="6"/>
      <c r="AR1269" s="6"/>
      <c r="AS1269" s="6"/>
      <c r="AT1269" s="6"/>
      <c r="AU1269" s="6"/>
      <c r="AV1269" s="6"/>
      <c r="AW1269" s="6"/>
      <c r="AX1269" s="6"/>
      <c r="AY1269" s="6"/>
      <c r="AZ1269" s="6"/>
      <c r="BA1269" s="6"/>
      <c r="BB1269" s="6"/>
      <c r="BC1269" s="6"/>
      <c r="BD1269" s="6"/>
      <c r="BE1269" s="6"/>
      <c r="BF1269" s="6"/>
      <c r="BG1269" s="10"/>
    </row>
    <row r="1270" spans="34:59" x14ac:dyDescent="0.25">
      <c r="AH1270" s="10"/>
      <c r="AI1270" s="6"/>
    </row>
    <row r="1271" spans="34:59" x14ac:dyDescent="0.25">
      <c r="AH1271" s="6"/>
      <c r="AI1271" s="6"/>
      <c r="AJ1271" s="6"/>
      <c r="AK1271" s="6"/>
      <c r="AL1271" s="6"/>
      <c r="AM1271" s="6"/>
      <c r="AN1271" s="6"/>
      <c r="AO1271" s="6"/>
      <c r="AP1271" s="6"/>
      <c r="AQ1271" s="6"/>
      <c r="AR1271" s="6"/>
      <c r="AS1271" s="6"/>
      <c r="AT1271" s="6"/>
      <c r="AU1271" s="6"/>
      <c r="AV1271" s="6"/>
      <c r="AW1271" s="6"/>
      <c r="AX1271" s="6"/>
      <c r="AY1271" s="6"/>
      <c r="AZ1271" s="6"/>
      <c r="BA1271" s="6"/>
      <c r="BB1271" s="6"/>
      <c r="BC1271" s="6"/>
      <c r="BD1271" s="6"/>
      <c r="BE1271" s="6"/>
      <c r="BF1271" s="6"/>
      <c r="BG1271" s="6"/>
    </row>
    <row r="1272" spans="34:59" x14ac:dyDescent="0.25">
      <c r="AH1272" s="10"/>
      <c r="AI1272" s="6"/>
      <c r="AJ1272" s="10"/>
      <c r="AK1272" s="10"/>
      <c r="AL1272" s="10"/>
      <c r="AM1272" s="10"/>
      <c r="AN1272" s="10"/>
      <c r="AO1272" s="10"/>
      <c r="AP1272" s="10"/>
      <c r="AQ1272" s="10"/>
      <c r="AR1272" s="10"/>
      <c r="AS1272" s="10"/>
      <c r="AT1272" s="10"/>
      <c r="AU1272" s="10"/>
      <c r="AV1272" s="10"/>
      <c r="AW1272" s="10"/>
      <c r="AX1272" s="10"/>
      <c r="AY1272" s="10"/>
      <c r="AZ1272" s="10"/>
      <c r="BA1272" s="10"/>
      <c r="BB1272" s="10"/>
      <c r="BC1272" s="10"/>
      <c r="BD1272" s="10"/>
      <c r="BE1272" s="10"/>
      <c r="BF1272" s="10"/>
      <c r="BG1272" s="6"/>
    </row>
    <row r="1273" spans="34:59" x14ac:dyDescent="0.25">
      <c r="AH1273" s="6"/>
      <c r="AI1273" s="6"/>
      <c r="AJ1273" s="6"/>
      <c r="AK1273" s="6"/>
      <c r="AL1273" s="6"/>
      <c r="AM1273" s="6"/>
      <c r="AN1273" s="6"/>
      <c r="AO1273" s="6"/>
      <c r="AP1273" s="6"/>
      <c r="AQ1273" s="6"/>
      <c r="AR1273" s="6"/>
      <c r="AS1273" s="6"/>
      <c r="AT1273" s="6"/>
      <c r="AU1273" s="6"/>
      <c r="AV1273" s="6"/>
      <c r="AW1273" s="6"/>
      <c r="AX1273" s="6"/>
      <c r="AY1273" s="6"/>
      <c r="AZ1273" s="6"/>
      <c r="BA1273" s="6"/>
      <c r="BB1273" s="6"/>
      <c r="BC1273" s="6"/>
      <c r="BD1273" s="6"/>
      <c r="BE1273" s="6"/>
      <c r="BF1273" s="6"/>
      <c r="BG1273" s="10"/>
    </row>
    <row r="1274" spans="34:59" x14ac:dyDescent="0.25">
      <c r="AH1274" s="10"/>
      <c r="AI1274" s="6"/>
    </row>
    <row r="1275" spans="34:59" x14ac:dyDescent="0.25">
      <c r="AH1275" s="6"/>
      <c r="AI1275" s="6"/>
      <c r="AJ1275" s="6"/>
      <c r="AK1275" s="6"/>
      <c r="AL1275" s="6"/>
      <c r="AM1275" s="6"/>
      <c r="AN1275" s="6"/>
      <c r="AO1275" s="6"/>
      <c r="AP1275" s="6"/>
      <c r="AQ1275" s="6"/>
      <c r="AR1275" s="6"/>
      <c r="AS1275" s="6"/>
      <c r="AT1275" s="6"/>
      <c r="AU1275" s="6"/>
      <c r="AV1275" s="6"/>
      <c r="AW1275" s="6"/>
      <c r="AX1275" s="6"/>
      <c r="AY1275" s="6"/>
      <c r="AZ1275" s="6"/>
      <c r="BA1275" s="6"/>
      <c r="BB1275" s="6"/>
      <c r="BC1275" s="6"/>
      <c r="BD1275" s="6"/>
      <c r="BE1275" s="6"/>
      <c r="BF1275" s="6"/>
      <c r="BG1275" s="6"/>
    </row>
    <row r="1276" spans="34:59" x14ac:dyDescent="0.25">
      <c r="AH1276" s="10"/>
      <c r="AI1276" s="6"/>
      <c r="AJ1276" s="10"/>
      <c r="AK1276" s="10"/>
      <c r="AL1276" s="10"/>
      <c r="AM1276" s="10"/>
      <c r="AN1276" s="10"/>
      <c r="AO1276" s="10"/>
      <c r="AP1276" s="10"/>
      <c r="AQ1276" s="10"/>
      <c r="AR1276" s="10"/>
      <c r="AS1276" s="10"/>
      <c r="AT1276" s="10"/>
      <c r="AU1276" s="10"/>
      <c r="AV1276" s="10"/>
      <c r="AW1276" s="10"/>
      <c r="AX1276" s="10"/>
      <c r="AY1276" s="10"/>
      <c r="AZ1276" s="10"/>
      <c r="BA1276" s="10"/>
      <c r="BB1276" s="10"/>
      <c r="BC1276" s="10"/>
      <c r="BD1276" s="10"/>
      <c r="BE1276" s="10"/>
      <c r="BF1276" s="10"/>
      <c r="BG1276" s="6"/>
    </row>
    <row r="1277" spans="34:59" x14ac:dyDescent="0.25">
      <c r="AH1277" s="6"/>
      <c r="AI1277" s="6"/>
      <c r="AJ1277" s="6"/>
      <c r="AK1277" s="6"/>
      <c r="AL1277" s="6"/>
      <c r="AM1277" s="6"/>
      <c r="AN1277" s="6"/>
      <c r="AO1277" s="6"/>
      <c r="AP1277" s="6"/>
      <c r="AQ1277" s="6"/>
      <c r="AR1277" s="6"/>
      <c r="AS1277" s="6"/>
      <c r="AT1277" s="6"/>
      <c r="AU1277" s="6"/>
      <c r="AV1277" s="6"/>
      <c r="AW1277" s="6"/>
      <c r="AX1277" s="6"/>
      <c r="AY1277" s="6"/>
      <c r="AZ1277" s="6"/>
      <c r="BA1277" s="6"/>
      <c r="BB1277" s="6"/>
      <c r="BC1277" s="6"/>
      <c r="BD1277" s="6"/>
      <c r="BE1277" s="6"/>
      <c r="BF1277" s="6"/>
      <c r="BG1277" s="10"/>
    </row>
    <row r="1278" spans="34:59" x14ac:dyDescent="0.25">
      <c r="AH1278" s="10"/>
      <c r="AI1278" s="6"/>
    </row>
    <row r="1279" spans="34:59" x14ac:dyDescent="0.25">
      <c r="AH1279" s="6"/>
      <c r="AI1279" s="6"/>
      <c r="AJ1279" s="6"/>
      <c r="AK1279" s="6"/>
      <c r="AL1279" s="6"/>
      <c r="AM1279" s="6"/>
      <c r="AN1279" s="6"/>
      <c r="AO1279" s="6"/>
      <c r="AP1279" s="6"/>
      <c r="AQ1279" s="6"/>
      <c r="AR1279" s="6"/>
      <c r="AS1279" s="6"/>
      <c r="AT1279" s="6"/>
      <c r="AU1279" s="6"/>
      <c r="AV1279" s="6"/>
      <c r="AW1279" s="6"/>
      <c r="AX1279" s="6"/>
      <c r="AY1279" s="6"/>
      <c r="AZ1279" s="6"/>
      <c r="BA1279" s="6"/>
      <c r="BB1279" s="6"/>
      <c r="BC1279" s="6"/>
      <c r="BD1279" s="6"/>
      <c r="BE1279" s="6"/>
      <c r="BF1279" s="6"/>
      <c r="BG1279" s="6"/>
    </row>
    <row r="1280" spans="34:59" x14ac:dyDescent="0.25">
      <c r="AH1280" s="10"/>
      <c r="AI1280" s="6"/>
      <c r="AJ1280" s="10"/>
      <c r="AK1280" s="10"/>
      <c r="AL1280" s="10"/>
      <c r="AM1280" s="10"/>
      <c r="AN1280" s="10"/>
      <c r="AO1280" s="10"/>
      <c r="AP1280" s="10"/>
      <c r="AQ1280" s="10"/>
      <c r="AR1280" s="10"/>
      <c r="AS1280" s="10"/>
      <c r="AT1280" s="10"/>
      <c r="AU1280" s="10"/>
      <c r="AV1280" s="10"/>
      <c r="AW1280" s="10"/>
      <c r="AX1280" s="10"/>
      <c r="AY1280" s="10"/>
      <c r="AZ1280" s="10"/>
      <c r="BA1280" s="10"/>
      <c r="BB1280" s="10"/>
      <c r="BC1280" s="10"/>
      <c r="BD1280" s="10"/>
      <c r="BE1280" s="10"/>
      <c r="BF1280" s="10"/>
      <c r="BG1280" s="6"/>
    </row>
    <row r="1281" spans="34:59" x14ac:dyDescent="0.25">
      <c r="AH1281" s="6"/>
      <c r="AI1281" s="6"/>
      <c r="AJ1281" s="6"/>
      <c r="AK1281" s="6"/>
      <c r="AL1281" s="6"/>
      <c r="AM1281" s="6"/>
      <c r="AN1281" s="6"/>
      <c r="AO1281" s="6"/>
      <c r="AP1281" s="6"/>
      <c r="AQ1281" s="6"/>
      <c r="AR1281" s="6"/>
      <c r="AS1281" s="6"/>
      <c r="AT1281" s="6"/>
      <c r="AU1281" s="6"/>
      <c r="AV1281" s="6"/>
      <c r="AW1281" s="6"/>
      <c r="AX1281" s="6"/>
      <c r="AY1281" s="6"/>
      <c r="AZ1281" s="6"/>
      <c r="BA1281" s="6"/>
      <c r="BB1281" s="6"/>
      <c r="BC1281" s="6"/>
      <c r="BD1281" s="6"/>
      <c r="BE1281" s="6"/>
      <c r="BF1281" s="6"/>
      <c r="BG1281" s="10"/>
    </row>
    <row r="1282" spans="34:59" x14ac:dyDescent="0.25">
      <c r="AH1282" s="10"/>
      <c r="AI1282" s="6"/>
    </row>
    <row r="1283" spans="34:59" x14ac:dyDescent="0.25">
      <c r="AH1283" s="6"/>
      <c r="AI1283" s="6"/>
      <c r="AJ1283" s="6"/>
      <c r="AK1283" s="6"/>
      <c r="AL1283" s="6"/>
      <c r="AM1283" s="6"/>
      <c r="AN1283" s="6"/>
      <c r="AO1283" s="6"/>
      <c r="AP1283" s="6"/>
      <c r="AQ1283" s="6"/>
      <c r="AR1283" s="6"/>
      <c r="AS1283" s="6"/>
      <c r="AT1283" s="6"/>
      <c r="AU1283" s="6"/>
      <c r="AV1283" s="6"/>
      <c r="AW1283" s="6"/>
      <c r="AX1283" s="6"/>
      <c r="AY1283" s="6"/>
      <c r="AZ1283" s="6"/>
      <c r="BA1283" s="6"/>
      <c r="BB1283" s="6"/>
      <c r="BC1283" s="6"/>
      <c r="BD1283" s="6"/>
      <c r="BE1283" s="6"/>
      <c r="BF1283" s="6"/>
      <c r="BG1283" s="6"/>
    </row>
    <row r="1284" spans="34:59" x14ac:dyDescent="0.25">
      <c r="AH1284" s="10"/>
      <c r="AI1284" s="6"/>
      <c r="AJ1284" s="10"/>
      <c r="AK1284" s="10"/>
      <c r="AL1284" s="10"/>
      <c r="AM1284" s="10"/>
      <c r="AN1284" s="10"/>
      <c r="AO1284" s="10"/>
      <c r="AP1284" s="10"/>
      <c r="AQ1284" s="10"/>
      <c r="AR1284" s="10"/>
      <c r="AS1284" s="10"/>
      <c r="AT1284" s="10"/>
      <c r="AU1284" s="10"/>
      <c r="AV1284" s="10"/>
      <c r="AW1284" s="10"/>
      <c r="AX1284" s="10"/>
      <c r="AY1284" s="10"/>
      <c r="AZ1284" s="10"/>
      <c r="BA1284" s="10"/>
      <c r="BB1284" s="10"/>
      <c r="BC1284" s="10"/>
      <c r="BD1284" s="10"/>
      <c r="BE1284" s="10"/>
      <c r="BF1284" s="10"/>
      <c r="BG1284" s="6"/>
    </row>
    <row r="1285" spans="34:59" x14ac:dyDescent="0.25">
      <c r="AH1285" s="6"/>
      <c r="AI1285" s="6"/>
      <c r="AJ1285" s="6"/>
      <c r="AK1285" s="6"/>
      <c r="AL1285" s="6"/>
      <c r="AM1285" s="6"/>
      <c r="AN1285" s="6"/>
      <c r="AO1285" s="6"/>
      <c r="AP1285" s="6"/>
      <c r="AQ1285" s="6"/>
      <c r="AR1285" s="6"/>
      <c r="AS1285" s="6"/>
      <c r="AT1285" s="6"/>
      <c r="AU1285" s="6"/>
      <c r="AV1285" s="6"/>
      <c r="AW1285" s="6"/>
      <c r="AX1285" s="6"/>
      <c r="AY1285" s="6"/>
      <c r="AZ1285" s="6"/>
      <c r="BA1285" s="6"/>
      <c r="BB1285" s="6"/>
      <c r="BC1285" s="6"/>
      <c r="BD1285" s="6"/>
      <c r="BE1285" s="6"/>
      <c r="BF1285" s="6"/>
      <c r="BG1285" s="10"/>
    </row>
    <row r="1286" spans="34:59" x14ac:dyDescent="0.25">
      <c r="AH1286" s="10"/>
      <c r="AI1286" s="6"/>
    </row>
    <row r="1287" spans="34:59" x14ac:dyDescent="0.25">
      <c r="AH1287" s="6"/>
      <c r="AI1287" s="6"/>
      <c r="AJ1287" s="6"/>
      <c r="AK1287" s="6"/>
      <c r="AL1287" s="6"/>
      <c r="AM1287" s="6"/>
      <c r="AN1287" s="6"/>
      <c r="AO1287" s="6"/>
      <c r="AP1287" s="6"/>
      <c r="AQ1287" s="6"/>
      <c r="AR1287" s="6"/>
      <c r="AS1287" s="6"/>
      <c r="AT1287" s="6"/>
      <c r="AU1287" s="6"/>
      <c r="AV1287" s="6"/>
      <c r="AW1287" s="6"/>
      <c r="AX1287" s="6"/>
      <c r="AY1287" s="6"/>
      <c r="AZ1287" s="6"/>
      <c r="BA1287" s="6"/>
      <c r="BB1287" s="6"/>
      <c r="BC1287" s="6"/>
      <c r="BD1287" s="6"/>
      <c r="BE1287" s="6"/>
      <c r="BF1287" s="6"/>
      <c r="BG1287" s="6"/>
    </row>
    <row r="1288" spans="34:59" x14ac:dyDescent="0.25">
      <c r="AH1288" s="10"/>
      <c r="AI1288" s="6"/>
      <c r="AJ1288" s="10"/>
      <c r="AK1288" s="10"/>
      <c r="AL1288" s="10"/>
      <c r="AM1288" s="10"/>
      <c r="AN1288" s="10"/>
      <c r="AO1288" s="10"/>
      <c r="AP1288" s="10"/>
      <c r="AQ1288" s="10"/>
      <c r="AR1288" s="10"/>
      <c r="AS1288" s="10"/>
      <c r="AT1288" s="10"/>
      <c r="AU1288" s="10"/>
      <c r="AV1288" s="10"/>
      <c r="AW1288" s="10"/>
      <c r="AX1288" s="10"/>
      <c r="AY1288" s="10"/>
      <c r="AZ1288" s="10"/>
      <c r="BA1288" s="10"/>
      <c r="BB1288" s="10"/>
      <c r="BC1288" s="10"/>
      <c r="BD1288" s="10"/>
      <c r="BE1288" s="10"/>
      <c r="BF1288" s="10"/>
      <c r="BG1288" s="6"/>
    </row>
    <row r="1289" spans="34:59" x14ac:dyDescent="0.25">
      <c r="AH1289" s="6"/>
      <c r="AI1289" s="6"/>
      <c r="AJ1289" s="6"/>
      <c r="AK1289" s="6"/>
      <c r="AL1289" s="6"/>
      <c r="AM1289" s="6"/>
      <c r="AN1289" s="6"/>
      <c r="AO1289" s="6"/>
      <c r="AP1289" s="6"/>
      <c r="AQ1289" s="6"/>
      <c r="AR1289" s="6"/>
      <c r="AS1289" s="6"/>
      <c r="AT1289" s="6"/>
      <c r="AU1289" s="6"/>
      <c r="AV1289" s="6"/>
      <c r="AW1289" s="6"/>
      <c r="AX1289" s="6"/>
      <c r="AY1289" s="6"/>
      <c r="AZ1289" s="6"/>
      <c r="BA1289" s="6"/>
      <c r="BB1289" s="6"/>
      <c r="BC1289" s="6"/>
      <c r="BD1289" s="6"/>
      <c r="BE1289" s="6"/>
      <c r="BF1289" s="6"/>
      <c r="BG1289" s="10"/>
    </row>
    <row r="1290" spans="34:59" x14ac:dyDescent="0.25">
      <c r="AH1290" s="10"/>
      <c r="AI1290" s="6"/>
    </row>
    <row r="1291" spans="34:59" x14ac:dyDescent="0.25">
      <c r="AH1291" s="6"/>
      <c r="AI1291" s="6"/>
      <c r="AJ1291" s="6"/>
      <c r="AK1291" s="6"/>
      <c r="AL1291" s="6"/>
      <c r="AM1291" s="6"/>
      <c r="AN1291" s="6"/>
      <c r="AO1291" s="6"/>
      <c r="AP1291" s="6"/>
      <c r="AQ1291" s="6"/>
      <c r="AR1291" s="6"/>
      <c r="AS1291" s="6"/>
      <c r="AT1291" s="6"/>
      <c r="AU1291" s="6"/>
      <c r="AV1291" s="6"/>
      <c r="AW1291" s="6"/>
      <c r="AX1291" s="6"/>
      <c r="AY1291" s="6"/>
      <c r="AZ1291" s="6"/>
      <c r="BA1291" s="6"/>
      <c r="BB1291" s="6"/>
      <c r="BC1291" s="6"/>
      <c r="BD1291" s="6"/>
      <c r="BE1291" s="6"/>
      <c r="BF1291" s="6"/>
      <c r="BG1291" s="6"/>
    </row>
    <row r="1292" spans="34:59" x14ac:dyDescent="0.25">
      <c r="AH1292" s="10"/>
      <c r="AI1292" s="6"/>
      <c r="AJ1292" s="10"/>
      <c r="AK1292" s="10"/>
      <c r="AL1292" s="10"/>
      <c r="AM1292" s="10"/>
      <c r="AN1292" s="10"/>
      <c r="AO1292" s="10"/>
      <c r="AP1292" s="10"/>
      <c r="AQ1292" s="10"/>
      <c r="AR1292" s="10"/>
      <c r="AS1292" s="10"/>
      <c r="AT1292" s="10"/>
      <c r="AU1292" s="10"/>
      <c r="AV1292" s="10"/>
      <c r="AW1292" s="10"/>
      <c r="AX1292" s="10"/>
      <c r="AY1292" s="10"/>
      <c r="AZ1292" s="10"/>
      <c r="BA1292" s="10"/>
      <c r="BB1292" s="10"/>
      <c r="BC1292" s="10"/>
      <c r="BD1292" s="10"/>
      <c r="BE1292" s="10"/>
      <c r="BF1292" s="10"/>
      <c r="BG1292" s="6"/>
    </row>
    <row r="1293" spans="34:59" x14ac:dyDescent="0.25">
      <c r="AH1293" s="6"/>
      <c r="AI1293" s="6"/>
      <c r="AJ1293" s="6"/>
      <c r="AK1293" s="6"/>
      <c r="AL1293" s="6"/>
      <c r="AM1293" s="6"/>
      <c r="AN1293" s="6"/>
      <c r="AO1293" s="6"/>
      <c r="AP1293" s="6"/>
      <c r="AQ1293" s="6"/>
      <c r="AR1293" s="6"/>
      <c r="AS1293" s="6"/>
      <c r="AT1293" s="6"/>
      <c r="AU1293" s="6"/>
      <c r="AV1293" s="6"/>
      <c r="AW1293" s="6"/>
      <c r="AX1293" s="6"/>
      <c r="AY1293" s="6"/>
      <c r="AZ1293" s="6"/>
      <c r="BA1293" s="6"/>
      <c r="BB1293" s="6"/>
      <c r="BC1293" s="6"/>
      <c r="BD1293" s="6"/>
      <c r="BE1293" s="6"/>
      <c r="BF1293" s="6"/>
      <c r="BG1293" s="10"/>
    </row>
    <row r="1294" spans="34:59" x14ac:dyDescent="0.25">
      <c r="AH1294" s="10"/>
      <c r="AI1294" s="6"/>
    </row>
    <row r="1295" spans="34:59" x14ac:dyDescent="0.25">
      <c r="AH1295" s="6"/>
      <c r="AI1295" s="6"/>
      <c r="AJ1295" s="6"/>
      <c r="AK1295" s="6"/>
      <c r="AL1295" s="6"/>
      <c r="AM1295" s="6"/>
      <c r="AN1295" s="6"/>
      <c r="AO1295" s="6"/>
      <c r="AP1295" s="6"/>
      <c r="AQ1295" s="6"/>
      <c r="AR1295" s="6"/>
      <c r="AS1295" s="6"/>
      <c r="AT1295" s="6"/>
      <c r="AU1295" s="6"/>
      <c r="AV1295" s="6"/>
      <c r="AW1295" s="6"/>
      <c r="AX1295" s="6"/>
      <c r="AY1295" s="6"/>
      <c r="AZ1295" s="6"/>
      <c r="BA1295" s="6"/>
      <c r="BB1295" s="6"/>
      <c r="BC1295" s="6"/>
      <c r="BD1295" s="6"/>
      <c r="BE1295" s="6"/>
      <c r="BF1295" s="6"/>
      <c r="BG1295" s="6"/>
    </row>
    <row r="1296" spans="34:59" x14ac:dyDescent="0.25">
      <c r="AH1296" s="10"/>
      <c r="AI1296" s="6"/>
      <c r="AJ1296" s="10"/>
      <c r="AK1296" s="10"/>
      <c r="AL1296" s="10"/>
      <c r="AM1296" s="10"/>
      <c r="AN1296" s="10"/>
      <c r="AO1296" s="10"/>
      <c r="AP1296" s="10"/>
      <c r="AQ1296" s="10"/>
      <c r="AR1296" s="10"/>
      <c r="AS1296" s="10"/>
      <c r="AT1296" s="10"/>
      <c r="AU1296" s="10"/>
      <c r="AV1296" s="10"/>
      <c r="AW1296" s="10"/>
      <c r="AX1296" s="10"/>
      <c r="AY1296" s="10"/>
      <c r="AZ1296" s="10"/>
      <c r="BA1296" s="10"/>
      <c r="BB1296" s="10"/>
      <c r="BC1296" s="10"/>
      <c r="BD1296" s="10"/>
      <c r="BE1296" s="10"/>
      <c r="BF1296" s="10"/>
      <c r="BG1296" s="6"/>
    </row>
    <row r="1297" spans="34:59" x14ac:dyDescent="0.25">
      <c r="AH1297" s="6"/>
      <c r="AI1297" s="6"/>
      <c r="AJ1297" s="6"/>
      <c r="AK1297" s="6"/>
      <c r="AL1297" s="6"/>
      <c r="AM1297" s="6"/>
      <c r="AN1297" s="6"/>
      <c r="AO1297" s="6"/>
      <c r="AP1297" s="6"/>
      <c r="AQ1297" s="6"/>
      <c r="AR1297" s="6"/>
      <c r="AS1297" s="6"/>
      <c r="AT1297" s="6"/>
      <c r="AU1297" s="6"/>
      <c r="AV1297" s="6"/>
      <c r="AW1297" s="6"/>
      <c r="AX1297" s="6"/>
      <c r="AY1297" s="6"/>
      <c r="AZ1297" s="6"/>
      <c r="BA1297" s="6"/>
      <c r="BB1297" s="6"/>
      <c r="BC1297" s="6"/>
      <c r="BD1297" s="6"/>
      <c r="BE1297" s="6"/>
      <c r="BF1297" s="6"/>
      <c r="BG1297" s="10"/>
    </row>
    <row r="1298" spans="34:59" x14ac:dyDescent="0.25">
      <c r="AH1298" s="10"/>
      <c r="AI1298" s="6"/>
    </row>
    <row r="1299" spans="34:59" x14ac:dyDescent="0.25">
      <c r="AH1299" s="6"/>
      <c r="AI1299" s="6"/>
      <c r="AJ1299" s="6"/>
      <c r="AK1299" s="6"/>
      <c r="AL1299" s="6"/>
      <c r="AM1299" s="6"/>
      <c r="AN1299" s="6"/>
      <c r="AO1299" s="6"/>
      <c r="AP1299" s="6"/>
      <c r="AQ1299" s="6"/>
      <c r="AR1299" s="6"/>
      <c r="AS1299" s="6"/>
      <c r="AT1299" s="6"/>
      <c r="AU1299" s="6"/>
      <c r="AV1299" s="6"/>
      <c r="AW1299" s="6"/>
      <c r="AX1299" s="6"/>
      <c r="AY1299" s="6"/>
      <c r="AZ1299" s="6"/>
      <c r="BA1299" s="6"/>
      <c r="BB1299" s="6"/>
      <c r="BC1299" s="6"/>
      <c r="BD1299" s="6"/>
      <c r="BE1299" s="6"/>
      <c r="BF1299" s="6"/>
      <c r="BG1299" s="6"/>
    </row>
    <row r="1300" spans="34:59" x14ac:dyDescent="0.25">
      <c r="AH1300" s="10"/>
      <c r="AI1300" s="6"/>
      <c r="AJ1300" s="10"/>
      <c r="AK1300" s="10"/>
      <c r="AL1300" s="10"/>
      <c r="AM1300" s="10"/>
      <c r="AN1300" s="10"/>
      <c r="AO1300" s="10"/>
      <c r="AP1300" s="10"/>
      <c r="AQ1300" s="10"/>
      <c r="AR1300" s="10"/>
      <c r="AS1300" s="10"/>
      <c r="AT1300" s="10"/>
      <c r="AU1300" s="10"/>
      <c r="AV1300" s="10"/>
      <c r="AW1300" s="10"/>
      <c r="AX1300" s="10"/>
      <c r="AY1300" s="10"/>
      <c r="AZ1300" s="10"/>
      <c r="BA1300" s="10"/>
      <c r="BB1300" s="10"/>
      <c r="BC1300" s="10"/>
      <c r="BD1300" s="10"/>
      <c r="BE1300" s="10"/>
      <c r="BF1300" s="10"/>
      <c r="BG1300" s="6"/>
    </row>
    <row r="1301" spans="34:59" x14ac:dyDescent="0.25">
      <c r="AH1301" s="6"/>
      <c r="AI1301" s="6"/>
      <c r="AJ1301" s="6"/>
      <c r="AK1301" s="6"/>
      <c r="AL1301" s="6"/>
      <c r="AM1301" s="6"/>
      <c r="AN1301" s="6"/>
      <c r="AO1301" s="6"/>
      <c r="AP1301" s="6"/>
      <c r="AQ1301" s="6"/>
      <c r="AR1301" s="6"/>
      <c r="AS1301" s="6"/>
      <c r="AT1301" s="6"/>
      <c r="AU1301" s="6"/>
      <c r="AV1301" s="6"/>
      <c r="AW1301" s="6"/>
      <c r="AX1301" s="6"/>
      <c r="AY1301" s="6"/>
      <c r="AZ1301" s="6"/>
      <c r="BA1301" s="6"/>
      <c r="BB1301" s="6"/>
      <c r="BC1301" s="6"/>
      <c r="BD1301" s="6"/>
      <c r="BE1301" s="6"/>
      <c r="BF1301" s="6"/>
      <c r="BG1301" s="10"/>
    </row>
    <row r="1302" spans="34:59" x14ac:dyDescent="0.25">
      <c r="AH1302" s="10"/>
      <c r="AI1302" s="6"/>
    </row>
    <row r="1303" spans="34:59" x14ac:dyDescent="0.25">
      <c r="AH1303" s="6"/>
      <c r="AI1303" s="6"/>
      <c r="AJ1303" s="6"/>
      <c r="AK1303" s="6"/>
      <c r="AL1303" s="6"/>
      <c r="AM1303" s="6"/>
      <c r="AN1303" s="6"/>
      <c r="AO1303" s="6"/>
      <c r="AP1303" s="6"/>
      <c r="AQ1303" s="6"/>
      <c r="AR1303" s="6"/>
      <c r="AS1303" s="6"/>
      <c r="AT1303" s="6"/>
      <c r="AU1303" s="6"/>
      <c r="AV1303" s="6"/>
      <c r="AW1303" s="6"/>
      <c r="AX1303" s="6"/>
      <c r="AY1303" s="6"/>
      <c r="AZ1303" s="6"/>
      <c r="BA1303" s="6"/>
      <c r="BB1303" s="6"/>
      <c r="BC1303" s="6"/>
      <c r="BD1303" s="6"/>
      <c r="BE1303" s="6"/>
      <c r="BF1303" s="6"/>
      <c r="BG1303" s="6"/>
    </row>
    <row r="1304" spans="34:59" x14ac:dyDescent="0.25">
      <c r="AH1304" s="10"/>
      <c r="AI1304" s="6"/>
      <c r="AJ1304" s="10"/>
      <c r="AK1304" s="10"/>
      <c r="AL1304" s="10"/>
      <c r="AM1304" s="10"/>
      <c r="AN1304" s="10"/>
      <c r="AO1304" s="10"/>
      <c r="AP1304" s="10"/>
      <c r="AQ1304" s="10"/>
      <c r="AR1304" s="10"/>
      <c r="AS1304" s="10"/>
      <c r="AT1304" s="10"/>
      <c r="AU1304" s="10"/>
      <c r="AV1304" s="10"/>
      <c r="AW1304" s="10"/>
      <c r="AX1304" s="10"/>
      <c r="AY1304" s="10"/>
      <c r="AZ1304" s="10"/>
      <c r="BA1304" s="10"/>
      <c r="BB1304" s="10"/>
      <c r="BC1304" s="10"/>
      <c r="BD1304" s="10"/>
      <c r="BE1304" s="10"/>
      <c r="BF1304" s="10"/>
      <c r="BG1304" s="6"/>
    </row>
    <row r="1305" spans="34:59" x14ac:dyDescent="0.25">
      <c r="AH1305" s="6"/>
      <c r="AI1305" s="6"/>
      <c r="AJ1305" s="6"/>
      <c r="AK1305" s="6"/>
      <c r="AL1305" s="6"/>
      <c r="AM1305" s="6"/>
      <c r="AN1305" s="6"/>
      <c r="AO1305" s="6"/>
      <c r="AP1305" s="6"/>
      <c r="AQ1305" s="6"/>
      <c r="AR1305" s="6"/>
      <c r="AS1305" s="6"/>
      <c r="AT1305" s="6"/>
      <c r="AU1305" s="6"/>
      <c r="AV1305" s="6"/>
      <c r="AW1305" s="6"/>
      <c r="AX1305" s="6"/>
      <c r="AY1305" s="6"/>
      <c r="AZ1305" s="6"/>
      <c r="BA1305" s="6"/>
      <c r="BB1305" s="6"/>
      <c r="BC1305" s="6"/>
      <c r="BD1305" s="6"/>
      <c r="BE1305" s="6"/>
      <c r="BF1305" s="6"/>
      <c r="BG1305" s="10"/>
    </row>
    <row r="1306" spans="34:59" x14ac:dyDescent="0.25">
      <c r="AH1306" s="10"/>
      <c r="AI1306" s="6"/>
    </row>
    <row r="1307" spans="34:59" x14ac:dyDescent="0.25">
      <c r="AH1307" s="6"/>
      <c r="AI1307" s="6"/>
      <c r="AJ1307" s="6"/>
      <c r="AK1307" s="6"/>
      <c r="AL1307" s="6"/>
      <c r="AM1307" s="6"/>
      <c r="AN1307" s="6"/>
      <c r="AO1307" s="6"/>
      <c r="AP1307" s="6"/>
      <c r="AQ1307" s="6"/>
      <c r="AR1307" s="6"/>
      <c r="AS1307" s="6"/>
      <c r="AT1307" s="6"/>
      <c r="AU1307" s="6"/>
      <c r="AV1307" s="6"/>
      <c r="AW1307" s="6"/>
      <c r="AX1307" s="6"/>
      <c r="AY1307" s="6"/>
      <c r="AZ1307" s="6"/>
      <c r="BA1307" s="6"/>
      <c r="BB1307" s="6"/>
      <c r="BC1307" s="6"/>
      <c r="BD1307" s="6"/>
      <c r="BE1307" s="6"/>
      <c r="BF1307" s="6"/>
      <c r="BG1307" s="6"/>
    </row>
    <row r="1308" spans="34:59" x14ac:dyDescent="0.25">
      <c r="AH1308" s="10"/>
      <c r="AI1308" s="6"/>
      <c r="AJ1308" s="10"/>
      <c r="AK1308" s="10"/>
      <c r="AL1308" s="10"/>
      <c r="AM1308" s="10"/>
      <c r="AN1308" s="10"/>
      <c r="AO1308" s="10"/>
      <c r="AP1308" s="10"/>
      <c r="AQ1308" s="10"/>
      <c r="AR1308" s="10"/>
      <c r="AS1308" s="10"/>
      <c r="AT1308" s="10"/>
      <c r="AU1308" s="10"/>
      <c r="AV1308" s="10"/>
      <c r="AW1308" s="10"/>
      <c r="AX1308" s="10"/>
      <c r="AY1308" s="10"/>
      <c r="AZ1308" s="10"/>
      <c r="BA1308" s="10"/>
      <c r="BB1308" s="10"/>
      <c r="BC1308" s="10"/>
      <c r="BD1308" s="10"/>
      <c r="BE1308" s="10"/>
      <c r="BF1308" s="10"/>
      <c r="BG1308" s="6"/>
    </row>
    <row r="1309" spans="34:59" x14ac:dyDescent="0.25">
      <c r="AH1309" s="6"/>
      <c r="AI1309" s="6"/>
      <c r="AJ1309" s="6"/>
      <c r="AK1309" s="6"/>
      <c r="AL1309" s="6"/>
      <c r="AM1309" s="6"/>
      <c r="AN1309" s="6"/>
      <c r="AO1309" s="6"/>
      <c r="AP1309" s="6"/>
      <c r="AQ1309" s="6"/>
      <c r="AR1309" s="6"/>
      <c r="AS1309" s="6"/>
      <c r="AT1309" s="6"/>
      <c r="AU1309" s="6"/>
      <c r="AV1309" s="6"/>
      <c r="AW1309" s="6"/>
      <c r="AX1309" s="6"/>
      <c r="AY1309" s="6"/>
      <c r="AZ1309" s="6"/>
      <c r="BA1309" s="6"/>
      <c r="BB1309" s="6"/>
      <c r="BC1309" s="6"/>
      <c r="BD1309" s="6"/>
      <c r="BE1309" s="6"/>
      <c r="BF1309" s="6"/>
      <c r="BG1309" s="10"/>
    </row>
    <row r="1310" spans="34:59" x14ac:dyDescent="0.25">
      <c r="AH1310" s="10"/>
      <c r="AI1310" s="6"/>
    </row>
    <row r="1311" spans="34:59" x14ac:dyDescent="0.25">
      <c r="AH1311" s="6"/>
      <c r="AI1311" s="6"/>
      <c r="AJ1311" s="6"/>
      <c r="AK1311" s="6"/>
      <c r="AL1311" s="6"/>
      <c r="AM1311" s="6"/>
      <c r="AN1311" s="6"/>
      <c r="AO1311" s="6"/>
      <c r="AP1311" s="6"/>
      <c r="AQ1311" s="6"/>
      <c r="AR1311" s="6"/>
      <c r="AS1311" s="6"/>
      <c r="AT1311" s="6"/>
      <c r="AU1311" s="6"/>
      <c r="AV1311" s="6"/>
      <c r="AW1311" s="6"/>
      <c r="AX1311" s="6"/>
      <c r="AY1311" s="6"/>
      <c r="AZ1311" s="6"/>
      <c r="BA1311" s="6"/>
      <c r="BB1311" s="6"/>
      <c r="BC1311" s="6"/>
      <c r="BD1311" s="6"/>
      <c r="BE1311" s="6"/>
      <c r="BF1311" s="6"/>
      <c r="BG1311" s="6"/>
    </row>
    <row r="1312" spans="34:59" x14ac:dyDescent="0.25">
      <c r="AH1312" s="10"/>
      <c r="AI1312" s="6"/>
      <c r="AJ1312" s="10"/>
      <c r="AK1312" s="10"/>
      <c r="AL1312" s="10"/>
      <c r="AM1312" s="10"/>
      <c r="AN1312" s="10"/>
      <c r="AO1312" s="10"/>
      <c r="AP1312" s="10"/>
      <c r="AQ1312" s="10"/>
      <c r="AR1312" s="10"/>
      <c r="AS1312" s="10"/>
      <c r="AT1312" s="10"/>
      <c r="AU1312" s="10"/>
      <c r="AV1312" s="10"/>
      <c r="AW1312" s="10"/>
      <c r="AX1312" s="10"/>
      <c r="AY1312" s="10"/>
      <c r="AZ1312" s="10"/>
      <c r="BA1312" s="10"/>
      <c r="BB1312" s="10"/>
      <c r="BC1312" s="10"/>
      <c r="BD1312" s="10"/>
      <c r="BE1312" s="10"/>
      <c r="BF1312" s="10"/>
      <c r="BG1312" s="6"/>
    </row>
    <row r="1313" spans="34:59" x14ac:dyDescent="0.25">
      <c r="AH1313" s="6"/>
      <c r="AI1313" s="6"/>
      <c r="AJ1313" s="6"/>
      <c r="AK1313" s="6"/>
      <c r="AL1313" s="6"/>
      <c r="AM1313" s="6"/>
      <c r="AN1313" s="6"/>
      <c r="AO1313" s="6"/>
      <c r="AP1313" s="6"/>
      <c r="AQ1313" s="6"/>
      <c r="AR1313" s="6"/>
      <c r="AS1313" s="6"/>
      <c r="AT1313" s="6"/>
      <c r="AU1313" s="6"/>
      <c r="AV1313" s="6"/>
      <c r="AW1313" s="6"/>
      <c r="AX1313" s="6"/>
      <c r="AY1313" s="6"/>
      <c r="AZ1313" s="6"/>
      <c r="BA1313" s="6"/>
      <c r="BB1313" s="6"/>
      <c r="BC1313" s="6"/>
      <c r="BD1313" s="6"/>
      <c r="BE1313" s="6"/>
      <c r="BF1313" s="6"/>
      <c r="BG1313" s="10"/>
    </row>
    <row r="1314" spans="34:59" x14ac:dyDescent="0.25">
      <c r="AH1314" s="10"/>
      <c r="AI1314" s="6"/>
    </row>
    <row r="1315" spans="34:59" x14ac:dyDescent="0.25">
      <c r="AH1315" s="6"/>
      <c r="AI1315" s="6"/>
      <c r="AJ1315" s="6"/>
      <c r="AK1315" s="6"/>
      <c r="AL1315" s="6"/>
      <c r="AM1315" s="6"/>
      <c r="AN1315" s="6"/>
      <c r="AO1315" s="6"/>
      <c r="AP1315" s="6"/>
      <c r="AQ1315" s="6"/>
      <c r="AR1315" s="6"/>
      <c r="AS1315" s="6"/>
      <c r="AT1315" s="6"/>
      <c r="AU1315" s="6"/>
      <c r="AV1315" s="6"/>
      <c r="AW1315" s="6"/>
      <c r="AX1315" s="6"/>
      <c r="AY1315" s="6"/>
      <c r="AZ1315" s="6"/>
      <c r="BA1315" s="6"/>
      <c r="BB1315" s="6"/>
      <c r="BC1315" s="6"/>
      <c r="BD1315" s="6"/>
      <c r="BE1315" s="6"/>
      <c r="BF1315" s="6"/>
      <c r="BG1315" s="6"/>
    </row>
    <row r="1316" spans="34:59" x14ac:dyDescent="0.25">
      <c r="AH1316" s="10"/>
      <c r="AI1316" s="6"/>
      <c r="AJ1316" s="10"/>
      <c r="AK1316" s="10"/>
      <c r="AL1316" s="10"/>
      <c r="AM1316" s="10"/>
      <c r="AN1316" s="10"/>
      <c r="AO1316" s="10"/>
      <c r="AP1316" s="10"/>
      <c r="AQ1316" s="10"/>
      <c r="AR1316" s="10"/>
      <c r="AS1316" s="10"/>
      <c r="AT1316" s="10"/>
      <c r="AU1316" s="10"/>
      <c r="AV1316" s="10"/>
      <c r="AW1316" s="10"/>
      <c r="AX1316" s="10"/>
      <c r="AY1316" s="10"/>
      <c r="AZ1316" s="10"/>
      <c r="BA1316" s="10"/>
      <c r="BB1316" s="10"/>
      <c r="BC1316" s="10"/>
      <c r="BD1316" s="10"/>
      <c r="BE1316" s="10"/>
      <c r="BF1316" s="10"/>
      <c r="BG1316" s="6"/>
    </row>
    <row r="1317" spans="34:59" x14ac:dyDescent="0.25">
      <c r="AH1317" s="6"/>
      <c r="AI1317" s="6"/>
      <c r="AJ1317" s="6"/>
      <c r="AK1317" s="6"/>
      <c r="AL1317" s="6"/>
      <c r="AM1317" s="6"/>
      <c r="AN1317" s="6"/>
      <c r="AO1317" s="6"/>
      <c r="AP1317" s="6"/>
      <c r="AQ1317" s="6"/>
      <c r="AR1317" s="6"/>
      <c r="AS1317" s="6"/>
      <c r="AT1317" s="6"/>
      <c r="AU1317" s="6"/>
      <c r="AV1317" s="6"/>
      <c r="AW1317" s="6"/>
      <c r="AX1317" s="6"/>
      <c r="AY1317" s="6"/>
      <c r="AZ1317" s="6"/>
      <c r="BA1317" s="6"/>
      <c r="BB1317" s="6"/>
      <c r="BC1317" s="6"/>
      <c r="BD1317" s="6"/>
      <c r="BE1317" s="6"/>
      <c r="BF1317" s="6"/>
      <c r="BG1317" s="10"/>
    </row>
    <row r="1318" spans="34:59" x14ac:dyDescent="0.25">
      <c r="AH1318" s="10"/>
      <c r="AI1318" s="6"/>
    </row>
    <row r="1319" spans="34:59" x14ac:dyDescent="0.25">
      <c r="AH1319" s="6"/>
      <c r="AI1319" s="6"/>
      <c r="AJ1319" s="6"/>
      <c r="AK1319" s="6"/>
      <c r="AL1319" s="6"/>
      <c r="AM1319" s="6"/>
      <c r="AN1319" s="6"/>
      <c r="AO1319" s="6"/>
      <c r="AP1319" s="6"/>
      <c r="AQ1319" s="6"/>
      <c r="AR1319" s="6"/>
      <c r="AS1319" s="6"/>
      <c r="AT1319" s="6"/>
      <c r="AU1319" s="6"/>
      <c r="AV1319" s="6"/>
      <c r="AW1319" s="6"/>
      <c r="AX1319" s="6"/>
      <c r="AY1319" s="6"/>
      <c r="AZ1319" s="6"/>
      <c r="BA1319" s="6"/>
      <c r="BB1319" s="6"/>
      <c r="BC1319" s="6"/>
      <c r="BD1319" s="6"/>
      <c r="BE1319" s="6"/>
      <c r="BF1319" s="6"/>
      <c r="BG1319" s="6"/>
    </row>
    <row r="1320" spans="34:59" x14ac:dyDescent="0.25">
      <c r="AH1320" s="10"/>
      <c r="AI1320" s="6"/>
      <c r="AJ1320" s="10"/>
      <c r="AK1320" s="10"/>
      <c r="AL1320" s="10"/>
      <c r="AM1320" s="10"/>
      <c r="AN1320" s="10"/>
      <c r="AO1320" s="10"/>
      <c r="AP1320" s="10"/>
      <c r="AQ1320" s="10"/>
      <c r="AR1320" s="10"/>
      <c r="AS1320" s="10"/>
      <c r="AT1320" s="10"/>
      <c r="AU1320" s="10"/>
      <c r="AV1320" s="10"/>
      <c r="AW1320" s="10"/>
      <c r="AX1320" s="10"/>
      <c r="AY1320" s="10"/>
      <c r="AZ1320" s="10"/>
      <c r="BA1320" s="10"/>
      <c r="BB1320" s="10"/>
      <c r="BC1320" s="10"/>
      <c r="BD1320" s="10"/>
      <c r="BE1320" s="10"/>
      <c r="BF1320" s="10"/>
      <c r="BG1320" s="6"/>
    </row>
    <row r="1321" spans="34:59" x14ac:dyDescent="0.25">
      <c r="AH1321" s="6"/>
      <c r="AI1321" s="6"/>
      <c r="AJ1321" s="6"/>
      <c r="AK1321" s="6"/>
      <c r="AL1321" s="6"/>
      <c r="AM1321" s="6"/>
      <c r="AN1321" s="6"/>
      <c r="AO1321" s="6"/>
      <c r="AP1321" s="6"/>
      <c r="AQ1321" s="6"/>
      <c r="AR1321" s="6"/>
      <c r="AS1321" s="6"/>
      <c r="AT1321" s="6"/>
      <c r="AU1321" s="6"/>
      <c r="AV1321" s="6"/>
      <c r="AW1321" s="6"/>
      <c r="AX1321" s="6"/>
      <c r="AY1321" s="6"/>
      <c r="AZ1321" s="6"/>
      <c r="BA1321" s="6"/>
      <c r="BB1321" s="6"/>
      <c r="BC1321" s="6"/>
      <c r="BD1321" s="6"/>
      <c r="BE1321" s="6"/>
      <c r="BF1321" s="6"/>
      <c r="BG1321" s="10"/>
    </row>
    <row r="1322" spans="34:59" x14ac:dyDescent="0.25">
      <c r="AH1322" s="10"/>
      <c r="AI1322" s="6"/>
    </row>
    <row r="1323" spans="34:59" x14ac:dyDescent="0.25">
      <c r="AH1323" s="6"/>
      <c r="AI1323" s="6"/>
      <c r="AJ1323" s="6"/>
      <c r="AK1323" s="6"/>
      <c r="AL1323" s="6"/>
      <c r="AM1323" s="6"/>
      <c r="AN1323" s="6"/>
      <c r="AO1323" s="6"/>
      <c r="AP1323" s="6"/>
      <c r="AQ1323" s="6"/>
      <c r="AR1323" s="6"/>
      <c r="AS1323" s="6"/>
      <c r="AT1323" s="6"/>
      <c r="AU1323" s="6"/>
      <c r="AV1323" s="6"/>
      <c r="AW1323" s="6"/>
      <c r="AX1323" s="6"/>
      <c r="AY1323" s="6"/>
      <c r="AZ1323" s="6"/>
      <c r="BA1323" s="6"/>
      <c r="BB1323" s="6"/>
      <c r="BC1323" s="6"/>
      <c r="BD1323" s="6"/>
      <c r="BE1323" s="6"/>
      <c r="BF1323" s="6"/>
      <c r="BG1323" s="6"/>
    </row>
    <row r="1324" spans="34:59" x14ac:dyDescent="0.25">
      <c r="AH1324" s="10"/>
      <c r="AI1324" s="6"/>
      <c r="AJ1324" s="10"/>
      <c r="AK1324" s="10"/>
      <c r="AL1324" s="10"/>
      <c r="AM1324" s="10"/>
      <c r="AN1324" s="10"/>
      <c r="AO1324" s="10"/>
      <c r="AP1324" s="10"/>
      <c r="AQ1324" s="10"/>
      <c r="AR1324" s="10"/>
      <c r="AS1324" s="10"/>
      <c r="AT1324" s="10"/>
      <c r="AU1324" s="10"/>
      <c r="AV1324" s="10"/>
      <c r="AW1324" s="10"/>
      <c r="AX1324" s="10"/>
      <c r="AY1324" s="10"/>
      <c r="AZ1324" s="10"/>
      <c r="BA1324" s="10"/>
      <c r="BB1324" s="10"/>
      <c r="BC1324" s="10"/>
      <c r="BD1324" s="10"/>
      <c r="BE1324" s="10"/>
      <c r="BF1324" s="10"/>
      <c r="BG1324" s="6"/>
    </row>
    <row r="1325" spans="34:59" x14ac:dyDescent="0.25">
      <c r="AH1325" s="6"/>
      <c r="AI1325" s="6"/>
      <c r="AJ1325" s="6"/>
      <c r="AK1325" s="6"/>
      <c r="AL1325" s="6"/>
      <c r="AM1325" s="6"/>
      <c r="AN1325" s="6"/>
      <c r="AO1325" s="6"/>
      <c r="AP1325" s="6"/>
      <c r="AQ1325" s="6"/>
      <c r="AR1325" s="6"/>
      <c r="AS1325" s="6"/>
      <c r="AT1325" s="6"/>
      <c r="AU1325" s="6"/>
      <c r="AV1325" s="6"/>
      <c r="AW1325" s="6"/>
      <c r="AX1325" s="6"/>
      <c r="AY1325" s="6"/>
      <c r="AZ1325" s="6"/>
      <c r="BA1325" s="6"/>
      <c r="BB1325" s="6"/>
      <c r="BC1325" s="6"/>
      <c r="BD1325" s="6"/>
      <c r="BE1325" s="6"/>
      <c r="BF1325" s="6"/>
      <c r="BG1325" s="10"/>
    </row>
    <row r="1326" spans="34:59" x14ac:dyDescent="0.25">
      <c r="AH1326" s="10"/>
      <c r="AI1326" s="6"/>
    </row>
    <row r="1327" spans="34:59" x14ac:dyDescent="0.25">
      <c r="AH1327" s="6"/>
      <c r="AI1327" s="6"/>
      <c r="AJ1327" s="6"/>
      <c r="AK1327" s="6"/>
      <c r="AL1327" s="6"/>
      <c r="AM1327" s="6"/>
      <c r="AN1327" s="6"/>
      <c r="AO1327" s="6"/>
      <c r="AP1327" s="6"/>
      <c r="AQ1327" s="6"/>
      <c r="AR1327" s="6"/>
      <c r="AS1327" s="6"/>
      <c r="AT1327" s="6"/>
      <c r="AU1327" s="6"/>
      <c r="AV1327" s="6"/>
      <c r="AW1327" s="6"/>
      <c r="AX1327" s="6"/>
      <c r="AY1327" s="6"/>
      <c r="AZ1327" s="6"/>
      <c r="BA1327" s="6"/>
      <c r="BB1327" s="6"/>
      <c r="BC1327" s="6"/>
      <c r="BD1327" s="6"/>
      <c r="BE1327" s="6"/>
      <c r="BF1327" s="6"/>
      <c r="BG1327" s="6"/>
    </row>
    <row r="1328" spans="34:59" x14ac:dyDescent="0.25">
      <c r="AH1328" s="10"/>
      <c r="AI1328" s="6"/>
      <c r="AJ1328" s="10"/>
      <c r="AK1328" s="10"/>
      <c r="AL1328" s="10"/>
      <c r="AM1328" s="10"/>
      <c r="AN1328" s="10"/>
      <c r="AO1328" s="10"/>
      <c r="AP1328" s="10"/>
      <c r="AQ1328" s="10"/>
      <c r="AR1328" s="10"/>
      <c r="AS1328" s="10"/>
      <c r="AT1328" s="10"/>
      <c r="AU1328" s="10"/>
      <c r="AV1328" s="10"/>
      <c r="AW1328" s="10"/>
      <c r="AX1328" s="10"/>
      <c r="AY1328" s="10"/>
      <c r="AZ1328" s="10"/>
      <c r="BA1328" s="10"/>
      <c r="BB1328" s="10"/>
      <c r="BC1328" s="10"/>
      <c r="BD1328" s="10"/>
      <c r="BE1328" s="10"/>
      <c r="BF1328" s="10"/>
      <c r="BG1328" s="6"/>
    </row>
    <row r="1329" spans="34:59" x14ac:dyDescent="0.25">
      <c r="AH1329" s="6"/>
      <c r="AI1329" s="6"/>
      <c r="AJ1329" s="6"/>
      <c r="AK1329" s="6"/>
      <c r="AL1329" s="6"/>
      <c r="AM1329" s="6"/>
      <c r="AN1329" s="6"/>
      <c r="AO1329" s="6"/>
      <c r="AP1329" s="6"/>
      <c r="AQ1329" s="6"/>
      <c r="AR1329" s="6"/>
      <c r="AS1329" s="6"/>
      <c r="AT1329" s="6"/>
      <c r="AU1329" s="6"/>
      <c r="AV1329" s="6"/>
      <c r="AW1329" s="6"/>
      <c r="AX1329" s="6"/>
      <c r="AY1329" s="6"/>
      <c r="AZ1329" s="6"/>
      <c r="BA1329" s="6"/>
      <c r="BB1329" s="6"/>
      <c r="BC1329" s="6"/>
      <c r="BD1329" s="6"/>
      <c r="BE1329" s="6"/>
      <c r="BF1329" s="6"/>
      <c r="BG1329" s="10"/>
    </row>
    <row r="1330" spans="34:59" x14ac:dyDescent="0.25">
      <c r="AH1330" s="10"/>
      <c r="AI1330" s="6"/>
    </row>
    <row r="1331" spans="34:59" x14ac:dyDescent="0.25">
      <c r="AH1331" s="6"/>
      <c r="AI1331" s="6"/>
      <c r="AJ1331" s="6"/>
      <c r="AK1331" s="6"/>
      <c r="AL1331" s="6"/>
      <c r="AM1331" s="6"/>
      <c r="AN1331" s="6"/>
      <c r="AO1331" s="6"/>
      <c r="AP1331" s="6"/>
      <c r="AQ1331" s="6"/>
      <c r="AR1331" s="6"/>
      <c r="AS1331" s="6"/>
      <c r="AT1331" s="6"/>
      <c r="AU1331" s="6"/>
      <c r="AV1331" s="6"/>
      <c r="AW1331" s="6"/>
      <c r="AX1331" s="6"/>
      <c r="AY1331" s="6"/>
      <c r="AZ1331" s="6"/>
      <c r="BA1331" s="6"/>
      <c r="BB1331" s="6"/>
      <c r="BC1331" s="6"/>
      <c r="BD1331" s="6"/>
      <c r="BE1331" s="6"/>
      <c r="BF1331" s="6"/>
      <c r="BG1331" s="6"/>
    </row>
    <row r="1332" spans="34:59" x14ac:dyDescent="0.25">
      <c r="AH1332" s="10"/>
      <c r="AI1332" s="6"/>
      <c r="AJ1332" s="10"/>
      <c r="AK1332" s="10"/>
      <c r="AL1332" s="10"/>
      <c r="AM1332" s="10"/>
      <c r="AN1332" s="10"/>
      <c r="AO1332" s="10"/>
      <c r="AP1332" s="10"/>
      <c r="AQ1332" s="10"/>
      <c r="AR1332" s="10"/>
      <c r="AS1332" s="10"/>
      <c r="AT1332" s="10"/>
      <c r="AU1332" s="10"/>
      <c r="AV1332" s="10"/>
      <c r="AW1332" s="10"/>
      <c r="AX1332" s="10"/>
      <c r="AY1332" s="10"/>
      <c r="AZ1332" s="10"/>
      <c r="BA1332" s="10"/>
      <c r="BB1332" s="10"/>
      <c r="BC1332" s="10"/>
      <c r="BD1332" s="10"/>
      <c r="BE1332" s="10"/>
      <c r="BF1332" s="10"/>
      <c r="BG1332" s="6"/>
    </row>
    <row r="1333" spans="34:59" x14ac:dyDescent="0.25">
      <c r="AH1333" s="6"/>
      <c r="AI1333" s="6"/>
      <c r="AJ1333" s="6"/>
      <c r="AK1333" s="6"/>
      <c r="AL1333" s="6"/>
      <c r="AM1333" s="6"/>
      <c r="AN1333" s="6"/>
      <c r="AO1333" s="6"/>
      <c r="AP1333" s="6"/>
      <c r="AQ1333" s="6"/>
      <c r="AR1333" s="6"/>
      <c r="AS1333" s="6"/>
      <c r="AT1333" s="6"/>
      <c r="AU1333" s="6"/>
      <c r="AV1333" s="6"/>
      <c r="AW1333" s="6"/>
      <c r="AX1333" s="6"/>
      <c r="AY1333" s="6"/>
      <c r="AZ1333" s="6"/>
      <c r="BA1333" s="6"/>
      <c r="BB1333" s="6"/>
      <c r="BC1333" s="6"/>
      <c r="BD1333" s="6"/>
      <c r="BE1333" s="6"/>
      <c r="BF1333" s="6"/>
      <c r="BG1333" s="10"/>
    </row>
    <row r="1334" spans="34:59" x14ac:dyDescent="0.25">
      <c r="AH1334" s="10"/>
      <c r="AI1334" s="6"/>
    </row>
    <row r="1335" spans="34:59" x14ac:dyDescent="0.25">
      <c r="AH1335" s="6"/>
      <c r="AI1335" s="6"/>
      <c r="AJ1335" s="6"/>
      <c r="AK1335" s="6"/>
      <c r="AL1335" s="6"/>
      <c r="AM1335" s="6"/>
      <c r="AN1335" s="6"/>
      <c r="AO1335" s="6"/>
      <c r="AP1335" s="6"/>
      <c r="AQ1335" s="6"/>
      <c r="AR1335" s="6"/>
      <c r="AS1335" s="6"/>
      <c r="AT1335" s="6"/>
      <c r="AU1335" s="6"/>
      <c r="AV1335" s="6"/>
      <c r="AW1335" s="6"/>
      <c r="AX1335" s="6"/>
      <c r="AY1335" s="6"/>
      <c r="AZ1335" s="6"/>
      <c r="BA1335" s="6"/>
      <c r="BB1335" s="6"/>
      <c r="BC1335" s="6"/>
      <c r="BD1335" s="6"/>
      <c r="BE1335" s="6"/>
      <c r="BF1335" s="6"/>
      <c r="BG1335" s="6"/>
    </row>
    <row r="1336" spans="34:59" x14ac:dyDescent="0.25">
      <c r="AH1336" s="10"/>
      <c r="AI1336" s="6"/>
      <c r="AJ1336" s="10"/>
      <c r="AK1336" s="10"/>
      <c r="AL1336" s="10"/>
      <c r="AM1336" s="10"/>
      <c r="AN1336" s="10"/>
      <c r="AO1336" s="10"/>
      <c r="AP1336" s="10"/>
      <c r="AQ1336" s="10"/>
      <c r="AR1336" s="10"/>
      <c r="AS1336" s="10"/>
      <c r="AT1336" s="10"/>
      <c r="AU1336" s="10"/>
      <c r="AV1336" s="10"/>
      <c r="AW1336" s="10"/>
      <c r="AX1336" s="10"/>
      <c r="AY1336" s="10"/>
      <c r="AZ1336" s="10"/>
      <c r="BA1336" s="10"/>
      <c r="BB1336" s="10"/>
      <c r="BC1336" s="10"/>
      <c r="BD1336" s="10"/>
      <c r="BE1336" s="10"/>
      <c r="BF1336" s="10"/>
      <c r="BG1336" s="6"/>
    </row>
    <row r="1337" spans="34:59" x14ac:dyDescent="0.25">
      <c r="AH1337" s="6"/>
      <c r="AI1337" s="6"/>
      <c r="AJ1337" s="6"/>
      <c r="AK1337" s="6"/>
      <c r="AL1337" s="6"/>
      <c r="AM1337" s="6"/>
      <c r="AN1337" s="6"/>
      <c r="AO1337" s="6"/>
      <c r="AP1337" s="6"/>
      <c r="AQ1337" s="6"/>
      <c r="AR1337" s="6"/>
      <c r="AS1337" s="6"/>
      <c r="AT1337" s="6"/>
      <c r="AU1337" s="6"/>
      <c r="AV1337" s="6"/>
      <c r="AW1337" s="6"/>
      <c r="AX1337" s="6"/>
      <c r="AY1337" s="6"/>
      <c r="AZ1337" s="6"/>
      <c r="BA1337" s="6"/>
      <c r="BB1337" s="6"/>
      <c r="BC1337" s="6"/>
      <c r="BD1337" s="6"/>
      <c r="BE1337" s="6"/>
      <c r="BF1337" s="6"/>
      <c r="BG1337" s="10"/>
    </row>
    <row r="1338" spans="34:59" x14ac:dyDescent="0.25">
      <c r="AH1338" s="10"/>
      <c r="AI1338" s="6"/>
    </row>
    <row r="1339" spans="34:59" x14ac:dyDescent="0.25">
      <c r="AH1339" s="6"/>
      <c r="AI1339" s="6"/>
      <c r="AJ1339" s="6"/>
      <c r="AK1339" s="6"/>
      <c r="AL1339" s="6"/>
      <c r="AM1339" s="6"/>
      <c r="AN1339" s="6"/>
      <c r="AO1339" s="6"/>
      <c r="AP1339" s="6"/>
      <c r="AQ1339" s="6"/>
      <c r="AR1339" s="6"/>
      <c r="AS1339" s="6"/>
      <c r="AT1339" s="6"/>
      <c r="AU1339" s="6"/>
      <c r="AV1339" s="6"/>
      <c r="AW1339" s="6"/>
      <c r="AX1339" s="6"/>
      <c r="AY1339" s="6"/>
      <c r="AZ1339" s="6"/>
      <c r="BA1339" s="6"/>
      <c r="BB1339" s="6"/>
      <c r="BC1339" s="6"/>
      <c r="BD1339" s="6"/>
      <c r="BE1339" s="6"/>
      <c r="BF1339" s="6"/>
      <c r="BG1339" s="6"/>
    </row>
    <row r="1340" spans="34:59" x14ac:dyDescent="0.25">
      <c r="AH1340" s="10"/>
      <c r="AI1340" s="6"/>
      <c r="AJ1340" s="10"/>
      <c r="AK1340" s="10"/>
      <c r="AL1340" s="10"/>
      <c r="AM1340" s="10"/>
      <c r="AN1340" s="10"/>
      <c r="AO1340" s="10"/>
      <c r="AP1340" s="10"/>
      <c r="AQ1340" s="10"/>
      <c r="AR1340" s="10"/>
      <c r="AS1340" s="10"/>
      <c r="AT1340" s="10"/>
      <c r="AU1340" s="10"/>
      <c r="AV1340" s="10"/>
      <c r="AW1340" s="10"/>
      <c r="AX1340" s="10"/>
      <c r="AY1340" s="10"/>
      <c r="AZ1340" s="10"/>
      <c r="BA1340" s="10"/>
      <c r="BB1340" s="10"/>
      <c r="BC1340" s="10"/>
      <c r="BD1340" s="10"/>
      <c r="BE1340" s="10"/>
      <c r="BF1340" s="10"/>
      <c r="BG1340" s="6"/>
    </row>
    <row r="1341" spans="34:59" x14ac:dyDescent="0.25">
      <c r="AH1341" s="6"/>
      <c r="AI1341" s="6"/>
      <c r="AJ1341" s="6"/>
      <c r="AK1341" s="6"/>
      <c r="AL1341" s="6"/>
      <c r="AM1341" s="6"/>
      <c r="AN1341" s="6"/>
      <c r="AO1341" s="6"/>
      <c r="AP1341" s="6"/>
      <c r="AQ1341" s="6"/>
      <c r="AR1341" s="6"/>
      <c r="AS1341" s="6"/>
      <c r="AT1341" s="6"/>
      <c r="AU1341" s="6"/>
      <c r="AV1341" s="6"/>
      <c r="AW1341" s="6"/>
      <c r="AX1341" s="6"/>
      <c r="AY1341" s="6"/>
      <c r="AZ1341" s="6"/>
      <c r="BA1341" s="6"/>
      <c r="BB1341" s="6"/>
      <c r="BC1341" s="6"/>
      <c r="BD1341" s="6"/>
      <c r="BE1341" s="6"/>
      <c r="BF1341" s="6"/>
      <c r="BG1341" s="10"/>
    </row>
    <row r="1342" spans="34:59" x14ac:dyDescent="0.25">
      <c r="AH1342" s="10"/>
      <c r="AI1342" s="6"/>
    </row>
    <row r="1343" spans="34:59" x14ac:dyDescent="0.25">
      <c r="AH1343" s="6"/>
      <c r="AI1343" s="6"/>
      <c r="AJ1343" s="6"/>
      <c r="AK1343" s="6"/>
      <c r="AL1343" s="6"/>
      <c r="AM1343" s="6"/>
      <c r="AN1343" s="6"/>
      <c r="AO1343" s="6"/>
      <c r="AP1343" s="6"/>
      <c r="AQ1343" s="6"/>
      <c r="AR1343" s="6"/>
      <c r="AS1343" s="6"/>
      <c r="AT1343" s="6"/>
      <c r="AU1343" s="6"/>
      <c r="AV1343" s="6"/>
      <c r="AW1343" s="6"/>
      <c r="AX1343" s="6"/>
      <c r="AY1343" s="6"/>
      <c r="AZ1343" s="6"/>
      <c r="BA1343" s="6"/>
      <c r="BB1343" s="6"/>
      <c r="BC1343" s="6"/>
      <c r="BD1343" s="6"/>
      <c r="BE1343" s="6"/>
      <c r="BF1343" s="6"/>
      <c r="BG1343" s="6"/>
    </row>
    <row r="1344" spans="34:59" x14ac:dyDescent="0.25">
      <c r="AH1344" s="10"/>
      <c r="AI1344" s="6"/>
      <c r="AJ1344" s="10"/>
      <c r="AK1344" s="10"/>
      <c r="AL1344" s="10"/>
      <c r="AM1344" s="10"/>
      <c r="AN1344" s="10"/>
      <c r="AO1344" s="10"/>
      <c r="AP1344" s="10"/>
      <c r="AQ1344" s="10"/>
      <c r="AR1344" s="10"/>
      <c r="AS1344" s="10"/>
      <c r="AT1344" s="10"/>
      <c r="AU1344" s="10"/>
      <c r="AV1344" s="10"/>
      <c r="AW1344" s="10"/>
      <c r="AX1344" s="10"/>
      <c r="AY1344" s="10"/>
      <c r="AZ1344" s="10"/>
      <c r="BA1344" s="10"/>
      <c r="BB1344" s="10"/>
      <c r="BC1344" s="10"/>
      <c r="BD1344" s="10"/>
      <c r="BE1344" s="10"/>
      <c r="BF1344" s="10"/>
      <c r="BG1344" s="6"/>
    </row>
    <row r="1345" spans="34:59" x14ac:dyDescent="0.25">
      <c r="AH1345" s="6"/>
      <c r="AI1345" s="6"/>
      <c r="AJ1345" s="6"/>
      <c r="AK1345" s="6"/>
      <c r="AL1345" s="6"/>
      <c r="AM1345" s="6"/>
      <c r="AN1345" s="6"/>
      <c r="AO1345" s="6"/>
      <c r="AP1345" s="6"/>
      <c r="AQ1345" s="6"/>
      <c r="AR1345" s="6"/>
      <c r="AS1345" s="6"/>
      <c r="AT1345" s="6"/>
      <c r="AU1345" s="6"/>
      <c r="AV1345" s="6"/>
      <c r="AW1345" s="6"/>
      <c r="AX1345" s="6"/>
      <c r="AY1345" s="6"/>
      <c r="AZ1345" s="6"/>
      <c r="BA1345" s="6"/>
      <c r="BB1345" s="6"/>
      <c r="BC1345" s="6"/>
      <c r="BD1345" s="6"/>
      <c r="BE1345" s="6"/>
      <c r="BF1345" s="6"/>
      <c r="BG1345" s="10"/>
    </row>
    <row r="1346" spans="34:59" x14ac:dyDescent="0.25">
      <c r="AH1346" s="10"/>
      <c r="AI1346" s="6"/>
    </row>
    <row r="1347" spans="34:59" x14ac:dyDescent="0.25">
      <c r="AH1347" s="6"/>
      <c r="AI1347" s="6"/>
      <c r="AJ1347" s="6"/>
      <c r="AK1347" s="6"/>
      <c r="AL1347" s="6"/>
      <c r="AM1347" s="6"/>
      <c r="AN1347" s="6"/>
      <c r="AO1347" s="6"/>
      <c r="AP1347" s="6"/>
      <c r="AQ1347" s="6"/>
      <c r="AR1347" s="6"/>
      <c r="AS1347" s="6"/>
      <c r="AT1347" s="6"/>
      <c r="AU1347" s="6"/>
      <c r="AV1347" s="6"/>
      <c r="AW1347" s="6"/>
      <c r="AX1347" s="6"/>
      <c r="AY1347" s="6"/>
      <c r="AZ1347" s="6"/>
      <c r="BA1347" s="6"/>
      <c r="BB1347" s="6"/>
      <c r="BC1347" s="6"/>
      <c r="BD1347" s="6"/>
      <c r="BE1347" s="6"/>
      <c r="BF1347" s="6"/>
      <c r="BG1347" s="6"/>
    </row>
    <row r="1348" spans="34:59" x14ac:dyDescent="0.25">
      <c r="AH1348" s="10"/>
      <c r="AI1348" s="6"/>
      <c r="AJ1348" s="10"/>
      <c r="AK1348" s="10"/>
      <c r="AL1348" s="10"/>
      <c r="AM1348" s="10"/>
      <c r="AN1348" s="10"/>
      <c r="AO1348" s="10"/>
      <c r="AP1348" s="10"/>
      <c r="AQ1348" s="10"/>
      <c r="AR1348" s="10"/>
      <c r="AS1348" s="10"/>
      <c r="AT1348" s="10"/>
      <c r="AU1348" s="10"/>
      <c r="AV1348" s="10"/>
      <c r="AW1348" s="10"/>
      <c r="AX1348" s="10"/>
      <c r="AY1348" s="10"/>
      <c r="AZ1348" s="10"/>
      <c r="BA1348" s="10"/>
      <c r="BB1348" s="10"/>
      <c r="BC1348" s="10"/>
      <c r="BD1348" s="10"/>
      <c r="BE1348" s="10"/>
      <c r="BF1348" s="10"/>
      <c r="BG1348" s="6"/>
    </row>
    <row r="1349" spans="34:59" x14ac:dyDescent="0.25">
      <c r="AH1349" s="6"/>
      <c r="AI1349" s="6"/>
      <c r="AJ1349" s="6"/>
      <c r="AK1349" s="6"/>
      <c r="AL1349" s="6"/>
      <c r="AM1349" s="6"/>
      <c r="AN1349" s="6"/>
      <c r="AO1349" s="6"/>
      <c r="AP1349" s="6"/>
      <c r="AQ1349" s="6"/>
      <c r="AR1349" s="6"/>
      <c r="AS1349" s="6"/>
      <c r="AT1349" s="6"/>
      <c r="AU1349" s="6"/>
      <c r="AV1349" s="6"/>
      <c r="AW1349" s="6"/>
      <c r="AX1349" s="6"/>
      <c r="AY1349" s="6"/>
      <c r="AZ1349" s="6"/>
      <c r="BA1349" s="6"/>
      <c r="BB1349" s="6"/>
      <c r="BC1349" s="6"/>
      <c r="BD1349" s="6"/>
      <c r="BE1349" s="6"/>
      <c r="BF1349" s="6"/>
      <c r="BG1349" s="10"/>
    </row>
    <row r="1350" spans="34:59" x14ac:dyDescent="0.25">
      <c r="AH1350" s="10"/>
      <c r="AI1350" s="6"/>
    </row>
    <row r="1351" spans="34:59" x14ac:dyDescent="0.25">
      <c r="AH1351" s="6"/>
      <c r="AI1351" s="6"/>
      <c r="AJ1351" s="6"/>
      <c r="AK1351" s="6"/>
      <c r="AL1351" s="6"/>
      <c r="AM1351" s="6"/>
      <c r="AN1351" s="6"/>
      <c r="AO1351" s="6"/>
      <c r="AP1351" s="6"/>
      <c r="AQ1351" s="6"/>
      <c r="AR1351" s="6"/>
      <c r="AS1351" s="6"/>
      <c r="AT1351" s="6"/>
      <c r="AU1351" s="6"/>
      <c r="AV1351" s="6"/>
      <c r="AW1351" s="6"/>
      <c r="AX1351" s="6"/>
      <c r="AY1351" s="6"/>
      <c r="AZ1351" s="6"/>
      <c r="BA1351" s="6"/>
      <c r="BB1351" s="6"/>
      <c r="BC1351" s="6"/>
      <c r="BD1351" s="6"/>
      <c r="BE1351" s="6"/>
      <c r="BF1351" s="6"/>
      <c r="BG1351" s="6"/>
    </row>
    <row r="1352" spans="34:59" x14ac:dyDescent="0.25">
      <c r="AH1352" s="10"/>
      <c r="AI1352" s="6"/>
      <c r="AJ1352" s="10"/>
      <c r="AK1352" s="10"/>
      <c r="AL1352" s="10"/>
      <c r="AM1352" s="10"/>
      <c r="AN1352" s="10"/>
      <c r="AO1352" s="10"/>
      <c r="AP1352" s="10"/>
      <c r="AQ1352" s="10"/>
      <c r="AR1352" s="10"/>
      <c r="AS1352" s="10"/>
      <c r="AT1352" s="10"/>
      <c r="AU1352" s="10"/>
      <c r="AV1352" s="10"/>
      <c r="AW1352" s="10"/>
      <c r="AX1352" s="10"/>
      <c r="AY1352" s="10"/>
      <c r="AZ1352" s="10"/>
      <c r="BA1352" s="10"/>
      <c r="BB1352" s="10"/>
      <c r="BC1352" s="10"/>
      <c r="BD1352" s="10"/>
      <c r="BE1352" s="10"/>
      <c r="BF1352" s="10"/>
      <c r="BG1352" s="6"/>
    </row>
    <row r="1353" spans="34:59" x14ac:dyDescent="0.25">
      <c r="AH1353" s="6"/>
      <c r="AI1353" s="6"/>
      <c r="AJ1353" s="6"/>
      <c r="AK1353" s="6"/>
      <c r="AL1353" s="6"/>
      <c r="AM1353" s="6"/>
      <c r="AN1353" s="6"/>
      <c r="AO1353" s="6"/>
      <c r="AP1353" s="6"/>
      <c r="AQ1353" s="6"/>
      <c r="AR1353" s="6"/>
      <c r="AS1353" s="6"/>
      <c r="AT1353" s="6"/>
      <c r="AU1353" s="6"/>
      <c r="AV1353" s="6"/>
      <c r="AW1353" s="6"/>
      <c r="AX1353" s="6"/>
      <c r="AY1353" s="6"/>
      <c r="AZ1353" s="6"/>
      <c r="BA1353" s="6"/>
      <c r="BB1353" s="6"/>
      <c r="BC1353" s="6"/>
      <c r="BD1353" s="6"/>
      <c r="BE1353" s="6"/>
      <c r="BF1353" s="6"/>
      <c r="BG1353" s="10"/>
    </row>
    <row r="1354" spans="34:59" x14ac:dyDescent="0.25">
      <c r="AH1354" s="10"/>
      <c r="AI1354" s="6"/>
    </row>
    <row r="1355" spans="34:59" x14ac:dyDescent="0.25">
      <c r="AH1355" s="6"/>
      <c r="AI1355" s="6"/>
      <c r="AJ1355" s="6"/>
      <c r="AK1355" s="6"/>
      <c r="AL1355" s="6"/>
      <c r="AM1355" s="6"/>
      <c r="AN1355" s="6"/>
      <c r="AO1355" s="6"/>
      <c r="AP1355" s="6"/>
      <c r="AQ1355" s="6"/>
      <c r="AR1355" s="6"/>
      <c r="AS1355" s="6"/>
      <c r="AT1355" s="6"/>
      <c r="AU1355" s="6"/>
      <c r="AV1355" s="6"/>
      <c r="AW1355" s="6"/>
      <c r="AX1355" s="6"/>
      <c r="AY1355" s="6"/>
      <c r="AZ1355" s="6"/>
      <c r="BA1355" s="6"/>
      <c r="BB1355" s="6"/>
      <c r="BC1355" s="6"/>
      <c r="BD1355" s="6"/>
      <c r="BE1355" s="6"/>
      <c r="BF1355" s="6"/>
      <c r="BG1355" s="6"/>
    </row>
    <row r="1356" spans="34:59" x14ac:dyDescent="0.25">
      <c r="AH1356" s="10"/>
      <c r="AI1356" s="6"/>
      <c r="AJ1356" s="10"/>
      <c r="AK1356" s="10"/>
      <c r="AL1356" s="10"/>
      <c r="AM1356" s="10"/>
      <c r="AN1356" s="10"/>
      <c r="AO1356" s="10"/>
      <c r="AP1356" s="10"/>
      <c r="AQ1356" s="10"/>
      <c r="AR1356" s="10"/>
      <c r="AS1356" s="10"/>
      <c r="AT1356" s="10"/>
      <c r="AU1356" s="10"/>
      <c r="AV1356" s="10"/>
      <c r="AW1356" s="10"/>
      <c r="AX1356" s="10"/>
      <c r="AY1356" s="10"/>
      <c r="AZ1356" s="10"/>
      <c r="BA1356" s="10"/>
      <c r="BB1356" s="10"/>
      <c r="BC1356" s="10"/>
      <c r="BD1356" s="10"/>
      <c r="BE1356" s="10"/>
      <c r="BF1356" s="10"/>
      <c r="BG1356" s="6"/>
    </row>
    <row r="1357" spans="34:59" x14ac:dyDescent="0.25">
      <c r="AH1357" s="6"/>
      <c r="AI1357" s="6"/>
      <c r="AJ1357" s="6"/>
      <c r="AK1357" s="6"/>
      <c r="AL1357" s="6"/>
      <c r="AM1357" s="6"/>
      <c r="AN1357" s="6"/>
      <c r="AO1357" s="6"/>
      <c r="AP1357" s="6"/>
      <c r="AQ1357" s="6"/>
      <c r="AR1357" s="6"/>
      <c r="AS1357" s="6"/>
      <c r="AT1357" s="6"/>
      <c r="AU1357" s="6"/>
      <c r="AV1357" s="6"/>
      <c r="AW1357" s="6"/>
      <c r="AX1357" s="6"/>
      <c r="AY1357" s="6"/>
      <c r="AZ1357" s="6"/>
      <c r="BA1357" s="6"/>
      <c r="BB1357" s="6"/>
      <c r="BC1357" s="6"/>
      <c r="BD1357" s="6"/>
      <c r="BE1357" s="6"/>
      <c r="BF1357" s="6"/>
      <c r="BG1357" s="10"/>
    </row>
    <row r="1358" spans="34:59" x14ac:dyDescent="0.25">
      <c r="AH1358" s="10"/>
      <c r="AI1358" s="6"/>
    </row>
    <row r="1359" spans="34:59" x14ac:dyDescent="0.25">
      <c r="AH1359" s="6"/>
      <c r="AI1359" s="6"/>
      <c r="AJ1359" s="6"/>
      <c r="AK1359" s="6"/>
      <c r="AL1359" s="6"/>
      <c r="AM1359" s="6"/>
      <c r="AN1359" s="6"/>
      <c r="AO1359" s="6"/>
      <c r="AP1359" s="6"/>
      <c r="AQ1359" s="6"/>
      <c r="AR1359" s="6"/>
      <c r="AS1359" s="6"/>
      <c r="AT1359" s="6"/>
      <c r="AU1359" s="6"/>
      <c r="AV1359" s="6"/>
      <c r="AW1359" s="6"/>
      <c r="AX1359" s="6"/>
      <c r="AY1359" s="6"/>
      <c r="AZ1359" s="6"/>
      <c r="BA1359" s="6"/>
      <c r="BB1359" s="6"/>
      <c r="BC1359" s="6"/>
      <c r="BD1359" s="6"/>
      <c r="BE1359" s="6"/>
      <c r="BF1359" s="6"/>
      <c r="BG1359" s="6"/>
    </row>
    <row r="1360" spans="34:59" x14ac:dyDescent="0.25">
      <c r="AH1360" s="10"/>
      <c r="AI1360" s="6"/>
      <c r="AJ1360" s="10"/>
      <c r="AK1360" s="10"/>
      <c r="AL1360" s="10"/>
      <c r="AM1360" s="10"/>
      <c r="AN1360" s="10"/>
      <c r="AO1360" s="10"/>
      <c r="AP1360" s="10"/>
      <c r="AQ1360" s="10"/>
      <c r="AR1360" s="10"/>
      <c r="AS1360" s="10"/>
      <c r="AT1360" s="10"/>
      <c r="AU1360" s="10"/>
      <c r="AV1360" s="10"/>
      <c r="AW1360" s="10"/>
      <c r="AX1360" s="10"/>
      <c r="AY1360" s="10"/>
      <c r="AZ1360" s="10"/>
      <c r="BA1360" s="10"/>
      <c r="BB1360" s="10"/>
      <c r="BC1360" s="10"/>
      <c r="BD1360" s="10"/>
      <c r="BE1360" s="10"/>
      <c r="BF1360" s="10"/>
      <c r="BG1360" s="6"/>
    </row>
    <row r="1361" spans="34:59" x14ac:dyDescent="0.25">
      <c r="AH1361" s="6"/>
      <c r="AI1361" s="6"/>
      <c r="AJ1361" s="6"/>
      <c r="AK1361" s="6"/>
      <c r="AL1361" s="6"/>
      <c r="AM1361" s="6"/>
      <c r="AN1361" s="6"/>
      <c r="AO1361" s="6"/>
      <c r="AP1361" s="6"/>
      <c r="AQ1361" s="6"/>
      <c r="AR1361" s="6"/>
      <c r="AS1361" s="6"/>
      <c r="AT1361" s="6"/>
      <c r="AU1361" s="6"/>
      <c r="AV1361" s="6"/>
      <c r="AW1361" s="6"/>
      <c r="AX1361" s="6"/>
      <c r="AY1361" s="6"/>
      <c r="AZ1361" s="6"/>
      <c r="BA1361" s="6"/>
      <c r="BB1361" s="6"/>
      <c r="BC1361" s="6"/>
      <c r="BD1361" s="6"/>
      <c r="BE1361" s="6"/>
      <c r="BF1361" s="6"/>
      <c r="BG1361" s="10"/>
    </row>
    <row r="1362" spans="34:59" x14ac:dyDescent="0.25">
      <c r="AH1362" s="10"/>
      <c r="AI1362" s="6"/>
    </row>
    <row r="1363" spans="34:59" x14ac:dyDescent="0.25">
      <c r="AH1363" s="6"/>
      <c r="AI1363" s="6"/>
      <c r="AJ1363" s="6"/>
      <c r="AK1363" s="6"/>
      <c r="AL1363" s="6"/>
      <c r="AM1363" s="6"/>
      <c r="AN1363" s="6"/>
      <c r="AO1363" s="6"/>
      <c r="AP1363" s="6"/>
      <c r="AQ1363" s="6"/>
      <c r="AR1363" s="6"/>
      <c r="AS1363" s="6"/>
      <c r="AT1363" s="6"/>
      <c r="AU1363" s="6"/>
      <c r="AV1363" s="6"/>
      <c r="AW1363" s="6"/>
      <c r="AX1363" s="6"/>
      <c r="AY1363" s="6"/>
      <c r="AZ1363" s="6"/>
      <c r="BA1363" s="6"/>
      <c r="BB1363" s="6"/>
      <c r="BC1363" s="6"/>
      <c r="BD1363" s="6"/>
      <c r="BE1363" s="6"/>
      <c r="BF1363" s="6"/>
      <c r="BG1363" s="6"/>
    </row>
    <row r="1364" spans="34:59" x14ac:dyDescent="0.25">
      <c r="AH1364" s="10"/>
      <c r="AI1364" s="6"/>
      <c r="AJ1364" s="10"/>
      <c r="AK1364" s="10"/>
      <c r="AL1364" s="10"/>
      <c r="AM1364" s="10"/>
      <c r="AN1364" s="10"/>
      <c r="AO1364" s="10"/>
      <c r="AP1364" s="10"/>
      <c r="AQ1364" s="10"/>
      <c r="AR1364" s="10"/>
      <c r="AS1364" s="10"/>
      <c r="AT1364" s="10"/>
      <c r="AU1364" s="10"/>
      <c r="AV1364" s="10"/>
      <c r="AW1364" s="10"/>
      <c r="AX1364" s="10"/>
      <c r="AY1364" s="10"/>
      <c r="AZ1364" s="10"/>
      <c r="BA1364" s="10"/>
      <c r="BB1364" s="10"/>
      <c r="BC1364" s="10"/>
      <c r="BD1364" s="10"/>
      <c r="BE1364" s="10"/>
      <c r="BF1364" s="10"/>
      <c r="BG1364" s="6"/>
    </row>
    <row r="1365" spans="34:59" x14ac:dyDescent="0.25">
      <c r="AH1365" s="6"/>
      <c r="AI1365" s="6"/>
      <c r="AJ1365" s="6"/>
      <c r="AK1365" s="6"/>
      <c r="AL1365" s="6"/>
      <c r="AM1365" s="6"/>
      <c r="AN1365" s="6"/>
      <c r="AO1365" s="6"/>
      <c r="AP1365" s="6"/>
      <c r="AQ1365" s="6"/>
      <c r="AR1365" s="6"/>
      <c r="AS1365" s="6"/>
      <c r="AT1365" s="6"/>
      <c r="AU1365" s="6"/>
      <c r="AV1365" s="6"/>
      <c r="AW1365" s="6"/>
      <c r="AX1365" s="6"/>
      <c r="AY1365" s="6"/>
      <c r="AZ1365" s="6"/>
      <c r="BA1365" s="6"/>
      <c r="BB1365" s="6"/>
      <c r="BC1365" s="6"/>
      <c r="BD1365" s="6"/>
      <c r="BE1365" s="6"/>
      <c r="BF1365" s="6"/>
      <c r="BG1365" s="10"/>
    </row>
    <row r="1366" spans="34:59" x14ac:dyDescent="0.25">
      <c r="AH1366" s="10"/>
      <c r="AI1366" s="6"/>
    </row>
    <row r="1367" spans="34:59" x14ac:dyDescent="0.25">
      <c r="AH1367" s="6"/>
      <c r="AI1367" s="6"/>
      <c r="AJ1367" s="6"/>
      <c r="AK1367" s="6"/>
      <c r="AL1367" s="6"/>
      <c r="AM1367" s="6"/>
      <c r="AN1367" s="6"/>
      <c r="AO1367" s="6"/>
      <c r="AP1367" s="6"/>
      <c r="AQ1367" s="6"/>
      <c r="AR1367" s="6"/>
      <c r="AS1367" s="6"/>
      <c r="AT1367" s="6"/>
      <c r="AU1367" s="6"/>
      <c r="AV1367" s="6"/>
      <c r="AW1367" s="6"/>
      <c r="AX1367" s="6"/>
      <c r="AY1367" s="6"/>
      <c r="AZ1367" s="6"/>
      <c r="BA1367" s="6"/>
      <c r="BB1367" s="6"/>
      <c r="BC1367" s="6"/>
      <c r="BD1367" s="6"/>
      <c r="BE1367" s="6"/>
      <c r="BF1367" s="6"/>
      <c r="BG1367" s="6"/>
    </row>
    <row r="1368" spans="34:59" x14ac:dyDescent="0.25">
      <c r="AH1368" s="10"/>
      <c r="AI1368" s="6"/>
      <c r="AJ1368" s="10"/>
      <c r="AK1368" s="10"/>
      <c r="AL1368" s="10"/>
      <c r="AM1368" s="10"/>
      <c r="AN1368" s="10"/>
      <c r="AO1368" s="10"/>
      <c r="AP1368" s="10"/>
      <c r="AQ1368" s="10"/>
      <c r="AR1368" s="10"/>
      <c r="AS1368" s="10"/>
      <c r="AT1368" s="10"/>
      <c r="AU1368" s="10"/>
      <c r="AV1368" s="10"/>
      <c r="AW1368" s="10"/>
      <c r="AX1368" s="10"/>
      <c r="AY1368" s="10"/>
      <c r="AZ1368" s="10"/>
      <c r="BA1368" s="10"/>
      <c r="BB1368" s="10"/>
      <c r="BC1368" s="10"/>
      <c r="BD1368" s="10"/>
      <c r="BE1368" s="10"/>
      <c r="BF1368" s="10"/>
      <c r="BG1368" s="6"/>
    </row>
    <row r="1369" spans="34:59" x14ac:dyDescent="0.25">
      <c r="AH1369" s="6"/>
      <c r="AI1369" s="6"/>
      <c r="AJ1369" s="6"/>
      <c r="AK1369" s="6"/>
      <c r="AL1369" s="6"/>
      <c r="AM1369" s="6"/>
      <c r="AN1369" s="6"/>
      <c r="AO1369" s="6"/>
      <c r="AP1369" s="6"/>
      <c r="AQ1369" s="6"/>
      <c r="AR1369" s="6"/>
      <c r="AS1369" s="6"/>
      <c r="AT1369" s="6"/>
      <c r="AU1369" s="6"/>
      <c r="AV1369" s="6"/>
      <c r="AW1369" s="6"/>
      <c r="AX1369" s="6"/>
      <c r="AY1369" s="6"/>
      <c r="AZ1369" s="6"/>
      <c r="BA1369" s="6"/>
      <c r="BB1369" s="6"/>
      <c r="BC1369" s="6"/>
      <c r="BD1369" s="6"/>
      <c r="BE1369" s="6"/>
      <c r="BF1369" s="6"/>
      <c r="BG1369" s="10"/>
    </row>
    <row r="1370" spans="34:59" x14ac:dyDescent="0.25">
      <c r="AH1370" s="10"/>
      <c r="AI1370" s="6"/>
    </row>
    <row r="1371" spans="34:59" x14ac:dyDescent="0.25">
      <c r="AH1371" s="6"/>
      <c r="AI1371" s="6"/>
      <c r="AJ1371" s="6"/>
      <c r="AK1371" s="6"/>
      <c r="AL1371" s="6"/>
      <c r="AM1371" s="6"/>
      <c r="AN1371" s="6"/>
      <c r="AO1371" s="6"/>
      <c r="AP1371" s="6"/>
      <c r="AQ1371" s="6"/>
      <c r="AR1371" s="6"/>
      <c r="AS1371" s="6"/>
      <c r="AT1371" s="6"/>
      <c r="AU1371" s="6"/>
      <c r="AV1371" s="6"/>
      <c r="AW1371" s="6"/>
      <c r="AX1371" s="6"/>
      <c r="AY1371" s="6"/>
      <c r="AZ1371" s="6"/>
      <c r="BA1371" s="6"/>
      <c r="BB1371" s="6"/>
      <c r="BC1371" s="6"/>
      <c r="BD1371" s="6"/>
      <c r="BE1371" s="6"/>
      <c r="BF1371" s="6"/>
      <c r="BG1371" s="6"/>
    </row>
    <row r="1372" spans="34:59" x14ac:dyDescent="0.25">
      <c r="AH1372" s="10"/>
      <c r="AI1372" s="6"/>
      <c r="AJ1372" s="10"/>
      <c r="AK1372" s="10"/>
      <c r="AL1372" s="10"/>
      <c r="AM1372" s="10"/>
      <c r="AN1372" s="10"/>
      <c r="AO1372" s="10"/>
      <c r="AP1372" s="10"/>
      <c r="AQ1372" s="10"/>
      <c r="AR1372" s="10"/>
      <c r="AS1372" s="10"/>
      <c r="AT1372" s="10"/>
      <c r="AU1372" s="10"/>
      <c r="AV1372" s="10"/>
      <c r="AW1372" s="10"/>
      <c r="AX1372" s="10"/>
      <c r="AY1372" s="10"/>
      <c r="AZ1372" s="10"/>
      <c r="BA1372" s="10"/>
      <c r="BB1372" s="10"/>
      <c r="BC1372" s="10"/>
      <c r="BD1372" s="10"/>
      <c r="BE1372" s="10"/>
      <c r="BF1372" s="10"/>
      <c r="BG1372" s="6"/>
    </row>
    <row r="1373" spans="34:59" x14ac:dyDescent="0.25">
      <c r="AH1373" s="6"/>
      <c r="AI1373" s="6"/>
      <c r="AJ1373" s="6"/>
      <c r="AK1373" s="6"/>
      <c r="AL1373" s="6"/>
      <c r="AM1373" s="6"/>
      <c r="AN1373" s="6"/>
      <c r="AO1373" s="6"/>
      <c r="AP1373" s="6"/>
      <c r="AQ1373" s="6"/>
      <c r="AR1373" s="6"/>
      <c r="AS1373" s="6"/>
      <c r="AT1373" s="6"/>
      <c r="AU1373" s="6"/>
      <c r="AV1373" s="6"/>
      <c r="AW1373" s="6"/>
      <c r="AX1373" s="6"/>
      <c r="AY1373" s="6"/>
      <c r="AZ1373" s="6"/>
      <c r="BA1373" s="6"/>
      <c r="BB1373" s="6"/>
      <c r="BC1373" s="6"/>
      <c r="BD1373" s="6"/>
      <c r="BE1373" s="6"/>
      <c r="BF1373" s="6"/>
      <c r="BG1373" s="10"/>
    </row>
    <row r="1374" spans="34:59" x14ac:dyDescent="0.25">
      <c r="AH1374" s="10"/>
      <c r="AI1374" s="6"/>
    </row>
    <row r="1375" spans="34:59" x14ac:dyDescent="0.25">
      <c r="AH1375" s="6"/>
      <c r="AI1375" s="6"/>
      <c r="AJ1375" s="6"/>
      <c r="AK1375" s="6"/>
      <c r="AL1375" s="6"/>
      <c r="AM1375" s="6"/>
      <c r="AN1375" s="6"/>
      <c r="AO1375" s="6"/>
      <c r="AP1375" s="6"/>
      <c r="AQ1375" s="6"/>
      <c r="AR1375" s="6"/>
      <c r="AS1375" s="6"/>
      <c r="AT1375" s="6"/>
      <c r="AU1375" s="6"/>
      <c r="AV1375" s="6"/>
      <c r="AW1375" s="6"/>
      <c r="AX1375" s="6"/>
      <c r="AY1375" s="6"/>
      <c r="AZ1375" s="6"/>
      <c r="BA1375" s="6"/>
      <c r="BB1375" s="6"/>
      <c r="BC1375" s="6"/>
      <c r="BD1375" s="6"/>
      <c r="BE1375" s="6"/>
      <c r="BF1375" s="6"/>
      <c r="BG1375" s="6"/>
    </row>
    <row r="1376" spans="34:59" x14ac:dyDescent="0.25">
      <c r="AH1376" s="10"/>
      <c r="AI1376" s="6"/>
      <c r="AJ1376" s="10"/>
      <c r="AK1376" s="10"/>
      <c r="AL1376" s="10"/>
      <c r="AM1376" s="10"/>
      <c r="AN1376" s="10"/>
      <c r="AO1376" s="10"/>
      <c r="AP1376" s="10"/>
      <c r="AQ1376" s="10"/>
      <c r="AR1376" s="10"/>
      <c r="AS1376" s="10"/>
      <c r="AT1376" s="10"/>
      <c r="AU1376" s="10"/>
      <c r="AV1376" s="10"/>
      <c r="AW1376" s="10"/>
      <c r="AX1376" s="10"/>
      <c r="AY1376" s="10"/>
      <c r="AZ1376" s="10"/>
      <c r="BA1376" s="10"/>
      <c r="BB1376" s="10"/>
      <c r="BC1376" s="10"/>
      <c r="BD1376" s="10"/>
      <c r="BE1376" s="10"/>
      <c r="BF1376" s="10"/>
      <c r="BG1376" s="6"/>
    </row>
    <row r="1377" spans="34:59" x14ac:dyDescent="0.25">
      <c r="AH1377" s="6"/>
      <c r="AI1377" s="6"/>
      <c r="AJ1377" s="6"/>
      <c r="AK1377" s="6"/>
      <c r="AL1377" s="6"/>
      <c r="AM1377" s="6"/>
      <c r="AN1377" s="6"/>
      <c r="AO1377" s="6"/>
      <c r="AP1377" s="6"/>
      <c r="AQ1377" s="6"/>
      <c r="AR1377" s="6"/>
      <c r="AS1377" s="6"/>
      <c r="AT1377" s="6"/>
      <c r="AU1377" s="6"/>
      <c r="AV1377" s="6"/>
      <c r="AW1377" s="6"/>
      <c r="AX1377" s="6"/>
      <c r="AY1377" s="6"/>
      <c r="AZ1377" s="6"/>
      <c r="BA1377" s="6"/>
      <c r="BB1377" s="6"/>
      <c r="BC1377" s="6"/>
      <c r="BD1377" s="6"/>
      <c r="BE1377" s="6"/>
      <c r="BF1377" s="6"/>
      <c r="BG1377" s="10"/>
    </row>
    <row r="1378" spans="34:59" x14ac:dyDescent="0.25">
      <c r="AH1378" s="10"/>
      <c r="AI1378" s="6"/>
    </row>
    <row r="1379" spans="34:59" x14ac:dyDescent="0.25">
      <c r="AH1379" s="6"/>
      <c r="AI1379" s="6"/>
      <c r="AJ1379" s="6"/>
      <c r="AK1379" s="6"/>
      <c r="AL1379" s="6"/>
      <c r="AM1379" s="6"/>
      <c r="AN1379" s="6"/>
      <c r="AO1379" s="6"/>
      <c r="AP1379" s="6"/>
      <c r="AQ1379" s="6"/>
      <c r="AR1379" s="6"/>
      <c r="AS1379" s="6"/>
      <c r="AT1379" s="6"/>
      <c r="AU1379" s="6"/>
      <c r="AV1379" s="6"/>
      <c r="AW1379" s="6"/>
      <c r="AX1379" s="6"/>
      <c r="AY1379" s="6"/>
      <c r="AZ1379" s="6"/>
      <c r="BA1379" s="6"/>
      <c r="BB1379" s="6"/>
      <c r="BC1379" s="6"/>
      <c r="BD1379" s="6"/>
      <c r="BE1379" s="6"/>
      <c r="BF1379" s="6"/>
      <c r="BG1379" s="6"/>
    </row>
    <row r="1380" spans="34:59" x14ac:dyDescent="0.25">
      <c r="AH1380" s="10"/>
      <c r="AI1380" s="6"/>
      <c r="AJ1380" s="10"/>
      <c r="AK1380" s="10"/>
      <c r="AL1380" s="10"/>
      <c r="AM1380" s="10"/>
      <c r="AN1380" s="10"/>
      <c r="AO1380" s="10"/>
      <c r="AP1380" s="10"/>
      <c r="AQ1380" s="10"/>
      <c r="AR1380" s="10"/>
      <c r="AS1380" s="10"/>
      <c r="AT1380" s="10"/>
      <c r="AU1380" s="10"/>
      <c r="AV1380" s="10"/>
      <c r="AW1380" s="10"/>
      <c r="AX1380" s="10"/>
      <c r="AY1380" s="10"/>
      <c r="AZ1380" s="10"/>
      <c r="BA1380" s="10"/>
      <c r="BB1380" s="10"/>
      <c r="BC1380" s="10"/>
      <c r="BD1380" s="10"/>
      <c r="BE1380" s="10"/>
      <c r="BF1380" s="10"/>
      <c r="BG1380" s="6"/>
    </row>
    <row r="1381" spans="34:59" x14ac:dyDescent="0.25">
      <c r="AH1381" s="6"/>
      <c r="AI1381" s="6"/>
      <c r="AJ1381" s="6"/>
      <c r="AK1381" s="6"/>
      <c r="AL1381" s="6"/>
      <c r="AM1381" s="6"/>
      <c r="AN1381" s="6"/>
      <c r="AO1381" s="6"/>
      <c r="AP1381" s="6"/>
      <c r="AQ1381" s="6"/>
      <c r="AR1381" s="6"/>
      <c r="AS1381" s="6"/>
      <c r="AT1381" s="6"/>
      <c r="AU1381" s="6"/>
      <c r="AV1381" s="6"/>
      <c r="AW1381" s="6"/>
      <c r="AX1381" s="6"/>
      <c r="AY1381" s="6"/>
      <c r="AZ1381" s="6"/>
      <c r="BA1381" s="6"/>
      <c r="BB1381" s="6"/>
      <c r="BC1381" s="6"/>
      <c r="BD1381" s="6"/>
      <c r="BE1381" s="6"/>
      <c r="BF1381" s="6"/>
      <c r="BG1381" s="10"/>
    </row>
    <row r="1382" spans="34:59" x14ac:dyDescent="0.25">
      <c r="AH1382" s="10"/>
      <c r="AI1382" s="6"/>
    </row>
    <row r="1383" spans="34:59" x14ac:dyDescent="0.25">
      <c r="AH1383" s="6"/>
      <c r="AI1383" s="6"/>
      <c r="AJ1383" s="6"/>
      <c r="AK1383" s="6"/>
      <c r="AL1383" s="6"/>
      <c r="AM1383" s="6"/>
      <c r="AN1383" s="6"/>
      <c r="AO1383" s="6"/>
      <c r="AP1383" s="6"/>
      <c r="AQ1383" s="6"/>
      <c r="AR1383" s="6"/>
      <c r="AS1383" s="6"/>
      <c r="AT1383" s="6"/>
      <c r="AU1383" s="6"/>
      <c r="AV1383" s="6"/>
      <c r="AW1383" s="6"/>
      <c r="AX1383" s="6"/>
      <c r="AY1383" s="6"/>
      <c r="AZ1383" s="6"/>
      <c r="BA1383" s="6"/>
      <c r="BB1383" s="6"/>
      <c r="BC1383" s="6"/>
      <c r="BD1383" s="6"/>
      <c r="BE1383" s="6"/>
      <c r="BF1383" s="6"/>
      <c r="BG1383" s="6"/>
    </row>
    <row r="1384" spans="34:59" x14ac:dyDescent="0.25">
      <c r="AH1384" s="10"/>
      <c r="AI1384" s="6"/>
      <c r="AJ1384" s="10"/>
      <c r="AK1384" s="10"/>
      <c r="AL1384" s="10"/>
      <c r="AM1384" s="10"/>
      <c r="AN1384" s="10"/>
      <c r="AO1384" s="10"/>
      <c r="AP1384" s="10"/>
      <c r="AQ1384" s="10"/>
      <c r="AR1384" s="10"/>
      <c r="AS1384" s="10"/>
      <c r="AT1384" s="10"/>
      <c r="AU1384" s="10"/>
      <c r="AV1384" s="10"/>
      <c r="AW1384" s="10"/>
      <c r="AX1384" s="10"/>
      <c r="AY1384" s="10"/>
      <c r="AZ1384" s="10"/>
      <c r="BA1384" s="10"/>
      <c r="BB1384" s="10"/>
      <c r="BC1384" s="10"/>
      <c r="BD1384" s="10"/>
      <c r="BE1384" s="10"/>
      <c r="BF1384" s="10"/>
      <c r="BG1384" s="6"/>
    </row>
    <row r="1385" spans="34:59" x14ac:dyDescent="0.25">
      <c r="AH1385" s="6"/>
      <c r="AI1385" s="6"/>
      <c r="AJ1385" s="6"/>
      <c r="AK1385" s="6"/>
      <c r="AL1385" s="6"/>
      <c r="AM1385" s="6"/>
      <c r="AN1385" s="6"/>
      <c r="AO1385" s="6"/>
      <c r="AP1385" s="6"/>
      <c r="AQ1385" s="6"/>
      <c r="AR1385" s="6"/>
      <c r="AS1385" s="6"/>
      <c r="AT1385" s="6"/>
      <c r="AU1385" s="6"/>
      <c r="AV1385" s="6"/>
      <c r="AW1385" s="6"/>
      <c r="AX1385" s="6"/>
      <c r="AY1385" s="6"/>
      <c r="AZ1385" s="6"/>
      <c r="BA1385" s="6"/>
      <c r="BB1385" s="6"/>
      <c r="BC1385" s="6"/>
      <c r="BD1385" s="6"/>
      <c r="BE1385" s="6"/>
      <c r="BF1385" s="6"/>
      <c r="BG1385" s="10"/>
    </row>
    <row r="1386" spans="34:59" x14ac:dyDescent="0.25">
      <c r="AH1386" s="10"/>
      <c r="AI1386" s="6"/>
    </row>
    <row r="1387" spans="34:59" x14ac:dyDescent="0.25">
      <c r="AH1387" s="6"/>
      <c r="AI1387" s="6"/>
      <c r="AJ1387" s="6"/>
      <c r="AK1387" s="6"/>
      <c r="AL1387" s="6"/>
      <c r="AM1387" s="6"/>
      <c r="AN1387" s="6"/>
      <c r="AO1387" s="6"/>
      <c r="AP1387" s="6"/>
      <c r="AQ1387" s="6"/>
      <c r="AR1387" s="6"/>
      <c r="AS1387" s="6"/>
      <c r="AT1387" s="6"/>
      <c r="AU1387" s="6"/>
      <c r="AV1387" s="6"/>
      <c r="AW1387" s="6"/>
      <c r="AX1387" s="6"/>
      <c r="AY1387" s="6"/>
      <c r="AZ1387" s="6"/>
      <c r="BA1387" s="6"/>
      <c r="BB1387" s="6"/>
      <c r="BC1387" s="6"/>
      <c r="BD1387" s="6"/>
      <c r="BE1387" s="6"/>
      <c r="BF1387" s="6"/>
      <c r="BG1387" s="6"/>
    </row>
    <row r="1388" spans="34:59" x14ac:dyDescent="0.25">
      <c r="AH1388" s="10"/>
      <c r="AI1388" s="6"/>
      <c r="AJ1388" s="10"/>
      <c r="AK1388" s="10"/>
      <c r="AL1388" s="10"/>
      <c r="AM1388" s="10"/>
      <c r="AN1388" s="10"/>
      <c r="AO1388" s="10"/>
      <c r="AP1388" s="10"/>
      <c r="AQ1388" s="10"/>
      <c r="AR1388" s="10"/>
      <c r="AS1388" s="10"/>
      <c r="AT1388" s="10"/>
      <c r="AU1388" s="10"/>
      <c r="AV1388" s="10"/>
      <c r="AW1388" s="10"/>
      <c r="AX1388" s="10"/>
      <c r="AY1388" s="10"/>
      <c r="AZ1388" s="10"/>
      <c r="BA1388" s="10"/>
      <c r="BB1388" s="10"/>
      <c r="BC1388" s="10"/>
      <c r="BD1388" s="10"/>
      <c r="BE1388" s="10"/>
      <c r="BF1388" s="10"/>
      <c r="BG1388" s="6"/>
    </row>
    <row r="1389" spans="34:59" x14ac:dyDescent="0.25">
      <c r="AH1389" s="6"/>
      <c r="AI1389" s="6"/>
      <c r="AJ1389" s="6"/>
      <c r="AK1389" s="6"/>
      <c r="AL1389" s="6"/>
      <c r="AM1389" s="6"/>
      <c r="AN1389" s="6"/>
      <c r="AO1389" s="6"/>
      <c r="AP1389" s="6"/>
      <c r="AQ1389" s="6"/>
      <c r="AR1389" s="6"/>
      <c r="AS1389" s="6"/>
      <c r="AT1389" s="6"/>
      <c r="AU1389" s="6"/>
      <c r="AV1389" s="6"/>
      <c r="AW1389" s="6"/>
      <c r="AX1389" s="6"/>
      <c r="AY1389" s="6"/>
      <c r="AZ1389" s="6"/>
      <c r="BA1389" s="6"/>
      <c r="BB1389" s="6"/>
      <c r="BC1389" s="6"/>
      <c r="BD1389" s="6"/>
      <c r="BE1389" s="6"/>
      <c r="BF1389" s="6"/>
      <c r="BG1389" s="10"/>
    </row>
    <row r="1390" spans="34:59" x14ac:dyDescent="0.25">
      <c r="AH1390" s="10"/>
      <c r="AI1390" s="6"/>
    </row>
    <row r="1391" spans="34:59" x14ac:dyDescent="0.25">
      <c r="AH1391" s="6"/>
      <c r="AI1391" s="6"/>
      <c r="AJ1391" s="6"/>
      <c r="AK1391" s="6"/>
      <c r="AL1391" s="6"/>
      <c r="AM1391" s="6"/>
      <c r="AN1391" s="6"/>
      <c r="AO1391" s="6"/>
      <c r="AP1391" s="6"/>
      <c r="AQ1391" s="6"/>
      <c r="AR1391" s="6"/>
      <c r="AS1391" s="6"/>
      <c r="AT1391" s="6"/>
      <c r="AU1391" s="6"/>
      <c r="AV1391" s="6"/>
      <c r="AW1391" s="6"/>
      <c r="AX1391" s="6"/>
      <c r="AY1391" s="6"/>
      <c r="AZ1391" s="6"/>
      <c r="BA1391" s="6"/>
      <c r="BB1391" s="6"/>
      <c r="BC1391" s="6"/>
      <c r="BD1391" s="6"/>
      <c r="BE1391" s="6"/>
      <c r="BF1391" s="6"/>
      <c r="BG1391" s="6"/>
    </row>
    <row r="1392" spans="34:59" x14ac:dyDescent="0.25">
      <c r="AH1392" s="10"/>
      <c r="AI1392" s="6"/>
      <c r="AJ1392" s="10"/>
      <c r="AK1392" s="10"/>
      <c r="AL1392" s="10"/>
      <c r="AM1392" s="10"/>
      <c r="AN1392" s="10"/>
      <c r="AO1392" s="10"/>
      <c r="AP1392" s="10"/>
      <c r="AQ1392" s="10"/>
      <c r="AR1392" s="10"/>
      <c r="AS1392" s="10"/>
      <c r="AT1392" s="10"/>
      <c r="AU1392" s="10"/>
      <c r="AV1392" s="10"/>
      <c r="AW1392" s="10"/>
      <c r="AX1392" s="10"/>
      <c r="AY1392" s="10"/>
      <c r="AZ1392" s="10"/>
      <c r="BA1392" s="10"/>
      <c r="BB1392" s="10"/>
      <c r="BC1392" s="10"/>
      <c r="BD1392" s="10"/>
      <c r="BE1392" s="10"/>
      <c r="BF1392" s="10"/>
      <c r="BG1392" s="6"/>
    </row>
    <row r="1393" spans="34:59" x14ac:dyDescent="0.25">
      <c r="AH1393" s="6"/>
      <c r="AI1393" s="6"/>
      <c r="AJ1393" s="6"/>
      <c r="AK1393" s="6"/>
      <c r="AL1393" s="6"/>
      <c r="AM1393" s="6"/>
      <c r="AN1393" s="6"/>
      <c r="AO1393" s="6"/>
      <c r="AP1393" s="6"/>
      <c r="AQ1393" s="6"/>
      <c r="AR1393" s="6"/>
      <c r="AS1393" s="6"/>
      <c r="AT1393" s="6"/>
      <c r="AU1393" s="6"/>
      <c r="AV1393" s="6"/>
      <c r="AW1393" s="6"/>
      <c r="AX1393" s="6"/>
      <c r="AY1393" s="6"/>
      <c r="AZ1393" s="6"/>
      <c r="BA1393" s="6"/>
      <c r="BB1393" s="6"/>
      <c r="BC1393" s="6"/>
      <c r="BD1393" s="6"/>
      <c r="BE1393" s="6"/>
      <c r="BF1393" s="6"/>
      <c r="BG1393" s="10"/>
    </row>
    <row r="1394" spans="34:59" x14ac:dyDescent="0.25">
      <c r="AH1394" s="10"/>
      <c r="AI1394" s="6"/>
    </row>
    <row r="1395" spans="34:59" x14ac:dyDescent="0.25">
      <c r="AH1395" s="6"/>
      <c r="AI1395" s="6"/>
      <c r="AJ1395" s="6"/>
      <c r="AK1395" s="6"/>
      <c r="AL1395" s="6"/>
      <c r="AM1395" s="6"/>
      <c r="AN1395" s="6"/>
      <c r="AO1395" s="6"/>
      <c r="AP1395" s="6"/>
      <c r="AQ1395" s="6"/>
      <c r="AR1395" s="6"/>
      <c r="AS1395" s="6"/>
      <c r="AT1395" s="6"/>
      <c r="AU1395" s="6"/>
      <c r="AV1395" s="6"/>
      <c r="AW1395" s="6"/>
      <c r="AX1395" s="6"/>
      <c r="AY1395" s="6"/>
      <c r="AZ1395" s="6"/>
      <c r="BA1395" s="6"/>
      <c r="BB1395" s="6"/>
      <c r="BC1395" s="6"/>
      <c r="BD1395" s="6"/>
      <c r="BE1395" s="6"/>
      <c r="BF1395" s="6"/>
      <c r="BG1395" s="6"/>
    </row>
    <row r="1396" spans="34:59" x14ac:dyDescent="0.25">
      <c r="AH1396" s="10"/>
      <c r="AI1396" s="6"/>
      <c r="AJ1396" s="10"/>
      <c r="AK1396" s="10"/>
      <c r="AL1396" s="10"/>
      <c r="AM1396" s="10"/>
      <c r="AN1396" s="10"/>
      <c r="AO1396" s="10"/>
      <c r="AP1396" s="10"/>
      <c r="AQ1396" s="10"/>
      <c r="AR1396" s="10"/>
      <c r="AS1396" s="10"/>
      <c r="AT1396" s="10"/>
      <c r="AU1396" s="10"/>
      <c r="AV1396" s="10"/>
      <c r="AW1396" s="10"/>
      <c r="AX1396" s="10"/>
      <c r="AY1396" s="10"/>
      <c r="AZ1396" s="10"/>
      <c r="BA1396" s="10"/>
      <c r="BB1396" s="10"/>
      <c r="BC1396" s="10"/>
      <c r="BD1396" s="10"/>
      <c r="BE1396" s="10"/>
      <c r="BF1396" s="10"/>
      <c r="BG1396" s="6"/>
    </row>
    <row r="1397" spans="34:59" x14ac:dyDescent="0.25">
      <c r="AH1397" s="6"/>
      <c r="AI1397" s="6"/>
      <c r="AJ1397" s="6"/>
      <c r="AK1397" s="6"/>
      <c r="AL1397" s="6"/>
      <c r="AM1397" s="6"/>
      <c r="AN1397" s="6"/>
      <c r="AO1397" s="6"/>
      <c r="AP1397" s="6"/>
      <c r="AQ1397" s="6"/>
      <c r="AR1397" s="6"/>
      <c r="AS1397" s="6"/>
      <c r="AT1397" s="6"/>
      <c r="AU1397" s="6"/>
      <c r="AV1397" s="6"/>
      <c r="AW1397" s="6"/>
      <c r="AX1397" s="6"/>
      <c r="AY1397" s="6"/>
      <c r="AZ1397" s="6"/>
      <c r="BA1397" s="6"/>
      <c r="BB1397" s="6"/>
      <c r="BC1397" s="6"/>
      <c r="BD1397" s="6"/>
      <c r="BE1397" s="6"/>
      <c r="BF1397" s="6"/>
      <c r="BG1397" s="10"/>
    </row>
    <row r="1398" spans="34:59" x14ac:dyDescent="0.25">
      <c r="AH1398" s="10"/>
      <c r="AI1398" s="6"/>
    </row>
    <row r="1399" spans="34:59" x14ac:dyDescent="0.25">
      <c r="AH1399" s="6"/>
      <c r="AI1399" s="6"/>
      <c r="AJ1399" s="6"/>
      <c r="AK1399" s="6"/>
      <c r="AL1399" s="6"/>
      <c r="AM1399" s="6"/>
      <c r="AN1399" s="6"/>
      <c r="AO1399" s="6"/>
      <c r="AP1399" s="6"/>
      <c r="AQ1399" s="6"/>
      <c r="AR1399" s="6"/>
      <c r="AS1399" s="6"/>
      <c r="AT1399" s="6"/>
      <c r="AU1399" s="6"/>
      <c r="AV1399" s="6"/>
      <c r="AW1399" s="6"/>
      <c r="AX1399" s="6"/>
      <c r="AY1399" s="6"/>
      <c r="AZ1399" s="6"/>
      <c r="BA1399" s="6"/>
      <c r="BB1399" s="6"/>
      <c r="BC1399" s="6"/>
      <c r="BD1399" s="6"/>
      <c r="BE1399" s="6"/>
      <c r="BF1399" s="6"/>
      <c r="BG1399" s="6"/>
    </row>
    <row r="1400" spans="34:59" x14ac:dyDescent="0.25">
      <c r="AH1400" s="10"/>
      <c r="AI1400" s="6"/>
      <c r="AJ1400" s="10"/>
      <c r="AK1400" s="10"/>
      <c r="AL1400" s="10"/>
      <c r="AM1400" s="10"/>
      <c r="AN1400" s="10"/>
      <c r="AO1400" s="10"/>
      <c r="AP1400" s="10"/>
      <c r="AQ1400" s="10"/>
      <c r="AR1400" s="10"/>
      <c r="AS1400" s="10"/>
      <c r="AT1400" s="10"/>
      <c r="AU1400" s="10"/>
      <c r="AV1400" s="10"/>
      <c r="AW1400" s="10"/>
      <c r="AX1400" s="10"/>
      <c r="AY1400" s="10"/>
      <c r="AZ1400" s="10"/>
      <c r="BA1400" s="10"/>
      <c r="BB1400" s="10"/>
      <c r="BC1400" s="10"/>
      <c r="BD1400" s="10"/>
      <c r="BE1400" s="10"/>
      <c r="BF1400" s="10"/>
      <c r="BG1400" s="6"/>
    </row>
    <row r="1401" spans="34:59" x14ac:dyDescent="0.25">
      <c r="AH1401" s="6"/>
      <c r="AI1401" s="6"/>
      <c r="AJ1401" s="6"/>
      <c r="AK1401" s="6"/>
      <c r="AL1401" s="6"/>
      <c r="AM1401" s="6"/>
      <c r="AN1401" s="6"/>
      <c r="AO1401" s="6"/>
      <c r="AP1401" s="6"/>
      <c r="AQ1401" s="6"/>
      <c r="AR1401" s="6"/>
      <c r="AS1401" s="6"/>
      <c r="AT1401" s="6"/>
      <c r="AU1401" s="6"/>
      <c r="AV1401" s="6"/>
      <c r="AW1401" s="6"/>
      <c r="AX1401" s="6"/>
      <c r="AY1401" s="6"/>
      <c r="AZ1401" s="6"/>
      <c r="BA1401" s="6"/>
      <c r="BB1401" s="6"/>
      <c r="BC1401" s="6"/>
      <c r="BD1401" s="6"/>
      <c r="BE1401" s="6"/>
      <c r="BF1401" s="6"/>
      <c r="BG1401" s="10"/>
    </row>
    <row r="1402" spans="34:59" x14ac:dyDescent="0.25">
      <c r="AH1402" s="10"/>
      <c r="AI1402" s="6"/>
    </row>
    <row r="1403" spans="34:59" x14ac:dyDescent="0.25">
      <c r="AH1403" s="6"/>
      <c r="AI1403" s="6"/>
      <c r="AJ1403" s="6"/>
      <c r="AK1403" s="6"/>
      <c r="AL1403" s="6"/>
      <c r="AM1403" s="6"/>
      <c r="AN1403" s="6"/>
      <c r="AO1403" s="6"/>
      <c r="AP1403" s="6"/>
      <c r="AQ1403" s="6"/>
      <c r="AR1403" s="6"/>
      <c r="AS1403" s="6"/>
      <c r="AT1403" s="6"/>
      <c r="AU1403" s="6"/>
      <c r="AV1403" s="6"/>
      <c r="AW1403" s="6"/>
      <c r="AX1403" s="6"/>
      <c r="AY1403" s="6"/>
      <c r="AZ1403" s="6"/>
      <c r="BA1403" s="6"/>
      <c r="BB1403" s="6"/>
      <c r="BC1403" s="6"/>
      <c r="BD1403" s="6"/>
      <c r="BE1403" s="6"/>
      <c r="BF1403" s="6"/>
      <c r="BG1403" s="6"/>
    </row>
    <row r="1404" spans="34:59" x14ac:dyDescent="0.25">
      <c r="AH1404" s="10"/>
      <c r="AI1404" s="6"/>
      <c r="AJ1404" s="10"/>
      <c r="AK1404" s="10"/>
      <c r="AL1404" s="10"/>
      <c r="AM1404" s="10"/>
      <c r="AN1404" s="10"/>
      <c r="AO1404" s="10"/>
      <c r="AP1404" s="10"/>
      <c r="AQ1404" s="10"/>
      <c r="AR1404" s="10"/>
      <c r="AS1404" s="10"/>
      <c r="AT1404" s="10"/>
      <c r="AU1404" s="10"/>
      <c r="AV1404" s="10"/>
      <c r="AW1404" s="10"/>
      <c r="AX1404" s="10"/>
      <c r="AY1404" s="10"/>
      <c r="AZ1404" s="10"/>
      <c r="BA1404" s="10"/>
      <c r="BB1404" s="10"/>
      <c r="BC1404" s="10"/>
      <c r="BD1404" s="10"/>
      <c r="BE1404" s="10"/>
      <c r="BF1404" s="10"/>
      <c r="BG1404" s="6"/>
    </row>
    <row r="1405" spans="34:59" x14ac:dyDescent="0.25">
      <c r="AH1405" s="6"/>
      <c r="AI1405" s="6"/>
      <c r="AJ1405" s="6"/>
      <c r="AK1405" s="6"/>
      <c r="AL1405" s="6"/>
      <c r="AM1405" s="6"/>
      <c r="AN1405" s="6"/>
      <c r="AO1405" s="6"/>
      <c r="AP1405" s="6"/>
      <c r="AQ1405" s="6"/>
      <c r="AR1405" s="6"/>
      <c r="AS1405" s="6"/>
      <c r="AT1405" s="6"/>
      <c r="AU1405" s="6"/>
      <c r="AV1405" s="6"/>
      <c r="AW1405" s="6"/>
      <c r="AX1405" s="6"/>
      <c r="AY1405" s="6"/>
      <c r="AZ1405" s="6"/>
      <c r="BA1405" s="6"/>
      <c r="BB1405" s="6"/>
      <c r="BC1405" s="6"/>
      <c r="BD1405" s="6"/>
      <c r="BE1405" s="6"/>
      <c r="BF1405" s="6"/>
      <c r="BG1405" s="10"/>
    </row>
    <row r="1406" spans="34:59" x14ac:dyDescent="0.25">
      <c r="AH1406" s="10"/>
      <c r="AI1406" s="6"/>
    </row>
    <row r="1407" spans="34:59" x14ac:dyDescent="0.25">
      <c r="AH1407" s="6"/>
      <c r="AI1407" s="6"/>
      <c r="AJ1407" s="6"/>
      <c r="AK1407" s="6"/>
      <c r="AL1407" s="6"/>
      <c r="AM1407" s="6"/>
      <c r="AN1407" s="6"/>
      <c r="AO1407" s="6"/>
      <c r="AP1407" s="6"/>
      <c r="AQ1407" s="6"/>
      <c r="AR1407" s="6"/>
      <c r="AS1407" s="6"/>
      <c r="AT1407" s="6"/>
      <c r="AU1407" s="6"/>
      <c r="AV1407" s="6"/>
      <c r="AW1407" s="6"/>
      <c r="AX1407" s="6"/>
      <c r="AY1407" s="6"/>
      <c r="AZ1407" s="6"/>
      <c r="BA1407" s="6"/>
      <c r="BB1407" s="6"/>
      <c r="BC1407" s="6"/>
      <c r="BD1407" s="6"/>
      <c r="BE1407" s="6"/>
      <c r="BF1407" s="6"/>
      <c r="BG1407" s="6"/>
    </row>
    <row r="1408" spans="34:59" x14ac:dyDescent="0.25">
      <c r="AH1408" s="10"/>
      <c r="AI1408" s="6"/>
      <c r="AJ1408" s="10"/>
      <c r="AK1408" s="10"/>
      <c r="AL1408" s="10"/>
      <c r="AM1408" s="10"/>
      <c r="AN1408" s="10"/>
      <c r="AO1408" s="10"/>
      <c r="AP1408" s="10"/>
      <c r="AQ1408" s="10"/>
      <c r="AR1408" s="10"/>
      <c r="AS1408" s="10"/>
      <c r="AT1408" s="10"/>
      <c r="AU1408" s="10"/>
      <c r="AV1408" s="10"/>
      <c r="AW1408" s="10"/>
      <c r="AX1408" s="10"/>
      <c r="AY1408" s="10"/>
      <c r="AZ1408" s="10"/>
      <c r="BA1408" s="10"/>
      <c r="BB1408" s="10"/>
      <c r="BC1408" s="10"/>
      <c r="BD1408" s="10"/>
      <c r="BE1408" s="10"/>
      <c r="BF1408" s="10"/>
      <c r="BG1408" s="6"/>
    </row>
    <row r="1409" spans="34:59" x14ac:dyDescent="0.25">
      <c r="AH1409" s="6"/>
      <c r="AI1409" s="6"/>
      <c r="AJ1409" s="6"/>
      <c r="AK1409" s="6"/>
      <c r="AL1409" s="6"/>
      <c r="AM1409" s="6"/>
      <c r="AN1409" s="6"/>
      <c r="AO1409" s="6"/>
      <c r="AP1409" s="6"/>
      <c r="AQ1409" s="6"/>
      <c r="AR1409" s="6"/>
      <c r="AS1409" s="6"/>
      <c r="AT1409" s="6"/>
      <c r="AU1409" s="6"/>
      <c r="AV1409" s="6"/>
      <c r="AW1409" s="6"/>
      <c r="AX1409" s="6"/>
      <c r="AY1409" s="6"/>
      <c r="AZ1409" s="6"/>
      <c r="BA1409" s="6"/>
      <c r="BB1409" s="6"/>
      <c r="BC1409" s="6"/>
      <c r="BD1409" s="6"/>
      <c r="BE1409" s="6"/>
      <c r="BF1409" s="6"/>
      <c r="BG1409" s="10"/>
    </row>
    <row r="1410" spans="34:59" x14ac:dyDescent="0.25">
      <c r="AH1410" s="10"/>
      <c r="AI1410" s="6"/>
    </row>
    <row r="1411" spans="34:59" x14ac:dyDescent="0.25">
      <c r="AH1411" s="6"/>
      <c r="AI1411" s="6"/>
      <c r="AJ1411" s="6"/>
      <c r="AK1411" s="6"/>
      <c r="AL1411" s="6"/>
      <c r="AM1411" s="6"/>
      <c r="AN1411" s="6"/>
      <c r="AO1411" s="6"/>
      <c r="AP1411" s="6"/>
      <c r="AQ1411" s="6"/>
      <c r="AR1411" s="6"/>
      <c r="AS1411" s="6"/>
      <c r="AT1411" s="6"/>
      <c r="AU1411" s="6"/>
      <c r="AV1411" s="6"/>
      <c r="AW1411" s="6"/>
      <c r="AX1411" s="6"/>
      <c r="AY1411" s="6"/>
      <c r="AZ1411" s="6"/>
      <c r="BA1411" s="6"/>
      <c r="BB1411" s="6"/>
      <c r="BC1411" s="6"/>
      <c r="BD1411" s="6"/>
      <c r="BE1411" s="6"/>
      <c r="BF1411" s="6"/>
      <c r="BG1411" s="6"/>
    </row>
    <row r="1412" spans="34:59" x14ac:dyDescent="0.25">
      <c r="AH1412" s="10"/>
      <c r="AI1412" s="6"/>
      <c r="AJ1412" s="10"/>
      <c r="AK1412" s="10"/>
      <c r="AL1412" s="10"/>
      <c r="AM1412" s="10"/>
      <c r="AN1412" s="10"/>
      <c r="AO1412" s="10"/>
      <c r="AP1412" s="10"/>
      <c r="AQ1412" s="10"/>
      <c r="AR1412" s="10"/>
      <c r="AS1412" s="10"/>
      <c r="AT1412" s="10"/>
      <c r="AU1412" s="10"/>
      <c r="AV1412" s="10"/>
      <c r="AW1412" s="10"/>
      <c r="AX1412" s="10"/>
      <c r="AY1412" s="10"/>
      <c r="AZ1412" s="10"/>
      <c r="BA1412" s="10"/>
      <c r="BB1412" s="10"/>
      <c r="BC1412" s="10"/>
      <c r="BD1412" s="10"/>
      <c r="BE1412" s="10"/>
      <c r="BF1412" s="10"/>
      <c r="BG1412" s="6"/>
    </row>
    <row r="1413" spans="34:59" x14ac:dyDescent="0.25">
      <c r="AH1413" s="6"/>
      <c r="AI1413" s="6"/>
      <c r="AJ1413" s="6"/>
      <c r="AK1413" s="6"/>
      <c r="AL1413" s="6"/>
      <c r="AM1413" s="6"/>
      <c r="AN1413" s="6"/>
      <c r="AO1413" s="6"/>
      <c r="AP1413" s="6"/>
      <c r="AQ1413" s="6"/>
      <c r="AR1413" s="6"/>
      <c r="AS1413" s="6"/>
      <c r="AT1413" s="6"/>
      <c r="AU1413" s="6"/>
      <c r="AV1413" s="6"/>
      <c r="AW1413" s="6"/>
      <c r="AX1413" s="6"/>
      <c r="AY1413" s="6"/>
      <c r="AZ1413" s="6"/>
      <c r="BA1413" s="6"/>
      <c r="BB1413" s="6"/>
      <c r="BC1413" s="6"/>
      <c r="BD1413" s="6"/>
      <c r="BE1413" s="6"/>
      <c r="BF1413" s="6"/>
      <c r="BG1413" s="10"/>
    </row>
    <row r="1414" spans="34:59" x14ac:dyDescent="0.25">
      <c r="AH1414" s="10"/>
      <c r="AI1414" s="6"/>
    </row>
    <row r="1415" spans="34:59" x14ac:dyDescent="0.25">
      <c r="AH1415" s="6"/>
      <c r="AI1415" s="6"/>
      <c r="AJ1415" s="6"/>
      <c r="AK1415" s="6"/>
      <c r="AL1415" s="6"/>
      <c r="AM1415" s="6"/>
      <c r="AN1415" s="6"/>
      <c r="AO1415" s="6"/>
      <c r="AP1415" s="6"/>
      <c r="AQ1415" s="6"/>
      <c r="AR1415" s="6"/>
      <c r="AS1415" s="6"/>
      <c r="AT1415" s="6"/>
      <c r="AU1415" s="6"/>
      <c r="AV1415" s="6"/>
      <c r="AW1415" s="6"/>
      <c r="AX1415" s="6"/>
      <c r="AY1415" s="6"/>
      <c r="AZ1415" s="6"/>
      <c r="BA1415" s="6"/>
      <c r="BB1415" s="6"/>
      <c r="BC1415" s="6"/>
      <c r="BD1415" s="6"/>
      <c r="BE1415" s="6"/>
      <c r="BF1415" s="6"/>
      <c r="BG1415" s="6"/>
    </row>
    <row r="1416" spans="34:59" x14ac:dyDescent="0.25">
      <c r="AH1416" s="10"/>
      <c r="AI1416" s="6"/>
      <c r="AJ1416" s="10"/>
      <c r="AK1416" s="10"/>
      <c r="AL1416" s="10"/>
      <c r="AM1416" s="10"/>
      <c r="AN1416" s="10"/>
      <c r="AO1416" s="10"/>
      <c r="AP1416" s="10"/>
      <c r="AQ1416" s="10"/>
      <c r="AR1416" s="10"/>
      <c r="AS1416" s="10"/>
      <c r="AT1416" s="10"/>
      <c r="AU1416" s="10"/>
      <c r="AV1416" s="10"/>
      <c r="AW1416" s="10"/>
      <c r="AX1416" s="10"/>
      <c r="AY1416" s="10"/>
      <c r="AZ1416" s="10"/>
      <c r="BA1416" s="10"/>
      <c r="BB1416" s="10"/>
      <c r="BC1416" s="10"/>
      <c r="BD1416" s="10"/>
      <c r="BE1416" s="10"/>
      <c r="BF1416" s="10"/>
      <c r="BG1416" s="6"/>
    </row>
    <row r="1417" spans="34:59" x14ac:dyDescent="0.25">
      <c r="AH1417" s="6"/>
      <c r="AI1417" s="6"/>
      <c r="AJ1417" s="6"/>
      <c r="AK1417" s="6"/>
      <c r="AL1417" s="6"/>
      <c r="AM1417" s="6"/>
      <c r="AN1417" s="6"/>
      <c r="AO1417" s="6"/>
      <c r="AP1417" s="6"/>
      <c r="AQ1417" s="6"/>
      <c r="AR1417" s="6"/>
      <c r="AS1417" s="6"/>
      <c r="AT1417" s="6"/>
      <c r="AU1417" s="6"/>
      <c r="AV1417" s="6"/>
      <c r="AW1417" s="6"/>
      <c r="AX1417" s="6"/>
      <c r="AY1417" s="6"/>
      <c r="AZ1417" s="6"/>
      <c r="BA1417" s="6"/>
      <c r="BB1417" s="6"/>
      <c r="BC1417" s="6"/>
      <c r="BD1417" s="6"/>
      <c r="BE1417" s="6"/>
      <c r="BF1417" s="6"/>
      <c r="BG1417" s="10"/>
    </row>
    <row r="1418" spans="34:59" x14ac:dyDescent="0.25">
      <c r="AH1418" s="10"/>
      <c r="AI1418" s="6"/>
    </row>
    <row r="1419" spans="34:59" x14ac:dyDescent="0.25">
      <c r="AH1419" s="6"/>
      <c r="AI1419" s="6"/>
      <c r="AJ1419" s="6"/>
      <c r="AK1419" s="6"/>
      <c r="AL1419" s="6"/>
      <c r="AM1419" s="6"/>
      <c r="AN1419" s="6"/>
      <c r="AO1419" s="6"/>
      <c r="AP1419" s="6"/>
      <c r="AQ1419" s="6"/>
      <c r="AR1419" s="6"/>
      <c r="AS1419" s="6"/>
      <c r="AT1419" s="6"/>
      <c r="AU1419" s="6"/>
      <c r="AV1419" s="6"/>
      <c r="AW1419" s="6"/>
      <c r="AX1419" s="6"/>
      <c r="AY1419" s="6"/>
      <c r="AZ1419" s="6"/>
      <c r="BA1419" s="6"/>
      <c r="BB1419" s="6"/>
      <c r="BC1419" s="6"/>
      <c r="BD1419" s="6"/>
      <c r="BE1419" s="6"/>
      <c r="BF1419" s="6"/>
      <c r="BG1419" s="6"/>
    </row>
    <row r="1420" spans="34:59" x14ac:dyDescent="0.25">
      <c r="AH1420" s="10"/>
      <c r="AI1420" s="6"/>
      <c r="AJ1420" s="10"/>
      <c r="AK1420" s="10"/>
      <c r="AL1420" s="10"/>
      <c r="AM1420" s="10"/>
      <c r="AN1420" s="10"/>
      <c r="AO1420" s="10"/>
      <c r="AP1420" s="10"/>
      <c r="AQ1420" s="10"/>
      <c r="AR1420" s="10"/>
      <c r="AS1420" s="10"/>
      <c r="AT1420" s="10"/>
      <c r="AU1420" s="10"/>
      <c r="AV1420" s="10"/>
      <c r="AW1420" s="10"/>
      <c r="AX1420" s="10"/>
      <c r="AY1420" s="10"/>
      <c r="AZ1420" s="10"/>
      <c r="BA1420" s="10"/>
      <c r="BB1420" s="10"/>
      <c r="BC1420" s="10"/>
      <c r="BD1420" s="10"/>
      <c r="BE1420" s="10"/>
      <c r="BF1420" s="10"/>
      <c r="BG1420" s="6"/>
    </row>
    <row r="1421" spans="34:59" x14ac:dyDescent="0.25">
      <c r="AH1421" s="6"/>
      <c r="AI1421" s="6"/>
      <c r="AJ1421" s="6"/>
      <c r="AK1421" s="6"/>
      <c r="AL1421" s="6"/>
      <c r="AM1421" s="6"/>
      <c r="AN1421" s="6"/>
      <c r="AO1421" s="6"/>
      <c r="AP1421" s="6"/>
      <c r="AQ1421" s="6"/>
      <c r="AR1421" s="6"/>
      <c r="AS1421" s="6"/>
      <c r="AT1421" s="6"/>
      <c r="AU1421" s="6"/>
      <c r="AV1421" s="6"/>
      <c r="AW1421" s="6"/>
      <c r="AX1421" s="6"/>
      <c r="AY1421" s="6"/>
      <c r="AZ1421" s="6"/>
      <c r="BA1421" s="6"/>
      <c r="BB1421" s="6"/>
      <c r="BC1421" s="6"/>
      <c r="BD1421" s="6"/>
      <c r="BE1421" s="6"/>
      <c r="BF1421" s="6"/>
      <c r="BG1421" s="10"/>
    </row>
    <row r="1422" spans="34:59" x14ac:dyDescent="0.25">
      <c r="AH1422" s="10"/>
      <c r="AI1422" s="6"/>
    </row>
    <row r="1423" spans="34:59" x14ac:dyDescent="0.25">
      <c r="AH1423" s="6"/>
      <c r="AI1423" s="6"/>
      <c r="AJ1423" s="6"/>
      <c r="AK1423" s="6"/>
      <c r="AL1423" s="6"/>
      <c r="AM1423" s="6"/>
      <c r="AN1423" s="6"/>
      <c r="AO1423" s="6"/>
      <c r="AP1423" s="6"/>
      <c r="AQ1423" s="6"/>
      <c r="AR1423" s="6"/>
      <c r="AS1423" s="6"/>
      <c r="AT1423" s="6"/>
      <c r="AU1423" s="6"/>
      <c r="AV1423" s="6"/>
      <c r="AW1423" s="6"/>
      <c r="AX1423" s="6"/>
      <c r="AY1423" s="6"/>
      <c r="AZ1423" s="6"/>
      <c r="BA1423" s="6"/>
      <c r="BB1423" s="6"/>
      <c r="BC1423" s="6"/>
      <c r="BD1423" s="6"/>
      <c r="BE1423" s="6"/>
      <c r="BF1423" s="6"/>
      <c r="BG1423" s="6"/>
    </row>
    <row r="1424" spans="34:59" x14ac:dyDescent="0.25">
      <c r="AH1424" s="10"/>
      <c r="AI1424" s="6"/>
      <c r="AJ1424" s="10"/>
      <c r="AK1424" s="10"/>
      <c r="AL1424" s="10"/>
      <c r="AM1424" s="10"/>
      <c r="AN1424" s="10"/>
      <c r="AO1424" s="10"/>
      <c r="AP1424" s="10"/>
      <c r="AQ1424" s="10"/>
      <c r="AR1424" s="10"/>
      <c r="AS1424" s="10"/>
      <c r="AT1424" s="10"/>
      <c r="AU1424" s="10"/>
      <c r="AV1424" s="10"/>
      <c r="AW1424" s="10"/>
      <c r="AX1424" s="10"/>
      <c r="AY1424" s="10"/>
      <c r="AZ1424" s="10"/>
      <c r="BA1424" s="10"/>
      <c r="BB1424" s="10"/>
      <c r="BC1424" s="10"/>
      <c r="BD1424" s="10"/>
      <c r="BE1424" s="10"/>
      <c r="BF1424" s="10"/>
      <c r="BG1424" s="6"/>
    </row>
    <row r="1425" spans="34:59" x14ac:dyDescent="0.25">
      <c r="AH1425" s="6"/>
      <c r="AI1425" s="6"/>
      <c r="AJ1425" s="6"/>
      <c r="AK1425" s="6"/>
      <c r="AL1425" s="6"/>
      <c r="AM1425" s="6"/>
      <c r="AN1425" s="6"/>
      <c r="AO1425" s="6"/>
      <c r="AP1425" s="6"/>
      <c r="AQ1425" s="6"/>
      <c r="AR1425" s="6"/>
      <c r="AS1425" s="6"/>
      <c r="AT1425" s="6"/>
      <c r="AU1425" s="6"/>
      <c r="AV1425" s="6"/>
      <c r="AW1425" s="6"/>
      <c r="AX1425" s="6"/>
      <c r="AY1425" s="6"/>
      <c r="AZ1425" s="6"/>
      <c r="BA1425" s="6"/>
      <c r="BB1425" s="6"/>
      <c r="BC1425" s="6"/>
      <c r="BD1425" s="6"/>
      <c r="BE1425" s="6"/>
      <c r="BF1425" s="6"/>
      <c r="BG1425" s="10"/>
    </row>
    <row r="1426" spans="34:59" x14ac:dyDescent="0.25">
      <c r="AH1426" s="10"/>
      <c r="AI1426" s="6"/>
    </row>
    <row r="1427" spans="34:59" x14ac:dyDescent="0.25">
      <c r="AH1427" s="6"/>
      <c r="AI1427" s="6"/>
      <c r="AJ1427" s="6"/>
      <c r="AK1427" s="6"/>
      <c r="AL1427" s="6"/>
      <c r="AM1427" s="6"/>
      <c r="AN1427" s="6"/>
      <c r="AO1427" s="6"/>
      <c r="AP1427" s="6"/>
      <c r="AQ1427" s="6"/>
      <c r="AR1427" s="6"/>
      <c r="AS1427" s="6"/>
      <c r="AT1427" s="6"/>
      <c r="AU1427" s="6"/>
      <c r="AV1427" s="6"/>
      <c r="AW1427" s="6"/>
      <c r="AX1427" s="6"/>
      <c r="AY1427" s="6"/>
      <c r="AZ1427" s="6"/>
      <c r="BA1427" s="6"/>
      <c r="BB1427" s="6"/>
      <c r="BC1427" s="6"/>
      <c r="BD1427" s="6"/>
      <c r="BE1427" s="6"/>
      <c r="BF1427" s="6"/>
      <c r="BG1427" s="6"/>
    </row>
    <row r="1428" spans="34:59" x14ac:dyDescent="0.25">
      <c r="AH1428" s="10"/>
      <c r="AI1428" s="6"/>
      <c r="AJ1428" s="10"/>
      <c r="AK1428" s="10"/>
      <c r="AL1428" s="10"/>
      <c r="AM1428" s="10"/>
      <c r="AN1428" s="10"/>
      <c r="AO1428" s="10"/>
      <c r="AP1428" s="10"/>
      <c r="AQ1428" s="10"/>
      <c r="AR1428" s="10"/>
      <c r="AS1428" s="10"/>
      <c r="AT1428" s="10"/>
      <c r="AU1428" s="10"/>
      <c r="AV1428" s="10"/>
      <c r="AW1428" s="10"/>
      <c r="AX1428" s="10"/>
      <c r="AY1428" s="10"/>
      <c r="AZ1428" s="10"/>
      <c r="BA1428" s="10"/>
      <c r="BB1428" s="10"/>
      <c r="BC1428" s="10"/>
      <c r="BD1428" s="10"/>
      <c r="BE1428" s="10"/>
      <c r="BF1428" s="10"/>
      <c r="BG1428" s="6"/>
    </row>
    <row r="1429" spans="34:59" x14ac:dyDescent="0.25">
      <c r="AH1429" s="6"/>
      <c r="AI1429" s="6"/>
      <c r="AJ1429" s="6"/>
      <c r="AK1429" s="6"/>
      <c r="AL1429" s="6"/>
      <c r="AM1429" s="6"/>
      <c r="AN1429" s="6"/>
      <c r="AO1429" s="6"/>
      <c r="AP1429" s="6"/>
      <c r="AQ1429" s="6"/>
      <c r="AR1429" s="6"/>
      <c r="AS1429" s="6"/>
      <c r="AT1429" s="6"/>
      <c r="AU1429" s="6"/>
      <c r="AV1429" s="6"/>
      <c r="AW1429" s="6"/>
      <c r="AX1429" s="6"/>
      <c r="AY1429" s="6"/>
      <c r="AZ1429" s="6"/>
      <c r="BA1429" s="6"/>
      <c r="BB1429" s="6"/>
      <c r="BC1429" s="6"/>
      <c r="BD1429" s="6"/>
      <c r="BE1429" s="6"/>
      <c r="BF1429" s="6"/>
      <c r="BG1429" s="10"/>
    </row>
    <row r="1430" spans="34:59" x14ac:dyDescent="0.25">
      <c r="AH1430" s="10"/>
      <c r="AI1430" s="6"/>
    </row>
    <row r="1431" spans="34:59" x14ac:dyDescent="0.25">
      <c r="AH1431" s="6"/>
      <c r="AI1431" s="6"/>
      <c r="AJ1431" s="6"/>
      <c r="AK1431" s="6"/>
      <c r="AL1431" s="6"/>
      <c r="AM1431" s="6"/>
      <c r="AN1431" s="6"/>
      <c r="AO1431" s="6"/>
      <c r="AP1431" s="6"/>
      <c r="AQ1431" s="6"/>
      <c r="AR1431" s="6"/>
      <c r="AS1431" s="6"/>
      <c r="AT1431" s="6"/>
      <c r="AU1431" s="6"/>
      <c r="AV1431" s="6"/>
      <c r="AW1431" s="6"/>
      <c r="AX1431" s="6"/>
      <c r="AY1431" s="6"/>
      <c r="AZ1431" s="6"/>
      <c r="BA1431" s="6"/>
      <c r="BB1431" s="6"/>
      <c r="BC1431" s="6"/>
      <c r="BD1431" s="6"/>
      <c r="BE1431" s="6"/>
      <c r="BF1431" s="6"/>
      <c r="BG1431" s="6"/>
    </row>
    <row r="1432" spans="34:59" x14ac:dyDescent="0.25">
      <c r="AH1432" s="10"/>
      <c r="AI1432" s="6"/>
      <c r="AJ1432" s="10"/>
      <c r="AK1432" s="10"/>
      <c r="AL1432" s="10"/>
      <c r="AM1432" s="10"/>
      <c r="AN1432" s="10"/>
      <c r="AO1432" s="10"/>
      <c r="AP1432" s="10"/>
      <c r="AQ1432" s="10"/>
      <c r="AR1432" s="10"/>
      <c r="AS1432" s="10"/>
      <c r="AT1432" s="10"/>
      <c r="AU1432" s="10"/>
      <c r="AV1432" s="10"/>
      <c r="AW1432" s="10"/>
      <c r="AX1432" s="10"/>
      <c r="AY1432" s="10"/>
      <c r="AZ1432" s="10"/>
      <c r="BA1432" s="10"/>
      <c r="BB1432" s="10"/>
      <c r="BC1432" s="10"/>
      <c r="BD1432" s="10"/>
      <c r="BE1432" s="10"/>
      <c r="BF1432" s="10"/>
      <c r="BG1432" s="6"/>
    </row>
    <row r="1433" spans="34:59" x14ac:dyDescent="0.25">
      <c r="AH1433" s="6"/>
      <c r="AI1433" s="6"/>
      <c r="AJ1433" s="6"/>
      <c r="AK1433" s="6"/>
      <c r="AL1433" s="6"/>
      <c r="AM1433" s="6"/>
      <c r="AN1433" s="6"/>
      <c r="AO1433" s="6"/>
      <c r="AP1433" s="6"/>
      <c r="AQ1433" s="6"/>
      <c r="AR1433" s="6"/>
      <c r="AS1433" s="6"/>
      <c r="AT1433" s="6"/>
      <c r="AU1433" s="6"/>
      <c r="AV1433" s="6"/>
      <c r="AW1433" s="6"/>
      <c r="AX1433" s="6"/>
      <c r="AY1433" s="6"/>
      <c r="AZ1433" s="6"/>
      <c r="BA1433" s="6"/>
      <c r="BB1433" s="6"/>
      <c r="BC1433" s="6"/>
      <c r="BD1433" s="6"/>
      <c r="BE1433" s="6"/>
      <c r="BF1433" s="6"/>
      <c r="BG1433" s="10"/>
    </row>
    <row r="1434" spans="34:59" x14ac:dyDescent="0.25">
      <c r="AH1434" s="10"/>
      <c r="AI1434" s="6"/>
    </row>
    <row r="1435" spans="34:59" x14ac:dyDescent="0.25">
      <c r="AH1435" s="6"/>
      <c r="AI1435" s="6"/>
      <c r="AJ1435" s="6"/>
      <c r="AK1435" s="6"/>
      <c r="AL1435" s="6"/>
      <c r="AM1435" s="6"/>
      <c r="AN1435" s="6"/>
      <c r="AO1435" s="6"/>
      <c r="AP1435" s="6"/>
      <c r="AQ1435" s="6"/>
      <c r="AR1435" s="6"/>
      <c r="AS1435" s="6"/>
      <c r="AT1435" s="6"/>
      <c r="AU1435" s="6"/>
      <c r="AV1435" s="6"/>
      <c r="AW1435" s="6"/>
      <c r="AX1435" s="6"/>
      <c r="AY1435" s="6"/>
      <c r="AZ1435" s="6"/>
      <c r="BA1435" s="6"/>
      <c r="BB1435" s="6"/>
      <c r="BC1435" s="6"/>
      <c r="BD1435" s="6"/>
      <c r="BE1435" s="6"/>
      <c r="BF1435" s="6"/>
      <c r="BG1435" s="6"/>
    </row>
    <row r="1436" spans="34:59" x14ac:dyDescent="0.25">
      <c r="AH1436" s="10"/>
      <c r="AI1436" s="6"/>
      <c r="AJ1436" s="10"/>
      <c r="AK1436" s="10"/>
      <c r="AL1436" s="10"/>
      <c r="AM1436" s="10"/>
      <c r="AN1436" s="10"/>
      <c r="AO1436" s="10"/>
      <c r="AP1436" s="10"/>
      <c r="AQ1436" s="10"/>
      <c r="AR1436" s="10"/>
      <c r="AS1436" s="10"/>
      <c r="AT1436" s="10"/>
      <c r="AU1436" s="10"/>
      <c r="AV1436" s="10"/>
      <c r="AW1436" s="10"/>
      <c r="AX1436" s="10"/>
      <c r="AY1436" s="10"/>
      <c r="AZ1436" s="10"/>
      <c r="BA1436" s="10"/>
      <c r="BB1436" s="10"/>
      <c r="BC1436" s="10"/>
      <c r="BD1436" s="10"/>
      <c r="BE1436" s="10"/>
      <c r="BF1436" s="10"/>
      <c r="BG1436" s="6"/>
    </row>
    <row r="1437" spans="34:59" x14ac:dyDescent="0.25">
      <c r="AH1437" s="6"/>
      <c r="AI1437" s="6"/>
      <c r="AJ1437" s="6"/>
      <c r="AK1437" s="6"/>
      <c r="AL1437" s="6"/>
      <c r="AM1437" s="6"/>
      <c r="AN1437" s="6"/>
      <c r="AO1437" s="6"/>
      <c r="AP1437" s="6"/>
      <c r="AQ1437" s="6"/>
      <c r="AR1437" s="6"/>
      <c r="AS1437" s="6"/>
      <c r="AT1437" s="6"/>
      <c r="AU1437" s="6"/>
      <c r="AV1437" s="6"/>
      <c r="AW1437" s="6"/>
      <c r="AX1437" s="6"/>
      <c r="AY1437" s="6"/>
      <c r="AZ1437" s="6"/>
      <c r="BA1437" s="6"/>
      <c r="BB1437" s="6"/>
      <c r="BC1437" s="6"/>
      <c r="BD1437" s="6"/>
      <c r="BE1437" s="6"/>
      <c r="BF1437" s="6"/>
      <c r="BG1437" s="10"/>
    </row>
    <row r="1438" spans="34:59" x14ac:dyDescent="0.25">
      <c r="AH1438" s="10"/>
      <c r="AI1438" s="6"/>
    </row>
    <row r="1439" spans="34:59" x14ac:dyDescent="0.25">
      <c r="AH1439" s="6"/>
      <c r="AI1439" s="6"/>
      <c r="AJ1439" s="6"/>
      <c r="AK1439" s="6"/>
      <c r="AL1439" s="6"/>
      <c r="AM1439" s="6"/>
      <c r="AN1439" s="6"/>
      <c r="AO1439" s="6"/>
      <c r="AP1439" s="6"/>
      <c r="AQ1439" s="6"/>
      <c r="AR1439" s="6"/>
      <c r="AS1439" s="6"/>
      <c r="AT1439" s="6"/>
      <c r="AU1439" s="6"/>
      <c r="AV1439" s="6"/>
      <c r="AW1439" s="6"/>
      <c r="AX1439" s="6"/>
      <c r="AY1439" s="6"/>
      <c r="AZ1439" s="6"/>
      <c r="BA1439" s="6"/>
      <c r="BB1439" s="6"/>
      <c r="BC1439" s="6"/>
      <c r="BD1439" s="6"/>
      <c r="BE1439" s="6"/>
      <c r="BF1439" s="6"/>
      <c r="BG1439" s="6"/>
    </row>
    <row r="1440" spans="34:59" x14ac:dyDescent="0.25">
      <c r="AH1440" s="10"/>
      <c r="AI1440" s="6"/>
      <c r="AJ1440" s="10"/>
      <c r="AK1440" s="10"/>
      <c r="AL1440" s="10"/>
      <c r="AM1440" s="10"/>
      <c r="AN1440" s="10"/>
      <c r="AO1440" s="10"/>
      <c r="AP1440" s="10"/>
      <c r="AQ1440" s="10"/>
      <c r="AR1440" s="10"/>
      <c r="AS1440" s="10"/>
      <c r="AT1440" s="10"/>
      <c r="AU1440" s="10"/>
      <c r="AV1440" s="10"/>
      <c r="AW1440" s="10"/>
      <c r="AX1440" s="10"/>
      <c r="AY1440" s="10"/>
      <c r="AZ1440" s="10"/>
      <c r="BA1440" s="10"/>
      <c r="BB1440" s="10"/>
      <c r="BC1440" s="10"/>
      <c r="BD1440" s="10"/>
      <c r="BE1440" s="10"/>
      <c r="BF1440" s="10"/>
      <c r="BG1440" s="6"/>
    </row>
    <row r="1441" spans="34:59" x14ac:dyDescent="0.25">
      <c r="AH1441" s="6"/>
      <c r="AI1441" s="6"/>
      <c r="AJ1441" s="6"/>
      <c r="AK1441" s="6"/>
      <c r="AL1441" s="6"/>
      <c r="AM1441" s="6"/>
      <c r="AN1441" s="6"/>
      <c r="AO1441" s="6"/>
      <c r="AP1441" s="6"/>
      <c r="AQ1441" s="6"/>
      <c r="AR1441" s="6"/>
      <c r="AS1441" s="6"/>
      <c r="AT1441" s="6"/>
      <c r="AU1441" s="6"/>
      <c r="AV1441" s="6"/>
      <c r="AW1441" s="6"/>
      <c r="AX1441" s="6"/>
      <c r="AY1441" s="6"/>
      <c r="AZ1441" s="6"/>
      <c r="BA1441" s="6"/>
      <c r="BB1441" s="6"/>
      <c r="BC1441" s="6"/>
      <c r="BD1441" s="6"/>
      <c r="BE1441" s="6"/>
      <c r="BF1441" s="6"/>
      <c r="BG1441" s="10"/>
    </row>
    <row r="1442" spans="34:59" x14ac:dyDescent="0.25">
      <c r="AH1442" s="10"/>
      <c r="AI1442" s="6"/>
    </row>
    <row r="1443" spans="34:59" x14ac:dyDescent="0.25">
      <c r="AH1443" s="6"/>
      <c r="AI1443" s="6"/>
      <c r="AJ1443" s="6"/>
      <c r="AK1443" s="6"/>
      <c r="AL1443" s="6"/>
      <c r="AM1443" s="6"/>
      <c r="AN1443" s="6"/>
      <c r="AO1443" s="6"/>
      <c r="AP1443" s="6"/>
      <c r="AQ1443" s="6"/>
      <c r="AR1443" s="6"/>
      <c r="AS1443" s="6"/>
      <c r="AT1443" s="6"/>
      <c r="AU1443" s="6"/>
      <c r="AV1443" s="6"/>
      <c r="AW1443" s="6"/>
      <c r="AX1443" s="6"/>
      <c r="AY1443" s="6"/>
      <c r="AZ1443" s="6"/>
      <c r="BA1443" s="6"/>
      <c r="BB1443" s="6"/>
      <c r="BC1443" s="6"/>
      <c r="BD1443" s="6"/>
      <c r="BE1443" s="6"/>
      <c r="BF1443" s="6"/>
      <c r="BG1443" s="6"/>
    </row>
    <row r="1444" spans="34:59" x14ac:dyDescent="0.25">
      <c r="AH1444" s="10"/>
      <c r="AI1444" s="6"/>
      <c r="AJ1444" s="10"/>
      <c r="AK1444" s="10"/>
      <c r="AL1444" s="10"/>
      <c r="AM1444" s="10"/>
      <c r="AN1444" s="10"/>
      <c r="AO1444" s="10"/>
      <c r="AP1444" s="10"/>
      <c r="AQ1444" s="10"/>
      <c r="AR1444" s="10"/>
      <c r="AS1444" s="10"/>
      <c r="AT1444" s="10"/>
      <c r="AU1444" s="10"/>
      <c r="AV1444" s="10"/>
      <c r="AW1444" s="10"/>
      <c r="AX1444" s="10"/>
      <c r="AY1444" s="10"/>
      <c r="AZ1444" s="10"/>
      <c r="BA1444" s="10"/>
      <c r="BB1444" s="10"/>
      <c r="BC1444" s="10"/>
      <c r="BD1444" s="10"/>
      <c r="BE1444" s="10"/>
      <c r="BF1444" s="10"/>
      <c r="BG1444" s="6"/>
    </row>
    <row r="1445" spans="34:59" x14ac:dyDescent="0.25">
      <c r="AH1445" s="6"/>
      <c r="AI1445" s="6"/>
      <c r="AJ1445" s="6"/>
      <c r="AK1445" s="6"/>
      <c r="AL1445" s="6"/>
      <c r="AM1445" s="6"/>
      <c r="AN1445" s="6"/>
      <c r="AO1445" s="6"/>
      <c r="AP1445" s="6"/>
      <c r="AQ1445" s="6"/>
      <c r="AR1445" s="6"/>
      <c r="AS1445" s="6"/>
      <c r="AT1445" s="6"/>
      <c r="AU1445" s="6"/>
      <c r="AV1445" s="6"/>
      <c r="AW1445" s="6"/>
      <c r="AX1445" s="6"/>
      <c r="AY1445" s="6"/>
      <c r="AZ1445" s="6"/>
      <c r="BA1445" s="6"/>
      <c r="BB1445" s="6"/>
      <c r="BC1445" s="6"/>
      <c r="BD1445" s="6"/>
      <c r="BE1445" s="6"/>
      <c r="BF1445" s="6"/>
      <c r="BG1445" s="10"/>
    </row>
    <row r="1446" spans="34:59" x14ac:dyDescent="0.25">
      <c r="AH1446" s="10"/>
      <c r="AI1446" s="6"/>
    </row>
    <row r="1447" spans="34:59" x14ac:dyDescent="0.25">
      <c r="AH1447" s="6"/>
      <c r="AI1447" s="6"/>
      <c r="AJ1447" s="6"/>
      <c r="AK1447" s="6"/>
      <c r="AL1447" s="6"/>
      <c r="AM1447" s="6"/>
      <c r="AN1447" s="6"/>
      <c r="AO1447" s="6"/>
      <c r="AP1447" s="6"/>
      <c r="AQ1447" s="6"/>
      <c r="AR1447" s="6"/>
      <c r="AS1447" s="6"/>
      <c r="AT1447" s="6"/>
      <c r="AU1447" s="6"/>
      <c r="AV1447" s="6"/>
      <c r="AW1447" s="6"/>
      <c r="AX1447" s="6"/>
      <c r="AY1447" s="6"/>
      <c r="AZ1447" s="6"/>
      <c r="BA1447" s="6"/>
      <c r="BB1447" s="6"/>
      <c r="BC1447" s="6"/>
      <c r="BD1447" s="6"/>
      <c r="BE1447" s="6"/>
      <c r="BF1447" s="6"/>
      <c r="BG1447" s="6"/>
    </row>
    <row r="1448" spans="34:59" x14ac:dyDescent="0.25">
      <c r="AH1448" s="10"/>
      <c r="AI1448" s="6"/>
      <c r="AJ1448" s="10"/>
      <c r="AK1448" s="10"/>
      <c r="AL1448" s="10"/>
      <c r="AM1448" s="10"/>
      <c r="AN1448" s="10"/>
      <c r="AO1448" s="10"/>
      <c r="AP1448" s="10"/>
      <c r="AQ1448" s="10"/>
      <c r="AR1448" s="10"/>
      <c r="AS1448" s="10"/>
      <c r="AT1448" s="10"/>
      <c r="AU1448" s="10"/>
      <c r="AV1448" s="10"/>
      <c r="AW1448" s="10"/>
      <c r="AX1448" s="10"/>
      <c r="AY1448" s="10"/>
      <c r="AZ1448" s="10"/>
      <c r="BA1448" s="10"/>
      <c r="BB1448" s="10"/>
      <c r="BC1448" s="10"/>
      <c r="BD1448" s="10"/>
      <c r="BE1448" s="10"/>
      <c r="BF1448" s="10"/>
      <c r="BG1448" s="6"/>
    </row>
    <row r="1449" spans="34:59" x14ac:dyDescent="0.25">
      <c r="AH1449" s="6"/>
      <c r="AI1449" s="6"/>
      <c r="AJ1449" s="6"/>
      <c r="AK1449" s="6"/>
      <c r="AL1449" s="6"/>
      <c r="AM1449" s="6"/>
      <c r="AN1449" s="6"/>
      <c r="AO1449" s="6"/>
      <c r="AP1449" s="6"/>
      <c r="AQ1449" s="6"/>
      <c r="AR1449" s="6"/>
      <c r="AS1449" s="6"/>
      <c r="AT1449" s="6"/>
      <c r="AU1449" s="6"/>
      <c r="AV1449" s="6"/>
      <c r="AW1449" s="6"/>
      <c r="AX1449" s="6"/>
      <c r="AY1449" s="6"/>
      <c r="AZ1449" s="6"/>
      <c r="BA1449" s="6"/>
      <c r="BB1449" s="6"/>
      <c r="BC1449" s="6"/>
      <c r="BD1449" s="6"/>
      <c r="BE1449" s="6"/>
      <c r="BF1449" s="6"/>
      <c r="BG1449" s="10"/>
    </row>
    <row r="1450" spans="34:59" x14ac:dyDescent="0.25">
      <c r="AH1450" s="10"/>
      <c r="AI1450" s="6"/>
    </row>
    <row r="1451" spans="34:59" x14ac:dyDescent="0.25">
      <c r="AH1451" s="6"/>
      <c r="AI1451" s="6"/>
      <c r="AJ1451" s="6"/>
      <c r="AK1451" s="6"/>
      <c r="AL1451" s="6"/>
      <c r="AM1451" s="6"/>
      <c r="AN1451" s="6"/>
      <c r="AO1451" s="6"/>
      <c r="AP1451" s="6"/>
      <c r="AQ1451" s="6"/>
      <c r="AR1451" s="6"/>
      <c r="AS1451" s="6"/>
      <c r="AT1451" s="6"/>
      <c r="AU1451" s="6"/>
      <c r="AV1451" s="6"/>
      <c r="AW1451" s="6"/>
      <c r="AX1451" s="6"/>
      <c r="AY1451" s="6"/>
      <c r="AZ1451" s="6"/>
      <c r="BA1451" s="6"/>
      <c r="BB1451" s="6"/>
      <c r="BC1451" s="6"/>
      <c r="BD1451" s="6"/>
      <c r="BE1451" s="6"/>
      <c r="BF1451" s="6"/>
      <c r="BG1451" s="6"/>
    </row>
    <row r="1452" spans="34:59" x14ac:dyDescent="0.25">
      <c r="AH1452" s="10"/>
      <c r="AI1452" s="6"/>
      <c r="AJ1452" s="10"/>
      <c r="AK1452" s="10"/>
      <c r="AL1452" s="10"/>
      <c r="AM1452" s="10"/>
      <c r="AN1452" s="10"/>
      <c r="AO1452" s="10"/>
      <c r="AP1452" s="10"/>
      <c r="AQ1452" s="10"/>
      <c r="AR1452" s="10"/>
      <c r="AS1452" s="10"/>
      <c r="AT1452" s="10"/>
      <c r="AU1452" s="10"/>
      <c r="AV1452" s="10"/>
      <c r="AW1452" s="10"/>
      <c r="AX1452" s="10"/>
      <c r="AY1452" s="10"/>
      <c r="AZ1452" s="10"/>
      <c r="BA1452" s="10"/>
      <c r="BB1452" s="10"/>
      <c r="BC1452" s="10"/>
      <c r="BD1452" s="10"/>
      <c r="BE1452" s="10"/>
      <c r="BF1452" s="10"/>
      <c r="BG1452" s="6"/>
    </row>
    <row r="1453" spans="34:59" x14ac:dyDescent="0.25">
      <c r="AH1453" s="6"/>
      <c r="AI1453" s="6"/>
      <c r="AJ1453" s="6"/>
      <c r="AK1453" s="6"/>
      <c r="AL1453" s="6"/>
      <c r="AM1453" s="6"/>
      <c r="AN1453" s="6"/>
      <c r="AO1453" s="6"/>
      <c r="AP1453" s="6"/>
      <c r="AQ1453" s="6"/>
      <c r="AR1453" s="6"/>
      <c r="AS1453" s="6"/>
      <c r="AT1453" s="6"/>
      <c r="AU1453" s="6"/>
      <c r="AV1453" s="6"/>
      <c r="AW1453" s="6"/>
      <c r="AX1453" s="6"/>
      <c r="AY1453" s="6"/>
      <c r="AZ1453" s="6"/>
      <c r="BA1453" s="6"/>
      <c r="BB1453" s="6"/>
      <c r="BC1453" s="6"/>
      <c r="BD1453" s="6"/>
      <c r="BE1453" s="6"/>
      <c r="BF1453" s="6"/>
      <c r="BG1453" s="10"/>
    </row>
    <row r="1454" spans="34:59" x14ac:dyDescent="0.25">
      <c r="AH1454" s="10"/>
      <c r="AI1454" s="6"/>
    </row>
    <row r="1455" spans="34:59" x14ac:dyDescent="0.25">
      <c r="AH1455" s="6"/>
      <c r="AI1455" s="6"/>
      <c r="AJ1455" s="6"/>
      <c r="AK1455" s="6"/>
      <c r="AL1455" s="6"/>
      <c r="AM1455" s="6"/>
      <c r="AN1455" s="6"/>
      <c r="AO1455" s="6"/>
      <c r="AP1455" s="6"/>
      <c r="AQ1455" s="6"/>
      <c r="AR1455" s="6"/>
      <c r="AS1455" s="6"/>
      <c r="AT1455" s="6"/>
      <c r="AU1455" s="6"/>
      <c r="AV1455" s="6"/>
      <c r="AW1455" s="6"/>
      <c r="AX1455" s="6"/>
      <c r="AY1455" s="6"/>
      <c r="AZ1455" s="6"/>
      <c r="BA1455" s="6"/>
      <c r="BB1455" s="6"/>
      <c r="BC1455" s="6"/>
      <c r="BD1455" s="6"/>
      <c r="BE1455" s="6"/>
      <c r="BF1455" s="6"/>
      <c r="BG1455" s="6"/>
    </row>
    <row r="1456" spans="34:59" x14ac:dyDescent="0.25">
      <c r="AH1456" s="10"/>
      <c r="AI1456" s="6"/>
      <c r="AJ1456" s="10"/>
      <c r="AK1456" s="10"/>
      <c r="AL1456" s="10"/>
      <c r="AM1456" s="10"/>
      <c r="AN1456" s="10"/>
      <c r="AO1456" s="10"/>
      <c r="AP1456" s="10"/>
      <c r="AQ1456" s="10"/>
      <c r="AR1456" s="10"/>
      <c r="AS1456" s="10"/>
      <c r="AT1456" s="10"/>
      <c r="AU1456" s="10"/>
      <c r="AV1456" s="10"/>
      <c r="AW1456" s="10"/>
      <c r="AX1456" s="10"/>
      <c r="AY1456" s="10"/>
      <c r="AZ1456" s="10"/>
      <c r="BA1456" s="10"/>
      <c r="BB1456" s="10"/>
      <c r="BC1456" s="10"/>
      <c r="BD1456" s="10"/>
      <c r="BE1456" s="10"/>
      <c r="BF1456" s="10"/>
      <c r="BG1456" s="6"/>
    </row>
    <row r="1457" spans="34:59" x14ac:dyDescent="0.25">
      <c r="AH1457" s="6"/>
      <c r="AI1457" s="6"/>
      <c r="AJ1457" s="6"/>
      <c r="AK1457" s="6"/>
      <c r="AL1457" s="6"/>
      <c r="AM1457" s="6"/>
      <c r="AN1457" s="6"/>
      <c r="AO1457" s="6"/>
      <c r="AP1457" s="6"/>
      <c r="AQ1457" s="6"/>
      <c r="AR1457" s="6"/>
      <c r="AS1457" s="6"/>
      <c r="AT1457" s="6"/>
      <c r="AU1457" s="6"/>
      <c r="AV1457" s="6"/>
      <c r="AW1457" s="6"/>
      <c r="AX1457" s="6"/>
      <c r="AY1457" s="6"/>
      <c r="AZ1457" s="6"/>
      <c r="BA1457" s="6"/>
      <c r="BB1457" s="6"/>
      <c r="BC1457" s="6"/>
      <c r="BD1457" s="6"/>
      <c r="BE1457" s="6"/>
      <c r="BF1457" s="6"/>
      <c r="BG1457" s="10"/>
    </row>
    <row r="1458" spans="34:59" x14ac:dyDescent="0.25">
      <c r="AH1458" s="10"/>
      <c r="AI1458" s="6"/>
    </row>
    <row r="1459" spans="34:59" x14ac:dyDescent="0.25">
      <c r="AH1459" s="6"/>
      <c r="AI1459" s="6"/>
      <c r="AJ1459" s="6"/>
      <c r="AK1459" s="6"/>
      <c r="AL1459" s="6"/>
      <c r="AM1459" s="6"/>
      <c r="AN1459" s="6"/>
      <c r="AO1459" s="6"/>
      <c r="AP1459" s="6"/>
      <c r="AQ1459" s="6"/>
      <c r="AR1459" s="6"/>
      <c r="AS1459" s="6"/>
      <c r="AT1459" s="6"/>
      <c r="AU1459" s="6"/>
      <c r="AV1459" s="6"/>
      <c r="AW1459" s="6"/>
      <c r="AX1459" s="6"/>
      <c r="AY1459" s="6"/>
      <c r="AZ1459" s="6"/>
      <c r="BA1459" s="6"/>
      <c r="BB1459" s="6"/>
      <c r="BC1459" s="6"/>
      <c r="BD1459" s="6"/>
      <c r="BE1459" s="6"/>
      <c r="BF1459" s="6"/>
      <c r="BG1459" s="6"/>
    </row>
    <row r="1460" spans="34:59" x14ac:dyDescent="0.25">
      <c r="AH1460" s="10"/>
      <c r="AI1460" s="6"/>
      <c r="AJ1460" s="10"/>
      <c r="AK1460" s="10"/>
      <c r="AL1460" s="10"/>
      <c r="AM1460" s="10"/>
      <c r="AN1460" s="10"/>
      <c r="AO1460" s="10"/>
      <c r="AP1460" s="10"/>
      <c r="AQ1460" s="10"/>
      <c r="AR1460" s="10"/>
      <c r="AS1460" s="10"/>
      <c r="AT1460" s="10"/>
      <c r="AU1460" s="10"/>
      <c r="AV1460" s="10"/>
      <c r="AW1460" s="10"/>
      <c r="AX1460" s="10"/>
      <c r="AY1460" s="10"/>
      <c r="AZ1460" s="10"/>
      <c r="BA1460" s="10"/>
      <c r="BB1460" s="10"/>
      <c r="BC1460" s="10"/>
      <c r="BD1460" s="10"/>
      <c r="BE1460" s="10"/>
      <c r="BF1460" s="10"/>
      <c r="BG1460" s="6"/>
    </row>
    <row r="1461" spans="34:59" x14ac:dyDescent="0.25">
      <c r="AH1461" s="6"/>
      <c r="AI1461" s="6"/>
      <c r="AJ1461" s="6"/>
      <c r="AK1461" s="6"/>
      <c r="AL1461" s="6"/>
      <c r="AM1461" s="6"/>
      <c r="AN1461" s="6"/>
      <c r="AO1461" s="6"/>
      <c r="AP1461" s="6"/>
      <c r="AQ1461" s="6"/>
      <c r="AR1461" s="6"/>
      <c r="AS1461" s="6"/>
      <c r="AT1461" s="6"/>
      <c r="AU1461" s="6"/>
      <c r="AV1461" s="6"/>
      <c r="AW1461" s="6"/>
      <c r="AX1461" s="6"/>
      <c r="AY1461" s="6"/>
      <c r="AZ1461" s="6"/>
      <c r="BA1461" s="6"/>
      <c r="BB1461" s="6"/>
      <c r="BC1461" s="6"/>
      <c r="BD1461" s="6"/>
      <c r="BE1461" s="6"/>
      <c r="BF1461" s="6"/>
      <c r="BG1461" s="10"/>
    </row>
    <row r="1462" spans="34:59" x14ac:dyDescent="0.25">
      <c r="AH1462" s="10"/>
      <c r="AI1462" s="6"/>
    </row>
    <row r="1463" spans="34:59" x14ac:dyDescent="0.25">
      <c r="AH1463" s="6"/>
      <c r="AI1463" s="6"/>
      <c r="AJ1463" s="6"/>
      <c r="AK1463" s="6"/>
      <c r="AL1463" s="6"/>
      <c r="AM1463" s="6"/>
      <c r="AN1463" s="6"/>
      <c r="AO1463" s="6"/>
      <c r="AP1463" s="6"/>
      <c r="AQ1463" s="6"/>
      <c r="AR1463" s="6"/>
      <c r="AS1463" s="6"/>
      <c r="AT1463" s="6"/>
      <c r="AU1463" s="6"/>
      <c r="AV1463" s="6"/>
      <c r="AW1463" s="6"/>
      <c r="AX1463" s="6"/>
      <c r="AY1463" s="6"/>
      <c r="AZ1463" s="6"/>
      <c r="BA1463" s="6"/>
      <c r="BB1463" s="6"/>
      <c r="BC1463" s="6"/>
      <c r="BD1463" s="6"/>
      <c r="BE1463" s="6"/>
      <c r="BF1463" s="6"/>
      <c r="BG1463" s="6"/>
    </row>
    <row r="1464" spans="34:59" x14ac:dyDescent="0.25">
      <c r="AH1464" s="10"/>
      <c r="AI1464" s="6"/>
      <c r="AJ1464" s="10"/>
      <c r="AK1464" s="10"/>
      <c r="AL1464" s="10"/>
      <c r="AM1464" s="10"/>
      <c r="AN1464" s="10"/>
      <c r="AO1464" s="10"/>
      <c r="AP1464" s="10"/>
      <c r="AQ1464" s="10"/>
      <c r="AR1464" s="10"/>
      <c r="AS1464" s="10"/>
      <c r="AT1464" s="10"/>
      <c r="AU1464" s="10"/>
      <c r="AV1464" s="10"/>
      <c r="AW1464" s="10"/>
      <c r="AX1464" s="10"/>
      <c r="AY1464" s="10"/>
      <c r="AZ1464" s="10"/>
      <c r="BA1464" s="10"/>
      <c r="BB1464" s="10"/>
      <c r="BC1464" s="10"/>
      <c r="BD1464" s="10"/>
      <c r="BE1464" s="10"/>
      <c r="BF1464" s="10"/>
      <c r="BG1464" s="6"/>
    </row>
    <row r="1465" spans="34:59" x14ac:dyDescent="0.25">
      <c r="AH1465" s="6"/>
      <c r="AI1465" s="6"/>
      <c r="AJ1465" s="6"/>
      <c r="AK1465" s="6"/>
      <c r="AL1465" s="6"/>
      <c r="AM1465" s="6"/>
      <c r="AN1465" s="6"/>
      <c r="AO1465" s="6"/>
      <c r="AP1465" s="6"/>
      <c r="AQ1465" s="6"/>
      <c r="AR1465" s="6"/>
      <c r="AS1465" s="6"/>
      <c r="AT1465" s="6"/>
      <c r="AU1465" s="6"/>
      <c r="AV1465" s="6"/>
      <c r="AW1465" s="6"/>
      <c r="AX1465" s="6"/>
      <c r="AY1465" s="6"/>
      <c r="AZ1465" s="6"/>
      <c r="BA1465" s="6"/>
      <c r="BB1465" s="6"/>
      <c r="BC1465" s="6"/>
      <c r="BD1465" s="6"/>
      <c r="BE1465" s="6"/>
      <c r="BF1465" s="6"/>
      <c r="BG1465" s="10"/>
    </row>
    <row r="1466" spans="34:59" x14ac:dyDescent="0.25">
      <c r="AH1466" s="10"/>
      <c r="AI1466" s="6"/>
    </row>
    <row r="1467" spans="34:59" x14ac:dyDescent="0.25">
      <c r="AH1467" s="6"/>
      <c r="AI1467" s="6"/>
      <c r="AJ1467" s="6"/>
      <c r="AK1467" s="6"/>
      <c r="AL1467" s="6"/>
      <c r="AM1467" s="6"/>
      <c r="AN1467" s="6"/>
      <c r="AO1467" s="6"/>
      <c r="AP1467" s="6"/>
      <c r="AQ1467" s="6"/>
      <c r="AR1467" s="6"/>
      <c r="AS1467" s="6"/>
      <c r="AT1467" s="6"/>
      <c r="AU1467" s="6"/>
      <c r="AV1467" s="6"/>
      <c r="AW1467" s="6"/>
      <c r="AX1467" s="6"/>
      <c r="AY1467" s="6"/>
      <c r="AZ1467" s="6"/>
      <c r="BA1467" s="6"/>
      <c r="BB1467" s="6"/>
      <c r="BC1467" s="6"/>
      <c r="BD1467" s="6"/>
      <c r="BE1467" s="6"/>
      <c r="BF1467" s="6"/>
      <c r="BG1467" s="6"/>
    </row>
    <row r="1468" spans="34:59" x14ac:dyDescent="0.25">
      <c r="AH1468" s="10"/>
      <c r="AI1468" s="6"/>
      <c r="AJ1468" s="10"/>
      <c r="AK1468" s="10"/>
      <c r="AL1468" s="10"/>
      <c r="AM1468" s="10"/>
      <c r="AN1468" s="10"/>
      <c r="AO1468" s="10"/>
      <c r="AP1468" s="10"/>
      <c r="AQ1468" s="10"/>
      <c r="AR1468" s="10"/>
      <c r="AS1468" s="10"/>
      <c r="AT1468" s="10"/>
      <c r="AU1468" s="10"/>
      <c r="AV1468" s="10"/>
      <c r="AW1468" s="10"/>
      <c r="AX1468" s="10"/>
      <c r="AY1468" s="10"/>
      <c r="AZ1468" s="10"/>
      <c r="BA1468" s="10"/>
      <c r="BB1468" s="10"/>
      <c r="BC1468" s="10"/>
      <c r="BD1468" s="10"/>
      <c r="BE1468" s="10"/>
      <c r="BF1468" s="10"/>
      <c r="BG1468" s="6"/>
    </row>
    <row r="1469" spans="34:59" x14ac:dyDescent="0.25">
      <c r="AH1469" s="6"/>
      <c r="AI1469" s="6"/>
      <c r="AJ1469" s="6"/>
      <c r="AK1469" s="6"/>
      <c r="AL1469" s="6"/>
      <c r="AM1469" s="6"/>
      <c r="AN1469" s="6"/>
      <c r="AO1469" s="6"/>
      <c r="AP1469" s="6"/>
      <c r="AQ1469" s="6"/>
      <c r="AR1469" s="6"/>
      <c r="AS1469" s="6"/>
      <c r="AT1469" s="6"/>
      <c r="AU1469" s="6"/>
      <c r="AV1469" s="6"/>
      <c r="AW1469" s="6"/>
      <c r="AX1469" s="6"/>
      <c r="AY1469" s="6"/>
      <c r="AZ1469" s="6"/>
      <c r="BA1469" s="6"/>
      <c r="BB1469" s="6"/>
      <c r="BC1469" s="6"/>
      <c r="BD1469" s="6"/>
      <c r="BE1469" s="6"/>
      <c r="BF1469" s="6"/>
      <c r="BG1469" s="10"/>
    </row>
    <row r="1470" spans="34:59" x14ac:dyDescent="0.25">
      <c r="AH1470" s="10"/>
      <c r="AI1470" s="6"/>
    </row>
    <row r="1471" spans="34:59" x14ac:dyDescent="0.25">
      <c r="AH1471" s="6"/>
      <c r="AI1471" s="6"/>
      <c r="AJ1471" s="6"/>
      <c r="AK1471" s="6"/>
      <c r="AL1471" s="6"/>
      <c r="AM1471" s="6"/>
      <c r="AN1471" s="6"/>
      <c r="AO1471" s="6"/>
      <c r="AP1471" s="6"/>
      <c r="AQ1471" s="6"/>
      <c r="AR1471" s="6"/>
      <c r="AS1471" s="6"/>
      <c r="AT1471" s="6"/>
      <c r="AU1471" s="6"/>
      <c r="AV1471" s="6"/>
      <c r="AW1471" s="6"/>
      <c r="AX1471" s="6"/>
      <c r="AY1471" s="6"/>
      <c r="AZ1471" s="6"/>
      <c r="BA1471" s="6"/>
      <c r="BB1471" s="6"/>
      <c r="BC1471" s="6"/>
      <c r="BD1471" s="6"/>
      <c r="BE1471" s="6"/>
      <c r="BF1471" s="6"/>
      <c r="BG1471" s="6"/>
    </row>
    <row r="1472" spans="34:59" x14ac:dyDescent="0.25">
      <c r="AH1472" s="10"/>
      <c r="AI1472" s="6"/>
      <c r="AJ1472" s="10"/>
      <c r="AK1472" s="10"/>
      <c r="AL1472" s="10"/>
      <c r="AM1472" s="10"/>
      <c r="AN1472" s="10"/>
      <c r="AO1472" s="10"/>
      <c r="AP1472" s="10"/>
      <c r="AQ1472" s="10"/>
      <c r="AR1472" s="10"/>
      <c r="AS1472" s="10"/>
      <c r="AT1472" s="10"/>
      <c r="AU1472" s="10"/>
      <c r="AV1472" s="10"/>
      <c r="AW1472" s="10"/>
      <c r="AX1472" s="10"/>
      <c r="AY1472" s="10"/>
      <c r="AZ1472" s="10"/>
      <c r="BA1472" s="10"/>
      <c r="BB1472" s="10"/>
      <c r="BC1472" s="10"/>
      <c r="BD1472" s="10"/>
      <c r="BE1472" s="10"/>
      <c r="BF1472" s="10"/>
      <c r="BG1472" s="6"/>
    </row>
    <row r="1473" spans="34:59" x14ac:dyDescent="0.25">
      <c r="AH1473" s="6"/>
      <c r="AI1473" s="6"/>
      <c r="AJ1473" s="6"/>
      <c r="AK1473" s="6"/>
      <c r="AL1473" s="6"/>
      <c r="AM1473" s="6"/>
      <c r="AN1473" s="6"/>
      <c r="AO1473" s="6"/>
      <c r="AP1473" s="6"/>
      <c r="AQ1473" s="6"/>
      <c r="AR1473" s="6"/>
      <c r="AS1473" s="6"/>
      <c r="AT1473" s="6"/>
      <c r="AU1473" s="6"/>
      <c r="AV1473" s="6"/>
      <c r="AW1473" s="6"/>
      <c r="AX1473" s="6"/>
      <c r="AY1473" s="6"/>
      <c r="AZ1473" s="6"/>
      <c r="BA1473" s="6"/>
      <c r="BB1473" s="6"/>
      <c r="BC1473" s="6"/>
      <c r="BD1473" s="6"/>
      <c r="BE1473" s="6"/>
      <c r="BF1473" s="6"/>
      <c r="BG1473" s="10"/>
    </row>
    <row r="1474" spans="34:59" x14ac:dyDescent="0.25">
      <c r="AH1474" s="10"/>
      <c r="AI1474" s="6"/>
    </row>
    <row r="1475" spans="34:59" x14ac:dyDescent="0.25">
      <c r="AH1475" s="6"/>
      <c r="AI1475" s="6"/>
      <c r="AJ1475" s="6"/>
      <c r="AK1475" s="6"/>
      <c r="AL1475" s="6"/>
      <c r="AM1475" s="6"/>
      <c r="AN1475" s="6"/>
      <c r="AO1475" s="6"/>
      <c r="AP1475" s="6"/>
      <c r="AQ1475" s="6"/>
      <c r="AR1475" s="6"/>
      <c r="AS1475" s="6"/>
      <c r="AT1475" s="6"/>
      <c r="AU1475" s="6"/>
      <c r="AV1475" s="6"/>
      <c r="AW1475" s="6"/>
      <c r="AX1475" s="6"/>
      <c r="AY1475" s="6"/>
      <c r="AZ1475" s="6"/>
      <c r="BA1475" s="6"/>
      <c r="BB1475" s="6"/>
      <c r="BC1475" s="6"/>
      <c r="BD1475" s="6"/>
      <c r="BE1475" s="6"/>
      <c r="BF1475" s="6"/>
      <c r="BG1475" s="6"/>
    </row>
    <row r="1476" spans="34:59" x14ac:dyDescent="0.25">
      <c r="AH1476" s="10"/>
      <c r="AI1476" s="6"/>
      <c r="AJ1476" s="10"/>
      <c r="AK1476" s="10"/>
      <c r="AL1476" s="10"/>
      <c r="AM1476" s="10"/>
      <c r="AN1476" s="10"/>
      <c r="AO1476" s="10"/>
      <c r="AP1476" s="10"/>
      <c r="AQ1476" s="10"/>
      <c r="AR1476" s="10"/>
      <c r="AS1476" s="10"/>
      <c r="AT1476" s="10"/>
      <c r="AU1476" s="10"/>
      <c r="AV1476" s="10"/>
      <c r="AW1476" s="10"/>
      <c r="AX1476" s="10"/>
      <c r="AY1476" s="10"/>
      <c r="AZ1476" s="10"/>
      <c r="BA1476" s="10"/>
      <c r="BB1476" s="10"/>
      <c r="BC1476" s="10"/>
      <c r="BD1476" s="10"/>
      <c r="BE1476" s="10"/>
      <c r="BF1476" s="10"/>
      <c r="BG1476" s="6"/>
    </row>
    <row r="1477" spans="34:59" x14ac:dyDescent="0.25">
      <c r="AH1477" s="6"/>
      <c r="AI1477" s="6"/>
      <c r="AJ1477" s="6"/>
      <c r="AK1477" s="6"/>
      <c r="AL1477" s="6"/>
      <c r="AM1477" s="6"/>
      <c r="AN1477" s="6"/>
      <c r="AO1477" s="6"/>
      <c r="AP1477" s="6"/>
      <c r="AQ1477" s="6"/>
      <c r="AR1477" s="6"/>
      <c r="AS1477" s="6"/>
      <c r="AT1477" s="6"/>
      <c r="AU1477" s="6"/>
      <c r="AV1477" s="6"/>
      <c r="AW1477" s="6"/>
      <c r="AX1477" s="6"/>
      <c r="AY1477" s="6"/>
      <c r="AZ1477" s="6"/>
      <c r="BA1477" s="6"/>
      <c r="BB1477" s="6"/>
      <c r="BC1477" s="6"/>
      <c r="BD1477" s="6"/>
      <c r="BE1477" s="6"/>
      <c r="BF1477" s="6"/>
      <c r="BG1477" s="10"/>
    </row>
    <row r="1478" spans="34:59" x14ac:dyDescent="0.25">
      <c r="AH1478" s="10"/>
      <c r="AI1478" s="6"/>
    </row>
    <row r="1479" spans="34:59" x14ac:dyDescent="0.25">
      <c r="AH1479" s="6"/>
      <c r="AI1479" s="6"/>
      <c r="AJ1479" s="6"/>
      <c r="AK1479" s="6"/>
      <c r="AL1479" s="6"/>
      <c r="AM1479" s="6"/>
      <c r="AN1479" s="6"/>
      <c r="AO1479" s="6"/>
      <c r="AP1479" s="6"/>
      <c r="AQ1479" s="6"/>
      <c r="AR1479" s="6"/>
      <c r="AS1479" s="6"/>
      <c r="AT1479" s="6"/>
      <c r="AU1479" s="6"/>
      <c r="AV1479" s="6"/>
      <c r="AW1479" s="6"/>
      <c r="AX1479" s="6"/>
      <c r="AY1479" s="6"/>
      <c r="AZ1479" s="6"/>
      <c r="BA1479" s="6"/>
      <c r="BB1479" s="6"/>
      <c r="BC1479" s="6"/>
      <c r="BD1479" s="6"/>
      <c r="BE1479" s="6"/>
      <c r="BF1479" s="6"/>
      <c r="BG1479" s="6"/>
    </row>
    <row r="1480" spans="34:59" x14ac:dyDescent="0.25">
      <c r="AH1480" s="10"/>
      <c r="AI1480" s="6"/>
      <c r="AJ1480" s="10"/>
      <c r="AK1480" s="10"/>
      <c r="AL1480" s="10"/>
      <c r="AM1480" s="10"/>
      <c r="AN1480" s="10"/>
      <c r="AO1480" s="10"/>
      <c r="AP1480" s="10"/>
      <c r="AQ1480" s="10"/>
      <c r="AR1480" s="10"/>
      <c r="AS1480" s="10"/>
      <c r="AT1480" s="10"/>
      <c r="AU1480" s="10"/>
      <c r="AV1480" s="10"/>
      <c r="AW1480" s="10"/>
      <c r="AX1480" s="10"/>
      <c r="AY1480" s="10"/>
      <c r="AZ1480" s="10"/>
      <c r="BA1480" s="10"/>
      <c r="BB1480" s="10"/>
      <c r="BC1480" s="10"/>
      <c r="BD1480" s="10"/>
      <c r="BE1480" s="10"/>
      <c r="BF1480" s="10"/>
      <c r="BG1480" s="6"/>
    </row>
    <row r="1481" spans="34:59" x14ac:dyDescent="0.25">
      <c r="AH1481" s="6"/>
      <c r="AI1481" s="6"/>
      <c r="AJ1481" s="6"/>
      <c r="AK1481" s="6"/>
      <c r="AL1481" s="6"/>
      <c r="AM1481" s="6"/>
      <c r="AN1481" s="6"/>
      <c r="AO1481" s="6"/>
      <c r="AP1481" s="6"/>
      <c r="AQ1481" s="6"/>
      <c r="AR1481" s="6"/>
      <c r="AS1481" s="6"/>
      <c r="AT1481" s="6"/>
      <c r="AU1481" s="6"/>
      <c r="AV1481" s="6"/>
      <c r="AW1481" s="6"/>
      <c r="AX1481" s="6"/>
      <c r="AY1481" s="6"/>
      <c r="AZ1481" s="6"/>
      <c r="BA1481" s="6"/>
      <c r="BB1481" s="6"/>
      <c r="BC1481" s="6"/>
      <c r="BD1481" s="6"/>
      <c r="BE1481" s="6"/>
      <c r="BF1481" s="6"/>
      <c r="BG1481" s="10"/>
    </row>
    <row r="1482" spans="34:59" x14ac:dyDescent="0.25">
      <c r="AH1482" s="10"/>
      <c r="AI1482" s="6"/>
    </row>
    <row r="1483" spans="34:59" x14ac:dyDescent="0.25">
      <c r="AH1483" s="6"/>
      <c r="AI1483" s="6"/>
      <c r="AJ1483" s="6"/>
      <c r="AK1483" s="6"/>
      <c r="AL1483" s="6"/>
      <c r="AM1483" s="6"/>
      <c r="AN1483" s="6"/>
      <c r="AO1483" s="6"/>
      <c r="AP1483" s="6"/>
      <c r="AQ1483" s="6"/>
      <c r="AR1483" s="6"/>
      <c r="AS1483" s="6"/>
      <c r="AT1483" s="6"/>
      <c r="AU1483" s="6"/>
      <c r="AV1483" s="6"/>
      <c r="AW1483" s="6"/>
      <c r="AX1483" s="6"/>
      <c r="AY1483" s="6"/>
      <c r="AZ1483" s="6"/>
      <c r="BA1483" s="6"/>
      <c r="BB1483" s="6"/>
      <c r="BC1483" s="6"/>
      <c r="BD1483" s="6"/>
      <c r="BE1483" s="6"/>
      <c r="BF1483" s="6"/>
      <c r="BG1483" s="6"/>
    </row>
    <row r="1484" spans="34:59" x14ac:dyDescent="0.25">
      <c r="AH1484" s="10"/>
      <c r="AI1484" s="6"/>
      <c r="AJ1484" s="10"/>
      <c r="AK1484" s="10"/>
      <c r="AL1484" s="10"/>
      <c r="AM1484" s="10"/>
      <c r="AN1484" s="10"/>
      <c r="AO1484" s="10"/>
      <c r="AP1484" s="10"/>
      <c r="AQ1484" s="10"/>
      <c r="AR1484" s="10"/>
      <c r="AS1484" s="10"/>
      <c r="AT1484" s="10"/>
      <c r="AU1484" s="10"/>
      <c r="AV1484" s="10"/>
      <c r="AW1484" s="10"/>
      <c r="AX1484" s="10"/>
      <c r="AY1484" s="10"/>
      <c r="AZ1484" s="10"/>
      <c r="BA1484" s="10"/>
      <c r="BB1484" s="10"/>
      <c r="BC1484" s="10"/>
      <c r="BD1484" s="10"/>
      <c r="BE1484" s="10"/>
      <c r="BF1484" s="10"/>
      <c r="BG1484" s="6"/>
    </row>
    <row r="1485" spans="34:59" x14ac:dyDescent="0.25">
      <c r="AH1485" s="6"/>
      <c r="AI1485" s="6"/>
      <c r="AJ1485" s="6"/>
      <c r="AK1485" s="6"/>
      <c r="AL1485" s="6"/>
      <c r="AM1485" s="6"/>
      <c r="AN1485" s="6"/>
      <c r="AO1485" s="6"/>
      <c r="AP1485" s="6"/>
      <c r="AQ1485" s="6"/>
      <c r="AR1485" s="6"/>
      <c r="AS1485" s="6"/>
      <c r="AT1485" s="6"/>
      <c r="AU1485" s="6"/>
      <c r="AV1485" s="6"/>
      <c r="AW1485" s="6"/>
      <c r="AX1485" s="6"/>
      <c r="AY1485" s="6"/>
      <c r="AZ1485" s="6"/>
      <c r="BA1485" s="6"/>
      <c r="BB1485" s="6"/>
      <c r="BC1485" s="6"/>
      <c r="BD1485" s="6"/>
      <c r="BE1485" s="6"/>
      <c r="BF1485" s="6"/>
      <c r="BG1485" s="10"/>
    </row>
    <row r="1486" spans="34:59" x14ac:dyDescent="0.25">
      <c r="AH1486" s="10"/>
      <c r="AI1486" s="6"/>
    </row>
    <row r="1487" spans="34:59" x14ac:dyDescent="0.25">
      <c r="AH1487" s="6"/>
      <c r="AI1487" s="6"/>
      <c r="AJ1487" s="6"/>
      <c r="AK1487" s="6"/>
      <c r="AL1487" s="6"/>
      <c r="AM1487" s="6"/>
      <c r="AN1487" s="6"/>
      <c r="AO1487" s="6"/>
      <c r="AP1487" s="6"/>
      <c r="AQ1487" s="6"/>
      <c r="AR1487" s="6"/>
      <c r="AS1487" s="6"/>
      <c r="AT1487" s="6"/>
      <c r="AU1487" s="6"/>
      <c r="AV1487" s="6"/>
      <c r="AW1487" s="6"/>
      <c r="AX1487" s="6"/>
      <c r="AY1487" s="6"/>
      <c r="AZ1487" s="6"/>
      <c r="BA1487" s="6"/>
      <c r="BB1487" s="6"/>
      <c r="BC1487" s="6"/>
      <c r="BD1487" s="6"/>
      <c r="BE1487" s="6"/>
      <c r="BF1487" s="6"/>
      <c r="BG1487" s="6"/>
    </row>
    <row r="1488" spans="34:59" x14ac:dyDescent="0.25">
      <c r="AH1488" s="10"/>
      <c r="AI1488" s="6"/>
      <c r="AJ1488" s="10"/>
      <c r="AK1488" s="10"/>
      <c r="AL1488" s="10"/>
      <c r="AM1488" s="10"/>
      <c r="AN1488" s="10"/>
      <c r="AO1488" s="10"/>
      <c r="AP1488" s="10"/>
      <c r="AQ1488" s="10"/>
      <c r="AR1488" s="10"/>
      <c r="AS1488" s="10"/>
      <c r="AT1488" s="10"/>
      <c r="AU1488" s="10"/>
      <c r="AV1488" s="10"/>
      <c r="AW1488" s="10"/>
      <c r="AX1488" s="10"/>
      <c r="AY1488" s="10"/>
      <c r="AZ1488" s="10"/>
      <c r="BA1488" s="10"/>
      <c r="BB1488" s="10"/>
      <c r="BC1488" s="10"/>
      <c r="BD1488" s="10"/>
      <c r="BE1488" s="10"/>
      <c r="BF1488" s="10"/>
      <c r="BG1488" s="6"/>
    </row>
    <row r="1489" spans="34:59" x14ac:dyDescent="0.25">
      <c r="AH1489" s="6"/>
      <c r="AI1489" s="6"/>
      <c r="AJ1489" s="6"/>
      <c r="AK1489" s="6"/>
      <c r="AL1489" s="6"/>
      <c r="AM1489" s="6"/>
      <c r="AN1489" s="6"/>
      <c r="AO1489" s="6"/>
      <c r="AP1489" s="6"/>
      <c r="AQ1489" s="6"/>
      <c r="AR1489" s="6"/>
      <c r="AS1489" s="6"/>
      <c r="AT1489" s="6"/>
      <c r="AU1489" s="6"/>
      <c r="AV1489" s="6"/>
      <c r="AW1489" s="6"/>
      <c r="AX1489" s="6"/>
      <c r="AY1489" s="6"/>
      <c r="AZ1489" s="6"/>
      <c r="BA1489" s="6"/>
      <c r="BB1489" s="6"/>
      <c r="BC1489" s="6"/>
      <c r="BD1489" s="6"/>
      <c r="BE1489" s="6"/>
      <c r="BF1489" s="6"/>
      <c r="BG1489" s="10"/>
    </row>
    <row r="1490" spans="34:59" x14ac:dyDescent="0.25">
      <c r="AH1490" s="10"/>
      <c r="AI1490" s="6"/>
    </row>
    <row r="1491" spans="34:59" x14ac:dyDescent="0.25">
      <c r="AH1491" s="6"/>
      <c r="AI1491" s="6"/>
      <c r="AJ1491" s="6"/>
      <c r="AK1491" s="6"/>
      <c r="AL1491" s="6"/>
      <c r="AM1491" s="6"/>
      <c r="AN1491" s="6"/>
      <c r="AO1491" s="6"/>
      <c r="AP1491" s="6"/>
      <c r="AQ1491" s="6"/>
      <c r="AR1491" s="6"/>
      <c r="AS1491" s="6"/>
      <c r="AT1491" s="6"/>
      <c r="AU1491" s="6"/>
      <c r="AV1491" s="6"/>
      <c r="AW1491" s="6"/>
      <c r="AX1491" s="6"/>
      <c r="AY1491" s="6"/>
      <c r="AZ1491" s="6"/>
      <c r="BA1491" s="6"/>
      <c r="BB1491" s="6"/>
      <c r="BC1491" s="6"/>
      <c r="BD1491" s="6"/>
      <c r="BE1491" s="6"/>
      <c r="BF1491" s="6"/>
      <c r="BG1491" s="6"/>
    </row>
    <row r="1492" spans="34:59" x14ac:dyDescent="0.25">
      <c r="AH1492" s="10"/>
      <c r="AI1492" s="6"/>
      <c r="AJ1492" s="10"/>
      <c r="AK1492" s="10"/>
      <c r="AL1492" s="10"/>
      <c r="AM1492" s="10"/>
      <c r="AN1492" s="10"/>
      <c r="AO1492" s="10"/>
      <c r="AP1492" s="10"/>
      <c r="AQ1492" s="10"/>
      <c r="AR1492" s="10"/>
      <c r="AS1492" s="10"/>
      <c r="AT1492" s="10"/>
      <c r="AU1492" s="10"/>
      <c r="AV1492" s="10"/>
      <c r="AW1492" s="10"/>
      <c r="AX1492" s="10"/>
      <c r="AY1492" s="10"/>
      <c r="AZ1492" s="10"/>
      <c r="BA1492" s="10"/>
      <c r="BB1492" s="10"/>
      <c r="BC1492" s="10"/>
      <c r="BD1492" s="10"/>
      <c r="BE1492" s="10"/>
      <c r="BF1492" s="10"/>
      <c r="BG1492" s="6"/>
    </row>
    <row r="1493" spans="34:59" x14ac:dyDescent="0.25">
      <c r="AH1493" s="6"/>
      <c r="AI1493" s="6"/>
      <c r="AJ1493" s="6"/>
      <c r="AK1493" s="6"/>
      <c r="AL1493" s="6"/>
      <c r="AM1493" s="6"/>
      <c r="AN1493" s="6"/>
      <c r="AO1493" s="6"/>
      <c r="AP1493" s="6"/>
      <c r="AQ1493" s="6"/>
      <c r="AR1493" s="6"/>
      <c r="AS1493" s="6"/>
      <c r="AT1493" s="6"/>
      <c r="AU1493" s="6"/>
      <c r="AV1493" s="6"/>
      <c r="AW1493" s="6"/>
      <c r="AX1493" s="6"/>
      <c r="AY1493" s="6"/>
      <c r="AZ1493" s="6"/>
      <c r="BA1493" s="6"/>
      <c r="BB1493" s="6"/>
      <c r="BC1493" s="6"/>
      <c r="BD1493" s="6"/>
      <c r="BE1493" s="6"/>
      <c r="BF1493" s="6"/>
      <c r="BG1493" s="10"/>
    </row>
    <row r="1494" spans="34:59" x14ac:dyDescent="0.25">
      <c r="AH1494" s="10"/>
      <c r="AI1494" s="6"/>
    </row>
    <row r="1495" spans="34:59" x14ac:dyDescent="0.25">
      <c r="AH1495" s="6"/>
      <c r="AI1495" s="6"/>
      <c r="AJ1495" s="6"/>
      <c r="AK1495" s="6"/>
      <c r="AL1495" s="6"/>
      <c r="AM1495" s="6"/>
      <c r="AN1495" s="6"/>
      <c r="AO1495" s="6"/>
      <c r="AP1495" s="6"/>
      <c r="AQ1495" s="6"/>
      <c r="AR1495" s="6"/>
      <c r="AS1495" s="6"/>
      <c r="AT1495" s="6"/>
      <c r="AU1495" s="6"/>
      <c r="AV1495" s="6"/>
      <c r="AW1495" s="6"/>
      <c r="AX1495" s="6"/>
      <c r="AY1495" s="6"/>
      <c r="AZ1495" s="6"/>
      <c r="BA1495" s="6"/>
      <c r="BB1495" s="6"/>
      <c r="BC1495" s="6"/>
      <c r="BD1495" s="6"/>
      <c r="BE1495" s="6"/>
      <c r="BF1495" s="6"/>
      <c r="BG1495" s="6"/>
    </row>
    <row r="1496" spans="34:59" x14ac:dyDescent="0.25">
      <c r="AH1496" s="10"/>
      <c r="AI1496" s="6"/>
      <c r="AJ1496" s="10"/>
      <c r="AK1496" s="10"/>
      <c r="AL1496" s="10"/>
      <c r="AM1496" s="10"/>
      <c r="AN1496" s="10"/>
      <c r="AO1496" s="10"/>
      <c r="AP1496" s="10"/>
      <c r="AQ1496" s="10"/>
      <c r="AR1496" s="10"/>
      <c r="AS1496" s="10"/>
      <c r="AT1496" s="10"/>
      <c r="AU1496" s="10"/>
      <c r="AV1496" s="10"/>
      <c r="AW1496" s="10"/>
      <c r="AX1496" s="10"/>
      <c r="AY1496" s="10"/>
      <c r="AZ1496" s="10"/>
      <c r="BA1496" s="10"/>
      <c r="BB1496" s="10"/>
      <c r="BC1496" s="10"/>
      <c r="BD1496" s="10"/>
      <c r="BE1496" s="10"/>
      <c r="BF1496" s="10"/>
      <c r="BG1496" s="6"/>
    </row>
    <row r="1497" spans="34:59" x14ac:dyDescent="0.25">
      <c r="AH1497" s="6"/>
      <c r="AI1497" s="6"/>
      <c r="AJ1497" s="6"/>
      <c r="AK1497" s="6"/>
      <c r="AL1497" s="6"/>
      <c r="AM1497" s="6"/>
      <c r="AN1497" s="6"/>
      <c r="AO1497" s="6"/>
      <c r="AP1497" s="6"/>
      <c r="AQ1497" s="6"/>
      <c r="AR1497" s="6"/>
      <c r="AS1497" s="6"/>
      <c r="AT1497" s="6"/>
      <c r="AU1497" s="6"/>
      <c r="AV1497" s="6"/>
      <c r="AW1497" s="6"/>
      <c r="AX1497" s="6"/>
      <c r="AY1497" s="6"/>
      <c r="AZ1497" s="6"/>
      <c r="BA1497" s="6"/>
      <c r="BB1497" s="6"/>
      <c r="BC1497" s="6"/>
      <c r="BD1497" s="6"/>
      <c r="BE1497" s="6"/>
      <c r="BF1497" s="6"/>
      <c r="BG1497" s="10"/>
    </row>
    <row r="1498" spans="34:59" x14ac:dyDescent="0.25">
      <c r="AH1498" s="10"/>
      <c r="AI1498" s="6"/>
    </row>
    <row r="1499" spans="34:59" x14ac:dyDescent="0.25">
      <c r="AH1499" s="6"/>
      <c r="AI1499" s="6"/>
      <c r="AJ1499" s="6"/>
      <c r="AK1499" s="6"/>
      <c r="AL1499" s="6"/>
      <c r="AM1499" s="6"/>
      <c r="AN1499" s="6"/>
      <c r="AO1499" s="6"/>
      <c r="AP1499" s="6"/>
      <c r="AQ1499" s="6"/>
      <c r="AR1499" s="6"/>
      <c r="AS1499" s="6"/>
      <c r="AT1499" s="6"/>
      <c r="AU1499" s="6"/>
      <c r="AV1499" s="6"/>
      <c r="AW1499" s="6"/>
      <c r="AX1499" s="6"/>
      <c r="AY1499" s="6"/>
      <c r="AZ1499" s="6"/>
      <c r="BA1499" s="6"/>
      <c r="BB1499" s="6"/>
      <c r="BC1499" s="6"/>
      <c r="BD1499" s="6"/>
      <c r="BE1499" s="6"/>
      <c r="BF1499" s="6"/>
      <c r="BG1499" s="6"/>
    </row>
    <row r="1500" spans="34:59" x14ac:dyDescent="0.25">
      <c r="AH1500" s="10"/>
      <c r="AI1500" s="6"/>
      <c r="AJ1500" s="10"/>
      <c r="AK1500" s="10"/>
      <c r="AL1500" s="10"/>
      <c r="AM1500" s="10"/>
      <c r="AN1500" s="10"/>
      <c r="AO1500" s="10"/>
      <c r="AP1500" s="10"/>
      <c r="AQ1500" s="10"/>
      <c r="AR1500" s="10"/>
      <c r="AS1500" s="10"/>
      <c r="AT1500" s="10"/>
      <c r="AU1500" s="10"/>
      <c r="AV1500" s="10"/>
      <c r="AW1500" s="10"/>
      <c r="AX1500" s="10"/>
      <c r="AY1500" s="10"/>
      <c r="AZ1500" s="10"/>
      <c r="BA1500" s="10"/>
      <c r="BB1500" s="10"/>
      <c r="BC1500" s="10"/>
      <c r="BD1500" s="10"/>
      <c r="BE1500" s="10"/>
      <c r="BF1500" s="10"/>
      <c r="BG1500" s="6"/>
    </row>
    <row r="1501" spans="34:59" x14ac:dyDescent="0.25">
      <c r="AH1501" s="6"/>
      <c r="AI1501" s="6"/>
      <c r="AJ1501" s="6"/>
      <c r="AK1501" s="6"/>
      <c r="AL1501" s="6"/>
      <c r="AM1501" s="6"/>
      <c r="AN1501" s="6"/>
      <c r="AO1501" s="6"/>
      <c r="AP1501" s="6"/>
      <c r="AQ1501" s="6"/>
      <c r="AR1501" s="6"/>
      <c r="AS1501" s="6"/>
      <c r="AT1501" s="6"/>
      <c r="AU1501" s="6"/>
      <c r="AV1501" s="6"/>
      <c r="AW1501" s="6"/>
      <c r="AX1501" s="6"/>
      <c r="AY1501" s="6"/>
      <c r="AZ1501" s="6"/>
      <c r="BA1501" s="6"/>
      <c r="BB1501" s="6"/>
      <c r="BC1501" s="6"/>
      <c r="BD1501" s="6"/>
      <c r="BE1501" s="6"/>
      <c r="BF1501" s="6"/>
      <c r="BG1501" s="10"/>
    </row>
    <row r="1502" spans="34:59" x14ac:dyDescent="0.25">
      <c r="AH1502" s="10"/>
      <c r="AI1502" s="6"/>
    </row>
    <row r="1503" spans="34:59" x14ac:dyDescent="0.25">
      <c r="AH1503" s="6"/>
      <c r="AI1503" s="6"/>
      <c r="AJ1503" s="6"/>
      <c r="AK1503" s="6"/>
      <c r="AL1503" s="6"/>
      <c r="AM1503" s="6"/>
      <c r="AN1503" s="6"/>
      <c r="AO1503" s="6"/>
      <c r="AP1503" s="6"/>
      <c r="AQ1503" s="6"/>
      <c r="AR1503" s="6"/>
      <c r="AS1503" s="6"/>
      <c r="AT1503" s="6"/>
      <c r="AU1503" s="6"/>
      <c r="AV1503" s="6"/>
      <c r="AW1503" s="6"/>
      <c r="AX1503" s="6"/>
      <c r="AY1503" s="6"/>
      <c r="AZ1503" s="6"/>
      <c r="BA1503" s="6"/>
      <c r="BB1503" s="6"/>
      <c r="BC1503" s="6"/>
      <c r="BD1503" s="6"/>
      <c r="BE1503" s="6"/>
      <c r="BF1503" s="6"/>
      <c r="BG1503" s="6"/>
    </row>
    <row r="1504" spans="34:59" x14ac:dyDescent="0.25">
      <c r="AH1504" s="10"/>
      <c r="AI1504" s="6"/>
      <c r="AJ1504" s="10"/>
      <c r="AK1504" s="10"/>
      <c r="AL1504" s="10"/>
      <c r="AM1504" s="10"/>
      <c r="AN1504" s="10"/>
      <c r="AO1504" s="10"/>
      <c r="AP1504" s="10"/>
      <c r="AQ1504" s="10"/>
      <c r="AR1504" s="10"/>
      <c r="AS1504" s="10"/>
      <c r="AT1504" s="10"/>
      <c r="AU1504" s="10"/>
      <c r="AV1504" s="10"/>
      <c r="AW1504" s="10"/>
      <c r="AX1504" s="10"/>
      <c r="AY1504" s="10"/>
      <c r="AZ1504" s="10"/>
      <c r="BA1504" s="10"/>
      <c r="BB1504" s="10"/>
      <c r="BC1504" s="10"/>
      <c r="BD1504" s="10"/>
      <c r="BE1504" s="10"/>
      <c r="BF1504" s="10"/>
      <c r="BG1504" s="6"/>
    </row>
    <row r="1505" spans="34:59" x14ac:dyDescent="0.25">
      <c r="AH1505" s="6"/>
      <c r="AI1505" s="6"/>
      <c r="AJ1505" s="6"/>
      <c r="AK1505" s="6"/>
      <c r="AL1505" s="6"/>
      <c r="AM1505" s="6"/>
      <c r="AN1505" s="6"/>
      <c r="AO1505" s="6"/>
      <c r="AP1505" s="6"/>
      <c r="AQ1505" s="6"/>
      <c r="AR1505" s="6"/>
      <c r="AS1505" s="6"/>
      <c r="AT1505" s="6"/>
      <c r="AU1505" s="6"/>
      <c r="AV1505" s="6"/>
      <c r="AW1505" s="6"/>
      <c r="AX1505" s="6"/>
      <c r="AY1505" s="6"/>
      <c r="AZ1505" s="6"/>
      <c r="BA1505" s="6"/>
      <c r="BB1505" s="6"/>
      <c r="BC1505" s="6"/>
      <c r="BD1505" s="6"/>
      <c r="BE1505" s="6"/>
      <c r="BF1505" s="6"/>
      <c r="BG1505" s="10"/>
    </row>
    <row r="1506" spans="34:59" x14ac:dyDescent="0.25">
      <c r="AH1506" s="10"/>
      <c r="AI1506" s="6"/>
    </row>
    <row r="1507" spans="34:59" x14ac:dyDescent="0.25">
      <c r="AH1507" s="6"/>
      <c r="AI1507" s="6"/>
      <c r="AJ1507" s="6"/>
      <c r="AK1507" s="6"/>
      <c r="AL1507" s="6"/>
      <c r="AM1507" s="6"/>
      <c r="AN1507" s="6"/>
      <c r="AO1507" s="6"/>
      <c r="AP1507" s="6"/>
      <c r="AQ1507" s="6"/>
      <c r="AR1507" s="6"/>
      <c r="AS1507" s="6"/>
      <c r="AT1507" s="6"/>
      <c r="AU1507" s="6"/>
      <c r="AV1507" s="6"/>
      <c r="AW1507" s="6"/>
      <c r="AX1507" s="6"/>
      <c r="AY1507" s="6"/>
      <c r="AZ1507" s="6"/>
      <c r="BA1507" s="6"/>
      <c r="BB1507" s="6"/>
      <c r="BC1507" s="6"/>
      <c r="BD1507" s="6"/>
      <c r="BE1507" s="6"/>
      <c r="BF1507" s="6"/>
      <c r="BG1507" s="6"/>
    </row>
    <row r="1508" spans="34:59" x14ac:dyDescent="0.25">
      <c r="AH1508" s="10"/>
      <c r="AI1508" s="6"/>
      <c r="AJ1508" s="10"/>
      <c r="AK1508" s="10"/>
      <c r="AL1508" s="10"/>
      <c r="AM1508" s="10"/>
      <c r="AN1508" s="10"/>
      <c r="AO1508" s="10"/>
      <c r="AP1508" s="10"/>
      <c r="AQ1508" s="10"/>
      <c r="AR1508" s="10"/>
      <c r="AS1508" s="10"/>
      <c r="AT1508" s="10"/>
      <c r="AU1508" s="10"/>
      <c r="AV1508" s="10"/>
      <c r="AW1508" s="10"/>
      <c r="AX1508" s="10"/>
      <c r="AY1508" s="10"/>
      <c r="AZ1508" s="10"/>
      <c r="BA1508" s="10"/>
      <c r="BB1508" s="10"/>
      <c r="BC1508" s="10"/>
      <c r="BD1508" s="10"/>
      <c r="BE1508" s="10"/>
      <c r="BF1508" s="10"/>
      <c r="BG1508" s="6"/>
    </row>
    <row r="1509" spans="34:59" x14ac:dyDescent="0.25">
      <c r="AH1509" s="6"/>
      <c r="AI1509" s="6"/>
      <c r="AJ1509" s="6"/>
      <c r="AK1509" s="6"/>
      <c r="AL1509" s="6"/>
      <c r="AM1509" s="6"/>
      <c r="AN1509" s="6"/>
      <c r="AO1509" s="6"/>
      <c r="AP1509" s="6"/>
      <c r="AQ1509" s="6"/>
      <c r="AR1509" s="6"/>
      <c r="AS1509" s="6"/>
      <c r="AT1509" s="6"/>
      <c r="AU1509" s="6"/>
      <c r="AV1509" s="6"/>
      <c r="AW1509" s="6"/>
      <c r="AX1509" s="6"/>
      <c r="AY1509" s="6"/>
      <c r="AZ1509" s="6"/>
      <c r="BA1509" s="6"/>
      <c r="BB1509" s="6"/>
      <c r="BC1509" s="6"/>
      <c r="BD1509" s="6"/>
      <c r="BE1509" s="6"/>
      <c r="BF1509" s="6"/>
      <c r="BG1509" s="10"/>
    </row>
    <row r="1510" spans="34:59" x14ac:dyDescent="0.25">
      <c r="AH1510" s="10"/>
      <c r="AI1510" s="6"/>
    </row>
    <row r="1511" spans="34:59" x14ac:dyDescent="0.25">
      <c r="AH1511" s="6"/>
      <c r="AI1511" s="6"/>
      <c r="AJ1511" s="6"/>
      <c r="AK1511" s="6"/>
      <c r="AL1511" s="6"/>
      <c r="AM1511" s="6"/>
      <c r="AN1511" s="6"/>
      <c r="AO1511" s="6"/>
      <c r="AP1511" s="6"/>
      <c r="AQ1511" s="6"/>
      <c r="AR1511" s="6"/>
      <c r="AS1511" s="6"/>
      <c r="AT1511" s="6"/>
      <c r="AU1511" s="6"/>
      <c r="AV1511" s="6"/>
      <c r="AW1511" s="6"/>
      <c r="AX1511" s="6"/>
      <c r="AY1511" s="6"/>
      <c r="AZ1511" s="6"/>
      <c r="BA1511" s="6"/>
      <c r="BB1511" s="6"/>
      <c r="BC1511" s="6"/>
      <c r="BD1511" s="6"/>
      <c r="BE1511" s="6"/>
      <c r="BF1511" s="6"/>
      <c r="BG1511" s="6"/>
    </row>
    <row r="1512" spans="34:59" x14ac:dyDescent="0.25">
      <c r="AH1512" s="10"/>
      <c r="AI1512" s="6"/>
      <c r="AJ1512" s="10"/>
      <c r="AK1512" s="10"/>
      <c r="AL1512" s="10"/>
      <c r="AM1512" s="10"/>
      <c r="AN1512" s="10"/>
      <c r="AO1512" s="10"/>
      <c r="AP1512" s="10"/>
      <c r="AQ1512" s="10"/>
      <c r="AR1512" s="10"/>
      <c r="AS1512" s="10"/>
      <c r="AT1512" s="10"/>
      <c r="AU1512" s="10"/>
      <c r="AV1512" s="10"/>
      <c r="AW1512" s="10"/>
      <c r="AX1512" s="10"/>
      <c r="AY1512" s="10"/>
      <c r="AZ1512" s="10"/>
      <c r="BA1512" s="10"/>
      <c r="BB1512" s="10"/>
      <c r="BC1512" s="10"/>
      <c r="BD1512" s="10"/>
      <c r="BE1512" s="10"/>
      <c r="BF1512" s="10"/>
      <c r="BG1512" s="6"/>
    </row>
    <row r="1513" spans="34:59" x14ac:dyDescent="0.25">
      <c r="AH1513" s="6"/>
      <c r="AI1513" s="6"/>
      <c r="AJ1513" s="6"/>
      <c r="AK1513" s="6"/>
      <c r="AL1513" s="6"/>
      <c r="AM1513" s="6"/>
      <c r="AN1513" s="6"/>
      <c r="AO1513" s="6"/>
      <c r="AP1513" s="6"/>
      <c r="AQ1513" s="6"/>
      <c r="AR1513" s="6"/>
      <c r="AS1513" s="6"/>
      <c r="AT1513" s="6"/>
      <c r="AU1513" s="6"/>
      <c r="AV1513" s="6"/>
      <c r="AW1513" s="6"/>
      <c r="AX1513" s="6"/>
      <c r="AY1513" s="6"/>
      <c r="AZ1513" s="6"/>
      <c r="BA1513" s="6"/>
      <c r="BB1513" s="6"/>
      <c r="BC1513" s="6"/>
      <c r="BD1513" s="6"/>
      <c r="BE1513" s="6"/>
      <c r="BF1513" s="6"/>
      <c r="BG1513" s="10"/>
    </row>
    <row r="1514" spans="34:59" x14ac:dyDescent="0.25">
      <c r="AH1514" s="10"/>
      <c r="AI1514" s="6"/>
    </row>
    <row r="1515" spans="34:59" x14ac:dyDescent="0.25">
      <c r="AH1515" s="6"/>
      <c r="AI1515" s="6"/>
      <c r="AJ1515" s="6"/>
      <c r="AK1515" s="6"/>
      <c r="AL1515" s="6"/>
      <c r="AM1515" s="6"/>
      <c r="AN1515" s="6"/>
      <c r="AO1515" s="6"/>
      <c r="AP1515" s="6"/>
      <c r="AQ1515" s="6"/>
      <c r="AR1515" s="6"/>
      <c r="AS1515" s="6"/>
      <c r="AT1515" s="6"/>
      <c r="AU1515" s="6"/>
      <c r="AV1515" s="6"/>
      <c r="AW1515" s="6"/>
      <c r="AX1515" s="6"/>
      <c r="AY1515" s="6"/>
      <c r="AZ1515" s="6"/>
      <c r="BA1515" s="6"/>
      <c r="BB1515" s="6"/>
      <c r="BC1515" s="6"/>
      <c r="BD1515" s="6"/>
      <c r="BE1515" s="6"/>
      <c r="BF1515" s="6"/>
      <c r="BG1515" s="6"/>
    </row>
    <row r="1516" spans="34:59" x14ac:dyDescent="0.25">
      <c r="AH1516" s="10"/>
      <c r="AI1516" s="6"/>
      <c r="AJ1516" s="10"/>
      <c r="AK1516" s="10"/>
      <c r="AL1516" s="10"/>
      <c r="AM1516" s="10"/>
      <c r="AN1516" s="10"/>
      <c r="AO1516" s="10"/>
      <c r="AP1516" s="10"/>
      <c r="AQ1516" s="10"/>
      <c r="AR1516" s="10"/>
      <c r="AS1516" s="10"/>
      <c r="AT1516" s="10"/>
      <c r="AU1516" s="10"/>
      <c r="AV1516" s="10"/>
      <c r="AW1516" s="10"/>
      <c r="AX1516" s="10"/>
      <c r="AY1516" s="10"/>
      <c r="AZ1516" s="10"/>
      <c r="BA1516" s="10"/>
      <c r="BB1516" s="10"/>
      <c r="BC1516" s="10"/>
      <c r="BD1516" s="10"/>
      <c r="BE1516" s="10"/>
      <c r="BF1516" s="10"/>
      <c r="BG1516" s="6"/>
    </row>
    <row r="1517" spans="34:59" x14ac:dyDescent="0.25">
      <c r="AH1517" s="6"/>
      <c r="AI1517" s="6"/>
      <c r="AJ1517" s="6"/>
      <c r="AK1517" s="6"/>
      <c r="AL1517" s="6"/>
      <c r="AM1517" s="6"/>
      <c r="AN1517" s="6"/>
      <c r="AO1517" s="6"/>
      <c r="AP1517" s="6"/>
      <c r="AQ1517" s="6"/>
      <c r="AR1517" s="6"/>
      <c r="AS1517" s="6"/>
      <c r="AT1517" s="6"/>
      <c r="AU1517" s="6"/>
      <c r="AV1517" s="6"/>
      <c r="AW1517" s="6"/>
      <c r="AX1517" s="6"/>
      <c r="AY1517" s="6"/>
      <c r="AZ1517" s="6"/>
      <c r="BA1517" s="6"/>
      <c r="BB1517" s="6"/>
      <c r="BC1517" s="6"/>
      <c r="BD1517" s="6"/>
      <c r="BE1517" s="6"/>
      <c r="BF1517" s="6"/>
      <c r="BG1517" s="10"/>
    </row>
    <row r="1518" spans="34:59" x14ac:dyDescent="0.25">
      <c r="AH1518" s="10"/>
      <c r="AI1518" s="6"/>
    </row>
    <row r="1519" spans="34:59" x14ac:dyDescent="0.25">
      <c r="AH1519" s="6"/>
      <c r="AI1519" s="6"/>
      <c r="AJ1519" s="6"/>
      <c r="AK1519" s="6"/>
      <c r="AL1519" s="6"/>
      <c r="AM1519" s="6"/>
      <c r="AN1519" s="6"/>
      <c r="AO1519" s="6"/>
      <c r="AP1519" s="6"/>
      <c r="AQ1519" s="6"/>
      <c r="AR1519" s="6"/>
      <c r="AS1519" s="6"/>
      <c r="AT1519" s="6"/>
      <c r="AU1519" s="6"/>
      <c r="AV1519" s="6"/>
      <c r="AW1519" s="6"/>
      <c r="AX1519" s="6"/>
      <c r="AY1519" s="6"/>
      <c r="AZ1519" s="6"/>
      <c r="BA1519" s="6"/>
      <c r="BB1519" s="6"/>
      <c r="BC1519" s="6"/>
      <c r="BD1519" s="6"/>
      <c r="BE1519" s="6"/>
      <c r="BF1519" s="6"/>
      <c r="BG1519" s="6"/>
    </row>
    <row r="1520" spans="34:59" x14ac:dyDescent="0.25">
      <c r="AH1520" s="10"/>
      <c r="AI1520" s="6"/>
      <c r="AJ1520" s="10"/>
      <c r="AK1520" s="10"/>
      <c r="AL1520" s="10"/>
      <c r="AM1520" s="10"/>
      <c r="AN1520" s="10"/>
      <c r="AO1520" s="10"/>
      <c r="AP1520" s="10"/>
      <c r="AQ1520" s="10"/>
      <c r="AR1520" s="10"/>
      <c r="AS1520" s="10"/>
      <c r="AT1520" s="10"/>
      <c r="AU1520" s="10"/>
      <c r="AV1520" s="10"/>
      <c r="AW1520" s="10"/>
      <c r="AX1520" s="10"/>
      <c r="AY1520" s="10"/>
      <c r="AZ1520" s="10"/>
      <c r="BA1520" s="10"/>
      <c r="BB1520" s="10"/>
      <c r="BC1520" s="10"/>
      <c r="BD1520" s="10"/>
      <c r="BE1520" s="10"/>
      <c r="BF1520" s="10"/>
      <c r="BG1520" s="6"/>
    </row>
    <row r="1521" spans="34:59" x14ac:dyDescent="0.25">
      <c r="AH1521" s="6"/>
      <c r="AI1521" s="6"/>
      <c r="AJ1521" s="6"/>
      <c r="AK1521" s="6"/>
      <c r="AL1521" s="6"/>
      <c r="AM1521" s="6"/>
      <c r="AN1521" s="6"/>
      <c r="AO1521" s="6"/>
      <c r="AP1521" s="6"/>
      <c r="AQ1521" s="6"/>
      <c r="AR1521" s="6"/>
      <c r="AS1521" s="6"/>
      <c r="AT1521" s="6"/>
      <c r="AU1521" s="6"/>
      <c r="AV1521" s="6"/>
      <c r="AW1521" s="6"/>
      <c r="AX1521" s="6"/>
      <c r="AY1521" s="6"/>
      <c r="AZ1521" s="6"/>
      <c r="BA1521" s="6"/>
      <c r="BB1521" s="6"/>
      <c r="BC1521" s="6"/>
      <c r="BD1521" s="6"/>
      <c r="BE1521" s="6"/>
      <c r="BF1521" s="6"/>
      <c r="BG1521" s="10"/>
    </row>
    <row r="1522" spans="34:59" x14ac:dyDescent="0.25">
      <c r="AH1522" s="10"/>
      <c r="AI1522" s="6"/>
    </row>
    <row r="1523" spans="34:59" x14ac:dyDescent="0.25">
      <c r="AH1523" s="6"/>
      <c r="AI1523" s="6"/>
      <c r="AJ1523" s="6"/>
      <c r="AK1523" s="6"/>
      <c r="AL1523" s="6"/>
      <c r="AM1523" s="6"/>
      <c r="AN1523" s="6"/>
      <c r="AO1523" s="6"/>
      <c r="AP1523" s="6"/>
      <c r="AQ1523" s="6"/>
      <c r="AR1523" s="6"/>
      <c r="AS1523" s="6"/>
      <c r="AT1523" s="6"/>
      <c r="AU1523" s="6"/>
      <c r="AV1523" s="6"/>
      <c r="AW1523" s="6"/>
      <c r="AX1523" s="6"/>
      <c r="AY1523" s="6"/>
      <c r="AZ1523" s="6"/>
      <c r="BA1523" s="6"/>
      <c r="BB1523" s="6"/>
      <c r="BC1523" s="6"/>
      <c r="BD1523" s="6"/>
      <c r="BE1523" s="6"/>
      <c r="BF1523" s="6"/>
      <c r="BG1523" s="6"/>
    </row>
    <row r="1524" spans="34:59" x14ac:dyDescent="0.25">
      <c r="AH1524" s="10"/>
      <c r="AI1524" s="6"/>
      <c r="AJ1524" s="10"/>
      <c r="AK1524" s="10"/>
      <c r="AL1524" s="10"/>
      <c r="AM1524" s="10"/>
      <c r="AN1524" s="10"/>
      <c r="AO1524" s="10"/>
      <c r="AP1524" s="10"/>
      <c r="AQ1524" s="10"/>
      <c r="AR1524" s="10"/>
      <c r="AS1524" s="10"/>
      <c r="AT1524" s="10"/>
      <c r="AU1524" s="10"/>
      <c r="AV1524" s="10"/>
      <c r="AW1524" s="10"/>
      <c r="AX1524" s="10"/>
      <c r="AY1524" s="10"/>
      <c r="AZ1524" s="10"/>
      <c r="BA1524" s="10"/>
      <c r="BB1524" s="10"/>
      <c r="BC1524" s="10"/>
      <c r="BD1524" s="10"/>
      <c r="BE1524" s="10"/>
      <c r="BF1524" s="10"/>
      <c r="BG1524" s="6"/>
    </row>
    <row r="1525" spans="34:59" x14ac:dyDescent="0.25">
      <c r="AH1525" s="6"/>
      <c r="AI1525" s="6"/>
      <c r="AJ1525" s="6"/>
      <c r="AK1525" s="6"/>
      <c r="AL1525" s="6"/>
      <c r="AM1525" s="6"/>
      <c r="AN1525" s="6"/>
      <c r="AO1525" s="6"/>
      <c r="AP1525" s="6"/>
      <c r="AQ1525" s="6"/>
      <c r="AR1525" s="6"/>
      <c r="AS1525" s="6"/>
      <c r="AT1525" s="6"/>
      <c r="AU1525" s="6"/>
      <c r="AV1525" s="6"/>
      <c r="AW1525" s="6"/>
      <c r="AX1525" s="6"/>
      <c r="AY1525" s="6"/>
      <c r="AZ1525" s="6"/>
      <c r="BA1525" s="6"/>
      <c r="BB1525" s="6"/>
      <c r="BC1525" s="6"/>
      <c r="BD1525" s="6"/>
      <c r="BE1525" s="6"/>
      <c r="BF1525" s="6"/>
      <c r="BG1525" s="10"/>
    </row>
    <row r="1526" spans="34:59" x14ac:dyDescent="0.25">
      <c r="AH1526" s="10"/>
      <c r="AI1526" s="6"/>
    </row>
    <row r="1527" spans="34:59" x14ac:dyDescent="0.25">
      <c r="AH1527" s="6"/>
      <c r="AI1527" s="6"/>
      <c r="AJ1527" s="6"/>
      <c r="AK1527" s="6"/>
      <c r="AL1527" s="6"/>
      <c r="AM1527" s="6"/>
      <c r="AN1527" s="6"/>
      <c r="AO1527" s="6"/>
      <c r="AP1527" s="6"/>
      <c r="AQ1527" s="6"/>
      <c r="AR1527" s="6"/>
      <c r="AS1527" s="6"/>
      <c r="AT1527" s="6"/>
      <c r="AU1527" s="6"/>
      <c r="AV1527" s="6"/>
      <c r="AW1527" s="6"/>
      <c r="AX1527" s="6"/>
      <c r="AY1527" s="6"/>
      <c r="AZ1527" s="6"/>
      <c r="BA1527" s="6"/>
      <c r="BB1527" s="6"/>
      <c r="BC1527" s="6"/>
      <c r="BD1527" s="6"/>
      <c r="BE1527" s="6"/>
      <c r="BF1527" s="6"/>
      <c r="BG1527" s="6"/>
    </row>
    <row r="1528" spans="34:59" x14ac:dyDescent="0.25">
      <c r="AH1528" s="10"/>
      <c r="AI1528" s="6"/>
      <c r="AJ1528" s="10"/>
      <c r="AK1528" s="10"/>
      <c r="AL1528" s="10"/>
      <c r="AM1528" s="10"/>
      <c r="AN1528" s="10"/>
      <c r="AO1528" s="10"/>
      <c r="AP1528" s="10"/>
      <c r="AQ1528" s="10"/>
      <c r="AR1528" s="10"/>
      <c r="AS1528" s="10"/>
      <c r="AT1528" s="10"/>
      <c r="AU1528" s="10"/>
      <c r="AV1528" s="10"/>
      <c r="AW1528" s="10"/>
      <c r="AX1528" s="10"/>
      <c r="AY1528" s="10"/>
      <c r="AZ1528" s="10"/>
      <c r="BA1528" s="10"/>
      <c r="BB1528" s="10"/>
      <c r="BC1528" s="10"/>
      <c r="BD1528" s="10"/>
      <c r="BE1528" s="10"/>
      <c r="BF1528" s="10"/>
      <c r="BG1528" s="6"/>
    </row>
    <row r="1529" spans="34:59" x14ac:dyDescent="0.25">
      <c r="AH1529" s="6"/>
      <c r="AI1529" s="6"/>
      <c r="AJ1529" s="6"/>
      <c r="AK1529" s="6"/>
      <c r="AL1529" s="6"/>
      <c r="AM1529" s="6"/>
      <c r="AN1529" s="6"/>
      <c r="AO1529" s="6"/>
      <c r="AP1529" s="6"/>
      <c r="AQ1529" s="6"/>
      <c r="AR1529" s="6"/>
      <c r="AS1529" s="6"/>
      <c r="AT1529" s="6"/>
      <c r="AU1529" s="6"/>
      <c r="AV1529" s="6"/>
      <c r="AW1529" s="6"/>
      <c r="AX1529" s="6"/>
      <c r="AY1529" s="6"/>
      <c r="AZ1529" s="6"/>
      <c r="BA1529" s="6"/>
      <c r="BB1529" s="6"/>
      <c r="BC1529" s="6"/>
      <c r="BD1529" s="6"/>
      <c r="BE1529" s="6"/>
      <c r="BF1529" s="6"/>
      <c r="BG1529" s="10"/>
    </row>
    <row r="1530" spans="34:59" x14ac:dyDescent="0.25">
      <c r="AH1530" s="10"/>
      <c r="AI1530" s="6"/>
    </row>
    <row r="1531" spans="34:59" x14ac:dyDescent="0.25">
      <c r="AH1531" s="6"/>
      <c r="AI1531" s="6"/>
      <c r="AJ1531" s="6"/>
      <c r="AK1531" s="6"/>
      <c r="AL1531" s="6"/>
      <c r="AM1531" s="6"/>
      <c r="AN1531" s="6"/>
      <c r="AO1531" s="6"/>
      <c r="AP1531" s="6"/>
      <c r="AQ1531" s="6"/>
      <c r="AR1531" s="6"/>
      <c r="AS1531" s="6"/>
      <c r="AT1531" s="6"/>
      <c r="AU1531" s="6"/>
      <c r="AV1531" s="6"/>
      <c r="AW1531" s="6"/>
      <c r="AX1531" s="6"/>
      <c r="AY1531" s="6"/>
      <c r="AZ1531" s="6"/>
      <c r="BA1531" s="6"/>
      <c r="BB1531" s="6"/>
      <c r="BC1531" s="6"/>
      <c r="BD1531" s="6"/>
      <c r="BE1531" s="6"/>
      <c r="BF1531" s="6"/>
      <c r="BG1531" s="6"/>
    </row>
    <row r="1532" spans="34:59" x14ac:dyDescent="0.25">
      <c r="AH1532" s="10"/>
      <c r="AI1532" s="6"/>
      <c r="AJ1532" s="10"/>
      <c r="AK1532" s="10"/>
      <c r="AL1532" s="10"/>
      <c r="AM1532" s="10"/>
      <c r="AN1532" s="10"/>
      <c r="AO1532" s="10"/>
      <c r="AP1532" s="10"/>
      <c r="AQ1532" s="10"/>
      <c r="AR1532" s="10"/>
      <c r="AS1532" s="10"/>
      <c r="AT1532" s="10"/>
      <c r="AU1532" s="10"/>
      <c r="AV1532" s="10"/>
      <c r="AW1532" s="10"/>
      <c r="AX1532" s="10"/>
      <c r="AY1532" s="10"/>
      <c r="AZ1532" s="10"/>
      <c r="BA1532" s="10"/>
      <c r="BB1532" s="10"/>
      <c r="BC1532" s="10"/>
      <c r="BD1532" s="10"/>
      <c r="BE1532" s="10"/>
      <c r="BF1532" s="10"/>
      <c r="BG1532" s="6"/>
    </row>
    <row r="1533" spans="34:59" x14ac:dyDescent="0.25">
      <c r="AH1533" s="6"/>
      <c r="AI1533" s="6"/>
      <c r="AJ1533" s="6"/>
      <c r="AK1533" s="6"/>
      <c r="AL1533" s="6"/>
      <c r="AM1533" s="6"/>
      <c r="AN1533" s="6"/>
      <c r="AO1533" s="6"/>
      <c r="AP1533" s="6"/>
      <c r="AQ1533" s="6"/>
      <c r="AR1533" s="6"/>
      <c r="AS1533" s="6"/>
      <c r="AT1533" s="6"/>
      <c r="AU1533" s="6"/>
      <c r="AV1533" s="6"/>
      <c r="AW1533" s="6"/>
      <c r="AX1533" s="6"/>
      <c r="AY1533" s="6"/>
      <c r="AZ1533" s="6"/>
      <c r="BA1533" s="6"/>
      <c r="BB1533" s="6"/>
      <c r="BC1533" s="6"/>
      <c r="BD1533" s="6"/>
      <c r="BE1533" s="6"/>
      <c r="BF1533" s="6"/>
      <c r="BG1533" s="10"/>
    </row>
    <row r="1534" spans="34:59" x14ac:dyDescent="0.25">
      <c r="AH1534" s="10"/>
      <c r="AI1534" s="6"/>
    </row>
    <row r="1535" spans="34:59" x14ac:dyDescent="0.25">
      <c r="AH1535" s="6"/>
      <c r="AI1535" s="6"/>
      <c r="AJ1535" s="6"/>
      <c r="AK1535" s="6"/>
      <c r="AL1535" s="6"/>
      <c r="AM1535" s="6"/>
      <c r="AN1535" s="6"/>
      <c r="AO1535" s="6"/>
      <c r="AP1535" s="6"/>
      <c r="AQ1535" s="6"/>
      <c r="AR1535" s="6"/>
      <c r="AS1535" s="6"/>
      <c r="AT1535" s="6"/>
      <c r="AU1535" s="6"/>
      <c r="AV1535" s="6"/>
      <c r="AW1535" s="6"/>
      <c r="AX1535" s="6"/>
      <c r="AY1535" s="6"/>
      <c r="AZ1535" s="6"/>
      <c r="BA1535" s="6"/>
      <c r="BB1535" s="6"/>
      <c r="BC1535" s="6"/>
      <c r="BD1535" s="6"/>
      <c r="BE1535" s="6"/>
      <c r="BF1535" s="6"/>
      <c r="BG1535" s="6"/>
    </row>
    <row r="1536" spans="34:59" x14ac:dyDescent="0.25">
      <c r="AH1536" s="10"/>
      <c r="AI1536" s="6"/>
      <c r="AJ1536" s="10"/>
      <c r="AK1536" s="10"/>
      <c r="AL1536" s="10"/>
      <c r="AM1536" s="10"/>
      <c r="AN1536" s="10"/>
      <c r="AO1536" s="10"/>
      <c r="AP1536" s="10"/>
      <c r="AQ1536" s="10"/>
      <c r="AR1536" s="10"/>
      <c r="AS1536" s="10"/>
      <c r="AT1536" s="10"/>
      <c r="AU1536" s="10"/>
      <c r="AV1536" s="10"/>
      <c r="AW1536" s="10"/>
      <c r="AX1536" s="10"/>
      <c r="AY1536" s="10"/>
      <c r="AZ1536" s="10"/>
      <c r="BA1536" s="10"/>
      <c r="BB1536" s="10"/>
      <c r="BC1536" s="10"/>
      <c r="BD1536" s="10"/>
      <c r="BE1536" s="10"/>
      <c r="BF1536" s="10"/>
      <c r="BG1536" s="6"/>
    </row>
    <row r="1537" spans="34:59" x14ac:dyDescent="0.25">
      <c r="AH1537" s="6"/>
      <c r="AI1537" s="6"/>
      <c r="AJ1537" s="6"/>
      <c r="AK1537" s="6"/>
      <c r="AL1537" s="6"/>
      <c r="AM1537" s="6"/>
      <c r="AN1537" s="6"/>
      <c r="AO1537" s="6"/>
      <c r="AP1537" s="6"/>
      <c r="AQ1537" s="6"/>
      <c r="AR1537" s="6"/>
      <c r="AS1537" s="6"/>
      <c r="AT1537" s="6"/>
      <c r="AU1537" s="6"/>
      <c r="AV1537" s="6"/>
      <c r="AW1537" s="6"/>
      <c r="AX1537" s="6"/>
      <c r="AY1537" s="6"/>
      <c r="AZ1537" s="6"/>
      <c r="BA1537" s="6"/>
      <c r="BB1537" s="6"/>
      <c r="BC1537" s="6"/>
      <c r="BD1537" s="6"/>
      <c r="BE1537" s="6"/>
      <c r="BF1537" s="6"/>
      <c r="BG1537" s="10"/>
    </row>
    <row r="1538" spans="34:59" x14ac:dyDescent="0.25">
      <c r="AH1538" s="10"/>
      <c r="AI1538" s="6"/>
    </row>
    <row r="1539" spans="34:59" x14ac:dyDescent="0.25">
      <c r="AH1539" s="6"/>
      <c r="AI1539" s="6"/>
      <c r="AJ1539" s="6"/>
      <c r="AK1539" s="6"/>
      <c r="AL1539" s="6"/>
      <c r="AM1539" s="6"/>
      <c r="AN1539" s="6"/>
      <c r="AO1539" s="6"/>
      <c r="AP1539" s="6"/>
      <c r="AQ1539" s="6"/>
      <c r="AR1539" s="6"/>
      <c r="AS1539" s="6"/>
      <c r="AT1539" s="6"/>
      <c r="AU1539" s="6"/>
      <c r="AV1539" s="6"/>
      <c r="AW1539" s="6"/>
      <c r="AX1539" s="6"/>
      <c r="AY1539" s="6"/>
      <c r="AZ1539" s="6"/>
      <c r="BA1539" s="6"/>
      <c r="BB1539" s="6"/>
      <c r="BC1539" s="6"/>
      <c r="BD1539" s="6"/>
      <c r="BE1539" s="6"/>
      <c r="BF1539" s="6"/>
      <c r="BG1539" s="6"/>
    </row>
    <row r="1540" spans="34:59" x14ac:dyDescent="0.25">
      <c r="AH1540" s="10"/>
      <c r="AI1540" s="6"/>
      <c r="AJ1540" s="10"/>
      <c r="AK1540" s="10"/>
      <c r="AL1540" s="10"/>
      <c r="AM1540" s="10"/>
      <c r="AN1540" s="10"/>
      <c r="AO1540" s="10"/>
      <c r="AP1540" s="10"/>
      <c r="AQ1540" s="10"/>
      <c r="AR1540" s="10"/>
      <c r="AS1540" s="10"/>
      <c r="AT1540" s="10"/>
      <c r="AU1540" s="10"/>
      <c r="AV1540" s="10"/>
      <c r="AW1540" s="10"/>
      <c r="AX1540" s="10"/>
      <c r="AY1540" s="10"/>
      <c r="AZ1540" s="10"/>
      <c r="BA1540" s="10"/>
      <c r="BB1540" s="10"/>
      <c r="BC1540" s="10"/>
      <c r="BD1540" s="10"/>
      <c r="BE1540" s="10"/>
      <c r="BF1540" s="10"/>
      <c r="BG1540" s="6"/>
    </row>
    <row r="1541" spans="34:59" x14ac:dyDescent="0.25">
      <c r="AH1541" s="6"/>
      <c r="AI1541" s="6"/>
      <c r="AJ1541" s="6"/>
      <c r="AK1541" s="6"/>
      <c r="AL1541" s="6"/>
      <c r="AM1541" s="6"/>
      <c r="AN1541" s="6"/>
      <c r="AO1541" s="6"/>
      <c r="AP1541" s="6"/>
      <c r="AQ1541" s="6"/>
      <c r="AR1541" s="6"/>
      <c r="AS1541" s="6"/>
      <c r="AT1541" s="6"/>
      <c r="AU1541" s="6"/>
      <c r="AV1541" s="6"/>
      <c r="AW1541" s="6"/>
      <c r="AX1541" s="6"/>
      <c r="AY1541" s="6"/>
      <c r="AZ1541" s="6"/>
      <c r="BA1541" s="6"/>
      <c r="BB1541" s="6"/>
      <c r="BC1541" s="6"/>
      <c r="BD1541" s="6"/>
      <c r="BE1541" s="6"/>
      <c r="BF1541" s="6"/>
      <c r="BG1541" s="10"/>
    </row>
    <row r="1542" spans="34:59" x14ac:dyDescent="0.25">
      <c r="AH1542" s="10"/>
      <c r="AI1542" s="6"/>
    </row>
    <row r="1543" spans="34:59" x14ac:dyDescent="0.25">
      <c r="AH1543" s="6"/>
      <c r="AI1543" s="6"/>
      <c r="AJ1543" s="6"/>
      <c r="AK1543" s="6"/>
      <c r="AL1543" s="6"/>
      <c r="AM1543" s="6"/>
      <c r="AN1543" s="6"/>
      <c r="AO1543" s="6"/>
      <c r="AP1543" s="6"/>
      <c r="AQ1543" s="6"/>
      <c r="AR1543" s="6"/>
      <c r="AS1543" s="6"/>
      <c r="AT1543" s="6"/>
      <c r="AU1543" s="6"/>
      <c r="AV1543" s="6"/>
      <c r="AW1543" s="6"/>
      <c r="AX1543" s="6"/>
      <c r="AY1543" s="6"/>
      <c r="AZ1543" s="6"/>
      <c r="BA1543" s="6"/>
      <c r="BB1543" s="6"/>
      <c r="BC1543" s="6"/>
      <c r="BD1543" s="6"/>
      <c r="BE1543" s="6"/>
      <c r="BF1543" s="6"/>
      <c r="BG1543" s="6"/>
    </row>
    <row r="1544" spans="34:59" x14ac:dyDescent="0.25">
      <c r="AH1544" s="10"/>
      <c r="AI1544" s="6"/>
      <c r="AJ1544" s="10"/>
      <c r="AK1544" s="10"/>
      <c r="AL1544" s="10"/>
      <c r="AM1544" s="10"/>
      <c r="AN1544" s="10"/>
      <c r="AO1544" s="10"/>
      <c r="AP1544" s="10"/>
      <c r="AQ1544" s="10"/>
      <c r="AR1544" s="10"/>
      <c r="AS1544" s="10"/>
      <c r="AT1544" s="10"/>
      <c r="AU1544" s="10"/>
      <c r="AV1544" s="10"/>
      <c r="AW1544" s="10"/>
      <c r="AX1544" s="10"/>
      <c r="AY1544" s="10"/>
      <c r="AZ1544" s="10"/>
      <c r="BA1544" s="10"/>
      <c r="BB1544" s="10"/>
      <c r="BC1544" s="10"/>
      <c r="BD1544" s="10"/>
      <c r="BE1544" s="10"/>
      <c r="BF1544" s="10"/>
      <c r="BG1544" s="6"/>
    </row>
    <row r="1545" spans="34:59" x14ac:dyDescent="0.25">
      <c r="AH1545" s="6"/>
      <c r="AI1545" s="6"/>
      <c r="AJ1545" s="6"/>
      <c r="AK1545" s="6"/>
      <c r="AL1545" s="6"/>
      <c r="AM1545" s="6"/>
      <c r="AN1545" s="6"/>
      <c r="AO1545" s="6"/>
      <c r="AP1545" s="6"/>
      <c r="AQ1545" s="6"/>
      <c r="AR1545" s="6"/>
      <c r="AS1545" s="6"/>
      <c r="AT1545" s="6"/>
      <c r="AU1545" s="6"/>
      <c r="AV1545" s="6"/>
      <c r="AW1545" s="6"/>
      <c r="AX1545" s="6"/>
      <c r="AY1545" s="6"/>
      <c r="AZ1545" s="6"/>
      <c r="BA1545" s="6"/>
      <c r="BB1545" s="6"/>
      <c r="BC1545" s="6"/>
      <c r="BD1545" s="6"/>
      <c r="BE1545" s="6"/>
      <c r="BF1545" s="6"/>
      <c r="BG1545" s="10"/>
    </row>
    <row r="1546" spans="34:59" x14ac:dyDescent="0.25">
      <c r="AH1546" s="10"/>
      <c r="AI1546" s="6"/>
    </row>
    <row r="1547" spans="34:59" x14ac:dyDescent="0.25">
      <c r="AH1547" s="6"/>
      <c r="AI1547" s="6"/>
      <c r="AJ1547" s="6"/>
      <c r="AK1547" s="6"/>
      <c r="AL1547" s="6"/>
      <c r="AM1547" s="6"/>
      <c r="AN1547" s="6"/>
      <c r="AO1547" s="6"/>
      <c r="AP1547" s="6"/>
      <c r="AQ1547" s="6"/>
      <c r="AR1547" s="6"/>
      <c r="AS1547" s="6"/>
      <c r="AT1547" s="6"/>
      <c r="AU1547" s="6"/>
      <c r="AV1547" s="6"/>
      <c r="AW1547" s="6"/>
      <c r="AX1547" s="6"/>
      <c r="AY1547" s="6"/>
      <c r="AZ1547" s="6"/>
      <c r="BA1547" s="6"/>
      <c r="BB1547" s="6"/>
      <c r="BC1547" s="6"/>
      <c r="BD1547" s="6"/>
      <c r="BE1547" s="6"/>
      <c r="BF1547" s="6"/>
      <c r="BG1547" s="6"/>
    </row>
    <row r="1548" spans="34:59" x14ac:dyDescent="0.25">
      <c r="AH1548" s="10"/>
      <c r="AI1548" s="6"/>
      <c r="AJ1548" s="10"/>
      <c r="AK1548" s="10"/>
      <c r="AL1548" s="10"/>
      <c r="AM1548" s="10"/>
      <c r="AN1548" s="10"/>
      <c r="AO1548" s="10"/>
      <c r="AP1548" s="10"/>
      <c r="AQ1548" s="10"/>
      <c r="AR1548" s="10"/>
      <c r="AS1548" s="10"/>
      <c r="AT1548" s="10"/>
      <c r="AU1548" s="10"/>
      <c r="AV1548" s="10"/>
      <c r="AW1548" s="10"/>
      <c r="AX1548" s="10"/>
      <c r="AY1548" s="10"/>
      <c r="AZ1548" s="10"/>
      <c r="BA1548" s="10"/>
      <c r="BB1548" s="10"/>
      <c r="BC1548" s="10"/>
      <c r="BD1548" s="10"/>
      <c r="BE1548" s="10"/>
      <c r="BF1548" s="10"/>
      <c r="BG1548" s="6"/>
    </row>
    <row r="1549" spans="34:59" x14ac:dyDescent="0.25">
      <c r="AH1549" s="6"/>
      <c r="AI1549" s="6"/>
      <c r="AJ1549" s="6"/>
      <c r="AK1549" s="6"/>
      <c r="AL1549" s="6"/>
      <c r="AM1549" s="6"/>
      <c r="AN1549" s="6"/>
      <c r="AO1549" s="6"/>
      <c r="AP1549" s="6"/>
      <c r="AQ1549" s="6"/>
      <c r="AR1549" s="6"/>
      <c r="AS1549" s="6"/>
      <c r="AT1549" s="6"/>
      <c r="AU1549" s="6"/>
      <c r="AV1549" s="6"/>
      <c r="AW1549" s="6"/>
      <c r="AX1549" s="6"/>
      <c r="AY1549" s="6"/>
      <c r="AZ1549" s="6"/>
      <c r="BA1549" s="6"/>
      <c r="BB1549" s="6"/>
      <c r="BC1549" s="6"/>
      <c r="BD1549" s="6"/>
      <c r="BE1549" s="6"/>
      <c r="BF1549" s="6"/>
      <c r="BG1549" s="10"/>
    </row>
    <row r="1550" spans="34:59" x14ac:dyDescent="0.25">
      <c r="AH1550" s="10"/>
      <c r="AI1550" s="6"/>
    </row>
    <row r="1551" spans="34:59" x14ac:dyDescent="0.25">
      <c r="AH1551" s="6"/>
      <c r="AI1551" s="6"/>
      <c r="AJ1551" s="6"/>
      <c r="AK1551" s="6"/>
      <c r="AL1551" s="6"/>
      <c r="AM1551" s="6"/>
      <c r="AN1551" s="6"/>
      <c r="AO1551" s="6"/>
      <c r="AP1551" s="6"/>
      <c r="AQ1551" s="6"/>
      <c r="AR1551" s="6"/>
      <c r="AS1551" s="6"/>
      <c r="AT1551" s="6"/>
      <c r="AU1551" s="6"/>
      <c r="AV1551" s="6"/>
      <c r="AW1551" s="6"/>
      <c r="AX1551" s="6"/>
      <c r="AY1551" s="6"/>
      <c r="AZ1551" s="6"/>
      <c r="BA1551" s="6"/>
      <c r="BB1551" s="6"/>
      <c r="BC1551" s="6"/>
      <c r="BD1551" s="6"/>
      <c r="BE1551" s="6"/>
      <c r="BF1551" s="6"/>
      <c r="BG1551" s="6"/>
    </row>
    <row r="1552" spans="34:59" x14ac:dyDescent="0.25">
      <c r="AH1552" s="10"/>
      <c r="AI1552" s="6"/>
      <c r="AJ1552" s="10"/>
      <c r="AK1552" s="10"/>
      <c r="AL1552" s="10"/>
      <c r="AM1552" s="10"/>
      <c r="AN1552" s="10"/>
      <c r="AO1552" s="10"/>
      <c r="AP1552" s="10"/>
      <c r="AQ1552" s="10"/>
      <c r="AR1552" s="10"/>
      <c r="AS1552" s="10"/>
      <c r="AT1552" s="10"/>
      <c r="AU1552" s="10"/>
      <c r="AV1552" s="10"/>
      <c r="AW1552" s="10"/>
      <c r="AX1552" s="10"/>
      <c r="AY1552" s="10"/>
      <c r="AZ1552" s="10"/>
      <c r="BA1552" s="10"/>
      <c r="BB1552" s="10"/>
      <c r="BC1552" s="10"/>
      <c r="BD1552" s="10"/>
      <c r="BE1552" s="10"/>
      <c r="BF1552" s="10"/>
      <c r="BG1552" s="6"/>
    </row>
    <row r="1553" spans="34:59" x14ac:dyDescent="0.25">
      <c r="AH1553" s="6"/>
      <c r="AI1553" s="6"/>
      <c r="AJ1553" s="6"/>
      <c r="AK1553" s="6"/>
      <c r="AL1553" s="6"/>
      <c r="AM1553" s="6"/>
      <c r="AN1553" s="6"/>
      <c r="AO1553" s="6"/>
      <c r="AP1553" s="6"/>
      <c r="AQ1553" s="6"/>
      <c r="AR1553" s="6"/>
      <c r="AS1553" s="6"/>
      <c r="AT1553" s="6"/>
      <c r="AU1553" s="6"/>
      <c r="AV1553" s="6"/>
      <c r="AW1553" s="6"/>
      <c r="AX1553" s="6"/>
      <c r="AY1553" s="6"/>
      <c r="AZ1553" s="6"/>
      <c r="BA1553" s="6"/>
      <c r="BB1553" s="6"/>
      <c r="BC1553" s="6"/>
      <c r="BD1553" s="6"/>
      <c r="BE1553" s="6"/>
      <c r="BF1553" s="6"/>
      <c r="BG1553" s="10"/>
    </row>
    <row r="1554" spans="34:59" x14ac:dyDescent="0.25">
      <c r="AH1554" s="10"/>
      <c r="AI1554" s="6"/>
    </row>
    <row r="1555" spans="34:59" x14ac:dyDescent="0.25">
      <c r="AH1555" s="6"/>
      <c r="AI1555" s="6"/>
      <c r="AJ1555" s="6"/>
      <c r="AK1555" s="6"/>
      <c r="AL1555" s="6"/>
      <c r="AM1555" s="6"/>
      <c r="AN1555" s="6"/>
      <c r="AO1555" s="6"/>
      <c r="AP1555" s="6"/>
      <c r="AQ1555" s="6"/>
      <c r="AR1555" s="6"/>
      <c r="AS1555" s="6"/>
      <c r="AT1555" s="6"/>
      <c r="AU1555" s="6"/>
      <c r="AV1555" s="6"/>
      <c r="AW1555" s="6"/>
      <c r="AX1555" s="6"/>
      <c r="AY1555" s="6"/>
      <c r="AZ1555" s="6"/>
      <c r="BA1555" s="6"/>
      <c r="BB1555" s="6"/>
      <c r="BC1555" s="6"/>
      <c r="BD1555" s="6"/>
      <c r="BE1555" s="6"/>
      <c r="BF1555" s="6"/>
      <c r="BG1555" s="6"/>
    </row>
    <row r="1556" spans="34:59" x14ac:dyDescent="0.25">
      <c r="AH1556" s="10"/>
      <c r="AI1556" s="6"/>
      <c r="AJ1556" s="10"/>
      <c r="AK1556" s="10"/>
      <c r="AL1556" s="10"/>
      <c r="AM1556" s="10"/>
      <c r="AN1556" s="10"/>
      <c r="AO1556" s="10"/>
      <c r="AP1556" s="10"/>
      <c r="AQ1556" s="10"/>
      <c r="AR1556" s="10"/>
      <c r="AS1556" s="10"/>
      <c r="AT1556" s="10"/>
      <c r="AU1556" s="10"/>
      <c r="AV1556" s="10"/>
      <c r="AW1556" s="10"/>
      <c r="AX1556" s="10"/>
      <c r="AY1556" s="10"/>
      <c r="AZ1556" s="10"/>
      <c r="BA1556" s="10"/>
      <c r="BB1556" s="10"/>
      <c r="BC1556" s="10"/>
      <c r="BD1556" s="10"/>
      <c r="BE1556" s="10"/>
      <c r="BF1556" s="10"/>
      <c r="BG1556" s="6"/>
    </row>
    <row r="1557" spans="34:59" x14ac:dyDescent="0.25">
      <c r="AH1557" s="6"/>
      <c r="AI1557" s="6"/>
      <c r="AJ1557" s="6"/>
      <c r="AK1557" s="6"/>
      <c r="AL1557" s="6"/>
      <c r="AM1557" s="6"/>
      <c r="AN1557" s="6"/>
      <c r="AO1557" s="6"/>
      <c r="AP1557" s="6"/>
      <c r="AQ1557" s="6"/>
      <c r="AR1557" s="6"/>
      <c r="AS1557" s="6"/>
      <c r="AT1557" s="6"/>
      <c r="AU1557" s="6"/>
      <c r="AV1557" s="6"/>
      <c r="AW1557" s="6"/>
      <c r="AX1557" s="6"/>
      <c r="AY1557" s="6"/>
      <c r="AZ1557" s="6"/>
      <c r="BA1557" s="6"/>
      <c r="BB1557" s="6"/>
      <c r="BC1557" s="6"/>
      <c r="BD1557" s="6"/>
      <c r="BE1557" s="6"/>
      <c r="BF1557" s="6"/>
      <c r="BG1557" s="10"/>
    </row>
    <row r="1558" spans="34:59" x14ac:dyDescent="0.25">
      <c r="AH1558" s="10"/>
      <c r="AI1558" s="6"/>
    </row>
    <row r="1559" spans="34:59" x14ac:dyDescent="0.25">
      <c r="AH1559" s="6"/>
      <c r="AI1559" s="6"/>
      <c r="AJ1559" s="6"/>
      <c r="AK1559" s="6"/>
      <c r="AL1559" s="6"/>
      <c r="AM1559" s="6"/>
      <c r="AN1559" s="6"/>
      <c r="AO1559" s="6"/>
      <c r="AP1559" s="6"/>
      <c r="AQ1559" s="6"/>
      <c r="AR1559" s="6"/>
      <c r="AS1559" s="6"/>
      <c r="AT1559" s="6"/>
      <c r="AU1559" s="6"/>
      <c r="AV1559" s="6"/>
      <c r="AW1559" s="6"/>
      <c r="AX1559" s="6"/>
      <c r="AY1559" s="6"/>
      <c r="AZ1559" s="6"/>
      <c r="BA1559" s="6"/>
      <c r="BB1559" s="6"/>
      <c r="BC1559" s="6"/>
      <c r="BD1559" s="6"/>
      <c r="BE1559" s="6"/>
      <c r="BF1559" s="6"/>
      <c r="BG1559" s="6"/>
    </row>
    <row r="1560" spans="34:59" x14ac:dyDescent="0.25">
      <c r="AH1560" s="10"/>
      <c r="AI1560" s="6"/>
      <c r="AJ1560" s="10"/>
      <c r="AK1560" s="10"/>
      <c r="AL1560" s="10"/>
      <c r="AM1560" s="10"/>
      <c r="AN1560" s="10"/>
      <c r="AO1560" s="10"/>
      <c r="AP1560" s="10"/>
      <c r="AQ1560" s="10"/>
      <c r="AR1560" s="10"/>
      <c r="AS1560" s="10"/>
      <c r="AT1560" s="10"/>
      <c r="AU1560" s="10"/>
      <c r="AV1560" s="10"/>
      <c r="AW1560" s="10"/>
      <c r="AX1560" s="10"/>
      <c r="AY1560" s="10"/>
      <c r="AZ1560" s="10"/>
      <c r="BA1560" s="10"/>
      <c r="BB1560" s="10"/>
      <c r="BC1560" s="10"/>
      <c r="BD1560" s="10"/>
      <c r="BE1560" s="10"/>
      <c r="BF1560" s="10"/>
      <c r="BG1560" s="6"/>
    </row>
    <row r="1561" spans="34:59" x14ac:dyDescent="0.25">
      <c r="AH1561" s="6"/>
      <c r="AI1561" s="6"/>
      <c r="AJ1561" s="6"/>
      <c r="AK1561" s="6"/>
      <c r="AL1561" s="6"/>
      <c r="AM1561" s="6"/>
      <c r="AN1561" s="6"/>
      <c r="AO1561" s="6"/>
      <c r="AP1561" s="6"/>
      <c r="AQ1561" s="6"/>
      <c r="AR1561" s="6"/>
      <c r="AS1561" s="6"/>
      <c r="AT1561" s="6"/>
      <c r="AU1561" s="6"/>
      <c r="AV1561" s="6"/>
      <c r="AW1561" s="6"/>
      <c r="AX1561" s="6"/>
      <c r="AY1561" s="6"/>
      <c r="AZ1561" s="6"/>
      <c r="BA1561" s="6"/>
      <c r="BB1561" s="6"/>
      <c r="BC1561" s="6"/>
      <c r="BD1561" s="6"/>
      <c r="BE1561" s="6"/>
      <c r="BF1561" s="6"/>
      <c r="BG1561" s="10"/>
    </row>
    <row r="1562" spans="34:59" x14ac:dyDescent="0.25">
      <c r="AH1562" s="10"/>
      <c r="AI1562" s="6"/>
    </row>
    <row r="1563" spans="34:59" x14ac:dyDescent="0.25">
      <c r="AH1563" s="6"/>
      <c r="AI1563" s="6"/>
      <c r="AJ1563" s="6"/>
      <c r="AK1563" s="6"/>
      <c r="AL1563" s="6"/>
      <c r="AM1563" s="6"/>
      <c r="AN1563" s="6"/>
      <c r="AO1563" s="6"/>
      <c r="AP1563" s="6"/>
      <c r="AQ1563" s="6"/>
      <c r="AR1563" s="6"/>
      <c r="AS1563" s="6"/>
      <c r="AT1563" s="6"/>
      <c r="AU1563" s="6"/>
      <c r="AV1563" s="6"/>
      <c r="AW1563" s="6"/>
      <c r="AX1563" s="6"/>
      <c r="AY1563" s="6"/>
      <c r="AZ1563" s="6"/>
      <c r="BA1563" s="6"/>
      <c r="BB1563" s="6"/>
      <c r="BC1563" s="6"/>
      <c r="BD1563" s="6"/>
      <c r="BE1563" s="6"/>
      <c r="BF1563" s="6"/>
      <c r="BG1563" s="6"/>
    </row>
    <row r="1564" spans="34:59" x14ac:dyDescent="0.25">
      <c r="AH1564" s="10"/>
      <c r="AI1564" s="6"/>
      <c r="AJ1564" s="10"/>
      <c r="AK1564" s="10"/>
      <c r="AL1564" s="10"/>
      <c r="AM1564" s="10"/>
      <c r="AN1564" s="10"/>
      <c r="AO1564" s="10"/>
      <c r="AP1564" s="10"/>
      <c r="AQ1564" s="10"/>
      <c r="AR1564" s="10"/>
      <c r="AS1564" s="10"/>
      <c r="AT1564" s="10"/>
      <c r="AU1564" s="10"/>
      <c r="AV1564" s="10"/>
      <c r="AW1564" s="10"/>
      <c r="AX1564" s="10"/>
      <c r="AY1564" s="10"/>
      <c r="AZ1564" s="10"/>
      <c r="BA1564" s="10"/>
      <c r="BB1564" s="10"/>
      <c r="BC1564" s="10"/>
      <c r="BD1564" s="10"/>
      <c r="BE1564" s="10"/>
      <c r="BF1564" s="10"/>
      <c r="BG1564" s="6"/>
    </row>
    <row r="1565" spans="34:59" x14ac:dyDescent="0.25">
      <c r="AH1565" s="6"/>
      <c r="AI1565" s="6"/>
      <c r="AJ1565" s="6"/>
      <c r="AK1565" s="6"/>
      <c r="AL1565" s="6"/>
      <c r="AM1565" s="6"/>
      <c r="AN1565" s="6"/>
      <c r="AO1565" s="6"/>
      <c r="AP1565" s="6"/>
      <c r="AQ1565" s="6"/>
      <c r="AR1565" s="6"/>
      <c r="AS1565" s="6"/>
      <c r="AT1565" s="6"/>
      <c r="AU1565" s="6"/>
      <c r="AV1565" s="6"/>
      <c r="AW1565" s="6"/>
      <c r="AX1565" s="6"/>
      <c r="AY1565" s="6"/>
      <c r="AZ1565" s="6"/>
      <c r="BA1565" s="6"/>
      <c r="BB1565" s="6"/>
      <c r="BC1565" s="6"/>
      <c r="BD1565" s="6"/>
      <c r="BE1565" s="6"/>
      <c r="BF1565" s="6"/>
      <c r="BG1565" s="10"/>
    </row>
    <row r="1566" spans="34:59" x14ac:dyDescent="0.25">
      <c r="AH1566" s="10"/>
      <c r="AI1566" s="6"/>
    </row>
    <row r="1567" spans="34:59" x14ac:dyDescent="0.25">
      <c r="AH1567" s="6"/>
      <c r="AI1567" s="6"/>
      <c r="AJ1567" s="6"/>
      <c r="AK1567" s="6"/>
      <c r="AL1567" s="6"/>
      <c r="AM1567" s="6"/>
      <c r="AN1567" s="6"/>
      <c r="AO1567" s="6"/>
      <c r="AP1567" s="6"/>
      <c r="AQ1567" s="6"/>
      <c r="AR1567" s="6"/>
      <c r="AS1567" s="6"/>
      <c r="AT1567" s="6"/>
      <c r="AU1567" s="6"/>
      <c r="AV1567" s="6"/>
      <c r="AW1567" s="6"/>
      <c r="AX1567" s="6"/>
      <c r="AY1567" s="6"/>
      <c r="AZ1567" s="6"/>
      <c r="BA1567" s="6"/>
      <c r="BB1567" s="6"/>
      <c r="BC1567" s="6"/>
      <c r="BD1567" s="6"/>
      <c r="BE1567" s="6"/>
      <c r="BF1567" s="6"/>
      <c r="BG1567" s="6"/>
    </row>
    <row r="1568" spans="34:59" x14ac:dyDescent="0.25">
      <c r="AH1568" s="10"/>
      <c r="AI1568" s="6"/>
      <c r="AJ1568" s="10"/>
      <c r="AK1568" s="10"/>
      <c r="AL1568" s="10"/>
      <c r="AM1568" s="10"/>
      <c r="AN1568" s="10"/>
      <c r="AO1568" s="10"/>
      <c r="AP1568" s="10"/>
      <c r="AQ1568" s="10"/>
      <c r="AR1568" s="10"/>
      <c r="AS1568" s="10"/>
      <c r="AT1568" s="10"/>
      <c r="AU1568" s="10"/>
      <c r="AV1568" s="10"/>
      <c r="AW1568" s="10"/>
      <c r="AX1568" s="10"/>
      <c r="AY1568" s="10"/>
      <c r="AZ1568" s="10"/>
      <c r="BA1568" s="10"/>
      <c r="BB1568" s="10"/>
      <c r="BC1568" s="10"/>
      <c r="BD1568" s="10"/>
      <c r="BE1568" s="10"/>
      <c r="BF1568" s="10"/>
      <c r="BG1568" s="6"/>
    </row>
    <row r="1569" spans="34:59" x14ac:dyDescent="0.25">
      <c r="AH1569" s="6"/>
      <c r="AI1569" s="6"/>
      <c r="AJ1569" s="6"/>
      <c r="AK1569" s="6"/>
      <c r="AL1569" s="6"/>
      <c r="AM1569" s="6"/>
      <c r="AN1569" s="6"/>
      <c r="AO1569" s="6"/>
      <c r="AP1569" s="6"/>
      <c r="AQ1569" s="6"/>
      <c r="AR1569" s="6"/>
      <c r="AS1569" s="6"/>
      <c r="AT1569" s="6"/>
      <c r="AU1569" s="6"/>
      <c r="AV1569" s="6"/>
      <c r="AW1569" s="6"/>
      <c r="AX1569" s="6"/>
      <c r="AY1569" s="6"/>
      <c r="AZ1569" s="6"/>
      <c r="BA1569" s="6"/>
      <c r="BB1569" s="6"/>
      <c r="BC1569" s="6"/>
      <c r="BD1569" s="6"/>
      <c r="BE1569" s="6"/>
      <c r="BF1569" s="6"/>
      <c r="BG1569" s="10"/>
    </row>
    <row r="1570" spans="34:59" x14ac:dyDescent="0.25">
      <c r="AH1570" s="10"/>
      <c r="AI1570" s="6"/>
    </row>
    <row r="1571" spans="34:59" x14ac:dyDescent="0.25">
      <c r="AH1571" s="6"/>
      <c r="AI1571" s="6"/>
      <c r="AJ1571" s="6"/>
      <c r="AK1571" s="6"/>
      <c r="AL1571" s="6"/>
      <c r="AM1571" s="6"/>
      <c r="AN1571" s="6"/>
      <c r="AO1571" s="6"/>
      <c r="AP1571" s="6"/>
      <c r="AQ1571" s="6"/>
      <c r="AR1571" s="6"/>
      <c r="AS1571" s="6"/>
      <c r="AT1571" s="6"/>
      <c r="AU1571" s="6"/>
      <c r="AV1571" s="6"/>
      <c r="AW1571" s="6"/>
      <c r="AX1571" s="6"/>
      <c r="AY1571" s="6"/>
      <c r="AZ1571" s="6"/>
      <c r="BA1571" s="6"/>
      <c r="BB1571" s="6"/>
      <c r="BC1571" s="6"/>
      <c r="BD1571" s="6"/>
      <c r="BE1571" s="6"/>
      <c r="BF1571" s="6"/>
      <c r="BG1571" s="6"/>
    </row>
    <row r="1572" spans="34:59" x14ac:dyDescent="0.25">
      <c r="AH1572" s="10"/>
      <c r="AI1572" s="6"/>
      <c r="AJ1572" s="10"/>
      <c r="AK1572" s="10"/>
      <c r="AL1572" s="10"/>
      <c r="AM1572" s="10"/>
      <c r="AN1572" s="10"/>
      <c r="AO1572" s="10"/>
      <c r="AP1572" s="10"/>
      <c r="AQ1572" s="10"/>
      <c r="AR1572" s="10"/>
      <c r="AS1572" s="10"/>
      <c r="AT1572" s="10"/>
      <c r="AU1572" s="10"/>
      <c r="AV1572" s="10"/>
      <c r="AW1572" s="10"/>
      <c r="AX1572" s="10"/>
      <c r="AY1572" s="10"/>
      <c r="AZ1572" s="10"/>
      <c r="BA1572" s="10"/>
      <c r="BB1572" s="10"/>
      <c r="BC1572" s="10"/>
      <c r="BD1572" s="10"/>
      <c r="BE1572" s="10"/>
      <c r="BF1572" s="10"/>
      <c r="BG1572" s="6"/>
    </row>
    <row r="1573" spans="34:59" x14ac:dyDescent="0.25">
      <c r="AH1573" s="6"/>
      <c r="AI1573" s="6"/>
      <c r="AJ1573" s="6"/>
      <c r="AK1573" s="6"/>
      <c r="AL1573" s="6"/>
      <c r="AM1573" s="6"/>
      <c r="AN1573" s="6"/>
      <c r="AO1573" s="6"/>
      <c r="AP1573" s="6"/>
      <c r="AQ1573" s="6"/>
      <c r="AR1573" s="6"/>
      <c r="AS1573" s="6"/>
      <c r="AT1573" s="6"/>
      <c r="AU1573" s="6"/>
      <c r="AV1573" s="6"/>
      <c r="AW1573" s="6"/>
      <c r="AX1573" s="6"/>
      <c r="AY1573" s="6"/>
      <c r="AZ1573" s="6"/>
      <c r="BA1573" s="6"/>
      <c r="BB1573" s="6"/>
      <c r="BC1573" s="6"/>
      <c r="BD1573" s="6"/>
      <c r="BE1573" s="6"/>
      <c r="BF1573" s="6"/>
      <c r="BG1573" s="10"/>
    </row>
    <row r="1574" spans="34:59" x14ac:dyDescent="0.25">
      <c r="AH1574" s="10"/>
      <c r="AI1574" s="6"/>
    </row>
    <row r="1575" spans="34:59" x14ac:dyDescent="0.25">
      <c r="AH1575" s="6"/>
      <c r="AI1575" s="6"/>
      <c r="AJ1575" s="6"/>
      <c r="AK1575" s="6"/>
      <c r="AL1575" s="6"/>
      <c r="AM1575" s="6"/>
      <c r="AN1575" s="6"/>
      <c r="AO1575" s="6"/>
      <c r="AP1575" s="6"/>
      <c r="AQ1575" s="6"/>
      <c r="AR1575" s="6"/>
      <c r="AS1575" s="6"/>
      <c r="AT1575" s="6"/>
      <c r="AU1575" s="6"/>
      <c r="AV1575" s="6"/>
      <c r="AW1575" s="6"/>
      <c r="AX1575" s="6"/>
      <c r="AY1575" s="6"/>
      <c r="AZ1575" s="6"/>
      <c r="BA1575" s="6"/>
      <c r="BB1575" s="6"/>
      <c r="BC1575" s="6"/>
      <c r="BD1575" s="6"/>
      <c r="BE1575" s="6"/>
      <c r="BF1575" s="6"/>
      <c r="BG1575" s="6"/>
    </row>
    <row r="1576" spans="34:59" x14ac:dyDescent="0.25">
      <c r="AH1576" s="10"/>
      <c r="AI1576" s="6"/>
      <c r="AJ1576" s="10"/>
      <c r="AK1576" s="10"/>
      <c r="AL1576" s="10"/>
      <c r="AM1576" s="10"/>
      <c r="AN1576" s="10"/>
      <c r="AO1576" s="10"/>
      <c r="AP1576" s="10"/>
      <c r="AQ1576" s="10"/>
      <c r="AR1576" s="10"/>
      <c r="AS1576" s="10"/>
      <c r="AT1576" s="10"/>
      <c r="AU1576" s="10"/>
      <c r="AV1576" s="10"/>
      <c r="AW1576" s="10"/>
      <c r="AX1576" s="10"/>
      <c r="AY1576" s="10"/>
      <c r="AZ1576" s="10"/>
      <c r="BA1576" s="10"/>
      <c r="BB1576" s="10"/>
      <c r="BC1576" s="10"/>
      <c r="BD1576" s="10"/>
      <c r="BE1576" s="10"/>
      <c r="BF1576" s="10"/>
      <c r="BG1576" s="6"/>
    </row>
    <row r="1577" spans="34:59" x14ac:dyDescent="0.25">
      <c r="AH1577" s="6"/>
      <c r="AI1577" s="6"/>
      <c r="AJ1577" s="6"/>
      <c r="AK1577" s="6"/>
      <c r="AL1577" s="6"/>
      <c r="AM1577" s="6"/>
      <c r="AN1577" s="6"/>
      <c r="AO1577" s="6"/>
      <c r="AP1577" s="6"/>
      <c r="AQ1577" s="6"/>
      <c r="AR1577" s="6"/>
      <c r="AS1577" s="6"/>
      <c r="AT1577" s="6"/>
      <c r="AU1577" s="6"/>
      <c r="AV1577" s="6"/>
      <c r="AW1577" s="6"/>
      <c r="AX1577" s="6"/>
      <c r="AY1577" s="6"/>
      <c r="AZ1577" s="6"/>
      <c r="BA1577" s="6"/>
      <c r="BB1577" s="6"/>
      <c r="BC1577" s="6"/>
      <c r="BD1577" s="6"/>
      <c r="BE1577" s="6"/>
      <c r="BF1577" s="6"/>
      <c r="BG1577" s="10"/>
    </row>
    <row r="1578" spans="34:59" x14ac:dyDescent="0.25">
      <c r="AH1578" s="10"/>
      <c r="AI1578" s="6"/>
    </row>
    <row r="1579" spans="34:59" x14ac:dyDescent="0.25">
      <c r="AH1579" s="6"/>
      <c r="AI1579" s="6"/>
      <c r="AJ1579" s="6"/>
      <c r="AK1579" s="6"/>
      <c r="AL1579" s="6"/>
      <c r="AM1579" s="6"/>
      <c r="AN1579" s="6"/>
      <c r="AO1579" s="6"/>
      <c r="AP1579" s="6"/>
      <c r="AQ1579" s="6"/>
      <c r="AR1579" s="6"/>
      <c r="AS1579" s="6"/>
      <c r="AT1579" s="6"/>
      <c r="AU1579" s="6"/>
      <c r="AV1579" s="6"/>
      <c r="AW1579" s="6"/>
      <c r="AX1579" s="6"/>
      <c r="AY1579" s="6"/>
      <c r="AZ1579" s="6"/>
      <c r="BA1579" s="6"/>
      <c r="BB1579" s="6"/>
      <c r="BC1579" s="6"/>
      <c r="BD1579" s="6"/>
      <c r="BE1579" s="6"/>
      <c r="BF1579" s="6"/>
      <c r="BG1579" s="6"/>
    </row>
    <row r="1580" spans="34:59" x14ac:dyDescent="0.25">
      <c r="AH1580" s="10"/>
      <c r="AI1580" s="6"/>
      <c r="AJ1580" s="10"/>
      <c r="AK1580" s="10"/>
      <c r="AL1580" s="10"/>
      <c r="AM1580" s="10"/>
      <c r="AN1580" s="10"/>
      <c r="AO1580" s="10"/>
      <c r="AP1580" s="10"/>
      <c r="AQ1580" s="10"/>
      <c r="AR1580" s="10"/>
      <c r="AS1580" s="10"/>
      <c r="AT1580" s="10"/>
      <c r="AU1580" s="10"/>
      <c r="AV1580" s="10"/>
      <c r="AW1580" s="10"/>
      <c r="AX1580" s="10"/>
      <c r="AY1580" s="10"/>
      <c r="AZ1580" s="10"/>
      <c r="BA1580" s="10"/>
      <c r="BB1580" s="10"/>
      <c r="BC1580" s="10"/>
      <c r="BD1580" s="10"/>
      <c r="BE1580" s="10"/>
      <c r="BF1580" s="10"/>
      <c r="BG1580" s="6"/>
    </row>
    <row r="1581" spans="34:59" x14ac:dyDescent="0.25">
      <c r="AH1581" s="6"/>
      <c r="AI1581" s="6"/>
      <c r="AJ1581" s="6"/>
      <c r="AK1581" s="6"/>
      <c r="AL1581" s="6"/>
      <c r="AM1581" s="6"/>
      <c r="AN1581" s="6"/>
      <c r="AO1581" s="6"/>
      <c r="AP1581" s="6"/>
      <c r="AQ1581" s="6"/>
      <c r="AR1581" s="6"/>
      <c r="AS1581" s="6"/>
      <c r="AT1581" s="6"/>
      <c r="AU1581" s="6"/>
      <c r="AV1581" s="6"/>
      <c r="AW1581" s="6"/>
      <c r="AX1581" s="6"/>
      <c r="AY1581" s="6"/>
      <c r="AZ1581" s="6"/>
      <c r="BA1581" s="6"/>
      <c r="BB1581" s="6"/>
      <c r="BC1581" s="6"/>
      <c r="BD1581" s="6"/>
      <c r="BE1581" s="6"/>
      <c r="BF1581" s="6"/>
      <c r="BG1581" s="10"/>
    </row>
    <row r="1582" spans="34:59" x14ac:dyDescent="0.25">
      <c r="AH1582" s="10"/>
      <c r="AI1582" s="6"/>
    </row>
    <row r="1583" spans="34:59" x14ac:dyDescent="0.25">
      <c r="AH1583" s="6"/>
      <c r="AI1583" s="6"/>
      <c r="AJ1583" s="6"/>
      <c r="AK1583" s="6"/>
      <c r="AL1583" s="6"/>
      <c r="AM1583" s="6"/>
      <c r="AN1583" s="6"/>
      <c r="AO1583" s="6"/>
      <c r="AP1583" s="6"/>
      <c r="AQ1583" s="6"/>
      <c r="AR1583" s="6"/>
      <c r="AS1583" s="6"/>
      <c r="AT1583" s="6"/>
      <c r="AU1583" s="6"/>
      <c r="AV1583" s="6"/>
      <c r="AW1583" s="6"/>
      <c r="AX1583" s="6"/>
      <c r="AY1583" s="6"/>
      <c r="AZ1583" s="6"/>
      <c r="BA1583" s="6"/>
      <c r="BB1583" s="6"/>
      <c r="BC1583" s="6"/>
      <c r="BD1583" s="6"/>
      <c r="BE1583" s="6"/>
      <c r="BF1583" s="6"/>
      <c r="BG1583" s="6"/>
    </row>
    <row r="1584" spans="34:59" x14ac:dyDescent="0.25">
      <c r="AH1584" s="10"/>
      <c r="AI1584" s="6"/>
      <c r="AJ1584" s="10"/>
      <c r="AK1584" s="10"/>
      <c r="AL1584" s="10"/>
      <c r="AM1584" s="10"/>
      <c r="AN1584" s="10"/>
      <c r="AO1584" s="10"/>
      <c r="AP1584" s="10"/>
      <c r="AQ1584" s="10"/>
      <c r="AR1584" s="10"/>
      <c r="AS1584" s="10"/>
      <c r="AT1584" s="10"/>
      <c r="AU1584" s="10"/>
      <c r="AV1584" s="10"/>
      <c r="AW1584" s="10"/>
      <c r="AX1584" s="10"/>
      <c r="AY1584" s="10"/>
      <c r="AZ1584" s="10"/>
      <c r="BA1584" s="10"/>
      <c r="BB1584" s="10"/>
      <c r="BC1584" s="10"/>
      <c r="BD1584" s="10"/>
      <c r="BE1584" s="10"/>
      <c r="BF1584" s="10"/>
      <c r="BG1584" s="6"/>
    </row>
    <row r="1585" spans="34:59" x14ac:dyDescent="0.25">
      <c r="AH1585" s="6"/>
      <c r="AI1585" s="6"/>
      <c r="AJ1585" s="6"/>
      <c r="AK1585" s="6"/>
      <c r="AL1585" s="6"/>
      <c r="AM1585" s="6"/>
      <c r="AN1585" s="6"/>
      <c r="AO1585" s="6"/>
      <c r="AP1585" s="6"/>
      <c r="AQ1585" s="6"/>
      <c r="AR1585" s="6"/>
      <c r="AS1585" s="6"/>
      <c r="AT1585" s="6"/>
      <c r="AU1585" s="6"/>
      <c r="AV1585" s="6"/>
      <c r="AW1585" s="6"/>
      <c r="AX1585" s="6"/>
      <c r="AY1585" s="6"/>
      <c r="AZ1585" s="6"/>
      <c r="BA1585" s="6"/>
      <c r="BB1585" s="6"/>
      <c r="BC1585" s="6"/>
      <c r="BD1585" s="6"/>
      <c r="BE1585" s="6"/>
      <c r="BF1585" s="6"/>
      <c r="BG1585" s="10"/>
    </row>
    <row r="1586" spans="34:59" x14ac:dyDescent="0.25">
      <c r="AH1586" s="10"/>
      <c r="AI1586" s="6"/>
    </row>
    <row r="1587" spans="34:59" x14ac:dyDescent="0.25">
      <c r="AH1587" s="6"/>
      <c r="AI1587" s="6"/>
      <c r="AJ1587" s="6"/>
      <c r="AK1587" s="6"/>
      <c r="AL1587" s="6"/>
      <c r="AM1587" s="6"/>
      <c r="AN1587" s="6"/>
      <c r="AO1587" s="6"/>
      <c r="AP1587" s="6"/>
      <c r="AQ1587" s="6"/>
      <c r="AR1587" s="6"/>
      <c r="AS1587" s="6"/>
      <c r="AT1587" s="6"/>
      <c r="AU1587" s="6"/>
      <c r="AV1587" s="6"/>
      <c r="AW1587" s="6"/>
      <c r="AX1587" s="6"/>
      <c r="AY1587" s="6"/>
      <c r="AZ1587" s="6"/>
      <c r="BA1587" s="6"/>
      <c r="BB1587" s="6"/>
      <c r="BC1587" s="6"/>
      <c r="BD1587" s="6"/>
      <c r="BE1587" s="6"/>
      <c r="BF1587" s="6"/>
      <c r="BG1587" s="6"/>
    </row>
    <row r="1588" spans="34:59" x14ac:dyDescent="0.25">
      <c r="AH1588" s="10"/>
      <c r="AI1588" s="6"/>
      <c r="AJ1588" s="10"/>
      <c r="AK1588" s="10"/>
      <c r="AL1588" s="10"/>
      <c r="AM1588" s="10"/>
      <c r="AN1588" s="10"/>
      <c r="AO1588" s="10"/>
      <c r="AP1588" s="10"/>
      <c r="AQ1588" s="10"/>
      <c r="AR1588" s="10"/>
      <c r="AS1588" s="10"/>
      <c r="AT1588" s="10"/>
      <c r="AU1588" s="10"/>
      <c r="AV1588" s="10"/>
      <c r="AW1588" s="10"/>
      <c r="AX1588" s="10"/>
      <c r="AY1588" s="10"/>
      <c r="AZ1588" s="10"/>
      <c r="BA1588" s="10"/>
      <c r="BB1588" s="10"/>
      <c r="BC1588" s="10"/>
      <c r="BD1588" s="10"/>
      <c r="BE1588" s="10"/>
      <c r="BF1588" s="10"/>
      <c r="BG1588" s="6"/>
    </row>
    <row r="1589" spans="34:59" x14ac:dyDescent="0.25">
      <c r="AH1589" s="6"/>
      <c r="AI1589" s="6"/>
      <c r="AJ1589" s="6"/>
      <c r="AK1589" s="6"/>
      <c r="AL1589" s="6"/>
      <c r="AM1589" s="6"/>
      <c r="AN1589" s="6"/>
      <c r="AO1589" s="6"/>
      <c r="AP1589" s="6"/>
      <c r="AQ1589" s="6"/>
      <c r="AR1589" s="6"/>
      <c r="AS1589" s="6"/>
      <c r="AT1589" s="6"/>
      <c r="AU1589" s="6"/>
      <c r="AV1589" s="6"/>
      <c r="AW1589" s="6"/>
      <c r="AX1589" s="6"/>
      <c r="AY1589" s="6"/>
      <c r="AZ1589" s="6"/>
      <c r="BA1589" s="6"/>
      <c r="BB1589" s="6"/>
      <c r="BC1589" s="6"/>
      <c r="BD1589" s="6"/>
      <c r="BE1589" s="6"/>
      <c r="BF1589" s="6"/>
      <c r="BG1589" s="10"/>
    </row>
    <row r="1590" spans="34:59" x14ac:dyDescent="0.25">
      <c r="AH1590" s="10"/>
      <c r="AI1590" s="6"/>
    </row>
    <row r="1591" spans="34:59" x14ac:dyDescent="0.25">
      <c r="AH1591" s="6"/>
      <c r="AI1591" s="6"/>
      <c r="AJ1591" s="6"/>
      <c r="AK1591" s="6"/>
      <c r="AL1591" s="6"/>
      <c r="AM1591" s="6"/>
      <c r="AN1591" s="6"/>
      <c r="AO1591" s="6"/>
      <c r="AP1591" s="6"/>
      <c r="AQ1591" s="6"/>
      <c r="AR1591" s="6"/>
      <c r="AS1591" s="6"/>
      <c r="AT1591" s="6"/>
      <c r="AU1591" s="6"/>
      <c r="AV1591" s="6"/>
      <c r="AW1591" s="6"/>
      <c r="AX1591" s="6"/>
      <c r="AY1591" s="6"/>
      <c r="AZ1591" s="6"/>
      <c r="BA1591" s="6"/>
      <c r="BB1591" s="6"/>
      <c r="BC1591" s="6"/>
      <c r="BD1591" s="6"/>
      <c r="BE1591" s="6"/>
      <c r="BF1591" s="6"/>
      <c r="BG1591" s="6"/>
    </row>
    <row r="1592" spans="34:59" x14ac:dyDescent="0.25">
      <c r="AH1592" s="10"/>
      <c r="AI1592" s="6"/>
      <c r="AJ1592" s="10"/>
      <c r="AK1592" s="10"/>
      <c r="AL1592" s="10"/>
      <c r="AM1592" s="10"/>
      <c r="AN1592" s="10"/>
      <c r="AO1592" s="10"/>
      <c r="AP1592" s="10"/>
      <c r="AQ1592" s="10"/>
      <c r="AR1592" s="10"/>
      <c r="AS1592" s="10"/>
      <c r="AT1592" s="10"/>
      <c r="AU1592" s="10"/>
      <c r="AV1592" s="10"/>
      <c r="AW1592" s="10"/>
      <c r="AX1592" s="10"/>
      <c r="AY1592" s="10"/>
      <c r="AZ1592" s="10"/>
      <c r="BA1592" s="10"/>
      <c r="BB1592" s="10"/>
      <c r="BC1592" s="10"/>
      <c r="BD1592" s="10"/>
      <c r="BE1592" s="10"/>
      <c r="BF1592" s="10"/>
      <c r="BG1592" s="6"/>
    </row>
    <row r="1593" spans="34:59" x14ac:dyDescent="0.25">
      <c r="AH1593" s="6"/>
      <c r="AI1593" s="6"/>
      <c r="AJ1593" s="6"/>
      <c r="AK1593" s="6"/>
      <c r="AL1593" s="6"/>
      <c r="AM1593" s="6"/>
      <c r="AN1593" s="6"/>
      <c r="AO1593" s="6"/>
      <c r="AP1593" s="6"/>
      <c r="AQ1593" s="6"/>
      <c r="AR1593" s="6"/>
      <c r="AS1593" s="6"/>
      <c r="AT1593" s="6"/>
      <c r="AU1593" s="6"/>
      <c r="AV1593" s="6"/>
      <c r="AW1593" s="6"/>
      <c r="AX1593" s="6"/>
      <c r="AY1593" s="6"/>
      <c r="AZ1593" s="6"/>
      <c r="BA1593" s="6"/>
      <c r="BB1593" s="6"/>
      <c r="BC1593" s="6"/>
      <c r="BD1593" s="6"/>
      <c r="BE1593" s="6"/>
      <c r="BF1593" s="6"/>
      <c r="BG1593" s="10"/>
    </row>
    <row r="1594" spans="34:59" x14ac:dyDescent="0.25">
      <c r="AH1594" s="10"/>
      <c r="AI1594" s="6"/>
    </row>
    <row r="1595" spans="34:59" x14ac:dyDescent="0.25">
      <c r="AH1595" s="6"/>
      <c r="AI1595" s="6"/>
      <c r="AJ1595" s="6"/>
      <c r="AK1595" s="6"/>
      <c r="AL1595" s="6"/>
      <c r="AM1595" s="6"/>
      <c r="AN1595" s="6"/>
      <c r="AO1595" s="6"/>
      <c r="AP1595" s="6"/>
      <c r="AQ1595" s="6"/>
      <c r="AR1595" s="6"/>
      <c r="AS1595" s="6"/>
      <c r="AT1595" s="6"/>
      <c r="AU1595" s="6"/>
      <c r="AV1595" s="6"/>
      <c r="AW1595" s="6"/>
      <c r="AX1595" s="6"/>
      <c r="AY1595" s="6"/>
      <c r="AZ1595" s="6"/>
      <c r="BA1595" s="6"/>
      <c r="BB1595" s="6"/>
      <c r="BC1595" s="6"/>
      <c r="BD1595" s="6"/>
      <c r="BE1595" s="6"/>
      <c r="BF1595" s="6"/>
      <c r="BG1595" s="6"/>
    </row>
    <row r="1596" spans="34:59" x14ac:dyDescent="0.25">
      <c r="AH1596" s="10"/>
      <c r="AI1596" s="6"/>
      <c r="AJ1596" s="10"/>
      <c r="AK1596" s="10"/>
      <c r="AL1596" s="10"/>
      <c r="AM1596" s="10"/>
      <c r="AN1596" s="10"/>
      <c r="AO1596" s="10"/>
      <c r="AP1596" s="10"/>
      <c r="AQ1596" s="10"/>
      <c r="AR1596" s="10"/>
      <c r="AS1596" s="10"/>
      <c r="AT1596" s="10"/>
      <c r="AU1596" s="10"/>
      <c r="AV1596" s="10"/>
      <c r="AW1596" s="10"/>
      <c r="AX1596" s="10"/>
      <c r="AY1596" s="10"/>
      <c r="AZ1596" s="10"/>
      <c r="BA1596" s="10"/>
      <c r="BB1596" s="10"/>
      <c r="BC1596" s="10"/>
      <c r="BD1596" s="10"/>
      <c r="BE1596" s="10"/>
      <c r="BF1596" s="10"/>
      <c r="BG1596" s="6"/>
    </row>
    <row r="1597" spans="34:59" x14ac:dyDescent="0.25">
      <c r="AH1597" s="6"/>
      <c r="AI1597" s="6"/>
      <c r="AJ1597" s="6"/>
      <c r="AK1597" s="6"/>
      <c r="AL1597" s="6"/>
      <c r="AM1597" s="6"/>
      <c r="AN1597" s="6"/>
      <c r="AO1597" s="6"/>
      <c r="AP1597" s="6"/>
      <c r="AQ1597" s="6"/>
      <c r="AR1597" s="6"/>
      <c r="AS1597" s="6"/>
      <c r="AT1597" s="6"/>
      <c r="AU1597" s="6"/>
      <c r="AV1597" s="6"/>
      <c r="AW1597" s="6"/>
      <c r="AX1597" s="6"/>
      <c r="AY1597" s="6"/>
      <c r="AZ1597" s="6"/>
      <c r="BA1597" s="6"/>
      <c r="BB1597" s="6"/>
      <c r="BC1597" s="6"/>
      <c r="BD1597" s="6"/>
      <c r="BE1597" s="6"/>
      <c r="BF1597" s="6"/>
      <c r="BG1597" s="10"/>
    </row>
    <row r="1598" spans="34:59" x14ac:dyDescent="0.25">
      <c r="AH1598" s="10"/>
      <c r="AI1598" s="6"/>
    </row>
    <row r="1599" spans="34:59" x14ac:dyDescent="0.25">
      <c r="AH1599" s="6"/>
      <c r="AI1599" s="6"/>
      <c r="AJ1599" s="6"/>
      <c r="AK1599" s="6"/>
      <c r="AL1599" s="6"/>
      <c r="AM1599" s="6"/>
      <c r="AN1599" s="6"/>
      <c r="AO1599" s="6"/>
      <c r="AP1599" s="6"/>
      <c r="AQ1599" s="6"/>
      <c r="AR1599" s="6"/>
      <c r="AS1599" s="6"/>
      <c r="AT1599" s="6"/>
      <c r="AU1599" s="6"/>
      <c r="AV1599" s="6"/>
      <c r="AW1599" s="6"/>
      <c r="AX1599" s="6"/>
      <c r="AY1599" s="6"/>
      <c r="AZ1599" s="6"/>
      <c r="BA1599" s="6"/>
      <c r="BB1599" s="6"/>
      <c r="BC1599" s="6"/>
      <c r="BD1599" s="6"/>
      <c r="BE1599" s="6"/>
      <c r="BF1599" s="6"/>
      <c r="BG1599" s="6"/>
    </row>
    <row r="1600" spans="34:59" x14ac:dyDescent="0.25">
      <c r="AH1600" s="10"/>
      <c r="AI1600" s="6"/>
      <c r="AJ1600" s="10"/>
      <c r="AK1600" s="10"/>
      <c r="AL1600" s="10"/>
      <c r="AM1600" s="10"/>
      <c r="AN1600" s="10"/>
      <c r="AO1600" s="10"/>
      <c r="AP1600" s="10"/>
      <c r="AQ1600" s="10"/>
      <c r="AR1600" s="10"/>
      <c r="AS1600" s="10"/>
      <c r="AT1600" s="10"/>
      <c r="AU1600" s="10"/>
      <c r="AV1600" s="10"/>
      <c r="AW1600" s="10"/>
      <c r="AX1600" s="10"/>
      <c r="AY1600" s="10"/>
      <c r="AZ1600" s="10"/>
      <c r="BA1600" s="10"/>
      <c r="BB1600" s="10"/>
      <c r="BC1600" s="10"/>
      <c r="BD1600" s="10"/>
      <c r="BE1600" s="10"/>
      <c r="BF1600" s="10"/>
      <c r="BG1600" s="6"/>
    </row>
    <row r="1601" spans="34:59" x14ac:dyDescent="0.25">
      <c r="AH1601" s="6"/>
      <c r="AI1601" s="6"/>
      <c r="AJ1601" s="6"/>
      <c r="AK1601" s="6"/>
      <c r="AL1601" s="6"/>
      <c r="AM1601" s="6"/>
      <c r="AN1601" s="6"/>
      <c r="AO1601" s="6"/>
      <c r="AP1601" s="6"/>
      <c r="AQ1601" s="6"/>
      <c r="AR1601" s="6"/>
      <c r="AS1601" s="6"/>
      <c r="AT1601" s="6"/>
      <c r="AU1601" s="6"/>
      <c r="AV1601" s="6"/>
      <c r="AW1601" s="6"/>
      <c r="AX1601" s="6"/>
      <c r="AY1601" s="6"/>
      <c r="AZ1601" s="6"/>
      <c r="BA1601" s="6"/>
      <c r="BB1601" s="6"/>
      <c r="BC1601" s="6"/>
      <c r="BD1601" s="6"/>
      <c r="BE1601" s="6"/>
      <c r="BF1601" s="6"/>
      <c r="BG1601" s="10"/>
    </row>
    <row r="1602" spans="34:59" x14ac:dyDescent="0.25">
      <c r="AH1602" s="10"/>
      <c r="AI1602" s="6"/>
    </row>
    <row r="1603" spans="34:59" x14ac:dyDescent="0.25">
      <c r="AH1603" s="6"/>
      <c r="AI1603" s="6"/>
      <c r="AJ1603" s="6"/>
      <c r="AK1603" s="6"/>
      <c r="AL1603" s="6"/>
      <c r="AM1603" s="6"/>
      <c r="AN1603" s="6"/>
      <c r="AO1603" s="6"/>
      <c r="AP1603" s="6"/>
      <c r="AQ1603" s="6"/>
      <c r="AR1603" s="6"/>
      <c r="AS1603" s="6"/>
      <c r="AT1603" s="6"/>
      <c r="AU1603" s="6"/>
      <c r="AV1603" s="6"/>
      <c r="AW1603" s="6"/>
      <c r="AX1603" s="6"/>
      <c r="AY1603" s="6"/>
      <c r="AZ1603" s="6"/>
      <c r="BA1603" s="6"/>
      <c r="BB1603" s="6"/>
      <c r="BC1603" s="6"/>
      <c r="BD1603" s="6"/>
      <c r="BE1603" s="6"/>
      <c r="BF1603" s="6"/>
      <c r="BG1603" s="6"/>
    </row>
    <row r="1604" spans="34:59" x14ac:dyDescent="0.25">
      <c r="AH1604" s="10"/>
      <c r="AI1604" s="6"/>
      <c r="AJ1604" s="10"/>
      <c r="AK1604" s="10"/>
      <c r="AL1604" s="10"/>
      <c r="AM1604" s="10"/>
      <c r="AN1604" s="10"/>
      <c r="AO1604" s="10"/>
      <c r="AP1604" s="10"/>
      <c r="AQ1604" s="10"/>
      <c r="AR1604" s="10"/>
      <c r="AS1604" s="10"/>
      <c r="AT1604" s="10"/>
      <c r="AU1604" s="10"/>
      <c r="AV1604" s="10"/>
      <c r="AW1604" s="10"/>
      <c r="AX1604" s="10"/>
      <c r="AY1604" s="10"/>
      <c r="AZ1604" s="10"/>
      <c r="BA1604" s="10"/>
      <c r="BB1604" s="10"/>
      <c r="BC1604" s="10"/>
      <c r="BD1604" s="10"/>
      <c r="BE1604" s="10"/>
      <c r="BF1604" s="10"/>
      <c r="BG1604" s="6"/>
    </row>
    <row r="1605" spans="34:59" x14ac:dyDescent="0.25">
      <c r="AH1605" s="6"/>
      <c r="AI1605" s="6"/>
      <c r="AJ1605" s="6"/>
      <c r="AK1605" s="6"/>
      <c r="AL1605" s="6"/>
      <c r="AM1605" s="6"/>
      <c r="AN1605" s="6"/>
      <c r="AO1605" s="6"/>
      <c r="AP1605" s="6"/>
      <c r="AQ1605" s="6"/>
      <c r="AR1605" s="6"/>
      <c r="AS1605" s="6"/>
      <c r="AT1605" s="6"/>
      <c r="AU1605" s="6"/>
      <c r="AV1605" s="6"/>
      <c r="AW1605" s="6"/>
      <c r="AX1605" s="6"/>
      <c r="AY1605" s="6"/>
      <c r="AZ1605" s="6"/>
      <c r="BA1605" s="6"/>
      <c r="BB1605" s="6"/>
      <c r="BC1605" s="6"/>
      <c r="BD1605" s="6"/>
      <c r="BE1605" s="6"/>
      <c r="BF1605" s="6"/>
      <c r="BG1605" s="10"/>
    </row>
    <row r="1606" spans="34:59" x14ac:dyDescent="0.25">
      <c r="AH1606" s="10"/>
      <c r="AI1606" s="6"/>
    </row>
    <row r="1607" spans="34:59" x14ac:dyDescent="0.25">
      <c r="AH1607" s="6"/>
      <c r="AI1607" s="6"/>
      <c r="AJ1607" s="6"/>
      <c r="AK1607" s="6"/>
      <c r="AL1607" s="6"/>
      <c r="AM1607" s="6"/>
      <c r="AN1607" s="6"/>
      <c r="AO1607" s="6"/>
      <c r="AP1607" s="6"/>
      <c r="AQ1607" s="6"/>
      <c r="AR1607" s="6"/>
      <c r="AS1607" s="6"/>
      <c r="AT1607" s="6"/>
      <c r="AU1607" s="6"/>
      <c r="AV1607" s="6"/>
      <c r="AW1607" s="6"/>
      <c r="AX1607" s="6"/>
      <c r="AY1607" s="6"/>
      <c r="AZ1607" s="6"/>
      <c r="BA1607" s="6"/>
      <c r="BB1607" s="6"/>
      <c r="BC1607" s="6"/>
      <c r="BD1607" s="6"/>
      <c r="BE1607" s="6"/>
      <c r="BF1607" s="6"/>
      <c r="BG1607" s="6"/>
    </row>
    <row r="1608" spans="34:59" x14ac:dyDescent="0.25">
      <c r="AH1608" s="10"/>
      <c r="AI1608" s="6"/>
      <c r="AJ1608" s="10"/>
      <c r="AK1608" s="10"/>
      <c r="AL1608" s="10"/>
      <c r="AM1608" s="10"/>
      <c r="AN1608" s="10"/>
      <c r="AO1608" s="10"/>
      <c r="AP1608" s="10"/>
      <c r="AQ1608" s="10"/>
      <c r="AR1608" s="10"/>
      <c r="AS1608" s="10"/>
      <c r="AT1608" s="10"/>
      <c r="AU1608" s="10"/>
      <c r="AV1608" s="10"/>
      <c r="AW1608" s="10"/>
      <c r="AX1608" s="10"/>
      <c r="AY1608" s="10"/>
      <c r="AZ1608" s="10"/>
      <c r="BA1608" s="10"/>
      <c r="BB1608" s="10"/>
      <c r="BC1608" s="10"/>
      <c r="BD1608" s="10"/>
      <c r="BE1608" s="10"/>
      <c r="BF1608" s="10"/>
      <c r="BG1608" s="6"/>
    </row>
    <row r="1609" spans="34:59" x14ac:dyDescent="0.25">
      <c r="AH1609" s="6"/>
      <c r="AI1609" s="6"/>
      <c r="AJ1609" s="6"/>
      <c r="AK1609" s="6"/>
      <c r="AL1609" s="6"/>
      <c r="AM1609" s="6"/>
      <c r="AN1609" s="6"/>
      <c r="AO1609" s="6"/>
      <c r="AP1609" s="6"/>
      <c r="AQ1609" s="6"/>
      <c r="AR1609" s="6"/>
      <c r="AS1609" s="6"/>
      <c r="AT1609" s="6"/>
      <c r="AU1609" s="6"/>
      <c r="AV1609" s="6"/>
      <c r="AW1609" s="6"/>
      <c r="AX1609" s="6"/>
      <c r="AY1609" s="6"/>
      <c r="AZ1609" s="6"/>
      <c r="BA1609" s="6"/>
      <c r="BB1609" s="6"/>
      <c r="BC1609" s="6"/>
      <c r="BD1609" s="6"/>
      <c r="BE1609" s="6"/>
      <c r="BF1609" s="6"/>
      <c r="BG1609" s="10"/>
    </row>
    <row r="1610" spans="34:59" x14ac:dyDescent="0.25">
      <c r="AH1610" s="10"/>
      <c r="AI1610" s="6"/>
    </row>
    <row r="1611" spans="34:59" x14ac:dyDescent="0.25">
      <c r="AH1611" s="6"/>
      <c r="AI1611" s="6"/>
      <c r="AJ1611" s="6"/>
      <c r="AK1611" s="6"/>
      <c r="AL1611" s="6"/>
      <c r="AM1611" s="6"/>
      <c r="AN1611" s="6"/>
      <c r="AO1611" s="6"/>
      <c r="AP1611" s="6"/>
      <c r="AQ1611" s="6"/>
      <c r="AR1611" s="6"/>
      <c r="AS1611" s="6"/>
      <c r="AT1611" s="6"/>
      <c r="AU1611" s="6"/>
      <c r="AV1611" s="6"/>
      <c r="AW1611" s="6"/>
      <c r="AX1611" s="6"/>
      <c r="AY1611" s="6"/>
      <c r="AZ1611" s="6"/>
      <c r="BA1611" s="6"/>
      <c r="BB1611" s="6"/>
      <c r="BC1611" s="6"/>
      <c r="BD1611" s="6"/>
      <c r="BE1611" s="6"/>
      <c r="BF1611" s="6"/>
      <c r="BG1611" s="6"/>
    </row>
    <row r="1612" spans="34:59" x14ac:dyDescent="0.25">
      <c r="AH1612" s="10"/>
      <c r="AI1612" s="6"/>
      <c r="AJ1612" s="10"/>
      <c r="AK1612" s="10"/>
      <c r="AL1612" s="10"/>
      <c r="AM1612" s="10"/>
      <c r="AN1612" s="10"/>
      <c r="AO1612" s="10"/>
      <c r="AP1612" s="10"/>
      <c r="AQ1612" s="10"/>
      <c r="AR1612" s="10"/>
      <c r="AS1612" s="10"/>
      <c r="AT1612" s="10"/>
      <c r="AU1612" s="10"/>
      <c r="AV1612" s="10"/>
      <c r="AW1612" s="10"/>
      <c r="AX1612" s="10"/>
      <c r="AY1612" s="10"/>
      <c r="AZ1612" s="10"/>
      <c r="BA1612" s="10"/>
      <c r="BB1612" s="10"/>
      <c r="BC1612" s="10"/>
      <c r="BD1612" s="10"/>
      <c r="BE1612" s="10"/>
      <c r="BF1612" s="10"/>
      <c r="BG1612" s="6"/>
    </row>
    <row r="1613" spans="34:59" x14ac:dyDescent="0.25">
      <c r="AH1613" s="6"/>
      <c r="AI1613" s="6"/>
      <c r="AJ1613" s="6"/>
      <c r="AK1613" s="6"/>
      <c r="AL1613" s="6"/>
      <c r="AM1613" s="6"/>
      <c r="AN1613" s="6"/>
      <c r="AO1613" s="6"/>
      <c r="AP1613" s="6"/>
      <c r="AQ1613" s="6"/>
      <c r="AR1613" s="6"/>
      <c r="AS1613" s="6"/>
      <c r="AT1613" s="6"/>
      <c r="AU1613" s="6"/>
      <c r="AV1613" s="6"/>
      <c r="AW1613" s="6"/>
      <c r="AX1613" s="6"/>
      <c r="AY1613" s="6"/>
      <c r="AZ1613" s="6"/>
      <c r="BA1613" s="6"/>
      <c r="BB1613" s="6"/>
      <c r="BC1613" s="6"/>
      <c r="BD1613" s="6"/>
      <c r="BE1613" s="6"/>
      <c r="BF1613" s="6"/>
      <c r="BG1613" s="10"/>
    </row>
    <row r="1614" spans="34:59" x14ac:dyDescent="0.25">
      <c r="AH1614" s="10"/>
      <c r="AI1614" s="6"/>
    </row>
    <row r="1615" spans="34:59" x14ac:dyDescent="0.25">
      <c r="AH1615" s="6"/>
      <c r="AI1615" s="6"/>
      <c r="AJ1615" s="6"/>
      <c r="AK1615" s="6"/>
      <c r="AL1615" s="6"/>
      <c r="AM1615" s="6"/>
      <c r="AN1615" s="6"/>
      <c r="AO1615" s="6"/>
      <c r="AP1615" s="6"/>
      <c r="AQ1615" s="6"/>
      <c r="AR1615" s="6"/>
      <c r="AS1615" s="6"/>
      <c r="AT1615" s="6"/>
      <c r="AU1615" s="6"/>
      <c r="AV1615" s="6"/>
      <c r="AW1615" s="6"/>
      <c r="AX1615" s="6"/>
      <c r="AY1615" s="6"/>
      <c r="AZ1615" s="6"/>
      <c r="BA1615" s="6"/>
      <c r="BB1615" s="6"/>
      <c r="BC1615" s="6"/>
      <c r="BD1615" s="6"/>
      <c r="BE1615" s="6"/>
      <c r="BF1615" s="6"/>
      <c r="BG1615" s="6"/>
    </row>
    <row r="1616" spans="34:59" x14ac:dyDescent="0.25">
      <c r="AH1616" s="10"/>
      <c r="AI1616" s="6"/>
      <c r="AJ1616" s="10"/>
      <c r="AK1616" s="10"/>
      <c r="AL1616" s="10"/>
      <c r="AM1616" s="10"/>
      <c r="AN1616" s="10"/>
      <c r="AO1616" s="10"/>
      <c r="AP1616" s="10"/>
      <c r="AQ1616" s="10"/>
      <c r="AR1616" s="10"/>
      <c r="AS1616" s="10"/>
      <c r="AT1616" s="10"/>
      <c r="AU1616" s="10"/>
      <c r="AV1616" s="10"/>
      <c r="AW1616" s="10"/>
      <c r="AX1616" s="10"/>
      <c r="AY1616" s="10"/>
      <c r="AZ1616" s="10"/>
      <c r="BA1616" s="10"/>
      <c r="BB1616" s="10"/>
      <c r="BC1616" s="10"/>
      <c r="BD1616" s="10"/>
      <c r="BE1616" s="10"/>
      <c r="BF1616" s="10"/>
      <c r="BG1616" s="6"/>
    </row>
    <row r="1617" spans="34:59" x14ac:dyDescent="0.25">
      <c r="AH1617" s="6"/>
      <c r="AI1617" s="6"/>
      <c r="AJ1617" s="6"/>
      <c r="AK1617" s="6"/>
      <c r="AL1617" s="6"/>
      <c r="AM1617" s="6"/>
      <c r="AN1617" s="6"/>
      <c r="AO1617" s="6"/>
      <c r="AP1617" s="6"/>
      <c r="AQ1617" s="6"/>
      <c r="AR1617" s="6"/>
      <c r="AS1617" s="6"/>
      <c r="AT1617" s="6"/>
      <c r="AU1617" s="6"/>
      <c r="AV1617" s="6"/>
      <c r="AW1617" s="6"/>
      <c r="AX1617" s="6"/>
      <c r="AY1617" s="6"/>
      <c r="AZ1617" s="6"/>
      <c r="BA1617" s="6"/>
      <c r="BB1617" s="6"/>
      <c r="BC1617" s="6"/>
      <c r="BD1617" s="6"/>
      <c r="BE1617" s="6"/>
      <c r="BF1617" s="6"/>
      <c r="BG1617" s="10"/>
    </row>
    <row r="1618" spans="34:59" x14ac:dyDescent="0.25">
      <c r="AH1618" s="10"/>
      <c r="AI1618" s="6"/>
    </row>
    <row r="1619" spans="34:59" x14ac:dyDescent="0.25">
      <c r="AH1619" s="6"/>
      <c r="AI1619" s="6"/>
      <c r="AJ1619" s="6"/>
      <c r="AK1619" s="6"/>
      <c r="AL1619" s="6"/>
      <c r="AM1619" s="6"/>
      <c r="AN1619" s="6"/>
      <c r="AO1619" s="6"/>
      <c r="AP1619" s="6"/>
      <c r="AQ1619" s="6"/>
      <c r="AR1619" s="6"/>
      <c r="AS1619" s="6"/>
      <c r="AT1619" s="6"/>
      <c r="AU1619" s="6"/>
      <c r="AV1619" s="6"/>
      <c r="AW1619" s="6"/>
      <c r="AX1619" s="6"/>
      <c r="AY1619" s="6"/>
      <c r="AZ1619" s="6"/>
      <c r="BA1619" s="6"/>
      <c r="BB1619" s="6"/>
      <c r="BC1619" s="6"/>
      <c r="BD1619" s="6"/>
      <c r="BE1619" s="6"/>
      <c r="BF1619" s="6"/>
      <c r="BG1619" s="6"/>
    </row>
    <row r="1620" spans="34:59" x14ac:dyDescent="0.25">
      <c r="AH1620" s="10"/>
      <c r="AI1620" s="6"/>
      <c r="AJ1620" s="10"/>
      <c r="AK1620" s="10"/>
      <c r="AL1620" s="10"/>
      <c r="AM1620" s="10"/>
      <c r="AN1620" s="10"/>
      <c r="AO1620" s="10"/>
      <c r="AP1620" s="10"/>
      <c r="AQ1620" s="10"/>
      <c r="AR1620" s="10"/>
      <c r="AS1620" s="10"/>
      <c r="AT1620" s="10"/>
      <c r="AU1620" s="10"/>
      <c r="AV1620" s="10"/>
      <c r="AW1620" s="10"/>
      <c r="AX1620" s="10"/>
      <c r="AY1620" s="10"/>
      <c r="AZ1620" s="10"/>
      <c r="BA1620" s="10"/>
      <c r="BB1620" s="10"/>
      <c r="BC1620" s="10"/>
      <c r="BD1620" s="10"/>
      <c r="BE1620" s="10"/>
      <c r="BF1620" s="10"/>
      <c r="BG1620" s="6"/>
    </row>
    <row r="1621" spans="34:59" x14ac:dyDescent="0.25">
      <c r="AH1621" s="6"/>
      <c r="AI1621" s="6"/>
      <c r="AJ1621" s="6"/>
      <c r="AK1621" s="6"/>
      <c r="AL1621" s="6"/>
      <c r="AM1621" s="6"/>
      <c r="AN1621" s="6"/>
      <c r="AO1621" s="6"/>
      <c r="AP1621" s="6"/>
      <c r="AQ1621" s="6"/>
      <c r="AR1621" s="6"/>
      <c r="AS1621" s="6"/>
      <c r="AT1621" s="6"/>
      <c r="AU1621" s="6"/>
      <c r="AV1621" s="6"/>
      <c r="AW1621" s="6"/>
      <c r="AX1621" s="6"/>
      <c r="AY1621" s="6"/>
      <c r="AZ1621" s="6"/>
      <c r="BA1621" s="6"/>
      <c r="BB1621" s="6"/>
      <c r="BC1621" s="6"/>
      <c r="BD1621" s="6"/>
      <c r="BE1621" s="6"/>
      <c r="BF1621" s="6"/>
      <c r="BG1621" s="10"/>
    </row>
    <row r="1622" spans="34:59" x14ac:dyDescent="0.25">
      <c r="AH1622" s="10"/>
      <c r="AI1622" s="6"/>
    </row>
    <row r="1623" spans="34:59" x14ac:dyDescent="0.25">
      <c r="AH1623" s="6"/>
      <c r="AI1623" s="6"/>
      <c r="AJ1623" s="6"/>
      <c r="AK1623" s="6"/>
      <c r="AL1623" s="6"/>
      <c r="AM1623" s="6"/>
      <c r="AN1623" s="6"/>
      <c r="AO1623" s="6"/>
      <c r="AP1623" s="6"/>
      <c r="AQ1623" s="6"/>
      <c r="AR1623" s="6"/>
      <c r="AS1623" s="6"/>
      <c r="AT1623" s="6"/>
      <c r="AU1623" s="6"/>
      <c r="AV1623" s="6"/>
      <c r="AW1623" s="6"/>
      <c r="AX1623" s="6"/>
      <c r="AY1623" s="6"/>
      <c r="AZ1623" s="6"/>
      <c r="BA1623" s="6"/>
      <c r="BB1623" s="6"/>
      <c r="BC1623" s="6"/>
      <c r="BD1623" s="6"/>
      <c r="BE1623" s="6"/>
      <c r="BF1623" s="6"/>
      <c r="BG1623" s="6"/>
    </row>
    <row r="1624" spans="34:59" x14ac:dyDescent="0.25">
      <c r="AH1624" s="10"/>
      <c r="AI1624" s="6"/>
      <c r="AJ1624" s="10"/>
      <c r="AK1624" s="10"/>
      <c r="AL1624" s="10"/>
      <c r="AM1624" s="10"/>
      <c r="AN1624" s="10"/>
      <c r="AO1624" s="10"/>
      <c r="AP1624" s="10"/>
      <c r="AQ1624" s="10"/>
      <c r="AR1624" s="10"/>
      <c r="AS1624" s="10"/>
      <c r="AT1624" s="10"/>
      <c r="AU1624" s="10"/>
      <c r="AV1624" s="10"/>
      <c r="AW1624" s="10"/>
      <c r="AX1624" s="10"/>
      <c r="AY1624" s="10"/>
      <c r="AZ1624" s="10"/>
      <c r="BA1624" s="10"/>
      <c r="BB1624" s="10"/>
      <c r="BC1624" s="10"/>
      <c r="BD1624" s="10"/>
      <c r="BE1624" s="10"/>
      <c r="BF1624" s="10"/>
      <c r="BG1624" s="6"/>
    </row>
    <row r="1625" spans="34:59" x14ac:dyDescent="0.25">
      <c r="AH1625" s="6"/>
      <c r="AI1625" s="6"/>
      <c r="AJ1625" s="6"/>
      <c r="AK1625" s="6"/>
      <c r="AL1625" s="6"/>
      <c r="AM1625" s="6"/>
      <c r="AN1625" s="6"/>
      <c r="AO1625" s="6"/>
      <c r="AP1625" s="6"/>
      <c r="AQ1625" s="6"/>
      <c r="AR1625" s="6"/>
      <c r="AS1625" s="6"/>
      <c r="AT1625" s="6"/>
      <c r="AU1625" s="6"/>
      <c r="AV1625" s="6"/>
      <c r="AW1625" s="6"/>
      <c r="AX1625" s="6"/>
      <c r="AY1625" s="6"/>
      <c r="AZ1625" s="6"/>
      <c r="BA1625" s="6"/>
      <c r="BB1625" s="6"/>
      <c r="BC1625" s="6"/>
      <c r="BD1625" s="6"/>
      <c r="BE1625" s="6"/>
      <c r="BF1625" s="6"/>
      <c r="BG1625" s="10"/>
    </row>
    <row r="1626" spans="34:59" x14ac:dyDescent="0.25">
      <c r="AH1626" s="10"/>
      <c r="AI1626" s="6"/>
    </row>
    <row r="1627" spans="34:59" x14ac:dyDescent="0.25">
      <c r="AH1627" s="6"/>
      <c r="AI1627" s="6"/>
      <c r="AJ1627" s="6"/>
      <c r="AK1627" s="6"/>
      <c r="AL1627" s="6"/>
      <c r="AM1627" s="6"/>
      <c r="AN1627" s="6"/>
      <c r="AO1627" s="6"/>
      <c r="AP1627" s="6"/>
      <c r="AQ1627" s="6"/>
      <c r="AR1627" s="6"/>
      <c r="AS1627" s="6"/>
      <c r="AT1627" s="6"/>
      <c r="AU1627" s="6"/>
      <c r="AV1627" s="6"/>
      <c r="AW1627" s="6"/>
      <c r="AX1627" s="6"/>
      <c r="AY1627" s="6"/>
      <c r="AZ1627" s="6"/>
      <c r="BA1627" s="6"/>
      <c r="BB1627" s="6"/>
      <c r="BC1627" s="6"/>
      <c r="BD1627" s="6"/>
      <c r="BE1627" s="6"/>
      <c r="BF1627" s="6"/>
      <c r="BG1627" s="6"/>
    </row>
    <row r="1628" spans="34:59" x14ac:dyDescent="0.25">
      <c r="AH1628" s="10"/>
      <c r="AI1628" s="6"/>
      <c r="AJ1628" s="10"/>
      <c r="AK1628" s="10"/>
      <c r="AL1628" s="10"/>
      <c r="AM1628" s="10"/>
      <c r="AN1628" s="10"/>
      <c r="AO1628" s="10"/>
      <c r="AP1628" s="10"/>
      <c r="AQ1628" s="10"/>
      <c r="AR1628" s="10"/>
      <c r="AS1628" s="10"/>
      <c r="AT1628" s="10"/>
      <c r="AU1628" s="10"/>
      <c r="AV1628" s="10"/>
      <c r="AW1628" s="10"/>
      <c r="AX1628" s="10"/>
      <c r="AY1628" s="10"/>
      <c r="AZ1628" s="10"/>
      <c r="BA1628" s="10"/>
      <c r="BB1628" s="10"/>
      <c r="BC1628" s="10"/>
      <c r="BD1628" s="10"/>
      <c r="BE1628" s="10"/>
      <c r="BF1628" s="10"/>
      <c r="BG1628" s="6"/>
    </row>
    <row r="1629" spans="34:59" x14ac:dyDescent="0.25">
      <c r="AH1629" s="6"/>
      <c r="AI1629" s="6"/>
      <c r="AJ1629" s="6"/>
      <c r="AK1629" s="6"/>
      <c r="AL1629" s="6"/>
      <c r="AM1629" s="6"/>
      <c r="AN1629" s="6"/>
      <c r="AO1629" s="6"/>
      <c r="AP1629" s="6"/>
      <c r="AQ1629" s="6"/>
      <c r="AR1629" s="6"/>
      <c r="AS1629" s="6"/>
      <c r="AT1629" s="6"/>
      <c r="AU1629" s="6"/>
      <c r="AV1629" s="6"/>
      <c r="AW1629" s="6"/>
      <c r="AX1629" s="6"/>
      <c r="AY1629" s="6"/>
      <c r="AZ1629" s="6"/>
      <c r="BA1629" s="6"/>
      <c r="BB1629" s="6"/>
      <c r="BC1629" s="6"/>
      <c r="BD1629" s="6"/>
      <c r="BE1629" s="6"/>
      <c r="BF1629" s="6"/>
      <c r="BG1629" s="10"/>
    </row>
    <row r="1630" spans="34:59" x14ac:dyDescent="0.25">
      <c r="AH1630" s="10"/>
      <c r="AI1630" s="6"/>
    </row>
    <row r="1631" spans="34:59" x14ac:dyDescent="0.25">
      <c r="AH1631" s="6"/>
      <c r="AI1631" s="6"/>
      <c r="AJ1631" s="6"/>
      <c r="AK1631" s="6"/>
      <c r="AL1631" s="6"/>
      <c r="AM1631" s="6"/>
      <c r="AN1631" s="6"/>
      <c r="AO1631" s="6"/>
      <c r="AP1631" s="6"/>
      <c r="AQ1631" s="6"/>
      <c r="AR1631" s="6"/>
      <c r="AS1631" s="6"/>
      <c r="AT1631" s="6"/>
      <c r="AU1631" s="6"/>
      <c r="AV1631" s="6"/>
      <c r="AW1631" s="6"/>
      <c r="AX1631" s="6"/>
      <c r="AY1631" s="6"/>
      <c r="AZ1631" s="6"/>
      <c r="BA1631" s="6"/>
      <c r="BB1631" s="6"/>
      <c r="BC1631" s="6"/>
      <c r="BD1631" s="6"/>
      <c r="BE1631" s="6"/>
      <c r="BF1631" s="6"/>
      <c r="BG1631" s="6"/>
    </row>
    <row r="1632" spans="34:59" x14ac:dyDescent="0.25">
      <c r="AH1632" s="10"/>
      <c r="AI1632" s="6"/>
      <c r="AJ1632" s="10"/>
      <c r="AK1632" s="10"/>
      <c r="AL1632" s="10"/>
      <c r="AM1632" s="10"/>
      <c r="AN1632" s="10"/>
      <c r="AO1632" s="10"/>
      <c r="AP1632" s="10"/>
      <c r="AQ1632" s="10"/>
      <c r="AR1632" s="10"/>
      <c r="AS1632" s="10"/>
      <c r="AT1632" s="10"/>
      <c r="AU1632" s="10"/>
      <c r="AV1632" s="10"/>
      <c r="AW1632" s="10"/>
      <c r="AX1632" s="10"/>
      <c r="AY1632" s="10"/>
      <c r="AZ1632" s="10"/>
      <c r="BA1632" s="10"/>
      <c r="BB1632" s="10"/>
      <c r="BC1632" s="10"/>
      <c r="BD1632" s="10"/>
      <c r="BE1632" s="10"/>
      <c r="BF1632" s="10"/>
      <c r="BG1632" s="6"/>
    </row>
    <row r="1633" spans="34:59" x14ac:dyDescent="0.25">
      <c r="AH1633" s="6"/>
      <c r="AI1633" s="6"/>
      <c r="AJ1633" s="6"/>
      <c r="AK1633" s="6"/>
      <c r="AL1633" s="6"/>
      <c r="AM1633" s="6"/>
      <c r="AN1633" s="6"/>
      <c r="AO1633" s="6"/>
      <c r="AP1633" s="6"/>
      <c r="AQ1633" s="6"/>
      <c r="AR1633" s="6"/>
      <c r="AS1633" s="6"/>
      <c r="AT1633" s="6"/>
      <c r="AU1633" s="6"/>
      <c r="AV1633" s="6"/>
      <c r="AW1633" s="6"/>
      <c r="AX1633" s="6"/>
      <c r="AY1633" s="6"/>
      <c r="AZ1633" s="6"/>
      <c r="BA1633" s="6"/>
      <c r="BB1633" s="6"/>
      <c r="BC1633" s="6"/>
      <c r="BD1633" s="6"/>
      <c r="BE1633" s="6"/>
      <c r="BF1633" s="6"/>
      <c r="BG1633" s="10"/>
    </row>
    <row r="1634" spans="34:59" x14ac:dyDescent="0.25">
      <c r="AH1634" s="10"/>
      <c r="AI1634" s="6"/>
    </row>
    <row r="1635" spans="34:59" x14ac:dyDescent="0.25">
      <c r="AH1635" s="6"/>
      <c r="AI1635" s="6"/>
      <c r="AJ1635" s="6"/>
      <c r="AK1635" s="6"/>
      <c r="AL1635" s="6"/>
      <c r="AM1635" s="6"/>
      <c r="AN1635" s="6"/>
      <c r="AO1635" s="6"/>
      <c r="AP1635" s="6"/>
      <c r="AQ1635" s="6"/>
      <c r="AR1635" s="6"/>
      <c r="AS1635" s="6"/>
      <c r="AT1635" s="6"/>
      <c r="AU1635" s="6"/>
      <c r="AV1635" s="6"/>
      <c r="AW1635" s="6"/>
      <c r="AX1635" s="6"/>
      <c r="AY1635" s="6"/>
      <c r="AZ1635" s="6"/>
      <c r="BA1635" s="6"/>
      <c r="BB1635" s="6"/>
      <c r="BC1635" s="6"/>
      <c r="BD1635" s="6"/>
      <c r="BE1635" s="6"/>
      <c r="BF1635" s="6"/>
      <c r="BG1635" s="6"/>
    </row>
    <row r="1636" spans="34:59" x14ac:dyDescent="0.25">
      <c r="AH1636" s="10"/>
      <c r="AI1636" s="6"/>
      <c r="AJ1636" s="10"/>
      <c r="AK1636" s="10"/>
      <c r="AL1636" s="10"/>
      <c r="AM1636" s="10"/>
      <c r="AN1636" s="10"/>
      <c r="AO1636" s="10"/>
      <c r="AP1636" s="10"/>
      <c r="AQ1636" s="10"/>
      <c r="AR1636" s="10"/>
      <c r="AS1636" s="10"/>
      <c r="AT1636" s="10"/>
      <c r="AU1636" s="10"/>
      <c r="AV1636" s="10"/>
      <c r="AW1636" s="10"/>
      <c r="AX1636" s="10"/>
      <c r="AY1636" s="10"/>
      <c r="AZ1636" s="10"/>
      <c r="BA1636" s="10"/>
      <c r="BB1636" s="10"/>
      <c r="BC1636" s="10"/>
      <c r="BD1636" s="10"/>
      <c r="BE1636" s="10"/>
      <c r="BF1636" s="10"/>
      <c r="BG1636" s="6"/>
    </row>
    <row r="1637" spans="34:59" x14ac:dyDescent="0.25">
      <c r="AH1637" s="6"/>
      <c r="AI1637" s="6"/>
      <c r="AJ1637" s="6"/>
      <c r="AK1637" s="6"/>
      <c r="AL1637" s="6"/>
      <c r="AM1637" s="6"/>
      <c r="AN1637" s="6"/>
      <c r="AO1637" s="6"/>
      <c r="AP1637" s="6"/>
      <c r="AQ1637" s="6"/>
      <c r="AR1637" s="6"/>
      <c r="AS1637" s="6"/>
      <c r="AT1637" s="6"/>
      <c r="AU1637" s="6"/>
      <c r="AV1637" s="6"/>
      <c r="AW1637" s="6"/>
      <c r="AX1637" s="6"/>
      <c r="AY1637" s="6"/>
      <c r="AZ1637" s="6"/>
      <c r="BA1637" s="6"/>
      <c r="BB1637" s="6"/>
      <c r="BC1637" s="6"/>
      <c r="BD1637" s="6"/>
      <c r="BE1637" s="6"/>
      <c r="BF1637" s="6"/>
      <c r="BG1637" s="10"/>
    </row>
    <row r="1638" spans="34:59" x14ac:dyDescent="0.25">
      <c r="AH1638" s="10"/>
      <c r="AI1638" s="6"/>
    </row>
    <row r="1639" spans="34:59" x14ac:dyDescent="0.25">
      <c r="AH1639" s="6"/>
      <c r="AI1639" s="6"/>
      <c r="AJ1639" s="6"/>
      <c r="AK1639" s="6"/>
      <c r="AL1639" s="6"/>
      <c r="AM1639" s="6"/>
      <c r="AN1639" s="6"/>
      <c r="AO1639" s="6"/>
      <c r="AP1639" s="6"/>
      <c r="AQ1639" s="6"/>
      <c r="AR1639" s="6"/>
      <c r="AS1639" s="6"/>
      <c r="AT1639" s="6"/>
      <c r="AU1639" s="6"/>
      <c r="AV1639" s="6"/>
      <c r="AW1639" s="6"/>
      <c r="AX1639" s="6"/>
      <c r="AY1639" s="6"/>
      <c r="AZ1639" s="6"/>
      <c r="BA1639" s="6"/>
      <c r="BB1639" s="6"/>
      <c r="BC1639" s="6"/>
      <c r="BD1639" s="6"/>
      <c r="BE1639" s="6"/>
      <c r="BF1639" s="6"/>
      <c r="BG1639" s="6"/>
    </row>
    <row r="1640" spans="34:59" x14ac:dyDescent="0.25">
      <c r="AH1640" s="10"/>
      <c r="AI1640" s="6"/>
      <c r="AJ1640" s="10"/>
      <c r="AK1640" s="10"/>
      <c r="AL1640" s="10"/>
      <c r="AM1640" s="10"/>
      <c r="AN1640" s="10"/>
      <c r="AO1640" s="10"/>
      <c r="AP1640" s="10"/>
      <c r="AQ1640" s="10"/>
      <c r="AR1640" s="10"/>
      <c r="AS1640" s="10"/>
      <c r="AT1640" s="10"/>
      <c r="AU1640" s="10"/>
      <c r="AV1640" s="10"/>
      <c r="AW1640" s="10"/>
      <c r="AX1640" s="10"/>
      <c r="AY1640" s="10"/>
      <c r="AZ1640" s="10"/>
      <c r="BA1640" s="10"/>
      <c r="BB1640" s="10"/>
      <c r="BC1640" s="10"/>
      <c r="BD1640" s="10"/>
      <c r="BE1640" s="10"/>
      <c r="BF1640" s="10"/>
      <c r="BG1640" s="6"/>
    </row>
    <row r="1641" spans="34:59" x14ac:dyDescent="0.25">
      <c r="AH1641" s="6"/>
      <c r="AI1641" s="6"/>
      <c r="AJ1641" s="6"/>
      <c r="AK1641" s="6"/>
      <c r="AL1641" s="6"/>
      <c r="AM1641" s="6"/>
      <c r="AN1641" s="6"/>
      <c r="AO1641" s="6"/>
      <c r="AP1641" s="6"/>
      <c r="AQ1641" s="6"/>
      <c r="AR1641" s="6"/>
      <c r="AS1641" s="6"/>
      <c r="AT1641" s="6"/>
      <c r="AU1641" s="6"/>
      <c r="AV1641" s="6"/>
      <c r="AW1641" s="6"/>
      <c r="AX1641" s="6"/>
      <c r="AY1641" s="6"/>
      <c r="AZ1641" s="6"/>
      <c r="BA1641" s="6"/>
      <c r="BB1641" s="6"/>
      <c r="BC1641" s="6"/>
      <c r="BD1641" s="6"/>
      <c r="BE1641" s="6"/>
      <c r="BF1641" s="6"/>
      <c r="BG1641" s="10"/>
    </row>
    <row r="1642" spans="34:59" x14ac:dyDescent="0.25">
      <c r="AH1642" s="10"/>
      <c r="AI1642" s="6"/>
    </row>
    <row r="1643" spans="34:59" x14ac:dyDescent="0.25">
      <c r="AH1643" s="6"/>
      <c r="AI1643" s="6"/>
      <c r="AJ1643" s="6"/>
      <c r="AK1643" s="6"/>
      <c r="AL1643" s="6"/>
      <c r="AM1643" s="6"/>
      <c r="AN1643" s="6"/>
      <c r="AO1643" s="6"/>
      <c r="AP1643" s="6"/>
      <c r="AQ1643" s="6"/>
      <c r="AR1643" s="6"/>
      <c r="AS1643" s="6"/>
      <c r="AT1643" s="6"/>
      <c r="AU1643" s="6"/>
      <c r="AV1643" s="6"/>
      <c r="AW1643" s="6"/>
      <c r="AX1643" s="6"/>
      <c r="AY1643" s="6"/>
      <c r="AZ1643" s="6"/>
      <c r="BA1643" s="6"/>
      <c r="BB1643" s="6"/>
      <c r="BC1643" s="6"/>
      <c r="BD1643" s="6"/>
      <c r="BE1643" s="6"/>
      <c r="BF1643" s="6"/>
      <c r="BG1643" s="6"/>
    </row>
    <row r="1644" spans="34:59" x14ac:dyDescent="0.25">
      <c r="AH1644" s="10"/>
      <c r="AI1644" s="6"/>
      <c r="AJ1644" s="10"/>
      <c r="AK1644" s="10"/>
      <c r="AL1644" s="10"/>
      <c r="AM1644" s="10"/>
      <c r="AN1644" s="10"/>
      <c r="AO1644" s="10"/>
      <c r="AP1644" s="10"/>
      <c r="AQ1644" s="10"/>
      <c r="AR1644" s="10"/>
      <c r="AS1644" s="10"/>
      <c r="AT1644" s="10"/>
      <c r="AU1644" s="10"/>
      <c r="AV1644" s="10"/>
      <c r="AW1644" s="10"/>
      <c r="AX1644" s="10"/>
      <c r="AY1644" s="10"/>
      <c r="AZ1644" s="10"/>
      <c r="BA1644" s="10"/>
      <c r="BB1644" s="10"/>
      <c r="BC1644" s="10"/>
      <c r="BD1644" s="10"/>
      <c r="BE1644" s="10"/>
      <c r="BF1644" s="10"/>
      <c r="BG1644" s="6"/>
    </row>
    <row r="1645" spans="34:59" x14ac:dyDescent="0.25">
      <c r="AH1645" s="6"/>
      <c r="AI1645" s="6"/>
      <c r="AJ1645" s="6"/>
      <c r="AK1645" s="6"/>
      <c r="AL1645" s="6"/>
      <c r="AM1645" s="6"/>
      <c r="AN1645" s="6"/>
      <c r="AO1645" s="6"/>
      <c r="AP1645" s="6"/>
      <c r="AQ1645" s="6"/>
      <c r="AR1645" s="6"/>
      <c r="AS1645" s="6"/>
      <c r="AT1645" s="6"/>
      <c r="AU1645" s="6"/>
      <c r="AV1645" s="6"/>
      <c r="AW1645" s="6"/>
      <c r="AX1645" s="6"/>
      <c r="AY1645" s="6"/>
      <c r="AZ1645" s="6"/>
      <c r="BA1645" s="6"/>
      <c r="BB1645" s="6"/>
      <c r="BC1645" s="6"/>
      <c r="BD1645" s="6"/>
      <c r="BE1645" s="6"/>
      <c r="BF1645" s="6"/>
      <c r="BG1645" s="10"/>
    </row>
    <row r="1646" spans="34:59" x14ac:dyDescent="0.25">
      <c r="AH1646" s="10"/>
      <c r="AI1646" s="6"/>
    </row>
    <row r="1647" spans="34:59" x14ac:dyDescent="0.25">
      <c r="AH1647" s="6"/>
      <c r="AI1647" s="6"/>
      <c r="AJ1647" s="6"/>
      <c r="AK1647" s="6"/>
      <c r="AL1647" s="6"/>
      <c r="AM1647" s="6"/>
      <c r="AN1647" s="6"/>
      <c r="AO1647" s="6"/>
      <c r="AP1647" s="6"/>
      <c r="AQ1647" s="6"/>
      <c r="AR1647" s="6"/>
      <c r="AS1647" s="6"/>
      <c r="AT1647" s="6"/>
      <c r="AU1647" s="6"/>
      <c r="AV1647" s="6"/>
      <c r="AW1647" s="6"/>
      <c r="AX1647" s="6"/>
      <c r="AY1647" s="6"/>
      <c r="AZ1647" s="6"/>
      <c r="BA1647" s="6"/>
      <c r="BB1647" s="6"/>
      <c r="BC1647" s="6"/>
      <c r="BD1647" s="6"/>
      <c r="BE1647" s="6"/>
      <c r="BF1647" s="6"/>
      <c r="BG1647" s="6"/>
    </row>
    <row r="1648" spans="34:59" x14ac:dyDescent="0.25">
      <c r="AH1648" s="10"/>
      <c r="AI1648" s="6"/>
      <c r="AJ1648" s="10"/>
      <c r="AK1648" s="10"/>
      <c r="AL1648" s="10"/>
      <c r="AM1648" s="10"/>
      <c r="AN1648" s="10"/>
      <c r="AO1648" s="10"/>
      <c r="AP1648" s="10"/>
      <c r="AQ1648" s="10"/>
      <c r="AR1648" s="10"/>
      <c r="AS1648" s="10"/>
      <c r="AT1648" s="10"/>
      <c r="AU1648" s="10"/>
      <c r="AV1648" s="10"/>
      <c r="AW1648" s="10"/>
      <c r="AX1648" s="10"/>
      <c r="AY1648" s="10"/>
      <c r="AZ1648" s="10"/>
      <c r="BA1648" s="10"/>
      <c r="BB1648" s="10"/>
      <c r="BC1648" s="10"/>
      <c r="BD1648" s="10"/>
      <c r="BE1648" s="10"/>
      <c r="BF1648" s="10"/>
      <c r="BG1648" s="6"/>
    </row>
    <row r="1649" spans="34:59" x14ac:dyDescent="0.25">
      <c r="AH1649" s="6"/>
      <c r="AI1649" s="6"/>
      <c r="AJ1649" s="6"/>
      <c r="AK1649" s="6"/>
      <c r="AL1649" s="6"/>
      <c r="AM1649" s="6"/>
      <c r="AN1649" s="6"/>
      <c r="AO1649" s="6"/>
      <c r="AP1649" s="6"/>
      <c r="AQ1649" s="6"/>
      <c r="AR1649" s="6"/>
      <c r="AS1649" s="6"/>
      <c r="AT1649" s="6"/>
      <c r="AU1649" s="6"/>
      <c r="AV1649" s="6"/>
      <c r="AW1649" s="6"/>
      <c r="AX1649" s="6"/>
      <c r="AY1649" s="6"/>
      <c r="AZ1649" s="6"/>
      <c r="BA1649" s="6"/>
      <c r="BB1649" s="6"/>
      <c r="BC1649" s="6"/>
      <c r="BD1649" s="6"/>
      <c r="BE1649" s="6"/>
      <c r="BF1649" s="6"/>
      <c r="BG1649" s="10"/>
    </row>
    <row r="1650" spans="34:59" x14ac:dyDescent="0.25">
      <c r="AH1650" s="10"/>
      <c r="AI1650" s="6"/>
    </row>
    <row r="1651" spans="34:59" x14ac:dyDescent="0.25">
      <c r="AH1651" s="6"/>
      <c r="AI1651" s="6"/>
      <c r="AJ1651" s="6"/>
      <c r="AK1651" s="6"/>
      <c r="AL1651" s="6"/>
      <c r="AM1651" s="6"/>
      <c r="AN1651" s="6"/>
      <c r="AO1651" s="6"/>
      <c r="AP1651" s="6"/>
      <c r="AQ1651" s="6"/>
      <c r="AR1651" s="6"/>
      <c r="AS1651" s="6"/>
      <c r="AT1651" s="6"/>
      <c r="AU1651" s="6"/>
      <c r="AV1651" s="6"/>
      <c r="AW1651" s="6"/>
      <c r="AX1651" s="6"/>
      <c r="AY1651" s="6"/>
      <c r="AZ1651" s="6"/>
      <c r="BA1651" s="6"/>
      <c r="BB1651" s="6"/>
      <c r="BC1651" s="6"/>
      <c r="BD1651" s="6"/>
      <c r="BE1651" s="6"/>
      <c r="BF1651" s="6"/>
      <c r="BG1651" s="6"/>
    </row>
    <row r="1652" spans="34:59" x14ac:dyDescent="0.25">
      <c r="AH1652" s="10"/>
      <c r="AI1652" s="6"/>
      <c r="AJ1652" s="10"/>
      <c r="AK1652" s="10"/>
      <c r="AL1652" s="10"/>
      <c r="AM1652" s="10"/>
      <c r="AN1652" s="10"/>
      <c r="AO1652" s="10"/>
      <c r="AP1652" s="10"/>
      <c r="AQ1652" s="10"/>
      <c r="AR1652" s="10"/>
      <c r="AS1652" s="10"/>
      <c r="AT1652" s="10"/>
      <c r="AU1652" s="10"/>
      <c r="AV1652" s="10"/>
      <c r="AW1652" s="10"/>
      <c r="AX1652" s="10"/>
      <c r="AY1652" s="10"/>
      <c r="AZ1652" s="10"/>
      <c r="BA1652" s="10"/>
      <c r="BB1652" s="10"/>
      <c r="BC1652" s="10"/>
      <c r="BD1652" s="10"/>
      <c r="BE1652" s="10"/>
      <c r="BF1652" s="10"/>
      <c r="BG1652" s="6"/>
    </row>
    <row r="1653" spans="34:59" x14ac:dyDescent="0.25">
      <c r="AH1653" s="6"/>
      <c r="AI1653" s="6"/>
      <c r="AJ1653" s="6"/>
      <c r="AK1653" s="6"/>
      <c r="AL1653" s="6"/>
      <c r="AM1653" s="6"/>
      <c r="AN1653" s="6"/>
      <c r="AO1653" s="6"/>
      <c r="AP1653" s="6"/>
      <c r="AQ1653" s="6"/>
      <c r="AR1653" s="6"/>
      <c r="AS1653" s="6"/>
      <c r="AT1653" s="6"/>
      <c r="AU1653" s="6"/>
      <c r="AV1653" s="6"/>
      <c r="AW1653" s="6"/>
      <c r="AX1653" s="6"/>
      <c r="AY1653" s="6"/>
      <c r="AZ1653" s="6"/>
      <c r="BA1653" s="6"/>
      <c r="BB1653" s="6"/>
      <c r="BC1653" s="6"/>
      <c r="BD1653" s="6"/>
      <c r="BE1653" s="6"/>
      <c r="BF1653" s="6"/>
      <c r="BG1653" s="10"/>
    </row>
    <row r="1654" spans="34:59" x14ac:dyDescent="0.25">
      <c r="AH1654" s="10"/>
      <c r="AI1654" s="6"/>
    </row>
    <row r="1655" spans="34:59" x14ac:dyDescent="0.25">
      <c r="AH1655" s="6"/>
      <c r="AI1655" s="6"/>
      <c r="AJ1655" s="6"/>
      <c r="AK1655" s="6"/>
      <c r="AL1655" s="6"/>
      <c r="AM1655" s="6"/>
      <c r="AN1655" s="6"/>
      <c r="AO1655" s="6"/>
      <c r="AP1655" s="6"/>
      <c r="AQ1655" s="6"/>
      <c r="AR1655" s="6"/>
      <c r="AS1655" s="6"/>
      <c r="AT1655" s="6"/>
      <c r="AU1655" s="6"/>
      <c r="AV1655" s="6"/>
      <c r="AW1655" s="6"/>
      <c r="AX1655" s="6"/>
      <c r="AY1655" s="6"/>
      <c r="AZ1655" s="6"/>
      <c r="BA1655" s="6"/>
      <c r="BB1655" s="6"/>
      <c r="BC1655" s="6"/>
      <c r="BD1655" s="6"/>
      <c r="BE1655" s="6"/>
      <c r="BF1655" s="6"/>
      <c r="BG1655" s="6"/>
    </row>
    <row r="1656" spans="34:59" x14ac:dyDescent="0.25">
      <c r="AH1656" s="10"/>
      <c r="AI1656" s="6"/>
      <c r="AJ1656" s="10"/>
      <c r="AK1656" s="10"/>
      <c r="AL1656" s="10"/>
      <c r="AM1656" s="10"/>
      <c r="AN1656" s="10"/>
      <c r="AO1656" s="10"/>
      <c r="AP1656" s="10"/>
      <c r="AQ1656" s="10"/>
      <c r="AR1656" s="10"/>
      <c r="AS1656" s="10"/>
      <c r="AT1656" s="10"/>
      <c r="AU1656" s="10"/>
      <c r="AV1656" s="10"/>
      <c r="AW1656" s="10"/>
      <c r="AX1656" s="10"/>
      <c r="AY1656" s="10"/>
      <c r="AZ1656" s="10"/>
      <c r="BA1656" s="10"/>
      <c r="BB1656" s="10"/>
      <c r="BC1656" s="10"/>
      <c r="BD1656" s="10"/>
      <c r="BE1656" s="10"/>
      <c r="BF1656" s="10"/>
      <c r="BG1656" s="6"/>
    </row>
    <row r="1657" spans="34:59" x14ac:dyDescent="0.25">
      <c r="AH1657" s="6"/>
      <c r="AI1657" s="6"/>
      <c r="AJ1657" s="6"/>
      <c r="AK1657" s="6"/>
      <c r="AL1657" s="6"/>
      <c r="AM1657" s="6"/>
      <c r="AN1657" s="6"/>
      <c r="AO1657" s="6"/>
      <c r="AP1657" s="6"/>
      <c r="AQ1657" s="6"/>
      <c r="AR1657" s="6"/>
      <c r="AS1657" s="6"/>
      <c r="AT1657" s="6"/>
      <c r="AU1657" s="6"/>
      <c r="AV1657" s="6"/>
      <c r="AW1657" s="6"/>
      <c r="AX1657" s="6"/>
      <c r="AY1657" s="6"/>
      <c r="AZ1657" s="6"/>
      <c r="BA1657" s="6"/>
      <c r="BB1657" s="6"/>
      <c r="BC1657" s="6"/>
      <c r="BD1657" s="6"/>
      <c r="BE1657" s="6"/>
      <c r="BF1657" s="6"/>
      <c r="BG1657" s="10"/>
    </row>
    <row r="1658" spans="34:59" x14ac:dyDescent="0.25">
      <c r="AH1658" s="10"/>
      <c r="AI1658" s="6"/>
    </row>
    <row r="1659" spans="34:59" x14ac:dyDescent="0.25">
      <c r="AH1659" s="6"/>
      <c r="AI1659" s="6"/>
      <c r="AJ1659" s="6"/>
      <c r="AK1659" s="6"/>
      <c r="AL1659" s="6"/>
      <c r="AM1659" s="6"/>
      <c r="AN1659" s="6"/>
      <c r="AO1659" s="6"/>
      <c r="AP1659" s="6"/>
      <c r="AQ1659" s="6"/>
      <c r="AR1659" s="6"/>
      <c r="AS1659" s="6"/>
      <c r="AT1659" s="6"/>
      <c r="AU1659" s="6"/>
      <c r="AV1659" s="6"/>
      <c r="AW1659" s="6"/>
      <c r="AX1659" s="6"/>
      <c r="AY1659" s="6"/>
      <c r="AZ1659" s="6"/>
      <c r="BA1659" s="6"/>
      <c r="BB1659" s="6"/>
      <c r="BC1659" s="6"/>
      <c r="BD1659" s="6"/>
      <c r="BE1659" s="6"/>
      <c r="BF1659" s="6"/>
      <c r="BG1659" s="6"/>
    </row>
    <row r="1660" spans="34:59" x14ac:dyDescent="0.25">
      <c r="AH1660" s="10"/>
      <c r="AI1660" s="6"/>
      <c r="AJ1660" s="10"/>
      <c r="AK1660" s="10"/>
      <c r="AL1660" s="10"/>
      <c r="AM1660" s="10"/>
      <c r="AN1660" s="10"/>
      <c r="AO1660" s="10"/>
      <c r="AP1660" s="10"/>
      <c r="AQ1660" s="10"/>
      <c r="AR1660" s="10"/>
      <c r="AS1660" s="10"/>
      <c r="AT1660" s="10"/>
      <c r="AU1660" s="10"/>
      <c r="AV1660" s="10"/>
      <c r="AW1660" s="10"/>
      <c r="AX1660" s="10"/>
      <c r="AY1660" s="10"/>
      <c r="AZ1660" s="10"/>
      <c r="BA1660" s="10"/>
      <c r="BB1660" s="10"/>
      <c r="BC1660" s="10"/>
      <c r="BD1660" s="10"/>
      <c r="BE1660" s="10"/>
      <c r="BF1660" s="10"/>
      <c r="BG1660" s="6"/>
    </row>
    <row r="1661" spans="34:59" x14ac:dyDescent="0.25">
      <c r="AH1661" s="6"/>
      <c r="AI1661" s="6"/>
      <c r="AJ1661" s="6"/>
      <c r="AK1661" s="6"/>
      <c r="AL1661" s="6"/>
      <c r="AM1661" s="6"/>
      <c r="AN1661" s="6"/>
      <c r="AO1661" s="6"/>
      <c r="AP1661" s="6"/>
      <c r="AQ1661" s="6"/>
      <c r="AR1661" s="6"/>
      <c r="AS1661" s="6"/>
      <c r="AT1661" s="6"/>
      <c r="AU1661" s="6"/>
      <c r="AV1661" s="6"/>
      <c r="AW1661" s="6"/>
      <c r="AX1661" s="6"/>
      <c r="AY1661" s="6"/>
      <c r="AZ1661" s="6"/>
      <c r="BA1661" s="6"/>
      <c r="BB1661" s="6"/>
      <c r="BC1661" s="6"/>
      <c r="BD1661" s="6"/>
      <c r="BE1661" s="6"/>
      <c r="BF1661" s="6"/>
      <c r="BG1661" s="10"/>
    </row>
    <row r="1662" spans="34:59" x14ac:dyDescent="0.25">
      <c r="AH1662" s="10"/>
      <c r="AI1662" s="6"/>
    </row>
    <row r="1663" spans="34:59" x14ac:dyDescent="0.25">
      <c r="AH1663" s="6"/>
      <c r="AI1663" s="6"/>
      <c r="AJ1663" s="6"/>
      <c r="AK1663" s="6"/>
      <c r="AL1663" s="6"/>
      <c r="AM1663" s="6"/>
      <c r="AN1663" s="6"/>
      <c r="AO1663" s="6"/>
      <c r="AP1663" s="6"/>
      <c r="AQ1663" s="6"/>
      <c r="AR1663" s="6"/>
      <c r="AS1663" s="6"/>
      <c r="AT1663" s="6"/>
      <c r="AU1663" s="6"/>
      <c r="AV1663" s="6"/>
      <c r="AW1663" s="6"/>
      <c r="AX1663" s="6"/>
      <c r="AY1663" s="6"/>
      <c r="AZ1663" s="6"/>
      <c r="BA1663" s="6"/>
      <c r="BB1663" s="6"/>
      <c r="BC1663" s="6"/>
      <c r="BD1663" s="6"/>
      <c r="BE1663" s="6"/>
      <c r="BF1663" s="6"/>
      <c r="BG1663" s="6"/>
    </row>
    <row r="1664" spans="34:59" x14ac:dyDescent="0.25">
      <c r="AH1664" s="10"/>
      <c r="AI1664" s="6"/>
      <c r="AJ1664" s="10"/>
      <c r="AK1664" s="10"/>
      <c r="AL1664" s="10"/>
      <c r="AM1664" s="10"/>
      <c r="AN1664" s="10"/>
      <c r="AO1664" s="10"/>
      <c r="AP1664" s="10"/>
      <c r="AQ1664" s="10"/>
      <c r="AR1664" s="10"/>
      <c r="AS1664" s="10"/>
      <c r="AT1664" s="10"/>
      <c r="AU1664" s="10"/>
      <c r="AV1664" s="10"/>
      <c r="AW1664" s="10"/>
      <c r="AX1664" s="10"/>
      <c r="AY1664" s="10"/>
      <c r="AZ1664" s="10"/>
      <c r="BA1664" s="10"/>
      <c r="BB1664" s="10"/>
      <c r="BC1664" s="10"/>
      <c r="BD1664" s="10"/>
      <c r="BE1664" s="10"/>
      <c r="BF1664" s="10"/>
      <c r="BG1664" s="6"/>
    </row>
    <row r="1665" spans="34:59" x14ac:dyDescent="0.25">
      <c r="AH1665" s="6"/>
      <c r="AI1665" s="6"/>
      <c r="AJ1665" s="6"/>
      <c r="AK1665" s="6"/>
      <c r="AL1665" s="6"/>
      <c r="AM1665" s="6"/>
      <c r="AN1665" s="6"/>
      <c r="AO1665" s="6"/>
      <c r="AP1665" s="6"/>
      <c r="AQ1665" s="6"/>
      <c r="AR1665" s="6"/>
      <c r="AS1665" s="6"/>
      <c r="AT1665" s="6"/>
      <c r="AU1665" s="6"/>
      <c r="AV1665" s="6"/>
      <c r="AW1665" s="6"/>
      <c r="AX1665" s="6"/>
      <c r="AY1665" s="6"/>
      <c r="AZ1665" s="6"/>
      <c r="BA1665" s="6"/>
      <c r="BB1665" s="6"/>
      <c r="BC1665" s="6"/>
      <c r="BD1665" s="6"/>
      <c r="BE1665" s="6"/>
      <c r="BF1665" s="6"/>
      <c r="BG1665" s="10"/>
    </row>
    <row r="1666" spans="34:59" x14ac:dyDescent="0.25">
      <c r="AH1666" s="10"/>
      <c r="AI1666" s="6"/>
    </row>
    <row r="1667" spans="34:59" x14ac:dyDescent="0.25">
      <c r="AH1667" s="6"/>
      <c r="AI1667" s="6"/>
      <c r="AJ1667" s="6"/>
      <c r="AK1667" s="6"/>
      <c r="AL1667" s="6"/>
      <c r="AM1667" s="6"/>
      <c r="AN1667" s="6"/>
      <c r="AO1667" s="6"/>
      <c r="AP1667" s="6"/>
      <c r="AQ1667" s="6"/>
      <c r="AR1667" s="6"/>
      <c r="AS1667" s="6"/>
      <c r="AT1667" s="6"/>
      <c r="AU1667" s="6"/>
      <c r="AV1667" s="6"/>
      <c r="AW1667" s="6"/>
      <c r="AX1667" s="6"/>
      <c r="AY1667" s="6"/>
      <c r="AZ1667" s="6"/>
      <c r="BA1667" s="6"/>
      <c r="BB1667" s="6"/>
      <c r="BC1667" s="6"/>
      <c r="BD1667" s="6"/>
      <c r="BE1667" s="6"/>
      <c r="BF1667" s="6"/>
      <c r="BG1667" s="6"/>
    </row>
    <row r="1668" spans="34:59" x14ac:dyDescent="0.25">
      <c r="AH1668" s="10"/>
      <c r="AI1668" s="6"/>
      <c r="AJ1668" s="10"/>
      <c r="AK1668" s="10"/>
      <c r="AL1668" s="10"/>
      <c r="AM1668" s="10"/>
      <c r="AN1668" s="10"/>
      <c r="AO1668" s="10"/>
      <c r="AP1668" s="10"/>
      <c r="AQ1668" s="10"/>
      <c r="AR1668" s="10"/>
      <c r="AS1668" s="10"/>
      <c r="AT1668" s="10"/>
      <c r="AU1668" s="10"/>
      <c r="AV1668" s="10"/>
      <c r="AW1668" s="10"/>
      <c r="AX1668" s="10"/>
      <c r="AY1668" s="10"/>
      <c r="AZ1668" s="10"/>
      <c r="BA1668" s="10"/>
      <c r="BB1668" s="10"/>
      <c r="BC1668" s="10"/>
      <c r="BD1668" s="10"/>
      <c r="BE1668" s="10"/>
      <c r="BF1668" s="10"/>
      <c r="BG1668" s="6"/>
    </row>
    <row r="1669" spans="34:59" x14ac:dyDescent="0.25">
      <c r="AH1669" s="6"/>
      <c r="AI1669" s="6"/>
      <c r="AJ1669" s="6"/>
      <c r="AK1669" s="6"/>
      <c r="AL1669" s="6"/>
      <c r="AM1669" s="6"/>
      <c r="AN1669" s="6"/>
      <c r="AO1669" s="6"/>
      <c r="AP1669" s="6"/>
      <c r="AQ1669" s="6"/>
      <c r="AR1669" s="6"/>
      <c r="AS1669" s="6"/>
      <c r="AT1669" s="6"/>
      <c r="AU1669" s="6"/>
      <c r="AV1669" s="6"/>
      <c r="AW1669" s="6"/>
      <c r="AX1669" s="6"/>
      <c r="AY1669" s="6"/>
      <c r="AZ1669" s="6"/>
      <c r="BA1669" s="6"/>
      <c r="BB1669" s="6"/>
      <c r="BC1669" s="6"/>
      <c r="BD1669" s="6"/>
      <c r="BE1669" s="6"/>
      <c r="BF1669" s="6"/>
      <c r="BG1669" s="10"/>
    </row>
    <row r="1670" spans="34:59" x14ac:dyDescent="0.25">
      <c r="AH1670" s="10"/>
      <c r="AI1670" s="6"/>
    </row>
    <row r="1671" spans="34:59" x14ac:dyDescent="0.25">
      <c r="AH1671" s="6"/>
      <c r="AI1671" s="6"/>
      <c r="AJ1671" s="6"/>
      <c r="AK1671" s="6"/>
      <c r="AL1671" s="6"/>
      <c r="AM1671" s="6"/>
      <c r="AN1671" s="6"/>
      <c r="AO1671" s="6"/>
      <c r="AP1671" s="6"/>
      <c r="AQ1671" s="6"/>
      <c r="AR1671" s="6"/>
      <c r="AS1671" s="6"/>
      <c r="AT1671" s="6"/>
      <c r="AU1671" s="6"/>
      <c r="AV1671" s="6"/>
      <c r="AW1671" s="6"/>
      <c r="AX1671" s="6"/>
      <c r="AY1671" s="6"/>
      <c r="AZ1671" s="6"/>
      <c r="BA1671" s="6"/>
      <c r="BB1671" s="6"/>
      <c r="BC1671" s="6"/>
      <c r="BD1671" s="6"/>
      <c r="BE1671" s="6"/>
      <c r="BF1671" s="6"/>
      <c r="BG1671" s="6"/>
    </row>
    <row r="1672" spans="34:59" x14ac:dyDescent="0.25">
      <c r="AH1672" s="10"/>
      <c r="AI1672" s="6"/>
      <c r="AJ1672" s="10"/>
      <c r="AK1672" s="10"/>
      <c r="AL1672" s="10"/>
      <c r="AM1672" s="10"/>
      <c r="AN1672" s="10"/>
      <c r="AO1672" s="10"/>
      <c r="AP1672" s="10"/>
      <c r="AQ1672" s="10"/>
      <c r="AR1672" s="10"/>
      <c r="AS1672" s="10"/>
      <c r="AT1672" s="10"/>
      <c r="AU1672" s="10"/>
      <c r="AV1672" s="10"/>
      <c r="AW1672" s="10"/>
      <c r="AX1672" s="10"/>
      <c r="AY1672" s="10"/>
      <c r="AZ1672" s="10"/>
      <c r="BA1672" s="10"/>
      <c r="BB1672" s="10"/>
      <c r="BC1672" s="10"/>
      <c r="BD1672" s="10"/>
      <c r="BE1672" s="10"/>
      <c r="BF1672" s="10"/>
      <c r="BG1672" s="6"/>
    </row>
    <row r="1673" spans="34:59" x14ac:dyDescent="0.25">
      <c r="AH1673" s="6"/>
      <c r="AI1673" s="6"/>
      <c r="AJ1673" s="6"/>
      <c r="AK1673" s="6"/>
      <c r="AL1673" s="6"/>
      <c r="AM1673" s="6"/>
      <c r="AN1673" s="6"/>
      <c r="AO1673" s="6"/>
      <c r="AP1673" s="6"/>
      <c r="AQ1673" s="6"/>
      <c r="AR1673" s="6"/>
      <c r="AS1673" s="6"/>
      <c r="AT1673" s="6"/>
      <c r="AU1673" s="6"/>
      <c r="AV1673" s="6"/>
      <c r="AW1673" s="6"/>
      <c r="AX1673" s="6"/>
      <c r="AY1673" s="6"/>
      <c r="AZ1673" s="6"/>
      <c r="BA1673" s="6"/>
      <c r="BB1673" s="6"/>
      <c r="BC1673" s="6"/>
      <c r="BD1673" s="6"/>
      <c r="BE1673" s="6"/>
      <c r="BF1673" s="6"/>
      <c r="BG1673" s="10"/>
    </row>
    <row r="1674" spans="34:59" x14ac:dyDescent="0.25">
      <c r="AH1674" s="10"/>
      <c r="AI1674" s="6"/>
    </row>
    <row r="1675" spans="34:59" x14ac:dyDescent="0.25">
      <c r="AH1675" s="6"/>
      <c r="AI1675" s="6"/>
      <c r="AJ1675" s="6"/>
      <c r="AK1675" s="6"/>
      <c r="AL1675" s="6"/>
      <c r="AM1675" s="6"/>
      <c r="AN1675" s="6"/>
      <c r="AO1675" s="6"/>
      <c r="AP1675" s="6"/>
      <c r="AQ1675" s="6"/>
      <c r="AR1675" s="6"/>
      <c r="AS1675" s="6"/>
      <c r="AT1675" s="6"/>
      <c r="AU1675" s="6"/>
      <c r="AV1675" s="6"/>
      <c r="AW1675" s="6"/>
      <c r="AX1675" s="6"/>
      <c r="AY1675" s="6"/>
      <c r="AZ1675" s="6"/>
      <c r="BA1675" s="6"/>
      <c r="BB1675" s="6"/>
      <c r="BC1675" s="6"/>
      <c r="BD1675" s="6"/>
      <c r="BE1675" s="6"/>
      <c r="BF1675" s="6"/>
      <c r="BG1675" s="6"/>
    </row>
    <row r="1676" spans="34:59" x14ac:dyDescent="0.25">
      <c r="AH1676" s="10"/>
      <c r="AI1676" s="6"/>
      <c r="AJ1676" s="10"/>
      <c r="AK1676" s="10"/>
      <c r="AL1676" s="10"/>
      <c r="AM1676" s="10"/>
      <c r="AN1676" s="10"/>
      <c r="AO1676" s="10"/>
      <c r="AP1676" s="10"/>
      <c r="AQ1676" s="10"/>
      <c r="AR1676" s="10"/>
      <c r="AS1676" s="10"/>
      <c r="AT1676" s="10"/>
      <c r="AU1676" s="10"/>
      <c r="AV1676" s="10"/>
      <c r="AW1676" s="10"/>
      <c r="AX1676" s="10"/>
      <c r="AY1676" s="10"/>
      <c r="AZ1676" s="10"/>
      <c r="BA1676" s="10"/>
      <c r="BB1676" s="10"/>
      <c r="BC1676" s="10"/>
      <c r="BD1676" s="10"/>
      <c r="BE1676" s="10"/>
      <c r="BF1676" s="10"/>
      <c r="BG1676" s="6"/>
    </row>
    <row r="1677" spans="34:59" x14ac:dyDescent="0.25">
      <c r="AH1677" s="6"/>
      <c r="AI1677" s="6"/>
      <c r="AJ1677" s="6"/>
      <c r="AK1677" s="6"/>
      <c r="AL1677" s="6"/>
      <c r="AM1677" s="6"/>
      <c r="AN1677" s="6"/>
      <c r="AO1677" s="6"/>
      <c r="AP1677" s="6"/>
      <c r="AQ1677" s="6"/>
      <c r="AR1677" s="6"/>
      <c r="AS1677" s="6"/>
      <c r="AT1677" s="6"/>
      <c r="AU1677" s="6"/>
      <c r="AV1677" s="6"/>
      <c r="AW1677" s="6"/>
      <c r="AX1677" s="6"/>
      <c r="AY1677" s="6"/>
      <c r="AZ1677" s="6"/>
      <c r="BA1677" s="6"/>
      <c r="BB1677" s="6"/>
      <c r="BC1677" s="6"/>
      <c r="BD1677" s="6"/>
      <c r="BE1677" s="6"/>
      <c r="BF1677" s="6"/>
      <c r="BG1677" s="10"/>
    </row>
    <row r="1678" spans="34:59" x14ac:dyDescent="0.25">
      <c r="AH1678" s="10"/>
      <c r="AI1678" s="6"/>
    </row>
    <row r="1679" spans="34:59" x14ac:dyDescent="0.25">
      <c r="AH1679" s="6"/>
      <c r="AI1679" s="6"/>
      <c r="AJ1679" s="6"/>
      <c r="AK1679" s="6"/>
      <c r="AL1679" s="6"/>
      <c r="AM1679" s="6"/>
      <c r="AN1679" s="6"/>
      <c r="AO1679" s="6"/>
      <c r="AP1679" s="6"/>
      <c r="AQ1679" s="6"/>
      <c r="AR1679" s="6"/>
      <c r="AS1679" s="6"/>
      <c r="AT1679" s="6"/>
      <c r="AU1679" s="6"/>
      <c r="AV1679" s="6"/>
      <c r="AW1679" s="6"/>
      <c r="AX1679" s="6"/>
      <c r="AY1679" s="6"/>
      <c r="AZ1679" s="6"/>
      <c r="BA1679" s="6"/>
      <c r="BB1679" s="6"/>
      <c r="BC1679" s="6"/>
      <c r="BD1679" s="6"/>
      <c r="BE1679" s="6"/>
      <c r="BF1679" s="6"/>
      <c r="BG1679" s="6"/>
    </row>
    <row r="1680" spans="34:59" x14ac:dyDescent="0.25">
      <c r="AH1680" s="10"/>
      <c r="AI1680" s="6"/>
      <c r="AJ1680" s="10"/>
      <c r="AK1680" s="10"/>
      <c r="AL1680" s="10"/>
      <c r="AM1680" s="10"/>
      <c r="AN1680" s="10"/>
      <c r="AO1680" s="10"/>
      <c r="AP1680" s="10"/>
      <c r="AQ1680" s="10"/>
      <c r="AR1680" s="10"/>
      <c r="AS1680" s="10"/>
      <c r="AT1680" s="10"/>
      <c r="AU1680" s="10"/>
      <c r="AV1680" s="10"/>
      <c r="AW1680" s="10"/>
      <c r="AX1680" s="10"/>
      <c r="AY1680" s="10"/>
      <c r="AZ1680" s="10"/>
      <c r="BA1680" s="10"/>
      <c r="BB1680" s="10"/>
      <c r="BC1680" s="10"/>
      <c r="BD1680" s="10"/>
      <c r="BE1680" s="10"/>
      <c r="BF1680" s="10"/>
      <c r="BG1680" s="6"/>
    </row>
    <row r="1681" spans="34:59" x14ac:dyDescent="0.25">
      <c r="AH1681" s="6"/>
      <c r="AI1681" s="6"/>
      <c r="AJ1681" s="6"/>
      <c r="AK1681" s="6"/>
      <c r="AL1681" s="6"/>
      <c r="AM1681" s="6"/>
      <c r="AN1681" s="6"/>
      <c r="AO1681" s="6"/>
      <c r="AP1681" s="6"/>
      <c r="AQ1681" s="6"/>
      <c r="AR1681" s="6"/>
      <c r="AS1681" s="6"/>
      <c r="AT1681" s="6"/>
      <c r="AU1681" s="6"/>
      <c r="AV1681" s="6"/>
      <c r="AW1681" s="6"/>
      <c r="AX1681" s="6"/>
      <c r="AY1681" s="6"/>
      <c r="AZ1681" s="6"/>
      <c r="BA1681" s="6"/>
      <c r="BB1681" s="6"/>
      <c r="BC1681" s="6"/>
      <c r="BD1681" s="6"/>
      <c r="BE1681" s="6"/>
      <c r="BF1681" s="6"/>
      <c r="BG1681" s="10"/>
    </row>
    <row r="1682" spans="34:59" x14ac:dyDescent="0.25">
      <c r="AH1682" s="10"/>
      <c r="AI1682" s="6"/>
    </row>
    <row r="1683" spans="34:59" x14ac:dyDescent="0.25">
      <c r="AH1683" s="6"/>
      <c r="AI1683" s="6"/>
      <c r="AJ1683" s="6"/>
      <c r="AK1683" s="6"/>
      <c r="AL1683" s="6"/>
      <c r="AM1683" s="6"/>
      <c r="AN1683" s="6"/>
      <c r="AO1683" s="6"/>
      <c r="AP1683" s="6"/>
      <c r="AQ1683" s="6"/>
      <c r="AR1683" s="6"/>
      <c r="AS1683" s="6"/>
      <c r="AT1683" s="6"/>
      <c r="AU1683" s="6"/>
      <c r="AV1683" s="6"/>
      <c r="AW1683" s="6"/>
      <c r="AX1683" s="6"/>
      <c r="AY1683" s="6"/>
      <c r="AZ1683" s="6"/>
      <c r="BA1683" s="6"/>
      <c r="BB1683" s="6"/>
      <c r="BC1683" s="6"/>
      <c r="BD1683" s="6"/>
      <c r="BE1683" s="6"/>
      <c r="BF1683" s="6"/>
      <c r="BG1683" s="6"/>
    </row>
    <row r="1684" spans="34:59" x14ac:dyDescent="0.25">
      <c r="AH1684" s="10"/>
      <c r="AI1684" s="6"/>
      <c r="AJ1684" s="10"/>
      <c r="AK1684" s="10"/>
      <c r="AL1684" s="10"/>
      <c r="AM1684" s="10"/>
      <c r="AN1684" s="10"/>
      <c r="AO1684" s="10"/>
      <c r="AP1684" s="10"/>
      <c r="AQ1684" s="10"/>
      <c r="AR1684" s="10"/>
      <c r="AS1684" s="10"/>
      <c r="AT1684" s="10"/>
      <c r="AU1684" s="10"/>
      <c r="AV1684" s="10"/>
      <c r="AW1684" s="10"/>
      <c r="AX1684" s="10"/>
      <c r="AY1684" s="10"/>
      <c r="AZ1684" s="10"/>
      <c r="BA1684" s="10"/>
      <c r="BB1684" s="10"/>
      <c r="BC1684" s="10"/>
      <c r="BD1684" s="10"/>
      <c r="BE1684" s="10"/>
      <c r="BF1684" s="10"/>
      <c r="BG1684" s="6"/>
    </row>
    <row r="1685" spans="34:59" x14ac:dyDescent="0.25">
      <c r="AH1685" s="6"/>
      <c r="AI1685" s="6"/>
      <c r="AJ1685" s="6"/>
      <c r="AK1685" s="6"/>
      <c r="AL1685" s="6"/>
      <c r="AM1685" s="6"/>
      <c r="AN1685" s="6"/>
      <c r="AO1685" s="6"/>
      <c r="AP1685" s="6"/>
      <c r="AQ1685" s="6"/>
      <c r="AR1685" s="6"/>
      <c r="AS1685" s="6"/>
      <c r="AT1685" s="6"/>
      <c r="AU1685" s="6"/>
      <c r="AV1685" s="6"/>
      <c r="AW1685" s="6"/>
      <c r="AX1685" s="6"/>
      <c r="AY1685" s="6"/>
      <c r="AZ1685" s="6"/>
      <c r="BA1685" s="6"/>
      <c r="BB1685" s="6"/>
      <c r="BC1685" s="6"/>
      <c r="BD1685" s="6"/>
      <c r="BE1685" s="6"/>
      <c r="BF1685" s="6"/>
      <c r="BG1685" s="10"/>
    </row>
    <row r="1686" spans="34:59" x14ac:dyDescent="0.25">
      <c r="AH1686" s="10"/>
      <c r="AI1686" s="6"/>
    </row>
    <row r="1687" spans="34:59" x14ac:dyDescent="0.25">
      <c r="AH1687" s="6"/>
      <c r="AI1687" s="6"/>
      <c r="AJ1687" s="6"/>
      <c r="AK1687" s="6"/>
      <c r="AL1687" s="6"/>
      <c r="AM1687" s="6"/>
      <c r="AN1687" s="6"/>
      <c r="AO1687" s="6"/>
      <c r="AP1687" s="6"/>
      <c r="AQ1687" s="6"/>
      <c r="AR1687" s="6"/>
      <c r="AS1687" s="6"/>
      <c r="AT1687" s="6"/>
      <c r="AU1687" s="6"/>
      <c r="AV1687" s="6"/>
      <c r="AW1687" s="6"/>
      <c r="AX1687" s="6"/>
      <c r="AY1687" s="6"/>
      <c r="AZ1687" s="6"/>
      <c r="BA1687" s="6"/>
      <c r="BB1687" s="6"/>
      <c r="BC1687" s="6"/>
      <c r="BD1687" s="6"/>
      <c r="BE1687" s="6"/>
      <c r="BF1687" s="6"/>
      <c r="BG1687" s="6"/>
    </row>
    <row r="1688" spans="34:59" x14ac:dyDescent="0.25">
      <c r="AH1688" s="10"/>
      <c r="AI1688" s="6"/>
      <c r="AJ1688" s="10"/>
      <c r="AK1688" s="10"/>
      <c r="AL1688" s="10"/>
      <c r="AM1688" s="10"/>
      <c r="AN1688" s="10"/>
      <c r="AO1688" s="10"/>
      <c r="AP1688" s="10"/>
      <c r="AQ1688" s="10"/>
      <c r="AR1688" s="10"/>
      <c r="AS1688" s="10"/>
      <c r="AT1688" s="10"/>
      <c r="AU1688" s="10"/>
      <c r="AV1688" s="10"/>
      <c r="AW1688" s="10"/>
      <c r="AX1688" s="10"/>
      <c r="AY1688" s="10"/>
      <c r="AZ1688" s="10"/>
      <c r="BA1688" s="10"/>
      <c r="BB1688" s="10"/>
      <c r="BC1688" s="10"/>
      <c r="BD1688" s="10"/>
      <c r="BE1688" s="10"/>
      <c r="BF1688" s="10"/>
      <c r="BG1688" s="6"/>
    </row>
    <row r="1689" spans="34:59" x14ac:dyDescent="0.25">
      <c r="AH1689" s="6"/>
      <c r="AI1689" s="6"/>
      <c r="AJ1689" s="6"/>
      <c r="AK1689" s="6"/>
      <c r="AL1689" s="6"/>
      <c r="AM1689" s="6"/>
      <c r="AN1689" s="6"/>
      <c r="AO1689" s="6"/>
      <c r="AP1689" s="6"/>
      <c r="AQ1689" s="6"/>
      <c r="AR1689" s="6"/>
      <c r="AS1689" s="6"/>
      <c r="AT1689" s="6"/>
      <c r="AU1689" s="6"/>
      <c r="AV1689" s="6"/>
      <c r="AW1689" s="6"/>
      <c r="AX1689" s="6"/>
      <c r="AY1689" s="6"/>
      <c r="AZ1689" s="6"/>
      <c r="BA1689" s="6"/>
      <c r="BB1689" s="6"/>
      <c r="BC1689" s="6"/>
      <c r="BD1689" s="6"/>
      <c r="BE1689" s="6"/>
      <c r="BF1689" s="6"/>
      <c r="BG1689" s="10"/>
    </row>
    <row r="1690" spans="34:59" x14ac:dyDescent="0.25">
      <c r="AH1690" s="10"/>
      <c r="AI1690" s="6"/>
    </row>
    <row r="1691" spans="34:59" x14ac:dyDescent="0.25">
      <c r="AH1691" s="6"/>
      <c r="AI1691" s="6"/>
      <c r="AJ1691" s="6"/>
      <c r="AK1691" s="6"/>
      <c r="AL1691" s="6"/>
      <c r="AM1691" s="6"/>
      <c r="AN1691" s="6"/>
      <c r="AO1691" s="6"/>
      <c r="AP1691" s="6"/>
      <c r="AQ1691" s="6"/>
      <c r="AR1691" s="6"/>
      <c r="AS1691" s="6"/>
      <c r="AT1691" s="6"/>
      <c r="AU1691" s="6"/>
      <c r="AV1691" s="6"/>
      <c r="AW1691" s="6"/>
      <c r="AX1691" s="6"/>
      <c r="AY1691" s="6"/>
      <c r="AZ1691" s="6"/>
      <c r="BA1691" s="6"/>
      <c r="BB1691" s="6"/>
      <c r="BC1691" s="6"/>
      <c r="BD1691" s="6"/>
      <c r="BE1691" s="6"/>
      <c r="BF1691" s="6"/>
      <c r="BG1691" s="6"/>
    </row>
    <row r="1692" spans="34:59" x14ac:dyDescent="0.25">
      <c r="AH1692" s="10"/>
      <c r="AI1692" s="6"/>
      <c r="AJ1692" s="10"/>
      <c r="AK1692" s="10"/>
      <c r="AL1692" s="10"/>
      <c r="AM1692" s="10"/>
      <c r="AN1692" s="10"/>
      <c r="AO1692" s="10"/>
      <c r="AP1692" s="10"/>
      <c r="AQ1692" s="10"/>
      <c r="AR1692" s="10"/>
      <c r="AS1692" s="10"/>
      <c r="AT1692" s="10"/>
      <c r="AU1692" s="10"/>
      <c r="AV1692" s="10"/>
      <c r="AW1692" s="10"/>
      <c r="AX1692" s="10"/>
      <c r="AY1692" s="10"/>
      <c r="AZ1692" s="10"/>
      <c r="BA1692" s="10"/>
      <c r="BB1692" s="10"/>
      <c r="BC1692" s="10"/>
      <c r="BD1692" s="10"/>
      <c r="BE1692" s="10"/>
      <c r="BF1692" s="10"/>
      <c r="BG1692" s="6"/>
    </row>
    <row r="1693" spans="34:59" x14ac:dyDescent="0.25">
      <c r="AH1693" s="6"/>
      <c r="AI1693" s="6"/>
      <c r="AJ1693" s="6"/>
      <c r="AK1693" s="6"/>
      <c r="AL1693" s="6"/>
      <c r="AM1693" s="6"/>
      <c r="AN1693" s="6"/>
      <c r="AO1693" s="6"/>
      <c r="AP1693" s="6"/>
      <c r="AQ1693" s="6"/>
      <c r="AR1693" s="6"/>
      <c r="AS1693" s="6"/>
      <c r="AT1693" s="6"/>
      <c r="AU1693" s="6"/>
      <c r="AV1693" s="6"/>
      <c r="AW1693" s="6"/>
      <c r="AX1693" s="6"/>
      <c r="AY1693" s="6"/>
      <c r="AZ1693" s="6"/>
      <c r="BA1693" s="6"/>
      <c r="BB1693" s="6"/>
      <c r="BC1693" s="6"/>
      <c r="BD1693" s="6"/>
      <c r="BE1693" s="6"/>
      <c r="BF1693" s="6"/>
      <c r="BG1693" s="10"/>
    </row>
    <row r="1694" spans="34:59" x14ac:dyDescent="0.25">
      <c r="AH1694" s="10"/>
      <c r="AI1694" s="6"/>
    </row>
    <row r="1695" spans="34:59" x14ac:dyDescent="0.25">
      <c r="AH1695" s="6"/>
      <c r="AI1695" s="6"/>
      <c r="AJ1695" s="6"/>
      <c r="AK1695" s="6"/>
      <c r="AL1695" s="6"/>
      <c r="AM1695" s="6"/>
      <c r="AN1695" s="6"/>
      <c r="AO1695" s="6"/>
      <c r="AP1695" s="6"/>
      <c r="AQ1695" s="6"/>
      <c r="AR1695" s="6"/>
      <c r="AS1695" s="6"/>
      <c r="AT1695" s="6"/>
      <c r="AU1695" s="6"/>
      <c r="AV1695" s="6"/>
      <c r="AW1695" s="6"/>
      <c r="AX1695" s="6"/>
      <c r="AY1695" s="6"/>
      <c r="AZ1695" s="6"/>
      <c r="BA1695" s="6"/>
      <c r="BB1695" s="6"/>
      <c r="BC1695" s="6"/>
      <c r="BD1695" s="6"/>
      <c r="BE1695" s="6"/>
      <c r="BF1695" s="6"/>
      <c r="BG1695" s="6"/>
    </row>
    <row r="1696" spans="34:59" x14ac:dyDescent="0.25">
      <c r="AH1696" s="10"/>
      <c r="AI1696" s="6"/>
      <c r="AJ1696" s="10"/>
      <c r="AK1696" s="10"/>
      <c r="AL1696" s="10"/>
      <c r="AM1696" s="10"/>
      <c r="AN1696" s="10"/>
      <c r="AO1696" s="10"/>
      <c r="AP1696" s="10"/>
      <c r="AQ1696" s="10"/>
      <c r="AR1696" s="10"/>
      <c r="AS1696" s="10"/>
      <c r="AT1696" s="10"/>
      <c r="AU1696" s="10"/>
      <c r="AV1696" s="10"/>
      <c r="AW1696" s="10"/>
      <c r="AX1696" s="10"/>
      <c r="AY1696" s="10"/>
      <c r="AZ1696" s="10"/>
      <c r="BA1696" s="10"/>
      <c r="BB1696" s="10"/>
      <c r="BC1696" s="10"/>
      <c r="BD1696" s="10"/>
      <c r="BE1696" s="10"/>
      <c r="BF1696" s="10"/>
      <c r="BG1696" s="6"/>
    </row>
    <row r="1697" spans="34:59" x14ac:dyDescent="0.25">
      <c r="AH1697" s="6"/>
      <c r="AI1697" s="6"/>
      <c r="AJ1697" s="6"/>
      <c r="AK1697" s="6"/>
      <c r="AL1697" s="6"/>
      <c r="AM1697" s="6"/>
      <c r="AN1697" s="6"/>
      <c r="AO1697" s="6"/>
      <c r="AP1697" s="6"/>
      <c r="AQ1697" s="6"/>
      <c r="AR1697" s="6"/>
      <c r="AS1697" s="6"/>
      <c r="AT1697" s="6"/>
      <c r="AU1697" s="6"/>
      <c r="AV1697" s="6"/>
      <c r="AW1697" s="6"/>
      <c r="AX1697" s="6"/>
      <c r="AY1697" s="6"/>
      <c r="AZ1697" s="6"/>
      <c r="BA1697" s="6"/>
      <c r="BB1697" s="6"/>
      <c r="BC1697" s="6"/>
      <c r="BD1697" s="6"/>
      <c r="BE1697" s="6"/>
      <c r="BF1697" s="6"/>
      <c r="BG1697" s="10"/>
    </row>
    <row r="1698" spans="34:59" x14ac:dyDescent="0.25">
      <c r="AH1698" s="10"/>
      <c r="AI1698" s="6"/>
    </row>
    <row r="1699" spans="34:59" x14ac:dyDescent="0.25">
      <c r="AH1699" s="6"/>
      <c r="AI1699" s="6"/>
      <c r="AJ1699" s="6"/>
      <c r="AK1699" s="6"/>
      <c r="AL1699" s="6"/>
      <c r="AM1699" s="6"/>
      <c r="AN1699" s="6"/>
      <c r="AO1699" s="6"/>
      <c r="AP1699" s="6"/>
      <c r="AQ1699" s="6"/>
      <c r="AR1699" s="6"/>
      <c r="AS1699" s="6"/>
      <c r="AT1699" s="6"/>
      <c r="AU1699" s="6"/>
      <c r="AV1699" s="6"/>
      <c r="AW1699" s="6"/>
      <c r="AX1699" s="6"/>
      <c r="AY1699" s="6"/>
      <c r="AZ1699" s="6"/>
      <c r="BA1699" s="6"/>
      <c r="BB1699" s="6"/>
      <c r="BC1699" s="6"/>
      <c r="BD1699" s="6"/>
      <c r="BE1699" s="6"/>
      <c r="BF1699" s="6"/>
      <c r="BG1699" s="6"/>
    </row>
    <row r="1700" spans="34:59" x14ac:dyDescent="0.25">
      <c r="AH1700" s="10"/>
      <c r="AI1700" s="6"/>
      <c r="AJ1700" s="10"/>
      <c r="AK1700" s="10"/>
      <c r="AL1700" s="10"/>
      <c r="AM1700" s="10"/>
      <c r="AN1700" s="10"/>
      <c r="AO1700" s="10"/>
      <c r="AP1700" s="10"/>
      <c r="AQ1700" s="10"/>
      <c r="AR1700" s="10"/>
      <c r="AS1700" s="10"/>
      <c r="AT1700" s="10"/>
      <c r="AU1700" s="10"/>
      <c r="AV1700" s="10"/>
      <c r="AW1700" s="10"/>
      <c r="AX1700" s="10"/>
      <c r="AY1700" s="10"/>
      <c r="AZ1700" s="10"/>
      <c r="BA1700" s="10"/>
      <c r="BB1700" s="10"/>
      <c r="BC1700" s="10"/>
      <c r="BD1700" s="10"/>
      <c r="BE1700" s="10"/>
      <c r="BF1700" s="10"/>
      <c r="BG1700" s="6"/>
    </row>
    <row r="1701" spans="34:59" x14ac:dyDescent="0.25">
      <c r="AH1701" s="6"/>
      <c r="AI1701" s="6"/>
      <c r="AJ1701" s="6"/>
      <c r="AK1701" s="6"/>
      <c r="AL1701" s="6"/>
      <c r="AM1701" s="6"/>
      <c r="AN1701" s="6"/>
      <c r="AO1701" s="6"/>
      <c r="AP1701" s="6"/>
      <c r="AQ1701" s="6"/>
      <c r="AR1701" s="6"/>
      <c r="AS1701" s="6"/>
      <c r="AT1701" s="6"/>
      <c r="AU1701" s="6"/>
      <c r="AV1701" s="6"/>
      <c r="AW1701" s="6"/>
      <c r="AX1701" s="6"/>
      <c r="AY1701" s="6"/>
      <c r="AZ1701" s="6"/>
      <c r="BA1701" s="6"/>
      <c r="BB1701" s="6"/>
      <c r="BC1701" s="6"/>
      <c r="BD1701" s="6"/>
      <c r="BE1701" s="6"/>
      <c r="BF1701" s="6"/>
      <c r="BG1701" s="10"/>
    </row>
    <row r="1702" spans="34:59" x14ac:dyDescent="0.25">
      <c r="AH1702" s="10"/>
      <c r="AI1702" s="6"/>
    </row>
    <row r="1703" spans="34:59" x14ac:dyDescent="0.25">
      <c r="AH1703" s="6"/>
      <c r="AI1703" s="6"/>
      <c r="AJ1703" s="6"/>
      <c r="AK1703" s="6"/>
      <c r="AL1703" s="6"/>
      <c r="AM1703" s="6"/>
      <c r="AN1703" s="6"/>
      <c r="AO1703" s="6"/>
      <c r="AP1703" s="6"/>
      <c r="AQ1703" s="6"/>
      <c r="AR1703" s="6"/>
      <c r="AS1703" s="6"/>
      <c r="AT1703" s="6"/>
      <c r="AU1703" s="6"/>
      <c r="AV1703" s="6"/>
      <c r="AW1703" s="6"/>
      <c r="AX1703" s="6"/>
      <c r="AY1703" s="6"/>
      <c r="AZ1703" s="6"/>
      <c r="BA1703" s="6"/>
      <c r="BB1703" s="6"/>
      <c r="BC1703" s="6"/>
      <c r="BD1703" s="6"/>
      <c r="BE1703" s="6"/>
      <c r="BF1703" s="6"/>
      <c r="BG1703" s="6"/>
    </row>
    <row r="1704" spans="34:59" x14ac:dyDescent="0.25">
      <c r="AH1704" s="10"/>
      <c r="AI1704" s="6"/>
      <c r="AJ1704" s="10"/>
      <c r="AK1704" s="10"/>
      <c r="AL1704" s="10"/>
      <c r="AM1704" s="10"/>
      <c r="AN1704" s="10"/>
      <c r="AO1704" s="10"/>
      <c r="AP1704" s="10"/>
      <c r="AQ1704" s="10"/>
      <c r="AR1704" s="10"/>
      <c r="AS1704" s="10"/>
      <c r="AT1704" s="10"/>
      <c r="AU1704" s="10"/>
      <c r="AV1704" s="10"/>
      <c r="AW1704" s="10"/>
      <c r="AX1704" s="10"/>
      <c r="AY1704" s="10"/>
      <c r="AZ1704" s="10"/>
      <c r="BA1704" s="10"/>
      <c r="BB1704" s="10"/>
      <c r="BC1704" s="10"/>
      <c r="BD1704" s="10"/>
      <c r="BE1704" s="10"/>
      <c r="BF1704" s="10"/>
      <c r="BG1704" s="6"/>
    </row>
    <row r="1705" spans="34:59" x14ac:dyDescent="0.25">
      <c r="AH1705" s="6"/>
      <c r="AI1705" s="6"/>
      <c r="AJ1705" s="6"/>
      <c r="AK1705" s="6"/>
      <c r="AL1705" s="6"/>
      <c r="AM1705" s="6"/>
      <c r="AN1705" s="6"/>
      <c r="AO1705" s="6"/>
      <c r="AP1705" s="6"/>
      <c r="AQ1705" s="6"/>
      <c r="AR1705" s="6"/>
      <c r="AS1705" s="6"/>
      <c r="AT1705" s="6"/>
      <c r="AU1705" s="6"/>
      <c r="AV1705" s="6"/>
      <c r="AW1705" s="6"/>
      <c r="AX1705" s="6"/>
      <c r="AY1705" s="6"/>
      <c r="AZ1705" s="6"/>
      <c r="BA1705" s="6"/>
      <c r="BB1705" s="6"/>
      <c r="BC1705" s="6"/>
      <c r="BD1705" s="6"/>
      <c r="BE1705" s="6"/>
      <c r="BF1705" s="6"/>
      <c r="BG1705" s="10"/>
    </row>
    <row r="1706" spans="34:59" x14ac:dyDescent="0.25">
      <c r="AH1706" s="10"/>
      <c r="AI1706" s="6"/>
    </row>
    <row r="1707" spans="34:59" x14ac:dyDescent="0.25">
      <c r="AH1707" s="6"/>
      <c r="AI1707" s="6"/>
      <c r="AJ1707" s="6"/>
      <c r="AK1707" s="6"/>
      <c r="AL1707" s="6"/>
      <c r="AM1707" s="6"/>
      <c r="AN1707" s="6"/>
      <c r="AO1707" s="6"/>
      <c r="AP1707" s="6"/>
      <c r="AQ1707" s="6"/>
      <c r="AR1707" s="6"/>
      <c r="AS1707" s="6"/>
      <c r="AT1707" s="6"/>
      <c r="AU1707" s="6"/>
      <c r="AV1707" s="6"/>
      <c r="AW1707" s="6"/>
      <c r="AX1707" s="6"/>
      <c r="AY1707" s="6"/>
      <c r="AZ1707" s="6"/>
      <c r="BA1707" s="6"/>
      <c r="BB1707" s="6"/>
      <c r="BC1707" s="6"/>
      <c r="BD1707" s="6"/>
      <c r="BE1707" s="6"/>
      <c r="BF1707" s="6"/>
      <c r="BG1707" s="6"/>
    </row>
    <row r="1708" spans="34:59" x14ac:dyDescent="0.25">
      <c r="AH1708" s="10"/>
      <c r="AI1708" s="6"/>
      <c r="AJ1708" s="10"/>
      <c r="AK1708" s="10"/>
      <c r="AL1708" s="10"/>
      <c r="AM1708" s="10"/>
      <c r="AN1708" s="10"/>
      <c r="AO1708" s="10"/>
      <c r="AP1708" s="10"/>
      <c r="AQ1708" s="10"/>
      <c r="AR1708" s="10"/>
      <c r="AS1708" s="10"/>
      <c r="AT1708" s="10"/>
      <c r="AU1708" s="10"/>
      <c r="AV1708" s="10"/>
      <c r="AW1708" s="10"/>
      <c r="AX1708" s="10"/>
      <c r="AY1708" s="10"/>
      <c r="AZ1708" s="10"/>
      <c r="BA1708" s="10"/>
      <c r="BB1708" s="10"/>
      <c r="BC1708" s="10"/>
      <c r="BD1708" s="10"/>
      <c r="BE1708" s="10"/>
      <c r="BF1708" s="10"/>
      <c r="BG1708" s="6"/>
    </row>
    <row r="1709" spans="34:59" x14ac:dyDescent="0.25">
      <c r="AH1709" s="6"/>
      <c r="AI1709" s="6"/>
      <c r="AJ1709" s="6"/>
      <c r="AK1709" s="6"/>
      <c r="AL1709" s="6"/>
      <c r="AM1709" s="6"/>
      <c r="AN1709" s="6"/>
      <c r="AO1709" s="6"/>
      <c r="AP1709" s="6"/>
      <c r="AQ1709" s="6"/>
      <c r="AR1709" s="6"/>
      <c r="AS1709" s="6"/>
      <c r="AT1709" s="6"/>
      <c r="AU1709" s="6"/>
      <c r="AV1709" s="6"/>
      <c r="AW1709" s="6"/>
      <c r="AX1709" s="6"/>
      <c r="AY1709" s="6"/>
      <c r="AZ1709" s="6"/>
      <c r="BA1709" s="6"/>
      <c r="BB1709" s="6"/>
      <c r="BC1709" s="6"/>
      <c r="BD1709" s="6"/>
      <c r="BE1709" s="6"/>
      <c r="BF1709" s="6"/>
      <c r="BG1709" s="10"/>
    </row>
    <row r="1710" spans="34:59" x14ac:dyDescent="0.25">
      <c r="AH1710" s="10"/>
      <c r="AI1710" s="6"/>
    </row>
    <row r="1711" spans="34:59" x14ac:dyDescent="0.25">
      <c r="AH1711" s="6"/>
      <c r="AI1711" s="6"/>
      <c r="AJ1711" s="6"/>
      <c r="AK1711" s="6"/>
      <c r="AL1711" s="6"/>
      <c r="AM1711" s="6"/>
      <c r="AN1711" s="6"/>
      <c r="AO1711" s="6"/>
      <c r="AP1711" s="6"/>
      <c r="AQ1711" s="6"/>
      <c r="AR1711" s="6"/>
      <c r="AS1711" s="6"/>
      <c r="AT1711" s="6"/>
      <c r="AU1711" s="6"/>
      <c r="AV1711" s="6"/>
      <c r="AW1711" s="6"/>
      <c r="AX1711" s="6"/>
      <c r="AY1711" s="6"/>
      <c r="AZ1711" s="6"/>
      <c r="BA1711" s="6"/>
      <c r="BB1711" s="6"/>
      <c r="BC1711" s="6"/>
      <c r="BD1711" s="6"/>
      <c r="BE1711" s="6"/>
      <c r="BF1711" s="6"/>
      <c r="BG1711" s="6"/>
    </row>
    <row r="1712" spans="34:59" x14ac:dyDescent="0.25">
      <c r="AH1712" s="10"/>
      <c r="AI1712" s="6"/>
      <c r="AJ1712" s="10"/>
      <c r="AK1712" s="10"/>
      <c r="AL1712" s="10"/>
      <c r="AM1712" s="10"/>
      <c r="AN1712" s="10"/>
      <c r="AO1712" s="10"/>
      <c r="AP1712" s="10"/>
      <c r="AQ1712" s="10"/>
      <c r="AR1712" s="10"/>
      <c r="AS1712" s="10"/>
      <c r="AT1712" s="10"/>
      <c r="AU1712" s="10"/>
      <c r="AV1712" s="10"/>
      <c r="AW1712" s="10"/>
      <c r="AX1712" s="10"/>
      <c r="AY1712" s="10"/>
      <c r="AZ1712" s="10"/>
      <c r="BA1712" s="10"/>
      <c r="BB1712" s="10"/>
      <c r="BC1712" s="10"/>
      <c r="BD1712" s="10"/>
      <c r="BE1712" s="10"/>
      <c r="BF1712" s="10"/>
      <c r="BG1712" s="6"/>
    </row>
    <row r="1713" spans="34:59" x14ac:dyDescent="0.25">
      <c r="AH1713" s="6"/>
      <c r="AI1713" s="6"/>
      <c r="AJ1713" s="6"/>
      <c r="AK1713" s="6"/>
      <c r="AL1713" s="6"/>
      <c r="AM1713" s="6"/>
      <c r="AN1713" s="6"/>
      <c r="AO1713" s="6"/>
      <c r="AP1713" s="6"/>
      <c r="AQ1713" s="6"/>
      <c r="AR1713" s="6"/>
      <c r="AS1713" s="6"/>
      <c r="AT1713" s="6"/>
      <c r="AU1713" s="6"/>
      <c r="AV1713" s="6"/>
      <c r="AW1713" s="6"/>
      <c r="AX1713" s="6"/>
      <c r="AY1713" s="6"/>
      <c r="AZ1713" s="6"/>
      <c r="BA1713" s="6"/>
      <c r="BB1713" s="6"/>
      <c r="BC1713" s="6"/>
      <c r="BD1713" s="6"/>
      <c r="BE1713" s="6"/>
      <c r="BF1713" s="6"/>
      <c r="BG1713" s="10"/>
    </row>
    <row r="1714" spans="34:59" x14ac:dyDescent="0.25">
      <c r="AH1714" s="10"/>
      <c r="AI1714" s="6"/>
    </row>
    <row r="1715" spans="34:59" x14ac:dyDescent="0.25">
      <c r="AH1715" s="6"/>
      <c r="AI1715" s="6"/>
      <c r="AJ1715" s="6"/>
      <c r="AK1715" s="6"/>
      <c r="AL1715" s="6"/>
      <c r="AM1715" s="6"/>
      <c r="AN1715" s="6"/>
      <c r="AO1715" s="6"/>
      <c r="AP1715" s="6"/>
      <c r="AQ1715" s="6"/>
      <c r="AR1715" s="6"/>
      <c r="AS1715" s="6"/>
      <c r="AT1715" s="6"/>
      <c r="AU1715" s="6"/>
      <c r="AV1715" s="6"/>
      <c r="AW1715" s="6"/>
      <c r="AX1715" s="6"/>
      <c r="AY1715" s="6"/>
      <c r="AZ1715" s="6"/>
      <c r="BA1715" s="6"/>
      <c r="BB1715" s="6"/>
      <c r="BC1715" s="6"/>
      <c r="BD1715" s="6"/>
      <c r="BE1715" s="6"/>
      <c r="BF1715" s="6"/>
      <c r="BG1715" s="6"/>
    </row>
    <row r="1716" spans="34:59" x14ac:dyDescent="0.25">
      <c r="AH1716" s="10"/>
      <c r="AI1716" s="6"/>
      <c r="AJ1716" s="10"/>
      <c r="AK1716" s="10"/>
      <c r="AL1716" s="10"/>
      <c r="AM1716" s="10"/>
      <c r="AN1716" s="10"/>
      <c r="AO1716" s="10"/>
      <c r="AP1716" s="10"/>
      <c r="AQ1716" s="10"/>
      <c r="AR1716" s="10"/>
      <c r="AS1716" s="10"/>
      <c r="AT1716" s="10"/>
      <c r="AU1716" s="10"/>
      <c r="AV1716" s="10"/>
      <c r="AW1716" s="10"/>
      <c r="AX1716" s="10"/>
      <c r="AY1716" s="10"/>
      <c r="AZ1716" s="10"/>
      <c r="BA1716" s="10"/>
      <c r="BB1716" s="10"/>
      <c r="BC1716" s="10"/>
      <c r="BD1716" s="10"/>
      <c r="BE1716" s="10"/>
      <c r="BF1716" s="10"/>
      <c r="BG1716" s="6"/>
    </row>
    <row r="1717" spans="34:59" x14ac:dyDescent="0.25">
      <c r="AH1717" s="6"/>
      <c r="AI1717" s="6"/>
      <c r="AJ1717" s="6"/>
      <c r="AK1717" s="6"/>
      <c r="AL1717" s="6"/>
      <c r="AM1717" s="6"/>
      <c r="AN1717" s="6"/>
      <c r="AO1717" s="6"/>
      <c r="AP1717" s="6"/>
      <c r="AQ1717" s="6"/>
      <c r="AR1717" s="6"/>
      <c r="AS1717" s="6"/>
      <c r="AT1717" s="6"/>
      <c r="AU1717" s="6"/>
      <c r="AV1717" s="6"/>
      <c r="AW1717" s="6"/>
      <c r="AX1717" s="6"/>
      <c r="AY1717" s="6"/>
      <c r="AZ1717" s="6"/>
      <c r="BA1717" s="6"/>
      <c r="BB1717" s="6"/>
      <c r="BC1717" s="6"/>
      <c r="BD1717" s="6"/>
      <c r="BE1717" s="6"/>
      <c r="BF1717" s="6"/>
      <c r="BG1717" s="10"/>
    </row>
    <row r="1718" spans="34:59" x14ac:dyDescent="0.25">
      <c r="AH1718" s="10"/>
      <c r="AI1718" s="6"/>
    </row>
    <row r="1719" spans="34:59" x14ac:dyDescent="0.25">
      <c r="AH1719" s="6"/>
      <c r="AI1719" s="6"/>
      <c r="AJ1719" s="6"/>
      <c r="AK1719" s="6"/>
      <c r="AL1719" s="6"/>
      <c r="AM1719" s="6"/>
      <c r="AN1719" s="6"/>
      <c r="AO1719" s="6"/>
      <c r="AP1719" s="6"/>
      <c r="AQ1719" s="6"/>
      <c r="AR1719" s="6"/>
      <c r="AS1719" s="6"/>
      <c r="AT1719" s="6"/>
      <c r="AU1719" s="6"/>
      <c r="AV1719" s="6"/>
      <c r="AW1719" s="6"/>
      <c r="AX1719" s="6"/>
      <c r="AY1719" s="6"/>
      <c r="AZ1719" s="6"/>
      <c r="BA1719" s="6"/>
      <c r="BB1719" s="6"/>
      <c r="BC1719" s="6"/>
      <c r="BD1719" s="6"/>
      <c r="BE1719" s="6"/>
      <c r="BF1719" s="6"/>
      <c r="BG1719" s="6"/>
    </row>
    <row r="1720" spans="34:59" x14ac:dyDescent="0.25">
      <c r="AH1720" s="10"/>
      <c r="AI1720" s="6"/>
      <c r="AJ1720" s="10"/>
      <c r="AK1720" s="10"/>
      <c r="AL1720" s="10"/>
      <c r="AM1720" s="10"/>
      <c r="AN1720" s="10"/>
      <c r="AO1720" s="10"/>
      <c r="AP1720" s="10"/>
      <c r="AQ1720" s="10"/>
      <c r="AR1720" s="10"/>
      <c r="AS1720" s="10"/>
      <c r="AT1720" s="10"/>
      <c r="AU1720" s="10"/>
      <c r="AV1720" s="10"/>
      <c r="AW1720" s="10"/>
      <c r="AX1720" s="10"/>
      <c r="AY1720" s="10"/>
      <c r="AZ1720" s="10"/>
      <c r="BA1720" s="10"/>
      <c r="BB1720" s="10"/>
      <c r="BC1720" s="10"/>
      <c r="BD1720" s="10"/>
      <c r="BE1720" s="10"/>
      <c r="BF1720" s="10"/>
      <c r="BG1720" s="6"/>
    </row>
    <row r="1721" spans="34:59" x14ac:dyDescent="0.25">
      <c r="AH1721" s="6"/>
      <c r="AI1721" s="6"/>
      <c r="AJ1721" s="6"/>
      <c r="AK1721" s="6"/>
      <c r="AL1721" s="6"/>
      <c r="AM1721" s="6"/>
      <c r="AN1721" s="6"/>
      <c r="AO1721" s="6"/>
      <c r="AP1721" s="6"/>
      <c r="AQ1721" s="6"/>
      <c r="AR1721" s="6"/>
      <c r="AS1721" s="6"/>
      <c r="AT1721" s="6"/>
      <c r="AU1721" s="6"/>
      <c r="AV1721" s="6"/>
      <c r="AW1721" s="6"/>
      <c r="AX1721" s="6"/>
      <c r="AY1721" s="6"/>
      <c r="AZ1721" s="6"/>
      <c r="BA1721" s="6"/>
      <c r="BB1721" s="6"/>
      <c r="BC1721" s="6"/>
      <c r="BD1721" s="6"/>
      <c r="BE1721" s="6"/>
      <c r="BF1721" s="6"/>
      <c r="BG1721" s="10"/>
    </row>
    <row r="1722" spans="34:59" x14ac:dyDescent="0.25">
      <c r="AH1722" s="10"/>
      <c r="AI1722" s="6"/>
    </row>
    <row r="1723" spans="34:59" x14ac:dyDescent="0.25">
      <c r="AH1723" s="6"/>
      <c r="AI1723" s="6"/>
      <c r="AJ1723" s="6"/>
      <c r="AK1723" s="6"/>
      <c r="AL1723" s="6"/>
      <c r="AM1723" s="6"/>
      <c r="AN1723" s="6"/>
      <c r="AO1723" s="6"/>
      <c r="AP1723" s="6"/>
      <c r="AQ1723" s="6"/>
      <c r="AR1723" s="6"/>
      <c r="AS1723" s="6"/>
      <c r="AT1723" s="6"/>
      <c r="AU1723" s="6"/>
      <c r="AV1723" s="6"/>
      <c r="AW1723" s="6"/>
      <c r="AX1723" s="6"/>
      <c r="AY1723" s="6"/>
      <c r="AZ1723" s="6"/>
      <c r="BA1723" s="6"/>
      <c r="BB1723" s="6"/>
      <c r="BC1723" s="6"/>
      <c r="BD1723" s="6"/>
      <c r="BE1723" s="6"/>
      <c r="BF1723" s="6"/>
      <c r="BG1723" s="6"/>
    </row>
    <row r="1724" spans="34:59" x14ac:dyDescent="0.25">
      <c r="AH1724" s="10"/>
      <c r="AI1724" s="6"/>
      <c r="AJ1724" s="10"/>
      <c r="AK1724" s="10"/>
      <c r="AL1724" s="10"/>
      <c r="AM1724" s="10"/>
      <c r="AN1724" s="10"/>
      <c r="AO1724" s="10"/>
      <c r="AP1724" s="10"/>
      <c r="AQ1724" s="10"/>
      <c r="AR1724" s="10"/>
      <c r="AS1724" s="10"/>
      <c r="AT1724" s="10"/>
      <c r="AU1724" s="10"/>
      <c r="AV1724" s="10"/>
      <c r="AW1724" s="10"/>
      <c r="AX1724" s="10"/>
      <c r="AY1724" s="10"/>
      <c r="AZ1724" s="10"/>
      <c r="BA1724" s="10"/>
      <c r="BB1724" s="10"/>
      <c r="BC1724" s="10"/>
      <c r="BD1724" s="10"/>
      <c r="BE1724" s="10"/>
      <c r="BF1724" s="10"/>
      <c r="BG1724" s="6"/>
    </row>
    <row r="1725" spans="34:59" x14ac:dyDescent="0.25">
      <c r="AH1725" s="6"/>
      <c r="AI1725" s="6"/>
      <c r="AJ1725" s="6"/>
      <c r="AK1725" s="6"/>
      <c r="AL1725" s="6"/>
      <c r="AM1725" s="6"/>
      <c r="AN1725" s="6"/>
      <c r="AO1725" s="6"/>
      <c r="AP1725" s="6"/>
      <c r="AQ1725" s="6"/>
      <c r="AR1725" s="6"/>
      <c r="AS1725" s="6"/>
      <c r="AT1725" s="6"/>
      <c r="AU1725" s="6"/>
      <c r="AV1725" s="6"/>
      <c r="AW1725" s="6"/>
      <c r="AX1725" s="6"/>
      <c r="AY1725" s="6"/>
      <c r="AZ1725" s="6"/>
      <c r="BA1725" s="6"/>
      <c r="BB1725" s="6"/>
      <c r="BC1725" s="6"/>
      <c r="BD1725" s="6"/>
      <c r="BE1725" s="6"/>
      <c r="BF1725" s="6"/>
      <c r="BG1725" s="10"/>
    </row>
    <row r="1726" spans="34:59" x14ac:dyDescent="0.25">
      <c r="AH1726" s="10"/>
      <c r="AI1726" s="6"/>
    </row>
    <row r="1727" spans="34:59" x14ac:dyDescent="0.25">
      <c r="AH1727" s="6"/>
      <c r="AI1727" s="6"/>
      <c r="AJ1727" s="6"/>
      <c r="AK1727" s="6"/>
      <c r="AL1727" s="6"/>
      <c r="AM1727" s="6"/>
      <c r="AN1727" s="6"/>
      <c r="AO1727" s="6"/>
      <c r="AP1727" s="6"/>
      <c r="AQ1727" s="6"/>
      <c r="AR1727" s="6"/>
      <c r="AS1727" s="6"/>
      <c r="AT1727" s="6"/>
      <c r="AU1727" s="6"/>
      <c r="AV1727" s="6"/>
      <c r="AW1727" s="6"/>
      <c r="AX1727" s="6"/>
      <c r="AY1727" s="6"/>
      <c r="AZ1727" s="6"/>
      <c r="BA1727" s="6"/>
      <c r="BB1727" s="6"/>
      <c r="BC1727" s="6"/>
      <c r="BD1727" s="6"/>
      <c r="BE1727" s="6"/>
      <c r="BF1727" s="6"/>
      <c r="BG1727" s="6"/>
    </row>
    <row r="1728" spans="34:59" x14ac:dyDescent="0.25">
      <c r="AH1728" s="10"/>
      <c r="AI1728" s="6"/>
      <c r="AJ1728" s="10"/>
      <c r="AK1728" s="10"/>
      <c r="AL1728" s="10"/>
      <c r="AM1728" s="10"/>
      <c r="AN1728" s="10"/>
      <c r="AO1728" s="10"/>
      <c r="AP1728" s="10"/>
      <c r="AQ1728" s="10"/>
      <c r="AR1728" s="10"/>
      <c r="AS1728" s="10"/>
      <c r="AT1728" s="10"/>
      <c r="AU1728" s="10"/>
      <c r="AV1728" s="10"/>
      <c r="AW1728" s="10"/>
      <c r="AX1728" s="10"/>
      <c r="AY1728" s="10"/>
      <c r="AZ1728" s="10"/>
      <c r="BA1728" s="10"/>
      <c r="BB1728" s="10"/>
      <c r="BC1728" s="10"/>
      <c r="BD1728" s="10"/>
      <c r="BE1728" s="10"/>
      <c r="BF1728" s="10"/>
      <c r="BG1728" s="6"/>
    </row>
    <row r="1729" spans="34:59" x14ac:dyDescent="0.25">
      <c r="AH1729" s="6"/>
      <c r="AI1729" s="6"/>
      <c r="AJ1729" s="6"/>
      <c r="AK1729" s="6"/>
      <c r="AL1729" s="6"/>
      <c r="AM1729" s="6"/>
      <c r="AN1729" s="6"/>
      <c r="AO1729" s="6"/>
      <c r="AP1729" s="6"/>
      <c r="AQ1729" s="6"/>
      <c r="AR1729" s="6"/>
      <c r="AS1729" s="6"/>
      <c r="AT1729" s="6"/>
      <c r="AU1729" s="6"/>
      <c r="AV1729" s="6"/>
      <c r="AW1729" s="6"/>
      <c r="AX1729" s="6"/>
      <c r="AY1729" s="6"/>
      <c r="AZ1729" s="6"/>
      <c r="BA1729" s="6"/>
      <c r="BB1729" s="6"/>
      <c r="BC1729" s="6"/>
      <c r="BD1729" s="6"/>
      <c r="BE1729" s="6"/>
      <c r="BF1729" s="6"/>
      <c r="BG1729" s="10"/>
    </row>
    <row r="1730" spans="34:59" x14ac:dyDescent="0.25">
      <c r="AH1730" s="10"/>
      <c r="AI1730" s="6"/>
    </row>
    <row r="1731" spans="34:59" x14ac:dyDescent="0.25">
      <c r="AH1731" s="6"/>
      <c r="AI1731" s="6"/>
      <c r="AJ1731" s="6"/>
      <c r="AK1731" s="6"/>
      <c r="AL1731" s="6"/>
      <c r="AM1731" s="6"/>
      <c r="AN1731" s="6"/>
      <c r="AO1731" s="6"/>
      <c r="AP1731" s="6"/>
      <c r="AQ1731" s="6"/>
      <c r="AR1731" s="6"/>
      <c r="AS1731" s="6"/>
      <c r="AT1731" s="6"/>
      <c r="AU1731" s="6"/>
      <c r="AV1731" s="6"/>
      <c r="AW1731" s="6"/>
      <c r="AX1731" s="6"/>
      <c r="AY1731" s="6"/>
      <c r="AZ1731" s="6"/>
      <c r="BA1731" s="6"/>
      <c r="BB1731" s="6"/>
      <c r="BC1731" s="6"/>
      <c r="BD1731" s="6"/>
      <c r="BE1731" s="6"/>
      <c r="BF1731" s="6"/>
      <c r="BG1731" s="6"/>
    </row>
    <row r="1732" spans="34:59" x14ac:dyDescent="0.25">
      <c r="AH1732" s="10"/>
      <c r="AI1732" s="6"/>
      <c r="AJ1732" s="10"/>
      <c r="AK1732" s="10"/>
      <c r="AL1732" s="10"/>
      <c r="AM1732" s="10"/>
      <c r="AN1732" s="10"/>
      <c r="AO1732" s="10"/>
      <c r="AP1732" s="10"/>
      <c r="AQ1732" s="10"/>
      <c r="AR1732" s="10"/>
      <c r="AS1732" s="10"/>
      <c r="AT1732" s="10"/>
      <c r="AU1732" s="10"/>
      <c r="AV1732" s="10"/>
      <c r="AW1732" s="10"/>
      <c r="AX1732" s="10"/>
      <c r="AY1732" s="10"/>
      <c r="AZ1732" s="10"/>
      <c r="BA1732" s="10"/>
      <c r="BB1732" s="10"/>
      <c r="BC1732" s="10"/>
      <c r="BD1732" s="10"/>
      <c r="BE1732" s="10"/>
      <c r="BF1732" s="10"/>
      <c r="BG1732" s="6"/>
    </row>
    <row r="1733" spans="34:59" x14ac:dyDescent="0.25">
      <c r="AH1733" s="6"/>
      <c r="AI1733" s="6"/>
      <c r="AJ1733" s="6"/>
      <c r="AK1733" s="6"/>
      <c r="AL1733" s="6"/>
      <c r="AM1733" s="6"/>
      <c r="AN1733" s="6"/>
      <c r="AO1733" s="6"/>
      <c r="AP1733" s="6"/>
      <c r="AQ1733" s="6"/>
      <c r="AR1733" s="6"/>
      <c r="AS1733" s="6"/>
      <c r="AT1733" s="6"/>
      <c r="AU1733" s="6"/>
      <c r="AV1733" s="6"/>
      <c r="AW1733" s="6"/>
      <c r="AX1733" s="6"/>
      <c r="AY1733" s="6"/>
      <c r="AZ1733" s="6"/>
      <c r="BA1733" s="6"/>
      <c r="BB1733" s="6"/>
      <c r="BC1733" s="6"/>
      <c r="BD1733" s="6"/>
      <c r="BE1733" s="6"/>
      <c r="BF1733" s="6"/>
      <c r="BG1733" s="10"/>
    </row>
    <row r="1734" spans="34:59" x14ac:dyDescent="0.25">
      <c r="AH1734" s="10"/>
      <c r="AI1734" s="6"/>
    </row>
    <row r="1735" spans="34:59" x14ac:dyDescent="0.25">
      <c r="AH1735" s="6"/>
      <c r="AI1735" s="6"/>
      <c r="AJ1735" s="6"/>
      <c r="AK1735" s="6"/>
      <c r="AL1735" s="6"/>
      <c r="AM1735" s="6"/>
      <c r="AN1735" s="6"/>
      <c r="AO1735" s="6"/>
      <c r="AP1735" s="6"/>
      <c r="AQ1735" s="6"/>
      <c r="AR1735" s="6"/>
      <c r="AS1735" s="6"/>
      <c r="AT1735" s="6"/>
      <c r="AU1735" s="6"/>
      <c r="AV1735" s="6"/>
      <c r="AW1735" s="6"/>
      <c r="AX1735" s="6"/>
      <c r="AY1735" s="6"/>
      <c r="AZ1735" s="6"/>
      <c r="BA1735" s="6"/>
      <c r="BB1735" s="6"/>
      <c r="BC1735" s="6"/>
      <c r="BD1735" s="6"/>
      <c r="BE1735" s="6"/>
      <c r="BF1735" s="6"/>
      <c r="BG1735" s="6"/>
    </row>
    <row r="1736" spans="34:59" x14ac:dyDescent="0.25">
      <c r="AH1736" s="10"/>
      <c r="AI1736" s="6"/>
      <c r="AJ1736" s="10"/>
      <c r="AK1736" s="10"/>
      <c r="AL1736" s="10"/>
      <c r="AM1736" s="10"/>
      <c r="AN1736" s="10"/>
      <c r="AO1736" s="10"/>
      <c r="AP1736" s="10"/>
      <c r="AQ1736" s="10"/>
      <c r="AR1736" s="10"/>
      <c r="AS1736" s="10"/>
      <c r="AT1736" s="10"/>
      <c r="AU1736" s="10"/>
      <c r="AV1736" s="10"/>
      <c r="AW1736" s="10"/>
      <c r="AX1736" s="10"/>
      <c r="AY1736" s="10"/>
      <c r="AZ1736" s="10"/>
      <c r="BA1736" s="10"/>
      <c r="BB1736" s="10"/>
      <c r="BC1736" s="10"/>
      <c r="BD1736" s="10"/>
      <c r="BE1736" s="10"/>
      <c r="BF1736" s="10"/>
      <c r="BG1736" s="6"/>
    </row>
    <row r="1737" spans="34:59" x14ac:dyDescent="0.25">
      <c r="AH1737" s="6"/>
      <c r="AI1737" s="6"/>
      <c r="AJ1737" s="6"/>
      <c r="AK1737" s="6"/>
      <c r="AL1737" s="6"/>
      <c r="AM1737" s="6"/>
      <c r="AN1737" s="6"/>
      <c r="AO1737" s="6"/>
      <c r="AP1737" s="6"/>
      <c r="AQ1737" s="6"/>
      <c r="AR1737" s="6"/>
      <c r="AS1737" s="6"/>
      <c r="AT1737" s="6"/>
      <c r="AU1737" s="6"/>
      <c r="AV1737" s="6"/>
      <c r="AW1737" s="6"/>
      <c r="AX1737" s="6"/>
      <c r="AY1737" s="6"/>
      <c r="AZ1737" s="6"/>
      <c r="BA1737" s="6"/>
      <c r="BB1737" s="6"/>
      <c r="BC1737" s="6"/>
      <c r="BD1737" s="6"/>
      <c r="BE1737" s="6"/>
      <c r="BF1737" s="6"/>
      <c r="BG1737" s="10"/>
    </row>
    <row r="1738" spans="34:59" x14ac:dyDescent="0.25">
      <c r="AH1738" s="10"/>
      <c r="AI1738" s="6"/>
    </row>
    <row r="1739" spans="34:59" x14ac:dyDescent="0.25">
      <c r="AH1739" s="6"/>
      <c r="AI1739" s="6"/>
      <c r="AJ1739" s="6"/>
      <c r="AK1739" s="6"/>
      <c r="AL1739" s="6"/>
      <c r="AM1739" s="6"/>
      <c r="AN1739" s="6"/>
      <c r="AO1739" s="6"/>
      <c r="AP1739" s="6"/>
      <c r="AQ1739" s="6"/>
      <c r="AR1739" s="6"/>
      <c r="AS1739" s="6"/>
      <c r="AT1739" s="6"/>
      <c r="AU1739" s="6"/>
      <c r="AV1739" s="6"/>
      <c r="AW1739" s="6"/>
      <c r="AX1739" s="6"/>
      <c r="AY1739" s="6"/>
      <c r="AZ1739" s="6"/>
      <c r="BA1739" s="6"/>
      <c r="BB1739" s="6"/>
      <c r="BC1739" s="6"/>
      <c r="BD1739" s="6"/>
      <c r="BE1739" s="6"/>
      <c r="BF1739" s="6"/>
      <c r="BG1739" s="6"/>
    </row>
    <row r="1740" spans="34:59" x14ac:dyDescent="0.25">
      <c r="AH1740" s="10"/>
      <c r="AI1740" s="6"/>
      <c r="AJ1740" s="10"/>
      <c r="AK1740" s="10"/>
      <c r="AL1740" s="10"/>
      <c r="AM1740" s="10"/>
      <c r="AN1740" s="10"/>
      <c r="AO1740" s="10"/>
      <c r="AP1740" s="10"/>
      <c r="AQ1740" s="10"/>
      <c r="AR1740" s="10"/>
      <c r="AS1740" s="10"/>
      <c r="AT1740" s="10"/>
      <c r="AU1740" s="10"/>
      <c r="AV1740" s="10"/>
      <c r="AW1740" s="10"/>
      <c r="AX1740" s="10"/>
      <c r="AY1740" s="10"/>
      <c r="AZ1740" s="10"/>
      <c r="BA1740" s="10"/>
      <c r="BB1740" s="10"/>
      <c r="BC1740" s="10"/>
      <c r="BD1740" s="10"/>
      <c r="BE1740" s="10"/>
      <c r="BF1740" s="10"/>
      <c r="BG1740" s="6"/>
    </row>
    <row r="1741" spans="34:59" x14ac:dyDescent="0.25">
      <c r="AH1741" s="6"/>
      <c r="AI1741" s="6"/>
      <c r="AJ1741" s="6"/>
      <c r="AK1741" s="6"/>
      <c r="AL1741" s="6"/>
      <c r="AM1741" s="6"/>
      <c r="AN1741" s="6"/>
      <c r="AO1741" s="6"/>
      <c r="AP1741" s="6"/>
      <c r="AQ1741" s="6"/>
      <c r="AR1741" s="6"/>
      <c r="AS1741" s="6"/>
      <c r="AT1741" s="6"/>
      <c r="AU1741" s="6"/>
      <c r="AV1741" s="6"/>
      <c r="AW1741" s="6"/>
      <c r="AX1741" s="6"/>
      <c r="AY1741" s="6"/>
      <c r="AZ1741" s="6"/>
      <c r="BA1741" s="6"/>
      <c r="BB1741" s="6"/>
      <c r="BC1741" s="6"/>
      <c r="BD1741" s="6"/>
      <c r="BE1741" s="6"/>
      <c r="BF1741" s="6"/>
      <c r="BG1741" s="10"/>
    </row>
    <row r="1742" spans="34:59" x14ac:dyDescent="0.25">
      <c r="AH1742" s="10"/>
      <c r="AI1742" s="6"/>
    </row>
    <row r="1743" spans="34:59" x14ac:dyDescent="0.25">
      <c r="AH1743" s="6"/>
      <c r="AI1743" s="6"/>
      <c r="AJ1743" s="6"/>
      <c r="AK1743" s="6"/>
      <c r="AL1743" s="6"/>
      <c r="AM1743" s="6"/>
      <c r="AN1743" s="6"/>
      <c r="AO1743" s="6"/>
      <c r="AP1743" s="6"/>
      <c r="AQ1743" s="6"/>
      <c r="AR1743" s="6"/>
      <c r="AS1743" s="6"/>
      <c r="AT1743" s="6"/>
      <c r="AU1743" s="6"/>
      <c r="AV1743" s="6"/>
      <c r="AW1743" s="6"/>
      <c r="AX1743" s="6"/>
      <c r="AY1743" s="6"/>
      <c r="AZ1743" s="6"/>
      <c r="BA1743" s="6"/>
      <c r="BB1743" s="6"/>
      <c r="BC1743" s="6"/>
      <c r="BD1743" s="6"/>
      <c r="BE1743" s="6"/>
      <c r="BF1743" s="6"/>
      <c r="BG1743" s="6"/>
    </row>
    <row r="1744" spans="34:59" x14ac:dyDescent="0.25">
      <c r="AH1744" s="10"/>
      <c r="AI1744" s="6"/>
      <c r="AJ1744" s="10"/>
      <c r="AK1744" s="10"/>
      <c r="AL1744" s="10"/>
      <c r="AM1744" s="10"/>
      <c r="AN1744" s="10"/>
      <c r="AO1744" s="10"/>
      <c r="AP1744" s="10"/>
      <c r="AQ1744" s="10"/>
      <c r="AR1744" s="10"/>
      <c r="AS1744" s="10"/>
      <c r="AT1744" s="10"/>
      <c r="AU1744" s="10"/>
      <c r="AV1744" s="10"/>
      <c r="AW1744" s="10"/>
      <c r="AX1744" s="10"/>
      <c r="AY1744" s="10"/>
      <c r="AZ1744" s="10"/>
      <c r="BA1744" s="10"/>
      <c r="BB1744" s="10"/>
      <c r="BC1744" s="10"/>
      <c r="BD1744" s="10"/>
      <c r="BE1744" s="10"/>
      <c r="BF1744" s="10"/>
      <c r="BG1744" s="6"/>
    </row>
    <row r="1745" spans="34:59" x14ac:dyDescent="0.25">
      <c r="AH1745" s="6"/>
      <c r="AI1745" s="6"/>
      <c r="AJ1745" s="6"/>
      <c r="AK1745" s="6"/>
      <c r="AL1745" s="6"/>
      <c r="AM1745" s="6"/>
      <c r="AN1745" s="6"/>
      <c r="AO1745" s="6"/>
      <c r="AP1745" s="6"/>
      <c r="AQ1745" s="6"/>
      <c r="AR1745" s="6"/>
      <c r="AS1745" s="6"/>
      <c r="AT1745" s="6"/>
      <c r="AU1745" s="6"/>
      <c r="AV1745" s="6"/>
      <c r="AW1745" s="6"/>
      <c r="AX1745" s="6"/>
      <c r="AY1745" s="6"/>
      <c r="AZ1745" s="6"/>
      <c r="BA1745" s="6"/>
      <c r="BB1745" s="6"/>
      <c r="BC1745" s="6"/>
      <c r="BD1745" s="6"/>
      <c r="BE1745" s="6"/>
      <c r="BF1745" s="6"/>
      <c r="BG1745" s="10"/>
    </row>
    <row r="1746" spans="34:59" x14ac:dyDescent="0.25">
      <c r="AH1746" s="10"/>
      <c r="AI1746" s="6"/>
    </row>
    <row r="1747" spans="34:59" x14ac:dyDescent="0.25">
      <c r="AH1747" s="6"/>
      <c r="AI1747" s="6"/>
      <c r="AJ1747" s="6"/>
      <c r="AK1747" s="6"/>
      <c r="AL1747" s="6"/>
      <c r="AM1747" s="6"/>
      <c r="AN1747" s="6"/>
      <c r="AO1747" s="6"/>
      <c r="AP1747" s="6"/>
      <c r="AQ1747" s="6"/>
      <c r="AR1747" s="6"/>
      <c r="AS1747" s="6"/>
      <c r="AT1747" s="6"/>
      <c r="AU1747" s="6"/>
      <c r="AV1747" s="6"/>
      <c r="AW1747" s="6"/>
      <c r="AX1747" s="6"/>
      <c r="AY1747" s="6"/>
      <c r="AZ1747" s="6"/>
      <c r="BA1747" s="6"/>
      <c r="BB1747" s="6"/>
      <c r="BC1747" s="6"/>
      <c r="BD1747" s="6"/>
      <c r="BE1747" s="6"/>
      <c r="BF1747" s="6"/>
      <c r="BG1747" s="6"/>
    </row>
    <row r="1748" spans="34:59" x14ac:dyDescent="0.25">
      <c r="AH1748" s="10"/>
      <c r="AI1748" s="6"/>
      <c r="AJ1748" s="10"/>
      <c r="AK1748" s="10"/>
      <c r="AL1748" s="10"/>
      <c r="AM1748" s="10"/>
      <c r="AN1748" s="10"/>
      <c r="AO1748" s="10"/>
      <c r="AP1748" s="10"/>
      <c r="AQ1748" s="10"/>
      <c r="AR1748" s="10"/>
      <c r="AS1748" s="10"/>
      <c r="AT1748" s="10"/>
      <c r="AU1748" s="10"/>
      <c r="AV1748" s="10"/>
      <c r="AW1748" s="10"/>
      <c r="AX1748" s="10"/>
      <c r="AY1748" s="10"/>
      <c r="AZ1748" s="10"/>
      <c r="BA1748" s="10"/>
      <c r="BB1748" s="10"/>
      <c r="BC1748" s="10"/>
      <c r="BD1748" s="10"/>
      <c r="BE1748" s="10"/>
      <c r="BF1748" s="10"/>
      <c r="BG1748" s="6"/>
    </row>
    <row r="1749" spans="34:59" x14ac:dyDescent="0.25">
      <c r="AH1749" s="6"/>
      <c r="AI1749" s="6"/>
      <c r="AJ1749" s="6"/>
      <c r="AK1749" s="6"/>
      <c r="AL1749" s="6"/>
      <c r="AM1749" s="6"/>
      <c r="AN1749" s="6"/>
      <c r="AO1749" s="6"/>
      <c r="AP1749" s="6"/>
      <c r="AQ1749" s="6"/>
      <c r="AR1749" s="6"/>
      <c r="AS1749" s="6"/>
      <c r="AT1749" s="6"/>
      <c r="AU1749" s="6"/>
      <c r="AV1749" s="6"/>
      <c r="AW1749" s="6"/>
      <c r="AX1749" s="6"/>
      <c r="AY1749" s="6"/>
      <c r="AZ1749" s="6"/>
      <c r="BA1749" s="6"/>
      <c r="BB1749" s="6"/>
      <c r="BC1749" s="6"/>
      <c r="BD1749" s="6"/>
      <c r="BE1749" s="6"/>
      <c r="BF1749" s="6"/>
      <c r="BG1749" s="10"/>
    </row>
    <row r="1750" spans="34:59" x14ac:dyDescent="0.25">
      <c r="AH1750" s="10"/>
      <c r="AI1750" s="6"/>
    </row>
    <row r="1751" spans="34:59" x14ac:dyDescent="0.25">
      <c r="AH1751" s="6"/>
      <c r="AI1751" s="6"/>
      <c r="AJ1751" s="6"/>
      <c r="AK1751" s="6"/>
      <c r="AL1751" s="6"/>
      <c r="AM1751" s="6"/>
      <c r="AN1751" s="6"/>
      <c r="AO1751" s="6"/>
      <c r="AP1751" s="6"/>
      <c r="AQ1751" s="6"/>
      <c r="AR1751" s="6"/>
      <c r="AS1751" s="6"/>
      <c r="AT1751" s="6"/>
      <c r="AU1751" s="6"/>
      <c r="AV1751" s="6"/>
      <c r="AW1751" s="6"/>
      <c r="AX1751" s="6"/>
      <c r="AY1751" s="6"/>
      <c r="AZ1751" s="6"/>
      <c r="BA1751" s="6"/>
      <c r="BB1751" s="6"/>
      <c r="BC1751" s="6"/>
      <c r="BD1751" s="6"/>
      <c r="BE1751" s="6"/>
      <c r="BF1751" s="6"/>
      <c r="BG1751" s="6"/>
    </row>
    <row r="1752" spans="34:59" x14ac:dyDescent="0.25">
      <c r="AH1752" s="10"/>
      <c r="AI1752" s="6"/>
      <c r="AJ1752" s="10"/>
      <c r="AK1752" s="10"/>
      <c r="AL1752" s="10"/>
      <c r="AM1752" s="10"/>
      <c r="AN1752" s="10"/>
      <c r="AO1752" s="10"/>
      <c r="AP1752" s="10"/>
      <c r="AQ1752" s="10"/>
      <c r="AR1752" s="10"/>
      <c r="AS1752" s="10"/>
      <c r="AT1752" s="10"/>
      <c r="AU1752" s="10"/>
      <c r="AV1752" s="10"/>
      <c r="AW1752" s="10"/>
      <c r="AX1752" s="10"/>
      <c r="AY1752" s="10"/>
      <c r="AZ1752" s="10"/>
      <c r="BA1752" s="10"/>
      <c r="BB1752" s="10"/>
      <c r="BC1752" s="10"/>
      <c r="BD1752" s="10"/>
      <c r="BE1752" s="10"/>
      <c r="BF1752" s="10"/>
      <c r="BG1752" s="6"/>
    </row>
    <row r="1753" spans="34:59" x14ac:dyDescent="0.25">
      <c r="AH1753" s="6"/>
      <c r="AI1753" s="6"/>
      <c r="AJ1753" s="6"/>
      <c r="AK1753" s="6"/>
      <c r="AL1753" s="6"/>
      <c r="AM1753" s="6"/>
      <c r="AN1753" s="6"/>
      <c r="AO1753" s="6"/>
      <c r="AP1753" s="6"/>
      <c r="AQ1753" s="6"/>
      <c r="AR1753" s="6"/>
      <c r="AS1753" s="6"/>
      <c r="AT1753" s="6"/>
      <c r="AU1753" s="6"/>
      <c r="AV1753" s="6"/>
      <c r="AW1753" s="6"/>
      <c r="AX1753" s="6"/>
      <c r="AY1753" s="6"/>
      <c r="AZ1753" s="6"/>
      <c r="BA1753" s="6"/>
      <c r="BB1753" s="6"/>
      <c r="BC1753" s="6"/>
      <c r="BD1753" s="6"/>
      <c r="BE1753" s="6"/>
      <c r="BF1753" s="6"/>
      <c r="BG1753" s="10"/>
    </row>
    <row r="1754" spans="34:59" x14ac:dyDescent="0.25">
      <c r="AH1754" s="10"/>
      <c r="AI1754" s="6"/>
    </row>
    <row r="1755" spans="34:59" x14ac:dyDescent="0.25">
      <c r="AH1755" s="6"/>
      <c r="AI1755" s="6"/>
      <c r="AJ1755" s="6"/>
      <c r="AK1755" s="6"/>
      <c r="AL1755" s="6"/>
      <c r="AM1755" s="6"/>
      <c r="AN1755" s="6"/>
      <c r="AO1755" s="6"/>
      <c r="AP1755" s="6"/>
      <c r="AQ1755" s="6"/>
      <c r="AR1755" s="6"/>
      <c r="AS1755" s="6"/>
      <c r="AT1755" s="6"/>
      <c r="AU1755" s="6"/>
      <c r="AV1755" s="6"/>
      <c r="AW1755" s="6"/>
      <c r="AX1755" s="6"/>
      <c r="AY1755" s="6"/>
      <c r="AZ1755" s="6"/>
      <c r="BA1755" s="6"/>
      <c r="BB1755" s="6"/>
      <c r="BC1755" s="6"/>
      <c r="BD1755" s="6"/>
      <c r="BE1755" s="6"/>
      <c r="BF1755" s="6"/>
      <c r="BG1755" s="6"/>
    </row>
    <row r="1756" spans="34:59" x14ac:dyDescent="0.25">
      <c r="AH1756" s="10"/>
      <c r="AI1756" s="6"/>
      <c r="AJ1756" s="10"/>
      <c r="AK1756" s="10"/>
      <c r="AL1756" s="10"/>
      <c r="AM1756" s="10"/>
      <c r="AN1756" s="10"/>
      <c r="AO1756" s="10"/>
      <c r="AP1756" s="10"/>
      <c r="AQ1756" s="10"/>
      <c r="AR1756" s="10"/>
      <c r="AS1756" s="10"/>
      <c r="AT1756" s="10"/>
      <c r="AU1756" s="10"/>
      <c r="AV1756" s="10"/>
      <c r="AW1756" s="10"/>
      <c r="AX1756" s="10"/>
      <c r="AY1756" s="10"/>
      <c r="AZ1756" s="10"/>
      <c r="BA1756" s="10"/>
      <c r="BB1756" s="10"/>
      <c r="BC1756" s="10"/>
      <c r="BD1756" s="10"/>
      <c r="BE1756" s="10"/>
      <c r="BF1756" s="10"/>
      <c r="BG1756" s="6"/>
    </row>
    <row r="1757" spans="34:59" x14ac:dyDescent="0.25">
      <c r="AH1757" s="6"/>
      <c r="AI1757" s="6"/>
      <c r="AJ1757" s="6"/>
      <c r="AK1757" s="6"/>
      <c r="AL1757" s="6"/>
      <c r="AM1757" s="6"/>
      <c r="AN1757" s="6"/>
      <c r="AO1757" s="6"/>
      <c r="AP1757" s="6"/>
      <c r="AQ1757" s="6"/>
      <c r="AR1757" s="6"/>
      <c r="AS1757" s="6"/>
      <c r="AT1757" s="6"/>
      <c r="AU1757" s="6"/>
      <c r="AV1757" s="6"/>
      <c r="AW1757" s="6"/>
      <c r="AX1757" s="6"/>
      <c r="AY1757" s="6"/>
      <c r="AZ1757" s="6"/>
      <c r="BA1757" s="6"/>
      <c r="BB1757" s="6"/>
      <c r="BC1757" s="6"/>
      <c r="BD1757" s="6"/>
      <c r="BE1757" s="6"/>
      <c r="BF1757" s="6"/>
      <c r="BG1757" s="10"/>
    </row>
    <row r="1758" spans="34:59" x14ac:dyDescent="0.25">
      <c r="AH1758" s="10"/>
      <c r="AI1758" s="6"/>
    </row>
    <row r="1759" spans="34:59" x14ac:dyDescent="0.25">
      <c r="AH1759" s="6"/>
      <c r="AI1759" s="6"/>
      <c r="AJ1759" s="6"/>
      <c r="AK1759" s="6"/>
      <c r="AL1759" s="6"/>
      <c r="AM1759" s="6"/>
      <c r="AN1759" s="6"/>
      <c r="AO1759" s="6"/>
      <c r="AP1759" s="6"/>
      <c r="AQ1759" s="6"/>
      <c r="AR1759" s="6"/>
      <c r="AS1759" s="6"/>
      <c r="AT1759" s="6"/>
      <c r="AU1759" s="6"/>
      <c r="AV1759" s="6"/>
      <c r="AW1759" s="6"/>
      <c r="AX1759" s="6"/>
      <c r="AY1759" s="6"/>
      <c r="AZ1759" s="6"/>
      <c r="BA1759" s="6"/>
      <c r="BB1759" s="6"/>
      <c r="BC1759" s="6"/>
      <c r="BD1759" s="6"/>
      <c r="BE1759" s="6"/>
      <c r="BF1759" s="6"/>
      <c r="BG1759" s="6"/>
    </row>
    <row r="1760" spans="34:59" x14ac:dyDescent="0.25">
      <c r="AH1760" s="10"/>
      <c r="AI1760" s="6"/>
      <c r="AJ1760" s="10"/>
      <c r="AK1760" s="10"/>
      <c r="AL1760" s="10"/>
      <c r="AM1760" s="10"/>
      <c r="AN1760" s="10"/>
      <c r="AO1760" s="10"/>
      <c r="AP1760" s="10"/>
      <c r="AQ1760" s="10"/>
      <c r="AR1760" s="10"/>
      <c r="AS1760" s="10"/>
      <c r="AT1760" s="10"/>
      <c r="AU1760" s="10"/>
      <c r="AV1760" s="10"/>
      <c r="AW1760" s="10"/>
      <c r="AX1760" s="10"/>
      <c r="AY1760" s="10"/>
      <c r="AZ1760" s="10"/>
      <c r="BA1760" s="10"/>
      <c r="BB1760" s="10"/>
      <c r="BC1760" s="10"/>
      <c r="BD1760" s="10"/>
      <c r="BE1760" s="10"/>
      <c r="BF1760" s="10"/>
      <c r="BG1760" s="6"/>
    </row>
    <row r="1761" spans="34:59" x14ac:dyDescent="0.25">
      <c r="AH1761" s="6"/>
      <c r="AI1761" s="6"/>
      <c r="AJ1761" s="6"/>
      <c r="AK1761" s="6"/>
      <c r="AL1761" s="6"/>
      <c r="AM1761" s="6"/>
      <c r="AN1761" s="6"/>
      <c r="AO1761" s="6"/>
      <c r="AP1761" s="6"/>
      <c r="AQ1761" s="6"/>
      <c r="AR1761" s="6"/>
      <c r="AS1761" s="6"/>
      <c r="AT1761" s="6"/>
      <c r="AU1761" s="6"/>
      <c r="AV1761" s="6"/>
      <c r="AW1761" s="6"/>
      <c r="AX1761" s="6"/>
      <c r="AY1761" s="6"/>
      <c r="AZ1761" s="6"/>
      <c r="BA1761" s="6"/>
      <c r="BB1761" s="6"/>
      <c r="BC1761" s="6"/>
      <c r="BD1761" s="6"/>
      <c r="BE1761" s="6"/>
      <c r="BF1761" s="6"/>
      <c r="BG1761" s="10"/>
    </row>
    <row r="1762" spans="34:59" x14ac:dyDescent="0.25">
      <c r="AH1762" s="10"/>
      <c r="AI1762" s="6"/>
    </row>
    <row r="1763" spans="34:59" x14ac:dyDescent="0.25">
      <c r="AH1763" s="6"/>
      <c r="AI1763" s="6"/>
      <c r="AJ1763" s="6"/>
      <c r="AK1763" s="6"/>
      <c r="AL1763" s="6"/>
      <c r="AM1763" s="6"/>
      <c r="AN1763" s="6"/>
      <c r="AO1763" s="6"/>
      <c r="AP1763" s="6"/>
      <c r="AQ1763" s="6"/>
      <c r="AR1763" s="6"/>
      <c r="AS1763" s="6"/>
      <c r="AT1763" s="6"/>
      <c r="AU1763" s="6"/>
      <c r="AV1763" s="6"/>
      <c r="AW1763" s="6"/>
      <c r="AX1763" s="6"/>
      <c r="AY1763" s="6"/>
      <c r="AZ1763" s="6"/>
      <c r="BA1763" s="6"/>
      <c r="BB1763" s="6"/>
      <c r="BC1763" s="6"/>
      <c r="BD1763" s="6"/>
      <c r="BE1763" s="6"/>
      <c r="BF1763" s="6"/>
      <c r="BG1763" s="6"/>
    </row>
    <row r="1764" spans="34:59" x14ac:dyDescent="0.25">
      <c r="AH1764" s="10"/>
      <c r="AI1764" s="6"/>
      <c r="AJ1764" s="10"/>
      <c r="AK1764" s="10"/>
      <c r="AL1764" s="10"/>
      <c r="AM1764" s="10"/>
      <c r="AN1764" s="10"/>
      <c r="AO1764" s="10"/>
      <c r="AP1764" s="10"/>
      <c r="AQ1764" s="10"/>
      <c r="AR1764" s="10"/>
      <c r="AS1764" s="10"/>
      <c r="AT1764" s="10"/>
      <c r="AU1764" s="10"/>
      <c r="AV1764" s="10"/>
      <c r="AW1764" s="10"/>
      <c r="AX1764" s="10"/>
      <c r="AY1764" s="10"/>
      <c r="AZ1764" s="10"/>
      <c r="BA1764" s="10"/>
      <c r="BB1764" s="10"/>
      <c r="BC1764" s="10"/>
      <c r="BD1764" s="10"/>
      <c r="BE1764" s="10"/>
      <c r="BF1764" s="10"/>
      <c r="BG1764" s="6"/>
    </row>
    <row r="1765" spans="34:59" x14ac:dyDescent="0.25">
      <c r="AH1765" s="6"/>
      <c r="AI1765" s="6"/>
      <c r="AJ1765" s="6"/>
      <c r="AK1765" s="6"/>
      <c r="AL1765" s="6"/>
      <c r="AM1765" s="6"/>
      <c r="AN1765" s="6"/>
      <c r="AO1765" s="6"/>
      <c r="AP1765" s="6"/>
      <c r="AQ1765" s="6"/>
      <c r="AR1765" s="6"/>
      <c r="AS1765" s="6"/>
      <c r="AT1765" s="6"/>
      <c r="AU1765" s="6"/>
      <c r="AV1765" s="6"/>
      <c r="AW1765" s="6"/>
      <c r="AX1765" s="6"/>
      <c r="AY1765" s="6"/>
      <c r="AZ1765" s="6"/>
      <c r="BA1765" s="6"/>
      <c r="BB1765" s="6"/>
      <c r="BC1765" s="6"/>
      <c r="BD1765" s="6"/>
      <c r="BE1765" s="6"/>
      <c r="BF1765" s="6"/>
      <c r="BG1765" s="10"/>
    </row>
    <row r="1766" spans="34:59" x14ac:dyDescent="0.25">
      <c r="AH1766" s="10"/>
      <c r="AI1766" s="6"/>
    </row>
    <row r="1767" spans="34:59" x14ac:dyDescent="0.25">
      <c r="AH1767" s="6"/>
      <c r="AI1767" s="6"/>
      <c r="AJ1767" s="6"/>
      <c r="AK1767" s="6"/>
      <c r="AL1767" s="6"/>
      <c r="AM1767" s="6"/>
      <c r="AN1767" s="6"/>
      <c r="AO1767" s="6"/>
      <c r="AP1767" s="6"/>
      <c r="AQ1767" s="6"/>
      <c r="AR1767" s="6"/>
      <c r="AS1767" s="6"/>
      <c r="AT1767" s="6"/>
      <c r="AU1767" s="6"/>
      <c r="AV1767" s="6"/>
      <c r="AW1767" s="6"/>
      <c r="AX1767" s="6"/>
      <c r="AY1767" s="6"/>
      <c r="AZ1767" s="6"/>
      <c r="BA1767" s="6"/>
      <c r="BB1767" s="6"/>
      <c r="BC1767" s="6"/>
      <c r="BD1767" s="6"/>
      <c r="BE1767" s="6"/>
      <c r="BF1767" s="6"/>
      <c r="BG1767" s="6"/>
    </row>
    <row r="1768" spans="34:59" x14ac:dyDescent="0.25">
      <c r="AH1768" s="10"/>
      <c r="AI1768" s="6"/>
      <c r="AJ1768" s="10"/>
      <c r="AK1768" s="10"/>
      <c r="AL1768" s="10"/>
      <c r="AM1768" s="10"/>
      <c r="AN1768" s="10"/>
      <c r="AO1768" s="10"/>
      <c r="AP1768" s="10"/>
      <c r="AQ1768" s="10"/>
      <c r="AR1768" s="10"/>
      <c r="AS1768" s="10"/>
      <c r="AT1768" s="10"/>
      <c r="AU1768" s="10"/>
      <c r="AV1768" s="10"/>
      <c r="AW1768" s="10"/>
      <c r="AX1768" s="10"/>
      <c r="AY1768" s="10"/>
      <c r="AZ1768" s="10"/>
      <c r="BA1768" s="10"/>
      <c r="BB1768" s="10"/>
      <c r="BC1768" s="10"/>
      <c r="BD1768" s="10"/>
      <c r="BE1768" s="10"/>
      <c r="BF1768" s="10"/>
      <c r="BG1768" s="6"/>
    </row>
    <row r="1769" spans="34:59" x14ac:dyDescent="0.25">
      <c r="AH1769" s="6"/>
      <c r="AI1769" s="6"/>
      <c r="AJ1769" s="6"/>
      <c r="AK1769" s="6"/>
      <c r="AL1769" s="6"/>
      <c r="AM1769" s="6"/>
      <c r="AN1769" s="6"/>
      <c r="AO1769" s="6"/>
      <c r="AP1769" s="6"/>
      <c r="AQ1769" s="6"/>
      <c r="AR1769" s="6"/>
      <c r="AS1769" s="6"/>
      <c r="AT1769" s="6"/>
      <c r="AU1769" s="6"/>
      <c r="AV1769" s="6"/>
      <c r="AW1769" s="6"/>
      <c r="AX1769" s="6"/>
      <c r="AY1769" s="6"/>
      <c r="AZ1769" s="6"/>
      <c r="BA1769" s="6"/>
      <c r="BB1769" s="6"/>
      <c r="BC1769" s="6"/>
      <c r="BD1769" s="6"/>
      <c r="BE1769" s="6"/>
      <c r="BF1769" s="6"/>
      <c r="BG1769" s="10"/>
    </row>
    <row r="1770" spans="34:59" x14ac:dyDescent="0.25">
      <c r="AH1770" s="10"/>
      <c r="AI1770" s="6"/>
    </row>
    <row r="1771" spans="34:59" x14ac:dyDescent="0.25">
      <c r="AH1771" s="6"/>
      <c r="AI1771" s="6"/>
      <c r="AJ1771" s="6"/>
      <c r="AK1771" s="6"/>
      <c r="AL1771" s="6"/>
      <c r="AM1771" s="6"/>
      <c r="AN1771" s="6"/>
      <c r="AO1771" s="6"/>
      <c r="AP1771" s="6"/>
      <c r="AQ1771" s="6"/>
      <c r="AR1771" s="6"/>
      <c r="AS1771" s="6"/>
      <c r="AT1771" s="6"/>
      <c r="AU1771" s="6"/>
      <c r="AV1771" s="6"/>
      <c r="AW1771" s="6"/>
      <c r="AX1771" s="6"/>
      <c r="AY1771" s="6"/>
      <c r="AZ1771" s="6"/>
      <c r="BA1771" s="6"/>
      <c r="BB1771" s="6"/>
      <c r="BC1771" s="6"/>
      <c r="BD1771" s="6"/>
      <c r="BE1771" s="6"/>
      <c r="BF1771" s="6"/>
      <c r="BG1771" s="6"/>
    </row>
    <row r="1772" spans="34:59" x14ac:dyDescent="0.25">
      <c r="AH1772" s="10"/>
      <c r="AI1772" s="6"/>
      <c r="AJ1772" s="10"/>
      <c r="AK1772" s="10"/>
      <c r="AL1772" s="10"/>
      <c r="AM1772" s="10"/>
      <c r="AN1772" s="10"/>
      <c r="AO1772" s="10"/>
      <c r="AP1772" s="10"/>
      <c r="AQ1772" s="10"/>
      <c r="AR1772" s="10"/>
      <c r="AS1772" s="10"/>
      <c r="AT1772" s="10"/>
      <c r="AU1772" s="10"/>
      <c r="AV1772" s="10"/>
      <c r="AW1772" s="10"/>
      <c r="AX1772" s="10"/>
      <c r="AY1772" s="10"/>
      <c r="AZ1772" s="10"/>
      <c r="BA1772" s="10"/>
      <c r="BB1772" s="10"/>
      <c r="BC1772" s="10"/>
      <c r="BD1772" s="10"/>
      <c r="BE1772" s="10"/>
      <c r="BF1772" s="10"/>
      <c r="BG1772" s="6"/>
    </row>
    <row r="1773" spans="34:59" x14ac:dyDescent="0.25">
      <c r="AH1773" s="6"/>
      <c r="AI1773" s="6"/>
      <c r="AJ1773" s="6"/>
      <c r="AK1773" s="6"/>
      <c r="AL1773" s="6"/>
      <c r="AM1773" s="6"/>
      <c r="AN1773" s="6"/>
      <c r="AO1773" s="6"/>
      <c r="AP1773" s="6"/>
      <c r="AQ1773" s="6"/>
      <c r="AR1773" s="6"/>
      <c r="AS1773" s="6"/>
      <c r="AT1773" s="6"/>
      <c r="AU1773" s="6"/>
      <c r="AV1773" s="6"/>
      <c r="AW1773" s="6"/>
      <c r="AX1773" s="6"/>
      <c r="AY1773" s="6"/>
      <c r="AZ1773" s="6"/>
      <c r="BA1773" s="6"/>
      <c r="BB1773" s="6"/>
      <c r="BC1773" s="6"/>
      <c r="BD1773" s="6"/>
      <c r="BE1773" s="6"/>
      <c r="BF1773" s="6"/>
      <c r="BG1773" s="10"/>
    </row>
    <row r="1774" spans="34:59" x14ac:dyDescent="0.25">
      <c r="AH1774" s="10"/>
      <c r="AI1774" s="6"/>
    </row>
    <row r="1775" spans="34:59" x14ac:dyDescent="0.25">
      <c r="AH1775" s="6"/>
      <c r="AI1775" s="6"/>
      <c r="AJ1775" s="6"/>
      <c r="AK1775" s="6"/>
      <c r="AL1775" s="6"/>
      <c r="AM1775" s="6"/>
      <c r="AN1775" s="6"/>
      <c r="AO1775" s="6"/>
      <c r="AP1775" s="6"/>
      <c r="AQ1775" s="6"/>
      <c r="AR1775" s="6"/>
      <c r="AS1775" s="6"/>
      <c r="AT1775" s="6"/>
      <c r="AU1775" s="6"/>
      <c r="AV1775" s="6"/>
      <c r="AW1775" s="6"/>
      <c r="AX1775" s="6"/>
      <c r="AY1775" s="6"/>
      <c r="AZ1775" s="6"/>
      <c r="BA1775" s="6"/>
      <c r="BB1775" s="6"/>
      <c r="BC1775" s="6"/>
      <c r="BD1775" s="6"/>
      <c r="BE1775" s="6"/>
      <c r="BF1775" s="6"/>
      <c r="BG1775" s="6"/>
    </row>
    <row r="1776" spans="34:59" x14ac:dyDescent="0.25">
      <c r="AH1776" s="10"/>
      <c r="AI1776" s="6"/>
      <c r="AJ1776" s="10"/>
      <c r="AK1776" s="10"/>
      <c r="AL1776" s="10"/>
      <c r="AM1776" s="10"/>
      <c r="AN1776" s="10"/>
      <c r="AO1776" s="10"/>
      <c r="AP1776" s="10"/>
      <c r="AQ1776" s="10"/>
      <c r="AR1776" s="10"/>
      <c r="AS1776" s="10"/>
      <c r="AT1776" s="10"/>
      <c r="AU1776" s="10"/>
      <c r="AV1776" s="10"/>
      <c r="AW1776" s="10"/>
      <c r="AX1776" s="10"/>
      <c r="AY1776" s="10"/>
      <c r="AZ1776" s="10"/>
      <c r="BA1776" s="10"/>
      <c r="BB1776" s="10"/>
      <c r="BC1776" s="10"/>
      <c r="BD1776" s="10"/>
      <c r="BE1776" s="10"/>
      <c r="BF1776" s="10"/>
      <c r="BG1776" s="6"/>
    </row>
    <row r="1777" spans="34:59" x14ac:dyDescent="0.25">
      <c r="AH1777" s="6"/>
      <c r="AI1777" s="6"/>
      <c r="AJ1777" s="6"/>
      <c r="AK1777" s="6"/>
      <c r="AL1777" s="6"/>
      <c r="AM1777" s="6"/>
      <c r="AN1777" s="6"/>
      <c r="AO1777" s="6"/>
      <c r="AP1777" s="6"/>
      <c r="AQ1777" s="6"/>
      <c r="AR1777" s="6"/>
      <c r="AS1777" s="6"/>
      <c r="AT1777" s="6"/>
      <c r="AU1777" s="6"/>
      <c r="AV1777" s="6"/>
      <c r="AW1777" s="6"/>
      <c r="AX1777" s="6"/>
      <c r="AY1777" s="6"/>
      <c r="AZ1777" s="6"/>
      <c r="BA1777" s="6"/>
      <c r="BB1777" s="6"/>
      <c r="BC1777" s="6"/>
      <c r="BD1777" s="6"/>
      <c r="BE1777" s="6"/>
      <c r="BF1777" s="6"/>
      <c r="BG1777" s="10"/>
    </row>
    <row r="1778" spans="34:59" x14ac:dyDescent="0.25">
      <c r="AH1778" s="10"/>
      <c r="AI1778" s="6"/>
    </row>
    <row r="1779" spans="34:59" x14ac:dyDescent="0.25">
      <c r="AH1779" s="6"/>
      <c r="AI1779" s="6"/>
      <c r="AJ1779" s="6"/>
      <c r="AK1779" s="6"/>
      <c r="AL1779" s="6"/>
      <c r="AM1779" s="6"/>
      <c r="AN1779" s="6"/>
      <c r="AO1779" s="6"/>
      <c r="AP1779" s="6"/>
      <c r="AQ1779" s="6"/>
      <c r="AR1779" s="6"/>
      <c r="AS1779" s="6"/>
      <c r="AT1779" s="6"/>
      <c r="AU1779" s="6"/>
      <c r="AV1779" s="6"/>
      <c r="AW1779" s="6"/>
      <c r="AX1779" s="6"/>
      <c r="AY1779" s="6"/>
      <c r="AZ1779" s="6"/>
      <c r="BA1779" s="6"/>
      <c r="BB1779" s="6"/>
      <c r="BC1779" s="6"/>
      <c r="BD1779" s="6"/>
      <c r="BE1779" s="6"/>
      <c r="BF1779" s="6"/>
      <c r="BG1779" s="6"/>
    </row>
    <row r="1780" spans="34:59" x14ac:dyDescent="0.25">
      <c r="AH1780" s="10"/>
      <c r="AI1780" s="6"/>
      <c r="AJ1780" s="10"/>
      <c r="AK1780" s="10"/>
      <c r="AL1780" s="10"/>
      <c r="AM1780" s="10"/>
      <c r="AN1780" s="10"/>
      <c r="AO1780" s="10"/>
      <c r="AP1780" s="10"/>
      <c r="AQ1780" s="10"/>
      <c r="AR1780" s="10"/>
      <c r="AS1780" s="10"/>
      <c r="AT1780" s="10"/>
      <c r="AU1780" s="10"/>
      <c r="AV1780" s="10"/>
      <c r="AW1780" s="10"/>
      <c r="AX1780" s="10"/>
      <c r="AY1780" s="10"/>
      <c r="AZ1780" s="10"/>
      <c r="BA1780" s="10"/>
      <c r="BB1780" s="10"/>
      <c r="BC1780" s="10"/>
      <c r="BD1780" s="10"/>
      <c r="BE1780" s="10"/>
      <c r="BF1780" s="10"/>
      <c r="BG1780" s="6"/>
    </row>
    <row r="1781" spans="34:59" x14ac:dyDescent="0.25">
      <c r="AH1781" s="6"/>
      <c r="AI1781" s="6"/>
      <c r="AJ1781" s="6"/>
      <c r="AK1781" s="6"/>
      <c r="AL1781" s="6"/>
      <c r="AM1781" s="6"/>
      <c r="AN1781" s="6"/>
      <c r="AO1781" s="6"/>
      <c r="AP1781" s="6"/>
      <c r="AQ1781" s="6"/>
      <c r="AR1781" s="6"/>
      <c r="AS1781" s="6"/>
      <c r="AT1781" s="6"/>
      <c r="AU1781" s="6"/>
      <c r="AV1781" s="6"/>
      <c r="AW1781" s="6"/>
      <c r="AX1781" s="6"/>
      <c r="AY1781" s="6"/>
      <c r="AZ1781" s="6"/>
      <c r="BA1781" s="6"/>
      <c r="BB1781" s="6"/>
      <c r="BC1781" s="6"/>
      <c r="BD1781" s="6"/>
      <c r="BE1781" s="6"/>
      <c r="BF1781" s="6"/>
      <c r="BG1781" s="10"/>
    </row>
    <row r="1782" spans="34:59" x14ac:dyDescent="0.25">
      <c r="AH1782" s="10"/>
      <c r="AI1782" s="6"/>
    </row>
    <row r="1783" spans="34:59" x14ac:dyDescent="0.25">
      <c r="AH1783" s="6"/>
      <c r="AI1783" s="6"/>
      <c r="AJ1783" s="6"/>
      <c r="AK1783" s="6"/>
      <c r="AL1783" s="6"/>
      <c r="AM1783" s="6"/>
      <c r="AN1783" s="6"/>
      <c r="AO1783" s="6"/>
      <c r="AP1783" s="6"/>
      <c r="AQ1783" s="6"/>
      <c r="AR1783" s="6"/>
      <c r="AS1783" s="6"/>
      <c r="AT1783" s="6"/>
      <c r="AU1783" s="6"/>
      <c r="AV1783" s="6"/>
      <c r="AW1783" s="6"/>
      <c r="AX1783" s="6"/>
      <c r="AY1783" s="6"/>
      <c r="AZ1783" s="6"/>
      <c r="BA1783" s="6"/>
      <c r="BB1783" s="6"/>
      <c r="BC1783" s="6"/>
      <c r="BD1783" s="6"/>
      <c r="BE1783" s="6"/>
      <c r="BF1783" s="6"/>
      <c r="BG1783" s="6"/>
    </row>
    <row r="1784" spans="34:59" x14ac:dyDescent="0.25">
      <c r="AH1784" s="10"/>
      <c r="AI1784" s="6"/>
      <c r="AJ1784" s="10"/>
      <c r="AK1784" s="10"/>
      <c r="AL1784" s="10"/>
      <c r="AM1784" s="10"/>
      <c r="AN1784" s="10"/>
      <c r="AO1784" s="10"/>
      <c r="AP1784" s="10"/>
      <c r="AQ1784" s="10"/>
      <c r="AR1784" s="10"/>
      <c r="AS1784" s="10"/>
      <c r="AT1784" s="10"/>
      <c r="AU1784" s="10"/>
      <c r="AV1784" s="10"/>
      <c r="AW1784" s="10"/>
      <c r="AX1784" s="10"/>
      <c r="AY1784" s="10"/>
      <c r="AZ1784" s="10"/>
      <c r="BA1784" s="10"/>
      <c r="BB1784" s="10"/>
      <c r="BC1784" s="10"/>
      <c r="BD1784" s="10"/>
      <c r="BE1784" s="10"/>
      <c r="BF1784" s="10"/>
      <c r="BG1784" s="6"/>
    </row>
    <row r="1785" spans="34:59" x14ac:dyDescent="0.25">
      <c r="AH1785" s="6"/>
      <c r="AI1785" s="6"/>
      <c r="AJ1785" s="6"/>
      <c r="AK1785" s="6"/>
      <c r="AL1785" s="6"/>
      <c r="AM1785" s="6"/>
      <c r="AN1785" s="6"/>
      <c r="AO1785" s="6"/>
      <c r="AP1785" s="6"/>
      <c r="AQ1785" s="6"/>
      <c r="AR1785" s="6"/>
      <c r="AS1785" s="6"/>
      <c r="AT1785" s="6"/>
      <c r="AU1785" s="6"/>
      <c r="AV1785" s="6"/>
      <c r="AW1785" s="6"/>
      <c r="AX1785" s="6"/>
      <c r="AY1785" s="6"/>
      <c r="AZ1785" s="6"/>
      <c r="BA1785" s="6"/>
      <c r="BB1785" s="6"/>
      <c r="BC1785" s="6"/>
      <c r="BD1785" s="6"/>
      <c r="BE1785" s="6"/>
      <c r="BF1785" s="6"/>
      <c r="BG1785" s="10"/>
    </row>
    <row r="1786" spans="34:59" x14ac:dyDescent="0.25">
      <c r="AH1786" s="10"/>
      <c r="AI1786" s="6"/>
    </row>
    <row r="1787" spans="34:59" x14ac:dyDescent="0.25">
      <c r="AH1787" s="6"/>
      <c r="AI1787" s="6"/>
      <c r="AJ1787" s="6"/>
      <c r="AK1787" s="6"/>
      <c r="AL1787" s="6"/>
      <c r="AM1787" s="6"/>
      <c r="AN1787" s="6"/>
      <c r="AO1787" s="6"/>
      <c r="AP1787" s="6"/>
      <c r="AQ1787" s="6"/>
      <c r="AR1787" s="6"/>
      <c r="AS1787" s="6"/>
      <c r="AT1787" s="6"/>
      <c r="AU1787" s="6"/>
      <c r="AV1787" s="6"/>
      <c r="AW1787" s="6"/>
      <c r="AX1787" s="6"/>
      <c r="AY1787" s="6"/>
      <c r="AZ1787" s="6"/>
      <c r="BA1787" s="6"/>
      <c r="BB1787" s="6"/>
      <c r="BC1787" s="6"/>
      <c r="BD1787" s="6"/>
      <c r="BE1787" s="6"/>
      <c r="BF1787" s="6"/>
      <c r="BG1787" s="6"/>
    </row>
    <row r="1788" spans="34:59" x14ac:dyDescent="0.25">
      <c r="AH1788" s="10"/>
      <c r="AI1788" s="6"/>
      <c r="AJ1788" s="10"/>
      <c r="AK1788" s="10"/>
      <c r="AL1788" s="10"/>
      <c r="AM1788" s="10"/>
      <c r="AN1788" s="10"/>
      <c r="AO1788" s="10"/>
      <c r="AP1788" s="10"/>
      <c r="AQ1788" s="10"/>
      <c r="AR1788" s="10"/>
      <c r="AS1788" s="10"/>
      <c r="AT1788" s="10"/>
      <c r="AU1788" s="10"/>
      <c r="AV1788" s="10"/>
      <c r="AW1788" s="10"/>
      <c r="AX1788" s="10"/>
      <c r="AY1788" s="10"/>
      <c r="AZ1788" s="10"/>
      <c r="BA1788" s="10"/>
      <c r="BB1788" s="10"/>
      <c r="BC1788" s="10"/>
      <c r="BD1788" s="10"/>
      <c r="BE1788" s="10"/>
      <c r="BF1788" s="10"/>
      <c r="BG1788" s="6"/>
    </row>
    <row r="1789" spans="34:59" x14ac:dyDescent="0.25">
      <c r="AH1789" s="6"/>
      <c r="AI1789" s="6"/>
      <c r="AJ1789" s="6"/>
      <c r="AK1789" s="6"/>
      <c r="AL1789" s="6"/>
      <c r="AM1789" s="6"/>
      <c r="AN1789" s="6"/>
      <c r="AO1789" s="6"/>
      <c r="AP1789" s="6"/>
      <c r="AQ1789" s="6"/>
      <c r="AR1789" s="6"/>
      <c r="AS1789" s="6"/>
      <c r="AT1789" s="6"/>
      <c r="AU1789" s="6"/>
      <c r="AV1789" s="6"/>
      <c r="AW1789" s="6"/>
      <c r="AX1789" s="6"/>
      <c r="AY1789" s="6"/>
      <c r="AZ1789" s="6"/>
      <c r="BA1789" s="6"/>
      <c r="BB1789" s="6"/>
      <c r="BC1789" s="6"/>
      <c r="BD1789" s="6"/>
      <c r="BE1789" s="6"/>
      <c r="BF1789" s="6"/>
      <c r="BG1789" s="10"/>
    </row>
    <row r="1790" spans="34:59" x14ac:dyDescent="0.25">
      <c r="AH1790" s="10"/>
      <c r="AI1790" s="6"/>
    </row>
    <row r="1791" spans="34:59" x14ac:dyDescent="0.25">
      <c r="AH1791" s="6"/>
      <c r="AI1791" s="6"/>
      <c r="AJ1791" s="6"/>
      <c r="AK1791" s="6"/>
      <c r="AL1791" s="6"/>
      <c r="AM1791" s="6"/>
      <c r="AN1791" s="6"/>
      <c r="AO1791" s="6"/>
      <c r="AP1791" s="6"/>
      <c r="AQ1791" s="6"/>
      <c r="AR1791" s="6"/>
      <c r="AS1791" s="6"/>
      <c r="AT1791" s="6"/>
      <c r="AU1791" s="6"/>
      <c r="AV1791" s="6"/>
      <c r="AW1791" s="6"/>
      <c r="AX1791" s="6"/>
      <c r="AY1791" s="6"/>
      <c r="AZ1791" s="6"/>
      <c r="BA1791" s="6"/>
      <c r="BB1791" s="6"/>
      <c r="BC1791" s="6"/>
      <c r="BD1791" s="6"/>
      <c r="BE1791" s="6"/>
      <c r="BF1791" s="6"/>
      <c r="BG1791" s="6"/>
    </row>
    <row r="1792" spans="34:59" x14ac:dyDescent="0.25">
      <c r="AH1792" s="10"/>
      <c r="AI1792" s="6"/>
      <c r="AJ1792" s="10"/>
      <c r="AK1792" s="10"/>
      <c r="AL1792" s="10"/>
      <c r="AM1792" s="10"/>
      <c r="AN1792" s="10"/>
      <c r="AO1792" s="10"/>
      <c r="AP1792" s="10"/>
      <c r="AQ1792" s="10"/>
      <c r="AR1792" s="10"/>
      <c r="AS1792" s="10"/>
      <c r="AT1792" s="10"/>
      <c r="AU1792" s="10"/>
      <c r="AV1792" s="10"/>
      <c r="AW1792" s="10"/>
      <c r="AX1792" s="10"/>
      <c r="AY1792" s="10"/>
      <c r="AZ1792" s="10"/>
      <c r="BA1792" s="10"/>
      <c r="BB1792" s="10"/>
      <c r="BC1792" s="10"/>
      <c r="BD1792" s="10"/>
      <c r="BE1792" s="10"/>
      <c r="BF1792" s="10"/>
      <c r="BG1792" s="6"/>
    </row>
    <row r="1793" spans="34:59" x14ac:dyDescent="0.25">
      <c r="AH1793" s="6"/>
      <c r="AI1793" s="6"/>
      <c r="AJ1793" s="6"/>
      <c r="AK1793" s="6"/>
      <c r="AL1793" s="6"/>
      <c r="AM1793" s="6"/>
      <c r="AN1793" s="6"/>
      <c r="AO1793" s="6"/>
      <c r="AP1793" s="6"/>
      <c r="AQ1793" s="6"/>
      <c r="AR1793" s="6"/>
      <c r="AS1793" s="6"/>
      <c r="AT1793" s="6"/>
      <c r="AU1793" s="6"/>
      <c r="AV1793" s="6"/>
      <c r="AW1793" s="6"/>
      <c r="AX1793" s="6"/>
      <c r="AY1793" s="6"/>
      <c r="AZ1793" s="6"/>
      <c r="BA1793" s="6"/>
      <c r="BB1793" s="6"/>
      <c r="BC1793" s="6"/>
      <c r="BD1793" s="6"/>
      <c r="BE1793" s="6"/>
      <c r="BF1793" s="6"/>
      <c r="BG1793" s="10"/>
    </row>
    <row r="1794" spans="34:59" x14ac:dyDescent="0.25">
      <c r="AH1794" s="10"/>
      <c r="AI1794" s="6"/>
    </row>
    <row r="1795" spans="34:59" x14ac:dyDescent="0.25">
      <c r="AH1795" s="6"/>
      <c r="AI1795" s="6"/>
      <c r="AJ1795" s="6"/>
      <c r="AK1795" s="6"/>
      <c r="AL1795" s="6"/>
      <c r="AM1795" s="6"/>
      <c r="AN1795" s="6"/>
      <c r="AO1795" s="6"/>
      <c r="AP1795" s="6"/>
      <c r="AQ1795" s="6"/>
      <c r="AR1795" s="6"/>
      <c r="AS1795" s="6"/>
      <c r="AT1795" s="6"/>
      <c r="AU1795" s="6"/>
      <c r="AV1795" s="6"/>
      <c r="AW1795" s="6"/>
      <c r="AX1795" s="6"/>
      <c r="AY1795" s="6"/>
      <c r="AZ1795" s="6"/>
      <c r="BA1795" s="6"/>
      <c r="BB1795" s="6"/>
      <c r="BC1795" s="6"/>
      <c r="BD1795" s="6"/>
      <c r="BE1795" s="6"/>
      <c r="BF1795" s="6"/>
      <c r="BG1795" s="6"/>
    </row>
    <row r="1796" spans="34:59" x14ac:dyDescent="0.25">
      <c r="AH1796" s="10"/>
      <c r="AI1796" s="6"/>
      <c r="AJ1796" s="10"/>
      <c r="AK1796" s="10"/>
      <c r="AL1796" s="10"/>
      <c r="AM1796" s="10"/>
      <c r="AN1796" s="10"/>
      <c r="AO1796" s="10"/>
      <c r="AP1796" s="10"/>
      <c r="AQ1796" s="10"/>
      <c r="AR1796" s="10"/>
      <c r="AS1796" s="10"/>
      <c r="AT1796" s="10"/>
      <c r="AU1796" s="10"/>
      <c r="AV1796" s="10"/>
      <c r="AW1796" s="10"/>
      <c r="AX1796" s="10"/>
      <c r="AY1796" s="10"/>
      <c r="AZ1796" s="10"/>
      <c r="BA1796" s="10"/>
      <c r="BB1796" s="10"/>
      <c r="BC1796" s="10"/>
      <c r="BD1796" s="10"/>
      <c r="BE1796" s="10"/>
      <c r="BF1796" s="10"/>
      <c r="BG1796" s="6"/>
    </row>
    <row r="1797" spans="34:59" x14ac:dyDescent="0.25">
      <c r="AH1797" s="6"/>
      <c r="AI1797" s="6"/>
      <c r="AJ1797" s="6"/>
      <c r="AK1797" s="6"/>
      <c r="AL1797" s="6"/>
      <c r="AM1797" s="6"/>
      <c r="AN1797" s="6"/>
      <c r="AO1797" s="6"/>
      <c r="AP1797" s="6"/>
      <c r="AQ1797" s="6"/>
      <c r="AR1797" s="6"/>
      <c r="AS1797" s="6"/>
      <c r="AT1797" s="6"/>
      <c r="AU1797" s="6"/>
      <c r="AV1797" s="6"/>
      <c r="AW1797" s="6"/>
      <c r="AX1797" s="6"/>
      <c r="AY1797" s="6"/>
      <c r="AZ1797" s="6"/>
      <c r="BA1797" s="6"/>
      <c r="BB1797" s="6"/>
      <c r="BC1797" s="6"/>
      <c r="BD1797" s="6"/>
      <c r="BE1797" s="6"/>
      <c r="BF1797" s="6"/>
      <c r="BG1797" s="10"/>
    </row>
    <row r="1798" spans="34:59" x14ac:dyDescent="0.25">
      <c r="AH1798" s="10"/>
      <c r="AI1798" s="6"/>
    </row>
    <row r="1799" spans="34:59" x14ac:dyDescent="0.25">
      <c r="AH1799" s="6"/>
      <c r="AI1799" s="6"/>
      <c r="AJ1799" s="6"/>
      <c r="AK1799" s="6"/>
      <c r="AL1799" s="6"/>
      <c r="AM1799" s="6"/>
      <c r="AN1799" s="6"/>
      <c r="AO1799" s="6"/>
      <c r="AP1799" s="6"/>
      <c r="AQ1799" s="6"/>
      <c r="AR1799" s="6"/>
      <c r="AS1799" s="6"/>
      <c r="AT1799" s="6"/>
      <c r="AU1799" s="6"/>
      <c r="AV1799" s="6"/>
      <c r="AW1799" s="6"/>
      <c r="AX1799" s="6"/>
      <c r="AY1799" s="6"/>
      <c r="AZ1799" s="6"/>
      <c r="BA1799" s="6"/>
      <c r="BB1799" s="6"/>
      <c r="BC1799" s="6"/>
      <c r="BD1799" s="6"/>
      <c r="BE1799" s="6"/>
      <c r="BF1799" s="6"/>
      <c r="BG1799" s="6"/>
    </row>
    <row r="1800" spans="34:59" x14ac:dyDescent="0.25">
      <c r="AH1800" s="10"/>
      <c r="AI1800" s="6"/>
      <c r="AJ1800" s="10"/>
      <c r="AK1800" s="10"/>
      <c r="AL1800" s="10"/>
      <c r="AM1800" s="10"/>
      <c r="AN1800" s="10"/>
      <c r="AO1800" s="10"/>
      <c r="AP1800" s="10"/>
      <c r="AQ1800" s="10"/>
      <c r="AR1800" s="10"/>
      <c r="AS1800" s="10"/>
      <c r="AT1800" s="10"/>
      <c r="AU1800" s="10"/>
      <c r="AV1800" s="10"/>
      <c r="AW1800" s="10"/>
      <c r="AX1800" s="10"/>
      <c r="AY1800" s="10"/>
      <c r="AZ1800" s="10"/>
      <c r="BA1800" s="10"/>
      <c r="BB1800" s="10"/>
      <c r="BC1800" s="10"/>
      <c r="BD1800" s="10"/>
      <c r="BE1800" s="10"/>
      <c r="BF1800" s="10"/>
      <c r="BG1800" s="6"/>
    </row>
    <row r="1801" spans="34:59" x14ac:dyDescent="0.25">
      <c r="AH1801" s="6"/>
      <c r="AI1801" s="6"/>
      <c r="AJ1801" s="6"/>
      <c r="AK1801" s="6"/>
      <c r="AL1801" s="6"/>
      <c r="AM1801" s="6"/>
      <c r="AN1801" s="6"/>
      <c r="AO1801" s="6"/>
      <c r="AP1801" s="6"/>
      <c r="AQ1801" s="6"/>
      <c r="AR1801" s="6"/>
      <c r="AS1801" s="6"/>
      <c r="AT1801" s="6"/>
      <c r="AU1801" s="6"/>
      <c r="AV1801" s="6"/>
      <c r="AW1801" s="6"/>
      <c r="AX1801" s="6"/>
      <c r="AY1801" s="6"/>
      <c r="AZ1801" s="6"/>
      <c r="BA1801" s="6"/>
      <c r="BB1801" s="6"/>
      <c r="BC1801" s="6"/>
      <c r="BD1801" s="6"/>
      <c r="BE1801" s="6"/>
      <c r="BF1801" s="6"/>
      <c r="BG1801" s="10"/>
    </row>
    <row r="1802" spans="34:59" x14ac:dyDescent="0.25">
      <c r="AH1802" s="10"/>
      <c r="AI1802" s="6"/>
    </row>
    <row r="1803" spans="34:59" x14ac:dyDescent="0.25">
      <c r="AH1803" s="6"/>
      <c r="AI1803" s="6"/>
      <c r="AJ1803" s="6"/>
      <c r="AK1803" s="6"/>
      <c r="AL1803" s="6"/>
      <c r="AM1803" s="6"/>
      <c r="AN1803" s="6"/>
      <c r="AO1803" s="6"/>
      <c r="AP1803" s="6"/>
      <c r="AQ1803" s="6"/>
      <c r="AR1803" s="6"/>
      <c r="AS1803" s="6"/>
      <c r="AT1803" s="6"/>
      <c r="AU1803" s="6"/>
      <c r="AV1803" s="6"/>
      <c r="AW1803" s="6"/>
      <c r="AX1803" s="6"/>
      <c r="AY1803" s="6"/>
      <c r="AZ1803" s="6"/>
      <c r="BA1803" s="6"/>
      <c r="BB1803" s="6"/>
      <c r="BC1803" s="6"/>
      <c r="BD1803" s="6"/>
      <c r="BE1803" s="6"/>
      <c r="BF1803" s="6"/>
      <c r="BG1803" s="6"/>
    </row>
    <row r="1804" spans="34:59" x14ac:dyDescent="0.25">
      <c r="AH1804" s="10"/>
      <c r="AI1804" s="6"/>
      <c r="AJ1804" s="10"/>
      <c r="AK1804" s="10"/>
      <c r="AL1804" s="10"/>
      <c r="AM1804" s="10"/>
      <c r="AN1804" s="10"/>
      <c r="AO1804" s="10"/>
      <c r="AP1804" s="10"/>
      <c r="AQ1804" s="10"/>
      <c r="AR1804" s="10"/>
      <c r="AS1804" s="10"/>
      <c r="AT1804" s="10"/>
      <c r="AU1804" s="10"/>
      <c r="AV1804" s="10"/>
      <c r="AW1804" s="10"/>
      <c r="AX1804" s="10"/>
      <c r="AY1804" s="10"/>
      <c r="AZ1804" s="10"/>
      <c r="BA1804" s="10"/>
      <c r="BB1804" s="10"/>
      <c r="BC1804" s="10"/>
      <c r="BD1804" s="10"/>
      <c r="BE1804" s="10"/>
      <c r="BF1804" s="10"/>
      <c r="BG1804" s="6"/>
    </row>
    <row r="1805" spans="34:59" x14ac:dyDescent="0.25">
      <c r="AH1805" s="6"/>
      <c r="AI1805" s="6"/>
      <c r="AJ1805" s="6"/>
      <c r="AK1805" s="6"/>
      <c r="AL1805" s="6"/>
      <c r="AM1805" s="6"/>
      <c r="AN1805" s="6"/>
      <c r="AO1805" s="6"/>
      <c r="AP1805" s="6"/>
      <c r="AQ1805" s="6"/>
      <c r="AR1805" s="6"/>
      <c r="AS1805" s="6"/>
      <c r="AT1805" s="6"/>
      <c r="AU1805" s="6"/>
      <c r="AV1805" s="6"/>
      <c r="AW1805" s="6"/>
      <c r="AX1805" s="6"/>
      <c r="AY1805" s="6"/>
      <c r="AZ1805" s="6"/>
      <c r="BA1805" s="6"/>
      <c r="BB1805" s="6"/>
      <c r="BC1805" s="6"/>
      <c r="BD1805" s="6"/>
      <c r="BE1805" s="6"/>
      <c r="BF1805" s="6"/>
      <c r="BG1805" s="10"/>
    </row>
    <row r="1806" spans="34:59" x14ac:dyDescent="0.25">
      <c r="AH1806" s="10"/>
      <c r="AI1806" s="6"/>
    </row>
    <row r="1807" spans="34:59" x14ac:dyDescent="0.25">
      <c r="AH1807" s="6"/>
      <c r="AI1807" s="6"/>
      <c r="AJ1807" s="6"/>
      <c r="AK1807" s="6"/>
      <c r="AL1807" s="6"/>
      <c r="AM1807" s="6"/>
      <c r="AN1807" s="6"/>
      <c r="AO1807" s="6"/>
      <c r="AP1807" s="6"/>
      <c r="AQ1807" s="6"/>
      <c r="AR1807" s="6"/>
      <c r="AS1807" s="6"/>
      <c r="AT1807" s="6"/>
      <c r="AU1807" s="6"/>
      <c r="AV1807" s="6"/>
      <c r="AW1807" s="6"/>
      <c r="AX1807" s="6"/>
      <c r="AY1807" s="6"/>
      <c r="AZ1807" s="6"/>
      <c r="BA1807" s="6"/>
      <c r="BB1807" s="6"/>
      <c r="BC1807" s="6"/>
      <c r="BD1807" s="6"/>
      <c r="BE1807" s="6"/>
      <c r="BF1807" s="6"/>
      <c r="BG1807" s="6"/>
    </row>
    <row r="1808" spans="34:59" x14ac:dyDescent="0.25">
      <c r="AH1808" s="10"/>
      <c r="AI1808" s="6"/>
      <c r="AJ1808" s="10"/>
      <c r="AK1808" s="10"/>
      <c r="AL1808" s="10"/>
      <c r="AM1808" s="10"/>
      <c r="AN1808" s="10"/>
      <c r="AO1808" s="10"/>
      <c r="AP1808" s="10"/>
      <c r="AQ1808" s="10"/>
      <c r="AR1808" s="10"/>
      <c r="AS1808" s="10"/>
      <c r="AT1808" s="10"/>
      <c r="AU1808" s="10"/>
      <c r="AV1808" s="10"/>
      <c r="AW1808" s="10"/>
      <c r="AX1808" s="10"/>
      <c r="AY1808" s="10"/>
      <c r="AZ1808" s="10"/>
      <c r="BA1808" s="10"/>
      <c r="BB1808" s="10"/>
      <c r="BC1808" s="10"/>
      <c r="BD1808" s="10"/>
      <c r="BE1808" s="10"/>
      <c r="BF1808" s="10"/>
      <c r="BG1808" s="6"/>
    </row>
    <row r="1809" spans="34:59" x14ac:dyDescent="0.25">
      <c r="AH1809" s="6"/>
      <c r="AI1809" s="6"/>
      <c r="AJ1809" s="6"/>
      <c r="AK1809" s="6"/>
      <c r="AL1809" s="6"/>
      <c r="AM1809" s="6"/>
      <c r="AN1809" s="6"/>
      <c r="AO1809" s="6"/>
      <c r="AP1809" s="6"/>
      <c r="AQ1809" s="6"/>
      <c r="AR1809" s="6"/>
      <c r="AS1809" s="6"/>
      <c r="AT1809" s="6"/>
      <c r="AU1809" s="6"/>
      <c r="AV1809" s="6"/>
      <c r="AW1809" s="6"/>
      <c r="AX1809" s="6"/>
      <c r="AY1809" s="6"/>
      <c r="AZ1809" s="6"/>
      <c r="BA1809" s="6"/>
      <c r="BB1809" s="6"/>
      <c r="BC1809" s="6"/>
      <c r="BD1809" s="6"/>
      <c r="BE1809" s="6"/>
      <c r="BF1809" s="6"/>
      <c r="BG1809" s="10"/>
    </row>
    <row r="1810" spans="34:59" x14ac:dyDescent="0.25">
      <c r="AH1810" s="10"/>
      <c r="AI1810" s="6"/>
    </row>
    <row r="1811" spans="34:59" x14ac:dyDescent="0.25">
      <c r="AH1811" s="6"/>
      <c r="AI1811" s="6"/>
      <c r="AJ1811" s="6"/>
      <c r="AK1811" s="6"/>
      <c r="AL1811" s="6"/>
      <c r="AM1811" s="6"/>
      <c r="AN1811" s="6"/>
      <c r="AO1811" s="6"/>
      <c r="AP1811" s="6"/>
      <c r="AQ1811" s="6"/>
      <c r="AR1811" s="6"/>
      <c r="AS1811" s="6"/>
      <c r="AT1811" s="6"/>
      <c r="AU1811" s="6"/>
      <c r="AV1811" s="6"/>
      <c r="AW1811" s="6"/>
      <c r="AX1811" s="6"/>
      <c r="AY1811" s="6"/>
      <c r="AZ1811" s="6"/>
      <c r="BA1811" s="6"/>
      <c r="BB1811" s="6"/>
      <c r="BC1811" s="6"/>
      <c r="BD1811" s="6"/>
      <c r="BE1811" s="6"/>
      <c r="BF1811" s="6"/>
      <c r="BG1811" s="6"/>
    </row>
    <row r="1812" spans="34:59" x14ac:dyDescent="0.25">
      <c r="AH1812" s="10"/>
      <c r="AI1812" s="6"/>
      <c r="AJ1812" s="10"/>
      <c r="AK1812" s="10"/>
      <c r="AL1812" s="10"/>
      <c r="AM1812" s="10"/>
      <c r="AN1812" s="10"/>
      <c r="AO1812" s="10"/>
      <c r="AP1812" s="10"/>
      <c r="AQ1812" s="10"/>
      <c r="AR1812" s="10"/>
      <c r="AS1812" s="10"/>
      <c r="AT1812" s="10"/>
      <c r="AU1812" s="10"/>
      <c r="AV1812" s="10"/>
      <c r="AW1812" s="10"/>
      <c r="AX1812" s="10"/>
      <c r="AY1812" s="10"/>
      <c r="AZ1812" s="10"/>
      <c r="BA1812" s="10"/>
      <c r="BB1812" s="10"/>
      <c r="BC1812" s="10"/>
      <c r="BD1812" s="10"/>
      <c r="BE1812" s="10"/>
      <c r="BF1812" s="10"/>
      <c r="BG1812" s="6"/>
    </row>
    <row r="1813" spans="34:59" x14ac:dyDescent="0.25">
      <c r="AH1813" s="6"/>
      <c r="AI1813" s="6"/>
      <c r="AJ1813" s="6"/>
      <c r="AK1813" s="6"/>
      <c r="AL1813" s="6"/>
      <c r="AM1813" s="6"/>
      <c r="AN1813" s="6"/>
      <c r="AO1813" s="6"/>
      <c r="AP1813" s="6"/>
      <c r="AQ1813" s="6"/>
      <c r="AR1813" s="6"/>
      <c r="AS1813" s="6"/>
      <c r="AT1813" s="6"/>
      <c r="AU1813" s="6"/>
      <c r="AV1813" s="6"/>
      <c r="AW1813" s="6"/>
      <c r="AX1813" s="6"/>
      <c r="AY1813" s="6"/>
      <c r="AZ1813" s="6"/>
      <c r="BA1813" s="6"/>
      <c r="BB1813" s="6"/>
      <c r="BC1813" s="6"/>
      <c r="BD1813" s="6"/>
      <c r="BE1813" s="6"/>
      <c r="BF1813" s="6"/>
      <c r="BG1813" s="10"/>
    </row>
    <row r="1814" spans="34:59" x14ac:dyDescent="0.25">
      <c r="AH1814" s="10"/>
      <c r="AI1814" s="6"/>
    </row>
    <row r="1815" spans="34:59" x14ac:dyDescent="0.25">
      <c r="AH1815" s="6"/>
      <c r="AI1815" s="6"/>
      <c r="AJ1815" s="6"/>
      <c r="AK1815" s="6"/>
      <c r="AL1815" s="6"/>
      <c r="AM1815" s="6"/>
      <c r="AN1815" s="6"/>
      <c r="AO1815" s="6"/>
      <c r="AP1815" s="6"/>
      <c r="AQ1815" s="6"/>
      <c r="AR1815" s="6"/>
      <c r="AS1815" s="6"/>
      <c r="AT1815" s="6"/>
      <c r="AU1815" s="6"/>
      <c r="AV1815" s="6"/>
      <c r="AW1815" s="6"/>
      <c r="AX1815" s="6"/>
      <c r="AY1815" s="6"/>
      <c r="AZ1815" s="6"/>
      <c r="BA1815" s="6"/>
      <c r="BB1815" s="6"/>
      <c r="BC1815" s="6"/>
      <c r="BD1815" s="6"/>
      <c r="BE1815" s="6"/>
      <c r="BF1815" s="6"/>
      <c r="BG1815" s="6"/>
    </row>
    <row r="1816" spans="34:59" x14ac:dyDescent="0.25">
      <c r="AH1816" s="10"/>
      <c r="AI1816" s="6"/>
      <c r="AJ1816" s="10"/>
      <c r="AK1816" s="10"/>
      <c r="AL1816" s="10"/>
      <c r="AM1816" s="10"/>
      <c r="AN1816" s="10"/>
      <c r="AO1816" s="10"/>
      <c r="AP1816" s="10"/>
      <c r="AQ1816" s="10"/>
      <c r="AR1816" s="10"/>
      <c r="AS1816" s="10"/>
      <c r="AT1816" s="10"/>
      <c r="AU1816" s="10"/>
      <c r="AV1816" s="10"/>
      <c r="AW1816" s="10"/>
      <c r="AX1816" s="10"/>
      <c r="AY1816" s="10"/>
      <c r="AZ1816" s="10"/>
      <c r="BA1816" s="10"/>
      <c r="BB1816" s="10"/>
      <c r="BC1816" s="10"/>
      <c r="BD1816" s="10"/>
      <c r="BE1816" s="10"/>
      <c r="BF1816" s="10"/>
      <c r="BG1816" s="6"/>
    </row>
    <row r="1817" spans="34:59" x14ac:dyDescent="0.25">
      <c r="AH1817" s="6"/>
      <c r="AI1817" s="6"/>
      <c r="AJ1817" s="6"/>
      <c r="AK1817" s="6"/>
      <c r="AL1817" s="6"/>
      <c r="AM1817" s="6"/>
      <c r="AN1817" s="6"/>
      <c r="AO1817" s="6"/>
      <c r="AP1817" s="6"/>
      <c r="AQ1817" s="6"/>
      <c r="AR1817" s="6"/>
      <c r="AS1817" s="6"/>
      <c r="AT1817" s="6"/>
      <c r="AU1817" s="6"/>
      <c r="AV1817" s="6"/>
      <c r="AW1817" s="6"/>
      <c r="AX1817" s="6"/>
      <c r="AY1817" s="6"/>
      <c r="AZ1817" s="6"/>
      <c r="BA1817" s="6"/>
      <c r="BB1817" s="6"/>
      <c r="BC1817" s="6"/>
      <c r="BD1817" s="6"/>
      <c r="BE1817" s="6"/>
      <c r="BF1817" s="6"/>
      <c r="BG1817" s="10"/>
    </row>
    <row r="1818" spans="34:59" x14ac:dyDescent="0.25">
      <c r="AH1818" s="10"/>
      <c r="AI1818" s="6"/>
    </row>
    <row r="1819" spans="34:59" x14ac:dyDescent="0.25">
      <c r="AH1819" s="6"/>
      <c r="AI1819" s="6"/>
      <c r="AJ1819" s="6"/>
      <c r="AK1819" s="6"/>
      <c r="AL1819" s="6"/>
      <c r="AM1819" s="6"/>
      <c r="AN1819" s="6"/>
      <c r="AO1819" s="6"/>
      <c r="AP1819" s="6"/>
      <c r="AQ1819" s="6"/>
      <c r="AR1819" s="6"/>
      <c r="AS1819" s="6"/>
      <c r="AT1819" s="6"/>
      <c r="AU1819" s="6"/>
      <c r="AV1819" s="6"/>
      <c r="AW1819" s="6"/>
      <c r="AX1819" s="6"/>
      <c r="AY1819" s="6"/>
      <c r="AZ1819" s="6"/>
      <c r="BA1819" s="6"/>
      <c r="BB1819" s="6"/>
      <c r="BC1819" s="6"/>
      <c r="BD1819" s="6"/>
      <c r="BE1819" s="6"/>
      <c r="BF1819" s="6"/>
      <c r="BG1819" s="6"/>
    </row>
    <row r="1820" spans="34:59" x14ac:dyDescent="0.25">
      <c r="AH1820" s="10"/>
      <c r="AI1820" s="6"/>
      <c r="AJ1820" s="10"/>
      <c r="AK1820" s="10"/>
      <c r="AL1820" s="10"/>
      <c r="AM1820" s="10"/>
      <c r="AN1820" s="10"/>
      <c r="AO1820" s="10"/>
      <c r="AP1820" s="10"/>
      <c r="AQ1820" s="10"/>
      <c r="AR1820" s="10"/>
      <c r="AS1820" s="10"/>
      <c r="AT1820" s="10"/>
      <c r="AU1820" s="10"/>
      <c r="AV1820" s="10"/>
      <c r="AW1820" s="10"/>
      <c r="AX1820" s="10"/>
      <c r="AY1820" s="10"/>
      <c r="AZ1820" s="10"/>
      <c r="BA1820" s="10"/>
      <c r="BB1820" s="10"/>
      <c r="BC1820" s="10"/>
      <c r="BD1820" s="10"/>
      <c r="BE1820" s="10"/>
      <c r="BF1820" s="10"/>
      <c r="BG1820" s="6"/>
    </row>
    <row r="1821" spans="34:59" x14ac:dyDescent="0.25">
      <c r="AH1821" s="6"/>
      <c r="AI1821" s="6"/>
      <c r="AJ1821" s="6"/>
      <c r="AK1821" s="6"/>
      <c r="AL1821" s="6"/>
      <c r="AM1821" s="6"/>
      <c r="AN1821" s="6"/>
      <c r="AO1821" s="6"/>
      <c r="AP1821" s="6"/>
      <c r="AQ1821" s="6"/>
      <c r="AR1821" s="6"/>
      <c r="AS1821" s="6"/>
      <c r="AT1821" s="6"/>
      <c r="AU1821" s="6"/>
      <c r="AV1821" s="6"/>
      <c r="AW1821" s="6"/>
      <c r="AX1821" s="6"/>
      <c r="AY1821" s="6"/>
      <c r="AZ1821" s="6"/>
      <c r="BA1821" s="6"/>
      <c r="BB1821" s="6"/>
      <c r="BC1821" s="6"/>
      <c r="BD1821" s="6"/>
      <c r="BE1821" s="6"/>
      <c r="BF1821" s="6"/>
      <c r="BG1821" s="10"/>
    </row>
    <row r="1822" spans="34:59" x14ac:dyDescent="0.25">
      <c r="AH1822" s="10"/>
      <c r="AI1822" s="6"/>
    </row>
    <row r="1823" spans="34:59" x14ac:dyDescent="0.25">
      <c r="AH1823" s="6"/>
      <c r="AI1823" s="6"/>
      <c r="AJ1823" s="6"/>
      <c r="AK1823" s="6"/>
      <c r="AL1823" s="6"/>
      <c r="AM1823" s="6"/>
      <c r="AN1823" s="6"/>
      <c r="AO1823" s="6"/>
      <c r="AP1823" s="6"/>
      <c r="AQ1823" s="6"/>
      <c r="AR1823" s="6"/>
      <c r="AS1823" s="6"/>
      <c r="AT1823" s="6"/>
      <c r="AU1823" s="6"/>
      <c r="AV1823" s="6"/>
      <c r="AW1823" s="6"/>
      <c r="AX1823" s="6"/>
      <c r="AY1823" s="6"/>
      <c r="AZ1823" s="6"/>
      <c r="BA1823" s="6"/>
      <c r="BB1823" s="6"/>
      <c r="BC1823" s="6"/>
      <c r="BD1823" s="6"/>
      <c r="BE1823" s="6"/>
      <c r="BF1823" s="6"/>
      <c r="BG1823" s="6"/>
    </row>
    <row r="1824" spans="34:59" x14ac:dyDescent="0.25">
      <c r="AH1824" s="10"/>
      <c r="AI1824" s="6"/>
      <c r="AJ1824" s="10"/>
      <c r="AK1824" s="10"/>
      <c r="AL1824" s="10"/>
      <c r="AM1824" s="10"/>
      <c r="AN1824" s="10"/>
      <c r="AO1824" s="10"/>
      <c r="AP1824" s="10"/>
      <c r="AQ1824" s="10"/>
      <c r="AR1824" s="10"/>
      <c r="AS1824" s="10"/>
      <c r="AT1824" s="10"/>
      <c r="AU1824" s="10"/>
      <c r="AV1824" s="10"/>
      <c r="AW1824" s="10"/>
      <c r="AX1824" s="10"/>
      <c r="AY1824" s="10"/>
      <c r="AZ1824" s="10"/>
      <c r="BA1824" s="10"/>
      <c r="BB1824" s="10"/>
      <c r="BC1824" s="10"/>
      <c r="BD1824" s="10"/>
      <c r="BE1824" s="10"/>
      <c r="BF1824" s="10"/>
      <c r="BG1824" s="6"/>
    </row>
    <row r="1825" spans="34:59" x14ac:dyDescent="0.25">
      <c r="AH1825" s="6"/>
      <c r="AI1825" s="6"/>
      <c r="AJ1825" s="6"/>
      <c r="AK1825" s="6"/>
      <c r="AL1825" s="6"/>
      <c r="AM1825" s="6"/>
      <c r="AN1825" s="6"/>
      <c r="AO1825" s="6"/>
      <c r="AP1825" s="6"/>
      <c r="AQ1825" s="6"/>
      <c r="AR1825" s="6"/>
      <c r="AS1825" s="6"/>
      <c r="AT1825" s="6"/>
      <c r="AU1825" s="6"/>
      <c r="AV1825" s="6"/>
      <c r="AW1825" s="6"/>
      <c r="AX1825" s="6"/>
      <c r="AY1825" s="6"/>
      <c r="AZ1825" s="6"/>
      <c r="BA1825" s="6"/>
      <c r="BB1825" s="6"/>
      <c r="BC1825" s="6"/>
      <c r="BD1825" s="6"/>
      <c r="BE1825" s="6"/>
      <c r="BF1825" s="6"/>
      <c r="BG1825" s="10"/>
    </row>
    <row r="1826" spans="34:59" x14ac:dyDescent="0.25">
      <c r="AH1826" s="10"/>
      <c r="AI1826" s="6"/>
    </row>
    <row r="1827" spans="34:59" x14ac:dyDescent="0.25">
      <c r="AH1827" s="6"/>
      <c r="AI1827" s="6"/>
      <c r="AJ1827" s="6"/>
      <c r="AK1827" s="6"/>
      <c r="AL1827" s="6"/>
      <c r="AM1827" s="6"/>
      <c r="AN1827" s="6"/>
      <c r="AO1827" s="6"/>
      <c r="AP1827" s="6"/>
      <c r="AQ1827" s="6"/>
      <c r="AR1827" s="6"/>
      <c r="AS1827" s="6"/>
      <c r="AT1827" s="6"/>
      <c r="AU1827" s="6"/>
      <c r="AV1827" s="6"/>
      <c r="AW1827" s="6"/>
      <c r="AX1827" s="6"/>
      <c r="AY1827" s="6"/>
      <c r="AZ1827" s="6"/>
      <c r="BA1827" s="6"/>
      <c r="BB1827" s="6"/>
      <c r="BC1827" s="6"/>
      <c r="BD1827" s="6"/>
      <c r="BE1827" s="6"/>
      <c r="BF1827" s="6"/>
      <c r="BG1827" s="6"/>
    </row>
    <row r="1828" spans="34:59" x14ac:dyDescent="0.25">
      <c r="AH1828" s="10"/>
      <c r="AI1828" s="6"/>
      <c r="AJ1828" s="10"/>
      <c r="AK1828" s="10"/>
      <c r="AL1828" s="10"/>
      <c r="AM1828" s="10"/>
      <c r="AN1828" s="10"/>
      <c r="AO1828" s="10"/>
      <c r="AP1828" s="10"/>
      <c r="AQ1828" s="10"/>
      <c r="AR1828" s="10"/>
      <c r="AS1828" s="10"/>
      <c r="AT1828" s="10"/>
      <c r="AU1828" s="10"/>
      <c r="AV1828" s="10"/>
      <c r="AW1828" s="10"/>
      <c r="AX1828" s="10"/>
      <c r="AY1828" s="10"/>
      <c r="AZ1828" s="10"/>
      <c r="BA1828" s="10"/>
      <c r="BB1828" s="10"/>
      <c r="BC1828" s="10"/>
      <c r="BD1828" s="10"/>
      <c r="BE1828" s="10"/>
      <c r="BF1828" s="10"/>
      <c r="BG1828" s="6"/>
    </row>
    <row r="1829" spans="34:59" x14ac:dyDescent="0.25">
      <c r="AH1829" s="6"/>
      <c r="AI1829" s="6"/>
      <c r="AJ1829" s="6"/>
      <c r="AK1829" s="6"/>
      <c r="AL1829" s="6"/>
      <c r="AM1829" s="6"/>
      <c r="AN1829" s="6"/>
      <c r="AO1829" s="6"/>
      <c r="AP1829" s="6"/>
      <c r="AQ1829" s="6"/>
      <c r="AR1829" s="6"/>
      <c r="AS1829" s="6"/>
      <c r="AT1829" s="6"/>
      <c r="AU1829" s="6"/>
      <c r="AV1829" s="6"/>
      <c r="AW1829" s="6"/>
      <c r="AX1829" s="6"/>
      <c r="AY1829" s="6"/>
      <c r="AZ1829" s="6"/>
      <c r="BA1829" s="6"/>
      <c r="BB1829" s="6"/>
      <c r="BC1829" s="6"/>
      <c r="BD1829" s="6"/>
      <c r="BE1829" s="6"/>
      <c r="BF1829" s="6"/>
      <c r="BG1829" s="10"/>
    </row>
    <row r="1830" spans="34:59" x14ac:dyDescent="0.25">
      <c r="AH1830" s="10"/>
      <c r="AI1830" s="6"/>
    </row>
    <row r="1831" spans="34:59" x14ac:dyDescent="0.25">
      <c r="AH1831" s="6"/>
      <c r="AI1831" s="6"/>
      <c r="AJ1831" s="6"/>
      <c r="AK1831" s="6"/>
      <c r="AL1831" s="6"/>
      <c r="AM1831" s="6"/>
      <c r="AN1831" s="6"/>
      <c r="AO1831" s="6"/>
      <c r="AP1831" s="6"/>
      <c r="AQ1831" s="6"/>
      <c r="AR1831" s="6"/>
      <c r="AS1831" s="6"/>
      <c r="AT1831" s="6"/>
      <c r="AU1831" s="6"/>
      <c r="AV1831" s="6"/>
      <c r="AW1831" s="6"/>
      <c r="AX1831" s="6"/>
      <c r="AY1831" s="6"/>
      <c r="AZ1831" s="6"/>
      <c r="BA1831" s="6"/>
      <c r="BB1831" s="6"/>
      <c r="BC1831" s="6"/>
      <c r="BD1831" s="6"/>
      <c r="BE1831" s="6"/>
      <c r="BF1831" s="6"/>
      <c r="BG1831" s="6"/>
    </row>
    <row r="1832" spans="34:59" x14ac:dyDescent="0.25">
      <c r="AH1832" s="10"/>
      <c r="AI1832" s="6"/>
      <c r="AJ1832" s="10"/>
      <c r="AK1832" s="10"/>
      <c r="AL1832" s="10"/>
      <c r="AM1832" s="10"/>
      <c r="AN1832" s="10"/>
      <c r="AO1832" s="10"/>
      <c r="AP1832" s="10"/>
      <c r="AQ1832" s="10"/>
      <c r="AR1832" s="10"/>
      <c r="AS1832" s="10"/>
      <c r="AT1832" s="10"/>
      <c r="AU1832" s="10"/>
      <c r="AV1832" s="10"/>
      <c r="AW1832" s="10"/>
      <c r="AX1832" s="10"/>
      <c r="AY1832" s="10"/>
      <c r="AZ1832" s="10"/>
      <c r="BA1832" s="10"/>
      <c r="BB1832" s="10"/>
      <c r="BC1832" s="10"/>
      <c r="BD1832" s="10"/>
      <c r="BE1832" s="10"/>
      <c r="BF1832" s="10"/>
      <c r="BG1832" s="6"/>
    </row>
    <row r="1833" spans="34:59" x14ac:dyDescent="0.25">
      <c r="AH1833" s="6"/>
      <c r="AI1833" s="6"/>
      <c r="AJ1833" s="6"/>
      <c r="AK1833" s="6"/>
      <c r="AL1833" s="6"/>
      <c r="AM1833" s="6"/>
      <c r="AN1833" s="6"/>
      <c r="AO1833" s="6"/>
      <c r="AP1833" s="6"/>
      <c r="AQ1833" s="6"/>
      <c r="AR1833" s="6"/>
      <c r="AS1833" s="6"/>
      <c r="AT1833" s="6"/>
      <c r="AU1833" s="6"/>
      <c r="AV1833" s="6"/>
      <c r="AW1833" s="6"/>
      <c r="AX1833" s="6"/>
      <c r="AY1833" s="6"/>
      <c r="AZ1833" s="6"/>
      <c r="BA1833" s="6"/>
      <c r="BB1833" s="6"/>
      <c r="BC1833" s="6"/>
      <c r="BD1833" s="6"/>
      <c r="BE1833" s="6"/>
      <c r="BF1833" s="6"/>
      <c r="BG1833" s="10"/>
    </row>
    <row r="1834" spans="34:59" x14ac:dyDescent="0.25">
      <c r="AH1834" s="10"/>
      <c r="AI1834" s="6"/>
    </row>
    <row r="1835" spans="34:59" x14ac:dyDescent="0.25">
      <c r="AH1835" s="6"/>
      <c r="AI1835" s="6"/>
      <c r="AJ1835" s="6"/>
      <c r="AK1835" s="6"/>
      <c r="AL1835" s="6"/>
      <c r="AM1835" s="6"/>
      <c r="AN1835" s="6"/>
      <c r="AO1835" s="6"/>
      <c r="AP1835" s="6"/>
      <c r="AQ1835" s="6"/>
      <c r="AR1835" s="6"/>
      <c r="AS1835" s="6"/>
      <c r="AT1835" s="6"/>
      <c r="AU1835" s="6"/>
      <c r="AV1835" s="6"/>
      <c r="AW1835" s="6"/>
      <c r="AX1835" s="6"/>
      <c r="AY1835" s="6"/>
      <c r="AZ1835" s="6"/>
      <c r="BA1835" s="6"/>
      <c r="BB1835" s="6"/>
      <c r="BC1835" s="6"/>
      <c r="BD1835" s="6"/>
      <c r="BE1835" s="6"/>
      <c r="BF1835" s="6"/>
      <c r="BG1835" s="6"/>
    </row>
    <row r="1836" spans="34:59" x14ac:dyDescent="0.25">
      <c r="AH1836" s="10"/>
      <c r="AI1836" s="6"/>
      <c r="AJ1836" s="10"/>
      <c r="AK1836" s="10"/>
      <c r="AL1836" s="10"/>
      <c r="AM1836" s="10"/>
      <c r="AN1836" s="10"/>
      <c r="AO1836" s="10"/>
      <c r="AP1836" s="10"/>
      <c r="AQ1836" s="10"/>
      <c r="AR1836" s="10"/>
      <c r="AS1836" s="10"/>
      <c r="AT1836" s="10"/>
      <c r="AU1836" s="10"/>
      <c r="AV1836" s="10"/>
      <c r="AW1836" s="10"/>
      <c r="AX1836" s="10"/>
      <c r="AY1836" s="10"/>
      <c r="AZ1836" s="10"/>
      <c r="BA1836" s="10"/>
      <c r="BB1836" s="10"/>
      <c r="BC1836" s="10"/>
      <c r="BD1836" s="10"/>
      <c r="BE1836" s="10"/>
      <c r="BF1836" s="10"/>
      <c r="BG1836" s="6"/>
    </row>
    <row r="1837" spans="34:59" x14ac:dyDescent="0.25">
      <c r="AH1837" s="6"/>
      <c r="AI1837" s="6"/>
      <c r="AJ1837" s="6"/>
      <c r="AK1837" s="6"/>
      <c r="AL1837" s="6"/>
      <c r="AM1837" s="6"/>
      <c r="AN1837" s="6"/>
      <c r="AO1837" s="6"/>
      <c r="AP1837" s="6"/>
      <c r="AQ1837" s="6"/>
      <c r="AR1837" s="6"/>
      <c r="AS1837" s="6"/>
      <c r="AT1837" s="6"/>
      <c r="AU1837" s="6"/>
      <c r="AV1837" s="6"/>
      <c r="AW1837" s="6"/>
      <c r="AX1837" s="6"/>
      <c r="AY1837" s="6"/>
      <c r="AZ1837" s="6"/>
      <c r="BA1837" s="6"/>
      <c r="BB1837" s="6"/>
      <c r="BC1837" s="6"/>
      <c r="BD1837" s="6"/>
      <c r="BE1837" s="6"/>
      <c r="BF1837" s="6"/>
      <c r="BG1837" s="10"/>
    </row>
    <row r="1838" spans="34:59" x14ac:dyDescent="0.25">
      <c r="AH1838" s="10"/>
      <c r="AI1838" s="6"/>
    </row>
    <row r="1839" spans="34:59" x14ac:dyDescent="0.25">
      <c r="AH1839" s="6"/>
      <c r="AI1839" s="6"/>
      <c r="AJ1839" s="6"/>
      <c r="AK1839" s="6"/>
      <c r="AL1839" s="6"/>
      <c r="AM1839" s="6"/>
      <c r="AN1839" s="6"/>
      <c r="AO1839" s="6"/>
      <c r="AP1839" s="6"/>
      <c r="AQ1839" s="6"/>
      <c r="AR1839" s="6"/>
      <c r="AS1839" s="6"/>
      <c r="AT1839" s="6"/>
      <c r="AU1839" s="6"/>
      <c r="AV1839" s="6"/>
      <c r="AW1839" s="6"/>
      <c r="AX1839" s="6"/>
      <c r="AY1839" s="6"/>
      <c r="AZ1839" s="6"/>
      <c r="BA1839" s="6"/>
      <c r="BB1839" s="6"/>
      <c r="BC1839" s="6"/>
      <c r="BD1839" s="6"/>
      <c r="BE1839" s="6"/>
      <c r="BF1839" s="6"/>
      <c r="BG1839" s="6"/>
    </row>
    <row r="1840" spans="34:59" x14ac:dyDescent="0.25">
      <c r="AH1840" s="10"/>
      <c r="AI1840" s="6"/>
      <c r="AJ1840" s="10"/>
      <c r="AK1840" s="10"/>
      <c r="AL1840" s="10"/>
      <c r="AM1840" s="10"/>
      <c r="AN1840" s="10"/>
      <c r="AO1840" s="10"/>
      <c r="AP1840" s="10"/>
      <c r="AQ1840" s="10"/>
      <c r="AR1840" s="10"/>
      <c r="AS1840" s="10"/>
      <c r="AT1840" s="10"/>
      <c r="AU1840" s="10"/>
      <c r="AV1840" s="10"/>
      <c r="AW1840" s="10"/>
      <c r="AX1840" s="10"/>
      <c r="AY1840" s="10"/>
      <c r="AZ1840" s="10"/>
      <c r="BA1840" s="10"/>
      <c r="BB1840" s="10"/>
      <c r="BC1840" s="10"/>
      <c r="BD1840" s="10"/>
      <c r="BE1840" s="10"/>
      <c r="BF1840" s="10"/>
      <c r="BG1840" s="6"/>
    </row>
    <row r="1841" spans="34:59" x14ac:dyDescent="0.25">
      <c r="AH1841" s="6"/>
      <c r="AI1841" s="6"/>
      <c r="AJ1841" s="6"/>
      <c r="AK1841" s="6"/>
      <c r="AL1841" s="6"/>
      <c r="AM1841" s="6"/>
      <c r="AN1841" s="6"/>
      <c r="AO1841" s="6"/>
      <c r="AP1841" s="6"/>
      <c r="AQ1841" s="6"/>
      <c r="AR1841" s="6"/>
      <c r="AS1841" s="6"/>
      <c r="AT1841" s="6"/>
      <c r="AU1841" s="6"/>
      <c r="AV1841" s="6"/>
      <c r="AW1841" s="6"/>
      <c r="AX1841" s="6"/>
      <c r="AY1841" s="6"/>
      <c r="AZ1841" s="6"/>
      <c r="BA1841" s="6"/>
      <c r="BB1841" s="6"/>
      <c r="BC1841" s="6"/>
      <c r="BD1841" s="6"/>
      <c r="BE1841" s="6"/>
      <c r="BF1841" s="6"/>
      <c r="BG1841" s="10"/>
    </row>
    <row r="1842" spans="34:59" x14ac:dyDescent="0.25">
      <c r="AH1842" s="10"/>
      <c r="AI1842" s="6"/>
    </row>
    <row r="1843" spans="34:59" x14ac:dyDescent="0.25">
      <c r="AH1843" s="6"/>
      <c r="AI1843" s="6"/>
      <c r="AJ1843" s="6"/>
      <c r="AK1843" s="6"/>
      <c r="AL1843" s="6"/>
      <c r="AM1843" s="6"/>
      <c r="AN1843" s="6"/>
      <c r="AO1843" s="6"/>
      <c r="AP1843" s="6"/>
      <c r="AQ1843" s="6"/>
      <c r="AR1843" s="6"/>
      <c r="AS1843" s="6"/>
      <c r="AT1843" s="6"/>
      <c r="AU1843" s="6"/>
      <c r="AV1843" s="6"/>
      <c r="AW1843" s="6"/>
      <c r="AX1843" s="6"/>
      <c r="AY1843" s="6"/>
      <c r="AZ1843" s="6"/>
      <c r="BA1843" s="6"/>
      <c r="BB1843" s="6"/>
      <c r="BC1843" s="6"/>
      <c r="BD1843" s="6"/>
      <c r="BE1843" s="6"/>
      <c r="BF1843" s="6"/>
      <c r="BG1843" s="6"/>
    </row>
    <row r="1844" spans="34:59" x14ac:dyDescent="0.25">
      <c r="AH1844" s="10"/>
      <c r="AI1844" s="6"/>
      <c r="AJ1844" s="10"/>
      <c r="AK1844" s="10"/>
      <c r="AL1844" s="10"/>
      <c r="AM1844" s="10"/>
      <c r="AN1844" s="10"/>
      <c r="AO1844" s="10"/>
      <c r="AP1844" s="10"/>
      <c r="AQ1844" s="10"/>
      <c r="AR1844" s="10"/>
      <c r="AS1844" s="10"/>
      <c r="AT1844" s="10"/>
      <c r="AU1844" s="10"/>
      <c r="AV1844" s="10"/>
      <c r="AW1844" s="10"/>
      <c r="AX1844" s="10"/>
      <c r="AY1844" s="10"/>
      <c r="AZ1844" s="10"/>
      <c r="BA1844" s="10"/>
      <c r="BB1844" s="10"/>
      <c r="BC1844" s="10"/>
      <c r="BD1844" s="10"/>
      <c r="BE1844" s="10"/>
      <c r="BF1844" s="10"/>
      <c r="BG1844" s="6"/>
    </row>
    <row r="1845" spans="34:59" x14ac:dyDescent="0.25">
      <c r="AH1845" s="6"/>
      <c r="AI1845" s="6"/>
      <c r="AJ1845" s="6"/>
      <c r="AK1845" s="6"/>
      <c r="AL1845" s="6"/>
      <c r="AM1845" s="6"/>
      <c r="AN1845" s="6"/>
      <c r="AO1845" s="6"/>
      <c r="AP1845" s="6"/>
      <c r="AQ1845" s="6"/>
      <c r="AR1845" s="6"/>
      <c r="AS1845" s="6"/>
      <c r="AT1845" s="6"/>
      <c r="AU1845" s="6"/>
      <c r="AV1845" s="6"/>
      <c r="AW1845" s="6"/>
      <c r="AX1845" s="6"/>
      <c r="AY1845" s="6"/>
      <c r="AZ1845" s="6"/>
      <c r="BA1845" s="6"/>
      <c r="BB1845" s="6"/>
      <c r="BC1845" s="6"/>
      <c r="BD1845" s="6"/>
      <c r="BE1845" s="6"/>
      <c r="BF1845" s="6"/>
      <c r="BG1845" s="10"/>
    </row>
    <row r="1846" spans="34:59" x14ac:dyDescent="0.25">
      <c r="AH1846" s="10"/>
      <c r="AI1846" s="6"/>
    </row>
    <row r="1847" spans="34:59" x14ac:dyDescent="0.25">
      <c r="AH1847" s="6"/>
      <c r="AI1847" s="6"/>
      <c r="AJ1847" s="6"/>
      <c r="AK1847" s="6"/>
      <c r="AL1847" s="6"/>
      <c r="AM1847" s="6"/>
      <c r="AN1847" s="6"/>
      <c r="AO1847" s="6"/>
      <c r="AP1847" s="6"/>
      <c r="AQ1847" s="6"/>
      <c r="AR1847" s="6"/>
      <c r="AS1847" s="6"/>
      <c r="AT1847" s="6"/>
      <c r="AU1847" s="6"/>
      <c r="AV1847" s="6"/>
      <c r="AW1847" s="6"/>
      <c r="AX1847" s="6"/>
      <c r="AY1847" s="6"/>
      <c r="AZ1847" s="6"/>
      <c r="BA1847" s="6"/>
      <c r="BB1847" s="6"/>
      <c r="BC1847" s="6"/>
      <c r="BD1847" s="6"/>
      <c r="BE1847" s="6"/>
      <c r="BF1847" s="6"/>
      <c r="BG1847" s="6"/>
    </row>
    <row r="1848" spans="34:59" x14ac:dyDescent="0.25">
      <c r="AH1848" s="10"/>
      <c r="AI1848" s="6"/>
      <c r="AJ1848" s="10"/>
      <c r="AK1848" s="10"/>
      <c r="AL1848" s="10"/>
      <c r="AM1848" s="10"/>
      <c r="AN1848" s="10"/>
      <c r="AO1848" s="10"/>
      <c r="AP1848" s="10"/>
      <c r="AQ1848" s="10"/>
      <c r="AR1848" s="10"/>
      <c r="AS1848" s="10"/>
      <c r="AT1848" s="10"/>
      <c r="AU1848" s="10"/>
      <c r="AV1848" s="10"/>
      <c r="AW1848" s="10"/>
      <c r="AX1848" s="10"/>
      <c r="AY1848" s="10"/>
      <c r="AZ1848" s="10"/>
      <c r="BA1848" s="10"/>
      <c r="BB1848" s="10"/>
      <c r="BC1848" s="10"/>
      <c r="BD1848" s="10"/>
      <c r="BE1848" s="10"/>
      <c r="BF1848" s="10"/>
      <c r="BG1848" s="6"/>
    </row>
    <row r="1849" spans="34:59" x14ac:dyDescent="0.25">
      <c r="AH1849" s="6"/>
      <c r="AI1849" s="6"/>
      <c r="AJ1849" s="6"/>
      <c r="AK1849" s="6"/>
      <c r="AL1849" s="6"/>
      <c r="AM1849" s="6"/>
      <c r="AN1849" s="6"/>
      <c r="AO1849" s="6"/>
      <c r="AP1849" s="6"/>
      <c r="AQ1849" s="6"/>
      <c r="AR1849" s="6"/>
      <c r="AS1849" s="6"/>
      <c r="AT1849" s="6"/>
      <c r="AU1849" s="6"/>
      <c r="AV1849" s="6"/>
      <c r="AW1849" s="6"/>
      <c r="AX1849" s="6"/>
      <c r="AY1849" s="6"/>
      <c r="AZ1849" s="6"/>
      <c r="BA1849" s="6"/>
      <c r="BB1849" s="6"/>
      <c r="BC1849" s="6"/>
      <c r="BD1849" s="6"/>
      <c r="BE1849" s="6"/>
      <c r="BF1849" s="6"/>
      <c r="BG1849" s="10"/>
    </row>
    <row r="1850" spans="34:59" x14ac:dyDescent="0.25">
      <c r="AH1850" s="10"/>
      <c r="AI1850" s="6"/>
    </row>
    <row r="1851" spans="34:59" x14ac:dyDescent="0.25">
      <c r="AH1851" s="6"/>
      <c r="AI1851" s="6"/>
      <c r="AJ1851" s="6"/>
      <c r="AK1851" s="6"/>
      <c r="AL1851" s="6"/>
      <c r="AM1851" s="6"/>
      <c r="AN1851" s="6"/>
      <c r="AO1851" s="6"/>
      <c r="AP1851" s="6"/>
      <c r="AQ1851" s="6"/>
      <c r="AR1851" s="6"/>
      <c r="AS1851" s="6"/>
      <c r="AT1851" s="6"/>
      <c r="AU1851" s="6"/>
      <c r="AV1851" s="6"/>
      <c r="AW1851" s="6"/>
      <c r="AX1851" s="6"/>
      <c r="AY1851" s="6"/>
      <c r="AZ1851" s="6"/>
      <c r="BA1851" s="6"/>
      <c r="BB1851" s="6"/>
      <c r="BC1851" s="6"/>
      <c r="BD1851" s="6"/>
      <c r="BE1851" s="6"/>
      <c r="BF1851" s="6"/>
      <c r="BG1851" s="6"/>
    </row>
    <row r="1852" spans="34:59" x14ac:dyDescent="0.25">
      <c r="AH1852" s="10"/>
      <c r="AI1852" s="6"/>
      <c r="AJ1852" s="10"/>
      <c r="AK1852" s="10"/>
      <c r="AL1852" s="10"/>
      <c r="AM1852" s="10"/>
      <c r="AN1852" s="10"/>
      <c r="AO1852" s="10"/>
      <c r="AP1852" s="10"/>
      <c r="AQ1852" s="10"/>
      <c r="AR1852" s="10"/>
      <c r="AS1852" s="10"/>
      <c r="AT1852" s="10"/>
      <c r="AU1852" s="10"/>
      <c r="AV1852" s="10"/>
      <c r="AW1852" s="10"/>
      <c r="AX1852" s="10"/>
      <c r="AY1852" s="10"/>
      <c r="AZ1852" s="10"/>
      <c r="BA1852" s="10"/>
      <c r="BB1852" s="10"/>
      <c r="BC1852" s="10"/>
      <c r="BD1852" s="10"/>
      <c r="BE1852" s="10"/>
      <c r="BF1852" s="10"/>
      <c r="BG1852" s="6"/>
    </row>
    <row r="1853" spans="34:59" x14ac:dyDescent="0.25">
      <c r="AH1853" s="6"/>
      <c r="AI1853" s="6"/>
      <c r="AJ1853" s="6"/>
      <c r="AK1853" s="6"/>
      <c r="AL1853" s="6"/>
      <c r="AM1853" s="6"/>
      <c r="AN1853" s="6"/>
      <c r="AO1853" s="6"/>
      <c r="AP1853" s="6"/>
      <c r="AQ1853" s="6"/>
      <c r="AR1853" s="6"/>
      <c r="AS1853" s="6"/>
      <c r="AT1853" s="6"/>
      <c r="AU1853" s="6"/>
      <c r="AV1853" s="6"/>
      <c r="AW1853" s="6"/>
      <c r="AX1853" s="6"/>
      <c r="AY1853" s="6"/>
      <c r="AZ1853" s="6"/>
      <c r="BA1853" s="6"/>
      <c r="BB1853" s="6"/>
      <c r="BC1853" s="6"/>
      <c r="BD1853" s="6"/>
      <c r="BE1853" s="6"/>
      <c r="BF1853" s="6"/>
      <c r="BG1853" s="10"/>
    </row>
    <row r="1854" spans="34:59" x14ac:dyDescent="0.25">
      <c r="AH1854" s="10"/>
      <c r="AI1854" s="6"/>
    </row>
    <row r="1855" spans="34:59" x14ac:dyDescent="0.25">
      <c r="AH1855" s="6"/>
      <c r="AI1855" s="6"/>
      <c r="AJ1855" s="6"/>
      <c r="AK1855" s="6"/>
      <c r="AL1855" s="6"/>
      <c r="AM1855" s="6"/>
      <c r="AN1855" s="6"/>
      <c r="AO1855" s="6"/>
      <c r="AP1855" s="6"/>
      <c r="AQ1855" s="6"/>
      <c r="AR1855" s="6"/>
      <c r="AS1855" s="6"/>
      <c r="AT1855" s="6"/>
      <c r="AU1855" s="6"/>
      <c r="AV1855" s="6"/>
      <c r="AW1855" s="6"/>
      <c r="AX1855" s="6"/>
      <c r="AY1855" s="6"/>
      <c r="AZ1855" s="6"/>
      <c r="BA1855" s="6"/>
      <c r="BB1855" s="6"/>
      <c r="BC1855" s="6"/>
      <c r="BD1855" s="6"/>
      <c r="BE1855" s="6"/>
      <c r="BF1855" s="6"/>
      <c r="BG1855" s="6"/>
    </row>
    <row r="1856" spans="34:59" x14ac:dyDescent="0.25">
      <c r="AH1856" s="10"/>
      <c r="AI1856" s="6"/>
      <c r="AJ1856" s="10"/>
      <c r="AK1856" s="10"/>
      <c r="AL1856" s="10"/>
      <c r="AM1856" s="10"/>
      <c r="AN1856" s="10"/>
      <c r="AO1856" s="10"/>
      <c r="AP1856" s="10"/>
      <c r="AQ1856" s="10"/>
      <c r="AR1856" s="10"/>
      <c r="AS1856" s="10"/>
      <c r="AT1856" s="10"/>
      <c r="AU1856" s="10"/>
      <c r="AV1856" s="10"/>
      <c r="AW1856" s="10"/>
      <c r="AX1856" s="10"/>
      <c r="AY1856" s="10"/>
      <c r="AZ1856" s="10"/>
      <c r="BA1856" s="10"/>
      <c r="BB1856" s="10"/>
      <c r="BC1856" s="10"/>
      <c r="BD1856" s="10"/>
      <c r="BE1856" s="10"/>
      <c r="BF1856" s="10"/>
      <c r="BG1856" s="6"/>
    </row>
    <row r="1857" spans="34:59" x14ac:dyDescent="0.25">
      <c r="AH1857" s="6"/>
      <c r="AI1857" s="6"/>
      <c r="AJ1857" s="6"/>
      <c r="AK1857" s="6"/>
      <c r="AL1857" s="6"/>
      <c r="AM1857" s="6"/>
      <c r="AN1857" s="6"/>
      <c r="AO1857" s="6"/>
      <c r="AP1857" s="6"/>
      <c r="AQ1857" s="6"/>
      <c r="AR1857" s="6"/>
      <c r="AS1857" s="6"/>
      <c r="AT1857" s="6"/>
      <c r="AU1857" s="6"/>
      <c r="AV1857" s="6"/>
      <c r="AW1857" s="6"/>
      <c r="AX1857" s="6"/>
      <c r="AY1857" s="6"/>
      <c r="AZ1857" s="6"/>
      <c r="BA1857" s="6"/>
      <c r="BB1857" s="6"/>
      <c r="BC1857" s="6"/>
      <c r="BD1857" s="6"/>
      <c r="BE1857" s="6"/>
      <c r="BF1857" s="6"/>
      <c r="BG1857" s="10"/>
    </row>
    <row r="1858" spans="34:59" x14ac:dyDescent="0.25">
      <c r="AH1858" s="10"/>
      <c r="AI1858" s="6"/>
    </row>
    <row r="1859" spans="34:59" x14ac:dyDescent="0.25">
      <c r="AH1859" s="6"/>
      <c r="AI1859" s="6"/>
      <c r="AJ1859" s="6"/>
      <c r="AK1859" s="6"/>
      <c r="AL1859" s="6"/>
      <c r="AM1859" s="6"/>
      <c r="AN1859" s="6"/>
      <c r="AO1859" s="6"/>
      <c r="AP1859" s="6"/>
      <c r="AQ1859" s="6"/>
      <c r="AR1859" s="6"/>
      <c r="AS1859" s="6"/>
      <c r="AT1859" s="6"/>
      <c r="AU1859" s="6"/>
      <c r="AV1859" s="6"/>
      <c r="AW1859" s="6"/>
      <c r="AX1859" s="6"/>
      <c r="AY1859" s="6"/>
      <c r="AZ1859" s="6"/>
      <c r="BA1859" s="6"/>
      <c r="BB1859" s="6"/>
      <c r="BC1859" s="6"/>
      <c r="BD1859" s="6"/>
      <c r="BE1859" s="6"/>
      <c r="BF1859" s="6"/>
      <c r="BG1859" s="6"/>
    </row>
    <row r="1860" spans="34:59" x14ac:dyDescent="0.25">
      <c r="AH1860" s="10"/>
      <c r="AI1860" s="6"/>
      <c r="AJ1860" s="10"/>
      <c r="AK1860" s="10"/>
      <c r="AL1860" s="10"/>
      <c r="AM1860" s="10"/>
      <c r="AN1860" s="10"/>
      <c r="AO1860" s="10"/>
      <c r="AP1860" s="10"/>
      <c r="AQ1860" s="10"/>
      <c r="AR1860" s="10"/>
      <c r="AS1860" s="10"/>
      <c r="AT1860" s="10"/>
      <c r="AU1860" s="10"/>
      <c r="AV1860" s="10"/>
      <c r="AW1860" s="10"/>
      <c r="AX1860" s="10"/>
      <c r="AY1860" s="10"/>
      <c r="AZ1860" s="10"/>
      <c r="BA1860" s="10"/>
      <c r="BB1860" s="10"/>
      <c r="BC1860" s="10"/>
      <c r="BD1860" s="10"/>
      <c r="BE1860" s="10"/>
      <c r="BF1860" s="10"/>
      <c r="BG1860" s="6"/>
    </row>
    <row r="1861" spans="34:59" x14ac:dyDescent="0.25">
      <c r="AH1861" s="6"/>
      <c r="AI1861" s="6"/>
      <c r="AJ1861" s="6"/>
      <c r="AK1861" s="6"/>
      <c r="AL1861" s="6"/>
      <c r="AM1861" s="6"/>
      <c r="AN1861" s="6"/>
      <c r="AO1861" s="6"/>
      <c r="AP1861" s="6"/>
      <c r="AQ1861" s="6"/>
      <c r="AR1861" s="6"/>
      <c r="AS1861" s="6"/>
      <c r="AT1861" s="6"/>
      <c r="AU1861" s="6"/>
      <c r="AV1861" s="6"/>
      <c r="AW1861" s="6"/>
      <c r="AX1861" s="6"/>
      <c r="AY1861" s="6"/>
      <c r="AZ1861" s="6"/>
      <c r="BA1861" s="6"/>
      <c r="BB1861" s="6"/>
      <c r="BC1861" s="6"/>
      <c r="BD1861" s="6"/>
      <c r="BE1861" s="6"/>
      <c r="BF1861" s="6"/>
      <c r="BG1861" s="10"/>
    </row>
    <row r="1862" spans="34:59" x14ac:dyDescent="0.25">
      <c r="AH1862" s="10"/>
      <c r="AI1862" s="6"/>
    </row>
    <row r="1863" spans="34:59" x14ac:dyDescent="0.25">
      <c r="AH1863" s="6"/>
      <c r="AI1863" s="6"/>
      <c r="AJ1863" s="6"/>
      <c r="AK1863" s="6"/>
      <c r="AL1863" s="6"/>
      <c r="AM1863" s="6"/>
      <c r="AN1863" s="6"/>
      <c r="AO1863" s="6"/>
      <c r="AP1863" s="6"/>
      <c r="AQ1863" s="6"/>
      <c r="AR1863" s="6"/>
      <c r="AS1863" s="6"/>
      <c r="AT1863" s="6"/>
      <c r="AU1863" s="6"/>
      <c r="AV1863" s="6"/>
      <c r="AW1863" s="6"/>
      <c r="AX1863" s="6"/>
      <c r="AY1863" s="6"/>
      <c r="AZ1863" s="6"/>
      <c r="BA1863" s="6"/>
      <c r="BB1863" s="6"/>
      <c r="BC1863" s="6"/>
      <c r="BD1863" s="6"/>
      <c r="BE1863" s="6"/>
      <c r="BF1863" s="6"/>
      <c r="BG1863" s="6"/>
    </row>
    <row r="1864" spans="34:59" x14ac:dyDescent="0.25">
      <c r="AH1864" s="10"/>
      <c r="AI1864" s="6"/>
      <c r="AJ1864" s="10"/>
      <c r="AK1864" s="10"/>
      <c r="AL1864" s="10"/>
      <c r="AM1864" s="10"/>
      <c r="AN1864" s="10"/>
      <c r="AO1864" s="10"/>
      <c r="AP1864" s="10"/>
      <c r="AQ1864" s="10"/>
      <c r="AR1864" s="10"/>
      <c r="AS1864" s="10"/>
      <c r="AT1864" s="10"/>
      <c r="AU1864" s="10"/>
      <c r="AV1864" s="10"/>
      <c r="AW1864" s="10"/>
      <c r="AX1864" s="10"/>
      <c r="AY1864" s="10"/>
      <c r="AZ1864" s="10"/>
      <c r="BA1864" s="10"/>
      <c r="BB1864" s="10"/>
      <c r="BC1864" s="10"/>
      <c r="BD1864" s="10"/>
      <c r="BE1864" s="10"/>
      <c r="BF1864" s="10"/>
      <c r="BG1864" s="6"/>
    </row>
    <row r="1865" spans="34:59" x14ac:dyDescent="0.25">
      <c r="AH1865" s="6"/>
      <c r="AI1865" s="6"/>
      <c r="AJ1865" s="6"/>
      <c r="AK1865" s="6"/>
      <c r="AL1865" s="6"/>
      <c r="AM1865" s="6"/>
      <c r="AN1865" s="6"/>
      <c r="AO1865" s="6"/>
      <c r="AP1865" s="6"/>
      <c r="AQ1865" s="6"/>
      <c r="AR1865" s="6"/>
      <c r="AS1865" s="6"/>
      <c r="AT1865" s="6"/>
      <c r="AU1865" s="6"/>
      <c r="AV1865" s="6"/>
      <c r="AW1865" s="6"/>
      <c r="AX1865" s="6"/>
      <c r="AY1865" s="6"/>
      <c r="AZ1865" s="6"/>
      <c r="BA1865" s="6"/>
      <c r="BB1865" s="6"/>
      <c r="BC1865" s="6"/>
      <c r="BD1865" s="6"/>
      <c r="BE1865" s="6"/>
      <c r="BF1865" s="6"/>
      <c r="BG1865" s="10"/>
    </row>
    <row r="1866" spans="34:59" x14ac:dyDescent="0.25">
      <c r="AH1866" s="10"/>
      <c r="AI1866" s="6"/>
    </row>
    <row r="1867" spans="34:59" x14ac:dyDescent="0.25">
      <c r="AH1867" s="6"/>
      <c r="AI1867" s="6"/>
      <c r="AJ1867" s="6"/>
      <c r="AK1867" s="6"/>
      <c r="AL1867" s="6"/>
      <c r="AM1867" s="6"/>
      <c r="AN1867" s="6"/>
      <c r="AO1867" s="6"/>
      <c r="AP1867" s="6"/>
      <c r="AQ1867" s="6"/>
      <c r="AR1867" s="6"/>
      <c r="AS1867" s="6"/>
      <c r="AT1867" s="6"/>
      <c r="AU1867" s="6"/>
      <c r="AV1867" s="6"/>
      <c r="AW1867" s="6"/>
      <c r="AX1867" s="6"/>
      <c r="AY1867" s="6"/>
      <c r="AZ1867" s="6"/>
      <c r="BA1867" s="6"/>
      <c r="BB1867" s="6"/>
      <c r="BC1867" s="6"/>
      <c r="BD1867" s="6"/>
      <c r="BE1867" s="6"/>
      <c r="BF1867" s="6"/>
      <c r="BG1867" s="6"/>
    </row>
    <row r="1868" spans="34:59" x14ac:dyDescent="0.25">
      <c r="AH1868" s="10"/>
      <c r="AI1868" s="6"/>
      <c r="AJ1868" s="10"/>
      <c r="AK1868" s="10"/>
      <c r="AL1868" s="10"/>
      <c r="AM1868" s="10"/>
      <c r="AN1868" s="10"/>
      <c r="AO1868" s="10"/>
      <c r="AP1868" s="10"/>
      <c r="AQ1868" s="10"/>
      <c r="AR1868" s="10"/>
      <c r="AS1868" s="10"/>
      <c r="AT1868" s="10"/>
      <c r="AU1868" s="10"/>
      <c r="AV1868" s="10"/>
      <c r="AW1868" s="10"/>
      <c r="AX1868" s="10"/>
      <c r="AY1868" s="10"/>
      <c r="AZ1868" s="10"/>
      <c r="BA1868" s="10"/>
      <c r="BB1868" s="10"/>
      <c r="BC1868" s="10"/>
      <c r="BD1868" s="10"/>
      <c r="BE1868" s="10"/>
      <c r="BF1868" s="10"/>
      <c r="BG1868" s="6"/>
    </row>
    <row r="1869" spans="34:59" x14ac:dyDescent="0.25">
      <c r="AH1869" s="6"/>
      <c r="AI1869" s="6"/>
      <c r="AJ1869" s="6"/>
      <c r="AK1869" s="6"/>
      <c r="AL1869" s="6"/>
      <c r="AM1869" s="6"/>
      <c r="AN1869" s="6"/>
      <c r="AO1869" s="6"/>
      <c r="AP1869" s="6"/>
      <c r="AQ1869" s="6"/>
      <c r="AR1869" s="6"/>
      <c r="AS1869" s="6"/>
      <c r="AT1869" s="6"/>
      <c r="AU1869" s="6"/>
      <c r="AV1869" s="6"/>
      <c r="AW1869" s="6"/>
      <c r="AX1869" s="6"/>
      <c r="AY1869" s="6"/>
      <c r="AZ1869" s="6"/>
      <c r="BA1869" s="6"/>
      <c r="BB1869" s="6"/>
      <c r="BC1869" s="6"/>
      <c r="BD1869" s="6"/>
      <c r="BE1869" s="6"/>
      <c r="BF1869" s="6"/>
      <c r="BG1869" s="10"/>
    </row>
    <row r="1870" spans="34:59" x14ac:dyDescent="0.25">
      <c r="AH1870" s="10"/>
      <c r="AI1870" s="6"/>
    </row>
    <row r="1871" spans="34:59" x14ac:dyDescent="0.25">
      <c r="AH1871" s="6"/>
      <c r="AI1871" s="6"/>
      <c r="AJ1871" s="6"/>
      <c r="AK1871" s="6"/>
      <c r="AL1871" s="6"/>
      <c r="AM1871" s="6"/>
      <c r="AN1871" s="6"/>
      <c r="AO1871" s="6"/>
      <c r="AP1871" s="6"/>
      <c r="AQ1871" s="6"/>
      <c r="AR1871" s="6"/>
      <c r="AS1871" s="6"/>
      <c r="AT1871" s="6"/>
      <c r="AU1871" s="6"/>
      <c r="AV1871" s="6"/>
      <c r="AW1871" s="6"/>
      <c r="AX1871" s="6"/>
      <c r="AY1871" s="6"/>
      <c r="AZ1871" s="6"/>
      <c r="BA1871" s="6"/>
      <c r="BB1871" s="6"/>
      <c r="BC1871" s="6"/>
      <c r="BD1871" s="6"/>
      <c r="BE1871" s="6"/>
      <c r="BF1871" s="6"/>
      <c r="BG1871" s="6"/>
    </row>
    <row r="1872" spans="34:59" x14ac:dyDescent="0.25">
      <c r="AH1872" s="10"/>
      <c r="AI1872" s="6"/>
      <c r="AJ1872" s="10"/>
      <c r="AK1872" s="10"/>
      <c r="AL1872" s="10"/>
      <c r="AM1872" s="10"/>
      <c r="AN1872" s="10"/>
      <c r="AO1872" s="10"/>
      <c r="AP1872" s="10"/>
      <c r="AQ1872" s="10"/>
      <c r="AR1872" s="10"/>
      <c r="AS1872" s="10"/>
      <c r="AT1872" s="10"/>
      <c r="AU1872" s="10"/>
      <c r="AV1872" s="10"/>
      <c r="AW1872" s="10"/>
      <c r="AX1872" s="10"/>
      <c r="AY1872" s="10"/>
      <c r="AZ1872" s="10"/>
      <c r="BA1872" s="10"/>
      <c r="BB1872" s="10"/>
      <c r="BC1872" s="10"/>
      <c r="BD1872" s="10"/>
      <c r="BE1872" s="10"/>
      <c r="BF1872" s="10"/>
      <c r="BG1872" s="6"/>
    </row>
    <row r="1873" spans="34:59" x14ac:dyDescent="0.25">
      <c r="AH1873" s="6"/>
      <c r="AI1873" s="6"/>
      <c r="AJ1873" s="6"/>
      <c r="AK1873" s="6"/>
      <c r="AL1873" s="6"/>
      <c r="AM1873" s="6"/>
      <c r="AN1873" s="6"/>
      <c r="AO1873" s="6"/>
      <c r="AP1873" s="6"/>
      <c r="AQ1873" s="6"/>
      <c r="AR1873" s="6"/>
      <c r="AS1873" s="6"/>
      <c r="AT1873" s="6"/>
      <c r="AU1873" s="6"/>
      <c r="AV1873" s="6"/>
      <c r="AW1873" s="6"/>
      <c r="AX1873" s="6"/>
      <c r="AY1873" s="6"/>
      <c r="AZ1873" s="6"/>
      <c r="BA1873" s="6"/>
      <c r="BB1873" s="6"/>
      <c r="BC1873" s="6"/>
      <c r="BD1873" s="6"/>
      <c r="BE1873" s="6"/>
      <c r="BF1873" s="6"/>
      <c r="BG1873" s="10"/>
    </row>
    <row r="1874" spans="34:59" x14ac:dyDescent="0.25">
      <c r="AH1874" s="10"/>
      <c r="AI1874" s="6"/>
    </row>
    <row r="1875" spans="34:59" x14ac:dyDescent="0.25">
      <c r="AH1875" s="6"/>
      <c r="AI1875" s="6"/>
      <c r="AJ1875" s="6"/>
      <c r="AK1875" s="6"/>
      <c r="AL1875" s="6"/>
      <c r="AM1875" s="6"/>
      <c r="AN1875" s="6"/>
      <c r="AO1875" s="6"/>
      <c r="AP1875" s="6"/>
      <c r="AQ1875" s="6"/>
      <c r="AR1875" s="6"/>
      <c r="AS1875" s="6"/>
      <c r="AT1875" s="6"/>
      <c r="AU1875" s="6"/>
      <c r="AV1875" s="6"/>
      <c r="AW1875" s="6"/>
      <c r="AX1875" s="6"/>
      <c r="AY1875" s="6"/>
      <c r="AZ1875" s="6"/>
      <c r="BA1875" s="6"/>
      <c r="BB1875" s="6"/>
      <c r="BC1875" s="6"/>
      <c r="BD1875" s="6"/>
      <c r="BE1875" s="6"/>
      <c r="BF1875" s="6"/>
      <c r="BG1875" s="6"/>
    </row>
    <row r="1876" spans="34:59" x14ac:dyDescent="0.25">
      <c r="AH1876" s="10"/>
      <c r="AI1876" s="6"/>
      <c r="AJ1876" s="10"/>
      <c r="AK1876" s="10"/>
      <c r="AL1876" s="10"/>
      <c r="AM1876" s="10"/>
      <c r="AN1876" s="10"/>
      <c r="AO1876" s="10"/>
      <c r="AP1876" s="10"/>
      <c r="AQ1876" s="10"/>
      <c r="AR1876" s="10"/>
      <c r="AS1876" s="10"/>
      <c r="AT1876" s="10"/>
      <c r="AU1876" s="10"/>
      <c r="AV1876" s="10"/>
      <c r="AW1876" s="10"/>
      <c r="AX1876" s="10"/>
      <c r="AY1876" s="10"/>
      <c r="AZ1876" s="10"/>
      <c r="BA1876" s="10"/>
      <c r="BB1876" s="10"/>
      <c r="BC1876" s="10"/>
      <c r="BD1876" s="10"/>
      <c r="BE1876" s="10"/>
      <c r="BF1876" s="10"/>
      <c r="BG1876" s="6"/>
    </row>
    <row r="1877" spans="34:59" x14ac:dyDescent="0.25">
      <c r="AH1877" s="6"/>
      <c r="AI1877" s="6"/>
      <c r="AJ1877" s="6"/>
      <c r="AK1877" s="6"/>
      <c r="AL1877" s="6"/>
      <c r="AM1877" s="6"/>
      <c r="AN1877" s="6"/>
      <c r="AO1877" s="6"/>
      <c r="AP1877" s="6"/>
      <c r="AQ1877" s="6"/>
      <c r="AR1877" s="6"/>
      <c r="AS1877" s="6"/>
      <c r="AT1877" s="6"/>
      <c r="AU1877" s="6"/>
      <c r="AV1877" s="6"/>
      <c r="AW1877" s="6"/>
      <c r="AX1877" s="6"/>
      <c r="AY1877" s="6"/>
      <c r="AZ1877" s="6"/>
      <c r="BA1877" s="6"/>
      <c r="BB1877" s="6"/>
      <c r="BC1877" s="6"/>
      <c r="BD1877" s="6"/>
      <c r="BE1877" s="6"/>
      <c r="BF1877" s="6"/>
      <c r="BG1877" s="10"/>
    </row>
    <row r="1878" spans="34:59" x14ac:dyDescent="0.25">
      <c r="AH1878" s="10"/>
      <c r="AI1878" s="6"/>
    </row>
    <row r="1879" spans="34:59" x14ac:dyDescent="0.25">
      <c r="AH1879" s="6"/>
      <c r="AI1879" s="6"/>
      <c r="AJ1879" s="6"/>
      <c r="AK1879" s="6"/>
      <c r="AL1879" s="6"/>
      <c r="AM1879" s="6"/>
      <c r="AN1879" s="6"/>
      <c r="AO1879" s="6"/>
      <c r="AP1879" s="6"/>
      <c r="AQ1879" s="6"/>
      <c r="AR1879" s="6"/>
      <c r="AS1879" s="6"/>
      <c r="AT1879" s="6"/>
      <c r="AU1879" s="6"/>
      <c r="AV1879" s="6"/>
      <c r="AW1879" s="6"/>
      <c r="AX1879" s="6"/>
      <c r="AY1879" s="6"/>
      <c r="AZ1879" s="6"/>
      <c r="BA1879" s="6"/>
      <c r="BB1879" s="6"/>
      <c r="BC1879" s="6"/>
      <c r="BD1879" s="6"/>
      <c r="BE1879" s="6"/>
      <c r="BF1879" s="6"/>
      <c r="BG1879" s="6"/>
    </row>
    <row r="1880" spans="34:59" x14ac:dyDescent="0.25">
      <c r="AH1880" s="10"/>
      <c r="AI1880" s="6"/>
      <c r="AJ1880" s="10"/>
      <c r="AK1880" s="10"/>
      <c r="AL1880" s="10"/>
      <c r="AM1880" s="10"/>
      <c r="AN1880" s="10"/>
      <c r="AO1880" s="10"/>
      <c r="AP1880" s="10"/>
      <c r="AQ1880" s="10"/>
      <c r="AR1880" s="10"/>
      <c r="AS1880" s="10"/>
      <c r="AT1880" s="10"/>
      <c r="AU1880" s="10"/>
      <c r="AV1880" s="10"/>
      <c r="AW1880" s="10"/>
      <c r="AX1880" s="10"/>
      <c r="AY1880" s="10"/>
      <c r="AZ1880" s="10"/>
      <c r="BA1880" s="10"/>
      <c r="BB1880" s="10"/>
      <c r="BC1880" s="10"/>
      <c r="BD1880" s="10"/>
      <c r="BE1880" s="10"/>
      <c r="BF1880" s="10"/>
      <c r="BG1880" s="6"/>
    </row>
    <row r="1881" spans="34:59" x14ac:dyDescent="0.25">
      <c r="AH1881" s="6"/>
      <c r="AI1881" s="6"/>
      <c r="AJ1881" s="6"/>
      <c r="AK1881" s="6"/>
      <c r="AL1881" s="6"/>
      <c r="AM1881" s="6"/>
      <c r="AN1881" s="6"/>
      <c r="AO1881" s="6"/>
      <c r="AP1881" s="6"/>
      <c r="AQ1881" s="6"/>
      <c r="AR1881" s="6"/>
      <c r="AS1881" s="6"/>
      <c r="AT1881" s="6"/>
      <c r="AU1881" s="6"/>
      <c r="AV1881" s="6"/>
      <c r="AW1881" s="6"/>
      <c r="AX1881" s="6"/>
      <c r="AY1881" s="6"/>
      <c r="AZ1881" s="6"/>
      <c r="BA1881" s="6"/>
      <c r="BB1881" s="6"/>
      <c r="BC1881" s="6"/>
      <c r="BD1881" s="6"/>
      <c r="BE1881" s="6"/>
      <c r="BF1881" s="6"/>
      <c r="BG1881" s="10"/>
    </row>
    <row r="1882" spans="34:59" x14ac:dyDescent="0.25">
      <c r="AH1882" s="10"/>
      <c r="AI1882" s="6"/>
    </row>
    <row r="1883" spans="34:59" x14ac:dyDescent="0.25">
      <c r="AH1883" s="6"/>
      <c r="AI1883" s="6"/>
      <c r="AJ1883" s="6"/>
      <c r="AK1883" s="6"/>
      <c r="AL1883" s="6"/>
      <c r="AM1883" s="6"/>
      <c r="AN1883" s="6"/>
      <c r="AO1883" s="6"/>
      <c r="AP1883" s="6"/>
      <c r="AQ1883" s="6"/>
      <c r="AR1883" s="6"/>
      <c r="AS1883" s="6"/>
      <c r="AT1883" s="6"/>
      <c r="AU1883" s="6"/>
      <c r="AV1883" s="6"/>
      <c r="AW1883" s="6"/>
      <c r="AX1883" s="6"/>
      <c r="AY1883" s="6"/>
      <c r="AZ1883" s="6"/>
      <c r="BA1883" s="6"/>
      <c r="BB1883" s="6"/>
      <c r="BC1883" s="6"/>
      <c r="BD1883" s="6"/>
      <c r="BE1883" s="6"/>
      <c r="BF1883" s="6"/>
      <c r="BG1883" s="6"/>
    </row>
    <row r="1884" spans="34:59" x14ac:dyDescent="0.25">
      <c r="AH1884" s="10"/>
      <c r="AI1884" s="6"/>
      <c r="AJ1884" s="10"/>
      <c r="AK1884" s="10"/>
      <c r="AL1884" s="10"/>
      <c r="AM1884" s="10"/>
      <c r="AN1884" s="10"/>
      <c r="AO1884" s="10"/>
      <c r="AP1884" s="10"/>
      <c r="AQ1884" s="10"/>
      <c r="AR1884" s="10"/>
      <c r="AS1884" s="10"/>
      <c r="AT1884" s="10"/>
      <c r="AU1884" s="10"/>
      <c r="AV1884" s="10"/>
      <c r="AW1884" s="10"/>
      <c r="AX1884" s="10"/>
      <c r="AY1884" s="10"/>
      <c r="AZ1884" s="10"/>
      <c r="BA1884" s="10"/>
      <c r="BB1884" s="10"/>
      <c r="BC1884" s="10"/>
      <c r="BD1884" s="10"/>
      <c r="BE1884" s="10"/>
      <c r="BF1884" s="10"/>
      <c r="BG1884" s="6"/>
    </row>
    <row r="1885" spans="34:59" x14ac:dyDescent="0.25">
      <c r="AH1885" s="6"/>
      <c r="AI1885" s="6"/>
      <c r="AJ1885" s="6"/>
      <c r="AK1885" s="6"/>
      <c r="AL1885" s="6"/>
      <c r="AM1885" s="6"/>
      <c r="AN1885" s="6"/>
      <c r="AO1885" s="6"/>
      <c r="AP1885" s="6"/>
      <c r="AQ1885" s="6"/>
      <c r="AR1885" s="6"/>
      <c r="AS1885" s="6"/>
      <c r="AT1885" s="6"/>
      <c r="AU1885" s="6"/>
      <c r="AV1885" s="6"/>
      <c r="AW1885" s="6"/>
      <c r="AX1885" s="6"/>
      <c r="AY1885" s="6"/>
      <c r="AZ1885" s="6"/>
      <c r="BA1885" s="6"/>
      <c r="BB1885" s="6"/>
      <c r="BC1885" s="6"/>
      <c r="BD1885" s="6"/>
      <c r="BE1885" s="6"/>
      <c r="BF1885" s="6"/>
      <c r="BG1885" s="10"/>
    </row>
    <row r="1886" spans="34:59" x14ac:dyDescent="0.25">
      <c r="AH1886" s="10"/>
      <c r="AI1886" s="6"/>
    </row>
    <row r="1887" spans="34:59" x14ac:dyDescent="0.25">
      <c r="AH1887" s="6"/>
      <c r="AI1887" s="6"/>
      <c r="AJ1887" s="6"/>
      <c r="AK1887" s="6"/>
      <c r="AL1887" s="6"/>
      <c r="AM1887" s="6"/>
      <c r="AN1887" s="6"/>
      <c r="AO1887" s="6"/>
      <c r="AP1887" s="6"/>
      <c r="AQ1887" s="6"/>
      <c r="AR1887" s="6"/>
      <c r="AS1887" s="6"/>
      <c r="AT1887" s="6"/>
      <c r="AU1887" s="6"/>
      <c r="AV1887" s="6"/>
      <c r="AW1887" s="6"/>
      <c r="AX1887" s="6"/>
      <c r="AY1887" s="6"/>
      <c r="AZ1887" s="6"/>
      <c r="BA1887" s="6"/>
      <c r="BB1887" s="6"/>
      <c r="BC1887" s="6"/>
      <c r="BD1887" s="6"/>
      <c r="BE1887" s="6"/>
      <c r="BF1887" s="6"/>
      <c r="BG1887" s="6"/>
    </row>
    <row r="1888" spans="34:59" x14ac:dyDescent="0.25">
      <c r="AH1888" s="10"/>
      <c r="AI1888" s="6"/>
      <c r="AJ1888" s="10"/>
      <c r="AK1888" s="10"/>
      <c r="AL1888" s="10"/>
      <c r="AM1888" s="10"/>
      <c r="AN1888" s="10"/>
      <c r="AO1888" s="10"/>
      <c r="AP1888" s="10"/>
      <c r="AQ1888" s="10"/>
      <c r="AR1888" s="10"/>
      <c r="AS1888" s="10"/>
      <c r="AT1888" s="10"/>
      <c r="AU1888" s="10"/>
      <c r="AV1888" s="10"/>
      <c r="AW1888" s="10"/>
      <c r="AX1888" s="10"/>
      <c r="AY1888" s="10"/>
      <c r="AZ1888" s="10"/>
      <c r="BA1888" s="10"/>
      <c r="BB1888" s="10"/>
      <c r="BC1888" s="10"/>
      <c r="BD1888" s="10"/>
      <c r="BE1888" s="10"/>
      <c r="BF1888" s="10"/>
      <c r="BG1888" s="6"/>
    </row>
    <row r="1889" spans="34:59" x14ac:dyDescent="0.25">
      <c r="AH1889" s="6"/>
      <c r="AI1889" s="6"/>
      <c r="AJ1889" s="6"/>
      <c r="AK1889" s="6"/>
      <c r="AL1889" s="6"/>
      <c r="AM1889" s="6"/>
      <c r="AN1889" s="6"/>
      <c r="AO1889" s="6"/>
      <c r="AP1889" s="6"/>
      <c r="AQ1889" s="6"/>
      <c r="AR1889" s="6"/>
      <c r="AS1889" s="6"/>
      <c r="AT1889" s="6"/>
      <c r="AU1889" s="6"/>
      <c r="AV1889" s="6"/>
      <c r="AW1889" s="6"/>
      <c r="AX1889" s="6"/>
      <c r="AY1889" s="6"/>
      <c r="AZ1889" s="6"/>
      <c r="BA1889" s="6"/>
      <c r="BB1889" s="6"/>
      <c r="BC1889" s="6"/>
      <c r="BD1889" s="6"/>
      <c r="BE1889" s="6"/>
      <c r="BF1889" s="6"/>
      <c r="BG1889" s="10"/>
    </row>
    <row r="1890" spans="34:59" x14ac:dyDescent="0.25">
      <c r="AH1890" s="10"/>
      <c r="AI1890" s="6"/>
    </row>
    <row r="1891" spans="34:59" x14ac:dyDescent="0.25">
      <c r="AH1891" s="6"/>
      <c r="AI1891" s="6"/>
      <c r="AJ1891" s="6"/>
      <c r="AK1891" s="6"/>
      <c r="AL1891" s="6"/>
      <c r="AM1891" s="6"/>
      <c r="AN1891" s="6"/>
      <c r="AO1891" s="6"/>
      <c r="AP1891" s="6"/>
      <c r="AQ1891" s="6"/>
      <c r="AR1891" s="6"/>
      <c r="AS1891" s="6"/>
      <c r="AT1891" s="6"/>
      <c r="AU1891" s="6"/>
      <c r="AV1891" s="6"/>
      <c r="AW1891" s="6"/>
      <c r="AX1891" s="6"/>
      <c r="AY1891" s="6"/>
      <c r="AZ1891" s="6"/>
      <c r="BA1891" s="6"/>
      <c r="BB1891" s="6"/>
      <c r="BC1891" s="6"/>
      <c r="BD1891" s="6"/>
      <c r="BE1891" s="6"/>
      <c r="BF1891" s="6"/>
      <c r="BG1891" s="6"/>
    </row>
    <row r="1892" spans="34:59" x14ac:dyDescent="0.25">
      <c r="AH1892" s="10"/>
      <c r="AI1892" s="6"/>
      <c r="AJ1892" s="10"/>
      <c r="AK1892" s="10"/>
      <c r="AL1892" s="10"/>
      <c r="AM1892" s="10"/>
      <c r="AN1892" s="10"/>
      <c r="AO1892" s="10"/>
      <c r="AP1892" s="10"/>
      <c r="AQ1892" s="10"/>
      <c r="AR1892" s="10"/>
      <c r="AS1892" s="10"/>
      <c r="AT1892" s="10"/>
      <c r="AU1892" s="10"/>
      <c r="AV1892" s="10"/>
      <c r="AW1892" s="10"/>
      <c r="AX1892" s="10"/>
      <c r="AY1892" s="10"/>
      <c r="AZ1892" s="10"/>
      <c r="BA1892" s="10"/>
      <c r="BB1892" s="10"/>
      <c r="BC1892" s="10"/>
      <c r="BD1892" s="10"/>
      <c r="BE1892" s="10"/>
      <c r="BF1892" s="10"/>
      <c r="BG1892" s="6"/>
    </row>
    <row r="1893" spans="34:59" x14ac:dyDescent="0.25">
      <c r="AH1893" s="6"/>
      <c r="AI1893" s="6"/>
      <c r="AJ1893" s="6"/>
      <c r="AK1893" s="6"/>
      <c r="AL1893" s="6"/>
      <c r="AM1893" s="6"/>
      <c r="AN1893" s="6"/>
      <c r="AO1893" s="6"/>
      <c r="AP1893" s="6"/>
      <c r="AQ1893" s="6"/>
      <c r="AR1893" s="6"/>
      <c r="AS1893" s="6"/>
      <c r="AT1893" s="6"/>
      <c r="AU1893" s="6"/>
      <c r="AV1893" s="6"/>
      <c r="AW1893" s="6"/>
      <c r="AX1893" s="6"/>
      <c r="AY1893" s="6"/>
      <c r="AZ1893" s="6"/>
      <c r="BA1893" s="6"/>
      <c r="BB1893" s="6"/>
      <c r="BC1893" s="6"/>
      <c r="BD1893" s="6"/>
      <c r="BE1893" s="6"/>
      <c r="BF1893" s="6"/>
      <c r="BG1893" s="10"/>
    </row>
    <row r="1894" spans="34:59" x14ac:dyDescent="0.25">
      <c r="AH1894" s="10"/>
      <c r="AI1894" s="6"/>
    </row>
    <row r="1895" spans="34:59" x14ac:dyDescent="0.25">
      <c r="AH1895" s="6"/>
      <c r="AI1895" s="6"/>
      <c r="AJ1895" s="6"/>
      <c r="AK1895" s="6"/>
      <c r="AL1895" s="6"/>
      <c r="AM1895" s="6"/>
      <c r="AN1895" s="6"/>
      <c r="AO1895" s="6"/>
      <c r="AP1895" s="6"/>
      <c r="AQ1895" s="6"/>
      <c r="AR1895" s="6"/>
      <c r="AS1895" s="6"/>
      <c r="AT1895" s="6"/>
      <c r="AU1895" s="6"/>
      <c r="AV1895" s="6"/>
      <c r="AW1895" s="6"/>
      <c r="AX1895" s="6"/>
      <c r="AY1895" s="6"/>
      <c r="AZ1895" s="6"/>
      <c r="BA1895" s="6"/>
      <c r="BB1895" s="6"/>
      <c r="BC1895" s="6"/>
      <c r="BD1895" s="6"/>
      <c r="BE1895" s="6"/>
      <c r="BF1895" s="6"/>
      <c r="BG1895" s="6"/>
    </row>
    <row r="1896" spans="34:59" x14ac:dyDescent="0.25">
      <c r="AH1896" s="10"/>
      <c r="AI1896" s="6"/>
      <c r="AJ1896" s="10"/>
      <c r="AK1896" s="10"/>
      <c r="AL1896" s="10"/>
      <c r="AM1896" s="10"/>
      <c r="AN1896" s="10"/>
      <c r="AO1896" s="10"/>
      <c r="AP1896" s="10"/>
      <c r="AQ1896" s="10"/>
      <c r="AR1896" s="10"/>
      <c r="AS1896" s="10"/>
      <c r="AT1896" s="10"/>
      <c r="AU1896" s="10"/>
      <c r="AV1896" s="10"/>
      <c r="AW1896" s="10"/>
      <c r="AX1896" s="10"/>
      <c r="AY1896" s="10"/>
      <c r="AZ1896" s="10"/>
      <c r="BA1896" s="10"/>
      <c r="BB1896" s="10"/>
      <c r="BC1896" s="10"/>
      <c r="BD1896" s="10"/>
      <c r="BE1896" s="10"/>
      <c r="BF1896" s="10"/>
      <c r="BG1896" s="6"/>
    </row>
    <row r="1897" spans="34:59" x14ac:dyDescent="0.25">
      <c r="AH1897" s="6"/>
      <c r="AI1897" s="6"/>
      <c r="AJ1897" s="6"/>
      <c r="AK1897" s="6"/>
      <c r="AL1897" s="6"/>
      <c r="AM1897" s="6"/>
      <c r="AN1897" s="6"/>
      <c r="AO1897" s="6"/>
      <c r="AP1897" s="6"/>
      <c r="AQ1897" s="6"/>
      <c r="AR1897" s="6"/>
      <c r="AS1897" s="6"/>
      <c r="AT1897" s="6"/>
      <c r="AU1897" s="6"/>
      <c r="AV1897" s="6"/>
      <c r="AW1897" s="6"/>
      <c r="AX1897" s="6"/>
      <c r="AY1897" s="6"/>
      <c r="AZ1897" s="6"/>
      <c r="BA1897" s="6"/>
      <c r="BB1897" s="6"/>
      <c r="BC1897" s="6"/>
      <c r="BD1897" s="6"/>
      <c r="BE1897" s="6"/>
      <c r="BF1897" s="6"/>
      <c r="BG1897" s="10"/>
    </row>
    <row r="1898" spans="34:59" x14ac:dyDescent="0.25">
      <c r="AH1898" s="10"/>
      <c r="AI1898" s="6"/>
    </row>
    <row r="1899" spans="34:59" x14ac:dyDescent="0.25">
      <c r="AH1899" s="6"/>
      <c r="AI1899" s="6"/>
      <c r="AJ1899" s="6"/>
      <c r="AK1899" s="6"/>
      <c r="AL1899" s="6"/>
      <c r="AM1899" s="6"/>
      <c r="AN1899" s="6"/>
      <c r="AO1899" s="6"/>
      <c r="AP1899" s="6"/>
      <c r="AQ1899" s="6"/>
      <c r="AR1899" s="6"/>
      <c r="AS1899" s="6"/>
      <c r="AT1899" s="6"/>
      <c r="AU1899" s="6"/>
      <c r="AV1899" s="6"/>
      <c r="AW1899" s="6"/>
      <c r="AX1899" s="6"/>
      <c r="AY1899" s="6"/>
      <c r="AZ1899" s="6"/>
      <c r="BA1899" s="6"/>
      <c r="BB1899" s="6"/>
      <c r="BC1899" s="6"/>
      <c r="BD1899" s="6"/>
      <c r="BE1899" s="6"/>
      <c r="BF1899" s="6"/>
      <c r="BG1899" s="6"/>
    </row>
    <row r="1900" spans="34:59" x14ac:dyDescent="0.25">
      <c r="AH1900" s="10"/>
      <c r="AI1900" s="6"/>
      <c r="AJ1900" s="10"/>
      <c r="AK1900" s="10"/>
      <c r="AL1900" s="10"/>
      <c r="AM1900" s="10"/>
      <c r="AN1900" s="10"/>
      <c r="AO1900" s="10"/>
      <c r="AP1900" s="10"/>
      <c r="AQ1900" s="10"/>
      <c r="AR1900" s="10"/>
      <c r="AS1900" s="10"/>
      <c r="AT1900" s="10"/>
      <c r="AU1900" s="10"/>
      <c r="AV1900" s="10"/>
      <c r="AW1900" s="10"/>
      <c r="AX1900" s="10"/>
      <c r="AY1900" s="10"/>
      <c r="AZ1900" s="10"/>
      <c r="BA1900" s="10"/>
      <c r="BB1900" s="10"/>
      <c r="BC1900" s="10"/>
      <c r="BD1900" s="10"/>
      <c r="BE1900" s="10"/>
      <c r="BF1900" s="10"/>
      <c r="BG1900" s="6"/>
    </row>
    <row r="1901" spans="34:59" x14ac:dyDescent="0.25">
      <c r="AH1901" s="6"/>
      <c r="AI1901" s="6"/>
      <c r="AJ1901" s="6"/>
      <c r="AK1901" s="6"/>
      <c r="AL1901" s="6"/>
      <c r="AM1901" s="6"/>
      <c r="AN1901" s="6"/>
      <c r="AO1901" s="6"/>
      <c r="AP1901" s="6"/>
      <c r="AQ1901" s="6"/>
      <c r="AR1901" s="6"/>
      <c r="AS1901" s="6"/>
      <c r="AT1901" s="6"/>
      <c r="AU1901" s="6"/>
      <c r="AV1901" s="6"/>
      <c r="AW1901" s="6"/>
      <c r="AX1901" s="6"/>
      <c r="AY1901" s="6"/>
      <c r="AZ1901" s="6"/>
      <c r="BA1901" s="6"/>
      <c r="BB1901" s="6"/>
      <c r="BC1901" s="6"/>
      <c r="BD1901" s="6"/>
      <c r="BE1901" s="6"/>
      <c r="BF1901" s="6"/>
      <c r="BG1901" s="10"/>
    </row>
    <row r="1902" spans="34:59" x14ac:dyDescent="0.25">
      <c r="AH1902" s="10"/>
      <c r="AI1902" s="6"/>
    </row>
    <row r="1903" spans="34:59" x14ac:dyDescent="0.25">
      <c r="AH1903" s="6"/>
      <c r="AI1903" s="6"/>
      <c r="AJ1903" s="6"/>
      <c r="AK1903" s="6"/>
      <c r="AL1903" s="6"/>
      <c r="AM1903" s="6"/>
      <c r="AN1903" s="6"/>
      <c r="AO1903" s="6"/>
      <c r="AP1903" s="6"/>
      <c r="AQ1903" s="6"/>
      <c r="AR1903" s="6"/>
      <c r="AS1903" s="6"/>
      <c r="AT1903" s="6"/>
      <c r="AU1903" s="6"/>
      <c r="AV1903" s="6"/>
      <c r="AW1903" s="6"/>
      <c r="AX1903" s="6"/>
      <c r="AY1903" s="6"/>
      <c r="AZ1903" s="6"/>
      <c r="BA1903" s="6"/>
      <c r="BB1903" s="6"/>
      <c r="BC1903" s="6"/>
      <c r="BD1903" s="6"/>
      <c r="BE1903" s="6"/>
      <c r="BF1903" s="6"/>
      <c r="BG1903" s="6"/>
    </row>
    <row r="1904" spans="34:59" x14ac:dyDescent="0.25">
      <c r="AH1904" s="10"/>
      <c r="AI1904" s="6"/>
      <c r="AJ1904" s="10"/>
      <c r="AK1904" s="10"/>
      <c r="AL1904" s="10"/>
      <c r="AM1904" s="10"/>
      <c r="AN1904" s="10"/>
      <c r="AO1904" s="10"/>
      <c r="AP1904" s="10"/>
      <c r="AQ1904" s="10"/>
      <c r="AR1904" s="10"/>
      <c r="AS1904" s="10"/>
      <c r="AT1904" s="10"/>
      <c r="AU1904" s="10"/>
      <c r="AV1904" s="10"/>
      <c r="AW1904" s="10"/>
      <c r="AX1904" s="10"/>
      <c r="AY1904" s="10"/>
      <c r="AZ1904" s="10"/>
      <c r="BA1904" s="10"/>
      <c r="BB1904" s="10"/>
      <c r="BC1904" s="10"/>
      <c r="BD1904" s="10"/>
      <c r="BE1904" s="10"/>
      <c r="BF1904" s="10"/>
      <c r="BG1904" s="6"/>
    </row>
    <row r="1905" spans="34:59" x14ac:dyDescent="0.25">
      <c r="AH1905" s="6"/>
      <c r="AI1905" s="6"/>
      <c r="AJ1905" s="6"/>
      <c r="AK1905" s="6"/>
      <c r="AL1905" s="6"/>
      <c r="AM1905" s="6"/>
      <c r="AN1905" s="6"/>
      <c r="AO1905" s="6"/>
      <c r="AP1905" s="6"/>
      <c r="AQ1905" s="6"/>
      <c r="AR1905" s="6"/>
      <c r="AS1905" s="6"/>
      <c r="AT1905" s="6"/>
      <c r="AU1905" s="6"/>
      <c r="AV1905" s="6"/>
      <c r="AW1905" s="6"/>
      <c r="AX1905" s="6"/>
      <c r="AY1905" s="6"/>
      <c r="AZ1905" s="6"/>
      <c r="BA1905" s="6"/>
      <c r="BB1905" s="6"/>
      <c r="BC1905" s="6"/>
      <c r="BD1905" s="6"/>
      <c r="BE1905" s="6"/>
      <c r="BF1905" s="6"/>
      <c r="BG1905" s="10"/>
    </row>
    <row r="1906" spans="34:59" x14ac:dyDescent="0.25">
      <c r="AH1906" s="10"/>
      <c r="AI1906" s="6"/>
    </row>
    <row r="1907" spans="34:59" x14ac:dyDescent="0.25">
      <c r="AH1907" s="6"/>
      <c r="AI1907" s="6"/>
      <c r="AJ1907" s="6"/>
      <c r="AK1907" s="6"/>
      <c r="AL1907" s="6"/>
      <c r="AM1907" s="6"/>
      <c r="AN1907" s="6"/>
      <c r="AO1907" s="6"/>
      <c r="AP1907" s="6"/>
      <c r="AQ1907" s="6"/>
      <c r="AR1907" s="6"/>
      <c r="AS1907" s="6"/>
      <c r="AT1907" s="6"/>
      <c r="AU1907" s="6"/>
      <c r="AV1907" s="6"/>
      <c r="AW1907" s="6"/>
      <c r="AX1907" s="6"/>
      <c r="AY1907" s="6"/>
      <c r="AZ1907" s="6"/>
      <c r="BA1907" s="6"/>
      <c r="BB1907" s="6"/>
      <c r="BC1907" s="6"/>
      <c r="BD1907" s="6"/>
      <c r="BE1907" s="6"/>
      <c r="BF1907" s="6"/>
      <c r="BG1907" s="6"/>
    </row>
    <row r="1908" spans="34:59" x14ac:dyDescent="0.25">
      <c r="AH1908" s="10"/>
      <c r="AI1908" s="6"/>
      <c r="AJ1908" s="10"/>
      <c r="AK1908" s="10"/>
      <c r="AL1908" s="10"/>
      <c r="AM1908" s="10"/>
      <c r="AN1908" s="10"/>
      <c r="AO1908" s="10"/>
      <c r="AP1908" s="10"/>
      <c r="AQ1908" s="10"/>
      <c r="AR1908" s="10"/>
      <c r="AS1908" s="10"/>
      <c r="AT1908" s="10"/>
      <c r="AU1908" s="10"/>
      <c r="AV1908" s="10"/>
      <c r="AW1908" s="10"/>
      <c r="AX1908" s="10"/>
      <c r="AY1908" s="10"/>
      <c r="AZ1908" s="10"/>
      <c r="BA1908" s="10"/>
      <c r="BB1908" s="10"/>
      <c r="BC1908" s="10"/>
      <c r="BD1908" s="10"/>
      <c r="BE1908" s="10"/>
      <c r="BF1908" s="10"/>
      <c r="BG1908" s="6"/>
    </row>
    <row r="1909" spans="34:59" x14ac:dyDescent="0.25">
      <c r="AH1909" s="6"/>
      <c r="AI1909" s="6"/>
      <c r="AJ1909" s="6"/>
      <c r="AK1909" s="6"/>
      <c r="AL1909" s="6"/>
      <c r="AM1909" s="6"/>
      <c r="AN1909" s="6"/>
      <c r="AO1909" s="6"/>
      <c r="AP1909" s="6"/>
      <c r="AQ1909" s="6"/>
      <c r="AR1909" s="6"/>
      <c r="AS1909" s="6"/>
      <c r="AT1909" s="6"/>
      <c r="AU1909" s="6"/>
      <c r="AV1909" s="6"/>
      <c r="AW1909" s="6"/>
      <c r="AX1909" s="6"/>
      <c r="AY1909" s="6"/>
      <c r="AZ1909" s="6"/>
      <c r="BA1909" s="6"/>
      <c r="BB1909" s="6"/>
      <c r="BC1909" s="6"/>
      <c r="BD1909" s="6"/>
      <c r="BE1909" s="6"/>
      <c r="BF1909" s="6"/>
      <c r="BG1909" s="10"/>
    </row>
    <row r="1910" spans="34:59" x14ac:dyDescent="0.25">
      <c r="AH1910" s="10"/>
      <c r="AI1910" s="6"/>
    </row>
    <row r="1911" spans="34:59" x14ac:dyDescent="0.25">
      <c r="AH1911" s="6"/>
      <c r="AI1911" s="6"/>
      <c r="AJ1911" s="6"/>
      <c r="AK1911" s="6"/>
      <c r="AL1911" s="6"/>
      <c r="AM1911" s="6"/>
      <c r="AN1911" s="6"/>
      <c r="AO1911" s="6"/>
      <c r="AP1911" s="6"/>
      <c r="AQ1911" s="6"/>
      <c r="AR1911" s="6"/>
      <c r="AS1911" s="6"/>
      <c r="AT1911" s="6"/>
      <c r="AU1911" s="6"/>
      <c r="AV1911" s="6"/>
      <c r="AW1911" s="6"/>
      <c r="AX1911" s="6"/>
      <c r="AY1911" s="6"/>
      <c r="AZ1911" s="6"/>
      <c r="BA1911" s="6"/>
      <c r="BB1911" s="6"/>
      <c r="BC1911" s="6"/>
      <c r="BD1911" s="6"/>
      <c r="BE1911" s="6"/>
      <c r="BF1911" s="6"/>
      <c r="BG1911" s="6"/>
    </row>
    <row r="1912" spans="34:59" x14ac:dyDescent="0.25">
      <c r="AH1912" s="10"/>
      <c r="AI1912" s="6"/>
      <c r="AJ1912" s="10"/>
      <c r="AK1912" s="10"/>
      <c r="AL1912" s="10"/>
      <c r="AM1912" s="10"/>
      <c r="AN1912" s="10"/>
      <c r="AO1912" s="10"/>
      <c r="AP1912" s="10"/>
      <c r="AQ1912" s="10"/>
      <c r="AR1912" s="10"/>
      <c r="AS1912" s="10"/>
      <c r="AT1912" s="10"/>
      <c r="AU1912" s="10"/>
      <c r="AV1912" s="10"/>
      <c r="AW1912" s="10"/>
      <c r="AX1912" s="10"/>
      <c r="AY1912" s="10"/>
      <c r="AZ1912" s="10"/>
      <c r="BA1912" s="10"/>
      <c r="BB1912" s="10"/>
      <c r="BC1912" s="10"/>
      <c r="BD1912" s="10"/>
      <c r="BE1912" s="10"/>
      <c r="BF1912" s="10"/>
      <c r="BG1912" s="6"/>
    </row>
    <row r="1913" spans="34:59" x14ac:dyDescent="0.25">
      <c r="AH1913" s="6"/>
      <c r="AI1913" s="6"/>
      <c r="AJ1913" s="6"/>
      <c r="AK1913" s="6"/>
      <c r="AL1913" s="6"/>
      <c r="AM1913" s="6"/>
      <c r="AN1913" s="6"/>
      <c r="AO1913" s="6"/>
      <c r="AP1913" s="6"/>
      <c r="AQ1913" s="6"/>
      <c r="AR1913" s="6"/>
      <c r="AS1913" s="6"/>
      <c r="AT1913" s="6"/>
      <c r="AU1913" s="6"/>
      <c r="AV1913" s="6"/>
      <c r="AW1913" s="6"/>
      <c r="AX1913" s="6"/>
      <c r="AY1913" s="6"/>
      <c r="AZ1913" s="6"/>
      <c r="BA1913" s="6"/>
      <c r="BB1913" s="6"/>
      <c r="BC1913" s="6"/>
      <c r="BD1913" s="6"/>
      <c r="BE1913" s="6"/>
      <c r="BF1913" s="6"/>
      <c r="BG1913" s="10"/>
    </row>
    <row r="1914" spans="34:59" x14ac:dyDescent="0.25">
      <c r="AH1914" s="10"/>
      <c r="AI1914" s="6"/>
    </row>
    <row r="1915" spans="34:59" x14ac:dyDescent="0.25">
      <c r="AH1915" s="6"/>
      <c r="AI1915" s="6"/>
      <c r="AJ1915" s="6"/>
      <c r="AK1915" s="6"/>
      <c r="AL1915" s="6"/>
      <c r="AM1915" s="6"/>
      <c r="AN1915" s="6"/>
      <c r="AO1915" s="6"/>
      <c r="AP1915" s="6"/>
      <c r="AQ1915" s="6"/>
      <c r="AR1915" s="6"/>
      <c r="AS1915" s="6"/>
      <c r="AT1915" s="6"/>
      <c r="AU1915" s="6"/>
      <c r="AV1915" s="6"/>
      <c r="AW1915" s="6"/>
      <c r="AX1915" s="6"/>
      <c r="AY1915" s="6"/>
      <c r="AZ1915" s="6"/>
      <c r="BA1915" s="6"/>
      <c r="BB1915" s="6"/>
      <c r="BC1915" s="6"/>
      <c r="BD1915" s="6"/>
      <c r="BE1915" s="6"/>
      <c r="BF1915" s="6"/>
      <c r="BG1915" s="6"/>
    </row>
    <row r="1916" spans="34:59" x14ac:dyDescent="0.25">
      <c r="AH1916" s="10"/>
      <c r="AI1916" s="6"/>
      <c r="AJ1916" s="10"/>
      <c r="AK1916" s="10"/>
      <c r="AL1916" s="10"/>
      <c r="AM1916" s="10"/>
      <c r="AN1916" s="10"/>
      <c r="AO1916" s="10"/>
      <c r="AP1916" s="10"/>
      <c r="AQ1916" s="10"/>
      <c r="AR1916" s="10"/>
      <c r="AS1916" s="10"/>
      <c r="AT1916" s="10"/>
      <c r="AU1916" s="10"/>
      <c r="AV1916" s="10"/>
      <c r="AW1916" s="10"/>
      <c r="AX1916" s="10"/>
      <c r="AY1916" s="10"/>
      <c r="AZ1916" s="10"/>
      <c r="BA1916" s="10"/>
      <c r="BB1916" s="10"/>
      <c r="BC1916" s="10"/>
      <c r="BD1916" s="10"/>
      <c r="BE1916" s="10"/>
      <c r="BF1916" s="10"/>
      <c r="BG1916" s="6"/>
    </row>
    <row r="1917" spans="34:59" x14ac:dyDescent="0.25">
      <c r="AH1917" s="6"/>
      <c r="AI1917" s="6"/>
      <c r="AJ1917" s="6"/>
      <c r="AK1917" s="6"/>
      <c r="AL1917" s="6"/>
      <c r="AM1917" s="6"/>
      <c r="AN1917" s="6"/>
      <c r="AO1917" s="6"/>
      <c r="AP1917" s="6"/>
      <c r="AQ1917" s="6"/>
      <c r="AR1917" s="6"/>
      <c r="AS1917" s="6"/>
      <c r="AT1917" s="6"/>
      <c r="AU1917" s="6"/>
      <c r="AV1917" s="6"/>
      <c r="AW1917" s="6"/>
      <c r="AX1917" s="6"/>
      <c r="AY1917" s="6"/>
      <c r="AZ1917" s="6"/>
      <c r="BA1917" s="6"/>
      <c r="BB1917" s="6"/>
      <c r="BC1917" s="6"/>
      <c r="BD1917" s="6"/>
      <c r="BE1917" s="6"/>
      <c r="BF1917" s="6"/>
      <c r="BG1917" s="10"/>
    </row>
    <row r="1918" spans="34:59" x14ac:dyDescent="0.25">
      <c r="AH1918" s="10"/>
      <c r="AI1918" s="6"/>
    </row>
    <row r="1919" spans="34:59" x14ac:dyDescent="0.25">
      <c r="AH1919" s="6"/>
      <c r="AI1919" s="6"/>
      <c r="AJ1919" s="6"/>
      <c r="AK1919" s="6"/>
      <c r="AL1919" s="6"/>
      <c r="AM1919" s="6"/>
      <c r="AN1919" s="6"/>
      <c r="AO1919" s="6"/>
      <c r="AP1919" s="6"/>
      <c r="AQ1919" s="6"/>
      <c r="AR1919" s="6"/>
      <c r="AS1919" s="6"/>
      <c r="AT1919" s="6"/>
      <c r="AU1919" s="6"/>
      <c r="AV1919" s="6"/>
      <c r="AW1919" s="6"/>
      <c r="AX1919" s="6"/>
      <c r="AY1919" s="6"/>
      <c r="AZ1919" s="6"/>
      <c r="BA1919" s="6"/>
      <c r="BB1919" s="6"/>
      <c r="BC1919" s="6"/>
      <c r="BD1919" s="6"/>
      <c r="BE1919" s="6"/>
      <c r="BF1919" s="6"/>
      <c r="BG1919" s="6"/>
    </row>
    <row r="1920" spans="34:59" x14ac:dyDescent="0.25">
      <c r="AH1920" s="10"/>
      <c r="AI1920" s="6"/>
      <c r="AJ1920" s="10"/>
      <c r="AK1920" s="10"/>
      <c r="AL1920" s="10"/>
      <c r="AM1920" s="10"/>
      <c r="AN1920" s="10"/>
      <c r="AO1920" s="10"/>
      <c r="AP1920" s="10"/>
      <c r="AQ1920" s="10"/>
      <c r="AR1920" s="10"/>
      <c r="AS1920" s="10"/>
      <c r="AT1920" s="10"/>
      <c r="AU1920" s="10"/>
      <c r="AV1920" s="10"/>
      <c r="AW1920" s="10"/>
      <c r="AX1920" s="10"/>
      <c r="AY1920" s="10"/>
      <c r="AZ1920" s="10"/>
      <c r="BA1920" s="10"/>
      <c r="BB1920" s="10"/>
      <c r="BC1920" s="10"/>
      <c r="BD1920" s="10"/>
      <c r="BE1920" s="10"/>
      <c r="BF1920" s="10"/>
      <c r="BG1920" s="6"/>
    </row>
    <row r="1921" spans="34:59" x14ac:dyDescent="0.25">
      <c r="AH1921" s="6"/>
      <c r="AI1921" s="6"/>
      <c r="AJ1921" s="6"/>
      <c r="AK1921" s="6"/>
      <c r="AL1921" s="6"/>
      <c r="AM1921" s="6"/>
      <c r="AN1921" s="6"/>
      <c r="AO1921" s="6"/>
      <c r="AP1921" s="6"/>
      <c r="AQ1921" s="6"/>
      <c r="AR1921" s="6"/>
      <c r="AS1921" s="6"/>
      <c r="AT1921" s="6"/>
      <c r="AU1921" s="6"/>
      <c r="AV1921" s="6"/>
      <c r="AW1921" s="6"/>
      <c r="AX1921" s="6"/>
      <c r="AY1921" s="6"/>
      <c r="AZ1921" s="6"/>
      <c r="BA1921" s="6"/>
      <c r="BB1921" s="6"/>
      <c r="BC1921" s="6"/>
      <c r="BD1921" s="6"/>
      <c r="BE1921" s="6"/>
      <c r="BF1921" s="6"/>
      <c r="BG1921" s="10"/>
    </row>
    <row r="1922" spans="34:59" x14ac:dyDescent="0.25">
      <c r="AH1922" s="10"/>
      <c r="AI1922" s="6"/>
    </row>
    <row r="1923" spans="34:59" x14ac:dyDescent="0.25">
      <c r="AH1923" s="6"/>
      <c r="AI1923" s="6"/>
      <c r="AJ1923" s="6"/>
      <c r="AK1923" s="6"/>
      <c r="AL1923" s="6"/>
      <c r="AM1923" s="6"/>
      <c r="AN1923" s="6"/>
      <c r="AO1923" s="6"/>
      <c r="AP1923" s="6"/>
      <c r="AQ1923" s="6"/>
      <c r="AR1923" s="6"/>
      <c r="AS1923" s="6"/>
      <c r="AT1923" s="6"/>
      <c r="AU1923" s="6"/>
      <c r="AV1923" s="6"/>
      <c r="AW1923" s="6"/>
      <c r="AX1923" s="6"/>
      <c r="AY1923" s="6"/>
      <c r="AZ1923" s="6"/>
      <c r="BA1923" s="6"/>
      <c r="BB1923" s="6"/>
      <c r="BC1923" s="6"/>
      <c r="BD1923" s="6"/>
      <c r="BE1923" s="6"/>
      <c r="BF1923" s="6"/>
      <c r="BG1923" s="6"/>
    </row>
    <row r="1924" spans="34:59" x14ac:dyDescent="0.25">
      <c r="AH1924" s="10"/>
      <c r="AI1924" s="6"/>
      <c r="AJ1924" s="10"/>
      <c r="AK1924" s="10"/>
      <c r="AL1924" s="10"/>
      <c r="AM1924" s="10"/>
      <c r="AN1924" s="10"/>
      <c r="AO1924" s="10"/>
      <c r="AP1924" s="10"/>
      <c r="AQ1924" s="10"/>
      <c r="AR1924" s="10"/>
      <c r="AS1924" s="10"/>
      <c r="AT1924" s="10"/>
      <c r="AU1924" s="10"/>
      <c r="AV1924" s="10"/>
      <c r="AW1924" s="10"/>
      <c r="AX1924" s="10"/>
      <c r="AY1924" s="10"/>
      <c r="AZ1924" s="10"/>
      <c r="BA1924" s="10"/>
      <c r="BB1924" s="10"/>
      <c r="BC1924" s="10"/>
      <c r="BD1924" s="10"/>
      <c r="BE1924" s="10"/>
      <c r="BF1924" s="10"/>
      <c r="BG1924" s="6"/>
    </row>
    <row r="1925" spans="34:59" x14ac:dyDescent="0.25">
      <c r="AH1925" s="6"/>
      <c r="AI1925" s="6"/>
      <c r="AJ1925" s="6"/>
      <c r="AK1925" s="6"/>
      <c r="AL1925" s="6"/>
      <c r="AM1925" s="6"/>
      <c r="AN1925" s="6"/>
      <c r="AO1925" s="6"/>
      <c r="AP1925" s="6"/>
      <c r="AQ1925" s="6"/>
      <c r="AR1925" s="6"/>
      <c r="AS1925" s="6"/>
      <c r="AT1925" s="6"/>
      <c r="AU1925" s="6"/>
      <c r="AV1925" s="6"/>
      <c r="AW1925" s="6"/>
      <c r="AX1925" s="6"/>
      <c r="AY1925" s="6"/>
      <c r="AZ1925" s="6"/>
      <c r="BA1925" s="6"/>
      <c r="BB1925" s="6"/>
      <c r="BC1925" s="6"/>
      <c r="BD1925" s="6"/>
      <c r="BE1925" s="6"/>
      <c r="BF1925" s="6"/>
      <c r="BG1925" s="10"/>
    </row>
    <row r="1926" spans="34:59" x14ac:dyDescent="0.25">
      <c r="AH1926" s="10"/>
      <c r="AI1926" s="6"/>
    </row>
    <row r="1927" spans="34:59" x14ac:dyDescent="0.25">
      <c r="AH1927" s="6"/>
      <c r="AI1927" s="6"/>
      <c r="AJ1927" s="6"/>
      <c r="AK1927" s="6"/>
      <c r="AL1927" s="6"/>
      <c r="AM1927" s="6"/>
      <c r="AN1927" s="6"/>
      <c r="AO1927" s="6"/>
      <c r="AP1927" s="6"/>
      <c r="AQ1927" s="6"/>
      <c r="AR1927" s="6"/>
      <c r="AS1927" s="6"/>
      <c r="AT1927" s="6"/>
      <c r="AU1927" s="6"/>
      <c r="AV1927" s="6"/>
      <c r="AW1927" s="6"/>
      <c r="AX1927" s="6"/>
      <c r="AY1927" s="6"/>
      <c r="AZ1927" s="6"/>
      <c r="BA1927" s="6"/>
      <c r="BB1927" s="6"/>
      <c r="BC1927" s="6"/>
      <c r="BD1927" s="6"/>
      <c r="BE1927" s="6"/>
      <c r="BF1927" s="6"/>
      <c r="BG1927" s="6"/>
    </row>
    <row r="1928" spans="34:59" x14ac:dyDescent="0.25">
      <c r="AH1928" s="10"/>
      <c r="AI1928" s="6"/>
      <c r="AJ1928" s="10"/>
      <c r="AK1928" s="10"/>
      <c r="AL1928" s="10"/>
      <c r="AM1928" s="10"/>
      <c r="AN1928" s="10"/>
      <c r="AO1928" s="10"/>
      <c r="AP1928" s="10"/>
      <c r="AQ1928" s="10"/>
      <c r="AR1928" s="10"/>
      <c r="AS1928" s="10"/>
      <c r="AT1928" s="10"/>
      <c r="AU1928" s="10"/>
      <c r="AV1928" s="10"/>
      <c r="AW1928" s="10"/>
      <c r="AX1928" s="10"/>
      <c r="AY1928" s="10"/>
      <c r="AZ1928" s="10"/>
      <c r="BA1928" s="10"/>
      <c r="BB1928" s="10"/>
      <c r="BC1928" s="10"/>
      <c r="BD1928" s="10"/>
      <c r="BE1928" s="10"/>
      <c r="BF1928" s="10"/>
      <c r="BG1928" s="6"/>
    </row>
    <row r="1929" spans="34:59" x14ac:dyDescent="0.25">
      <c r="AH1929" s="6"/>
      <c r="AI1929" s="6"/>
      <c r="AJ1929" s="6"/>
      <c r="AK1929" s="6"/>
      <c r="AL1929" s="6"/>
      <c r="AM1929" s="6"/>
      <c r="AN1929" s="6"/>
      <c r="AO1929" s="6"/>
      <c r="AP1929" s="6"/>
      <c r="AQ1929" s="6"/>
      <c r="AR1929" s="6"/>
      <c r="AS1929" s="6"/>
      <c r="AT1929" s="6"/>
      <c r="AU1929" s="6"/>
      <c r="AV1929" s="6"/>
      <c r="AW1929" s="6"/>
      <c r="AX1929" s="6"/>
      <c r="AY1929" s="6"/>
      <c r="AZ1929" s="6"/>
      <c r="BA1929" s="6"/>
      <c r="BB1929" s="6"/>
      <c r="BC1929" s="6"/>
      <c r="BD1929" s="6"/>
      <c r="BE1929" s="6"/>
      <c r="BF1929" s="6"/>
      <c r="BG1929" s="10"/>
    </row>
    <row r="1930" spans="34:59" x14ac:dyDescent="0.25">
      <c r="AH1930" s="10"/>
      <c r="AI1930" s="6"/>
    </row>
    <row r="1931" spans="34:59" x14ac:dyDescent="0.25">
      <c r="AH1931" s="6"/>
      <c r="AI1931" s="6"/>
      <c r="AJ1931" s="6"/>
      <c r="AK1931" s="6"/>
      <c r="AL1931" s="6"/>
      <c r="AM1931" s="6"/>
      <c r="AN1931" s="6"/>
      <c r="AO1931" s="6"/>
      <c r="AP1931" s="6"/>
      <c r="AQ1931" s="6"/>
      <c r="AR1931" s="6"/>
      <c r="AS1931" s="6"/>
      <c r="AT1931" s="6"/>
      <c r="AU1931" s="6"/>
      <c r="AV1931" s="6"/>
      <c r="AW1931" s="6"/>
      <c r="AX1931" s="6"/>
      <c r="AY1931" s="6"/>
      <c r="AZ1931" s="6"/>
      <c r="BA1931" s="6"/>
      <c r="BB1931" s="6"/>
      <c r="BC1931" s="6"/>
      <c r="BD1931" s="6"/>
      <c r="BE1931" s="6"/>
      <c r="BF1931" s="6"/>
      <c r="BG1931" s="6"/>
    </row>
    <row r="1932" spans="34:59" x14ac:dyDescent="0.25">
      <c r="AH1932" s="10"/>
      <c r="AI1932" s="6"/>
      <c r="AJ1932" s="10"/>
      <c r="AK1932" s="10"/>
      <c r="AL1932" s="10"/>
      <c r="AM1932" s="10"/>
      <c r="AN1932" s="10"/>
      <c r="AO1932" s="10"/>
      <c r="AP1932" s="10"/>
      <c r="AQ1932" s="10"/>
      <c r="AR1932" s="10"/>
      <c r="AS1932" s="10"/>
      <c r="AT1932" s="10"/>
      <c r="AU1932" s="10"/>
      <c r="AV1932" s="10"/>
      <c r="AW1932" s="10"/>
      <c r="AX1932" s="10"/>
      <c r="AY1932" s="10"/>
      <c r="AZ1932" s="10"/>
      <c r="BA1932" s="10"/>
      <c r="BB1932" s="10"/>
      <c r="BC1932" s="10"/>
      <c r="BD1932" s="10"/>
      <c r="BE1932" s="10"/>
      <c r="BF1932" s="10"/>
      <c r="BG1932" s="6"/>
    </row>
    <row r="1933" spans="34:59" x14ac:dyDescent="0.25">
      <c r="AH1933" s="6"/>
      <c r="AI1933" s="6"/>
      <c r="AJ1933" s="6"/>
      <c r="AK1933" s="6"/>
      <c r="AL1933" s="6"/>
      <c r="AM1933" s="6"/>
      <c r="AN1933" s="6"/>
      <c r="AO1933" s="6"/>
      <c r="AP1933" s="6"/>
      <c r="AQ1933" s="6"/>
      <c r="AR1933" s="6"/>
      <c r="AS1933" s="6"/>
      <c r="AT1933" s="6"/>
      <c r="AU1933" s="6"/>
      <c r="AV1933" s="6"/>
      <c r="AW1933" s="6"/>
      <c r="AX1933" s="6"/>
      <c r="AY1933" s="6"/>
      <c r="AZ1933" s="6"/>
      <c r="BA1933" s="6"/>
      <c r="BB1933" s="6"/>
      <c r="BC1933" s="6"/>
      <c r="BD1933" s="6"/>
      <c r="BE1933" s="6"/>
      <c r="BF1933" s="6"/>
      <c r="BG1933" s="10"/>
    </row>
    <row r="1934" spans="34:59" x14ac:dyDescent="0.25">
      <c r="AH1934" s="10"/>
      <c r="AI1934" s="6"/>
    </row>
    <row r="1935" spans="34:59" x14ac:dyDescent="0.25">
      <c r="AH1935" s="6"/>
      <c r="AI1935" s="6"/>
      <c r="AJ1935" s="6"/>
      <c r="AK1935" s="6"/>
      <c r="AL1935" s="6"/>
      <c r="AM1935" s="6"/>
      <c r="AN1935" s="6"/>
      <c r="AO1935" s="6"/>
      <c r="AP1935" s="6"/>
      <c r="AQ1935" s="6"/>
      <c r="AR1935" s="6"/>
      <c r="AS1935" s="6"/>
      <c r="AT1935" s="6"/>
      <c r="AU1935" s="6"/>
      <c r="AV1935" s="6"/>
      <c r="AW1935" s="6"/>
      <c r="AX1935" s="6"/>
      <c r="AY1935" s="6"/>
      <c r="AZ1935" s="6"/>
      <c r="BA1935" s="6"/>
      <c r="BB1935" s="6"/>
      <c r="BC1935" s="6"/>
      <c r="BD1935" s="6"/>
      <c r="BE1935" s="6"/>
      <c r="BF1935" s="6"/>
      <c r="BG1935" s="6"/>
    </row>
    <row r="1936" spans="34:59" x14ac:dyDescent="0.25">
      <c r="AH1936" s="10"/>
      <c r="AI1936" s="6"/>
      <c r="AJ1936" s="10"/>
      <c r="AK1936" s="10"/>
      <c r="AL1936" s="10"/>
      <c r="AM1936" s="10"/>
      <c r="AN1936" s="10"/>
      <c r="AO1936" s="10"/>
      <c r="AP1936" s="10"/>
      <c r="AQ1936" s="10"/>
      <c r="AR1936" s="10"/>
      <c r="AS1936" s="10"/>
      <c r="AT1936" s="10"/>
      <c r="AU1936" s="10"/>
      <c r="AV1936" s="10"/>
      <c r="AW1936" s="10"/>
      <c r="AX1936" s="10"/>
      <c r="AY1936" s="10"/>
      <c r="AZ1936" s="10"/>
      <c r="BA1936" s="10"/>
      <c r="BB1936" s="10"/>
      <c r="BC1936" s="10"/>
      <c r="BD1936" s="10"/>
      <c r="BE1936" s="10"/>
      <c r="BF1936" s="10"/>
      <c r="BG1936" s="6"/>
    </row>
    <row r="1937" spans="34:59" x14ac:dyDescent="0.25">
      <c r="AH1937" s="6"/>
      <c r="AI1937" s="6"/>
      <c r="AJ1937" s="6"/>
      <c r="AK1937" s="6"/>
      <c r="AL1937" s="6"/>
      <c r="AM1937" s="6"/>
      <c r="AN1937" s="6"/>
      <c r="AO1937" s="6"/>
      <c r="AP1937" s="6"/>
      <c r="AQ1937" s="6"/>
      <c r="AR1937" s="6"/>
      <c r="AS1937" s="6"/>
      <c r="AT1937" s="6"/>
      <c r="AU1937" s="6"/>
      <c r="AV1937" s="6"/>
      <c r="AW1937" s="6"/>
      <c r="AX1937" s="6"/>
      <c r="AY1937" s="6"/>
      <c r="AZ1937" s="6"/>
      <c r="BA1937" s="6"/>
      <c r="BB1937" s="6"/>
      <c r="BC1937" s="6"/>
      <c r="BD1937" s="6"/>
      <c r="BE1937" s="6"/>
      <c r="BF1937" s="6"/>
      <c r="BG1937" s="10"/>
    </row>
    <row r="1938" spans="34:59" x14ac:dyDescent="0.25">
      <c r="AH1938" s="10"/>
      <c r="AI1938" s="6"/>
    </row>
    <row r="1939" spans="34:59" x14ac:dyDescent="0.25">
      <c r="AH1939" s="6"/>
      <c r="AI1939" s="6"/>
      <c r="AJ1939" s="6"/>
      <c r="AK1939" s="6"/>
      <c r="AL1939" s="6"/>
      <c r="AM1939" s="6"/>
      <c r="AN1939" s="6"/>
      <c r="AO1939" s="6"/>
      <c r="AP1939" s="6"/>
      <c r="AQ1939" s="6"/>
      <c r="AR1939" s="6"/>
      <c r="AS1939" s="6"/>
      <c r="AT1939" s="6"/>
      <c r="AU1939" s="6"/>
      <c r="AV1939" s="6"/>
      <c r="AW1939" s="6"/>
      <c r="AX1939" s="6"/>
      <c r="AY1939" s="6"/>
      <c r="AZ1939" s="6"/>
      <c r="BA1939" s="6"/>
      <c r="BB1939" s="6"/>
      <c r="BC1939" s="6"/>
      <c r="BD1939" s="6"/>
      <c r="BE1939" s="6"/>
      <c r="BF1939" s="6"/>
      <c r="BG1939" s="6"/>
    </row>
    <row r="1940" spans="34:59" x14ac:dyDescent="0.25">
      <c r="AH1940" s="10"/>
      <c r="AI1940" s="6"/>
      <c r="AJ1940" s="10"/>
      <c r="AK1940" s="10"/>
      <c r="AL1940" s="10"/>
      <c r="AM1940" s="10"/>
      <c r="AN1940" s="10"/>
      <c r="AO1940" s="10"/>
      <c r="AP1940" s="10"/>
      <c r="AQ1940" s="10"/>
      <c r="AR1940" s="10"/>
      <c r="AS1940" s="10"/>
      <c r="AT1940" s="10"/>
      <c r="AU1940" s="10"/>
      <c r="AV1940" s="10"/>
      <c r="AW1940" s="10"/>
      <c r="AX1940" s="10"/>
      <c r="AY1940" s="10"/>
      <c r="AZ1940" s="10"/>
      <c r="BA1940" s="10"/>
      <c r="BB1940" s="10"/>
      <c r="BC1940" s="10"/>
      <c r="BD1940" s="10"/>
      <c r="BE1940" s="10"/>
      <c r="BF1940" s="10"/>
      <c r="BG1940" s="6"/>
    </row>
    <row r="1941" spans="34:59" x14ac:dyDescent="0.25">
      <c r="AH1941" s="6"/>
      <c r="AI1941" s="6"/>
      <c r="AJ1941" s="6"/>
      <c r="AK1941" s="6"/>
      <c r="AL1941" s="6"/>
      <c r="AM1941" s="6"/>
      <c r="AN1941" s="6"/>
      <c r="AO1941" s="6"/>
      <c r="AP1941" s="6"/>
      <c r="AQ1941" s="6"/>
      <c r="AR1941" s="6"/>
      <c r="AS1941" s="6"/>
      <c r="AT1941" s="6"/>
      <c r="AU1941" s="6"/>
      <c r="AV1941" s="6"/>
      <c r="AW1941" s="6"/>
      <c r="AX1941" s="6"/>
      <c r="AY1941" s="6"/>
      <c r="AZ1941" s="6"/>
      <c r="BA1941" s="6"/>
      <c r="BB1941" s="6"/>
      <c r="BC1941" s="6"/>
      <c r="BD1941" s="6"/>
      <c r="BE1941" s="6"/>
      <c r="BF1941" s="6"/>
      <c r="BG1941" s="10"/>
    </row>
    <row r="1942" spans="34:59" x14ac:dyDescent="0.25">
      <c r="AH1942" s="10"/>
      <c r="AI1942" s="6"/>
    </row>
    <row r="1943" spans="34:59" x14ac:dyDescent="0.25">
      <c r="AH1943" s="6"/>
      <c r="AI1943" s="6"/>
      <c r="AJ1943" s="6"/>
      <c r="AK1943" s="6"/>
      <c r="AL1943" s="6"/>
      <c r="AM1943" s="6"/>
      <c r="AN1943" s="6"/>
      <c r="AO1943" s="6"/>
      <c r="AP1943" s="6"/>
      <c r="AQ1943" s="6"/>
      <c r="AR1943" s="6"/>
      <c r="AS1943" s="6"/>
      <c r="AT1943" s="6"/>
      <c r="AU1943" s="6"/>
      <c r="AV1943" s="6"/>
      <c r="AW1943" s="6"/>
      <c r="AX1943" s="6"/>
      <c r="AY1943" s="6"/>
      <c r="AZ1943" s="6"/>
      <c r="BA1943" s="6"/>
      <c r="BB1943" s="6"/>
      <c r="BC1943" s="6"/>
      <c r="BD1943" s="6"/>
      <c r="BE1943" s="6"/>
      <c r="BF1943" s="6"/>
      <c r="BG1943" s="6"/>
    </row>
    <row r="1944" spans="34:59" x14ac:dyDescent="0.25">
      <c r="AH1944" s="10"/>
      <c r="AI1944" s="6"/>
      <c r="AJ1944" s="10"/>
      <c r="AK1944" s="10"/>
      <c r="AL1944" s="10"/>
      <c r="AM1944" s="10"/>
      <c r="AN1944" s="10"/>
      <c r="AO1944" s="10"/>
      <c r="AP1944" s="10"/>
      <c r="AQ1944" s="10"/>
      <c r="AR1944" s="10"/>
      <c r="AS1944" s="10"/>
      <c r="AT1944" s="10"/>
      <c r="AU1944" s="10"/>
      <c r="AV1944" s="10"/>
      <c r="AW1944" s="10"/>
      <c r="AX1944" s="10"/>
      <c r="AY1944" s="10"/>
      <c r="AZ1944" s="10"/>
      <c r="BA1944" s="10"/>
      <c r="BB1944" s="10"/>
      <c r="BC1944" s="10"/>
      <c r="BD1944" s="10"/>
      <c r="BE1944" s="10"/>
      <c r="BF1944" s="10"/>
      <c r="BG1944" s="6"/>
    </row>
    <row r="1945" spans="34:59" x14ac:dyDescent="0.25">
      <c r="AH1945" s="6"/>
      <c r="AI1945" s="6"/>
      <c r="AJ1945" s="6"/>
      <c r="AK1945" s="6"/>
      <c r="AL1945" s="6"/>
      <c r="AM1945" s="6"/>
      <c r="AN1945" s="6"/>
      <c r="AO1945" s="6"/>
      <c r="AP1945" s="6"/>
      <c r="AQ1945" s="6"/>
      <c r="AR1945" s="6"/>
      <c r="AS1945" s="6"/>
      <c r="AT1945" s="6"/>
      <c r="AU1945" s="6"/>
      <c r="AV1945" s="6"/>
      <c r="AW1945" s="6"/>
      <c r="AX1945" s="6"/>
      <c r="AY1945" s="6"/>
      <c r="AZ1945" s="6"/>
      <c r="BA1945" s="6"/>
      <c r="BB1945" s="6"/>
      <c r="BC1945" s="6"/>
      <c r="BD1945" s="6"/>
      <c r="BE1945" s="6"/>
      <c r="BF1945" s="6"/>
      <c r="BG1945" s="10"/>
    </row>
    <row r="1946" spans="34:59" x14ac:dyDescent="0.25">
      <c r="AH1946" s="10"/>
      <c r="AI1946" s="6"/>
    </row>
    <row r="1947" spans="34:59" x14ac:dyDescent="0.25">
      <c r="AH1947" s="6"/>
      <c r="AI1947" s="6"/>
      <c r="AJ1947" s="6"/>
      <c r="AK1947" s="6"/>
      <c r="AL1947" s="6"/>
      <c r="AM1947" s="6"/>
      <c r="AN1947" s="6"/>
      <c r="AO1947" s="6"/>
      <c r="AP1947" s="6"/>
      <c r="AQ1947" s="6"/>
      <c r="AR1947" s="6"/>
      <c r="AS1947" s="6"/>
      <c r="AT1947" s="6"/>
      <c r="AU1947" s="6"/>
      <c r="AV1947" s="6"/>
      <c r="AW1947" s="6"/>
      <c r="AX1947" s="6"/>
      <c r="AY1947" s="6"/>
      <c r="AZ1947" s="6"/>
      <c r="BA1947" s="6"/>
      <c r="BB1947" s="6"/>
      <c r="BC1947" s="6"/>
      <c r="BD1947" s="6"/>
      <c r="BE1947" s="6"/>
      <c r="BF1947" s="6"/>
      <c r="BG1947" s="6"/>
    </row>
    <row r="1948" spans="34:59" x14ac:dyDescent="0.25">
      <c r="AH1948" s="10"/>
      <c r="AI1948" s="6"/>
      <c r="AJ1948" s="10"/>
      <c r="AK1948" s="10"/>
      <c r="AL1948" s="10"/>
      <c r="AM1948" s="10"/>
      <c r="AN1948" s="10"/>
      <c r="AO1948" s="10"/>
      <c r="AP1948" s="10"/>
      <c r="AQ1948" s="10"/>
      <c r="AR1948" s="10"/>
      <c r="AS1948" s="10"/>
      <c r="AT1948" s="10"/>
      <c r="AU1948" s="10"/>
      <c r="AV1948" s="10"/>
      <c r="AW1948" s="10"/>
      <c r="AX1948" s="10"/>
      <c r="AY1948" s="10"/>
      <c r="AZ1948" s="10"/>
      <c r="BA1948" s="10"/>
      <c r="BB1948" s="10"/>
      <c r="BC1948" s="10"/>
      <c r="BD1948" s="10"/>
      <c r="BE1948" s="10"/>
      <c r="BF1948" s="10"/>
      <c r="BG1948" s="6"/>
    </row>
    <row r="1949" spans="34:59" x14ac:dyDescent="0.25">
      <c r="AH1949" s="6"/>
      <c r="AI1949" s="6"/>
      <c r="AJ1949" s="6"/>
      <c r="AK1949" s="6"/>
      <c r="AL1949" s="6"/>
      <c r="AM1949" s="6"/>
      <c r="AN1949" s="6"/>
      <c r="AO1949" s="6"/>
      <c r="AP1949" s="6"/>
      <c r="AQ1949" s="6"/>
      <c r="AR1949" s="6"/>
      <c r="AS1949" s="6"/>
      <c r="AT1949" s="6"/>
      <c r="AU1949" s="6"/>
      <c r="AV1949" s="6"/>
      <c r="AW1949" s="6"/>
      <c r="AX1949" s="6"/>
      <c r="AY1949" s="6"/>
      <c r="AZ1949" s="6"/>
      <c r="BA1949" s="6"/>
      <c r="BB1949" s="6"/>
      <c r="BC1949" s="6"/>
      <c r="BD1949" s="6"/>
      <c r="BE1949" s="6"/>
      <c r="BF1949" s="6"/>
      <c r="BG1949" s="10"/>
    </row>
    <row r="1950" spans="34:59" x14ac:dyDescent="0.25">
      <c r="AH1950" s="10"/>
      <c r="AI1950" s="6"/>
    </row>
    <row r="1951" spans="34:59" x14ac:dyDescent="0.25">
      <c r="AH1951" s="6"/>
      <c r="AI1951" s="6"/>
      <c r="AJ1951" s="6"/>
      <c r="AK1951" s="6"/>
      <c r="AL1951" s="6"/>
      <c r="AM1951" s="6"/>
      <c r="AN1951" s="6"/>
      <c r="AO1951" s="6"/>
      <c r="AP1951" s="6"/>
      <c r="AQ1951" s="6"/>
      <c r="AR1951" s="6"/>
      <c r="AS1951" s="6"/>
      <c r="AT1951" s="6"/>
      <c r="AU1951" s="6"/>
      <c r="AV1951" s="6"/>
      <c r="AW1951" s="6"/>
      <c r="AX1951" s="6"/>
      <c r="AY1951" s="6"/>
      <c r="AZ1951" s="6"/>
      <c r="BA1951" s="6"/>
      <c r="BB1951" s="6"/>
      <c r="BC1951" s="6"/>
      <c r="BD1951" s="6"/>
      <c r="BE1951" s="6"/>
      <c r="BF1951" s="6"/>
      <c r="BG1951" s="6"/>
    </row>
    <row r="1952" spans="34:59" x14ac:dyDescent="0.25">
      <c r="AH1952" s="10"/>
      <c r="AI1952" s="6"/>
      <c r="AJ1952" s="10"/>
      <c r="AK1952" s="10"/>
      <c r="AL1952" s="10"/>
      <c r="AM1952" s="10"/>
      <c r="AN1952" s="10"/>
      <c r="AO1952" s="10"/>
      <c r="AP1952" s="10"/>
      <c r="AQ1952" s="10"/>
      <c r="AR1952" s="10"/>
      <c r="AS1952" s="10"/>
      <c r="AT1952" s="10"/>
      <c r="AU1952" s="10"/>
      <c r="AV1952" s="10"/>
      <c r="AW1952" s="10"/>
      <c r="AX1952" s="10"/>
      <c r="AY1952" s="10"/>
      <c r="AZ1952" s="10"/>
      <c r="BA1952" s="10"/>
      <c r="BB1952" s="10"/>
      <c r="BC1952" s="10"/>
      <c r="BD1952" s="10"/>
      <c r="BE1952" s="10"/>
      <c r="BF1952" s="10"/>
      <c r="BG1952" s="6"/>
    </row>
    <row r="1953" spans="34:59" x14ac:dyDescent="0.25">
      <c r="AH1953" s="6"/>
      <c r="AI1953" s="6"/>
      <c r="AJ1953" s="6"/>
      <c r="AK1953" s="6"/>
      <c r="AL1953" s="6"/>
      <c r="AM1953" s="6"/>
      <c r="AN1953" s="6"/>
      <c r="AO1953" s="6"/>
      <c r="AP1953" s="6"/>
      <c r="AQ1953" s="6"/>
      <c r="AR1953" s="6"/>
      <c r="AS1953" s="6"/>
      <c r="AT1953" s="6"/>
      <c r="AU1953" s="6"/>
      <c r="AV1953" s="6"/>
      <c r="AW1953" s="6"/>
      <c r="AX1953" s="6"/>
      <c r="AY1953" s="6"/>
      <c r="AZ1953" s="6"/>
      <c r="BA1953" s="6"/>
      <c r="BB1953" s="6"/>
      <c r="BC1953" s="6"/>
      <c r="BD1953" s="6"/>
      <c r="BE1953" s="6"/>
      <c r="BF1953" s="6"/>
      <c r="BG1953" s="10"/>
    </row>
    <row r="1954" spans="34:59" x14ac:dyDescent="0.25">
      <c r="AH1954" s="10"/>
      <c r="AI1954" s="6"/>
    </row>
    <row r="1955" spans="34:59" x14ac:dyDescent="0.25">
      <c r="AH1955" s="6"/>
      <c r="AI1955" s="6"/>
      <c r="AJ1955" s="6"/>
      <c r="AK1955" s="6"/>
      <c r="AL1955" s="6"/>
      <c r="AM1955" s="6"/>
      <c r="AN1955" s="6"/>
      <c r="AO1955" s="6"/>
      <c r="AP1955" s="6"/>
      <c r="AQ1955" s="6"/>
      <c r="AR1955" s="6"/>
      <c r="AS1955" s="6"/>
      <c r="AT1955" s="6"/>
      <c r="AU1955" s="6"/>
      <c r="AV1955" s="6"/>
      <c r="AW1955" s="6"/>
      <c r="AX1955" s="6"/>
      <c r="AY1955" s="6"/>
      <c r="AZ1955" s="6"/>
      <c r="BA1955" s="6"/>
      <c r="BB1955" s="6"/>
      <c r="BC1955" s="6"/>
      <c r="BD1955" s="6"/>
      <c r="BE1955" s="6"/>
      <c r="BF1955" s="6"/>
      <c r="BG1955" s="6"/>
    </row>
    <row r="1956" spans="34:59" x14ac:dyDescent="0.25">
      <c r="AH1956" s="10"/>
      <c r="AI1956" s="6"/>
      <c r="AJ1956" s="10"/>
      <c r="AK1956" s="10"/>
      <c r="AL1956" s="10"/>
      <c r="AM1956" s="10"/>
      <c r="AN1956" s="10"/>
      <c r="AO1956" s="10"/>
      <c r="AP1956" s="10"/>
      <c r="AQ1956" s="10"/>
      <c r="AR1956" s="10"/>
      <c r="AS1956" s="10"/>
      <c r="AT1956" s="10"/>
      <c r="AU1956" s="10"/>
      <c r="AV1956" s="10"/>
      <c r="AW1956" s="10"/>
      <c r="AX1956" s="10"/>
      <c r="AY1956" s="10"/>
      <c r="AZ1956" s="10"/>
      <c r="BA1956" s="10"/>
      <c r="BB1956" s="10"/>
      <c r="BC1956" s="10"/>
      <c r="BD1956" s="10"/>
      <c r="BE1956" s="10"/>
      <c r="BF1956" s="10"/>
      <c r="BG1956" s="6"/>
    </row>
    <row r="1957" spans="34:59" x14ac:dyDescent="0.25">
      <c r="AH1957" s="6"/>
      <c r="AI1957" s="6"/>
      <c r="AJ1957" s="6"/>
      <c r="AK1957" s="6"/>
      <c r="AL1957" s="6"/>
      <c r="AM1957" s="6"/>
      <c r="AN1957" s="6"/>
      <c r="AO1957" s="6"/>
      <c r="AP1957" s="6"/>
      <c r="AQ1957" s="6"/>
      <c r="AR1957" s="6"/>
      <c r="AS1957" s="6"/>
      <c r="AT1957" s="6"/>
      <c r="AU1957" s="6"/>
      <c r="AV1957" s="6"/>
      <c r="AW1957" s="6"/>
      <c r="AX1957" s="6"/>
      <c r="AY1957" s="6"/>
      <c r="AZ1957" s="6"/>
      <c r="BA1957" s="6"/>
      <c r="BB1957" s="6"/>
      <c r="BC1957" s="6"/>
      <c r="BD1957" s="6"/>
      <c r="BE1957" s="6"/>
      <c r="BF1957" s="6"/>
      <c r="BG1957" s="10"/>
    </row>
    <row r="1958" spans="34:59" x14ac:dyDescent="0.25">
      <c r="AH1958" s="10"/>
      <c r="AI1958" s="6"/>
    </row>
    <row r="1959" spans="34:59" x14ac:dyDescent="0.25">
      <c r="AH1959" s="6"/>
      <c r="AI1959" s="6"/>
      <c r="AJ1959" s="6"/>
      <c r="AK1959" s="6"/>
      <c r="AL1959" s="6"/>
      <c r="AM1959" s="6"/>
      <c r="AN1959" s="6"/>
      <c r="AO1959" s="6"/>
      <c r="AP1959" s="6"/>
      <c r="AQ1959" s="6"/>
      <c r="AR1959" s="6"/>
      <c r="AS1959" s="6"/>
      <c r="AT1959" s="6"/>
      <c r="AU1959" s="6"/>
      <c r="AV1959" s="6"/>
      <c r="AW1959" s="6"/>
      <c r="AX1959" s="6"/>
      <c r="AY1959" s="6"/>
      <c r="AZ1959" s="6"/>
      <c r="BA1959" s="6"/>
      <c r="BB1959" s="6"/>
      <c r="BC1959" s="6"/>
      <c r="BD1959" s="6"/>
      <c r="BE1959" s="6"/>
      <c r="BF1959" s="6"/>
      <c r="BG1959" s="6"/>
    </row>
    <row r="1960" spans="34:59" x14ac:dyDescent="0.25">
      <c r="AH1960" s="10"/>
      <c r="AI1960" s="6"/>
      <c r="AJ1960" s="10"/>
      <c r="AK1960" s="10"/>
      <c r="AL1960" s="10"/>
      <c r="AM1960" s="10"/>
      <c r="AN1960" s="10"/>
      <c r="AO1960" s="10"/>
      <c r="AP1960" s="10"/>
      <c r="AQ1960" s="10"/>
      <c r="AR1960" s="10"/>
      <c r="AS1960" s="10"/>
      <c r="AT1960" s="10"/>
      <c r="AU1960" s="10"/>
      <c r="AV1960" s="10"/>
      <c r="AW1960" s="10"/>
      <c r="AX1960" s="10"/>
      <c r="AY1960" s="10"/>
      <c r="AZ1960" s="10"/>
      <c r="BA1960" s="10"/>
      <c r="BB1960" s="10"/>
      <c r="BC1960" s="10"/>
      <c r="BD1960" s="10"/>
      <c r="BE1960" s="10"/>
      <c r="BF1960" s="10"/>
      <c r="BG1960" s="6"/>
    </row>
    <row r="1961" spans="34:59" x14ac:dyDescent="0.25">
      <c r="AH1961" s="6"/>
      <c r="AI1961" s="6"/>
      <c r="AJ1961" s="6"/>
      <c r="AK1961" s="6"/>
      <c r="AL1961" s="6"/>
      <c r="AM1961" s="6"/>
      <c r="AN1961" s="6"/>
      <c r="AO1961" s="6"/>
      <c r="AP1961" s="6"/>
      <c r="AQ1961" s="6"/>
      <c r="AR1961" s="6"/>
      <c r="AS1961" s="6"/>
      <c r="AT1961" s="6"/>
      <c r="AU1961" s="6"/>
      <c r="AV1961" s="6"/>
      <c r="AW1961" s="6"/>
      <c r="AX1961" s="6"/>
      <c r="AY1961" s="6"/>
      <c r="AZ1961" s="6"/>
      <c r="BA1961" s="6"/>
      <c r="BB1961" s="6"/>
      <c r="BC1961" s="6"/>
      <c r="BD1961" s="6"/>
      <c r="BE1961" s="6"/>
      <c r="BF1961" s="6"/>
      <c r="BG1961" s="10"/>
    </row>
    <row r="1962" spans="34:59" x14ac:dyDescent="0.25">
      <c r="AH1962" s="10"/>
      <c r="AI1962" s="6"/>
    </row>
    <row r="1963" spans="34:59" x14ac:dyDescent="0.25">
      <c r="AH1963" s="6"/>
      <c r="AI1963" s="6"/>
      <c r="AJ1963" s="6"/>
      <c r="AK1963" s="6"/>
      <c r="AL1963" s="6"/>
      <c r="AM1963" s="6"/>
      <c r="AN1963" s="6"/>
      <c r="AO1963" s="6"/>
      <c r="AP1963" s="6"/>
      <c r="AQ1963" s="6"/>
      <c r="AR1963" s="6"/>
      <c r="AS1963" s="6"/>
      <c r="AT1963" s="6"/>
      <c r="AU1963" s="6"/>
      <c r="AV1963" s="6"/>
      <c r="AW1963" s="6"/>
      <c r="AX1963" s="6"/>
      <c r="AY1963" s="6"/>
      <c r="AZ1963" s="6"/>
      <c r="BA1963" s="6"/>
      <c r="BB1963" s="6"/>
      <c r="BC1963" s="6"/>
      <c r="BD1963" s="6"/>
      <c r="BE1963" s="6"/>
      <c r="BF1963" s="6"/>
      <c r="BG1963" s="6"/>
    </row>
    <row r="1964" spans="34:59" x14ac:dyDescent="0.25">
      <c r="AH1964" s="10"/>
      <c r="AI1964" s="6"/>
      <c r="AJ1964" s="10"/>
      <c r="AK1964" s="10"/>
      <c r="AL1964" s="10"/>
      <c r="AM1964" s="10"/>
      <c r="AN1964" s="10"/>
      <c r="AO1964" s="10"/>
      <c r="AP1964" s="10"/>
      <c r="AQ1964" s="10"/>
      <c r="AR1964" s="10"/>
      <c r="AS1964" s="10"/>
      <c r="AT1964" s="10"/>
      <c r="AU1964" s="10"/>
      <c r="AV1964" s="10"/>
      <c r="AW1964" s="10"/>
      <c r="AX1964" s="10"/>
      <c r="AY1964" s="10"/>
      <c r="AZ1964" s="10"/>
      <c r="BA1964" s="10"/>
      <c r="BB1964" s="10"/>
      <c r="BC1964" s="10"/>
      <c r="BD1964" s="10"/>
      <c r="BE1964" s="10"/>
      <c r="BF1964" s="10"/>
      <c r="BG1964" s="6"/>
    </row>
    <row r="1965" spans="34:59" x14ac:dyDescent="0.25">
      <c r="AH1965" s="6"/>
      <c r="AI1965" s="6"/>
      <c r="AJ1965" s="6"/>
      <c r="AK1965" s="6"/>
      <c r="AL1965" s="6"/>
      <c r="AM1965" s="6"/>
      <c r="AN1965" s="6"/>
      <c r="AO1965" s="6"/>
      <c r="AP1965" s="6"/>
      <c r="AQ1965" s="6"/>
      <c r="AR1965" s="6"/>
      <c r="AS1965" s="6"/>
      <c r="AT1965" s="6"/>
      <c r="AU1965" s="6"/>
      <c r="AV1965" s="6"/>
      <c r="AW1965" s="6"/>
      <c r="AX1965" s="6"/>
      <c r="AY1965" s="6"/>
      <c r="AZ1965" s="6"/>
      <c r="BA1965" s="6"/>
      <c r="BB1965" s="6"/>
      <c r="BC1965" s="6"/>
      <c r="BD1965" s="6"/>
      <c r="BE1965" s="6"/>
      <c r="BF1965" s="6"/>
      <c r="BG1965" s="10"/>
    </row>
    <row r="1966" spans="34:59" x14ac:dyDescent="0.25">
      <c r="AH1966" s="10"/>
      <c r="AI1966" s="6"/>
    </row>
    <row r="1967" spans="34:59" x14ac:dyDescent="0.25">
      <c r="AH1967" s="6"/>
      <c r="AI1967" s="6"/>
      <c r="AJ1967" s="6"/>
      <c r="AK1967" s="6"/>
      <c r="AL1967" s="6"/>
      <c r="AM1967" s="6"/>
      <c r="AN1967" s="6"/>
      <c r="AO1967" s="6"/>
      <c r="AP1967" s="6"/>
      <c r="AQ1967" s="6"/>
      <c r="AR1967" s="6"/>
      <c r="AS1967" s="6"/>
      <c r="AT1967" s="6"/>
      <c r="AU1967" s="6"/>
      <c r="AV1967" s="6"/>
      <c r="AW1967" s="6"/>
      <c r="AX1967" s="6"/>
      <c r="AY1967" s="6"/>
      <c r="AZ1967" s="6"/>
      <c r="BA1967" s="6"/>
      <c r="BB1967" s="6"/>
      <c r="BC1967" s="6"/>
      <c r="BD1967" s="6"/>
      <c r="BE1967" s="6"/>
      <c r="BF1967" s="6"/>
      <c r="BG1967" s="6"/>
    </row>
    <row r="1968" spans="34:59" x14ac:dyDescent="0.25">
      <c r="AH1968" s="10"/>
      <c r="AI1968" s="6"/>
      <c r="AJ1968" s="10"/>
      <c r="AK1968" s="10"/>
      <c r="AL1968" s="10"/>
      <c r="AM1968" s="10"/>
      <c r="AN1968" s="10"/>
      <c r="AO1968" s="10"/>
      <c r="AP1968" s="10"/>
      <c r="AQ1968" s="10"/>
      <c r="AR1968" s="10"/>
      <c r="AS1968" s="10"/>
      <c r="AT1968" s="10"/>
      <c r="AU1968" s="10"/>
      <c r="AV1968" s="10"/>
      <c r="AW1968" s="10"/>
      <c r="AX1968" s="10"/>
      <c r="AY1968" s="10"/>
      <c r="AZ1968" s="10"/>
      <c r="BA1968" s="10"/>
      <c r="BB1968" s="10"/>
      <c r="BC1968" s="10"/>
      <c r="BD1968" s="10"/>
      <c r="BE1968" s="10"/>
      <c r="BF1968" s="10"/>
      <c r="BG1968" s="6"/>
    </row>
    <row r="1969" spans="34:59" x14ac:dyDescent="0.25">
      <c r="AH1969" s="6"/>
      <c r="AI1969" s="6"/>
      <c r="AJ1969" s="6"/>
      <c r="AK1969" s="6"/>
      <c r="AL1969" s="6"/>
      <c r="AM1969" s="6"/>
      <c r="AN1969" s="6"/>
      <c r="AO1969" s="6"/>
      <c r="AP1969" s="6"/>
      <c r="AQ1969" s="6"/>
      <c r="AR1969" s="6"/>
      <c r="AS1969" s="6"/>
      <c r="AT1969" s="6"/>
      <c r="AU1969" s="6"/>
      <c r="AV1969" s="6"/>
      <c r="AW1969" s="6"/>
      <c r="AX1969" s="6"/>
      <c r="AY1969" s="6"/>
      <c r="AZ1969" s="6"/>
      <c r="BA1969" s="6"/>
      <c r="BB1969" s="6"/>
      <c r="BC1969" s="6"/>
      <c r="BD1969" s="6"/>
      <c r="BE1969" s="6"/>
      <c r="BF1969" s="6"/>
      <c r="BG1969" s="10"/>
    </row>
    <row r="1970" spans="34:59" x14ac:dyDescent="0.25">
      <c r="AH1970" s="10"/>
      <c r="AI1970" s="6"/>
    </row>
    <row r="1971" spans="34:59" x14ac:dyDescent="0.25">
      <c r="AH1971" s="6"/>
      <c r="AI1971" s="6"/>
      <c r="AJ1971" s="6"/>
      <c r="AK1971" s="6"/>
      <c r="AL1971" s="6"/>
      <c r="AM1971" s="6"/>
      <c r="AN1971" s="6"/>
      <c r="AO1971" s="6"/>
      <c r="AP1971" s="6"/>
      <c r="AQ1971" s="6"/>
      <c r="AR1971" s="6"/>
      <c r="AS1971" s="6"/>
      <c r="AT1971" s="6"/>
      <c r="AU1971" s="6"/>
      <c r="AV1971" s="6"/>
      <c r="AW1971" s="6"/>
      <c r="AX1971" s="6"/>
      <c r="AY1971" s="6"/>
      <c r="AZ1971" s="6"/>
      <c r="BA1971" s="6"/>
      <c r="BB1971" s="6"/>
      <c r="BC1971" s="6"/>
      <c r="BD1971" s="6"/>
      <c r="BE1971" s="6"/>
      <c r="BF1971" s="6"/>
      <c r="BG1971" s="6"/>
    </row>
    <row r="1972" spans="34:59" x14ac:dyDescent="0.25">
      <c r="AH1972" s="10"/>
      <c r="AI1972" s="6"/>
      <c r="AJ1972" s="10"/>
      <c r="AK1972" s="10"/>
      <c r="AL1972" s="10"/>
      <c r="AM1972" s="10"/>
      <c r="AN1972" s="10"/>
      <c r="AO1972" s="10"/>
      <c r="AP1972" s="10"/>
      <c r="AQ1972" s="10"/>
      <c r="AR1972" s="10"/>
      <c r="AS1972" s="10"/>
      <c r="AT1972" s="10"/>
      <c r="AU1972" s="10"/>
      <c r="AV1972" s="10"/>
      <c r="AW1972" s="10"/>
      <c r="AX1972" s="10"/>
      <c r="AY1972" s="10"/>
      <c r="AZ1972" s="10"/>
      <c r="BA1972" s="10"/>
      <c r="BB1972" s="10"/>
      <c r="BC1972" s="10"/>
      <c r="BD1972" s="10"/>
      <c r="BE1972" s="10"/>
      <c r="BF1972" s="10"/>
      <c r="BG1972" s="6"/>
    </row>
    <row r="1973" spans="34:59" x14ac:dyDescent="0.25">
      <c r="AH1973" s="6"/>
      <c r="AI1973" s="6"/>
      <c r="AJ1973" s="6"/>
      <c r="AK1973" s="6"/>
      <c r="AL1973" s="6"/>
      <c r="AM1973" s="6"/>
      <c r="AN1973" s="6"/>
      <c r="AO1973" s="6"/>
      <c r="AP1973" s="6"/>
      <c r="AQ1973" s="6"/>
      <c r="AR1973" s="6"/>
      <c r="AS1973" s="6"/>
      <c r="AT1973" s="6"/>
      <c r="AU1973" s="6"/>
      <c r="AV1973" s="6"/>
      <c r="AW1973" s="6"/>
      <c r="AX1973" s="6"/>
      <c r="AY1973" s="6"/>
      <c r="AZ1973" s="6"/>
      <c r="BA1973" s="6"/>
      <c r="BB1973" s="6"/>
      <c r="BC1973" s="6"/>
      <c r="BD1973" s="6"/>
      <c r="BE1973" s="6"/>
      <c r="BF1973" s="6"/>
      <c r="BG1973" s="10"/>
    </row>
    <row r="1974" spans="34:59" x14ac:dyDescent="0.25">
      <c r="AH1974" s="10"/>
      <c r="AI1974" s="6"/>
    </row>
    <row r="1975" spans="34:59" x14ac:dyDescent="0.25">
      <c r="AH1975" s="6"/>
      <c r="AI1975" s="6"/>
      <c r="AJ1975" s="6"/>
      <c r="AK1975" s="6"/>
      <c r="AL1975" s="6"/>
      <c r="AM1975" s="6"/>
      <c r="AN1975" s="6"/>
      <c r="AO1975" s="6"/>
      <c r="AP1975" s="6"/>
      <c r="AQ1975" s="6"/>
      <c r="AR1975" s="6"/>
      <c r="AS1975" s="6"/>
      <c r="AT1975" s="6"/>
      <c r="AU1975" s="6"/>
      <c r="AV1975" s="6"/>
      <c r="AW1975" s="6"/>
      <c r="AX1975" s="6"/>
      <c r="AY1975" s="6"/>
      <c r="AZ1975" s="6"/>
      <c r="BA1975" s="6"/>
      <c r="BB1975" s="6"/>
      <c r="BC1975" s="6"/>
      <c r="BD1975" s="6"/>
      <c r="BE1975" s="6"/>
      <c r="BF1975" s="6"/>
      <c r="BG1975" s="6"/>
    </row>
    <row r="1976" spans="34:59" x14ac:dyDescent="0.25">
      <c r="AH1976" s="10"/>
      <c r="AI1976" s="6"/>
      <c r="AJ1976" s="10"/>
      <c r="AK1976" s="10"/>
      <c r="AL1976" s="10"/>
      <c r="AM1976" s="10"/>
      <c r="AN1976" s="10"/>
      <c r="AO1976" s="10"/>
      <c r="AP1976" s="10"/>
      <c r="AQ1976" s="10"/>
      <c r="AR1976" s="10"/>
      <c r="AS1976" s="10"/>
      <c r="AT1976" s="10"/>
      <c r="AU1976" s="10"/>
      <c r="AV1976" s="10"/>
      <c r="AW1976" s="10"/>
      <c r="AX1976" s="10"/>
      <c r="AY1976" s="10"/>
      <c r="AZ1976" s="10"/>
      <c r="BA1976" s="10"/>
      <c r="BB1976" s="10"/>
      <c r="BC1976" s="10"/>
      <c r="BD1976" s="10"/>
      <c r="BE1976" s="10"/>
      <c r="BF1976" s="10"/>
      <c r="BG1976" s="6"/>
    </row>
    <row r="1977" spans="34:59" x14ac:dyDescent="0.25">
      <c r="AH1977" s="6"/>
      <c r="AI1977" s="6"/>
      <c r="AJ1977" s="6"/>
      <c r="AK1977" s="6"/>
      <c r="AL1977" s="6"/>
      <c r="AM1977" s="6"/>
      <c r="AN1977" s="6"/>
      <c r="AO1977" s="6"/>
      <c r="AP1977" s="6"/>
      <c r="AQ1977" s="6"/>
      <c r="AR1977" s="6"/>
      <c r="AS1977" s="6"/>
      <c r="AT1977" s="6"/>
      <c r="AU1977" s="6"/>
      <c r="AV1977" s="6"/>
      <c r="AW1977" s="6"/>
      <c r="AX1977" s="6"/>
      <c r="AY1977" s="6"/>
      <c r="AZ1977" s="6"/>
      <c r="BA1977" s="6"/>
      <c r="BB1977" s="6"/>
      <c r="BC1977" s="6"/>
      <c r="BD1977" s="6"/>
      <c r="BE1977" s="6"/>
      <c r="BF1977" s="6"/>
      <c r="BG1977" s="10"/>
    </row>
    <row r="1978" spans="34:59" x14ac:dyDescent="0.25">
      <c r="AH1978" s="10"/>
      <c r="AI1978" s="6"/>
    </row>
    <row r="1979" spans="34:59" x14ac:dyDescent="0.25">
      <c r="AH1979" s="6"/>
      <c r="AI1979" s="6"/>
      <c r="AJ1979" s="6"/>
      <c r="AK1979" s="6"/>
      <c r="AL1979" s="6"/>
      <c r="AM1979" s="6"/>
      <c r="AN1979" s="6"/>
      <c r="AO1979" s="6"/>
      <c r="AP1979" s="6"/>
      <c r="AQ1979" s="6"/>
      <c r="AR1979" s="6"/>
      <c r="AS1979" s="6"/>
      <c r="AT1979" s="6"/>
      <c r="AU1979" s="6"/>
      <c r="AV1979" s="6"/>
      <c r="AW1979" s="6"/>
      <c r="AX1979" s="6"/>
      <c r="AY1979" s="6"/>
      <c r="AZ1979" s="6"/>
      <c r="BA1979" s="6"/>
      <c r="BB1979" s="6"/>
      <c r="BC1979" s="6"/>
      <c r="BD1979" s="6"/>
      <c r="BE1979" s="6"/>
      <c r="BF1979" s="6"/>
      <c r="BG1979" s="6"/>
    </row>
    <row r="1980" spans="34:59" x14ac:dyDescent="0.25">
      <c r="AH1980" s="10"/>
      <c r="AI1980" s="6"/>
      <c r="AJ1980" s="10"/>
      <c r="AK1980" s="10"/>
      <c r="AL1980" s="10"/>
      <c r="AM1980" s="10"/>
      <c r="AN1980" s="10"/>
      <c r="AO1980" s="10"/>
      <c r="AP1980" s="10"/>
      <c r="AQ1980" s="10"/>
      <c r="AR1980" s="10"/>
      <c r="AS1980" s="10"/>
      <c r="AT1980" s="10"/>
      <c r="AU1980" s="10"/>
      <c r="AV1980" s="10"/>
      <c r="AW1980" s="10"/>
      <c r="AX1980" s="10"/>
      <c r="AY1980" s="10"/>
      <c r="AZ1980" s="10"/>
      <c r="BA1980" s="10"/>
      <c r="BB1980" s="10"/>
      <c r="BC1980" s="10"/>
      <c r="BD1980" s="10"/>
      <c r="BE1980" s="10"/>
      <c r="BF1980" s="10"/>
      <c r="BG1980" s="6"/>
    </row>
    <row r="1981" spans="34:59" x14ac:dyDescent="0.25">
      <c r="AH1981" s="6"/>
      <c r="AI1981" s="6"/>
      <c r="AJ1981" s="6"/>
      <c r="AK1981" s="6"/>
      <c r="AL1981" s="6"/>
      <c r="AM1981" s="6"/>
      <c r="AN1981" s="6"/>
      <c r="AO1981" s="6"/>
      <c r="AP1981" s="6"/>
      <c r="AQ1981" s="6"/>
      <c r="AR1981" s="6"/>
      <c r="AS1981" s="6"/>
      <c r="AT1981" s="6"/>
      <c r="AU1981" s="6"/>
      <c r="AV1981" s="6"/>
      <c r="AW1981" s="6"/>
      <c r="AX1981" s="6"/>
      <c r="AY1981" s="6"/>
      <c r="AZ1981" s="6"/>
      <c r="BA1981" s="6"/>
      <c r="BB1981" s="6"/>
      <c r="BC1981" s="6"/>
      <c r="BD1981" s="6"/>
      <c r="BE1981" s="6"/>
      <c r="BF1981" s="6"/>
      <c r="BG1981" s="10"/>
    </row>
    <row r="1982" spans="34:59" x14ac:dyDescent="0.25">
      <c r="AH1982" s="10"/>
      <c r="AI1982" s="6"/>
    </row>
    <row r="1983" spans="34:59" x14ac:dyDescent="0.25">
      <c r="AH1983" s="6"/>
      <c r="AI1983" s="6"/>
      <c r="AJ1983" s="6"/>
      <c r="AK1983" s="6"/>
      <c r="AL1983" s="6"/>
      <c r="AM1983" s="6"/>
      <c r="AN1983" s="6"/>
      <c r="AO1983" s="6"/>
      <c r="AP1983" s="6"/>
      <c r="AQ1983" s="6"/>
      <c r="AR1983" s="6"/>
      <c r="AS1983" s="6"/>
      <c r="AT1983" s="6"/>
      <c r="AU1983" s="6"/>
      <c r="AV1983" s="6"/>
      <c r="AW1983" s="6"/>
      <c r="AX1983" s="6"/>
      <c r="AY1983" s="6"/>
      <c r="AZ1983" s="6"/>
      <c r="BA1983" s="6"/>
      <c r="BB1983" s="6"/>
      <c r="BC1983" s="6"/>
      <c r="BD1983" s="6"/>
      <c r="BE1983" s="6"/>
      <c r="BF1983" s="6"/>
      <c r="BG1983" s="6"/>
    </row>
    <row r="1984" spans="34:59" x14ac:dyDescent="0.25">
      <c r="AH1984" s="10"/>
      <c r="AI1984" s="6"/>
      <c r="AJ1984" s="10"/>
      <c r="AK1984" s="10"/>
      <c r="AL1984" s="10"/>
      <c r="AM1984" s="10"/>
      <c r="AN1984" s="10"/>
      <c r="AO1984" s="10"/>
      <c r="AP1984" s="10"/>
      <c r="AQ1984" s="10"/>
      <c r="AR1984" s="10"/>
      <c r="AS1984" s="10"/>
      <c r="AT1984" s="10"/>
      <c r="AU1984" s="10"/>
      <c r="AV1984" s="10"/>
      <c r="AW1984" s="10"/>
      <c r="AX1984" s="10"/>
      <c r="AY1984" s="10"/>
      <c r="AZ1984" s="10"/>
      <c r="BA1984" s="10"/>
      <c r="BB1984" s="10"/>
      <c r="BC1984" s="10"/>
      <c r="BD1984" s="10"/>
      <c r="BE1984" s="10"/>
      <c r="BF1984" s="10"/>
      <c r="BG1984" s="6"/>
    </row>
    <row r="1985" spans="34:59" x14ac:dyDescent="0.25">
      <c r="AH1985" s="6"/>
      <c r="AI1985" s="6"/>
      <c r="AJ1985" s="6"/>
      <c r="AK1985" s="6"/>
      <c r="AL1985" s="6"/>
      <c r="AM1985" s="6"/>
      <c r="AN1985" s="6"/>
      <c r="AO1985" s="6"/>
      <c r="AP1985" s="6"/>
      <c r="AQ1985" s="6"/>
      <c r="AR1985" s="6"/>
      <c r="AS1985" s="6"/>
      <c r="AT1985" s="6"/>
      <c r="AU1985" s="6"/>
      <c r="AV1985" s="6"/>
      <c r="AW1985" s="6"/>
      <c r="AX1985" s="6"/>
      <c r="AY1985" s="6"/>
      <c r="AZ1985" s="6"/>
      <c r="BA1985" s="6"/>
      <c r="BB1985" s="6"/>
      <c r="BC1985" s="6"/>
      <c r="BD1985" s="6"/>
      <c r="BE1985" s="6"/>
      <c r="BF1985" s="6"/>
      <c r="BG1985" s="10"/>
    </row>
    <row r="1986" spans="34:59" x14ac:dyDescent="0.25">
      <c r="AH1986" s="10"/>
      <c r="AI1986" s="6"/>
    </row>
    <row r="1987" spans="34:59" x14ac:dyDescent="0.25">
      <c r="AH1987" s="6"/>
      <c r="AI1987" s="6"/>
      <c r="AJ1987" s="6"/>
      <c r="AK1987" s="6"/>
      <c r="AL1987" s="6"/>
      <c r="AM1987" s="6"/>
      <c r="AN1987" s="6"/>
      <c r="AO1987" s="6"/>
      <c r="AP1987" s="6"/>
      <c r="AQ1987" s="6"/>
      <c r="AR1987" s="6"/>
      <c r="AS1987" s="6"/>
      <c r="AT1987" s="6"/>
      <c r="AU1987" s="6"/>
      <c r="AV1987" s="6"/>
      <c r="AW1987" s="6"/>
      <c r="AX1987" s="6"/>
      <c r="AY1987" s="6"/>
      <c r="AZ1987" s="6"/>
      <c r="BA1987" s="6"/>
      <c r="BB1987" s="6"/>
      <c r="BC1987" s="6"/>
      <c r="BD1987" s="6"/>
      <c r="BE1987" s="6"/>
      <c r="BF1987" s="6"/>
      <c r="BG1987" s="6"/>
    </row>
    <row r="1988" spans="34:59" x14ac:dyDescent="0.25">
      <c r="AH1988" s="10"/>
      <c r="AI1988" s="6"/>
      <c r="AJ1988" s="10"/>
      <c r="AK1988" s="10"/>
      <c r="AL1988" s="10"/>
      <c r="AM1988" s="10"/>
      <c r="AN1988" s="10"/>
      <c r="AO1988" s="10"/>
      <c r="AP1988" s="10"/>
      <c r="AQ1988" s="10"/>
      <c r="AR1988" s="10"/>
      <c r="AS1988" s="10"/>
      <c r="AT1988" s="10"/>
      <c r="AU1988" s="10"/>
      <c r="AV1988" s="10"/>
      <c r="AW1988" s="10"/>
      <c r="AX1988" s="10"/>
      <c r="AY1988" s="10"/>
      <c r="AZ1988" s="10"/>
      <c r="BA1988" s="10"/>
      <c r="BB1988" s="10"/>
      <c r="BC1988" s="10"/>
      <c r="BD1988" s="10"/>
      <c r="BE1988" s="10"/>
      <c r="BF1988" s="10"/>
      <c r="BG1988" s="6"/>
    </row>
    <row r="1989" spans="34:59" x14ac:dyDescent="0.25">
      <c r="AH1989" s="6"/>
      <c r="AI1989" s="6"/>
      <c r="AJ1989" s="6"/>
      <c r="AK1989" s="6"/>
      <c r="AL1989" s="6"/>
      <c r="AM1989" s="6"/>
      <c r="AN1989" s="6"/>
      <c r="AO1989" s="6"/>
      <c r="AP1989" s="6"/>
      <c r="AQ1989" s="6"/>
      <c r="AR1989" s="6"/>
      <c r="AS1989" s="6"/>
      <c r="AT1989" s="6"/>
      <c r="AU1989" s="6"/>
      <c r="AV1989" s="6"/>
      <c r="AW1989" s="6"/>
      <c r="AX1989" s="6"/>
      <c r="AY1989" s="6"/>
      <c r="AZ1989" s="6"/>
      <c r="BA1989" s="6"/>
      <c r="BB1989" s="6"/>
      <c r="BC1989" s="6"/>
      <c r="BD1989" s="6"/>
      <c r="BE1989" s="6"/>
      <c r="BF1989" s="6"/>
      <c r="BG1989" s="10"/>
    </row>
    <row r="1990" spans="34:59" x14ac:dyDescent="0.25">
      <c r="AH1990" s="10"/>
      <c r="AI1990" s="6"/>
    </row>
    <row r="1991" spans="34:59" x14ac:dyDescent="0.25">
      <c r="AH1991" s="6"/>
      <c r="AI1991" s="6"/>
      <c r="AJ1991" s="6"/>
      <c r="AK1991" s="6"/>
      <c r="AL1991" s="6"/>
      <c r="AM1991" s="6"/>
      <c r="AN1991" s="6"/>
      <c r="AO1991" s="6"/>
      <c r="AP1991" s="6"/>
      <c r="AQ1991" s="6"/>
      <c r="AR1991" s="6"/>
      <c r="AS1991" s="6"/>
      <c r="AT1991" s="6"/>
      <c r="AU1991" s="6"/>
      <c r="AV1991" s="6"/>
      <c r="AW1991" s="6"/>
      <c r="AX1991" s="6"/>
      <c r="AY1991" s="6"/>
      <c r="AZ1991" s="6"/>
      <c r="BA1991" s="6"/>
      <c r="BB1991" s="6"/>
      <c r="BC1991" s="6"/>
      <c r="BD1991" s="6"/>
      <c r="BE1991" s="6"/>
      <c r="BF1991" s="6"/>
      <c r="BG1991" s="6"/>
    </row>
    <row r="1992" spans="34:59" x14ac:dyDescent="0.25">
      <c r="AH1992" s="10"/>
      <c r="AI1992" s="6"/>
      <c r="AJ1992" s="10"/>
      <c r="AK1992" s="10"/>
      <c r="AL1992" s="10"/>
      <c r="AM1992" s="10"/>
      <c r="AN1992" s="10"/>
      <c r="AO1992" s="10"/>
      <c r="AP1992" s="10"/>
      <c r="AQ1992" s="10"/>
      <c r="AR1992" s="10"/>
      <c r="AS1992" s="10"/>
      <c r="AT1992" s="10"/>
      <c r="AU1992" s="10"/>
      <c r="AV1992" s="10"/>
      <c r="AW1992" s="10"/>
      <c r="AX1992" s="10"/>
      <c r="AY1992" s="10"/>
      <c r="AZ1992" s="10"/>
      <c r="BA1992" s="10"/>
      <c r="BB1992" s="10"/>
      <c r="BC1992" s="10"/>
      <c r="BD1992" s="10"/>
      <c r="BE1992" s="10"/>
      <c r="BF1992" s="10"/>
      <c r="BG1992" s="6"/>
    </row>
    <row r="1993" spans="34:59" x14ac:dyDescent="0.25">
      <c r="AH1993" s="6"/>
      <c r="AI1993" s="6"/>
      <c r="AJ1993" s="6"/>
      <c r="AK1993" s="6"/>
      <c r="AL1993" s="6"/>
      <c r="AM1993" s="6"/>
      <c r="AN1993" s="6"/>
      <c r="AO1993" s="6"/>
      <c r="AP1993" s="6"/>
      <c r="AQ1993" s="6"/>
      <c r="AR1993" s="6"/>
      <c r="AS1993" s="6"/>
      <c r="AT1993" s="6"/>
      <c r="AU1993" s="6"/>
      <c r="AV1993" s="6"/>
      <c r="AW1993" s="6"/>
      <c r="AX1993" s="6"/>
      <c r="AY1993" s="6"/>
      <c r="AZ1993" s="6"/>
      <c r="BA1993" s="6"/>
      <c r="BB1993" s="6"/>
      <c r="BC1993" s="6"/>
      <c r="BD1993" s="6"/>
      <c r="BE1993" s="6"/>
      <c r="BF1993" s="6"/>
      <c r="BG1993" s="10"/>
    </row>
    <row r="1994" spans="34:59" x14ac:dyDescent="0.25">
      <c r="AH1994" s="10"/>
      <c r="AI1994" s="6"/>
    </row>
    <row r="1995" spans="34:59" x14ac:dyDescent="0.25">
      <c r="AH1995" s="6"/>
      <c r="AI1995" s="6"/>
      <c r="AJ1995" s="6"/>
      <c r="AK1995" s="6"/>
      <c r="AL1995" s="6"/>
      <c r="AM1995" s="6"/>
      <c r="AN1995" s="6"/>
      <c r="AO1995" s="6"/>
      <c r="AP1995" s="6"/>
      <c r="AQ1995" s="6"/>
      <c r="AR1995" s="6"/>
      <c r="AS1995" s="6"/>
      <c r="AT1995" s="6"/>
      <c r="AU1995" s="6"/>
      <c r="AV1995" s="6"/>
      <c r="AW1995" s="6"/>
      <c r="AX1995" s="6"/>
      <c r="AY1995" s="6"/>
      <c r="AZ1995" s="6"/>
      <c r="BA1995" s="6"/>
      <c r="BB1995" s="6"/>
      <c r="BC1995" s="6"/>
      <c r="BD1995" s="6"/>
      <c r="BE1995" s="6"/>
      <c r="BF1995" s="6"/>
      <c r="BG1995" s="6"/>
    </row>
    <row r="1996" spans="34:59" x14ac:dyDescent="0.25">
      <c r="AH1996" s="10"/>
      <c r="AI1996" s="6"/>
      <c r="AJ1996" s="10"/>
      <c r="AK1996" s="10"/>
      <c r="AL1996" s="10"/>
      <c r="AM1996" s="10"/>
      <c r="AN1996" s="10"/>
      <c r="AO1996" s="10"/>
      <c r="AP1996" s="10"/>
      <c r="AQ1996" s="10"/>
      <c r="AR1996" s="10"/>
      <c r="AS1996" s="10"/>
      <c r="AT1996" s="10"/>
      <c r="AU1996" s="10"/>
      <c r="AV1996" s="10"/>
      <c r="AW1996" s="10"/>
      <c r="AX1996" s="10"/>
      <c r="AY1996" s="10"/>
      <c r="AZ1996" s="10"/>
      <c r="BA1996" s="10"/>
      <c r="BB1996" s="10"/>
      <c r="BC1996" s="10"/>
      <c r="BD1996" s="10"/>
      <c r="BE1996" s="10"/>
      <c r="BF1996" s="10"/>
      <c r="BG1996" s="6"/>
    </row>
    <row r="1997" spans="34:59" x14ac:dyDescent="0.25">
      <c r="AH1997" s="6"/>
      <c r="AI1997" s="6"/>
      <c r="AJ1997" s="6"/>
      <c r="AK1997" s="6"/>
      <c r="AL1997" s="6"/>
      <c r="AM1997" s="6"/>
      <c r="AN1997" s="6"/>
      <c r="AO1997" s="6"/>
      <c r="AP1997" s="6"/>
      <c r="AQ1997" s="6"/>
      <c r="AR1997" s="6"/>
      <c r="AS1997" s="6"/>
      <c r="AT1997" s="6"/>
      <c r="AU1997" s="6"/>
      <c r="AV1997" s="6"/>
      <c r="AW1997" s="6"/>
      <c r="AX1997" s="6"/>
      <c r="AY1997" s="6"/>
      <c r="AZ1997" s="6"/>
      <c r="BA1997" s="6"/>
      <c r="BB1997" s="6"/>
      <c r="BC1997" s="6"/>
      <c r="BD1997" s="6"/>
      <c r="BE1997" s="6"/>
      <c r="BF1997" s="6"/>
      <c r="BG1997" s="10"/>
    </row>
    <row r="1998" spans="34:59" x14ac:dyDescent="0.25">
      <c r="AH1998" s="10"/>
      <c r="AI1998" s="6"/>
    </row>
    <row r="1999" spans="34:59" x14ac:dyDescent="0.25">
      <c r="AH1999" s="6"/>
      <c r="AI1999" s="6"/>
      <c r="AJ1999" s="6"/>
      <c r="AK1999" s="6"/>
      <c r="AL1999" s="6"/>
      <c r="AM1999" s="6"/>
      <c r="AN1999" s="6"/>
      <c r="AO1999" s="6"/>
      <c r="AP1999" s="6"/>
      <c r="AQ1999" s="6"/>
      <c r="AR1999" s="6"/>
      <c r="AS1999" s="6"/>
      <c r="AT1999" s="6"/>
      <c r="AU1999" s="6"/>
      <c r="AV1999" s="6"/>
      <c r="AW1999" s="6"/>
      <c r="AX1999" s="6"/>
      <c r="AY1999" s="6"/>
      <c r="AZ1999" s="6"/>
      <c r="BA1999" s="6"/>
      <c r="BB1999" s="6"/>
      <c r="BC1999" s="6"/>
      <c r="BD1999" s="6"/>
      <c r="BE1999" s="6"/>
      <c r="BF1999" s="6"/>
      <c r="BG1999" s="6"/>
    </row>
    <row r="2000" spans="34:59" x14ac:dyDescent="0.25">
      <c r="AH2000" s="10"/>
      <c r="AI2000" s="6"/>
      <c r="AJ2000" s="10"/>
      <c r="AK2000" s="10"/>
      <c r="AL2000" s="10"/>
      <c r="AM2000" s="10"/>
      <c r="AN2000" s="10"/>
      <c r="AO2000" s="10"/>
      <c r="AP2000" s="10"/>
      <c r="AQ2000" s="10"/>
      <c r="AR2000" s="10"/>
      <c r="AS2000" s="10"/>
      <c r="AT2000" s="10"/>
      <c r="AU2000" s="10"/>
      <c r="AV2000" s="10"/>
      <c r="AW2000" s="10"/>
      <c r="AX2000" s="10"/>
      <c r="AY2000" s="10"/>
      <c r="AZ2000" s="10"/>
      <c r="BA2000" s="10"/>
      <c r="BB2000" s="10"/>
      <c r="BC2000" s="10"/>
      <c r="BD2000" s="10"/>
      <c r="BE2000" s="10"/>
      <c r="BF2000" s="10"/>
      <c r="BG2000" s="6"/>
    </row>
    <row r="2001" spans="34:59" x14ac:dyDescent="0.25">
      <c r="AH2001" s="6"/>
      <c r="AI2001" s="6"/>
      <c r="AJ2001" s="6"/>
      <c r="AK2001" s="6"/>
      <c r="AL2001" s="6"/>
      <c r="AM2001" s="6"/>
      <c r="AN2001" s="6"/>
      <c r="AO2001" s="6"/>
      <c r="AP2001" s="6"/>
      <c r="AQ2001" s="6"/>
      <c r="AR2001" s="6"/>
      <c r="AS2001" s="6"/>
      <c r="AT2001" s="6"/>
      <c r="AU2001" s="6"/>
      <c r="AV2001" s="6"/>
      <c r="AW2001" s="6"/>
      <c r="AX2001" s="6"/>
      <c r="AY2001" s="6"/>
      <c r="AZ2001" s="6"/>
      <c r="BA2001" s="6"/>
      <c r="BB2001" s="6"/>
      <c r="BC2001" s="6"/>
      <c r="BD2001" s="6"/>
      <c r="BE2001" s="6"/>
      <c r="BF2001" s="6"/>
      <c r="BG2001" s="10"/>
    </row>
    <row r="2002" spans="34:59" x14ac:dyDescent="0.25">
      <c r="AH2002" s="10"/>
      <c r="AI2002" s="6"/>
    </row>
    <row r="2003" spans="34:59" x14ac:dyDescent="0.25">
      <c r="AH2003" s="6"/>
      <c r="AI2003" s="6"/>
      <c r="AJ2003" s="6"/>
      <c r="AK2003" s="6"/>
      <c r="AL2003" s="6"/>
      <c r="AM2003" s="6"/>
      <c r="AN2003" s="6"/>
      <c r="AO2003" s="6"/>
      <c r="AP2003" s="6"/>
      <c r="AQ2003" s="6"/>
      <c r="AR2003" s="6"/>
      <c r="AS2003" s="6"/>
      <c r="AT2003" s="6"/>
      <c r="AU2003" s="6"/>
      <c r="AV2003" s="6"/>
      <c r="AW2003" s="6"/>
      <c r="AX2003" s="6"/>
      <c r="AY2003" s="6"/>
      <c r="AZ2003" s="6"/>
      <c r="BA2003" s="6"/>
      <c r="BB2003" s="6"/>
      <c r="BC2003" s="6"/>
      <c r="BD2003" s="6"/>
      <c r="BE2003" s="6"/>
      <c r="BF2003" s="6"/>
      <c r="BG2003" s="6"/>
    </row>
    <row r="2004" spans="34:59" x14ac:dyDescent="0.25">
      <c r="AH2004" s="10"/>
      <c r="AI2004" s="6"/>
      <c r="AJ2004" s="10"/>
      <c r="AK2004" s="10"/>
      <c r="AL2004" s="10"/>
      <c r="AM2004" s="10"/>
      <c r="AN2004" s="10"/>
      <c r="AO2004" s="10"/>
      <c r="AP2004" s="10"/>
      <c r="AQ2004" s="10"/>
      <c r="AR2004" s="10"/>
      <c r="AS2004" s="10"/>
      <c r="AT2004" s="10"/>
      <c r="AU2004" s="10"/>
      <c r="AV2004" s="10"/>
      <c r="AW2004" s="10"/>
      <c r="AX2004" s="10"/>
      <c r="AY2004" s="10"/>
      <c r="AZ2004" s="10"/>
      <c r="BA2004" s="10"/>
      <c r="BB2004" s="10"/>
      <c r="BC2004" s="10"/>
      <c r="BD2004" s="10"/>
      <c r="BE2004" s="10"/>
      <c r="BF2004" s="10"/>
      <c r="BG2004" s="6"/>
    </row>
    <row r="2005" spans="34:59" x14ac:dyDescent="0.25">
      <c r="AH2005" s="6"/>
      <c r="AI2005" s="6"/>
      <c r="AJ2005" s="6"/>
      <c r="AK2005" s="6"/>
      <c r="AL2005" s="6"/>
      <c r="AM2005" s="6"/>
      <c r="AN2005" s="6"/>
      <c r="AO2005" s="6"/>
      <c r="AP2005" s="6"/>
      <c r="AQ2005" s="6"/>
      <c r="AR2005" s="6"/>
      <c r="AS2005" s="6"/>
      <c r="AT2005" s="6"/>
      <c r="AU2005" s="6"/>
      <c r="AV2005" s="6"/>
      <c r="AW2005" s="6"/>
      <c r="AX2005" s="6"/>
      <c r="AY2005" s="6"/>
      <c r="AZ2005" s="6"/>
      <c r="BA2005" s="6"/>
      <c r="BB2005" s="6"/>
      <c r="BC2005" s="6"/>
      <c r="BD2005" s="6"/>
      <c r="BE2005" s="6"/>
      <c r="BF2005" s="6"/>
      <c r="BG2005" s="10"/>
    </row>
    <row r="2006" spans="34:59" x14ac:dyDescent="0.25">
      <c r="AH2006" s="10"/>
      <c r="AI2006" s="6"/>
    </row>
    <row r="2007" spans="34:59" x14ac:dyDescent="0.25">
      <c r="AH2007" s="6"/>
      <c r="AI2007" s="6"/>
      <c r="AJ2007" s="6"/>
      <c r="AK2007" s="6"/>
      <c r="AL2007" s="6"/>
      <c r="AM2007" s="6"/>
      <c r="AN2007" s="6"/>
      <c r="AO2007" s="6"/>
      <c r="AP2007" s="6"/>
      <c r="AQ2007" s="6"/>
      <c r="AR2007" s="6"/>
      <c r="AS2007" s="6"/>
      <c r="AT2007" s="6"/>
      <c r="AU2007" s="6"/>
      <c r="AV2007" s="6"/>
      <c r="AW2007" s="6"/>
      <c r="AX2007" s="6"/>
      <c r="AY2007" s="6"/>
      <c r="AZ2007" s="6"/>
      <c r="BA2007" s="6"/>
      <c r="BB2007" s="6"/>
      <c r="BC2007" s="6"/>
      <c r="BD2007" s="6"/>
      <c r="BE2007" s="6"/>
      <c r="BF2007" s="6"/>
      <c r="BG2007" s="6"/>
    </row>
    <row r="2008" spans="34:59" x14ac:dyDescent="0.25">
      <c r="AH2008" s="10"/>
      <c r="AI2008" s="6"/>
      <c r="AJ2008" s="10"/>
      <c r="AK2008" s="10"/>
      <c r="AL2008" s="10"/>
      <c r="AM2008" s="10"/>
      <c r="AN2008" s="10"/>
      <c r="AO2008" s="10"/>
      <c r="AP2008" s="10"/>
      <c r="AQ2008" s="10"/>
      <c r="AR2008" s="10"/>
      <c r="AS2008" s="10"/>
      <c r="AT2008" s="10"/>
      <c r="AU2008" s="10"/>
      <c r="AV2008" s="10"/>
      <c r="AW2008" s="10"/>
      <c r="AX2008" s="10"/>
      <c r="AY2008" s="10"/>
      <c r="AZ2008" s="10"/>
      <c r="BA2008" s="10"/>
      <c r="BB2008" s="10"/>
      <c r="BC2008" s="10"/>
      <c r="BD2008" s="10"/>
      <c r="BE2008" s="10"/>
      <c r="BF2008" s="10"/>
      <c r="BG2008" s="6"/>
    </row>
    <row r="2009" spans="34:59" x14ac:dyDescent="0.25">
      <c r="AH2009" s="6"/>
      <c r="AI2009" s="6"/>
      <c r="AJ2009" s="6"/>
      <c r="AK2009" s="6"/>
      <c r="AL2009" s="6"/>
      <c r="AM2009" s="6"/>
      <c r="AN2009" s="6"/>
      <c r="AO2009" s="6"/>
      <c r="AP2009" s="6"/>
      <c r="AQ2009" s="6"/>
      <c r="AR2009" s="6"/>
      <c r="AS2009" s="6"/>
      <c r="AT2009" s="6"/>
      <c r="AU2009" s="6"/>
      <c r="AV2009" s="6"/>
      <c r="AW2009" s="6"/>
      <c r="AX2009" s="6"/>
      <c r="AY2009" s="6"/>
      <c r="AZ2009" s="6"/>
      <c r="BA2009" s="6"/>
      <c r="BB2009" s="6"/>
      <c r="BC2009" s="6"/>
      <c r="BD2009" s="6"/>
      <c r="BE2009" s="6"/>
      <c r="BF2009" s="6"/>
      <c r="BG2009" s="10"/>
    </row>
    <row r="2010" spans="34:59" x14ac:dyDescent="0.25">
      <c r="AH2010" s="10"/>
      <c r="AI2010" s="6"/>
    </row>
    <row r="2011" spans="34:59" x14ac:dyDescent="0.25">
      <c r="AH2011" s="6"/>
      <c r="AI2011" s="6"/>
      <c r="AJ2011" s="6"/>
      <c r="AK2011" s="6"/>
      <c r="AL2011" s="6"/>
      <c r="AM2011" s="6"/>
      <c r="AN2011" s="6"/>
      <c r="AO2011" s="6"/>
      <c r="AP2011" s="6"/>
      <c r="AQ2011" s="6"/>
      <c r="AR2011" s="6"/>
      <c r="AS2011" s="6"/>
      <c r="AT2011" s="6"/>
      <c r="AU2011" s="6"/>
      <c r="AV2011" s="6"/>
      <c r="AW2011" s="6"/>
      <c r="AX2011" s="6"/>
      <c r="AY2011" s="6"/>
      <c r="AZ2011" s="6"/>
      <c r="BA2011" s="6"/>
      <c r="BB2011" s="6"/>
      <c r="BC2011" s="6"/>
      <c r="BD2011" s="6"/>
      <c r="BE2011" s="6"/>
      <c r="BF2011" s="6"/>
      <c r="BG2011" s="6"/>
    </row>
    <row r="2012" spans="34:59" x14ac:dyDescent="0.25">
      <c r="AH2012" s="10"/>
      <c r="AI2012" s="6"/>
      <c r="AJ2012" s="10"/>
      <c r="AK2012" s="10"/>
      <c r="AL2012" s="10"/>
      <c r="AM2012" s="10"/>
      <c r="AN2012" s="10"/>
      <c r="AO2012" s="10"/>
      <c r="AP2012" s="10"/>
      <c r="AQ2012" s="10"/>
      <c r="AR2012" s="10"/>
      <c r="AS2012" s="10"/>
      <c r="AT2012" s="10"/>
      <c r="AU2012" s="10"/>
      <c r="AV2012" s="10"/>
      <c r="AW2012" s="10"/>
      <c r="AX2012" s="10"/>
      <c r="AY2012" s="10"/>
      <c r="AZ2012" s="10"/>
      <c r="BA2012" s="10"/>
      <c r="BB2012" s="10"/>
      <c r="BC2012" s="10"/>
      <c r="BD2012" s="10"/>
      <c r="BE2012" s="10"/>
      <c r="BF2012" s="10"/>
      <c r="BG2012" s="6"/>
    </row>
    <row r="2013" spans="34:59" x14ac:dyDescent="0.25">
      <c r="AH2013" s="6"/>
      <c r="AI2013" s="6"/>
      <c r="AJ2013" s="6"/>
      <c r="AK2013" s="6"/>
      <c r="AL2013" s="6"/>
      <c r="AM2013" s="6"/>
      <c r="AN2013" s="6"/>
      <c r="AO2013" s="6"/>
      <c r="AP2013" s="6"/>
      <c r="AQ2013" s="6"/>
      <c r="AR2013" s="6"/>
      <c r="AS2013" s="6"/>
      <c r="AT2013" s="6"/>
      <c r="AU2013" s="6"/>
      <c r="AV2013" s="6"/>
      <c r="AW2013" s="6"/>
      <c r="AX2013" s="6"/>
      <c r="AY2013" s="6"/>
      <c r="AZ2013" s="6"/>
      <c r="BA2013" s="6"/>
      <c r="BB2013" s="6"/>
      <c r="BC2013" s="6"/>
      <c r="BD2013" s="6"/>
      <c r="BE2013" s="6"/>
      <c r="BF2013" s="6"/>
      <c r="BG2013" s="10"/>
    </row>
    <row r="2014" spans="34:59" x14ac:dyDescent="0.25">
      <c r="AH2014" s="10"/>
      <c r="AI2014" s="6"/>
    </row>
    <row r="2015" spans="34:59" x14ac:dyDescent="0.25">
      <c r="AH2015" s="6"/>
      <c r="AI2015" s="6"/>
      <c r="AJ2015" s="6"/>
      <c r="AK2015" s="6"/>
      <c r="AL2015" s="6"/>
      <c r="AM2015" s="6"/>
      <c r="AN2015" s="6"/>
      <c r="AO2015" s="6"/>
      <c r="AP2015" s="6"/>
      <c r="AQ2015" s="6"/>
      <c r="AR2015" s="6"/>
      <c r="AS2015" s="6"/>
      <c r="AT2015" s="6"/>
      <c r="AU2015" s="6"/>
      <c r="AV2015" s="6"/>
      <c r="AW2015" s="6"/>
      <c r="AX2015" s="6"/>
      <c r="AY2015" s="6"/>
      <c r="AZ2015" s="6"/>
      <c r="BA2015" s="6"/>
      <c r="BB2015" s="6"/>
      <c r="BC2015" s="6"/>
      <c r="BD2015" s="6"/>
      <c r="BE2015" s="6"/>
      <c r="BF2015" s="6"/>
      <c r="BG2015" s="6"/>
    </row>
    <row r="2016" spans="34:59" x14ac:dyDescent="0.25">
      <c r="AH2016" s="10"/>
      <c r="AI2016" s="6"/>
      <c r="AJ2016" s="10"/>
      <c r="AK2016" s="10"/>
      <c r="AL2016" s="10"/>
      <c r="AM2016" s="10"/>
      <c r="AN2016" s="10"/>
      <c r="AO2016" s="10"/>
      <c r="AP2016" s="10"/>
      <c r="AQ2016" s="10"/>
      <c r="AR2016" s="10"/>
      <c r="AS2016" s="10"/>
      <c r="AT2016" s="10"/>
      <c r="AU2016" s="10"/>
      <c r="AV2016" s="10"/>
      <c r="AW2016" s="10"/>
      <c r="AX2016" s="10"/>
      <c r="AY2016" s="10"/>
      <c r="AZ2016" s="10"/>
      <c r="BA2016" s="10"/>
      <c r="BB2016" s="10"/>
      <c r="BC2016" s="10"/>
      <c r="BD2016" s="10"/>
      <c r="BE2016" s="10"/>
      <c r="BF2016" s="10"/>
      <c r="BG2016" s="6"/>
    </row>
    <row r="2017" spans="34:59" x14ac:dyDescent="0.25">
      <c r="AH2017" s="6"/>
      <c r="AI2017" s="6"/>
      <c r="AJ2017" s="6"/>
      <c r="AK2017" s="6"/>
      <c r="AL2017" s="6"/>
      <c r="AM2017" s="6"/>
      <c r="AN2017" s="6"/>
      <c r="AO2017" s="6"/>
      <c r="AP2017" s="6"/>
      <c r="AQ2017" s="6"/>
      <c r="AR2017" s="6"/>
      <c r="AS2017" s="6"/>
      <c r="AT2017" s="6"/>
      <c r="AU2017" s="6"/>
      <c r="AV2017" s="6"/>
      <c r="AW2017" s="6"/>
      <c r="AX2017" s="6"/>
      <c r="AY2017" s="6"/>
      <c r="AZ2017" s="6"/>
      <c r="BA2017" s="6"/>
      <c r="BB2017" s="6"/>
      <c r="BC2017" s="6"/>
      <c r="BD2017" s="6"/>
      <c r="BE2017" s="6"/>
      <c r="BF2017" s="6"/>
      <c r="BG2017" s="10"/>
    </row>
    <row r="2018" spans="34:59" x14ac:dyDescent="0.25">
      <c r="AH2018" s="10"/>
      <c r="AI2018" s="6"/>
    </row>
    <row r="2019" spans="34:59" x14ac:dyDescent="0.25">
      <c r="AH2019" s="6"/>
      <c r="AI2019" s="6"/>
      <c r="AJ2019" s="6"/>
      <c r="AK2019" s="6"/>
      <c r="AL2019" s="6"/>
      <c r="AM2019" s="6"/>
      <c r="AN2019" s="6"/>
      <c r="AO2019" s="6"/>
      <c r="AP2019" s="6"/>
      <c r="AQ2019" s="6"/>
      <c r="AR2019" s="6"/>
      <c r="AS2019" s="6"/>
      <c r="AT2019" s="6"/>
      <c r="AU2019" s="6"/>
      <c r="AV2019" s="6"/>
      <c r="AW2019" s="6"/>
      <c r="AX2019" s="6"/>
      <c r="AY2019" s="6"/>
      <c r="AZ2019" s="6"/>
      <c r="BA2019" s="6"/>
      <c r="BB2019" s="6"/>
      <c r="BC2019" s="6"/>
      <c r="BD2019" s="6"/>
      <c r="BE2019" s="6"/>
      <c r="BF2019" s="6"/>
      <c r="BG2019" s="6"/>
    </row>
    <row r="2020" spans="34:59" x14ac:dyDescent="0.25">
      <c r="AH2020" s="10"/>
      <c r="AI2020" s="6"/>
      <c r="AJ2020" s="10"/>
      <c r="AK2020" s="10"/>
      <c r="AL2020" s="10"/>
      <c r="AM2020" s="10"/>
      <c r="AN2020" s="10"/>
      <c r="AO2020" s="10"/>
      <c r="AP2020" s="10"/>
      <c r="AQ2020" s="10"/>
      <c r="AR2020" s="10"/>
      <c r="AS2020" s="10"/>
      <c r="AT2020" s="10"/>
      <c r="AU2020" s="10"/>
      <c r="AV2020" s="10"/>
      <c r="AW2020" s="10"/>
      <c r="AX2020" s="10"/>
      <c r="AY2020" s="10"/>
      <c r="AZ2020" s="10"/>
      <c r="BA2020" s="10"/>
      <c r="BB2020" s="10"/>
      <c r="BC2020" s="10"/>
      <c r="BD2020" s="10"/>
      <c r="BE2020" s="10"/>
      <c r="BF2020" s="10"/>
      <c r="BG2020" s="6"/>
    </row>
    <row r="2021" spans="34:59" x14ac:dyDescent="0.25">
      <c r="AH2021" s="6"/>
      <c r="AI2021" s="6"/>
      <c r="AJ2021" s="6"/>
      <c r="AK2021" s="6"/>
      <c r="AL2021" s="6"/>
      <c r="AM2021" s="6"/>
      <c r="AN2021" s="6"/>
      <c r="AO2021" s="6"/>
      <c r="AP2021" s="6"/>
      <c r="AQ2021" s="6"/>
      <c r="AR2021" s="6"/>
      <c r="AS2021" s="6"/>
      <c r="AT2021" s="6"/>
      <c r="AU2021" s="6"/>
      <c r="AV2021" s="6"/>
      <c r="AW2021" s="6"/>
      <c r="AX2021" s="6"/>
      <c r="AY2021" s="6"/>
      <c r="AZ2021" s="6"/>
      <c r="BA2021" s="6"/>
      <c r="BB2021" s="6"/>
      <c r="BC2021" s="6"/>
      <c r="BD2021" s="6"/>
      <c r="BE2021" s="6"/>
      <c r="BF2021" s="6"/>
      <c r="BG2021" s="10"/>
    </row>
    <row r="2022" spans="34:59" x14ac:dyDescent="0.25">
      <c r="AH2022" s="10"/>
      <c r="AI2022" s="6"/>
    </row>
    <row r="2023" spans="34:59" x14ac:dyDescent="0.25">
      <c r="AH2023" s="6"/>
      <c r="AI2023" s="6"/>
      <c r="AJ2023" s="6"/>
      <c r="AK2023" s="6"/>
      <c r="AL2023" s="6"/>
      <c r="AM2023" s="6"/>
      <c r="AN2023" s="6"/>
      <c r="AO2023" s="6"/>
      <c r="AP2023" s="6"/>
      <c r="AQ2023" s="6"/>
      <c r="AR2023" s="6"/>
      <c r="AS2023" s="6"/>
      <c r="AT2023" s="6"/>
      <c r="AU2023" s="6"/>
      <c r="AV2023" s="6"/>
      <c r="AW2023" s="6"/>
      <c r="AX2023" s="6"/>
      <c r="AY2023" s="6"/>
      <c r="AZ2023" s="6"/>
      <c r="BA2023" s="6"/>
      <c r="BB2023" s="6"/>
      <c r="BC2023" s="6"/>
      <c r="BD2023" s="6"/>
      <c r="BE2023" s="6"/>
      <c r="BF2023" s="6"/>
      <c r="BG2023" s="6"/>
    </row>
    <row r="2024" spans="34:59" x14ac:dyDescent="0.25">
      <c r="AH2024" s="10"/>
      <c r="AI2024" s="6"/>
      <c r="AJ2024" s="10"/>
      <c r="AK2024" s="10"/>
      <c r="AL2024" s="10"/>
      <c r="AM2024" s="10"/>
      <c r="AN2024" s="10"/>
      <c r="AO2024" s="10"/>
      <c r="AP2024" s="10"/>
      <c r="AQ2024" s="10"/>
      <c r="AR2024" s="10"/>
      <c r="AS2024" s="10"/>
      <c r="AT2024" s="10"/>
      <c r="AU2024" s="10"/>
      <c r="AV2024" s="10"/>
      <c r="AW2024" s="10"/>
      <c r="AX2024" s="10"/>
      <c r="AY2024" s="10"/>
      <c r="AZ2024" s="10"/>
      <c r="BA2024" s="10"/>
      <c r="BB2024" s="10"/>
      <c r="BC2024" s="10"/>
      <c r="BD2024" s="10"/>
      <c r="BE2024" s="10"/>
      <c r="BF2024" s="10"/>
      <c r="BG2024" s="6"/>
    </row>
    <row r="2025" spans="34:59" x14ac:dyDescent="0.25">
      <c r="AH2025" s="6"/>
      <c r="AI2025" s="6"/>
      <c r="AJ2025" s="6"/>
      <c r="AK2025" s="6"/>
      <c r="AL2025" s="6"/>
      <c r="AM2025" s="6"/>
      <c r="AN2025" s="6"/>
      <c r="AO2025" s="6"/>
      <c r="AP2025" s="6"/>
      <c r="AQ2025" s="6"/>
      <c r="AR2025" s="6"/>
      <c r="AS2025" s="6"/>
      <c r="AT2025" s="6"/>
      <c r="AU2025" s="6"/>
      <c r="AV2025" s="6"/>
      <c r="AW2025" s="6"/>
      <c r="AX2025" s="6"/>
      <c r="AY2025" s="6"/>
      <c r="AZ2025" s="6"/>
      <c r="BA2025" s="6"/>
      <c r="BB2025" s="6"/>
      <c r="BC2025" s="6"/>
      <c r="BD2025" s="6"/>
      <c r="BE2025" s="6"/>
      <c r="BF2025" s="6"/>
      <c r="BG2025" s="10"/>
    </row>
    <row r="2026" spans="34:59" x14ac:dyDescent="0.25">
      <c r="AH2026" s="10"/>
      <c r="AI2026" s="6"/>
    </row>
    <row r="2027" spans="34:59" x14ac:dyDescent="0.25">
      <c r="AH2027" s="6"/>
      <c r="AI2027" s="6"/>
      <c r="AJ2027" s="6"/>
      <c r="AK2027" s="6"/>
      <c r="AL2027" s="6"/>
      <c r="AM2027" s="6"/>
      <c r="AN2027" s="6"/>
      <c r="AO2027" s="6"/>
      <c r="AP2027" s="6"/>
      <c r="AQ2027" s="6"/>
      <c r="AR2027" s="6"/>
      <c r="AS2027" s="6"/>
      <c r="AT2027" s="6"/>
      <c r="AU2027" s="6"/>
      <c r="AV2027" s="6"/>
      <c r="AW2027" s="6"/>
      <c r="AX2027" s="6"/>
      <c r="AY2027" s="6"/>
      <c r="AZ2027" s="6"/>
      <c r="BA2027" s="6"/>
      <c r="BB2027" s="6"/>
      <c r="BC2027" s="6"/>
      <c r="BD2027" s="6"/>
      <c r="BE2027" s="6"/>
      <c r="BF2027" s="6"/>
      <c r="BG2027" s="6"/>
    </row>
    <row r="2028" spans="34:59" x14ac:dyDescent="0.25">
      <c r="AH2028" s="10"/>
      <c r="AI2028" s="6"/>
      <c r="AJ2028" s="10"/>
      <c r="AK2028" s="10"/>
      <c r="AL2028" s="10"/>
      <c r="AM2028" s="10"/>
      <c r="AN2028" s="10"/>
      <c r="AO2028" s="10"/>
      <c r="AP2028" s="10"/>
      <c r="AQ2028" s="10"/>
      <c r="AR2028" s="10"/>
      <c r="AS2028" s="10"/>
      <c r="AT2028" s="10"/>
      <c r="AU2028" s="10"/>
      <c r="AV2028" s="10"/>
      <c r="AW2028" s="10"/>
      <c r="AX2028" s="10"/>
      <c r="AY2028" s="10"/>
      <c r="AZ2028" s="10"/>
      <c r="BA2028" s="10"/>
      <c r="BB2028" s="10"/>
      <c r="BC2028" s="10"/>
      <c r="BD2028" s="10"/>
      <c r="BE2028" s="10"/>
      <c r="BF2028" s="10"/>
      <c r="BG2028" s="6"/>
    </row>
    <row r="2029" spans="34:59" x14ac:dyDescent="0.25">
      <c r="AH2029" s="6"/>
      <c r="AI2029" s="6"/>
      <c r="AJ2029" s="6"/>
      <c r="AK2029" s="6"/>
      <c r="AL2029" s="6"/>
      <c r="AM2029" s="6"/>
      <c r="AN2029" s="6"/>
      <c r="AO2029" s="6"/>
      <c r="AP2029" s="6"/>
      <c r="AQ2029" s="6"/>
      <c r="AR2029" s="6"/>
      <c r="AS2029" s="6"/>
      <c r="AT2029" s="6"/>
      <c r="AU2029" s="6"/>
      <c r="AV2029" s="6"/>
      <c r="AW2029" s="6"/>
      <c r="AX2029" s="6"/>
      <c r="AY2029" s="6"/>
      <c r="AZ2029" s="6"/>
      <c r="BA2029" s="6"/>
      <c r="BB2029" s="6"/>
      <c r="BC2029" s="6"/>
      <c r="BD2029" s="6"/>
      <c r="BE2029" s="6"/>
      <c r="BF2029" s="6"/>
      <c r="BG2029" s="10"/>
    </row>
    <row r="2030" spans="34:59" x14ac:dyDescent="0.25">
      <c r="AH2030" s="10"/>
      <c r="AI2030" s="6"/>
    </row>
    <row r="2031" spans="34:59" x14ac:dyDescent="0.25">
      <c r="AH2031" s="6"/>
      <c r="AI2031" s="6"/>
      <c r="AJ2031" s="6"/>
      <c r="AK2031" s="6"/>
      <c r="AL2031" s="6"/>
      <c r="AM2031" s="6"/>
      <c r="AN2031" s="6"/>
      <c r="AO2031" s="6"/>
      <c r="AP2031" s="6"/>
      <c r="AQ2031" s="6"/>
      <c r="AR2031" s="6"/>
      <c r="AS2031" s="6"/>
      <c r="AT2031" s="6"/>
      <c r="AU2031" s="6"/>
      <c r="AV2031" s="6"/>
      <c r="AW2031" s="6"/>
      <c r="AX2031" s="6"/>
      <c r="AY2031" s="6"/>
      <c r="AZ2031" s="6"/>
      <c r="BA2031" s="6"/>
      <c r="BB2031" s="6"/>
      <c r="BC2031" s="6"/>
      <c r="BD2031" s="6"/>
      <c r="BE2031" s="6"/>
      <c r="BF2031" s="6"/>
      <c r="BG2031" s="6"/>
    </row>
    <row r="2032" spans="34:59" x14ac:dyDescent="0.25">
      <c r="AH2032" s="10"/>
      <c r="AI2032" s="6"/>
      <c r="AJ2032" s="10"/>
      <c r="AK2032" s="10"/>
      <c r="AL2032" s="10"/>
      <c r="AM2032" s="10"/>
      <c r="AN2032" s="10"/>
      <c r="AO2032" s="10"/>
      <c r="AP2032" s="10"/>
      <c r="AQ2032" s="10"/>
      <c r="AR2032" s="10"/>
      <c r="AS2032" s="10"/>
      <c r="AT2032" s="10"/>
      <c r="AU2032" s="10"/>
      <c r="AV2032" s="10"/>
      <c r="AW2032" s="10"/>
      <c r="AX2032" s="10"/>
      <c r="AY2032" s="10"/>
      <c r="AZ2032" s="10"/>
      <c r="BA2032" s="10"/>
      <c r="BB2032" s="10"/>
      <c r="BC2032" s="10"/>
      <c r="BD2032" s="10"/>
      <c r="BE2032" s="10"/>
      <c r="BF2032" s="10"/>
      <c r="BG2032" s="6"/>
    </row>
    <row r="2033" spans="34:59" x14ac:dyDescent="0.25">
      <c r="AH2033" s="6"/>
      <c r="AI2033" s="6"/>
      <c r="AJ2033" s="6"/>
      <c r="AK2033" s="6"/>
      <c r="AL2033" s="6"/>
      <c r="AM2033" s="6"/>
      <c r="AN2033" s="6"/>
      <c r="AO2033" s="6"/>
      <c r="AP2033" s="6"/>
      <c r="AQ2033" s="6"/>
      <c r="AR2033" s="6"/>
      <c r="AS2033" s="6"/>
      <c r="AT2033" s="6"/>
      <c r="AU2033" s="6"/>
      <c r="AV2033" s="6"/>
      <c r="AW2033" s="6"/>
      <c r="AX2033" s="6"/>
      <c r="AY2033" s="6"/>
      <c r="AZ2033" s="6"/>
      <c r="BA2033" s="6"/>
      <c r="BB2033" s="6"/>
      <c r="BC2033" s="6"/>
      <c r="BD2033" s="6"/>
      <c r="BE2033" s="6"/>
      <c r="BF2033" s="6"/>
      <c r="BG2033" s="10"/>
    </row>
    <row r="2034" spans="34:59" x14ac:dyDescent="0.25">
      <c r="AH2034" s="10"/>
      <c r="AI2034" s="6"/>
    </row>
    <row r="2035" spans="34:59" x14ac:dyDescent="0.25">
      <c r="AH2035" s="6"/>
      <c r="AI2035" s="6"/>
      <c r="AJ2035" s="6"/>
      <c r="AK2035" s="6"/>
      <c r="AL2035" s="6"/>
      <c r="AM2035" s="6"/>
      <c r="AN2035" s="6"/>
      <c r="AO2035" s="6"/>
      <c r="AP2035" s="6"/>
      <c r="AQ2035" s="6"/>
      <c r="AR2035" s="6"/>
      <c r="AS2035" s="6"/>
      <c r="AT2035" s="6"/>
      <c r="AU2035" s="6"/>
      <c r="AV2035" s="6"/>
      <c r="AW2035" s="6"/>
      <c r="AX2035" s="6"/>
      <c r="AY2035" s="6"/>
      <c r="AZ2035" s="6"/>
      <c r="BA2035" s="6"/>
      <c r="BB2035" s="6"/>
      <c r="BC2035" s="6"/>
      <c r="BD2035" s="6"/>
      <c r="BE2035" s="6"/>
      <c r="BF2035" s="6"/>
      <c r="BG2035" s="6"/>
    </row>
    <row r="2036" spans="34:59" x14ac:dyDescent="0.25">
      <c r="AH2036" s="10"/>
      <c r="AI2036" s="6"/>
      <c r="AJ2036" s="10"/>
      <c r="AK2036" s="10"/>
      <c r="AL2036" s="10"/>
      <c r="AM2036" s="10"/>
      <c r="AN2036" s="10"/>
      <c r="AO2036" s="10"/>
      <c r="AP2036" s="10"/>
      <c r="AQ2036" s="10"/>
      <c r="AR2036" s="10"/>
      <c r="AS2036" s="10"/>
      <c r="AT2036" s="10"/>
      <c r="AU2036" s="10"/>
      <c r="AV2036" s="10"/>
      <c r="AW2036" s="10"/>
      <c r="AX2036" s="10"/>
      <c r="AY2036" s="10"/>
      <c r="AZ2036" s="10"/>
      <c r="BA2036" s="10"/>
      <c r="BB2036" s="10"/>
      <c r="BC2036" s="10"/>
      <c r="BD2036" s="10"/>
      <c r="BE2036" s="10"/>
      <c r="BF2036" s="10"/>
      <c r="BG2036" s="6"/>
    </row>
    <row r="2037" spans="34:59" x14ac:dyDescent="0.25">
      <c r="AH2037" s="6"/>
      <c r="AI2037" s="6"/>
      <c r="AJ2037" s="6"/>
      <c r="AK2037" s="6"/>
      <c r="AL2037" s="6"/>
      <c r="AM2037" s="6"/>
      <c r="AN2037" s="6"/>
      <c r="AO2037" s="6"/>
      <c r="AP2037" s="6"/>
      <c r="AQ2037" s="6"/>
      <c r="AR2037" s="6"/>
      <c r="AS2037" s="6"/>
      <c r="AT2037" s="6"/>
      <c r="AU2037" s="6"/>
      <c r="AV2037" s="6"/>
      <c r="AW2037" s="6"/>
      <c r="AX2037" s="6"/>
      <c r="AY2037" s="6"/>
      <c r="AZ2037" s="6"/>
      <c r="BA2037" s="6"/>
      <c r="BB2037" s="6"/>
      <c r="BC2037" s="6"/>
      <c r="BD2037" s="6"/>
      <c r="BE2037" s="6"/>
      <c r="BF2037" s="6"/>
      <c r="BG2037" s="10"/>
    </row>
    <row r="2038" spans="34:59" x14ac:dyDescent="0.25">
      <c r="AH2038" s="10"/>
      <c r="AI2038" s="6"/>
    </row>
    <row r="2039" spans="34:59" x14ac:dyDescent="0.25">
      <c r="AH2039" s="6"/>
      <c r="AI2039" s="6"/>
      <c r="AJ2039" s="6"/>
      <c r="AK2039" s="6"/>
      <c r="AL2039" s="6"/>
      <c r="AM2039" s="6"/>
      <c r="AN2039" s="6"/>
      <c r="AO2039" s="6"/>
      <c r="AP2039" s="6"/>
      <c r="AQ2039" s="6"/>
      <c r="AR2039" s="6"/>
      <c r="AS2039" s="6"/>
      <c r="AT2039" s="6"/>
      <c r="AU2039" s="6"/>
      <c r="AV2039" s="6"/>
      <c r="AW2039" s="6"/>
      <c r="AX2039" s="6"/>
      <c r="AY2039" s="6"/>
      <c r="AZ2039" s="6"/>
      <c r="BA2039" s="6"/>
      <c r="BB2039" s="6"/>
      <c r="BC2039" s="6"/>
      <c r="BD2039" s="6"/>
      <c r="BE2039" s="6"/>
      <c r="BF2039" s="6"/>
      <c r="BG2039" s="6"/>
    </row>
    <row r="2040" spans="34:59" x14ac:dyDescent="0.25">
      <c r="AH2040" s="10"/>
      <c r="AI2040" s="6"/>
      <c r="AJ2040" s="10"/>
      <c r="AK2040" s="10"/>
      <c r="AL2040" s="10"/>
      <c r="AM2040" s="10"/>
      <c r="AN2040" s="10"/>
      <c r="AO2040" s="10"/>
      <c r="AP2040" s="10"/>
      <c r="AQ2040" s="10"/>
      <c r="AR2040" s="10"/>
      <c r="AS2040" s="10"/>
      <c r="AT2040" s="10"/>
      <c r="AU2040" s="10"/>
      <c r="AV2040" s="10"/>
      <c r="AW2040" s="10"/>
      <c r="AX2040" s="10"/>
      <c r="AY2040" s="10"/>
      <c r="AZ2040" s="10"/>
      <c r="BA2040" s="10"/>
      <c r="BB2040" s="10"/>
      <c r="BC2040" s="10"/>
      <c r="BD2040" s="10"/>
      <c r="BE2040" s="10"/>
      <c r="BF2040" s="10"/>
      <c r="BG2040" s="6"/>
    </row>
    <row r="2041" spans="34:59" x14ac:dyDescent="0.25">
      <c r="AH2041" s="6"/>
      <c r="AI2041" s="6"/>
      <c r="AJ2041" s="6"/>
      <c r="AK2041" s="6"/>
      <c r="AL2041" s="6"/>
      <c r="AM2041" s="6"/>
      <c r="AN2041" s="6"/>
      <c r="AO2041" s="6"/>
      <c r="AP2041" s="6"/>
      <c r="AQ2041" s="6"/>
      <c r="AR2041" s="6"/>
      <c r="AS2041" s="6"/>
      <c r="AT2041" s="6"/>
      <c r="AU2041" s="6"/>
      <c r="AV2041" s="6"/>
      <c r="AW2041" s="6"/>
      <c r="AX2041" s="6"/>
      <c r="AY2041" s="6"/>
      <c r="AZ2041" s="6"/>
      <c r="BA2041" s="6"/>
      <c r="BB2041" s="6"/>
      <c r="BC2041" s="6"/>
      <c r="BD2041" s="6"/>
      <c r="BE2041" s="6"/>
      <c r="BF2041" s="6"/>
      <c r="BG2041" s="10"/>
    </row>
    <row r="2042" spans="34:59" x14ac:dyDescent="0.25">
      <c r="AH2042" s="10"/>
      <c r="AI2042" s="6"/>
    </row>
    <row r="2043" spans="34:59" x14ac:dyDescent="0.25">
      <c r="AH2043" s="6"/>
      <c r="AI2043" s="6"/>
      <c r="AJ2043" s="6"/>
      <c r="AK2043" s="6"/>
      <c r="AL2043" s="6"/>
      <c r="AM2043" s="6"/>
      <c r="AN2043" s="6"/>
      <c r="AO2043" s="6"/>
      <c r="AP2043" s="6"/>
      <c r="AQ2043" s="6"/>
      <c r="AR2043" s="6"/>
      <c r="AS2043" s="6"/>
      <c r="AT2043" s="6"/>
      <c r="AU2043" s="6"/>
      <c r="AV2043" s="6"/>
      <c r="AW2043" s="6"/>
      <c r="AX2043" s="6"/>
      <c r="AY2043" s="6"/>
      <c r="AZ2043" s="6"/>
      <c r="BA2043" s="6"/>
      <c r="BB2043" s="6"/>
      <c r="BC2043" s="6"/>
      <c r="BD2043" s="6"/>
      <c r="BE2043" s="6"/>
      <c r="BF2043" s="6"/>
      <c r="BG2043" s="6"/>
    </row>
    <row r="2044" spans="34:59" x14ac:dyDescent="0.25">
      <c r="AH2044" s="10"/>
      <c r="AI2044" s="6"/>
      <c r="AJ2044" s="10"/>
      <c r="AK2044" s="10"/>
      <c r="AL2044" s="10"/>
      <c r="AM2044" s="10"/>
      <c r="AN2044" s="10"/>
      <c r="AO2044" s="10"/>
      <c r="AP2044" s="10"/>
      <c r="AQ2044" s="10"/>
      <c r="AR2044" s="10"/>
      <c r="AS2044" s="10"/>
      <c r="AT2044" s="10"/>
      <c r="AU2044" s="10"/>
      <c r="AV2044" s="10"/>
      <c r="AW2044" s="10"/>
      <c r="AX2044" s="10"/>
      <c r="AY2044" s="10"/>
      <c r="AZ2044" s="10"/>
      <c r="BA2044" s="10"/>
      <c r="BB2044" s="10"/>
      <c r="BC2044" s="10"/>
      <c r="BD2044" s="10"/>
      <c r="BE2044" s="10"/>
      <c r="BF2044" s="10"/>
      <c r="BG2044" s="6"/>
    </row>
    <row r="2045" spans="34:59" x14ac:dyDescent="0.25">
      <c r="AH2045" s="6"/>
      <c r="AI2045" s="6"/>
      <c r="AJ2045" s="6"/>
      <c r="AK2045" s="6"/>
      <c r="AL2045" s="6"/>
      <c r="AM2045" s="6"/>
      <c r="AN2045" s="6"/>
      <c r="AO2045" s="6"/>
      <c r="AP2045" s="6"/>
      <c r="AQ2045" s="6"/>
      <c r="AR2045" s="6"/>
      <c r="AS2045" s="6"/>
      <c r="AT2045" s="6"/>
      <c r="AU2045" s="6"/>
      <c r="AV2045" s="6"/>
      <c r="AW2045" s="6"/>
      <c r="AX2045" s="6"/>
      <c r="AY2045" s="6"/>
      <c r="AZ2045" s="6"/>
      <c r="BA2045" s="6"/>
      <c r="BB2045" s="6"/>
      <c r="BC2045" s="6"/>
      <c r="BD2045" s="6"/>
      <c r="BE2045" s="6"/>
      <c r="BF2045" s="6"/>
      <c r="BG2045" s="10"/>
    </row>
    <row r="2046" spans="34:59" x14ac:dyDescent="0.25">
      <c r="AH2046" s="10"/>
      <c r="AI2046" s="6"/>
    </row>
    <row r="2047" spans="34:59" x14ac:dyDescent="0.25">
      <c r="AH2047" s="6"/>
      <c r="AI2047" s="6"/>
      <c r="AJ2047" s="6"/>
      <c r="AK2047" s="6"/>
      <c r="AL2047" s="6"/>
      <c r="AM2047" s="6"/>
      <c r="AN2047" s="6"/>
      <c r="AO2047" s="6"/>
      <c r="AP2047" s="6"/>
      <c r="AQ2047" s="6"/>
      <c r="AR2047" s="6"/>
      <c r="AS2047" s="6"/>
      <c r="AT2047" s="6"/>
      <c r="AU2047" s="6"/>
      <c r="AV2047" s="6"/>
      <c r="AW2047" s="6"/>
      <c r="AX2047" s="6"/>
      <c r="AY2047" s="6"/>
      <c r="AZ2047" s="6"/>
      <c r="BA2047" s="6"/>
      <c r="BB2047" s="6"/>
      <c r="BC2047" s="6"/>
      <c r="BD2047" s="6"/>
      <c r="BE2047" s="6"/>
      <c r="BF2047" s="6"/>
      <c r="BG2047" s="6"/>
    </row>
    <row r="2048" spans="34:59" x14ac:dyDescent="0.25">
      <c r="AH2048" s="10"/>
      <c r="AI2048" s="6"/>
      <c r="AJ2048" s="10"/>
      <c r="AK2048" s="10"/>
      <c r="AL2048" s="10"/>
      <c r="AM2048" s="10"/>
      <c r="AN2048" s="10"/>
      <c r="AO2048" s="10"/>
      <c r="AP2048" s="10"/>
      <c r="AQ2048" s="10"/>
      <c r="AR2048" s="10"/>
      <c r="AS2048" s="10"/>
      <c r="AT2048" s="10"/>
      <c r="AU2048" s="10"/>
      <c r="AV2048" s="10"/>
      <c r="AW2048" s="10"/>
      <c r="AX2048" s="10"/>
      <c r="AY2048" s="10"/>
      <c r="AZ2048" s="10"/>
      <c r="BA2048" s="10"/>
      <c r="BB2048" s="10"/>
      <c r="BC2048" s="10"/>
      <c r="BD2048" s="10"/>
      <c r="BE2048" s="10"/>
      <c r="BF2048" s="10"/>
      <c r="BG2048" s="6"/>
    </row>
    <row r="2049" spans="34:59" x14ac:dyDescent="0.25">
      <c r="AH2049" s="6"/>
      <c r="AI2049" s="6"/>
      <c r="AJ2049" s="6"/>
      <c r="AK2049" s="6"/>
      <c r="AL2049" s="6"/>
      <c r="AM2049" s="6"/>
      <c r="AN2049" s="6"/>
      <c r="AO2049" s="6"/>
      <c r="AP2049" s="6"/>
      <c r="AQ2049" s="6"/>
      <c r="AR2049" s="6"/>
      <c r="AS2049" s="6"/>
      <c r="AT2049" s="6"/>
      <c r="AU2049" s="6"/>
      <c r="AV2049" s="6"/>
      <c r="AW2049" s="6"/>
      <c r="AX2049" s="6"/>
      <c r="AY2049" s="6"/>
      <c r="AZ2049" s="6"/>
      <c r="BA2049" s="6"/>
      <c r="BB2049" s="6"/>
      <c r="BC2049" s="6"/>
      <c r="BD2049" s="6"/>
      <c r="BE2049" s="6"/>
      <c r="BF2049" s="6"/>
      <c r="BG2049" s="10"/>
    </row>
    <row r="2050" spans="34:59" x14ac:dyDescent="0.25">
      <c r="AH2050" s="10"/>
      <c r="AI2050" s="6"/>
    </row>
    <row r="2051" spans="34:59" x14ac:dyDescent="0.25">
      <c r="AH2051" s="6"/>
      <c r="AI2051" s="6"/>
      <c r="AJ2051" s="6"/>
      <c r="AK2051" s="6"/>
      <c r="AL2051" s="6"/>
      <c r="AM2051" s="6"/>
      <c r="AN2051" s="6"/>
      <c r="AO2051" s="6"/>
      <c r="AP2051" s="6"/>
      <c r="AQ2051" s="6"/>
      <c r="AR2051" s="6"/>
      <c r="AS2051" s="6"/>
      <c r="AT2051" s="6"/>
      <c r="AU2051" s="6"/>
      <c r="AV2051" s="6"/>
      <c r="AW2051" s="6"/>
      <c r="AX2051" s="6"/>
      <c r="AY2051" s="6"/>
      <c r="AZ2051" s="6"/>
      <c r="BA2051" s="6"/>
      <c r="BB2051" s="6"/>
      <c r="BC2051" s="6"/>
      <c r="BD2051" s="6"/>
      <c r="BE2051" s="6"/>
      <c r="BF2051" s="6"/>
      <c r="BG2051" s="6"/>
    </row>
    <row r="2052" spans="34:59" x14ac:dyDescent="0.25">
      <c r="AH2052" s="10"/>
      <c r="AI2052" s="6"/>
      <c r="AJ2052" s="10"/>
      <c r="AK2052" s="10"/>
      <c r="AL2052" s="10"/>
      <c r="AM2052" s="10"/>
      <c r="AN2052" s="10"/>
      <c r="AO2052" s="10"/>
      <c r="AP2052" s="10"/>
      <c r="AQ2052" s="10"/>
      <c r="AR2052" s="10"/>
      <c r="AS2052" s="10"/>
      <c r="AT2052" s="10"/>
      <c r="AU2052" s="10"/>
      <c r="AV2052" s="10"/>
      <c r="AW2052" s="10"/>
      <c r="AX2052" s="10"/>
      <c r="AY2052" s="10"/>
      <c r="AZ2052" s="10"/>
      <c r="BA2052" s="10"/>
      <c r="BB2052" s="10"/>
      <c r="BC2052" s="10"/>
      <c r="BD2052" s="10"/>
      <c r="BE2052" s="10"/>
      <c r="BF2052" s="10"/>
      <c r="BG2052" s="6"/>
    </row>
    <row r="2053" spans="34:59" x14ac:dyDescent="0.25">
      <c r="AH2053" s="6"/>
      <c r="AI2053" s="6"/>
      <c r="AJ2053" s="6"/>
      <c r="AK2053" s="6"/>
      <c r="AL2053" s="6"/>
      <c r="AM2053" s="6"/>
      <c r="AN2053" s="6"/>
      <c r="AO2053" s="6"/>
      <c r="AP2053" s="6"/>
      <c r="AQ2053" s="6"/>
      <c r="AR2053" s="6"/>
      <c r="AS2053" s="6"/>
      <c r="AT2053" s="6"/>
      <c r="AU2053" s="6"/>
      <c r="AV2053" s="6"/>
      <c r="AW2053" s="6"/>
      <c r="AX2053" s="6"/>
      <c r="AY2053" s="6"/>
      <c r="AZ2053" s="6"/>
      <c r="BA2053" s="6"/>
      <c r="BB2053" s="6"/>
      <c r="BC2053" s="6"/>
      <c r="BD2053" s="6"/>
      <c r="BE2053" s="6"/>
      <c r="BF2053" s="6"/>
      <c r="BG2053" s="10"/>
    </row>
    <row r="2054" spans="34:59" x14ac:dyDescent="0.25">
      <c r="AH2054" s="10"/>
      <c r="AI2054" s="6"/>
    </row>
    <row r="2055" spans="34:59" x14ac:dyDescent="0.25">
      <c r="AH2055" s="6"/>
      <c r="AI2055" s="6"/>
      <c r="AJ2055" s="6"/>
      <c r="AK2055" s="6"/>
      <c r="AL2055" s="6"/>
      <c r="AM2055" s="6"/>
      <c r="AN2055" s="6"/>
      <c r="AO2055" s="6"/>
      <c r="AP2055" s="6"/>
      <c r="AQ2055" s="6"/>
      <c r="AR2055" s="6"/>
      <c r="AS2055" s="6"/>
      <c r="AT2055" s="6"/>
      <c r="AU2055" s="6"/>
      <c r="AV2055" s="6"/>
      <c r="AW2055" s="6"/>
      <c r="AX2055" s="6"/>
      <c r="AY2055" s="6"/>
      <c r="AZ2055" s="6"/>
      <c r="BA2055" s="6"/>
      <c r="BB2055" s="6"/>
      <c r="BC2055" s="6"/>
      <c r="BD2055" s="6"/>
      <c r="BE2055" s="6"/>
      <c r="BF2055" s="6"/>
      <c r="BG2055" s="6"/>
    </row>
    <row r="2056" spans="34:59" x14ac:dyDescent="0.25">
      <c r="AH2056" s="10"/>
      <c r="AI2056" s="6"/>
      <c r="AJ2056" s="10"/>
      <c r="AK2056" s="10"/>
      <c r="AL2056" s="10"/>
      <c r="AM2056" s="10"/>
      <c r="AN2056" s="10"/>
      <c r="AO2056" s="10"/>
      <c r="AP2056" s="10"/>
      <c r="AQ2056" s="10"/>
      <c r="AR2056" s="10"/>
      <c r="AS2056" s="10"/>
      <c r="AT2056" s="10"/>
      <c r="AU2056" s="10"/>
      <c r="AV2056" s="10"/>
      <c r="AW2056" s="10"/>
      <c r="AX2056" s="10"/>
      <c r="AY2056" s="10"/>
      <c r="AZ2056" s="10"/>
      <c r="BA2056" s="10"/>
      <c r="BB2056" s="10"/>
      <c r="BC2056" s="10"/>
      <c r="BD2056" s="10"/>
      <c r="BE2056" s="10"/>
      <c r="BF2056" s="10"/>
      <c r="BG2056" s="6"/>
    </row>
    <row r="2057" spans="34:59" x14ac:dyDescent="0.25">
      <c r="AH2057" s="6"/>
      <c r="AI2057" s="6"/>
      <c r="AJ2057" s="6"/>
      <c r="AK2057" s="6"/>
      <c r="AL2057" s="6"/>
      <c r="AM2057" s="6"/>
      <c r="AN2057" s="6"/>
      <c r="AO2057" s="6"/>
      <c r="AP2057" s="6"/>
      <c r="AQ2057" s="6"/>
      <c r="AR2057" s="6"/>
      <c r="AS2057" s="6"/>
      <c r="AT2057" s="6"/>
      <c r="AU2057" s="6"/>
      <c r="AV2057" s="6"/>
      <c r="AW2057" s="6"/>
      <c r="AX2057" s="6"/>
      <c r="AY2057" s="6"/>
      <c r="AZ2057" s="6"/>
      <c r="BA2057" s="6"/>
      <c r="BB2057" s="6"/>
      <c r="BC2057" s="6"/>
      <c r="BD2057" s="6"/>
      <c r="BE2057" s="6"/>
      <c r="BF2057" s="6"/>
      <c r="BG2057" s="10"/>
    </row>
    <row r="2058" spans="34:59" x14ac:dyDescent="0.25">
      <c r="AH2058" s="10"/>
      <c r="AI2058" s="6"/>
    </row>
    <row r="2059" spans="34:59" x14ac:dyDescent="0.25">
      <c r="AH2059" s="6"/>
      <c r="AI2059" s="6"/>
      <c r="AJ2059" s="6"/>
      <c r="AK2059" s="6"/>
      <c r="AL2059" s="6"/>
      <c r="AM2059" s="6"/>
      <c r="AN2059" s="6"/>
      <c r="AO2059" s="6"/>
      <c r="AP2059" s="6"/>
      <c r="AQ2059" s="6"/>
      <c r="AR2059" s="6"/>
      <c r="AS2059" s="6"/>
      <c r="AT2059" s="6"/>
      <c r="AU2059" s="6"/>
      <c r="AV2059" s="6"/>
      <c r="AW2059" s="6"/>
      <c r="AX2059" s="6"/>
      <c r="AY2059" s="6"/>
      <c r="AZ2059" s="6"/>
      <c r="BA2059" s="6"/>
      <c r="BB2059" s="6"/>
      <c r="BC2059" s="6"/>
      <c r="BD2059" s="6"/>
      <c r="BE2059" s="6"/>
      <c r="BF2059" s="6"/>
      <c r="BG2059" s="6"/>
    </row>
    <row r="2060" spans="34:59" x14ac:dyDescent="0.25">
      <c r="AH2060" s="10"/>
      <c r="AI2060" s="6"/>
      <c r="AJ2060" s="10"/>
      <c r="AK2060" s="10"/>
      <c r="AL2060" s="10"/>
      <c r="AM2060" s="10"/>
      <c r="AN2060" s="10"/>
      <c r="AO2060" s="10"/>
      <c r="AP2060" s="10"/>
      <c r="AQ2060" s="10"/>
      <c r="AR2060" s="10"/>
      <c r="AS2060" s="10"/>
      <c r="AT2060" s="10"/>
      <c r="AU2060" s="10"/>
      <c r="AV2060" s="10"/>
      <c r="AW2060" s="10"/>
      <c r="AX2060" s="10"/>
      <c r="AY2060" s="10"/>
      <c r="AZ2060" s="10"/>
      <c r="BA2060" s="10"/>
      <c r="BB2060" s="10"/>
      <c r="BC2060" s="10"/>
      <c r="BD2060" s="10"/>
      <c r="BE2060" s="10"/>
      <c r="BF2060" s="10"/>
      <c r="BG2060" s="6"/>
    </row>
    <row r="2061" spans="34:59" x14ac:dyDescent="0.25">
      <c r="AH2061" s="6"/>
      <c r="AI2061" s="6"/>
      <c r="AJ2061" s="6"/>
      <c r="AK2061" s="6"/>
      <c r="AL2061" s="6"/>
      <c r="AM2061" s="6"/>
      <c r="AN2061" s="6"/>
      <c r="AO2061" s="6"/>
      <c r="AP2061" s="6"/>
      <c r="AQ2061" s="6"/>
      <c r="AR2061" s="6"/>
      <c r="AS2061" s="6"/>
      <c r="AT2061" s="6"/>
      <c r="AU2061" s="6"/>
      <c r="AV2061" s="6"/>
      <c r="AW2061" s="6"/>
      <c r="AX2061" s="6"/>
      <c r="AY2061" s="6"/>
      <c r="AZ2061" s="6"/>
      <c r="BA2061" s="6"/>
      <c r="BB2061" s="6"/>
      <c r="BC2061" s="6"/>
      <c r="BD2061" s="6"/>
      <c r="BE2061" s="6"/>
      <c r="BF2061" s="6"/>
      <c r="BG2061" s="10"/>
    </row>
    <row r="2062" spans="34:59" x14ac:dyDescent="0.25">
      <c r="AH2062" s="10"/>
      <c r="AI2062" s="6"/>
    </row>
    <row r="2063" spans="34:59" x14ac:dyDescent="0.25">
      <c r="AH2063" s="6"/>
      <c r="AI2063" s="6"/>
      <c r="AJ2063" s="6"/>
      <c r="AK2063" s="6"/>
      <c r="AL2063" s="6"/>
      <c r="AM2063" s="6"/>
      <c r="AN2063" s="6"/>
      <c r="AO2063" s="6"/>
      <c r="AP2063" s="6"/>
      <c r="AQ2063" s="6"/>
      <c r="AR2063" s="6"/>
      <c r="AS2063" s="6"/>
      <c r="AT2063" s="6"/>
      <c r="AU2063" s="6"/>
      <c r="AV2063" s="6"/>
      <c r="AW2063" s="6"/>
      <c r="AX2063" s="6"/>
      <c r="AY2063" s="6"/>
      <c r="AZ2063" s="6"/>
      <c r="BA2063" s="6"/>
      <c r="BB2063" s="6"/>
      <c r="BC2063" s="6"/>
      <c r="BD2063" s="6"/>
      <c r="BE2063" s="6"/>
      <c r="BF2063" s="6"/>
      <c r="BG2063" s="6"/>
    </row>
    <row r="2064" spans="34:59" x14ac:dyDescent="0.25">
      <c r="AH2064" s="10"/>
      <c r="AI2064" s="6"/>
      <c r="AJ2064" s="10"/>
      <c r="AK2064" s="10"/>
      <c r="AL2064" s="10"/>
      <c r="AM2064" s="10"/>
      <c r="AN2064" s="10"/>
      <c r="AO2064" s="10"/>
      <c r="AP2064" s="10"/>
      <c r="AQ2064" s="10"/>
      <c r="AR2064" s="10"/>
      <c r="AS2064" s="10"/>
      <c r="AT2064" s="10"/>
      <c r="AU2064" s="10"/>
      <c r="AV2064" s="10"/>
      <c r="AW2064" s="10"/>
      <c r="AX2064" s="10"/>
      <c r="AY2064" s="10"/>
      <c r="AZ2064" s="10"/>
      <c r="BA2064" s="10"/>
      <c r="BB2064" s="10"/>
      <c r="BC2064" s="10"/>
      <c r="BD2064" s="10"/>
      <c r="BE2064" s="10"/>
      <c r="BF2064" s="10"/>
      <c r="BG2064" s="6"/>
    </row>
    <row r="2065" spans="34:59" x14ac:dyDescent="0.25">
      <c r="AH2065" s="6"/>
      <c r="AI2065" s="6"/>
      <c r="AJ2065" s="6"/>
      <c r="AK2065" s="6"/>
      <c r="AL2065" s="6"/>
      <c r="AM2065" s="6"/>
      <c r="AN2065" s="6"/>
      <c r="AO2065" s="6"/>
      <c r="AP2065" s="6"/>
      <c r="AQ2065" s="6"/>
      <c r="AR2065" s="6"/>
      <c r="AS2065" s="6"/>
      <c r="AT2065" s="6"/>
      <c r="AU2065" s="6"/>
      <c r="AV2065" s="6"/>
      <c r="AW2065" s="6"/>
      <c r="AX2065" s="6"/>
      <c r="AY2065" s="6"/>
      <c r="AZ2065" s="6"/>
      <c r="BA2065" s="6"/>
      <c r="BB2065" s="6"/>
      <c r="BC2065" s="6"/>
      <c r="BD2065" s="6"/>
      <c r="BE2065" s="6"/>
      <c r="BF2065" s="6"/>
      <c r="BG2065" s="10"/>
    </row>
    <row r="2066" spans="34:59" x14ac:dyDescent="0.25">
      <c r="AH2066" s="10"/>
      <c r="AI2066" s="6"/>
    </row>
    <row r="2067" spans="34:59" x14ac:dyDescent="0.25">
      <c r="AH2067" s="6"/>
      <c r="AI2067" s="6"/>
      <c r="AJ2067" s="6"/>
      <c r="AK2067" s="6"/>
      <c r="AL2067" s="6"/>
      <c r="AM2067" s="6"/>
      <c r="AN2067" s="6"/>
      <c r="AO2067" s="6"/>
      <c r="AP2067" s="6"/>
      <c r="AQ2067" s="6"/>
      <c r="AR2067" s="6"/>
      <c r="AS2067" s="6"/>
      <c r="AT2067" s="6"/>
      <c r="AU2067" s="6"/>
      <c r="AV2067" s="6"/>
      <c r="AW2067" s="6"/>
      <c r="AX2067" s="6"/>
      <c r="AY2067" s="6"/>
      <c r="AZ2067" s="6"/>
      <c r="BA2067" s="6"/>
      <c r="BB2067" s="6"/>
      <c r="BC2067" s="6"/>
      <c r="BD2067" s="6"/>
      <c r="BE2067" s="6"/>
      <c r="BF2067" s="6"/>
      <c r="BG2067" s="6"/>
    </row>
    <row r="2068" spans="34:59" x14ac:dyDescent="0.25">
      <c r="AH2068" s="10"/>
      <c r="AI2068" s="6"/>
      <c r="AJ2068" s="10"/>
      <c r="AK2068" s="10"/>
      <c r="AL2068" s="10"/>
      <c r="AM2068" s="10"/>
      <c r="AN2068" s="10"/>
      <c r="AO2068" s="10"/>
      <c r="AP2068" s="10"/>
      <c r="AQ2068" s="10"/>
      <c r="AR2068" s="10"/>
      <c r="AS2068" s="10"/>
      <c r="AT2068" s="10"/>
      <c r="AU2068" s="10"/>
      <c r="AV2068" s="10"/>
      <c r="AW2068" s="10"/>
      <c r="AX2068" s="10"/>
      <c r="AY2068" s="10"/>
      <c r="AZ2068" s="10"/>
      <c r="BA2068" s="10"/>
      <c r="BB2068" s="10"/>
      <c r="BC2068" s="10"/>
      <c r="BD2068" s="10"/>
      <c r="BE2068" s="10"/>
      <c r="BF2068" s="10"/>
      <c r="BG2068" s="6"/>
    </row>
    <row r="2069" spans="34:59" x14ac:dyDescent="0.25">
      <c r="AH2069" s="6"/>
      <c r="AI2069" s="6"/>
      <c r="AJ2069" s="6"/>
      <c r="AK2069" s="6"/>
      <c r="AL2069" s="6"/>
      <c r="AM2069" s="6"/>
      <c r="AN2069" s="6"/>
      <c r="AO2069" s="6"/>
      <c r="AP2069" s="6"/>
      <c r="AQ2069" s="6"/>
      <c r="AR2069" s="6"/>
      <c r="AS2069" s="6"/>
      <c r="AT2069" s="6"/>
      <c r="AU2069" s="6"/>
      <c r="AV2069" s="6"/>
      <c r="AW2069" s="6"/>
      <c r="AX2069" s="6"/>
      <c r="AY2069" s="6"/>
      <c r="AZ2069" s="6"/>
      <c r="BA2069" s="6"/>
      <c r="BB2069" s="6"/>
      <c r="BC2069" s="6"/>
      <c r="BD2069" s="6"/>
      <c r="BE2069" s="6"/>
      <c r="BF2069" s="6"/>
      <c r="BG2069" s="10"/>
    </row>
    <row r="2070" spans="34:59" x14ac:dyDescent="0.25">
      <c r="AH2070" s="10"/>
      <c r="AI2070" s="6"/>
    </row>
    <row r="2071" spans="34:59" x14ac:dyDescent="0.25">
      <c r="AH2071" s="6"/>
      <c r="AI2071" s="6"/>
      <c r="AJ2071" s="6"/>
      <c r="AK2071" s="6"/>
      <c r="AL2071" s="6"/>
      <c r="AM2071" s="6"/>
      <c r="AN2071" s="6"/>
      <c r="AO2071" s="6"/>
      <c r="AP2071" s="6"/>
      <c r="AQ2071" s="6"/>
      <c r="AR2071" s="6"/>
      <c r="AS2071" s="6"/>
      <c r="AT2071" s="6"/>
      <c r="AU2071" s="6"/>
      <c r="AV2071" s="6"/>
      <c r="AW2071" s="6"/>
      <c r="AX2071" s="6"/>
      <c r="AY2071" s="6"/>
      <c r="AZ2071" s="6"/>
      <c r="BA2071" s="6"/>
      <c r="BB2071" s="6"/>
      <c r="BC2071" s="6"/>
      <c r="BD2071" s="6"/>
      <c r="BE2071" s="6"/>
      <c r="BF2071" s="6"/>
      <c r="BG2071" s="6"/>
    </row>
    <row r="2072" spans="34:59" x14ac:dyDescent="0.25">
      <c r="AH2072" s="10"/>
      <c r="AI2072" s="6"/>
      <c r="AJ2072" s="10"/>
      <c r="AK2072" s="10"/>
      <c r="AL2072" s="10"/>
      <c r="AM2072" s="10"/>
      <c r="AN2072" s="10"/>
      <c r="AO2072" s="10"/>
      <c r="AP2072" s="10"/>
      <c r="AQ2072" s="10"/>
      <c r="AR2072" s="10"/>
      <c r="AS2072" s="10"/>
      <c r="AT2072" s="10"/>
      <c r="AU2072" s="10"/>
      <c r="AV2072" s="10"/>
      <c r="AW2072" s="10"/>
      <c r="AX2072" s="10"/>
      <c r="AY2072" s="10"/>
      <c r="AZ2072" s="10"/>
      <c r="BA2072" s="10"/>
      <c r="BB2072" s="10"/>
      <c r="BC2072" s="10"/>
      <c r="BD2072" s="10"/>
      <c r="BE2072" s="10"/>
      <c r="BF2072" s="10"/>
      <c r="BG2072" s="6"/>
    </row>
    <row r="2073" spans="34:59" x14ac:dyDescent="0.25">
      <c r="AH2073" s="6"/>
      <c r="AI2073" s="6"/>
      <c r="AJ2073" s="6"/>
      <c r="AK2073" s="6"/>
      <c r="AL2073" s="6"/>
      <c r="AM2073" s="6"/>
      <c r="AN2073" s="6"/>
      <c r="AO2073" s="6"/>
      <c r="AP2073" s="6"/>
      <c r="AQ2073" s="6"/>
      <c r="AR2073" s="6"/>
      <c r="AS2073" s="6"/>
      <c r="AT2073" s="6"/>
      <c r="AU2073" s="6"/>
      <c r="AV2073" s="6"/>
      <c r="AW2073" s="6"/>
      <c r="AX2073" s="6"/>
      <c r="AY2073" s="6"/>
      <c r="AZ2073" s="6"/>
      <c r="BA2073" s="6"/>
      <c r="BB2073" s="6"/>
      <c r="BC2073" s="6"/>
      <c r="BD2073" s="6"/>
      <c r="BE2073" s="6"/>
      <c r="BF2073" s="6"/>
      <c r="BG2073" s="10"/>
    </row>
    <row r="2074" spans="34:59" x14ac:dyDescent="0.25">
      <c r="AH2074" s="10"/>
      <c r="AI2074" s="6"/>
    </row>
    <row r="2075" spans="34:59" x14ac:dyDescent="0.25">
      <c r="AH2075" s="6"/>
      <c r="AI2075" s="6"/>
      <c r="AJ2075" s="6"/>
      <c r="AK2075" s="6"/>
      <c r="AL2075" s="6"/>
      <c r="AM2075" s="6"/>
      <c r="AN2075" s="6"/>
      <c r="AO2075" s="6"/>
      <c r="AP2075" s="6"/>
      <c r="AQ2075" s="6"/>
      <c r="AR2075" s="6"/>
      <c r="AS2075" s="6"/>
      <c r="AT2075" s="6"/>
      <c r="AU2075" s="6"/>
      <c r="AV2075" s="6"/>
      <c r="AW2075" s="6"/>
      <c r="AX2075" s="6"/>
      <c r="AY2075" s="6"/>
      <c r="AZ2075" s="6"/>
      <c r="BA2075" s="6"/>
      <c r="BB2075" s="6"/>
      <c r="BC2075" s="6"/>
      <c r="BD2075" s="6"/>
      <c r="BE2075" s="6"/>
      <c r="BF2075" s="6"/>
      <c r="BG2075" s="6"/>
    </row>
    <row r="2076" spans="34:59" x14ac:dyDescent="0.25">
      <c r="AH2076" s="10"/>
      <c r="AI2076" s="6"/>
      <c r="AJ2076" s="10"/>
      <c r="AK2076" s="10"/>
      <c r="AL2076" s="10"/>
      <c r="AM2076" s="10"/>
      <c r="AN2076" s="10"/>
      <c r="AO2076" s="10"/>
      <c r="AP2076" s="10"/>
      <c r="AQ2076" s="10"/>
      <c r="AR2076" s="10"/>
      <c r="AS2076" s="10"/>
      <c r="AT2076" s="10"/>
      <c r="AU2076" s="10"/>
      <c r="AV2076" s="10"/>
      <c r="AW2076" s="10"/>
      <c r="AX2076" s="10"/>
      <c r="AY2076" s="10"/>
      <c r="AZ2076" s="10"/>
      <c r="BA2076" s="10"/>
      <c r="BB2076" s="10"/>
      <c r="BC2076" s="10"/>
      <c r="BD2076" s="10"/>
      <c r="BE2076" s="10"/>
      <c r="BF2076" s="10"/>
      <c r="BG2076" s="6"/>
    </row>
    <row r="2077" spans="34:59" x14ac:dyDescent="0.25">
      <c r="AH2077" s="6"/>
      <c r="AI2077" s="6"/>
      <c r="AJ2077" s="6"/>
      <c r="AK2077" s="6"/>
      <c r="AL2077" s="6"/>
      <c r="AM2077" s="6"/>
      <c r="AN2077" s="6"/>
      <c r="AO2077" s="6"/>
      <c r="AP2077" s="6"/>
      <c r="AQ2077" s="6"/>
      <c r="AR2077" s="6"/>
      <c r="AS2077" s="6"/>
      <c r="AT2077" s="6"/>
      <c r="AU2077" s="6"/>
      <c r="AV2077" s="6"/>
      <c r="AW2077" s="6"/>
      <c r="AX2077" s="6"/>
      <c r="AY2077" s="6"/>
      <c r="AZ2077" s="6"/>
      <c r="BA2077" s="6"/>
      <c r="BB2077" s="6"/>
      <c r="BC2077" s="6"/>
      <c r="BD2077" s="6"/>
      <c r="BE2077" s="6"/>
      <c r="BF2077" s="6"/>
      <c r="BG2077" s="10"/>
    </row>
    <row r="2078" spans="34:59" x14ac:dyDescent="0.25">
      <c r="AH2078" s="10"/>
      <c r="AI2078" s="6"/>
    </row>
    <row r="2079" spans="34:59" x14ac:dyDescent="0.25">
      <c r="AH2079" s="6"/>
      <c r="AI2079" s="6"/>
      <c r="AJ2079" s="6"/>
      <c r="AK2079" s="6"/>
      <c r="AL2079" s="6"/>
      <c r="AM2079" s="6"/>
      <c r="AN2079" s="6"/>
      <c r="AO2079" s="6"/>
      <c r="AP2079" s="6"/>
      <c r="AQ2079" s="6"/>
      <c r="AR2079" s="6"/>
      <c r="AS2079" s="6"/>
      <c r="AT2079" s="6"/>
      <c r="AU2079" s="6"/>
      <c r="AV2079" s="6"/>
      <c r="AW2079" s="6"/>
      <c r="AX2079" s="6"/>
      <c r="AY2079" s="6"/>
      <c r="AZ2079" s="6"/>
      <c r="BA2079" s="6"/>
      <c r="BB2079" s="6"/>
      <c r="BC2079" s="6"/>
      <c r="BD2079" s="6"/>
      <c r="BE2079" s="6"/>
      <c r="BF2079" s="6"/>
      <c r="BG2079" s="6"/>
    </row>
    <row r="2080" spans="34:59" x14ac:dyDescent="0.25">
      <c r="AH2080" s="10"/>
      <c r="AI2080" s="6"/>
      <c r="AJ2080" s="10"/>
      <c r="AK2080" s="10"/>
      <c r="AL2080" s="10"/>
      <c r="AM2080" s="10"/>
      <c r="AN2080" s="10"/>
      <c r="AO2080" s="10"/>
      <c r="AP2080" s="10"/>
      <c r="AQ2080" s="10"/>
      <c r="AR2080" s="10"/>
      <c r="AS2080" s="10"/>
      <c r="AT2080" s="10"/>
      <c r="AU2080" s="10"/>
      <c r="AV2080" s="10"/>
      <c r="AW2080" s="10"/>
      <c r="AX2080" s="10"/>
      <c r="AY2080" s="10"/>
      <c r="AZ2080" s="10"/>
      <c r="BA2080" s="10"/>
      <c r="BB2080" s="10"/>
      <c r="BC2080" s="10"/>
      <c r="BD2080" s="10"/>
      <c r="BE2080" s="10"/>
      <c r="BF2080" s="10"/>
      <c r="BG2080" s="6"/>
    </row>
    <row r="2081" spans="34:59" x14ac:dyDescent="0.25">
      <c r="AH2081" s="6"/>
      <c r="AI2081" s="6"/>
      <c r="AJ2081" s="6"/>
      <c r="AK2081" s="6"/>
      <c r="AL2081" s="6"/>
      <c r="AM2081" s="6"/>
      <c r="AN2081" s="6"/>
      <c r="AO2081" s="6"/>
      <c r="AP2081" s="6"/>
      <c r="AQ2081" s="6"/>
      <c r="AR2081" s="6"/>
      <c r="AS2081" s="6"/>
      <c r="AT2081" s="6"/>
      <c r="AU2081" s="6"/>
      <c r="AV2081" s="6"/>
      <c r="AW2081" s="6"/>
      <c r="AX2081" s="6"/>
      <c r="AY2081" s="6"/>
      <c r="AZ2081" s="6"/>
      <c r="BA2081" s="6"/>
      <c r="BB2081" s="6"/>
      <c r="BC2081" s="6"/>
      <c r="BD2081" s="6"/>
      <c r="BE2081" s="6"/>
      <c r="BF2081" s="6"/>
      <c r="BG2081" s="10"/>
    </row>
    <row r="2082" spans="34:59" x14ac:dyDescent="0.25">
      <c r="AH2082" s="10"/>
      <c r="AI2082" s="6"/>
    </row>
    <row r="2083" spans="34:59" x14ac:dyDescent="0.25">
      <c r="AH2083" s="6"/>
      <c r="AI2083" s="6"/>
      <c r="AJ2083" s="6"/>
      <c r="AK2083" s="6"/>
      <c r="AL2083" s="6"/>
      <c r="AM2083" s="6"/>
      <c r="AN2083" s="6"/>
      <c r="AO2083" s="6"/>
      <c r="AP2083" s="6"/>
      <c r="AQ2083" s="6"/>
      <c r="AR2083" s="6"/>
      <c r="AS2083" s="6"/>
      <c r="AT2083" s="6"/>
      <c r="AU2083" s="6"/>
      <c r="AV2083" s="6"/>
      <c r="AW2083" s="6"/>
      <c r="AX2083" s="6"/>
      <c r="AY2083" s="6"/>
      <c r="AZ2083" s="6"/>
      <c r="BA2083" s="6"/>
      <c r="BB2083" s="6"/>
      <c r="BC2083" s="6"/>
      <c r="BD2083" s="6"/>
      <c r="BE2083" s="6"/>
      <c r="BF2083" s="6"/>
      <c r="BG2083" s="6"/>
    </row>
    <row r="2084" spans="34:59" x14ac:dyDescent="0.25">
      <c r="AH2084" s="10"/>
      <c r="AI2084" s="6"/>
      <c r="AJ2084" s="10"/>
      <c r="AK2084" s="10"/>
      <c r="AL2084" s="10"/>
      <c r="AM2084" s="10"/>
      <c r="AN2084" s="10"/>
      <c r="AO2084" s="10"/>
      <c r="AP2084" s="10"/>
      <c r="AQ2084" s="10"/>
      <c r="AR2084" s="10"/>
      <c r="AS2084" s="10"/>
      <c r="AT2084" s="10"/>
      <c r="AU2084" s="10"/>
      <c r="AV2084" s="10"/>
      <c r="AW2084" s="10"/>
      <c r="AX2084" s="10"/>
      <c r="AY2084" s="10"/>
      <c r="AZ2084" s="10"/>
      <c r="BA2084" s="10"/>
      <c r="BB2084" s="10"/>
      <c r="BC2084" s="10"/>
      <c r="BD2084" s="10"/>
      <c r="BE2084" s="10"/>
      <c r="BF2084" s="10"/>
      <c r="BG2084" s="6"/>
    </row>
    <row r="2085" spans="34:59" x14ac:dyDescent="0.25">
      <c r="AH2085" s="6"/>
      <c r="AI2085" s="6"/>
      <c r="AJ2085" s="6"/>
      <c r="AK2085" s="6"/>
      <c r="AL2085" s="6"/>
      <c r="AM2085" s="6"/>
      <c r="AN2085" s="6"/>
      <c r="AO2085" s="6"/>
      <c r="AP2085" s="6"/>
      <c r="AQ2085" s="6"/>
      <c r="AR2085" s="6"/>
      <c r="AS2085" s="6"/>
      <c r="AT2085" s="6"/>
      <c r="AU2085" s="6"/>
      <c r="AV2085" s="6"/>
      <c r="AW2085" s="6"/>
      <c r="AX2085" s="6"/>
      <c r="AY2085" s="6"/>
      <c r="AZ2085" s="6"/>
      <c r="BA2085" s="6"/>
      <c r="BB2085" s="6"/>
      <c r="BC2085" s="6"/>
      <c r="BD2085" s="6"/>
      <c r="BE2085" s="6"/>
      <c r="BF2085" s="6"/>
      <c r="BG2085" s="10"/>
    </row>
    <row r="2086" spans="34:59" x14ac:dyDescent="0.25">
      <c r="AH2086" s="10"/>
      <c r="AI2086" s="6"/>
    </row>
    <row r="2087" spans="34:59" x14ac:dyDescent="0.25">
      <c r="AH2087" s="6"/>
      <c r="AI2087" s="6"/>
      <c r="AJ2087" s="6"/>
      <c r="AK2087" s="6"/>
      <c r="AL2087" s="6"/>
      <c r="AM2087" s="6"/>
      <c r="AN2087" s="6"/>
      <c r="AO2087" s="6"/>
      <c r="AP2087" s="6"/>
      <c r="AQ2087" s="6"/>
      <c r="AR2087" s="6"/>
      <c r="AS2087" s="6"/>
      <c r="AT2087" s="6"/>
      <c r="AU2087" s="6"/>
      <c r="AV2087" s="6"/>
      <c r="AW2087" s="6"/>
      <c r="AX2087" s="6"/>
      <c r="AY2087" s="6"/>
      <c r="AZ2087" s="6"/>
      <c r="BA2087" s="6"/>
      <c r="BB2087" s="6"/>
      <c r="BC2087" s="6"/>
      <c r="BD2087" s="6"/>
      <c r="BE2087" s="6"/>
      <c r="BF2087" s="6"/>
      <c r="BG2087" s="6"/>
    </row>
    <row r="2088" spans="34:59" x14ac:dyDescent="0.25">
      <c r="AH2088" s="10"/>
      <c r="AI2088" s="6"/>
      <c r="AJ2088" s="10"/>
      <c r="AK2088" s="10"/>
      <c r="AL2088" s="10"/>
      <c r="AM2088" s="10"/>
      <c r="AN2088" s="10"/>
      <c r="AO2088" s="10"/>
      <c r="AP2088" s="10"/>
      <c r="AQ2088" s="10"/>
      <c r="AR2088" s="10"/>
      <c r="AS2088" s="10"/>
      <c r="AT2088" s="10"/>
      <c r="AU2088" s="10"/>
      <c r="AV2088" s="10"/>
      <c r="AW2088" s="10"/>
      <c r="AX2088" s="10"/>
      <c r="AY2088" s="10"/>
      <c r="AZ2088" s="10"/>
      <c r="BA2088" s="10"/>
      <c r="BB2088" s="10"/>
      <c r="BC2088" s="10"/>
      <c r="BD2088" s="10"/>
      <c r="BE2088" s="10"/>
      <c r="BF2088" s="10"/>
      <c r="BG2088" s="6"/>
    </row>
    <row r="2089" spans="34:59" x14ac:dyDescent="0.25">
      <c r="AH2089" s="6"/>
      <c r="AI2089" s="6"/>
      <c r="AJ2089" s="6"/>
      <c r="AK2089" s="6"/>
      <c r="AL2089" s="6"/>
      <c r="AM2089" s="6"/>
      <c r="AN2089" s="6"/>
      <c r="AO2089" s="6"/>
      <c r="AP2089" s="6"/>
      <c r="AQ2089" s="6"/>
      <c r="AR2089" s="6"/>
      <c r="AS2089" s="6"/>
      <c r="AT2089" s="6"/>
      <c r="AU2089" s="6"/>
      <c r="AV2089" s="6"/>
      <c r="AW2089" s="6"/>
      <c r="AX2089" s="6"/>
      <c r="AY2089" s="6"/>
      <c r="AZ2089" s="6"/>
      <c r="BA2089" s="6"/>
      <c r="BB2089" s="6"/>
      <c r="BC2089" s="6"/>
      <c r="BD2089" s="6"/>
      <c r="BE2089" s="6"/>
      <c r="BF2089" s="6"/>
      <c r="BG2089" s="10"/>
    </row>
    <row r="2090" spans="34:59" x14ac:dyDescent="0.25">
      <c r="AH2090" s="10"/>
      <c r="AI2090" s="6"/>
    </row>
    <row r="2091" spans="34:59" x14ac:dyDescent="0.25">
      <c r="AH2091" s="6"/>
      <c r="AI2091" s="6"/>
      <c r="AJ2091" s="6"/>
      <c r="AK2091" s="6"/>
      <c r="AL2091" s="6"/>
      <c r="AM2091" s="6"/>
      <c r="AN2091" s="6"/>
      <c r="AO2091" s="6"/>
      <c r="AP2091" s="6"/>
      <c r="AQ2091" s="6"/>
      <c r="AR2091" s="6"/>
      <c r="AS2091" s="6"/>
      <c r="AT2091" s="6"/>
      <c r="AU2091" s="6"/>
      <c r="AV2091" s="6"/>
      <c r="AW2091" s="6"/>
      <c r="AX2091" s="6"/>
      <c r="AY2091" s="6"/>
      <c r="AZ2091" s="6"/>
      <c r="BA2091" s="6"/>
      <c r="BB2091" s="6"/>
      <c r="BC2091" s="6"/>
      <c r="BD2091" s="6"/>
      <c r="BE2091" s="6"/>
      <c r="BF2091" s="6"/>
      <c r="BG2091" s="6"/>
    </row>
    <row r="2092" spans="34:59" x14ac:dyDescent="0.25">
      <c r="AH2092" s="10"/>
      <c r="AI2092" s="6"/>
      <c r="AJ2092" s="10"/>
      <c r="AK2092" s="10"/>
      <c r="AL2092" s="10"/>
      <c r="AM2092" s="10"/>
      <c r="AN2092" s="10"/>
      <c r="AO2092" s="10"/>
      <c r="AP2092" s="10"/>
      <c r="AQ2092" s="10"/>
      <c r="AR2092" s="10"/>
      <c r="AS2092" s="10"/>
      <c r="AT2092" s="10"/>
      <c r="AU2092" s="10"/>
      <c r="AV2092" s="10"/>
      <c r="AW2092" s="10"/>
      <c r="AX2092" s="10"/>
      <c r="AY2092" s="10"/>
      <c r="AZ2092" s="10"/>
      <c r="BA2092" s="10"/>
      <c r="BB2092" s="10"/>
      <c r="BC2092" s="10"/>
      <c r="BD2092" s="10"/>
      <c r="BE2092" s="10"/>
      <c r="BF2092" s="10"/>
      <c r="BG2092" s="6"/>
    </row>
    <row r="2093" spans="34:59" x14ac:dyDescent="0.25">
      <c r="AH2093" s="6"/>
      <c r="AI2093" s="6"/>
      <c r="AJ2093" s="6"/>
      <c r="AK2093" s="6"/>
      <c r="AL2093" s="6"/>
      <c r="AM2093" s="6"/>
      <c r="AN2093" s="6"/>
      <c r="AO2093" s="6"/>
      <c r="AP2093" s="6"/>
      <c r="AQ2093" s="6"/>
      <c r="AR2093" s="6"/>
      <c r="AS2093" s="6"/>
      <c r="AT2093" s="6"/>
      <c r="AU2093" s="6"/>
      <c r="AV2093" s="6"/>
      <c r="AW2093" s="6"/>
      <c r="AX2093" s="6"/>
      <c r="AY2093" s="6"/>
      <c r="AZ2093" s="6"/>
      <c r="BA2093" s="6"/>
      <c r="BB2093" s="6"/>
      <c r="BC2093" s="6"/>
      <c r="BD2093" s="6"/>
      <c r="BE2093" s="6"/>
      <c r="BF2093" s="6"/>
      <c r="BG2093" s="10"/>
    </row>
    <row r="2094" spans="34:59" x14ac:dyDescent="0.25">
      <c r="AH2094" s="10"/>
      <c r="AI2094" s="6"/>
    </row>
    <row r="2095" spans="34:59" x14ac:dyDescent="0.25">
      <c r="AH2095" s="6"/>
      <c r="AI2095" s="6"/>
      <c r="AJ2095" s="6"/>
      <c r="AK2095" s="6"/>
      <c r="AL2095" s="6"/>
      <c r="AM2095" s="6"/>
      <c r="AN2095" s="6"/>
      <c r="AO2095" s="6"/>
      <c r="AP2095" s="6"/>
      <c r="AQ2095" s="6"/>
      <c r="AR2095" s="6"/>
      <c r="AS2095" s="6"/>
      <c r="AT2095" s="6"/>
      <c r="AU2095" s="6"/>
      <c r="AV2095" s="6"/>
      <c r="AW2095" s="6"/>
      <c r="AX2095" s="6"/>
      <c r="AY2095" s="6"/>
      <c r="AZ2095" s="6"/>
      <c r="BA2095" s="6"/>
      <c r="BB2095" s="6"/>
      <c r="BC2095" s="6"/>
      <c r="BD2095" s="6"/>
      <c r="BE2095" s="6"/>
      <c r="BF2095" s="6"/>
      <c r="BG2095" s="6"/>
    </row>
    <row r="2096" spans="34:59" x14ac:dyDescent="0.25">
      <c r="AH2096" s="10"/>
      <c r="AI2096" s="6"/>
      <c r="AJ2096" s="10"/>
      <c r="AK2096" s="10"/>
      <c r="AL2096" s="10"/>
      <c r="AM2096" s="10"/>
      <c r="AN2096" s="10"/>
      <c r="AO2096" s="10"/>
      <c r="AP2096" s="10"/>
      <c r="AQ2096" s="10"/>
      <c r="AR2096" s="10"/>
      <c r="AS2096" s="10"/>
      <c r="AT2096" s="10"/>
      <c r="AU2096" s="10"/>
      <c r="AV2096" s="10"/>
      <c r="AW2096" s="10"/>
      <c r="AX2096" s="10"/>
      <c r="AY2096" s="10"/>
      <c r="AZ2096" s="10"/>
      <c r="BA2096" s="10"/>
      <c r="BB2096" s="10"/>
      <c r="BC2096" s="10"/>
      <c r="BD2096" s="10"/>
      <c r="BE2096" s="10"/>
      <c r="BF2096" s="10"/>
      <c r="BG2096" s="6"/>
    </row>
    <row r="2097" spans="34:59" x14ac:dyDescent="0.25">
      <c r="AH2097" s="6"/>
      <c r="AI2097" s="6"/>
      <c r="AJ2097" s="6"/>
      <c r="AK2097" s="6"/>
      <c r="AL2097" s="6"/>
      <c r="AM2097" s="6"/>
      <c r="AN2097" s="6"/>
      <c r="AO2097" s="6"/>
      <c r="AP2097" s="6"/>
      <c r="AQ2097" s="6"/>
      <c r="AR2097" s="6"/>
      <c r="AS2097" s="6"/>
      <c r="AT2097" s="6"/>
      <c r="AU2097" s="6"/>
      <c r="AV2097" s="6"/>
      <c r="AW2097" s="6"/>
      <c r="AX2097" s="6"/>
      <c r="AY2097" s="6"/>
      <c r="AZ2097" s="6"/>
      <c r="BA2097" s="6"/>
      <c r="BB2097" s="6"/>
      <c r="BC2097" s="6"/>
      <c r="BD2097" s="6"/>
      <c r="BE2097" s="6"/>
      <c r="BF2097" s="6"/>
      <c r="BG2097" s="10"/>
    </row>
    <row r="2098" spans="34:59" x14ac:dyDescent="0.25">
      <c r="AH2098" s="10"/>
      <c r="AI2098" s="6"/>
    </row>
    <row r="2099" spans="34:59" x14ac:dyDescent="0.25">
      <c r="AH2099" s="6"/>
      <c r="AI2099" s="6"/>
      <c r="AJ2099" s="6"/>
      <c r="AK2099" s="6"/>
      <c r="AL2099" s="6"/>
      <c r="AM2099" s="6"/>
      <c r="AN2099" s="6"/>
      <c r="AO2099" s="6"/>
      <c r="AP2099" s="6"/>
      <c r="AQ2099" s="6"/>
      <c r="AR2099" s="6"/>
      <c r="AS2099" s="6"/>
      <c r="AT2099" s="6"/>
      <c r="AU2099" s="6"/>
      <c r="AV2099" s="6"/>
      <c r="AW2099" s="6"/>
      <c r="AX2099" s="6"/>
      <c r="AY2099" s="6"/>
      <c r="AZ2099" s="6"/>
      <c r="BA2099" s="6"/>
      <c r="BB2099" s="6"/>
      <c r="BC2099" s="6"/>
      <c r="BD2099" s="6"/>
      <c r="BE2099" s="6"/>
      <c r="BF2099" s="6"/>
      <c r="BG2099" s="6"/>
    </row>
    <row r="2100" spans="34:59" x14ac:dyDescent="0.25">
      <c r="AH2100" s="10"/>
      <c r="AI2100" s="6"/>
      <c r="AJ2100" s="10"/>
      <c r="AK2100" s="10"/>
      <c r="AL2100" s="10"/>
      <c r="AM2100" s="10"/>
      <c r="AN2100" s="10"/>
      <c r="AO2100" s="10"/>
      <c r="AP2100" s="10"/>
      <c r="AQ2100" s="10"/>
      <c r="AR2100" s="10"/>
      <c r="AS2100" s="10"/>
      <c r="AT2100" s="10"/>
      <c r="AU2100" s="10"/>
      <c r="AV2100" s="10"/>
      <c r="AW2100" s="10"/>
      <c r="AX2100" s="10"/>
      <c r="AY2100" s="10"/>
      <c r="AZ2100" s="10"/>
      <c r="BA2100" s="10"/>
      <c r="BB2100" s="10"/>
      <c r="BC2100" s="10"/>
      <c r="BD2100" s="10"/>
      <c r="BE2100" s="10"/>
      <c r="BF2100" s="10"/>
      <c r="BG2100" s="6"/>
    </row>
    <row r="2101" spans="34:59" x14ac:dyDescent="0.25">
      <c r="AH2101" s="6"/>
      <c r="AI2101" s="6"/>
      <c r="AJ2101" s="6"/>
      <c r="AK2101" s="6"/>
      <c r="AL2101" s="6"/>
      <c r="AM2101" s="6"/>
      <c r="AN2101" s="6"/>
      <c r="AO2101" s="6"/>
      <c r="AP2101" s="6"/>
      <c r="AQ2101" s="6"/>
      <c r="AR2101" s="6"/>
      <c r="AS2101" s="6"/>
      <c r="AT2101" s="6"/>
      <c r="AU2101" s="6"/>
      <c r="AV2101" s="6"/>
      <c r="AW2101" s="6"/>
      <c r="AX2101" s="6"/>
      <c r="AY2101" s="6"/>
      <c r="AZ2101" s="6"/>
      <c r="BA2101" s="6"/>
      <c r="BB2101" s="6"/>
      <c r="BC2101" s="6"/>
      <c r="BD2101" s="6"/>
      <c r="BE2101" s="6"/>
      <c r="BF2101" s="6"/>
      <c r="BG2101" s="10"/>
    </row>
    <row r="2102" spans="34:59" x14ac:dyDescent="0.25">
      <c r="AH2102" s="10"/>
      <c r="AI2102" s="6"/>
    </row>
    <row r="2103" spans="34:59" x14ac:dyDescent="0.25">
      <c r="AH2103" s="6"/>
      <c r="AI2103" s="6"/>
      <c r="AJ2103" s="6"/>
      <c r="AK2103" s="6"/>
      <c r="AL2103" s="6"/>
      <c r="AM2103" s="6"/>
      <c r="AN2103" s="6"/>
      <c r="AO2103" s="6"/>
      <c r="AP2103" s="6"/>
      <c r="AQ2103" s="6"/>
      <c r="AR2103" s="6"/>
      <c r="AS2103" s="6"/>
      <c r="AT2103" s="6"/>
      <c r="AU2103" s="6"/>
      <c r="AV2103" s="6"/>
      <c r="AW2103" s="6"/>
      <c r="AX2103" s="6"/>
      <c r="AY2103" s="6"/>
      <c r="AZ2103" s="6"/>
      <c r="BA2103" s="6"/>
      <c r="BB2103" s="6"/>
      <c r="BC2103" s="6"/>
      <c r="BD2103" s="6"/>
      <c r="BE2103" s="6"/>
      <c r="BF2103" s="6"/>
      <c r="BG2103" s="6"/>
    </row>
    <row r="2104" spans="34:59" x14ac:dyDescent="0.25">
      <c r="AH2104" s="10"/>
      <c r="AI2104" s="6"/>
      <c r="AJ2104" s="10"/>
      <c r="AK2104" s="10"/>
      <c r="AL2104" s="10"/>
      <c r="AM2104" s="10"/>
      <c r="AN2104" s="10"/>
      <c r="AO2104" s="10"/>
      <c r="AP2104" s="10"/>
      <c r="AQ2104" s="10"/>
      <c r="AR2104" s="10"/>
      <c r="AS2104" s="10"/>
      <c r="AT2104" s="10"/>
      <c r="AU2104" s="10"/>
      <c r="AV2104" s="10"/>
      <c r="AW2104" s="10"/>
      <c r="AX2104" s="10"/>
      <c r="AY2104" s="10"/>
      <c r="AZ2104" s="10"/>
      <c r="BA2104" s="10"/>
      <c r="BB2104" s="10"/>
      <c r="BC2104" s="10"/>
      <c r="BD2104" s="10"/>
      <c r="BE2104" s="10"/>
      <c r="BF2104" s="10"/>
      <c r="BG2104" s="6"/>
    </row>
    <row r="2105" spans="34:59" x14ac:dyDescent="0.25">
      <c r="AH2105" s="6"/>
      <c r="AI2105" s="6"/>
      <c r="AJ2105" s="6"/>
      <c r="AK2105" s="6"/>
      <c r="AL2105" s="6"/>
      <c r="AM2105" s="6"/>
      <c r="AN2105" s="6"/>
      <c r="AO2105" s="6"/>
      <c r="AP2105" s="6"/>
      <c r="AQ2105" s="6"/>
      <c r="AR2105" s="6"/>
      <c r="AS2105" s="6"/>
      <c r="AT2105" s="6"/>
      <c r="AU2105" s="6"/>
      <c r="AV2105" s="6"/>
      <c r="AW2105" s="6"/>
      <c r="AX2105" s="6"/>
      <c r="AY2105" s="6"/>
      <c r="AZ2105" s="6"/>
      <c r="BA2105" s="6"/>
      <c r="BB2105" s="6"/>
      <c r="BC2105" s="6"/>
      <c r="BD2105" s="6"/>
      <c r="BE2105" s="6"/>
      <c r="BF2105" s="6"/>
      <c r="BG2105" s="10"/>
    </row>
    <row r="2106" spans="34:59" x14ac:dyDescent="0.25">
      <c r="AH2106" s="10"/>
      <c r="AI2106" s="6"/>
    </row>
    <row r="2107" spans="34:59" x14ac:dyDescent="0.25">
      <c r="AH2107" s="6"/>
      <c r="AI2107" s="6"/>
      <c r="AJ2107" s="6"/>
      <c r="AK2107" s="6"/>
      <c r="AL2107" s="6"/>
      <c r="AM2107" s="6"/>
      <c r="AN2107" s="6"/>
      <c r="AO2107" s="6"/>
      <c r="AP2107" s="6"/>
      <c r="AQ2107" s="6"/>
      <c r="AR2107" s="6"/>
      <c r="AS2107" s="6"/>
      <c r="AT2107" s="6"/>
      <c r="AU2107" s="6"/>
      <c r="AV2107" s="6"/>
      <c r="AW2107" s="6"/>
      <c r="AX2107" s="6"/>
      <c r="AY2107" s="6"/>
      <c r="AZ2107" s="6"/>
      <c r="BA2107" s="6"/>
      <c r="BB2107" s="6"/>
      <c r="BC2107" s="6"/>
      <c r="BD2107" s="6"/>
      <c r="BE2107" s="6"/>
      <c r="BF2107" s="6"/>
      <c r="BG2107" s="6"/>
    </row>
    <row r="2108" spans="34:59" x14ac:dyDescent="0.25">
      <c r="AH2108" s="10"/>
      <c r="AI2108" s="6"/>
      <c r="AJ2108" s="10"/>
      <c r="AK2108" s="10"/>
      <c r="AL2108" s="10"/>
      <c r="AM2108" s="10"/>
      <c r="AN2108" s="10"/>
      <c r="AO2108" s="10"/>
      <c r="AP2108" s="10"/>
      <c r="AQ2108" s="10"/>
      <c r="AR2108" s="10"/>
      <c r="AS2108" s="10"/>
      <c r="AT2108" s="10"/>
      <c r="AU2108" s="10"/>
      <c r="AV2108" s="10"/>
      <c r="AW2108" s="10"/>
      <c r="AX2108" s="10"/>
      <c r="AY2108" s="10"/>
      <c r="AZ2108" s="10"/>
      <c r="BA2108" s="10"/>
      <c r="BB2108" s="10"/>
      <c r="BC2108" s="10"/>
      <c r="BD2108" s="10"/>
      <c r="BE2108" s="10"/>
      <c r="BF2108" s="10"/>
      <c r="BG2108" s="6"/>
    </row>
    <row r="2109" spans="34:59" x14ac:dyDescent="0.25">
      <c r="AH2109" s="6"/>
      <c r="AI2109" s="6"/>
      <c r="AJ2109" s="6"/>
      <c r="AK2109" s="6"/>
      <c r="AL2109" s="6"/>
      <c r="AM2109" s="6"/>
      <c r="AN2109" s="6"/>
      <c r="AO2109" s="6"/>
      <c r="AP2109" s="6"/>
      <c r="AQ2109" s="6"/>
      <c r="AR2109" s="6"/>
      <c r="AS2109" s="6"/>
      <c r="AT2109" s="6"/>
      <c r="AU2109" s="6"/>
      <c r="AV2109" s="6"/>
      <c r="AW2109" s="6"/>
      <c r="AX2109" s="6"/>
      <c r="AY2109" s="6"/>
      <c r="AZ2109" s="6"/>
      <c r="BA2109" s="6"/>
      <c r="BB2109" s="6"/>
      <c r="BC2109" s="6"/>
      <c r="BD2109" s="6"/>
      <c r="BE2109" s="6"/>
      <c r="BF2109" s="6"/>
      <c r="BG2109" s="10"/>
    </row>
    <row r="2110" spans="34:59" x14ac:dyDescent="0.25">
      <c r="AH2110" s="10"/>
      <c r="AI2110" s="6"/>
    </row>
    <row r="2111" spans="34:59" x14ac:dyDescent="0.25">
      <c r="AH2111" s="6"/>
      <c r="AI2111" s="6"/>
      <c r="AJ2111" s="6"/>
      <c r="AK2111" s="6"/>
      <c r="AL2111" s="6"/>
      <c r="AM2111" s="6"/>
      <c r="AN2111" s="6"/>
      <c r="AO2111" s="6"/>
      <c r="AP2111" s="6"/>
      <c r="AQ2111" s="6"/>
      <c r="AR2111" s="6"/>
      <c r="AS2111" s="6"/>
      <c r="AT2111" s="6"/>
      <c r="AU2111" s="6"/>
      <c r="AV2111" s="6"/>
      <c r="AW2111" s="6"/>
      <c r="AX2111" s="6"/>
      <c r="AY2111" s="6"/>
      <c r="AZ2111" s="6"/>
      <c r="BA2111" s="6"/>
      <c r="BB2111" s="6"/>
      <c r="BC2111" s="6"/>
      <c r="BD2111" s="6"/>
      <c r="BE2111" s="6"/>
      <c r="BF2111" s="6"/>
      <c r="BG2111" s="6"/>
    </row>
    <row r="2112" spans="34:59" x14ac:dyDescent="0.25">
      <c r="AH2112" s="10"/>
      <c r="AI2112" s="6"/>
      <c r="AJ2112" s="10"/>
      <c r="AK2112" s="10"/>
      <c r="AL2112" s="10"/>
      <c r="AM2112" s="10"/>
      <c r="AN2112" s="10"/>
      <c r="AO2112" s="10"/>
      <c r="AP2112" s="10"/>
      <c r="AQ2112" s="10"/>
      <c r="AR2112" s="10"/>
      <c r="AS2112" s="10"/>
      <c r="AT2112" s="10"/>
      <c r="AU2112" s="10"/>
      <c r="AV2112" s="10"/>
      <c r="AW2112" s="10"/>
      <c r="AX2112" s="10"/>
      <c r="AY2112" s="10"/>
      <c r="AZ2112" s="10"/>
      <c r="BA2112" s="10"/>
      <c r="BB2112" s="10"/>
      <c r="BC2112" s="10"/>
      <c r="BD2112" s="10"/>
      <c r="BE2112" s="10"/>
      <c r="BF2112" s="10"/>
      <c r="BG2112" s="6"/>
    </row>
    <row r="2113" spans="34:59" x14ac:dyDescent="0.25">
      <c r="AH2113" s="6"/>
      <c r="AI2113" s="6"/>
      <c r="AJ2113" s="6"/>
      <c r="AK2113" s="6"/>
      <c r="AL2113" s="6"/>
      <c r="AM2113" s="6"/>
      <c r="AN2113" s="6"/>
      <c r="AO2113" s="6"/>
      <c r="AP2113" s="6"/>
      <c r="AQ2113" s="6"/>
      <c r="AR2113" s="6"/>
      <c r="AS2113" s="6"/>
      <c r="AT2113" s="6"/>
      <c r="AU2113" s="6"/>
      <c r="AV2113" s="6"/>
      <c r="AW2113" s="6"/>
      <c r="AX2113" s="6"/>
      <c r="AY2113" s="6"/>
      <c r="AZ2113" s="6"/>
      <c r="BA2113" s="6"/>
      <c r="BB2113" s="6"/>
      <c r="BC2113" s="6"/>
      <c r="BD2113" s="6"/>
      <c r="BE2113" s="6"/>
      <c r="BF2113" s="6"/>
      <c r="BG2113" s="10"/>
    </row>
    <row r="2114" spans="34:59" x14ac:dyDescent="0.25">
      <c r="AH2114" s="10"/>
      <c r="AI2114" s="6"/>
    </row>
    <row r="2115" spans="34:59" x14ac:dyDescent="0.25">
      <c r="AH2115" s="6"/>
      <c r="AI2115" s="6"/>
      <c r="AJ2115" s="6"/>
      <c r="AK2115" s="6"/>
      <c r="AL2115" s="6"/>
      <c r="AM2115" s="6"/>
      <c r="AN2115" s="6"/>
      <c r="AO2115" s="6"/>
      <c r="AP2115" s="6"/>
      <c r="AQ2115" s="6"/>
      <c r="AR2115" s="6"/>
      <c r="AS2115" s="6"/>
      <c r="AT2115" s="6"/>
      <c r="AU2115" s="6"/>
      <c r="AV2115" s="6"/>
      <c r="AW2115" s="6"/>
      <c r="AX2115" s="6"/>
      <c r="AY2115" s="6"/>
      <c r="AZ2115" s="6"/>
      <c r="BA2115" s="6"/>
      <c r="BB2115" s="6"/>
      <c r="BC2115" s="6"/>
      <c r="BD2115" s="6"/>
      <c r="BE2115" s="6"/>
      <c r="BF2115" s="6"/>
      <c r="BG2115" s="6"/>
    </row>
    <row r="2116" spans="34:59" x14ac:dyDescent="0.25">
      <c r="AH2116" s="10"/>
      <c r="AI2116" s="6"/>
      <c r="AJ2116" s="10"/>
      <c r="AK2116" s="10"/>
      <c r="AL2116" s="10"/>
      <c r="AM2116" s="10"/>
      <c r="AN2116" s="10"/>
      <c r="AO2116" s="10"/>
      <c r="AP2116" s="10"/>
      <c r="AQ2116" s="10"/>
      <c r="AR2116" s="10"/>
      <c r="AS2116" s="10"/>
      <c r="AT2116" s="10"/>
      <c r="AU2116" s="10"/>
      <c r="AV2116" s="10"/>
      <c r="AW2116" s="10"/>
      <c r="AX2116" s="10"/>
      <c r="AY2116" s="10"/>
      <c r="AZ2116" s="10"/>
      <c r="BA2116" s="10"/>
      <c r="BB2116" s="10"/>
      <c r="BC2116" s="10"/>
      <c r="BD2116" s="10"/>
      <c r="BE2116" s="10"/>
      <c r="BF2116" s="10"/>
      <c r="BG2116" s="6"/>
    </row>
    <row r="2117" spans="34:59" x14ac:dyDescent="0.25">
      <c r="AH2117" s="6"/>
      <c r="AI2117" s="6"/>
      <c r="AJ2117" s="6"/>
      <c r="AK2117" s="6"/>
      <c r="AL2117" s="6"/>
      <c r="AM2117" s="6"/>
      <c r="AN2117" s="6"/>
      <c r="AO2117" s="6"/>
      <c r="AP2117" s="6"/>
      <c r="AQ2117" s="6"/>
      <c r="AR2117" s="6"/>
      <c r="AS2117" s="6"/>
      <c r="AT2117" s="6"/>
      <c r="AU2117" s="6"/>
      <c r="AV2117" s="6"/>
      <c r="AW2117" s="6"/>
      <c r="AX2117" s="6"/>
      <c r="AY2117" s="6"/>
      <c r="AZ2117" s="6"/>
      <c r="BA2117" s="6"/>
      <c r="BB2117" s="6"/>
      <c r="BC2117" s="6"/>
      <c r="BD2117" s="6"/>
      <c r="BE2117" s="6"/>
      <c r="BF2117" s="6"/>
      <c r="BG2117" s="10"/>
    </row>
    <row r="2118" spans="34:59" x14ac:dyDescent="0.25">
      <c r="AH2118" s="10"/>
      <c r="AI2118" s="6"/>
    </row>
    <row r="2119" spans="34:59" x14ac:dyDescent="0.25">
      <c r="AH2119" s="6"/>
      <c r="AI2119" s="6"/>
      <c r="AJ2119" s="6"/>
      <c r="AK2119" s="6"/>
      <c r="AL2119" s="6"/>
      <c r="AM2119" s="6"/>
      <c r="AN2119" s="6"/>
      <c r="AO2119" s="6"/>
      <c r="AP2119" s="6"/>
      <c r="AQ2119" s="6"/>
      <c r="AR2119" s="6"/>
      <c r="AS2119" s="6"/>
      <c r="AT2119" s="6"/>
      <c r="AU2119" s="6"/>
      <c r="AV2119" s="6"/>
      <c r="AW2119" s="6"/>
      <c r="AX2119" s="6"/>
      <c r="AY2119" s="6"/>
      <c r="AZ2119" s="6"/>
      <c r="BA2119" s="6"/>
      <c r="BB2119" s="6"/>
      <c r="BC2119" s="6"/>
      <c r="BD2119" s="6"/>
      <c r="BE2119" s="6"/>
      <c r="BF2119" s="6"/>
      <c r="BG2119" s="6"/>
    </row>
    <row r="2120" spans="34:59" x14ac:dyDescent="0.25">
      <c r="AH2120" s="10"/>
      <c r="AI2120" s="6"/>
      <c r="AJ2120" s="10"/>
      <c r="AK2120" s="10"/>
      <c r="AL2120" s="10"/>
      <c r="AM2120" s="10"/>
      <c r="AN2120" s="10"/>
      <c r="AO2120" s="10"/>
      <c r="AP2120" s="10"/>
      <c r="AQ2120" s="10"/>
      <c r="AR2120" s="10"/>
      <c r="AS2120" s="10"/>
      <c r="AT2120" s="10"/>
      <c r="AU2120" s="10"/>
      <c r="AV2120" s="10"/>
      <c r="AW2120" s="10"/>
      <c r="AX2120" s="10"/>
      <c r="AY2120" s="10"/>
      <c r="AZ2120" s="10"/>
      <c r="BA2120" s="10"/>
      <c r="BB2120" s="10"/>
      <c r="BC2120" s="10"/>
      <c r="BD2120" s="10"/>
      <c r="BE2120" s="10"/>
      <c r="BF2120" s="10"/>
      <c r="BG2120" s="6"/>
    </row>
    <row r="2121" spans="34:59" x14ac:dyDescent="0.25">
      <c r="AH2121" s="6"/>
      <c r="AI2121" s="6"/>
      <c r="AJ2121" s="6"/>
      <c r="AK2121" s="6"/>
      <c r="AL2121" s="6"/>
      <c r="AM2121" s="6"/>
      <c r="AN2121" s="6"/>
      <c r="AO2121" s="6"/>
      <c r="AP2121" s="6"/>
      <c r="AQ2121" s="6"/>
      <c r="AR2121" s="6"/>
      <c r="AS2121" s="6"/>
      <c r="AT2121" s="6"/>
      <c r="AU2121" s="6"/>
      <c r="AV2121" s="6"/>
      <c r="AW2121" s="6"/>
      <c r="AX2121" s="6"/>
      <c r="AY2121" s="6"/>
      <c r="AZ2121" s="6"/>
      <c r="BA2121" s="6"/>
      <c r="BB2121" s="6"/>
      <c r="BC2121" s="6"/>
      <c r="BD2121" s="6"/>
      <c r="BE2121" s="6"/>
      <c r="BF2121" s="6"/>
      <c r="BG2121" s="10"/>
    </row>
    <row r="2122" spans="34:59" x14ac:dyDescent="0.25">
      <c r="AH2122" s="10"/>
      <c r="AI2122" s="6"/>
    </row>
    <row r="2123" spans="34:59" x14ac:dyDescent="0.25">
      <c r="AH2123" s="6"/>
      <c r="AI2123" s="6"/>
      <c r="AJ2123" s="6"/>
      <c r="AK2123" s="6"/>
      <c r="AL2123" s="6"/>
      <c r="AM2123" s="6"/>
      <c r="AN2123" s="6"/>
      <c r="AO2123" s="6"/>
      <c r="AP2123" s="6"/>
      <c r="AQ2123" s="6"/>
      <c r="AR2123" s="6"/>
      <c r="AS2123" s="6"/>
      <c r="AT2123" s="6"/>
      <c r="AU2123" s="6"/>
      <c r="AV2123" s="6"/>
      <c r="AW2123" s="6"/>
      <c r="AX2123" s="6"/>
      <c r="AY2123" s="6"/>
      <c r="AZ2123" s="6"/>
      <c r="BA2123" s="6"/>
      <c r="BB2123" s="6"/>
      <c r="BC2123" s="6"/>
      <c r="BD2123" s="6"/>
      <c r="BE2123" s="6"/>
      <c r="BF2123" s="6"/>
      <c r="BG2123" s="6"/>
    </row>
    <row r="2124" spans="34:59" x14ac:dyDescent="0.25">
      <c r="AH2124" s="10"/>
      <c r="AI2124" s="6"/>
      <c r="AJ2124" s="10"/>
      <c r="AK2124" s="10"/>
      <c r="AL2124" s="10"/>
      <c r="AM2124" s="10"/>
      <c r="AN2124" s="10"/>
      <c r="AO2124" s="10"/>
      <c r="AP2124" s="10"/>
      <c r="AQ2124" s="10"/>
      <c r="AR2124" s="10"/>
      <c r="AS2124" s="10"/>
      <c r="AT2124" s="10"/>
      <c r="AU2124" s="10"/>
      <c r="AV2124" s="10"/>
      <c r="AW2124" s="10"/>
      <c r="AX2124" s="10"/>
      <c r="AY2124" s="10"/>
      <c r="AZ2124" s="10"/>
      <c r="BA2124" s="10"/>
      <c r="BB2124" s="10"/>
      <c r="BC2124" s="10"/>
      <c r="BD2124" s="10"/>
      <c r="BE2124" s="10"/>
      <c r="BF2124" s="10"/>
      <c r="BG2124" s="6"/>
    </row>
    <row r="2125" spans="34:59" x14ac:dyDescent="0.25">
      <c r="AH2125" s="6"/>
      <c r="AI2125" s="6"/>
      <c r="AJ2125" s="6"/>
      <c r="AK2125" s="6"/>
      <c r="AL2125" s="6"/>
      <c r="AM2125" s="6"/>
      <c r="AN2125" s="6"/>
      <c r="AO2125" s="6"/>
      <c r="AP2125" s="6"/>
      <c r="AQ2125" s="6"/>
      <c r="AR2125" s="6"/>
      <c r="AS2125" s="6"/>
      <c r="AT2125" s="6"/>
      <c r="AU2125" s="6"/>
      <c r="AV2125" s="6"/>
      <c r="AW2125" s="6"/>
      <c r="AX2125" s="6"/>
      <c r="AY2125" s="6"/>
      <c r="AZ2125" s="6"/>
      <c r="BA2125" s="6"/>
      <c r="BB2125" s="6"/>
      <c r="BC2125" s="6"/>
      <c r="BD2125" s="6"/>
      <c r="BE2125" s="6"/>
      <c r="BF2125" s="6"/>
      <c r="BG2125" s="10"/>
    </row>
    <row r="2126" spans="34:59" x14ac:dyDescent="0.25">
      <c r="AH2126" s="10"/>
      <c r="AI2126" s="6"/>
    </row>
    <row r="2127" spans="34:59" x14ac:dyDescent="0.25">
      <c r="AH2127" s="6"/>
      <c r="AI2127" s="6"/>
      <c r="AJ2127" s="6"/>
      <c r="AK2127" s="6"/>
      <c r="AL2127" s="6"/>
      <c r="AM2127" s="6"/>
      <c r="AN2127" s="6"/>
      <c r="AO2127" s="6"/>
      <c r="AP2127" s="6"/>
      <c r="AQ2127" s="6"/>
      <c r="AR2127" s="6"/>
      <c r="AS2127" s="6"/>
      <c r="AT2127" s="6"/>
      <c r="AU2127" s="6"/>
      <c r="AV2127" s="6"/>
      <c r="AW2127" s="6"/>
      <c r="AX2127" s="6"/>
      <c r="AY2127" s="6"/>
      <c r="AZ2127" s="6"/>
      <c r="BA2127" s="6"/>
      <c r="BB2127" s="6"/>
      <c r="BC2127" s="6"/>
      <c r="BD2127" s="6"/>
      <c r="BE2127" s="6"/>
      <c r="BF2127" s="6"/>
      <c r="BG2127" s="6"/>
    </row>
    <row r="2128" spans="34:59" x14ac:dyDescent="0.25">
      <c r="AH2128" s="10"/>
      <c r="AI2128" s="6"/>
      <c r="AJ2128" s="10"/>
      <c r="AK2128" s="10"/>
      <c r="AL2128" s="10"/>
      <c r="AM2128" s="10"/>
      <c r="AN2128" s="10"/>
      <c r="AO2128" s="10"/>
      <c r="AP2128" s="10"/>
      <c r="AQ2128" s="10"/>
      <c r="AR2128" s="10"/>
      <c r="AS2128" s="10"/>
      <c r="AT2128" s="10"/>
      <c r="AU2128" s="10"/>
      <c r="AV2128" s="10"/>
      <c r="AW2128" s="10"/>
      <c r="AX2128" s="10"/>
      <c r="AY2128" s="10"/>
      <c r="AZ2128" s="10"/>
      <c r="BA2128" s="10"/>
      <c r="BB2128" s="10"/>
      <c r="BC2128" s="10"/>
      <c r="BD2128" s="10"/>
      <c r="BE2128" s="10"/>
      <c r="BF2128" s="10"/>
      <c r="BG2128" s="6"/>
    </row>
    <row r="2129" spans="34:59" x14ac:dyDescent="0.25">
      <c r="AH2129" s="6"/>
      <c r="AI2129" s="6"/>
      <c r="AJ2129" s="6"/>
      <c r="AK2129" s="6"/>
      <c r="AL2129" s="6"/>
      <c r="AM2129" s="6"/>
      <c r="AN2129" s="6"/>
      <c r="AO2129" s="6"/>
      <c r="AP2129" s="6"/>
      <c r="AQ2129" s="6"/>
      <c r="AR2129" s="6"/>
      <c r="AS2129" s="6"/>
      <c r="AT2129" s="6"/>
      <c r="AU2129" s="6"/>
      <c r="AV2129" s="6"/>
      <c r="AW2129" s="6"/>
      <c r="AX2129" s="6"/>
      <c r="AY2129" s="6"/>
      <c r="AZ2129" s="6"/>
      <c r="BA2129" s="6"/>
      <c r="BB2129" s="6"/>
      <c r="BC2129" s="6"/>
      <c r="BD2129" s="6"/>
      <c r="BE2129" s="6"/>
      <c r="BF2129" s="6"/>
      <c r="BG2129" s="10"/>
    </row>
    <row r="2130" spans="34:59" x14ac:dyDescent="0.25">
      <c r="AH2130" s="10"/>
      <c r="AI2130" s="6"/>
    </row>
    <row r="2131" spans="34:59" x14ac:dyDescent="0.25">
      <c r="AH2131" s="6"/>
      <c r="AI2131" s="6"/>
      <c r="AJ2131" s="6"/>
      <c r="AK2131" s="6"/>
      <c r="AL2131" s="6"/>
      <c r="AM2131" s="6"/>
      <c r="AN2131" s="6"/>
      <c r="AO2131" s="6"/>
      <c r="AP2131" s="6"/>
      <c r="AQ2131" s="6"/>
      <c r="AR2131" s="6"/>
      <c r="AS2131" s="6"/>
      <c r="AT2131" s="6"/>
      <c r="AU2131" s="6"/>
      <c r="AV2131" s="6"/>
      <c r="AW2131" s="6"/>
      <c r="AX2131" s="6"/>
      <c r="AY2131" s="6"/>
      <c r="AZ2131" s="6"/>
      <c r="BA2131" s="6"/>
      <c r="BB2131" s="6"/>
      <c r="BC2131" s="6"/>
      <c r="BD2131" s="6"/>
      <c r="BE2131" s="6"/>
      <c r="BF2131" s="6"/>
      <c r="BG2131" s="6"/>
    </row>
    <row r="2132" spans="34:59" x14ac:dyDescent="0.25">
      <c r="AH2132" s="10"/>
      <c r="AI2132" s="6"/>
      <c r="AJ2132" s="10"/>
      <c r="AK2132" s="10"/>
      <c r="AL2132" s="10"/>
      <c r="AM2132" s="10"/>
      <c r="AN2132" s="10"/>
      <c r="AO2132" s="10"/>
      <c r="AP2132" s="10"/>
      <c r="AQ2132" s="10"/>
      <c r="AR2132" s="10"/>
      <c r="AS2132" s="10"/>
      <c r="AT2132" s="10"/>
      <c r="AU2132" s="10"/>
      <c r="AV2132" s="10"/>
      <c r="AW2132" s="10"/>
      <c r="AX2132" s="10"/>
      <c r="AY2132" s="10"/>
      <c r="AZ2132" s="10"/>
      <c r="BA2132" s="10"/>
      <c r="BB2132" s="10"/>
      <c r="BC2132" s="10"/>
      <c r="BD2132" s="10"/>
      <c r="BE2132" s="10"/>
      <c r="BF2132" s="10"/>
      <c r="BG2132" s="6"/>
    </row>
    <row r="2133" spans="34:59" x14ac:dyDescent="0.25">
      <c r="AH2133" s="6"/>
      <c r="AI2133" s="6"/>
      <c r="AJ2133" s="6"/>
      <c r="AK2133" s="6"/>
      <c r="AL2133" s="6"/>
      <c r="AM2133" s="6"/>
      <c r="AN2133" s="6"/>
      <c r="AO2133" s="6"/>
      <c r="AP2133" s="6"/>
      <c r="AQ2133" s="6"/>
      <c r="AR2133" s="6"/>
      <c r="AS2133" s="6"/>
      <c r="AT2133" s="6"/>
      <c r="AU2133" s="6"/>
      <c r="AV2133" s="6"/>
      <c r="AW2133" s="6"/>
      <c r="AX2133" s="6"/>
      <c r="AY2133" s="6"/>
      <c r="AZ2133" s="6"/>
      <c r="BA2133" s="6"/>
      <c r="BB2133" s="6"/>
      <c r="BC2133" s="6"/>
      <c r="BD2133" s="6"/>
      <c r="BE2133" s="6"/>
      <c r="BF2133" s="6"/>
      <c r="BG2133" s="10"/>
    </row>
    <row r="2134" spans="34:59" x14ac:dyDescent="0.25">
      <c r="AH2134" s="10"/>
      <c r="AI2134" s="6"/>
    </row>
    <row r="2135" spans="34:59" x14ac:dyDescent="0.25">
      <c r="AH2135" s="6"/>
      <c r="AI2135" s="6"/>
      <c r="AJ2135" s="6"/>
      <c r="AK2135" s="6"/>
      <c r="AL2135" s="6"/>
      <c r="AM2135" s="6"/>
      <c r="AN2135" s="6"/>
      <c r="AO2135" s="6"/>
      <c r="AP2135" s="6"/>
      <c r="AQ2135" s="6"/>
      <c r="AR2135" s="6"/>
      <c r="AS2135" s="6"/>
      <c r="AT2135" s="6"/>
      <c r="AU2135" s="6"/>
      <c r="AV2135" s="6"/>
      <c r="AW2135" s="6"/>
      <c r="AX2135" s="6"/>
      <c r="AY2135" s="6"/>
      <c r="AZ2135" s="6"/>
      <c r="BA2135" s="6"/>
      <c r="BB2135" s="6"/>
      <c r="BC2135" s="6"/>
      <c r="BD2135" s="6"/>
      <c r="BE2135" s="6"/>
      <c r="BF2135" s="6"/>
      <c r="BG2135" s="6"/>
    </row>
    <row r="2136" spans="34:59" x14ac:dyDescent="0.25">
      <c r="AH2136" s="10"/>
      <c r="AI2136" s="6"/>
      <c r="AJ2136" s="10"/>
      <c r="AK2136" s="10"/>
      <c r="AL2136" s="10"/>
      <c r="AM2136" s="10"/>
      <c r="AN2136" s="10"/>
      <c r="AO2136" s="10"/>
      <c r="AP2136" s="10"/>
      <c r="AQ2136" s="10"/>
      <c r="AR2136" s="10"/>
      <c r="AS2136" s="10"/>
      <c r="AT2136" s="10"/>
      <c r="AU2136" s="10"/>
      <c r="AV2136" s="10"/>
      <c r="AW2136" s="10"/>
      <c r="AX2136" s="10"/>
      <c r="AY2136" s="10"/>
      <c r="AZ2136" s="10"/>
      <c r="BA2136" s="10"/>
      <c r="BB2136" s="10"/>
      <c r="BC2136" s="10"/>
      <c r="BD2136" s="10"/>
      <c r="BE2136" s="10"/>
      <c r="BF2136" s="10"/>
      <c r="BG2136" s="6"/>
    </row>
    <row r="2137" spans="34:59" x14ac:dyDescent="0.25">
      <c r="AH2137" s="6"/>
      <c r="AI2137" s="6"/>
      <c r="AJ2137" s="6"/>
      <c r="AK2137" s="6"/>
      <c r="AL2137" s="6"/>
      <c r="AM2137" s="6"/>
      <c r="AN2137" s="6"/>
      <c r="AO2137" s="6"/>
      <c r="AP2137" s="6"/>
      <c r="AQ2137" s="6"/>
      <c r="AR2137" s="6"/>
      <c r="AS2137" s="6"/>
      <c r="AT2137" s="6"/>
      <c r="AU2137" s="6"/>
      <c r="AV2137" s="6"/>
      <c r="AW2137" s="6"/>
      <c r="AX2137" s="6"/>
      <c r="AY2137" s="6"/>
      <c r="AZ2137" s="6"/>
      <c r="BA2137" s="6"/>
      <c r="BB2137" s="6"/>
      <c r="BC2137" s="6"/>
      <c r="BD2137" s="6"/>
      <c r="BE2137" s="6"/>
      <c r="BF2137" s="6"/>
      <c r="BG2137" s="10"/>
    </row>
    <row r="2138" spans="34:59" x14ac:dyDescent="0.25">
      <c r="AH2138" s="10"/>
      <c r="AI2138" s="6"/>
    </row>
    <row r="2139" spans="34:59" x14ac:dyDescent="0.25">
      <c r="AH2139" s="6"/>
      <c r="AI2139" s="6"/>
      <c r="AJ2139" s="6"/>
      <c r="AK2139" s="6"/>
      <c r="AL2139" s="6"/>
      <c r="AM2139" s="6"/>
      <c r="AN2139" s="6"/>
      <c r="AO2139" s="6"/>
      <c r="AP2139" s="6"/>
      <c r="AQ2139" s="6"/>
      <c r="AR2139" s="6"/>
      <c r="AS2139" s="6"/>
      <c r="AT2139" s="6"/>
      <c r="AU2139" s="6"/>
      <c r="AV2139" s="6"/>
      <c r="AW2139" s="6"/>
      <c r="AX2139" s="6"/>
      <c r="AY2139" s="6"/>
      <c r="AZ2139" s="6"/>
      <c r="BA2139" s="6"/>
      <c r="BB2139" s="6"/>
      <c r="BC2139" s="6"/>
      <c r="BD2139" s="6"/>
      <c r="BE2139" s="6"/>
      <c r="BF2139" s="6"/>
      <c r="BG2139" s="6"/>
    </row>
    <row r="2140" spans="34:59" x14ac:dyDescent="0.25">
      <c r="AH2140" s="10"/>
      <c r="AI2140" s="6"/>
      <c r="AJ2140" s="10"/>
      <c r="AK2140" s="10"/>
      <c r="AL2140" s="10"/>
      <c r="AM2140" s="10"/>
      <c r="AN2140" s="10"/>
      <c r="AO2140" s="10"/>
      <c r="AP2140" s="10"/>
      <c r="AQ2140" s="10"/>
      <c r="AR2140" s="10"/>
      <c r="AS2140" s="10"/>
      <c r="AT2140" s="10"/>
      <c r="AU2140" s="10"/>
      <c r="AV2140" s="10"/>
      <c r="AW2140" s="10"/>
      <c r="AX2140" s="10"/>
      <c r="AY2140" s="10"/>
      <c r="AZ2140" s="10"/>
      <c r="BA2140" s="10"/>
      <c r="BB2140" s="10"/>
      <c r="BC2140" s="10"/>
      <c r="BD2140" s="10"/>
      <c r="BE2140" s="10"/>
      <c r="BF2140" s="10"/>
      <c r="BG2140" s="6"/>
    </row>
    <row r="2141" spans="34:59" x14ac:dyDescent="0.25">
      <c r="AH2141" s="6"/>
      <c r="AI2141" s="6"/>
      <c r="AJ2141" s="6"/>
      <c r="AK2141" s="6"/>
      <c r="AL2141" s="6"/>
      <c r="AM2141" s="6"/>
      <c r="AN2141" s="6"/>
      <c r="AO2141" s="6"/>
      <c r="AP2141" s="6"/>
      <c r="AQ2141" s="6"/>
      <c r="AR2141" s="6"/>
      <c r="AS2141" s="6"/>
      <c r="AT2141" s="6"/>
      <c r="AU2141" s="6"/>
      <c r="AV2141" s="6"/>
      <c r="AW2141" s="6"/>
      <c r="AX2141" s="6"/>
      <c r="AY2141" s="6"/>
      <c r="AZ2141" s="6"/>
      <c r="BA2141" s="6"/>
      <c r="BB2141" s="6"/>
      <c r="BC2141" s="6"/>
      <c r="BD2141" s="6"/>
      <c r="BE2141" s="6"/>
      <c r="BF2141" s="6"/>
      <c r="BG2141" s="10"/>
    </row>
    <row r="2142" spans="34:59" x14ac:dyDescent="0.25">
      <c r="AH2142" s="10"/>
      <c r="AI2142" s="6"/>
    </row>
    <row r="2143" spans="34:59" x14ac:dyDescent="0.25">
      <c r="AH2143" s="6"/>
      <c r="AI2143" s="6"/>
      <c r="AJ2143" s="6"/>
      <c r="AK2143" s="6"/>
      <c r="AL2143" s="6"/>
      <c r="AM2143" s="6"/>
      <c r="AN2143" s="6"/>
      <c r="AO2143" s="6"/>
      <c r="AP2143" s="6"/>
      <c r="AQ2143" s="6"/>
      <c r="AR2143" s="6"/>
      <c r="AS2143" s="6"/>
      <c r="AT2143" s="6"/>
      <c r="AU2143" s="6"/>
      <c r="AV2143" s="6"/>
      <c r="AW2143" s="6"/>
      <c r="AX2143" s="6"/>
      <c r="AY2143" s="6"/>
      <c r="AZ2143" s="6"/>
      <c r="BA2143" s="6"/>
      <c r="BB2143" s="6"/>
      <c r="BC2143" s="6"/>
      <c r="BD2143" s="6"/>
      <c r="BE2143" s="6"/>
      <c r="BF2143" s="6"/>
      <c r="BG2143" s="6"/>
    </row>
    <row r="2144" spans="34:59" x14ac:dyDescent="0.25">
      <c r="AH2144" s="10"/>
      <c r="AI2144" s="6"/>
      <c r="AJ2144" s="10"/>
      <c r="AK2144" s="10"/>
      <c r="AL2144" s="10"/>
      <c r="AM2144" s="10"/>
      <c r="AN2144" s="10"/>
      <c r="AO2144" s="10"/>
      <c r="AP2144" s="10"/>
      <c r="AQ2144" s="10"/>
      <c r="AR2144" s="10"/>
      <c r="AS2144" s="10"/>
      <c r="AT2144" s="10"/>
      <c r="AU2144" s="10"/>
      <c r="AV2144" s="10"/>
      <c r="AW2144" s="10"/>
      <c r="AX2144" s="10"/>
      <c r="AY2144" s="10"/>
      <c r="AZ2144" s="10"/>
      <c r="BA2144" s="10"/>
      <c r="BB2144" s="10"/>
      <c r="BC2144" s="10"/>
      <c r="BD2144" s="10"/>
      <c r="BE2144" s="10"/>
      <c r="BF2144" s="10"/>
      <c r="BG2144" s="6"/>
    </row>
    <row r="2145" spans="34:59" x14ac:dyDescent="0.25">
      <c r="AH2145" s="6"/>
      <c r="AI2145" s="6"/>
      <c r="AJ2145" s="6"/>
      <c r="AK2145" s="6"/>
      <c r="AL2145" s="6"/>
      <c r="AM2145" s="6"/>
      <c r="AN2145" s="6"/>
      <c r="AO2145" s="6"/>
      <c r="AP2145" s="6"/>
      <c r="AQ2145" s="6"/>
      <c r="AR2145" s="6"/>
      <c r="AS2145" s="6"/>
      <c r="AT2145" s="6"/>
      <c r="AU2145" s="6"/>
      <c r="AV2145" s="6"/>
      <c r="AW2145" s="6"/>
      <c r="AX2145" s="6"/>
      <c r="AY2145" s="6"/>
      <c r="AZ2145" s="6"/>
      <c r="BA2145" s="6"/>
      <c r="BB2145" s="6"/>
      <c r="BC2145" s="6"/>
      <c r="BD2145" s="6"/>
      <c r="BE2145" s="6"/>
      <c r="BF2145" s="6"/>
      <c r="BG2145" s="10"/>
    </row>
    <row r="2146" spans="34:59" x14ac:dyDescent="0.25">
      <c r="AH2146" s="10"/>
      <c r="AI2146" s="6"/>
    </row>
    <row r="2147" spans="34:59" x14ac:dyDescent="0.25">
      <c r="AH2147" s="6"/>
      <c r="AI2147" s="6"/>
      <c r="AJ2147" s="6"/>
      <c r="AK2147" s="6"/>
      <c r="AL2147" s="6"/>
      <c r="AM2147" s="6"/>
      <c r="AN2147" s="6"/>
      <c r="AO2147" s="6"/>
      <c r="AP2147" s="6"/>
      <c r="AQ2147" s="6"/>
      <c r="AR2147" s="6"/>
      <c r="AS2147" s="6"/>
      <c r="AT2147" s="6"/>
      <c r="AU2147" s="6"/>
      <c r="AV2147" s="6"/>
      <c r="AW2147" s="6"/>
      <c r="AX2147" s="6"/>
      <c r="AY2147" s="6"/>
      <c r="AZ2147" s="6"/>
      <c r="BA2147" s="6"/>
      <c r="BB2147" s="6"/>
      <c r="BC2147" s="6"/>
      <c r="BD2147" s="6"/>
      <c r="BE2147" s="6"/>
      <c r="BF2147" s="6"/>
      <c r="BG2147" s="6"/>
    </row>
    <row r="2148" spans="34:59" x14ac:dyDescent="0.25">
      <c r="AH2148" s="10"/>
      <c r="AI2148" s="6"/>
      <c r="AJ2148" s="10"/>
      <c r="AK2148" s="10"/>
      <c r="AL2148" s="10"/>
      <c r="AM2148" s="10"/>
      <c r="AN2148" s="10"/>
      <c r="AO2148" s="10"/>
      <c r="AP2148" s="10"/>
      <c r="AQ2148" s="10"/>
      <c r="AR2148" s="10"/>
      <c r="AS2148" s="10"/>
      <c r="AT2148" s="10"/>
      <c r="AU2148" s="10"/>
      <c r="AV2148" s="10"/>
      <c r="AW2148" s="10"/>
      <c r="AX2148" s="10"/>
      <c r="AY2148" s="10"/>
      <c r="AZ2148" s="10"/>
      <c r="BA2148" s="10"/>
      <c r="BB2148" s="10"/>
      <c r="BC2148" s="10"/>
      <c r="BD2148" s="10"/>
      <c r="BE2148" s="10"/>
      <c r="BF2148" s="10"/>
      <c r="BG2148" s="6"/>
    </row>
    <row r="2149" spans="34:59" x14ac:dyDescent="0.25">
      <c r="AH2149" s="6"/>
      <c r="AI2149" s="6"/>
      <c r="AJ2149" s="6"/>
      <c r="AK2149" s="6"/>
      <c r="AL2149" s="6"/>
      <c r="AM2149" s="6"/>
      <c r="AN2149" s="6"/>
      <c r="AO2149" s="6"/>
      <c r="AP2149" s="6"/>
      <c r="AQ2149" s="6"/>
      <c r="AR2149" s="6"/>
      <c r="AS2149" s="6"/>
      <c r="AT2149" s="6"/>
      <c r="AU2149" s="6"/>
      <c r="AV2149" s="6"/>
      <c r="AW2149" s="6"/>
      <c r="AX2149" s="6"/>
      <c r="AY2149" s="6"/>
      <c r="AZ2149" s="6"/>
      <c r="BA2149" s="6"/>
      <c r="BB2149" s="6"/>
      <c r="BC2149" s="6"/>
      <c r="BD2149" s="6"/>
      <c r="BE2149" s="6"/>
      <c r="BF2149" s="6"/>
      <c r="BG2149" s="10"/>
    </row>
    <row r="2150" spans="34:59" x14ac:dyDescent="0.25">
      <c r="AH2150" s="10"/>
      <c r="AI2150" s="6"/>
    </row>
    <row r="2151" spans="34:59" x14ac:dyDescent="0.25">
      <c r="AH2151" s="6"/>
      <c r="AI2151" s="6"/>
      <c r="AJ2151" s="6"/>
      <c r="AK2151" s="6"/>
      <c r="AL2151" s="6"/>
      <c r="AM2151" s="6"/>
      <c r="AN2151" s="6"/>
      <c r="AO2151" s="6"/>
      <c r="AP2151" s="6"/>
      <c r="AQ2151" s="6"/>
      <c r="AR2151" s="6"/>
      <c r="AS2151" s="6"/>
      <c r="AT2151" s="6"/>
      <c r="AU2151" s="6"/>
      <c r="AV2151" s="6"/>
      <c r="AW2151" s="6"/>
      <c r="AX2151" s="6"/>
      <c r="AY2151" s="6"/>
      <c r="AZ2151" s="6"/>
      <c r="BA2151" s="6"/>
      <c r="BB2151" s="6"/>
      <c r="BC2151" s="6"/>
      <c r="BD2151" s="6"/>
      <c r="BE2151" s="6"/>
      <c r="BF2151" s="6"/>
      <c r="BG2151" s="6"/>
    </row>
    <row r="2152" spans="34:59" x14ac:dyDescent="0.25">
      <c r="AH2152" s="10"/>
      <c r="AI2152" s="6"/>
      <c r="AJ2152" s="10"/>
      <c r="AK2152" s="10"/>
      <c r="AL2152" s="10"/>
      <c r="AM2152" s="10"/>
      <c r="AN2152" s="10"/>
      <c r="AO2152" s="10"/>
      <c r="AP2152" s="10"/>
      <c r="AQ2152" s="10"/>
      <c r="AR2152" s="10"/>
      <c r="AS2152" s="10"/>
      <c r="AT2152" s="10"/>
      <c r="AU2152" s="10"/>
      <c r="AV2152" s="10"/>
      <c r="AW2152" s="10"/>
      <c r="AX2152" s="10"/>
      <c r="AY2152" s="10"/>
      <c r="AZ2152" s="10"/>
      <c r="BA2152" s="10"/>
      <c r="BB2152" s="10"/>
      <c r="BC2152" s="10"/>
      <c r="BD2152" s="10"/>
      <c r="BE2152" s="10"/>
      <c r="BF2152" s="10"/>
      <c r="BG2152" s="6"/>
    </row>
    <row r="2153" spans="34:59" x14ac:dyDescent="0.25">
      <c r="AH2153" s="6"/>
      <c r="AI2153" s="6"/>
      <c r="AJ2153" s="6"/>
      <c r="AK2153" s="6"/>
      <c r="AL2153" s="6"/>
      <c r="AM2153" s="6"/>
      <c r="AN2153" s="6"/>
      <c r="AO2153" s="6"/>
      <c r="AP2153" s="6"/>
      <c r="AQ2153" s="6"/>
      <c r="AR2153" s="6"/>
      <c r="AS2153" s="6"/>
      <c r="AT2153" s="6"/>
      <c r="AU2153" s="6"/>
      <c r="AV2153" s="6"/>
      <c r="AW2153" s="6"/>
      <c r="AX2153" s="6"/>
      <c r="AY2153" s="6"/>
      <c r="AZ2153" s="6"/>
      <c r="BA2153" s="6"/>
      <c r="BB2153" s="6"/>
      <c r="BC2153" s="6"/>
      <c r="BD2153" s="6"/>
      <c r="BE2153" s="6"/>
      <c r="BF2153" s="6"/>
      <c r="BG2153" s="10"/>
    </row>
    <row r="2154" spans="34:59" x14ac:dyDescent="0.25">
      <c r="AH2154" s="10"/>
      <c r="AI2154" s="6"/>
    </row>
    <row r="2155" spans="34:59" x14ac:dyDescent="0.25">
      <c r="AH2155" s="6"/>
      <c r="AI2155" s="6"/>
      <c r="AJ2155" s="6"/>
      <c r="AK2155" s="6"/>
      <c r="AL2155" s="6"/>
      <c r="AM2155" s="6"/>
      <c r="AN2155" s="6"/>
      <c r="AO2155" s="6"/>
      <c r="AP2155" s="6"/>
      <c r="AQ2155" s="6"/>
      <c r="AR2155" s="6"/>
      <c r="AS2155" s="6"/>
      <c r="AT2155" s="6"/>
      <c r="AU2155" s="6"/>
      <c r="AV2155" s="6"/>
      <c r="AW2155" s="6"/>
      <c r="AX2155" s="6"/>
      <c r="AY2155" s="6"/>
      <c r="AZ2155" s="6"/>
      <c r="BA2155" s="6"/>
      <c r="BB2155" s="6"/>
      <c r="BC2155" s="6"/>
      <c r="BD2155" s="6"/>
      <c r="BE2155" s="6"/>
      <c r="BF2155" s="6"/>
      <c r="BG2155" s="6"/>
    </row>
    <row r="2156" spans="34:59" x14ac:dyDescent="0.25">
      <c r="AH2156" s="10"/>
      <c r="AI2156" s="6"/>
      <c r="AJ2156" s="10"/>
      <c r="AK2156" s="10"/>
      <c r="AL2156" s="10"/>
      <c r="AM2156" s="10"/>
      <c r="AN2156" s="10"/>
      <c r="AO2156" s="10"/>
      <c r="AP2156" s="10"/>
      <c r="AQ2156" s="10"/>
      <c r="AR2156" s="10"/>
      <c r="AS2156" s="10"/>
      <c r="AT2156" s="10"/>
      <c r="AU2156" s="10"/>
      <c r="AV2156" s="10"/>
      <c r="AW2156" s="10"/>
      <c r="AX2156" s="10"/>
      <c r="AY2156" s="10"/>
      <c r="AZ2156" s="10"/>
      <c r="BA2156" s="10"/>
      <c r="BB2156" s="10"/>
      <c r="BC2156" s="10"/>
      <c r="BD2156" s="10"/>
      <c r="BE2156" s="10"/>
      <c r="BF2156" s="10"/>
      <c r="BG2156" s="6"/>
    </row>
    <row r="2157" spans="34:59" x14ac:dyDescent="0.25">
      <c r="AH2157" s="6"/>
      <c r="AI2157" s="6"/>
      <c r="AJ2157" s="6"/>
      <c r="AK2157" s="6"/>
      <c r="AL2157" s="6"/>
      <c r="AM2157" s="6"/>
      <c r="AN2157" s="6"/>
      <c r="AO2157" s="6"/>
      <c r="AP2157" s="6"/>
      <c r="AQ2157" s="6"/>
      <c r="AR2157" s="6"/>
      <c r="AS2157" s="6"/>
      <c r="AT2157" s="6"/>
      <c r="AU2157" s="6"/>
      <c r="AV2157" s="6"/>
      <c r="AW2157" s="6"/>
      <c r="AX2157" s="6"/>
      <c r="AY2157" s="6"/>
      <c r="AZ2157" s="6"/>
      <c r="BA2157" s="6"/>
      <c r="BB2157" s="6"/>
      <c r="BC2157" s="6"/>
      <c r="BD2157" s="6"/>
      <c r="BE2157" s="6"/>
      <c r="BF2157" s="6"/>
      <c r="BG2157" s="10"/>
    </row>
    <row r="2158" spans="34:59" x14ac:dyDescent="0.25">
      <c r="AH2158" s="10"/>
      <c r="AI2158" s="6"/>
    </row>
    <row r="2159" spans="34:59" x14ac:dyDescent="0.25">
      <c r="AH2159" s="6"/>
      <c r="AI2159" s="6"/>
      <c r="AJ2159" s="6"/>
      <c r="AK2159" s="6"/>
      <c r="AL2159" s="6"/>
      <c r="AM2159" s="6"/>
      <c r="AN2159" s="6"/>
      <c r="AO2159" s="6"/>
      <c r="AP2159" s="6"/>
      <c r="AQ2159" s="6"/>
      <c r="AR2159" s="6"/>
      <c r="AS2159" s="6"/>
      <c r="AT2159" s="6"/>
      <c r="AU2159" s="6"/>
      <c r="AV2159" s="6"/>
      <c r="AW2159" s="6"/>
      <c r="AX2159" s="6"/>
      <c r="AY2159" s="6"/>
      <c r="AZ2159" s="6"/>
      <c r="BA2159" s="6"/>
      <c r="BB2159" s="6"/>
      <c r="BC2159" s="6"/>
      <c r="BD2159" s="6"/>
      <c r="BE2159" s="6"/>
      <c r="BF2159" s="6"/>
      <c r="BG2159" s="6"/>
    </row>
    <row r="2160" spans="34:59" x14ac:dyDescent="0.25">
      <c r="AH2160" s="10"/>
      <c r="AI2160" s="6"/>
      <c r="AJ2160" s="10"/>
      <c r="AK2160" s="10"/>
      <c r="AL2160" s="10"/>
      <c r="AM2160" s="10"/>
      <c r="AN2160" s="10"/>
      <c r="AO2160" s="10"/>
      <c r="AP2160" s="10"/>
      <c r="AQ2160" s="10"/>
      <c r="AR2160" s="10"/>
      <c r="AS2160" s="10"/>
      <c r="AT2160" s="10"/>
      <c r="AU2160" s="10"/>
      <c r="AV2160" s="10"/>
      <c r="AW2160" s="10"/>
      <c r="AX2160" s="10"/>
      <c r="AY2160" s="10"/>
      <c r="AZ2160" s="10"/>
      <c r="BA2160" s="10"/>
      <c r="BB2160" s="10"/>
      <c r="BC2160" s="10"/>
      <c r="BD2160" s="10"/>
      <c r="BE2160" s="10"/>
      <c r="BF2160" s="10"/>
      <c r="BG2160" s="6"/>
    </row>
    <row r="2161" spans="34:59" x14ac:dyDescent="0.25">
      <c r="AH2161" s="6"/>
      <c r="AI2161" s="6"/>
      <c r="AJ2161" s="6"/>
      <c r="AK2161" s="6"/>
      <c r="AL2161" s="6"/>
      <c r="AM2161" s="6"/>
      <c r="AN2161" s="6"/>
      <c r="AO2161" s="6"/>
      <c r="AP2161" s="6"/>
      <c r="AQ2161" s="6"/>
      <c r="AR2161" s="6"/>
      <c r="AS2161" s="6"/>
      <c r="AT2161" s="6"/>
      <c r="AU2161" s="6"/>
      <c r="AV2161" s="6"/>
      <c r="AW2161" s="6"/>
      <c r="AX2161" s="6"/>
      <c r="AY2161" s="6"/>
      <c r="AZ2161" s="6"/>
      <c r="BA2161" s="6"/>
      <c r="BB2161" s="6"/>
      <c r="BC2161" s="6"/>
      <c r="BD2161" s="6"/>
      <c r="BE2161" s="6"/>
      <c r="BF2161" s="6"/>
      <c r="BG2161" s="10"/>
    </row>
    <row r="2162" spans="34:59" x14ac:dyDescent="0.25">
      <c r="AH2162" s="10"/>
      <c r="AI2162" s="6"/>
    </row>
    <row r="2163" spans="34:59" x14ac:dyDescent="0.25">
      <c r="AH2163" s="6"/>
      <c r="AI2163" s="6"/>
      <c r="AJ2163" s="6"/>
      <c r="AK2163" s="6"/>
      <c r="AL2163" s="6"/>
      <c r="AM2163" s="6"/>
      <c r="AN2163" s="6"/>
      <c r="AO2163" s="6"/>
      <c r="AP2163" s="6"/>
      <c r="AQ2163" s="6"/>
      <c r="AR2163" s="6"/>
      <c r="AS2163" s="6"/>
      <c r="AT2163" s="6"/>
      <c r="AU2163" s="6"/>
      <c r="AV2163" s="6"/>
      <c r="AW2163" s="6"/>
      <c r="AX2163" s="6"/>
      <c r="AY2163" s="6"/>
      <c r="AZ2163" s="6"/>
      <c r="BA2163" s="6"/>
      <c r="BB2163" s="6"/>
      <c r="BC2163" s="6"/>
      <c r="BD2163" s="6"/>
      <c r="BE2163" s="6"/>
      <c r="BF2163" s="6"/>
      <c r="BG2163" s="6"/>
    </row>
    <row r="2164" spans="34:59" x14ac:dyDescent="0.25">
      <c r="AH2164" s="10"/>
      <c r="AI2164" s="6"/>
      <c r="AJ2164" s="10"/>
      <c r="AK2164" s="10"/>
      <c r="AL2164" s="10"/>
      <c r="AM2164" s="10"/>
      <c r="AN2164" s="10"/>
      <c r="AO2164" s="10"/>
      <c r="AP2164" s="10"/>
      <c r="AQ2164" s="10"/>
      <c r="AR2164" s="10"/>
      <c r="AS2164" s="10"/>
      <c r="AT2164" s="10"/>
      <c r="AU2164" s="10"/>
      <c r="AV2164" s="10"/>
      <c r="AW2164" s="10"/>
      <c r="AX2164" s="10"/>
      <c r="AY2164" s="10"/>
      <c r="AZ2164" s="10"/>
      <c r="BA2164" s="10"/>
      <c r="BB2164" s="10"/>
      <c r="BC2164" s="10"/>
      <c r="BD2164" s="10"/>
      <c r="BE2164" s="10"/>
      <c r="BF2164" s="10"/>
      <c r="BG2164" s="6"/>
    </row>
    <row r="2165" spans="34:59" x14ac:dyDescent="0.25">
      <c r="AH2165" s="6"/>
      <c r="AI2165" s="6"/>
      <c r="AJ2165" s="6"/>
      <c r="AK2165" s="6"/>
      <c r="AL2165" s="6"/>
      <c r="AM2165" s="6"/>
      <c r="AN2165" s="6"/>
      <c r="AO2165" s="6"/>
      <c r="AP2165" s="6"/>
      <c r="AQ2165" s="6"/>
      <c r="AR2165" s="6"/>
      <c r="AS2165" s="6"/>
      <c r="AT2165" s="6"/>
      <c r="AU2165" s="6"/>
      <c r="AV2165" s="6"/>
      <c r="AW2165" s="6"/>
      <c r="AX2165" s="6"/>
      <c r="AY2165" s="6"/>
      <c r="AZ2165" s="6"/>
      <c r="BA2165" s="6"/>
      <c r="BB2165" s="6"/>
      <c r="BC2165" s="6"/>
      <c r="BD2165" s="6"/>
      <c r="BE2165" s="6"/>
      <c r="BF2165" s="6"/>
      <c r="BG2165" s="10"/>
    </row>
    <row r="2166" spans="34:59" x14ac:dyDescent="0.25">
      <c r="AH2166" s="10"/>
      <c r="AI2166" s="6"/>
    </row>
    <row r="2167" spans="34:59" x14ac:dyDescent="0.25">
      <c r="AH2167" s="6"/>
      <c r="AI2167" s="6"/>
      <c r="AJ2167" s="6"/>
      <c r="AK2167" s="6"/>
      <c r="AL2167" s="6"/>
      <c r="AM2167" s="6"/>
      <c r="AN2167" s="6"/>
      <c r="AO2167" s="6"/>
      <c r="AP2167" s="6"/>
      <c r="AQ2167" s="6"/>
      <c r="AR2167" s="6"/>
      <c r="AS2167" s="6"/>
      <c r="AT2167" s="6"/>
      <c r="AU2167" s="6"/>
      <c r="AV2167" s="6"/>
      <c r="AW2167" s="6"/>
      <c r="AX2167" s="6"/>
      <c r="AY2167" s="6"/>
      <c r="AZ2167" s="6"/>
      <c r="BA2167" s="6"/>
      <c r="BB2167" s="6"/>
      <c r="BC2167" s="6"/>
      <c r="BD2167" s="6"/>
      <c r="BE2167" s="6"/>
      <c r="BF2167" s="6"/>
      <c r="BG2167" s="6"/>
    </row>
    <row r="2168" spans="34:59" x14ac:dyDescent="0.25">
      <c r="AH2168" s="10"/>
      <c r="AI2168" s="6"/>
      <c r="AJ2168" s="10"/>
      <c r="AK2168" s="10"/>
      <c r="AL2168" s="10"/>
      <c r="AM2168" s="10"/>
      <c r="AN2168" s="10"/>
      <c r="AO2168" s="10"/>
      <c r="AP2168" s="10"/>
      <c r="AQ2168" s="10"/>
      <c r="AR2168" s="10"/>
      <c r="AS2168" s="10"/>
      <c r="AT2168" s="10"/>
      <c r="AU2168" s="10"/>
      <c r="AV2168" s="10"/>
      <c r="AW2168" s="10"/>
      <c r="AX2168" s="10"/>
      <c r="AY2168" s="10"/>
      <c r="AZ2168" s="10"/>
      <c r="BA2168" s="10"/>
      <c r="BB2168" s="10"/>
      <c r="BC2168" s="10"/>
      <c r="BD2168" s="10"/>
      <c r="BE2168" s="10"/>
      <c r="BF2168" s="10"/>
      <c r="BG2168" s="6"/>
    </row>
    <row r="2169" spans="34:59" x14ac:dyDescent="0.25">
      <c r="AH2169" s="6"/>
      <c r="AI2169" s="6"/>
      <c r="AJ2169" s="6"/>
      <c r="AK2169" s="6"/>
      <c r="AL2169" s="6"/>
      <c r="AM2169" s="6"/>
      <c r="AN2169" s="6"/>
      <c r="AO2169" s="6"/>
      <c r="AP2169" s="6"/>
      <c r="AQ2169" s="6"/>
      <c r="AR2169" s="6"/>
      <c r="AS2169" s="6"/>
      <c r="AT2169" s="6"/>
      <c r="AU2169" s="6"/>
      <c r="AV2169" s="6"/>
      <c r="AW2169" s="6"/>
      <c r="AX2169" s="6"/>
      <c r="AY2169" s="6"/>
      <c r="AZ2169" s="6"/>
      <c r="BA2169" s="6"/>
      <c r="BB2169" s="6"/>
      <c r="BC2169" s="6"/>
      <c r="BD2169" s="6"/>
      <c r="BE2169" s="6"/>
      <c r="BF2169" s="6"/>
      <c r="BG2169" s="10"/>
    </row>
    <row r="2170" spans="34:59" x14ac:dyDescent="0.25">
      <c r="AH2170" s="10"/>
      <c r="AI2170" s="6"/>
    </row>
    <row r="2171" spans="34:59" x14ac:dyDescent="0.25">
      <c r="AH2171" s="6"/>
      <c r="AI2171" s="6"/>
      <c r="AJ2171" s="6"/>
      <c r="AK2171" s="6"/>
      <c r="AL2171" s="6"/>
      <c r="AM2171" s="6"/>
      <c r="AN2171" s="6"/>
      <c r="AO2171" s="6"/>
      <c r="AP2171" s="6"/>
      <c r="AQ2171" s="6"/>
      <c r="AR2171" s="6"/>
      <c r="AS2171" s="6"/>
      <c r="AT2171" s="6"/>
      <c r="AU2171" s="6"/>
      <c r="AV2171" s="6"/>
      <c r="AW2171" s="6"/>
      <c r="AX2171" s="6"/>
      <c r="AY2171" s="6"/>
      <c r="AZ2171" s="6"/>
      <c r="BA2171" s="6"/>
      <c r="BB2171" s="6"/>
      <c r="BC2171" s="6"/>
      <c r="BD2171" s="6"/>
      <c r="BE2171" s="6"/>
      <c r="BF2171" s="6"/>
      <c r="BG2171" s="6"/>
    </row>
    <row r="2172" spans="34:59" x14ac:dyDescent="0.25">
      <c r="AH2172" s="10"/>
      <c r="AI2172" s="6"/>
      <c r="AJ2172" s="10"/>
      <c r="AK2172" s="10"/>
      <c r="AL2172" s="10"/>
      <c r="AM2172" s="10"/>
      <c r="AN2172" s="10"/>
      <c r="AO2172" s="10"/>
      <c r="AP2172" s="10"/>
      <c r="AQ2172" s="10"/>
      <c r="AR2172" s="10"/>
      <c r="AS2172" s="10"/>
      <c r="AT2172" s="10"/>
      <c r="AU2172" s="10"/>
      <c r="AV2172" s="10"/>
      <c r="AW2172" s="10"/>
      <c r="AX2172" s="10"/>
      <c r="AY2172" s="10"/>
      <c r="AZ2172" s="10"/>
      <c r="BA2172" s="10"/>
      <c r="BB2172" s="10"/>
      <c r="BC2172" s="10"/>
      <c r="BD2172" s="10"/>
      <c r="BE2172" s="10"/>
      <c r="BF2172" s="10"/>
      <c r="BG2172" s="6"/>
    </row>
    <row r="2173" spans="34:59" x14ac:dyDescent="0.25">
      <c r="AH2173" s="6"/>
      <c r="AI2173" s="6"/>
      <c r="AJ2173" s="6"/>
      <c r="AK2173" s="6"/>
      <c r="AL2173" s="6"/>
      <c r="AM2173" s="6"/>
      <c r="AN2173" s="6"/>
      <c r="AO2173" s="6"/>
      <c r="AP2173" s="6"/>
      <c r="AQ2173" s="6"/>
      <c r="AR2173" s="6"/>
      <c r="AS2173" s="6"/>
      <c r="AT2173" s="6"/>
      <c r="AU2173" s="6"/>
      <c r="AV2173" s="6"/>
      <c r="AW2173" s="6"/>
      <c r="AX2173" s="6"/>
      <c r="AY2173" s="6"/>
      <c r="AZ2173" s="6"/>
      <c r="BA2173" s="6"/>
      <c r="BB2173" s="6"/>
      <c r="BC2173" s="6"/>
      <c r="BD2173" s="6"/>
      <c r="BE2173" s="6"/>
      <c r="BF2173" s="6"/>
      <c r="BG2173" s="10"/>
    </row>
    <row r="2174" spans="34:59" x14ac:dyDescent="0.25">
      <c r="AH2174" s="10"/>
      <c r="AI2174" s="6"/>
    </row>
    <row r="2175" spans="34:59" x14ac:dyDescent="0.25">
      <c r="AH2175" s="6"/>
      <c r="AI2175" s="6"/>
      <c r="AJ2175" s="6"/>
      <c r="AK2175" s="6"/>
      <c r="AL2175" s="6"/>
      <c r="AM2175" s="6"/>
      <c r="AN2175" s="6"/>
      <c r="AO2175" s="6"/>
      <c r="AP2175" s="6"/>
      <c r="AQ2175" s="6"/>
      <c r="AR2175" s="6"/>
      <c r="AS2175" s="6"/>
      <c r="AT2175" s="6"/>
      <c r="AU2175" s="6"/>
      <c r="AV2175" s="6"/>
      <c r="AW2175" s="6"/>
      <c r="AX2175" s="6"/>
      <c r="AY2175" s="6"/>
      <c r="AZ2175" s="6"/>
      <c r="BA2175" s="6"/>
      <c r="BB2175" s="6"/>
      <c r="BC2175" s="6"/>
      <c r="BD2175" s="6"/>
      <c r="BE2175" s="6"/>
      <c r="BF2175" s="6"/>
      <c r="BG2175" s="6"/>
    </row>
    <row r="2176" spans="34:59" x14ac:dyDescent="0.25">
      <c r="AH2176" s="10"/>
      <c r="AI2176" s="6"/>
      <c r="AJ2176" s="10"/>
      <c r="AK2176" s="10"/>
      <c r="AL2176" s="10"/>
      <c r="AM2176" s="10"/>
      <c r="AN2176" s="10"/>
      <c r="AO2176" s="10"/>
      <c r="AP2176" s="10"/>
      <c r="AQ2176" s="10"/>
      <c r="AR2176" s="10"/>
      <c r="AS2176" s="10"/>
      <c r="AT2176" s="10"/>
      <c r="AU2176" s="10"/>
      <c r="AV2176" s="10"/>
      <c r="AW2176" s="10"/>
      <c r="AX2176" s="10"/>
      <c r="AY2176" s="10"/>
      <c r="AZ2176" s="10"/>
      <c r="BA2176" s="10"/>
      <c r="BB2176" s="10"/>
      <c r="BC2176" s="10"/>
      <c r="BD2176" s="10"/>
      <c r="BE2176" s="10"/>
      <c r="BF2176" s="10"/>
      <c r="BG2176" s="6"/>
    </row>
    <row r="2177" spans="34:59" x14ac:dyDescent="0.25">
      <c r="AH2177" s="6"/>
      <c r="AI2177" s="6"/>
      <c r="AJ2177" s="6"/>
      <c r="AK2177" s="6"/>
      <c r="AL2177" s="6"/>
      <c r="AM2177" s="6"/>
      <c r="AN2177" s="6"/>
      <c r="AO2177" s="6"/>
      <c r="AP2177" s="6"/>
      <c r="AQ2177" s="6"/>
      <c r="AR2177" s="6"/>
      <c r="AS2177" s="6"/>
      <c r="AT2177" s="6"/>
      <c r="AU2177" s="6"/>
      <c r="AV2177" s="6"/>
      <c r="AW2177" s="6"/>
      <c r="AX2177" s="6"/>
      <c r="AY2177" s="6"/>
      <c r="AZ2177" s="6"/>
      <c r="BA2177" s="6"/>
      <c r="BB2177" s="6"/>
      <c r="BC2177" s="6"/>
      <c r="BD2177" s="6"/>
      <c r="BE2177" s="6"/>
      <c r="BF2177" s="6"/>
      <c r="BG2177" s="10"/>
    </row>
    <row r="2178" spans="34:59" x14ac:dyDescent="0.25">
      <c r="AH2178" s="10"/>
      <c r="AI2178" s="6"/>
    </row>
    <row r="2179" spans="34:59" x14ac:dyDescent="0.25">
      <c r="AH2179" s="6"/>
      <c r="AI2179" s="6"/>
      <c r="AJ2179" s="6"/>
      <c r="AK2179" s="6"/>
      <c r="AL2179" s="6"/>
      <c r="AM2179" s="6"/>
      <c r="AN2179" s="6"/>
      <c r="AO2179" s="6"/>
      <c r="AP2179" s="6"/>
      <c r="AQ2179" s="6"/>
      <c r="AR2179" s="6"/>
      <c r="AS2179" s="6"/>
      <c r="AT2179" s="6"/>
      <c r="AU2179" s="6"/>
      <c r="AV2179" s="6"/>
      <c r="AW2179" s="6"/>
      <c r="AX2179" s="6"/>
      <c r="AY2179" s="6"/>
      <c r="AZ2179" s="6"/>
      <c r="BA2179" s="6"/>
      <c r="BB2179" s="6"/>
      <c r="BC2179" s="6"/>
      <c r="BD2179" s="6"/>
      <c r="BE2179" s="6"/>
      <c r="BF2179" s="6"/>
      <c r="BG2179" s="6"/>
    </row>
    <row r="2180" spans="34:59" x14ac:dyDescent="0.25">
      <c r="AH2180" s="10"/>
      <c r="AI2180" s="6"/>
      <c r="AJ2180" s="10"/>
      <c r="AK2180" s="10"/>
      <c r="AL2180" s="10"/>
      <c r="AM2180" s="10"/>
      <c r="AN2180" s="10"/>
      <c r="AO2180" s="10"/>
      <c r="AP2180" s="10"/>
      <c r="AQ2180" s="10"/>
      <c r="AR2180" s="10"/>
      <c r="AS2180" s="10"/>
      <c r="AT2180" s="10"/>
      <c r="AU2180" s="10"/>
      <c r="AV2180" s="10"/>
      <c r="AW2180" s="10"/>
      <c r="AX2180" s="10"/>
      <c r="AY2180" s="10"/>
      <c r="AZ2180" s="10"/>
      <c r="BA2180" s="10"/>
      <c r="BB2180" s="10"/>
      <c r="BC2180" s="10"/>
      <c r="BD2180" s="10"/>
      <c r="BE2180" s="10"/>
      <c r="BF2180" s="10"/>
      <c r="BG2180" s="6"/>
    </row>
    <row r="2181" spans="34:59" x14ac:dyDescent="0.25">
      <c r="AH2181" s="6"/>
      <c r="AI2181" s="6"/>
      <c r="AJ2181" s="6"/>
      <c r="AK2181" s="6"/>
      <c r="AL2181" s="6"/>
      <c r="AM2181" s="6"/>
      <c r="AN2181" s="6"/>
      <c r="AO2181" s="6"/>
      <c r="AP2181" s="6"/>
      <c r="AQ2181" s="6"/>
      <c r="AR2181" s="6"/>
      <c r="AS2181" s="6"/>
      <c r="AT2181" s="6"/>
      <c r="AU2181" s="6"/>
      <c r="AV2181" s="6"/>
      <c r="AW2181" s="6"/>
      <c r="AX2181" s="6"/>
      <c r="AY2181" s="6"/>
      <c r="AZ2181" s="6"/>
      <c r="BA2181" s="6"/>
      <c r="BB2181" s="6"/>
      <c r="BC2181" s="6"/>
      <c r="BD2181" s="6"/>
      <c r="BE2181" s="6"/>
      <c r="BF2181" s="6"/>
      <c r="BG2181" s="10"/>
    </row>
    <row r="2182" spans="34:59" x14ac:dyDescent="0.25">
      <c r="AH2182" s="10"/>
      <c r="AI2182" s="6"/>
    </row>
    <row r="2183" spans="34:59" x14ac:dyDescent="0.25">
      <c r="AH2183" s="6"/>
      <c r="AI2183" s="6"/>
      <c r="AJ2183" s="6"/>
      <c r="AK2183" s="6"/>
      <c r="AL2183" s="6"/>
      <c r="AM2183" s="6"/>
      <c r="AN2183" s="6"/>
      <c r="AO2183" s="6"/>
      <c r="AP2183" s="6"/>
      <c r="AQ2183" s="6"/>
      <c r="AR2183" s="6"/>
      <c r="AS2183" s="6"/>
      <c r="AT2183" s="6"/>
      <c r="AU2183" s="6"/>
      <c r="AV2183" s="6"/>
      <c r="AW2183" s="6"/>
      <c r="AX2183" s="6"/>
      <c r="AY2183" s="6"/>
      <c r="AZ2183" s="6"/>
      <c r="BA2183" s="6"/>
      <c r="BB2183" s="6"/>
      <c r="BC2183" s="6"/>
      <c r="BD2183" s="6"/>
      <c r="BE2183" s="6"/>
      <c r="BF2183" s="6"/>
      <c r="BG2183" s="6"/>
    </row>
    <row r="2184" spans="34:59" x14ac:dyDescent="0.25">
      <c r="AH2184" s="10"/>
      <c r="AI2184" s="6"/>
      <c r="AJ2184" s="10"/>
      <c r="AK2184" s="10"/>
      <c r="AL2184" s="10"/>
      <c r="AM2184" s="10"/>
      <c r="AN2184" s="10"/>
      <c r="AO2184" s="10"/>
      <c r="AP2184" s="10"/>
      <c r="AQ2184" s="10"/>
      <c r="AR2184" s="10"/>
      <c r="AS2184" s="10"/>
      <c r="AT2184" s="10"/>
      <c r="AU2184" s="10"/>
      <c r="AV2184" s="10"/>
      <c r="AW2184" s="10"/>
      <c r="AX2184" s="10"/>
      <c r="AY2184" s="10"/>
      <c r="AZ2184" s="10"/>
      <c r="BA2184" s="10"/>
      <c r="BB2184" s="10"/>
      <c r="BC2184" s="10"/>
      <c r="BD2184" s="10"/>
      <c r="BE2184" s="10"/>
      <c r="BF2184" s="10"/>
      <c r="BG2184" s="6"/>
    </row>
    <row r="2185" spans="34:59" x14ac:dyDescent="0.25">
      <c r="AH2185" s="6"/>
      <c r="AI2185" s="6"/>
      <c r="AJ2185" s="6"/>
      <c r="AK2185" s="6"/>
      <c r="AL2185" s="6"/>
      <c r="AM2185" s="6"/>
      <c r="AN2185" s="6"/>
      <c r="AO2185" s="6"/>
      <c r="AP2185" s="6"/>
      <c r="AQ2185" s="6"/>
      <c r="AR2185" s="6"/>
      <c r="AS2185" s="6"/>
      <c r="AT2185" s="6"/>
      <c r="AU2185" s="6"/>
      <c r="AV2185" s="6"/>
      <c r="AW2185" s="6"/>
      <c r="AX2185" s="6"/>
      <c r="AY2185" s="6"/>
      <c r="AZ2185" s="6"/>
      <c r="BA2185" s="6"/>
      <c r="BB2185" s="6"/>
      <c r="BC2185" s="6"/>
      <c r="BD2185" s="6"/>
      <c r="BE2185" s="6"/>
      <c r="BF2185" s="6"/>
      <c r="BG2185" s="10"/>
    </row>
    <row r="2186" spans="34:59" x14ac:dyDescent="0.25">
      <c r="AH2186" s="10"/>
      <c r="AI2186" s="6"/>
    </row>
    <row r="2187" spans="34:59" x14ac:dyDescent="0.25">
      <c r="AH2187" s="6"/>
      <c r="AI2187" s="6"/>
      <c r="AJ2187" s="6"/>
      <c r="AK2187" s="6"/>
      <c r="AL2187" s="6"/>
      <c r="AM2187" s="6"/>
      <c r="AN2187" s="6"/>
      <c r="AO2187" s="6"/>
      <c r="AP2187" s="6"/>
      <c r="AQ2187" s="6"/>
      <c r="AR2187" s="6"/>
      <c r="AS2187" s="6"/>
      <c r="AT2187" s="6"/>
      <c r="AU2187" s="6"/>
      <c r="AV2187" s="6"/>
      <c r="AW2187" s="6"/>
      <c r="AX2187" s="6"/>
      <c r="AY2187" s="6"/>
      <c r="AZ2187" s="6"/>
      <c r="BA2187" s="6"/>
      <c r="BB2187" s="6"/>
      <c r="BC2187" s="6"/>
      <c r="BD2187" s="6"/>
      <c r="BE2187" s="6"/>
      <c r="BF2187" s="6"/>
      <c r="BG2187" s="6"/>
    </row>
    <row r="2188" spans="34:59" x14ac:dyDescent="0.25">
      <c r="AH2188" s="10"/>
      <c r="AI2188" s="6"/>
      <c r="AJ2188" s="10"/>
      <c r="AK2188" s="10"/>
      <c r="AL2188" s="10"/>
      <c r="AM2188" s="10"/>
      <c r="AN2188" s="10"/>
      <c r="AO2188" s="10"/>
      <c r="AP2188" s="10"/>
      <c r="AQ2188" s="10"/>
      <c r="AR2188" s="10"/>
      <c r="AS2188" s="10"/>
      <c r="AT2188" s="10"/>
      <c r="AU2188" s="10"/>
      <c r="AV2188" s="10"/>
      <c r="AW2188" s="10"/>
      <c r="AX2188" s="10"/>
      <c r="AY2188" s="10"/>
      <c r="AZ2188" s="10"/>
      <c r="BA2188" s="10"/>
      <c r="BB2188" s="10"/>
      <c r="BC2188" s="10"/>
      <c r="BD2188" s="10"/>
      <c r="BE2188" s="10"/>
      <c r="BF2188" s="10"/>
      <c r="BG2188" s="6"/>
    </row>
    <row r="2189" spans="34:59" x14ac:dyDescent="0.25">
      <c r="AH2189" s="6"/>
      <c r="AI2189" s="6"/>
      <c r="AJ2189" s="6"/>
      <c r="AK2189" s="6"/>
      <c r="AL2189" s="6"/>
      <c r="AM2189" s="6"/>
      <c r="AN2189" s="6"/>
      <c r="AO2189" s="6"/>
      <c r="AP2189" s="6"/>
      <c r="AQ2189" s="6"/>
      <c r="AR2189" s="6"/>
      <c r="AS2189" s="6"/>
      <c r="AT2189" s="6"/>
      <c r="AU2189" s="6"/>
      <c r="AV2189" s="6"/>
      <c r="AW2189" s="6"/>
      <c r="AX2189" s="6"/>
      <c r="AY2189" s="6"/>
      <c r="AZ2189" s="6"/>
      <c r="BA2189" s="6"/>
      <c r="BB2189" s="6"/>
      <c r="BC2189" s="6"/>
      <c r="BD2189" s="6"/>
      <c r="BE2189" s="6"/>
      <c r="BF2189" s="6"/>
      <c r="BG2189" s="10"/>
    </row>
    <row r="2190" spans="34:59" x14ac:dyDescent="0.25">
      <c r="AH2190" s="10"/>
      <c r="AI2190" s="6"/>
    </row>
    <row r="2191" spans="34:59" x14ac:dyDescent="0.25">
      <c r="AH2191" s="6"/>
      <c r="AI2191" s="6"/>
      <c r="AJ2191" s="6"/>
      <c r="AK2191" s="6"/>
      <c r="AL2191" s="6"/>
      <c r="AM2191" s="6"/>
      <c r="AN2191" s="6"/>
      <c r="AO2191" s="6"/>
      <c r="AP2191" s="6"/>
      <c r="AQ2191" s="6"/>
      <c r="AR2191" s="6"/>
      <c r="AS2191" s="6"/>
      <c r="AT2191" s="6"/>
      <c r="AU2191" s="6"/>
      <c r="AV2191" s="6"/>
      <c r="AW2191" s="6"/>
      <c r="AX2191" s="6"/>
      <c r="AY2191" s="6"/>
      <c r="AZ2191" s="6"/>
      <c r="BA2191" s="6"/>
      <c r="BB2191" s="6"/>
      <c r="BC2191" s="6"/>
      <c r="BD2191" s="6"/>
      <c r="BE2191" s="6"/>
      <c r="BF2191" s="6"/>
      <c r="BG2191" s="6"/>
    </row>
    <row r="2192" spans="34:59" x14ac:dyDescent="0.25">
      <c r="AH2192" s="10"/>
      <c r="AI2192" s="6"/>
      <c r="AJ2192" s="10"/>
      <c r="AK2192" s="10"/>
      <c r="AL2192" s="10"/>
      <c r="AM2192" s="10"/>
      <c r="AN2192" s="10"/>
      <c r="AO2192" s="10"/>
      <c r="AP2192" s="10"/>
      <c r="AQ2192" s="10"/>
      <c r="AR2192" s="10"/>
      <c r="AS2192" s="10"/>
      <c r="AT2192" s="10"/>
      <c r="AU2192" s="10"/>
      <c r="AV2192" s="10"/>
      <c r="AW2192" s="10"/>
      <c r="AX2192" s="10"/>
      <c r="AY2192" s="10"/>
      <c r="AZ2192" s="10"/>
      <c r="BA2192" s="10"/>
      <c r="BB2192" s="10"/>
      <c r="BC2192" s="10"/>
      <c r="BD2192" s="10"/>
      <c r="BE2192" s="10"/>
      <c r="BF2192" s="10"/>
      <c r="BG2192" s="6"/>
    </row>
    <row r="2193" spans="34:59" x14ac:dyDescent="0.25">
      <c r="AH2193" s="6"/>
      <c r="AI2193" s="6"/>
      <c r="AJ2193" s="6"/>
      <c r="AK2193" s="6"/>
      <c r="AL2193" s="6"/>
      <c r="AM2193" s="6"/>
      <c r="AN2193" s="6"/>
      <c r="AO2193" s="6"/>
      <c r="AP2193" s="6"/>
      <c r="AQ2193" s="6"/>
      <c r="AR2193" s="6"/>
      <c r="AS2193" s="6"/>
      <c r="AT2193" s="6"/>
      <c r="AU2193" s="6"/>
      <c r="AV2193" s="6"/>
      <c r="AW2193" s="6"/>
      <c r="AX2193" s="6"/>
      <c r="AY2193" s="6"/>
      <c r="AZ2193" s="6"/>
      <c r="BA2193" s="6"/>
      <c r="BB2193" s="6"/>
      <c r="BC2193" s="6"/>
      <c r="BD2193" s="6"/>
      <c r="BE2193" s="6"/>
      <c r="BF2193" s="6"/>
      <c r="BG2193" s="10"/>
    </row>
    <row r="2194" spans="34:59" x14ac:dyDescent="0.25">
      <c r="AH2194" s="10"/>
      <c r="AI2194" s="6"/>
    </row>
    <row r="2195" spans="34:59" x14ac:dyDescent="0.25">
      <c r="AH2195" s="6"/>
      <c r="AI2195" s="6"/>
      <c r="AJ2195" s="6"/>
      <c r="AK2195" s="6"/>
      <c r="AL2195" s="6"/>
      <c r="AM2195" s="6"/>
      <c r="AN2195" s="6"/>
      <c r="AO2195" s="6"/>
      <c r="AP2195" s="6"/>
      <c r="AQ2195" s="6"/>
      <c r="AR2195" s="6"/>
      <c r="AS2195" s="6"/>
      <c r="AT2195" s="6"/>
      <c r="AU2195" s="6"/>
      <c r="AV2195" s="6"/>
      <c r="AW2195" s="6"/>
      <c r="AX2195" s="6"/>
      <c r="AY2195" s="6"/>
      <c r="AZ2195" s="6"/>
      <c r="BA2195" s="6"/>
      <c r="BB2195" s="6"/>
      <c r="BC2195" s="6"/>
      <c r="BD2195" s="6"/>
      <c r="BE2195" s="6"/>
      <c r="BF2195" s="6"/>
      <c r="BG2195" s="6"/>
    </row>
    <row r="2196" spans="34:59" x14ac:dyDescent="0.25">
      <c r="AH2196" s="10"/>
      <c r="AI2196" s="6"/>
      <c r="AJ2196" s="10"/>
      <c r="AK2196" s="10"/>
      <c r="AL2196" s="10"/>
      <c r="AM2196" s="10"/>
      <c r="AN2196" s="10"/>
      <c r="AO2196" s="10"/>
      <c r="AP2196" s="10"/>
      <c r="AQ2196" s="10"/>
      <c r="AR2196" s="10"/>
      <c r="AS2196" s="10"/>
      <c r="AT2196" s="10"/>
      <c r="AU2196" s="10"/>
      <c r="AV2196" s="10"/>
      <c r="AW2196" s="10"/>
      <c r="AX2196" s="10"/>
      <c r="AY2196" s="10"/>
      <c r="AZ2196" s="10"/>
      <c r="BA2196" s="10"/>
      <c r="BB2196" s="10"/>
      <c r="BC2196" s="10"/>
      <c r="BD2196" s="10"/>
      <c r="BE2196" s="10"/>
      <c r="BF2196" s="10"/>
      <c r="BG2196" s="6"/>
    </row>
    <row r="2197" spans="34:59" x14ac:dyDescent="0.25">
      <c r="AH2197" s="6"/>
      <c r="AI2197" s="6"/>
      <c r="AJ2197" s="6"/>
      <c r="AK2197" s="6"/>
      <c r="AL2197" s="6"/>
      <c r="AM2197" s="6"/>
      <c r="AN2197" s="6"/>
      <c r="AO2197" s="6"/>
      <c r="AP2197" s="6"/>
      <c r="AQ2197" s="6"/>
      <c r="AR2197" s="6"/>
      <c r="AS2197" s="6"/>
      <c r="AT2197" s="6"/>
      <c r="AU2197" s="6"/>
      <c r="AV2197" s="6"/>
      <c r="AW2197" s="6"/>
      <c r="AX2197" s="6"/>
      <c r="AY2197" s="6"/>
      <c r="AZ2197" s="6"/>
      <c r="BA2197" s="6"/>
      <c r="BB2197" s="6"/>
      <c r="BC2197" s="6"/>
      <c r="BD2197" s="6"/>
      <c r="BE2197" s="6"/>
      <c r="BF2197" s="6"/>
      <c r="BG2197" s="10"/>
    </row>
    <row r="2198" spans="34:59" x14ac:dyDescent="0.25">
      <c r="AH2198" s="10"/>
      <c r="AI2198" s="6"/>
    </row>
    <row r="2199" spans="34:59" x14ac:dyDescent="0.25">
      <c r="AH2199" s="6"/>
      <c r="AI2199" s="6"/>
      <c r="AJ2199" s="6"/>
      <c r="AK2199" s="6"/>
      <c r="AL2199" s="6"/>
      <c r="AM2199" s="6"/>
      <c r="AN2199" s="6"/>
      <c r="AO2199" s="6"/>
      <c r="AP2199" s="6"/>
      <c r="AQ2199" s="6"/>
      <c r="AR2199" s="6"/>
      <c r="AS2199" s="6"/>
      <c r="AT2199" s="6"/>
      <c r="AU2199" s="6"/>
      <c r="AV2199" s="6"/>
      <c r="AW2199" s="6"/>
      <c r="AX2199" s="6"/>
      <c r="AY2199" s="6"/>
      <c r="AZ2199" s="6"/>
      <c r="BA2199" s="6"/>
      <c r="BB2199" s="6"/>
      <c r="BC2199" s="6"/>
      <c r="BD2199" s="6"/>
      <c r="BE2199" s="6"/>
      <c r="BF2199" s="6"/>
      <c r="BG2199" s="6"/>
    </row>
    <row r="2200" spans="34:59" x14ac:dyDescent="0.25">
      <c r="AH2200" s="10"/>
      <c r="AI2200" s="6"/>
      <c r="AJ2200" s="10"/>
      <c r="AK2200" s="10"/>
      <c r="AL2200" s="10"/>
      <c r="AM2200" s="10"/>
      <c r="AN2200" s="10"/>
      <c r="AO2200" s="10"/>
      <c r="AP2200" s="10"/>
      <c r="AQ2200" s="10"/>
      <c r="AR2200" s="10"/>
      <c r="AS2200" s="10"/>
      <c r="AT2200" s="10"/>
      <c r="AU2200" s="10"/>
      <c r="AV2200" s="10"/>
      <c r="AW2200" s="10"/>
      <c r="AX2200" s="10"/>
      <c r="AY2200" s="10"/>
      <c r="AZ2200" s="10"/>
      <c r="BA2200" s="10"/>
      <c r="BB2200" s="10"/>
      <c r="BC2200" s="10"/>
      <c r="BD2200" s="10"/>
      <c r="BE2200" s="10"/>
      <c r="BF2200" s="10"/>
      <c r="BG2200" s="6"/>
    </row>
    <row r="2201" spans="34:59" x14ac:dyDescent="0.25">
      <c r="AH2201" s="6"/>
      <c r="AI2201" s="6"/>
      <c r="AJ2201" s="6"/>
      <c r="AK2201" s="6"/>
      <c r="AL2201" s="6"/>
      <c r="AM2201" s="6"/>
      <c r="AN2201" s="6"/>
      <c r="AO2201" s="6"/>
      <c r="AP2201" s="6"/>
      <c r="AQ2201" s="6"/>
      <c r="AR2201" s="6"/>
      <c r="AS2201" s="6"/>
      <c r="AT2201" s="6"/>
      <c r="AU2201" s="6"/>
      <c r="AV2201" s="6"/>
      <c r="AW2201" s="6"/>
      <c r="AX2201" s="6"/>
      <c r="AY2201" s="6"/>
      <c r="AZ2201" s="6"/>
      <c r="BA2201" s="6"/>
      <c r="BB2201" s="6"/>
      <c r="BC2201" s="6"/>
      <c r="BD2201" s="6"/>
      <c r="BE2201" s="6"/>
      <c r="BF2201" s="6"/>
      <c r="BG2201" s="10"/>
    </row>
    <row r="2202" spans="34:59" x14ac:dyDescent="0.25">
      <c r="AH2202" s="10"/>
      <c r="AI2202" s="6"/>
    </row>
    <row r="2203" spans="34:59" x14ac:dyDescent="0.25">
      <c r="AH2203" s="6"/>
      <c r="AI2203" s="6"/>
      <c r="AJ2203" s="6"/>
      <c r="AK2203" s="6"/>
      <c r="AL2203" s="6"/>
      <c r="AM2203" s="6"/>
      <c r="AN2203" s="6"/>
      <c r="AO2203" s="6"/>
      <c r="AP2203" s="6"/>
      <c r="AQ2203" s="6"/>
      <c r="AR2203" s="6"/>
      <c r="AS2203" s="6"/>
      <c r="AT2203" s="6"/>
      <c r="AU2203" s="6"/>
      <c r="AV2203" s="6"/>
      <c r="AW2203" s="6"/>
      <c r="AX2203" s="6"/>
      <c r="AY2203" s="6"/>
      <c r="AZ2203" s="6"/>
      <c r="BA2203" s="6"/>
      <c r="BB2203" s="6"/>
      <c r="BC2203" s="6"/>
      <c r="BD2203" s="6"/>
      <c r="BE2203" s="6"/>
      <c r="BF2203" s="6"/>
      <c r="BG2203" s="6"/>
    </row>
    <row r="2204" spans="34:59" x14ac:dyDescent="0.25">
      <c r="AH2204" s="10"/>
      <c r="AI2204" s="6"/>
      <c r="AJ2204" s="10"/>
      <c r="AK2204" s="10"/>
      <c r="AL2204" s="10"/>
      <c r="AM2204" s="10"/>
      <c r="AN2204" s="10"/>
      <c r="AO2204" s="10"/>
      <c r="AP2204" s="10"/>
      <c r="AQ2204" s="10"/>
      <c r="AR2204" s="10"/>
      <c r="AS2204" s="10"/>
      <c r="AT2204" s="10"/>
      <c r="AU2204" s="10"/>
      <c r="AV2204" s="10"/>
      <c r="AW2204" s="10"/>
      <c r="AX2204" s="10"/>
      <c r="AY2204" s="10"/>
      <c r="AZ2204" s="10"/>
      <c r="BA2204" s="10"/>
      <c r="BB2204" s="10"/>
      <c r="BC2204" s="10"/>
      <c r="BD2204" s="10"/>
      <c r="BE2204" s="10"/>
      <c r="BF2204" s="10"/>
      <c r="BG2204" s="6"/>
    </row>
    <row r="2205" spans="34:59" x14ac:dyDescent="0.25">
      <c r="AH2205" s="6"/>
      <c r="AI2205" s="6"/>
      <c r="AJ2205" s="6"/>
      <c r="AK2205" s="6"/>
      <c r="AL2205" s="6"/>
      <c r="AM2205" s="6"/>
      <c r="AN2205" s="6"/>
      <c r="AO2205" s="6"/>
      <c r="AP2205" s="6"/>
      <c r="AQ2205" s="6"/>
      <c r="AR2205" s="6"/>
      <c r="AS2205" s="6"/>
      <c r="AT2205" s="6"/>
      <c r="AU2205" s="6"/>
      <c r="AV2205" s="6"/>
      <c r="AW2205" s="6"/>
      <c r="AX2205" s="6"/>
      <c r="AY2205" s="6"/>
      <c r="AZ2205" s="6"/>
      <c r="BA2205" s="6"/>
      <c r="BB2205" s="6"/>
      <c r="BC2205" s="6"/>
      <c r="BD2205" s="6"/>
      <c r="BE2205" s="6"/>
      <c r="BF2205" s="6"/>
      <c r="BG2205" s="10"/>
    </row>
    <row r="2206" spans="34:59" x14ac:dyDescent="0.25">
      <c r="AH2206" s="10"/>
      <c r="AI2206" s="6"/>
    </row>
    <row r="2207" spans="34:59" x14ac:dyDescent="0.25">
      <c r="AH2207" s="6"/>
      <c r="AI2207" s="6"/>
      <c r="AJ2207" s="6"/>
      <c r="AK2207" s="6"/>
      <c r="AL2207" s="6"/>
      <c r="AM2207" s="6"/>
      <c r="AN2207" s="6"/>
      <c r="AO2207" s="6"/>
      <c r="AP2207" s="6"/>
      <c r="AQ2207" s="6"/>
      <c r="AR2207" s="6"/>
      <c r="AS2207" s="6"/>
      <c r="AT2207" s="6"/>
      <c r="AU2207" s="6"/>
      <c r="AV2207" s="6"/>
      <c r="AW2207" s="6"/>
      <c r="AX2207" s="6"/>
      <c r="AY2207" s="6"/>
      <c r="AZ2207" s="6"/>
      <c r="BA2207" s="6"/>
      <c r="BB2207" s="6"/>
      <c r="BC2207" s="6"/>
      <c r="BD2207" s="6"/>
      <c r="BE2207" s="6"/>
      <c r="BF2207" s="6"/>
      <c r="BG2207" s="6"/>
    </row>
    <row r="2208" spans="34:59" x14ac:dyDescent="0.25">
      <c r="AH2208" s="10"/>
      <c r="AI2208" s="6"/>
      <c r="AJ2208" s="10"/>
      <c r="AK2208" s="10"/>
      <c r="AL2208" s="10"/>
      <c r="AM2208" s="10"/>
      <c r="AN2208" s="10"/>
      <c r="AO2208" s="10"/>
      <c r="AP2208" s="10"/>
      <c r="AQ2208" s="10"/>
      <c r="AR2208" s="10"/>
      <c r="AS2208" s="10"/>
      <c r="AT2208" s="10"/>
      <c r="AU2208" s="10"/>
      <c r="AV2208" s="10"/>
      <c r="AW2208" s="10"/>
      <c r="AX2208" s="10"/>
      <c r="AY2208" s="10"/>
      <c r="AZ2208" s="10"/>
      <c r="BA2208" s="10"/>
      <c r="BB2208" s="10"/>
      <c r="BC2208" s="10"/>
      <c r="BD2208" s="10"/>
      <c r="BE2208" s="10"/>
      <c r="BF2208" s="10"/>
      <c r="BG2208" s="6"/>
    </row>
    <row r="2209" spans="34:59" x14ac:dyDescent="0.25">
      <c r="AH2209" s="6"/>
      <c r="AI2209" s="6"/>
      <c r="AJ2209" s="6"/>
      <c r="AK2209" s="6"/>
      <c r="AL2209" s="6"/>
      <c r="AM2209" s="6"/>
      <c r="AN2209" s="6"/>
      <c r="AO2209" s="6"/>
      <c r="AP2209" s="6"/>
      <c r="AQ2209" s="6"/>
      <c r="AR2209" s="6"/>
      <c r="AS2209" s="6"/>
      <c r="AT2209" s="6"/>
      <c r="AU2209" s="6"/>
      <c r="AV2209" s="6"/>
      <c r="AW2209" s="6"/>
      <c r="AX2209" s="6"/>
      <c r="AY2209" s="6"/>
      <c r="AZ2209" s="6"/>
      <c r="BA2209" s="6"/>
      <c r="BB2209" s="6"/>
      <c r="BC2209" s="6"/>
      <c r="BD2209" s="6"/>
      <c r="BE2209" s="6"/>
      <c r="BF2209" s="6"/>
      <c r="BG2209" s="10"/>
    </row>
    <row r="2210" spans="34:59" x14ac:dyDescent="0.25">
      <c r="AH2210" s="10"/>
      <c r="AI2210" s="6"/>
    </row>
    <row r="2211" spans="34:59" x14ac:dyDescent="0.25">
      <c r="AH2211" s="6"/>
      <c r="AI2211" s="6"/>
      <c r="AJ2211" s="6"/>
      <c r="AK2211" s="6"/>
      <c r="AL2211" s="6"/>
      <c r="AM2211" s="6"/>
      <c r="AN2211" s="6"/>
      <c r="AO2211" s="6"/>
      <c r="AP2211" s="6"/>
      <c r="AQ2211" s="6"/>
      <c r="AR2211" s="6"/>
      <c r="AS2211" s="6"/>
      <c r="AT2211" s="6"/>
      <c r="AU2211" s="6"/>
      <c r="AV2211" s="6"/>
      <c r="AW2211" s="6"/>
      <c r="AX2211" s="6"/>
      <c r="AY2211" s="6"/>
      <c r="AZ2211" s="6"/>
      <c r="BA2211" s="6"/>
      <c r="BB2211" s="6"/>
      <c r="BC2211" s="6"/>
      <c r="BD2211" s="6"/>
      <c r="BE2211" s="6"/>
      <c r="BF2211" s="6"/>
      <c r="BG2211" s="6"/>
    </row>
    <row r="2212" spans="34:59" x14ac:dyDescent="0.25">
      <c r="AH2212" s="10"/>
      <c r="AI2212" s="6"/>
      <c r="AJ2212" s="10"/>
      <c r="AK2212" s="10"/>
      <c r="AL2212" s="10"/>
      <c r="AM2212" s="10"/>
      <c r="AN2212" s="10"/>
      <c r="AO2212" s="10"/>
      <c r="AP2212" s="10"/>
      <c r="AQ2212" s="10"/>
      <c r="AR2212" s="10"/>
      <c r="AS2212" s="10"/>
      <c r="AT2212" s="10"/>
      <c r="AU2212" s="10"/>
      <c r="AV2212" s="10"/>
      <c r="AW2212" s="10"/>
      <c r="AX2212" s="10"/>
      <c r="AY2212" s="10"/>
      <c r="AZ2212" s="10"/>
      <c r="BA2212" s="10"/>
      <c r="BB2212" s="10"/>
      <c r="BC2212" s="10"/>
      <c r="BD2212" s="10"/>
      <c r="BE2212" s="10"/>
      <c r="BF2212" s="10"/>
      <c r="BG2212" s="6"/>
    </row>
    <row r="2213" spans="34:59" x14ac:dyDescent="0.25">
      <c r="AH2213" s="6"/>
      <c r="AI2213" s="6"/>
      <c r="AJ2213" s="6"/>
      <c r="AK2213" s="6"/>
      <c r="AL2213" s="6"/>
      <c r="AM2213" s="6"/>
      <c r="AN2213" s="6"/>
      <c r="AO2213" s="6"/>
      <c r="AP2213" s="6"/>
      <c r="AQ2213" s="6"/>
      <c r="AR2213" s="6"/>
      <c r="AS2213" s="6"/>
      <c r="AT2213" s="6"/>
      <c r="AU2213" s="6"/>
      <c r="AV2213" s="6"/>
      <c r="AW2213" s="6"/>
      <c r="AX2213" s="6"/>
      <c r="AY2213" s="6"/>
      <c r="AZ2213" s="6"/>
      <c r="BA2213" s="6"/>
      <c r="BB2213" s="6"/>
      <c r="BC2213" s="6"/>
      <c r="BD2213" s="6"/>
      <c r="BE2213" s="6"/>
      <c r="BF2213" s="6"/>
      <c r="BG2213" s="10"/>
    </row>
    <row r="2214" spans="34:59" x14ac:dyDescent="0.25">
      <c r="AH2214" s="10"/>
      <c r="AI2214" s="6"/>
    </row>
    <row r="2215" spans="34:59" x14ac:dyDescent="0.25">
      <c r="AH2215" s="6"/>
      <c r="AI2215" s="6"/>
      <c r="AJ2215" s="6"/>
      <c r="AK2215" s="6"/>
      <c r="AL2215" s="6"/>
      <c r="AM2215" s="6"/>
      <c r="AN2215" s="6"/>
      <c r="AO2215" s="6"/>
      <c r="AP2215" s="6"/>
      <c r="AQ2215" s="6"/>
      <c r="AR2215" s="6"/>
      <c r="AS2215" s="6"/>
      <c r="AT2215" s="6"/>
      <c r="AU2215" s="6"/>
      <c r="AV2215" s="6"/>
      <c r="AW2215" s="6"/>
      <c r="AX2215" s="6"/>
      <c r="AY2215" s="6"/>
      <c r="AZ2215" s="6"/>
      <c r="BA2215" s="6"/>
      <c r="BB2215" s="6"/>
      <c r="BC2215" s="6"/>
      <c r="BD2215" s="6"/>
      <c r="BE2215" s="6"/>
      <c r="BF2215" s="6"/>
      <c r="BG2215" s="6"/>
    </row>
    <row r="2216" spans="34:59" x14ac:dyDescent="0.25">
      <c r="AH2216" s="10"/>
      <c r="AI2216" s="6"/>
      <c r="AJ2216" s="10"/>
      <c r="AK2216" s="10"/>
      <c r="AL2216" s="10"/>
      <c r="AM2216" s="10"/>
      <c r="AN2216" s="10"/>
      <c r="AO2216" s="10"/>
      <c r="AP2216" s="10"/>
      <c r="AQ2216" s="10"/>
      <c r="AR2216" s="10"/>
      <c r="AS2216" s="10"/>
      <c r="AT2216" s="10"/>
      <c r="AU2216" s="10"/>
      <c r="AV2216" s="10"/>
      <c r="AW2216" s="10"/>
      <c r="AX2216" s="10"/>
      <c r="AY2216" s="10"/>
      <c r="AZ2216" s="10"/>
      <c r="BA2216" s="10"/>
      <c r="BB2216" s="10"/>
      <c r="BC2216" s="10"/>
      <c r="BD2216" s="10"/>
      <c r="BE2216" s="10"/>
      <c r="BF2216" s="10"/>
      <c r="BG2216" s="6"/>
    </row>
    <row r="2217" spans="34:59" x14ac:dyDescent="0.25">
      <c r="AH2217" s="6"/>
      <c r="AI2217" s="6"/>
      <c r="AJ2217" s="6"/>
      <c r="AK2217" s="6"/>
      <c r="AL2217" s="6"/>
      <c r="AM2217" s="6"/>
      <c r="AN2217" s="6"/>
      <c r="AO2217" s="6"/>
      <c r="AP2217" s="6"/>
      <c r="AQ2217" s="6"/>
      <c r="AR2217" s="6"/>
      <c r="AS2217" s="6"/>
      <c r="AT2217" s="6"/>
      <c r="AU2217" s="6"/>
      <c r="AV2217" s="6"/>
      <c r="AW2217" s="6"/>
      <c r="AX2217" s="6"/>
      <c r="AY2217" s="6"/>
      <c r="AZ2217" s="6"/>
      <c r="BA2217" s="6"/>
      <c r="BB2217" s="6"/>
      <c r="BC2217" s="6"/>
      <c r="BD2217" s="6"/>
      <c r="BE2217" s="6"/>
      <c r="BF2217" s="6"/>
      <c r="BG2217" s="10"/>
    </row>
    <row r="2218" spans="34:59" x14ac:dyDescent="0.25">
      <c r="AH2218" s="10"/>
      <c r="AI2218" s="6"/>
    </row>
    <row r="2219" spans="34:59" x14ac:dyDescent="0.25">
      <c r="AH2219" s="6"/>
      <c r="AI2219" s="6"/>
      <c r="AJ2219" s="6"/>
      <c r="AK2219" s="6"/>
      <c r="AL2219" s="6"/>
      <c r="AM2219" s="6"/>
      <c r="AN2219" s="6"/>
      <c r="AO2219" s="6"/>
      <c r="AP2219" s="6"/>
      <c r="AQ2219" s="6"/>
      <c r="AR2219" s="6"/>
      <c r="AS2219" s="6"/>
      <c r="AT2219" s="6"/>
      <c r="AU2219" s="6"/>
      <c r="AV2219" s="6"/>
      <c r="AW2219" s="6"/>
      <c r="AX2219" s="6"/>
      <c r="AY2219" s="6"/>
      <c r="AZ2219" s="6"/>
      <c r="BA2219" s="6"/>
      <c r="BB2219" s="6"/>
      <c r="BC2219" s="6"/>
      <c r="BD2219" s="6"/>
      <c r="BE2219" s="6"/>
      <c r="BF2219" s="6"/>
      <c r="BG2219" s="6"/>
    </row>
    <row r="2220" spans="34:59" x14ac:dyDescent="0.25">
      <c r="AH2220" s="10"/>
      <c r="AI2220" s="6"/>
      <c r="AJ2220" s="10"/>
      <c r="AK2220" s="10"/>
      <c r="AL2220" s="10"/>
      <c r="AM2220" s="10"/>
      <c r="AN2220" s="10"/>
      <c r="AO2220" s="10"/>
      <c r="AP2220" s="10"/>
      <c r="AQ2220" s="10"/>
      <c r="AR2220" s="10"/>
      <c r="AS2220" s="10"/>
      <c r="AT2220" s="10"/>
      <c r="AU2220" s="10"/>
      <c r="AV2220" s="10"/>
      <c r="AW2220" s="10"/>
      <c r="AX2220" s="10"/>
      <c r="AY2220" s="10"/>
      <c r="AZ2220" s="10"/>
      <c r="BA2220" s="10"/>
      <c r="BB2220" s="10"/>
      <c r="BC2220" s="10"/>
      <c r="BD2220" s="10"/>
      <c r="BE2220" s="10"/>
      <c r="BF2220" s="10"/>
      <c r="BG2220" s="6"/>
    </row>
    <row r="2221" spans="34:59" x14ac:dyDescent="0.25">
      <c r="AH2221" s="6"/>
      <c r="AI2221" s="6"/>
      <c r="AJ2221" s="6"/>
      <c r="AK2221" s="6"/>
      <c r="AL2221" s="6"/>
      <c r="AM2221" s="6"/>
      <c r="AN2221" s="6"/>
      <c r="AO2221" s="6"/>
      <c r="AP2221" s="6"/>
      <c r="AQ2221" s="6"/>
      <c r="AR2221" s="6"/>
      <c r="AS2221" s="6"/>
      <c r="AT2221" s="6"/>
      <c r="AU2221" s="6"/>
      <c r="AV2221" s="6"/>
      <c r="AW2221" s="6"/>
      <c r="AX2221" s="6"/>
      <c r="AY2221" s="6"/>
      <c r="AZ2221" s="6"/>
      <c r="BA2221" s="6"/>
      <c r="BB2221" s="6"/>
      <c r="BC2221" s="6"/>
      <c r="BD2221" s="6"/>
      <c r="BE2221" s="6"/>
      <c r="BF2221" s="6"/>
      <c r="BG2221" s="10"/>
    </row>
    <row r="2222" spans="34:59" x14ac:dyDescent="0.25">
      <c r="AH2222" s="10"/>
      <c r="AI2222" s="6"/>
    </row>
    <row r="2223" spans="34:59" x14ac:dyDescent="0.25">
      <c r="AH2223" s="6"/>
      <c r="AI2223" s="6"/>
      <c r="AJ2223" s="6"/>
      <c r="AK2223" s="6"/>
      <c r="AL2223" s="6"/>
      <c r="AM2223" s="6"/>
      <c r="AN2223" s="6"/>
      <c r="AO2223" s="6"/>
      <c r="AP2223" s="6"/>
      <c r="AQ2223" s="6"/>
      <c r="AR2223" s="6"/>
      <c r="AS2223" s="6"/>
      <c r="AT2223" s="6"/>
      <c r="AU2223" s="6"/>
      <c r="AV2223" s="6"/>
      <c r="AW2223" s="6"/>
      <c r="AX2223" s="6"/>
      <c r="AY2223" s="6"/>
      <c r="AZ2223" s="6"/>
      <c r="BA2223" s="6"/>
      <c r="BB2223" s="6"/>
      <c r="BC2223" s="6"/>
      <c r="BD2223" s="6"/>
      <c r="BE2223" s="6"/>
      <c r="BF2223" s="6"/>
      <c r="BG2223" s="6"/>
    </row>
    <row r="2224" spans="34:59" x14ac:dyDescent="0.25">
      <c r="AH2224" s="10"/>
      <c r="AI2224" s="6"/>
      <c r="AJ2224" s="10"/>
      <c r="AK2224" s="10"/>
      <c r="AL2224" s="10"/>
      <c r="AM2224" s="10"/>
      <c r="AN2224" s="10"/>
      <c r="AO2224" s="10"/>
      <c r="AP2224" s="10"/>
      <c r="AQ2224" s="10"/>
      <c r="AR2224" s="10"/>
      <c r="AS2224" s="10"/>
      <c r="AT2224" s="10"/>
      <c r="AU2224" s="10"/>
      <c r="AV2224" s="10"/>
      <c r="AW2224" s="10"/>
      <c r="AX2224" s="10"/>
      <c r="AY2224" s="10"/>
      <c r="AZ2224" s="10"/>
      <c r="BA2224" s="10"/>
      <c r="BB2224" s="10"/>
      <c r="BC2224" s="10"/>
      <c r="BD2224" s="10"/>
      <c r="BE2224" s="10"/>
      <c r="BF2224" s="10"/>
      <c r="BG2224" s="6"/>
    </row>
    <row r="2225" spans="34:59" x14ac:dyDescent="0.25">
      <c r="AH2225" s="6"/>
      <c r="AI2225" s="6"/>
      <c r="AJ2225" s="6"/>
      <c r="AK2225" s="6"/>
      <c r="AL2225" s="6"/>
      <c r="AM2225" s="6"/>
      <c r="AN2225" s="6"/>
      <c r="AO2225" s="6"/>
      <c r="AP2225" s="6"/>
      <c r="AQ2225" s="6"/>
      <c r="AR2225" s="6"/>
      <c r="AS2225" s="6"/>
      <c r="AT2225" s="6"/>
      <c r="AU2225" s="6"/>
      <c r="AV2225" s="6"/>
      <c r="AW2225" s="6"/>
      <c r="AX2225" s="6"/>
      <c r="AY2225" s="6"/>
      <c r="AZ2225" s="6"/>
      <c r="BA2225" s="6"/>
      <c r="BB2225" s="6"/>
      <c r="BC2225" s="6"/>
      <c r="BD2225" s="6"/>
      <c r="BE2225" s="6"/>
      <c r="BF2225" s="6"/>
      <c r="BG2225" s="10"/>
    </row>
    <row r="2226" spans="34:59" x14ac:dyDescent="0.25">
      <c r="AH2226" s="10"/>
      <c r="AI2226" s="6"/>
    </row>
    <row r="2227" spans="34:59" x14ac:dyDescent="0.25">
      <c r="AH2227" s="6"/>
      <c r="AI2227" s="6"/>
      <c r="AJ2227" s="6"/>
      <c r="AK2227" s="6"/>
      <c r="AL2227" s="6"/>
      <c r="AM2227" s="6"/>
      <c r="AN2227" s="6"/>
      <c r="AO2227" s="6"/>
      <c r="AP2227" s="6"/>
      <c r="AQ2227" s="6"/>
      <c r="AR2227" s="6"/>
      <c r="AS2227" s="6"/>
      <c r="AT2227" s="6"/>
      <c r="AU2227" s="6"/>
      <c r="AV2227" s="6"/>
      <c r="AW2227" s="6"/>
      <c r="AX2227" s="6"/>
      <c r="AY2227" s="6"/>
      <c r="AZ2227" s="6"/>
      <c r="BA2227" s="6"/>
      <c r="BB2227" s="6"/>
      <c r="BC2227" s="6"/>
      <c r="BD2227" s="6"/>
      <c r="BE2227" s="6"/>
      <c r="BF2227" s="6"/>
      <c r="BG2227" s="6"/>
    </row>
    <row r="2228" spans="34:59" x14ac:dyDescent="0.25">
      <c r="AH2228" s="10"/>
      <c r="AI2228" s="6"/>
      <c r="AJ2228" s="10"/>
      <c r="AK2228" s="10"/>
      <c r="AL2228" s="10"/>
      <c r="AM2228" s="10"/>
      <c r="AN2228" s="10"/>
      <c r="AO2228" s="10"/>
      <c r="AP2228" s="10"/>
      <c r="AQ2228" s="10"/>
      <c r="AR2228" s="10"/>
      <c r="AS2228" s="10"/>
      <c r="AT2228" s="10"/>
      <c r="AU2228" s="10"/>
      <c r="AV2228" s="10"/>
      <c r="AW2228" s="10"/>
      <c r="AX2228" s="10"/>
      <c r="AY2228" s="10"/>
      <c r="AZ2228" s="10"/>
      <c r="BA2228" s="10"/>
      <c r="BB2228" s="10"/>
      <c r="BC2228" s="10"/>
      <c r="BD2228" s="10"/>
      <c r="BE2228" s="10"/>
      <c r="BF2228" s="10"/>
      <c r="BG2228" s="6"/>
    </row>
    <row r="2229" spans="34:59" x14ac:dyDescent="0.25">
      <c r="AH2229" s="6"/>
      <c r="AI2229" s="6"/>
      <c r="AJ2229" s="6"/>
      <c r="AK2229" s="6"/>
      <c r="AL2229" s="6"/>
      <c r="AM2229" s="6"/>
      <c r="AN2229" s="6"/>
      <c r="AO2229" s="6"/>
      <c r="AP2229" s="6"/>
      <c r="AQ2229" s="6"/>
      <c r="AR2229" s="6"/>
      <c r="AS2229" s="6"/>
      <c r="AT2229" s="6"/>
      <c r="AU2229" s="6"/>
      <c r="AV2229" s="6"/>
      <c r="AW2229" s="6"/>
      <c r="AX2229" s="6"/>
      <c r="AY2229" s="6"/>
      <c r="AZ2229" s="6"/>
      <c r="BA2229" s="6"/>
      <c r="BB2229" s="6"/>
      <c r="BC2229" s="6"/>
      <c r="BD2229" s="6"/>
      <c r="BE2229" s="6"/>
      <c r="BF2229" s="6"/>
      <c r="BG2229" s="10"/>
    </row>
    <row r="2230" spans="34:59" x14ac:dyDescent="0.25">
      <c r="AH2230" s="10"/>
      <c r="AI2230" s="6"/>
    </row>
    <row r="2231" spans="34:59" x14ac:dyDescent="0.25">
      <c r="AH2231" s="6"/>
      <c r="AI2231" s="6"/>
      <c r="AJ2231" s="6"/>
      <c r="AK2231" s="6"/>
      <c r="AL2231" s="6"/>
      <c r="AM2231" s="6"/>
      <c r="AN2231" s="6"/>
      <c r="AO2231" s="6"/>
      <c r="AP2231" s="6"/>
      <c r="AQ2231" s="6"/>
      <c r="AR2231" s="6"/>
      <c r="AS2231" s="6"/>
      <c r="AT2231" s="6"/>
      <c r="AU2231" s="6"/>
      <c r="AV2231" s="6"/>
      <c r="AW2231" s="6"/>
      <c r="AX2231" s="6"/>
      <c r="AY2231" s="6"/>
      <c r="AZ2231" s="6"/>
      <c r="BA2231" s="6"/>
      <c r="BB2231" s="6"/>
      <c r="BC2231" s="6"/>
      <c r="BD2231" s="6"/>
      <c r="BE2231" s="6"/>
      <c r="BF2231" s="6"/>
      <c r="BG2231" s="6"/>
    </row>
    <row r="2232" spans="34:59" x14ac:dyDescent="0.25">
      <c r="AH2232" s="10"/>
      <c r="AI2232" s="6"/>
      <c r="AJ2232" s="10"/>
      <c r="AK2232" s="10"/>
      <c r="AL2232" s="10"/>
      <c r="AM2232" s="10"/>
      <c r="AN2232" s="10"/>
      <c r="AO2232" s="10"/>
      <c r="AP2232" s="10"/>
      <c r="AQ2232" s="10"/>
      <c r="AR2232" s="10"/>
      <c r="AS2232" s="10"/>
      <c r="AT2232" s="10"/>
      <c r="AU2232" s="10"/>
      <c r="AV2232" s="10"/>
      <c r="AW2232" s="10"/>
      <c r="AX2232" s="10"/>
      <c r="AY2232" s="10"/>
      <c r="AZ2232" s="10"/>
      <c r="BA2232" s="10"/>
      <c r="BB2232" s="10"/>
      <c r="BC2232" s="10"/>
      <c r="BD2232" s="10"/>
      <c r="BE2232" s="10"/>
      <c r="BF2232" s="10"/>
      <c r="BG2232" s="6"/>
    </row>
    <row r="2233" spans="34:59" x14ac:dyDescent="0.25">
      <c r="AH2233" s="6"/>
      <c r="AI2233" s="6"/>
      <c r="AJ2233" s="6"/>
      <c r="AK2233" s="6"/>
      <c r="AL2233" s="6"/>
      <c r="AM2233" s="6"/>
      <c r="AN2233" s="6"/>
      <c r="AO2233" s="6"/>
      <c r="AP2233" s="6"/>
      <c r="AQ2233" s="6"/>
      <c r="AR2233" s="6"/>
      <c r="AS2233" s="6"/>
      <c r="AT2233" s="6"/>
      <c r="AU2233" s="6"/>
      <c r="AV2233" s="6"/>
      <c r="AW2233" s="6"/>
      <c r="AX2233" s="6"/>
      <c r="AY2233" s="6"/>
      <c r="AZ2233" s="6"/>
      <c r="BA2233" s="6"/>
      <c r="BB2233" s="6"/>
      <c r="BC2233" s="6"/>
      <c r="BD2233" s="6"/>
      <c r="BE2233" s="6"/>
      <c r="BF2233" s="6"/>
      <c r="BG2233" s="10"/>
    </row>
    <row r="2234" spans="34:59" x14ac:dyDescent="0.25">
      <c r="AH2234" s="10"/>
      <c r="AI2234" s="6"/>
    </row>
    <row r="2235" spans="34:59" x14ac:dyDescent="0.25">
      <c r="AH2235" s="6"/>
      <c r="AI2235" s="6"/>
      <c r="AJ2235" s="6"/>
      <c r="AK2235" s="6"/>
      <c r="AL2235" s="6"/>
      <c r="AM2235" s="6"/>
      <c r="AN2235" s="6"/>
      <c r="AO2235" s="6"/>
      <c r="AP2235" s="6"/>
      <c r="AQ2235" s="6"/>
      <c r="AR2235" s="6"/>
      <c r="AS2235" s="6"/>
      <c r="AT2235" s="6"/>
      <c r="AU2235" s="6"/>
      <c r="AV2235" s="6"/>
      <c r="AW2235" s="6"/>
      <c r="AX2235" s="6"/>
      <c r="AY2235" s="6"/>
      <c r="AZ2235" s="6"/>
      <c r="BA2235" s="6"/>
      <c r="BB2235" s="6"/>
      <c r="BC2235" s="6"/>
      <c r="BD2235" s="6"/>
      <c r="BE2235" s="6"/>
      <c r="BF2235" s="6"/>
      <c r="BG2235" s="6"/>
    </row>
    <row r="2236" spans="34:59" x14ac:dyDescent="0.25">
      <c r="AH2236" s="10"/>
      <c r="AI2236" s="6"/>
      <c r="AJ2236" s="10"/>
      <c r="AK2236" s="10"/>
      <c r="AL2236" s="10"/>
      <c r="AM2236" s="10"/>
      <c r="AN2236" s="10"/>
      <c r="AO2236" s="10"/>
      <c r="AP2236" s="10"/>
      <c r="AQ2236" s="10"/>
      <c r="AR2236" s="10"/>
      <c r="AS2236" s="10"/>
      <c r="AT2236" s="10"/>
      <c r="AU2236" s="10"/>
      <c r="AV2236" s="10"/>
      <c r="AW2236" s="10"/>
      <c r="AX2236" s="10"/>
      <c r="AY2236" s="10"/>
      <c r="AZ2236" s="10"/>
      <c r="BA2236" s="10"/>
      <c r="BB2236" s="10"/>
      <c r="BC2236" s="10"/>
      <c r="BD2236" s="10"/>
      <c r="BE2236" s="10"/>
      <c r="BF2236" s="10"/>
      <c r="BG2236" s="6"/>
    </row>
    <row r="2237" spans="34:59" x14ac:dyDescent="0.25">
      <c r="AH2237" s="6"/>
      <c r="AI2237" s="6"/>
      <c r="AJ2237" s="6"/>
      <c r="AK2237" s="6"/>
      <c r="AL2237" s="6"/>
      <c r="AM2237" s="6"/>
      <c r="AN2237" s="6"/>
      <c r="AO2237" s="6"/>
      <c r="AP2237" s="6"/>
      <c r="AQ2237" s="6"/>
      <c r="AR2237" s="6"/>
      <c r="AS2237" s="6"/>
      <c r="AT2237" s="6"/>
      <c r="AU2237" s="6"/>
      <c r="AV2237" s="6"/>
      <c r="AW2237" s="6"/>
      <c r="AX2237" s="6"/>
      <c r="AY2237" s="6"/>
      <c r="AZ2237" s="6"/>
      <c r="BA2237" s="6"/>
      <c r="BB2237" s="6"/>
      <c r="BC2237" s="6"/>
      <c r="BD2237" s="6"/>
      <c r="BE2237" s="6"/>
      <c r="BF2237" s="6"/>
      <c r="BG2237" s="10"/>
    </row>
    <row r="2238" spans="34:59" x14ac:dyDescent="0.25">
      <c r="AH2238" s="10"/>
      <c r="AI2238" s="6"/>
    </row>
    <row r="2239" spans="34:59" x14ac:dyDescent="0.25">
      <c r="AH2239" s="6"/>
      <c r="AI2239" s="6"/>
      <c r="AJ2239" s="6"/>
      <c r="AK2239" s="6"/>
      <c r="AL2239" s="6"/>
      <c r="AM2239" s="6"/>
      <c r="AN2239" s="6"/>
      <c r="AO2239" s="6"/>
      <c r="AP2239" s="6"/>
      <c r="AQ2239" s="6"/>
      <c r="AR2239" s="6"/>
      <c r="AS2239" s="6"/>
      <c r="AT2239" s="6"/>
      <c r="AU2239" s="6"/>
      <c r="AV2239" s="6"/>
      <c r="AW2239" s="6"/>
      <c r="AX2239" s="6"/>
      <c r="AY2239" s="6"/>
      <c r="AZ2239" s="6"/>
      <c r="BA2239" s="6"/>
      <c r="BB2239" s="6"/>
      <c r="BC2239" s="6"/>
      <c r="BD2239" s="6"/>
      <c r="BE2239" s="6"/>
      <c r="BF2239" s="6"/>
      <c r="BG2239" s="6"/>
    </row>
    <row r="2240" spans="34:59" x14ac:dyDescent="0.25">
      <c r="AH2240" s="10"/>
      <c r="AI2240" s="6"/>
      <c r="AJ2240" s="10"/>
      <c r="AK2240" s="10"/>
      <c r="AL2240" s="10"/>
      <c r="AM2240" s="10"/>
      <c r="AN2240" s="10"/>
      <c r="AO2240" s="10"/>
      <c r="AP2240" s="10"/>
      <c r="AQ2240" s="10"/>
      <c r="AR2240" s="10"/>
      <c r="AS2240" s="10"/>
      <c r="AT2240" s="10"/>
      <c r="AU2240" s="10"/>
      <c r="AV2240" s="10"/>
      <c r="AW2240" s="10"/>
      <c r="AX2240" s="10"/>
      <c r="AY2240" s="10"/>
      <c r="AZ2240" s="10"/>
      <c r="BA2240" s="10"/>
      <c r="BB2240" s="10"/>
      <c r="BC2240" s="10"/>
      <c r="BD2240" s="10"/>
      <c r="BE2240" s="10"/>
      <c r="BF2240" s="10"/>
      <c r="BG2240" s="6"/>
    </row>
    <row r="2241" spans="34:59" x14ac:dyDescent="0.25">
      <c r="AH2241" s="6"/>
      <c r="AI2241" s="6"/>
      <c r="AJ2241" s="6"/>
      <c r="AK2241" s="6"/>
      <c r="AL2241" s="6"/>
      <c r="AM2241" s="6"/>
      <c r="AN2241" s="6"/>
      <c r="AO2241" s="6"/>
      <c r="AP2241" s="6"/>
      <c r="AQ2241" s="6"/>
      <c r="AR2241" s="6"/>
      <c r="AS2241" s="6"/>
      <c r="AT2241" s="6"/>
      <c r="AU2241" s="6"/>
      <c r="AV2241" s="6"/>
      <c r="AW2241" s="6"/>
      <c r="AX2241" s="6"/>
      <c r="AY2241" s="6"/>
      <c r="AZ2241" s="6"/>
      <c r="BA2241" s="6"/>
      <c r="BB2241" s="6"/>
      <c r="BC2241" s="6"/>
      <c r="BD2241" s="6"/>
      <c r="BE2241" s="6"/>
      <c r="BF2241" s="6"/>
      <c r="BG2241" s="10"/>
    </row>
    <row r="2242" spans="34:59" x14ac:dyDescent="0.25">
      <c r="AH2242" s="10"/>
      <c r="AI2242" s="6"/>
    </row>
    <row r="2243" spans="34:59" x14ac:dyDescent="0.25">
      <c r="AH2243" s="6"/>
      <c r="AI2243" s="6"/>
      <c r="AJ2243" s="6"/>
      <c r="AK2243" s="6"/>
      <c r="AL2243" s="6"/>
      <c r="AM2243" s="6"/>
      <c r="AN2243" s="6"/>
      <c r="AO2243" s="6"/>
      <c r="AP2243" s="6"/>
      <c r="AQ2243" s="6"/>
      <c r="AR2243" s="6"/>
      <c r="AS2243" s="6"/>
      <c r="AT2243" s="6"/>
      <c r="AU2243" s="6"/>
      <c r="AV2243" s="6"/>
      <c r="AW2243" s="6"/>
      <c r="AX2243" s="6"/>
      <c r="AY2243" s="6"/>
      <c r="AZ2243" s="6"/>
      <c r="BA2243" s="6"/>
      <c r="BB2243" s="6"/>
      <c r="BC2243" s="6"/>
      <c r="BD2243" s="6"/>
      <c r="BE2243" s="6"/>
      <c r="BF2243" s="6"/>
      <c r="BG2243" s="6"/>
    </row>
    <row r="2244" spans="34:59" x14ac:dyDescent="0.25">
      <c r="AH2244" s="10"/>
      <c r="AI2244" s="6"/>
      <c r="AJ2244" s="10"/>
      <c r="AK2244" s="10"/>
      <c r="AL2244" s="10"/>
      <c r="AM2244" s="10"/>
      <c r="AN2244" s="10"/>
      <c r="AO2244" s="10"/>
      <c r="AP2244" s="10"/>
      <c r="AQ2244" s="10"/>
      <c r="AR2244" s="10"/>
      <c r="AS2244" s="10"/>
      <c r="AT2244" s="10"/>
      <c r="AU2244" s="10"/>
      <c r="AV2244" s="10"/>
      <c r="AW2244" s="10"/>
      <c r="AX2244" s="10"/>
      <c r="AY2244" s="10"/>
      <c r="AZ2244" s="10"/>
      <c r="BA2244" s="10"/>
      <c r="BB2244" s="10"/>
      <c r="BC2244" s="10"/>
      <c r="BD2244" s="10"/>
      <c r="BE2244" s="10"/>
      <c r="BF2244" s="10"/>
      <c r="BG2244" s="6"/>
    </row>
    <row r="2245" spans="34:59" x14ac:dyDescent="0.25">
      <c r="AH2245" s="6"/>
      <c r="AI2245" s="6"/>
      <c r="AJ2245" s="6"/>
      <c r="AK2245" s="6"/>
      <c r="AL2245" s="6"/>
      <c r="AM2245" s="6"/>
      <c r="AN2245" s="6"/>
      <c r="AO2245" s="6"/>
      <c r="AP2245" s="6"/>
      <c r="AQ2245" s="6"/>
      <c r="AR2245" s="6"/>
      <c r="AS2245" s="6"/>
      <c r="AT2245" s="6"/>
      <c r="AU2245" s="6"/>
      <c r="AV2245" s="6"/>
      <c r="AW2245" s="6"/>
      <c r="AX2245" s="6"/>
      <c r="AY2245" s="6"/>
      <c r="AZ2245" s="6"/>
      <c r="BA2245" s="6"/>
      <c r="BB2245" s="6"/>
      <c r="BC2245" s="6"/>
      <c r="BD2245" s="6"/>
      <c r="BE2245" s="6"/>
      <c r="BF2245" s="6"/>
      <c r="BG2245" s="10"/>
    </row>
    <row r="2246" spans="34:59" x14ac:dyDescent="0.25">
      <c r="AH2246" s="10"/>
      <c r="AI2246" s="6"/>
    </row>
    <row r="2247" spans="34:59" x14ac:dyDescent="0.25">
      <c r="AH2247" s="6"/>
      <c r="AI2247" s="6"/>
      <c r="AJ2247" s="6"/>
      <c r="AK2247" s="6"/>
      <c r="AL2247" s="6"/>
      <c r="AM2247" s="6"/>
      <c r="AN2247" s="6"/>
      <c r="AO2247" s="6"/>
      <c r="AP2247" s="6"/>
      <c r="AQ2247" s="6"/>
      <c r="AR2247" s="6"/>
      <c r="AS2247" s="6"/>
      <c r="AT2247" s="6"/>
      <c r="AU2247" s="6"/>
      <c r="AV2247" s="6"/>
      <c r="AW2247" s="6"/>
      <c r="AX2247" s="6"/>
      <c r="AY2247" s="6"/>
      <c r="AZ2247" s="6"/>
      <c r="BA2247" s="6"/>
      <c r="BB2247" s="6"/>
      <c r="BC2247" s="6"/>
      <c r="BD2247" s="6"/>
      <c r="BE2247" s="6"/>
      <c r="BF2247" s="6"/>
      <c r="BG2247" s="6"/>
    </row>
    <row r="2248" spans="34:59" x14ac:dyDescent="0.25">
      <c r="AH2248" s="10"/>
      <c r="AI2248" s="6"/>
      <c r="AJ2248" s="10"/>
      <c r="AK2248" s="10"/>
      <c r="AL2248" s="10"/>
      <c r="AM2248" s="10"/>
      <c r="AN2248" s="10"/>
      <c r="AO2248" s="10"/>
      <c r="AP2248" s="10"/>
      <c r="AQ2248" s="10"/>
      <c r="AR2248" s="10"/>
      <c r="AS2248" s="10"/>
      <c r="AT2248" s="10"/>
      <c r="AU2248" s="10"/>
      <c r="AV2248" s="10"/>
      <c r="AW2248" s="10"/>
      <c r="AX2248" s="10"/>
      <c r="AY2248" s="10"/>
      <c r="AZ2248" s="10"/>
      <c r="BA2248" s="10"/>
      <c r="BB2248" s="10"/>
      <c r="BC2248" s="10"/>
      <c r="BD2248" s="10"/>
      <c r="BE2248" s="10"/>
      <c r="BF2248" s="10"/>
      <c r="BG2248" s="6"/>
    </row>
    <row r="2249" spans="34:59" x14ac:dyDescent="0.25">
      <c r="AH2249" s="6"/>
      <c r="AI2249" s="6"/>
      <c r="AJ2249" s="6"/>
      <c r="AK2249" s="6"/>
      <c r="AL2249" s="6"/>
      <c r="AM2249" s="6"/>
      <c r="AN2249" s="6"/>
      <c r="AO2249" s="6"/>
      <c r="AP2249" s="6"/>
      <c r="AQ2249" s="6"/>
      <c r="AR2249" s="6"/>
      <c r="AS2249" s="6"/>
      <c r="AT2249" s="6"/>
      <c r="AU2249" s="6"/>
      <c r="AV2249" s="6"/>
      <c r="AW2249" s="6"/>
      <c r="AX2249" s="6"/>
      <c r="AY2249" s="6"/>
      <c r="AZ2249" s="6"/>
      <c r="BA2249" s="6"/>
      <c r="BB2249" s="6"/>
      <c r="BC2249" s="6"/>
      <c r="BD2249" s="6"/>
      <c r="BE2249" s="6"/>
      <c r="BF2249" s="6"/>
      <c r="BG2249" s="10"/>
    </row>
    <row r="2250" spans="34:59" x14ac:dyDescent="0.25">
      <c r="AH2250" s="10"/>
      <c r="AI2250" s="6"/>
    </row>
    <row r="2251" spans="34:59" x14ac:dyDescent="0.25">
      <c r="AH2251" s="6"/>
      <c r="AI2251" s="6"/>
      <c r="AJ2251" s="6"/>
      <c r="AK2251" s="6"/>
      <c r="AL2251" s="6"/>
      <c r="AM2251" s="6"/>
      <c r="AN2251" s="6"/>
      <c r="AO2251" s="6"/>
      <c r="AP2251" s="6"/>
      <c r="AQ2251" s="6"/>
      <c r="AR2251" s="6"/>
      <c r="AS2251" s="6"/>
      <c r="AT2251" s="6"/>
      <c r="AU2251" s="6"/>
      <c r="AV2251" s="6"/>
      <c r="AW2251" s="6"/>
      <c r="AX2251" s="6"/>
      <c r="AY2251" s="6"/>
      <c r="AZ2251" s="6"/>
      <c r="BA2251" s="6"/>
      <c r="BB2251" s="6"/>
      <c r="BC2251" s="6"/>
      <c r="BD2251" s="6"/>
      <c r="BE2251" s="6"/>
      <c r="BF2251" s="6"/>
      <c r="BG2251" s="6"/>
    </row>
    <row r="2252" spans="34:59" x14ac:dyDescent="0.25">
      <c r="AH2252" s="10"/>
      <c r="AI2252" s="6"/>
      <c r="AJ2252" s="10"/>
      <c r="AK2252" s="10"/>
      <c r="AL2252" s="10"/>
      <c r="AM2252" s="10"/>
      <c r="AN2252" s="10"/>
      <c r="AO2252" s="10"/>
      <c r="AP2252" s="10"/>
      <c r="AQ2252" s="10"/>
      <c r="AR2252" s="10"/>
      <c r="AS2252" s="10"/>
      <c r="AT2252" s="10"/>
      <c r="AU2252" s="10"/>
      <c r="AV2252" s="10"/>
      <c r="AW2252" s="10"/>
      <c r="AX2252" s="10"/>
      <c r="AY2252" s="10"/>
      <c r="AZ2252" s="10"/>
      <c r="BA2252" s="10"/>
      <c r="BB2252" s="10"/>
      <c r="BC2252" s="10"/>
      <c r="BD2252" s="10"/>
      <c r="BE2252" s="10"/>
      <c r="BF2252" s="10"/>
      <c r="BG2252" s="6"/>
    </row>
    <row r="2253" spans="34:59" x14ac:dyDescent="0.25">
      <c r="AH2253" s="6"/>
      <c r="AI2253" s="6"/>
      <c r="AJ2253" s="6"/>
      <c r="AK2253" s="6"/>
      <c r="AL2253" s="6"/>
      <c r="AM2253" s="6"/>
      <c r="AN2253" s="6"/>
      <c r="AO2253" s="6"/>
      <c r="AP2253" s="6"/>
      <c r="AQ2253" s="6"/>
      <c r="AR2253" s="6"/>
      <c r="AS2253" s="6"/>
      <c r="AT2253" s="6"/>
      <c r="AU2253" s="6"/>
      <c r="AV2253" s="6"/>
      <c r="AW2253" s="6"/>
      <c r="AX2253" s="6"/>
      <c r="AY2253" s="6"/>
      <c r="AZ2253" s="6"/>
      <c r="BA2253" s="6"/>
      <c r="BB2253" s="6"/>
      <c r="BC2253" s="6"/>
      <c r="BD2253" s="6"/>
      <c r="BE2253" s="6"/>
      <c r="BF2253" s="6"/>
      <c r="BG2253" s="10"/>
    </row>
    <row r="2254" spans="34:59" x14ac:dyDescent="0.25">
      <c r="AH2254" s="10"/>
      <c r="AI2254" s="6"/>
    </row>
    <row r="2255" spans="34:59" x14ac:dyDescent="0.25">
      <c r="AH2255" s="6"/>
      <c r="AI2255" s="6"/>
      <c r="AJ2255" s="6"/>
      <c r="AK2255" s="6"/>
      <c r="AL2255" s="6"/>
      <c r="AM2255" s="6"/>
      <c r="AN2255" s="6"/>
      <c r="AO2255" s="6"/>
      <c r="AP2255" s="6"/>
      <c r="AQ2255" s="6"/>
      <c r="AR2255" s="6"/>
      <c r="AS2255" s="6"/>
      <c r="AT2255" s="6"/>
      <c r="AU2255" s="6"/>
      <c r="AV2255" s="6"/>
      <c r="AW2255" s="6"/>
      <c r="AX2255" s="6"/>
      <c r="AY2255" s="6"/>
      <c r="AZ2255" s="6"/>
      <c r="BA2255" s="6"/>
      <c r="BB2255" s="6"/>
      <c r="BC2255" s="6"/>
      <c r="BD2255" s="6"/>
      <c r="BE2255" s="6"/>
      <c r="BF2255" s="6"/>
      <c r="BG2255" s="6"/>
    </row>
    <row r="2256" spans="34:59" x14ac:dyDescent="0.25">
      <c r="AH2256" s="10"/>
      <c r="AI2256" s="6"/>
      <c r="AJ2256" s="10"/>
      <c r="AK2256" s="10"/>
      <c r="AL2256" s="10"/>
      <c r="AM2256" s="10"/>
      <c r="AN2256" s="10"/>
      <c r="AO2256" s="10"/>
      <c r="AP2256" s="10"/>
      <c r="AQ2256" s="10"/>
      <c r="AR2256" s="10"/>
      <c r="AS2256" s="10"/>
      <c r="AT2256" s="10"/>
      <c r="AU2256" s="10"/>
      <c r="AV2256" s="10"/>
      <c r="AW2256" s="10"/>
      <c r="AX2256" s="10"/>
      <c r="AY2256" s="10"/>
      <c r="AZ2256" s="10"/>
      <c r="BA2256" s="10"/>
      <c r="BB2256" s="10"/>
      <c r="BC2256" s="10"/>
      <c r="BD2256" s="10"/>
      <c r="BE2256" s="10"/>
      <c r="BF2256" s="10"/>
      <c r="BG2256" s="6"/>
    </row>
    <row r="2257" spans="34:59" x14ac:dyDescent="0.25">
      <c r="AH2257" s="6"/>
      <c r="AI2257" s="6"/>
      <c r="AJ2257" s="6"/>
      <c r="AK2257" s="6"/>
      <c r="AL2257" s="6"/>
      <c r="AM2257" s="6"/>
      <c r="AN2257" s="6"/>
      <c r="AO2257" s="6"/>
      <c r="AP2257" s="6"/>
      <c r="AQ2257" s="6"/>
      <c r="AR2257" s="6"/>
      <c r="AS2257" s="6"/>
      <c r="AT2257" s="6"/>
      <c r="AU2257" s="6"/>
      <c r="AV2257" s="6"/>
      <c r="AW2257" s="6"/>
      <c r="AX2257" s="6"/>
      <c r="AY2257" s="6"/>
      <c r="AZ2257" s="6"/>
      <c r="BA2257" s="6"/>
      <c r="BB2257" s="6"/>
      <c r="BC2257" s="6"/>
      <c r="BD2257" s="6"/>
      <c r="BE2257" s="6"/>
      <c r="BF2257" s="6"/>
      <c r="BG2257" s="10"/>
    </row>
    <row r="2258" spans="34:59" x14ac:dyDescent="0.25">
      <c r="AH2258" s="10"/>
      <c r="AI2258" s="6"/>
    </row>
    <row r="2259" spans="34:59" x14ac:dyDescent="0.25">
      <c r="AH2259" s="6"/>
      <c r="AI2259" s="6"/>
      <c r="AJ2259" s="6"/>
      <c r="AK2259" s="6"/>
      <c r="AL2259" s="6"/>
      <c r="AM2259" s="6"/>
      <c r="AN2259" s="6"/>
      <c r="AO2259" s="6"/>
      <c r="AP2259" s="6"/>
      <c r="AQ2259" s="6"/>
      <c r="AR2259" s="6"/>
      <c r="AS2259" s="6"/>
      <c r="AT2259" s="6"/>
      <c r="AU2259" s="6"/>
      <c r="AV2259" s="6"/>
      <c r="AW2259" s="6"/>
      <c r="AX2259" s="6"/>
      <c r="AY2259" s="6"/>
      <c r="AZ2259" s="6"/>
      <c r="BA2259" s="6"/>
      <c r="BB2259" s="6"/>
      <c r="BC2259" s="6"/>
      <c r="BD2259" s="6"/>
      <c r="BE2259" s="6"/>
      <c r="BF2259" s="6"/>
      <c r="BG2259" s="6"/>
    </row>
    <row r="2260" spans="34:59" x14ac:dyDescent="0.25">
      <c r="AH2260" s="10"/>
      <c r="AI2260" s="6"/>
      <c r="AJ2260" s="10"/>
      <c r="AK2260" s="10"/>
      <c r="AL2260" s="10"/>
      <c r="AM2260" s="10"/>
      <c r="AN2260" s="10"/>
      <c r="AO2260" s="10"/>
      <c r="AP2260" s="10"/>
      <c r="AQ2260" s="10"/>
      <c r="AR2260" s="10"/>
      <c r="AS2260" s="10"/>
      <c r="AT2260" s="10"/>
      <c r="AU2260" s="10"/>
      <c r="AV2260" s="10"/>
      <c r="AW2260" s="10"/>
      <c r="AX2260" s="10"/>
      <c r="AY2260" s="10"/>
      <c r="AZ2260" s="10"/>
      <c r="BA2260" s="10"/>
      <c r="BB2260" s="10"/>
      <c r="BC2260" s="10"/>
      <c r="BD2260" s="10"/>
      <c r="BE2260" s="10"/>
      <c r="BF2260" s="10"/>
      <c r="BG2260" s="6"/>
    </row>
    <row r="2261" spans="34:59" x14ac:dyDescent="0.25">
      <c r="AH2261" s="6"/>
      <c r="AI2261" s="6"/>
      <c r="AJ2261" s="6"/>
      <c r="AK2261" s="6"/>
      <c r="AL2261" s="6"/>
      <c r="AM2261" s="6"/>
      <c r="AN2261" s="6"/>
      <c r="AO2261" s="6"/>
      <c r="AP2261" s="6"/>
      <c r="AQ2261" s="6"/>
      <c r="AR2261" s="6"/>
      <c r="AS2261" s="6"/>
      <c r="AT2261" s="6"/>
      <c r="AU2261" s="6"/>
      <c r="AV2261" s="6"/>
      <c r="AW2261" s="6"/>
      <c r="AX2261" s="6"/>
      <c r="AY2261" s="6"/>
      <c r="AZ2261" s="6"/>
      <c r="BA2261" s="6"/>
      <c r="BB2261" s="6"/>
      <c r="BC2261" s="6"/>
      <c r="BD2261" s="6"/>
      <c r="BE2261" s="6"/>
      <c r="BF2261" s="6"/>
      <c r="BG2261" s="10"/>
    </row>
    <row r="2262" spans="34:59" x14ac:dyDescent="0.25">
      <c r="AH2262" s="10"/>
      <c r="AI2262" s="6"/>
    </row>
    <row r="2263" spans="34:59" x14ac:dyDescent="0.25">
      <c r="AH2263" s="6"/>
      <c r="AI2263" s="6"/>
      <c r="AJ2263" s="6"/>
      <c r="AK2263" s="6"/>
      <c r="AL2263" s="6"/>
      <c r="AM2263" s="6"/>
      <c r="AN2263" s="6"/>
      <c r="AO2263" s="6"/>
      <c r="AP2263" s="6"/>
      <c r="AQ2263" s="6"/>
      <c r="AR2263" s="6"/>
      <c r="AS2263" s="6"/>
      <c r="AT2263" s="6"/>
      <c r="AU2263" s="6"/>
      <c r="AV2263" s="6"/>
      <c r="AW2263" s="6"/>
      <c r="AX2263" s="6"/>
      <c r="AY2263" s="6"/>
      <c r="AZ2263" s="6"/>
      <c r="BA2263" s="6"/>
      <c r="BB2263" s="6"/>
      <c r="BC2263" s="6"/>
      <c r="BD2263" s="6"/>
      <c r="BE2263" s="6"/>
      <c r="BF2263" s="6"/>
      <c r="BG2263" s="6"/>
    </row>
    <row r="2264" spans="34:59" x14ac:dyDescent="0.25">
      <c r="AH2264" s="10"/>
      <c r="AI2264" s="6"/>
      <c r="AJ2264" s="10"/>
      <c r="AK2264" s="10"/>
      <c r="AL2264" s="10"/>
      <c r="AM2264" s="10"/>
      <c r="AN2264" s="10"/>
      <c r="AO2264" s="10"/>
      <c r="AP2264" s="10"/>
      <c r="AQ2264" s="10"/>
      <c r="AR2264" s="10"/>
      <c r="AS2264" s="10"/>
      <c r="AT2264" s="10"/>
      <c r="AU2264" s="10"/>
      <c r="AV2264" s="10"/>
      <c r="AW2264" s="10"/>
      <c r="AX2264" s="10"/>
      <c r="AY2264" s="10"/>
      <c r="AZ2264" s="10"/>
      <c r="BA2264" s="10"/>
      <c r="BB2264" s="10"/>
      <c r="BC2264" s="10"/>
      <c r="BD2264" s="10"/>
      <c r="BE2264" s="10"/>
      <c r="BF2264" s="10"/>
      <c r="BG2264" s="6"/>
    </row>
    <row r="2265" spans="34:59" x14ac:dyDescent="0.25">
      <c r="AH2265" s="6"/>
      <c r="AI2265" s="6"/>
      <c r="AJ2265" s="6"/>
      <c r="AK2265" s="6"/>
      <c r="AL2265" s="6"/>
      <c r="AM2265" s="6"/>
      <c r="AN2265" s="6"/>
      <c r="AO2265" s="6"/>
      <c r="AP2265" s="6"/>
      <c r="AQ2265" s="6"/>
      <c r="AR2265" s="6"/>
      <c r="AS2265" s="6"/>
      <c r="AT2265" s="6"/>
      <c r="AU2265" s="6"/>
      <c r="AV2265" s="6"/>
      <c r="AW2265" s="6"/>
      <c r="AX2265" s="6"/>
      <c r="AY2265" s="6"/>
      <c r="AZ2265" s="6"/>
      <c r="BA2265" s="6"/>
      <c r="BB2265" s="6"/>
      <c r="BC2265" s="6"/>
      <c r="BD2265" s="6"/>
      <c r="BE2265" s="6"/>
      <c r="BF2265" s="6"/>
      <c r="BG2265" s="10"/>
    </row>
    <row r="2266" spans="34:59" x14ac:dyDescent="0.25">
      <c r="AH2266" s="10"/>
      <c r="AI2266" s="6"/>
    </row>
    <row r="2267" spans="34:59" x14ac:dyDescent="0.25">
      <c r="AH2267" s="6"/>
      <c r="AI2267" s="6"/>
      <c r="AJ2267" s="6"/>
      <c r="AK2267" s="6"/>
      <c r="AL2267" s="6"/>
      <c r="AM2267" s="6"/>
      <c r="AN2267" s="6"/>
      <c r="AO2267" s="6"/>
      <c r="AP2267" s="6"/>
      <c r="AQ2267" s="6"/>
      <c r="AR2267" s="6"/>
      <c r="AS2267" s="6"/>
      <c r="AT2267" s="6"/>
      <c r="AU2267" s="6"/>
      <c r="AV2267" s="6"/>
      <c r="AW2267" s="6"/>
      <c r="AX2267" s="6"/>
      <c r="AY2267" s="6"/>
      <c r="AZ2267" s="6"/>
      <c r="BA2267" s="6"/>
      <c r="BB2267" s="6"/>
      <c r="BC2267" s="6"/>
      <c r="BD2267" s="6"/>
      <c r="BE2267" s="6"/>
      <c r="BF2267" s="6"/>
      <c r="BG2267" s="6"/>
    </row>
    <row r="2268" spans="34:59" x14ac:dyDescent="0.25">
      <c r="AH2268" s="10"/>
      <c r="AI2268" s="6"/>
      <c r="AJ2268" s="10"/>
      <c r="AK2268" s="10"/>
      <c r="AL2268" s="10"/>
      <c r="AM2268" s="10"/>
      <c r="AN2268" s="10"/>
      <c r="AO2268" s="10"/>
      <c r="AP2268" s="10"/>
      <c r="AQ2268" s="10"/>
      <c r="AR2268" s="10"/>
      <c r="AS2268" s="10"/>
      <c r="AT2268" s="10"/>
      <c r="AU2268" s="10"/>
      <c r="AV2268" s="10"/>
      <c r="AW2268" s="10"/>
      <c r="AX2268" s="10"/>
      <c r="AY2268" s="10"/>
      <c r="AZ2268" s="10"/>
      <c r="BA2268" s="10"/>
      <c r="BB2268" s="10"/>
      <c r="BC2268" s="10"/>
      <c r="BD2268" s="10"/>
      <c r="BE2268" s="10"/>
      <c r="BF2268" s="10"/>
      <c r="BG2268" s="6"/>
    </row>
    <row r="2269" spans="34:59" x14ac:dyDescent="0.25">
      <c r="AH2269" s="6"/>
      <c r="AI2269" s="6"/>
      <c r="AJ2269" s="6"/>
      <c r="AK2269" s="6"/>
      <c r="AL2269" s="6"/>
      <c r="AM2269" s="6"/>
      <c r="AN2269" s="6"/>
      <c r="AO2269" s="6"/>
      <c r="AP2269" s="6"/>
      <c r="AQ2269" s="6"/>
      <c r="AR2269" s="6"/>
      <c r="AS2269" s="6"/>
      <c r="AT2269" s="6"/>
      <c r="AU2269" s="6"/>
      <c r="AV2269" s="6"/>
      <c r="AW2269" s="6"/>
      <c r="AX2269" s="6"/>
      <c r="AY2269" s="6"/>
      <c r="AZ2269" s="6"/>
      <c r="BA2269" s="6"/>
      <c r="BB2269" s="6"/>
      <c r="BC2269" s="6"/>
      <c r="BD2269" s="6"/>
      <c r="BE2269" s="6"/>
      <c r="BF2269" s="6"/>
      <c r="BG2269" s="10"/>
    </row>
    <row r="2270" spans="34:59" x14ac:dyDescent="0.25">
      <c r="AH2270" s="10"/>
      <c r="AI2270" s="6"/>
    </row>
    <row r="2271" spans="34:59" x14ac:dyDescent="0.25">
      <c r="AH2271" s="6"/>
      <c r="AI2271" s="6"/>
      <c r="AJ2271" s="6"/>
      <c r="AK2271" s="6"/>
      <c r="AL2271" s="6"/>
      <c r="AM2271" s="6"/>
      <c r="AN2271" s="6"/>
      <c r="AO2271" s="6"/>
      <c r="AP2271" s="6"/>
      <c r="AQ2271" s="6"/>
      <c r="AR2271" s="6"/>
      <c r="AS2271" s="6"/>
      <c r="AT2271" s="6"/>
      <c r="AU2271" s="6"/>
      <c r="AV2271" s="6"/>
      <c r="AW2271" s="6"/>
      <c r="AX2271" s="6"/>
      <c r="AY2271" s="6"/>
      <c r="AZ2271" s="6"/>
      <c r="BA2271" s="6"/>
      <c r="BB2271" s="6"/>
      <c r="BC2271" s="6"/>
      <c r="BD2271" s="6"/>
      <c r="BE2271" s="6"/>
      <c r="BF2271" s="6"/>
      <c r="BG2271" s="6"/>
    </row>
    <row r="2272" spans="34:59" x14ac:dyDescent="0.25">
      <c r="AH2272" s="10"/>
      <c r="AI2272" s="6"/>
      <c r="AJ2272" s="10"/>
      <c r="AK2272" s="10"/>
      <c r="AL2272" s="10"/>
      <c r="AM2272" s="10"/>
      <c r="AN2272" s="10"/>
      <c r="AO2272" s="10"/>
      <c r="AP2272" s="10"/>
      <c r="AQ2272" s="10"/>
      <c r="AR2272" s="10"/>
      <c r="AS2272" s="10"/>
      <c r="AT2272" s="10"/>
      <c r="AU2272" s="10"/>
      <c r="AV2272" s="10"/>
      <c r="AW2272" s="10"/>
      <c r="AX2272" s="10"/>
      <c r="AY2272" s="10"/>
      <c r="AZ2272" s="10"/>
      <c r="BA2272" s="10"/>
      <c r="BB2272" s="10"/>
      <c r="BC2272" s="10"/>
      <c r="BD2272" s="10"/>
      <c r="BE2272" s="10"/>
      <c r="BF2272" s="10"/>
      <c r="BG2272" s="6"/>
    </row>
    <row r="2273" spans="34:59" x14ac:dyDescent="0.25">
      <c r="AH2273" s="6"/>
      <c r="AI2273" s="6"/>
      <c r="AJ2273" s="6"/>
      <c r="AK2273" s="6"/>
      <c r="AL2273" s="6"/>
      <c r="AM2273" s="6"/>
      <c r="AN2273" s="6"/>
      <c r="AO2273" s="6"/>
      <c r="AP2273" s="6"/>
      <c r="AQ2273" s="6"/>
      <c r="AR2273" s="6"/>
      <c r="AS2273" s="6"/>
      <c r="AT2273" s="6"/>
      <c r="AU2273" s="6"/>
      <c r="AV2273" s="6"/>
      <c r="AW2273" s="6"/>
      <c r="AX2273" s="6"/>
      <c r="AY2273" s="6"/>
      <c r="AZ2273" s="6"/>
      <c r="BA2273" s="6"/>
      <c r="BB2273" s="6"/>
      <c r="BC2273" s="6"/>
      <c r="BD2273" s="6"/>
      <c r="BE2273" s="6"/>
      <c r="BF2273" s="6"/>
      <c r="BG2273" s="10"/>
    </row>
    <row r="2274" spans="34:59" x14ac:dyDescent="0.25">
      <c r="AH2274" s="10"/>
      <c r="AI2274" s="6"/>
    </row>
    <row r="2275" spans="34:59" x14ac:dyDescent="0.25">
      <c r="AH2275" s="6"/>
      <c r="AI2275" s="6"/>
      <c r="AJ2275" s="6"/>
      <c r="AK2275" s="6"/>
      <c r="AL2275" s="6"/>
      <c r="AM2275" s="6"/>
      <c r="AN2275" s="6"/>
      <c r="AO2275" s="6"/>
      <c r="AP2275" s="6"/>
      <c r="AQ2275" s="6"/>
      <c r="AR2275" s="6"/>
      <c r="AS2275" s="6"/>
      <c r="AT2275" s="6"/>
      <c r="AU2275" s="6"/>
      <c r="AV2275" s="6"/>
      <c r="AW2275" s="6"/>
      <c r="AX2275" s="6"/>
      <c r="AY2275" s="6"/>
      <c r="AZ2275" s="6"/>
      <c r="BA2275" s="6"/>
      <c r="BB2275" s="6"/>
      <c r="BC2275" s="6"/>
      <c r="BD2275" s="6"/>
      <c r="BE2275" s="6"/>
      <c r="BF2275" s="6"/>
      <c r="BG2275" s="6"/>
    </row>
    <row r="2276" spans="34:59" x14ac:dyDescent="0.25">
      <c r="AH2276" s="10"/>
      <c r="AI2276" s="6"/>
      <c r="AJ2276" s="10"/>
      <c r="AK2276" s="10"/>
      <c r="AL2276" s="10"/>
      <c r="AM2276" s="10"/>
      <c r="AN2276" s="10"/>
      <c r="AO2276" s="10"/>
      <c r="AP2276" s="10"/>
      <c r="AQ2276" s="10"/>
      <c r="AR2276" s="10"/>
      <c r="AS2276" s="10"/>
      <c r="AT2276" s="10"/>
      <c r="AU2276" s="10"/>
      <c r="AV2276" s="10"/>
      <c r="AW2276" s="10"/>
      <c r="AX2276" s="10"/>
      <c r="AY2276" s="10"/>
      <c r="AZ2276" s="10"/>
      <c r="BA2276" s="10"/>
      <c r="BB2276" s="10"/>
      <c r="BC2276" s="10"/>
      <c r="BD2276" s="10"/>
      <c r="BE2276" s="10"/>
      <c r="BF2276" s="10"/>
      <c r="BG2276" s="6"/>
    </row>
    <row r="2277" spans="34:59" x14ac:dyDescent="0.25">
      <c r="AH2277" s="6"/>
      <c r="AI2277" s="6"/>
      <c r="AJ2277" s="6"/>
      <c r="AK2277" s="6"/>
      <c r="AL2277" s="6"/>
      <c r="AM2277" s="6"/>
      <c r="AN2277" s="6"/>
      <c r="AO2277" s="6"/>
      <c r="AP2277" s="6"/>
      <c r="AQ2277" s="6"/>
      <c r="AR2277" s="6"/>
      <c r="AS2277" s="6"/>
      <c r="AT2277" s="6"/>
      <c r="AU2277" s="6"/>
      <c r="AV2277" s="6"/>
      <c r="AW2277" s="6"/>
      <c r="AX2277" s="6"/>
      <c r="AY2277" s="6"/>
      <c r="AZ2277" s="6"/>
      <c r="BA2277" s="6"/>
      <c r="BB2277" s="6"/>
      <c r="BC2277" s="6"/>
      <c r="BD2277" s="6"/>
      <c r="BE2277" s="6"/>
      <c r="BF2277" s="6"/>
      <c r="BG2277" s="10"/>
    </row>
    <row r="2278" spans="34:59" x14ac:dyDescent="0.25">
      <c r="AH2278" s="10"/>
      <c r="AI2278" s="6"/>
    </row>
    <row r="2279" spans="34:59" x14ac:dyDescent="0.25">
      <c r="AH2279" s="6"/>
      <c r="AI2279" s="6"/>
      <c r="AJ2279" s="6"/>
      <c r="AK2279" s="6"/>
      <c r="AL2279" s="6"/>
      <c r="AM2279" s="6"/>
      <c r="AN2279" s="6"/>
      <c r="AO2279" s="6"/>
      <c r="AP2279" s="6"/>
      <c r="AQ2279" s="6"/>
      <c r="AR2279" s="6"/>
      <c r="AS2279" s="6"/>
      <c r="AT2279" s="6"/>
      <c r="AU2279" s="6"/>
      <c r="AV2279" s="6"/>
      <c r="AW2279" s="6"/>
      <c r="AX2279" s="6"/>
      <c r="AY2279" s="6"/>
      <c r="AZ2279" s="6"/>
      <c r="BA2279" s="6"/>
      <c r="BB2279" s="6"/>
      <c r="BC2279" s="6"/>
      <c r="BD2279" s="6"/>
      <c r="BE2279" s="6"/>
      <c r="BF2279" s="6"/>
      <c r="BG2279" s="6"/>
    </row>
    <row r="2280" spans="34:59" x14ac:dyDescent="0.25">
      <c r="AH2280" s="10"/>
      <c r="AI2280" s="6"/>
      <c r="AJ2280" s="10"/>
      <c r="AK2280" s="10"/>
      <c r="AL2280" s="10"/>
      <c r="AM2280" s="10"/>
      <c r="AN2280" s="10"/>
      <c r="AO2280" s="10"/>
      <c r="AP2280" s="10"/>
      <c r="AQ2280" s="10"/>
      <c r="AR2280" s="10"/>
      <c r="AS2280" s="10"/>
      <c r="AT2280" s="10"/>
      <c r="AU2280" s="10"/>
      <c r="AV2280" s="10"/>
      <c r="AW2280" s="10"/>
      <c r="AX2280" s="10"/>
      <c r="AY2280" s="10"/>
      <c r="AZ2280" s="10"/>
      <c r="BA2280" s="10"/>
      <c r="BB2280" s="10"/>
      <c r="BC2280" s="10"/>
      <c r="BD2280" s="10"/>
      <c r="BE2280" s="10"/>
      <c r="BF2280" s="10"/>
      <c r="BG2280" s="6"/>
    </row>
    <row r="2281" spans="34:59" x14ac:dyDescent="0.25">
      <c r="AH2281" s="6"/>
      <c r="AI2281" s="6"/>
      <c r="AJ2281" s="6"/>
      <c r="AK2281" s="6"/>
      <c r="AL2281" s="6"/>
      <c r="AM2281" s="6"/>
      <c r="AN2281" s="6"/>
      <c r="AO2281" s="6"/>
      <c r="AP2281" s="6"/>
      <c r="AQ2281" s="6"/>
      <c r="AR2281" s="6"/>
      <c r="AS2281" s="6"/>
      <c r="AT2281" s="6"/>
      <c r="AU2281" s="6"/>
      <c r="AV2281" s="6"/>
      <c r="AW2281" s="6"/>
      <c r="AX2281" s="6"/>
      <c r="AY2281" s="6"/>
      <c r="AZ2281" s="6"/>
      <c r="BA2281" s="6"/>
      <c r="BB2281" s="6"/>
      <c r="BC2281" s="6"/>
      <c r="BD2281" s="6"/>
      <c r="BE2281" s="6"/>
      <c r="BF2281" s="6"/>
      <c r="BG2281" s="10"/>
    </row>
    <row r="2282" spans="34:59" x14ac:dyDescent="0.25">
      <c r="AH2282" s="10"/>
      <c r="AI2282" s="6"/>
    </row>
    <row r="2283" spans="34:59" x14ac:dyDescent="0.25">
      <c r="AH2283" s="6"/>
      <c r="AI2283" s="6"/>
      <c r="AJ2283" s="6"/>
      <c r="AK2283" s="6"/>
      <c r="AL2283" s="6"/>
      <c r="AM2283" s="6"/>
      <c r="AN2283" s="6"/>
      <c r="AO2283" s="6"/>
      <c r="AP2283" s="6"/>
      <c r="AQ2283" s="6"/>
      <c r="AR2283" s="6"/>
      <c r="AS2283" s="6"/>
      <c r="AT2283" s="6"/>
      <c r="AU2283" s="6"/>
      <c r="AV2283" s="6"/>
      <c r="AW2283" s="6"/>
      <c r="AX2283" s="6"/>
      <c r="AY2283" s="6"/>
      <c r="AZ2283" s="6"/>
      <c r="BA2283" s="6"/>
      <c r="BB2283" s="6"/>
      <c r="BC2283" s="6"/>
      <c r="BD2283" s="6"/>
      <c r="BE2283" s="6"/>
      <c r="BF2283" s="6"/>
      <c r="BG2283" s="6"/>
    </row>
    <row r="2284" spans="34:59" x14ac:dyDescent="0.25">
      <c r="AH2284" s="10"/>
      <c r="AI2284" s="6"/>
      <c r="AJ2284" s="10"/>
      <c r="AK2284" s="10"/>
      <c r="AL2284" s="10"/>
      <c r="AM2284" s="10"/>
      <c r="AN2284" s="10"/>
      <c r="AO2284" s="10"/>
      <c r="AP2284" s="10"/>
      <c r="AQ2284" s="10"/>
      <c r="AR2284" s="10"/>
      <c r="AS2284" s="10"/>
      <c r="AT2284" s="10"/>
      <c r="AU2284" s="10"/>
      <c r="AV2284" s="10"/>
      <c r="AW2284" s="10"/>
      <c r="AX2284" s="10"/>
      <c r="AY2284" s="10"/>
      <c r="AZ2284" s="10"/>
      <c r="BA2284" s="10"/>
      <c r="BB2284" s="10"/>
      <c r="BC2284" s="10"/>
      <c r="BD2284" s="10"/>
      <c r="BE2284" s="10"/>
      <c r="BF2284" s="10"/>
      <c r="BG2284" s="6"/>
    </row>
    <row r="2285" spans="34:59" x14ac:dyDescent="0.25">
      <c r="AH2285" s="6"/>
      <c r="AI2285" s="6"/>
      <c r="AJ2285" s="6"/>
      <c r="AK2285" s="6"/>
      <c r="AL2285" s="6"/>
      <c r="AM2285" s="6"/>
      <c r="AN2285" s="6"/>
      <c r="AO2285" s="6"/>
      <c r="AP2285" s="6"/>
      <c r="AQ2285" s="6"/>
      <c r="AR2285" s="6"/>
      <c r="AS2285" s="6"/>
      <c r="AT2285" s="6"/>
      <c r="AU2285" s="6"/>
      <c r="AV2285" s="6"/>
      <c r="AW2285" s="6"/>
      <c r="AX2285" s="6"/>
      <c r="AY2285" s="6"/>
      <c r="AZ2285" s="6"/>
      <c r="BA2285" s="6"/>
      <c r="BB2285" s="6"/>
      <c r="BC2285" s="6"/>
      <c r="BD2285" s="6"/>
      <c r="BE2285" s="6"/>
      <c r="BF2285" s="6"/>
      <c r="BG2285" s="10"/>
    </row>
    <row r="2286" spans="34:59" x14ac:dyDescent="0.25">
      <c r="AH2286" s="10"/>
      <c r="AI2286" s="6"/>
    </row>
    <row r="2287" spans="34:59" x14ac:dyDescent="0.25">
      <c r="AH2287" s="6"/>
      <c r="AI2287" s="6"/>
      <c r="AJ2287" s="6"/>
      <c r="AK2287" s="6"/>
      <c r="AL2287" s="6"/>
      <c r="AM2287" s="6"/>
      <c r="AN2287" s="6"/>
      <c r="AO2287" s="6"/>
      <c r="AP2287" s="6"/>
      <c r="AQ2287" s="6"/>
      <c r="AR2287" s="6"/>
      <c r="AS2287" s="6"/>
      <c r="AT2287" s="6"/>
      <c r="AU2287" s="6"/>
      <c r="AV2287" s="6"/>
      <c r="AW2287" s="6"/>
      <c r="AX2287" s="6"/>
      <c r="AY2287" s="6"/>
      <c r="AZ2287" s="6"/>
      <c r="BA2287" s="6"/>
      <c r="BB2287" s="6"/>
      <c r="BC2287" s="6"/>
      <c r="BD2287" s="6"/>
      <c r="BE2287" s="6"/>
      <c r="BF2287" s="6"/>
      <c r="BG2287" s="6"/>
    </row>
    <row r="2288" spans="34:59" x14ac:dyDescent="0.25">
      <c r="AH2288" s="10"/>
      <c r="AI2288" s="6"/>
      <c r="AJ2288" s="10"/>
      <c r="AK2288" s="10"/>
      <c r="AL2288" s="10"/>
      <c r="AM2288" s="10"/>
      <c r="AN2288" s="10"/>
      <c r="AO2288" s="10"/>
      <c r="AP2288" s="10"/>
      <c r="AQ2288" s="10"/>
      <c r="AR2288" s="10"/>
      <c r="AS2288" s="10"/>
      <c r="AT2288" s="10"/>
      <c r="AU2288" s="10"/>
      <c r="AV2288" s="10"/>
      <c r="AW2288" s="10"/>
      <c r="AX2288" s="10"/>
      <c r="AY2288" s="10"/>
      <c r="AZ2288" s="10"/>
      <c r="BA2288" s="10"/>
      <c r="BB2288" s="10"/>
      <c r="BC2288" s="10"/>
      <c r="BD2288" s="10"/>
      <c r="BE2288" s="10"/>
      <c r="BF2288" s="10"/>
      <c r="BG2288" s="6"/>
    </row>
    <row r="2289" spans="34:59" x14ac:dyDescent="0.25">
      <c r="AH2289" s="6"/>
      <c r="AI2289" s="6"/>
      <c r="AJ2289" s="6"/>
      <c r="AK2289" s="6"/>
      <c r="AL2289" s="6"/>
      <c r="AM2289" s="6"/>
      <c r="AN2289" s="6"/>
      <c r="AO2289" s="6"/>
      <c r="AP2289" s="6"/>
      <c r="AQ2289" s="6"/>
      <c r="AR2289" s="6"/>
      <c r="AS2289" s="6"/>
      <c r="AT2289" s="6"/>
      <c r="AU2289" s="6"/>
      <c r="AV2289" s="6"/>
      <c r="AW2289" s="6"/>
      <c r="AX2289" s="6"/>
      <c r="AY2289" s="6"/>
      <c r="AZ2289" s="6"/>
      <c r="BA2289" s="6"/>
      <c r="BB2289" s="6"/>
      <c r="BC2289" s="6"/>
      <c r="BD2289" s="6"/>
      <c r="BE2289" s="6"/>
      <c r="BF2289" s="6"/>
      <c r="BG2289" s="10"/>
    </row>
    <row r="2290" spans="34:59" x14ac:dyDescent="0.25">
      <c r="AH2290" s="10"/>
      <c r="AI2290" s="6"/>
    </row>
    <row r="2291" spans="34:59" x14ac:dyDescent="0.25">
      <c r="AH2291" s="6"/>
      <c r="AI2291" s="6"/>
      <c r="AJ2291" s="6"/>
      <c r="AK2291" s="6"/>
      <c r="AL2291" s="6"/>
      <c r="AM2291" s="6"/>
      <c r="AN2291" s="6"/>
      <c r="AO2291" s="6"/>
      <c r="AP2291" s="6"/>
      <c r="AQ2291" s="6"/>
      <c r="AR2291" s="6"/>
      <c r="AS2291" s="6"/>
      <c r="AT2291" s="6"/>
      <c r="AU2291" s="6"/>
      <c r="AV2291" s="6"/>
      <c r="AW2291" s="6"/>
      <c r="AX2291" s="6"/>
      <c r="AY2291" s="6"/>
      <c r="AZ2291" s="6"/>
      <c r="BA2291" s="6"/>
      <c r="BB2291" s="6"/>
      <c r="BC2291" s="6"/>
      <c r="BD2291" s="6"/>
      <c r="BE2291" s="6"/>
      <c r="BF2291" s="6"/>
      <c r="BG2291" s="6"/>
    </row>
    <row r="2292" spans="34:59" x14ac:dyDescent="0.25">
      <c r="AH2292" s="10"/>
      <c r="AI2292" s="6"/>
      <c r="AJ2292" s="10"/>
      <c r="AK2292" s="10"/>
      <c r="AL2292" s="10"/>
      <c r="AM2292" s="10"/>
      <c r="AN2292" s="10"/>
      <c r="AO2292" s="10"/>
      <c r="AP2292" s="10"/>
      <c r="AQ2292" s="10"/>
      <c r="AR2292" s="10"/>
      <c r="AS2292" s="10"/>
      <c r="AT2292" s="10"/>
      <c r="AU2292" s="10"/>
      <c r="AV2292" s="10"/>
      <c r="AW2292" s="10"/>
      <c r="AX2292" s="10"/>
      <c r="AY2292" s="10"/>
      <c r="AZ2292" s="10"/>
      <c r="BA2292" s="10"/>
      <c r="BB2292" s="10"/>
      <c r="BC2292" s="10"/>
      <c r="BD2292" s="10"/>
      <c r="BE2292" s="10"/>
      <c r="BF2292" s="10"/>
      <c r="BG2292" s="6"/>
    </row>
    <row r="2293" spans="34:59" x14ac:dyDescent="0.25">
      <c r="AH2293" s="6"/>
      <c r="AI2293" s="6"/>
      <c r="AJ2293" s="6"/>
      <c r="AK2293" s="6"/>
      <c r="AL2293" s="6"/>
      <c r="AM2293" s="6"/>
      <c r="AN2293" s="6"/>
      <c r="AO2293" s="6"/>
      <c r="AP2293" s="6"/>
      <c r="AQ2293" s="6"/>
      <c r="AR2293" s="6"/>
      <c r="AS2293" s="6"/>
      <c r="AT2293" s="6"/>
      <c r="AU2293" s="6"/>
      <c r="AV2293" s="6"/>
      <c r="AW2293" s="6"/>
      <c r="AX2293" s="6"/>
      <c r="AY2293" s="6"/>
      <c r="AZ2293" s="6"/>
      <c r="BA2293" s="6"/>
      <c r="BB2293" s="6"/>
      <c r="BC2293" s="6"/>
      <c r="BD2293" s="6"/>
      <c r="BE2293" s="6"/>
      <c r="BF2293" s="6"/>
      <c r="BG2293" s="10"/>
    </row>
    <row r="2294" spans="34:59" x14ac:dyDescent="0.25">
      <c r="AH2294" s="10"/>
      <c r="AI2294" s="6"/>
    </row>
    <row r="2295" spans="34:59" x14ac:dyDescent="0.25">
      <c r="AH2295" s="6"/>
      <c r="AI2295" s="6"/>
      <c r="AJ2295" s="6"/>
      <c r="AK2295" s="6"/>
      <c r="AL2295" s="6"/>
      <c r="AM2295" s="6"/>
      <c r="AN2295" s="6"/>
      <c r="AO2295" s="6"/>
      <c r="AP2295" s="6"/>
      <c r="AQ2295" s="6"/>
      <c r="AR2295" s="6"/>
      <c r="AS2295" s="6"/>
      <c r="AT2295" s="6"/>
      <c r="AU2295" s="6"/>
      <c r="AV2295" s="6"/>
      <c r="AW2295" s="6"/>
      <c r="AX2295" s="6"/>
      <c r="AY2295" s="6"/>
      <c r="AZ2295" s="6"/>
      <c r="BA2295" s="6"/>
      <c r="BB2295" s="6"/>
      <c r="BC2295" s="6"/>
      <c r="BD2295" s="6"/>
      <c r="BE2295" s="6"/>
      <c r="BF2295" s="6"/>
      <c r="BG2295" s="6"/>
    </row>
    <row r="2296" spans="34:59" x14ac:dyDescent="0.25">
      <c r="AH2296" s="10"/>
      <c r="AI2296" s="6"/>
      <c r="AJ2296" s="10"/>
      <c r="AK2296" s="10"/>
      <c r="AL2296" s="10"/>
      <c r="AM2296" s="10"/>
      <c r="AN2296" s="10"/>
      <c r="AO2296" s="10"/>
      <c r="AP2296" s="10"/>
      <c r="AQ2296" s="10"/>
      <c r="AR2296" s="10"/>
      <c r="AS2296" s="10"/>
      <c r="AT2296" s="10"/>
      <c r="AU2296" s="10"/>
      <c r="AV2296" s="10"/>
      <c r="AW2296" s="10"/>
      <c r="AX2296" s="10"/>
      <c r="AY2296" s="10"/>
      <c r="AZ2296" s="10"/>
      <c r="BA2296" s="10"/>
      <c r="BB2296" s="10"/>
      <c r="BC2296" s="10"/>
      <c r="BD2296" s="10"/>
      <c r="BE2296" s="10"/>
      <c r="BF2296" s="10"/>
      <c r="BG2296" s="6"/>
    </row>
    <row r="2297" spans="34:59" x14ac:dyDescent="0.25">
      <c r="AH2297" s="6"/>
      <c r="AI2297" s="6"/>
      <c r="AJ2297" s="6"/>
      <c r="AK2297" s="6"/>
      <c r="AL2297" s="6"/>
      <c r="AM2297" s="6"/>
      <c r="AN2297" s="6"/>
      <c r="AO2297" s="6"/>
      <c r="AP2297" s="6"/>
      <c r="AQ2297" s="6"/>
      <c r="AR2297" s="6"/>
      <c r="AS2297" s="6"/>
      <c r="AT2297" s="6"/>
      <c r="AU2297" s="6"/>
      <c r="AV2297" s="6"/>
      <c r="AW2297" s="6"/>
      <c r="AX2297" s="6"/>
      <c r="AY2297" s="6"/>
      <c r="AZ2297" s="6"/>
      <c r="BA2297" s="6"/>
      <c r="BB2297" s="6"/>
      <c r="BC2297" s="6"/>
      <c r="BD2297" s="6"/>
      <c r="BE2297" s="6"/>
      <c r="BF2297" s="6"/>
      <c r="BG2297" s="10"/>
    </row>
    <row r="2298" spans="34:59" x14ac:dyDescent="0.25">
      <c r="AH2298" s="10"/>
      <c r="AI2298" s="6"/>
    </row>
    <row r="2299" spans="34:59" x14ac:dyDescent="0.25">
      <c r="AH2299" s="6"/>
      <c r="AI2299" s="6"/>
      <c r="AJ2299" s="6"/>
      <c r="AK2299" s="6"/>
      <c r="AL2299" s="6"/>
      <c r="AM2299" s="6"/>
      <c r="AN2299" s="6"/>
      <c r="AO2299" s="6"/>
      <c r="AP2299" s="6"/>
      <c r="AQ2299" s="6"/>
      <c r="AR2299" s="6"/>
      <c r="AS2299" s="6"/>
      <c r="AT2299" s="6"/>
      <c r="AU2299" s="6"/>
      <c r="AV2299" s="6"/>
      <c r="AW2299" s="6"/>
      <c r="AX2299" s="6"/>
      <c r="AY2299" s="6"/>
      <c r="AZ2299" s="6"/>
      <c r="BA2299" s="6"/>
      <c r="BB2299" s="6"/>
      <c r="BC2299" s="6"/>
      <c r="BD2299" s="6"/>
      <c r="BE2299" s="6"/>
      <c r="BF2299" s="6"/>
      <c r="BG2299" s="6"/>
    </row>
    <row r="2300" spans="34:59" x14ac:dyDescent="0.25">
      <c r="AH2300" s="10"/>
      <c r="AI2300" s="6"/>
      <c r="AJ2300" s="10"/>
      <c r="AK2300" s="10"/>
      <c r="AL2300" s="10"/>
      <c r="AM2300" s="10"/>
      <c r="AN2300" s="10"/>
      <c r="AO2300" s="10"/>
      <c r="AP2300" s="10"/>
      <c r="AQ2300" s="10"/>
      <c r="AR2300" s="10"/>
      <c r="AS2300" s="10"/>
      <c r="AT2300" s="10"/>
      <c r="AU2300" s="10"/>
      <c r="AV2300" s="10"/>
      <c r="AW2300" s="10"/>
      <c r="AX2300" s="10"/>
      <c r="AY2300" s="10"/>
      <c r="AZ2300" s="10"/>
      <c r="BA2300" s="10"/>
      <c r="BB2300" s="10"/>
      <c r="BC2300" s="10"/>
      <c r="BD2300" s="10"/>
      <c r="BE2300" s="10"/>
      <c r="BF2300" s="10"/>
      <c r="BG2300" s="6"/>
    </row>
    <row r="2301" spans="34:59" x14ac:dyDescent="0.25">
      <c r="AH2301" s="6"/>
      <c r="AI2301" s="6"/>
      <c r="AJ2301" s="6"/>
      <c r="AK2301" s="6"/>
      <c r="AL2301" s="6"/>
      <c r="AM2301" s="6"/>
      <c r="AN2301" s="6"/>
      <c r="AO2301" s="6"/>
      <c r="AP2301" s="6"/>
      <c r="AQ2301" s="6"/>
      <c r="AR2301" s="6"/>
      <c r="AS2301" s="6"/>
      <c r="AT2301" s="6"/>
      <c r="AU2301" s="6"/>
      <c r="AV2301" s="6"/>
      <c r="AW2301" s="6"/>
      <c r="AX2301" s="6"/>
      <c r="AY2301" s="6"/>
      <c r="AZ2301" s="6"/>
      <c r="BA2301" s="6"/>
      <c r="BB2301" s="6"/>
      <c r="BC2301" s="6"/>
      <c r="BD2301" s="6"/>
      <c r="BE2301" s="6"/>
      <c r="BF2301" s="6"/>
      <c r="BG2301" s="10"/>
    </row>
    <row r="2302" spans="34:59" x14ac:dyDescent="0.25">
      <c r="AH2302" s="10"/>
      <c r="AI2302" s="6"/>
    </row>
    <row r="2303" spans="34:59" x14ac:dyDescent="0.25">
      <c r="AH2303" s="6"/>
      <c r="AI2303" s="6"/>
      <c r="AJ2303" s="6"/>
      <c r="AK2303" s="6"/>
      <c r="AL2303" s="6"/>
      <c r="AM2303" s="6"/>
      <c r="AN2303" s="6"/>
      <c r="AO2303" s="6"/>
      <c r="AP2303" s="6"/>
      <c r="AQ2303" s="6"/>
      <c r="AR2303" s="6"/>
      <c r="AS2303" s="6"/>
      <c r="AT2303" s="6"/>
      <c r="AU2303" s="6"/>
      <c r="AV2303" s="6"/>
      <c r="AW2303" s="6"/>
      <c r="AX2303" s="6"/>
      <c r="AY2303" s="6"/>
      <c r="AZ2303" s="6"/>
      <c r="BA2303" s="6"/>
      <c r="BB2303" s="6"/>
      <c r="BC2303" s="6"/>
      <c r="BD2303" s="6"/>
      <c r="BE2303" s="6"/>
      <c r="BF2303" s="6"/>
      <c r="BG2303" s="6"/>
    </row>
    <row r="2304" spans="34:59" x14ac:dyDescent="0.25">
      <c r="AH2304" s="10"/>
      <c r="AI2304" s="6"/>
      <c r="AJ2304" s="10"/>
      <c r="AK2304" s="10"/>
      <c r="AL2304" s="10"/>
      <c r="AM2304" s="10"/>
      <c r="AN2304" s="10"/>
      <c r="AO2304" s="10"/>
      <c r="AP2304" s="10"/>
      <c r="AQ2304" s="10"/>
      <c r="AR2304" s="10"/>
      <c r="AS2304" s="10"/>
      <c r="AT2304" s="10"/>
      <c r="AU2304" s="10"/>
      <c r="AV2304" s="10"/>
      <c r="AW2304" s="10"/>
      <c r="AX2304" s="10"/>
      <c r="AY2304" s="10"/>
      <c r="AZ2304" s="10"/>
      <c r="BA2304" s="10"/>
      <c r="BB2304" s="10"/>
      <c r="BC2304" s="10"/>
      <c r="BD2304" s="10"/>
      <c r="BE2304" s="10"/>
      <c r="BF2304" s="10"/>
      <c r="BG2304" s="6"/>
    </row>
    <row r="2305" spans="34:59" x14ac:dyDescent="0.25">
      <c r="AH2305" s="6"/>
      <c r="AI2305" s="6"/>
      <c r="AJ2305" s="6"/>
      <c r="AK2305" s="6"/>
      <c r="AL2305" s="6"/>
      <c r="AM2305" s="6"/>
      <c r="AN2305" s="6"/>
      <c r="AO2305" s="6"/>
      <c r="AP2305" s="6"/>
      <c r="AQ2305" s="6"/>
      <c r="AR2305" s="6"/>
      <c r="AS2305" s="6"/>
      <c r="AT2305" s="6"/>
      <c r="AU2305" s="6"/>
      <c r="AV2305" s="6"/>
      <c r="AW2305" s="6"/>
      <c r="AX2305" s="6"/>
      <c r="AY2305" s="6"/>
      <c r="AZ2305" s="6"/>
      <c r="BA2305" s="6"/>
      <c r="BB2305" s="6"/>
      <c r="BC2305" s="6"/>
      <c r="BD2305" s="6"/>
      <c r="BE2305" s="6"/>
      <c r="BF2305" s="6"/>
      <c r="BG2305" s="10"/>
    </row>
    <row r="2306" spans="34:59" x14ac:dyDescent="0.25">
      <c r="AH2306" s="10"/>
      <c r="AI2306" s="6"/>
    </row>
    <row r="2307" spans="34:59" x14ac:dyDescent="0.25">
      <c r="AH2307" s="6"/>
      <c r="AI2307" s="6"/>
      <c r="AJ2307" s="6"/>
      <c r="AK2307" s="6"/>
      <c r="AL2307" s="6"/>
      <c r="AM2307" s="6"/>
      <c r="AN2307" s="6"/>
      <c r="AO2307" s="6"/>
      <c r="AP2307" s="6"/>
      <c r="AQ2307" s="6"/>
      <c r="AR2307" s="6"/>
      <c r="AS2307" s="6"/>
      <c r="AT2307" s="6"/>
      <c r="AU2307" s="6"/>
      <c r="AV2307" s="6"/>
      <c r="AW2307" s="6"/>
      <c r="AX2307" s="6"/>
      <c r="AY2307" s="6"/>
      <c r="AZ2307" s="6"/>
      <c r="BA2307" s="6"/>
      <c r="BB2307" s="6"/>
      <c r="BC2307" s="6"/>
      <c r="BD2307" s="6"/>
      <c r="BE2307" s="6"/>
      <c r="BF2307" s="6"/>
      <c r="BG2307" s="6"/>
    </row>
    <row r="2308" spans="34:59" x14ac:dyDescent="0.25">
      <c r="AH2308" s="10"/>
      <c r="AI2308" s="6"/>
      <c r="AJ2308" s="10"/>
      <c r="AK2308" s="10"/>
      <c r="AL2308" s="10"/>
      <c r="AM2308" s="10"/>
      <c r="AN2308" s="10"/>
      <c r="AO2308" s="10"/>
      <c r="AP2308" s="10"/>
      <c r="AQ2308" s="10"/>
      <c r="AR2308" s="10"/>
      <c r="AS2308" s="10"/>
      <c r="AT2308" s="10"/>
      <c r="AU2308" s="10"/>
      <c r="AV2308" s="10"/>
      <c r="AW2308" s="10"/>
      <c r="AX2308" s="10"/>
      <c r="AY2308" s="10"/>
      <c r="AZ2308" s="10"/>
      <c r="BA2308" s="10"/>
      <c r="BB2308" s="10"/>
      <c r="BC2308" s="10"/>
      <c r="BD2308" s="10"/>
      <c r="BE2308" s="10"/>
      <c r="BF2308" s="10"/>
      <c r="BG2308" s="6"/>
    </row>
    <row r="2309" spans="34:59" x14ac:dyDescent="0.25">
      <c r="AH2309" s="6"/>
      <c r="AI2309" s="6"/>
      <c r="AJ2309" s="6"/>
      <c r="AK2309" s="6"/>
      <c r="AL2309" s="6"/>
      <c r="AM2309" s="6"/>
      <c r="AN2309" s="6"/>
      <c r="AO2309" s="6"/>
      <c r="AP2309" s="6"/>
      <c r="AQ2309" s="6"/>
      <c r="AR2309" s="6"/>
      <c r="AS2309" s="6"/>
      <c r="AT2309" s="6"/>
      <c r="AU2309" s="6"/>
      <c r="AV2309" s="6"/>
      <c r="AW2309" s="6"/>
      <c r="AX2309" s="6"/>
      <c r="AY2309" s="6"/>
      <c r="AZ2309" s="6"/>
      <c r="BA2309" s="6"/>
      <c r="BB2309" s="6"/>
      <c r="BC2309" s="6"/>
      <c r="BD2309" s="6"/>
      <c r="BE2309" s="6"/>
      <c r="BF2309" s="6"/>
      <c r="BG2309" s="10"/>
    </row>
    <row r="2310" spans="34:59" x14ac:dyDescent="0.25">
      <c r="AH2310" s="10"/>
      <c r="AI2310" s="6"/>
    </row>
    <row r="2311" spans="34:59" x14ac:dyDescent="0.25">
      <c r="AH2311" s="6"/>
      <c r="AI2311" s="6"/>
      <c r="AJ2311" s="6"/>
      <c r="AK2311" s="6"/>
      <c r="AL2311" s="6"/>
      <c r="AM2311" s="6"/>
      <c r="AN2311" s="6"/>
      <c r="AO2311" s="6"/>
      <c r="AP2311" s="6"/>
      <c r="AQ2311" s="6"/>
      <c r="AR2311" s="6"/>
      <c r="AS2311" s="6"/>
      <c r="AT2311" s="6"/>
      <c r="AU2311" s="6"/>
      <c r="AV2311" s="6"/>
      <c r="AW2311" s="6"/>
      <c r="AX2311" s="6"/>
      <c r="AY2311" s="6"/>
      <c r="AZ2311" s="6"/>
      <c r="BA2311" s="6"/>
      <c r="BB2311" s="6"/>
      <c r="BC2311" s="6"/>
      <c r="BD2311" s="6"/>
      <c r="BE2311" s="6"/>
      <c r="BF2311" s="6"/>
      <c r="BG2311" s="6"/>
    </row>
    <row r="2312" spans="34:59" x14ac:dyDescent="0.25">
      <c r="AH2312" s="10"/>
      <c r="AI2312" s="6"/>
      <c r="AJ2312" s="10"/>
      <c r="AK2312" s="10"/>
      <c r="AL2312" s="10"/>
      <c r="AM2312" s="10"/>
      <c r="AN2312" s="10"/>
      <c r="AO2312" s="10"/>
      <c r="AP2312" s="10"/>
      <c r="AQ2312" s="10"/>
      <c r="AR2312" s="10"/>
      <c r="AS2312" s="10"/>
      <c r="AT2312" s="10"/>
      <c r="AU2312" s="10"/>
      <c r="AV2312" s="10"/>
      <c r="AW2312" s="10"/>
      <c r="AX2312" s="10"/>
      <c r="AY2312" s="10"/>
      <c r="AZ2312" s="10"/>
      <c r="BA2312" s="10"/>
      <c r="BB2312" s="10"/>
      <c r="BC2312" s="10"/>
      <c r="BD2312" s="10"/>
      <c r="BE2312" s="10"/>
      <c r="BF2312" s="10"/>
      <c r="BG2312" s="6"/>
    </row>
    <row r="2313" spans="34:59" x14ac:dyDescent="0.25">
      <c r="AH2313" s="6"/>
      <c r="AI2313" s="6"/>
      <c r="AJ2313" s="6"/>
      <c r="AK2313" s="6"/>
      <c r="AL2313" s="6"/>
      <c r="AM2313" s="6"/>
      <c r="AN2313" s="6"/>
      <c r="AO2313" s="6"/>
      <c r="AP2313" s="6"/>
      <c r="AQ2313" s="6"/>
      <c r="AR2313" s="6"/>
      <c r="AS2313" s="6"/>
      <c r="AT2313" s="6"/>
      <c r="AU2313" s="6"/>
      <c r="AV2313" s="6"/>
      <c r="AW2313" s="6"/>
      <c r="AX2313" s="6"/>
      <c r="AY2313" s="6"/>
      <c r="AZ2313" s="6"/>
      <c r="BA2313" s="6"/>
      <c r="BB2313" s="6"/>
      <c r="BC2313" s="6"/>
      <c r="BD2313" s="6"/>
      <c r="BE2313" s="6"/>
      <c r="BF2313" s="6"/>
      <c r="BG2313" s="10"/>
    </row>
    <row r="2314" spans="34:59" x14ac:dyDescent="0.25">
      <c r="AH2314" s="10"/>
      <c r="AI2314" s="6"/>
    </row>
    <row r="2315" spans="34:59" x14ac:dyDescent="0.25">
      <c r="AH2315" s="6"/>
      <c r="AI2315" s="6"/>
      <c r="AJ2315" s="6"/>
      <c r="AK2315" s="6"/>
      <c r="AL2315" s="6"/>
      <c r="AM2315" s="6"/>
      <c r="AN2315" s="6"/>
      <c r="AO2315" s="6"/>
      <c r="AP2315" s="6"/>
      <c r="AQ2315" s="6"/>
      <c r="AR2315" s="6"/>
      <c r="AS2315" s="6"/>
      <c r="AT2315" s="6"/>
      <c r="AU2315" s="6"/>
      <c r="AV2315" s="6"/>
      <c r="AW2315" s="6"/>
      <c r="AX2315" s="6"/>
      <c r="AY2315" s="6"/>
      <c r="AZ2315" s="6"/>
      <c r="BA2315" s="6"/>
      <c r="BB2315" s="6"/>
      <c r="BC2315" s="6"/>
      <c r="BD2315" s="6"/>
      <c r="BE2315" s="6"/>
      <c r="BF2315" s="6"/>
      <c r="BG2315" s="6"/>
    </row>
    <row r="2316" spans="34:59" x14ac:dyDescent="0.25">
      <c r="AH2316" s="10"/>
      <c r="AI2316" s="6"/>
      <c r="AJ2316" s="10"/>
      <c r="AK2316" s="10"/>
      <c r="AL2316" s="10"/>
      <c r="AM2316" s="10"/>
      <c r="AN2316" s="10"/>
      <c r="AO2316" s="10"/>
      <c r="AP2316" s="10"/>
      <c r="AQ2316" s="10"/>
      <c r="AR2316" s="10"/>
      <c r="AS2316" s="10"/>
      <c r="AT2316" s="10"/>
      <c r="AU2316" s="10"/>
      <c r="AV2316" s="10"/>
      <c r="AW2316" s="10"/>
      <c r="AX2316" s="10"/>
      <c r="AY2316" s="10"/>
      <c r="AZ2316" s="10"/>
      <c r="BA2316" s="10"/>
      <c r="BB2316" s="10"/>
      <c r="BC2316" s="10"/>
      <c r="BD2316" s="10"/>
      <c r="BE2316" s="10"/>
      <c r="BF2316" s="10"/>
      <c r="BG2316" s="6"/>
    </row>
    <row r="2317" spans="34:59" x14ac:dyDescent="0.25">
      <c r="AH2317" s="6"/>
      <c r="AI2317" s="6"/>
      <c r="AJ2317" s="6"/>
      <c r="AK2317" s="6"/>
      <c r="AL2317" s="6"/>
      <c r="AM2317" s="6"/>
      <c r="AN2317" s="6"/>
      <c r="AO2317" s="6"/>
      <c r="AP2317" s="6"/>
      <c r="AQ2317" s="6"/>
      <c r="AR2317" s="6"/>
      <c r="AS2317" s="6"/>
      <c r="AT2317" s="6"/>
      <c r="AU2317" s="6"/>
      <c r="AV2317" s="6"/>
      <c r="AW2317" s="6"/>
      <c r="AX2317" s="6"/>
      <c r="AY2317" s="6"/>
      <c r="AZ2317" s="6"/>
      <c r="BA2317" s="6"/>
      <c r="BB2317" s="6"/>
      <c r="BC2317" s="6"/>
      <c r="BD2317" s="6"/>
      <c r="BE2317" s="6"/>
      <c r="BF2317" s="6"/>
      <c r="BG2317" s="10"/>
    </row>
    <row r="2318" spans="34:59" x14ac:dyDescent="0.25">
      <c r="AH2318" s="10"/>
      <c r="AI2318" s="6"/>
    </row>
    <row r="2319" spans="34:59" x14ac:dyDescent="0.25">
      <c r="AH2319" s="6"/>
      <c r="AI2319" s="6"/>
      <c r="AJ2319" s="6"/>
      <c r="AK2319" s="6"/>
      <c r="AL2319" s="6"/>
      <c r="AM2319" s="6"/>
      <c r="AN2319" s="6"/>
      <c r="AO2319" s="6"/>
      <c r="AP2319" s="6"/>
      <c r="AQ2319" s="6"/>
      <c r="AR2319" s="6"/>
      <c r="AS2319" s="6"/>
      <c r="AT2319" s="6"/>
      <c r="AU2319" s="6"/>
      <c r="AV2319" s="6"/>
      <c r="AW2319" s="6"/>
      <c r="AX2319" s="6"/>
      <c r="AY2319" s="6"/>
      <c r="AZ2319" s="6"/>
      <c r="BA2319" s="6"/>
      <c r="BB2319" s="6"/>
      <c r="BC2319" s="6"/>
      <c r="BD2319" s="6"/>
      <c r="BE2319" s="6"/>
      <c r="BF2319" s="6"/>
      <c r="BG2319" s="6"/>
    </row>
    <row r="2320" spans="34:59" x14ac:dyDescent="0.25">
      <c r="AH2320" s="10"/>
      <c r="AI2320" s="6"/>
      <c r="AJ2320" s="10"/>
      <c r="AK2320" s="10"/>
      <c r="AL2320" s="10"/>
      <c r="AM2320" s="10"/>
      <c r="AN2320" s="10"/>
      <c r="AO2320" s="10"/>
      <c r="AP2320" s="10"/>
      <c r="AQ2320" s="10"/>
      <c r="AR2320" s="10"/>
      <c r="AS2320" s="10"/>
      <c r="AT2320" s="10"/>
      <c r="AU2320" s="10"/>
      <c r="AV2320" s="10"/>
      <c r="AW2320" s="10"/>
      <c r="AX2320" s="10"/>
      <c r="AY2320" s="10"/>
      <c r="AZ2320" s="10"/>
      <c r="BA2320" s="10"/>
      <c r="BB2320" s="10"/>
      <c r="BC2320" s="10"/>
      <c r="BD2320" s="10"/>
      <c r="BE2320" s="10"/>
      <c r="BF2320" s="10"/>
      <c r="BG2320" s="6"/>
    </row>
    <row r="2321" spans="34:59" x14ac:dyDescent="0.25">
      <c r="AH2321" s="6"/>
      <c r="AI2321" s="6"/>
      <c r="AJ2321" s="6"/>
      <c r="AK2321" s="6"/>
      <c r="AL2321" s="6"/>
      <c r="AM2321" s="6"/>
      <c r="AN2321" s="6"/>
      <c r="AO2321" s="6"/>
      <c r="AP2321" s="6"/>
      <c r="AQ2321" s="6"/>
      <c r="AR2321" s="6"/>
      <c r="AS2321" s="6"/>
      <c r="AT2321" s="6"/>
      <c r="AU2321" s="6"/>
      <c r="AV2321" s="6"/>
      <c r="AW2321" s="6"/>
      <c r="AX2321" s="6"/>
      <c r="AY2321" s="6"/>
      <c r="AZ2321" s="6"/>
      <c r="BA2321" s="6"/>
      <c r="BB2321" s="6"/>
      <c r="BC2321" s="6"/>
      <c r="BD2321" s="6"/>
      <c r="BE2321" s="6"/>
      <c r="BF2321" s="6"/>
      <c r="BG2321" s="10"/>
    </row>
    <row r="2322" spans="34:59" x14ac:dyDescent="0.25">
      <c r="AH2322" s="10"/>
      <c r="AI2322" s="6"/>
    </row>
    <row r="2323" spans="34:59" x14ac:dyDescent="0.25">
      <c r="AH2323" s="6"/>
      <c r="AI2323" s="6"/>
      <c r="AJ2323" s="6"/>
      <c r="AK2323" s="6"/>
      <c r="AL2323" s="6"/>
      <c r="AM2323" s="6"/>
      <c r="AN2323" s="6"/>
      <c r="AO2323" s="6"/>
      <c r="AP2323" s="6"/>
      <c r="AQ2323" s="6"/>
      <c r="AR2323" s="6"/>
      <c r="AS2323" s="6"/>
      <c r="AT2323" s="6"/>
      <c r="AU2323" s="6"/>
      <c r="AV2323" s="6"/>
      <c r="AW2323" s="6"/>
      <c r="AX2323" s="6"/>
      <c r="AY2323" s="6"/>
      <c r="AZ2323" s="6"/>
      <c r="BA2323" s="6"/>
      <c r="BB2323" s="6"/>
      <c r="BC2323" s="6"/>
      <c r="BD2323" s="6"/>
      <c r="BE2323" s="6"/>
      <c r="BF2323" s="6"/>
      <c r="BG2323" s="6"/>
    </row>
    <row r="2324" spans="34:59" x14ac:dyDescent="0.25">
      <c r="AH2324" s="10"/>
      <c r="AI2324" s="6"/>
      <c r="AJ2324" s="10"/>
      <c r="AK2324" s="10"/>
      <c r="AL2324" s="10"/>
      <c r="AM2324" s="10"/>
      <c r="AN2324" s="10"/>
      <c r="AO2324" s="10"/>
      <c r="AP2324" s="10"/>
      <c r="AQ2324" s="10"/>
      <c r="AR2324" s="10"/>
      <c r="AS2324" s="10"/>
      <c r="AT2324" s="10"/>
      <c r="AU2324" s="10"/>
      <c r="AV2324" s="10"/>
      <c r="AW2324" s="10"/>
      <c r="AX2324" s="10"/>
      <c r="AY2324" s="10"/>
      <c r="AZ2324" s="10"/>
      <c r="BA2324" s="10"/>
      <c r="BB2324" s="10"/>
      <c r="BC2324" s="10"/>
      <c r="BD2324" s="10"/>
      <c r="BE2324" s="10"/>
      <c r="BF2324" s="10"/>
      <c r="BG2324" s="6"/>
    </row>
    <row r="2325" spans="34:59" x14ac:dyDescent="0.25">
      <c r="AH2325" s="6"/>
      <c r="AI2325" s="6"/>
      <c r="AJ2325" s="6"/>
      <c r="AK2325" s="6"/>
      <c r="AL2325" s="6"/>
      <c r="AM2325" s="6"/>
      <c r="AN2325" s="6"/>
      <c r="AO2325" s="6"/>
      <c r="AP2325" s="6"/>
      <c r="AQ2325" s="6"/>
      <c r="AR2325" s="6"/>
      <c r="AS2325" s="6"/>
      <c r="AT2325" s="6"/>
      <c r="AU2325" s="6"/>
      <c r="AV2325" s="6"/>
      <c r="AW2325" s="6"/>
      <c r="AX2325" s="6"/>
      <c r="AY2325" s="6"/>
      <c r="AZ2325" s="6"/>
      <c r="BA2325" s="6"/>
      <c r="BB2325" s="6"/>
      <c r="BC2325" s="6"/>
      <c r="BD2325" s="6"/>
      <c r="BE2325" s="6"/>
      <c r="BF2325" s="6"/>
      <c r="BG2325" s="10"/>
    </row>
    <row r="2326" spans="34:59" x14ac:dyDescent="0.25">
      <c r="AH2326" s="10"/>
      <c r="AI2326" s="6"/>
    </row>
    <row r="2327" spans="34:59" x14ac:dyDescent="0.25">
      <c r="AH2327" s="6"/>
      <c r="AI2327" s="6"/>
      <c r="AJ2327" s="6"/>
      <c r="AK2327" s="6"/>
      <c r="AL2327" s="6"/>
      <c r="AM2327" s="6"/>
      <c r="AN2327" s="6"/>
      <c r="AO2327" s="6"/>
      <c r="AP2327" s="6"/>
      <c r="AQ2327" s="6"/>
      <c r="AR2327" s="6"/>
      <c r="AS2327" s="6"/>
      <c r="AT2327" s="6"/>
      <c r="AU2327" s="6"/>
      <c r="AV2327" s="6"/>
      <c r="AW2327" s="6"/>
      <c r="AX2327" s="6"/>
      <c r="AY2327" s="6"/>
      <c r="AZ2327" s="6"/>
      <c r="BA2327" s="6"/>
      <c r="BB2327" s="6"/>
      <c r="BC2327" s="6"/>
      <c r="BD2327" s="6"/>
      <c r="BE2327" s="6"/>
      <c r="BF2327" s="6"/>
      <c r="BG2327" s="6"/>
    </row>
    <row r="2328" spans="34:59" x14ac:dyDescent="0.25">
      <c r="AH2328" s="10"/>
      <c r="AI2328" s="6"/>
      <c r="AJ2328" s="10"/>
      <c r="AK2328" s="10"/>
      <c r="AL2328" s="10"/>
      <c r="AM2328" s="10"/>
      <c r="AN2328" s="10"/>
      <c r="AO2328" s="10"/>
      <c r="AP2328" s="10"/>
      <c r="AQ2328" s="10"/>
      <c r="AR2328" s="10"/>
      <c r="AS2328" s="10"/>
      <c r="AT2328" s="10"/>
      <c r="AU2328" s="10"/>
      <c r="AV2328" s="10"/>
      <c r="AW2328" s="10"/>
      <c r="AX2328" s="10"/>
      <c r="AY2328" s="10"/>
      <c r="AZ2328" s="10"/>
      <c r="BA2328" s="10"/>
      <c r="BB2328" s="10"/>
      <c r="BC2328" s="10"/>
      <c r="BD2328" s="10"/>
      <c r="BE2328" s="10"/>
      <c r="BF2328" s="10"/>
      <c r="BG2328" s="6"/>
    </row>
    <row r="2329" spans="34:59" x14ac:dyDescent="0.25">
      <c r="AH2329" s="6"/>
      <c r="AI2329" s="6"/>
      <c r="AJ2329" s="6"/>
      <c r="AK2329" s="6"/>
      <c r="AL2329" s="6"/>
      <c r="AM2329" s="6"/>
      <c r="AN2329" s="6"/>
      <c r="AO2329" s="6"/>
      <c r="AP2329" s="6"/>
      <c r="AQ2329" s="6"/>
      <c r="AR2329" s="6"/>
      <c r="AS2329" s="6"/>
      <c r="AT2329" s="6"/>
      <c r="AU2329" s="6"/>
      <c r="AV2329" s="6"/>
      <c r="AW2329" s="6"/>
      <c r="AX2329" s="6"/>
      <c r="AY2329" s="6"/>
      <c r="AZ2329" s="6"/>
      <c r="BA2329" s="6"/>
      <c r="BB2329" s="6"/>
      <c r="BC2329" s="6"/>
      <c r="BD2329" s="6"/>
      <c r="BE2329" s="6"/>
      <c r="BF2329" s="6"/>
      <c r="BG2329" s="10"/>
    </row>
    <row r="2330" spans="34:59" x14ac:dyDescent="0.25">
      <c r="AH2330" s="10"/>
      <c r="AI2330" s="6"/>
    </row>
    <row r="2331" spans="34:59" x14ac:dyDescent="0.25">
      <c r="AH2331" s="6"/>
      <c r="AI2331" s="6"/>
      <c r="AJ2331" s="6"/>
      <c r="AK2331" s="6"/>
      <c r="AL2331" s="6"/>
      <c r="AM2331" s="6"/>
      <c r="AN2331" s="6"/>
      <c r="AO2331" s="6"/>
      <c r="AP2331" s="6"/>
      <c r="AQ2331" s="6"/>
      <c r="AR2331" s="6"/>
      <c r="AS2331" s="6"/>
      <c r="AT2331" s="6"/>
      <c r="AU2331" s="6"/>
      <c r="AV2331" s="6"/>
      <c r="AW2331" s="6"/>
      <c r="AX2331" s="6"/>
      <c r="AY2331" s="6"/>
      <c r="AZ2331" s="6"/>
      <c r="BA2331" s="6"/>
      <c r="BB2331" s="6"/>
      <c r="BC2331" s="6"/>
      <c r="BD2331" s="6"/>
      <c r="BE2331" s="6"/>
      <c r="BF2331" s="6"/>
      <c r="BG2331" s="6"/>
    </row>
    <row r="2332" spans="34:59" x14ac:dyDescent="0.25">
      <c r="AH2332" s="10"/>
      <c r="AI2332" s="6"/>
      <c r="AJ2332" s="10"/>
      <c r="AK2332" s="10"/>
      <c r="AL2332" s="10"/>
      <c r="AM2332" s="10"/>
      <c r="AN2332" s="10"/>
      <c r="AO2332" s="10"/>
      <c r="AP2332" s="10"/>
      <c r="AQ2332" s="10"/>
      <c r="AR2332" s="10"/>
      <c r="AS2332" s="10"/>
      <c r="AT2332" s="10"/>
      <c r="AU2332" s="10"/>
      <c r="AV2332" s="10"/>
      <c r="AW2332" s="10"/>
      <c r="AX2332" s="10"/>
      <c r="AY2332" s="10"/>
      <c r="AZ2332" s="10"/>
      <c r="BA2332" s="10"/>
      <c r="BB2332" s="10"/>
      <c r="BC2332" s="10"/>
      <c r="BD2332" s="10"/>
      <c r="BE2332" s="10"/>
      <c r="BF2332" s="10"/>
      <c r="BG2332" s="6"/>
    </row>
    <row r="2333" spans="34:59" x14ac:dyDescent="0.25">
      <c r="AH2333" s="6"/>
      <c r="AI2333" s="6"/>
      <c r="AJ2333" s="6"/>
      <c r="AK2333" s="6"/>
      <c r="AL2333" s="6"/>
      <c r="AM2333" s="6"/>
      <c r="AN2333" s="6"/>
      <c r="AO2333" s="6"/>
      <c r="AP2333" s="6"/>
      <c r="AQ2333" s="6"/>
      <c r="AR2333" s="6"/>
      <c r="AS2333" s="6"/>
      <c r="AT2333" s="6"/>
      <c r="AU2333" s="6"/>
      <c r="AV2333" s="6"/>
      <c r="AW2333" s="6"/>
      <c r="AX2333" s="6"/>
      <c r="AY2333" s="6"/>
      <c r="AZ2333" s="6"/>
      <c r="BA2333" s="6"/>
      <c r="BB2333" s="6"/>
      <c r="BC2333" s="6"/>
      <c r="BD2333" s="6"/>
      <c r="BE2333" s="6"/>
      <c r="BF2333" s="6"/>
      <c r="BG2333" s="10"/>
    </row>
    <row r="2334" spans="34:59" x14ac:dyDescent="0.25">
      <c r="AH2334" s="10"/>
      <c r="AI2334" s="6"/>
    </row>
    <row r="2335" spans="34:59" x14ac:dyDescent="0.25">
      <c r="AH2335" s="6"/>
      <c r="AI2335" s="6"/>
      <c r="AJ2335" s="6"/>
      <c r="AK2335" s="6"/>
      <c r="AL2335" s="6"/>
      <c r="AM2335" s="6"/>
      <c r="AN2335" s="6"/>
      <c r="AO2335" s="6"/>
      <c r="AP2335" s="6"/>
      <c r="AQ2335" s="6"/>
      <c r="AR2335" s="6"/>
      <c r="AS2335" s="6"/>
      <c r="AT2335" s="6"/>
      <c r="AU2335" s="6"/>
      <c r="AV2335" s="6"/>
      <c r="AW2335" s="6"/>
      <c r="AX2335" s="6"/>
      <c r="AY2335" s="6"/>
      <c r="AZ2335" s="6"/>
      <c r="BA2335" s="6"/>
      <c r="BB2335" s="6"/>
      <c r="BC2335" s="6"/>
      <c r="BD2335" s="6"/>
      <c r="BE2335" s="6"/>
      <c r="BF2335" s="6"/>
      <c r="BG2335" s="6"/>
    </row>
    <row r="2336" spans="34:59" x14ac:dyDescent="0.25">
      <c r="AH2336" s="10"/>
      <c r="AI2336" s="6"/>
      <c r="AJ2336" s="10"/>
      <c r="AK2336" s="10"/>
      <c r="AL2336" s="10"/>
      <c r="AM2336" s="10"/>
      <c r="AN2336" s="10"/>
      <c r="AO2336" s="10"/>
      <c r="AP2336" s="10"/>
      <c r="AQ2336" s="10"/>
      <c r="AR2336" s="10"/>
      <c r="AS2336" s="10"/>
      <c r="AT2336" s="10"/>
      <c r="AU2336" s="10"/>
      <c r="AV2336" s="10"/>
      <c r="AW2336" s="10"/>
      <c r="AX2336" s="10"/>
      <c r="AY2336" s="10"/>
      <c r="AZ2336" s="10"/>
      <c r="BA2336" s="10"/>
      <c r="BB2336" s="10"/>
      <c r="BC2336" s="10"/>
      <c r="BD2336" s="10"/>
      <c r="BE2336" s="10"/>
      <c r="BF2336" s="10"/>
      <c r="BG2336" s="6"/>
    </row>
    <row r="2337" spans="34:59" x14ac:dyDescent="0.25">
      <c r="AH2337" s="6"/>
      <c r="AI2337" s="6"/>
      <c r="AJ2337" s="6"/>
      <c r="AK2337" s="6"/>
      <c r="AL2337" s="6"/>
      <c r="AM2337" s="6"/>
      <c r="AN2337" s="6"/>
      <c r="AO2337" s="6"/>
      <c r="AP2337" s="6"/>
      <c r="AQ2337" s="6"/>
      <c r="AR2337" s="6"/>
      <c r="AS2337" s="6"/>
      <c r="AT2337" s="6"/>
      <c r="AU2337" s="6"/>
      <c r="AV2337" s="6"/>
      <c r="AW2337" s="6"/>
      <c r="AX2337" s="6"/>
      <c r="AY2337" s="6"/>
      <c r="AZ2337" s="6"/>
      <c r="BA2337" s="6"/>
      <c r="BB2337" s="6"/>
      <c r="BC2337" s="6"/>
      <c r="BD2337" s="6"/>
      <c r="BE2337" s="6"/>
      <c r="BF2337" s="6"/>
      <c r="BG2337" s="10"/>
    </row>
    <row r="2338" spans="34:59" x14ac:dyDescent="0.25">
      <c r="AH2338" s="10"/>
      <c r="AI2338" s="6"/>
    </row>
    <row r="2339" spans="34:59" x14ac:dyDescent="0.25">
      <c r="AH2339" s="6"/>
      <c r="AI2339" s="6"/>
      <c r="AJ2339" s="6"/>
      <c r="AK2339" s="6"/>
      <c r="AL2339" s="6"/>
      <c r="AM2339" s="6"/>
      <c r="AN2339" s="6"/>
      <c r="AO2339" s="6"/>
      <c r="AP2339" s="6"/>
      <c r="AQ2339" s="6"/>
      <c r="AR2339" s="6"/>
      <c r="AS2339" s="6"/>
      <c r="AT2339" s="6"/>
      <c r="AU2339" s="6"/>
      <c r="AV2339" s="6"/>
      <c r="AW2339" s="6"/>
      <c r="AX2339" s="6"/>
      <c r="AY2339" s="6"/>
      <c r="AZ2339" s="6"/>
      <c r="BA2339" s="6"/>
      <c r="BB2339" s="6"/>
      <c r="BC2339" s="6"/>
      <c r="BD2339" s="6"/>
      <c r="BE2339" s="6"/>
      <c r="BF2339" s="6"/>
      <c r="BG2339" s="6"/>
    </row>
    <row r="2340" spans="34:59" x14ac:dyDescent="0.25">
      <c r="AH2340" s="10"/>
      <c r="AI2340" s="6"/>
      <c r="AJ2340" s="10"/>
      <c r="AK2340" s="10"/>
      <c r="AL2340" s="10"/>
      <c r="AM2340" s="10"/>
      <c r="AN2340" s="10"/>
      <c r="AO2340" s="10"/>
      <c r="AP2340" s="10"/>
      <c r="AQ2340" s="10"/>
      <c r="AR2340" s="10"/>
      <c r="AS2340" s="10"/>
      <c r="AT2340" s="10"/>
      <c r="AU2340" s="10"/>
      <c r="AV2340" s="10"/>
      <c r="AW2340" s="10"/>
      <c r="AX2340" s="10"/>
      <c r="AY2340" s="10"/>
      <c r="AZ2340" s="10"/>
      <c r="BA2340" s="10"/>
      <c r="BB2340" s="10"/>
      <c r="BC2340" s="10"/>
      <c r="BD2340" s="10"/>
      <c r="BE2340" s="10"/>
      <c r="BF2340" s="10"/>
      <c r="BG2340" s="6"/>
    </row>
    <row r="2341" spans="34:59" x14ac:dyDescent="0.25">
      <c r="AH2341" s="6"/>
      <c r="AI2341" s="6"/>
      <c r="AJ2341" s="6"/>
      <c r="AK2341" s="6"/>
      <c r="AL2341" s="6"/>
      <c r="AM2341" s="6"/>
      <c r="AN2341" s="6"/>
      <c r="AO2341" s="6"/>
      <c r="AP2341" s="6"/>
      <c r="AQ2341" s="6"/>
      <c r="AR2341" s="6"/>
      <c r="AS2341" s="6"/>
      <c r="AT2341" s="6"/>
      <c r="AU2341" s="6"/>
      <c r="AV2341" s="6"/>
      <c r="AW2341" s="6"/>
      <c r="AX2341" s="6"/>
      <c r="AY2341" s="6"/>
      <c r="AZ2341" s="6"/>
      <c r="BA2341" s="6"/>
      <c r="BB2341" s="6"/>
      <c r="BC2341" s="6"/>
      <c r="BD2341" s="6"/>
      <c r="BE2341" s="6"/>
      <c r="BF2341" s="6"/>
      <c r="BG2341" s="10"/>
    </row>
    <row r="2342" spans="34:59" x14ac:dyDescent="0.25">
      <c r="AH2342" s="10"/>
      <c r="AI2342" s="6"/>
    </row>
    <row r="2343" spans="34:59" x14ac:dyDescent="0.25">
      <c r="AH2343" s="6"/>
      <c r="AI2343" s="6"/>
      <c r="AJ2343" s="6"/>
      <c r="AK2343" s="6"/>
      <c r="AL2343" s="6"/>
      <c r="AM2343" s="6"/>
      <c r="AN2343" s="6"/>
      <c r="AO2343" s="6"/>
      <c r="AP2343" s="6"/>
      <c r="AQ2343" s="6"/>
      <c r="AR2343" s="6"/>
      <c r="AS2343" s="6"/>
      <c r="AT2343" s="6"/>
      <c r="AU2343" s="6"/>
      <c r="AV2343" s="6"/>
      <c r="AW2343" s="6"/>
      <c r="AX2343" s="6"/>
      <c r="AY2343" s="6"/>
      <c r="AZ2343" s="6"/>
      <c r="BA2343" s="6"/>
      <c r="BB2343" s="6"/>
      <c r="BC2343" s="6"/>
      <c r="BD2343" s="6"/>
      <c r="BE2343" s="6"/>
      <c r="BF2343" s="6"/>
      <c r="BG2343" s="6"/>
    </row>
    <row r="2344" spans="34:59" x14ac:dyDescent="0.25">
      <c r="AH2344" s="10"/>
      <c r="AI2344" s="6"/>
      <c r="AJ2344" s="10"/>
      <c r="AK2344" s="10"/>
      <c r="AL2344" s="10"/>
      <c r="AM2344" s="10"/>
      <c r="AN2344" s="10"/>
      <c r="AO2344" s="10"/>
      <c r="AP2344" s="10"/>
      <c r="AQ2344" s="10"/>
      <c r="AR2344" s="10"/>
      <c r="AS2344" s="10"/>
      <c r="AT2344" s="10"/>
      <c r="AU2344" s="10"/>
      <c r="AV2344" s="10"/>
      <c r="AW2344" s="10"/>
      <c r="AX2344" s="10"/>
      <c r="AY2344" s="10"/>
      <c r="AZ2344" s="10"/>
      <c r="BA2344" s="10"/>
      <c r="BB2344" s="10"/>
      <c r="BC2344" s="10"/>
      <c r="BD2344" s="10"/>
      <c r="BE2344" s="10"/>
      <c r="BF2344" s="10"/>
      <c r="BG2344" s="6"/>
    </row>
    <row r="2345" spans="34:59" x14ac:dyDescent="0.25">
      <c r="AH2345" s="6"/>
      <c r="AI2345" s="6"/>
      <c r="AJ2345" s="6"/>
      <c r="AK2345" s="6"/>
      <c r="AL2345" s="6"/>
      <c r="AM2345" s="6"/>
      <c r="AN2345" s="6"/>
      <c r="AO2345" s="6"/>
      <c r="AP2345" s="6"/>
      <c r="AQ2345" s="6"/>
      <c r="AR2345" s="6"/>
      <c r="AS2345" s="6"/>
      <c r="AT2345" s="6"/>
      <c r="AU2345" s="6"/>
      <c r="AV2345" s="6"/>
      <c r="AW2345" s="6"/>
      <c r="AX2345" s="6"/>
      <c r="AY2345" s="6"/>
      <c r="AZ2345" s="6"/>
      <c r="BA2345" s="6"/>
      <c r="BB2345" s="6"/>
      <c r="BC2345" s="6"/>
      <c r="BD2345" s="6"/>
      <c r="BE2345" s="6"/>
      <c r="BF2345" s="6"/>
      <c r="BG2345" s="10"/>
    </row>
    <row r="2346" spans="34:59" x14ac:dyDescent="0.25">
      <c r="AH2346" s="10"/>
      <c r="AI2346" s="6"/>
    </row>
    <row r="2347" spans="34:59" x14ac:dyDescent="0.25">
      <c r="AH2347" s="6"/>
      <c r="AI2347" s="6"/>
      <c r="AJ2347" s="6"/>
      <c r="AK2347" s="6"/>
      <c r="AL2347" s="6"/>
      <c r="AM2347" s="6"/>
      <c r="AN2347" s="6"/>
      <c r="AO2347" s="6"/>
      <c r="AP2347" s="6"/>
      <c r="AQ2347" s="6"/>
      <c r="AR2347" s="6"/>
      <c r="AS2347" s="6"/>
      <c r="AT2347" s="6"/>
      <c r="AU2347" s="6"/>
      <c r="AV2347" s="6"/>
      <c r="AW2347" s="6"/>
      <c r="AX2347" s="6"/>
      <c r="AY2347" s="6"/>
      <c r="AZ2347" s="6"/>
      <c r="BA2347" s="6"/>
      <c r="BB2347" s="6"/>
      <c r="BC2347" s="6"/>
      <c r="BD2347" s="6"/>
      <c r="BE2347" s="6"/>
      <c r="BF2347" s="6"/>
      <c r="BG2347" s="6"/>
    </row>
    <row r="2348" spans="34:59" x14ac:dyDescent="0.25">
      <c r="AH2348" s="10"/>
      <c r="AI2348" s="6"/>
      <c r="AJ2348" s="10"/>
      <c r="AK2348" s="10"/>
      <c r="AL2348" s="10"/>
      <c r="AM2348" s="10"/>
      <c r="AN2348" s="10"/>
      <c r="AO2348" s="10"/>
      <c r="AP2348" s="10"/>
      <c r="AQ2348" s="10"/>
      <c r="AR2348" s="10"/>
      <c r="AS2348" s="10"/>
      <c r="AT2348" s="10"/>
      <c r="AU2348" s="10"/>
      <c r="AV2348" s="10"/>
      <c r="AW2348" s="10"/>
      <c r="AX2348" s="10"/>
      <c r="AY2348" s="10"/>
      <c r="AZ2348" s="10"/>
      <c r="BA2348" s="10"/>
      <c r="BB2348" s="10"/>
      <c r="BC2348" s="10"/>
      <c r="BD2348" s="10"/>
      <c r="BE2348" s="10"/>
      <c r="BF2348" s="10"/>
      <c r="BG2348" s="6"/>
    </row>
    <row r="2349" spans="34:59" x14ac:dyDescent="0.25">
      <c r="AH2349" s="6"/>
      <c r="AI2349" s="6"/>
      <c r="AJ2349" s="6"/>
      <c r="AK2349" s="6"/>
      <c r="AL2349" s="6"/>
      <c r="AM2349" s="6"/>
      <c r="AN2349" s="6"/>
      <c r="AO2349" s="6"/>
      <c r="AP2349" s="6"/>
      <c r="AQ2349" s="6"/>
      <c r="AR2349" s="6"/>
      <c r="AS2349" s="6"/>
      <c r="AT2349" s="6"/>
      <c r="AU2349" s="6"/>
      <c r="AV2349" s="6"/>
      <c r="AW2349" s="6"/>
      <c r="AX2349" s="6"/>
      <c r="AY2349" s="6"/>
      <c r="AZ2349" s="6"/>
      <c r="BA2349" s="6"/>
      <c r="BB2349" s="6"/>
      <c r="BC2349" s="6"/>
      <c r="BD2349" s="6"/>
      <c r="BE2349" s="6"/>
      <c r="BF2349" s="6"/>
      <c r="BG2349" s="10"/>
    </row>
    <row r="2350" spans="34:59" x14ac:dyDescent="0.25">
      <c r="AH2350" s="10"/>
      <c r="AI2350" s="6"/>
    </row>
    <row r="2351" spans="34:59" x14ac:dyDescent="0.25">
      <c r="AH2351" s="6"/>
      <c r="AI2351" s="6"/>
      <c r="AJ2351" s="6"/>
      <c r="AK2351" s="6"/>
      <c r="AL2351" s="6"/>
      <c r="AM2351" s="6"/>
      <c r="AN2351" s="6"/>
      <c r="AO2351" s="6"/>
      <c r="AP2351" s="6"/>
      <c r="AQ2351" s="6"/>
      <c r="AR2351" s="6"/>
      <c r="AS2351" s="6"/>
      <c r="AT2351" s="6"/>
      <c r="AU2351" s="6"/>
      <c r="AV2351" s="6"/>
      <c r="AW2351" s="6"/>
      <c r="AX2351" s="6"/>
      <c r="AY2351" s="6"/>
      <c r="AZ2351" s="6"/>
      <c r="BA2351" s="6"/>
      <c r="BB2351" s="6"/>
      <c r="BC2351" s="6"/>
      <c r="BD2351" s="6"/>
      <c r="BE2351" s="6"/>
      <c r="BF2351" s="6"/>
      <c r="BG2351" s="6"/>
    </row>
    <row r="2352" spans="34:59" x14ac:dyDescent="0.25">
      <c r="AH2352" s="10"/>
      <c r="AI2352" s="6"/>
      <c r="AJ2352" s="10"/>
      <c r="AK2352" s="10"/>
      <c r="AL2352" s="10"/>
      <c r="AM2352" s="10"/>
      <c r="AN2352" s="10"/>
      <c r="AO2352" s="10"/>
      <c r="AP2352" s="10"/>
      <c r="AQ2352" s="10"/>
      <c r="AR2352" s="10"/>
      <c r="AS2352" s="10"/>
      <c r="AT2352" s="10"/>
      <c r="AU2352" s="10"/>
      <c r="AV2352" s="10"/>
      <c r="AW2352" s="10"/>
      <c r="AX2352" s="10"/>
      <c r="AY2352" s="10"/>
      <c r="AZ2352" s="10"/>
      <c r="BA2352" s="10"/>
      <c r="BB2352" s="10"/>
      <c r="BC2352" s="10"/>
      <c r="BD2352" s="10"/>
      <c r="BE2352" s="10"/>
      <c r="BF2352" s="10"/>
      <c r="BG2352" s="6"/>
    </row>
    <row r="2353" spans="34:59" x14ac:dyDescent="0.25">
      <c r="AH2353" s="6"/>
      <c r="AI2353" s="6"/>
      <c r="AJ2353" s="6"/>
      <c r="AK2353" s="6"/>
      <c r="AL2353" s="6"/>
      <c r="AM2353" s="6"/>
      <c r="AN2353" s="6"/>
      <c r="AO2353" s="6"/>
      <c r="AP2353" s="6"/>
      <c r="AQ2353" s="6"/>
      <c r="AR2353" s="6"/>
      <c r="AS2353" s="6"/>
      <c r="AT2353" s="6"/>
      <c r="AU2353" s="6"/>
      <c r="AV2353" s="6"/>
      <c r="AW2353" s="6"/>
      <c r="AX2353" s="6"/>
      <c r="AY2353" s="6"/>
      <c r="AZ2353" s="6"/>
      <c r="BA2353" s="6"/>
      <c r="BB2353" s="6"/>
      <c r="BC2353" s="6"/>
      <c r="BD2353" s="6"/>
      <c r="BE2353" s="6"/>
      <c r="BF2353" s="6"/>
      <c r="BG2353" s="10"/>
    </row>
    <row r="2354" spans="34:59" x14ac:dyDescent="0.25">
      <c r="AH2354" s="10"/>
      <c r="AI2354" s="6"/>
    </row>
    <row r="2355" spans="34:59" x14ac:dyDescent="0.25">
      <c r="AH2355" s="6"/>
      <c r="AI2355" s="6"/>
      <c r="AJ2355" s="6"/>
      <c r="AK2355" s="6"/>
      <c r="AL2355" s="6"/>
      <c r="AM2355" s="6"/>
      <c r="AN2355" s="6"/>
      <c r="AO2355" s="6"/>
      <c r="AP2355" s="6"/>
      <c r="AQ2355" s="6"/>
      <c r="AR2355" s="6"/>
      <c r="AS2355" s="6"/>
      <c r="AT2355" s="6"/>
      <c r="AU2355" s="6"/>
      <c r="AV2355" s="6"/>
      <c r="AW2355" s="6"/>
      <c r="AX2355" s="6"/>
      <c r="AY2355" s="6"/>
      <c r="AZ2355" s="6"/>
      <c r="BA2355" s="6"/>
      <c r="BB2355" s="6"/>
      <c r="BC2355" s="6"/>
      <c r="BD2355" s="6"/>
      <c r="BE2355" s="6"/>
      <c r="BF2355" s="6"/>
      <c r="BG2355" s="6"/>
    </row>
    <row r="2356" spans="34:59" x14ac:dyDescent="0.25">
      <c r="AH2356" s="10"/>
      <c r="AI2356" s="6"/>
      <c r="AJ2356" s="10"/>
      <c r="AK2356" s="10"/>
      <c r="AL2356" s="10"/>
      <c r="AM2356" s="10"/>
      <c r="AN2356" s="10"/>
      <c r="AO2356" s="10"/>
      <c r="AP2356" s="10"/>
      <c r="AQ2356" s="10"/>
      <c r="AR2356" s="10"/>
      <c r="AS2356" s="10"/>
      <c r="AT2356" s="10"/>
      <c r="AU2356" s="10"/>
      <c r="AV2356" s="10"/>
      <c r="AW2356" s="10"/>
      <c r="AX2356" s="10"/>
      <c r="AY2356" s="10"/>
      <c r="AZ2356" s="10"/>
      <c r="BA2356" s="10"/>
      <c r="BB2356" s="10"/>
      <c r="BC2356" s="10"/>
      <c r="BD2356" s="10"/>
      <c r="BE2356" s="10"/>
      <c r="BF2356" s="10"/>
      <c r="BG2356" s="6"/>
    </row>
    <row r="2357" spans="34:59" x14ac:dyDescent="0.25">
      <c r="AH2357" s="6"/>
      <c r="AI2357" s="6"/>
      <c r="AJ2357" s="6"/>
      <c r="AK2357" s="6"/>
      <c r="AL2357" s="6"/>
      <c r="AM2357" s="6"/>
      <c r="AN2357" s="6"/>
      <c r="AO2357" s="6"/>
      <c r="AP2357" s="6"/>
      <c r="AQ2357" s="6"/>
      <c r="AR2357" s="6"/>
      <c r="AS2357" s="6"/>
      <c r="AT2357" s="6"/>
      <c r="AU2357" s="6"/>
      <c r="AV2357" s="6"/>
      <c r="AW2357" s="6"/>
      <c r="AX2357" s="6"/>
      <c r="AY2357" s="6"/>
      <c r="AZ2357" s="6"/>
      <c r="BA2357" s="6"/>
      <c r="BB2357" s="6"/>
      <c r="BC2357" s="6"/>
      <c r="BD2357" s="6"/>
      <c r="BE2357" s="6"/>
      <c r="BF2357" s="6"/>
      <c r="BG2357" s="10"/>
    </row>
    <row r="2358" spans="34:59" x14ac:dyDescent="0.25">
      <c r="AH2358" s="10"/>
      <c r="AI2358" s="6"/>
    </row>
    <row r="2359" spans="34:59" x14ac:dyDescent="0.25">
      <c r="AH2359" s="6"/>
      <c r="AI2359" s="6"/>
      <c r="AJ2359" s="6"/>
      <c r="AK2359" s="6"/>
      <c r="AL2359" s="6"/>
      <c r="AM2359" s="6"/>
      <c r="AN2359" s="6"/>
      <c r="AO2359" s="6"/>
      <c r="AP2359" s="6"/>
      <c r="AQ2359" s="6"/>
      <c r="AR2359" s="6"/>
      <c r="AS2359" s="6"/>
      <c r="AT2359" s="6"/>
      <c r="AU2359" s="6"/>
      <c r="AV2359" s="6"/>
      <c r="AW2359" s="6"/>
      <c r="AX2359" s="6"/>
      <c r="AY2359" s="6"/>
      <c r="AZ2359" s="6"/>
      <c r="BA2359" s="6"/>
      <c r="BB2359" s="6"/>
      <c r="BC2359" s="6"/>
      <c r="BD2359" s="6"/>
      <c r="BE2359" s="6"/>
      <c r="BF2359" s="6"/>
      <c r="BG2359" s="6"/>
    </row>
    <row r="2360" spans="34:59" x14ac:dyDescent="0.25">
      <c r="AH2360" s="10"/>
      <c r="AI2360" s="6"/>
      <c r="AJ2360" s="10"/>
      <c r="AK2360" s="10"/>
      <c r="AL2360" s="10"/>
      <c r="AM2360" s="10"/>
      <c r="AN2360" s="10"/>
      <c r="AO2360" s="10"/>
      <c r="AP2360" s="10"/>
      <c r="AQ2360" s="10"/>
      <c r="AR2360" s="10"/>
      <c r="AS2360" s="10"/>
      <c r="AT2360" s="10"/>
      <c r="AU2360" s="10"/>
      <c r="AV2360" s="10"/>
      <c r="AW2360" s="10"/>
      <c r="AX2360" s="10"/>
      <c r="AY2360" s="10"/>
      <c r="AZ2360" s="10"/>
      <c r="BA2360" s="10"/>
      <c r="BB2360" s="10"/>
      <c r="BC2360" s="10"/>
      <c r="BD2360" s="10"/>
      <c r="BE2360" s="10"/>
      <c r="BF2360" s="10"/>
      <c r="BG2360" s="6"/>
    </row>
    <row r="2361" spans="34:59" x14ac:dyDescent="0.25">
      <c r="AH2361" s="6"/>
      <c r="AI2361" s="6"/>
      <c r="AJ2361" s="6"/>
      <c r="AK2361" s="6"/>
      <c r="AL2361" s="6"/>
      <c r="AM2361" s="6"/>
      <c r="AN2361" s="6"/>
      <c r="AO2361" s="6"/>
      <c r="AP2361" s="6"/>
      <c r="AQ2361" s="6"/>
      <c r="AR2361" s="6"/>
      <c r="AS2361" s="6"/>
      <c r="AT2361" s="6"/>
      <c r="AU2361" s="6"/>
      <c r="AV2361" s="6"/>
      <c r="AW2361" s="6"/>
      <c r="AX2361" s="6"/>
      <c r="AY2361" s="6"/>
      <c r="AZ2361" s="6"/>
      <c r="BA2361" s="6"/>
      <c r="BB2361" s="6"/>
      <c r="BC2361" s="6"/>
      <c r="BD2361" s="6"/>
      <c r="BE2361" s="6"/>
      <c r="BF2361" s="6"/>
      <c r="BG2361" s="10"/>
    </row>
    <row r="2362" spans="34:59" x14ac:dyDescent="0.25">
      <c r="AH2362" s="10"/>
      <c r="AI2362" s="6"/>
    </row>
    <row r="2363" spans="34:59" x14ac:dyDescent="0.25">
      <c r="AH2363" s="6"/>
      <c r="AI2363" s="6"/>
      <c r="AJ2363" s="6"/>
      <c r="AK2363" s="6"/>
      <c r="AL2363" s="6"/>
      <c r="AM2363" s="6"/>
      <c r="AN2363" s="6"/>
      <c r="AO2363" s="6"/>
      <c r="AP2363" s="6"/>
      <c r="AQ2363" s="6"/>
      <c r="AR2363" s="6"/>
      <c r="AS2363" s="6"/>
      <c r="AT2363" s="6"/>
      <c r="AU2363" s="6"/>
      <c r="AV2363" s="6"/>
      <c r="AW2363" s="6"/>
      <c r="AX2363" s="6"/>
      <c r="AY2363" s="6"/>
      <c r="AZ2363" s="6"/>
      <c r="BA2363" s="6"/>
      <c r="BB2363" s="6"/>
      <c r="BC2363" s="6"/>
      <c r="BD2363" s="6"/>
      <c r="BE2363" s="6"/>
      <c r="BF2363" s="6"/>
      <c r="BG2363" s="6"/>
    </row>
    <row r="2364" spans="34:59" x14ac:dyDescent="0.25">
      <c r="AH2364" s="10"/>
      <c r="AI2364" s="6"/>
      <c r="AJ2364" s="10"/>
      <c r="AK2364" s="10"/>
      <c r="AL2364" s="10"/>
      <c r="AM2364" s="10"/>
      <c r="AN2364" s="10"/>
      <c r="AO2364" s="10"/>
      <c r="AP2364" s="10"/>
      <c r="AQ2364" s="10"/>
      <c r="AR2364" s="10"/>
      <c r="AS2364" s="10"/>
      <c r="AT2364" s="10"/>
      <c r="AU2364" s="10"/>
      <c r="AV2364" s="10"/>
      <c r="AW2364" s="10"/>
      <c r="AX2364" s="10"/>
      <c r="AY2364" s="10"/>
      <c r="AZ2364" s="10"/>
      <c r="BA2364" s="10"/>
      <c r="BB2364" s="10"/>
      <c r="BC2364" s="10"/>
      <c r="BD2364" s="10"/>
      <c r="BE2364" s="10"/>
      <c r="BF2364" s="10"/>
      <c r="BG2364" s="6"/>
    </row>
    <row r="2365" spans="34:59" x14ac:dyDescent="0.25">
      <c r="AH2365" s="6"/>
      <c r="AI2365" s="6"/>
      <c r="AJ2365" s="6"/>
      <c r="AK2365" s="6"/>
      <c r="AL2365" s="6"/>
      <c r="AM2365" s="6"/>
      <c r="AN2365" s="6"/>
      <c r="AO2365" s="6"/>
      <c r="AP2365" s="6"/>
      <c r="AQ2365" s="6"/>
      <c r="AR2365" s="6"/>
      <c r="AS2365" s="6"/>
      <c r="AT2365" s="6"/>
      <c r="AU2365" s="6"/>
      <c r="AV2365" s="6"/>
      <c r="AW2365" s="6"/>
      <c r="AX2365" s="6"/>
      <c r="AY2365" s="6"/>
      <c r="AZ2365" s="6"/>
      <c r="BA2365" s="6"/>
      <c r="BB2365" s="6"/>
      <c r="BC2365" s="6"/>
      <c r="BD2365" s="6"/>
      <c r="BE2365" s="6"/>
      <c r="BF2365" s="6"/>
      <c r="BG2365" s="10"/>
    </row>
    <row r="2366" spans="34:59" x14ac:dyDescent="0.25">
      <c r="AH2366" s="10"/>
      <c r="AI2366" s="6"/>
    </row>
    <row r="2367" spans="34:59" x14ac:dyDescent="0.25">
      <c r="AH2367" s="6"/>
      <c r="AI2367" s="6"/>
      <c r="AJ2367" s="6"/>
      <c r="AK2367" s="6"/>
      <c r="AL2367" s="6"/>
      <c r="AM2367" s="6"/>
      <c r="AN2367" s="6"/>
      <c r="AO2367" s="6"/>
      <c r="AP2367" s="6"/>
      <c r="AQ2367" s="6"/>
      <c r="AR2367" s="6"/>
      <c r="AS2367" s="6"/>
      <c r="AT2367" s="6"/>
      <c r="AU2367" s="6"/>
      <c r="AV2367" s="6"/>
      <c r="AW2367" s="6"/>
      <c r="AX2367" s="6"/>
      <c r="AY2367" s="6"/>
      <c r="AZ2367" s="6"/>
      <c r="BA2367" s="6"/>
      <c r="BB2367" s="6"/>
      <c r="BC2367" s="6"/>
      <c r="BD2367" s="6"/>
      <c r="BE2367" s="6"/>
      <c r="BF2367" s="6"/>
      <c r="BG2367" s="6"/>
    </row>
    <row r="2368" spans="34:59" x14ac:dyDescent="0.25">
      <c r="AH2368" s="10"/>
      <c r="AI2368" s="6"/>
      <c r="AJ2368" s="10"/>
      <c r="AK2368" s="10"/>
      <c r="AL2368" s="10"/>
      <c r="AM2368" s="10"/>
      <c r="AN2368" s="10"/>
      <c r="AO2368" s="10"/>
      <c r="AP2368" s="10"/>
      <c r="AQ2368" s="10"/>
      <c r="AR2368" s="10"/>
      <c r="AS2368" s="10"/>
      <c r="AT2368" s="10"/>
      <c r="AU2368" s="10"/>
      <c r="AV2368" s="10"/>
      <c r="AW2368" s="10"/>
      <c r="AX2368" s="10"/>
      <c r="AY2368" s="10"/>
      <c r="AZ2368" s="10"/>
      <c r="BA2368" s="10"/>
      <c r="BB2368" s="10"/>
      <c r="BC2368" s="10"/>
      <c r="BD2368" s="10"/>
      <c r="BE2368" s="10"/>
      <c r="BF2368" s="10"/>
      <c r="BG2368" s="6"/>
    </row>
    <row r="2369" spans="34:59" x14ac:dyDescent="0.25">
      <c r="AH2369" s="6"/>
      <c r="AI2369" s="6"/>
      <c r="AJ2369" s="6"/>
      <c r="AK2369" s="6"/>
      <c r="AL2369" s="6"/>
      <c r="AM2369" s="6"/>
      <c r="AN2369" s="6"/>
      <c r="AO2369" s="6"/>
      <c r="AP2369" s="6"/>
      <c r="AQ2369" s="6"/>
      <c r="AR2369" s="6"/>
      <c r="AS2369" s="6"/>
      <c r="AT2369" s="6"/>
      <c r="AU2369" s="6"/>
      <c r="AV2369" s="6"/>
      <c r="AW2369" s="6"/>
      <c r="AX2369" s="6"/>
      <c r="AY2369" s="6"/>
      <c r="AZ2369" s="6"/>
      <c r="BA2369" s="6"/>
      <c r="BB2369" s="6"/>
      <c r="BC2369" s="6"/>
      <c r="BD2369" s="6"/>
      <c r="BE2369" s="6"/>
      <c r="BF2369" s="6"/>
      <c r="BG2369" s="10"/>
    </row>
    <row r="2370" spans="34:59" x14ac:dyDescent="0.25">
      <c r="AH2370" s="10"/>
      <c r="AI2370" s="6"/>
    </row>
    <row r="2371" spans="34:59" x14ac:dyDescent="0.25">
      <c r="AH2371" s="6"/>
      <c r="AI2371" s="6"/>
      <c r="AJ2371" s="6"/>
      <c r="AK2371" s="6"/>
      <c r="AL2371" s="6"/>
      <c r="AM2371" s="6"/>
      <c r="AN2371" s="6"/>
      <c r="AO2371" s="6"/>
      <c r="AP2371" s="6"/>
      <c r="AQ2371" s="6"/>
      <c r="AR2371" s="6"/>
      <c r="AS2371" s="6"/>
      <c r="AT2371" s="6"/>
      <c r="AU2371" s="6"/>
      <c r="AV2371" s="6"/>
      <c r="AW2371" s="6"/>
      <c r="AX2371" s="6"/>
      <c r="AY2371" s="6"/>
      <c r="AZ2371" s="6"/>
      <c r="BA2371" s="6"/>
      <c r="BB2371" s="6"/>
      <c r="BC2371" s="6"/>
      <c r="BD2371" s="6"/>
      <c r="BE2371" s="6"/>
      <c r="BF2371" s="6"/>
      <c r="BG2371" s="6"/>
    </row>
    <row r="2372" spans="34:59" x14ac:dyDescent="0.25">
      <c r="AH2372" s="10"/>
      <c r="AI2372" s="6"/>
      <c r="AJ2372" s="10"/>
      <c r="AK2372" s="10"/>
      <c r="AL2372" s="10"/>
      <c r="AM2372" s="10"/>
      <c r="AN2372" s="10"/>
      <c r="AO2372" s="10"/>
      <c r="AP2372" s="10"/>
      <c r="AQ2372" s="10"/>
      <c r="AR2372" s="10"/>
      <c r="AS2372" s="10"/>
      <c r="AT2372" s="10"/>
      <c r="AU2372" s="10"/>
      <c r="AV2372" s="10"/>
      <c r="AW2372" s="10"/>
      <c r="AX2372" s="10"/>
      <c r="AY2372" s="10"/>
      <c r="AZ2372" s="10"/>
      <c r="BA2372" s="10"/>
      <c r="BB2372" s="10"/>
      <c r="BC2372" s="10"/>
      <c r="BD2372" s="10"/>
      <c r="BE2372" s="10"/>
      <c r="BF2372" s="10"/>
      <c r="BG2372" s="6"/>
    </row>
    <row r="2373" spans="34:59" x14ac:dyDescent="0.25">
      <c r="AH2373" s="6"/>
      <c r="AI2373" s="6"/>
      <c r="AJ2373" s="6"/>
      <c r="AK2373" s="6"/>
      <c r="AL2373" s="6"/>
      <c r="AM2373" s="6"/>
      <c r="AN2373" s="6"/>
      <c r="AO2373" s="6"/>
      <c r="AP2373" s="6"/>
      <c r="AQ2373" s="6"/>
      <c r="AR2373" s="6"/>
      <c r="AS2373" s="6"/>
      <c r="AT2373" s="6"/>
      <c r="AU2373" s="6"/>
      <c r="AV2373" s="6"/>
      <c r="AW2373" s="6"/>
      <c r="AX2373" s="6"/>
      <c r="AY2373" s="6"/>
      <c r="AZ2373" s="6"/>
      <c r="BA2373" s="6"/>
      <c r="BB2373" s="6"/>
      <c r="BC2373" s="6"/>
      <c r="BD2373" s="6"/>
      <c r="BE2373" s="6"/>
      <c r="BF2373" s="6"/>
      <c r="BG2373" s="10"/>
    </row>
    <row r="2374" spans="34:59" x14ac:dyDescent="0.25">
      <c r="AH2374" s="10"/>
      <c r="AI2374" s="6"/>
    </row>
    <row r="2375" spans="34:59" x14ac:dyDescent="0.25">
      <c r="AH2375" s="6"/>
      <c r="AI2375" s="6"/>
      <c r="AJ2375" s="6"/>
      <c r="AK2375" s="6"/>
      <c r="AL2375" s="6"/>
      <c r="AM2375" s="6"/>
      <c r="AN2375" s="6"/>
      <c r="AO2375" s="6"/>
      <c r="AP2375" s="6"/>
      <c r="AQ2375" s="6"/>
      <c r="AR2375" s="6"/>
      <c r="AS2375" s="6"/>
      <c r="AT2375" s="6"/>
      <c r="AU2375" s="6"/>
      <c r="AV2375" s="6"/>
      <c r="AW2375" s="6"/>
      <c r="AX2375" s="6"/>
      <c r="AY2375" s="6"/>
      <c r="AZ2375" s="6"/>
      <c r="BA2375" s="6"/>
      <c r="BB2375" s="6"/>
      <c r="BC2375" s="6"/>
      <c r="BD2375" s="6"/>
      <c r="BE2375" s="6"/>
      <c r="BF2375" s="6"/>
      <c r="BG2375" s="6"/>
    </row>
    <row r="2376" spans="34:59" x14ac:dyDescent="0.25">
      <c r="AH2376" s="10"/>
      <c r="AI2376" s="6"/>
      <c r="AJ2376" s="10"/>
      <c r="AK2376" s="10"/>
      <c r="AL2376" s="10"/>
      <c r="AM2376" s="10"/>
      <c r="AN2376" s="10"/>
      <c r="AO2376" s="10"/>
      <c r="AP2376" s="10"/>
      <c r="AQ2376" s="10"/>
      <c r="AR2376" s="10"/>
      <c r="AS2376" s="10"/>
      <c r="AT2376" s="10"/>
      <c r="AU2376" s="10"/>
      <c r="AV2376" s="10"/>
      <c r="AW2376" s="10"/>
      <c r="AX2376" s="10"/>
      <c r="AY2376" s="10"/>
      <c r="AZ2376" s="10"/>
      <c r="BA2376" s="10"/>
      <c r="BB2376" s="10"/>
      <c r="BC2376" s="10"/>
      <c r="BD2376" s="10"/>
      <c r="BE2376" s="10"/>
      <c r="BF2376" s="10"/>
      <c r="BG2376" s="6"/>
    </row>
    <row r="2377" spans="34:59" x14ac:dyDescent="0.25">
      <c r="AH2377" s="6"/>
      <c r="AI2377" s="6"/>
      <c r="AJ2377" s="6"/>
      <c r="AK2377" s="6"/>
      <c r="AL2377" s="6"/>
      <c r="AM2377" s="6"/>
      <c r="AN2377" s="6"/>
      <c r="AO2377" s="6"/>
      <c r="AP2377" s="6"/>
      <c r="AQ2377" s="6"/>
      <c r="AR2377" s="6"/>
      <c r="AS2377" s="6"/>
      <c r="AT2377" s="6"/>
      <c r="AU2377" s="6"/>
      <c r="AV2377" s="6"/>
      <c r="AW2377" s="6"/>
      <c r="AX2377" s="6"/>
      <c r="AY2377" s="6"/>
      <c r="AZ2377" s="6"/>
      <c r="BA2377" s="6"/>
      <c r="BB2377" s="6"/>
      <c r="BC2377" s="6"/>
      <c r="BD2377" s="6"/>
      <c r="BE2377" s="6"/>
      <c r="BF2377" s="6"/>
      <c r="BG2377" s="10"/>
    </row>
    <row r="2378" spans="34:59" x14ac:dyDescent="0.25">
      <c r="AH2378" s="10"/>
      <c r="AI2378" s="6"/>
    </row>
    <row r="2379" spans="34:59" x14ac:dyDescent="0.25">
      <c r="AH2379" s="6"/>
      <c r="AI2379" s="6"/>
      <c r="AJ2379" s="6"/>
      <c r="AK2379" s="6"/>
      <c r="AL2379" s="6"/>
      <c r="AM2379" s="6"/>
      <c r="AN2379" s="6"/>
      <c r="AO2379" s="6"/>
      <c r="AP2379" s="6"/>
      <c r="AQ2379" s="6"/>
      <c r="AR2379" s="6"/>
      <c r="AS2379" s="6"/>
      <c r="AT2379" s="6"/>
      <c r="AU2379" s="6"/>
      <c r="AV2379" s="6"/>
      <c r="AW2379" s="6"/>
      <c r="AX2379" s="6"/>
      <c r="AY2379" s="6"/>
      <c r="AZ2379" s="6"/>
      <c r="BA2379" s="6"/>
      <c r="BB2379" s="6"/>
      <c r="BC2379" s="6"/>
      <c r="BD2379" s="6"/>
      <c r="BE2379" s="6"/>
      <c r="BF2379" s="6"/>
      <c r="BG2379" s="6"/>
    </row>
    <row r="2380" spans="34:59" x14ac:dyDescent="0.25">
      <c r="AH2380" s="10"/>
      <c r="AI2380" s="6"/>
      <c r="AJ2380" s="10"/>
      <c r="AK2380" s="10"/>
      <c r="AL2380" s="10"/>
      <c r="AM2380" s="10"/>
      <c r="AN2380" s="10"/>
      <c r="AO2380" s="10"/>
      <c r="AP2380" s="10"/>
      <c r="AQ2380" s="10"/>
      <c r="AR2380" s="10"/>
      <c r="AS2380" s="10"/>
      <c r="AT2380" s="10"/>
      <c r="AU2380" s="10"/>
      <c r="AV2380" s="10"/>
      <c r="AW2380" s="10"/>
      <c r="AX2380" s="10"/>
      <c r="AY2380" s="10"/>
      <c r="AZ2380" s="10"/>
      <c r="BA2380" s="10"/>
      <c r="BB2380" s="10"/>
      <c r="BC2380" s="10"/>
      <c r="BD2380" s="10"/>
      <c r="BE2380" s="10"/>
      <c r="BF2380" s="10"/>
      <c r="BG2380" s="6"/>
    </row>
    <row r="2381" spans="34:59" x14ac:dyDescent="0.25">
      <c r="AH2381" s="6"/>
      <c r="AI2381" s="6"/>
      <c r="AJ2381" s="6"/>
      <c r="AK2381" s="6"/>
      <c r="AL2381" s="6"/>
      <c r="AM2381" s="6"/>
      <c r="AN2381" s="6"/>
      <c r="AO2381" s="6"/>
      <c r="AP2381" s="6"/>
      <c r="AQ2381" s="6"/>
      <c r="AR2381" s="6"/>
      <c r="AS2381" s="6"/>
      <c r="AT2381" s="6"/>
      <c r="AU2381" s="6"/>
      <c r="AV2381" s="6"/>
      <c r="AW2381" s="6"/>
      <c r="AX2381" s="6"/>
      <c r="AY2381" s="6"/>
      <c r="AZ2381" s="6"/>
      <c r="BA2381" s="6"/>
      <c r="BB2381" s="6"/>
      <c r="BC2381" s="6"/>
      <c r="BD2381" s="6"/>
      <c r="BE2381" s="6"/>
      <c r="BF2381" s="6"/>
      <c r="BG2381" s="10"/>
    </row>
    <row r="2382" spans="34:59" x14ac:dyDescent="0.25">
      <c r="AH2382" s="10"/>
      <c r="AI2382" s="6"/>
    </row>
    <row r="2383" spans="34:59" x14ac:dyDescent="0.25">
      <c r="AH2383" s="6"/>
      <c r="AI2383" s="6"/>
      <c r="AJ2383" s="6"/>
      <c r="AK2383" s="6"/>
      <c r="AL2383" s="6"/>
      <c r="AM2383" s="6"/>
      <c r="AN2383" s="6"/>
      <c r="AO2383" s="6"/>
      <c r="AP2383" s="6"/>
      <c r="AQ2383" s="6"/>
      <c r="AR2383" s="6"/>
      <c r="AS2383" s="6"/>
      <c r="AT2383" s="6"/>
      <c r="AU2383" s="6"/>
      <c r="AV2383" s="6"/>
      <c r="AW2383" s="6"/>
      <c r="AX2383" s="6"/>
      <c r="AY2383" s="6"/>
      <c r="AZ2383" s="6"/>
      <c r="BA2383" s="6"/>
      <c r="BB2383" s="6"/>
      <c r="BC2383" s="6"/>
      <c r="BD2383" s="6"/>
      <c r="BE2383" s="6"/>
      <c r="BF2383" s="6"/>
      <c r="BG2383" s="6"/>
    </row>
    <row r="2384" spans="34:59" x14ac:dyDescent="0.25">
      <c r="AH2384" s="10"/>
      <c r="AI2384" s="6"/>
      <c r="AJ2384" s="10"/>
      <c r="AK2384" s="10"/>
      <c r="AL2384" s="10"/>
      <c r="AM2384" s="10"/>
      <c r="AN2384" s="10"/>
      <c r="AO2384" s="10"/>
      <c r="AP2384" s="10"/>
      <c r="AQ2384" s="10"/>
      <c r="AR2384" s="10"/>
      <c r="AS2384" s="10"/>
      <c r="AT2384" s="10"/>
      <c r="AU2384" s="10"/>
      <c r="AV2384" s="10"/>
      <c r="AW2384" s="10"/>
      <c r="AX2384" s="10"/>
      <c r="AY2384" s="10"/>
      <c r="AZ2384" s="10"/>
      <c r="BA2384" s="10"/>
      <c r="BB2384" s="10"/>
      <c r="BC2384" s="10"/>
      <c r="BD2384" s="10"/>
      <c r="BE2384" s="10"/>
      <c r="BF2384" s="10"/>
      <c r="BG2384" s="6"/>
    </row>
    <row r="2385" spans="34:59" x14ac:dyDescent="0.25">
      <c r="AH2385" s="6"/>
      <c r="AI2385" s="6"/>
      <c r="AJ2385" s="6"/>
      <c r="AK2385" s="6"/>
      <c r="AL2385" s="6"/>
      <c r="AM2385" s="6"/>
      <c r="AN2385" s="6"/>
      <c r="AO2385" s="6"/>
      <c r="AP2385" s="6"/>
      <c r="AQ2385" s="6"/>
      <c r="AR2385" s="6"/>
      <c r="AS2385" s="6"/>
      <c r="AT2385" s="6"/>
      <c r="AU2385" s="6"/>
      <c r="AV2385" s="6"/>
      <c r="AW2385" s="6"/>
      <c r="AX2385" s="6"/>
      <c r="AY2385" s="6"/>
      <c r="AZ2385" s="6"/>
      <c r="BA2385" s="6"/>
      <c r="BB2385" s="6"/>
      <c r="BC2385" s="6"/>
      <c r="BD2385" s="6"/>
      <c r="BE2385" s="6"/>
      <c r="BF2385" s="6"/>
      <c r="BG2385" s="10"/>
    </row>
    <row r="2386" spans="34:59" x14ac:dyDescent="0.25">
      <c r="AH2386" s="10"/>
      <c r="AI2386" s="6"/>
    </row>
    <row r="2387" spans="34:59" x14ac:dyDescent="0.25">
      <c r="AH2387" s="6"/>
      <c r="AI2387" s="6"/>
      <c r="AJ2387" s="6"/>
      <c r="AK2387" s="6"/>
      <c r="AL2387" s="6"/>
      <c r="AM2387" s="6"/>
      <c r="AN2387" s="6"/>
      <c r="AO2387" s="6"/>
      <c r="AP2387" s="6"/>
      <c r="AQ2387" s="6"/>
      <c r="AR2387" s="6"/>
      <c r="AS2387" s="6"/>
      <c r="AT2387" s="6"/>
      <c r="AU2387" s="6"/>
      <c r="AV2387" s="6"/>
      <c r="AW2387" s="6"/>
      <c r="AX2387" s="6"/>
      <c r="AY2387" s="6"/>
      <c r="AZ2387" s="6"/>
      <c r="BA2387" s="6"/>
      <c r="BB2387" s="6"/>
      <c r="BC2387" s="6"/>
      <c r="BD2387" s="6"/>
      <c r="BE2387" s="6"/>
      <c r="BF2387" s="6"/>
      <c r="BG2387" s="6"/>
    </row>
    <row r="2388" spans="34:59" x14ac:dyDescent="0.25">
      <c r="AH2388" s="10"/>
      <c r="AI2388" s="6"/>
      <c r="AJ2388" s="10"/>
      <c r="AK2388" s="10"/>
      <c r="AL2388" s="10"/>
      <c r="AM2388" s="10"/>
      <c r="AN2388" s="10"/>
      <c r="AO2388" s="10"/>
      <c r="AP2388" s="10"/>
      <c r="AQ2388" s="10"/>
      <c r="AR2388" s="10"/>
      <c r="AS2388" s="10"/>
      <c r="AT2388" s="10"/>
      <c r="AU2388" s="10"/>
      <c r="AV2388" s="10"/>
      <c r="AW2388" s="10"/>
      <c r="AX2388" s="10"/>
      <c r="AY2388" s="10"/>
      <c r="AZ2388" s="10"/>
      <c r="BA2388" s="10"/>
      <c r="BB2388" s="10"/>
      <c r="BC2388" s="10"/>
      <c r="BD2388" s="10"/>
      <c r="BE2388" s="10"/>
      <c r="BF2388" s="10"/>
      <c r="BG2388" s="6"/>
    </row>
    <row r="2389" spans="34:59" x14ac:dyDescent="0.25">
      <c r="AH2389" s="6"/>
      <c r="AI2389" s="6"/>
      <c r="AJ2389" s="6"/>
      <c r="AK2389" s="6"/>
      <c r="AL2389" s="6"/>
      <c r="AM2389" s="6"/>
      <c r="AN2389" s="6"/>
      <c r="AO2389" s="6"/>
      <c r="AP2389" s="6"/>
      <c r="AQ2389" s="6"/>
      <c r="AR2389" s="6"/>
      <c r="AS2389" s="6"/>
      <c r="AT2389" s="6"/>
      <c r="AU2389" s="6"/>
      <c r="AV2389" s="6"/>
      <c r="AW2389" s="6"/>
      <c r="AX2389" s="6"/>
      <c r="AY2389" s="6"/>
      <c r="AZ2389" s="6"/>
      <c r="BA2389" s="6"/>
      <c r="BB2389" s="6"/>
      <c r="BC2389" s="6"/>
      <c r="BD2389" s="6"/>
      <c r="BE2389" s="6"/>
      <c r="BF2389" s="6"/>
      <c r="BG2389" s="10"/>
    </row>
    <row r="2390" spans="34:59" x14ac:dyDescent="0.25">
      <c r="AH2390" s="10"/>
      <c r="AI2390" s="6"/>
    </row>
    <row r="2391" spans="34:59" x14ac:dyDescent="0.25">
      <c r="AH2391" s="6"/>
      <c r="AI2391" s="6"/>
      <c r="AJ2391" s="6"/>
      <c r="AK2391" s="6"/>
      <c r="AL2391" s="6"/>
      <c r="AM2391" s="6"/>
      <c r="AN2391" s="6"/>
      <c r="AO2391" s="6"/>
      <c r="AP2391" s="6"/>
      <c r="AQ2391" s="6"/>
      <c r="AR2391" s="6"/>
      <c r="AS2391" s="6"/>
      <c r="AT2391" s="6"/>
      <c r="AU2391" s="6"/>
      <c r="AV2391" s="6"/>
      <c r="AW2391" s="6"/>
      <c r="AX2391" s="6"/>
      <c r="AY2391" s="6"/>
      <c r="AZ2391" s="6"/>
      <c r="BA2391" s="6"/>
      <c r="BB2391" s="6"/>
      <c r="BC2391" s="6"/>
      <c r="BD2391" s="6"/>
      <c r="BE2391" s="6"/>
      <c r="BF2391" s="6"/>
      <c r="BG2391" s="6"/>
    </row>
    <row r="2392" spans="34:59" x14ac:dyDescent="0.25">
      <c r="AH2392" s="10"/>
      <c r="AI2392" s="6"/>
      <c r="AJ2392" s="10"/>
      <c r="AK2392" s="10"/>
      <c r="AL2392" s="10"/>
      <c r="AM2392" s="10"/>
      <c r="AN2392" s="10"/>
      <c r="AO2392" s="10"/>
      <c r="AP2392" s="10"/>
      <c r="AQ2392" s="10"/>
      <c r="AR2392" s="10"/>
      <c r="AS2392" s="10"/>
      <c r="AT2392" s="10"/>
      <c r="AU2392" s="10"/>
      <c r="AV2392" s="10"/>
      <c r="AW2392" s="10"/>
      <c r="AX2392" s="10"/>
      <c r="AY2392" s="10"/>
      <c r="AZ2392" s="10"/>
      <c r="BA2392" s="10"/>
      <c r="BB2392" s="10"/>
      <c r="BC2392" s="10"/>
      <c r="BD2392" s="10"/>
      <c r="BE2392" s="10"/>
      <c r="BF2392" s="10"/>
      <c r="BG2392" s="6"/>
    </row>
    <row r="2393" spans="34:59" x14ac:dyDescent="0.25">
      <c r="AH2393" s="6"/>
      <c r="AI2393" s="6"/>
      <c r="AJ2393" s="6"/>
      <c r="AK2393" s="6"/>
      <c r="AL2393" s="6"/>
      <c r="AM2393" s="6"/>
      <c r="AN2393" s="6"/>
      <c r="AO2393" s="6"/>
      <c r="AP2393" s="6"/>
      <c r="AQ2393" s="6"/>
      <c r="AR2393" s="6"/>
      <c r="AS2393" s="6"/>
      <c r="AT2393" s="6"/>
      <c r="AU2393" s="6"/>
      <c r="AV2393" s="6"/>
      <c r="AW2393" s="6"/>
      <c r="AX2393" s="6"/>
      <c r="AY2393" s="6"/>
      <c r="AZ2393" s="6"/>
      <c r="BA2393" s="6"/>
      <c r="BB2393" s="6"/>
      <c r="BC2393" s="6"/>
      <c r="BD2393" s="6"/>
      <c r="BE2393" s="6"/>
      <c r="BF2393" s="6"/>
      <c r="BG2393" s="10"/>
    </row>
    <row r="2394" spans="34:59" x14ac:dyDescent="0.25">
      <c r="AH2394" s="10"/>
      <c r="AI2394" s="6"/>
    </row>
    <row r="2395" spans="34:59" x14ac:dyDescent="0.25">
      <c r="AH2395" s="6"/>
      <c r="AI2395" s="6"/>
      <c r="AJ2395" s="6"/>
      <c r="AK2395" s="6"/>
      <c r="AL2395" s="6"/>
      <c r="AM2395" s="6"/>
      <c r="AN2395" s="6"/>
      <c r="AO2395" s="6"/>
      <c r="AP2395" s="6"/>
      <c r="AQ2395" s="6"/>
      <c r="AR2395" s="6"/>
      <c r="AS2395" s="6"/>
      <c r="AT2395" s="6"/>
      <c r="AU2395" s="6"/>
      <c r="AV2395" s="6"/>
      <c r="AW2395" s="6"/>
      <c r="AX2395" s="6"/>
      <c r="AY2395" s="6"/>
      <c r="AZ2395" s="6"/>
      <c r="BA2395" s="6"/>
      <c r="BB2395" s="6"/>
      <c r="BC2395" s="6"/>
      <c r="BD2395" s="6"/>
      <c r="BE2395" s="6"/>
      <c r="BF2395" s="6"/>
      <c r="BG2395" s="6"/>
    </row>
    <row r="2396" spans="34:59" x14ac:dyDescent="0.25">
      <c r="AH2396" s="10"/>
      <c r="AI2396" s="6"/>
      <c r="AJ2396" s="10"/>
      <c r="AK2396" s="10"/>
      <c r="AL2396" s="10"/>
      <c r="AM2396" s="10"/>
      <c r="AN2396" s="10"/>
      <c r="AO2396" s="10"/>
      <c r="AP2396" s="10"/>
      <c r="AQ2396" s="10"/>
      <c r="AR2396" s="10"/>
      <c r="AS2396" s="10"/>
      <c r="AT2396" s="10"/>
      <c r="AU2396" s="10"/>
      <c r="AV2396" s="10"/>
      <c r="AW2396" s="10"/>
      <c r="AX2396" s="10"/>
      <c r="AY2396" s="10"/>
      <c r="AZ2396" s="10"/>
      <c r="BA2396" s="10"/>
      <c r="BB2396" s="10"/>
      <c r="BC2396" s="10"/>
      <c r="BD2396" s="10"/>
      <c r="BE2396" s="10"/>
      <c r="BF2396" s="10"/>
      <c r="BG2396" s="6"/>
    </row>
    <row r="2397" spans="34:59" x14ac:dyDescent="0.25">
      <c r="AH2397" s="6"/>
      <c r="AI2397" s="6"/>
      <c r="AJ2397" s="6"/>
      <c r="AK2397" s="6"/>
      <c r="AL2397" s="6"/>
      <c r="AM2397" s="6"/>
      <c r="AN2397" s="6"/>
      <c r="AO2397" s="6"/>
      <c r="AP2397" s="6"/>
      <c r="AQ2397" s="6"/>
      <c r="AR2397" s="6"/>
      <c r="AS2397" s="6"/>
      <c r="AT2397" s="6"/>
      <c r="AU2397" s="6"/>
      <c r="AV2397" s="6"/>
      <c r="AW2397" s="6"/>
      <c r="AX2397" s="6"/>
      <c r="AY2397" s="6"/>
      <c r="AZ2397" s="6"/>
      <c r="BA2397" s="6"/>
      <c r="BB2397" s="6"/>
      <c r="BC2397" s="6"/>
      <c r="BD2397" s="6"/>
      <c r="BE2397" s="6"/>
      <c r="BF2397" s="6"/>
      <c r="BG2397" s="10"/>
    </row>
    <row r="2398" spans="34:59" x14ac:dyDescent="0.25">
      <c r="AH2398" s="10"/>
      <c r="AI2398" s="6"/>
    </row>
    <row r="2399" spans="34:59" x14ac:dyDescent="0.25">
      <c r="AH2399" s="6"/>
      <c r="AI2399" s="6"/>
      <c r="AJ2399" s="6"/>
      <c r="AK2399" s="6"/>
      <c r="AL2399" s="6"/>
      <c r="AM2399" s="6"/>
      <c r="AN2399" s="6"/>
      <c r="AO2399" s="6"/>
      <c r="AP2399" s="6"/>
      <c r="AQ2399" s="6"/>
      <c r="AR2399" s="6"/>
      <c r="AS2399" s="6"/>
      <c r="AT2399" s="6"/>
      <c r="AU2399" s="6"/>
      <c r="AV2399" s="6"/>
      <c r="AW2399" s="6"/>
      <c r="AX2399" s="6"/>
      <c r="AY2399" s="6"/>
      <c r="AZ2399" s="6"/>
      <c r="BA2399" s="6"/>
      <c r="BB2399" s="6"/>
      <c r="BC2399" s="6"/>
      <c r="BD2399" s="6"/>
      <c r="BE2399" s="6"/>
      <c r="BF2399" s="6"/>
      <c r="BG2399" s="6"/>
    </row>
    <row r="2400" spans="34:59" x14ac:dyDescent="0.25">
      <c r="AH2400" s="10"/>
      <c r="AI2400" s="6"/>
      <c r="AJ2400" s="10"/>
      <c r="AK2400" s="10"/>
      <c r="AL2400" s="10"/>
      <c r="AM2400" s="10"/>
      <c r="AN2400" s="10"/>
      <c r="AO2400" s="10"/>
      <c r="AP2400" s="10"/>
      <c r="AQ2400" s="10"/>
      <c r="AR2400" s="10"/>
      <c r="AS2400" s="10"/>
      <c r="AT2400" s="10"/>
      <c r="AU2400" s="10"/>
      <c r="AV2400" s="10"/>
      <c r="AW2400" s="10"/>
      <c r="AX2400" s="10"/>
      <c r="AY2400" s="10"/>
      <c r="AZ2400" s="10"/>
      <c r="BA2400" s="10"/>
      <c r="BB2400" s="10"/>
      <c r="BC2400" s="10"/>
      <c r="BD2400" s="10"/>
      <c r="BE2400" s="10"/>
      <c r="BF2400" s="10"/>
      <c r="BG2400" s="6"/>
    </row>
    <row r="2401" spans="34:59" x14ac:dyDescent="0.25">
      <c r="AH2401" s="6"/>
      <c r="AI2401" s="6"/>
      <c r="AJ2401" s="6"/>
      <c r="AK2401" s="6"/>
      <c r="AL2401" s="6"/>
      <c r="AM2401" s="6"/>
      <c r="AN2401" s="6"/>
      <c r="AO2401" s="6"/>
      <c r="AP2401" s="6"/>
      <c r="AQ2401" s="6"/>
      <c r="AR2401" s="6"/>
      <c r="AS2401" s="6"/>
      <c r="AT2401" s="6"/>
      <c r="AU2401" s="6"/>
      <c r="AV2401" s="6"/>
      <c r="AW2401" s="6"/>
      <c r="AX2401" s="6"/>
      <c r="AY2401" s="6"/>
      <c r="AZ2401" s="6"/>
      <c r="BA2401" s="6"/>
      <c r="BB2401" s="6"/>
      <c r="BC2401" s="6"/>
      <c r="BD2401" s="6"/>
      <c r="BE2401" s="6"/>
      <c r="BF2401" s="6"/>
      <c r="BG2401" s="10"/>
    </row>
    <row r="2402" spans="34:59" x14ac:dyDescent="0.25">
      <c r="AH2402" s="10"/>
      <c r="AI2402" s="6"/>
    </row>
    <row r="2403" spans="34:59" x14ac:dyDescent="0.25">
      <c r="AH2403" s="6"/>
      <c r="AI2403" s="6"/>
      <c r="AJ2403" s="6"/>
      <c r="AK2403" s="6"/>
      <c r="AL2403" s="6"/>
      <c r="AM2403" s="6"/>
      <c r="AN2403" s="6"/>
      <c r="AO2403" s="6"/>
      <c r="AP2403" s="6"/>
      <c r="AQ2403" s="6"/>
      <c r="AR2403" s="6"/>
      <c r="AS2403" s="6"/>
      <c r="AT2403" s="6"/>
      <c r="AU2403" s="6"/>
      <c r="AV2403" s="6"/>
      <c r="AW2403" s="6"/>
      <c r="AX2403" s="6"/>
      <c r="AY2403" s="6"/>
      <c r="AZ2403" s="6"/>
      <c r="BA2403" s="6"/>
      <c r="BB2403" s="6"/>
      <c r="BC2403" s="6"/>
      <c r="BD2403" s="6"/>
      <c r="BE2403" s="6"/>
      <c r="BF2403" s="6"/>
      <c r="BG2403" s="6"/>
    </row>
    <row r="2404" spans="34:59" x14ac:dyDescent="0.25">
      <c r="AH2404" s="10"/>
      <c r="AI2404" s="6"/>
      <c r="AJ2404" s="10"/>
      <c r="AK2404" s="10"/>
      <c r="AL2404" s="10"/>
      <c r="AM2404" s="10"/>
      <c r="AN2404" s="10"/>
      <c r="AO2404" s="10"/>
      <c r="AP2404" s="10"/>
      <c r="AQ2404" s="10"/>
      <c r="AR2404" s="10"/>
      <c r="AS2404" s="10"/>
      <c r="AT2404" s="10"/>
      <c r="AU2404" s="10"/>
      <c r="AV2404" s="10"/>
      <c r="AW2404" s="10"/>
      <c r="AX2404" s="10"/>
      <c r="AY2404" s="10"/>
      <c r="AZ2404" s="10"/>
      <c r="BA2404" s="10"/>
      <c r="BB2404" s="10"/>
      <c r="BC2404" s="10"/>
      <c r="BD2404" s="10"/>
      <c r="BE2404" s="10"/>
      <c r="BF2404" s="10"/>
      <c r="BG2404" s="6"/>
    </row>
    <row r="2405" spans="34:59" x14ac:dyDescent="0.25">
      <c r="AH2405" s="6"/>
      <c r="AI2405" s="6"/>
      <c r="AJ2405" s="6"/>
      <c r="AK2405" s="6"/>
      <c r="AL2405" s="6"/>
      <c r="AM2405" s="6"/>
      <c r="AN2405" s="6"/>
      <c r="AO2405" s="6"/>
      <c r="AP2405" s="6"/>
      <c r="AQ2405" s="6"/>
      <c r="AR2405" s="6"/>
      <c r="AS2405" s="6"/>
      <c r="AT2405" s="6"/>
      <c r="AU2405" s="6"/>
      <c r="AV2405" s="6"/>
      <c r="AW2405" s="6"/>
      <c r="AX2405" s="6"/>
      <c r="AY2405" s="6"/>
      <c r="AZ2405" s="6"/>
      <c r="BA2405" s="6"/>
      <c r="BB2405" s="6"/>
      <c r="BC2405" s="6"/>
      <c r="BD2405" s="6"/>
      <c r="BE2405" s="6"/>
      <c r="BF2405" s="6"/>
      <c r="BG2405" s="10"/>
    </row>
    <row r="2406" spans="34:59" x14ac:dyDescent="0.25">
      <c r="AH2406" s="10"/>
      <c r="AI2406" s="6"/>
    </row>
    <row r="2407" spans="34:59" x14ac:dyDescent="0.25">
      <c r="AH2407" s="6"/>
      <c r="AI2407" s="6"/>
      <c r="AJ2407" s="6"/>
      <c r="AK2407" s="6"/>
      <c r="AL2407" s="6"/>
      <c r="AM2407" s="6"/>
      <c r="AN2407" s="6"/>
      <c r="AO2407" s="6"/>
      <c r="AP2407" s="6"/>
      <c r="AQ2407" s="6"/>
      <c r="AR2407" s="6"/>
      <c r="AS2407" s="6"/>
      <c r="AT2407" s="6"/>
      <c r="AU2407" s="6"/>
      <c r="AV2407" s="6"/>
      <c r="AW2407" s="6"/>
      <c r="AX2407" s="6"/>
      <c r="AY2407" s="6"/>
      <c r="AZ2407" s="6"/>
      <c r="BA2407" s="6"/>
      <c r="BB2407" s="6"/>
      <c r="BC2407" s="6"/>
      <c r="BD2407" s="6"/>
      <c r="BE2407" s="6"/>
      <c r="BF2407" s="6"/>
      <c r="BG2407" s="6"/>
    </row>
    <row r="2408" spans="34:59" x14ac:dyDescent="0.25">
      <c r="AH2408" s="10"/>
      <c r="AI2408" s="6"/>
      <c r="AJ2408" s="10"/>
      <c r="AK2408" s="10"/>
      <c r="AL2408" s="10"/>
      <c r="AM2408" s="10"/>
      <c r="AN2408" s="10"/>
      <c r="AO2408" s="10"/>
      <c r="AP2408" s="10"/>
      <c r="AQ2408" s="10"/>
      <c r="AR2408" s="10"/>
      <c r="AS2408" s="10"/>
      <c r="AT2408" s="10"/>
      <c r="AU2408" s="10"/>
      <c r="AV2408" s="10"/>
      <c r="AW2408" s="10"/>
      <c r="AX2408" s="10"/>
      <c r="AY2408" s="10"/>
      <c r="AZ2408" s="10"/>
      <c r="BA2408" s="10"/>
      <c r="BB2408" s="10"/>
      <c r="BC2408" s="10"/>
      <c r="BD2408" s="10"/>
      <c r="BE2408" s="10"/>
      <c r="BF2408" s="10"/>
      <c r="BG2408" s="6"/>
    </row>
    <row r="2409" spans="34:59" x14ac:dyDescent="0.25">
      <c r="AH2409" s="6"/>
      <c r="AI2409" s="6"/>
      <c r="AJ2409" s="6"/>
      <c r="AK2409" s="6"/>
      <c r="AL2409" s="6"/>
      <c r="AM2409" s="6"/>
      <c r="AN2409" s="6"/>
      <c r="AO2409" s="6"/>
      <c r="AP2409" s="6"/>
      <c r="AQ2409" s="6"/>
      <c r="AR2409" s="6"/>
      <c r="AS2409" s="6"/>
      <c r="AT2409" s="6"/>
      <c r="AU2409" s="6"/>
      <c r="AV2409" s="6"/>
      <c r="AW2409" s="6"/>
      <c r="AX2409" s="6"/>
      <c r="AY2409" s="6"/>
      <c r="AZ2409" s="6"/>
      <c r="BA2409" s="6"/>
      <c r="BB2409" s="6"/>
      <c r="BC2409" s="6"/>
      <c r="BD2409" s="6"/>
      <c r="BE2409" s="6"/>
      <c r="BF2409" s="6"/>
      <c r="BG2409" s="10"/>
    </row>
    <row r="2410" spans="34:59" x14ac:dyDescent="0.25">
      <c r="AH2410" s="10"/>
      <c r="AI2410" s="6"/>
    </row>
    <row r="2411" spans="34:59" x14ac:dyDescent="0.25">
      <c r="AH2411" s="6"/>
      <c r="AI2411" s="6"/>
      <c r="AJ2411" s="6"/>
      <c r="AK2411" s="6"/>
      <c r="AL2411" s="6"/>
      <c r="AM2411" s="6"/>
      <c r="AN2411" s="6"/>
      <c r="AO2411" s="6"/>
      <c r="AP2411" s="6"/>
      <c r="AQ2411" s="6"/>
      <c r="AR2411" s="6"/>
      <c r="AS2411" s="6"/>
      <c r="AT2411" s="6"/>
      <c r="AU2411" s="6"/>
      <c r="AV2411" s="6"/>
      <c r="AW2411" s="6"/>
      <c r="AX2411" s="6"/>
      <c r="AY2411" s="6"/>
      <c r="AZ2411" s="6"/>
      <c r="BA2411" s="6"/>
      <c r="BB2411" s="6"/>
      <c r="BC2411" s="6"/>
      <c r="BD2411" s="6"/>
      <c r="BE2411" s="6"/>
      <c r="BF2411" s="6"/>
      <c r="BG2411" s="6"/>
    </row>
    <row r="2412" spans="34:59" x14ac:dyDescent="0.25">
      <c r="AH2412" s="10"/>
      <c r="AI2412" s="6"/>
      <c r="AJ2412" s="10"/>
      <c r="AK2412" s="10"/>
      <c r="AL2412" s="10"/>
      <c r="AM2412" s="10"/>
      <c r="AN2412" s="10"/>
      <c r="AO2412" s="10"/>
      <c r="AP2412" s="10"/>
      <c r="AQ2412" s="10"/>
      <c r="AR2412" s="10"/>
      <c r="AS2412" s="10"/>
      <c r="AT2412" s="10"/>
      <c r="AU2412" s="10"/>
      <c r="AV2412" s="10"/>
      <c r="AW2412" s="10"/>
      <c r="AX2412" s="10"/>
      <c r="AY2412" s="10"/>
      <c r="AZ2412" s="10"/>
      <c r="BA2412" s="10"/>
      <c r="BB2412" s="10"/>
      <c r="BC2412" s="10"/>
      <c r="BD2412" s="10"/>
      <c r="BE2412" s="10"/>
      <c r="BF2412" s="10"/>
      <c r="BG2412" s="6"/>
    </row>
    <row r="2413" spans="34:59" x14ac:dyDescent="0.25">
      <c r="AH2413" s="6"/>
      <c r="AI2413" s="6"/>
      <c r="AJ2413" s="6"/>
      <c r="AK2413" s="6"/>
      <c r="AL2413" s="6"/>
      <c r="AM2413" s="6"/>
      <c r="AN2413" s="6"/>
      <c r="AO2413" s="6"/>
      <c r="AP2413" s="6"/>
      <c r="AQ2413" s="6"/>
      <c r="AR2413" s="6"/>
      <c r="AS2413" s="6"/>
      <c r="AT2413" s="6"/>
      <c r="AU2413" s="6"/>
      <c r="AV2413" s="6"/>
      <c r="AW2413" s="6"/>
      <c r="AX2413" s="6"/>
      <c r="AY2413" s="6"/>
      <c r="AZ2413" s="6"/>
      <c r="BA2413" s="6"/>
      <c r="BB2413" s="6"/>
      <c r="BC2413" s="6"/>
      <c r="BD2413" s="6"/>
      <c r="BE2413" s="6"/>
      <c r="BF2413" s="6"/>
      <c r="BG2413" s="10"/>
    </row>
    <row r="2414" spans="34:59" x14ac:dyDescent="0.25">
      <c r="AH2414" s="10"/>
      <c r="AI2414" s="6"/>
    </row>
    <row r="2415" spans="34:59" x14ac:dyDescent="0.25">
      <c r="AH2415" s="6"/>
      <c r="AI2415" s="6"/>
      <c r="AJ2415" s="6"/>
      <c r="AK2415" s="6"/>
      <c r="AL2415" s="6"/>
      <c r="AM2415" s="6"/>
      <c r="AN2415" s="6"/>
      <c r="AO2415" s="6"/>
      <c r="AP2415" s="6"/>
      <c r="AQ2415" s="6"/>
      <c r="AR2415" s="6"/>
      <c r="AS2415" s="6"/>
      <c r="AT2415" s="6"/>
      <c r="AU2415" s="6"/>
      <c r="AV2415" s="6"/>
      <c r="AW2415" s="6"/>
      <c r="AX2415" s="6"/>
      <c r="AY2415" s="6"/>
      <c r="AZ2415" s="6"/>
      <c r="BA2415" s="6"/>
      <c r="BB2415" s="6"/>
      <c r="BC2415" s="6"/>
      <c r="BD2415" s="6"/>
      <c r="BE2415" s="6"/>
      <c r="BF2415" s="6"/>
      <c r="BG2415" s="6"/>
    </row>
    <row r="2416" spans="34:59" x14ac:dyDescent="0.25">
      <c r="AH2416" s="10"/>
      <c r="AI2416" s="6"/>
      <c r="AJ2416" s="10"/>
      <c r="AK2416" s="10"/>
      <c r="AL2416" s="10"/>
      <c r="AM2416" s="10"/>
      <c r="AN2416" s="10"/>
      <c r="AO2416" s="10"/>
      <c r="AP2416" s="10"/>
      <c r="AQ2416" s="10"/>
      <c r="AR2416" s="10"/>
      <c r="AS2416" s="10"/>
      <c r="AT2416" s="10"/>
      <c r="AU2416" s="10"/>
      <c r="AV2416" s="10"/>
      <c r="AW2416" s="10"/>
      <c r="AX2416" s="10"/>
      <c r="AY2416" s="10"/>
      <c r="AZ2416" s="10"/>
      <c r="BA2416" s="10"/>
      <c r="BB2416" s="10"/>
      <c r="BC2416" s="10"/>
      <c r="BD2416" s="10"/>
      <c r="BE2416" s="10"/>
      <c r="BF2416" s="10"/>
      <c r="BG2416" s="6"/>
    </row>
    <row r="2417" spans="34:59" x14ac:dyDescent="0.25">
      <c r="AH2417" s="6"/>
      <c r="AI2417" s="6"/>
      <c r="AJ2417" s="6"/>
      <c r="AK2417" s="6"/>
      <c r="AL2417" s="6"/>
      <c r="AM2417" s="6"/>
      <c r="AN2417" s="6"/>
      <c r="AO2417" s="6"/>
      <c r="AP2417" s="6"/>
      <c r="AQ2417" s="6"/>
      <c r="AR2417" s="6"/>
      <c r="AS2417" s="6"/>
      <c r="AT2417" s="6"/>
      <c r="AU2417" s="6"/>
      <c r="AV2417" s="6"/>
      <c r="AW2417" s="6"/>
      <c r="AX2417" s="6"/>
      <c r="AY2417" s="6"/>
      <c r="AZ2417" s="6"/>
      <c r="BA2417" s="6"/>
      <c r="BB2417" s="6"/>
      <c r="BC2417" s="6"/>
      <c r="BD2417" s="6"/>
      <c r="BE2417" s="6"/>
      <c r="BF2417" s="6"/>
      <c r="BG2417" s="10"/>
    </row>
    <row r="2418" spans="34:59" x14ac:dyDescent="0.25">
      <c r="AH2418" s="10"/>
      <c r="AI2418" s="6"/>
    </row>
    <row r="2419" spans="34:59" x14ac:dyDescent="0.25">
      <c r="AH2419" s="6"/>
      <c r="AI2419" s="6"/>
      <c r="AJ2419" s="6"/>
      <c r="AK2419" s="6"/>
      <c r="AL2419" s="6"/>
      <c r="AM2419" s="6"/>
      <c r="AN2419" s="6"/>
      <c r="AO2419" s="6"/>
      <c r="AP2419" s="6"/>
      <c r="AQ2419" s="6"/>
      <c r="AR2419" s="6"/>
      <c r="AS2419" s="6"/>
      <c r="AT2419" s="6"/>
      <c r="AU2419" s="6"/>
      <c r="AV2419" s="6"/>
      <c r="AW2419" s="6"/>
      <c r="AX2419" s="6"/>
      <c r="AY2419" s="6"/>
      <c r="AZ2419" s="6"/>
      <c r="BA2419" s="6"/>
      <c r="BB2419" s="6"/>
      <c r="BC2419" s="6"/>
      <c r="BD2419" s="6"/>
      <c r="BE2419" s="6"/>
      <c r="BF2419" s="6"/>
      <c r="BG2419" s="6"/>
    </row>
    <row r="2420" spans="34:59" x14ac:dyDescent="0.25">
      <c r="AH2420" s="10"/>
      <c r="AI2420" s="6"/>
      <c r="AJ2420" s="10"/>
      <c r="AK2420" s="10"/>
      <c r="AL2420" s="10"/>
      <c r="AM2420" s="10"/>
      <c r="AN2420" s="10"/>
      <c r="AO2420" s="10"/>
      <c r="AP2420" s="10"/>
      <c r="AQ2420" s="10"/>
      <c r="AR2420" s="10"/>
      <c r="AS2420" s="10"/>
      <c r="AT2420" s="10"/>
      <c r="AU2420" s="10"/>
      <c r="AV2420" s="10"/>
      <c r="AW2420" s="10"/>
      <c r="AX2420" s="10"/>
      <c r="AY2420" s="10"/>
      <c r="AZ2420" s="10"/>
      <c r="BA2420" s="10"/>
      <c r="BB2420" s="10"/>
      <c r="BC2420" s="10"/>
      <c r="BD2420" s="10"/>
      <c r="BE2420" s="10"/>
      <c r="BF2420" s="10"/>
      <c r="BG2420" s="6"/>
    </row>
    <row r="2421" spans="34:59" x14ac:dyDescent="0.25">
      <c r="AH2421" s="6"/>
      <c r="AI2421" s="6"/>
      <c r="AJ2421" s="6"/>
      <c r="AK2421" s="6"/>
      <c r="AL2421" s="6"/>
      <c r="AM2421" s="6"/>
      <c r="AN2421" s="6"/>
      <c r="AO2421" s="6"/>
      <c r="AP2421" s="6"/>
      <c r="AQ2421" s="6"/>
      <c r="AR2421" s="6"/>
      <c r="AS2421" s="6"/>
      <c r="AT2421" s="6"/>
      <c r="AU2421" s="6"/>
      <c r="AV2421" s="6"/>
      <c r="AW2421" s="6"/>
      <c r="AX2421" s="6"/>
      <c r="AY2421" s="6"/>
      <c r="AZ2421" s="6"/>
      <c r="BA2421" s="6"/>
      <c r="BB2421" s="6"/>
      <c r="BC2421" s="6"/>
      <c r="BD2421" s="6"/>
      <c r="BE2421" s="6"/>
      <c r="BF2421" s="6"/>
      <c r="BG2421" s="10"/>
    </row>
    <row r="2422" spans="34:59" x14ac:dyDescent="0.25">
      <c r="AH2422" s="10"/>
      <c r="AI2422" s="6"/>
    </row>
    <row r="2423" spans="34:59" x14ac:dyDescent="0.25">
      <c r="AH2423" s="6"/>
      <c r="AI2423" s="6"/>
      <c r="AJ2423" s="6"/>
      <c r="AK2423" s="6"/>
      <c r="AL2423" s="6"/>
      <c r="AM2423" s="6"/>
      <c r="AN2423" s="6"/>
      <c r="AO2423" s="6"/>
      <c r="AP2423" s="6"/>
      <c r="AQ2423" s="6"/>
      <c r="AR2423" s="6"/>
      <c r="AS2423" s="6"/>
      <c r="AT2423" s="6"/>
      <c r="AU2423" s="6"/>
      <c r="AV2423" s="6"/>
      <c r="AW2423" s="6"/>
      <c r="AX2423" s="6"/>
      <c r="AY2423" s="6"/>
      <c r="AZ2423" s="6"/>
      <c r="BA2423" s="6"/>
      <c r="BB2423" s="6"/>
      <c r="BC2423" s="6"/>
      <c r="BD2423" s="6"/>
      <c r="BE2423" s="6"/>
      <c r="BF2423" s="6"/>
      <c r="BG2423" s="6"/>
    </row>
    <row r="2424" spans="34:59" x14ac:dyDescent="0.25">
      <c r="AH2424" s="10"/>
      <c r="AI2424" s="6"/>
      <c r="AJ2424" s="10"/>
      <c r="AK2424" s="10"/>
      <c r="AL2424" s="10"/>
      <c r="AM2424" s="10"/>
      <c r="AN2424" s="10"/>
      <c r="AO2424" s="10"/>
      <c r="AP2424" s="10"/>
      <c r="AQ2424" s="10"/>
      <c r="AR2424" s="10"/>
      <c r="AS2424" s="10"/>
      <c r="AT2424" s="10"/>
      <c r="AU2424" s="10"/>
      <c r="AV2424" s="10"/>
      <c r="AW2424" s="10"/>
      <c r="AX2424" s="10"/>
      <c r="AY2424" s="10"/>
      <c r="AZ2424" s="10"/>
      <c r="BA2424" s="10"/>
      <c r="BB2424" s="10"/>
      <c r="BC2424" s="10"/>
      <c r="BD2424" s="10"/>
      <c r="BE2424" s="10"/>
      <c r="BF2424" s="10"/>
      <c r="BG2424" s="6"/>
    </row>
    <row r="2425" spans="34:59" x14ac:dyDescent="0.25">
      <c r="AH2425" s="6"/>
      <c r="AI2425" s="6"/>
      <c r="AJ2425" s="6"/>
      <c r="AK2425" s="6"/>
      <c r="AL2425" s="6"/>
      <c r="AM2425" s="6"/>
      <c r="AN2425" s="6"/>
      <c r="AO2425" s="6"/>
      <c r="AP2425" s="6"/>
      <c r="AQ2425" s="6"/>
      <c r="AR2425" s="6"/>
      <c r="AS2425" s="6"/>
      <c r="AT2425" s="6"/>
      <c r="AU2425" s="6"/>
      <c r="AV2425" s="6"/>
      <c r="AW2425" s="6"/>
      <c r="AX2425" s="6"/>
      <c r="AY2425" s="6"/>
      <c r="AZ2425" s="6"/>
      <c r="BA2425" s="6"/>
      <c r="BB2425" s="6"/>
      <c r="BC2425" s="6"/>
      <c r="BD2425" s="6"/>
      <c r="BE2425" s="6"/>
      <c r="BF2425" s="6"/>
      <c r="BG2425" s="10"/>
    </row>
    <row r="2426" spans="34:59" x14ac:dyDescent="0.25">
      <c r="AH2426" s="10"/>
      <c r="AI2426" s="6"/>
    </row>
    <row r="2427" spans="34:59" x14ac:dyDescent="0.25">
      <c r="AH2427" s="6"/>
      <c r="AI2427" s="6"/>
      <c r="AJ2427" s="6"/>
      <c r="AK2427" s="6"/>
      <c r="AL2427" s="6"/>
      <c r="AM2427" s="6"/>
      <c r="AN2427" s="6"/>
      <c r="AO2427" s="6"/>
      <c r="AP2427" s="6"/>
      <c r="AQ2427" s="6"/>
      <c r="AR2427" s="6"/>
      <c r="AS2427" s="6"/>
      <c r="AT2427" s="6"/>
      <c r="AU2427" s="6"/>
      <c r="AV2427" s="6"/>
      <c r="AW2427" s="6"/>
      <c r="AX2427" s="6"/>
      <c r="AY2427" s="6"/>
      <c r="AZ2427" s="6"/>
      <c r="BA2427" s="6"/>
      <c r="BB2427" s="6"/>
      <c r="BC2427" s="6"/>
      <c r="BD2427" s="6"/>
      <c r="BE2427" s="6"/>
      <c r="BF2427" s="6"/>
      <c r="BG2427" s="6"/>
    </row>
    <row r="2428" spans="34:59" x14ac:dyDescent="0.25">
      <c r="AH2428" s="10"/>
      <c r="AI2428" s="6"/>
      <c r="AJ2428" s="10"/>
      <c r="AK2428" s="10"/>
      <c r="AL2428" s="10"/>
      <c r="AM2428" s="10"/>
      <c r="AN2428" s="10"/>
      <c r="AO2428" s="10"/>
      <c r="AP2428" s="10"/>
      <c r="AQ2428" s="10"/>
      <c r="AR2428" s="10"/>
      <c r="AS2428" s="10"/>
      <c r="AT2428" s="10"/>
      <c r="AU2428" s="10"/>
      <c r="AV2428" s="10"/>
      <c r="AW2428" s="10"/>
      <c r="AX2428" s="10"/>
      <c r="AY2428" s="10"/>
      <c r="AZ2428" s="10"/>
      <c r="BA2428" s="10"/>
      <c r="BB2428" s="10"/>
      <c r="BC2428" s="10"/>
      <c r="BD2428" s="10"/>
      <c r="BE2428" s="10"/>
      <c r="BF2428" s="10"/>
      <c r="BG2428" s="6"/>
    </row>
    <row r="2429" spans="34:59" x14ac:dyDescent="0.25">
      <c r="AH2429" s="6"/>
      <c r="AI2429" s="6"/>
      <c r="AJ2429" s="6"/>
      <c r="AK2429" s="6"/>
      <c r="AL2429" s="6"/>
      <c r="AM2429" s="6"/>
      <c r="AN2429" s="6"/>
      <c r="AO2429" s="6"/>
      <c r="AP2429" s="6"/>
      <c r="AQ2429" s="6"/>
      <c r="AR2429" s="6"/>
      <c r="AS2429" s="6"/>
      <c r="AT2429" s="6"/>
      <c r="AU2429" s="6"/>
      <c r="AV2429" s="6"/>
      <c r="AW2429" s="6"/>
      <c r="AX2429" s="6"/>
      <c r="AY2429" s="6"/>
      <c r="AZ2429" s="6"/>
      <c r="BA2429" s="6"/>
      <c r="BB2429" s="6"/>
      <c r="BC2429" s="6"/>
      <c r="BD2429" s="6"/>
      <c r="BE2429" s="6"/>
      <c r="BF2429" s="6"/>
      <c r="BG2429" s="10"/>
    </row>
    <row r="2430" spans="34:59" x14ac:dyDescent="0.25">
      <c r="AH2430" s="10"/>
      <c r="AI2430" s="6"/>
    </row>
    <row r="2431" spans="34:59" x14ac:dyDescent="0.25">
      <c r="AH2431" s="6"/>
      <c r="AI2431" s="6"/>
      <c r="AJ2431" s="6"/>
      <c r="AK2431" s="6"/>
      <c r="AL2431" s="6"/>
      <c r="AM2431" s="6"/>
      <c r="AN2431" s="6"/>
      <c r="AO2431" s="6"/>
      <c r="AP2431" s="6"/>
      <c r="AQ2431" s="6"/>
      <c r="AR2431" s="6"/>
      <c r="AS2431" s="6"/>
      <c r="AT2431" s="6"/>
      <c r="AU2431" s="6"/>
      <c r="AV2431" s="6"/>
      <c r="AW2431" s="6"/>
      <c r="AX2431" s="6"/>
      <c r="AY2431" s="6"/>
      <c r="AZ2431" s="6"/>
      <c r="BA2431" s="6"/>
      <c r="BB2431" s="6"/>
      <c r="BC2431" s="6"/>
      <c r="BD2431" s="6"/>
      <c r="BE2431" s="6"/>
      <c r="BF2431" s="6"/>
      <c r="BG2431" s="6"/>
    </row>
    <row r="2432" spans="34:59" x14ac:dyDescent="0.25">
      <c r="AH2432" s="10"/>
      <c r="AI2432" s="6"/>
      <c r="AJ2432" s="10"/>
      <c r="AK2432" s="10"/>
      <c r="AL2432" s="10"/>
      <c r="AM2432" s="10"/>
      <c r="AN2432" s="10"/>
      <c r="AO2432" s="10"/>
      <c r="AP2432" s="10"/>
      <c r="AQ2432" s="10"/>
      <c r="AR2432" s="10"/>
      <c r="AS2432" s="10"/>
      <c r="AT2432" s="10"/>
      <c r="AU2432" s="10"/>
      <c r="AV2432" s="10"/>
      <c r="AW2432" s="10"/>
      <c r="AX2432" s="10"/>
      <c r="AY2432" s="10"/>
      <c r="AZ2432" s="10"/>
      <c r="BA2432" s="10"/>
      <c r="BB2432" s="10"/>
      <c r="BC2432" s="10"/>
      <c r="BD2432" s="10"/>
      <c r="BE2432" s="10"/>
      <c r="BF2432" s="10"/>
      <c r="BG2432" s="6"/>
    </row>
    <row r="2433" spans="34:59" x14ac:dyDescent="0.25">
      <c r="AH2433" s="6"/>
      <c r="AI2433" s="6"/>
      <c r="AJ2433" s="6"/>
      <c r="AK2433" s="6"/>
      <c r="AL2433" s="6"/>
      <c r="AM2433" s="6"/>
      <c r="AN2433" s="6"/>
      <c r="AO2433" s="6"/>
      <c r="AP2433" s="6"/>
      <c r="AQ2433" s="6"/>
      <c r="AR2433" s="6"/>
      <c r="AS2433" s="6"/>
      <c r="AT2433" s="6"/>
      <c r="AU2433" s="6"/>
      <c r="AV2433" s="6"/>
      <c r="AW2433" s="6"/>
      <c r="AX2433" s="6"/>
      <c r="AY2433" s="6"/>
      <c r="AZ2433" s="6"/>
      <c r="BA2433" s="6"/>
      <c r="BB2433" s="6"/>
      <c r="BC2433" s="6"/>
      <c r="BD2433" s="6"/>
      <c r="BE2433" s="6"/>
      <c r="BF2433" s="6"/>
      <c r="BG2433" s="10"/>
    </row>
    <row r="2434" spans="34:59" x14ac:dyDescent="0.25">
      <c r="AH2434" s="10"/>
      <c r="AI2434" s="6"/>
    </row>
    <row r="2435" spans="34:59" x14ac:dyDescent="0.25">
      <c r="AH2435" s="6"/>
      <c r="AI2435" s="6"/>
      <c r="AJ2435" s="6"/>
      <c r="AK2435" s="6"/>
      <c r="AL2435" s="6"/>
      <c r="AM2435" s="6"/>
      <c r="AN2435" s="6"/>
      <c r="AO2435" s="6"/>
      <c r="AP2435" s="6"/>
      <c r="AQ2435" s="6"/>
      <c r="AR2435" s="6"/>
      <c r="AS2435" s="6"/>
      <c r="AT2435" s="6"/>
      <c r="AU2435" s="6"/>
      <c r="AV2435" s="6"/>
      <c r="AW2435" s="6"/>
      <c r="AX2435" s="6"/>
      <c r="AY2435" s="6"/>
      <c r="AZ2435" s="6"/>
      <c r="BA2435" s="6"/>
      <c r="BB2435" s="6"/>
      <c r="BC2435" s="6"/>
      <c r="BD2435" s="6"/>
      <c r="BE2435" s="6"/>
      <c r="BF2435" s="6"/>
      <c r="BG2435" s="6"/>
    </row>
    <row r="2436" spans="34:59" x14ac:dyDescent="0.25">
      <c r="AH2436" s="10"/>
      <c r="AI2436" s="6"/>
      <c r="AJ2436" s="10"/>
      <c r="AK2436" s="10"/>
      <c r="AL2436" s="10"/>
      <c r="AM2436" s="10"/>
      <c r="AN2436" s="10"/>
      <c r="AO2436" s="10"/>
      <c r="AP2436" s="10"/>
      <c r="AQ2436" s="10"/>
      <c r="AR2436" s="10"/>
      <c r="AS2436" s="10"/>
      <c r="AT2436" s="10"/>
      <c r="AU2436" s="10"/>
      <c r="AV2436" s="10"/>
      <c r="AW2436" s="10"/>
      <c r="AX2436" s="10"/>
      <c r="AY2436" s="10"/>
      <c r="AZ2436" s="10"/>
      <c r="BA2436" s="10"/>
      <c r="BB2436" s="10"/>
      <c r="BC2436" s="10"/>
      <c r="BD2436" s="10"/>
      <c r="BE2436" s="10"/>
      <c r="BF2436" s="10"/>
      <c r="BG2436" s="6"/>
    </row>
    <row r="2437" spans="34:59" x14ac:dyDescent="0.25">
      <c r="AH2437" s="6"/>
      <c r="AI2437" s="6"/>
      <c r="AJ2437" s="6"/>
      <c r="AK2437" s="6"/>
      <c r="AL2437" s="6"/>
      <c r="AM2437" s="6"/>
      <c r="AN2437" s="6"/>
      <c r="AO2437" s="6"/>
      <c r="AP2437" s="6"/>
      <c r="AQ2437" s="6"/>
      <c r="AR2437" s="6"/>
      <c r="AS2437" s="6"/>
      <c r="AT2437" s="6"/>
      <c r="AU2437" s="6"/>
      <c r="AV2437" s="6"/>
      <c r="AW2437" s="6"/>
      <c r="AX2437" s="6"/>
      <c r="AY2437" s="6"/>
      <c r="AZ2437" s="6"/>
      <c r="BA2437" s="6"/>
      <c r="BB2437" s="6"/>
      <c r="BC2437" s="6"/>
      <c r="BD2437" s="6"/>
      <c r="BE2437" s="6"/>
      <c r="BF2437" s="6"/>
      <c r="BG2437" s="10"/>
    </row>
    <row r="2438" spans="34:59" x14ac:dyDescent="0.25">
      <c r="AH2438" s="10"/>
      <c r="AI2438" s="6"/>
    </row>
    <row r="2439" spans="34:59" x14ac:dyDescent="0.25">
      <c r="AH2439" s="6"/>
      <c r="AI2439" s="6"/>
      <c r="AJ2439" s="6"/>
      <c r="AK2439" s="6"/>
      <c r="AL2439" s="6"/>
      <c r="AM2439" s="6"/>
      <c r="AN2439" s="6"/>
      <c r="AO2439" s="6"/>
      <c r="AP2439" s="6"/>
      <c r="AQ2439" s="6"/>
      <c r="AR2439" s="6"/>
      <c r="AS2439" s="6"/>
      <c r="AT2439" s="6"/>
      <c r="AU2439" s="6"/>
      <c r="AV2439" s="6"/>
      <c r="AW2439" s="6"/>
      <c r="AX2439" s="6"/>
      <c r="AY2439" s="6"/>
      <c r="AZ2439" s="6"/>
      <c r="BA2439" s="6"/>
      <c r="BB2439" s="6"/>
      <c r="BC2439" s="6"/>
      <c r="BD2439" s="6"/>
      <c r="BE2439" s="6"/>
      <c r="BF2439" s="6"/>
      <c r="BG2439" s="6"/>
    </row>
    <row r="2440" spans="34:59" x14ac:dyDescent="0.25">
      <c r="AH2440" s="10"/>
      <c r="AI2440" s="6"/>
      <c r="AJ2440" s="10"/>
      <c r="AK2440" s="10"/>
      <c r="AL2440" s="10"/>
      <c r="AM2440" s="10"/>
      <c r="AN2440" s="10"/>
      <c r="AO2440" s="10"/>
      <c r="AP2440" s="10"/>
      <c r="AQ2440" s="10"/>
      <c r="AR2440" s="10"/>
      <c r="AS2440" s="10"/>
      <c r="AT2440" s="10"/>
      <c r="AU2440" s="10"/>
      <c r="AV2440" s="10"/>
      <c r="AW2440" s="10"/>
      <c r="AX2440" s="10"/>
      <c r="AY2440" s="10"/>
      <c r="AZ2440" s="10"/>
      <c r="BA2440" s="10"/>
      <c r="BB2440" s="10"/>
      <c r="BC2440" s="10"/>
      <c r="BD2440" s="10"/>
      <c r="BE2440" s="10"/>
      <c r="BF2440" s="10"/>
      <c r="BG2440" s="6"/>
    </row>
    <row r="2441" spans="34:59" x14ac:dyDescent="0.25">
      <c r="AH2441" s="6"/>
      <c r="AI2441" s="6"/>
      <c r="AJ2441" s="6"/>
      <c r="AK2441" s="6"/>
      <c r="AL2441" s="6"/>
      <c r="AM2441" s="6"/>
      <c r="AN2441" s="6"/>
      <c r="AO2441" s="6"/>
      <c r="AP2441" s="6"/>
      <c r="AQ2441" s="6"/>
      <c r="AR2441" s="6"/>
      <c r="AS2441" s="6"/>
      <c r="AT2441" s="6"/>
      <c r="AU2441" s="6"/>
      <c r="AV2441" s="6"/>
      <c r="AW2441" s="6"/>
      <c r="AX2441" s="6"/>
      <c r="AY2441" s="6"/>
      <c r="AZ2441" s="6"/>
      <c r="BA2441" s="6"/>
      <c r="BB2441" s="6"/>
      <c r="BC2441" s="6"/>
      <c r="BD2441" s="6"/>
      <c r="BE2441" s="6"/>
      <c r="BF2441" s="6"/>
      <c r="BG2441" s="10"/>
    </row>
    <row r="2442" spans="34:59" x14ac:dyDescent="0.25">
      <c r="AH2442" s="10"/>
      <c r="AI2442" s="6"/>
    </row>
    <row r="2443" spans="34:59" x14ac:dyDescent="0.25">
      <c r="AH2443" s="6"/>
      <c r="AI2443" s="6"/>
      <c r="AJ2443" s="6"/>
      <c r="AK2443" s="6"/>
      <c r="AL2443" s="6"/>
      <c r="AM2443" s="6"/>
      <c r="AN2443" s="6"/>
      <c r="AO2443" s="6"/>
      <c r="AP2443" s="6"/>
      <c r="AQ2443" s="6"/>
      <c r="AR2443" s="6"/>
      <c r="AS2443" s="6"/>
      <c r="AT2443" s="6"/>
      <c r="AU2443" s="6"/>
      <c r="AV2443" s="6"/>
      <c r="AW2443" s="6"/>
      <c r="AX2443" s="6"/>
      <c r="AY2443" s="6"/>
      <c r="AZ2443" s="6"/>
      <c r="BA2443" s="6"/>
      <c r="BB2443" s="6"/>
      <c r="BC2443" s="6"/>
      <c r="BD2443" s="6"/>
      <c r="BE2443" s="6"/>
      <c r="BF2443" s="6"/>
      <c r="BG2443" s="6"/>
    </row>
    <row r="2444" spans="34:59" x14ac:dyDescent="0.25">
      <c r="AH2444" s="10"/>
      <c r="AI2444" s="6"/>
      <c r="AJ2444" s="10"/>
      <c r="AK2444" s="10"/>
      <c r="AL2444" s="10"/>
      <c r="AM2444" s="10"/>
      <c r="AN2444" s="10"/>
      <c r="AO2444" s="10"/>
      <c r="AP2444" s="10"/>
      <c r="AQ2444" s="10"/>
      <c r="AR2444" s="10"/>
      <c r="AS2444" s="10"/>
      <c r="AT2444" s="10"/>
      <c r="AU2444" s="10"/>
      <c r="AV2444" s="10"/>
      <c r="AW2444" s="10"/>
      <c r="AX2444" s="10"/>
      <c r="AY2444" s="10"/>
      <c r="AZ2444" s="10"/>
      <c r="BA2444" s="10"/>
      <c r="BB2444" s="10"/>
      <c r="BC2444" s="10"/>
      <c r="BD2444" s="10"/>
      <c r="BE2444" s="10"/>
      <c r="BF2444" s="10"/>
      <c r="BG2444" s="6"/>
    </row>
    <row r="2445" spans="34:59" x14ac:dyDescent="0.25">
      <c r="AH2445" s="6"/>
      <c r="AI2445" s="6"/>
      <c r="AJ2445" s="6"/>
      <c r="AK2445" s="6"/>
      <c r="AL2445" s="6"/>
      <c r="AM2445" s="6"/>
      <c r="AN2445" s="6"/>
      <c r="AO2445" s="6"/>
      <c r="AP2445" s="6"/>
      <c r="AQ2445" s="6"/>
      <c r="AR2445" s="6"/>
      <c r="AS2445" s="6"/>
      <c r="AT2445" s="6"/>
      <c r="AU2445" s="6"/>
      <c r="AV2445" s="6"/>
      <c r="AW2445" s="6"/>
      <c r="AX2445" s="6"/>
      <c r="AY2445" s="6"/>
      <c r="AZ2445" s="6"/>
      <c r="BA2445" s="6"/>
      <c r="BB2445" s="6"/>
      <c r="BC2445" s="6"/>
      <c r="BD2445" s="6"/>
      <c r="BE2445" s="6"/>
      <c r="BF2445" s="6"/>
      <c r="BG2445" s="10"/>
    </row>
    <row r="2446" spans="34:59" x14ac:dyDescent="0.25">
      <c r="AH2446" s="10"/>
      <c r="AI2446" s="6"/>
    </row>
    <row r="2447" spans="34:59" x14ac:dyDescent="0.25">
      <c r="AH2447" s="6"/>
      <c r="AI2447" s="6"/>
      <c r="AJ2447" s="6"/>
      <c r="AK2447" s="6"/>
      <c r="AL2447" s="6"/>
      <c r="AM2447" s="6"/>
      <c r="AN2447" s="6"/>
      <c r="AO2447" s="6"/>
      <c r="AP2447" s="6"/>
      <c r="AQ2447" s="6"/>
      <c r="AR2447" s="6"/>
      <c r="AS2447" s="6"/>
      <c r="AT2447" s="6"/>
      <c r="AU2447" s="6"/>
      <c r="AV2447" s="6"/>
      <c r="AW2447" s="6"/>
      <c r="AX2447" s="6"/>
      <c r="AY2447" s="6"/>
      <c r="AZ2447" s="6"/>
      <c r="BA2447" s="6"/>
      <c r="BB2447" s="6"/>
      <c r="BC2447" s="6"/>
      <c r="BD2447" s="6"/>
      <c r="BE2447" s="6"/>
      <c r="BF2447" s="6"/>
      <c r="BG2447" s="6"/>
    </row>
    <row r="2448" spans="34:59" x14ac:dyDescent="0.25">
      <c r="AH2448" s="10"/>
      <c r="AI2448" s="6"/>
      <c r="AJ2448" s="10"/>
      <c r="AK2448" s="10"/>
      <c r="AL2448" s="10"/>
      <c r="AM2448" s="10"/>
      <c r="AN2448" s="10"/>
      <c r="AO2448" s="10"/>
      <c r="AP2448" s="10"/>
      <c r="AQ2448" s="10"/>
      <c r="AR2448" s="10"/>
      <c r="AS2448" s="10"/>
      <c r="AT2448" s="10"/>
      <c r="AU2448" s="10"/>
      <c r="AV2448" s="10"/>
      <c r="AW2448" s="10"/>
      <c r="AX2448" s="10"/>
      <c r="AY2448" s="10"/>
      <c r="AZ2448" s="10"/>
      <c r="BA2448" s="10"/>
      <c r="BB2448" s="10"/>
      <c r="BC2448" s="10"/>
      <c r="BD2448" s="10"/>
      <c r="BE2448" s="10"/>
      <c r="BF2448" s="10"/>
      <c r="BG2448" s="6"/>
    </row>
    <row r="2449" spans="34:59" x14ac:dyDescent="0.25">
      <c r="AH2449" s="6"/>
      <c r="AI2449" s="6"/>
      <c r="AJ2449" s="6"/>
      <c r="AK2449" s="6"/>
      <c r="AL2449" s="6"/>
      <c r="AM2449" s="6"/>
      <c r="AN2449" s="6"/>
      <c r="AO2449" s="6"/>
      <c r="AP2449" s="6"/>
      <c r="AQ2449" s="6"/>
      <c r="AR2449" s="6"/>
      <c r="AS2449" s="6"/>
      <c r="AT2449" s="6"/>
      <c r="AU2449" s="6"/>
      <c r="AV2449" s="6"/>
      <c r="AW2449" s="6"/>
      <c r="AX2449" s="6"/>
      <c r="AY2449" s="6"/>
      <c r="AZ2449" s="6"/>
      <c r="BA2449" s="6"/>
      <c r="BB2449" s="6"/>
      <c r="BC2449" s="6"/>
      <c r="BD2449" s="6"/>
      <c r="BE2449" s="6"/>
      <c r="BF2449" s="6"/>
      <c r="BG2449" s="10"/>
    </row>
    <row r="2450" spans="34:59" x14ac:dyDescent="0.25">
      <c r="AH2450" s="10"/>
      <c r="AI2450" s="6"/>
    </row>
    <row r="2451" spans="34:59" x14ac:dyDescent="0.25">
      <c r="AH2451" s="6"/>
      <c r="AI2451" s="6"/>
      <c r="AJ2451" s="6"/>
      <c r="AK2451" s="6"/>
      <c r="AL2451" s="6"/>
      <c r="AM2451" s="6"/>
      <c r="AN2451" s="6"/>
      <c r="AO2451" s="6"/>
      <c r="AP2451" s="6"/>
      <c r="AQ2451" s="6"/>
      <c r="AR2451" s="6"/>
      <c r="AS2451" s="6"/>
      <c r="AT2451" s="6"/>
      <c r="AU2451" s="6"/>
      <c r="AV2451" s="6"/>
      <c r="AW2451" s="6"/>
      <c r="AX2451" s="6"/>
      <c r="AY2451" s="6"/>
      <c r="AZ2451" s="6"/>
      <c r="BA2451" s="6"/>
      <c r="BB2451" s="6"/>
      <c r="BC2451" s="6"/>
      <c r="BD2451" s="6"/>
      <c r="BE2451" s="6"/>
      <c r="BF2451" s="6"/>
      <c r="BG2451" s="6"/>
    </row>
    <row r="2452" spans="34:59" x14ac:dyDescent="0.25">
      <c r="AH2452" s="10"/>
      <c r="AI2452" s="6"/>
      <c r="AJ2452" s="10"/>
      <c r="AK2452" s="10"/>
      <c r="AL2452" s="10"/>
      <c r="AM2452" s="10"/>
      <c r="AN2452" s="10"/>
      <c r="AO2452" s="10"/>
      <c r="AP2452" s="10"/>
      <c r="AQ2452" s="10"/>
      <c r="AR2452" s="10"/>
      <c r="AS2452" s="10"/>
      <c r="AT2452" s="10"/>
      <c r="AU2452" s="10"/>
      <c r="AV2452" s="10"/>
      <c r="AW2452" s="10"/>
      <c r="AX2452" s="10"/>
      <c r="AY2452" s="10"/>
      <c r="AZ2452" s="10"/>
      <c r="BA2452" s="10"/>
      <c r="BB2452" s="10"/>
      <c r="BC2452" s="10"/>
      <c r="BD2452" s="10"/>
      <c r="BE2452" s="10"/>
      <c r="BF2452" s="10"/>
      <c r="BG2452" s="6"/>
    </row>
    <row r="2453" spans="34:59" x14ac:dyDescent="0.25">
      <c r="AH2453" s="6"/>
      <c r="AI2453" s="6"/>
      <c r="AJ2453" s="6"/>
      <c r="AK2453" s="6"/>
      <c r="AL2453" s="6"/>
      <c r="AM2453" s="6"/>
      <c r="AN2453" s="6"/>
      <c r="AO2453" s="6"/>
      <c r="AP2453" s="6"/>
      <c r="AQ2453" s="6"/>
      <c r="AR2453" s="6"/>
      <c r="AS2453" s="6"/>
      <c r="AT2453" s="6"/>
      <c r="AU2453" s="6"/>
      <c r="AV2453" s="6"/>
      <c r="AW2453" s="6"/>
      <c r="AX2453" s="6"/>
      <c r="AY2453" s="6"/>
      <c r="AZ2453" s="6"/>
      <c r="BA2453" s="6"/>
      <c r="BB2453" s="6"/>
      <c r="BC2453" s="6"/>
      <c r="BD2453" s="6"/>
      <c r="BE2453" s="6"/>
      <c r="BF2453" s="6"/>
      <c r="BG2453" s="10"/>
    </row>
    <row r="2454" spans="34:59" x14ac:dyDescent="0.25">
      <c r="AH2454" s="10"/>
      <c r="AI2454" s="6"/>
    </row>
    <row r="2455" spans="34:59" x14ac:dyDescent="0.25">
      <c r="AH2455" s="6"/>
      <c r="AI2455" s="6"/>
      <c r="AJ2455" s="6"/>
      <c r="AK2455" s="6"/>
      <c r="AL2455" s="6"/>
      <c r="AM2455" s="6"/>
      <c r="AN2455" s="6"/>
      <c r="AO2455" s="6"/>
      <c r="AP2455" s="6"/>
      <c r="AQ2455" s="6"/>
      <c r="AR2455" s="6"/>
      <c r="AS2455" s="6"/>
      <c r="AT2455" s="6"/>
      <c r="AU2455" s="6"/>
      <c r="AV2455" s="6"/>
      <c r="AW2455" s="6"/>
      <c r="AX2455" s="6"/>
      <c r="AY2455" s="6"/>
      <c r="AZ2455" s="6"/>
      <c r="BA2455" s="6"/>
      <c r="BB2455" s="6"/>
      <c r="BC2455" s="6"/>
      <c r="BD2455" s="6"/>
      <c r="BE2455" s="6"/>
      <c r="BF2455" s="6"/>
      <c r="BG2455" s="6"/>
    </row>
    <row r="2456" spans="34:59" x14ac:dyDescent="0.25">
      <c r="AH2456" s="10"/>
      <c r="AI2456" s="6"/>
      <c r="AJ2456" s="10"/>
      <c r="AK2456" s="10"/>
      <c r="AL2456" s="10"/>
      <c r="AM2456" s="10"/>
      <c r="AN2456" s="10"/>
      <c r="AO2456" s="10"/>
      <c r="AP2456" s="10"/>
      <c r="AQ2456" s="10"/>
      <c r="AR2456" s="10"/>
      <c r="AS2456" s="10"/>
      <c r="AT2456" s="10"/>
      <c r="AU2456" s="10"/>
      <c r="AV2456" s="10"/>
      <c r="AW2456" s="10"/>
      <c r="AX2456" s="10"/>
      <c r="AY2456" s="10"/>
      <c r="AZ2456" s="10"/>
      <c r="BA2456" s="10"/>
      <c r="BB2456" s="10"/>
      <c r="BC2456" s="10"/>
      <c r="BD2456" s="10"/>
      <c r="BE2456" s="10"/>
      <c r="BF2456" s="10"/>
      <c r="BG2456" s="6"/>
    </row>
    <row r="2457" spans="34:59" x14ac:dyDescent="0.25">
      <c r="AH2457" s="6"/>
      <c r="AI2457" s="6"/>
      <c r="AJ2457" s="6"/>
      <c r="AK2457" s="6"/>
      <c r="AL2457" s="6"/>
      <c r="AM2457" s="6"/>
      <c r="AN2457" s="6"/>
      <c r="AO2457" s="6"/>
      <c r="AP2457" s="6"/>
      <c r="AQ2457" s="6"/>
      <c r="AR2457" s="6"/>
      <c r="AS2457" s="6"/>
      <c r="AT2457" s="6"/>
      <c r="AU2457" s="6"/>
      <c r="AV2457" s="6"/>
      <c r="AW2457" s="6"/>
      <c r="AX2457" s="6"/>
      <c r="AY2457" s="6"/>
      <c r="AZ2457" s="6"/>
      <c r="BA2457" s="6"/>
      <c r="BB2457" s="6"/>
      <c r="BC2457" s="6"/>
      <c r="BD2457" s="6"/>
      <c r="BE2457" s="6"/>
      <c r="BF2457" s="6"/>
      <c r="BG2457" s="10"/>
    </row>
    <row r="2458" spans="34:59" x14ac:dyDescent="0.25">
      <c r="AH2458" s="10"/>
      <c r="AI2458" s="6"/>
    </row>
    <row r="2459" spans="34:59" x14ac:dyDescent="0.25">
      <c r="AH2459" s="6"/>
      <c r="AI2459" s="6"/>
      <c r="AJ2459" s="6"/>
      <c r="AK2459" s="6"/>
      <c r="AL2459" s="6"/>
      <c r="AM2459" s="6"/>
      <c r="AN2459" s="6"/>
      <c r="AO2459" s="6"/>
      <c r="AP2459" s="6"/>
      <c r="AQ2459" s="6"/>
      <c r="AR2459" s="6"/>
      <c r="AS2459" s="6"/>
      <c r="AT2459" s="6"/>
      <c r="AU2459" s="6"/>
      <c r="AV2459" s="6"/>
      <c r="AW2459" s="6"/>
      <c r="AX2459" s="6"/>
      <c r="AY2459" s="6"/>
      <c r="AZ2459" s="6"/>
      <c r="BA2459" s="6"/>
      <c r="BB2459" s="6"/>
      <c r="BC2459" s="6"/>
      <c r="BD2459" s="6"/>
      <c r="BE2459" s="6"/>
      <c r="BF2459" s="6"/>
      <c r="BG2459" s="6"/>
    </row>
    <row r="2460" spans="34:59" x14ac:dyDescent="0.25">
      <c r="AH2460" s="10"/>
      <c r="AI2460" s="6"/>
      <c r="AJ2460" s="10"/>
      <c r="AK2460" s="10"/>
      <c r="AL2460" s="10"/>
      <c r="AM2460" s="10"/>
      <c r="AN2460" s="10"/>
      <c r="AO2460" s="10"/>
      <c r="AP2460" s="10"/>
      <c r="AQ2460" s="10"/>
      <c r="AR2460" s="10"/>
      <c r="AS2460" s="10"/>
      <c r="AT2460" s="10"/>
      <c r="AU2460" s="10"/>
      <c r="AV2460" s="10"/>
      <c r="AW2460" s="10"/>
      <c r="AX2460" s="10"/>
      <c r="AY2460" s="10"/>
      <c r="AZ2460" s="10"/>
      <c r="BA2460" s="10"/>
      <c r="BB2460" s="10"/>
      <c r="BC2460" s="10"/>
      <c r="BD2460" s="10"/>
      <c r="BE2460" s="10"/>
      <c r="BF2460" s="10"/>
      <c r="BG2460" s="6"/>
    </row>
    <row r="2461" spans="34:59" x14ac:dyDescent="0.25">
      <c r="AH2461" s="6"/>
      <c r="AI2461" s="6"/>
      <c r="AJ2461" s="6"/>
      <c r="AK2461" s="6"/>
      <c r="AL2461" s="6"/>
      <c r="AM2461" s="6"/>
      <c r="AN2461" s="6"/>
      <c r="AO2461" s="6"/>
      <c r="AP2461" s="6"/>
      <c r="AQ2461" s="6"/>
      <c r="AR2461" s="6"/>
      <c r="AS2461" s="6"/>
      <c r="AT2461" s="6"/>
      <c r="AU2461" s="6"/>
      <c r="AV2461" s="6"/>
      <c r="AW2461" s="6"/>
      <c r="AX2461" s="6"/>
      <c r="AY2461" s="6"/>
      <c r="AZ2461" s="6"/>
      <c r="BA2461" s="6"/>
      <c r="BB2461" s="6"/>
      <c r="BC2461" s="6"/>
      <c r="BD2461" s="6"/>
      <c r="BE2461" s="6"/>
      <c r="BF2461" s="6"/>
      <c r="BG2461" s="10"/>
    </row>
    <row r="2462" spans="34:59" x14ac:dyDescent="0.25">
      <c r="AH2462" s="10"/>
      <c r="AI2462" s="6"/>
    </row>
    <row r="2463" spans="34:59" x14ac:dyDescent="0.25">
      <c r="AH2463" s="6"/>
      <c r="AI2463" s="6"/>
      <c r="AJ2463" s="6"/>
      <c r="AK2463" s="6"/>
      <c r="AL2463" s="6"/>
      <c r="AM2463" s="6"/>
      <c r="AN2463" s="6"/>
      <c r="AO2463" s="6"/>
      <c r="AP2463" s="6"/>
      <c r="AQ2463" s="6"/>
      <c r="AR2463" s="6"/>
      <c r="AS2463" s="6"/>
      <c r="AT2463" s="6"/>
      <c r="AU2463" s="6"/>
      <c r="AV2463" s="6"/>
      <c r="AW2463" s="6"/>
      <c r="AX2463" s="6"/>
      <c r="AY2463" s="6"/>
      <c r="AZ2463" s="6"/>
      <c r="BA2463" s="6"/>
      <c r="BB2463" s="6"/>
      <c r="BC2463" s="6"/>
      <c r="BD2463" s="6"/>
      <c r="BE2463" s="6"/>
      <c r="BF2463" s="6"/>
      <c r="BG2463" s="6"/>
    </row>
    <row r="2464" spans="34:59" x14ac:dyDescent="0.25">
      <c r="AH2464" s="10"/>
      <c r="AI2464" s="6"/>
      <c r="AJ2464" s="10"/>
      <c r="AK2464" s="10"/>
      <c r="AL2464" s="10"/>
      <c r="AM2464" s="10"/>
      <c r="AN2464" s="10"/>
      <c r="AO2464" s="10"/>
      <c r="AP2464" s="10"/>
      <c r="AQ2464" s="10"/>
      <c r="AR2464" s="10"/>
      <c r="AS2464" s="10"/>
      <c r="AT2464" s="10"/>
      <c r="AU2464" s="10"/>
      <c r="AV2464" s="10"/>
      <c r="AW2464" s="10"/>
      <c r="AX2464" s="10"/>
      <c r="AY2464" s="10"/>
      <c r="AZ2464" s="10"/>
      <c r="BA2464" s="10"/>
      <c r="BB2464" s="10"/>
      <c r="BC2464" s="10"/>
      <c r="BD2464" s="10"/>
      <c r="BE2464" s="10"/>
      <c r="BF2464" s="10"/>
      <c r="BG2464" s="6"/>
    </row>
    <row r="2465" spans="34:59" x14ac:dyDescent="0.25">
      <c r="AH2465" s="6"/>
      <c r="AI2465" s="6"/>
      <c r="AJ2465" s="6"/>
      <c r="AK2465" s="6"/>
      <c r="AL2465" s="6"/>
      <c r="AM2465" s="6"/>
      <c r="AN2465" s="6"/>
      <c r="AO2465" s="6"/>
      <c r="AP2465" s="6"/>
      <c r="AQ2465" s="6"/>
      <c r="AR2465" s="6"/>
      <c r="AS2465" s="6"/>
      <c r="AT2465" s="6"/>
      <c r="AU2465" s="6"/>
      <c r="AV2465" s="6"/>
      <c r="AW2465" s="6"/>
      <c r="AX2465" s="6"/>
      <c r="AY2465" s="6"/>
      <c r="AZ2465" s="6"/>
      <c r="BA2465" s="6"/>
      <c r="BB2465" s="6"/>
      <c r="BC2465" s="6"/>
      <c r="BD2465" s="6"/>
      <c r="BE2465" s="6"/>
      <c r="BF2465" s="6"/>
      <c r="BG2465" s="10"/>
    </row>
    <row r="2466" spans="34:59" x14ac:dyDescent="0.25">
      <c r="AH2466" s="10"/>
      <c r="AI2466" s="6"/>
    </row>
    <row r="2467" spans="34:59" x14ac:dyDescent="0.25">
      <c r="AH2467" s="6"/>
      <c r="AI2467" s="6"/>
      <c r="AJ2467" s="6"/>
      <c r="AK2467" s="6"/>
      <c r="AL2467" s="6"/>
      <c r="AM2467" s="6"/>
      <c r="AN2467" s="6"/>
      <c r="AO2467" s="6"/>
      <c r="AP2467" s="6"/>
      <c r="AQ2467" s="6"/>
      <c r="AR2467" s="6"/>
      <c r="AS2467" s="6"/>
      <c r="AT2467" s="6"/>
      <c r="AU2467" s="6"/>
      <c r="AV2467" s="6"/>
      <c r="AW2467" s="6"/>
      <c r="AX2467" s="6"/>
      <c r="AY2467" s="6"/>
      <c r="AZ2467" s="6"/>
      <c r="BA2467" s="6"/>
      <c r="BB2467" s="6"/>
      <c r="BC2467" s="6"/>
      <c r="BD2467" s="6"/>
      <c r="BE2467" s="6"/>
      <c r="BF2467" s="6"/>
      <c r="BG2467" s="6"/>
    </row>
    <row r="2468" spans="34:59" x14ac:dyDescent="0.25">
      <c r="AH2468" s="10"/>
      <c r="AI2468" s="6"/>
      <c r="AJ2468" s="10"/>
      <c r="AK2468" s="10"/>
      <c r="AL2468" s="10"/>
      <c r="AM2468" s="10"/>
      <c r="AN2468" s="10"/>
      <c r="AO2468" s="10"/>
      <c r="AP2468" s="10"/>
      <c r="AQ2468" s="10"/>
      <c r="AR2468" s="10"/>
      <c r="AS2468" s="10"/>
      <c r="AT2468" s="10"/>
      <c r="AU2468" s="10"/>
      <c r="AV2468" s="10"/>
      <c r="AW2468" s="10"/>
      <c r="AX2468" s="10"/>
      <c r="AY2468" s="10"/>
      <c r="AZ2468" s="10"/>
      <c r="BA2468" s="10"/>
      <c r="BB2468" s="10"/>
      <c r="BC2468" s="10"/>
      <c r="BD2468" s="10"/>
      <c r="BE2468" s="10"/>
      <c r="BF2468" s="10"/>
      <c r="BG2468" s="6"/>
    </row>
    <row r="2469" spans="34:59" x14ac:dyDescent="0.25">
      <c r="AH2469" s="6"/>
      <c r="AI2469" s="6"/>
      <c r="AJ2469" s="6"/>
      <c r="AK2469" s="6"/>
      <c r="AL2469" s="6"/>
      <c r="AM2469" s="6"/>
      <c r="AN2469" s="6"/>
      <c r="AO2469" s="6"/>
      <c r="AP2469" s="6"/>
      <c r="AQ2469" s="6"/>
      <c r="AR2469" s="6"/>
      <c r="AS2469" s="6"/>
      <c r="AT2469" s="6"/>
      <c r="AU2469" s="6"/>
      <c r="AV2469" s="6"/>
      <c r="AW2469" s="6"/>
      <c r="AX2469" s="6"/>
      <c r="AY2469" s="6"/>
      <c r="AZ2469" s="6"/>
      <c r="BA2469" s="6"/>
      <c r="BB2469" s="6"/>
      <c r="BC2469" s="6"/>
      <c r="BD2469" s="6"/>
      <c r="BE2469" s="6"/>
      <c r="BF2469" s="6"/>
      <c r="BG2469" s="10"/>
    </row>
    <row r="2470" spans="34:59" x14ac:dyDescent="0.25">
      <c r="AH2470" s="10"/>
      <c r="AI2470" s="6"/>
    </row>
    <row r="2471" spans="34:59" x14ac:dyDescent="0.25">
      <c r="AH2471" s="6"/>
      <c r="AI2471" s="6"/>
      <c r="AJ2471" s="6"/>
      <c r="AK2471" s="6"/>
      <c r="AL2471" s="6"/>
      <c r="AM2471" s="6"/>
      <c r="AN2471" s="6"/>
      <c r="AO2471" s="6"/>
      <c r="AP2471" s="6"/>
      <c r="AQ2471" s="6"/>
      <c r="AR2471" s="6"/>
      <c r="AS2471" s="6"/>
      <c r="AT2471" s="6"/>
      <c r="AU2471" s="6"/>
      <c r="AV2471" s="6"/>
      <c r="AW2471" s="6"/>
      <c r="AX2471" s="6"/>
      <c r="AY2471" s="6"/>
      <c r="AZ2471" s="6"/>
      <c r="BA2471" s="6"/>
      <c r="BB2471" s="6"/>
      <c r="BC2471" s="6"/>
      <c r="BD2471" s="6"/>
      <c r="BE2471" s="6"/>
      <c r="BF2471" s="6"/>
      <c r="BG2471" s="6"/>
    </row>
    <row r="2472" spans="34:59" x14ac:dyDescent="0.25">
      <c r="AH2472" s="10"/>
      <c r="AI2472" s="6"/>
      <c r="AJ2472" s="10"/>
      <c r="AK2472" s="10"/>
      <c r="AL2472" s="10"/>
      <c r="AM2472" s="10"/>
      <c r="AN2472" s="10"/>
      <c r="AO2472" s="10"/>
      <c r="AP2472" s="10"/>
      <c r="AQ2472" s="10"/>
      <c r="AR2472" s="10"/>
      <c r="AS2472" s="10"/>
      <c r="AT2472" s="10"/>
      <c r="AU2472" s="10"/>
      <c r="AV2472" s="10"/>
      <c r="AW2472" s="10"/>
      <c r="AX2472" s="10"/>
      <c r="AY2472" s="10"/>
      <c r="AZ2472" s="10"/>
      <c r="BA2472" s="10"/>
      <c r="BB2472" s="10"/>
      <c r="BC2472" s="10"/>
      <c r="BD2472" s="10"/>
      <c r="BE2472" s="10"/>
      <c r="BF2472" s="10"/>
      <c r="BG2472" s="6"/>
    </row>
    <row r="2473" spans="34:59" x14ac:dyDescent="0.25">
      <c r="AH2473" s="6"/>
      <c r="AI2473" s="6"/>
      <c r="AJ2473" s="6"/>
      <c r="AK2473" s="6"/>
      <c r="AL2473" s="6"/>
      <c r="AM2473" s="6"/>
      <c r="AN2473" s="6"/>
      <c r="AO2473" s="6"/>
      <c r="AP2473" s="6"/>
      <c r="AQ2473" s="6"/>
      <c r="AR2473" s="6"/>
      <c r="AS2473" s="6"/>
      <c r="AT2473" s="6"/>
      <c r="AU2473" s="6"/>
      <c r="AV2473" s="6"/>
      <c r="AW2473" s="6"/>
      <c r="AX2473" s="6"/>
      <c r="AY2473" s="6"/>
      <c r="AZ2473" s="6"/>
      <c r="BA2473" s="6"/>
      <c r="BB2473" s="6"/>
      <c r="BC2473" s="6"/>
      <c r="BD2473" s="6"/>
      <c r="BE2473" s="6"/>
      <c r="BF2473" s="6"/>
      <c r="BG2473" s="10"/>
    </row>
    <row r="2474" spans="34:59" x14ac:dyDescent="0.25">
      <c r="AH2474" s="10"/>
      <c r="AI2474" s="6"/>
    </row>
    <row r="2475" spans="34:59" x14ac:dyDescent="0.25">
      <c r="AH2475" s="6"/>
      <c r="AI2475" s="6"/>
      <c r="AJ2475" s="6"/>
      <c r="AK2475" s="6"/>
      <c r="AL2475" s="6"/>
      <c r="AM2475" s="6"/>
      <c r="AN2475" s="6"/>
      <c r="AO2475" s="6"/>
      <c r="AP2475" s="6"/>
      <c r="AQ2475" s="6"/>
      <c r="AR2475" s="6"/>
      <c r="AS2475" s="6"/>
      <c r="AT2475" s="6"/>
      <c r="AU2475" s="6"/>
      <c r="AV2475" s="6"/>
      <c r="AW2475" s="6"/>
      <c r="AX2475" s="6"/>
      <c r="AY2475" s="6"/>
      <c r="AZ2475" s="6"/>
      <c r="BA2475" s="6"/>
      <c r="BB2475" s="6"/>
      <c r="BC2475" s="6"/>
      <c r="BD2475" s="6"/>
      <c r="BE2475" s="6"/>
      <c r="BF2475" s="6"/>
      <c r="BG2475" s="6"/>
    </row>
    <row r="2476" spans="34:59" x14ac:dyDescent="0.25">
      <c r="AH2476" s="10"/>
      <c r="AI2476" s="6"/>
      <c r="AJ2476" s="10"/>
      <c r="AK2476" s="10"/>
      <c r="AL2476" s="10"/>
      <c r="AM2476" s="10"/>
      <c r="AN2476" s="10"/>
      <c r="AO2476" s="10"/>
      <c r="AP2476" s="10"/>
      <c r="AQ2476" s="10"/>
      <c r="AR2476" s="10"/>
      <c r="AS2476" s="10"/>
      <c r="AT2476" s="10"/>
      <c r="AU2476" s="10"/>
      <c r="AV2476" s="10"/>
      <c r="AW2476" s="10"/>
      <c r="AX2476" s="10"/>
      <c r="AY2476" s="10"/>
      <c r="AZ2476" s="10"/>
      <c r="BA2476" s="10"/>
      <c r="BB2476" s="10"/>
      <c r="BC2476" s="10"/>
      <c r="BD2476" s="10"/>
      <c r="BE2476" s="10"/>
      <c r="BF2476" s="10"/>
      <c r="BG2476" s="6"/>
    </row>
    <row r="2477" spans="34:59" x14ac:dyDescent="0.25">
      <c r="AH2477" s="6"/>
      <c r="AI2477" s="6"/>
      <c r="AJ2477" s="6"/>
      <c r="AK2477" s="6"/>
      <c r="AL2477" s="6"/>
      <c r="AM2477" s="6"/>
      <c r="AN2477" s="6"/>
      <c r="AO2477" s="6"/>
      <c r="AP2477" s="6"/>
      <c r="AQ2477" s="6"/>
      <c r="AR2477" s="6"/>
      <c r="AS2477" s="6"/>
      <c r="AT2477" s="6"/>
      <c r="AU2477" s="6"/>
      <c r="AV2477" s="6"/>
      <c r="AW2477" s="6"/>
      <c r="AX2477" s="6"/>
      <c r="AY2477" s="6"/>
      <c r="AZ2477" s="6"/>
      <c r="BA2477" s="6"/>
      <c r="BB2477" s="6"/>
      <c r="BC2477" s="6"/>
      <c r="BD2477" s="6"/>
      <c r="BE2477" s="6"/>
      <c r="BF2477" s="6"/>
      <c r="BG2477" s="10"/>
    </row>
    <row r="2478" spans="34:59" x14ac:dyDescent="0.25">
      <c r="AH2478" s="10"/>
      <c r="AI2478" s="6"/>
    </row>
    <row r="2479" spans="34:59" x14ac:dyDescent="0.25">
      <c r="AH2479" s="6"/>
      <c r="AI2479" s="6"/>
      <c r="AJ2479" s="6"/>
      <c r="AK2479" s="6"/>
      <c r="AL2479" s="6"/>
      <c r="AM2479" s="6"/>
      <c r="AN2479" s="6"/>
      <c r="AO2479" s="6"/>
      <c r="AP2479" s="6"/>
      <c r="AQ2479" s="6"/>
      <c r="AR2479" s="6"/>
      <c r="AS2479" s="6"/>
      <c r="AT2479" s="6"/>
      <c r="AU2479" s="6"/>
      <c r="AV2479" s="6"/>
      <c r="AW2479" s="6"/>
      <c r="AX2479" s="6"/>
      <c r="AY2479" s="6"/>
      <c r="AZ2479" s="6"/>
      <c r="BA2479" s="6"/>
      <c r="BB2479" s="6"/>
      <c r="BC2479" s="6"/>
      <c r="BD2479" s="6"/>
      <c r="BE2479" s="6"/>
      <c r="BF2479" s="6"/>
      <c r="BG2479" s="6"/>
    </row>
    <row r="2480" spans="34:59" x14ac:dyDescent="0.25">
      <c r="AH2480" s="10"/>
      <c r="AI2480" s="6"/>
      <c r="AJ2480" s="10"/>
      <c r="AK2480" s="10"/>
      <c r="AL2480" s="10"/>
      <c r="AM2480" s="10"/>
      <c r="AN2480" s="10"/>
      <c r="AO2480" s="10"/>
      <c r="AP2480" s="10"/>
      <c r="AQ2480" s="10"/>
      <c r="AR2480" s="10"/>
      <c r="AS2480" s="10"/>
      <c r="AT2480" s="10"/>
      <c r="AU2480" s="10"/>
      <c r="AV2480" s="10"/>
      <c r="AW2480" s="10"/>
      <c r="AX2480" s="10"/>
      <c r="AY2480" s="10"/>
      <c r="AZ2480" s="10"/>
      <c r="BA2480" s="10"/>
      <c r="BB2480" s="10"/>
      <c r="BC2480" s="10"/>
      <c r="BD2480" s="10"/>
      <c r="BE2480" s="10"/>
      <c r="BF2480" s="10"/>
      <c r="BG2480" s="6"/>
    </row>
    <row r="2481" spans="34:59" x14ac:dyDescent="0.25">
      <c r="AH2481" s="6"/>
      <c r="AI2481" s="6"/>
      <c r="AJ2481" s="6"/>
      <c r="AK2481" s="6"/>
      <c r="AL2481" s="6"/>
      <c r="AM2481" s="6"/>
      <c r="AN2481" s="6"/>
      <c r="AO2481" s="6"/>
      <c r="AP2481" s="6"/>
      <c r="AQ2481" s="6"/>
      <c r="AR2481" s="6"/>
      <c r="AS2481" s="6"/>
      <c r="AT2481" s="6"/>
      <c r="AU2481" s="6"/>
      <c r="AV2481" s="6"/>
      <c r="AW2481" s="6"/>
      <c r="AX2481" s="6"/>
      <c r="AY2481" s="6"/>
      <c r="AZ2481" s="6"/>
      <c r="BA2481" s="6"/>
      <c r="BB2481" s="6"/>
      <c r="BC2481" s="6"/>
      <c r="BD2481" s="6"/>
      <c r="BE2481" s="6"/>
      <c r="BF2481" s="6"/>
      <c r="BG2481" s="10"/>
    </row>
    <row r="2482" spans="34:59" x14ac:dyDescent="0.25">
      <c r="AH2482" s="10"/>
      <c r="AI2482" s="6"/>
    </row>
    <row r="2483" spans="34:59" x14ac:dyDescent="0.25">
      <c r="AH2483" s="6"/>
      <c r="AI2483" s="6"/>
      <c r="AJ2483" s="6"/>
      <c r="AK2483" s="6"/>
      <c r="AL2483" s="6"/>
      <c r="AM2483" s="6"/>
      <c r="AN2483" s="6"/>
      <c r="AO2483" s="6"/>
      <c r="AP2483" s="6"/>
      <c r="AQ2483" s="6"/>
      <c r="AR2483" s="6"/>
      <c r="AS2483" s="6"/>
      <c r="AT2483" s="6"/>
      <c r="AU2483" s="6"/>
      <c r="AV2483" s="6"/>
      <c r="AW2483" s="6"/>
      <c r="AX2483" s="6"/>
      <c r="AY2483" s="6"/>
      <c r="AZ2483" s="6"/>
      <c r="BA2483" s="6"/>
      <c r="BB2483" s="6"/>
      <c r="BC2483" s="6"/>
      <c r="BD2483" s="6"/>
      <c r="BE2483" s="6"/>
      <c r="BF2483" s="6"/>
      <c r="BG2483" s="6"/>
    </row>
    <row r="2484" spans="34:59" x14ac:dyDescent="0.25">
      <c r="AH2484" s="10"/>
      <c r="AI2484" s="6"/>
      <c r="AJ2484" s="10"/>
      <c r="AK2484" s="10"/>
      <c r="AL2484" s="10"/>
      <c r="AM2484" s="10"/>
      <c r="AN2484" s="10"/>
      <c r="AO2484" s="10"/>
      <c r="AP2484" s="10"/>
      <c r="AQ2484" s="10"/>
      <c r="AR2484" s="10"/>
      <c r="AS2484" s="10"/>
      <c r="AT2484" s="10"/>
      <c r="AU2484" s="10"/>
      <c r="AV2484" s="10"/>
      <c r="AW2484" s="10"/>
      <c r="AX2484" s="10"/>
      <c r="AY2484" s="10"/>
      <c r="AZ2484" s="10"/>
      <c r="BA2484" s="10"/>
      <c r="BB2484" s="10"/>
      <c r="BC2484" s="10"/>
      <c r="BD2484" s="10"/>
      <c r="BE2484" s="10"/>
      <c r="BF2484" s="10"/>
      <c r="BG2484" s="6"/>
    </row>
    <row r="2485" spans="34:59" x14ac:dyDescent="0.25">
      <c r="AH2485" s="6"/>
      <c r="AI2485" s="6"/>
      <c r="AJ2485" s="6"/>
      <c r="AK2485" s="6"/>
      <c r="AL2485" s="6"/>
      <c r="AM2485" s="6"/>
      <c r="AN2485" s="6"/>
      <c r="AO2485" s="6"/>
      <c r="AP2485" s="6"/>
      <c r="AQ2485" s="6"/>
      <c r="AR2485" s="6"/>
      <c r="AS2485" s="6"/>
      <c r="AT2485" s="6"/>
      <c r="AU2485" s="6"/>
      <c r="AV2485" s="6"/>
      <c r="AW2485" s="6"/>
      <c r="AX2485" s="6"/>
      <c r="AY2485" s="6"/>
      <c r="AZ2485" s="6"/>
      <c r="BA2485" s="6"/>
      <c r="BB2485" s="6"/>
      <c r="BC2485" s="6"/>
      <c r="BD2485" s="6"/>
      <c r="BE2485" s="6"/>
      <c r="BF2485" s="6"/>
      <c r="BG2485" s="10"/>
    </row>
    <row r="2486" spans="34:59" x14ac:dyDescent="0.25">
      <c r="AH2486" s="10"/>
      <c r="AI2486" s="6"/>
    </row>
    <row r="2487" spans="34:59" x14ac:dyDescent="0.25">
      <c r="AH2487" s="6"/>
      <c r="AI2487" s="6"/>
      <c r="AJ2487" s="6"/>
      <c r="AK2487" s="6"/>
      <c r="AL2487" s="6"/>
      <c r="AM2487" s="6"/>
      <c r="AN2487" s="6"/>
      <c r="AO2487" s="6"/>
      <c r="AP2487" s="6"/>
      <c r="AQ2487" s="6"/>
      <c r="AR2487" s="6"/>
      <c r="AS2487" s="6"/>
      <c r="AT2487" s="6"/>
      <c r="AU2487" s="6"/>
      <c r="AV2487" s="6"/>
      <c r="AW2487" s="6"/>
      <c r="AX2487" s="6"/>
      <c r="AY2487" s="6"/>
      <c r="AZ2487" s="6"/>
      <c r="BA2487" s="6"/>
      <c r="BB2487" s="6"/>
      <c r="BC2487" s="6"/>
      <c r="BD2487" s="6"/>
      <c r="BE2487" s="6"/>
      <c r="BF2487" s="6"/>
      <c r="BG2487" s="6"/>
    </row>
    <row r="2488" spans="34:59" x14ac:dyDescent="0.25">
      <c r="AH2488" s="10"/>
      <c r="AI2488" s="6"/>
      <c r="AJ2488" s="10"/>
      <c r="AK2488" s="10"/>
      <c r="AL2488" s="10"/>
      <c r="AM2488" s="10"/>
      <c r="AN2488" s="10"/>
      <c r="AO2488" s="10"/>
      <c r="AP2488" s="10"/>
      <c r="AQ2488" s="10"/>
      <c r="AR2488" s="10"/>
      <c r="AS2488" s="10"/>
      <c r="AT2488" s="10"/>
      <c r="AU2488" s="10"/>
      <c r="AV2488" s="10"/>
      <c r="AW2488" s="10"/>
      <c r="AX2488" s="10"/>
      <c r="AY2488" s="10"/>
      <c r="AZ2488" s="10"/>
      <c r="BA2488" s="10"/>
      <c r="BB2488" s="10"/>
      <c r="BC2488" s="10"/>
      <c r="BD2488" s="10"/>
      <c r="BE2488" s="10"/>
      <c r="BF2488" s="10"/>
      <c r="BG2488" s="6"/>
    </row>
    <row r="2489" spans="34:59" x14ac:dyDescent="0.25">
      <c r="AH2489" s="6"/>
      <c r="AI2489" s="6"/>
      <c r="AJ2489" s="6"/>
      <c r="AK2489" s="6"/>
      <c r="AL2489" s="6"/>
      <c r="AM2489" s="6"/>
      <c r="AN2489" s="6"/>
      <c r="AO2489" s="6"/>
      <c r="AP2489" s="6"/>
      <c r="AQ2489" s="6"/>
      <c r="AR2489" s="6"/>
      <c r="AS2489" s="6"/>
      <c r="AT2489" s="6"/>
      <c r="AU2489" s="6"/>
      <c r="AV2489" s="6"/>
      <c r="AW2489" s="6"/>
      <c r="AX2489" s="6"/>
      <c r="AY2489" s="6"/>
      <c r="AZ2489" s="6"/>
      <c r="BA2489" s="6"/>
      <c r="BB2489" s="6"/>
      <c r="BC2489" s="6"/>
      <c r="BD2489" s="6"/>
      <c r="BE2489" s="6"/>
      <c r="BF2489" s="6"/>
      <c r="BG2489" s="10"/>
    </row>
    <row r="2490" spans="34:59" x14ac:dyDescent="0.25">
      <c r="AH2490" s="10"/>
      <c r="AI2490" s="6"/>
    </row>
    <row r="2491" spans="34:59" x14ac:dyDescent="0.25">
      <c r="AH2491" s="6"/>
      <c r="AI2491" s="6"/>
      <c r="AJ2491" s="6"/>
      <c r="AK2491" s="6"/>
      <c r="AL2491" s="6"/>
      <c r="AM2491" s="6"/>
      <c r="AN2491" s="6"/>
      <c r="AO2491" s="6"/>
      <c r="AP2491" s="6"/>
      <c r="AQ2491" s="6"/>
      <c r="AR2491" s="6"/>
      <c r="AS2491" s="6"/>
      <c r="AT2491" s="6"/>
      <c r="AU2491" s="6"/>
      <c r="AV2491" s="6"/>
      <c r="AW2491" s="6"/>
      <c r="AX2491" s="6"/>
      <c r="AY2491" s="6"/>
      <c r="AZ2491" s="6"/>
      <c r="BA2491" s="6"/>
      <c r="BB2491" s="6"/>
      <c r="BC2491" s="6"/>
      <c r="BD2491" s="6"/>
      <c r="BE2491" s="6"/>
      <c r="BF2491" s="6"/>
      <c r="BG2491" s="6"/>
    </row>
    <row r="2492" spans="34:59" x14ac:dyDescent="0.25">
      <c r="AH2492" s="10"/>
      <c r="AI2492" s="6"/>
      <c r="AJ2492" s="10"/>
      <c r="AK2492" s="10"/>
      <c r="AL2492" s="10"/>
      <c r="AM2492" s="10"/>
      <c r="AN2492" s="10"/>
      <c r="AO2492" s="10"/>
      <c r="AP2492" s="10"/>
      <c r="AQ2492" s="10"/>
      <c r="AR2492" s="10"/>
      <c r="AS2492" s="10"/>
      <c r="AT2492" s="10"/>
      <c r="AU2492" s="10"/>
      <c r="AV2492" s="10"/>
      <c r="AW2492" s="10"/>
      <c r="AX2492" s="10"/>
      <c r="AY2492" s="10"/>
      <c r="AZ2492" s="10"/>
      <c r="BA2492" s="10"/>
      <c r="BB2492" s="10"/>
      <c r="BC2492" s="10"/>
      <c r="BD2492" s="10"/>
      <c r="BE2492" s="10"/>
      <c r="BF2492" s="10"/>
      <c r="BG2492" s="6"/>
    </row>
    <row r="2493" spans="34:59" x14ac:dyDescent="0.25">
      <c r="AH2493" s="6"/>
      <c r="AI2493" s="6"/>
      <c r="AJ2493" s="6"/>
      <c r="AK2493" s="6"/>
      <c r="AL2493" s="6"/>
      <c r="AM2493" s="6"/>
      <c r="AN2493" s="6"/>
      <c r="AO2493" s="6"/>
      <c r="AP2493" s="6"/>
      <c r="AQ2493" s="6"/>
      <c r="AR2493" s="6"/>
      <c r="AS2493" s="6"/>
      <c r="AT2493" s="6"/>
      <c r="AU2493" s="6"/>
      <c r="AV2493" s="6"/>
      <c r="AW2493" s="6"/>
      <c r="AX2493" s="6"/>
      <c r="AY2493" s="6"/>
      <c r="AZ2493" s="6"/>
      <c r="BA2493" s="6"/>
      <c r="BB2493" s="6"/>
      <c r="BC2493" s="6"/>
      <c r="BD2493" s="6"/>
      <c r="BE2493" s="6"/>
      <c r="BF2493" s="6"/>
      <c r="BG2493" s="10"/>
    </row>
    <row r="2494" spans="34:59" x14ac:dyDescent="0.25">
      <c r="AH2494" s="10"/>
      <c r="AI2494" s="6"/>
    </row>
    <row r="2495" spans="34:59" x14ac:dyDescent="0.25">
      <c r="AH2495" s="6"/>
      <c r="AI2495" s="6"/>
      <c r="AJ2495" s="6"/>
      <c r="AK2495" s="6"/>
      <c r="AL2495" s="6"/>
      <c r="AM2495" s="6"/>
      <c r="AN2495" s="6"/>
      <c r="AO2495" s="6"/>
      <c r="AP2495" s="6"/>
      <c r="AQ2495" s="6"/>
      <c r="AR2495" s="6"/>
      <c r="AS2495" s="6"/>
      <c r="AT2495" s="6"/>
      <c r="AU2495" s="6"/>
      <c r="AV2495" s="6"/>
      <c r="AW2495" s="6"/>
      <c r="AX2495" s="6"/>
      <c r="AY2495" s="6"/>
      <c r="AZ2495" s="6"/>
      <c r="BA2495" s="6"/>
      <c r="BB2495" s="6"/>
      <c r="BC2495" s="6"/>
      <c r="BD2495" s="6"/>
      <c r="BE2495" s="6"/>
      <c r="BF2495" s="6"/>
      <c r="BG2495" s="6"/>
    </row>
    <row r="2496" spans="34:59" x14ac:dyDescent="0.25">
      <c r="AH2496" s="10"/>
      <c r="AI2496" s="6"/>
      <c r="AJ2496" s="10"/>
      <c r="AK2496" s="10"/>
      <c r="AL2496" s="10"/>
      <c r="AM2496" s="10"/>
      <c r="AN2496" s="10"/>
      <c r="AO2496" s="10"/>
      <c r="AP2496" s="10"/>
      <c r="AQ2496" s="10"/>
      <c r="AR2496" s="10"/>
      <c r="AS2496" s="10"/>
      <c r="AT2496" s="10"/>
      <c r="AU2496" s="10"/>
      <c r="AV2496" s="10"/>
      <c r="AW2496" s="10"/>
      <c r="AX2496" s="10"/>
      <c r="AY2496" s="10"/>
      <c r="AZ2496" s="10"/>
      <c r="BA2496" s="10"/>
      <c r="BB2496" s="10"/>
      <c r="BC2496" s="10"/>
      <c r="BD2496" s="10"/>
      <c r="BE2496" s="10"/>
      <c r="BF2496" s="10"/>
      <c r="BG2496" s="6"/>
    </row>
    <row r="2497" spans="34:59" x14ac:dyDescent="0.25">
      <c r="AH2497" s="6"/>
      <c r="AI2497" s="6"/>
      <c r="AJ2497" s="6"/>
      <c r="AK2497" s="6"/>
      <c r="AL2497" s="6"/>
      <c r="AM2497" s="6"/>
      <c r="AN2497" s="6"/>
      <c r="AO2497" s="6"/>
      <c r="AP2497" s="6"/>
      <c r="AQ2497" s="6"/>
      <c r="AR2497" s="6"/>
      <c r="AS2497" s="6"/>
      <c r="AT2497" s="6"/>
      <c r="AU2497" s="6"/>
      <c r="AV2497" s="6"/>
      <c r="AW2497" s="6"/>
      <c r="AX2497" s="6"/>
      <c r="AY2497" s="6"/>
      <c r="AZ2497" s="6"/>
      <c r="BA2497" s="6"/>
      <c r="BB2497" s="6"/>
      <c r="BC2497" s="6"/>
      <c r="BD2497" s="6"/>
      <c r="BE2497" s="6"/>
      <c r="BF2497" s="6"/>
      <c r="BG2497" s="10"/>
    </row>
    <row r="2498" spans="34:59" x14ac:dyDescent="0.25">
      <c r="AH2498" s="10"/>
      <c r="AI2498" s="6"/>
    </row>
    <row r="2499" spans="34:59" x14ac:dyDescent="0.25">
      <c r="AH2499" s="6"/>
      <c r="AI2499" s="6"/>
      <c r="AJ2499" s="6"/>
      <c r="AK2499" s="6"/>
      <c r="AL2499" s="6"/>
      <c r="AM2499" s="6"/>
      <c r="AN2499" s="6"/>
      <c r="AO2499" s="6"/>
      <c r="AP2499" s="6"/>
      <c r="AQ2499" s="6"/>
      <c r="AR2499" s="6"/>
      <c r="AS2499" s="6"/>
      <c r="AT2499" s="6"/>
      <c r="AU2499" s="6"/>
      <c r="AV2499" s="6"/>
      <c r="AW2499" s="6"/>
      <c r="AX2499" s="6"/>
      <c r="AY2499" s="6"/>
      <c r="AZ2499" s="6"/>
      <c r="BA2499" s="6"/>
      <c r="BB2499" s="6"/>
      <c r="BC2499" s="6"/>
      <c r="BD2499" s="6"/>
      <c r="BE2499" s="6"/>
      <c r="BF2499" s="6"/>
      <c r="BG2499" s="6"/>
    </row>
    <row r="2500" spans="34:59" x14ac:dyDescent="0.25">
      <c r="AH2500" s="10"/>
      <c r="AI2500" s="6"/>
      <c r="AJ2500" s="10"/>
      <c r="AK2500" s="10"/>
      <c r="AL2500" s="10"/>
      <c r="AM2500" s="10"/>
      <c r="AN2500" s="10"/>
      <c r="AO2500" s="10"/>
      <c r="AP2500" s="10"/>
      <c r="AQ2500" s="10"/>
      <c r="AR2500" s="10"/>
      <c r="AS2500" s="10"/>
      <c r="AT2500" s="10"/>
      <c r="AU2500" s="10"/>
      <c r="AV2500" s="10"/>
      <c r="AW2500" s="10"/>
      <c r="AX2500" s="10"/>
      <c r="AY2500" s="10"/>
      <c r="AZ2500" s="10"/>
      <c r="BA2500" s="10"/>
      <c r="BB2500" s="10"/>
      <c r="BC2500" s="10"/>
      <c r="BD2500" s="10"/>
      <c r="BE2500" s="10"/>
      <c r="BF2500" s="10"/>
      <c r="BG2500" s="6"/>
    </row>
    <row r="2501" spans="34:59" x14ac:dyDescent="0.25">
      <c r="AH2501" s="6"/>
      <c r="AI2501" s="6"/>
      <c r="AJ2501" s="6"/>
      <c r="AK2501" s="6"/>
      <c r="AL2501" s="6"/>
      <c r="AM2501" s="6"/>
      <c r="AN2501" s="6"/>
      <c r="AO2501" s="6"/>
      <c r="AP2501" s="6"/>
      <c r="AQ2501" s="6"/>
      <c r="AR2501" s="6"/>
      <c r="AS2501" s="6"/>
      <c r="AT2501" s="6"/>
      <c r="AU2501" s="6"/>
      <c r="AV2501" s="6"/>
      <c r="AW2501" s="6"/>
      <c r="AX2501" s="6"/>
      <c r="AY2501" s="6"/>
      <c r="AZ2501" s="6"/>
      <c r="BA2501" s="6"/>
      <c r="BB2501" s="6"/>
      <c r="BC2501" s="6"/>
      <c r="BD2501" s="6"/>
      <c r="BE2501" s="6"/>
      <c r="BF2501" s="6"/>
      <c r="BG2501" s="10"/>
    </row>
    <row r="2502" spans="34:59" x14ac:dyDescent="0.25">
      <c r="AH2502" s="10"/>
      <c r="AI2502" s="6"/>
    </row>
    <row r="2503" spans="34:59" x14ac:dyDescent="0.25">
      <c r="AH2503" s="6"/>
      <c r="AI2503" s="6"/>
      <c r="AJ2503" s="6"/>
      <c r="AK2503" s="6"/>
      <c r="AL2503" s="6"/>
      <c r="AM2503" s="6"/>
      <c r="AN2503" s="6"/>
      <c r="AO2503" s="6"/>
      <c r="AP2503" s="6"/>
      <c r="AQ2503" s="6"/>
      <c r="AR2503" s="6"/>
      <c r="AS2503" s="6"/>
      <c r="AT2503" s="6"/>
      <c r="AU2503" s="6"/>
      <c r="AV2503" s="6"/>
      <c r="AW2503" s="6"/>
      <c r="AX2503" s="6"/>
      <c r="AY2503" s="6"/>
      <c r="AZ2503" s="6"/>
      <c r="BA2503" s="6"/>
      <c r="BB2503" s="6"/>
      <c r="BC2503" s="6"/>
      <c r="BD2503" s="6"/>
      <c r="BE2503" s="6"/>
      <c r="BF2503" s="6"/>
      <c r="BG2503" s="6"/>
    </row>
    <row r="2504" spans="34:59" x14ac:dyDescent="0.25">
      <c r="AH2504" s="10"/>
      <c r="AI2504" s="6"/>
      <c r="AJ2504" s="10"/>
      <c r="AK2504" s="10"/>
      <c r="AL2504" s="10"/>
      <c r="AM2504" s="10"/>
      <c r="AN2504" s="10"/>
      <c r="AO2504" s="10"/>
      <c r="AP2504" s="10"/>
      <c r="AQ2504" s="10"/>
      <c r="AR2504" s="10"/>
      <c r="AS2504" s="10"/>
      <c r="AT2504" s="10"/>
      <c r="AU2504" s="10"/>
      <c r="AV2504" s="10"/>
      <c r="AW2504" s="10"/>
      <c r="AX2504" s="10"/>
      <c r="AY2504" s="10"/>
      <c r="AZ2504" s="10"/>
      <c r="BA2504" s="10"/>
      <c r="BB2504" s="10"/>
      <c r="BC2504" s="10"/>
      <c r="BD2504" s="10"/>
      <c r="BE2504" s="10"/>
      <c r="BF2504" s="10"/>
      <c r="BG2504" s="6"/>
    </row>
    <row r="2505" spans="34:59" x14ac:dyDescent="0.25">
      <c r="AH2505" s="6"/>
      <c r="AI2505" s="6"/>
      <c r="AJ2505" s="6"/>
      <c r="AK2505" s="6"/>
      <c r="AL2505" s="6"/>
      <c r="AM2505" s="6"/>
      <c r="AN2505" s="6"/>
      <c r="AO2505" s="6"/>
      <c r="AP2505" s="6"/>
      <c r="AQ2505" s="6"/>
      <c r="AR2505" s="6"/>
      <c r="AS2505" s="6"/>
      <c r="AT2505" s="6"/>
      <c r="AU2505" s="6"/>
      <c r="AV2505" s="6"/>
      <c r="AW2505" s="6"/>
      <c r="AX2505" s="6"/>
      <c r="AY2505" s="6"/>
      <c r="AZ2505" s="6"/>
      <c r="BA2505" s="6"/>
      <c r="BB2505" s="6"/>
      <c r="BC2505" s="6"/>
      <c r="BD2505" s="6"/>
      <c r="BE2505" s="6"/>
      <c r="BF2505" s="6"/>
      <c r="BG2505" s="10"/>
    </row>
    <row r="2506" spans="34:59" x14ac:dyDescent="0.25">
      <c r="AH2506" s="10"/>
      <c r="AI2506" s="6"/>
    </row>
    <row r="2507" spans="34:59" x14ac:dyDescent="0.25">
      <c r="AH2507" s="6"/>
      <c r="AI2507" s="6"/>
      <c r="AJ2507" s="6"/>
      <c r="AK2507" s="6"/>
      <c r="AL2507" s="6"/>
      <c r="AM2507" s="6"/>
      <c r="AN2507" s="6"/>
      <c r="AO2507" s="6"/>
      <c r="AP2507" s="6"/>
      <c r="AQ2507" s="6"/>
      <c r="AR2507" s="6"/>
      <c r="AS2507" s="6"/>
      <c r="AT2507" s="6"/>
      <c r="AU2507" s="6"/>
      <c r="AV2507" s="6"/>
      <c r="AW2507" s="6"/>
      <c r="AX2507" s="6"/>
      <c r="AY2507" s="6"/>
      <c r="AZ2507" s="6"/>
      <c r="BA2507" s="6"/>
      <c r="BB2507" s="6"/>
      <c r="BC2507" s="6"/>
      <c r="BD2507" s="6"/>
      <c r="BE2507" s="6"/>
      <c r="BF2507" s="6"/>
      <c r="BG2507" s="6"/>
    </row>
    <row r="2508" spans="34:59" x14ac:dyDescent="0.25">
      <c r="AH2508" s="10"/>
      <c r="AI2508" s="6"/>
      <c r="AJ2508" s="10"/>
      <c r="AK2508" s="10"/>
      <c r="AL2508" s="10"/>
      <c r="AM2508" s="10"/>
      <c r="AN2508" s="10"/>
      <c r="AO2508" s="10"/>
      <c r="AP2508" s="10"/>
      <c r="AQ2508" s="10"/>
      <c r="AR2508" s="10"/>
      <c r="AS2508" s="10"/>
      <c r="AT2508" s="10"/>
      <c r="AU2508" s="10"/>
      <c r="AV2508" s="10"/>
      <c r="AW2508" s="10"/>
      <c r="AX2508" s="10"/>
      <c r="AY2508" s="10"/>
      <c r="AZ2508" s="10"/>
      <c r="BA2508" s="10"/>
      <c r="BB2508" s="10"/>
      <c r="BC2508" s="10"/>
      <c r="BD2508" s="10"/>
      <c r="BE2508" s="10"/>
      <c r="BF2508" s="10"/>
      <c r="BG2508" s="6"/>
    </row>
    <row r="2509" spans="34:59" x14ac:dyDescent="0.25">
      <c r="AH2509" s="6"/>
      <c r="AI2509" s="6"/>
      <c r="AJ2509" s="6"/>
      <c r="AK2509" s="6"/>
      <c r="AL2509" s="6"/>
      <c r="AM2509" s="6"/>
      <c r="AN2509" s="6"/>
      <c r="AO2509" s="6"/>
      <c r="AP2509" s="6"/>
      <c r="AQ2509" s="6"/>
      <c r="AR2509" s="6"/>
      <c r="AS2509" s="6"/>
      <c r="AT2509" s="6"/>
      <c r="AU2509" s="6"/>
      <c r="AV2509" s="6"/>
      <c r="AW2509" s="6"/>
      <c r="AX2509" s="6"/>
      <c r="AY2509" s="6"/>
      <c r="AZ2509" s="6"/>
      <c r="BA2509" s="6"/>
      <c r="BB2509" s="6"/>
      <c r="BC2509" s="6"/>
      <c r="BD2509" s="6"/>
      <c r="BE2509" s="6"/>
      <c r="BF2509" s="6"/>
      <c r="BG2509" s="10"/>
    </row>
    <row r="2510" spans="34:59" x14ac:dyDescent="0.25">
      <c r="AH2510" s="10"/>
      <c r="AI2510" s="6"/>
    </row>
    <row r="2511" spans="34:59" x14ac:dyDescent="0.25">
      <c r="AH2511" s="6"/>
      <c r="AI2511" s="6"/>
      <c r="AJ2511" s="6"/>
      <c r="AK2511" s="6"/>
      <c r="AL2511" s="6"/>
      <c r="AM2511" s="6"/>
      <c r="AN2511" s="6"/>
      <c r="AO2511" s="6"/>
      <c r="AP2511" s="6"/>
      <c r="AQ2511" s="6"/>
      <c r="AR2511" s="6"/>
      <c r="AS2511" s="6"/>
      <c r="AT2511" s="6"/>
      <c r="AU2511" s="6"/>
      <c r="AV2511" s="6"/>
      <c r="AW2511" s="6"/>
      <c r="AX2511" s="6"/>
      <c r="AY2511" s="6"/>
      <c r="AZ2511" s="6"/>
      <c r="BA2511" s="6"/>
      <c r="BB2511" s="6"/>
      <c r="BC2511" s="6"/>
      <c r="BD2511" s="6"/>
      <c r="BE2511" s="6"/>
      <c r="BF2511" s="6"/>
      <c r="BG2511" s="6"/>
    </row>
    <row r="2512" spans="34:59" x14ac:dyDescent="0.25">
      <c r="AH2512" s="10"/>
      <c r="AI2512" s="6"/>
      <c r="AJ2512" s="10"/>
      <c r="AK2512" s="10"/>
      <c r="AL2512" s="10"/>
      <c r="AM2512" s="10"/>
      <c r="AN2512" s="10"/>
      <c r="AO2512" s="10"/>
      <c r="AP2512" s="10"/>
      <c r="AQ2512" s="10"/>
      <c r="AR2512" s="10"/>
      <c r="AS2512" s="10"/>
      <c r="AT2512" s="10"/>
      <c r="AU2512" s="10"/>
      <c r="AV2512" s="10"/>
      <c r="AW2512" s="10"/>
      <c r="AX2512" s="10"/>
      <c r="AY2512" s="10"/>
      <c r="AZ2512" s="10"/>
      <c r="BA2512" s="10"/>
      <c r="BB2512" s="10"/>
      <c r="BC2512" s="10"/>
      <c r="BD2512" s="10"/>
      <c r="BE2512" s="10"/>
      <c r="BF2512" s="10"/>
      <c r="BG2512" s="6"/>
    </row>
    <row r="2513" spans="34:59" x14ac:dyDescent="0.25">
      <c r="AH2513" s="6"/>
      <c r="AI2513" s="6"/>
      <c r="AJ2513" s="6"/>
      <c r="AK2513" s="6"/>
      <c r="AL2513" s="6"/>
      <c r="AM2513" s="6"/>
      <c r="AN2513" s="6"/>
      <c r="AO2513" s="6"/>
      <c r="AP2513" s="6"/>
      <c r="AQ2513" s="6"/>
      <c r="AR2513" s="6"/>
      <c r="AS2513" s="6"/>
      <c r="AT2513" s="6"/>
      <c r="AU2513" s="6"/>
      <c r="AV2513" s="6"/>
      <c r="AW2513" s="6"/>
      <c r="AX2513" s="6"/>
      <c r="AY2513" s="6"/>
      <c r="AZ2513" s="6"/>
      <c r="BA2513" s="6"/>
      <c r="BB2513" s="6"/>
      <c r="BC2513" s="6"/>
      <c r="BD2513" s="6"/>
      <c r="BE2513" s="6"/>
      <c r="BF2513" s="6"/>
      <c r="BG2513" s="10"/>
    </row>
    <row r="2514" spans="34:59" x14ac:dyDescent="0.25">
      <c r="AH2514" s="10"/>
      <c r="AI2514" s="6"/>
    </row>
    <row r="2515" spans="34:59" x14ac:dyDescent="0.25">
      <c r="AH2515" s="6"/>
      <c r="AI2515" s="6"/>
      <c r="AJ2515" s="6"/>
      <c r="AK2515" s="6"/>
      <c r="AL2515" s="6"/>
      <c r="AM2515" s="6"/>
      <c r="AN2515" s="6"/>
      <c r="AO2515" s="6"/>
      <c r="AP2515" s="6"/>
      <c r="AQ2515" s="6"/>
      <c r="AR2515" s="6"/>
      <c r="AS2515" s="6"/>
      <c r="AT2515" s="6"/>
      <c r="AU2515" s="6"/>
      <c r="AV2515" s="6"/>
      <c r="AW2515" s="6"/>
      <c r="AX2515" s="6"/>
      <c r="AY2515" s="6"/>
      <c r="AZ2515" s="6"/>
      <c r="BA2515" s="6"/>
      <c r="BB2515" s="6"/>
      <c r="BC2515" s="6"/>
      <c r="BD2515" s="6"/>
      <c r="BE2515" s="6"/>
      <c r="BF2515" s="6"/>
      <c r="BG2515" s="6"/>
    </row>
    <row r="2516" spans="34:59" x14ac:dyDescent="0.25">
      <c r="AH2516" s="10"/>
      <c r="AI2516" s="6"/>
      <c r="AJ2516" s="10"/>
      <c r="AK2516" s="10"/>
      <c r="AL2516" s="10"/>
      <c r="AM2516" s="10"/>
      <c r="AN2516" s="10"/>
      <c r="AO2516" s="10"/>
      <c r="AP2516" s="10"/>
      <c r="AQ2516" s="10"/>
      <c r="AR2516" s="10"/>
      <c r="AS2516" s="10"/>
      <c r="AT2516" s="10"/>
      <c r="AU2516" s="10"/>
      <c r="AV2516" s="10"/>
      <c r="AW2516" s="10"/>
      <c r="AX2516" s="10"/>
      <c r="AY2516" s="10"/>
      <c r="AZ2516" s="10"/>
      <c r="BA2516" s="10"/>
      <c r="BB2516" s="10"/>
      <c r="BC2516" s="10"/>
      <c r="BD2516" s="10"/>
      <c r="BE2516" s="10"/>
      <c r="BF2516" s="10"/>
      <c r="BG2516" s="6"/>
    </row>
    <row r="2517" spans="34:59" x14ac:dyDescent="0.25">
      <c r="AH2517" s="6"/>
      <c r="AI2517" s="6"/>
      <c r="AJ2517" s="6"/>
      <c r="AK2517" s="6"/>
      <c r="AL2517" s="6"/>
      <c r="AM2517" s="6"/>
      <c r="AN2517" s="6"/>
      <c r="AO2517" s="6"/>
      <c r="AP2517" s="6"/>
      <c r="AQ2517" s="6"/>
      <c r="AR2517" s="6"/>
      <c r="AS2517" s="6"/>
      <c r="AT2517" s="6"/>
      <c r="AU2517" s="6"/>
      <c r="AV2517" s="6"/>
      <c r="AW2517" s="6"/>
      <c r="AX2517" s="6"/>
      <c r="AY2517" s="6"/>
      <c r="AZ2517" s="6"/>
      <c r="BA2517" s="6"/>
      <c r="BB2517" s="6"/>
      <c r="BC2517" s="6"/>
      <c r="BD2517" s="6"/>
      <c r="BE2517" s="6"/>
      <c r="BF2517" s="6"/>
      <c r="BG2517" s="10"/>
    </row>
    <row r="2518" spans="34:59" x14ac:dyDescent="0.25">
      <c r="AH2518" s="10"/>
      <c r="AI2518" s="6"/>
    </row>
    <row r="2519" spans="34:59" x14ac:dyDescent="0.25">
      <c r="AH2519" s="6"/>
      <c r="AI2519" s="6"/>
      <c r="AJ2519" s="6"/>
      <c r="AK2519" s="6"/>
      <c r="AL2519" s="6"/>
      <c r="AM2519" s="6"/>
      <c r="AN2519" s="6"/>
      <c r="AO2519" s="6"/>
      <c r="AP2519" s="6"/>
      <c r="AQ2519" s="6"/>
      <c r="AR2519" s="6"/>
      <c r="AS2519" s="6"/>
      <c r="AT2519" s="6"/>
      <c r="AU2519" s="6"/>
      <c r="AV2519" s="6"/>
      <c r="AW2519" s="6"/>
      <c r="AX2519" s="6"/>
      <c r="AY2519" s="6"/>
      <c r="AZ2519" s="6"/>
      <c r="BA2519" s="6"/>
      <c r="BB2519" s="6"/>
      <c r="BC2519" s="6"/>
      <c r="BD2519" s="6"/>
      <c r="BE2519" s="6"/>
      <c r="BF2519" s="6"/>
      <c r="BG2519" s="6"/>
    </row>
    <row r="2520" spans="34:59" x14ac:dyDescent="0.25">
      <c r="AH2520" s="10"/>
      <c r="AI2520" s="6"/>
      <c r="AJ2520" s="10"/>
      <c r="AK2520" s="10"/>
      <c r="AL2520" s="10"/>
      <c r="AM2520" s="10"/>
      <c r="AN2520" s="10"/>
      <c r="AO2520" s="10"/>
      <c r="AP2520" s="10"/>
      <c r="AQ2520" s="10"/>
      <c r="AR2520" s="10"/>
      <c r="AS2520" s="10"/>
      <c r="AT2520" s="10"/>
      <c r="AU2520" s="10"/>
      <c r="AV2520" s="10"/>
      <c r="AW2520" s="10"/>
      <c r="AX2520" s="10"/>
      <c r="AY2520" s="10"/>
      <c r="AZ2520" s="10"/>
      <c r="BA2520" s="10"/>
      <c r="BB2520" s="10"/>
      <c r="BC2520" s="10"/>
      <c r="BD2520" s="10"/>
      <c r="BE2520" s="10"/>
      <c r="BF2520" s="10"/>
      <c r="BG2520" s="6"/>
    </row>
    <row r="2521" spans="34:59" x14ac:dyDescent="0.25">
      <c r="AH2521" s="6"/>
      <c r="AI2521" s="6"/>
      <c r="AJ2521" s="6"/>
      <c r="AK2521" s="6"/>
      <c r="AL2521" s="6"/>
      <c r="AM2521" s="6"/>
      <c r="AN2521" s="6"/>
      <c r="AO2521" s="6"/>
      <c r="AP2521" s="6"/>
      <c r="AQ2521" s="6"/>
      <c r="AR2521" s="6"/>
      <c r="AS2521" s="6"/>
      <c r="AT2521" s="6"/>
      <c r="AU2521" s="6"/>
      <c r="AV2521" s="6"/>
      <c r="AW2521" s="6"/>
      <c r="AX2521" s="6"/>
      <c r="AY2521" s="6"/>
      <c r="AZ2521" s="6"/>
      <c r="BA2521" s="6"/>
      <c r="BB2521" s="6"/>
      <c r="BC2521" s="6"/>
      <c r="BD2521" s="6"/>
      <c r="BE2521" s="6"/>
      <c r="BF2521" s="6"/>
      <c r="BG2521" s="10"/>
    </row>
    <row r="2522" spans="34:59" x14ac:dyDescent="0.25">
      <c r="AH2522" s="10"/>
      <c r="AI2522" s="6"/>
    </row>
    <row r="2523" spans="34:59" x14ac:dyDescent="0.25">
      <c r="AH2523" s="6"/>
      <c r="AI2523" s="6"/>
      <c r="AJ2523" s="6"/>
      <c r="AK2523" s="6"/>
      <c r="AL2523" s="6"/>
      <c r="AM2523" s="6"/>
      <c r="AN2523" s="6"/>
      <c r="AO2523" s="6"/>
      <c r="AP2523" s="6"/>
      <c r="AQ2523" s="6"/>
      <c r="AR2523" s="6"/>
      <c r="AS2523" s="6"/>
      <c r="AT2523" s="6"/>
      <c r="AU2523" s="6"/>
      <c r="AV2523" s="6"/>
      <c r="AW2523" s="6"/>
      <c r="AX2523" s="6"/>
      <c r="AY2523" s="6"/>
      <c r="AZ2523" s="6"/>
      <c r="BA2523" s="6"/>
      <c r="BB2523" s="6"/>
      <c r="BC2523" s="6"/>
      <c r="BD2523" s="6"/>
      <c r="BE2523" s="6"/>
      <c r="BF2523" s="6"/>
      <c r="BG2523" s="6"/>
    </row>
    <row r="2524" spans="34:59" x14ac:dyDescent="0.25">
      <c r="AH2524" s="10"/>
      <c r="AI2524" s="6"/>
      <c r="AJ2524" s="10"/>
      <c r="AK2524" s="10"/>
      <c r="AL2524" s="10"/>
      <c r="AM2524" s="10"/>
      <c r="AN2524" s="10"/>
      <c r="AO2524" s="10"/>
      <c r="AP2524" s="10"/>
      <c r="AQ2524" s="10"/>
      <c r="AR2524" s="10"/>
      <c r="AS2524" s="10"/>
      <c r="AT2524" s="10"/>
      <c r="AU2524" s="10"/>
      <c r="AV2524" s="10"/>
      <c r="AW2524" s="10"/>
      <c r="AX2524" s="10"/>
      <c r="AY2524" s="10"/>
      <c r="AZ2524" s="10"/>
      <c r="BA2524" s="10"/>
      <c r="BB2524" s="10"/>
      <c r="BC2524" s="10"/>
      <c r="BD2524" s="10"/>
      <c r="BE2524" s="10"/>
      <c r="BF2524" s="10"/>
      <c r="BG2524" s="6"/>
    </row>
    <row r="2525" spans="34:59" x14ac:dyDescent="0.25">
      <c r="AH2525" s="6"/>
      <c r="AI2525" s="6"/>
      <c r="AJ2525" s="6"/>
      <c r="AK2525" s="6"/>
      <c r="AL2525" s="6"/>
      <c r="AM2525" s="6"/>
      <c r="AN2525" s="6"/>
      <c r="AO2525" s="6"/>
      <c r="AP2525" s="6"/>
      <c r="AQ2525" s="6"/>
      <c r="AR2525" s="6"/>
      <c r="AS2525" s="6"/>
      <c r="AT2525" s="6"/>
      <c r="AU2525" s="6"/>
      <c r="AV2525" s="6"/>
      <c r="AW2525" s="6"/>
      <c r="AX2525" s="6"/>
      <c r="AY2525" s="6"/>
      <c r="AZ2525" s="6"/>
      <c r="BA2525" s="6"/>
      <c r="BB2525" s="6"/>
      <c r="BC2525" s="6"/>
      <c r="BD2525" s="6"/>
      <c r="BE2525" s="6"/>
      <c r="BF2525" s="6"/>
      <c r="BG2525" s="10"/>
    </row>
    <row r="2526" spans="34:59" x14ac:dyDescent="0.25">
      <c r="AH2526" s="10"/>
      <c r="AI2526" s="6"/>
    </row>
    <row r="2527" spans="34:59" x14ac:dyDescent="0.25">
      <c r="AH2527" s="6"/>
      <c r="AI2527" s="6"/>
      <c r="AJ2527" s="6"/>
      <c r="AK2527" s="6"/>
      <c r="AL2527" s="6"/>
      <c r="AM2527" s="6"/>
      <c r="AN2527" s="6"/>
      <c r="AO2527" s="6"/>
      <c r="AP2527" s="6"/>
      <c r="AQ2527" s="6"/>
      <c r="AR2527" s="6"/>
      <c r="AS2527" s="6"/>
      <c r="AT2527" s="6"/>
      <c r="AU2527" s="6"/>
      <c r="AV2527" s="6"/>
      <c r="AW2527" s="6"/>
      <c r="AX2527" s="6"/>
      <c r="AY2527" s="6"/>
      <c r="AZ2527" s="6"/>
      <c r="BA2527" s="6"/>
      <c r="BB2527" s="6"/>
      <c r="BC2527" s="6"/>
      <c r="BD2527" s="6"/>
      <c r="BE2527" s="6"/>
      <c r="BF2527" s="6"/>
      <c r="BG2527" s="6"/>
    </row>
    <row r="2528" spans="34:59" x14ac:dyDescent="0.25">
      <c r="AH2528" s="10"/>
      <c r="AI2528" s="6"/>
      <c r="AJ2528" s="10"/>
      <c r="AK2528" s="10"/>
      <c r="AL2528" s="10"/>
      <c r="AM2528" s="10"/>
      <c r="AN2528" s="10"/>
      <c r="AO2528" s="10"/>
      <c r="AP2528" s="10"/>
      <c r="AQ2528" s="10"/>
      <c r="AR2528" s="10"/>
      <c r="AS2528" s="10"/>
      <c r="AT2528" s="10"/>
      <c r="AU2528" s="10"/>
      <c r="AV2528" s="10"/>
      <c r="AW2528" s="10"/>
      <c r="AX2528" s="10"/>
      <c r="AY2528" s="10"/>
      <c r="AZ2528" s="10"/>
      <c r="BA2528" s="10"/>
      <c r="BB2528" s="10"/>
      <c r="BC2528" s="10"/>
      <c r="BD2528" s="10"/>
      <c r="BE2528" s="10"/>
      <c r="BF2528" s="10"/>
      <c r="BG2528" s="6"/>
    </row>
    <row r="2529" spans="34:59" x14ac:dyDescent="0.25">
      <c r="AH2529" s="6"/>
      <c r="AI2529" s="6"/>
      <c r="AJ2529" s="6"/>
      <c r="AK2529" s="6"/>
      <c r="AL2529" s="6"/>
      <c r="AM2529" s="6"/>
      <c r="AN2529" s="6"/>
      <c r="AO2529" s="6"/>
      <c r="AP2529" s="6"/>
      <c r="AQ2529" s="6"/>
      <c r="AR2529" s="6"/>
      <c r="AS2529" s="6"/>
      <c r="AT2529" s="6"/>
      <c r="AU2529" s="6"/>
      <c r="AV2529" s="6"/>
      <c r="AW2529" s="6"/>
      <c r="AX2529" s="6"/>
      <c r="AY2529" s="6"/>
      <c r="AZ2529" s="6"/>
      <c r="BA2529" s="6"/>
      <c r="BB2529" s="6"/>
      <c r="BC2529" s="6"/>
      <c r="BD2529" s="6"/>
      <c r="BE2529" s="6"/>
      <c r="BF2529" s="6"/>
      <c r="BG2529" s="10"/>
    </row>
    <row r="2530" spans="34:59" x14ac:dyDescent="0.25">
      <c r="AH2530" s="10"/>
      <c r="AI2530" s="6"/>
    </row>
    <row r="2531" spans="34:59" x14ac:dyDescent="0.25">
      <c r="AH2531" s="6"/>
      <c r="AI2531" s="6"/>
      <c r="AJ2531" s="6"/>
      <c r="AK2531" s="6"/>
      <c r="AL2531" s="6"/>
      <c r="AM2531" s="6"/>
      <c r="AN2531" s="6"/>
      <c r="AO2531" s="6"/>
      <c r="AP2531" s="6"/>
      <c r="AQ2531" s="6"/>
      <c r="AR2531" s="6"/>
      <c r="AS2531" s="6"/>
      <c r="AT2531" s="6"/>
      <c r="AU2531" s="6"/>
      <c r="AV2531" s="6"/>
      <c r="AW2531" s="6"/>
      <c r="AX2531" s="6"/>
      <c r="AY2531" s="6"/>
      <c r="AZ2531" s="6"/>
      <c r="BA2531" s="6"/>
      <c r="BB2531" s="6"/>
      <c r="BC2531" s="6"/>
      <c r="BD2531" s="6"/>
      <c r="BE2531" s="6"/>
      <c r="BF2531" s="6"/>
      <c r="BG2531" s="6"/>
    </row>
    <row r="2532" spans="34:59" x14ac:dyDescent="0.25">
      <c r="AH2532" s="10"/>
      <c r="AI2532" s="6"/>
      <c r="AJ2532" s="10"/>
      <c r="AK2532" s="10"/>
      <c r="AL2532" s="10"/>
      <c r="AM2532" s="10"/>
      <c r="AN2532" s="10"/>
      <c r="AO2532" s="10"/>
      <c r="AP2532" s="10"/>
      <c r="AQ2532" s="10"/>
      <c r="AR2532" s="10"/>
      <c r="AS2532" s="10"/>
      <c r="AT2532" s="10"/>
      <c r="AU2532" s="10"/>
      <c r="AV2532" s="10"/>
      <c r="AW2532" s="10"/>
      <c r="AX2532" s="10"/>
      <c r="AY2532" s="10"/>
      <c r="AZ2532" s="10"/>
      <c r="BA2532" s="10"/>
      <c r="BB2532" s="10"/>
      <c r="BC2532" s="10"/>
      <c r="BD2532" s="10"/>
      <c r="BE2532" s="10"/>
      <c r="BF2532" s="10"/>
      <c r="BG2532" s="6"/>
    </row>
    <row r="2533" spans="34:59" x14ac:dyDescent="0.25">
      <c r="AH2533" s="6"/>
      <c r="AI2533" s="6"/>
      <c r="AJ2533" s="6"/>
      <c r="AK2533" s="6"/>
      <c r="AL2533" s="6"/>
      <c r="AM2533" s="6"/>
      <c r="AN2533" s="6"/>
      <c r="AO2533" s="6"/>
      <c r="AP2533" s="6"/>
      <c r="AQ2533" s="6"/>
      <c r="AR2533" s="6"/>
      <c r="AS2533" s="6"/>
      <c r="AT2533" s="6"/>
      <c r="AU2533" s="6"/>
      <c r="AV2533" s="6"/>
      <c r="AW2533" s="6"/>
      <c r="AX2533" s="6"/>
      <c r="AY2533" s="6"/>
      <c r="AZ2533" s="6"/>
      <c r="BA2533" s="6"/>
      <c r="BB2533" s="6"/>
      <c r="BC2533" s="6"/>
      <c r="BD2533" s="6"/>
      <c r="BE2533" s="6"/>
      <c r="BF2533" s="6"/>
      <c r="BG2533" s="10"/>
    </row>
    <row r="2534" spans="34:59" x14ac:dyDescent="0.25">
      <c r="AH2534" s="10"/>
      <c r="AI2534" s="6"/>
    </row>
    <row r="2535" spans="34:59" x14ac:dyDescent="0.25">
      <c r="AH2535" s="6"/>
      <c r="AI2535" s="6"/>
      <c r="AJ2535" s="6"/>
      <c r="AK2535" s="6"/>
      <c r="AL2535" s="6"/>
      <c r="AM2535" s="6"/>
      <c r="AN2535" s="6"/>
      <c r="AO2535" s="6"/>
      <c r="AP2535" s="6"/>
      <c r="AQ2535" s="6"/>
      <c r="AR2535" s="6"/>
      <c r="AS2535" s="6"/>
      <c r="AT2535" s="6"/>
      <c r="AU2535" s="6"/>
      <c r="AV2535" s="6"/>
      <c r="AW2535" s="6"/>
      <c r="AX2535" s="6"/>
      <c r="AY2535" s="6"/>
      <c r="AZ2535" s="6"/>
      <c r="BA2535" s="6"/>
      <c r="BB2535" s="6"/>
      <c r="BC2535" s="6"/>
      <c r="BD2535" s="6"/>
      <c r="BE2535" s="6"/>
      <c r="BF2535" s="6"/>
      <c r="BG2535" s="6"/>
    </row>
    <row r="2536" spans="34:59" x14ac:dyDescent="0.25">
      <c r="AH2536" s="10"/>
      <c r="AI2536" s="6"/>
      <c r="AJ2536" s="10"/>
      <c r="AK2536" s="10"/>
      <c r="AL2536" s="10"/>
      <c r="AM2536" s="10"/>
      <c r="AN2536" s="10"/>
      <c r="AO2536" s="10"/>
      <c r="AP2536" s="10"/>
      <c r="AQ2536" s="10"/>
      <c r="AR2536" s="10"/>
      <c r="AS2536" s="10"/>
      <c r="AT2536" s="10"/>
      <c r="AU2536" s="10"/>
      <c r="AV2536" s="10"/>
      <c r="AW2536" s="10"/>
      <c r="AX2536" s="10"/>
      <c r="AY2536" s="10"/>
      <c r="AZ2536" s="10"/>
      <c r="BA2536" s="10"/>
      <c r="BB2536" s="10"/>
      <c r="BC2536" s="10"/>
      <c r="BD2536" s="10"/>
      <c r="BE2536" s="10"/>
      <c r="BF2536" s="10"/>
      <c r="BG2536" s="6"/>
    </row>
    <row r="2537" spans="34:59" x14ac:dyDescent="0.25">
      <c r="AH2537" s="6"/>
      <c r="AI2537" s="6"/>
      <c r="AJ2537" s="6"/>
      <c r="AK2537" s="6"/>
      <c r="AL2537" s="6"/>
      <c r="AM2537" s="6"/>
      <c r="AN2537" s="6"/>
      <c r="AO2537" s="6"/>
      <c r="AP2537" s="6"/>
      <c r="AQ2537" s="6"/>
      <c r="AR2537" s="6"/>
      <c r="AS2537" s="6"/>
      <c r="AT2537" s="6"/>
      <c r="AU2537" s="6"/>
      <c r="AV2537" s="6"/>
      <c r="AW2537" s="6"/>
      <c r="AX2537" s="6"/>
      <c r="AY2537" s="6"/>
      <c r="AZ2537" s="6"/>
      <c r="BA2537" s="6"/>
      <c r="BB2537" s="6"/>
      <c r="BC2537" s="6"/>
      <c r="BD2537" s="6"/>
      <c r="BE2537" s="6"/>
      <c r="BF2537" s="6"/>
      <c r="BG2537" s="10"/>
    </row>
    <row r="2538" spans="34:59" x14ac:dyDescent="0.25">
      <c r="AH2538" s="10"/>
      <c r="AI2538" s="6"/>
    </row>
    <row r="2539" spans="34:59" x14ac:dyDescent="0.25">
      <c r="AH2539" s="6"/>
      <c r="AI2539" s="6"/>
      <c r="AJ2539" s="6"/>
      <c r="AK2539" s="6"/>
      <c r="AL2539" s="6"/>
      <c r="AM2539" s="6"/>
      <c r="AN2539" s="6"/>
      <c r="AO2539" s="6"/>
      <c r="AP2539" s="6"/>
      <c r="AQ2539" s="6"/>
      <c r="AR2539" s="6"/>
      <c r="AS2539" s="6"/>
      <c r="AT2539" s="6"/>
      <c r="AU2539" s="6"/>
      <c r="AV2539" s="6"/>
      <c r="AW2539" s="6"/>
      <c r="AX2539" s="6"/>
      <c r="AY2539" s="6"/>
      <c r="AZ2539" s="6"/>
      <c r="BA2539" s="6"/>
      <c r="BB2539" s="6"/>
      <c r="BC2539" s="6"/>
      <c r="BD2539" s="6"/>
      <c r="BE2539" s="6"/>
      <c r="BF2539" s="6"/>
      <c r="BG2539" s="6"/>
    </row>
    <row r="2540" spans="34:59" x14ac:dyDescent="0.25">
      <c r="AH2540" s="10"/>
      <c r="AI2540" s="6"/>
      <c r="AJ2540" s="10"/>
      <c r="AK2540" s="10"/>
      <c r="AL2540" s="10"/>
      <c r="AM2540" s="10"/>
      <c r="AN2540" s="10"/>
      <c r="AO2540" s="10"/>
      <c r="AP2540" s="10"/>
      <c r="AQ2540" s="10"/>
      <c r="AR2540" s="10"/>
      <c r="AS2540" s="10"/>
      <c r="AT2540" s="10"/>
      <c r="AU2540" s="10"/>
      <c r="AV2540" s="10"/>
      <c r="AW2540" s="10"/>
      <c r="AX2540" s="10"/>
      <c r="AY2540" s="10"/>
      <c r="AZ2540" s="10"/>
      <c r="BA2540" s="10"/>
      <c r="BB2540" s="10"/>
      <c r="BC2540" s="10"/>
      <c r="BD2540" s="10"/>
      <c r="BE2540" s="10"/>
      <c r="BF2540" s="10"/>
      <c r="BG2540" s="6"/>
    </row>
    <row r="2541" spans="34:59" x14ac:dyDescent="0.25">
      <c r="AH2541" s="6"/>
      <c r="AI2541" s="6"/>
      <c r="AJ2541" s="6"/>
      <c r="AK2541" s="6"/>
      <c r="AL2541" s="6"/>
      <c r="AM2541" s="6"/>
      <c r="AN2541" s="6"/>
      <c r="AO2541" s="6"/>
      <c r="AP2541" s="6"/>
      <c r="AQ2541" s="6"/>
      <c r="AR2541" s="6"/>
      <c r="AS2541" s="6"/>
      <c r="AT2541" s="6"/>
      <c r="AU2541" s="6"/>
      <c r="AV2541" s="6"/>
      <c r="AW2541" s="6"/>
      <c r="AX2541" s="6"/>
      <c r="AY2541" s="6"/>
      <c r="AZ2541" s="6"/>
      <c r="BA2541" s="6"/>
      <c r="BB2541" s="6"/>
      <c r="BC2541" s="6"/>
      <c r="BD2541" s="6"/>
      <c r="BE2541" s="6"/>
      <c r="BF2541" s="6"/>
      <c r="BG2541" s="10"/>
    </row>
    <row r="2542" spans="34:59" x14ac:dyDescent="0.25">
      <c r="AH2542" s="10"/>
      <c r="AI2542" s="6"/>
    </row>
    <row r="2543" spans="34:59" x14ac:dyDescent="0.25">
      <c r="AH2543" s="6"/>
      <c r="AI2543" s="6"/>
      <c r="AJ2543" s="6"/>
      <c r="AK2543" s="6"/>
      <c r="AL2543" s="6"/>
      <c r="AM2543" s="6"/>
      <c r="AN2543" s="6"/>
      <c r="AO2543" s="6"/>
      <c r="AP2543" s="6"/>
      <c r="AQ2543" s="6"/>
      <c r="AR2543" s="6"/>
      <c r="AS2543" s="6"/>
      <c r="AT2543" s="6"/>
      <c r="AU2543" s="6"/>
      <c r="AV2543" s="6"/>
      <c r="AW2543" s="6"/>
      <c r="AX2543" s="6"/>
      <c r="AY2543" s="6"/>
      <c r="AZ2543" s="6"/>
      <c r="BA2543" s="6"/>
      <c r="BB2543" s="6"/>
      <c r="BC2543" s="6"/>
      <c r="BD2543" s="6"/>
      <c r="BE2543" s="6"/>
      <c r="BF2543" s="6"/>
      <c r="BG2543" s="6"/>
    </row>
    <row r="2544" spans="34:59" x14ac:dyDescent="0.25">
      <c r="AH2544" s="10"/>
      <c r="AI2544" s="6"/>
      <c r="AJ2544" s="10"/>
      <c r="AK2544" s="10"/>
      <c r="AL2544" s="10"/>
      <c r="AM2544" s="10"/>
      <c r="AN2544" s="10"/>
      <c r="AO2544" s="10"/>
      <c r="AP2544" s="10"/>
      <c r="AQ2544" s="10"/>
      <c r="AR2544" s="10"/>
      <c r="AS2544" s="10"/>
      <c r="AT2544" s="10"/>
      <c r="AU2544" s="10"/>
      <c r="AV2544" s="10"/>
      <c r="AW2544" s="10"/>
      <c r="AX2544" s="10"/>
      <c r="AY2544" s="10"/>
      <c r="AZ2544" s="10"/>
      <c r="BA2544" s="10"/>
      <c r="BB2544" s="10"/>
      <c r="BC2544" s="10"/>
      <c r="BD2544" s="10"/>
      <c r="BE2544" s="10"/>
      <c r="BF2544" s="10"/>
      <c r="BG2544" s="6"/>
    </row>
    <row r="2545" spans="34:59" x14ac:dyDescent="0.25">
      <c r="AH2545" s="6"/>
      <c r="AI2545" s="6"/>
      <c r="AJ2545" s="6"/>
      <c r="AK2545" s="6"/>
      <c r="AL2545" s="6"/>
      <c r="AM2545" s="6"/>
      <c r="AN2545" s="6"/>
      <c r="AO2545" s="6"/>
      <c r="AP2545" s="6"/>
      <c r="AQ2545" s="6"/>
      <c r="AR2545" s="6"/>
      <c r="AS2545" s="6"/>
      <c r="AT2545" s="6"/>
      <c r="AU2545" s="6"/>
      <c r="AV2545" s="6"/>
      <c r="AW2545" s="6"/>
      <c r="AX2545" s="6"/>
      <c r="AY2545" s="6"/>
      <c r="AZ2545" s="6"/>
      <c r="BA2545" s="6"/>
      <c r="BB2545" s="6"/>
      <c r="BC2545" s="6"/>
      <c r="BD2545" s="6"/>
      <c r="BE2545" s="6"/>
      <c r="BF2545" s="6"/>
      <c r="BG2545" s="10"/>
    </row>
    <row r="2546" spans="34:59" x14ac:dyDescent="0.25">
      <c r="AH2546" s="10"/>
      <c r="AI2546" s="6"/>
    </row>
    <row r="2547" spans="34:59" x14ac:dyDescent="0.25">
      <c r="AH2547" s="6"/>
      <c r="AI2547" s="6"/>
      <c r="AJ2547" s="6"/>
      <c r="AK2547" s="6"/>
      <c r="AL2547" s="6"/>
      <c r="AM2547" s="6"/>
      <c r="AN2547" s="6"/>
      <c r="AO2547" s="6"/>
      <c r="AP2547" s="6"/>
      <c r="AQ2547" s="6"/>
      <c r="AR2547" s="6"/>
      <c r="AS2547" s="6"/>
      <c r="AT2547" s="6"/>
      <c r="AU2547" s="6"/>
      <c r="AV2547" s="6"/>
      <c r="AW2547" s="6"/>
      <c r="AX2547" s="6"/>
      <c r="AY2547" s="6"/>
      <c r="AZ2547" s="6"/>
      <c r="BA2547" s="6"/>
      <c r="BB2547" s="6"/>
      <c r="BC2547" s="6"/>
      <c r="BD2547" s="6"/>
      <c r="BE2547" s="6"/>
      <c r="BF2547" s="6"/>
      <c r="BG2547" s="6"/>
    </row>
    <row r="2548" spans="34:59" x14ac:dyDescent="0.25">
      <c r="AH2548" s="10"/>
      <c r="AI2548" s="6"/>
      <c r="AJ2548" s="10"/>
      <c r="AK2548" s="10"/>
      <c r="AL2548" s="10"/>
      <c r="AM2548" s="10"/>
      <c r="AN2548" s="10"/>
      <c r="AO2548" s="10"/>
      <c r="AP2548" s="10"/>
      <c r="AQ2548" s="10"/>
      <c r="AR2548" s="10"/>
      <c r="AS2548" s="10"/>
      <c r="AT2548" s="10"/>
      <c r="AU2548" s="10"/>
      <c r="AV2548" s="10"/>
      <c r="AW2548" s="10"/>
      <c r="AX2548" s="10"/>
      <c r="AY2548" s="10"/>
      <c r="AZ2548" s="10"/>
      <c r="BA2548" s="10"/>
      <c r="BB2548" s="10"/>
      <c r="BC2548" s="10"/>
      <c r="BD2548" s="10"/>
      <c r="BE2548" s="10"/>
      <c r="BF2548" s="10"/>
      <c r="BG2548" s="6"/>
    </row>
    <row r="2549" spans="34:59" x14ac:dyDescent="0.25">
      <c r="AH2549" s="6"/>
      <c r="AI2549" s="6"/>
      <c r="AJ2549" s="6"/>
      <c r="AK2549" s="6"/>
      <c r="AL2549" s="6"/>
      <c r="AM2549" s="6"/>
      <c r="AN2549" s="6"/>
      <c r="AO2549" s="6"/>
      <c r="AP2549" s="6"/>
      <c r="AQ2549" s="6"/>
      <c r="AR2549" s="6"/>
      <c r="AS2549" s="6"/>
      <c r="AT2549" s="6"/>
      <c r="AU2549" s="6"/>
      <c r="AV2549" s="6"/>
      <c r="AW2549" s="6"/>
      <c r="AX2549" s="6"/>
      <c r="AY2549" s="6"/>
      <c r="AZ2549" s="6"/>
      <c r="BA2549" s="6"/>
      <c r="BB2549" s="6"/>
      <c r="BC2549" s="6"/>
      <c r="BD2549" s="6"/>
      <c r="BE2549" s="6"/>
      <c r="BF2549" s="6"/>
      <c r="BG2549" s="10"/>
    </row>
    <row r="2550" spans="34:59" x14ac:dyDescent="0.25">
      <c r="AH2550" s="10"/>
      <c r="AI2550" s="6"/>
    </row>
    <row r="2551" spans="34:59" x14ac:dyDescent="0.25">
      <c r="AH2551" s="6"/>
      <c r="AI2551" s="6"/>
      <c r="AJ2551" s="6"/>
      <c r="AK2551" s="6"/>
      <c r="AL2551" s="6"/>
      <c r="AM2551" s="6"/>
      <c r="AN2551" s="6"/>
      <c r="AO2551" s="6"/>
      <c r="AP2551" s="6"/>
      <c r="AQ2551" s="6"/>
      <c r="AR2551" s="6"/>
      <c r="AS2551" s="6"/>
      <c r="AT2551" s="6"/>
      <c r="AU2551" s="6"/>
      <c r="AV2551" s="6"/>
      <c r="AW2551" s="6"/>
      <c r="AX2551" s="6"/>
      <c r="AY2551" s="6"/>
      <c r="AZ2551" s="6"/>
      <c r="BA2551" s="6"/>
      <c r="BB2551" s="6"/>
      <c r="BC2551" s="6"/>
      <c r="BD2551" s="6"/>
      <c r="BE2551" s="6"/>
      <c r="BF2551" s="6"/>
      <c r="BG2551" s="6"/>
    </row>
    <row r="2552" spans="34:59" x14ac:dyDescent="0.25">
      <c r="AH2552" s="10"/>
      <c r="AI2552" s="6"/>
      <c r="AJ2552" s="10"/>
      <c r="AK2552" s="10"/>
      <c r="AL2552" s="10"/>
      <c r="AM2552" s="10"/>
      <c r="AN2552" s="10"/>
      <c r="AO2552" s="10"/>
      <c r="AP2552" s="10"/>
      <c r="AQ2552" s="10"/>
      <c r="AR2552" s="10"/>
      <c r="AS2552" s="10"/>
      <c r="AT2552" s="10"/>
      <c r="AU2552" s="10"/>
      <c r="AV2552" s="10"/>
      <c r="AW2552" s="10"/>
      <c r="AX2552" s="10"/>
      <c r="AY2552" s="10"/>
      <c r="AZ2552" s="10"/>
      <c r="BA2552" s="10"/>
      <c r="BB2552" s="10"/>
      <c r="BC2552" s="10"/>
      <c r="BD2552" s="10"/>
      <c r="BE2552" s="10"/>
      <c r="BF2552" s="10"/>
      <c r="BG2552" s="6"/>
    </row>
    <row r="2553" spans="34:59" x14ac:dyDescent="0.25">
      <c r="AH2553" s="6"/>
      <c r="AI2553" s="6"/>
      <c r="AJ2553" s="6"/>
      <c r="AK2553" s="6"/>
      <c r="AL2553" s="6"/>
      <c r="AM2553" s="6"/>
      <c r="AN2553" s="6"/>
      <c r="AO2553" s="6"/>
      <c r="AP2553" s="6"/>
      <c r="AQ2553" s="6"/>
      <c r="AR2553" s="6"/>
      <c r="AS2553" s="6"/>
      <c r="AT2553" s="6"/>
      <c r="AU2553" s="6"/>
      <c r="AV2553" s="6"/>
      <c r="AW2553" s="6"/>
      <c r="AX2553" s="6"/>
      <c r="AY2553" s="6"/>
      <c r="AZ2553" s="6"/>
      <c r="BA2553" s="6"/>
      <c r="BB2553" s="6"/>
      <c r="BC2553" s="6"/>
      <c r="BD2553" s="6"/>
      <c r="BE2553" s="6"/>
      <c r="BF2553" s="6"/>
      <c r="BG2553" s="10"/>
    </row>
    <row r="2554" spans="34:59" x14ac:dyDescent="0.25">
      <c r="AH2554" s="10"/>
      <c r="AI2554" s="6"/>
    </row>
    <row r="2555" spans="34:59" x14ac:dyDescent="0.25">
      <c r="AH2555" s="6"/>
      <c r="AI2555" s="6"/>
      <c r="AJ2555" s="6"/>
      <c r="AK2555" s="6"/>
      <c r="AL2555" s="6"/>
      <c r="AM2555" s="6"/>
      <c r="AN2555" s="6"/>
      <c r="AO2555" s="6"/>
      <c r="AP2555" s="6"/>
      <c r="AQ2555" s="6"/>
      <c r="AR2555" s="6"/>
      <c r="AS2555" s="6"/>
      <c r="AT2555" s="6"/>
      <c r="AU2555" s="6"/>
      <c r="AV2555" s="6"/>
      <c r="AW2555" s="6"/>
      <c r="AX2555" s="6"/>
      <c r="AY2555" s="6"/>
      <c r="AZ2555" s="6"/>
      <c r="BA2555" s="6"/>
      <c r="BB2555" s="6"/>
      <c r="BC2555" s="6"/>
      <c r="BD2555" s="6"/>
      <c r="BE2555" s="6"/>
      <c r="BF2555" s="6"/>
      <c r="BG2555" s="6"/>
    </row>
    <row r="2556" spans="34:59" x14ac:dyDescent="0.25">
      <c r="AH2556" s="10"/>
      <c r="AI2556" s="6"/>
      <c r="AJ2556" s="10"/>
      <c r="AK2556" s="10"/>
      <c r="AL2556" s="10"/>
      <c r="AM2556" s="10"/>
      <c r="AN2556" s="10"/>
      <c r="AO2556" s="10"/>
      <c r="AP2556" s="10"/>
      <c r="AQ2556" s="10"/>
      <c r="AR2556" s="10"/>
      <c r="AS2556" s="10"/>
      <c r="AT2556" s="10"/>
      <c r="AU2556" s="10"/>
      <c r="AV2556" s="10"/>
      <c r="AW2556" s="10"/>
      <c r="AX2556" s="10"/>
      <c r="AY2556" s="10"/>
      <c r="AZ2556" s="10"/>
      <c r="BA2556" s="10"/>
      <c r="BB2556" s="10"/>
      <c r="BC2556" s="10"/>
      <c r="BD2556" s="10"/>
      <c r="BE2556" s="10"/>
      <c r="BF2556" s="10"/>
      <c r="BG2556" s="6"/>
    </row>
    <row r="2557" spans="34:59" x14ac:dyDescent="0.25">
      <c r="AH2557" s="6"/>
      <c r="AI2557" s="6"/>
      <c r="AJ2557" s="6"/>
      <c r="AK2557" s="6"/>
      <c r="AL2557" s="6"/>
      <c r="AM2557" s="6"/>
      <c r="AN2557" s="6"/>
      <c r="AO2557" s="6"/>
      <c r="AP2557" s="6"/>
      <c r="AQ2557" s="6"/>
      <c r="AR2557" s="6"/>
      <c r="AS2557" s="6"/>
      <c r="AT2557" s="6"/>
      <c r="AU2557" s="6"/>
      <c r="AV2557" s="6"/>
      <c r="AW2557" s="6"/>
      <c r="AX2557" s="6"/>
      <c r="AY2557" s="6"/>
      <c r="AZ2557" s="6"/>
      <c r="BA2557" s="6"/>
      <c r="BB2557" s="6"/>
      <c r="BC2557" s="6"/>
      <c r="BD2557" s="6"/>
      <c r="BE2557" s="6"/>
      <c r="BF2557" s="6"/>
      <c r="BG2557" s="10"/>
    </row>
    <row r="2558" spans="34:59" x14ac:dyDescent="0.25">
      <c r="AH2558" s="10"/>
      <c r="AI2558" s="6"/>
    </row>
    <row r="2559" spans="34:59" x14ac:dyDescent="0.25">
      <c r="AH2559" s="6"/>
      <c r="AI2559" s="6"/>
      <c r="AJ2559" s="6"/>
      <c r="AK2559" s="6"/>
      <c r="AL2559" s="6"/>
      <c r="AM2559" s="6"/>
      <c r="AN2559" s="6"/>
      <c r="AO2559" s="6"/>
      <c r="AP2559" s="6"/>
      <c r="AQ2559" s="6"/>
      <c r="AR2559" s="6"/>
      <c r="AS2559" s="6"/>
      <c r="AT2559" s="6"/>
      <c r="AU2559" s="6"/>
      <c r="AV2559" s="6"/>
      <c r="AW2559" s="6"/>
      <c r="AX2559" s="6"/>
      <c r="AY2559" s="6"/>
      <c r="AZ2559" s="6"/>
      <c r="BA2559" s="6"/>
      <c r="BB2559" s="6"/>
      <c r="BC2559" s="6"/>
      <c r="BD2559" s="6"/>
      <c r="BE2559" s="6"/>
      <c r="BF2559" s="6"/>
      <c r="BG2559" s="6"/>
    </row>
    <row r="2560" spans="34:59" x14ac:dyDescent="0.25">
      <c r="AH2560" s="10"/>
      <c r="AI2560" s="6"/>
      <c r="AJ2560" s="10"/>
      <c r="AK2560" s="10"/>
      <c r="AL2560" s="10"/>
      <c r="AM2560" s="10"/>
      <c r="AN2560" s="10"/>
      <c r="AO2560" s="10"/>
      <c r="AP2560" s="10"/>
      <c r="AQ2560" s="10"/>
      <c r="AR2560" s="10"/>
      <c r="AS2560" s="10"/>
      <c r="AT2560" s="10"/>
      <c r="AU2560" s="10"/>
      <c r="AV2560" s="10"/>
      <c r="AW2560" s="10"/>
      <c r="AX2560" s="10"/>
      <c r="AY2560" s="10"/>
      <c r="AZ2560" s="10"/>
      <c r="BA2560" s="10"/>
      <c r="BB2560" s="10"/>
      <c r="BC2560" s="10"/>
      <c r="BD2560" s="10"/>
      <c r="BE2560" s="10"/>
      <c r="BF2560" s="10"/>
      <c r="BG2560" s="6"/>
    </row>
    <row r="2561" spans="34:59" x14ac:dyDescent="0.25">
      <c r="AH2561" s="6"/>
      <c r="AI2561" s="6"/>
      <c r="AJ2561" s="6"/>
      <c r="AK2561" s="6"/>
      <c r="AL2561" s="6"/>
      <c r="AM2561" s="6"/>
      <c r="AN2561" s="6"/>
      <c r="AO2561" s="6"/>
      <c r="AP2561" s="6"/>
      <c r="AQ2561" s="6"/>
      <c r="AR2561" s="6"/>
      <c r="AS2561" s="6"/>
      <c r="AT2561" s="6"/>
      <c r="AU2561" s="6"/>
      <c r="AV2561" s="6"/>
      <c r="AW2561" s="6"/>
      <c r="AX2561" s="6"/>
      <c r="AY2561" s="6"/>
      <c r="AZ2561" s="6"/>
      <c r="BA2561" s="6"/>
      <c r="BB2561" s="6"/>
      <c r="BC2561" s="6"/>
      <c r="BD2561" s="6"/>
      <c r="BE2561" s="6"/>
      <c r="BF2561" s="6"/>
      <c r="BG2561" s="10"/>
    </row>
    <row r="2562" spans="34:59" x14ac:dyDescent="0.25">
      <c r="AH2562" s="10"/>
      <c r="AI2562" s="6"/>
    </row>
    <row r="2563" spans="34:59" x14ac:dyDescent="0.25">
      <c r="AH2563" s="6"/>
      <c r="AI2563" s="6"/>
      <c r="AJ2563" s="6"/>
      <c r="AK2563" s="6"/>
      <c r="AL2563" s="6"/>
      <c r="AM2563" s="6"/>
      <c r="AN2563" s="6"/>
      <c r="AO2563" s="6"/>
      <c r="AP2563" s="6"/>
      <c r="AQ2563" s="6"/>
      <c r="AR2563" s="6"/>
      <c r="AS2563" s="6"/>
      <c r="AT2563" s="6"/>
      <c r="AU2563" s="6"/>
      <c r="AV2563" s="6"/>
      <c r="AW2563" s="6"/>
      <c r="AX2563" s="6"/>
      <c r="AY2563" s="6"/>
      <c r="AZ2563" s="6"/>
      <c r="BA2563" s="6"/>
      <c r="BB2563" s="6"/>
      <c r="BC2563" s="6"/>
      <c r="BD2563" s="6"/>
      <c r="BE2563" s="6"/>
      <c r="BF2563" s="6"/>
      <c r="BG2563" s="6"/>
    </row>
    <row r="2564" spans="34:59" x14ac:dyDescent="0.25">
      <c r="AH2564" s="10"/>
      <c r="AI2564" s="6"/>
      <c r="AJ2564" s="10"/>
      <c r="AK2564" s="10"/>
      <c r="AL2564" s="10"/>
      <c r="AM2564" s="10"/>
      <c r="AN2564" s="10"/>
      <c r="AO2564" s="10"/>
      <c r="AP2564" s="10"/>
      <c r="AQ2564" s="10"/>
      <c r="AR2564" s="10"/>
      <c r="AS2564" s="10"/>
      <c r="AT2564" s="10"/>
      <c r="AU2564" s="10"/>
      <c r="AV2564" s="10"/>
      <c r="AW2564" s="10"/>
      <c r="AX2564" s="10"/>
      <c r="AY2564" s="10"/>
      <c r="AZ2564" s="10"/>
      <c r="BA2564" s="10"/>
      <c r="BB2564" s="10"/>
      <c r="BC2564" s="10"/>
      <c r="BD2564" s="10"/>
      <c r="BE2564" s="10"/>
      <c r="BF2564" s="10"/>
      <c r="BG2564" s="6"/>
    </row>
    <row r="2565" spans="34:59" x14ac:dyDescent="0.25">
      <c r="AH2565" s="6"/>
      <c r="AI2565" s="6"/>
      <c r="AJ2565" s="6"/>
      <c r="AK2565" s="6"/>
      <c r="AL2565" s="6"/>
      <c r="AM2565" s="6"/>
      <c r="AN2565" s="6"/>
      <c r="AO2565" s="6"/>
      <c r="AP2565" s="6"/>
      <c r="AQ2565" s="6"/>
      <c r="AR2565" s="6"/>
      <c r="AS2565" s="6"/>
      <c r="AT2565" s="6"/>
      <c r="AU2565" s="6"/>
      <c r="AV2565" s="6"/>
      <c r="AW2565" s="6"/>
      <c r="AX2565" s="6"/>
      <c r="AY2565" s="6"/>
      <c r="AZ2565" s="6"/>
      <c r="BA2565" s="6"/>
      <c r="BB2565" s="6"/>
      <c r="BC2565" s="6"/>
      <c r="BD2565" s="6"/>
      <c r="BE2565" s="6"/>
      <c r="BF2565" s="6"/>
      <c r="BG2565" s="10"/>
    </row>
    <row r="2566" spans="34:59" x14ac:dyDescent="0.25">
      <c r="AH2566" s="10"/>
      <c r="AI2566" s="6"/>
    </row>
    <row r="2567" spans="34:59" x14ac:dyDescent="0.25">
      <c r="AH2567" s="6"/>
      <c r="AI2567" s="6"/>
      <c r="AJ2567" s="6"/>
      <c r="AK2567" s="6"/>
      <c r="AL2567" s="6"/>
      <c r="AM2567" s="6"/>
      <c r="AN2567" s="6"/>
      <c r="AO2567" s="6"/>
      <c r="AP2567" s="6"/>
      <c r="AQ2567" s="6"/>
      <c r="AR2567" s="6"/>
      <c r="AS2567" s="6"/>
      <c r="AT2567" s="6"/>
      <c r="AU2567" s="6"/>
      <c r="AV2567" s="6"/>
      <c r="AW2567" s="6"/>
      <c r="AX2567" s="6"/>
      <c r="AY2567" s="6"/>
      <c r="AZ2567" s="6"/>
      <c r="BA2567" s="6"/>
      <c r="BB2567" s="6"/>
      <c r="BC2567" s="6"/>
      <c r="BD2567" s="6"/>
      <c r="BE2567" s="6"/>
      <c r="BF2567" s="6"/>
      <c r="BG2567" s="6"/>
    </row>
    <row r="2568" spans="34:59" x14ac:dyDescent="0.25">
      <c r="AH2568" s="10"/>
      <c r="AI2568" s="6"/>
      <c r="AJ2568" s="10"/>
      <c r="AK2568" s="10"/>
      <c r="AL2568" s="10"/>
      <c r="AM2568" s="10"/>
      <c r="AN2568" s="10"/>
      <c r="AO2568" s="10"/>
      <c r="AP2568" s="10"/>
      <c r="AQ2568" s="10"/>
      <c r="AR2568" s="10"/>
      <c r="AS2568" s="10"/>
      <c r="AT2568" s="10"/>
      <c r="AU2568" s="10"/>
      <c r="AV2568" s="10"/>
      <c r="AW2568" s="10"/>
      <c r="AX2568" s="10"/>
      <c r="AY2568" s="10"/>
      <c r="AZ2568" s="10"/>
      <c r="BA2568" s="10"/>
      <c r="BB2568" s="10"/>
      <c r="BC2568" s="10"/>
      <c r="BD2568" s="10"/>
      <c r="BE2568" s="10"/>
      <c r="BF2568" s="10"/>
      <c r="BG2568" s="6"/>
    </row>
    <row r="2569" spans="34:59" x14ac:dyDescent="0.25">
      <c r="AH2569" s="6"/>
      <c r="AI2569" s="6"/>
      <c r="AJ2569" s="6"/>
      <c r="AK2569" s="6"/>
      <c r="AL2569" s="6"/>
      <c r="AM2569" s="6"/>
      <c r="AN2569" s="6"/>
      <c r="AO2569" s="6"/>
      <c r="AP2569" s="6"/>
      <c r="AQ2569" s="6"/>
      <c r="AR2569" s="6"/>
      <c r="AS2569" s="6"/>
      <c r="AT2569" s="6"/>
      <c r="AU2569" s="6"/>
      <c r="AV2569" s="6"/>
      <c r="AW2569" s="6"/>
      <c r="AX2569" s="6"/>
      <c r="AY2569" s="6"/>
      <c r="AZ2569" s="6"/>
      <c r="BA2569" s="6"/>
      <c r="BB2569" s="6"/>
      <c r="BC2569" s="6"/>
      <c r="BD2569" s="6"/>
      <c r="BE2569" s="6"/>
      <c r="BF2569" s="6"/>
      <c r="BG2569" s="10"/>
    </row>
    <row r="2570" spans="34:59" x14ac:dyDescent="0.25">
      <c r="AH2570" s="10"/>
      <c r="AI2570" s="6"/>
    </row>
    <row r="2571" spans="34:59" x14ac:dyDescent="0.25">
      <c r="AH2571" s="6"/>
      <c r="AI2571" s="6"/>
      <c r="AJ2571" s="6"/>
      <c r="AK2571" s="6"/>
      <c r="AL2571" s="6"/>
      <c r="AM2571" s="6"/>
      <c r="AN2571" s="6"/>
      <c r="AO2571" s="6"/>
      <c r="AP2571" s="6"/>
      <c r="AQ2571" s="6"/>
      <c r="AR2571" s="6"/>
      <c r="AS2571" s="6"/>
      <c r="AT2571" s="6"/>
      <c r="AU2571" s="6"/>
      <c r="AV2571" s="6"/>
      <c r="AW2571" s="6"/>
      <c r="AX2571" s="6"/>
      <c r="AY2571" s="6"/>
      <c r="AZ2571" s="6"/>
      <c r="BA2571" s="6"/>
      <c r="BB2571" s="6"/>
      <c r="BC2571" s="6"/>
      <c r="BD2571" s="6"/>
      <c r="BE2571" s="6"/>
      <c r="BF2571" s="6"/>
      <c r="BG2571" s="6"/>
    </row>
    <row r="2572" spans="34:59" x14ac:dyDescent="0.25">
      <c r="AH2572" s="10"/>
      <c r="AI2572" s="6"/>
      <c r="AJ2572" s="10"/>
      <c r="AK2572" s="10"/>
      <c r="AL2572" s="10"/>
      <c r="AM2572" s="10"/>
      <c r="AN2572" s="10"/>
      <c r="AO2572" s="10"/>
      <c r="AP2572" s="10"/>
      <c r="AQ2572" s="10"/>
      <c r="AR2572" s="10"/>
      <c r="AS2572" s="10"/>
      <c r="AT2572" s="10"/>
      <c r="AU2572" s="10"/>
      <c r="AV2572" s="10"/>
      <c r="AW2572" s="10"/>
      <c r="AX2572" s="10"/>
      <c r="AY2572" s="10"/>
      <c r="AZ2572" s="10"/>
      <c r="BA2572" s="10"/>
      <c r="BB2572" s="10"/>
      <c r="BC2572" s="10"/>
      <c r="BD2572" s="10"/>
      <c r="BE2572" s="10"/>
      <c r="BF2572" s="10"/>
      <c r="BG2572" s="6"/>
    </row>
    <row r="2573" spans="34:59" x14ac:dyDescent="0.25">
      <c r="AH2573" s="6"/>
      <c r="AI2573" s="6"/>
      <c r="AJ2573" s="6"/>
      <c r="AK2573" s="6"/>
      <c r="AL2573" s="6"/>
      <c r="AM2573" s="6"/>
      <c r="AN2573" s="6"/>
      <c r="AO2573" s="6"/>
      <c r="AP2573" s="6"/>
      <c r="AQ2573" s="6"/>
      <c r="AR2573" s="6"/>
      <c r="AS2573" s="6"/>
      <c r="AT2573" s="6"/>
      <c r="AU2573" s="6"/>
      <c r="AV2573" s="6"/>
      <c r="AW2573" s="6"/>
      <c r="AX2573" s="6"/>
      <c r="AY2573" s="6"/>
      <c r="AZ2573" s="6"/>
      <c r="BA2573" s="6"/>
      <c r="BB2573" s="6"/>
      <c r="BC2573" s="6"/>
      <c r="BD2573" s="6"/>
      <c r="BE2573" s="6"/>
      <c r="BF2573" s="6"/>
      <c r="BG2573" s="10"/>
    </row>
    <row r="2574" spans="34:59" x14ac:dyDescent="0.25">
      <c r="AH2574" s="10"/>
      <c r="AI2574" s="6"/>
    </row>
    <row r="2575" spans="34:59" x14ac:dyDescent="0.25">
      <c r="AH2575" s="6"/>
      <c r="AI2575" s="6"/>
      <c r="AJ2575" s="6"/>
      <c r="AK2575" s="6"/>
      <c r="AL2575" s="6"/>
      <c r="AM2575" s="6"/>
      <c r="AN2575" s="6"/>
      <c r="AO2575" s="6"/>
      <c r="AP2575" s="6"/>
      <c r="AQ2575" s="6"/>
      <c r="AR2575" s="6"/>
      <c r="AS2575" s="6"/>
      <c r="AT2575" s="6"/>
      <c r="AU2575" s="6"/>
      <c r="AV2575" s="6"/>
      <c r="AW2575" s="6"/>
      <c r="AX2575" s="6"/>
      <c r="AY2575" s="6"/>
      <c r="AZ2575" s="6"/>
      <c r="BA2575" s="6"/>
      <c r="BB2575" s="6"/>
      <c r="BC2575" s="6"/>
      <c r="BD2575" s="6"/>
      <c r="BE2575" s="6"/>
      <c r="BF2575" s="6"/>
      <c r="BG2575" s="6"/>
    </row>
    <row r="2576" spans="34:59" x14ac:dyDescent="0.25">
      <c r="AH2576" s="10"/>
      <c r="AI2576" s="6"/>
      <c r="AJ2576" s="10"/>
      <c r="AK2576" s="10"/>
      <c r="AL2576" s="10"/>
      <c r="AM2576" s="10"/>
      <c r="AN2576" s="10"/>
      <c r="AO2576" s="10"/>
      <c r="AP2576" s="10"/>
      <c r="AQ2576" s="10"/>
      <c r="AR2576" s="10"/>
      <c r="AS2576" s="10"/>
      <c r="AT2576" s="10"/>
      <c r="AU2576" s="10"/>
      <c r="AV2576" s="10"/>
      <c r="AW2576" s="10"/>
      <c r="AX2576" s="10"/>
      <c r="AY2576" s="10"/>
      <c r="AZ2576" s="10"/>
      <c r="BA2576" s="10"/>
      <c r="BB2576" s="10"/>
      <c r="BC2576" s="10"/>
      <c r="BD2576" s="10"/>
      <c r="BE2576" s="10"/>
      <c r="BF2576" s="10"/>
      <c r="BG2576" s="6"/>
    </row>
    <row r="2577" spans="34:59" x14ac:dyDescent="0.25">
      <c r="AH2577" s="6"/>
      <c r="AI2577" s="6"/>
      <c r="AJ2577" s="6"/>
      <c r="AK2577" s="6"/>
      <c r="AL2577" s="6"/>
      <c r="AM2577" s="6"/>
      <c r="AN2577" s="6"/>
      <c r="AO2577" s="6"/>
      <c r="AP2577" s="6"/>
      <c r="AQ2577" s="6"/>
      <c r="AR2577" s="6"/>
      <c r="AS2577" s="6"/>
      <c r="AT2577" s="6"/>
      <c r="AU2577" s="6"/>
      <c r="AV2577" s="6"/>
      <c r="AW2577" s="6"/>
      <c r="AX2577" s="6"/>
      <c r="AY2577" s="6"/>
      <c r="AZ2577" s="6"/>
      <c r="BA2577" s="6"/>
      <c r="BB2577" s="6"/>
      <c r="BC2577" s="6"/>
      <c r="BD2577" s="6"/>
      <c r="BE2577" s="6"/>
      <c r="BF2577" s="6"/>
      <c r="BG2577" s="10"/>
    </row>
    <row r="2578" spans="34:59" x14ac:dyDescent="0.25">
      <c r="AH2578" s="10"/>
      <c r="AI2578" s="6"/>
    </row>
    <row r="2579" spans="34:59" x14ac:dyDescent="0.25">
      <c r="AH2579" s="6"/>
      <c r="AI2579" s="6"/>
      <c r="AJ2579" s="6"/>
      <c r="AK2579" s="6"/>
      <c r="AL2579" s="6"/>
      <c r="AM2579" s="6"/>
      <c r="AN2579" s="6"/>
      <c r="AO2579" s="6"/>
      <c r="AP2579" s="6"/>
      <c r="AQ2579" s="6"/>
      <c r="AR2579" s="6"/>
      <c r="AS2579" s="6"/>
      <c r="AT2579" s="6"/>
      <c r="AU2579" s="6"/>
      <c r="AV2579" s="6"/>
      <c r="AW2579" s="6"/>
      <c r="AX2579" s="6"/>
      <c r="AY2579" s="6"/>
      <c r="AZ2579" s="6"/>
      <c r="BA2579" s="6"/>
      <c r="BB2579" s="6"/>
      <c r="BC2579" s="6"/>
      <c r="BD2579" s="6"/>
      <c r="BE2579" s="6"/>
      <c r="BF2579" s="6"/>
      <c r="BG2579" s="6"/>
    </row>
    <row r="2580" spans="34:59" x14ac:dyDescent="0.25">
      <c r="AH2580" s="10"/>
      <c r="AI2580" s="6"/>
      <c r="AJ2580" s="10"/>
      <c r="AK2580" s="10"/>
      <c r="AL2580" s="10"/>
      <c r="AM2580" s="10"/>
      <c r="AN2580" s="10"/>
      <c r="AO2580" s="10"/>
      <c r="AP2580" s="10"/>
      <c r="AQ2580" s="10"/>
      <c r="AR2580" s="10"/>
      <c r="AS2580" s="10"/>
      <c r="AT2580" s="10"/>
      <c r="AU2580" s="10"/>
      <c r="AV2580" s="10"/>
      <c r="AW2580" s="10"/>
      <c r="AX2580" s="10"/>
      <c r="AY2580" s="10"/>
      <c r="AZ2580" s="10"/>
      <c r="BA2580" s="10"/>
      <c r="BB2580" s="10"/>
      <c r="BC2580" s="10"/>
      <c r="BD2580" s="10"/>
      <c r="BE2580" s="10"/>
      <c r="BF2580" s="10"/>
      <c r="BG2580" s="6"/>
    </row>
    <row r="2581" spans="34:59" x14ac:dyDescent="0.25">
      <c r="AH2581" s="6"/>
      <c r="AI2581" s="6"/>
      <c r="AJ2581" s="6"/>
      <c r="AK2581" s="6"/>
      <c r="AL2581" s="6"/>
      <c r="AM2581" s="6"/>
      <c r="AN2581" s="6"/>
      <c r="AO2581" s="6"/>
      <c r="AP2581" s="6"/>
      <c r="AQ2581" s="6"/>
      <c r="AR2581" s="6"/>
      <c r="AS2581" s="6"/>
      <c r="AT2581" s="6"/>
      <c r="AU2581" s="6"/>
      <c r="AV2581" s="6"/>
      <c r="AW2581" s="6"/>
      <c r="AX2581" s="6"/>
      <c r="AY2581" s="6"/>
      <c r="AZ2581" s="6"/>
      <c r="BA2581" s="6"/>
      <c r="BB2581" s="6"/>
      <c r="BC2581" s="6"/>
      <c r="BD2581" s="6"/>
      <c r="BE2581" s="6"/>
      <c r="BF2581" s="6"/>
      <c r="BG2581" s="10"/>
    </row>
    <row r="2582" spans="34:59" x14ac:dyDescent="0.25">
      <c r="AH2582" s="10"/>
      <c r="AI2582" s="6"/>
    </row>
    <row r="2583" spans="34:59" x14ac:dyDescent="0.25">
      <c r="AH2583" s="6"/>
      <c r="AI2583" s="6"/>
      <c r="AJ2583" s="6"/>
      <c r="AK2583" s="6"/>
      <c r="AL2583" s="6"/>
      <c r="AM2583" s="6"/>
      <c r="AN2583" s="6"/>
      <c r="AO2583" s="6"/>
      <c r="AP2583" s="6"/>
      <c r="AQ2583" s="6"/>
      <c r="AR2583" s="6"/>
      <c r="AS2583" s="6"/>
      <c r="AT2583" s="6"/>
      <c r="AU2583" s="6"/>
      <c r="AV2583" s="6"/>
      <c r="AW2583" s="6"/>
      <c r="AX2583" s="6"/>
      <c r="AY2583" s="6"/>
      <c r="AZ2583" s="6"/>
      <c r="BA2583" s="6"/>
      <c r="BB2583" s="6"/>
      <c r="BC2583" s="6"/>
      <c r="BD2583" s="6"/>
      <c r="BE2583" s="6"/>
      <c r="BF2583" s="6"/>
      <c r="BG2583" s="6"/>
    </row>
    <row r="2584" spans="34:59" x14ac:dyDescent="0.25">
      <c r="AH2584" s="10"/>
      <c r="AI2584" s="6"/>
      <c r="AJ2584" s="10"/>
      <c r="AK2584" s="10"/>
      <c r="AL2584" s="10"/>
      <c r="AM2584" s="10"/>
      <c r="AN2584" s="10"/>
      <c r="AO2584" s="10"/>
      <c r="AP2584" s="10"/>
      <c r="AQ2584" s="10"/>
      <c r="AR2584" s="10"/>
      <c r="AS2584" s="10"/>
      <c r="AT2584" s="10"/>
      <c r="AU2584" s="10"/>
      <c r="AV2584" s="10"/>
      <c r="AW2584" s="10"/>
      <c r="AX2584" s="10"/>
      <c r="AY2584" s="10"/>
      <c r="AZ2584" s="10"/>
      <c r="BA2584" s="10"/>
      <c r="BB2584" s="10"/>
      <c r="BC2584" s="10"/>
      <c r="BD2584" s="10"/>
      <c r="BE2584" s="10"/>
      <c r="BF2584" s="10"/>
      <c r="BG2584" s="6"/>
    </row>
    <row r="2585" spans="34:59" x14ac:dyDescent="0.25">
      <c r="AH2585" s="6"/>
      <c r="AI2585" s="6"/>
      <c r="AJ2585" s="6"/>
      <c r="AK2585" s="6"/>
      <c r="AL2585" s="6"/>
      <c r="AM2585" s="6"/>
      <c r="AN2585" s="6"/>
      <c r="AO2585" s="6"/>
      <c r="AP2585" s="6"/>
      <c r="AQ2585" s="6"/>
      <c r="AR2585" s="6"/>
      <c r="AS2585" s="6"/>
      <c r="AT2585" s="6"/>
      <c r="AU2585" s="6"/>
      <c r="AV2585" s="6"/>
      <c r="AW2585" s="6"/>
      <c r="AX2585" s="6"/>
      <c r="AY2585" s="6"/>
      <c r="AZ2585" s="6"/>
      <c r="BA2585" s="6"/>
      <c r="BB2585" s="6"/>
      <c r="BC2585" s="6"/>
      <c r="BD2585" s="6"/>
      <c r="BE2585" s="6"/>
      <c r="BF2585" s="6"/>
      <c r="BG2585" s="10"/>
    </row>
    <row r="2586" spans="34:59" x14ac:dyDescent="0.25">
      <c r="AH2586" s="10"/>
      <c r="AI2586" s="6"/>
    </row>
    <row r="2587" spans="34:59" x14ac:dyDescent="0.25">
      <c r="AH2587" s="6"/>
      <c r="AI2587" s="6"/>
      <c r="AJ2587" s="6"/>
      <c r="AK2587" s="6"/>
      <c r="AL2587" s="6"/>
      <c r="AM2587" s="6"/>
      <c r="AN2587" s="6"/>
      <c r="AO2587" s="6"/>
      <c r="AP2587" s="6"/>
      <c r="AQ2587" s="6"/>
      <c r="AR2587" s="6"/>
      <c r="AS2587" s="6"/>
      <c r="AT2587" s="6"/>
      <c r="AU2587" s="6"/>
      <c r="AV2587" s="6"/>
      <c r="AW2587" s="6"/>
      <c r="AX2587" s="6"/>
      <c r="AY2587" s="6"/>
      <c r="AZ2587" s="6"/>
      <c r="BA2587" s="6"/>
      <c r="BB2587" s="6"/>
      <c r="BC2587" s="6"/>
      <c r="BD2587" s="6"/>
      <c r="BE2587" s="6"/>
      <c r="BF2587" s="6"/>
      <c r="BG2587" s="6"/>
    </row>
    <row r="2588" spans="34:59" x14ac:dyDescent="0.25">
      <c r="AH2588" s="10"/>
      <c r="AI2588" s="6"/>
      <c r="AJ2588" s="10"/>
      <c r="AK2588" s="10"/>
      <c r="AL2588" s="10"/>
      <c r="AM2588" s="10"/>
      <c r="AN2588" s="10"/>
      <c r="AO2588" s="10"/>
      <c r="AP2588" s="10"/>
      <c r="AQ2588" s="10"/>
      <c r="AR2588" s="10"/>
      <c r="AS2588" s="10"/>
      <c r="AT2588" s="10"/>
      <c r="AU2588" s="10"/>
      <c r="AV2588" s="10"/>
      <c r="AW2588" s="10"/>
      <c r="AX2588" s="10"/>
      <c r="AY2588" s="10"/>
      <c r="AZ2588" s="10"/>
      <c r="BA2588" s="10"/>
      <c r="BB2588" s="10"/>
      <c r="BC2588" s="10"/>
      <c r="BD2588" s="10"/>
      <c r="BE2588" s="10"/>
      <c r="BF2588" s="10"/>
      <c r="BG2588" s="6"/>
    </row>
    <row r="2589" spans="34:59" x14ac:dyDescent="0.25">
      <c r="AH2589" s="6"/>
      <c r="AI2589" s="6"/>
      <c r="AJ2589" s="6"/>
      <c r="AK2589" s="6"/>
      <c r="AL2589" s="6"/>
      <c r="AM2589" s="6"/>
      <c r="AN2589" s="6"/>
      <c r="AO2589" s="6"/>
      <c r="AP2589" s="6"/>
      <c r="AQ2589" s="6"/>
      <c r="AR2589" s="6"/>
      <c r="AS2589" s="6"/>
      <c r="AT2589" s="6"/>
      <c r="AU2589" s="6"/>
      <c r="AV2589" s="6"/>
      <c r="AW2589" s="6"/>
      <c r="AX2589" s="6"/>
      <c r="AY2589" s="6"/>
      <c r="AZ2589" s="6"/>
      <c r="BA2589" s="6"/>
      <c r="BB2589" s="6"/>
      <c r="BC2589" s="6"/>
      <c r="BD2589" s="6"/>
      <c r="BE2589" s="6"/>
      <c r="BF2589" s="6"/>
      <c r="BG2589" s="10"/>
    </row>
    <row r="2590" spans="34:59" x14ac:dyDescent="0.25">
      <c r="AH2590" s="10"/>
      <c r="AI2590" s="6"/>
    </row>
    <row r="2591" spans="34:59" x14ac:dyDescent="0.25">
      <c r="AH2591" s="6"/>
      <c r="AI2591" s="6"/>
      <c r="AJ2591" s="6"/>
      <c r="AK2591" s="6"/>
      <c r="AL2591" s="6"/>
      <c r="AM2591" s="6"/>
      <c r="AN2591" s="6"/>
      <c r="AO2591" s="6"/>
      <c r="AP2591" s="6"/>
      <c r="AQ2591" s="6"/>
      <c r="AR2591" s="6"/>
      <c r="AS2591" s="6"/>
      <c r="AT2591" s="6"/>
      <c r="AU2591" s="6"/>
      <c r="AV2591" s="6"/>
      <c r="AW2591" s="6"/>
      <c r="AX2591" s="6"/>
      <c r="AY2591" s="6"/>
      <c r="AZ2591" s="6"/>
      <c r="BA2591" s="6"/>
      <c r="BB2591" s="6"/>
      <c r="BC2591" s="6"/>
      <c r="BD2591" s="6"/>
      <c r="BE2591" s="6"/>
      <c r="BF2591" s="6"/>
      <c r="BG2591" s="6"/>
    </row>
    <row r="2592" spans="34:59" x14ac:dyDescent="0.25">
      <c r="AH2592" s="10"/>
      <c r="AI2592" s="6"/>
      <c r="AJ2592" s="10"/>
      <c r="AK2592" s="10"/>
      <c r="AL2592" s="10"/>
      <c r="AM2592" s="10"/>
      <c r="AN2592" s="10"/>
      <c r="AO2592" s="10"/>
      <c r="AP2592" s="10"/>
      <c r="AQ2592" s="10"/>
      <c r="AR2592" s="10"/>
      <c r="AS2592" s="10"/>
      <c r="AT2592" s="10"/>
      <c r="AU2592" s="10"/>
      <c r="AV2592" s="10"/>
      <c r="AW2592" s="10"/>
      <c r="AX2592" s="10"/>
      <c r="AY2592" s="10"/>
      <c r="AZ2592" s="10"/>
      <c r="BA2592" s="10"/>
      <c r="BB2592" s="10"/>
      <c r="BC2592" s="10"/>
      <c r="BD2592" s="10"/>
      <c r="BE2592" s="10"/>
      <c r="BF2592" s="10"/>
      <c r="BG2592" s="6"/>
    </row>
    <row r="2593" spans="34:59" x14ac:dyDescent="0.25">
      <c r="AH2593" s="6"/>
      <c r="AI2593" s="6"/>
      <c r="AJ2593" s="6"/>
      <c r="AK2593" s="6"/>
      <c r="AL2593" s="6"/>
      <c r="AM2593" s="6"/>
      <c r="AN2593" s="6"/>
      <c r="AO2593" s="6"/>
      <c r="AP2593" s="6"/>
      <c r="AQ2593" s="6"/>
      <c r="AR2593" s="6"/>
      <c r="AS2593" s="6"/>
      <c r="AT2593" s="6"/>
      <c r="AU2593" s="6"/>
      <c r="AV2593" s="6"/>
      <c r="AW2593" s="6"/>
      <c r="AX2593" s="6"/>
      <c r="AY2593" s="6"/>
      <c r="AZ2593" s="6"/>
      <c r="BA2593" s="6"/>
      <c r="BB2593" s="6"/>
      <c r="BC2593" s="6"/>
      <c r="BD2593" s="6"/>
      <c r="BE2593" s="6"/>
      <c r="BF2593" s="6"/>
      <c r="BG2593" s="10"/>
    </row>
    <row r="2594" spans="34:59" x14ac:dyDescent="0.25">
      <c r="AH2594" s="10"/>
      <c r="AI2594" s="6"/>
    </row>
    <row r="2595" spans="34:59" x14ac:dyDescent="0.25">
      <c r="AH2595" s="6"/>
      <c r="AI2595" s="6"/>
      <c r="AJ2595" s="6"/>
      <c r="AK2595" s="6"/>
      <c r="AL2595" s="6"/>
      <c r="AM2595" s="6"/>
      <c r="AN2595" s="6"/>
      <c r="AO2595" s="6"/>
      <c r="AP2595" s="6"/>
      <c r="AQ2595" s="6"/>
      <c r="AR2595" s="6"/>
      <c r="AS2595" s="6"/>
      <c r="AT2595" s="6"/>
      <c r="AU2595" s="6"/>
      <c r="AV2595" s="6"/>
      <c r="AW2595" s="6"/>
      <c r="AX2595" s="6"/>
      <c r="AY2595" s="6"/>
      <c r="AZ2595" s="6"/>
      <c r="BA2595" s="6"/>
      <c r="BB2595" s="6"/>
      <c r="BC2595" s="6"/>
      <c r="BD2595" s="6"/>
      <c r="BE2595" s="6"/>
      <c r="BF2595" s="6"/>
      <c r="BG2595" s="6"/>
    </row>
    <row r="2596" spans="34:59" x14ac:dyDescent="0.25">
      <c r="AH2596" s="10"/>
      <c r="AI2596" s="6"/>
      <c r="AJ2596" s="10"/>
      <c r="AK2596" s="10"/>
      <c r="AL2596" s="10"/>
      <c r="AM2596" s="10"/>
      <c r="AN2596" s="10"/>
      <c r="AO2596" s="10"/>
      <c r="AP2596" s="10"/>
      <c r="AQ2596" s="10"/>
      <c r="AR2596" s="10"/>
      <c r="AS2596" s="10"/>
      <c r="AT2596" s="10"/>
      <c r="AU2596" s="10"/>
      <c r="AV2596" s="10"/>
      <c r="AW2596" s="10"/>
      <c r="AX2596" s="10"/>
      <c r="AY2596" s="10"/>
      <c r="AZ2596" s="10"/>
      <c r="BA2596" s="10"/>
      <c r="BB2596" s="10"/>
      <c r="BC2596" s="10"/>
      <c r="BD2596" s="10"/>
      <c r="BE2596" s="10"/>
      <c r="BF2596" s="10"/>
      <c r="BG2596" s="6"/>
    </row>
    <row r="2597" spans="34:59" x14ac:dyDescent="0.25">
      <c r="AH2597" s="6"/>
      <c r="AI2597" s="6"/>
      <c r="AJ2597" s="6"/>
      <c r="AK2597" s="6"/>
      <c r="AL2597" s="6"/>
      <c r="AM2597" s="6"/>
      <c r="AN2597" s="6"/>
      <c r="AO2597" s="6"/>
      <c r="AP2597" s="6"/>
      <c r="AQ2597" s="6"/>
      <c r="AR2597" s="6"/>
      <c r="AS2597" s="6"/>
      <c r="AT2597" s="6"/>
      <c r="AU2597" s="6"/>
      <c r="AV2597" s="6"/>
      <c r="AW2597" s="6"/>
      <c r="AX2597" s="6"/>
      <c r="AY2597" s="6"/>
      <c r="AZ2597" s="6"/>
      <c r="BA2597" s="6"/>
      <c r="BB2597" s="6"/>
      <c r="BC2597" s="6"/>
      <c r="BD2597" s="6"/>
      <c r="BE2597" s="6"/>
      <c r="BF2597" s="6"/>
      <c r="BG2597" s="10"/>
    </row>
    <row r="2598" spans="34:59" x14ac:dyDescent="0.25">
      <c r="AH2598" s="10"/>
      <c r="AI2598" s="6"/>
    </row>
    <row r="2599" spans="34:59" x14ac:dyDescent="0.25">
      <c r="AH2599" s="6"/>
      <c r="AI2599" s="6"/>
      <c r="AJ2599" s="6"/>
      <c r="AK2599" s="6"/>
      <c r="AL2599" s="6"/>
      <c r="AM2599" s="6"/>
      <c r="AN2599" s="6"/>
      <c r="AO2599" s="6"/>
      <c r="AP2599" s="6"/>
      <c r="AQ2599" s="6"/>
      <c r="AR2599" s="6"/>
      <c r="AS2599" s="6"/>
      <c r="AT2599" s="6"/>
      <c r="AU2599" s="6"/>
      <c r="AV2599" s="6"/>
      <c r="AW2599" s="6"/>
      <c r="AX2599" s="6"/>
      <c r="AY2599" s="6"/>
      <c r="AZ2599" s="6"/>
      <c r="BA2599" s="6"/>
      <c r="BB2599" s="6"/>
      <c r="BC2599" s="6"/>
      <c r="BD2599" s="6"/>
      <c r="BE2599" s="6"/>
      <c r="BF2599" s="6"/>
      <c r="BG2599" s="6"/>
    </row>
    <row r="2600" spans="34:59" x14ac:dyDescent="0.25">
      <c r="AH2600" s="10"/>
      <c r="AI2600" s="6"/>
      <c r="AJ2600" s="10"/>
      <c r="AK2600" s="10"/>
      <c r="AL2600" s="10"/>
      <c r="AM2600" s="10"/>
      <c r="AN2600" s="10"/>
      <c r="AO2600" s="10"/>
      <c r="AP2600" s="10"/>
      <c r="AQ2600" s="10"/>
      <c r="AR2600" s="10"/>
      <c r="AS2600" s="10"/>
      <c r="AT2600" s="10"/>
      <c r="AU2600" s="10"/>
      <c r="AV2600" s="10"/>
      <c r="AW2600" s="10"/>
      <c r="AX2600" s="10"/>
      <c r="AY2600" s="10"/>
      <c r="AZ2600" s="10"/>
      <c r="BA2600" s="10"/>
      <c r="BB2600" s="10"/>
      <c r="BC2600" s="10"/>
      <c r="BD2600" s="10"/>
      <c r="BE2600" s="10"/>
      <c r="BF2600" s="10"/>
      <c r="BG2600" s="6"/>
    </row>
    <row r="2601" spans="34:59" x14ac:dyDescent="0.25">
      <c r="AH2601" s="6"/>
      <c r="AI2601" s="6"/>
      <c r="AJ2601" s="6"/>
      <c r="AK2601" s="6"/>
      <c r="AL2601" s="6"/>
      <c r="AM2601" s="6"/>
      <c r="AN2601" s="6"/>
      <c r="AO2601" s="6"/>
      <c r="AP2601" s="6"/>
      <c r="AQ2601" s="6"/>
      <c r="AR2601" s="6"/>
      <c r="AS2601" s="6"/>
      <c r="AT2601" s="6"/>
      <c r="AU2601" s="6"/>
      <c r="AV2601" s="6"/>
      <c r="AW2601" s="6"/>
      <c r="AX2601" s="6"/>
      <c r="AY2601" s="6"/>
      <c r="AZ2601" s="6"/>
      <c r="BA2601" s="6"/>
      <c r="BB2601" s="6"/>
      <c r="BC2601" s="6"/>
      <c r="BD2601" s="6"/>
      <c r="BE2601" s="6"/>
      <c r="BF2601" s="6"/>
      <c r="BG2601" s="10"/>
    </row>
    <row r="2602" spans="34:59" x14ac:dyDescent="0.25">
      <c r="AH2602" s="10"/>
      <c r="AI2602" s="6"/>
    </row>
    <row r="2603" spans="34:59" x14ac:dyDescent="0.25">
      <c r="AH2603" s="6"/>
      <c r="AI2603" s="6"/>
      <c r="AJ2603" s="6"/>
      <c r="AK2603" s="6"/>
      <c r="AL2603" s="6"/>
      <c r="AM2603" s="6"/>
      <c r="AN2603" s="6"/>
      <c r="AO2603" s="6"/>
      <c r="AP2603" s="6"/>
      <c r="AQ2603" s="6"/>
      <c r="AR2603" s="6"/>
      <c r="AS2603" s="6"/>
      <c r="AT2603" s="6"/>
      <c r="AU2603" s="6"/>
      <c r="AV2603" s="6"/>
      <c r="AW2603" s="6"/>
      <c r="AX2603" s="6"/>
      <c r="AY2603" s="6"/>
      <c r="AZ2603" s="6"/>
      <c r="BA2603" s="6"/>
      <c r="BB2603" s="6"/>
      <c r="BC2603" s="6"/>
      <c r="BD2603" s="6"/>
      <c r="BE2603" s="6"/>
      <c r="BF2603" s="6"/>
      <c r="BG2603" s="6"/>
    </row>
    <row r="2604" spans="34:59" x14ac:dyDescent="0.25">
      <c r="AH2604" s="10"/>
      <c r="AI2604" s="6"/>
      <c r="AJ2604" s="10"/>
      <c r="AK2604" s="10"/>
      <c r="AL2604" s="10"/>
      <c r="AM2604" s="10"/>
      <c r="AN2604" s="10"/>
      <c r="AO2604" s="10"/>
      <c r="AP2604" s="10"/>
      <c r="AQ2604" s="10"/>
      <c r="AR2604" s="10"/>
      <c r="AS2604" s="10"/>
      <c r="AT2604" s="10"/>
      <c r="AU2604" s="10"/>
      <c r="AV2604" s="10"/>
      <c r="AW2604" s="10"/>
      <c r="AX2604" s="10"/>
      <c r="AY2604" s="10"/>
      <c r="AZ2604" s="10"/>
      <c r="BA2604" s="10"/>
      <c r="BB2604" s="10"/>
      <c r="BC2604" s="10"/>
      <c r="BD2604" s="10"/>
      <c r="BE2604" s="10"/>
      <c r="BF2604" s="10"/>
      <c r="BG2604" s="6"/>
    </row>
    <row r="2605" spans="34:59" x14ac:dyDescent="0.25">
      <c r="AH2605" s="6"/>
      <c r="AI2605" s="6"/>
      <c r="AJ2605" s="6"/>
      <c r="AK2605" s="6"/>
      <c r="AL2605" s="6"/>
      <c r="AM2605" s="6"/>
      <c r="AN2605" s="6"/>
      <c r="AO2605" s="6"/>
      <c r="AP2605" s="6"/>
      <c r="AQ2605" s="6"/>
      <c r="AR2605" s="6"/>
      <c r="AS2605" s="6"/>
      <c r="AT2605" s="6"/>
      <c r="AU2605" s="6"/>
      <c r="AV2605" s="6"/>
      <c r="AW2605" s="6"/>
      <c r="AX2605" s="6"/>
      <c r="AY2605" s="6"/>
      <c r="AZ2605" s="6"/>
      <c r="BA2605" s="6"/>
      <c r="BB2605" s="6"/>
      <c r="BC2605" s="6"/>
      <c r="BD2605" s="6"/>
      <c r="BE2605" s="6"/>
      <c r="BF2605" s="6"/>
      <c r="BG2605" s="10"/>
    </row>
    <row r="2606" spans="34:59" x14ac:dyDescent="0.25">
      <c r="AH2606" s="10"/>
      <c r="AI2606" s="6"/>
    </row>
    <row r="2607" spans="34:59" x14ac:dyDescent="0.25">
      <c r="AH2607" s="6"/>
      <c r="AI2607" s="6"/>
      <c r="AJ2607" s="6"/>
      <c r="AK2607" s="6"/>
      <c r="AL2607" s="6"/>
      <c r="AM2607" s="6"/>
      <c r="AN2607" s="6"/>
      <c r="AO2607" s="6"/>
      <c r="AP2607" s="6"/>
      <c r="AQ2607" s="6"/>
      <c r="AR2607" s="6"/>
      <c r="AS2607" s="6"/>
      <c r="AT2607" s="6"/>
      <c r="AU2607" s="6"/>
      <c r="AV2607" s="6"/>
      <c r="AW2607" s="6"/>
      <c r="AX2607" s="6"/>
      <c r="AY2607" s="6"/>
      <c r="AZ2607" s="6"/>
      <c r="BA2607" s="6"/>
      <c r="BB2607" s="6"/>
      <c r="BC2607" s="6"/>
      <c r="BD2607" s="6"/>
      <c r="BE2607" s="6"/>
      <c r="BF2607" s="6"/>
      <c r="BG2607" s="6"/>
    </row>
    <row r="2608" spans="34:59" x14ac:dyDescent="0.25">
      <c r="AH2608" s="10"/>
      <c r="AI2608" s="6"/>
      <c r="AJ2608" s="10"/>
      <c r="AK2608" s="10"/>
      <c r="AL2608" s="10"/>
      <c r="AM2608" s="10"/>
      <c r="AN2608" s="10"/>
      <c r="AO2608" s="10"/>
      <c r="AP2608" s="10"/>
      <c r="AQ2608" s="10"/>
      <c r="AR2608" s="10"/>
      <c r="AS2608" s="10"/>
      <c r="AT2608" s="10"/>
      <c r="AU2608" s="10"/>
      <c r="AV2608" s="10"/>
      <c r="AW2608" s="10"/>
      <c r="AX2608" s="10"/>
      <c r="AY2608" s="10"/>
      <c r="AZ2608" s="10"/>
      <c r="BA2608" s="10"/>
      <c r="BB2608" s="10"/>
      <c r="BC2608" s="10"/>
      <c r="BD2608" s="10"/>
      <c r="BE2608" s="10"/>
      <c r="BF2608" s="10"/>
      <c r="BG2608" s="6"/>
    </row>
    <row r="2609" spans="34:59" x14ac:dyDescent="0.25">
      <c r="AH2609" s="6"/>
      <c r="AI2609" s="6"/>
      <c r="AJ2609" s="6"/>
      <c r="AK2609" s="6"/>
      <c r="AL2609" s="6"/>
      <c r="AM2609" s="6"/>
      <c r="AN2609" s="6"/>
      <c r="AO2609" s="6"/>
      <c r="AP2609" s="6"/>
      <c r="AQ2609" s="6"/>
      <c r="AR2609" s="6"/>
      <c r="AS2609" s="6"/>
      <c r="AT2609" s="6"/>
      <c r="AU2609" s="6"/>
      <c r="AV2609" s="6"/>
      <c r="AW2609" s="6"/>
      <c r="AX2609" s="6"/>
      <c r="AY2609" s="6"/>
      <c r="AZ2609" s="6"/>
      <c r="BA2609" s="6"/>
      <c r="BB2609" s="6"/>
      <c r="BC2609" s="6"/>
      <c r="BD2609" s="6"/>
      <c r="BE2609" s="6"/>
      <c r="BF2609" s="6"/>
      <c r="BG2609" s="10"/>
    </row>
    <row r="2610" spans="34:59" x14ac:dyDescent="0.25">
      <c r="AH2610" s="10"/>
      <c r="AI2610" s="6"/>
    </row>
    <row r="2611" spans="34:59" x14ac:dyDescent="0.25">
      <c r="AH2611" s="6"/>
      <c r="AI2611" s="6"/>
      <c r="AJ2611" s="6"/>
      <c r="AK2611" s="6"/>
      <c r="AL2611" s="6"/>
      <c r="AM2611" s="6"/>
      <c r="AN2611" s="6"/>
      <c r="AO2611" s="6"/>
      <c r="AP2611" s="6"/>
      <c r="AQ2611" s="6"/>
      <c r="AR2611" s="6"/>
      <c r="AS2611" s="6"/>
      <c r="AT2611" s="6"/>
      <c r="AU2611" s="6"/>
      <c r="AV2611" s="6"/>
      <c r="AW2611" s="6"/>
      <c r="AX2611" s="6"/>
      <c r="AY2611" s="6"/>
      <c r="AZ2611" s="6"/>
      <c r="BA2611" s="6"/>
      <c r="BB2611" s="6"/>
      <c r="BC2611" s="6"/>
      <c r="BD2611" s="6"/>
      <c r="BE2611" s="6"/>
      <c r="BF2611" s="6"/>
      <c r="BG2611" s="6"/>
    </row>
    <row r="2612" spans="34:59" x14ac:dyDescent="0.25">
      <c r="AH2612" s="10"/>
      <c r="AI2612" s="6"/>
      <c r="AJ2612" s="10"/>
      <c r="AK2612" s="10"/>
      <c r="AL2612" s="10"/>
      <c r="AM2612" s="10"/>
      <c r="AN2612" s="10"/>
      <c r="AO2612" s="10"/>
      <c r="AP2612" s="10"/>
      <c r="AQ2612" s="10"/>
      <c r="AR2612" s="10"/>
      <c r="AS2612" s="10"/>
      <c r="AT2612" s="10"/>
      <c r="AU2612" s="10"/>
      <c r="AV2612" s="10"/>
      <c r="AW2612" s="10"/>
      <c r="AX2612" s="10"/>
      <c r="AY2612" s="10"/>
      <c r="AZ2612" s="10"/>
      <c r="BA2612" s="10"/>
      <c r="BB2612" s="10"/>
      <c r="BC2612" s="10"/>
      <c r="BD2612" s="10"/>
      <c r="BE2612" s="10"/>
      <c r="BF2612" s="10"/>
      <c r="BG2612" s="6"/>
    </row>
    <row r="2613" spans="34:59" x14ac:dyDescent="0.25">
      <c r="AH2613" s="6"/>
      <c r="AI2613" s="6"/>
      <c r="AJ2613" s="6"/>
      <c r="AK2613" s="6"/>
      <c r="AL2613" s="6"/>
      <c r="AM2613" s="6"/>
      <c r="AN2613" s="6"/>
      <c r="AO2613" s="6"/>
      <c r="AP2613" s="6"/>
      <c r="AQ2613" s="6"/>
      <c r="AR2613" s="6"/>
      <c r="AS2613" s="6"/>
      <c r="AT2613" s="6"/>
      <c r="AU2613" s="6"/>
      <c r="AV2613" s="6"/>
      <c r="AW2613" s="6"/>
      <c r="AX2613" s="6"/>
      <c r="AY2613" s="6"/>
      <c r="AZ2613" s="6"/>
      <c r="BA2613" s="6"/>
      <c r="BB2613" s="6"/>
      <c r="BC2613" s="6"/>
      <c r="BD2613" s="6"/>
      <c r="BE2613" s="6"/>
      <c r="BF2613" s="6"/>
      <c r="BG2613" s="10"/>
    </row>
    <row r="2614" spans="34:59" x14ac:dyDescent="0.25">
      <c r="AH2614" s="10"/>
      <c r="AI2614" s="6"/>
    </row>
    <row r="2615" spans="34:59" x14ac:dyDescent="0.25">
      <c r="AH2615" s="6"/>
      <c r="AI2615" s="6"/>
      <c r="AJ2615" s="6"/>
      <c r="AK2615" s="6"/>
      <c r="AL2615" s="6"/>
      <c r="AM2615" s="6"/>
      <c r="AN2615" s="6"/>
      <c r="AO2615" s="6"/>
      <c r="AP2615" s="6"/>
      <c r="AQ2615" s="6"/>
      <c r="AR2615" s="6"/>
      <c r="AS2615" s="6"/>
      <c r="AT2615" s="6"/>
      <c r="AU2615" s="6"/>
      <c r="AV2615" s="6"/>
      <c r="AW2615" s="6"/>
      <c r="AX2615" s="6"/>
      <c r="AY2615" s="6"/>
      <c r="AZ2615" s="6"/>
      <c r="BA2615" s="6"/>
      <c r="BB2615" s="6"/>
      <c r="BC2615" s="6"/>
      <c r="BD2615" s="6"/>
      <c r="BE2615" s="6"/>
      <c r="BF2615" s="6"/>
      <c r="BG2615" s="6"/>
    </row>
    <row r="2616" spans="34:59" x14ac:dyDescent="0.25">
      <c r="AH2616" s="10"/>
      <c r="AI2616" s="6"/>
      <c r="AJ2616" s="10"/>
      <c r="AK2616" s="10"/>
      <c r="AL2616" s="10"/>
      <c r="AM2616" s="10"/>
      <c r="AN2616" s="10"/>
      <c r="AO2616" s="10"/>
      <c r="AP2616" s="10"/>
      <c r="AQ2616" s="10"/>
      <c r="AR2616" s="10"/>
      <c r="AS2616" s="10"/>
      <c r="AT2616" s="10"/>
      <c r="AU2616" s="10"/>
      <c r="AV2616" s="10"/>
      <c r="AW2616" s="10"/>
      <c r="AX2616" s="10"/>
      <c r="AY2616" s="10"/>
      <c r="AZ2616" s="10"/>
      <c r="BA2616" s="10"/>
      <c r="BB2616" s="10"/>
      <c r="BC2616" s="10"/>
      <c r="BD2616" s="10"/>
      <c r="BE2616" s="10"/>
      <c r="BF2616" s="10"/>
      <c r="BG2616" s="6"/>
    </row>
    <row r="2617" spans="34:59" x14ac:dyDescent="0.25">
      <c r="AH2617" s="6"/>
      <c r="AI2617" s="6"/>
      <c r="AJ2617" s="6"/>
      <c r="AK2617" s="6"/>
      <c r="AL2617" s="6"/>
      <c r="AM2617" s="6"/>
      <c r="AN2617" s="6"/>
      <c r="AO2617" s="6"/>
      <c r="AP2617" s="6"/>
      <c r="AQ2617" s="6"/>
      <c r="AR2617" s="6"/>
      <c r="AS2617" s="6"/>
      <c r="AT2617" s="6"/>
      <c r="AU2617" s="6"/>
      <c r="AV2617" s="6"/>
      <c r="AW2617" s="6"/>
      <c r="AX2617" s="6"/>
      <c r="AY2617" s="6"/>
      <c r="AZ2617" s="6"/>
      <c r="BA2617" s="6"/>
      <c r="BB2617" s="6"/>
      <c r="BC2617" s="6"/>
      <c r="BD2617" s="6"/>
      <c r="BE2617" s="6"/>
      <c r="BF2617" s="6"/>
      <c r="BG2617" s="10"/>
    </row>
    <row r="2618" spans="34:59" x14ac:dyDescent="0.25">
      <c r="AH2618" s="10"/>
      <c r="AI2618" s="6"/>
    </row>
    <row r="2619" spans="34:59" x14ac:dyDescent="0.25">
      <c r="AH2619" s="6"/>
      <c r="AI2619" s="6"/>
      <c r="AJ2619" s="6"/>
      <c r="AK2619" s="6"/>
      <c r="AL2619" s="6"/>
      <c r="AM2619" s="6"/>
      <c r="AN2619" s="6"/>
      <c r="AO2619" s="6"/>
      <c r="AP2619" s="6"/>
      <c r="AQ2619" s="6"/>
      <c r="AR2619" s="6"/>
      <c r="AS2619" s="6"/>
      <c r="AT2619" s="6"/>
      <c r="AU2619" s="6"/>
      <c r="AV2619" s="6"/>
      <c r="AW2619" s="6"/>
      <c r="AX2619" s="6"/>
      <c r="AY2619" s="6"/>
      <c r="AZ2619" s="6"/>
      <c r="BA2619" s="6"/>
      <c r="BB2619" s="6"/>
      <c r="BC2619" s="6"/>
      <c r="BD2619" s="6"/>
      <c r="BE2619" s="6"/>
      <c r="BF2619" s="6"/>
      <c r="BG2619" s="6"/>
    </row>
    <row r="2620" spans="34:59" x14ac:dyDescent="0.25">
      <c r="AH2620" s="10"/>
      <c r="AI2620" s="6"/>
      <c r="AJ2620" s="10"/>
      <c r="AK2620" s="10"/>
      <c r="AL2620" s="10"/>
      <c r="AM2620" s="10"/>
      <c r="AN2620" s="10"/>
      <c r="AO2620" s="10"/>
      <c r="AP2620" s="10"/>
      <c r="AQ2620" s="10"/>
      <c r="AR2620" s="10"/>
      <c r="AS2620" s="10"/>
      <c r="AT2620" s="10"/>
      <c r="AU2620" s="10"/>
      <c r="AV2620" s="10"/>
      <c r="AW2620" s="10"/>
      <c r="AX2620" s="10"/>
      <c r="AY2620" s="10"/>
      <c r="AZ2620" s="10"/>
      <c r="BA2620" s="10"/>
      <c r="BB2620" s="10"/>
      <c r="BC2620" s="10"/>
      <c r="BD2620" s="10"/>
      <c r="BE2620" s="10"/>
      <c r="BF2620" s="10"/>
      <c r="BG2620" s="6"/>
    </row>
    <row r="2621" spans="34:59" x14ac:dyDescent="0.25">
      <c r="AH2621" s="6"/>
      <c r="AI2621" s="6"/>
      <c r="AJ2621" s="6"/>
      <c r="AK2621" s="6"/>
      <c r="AL2621" s="6"/>
      <c r="AM2621" s="6"/>
      <c r="AN2621" s="6"/>
      <c r="AO2621" s="6"/>
      <c r="AP2621" s="6"/>
      <c r="AQ2621" s="6"/>
      <c r="AR2621" s="6"/>
      <c r="AS2621" s="6"/>
      <c r="AT2621" s="6"/>
      <c r="AU2621" s="6"/>
      <c r="AV2621" s="6"/>
      <c r="AW2621" s="6"/>
      <c r="AX2621" s="6"/>
      <c r="AY2621" s="6"/>
      <c r="AZ2621" s="6"/>
      <c r="BA2621" s="6"/>
      <c r="BB2621" s="6"/>
      <c r="BC2621" s="6"/>
      <c r="BD2621" s="6"/>
      <c r="BE2621" s="6"/>
      <c r="BF2621" s="6"/>
      <c r="BG2621" s="10"/>
    </row>
    <row r="2622" spans="34:59" x14ac:dyDescent="0.25">
      <c r="AH2622" s="10"/>
      <c r="AI2622" s="6"/>
    </row>
    <row r="2623" spans="34:59" x14ac:dyDescent="0.25">
      <c r="AH2623" s="6"/>
      <c r="AI2623" s="6"/>
      <c r="AJ2623" s="6"/>
      <c r="AK2623" s="6"/>
      <c r="AL2623" s="6"/>
      <c r="AM2623" s="6"/>
      <c r="AN2623" s="6"/>
      <c r="AO2623" s="6"/>
      <c r="AP2623" s="6"/>
      <c r="AQ2623" s="6"/>
      <c r="AR2623" s="6"/>
      <c r="AS2623" s="6"/>
      <c r="AT2623" s="6"/>
      <c r="AU2623" s="6"/>
      <c r="AV2623" s="6"/>
      <c r="AW2623" s="6"/>
      <c r="AX2623" s="6"/>
      <c r="AY2623" s="6"/>
      <c r="AZ2623" s="6"/>
      <c r="BA2623" s="6"/>
      <c r="BB2623" s="6"/>
      <c r="BC2623" s="6"/>
      <c r="BD2623" s="6"/>
      <c r="BE2623" s="6"/>
      <c r="BF2623" s="6"/>
      <c r="BG2623" s="6"/>
    </row>
    <row r="2624" spans="34:59" x14ac:dyDescent="0.25">
      <c r="AH2624" s="10"/>
      <c r="AI2624" s="6"/>
      <c r="AJ2624" s="10"/>
      <c r="AK2624" s="10"/>
      <c r="AL2624" s="10"/>
      <c r="AM2624" s="10"/>
      <c r="AN2624" s="10"/>
      <c r="AO2624" s="10"/>
      <c r="AP2624" s="10"/>
      <c r="AQ2624" s="10"/>
      <c r="AR2624" s="10"/>
      <c r="AS2624" s="10"/>
      <c r="AT2624" s="10"/>
      <c r="AU2624" s="10"/>
      <c r="AV2624" s="10"/>
      <c r="AW2624" s="10"/>
      <c r="AX2624" s="10"/>
      <c r="AY2624" s="10"/>
      <c r="AZ2624" s="10"/>
      <c r="BA2624" s="10"/>
      <c r="BB2624" s="10"/>
      <c r="BC2624" s="10"/>
      <c r="BD2624" s="10"/>
      <c r="BE2624" s="10"/>
      <c r="BF2624" s="10"/>
      <c r="BG2624" s="6"/>
    </row>
    <row r="2625" spans="34:59" x14ac:dyDescent="0.25">
      <c r="AH2625" s="6"/>
      <c r="AI2625" s="6"/>
      <c r="AJ2625" s="6"/>
      <c r="AK2625" s="6"/>
      <c r="AL2625" s="6"/>
      <c r="AM2625" s="6"/>
      <c r="AN2625" s="6"/>
      <c r="AO2625" s="6"/>
      <c r="AP2625" s="6"/>
      <c r="AQ2625" s="6"/>
      <c r="AR2625" s="6"/>
      <c r="AS2625" s="6"/>
      <c r="AT2625" s="6"/>
      <c r="AU2625" s="6"/>
      <c r="AV2625" s="6"/>
      <c r="AW2625" s="6"/>
      <c r="AX2625" s="6"/>
      <c r="AY2625" s="6"/>
      <c r="AZ2625" s="6"/>
      <c r="BA2625" s="6"/>
      <c r="BB2625" s="6"/>
      <c r="BC2625" s="6"/>
      <c r="BD2625" s="6"/>
      <c r="BE2625" s="6"/>
      <c r="BF2625" s="6"/>
      <c r="BG2625" s="10"/>
    </row>
    <row r="2626" spans="34:59" x14ac:dyDescent="0.25">
      <c r="AH2626" s="10"/>
      <c r="AI2626" s="6"/>
    </row>
    <row r="2627" spans="34:59" x14ac:dyDescent="0.25">
      <c r="AH2627" s="6"/>
      <c r="AI2627" s="6"/>
      <c r="AJ2627" s="6"/>
      <c r="AK2627" s="6"/>
      <c r="AL2627" s="6"/>
      <c r="AM2627" s="6"/>
      <c r="AN2627" s="6"/>
      <c r="AO2627" s="6"/>
      <c r="AP2627" s="6"/>
      <c r="AQ2627" s="6"/>
      <c r="AR2627" s="6"/>
      <c r="AS2627" s="6"/>
      <c r="AT2627" s="6"/>
      <c r="AU2627" s="6"/>
      <c r="AV2627" s="6"/>
      <c r="AW2627" s="6"/>
      <c r="AX2627" s="6"/>
      <c r="AY2627" s="6"/>
      <c r="AZ2627" s="6"/>
      <c r="BA2627" s="6"/>
      <c r="BB2627" s="6"/>
      <c r="BC2627" s="6"/>
      <c r="BD2627" s="6"/>
      <c r="BE2627" s="6"/>
      <c r="BF2627" s="6"/>
      <c r="BG2627" s="6"/>
    </row>
    <row r="2628" spans="34:59" x14ac:dyDescent="0.25">
      <c r="AH2628" s="10"/>
      <c r="AI2628" s="6"/>
      <c r="AJ2628" s="10"/>
      <c r="AK2628" s="10"/>
      <c r="AL2628" s="10"/>
      <c r="AM2628" s="10"/>
      <c r="AN2628" s="10"/>
      <c r="AO2628" s="10"/>
      <c r="AP2628" s="10"/>
      <c r="AQ2628" s="10"/>
      <c r="AR2628" s="10"/>
      <c r="AS2628" s="10"/>
      <c r="AT2628" s="10"/>
      <c r="AU2628" s="10"/>
      <c r="AV2628" s="10"/>
      <c r="AW2628" s="10"/>
      <c r="AX2628" s="10"/>
      <c r="AY2628" s="10"/>
      <c r="AZ2628" s="10"/>
      <c r="BA2628" s="10"/>
      <c r="BB2628" s="10"/>
      <c r="BC2628" s="10"/>
      <c r="BD2628" s="10"/>
      <c r="BE2628" s="10"/>
      <c r="BF2628" s="10"/>
      <c r="BG2628" s="6"/>
    </row>
    <row r="2629" spans="34:59" x14ac:dyDescent="0.25">
      <c r="AH2629" s="6"/>
      <c r="AI2629" s="6"/>
      <c r="AJ2629" s="6"/>
      <c r="AK2629" s="6"/>
      <c r="AL2629" s="6"/>
      <c r="AM2629" s="6"/>
      <c r="AN2629" s="6"/>
      <c r="AO2629" s="6"/>
      <c r="AP2629" s="6"/>
      <c r="AQ2629" s="6"/>
      <c r="AR2629" s="6"/>
      <c r="AS2629" s="6"/>
      <c r="AT2629" s="6"/>
      <c r="AU2629" s="6"/>
      <c r="AV2629" s="6"/>
      <c r="AW2629" s="6"/>
      <c r="AX2629" s="6"/>
      <c r="AY2629" s="6"/>
      <c r="AZ2629" s="6"/>
      <c r="BA2629" s="6"/>
      <c r="BB2629" s="6"/>
      <c r="BC2629" s="6"/>
      <c r="BD2629" s="6"/>
      <c r="BE2629" s="6"/>
      <c r="BF2629" s="6"/>
      <c r="BG2629" s="10"/>
    </row>
    <row r="2630" spans="34:59" x14ac:dyDescent="0.25">
      <c r="AH2630" s="10"/>
      <c r="AI2630" s="6"/>
    </row>
    <row r="2631" spans="34:59" x14ac:dyDescent="0.25">
      <c r="AH2631" s="6"/>
      <c r="AI2631" s="6"/>
      <c r="AJ2631" s="6"/>
      <c r="AK2631" s="6"/>
      <c r="AL2631" s="6"/>
      <c r="AM2631" s="6"/>
      <c r="AN2631" s="6"/>
      <c r="AO2631" s="6"/>
      <c r="AP2631" s="6"/>
      <c r="AQ2631" s="6"/>
      <c r="AR2631" s="6"/>
      <c r="AS2631" s="6"/>
      <c r="AT2631" s="6"/>
      <c r="AU2631" s="6"/>
      <c r="AV2631" s="6"/>
      <c r="AW2631" s="6"/>
      <c r="AX2631" s="6"/>
      <c r="AY2631" s="6"/>
      <c r="AZ2631" s="6"/>
      <c r="BA2631" s="6"/>
      <c r="BB2631" s="6"/>
      <c r="BC2631" s="6"/>
      <c r="BD2631" s="6"/>
      <c r="BE2631" s="6"/>
      <c r="BF2631" s="6"/>
      <c r="BG2631" s="6"/>
    </row>
    <row r="2632" spans="34:59" x14ac:dyDescent="0.25">
      <c r="AH2632" s="10"/>
      <c r="AI2632" s="6"/>
      <c r="AJ2632" s="10"/>
      <c r="AK2632" s="10"/>
      <c r="AL2632" s="10"/>
      <c r="AM2632" s="10"/>
      <c r="AN2632" s="10"/>
      <c r="AO2632" s="10"/>
      <c r="AP2632" s="10"/>
      <c r="AQ2632" s="10"/>
      <c r="AR2632" s="10"/>
      <c r="AS2632" s="10"/>
      <c r="AT2632" s="10"/>
      <c r="AU2632" s="10"/>
      <c r="AV2632" s="10"/>
      <c r="AW2632" s="10"/>
      <c r="AX2632" s="10"/>
      <c r="AY2632" s="10"/>
      <c r="AZ2632" s="10"/>
      <c r="BA2632" s="10"/>
      <c r="BB2632" s="10"/>
      <c r="BC2632" s="10"/>
      <c r="BD2632" s="10"/>
      <c r="BE2632" s="10"/>
      <c r="BF2632" s="10"/>
      <c r="BG2632" s="6"/>
    </row>
    <row r="2633" spans="34:59" x14ac:dyDescent="0.25">
      <c r="AH2633" s="6"/>
      <c r="AI2633" s="6"/>
      <c r="AJ2633" s="6"/>
      <c r="AK2633" s="6"/>
      <c r="AL2633" s="6"/>
      <c r="AM2633" s="6"/>
      <c r="AN2633" s="6"/>
      <c r="AO2633" s="6"/>
      <c r="AP2633" s="6"/>
      <c r="AQ2633" s="6"/>
      <c r="AR2633" s="6"/>
      <c r="AS2633" s="6"/>
      <c r="AT2633" s="6"/>
      <c r="AU2633" s="6"/>
      <c r="AV2633" s="6"/>
      <c r="AW2633" s="6"/>
      <c r="AX2633" s="6"/>
      <c r="AY2633" s="6"/>
      <c r="AZ2633" s="6"/>
      <c r="BA2633" s="6"/>
      <c r="BB2633" s="6"/>
      <c r="BC2633" s="6"/>
      <c r="BD2633" s="6"/>
      <c r="BE2633" s="6"/>
      <c r="BF2633" s="6"/>
      <c r="BG2633" s="10"/>
    </row>
    <row r="2634" spans="34:59" x14ac:dyDescent="0.25">
      <c r="AH2634" s="10"/>
      <c r="AI2634" s="6"/>
    </row>
    <row r="2635" spans="34:59" x14ac:dyDescent="0.25">
      <c r="AH2635" s="6"/>
      <c r="AI2635" s="6"/>
      <c r="AJ2635" s="6"/>
      <c r="AK2635" s="6"/>
      <c r="AL2635" s="6"/>
      <c r="AM2635" s="6"/>
      <c r="AN2635" s="6"/>
      <c r="AO2635" s="6"/>
      <c r="AP2635" s="6"/>
      <c r="AQ2635" s="6"/>
      <c r="AR2635" s="6"/>
      <c r="AS2635" s="6"/>
      <c r="AT2635" s="6"/>
      <c r="AU2635" s="6"/>
      <c r="AV2635" s="6"/>
      <c r="AW2635" s="6"/>
      <c r="AX2635" s="6"/>
      <c r="AY2635" s="6"/>
      <c r="AZ2635" s="6"/>
      <c r="BA2635" s="6"/>
      <c r="BB2635" s="6"/>
      <c r="BC2635" s="6"/>
      <c r="BD2635" s="6"/>
      <c r="BE2635" s="6"/>
      <c r="BF2635" s="6"/>
      <c r="BG2635" s="6"/>
    </row>
    <row r="2636" spans="34:59" x14ac:dyDescent="0.25">
      <c r="AH2636" s="10"/>
      <c r="AI2636" s="6"/>
      <c r="AJ2636" s="10"/>
      <c r="AK2636" s="10"/>
      <c r="AL2636" s="10"/>
      <c r="AM2636" s="10"/>
      <c r="AN2636" s="10"/>
      <c r="AO2636" s="10"/>
      <c r="AP2636" s="10"/>
      <c r="AQ2636" s="10"/>
      <c r="AR2636" s="10"/>
      <c r="AS2636" s="10"/>
      <c r="AT2636" s="10"/>
      <c r="AU2636" s="10"/>
      <c r="AV2636" s="10"/>
      <c r="AW2636" s="10"/>
      <c r="AX2636" s="10"/>
      <c r="AY2636" s="10"/>
      <c r="AZ2636" s="10"/>
      <c r="BA2636" s="10"/>
      <c r="BB2636" s="10"/>
      <c r="BC2636" s="10"/>
      <c r="BD2636" s="10"/>
      <c r="BE2636" s="10"/>
      <c r="BF2636" s="10"/>
      <c r="BG2636" s="6"/>
    </row>
    <row r="2637" spans="34:59" x14ac:dyDescent="0.25">
      <c r="AH2637" s="6"/>
      <c r="AI2637" s="6"/>
      <c r="AJ2637" s="6"/>
      <c r="AK2637" s="6"/>
      <c r="AL2637" s="6"/>
      <c r="AM2637" s="6"/>
      <c r="AN2637" s="6"/>
      <c r="AO2637" s="6"/>
      <c r="AP2637" s="6"/>
      <c r="AQ2637" s="6"/>
      <c r="AR2637" s="6"/>
      <c r="AS2637" s="6"/>
      <c r="AT2637" s="6"/>
      <c r="AU2637" s="6"/>
      <c r="AV2637" s="6"/>
      <c r="AW2637" s="6"/>
      <c r="AX2637" s="6"/>
      <c r="AY2637" s="6"/>
      <c r="AZ2637" s="6"/>
      <c r="BA2637" s="6"/>
      <c r="BB2637" s="6"/>
      <c r="BC2637" s="6"/>
      <c r="BD2637" s="6"/>
      <c r="BE2637" s="6"/>
      <c r="BF2637" s="6"/>
      <c r="BG2637" s="10"/>
    </row>
    <row r="2638" spans="34:59" x14ac:dyDescent="0.25">
      <c r="AH2638" s="10"/>
      <c r="AI2638" s="6"/>
    </row>
    <row r="2639" spans="34:59" x14ac:dyDescent="0.25">
      <c r="AH2639" s="6"/>
      <c r="AI2639" s="6"/>
      <c r="AJ2639" s="6"/>
      <c r="AK2639" s="6"/>
      <c r="AL2639" s="6"/>
      <c r="AM2639" s="6"/>
      <c r="AN2639" s="6"/>
      <c r="AO2639" s="6"/>
      <c r="AP2639" s="6"/>
      <c r="AQ2639" s="6"/>
      <c r="AR2639" s="6"/>
      <c r="AS2639" s="6"/>
      <c r="AT2639" s="6"/>
      <c r="AU2639" s="6"/>
      <c r="AV2639" s="6"/>
      <c r="AW2639" s="6"/>
      <c r="AX2639" s="6"/>
      <c r="AY2639" s="6"/>
      <c r="AZ2639" s="6"/>
      <c r="BA2639" s="6"/>
      <c r="BB2639" s="6"/>
      <c r="BC2639" s="6"/>
      <c r="BD2639" s="6"/>
      <c r="BE2639" s="6"/>
      <c r="BF2639" s="6"/>
      <c r="BG2639" s="6"/>
    </row>
    <row r="2640" spans="34:59" x14ac:dyDescent="0.25">
      <c r="AH2640" s="10"/>
      <c r="AI2640" s="6"/>
      <c r="AJ2640" s="10"/>
      <c r="AK2640" s="10"/>
      <c r="AL2640" s="10"/>
      <c r="AM2640" s="10"/>
      <c r="AN2640" s="10"/>
      <c r="AO2640" s="10"/>
      <c r="AP2640" s="10"/>
      <c r="AQ2640" s="10"/>
      <c r="AR2640" s="10"/>
      <c r="AS2640" s="10"/>
      <c r="AT2640" s="10"/>
      <c r="AU2640" s="10"/>
      <c r="AV2640" s="10"/>
      <c r="AW2640" s="10"/>
      <c r="AX2640" s="10"/>
      <c r="AY2640" s="10"/>
      <c r="AZ2640" s="10"/>
      <c r="BA2640" s="10"/>
      <c r="BB2640" s="10"/>
      <c r="BC2640" s="10"/>
      <c r="BD2640" s="10"/>
      <c r="BE2640" s="10"/>
      <c r="BF2640" s="10"/>
      <c r="BG2640" s="6"/>
    </row>
    <row r="2641" spans="34:59" x14ac:dyDescent="0.25">
      <c r="AH2641" s="6"/>
      <c r="AI2641" s="6"/>
      <c r="AJ2641" s="6"/>
      <c r="AK2641" s="6"/>
      <c r="AL2641" s="6"/>
      <c r="AM2641" s="6"/>
      <c r="AN2641" s="6"/>
      <c r="AO2641" s="6"/>
      <c r="AP2641" s="6"/>
      <c r="AQ2641" s="6"/>
      <c r="AR2641" s="6"/>
      <c r="AS2641" s="6"/>
      <c r="AT2641" s="6"/>
      <c r="AU2641" s="6"/>
      <c r="AV2641" s="6"/>
      <c r="AW2641" s="6"/>
      <c r="AX2641" s="6"/>
      <c r="AY2641" s="6"/>
      <c r="AZ2641" s="6"/>
      <c r="BA2641" s="6"/>
      <c r="BB2641" s="6"/>
      <c r="BC2641" s="6"/>
      <c r="BD2641" s="6"/>
      <c r="BE2641" s="6"/>
      <c r="BF2641" s="6"/>
      <c r="BG2641" s="10"/>
    </row>
    <row r="2642" spans="34:59" x14ac:dyDescent="0.25">
      <c r="AH2642" s="10"/>
      <c r="AI2642" s="6"/>
    </row>
    <row r="2643" spans="34:59" x14ac:dyDescent="0.25">
      <c r="AH2643" s="6"/>
      <c r="AI2643" s="6"/>
      <c r="AJ2643" s="6"/>
      <c r="AK2643" s="6"/>
      <c r="AL2643" s="6"/>
      <c r="AM2643" s="6"/>
      <c r="AN2643" s="6"/>
      <c r="AO2643" s="6"/>
      <c r="AP2643" s="6"/>
      <c r="AQ2643" s="6"/>
      <c r="AR2643" s="6"/>
      <c r="AS2643" s="6"/>
      <c r="AT2643" s="6"/>
      <c r="AU2643" s="6"/>
      <c r="AV2643" s="6"/>
      <c r="AW2643" s="6"/>
      <c r="AX2643" s="6"/>
      <c r="AY2643" s="6"/>
      <c r="AZ2643" s="6"/>
      <c r="BA2643" s="6"/>
      <c r="BB2643" s="6"/>
      <c r="BC2643" s="6"/>
      <c r="BD2643" s="6"/>
      <c r="BE2643" s="6"/>
      <c r="BF2643" s="6"/>
      <c r="BG2643" s="6"/>
    </row>
    <row r="2644" spans="34:59" x14ac:dyDescent="0.25">
      <c r="AH2644" s="10"/>
      <c r="AI2644" s="6"/>
      <c r="AJ2644" s="10"/>
      <c r="AK2644" s="10"/>
      <c r="AL2644" s="10"/>
      <c r="AM2644" s="10"/>
      <c r="AN2644" s="10"/>
      <c r="AO2644" s="10"/>
      <c r="AP2644" s="10"/>
      <c r="AQ2644" s="10"/>
      <c r="AR2644" s="10"/>
      <c r="AS2644" s="10"/>
      <c r="AT2644" s="10"/>
      <c r="AU2644" s="10"/>
      <c r="AV2644" s="10"/>
      <c r="AW2644" s="10"/>
      <c r="AX2644" s="10"/>
      <c r="AY2644" s="10"/>
      <c r="AZ2644" s="10"/>
      <c r="BA2644" s="10"/>
      <c r="BB2644" s="10"/>
      <c r="BC2644" s="10"/>
      <c r="BD2644" s="10"/>
      <c r="BE2644" s="10"/>
      <c r="BF2644" s="10"/>
      <c r="BG2644" s="6"/>
    </row>
    <row r="2645" spans="34:59" x14ac:dyDescent="0.25">
      <c r="AH2645" s="6"/>
      <c r="AI2645" s="6"/>
      <c r="AJ2645" s="6"/>
      <c r="AK2645" s="6"/>
      <c r="AL2645" s="6"/>
      <c r="AM2645" s="6"/>
      <c r="AN2645" s="6"/>
      <c r="AO2645" s="6"/>
      <c r="AP2645" s="6"/>
      <c r="AQ2645" s="6"/>
      <c r="AR2645" s="6"/>
      <c r="AS2645" s="6"/>
      <c r="AT2645" s="6"/>
      <c r="AU2645" s="6"/>
      <c r="AV2645" s="6"/>
      <c r="AW2645" s="6"/>
      <c r="AX2645" s="6"/>
      <c r="AY2645" s="6"/>
      <c r="AZ2645" s="6"/>
      <c r="BA2645" s="6"/>
      <c r="BB2645" s="6"/>
      <c r="BC2645" s="6"/>
      <c r="BD2645" s="6"/>
      <c r="BE2645" s="6"/>
      <c r="BF2645" s="6"/>
      <c r="BG2645" s="10"/>
    </row>
    <row r="2646" spans="34:59" x14ac:dyDescent="0.25">
      <c r="AH2646" s="10"/>
      <c r="AI2646" s="6"/>
    </row>
    <row r="2647" spans="34:59" x14ac:dyDescent="0.25">
      <c r="AH2647" s="6"/>
      <c r="AI2647" s="6"/>
      <c r="AJ2647" s="6"/>
      <c r="AK2647" s="6"/>
      <c r="AL2647" s="6"/>
      <c r="AM2647" s="6"/>
      <c r="AN2647" s="6"/>
      <c r="AO2647" s="6"/>
      <c r="AP2647" s="6"/>
      <c r="AQ2647" s="6"/>
      <c r="AR2647" s="6"/>
      <c r="AS2647" s="6"/>
      <c r="AT2647" s="6"/>
      <c r="AU2647" s="6"/>
      <c r="AV2647" s="6"/>
      <c r="AW2647" s="6"/>
      <c r="AX2647" s="6"/>
      <c r="AY2647" s="6"/>
      <c r="AZ2647" s="6"/>
      <c r="BA2647" s="6"/>
      <c r="BB2647" s="6"/>
      <c r="BC2647" s="6"/>
      <c r="BD2647" s="6"/>
      <c r="BE2647" s="6"/>
      <c r="BF2647" s="6"/>
      <c r="BG2647" s="6"/>
    </row>
    <row r="2648" spans="34:59" x14ac:dyDescent="0.25">
      <c r="AH2648" s="10"/>
      <c r="AI2648" s="6"/>
      <c r="AJ2648" s="10"/>
      <c r="AK2648" s="10"/>
      <c r="AL2648" s="10"/>
      <c r="AM2648" s="10"/>
      <c r="AN2648" s="10"/>
      <c r="AO2648" s="10"/>
      <c r="AP2648" s="10"/>
      <c r="AQ2648" s="10"/>
      <c r="AR2648" s="10"/>
      <c r="AS2648" s="10"/>
      <c r="AT2648" s="10"/>
      <c r="AU2648" s="10"/>
      <c r="AV2648" s="10"/>
      <c r="AW2648" s="10"/>
      <c r="AX2648" s="10"/>
      <c r="AY2648" s="10"/>
      <c r="AZ2648" s="10"/>
      <c r="BA2648" s="10"/>
      <c r="BB2648" s="10"/>
      <c r="BC2648" s="10"/>
      <c r="BD2648" s="10"/>
      <c r="BE2648" s="10"/>
      <c r="BF2648" s="10"/>
      <c r="BG2648" s="6"/>
    </row>
    <row r="2649" spans="34:59" x14ac:dyDescent="0.25">
      <c r="AH2649" s="6"/>
      <c r="AI2649" s="6"/>
      <c r="AJ2649" s="6"/>
      <c r="AK2649" s="6"/>
      <c r="AL2649" s="6"/>
      <c r="AM2649" s="6"/>
      <c r="AN2649" s="6"/>
      <c r="AO2649" s="6"/>
      <c r="AP2649" s="6"/>
      <c r="AQ2649" s="6"/>
      <c r="AR2649" s="6"/>
      <c r="AS2649" s="6"/>
      <c r="AT2649" s="6"/>
      <c r="AU2649" s="6"/>
      <c r="AV2649" s="6"/>
      <c r="AW2649" s="6"/>
      <c r="AX2649" s="6"/>
      <c r="AY2649" s="6"/>
      <c r="AZ2649" s="6"/>
      <c r="BA2649" s="6"/>
      <c r="BB2649" s="6"/>
      <c r="BC2649" s="6"/>
      <c r="BD2649" s="6"/>
      <c r="BE2649" s="6"/>
      <c r="BF2649" s="6"/>
      <c r="BG2649" s="10"/>
    </row>
    <row r="2650" spans="34:59" x14ac:dyDescent="0.25">
      <c r="AH2650" s="10"/>
      <c r="AI2650" s="6"/>
    </row>
    <row r="2651" spans="34:59" x14ac:dyDescent="0.25">
      <c r="AH2651" s="6"/>
      <c r="AI2651" s="6"/>
      <c r="AJ2651" s="6"/>
      <c r="AK2651" s="6"/>
      <c r="AL2651" s="6"/>
      <c r="AM2651" s="6"/>
      <c r="AN2651" s="6"/>
      <c r="AO2651" s="6"/>
      <c r="AP2651" s="6"/>
      <c r="AQ2651" s="6"/>
      <c r="AR2651" s="6"/>
      <c r="AS2651" s="6"/>
      <c r="AT2651" s="6"/>
      <c r="AU2651" s="6"/>
      <c r="AV2651" s="6"/>
      <c r="AW2651" s="6"/>
      <c r="AX2651" s="6"/>
      <c r="AY2651" s="6"/>
      <c r="AZ2651" s="6"/>
      <c r="BA2651" s="6"/>
      <c r="BB2651" s="6"/>
      <c r="BC2651" s="6"/>
      <c r="BD2651" s="6"/>
      <c r="BE2651" s="6"/>
      <c r="BF2651" s="6"/>
      <c r="BG2651" s="6"/>
    </row>
    <row r="2652" spans="34:59" x14ac:dyDescent="0.25">
      <c r="AH2652" s="10"/>
      <c r="AI2652" s="6"/>
      <c r="AJ2652" s="10"/>
      <c r="AK2652" s="10"/>
      <c r="AL2652" s="10"/>
      <c r="AM2652" s="10"/>
      <c r="AN2652" s="10"/>
      <c r="AO2652" s="10"/>
      <c r="AP2652" s="10"/>
      <c r="AQ2652" s="10"/>
      <c r="AR2652" s="10"/>
      <c r="AS2652" s="10"/>
      <c r="AT2652" s="10"/>
      <c r="AU2652" s="10"/>
      <c r="AV2652" s="10"/>
      <c r="AW2652" s="10"/>
      <c r="AX2652" s="10"/>
      <c r="AY2652" s="10"/>
      <c r="AZ2652" s="10"/>
      <c r="BA2652" s="10"/>
      <c r="BB2652" s="10"/>
      <c r="BC2652" s="10"/>
      <c r="BD2652" s="10"/>
      <c r="BE2652" s="10"/>
      <c r="BF2652" s="10"/>
      <c r="BG2652" s="6"/>
    </row>
    <row r="2653" spans="34:59" x14ac:dyDescent="0.25">
      <c r="AH2653" s="6"/>
      <c r="AI2653" s="6"/>
      <c r="AJ2653" s="6"/>
      <c r="AK2653" s="6"/>
      <c r="AL2653" s="6"/>
      <c r="AM2653" s="6"/>
      <c r="AN2653" s="6"/>
      <c r="AO2653" s="6"/>
      <c r="AP2653" s="6"/>
      <c r="AQ2653" s="6"/>
      <c r="AR2653" s="6"/>
      <c r="AS2653" s="6"/>
      <c r="AT2653" s="6"/>
      <c r="AU2653" s="6"/>
      <c r="AV2653" s="6"/>
      <c r="AW2653" s="6"/>
      <c r="AX2653" s="6"/>
      <c r="AY2653" s="6"/>
      <c r="AZ2653" s="6"/>
      <c r="BA2653" s="6"/>
      <c r="BB2653" s="6"/>
      <c r="BC2653" s="6"/>
      <c r="BD2653" s="6"/>
      <c r="BE2653" s="6"/>
      <c r="BF2653" s="6"/>
      <c r="BG2653" s="10"/>
    </row>
    <row r="2654" spans="34:59" x14ac:dyDescent="0.25">
      <c r="AH2654" s="10"/>
      <c r="AI2654" s="6"/>
    </row>
    <row r="2655" spans="34:59" x14ac:dyDescent="0.25">
      <c r="AH2655" s="6"/>
      <c r="AI2655" s="6"/>
      <c r="AJ2655" s="6"/>
      <c r="AK2655" s="6"/>
      <c r="AL2655" s="6"/>
      <c r="AM2655" s="6"/>
      <c r="AN2655" s="6"/>
      <c r="AO2655" s="6"/>
      <c r="AP2655" s="6"/>
      <c r="AQ2655" s="6"/>
      <c r="AR2655" s="6"/>
      <c r="AS2655" s="6"/>
      <c r="AT2655" s="6"/>
      <c r="AU2655" s="6"/>
      <c r="AV2655" s="6"/>
      <c r="AW2655" s="6"/>
      <c r="AX2655" s="6"/>
      <c r="AY2655" s="6"/>
      <c r="AZ2655" s="6"/>
      <c r="BA2655" s="6"/>
      <c r="BB2655" s="6"/>
      <c r="BC2655" s="6"/>
      <c r="BD2655" s="6"/>
      <c r="BE2655" s="6"/>
      <c r="BF2655" s="6"/>
      <c r="BG2655" s="6"/>
    </row>
    <row r="2656" spans="34:59" x14ac:dyDescent="0.25">
      <c r="AH2656" s="10"/>
      <c r="AI2656" s="6"/>
      <c r="AJ2656" s="10"/>
      <c r="AK2656" s="10"/>
      <c r="AL2656" s="10"/>
      <c r="AM2656" s="10"/>
      <c r="AN2656" s="10"/>
      <c r="AO2656" s="10"/>
      <c r="AP2656" s="10"/>
      <c r="AQ2656" s="10"/>
      <c r="AR2656" s="10"/>
      <c r="AS2656" s="10"/>
      <c r="AT2656" s="10"/>
      <c r="AU2656" s="10"/>
      <c r="AV2656" s="10"/>
      <c r="AW2656" s="10"/>
      <c r="AX2656" s="10"/>
      <c r="AY2656" s="10"/>
      <c r="AZ2656" s="10"/>
      <c r="BA2656" s="10"/>
      <c r="BB2656" s="10"/>
      <c r="BC2656" s="10"/>
      <c r="BD2656" s="10"/>
      <c r="BE2656" s="10"/>
      <c r="BF2656" s="10"/>
      <c r="BG2656" s="6"/>
    </row>
    <row r="2657" spans="34:59" x14ac:dyDescent="0.25">
      <c r="AH2657" s="6"/>
      <c r="AI2657" s="6"/>
      <c r="AJ2657" s="6"/>
      <c r="AK2657" s="6"/>
      <c r="AL2657" s="6"/>
      <c r="AM2657" s="6"/>
      <c r="AN2657" s="6"/>
      <c r="AO2657" s="6"/>
      <c r="AP2657" s="6"/>
      <c r="AQ2657" s="6"/>
      <c r="AR2657" s="6"/>
      <c r="AS2657" s="6"/>
      <c r="AT2657" s="6"/>
      <c r="AU2657" s="6"/>
      <c r="AV2657" s="6"/>
      <c r="AW2657" s="6"/>
      <c r="AX2657" s="6"/>
      <c r="AY2657" s="6"/>
      <c r="AZ2657" s="6"/>
      <c r="BA2657" s="6"/>
      <c r="BB2657" s="6"/>
      <c r="BC2657" s="6"/>
      <c r="BD2657" s="6"/>
      <c r="BE2657" s="6"/>
      <c r="BF2657" s="6"/>
      <c r="BG2657" s="10"/>
    </row>
    <row r="2658" spans="34:59" x14ac:dyDescent="0.25">
      <c r="AH2658" s="10"/>
      <c r="AI2658" s="6"/>
    </row>
    <row r="2659" spans="34:59" x14ac:dyDescent="0.25">
      <c r="AH2659" s="6"/>
      <c r="AI2659" s="6"/>
      <c r="AJ2659" s="6"/>
      <c r="AK2659" s="6"/>
      <c r="AL2659" s="6"/>
      <c r="AM2659" s="6"/>
      <c r="AN2659" s="6"/>
      <c r="AO2659" s="6"/>
      <c r="AP2659" s="6"/>
      <c r="AQ2659" s="6"/>
      <c r="AR2659" s="6"/>
      <c r="AS2659" s="6"/>
      <c r="AT2659" s="6"/>
      <c r="AU2659" s="6"/>
      <c r="AV2659" s="6"/>
      <c r="AW2659" s="6"/>
      <c r="AX2659" s="6"/>
      <c r="AY2659" s="6"/>
      <c r="AZ2659" s="6"/>
      <c r="BA2659" s="6"/>
      <c r="BB2659" s="6"/>
      <c r="BC2659" s="6"/>
      <c r="BD2659" s="6"/>
      <c r="BE2659" s="6"/>
      <c r="BF2659" s="6"/>
      <c r="BG2659" s="6"/>
    </row>
    <row r="2660" spans="34:59" x14ac:dyDescent="0.25">
      <c r="AH2660" s="10"/>
      <c r="AI2660" s="6"/>
      <c r="AJ2660" s="10"/>
      <c r="AK2660" s="10"/>
      <c r="AL2660" s="10"/>
      <c r="AM2660" s="10"/>
      <c r="AN2660" s="10"/>
      <c r="AO2660" s="10"/>
      <c r="AP2660" s="10"/>
      <c r="AQ2660" s="10"/>
      <c r="AR2660" s="10"/>
      <c r="AS2660" s="10"/>
      <c r="AT2660" s="10"/>
      <c r="AU2660" s="10"/>
      <c r="AV2660" s="10"/>
      <c r="AW2660" s="10"/>
      <c r="AX2660" s="10"/>
      <c r="AY2660" s="10"/>
      <c r="AZ2660" s="10"/>
      <c r="BA2660" s="10"/>
      <c r="BB2660" s="10"/>
      <c r="BC2660" s="10"/>
      <c r="BD2660" s="10"/>
      <c r="BE2660" s="10"/>
      <c r="BF2660" s="10"/>
      <c r="BG2660" s="6"/>
    </row>
    <row r="2661" spans="34:59" x14ac:dyDescent="0.25">
      <c r="AH2661" s="6"/>
      <c r="AI2661" s="6"/>
      <c r="AJ2661" s="6"/>
      <c r="AK2661" s="6"/>
      <c r="AL2661" s="6"/>
      <c r="AM2661" s="6"/>
      <c r="AN2661" s="6"/>
      <c r="AO2661" s="6"/>
      <c r="AP2661" s="6"/>
      <c r="AQ2661" s="6"/>
      <c r="AR2661" s="6"/>
      <c r="AS2661" s="6"/>
      <c r="AT2661" s="6"/>
      <c r="AU2661" s="6"/>
      <c r="AV2661" s="6"/>
      <c r="AW2661" s="6"/>
      <c r="AX2661" s="6"/>
      <c r="AY2661" s="6"/>
      <c r="AZ2661" s="6"/>
      <c r="BA2661" s="6"/>
      <c r="BB2661" s="6"/>
      <c r="BC2661" s="6"/>
      <c r="BD2661" s="6"/>
      <c r="BE2661" s="6"/>
      <c r="BF2661" s="6"/>
      <c r="BG2661" s="10"/>
    </row>
    <row r="2662" spans="34:59" x14ac:dyDescent="0.25">
      <c r="AH2662" s="10"/>
      <c r="AI2662" s="6"/>
    </row>
    <row r="2663" spans="34:59" x14ac:dyDescent="0.25">
      <c r="AH2663" s="6"/>
      <c r="AI2663" s="6"/>
      <c r="AJ2663" s="6"/>
      <c r="AK2663" s="6"/>
      <c r="AL2663" s="6"/>
      <c r="AM2663" s="6"/>
      <c r="AN2663" s="6"/>
      <c r="AO2663" s="6"/>
      <c r="AP2663" s="6"/>
      <c r="AQ2663" s="6"/>
      <c r="AR2663" s="6"/>
      <c r="AS2663" s="6"/>
      <c r="AT2663" s="6"/>
      <c r="AU2663" s="6"/>
      <c r="AV2663" s="6"/>
      <c r="AW2663" s="6"/>
      <c r="AX2663" s="6"/>
      <c r="AY2663" s="6"/>
      <c r="AZ2663" s="6"/>
      <c r="BA2663" s="6"/>
      <c r="BB2663" s="6"/>
      <c r="BC2663" s="6"/>
      <c r="BD2663" s="6"/>
      <c r="BE2663" s="6"/>
      <c r="BF2663" s="6"/>
      <c r="BG2663" s="6"/>
    </row>
    <row r="2664" spans="34:59" x14ac:dyDescent="0.25">
      <c r="AH2664" s="10"/>
      <c r="AI2664" s="6"/>
      <c r="AJ2664" s="10"/>
      <c r="AK2664" s="10"/>
      <c r="AL2664" s="10"/>
      <c r="AM2664" s="10"/>
      <c r="AN2664" s="10"/>
      <c r="AO2664" s="10"/>
      <c r="AP2664" s="10"/>
      <c r="AQ2664" s="10"/>
      <c r="AR2664" s="10"/>
      <c r="AS2664" s="10"/>
      <c r="AT2664" s="10"/>
      <c r="AU2664" s="10"/>
      <c r="AV2664" s="10"/>
      <c r="AW2664" s="10"/>
      <c r="AX2664" s="10"/>
      <c r="AY2664" s="10"/>
      <c r="AZ2664" s="10"/>
      <c r="BA2664" s="10"/>
      <c r="BB2664" s="10"/>
      <c r="BC2664" s="10"/>
      <c r="BD2664" s="10"/>
      <c r="BE2664" s="10"/>
      <c r="BF2664" s="10"/>
      <c r="BG2664" s="6"/>
    </row>
    <row r="2665" spans="34:59" x14ac:dyDescent="0.25">
      <c r="AH2665" s="6"/>
      <c r="AI2665" s="6"/>
      <c r="AJ2665" s="6"/>
      <c r="AK2665" s="6"/>
      <c r="AL2665" s="6"/>
      <c r="AM2665" s="6"/>
      <c r="AN2665" s="6"/>
      <c r="AO2665" s="6"/>
      <c r="AP2665" s="6"/>
      <c r="AQ2665" s="6"/>
      <c r="AR2665" s="6"/>
      <c r="AS2665" s="6"/>
      <c r="AT2665" s="6"/>
      <c r="AU2665" s="6"/>
      <c r="AV2665" s="6"/>
      <c r="AW2665" s="6"/>
      <c r="AX2665" s="6"/>
      <c r="AY2665" s="6"/>
      <c r="AZ2665" s="6"/>
      <c r="BA2665" s="6"/>
      <c r="BB2665" s="6"/>
      <c r="BC2665" s="6"/>
      <c r="BD2665" s="6"/>
      <c r="BE2665" s="6"/>
      <c r="BF2665" s="6"/>
      <c r="BG2665" s="10"/>
    </row>
    <row r="2666" spans="34:59" x14ac:dyDescent="0.25">
      <c r="AH2666" s="10"/>
      <c r="AI2666" s="6"/>
    </row>
    <row r="2667" spans="34:59" x14ac:dyDescent="0.25">
      <c r="AH2667" s="6"/>
      <c r="AI2667" s="6"/>
      <c r="AJ2667" s="6"/>
      <c r="AK2667" s="6"/>
      <c r="AL2667" s="6"/>
      <c r="AM2667" s="6"/>
      <c r="AN2667" s="6"/>
      <c r="AO2667" s="6"/>
      <c r="AP2667" s="6"/>
      <c r="AQ2667" s="6"/>
      <c r="AR2667" s="6"/>
      <c r="AS2667" s="6"/>
      <c r="AT2667" s="6"/>
      <c r="AU2667" s="6"/>
      <c r="AV2667" s="6"/>
      <c r="AW2667" s="6"/>
      <c r="AX2667" s="6"/>
      <c r="AY2667" s="6"/>
      <c r="AZ2667" s="6"/>
      <c r="BA2667" s="6"/>
      <c r="BB2667" s="6"/>
      <c r="BC2667" s="6"/>
      <c r="BD2667" s="6"/>
      <c r="BE2667" s="6"/>
      <c r="BF2667" s="6"/>
      <c r="BG2667" s="6"/>
    </row>
    <row r="2668" spans="34:59" x14ac:dyDescent="0.25">
      <c r="AH2668" s="10"/>
      <c r="AI2668" s="6"/>
      <c r="AJ2668" s="10"/>
      <c r="AK2668" s="10"/>
      <c r="AL2668" s="10"/>
      <c r="AM2668" s="10"/>
      <c r="AN2668" s="10"/>
      <c r="AO2668" s="10"/>
      <c r="AP2668" s="10"/>
      <c r="AQ2668" s="10"/>
      <c r="AR2668" s="10"/>
      <c r="AS2668" s="10"/>
      <c r="AT2668" s="10"/>
      <c r="AU2668" s="10"/>
      <c r="AV2668" s="10"/>
      <c r="AW2668" s="10"/>
      <c r="AX2668" s="10"/>
      <c r="AY2668" s="10"/>
      <c r="AZ2668" s="10"/>
      <c r="BA2668" s="10"/>
      <c r="BB2668" s="10"/>
      <c r="BC2668" s="10"/>
      <c r="BD2668" s="10"/>
      <c r="BE2668" s="10"/>
      <c r="BF2668" s="10"/>
      <c r="BG2668" s="6"/>
    </row>
    <row r="2669" spans="34:59" x14ac:dyDescent="0.25">
      <c r="AH2669" s="6"/>
      <c r="AI2669" s="6"/>
      <c r="AJ2669" s="6"/>
      <c r="AK2669" s="6"/>
      <c r="AL2669" s="6"/>
      <c r="AM2669" s="6"/>
      <c r="AN2669" s="6"/>
      <c r="AO2669" s="6"/>
      <c r="AP2669" s="6"/>
      <c r="AQ2669" s="6"/>
      <c r="AR2669" s="6"/>
      <c r="AS2669" s="6"/>
      <c r="AT2669" s="6"/>
      <c r="AU2669" s="6"/>
      <c r="AV2669" s="6"/>
      <c r="AW2669" s="6"/>
      <c r="AX2669" s="6"/>
      <c r="AY2669" s="6"/>
      <c r="AZ2669" s="6"/>
      <c r="BA2669" s="6"/>
      <c r="BB2669" s="6"/>
      <c r="BC2669" s="6"/>
      <c r="BD2669" s="6"/>
      <c r="BE2669" s="6"/>
      <c r="BF2669" s="6"/>
      <c r="BG2669" s="10"/>
    </row>
    <row r="2670" spans="34:59" x14ac:dyDescent="0.25">
      <c r="AH2670" s="10"/>
      <c r="AI2670" s="6"/>
    </row>
    <row r="2671" spans="34:59" x14ac:dyDescent="0.25">
      <c r="AH2671" s="6"/>
      <c r="AI2671" s="6"/>
      <c r="AJ2671" s="6"/>
      <c r="AK2671" s="6"/>
      <c r="AL2671" s="6"/>
      <c r="AM2671" s="6"/>
      <c r="AN2671" s="6"/>
      <c r="AO2671" s="6"/>
      <c r="AP2671" s="6"/>
      <c r="AQ2671" s="6"/>
      <c r="AR2671" s="6"/>
      <c r="AS2671" s="6"/>
      <c r="AT2671" s="6"/>
      <c r="AU2671" s="6"/>
      <c r="AV2671" s="6"/>
      <c r="AW2671" s="6"/>
      <c r="AX2671" s="6"/>
      <c r="AY2671" s="6"/>
      <c r="AZ2671" s="6"/>
      <c r="BA2671" s="6"/>
      <c r="BB2671" s="6"/>
      <c r="BC2671" s="6"/>
      <c r="BD2671" s="6"/>
      <c r="BE2671" s="6"/>
      <c r="BF2671" s="6"/>
      <c r="BG2671" s="6"/>
    </row>
    <row r="2672" spans="34:59" x14ac:dyDescent="0.25">
      <c r="AH2672" s="10"/>
      <c r="AI2672" s="6"/>
      <c r="AJ2672" s="10"/>
      <c r="AK2672" s="10"/>
      <c r="AL2672" s="10"/>
      <c r="AM2672" s="10"/>
      <c r="AN2672" s="10"/>
      <c r="AO2672" s="10"/>
      <c r="AP2672" s="10"/>
      <c r="AQ2672" s="10"/>
      <c r="AR2672" s="10"/>
      <c r="AS2672" s="10"/>
      <c r="AT2672" s="10"/>
      <c r="AU2672" s="10"/>
      <c r="AV2672" s="10"/>
      <c r="AW2672" s="10"/>
      <c r="AX2672" s="10"/>
      <c r="AY2672" s="10"/>
      <c r="AZ2672" s="10"/>
      <c r="BA2672" s="10"/>
      <c r="BB2672" s="10"/>
      <c r="BC2672" s="10"/>
      <c r="BD2672" s="10"/>
      <c r="BE2672" s="10"/>
      <c r="BF2672" s="10"/>
      <c r="BG2672" s="6"/>
    </row>
    <row r="2673" spans="34:59" x14ac:dyDescent="0.25">
      <c r="AH2673" s="6"/>
      <c r="AI2673" s="6"/>
      <c r="AJ2673" s="6"/>
      <c r="AK2673" s="6"/>
      <c r="AL2673" s="6"/>
      <c r="AM2673" s="6"/>
      <c r="AN2673" s="6"/>
      <c r="AO2673" s="6"/>
      <c r="AP2673" s="6"/>
      <c r="AQ2673" s="6"/>
      <c r="AR2673" s="6"/>
      <c r="AS2673" s="6"/>
      <c r="AT2673" s="6"/>
      <c r="AU2673" s="6"/>
      <c r="AV2673" s="6"/>
      <c r="AW2673" s="6"/>
      <c r="AX2673" s="6"/>
      <c r="AY2673" s="6"/>
      <c r="AZ2673" s="6"/>
      <c r="BA2673" s="6"/>
      <c r="BB2673" s="6"/>
      <c r="BC2673" s="6"/>
      <c r="BD2673" s="6"/>
      <c r="BE2673" s="6"/>
      <c r="BF2673" s="6"/>
      <c r="BG2673" s="10"/>
    </row>
    <row r="2674" spans="34:59" x14ac:dyDescent="0.25">
      <c r="AH2674" s="10"/>
      <c r="AI2674" s="6"/>
    </row>
    <row r="2675" spans="34:59" x14ac:dyDescent="0.25">
      <c r="AH2675" s="6"/>
      <c r="AI2675" s="6"/>
      <c r="AJ2675" s="6"/>
      <c r="AK2675" s="6"/>
      <c r="AL2675" s="6"/>
      <c r="AM2675" s="6"/>
      <c r="AN2675" s="6"/>
      <c r="AO2675" s="6"/>
      <c r="AP2675" s="6"/>
      <c r="AQ2675" s="6"/>
      <c r="AR2675" s="6"/>
      <c r="AS2675" s="6"/>
      <c r="AT2675" s="6"/>
      <c r="AU2675" s="6"/>
      <c r="AV2675" s="6"/>
      <c r="AW2675" s="6"/>
      <c r="AX2675" s="6"/>
      <c r="AY2675" s="6"/>
      <c r="AZ2675" s="6"/>
      <c r="BA2675" s="6"/>
      <c r="BB2675" s="6"/>
      <c r="BC2675" s="6"/>
      <c r="BD2675" s="6"/>
      <c r="BE2675" s="6"/>
      <c r="BF2675" s="6"/>
      <c r="BG2675" s="6"/>
    </row>
    <row r="2676" spans="34:59" x14ac:dyDescent="0.25">
      <c r="AH2676" s="10"/>
      <c r="AI2676" s="6"/>
      <c r="AJ2676" s="10"/>
      <c r="AK2676" s="10"/>
      <c r="AL2676" s="10"/>
      <c r="AM2676" s="10"/>
      <c r="AN2676" s="10"/>
      <c r="AO2676" s="10"/>
      <c r="AP2676" s="10"/>
      <c r="AQ2676" s="10"/>
      <c r="AR2676" s="10"/>
      <c r="AS2676" s="10"/>
      <c r="AT2676" s="10"/>
      <c r="AU2676" s="10"/>
      <c r="AV2676" s="10"/>
      <c r="AW2676" s="10"/>
      <c r="AX2676" s="10"/>
      <c r="AY2676" s="10"/>
      <c r="AZ2676" s="10"/>
      <c r="BA2676" s="10"/>
      <c r="BB2676" s="10"/>
      <c r="BC2676" s="10"/>
      <c r="BD2676" s="10"/>
      <c r="BE2676" s="10"/>
      <c r="BF2676" s="10"/>
      <c r="BG2676" s="6"/>
    </row>
    <row r="2677" spans="34:59" x14ac:dyDescent="0.25">
      <c r="AH2677" s="6"/>
      <c r="AI2677" s="6"/>
      <c r="AJ2677" s="6"/>
      <c r="AK2677" s="6"/>
      <c r="AL2677" s="6"/>
      <c r="AM2677" s="6"/>
      <c r="AN2677" s="6"/>
      <c r="AO2677" s="6"/>
      <c r="AP2677" s="6"/>
      <c r="AQ2677" s="6"/>
      <c r="AR2677" s="6"/>
      <c r="AS2677" s="6"/>
      <c r="AT2677" s="6"/>
      <c r="AU2677" s="6"/>
      <c r="AV2677" s="6"/>
      <c r="AW2677" s="6"/>
      <c r="AX2677" s="6"/>
      <c r="AY2677" s="6"/>
      <c r="AZ2677" s="6"/>
      <c r="BA2677" s="6"/>
      <c r="BB2677" s="6"/>
      <c r="BC2677" s="6"/>
      <c r="BD2677" s="6"/>
      <c r="BE2677" s="6"/>
      <c r="BF2677" s="6"/>
      <c r="BG2677" s="10"/>
    </row>
    <row r="2678" spans="34:59" x14ac:dyDescent="0.25">
      <c r="AH2678" s="10"/>
      <c r="AI2678" s="6"/>
    </row>
    <row r="2679" spans="34:59" x14ac:dyDescent="0.25">
      <c r="AH2679" s="6"/>
      <c r="AI2679" s="6"/>
      <c r="AJ2679" s="6"/>
      <c r="AK2679" s="6"/>
      <c r="AL2679" s="6"/>
      <c r="AM2679" s="6"/>
      <c r="AN2679" s="6"/>
      <c r="AO2679" s="6"/>
      <c r="AP2679" s="6"/>
      <c r="AQ2679" s="6"/>
      <c r="AR2679" s="6"/>
      <c r="AS2679" s="6"/>
      <c r="AT2679" s="6"/>
      <c r="AU2679" s="6"/>
      <c r="AV2679" s="6"/>
      <c r="AW2679" s="6"/>
      <c r="AX2679" s="6"/>
      <c r="AY2679" s="6"/>
      <c r="AZ2679" s="6"/>
      <c r="BA2679" s="6"/>
      <c r="BB2679" s="6"/>
      <c r="BC2679" s="6"/>
      <c r="BD2679" s="6"/>
      <c r="BE2679" s="6"/>
      <c r="BF2679" s="6"/>
      <c r="BG2679" s="6"/>
    </row>
    <row r="2680" spans="34:59" x14ac:dyDescent="0.25">
      <c r="AH2680" s="10"/>
      <c r="AI2680" s="6"/>
      <c r="AJ2680" s="10"/>
      <c r="AK2680" s="10"/>
      <c r="AL2680" s="10"/>
      <c r="AM2680" s="10"/>
      <c r="AN2680" s="10"/>
      <c r="AO2680" s="10"/>
      <c r="AP2680" s="10"/>
      <c r="AQ2680" s="10"/>
      <c r="AR2680" s="10"/>
      <c r="AS2680" s="10"/>
      <c r="AT2680" s="10"/>
      <c r="AU2680" s="10"/>
      <c r="AV2680" s="10"/>
      <c r="AW2680" s="10"/>
      <c r="AX2680" s="10"/>
      <c r="AY2680" s="10"/>
      <c r="AZ2680" s="10"/>
      <c r="BA2680" s="10"/>
      <c r="BB2680" s="10"/>
      <c r="BC2680" s="10"/>
      <c r="BD2680" s="10"/>
      <c r="BE2680" s="10"/>
      <c r="BF2680" s="10"/>
      <c r="BG2680" s="6"/>
    </row>
    <row r="2681" spans="34:59" x14ac:dyDescent="0.25">
      <c r="AH2681" s="6"/>
      <c r="AI2681" s="6"/>
      <c r="AJ2681" s="6"/>
      <c r="AK2681" s="6"/>
      <c r="AL2681" s="6"/>
      <c r="AM2681" s="6"/>
      <c r="AN2681" s="6"/>
      <c r="AO2681" s="6"/>
      <c r="AP2681" s="6"/>
      <c r="AQ2681" s="6"/>
      <c r="AR2681" s="6"/>
      <c r="AS2681" s="6"/>
      <c r="AT2681" s="6"/>
      <c r="AU2681" s="6"/>
      <c r="AV2681" s="6"/>
      <c r="AW2681" s="6"/>
      <c r="AX2681" s="6"/>
      <c r="AY2681" s="6"/>
      <c r="AZ2681" s="6"/>
      <c r="BA2681" s="6"/>
      <c r="BB2681" s="6"/>
      <c r="BC2681" s="6"/>
      <c r="BD2681" s="6"/>
      <c r="BE2681" s="6"/>
      <c r="BF2681" s="6"/>
      <c r="BG2681" s="10"/>
    </row>
    <row r="2682" spans="34:59" x14ac:dyDescent="0.25">
      <c r="AH2682" s="10"/>
      <c r="AI2682" s="6"/>
    </row>
    <row r="2683" spans="34:59" x14ac:dyDescent="0.25">
      <c r="AH2683" s="6"/>
      <c r="AI2683" s="6"/>
      <c r="AJ2683" s="6"/>
      <c r="AK2683" s="6"/>
      <c r="AL2683" s="6"/>
      <c r="AM2683" s="6"/>
      <c r="AN2683" s="6"/>
      <c r="AO2683" s="6"/>
      <c r="AP2683" s="6"/>
      <c r="AQ2683" s="6"/>
      <c r="AR2683" s="6"/>
      <c r="AS2683" s="6"/>
      <c r="AT2683" s="6"/>
      <c r="AU2683" s="6"/>
      <c r="AV2683" s="6"/>
      <c r="AW2683" s="6"/>
      <c r="AX2683" s="6"/>
      <c r="AY2683" s="6"/>
      <c r="AZ2683" s="6"/>
      <c r="BA2683" s="6"/>
      <c r="BB2683" s="6"/>
      <c r="BC2683" s="6"/>
      <c r="BD2683" s="6"/>
      <c r="BE2683" s="6"/>
      <c r="BF2683" s="6"/>
      <c r="BG2683" s="6"/>
    </row>
    <row r="2684" spans="34:59" x14ac:dyDescent="0.25">
      <c r="AH2684" s="10"/>
      <c r="AI2684" s="6"/>
      <c r="AJ2684" s="10"/>
      <c r="AK2684" s="10"/>
      <c r="AL2684" s="10"/>
      <c r="AM2684" s="10"/>
      <c r="AN2684" s="10"/>
      <c r="AO2684" s="10"/>
      <c r="AP2684" s="10"/>
      <c r="AQ2684" s="10"/>
      <c r="AR2684" s="10"/>
      <c r="AS2684" s="10"/>
      <c r="AT2684" s="10"/>
      <c r="AU2684" s="10"/>
      <c r="AV2684" s="10"/>
      <c r="AW2684" s="10"/>
      <c r="AX2684" s="10"/>
      <c r="AY2684" s="10"/>
      <c r="AZ2684" s="10"/>
      <c r="BA2684" s="10"/>
      <c r="BB2684" s="10"/>
      <c r="BC2684" s="10"/>
      <c r="BD2684" s="10"/>
      <c r="BE2684" s="10"/>
      <c r="BF2684" s="10"/>
      <c r="BG2684" s="6"/>
    </row>
    <row r="2685" spans="34:59" x14ac:dyDescent="0.25">
      <c r="AH2685" s="6"/>
      <c r="AI2685" s="6"/>
      <c r="AJ2685" s="6"/>
      <c r="AK2685" s="6"/>
      <c r="AL2685" s="6"/>
      <c r="AM2685" s="6"/>
      <c r="AN2685" s="6"/>
      <c r="AO2685" s="6"/>
      <c r="AP2685" s="6"/>
      <c r="AQ2685" s="6"/>
      <c r="AR2685" s="6"/>
      <c r="AS2685" s="6"/>
      <c r="AT2685" s="6"/>
      <c r="AU2685" s="6"/>
      <c r="AV2685" s="6"/>
      <c r="AW2685" s="6"/>
      <c r="AX2685" s="6"/>
      <c r="AY2685" s="6"/>
      <c r="AZ2685" s="6"/>
      <c r="BA2685" s="6"/>
      <c r="BB2685" s="6"/>
      <c r="BC2685" s="6"/>
      <c r="BD2685" s="6"/>
      <c r="BE2685" s="6"/>
      <c r="BF2685" s="6"/>
      <c r="BG2685" s="10"/>
    </row>
    <row r="2686" spans="34:59" x14ac:dyDescent="0.25">
      <c r="AH2686" s="10"/>
      <c r="AI2686" s="6"/>
    </row>
    <row r="2687" spans="34:59" x14ac:dyDescent="0.25">
      <c r="AH2687" s="6"/>
      <c r="AI2687" s="6"/>
      <c r="AJ2687" s="6"/>
      <c r="AK2687" s="6"/>
      <c r="AL2687" s="6"/>
      <c r="AM2687" s="6"/>
      <c r="AN2687" s="6"/>
      <c r="AO2687" s="6"/>
      <c r="AP2687" s="6"/>
      <c r="AQ2687" s="6"/>
      <c r="AR2687" s="6"/>
      <c r="AS2687" s="6"/>
      <c r="AT2687" s="6"/>
      <c r="AU2687" s="6"/>
      <c r="AV2687" s="6"/>
      <c r="AW2687" s="6"/>
      <c r="AX2687" s="6"/>
      <c r="AY2687" s="6"/>
      <c r="AZ2687" s="6"/>
      <c r="BA2687" s="6"/>
      <c r="BB2687" s="6"/>
      <c r="BC2687" s="6"/>
      <c r="BD2687" s="6"/>
      <c r="BE2687" s="6"/>
      <c r="BF2687" s="6"/>
      <c r="BG2687" s="6"/>
    </row>
    <row r="2688" spans="34:59" x14ac:dyDescent="0.25">
      <c r="AH2688" s="10"/>
      <c r="AI2688" s="6"/>
      <c r="AJ2688" s="10"/>
      <c r="AK2688" s="10"/>
      <c r="AL2688" s="10"/>
      <c r="AM2688" s="10"/>
      <c r="AN2688" s="10"/>
      <c r="AO2688" s="10"/>
      <c r="AP2688" s="10"/>
      <c r="AQ2688" s="10"/>
      <c r="AR2688" s="10"/>
      <c r="AS2688" s="10"/>
      <c r="AT2688" s="10"/>
      <c r="AU2688" s="10"/>
      <c r="AV2688" s="10"/>
      <c r="AW2688" s="10"/>
      <c r="AX2688" s="10"/>
      <c r="AY2688" s="10"/>
      <c r="AZ2688" s="10"/>
      <c r="BA2688" s="10"/>
      <c r="BB2688" s="10"/>
      <c r="BC2688" s="10"/>
      <c r="BD2688" s="10"/>
      <c r="BE2688" s="10"/>
      <c r="BF2688" s="10"/>
      <c r="BG2688" s="6"/>
    </row>
    <row r="2689" spans="34:59" x14ac:dyDescent="0.25">
      <c r="AH2689" s="6"/>
      <c r="AI2689" s="6"/>
      <c r="AJ2689" s="6"/>
      <c r="AK2689" s="6"/>
      <c r="AL2689" s="6"/>
      <c r="AM2689" s="6"/>
      <c r="AN2689" s="6"/>
      <c r="AO2689" s="6"/>
      <c r="AP2689" s="6"/>
      <c r="AQ2689" s="6"/>
      <c r="AR2689" s="6"/>
      <c r="AS2689" s="6"/>
      <c r="AT2689" s="6"/>
      <c r="AU2689" s="6"/>
      <c r="AV2689" s="6"/>
      <c r="AW2689" s="6"/>
      <c r="AX2689" s="6"/>
      <c r="AY2689" s="6"/>
      <c r="AZ2689" s="6"/>
      <c r="BA2689" s="6"/>
      <c r="BB2689" s="6"/>
      <c r="BC2689" s="6"/>
      <c r="BD2689" s="6"/>
      <c r="BE2689" s="6"/>
      <c r="BF2689" s="6"/>
      <c r="BG2689" s="10"/>
    </row>
    <row r="2690" spans="34:59" x14ac:dyDescent="0.25">
      <c r="AH2690" s="10"/>
      <c r="AI2690" s="6"/>
    </row>
    <row r="2691" spans="34:59" x14ac:dyDescent="0.25">
      <c r="AH2691" s="6"/>
      <c r="AI2691" s="6"/>
      <c r="AJ2691" s="6"/>
      <c r="AK2691" s="6"/>
      <c r="AL2691" s="6"/>
      <c r="AM2691" s="6"/>
      <c r="AN2691" s="6"/>
      <c r="AO2691" s="6"/>
      <c r="AP2691" s="6"/>
      <c r="AQ2691" s="6"/>
      <c r="AR2691" s="6"/>
      <c r="AS2691" s="6"/>
      <c r="AT2691" s="6"/>
      <c r="AU2691" s="6"/>
      <c r="AV2691" s="6"/>
      <c r="AW2691" s="6"/>
      <c r="AX2691" s="6"/>
      <c r="AY2691" s="6"/>
      <c r="AZ2691" s="6"/>
      <c r="BA2691" s="6"/>
      <c r="BB2691" s="6"/>
      <c r="BC2691" s="6"/>
      <c r="BD2691" s="6"/>
      <c r="BE2691" s="6"/>
      <c r="BF2691" s="6"/>
      <c r="BG2691" s="6"/>
    </row>
    <row r="2692" spans="34:59" x14ac:dyDescent="0.25">
      <c r="AH2692" s="10"/>
      <c r="AI2692" s="6"/>
      <c r="AJ2692" s="10"/>
      <c r="AK2692" s="10"/>
      <c r="AL2692" s="10"/>
      <c r="AM2692" s="10"/>
      <c r="AN2692" s="10"/>
      <c r="AO2692" s="10"/>
      <c r="AP2692" s="10"/>
      <c r="AQ2692" s="10"/>
      <c r="AR2692" s="10"/>
      <c r="AS2692" s="10"/>
      <c r="AT2692" s="10"/>
      <c r="AU2692" s="10"/>
      <c r="AV2692" s="10"/>
      <c r="AW2692" s="10"/>
      <c r="AX2692" s="10"/>
      <c r="AY2692" s="10"/>
      <c r="AZ2692" s="10"/>
      <c r="BA2692" s="10"/>
      <c r="BB2692" s="10"/>
      <c r="BC2692" s="10"/>
      <c r="BD2692" s="10"/>
      <c r="BE2692" s="10"/>
      <c r="BF2692" s="10"/>
      <c r="BG2692" s="6"/>
    </row>
    <row r="2693" spans="34:59" x14ac:dyDescent="0.25">
      <c r="AH2693" s="6"/>
      <c r="AI2693" s="6"/>
      <c r="AJ2693" s="6"/>
      <c r="AK2693" s="6"/>
      <c r="AL2693" s="6"/>
      <c r="AM2693" s="6"/>
      <c r="AN2693" s="6"/>
      <c r="AO2693" s="6"/>
      <c r="AP2693" s="6"/>
      <c r="AQ2693" s="6"/>
      <c r="AR2693" s="6"/>
      <c r="AS2693" s="6"/>
      <c r="AT2693" s="6"/>
      <c r="AU2693" s="6"/>
      <c r="AV2693" s="6"/>
      <c r="AW2693" s="6"/>
      <c r="AX2693" s="6"/>
      <c r="AY2693" s="6"/>
      <c r="AZ2693" s="6"/>
      <c r="BA2693" s="6"/>
      <c r="BB2693" s="6"/>
      <c r="BC2693" s="6"/>
      <c r="BD2693" s="6"/>
      <c r="BE2693" s="6"/>
      <c r="BF2693" s="6"/>
      <c r="BG2693" s="10"/>
    </row>
    <row r="2694" spans="34:59" x14ac:dyDescent="0.25">
      <c r="AH2694" s="10"/>
      <c r="AI2694" s="6"/>
    </row>
    <row r="2695" spans="34:59" x14ac:dyDescent="0.25">
      <c r="AH2695" s="6"/>
      <c r="AI2695" s="6"/>
      <c r="AJ2695" s="6"/>
      <c r="AK2695" s="6"/>
      <c r="AL2695" s="6"/>
      <c r="AM2695" s="6"/>
      <c r="AN2695" s="6"/>
      <c r="AO2695" s="6"/>
      <c r="AP2695" s="6"/>
      <c r="AQ2695" s="6"/>
      <c r="AR2695" s="6"/>
      <c r="AS2695" s="6"/>
      <c r="AT2695" s="6"/>
      <c r="AU2695" s="6"/>
      <c r="AV2695" s="6"/>
      <c r="AW2695" s="6"/>
      <c r="AX2695" s="6"/>
      <c r="AY2695" s="6"/>
      <c r="AZ2695" s="6"/>
      <c r="BA2695" s="6"/>
      <c r="BB2695" s="6"/>
      <c r="BC2695" s="6"/>
      <c r="BD2695" s="6"/>
      <c r="BE2695" s="6"/>
      <c r="BF2695" s="6"/>
      <c r="BG2695" s="6"/>
    </row>
    <row r="2696" spans="34:59" x14ac:dyDescent="0.25">
      <c r="AH2696" s="10"/>
      <c r="AI2696" s="6"/>
      <c r="AJ2696" s="10"/>
      <c r="AK2696" s="10"/>
      <c r="AL2696" s="10"/>
      <c r="AM2696" s="10"/>
      <c r="AN2696" s="10"/>
      <c r="AO2696" s="10"/>
      <c r="AP2696" s="10"/>
      <c r="AQ2696" s="10"/>
      <c r="AR2696" s="10"/>
      <c r="AS2696" s="10"/>
      <c r="AT2696" s="10"/>
      <c r="AU2696" s="10"/>
      <c r="AV2696" s="10"/>
      <c r="AW2696" s="10"/>
      <c r="AX2696" s="10"/>
      <c r="AY2696" s="10"/>
      <c r="AZ2696" s="10"/>
      <c r="BA2696" s="10"/>
      <c r="BB2696" s="10"/>
      <c r="BC2696" s="10"/>
      <c r="BD2696" s="10"/>
      <c r="BE2696" s="10"/>
      <c r="BF2696" s="10"/>
      <c r="BG2696" s="6"/>
    </row>
    <row r="2697" spans="34:59" x14ac:dyDescent="0.25">
      <c r="AH2697" s="6"/>
      <c r="AI2697" s="6"/>
      <c r="AJ2697" s="6"/>
      <c r="AK2697" s="6"/>
      <c r="AL2697" s="6"/>
      <c r="AM2697" s="6"/>
      <c r="AN2697" s="6"/>
      <c r="AO2697" s="6"/>
      <c r="AP2697" s="6"/>
      <c r="AQ2697" s="6"/>
      <c r="AR2697" s="6"/>
      <c r="AS2697" s="6"/>
      <c r="AT2697" s="6"/>
      <c r="AU2697" s="6"/>
      <c r="AV2697" s="6"/>
      <c r="AW2697" s="6"/>
      <c r="AX2697" s="6"/>
      <c r="AY2697" s="6"/>
      <c r="AZ2697" s="6"/>
      <c r="BA2697" s="6"/>
      <c r="BB2697" s="6"/>
      <c r="BC2697" s="6"/>
      <c r="BD2697" s="6"/>
      <c r="BE2697" s="6"/>
      <c r="BF2697" s="6"/>
      <c r="BG2697" s="10"/>
    </row>
    <row r="2698" spans="34:59" x14ac:dyDescent="0.25">
      <c r="AH2698" s="10"/>
      <c r="AI2698" s="6"/>
    </row>
    <row r="2699" spans="34:59" x14ac:dyDescent="0.25">
      <c r="AH2699" s="6"/>
      <c r="AI2699" s="6"/>
      <c r="AJ2699" s="6"/>
      <c r="AK2699" s="6"/>
      <c r="AL2699" s="6"/>
      <c r="AM2699" s="6"/>
      <c r="AN2699" s="6"/>
      <c r="AO2699" s="6"/>
      <c r="AP2699" s="6"/>
      <c r="AQ2699" s="6"/>
      <c r="AR2699" s="6"/>
      <c r="AS2699" s="6"/>
      <c r="AT2699" s="6"/>
      <c r="AU2699" s="6"/>
      <c r="AV2699" s="6"/>
      <c r="AW2699" s="6"/>
      <c r="AX2699" s="6"/>
      <c r="AY2699" s="6"/>
      <c r="AZ2699" s="6"/>
      <c r="BA2699" s="6"/>
      <c r="BB2699" s="6"/>
      <c r="BC2699" s="6"/>
      <c r="BD2699" s="6"/>
      <c r="BE2699" s="6"/>
      <c r="BF2699" s="6"/>
      <c r="BG2699" s="6"/>
    </row>
    <row r="2700" spans="34:59" x14ac:dyDescent="0.25">
      <c r="AH2700" s="10"/>
      <c r="AI2700" s="6"/>
      <c r="AJ2700" s="10"/>
      <c r="AK2700" s="10"/>
      <c r="AL2700" s="10"/>
      <c r="AM2700" s="10"/>
      <c r="AN2700" s="10"/>
      <c r="AO2700" s="10"/>
      <c r="AP2700" s="10"/>
      <c r="AQ2700" s="10"/>
      <c r="AR2700" s="10"/>
      <c r="AS2700" s="10"/>
      <c r="AT2700" s="10"/>
      <c r="AU2700" s="10"/>
      <c r="AV2700" s="10"/>
      <c r="AW2700" s="10"/>
      <c r="AX2700" s="10"/>
      <c r="AY2700" s="10"/>
      <c r="AZ2700" s="10"/>
      <c r="BA2700" s="10"/>
      <c r="BB2700" s="10"/>
      <c r="BC2700" s="10"/>
      <c r="BD2700" s="10"/>
      <c r="BE2700" s="10"/>
      <c r="BF2700" s="10"/>
      <c r="BG2700" s="6"/>
    </row>
    <row r="2701" spans="34:59" x14ac:dyDescent="0.25">
      <c r="AH2701" s="6"/>
      <c r="AI2701" s="6"/>
      <c r="AJ2701" s="6"/>
      <c r="AK2701" s="6"/>
      <c r="AL2701" s="6"/>
      <c r="AM2701" s="6"/>
      <c r="AN2701" s="6"/>
      <c r="AO2701" s="6"/>
      <c r="AP2701" s="6"/>
      <c r="AQ2701" s="6"/>
      <c r="AR2701" s="6"/>
      <c r="AS2701" s="6"/>
      <c r="AT2701" s="6"/>
      <c r="AU2701" s="6"/>
      <c r="AV2701" s="6"/>
      <c r="AW2701" s="6"/>
      <c r="AX2701" s="6"/>
      <c r="AY2701" s="6"/>
      <c r="AZ2701" s="6"/>
      <c r="BA2701" s="6"/>
      <c r="BB2701" s="6"/>
      <c r="BC2701" s="6"/>
      <c r="BD2701" s="6"/>
      <c r="BE2701" s="6"/>
      <c r="BF2701" s="6"/>
      <c r="BG2701" s="10"/>
    </row>
    <row r="2702" spans="34:59" x14ac:dyDescent="0.25">
      <c r="AH2702" s="10"/>
      <c r="AI2702" s="6"/>
    </row>
    <row r="2703" spans="34:59" x14ac:dyDescent="0.25">
      <c r="AH2703" s="6"/>
      <c r="AI2703" s="6"/>
      <c r="AJ2703" s="6"/>
      <c r="AK2703" s="6"/>
      <c r="AL2703" s="6"/>
      <c r="AM2703" s="6"/>
      <c r="AN2703" s="6"/>
      <c r="AO2703" s="6"/>
      <c r="AP2703" s="6"/>
      <c r="AQ2703" s="6"/>
      <c r="AR2703" s="6"/>
      <c r="AS2703" s="6"/>
      <c r="AT2703" s="6"/>
      <c r="AU2703" s="6"/>
      <c r="AV2703" s="6"/>
      <c r="AW2703" s="6"/>
      <c r="AX2703" s="6"/>
      <c r="AY2703" s="6"/>
      <c r="AZ2703" s="6"/>
      <c r="BA2703" s="6"/>
      <c r="BB2703" s="6"/>
      <c r="BC2703" s="6"/>
      <c r="BD2703" s="6"/>
      <c r="BE2703" s="6"/>
      <c r="BF2703" s="6"/>
      <c r="BG2703" s="6"/>
    </row>
    <row r="2704" spans="34:59" x14ac:dyDescent="0.25">
      <c r="AH2704" s="10"/>
      <c r="AI2704" s="6"/>
      <c r="AJ2704" s="10"/>
      <c r="AK2704" s="10"/>
      <c r="AL2704" s="10"/>
      <c r="AM2704" s="10"/>
      <c r="AN2704" s="10"/>
      <c r="AO2704" s="10"/>
      <c r="AP2704" s="10"/>
      <c r="AQ2704" s="10"/>
      <c r="AR2704" s="10"/>
      <c r="AS2704" s="10"/>
      <c r="AT2704" s="10"/>
      <c r="AU2704" s="10"/>
      <c r="AV2704" s="10"/>
      <c r="AW2704" s="10"/>
      <c r="AX2704" s="10"/>
      <c r="AY2704" s="10"/>
      <c r="AZ2704" s="10"/>
      <c r="BA2704" s="10"/>
      <c r="BB2704" s="10"/>
      <c r="BC2704" s="10"/>
      <c r="BD2704" s="10"/>
      <c r="BE2704" s="10"/>
      <c r="BF2704" s="10"/>
      <c r="BG2704" s="6"/>
    </row>
    <row r="2705" spans="34:59" x14ac:dyDescent="0.25">
      <c r="AH2705" s="6"/>
      <c r="AI2705" s="6"/>
      <c r="AJ2705" s="6"/>
      <c r="AK2705" s="6"/>
      <c r="AL2705" s="6"/>
      <c r="AM2705" s="6"/>
      <c r="AN2705" s="6"/>
      <c r="AO2705" s="6"/>
      <c r="AP2705" s="6"/>
      <c r="AQ2705" s="6"/>
      <c r="AR2705" s="6"/>
      <c r="AS2705" s="6"/>
      <c r="AT2705" s="6"/>
      <c r="AU2705" s="6"/>
      <c r="AV2705" s="6"/>
      <c r="AW2705" s="6"/>
      <c r="AX2705" s="6"/>
      <c r="AY2705" s="6"/>
      <c r="AZ2705" s="6"/>
      <c r="BA2705" s="6"/>
      <c r="BB2705" s="6"/>
      <c r="BC2705" s="6"/>
      <c r="BD2705" s="6"/>
      <c r="BE2705" s="6"/>
      <c r="BF2705" s="6"/>
      <c r="BG2705" s="10"/>
    </row>
    <row r="2706" spans="34:59" x14ac:dyDescent="0.25">
      <c r="AH2706" s="10"/>
      <c r="AI2706" s="6"/>
    </row>
    <row r="2707" spans="34:59" x14ac:dyDescent="0.25">
      <c r="AH2707" s="6"/>
      <c r="AI2707" s="6"/>
      <c r="AJ2707" s="6"/>
      <c r="AK2707" s="6"/>
      <c r="AL2707" s="6"/>
      <c r="AM2707" s="6"/>
      <c r="AN2707" s="6"/>
      <c r="AO2707" s="6"/>
      <c r="AP2707" s="6"/>
      <c r="AQ2707" s="6"/>
      <c r="AR2707" s="6"/>
      <c r="AS2707" s="6"/>
      <c r="AT2707" s="6"/>
      <c r="AU2707" s="6"/>
      <c r="AV2707" s="6"/>
      <c r="AW2707" s="6"/>
      <c r="AX2707" s="6"/>
      <c r="AY2707" s="6"/>
      <c r="AZ2707" s="6"/>
      <c r="BA2707" s="6"/>
      <c r="BB2707" s="6"/>
      <c r="BC2707" s="6"/>
      <c r="BD2707" s="6"/>
      <c r="BE2707" s="6"/>
      <c r="BF2707" s="6"/>
      <c r="BG2707" s="6"/>
    </row>
    <row r="2708" spans="34:59" x14ac:dyDescent="0.25">
      <c r="AH2708" s="10"/>
      <c r="AI2708" s="6"/>
      <c r="AJ2708" s="10"/>
      <c r="AK2708" s="10"/>
      <c r="AL2708" s="10"/>
      <c r="AM2708" s="10"/>
      <c r="AN2708" s="10"/>
      <c r="AO2708" s="10"/>
      <c r="AP2708" s="10"/>
      <c r="AQ2708" s="10"/>
      <c r="AR2708" s="10"/>
      <c r="AS2708" s="10"/>
      <c r="AT2708" s="10"/>
      <c r="AU2708" s="10"/>
      <c r="AV2708" s="10"/>
      <c r="AW2708" s="10"/>
      <c r="AX2708" s="10"/>
      <c r="AY2708" s="10"/>
      <c r="AZ2708" s="10"/>
      <c r="BA2708" s="10"/>
      <c r="BB2708" s="10"/>
      <c r="BC2708" s="10"/>
      <c r="BD2708" s="10"/>
      <c r="BE2708" s="10"/>
      <c r="BF2708" s="10"/>
      <c r="BG2708" s="6"/>
    </row>
    <row r="2709" spans="34:59" x14ac:dyDescent="0.25">
      <c r="AH2709" s="6"/>
      <c r="AI2709" s="6"/>
      <c r="AJ2709" s="6"/>
      <c r="AK2709" s="6"/>
      <c r="AL2709" s="6"/>
      <c r="AM2709" s="6"/>
      <c r="AN2709" s="6"/>
      <c r="AO2709" s="6"/>
      <c r="AP2709" s="6"/>
      <c r="AQ2709" s="6"/>
      <c r="AR2709" s="6"/>
      <c r="AS2709" s="6"/>
      <c r="AT2709" s="6"/>
      <c r="AU2709" s="6"/>
      <c r="AV2709" s="6"/>
      <c r="AW2709" s="6"/>
      <c r="AX2709" s="6"/>
      <c r="AY2709" s="6"/>
      <c r="AZ2709" s="6"/>
      <c r="BA2709" s="6"/>
      <c r="BB2709" s="6"/>
      <c r="BC2709" s="6"/>
      <c r="BD2709" s="6"/>
      <c r="BE2709" s="6"/>
      <c r="BF2709" s="6"/>
      <c r="BG2709" s="10"/>
    </row>
    <row r="2710" spans="34:59" x14ac:dyDescent="0.25">
      <c r="AH2710" s="10"/>
      <c r="AI2710" s="6"/>
    </row>
    <row r="2711" spans="34:59" x14ac:dyDescent="0.25">
      <c r="AH2711" s="6"/>
      <c r="AI2711" s="6"/>
      <c r="AJ2711" s="6"/>
      <c r="AK2711" s="6"/>
      <c r="AL2711" s="6"/>
      <c r="AM2711" s="6"/>
      <c r="AN2711" s="6"/>
      <c r="AO2711" s="6"/>
      <c r="AP2711" s="6"/>
      <c r="AQ2711" s="6"/>
      <c r="AR2711" s="6"/>
      <c r="AS2711" s="6"/>
      <c r="AT2711" s="6"/>
      <c r="AU2711" s="6"/>
      <c r="AV2711" s="6"/>
      <c r="AW2711" s="6"/>
      <c r="AX2711" s="6"/>
      <c r="AY2711" s="6"/>
      <c r="AZ2711" s="6"/>
      <c r="BA2711" s="6"/>
      <c r="BB2711" s="6"/>
      <c r="BC2711" s="6"/>
      <c r="BD2711" s="6"/>
      <c r="BE2711" s="6"/>
      <c r="BF2711" s="6"/>
      <c r="BG2711" s="6"/>
    </row>
    <row r="2712" spans="34:59" x14ac:dyDescent="0.25">
      <c r="AH2712" s="10"/>
      <c r="AI2712" s="6"/>
      <c r="AJ2712" s="10"/>
      <c r="AK2712" s="10"/>
      <c r="AL2712" s="10"/>
      <c r="AM2712" s="10"/>
      <c r="AN2712" s="10"/>
      <c r="AO2712" s="10"/>
      <c r="AP2712" s="10"/>
      <c r="AQ2712" s="10"/>
      <c r="AR2712" s="10"/>
      <c r="AS2712" s="10"/>
      <c r="AT2712" s="10"/>
      <c r="AU2712" s="10"/>
      <c r="AV2712" s="10"/>
      <c r="AW2712" s="10"/>
      <c r="AX2712" s="10"/>
      <c r="AY2712" s="10"/>
      <c r="AZ2712" s="10"/>
      <c r="BA2712" s="10"/>
      <c r="BB2712" s="10"/>
      <c r="BC2712" s="10"/>
      <c r="BD2712" s="10"/>
      <c r="BE2712" s="10"/>
      <c r="BF2712" s="10"/>
      <c r="BG2712" s="6"/>
    </row>
    <row r="2713" spans="34:59" x14ac:dyDescent="0.25">
      <c r="AH2713" s="6"/>
      <c r="AI2713" s="6"/>
      <c r="AJ2713" s="6"/>
      <c r="AK2713" s="6"/>
      <c r="AL2713" s="6"/>
      <c r="AM2713" s="6"/>
      <c r="AN2713" s="6"/>
      <c r="AO2713" s="6"/>
      <c r="AP2713" s="6"/>
      <c r="AQ2713" s="6"/>
      <c r="AR2713" s="6"/>
      <c r="AS2713" s="6"/>
      <c r="AT2713" s="6"/>
      <c r="AU2713" s="6"/>
      <c r="AV2713" s="6"/>
      <c r="AW2713" s="6"/>
      <c r="AX2713" s="6"/>
      <c r="AY2713" s="6"/>
      <c r="AZ2713" s="6"/>
      <c r="BA2713" s="6"/>
      <c r="BB2713" s="6"/>
      <c r="BC2713" s="6"/>
      <c r="BD2713" s="6"/>
      <c r="BE2713" s="6"/>
      <c r="BF2713" s="6"/>
      <c r="BG2713" s="10"/>
    </row>
    <row r="2714" spans="34:59" x14ac:dyDescent="0.25">
      <c r="AH2714" s="10"/>
      <c r="AI2714" s="6"/>
    </row>
    <row r="2715" spans="34:59" x14ac:dyDescent="0.25">
      <c r="AH2715" s="6"/>
      <c r="AI2715" s="6"/>
      <c r="AJ2715" s="6"/>
      <c r="AK2715" s="6"/>
      <c r="AL2715" s="6"/>
      <c r="AM2715" s="6"/>
      <c r="AN2715" s="6"/>
      <c r="AO2715" s="6"/>
      <c r="AP2715" s="6"/>
      <c r="AQ2715" s="6"/>
      <c r="AR2715" s="6"/>
      <c r="AS2715" s="6"/>
      <c r="AT2715" s="6"/>
      <c r="AU2715" s="6"/>
      <c r="AV2715" s="6"/>
      <c r="AW2715" s="6"/>
      <c r="AX2715" s="6"/>
      <c r="AY2715" s="6"/>
      <c r="AZ2715" s="6"/>
      <c r="BA2715" s="6"/>
      <c r="BB2715" s="6"/>
      <c r="BC2715" s="6"/>
      <c r="BD2715" s="6"/>
      <c r="BE2715" s="6"/>
      <c r="BF2715" s="6"/>
      <c r="BG2715" s="6"/>
    </row>
    <row r="2716" spans="34:59" x14ac:dyDescent="0.25">
      <c r="AH2716" s="10"/>
      <c r="AI2716" s="6"/>
      <c r="AJ2716" s="10"/>
      <c r="AK2716" s="10"/>
      <c r="AL2716" s="10"/>
      <c r="AM2716" s="10"/>
      <c r="AN2716" s="10"/>
      <c r="AO2716" s="10"/>
      <c r="AP2716" s="10"/>
      <c r="AQ2716" s="10"/>
      <c r="AR2716" s="10"/>
      <c r="AS2716" s="10"/>
      <c r="AT2716" s="10"/>
      <c r="AU2716" s="10"/>
      <c r="AV2716" s="10"/>
      <c r="AW2716" s="10"/>
      <c r="AX2716" s="10"/>
      <c r="AY2716" s="10"/>
      <c r="AZ2716" s="10"/>
      <c r="BA2716" s="10"/>
      <c r="BB2716" s="10"/>
      <c r="BC2716" s="10"/>
      <c r="BD2716" s="10"/>
      <c r="BE2716" s="10"/>
      <c r="BF2716" s="10"/>
      <c r="BG2716" s="6"/>
    </row>
    <row r="2717" spans="34:59" x14ac:dyDescent="0.25">
      <c r="AH2717" s="6"/>
      <c r="AI2717" s="6"/>
      <c r="AJ2717" s="6"/>
      <c r="AK2717" s="6"/>
      <c r="AL2717" s="6"/>
      <c r="AM2717" s="6"/>
      <c r="AN2717" s="6"/>
      <c r="AO2717" s="6"/>
      <c r="AP2717" s="6"/>
      <c r="AQ2717" s="6"/>
      <c r="AR2717" s="6"/>
      <c r="AS2717" s="6"/>
      <c r="AT2717" s="6"/>
      <c r="AU2717" s="6"/>
      <c r="AV2717" s="6"/>
      <c r="AW2717" s="6"/>
      <c r="AX2717" s="6"/>
      <c r="AY2717" s="6"/>
      <c r="AZ2717" s="6"/>
      <c r="BA2717" s="6"/>
      <c r="BB2717" s="6"/>
      <c r="BC2717" s="6"/>
      <c r="BD2717" s="6"/>
      <c r="BE2717" s="6"/>
      <c r="BF2717" s="6"/>
      <c r="BG2717" s="10"/>
    </row>
    <row r="2718" spans="34:59" x14ac:dyDescent="0.25">
      <c r="AH2718" s="10"/>
      <c r="AI2718" s="6"/>
    </row>
    <row r="2719" spans="34:59" x14ac:dyDescent="0.25">
      <c r="AH2719" s="6"/>
      <c r="AI2719" s="6"/>
      <c r="AJ2719" s="6"/>
      <c r="AK2719" s="6"/>
      <c r="AL2719" s="6"/>
      <c r="AM2719" s="6"/>
      <c r="AN2719" s="6"/>
      <c r="AO2719" s="6"/>
      <c r="AP2719" s="6"/>
      <c r="AQ2719" s="6"/>
      <c r="AR2719" s="6"/>
      <c r="AS2719" s="6"/>
      <c r="AT2719" s="6"/>
      <c r="AU2719" s="6"/>
      <c r="AV2719" s="6"/>
      <c r="AW2719" s="6"/>
      <c r="AX2719" s="6"/>
      <c r="AY2719" s="6"/>
      <c r="AZ2719" s="6"/>
      <c r="BA2719" s="6"/>
      <c r="BB2719" s="6"/>
      <c r="BC2719" s="6"/>
      <c r="BD2719" s="6"/>
      <c r="BE2719" s="6"/>
      <c r="BF2719" s="6"/>
      <c r="BG2719" s="6"/>
    </row>
    <row r="2720" spans="34:59" x14ac:dyDescent="0.25">
      <c r="AH2720" s="10"/>
      <c r="AI2720" s="6"/>
      <c r="AJ2720" s="10"/>
      <c r="AK2720" s="10"/>
      <c r="AL2720" s="10"/>
      <c r="AM2720" s="10"/>
      <c r="AN2720" s="10"/>
      <c r="AO2720" s="10"/>
      <c r="AP2720" s="10"/>
      <c r="AQ2720" s="10"/>
      <c r="AR2720" s="10"/>
      <c r="AS2720" s="10"/>
      <c r="AT2720" s="10"/>
      <c r="AU2720" s="10"/>
      <c r="AV2720" s="10"/>
      <c r="AW2720" s="10"/>
      <c r="AX2720" s="10"/>
      <c r="AY2720" s="10"/>
      <c r="AZ2720" s="10"/>
      <c r="BA2720" s="10"/>
      <c r="BB2720" s="10"/>
      <c r="BC2720" s="10"/>
      <c r="BD2720" s="10"/>
      <c r="BE2720" s="10"/>
      <c r="BF2720" s="10"/>
      <c r="BG2720" s="6"/>
    </row>
    <row r="2721" spans="34:59" x14ac:dyDescent="0.25">
      <c r="AH2721" s="6"/>
      <c r="AI2721" s="6"/>
      <c r="AJ2721" s="6"/>
      <c r="AK2721" s="6"/>
      <c r="AL2721" s="6"/>
      <c r="AM2721" s="6"/>
      <c r="AN2721" s="6"/>
      <c r="AO2721" s="6"/>
      <c r="AP2721" s="6"/>
      <c r="AQ2721" s="6"/>
      <c r="AR2721" s="6"/>
      <c r="AS2721" s="6"/>
      <c r="AT2721" s="6"/>
      <c r="AU2721" s="6"/>
      <c r="AV2721" s="6"/>
      <c r="AW2721" s="6"/>
      <c r="AX2721" s="6"/>
      <c r="AY2721" s="6"/>
      <c r="AZ2721" s="6"/>
      <c r="BA2721" s="6"/>
      <c r="BB2721" s="6"/>
      <c r="BC2721" s="6"/>
      <c r="BD2721" s="6"/>
      <c r="BE2721" s="6"/>
      <c r="BF2721" s="6"/>
      <c r="BG2721" s="10"/>
    </row>
    <row r="2722" spans="34:59" x14ac:dyDescent="0.25">
      <c r="AH2722" s="10"/>
      <c r="AI2722" s="6"/>
    </row>
    <row r="2723" spans="34:59" x14ac:dyDescent="0.25">
      <c r="AH2723" s="6"/>
      <c r="AI2723" s="6"/>
      <c r="AJ2723" s="6"/>
      <c r="AK2723" s="6"/>
      <c r="AL2723" s="6"/>
      <c r="AM2723" s="6"/>
      <c r="AN2723" s="6"/>
      <c r="AO2723" s="6"/>
      <c r="AP2723" s="6"/>
      <c r="AQ2723" s="6"/>
      <c r="AR2723" s="6"/>
      <c r="AS2723" s="6"/>
      <c r="AT2723" s="6"/>
      <c r="AU2723" s="6"/>
      <c r="AV2723" s="6"/>
      <c r="AW2723" s="6"/>
      <c r="AX2723" s="6"/>
      <c r="AY2723" s="6"/>
      <c r="AZ2723" s="6"/>
      <c r="BA2723" s="6"/>
      <c r="BB2723" s="6"/>
      <c r="BC2723" s="6"/>
      <c r="BD2723" s="6"/>
      <c r="BE2723" s="6"/>
      <c r="BF2723" s="6"/>
      <c r="BG2723" s="6"/>
    </row>
    <row r="2724" spans="34:59" x14ac:dyDescent="0.25">
      <c r="AH2724" s="10"/>
      <c r="AI2724" s="6"/>
      <c r="AJ2724" s="10"/>
      <c r="AK2724" s="10"/>
      <c r="AL2724" s="10"/>
      <c r="AM2724" s="10"/>
      <c r="AN2724" s="10"/>
      <c r="AO2724" s="10"/>
      <c r="AP2724" s="10"/>
      <c r="AQ2724" s="10"/>
      <c r="AR2724" s="10"/>
      <c r="AS2724" s="10"/>
      <c r="AT2724" s="10"/>
      <c r="AU2724" s="10"/>
      <c r="AV2724" s="10"/>
      <c r="AW2724" s="10"/>
      <c r="AX2724" s="10"/>
      <c r="AY2724" s="10"/>
      <c r="AZ2724" s="10"/>
      <c r="BA2724" s="10"/>
      <c r="BB2724" s="10"/>
      <c r="BC2724" s="10"/>
      <c r="BD2724" s="10"/>
      <c r="BE2724" s="10"/>
      <c r="BF2724" s="10"/>
      <c r="BG2724" s="6"/>
    </row>
    <row r="2725" spans="34:59" x14ac:dyDescent="0.25">
      <c r="AH2725" s="6"/>
      <c r="AI2725" s="6"/>
      <c r="AJ2725" s="6"/>
      <c r="AK2725" s="6"/>
      <c r="AL2725" s="6"/>
      <c r="AM2725" s="6"/>
      <c r="AN2725" s="6"/>
      <c r="AO2725" s="6"/>
      <c r="AP2725" s="6"/>
      <c r="AQ2725" s="6"/>
      <c r="AR2725" s="6"/>
      <c r="AS2725" s="6"/>
      <c r="AT2725" s="6"/>
      <c r="AU2725" s="6"/>
      <c r="AV2725" s="6"/>
      <c r="AW2725" s="6"/>
      <c r="AX2725" s="6"/>
      <c r="AY2725" s="6"/>
      <c r="AZ2725" s="6"/>
      <c r="BA2725" s="6"/>
      <c r="BB2725" s="6"/>
      <c r="BC2725" s="6"/>
      <c r="BD2725" s="6"/>
      <c r="BE2725" s="6"/>
      <c r="BF2725" s="6"/>
      <c r="BG2725" s="10"/>
    </row>
    <row r="2726" spans="34:59" x14ac:dyDescent="0.25">
      <c r="AH2726" s="10"/>
      <c r="AI2726" s="6"/>
    </row>
    <row r="2727" spans="34:59" x14ac:dyDescent="0.25">
      <c r="AH2727" s="6"/>
      <c r="AI2727" s="6"/>
      <c r="AJ2727" s="6"/>
      <c r="AK2727" s="6"/>
      <c r="AL2727" s="6"/>
      <c r="AM2727" s="6"/>
      <c r="AN2727" s="6"/>
      <c r="AO2727" s="6"/>
      <c r="AP2727" s="6"/>
      <c r="AQ2727" s="6"/>
      <c r="AR2727" s="6"/>
      <c r="AS2727" s="6"/>
      <c r="AT2727" s="6"/>
      <c r="AU2727" s="6"/>
      <c r="AV2727" s="6"/>
      <c r="AW2727" s="6"/>
      <c r="AX2727" s="6"/>
      <c r="AY2727" s="6"/>
      <c r="AZ2727" s="6"/>
      <c r="BA2727" s="6"/>
      <c r="BB2727" s="6"/>
      <c r="BC2727" s="6"/>
      <c r="BD2727" s="6"/>
      <c r="BE2727" s="6"/>
      <c r="BF2727" s="6"/>
      <c r="BG2727" s="6"/>
    </row>
    <row r="2728" spans="34:59" x14ac:dyDescent="0.25">
      <c r="AH2728" s="10"/>
      <c r="AI2728" s="6"/>
      <c r="AJ2728" s="10"/>
      <c r="AK2728" s="10"/>
      <c r="AL2728" s="10"/>
      <c r="AM2728" s="10"/>
      <c r="AN2728" s="10"/>
      <c r="AO2728" s="10"/>
      <c r="AP2728" s="10"/>
      <c r="AQ2728" s="10"/>
      <c r="AR2728" s="10"/>
      <c r="AS2728" s="10"/>
      <c r="AT2728" s="10"/>
      <c r="AU2728" s="10"/>
      <c r="AV2728" s="10"/>
      <c r="AW2728" s="10"/>
      <c r="AX2728" s="10"/>
      <c r="AY2728" s="10"/>
      <c r="AZ2728" s="10"/>
      <c r="BA2728" s="10"/>
      <c r="BB2728" s="10"/>
      <c r="BC2728" s="10"/>
      <c r="BD2728" s="10"/>
      <c r="BE2728" s="10"/>
      <c r="BF2728" s="10"/>
      <c r="BG2728" s="6"/>
    </row>
    <row r="2729" spans="34:59" x14ac:dyDescent="0.25">
      <c r="AH2729" s="6"/>
      <c r="AI2729" s="6"/>
      <c r="AJ2729" s="6"/>
      <c r="AK2729" s="6"/>
      <c r="AL2729" s="6"/>
      <c r="AM2729" s="6"/>
      <c r="AN2729" s="6"/>
      <c r="AO2729" s="6"/>
      <c r="AP2729" s="6"/>
      <c r="AQ2729" s="6"/>
      <c r="AR2729" s="6"/>
      <c r="AS2729" s="6"/>
      <c r="AT2729" s="6"/>
      <c r="AU2729" s="6"/>
      <c r="AV2729" s="6"/>
      <c r="AW2729" s="6"/>
      <c r="AX2729" s="6"/>
      <c r="AY2729" s="6"/>
      <c r="AZ2729" s="6"/>
      <c r="BA2729" s="6"/>
      <c r="BB2729" s="6"/>
      <c r="BC2729" s="6"/>
      <c r="BD2729" s="6"/>
      <c r="BE2729" s="6"/>
      <c r="BF2729" s="6"/>
      <c r="BG2729" s="10"/>
    </row>
    <row r="2730" spans="34:59" x14ac:dyDescent="0.25">
      <c r="AH2730" s="10"/>
      <c r="AI2730" s="6"/>
    </row>
    <row r="2731" spans="34:59" x14ac:dyDescent="0.25">
      <c r="AH2731" s="6"/>
      <c r="AI2731" s="6"/>
      <c r="AJ2731" s="6"/>
      <c r="AK2731" s="6"/>
      <c r="AL2731" s="6"/>
      <c r="AM2731" s="6"/>
      <c r="AN2731" s="6"/>
      <c r="AO2731" s="6"/>
      <c r="AP2731" s="6"/>
      <c r="AQ2731" s="6"/>
      <c r="AR2731" s="6"/>
      <c r="AS2731" s="6"/>
      <c r="AT2731" s="6"/>
      <c r="AU2731" s="6"/>
      <c r="AV2731" s="6"/>
      <c r="AW2731" s="6"/>
      <c r="AX2731" s="6"/>
      <c r="AY2731" s="6"/>
      <c r="AZ2731" s="6"/>
      <c r="BA2731" s="6"/>
      <c r="BB2731" s="6"/>
      <c r="BC2731" s="6"/>
      <c r="BD2731" s="6"/>
      <c r="BE2731" s="6"/>
      <c r="BF2731" s="6"/>
      <c r="BG2731" s="6"/>
    </row>
    <row r="2732" spans="34:59" x14ac:dyDescent="0.25">
      <c r="AH2732" s="10"/>
      <c r="AI2732" s="6"/>
      <c r="AJ2732" s="10"/>
      <c r="AK2732" s="10"/>
      <c r="AL2732" s="10"/>
      <c r="AM2732" s="10"/>
      <c r="AN2732" s="10"/>
      <c r="AO2732" s="10"/>
      <c r="AP2732" s="10"/>
      <c r="AQ2732" s="10"/>
      <c r="AR2732" s="10"/>
      <c r="AS2732" s="10"/>
      <c r="AT2732" s="10"/>
      <c r="AU2732" s="10"/>
      <c r="AV2732" s="10"/>
      <c r="AW2732" s="10"/>
      <c r="AX2732" s="10"/>
      <c r="AY2732" s="10"/>
      <c r="AZ2732" s="10"/>
      <c r="BA2732" s="10"/>
      <c r="BB2732" s="10"/>
      <c r="BC2732" s="10"/>
      <c r="BD2732" s="10"/>
      <c r="BE2732" s="10"/>
      <c r="BF2732" s="10"/>
      <c r="BG2732" s="6"/>
    </row>
    <row r="2733" spans="34:59" x14ac:dyDescent="0.25">
      <c r="AH2733" s="6"/>
      <c r="AI2733" s="6"/>
      <c r="AJ2733" s="6"/>
      <c r="AK2733" s="6"/>
      <c r="AL2733" s="6"/>
      <c r="AM2733" s="6"/>
      <c r="AN2733" s="6"/>
      <c r="AO2733" s="6"/>
      <c r="AP2733" s="6"/>
      <c r="AQ2733" s="6"/>
      <c r="AR2733" s="6"/>
      <c r="AS2733" s="6"/>
      <c r="AT2733" s="6"/>
      <c r="AU2733" s="6"/>
      <c r="AV2733" s="6"/>
      <c r="AW2733" s="6"/>
      <c r="AX2733" s="6"/>
      <c r="AY2733" s="6"/>
      <c r="AZ2733" s="6"/>
      <c r="BA2733" s="6"/>
      <c r="BB2733" s="6"/>
      <c r="BC2733" s="6"/>
      <c r="BD2733" s="6"/>
      <c r="BE2733" s="6"/>
      <c r="BF2733" s="6"/>
      <c r="BG2733" s="10"/>
    </row>
    <row r="2734" spans="34:59" x14ac:dyDescent="0.25">
      <c r="AH2734" s="10"/>
      <c r="AI2734" s="6"/>
    </row>
    <row r="2735" spans="34:59" x14ac:dyDescent="0.25">
      <c r="AH2735" s="6"/>
      <c r="AI2735" s="6"/>
      <c r="AJ2735" s="6"/>
      <c r="AK2735" s="6"/>
      <c r="AL2735" s="6"/>
      <c r="AM2735" s="6"/>
      <c r="AN2735" s="6"/>
      <c r="AO2735" s="6"/>
      <c r="AP2735" s="6"/>
      <c r="AQ2735" s="6"/>
      <c r="AR2735" s="6"/>
      <c r="AS2735" s="6"/>
      <c r="AT2735" s="6"/>
      <c r="AU2735" s="6"/>
      <c r="AV2735" s="6"/>
      <c r="AW2735" s="6"/>
      <c r="AX2735" s="6"/>
      <c r="AY2735" s="6"/>
      <c r="AZ2735" s="6"/>
      <c r="BA2735" s="6"/>
      <c r="BB2735" s="6"/>
      <c r="BC2735" s="6"/>
      <c r="BD2735" s="6"/>
      <c r="BE2735" s="6"/>
      <c r="BF2735" s="6"/>
      <c r="BG2735" s="6"/>
    </row>
    <row r="2736" spans="34:59" x14ac:dyDescent="0.25">
      <c r="AH2736" s="10"/>
      <c r="AI2736" s="6"/>
      <c r="AJ2736" s="10"/>
      <c r="AK2736" s="10"/>
      <c r="AL2736" s="10"/>
      <c r="AM2736" s="10"/>
      <c r="AN2736" s="10"/>
      <c r="AO2736" s="10"/>
      <c r="AP2736" s="10"/>
      <c r="AQ2736" s="10"/>
      <c r="AR2736" s="10"/>
      <c r="AS2736" s="10"/>
      <c r="AT2736" s="10"/>
      <c r="AU2736" s="10"/>
      <c r="AV2736" s="10"/>
      <c r="AW2736" s="10"/>
      <c r="AX2736" s="10"/>
      <c r="AY2736" s="10"/>
      <c r="AZ2736" s="10"/>
      <c r="BA2736" s="10"/>
      <c r="BB2736" s="10"/>
      <c r="BC2736" s="10"/>
      <c r="BD2736" s="10"/>
      <c r="BE2736" s="10"/>
      <c r="BF2736" s="10"/>
      <c r="BG2736" s="6"/>
    </row>
    <row r="2737" spans="34:59" x14ac:dyDescent="0.25">
      <c r="AH2737" s="6"/>
      <c r="AI2737" s="6"/>
      <c r="AJ2737" s="6"/>
      <c r="AK2737" s="6"/>
      <c r="AL2737" s="6"/>
      <c r="AM2737" s="6"/>
      <c r="AN2737" s="6"/>
      <c r="AO2737" s="6"/>
      <c r="AP2737" s="6"/>
      <c r="AQ2737" s="6"/>
      <c r="AR2737" s="6"/>
      <c r="AS2737" s="6"/>
      <c r="AT2737" s="6"/>
      <c r="AU2737" s="6"/>
      <c r="AV2737" s="6"/>
      <c r="AW2737" s="6"/>
      <c r="AX2737" s="6"/>
      <c r="AY2737" s="6"/>
      <c r="AZ2737" s="6"/>
      <c r="BA2737" s="6"/>
      <c r="BB2737" s="6"/>
      <c r="BC2737" s="6"/>
      <c r="BD2737" s="6"/>
      <c r="BE2737" s="6"/>
      <c r="BF2737" s="6"/>
      <c r="BG2737" s="10"/>
    </row>
    <row r="2738" spans="34:59" x14ac:dyDescent="0.25">
      <c r="AH2738" s="10"/>
      <c r="AI2738" s="6"/>
    </row>
    <row r="2739" spans="34:59" x14ac:dyDescent="0.25">
      <c r="AH2739" s="6"/>
      <c r="AI2739" s="6"/>
      <c r="AJ2739" s="6"/>
      <c r="AK2739" s="6"/>
      <c r="AL2739" s="6"/>
      <c r="AM2739" s="6"/>
      <c r="AN2739" s="6"/>
      <c r="AO2739" s="6"/>
      <c r="AP2739" s="6"/>
      <c r="AQ2739" s="6"/>
      <c r="AR2739" s="6"/>
      <c r="AS2739" s="6"/>
      <c r="AT2739" s="6"/>
      <c r="AU2739" s="6"/>
      <c r="AV2739" s="6"/>
      <c r="AW2739" s="6"/>
      <c r="AX2739" s="6"/>
      <c r="AY2739" s="6"/>
      <c r="AZ2739" s="6"/>
      <c r="BA2739" s="6"/>
      <c r="BB2739" s="6"/>
      <c r="BC2739" s="6"/>
      <c r="BD2739" s="6"/>
      <c r="BE2739" s="6"/>
      <c r="BF2739" s="6"/>
      <c r="BG2739" s="6"/>
    </row>
    <row r="2740" spans="34:59" x14ac:dyDescent="0.25">
      <c r="AH2740" s="10"/>
      <c r="AI2740" s="6"/>
      <c r="AJ2740" s="10"/>
      <c r="AK2740" s="10"/>
      <c r="AL2740" s="10"/>
      <c r="AM2740" s="10"/>
      <c r="AN2740" s="10"/>
      <c r="AO2740" s="10"/>
      <c r="AP2740" s="10"/>
      <c r="AQ2740" s="10"/>
      <c r="AR2740" s="10"/>
      <c r="AS2740" s="10"/>
      <c r="AT2740" s="10"/>
      <c r="AU2740" s="10"/>
      <c r="AV2740" s="10"/>
      <c r="AW2740" s="10"/>
      <c r="AX2740" s="10"/>
      <c r="AY2740" s="10"/>
      <c r="AZ2740" s="10"/>
      <c r="BA2740" s="10"/>
      <c r="BB2740" s="10"/>
      <c r="BC2740" s="10"/>
      <c r="BD2740" s="10"/>
      <c r="BE2740" s="10"/>
      <c r="BF2740" s="10"/>
      <c r="BG2740" s="6"/>
    </row>
    <row r="2741" spans="34:59" x14ac:dyDescent="0.25">
      <c r="AH2741" s="6"/>
      <c r="AI2741" s="6"/>
      <c r="AJ2741" s="6"/>
      <c r="AK2741" s="6"/>
      <c r="AL2741" s="6"/>
      <c r="AM2741" s="6"/>
      <c r="AN2741" s="6"/>
      <c r="AO2741" s="6"/>
      <c r="AP2741" s="6"/>
      <c r="AQ2741" s="6"/>
      <c r="AR2741" s="6"/>
      <c r="AS2741" s="6"/>
      <c r="AT2741" s="6"/>
      <c r="AU2741" s="6"/>
      <c r="AV2741" s="6"/>
      <c r="AW2741" s="6"/>
      <c r="AX2741" s="6"/>
      <c r="AY2741" s="6"/>
      <c r="AZ2741" s="6"/>
      <c r="BA2741" s="6"/>
      <c r="BB2741" s="6"/>
      <c r="BC2741" s="6"/>
      <c r="BD2741" s="6"/>
      <c r="BE2741" s="6"/>
      <c r="BF2741" s="6"/>
      <c r="BG2741" s="10"/>
    </row>
    <row r="2742" spans="34:59" x14ac:dyDescent="0.25">
      <c r="AH2742" s="10"/>
      <c r="AI2742" s="6"/>
    </row>
    <row r="2743" spans="34:59" x14ac:dyDescent="0.25">
      <c r="AH2743" s="6"/>
      <c r="AI2743" s="6"/>
      <c r="AJ2743" s="6"/>
      <c r="AK2743" s="6"/>
      <c r="AL2743" s="6"/>
      <c r="AM2743" s="6"/>
      <c r="AN2743" s="6"/>
      <c r="AO2743" s="6"/>
      <c r="AP2743" s="6"/>
      <c r="AQ2743" s="6"/>
      <c r="AR2743" s="6"/>
      <c r="AS2743" s="6"/>
      <c r="AT2743" s="6"/>
      <c r="AU2743" s="6"/>
      <c r="AV2743" s="6"/>
      <c r="AW2743" s="6"/>
      <c r="AX2743" s="6"/>
      <c r="AY2743" s="6"/>
      <c r="AZ2743" s="6"/>
      <c r="BA2743" s="6"/>
      <c r="BB2743" s="6"/>
      <c r="BC2743" s="6"/>
      <c r="BD2743" s="6"/>
      <c r="BE2743" s="6"/>
      <c r="BF2743" s="6"/>
      <c r="BG2743" s="6"/>
    </row>
    <row r="2744" spans="34:59" x14ac:dyDescent="0.25">
      <c r="AH2744" s="10"/>
      <c r="AI2744" s="6"/>
      <c r="AJ2744" s="10"/>
      <c r="AK2744" s="10"/>
      <c r="AL2744" s="10"/>
      <c r="AM2744" s="10"/>
      <c r="AN2744" s="10"/>
      <c r="AO2744" s="10"/>
      <c r="AP2744" s="10"/>
      <c r="AQ2744" s="10"/>
      <c r="AR2744" s="10"/>
      <c r="AS2744" s="10"/>
      <c r="AT2744" s="10"/>
      <c r="AU2744" s="10"/>
      <c r="AV2744" s="10"/>
      <c r="AW2744" s="10"/>
      <c r="AX2744" s="10"/>
      <c r="AY2744" s="10"/>
      <c r="AZ2744" s="10"/>
      <c r="BA2744" s="10"/>
      <c r="BB2744" s="10"/>
      <c r="BC2744" s="10"/>
      <c r="BD2744" s="10"/>
      <c r="BE2744" s="10"/>
      <c r="BF2744" s="10"/>
      <c r="BG2744" s="6"/>
    </row>
    <row r="2745" spans="34:59" x14ac:dyDescent="0.25">
      <c r="AH2745" s="6"/>
      <c r="AI2745" s="6"/>
      <c r="AJ2745" s="6"/>
      <c r="AK2745" s="6"/>
      <c r="AL2745" s="6"/>
      <c r="AM2745" s="6"/>
      <c r="AN2745" s="6"/>
      <c r="AO2745" s="6"/>
      <c r="AP2745" s="6"/>
      <c r="AQ2745" s="6"/>
      <c r="AR2745" s="6"/>
      <c r="AS2745" s="6"/>
      <c r="AT2745" s="6"/>
      <c r="AU2745" s="6"/>
      <c r="AV2745" s="6"/>
      <c r="AW2745" s="6"/>
      <c r="AX2745" s="6"/>
      <c r="AY2745" s="6"/>
      <c r="AZ2745" s="6"/>
      <c r="BA2745" s="6"/>
      <c r="BB2745" s="6"/>
      <c r="BC2745" s="6"/>
      <c r="BD2745" s="6"/>
      <c r="BE2745" s="6"/>
      <c r="BF2745" s="6"/>
      <c r="BG2745" s="10"/>
    </row>
    <row r="2746" spans="34:59" x14ac:dyDescent="0.25">
      <c r="AH2746" s="10"/>
      <c r="AI2746" s="6"/>
    </row>
    <row r="2747" spans="34:59" x14ac:dyDescent="0.25">
      <c r="AH2747" s="6"/>
      <c r="AI2747" s="6"/>
      <c r="AJ2747" s="6"/>
      <c r="AK2747" s="6"/>
      <c r="AL2747" s="6"/>
      <c r="AM2747" s="6"/>
      <c r="AN2747" s="6"/>
      <c r="AO2747" s="6"/>
      <c r="AP2747" s="6"/>
      <c r="AQ2747" s="6"/>
      <c r="AR2747" s="6"/>
      <c r="AS2747" s="6"/>
      <c r="AT2747" s="6"/>
      <c r="AU2747" s="6"/>
      <c r="AV2747" s="6"/>
      <c r="AW2747" s="6"/>
      <c r="AX2747" s="6"/>
      <c r="AY2747" s="6"/>
      <c r="AZ2747" s="6"/>
      <c r="BA2747" s="6"/>
      <c r="BB2747" s="6"/>
      <c r="BC2747" s="6"/>
      <c r="BD2747" s="6"/>
      <c r="BE2747" s="6"/>
      <c r="BF2747" s="6"/>
      <c r="BG2747" s="6"/>
    </row>
    <row r="2748" spans="34:59" x14ac:dyDescent="0.25">
      <c r="AH2748" s="10"/>
      <c r="AI2748" s="6"/>
      <c r="AJ2748" s="10"/>
      <c r="AK2748" s="10"/>
      <c r="AL2748" s="10"/>
      <c r="AM2748" s="10"/>
      <c r="AN2748" s="10"/>
      <c r="AO2748" s="10"/>
      <c r="AP2748" s="10"/>
      <c r="AQ2748" s="10"/>
      <c r="AR2748" s="10"/>
      <c r="AS2748" s="10"/>
      <c r="AT2748" s="10"/>
      <c r="AU2748" s="10"/>
      <c r="AV2748" s="10"/>
      <c r="AW2748" s="10"/>
      <c r="AX2748" s="10"/>
      <c r="AY2748" s="10"/>
      <c r="AZ2748" s="10"/>
      <c r="BA2748" s="10"/>
      <c r="BB2748" s="10"/>
      <c r="BC2748" s="10"/>
      <c r="BD2748" s="10"/>
      <c r="BE2748" s="10"/>
      <c r="BF2748" s="10"/>
      <c r="BG2748" s="6"/>
    </row>
    <row r="2749" spans="34:59" x14ac:dyDescent="0.25">
      <c r="AH2749" s="6"/>
      <c r="AI2749" s="6"/>
      <c r="AJ2749" s="6"/>
      <c r="AK2749" s="6"/>
      <c r="AL2749" s="6"/>
      <c r="AM2749" s="6"/>
      <c r="AN2749" s="6"/>
      <c r="AO2749" s="6"/>
      <c r="AP2749" s="6"/>
      <c r="AQ2749" s="6"/>
      <c r="AR2749" s="6"/>
      <c r="AS2749" s="6"/>
      <c r="AT2749" s="6"/>
      <c r="AU2749" s="6"/>
      <c r="AV2749" s="6"/>
      <c r="AW2749" s="6"/>
      <c r="AX2749" s="6"/>
      <c r="AY2749" s="6"/>
      <c r="AZ2749" s="6"/>
      <c r="BA2749" s="6"/>
      <c r="BB2749" s="6"/>
      <c r="BC2749" s="6"/>
      <c r="BD2749" s="6"/>
      <c r="BE2749" s="6"/>
      <c r="BF2749" s="6"/>
      <c r="BG2749" s="10"/>
    </row>
    <row r="2750" spans="34:59" x14ac:dyDescent="0.25">
      <c r="AH2750" s="10"/>
      <c r="AI2750" s="6"/>
    </row>
    <row r="2751" spans="34:59" x14ac:dyDescent="0.25">
      <c r="AH2751" s="6"/>
      <c r="AI2751" s="6"/>
      <c r="AJ2751" s="6"/>
      <c r="AK2751" s="6"/>
      <c r="AL2751" s="6"/>
      <c r="AM2751" s="6"/>
      <c r="AN2751" s="6"/>
      <c r="AO2751" s="6"/>
      <c r="AP2751" s="6"/>
      <c r="AQ2751" s="6"/>
      <c r="AR2751" s="6"/>
      <c r="AS2751" s="6"/>
      <c r="AT2751" s="6"/>
      <c r="AU2751" s="6"/>
      <c r="AV2751" s="6"/>
      <c r="AW2751" s="6"/>
      <c r="AX2751" s="6"/>
      <c r="AY2751" s="6"/>
      <c r="AZ2751" s="6"/>
      <c r="BA2751" s="6"/>
      <c r="BB2751" s="6"/>
      <c r="BC2751" s="6"/>
      <c r="BD2751" s="6"/>
      <c r="BE2751" s="6"/>
      <c r="BF2751" s="6"/>
      <c r="BG2751" s="6"/>
    </row>
    <row r="2752" spans="34:59" x14ac:dyDescent="0.25">
      <c r="AH2752" s="10"/>
      <c r="AI2752" s="6"/>
      <c r="AJ2752" s="10"/>
      <c r="AK2752" s="10"/>
      <c r="AL2752" s="10"/>
      <c r="AM2752" s="10"/>
      <c r="AN2752" s="10"/>
      <c r="AO2752" s="10"/>
      <c r="AP2752" s="10"/>
      <c r="AQ2752" s="10"/>
      <c r="AR2752" s="10"/>
      <c r="AS2752" s="10"/>
      <c r="AT2752" s="10"/>
      <c r="AU2752" s="10"/>
      <c r="AV2752" s="10"/>
      <c r="AW2752" s="10"/>
      <c r="AX2752" s="10"/>
      <c r="AY2752" s="10"/>
      <c r="AZ2752" s="10"/>
      <c r="BA2752" s="10"/>
      <c r="BB2752" s="10"/>
      <c r="BC2752" s="10"/>
      <c r="BD2752" s="10"/>
      <c r="BE2752" s="10"/>
      <c r="BF2752" s="10"/>
      <c r="BG2752" s="6"/>
    </row>
    <row r="2753" spans="34:59" x14ac:dyDescent="0.25">
      <c r="AH2753" s="6"/>
      <c r="AI2753" s="6"/>
      <c r="AJ2753" s="6"/>
      <c r="AK2753" s="6"/>
      <c r="AL2753" s="6"/>
      <c r="AM2753" s="6"/>
      <c r="AN2753" s="6"/>
      <c r="AO2753" s="6"/>
      <c r="AP2753" s="6"/>
      <c r="AQ2753" s="6"/>
      <c r="AR2753" s="6"/>
      <c r="AS2753" s="6"/>
      <c r="AT2753" s="6"/>
      <c r="AU2753" s="6"/>
      <c r="AV2753" s="6"/>
      <c r="AW2753" s="6"/>
      <c r="AX2753" s="6"/>
      <c r="AY2753" s="6"/>
      <c r="AZ2753" s="6"/>
      <c r="BA2753" s="6"/>
      <c r="BB2753" s="6"/>
      <c r="BC2753" s="6"/>
      <c r="BD2753" s="6"/>
      <c r="BE2753" s="6"/>
      <c r="BF2753" s="6"/>
      <c r="BG2753" s="10"/>
    </row>
    <row r="2754" spans="34:59" x14ac:dyDescent="0.25">
      <c r="AH2754" s="10"/>
      <c r="AI2754" s="6"/>
    </row>
    <row r="2755" spans="34:59" x14ac:dyDescent="0.25">
      <c r="AH2755" s="6"/>
      <c r="AI2755" s="6"/>
      <c r="AJ2755" s="6"/>
      <c r="AK2755" s="6"/>
      <c r="AL2755" s="6"/>
      <c r="AM2755" s="6"/>
      <c r="AN2755" s="6"/>
      <c r="AO2755" s="6"/>
      <c r="AP2755" s="6"/>
      <c r="AQ2755" s="6"/>
      <c r="AR2755" s="6"/>
      <c r="AS2755" s="6"/>
      <c r="AT2755" s="6"/>
      <c r="AU2755" s="6"/>
      <c r="AV2755" s="6"/>
      <c r="AW2755" s="6"/>
      <c r="AX2755" s="6"/>
      <c r="AY2755" s="6"/>
      <c r="AZ2755" s="6"/>
      <c r="BA2755" s="6"/>
      <c r="BB2755" s="6"/>
      <c r="BC2755" s="6"/>
      <c r="BD2755" s="6"/>
      <c r="BE2755" s="6"/>
      <c r="BF2755" s="6"/>
      <c r="BG2755" s="6"/>
    </row>
    <row r="2756" spans="34:59" x14ac:dyDescent="0.25">
      <c r="AH2756" s="10"/>
      <c r="AI2756" s="6"/>
      <c r="AJ2756" s="10"/>
      <c r="AK2756" s="10"/>
      <c r="AL2756" s="10"/>
      <c r="AM2756" s="10"/>
      <c r="AN2756" s="10"/>
      <c r="AO2756" s="10"/>
      <c r="AP2756" s="10"/>
      <c r="AQ2756" s="10"/>
      <c r="AR2756" s="10"/>
      <c r="AS2756" s="10"/>
      <c r="AT2756" s="10"/>
      <c r="AU2756" s="10"/>
      <c r="AV2756" s="10"/>
      <c r="AW2756" s="10"/>
      <c r="AX2756" s="10"/>
      <c r="AY2756" s="10"/>
      <c r="AZ2756" s="10"/>
      <c r="BA2756" s="10"/>
      <c r="BB2756" s="10"/>
      <c r="BC2756" s="10"/>
      <c r="BD2756" s="10"/>
      <c r="BE2756" s="10"/>
      <c r="BF2756" s="10"/>
      <c r="BG2756" s="6"/>
    </row>
    <row r="2757" spans="34:59" x14ac:dyDescent="0.25">
      <c r="AH2757" s="6"/>
      <c r="AI2757" s="6"/>
      <c r="AJ2757" s="6"/>
      <c r="AK2757" s="6"/>
      <c r="AL2757" s="6"/>
      <c r="AM2757" s="6"/>
      <c r="AN2757" s="6"/>
      <c r="AO2757" s="6"/>
      <c r="AP2757" s="6"/>
      <c r="AQ2757" s="6"/>
      <c r="AR2757" s="6"/>
      <c r="AS2757" s="6"/>
      <c r="AT2757" s="6"/>
      <c r="AU2757" s="6"/>
      <c r="AV2757" s="6"/>
      <c r="AW2757" s="6"/>
      <c r="AX2757" s="6"/>
      <c r="AY2757" s="6"/>
      <c r="AZ2757" s="6"/>
      <c r="BA2757" s="6"/>
      <c r="BB2757" s="6"/>
      <c r="BC2757" s="6"/>
      <c r="BD2757" s="6"/>
      <c r="BE2757" s="6"/>
      <c r="BF2757" s="6"/>
      <c r="BG2757" s="10"/>
    </row>
    <row r="2758" spans="34:59" x14ac:dyDescent="0.25">
      <c r="AH2758" s="10"/>
      <c r="AI2758" s="6"/>
    </row>
    <row r="2759" spans="34:59" x14ac:dyDescent="0.25">
      <c r="AH2759" s="6"/>
      <c r="AI2759" s="6"/>
      <c r="AJ2759" s="6"/>
      <c r="AK2759" s="6"/>
      <c r="AL2759" s="6"/>
      <c r="AM2759" s="6"/>
      <c r="AN2759" s="6"/>
      <c r="AO2759" s="6"/>
      <c r="AP2759" s="6"/>
      <c r="AQ2759" s="6"/>
      <c r="AR2759" s="6"/>
      <c r="AS2759" s="6"/>
      <c r="AT2759" s="6"/>
      <c r="AU2759" s="6"/>
      <c r="AV2759" s="6"/>
      <c r="AW2759" s="6"/>
      <c r="AX2759" s="6"/>
      <c r="AY2759" s="6"/>
      <c r="AZ2759" s="6"/>
      <c r="BA2759" s="6"/>
      <c r="BB2759" s="6"/>
      <c r="BC2759" s="6"/>
      <c r="BD2759" s="6"/>
      <c r="BE2759" s="6"/>
      <c r="BF2759" s="6"/>
      <c r="BG2759" s="6"/>
    </row>
    <row r="2760" spans="34:59" x14ac:dyDescent="0.25">
      <c r="AH2760" s="10"/>
      <c r="AI2760" s="6"/>
      <c r="AJ2760" s="10"/>
      <c r="AK2760" s="10"/>
      <c r="AL2760" s="10"/>
      <c r="AM2760" s="10"/>
      <c r="AN2760" s="10"/>
      <c r="AO2760" s="10"/>
      <c r="AP2760" s="10"/>
      <c r="AQ2760" s="10"/>
      <c r="AR2760" s="10"/>
      <c r="AS2760" s="10"/>
      <c r="AT2760" s="10"/>
      <c r="AU2760" s="10"/>
      <c r="AV2760" s="10"/>
      <c r="AW2760" s="10"/>
      <c r="AX2760" s="10"/>
      <c r="AY2760" s="10"/>
      <c r="AZ2760" s="10"/>
      <c r="BA2760" s="10"/>
      <c r="BB2760" s="10"/>
      <c r="BC2760" s="10"/>
      <c r="BD2760" s="10"/>
      <c r="BE2760" s="10"/>
      <c r="BF2760" s="10"/>
      <c r="BG2760" s="6"/>
    </row>
    <row r="2761" spans="34:59" x14ac:dyDescent="0.25">
      <c r="AH2761" s="6"/>
      <c r="AI2761" s="6"/>
      <c r="AJ2761" s="6"/>
      <c r="AK2761" s="6"/>
      <c r="AL2761" s="6"/>
      <c r="AM2761" s="6"/>
      <c r="AN2761" s="6"/>
      <c r="AO2761" s="6"/>
      <c r="AP2761" s="6"/>
      <c r="AQ2761" s="6"/>
      <c r="AR2761" s="6"/>
      <c r="AS2761" s="6"/>
      <c r="AT2761" s="6"/>
      <c r="AU2761" s="6"/>
      <c r="AV2761" s="6"/>
      <c r="AW2761" s="6"/>
      <c r="AX2761" s="6"/>
      <c r="AY2761" s="6"/>
      <c r="AZ2761" s="6"/>
      <c r="BA2761" s="6"/>
      <c r="BB2761" s="6"/>
      <c r="BC2761" s="6"/>
      <c r="BD2761" s="6"/>
      <c r="BE2761" s="6"/>
      <c r="BF2761" s="6"/>
      <c r="BG2761" s="10"/>
    </row>
    <row r="2762" spans="34:59" x14ac:dyDescent="0.25">
      <c r="AH2762" s="10"/>
      <c r="AI2762" s="6"/>
    </row>
    <row r="2763" spans="34:59" x14ac:dyDescent="0.25">
      <c r="AH2763" s="6"/>
      <c r="AI2763" s="6"/>
      <c r="AJ2763" s="6"/>
      <c r="AK2763" s="6"/>
      <c r="AL2763" s="6"/>
      <c r="AM2763" s="6"/>
      <c r="AN2763" s="6"/>
      <c r="AO2763" s="6"/>
      <c r="AP2763" s="6"/>
      <c r="AQ2763" s="6"/>
      <c r="AR2763" s="6"/>
      <c r="AS2763" s="6"/>
      <c r="AT2763" s="6"/>
      <c r="AU2763" s="6"/>
      <c r="AV2763" s="6"/>
      <c r="AW2763" s="6"/>
      <c r="AX2763" s="6"/>
      <c r="AY2763" s="6"/>
      <c r="AZ2763" s="6"/>
      <c r="BA2763" s="6"/>
      <c r="BB2763" s="6"/>
      <c r="BC2763" s="6"/>
      <c r="BD2763" s="6"/>
      <c r="BE2763" s="6"/>
      <c r="BF2763" s="6"/>
      <c r="BG2763" s="6"/>
    </row>
    <row r="2764" spans="34:59" x14ac:dyDescent="0.25">
      <c r="AH2764" s="10"/>
      <c r="AI2764" s="6"/>
      <c r="AJ2764" s="10"/>
      <c r="AK2764" s="10"/>
      <c r="AL2764" s="10"/>
      <c r="AM2764" s="10"/>
      <c r="AN2764" s="10"/>
      <c r="AO2764" s="10"/>
      <c r="AP2764" s="10"/>
      <c r="AQ2764" s="10"/>
      <c r="AR2764" s="10"/>
      <c r="AS2764" s="10"/>
      <c r="AT2764" s="10"/>
      <c r="AU2764" s="10"/>
      <c r="AV2764" s="10"/>
      <c r="AW2764" s="10"/>
      <c r="AX2764" s="10"/>
      <c r="AY2764" s="10"/>
      <c r="AZ2764" s="10"/>
      <c r="BA2764" s="10"/>
      <c r="BB2764" s="10"/>
      <c r="BC2764" s="10"/>
      <c r="BD2764" s="10"/>
      <c r="BE2764" s="10"/>
      <c r="BF2764" s="10"/>
      <c r="BG2764" s="6"/>
    </row>
    <row r="2765" spans="34:59" x14ac:dyDescent="0.25">
      <c r="AH2765" s="6"/>
      <c r="AI2765" s="6"/>
      <c r="AJ2765" s="6"/>
      <c r="AK2765" s="6"/>
      <c r="AL2765" s="6"/>
      <c r="AM2765" s="6"/>
      <c r="AN2765" s="6"/>
      <c r="AO2765" s="6"/>
      <c r="AP2765" s="6"/>
      <c r="AQ2765" s="6"/>
      <c r="AR2765" s="6"/>
      <c r="AS2765" s="6"/>
      <c r="AT2765" s="6"/>
      <c r="AU2765" s="6"/>
      <c r="AV2765" s="6"/>
      <c r="AW2765" s="6"/>
      <c r="AX2765" s="6"/>
      <c r="AY2765" s="6"/>
      <c r="AZ2765" s="6"/>
      <c r="BA2765" s="6"/>
      <c r="BB2765" s="6"/>
      <c r="BC2765" s="6"/>
      <c r="BD2765" s="6"/>
      <c r="BE2765" s="6"/>
      <c r="BF2765" s="6"/>
      <c r="BG2765" s="10"/>
    </row>
    <row r="2766" spans="34:59" x14ac:dyDescent="0.25">
      <c r="AH2766" s="10"/>
      <c r="AI2766" s="6"/>
    </row>
    <row r="2767" spans="34:59" x14ac:dyDescent="0.25">
      <c r="AH2767" s="6"/>
      <c r="AI2767" s="6"/>
      <c r="AJ2767" s="6"/>
      <c r="AK2767" s="6"/>
      <c r="AL2767" s="6"/>
      <c r="AM2767" s="6"/>
      <c r="AN2767" s="6"/>
      <c r="AO2767" s="6"/>
      <c r="AP2767" s="6"/>
      <c r="AQ2767" s="6"/>
      <c r="AR2767" s="6"/>
      <c r="AS2767" s="6"/>
      <c r="AT2767" s="6"/>
      <c r="AU2767" s="6"/>
      <c r="AV2767" s="6"/>
      <c r="AW2767" s="6"/>
      <c r="AX2767" s="6"/>
      <c r="AY2767" s="6"/>
      <c r="AZ2767" s="6"/>
      <c r="BA2767" s="6"/>
      <c r="BB2767" s="6"/>
      <c r="BC2767" s="6"/>
      <c r="BD2767" s="6"/>
      <c r="BE2767" s="6"/>
      <c r="BF2767" s="6"/>
      <c r="BG2767" s="6"/>
    </row>
    <row r="2768" spans="34:59" x14ac:dyDescent="0.25">
      <c r="AH2768" s="10"/>
      <c r="AI2768" s="6"/>
      <c r="AJ2768" s="10"/>
      <c r="AK2768" s="10"/>
      <c r="AL2768" s="10"/>
      <c r="AM2768" s="10"/>
      <c r="AN2768" s="10"/>
      <c r="AO2768" s="10"/>
      <c r="AP2768" s="10"/>
      <c r="AQ2768" s="10"/>
      <c r="AR2768" s="10"/>
      <c r="AS2768" s="10"/>
      <c r="AT2768" s="10"/>
      <c r="AU2768" s="10"/>
      <c r="AV2768" s="10"/>
      <c r="AW2768" s="10"/>
      <c r="AX2768" s="10"/>
      <c r="AY2768" s="10"/>
      <c r="AZ2768" s="10"/>
      <c r="BA2768" s="10"/>
      <c r="BB2768" s="10"/>
      <c r="BC2768" s="10"/>
      <c r="BD2768" s="10"/>
      <c r="BE2768" s="10"/>
      <c r="BF2768" s="10"/>
      <c r="BG2768" s="6"/>
    </row>
    <row r="2769" spans="34:59" x14ac:dyDescent="0.25">
      <c r="AH2769" s="6"/>
      <c r="AI2769" s="6"/>
      <c r="AJ2769" s="6"/>
      <c r="AK2769" s="6"/>
      <c r="AL2769" s="6"/>
      <c r="AM2769" s="6"/>
      <c r="AN2769" s="6"/>
      <c r="AO2769" s="6"/>
      <c r="AP2769" s="6"/>
      <c r="AQ2769" s="6"/>
      <c r="AR2769" s="6"/>
      <c r="AS2769" s="6"/>
      <c r="AT2769" s="6"/>
      <c r="AU2769" s="6"/>
      <c r="AV2769" s="6"/>
      <c r="AW2769" s="6"/>
      <c r="AX2769" s="6"/>
      <c r="AY2769" s="6"/>
      <c r="AZ2769" s="6"/>
      <c r="BA2769" s="6"/>
      <c r="BB2769" s="6"/>
      <c r="BC2769" s="6"/>
      <c r="BD2769" s="6"/>
      <c r="BE2769" s="6"/>
      <c r="BF2769" s="6"/>
      <c r="BG2769" s="10"/>
    </row>
    <row r="2770" spans="34:59" x14ac:dyDescent="0.25">
      <c r="AH2770" s="10"/>
      <c r="AI2770" s="6"/>
    </row>
    <row r="2771" spans="34:59" x14ac:dyDescent="0.25">
      <c r="AH2771" s="6"/>
      <c r="AI2771" s="6"/>
      <c r="AJ2771" s="6"/>
      <c r="AK2771" s="6"/>
      <c r="AL2771" s="6"/>
      <c r="AM2771" s="6"/>
      <c r="AN2771" s="6"/>
      <c r="AO2771" s="6"/>
      <c r="AP2771" s="6"/>
      <c r="AQ2771" s="6"/>
      <c r="AR2771" s="6"/>
      <c r="AS2771" s="6"/>
      <c r="AT2771" s="6"/>
      <c r="AU2771" s="6"/>
      <c r="AV2771" s="6"/>
      <c r="AW2771" s="6"/>
      <c r="AX2771" s="6"/>
      <c r="AY2771" s="6"/>
      <c r="AZ2771" s="6"/>
      <c r="BA2771" s="6"/>
      <c r="BB2771" s="6"/>
      <c r="BC2771" s="6"/>
      <c r="BD2771" s="6"/>
      <c r="BE2771" s="6"/>
      <c r="BF2771" s="6"/>
      <c r="BG2771" s="6"/>
    </row>
    <row r="2772" spans="34:59" x14ac:dyDescent="0.25">
      <c r="AH2772" s="10"/>
      <c r="AI2772" s="6"/>
      <c r="AJ2772" s="10"/>
      <c r="AK2772" s="10"/>
      <c r="AL2772" s="10"/>
      <c r="AM2772" s="10"/>
      <c r="AN2772" s="10"/>
      <c r="AO2772" s="10"/>
      <c r="AP2772" s="10"/>
      <c r="AQ2772" s="10"/>
      <c r="AR2772" s="10"/>
      <c r="AS2772" s="10"/>
      <c r="AT2772" s="10"/>
      <c r="AU2772" s="10"/>
      <c r="AV2772" s="10"/>
      <c r="AW2772" s="10"/>
      <c r="AX2772" s="10"/>
      <c r="AY2772" s="10"/>
      <c r="AZ2772" s="10"/>
      <c r="BA2772" s="10"/>
      <c r="BB2772" s="10"/>
      <c r="BC2772" s="10"/>
      <c r="BD2772" s="10"/>
      <c r="BE2772" s="10"/>
      <c r="BF2772" s="10"/>
      <c r="BG2772" s="6"/>
    </row>
    <row r="2773" spans="34:59" x14ac:dyDescent="0.25">
      <c r="AH2773" s="6"/>
      <c r="AI2773" s="6"/>
      <c r="AJ2773" s="6"/>
      <c r="AK2773" s="6"/>
      <c r="AL2773" s="6"/>
      <c r="AM2773" s="6"/>
      <c r="AN2773" s="6"/>
      <c r="AO2773" s="6"/>
      <c r="AP2773" s="6"/>
      <c r="AQ2773" s="6"/>
      <c r="AR2773" s="6"/>
      <c r="AS2773" s="6"/>
      <c r="AT2773" s="6"/>
      <c r="AU2773" s="6"/>
      <c r="AV2773" s="6"/>
      <c r="AW2773" s="6"/>
      <c r="AX2773" s="6"/>
      <c r="AY2773" s="6"/>
      <c r="AZ2773" s="6"/>
      <c r="BA2773" s="6"/>
      <c r="BB2773" s="6"/>
      <c r="BC2773" s="6"/>
      <c r="BD2773" s="6"/>
      <c r="BE2773" s="6"/>
      <c r="BF2773" s="6"/>
      <c r="BG2773" s="10"/>
    </row>
    <row r="2774" spans="34:59" x14ac:dyDescent="0.25">
      <c r="AH2774" s="10"/>
      <c r="AI2774" s="6"/>
    </row>
    <row r="2775" spans="34:59" x14ac:dyDescent="0.25">
      <c r="AH2775" s="6"/>
      <c r="AI2775" s="6"/>
      <c r="AJ2775" s="6"/>
      <c r="AK2775" s="6"/>
      <c r="AL2775" s="6"/>
      <c r="AM2775" s="6"/>
      <c r="AN2775" s="6"/>
      <c r="AO2775" s="6"/>
      <c r="AP2775" s="6"/>
      <c r="AQ2775" s="6"/>
      <c r="AR2775" s="6"/>
      <c r="AS2775" s="6"/>
      <c r="AT2775" s="6"/>
      <c r="AU2775" s="6"/>
      <c r="AV2775" s="6"/>
      <c r="AW2775" s="6"/>
      <c r="AX2775" s="6"/>
      <c r="AY2775" s="6"/>
      <c r="AZ2775" s="6"/>
      <c r="BA2775" s="6"/>
      <c r="BB2775" s="6"/>
      <c r="BC2775" s="6"/>
      <c r="BD2775" s="6"/>
      <c r="BE2775" s="6"/>
      <c r="BF2775" s="6"/>
      <c r="BG2775" s="6"/>
    </row>
    <row r="2776" spans="34:59" x14ac:dyDescent="0.25">
      <c r="AH2776" s="10"/>
      <c r="AI2776" s="6"/>
      <c r="AJ2776" s="10"/>
      <c r="AK2776" s="10"/>
      <c r="AL2776" s="10"/>
      <c r="AM2776" s="10"/>
      <c r="AN2776" s="10"/>
      <c r="AO2776" s="10"/>
      <c r="AP2776" s="10"/>
      <c r="AQ2776" s="10"/>
      <c r="AR2776" s="10"/>
      <c r="AS2776" s="10"/>
      <c r="AT2776" s="10"/>
      <c r="AU2776" s="10"/>
      <c r="AV2776" s="10"/>
      <c r="AW2776" s="10"/>
      <c r="AX2776" s="10"/>
      <c r="AY2776" s="10"/>
      <c r="AZ2776" s="10"/>
      <c r="BA2776" s="10"/>
      <c r="BB2776" s="10"/>
      <c r="BC2776" s="10"/>
      <c r="BD2776" s="10"/>
      <c r="BE2776" s="10"/>
      <c r="BF2776" s="10"/>
      <c r="BG2776" s="6"/>
    </row>
    <row r="2777" spans="34:59" x14ac:dyDescent="0.25">
      <c r="AH2777" s="6"/>
      <c r="AI2777" s="6"/>
      <c r="AJ2777" s="6"/>
      <c r="AK2777" s="6"/>
      <c r="AL2777" s="6"/>
      <c r="AM2777" s="6"/>
      <c r="AN2777" s="6"/>
      <c r="AO2777" s="6"/>
      <c r="AP2777" s="6"/>
      <c r="AQ2777" s="6"/>
      <c r="AR2777" s="6"/>
      <c r="AS2777" s="6"/>
      <c r="AT2777" s="6"/>
      <c r="AU2777" s="6"/>
      <c r="AV2777" s="6"/>
      <c r="AW2777" s="6"/>
      <c r="AX2777" s="6"/>
      <c r="AY2777" s="6"/>
      <c r="AZ2777" s="6"/>
      <c r="BA2777" s="6"/>
      <c r="BB2777" s="6"/>
      <c r="BC2777" s="6"/>
      <c r="BD2777" s="6"/>
      <c r="BE2777" s="6"/>
      <c r="BF2777" s="6"/>
      <c r="BG2777" s="10"/>
    </row>
    <row r="2778" spans="34:59" x14ac:dyDescent="0.25">
      <c r="AH2778" s="10"/>
      <c r="AI2778" s="6"/>
    </row>
    <row r="2779" spans="34:59" x14ac:dyDescent="0.25">
      <c r="AH2779" s="6"/>
      <c r="AI2779" s="6"/>
      <c r="AJ2779" s="6"/>
      <c r="AK2779" s="6"/>
      <c r="AL2779" s="6"/>
      <c r="AM2779" s="6"/>
      <c r="AN2779" s="6"/>
      <c r="AO2779" s="6"/>
      <c r="AP2779" s="6"/>
      <c r="AQ2779" s="6"/>
      <c r="AR2779" s="6"/>
      <c r="AS2779" s="6"/>
      <c r="AT2779" s="6"/>
      <c r="AU2779" s="6"/>
      <c r="AV2779" s="6"/>
      <c r="AW2779" s="6"/>
      <c r="AX2779" s="6"/>
      <c r="AY2779" s="6"/>
      <c r="AZ2779" s="6"/>
      <c r="BA2779" s="6"/>
      <c r="BB2779" s="6"/>
      <c r="BC2779" s="6"/>
      <c r="BD2779" s="6"/>
      <c r="BE2779" s="6"/>
      <c r="BF2779" s="6"/>
      <c r="BG2779" s="6"/>
    </row>
    <row r="2780" spans="34:59" x14ac:dyDescent="0.25">
      <c r="AH2780" s="10"/>
      <c r="AI2780" s="6"/>
      <c r="AJ2780" s="10"/>
      <c r="AK2780" s="10"/>
      <c r="AL2780" s="10"/>
      <c r="AM2780" s="10"/>
      <c r="AN2780" s="10"/>
      <c r="AO2780" s="10"/>
      <c r="AP2780" s="10"/>
      <c r="AQ2780" s="10"/>
      <c r="AR2780" s="10"/>
      <c r="AS2780" s="10"/>
      <c r="AT2780" s="10"/>
      <c r="AU2780" s="10"/>
      <c r="AV2780" s="10"/>
      <c r="AW2780" s="10"/>
      <c r="AX2780" s="10"/>
      <c r="AY2780" s="10"/>
      <c r="AZ2780" s="10"/>
      <c r="BA2780" s="10"/>
      <c r="BB2780" s="10"/>
      <c r="BC2780" s="10"/>
      <c r="BD2780" s="10"/>
      <c r="BE2780" s="10"/>
      <c r="BF2780" s="10"/>
      <c r="BG2780" s="6"/>
    </row>
    <row r="2781" spans="34:59" x14ac:dyDescent="0.25">
      <c r="AH2781" s="6"/>
      <c r="AI2781" s="6"/>
      <c r="AJ2781" s="6"/>
      <c r="AK2781" s="6"/>
      <c r="AL2781" s="6"/>
      <c r="AM2781" s="6"/>
      <c r="AN2781" s="6"/>
      <c r="AO2781" s="6"/>
      <c r="AP2781" s="6"/>
      <c r="AQ2781" s="6"/>
      <c r="AR2781" s="6"/>
      <c r="AS2781" s="6"/>
      <c r="AT2781" s="6"/>
      <c r="AU2781" s="6"/>
      <c r="AV2781" s="6"/>
      <c r="AW2781" s="6"/>
      <c r="AX2781" s="6"/>
      <c r="AY2781" s="6"/>
      <c r="AZ2781" s="6"/>
      <c r="BA2781" s="6"/>
      <c r="BB2781" s="6"/>
      <c r="BC2781" s="6"/>
      <c r="BD2781" s="6"/>
      <c r="BE2781" s="6"/>
      <c r="BF2781" s="6"/>
      <c r="BG2781" s="10"/>
    </row>
    <row r="2782" spans="34:59" x14ac:dyDescent="0.25">
      <c r="AH2782" s="10"/>
      <c r="AI2782" s="6"/>
    </row>
    <row r="2783" spans="34:59" x14ac:dyDescent="0.25">
      <c r="AH2783" s="6"/>
      <c r="AI2783" s="6"/>
      <c r="AJ2783" s="6"/>
      <c r="AK2783" s="6"/>
      <c r="AL2783" s="6"/>
      <c r="AM2783" s="6"/>
      <c r="AN2783" s="6"/>
      <c r="AO2783" s="6"/>
      <c r="AP2783" s="6"/>
      <c r="AQ2783" s="6"/>
      <c r="AR2783" s="6"/>
      <c r="AS2783" s="6"/>
      <c r="AT2783" s="6"/>
      <c r="AU2783" s="6"/>
      <c r="AV2783" s="6"/>
      <c r="AW2783" s="6"/>
      <c r="AX2783" s="6"/>
      <c r="AY2783" s="6"/>
      <c r="AZ2783" s="6"/>
      <c r="BA2783" s="6"/>
      <c r="BB2783" s="6"/>
      <c r="BC2783" s="6"/>
      <c r="BD2783" s="6"/>
      <c r="BE2783" s="6"/>
      <c r="BF2783" s="6"/>
      <c r="BG2783" s="6"/>
    </row>
    <row r="2784" spans="34:59" x14ac:dyDescent="0.25">
      <c r="AH2784" s="10"/>
      <c r="AI2784" s="6"/>
      <c r="AJ2784" s="10"/>
      <c r="AK2784" s="10"/>
      <c r="AL2784" s="10"/>
      <c r="AM2784" s="10"/>
      <c r="AN2784" s="10"/>
      <c r="AO2784" s="10"/>
      <c r="AP2784" s="10"/>
      <c r="AQ2784" s="10"/>
      <c r="AR2784" s="10"/>
      <c r="AS2784" s="10"/>
      <c r="AT2784" s="10"/>
      <c r="AU2784" s="10"/>
      <c r="AV2784" s="10"/>
      <c r="AW2784" s="10"/>
      <c r="AX2784" s="10"/>
      <c r="AY2784" s="10"/>
      <c r="AZ2784" s="10"/>
      <c r="BA2784" s="10"/>
      <c r="BB2784" s="10"/>
      <c r="BC2784" s="10"/>
      <c r="BD2784" s="10"/>
      <c r="BE2784" s="10"/>
      <c r="BF2784" s="10"/>
      <c r="BG2784" s="6"/>
    </row>
    <row r="2785" spans="34:59" x14ac:dyDescent="0.25">
      <c r="AH2785" s="6"/>
      <c r="AI2785" s="6"/>
      <c r="AJ2785" s="6"/>
      <c r="AK2785" s="6"/>
      <c r="AL2785" s="6"/>
      <c r="AM2785" s="6"/>
      <c r="AN2785" s="6"/>
      <c r="AO2785" s="6"/>
      <c r="AP2785" s="6"/>
      <c r="AQ2785" s="6"/>
      <c r="AR2785" s="6"/>
      <c r="AS2785" s="6"/>
      <c r="AT2785" s="6"/>
      <c r="AU2785" s="6"/>
      <c r="AV2785" s="6"/>
      <c r="AW2785" s="6"/>
      <c r="AX2785" s="6"/>
      <c r="AY2785" s="6"/>
      <c r="AZ2785" s="6"/>
      <c r="BA2785" s="6"/>
      <c r="BB2785" s="6"/>
      <c r="BC2785" s="6"/>
      <c r="BD2785" s="6"/>
      <c r="BE2785" s="6"/>
      <c r="BF2785" s="6"/>
      <c r="BG2785" s="10"/>
    </row>
    <row r="2786" spans="34:59" x14ac:dyDescent="0.25">
      <c r="AH2786" s="10"/>
      <c r="AI2786" s="6"/>
    </row>
    <row r="2787" spans="34:59" x14ac:dyDescent="0.25">
      <c r="AH2787" s="6"/>
      <c r="AI2787" s="6"/>
      <c r="AJ2787" s="6"/>
      <c r="AK2787" s="6"/>
      <c r="AL2787" s="6"/>
      <c r="AM2787" s="6"/>
      <c r="AN2787" s="6"/>
      <c r="AO2787" s="6"/>
      <c r="AP2787" s="6"/>
      <c r="AQ2787" s="6"/>
      <c r="AR2787" s="6"/>
      <c r="AS2787" s="6"/>
      <c r="AT2787" s="6"/>
      <c r="AU2787" s="6"/>
      <c r="AV2787" s="6"/>
      <c r="AW2787" s="6"/>
      <c r="AX2787" s="6"/>
      <c r="AY2787" s="6"/>
      <c r="AZ2787" s="6"/>
      <c r="BA2787" s="6"/>
      <c r="BB2787" s="6"/>
      <c r="BC2787" s="6"/>
      <c r="BD2787" s="6"/>
      <c r="BE2787" s="6"/>
      <c r="BF2787" s="6"/>
      <c r="BG2787" s="6"/>
    </row>
    <row r="2788" spans="34:59" x14ac:dyDescent="0.25">
      <c r="AH2788" s="10"/>
      <c r="AI2788" s="6"/>
      <c r="AJ2788" s="10"/>
      <c r="AK2788" s="10"/>
      <c r="AL2788" s="10"/>
      <c r="AM2788" s="10"/>
      <c r="AN2788" s="10"/>
      <c r="AO2788" s="10"/>
      <c r="AP2788" s="10"/>
      <c r="AQ2788" s="10"/>
      <c r="AR2788" s="10"/>
      <c r="AS2788" s="10"/>
      <c r="AT2788" s="10"/>
      <c r="AU2788" s="10"/>
      <c r="AV2788" s="10"/>
      <c r="AW2788" s="10"/>
      <c r="AX2788" s="10"/>
      <c r="AY2788" s="10"/>
      <c r="AZ2788" s="10"/>
      <c r="BA2788" s="10"/>
      <c r="BB2788" s="10"/>
      <c r="BC2788" s="10"/>
      <c r="BD2788" s="10"/>
      <c r="BE2788" s="10"/>
      <c r="BF2788" s="10"/>
      <c r="BG2788" s="6"/>
    </row>
    <row r="2789" spans="34:59" x14ac:dyDescent="0.25">
      <c r="AH2789" s="6"/>
      <c r="AI2789" s="6"/>
      <c r="AJ2789" s="6"/>
      <c r="AK2789" s="6"/>
      <c r="AL2789" s="6"/>
      <c r="AM2789" s="6"/>
      <c r="AN2789" s="6"/>
      <c r="AO2789" s="6"/>
      <c r="AP2789" s="6"/>
      <c r="AQ2789" s="6"/>
      <c r="AR2789" s="6"/>
      <c r="AS2789" s="6"/>
      <c r="AT2789" s="6"/>
      <c r="AU2789" s="6"/>
      <c r="AV2789" s="6"/>
      <c r="AW2789" s="6"/>
      <c r="AX2789" s="6"/>
      <c r="AY2789" s="6"/>
      <c r="AZ2789" s="6"/>
      <c r="BA2789" s="6"/>
      <c r="BB2789" s="6"/>
      <c r="BC2789" s="6"/>
      <c r="BD2789" s="6"/>
      <c r="BE2789" s="6"/>
      <c r="BF2789" s="6"/>
      <c r="BG2789" s="10"/>
    </row>
    <row r="2790" spans="34:59" x14ac:dyDescent="0.25">
      <c r="AH2790" s="10"/>
      <c r="AI2790" s="6"/>
    </row>
    <row r="2791" spans="34:59" x14ac:dyDescent="0.25">
      <c r="AH2791" s="6"/>
      <c r="AI2791" s="6"/>
      <c r="AJ2791" s="6"/>
      <c r="AK2791" s="6"/>
      <c r="AL2791" s="6"/>
      <c r="AM2791" s="6"/>
      <c r="AN2791" s="6"/>
      <c r="AO2791" s="6"/>
      <c r="AP2791" s="6"/>
      <c r="AQ2791" s="6"/>
      <c r="AR2791" s="6"/>
      <c r="AS2791" s="6"/>
      <c r="AT2791" s="6"/>
      <c r="AU2791" s="6"/>
      <c r="AV2791" s="6"/>
      <c r="AW2791" s="6"/>
      <c r="AX2791" s="6"/>
      <c r="AY2791" s="6"/>
      <c r="AZ2791" s="6"/>
      <c r="BA2791" s="6"/>
      <c r="BB2791" s="6"/>
      <c r="BC2791" s="6"/>
      <c r="BD2791" s="6"/>
      <c r="BE2791" s="6"/>
      <c r="BF2791" s="6"/>
      <c r="BG2791" s="6"/>
    </row>
    <row r="2792" spans="34:59" x14ac:dyDescent="0.25">
      <c r="AH2792" s="10"/>
      <c r="AI2792" s="6"/>
      <c r="AJ2792" s="10"/>
      <c r="AK2792" s="10"/>
      <c r="AL2792" s="10"/>
      <c r="AM2792" s="10"/>
      <c r="AN2792" s="10"/>
      <c r="AO2792" s="10"/>
      <c r="AP2792" s="10"/>
      <c r="AQ2792" s="10"/>
      <c r="AR2792" s="10"/>
      <c r="AS2792" s="10"/>
      <c r="AT2792" s="10"/>
      <c r="AU2792" s="10"/>
      <c r="AV2792" s="10"/>
      <c r="AW2792" s="10"/>
      <c r="AX2792" s="10"/>
      <c r="AY2792" s="10"/>
      <c r="AZ2792" s="10"/>
      <c r="BA2792" s="10"/>
      <c r="BB2792" s="10"/>
      <c r="BC2792" s="10"/>
      <c r="BD2792" s="10"/>
      <c r="BE2792" s="10"/>
      <c r="BF2792" s="10"/>
      <c r="BG2792" s="6"/>
    </row>
    <row r="2793" spans="34:59" x14ac:dyDescent="0.25">
      <c r="AH2793" s="6"/>
      <c r="AI2793" s="6"/>
      <c r="AJ2793" s="6"/>
      <c r="AK2793" s="6"/>
      <c r="AL2793" s="6"/>
      <c r="AM2793" s="6"/>
      <c r="AN2793" s="6"/>
      <c r="AO2793" s="6"/>
      <c r="AP2793" s="6"/>
      <c r="AQ2793" s="6"/>
      <c r="AR2793" s="6"/>
      <c r="AS2793" s="6"/>
      <c r="AT2793" s="6"/>
      <c r="AU2793" s="6"/>
      <c r="AV2793" s="6"/>
      <c r="AW2793" s="6"/>
      <c r="AX2793" s="6"/>
      <c r="AY2793" s="6"/>
      <c r="AZ2793" s="6"/>
      <c r="BA2793" s="6"/>
      <c r="BB2793" s="6"/>
      <c r="BC2793" s="6"/>
      <c r="BD2793" s="6"/>
      <c r="BE2793" s="6"/>
      <c r="BF2793" s="6"/>
      <c r="BG2793" s="10"/>
    </row>
    <row r="2794" spans="34:59" x14ac:dyDescent="0.25">
      <c r="AH2794" s="10"/>
      <c r="AI2794" s="6"/>
    </row>
    <row r="2795" spans="34:59" x14ac:dyDescent="0.25">
      <c r="AH2795" s="6"/>
      <c r="AI2795" s="6"/>
      <c r="AJ2795" s="6"/>
      <c r="AK2795" s="6"/>
      <c r="AL2795" s="6"/>
      <c r="AM2795" s="6"/>
      <c r="AN2795" s="6"/>
      <c r="AO2795" s="6"/>
      <c r="AP2795" s="6"/>
      <c r="AQ2795" s="6"/>
      <c r="AR2795" s="6"/>
      <c r="AS2795" s="6"/>
      <c r="AT2795" s="6"/>
      <c r="AU2795" s="6"/>
      <c r="AV2795" s="6"/>
      <c r="AW2795" s="6"/>
      <c r="AX2795" s="6"/>
      <c r="AY2795" s="6"/>
      <c r="AZ2795" s="6"/>
      <c r="BA2795" s="6"/>
      <c r="BB2795" s="6"/>
      <c r="BC2795" s="6"/>
      <c r="BD2795" s="6"/>
      <c r="BE2795" s="6"/>
      <c r="BF2795" s="6"/>
      <c r="BG2795" s="6"/>
    </row>
    <row r="2796" spans="34:59" x14ac:dyDescent="0.25">
      <c r="AH2796" s="10"/>
      <c r="AI2796" s="6"/>
      <c r="AJ2796" s="10"/>
      <c r="AK2796" s="10"/>
      <c r="AL2796" s="10"/>
      <c r="AM2796" s="10"/>
      <c r="AN2796" s="10"/>
      <c r="AO2796" s="10"/>
      <c r="AP2796" s="10"/>
      <c r="AQ2796" s="10"/>
      <c r="AR2796" s="10"/>
      <c r="AS2796" s="10"/>
      <c r="AT2796" s="10"/>
      <c r="AU2796" s="10"/>
      <c r="AV2796" s="10"/>
      <c r="AW2796" s="10"/>
      <c r="AX2796" s="10"/>
      <c r="AY2796" s="10"/>
      <c r="AZ2796" s="10"/>
      <c r="BA2796" s="10"/>
      <c r="BB2796" s="10"/>
      <c r="BC2796" s="10"/>
      <c r="BD2796" s="10"/>
      <c r="BE2796" s="10"/>
      <c r="BF2796" s="10"/>
      <c r="BG2796" s="6"/>
    </row>
    <row r="2797" spans="34:59" x14ac:dyDescent="0.25">
      <c r="AH2797" s="6"/>
      <c r="AI2797" s="6"/>
      <c r="AJ2797" s="6"/>
      <c r="AK2797" s="6"/>
      <c r="AL2797" s="6"/>
      <c r="AM2797" s="6"/>
      <c r="AN2797" s="6"/>
      <c r="AO2797" s="6"/>
      <c r="AP2797" s="6"/>
      <c r="AQ2797" s="6"/>
      <c r="AR2797" s="6"/>
      <c r="AS2797" s="6"/>
      <c r="AT2797" s="6"/>
      <c r="AU2797" s="6"/>
      <c r="AV2797" s="6"/>
      <c r="AW2797" s="6"/>
      <c r="AX2797" s="6"/>
      <c r="AY2797" s="6"/>
      <c r="AZ2797" s="6"/>
      <c r="BA2797" s="6"/>
      <c r="BB2797" s="6"/>
      <c r="BC2797" s="6"/>
      <c r="BD2797" s="6"/>
      <c r="BE2797" s="6"/>
      <c r="BF2797" s="6"/>
      <c r="BG2797" s="10"/>
    </row>
    <row r="2798" spans="34:59" x14ac:dyDescent="0.25">
      <c r="AH2798" s="10"/>
      <c r="AI2798" s="6"/>
    </row>
    <row r="2799" spans="34:59" x14ac:dyDescent="0.25">
      <c r="AH2799" s="6"/>
      <c r="AI2799" s="6"/>
      <c r="AJ2799" s="6"/>
      <c r="AK2799" s="6"/>
      <c r="AL2799" s="6"/>
      <c r="AM2799" s="6"/>
      <c r="AN2799" s="6"/>
      <c r="AO2799" s="6"/>
      <c r="AP2799" s="6"/>
      <c r="AQ2799" s="6"/>
      <c r="AR2799" s="6"/>
      <c r="AS2799" s="6"/>
      <c r="AT2799" s="6"/>
      <c r="AU2799" s="6"/>
      <c r="AV2799" s="6"/>
      <c r="AW2799" s="6"/>
      <c r="AX2799" s="6"/>
      <c r="AY2799" s="6"/>
      <c r="AZ2799" s="6"/>
      <c r="BA2799" s="6"/>
      <c r="BB2799" s="6"/>
      <c r="BC2799" s="6"/>
      <c r="BD2799" s="6"/>
      <c r="BE2799" s="6"/>
      <c r="BF2799" s="6"/>
      <c r="BG2799" s="6"/>
    </row>
    <row r="2800" spans="34:59" x14ac:dyDescent="0.25">
      <c r="AH2800" s="10"/>
      <c r="AI2800" s="6"/>
      <c r="AJ2800" s="10"/>
      <c r="AK2800" s="10"/>
      <c r="AL2800" s="10"/>
      <c r="AM2800" s="10"/>
      <c r="AN2800" s="10"/>
      <c r="AO2800" s="10"/>
      <c r="AP2800" s="10"/>
      <c r="AQ2800" s="10"/>
      <c r="AR2800" s="10"/>
      <c r="AS2800" s="10"/>
      <c r="AT2800" s="10"/>
      <c r="AU2800" s="10"/>
      <c r="AV2800" s="10"/>
      <c r="AW2800" s="10"/>
      <c r="AX2800" s="10"/>
      <c r="AY2800" s="10"/>
      <c r="AZ2800" s="10"/>
      <c r="BA2800" s="10"/>
      <c r="BB2800" s="10"/>
      <c r="BC2800" s="10"/>
      <c r="BD2800" s="10"/>
      <c r="BE2800" s="10"/>
      <c r="BF2800" s="10"/>
      <c r="BG2800" s="6"/>
    </row>
    <row r="2801" spans="34:59" x14ac:dyDescent="0.25">
      <c r="AH2801" s="6"/>
      <c r="AI2801" s="6"/>
      <c r="AJ2801" s="6"/>
      <c r="AK2801" s="6"/>
      <c r="AL2801" s="6"/>
      <c r="AM2801" s="6"/>
      <c r="AN2801" s="6"/>
      <c r="AO2801" s="6"/>
      <c r="AP2801" s="6"/>
      <c r="AQ2801" s="6"/>
      <c r="AR2801" s="6"/>
      <c r="AS2801" s="6"/>
      <c r="AT2801" s="6"/>
      <c r="AU2801" s="6"/>
      <c r="AV2801" s="6"/>
      <c r="AW2801" s="6"/>
      <c r="AX2801" s="6"/>
      <c r="AY2801" s="6"/>
      <c r="AZ2801" s="6"/>
      <c r="BA2801" s="6"/>
      <c r="BB2801" s="6"/>
      <c r="BC2801" s="6"/>
      <c r="BD2801" s="6"/>
      <c r="BE2801" s="6"/>
      <c r="BF2801" s="6"/>
      <c r="BG2801" s="10"/>
    </row>
    <row r="2802" spans="34:59" x14ac:dyDescent="0.25">
      <c r="AH2802" s="10"/>
      <c r="AI2802" s="6"/>
    </row>
    <row r="2803" spans="34:59" x14ac:dyDescent="0.25">
      <c r="AH2803" s="6"/>
      <c r="AI2803" s="6"/>
      <c r="AJ2803" s="6"/>
      <c r="AK2803" s="6"/>
      <c r="AL2803" s="6"/>
      <c r="AM2803" s="6"/>
      <c r="AN2803" s="6"/>
      <c r="AO2803" s="6"/>
      <c r="AP2803" s="6"/>
      <c r="AQ2803" s="6"/>
      <c r="AR2803" s="6"/>
      <c r="AS2803" s="6"/>
      <c r="AT2803" s="6"/>
      <c r="AU2803" s="6"/>
      <c r="AV2803" s="6"/>
      <c r="AW2803" s="6"/>
      <c r="AX2803" s="6"/>
      <c r="AY2803" s="6"/>
      <c r="AZ2803" s="6"/>
      <c r="BA2803" s="6"/>
      <c r="BB2803" s="6"/>
      <c r="BC2803" s="6"/>
      <c r="BD2803" s="6"/>
      <c r="BE2803" s="6"/>
      <c r="BF2803" s="6"/>
      <c r="BG2803" s="6"/>
    </row>
    <row r="2804" spans="34:59" x14ac:dyDescent="0.25">
      <c r="AH2804" s="10"/>
      <c r="AI2804" s="6"/>
      <c r="AJ2804" s="10"/>
      <c r="AK2804" s="10"/>
      <c r="AL2804" s="10"/>
      <c r="AM2804" s="10"/>
      <c r="AN2804" s="10"/>
      <c r="AO2804" s="10"/>
      <c r="AP2804" s="10"/>
      <c r="AQ2804" s="10"/>
      <c r="AR2804" s="10"/>
      <c r="AS2804" s="10"/>
      <c r="AT2804" s="10"/>
      <c r="AU2804" s="10"/>
      <c r="AV2804" s="10"/>
      <c r="AW2804" s="10"/>
      <c r="AX2804" s="10"/>
      <c r="AY2804" s="10"/>
      <c r="AZ2804" s="10"/>
      <c r="BA2804" s="10"/>
      <c r="BB2804" s="10"/>
      <c r="BC2804" s="10"/>
      <c r="BD2804" s="10"/>
      <c r="BE2804" s="10"/>
      <c r="BF2804" s="10"/>
      <c r="BG2804" s="6"/>
    </row>
    <row r="2805" spans="34:59" x14ac:dyDescent="0.25">
      <c r="AH2805" s="6"/>
      <c r="AI2805" s="6"/>
      <c r="AJ2805" s="6"/>
      <c r="AK2805" s="6"/>
      <c r="AL2805" s="6"/>
      <c r="AM2805" s="6"/>
      <c r="AN2805" s="6"/>
      <c r="AO2805" s="6"/>
      <c r="AP2805" s="6"/>
      <c r="AQ2805" s="6"/>
      <c r="AR2805" s="6"/>
      <c r="AS2805" s="6"/>
      <c r="AT2805" s="6"/>
      <c r="AU2805" s="6"/>
      <c r="AV2805" s="6"/>
      <c r="AW2805" s="6"/>
      <c r="AX2805" s="6"/>
      <c r="AY2805" s="6"/>
      <c r="AZ2805" s="6"/>
      <c r="BA2805" s="6"/>
      <c r="BB2805" s="6"/>
      <c r="BC2805" s="6"/>
      <c r="BD2805" s="6"/>
      <c r="BE2805" s="6"/>
      <c r="BF2805" s="6"/>
      <c r="BG2805" s="10"/>
    </row>
    <row r="2806" spans="34:59" x14ac:dyDescent="0.25">
      <c r="AH2806" s="10"/>
      <c r="AI2806" s="6"/>
    </row>
    <row r="2807" spans="34:59" x14ac:dyDescent="0.25">
      <c r="AH2807" s="6"/>
      <c r="AI2807" s="6"/>
      <c r="AJ2807" s="6"/>
      <c r="AK2807" s="6"/>
      <c r="AL2807" s="6"/>
      <c r="AM2807" s="6"/>
      <c r="AN2807" s="6"/>
      <c r="AO2807" s="6"/>
      <c r="AP2807" s="6"/>
      <c r="AQ2807" s="6"/>
      <c r="AR2807" s="6"/>
      <c r="AS2807" s="6"/>
      <c r="AT2807" s="6"/>
      <c r="AU2807" s="6"/>
      <c r="AV2807" s="6"/>
      <c r="AW2807" s="6"/>
      <c r="AX2807" s="6"/>
      <c r="AY2807" s="6"/>
      <c r="AZ2807" s="6"/>
      <c r="BA2807" s="6"/>
      <c r="BB2807" s="6"/>
      <c r="BC2807" s="6"/>
      <c r="BD2807" s="6"/>
      <c r="BE2807" s="6"/>
      <c r="BF2807" s="6"/>
      <c r="BG2807" s="6"/>
    </row>
    <row r="2808" spans="34:59" x14ac:dyDescent="0.25">
      <c r="AH2808" s="10"/>
      <c r="AI2808" s="6"/>
      <c r="AJ2808" s="10"/>
      <c r="AK2808" s="10"/>
      <c r="AL2808" s="10"/>
      <c r="AM2808" s="10"/>
      <c r="AN2808" s="10"/>
      <c r="AO2808" s="10"/>
      <c r="AP2808" s="10"/>
      <c r="AQ2808" s="10"/>
      <c r="AR2808" s="10"/>
      <c r="AS2808" s="10"/>
      <c r="AT2808" s="10"/>
      <c r="AU2808" s="10"/>
      <c r="AV2808" s="10"/>
      <c r="AW2808" s="10"/>
      <c r="AX2808" s="10"/>
      <c r="AY2808" s="10"/>
      <c r="AZ2808" s="10"/>
      <c r="BA2808" s="10"/>
      <c r="BB2808" s="10"/>
      <c r="BC2808" s="10"/>
      <c r="BD2808" s="10"/>
      <c r="BE2808" s="10"/>
      <c r="BF2808" s="10"/>
      <c r="BG2808" s="6"/>
    </row>
    <row r="2809" spans="34:59" x14ac:dyDescent="0.25">
      <c r="AH2809" s="6"/>
      <c r="AI2809" s="6"/>
      <c r="AJ2809" s="6"/>
      <c r="AK2809" s="6"/>
      <c r="AL2809" s="6"/>
      <c r="AM2809" s="6"/>
      <c r="AN2809" s="6"/>
      <c r="AO2809" s="6"/>
      <c r="AP2809" s="6"/>
      <c r="AQ2809" s="6"/>
      <c r="AR2809" s="6"/>
      <c r="AS2809" s="6"/>
      <c r="AT2809" s="6"/>
      <c r="AU2809" s="6"/>
      <c r="AV2809" s="6"/>
      <c r="AW2809" s="6"/>
      <c r="AX2809" s="6"/>
      <c r="AY2809" s="6"/>
      <c r="AZ2809" s="6"/>
      <c r="BA2809" s="6"/>
      <c r="BB2809" s="6"/>
      <c r="BC2809" s="6"/>
      <c r="BD2809" s="6"/>
      <c r="BE2809" s="6"/>
      <c r="BF2809" s="6"/>
      <c r="BG2809" s="10"/>
    </row>
    <row r="2810" spans="34:59" x14ac:dyDescent="0.25">
      <c r="AH2810" s="10"/>
      <c r="AI2810" s="6"/>
    </row>
    <row r="2811" spans="34:59" x14ac:dyDescent="0.25">
      <c r="AH2811" s="6"/>
      <c r="AI2811" s="6"/>
      <c r="AJ2811" s="6"/>
      <c r="AK2811" s="6"/>
      <c r="AL2811" s="6"/>
      <c r="AM2811" s="6"/>
      <c r="AN2811" s="6"/>
      <c r="AO2811" s="6"/>
      <c r="AP2811" s="6"/>
      <c r="AQ2811" s="6"/>
      <c r="AR2811" s="6"/>
      <c r="AS2811" s="6"/>
      <c r="AT2811" s="6"/>
      <c r="AU2811" s="6"/>
      <c r="AV2811" s="6"/>
      <c r="AW2811" s="6"/>
      <c r="AX2811" s="6"/>
      <c r="AY2811" s="6"/>
      <c r="AZ2811" s="6"/>
      <c r="BA2811" s="6"/>
      <c r="BB2811" s="6"/>
      <c r="BC2811" s="6"/>
      <c r="BD2811" s="6"/>
      <c r="BE2811" s="6"/>
      <c r="BF2811" s="6"/>
      <c r="BG2811" s="6"/>
    </row>
    <row r="2812" spans="34:59" x14ac:dyDescent="0.25">
      <c r="AH2812" s="10"/>
      <c r="AI2812" s="6"/>
      <c r="AJ2812" s="10"/>
      <c r="AK2812" s="10"/>
      <c r="AL2812" s="10"/>
      <c r="AM2812" s="10"/>
      <c r="AN2812" s="10"/>
      <c r="AO2812" s="10"/>
      <c r="AP2812" s="10"/>
      <c r="AQ2812" s="10"/>
      <c r="AR2812" s="10"/>
      <c r="AS2812" s="10"/>
      <c r="AT2812" s="10"/>
      <c r="AU2812" s="10"/>
      <c r="AV2812" s="10"/>
      <c r="AW2812" s="10"/>
      <c r="AX2812" s="10"/>
      <c r="AY2812" s="10"/>
      <c r="AZ2812" s="10"/>
      <c r="BA2812" s="10"/>
      <c r="BB2812" s="10"/>
      <c r="BC2812" s="10"/>
      <c r="BD2812" s="10"/>
      <c r="BE2812" s="10"/>
      <c r="BF2812" s="10"/>
      <c r="BG2812" s="6"/>
    </row>
    <row r="2813" spans="34:59" x14ac:dyDescent="0.25">
      <c r="AH2813" s="6"/>
      <c r="AI2813" s="6"/>
      <c r="AJ2813" s="6"/>
      <c r="AK2813" s="6"/>
      <c r="AL2813" s="6"/>
      <c r="AM2813" s="6"/>
      <c r="AN2813" s="6"/>
      <c r="AO2813" s="6"/>
      <c r="AP2813" s="6"/>
      <c r="AQ2813" s="6"/>
      <c r="AR2813" s="6"/>
      <c r="AS2813" s="6"/>
      <c r="AT2813" s="6"/>
      <c r="AU2813" s="6"/>
      <c r="AV2813" s="6"/>
      <c r="AW2813" s="6"/>
      <c r="AX2813" s="6"/>
      <c r="AY2813" s="6"/>
      <c r="AZ2813" s="6"/>
      <c r="BA2813" s="6"/>
      <c r="BB2813" s="6"/>
      <c r="BC2813" s="6"/>
      <c r="BD2813" s="6"/>
      <c r="BE2813" s="6"/>
      <c r="BF2813" s="6"/>
      <c r="BG2813" s="10"/>
    </row>
    <row r="2814" spans="34:59" x14ac:dyDescent="0.25">
      <c r="AH2814" s="10"/>
      <c r="AI2814" s="6"/>
    </row>
    <row r="2815" spans="34:59" x14ac:dyDescent="0.25">
      <c r="AH2815" s="6"/>
      <c r="AI2815" s="6"/>
      <c r="AJ2815" s="6"/>
      <c r="AK2815" s="6"/>
      <c r="AL2815" s="6"/>
      <c r="AM2815" s="6"/>
      <c r="AN2815" s="6"/>
      <c r="AO2815" s="6"/>
      <c r="AP2815" s="6"/>
      <c r="AQ2815" s="6"/>
      <c r="AR2815" s="6"/>
      <c r="AS2815" s="6"/>
      <c r="AT2815" s="6"/>
      <c r="AU2815" s="6"/>
      <c r="AV2815" s="6"/>
      <c r="AW2815" s="6"/>
      <c r="AX2815" s="6"/>
      <c r="AY2815" s="6"/>
      <c r="AZ2815" s="6"/>
      <c r="BA2815" s="6"/>
      <c r="BB2815" s="6"/>
      <c r="BC2815" s="6"/>
      <c r="BD2815" s="6"/>
      <c r="BE2815" s="6"/>
      <c r="BF2815" s="6"/>
      <c r="BG2815" s="6"/>
    </row>
    <row r="2816" spans="34:59" x14ac:dyDescent="0.25">
      <c r="AH2816" s="10"/>
      <c r="AI2816" s="6"/>
      <c r="AJ2816" s="10"/>
      <c r="AK2816" s="10"/>
      <c r="AL2816" s="10"/>
      <c r="AM2816" s="10"/>
      <c r="AN2816" s="10"/>
      <c r="AO2816" s="10"/>
      <c r="AP2816" s="10"/>
      <c r="AQ2816" s="10"/>
      <c r="AR2816" s="10"/>
      <c r="AS2816" s="10"/>
      <c r="AT2816" s="10"/>
      <c r="AU2816" s="10"/>
      <c r="AV2816" s="10"/>
      <c r="AW2816" s="10"/>
      <c r="AX2816" s="10"/>
      <c r="AY2816" s="10"/>
      <c r="AZ2816" s="10"/>
      <c r="BA2816" s="10"/>
      <c r="BB2816" s="10"/>
      <c r="BC2816" s="10"/>
      <c r="BD2816" s="10"/>
      <c r="BE2816" s="10"/>
      <c r="BF2816" s="10"/>
      <c r="BG2816" s="6"/>
    </row>
    <row r="2817" spans="34:59" x14ac:dyDescent="0.25">
      <c r="AH2817" s="6"/>
      <c r="AI2817" s="6"/>
      <c r="AJ2817" s="6"/>
      <c r="AK2817" s="6"/>
      <c r="AL2817" s="6"/>
      <c r="AM2817" s="6"/>
      <c r="AN2817" s="6"/>
      <c r="AO2817" s="6"/>
      <c r="AP2817" s="6"/>
      <c r="AQ2817" s="6"/>
      <c r="AR2817" s="6"/>
      <c r="AS2817" s="6"/>
      <c r="AT2817" s="6"/>
      <c r="AU2817" s="6"/>
      <c r="AV2817" s="6"/>
      <c r="AW2817" s="6"/>
      <c r="AX2817" s="6"/>
      <c r="AY2817" s="6"/>
      <c r="AZ2817" s="6"/>
      <c r="BA2817" s="6"/>
      <c r="BB2817" s="6"/>
      <c r="BC2817" s="6"/>
      <c r="BD2817" s="6"/>
      <c r="BE2817" s="6"/>
      <c r="BF2817" s="6"/>
      <c r="BG2817" s="10"/>
    </row>
    <row r="2818" spans="34:59" x14ac:dyDescent="0.25">
      <c r="AH2818" s="10"/>
      <c r="AI2818" s="6"/>
    </row>
    <row r="2819" spans="34:59" x14ac:dyDescent="0.25">
      <c r="AH2819" s="6"/>
      <c r="AI2819" s="6"/>
      <c r="AJ2819" s="6"/>
      <c r="AK2819" s="6"/>
      <c r="AL2819" s="6"/>
      <c r="AM2819" s="6"/>
      <c r="AN2819" s="6"/>
      <c r="AO2819" s="6"/>
      <c r="AP2819" s="6"/>
      <c r="AQ2819" s="6"/>
      <c r="AR2819" s="6"/>
      <c r="AS2819" s="6"/>
      <c r="AT2819" s="6"/>
      <c r="AU2819" s="6"/>
      <c r="AV2819" s="6"/>
      <c r="AW2819" s="6"/>
      <c r="AX2819" s="6"/>
      <c r="AY2819" s="6"/>
      <c r="AZ2819" s="6"/>
      <c r="BA2819" s="6"/>
      <c r="BB2819" s="6"/>
      <c r="BC2819" s="6"/>
      <c r="BD2819" s="6"/>
      <c r="BE2819" s="6"/>
      <c r="BF2819" s="6"/>
      <c r="BG2819" s="6"/>
    </row>
    <row r="2820" spans="34:59" x14ac:dyDescent="0.25">
      <c r="AH2820" s="10"/>
      <c r="AI2820" s="6"/>
      <c r="AJ2820" s="10"/>
      <c r="AK2820" s="10"/>
      <c r="AL2820" s="10"/>
      <c r="AM2820" s="10"/>
      <c r="AN2820" s="10"/>
      <c r="AO2820" s="10"/>
      <c r="AP2820" s="10"/>
      <c r="AQ2820" s="10"/>
      <c r="AR2820" s="10"/>
      <c r="AS2820" s="10"/>
      <c r="AT2820" s="10"/>
      <c r="AU2820" s="10"/>
      <c r="AV2820" s="10"/>
      <c r="AW2820" s="10"/>
      <c r="AX2820" s="10"/>
      <c r="AY2820" s="10"/>
      <c r="AZ2820" s="10"/>
      <c r="BA2820" s="10"/>
      <c r="BB2820" s="10"/>
      <c r="BC2820" s="10"/>
      <c r="BD2820" s="10"/>
      <c r="BE2820" s="10"/>
      <c r="BF2820" s="10"/>
      <c r="BG2820" s="6"/>
    </row>
    <row r="2821" spans="34:59" x14ac:dyDescent="0.25">
      <c r="AH2821" s="6"/>
      <c r="AI2821" s="6"/>
      <c r="AJ2821" s="6"/>
      <c r="AK2821" s="6"/>
      <c r="AL2821" s="6"/>
      <c r="AM2821" s="6"/>
      <c r="AN2821" s="6"/>
      <c r="AO2821" s="6"/>
      <c r="AP2821" s="6"/>
      <c r="AQ2821" s="6"/>
      <c r="AR2821" s="6"/>
      <c r="AS2821" s="6"/>
      <c r="AT2821" s="6"/>
      <c r="AU2821" s="6"/>
      <c r="AV2821" s="6"/>
      <c r="AW2821" s="6"/>
      <c r="AX2821" s="6"/>
      <c r="AY2821" s="6"/>
      <c r="AZ2821" s="6"/>
      <c r="BA2821" s="6"/>
      <c r="BB2821" s="6"/>
      <c r="BC2821" s="6"/>
      <c r="BD2821" s="6"/>
      <c r="BE2821" s="6"/>
      <c r="BF2821" s="6"/>
      <c r="BG2821" s="10"/>
    </row>
    <row r="2822" spans="34:59" x14ac:dyDescent="0.25">
      <c r="AH2822" s="10"/>
      <c r="AI2822" s="6"/>
    </row>
    <row r="2823" spans="34:59" x14ac:dyDescent="0.25">
      <c r="AH2823" s="6"/>
      <c r="AI2823" s="6"/>
      <c r="AJ2823" s="6"/>
      <c r="AK2823" s="6"/>
      <c r="AL2823" s="6"/>
      <c r="AM2823" s="6"/>
      <c r="AN2823" s="6"/>
      <c r="AO2823" s="6"/>
      <c r="AP2823" s="6"/>
      <c r="AQ2823" s="6"/>
      <c r="AR2823" s="6"/>
      <c r="AS2823" s="6"/>
      <c r="AT2823" s="6"/>
      <c r="AU2823" s="6"/>
      <c r="AV2823" s="6"/>
      <c r="AW2823" s="6"/>
      <c r="AX2823" s="6"/>
      <c r="AY2823" s="6"/>
      <c r="AZ2823" s="6"/>
      <c r="BA2823" s="6"/>
      <c r="BB2823" s="6"/>
      <c r="BC2823" s="6"/>
      <c r="BD2823" s="6"/>
      <c r="BE2823" s="6"/>
      <c r="BF2823" s="6"/>
      <c r="BG2823" s="6"/>
    </row>
    <row r="2824" spans="34:59" x14ac:dyDescent="0.25">
      <c r="AH2824" s="10"/>
      <c r="AI2824" s="6"/>
      <c r="AJ2824" s="10"/>
      <c r="AK2824" s="10"/>
      <c r="AL2824" s="10"/>
      <c r="AM2824" s="10"/>
      <c r="AN2824" s="10"/>
      <c r="AO2824" s="10"/>
      <c r="AP2824" s="10"/>
      <c r="AQ2824" s="10"/>
      <c r="AR2824" s="10"/>
      <c r="AS2824" s="10"/>
      <c r="AT2824" s="10"/>
      <c r="AU2824" s="10"/>
      <c r="AV2824" s="10"/>
      <c r="AW2824" s="10"/>
      <c r="AX2824" s="10"/>
      <c r="AY2824" s="10"/>
      <c r="AZ2824" s="10"/>
      <c r="BA2824" s="10"/>
      <c r="BB2824" s="10"/>
      <c r="BC2824" s="10"/>
      <c r="BD2824" s="10"/>
      <c r="BE2824" s="10"/>
      <c r="BF2824" s="10"/>
      <c r="BG2824" s="6"/>
    </row>
    <row r="2825" spans="34:59" x14ac:dyDescent="0.25">
      <c r="AH2825" s="6"/>
      <c r="AI2825" s="6"/>
      <c r="AJ2825" s="6"/>
      <c r="AK2825" s="6"/>
      <c r="AL2825" s="6"/>
      <c r="AM2825" s="6"/>
      <c r="AN2825" s="6"/>
      <c r="AO2825" s="6"/>
      <c r="AP2825" s="6"/>
      <c r="AQ2825" s="6"/>
      <c r="AR2825" s="6"/>
      <c r="AS2825" s="6"/>
      <c r="AT2825" s="6"/>
      <c r="AU2825" s="6"/>
      <c r="AV2825" s="6"/>
      <c r="AW2825" s="6"/>
      <c r="AX2825" s="6"/>
      <c r="AY2825" s="6"/>
      <c r="AZ2825" s="6"/>
      <c r="BA2825" s="6"/>
      <c r="BB2825" s="6"/>
      <c r="BC2825" s="6"/>
      <c r="BD2825" s="6"/>
      <c r="BE2825" s="6"/>
      <c r="BF2825" s="6"/>
      <c r="BG2825" s="10"/>
    </row>
    <row r="2826" spans="34:59" x14ac:dyDescent="0.25">
      <c r="AH2826" s="10"/>
      <c r="AI2826" s="6"/>
    </row>
    <row r="2827" spans="34:59" x14ac:dyDescent="0.25">
      <c r="AH2827" s="6"/>
      <c r="AI2827" s="6"/>
      <c r="AJ2827" s="6"/>
      <c r="AK2827" s="6"/>
      <c r="AL2827" s="6"/>
      <c r="AM2827" s="6"/>
      <c r="AN2827" s="6"/>
      <c r="AO2827" s="6"/>
      <c r="AP2827" s="6"/>
      <c r="AQ2827" s="6"/>
      <c r="AR2827" s="6"/>
      <c r="AS2827" s="6"/>
      <c r="AT2827" s="6"/>
      <c r="AU2827" s="6"/>
      <c r="AV2827" s="6"/>
      <c r="AW2827" s="6"/>
      <c r="AX2827" s="6"/>
      <c r="AY2827" s="6"/>
      <c r="AZ2827" s="6"/>
      <c r="BA2827" s="6"/>
      <c r="BB2827" s="6"/>
      <c r="BC2827" s="6"/>
      <c r="BD2827" s="6"/>
      <c r="BE2827" s="6"/>
      <c r="BF2827" s="6"/>
      <c r="BG2827" s="6"/>
    </row>
    <row r="2828" spans="34:59" x14ac:dyDescent="0.25">
      <c r="AH2828" s="10"/>
      <c r="AI2828" s="6"/>
      <c r="AJ2828" s="10"/>
      <c r="AK2828" s="10"/>
      <c r="AL2828" s="10"/>
      <c r="AM2828" s="10"/>
      <c r="AN2828" s="10"/>
      <c r="AO2828" s="10"/>
      <c r="AP2828" s="10"/>
      <c r="AQ2828" s="10"/>
      <c r="AR2828" s="10"/>
      <c r="AS2828" s="10"/>
      <c r="AT2828" s="10"/>
      <c r="AU2828" s="10"/>
      <c r="AV2828" s="10"/>
      <c r="AW2828" s="10"/>
      <c r="AX2828" s="10"/>
      <c r="AY2828" s="10"/>
      <c r="AZ2828" s="10"/>
      <c r="BA2828" s="10"/>
      <c r="BB2828" s="10"/>
      <c r="BC2828" s="10"/>
      <c r="BD2828" s="10"/>
      <c r="BE2828" s="10"/>
      <c r="BF2828" s="10"/>
      <c r="BG2828" s="6"/>
    </row>
    <row r="2829" spans="34:59" x14ac:dyDescent="0.25">
      <c r="AH2829" s="6"/>
      <c r="AI2829" s="6"/>
      <c r="AJ2829" s="6"/>
      <c r="AK2829" s="6"/>
      <c r="AL2829" s="6"/>
      <c r="AM2829" s="6"/>
      <c r="AN2829" s="6"/>
      <c r="AO2829" s="6"/>
      <c r="AP2829" s="6"/>
      <c r="AQ2829" s="6"/>
      <c r="AR2829" s="6"/>
      <c r="AS2829" s="6"/>
      <c r="AT2829" s="6"/>
      <c r="AU2829" s="6"/>
      <c r="AV2829" s="6"/>
      <c r="AW2829" s="6"/>
      <c r="AX2829" s="6"/>
      <c r="AY2829" s="6"/>
      <c r="AZ2829" s="6"/>
      <c r="BA2829" s="6"/>
      <c r="BB2829" s="6"/>
      <c r="BC2829" s="6"/>
      <c r="BD2829" s="6"/>
      <c r="BE2829" s="6"/>
      <c r="BF2829" s="6"/>
      <c r="BG2829" s="10"/>
    </row>
    <row r="2830" spans="34:59" x14ac:dyDescent="0.25">
      <c r="AH2830" s="10"/>
      <c r="AI2830" s="6"/>
    </row>
    <row r="2831" spans="34:59" x14ac:dyDescent="0.25">
      <c r="AH2831" s="6"/>
      <c r="AI2831" s="6"/>
      <c r="AJ2831" s="6"/>
      <c r="AK2831" s="6"/>
      <c r="AL2831" s="6"/>
      <c r="AM2831" s="6"/>
      <c r="AN2831" s="6"/>
      <c r="AO2831" s="6"/>
      <c r="AP2831" s="6"/>
      <c r="AQ2831" s="6"/>
      <c r="AR2831" s="6"/>
      <c r="AS2831" s="6"/>
      <c r="AT2831" s="6"/>
      <c r="AU2831" s="6"/>
      <c r="AV2831" s="6"/>
      <c r="AW2831" s="6"/>
      <c r="AX2831" s="6"/>
      <c r="AY2831" s="6"/>
      <c r="AZ2831" s="6"/>
      <c r="BA2831" s="6"/>
      <c r="BB2831" s="6"/>
      <c r="BC2831" s="6"/>
      <c r="BD2831" s="6"/>
      <c r="BE2831" s="6"/>
      <c r="BF2831" s="6"/>
      <c r="BG2831" s="6"/>
    </row>
    <row r="2832" spans="34:59" x14ac:dyDescent="0.25">
      <c r="AH2832" s="10"/>
      <c r="AI2832" s="6"/>
      <c r="AJ2832" s="10"/>
      <c r="AK2832" s="10"/>
      <c r="AL2832" s="10"/>
      <c r="AM2832" s="10"/>
      <c r="AN2832" s="10"/>
      <c r="AO2832" s="10"/>
      <c r="AP2832" s="10"/>
      <c r="AQ2832" s="10"/>
      <c r="AR2832" s="10"/>
      <c r="AS2832" s="10"/>
      <c r="AT2832" s="10"/>
      <c r="AU2832" s="10"/>
      <c r="AV2832" s="10"/>
      <c r="AW2832" s="10"/>
      <c r="AX2832" s="10"/>
      <c r="AY2832" s="10"/>
      <c r="AZ2832" s="10"/>
      <c r="BA2832" s="10"/>
      <c r="BB2832" s="10"/>
      <c r="BC2832" s="10"/>
      <c r="BD2832" s="10"/>
      <c r="BE2832" s="10"/>
      <c r="BF2832" s="10"/>
      <c r="BG2832" s="6"/>
    </row>
    <row r="2833" spans="34:59" x14ac:dyDescent="0.25">
      <c r="AH2833" s="6"/>
      <c r="AI2833" s="6"/>
      <c r="AJ2833" s="6"/>
      <c r="AK2833" s="6"/>
      <c r="AL2833" s="6"/>
      <c r="AM2833" s="6"/>
      <c r="AN2833" s="6"/>
      <c r="AO2833" s="6"/>
      <c r="AP2833" s="6"/>
      <c r="AQ2833" s="6"/>
      <c r="AR2833" s="6"/>
      <c r="AS2833" s="6"/>
      <c r="AT2833" s="6"/>
      <c r="AU2833" s="6"/>
      <c r="AV2833" s="6"/>
      <c r="AW2833" s="6"/>
      <c r="AX2833" s="6"/>
      <c r="AY2833" s="6"/>
      <c r="AZ2833" s="6"/>
      <c r="BA2833" s="6"/>
      <c r="BB2833" s="6"/>
      <c r="BC2833" s="6"/>
      <c r="BD2833" s="6"/>
      <c r="BE2833" s="6"/>
      <c r="BF2833" s="6"/>
      <c r="BG2833" s="10"/>
    </row>
    <row r="2834" spans="34:59" x14ac:dyDescent="0.25">
      <c r="AH2834" s="10"/>
      <c r="AI2834" s="6"/>
    </row>
    <row r="2835" spans="34:59" x14ac:dyDescent="0.25">
      <c r="AH2835" s="6"/>
      <c r="AI2835" s="6"/>
      <c r="AJ2835" s="6"/>
      <c r="AK2835" s="6"/>
      <c r="AL2835" s="6"/>
      <c r="AM2835" s="6"/>
      <c r="AN2835" s="6"/>
      <c r="AO2835" s="6"/>
      <c r="AP2835" s="6"/>
      <c r="AQ2835" s="6"/>
      <c r="AR2835" s="6"/>
      <c r="AS2835" s="6"/>
      <c r="AT2835" s="6"/>
      <c r="AU2835" s="6"/>
      <c r="AV2835" s="6"/>
      <c r="AW2835" s="6"/>
      <c r="AX2835" s="6"/>
      <c r="AY2835" s="6"/>
      <c r="AZ2835" s="6"/>
      <c r="BA2835" s="6"/>
      <c r="BB2835" s="6"/>
      <c r="BC2835" s="6"/>
      <c r="BD2835" s="6"/>
      <c r="BE2835" s="6"/>
      <c r="BF2835" s="6"/>
      <c r="BG2835" s="6"/>
    </row>
    <row r="2836" spans="34:59" x14ac:dyDescent="0.25">
      <c r="AH2836" s="10"/>
      <c r="AI2836" s="6"/>
      <c r="AJ2836" s="10"/>
      <c r="AK2836" s="10"/>
      <c r="AL2836" s="10"/>
      <c r="AM2836" s="10"/>
      <c r="AN2836" s="10"/>
      <c r="AO2836" s="10"/>
      <c r="AP2836" s="10"/>
      <c r="AQ2836" s="10"/>
      <c r="AR2836" s="10"/>
      <c r="AS2836" s="10"/>
      <c r="AT2836" s="10"/>
      <c r="AU2836" s="10"/>
      <c r="AV2836" s="10"/>
      <c r="AW2836" s="10"/>
      <c r="AX2836" s="10"/>
      <c r="AY2836" s="10"/>
      <c r="AZ2836" s="10"/>
      <c r="BA2836" s="10"/>
      <c r="BB2836" s="10"/>
      <c r="BC2836" s="10"/>
      <c r="BD2836" s="10"/>
      <c r="BE2836" s="10"/>
      <c r="BF2836" s="10"/>
      <c r="BG2836" s="6"/>
    </row>
    <row r="2837" spans="34:59" x14ac:dyDescent="0.25">
      <c r="AH2837" s="6"/>
      <c r="AI2837" s="6"/>
      <c r="AJ2837" s="6"/>
      <c r="AK2837" s="6"/>
      <c r="AL2837" s="6"/>
      <c r="AM2837" s="6"/>
      <c r="AN2837" s="6"/>
      <c r="AO2837" s="6"/>
      <c r="AP2837" s="6"/>
      <c r="AQ2837" s="6"/>
      <c r="AR2837" s="6"/>
      <c r="AS2837" s="6"/>
      <c r="AT2837" s="6"/>
      <c r="AU2837" s="6"/>
      <c r="AV2837" s="6"/>
      <c r="AW2837" s="6"/>
      <c r="AX2837" s="6"/>
      <c r="AY2837" s="6"/>
      <c r="AZ2837" s="6"/>
      <c r="BA2837" s="6"/>
      <c r="BB2837" s="6"/>
      <c r="BC2837" s="6"/>
      <c r="BD2837" s="6"/>
      <c r="BE2837" s="6"/>
      <c r="BF2837" s="6"/>
      <c r="BG2837" s="10"/>
    </row>
    <row r="2838" spans="34:59" x14ac:dyDescent="0.25">
      <c r="AH2838" s="10"/>
      <c r="AI2838" s="6"/>
    </row>
    <row r="2839" spans="34:59" x14ac:dyDescent="0.25">
      <c r="AH2839" s="6"/>
      <c r="AI2839" s="6"/>
      <c r="AJ2839" s="6"/>
      <c r="AK2839" s="6"/>
      <c r="AL2839" s="6"/>
      <c r="AM2839" s="6"/>
      <c r="AN2839" s="6"/>
      <c r="AO2839" s="6"/>
      <c r="AP2839" s="6"/>
      <c r="AQ2839" s="6"/>
      <c r="AR2839" s="6"/>
      <c r="AS2839" s="6"/>
      <c r="AT2839" s="6"/>
      <c r="AU2839" s="6"/>
      <c r="AV2839" s="6"/>
      <c r="AW2839" s="6"/>
      <c r="AX2839" s="6"/>
      <c r="AY2839" s="6"/>
      <c r="AZ2839" s="6"/>
      <c r="BA2839" s="6"/>
      <c r="BB2839" s="6"/>
      <c r="BC2839" s="6"/>
      <c r="BD2839" s="6"/>
      <c r="BE2839" s="6"/>
      <c r="BF2839" s="6"/>
      <c r="BG2839" s="6"/>
    </row>
    <row r="2840" spans="34:59" x14ac:dyDescent="0.25">
      <c r="AH2840" s="10"/>
      <c r="AI2840" s="6"/>
      <c r="AJ2840" s="10"/>
      <c r="AK2840" s="10"/>
      <c r="AL2840" s="10"/>
      <c r="AM2840" s="10"/>
      <c r="AN2840" s="10"/>
      <c r="AO2840" s="10"/>
      <c r="AP2840" s="10"/>
      <c r="AQ2840" s="10"/>
      <c r="AR2840" s="10"/>
      <c r="AS2840" s="10"/>
      <c r="AT2840" s="10"/>
      <c r="AU2840" s="10"/>
      <c r="AV2840" s="10"/>
      <c r="AW2840" s="10"/>
      <c r="AX2840" s="10"/>
      <c r="AY2840" s="10"/>
      <c r="AZ2840" s="10"/>
      <c r="BA2840" s="10"/>
      <c r="BB2840" s="10"/>
      <c r="BC2840" s="10"/>
      <c r="BD2840" s="10"/>
      <c r="BE2840" s="10"/>
      <c r="BF2840" s="10"/>
      <c r="BG2840" s="6"/>
    </row>
    <row r="2841" spans="34:59" x14ac:dyDescent="0.25">
      <c r="AH2841" s="6"/>
      <c r="AI2841" s="6"/>
      <c r="AJ2841" s="6"/>
      <c r="AK2841" s="6"/>
      <c r="AL2841" s="6"/>
      <c r="AM2841" s="6"/>
      <c r="AN2841" s="6"/>
      <c r="AO2841" s="6"/>
      <c r="AP2841" s="6"/>
      <c r="AQ2841" s="6"/>
      <c r="AR2841" s="6"/>
      <c r="AS2841" s="6"/>
      <c r="AT2841" s="6"/>
      <c r="AU2841" s="6"/>
      <c r="AV2841" s="6"/>
      <c r="AW2841" s="6"/>
      <c r="AX2841" s="6"/>
      <c r="AY2841" s="6"/>
      <c r="AZ2841" s="6"/>
      <c r="BA2841" s="6"/>
      <c r="BB2841" s="6"/>
      <c r="BC2841" s="6"/>
      <c r="BD2841" s="6"/>
      <c r="BE2841" s="6"/>
      <c r="BF2841" s="6"/>
      <c r="BG2841" s="10"/>
    </row>
    <row r="2842" spans="34:59" x14ac:dyDescent="0.25">
      <c r="AH2842" s="10"/>
      <c r="AI2842" s="6"/>
    </row>
    <row r="2843" spans="34:59" x14ac:dyDescent="0.25">
      <c r="AH2843" s="6"/>
      <c r="AI2843" s="6"/>
      <c r="AJ2843" s="6"/>
      <c r="AK2843" s="6"/>
      <c r="AL2843" s="6"/>
      <c r="AM2843" s="6"/>
      <c r="AN2843" s="6"/>
      <c r="AO2843" s="6"/>
      <c r="AP2843" s="6"/>
      <c r="AQ2843" s="6"/>
      <c r="AR2843" s="6"/>
      <c r="AS2843" s="6"/>
      <c r="AT2843" s="6"/>
      <c r="AU2843" s="6"/>
      <c r="AV2843" s="6"/>
      <c r="AW2843" s="6"/>
      <c r="AX2843" s="6"/>
      <c r="AY2843" s="6"/>
      <c r="AZ2843" s="6"/>
      <c r="BA2843" s="6"/>
      <c r="BB2843" s="6"/>
      <c r="BC2843" s="6"/>
      <c r="BD2843" s="6"/>
      <c r="BE2843" s="6"/>
      <c r="BF2843" s="6"/>
      <c r="BG2843" s="6"/>
    </row>
    <row r="2844" spans="34:59" x14ac:dyDescent="0.25">
      <c r="AH2844" s="10"/>
      <c r="AI2844" s="6"/>
      <c r="AJ2844" s="10"/>
      <c r="AK2844" s="10"/>
      <c r="AL2844" s="10"/>
      <c r="AM2844" s="10"/>
      <c r="AN2844" s="10"/>
      <c r="AO2844" s="10"/>
      <c r="AP2844" s="10"/>
      <c r="AQ2844" s="10"/>
      <c r="AR2844" s="10"/>
      <c r="AS2844" s="10"/>
      <c r="AT2844" s="10"/>
      <c r="AU2844" s="10"/>
      <c r="AV2844" s="10"/>
      <c r="AW2844" s="10"/>
      <c r="AX2844" s="10"/>
      <c r="AY2844" s="10"/>
      <c r="AZ2844" s="10"/>
      <c r="BA2844" s="10"/>
      <c r="BB2844" s="10"/>
      <c r="BC2844" s="10"/>
      <c r="BD2844" s="10"/>
      <c r="BE2844" s="10"/>
      <c r="BF2844" s="10"/>
      <c r="BG2844" s="6"/>
    </row>
    <row r="2845" spans="34:59" x14ac:dyDescent="0.25">
      <c r="AH2845" s="6"/>
      <c r="AI2845" s="6"/>
      <c r="AJ2845" s="6"/>
      <c r="AK2845" s="6"/>
      <c r="AL2845" s="6"/>
      <c r="AM2845" s="6"/>
      <c r="AN2845" s="6"/>
      <c r="AO2845" s="6"/>
      <c r="AP2845" s="6"/>
      <c r="AQ2845" s="6"/>
      <c r="AR2845" s="6"/>
      <c r="AS2845" s="6"/>
      <c r="AT2845" s="6"/>
      <c r="AU2845" s="6"/>
      <c r="AV2845" s="6"/>
      <c r="AW2845" s="6"/>
      <c r="AX2845" s="6"/>
      <c r="AY2845" s="6"/>
      <c r="AZ2845" s="6"/>
      <c r="BA2845" s="6"/>
      <c r="BB2845" s="6"/>
      <c r="BC2845" s="6"/>
      <c r="BD2845" s="6"/>
      <c r="BE2845" s="6"/>
      <c r="BF2845" s="6"/>
      <c r="BG2845" s="10"/>
    </row>
    <row r="2846" spans="34:59" x14ac:dyDescent="0.25">
      <c r="AH2846" s="10"/>
      <c r="AI2846" s="6"/>
    </row>
    <row r="2847" spans="34:59" x14ac:dyDescent="0.25">
      <c r="AH2847" s="6"/>
      <c r="AI2847" s="6"/>
      <c r="AJ2847" s="6"/>
      <c r="AK2847" s="6"/>
      <c r="AL2847" s="6"/>
      <c r="AM2847" s="6"/>
      <c r="AN2847" s="6"/>
      <c r="AO2847" s="6"/>
      <c r="AP2847" s="6"/>
      <c r="AQ2847" s="6"/>
      <c r="AR2847" s="6"/>
      <c r="AS2847" s="6"/>
      <c r="AT2847" s="6"/>
      <c r="AU2847" s="6"/>
      <c r="AV2847" s="6"/>
      <c r="AW2847" s="6"/>
      <c r="AX2847" s="6"/>
      <c r="AY2847" s="6"/>
      <c r="AZ2847" s="6"/>
      <c r="BA2847" s="6"/>
      <c r="BB2847" s="6"/>
      <c r="BC2847" s="6"/>
      <c r="BD2847" s="6"/>
      <c r="BE2847" s="6"/>
      <c r="BF2847" s="6"/>
      <c r="BG2847" s="6"/>
    </row>
    <row r="2848" spans="34:59" x14ac:dyDescent="0.25">
      <c r="AH2848" s="10"/>
      <c r="AI2848" s="6"/>
      <c r="AJ2848" s="10"/>
      <c r="AK2848" s="10"/>
      <c r="AL2848" s="10"/>
      <c r="AM2848" s="10"/>
      <c r="AN2848" s="10"/>
      <c r="AO2848" s="10"/>
      <c r="AP2848" s="10"/>
      <c r="AQ2848" s="10"/>
      <c r="AR2848" s="10"/>
      <c r="AS2848" s="10"/>
      <c r="AT2848" s="10"/>
      <c r="AU2848" s="10"/>
      <c r="AV2848" s="10"/>
      <c r="AW2848" s="10"/>
      <c r="AX2848" s="10"/>
      <c r="AY2848" s="10"/>
      <c r="AZ2848" s="10"/>
      <c r="BA2848" s="10"/>
      <c r="BB2848" s="10"/>
      <c r="BC2848" s="10"/>
      <c r="BD2848" s="10"/>
      <c r="BE2848" s="10"/>
      <c r="BF2848" s="10"/>
      <c r="BG2848" s="6"/>
    </row>
    <row r="2849" spans="34:59" x14ac:dyDescent="0.25">
      <c r="AH2849" s="6"/>
      <c r="AI2849" s="6"/>
      <c r="AJ2849" s="6"/>
      <c r="AK2849" s="6"/>
      <c r="AL2849" s="6"/>
      <c r="AM2849" s="6"/>
      <c r="AN2849" s="6"/>
      <c r="AO2849" s="6"/>
      <c r="AP2849" s="6"/>
      <c r="AQ2849" s="6"/>
      <c r="AR2849" s="6"/>
      <c r="AS2849" s="6"/>
      <c r="AT2849" s="6"/>
      <c r="AU2849" s="6"/>
      <c r="AV2849" s="6"/>
      <c r="AW2849" s="6"/>
      <c r="AX2849" s="6"/>
      <c r="AY2849" s="6"/>
      <c r="AZ2849" s="6"/>
      <c r="BA2849" s="6"/>
      <c r="BB2849" s="6"/>
      <c r="BC2849" s="6"/>
      <c r="BD2849" s="6"/>
      <c r="BE2849" s="6"/>
      <c r="BF2849" s="6"/>
      <c r="BG2849" s="10"/>
    </row>
    <row r="2850" spans="34:59" x14ac:dyDescent="0.25">
      <c r="AH2850" s="10"/>
      <c r="AI2850" s="6"/>
    </row>
    <row r="2851" spans="34:59" x14ac:dyDescent="0.25">
      <c r="AH2851" s="6"/>
      <c r="AI2851" s="6"/>
      <c r="AJ2851" s="6"/>
      <c r="AK2851" s="6"/>
      <c r="AL2851" s="6"/>
      <c r="AM2851" s="6"/>
      <c r="AN2851" s="6"/>
      <c r="AO2851" s="6"/>
      <c r="AP2851" s="6"/>
      <c r="AQ2851" s="6"/>
      <c r="AR2851" s="6"/>
      <c r="AS2851" s="6"/>
      <c r="AT2851" s="6"/>
      <c r="AU2851" s="6"/>
      <c r="AV2851" s="6"/>
      <c r="AW2851" s="6"/>
      <c r="AX2851" s="6"/>
      <c r="AY2851" s="6"/>
      <c r="AZ2851" s="6"/>
      <c r="BA2851" s="6"/>
      <c r="BB2851" s="6"/>
      <c r="BC2851" s="6"/>
      <c r="BD2851" s="6"/>
      <c r="BE2851" s="6"/>
      <c r="BF2851" s="6"/>
      <c r="BG2851" s="6"/>
    </row>
    <row r="2852" spans="34:59" x14ac:dyDescent="0.25">
      <c r="AH2852" s="10"/>
      <c r="AI2852" s="6"/>
      <c r="AJ2852" s="10"/>
      <c r="AK2852" s="10"/>
      <c r="AL2852" s="10"/>
      <c r="AM2852" s="10"/>
      <c r="AN2852" s="10"/>
      <c r="AO2852" s="10"/>
      <c r="AP2852" s="10"/>
      <c r="AQ2852" s="10"/>
      <c r="AR2852" s="10"/>
      <c r="AS2852" s="10"/>
      <c r="AT2852" s="10"/>
      <c r="AU2852" s="10"/>
      <c r="AV2852" s="10"/>
      <c r="AW2852" s="10"/>
      <c r="AX2852" s="10"/>
      <c r="AY2852" s="10"/>
      <c r="AZ2852" s="10"/>
      <c r="BA2852" s="10"/>
      <c r="BB2852" s="10"/>
      <c r="BC2852" s="10"/>
      <c r="BD2852" s="10"/>
      <c r="BE2852" s="10"/>
      <c r="BF2852" s="10"/>
      <c r="BG2852" s="6"/>
    </row>
    <row r="2853" spans="34:59" x14ac:dyDescent="0.25">
      <c r="AH2853" s="6"/>
      <c r="AI2853" s="6"/>
      <c r="AJ2853" s="6"/>
      <c r="AK2853" s="6"/>
      <c r="AL2853" s="6"/>
      <c r="AM2853" s="6"/>
      <c r="AN2853" s="6"/>
      <c r="AO2853" s="6"/>
      <c r="AP2853" s="6"/>
      <c r="AQ2853" s="6"/>
      <c r="AR2853" s="6"/>
      <c r="AS2853" s="6"/>
      <c r="AT2853" s="6"/>
      <c r="AU2853" s="6"/>
      <c r="AV2853" s="6"/>
      <c r="AW2853" s="6"/>
      <c r="AX2853" s="6"/>
      <c r="AY2853" s="6"/>
      <c r="AZ2853" s="6"/>
      <c r="BA2853" s="6"/>
      <c r="BB2853" s="6"/>
      <c r="BC2853" s="6"/>
      <c r="BD2853" s="6"/>
      <c r="BE2853" s="6"/>
      <c r="BF2853" s="6"/>
      <c r="BG2853" s="10"/>
    </row>
    <row r="2854" spans="34:59" x14ac:dyDescent="0.25">
      <c r="AH2854" s="10"/>
      <c r="AI2854" s="6"/>
    </row>
    <row r="2855" spans="34:59" x14ac:dyDescent="0.25">
      <c r="AH2855" s="6"/>
      <c r="AI2855" s="6"/>
      <c r="AJ2855" s="6"/>
      <c r="AK2855" s="6"/>
      <c r="AL2855" s="6"/>
      <c r="AM2855" s="6"/>
      <c r="AN2855" s="6"/>
      <c r="AO2855" s="6"/>
      <c r="AP2855" s="6"/>
      <c r="AQ2855" s="6"/>
      <c r="AR2855" s="6"/>
      <c r="AS2855" s="6"/>
      <c r="AT2855" s="6"/>
      <c r="AU2855" s="6"/>
      <c r="AV2855" s="6"/>
      <c r="AW2855" s="6"/>
      <c r="AX2855" s="6"/>
      <c r="AY2855" s="6"/>
      <c r="AZ2855" s="6"/>
      <c r="BA2855" s="6"/>
      <c r="BB2855" s="6"/>
      <c r="BC2855" s="6"/>
      <c r="BD2855" s="6"/>
      <c r="BE2855" s="6"/>
      <c r="BF2855" s="6"/>
      <c r="BG2855" s="6"/>
    </row>
    <row r="2856" spans="34:59" x14ac:dyDescent="0.25">
      <c r="AH2856" s="10"/>
      <c r="AI2856" s="6"/>
      <c r="AJ2856" s="10"/>
      <c r="AK2856" s="10"/>
      <c r="AL2856" s="10"/>
      <c r="AM2856" s="10"/>
      <c r="AN2856" s="10"/>
      <c r="AO2856" s="10"/>
      <c r="AP2856" s="10"/>
      <c r="AQ2856" s="10"/>
      <c r="AR2856" s="10"/>
      <c r="AS2856" s="10"/>
      <c r="AT2856" s="10"/>
      <c r="AU2856" s="10"/>
      <c r="AV2856" s="10"/>
      <c r="AW2856" s="10"/>
      <c r="AX2856" s="10"/>
      <c r="AY2856" s="10"/>
      <c r="AZ2856" s="10"/>
      <c r="BA2856" s="10"/>
      <c r="BB2856" s="10"/>
      <c r="BC2856" s="10"/>
      <c r="BD2856" s="10"/>
      <c r="BE2856" s="10"/>
      <c r="BF2856" s="10"/>
      <c r="BG2856" s="6"/>
    </row>
    <row r="2857" spans="34:59" x14ac:dyDescent="0.25">
      <c r="AH2857" s="6"/>
      <c r="AI2857" s="6"/>
      <c r="AJ2857" s="6"/>
      <c r="AK2857" s="6"/>
      <c r="AL2857" s="6"/>
      <c r="AM2857" s="6"/>
      <c r="AN2857" s="6"/>
      <c r="AO2857" s="6"/>
      <c r="AP2857" s="6"/>
      <c r="AQ2857" s="6"/>
      <c r="AR2857" s="6"/>
      <c r="AS2857" s="6"/>
      <c r="AT2857" s="6"/>
      <c r="AU2857" s="6"/>
      <c r="AV2857" s="6"/>
      <c r="AW2857" s="6"/>
      <c r="AX2857" s="6"/>
      <c r="AY2857" s="6"/>
      <c r="AZ2857" s="6"/>
      <c r="BA2857" s="6"/>
      <c r="BB2857" s="6"/>
      <c r="BC2857" s="6"/>
      <c r="BD2857" s="6"/>
      <c r="BE2857" s="6"/>
      <c r="BF2857" s="6"/>
      <c r="BG2857" s="10"/>
    </row>
    <row r="2858" spans="34:59" x14ac:dyDescent="0.25">
      <c r="AH2858" s="10"/>
      <c r="AI2858" s="6"/>
    </row>
    <row r="2859" spans="34:59" x14ac:dyDescent="0.25">
      <c r="AH2859" s="6"/>
      <c r="AI2859" s="6"/>
      <c r="AJ2859" s="6"/>
      <c r="AK2859" s="6"/>
      <c r="AL2859" s="6"/>
      <c r="AM2859" s="6"/>
      <c r="AN2859" s="6"/>
      <c r="AO2859" s="6"/>
      <c r="AP2859" s="6"/>
      <c r="AQ2859" s="6"/>
      <c r="AR2859" s="6"/>
      <c r="AS2859" s="6"/>
      <c r="AT2859" s="6"/>
      <c r="AU2859" s="6"/>
      <c r="AV2859" s="6"/>
      <c r="AW2859" s="6"/>
      <c r="AX2859" s="6"/>
      <c r="AY2859" s="6"/>
      <c r="AZ2859" s="6"/>
      <c r="BA2859" s="6"/>
      <c r="BB2859" s="6"/>
      <c r="BC2859" s="6"/>
      <c r="BD2859" s="6"/>
      <c r="BE2859" s="6"/>
      <c r="BF2859" s="6"/>
      <c r="BG2859" s="6"/>
    </row>
    <row r="2860" spans="34:59" x14ac:dyDescent="0.25">
      <c r="AH2860" s="10"/>
      <c r="AI2860" s="6"/>
      <c r="AJ2860" s="10"/>
      <c r="AK2860" s="10"/>
      <c r="AL2860" s="10"/>
      <c r="AM2860" s="10"/>
      <c r="AN2860" s="10"/>
      <c r="AO2860" s="10"/>
      <c r="AP2860" s="10"/>
      <c r="AQ2860" s="10"/>
      <c r="AR2860" s="10"/>
      <c r="AS2860" s="10"/>
      <c r="AT2860" s="10"/>
      <c r="AU2860" s="10"/>
      <c r="AV2860" s="10"/>
      <c r="AW2860" s="10"/>
      <c r="AX2860" s="10"/>
      <c r="AY2860" s="10"/>
      <c r="AZ2860" s="10"/>
      <c r="BA2860" s="10"/>
      <c r="BB2860" s="10"/>
      <c r="BC2860" s="10"/>
      <c r="BD2860" s="10"/>
      <c r="BE2860" s="10"/>
      <c r="BF2860" s="10"/>
      <c r="BG2860" s="6"/>
    </row>
    <row r="2861" spans="34:59" x14ac:dyDescent="0.25">
      <c r="AH2861" s="6"/>
      <c r="AI2861" s="6"/>
      <c r="AJ2861" s="6"/>
      <c r="AK2861" s="6"/>
      <c r="AL2861" s="6"/>
      <c r="AM2861" s="6"/>
      <c r="AN2861" s="6"/>
      <c r="AO2861" s="6"/>
      <c r="AP2861" s="6"/>
      <c r="AQ2861" s="6"/>
      <c r="AR2861" s="6"/>
      <c r="AS2861" s="6"/>
      <c r="AT2861" s="6"/>
      <c r="AU2861" s="6"/>
      <c r="AV2861" s="6"/>
      <c r="AW2861" s="6"/>
      <c r="AX2861" s="6"/>
      <c r="AY2861" s="6"/>
      <c r="AZ2861" s="6"/>
      <c r="BA2861" s="6"/>
      <c r="BB2861" s="6"/>
      <c r="BC2861" s="6"/>
      <c r="BD2861" s="6"/>
      <c r="BE2861" s="6"/>
      <c r="BF2861" s="6"/>
      <c r="BG2861" s="10"/>
    </row>
    <row r="2862" spans="34:59" x14ac:dyDescent="0.25">
      <c r="AH2862" s="10"/>
      <c r="AI2862" s="6"/>
    </row>
    <row r="2863" spans="34:59" x14ac:dyDescent="0.25">
      <c r="AH2863" s="6"/>
      <c r="AI2863" s="6"/>
      <c r="AJ2863" s="6"/>
      <c r="AK2863" s="6"/>
      <c r="AL2863" s="6"/>
      <c r="AM2863" s="6"/>
      <c r="AN2863" s="6"/>
      <c r="AO2863" s="6"/>
      <c r="AP2863" s="6"/>
      <c r="AQ2863" s="6"/>
      <c r="AR2863" s="6"/>
      <c r="AS2863" s="6"/>
      <c r="AT2863" s="6"/>
      <c r="AU2863" s="6"/>
      <c r="AV2863" s="6"/>
      <c r="AW2863" s="6"/>
      <c r="AX2863" s="6"/>
      <c r="AY2863" s="6"/>
      <c r="AZ2863" s="6"/>
      <c r="BA2863" s="6"/>
      <c r="BB2863" s="6"/>
      <c r="BC2863" s="6"/>
      <c r="BD2863" s="6"/>
      <c r="BE2863" s="6"/>
      <c r="BF2863" s="6"/>
      <c r="BG2863" s="6"/>
    </row>
    <row r="2864" spans="34:59" x14ac:dyDescent="0.25">
      <c r="AH2864" s="10"/>
      <c r="AI2864" s="6"/>
      <c r="AJ2864" s="10"/>
      <c r="AK2864" s="10"/>
      <c r="AL2864" s="10"/>
      <c r="AM2864" s="10"/>
      <c r="AN2864" s="10"/>
      <c r="AO2864" s="10"/>
      <c r="AP2864" s="10"/>
      <c r="AQ2864" s="10"/>
      <c r="AR2864" s="10"/>
      <c r="AS2864" s="10"/>
      <c r="AT2864" s="10"/>
      <c r="AU2864" s="10"/>
      <c r="AV2864" s="10"/>
      <c r="AW2864" s="10"/>
      <c r="AX2864" s="10"/>
      <c r="AY2864" s="10"/>
      <c r="AZ2864" s="10"/>
      <c r="BA2864" s="10"/>
      <c r="BB2864" s="10"/>
      <c r="BC2864" s="10"/>
      <c r="BD2864" s="10"/>
      <c r="BE2864" s="10"/>
      <c r="BF2864" s="10"/>
      <c r="BG2864" s="6"/>
    </row>
    <row r="2865" spans="34:59" x14ac:dyDescent="0.25">
      <c r="AH2865" s="6"/>
      <c r="AI2865" s="6"/>
      <c r="AJ2865" s="6"/>
      <c r="AK2865" s="6"/>
      <c r="AL2865" s="6"/>
      <c r="AM2865" s="6"/>
      <c r="AN2865" s="6"/>
      <c r="AO2865" s="6"/>
      <c r="AP2865" s="6"/>
      <c r="AQ2865" s="6"/>
      <c r="AR2865" s="6"/>
      <c r="AS2865" s="6"/>
      <c r="AT2865" s="6"/>
      <c r="AU2865" s="6"/>
      <c r="AV2865" s="6"/>
      <c r="AW2865" s="6"/>
      <c r="AX2865" s="6"/>
      <c r="AY2865" s="6"/>
      <c r="AZ2865" s="6"/>
      <c r="BA2865" s="6"/>
      <c r="BB2865" s="6"/>
      <c r="BC2865" s="6"/>
      <c r="BD2865" s="6"/>
      <c r="BE2865" s="6"/>
      <c r="BF2865" s="6"/>
      <c r="BG2865" s="10"/>
    </row>
    <row r="2866" spans="34:59" x14ac:dyDescent="0.25">
      <c r="AH2866" s="10"/>
      <c r="AI2866" s="6"/>
    </row>
    <row r="2867" spans="34:59" x14ac:dyDescent="0.25">
      <c r="AH2867" s="6"/>
      <c r="AI2867" s="6"/>
      <c r="AJ2867" s="6"/>
      <c r="AK2867" s="6"/>
      <c r="AL2867" s="6"/>
      <c r="AM2867" s="6"/>
      <c r="AN2867" s="6"/>
      <c r="AO2867" s="6"/>
      <c r="AP2867" s="6"/>
      <c r="AQ2867" s="6"/>
      <c r="AR2867" s="6"/>
      <c r="AS2867" s="6"/>
      <c r="AT2867" s="6"/>
      <c r="AU2867" s="6"/>
      <c r="AV2867" s="6"/>
      <c r="AW2867" s="6"/>
      <c r="AX2867" s="6"/>
      <c r="AY2867" s="6"/>
      <c r="AZ2867" s="6"/>
      <c r="BA2867" s="6"/>
      <c r="BB2867" s="6"/>
      <c r="BC2867" s="6"/>
      <c r="BD2867" s="6"/>
      <c r="BE2867" s="6"/>
      <c r="BF2867" s="6"/>
      <c r="BG2867" s="6"/>
    </row>
    <row r="2868" spans="34:59" x14ac:dyDescent="0.25">
      <c r="AH2868" s="10"/>
      <c r="AI2868" s="6"/>
      <c r="AJ2868" s="10"/>
      <c r="AK2868" s="10"/>
      <c r="AL2868" s="10"/>
      <c r="AM2868" s="10"/>
      <c r="AN2868" s="10"/>
      <c r="AO2868" s="10"/>
      <c r="AP2868" s="10"/>
      <c r="AQ2868" s="10"/>
      <c r="AR2868" s="10"/>
      <c r="AS2868" s="10"/>
      <c r="AT2868" s="10"/>
      <c r="AU2868" s="10"/>
      <c r="AV2868" s="10"/>
      <c r="AW2868" s="10"/>
      <c r="AX2868" s="10"/>
      <c r="AY2868" s="10"/>
      <c r="AZ2868" s="10"/>
      <c r="BA2868" s="10"/>
      <c r="BB2868" s="10"/>
      <c r="BC2868" s="10"/>
      <c r="BD2868" s="10"/>
      <c r="BE2868" s="10"/>
      <c r="BF2868" s="10"/>
      <c r="BG2868" s="6"/>
    </row>
    <row r="2869" spans="34:59" x14ac:dyDescent="0.25">
      <c r="AH2869" s="6"/>
      <c r="AI2869" s="6"/>
      <c r="AJ2869" s="6"/>
      <c r="AK2869" s="6"/>
      <c r="AL2869" s="6"/>
      <c r="AM2869" s="6"/>
      <c r="AN2869" s="6"/>
      <c r="AO2869" s="6"/>
      <c r="AP2869" s="6"/>
      <c r="AQ2869" s="6"/>
      <c r="AR2869" s="6"/>
      <c r="AS2869" s="6"/>
      <c r="AT2869" s="6"/>
      <c r="AU2869" s="6"/>
      <c r="AV2869" s="6"/>
      <c r="AW2869" s="6"/>
      <c r="AX2869" s="6"/>
      <c r="AY2869" s="6"/>
      <c r="AZ2869" s="6"/>
      <c r="BA2869" s="6"/>
      <c r="BB2869" s="6"/>
      <c r="BC2869" s="6"/>
      <c r="BD2869" s="6"/>
      <c r="BE2869" s="6"/>
      <c r="BF2869" s="6"/>
      <c r="BG2869" s="10"/>
    </row>
    <row r="2870" spans="34:59" x14ac:dyDescent="0.25">
      <c r="AH2870" s="10"/>
      <c r="AI2870" s="6"/>
    </row>
    <row r="2871" spans="34:59" x14ac:dyDescent="0.25">
      <c r="AH2871" s="6"/>
      <c r="AI2871" s="6"/>
      <c r="AJ2871" s="6"/>
      <c r="AK2871" s="6"/>
      <c r="AL2871" s="6"/>
      <c r="AM2871" s="6"/>
      <c r="AN2871" s="6"/>
      <c r="AO2871" s="6"/>
      <c r="AP2871" s="6"/>
      <c r="AQ2871" s="6"/>
      <c r="AR2871" s="6"/>
      <c r="AS2871" s="6"/>
      <c r="AT2871" s="6"/>
      <c r="AU2871" s="6"/>
      <c r="AV2871" s="6"/>
      <c r="AW2871" s="6"/>
      <c r="AX2871" s="6"/>
      <c r="AY2871" s="6"/>
      <c r="AZ2871" s="6"/>
      <c r="BA2871" s="6"/>
      <c r="BB2871" s="6"/>
      <c r="BC2871" s="6"/>
      <c r="BD2871" s="6"/>
      <c r="BE2871" s="6"/>
      <c r="BF2871" s="6"/>
      <c r="BG2871" s="6"/>
    </row>
    <row r="2872" spans="34:59" x14ac:dyDescent="0.25">
      <c r="AH2872" s="10"/>
      <c r="AI2872" s="6"/>
      <c r="AJ2872" s="10"/>
      <c r="AK2872" s="10"/>
      <c r="AL2872" s="10"/>
      <c r="AM2872" s="10"/>
      <c r="AN2872" s="10"/>
      <c r="AO2872" s="10"/>
      <c r="AP2872" s="10"/>
      <c r="AQ2872" s="10"/>
      <c r="AR2872" s="10"/>
      <c r="AS2872" s="10"/>
      <c r="AT2872" s="10"/>
      <c r="AU2872" s="10"/>
      <c r="AV2872" s="10"/>
      <c r="AW2872" s="10"/>
      <c r="AX2872" s="10"/>
      <c r="AY2872" s="10"/>
      <c r="AZ2872" s="10"/>
      <c r="BA2872" s="10"/>
      <c r="BB2872" s="10"/>
      <c r="BC2872" s="10"/>
      <c r="BD2872" s="10"/>
      <c r="BE2872" s="10"/>
      <c r="BF2872" s="10"/>
      <c r="BG2872" s="6"/>
    </row>
    <row r="2873" spans="34:59" x14ac:dyDescent="0.25">
      <c r="AH2873" s="6"/>
      <c r="AI2873" s="6"/>
      <c r="AJ2873" s="6"/>
      <c r="AK2873" s="6"/>
      <c r="AL2873" s="6"/>
      <c r="AM2873" s="6"/>
      <c r="AN2873" s="6"/>
      <c r="AO2873" s="6"/>
      <c r="AP2873" s="6"/>
      <c r="AQ2873" s="6"/>
      <c r="AR2873" s="6"/>
      <c r="AS2873" s="6"/>
      <c r="AT2873" s="6"/>
      <c r="AU2873" s="6"/>
      <c r="AV2873" s="6"/>
      <c r="AW2873" s="6"/>
      <c r="AX2873" s="6"/>
      <c r="AY2873" s="6"/>
      <c r="AZ2873" s="6"/>
      <c r="BA2873" s="6"/>
      <c r="BB2873" s="6"/>
      <c r="BC2873" s="6"/>
      <c r="BD2873" s="6"/>
      <c r="BE2873" s="6"/>
      <c r="BF2873" s="6"/>
      <c r="BG2873" s="10"/>
    </row>
    <row r="2874" spans="34:59" x14ac:dyDescent="0.25">
      <c r="AH2874" s="10"/>
      <c r="AI2874" s="6"/>
    </row>
    <row r="2875" spans="34:59" x14ac:dyDescent="0.25">
      <c r="AH2875" s="6"/>
      <c r="AI2875" s="6"/>
      <c r="AJ2875" s="6"/>
      <c r="AK2875" s="6"/>
      <c r="AL2875" s="6"/>
      <c r="AM2875" s="6"/>
      <c r="AN2875" s="6"/>
      <c r="AO2875" s="6"/>
      <c r="AP2875" s="6"/>
      <c r="AQ2875" s="6"/>
      <c r="AR2875" s="6"/>
      <c r="AS2875" s="6"/>
      <c r="AT2875" s="6"/>
      <c r="AU2875" s="6"/>
      <c r="AV2875" s="6"/>
      <c r="AW2875" s="6"/>
      <c r="AX2875" s="6"/>
      <c r="AY2875" s="6"/>
      <c r="AZ2875" s="6"/>
      <c r="BA2875" s="6"/>
      <c r="BB2875" s="6"/>
      <c r="BC2875" s="6"/>
      <c r="BD2875" s="6"/>
      <c r="BE2875" s="6"/>
      <c r="BF2875" s="6"/>
      <c r="BG2875" s="6"/>
    </row>
    <row r="2876" spans="34:59" x14ac:dyDescent="0.25">
      <c r="AH2876" s="10"/>
      <c r="AI2876" s="6"/>
      <c r="AJ2876" s="10"/>
      <c r="AK2876" s="10"/>
      <c r="AL2876" s="10"/>
      <c r="AM2876" s="10"/>
      <c r="AN2876" s="10"/>
      <c r="AO2876" s="10"/>
      <c r="AP2876" s="10"/>
      <c r="AQ2876" s="10"/>
      <c r="AR2876" s="10"/>
      <c r="AS2876" s="10"/>
      <c r="AT2876" s="10"/>
      <c r="AU2876" s="10"/>
      <c r="AV2876" s="10"/>
      <c r="AW2876" s="10"/>
      <c r="AX2876" s="10"/>
      <c r="AY2876" s="10"/>
      <c r="AZ2876" s="10"/>
      <c r="BA2876" s="10"/>
      <c r="BB2876" s="10"/>
      <c r="BC2876" s="10"/>
      <c r="BD2876" s="10"/>
      <c r="BE2876" s="10"/>
      <c r="BF2876" s="10"/>
      <c r="BG2876" s="6"/>
    </row>
    <row r="2877" spans="34:59" x14ac:dyDescent="0.25">
      <c r="AH2877" s="6"/>
      <c r="AI2877" s="6"/>
      <c r="AJ2877" s="6"/>
      <c r="AK2877" s="6"/>
      <c r="AL2877" s="6"/>
      <c r="AM2877" s="6"/>
      <c r="AN2877" s="6"/>
      <c r="AO2877" s="6"/>
      <c r="AP2877" s="6"/>
      <c r="AQ2877" s="6"/>
      <c r="AR2877" s="6"/>
      <c r="AS2877" s="6"/>
      <c r="AT2877" s="6"/>
      <c r="AU2877" s="6"/>
      <c r="AV2877" s="6"/>
      <c r="AW2877" s="6"/>
      <c r="AX2877" s="6"/>
      <c r="AY2877" s="6"/>
      <c r="AZ2877" s="6"/>
      <c r="BA2877" s="6"/>
      <c r="BB2877" s="6"/>
      <c r="BC2877" s="6"/>
      <c r="BD2877" s="6"/>
      <c r="BE2877" s="6"/>
      <c r="BF2877" s="6"/>
      <c r="BG2877" s="10"/>
    </row>
    <row r="2878" spans="34:59" x14ac:dyDescent="0.25">
      <c r="AH2878" s="10"/>
      <c r="AI2878" s="6"/>
    </row>
    <row r="2879" spans="34:59" x14ac:dyDescent="0.25">
      <c r="AH2879" s="6"/>
      <c r="AI2879" s="6"/>
      <c r="AJ2879" s="6"/>
      <c r="AK2879" s="6"/>
      <c r="AL2879" s="6"/>
      <c r="AM2879" s="6"/>
      <c r="AN2879" s="6"/>
      <c r="AO2879" s="6"/>
      <c r="AP2879" s="6"/>
      <c r="AQ2879" s="6"/>
      <c r="AR2879" s="6"/>
      <c r="AS2879" s="6"/>
      <c r="AT2879" s="6"/>
      <c r="AU2879" s="6"/>
      <c r="AV2879" s="6"/>
      <c r="AW2879" s="6"/>
      <c r="AX2879" s="6"/>
      <c r="AY2879" s="6"/>
      <c r="AZ2879" s="6"/>
      <c r="BA2879" s="6"/>
      <c r="BB2879" s="6"/>
      <c r="BC2879" s="6"/>
      <c r="BD2879" s="6"/>
      <c r="BE2879" s="6"/>
      <c r="BF2879" s="6"/>
      <c r="BG2879" s="6"/>
    </row>
    <row r="2880" spans="34:59" x14ac:dyDescent="0.25">
      <c r="AH2880" s="10"/>
      <c r="AI2880" s="6"/>
      <c r="AJ2880" s="10"/>
      <c r="AK2880" s="10"/>
      <c r="AL2880" s="10"/>
      <c r="AM2880" s="10"/>
      <c r="AN2880" s="10"/>
      <c r="AO2880" s="10"/>
      <c r="AP2880" s="10"/>
      <c r="AQ2880" s="10"/>
      <c r="AR2880" s="10"/>
      <c r="AS2880" s="10"/>
      <c r="AT2880" s="10"/>
      <c r="AU2880" s="10"/>
      <c r="AV2880" s="10"/>
      <c r="AW2880" s="10"/>
      <c r="AX2880" s="10"/>
      <c r="AY2880" s="10"/>
      <c r="AZ2880" s="10"/>
      <c r="BA2880" s="10"/>
      <c r="BB2880" s="10"/>
      <c r="BC2880" s="10"/>
      <c r="BD2880" s="10"/>
      <c r="BE2880" s="10"/>
      <c r="BF2880" s="10"/>
      <c r="BG2880" s="6"/>
    </row>
    <row r="2881" spans="34:59" x14ac:dyDescent="0.25">
      <c r="AH2881" s="6"/>
      <c r="AI2881" s="6"/>
      <c r="AJ2881" s="6"/>
      <c r="AK2881" s="6"/>
      <c r="AL2881" s="6"/>
      <c r="AM2881" s="6"/>
      <c r="AN2881" s="6"/>
      <c r="AO2881" s="6"/>
      <c r="AP2881" s="6"/>
      <c r="AQ2881" s="6"/>
      <c r="AR2881" s="6"/>
      <c r="AS2881" s="6"/>
      <c r="AT2881" s="6"/>
      <c r="AU2881" s="6"/>
      <c r="AV2881" s="6"/>
      <c r="AW2881" s="6"/>
      <c r="AX2881" s="6"/>
      <c r="AY2881" s="6"/>
      <c r="AZ2881" s="6"/>
      <c r="BA2881" s="6"/>
      <c r="BB2881" s="6"/>
      <c r="BC2881" s="6"/>
      <c r="BD2881" s="6"/>
      <c r="BE2881" s="6"/>
      <c r="BF2881" s="6"/>
      <c r="BG2881" s="10"/>
    </row>
    <row r="2882" spans="34:59" x14ac:dyDescent="0.25">
      <c r="AH2882" s="10"/>
      <c r="AI2882" s="6"/>
    </row>
    <row r="2883" spans="34:59" x14ac:dyDescent="0.25">
      <c r="AH2883" s="6"/>
      <c r="AI2883" s="6"/>
      <c r="AJ2883" s="6"/>
      <c r="AK2883" s="6"/>
      <c r="AL2883" s="6"/>
      <c r="AM2883" s="6"/>
      <c r="AN2883" s="6"/>
      <c r="AO2883" s="6"/>
      <c r="AP2883" s="6"/>
      <c r="AQ2883" s="6"/>
      <c r="AR2883" s="6"/>
      <c r="AS2883" s="6"/>
      <c r="AT2883" s="6"/>
      <c r="AU2883" s="6"/>
      <c r="AV2883" s="6"/>
      <c r="AW2883" s="6"/>
      <c r="AX2883" s="6"/>
      <c r="AY2883" s="6"/>
      <c r="AZ2883" s="6"/>
      <c r="BA2883" s="6"/>
      <c r="BB2883" s="6"/>
      <c r="BC2883" s="6"/>
      <c r="BD2883" s="6"/>
      <c r="BE2883" s="6"/>
      <c r="BF2883" s="6"/>
      <c r="BG2883" s="6"/>
    </row>
    <row r="2884" spans="34:59" x14ac:dyDescent="0.25">
      <c r="AH2884" s="10"/>
      <c r="AI2884" s="6"/>
      <c r="AJ2884" s="10"/>
      <c r="AK2884" s="10"/>
      <c r="AL2884" s="10"/>
      <c r="AM2884" s="10"/>
      <c r="AN2884" s="10"/>
      <c r="AO2884" s="10"/>
      <c r="AP2884" s="10"/>
      <c r="AQ2884" s="10"/>
      <c r="AR2884" s="10"/>
      <c r="AS2884" s="10"/>
      <c r="AT2884" s="10"/>
      <c r="AU2884" s="10"/>
      <c r="AV2884" s="10"/>
      <c r="AW2884" s="10"/>
      <c r="AX2884" s="10"/>
      <c r="AY2884" s="10"/>
      <c r="AZ2884" s="10"/>
      <c r="BA2884" s="10"/>
      <c r="BB2884" s="10"/>
      <c r="BC2884" s="10"/>
      <c r="BD2884" s="10"/>
      <c r="BE2884" s="10"/>
      <c r="BF2884" s="10"/>
      <c r="BG2884" s="6"/>
    </row>
    <row r="2885" spans="34:59" x14ac:dyDescent="0.25">
      <c r="AH2885" s="6"/>
      <c r="AI2885" s="6"/>
      <c r="AJ2885" s="6"/>
      <c r="AK2885" s="6"/>
      <c r="AL2885" s="6"/>
      <c r="AM2885" s="6"/>
      <c r="AN2885" s="6"/>
      <c r="AO2885" s="6"/>
      <c r="AP2885" s="6"/>
      <c r="AQ2885" s="6"/>
      <c r="AR2885" s="6"/>
      <c r="AS2885" s="6"/>
      <c r="AT2885" s="6"/>
      <c r="AU2885" s="6"/>
      <c r="AV2885" s="6"/>
      <c r="AW2885" s="6"/>
      <c r="AX2885" s="6"/>
      <c r="AY2885" s="6"/>
      <c r="AZ2885" s="6"/>
      <c r="BA2885" s="6"/>
      <c r="BB2885" s="6"/>
      <c r="BC2885" s="6"/>
      <c r="BD2885" s="6"/>
      <c r="BE2885" s="6"/>
      <c r="BF2885" s="6"/>
      <c r="BG2885" s="10"/>
    </row>
    <row r="2886" spans="34:59" x14ac:dyDescent="0.25">
      <c r="AH2886" s="10"/>
      <c r="AI2886" s="6"/>
    </row>
    <row r="2887" spans="34:59" x14ac:dyDescent="0.25">
      <c r="AH2887" s="6"/>
      <c r="AI2887" s="6"/>
      <c r="AJ2887" s="6"/>
      <c r="AK2887" s="6"/>
      <c r="AL2887" s="6"/>
      <c r="AM2887" s="6"/>
      <c r="AN2887" s="6"/>
      <c r="AO2887" s="6"/>
      <c r="AP2887" s="6"/>
      <c r="AQ2887" s="6"/>
      <c r="AR2887" s="6"/>
      <c r="AS2887" s="6"/>
      <c r="AT2887" s="6"/>
      <c r="AU2887" s="6"/>
      <c r="AV2887" s="6"/>
      <c r="AW2887" s="6"/>
      <c r="AX2887" s="6"/>
      <c r="AY2887" s="6"/>
      <c r="AZ2887" s="6"/>
      <c r="BA2887" s="6"/>
      <c r="BB2887" s="6"/>
      <c r="BC2887" s="6"/>
      <c r="BD2887" s="6"/>
      <c r="BE2887" s="6"/>
      <c r="BF2887" s="6"/>
      <c r="BG2887" s="6"/>
    </row>
    <row r="2888" spans="34:59" x14ac:dyDescent="0.25">
      <c r="AH2888" s="10"/>
      <c r="AI2888" s="6"/>
      <c r="AJ2888" s="10"/>
      <c r="AK2888" s="10"/>
      <c r="AL2888" s="10"/>
      <c r="AM2888" s="10"/>
      <c r="AN2888" s="10"/>
      <c r="AO2888" s="10"/>
      <c r="AP2888" s="10"/>
      <c r="AQ2888" s="10"/>
      <c r="AR2888" s="10"/>
      <c r="AS2888" s="10"/>
      <c r="AT2888" s="10"/>
      <c r="AU2888" s="10"/>
      <c r="AV2888" s="10"/>
      <c r="AW2888" s="10"/>
      <c r="AX2888" s="10"/>
      <c r="AY2888" s="10"/>
      <c r="AZ2888" s="10"/>
      <c r="BA2888" s="10"/>
      <c r="BB2888" s="10"/>
      <c r="BC2888" s="10"/>
      <c r="BD2888" s="10"/>
      <c r="BE2888" s="10"/>
      <c r="BF2888" s="10"/>
      <c r="BG2888" s="6"/>
    </row>
    <row r="2889" spans="34:59" x14ac:dyDescent="0.25">
      <c r="AH2889" s="6"/>
      <c r="AI2889" s="6"/>
      <c r="AJ2889" s="6"/>
      <c r="AK2889" s="6"/>
      <c r="AL2889" s="6"/>
      <c r="AM2889" s="6"/>
      <c r="AN2889" s="6"/>
      <c r="AO2889" s="6"/>
      <c r="AP2889" s="6"/>
      <c r="AQ2889" s="6"/>
      <c r="AR2889" s="6"/>
      <c r="AS2889" s="6"/>
      <c r="AT2889" s="6"/>
      <c r="AU2889" s="6"/>
      <c r="AV2889" s="6"/>
      <c r="AW2889" s="6"/>
      <c r="AX2889" s="6"/>
      <c r="AY2889" s="6"/>
      <c r="AZ2889" s="6"/>
      <c r="BA2889" s="6"/>
      <c r="BB2889" s="6"/>
      <c r="BC2889" s="6"/>
      <c r="BD2889" s="6"/>
      <c r="BE2889" s="6"/>
      <c r="BF2889" s="6"/>
      <c r="BG2889" s="10"/>
    </row>
    <row r="2890" spans="34:59" x14ac:dyDescent="0.25">
      <c r="AH2890" s="10"/>
      <c r="AI2890" s="6"/>
    </row>
    <row r="2891" spans="34:59" x14ac:dyDescent="0.25">
      <c r="AH2891" s="6"/>
      <c r="AI2891" s="6"/>
      <c r="AJ2891" s="6"/>
      <c r="AK2891" s="6"/>
      <c r="AL2891" s="6"/>
      <c r="AM2891" s="6"/>
      <c r="AN2891" s="6"/>
      <c r="AO2891" s="6"/>
      <c r="AP2891" s="6"/>
      <c r="AQ2891" s="6"/>
      <c r="AR2891" s="6"/>
      <c r="AS2891" s="6"/>
      <c r="AT2891" s="6"/>
      <c r="AU2891" s="6"/>
      <c r="AV2891" s="6"/>
      <c r="AW2891" s="6"/>
      <c r="AX2891" s="6"/>
      <c r="AY2891" s="6"/>
      <c r="AZ2891" s="6"/>
      <c r="BA2891" s="6"/>
      <c r="BB2891" s="6"/>
      <c r="BC2891" s="6"/>
      <c r="BD2891" s="6"/>
      <c r="BE2891" s="6"/>
      <c r="BF2891" s="6"/>
      <c r="BG2891" s="6"/>
    </row>
    <row r="2892" spans="34:59" x14ac:dyDescent="0.25">
      <c r="AH2892" s="10"/>
      <c r="AI2892" s="6"/>
      <c r="AJ2892" s="10"/>
      <c r="AK2892" s="10"/>
      <c r="AL2892" s="10"/>
      <c r="AM2892" s="10"/>
      <c r="AN2892" s="10"/>
      <c r="AO2892" s="10"/>
      <c r="AP2892" s="10"/>
      <c r="AQ2892" s="10"/>
      <c r="AR2892" s="10"/>
      <c r="AS2892" s="10"/>
      <c r="AT2892" s="10"/>
      <c r="AU2892" s="10"/>
      <c r="AV2892" s="10"/>
      <c r="AW2892" s="10"/>
      <c r="AX2892" s="10"/>
      <c r="AY2892" s="10"/>
      <c r="AZ2892" s="10"/>
      <c r="BA2892" s="10"/>
      <c r="BB2892" s="10"/>
      <c r="BC2892" s="10"/>
      <c r="BD2892" s="10"/>
      <c r="BE2892" s="10"/>
      <c r="BF2892" s="10"/>
      <c r="BG2892" s="6"/>
    </row>
    <row r="2893" spans="34:59" x14ac:dyDescent="0.25">
      <c r="AH2893" s="6"/>
      <c r="AI2893" s="6"/>
      <c r="AJ2893" s="6"/>
      <c r="AK2893" s="6"/>
      <c r="AL2893" s="6"/>
      <c r="AM2893" s="6"/>
      <c r="AN2893" s="6"/>
      <c r="AO2893" s="6"/>
      <c r="AP2893" s="6"/>
      <c r="AQ2893" s="6"/>
      <c r="AR2893" s="6"/>
      <c r="AS2893" s="6"/>
      <c r="AT2893" s="6"/>
      <c r="AU2893" s="6"/>
      <c r="AV2893" s="6"/>
      <c r="AW2893" s="6"/>
      <c r="AX2893" s="6"/>
      <c r="AY2893" s="6"/>
      <c r="AZ2893" s="6"/>
      <c r="BA2893" s="6"/>
      <c r="BB2893" s="6"/>
      <c r="BC2893" s="6"/>
      <c r="BD2893" s="6"/>
      <c r="BE2893" s="6"/>
      <c r="BF2893" s="6"/>
      <c r="BG2893" s="10"/>
    </row>
    <row r="2894" spans="34:59" x14ac:dyDescent="0.25">
      <c r="AH2894" s="10"/>
      <c r="AI2894" s="6"/>
    </row>
    <row r="2895" spans="34:59" x14ac:dyDescent="0.25">
      <c r="AH2895" s="6"/>
      <c r="AI2895" s="6"/>
      <c r="AJ2895" s="6"/>
      <c r="AK2895" s="6"/>
      <c r="AL2895" s="6"/>
      <c r="AM2895" s="6"/>
      <c r="AN2895" s="6"/>
      <c r="AO2895" s="6"/>
      <c r="AP2895" s="6"/>
      <c r="AQ2895" s="6"/>
      <c r="AR2895" s="6"/>
      <c r="AS2895" s="6"/>
      <c r="AT2895" s="6"/>
      <c r="AU2895" s="6"/>
      <c r="AV2895" s="6"/>
      <c r="AW2895" s="6"/>
      <c r="AX2895" s="6"/>
      <c r="AY2895" s="6"/>
      <c r="AZ2895" s="6"/>
      <c r="BA2895" s="6"/>
      <c r="BB2895" s="6"/>
      <c r="BC2895" s="6"/>
      <c r="BD2895" s="6"/>
      <c r="BE2895" s="6"/>
      <c r="BF2895" s="6"/>
      <c r="BG2895" s="6"/>
    </row>
    <row r="2896" spans="34:59" x14ac:dyDescent="0.25">
      <c r="AH2896" s="10"/>
      <c r="AI2896" s="6"/>
      <c r="AJ2896" s="10"/>
      <c r="AK2896" s="10"/>
      <c r="AL2896" s="10"/>
      <c r="AM2896" s="10"/>
      <c r="AN2896" s="10"/>
      <c r="AO2896" s="10"/>
      <c r="AP2896" s="10"/>
      <c r="AQ2896" s="10"/>
      <c r="AR2896" s="10"/>
      <c r="AS2896" s="10"/>
      <c r="AT2896" s="10"/>
      <c r="AU2896" s="10"/>
      <c r="AV2896" s="10"/>
      <c r="AW2896" s="10"/>
      <c r="AX2896" s="10"/>
      <c r="AY2896" s="10"/>
      <c r="AZ2896" s="10"/>
      <c r="BA2896" s="10"/>
      <c r="BB2896" s="10"/>
      <c r="BC2896" s="10"/>
      <c r="BD2896" s="10"/>
      <c r="BE2896" s="10"/>
      <c r="BF2896" s="10"/>
      <c r="BG2896" s="6"/>
    </row>
    <row r="2897" spans="34:59" x14ac:dyDescent="0.25">
      <c r="AH2897" s="6"/>
      <c r="AI2897" s="6"/>
      <c r="AJ2897" s="6"/>
      <c r="AK2897" s="6"/>
      <c r="AL2897" s="6"/>
      <c r="AM2897" s="6"/>
      <c r="AN2897" s="6"/>
      <c r="AO2897" s="6"/>
      <c r="AP2897" s="6"/>
      <c r="AQ2897" s="6"/>
      <c r="AR2897" s="6"/>
      <c r="AS2897" s="6"/>
      <c r="AT2897" s="6"/>
      <c r="AU2897" s="6"/>
      <c r="AV2897" s="6"/>
      <c r="AW2897" s="6"/>
      <c r="AX2897" s="6"/>
      <c r="AY2897" s="6"/>
      <c r="AZ2897" s="6"/>
      <c r="BA2897" s="6"/>
      <c r="BB2897" s="6"/>
      <c r="BC2897" s="6"/>
      <c r="BD2897" s="6"/>
      <c r="BE2897" s="6"/>
      <c r="BF2897" s="6"/>
      <c r="BG2897" s="10"/>
    </row>
    <row r="2898" spans="34:59" x14ac:dyDescent="0.25">
      <c r="AH2898" s="10"/>
      <c r="AI2898" s="6"/>
    </row>
    <row r="2899" spans="34:59" x14ac:dyDescent="0.25">
      <c r="AH2899" s="6"/>
      <c r="AI2899" s="6"/>
      <c r="AJ2899" s="6"/>
      <c r="AK2899" s="6"/>
      <c r="AL2899" s="6"/>
      <c r="AM2899" s="6"/>
      <c r="AN2899" s="6"/>
      <c r="AO2899" s="6"/>
      <c r="AP2899" s="6"/>
      <c r="AQ2899" s="6"/>
      <c r="AR2899" s="6"/>
      <c r="AS2899" s="6"/>
      <c r="AT2899" s="6"/>
      <c r="AU2899" s="6"/>
      <c r="AV2899" s="6"/>
      <c r="AW2899" s="6"/>
      <c r="AX2899" s="6"/>
      <c r="AY2899" s="6"/>
      <c r="AZ2899" s="6"/>
      <c r="BA2899" s="6"/>
      <c r="BB2899" s="6"/>
      <c r="BC2899" s="6"/>
      <c r="BD2899" s="6"/>
      <c r="BE2899" s="6"/>
      <c r="BF2899" s="6"/>
      <c r="BG2899" s="6"/>
    </row>
    <row r="2900" spans="34:59" x14ac:dyDescent="0.25">
      <c r="AH2900" s="10"/>
      <c r="AI2900" s="6"/>
      <c r="AJ2900" s="10"/>
      <c r="AK2900" s="10"/>
      <c r="AL2900" s="10"/>
      <c r="AM2900" s="10"/>
      <c r="AN2900" s="10"/>
      <c r="AO2900" s="10"/>
      <c r="AP2900" s="10"/>
      <c r="AQ2900" s="10"/>
      <c r="AR2900" s="10"/>
      <c r="AS2900" s="10"/>
      <c r="AT2900" s="10"/>
      <c r="AU2900" s="10"/>
      <c r="AV2900" s="10"/>
      <c r="AW2900" s="10"/>
      <c r="AX2900" s="10"/>
      <c r="AY2900" s="10"/>
      <c r="AZ2900" s="10"/>
      <c r="BA2900" s="10"/>
      <c r="BB2900" s="10"/>
      <c r="BC2900" s="10"/>
      <c r="BD2900" s="10"/>
      <c r="BE2900" s="10"/>
      <c r="BF2900" s="10"/>
      <c r="BG2900" s="6"/>
    </row>
    <row r="2901" spans="34:59" x14ac:dyDescent="0.25">
      <c r="AH2901" s="6"/>
      <c r="AI2901" s="6"/>
      <c r="AJ2901" s="6"/>
      <c r="AK2901" s="6"/>
      <c r="AL2901" s="6"/>
      <c r="AM2901" s="6"/>
      <c r="AN2901" s="6"/>
      <c r="AO2901" s="6"/>
      <c r="AP2901" s="6"/>
      <c r="AQ2901" s="6"/>
      <c r="AR2901" s="6"/>
      <c r="AS2901" s="6"/>
      <c r="AT2901" s="6"/>
      <c r="AU2901" s="6"/>
      <c r="AV2901" s="6"/>
      <c r="AW2901" s="6"/>
      <c r="AX2901" s="6"/>
      <c r="AY2901" s="6"/>
      <c r="AZ2901" s="6"/>
      <c r="BA2901" s="6"/>
      <c r="BB2901" s="6"/>
      <c r="BC2901" s="6"/>
      <c r="BD2901" s="6"/>
      <c r="BE2901" s="6"/>
      <c r="BF2901" s="6"/>
      <c r="BG2901" s="10"/>
    </row>
    <row r="2902" spans="34:59" x14ac:dyDescent="0.25">
      <c r="AH2902" s="10"/>
      <c r="AI2902" s="6"/>
    </row>
    <row r="2903" spans="34:59" x14ac:dyDescent="0.25">
      <c r="AH2903" s="6"/>
      <c r="AI2903" s="6"/>
      <c r="AJ2903" s="6"/>
      <c r="AK2903" s="6"/>
      <c r="AL2903" s="6"/>
      <c r="AM2903" s="6"/>
      <c r="AN2903" s="6"/>
      <c r="AO2903" s="6"/>
      <c r="AP2903" s="6"/>
      <c r="AQ2903" s="6"/>
      <c r="AR2903" s="6"/>
      <c r="AS2903" s="6"/>
      <c r="AT2903" s="6"/>
      <c r="AU2903" s="6"/>
      <c r="AV2903" s="6"/>
      <c r="AW2903" s="6"/>
      <c r="AX2903" s="6"/>
      <c r="AY2903" s="6"/>
      <c r="AZ2903" s="6"/>
      <c r="BA2903" s="6"/>
      <c r="BB2903" s="6"/>
      <c r="BC2903" s="6"/>
      <c r="BD2903" s="6"/>
      <c r="BE2903" s="6"/>
      <c r="BF2903" s="6"/>
      <c r="BG2903" s="6"/>
    </row>
    <row r="2904" spans="34:59" x14ac:dyDescent="0.25">
      <c r="AH2904" s="10"/>
      <c r="AI2904" s="6"/>
      <c r="AJ2904" s="10"/>
      <c r="AK2904" s="10"/>
      <c r="AL2904" s="10"/>
      <c r="AM2904" s="10"/>
      <c r="AN2904" s="10"/>
      <c r="AO2904" s="10"/>
      <c r="AP2904" s="10"/>
      <c r="AQ2904" s="10"/>
      <c r="AR2904" s="10"/>
      <c r="AS2904" s="10"/>
      <c r="AT2904" s="10"/>
      <c r="AU2904" s="10"/>
      <c r="AV2904" s="10"/>
      <c r="AW2904" s="10"/>
      <c r="AX2904" s="10"/>
      <c r="AY2904" s="10"/>
      <c r="AZ2904" s="10"/>
      <c r="BA2904" s="10"/>
      <c r="BB2904" s="10"/>
      <c r="BC2904" s="10"/>
      <c r="BD2904" s="10"/>
      <c r="BE2904" s="10"/>
      <c r="BF2904" s="10"/>
      <c r="BG2904" s="6"/>
    </row>
    <row r="2905" spans="34:59" x14ac:dyDescent="0.25">
      <c r="AH2905" s="6"/>
      <c r="AI2905" s="6"/>
      <c r="AJ2905" s="6"/>
      <c r="AK2905" s="6"/>
      <c r="AL2905" s="6"/>
      <c r="AM2905" s="6"/>
      <c r="AN2905" s="6"/>
      <c r="AO2905" s="6"/>
      <c r="AP2905" s="6"/>
      <c r="AQ2905" s="6"/>
      <c r="AR2905" s="6"/>
      <c r="AS2905" s="6"/>
      <c r="AT2905" s="6"/>
      <c r="AU2905" s="6"/>
      <c r="AV2905" s="6"/>
      <c r="AW2905" s="6"/>
      <c r="AX2905" s="6"/>
      <c r="AY2905" s="6"/>
      <c r="AZ2905" s="6"/>
      <c r="BA2905" s="6"/>
      <c r="BB2905" s="6"/>
      <c r="BC2905" s="6"/>
      <c r="BD2905" s="6"/>
      <c r="BE2905" s="6"/>
      <c r="BF2905" s="6"/>
      <c r="BG2905" s="10"/>
    </row>
    <row r="2906" spans="34:59" x14ac:dyDescent="0.25">
      <c r="AH2906" s="10"/>
      <c r="AI2906" s="6"/>
    </row>
    <row r="2907" spans="34:59" x14ac:dyDescent="0.25">
      <c r="AH2907" s="6"/>
      <c r="AI2907" s="6"/>
      <c r="AJ2907" s="6"/>
      <c r="AK2907" s="6"/>
      <c r="AL2907" s="6"/>
      <c r="AM2907" s="6"/>
      <c r="AN2907" s="6"/>
      <c r="AO2907" s="6"/>
      <c r="AP2907" s="6"/>
      <c r="AQ2907" s="6"/>
      <c r="AR2907" s="6"/>
      <c r="AS2907" s="6"/>
      <c r="AT2907" s="6"/>
      <c r="AU2907" s="6"/>
      <c r="AV2907" s="6"/>
      <c r="AW2907" s="6"/>
      <c r="AX2907" s="6"/>
      <c r="AY2907" s="6"/>
      <c r="AZ2907" s="6"/>
      <c r="BA2907" s="6"/>
      <c r="BB2907" s="6"/>
      <c r="BC2907" s="6"/>
      <c r="BD2907" s="6"/>
      <c r="BE2907" s="6"/>
      <c r="BF2907" s="6"/>
      <c r="BG2907" s="6"/>
    </row>
    <row r="2908" spans="34:59" x14ac:dyDescent="0.25">
      <c r="AH2908" s="10"/>
      <c r="AI2908" s="6"/>
      <c r="AJ2908" s="10"/>
      <c r="AK2908" s="10"/>
      <c r="AL2908" s="10"/>
      <c r="AM2908" s="10"/>
      <c r="AN2908" s="10"/>
      <c r="AO2908" s="10"/>
      <c r="AP2908" s="10"/>
      <c r="AQ2908" s="10"/>
      <c r="AR2908" s="10"/>
      <c r="AS2908" s="10"/>
      <c r="AT2908" s="10"/>
      <c r="AU2908" s="10"/>
      <c r="AV2908" s="10"/>
      <c r="AW2908" s="10"/>
      <c r="AX2908" s="10"/>
      <c r="AY2908" s="10"/>
      <c r="AZ2908" s="10"/>
      <c r="BA2908" s="10"/>
      <c r="BB2908" s="10"/>
      <c r="BC2908" s="10"/>
      <c r="BD2908" s="10"/>
      <c r="BE2908" s="10"/>
      <c r="BF2908" s="10"/>
      <c r="BG2908" s="6"/>
    </row>
    <row r="2909" spans="34:59" x14ac:dyDescent="0.25">
      <c r="AH2909" s="6"/>
      <c r="AI2909" s="6"/>
      <c r="AJ2909" s="6"/>
      <c r="AK2909" s="6"/>
      <c r="AL2909" s="6"/>
      <c r="AM2909" s="6"/>
      <c r="AN2909" s="6"/>
      <c r="AO2909" s="6"/>
      <c r="AP2909" s="6"/>
      <c r="AQ2909" s="6"/>
      <c r="AR2909" s="6"/>
      <c r="AS2909" s="6"/>
      <c r="AT2909" s="6"/>
      <c r="AU2909" s="6"/>
      <c r="AV2909" s="6"/>
      <c r="AW2909" s="6"/>
      <c r="AX2909" s="6"/>
      <c r="AY2909" s="6"/>
      <c r="AZ2909" s="6"/>
      <c r="BA2909" s="6"/>
      <c r="BB2909" s="6"/>
      <c r="BC2909" s="6"/>
      <c r="BD2909" s="6"/>
      <c r="BE2909" s="6"/>
      <c r="BF2909" s="6"/>
      <c r="BG2909" s="10"/>
    </row>
    <row r="2910" spans="34:59" x14ac:dyDescent="0.25">
      <c r="AH2910" s="10"/>
      <c r="AI2910" s="6"/>
    </row>
    <row r="2911" spans="34:59" x14ac:dyDescent="0.25">
      <c r="AH2911" s="6"/>
      <c r="AI2911" s="6"/>
      <c r="AJ2911" s="6"/>
      <c r="AK2911" s="6"/>
      <c r="AL2911" s="6"/>
      <c r="AM2911" s="6"/>
      <c r="AN2911" s="6"/>
      <c r="AO2911" s="6"/>
      <c r="AP2911" s="6"/>
      <c r="AQ2911" s="6"/>
      <c r="AR2911" s="6"/>
      <c r="AS2911" s="6"/>
      <c r="AT2911" s="6"/>
      <c r="AU2911" s="6"/>
      <c r="AV2911" s="6"/>
      <c r="AW2911" s="6"/>
      <c r="AX2911" s="6"/>
      <c r="AY2911" s="6"/>
      <c r="AZ2911" s="6"/>
      <c r="BA2911" s="6"/>
      <c r="BB2911" s="6"/>
      <c r="BC2911" s="6"/>
      <c r="BD2911" s="6"/>
      <c r="BE2911" s="6"/>
      <c r="BF2911" s="6"/>
      <c r="BG2911" s="6"/>
    </row>
    <row r="2912" spans="34:59" x14ac:dyDescent="0.25">
      <c r="AH2912" s="10"/>
      <c r="AI2912" s="6"/>
      <c r="AJ2912" s="10"/>
      <c r="AK2912" s="10"/>
      <c r="AL2912" s="10"/>
      <c r="AM2912" s="10"/>
      <c r="AN2912" s="10"/>
      <c r="AO2912" s="10"/>
      <c r="AP2912" s="10"/>
      <c r="AQ2912" s="10"/>
      <c r="AR2912" s="10"/>
      <c r="AS2912" s="10"/>
      <c r="AT2912" s="10"/>
      <c r="AU2912" s="10"/>
      <c r="AV2912" s="10"/>
      <c r="AW2912" s="10"/>
      <c r="AX2912" s="10"/>
      <c r="AY2912" s="10"/>
      <c r="AZ2912" s="10"/>
      <c r="BA2912" s="10"/>
      <c r="BB2912" s="10"/>
      <c r="BC2912" s="10"/>
      <c r="BD2912" s="10"/>
      <c r="BE2912" s="10"/>
      <c r="BF2912" s="10"/>
      <c r="BG2912" s="6"/>
    </row>
    <row r="2913" spans="34:59" x14ac:dyDescent="0.25">
      <c r="AH2913" s="6"/>
      <c r="AI2913" s="6"/>
      <c r="AJ2913" s="6"/>
      <c r="AK2913" s="6"/>
      <c r="AL2913" s="6"/>
      <c r="AM2913" s="6"/>
      <c r="AN2913" s="6"/>
      <c r="AO2913" s="6"/>
      <c r="AP2913" s="6"/>
      <c r="AQ2913" s="6"/>
      <c r="AR2913" s="6"/>
      <c r="AS2913" s="6"/>
      <c r="AT2913" s="6"/>
      <c r="AU2913" s="6"/>
      <c r="AV2913" s="6"/>
      <c r="AW2913" s="6"/>
      <c r="AX2913" s="6"/>
      <c r="AY2913" s="6"/>
      <c r="AZ2913" s="6"/>
      <c r="BA2913" s="6"/>
      <c r="BB2913" s="6"/>
      <c r="BC2913" s="6"/>
      <c r="BD2913" s="6"/>
      <c r="BE2913" s="6"/>
      <c r="BF2913" s="6"/>
      <c r="BG2913" s="10"/>
    </row>
    <row r="2914" spans="34:59" x14ac:dyDescent="0.25">
      <c r="AH2914" s="10"/>
      <c r="AI2914" s="6"/>
    </row>
    <row r="2915" spans="34:59" x14ac:dyDescent="0.25">
      <c r="AH2915" s="6"/>
      <c r="AI2915" s="6"/>
      <c r="AJ2915" s="6"/>
      <c r="AK2915" s="6"/>
      <c r="AL2915" s="6"/>
      <c r="AM2915" s="6"/>
      <c r="AN2915" s="6"/>
      <c r="AO2915" s="6"/>
      <c r="AP2915" s="6"/>
      <c r="AQ2915" s="6"/>
      <c r="AR2915" s="6"/>
      <c r="AS2915" s="6"/>
      <c r="AT2915" s="6"/>
      <c r="AU2915" s="6"/>
      <c r="AV2915" s="6"/>
      <c r="AW2915" s="6"/>
      <c r="AX2915" s="6"/>
      <c r="AY2915" s="6"/>
      <c r="AZ2915" s="6"/>
      <c r="BA2915" s="6"/>
      <c r="BB2915" s="6"/>
      <c r="BC2915" s="6"/>
      <c r="BD2915" s="6"/>
      <c r="BE2915" s="6"/>
      <c r="BF2915" s="6"/>
      <c r="BG2915" s="6"/>
    </row>
    <row r="2916" spans="34:59" x14ac:dyDescent="0.25">
      <c r="AH2916" s="10"/>
      <c r="AI2916" s="6"/>
      <c r="AJ2916" s="10"/>
      <c r="AK2916" s="10"/>
      <c r="AL2916" s="10"/>
      <c r="AM2916" s="10"/>
      <c r="AN2916" s="10"/>
      <c r="AO2916" s="10"/>
      <c r="AP2916" s="10"/>
      <c r="AQ2916" s="10"/>
      <c r="AR2916" s="10"/>
      <c r="AS2916" s="10"/>
      <c r="AT2916" s="10"/>
      <c r="AU2916" s="10"/>
      <c r="AV2916" s="10"/>
      <c r="AW2916" s="10"/>
      <c r="AX2916" s="10"/>
      <c r="AY2916" s="10"/>
      <c r="AZ2916" s="10"/>
      <c r="BA2916" s="10"/>
      <c r="BB2916" s="10"/>
      <c r="BC2916" s="10"/>
      <c r="BD2916" s="10"/>
      <c r="BE2916" s="10"/>
      <c r="BF2916" s="10"/>
      <c r="BG2916" s="6"/>
    </row>
    <row r="2917" spans="34:59" x14ac:dyDescent="0.25">
      <c r="AH2917" s="6"/>
      <c r="AI2917" s="6"/>
      <c r="AJ2917" s="6"/>
      <c r="AK2917" s="6"/>
      <c r="AL2917" s="6"/>
      <c r="AM2917" s="6"/>
      <c r="AN2917" s="6"/>
      <c r="AO2917" s="6"/>
      <c r="AP2917" s="6"/>
      <c r="AQ2917" s="6"/>
      <c r="AR2917" s="6"/>
      <c r="AS2917" s="6"/>
      <c r="AT2917" s="6"/>
      <c r="AU2917" s="6"/>
      <c r="AV2917" s="6"/>
      <c r="AW2917" s="6"/>
      <c r="AX2917" s="6"/>
      <c r="AY2917" s="6"/>
      <c r="AZ2917" s="6"/>
      <c r="BA2917" s="6"/>
      <c r="BB2917" s="6"/>
      <c r="BC2917" s="6"/>
      <c r="BD2917" s="6"/>
      <c r="BE2917" s="6"/>
      <c r="BF2917" s="6"/>
      <c r="BG2917" s="10"/>
    </row>
    <row r="2918" spans="34:59" x14ac:dyDescent="0.25">
      <c r="AH2918" s="10"/>
      <c r="AI2918" s="6"/>
    </row>
    <row r="2919" spans="34:59" x14ac:dyDescent="0.25">
      <c r="AH2919" s="6"/>
      <c r="AI2919" s="6"/>
      <c r="AJ2919" s="6"/>
      <c r="AK2919" s="6"/>
      <c r="AL2919" s="6"/>
      <c r="AM2919" s="6"/>
      <c r="AN2919" s="6"/>
      <c r="AO2919" s="6"/>
      <c r="AP2919" s="6"/>
      <c r="AQ2919" s="6"/>
      <c r="AR2919" s="6"/>
      <c r="AS2919" s="6"/>
      <c r="AT2919" s="6"/>
      <c r="AU2919" s="6"/>
      <c r="AV2919" s="6"/>
      <c r="AW2919" s="6"/>
      <c r="AX2919" s="6"/>
      <c r="AY2919" s="6"/>
      <c r="AZ2919" s="6"/>
      <c r="BA2919" s="6"/>
      <c r="BB2919" s="6"/>
      <c r="BC2919" s="6"/>
      <c r="BD2919" s="6"/>
      <c r="BE2919" s="6"/>
      <c r="BF2919" s="6"/>
      <c r="BG2919" s="6"/>
    </row>
    <row r="2920" spans="34:59" x14ac:dyDescent="0.25">
      <c r="AH2920" s="10"/>
      <c r="AI2920" s="6"/>
      <c r="AJ2920" s="10"/>
      <c r="AK2920" s="10"/>
      <c r="AL2920" s="10"/>
      <c r="AM2920" s="10"/>
      <c r="AN2920" s="10"/>
      <c r="AO2920" s="10"/>
      <c r="AP2920" s="10"/>
      <c r="AQ2920" s="10"/>
      <c r="AR2920" s="10"/>
      <c r="AS2920" s="10"/>
      <c r="AT2920" s="10"/>
      <c r="AU2920" s="10"/>
      <c r="AV2920" s="10"/>
      <c r="AW2920" s="10"/>
      <c r="AX2920" s="10"/>
      <c r="AY2920" s="10"/>
      <c r="AZ2920" s="10"/>
      <c r="BA2920" s="10"/>
      <c r="BB2920" s="10"/>
      <c r="BC2920" s="10"/>
      <c r="BD2920" s="10"/>
      <c r="BE2920" s="10"/>
      <c r="BF2920" s="10"/>
      <c r="BG2920" s="6"/>
    </row>
    <row r="2921" spans="34:59" x14ac:dyDescent="0.25">
      <c r="AH2921" s="6"/>
      <c r="AI2921" s="6"/>
      <c r="AJ2921" s="6"/>
      <c r="AK2921" s="6"/>
      <c r="AL2921" s="6"/>
      <c r="AM2921" s="6"/>
      <c r="AN2921" s="6"/>
      <c r="AO2921" s="6"/>
      <c r="AP2921" s="6"/>
      <c r="AQ2921" s="6"/>
      <c r="AR2921" s="6"/>
      <c r="AS2921" s="6"/>
      <c r="AT2921" s="6"/>
      <c r="AU2921" s="6"/>
      <c r="AV2921" s="6"/>
      <c r="AW2921" s="6"/>
      <c r="AX2921" s="6"/>
      <c r="AY2921" s="6"/>
      <c r="AZ2921" s="6"/>
      <c r="BA2921" s="6"/>
      <c r="BB2921" s="6"/>
      <c r="BC2921" s="6"/>
      <c r="BD2921" s="6"/>
      <c r="BE2921" s="6"/>
      <c r="BF2921" s="6"/>
      <c r="BG2921" s="10"/>
    </row>
    <row r="2922" spans="34:59" x14ac:dyDescent="0.25">
      <c r="AH2922" s="10"/>
      <c r="AI2922" s="6"/>
    </row>
    <row r="2923" spans="34:59" x14ac:dyDescent="0.25">
      <c r="AH2923" s="6"/>
      <c r="AI2923" s="6"/>
      <c r="AJ2923" s="6"/>
      <c r="AK2923" s="6"/>
      <c r="AL2923" s="6"/>
      <c r="AM2923" s="6"/>
      <c r="AN2923" s="6"/>
      <c r="AO2923" s="6"/>
      <c r="AP2923" s="6"/>
      <c r="AQ2923" s="6"/>
      <c r="AR2923" s="6"/>
      <c r="AS2923" s="6"/>
      <c r="AT2923" s="6"/>
      <c r="AU2923" s="6"/>
      <c r="AV2923" s="6"/>
      <c r="AW2923" s="6"/>
      <c r="AX2923" s="6"/>
      <c r="AY2923" s="6"/>
      <c r="AZ2923" s="6"/>
      <c r="BA2923" s="6"/>
      <c r="BB2923" s="6"/>
      <c r="BC2923" s="6"/>
      <c r="BD2923" s="6"/>
      <c r="BE2923" s="6"/>
      <c r="BF2923" s="6"/>
      <c r="BG2923" s="6"/>
    </row>
    <row r="2924" spans="34:59" x14ac:dyDescent="0.25">
      <c r="AH2924" s="10"/>
      <c r="AI2924" s="6"/>
      <c r="AJ2924" s="10"/>
      <c r="AK2924" s="10"/>
      <c r="AL2924" s="10"/>
      <c r="AM2924" s="10"/>
      <c r="AN2924" s="10"/>
      <c r="AO2924" s="10"/>
      <c r="AP2924" s="10"/>
      <c r="AQ2924" s="10"/>
      <c r="AR2924" s="10"/>
      <c r="AS2924" s="10"/>
      <c r="AT2924" s="10"/>
      <c r="AU2924" s="10"/>
      <c r="AV2924" s="10"/>
      <c r="AW2924" s="10"/>
      <c r="AX2924" s="10"/>
      <c r="AY2924" s="10"/>
      <c r="AZ2924" s="10"/>
      <c r="BA2924" s="10"/>
      <c r="BB2924" s="10"/>
      <c r="BC2924" s="10"/>
      <c r="BD2924" s="10"/>
      <c r="BE2924" s="10"/>
      <c r="BF2924" s="10"/>
      <c r="BG2924" s="6"/>
    </row>
    <row r="2925" spans="34:59" x14ac:dyDescent="0.25">
      <c r="AH2925" s="6"/>
      <c r="AI2925" s="6"/>
      <c r="AJ2925" s="6"/>
      <c r="AK2925" s="6"/>
      <c r="AL2925" s="6"/>
      <c r="AM2925" s="6"/>
      <c r="AN2925" s="6"/>
      <c r="AO2925" s="6"/>
      <c r="AP2925" s="6"/>
      <c r="AQ2925" s="6"/>
      <c r="AR2925" s="6"/>
      <c r="AS2925" s="6"/>
      <c r="AT2925" s="6"/>
      <c r="AU2925" s="6"/>
      <c r="AV2925" s="6"/>
      <c r="AW2925" s="6"/>
      <c r="AX2925" s="6"/>
      <c r="AY2925" s="6"/>
      <c r="AZ2925" s="6"/>
      <c r="BA2925" s="6"/>
      <c r="BB2925" s="6"/>
      <c r="BC2925" s="6"/>
      <c r="BD2925" s="6"/>
      <c r="BE2925" s="6"/>
      <c r="BF2925" s="6"/>
      <c r="BG2925" s="10"/>
    </row>
    <row r="2926" spans="34:59" x14ac:dyDescent="0.25">
      <c r="AH2926" s="10"/>
      <c r="AI2926" s="6"/>
    </row>
    <row r="2927" spans="34:59" x14ac:dyDescent="0.25">
      <c r="AH2927" s="6"/>
      <c r="AI2927" s="6"/>
      <c r="AJ2927" s="6"/>
      <c r="AK2927" s="6"/>
      <c r="AL2927" s="6"/>
      <c r="AM2927" s="6"/>
      <c r="AN2927" s="6"/>
      <c r="AO2927" s="6"/>
      <c r="AP2927" s="6"/>
      <c r="AQ2927" s="6"/>
      <c r="AR2927" s="6"/>
      <c r="AS2927" s="6"/>
      <c r="AT2927" s="6"/>
      <c r="AU2927" s="6"/>
      <c r="AV2927" s="6"/>
      <c r="AW2927" s="6"/>
      <c r="AX2927" s="6"/>
      <c r="AY2927" s="6"/>
      <c r="AZ2927" s="6"/>
      <c r="BA2927" s="6"/>
      <c r="BB2927" s="6"/>
      <c r="BC2927" s="6"/>
      <c r="BD2927" s="6"/>
      <c r="BE2927" s="6"/>
      <c r="BF2927" s="6"/>
      <c r="BG2927" s="6"/>
    </row>
    <row r="2928" spans="34:59" x14ac:dyDescent="0.25">
      <c r="AH2928" s="10"/>
      <c r="AI2928" s="6"/>
      <c r="AJ2928" s="10"/>
      <c r="AK2928" s="10"/>
      <c r="AL2928" s="10"/>
      <c r="AM2928" s="10"/>
      <c r="AN2928" s="10"/>
      <c r="AO2928" s="10"/>
      <c r="AP2928" s="10"/>
      <c r="AQ2928" s="10"/>
      <c r="AR2928" s="10"/>
      <c r="AS2928" s="10"/>
      <c r="AT2928" s="10"/>
      <c r="AU2928" s="10"/>
      <c r="AV2928" s="10"/>
      <c r="AW2928" s="10"/>
      <c r="AX2928" s="10"/>
      <c r="AY2928" s="10"/>
      <c r="AZ2928" s="10"/>
      <c r="BA2928" s="10"/>
      <c r="BB2928" s="10"/>
      <c r="BC2928" s="10"/>
      <c r="BD2928" s="10"/>
      <c r="BE2928" s="10"/>
      <c r="BF2928" s="10"/>
      <c r="BG2928" s="6"/>
    </row>
    <row r="2929" spans="34:59" x14ac:dyDescent="0.25">
      <c r="AH2929" s="6"/>
      <c r="AI2929" s="6"/>
      <c r="AJ2929" s="6"/>
      <c r="AK2929" s="6"/>
      <c r="AL2929" s="6"/>
      <c r="AM2929" s="6"/>
      <c r="AN2929" s="6"/>
      <c r="AO2929" s="6"/>
      <c r="AP2929" s="6"/>
      <c r="AQ2929" s="6"/>
      <c r="AR2929" s="6"/>
      <c r="AS2929" s="6"/>
      <c r="AT2929" s="6"/>
      <c r="AU2929" s="6"/>
      <c r="AV2929" s="6"/>
      <c r="AW2929" s="6"/>
      <c r="AX2929" s="6"/>
      <c r="AY2929" s="6"/>
      <c r="AZ2929" s="6"/>
      <c r="BA2929" s="6"/>
      <c r="BB2929" s="6"/>
      <c r="BC2929" s="6"/>
      <c r="BD2929" s="6"/>
      <c r="BE2929" s="6"/>
      <c r="BF2929" s="6"/>
      <c r="BG2929" s="10"/>
    </row>
    <row r="2930" spans="34:59" x14ac:dyDescent="0.25">
      <c r="AH2930" s="10"/>
      <c r="AI2930" s="6"/>
    </row>
    <row r="2931" spans="34:59" x14ac:dyDescent="0.25">
      <c r="AH2931" s="6"/>
      <c r="AI2931" s="6"/>
      <c r="AJ2931" s="6"/>
      <c r="AK2931" s="6"/>
      <c r="AL2931" s="6"/>
      <c r="AM2931" s="6"/>
      <c r="AN2931" s="6"/>
      <c r="AO2931" s="6"/>
      <c r="AP2931" s="6"/>
      <c r="AQ2931" s="6"/>
      <c r="AR2931" s="6"/>
      <c r="AS2931" s="6"/>
      <c r="AT2931" s="6"/>
      <c r="AU2931" s="6"/>
      <c r="AV2931" s="6"/>
      <c r="AW2931" s="6"/>
      <c r="AX2931" s="6"/>
      <c r="AY2931" s="6"/>
      <c r="AZ2931" s="6"/>
      <c r="BA2931" s="6"/>
      <c r="BB2931" s="6"/>
      <c r="BC2931" s="6"/>
      <c r="BD2931" s="6"/>
      <c r="BE2931" s="6"/>
      <c r="BF2931" s="6"/>
      <c r="BG2931" s="6"/>
    </row>
    <row r="2932" spans="34:59" x14ac:dyDescent="0.25">
      <c r="AH2932" s="10"/>
      <c r="AI2932" s="6"/>
      <c r="AJ2932" s="10"/>
      <c r="AK2932" s="10"/>
      <c r="AL2932" s="10"/>
      <c r="AM2932" s="10"/>
      <c r="AN2932" s="10"/>
      <c r="AO2932" s="10"/>
      <c r="AP2932" s="10"/>
      <c r="AQ2932" s="10"/>
      <c r="AR2932" s="10"/>
      <c r="AS2932" s="10"/>
      <c r="AT2932" s="10"/>
      <c r="AU2932" s="10"/>
      <c r="AV2932" s="10"/>
      <c r="AW2932" s="10"/>
      <c r="AX2932" s="10"/>
      <c r="AY2932" s="10"/>
      <c r="AZ2932" s="10"/>
      <c r="BA2932" s="10"/>
      <c r="BB2932" s="10"/>
      <c r="BC2932" s="10"/>
      <c r="BD2932" s="10"/>
      <c r="BE2932" s="10"/>
      <c r="BF2932" s="10"/>
      <c r="BG2932" s="6"/>
    </row>
    <row r="2933" spans="34:59" x14ac:dyDescent="0.25">
      <c r="AH2933" s="6"/>
      <c r="AI2933" s="6"/>
      <c r="AJ2933" s="6"/>
      <c r="AK2933" s="6"/>
      <c r="AL2933" s="6"/>
      <c r="AM2933" s="6"/>
      <c r="AN2933" s="6"/>
      <c r="AO2933" s="6"/>
      <c r="AP2933" s="6"/>
      <c r="AQ2933" s="6"/>
      <c r="AR2933" s="6"/>
      <c r="AS2933" s="6"/>
      <c r="AT2933" s="6"/>
      <c r="AU2933" s="6"/>
      <c r="AV2933" s="6"/>
      <c r="AW2933" s="6"/>
      <c r="AX2933" s="6"/>
      <c r="AY2933" s="6"/>
      <c r="AZ2933" s="6"/>
      <c r="BA2933" s="6"/>
      <c r="BB2933" s="6"/>
      <c r="BC2933" s="6"/>
      <c r="BD2933" s="6"/>
      <c r="BE2933" s="6"/>
      <c r="BF2933" s="6"/>
      <c r="BG2933" s="10"/>
    </row>
    <row r="2934" spans="34:59" x14ac:dyDescent="0.25">
      <c r="AH2934" s="10"/>
      <c r="AI2934" s="6"/>
    </row>
    <row r="2935" spans="34:59" x14ac:dyDescent="0.25">
      <c r="AH2935" s="6"/>
      <c r="AI2935" s="6"/>
      <c r="AJ2935" s="6"/>
      <c r="AK2935" s="6"/>
      <c r="AL2935" s="6"/>
      <c r="AM2935" s="6"/>
      <c r="AN2935" s="6"/>
      <c r="AO2935" s="6"/>
      <c r="AP2935" s="6"/>
      <c r="AQ2935" s="6"/>
      <c r="AR2935" s="6"/>
      <c r="AS2935" s="6"/>
      <c r="AT2935" s="6"/>
      <c r="AU2935" s="6"/>
      <c r="AV2935" s="6"/>
      <c r="AW2935" s="6"/>
      <c r="AX2935" s="6"/>
      <c r="AY2935" s="6"/>
      <c r="AZ2935" s="6"/>
      <c r="BA2935" s="6"/>
      <c r="BB2935" s="6"/>
      <c r="BC2935" s="6"/>
      <c r="BD2935" s="6"/>
      <c r="BE2935" s="6"/>
      <c r="BF2935" s="6"/>
      <c r="BG2935" s="6"/>
    </row>
    <row r="2936" spans="34:59" x14ac:dyDescent="0.25">
      <c r="AH2936" s="10"/>
      <c r="AI2936" s="6"/>
      <c r="AJ2936" s="10"/>
      <c r="AK2936" s="10"/>
      <c r="AL2936" s="10"/>
      <c r="AM2936" s="10"/>
      <c r="AN2936" s="10"/>
      <c r="AO2936" s="10"/>
      <c r="AP2936" s="10"/>
      <c r="AQ2936" s="10"/>
      <c r="AR2936" s="10"/>
      <c r="AS2936" s="10"/>
      <c r="AT2936" s="10"/>
      <c r="AU2936" s="10"/>
      <c r="AV2936" s="10"/>
      <c r="AW2936" s="10"/>
      <c r="AX2936" s="10"/>
      <c r="AY2936" s="10"/>
      <c r="AZ2936" s="10"/>
      <c r="BA2936" s="10"/>
      <c r="BB2936" s="10"/>
      <c r="BC2936" s="10"/>
      <c r="BD2936" s="10"/>
      <c r="BE2936" s="10"/>
      <c r="BF2936" s="10"/>
      <c r="BG2936" s="6"/>
    </row>
    <row r="2937" spans="34:59" x14ac:dyDescent="0.25">
      <c r="AH2937" s="6"/>
      <c r="AI2937" s="6"/>
      <c r="AJ2937" s="6"/>
      <c r="AK2937" s="6"/>
      <c r="AL2937" s="6"/>
      <c r="AM2937" s="6"/>
      <c r="AN2937" s="6"/>
      <c r="AO2937" s="6"/>
      <c r="AP2937" s="6"/>
      <c r="AQ2937" s="6"/>
      <c r="AR2937" s="6"/>
      <c r="AS2937" s="6"/>
      <c r="AT2937" s="6"/>
      <c r="AU2937" s="6"/>
      <c r="AV2937" s="6"/>
      <c r="AW2937" s="6"/>
      <c r="AX2937" s="6"/>
      <c r="AY2937" s="6"/>
      <c r="AZ2937" s="6"/>
      <c r="BA2937" s="6"/>
      <c r="BB2937" s="6"/>
      <c r="BC2937" s="6"/>
      <c r="BD2937" s="6"/>
      <c r="BE2937" s="6"/>
      <c r="BF2937" s="6"/>
      <c r="BG2937" s="10"/>
    </row>
    <row r="2938" spans="34:59" x14ac:dyDescent="0.25">
      <c r="AH2938" s="10"/>
      <c r="AI2938" s="6"/>
    </row>
    <row r="2939" spans="34:59" x14ac:dyDescent="0.25">
      <c r="AH2939" s="6"/>
      <c r="AI2939" s="6"/>
      <c r="AJ2939" s="6"/>
      <c r="AK2939" s="6"/>
      <c r="AL2939" s="6"/>
      <c r="AM2939" s="6"/>
      <c r="AN2939" s="6"/>
      <c r="AO2939" s="6"/>
      <c r="AP2939" s="6"/>
      <c r="AQ2939" s="6"/>
      <c r="AR2939" s="6"/>
      <c r="AS2939" s="6"/>
      <c r="AT2939" s="6"/>
      <c r="AU2939" s="6"/>
      <c r="AV2939" s="6"/>
      <c r="AW2939" s="6"/>
      <c r="AX2939" s="6"/>
      <c r="AY2939" s="6"/>
      <c r="AZ2939" s="6"/>
      <c r="BA2939" s="6"/>
      <c r="BB2939" s="6"/>
      <c r="BC2939" s="6"/>
      <c r="BD2939" s="6"/>
      <c r="BE2939" s="6"/>
      <c r="BF2939" s="6"/>
      <c r="BG2939" s="6"/>
    </row>
    <row r="2940" spans="34:59" x14ac:dyDescent="0.25">
      <c r="AH2940" s="10"/>
      <c r="AI2940" s="6"/>
      <c r="AJ2940" s="10"/>
      <c r="AK2940" s="10"/>
      <c r="AL2940" s="10"/>
      <c r="AM2940" s="10"/>
      <c r="AN2940" s="10"/>
      <c r="AO2940" s="10"/>
      <c r="AP2940" s="10"/>
      <c r="AQ2940" s="10"/>
      <c r="AR2940" s="10"/>
      <c r="AS2940" s="10"/>
      <c r="AT2940" s="10"/>
      <c r="AU2940" s="10"/>
      <c r="AV2940" s="10"/>
      <c r="AW2940" s="10"/>
      <c r="AX2940" s="10"/>
      <c r="AY2940" s="10"/>
      <c r="AZ2940" s="10"/>
      <c r="BA2940" s="10"/>
      <c r="BB2940" s="10"/>
      <c r="BC2940" s="10"/>
      <c r="BD2940" s="10"/>
      <c r="BE2940" s="10"/>
      <c r="BF2940" s="10"/>
      <c r="BG2940" s="6"/>
    </row>
    <row r="2941" spans="34:59" x14ac:dyDescent="0.25">
      <c r="AH2941" s="6"/>
      <c r="AI2941" s="6"/>
      <c r="AJ2941" s="6"/>
      <c r="AK2941" s="6"/>
      <c r="AL2941" s="6"/>
      <c r="AM2941" s="6"/>
      <c r="AN2941" s="6"/>
      <c r="AO2941" s="6"/>
      <c r="AP2941" s="6"/>
      <c r="AQ2941" s="6"/>
      <c r="AR2941" s="6"/>
      <c r="AS2941" s="6"/>
      <c r="AT2941" s="6"/>
      <c r="AU2941" s="6"/>
      <c r="AV2941" s="6"/>
      <c r="AW2941" s="6"/>
      <c r="AX2941" s="6"/>
      <c r="AY2941" s="6"/>
      <c r="AZ2941" s="6"/>
      <c r="BA2941" s="6"/>
      <c r="BB2941" s="6"/>
      <c r="BC2941" s="6"/>
      <c r="BD2941" s="6"/>
      <c r="BE2941" s="6"/>
      <c r="BF2941" s="6"/>
      <c r="BG2941" s="10"/>
    </row>
    <row r="2942" spans="34:59" x14ac:dyDescent="0.25">
      <c r="AH2942" s="10"/>
      <c r="AI2942" s="6"/>
    </row>
    <row r="2943" spans="34:59" x14ac:dyDescent="0.25">
      <c r="AH2943" s="6"/>
      <c r="AI2943" s="6"/>
      <c r="AJ2943" s="6"/>
      <c r="AK2943" s="6"/>
      <c r="AL2943" s="6"/>
      <c r="AM2943" s="6"/>
      <c r="AN2943" s="6"/>
      <c r="AO2943" s="6"/>
      <c r="AP2943" s="6"/>
      <c r="AQ2943" s="6"/>
      <c r="AR2943" s="6"/>
      <c r="AS2943" s="6"/>
      <c r="AT2943" s="6"/>
      <c r="AU2943" s="6"/>
      <c r="AV2943" s="6"/>
      <c r="AW2943" s="6"/>
      <c r="AX2943" s="6"/>
      <c r="AY2943" s="6"/>
      <c r="AZ2943" s="6"/>
      <c r="BA2943" s="6"/>
      <c r="BB2943" s="6"/>
      <c r="BC2943" s="6"/>
      <c r="BD2943" s="6"/>
      <c r="BE2943" s="6"/>
      <c r="BF2943" s="6"/>
      <c r="BG2943" s="6"/>
    </row>
    <row r="2944" spans="34:59" x14ac:dyDescent="0.25">
      <c r="AH2944" s="10"/>
      <c r="AI2944" s="6"/>
      <c r="AJ2944" s="10"/>
      <c r="AK2944" s="10"/>
      <c r="AL2944" s="10"/>
      <c r="AM2944" s="10"/>
      <c r="AN2944" s="10"/>
      <c r="AO2944" s="10"/>
      <c r="AP2944" s="10"/>
      <c r="AQ2944" s="10"/>
      <c r="AR2944" s="10"/>
      <c r="AS2944" s="10"/>
      <c r="AT2944" s="10"/>
      <c r="AU2944" s="10"/>
      <c r="AV2944" s="10"/>
      <c r="AW2944" s="10"/>
      <c r="AX2944" s="10"/>
      <c r="AY2944" s="10"/>
      <c r="AZ2944" s="10"/>
      <c r="BA2944" s="10"/>
      <c r="BB2944" s="10"/>
      <c r="BC2944" s="10"/>
      <c r="BD2944" s="10"/>
      <c r="BE2944" s="10"/>
      <c r="BF2944" s="10"/>
      <c r="BG2944" s="6"/>
    </row>
    <row r="2945" spans="34:59" x14ac:dyDescent="0.25">
      <c r="AH2945" s="6"/>
      <c r="AI2945" s="6"/>
      <c r="AJ2945" s="6"/>
      <c r="AK2945" s="6"/>
      <c r="AL2945" s="6"/>
      <c r="AM2945" s="6"/>
      <c r="AN2945" s="6"/>
      <c r="AO2945" s="6"/>
      <c r="AP2945" s="6"/>
      <c r="AQ2945" s="6"/>
      <c r="AR2945" s="6"/>
      <c r="AS2945" s="6"/>
      <c r="AT2945" s="6"/>
      <c r="AU2945" s="6"/>
      <c r="AV2945" s="6"/>
      <c r="AW2945" s="6"/>
      <c r="AX2945" s="6"/>
      <c r="AY2945" s="6"/>
      <c r="AZ2945" s="6"/>
      <c r="BA2945" s="6"/>
      <c r="BB2945" s="6"/>
      <c r="BC2945" s="6"/>
      <c r="BD2945" s="6"/>
      <c r="BE2945" s="6"/>
      <c r="BF2945" s="6"/>
      <c r="BG2945" s="10"/>
    </row>
    <row r="2946" spans="34:59" x14ac:dyDescent="0.25">
      <c r="AH2946" s="10"/>
      <c r="AI2946" s="6"/>
    </row>
    <row r="2947" spans="34:59" x14ac:dyDescent="0.25">
      <c r="AH2947" s="6"/>
      <c r="AI2947" s="6"/>
      <c r="AJ2947" s="6"/>
      <c r="AK2947" s="6"/>
      <c r="AL2947" s="6"/>
      <c r="AM2947" s="6"/>
      <c r="AN2947" s="6"/>
      <c r="AO2947" s="6"/>
      <c r="AP2947" s="6"/>
      <c r="AQ2947" s="6"/>
      <c r="AR2947" s="6"/>
      <c r="AS2947" s="6"/>
      <c r="AT2947" s="6"/>
      <c r="AU2947" s="6"/>
      <c r="AV2947" s="6"/>
      <c r="AW2947" s="6"/>
      <c r="AX2947" s="6"/>
      <c r="AY2947" s="6"/>
      <c r="AZ2947" s="6"/>
      <c r="BA2947" s="6"/>
      <c r="BB2947" s="6"/>
      <c r="BC2947" s="6"/>
      <c r="BD2947" s="6"/>
      <c r="BE2947" s="6"/>
      <c r="BF2947" s="6"/>
      <c r="BG2947" s="6"/>
    </row>
    <row r="2948" spans="34:59" x14ac:dyDescent="0.25">
      <c r="AH2948" s="10"/>
      <c r="AI2948" s="6"/>
      <c r="AJ2948" s="10"/>
      <c r="AK2948" s="10"/>
      <c r="AL2948" s="10"/>
      <c r="AM2948" s="10"/>
      <c r="AN2948" s="10"/>
      <c r="AO2948" s="10"/>
      <c r="AP2948" s="10"/>
      <c r="AQ2948" s="10"/>
      <c r="AR2948" s="10"/>
      <c r="AS2948" s="10"/>
      <c r="AT2948" s="10"/>
      <c r="AU2948" s="10"/>
      <c r="AV2948" s="10"/>
      <c r="AW2948" s="10"/>
      <c r="AX2948" s="10"/>
      <c r="AY2948" s="10"/>
      <c r="AZ2948" s="10"/>
      <c r="BA2948" s="10"/>
      <c r="BB2948" s="10"/>
      <c r="BC2948" s="10"/>
      <c r="BD2948" s="10"/>
      <c r="BE2948" s="10"/>
      <c r="BF2948" s="10"/>
      <c r="BG2948" s="6"/>
    </row>
    <row r="2949" spans="34:59" x14ac:dyDescent="0.25">
      <c r="AH2949" s="6"/>
      <c r="AI2949" s="6"/>
      <c r="AJ2949" s="6"/>
      <c r="AK2949" s="6"/>
      <c r="AL2949" s="6"/>
      <c r="AM2949" s="6"/>
      <c r="AN2949" s="6"/>
      <c r="AO2949" s="6"/>
      <c r="AP2949" s="6"/>
      <c r="AQ2949" s="6"/>
      <c r="AR2949" s="6"/>
      <c r="AS2949" s="6"/>
      <c r="AT2949" s="6"/>
      <c r="AU2949" s="6"/>
      <c r="AV2949" s="6"/>
      <c r="AW2949" s="6"/>
      <c r="AX2949" s="6"/>
      <c r="AY2949" s="6"/>
      <c r="AZ2949" s="6"/>
      <c r="BA2949" s="6"/>
      <c r="BB2949" s="6"/>
      <c r="BC2949" s="6"/>
      <c r="BD2949" s="6"/>
      <c r="BE2949" s="6"/>
      <c r="BF2949" s="6"/>
      <c r="BG2949" s="10"/>
    </row>
    <row r="2950" spans="34:59" x14ac:dyDescent="0.25">
      <c r="AH2950" s="10"/>
      <c r="AI2950" s="6"/>
    </row>
    <row r="2951" spans="34:59" x14ac:dyDescent="0.25">
      <c r="AH2951" s="6"/>
      <c r="AI2951" s="6"/>
      <c r="AJ2951" s="6"/>
      <c r="AK2951" s="6"/>
      <c r="AL2951" s="6"/>
      <c r="AM2951" s="6"/>
      <c r="AN2951" s="6"/>
      <c r="AO2951" s="6"/>
      <c r="AP2951" s="6"/>
      <c r="AQ2951" s="6"/>
      <c r="AR2951" s="6"/>
      <c r="AS2951" s="6"/>
      <c r="AT2951" s="6"/>
      <c r="AU2951" s="6"/>
      <c r="AV2951" s="6"/>
      <c r="AW2951" s="6"/>
      <c r="AX2951" s="6"/>
      <c r="AY2951" s="6"/>
      <c r="AZ2951" s="6"/>
      <c r="BA2951" s="6"/>
      <c r="BB2951" s="6"/>
      <c r="BC2951" s="6"/>
      <c r="BD2951" s="6"/>
      <c r="BE2951" s="6"/>
      <c r="BF2951" s="6"/>
      <c r="BG2951" s="6"/>
    </row>
    <row r="2952" spans="34:59" x14ac:dyDescent="0.25">
      <c r="AH2952" s="10"/>
      <c r="AI2952" s="6"/>
      <c r="AJ2952" s="10"/>
      <c r="AK2952" s="10"/>
      <c r="AL2952" s="10"/>
      <c r="AM2952" s="10"/>
      <c r="AN2952" s="10"/>
      <c r="AO2952" s="10"/>
      <c r="AP2952" s="10"/>
      <c r="AQ2952" s="10"/>
      <c r="AR2952" s="10"/>
      <c r="AS2952" s="10"/>
      <c r="AT2952" s="10"/>
      <c r="AU2952" s="10"/>
      <c r="AV2952" s="10"/>
      <c r="AW2952" s="10"/>
      <c r="AX2952" s="10"/>
      <c r="AY2952" s="10"/>
      <c r="AZ2952" s="10"/>
      <c r="BA2952" s="10"/>
      <c r="BB2952" s="10"/>
      <c r="BC2952" s="10"/>
      <c r="BD2952" s="10"/>
      <c r="BE2952" s="10"/>
      <c r="BF2952" s="10"/>
      <c r="BG2952" s="6"/>
    </row>
    <row r="2953" spans="34:59" x14ac:dyDescent="0.25">
      <c r="AH2953" s="6"/>
      <c r="AI2953" s="6"/>
      <c r="AJ2953" s="6"/>
      <c r="AK2953" s="6"/>
      <c r="AL2953" s="6"/>
      <c r="AM2953" s="6"/>
      <c r="AN2953" s="6"/>
      <c r="AO2953" s="6"/>
      <c r="AP2953" s="6"/>
      <c r="AQ2953" s="6"/>
      <c r="AR2953" s="6"/>
      <c r="AS2953" s="6"/>
      <c r="AT2953" s="6"/>
      <c r="AU2953" s="6"/>
      <c r="AV2953" s="6"/>
      <c r="AW2953" s="6"/>
      <c r="AX2953" s="6"/>
      <c r="AY2953" s="6"/>
      <c r="AZ2953" s="6"/>
      <c r="BA2953" s="6"/>
      <c r="BB2953" s="6"/>
      <c r="BC2953" s="6"/>
      <c r="BD2953" s="6"/>
      <c r="BE2953" s="6"/>
      <c r="BF2953" s="6"/>
      <c r="BG2953" s="10"/>
    </row>
    <row r="2954" spans="34:59" x14ac:dyDescent="0.25">
      <c r="AH2954" s="10"/>
      <c r="AI2954" s="6"/>
    </row>
    <row r="2955" spans="34:59" x14ac:dyDescent="0.25">
      <c r="AH2955" s="6"/>
      <c r="AI2955" s="6"/>
      <c r="AJ2955" s="6"/>
      <c r="AK2955" s="6"/>
      <c r="AL2955" s="6"/>
      <c r="AM2955" s="6"/>
      <c r="AN2955" s="6"/>
      <c r="AO2955" s="6"/>
      <c r="AP2955" s="6"/>
      <c r="AQ2955" s="6"/>
      <c r="AR2955" s="6"/>
      <c r="AS2955" s="6"/>
      <c r="AT2955" s="6"/>
      <c r="AU2955" s="6"/>
      <c r="AV2955" s="6"/>
      <c r="AW2955" s="6"/>
      <c r="AX2955" s="6"/>
      <c r="AY2955" s="6"/>
      <c r="AZ2955" s="6"/>
      <c r="BA2955" s="6"/>
      <c r="BB2955" s="6"/>
      <c r="BC2955" s="6"/>
      <c r="BD2955" s="6"/>
      <c r="BE2955" s="6"/>
      <c r="BF2955" s="6"/>
      <c r="BG2955" s="6"/>
    </row>
    <row r="2956" spans="34:59" x14ac:dyDescent="0.25">
      <c r="AH2956" s="10"/>
      <c r="AI2956" s="6"/>
      <c r="AJ2956" s="10"/>
      <c r="AK2956" s="10"/>
      <c r="AL2956" s="10"/>
      <c r="AM2956" s="10"/>
      <c r="AN2956" s="10"/>
      <c r="AO2956" s="10"/>
      <c r="AP2956" s="10"/>
      <c r="AQ2956" s="10"/>
      <c r="AR2956" s="10"/>
      <c r="AS2956" s="10"/>
      <c r="AT2956" s="10"/>
      <c r="AU2956" s="10"/>
      <c r="AV2956" s="10"/>
      <c r="AW2956" s="10"/>
      <c r="AX2956" s="10"/>
      <c r="AY2956" s="10"/>
      <c r="AZ2956" s="10"/>
      <c r="BA2956" s="10"/>
      <c r="BB2956" s="10"/>
      <c r="BC2956" s="10"/>
      <c r="BD2956" s="10"/>
      <c r="BE2956" s="10"/>
      <c r="BF2956" s="10"/>
      <c r="BG2956" s="6"/>
    </row>
    <row r="2957" spans="34:59" x14ac:dyDescent="0.25">
      <c r="AH2957" s="6"/>
      <c r="AI2957" s="6"/>
      <c r="AJ2957" s="6"/>
      <c r="AK2957" s="6"/>
      <c r="AL2957" s="6"/>
      <c r="AM2957" s="6"/>
      <c r="AN2957" s="6"/>
      <c r="AO2957" s="6"/>
      <c r="AP2957" s="6"/>
      <c r="AQ2957" s="6"/>
      <c r="AR2957" s="6"/>
      <c r="AS2957" s="6"/>
      <c r="AT2957" s="6"/>
      <c r="AU2957" s="6"/>
      <c r="AV2957" s="6"/>
      <c r="AW2957" s="6"/>
      <c r="AX2957" s="6"/>
      <c r="AY2957" s="6"/>
      <c r="AZ2957" s="6"/>
      <c r="BA2957" s="6"/>
      <c r="BB2957" s="6"/>
      <c r="BC2957" s="6"/>
      <c r="BD2957" s="6"/>
      <c r="BE2957" s="6"/>
      <c r="BF2957" s="6"/>
      <c r="BG2957" s="10"/>
    </row>
    <row r="2958" spans="34:59" x14ac:dyDescent="0.25">
      <c r="AH2958" s="10"/>
      <c r="AI2958" s="6"/>
    </row>
    <row r="2959" spans="34:59" x14ac:dyDescent="0.25">
      <c r="AH2959" s="6"/>
      <c r="AI2959" s="6"/>
      <c r="AJ2959" s="6"/>
      <c r="AK2959" s="6"/>
      <c r="AL2959" s="6"/>
      <c r="AM2959" s="6"/>
      <c r="AN2959" s="6"/>
      <c r="AO2959" s="6"/>
      <c r="AP2959" s="6"/>
      <c r="AQ2959" s="6"/>
      <c r="AR2959" s="6"/>
      <c r="AS2959" s="6"/>
      <c r="AT2959" s="6"/>
      <c r="AU2959" s="6"/>
      <c r="AV2959" s="6"/>
      <c r="AW2959" s="6"/>
      <c r="AX2959" s="6"/>
      <c r="AY2959" s="6"/>
      <c r="AZ2959" s="6"/>
      <c r="BA2959" s="6"/>
      <c r="BB2959" s="6"/>
      <c r="BC2959" s="6"/>
      <c r="BD2959" s="6"/>
      <c r="BE2959" s="6"/>
      <c r="BF2959" s="6"/>
      <c r="BG2959" s="6"/>
    </row>
    <row r="2960" spans="34:59" x14ac:dyDescent="0.25">
      <c r="AH2960" s="10"/>
      <c r="AI2960" s="6"/>
      <c r="AJ2960" s="10"/>
      <c r="AK2960" s="10"/>
      <c r="AL2960" s="10"/>
      <c r="AM2960" s="10"/>
      <c r="AN2960" s="10"/>
      <c r="AO2960" s="10"/>
      <c r="AP2960" s="10"/>
      <c r="AQ2960" s="10"/>
      <c r="AR2960" s="10"/>
      <c r="AS2960" s="10"/>
      <c r="AT2960" s="10"/>
      <c r="AU2960" s="10"/>
      <c r="AV2960" s="10"/>
      <c r="AW2960" s="10"/>
      <c r="AX2960" s="10"/>
      <c r="AY2960" s="10"/>
      <c r="AZ2960" s="10"/>
      <c r="BA2960" s="10"/>
      <c r="BB2960" s="10"/>
      <c r="BC2960" s="10"/>
      <c r="BD2960" s="10"/>
      <c r="BE2960" s="10"/>
      <c r="BF2960" s="10"/>
      <c r="BG2960" s="6"/>
    </row>
    <row r="2961" spans="34:59" x14ac:dyDescent="0.25">
      <c r="AH2961" s="6"/>
      <c r="AI2961" s="6"/>
      <c r="AJ2961" s="6"/>
      <c r="AK2961" s="6"/>
      <c r="AL2961" s="6"/>
      <c r="AM2961" s="6"/>
      <c r="AN2961" s="6"/>
      <c r="AO2961" s="6"/>
      <c r="AP2961" s="6"/>
      <c r="AQ2961" s="6"/>
      <c r="AR2961" s="6"/>
      <c r="AS2961" s="6"/>
      <c r="AT2961" s="6"/>
      <c r="AU2961" s="6"/>
      <c r="AV2961" s="6"/>
      <c r="AW2961" s="6"/>
      <c r="AX2961" s="6"/>
      <c r="AY2961" s="6"/>
      <c r="AZ2961" s="6"/>
      <c r="BA2961" s="6"/>
      <c r="BB2961" s="6"/>
      <c r="BC2961" s="6"/>
      <c r="BD2961" s="6"/>
      <c r="BE2961" s="6"/>
      <c r="BF2961" s="6"/>
      <c r="BG2961" s="10"/>
    </row>
    <row r="2962" spans="34:59" x14ac:dyDescent="0.25">
      <c r="AH2962" s="10"/>
      <c r="AI2962" s="6"/>
    </row>
    <row r="2963" spans="34:59" x14ac:dyDescent="0.25">
      <c r="AH2963" s="6"/>
      <c r="AI2963" s="6"/>
      <c r="AJ2963" s="6"/>
      <c r="AK2963" s="6"/>
      <c r="AL2963" s="6"/>
      <c r="AM2963" s="6"/>
      <c r="AN2963" s="6"/>
      <c r="AO2963" s="6"/>
      <c r="AP2963" s="6"/>
      <c r="AQ2963" s="6"/>
      <c r="AR2963" s="6"/>
      <c r="AS2963" s="6"/>
      <c r="AT2963" s="6"/>
      <c r="AU2963" s="6"/>
      <c r="AV2963" s="6"/>
      <c r="AW2963" s="6"/>
      <c r="AX2963" s="6"/>
      <c r="AY2963" s="6"/>
      <c r="AZ2963" s="6"/>
      <c r="BA2963" s="6"/>
      <c r="BB2963" s="6"/>
      <c r="BC2963" s="6"/>
      <c r="BD2963" s="6"/>
      <c r="BE2963" s="6"/>
      <c r="BF2963" s="6"/>
      <c r="BG2963" s="6"/>
    </row>
    <row r="2964" spans="34:59" x14ac:dyDescent="0.25">
      <c r="AH2964" s="10"/>
      <c r="AI2964" s="6"/>
      <c r="AJ2964" s="10"/>
      <c r="AK2964" s="10"/>
      <c r="AL2964" s="10"/>
      <c r="AM2964" s="10"/>
      <c r="AN2964" s="10"/>
      <c r="AO2964" s="10"/>
      <c r="AP2964" s="10"/>
      <c r="AQ2964" s="10"/>
      <c r="AR2964" s="10"/>
      <c r="AS2964" s="10"/>
      <c r="AT2964" s="10"/>
      <c r="AU2964" s="10"/>
      <c r="AV2964" s="10"/>
      <c r="AW2964" s="10"/>
      <c r="AX2964" s="10"/>
      <c r="AY2964" s="10"/>
      <c r="AZ2964" s="10"/>
      <c r="BA2964" s="10"/>
      <c r="BB2964" s="10"/>
      <c r="BC2964" s="10"/>
      <c r="BD2964" s="10"/>
      <c r="BE2964" s="10"/>
      <c r="BF2964" s="10"/>
      <c r="BG2964" s="6"/>
    </row>
    <row r="2965" spans="34:59" x14ac:dyDescent="0.25">
      <c r="AH2965" s="6"/>
      <c r="AI2965" s="6"/>
      <c r="AJ2965" s="6"/>
      <c r="AK2965" s="6"/>
      <c r="AL2965" s="6"/>
      <c r="AM2965" s="6"/>
      <c r="AN2965" s="6"/>
      <c r="AO2965" s="6"/>
      <c r="AP2965" s="6"/>
      <c r="AQ2965" s="6"/>
      <c r="AR2965" s="6"/>
      <c r="AS2965" s="6"/>
      <c r="AT2965" s="6"/>
      <c r="AU2965" s="6"/>
      <c r="AV2965" s="6"/>
      <c r="AW2965" s="6"/>
      <c r="AX2965" s="6"/>
      <c r="AY2965" s="6"/>
      <c r="AZ2965" s="6"/>
      <c r="BA2965" s="6"/>
      <c r="BB2965" s="6"/>
      <c r="BC2965" s="6"/>
      <c r="BD2965" s="6"/>
      <c r="BE2965" s="6"/>
      <c r="BF2965" s="6"/>
      <c r="BG2965" s="10"/>
    </row>
    <row r="2966" spans="34:59" x14ac:dyDescent="0.25">
      <c r="AH2966" s="10"/>
      <c r="AI2966" s="6"/>
    </row>
    <row r="2967" spans="34:59" x14ac:dyDescent="0.25">
      <c r="AH2967" s="6"/>
      <c r="AI2967" s="6"/>
      <c r="AJ2967" s="6"/>
      <c r="AK2967" s="6"/>
      <c r="AL2967" s="6"/>
      <c r="AM2967" s="6"/>
      <c r="AN2967" s="6"/>
      <c r="AO2967" s="6"/>
      <c r="AP2967" s="6"/>
      <c r="AQ2967" s="6"/>
      <c r="AR2967" s="6"/>
      <c r="AS2967" s="6"/>
      <c r="AT2967" s="6"/>
      <c r="AU2967" s="6"/>
      <c r="AV2967" s="6"/>
      <c r="AW2967" s="6"/>
      <c r="AX2967" s="6"/>
      <c r="AY2967" s="6"/>
      <c r="AZ2967" s="6"/>
      <c r="BA2967" s="6"/>
      <c r="BB2967" s="6"/>
      <c r="BC2967" s="6"/>
      <c r="BD2967" s="6"/>
      <c r="BE2967" s="6"/>
      <c r="BF2967" s="6"/>
      <c r="BG2967" s="6"/>
    </row>
    <row r="2968" spans="34:59" x14ac:dyDescent="0.25">
      <c r="AH2968" s="10"/>
      <c r="AI2968" s="6"/>
      <c r="AJ2968" s="10"/>
      <c r="AK2968" s="10"/>
      <c r="AL2968" s="10"/>
      <c r="AM2968" s="10"/>
      <c r="AN2968" s="10"/>
      <c r="AO2968" s="10"/>
      <c r="AP2968" s="10"/>
      <c r="AQ2968" s="10"/>
      <c r="AR2968" s="10"/>
      <c r="AS2968" s="10"/>
      <c r="AT2968" s="10"/>
      <c r="AU2968" s="10"/>
      <c r="AV2968" s="10"/>
      <c r="AW2968" s="10"/>
      <c r="AX2968" s="10"/>
      <c r="AY2968" s="10"/>
      <c r="AZ2968" s="10"/>
      <c r="BA2968" s="10"/>
      <c r="BB2968" s="10"/>
      <c r="BC2968" s="10"/>
      <c r="BD2968" s="10"/>
      <c r="BE2968" s="10"/>
      <c r="BF2968" s="10"/>
      <c r="BG2968" s="6"/>
    </row>
    <row r="2969" spans="34:59" x14ac:dyDescent="0.25">
      <c r="AH2969" s="6"/>
      <c r="AI2969" s="6"/>
      <c r="AJ2969" s="6"/>
      <c r="AK2969" s="6"/>
      <c r="AL2969" s="6"/>
      <c r="AM2969" s="6"/>
      <c r="AN2969" s="6"/>
      <c r="AO2969" s="6"/>
      <c r="AP2969" s="6"/>
      <c r="AQ2969" s="6"/>
      <c r="AR2969" s="6"/>
      <c r="AS2969" s="6"/>
      <c r="AT2969" s="6"/>
      <c r="AU2969" s="6"/>
      <c r="AV2969" s="6"/>
      <c r="AW2969" s="6"/>
      <c r="AX2969" s="6"/>
      <c r="AY2969" s="6"/>
      <c r="AZ2969" s="6"/>
      <c r="BA2969" s="6"/>
      <c r="BB2969" s="6"/>
      <c r="BC2969" s="6"/>
      <c r="BD2969" s="6"/>
      <c r="BE2969" s="6"/>
      <c r="BF2969" s="6"/>
      <c r="BG2969" s="10"/>
    </row>
    <row r="2970" spans="34:59" x14ac:dyDescent="0.25">
      <c r="AH2970" s="10"/>
      <c r="AI2970" s="6"/>
    </row>
    <row r="2971" spans="34:59" x14ac:dyDescent="0.25">
      <c r="AH2971" s="6"/>
      <c r="AI2971" s="6"/>
      <c r="AJ2971" s="6"/>
      <c r="AK2971" s="6"/>
      <c r="AL2971" s="6"/>
      <c r="AM2971" s="6"/>
      <c r="AN2971" s="6"/>
      <c r="AO2971" s="6"/>
      <c r="AP2971" s="6"/>
      <c r="AQ2971" s="6"/>
      <c r="AR2971" s="6"/>
      <c r="AS2971" s="6"/>
      <c r="AT2971" s="6"/>
      <c r="AU2971" s="6"/>
      <c r="AV2971" s="6"/>
      <c r="AW2971" s="6"/>
      <c r="AX2971" s="6"/>
      <c r="AY2971" s="6"/>
      <c r="AZ2971" s="6"/>
      <c r="BA2971" s="6"/>
      <c r="BB2971" s="6"/>
      <c r="BC2971" s="6"/>
      <c r="BD2971" s="6"/>
      <c r="BE2971" s="6"/>
      <c r="BF2971" s="6"/>
      <c r="BG2971" s="6"/>
    </row>
    <row r="2972" spans="34:59" x14ac:dyDescent="0.25">
      <c r="AH2972" s="10"/>
      <c r="AI2972" s="6"/>
      <c r="AJ2972" s="10"/>
      <c r="AK2972" s="10"/>
      <c r="AL2972" s="10"/>
      <c r="AM2972" s="10"/>
      <c r="AN2972" s="10"/>
      <c r="AO2972" s="10"/>
      <c r="AP2972" s="10"/>
      <c r="AQ2972" s="10"/>
      <c r="AR2972" s="10"/>
      <c r="AS2972" s="10"/>
      <c r="AT2972" s="10"/>
      <c r="AU2972" s="10"/>
      <c r="AV2972" s="10"/>
      <c r="AW2972" s="10"/>
      <c r="AX2972" s="10"/>
      <c r="AY2972" s="10"/>
      <c r="AZ2972" s="10"/>
      <c r="BA2972" s="10"/>
      <c r="BB2972" s="10"/>
      <c r="BC2972" s="10"/>
      <c r="BD2972" s="10"/>
      <c r="BE2972" s="10"/>
      <c r="BF2972" s="10"/>
      <c r="BG2972" s="6"/>
    </row>
    <row r="2973" spans="34:59" x14ac:dyDescent="0.25">
      <c r="AH2973" s="6"/>
      <c r="AI2973" s="6"/>
      <c r="AJ2973" s="6"/>
      <c r="AK2973" s="6"/>
      <c r="AL2973" s="6"/>
      <c r="AM2973" s="6"/>
      <c r="AN2973" s="6"/>
      <c r="AO2973" s="6"/>
      <c r="AP2973" s="6"/>
      <c r="AQ2973" s="6"/>
      <c r="AR2973" s="6"/>
      <c r="AS2973" s="6"/>
      <c r="AT2973" s="6"/>
      <c r="AU2973" s="6"/>
      <c r="AV2973" s="6"/>
      <c r="AW2973" s="6"/>
      <c r="AX2973" s="6"/>
      <c r="AY2973" s="6"/>
      <c r="AZ2973" s="6"/>
      <c r="BA2973" s="6"/>
      <c r="BB2973" s="6"/>
      <c r="BC2973" s="6"/>
      <c r="BD2973" s="6"/>
      <c r="BE2973" s="6"/>
      <c r="BF2973" s="6"/>
      <c r="BG2973" s="10"/>
    </row>
    <row r="2974" spans="34:59" x14ac:dyDescent="0.25">
      <c r="AH2974" s="10"/>
      <c r="AI2974" s="6"/>
    </row>
    <row r="2975" spans="34:59" x14ac:dyDescent="0.25">
      <c r="AH2975" s="6"/>
      <c r="AI2975" s="6"/>
      <c r="AJ2975" s="6"/>
      <c r="AK2975" s="6"/>
      <c r="AL2975" s="6"/>
      <c r="AM2975" s="6"/>
      <c r="AN2975" s="6"/>
      <c r="AO2975" s="6"/>
      <c r="AP2975" s="6"/>
      <c r="AQ2975" s="6"/>
      <c r="AR2975" s="6"/>
      <c r="AS2975" s="6"/>
      <c r="AT2975" s="6"/>
      <c r="AU2975" s="6"/>
      <c r="AV2975" s="6"/>
      <c r="AW2975" s="6"/>
      <c r="AX2975" s="6"/>
      <c r="AY2975" s="6"/>
      <c r="AZ2975" s="6"/>
      <c r="BA2975" s="6"/>
      <c r="BB2975" s="6"/>
      <c r="BC2975" s="6"/>
      <c r="BD2975" s="6"/>
      <c r="BE2975" s="6"/>
      <c r="BF2975" s="6"/>
      <c r="BG2975" s="6"/>
    </row>
    <row r="2976" spans="34:59" x14ac:dyDescent="0.25">
      <c r="AH2976" s="10"/>
      <c r="AI2976" s="6"/>
      <c r="AJ2976" s="10"/>
      <c r="AK2976" s="10"/>
      <c r="AL2976" s="10"/>
      <c r="AM2976" s="10"/>
      <c r="AN2976" s="10"/>
      <c r="AO2976" s="10"/>
      <c r="AP2976" s="10"/>
      <c r="AQ2976" s="10"/>
      <c r="AR2976" s="10"/>
      <c r="AS2976" s="10"/>
      <c r="AT2976" s="10"/>
      <c r="AU2976" s="10"/>
      <c r="AV2976" s="10"/>
      <c r="AW2976" s="10"/>
      <c r="AX2976" s="10"/>
      <c r="AY2976" s="10"/>
      <c r="AZ2976" s="10"/>
      <c r="BA2976" s="10"/>
      <c r="BB2976" s="10"/>
      <c r="BC2976" s="10"/>
      <c r="BD2976" s="10"/>
      <c r="BE2976" s="10"/>
      <c r="BF2976" s="10"/>
      <c r="BG2976" s="6"/>
    </row>
    <row r="2977" spans="34:59" x14ac:dyDescent="0.25">
      <c r="AH2977" s="6"/>
      <c r="AI2977" s="6"/>
      <c r="AJ2977" s="6"/>
      <c r="AK2977" s="6"/>
      <c r="AL2977" s="6"/>
      <c r="AM2977" s="6"/>
      <c r="AN2977" s="6"/>
      <c r="AO2977" s="6"/>
      <c r="AP2977" s="6"/>
      <c r="AQ2977" s="6"/>
      <c r="AR2977" s="6"/>
      <c r="AS2977" s="6"/>
      <c r="AT2977" s="6"/>
      <c r="AU2977" s="6"/>
      <c r="AV2977" s="6"/>
      <c r="AW2977" s="6"/>
      <c r="AX2977" s="6"/>
      <c r="AY2977" s="6"/>
      <c r="AZ2977" s="6"/>
      <c r="BA2977" s="6"/>
      <c r="BB2977" s="6"/>
      <c r="BC2977" s="6"/>
      <c r="BD2977" s="6"/>
      <c r="BE2977" s="6"/>
      <c r="BF2977" s="6"/>
      <c r="BG2977" s="10"/>
    </row>
    <row r="2978" spans="34:59" x14ac:dyDescent="0.25">
      <c r="AH2978" s="10"/>
      <c r="AI2978" s="6"/>
    </row>
    <row r="2979" spans="34:59" x14ac:dyDescent="0.25">
      <c r="AH2979" s="6"/>
      <c r="AI2979" s="6"/>
      <c r="AJ2979" s="6"/>
      <c r="AK2979" s="6"/>
      <c r="AL2979" s="6"/>
      <c r="AM2979" s="6"/>
      <c r="AN2979" s="6"/>
      <c r="AO2979" s="6"/>
      <c r="AP2979" s="6"/>
      <c r="AQ2979" s="6"/>
      <c r="AR2979" s="6"/>
      <c r="AS2979" s="6"/>
      <c r="AT2979" s="6"/>
      <c r="AU2979" s="6"/>
      <c r="AV2979" s="6"/>
      <c r="AW2979" s="6"/>
      <c r="AX2979" s="6"/>
      <c r="AY2979" s="6"/>
      <c r="AZ2979" s="6"/>
      <c r="BA2979" s="6"/>
      <c r="BB2979" s="6"/>
      <c r="BC2979" s="6"/>
      <c r="BD2979" s="6"/>
      <c r="BE2979" s="6"/>
      <c r="BF2979" s="6"/>
      <c r="BG2979" s="6"/>
    </row>
    <row r="2980" spans="34:59" x14ac:dyDescent="0.25">
      <c r="AH2980" s="10"/>
      <c r="AI2980" s="6"/>
      <c r="AJ2980" s="10"/>
      <c r="AK2980" s="10"/>
      <c r="AL2980" s="10"/>
      <c r="AM2980" s="10"/>
      <c r="AN2980" s="10"/>
      <c r="AO2980" s="10"/>
      <c r="AP2980" s="10"/>
      <c r="AQ2980" s="10"/>
      <c r="AR2980" s="10"/>
      <c r="AS2980" s="10"/>
      <c r="AT2980" s="10"/>
      <c r="AU2980" s="10"/>
      <c r="AV2980" s="10"/>
      <c r="AW2980" s="10"/>
      <c r="AX2980" s="10"/>
      <c r="AY2980" s="10"/>
      <c r="AZ2980" s="10"/>
      <c r="BA2980" s="10"/>
      <c r="BB2980" s="10"/>
      <c r="BC2980" s="10"/>
      <c r="BD2980" s="10"/>
      <c r="BE2980" s="10"/>
      <c r="BF2980" s="10"/>
      <c r="BG2980" s="6"/>
    </row>
    <row r="2981" spans="34:59" x14ac:dyDescent="0.25">
      <c r="AH2981" s="6"/>
      <c r="AI2981" s="6"/>
      <c r="AJ2981" s="6"/>
      <c r="AK2981" s="6"/>
      <c r="AL2981" s="6"/>
      <c r="AM2981" s="6"/>
      <c r="AN2981" s="6"/>
      <c r="AO2981" s="6"/>
      <c r="AP2981" s="6"/>
      <c r="AQ2981" s="6"/>
      <c r="AR2981" s="6"/>
      <c r="AS2981" s="6"/>
      <c r="AT2981" s="6"/>
      <c r="AU2981" s="6"/>
      <c r="AV2981" s="6"/>
      <c r="AW2981" s="6"/>
      <c r="AX2981" s="6"/>
      <c r="AY2981" s="6"/>
      <c r="AZ2981" s="6"/>
      <c r="BA2981" s="6"/>
      <c r="BB2981" s="6"/>
      <c r="BC2981" s="6"/>
      <c r="BD2981" s="6"/>
      <c r="BE2981" s="6"/>
      <c r="BF2981" s="6"/>
      <c r="BG2981" s="10"/>
    </row>
    <row r="2982" spans="34:59" x14ac:dyDescent="0.25">
      <c r="AH2982" s="10"/>
      <c r="AI2982" s="6"/>
    </row>
    <row r="2983" spans="34:59" x14ac:dyDescent="0.25">
      <c r="AH2983" s="6"/>
      <c r="AI2983" s="6"/>
      <c r="AJ2983" s="6"/>
      <c r="AK2983" s="6"/>
      <c r="AL2983" s="6"/>
      <c r="AM2983" s="6"/>
      <c r="AN2983" s="6"/>
      <c r="AO2983" s="6"/>
      <c r="AP2983" s="6"/>
      <c r="AQ2983" s="6"/>
      <c r="AR2983" s="6"/>
      <c r="AS2983" s="6"/>
      <c r="AT2983" s="6"/>
      <c r="AU2983" s="6"/>
      <c r="AV2983" s="6"/>
      <c r="AW2983" s="6"/>
      <c r="AX2983" s="6"/>
      <c r="AY2983" s="6"/>
      <c r="AZ2983" s="6"/>
      <c r="BA2983" s="6"/>
      <c r="BB2983" s="6"/>
      <c r="BC2983" s="6"/>
      <c r="BD2983" s="6"/>
      <c r="BE2983" s="6"/>
      <c r="BF2983" s="6"/>
      <c r="BG2983" s="6"/>
    </row>
    <row r="2984" spans="34:59" x14ac:dyDescent="0.25">
      <c r="AH2984" s="10"/>
      <c r="AI2984" s="6"/>
      <c r="AJ2984" s="10"/>
      <c r="AK2984" s="10"/>
      <c r="AL2984" s="10"/>
      <c r="AM2984" s="10"/>
      <c r="AN2984" s="10"/>
      <c r="AO2984" s="10"/>
      <c r="AP2984" s="10"/>
      <c r="AQ2984" s="10"/>
      <c r="AR2984" s="10"/>
      <c r="AS2984" s="10"/>
      <c r="AT2984" s="10"/>
      <c r="AU2984" s="10"/>
      <c r="AV2984" s="10"/>
      <c r="AW2984" s="10"/>
      <c r="AX2984" s="10"/>
      <c r="AY2984" s="10"/>
      <c r="AZ2984" s="10"/>
      <c r="BA2984" s="10"/>
      <c r="BB2984" s="10"/>
      <c r="BC2984" s="10"/>
      <c r="BD2984" s="10"/>
      <c r="BE2984" s="10"/>
      <c r="BF2984" s="10"/>
      <c r="BG2984" s="6"/>
    </row>
    <row r="2985" spans="34:59" x14ac:dyDescent="0.25">
      <c r="AH2985" s="6"/>
      <c r="AI2985" s="6"/>
      <c r="AJ2985" s="6"/>
      <c r="AK2985" s="6"/>
      <c r="AL2985" s="6"/>
      <c r="AM2985" s="6"/>
      <c r="AN2985" s="6"/>
      <c r="AO2985" s="6"/>
      <c r="AP2985" s="6"/>
      <c r="AQ2985" s="6"/>
      <c r="AR2985" s="6"/>
      <c r="AS2985" s="6"/>
      <c r="AT2985" s="6"/>
      <c r="AU2985" s="6"/>
      <c r="AV2985" s="6"/>
      <c r="AW2985" s="6"/>
      <c r="AX2985" s="6"/>
      <c r="AY2985" s="6"/>
      <c r="AZ2985" s="6"/>
      <c r="BA2985" s="6"/>
      <c r="BB2985" s="6"/>
      <c r="BC2985" s="6"/>
      <c r="BD2985" s="6"/>
      <c r="BE2985" s="6"/>
      <c r="BF2985" s="6"/>
      <c r="BG2985" s="10"/>
    </row>
    <row r="2986" spans="34:59" x14ac:dyDescent="0.25">
      <c r="AH2986" s="10"/>
      <c r="AI2986" s="6"/>
    </row>
    <row r="2987" spans="34:59" x14ac:dyDescent="0.25">
      <c r="AH2987" s="6"/>
      <c r="AI2987" s="6"/>
      <c r="AJ2987" s="6"/>
      <c r="AK2987" s="6"/>
      <c r="AL2987" s="6"/>
      <c r="AM2987" s="6"/>
      <c r="AN2987" s="6"/>
      <c r="AO2987" s="6"/>
      <c r="AP2987" s="6"/>
      <c r="AQ2987" s="6"/>
      <c r="AR2987" s="6"/>
      <c r="AS2987" s="6"/>
      <c r="AT2987" s="6"/>
      <c r="AU2987" s="6"/>
      <c r="AV2987" s="6"/>
      <c r="AW2987" s="6"/>
      <c r="AX2987" s="6"/>
      <c r="AY2987" s="6"/>
      <c r="AZ2987" s="6"/>
      <c r="BA2987" s="6"/>
      <c r="BB2987" s="6"/>
      <c r="BC2987" s="6"/>
      <c r="BD2987" s="6"/>
      <c r="BE2987" s="6"/>
      <c r="BF2987" s="6"/>
      <c r="BG2987" s="6"/>
    </row>
    <row r="2988" spans="34:59" x14ac:dyDescent="0.25">
      <c r="AH2988" s="10"/>
      <c r="AI2988" s="6"/>
      <c r="AJ2988" s="10"/>
      <c r="AK2988" s="10"/>
      <c r="AL2988" s="10"/>
      <c r="AM2988" s="10"/>
      <c r="AN2988" s="10"/>
      <c r="AO2988" s="10"/>
      <c r="AP2988" s="10"/>
      <c r="AQ2988" s="10"/>
      <c r="AR2988" s="10"/>
      <c r="AS2988" s="10"/>
      <c r="AT2988" s="10"/>
      <c r="AU2988" s="10"/>
      <c r="AV2988" s="10"/>
      <c r="AW2988" s="10"/>
      <c r="AX2988" s="10"/>
      <c r="AY2988" s="10"/>
      <c r="AZ2988" s="10"/>
      <c r="BA2988" s="10"/>
      <c r="BB2988" s="10"/>
      <c r="BC2988" s="10"/>
      <c r="BD2988" s="10"/>
      <c r="BE2988" s="10"/>
      <c r="BF2988" s="10"/>
      <c r="BG2988" s="6"/>
    </row>
    <row r="2989" spans="34:59" x14ac:dyDescent="0.25">
      <c r="AH2989" s="6"/>
      <c r="AI2989" s="6"/>
      <c r="AJ2989" s="6"/>
      <c r="AK2989" s="6"/>
      <c r="AL2989" s="6"/>
      <c r="AM2989" s="6"/>
      <c r="AN2989" s="6"/>
      <c r="AO2989" s="6"/>
      <c r="AP2989" s="6"/>
      <c r="AQ2989" s="6"/>
      <c r="AR2989" s="6"/>
      <c r="AS2989" s="6"/>
      <c r="AT2989" s="6"/>
      <c r="AU2989" s="6"/>
      <c r="AV2989" s="6"/>
      <c r="AW2989" s="6"/>
      <c r="AX2989" s="6"/>
      <c r="AY2989" s="6"/>
      <c r="AZ2989" s="6"/>
      <c r="BA2989" s="6"/>
      <c r="BB2989" s="6"/>
      <c r="BC2989" s="6"/>
      <c r="BD2989" s="6"/>
      <c r="BE2989" s="6"/>
      <c r="BF2989" s="6"/>
      <c r="BG2989" s="10"/>
    </row>
    <row r="2990" spans="34:59" x14ac:dyDescent="0.25">
      <c r="AH2990" s="10"/>
      <c r="AI2990" s="6"/>
    </row>
    <row r="2991" spans="34:59" x14ac:dyDescent="0.25">
      <c r="AH2991" s="6"/>
      <c r="AI2991" s="6"/>
      <c r="AJ2991" s="6"/>
      <c r="AK2991" s="6"/>
      <c r="AL2991" s="6"/>
      <c r="AM2991" s="6"/>
      <c r="AN2991" s="6"/>
      <c r="AO2991" s="6"/>
      <c r="AP2991" s="6"/>
      <c r="AQ2991" s="6"/>
      <c r="AR2991" s="6"/>
      <c r="AS2991" s="6"/>
      <c r="AT2991" s="6"/>
      <c r="AU2991" s="6"/>
      <c r="AV2991" s="6"/>
      <c r="AW2991" s="6"/>
      <c r="AX2991" s="6"/>
      <c r="AY2991" s="6"/>
      <c r="AZ2991" s="6"/>
      <c r="BA2991" s="6"/>
      <c r="BB2991" s="6"/>
      <c r="BC2991" s="6"/>
      <c r="BD2991" s="6"/>
      <c r="BE2991" s="6"/>
      <c r="BF2991" s="6"/>
      <c r="BG2991" s="6"/>
    </row>
    <row r="2992" spans="34:59" x14ac:dyDescent="0.25">
      <c r="AH2992" s="10"/>
      <c r="AI2992" s="6"/>
      <c r="AJ2992" s="10"/>
      <c r="AK2992" s="10"/>
      <c r="AL2992" s="10"/>
      <c r="AM2992" s="10"/>
      <c r="AN2992" s="10"/>
      <c r="AO2992" s="10"/>
      <c r="AP2992" s="10"/>
      <c r="AQ2992" s="10"/>
      <c r="AR2992" s="10"/>
      <c r="AS2992" s="10"/>
      <c r="AT2992" s="10"/>
      <c r="AU2992" s="10"/>
      <c r="AV2992" s="10"/>
      <c r="AW2992" s="10"/>
      <c r="AX2992" s="10"/>
      <c r="AY2992" s="10"/>
      <c r="AZ2992" s="10"/>
      <c r="BA2992" s="10"/>
      <c r="BB2992" s="10"/>
      <c r="BC2992" s="10"/>
      <c r="BD2992" s="10"/>
      <c r="BE2992" s="10"/>
      <c r="BF2992" s="10"/>
      <c r="BG2992" s="6"/>
    </row>
    <row r="2993" spans="34:59" x14ac:dyDescent="0.25">
      <c r="AH2993" s="6"/>
      <c r="AI2993" s="6"/>
      <c r="AJ2993" s="6"/>
      <c r="AK2993" s="6"/>
      <c r="AL2993" s="6"/>
      <c r="AM2993" s="6"/>
      <c r="AN2993" s="6"/>
      <c r="AO2993" s="6"/>
      <c r="AP2993" s="6"/>
      <c r="AQ2993" s="6"/>
      <c r="AR2993" s="6"/>
      <c r="AS2993" s="6"/>
      <c r="AT2993" s="6"/>
      <c r="AU2993" s="6"/>
      <c r="AV2993" s="6"/>
      <c r="AW2993" s="6"/>
      <c r="AX2993" s="6"/>
      <c r="AY2993" s="6"/>
      <c r="AZ2993" s="6"/>
      <c r="BA2993" s="6"/>
      <c r="BB2993" s="6"/>
      <c r="BC2993" s="6"/>
      <c r="BD2993" s="6"/>
      <c r="BE2993" s="6"/>
      <c r="BF2993" s="6"/>
      <c r="BG2993" s="10"/>
    </row>
    <row r="2994" spans="34:59" x14ac:dyDescent="0.25">
      <c r="AH2994" s="10"/>
      <c r="AI2994" s="6"/>
    </row>
    <row r="2995" spans="34:59" x14ac:dyDescent="0.25">
      <c r="AH2995" s="6"/>
      <c r="AI2995" s="6"/>
      <c r="AJ2995" s="6"/>
      <c r="AK2995" s="6"/>
      <c r="AL2995" s="6"/>
      <c r="AM2995" s="6"/>
      <c r="AN2995" s="6"/>
      <c r="AO2995" s="6"/>
      <c r="AP2995" s="6"/>
      <c r="AQ2995" s="6"/>
      <c r="AR2995" s="6"/>
      <c r="AS2995" s="6"/>
      <c r="AT2995" s="6"/>
      <c r="AU2995" s="6"/>
      <c r="AV2995" s="6"/>
      <c r="AW2995" s="6"/>
      <c r="AX2995" s="6"/>
      <c r="AY2995" s="6"/>
      <c r="AZ2995" s="6"/>
      <c r="BA2995" s="6"/>
      <c r="BB2995" s="6"/>
      <c r="BC2995" s="6"/>
      <c r="BD2995" s="6"/>
      <c r="BE2995" s="6"/>
      <c r="BF2995" s="6"/>
      <c r="BG2995" s="6"/>
    </row>
    <row r="2996" spans="34:59" x14ac:dyDescent="0.25">
      <c r="AH2996" s="10"/>
      <c r="AI2996" s="6"/>
      <c r="AJ2996" s="10"/>
      <c r="AK2996" s="10"/>
      <c r="AL2996" s="10"/>
      <c r="AM2996" s="10"/>
      <c r="AN2996" s="10"/>
      <c r="AO2996" s="10"/>
      <c r="AP2996" s="10"/>
      <c r="AQ2996" s="10"/>
      <c r="AR2996" s="10"/>
      <c r="AS2996" s="10"/>
      <c r="AT2996" s="10"/>
      <c r="AU2996" s="10"/>
      <c r="AV2996" s="10"/>
      <c r="AW2996" s="10"/>
      <c r="AX2996" s="10"/>
      <c r="AY2996" s="10"/>
      <c r="AZ2996" s="10"/>
      <c r="BA2996" s="10"/>
      <c r="BB2996" s="10"/>
      <c r="BC2996" s="10"/>
      <c r="BD2996" s="10"/>
      <c r="BE2996" s="10"/>
      <c r="BF2996" s="10"/>
      <c r="BG2996" s="6"/>
    </row>
    <row r="2997" spans="34:59" x14ac:dyDescent="0.25">
      <c r="AH2997" s="6"/>
      <c r="AI2997" s="6"/>
      <c r="AJ2997" s="6"/>
      <c r="AK2997" s="6"/>
      <c r="AL2997" s="6"/>
      <c r="AM2997" s="6"/>
      <c r="AN2997" s="6"/>
      <c r="AO2997" s="6"/>
      <c r="AP2997" s="6"/>
      <c r="AQ2997" s="6"/>
      <c r="AR2997" s="6"/>
      <c r="AS2997" s="6"/>
      <c r="AT2997" s="6"/>
      <c r="AU2997" s="6"/>
      <c r="AV2997" s="6"/>
      <c r="AW2997" s="6"/>
      <c r="AX2997" s="6"/>
      <c r="AY2997" s="6"/>
      <c r="AZ2997" s="6"/>
      <c r="BA2997" s="6"/>
      <c r="BB2997" s="6"/>
      <c r="BC2997" s="6"/>
      <c r="BD2997" s="6"/>
      <c r="BE2997" s="6"/>
      <c r="BF2997" s="6"/>
      <c r="BG2997" s="10"/>
    </row>
    <row r="2998" spans="34:59" x14ac:dyDescent="0.25">
      <c r="AH2998" s="10"/>
      <c r="AI2998" s="6"/>
    </row>
    <row r="2999" spans="34:59" x14ac:dyDescent="0.25">
      <c r="AH2999" s="6"/>
      <c r="AI2999" s="6"/>
      <c r="AJ2999" s="6"/>
      <c r="AK2999" s="6"/>
      <c r="AL2999" s="6"/>
      <c r="AM2999" s="6"/>
      <c r="AN2999" s="6"/>
      <c r="AO2999" s="6"/>
      <c r="AP2999" s="6"/>
      <c r="AQ2999" s="6"/>
      <c r="AR2999" s="6"/>
      <c r="AS2999" s="6"/>
      <c r="AT2999" s="6"/>
      <c r="AU2999" s="6"/>
      <c r="AV2999" s="6"/>
      <c r="AW2999" s="6"/>
      <c r="AX2999" s="6"/>
      <c r="AY2999" s="6"/>
      <c r="AZ2999" s="6"/>
      <c r="BA2999" s="6"/>
      <c r="BB2999" s="6"/>
      <c r="BC2999" s="6"/>
      <c r="BD2999" s="6"/>
      <c r="BE2999" s="6"/>
      <c r="BF2999" s="6"/>
      <c r="BG2999" s="6"/>
    </row>
    <row r="3000" spans="34:59" x14ac:dyDescent="0.25">
      <c r="AH3000" s="10"/>
      <c r="AI3000" s="6"/>
      <c r="AJ3000" s="10"/>
      <c r="AK3000" s="10"/>
      <c r="AL3000" s="10"/>
      <c r="AM3000" s="10"/>
      <c r="AN3000" s="10"/>
      <c r="AO3000" s="10"/>
      <c r="AP3000" s="10"/>
      <c r="AQ3000" s="10"/>
      <c r="AR3000" s="10"/>
      <c r="AS3000" s="10"/>
      <c r="AT3000" s="10"/>
      <c r="AU3000" s="10"/>
      <c r="AV3000" s="10"/>
      <c r="AW3000" s="10"/>
      <c r="AX3000" s="10"/>
      <c r="AY3000" s="10"/>
      <c r="AZ3000" s="10"/>
      <c r="BA3000" s="10"/>
      <c r="BB3000" s="10"/>
      <c r="BC3000" s="10"/>
      <c r="BD3000" s="10"/>
      <c r="BE3000" s="10"/>
      <c r="BF3000" s="10"/>
      <c r="BG3000" s="6"/>
    </row>
    <row r="3001" spans="34:59" x14ac:dyDescent="0.25">
      <c r="AH3001" s="6"/>
      <c r="AI3001" s="6"/>
      <c r="AJ3001" s="6"/>
      <c r="AK3001" s="6"/>
      <c r="AL3001" s="6"/>
      <c r="AM3001" s="6"/>
      <c r="AN3001" s="6"/>
      <c r="AO3001" s="6"/>
      <c r="AP3001" s="6"/>
      <c r="AQ3001" s="6"/>
      <c r="AR3001" s="6"/>
      <c r="AS3001" s="6"/>
      <c r="AT3001" s="6"/>
      <c r="AU3001" s="6"/>
      <c r="AV3001" s="6"/>
      <c r="AW3001" s="6"/>
      <c r="AX3001" s="6"/>
      <c r="AY3001" s="6"/>
      <c r="AZ3001" s="6"/>
      <c r="BA3001" s="6"/>
      <c r="BB3001" s="6"/>
      <c r="BC3001" s="6"/>
      <c r="BD3001" s="6"/>
      <c r="BE3001" s="6"/>
      <c r="BF3001" s="6"/>
      <c r="BG3001" s="10"/>
    </row>
    <row r="3002" spans="34:59" x14ac:dyDescent="0.25">
      <c r="AH3002" s="10"/>
      <c r="AI3002" s="6"/>
    </row>
    <row r="3003" spans="34:59" x14ac:dyDescent="0.25">
      <c r="AH3003" s="6"/>
      <c r="AI3003" s="6"/>
      <c r="AJ3003" s="6"/>
      <c r="AK3003" s="6"/>
      <c r="AL3003" s="6"/>
      <c r="AM3003" s="6"/>
      <c r="AN3003" s="6"/>
      <c r="AO3003" s="6"/>
      <c r="AP3003" s="6"/>
      <c r="AQ3003" s="6"/>
      <c r="AR3003" s="6"/>
      <c r="AS3003" s="6"/>
      <c r="AT3003" s="6"/>
      <c r="AU3003" s="6"/>
      <c r="AV3003" s="6"/>
      <c r="AW3003" s="6"/>
      <c r="AX3003" s="6"/>
      <c r="AY3003" s="6"/>
      <c r="AZ3003" s="6"/>
      <c r="BA3003" s="6"/>
      <c r="BB3003" s="6"/>
      <c r="BC3003" s="6"/>
      <c r="BD3003" s="6"/>
      <c r="BE3003" s="6"/>
      <c r="BF3003" s="6"/>
      <c r="BG3003" s="6"/>
    </row>
    <row r="3004" spans="34:59" x14ac:dyDescent="0.25">
      <c r="AH3004" s="10"/>
      <c r="AI3004" s="6"/>
      <c r="AJ3004" s="10"/>
      <c r="AK3004" s="10"/>
      <c r="AL3004" s="10"/>
      <c r="AM3004" s="10"/>
      <c r="AN3004" s="10"/>
      <c r="AO3004" s="10"/>
      <c r="AP3004" s="10"/>
      <c r="AQ3004" s="10"/>
      <c r="AR3004" s="10"/>
      <c r="AS3004" s="10"/>
      <c r="AT3004" s="10"/>
      <c r="AU3004" s="10"/>
      <c r="AV3004" s="10"/>
      <c r="AW3004" s="10"/>
      <c r="AX3004" s="10"/>
      <c r="AY3004" s="10"/>
      <c r="AZ3004" s="10"/>
      <c r="BA3004" s="10"/>
      <c r="BB3004" s="10"/>
      <c r="BC3004" s="10"/>
      <c r="BD3004" s="10"/>
      <c r="BE3004" s="10"/>
      <c r="BF3004" s="10"/>
      <c r="BG3004" s="6"/>
    </row>
    <row r="3005" spans="34:59" x14ac:dyDescent="0.25">
      <c r="AH3005" s="6"/>
      <c r="AI3005" s="6"/>
      <c r="AJ3005" s="6"/>
      <c r="AK3005" s="6"/>
      <c r="AL3005" s="6"/>
      <c r="AM3005" s="6"/>
      <c r="AN3005" s="6"/>
      <c r="AO3005" s="6"/>
      <c r="AP3005" s="6"/>
      <c r="AQ3005" s="6"/>
      <c r="AR3005" s="6"/>
      <c r="AS3005" s="6"/>
      <c r="AT3005" s="6"/>
      <c r="AU3005" s="6"/>
      <c r="AV3005" s="6"/>
      <c r="AW3005" s="6"/>
      <c r="AX3005" s="6"/>
      <c r="AY3005" s="6"/>
      <c r="AZ3005" s="6"/>
      <c r="BA3005" s="6"/>
      <c r="BB3005" s="6"/>
      <c r="BC3005" s="6"/>
      <c r="BD3005" s="6"/>
      <c r="BE3005" s="6"/>
      <c r="BF3005" s="6"/>
      <c r="BG3005" s="10"/>
    </row>
    <row r="3006" spans="34:59" x14ac:dyDescent="0.25">
      <c r="AH3006" s="10"/>
      <c r="AI3006" s="6"/>
    </row>
    <row r="3007" spans="34:59" x14ac:dyDescent="0.25">
      <c r="AH3007" s="6"/>
      <c r="AI3007" s="6"/>
      <c r="AJ3007" s="6"/>
      <c r="AK3007" s="6"/>
      <c r="AL3007" s="6"/>
      <c r="AM3007" s="6"/>
      <c r="AN3007" s="6"/>
      <c r="AO3007" s="6"/>
      <c r="AP3007" s="6"/>
      <c r="AQ3007" s="6"/>
      <c r="AR3007" s="6"/>
      <c r="AS3007" s="6"/>
      <c r="AT3007" s="6"/>
      <c r="AU3007" s="6"/>
      <c r="AV3007" s="6"/>
      <c r="AW3007" s="6"/>
      <c r="AX3007" s="6"/>
      <c r="AY3007" s="6"/>
      <c r="AZ3007" s="6"/>
      <c r="BA3007" s="6"/>
      <c r="BB3007" s="6"/>
      <c r="BC3007" s="6"/>
      <c r="BD3007" s="6"/>
      <c r="BE3007" s="6"/>
      <c r="BF3007" s="6"/>
      <c r="BG3007" s="6"/>
    </row>
    <row r="3008" spans="34:59" x14ac:dyDescent="0.25">
      <c r="AH3008" s="10"/>
      <c r="AI3008" s="6"/>
      <c r="AJ3008" s="10"/>
      <c r="AK3008" s="10"/>
      <c r="AL3008" s="10"/>
      <c r="AM3008" s="10"/>
      <c r="AN3008" s="10"/>
      <c r="AO3008" s="10"/>
      <c r="AP3008" s="10"/>
      <c r="AQ3008" s="10"/>
      <c r="AR3008" s="10"/>
      <c r="AS3008" s="10"/>
      <c r="AT3008" s="10"/>
      <c r="AU3008" s="10"/>
      <c r="AV3008" s="10"/>
      <c r="AW3008" s="10"/>
      <c r="AX3008" s="10"/>
      <c r="AY3008" s="10"/>
      <c r="AZ3008" s="10"/>
      <c r="BA3008" s="10"/>
      <c r="BB3008" s="10"/>
      <c r="BC3008" s="10"/>
      <c r="BD3008" s="10"/>
      <c r="BE3008" s="10"/>
      <c r="BF3008" s="10"/>
      <c r="BG3008" s="6"/>
    </row>
    <row r="3009" spans="34:59" x14ac:dyDescent="0.25">
      <c r="AH3009" s="6"/>
      <c r="AI3009" s="6"/>
      <c r="AJ3009" s="6"/>
      <c r="AK3009" s="6"/>
      <c r="AL3009" s="6"/>
      <c r="AM3009" s="6"/>
      <c r="AN3009" s="6"/>
      <c r="AO3009" s="6"/>
      <c r="AP3009" s="6"/>
      <c r="AQ3009" s="6"/>
      <c r="AR3009" s="6"/>
      <c r="AS3009" s="6"/>
      <c r="AT3009" s="6"/>
      <c r="AU3009" s="6"/>
      <c r="AV3009" s="6"/>
      <c r="AW3009" s="6"/>
      <c r="AX3009" s="6"/>
      <c r="AY3009" s="6"/>
      <c r="AZ3009" s="6"/>
      <c r="BA3009" s="6"/>
      <c r="BB3009" s="6"/>
      <c r="BC3009" s="6"/>
      <c r="BD3009" s="6"/>
      <c r="BE3009" s="6"/>
      <c r="BF3009" s="6"/>
      <c r="BG3009" s="10"/>
    </row>
    <row r="3010" spans="34:59" x14ac:dyDescent="0.25">
      <c r="AH3010" s="10"/>
      <c r="AI3010" s="6"/>
    </row>
    <row r="3011" spans="34:59" x14ac:dyDescent="0.25">
      <c r="AH3011" s="6"/>
      <c r="AI3011" s="6"/>
      <c r="AJ3011" s="6"/>
      <c r="AK3011" s="6"/>
      <c r="AL3011" s="6"/>
      <c r="AM3011" s="6"/>
      <c r="AN3011" s="6"/>
      <c r="AO3011" s="6"/>
      <c r="AP3011" s="6"/>
      <c r="AQ3011" s="6"/>
      <c r="AR3011" s="6"/>
      <c r="AS3011" s="6"/>
      <c r="AT3011" s="6"/>
      <c r="AU3011" s="6"/>
      <c r="AV3011" s="6"/>
      <c r="AW3011" s="6"/>
      <c r="AX3011" s="6"/>
      <c r="AY3011" s="6"/>
      <c r="AZ3011" s="6"/>
      <c r="BA3011" s="6"/>
      <c r="BB3011" s="6"/>
      <c r="BC3011" s="6"/>
      <c r="BD3011" s="6"/>
      <c r="BE3011" s="6"/>
      <c r="BF3011" s="6"/>
      <c r="BG3011" s="6"/>
    </row>
    <row r="3012" spans="34:59" x14ac:dyDescent="0.25">
      <c r="AH3012" s="10"/>
      <c r="AI3012" s="6"/>
      <c r="AJ3012" s="10"/>
      <c r="AK3012" s="10"/>
      <c r="AL3012" s="10"/>
      <c r="AM3012" s="10"/>
      <c r="AN3012" s="10"/>
      <c r="AO3012" s="10"/>
      <c r="AP3012" s="10"/>
      <c r="AQ3012" s="10"/>
      <c r="AR3012" s="10"/>
      <c r="AS3012" s="10"/>
      <c r="AT3012" s="10"/>
      <c r="AU3012" s="10"/>
      <c r="AV3012" s="10"/>
      <c r="AW3012" s="10"/>
      <c r="AX3012" s="10"/>
      <c r="AY3012" s="10"/>
      <c r="AZ3012" s="10"/>
      <c r="BA3012" s="10"/>
      <c r="BB3012" s="10"/>
      <c r="BC3012" s="10"/>
      <c r="BD3012" s="10"/>
      <c r="BE3012" s="10"/>
      <c r="BF3012" s="10"/>
      <c r="BG3012" s="6"/>
    </row>
    <row r="3013" spans="34:59" x14ac:dyDescent="0.25">
      <c r="AH3013" s="6"/>
      <c r="AI3013" s="6"/>
      <c r="AJ3013" s="6"/>
      <c r="AK3013" s="6"/>
      <c r="AL3013" s="6"/>
      <c r="AM3013" s="6"/>
      <c r="AN3013" s="6"/>
      <c r="AO3013" s="6"/>
      <c r="AP3013" s="6"/>
      <c r="AQ3013" s="6"/>
      <c r="AR3013" s="6"/>
      <c r="AS3013" s="6"/>
      <c r="AT3013" s="6"/>
      <c r="AU3013" s="6"/>
      <c r="AV3013" s="6"/>
      <c r="AW3013" s="6"/>
      <c r="AX3013" s="6"/>
      <c r="AY3013" s="6"/>
      <c r="AZ3013" s="6"/>
      <c r="BA3013" s="6"/>
      <c r="BB3013" s="6"/>
      <c r="BC3013" s="6"/>
      <c r="BD3013" s="6"/>
      <c r="BE3013" s="6"/>
      <c r="BF3013" s="6"/>
      <c r="BG3013" s="10"/>
    </row>
    <row r="3014" spans="34:59" x14ac:dyDescent="0.25">
      <c r="AH3014" s="10"/>
      <c r="AI3014" s="6"/>
    </row>
    <row r="3015" spans="34:59" x14ac:dyDescent="0.25">
      <c r="AH3015" s="6"/>
      <c r="AI3015" s="6"/>
      <c r="AJ3015" s="6"/>
      <c r="AK3015" s="6"/>
      <c r="AL3015" s="6"/>
      <c r="AM3015" s="6"/>
      <c r="AN3015" s="6"/>
      <c r="AO3015" s="6"/>
      <c r="AP3015" s="6"/>
      <c r="AQ3015" s="6"/>
      <c r="AR3015" s="6"/>
      <c r="AS3015" s="6"/>
      <c r="AT3015" s="6"/>
      <c r="AU3015" s="6"/>
      <c r="AV3015" s="6"/>
      <c r="AW3015" s="6"/>
      <c r="AX3015" s="6"/>
      <c r="AY3015" s="6"/>
      <c r="AZ3015" s="6"/>
      <c r="BA3015" s="6"/>
      <c r="BB3015" s="6"/>
      <c r="BC3015" s="6"/>
      <c r="BD3015" s="6"/>
      <c r="BE3015" s="6"/>
      <c r="BF3015" s="6"/>
      <c r="BG3015" s="6"/>
    </row>
    <row r="3016" spans="34:59" x14ac:dyDescent="0.25">
      <c r="AH3016" s="10"/>
      <c r="AI3016" s="6"/>
      <c r="AJ3016" s="10"/>
      <c r="AK3016" s="10"/>
      <c r="AL3016" s="10"/>
      <c r="AM3016" s="10"/>
      <c r="AN3016" s="10"/>
      <c r="AO3016" s="10"/>
      <c r="AP3016" s="10"/>
      <c r="AQ3016" s="10"/>
      <c r="AR3016" s="10"/>
      <c r="AS3016" s="10"/>
      <c r="AT3016" s="10"/>
      <c r="AU3016" s="10"/>
      <c r="AV3016" s="10"/>
      <c r="AW3016" s="10"/>
      <c r="AX3016" s="10"/>
      <c r="AY3016" s="10"/>
      <c r="AZ3016" s="10"/>
      <c r="BA3016" s="10"/>
      <c r="BB3016" s="10"/>
      <c r="BC3016" s="10"/>
      <c r="BD3016" s="10"/>
      <c r="BE3016" s="10"/>
      <c r="BF3016" s="10"/>
      <c r="BG3016" s="6"/>
    </row>
    <row r="3017" spans="34:59" x14ac:dyDescent="0.25">
      <c r="AH3017" s="6"/>
      <c r="AI3017" s="6"/>
      <c r="AJ3017" s="6"/>
      <c r="AK3017" s="6"/>
      <c r="AL3017" s="6"/>
      <c r="AM3017" s="6"/>
      <c r="AN3017" s="6"/>
      <c r="AO3017" s="6"/>
      <c r="AP3017" s="6"/>
      <c r="AQ3017" s="6"/>
      <c r="AR3017" s="6"/>
      <c r="AS3017" s="6"/>
      <c r="AT3017" s="6"/>
      <c r="AU3017" s="6"/>
      <c r="AV3017" s="6"/>
      <c r="AW3017" s="6"/>
      <c r="AX3017" s="6"/>
      <c r="AY3017" s="6"/>
      <c r="AZ3017" s="6"/>
      <c r="BA3017" s="6"/>
      <c r="BB3017" s="6"/>
      <c r="BC3017" s="6"/>
      <c r="BD3017" s="6"/>
      <c r="BE3017" s="6"/>
      <c r="BF3017" s="6"/>
      <c r="BG3017" s="10"/>
    </row>
    <row r="3018" spans="34:59" x14ac:dyDescent="0.25">
      <c r="AH3018" s="10"/>
      <c r="AI3018" s="6"/>
    </row>
    <row r="3019" spans="34:59" x14ac:dyDescent="0.25">
      <c r="AH3019" s="6"/>
      <c r="AI3019" s="6"/>
      <c r="AJ3019" s="6"/>
      <c r="AK3019" s="6"/>
      <c r="AL3019" s="6"/>
      <c r="AM3019" s="6"/>
      <c r="AN3019" s="6"/>
      <c r="AO3019" s="6"/>
      <c r="AP3019" s="6"/>
      <c r="AQ3019" s="6"/>
      <c r="AR3019" s="6"/>
      <c r="AS3019" s="6"/>
      <c r="AT3019" s="6"/>
      <c r="AU3019" s="6"/>
      <c r="AV3019" s="6"/>
      <c r="AW3019" s="6"/>
      <c r="AX3019" s="6"/>
      <c r="AY3019" s="6"/>
      <c r="AZ3019" s="6"/>
      <c r="BA3019" s="6"/>
      <c r="BB3019" s="6"/>
      <c r="BC3019" s="6"/>
      <c r="BD3019" s="6"/>
      <c r="BE3019" s="6"/>
      <c r="BF3019" s="6"/>
      <c r="BG3019" s="6"/>
    </row>
    <row r="3020" spans="34:59" x14ac:dyDescent="0.25">
      <c r="AH3020" s="10"/>
      <c r="AI3020" s="6"/>
      <c r="AJ3020" s="10"/>
      <c r="AK3020" s="10"/>
      <c r="AL3020" s="10"/>
      <c r="AM3020" s="10"/>
      <c r="AN3020" s="10"/>
      <c r="AO3020" s="10"/>
      <c r="AP3020" s="10"/>
      <c r="AQ3020" s="10"/>
      <c r="AR3020" s="10"/>
      <c r="AS3020" s="10"/>
      <c r="AT3020" s="10"/>
      <c r="AU3020" s="10"/>
      <c r="AV3020" s="10"/>
      <c r="AW3020" s="10"/>
      <c r="AX3020" s="10"/>
      <c r="AY3020" s="10"/>
      <c r="AZ3020" s="10"/>
      <c r="BA3020" s="10"/>
      <c r="BB3020" s="10"/>
      <c r="BC3020" s="10"/>
      <c r="BD3020" s="10"/>
      <c r="BE3020" s="10"/>
      <c r="BF3020" s="10"/>
      <c r="BG3020" s="6"/>
    </row>
    <row r="3021" spans="34:59" x14ac:dyDescent="0.25">
      <c r="AH3021" s="6"/>
      <c r="AI3021" s="6"/>
      <c r="AJ3021" s="6"/>
      <c r="AK3021" s="6"/>
      <c r="AL3021" s="6"/>
      <c r="AM3021" s="6"/>
      <c r="AN3021" s="6"/>
      <c r="AO3021" s="6"/>
      <c r="AP3021" s="6"/>
      <c r="AQ3021" s="6"/>
      <c r="AR3021" s="6"/>
      <c r="AS3021" s="6"/>
      <c r="AT3021" s="6"/>
      <c r="AU3021" s="6"/>
      <c r="AV3021" s="6"/>
      <c r="AW3021" s="6"/>
      <c r="AX3021" s="6"/>
      <c r="AY3021" s="6"/>
      <c r="AZ3021" s="6"/>
      <c r="BA3021" s="6"/>
      <c r="BB3021" s="6"/>
      <c r="BC3021" s="6"/>
      <c r="BD3021" s="6"/>
      <c r="BE3021" s="6"/>
      <c r="BF3021" s="6"/>
      <c r="BG3021" s="10"/>
    </row>
    <row r="3022" spans="34:59" x14ac:dyDescent="0.25">
      <c r="AH3022" s="10"/>
      <c r="AI3022" s="6"/>
    </row>
    <row r="3023" spans="34:59" x14ac:dyDescent="0.25">
      <c r="AH3023" s="6"/>
      <c r="AI3023" s="6"/>
      <c r="AJ3023" s="6"/>
      <c r="AK3023" s="6"/>
      <c r="AL3023" s="6"/>
      <c r="AM3023" s="6"/>
      <c r="AN3023" s="6"/>
      <c r="AO3023" s="6"/>
      <c r="AP3023" s="6"/>
      <c r="AQ3023" s="6"/>
      <c r="AR3023" s="6"/>
      <c r="AS3023" s="6"/>
      <c r="AT3023" s="6"/>
      <c r="AU3023" s="6"/>
      <c r="AV3023" s="6"/>
      <c r="AW3023" s="6"/>
      <c r="AX3023" s="6"/>
      <c r="AY3023" s="6"/>
      <c r="AZ3023" s="6"/>
      <c r="BA3023" s="6"/>
      <c r="BB3023" s="6"/>
      <c r="BC3023" s="6"/>
      <c r="BD3023" s="6"/>
      <c r="BE3023" s="6"/>
      <c r="BF3023" s="6"/>
      <c r="BG3023" s="6"/>
    </row>
    <row r="3024" spans="34:59" x14ac:dyDescent="0.25">
      <c r="AH3024" s="10"/>
      <c r="AI3024" s="6"/>
      <c r="AJ3024" s="10"/>
      <c r="AK3024" s="10"/>
      <c r="AL3024" s="10"/>
      <c r="AM3024" s="10"/>
      <c r="AN3024" s="10"/>
      <c r="AO3024" s="10"/>
      <c r="AP3024" s="10"/>
      <c r="AQ3024" s="10"/>
      <c r="AR3024" s="10"/>
      <c r="AS3024" s="10"/>
      <c r="AT3024" s="10"/>
      <c r="AU3024" s="10"/>
      <c r="AV3024" s="10"/>
      <c r="AW3024" s="10"/>
      <c r="AX3024" s="10"/>
      <c r="AY3024" s="10"/>
      <c r="AZ3024" s="10"/>
      <c r="BA3024" s="10"/>
      <c r="BB3024" s="10"/>
      <c r="BC3024" s="10"/>
      <c r="BD3024" s="10"/>
      <c r="BE3024" s="10"/>
      <c r="BF3024" s="10"/>
      <c r="BG3024" s="6"/>
    </row>
    <row r="3025" spans="34:59" x14ac:dyDescent="0.25">
      <c r="AH3025" s="6"/>
      <c r="AI3025" s="6"/>
      <c r="AJ3025" s="6"/>
      <c r="AK3025" s="6"/>
      <c r="AL3025" s="6"/>
      <c r="AM3025" s="6"/>
      <c r="AN3025" s="6"/>
      <c r="AO3025" s="6"/>
      <c r="AP3025" s="6"/>
      <c r="AQ3025" s="6"/>
      <c r="AR3025" s="6"/>
      <c r="AS3025" s="6"/>
      <c r="AT3025" s="6"/>
      <c r="AU3025" s="6"/>
      <c r="AV3025" s="6"/>
      <c r="AW3025" s="6"/>
      <c r="AX3025" s="6"/>
      <c r="AY3025" s="6"/>
      <c r="AZ3025" s="6"/>
      <c r="BA3025" s="6"/>
      <c r="BB3025" s="6"/>
      <c r="BC3025" s="6"/>
      <c r="BD3025" s="6"/>
      <c r="BE3025" s="6"/>
      <c r="BF3025" s="6"/>
      <c r="BG3025" s="10"/>
    </row>
    <row r="3026" spans="34:59" x14ac:dyDescent="0.25">
      <c r="AH3026" s="10"/>
      <c r="AI3026" s="6"/>
    </row>
    <row r="3027" spans="34:59" x14ac:dyDescent="0.25">
      <c r="AH3027" s="6"/>
      <c r="AI3027" s="6"/>
      <c r="AJ3027" s="6"/>
      <c r="AK3027" s="6"/>
      <c r="AL3027" s="6"/>
      <c r="AM3027" s="6"/>
      <c r="AN3027" s="6"/>
      <c r="AO3027" s="6"/>
      <c r="AP3027" s="6"/>
      <c r="AQ3027" s="6"/>
      <c r="AR3027" s="6"/>
      <c r="AS3027" s="6"/>
      <c r="AT3027" s="6"/>
      <c r="AU3027" s="6"/>
      <c r="AV3027" s="6"/>
      <c r="AW3027" s="6"/>
      <c r="AX3027" s="6"/>
      <c r="AY3027" s="6"/>
      <c r="AZ3027" s="6"/>
      <c r="BA3027" s="6"/>
      <c r="BB3027" s="6"/>
      <c r="BC3027" s="6"/>
      <c r="BD3027" s="6"/>
      <c r="BE3027" s="6"/>
      <c r="BF3027" s="6"/>
      <c r="BG3027" s="6"/>
    </row>
    <row r="3028" spans="34:59" x14ac:dyDescent="0.25">
      <c r="AH3028" s="10"/>
      <c r="AI3028" s="6"/>
      <c r="AJ3028" s="10"/>
      <c r="AK3028" s="10"/>
      <c r="AL3028" s="10"/>
      <c r="AM3028" s="10"/>
      <c r="AN3028" s="10"/>
      <c r="AO3028" s="10"/>
      <c r="AP3028" s="10"/>
      <c r="AQ3028" s="10"/>
      <c r="AR3028" s="10"/>
      <c r="AS3028" s="10"/>
      <c r="AT3028" s="10"/>
      <c r="AU3028" s="10"/>
      <c r="AV3028" s="10"/>
      <c r="AW3028" s="10"/>
      <c r="AX3028" s="10"/>
      <c r="AY3028" s="10"/>
      <c r="AZ3028" s="10"/>
      <c r="BA3028" s="10"/>
      <c r="BB3028" s="10"/>
      <c r="BC3028" s="10"/>
      <c r="BD3028" s="10"/>
      <c r="BE3028" s="10"/>
      <c r="BF3028" s="10"/>
      <c r="BG3028" s="6"/>
    </row>
    <row r="3029" spans="34:59" x14ac:dyDescent="0.25">
      <c r="AH3029" s="6"/>
      <c r="AI3029" s="6"/>
      <c r="AJ3029" s="6"/>
      <c r="AK3029" s="6"/>
      <c r="AL3029" s="6"/>
      <c r="AM3029" s="6"/>
      <c r="AN3029" s="6"/>
      <c r="AO3029" s="6"/>
      <c r="AP3029" s="6"/>
      <c r="AQ3029" s="6"/>
      <c r="AR3029" s="6"/>
      <c r="AS3029" s="6"/>
      <c r="AT3029" s="6"/>
      <c r="AU3029" s="6"/>
      <c r="AV3029" s="6"/>
      <c r="AW3029" s="6"/>
      <c r="AX3029" s="6"/>
      <c r="AY3029" s="6"/>
      <c r="AZ3029" s="6"/>
      <c r="BA3029" s="6"/>
      <c r="BB3029" s="6"/>
      <c r="BC3029" s="6"/>
      <c r="BD3029" s="6"/>
      <c r="BE3029" s="6"/>
      <c r="BF3029" s="6"/>
      <c r="BG3029" s="10"/>
    </row>
    <row r="3030" spans="34:59" x14ac:dyDescent="0.25">
      <c r="AH3030" s="10"/>
      <c r="AI3030" s="6"/>
    </row>
    <row r="3031" spans="34:59" x14ac:dyDescent="0.25">
      <c r="AH3031" s="6"/>
      <c r="AI3031" s="6"/>
      <c r="AJ3031" s="6"/>
      <c r="AK3031" s="6"/>
      <c r="AL3031" s="6"/>
      <c r="AM3031" s="6"/>
      <c r="AN3031" s="6"/>
      <c r="AO3031" s="6"/>
      <c r="AP3031" s="6"/>
      <c r="AQ3031" s="6"/>
      <c r="AR3031" s="6"/>
      <c r="AS3031" s="6"/>
      <c r="AT3031" s="6"/>
      <c r="AU3031" s="6"/>
      <c r="AV3031" s="6"/>
      <c r="AW3031" s="6"/>
      <c r="AX3031" s="6"/>
      <c r="AY3031" s="6"/>
      <c r="AZ3031" s="6"/>
      <c r="BA3031" s="6"/>
      <c r="BB3031" s="6"/>
      <c r="BC3031" s="6"/>
      <c r="BD3031" s="6"/>
      <c r="BE3031" s="6"/>
      <c r="BF3031" s="6"/>
      <c r="BG3031" s="6"/>
    </row>
    <row r="3032" spans="34:59" x14ac:dyDescent="0.25">
      <c r="AH3032" s="10"/>
      <c r="AI3032" s="6"/>
      <c r="AJ3032" s="10"/>
      <c r="AK3032" s="10"/>
      <c r="AL3032" s="10"/>
      <c r="AM3032" s="10"/>
      <c r="AN3032" s="10"/>
      <c r="AO3032" s="10"/>
      <c r="AP3032" s="10"/>
      <c r="AQ3032" s="10"/>
      <c r="AR3032" s="10"/>
      <c r="AS3032" s="10"/>
      <c r="AT3032" s="10"/>
      <c r="AU3032" s="10"/>
      <c r="AV3032" s="10"/>
      <c r="AW3032" s="10"/>
      <c r="AX3032" s="10"/>
      <c r="AY3032" s="10"/>
      <c r="AZ3032" s="10"/>
      <c r="BA3032" s="10"/>
      <c r="BB3032" s="10"/>
      <c r="BC3032" s="10"/>
      <c r="BD3032" s="10"/>
      <c r="BE3032" s="10"/>
      <c r="BF3032" s="10"/>
      <c r="BG3032" s="6"/>
    </row>
    <row r="3033" spans="34:59" x14ac:dyDescent="0.25">
      <c r="AH3033" s="6"/>
      <c r="AI3033" s="6"/>
      <c r="AJ3033" s="6"/>
      <c r="AK3033" s="6"/>
      <c r="AL3033" s="6"/>
      <c r="AM3033" s="6"/>
      <c r="AN3033" s="6"/>
      <c r="AO3033" s="6"/>
      <c r="AP3033" s="6"/>
      <c r="AQ3033" s="6"/>
      <c r="AR3033" s="6"/>
      <c r="AS3033" s="6"/>
      <c r="AT3033" s="6"/>
      <c r="AU3033" s="6"/>
      <c r="AV3033" s="6"/>
      <c r="AW3033" s="6"/>
      <c r="AX3033" s="6"/>
      <c r="AY3033" s="6"/>
      <c r="AZ3033" s="6"/>
      <c r="BA3033" s="6"/>
      <c r="BB3033" s="6"/>
      <c r="BC3033" s="6"/>
      <c r="BD3033" s="6"/>
      <c r="BE3033" s="6"/>
      <c r="BF3033" s="6"/>
      <c r="BG3033" s="10"/>
    </row>
    <row r="3034" spans="34:59" x14ac:dyDescent="0.25">
      <c r="AH3034" s="10"/>
      <c r="AI3034" s="6"/>
    </row>
    <row r="3035" spans="34:59" x14ac:dyDescent="0.25">
      <c r="AH3035" s="6"/>
      <c r="AI3035" s="6"/>
      <c r="AJ3035" s="6"/>
      <c r="AK3035" s="6"/>
      <c r="AL3035" s="6"/>
      <c r="AM3035" s="6"/>
      <c r="AN3035" s="6"/>
      <c r="AO3035" s="6"/>
      <c r="AP3035" s="6"/>
      <c r="AQ3035" s="6"/>
      <c r="AR3035" s="6"/>
      <c r="AS3035" s="6"/>
      <c r="AT3035" s="6"/>
      <c r="AU3035" s="6"/>
      <c r="AV3035" s="6"/>
      <c r="AW3035" s="6"/>
      <c r="AX3035" s="6"/>
      <c r="AY3035" s="6"/>
      <c r="AZ3035" s="6"/>
      <c r="BA3035" s="6"/>
      <c r="BB3035" s="6"/>
      <c r="BC3035" s="6"/>
      <c r="BD3035" s="6"/>
      <c r="BE3035" s="6"/>
      <c r="BF3035" s="6"/>
      <c r="BG3035" s="6"/>
    </row>
    <row r="3036" spans="34:59" x14ac:dyDescent="0.25">
      <c r="AH3036" s="10"/>
      <c r="AI3036" s="6"/>
      <c r="AJ3036" s="10"/>
      <c r="AK3036" s="10"/>
      <c r="AL3036" s="10"/>
      <c r="AM3036" s="10"/>
      <c r="AN3036" s="10"/>
      <c r="AO3036" s="10"/>
      <c r="AP3036" s="10"/>
      <c r="AQ3036" s="10"/>
      <c r="AR3036" s="10"/>
      <c r="AS3036" s="10"/>
      <c r="AT3036" s="10"/>
      <c r="AU3036" s="10"/>
      <c r="AV3036" s="10"/>
      <c r="AW3036" s="10"/>
      <c r="AX3036" s="10"/>
      <c r="AY3036" s="10"/>
      <c r="AZ3036" s="10"/>
      <c r="BA3036" s="10"/>
      <c r="BB3036" s="10"/>
      <c r="BC3036" s="10"/>
      <c r="BD3036" s="10"/>
      <c r="BE3036" s="10"/>
      <c r="BF3036" s="10"/>
      <c r="BG3036" s="6"/>
    </row>
    <row r="3037" spans="34:59" x14ac:dyDescent="0.25">
      <c r="AH3037" s="6"/>
      <c r="AI3037" s="6"/>
      <c r="AJ3037" s="6"/>
      <c r="AK3037" s="6"/>
      <c r="AL3037" s="6"/>
      <c r="AM3037" s="6"/>
      <c r="AN3037" s="6"/>
      <c r="AO3037" s="6"/>
      <c r="AP3037" s="6"/>
      <c r="AQ3037" s="6"/>
      <c r="AR3037" s="6"/>
      <c r="AS3037" s="6"/>
      <c r="AT3037" s="6"/>
      <c r="AU3037" s="6"/>
      <c r="AV3037" s="6"/>
      <c r="AW3037" s="6"/>
      <c r="AX3037" s="6"/>
      <c r="AY3037" s="6"/>
      <c r="AZ3037" s="6"/>
      <c r="BA3037" s="6"/>
      <c r="BB3037" s="6"/>
      <c r="BC3037" s="6"/>
      <c r="BD3037" s="6"/>
      <c r="BE3037" s="6"/>
      <c r="BF3037" s="6"/>
      <c r="BG3037" s="10"/>
    </row>
    <row r="3038" spans="34:59" x14ac:dyDescent="0.25">
      <c r="AH3038" s="10"/>
      <c r="AI3038" s="6"/>
    </row>
    <row r="3039" spans="34:59" x14ac:dyDescent="0.25">
      <c r="AH3039" s="6"/>
      <c r="AI3039" s="6"/>
      <c r="AJ3039" s="6"/>
      <c r="AK3039" s="6"/>
      <c r="AL3039" s="6"/>
      <c r="AM3039" s="6"/>
      <c r="AN3039" s="6"/>
      <c r="AO3039" s="6"/>
      <c r="AP3039" s="6"/>
      <c r="AQ3039" s="6"/>
      <c r="AR3039" s="6"/>
      <c r="AS3039" s="6"/>
      <c r="AT3039" s="6"/>
      <c r="AU3039" s="6"/>
      <c r="AV3039" s="6"/>
      <c r="AW3039" s="6"/>
      <c r="AX3039" s="6"/>
      <c r="AY3039" s="6"/>
      <c r="AZ3039" s="6"/>
      <c r="BA3039" s="6"/>
      <c r="BB3039" s="6"/>
      <c r="BC3039" s="6"/>
      <c r="BD3039" s="6"/>
      <c r="BE3039" s="6"/>
      <c r="BF3039" s="6"/>
      <c r="BG3039" s="6"/>
    </row>
    <row r="3040" spans="34:59" x14ac:dyDescent="0.25">
      <c r="AH3040" s="10"/>
      <c r="AI3040" s="6"/>
      <c r="AJ3040" s="10"/>
      <c r="AK3040" s="10"/>
      <c r="AL3040" s="10"/>
      <c r="AM3040" s="10"/>
      <c r="AN3040" s="10"/>
      <c r="AO3040" s="10"/>
      <c r="AP3040" s="10"/>
      <c r="AQ3040" s="10"/>
      <c r="AR3040" s="10"/>
      <c r="AS3040" s="10"/>
      <c r="AT3040" s="10"/>
      <c r="AU3040" s="10"/>
      <c r="AV3040" s="10"/>
      <c r="AW3040" s="10"/>
      <c r="AX3040" s="10"/>
      <c r="AY3040" s="10"/>
      <c r="AZ3040" s="10"/>
      <c r="BA3040" s="10"/>
      <c r="BB3040" s="10"/>
      <c r="BC3040" s="10"/>
      <c r="BD3040" s="10"/>
      <c r="BE3040" s="10"/>
      <c r="BF3040" s="10"/>
      <c r="BG3040" s="6"/>
    </row>
    <row r="3041" spans="34:59" x14ac:dyDescent="0.25">
      <c r="AH3041" s="6"/>
      <c r="AI3041" s="6"/>
      <c r="AJ3041" s="6"/>
      <c r="AK3041" s="6"/>
      <c r="AL3041" s="6"/>
      <c r="AM3041" s="6"/>
      <c r="AN3041" s="6"/>
      <c r="AO3041" s="6"/>
      <c r="AP3041" s="6"/>
      <c r="AQ3041" s="6"/>
      <c r="AR3041" s="6"/>
      <c r="AS3041" s="6"/>
      <c r="AT3041" s="6"/>
      <c r="AU3041" s="6"/>
      <c r="AV3041" s="6"/>
      <c r="AW3041" s="6"/>
      <c r="AX3041" s="6"/>
      <c r="AY3041" s="6"/>
      <c r="AZ3041" s="6"/>
      <c r="BA3041" s="6"/>
      <c r="BB3041" s="6"/>
      <c r="BC3041" s="6"/>
      <c r="BD3041" s="6"/>
      <c r="BE3041" s="6"/>
      <c r="BF3041" s="6"/>
      <c r="BG3041" s="10"/>
    </row>
    <row r="3042" spans="34:59" x14ac:dyDescent="0.25">
      <c r="AH3042" s="10"/>
      <c r="AI3042" s="6"/>
    </row>
    <row r="3043" spans="34:59" x14ac:dyDescent="0.25">
      <c r="AH3043" s="6"/>
      <c r="AI3043" s="6"/>
      <c r="AJ3043" s="6"/>
      <c r="AK3043" s="6"/>
      <c r="AL3043" s="6"/>
      <c r="AM3043" s="6"/>
      <c r="AN3043" s="6"/>
      <c r="AO3043" s="6"/>
      <c r="AP3043" s="6"/>
      <c r="AQ3043" s="6"/>
      <c r="AR3043" s="6"/>
      <c r="AS3043" s="6"/>
      <c r="AT3043" s="6"/>
      <c r="AU3043" s="6"/>
      <c r="AV3043" s="6"/>
      <c r="AW3043" s="6"/>
      <c r="AX3043" s="6"/>
      <c r="AY3043" s="6"/>
      <c r="AZ3043" s="6"/>
      <c r="BA3043" s="6"/>
      <c r="BB3043" s="6"/>
      <c r="BC3043" s="6"/>
      <c r="BD3043" s="6"/>
      <c r="BE3043" s="6"/>
      <c r="BF3043" s="6"/>
      <c r="BG3043" s="6"/>
    </row>
    <row r="3044" spans="34:59" x14ac:dyDescent="0.25">
      <c r="AH3044" s="10"/>
      <c r="AI3044" s="6"/>
      <c r="AJ3044" s="10"/>
      <c r="AK3044" s="10"/>
      <c r="AL3044" s="10"/>
      <c r="AM3044" s="10"/>
      <c r="AN3044" s="10"/>
      <c r="AO3044" s="10"/>
      <c r="AP3044" s="10"/>
      <c r="AQ3044" s="10"/>
      <c r="AR3044" s="10"/>
      <c r="AS3044" s="10"/>
      <c r="AT3044" s="10"/>
      <c r="AU3044" s="10"/>
      <c r="AV3044" s="10"/>
      <c r="AW3044" s="10"/>
      <c r="AX3044" s="10"/>
      <c r="AY3044" s="10"/>
      <c r="AZ3044" s="10"/>
      <c r="BA3044" s="10"/>
      <c r="BB3044" s="10"/>
      <c r="BC3044" s="10"/>
      <c r="BD3044" s="10"/>
      <c r="BE3044" s="10"/>
      <c r="BF3044" s="10"/>
      <c r="BG3044" s="6"/>
    </row>
    <row r="3045" spans="34:59" x14ac:dyDescent="0.25">
      <c r="AH3045" s="6"/>
      <c r="AI3045" s="6"/>
      <c r="AJ3045" s="6"/>
      <c r="AK3045" s="6"/>
      <c r="AL3045" s="6"/>
      <c r="AM3045" s="6"/>
      <c r="AN3045" s="6"/>
      <c r="AO3045" s="6"/>
      <c r="AP3045" s="6"/>
      <c r="AQ3045" s="6"/>
      <c r="AR3045" s="6"/>
      <c r="AS3045" s="6"/>
      <c r="AT3045" s="6"/>
      <c r="AU3045" s="6"/>
      <c r="AV3045" s="6"/>
      <c r="AW3045" s="6"/>
      <c r="AX3045" s="6"/>
      <c r="AY3045" s="6"/>
      <c r="AZ3045" s="6"/>
      <c r="BA3045" s="6"/>
      <c r="BB3045" s="6"/>
      <c r="BC3045" s="6"/>
      <c r="BD3045" s="6"/>
      <c r="BE3045" s="6"/>
      <c r="BF3045" s="6"/>
      <c r="BG3045" s="10"/>
    </row>
    <row r="3046" spans="34:59" x14ac:dyDescent="0.25">
      <c r="AH3046" s="10"/>
      <c r="AI3046" s="6"/>
    </row>
    <row r="3047" spans="34:59" x14ac:dyDescent="0.25">
      <c r="AH3047" s="6"/>
      <c r="AI3047" s="6"/>
      <c r="AJ3047" s="6"/>
      <c r="AK3047" s="6"/>
      <c r="AL3047" s="6"/>
      <c r="AM3047" s="6"/>
      <c r="AN3047" s="6"/>
      <c r="AO3047" s="6"/>
      <c r="AP3047" s="6"/>
      <c r="AQ3047" s="6"/>
      <c r="AR3047" s="6"/>
      <c r="AS3047" s="6"/>
      <c r="AT3047" s="6"/>
      <c r="AU3047" s="6"/>
      <c r="AV3047" s="6"/>
      <c r="AW3047" s="6"/>
      <c r="AX3047" s="6"/>
      <c r="AY3047" s="6"/>
      <c r="AZ3047" s="6"/>
      <c r="BA3047" s="6"/>
      <c r="BB3047" s="6"/>
      <c r="BC3047" s="6"/>
      <c r="BD3047" s="6"/>
      <c r="BE3047" s="6"/>
      <c r="BF3047" s="6"/>
      <c r="BG3047" s="6"/>
    </row>
    <row r="3048" spans="34:59" x14ac:dyDescent="0.25">
      <c r="AH3048" s="10"/>
      <c r="AI3048" s="6"/>
      <c r="AJ3048" s="10"/>
      <c r="AK3048" s="10"/>
      <c r="AL3048" s="10"/>
      <c r="AM3048" s="10"/>
      <c r="AN3048" s="10"/>
      <c r="AO3048" s="10"/>
      <c r="AP3048" s="10"/>
      <c r="AQ3048" s="10"/>
      <c r="AR3048" s="10"/>
      <c r="AS3048" s="10"/>
      <c r="AT3048" s="10"/>
      <c r="AU3048" s="10"/>
      <c r="AV3048" s="10"/>
      <c r="AW3048" s="10"/>
      <c r="AX3048" s="10"/>
      <c r="AY3048" s="10"/>
      <c r="AZ3048" s="10"/>
      <c r="BA3048" s="10"/>
      <c r="BB3048" s="10"/>
      <c r="BC3048" s="10"/>
      <c r="BD3048" s="10"/>
      <c r="BE3048" s="10"/>
      <c r="BF3048" s="10"/>
      <c r="BG3048" s="6"/>
    </row>
    <row r="3049" spans="34:59" x14ac:dyDescent="0.25">
      <c r="AH3049" s="6"/>
      <c r="AI3049" s="6"/>
      <c r="AJ3049" s="6"/>
      <c r="AK3049" s="6"/>
      <c r="AL3049" s="6"/>
      <c r="AM3049" s="6"/>
      <c r="AN3049" s="6"/>
      <c r="AO3049" s="6"/>
      <c r="AP3049" s="6"/>
      <c r="AQ3049" s="6"/>
      <c r="AR3049" s="6"/>
      <c r="AS3049" s="6"/>
      <c r="AT3049" s="6"/>
      <c r="AU3049" s="6"/>
      <c r="AV3049" s="6"/>
      <c r="AW3049" s="6"/>
      <c r="AX3049" s="6"/>
      <c r="AY3049" s="6"/>
      <c r="AZ3049" s="6"/>
      <c r="BA3049" s="6"/>
      <c r="BB3049" s="6"/>
      <c r="BC3049" s="6"/>
      <c r="BD3049" s="6"/>
      <c r="BE3049" s="6"/>
      <c r="BF3049" s="6"/>
      <c r="BG3049" s="10"/>
    </row>
    <row r="3050" spans="34:59" x14ac:dyDescent="0.25">
      <c r="AH3050" s="10"/>
      <c r="AI3050" s="6"/>
    </row>
    <row r="3051" spans="34:59" x14ac:dyDescent="0.25">
      <c r="AH3051" s="6"/>
      <c r="AI3051" s="6"/>
      <c r="AJ3051" s="6"/>
      <c r="AK3051" s="6"/>
      <c r="AL3051" s="6"/>
      <c r="AM3051" s="6"/>
      <c r="AN3051" s="6"/>
      <c r="AO3051" s="6"/>
      <c r="AP3051" s="6"/>
      <c r="AQ3051" s="6"/>
      <c r="AR3051" s="6"/>
      <c r="AS3051" s="6"/>
      <c r="AT3051" s="6"/>
      <c r="AU3051" s="6"/>
      <c r="AV3051" s="6"/>
      <c r="AW3051" s="6"/>
      <c r="AX3051" s="6"/>
      <c r="AY3051" s="6"/>
      <c r="AZ3051" s="6"/>
      <c r="BA3051" s="6"/>
      <c r="BB3051" s="6"/>
      <c r="BC3051" s="6"/>
      <c r="BD3051" s="6"/>
      <c r="BE3051" s="6"/>
      <c r="BF3051" s="6"/>
      <c r="BG3051" s="6"/>
    </row>
    <row r="3052" spans="34:59" x14ac:dyDescent="0.25">
      <c r="AH3052" s="10"/>
      <c r="AI3052" s="6"/>
      <c r="AJ3052" s="10"/>
      <c r="AK3052" s="10"/>
      <c r="AL3052" s="10"/>
      <c r="AM3052" s="10"/>
      <c r="AN3052" s="10"/>
      <c r="AO3052" s="10"/>
      <c r="AP3052" s="10"/>
      <c r="AQ3052" s="10"/>
      <c r="AR3052" s="10"/>
      <c r="AS3052" s="10"/>
      <c r="AT3052" s="10"/>
      <c r="AU3052" s="10"/>
      <c r="AV3052" s="10"/>
      <c r="AW3052" s="10"/>
      <c r="AX3052" s="10"/>
      <c r="AY3052" s="10"/>
      <c r="AZ3052" s="10"/>
      <c r="BA3052" s="10"/>
      <c r="BB3052" s="10"/>
      <c r="BC3052" s="10"/>
      <c r="BD3052" s="10"/>
      <c r="BE3052" s="10"/>
      <c r="BF3052" s="10"/>
      <c r="BG3052" s="6"/>
    </row>
    <row r="3053" spans="34:59" x14ac:dyDescent="0.25">
      <c r="AH3053" s="6"/>
      <c r="AI3053" s="6"/>
      <c r="AJ3053" s="6"/>
      <c r="AK3053" s="6"/>
      <c r="AL3053" s="6"/>
      <c r="AM3053" s="6"/>
      <c r="AN3053" s="6"/>
      <c r="AO3053" s="6"/>
      <c r="AP3053" s="6"/>
      <c r="AQ3053" s="6"/>
      <c r="AR3053" s="6"/>
      <c r="AS3053" s="6"/>
      <c r="AT3053" s="6"/>
      <c r="AU3053" s="6"/>
      <c r="AV3053" s="6"/>
      <c r="AW3053" s="6"/>
      <c r="AX3053" s="6"/>
      <c r="AY3053" s="6"/>
      <c r="AZ3053" s="6"/>
      <c r="BA3053" s="6"/>
      <c r="BB3053" s="6"/>
      <c r="BC3053" s="6"/>
      <c r="BD3053" s="6"/>
      <c r="BE3053" s="6"/>
      <c r="BF3053" s="6"/>
      <c r="BG3053" s="10"/>
    </row>
    <row r="3054" spans="34:59" x14ac:dyDescent="0.25">
      <c r="AH3054" s="10"/>
      <c r="AI3054" s="6"/>
    </row>
    <row r="3055" spans="34:59" x14ac:dyDescent="0.25">
      <c r="AH3055" s="6"/>
      <c r="AI3055" s="6"/>
      <c r="AJ3055" s="6"/>
      <c r="AK3055" s="6"/>
      <c r="AL3055" s="6"/>
      <c r="AM3055" s="6"/>
      <c r="AN3055" s="6"/>
      <c r="AO3055" s="6"/>
      <c r="AP3055" s="6"/>
      <c r="AQ3055" s="6"/>
      <c r="AR3055" s="6"/>
      <c r="AS3055" s="6"/>
      <c r="AT3055" s="6"/>
      <c r="AU3055" s="6"/>
      <c r="AV3055" s="6"/>
      <c r="AW3055" s="6"/>
      <c r="AX3055" s="6"/>
      <c r="AY3055" s="6"/>
      <c r="AZ3055" s="6"/>
      <c r="BA3055" s="6"/>
      <c r="BB3055" s="6"/>
      <c r="BC3055" s="6"/>
      <c r="BD3055" s="6"/>
      <c r="BE3055" s="6"/>
      <c r="BF3055" s="6"/>
      <c r="BG3055" s="6"/>
    </row>
    <row r="3056" spans="34:59" x14ac:dyDescent="0.25">
      <c r="AH3056" s="10"/>
      <c r="AI3056" s="6"/>
      <c r="AJ3056" s="10"/>
      <c r="AK3056" s="10"/>
      <c r="AL3056" s="10"/>
      <c r="AM3056" s="10"/>
      <c r="AN3056" s="10"/>
      <c r="AO3056" s="10"/>
      <c r="AP3056" s="10"/>
      <c r="AQ3056" s="10"/>
      <c r="AR3056" s="10"/>
      <c r="AS3056" s="10"/>
      <c r="AT3056" s="10"/>
      <c r="AU3056" s="10"/>
      <c r="AV3056" s="10"/>
      <c r="AW3056" s="10"/>
      <c r="AX3056" s="10"/>
      <c r="AY3056" s="10"/>
      <c r="AZ3056" s="10"/>
      <c r="BA3056" s="10"/>
      <c r="BB3056" s="10"/>
      <c r="BC3056" s="10"/>
      <c r="BD3056" s="10"/>
      <c r="BE3056" s="10"/>
      <c r="BF3056" s="10"/>
      <c r="BG3056" s="6"/>
    </row>
    <row r="3057" spans="34:59" x14ac:dyDescent="0.25">
      <c r="AH3057" s="6"/>
      <c r="AI3057" s="6"/>
      <c r="AJ3057" s="6"/>
      <c r="AK3057" s="6"/>
      <c r="AL3057" s="6"/>
      <c r="AM3057" s="6"/>
      <c r="AN3057" s="6"/>
      <c r="AO3057" s="6"/>
      <c r="AP3057" s="6"/>
      <c r="AQ3057" s="6"/>
      <c r="AR3057" s="6"/>
      <c r="AS3057" s="6"/>
      <c r="AT3057" s="6"/>
      <c r="AU3057" s="6"/>
      <c r="AV3057" s="6"/>
      <c r="AW3057" s="6"/>
      <c r="AX3057" s="6"/>
      <c r="AY3057" s="6"/>
      <c r="AZ3057" s="6"/>
      <c r="BA3057" s="6"/>
      <c r="BB3057" s="6"/>
      <c r="BC3057" s="6"/>
      <c r="BD3057" s="6"/>
      <c r="BE3057" s="6"/>
      <c r="BF3057" s="6"/>
      <c r="BG3057" s="10"/>
    </row>
    <row r="3058" spans="34:59" x14ac:dyDescent="0.25">
      <c r="AH3058" s="10"/>
      <c r="AI3058" s="6"/>
    </row>
    <row r="3059" spans="34:59" x14ac:dyDescent="0.25">
      <c r="AH3059" s="6"/>
      <c r="AI3059" s="6"/>
      <c r="AJ3059" s="6"/>
      <c r="AK3059" s="6"/>
      <c r="AL3059" s="6"/>
      <c r="AM3059" s="6"/>
      <c r="AN3059" s="6"/>
      <c r="AO3059" s="6"/>
      <c r="AP3059" s="6"/>
      <c r="AQ3059" s="6"/>
      <c r="AR3059" s="6"/>
      <c r="AS3059" s="6"/>
      <c r="AT3059" s="6"/>
      <c r="AU3059" s="6"/>
      <c r="AV3059" s="6"/>
      <c r="AW3059" s="6"/>
      <c r="AX3059" s="6"/>
      <c r="AY3059" s="6"/>
      <c r="AZ3059" s="6"/>
      <c r="BA3059" s="6"/>
      <c r="BB3059" s="6"/>
      <c r="BC3059" s="6"/>
      <c r="BD3059" s="6"/>
      <c r="BE3059" s="6"/>
      <c r="BF3059" s="6"/>
      <c r="BG3059" s="6"/>
    </row>
    <row r="3060" spans="34:59" x14ac:dyDescent="0.25">
      <c r="AH3060" s="10"/>
      <c r="AI3060" s="6"/>
      <c r="AJ3060" s="10"/>
      <c r="AK3060" s="10"/>
      <c r="AL3060" s="10"/>
      <c r="AM3060" s="10"/>
      <c r="AN3060" s="10"/>
      <c r="AO3060" s="10"/>
      <c r="AP3060" s="10"/>
      <c r="AQ3060" s="10"/>
      <c r="AR3060" s="10"/>
      <c r="AS3060" s="10"/>
      <c r="AT3060" s="10"/>
      <c r="AU3060" s="10"/>
      <c r="AV3060" s="10"/>
      <c r="AW3060" s="10"/>
      <c r="AX3060" s="10"/>
      <c r="AY3060" s="10"/>
      <c r="AZ3060" s="10"/>
      <c r="BA3060" s="10"/>
      <c r="BB3060" s="10"/>
      <c r="BC3060" s="10"/>
      <c r="BD3060" s="10"/>
      <c r="BE3060" s="10"/>
      <c r="BF3060" s="10"/>
      <c r="BG3060" s="6"/>
    </row>
    <row r="3061" spans="34:59" x14ac:dyDescent="0.25">
      <c r="AH3061" s="6"/>
      <c r="AI3061" s="6"/>
      <c r="AJ3061" s="6"/>
      <c r="AK3061" s="6"/>
      <c r="AL3061" s="6"/>
      <c r="AM3061" s="6"/>
      <c r="AN3061" s="6"/>
      <c r="AO3061" s="6"/>
      <c r="AP3061" s="6"/>
      <c r="AQ3061" s="6"/>
      <c r="AR3061" s="6"/>
      <c r="AS3061" s="6"/>
      <c r="AT3061" s="6"/>
      <c r="AU3061" s="6"/>
      <c r="AV3061" s="6"/>
      <c r="AW3061" s="6"/>
      <c r="AX3061" s="6"/>
      <c r="AY3061" s="6"/>
      <c r="AZ3061" s="6"/>
      <c r="BA3061" s="6"/>
      <c r="BB3061" s="6"/>
      <c r="BC3061" s="6"/>
      <c r="BD3061" s="6"/>
      <c r="BE3061" s="6"/>
      <c r="BF3061" s="6"/>
      <c r="BG3061" s="10"/>
    </row>
    <row r="3062" spans="34:59" x14ac:dyDescent="0.25">
      <c r="AH3062" s="10"/>
      <c r="AI3062" s="6"/>
    </row>
    <row r="3063" spans="34:59" x14ac:dyDescent="0.25">
      <c r="AH3063" s="6"/>
      <c r="AI3063" s="6"/>
      <c r="AJ3063" s="6"/>
      <c r="AK3063" s="6"/>
      <c r="AL3063" s="6"/>
      <c r="AM3063" s="6"/>
      <c r="AN3063" s="6"/>
      <c r="AO3063" s="6"/>
      <c r="AP3063" s="6"/>
      <c r="AQ3063" s="6"/>
      <c r="AR3063" s="6"/>
      <c r="AS3063" s="6"/>
      <c r="AT3063" s="6"/>
      <c r="AU3063" s="6"/>
      <c r="AV3063" s="6"/>
      <c r="AW3063" s="6"/>
      <c r="AX3063" s="6"/>
      <c r="AY3063" s="6"/>
      <c r="AZ3063" s="6"/>
      <c r="BA3063" s="6"/>
      <c r="BB3063" s="6"/>
      <c r="BC3063" s="6"/>
      <c r="BD3063" s="6"/>
      <c r="BE3063" s="6"/>
      <c r="BF3063" s="6"/>
      <c r="BG3063" s="6"/>
    </row>
    <row r="3064" spans="34:59" x14ac:dyDescent="0.25">
      <c r="AH3064" s="10"/>
      <c r="AI3064" s="6"/>
      <c r="AJ3064" s="10"/>
      <c r="AK3064" s="10"/>
      <c r="AL3064" s="10"/>
      <c r="AM3064" s="10"/>
      <c r="AN3064" s="10"/>
      <c r="AO3064" s="10"/>
      <c r="AP3064" s="10"/>
      <c r="AQ3064" s="10"/>
      <c r="AR3064" s="10"/>
      <c r="AS3064" s="10"/>
      <c r="AT3064" s="10"/>
      <c r="AU3064" s="10"/>
      <c r="AV3064" s="10"/>
      <c r="AW3064" s="10"/>
      <c r="AX3064" s="10"/>
      <c r="AY3064" s="10"/>
      <c r="AZ3064" s="10"/>
      <c r="BA3064" s="10"/>
      <c r="BB3064" s="10"/>
      <c r="BC3064" s="10"/>
      <c r="BD3064" s="10"/>
      <c r="BE3064" s="10"/>
      <c r="BF3064" s="10"/>
      <c r="BG3064" s="6"/>
    </row>
    <row r="3065" spans="34:59" x14ac:dyDescent="0.25">
      <c r="AH3065" s="6"/>
      <c r="AI3065" s="6"/>
      <c r="AJ3065" s="6"/>
      <c r="AK3065" s="6"/>
      <c r="AL3065" s="6"/>
      <c r="AM3065" s="6"/>
      <c r="AN3065" s="6"/>
      <c r="AO3065" s="6"/>
      <c r="AP3065" s="6"/>
      <c r="AQ3065" s="6"/>
      <c r="AR3065" s="6"/>
      <c r="AS3065" s="6"/>
      <c r="AT3065" s="6"/>
      <c r="AU3065" s="6"/>
      <c r="AV3065" s="6"/>
      <c r="AW3065" s="6"/>
      <c r="AX3065" s="6"/>
      <c r="AY3065" s="6"/>
      <c r="AZ3065" s="6"/>
      <c r="BA3065" s="6"/>
      <c r="BB3065" s="6"/>
      <c r="BC3065" s="6"/>
      <c r="BD3065" s="6"/>
      <c r="BE3065" s="6"/>
      <c r="BF3065" s="6"/>
      <c r="BG3065" s="10"/>
    </row>
    <row r="3066" spans="34:59" x14ac:dyDescent="0.25">
      <c r="AH3066" s="10"/>
      <c r="AI3066" s="6"/>
    </row>
    <row r="3067" spans="34:59" x14ac:dyDescent="0.25">
      <c r="AH3067" s="6"/>
      <c r="AI3067" s="6"/>
      <c r="AJ3067" s="6"/>
      <c r="AK3067" s="6"/>
      <c r="AL3067" s="6"/>
      <c r="AM3067" s="6"/>
      <c r="AN3067" s="6"/>
      <c r="AO3067" s="6"/>
      <c r="AP3067" s="6"/>
      <c r="AQ3067" s="6"/>
      <c r="AR3067" s="6"/>
      <c r="AS3067" s="6"/>
      <c r="AT3067" s="6"/>
      <c r="AU3067" s="6"/>
      <c r="AV3067" s="6"/>
      <c r="AW3067" s="6"/>
      <c r="AX3067" s="6"/>
      <c r="AY3067" s="6"/>
      <c r="AZ3067" s="6"/>
      <c r="BA3067" s="6"/>
      <c r="BB3067" s="6"/>
      <c r="BC3067" s="6"/>
      <c r="BD3067" s="6"/>
      <c r="BE3067" s="6"/>
      <c r="BF3067" s="6"/>
      <c r="BG3067" s="6"/>
    </row>
    <row r="3068" spans="34:59" x14ac:dyDescent="0.25">
      <c r="AH3068" s="10"/>
      <c r="AI3068" s="6"/>
      <c r="AJ3068" s="10"/>
      <c r="AK3068" s="10"/>
      <c r="AL3068" s="10"/>
      <c r="AM3068" s="10"/>
      <c r="AN3068" s="10"/>
      <c r="AO3068" s="10"/>
      <c r="AP3068" s="10"/>
      <c r="AQ3068" s="10"/>
      <c r="AR3068" s="10"/>
      <c r="AS3068" s="10"/>
      <c r="AT3068" s="10"/>
      <c r="AU3068" s="10"/>
      <c r="AV3068" s="10"/>
      <c r="AW3068" s="10"/>
      <c r="AX3068" s="10"/>
      <c r="AY3068" s="10"/>
      <c r="AZ3068" s="10"/>
      <c r="BA3068" s="10"/>
      <c r="BB3068" s="10"/>
      <c r="BC3068" s="10"/>
      <c r="BD3068" s="10"/>
      <c r="BE3068" s="10"/>
      <c r="BF3068" s="10"/>
      <c r="BG3068" s="6"/>
    </row>
    <row r="3069" spans="34:59" x14ac:dyDescent="0.25">
      <c r="AH3069" s="6"/>
      <c r="AI3069" s="6"/>
      <c r="AJ3069" s="6"/>
      <c r="AK3069" s="6"/>
      <c r="AL3069" s="6"/>
      <c r="AM3069" s="6"/>
      <c r="AN3069" s="6"/>
      <c r="AO3069" s="6"/>
      <c r="AP3069" s="6"/>
      <c r="AQ3069" s="6"/>
      <c r="AR3069" s="6"/>
      <c r="AS3069" s="6"/>
      <c r="AT3069" s="6"/>
      <c r="AU3069" s="6"/>
      <c r="AV3069" s="6"/>
      <c r="AW3069" s="6"/>
      <c r="AX3069" s="6"/>
      <c r="AY3069" s="6"/>
      <c r="AZ3069" s="6"/>
      <c r="BA3069" s="6"/>
      <c r="BB3069" s="6"/>
      <c r="BC3069" s="6"/>
      <c r="BD3069" s="6"/>
      <c r="BE3069" s="6"/>
      <c r="BF3069" s="6"/>
      <c r="BG3069" s="10"/>
    </row>
    <row r="3070" spans="34:59" x14ac:dyDescent="0.25">
      <c r="AH3070" s="10"/>
      <c r="AI3070" s="6"/>
    </row>
    <row r="3071" spans="34:59" x14ac:dyDescent="0.25">
      <c r="AH3071" s="6"/>
      <c r="AI3071" s="6"/>
      <c r="AJ3071" s="6"/>
      <c r="AK3071" s="6"/>
      <c r="AL3071" s="6"/>
      <c r="AM3071" s="6"/>
      <c r="AN3071" s="6"/>
      <c r="AO3071" s="6"/>
      <c r="AP3071" s="6"/>
      <c r="AQ3071" s="6"/>
      <c r="AR3071" s="6"/>
      <c r="AS3071" s="6"/>
      <c r="AT3071" s="6"/>
      <c r="AU3071" s="6"/>
      <c r="AV3071" s="6"/>
      <c r="AW3071" s="6"/>
      <c r="AX3071" s="6"/>
      <c r="AY3071" s="6"/>
      <c r="AZ3071" s="6"/>
      <c r="BA3071" s="6"/>
      <c r="BB3071" s="6"/>
      <c r="BC3071" s="6"/>
      <c r="BD3071" s="6"/>
      <c r="BE3071" s="6"/>
      <c r="BF3071" s="6"/>
      <c r="BG3071" s="6"/>
    </row>
    <row r="3072" spans="34:59" x14ac:dyDescent="0.25">
      <c r="AH3072" s="10"/>
      <c r="AI3072" s="6"/>
      <c r="AJ3072" s="10"/>
      <c r="AK3072" s="10"/>
      <c r="AL3072" s="10"/>
      <c r="AM3072" s="10"/>
      <c r="AN3072" s="10"/>
      <c r="AO3072" s="10"/>
      <c r="AP3072" s="10"/>
      <c r="AQ3072" s="10"/>
      <c r="AR3072" s="10"/>
      <c r="AS3072" s="10"/>
      <c r="AT3072" s="10"/>
      <c r="AU3072" s="10"/>
      <c r="AV3072" s="10"/>
      <c r="AW3072" s="10"/>
      <c r="AX3072" s="10"/>
      <c r="AY3072" s="10"/>
      <c r="AZ3072" s="10"/>
      <c r="BA3072" s="10"/>
      <c r="BB3072" s="10"/>
      <c r="BC3072" s="10"/>
      <c r="BD3072" s="10"/>
      <c r="BE3072" s="10"/>
      <c r="BF3072" s="10"/>
      <c r="BG3072" s="6"/>
    </row>
    <row r="3073" spans="34:59" x14ac:dyDescent="0.25">
      <c r="AH3073" s="6"/>
      <c r="AI3073" s="6"/>
      <c r="AJ3073" s="6"/>
      <c r="AK3073" s="6"/>
      <c r="AL3073" s="6"/>
      <c r="AM3073" s="6"/>
      <c r="AN3073" s="6"/>
      <c r="AO3073" s="6"/>
      <c r="AP3073" s="6"/>
      <c r="AQ3073" s="6"/>
      <c r="AR3073" s="6"/>
      <c r="AS3073" s="6"/>
      <c r="AT3073" s="6"/>
      <c r="AU3073" s="6"/>
      <c r="AV3073" s="6"/>
      <c r="AW3073" s="6"/>
      <c r="AX3073" s="6"/>
      <c r="AY3073" s="6"/>
      <c r="AZ3073" s="6"/>
      <c r="BA3073" s="6"/>
      <c r="BB3073" s="6"/>
      <c r="BC3073" s="6"/>
      <c r="BD3073" s="6"/>
      <c r="BE3073" s="6"/>
      <c r="BF3073" s="6"/>
      <c r="BG3073" s="10"/>
    </row>
    <row r="3074" spans="34:59" x14ac:dyDescent="0.25">
      <c r="AH3074" s="10"/>
      <c r="AI3074" s="6"/>
    </row>
    <row r="3075" spans="34:59" x14ac:dyDescent="0.25">
      <c r="AH3075" s="6"/>
      <c r="AI3075" s="6"/>
      <c r="AJ3075" s="6"/>
      <c r="AK3075" s="6"/>
      <c r="AL3075" s="6"/>
      <c r="AM3075" s="6"/>
      <c r="AN3075" s="6"/>
      <c r="AO3075" s="6"/>
      <c r="AP3075" s="6"/>
      <c r="AQ3075" s="6"/>
      <c r="AR3075" s="6"/>
      <c r="AS3075" s="6"/>
      <c r="AT3075" s="6"/>
      <c r="AU3075" s="6"/>
      <c r="AV3075" s="6"/>
      <c r="AW3075" s="6"/>
      <c r="AX3075" s="6"/>
      <c r="AY3075" s="6"/>
      <c r="AZ3075" s="6"/>
      <c r="BA3075" s="6"/>
      <c r="BB3075" s="6"/>
      <c r="BC3075" s="6"/>
      <c r="BD3075" s="6"/>
      <c r="BE3075" s="6"/>
      <c r="BF3075" s="6"/>
      <c r="BG3075" s="6"/>
    </row>
    <row r="3076" spans="34:59" x14ac:dyDescent="0.25">
      <c r="AH3076" s="10"/>
      <c r="AI3076" s="6"/>
      <c r="AJ3076" s="10"/>
      <c r="AK3076" s="10"/>
      <c r="AL3076" s="10"/>
      <c r="AM3076" s="10"/>
      <c r="AN3076" s="10"/>
      <c r="AO3076" s="10"/>
      <c r="AP3076" s="10"/>
      <c r="AQ3076" s="10"/>
      <c r="AR3076" s="10"/>
      <c r="AS3076" s="10"/>
      <c r="AT3076" s="10"/>
      <c r="AU3076" s="10"/>
      <c r="AV3076" s="10"/>
      <c r="AW3076" s="10"/>
      <c r="AX3076" s="10"/>
      <c r="AY3076" s="10"/>
      <c r="AZ3076" s="10"/>
      <c r="BA3076" s="10"/>
      <c r="BB3076" s="10"/>
      <c r="BC3076" s="10"/>
      <c r="BD3076" s="10"/>
      <c r="BE3076" s="10"/>
      <c r="BF3076" s="10"/>
      <c r="BG3076" s="6"/>
    </row>
    <row r="3077" spans="34:59" x14ac:dyDescent="0.25">
      <c r="AH3077" s="6"/>
      <c r="AI3077" s="6"/>
      <c r="AJ3077" s="6"/>
      <c r="AK3077" s="6"/>
      <c r="AL3077" s="6"/>
      <c r="AM3077" s="6"/>
      <c r="AN3077" s="6"/>
      <c r="AO3077" s="6"/>
      <c r="AP3077" s="6"/>
      <c r="AQ3077" s="6"/>
      <c r="AR3077" s="6"/>
      <c r="AS3077" s="6"/>
      <c r="AT3077" s="6"/>
      <c r="AU3077" s="6"/>
      <c r="AV3077" s="6"/>
      <c r="AW3077" s="6"/>
      <c r="AX3077" s="6"/>
      <c r="AY3077" s="6"/>
      <c r="AZ3077" s="6"/>
      <c r="BA3077" s="6"/>
      <c r="BB3077" s="6"/>
      <c r="BC3077" s="6"/>
      <c r="BD3077" s="6"/>
      <c r="BE3077" s="6"/>
      <c r="BF3077" s="6"/>
      <c r="BG3077" s="10"/>
    </row>
    <row r="3078" spans="34:59" x14ac:dyDescent="0.25">
      <c r="AH3078" s="10"/>
      <c r="AI3078" s="6"/>
    </row>
    <row r="3079" spans="34:59" x14ac:dyDescent="0.25">
      <c r="AH3079" s="6"/>
      <c r="AI3079" s="6"/>
      <c r="AJ3079" s="6"/>
      <c r="AK3079" s="6"/>
      <c r="AL3079" s="6"/>
      <c r="AM3079" s="6"/>
      <c r="AN3079" s="6"/>
      <c r="AO3079" s="6"/>
      <c r="AP3079" s="6"/>
      <c r="AQ3079" s="6"/>
      <c r="AR3079" s="6"/>
      <c r="AS3079" s="6"/>
      <c r="AT3079" s="6"/>
      <c r="AU3079" s="6"/>
      <c r="AV3079" s="6"/>
      <c r="AW3079" s="6"/>
      <c r="AX3079" s="6"/>
      <c r="AY3079" s="6"/>
      <c r="AZ3079" s="6"/>
      <c r="BA3079" s="6"/>
      <c r="BB3079" s="6"/>
      <c r="BC3079" s="6"/>
      <c r="BD3079" s="6"/>
      <c r="BE3079" s="6"/>
      <c r="BF3079" s="6"/>
      <c r="BG3079" s="6"/>
    </row>
    <row r="3080" spans="34:59" x14ac:dyDescent="0.25">
      <c r="AH3080" s="10"/>
      <c r="AI3080" s="6"/>
      <c r="AJ3080" s="10"/>
      <c r="AK3080" s="10"/>
      <c r="AL3080" s="10"/>
      <c r="AM3080" s="10"/>
      <c r="AN3080" s="10"/>
      <c r="AO3080" s="10"/>
      <c r="AP3080" s="10"/>
      <c r="AQ3080" s="10"/>
      <c r="AR3080" s="10"/>
      <c r="AS3080" s="10"/>
      <c r="AT3080" s="10"/>
      <c r="AU3080" s="10"/>
      <c r="AV3080" s="10"/>
      <c r="AW3080" s="10"/>
      <c r="AX3080" s="10"/>
      <c r="AY3080" s="10"/>
      <c r="AZ3080" s="10"/>
      <c r="BA3080" s="10"/>
      <c r="BB3080" s="10"/>
      <c r="BC3080" s="10"/>
      <c r="BD3080" s="10"/>
      <c r="BE3080" s="10"/>
      <c r="BF3080" s="10"/>
      <c r="BG3080" s="6"/>
    </row>
    <row r="3081" spans="34:59" x14ac:dyDescent="0.25">
      <c r="AH3081" s="6"/>
      <c r="AI3081" s="6"/>
      <c r="AJ3081" s="6"/>
      <c r="AK3081" s="6"/>
      <c r="AL3081" s="6"/>
      <c r="AM3081" s="6"/>
      <c r="AN3081" s="6"/>
      <c r="AO3081" s="6"/>
      <c r="AP3081" s="6"/>
      <c r="AQ3081" s="6"/>
      <c r="AR3081" s="6"/>
      <c r="AS3081" s="6"/>
      <c r="AT3081" s="6"/>
      <c r="AU3081" s="6"/>
      <c r="AV3081" s="6"/>
      <c r="AW3081" s="6"/>
      <c r="AX3081" s="6"/>
      <c r="AY3081" s="6"/>
      <c r="AZ3081" s="6"/>
      <c r="BA3081" s="6"/>
      <c r="BB3081" s="6"/>
      <c r="BC3081" s="6"/>
      <c r="BD3081" s="6"/>
      <c r="BE3081" s="6"/>
      <c r="BF3081" s="6"/>
      <c r="BG3081" s="10"/>
    </row>
    <row r="3082" spans="34:59" x14ac:dyDescent="0.25">
      <c r="AH3082" s="10"/>
      <c r="AI3082" s="6"/>
    </row>
    <row r="3083" spans="34:59" x14ac:dyDescent="0.25">
      <c r="AH3083" s="6"/>
      <c r="AI3083" s="6"/>
      <c r="AJ3083" s="6"/>
      <c r="AK3083" s="6"/>
      <c r="AL3083" s="6"/>
      <c r="AM3083" s="6"/>
      <c r="AN3083" s="6"/>
      <c r="AO3083" s="6"/>
      <c r="AP3083" s="6"/>
      <c r="AQ3083" s="6"/>
      <c r="AR3083" s="6"/>
      <c r="AS3083" s="6"/>
      <c r="AT3083" s="6"/>
      <c r="AU3083" s="6"/>
      <c r="AV3083" s="6"/>
      <c r="AW3083" s="6"/>
      <c r="AX3083" s="6"/>
      <c r="AY3083" s="6"/>
      <c r="AZ3083" s="6"/>
      <c r="BA3083" s="6"/>
      <c r="BB3083" s="6"/>
      <c r="BC3083" s="6"/>
      <c r="BD3083" s="6"/>
      <c r="BE3083" s="6"/>
      <c r="BF3083" s="6"/>
      <c r="BG3083" s="6"/>
    </row>
    <row r="3084" spans="34:59" x14ac:dyDescent="0.25">
      <c r="AH3084" s="10"/>
      <c r="AI3084" s="6"/>
      <c r="AJ3084" s="10"/>
      <c r="AK3084" s="10"/>
      <c r="AL3084" s="10"/>
      <c r="AM3084" s="10"/>
      <c r="AN3084" s="10"/>
      <c r="AO3084" s="10"/>
      <c r="AP3084" s="10"/>
      <c r="AQ3084" s="10"/>
      <c r="AR3084" s="10"/>
      <c r="AS3084" s="10"/>
      <c r="AT3084" s="10"/>
      <c r="AU3084" s="10"/>
      <c r="AV3084" s="10"/>
      <c r="AW3084" s="10"/>
      <c r="AX3084" s="10"/>
      <c r="AY3084" s="10"/>
      <c r="AZ3084" s="10"/>
      <c r="BA3084" s="10"/>
      <c r="BB3084" s="10"/>
      <c r="BC3084" s="10"/>
      <c r="BD3084" s="10"/>
      <c r="BE3084" s="10"/>
      <c r="BF3084" s="10"/>
      <c r="BG3084" s="6"/>
    </row>
    <row r="3085" spans="34:59" x14ac:dyDescent="0.25">
      <c r="AH3085" s="6"/>
      <c r="AI3085" s="6"/>
      <c r="AJ3085" s="6"/>
      <c r="AK3085" s="6"/>
      <c r="AL3085" s="6"/>
      <c r="AM3085" s="6"/>
      <c r="AN3085" s="6"/>
      <c r="AO3085" s="6"/>
      <c r="AP3085" s="6"/>
      <c r="AQ3085" s="6"/>
      <c r="AR3085" s="6"/>
      <c r="AS3085" s="6"/>
      <c r="AT3085" s="6"/>
      <c r="AU3085" s="6"/>
      <c r="AV3085" s="6"/>
      <c r="AW3085" s="6"/>
      <c r="AX3085" s="6"/>
      <c r="AY3085" s="6"/>
      <c r="AZ3085" s="6"/>
      <c r="BA3085" s="6"/>
      <c r="BB3085" s="6"/>
      <c r="BC3085" s="6"/>
      <c r="BD3085" s="6"/>
      <c r="BE3085" s="6"/>
      <c r="BF3085" s="6"/>
      <c r="BG3085" s="10"/>
    </row>
    <row r="3086" spans="34:59" x14ac:dyDescent="0.25">
      <c r="AH3086" s="10"/>
      <c r="AI3086" s="6"/>
    </row>
    <row r="3087" spans="34:59" x14ac:dyDescent="0.25">
      <c r="AH3087" s="6"/>
      <c r="AI3087" s="6"/>
      <c r="AJ3087" s="6"/>
      <c r="AK3087" s="6"/>
      <c r="AL3087" s="6"/>
      <c r="AM3087" s="6"/>
      <c r="AN3087" s="6"/>
      <c r="AO3087" s="6"/>
      <c r="AP3087" s="6"/>
      <c r="AQ3087" s="6"/>
      <c r="AR3087" s="6"/>
      <c r="AS3087" s="6"/>
      <c r="AT3087" s="6"/>
      <c r="AU3087" s="6"/>
      <c r="AV3087" s="6"/>
      <c r="AW3087" s="6"/>
      <c r="AX3087" s="6"/>
      <c r="AY3087" s="6"/>
      <c r="AZ3087" s="6"/>
      <c r="BA3087" s="6"/>
      <c r="BB3087" s="6"/>
      <c r="BC3087" s="6"/>
      <c r="BD3087" s="6"/>
      <c r="BE3087" s="6"/>
      <c r="BF3087" s="6"/>
      <c r="BG3087" s="6"/>
    </row>
    <row r="3088" spans="34:59" x14ac:dyDescent="0.25">
      <c r="AH3088" s="10"/>
      <c r="AI3088" s="6"/>
      <c r="AJ3088" s="10"/>
      <c r="AK3088" s="10"/>
      <c r="AL3088" s="10"/>
      <c r="AM3088" s="10"/>
      <c r="AN3088" s="10"/>
      <c r="AO3088" s="10"/>
      <c r="AP3088" s="10"/>
      <c r="AQ3088" s="10"/>
      <c r="AR3088" s="10"/>
      <c r="AS3088" s="10"/>
      <c r="AT3088" s="10"/>
      <c r="AU3088" s="10"/>
      <c r="AV3088" s="10"/>
      <c r="AW3088" s="10"/>
      <c r="AX3088" s="10"/>
      <c r="AY3088" s="10"/>
      <c r="AZ3088" s="10"/>
      <c r="BA3088" s="10"/>
      <c r="BB3088" s="10"/>
      <c r="BC3088" s="10"/>
      <c r="BD3088" s="10"/>
      <c r="BE3088" s="10"/>
      <c r="BF3088" s="10"/>
      <c r="BG3088" s="6"/>
    </row>
    <row r="3089" spans="34:59" x14ac:dyDescent="0.25">
      <c r="AH3089" s="6"/>
      <c r="AI3089" s="6"/>
      <c r="AJ3089" s="6"/>
      <c r="AK3089" s="6"/>
      <c r="AL3089" s="6"/>
      <c r="AM3089" s="6"/>
      <c r="AN3089" s="6"/>
      <c r="AO3089" s="6"/>
      <c r="AP3089" s="6"/>
      <c r="AQ3089" s="6"/>
      <c r="AR3089" s="6"/>
      <c r="AS3089" s="6"/>
      <c r="AT3089" s="6"/>
      <c r="AU3089" s="6"/>
      <c r="AV3089" s="6"/>
      <c r="AW3089" s="6"/>
      <c r="AX3089" s="6"/>
      <c r="AY3089" s="6"/>
      <c r="AZ3089" s="6"/>
      <c r="BA3089" s="6"/>
      <c r="BB3089" s="6"/>
      <c r="BC3089" s="6"/>
      <c r="BD3089" s="6"/>
      <c r="BE3089" s="6"/>
      <c r="BF3089" s="6"/>
      <c r="BG3089" s="10"/>
    </row>
    <row r="3090" spans="34:59" x14ac:dyDescent="0.25">
      <c r="AH3090" s="10"/>
      <c r="AI3090" s="6"/>
    </row>
    <row r="3091" spans="34:59" x14ac:dyDescent="0.25">
      <c r="AH3091" s="6"/>
      <c r="AI3091" s="6"/>
      <c r="AJ3091" s="6"/>
      <c r="AK3091" s="6"/>
      <c r="AL3091" s="6"/>
      <c r="AM3091" s="6"/>
      <c r="AN3091" s="6"/>
      <c r="AO3091" s="6"/>
      <c r="AP3091" s="6"/>
      <c r="AQ3091" s="6"/>
      <c r="AR3091" s="6"/>
      <c r="AS3091" s="6"/>
      <c r="AT3091" s="6"/>
      <c r="AU3091" s="6"/>
      <c r="AV3091" s="6"/>
      <c r="AW3091" s="6"/>
      <c r="AX3091" s="6"/>
      <c r="AY3091" s="6"/>
      <c r="AZ3091" s="6"/>
      <c r="BA3091" s="6"/>
      <c r="BB3091" s="6"/>
      <c r="BC3091" s="6"/>
      <c r="BD3091" s="6"/>
      <c r="BE3091" s="6"/>
      <c r="BF3091" s="6"/>
      <c r="BG3091" s="6"/>
    </row>
    <row r="3092" spans="34:59" x14ac:dyDescent="0.25">
      <c r="AH3092" s="10"/>
      <c r="AI3092" s="6"/>
      <c r="AJ3092" s="10"/>
      <c r="AK3092" s="10"/>
      <c r="AL3092" s="10"/>
      <c r="AM3092" s="10"/>
      <c r="AN3092" s="10"/>
      <c r="AO3092" s="10"/>
      <c r="AP3092" s="10"/>
      <c r="AQ3092" s="10"/>
      <c r="AR3092" s="10"/>
      <c r="AS3092" s="10"/>
      <c r="AT3092" s="10"/>
      <c r="AU3092" s="10"/>
      <c r="AV3092" s="10"/>
      <c r="AW3092" s="10"/>
      <c r="AX3092" s="10"/>
      <c r="AY3092" s="10"/>
      <c r="AZ3092" s="10"/>
      <c r="BA3092" s="10"/>
      <c r="BB3092" s="10"/>
      <c r="BC3092" s="10"/>
      <c r="BD3092" s="10"/>
      <c r="BE3092" s="10"/>
      <c r="BF3092" s="10"/>
      <c r="BG3092" s="6"/>
    </row>
    <row r="3093" spans="34:59" x14ac:dyDescent="0.25">
      <c r="AH3093" s="6"/>
      <c r="AI3093" s="6"/>
      <c r="AJ3093" s="6"/>
      <c r="AK3093" s="6"/>
      <c r="AL3093" s="6"/>
      <c r="AM3093" s="6"/>
      <c r="AN3093" s="6"/>
      <c r="AO3093" s="6"/>
      <c r="AP3093" s="6"/>
      <c r="AQ3093" s="6"/>
      <c r="AR3093" s="6"/>
      <c r="AS3093" s="6"/>
      <c r="AT3093" s="6"/>
      <c r="AU3093" s="6"/>
      <c r="AV3093" s="6"/>
      <c r="AW3093" s="6"/>
      <c r="AX3093" s="6"/>
      <c r="AY3093" s="6"/>
      <c r="AZ3093" s="6"/>
      <c r="BA3093" s="6"/>
      <c r="BB3093" s="6"/>
      <c r="BC3093" s="6"/>
      <c r="BD3093" s="6"/>
      <c r="BE3093" s="6"/>
      <c r="BF3093" s="6"/>
      <c r="BG3093" s="10"/>
    </row>
    <row r="3094" spans="34:59" x14ac:dyDescent="0.25">
      <c r="AH3094" s="10"/>
      <c r="AI3094" s="6"/>
    </row>
    <row r="3095" spans="34:59" x14ac:dyDescent="0.25">
      <c r="AH3095" s="6"/>
      <c r="AI3095" s="6"/>
      <c r="AJ3095" s="6"/>
      <c r="AK3095" s="6"/>
      <c r="AL3095" s="6"/>
      <c r="AM3095" s="6"/>
      <c r="AN3095" s="6"/>
      <c r="AO3095" s="6"/>
      <c r="AP3095" s="6"/>
      <c r="AQ3095" s="6"/>
      <c r="AR3095" s="6"/>
      <c r="AS3095" s="6"/>
      <c r="AT3095" s="6"/>
      <c r="AU3095" s="6"/>
      <c r="AV3095" s="6"/>
      <c r="AW3095" s="6"/>
      <c r="AX3095" s="6"/>
      <c r="AY3095" s="6"/>
      <c r="AZ3095" s="6"/>
      <c r="BA3095" s="6"/>
      <c r="BB3095" s="6"/>
      <c r="BC3095" s="6"/>
      <c r="BD3095" s="6"/>
      <c r="BE3095" s="6"/>
      <c r="BF3095" s="6"/>
      <c r="BG3095" s="6"/>
    </row>
    <row r="3096" spans="34:59" x14ac:dyDescent="0.25">
      <c r="AH3096" s="10"/>
      <c r="AI3096" s="6"/>
      <c r="AJ3096" s="10"/>
      <c r="AK3096" s="10"/>
      <c r="AL3096" s="10"/>
      <c r="AM3096" s="10"/>
      <c r="AN3096" s="10"/>
      <c r="AO3096" s="10"/>
      <c r="AP3096" s="10"/>
      <c r="AQ3096" s="10"/>
      <c r="AR3096" s="10"/>
      <c r="AS3096" s="10"/>
      <c r="AT3096" s="10"/>
      <c r="AU3096" s="10"/>
      <c r="AV3096" s="10"/>
      <c r="AW3096" s="10"/>
      <c r="AX3096" s="10"/>
      <c r="AY3096" s="10"/>
      <c r="AZ3096" s="10"/>
      <c r="BA3096" s="10"/>
      <c r="BB3096" s="10"/>
      <c r="BC3096" s="10"/>
      <c r="BD3096" s="10"/>
      <c r="BE3096" s="10"/>
      <c r="BF3096" s="10"/>
      <c r="BG3096" s="6"/>
    </row>
    <row r="3097" spans="34:59" x14ac:dyDescent="0.25">
      <c r="AH3097" s="6"/>
      <c r="AI3097" s="6"/>
      <c r="AJ3097" s="6"/>
      <c r="AK3097" s="6"/>
      <c r="AL3097" s="6"/>
      <c r="AM3097" s="6"/>
      <c r="AN3097" s="6"/>
      <c r="AO3097" s="6"/>
      <c r="AP3097" s="6"/>
      <c r="AQ3097" s="6"/>
      <c r="AR3097" s="6"/>
      <c r="AS3097" s="6"/>
      <c r="AT3097" s="6"/>
      <c r="AU3097" s="6"/>
      <c r="AV3097" s="6"/>
      <c r="AW3097" s="6"/>
      <c r="AX3097" s="6"/>
      <c r="AY3097" s="6"/>
      <c r="AZ3097" s="6"/>
      <c r="BA3097" s="6"/>
      <c r="BB3097" s="6"/>
      <c r="BC3097" s="6"/>
      <c r="BD3097" s="6"/>
      <c r="BE3097" s="6"/>
      <c r="BF3097" s="6"/>
      <c r="BG3097" s="10"/>
    </row>
    <row r="3098" spans="34:59" x14ac:dyDescent="0.25">
      <c r="AH3098" s="10"/>
      <c r="AI3098" s="6"/>
    </row>
    <row r="3099" spans="34:59" x14ac:dyDescent="0.25">
      <c r="AH3099" s="6"/>
      <c r="AI3099" s="6"/>
      <c r="AJ3099" s="6"/>
      <c r="AK3099" s="6"/>
      <c r="AL3099" s="6"/>
      <c r="AM3099" s="6"/>
      <c r="AN3099" s="6"/>
      <c r="AO3099" s="6"/>
      <c r="AP3099" s="6"/>
      <c r="AQ3099" s="6"/>
      <c r="AR3099" s="6"/>
      <c r="AS3099" s="6"/>
      <c r="AT3099" s="6"/>
      <c r="AU3099" s="6"/>
      <c r="AV3099" s="6"/>
      <c r="AW3099" s="6"/>
      <c r="AX3099" s="6"/>
      <c r="AY3099" s="6"/>
      <c r="AZ3099" s="6"/>
      <c r="BA3099" s="6"/>
      <c r="BB3099" s="6"/>
      <c r="BC3099" s="6"/>
      <c r="BD3099" s="6"/>
      <c r="BE3099" s="6"/>
      <c r="BF3099" s="6"/>
      <c r="BG3099" s="6"/>
    </row>
    <row r="3100" spans="34:59" x14ac:dyDescent="0.25">
      <c r="AH3100" s="10"/>
      <c r="AI3100" s="6"/>
      <c r="AJ3100" s="10"/>
      <c r="AK3100" s="10"/>
      <c r="AL3100" s="10"/>
      <c r="AM3100" s="10"/>
      <c r="AN3100" s="10"/>
      <c r="AO3100" s="10"/>
      <c r="AP3100" s="10"/>
      <c r="AQ3100" s="10"/>
      <c r="AR3100" s="10"/>
      <c r="AS3100" s="10"/>
      <c r="AT3100" s="10"/>
      <c r="AU3100" s="10"/>
      <c r="AV3100" s="10"/>
      <c r="AW3100" s="10"/>
      <c r="AX3100" s="10"/>
      <c r="AY3100" s="10"/>
      <c r="AZ3100" s="10"/>
      <c r="BA3100" s="10"/>
      <c r="BB3100" s="10"/>
      <c r="BC3100" s="10"/>
      <c r="BD3100" s="10"/>
      <c r="BE3100" s="10"/>
      <c r="BF3100" s="10"/>
      <c r="BG3100" s="6"/>
    </row>
    <row r="3101" spans="34:59" x14ac:dyDescent="0.25">
      <c r="AH3101" s="6"/>
      <c r="AI3101" s="6"/>
      <c r="AJ3101" s="6"/>
      <c r="AK3101" s="6"/>
      <c r="AL3101" s="6"/>
      <c r="AM3101" s="6"/>
      <c r="AN3101" s="6"/>
      <c r="AO3101" s="6"/>
      <c r="AP3101" s="6"/>
      <c r="AQ3101" s="6"/>
      <c r="AR3101" s="6"/>
      <c r="AS3101" s="6"/>
      <c r="AT3101" s="6"/>
      <c r="AU3101" s="6"/>
      <c r="AV3101" s="6"/>
      <c r="AW3101" s="6"/>
      <c r="AX3101" s="6"/>
      <c r="AY3101" s="6"/>
      <c r="AZ3101" s="6"/>
      <c r="BA3101" s="6"/>
      <c r="BB3101" s="6"/>
      <c r="BC3101" s="6"/>
      <c r="BD3101" s="6"/>
      <c r="BE3101" s="6"/>
      <c r="BF3101" s="6"/>
      <c r="BG3101" s="10"/>
    </row>
    <row r="3102" spans="34:59" x14ac:dyDescent="0.25">
      <c r="AH3102" s="10"/>
      <c r="AI3102" s="6"/>
    </row>
    <row r="3103" spans="34:59" x14ac:dyDescent="0.25">
      <c r="AH3103" s="6"/>
      <c r="AI3103" s="6"/>
      <c r="AJ3103" s="6"/>
      <c r="AK3103" s="6"/>
      <c r="AL3103" s="6"/>
      <c r="AM3103" s="6"/>
      <c r="AN3103" s="6"/>
      <c r="AO3103" s="6"/>
      <c r="AP3103" s="6"/>
      <c r="AQ3103" s="6"/>
      <c r="AR3103" s="6"/>
      <c r="AS3103" s="6"/>
      <c r="AT3103" s="6"/>
      <c r="AU3103" s="6"/>
      <c r="AV3103" s="6"/>
      <c r="AW3103" s="6"/>
      <c r="AX3103" s="6"/>
      <c r="AY3103" s="6"/>
      <c r="AZ3103" s="6"/>
      <c r="BA3103" s="6"/>
      <c r="BB3103" s="6"/>
      <c r="BC3103" s="6"/>
      <c r="BD3103" s="6"/>
      <c r="BE3103" s="6"/>
      <c r="BF3103" s="6"/>
      <c r="BG3103" s="6"/>
    </row>
    <row r="3104" spans="34:59" x14ac:dyDescent="0.25">
      <c r="AH3104" s="10"/>
      <c r="AI3104" s="6"/>
      <c r="AJ3104" s="10"/>
      <c r="AK3104" s="10"/>
      <c r="AL3104" s="10"/>
      <c r="AM3104" s="10"/>
      <c r="AN3104" s="10"/>
      <c r="AO3104" s="10"/>
      <c r="AP3104" s="10"/>
      <c r="AQ3104" s="10"/>
      <c r="AR3104" s="10"/>
      <c r="AS3104" s="10"/>
      <c r="AT3104" s="10"/>
      <c r="AU3104" s="10"/>
      <c r="AV3104" s="10"/>
      <c r="AW3104" s="10"/>
      <c r="AX3104" s="10"/>
      <c r="AY3104" s="10"/>
      <c r="AZ3104" s="10"/>
      <c r="BA3104" s="10"/>
      <c r="BB3104" s="10"/>
      <c r="BC3104" s="10"/>
      <c r="BD3104" s="10"/>
      <c r="BE3104" s="10"/>
      <c r="BF3104" s="10"/>
      <c r="BG3104" s="6"/>
    </row>
    <row r="3105" spans="34:59" x14ac:dyDescent="0.25">
      <c r="AH3105" s="6"/>
      <c r="AI3105" s="6"/>
      <c r="AJ3105" s="6"/>
      <c r="AK3105" s="6"/>
      <c r="AL3105" s="6"/>
      <c r="AM3105" s="6"/>
      <c r="AN3105" s="6"/>
      <c r="AO3105" s="6"/>
      <c r="AP3105" s="6"/>
      <c r="AQ3105" s="6"/>
      <c r="AR3105" s="6"/>
      <c r="AS3105" s="6"/>
      <c r="AT3105" s="6"/>
      <c r="AU3105" s="6"/>
      <c r="AV3105" s="6"/>
      <c r="AW3105" s="6"/>
      <c r="AX3105" s="6"/>
      <c r="AY3105" s="6"/>
      <c r="AZ3105" s="6"/>
      <c r="BA3105" s="6"/>
      <c r="BB3105" s="6"/>
      <c r="BC3105" s="6"/>
      <c r="BD3105" s="6"/>
      <c r="BE3105" s="6"/>
      <c r="BF3105" s="6"/>
      <c r="BG3105" s="10"/>
    </row>
    <row r="3106" spans="34:59" x14ac:dyDescent="0.25">
      <c r="AH3106" s="10"/>
      <c r="AI3106" s="6"/>
    </row>
    <row r="3107" spans="34:59" x14ac:dyDescent="0.25">
      <c r="AH3107" s="6"/>
      <c r="AI3107" s="6"/>
      <c r="AJ3107" s="6"/>
      <c r="AK3107" s="6"/>
      <c r="AL3107" s="6"/>
      <c r="AM3107" s="6"/>
      <c r="AN3107" s="6"/>
      <c r="AO3107" s="6"/>
      <c r="AP3107" s="6"/>
      <c r="AQ3107" s="6"/>
      <c r="AR3107" s="6"/>
      <c r="AS3107" s="6"/>
      <c r="AT3107" s="6"/>
      <c r="AU3107" s="6"/>
      <c r="AV3107" s="6"/>
      <c r="AW3107" s="6"/>
      <c r="AX3107" s="6"/>
      <c r="AY3107" s="6"/>
      <c r="AZ3107" s="6"/>
      <c r="BA3107" s="6"/>
      <c r="BB3107" s="6"/>
      <c r="BC3107" s="6"/>
      <c r="BD3107" s="6"/>
      <c r="BE3107" s="6"/>
      <c r="BF3107" s="6"/>
      <c r="BG3107" s="6"/>
    </row>
    <row r="3108" spans="34:59" x14ac:dyDescent="0.25">
      <c r="AH3108" s="10"/>
      <c r="AI3108" s="6"/>
      <c r="AJ3108" s="10"/>
      <c r="AK3108" s="10"/>
      <c r="AL3108" s="10"/>
      <c r="AM3108" s="10"/>
      <c r="AN3108" s="10"/>
      <c r="AO3108" s="10"/>
      <c r="AP3108" s="10"/>
      <c r="AQ3108" s="10"/>
      <c r="AR3108" s="10"/>
      <c r="AS3108" s="10"/>
      <c r="AT3108" s="10"/>
      <c r="AU3108" s="10"/>
      <c r="AV3108" s="10"/>
      <c r="AW3108" s="10"/>
      <c r="AX3108" s="10"/>
      <c r="AY3108" s="10"/>
      <c r="AZ3108" s="10"/>
      <c r="BA3108" s="10"/>
      <c r="BB3108" s="10"/>
      <c r="BC3108" s="10"/>
      <c r="BD3108" s="10"/>
      <c r="BE3108" s="10"/>
      <c r="BF3108" s="10"/>
      <c r="BG3108" s="6"/>
    </row>
    <row r="3109" spans="34:59" x14ac:dyDescent="0.25">
      <c r="AH3109" s="6"/>
      <c r="AI3109" s="6"/>
      <c r="AJ3109" s="6"/>
      <c r="AK3109" s="6"/>
      <c r="AL3109" s="6"/>
      <c r="AM3109" s="6"/>
      <c r="AN3109" s="6"/>
      <c r="AO3109" s="6"/>
      <c r="AP3109" s="6"/>
      <c r="AQ3109" s="6"/>
      <c r="AR3109" s="6"/>
      <c r="AS3109" s="6"/>
      <c r="AT3109" s="6"/>
      <c r="AU3109" s="6"/>
      <c r="AV3109" s="6"/>
      <c r="AW3109" s="6"/>
      <c r="AX3109" s="6"/>
      <c r="AY3109" s="6"/>
      <c r="AZ3109" s="6"/>
      <c r="BA3109" s="6"/>
      <c r="BB3109" s="6"/>
      <c r="BC3109" s="6"/>
      <c r="BD3109" s="6"/>
      <c r="BE3109" s="6"/>
      <c r="BF3109" s="6"/>
      <c r="BG3109" s="10"/>
    </row>
    <row r="3110" spans="34:59" x14ac:dyDescent="0.25">
      <c r="AH3110" s="10"/>
      <c r="AI3110" s="6"/>
    </row>
    <row r="3111" spans="34:59" x14ac:dyDescent="0.25">
      <c r="AH3111" s="6"/>
      <c r="AI3111" s="6"/>
      <c r="AJ3111" s="6"/>
      <c r="AK3111" s="6"/>
      <c r="AL3111" s="6"/>
      <c r="AM3111" s="6"/>
      <c r="AN3111" s="6"/>
      <c r="AO3111" s="6"/>
      <c r="AP3111" s="6"/>
      <c r="AQ3111" s="6"/>
      <c r="AR3111" s="6"/>
      <c r="AS3111" s="6"/>
      <c r="AT3111" s="6"/>
      <c r="AU3111" s="6"/>
      <c r="AV3111" s="6"/>
      <c r="AW3111" s="6"/>
      <c r="AX3111" s="6"/>
      <c r="AY3111" s="6"/>
      <c r="AZ3111" s="6"/>
      <c r="BA3111" s="6"/>
      <c r="BB3111" s="6"/>
      <c r="BC3111" s="6"/>
      <c r="BD3111" s="6"/>
      <c r="BE3111" s="6"/>
      <c r="BF3111" s="6"/>
      <c r="BG3111" s="6"/>
    </row>
    <row r="3112" spans="34:59" x14ac:dyDescent="0.25">
      <c r="AH3112" s="10"/>
      <c r="AI3112" s="6"/>
      <c r="AJ3112" s="10"/>
      <c r="AK3112" s="10"/>
      <c r="AL3112" s="10"/>
      <c r="AM3112" s="10"/>
      <c r="AN3112" s="10"/>
      <c r="AO3112" s="10"/>
      <c r="AP3112" s="10"/>
      <c r="AQ3112" s="10"/>
      <c r="AR3112" s="10"/>
      <c r="AS3112" s="10"/>
      <c r="AT3112" s="10"/>
      <c r="AU3112" s="10"/>
      <c r="AV3112" s="10"/>
      <c r="AW3112" s="10"/>
      <c r="AX3112" s="10"/>
      <c r="AY3112" s="10"/>
      <c r="AZ3112" s="10"/>
      <c r="BA3112" s="10"/>
      <c r="BB3112" s="10"/>
      <c r="BC3112" s="10"/>
      <c r="BD3112" s="10"/>
      <c r="BE3112" s="10"/>
      <c r="BF3112" s="10"/>
      <c r="BG3112" s="6"/>
    </row>
    <row r="3113" spans="34:59" x14ac:dyDescent="0.25">
      <c r="AH3113" s="6"/>
      <c r="AI3113" s="6"/>
      <c r="AJ3113" s="6"/>
      <c r="AK3113" s="6"/>
      <c r="AL3113" s="6"/>
      <c r="AM3113" s="6"/>
      <c r="AN3113" s="6"/>
      <c r="AO3113" s="6"/>
      <c r="AP3113" s="6"/>
      <c r="AQ3113" s="6"/>
      <c r="AR3113" s="6"/>
      <c r="AS3113" s="6"/>
      <c r="AT3113" s="6"/>
      <c r="AU3113" s="6"/>
      <c r="AV3113" s="6"/>
      <c r="AW3113" s="6"/>
      <c r="AX3113" s="6"/>
      <c r="AY3113" s="6"/>
      <c r="AZ3113" s="6"/>
      <c r="BA3113" s="6"/>
      <c r="BB3113" s="6"/>
      <c r="BC3113" s="6"/>
      <c r="BD3113" s="6"/>
      <c r="BE3113" s="6"/>
      <c r="BF3113" s="6"/>
      <c r="BG3113" s="10"/>
    </row>
    <row r="3114" spans="34:59" x14ac:dyDescent="0.25">
      <c r="AH3114" s="10"/>
      <c r="AI3114" s="6"/>
    </row>
    <row r="3115" spans="34:59" x14ac:dyDescent="0.25">
      <c r="AH3115" s="6"/>
      <c r="AI3115" s="6"/>
      <c r="AJ3115" s="6"/>
      <c r="AK3115" s="6"/>
      <c r="AL3115" s="6"/>
      <c r="AM3115" s="6"/>
      <c r="AN3115" s="6"/>
      <c r="AO3115" s="6"/>
      <c r="AP3115" s="6"/>
      <c r="AQ3115" s="6"/>
      <c r="AR3115" s="6"/>
      <c r="AS3115" s="6"/>
      <c r="AT3115" s="6"/>
      <c r="AU3115" s="6"/>
      <c r="AV3115" s="6"/>
      <c r="AW3115" s="6"/>
      <c r="AX3115" s="6"/>
      <c r="AY3115" s="6"/>
      <c r="AZ3115" s="6"/>
      <c r="BA3115" s="6"/>
      <c r="BB3115" s="6"/>
      <c r="BC3115" s="6"/>
      <c r="BD3115" s="6"/>
      <c r="BE3115" s="6"/>
      <c r="BF3115" s="6"/>
      <c r="BG3115" s="6"/>
    </row>
    <row r="3116" spans="34:59" x14ac:dyDescent="0.25">
      <c r="AH3116" s="10"/>
      <c r="AI3116" s="6"/>
      <c r="AJ3116" s="10"/>
      <c r="AK3116" s="10"/>
      <c r="AL3116" s="10"/>
      <c r="AM3116" s="10"/>
      <c r="AN3116" s="10"/>
      <c r="AO3116" s="10"/>
      <c r="AP3116" s="10"/>
      <c r="AQ3116" s="10"/>
      <c r="AR3116" s="10"/>
      <c r="AS3116" s="10"/>
      <c r="AT3116" s="10"/>
      <c r="AU3116" s="10"/>
      <c r="AV3116" s="10"/>
      <c r="AW3116" s="10"/>
      <c r="AX3116" s="10"/>
      <c r="AY3116" s="10"/>
      <c r="AZ3116" s="10"/>
      <c r="BA3116" s="10"/>
      <c r="BB3116" s="10"/>
      <c r="BC3116" s="10"/>
      <c r="BD3116" s="10"/>
      <c r="BE3116" s="10"/>
      <c r="BF3116" s="10"/>
      <c r="BG3116" s="6"/>
    </row>
    <row r="3117" spans="34:59" x14ac:dyDescent="0.25">
      <c r="AH3117" s="6"/>
      <c r="AI3117" s="6"/>
      <c r="AJ3117" s="6"/>
      <c r="AK3117" s="6"/>
      <c r="AL3117" s="6"/>
      <c r="AM3117" s="6"/>
      <c r="AN3117" s="6"/>
      <c r="AO3117" s="6"/>
      <c r="AP3117" s="6"/>
      <c r="AQ3117" s="6"/>
      <c r="AR3117" s="6"/>
      <c r="AS3117" s="6"/>
      <c r="AT3117" s="6"/>
      <c r="AU3117" s="6"/>
      <c r="AV3117" s="6"/>
      <c r="AW3117" s="6"/>
      <c r="AX3117" s="6"/>
      <c r="AY3117" s="6"/>
      <c r="AZ3117" s="6"/>
      <c r="BA3117" s="6"/>
      <c r="BB3117" s="6"/>
      <c r="BC3117" s="6"/>
      <c r="BD3117" s="6"/>
      <c r="BE3117" s="6"/>
      <c r="BF3117" s="6"/>
      <c r="BG3117" s="10"/>
    </row>
    <row r="3118" spans="34:59" x14ac:dyDescent="0.25">
      <c r="AH3118" s="10"/>
      <c r="AI3118" s="6"/>
    </row>
    <row r="3119" spans="34:59" x14ac:dyDescent="0.25">
      <c r="AH3119" s="6"/>
      <c r="AI3119" s="6"/>
      <c r="AJ3119" s="6"/>
      <c r="AK3119" s="6"/>
      <c r="AL3119" s="6"/>
      <c r="AM3119" s="6"/>
      <c r="AN3119" s="6"/>
      <c r="AO3119" s="6"/>
      <c r="AP3119" s="6"/>
      <c r="AQ3119" s="6"/>
      <c r="AR3119" s="6"/>
      <c r="AS3119" s="6"/>
      <c r="AT3119" s="6"/>
      <c r="AU3119" s="6"/>
      <c r="AV3119" s="6"/>
      <c r="AW3119" s="6"/>
      <c r="AX3119" s="6"/>
      <c r="AY3119" s="6"/>
      <c r="AZ3119" s="6"/>
      <c r="BA3119" s="6"/>
      <c r="BB3119" s="6"/>
      <c r="BC3119" s="6"/>
      <c r="BD3119" s="6"/>
      <c r="BE3119" s="6"/>
      <c r="BF3119" s="6"/>
      <c r="BG3119" s="6"/>
    </row>
    <row r="3120" spans="34:59" x14ac:dyDescent="0.25">
      <c r="AH3120" s="10"/>
      <c r="AI3120" s="6"/>
      <c r="AJ3120" s="10"/>
      <c r="AK3120" s="10"/>
      <c r="AL3120" s="10"/>
      <c r="AM3120" s="10"/>
      <c r="AN3120" s="10"/>
      <c r="AO3120" s="10"/>
      <c r="AP3120" s="10"/>
      <c r="AQ3120" s="10"/>
      <c r="AR3120" s="10"/>
      <c r="AS3120" s="10"/>
      <c r="AT3120" s="10"/>
      <c r="AU3120" s="10"/>
      <c r="AV3120" s="10"/>
      <c r="AW3120" s="10"/>
      <c r="AX3120" s="10"/>
      <c r="AY3120" s="10"/>
      <c r="AZ3120" s="10"/>
      <c r="BA3120" s="10"/>
      <c r="BB3120" s="10"/>
      <c r="BC3120" s="10"/>
      <c r="BD3120" s="10"/>
      <c r="BE3120" s="10"/>
      <c r="BF3120" s="10"/>
      <c r="BG3120" s="6"/>
    </row>
    <row r="3121" spans="34:59" x14ac:dyDescent="0.25">
      <c r="AH3121" s="6"/>
      <c r="AI3121" s="6"/>
      <c r="AJ3121" s="6"/>
      <c r="AK3121" s="6"/>
      <c r="AL3121" s="6"/>
      <c r="AM3121" s="6"/>
      <c r="AN3121" s="6"/>
      <c r="AO3121" s="6"/>
      <c r="AP3121" s="6"/>
      <c r="AQ3121" s="6"/>
      <c r="AR3121" s="6"/>
      <c r="AS3121" s="6"/>
      <c r="AT3121" s="6"/>
      <c r="AU3121" s="6"/>
      <c r="AV3121" s="6"/>
      <c r="AW3121" s="6"/>
      <c r="AX3121" s="6"/>
      <c r="AY3121" s="6"/>
      <c r="AZ3121" s="6"/>
      <c r="BA3121" s="6"/>
      <c r="BB3121" s="6"/>
      <c r="BC3121" s="6"/>
      <c r="BD3121" s="6"/>
      <c r="BE3121" s="6"/>
      <c r="BF3121" s="6"/>
      <c r="BG3121" s="10"/>
    </row>
    <row r="3122" spans="34:59" x14ac:dyDescent="0.25">
      <c r="AH3122" s="10"/>
      <c r="AI3122" s="6"/>
    </row>
    <row r="3123" spans="34:59" x14ac:dyDescent="0.25">
      <c r="AH3123" s="6"/>
      <c r="AI3123" s="6"/>
      <c r="AJ3123" s="6"/>
      <c r="AK3123" s="6"/>
      <c r="AL3123" s="6"/>
      <c r="AM3123" s="6"/>
      <c r="AN3123" s="6"/>
      <c r="AO3123" s="6"/>
      <c r="AP3123" s="6"/>
      <c r="AQ3123" s="6"/>
      <c r="AR3123" s="6"/>
      <c r="AS3123" s="6"/>
      <c r="AT3123" s="6"/>
      <c r="AU3123" s="6"/>
      <c r="AV3123" s="6"/>
      <c r="AW3123" s="6"/>
      <c r="AX3123" s="6"/>
      <c r="AY3123" s="6"/>
      <c r="AZ3123" s="6"/>
      <c r="BA3123" s="6"/>
      <c r="BB3123" s="6"/>
      <c r="BC3123" s="6"/>
      <c r="BD3123" s="6"/>
      <c r="BE3123" s="6"/>
      <c r="BF3123" s="6"/>
      <c r="BG3123" s="6"/>
    </row>
    <row r="3124" spans="34:59" x14ac:dyDescent="0.25">
      <c r="AH3124" s="10"/>
      <c r="AI3124" s="6"/>
      <c r="AJ3124" s="10"/>
      <c r="AK3124" s="10"/>
      <c r="AL3124" s="10"/>
      <c r="AM3124" s="10"/>
      <c r="AN3124" s="10"/>
      <c r="AO3124" s="10"/>
      <c r="AP3124" s="10"/>
      <c r="AQ3124" s="10"/>
      <c r="AR3124" s="10"/>
      <c r="AS3124" s="10"/>
      <c r="AT3124" s="10"/>
      <c r="AU3124" s="10"/>
      <c r="AV3124" s="10"/>
      <c r="AW3124" s="10"/>
      <c r="AX3124" s="10"/>
      <c r="AY3124" s="10"/>
      <c r="AZ3124" s="10"/>
      <c r="BA3124" s="10"/>
      <c r="BB3124" s="10"/>
      <c r="BC3124" s="10"/>
      <c r="BD3124" s="10"/>
      <c r="BE3124" s="10"/>
      <c r="BF3124" s="10"/>
      <c r="BG3124" s="6"/>
    </row>
    <row r="3125" spans="34:59" x14ac:dyDescent="0.25">
      <c r="AH3125" s="6"/>
      <c r="AI3125" s="6"/>
      <c r="AJ3125" s="6"/>
      <c r="AK3125" s="6"/>
      <c r="AL3125" s="6"/>
      <c r="AM3125" s="6"/>
      <c r="AN3125" s="6"/>
      <c r="AO3125" s="6"/>
      <c r="AP3125" s="6"/>
      <c r="AQ3125" s="6"/>
      <c r="AR3125" s="6"/>
      <c r="AS3125" s="6"/>
      <c r="AT3125" s="6"/>
      <c r="AU3125" s="6"/>
      <c r="AV3125" s="6"/>
      <c r="AW3125" s="6"/>
      <c r="AX3125" s="6"/>
      <c r="AY3125" s="6"/>
      <c r="AZ3125" s="6"/>
      <c r="BA3125" s="6"/>
      <c r="BB3125" s="6"/>
      <c r="BC3125" s="6"/>
      <c r="BD3125" s="6"/>
      <c r="BE3125" s="6"/>
      <c r="BF3125" s="6"/>
      <c r="BG3125" s="10"/>
    </row>
    <row r="3126" spans="34:59" x14ac:dyDescent="0.25">
      <c r="AH3126" s="10"/>
      <c r="AI3126" s="6"/>
    </row>
    <row r="3127" spans="34:59" x14ac:dyDescent="0.25">
      <c r="AH3127" s="6"/>
      <c r="AI3127" s="6"/>
      <c r="AJ3127" s="6"/>
      <c r="AK3127" s="6"/>
      <c r="AL3127" s="6"/>
      <c r="AM3127" s="6"/>
      <c r="AN3127" s="6"/>
      <c r="AO3127" s="6"/>
      <c r="AP3127" s="6"/>
      <c r="AQ3127" s="6"/>
      <c r="AR3127" s="6"/>
      <c r="AS3127" s="6"/>
      <c r="AT3127" s="6"/>
      <c r="AU3127" s="6"/>
      <c r="AV3127" s="6"/>
      <c r="AW3127" s="6"/>
      <c r="AX3127" s="6"/>
      <c r="AY3127" s="6"/>
      <c r="AZ3127" s="6"/>
      <c r="BA3127" s="6"/>
      <c r="BB3127" s="6"/>
      <c r="BC3127" s="6"/>
      <c r="BD3127" s="6"/>
      <c r="BE3127" s="6"/>
      <c r="BF3127" s="6"/>
      <c r="BG3127" s="6"/>
    </row>
    <row r="3128" spans="34:59" x14ac:dyDescent="0.25">
      <c r="AH3128" s="10"/>
      <c r="AI3128" s="6"/>
      <c r="AJ3128" s="10"/>
      <c r="AK3128" s="10"/>
      <c r="AL3128" s="10"/>
      <c r="AM3128" s="10"/>
      <c r="AN3128" s="10"/>
      <c r="AO3128" s="10"/>
      <c r="AP3128" s="10"/>
      <c r="AQ3128" s="10"/>
      <c r="AR3128" s="10"/>
      <c r="AS3128" s="10"/>
      <c r="AT3128" s="10"/>
      <c r="AU3128" s="10"/>
      <c r="AV3128" s="10"/>
      <c r="AW3128" s="10"/>
      <c r="AX3128" s="10"/>
      <c r="AY3128" s="10"/>
      <c r="AZ3128" s="10"/>
      <c r="BA3128" s="10"/>
      <c r="BB3128" s="10"/>
      <c r="BC3128" s="10"/>
      <c r="BD3128" s="10"/>
      <c r="BE3128" s="10"/>
      <c r="BF3128" s="10"/>
      <c r="BG3128" s="6"/>
    </row>
    <row r="3129" spans="34:59" x14ac:dyDescent="0.25">
      <c r="AH3129" s="6"/>
      <c r="AI3129" s="6"/>
      <c r="AJ3129" s="6"/>
      <c r="AK3129" s="6"/>
      <c r="AL3129" s="6"/>
      <c r="AM3129" s="6"/>
      <c r="AN3129" s="6"/>
      <c r="AO3129" s="6"/>
      <c r="AP3129" s="6"/>
      <c r="AQ3129" s="6"/>
      <c r="AR3129" s="6"/>
      <c r="AS3129" s="6"/>
      <c r="AT3129" s="6"/>
      <c r="AU3129" s="6"/>
      <c r="AV3129" s="6"/>
      <c r="AW3129" s="6"/>
      <c r="AX3129" s="6"/>
      <c r="AY3129" s="6"/>
      <c r="AZ3129" s="6"/>
      <c r="BA3129" s="6"/>
      <c r="BB3129" s="6"/>
      <c r="BC3129" s="6"/>
      <c r="BD3129" s="6"/>
      <c r="BE3129" s="6"/>
      <c r="BF3129" s="6"/>
      <c r="BG3129" s="10"/>
    </row>
    <row r="3130" spans="34:59" x14ac:dyDescent="0.25">
      <c r="AH3130" s="10"/>
      <c r="AI3130" s="6"/>
    </row>
    <row r="3131" spans="34:59" x14ac:dyDescent="0.25">
      <c r="AH3131" s="6"/>
      <c r="AI3131" s="6"/>
      <c r="AJ3131" s="6"/>
      <c r="AK3131" s="6"/>
      <c r="AL3131" s="6"/>
      <c r="AM3131" s="6"/>
      <c r="AN3131" s="6"/>
      <c r="AO3131" s="6"/>
      <c r="AP3131" s="6"/>
      <c r="AQ3131" s="6"/>
      <c r="AR3131" s="6"/>
      <c r="AS3131" s="6"/>
      <c r="AT3131" s="6"/>
      <c r="AU3131" s="6"/>
      <c r="AV3131" s="6"/>
      <c r="AW3131" s="6"/>
      <c r="AX3131" s="6"/>
      <c r="AY3131" s="6"/>
      <c r="AZ3131" s="6"/>
      <c r="BA3131" s="6"/>
      <c r="BB3131" s="6"/>
      <c r="BC3131" s="6"/>
      <c r="BD3131" s="6"/>
      <c r="BE3131" s="6"/>
      <c r="BF3131" s="6"/>
      <c r="BG3131" s="6"/>
    </row>
    <row r="3132" spans="34:59" x14ac:dyDescent="0.25">
      <c r="AH3132" s="10"/>
      <c r="AI3132" s="6"/>
      <c r="AJ3132" s="10"/>
      <c r="AK3132" s="10"/>
      <c r="AL3132" s="10"/>
      <c r="AM3132" s="10"/>
      <c r="AN3132" s="10"/>
      <c r="AO3132" s="10"/>
      <c r="AP3132" s="10"/>
      <c r="AQ3132" s="10"/>
      <c r="AR3132" s="10"/>
      <c r="AS3132" s="10"/>
      <c r="AT3132" s="10"/>
      <c r="AU3132" s="10"/>
      <c r="AV3132" s="10"/>
      <c r="AW3132" s="10"/>
      <c r="AX3132" s="10"/>
      <c r="AY3132" s="10"/>
      <c r="AZ3132" s="10"/>
      <c r="BA3132" s="10"/>
      <c r="BB3132" s="10"/>
      <c r="BC3132" s="10"/>
      <c r="BD3132" s="10"/>
      <c r="BE3132" s="10"/>
      <c r="BF3132" s="10"/>
      <c r="BG3132" s="6"/>
    </row>
    <row r="3133" spans="34:59" x14ac:dyDescent="0.25">
      <c r="AH3133" s="6"/>
      <c r="AI3133" s="6"/>
      <c r="AJ3133" s="6"/>
      <c r="AK3133" s="6"/>
      <c r="AL3133" s="6"/>
      <c r="AM3133" s="6"/>
      <c r="AN3133" s="6"/>
      <c r="AO3133" s="6"/>
      <c r="AP3133" s="6"/>
      <c r="AQ3133" s="6"/>
      <c r="AR3133" s="6"/>
      <c r="AS3133" s="6"/>
      <c r="AT3133" s="6"/>
      <c r="AU3133" s="6"/>
      <c r="AV3133" s="6"/>
      <c r="AW3133" s="6"/>
      <c r="AX3133" s="6"/>
      <c r="AY3133" s="6"/>
      <c r="AZ3133" s="6"/>
      <c r="BA3133" s="6"/>
      <c r="BB3133" s="6"/>
      <c r="BC3133" s="6"/>
      <c r="BD3133" s="6"/>
      <c r="BE3133" s="6"/>
      <c r="BF3133" s="6"/>
      <c r="BG3133" s="10"/>
    </row>
    <row r="3134" spans="34:59" x14ac:dyDescent="0.25">
      <c r="AH3134" s="10"/>
      <c r="AI3134" s="6"/>
    </row>
    <row r="3135" spans="34:59" x14ac:dyDescent="0.25">
      <c r="AH3135" s="6"/>
      <c r="AI3135" s="6"/>
      <c r="AJ3135" s="6"/>
      <c r="AK3135" s="6"/>
      <c r="AL3135" s="6"/>
      <c r="AM3135" s="6"/>
      <c r="AN3135" s="6"/>
      <c r="AO3135" s="6"/>
      <c r="AP3135" s="6"/>
      <c r="AQ3135" s="6"/>
      <c r="AR3135" s="6"/>
      <c r="AS3135" s="6"/>
      <c r="AT3135" s="6"/>
      <c r="AU3135" s="6"/>
      <c r="AV3135" s="6"/>
      <c r="AW3135" s="6"/>
      <c r="AX3135" s="6"/>
      <c r="AY3135" s="6"/>
      <c r="AZ3135" s="6"/>
      <c r="BA3135" s="6"/>
      <c r="BB3135" s="6"/>
      <c r="BC3135" s="6"/>
      <c r="BD3135" s="6"/>
      <c r="BE3135" s="6"/>
      <c r="BF3135" s="6"/>
      <c r="BG3135" s="6"/>
    </row>
    <row r="3136" spans="34:59" x14ac:dyDescent="0.25">
      <c r="AH3136" s="10"/>
      <c r="AI3136" s="6"/>
      <c r="AJ3136" s="10"/>
      <c r="AK3136" s="10"/>
      <c r="AL3136" s="10"/>
      <c r="AM3136" s="10"/>
      <c r="AN3136" s="10"/>
      <c r="AO3136" s="10"/>
      <c r="AP3136" s="10"/>
      <c r="AQ3136" s="10"/>
      <c r="AR3136" s="10"/>
      <c r="AS3136" s="10"/>
      <c r="AT3136" s="10"/>
      <c r="AU3136" s="10"/>
      <c r="AV3136" s="10"/>
      <c r="AW3136" s="10"/>
      <c r="AX3136" s="10"/>
      <c r="AY3136" s="10"/>
      <c r="AZ3136" s="10"/>
      <c r="BA3136" s="10"/>
      <c r="BB3136" s="10"/>
      <c r="BC3136" s="10"/>
      <c r="BD3136" s="10"/>
      <c r="BE3136" s="10"/>
      <c r="BF3136" s="10"/>
      <c r="BG3136" s="6"/>
    </row>
    <row r="3137" spans="34:59" x14ac:dyDescent="0.25">
      <c r="AH3137" s="6"/>
      <c r="AI3137" s="6"/>
      <c r="AJ3137" s="6"/>
      <c r="AK3137" s="6"/>
      <c r="AL3137" s="6"/>
      <c r="AM3137" s="6"/>
      <c r="AN3137" s="6"/>
      <c r="AO3137" s="6"/>
      <c r="AP3137" s="6"/>
      <c r="AQ3137" s="6"/>
      <c r="AR3137" s="6"/>
      <c r="AS3137" s="6"/>
      <c r="AT3137" s="6"/>
      <c r="AU3137" s="6"/>
      <c r="AV3137" s="6"/>
      <c r="AW3137" s="6"/>
      <c r="AX3137" s="6"/>
      <c r="AY3137" s="6"/>
      <c r="AZ3137" s="6"/>
      <c r="BA3137" s="6"/>
      <c r="BB3137" s="6"/>
      <c r="BC3137" s="6"/>
      <c r="BD3137" s="6"/>
      <c r="BE3137" s="6"/>
      <c r="BF3137" s="6"/>
      <c r="BG3137" s="10"/>
    </row>
    <row r="3138" spans="34:59" x14ac:dyDescent="0.25">
      <c r="AH3138" s="10"/>
      <c r="AI3138" s="6"/>
    </row>
    <row r="3139" spans="34:59" x14ac:dyDescent="0.25">
      <c r="AH3139" s="6"/>
      <c r="AI3139" s="6"/>
      <c r="AJ3139" s="6"/>
      <c r="AK3139" s="6"/>
      <c r="AL3139" s="6"/>
      <c r="AM3139" s="6"/>
      <c r="AN3139" s="6"/>
      <c r="AO3139" s="6"/>
      <c r="AP3139" s="6"/>
      <c r="AQ3139" s="6"/>
      <c r="AR3139" s="6"/>
      <c r="AS3139" s="6"/>
      <c r="AT3139" s="6"/>
      <c r="AU3139" s="6"/>
      <c r="AV3139" s="6"/>
      <c r="AW3139" s="6"/>
      <c r="AX3139" s="6"/>
      <c r="AY3139" s="6"/>
      <c r="AZ3139" s="6"/>
      <c r="BA3139" s="6"/>
      <c r="BB3139" s="6"/>
      <c r="BC3139" s="6"/>
      <c r="BD3139" s="6"/>
      <c r="BE3139" s="6"/>
      <c r="BF3139" s="6"/>
      <c r="BG3139" s="6"/>
    </row>
    <row r="3140" spans="34:59" x14ac:dyDescent="0.25">
      <c r="AH3140" s="10"/>
      <c r="AI3140" s="6"/>
      <c r="AJ3140" s="10"/>
      <c r="AK3140" s="10"/>
      <c r="AL3140" s="10"/>
      <c r="AM3140" s="10"/>
      <c r="AN3140" s="10"/>
      <c r="AO3140" s="10"/>
      <c r="AP3140" s="10"/>
      <c r="AQ3140" s="10"/>
      <c r="AR3140" s="10"/>
      <c r="AS3140" s="10"/>
      <c r="AT3140" s="10"/>
      <c r="AU3140" s="10"/>
      <c r="AV3140" s="10"/>
      <c r="AW3140" s="10"/>
      <c r="AX3140" s="10"/>
      <c r="AY3140" s="10"/>
      <c r="AZ3140" s="10"/>
      <c r="BA3140" s="10"/>
      <c r="BB3140" s="10"/>
      <c r="BC3140" s="10"/>
      <c r="BD3140" s="10"/>
      <c r="BE3140" s="10"/>
      <c r="BF3140" s="10"/>
      <c r="BG3140" s="6"/>
    </row>
    <row r="3141" spans="34:59" x14ac:dyDescent="0.25">
      <c r="AH3141" s="6"/>
      <c r="AI3141" s="6"/>
      <c r="AJ3141" s="6"/>
      <c r="AK3141" s="6"/>
      <c r="AL3141" s="6"/>
      <c r="AM3141" s="6"/>
      <c r="AN3141" s="6"/>
      <c r="AO3141" s="6"/>
      <c r="AP3141" s="6"/>
      <c r="AQ3141" s="6"/>
      <c r="AR3141" s="6"/>
      <c r="AS3141" s="6"/>
      <c r="AT3141" s="6"/>
      <c r="AU3141" s="6"/>
      <c r="AV3141" s="6"/>
      <c r="AW3141" s="6"/>
      <c r="AX3141" s="6"/>
      <c r="AY3141" s="6"/>
      <c r="AZ3141" s="6"/>
      <c r="BA3141" s="6"/>
      <c r="BB3141" s="6"/>
      <c r="BC3141" s="6"/>
      <c r="BD3141" s="6"/>
      <c r="BE3141" s="6"/>
      <c r="BF3141" s="6"/>
      <c r="BG3141" s="10"/>
    </row>
    <row r="3142" spans="34:59" x14ac:dyDescent="0.25">
      <c r="AH3142" s="10"/>
      <c r="AI3142" s="6"/>
    </row>
    <row r="3143" spans="34:59" x14ac:dyDescent="0.25">
      <c r="AH3143" s="6"/>
      <c r="AI3143" s="6"/>
      <c r="AJ3143" s="6"/>
      <c r="AK3143" s="6"/>
      <c r="AL3143" s="6"/>
      <c r="AM3143" s="6"/>
      <c r="AN3143" s="6"/>
      <c r="AO3143" s="6"/>
      <c r="AP3143" s="6"/>
      <c r="AQ3143" s="6"/>
      <c r="AR3143" s="6"/>
      <c r="AS3143" s="6"/>
      <c r="AT3143" s="6"/>
      <c r="AU3143" s="6"/>
      <c r="AV3143" s="6"/>
      <c r="AW3143" s="6"/>
      <c r="AX3143" s="6"/>
      <c r="AY3143" s="6"/>
      <c r="AZ3143" s="6"/>
      <c r="BA3143" s="6"/>
      <c r="BB3143" s="6"/>
      <c r="BC3143" s="6"/>
      <c r="BD3143" s="6"/>
      <c r="BE3143" s="6"/>
      <c r="BF3143" s="6"/>
      <c r="BG3143" s="6"/>
    </row>
    <row r="3144" spans="34:59" x14ac:dyDescent="0.25">
      <c r="AH3144" s="10"/>
      <c r="AI3144" s="6"/>
      <c r="AJ3144" s="10"/>
      <c r="AK3144" s="10"/>
      <c r="AL3144" s="10"/>
      <c r="AM3144" s="10"/>
      <c r="AN3144" s="10"/>
      <c r="AO3144" s="10"/>
      <c r="AP3144" s="10"/>
      <c r="AQ3144" s="10"/>
      <c r="AR3144" s="10"/>
      <c r="AS3144" s="10"/>
      <c r="AT3144" s="10"/>
      <c r="AU3144" s="10"/>
      <c r="AV3144" s="10"/>
      <c r="AW3144" s="10"/>
      <c r="AX3144" s="10"/>
      <c r="AY3144" s="10"/>
      <c r="AZ3144" s="10"/>
      <c r="BA3144" s="10"/>
      <c r="BB3144" s="10"/>
      <c r="BC3144" s="10"/>
      <c r="BD3144" s="10"/>
      <c r="BE3144" s="10"/>
      <c r="BF3144" s="10"/>
      <c r="BG3144" s="6"/>
    </row>
    <row r="3145" spans="34:59" x14ac:dyDescent="0.25">
      <c r="AH3145" s="6"/>
      <c r="AI3145" s="6"/>
      <c r="AJ3145" s="6"/>
      <c r="AK3145" s="6"/>
      <c r="AL3145" s="6"/>
      <c r="AM3145" s="6"/>
      <c r="AN3145" s="6"/>
      <c r="AO3145" s="6"/>
      <c r="AP3145" s="6"/>
      <c r="AQ3145" s="6"/>
      <c r="AR3145" s="6"/>
      <c r="AS3145" s="6"/>
      <c r="AT3145" s="6"/>
      <c r="AU3145" s="6"/>
      <c r="AV3145" s="6"/>
      <c r="AW3145" s="6"/>
      <c r="AX3145" s="6"/>
      <c r="AY3145" s="6"/>
      <c r="AZ3145" s="6"/>
      <c r="BA3145" s="6"/>
      <c r="BB3145" s="6"/>
      <c r="BC3145" s="6"/>
      <c r="BD3145" s="6"/>
      <c r="BE3145" s="6"/>
      <c r="BF3145" s="6"/>
      <c r="BG3145" s="10"/>
    </row>
    <row r="3146" spans="34:59" x14ac:dyDescent="0.25">
      <c r="AH3146" s="10"/>
      <c r="AI3146" s="6"/>
    </row>
    <row r="3147" spans="34:59" x14ac:dyDescent="0.25">
      <c r="AH3147" s="6"/>
      <c r="AI3147" s="6"/>
      <c r="AJ3147" s="6"/>
      <c r="AK3147" s="6"/>
      <c r="AL3147" s="6"/>
      <c r="AM3147" s="6"/>
      <c r="AN3147" s="6"/>
      <c r="AO3147" s="6"/>
      <c r="AP3147" s="6"/>
      <c r="AQ3147" s="6"/>
      <c r="AR3147" s="6"/>
      <c r="AS3147" s="6"/>
      <c r="AT3147" s="6"/>
      <c r="AU3147" s="6"/>
      <c r="AV3147" s="6"/>
      <c r="AW3147" s="6"/>
      <c r="AX3147" s="6"/>
      <c r="AY3147" s="6"/>
      <c r="AZ3147" s="6"/>
      <c r="BA3147" s="6"/>
      <c r="BB3147" s="6"/>
      <c r="BC3147" s="6"/>
      <c r="BD3147" s="6"/>
      <c r="BE3147" s="6"/>
      <c r="BF3147" s="6"/>
      <c r="BG3147" s="6"/>
    </row>
    <row r="3148" spans="34:59" x14ac:dyDescent="0.25">
      <c r="AH3148" s="10"/>
      <c r="AI3148" s="6"/>
      <c r="AJ3148" s="10"/>
      <c r="AK3148" s="10"/>
      <c r="AL3148" s="10"/>
      <c r="AM3148" s="10"/>
      <c r="AN3148" s="10"/>
      <c r="AO3148" s="10"/>
      <c r="AP3148" s="10"/>
      <c r="AQ3148" s="10"/>
      <c r="AR3148" s="10"/>
      <c r="AS3148" s="10"/>
      <c r="AT3148" s="10"/>
      <c r="AU3148" s="10"/>
      <c r="AV3148" s="10"/>
      <c r="AW3148" s="10"/>
      <c r="AX3148" s="10"/>
      <c r="AY3148" s="10"/>
      <c r="AZ3148" s="10"/>
      <c r="BA3148" s="10"/>
      <c r="BB3148" s="10"/>
      <c r="BC3148" s="10"/>
      <c r="BD3148" s="10"/>
      <c r="BE3148" s="10"/>
      <c r="BF3148" s="10"/>
      <c r="BG3148" s="6"/>
    </row>
    <row r="3149" spans="34:59" x14ac:dyDescent="0.25">
      <c r="AH3149" s="6"/>
      <c r="AI3149" s="6"/>
      <c r="AJ3149" s="6"/>
      <c r="AK3149" s="6"/>
      <c r="AL3149" s="6"/>
      <c r="AM3149" s="6"/>
      <c r="AN3149" s="6"/>
      <c r="AO3149" s="6"/>
      <c r="AP3149" s="6"/>
      <c r="AQ3149" s="6"/>
      <c r="AR3149" s="6"/>
      <c r="AS3149" s="6"/>
      <c r="AT3149" s="6"/>
      <c r="AU3149" s="6"/>
      <c r="AV3149" s="6"/>
      <c r="AW3149" s="6"/>
      <c r="AX3149" s="6"/>
      <c r="AY3149" s="6"/>
      <c r="AZ3149" s="6"/>
      <c r="BA3149" s="6"/>
      <c r="BB3149" s="6"/>
      <c r="BC3149" s="6"/>
      <c r="BD3149" s="6"/>
      <c r="BE3149" s="6"/>
      <c r="BF3149" s="6"/>
      <c r="BG3149" s="10"/>
    </row>
    <row r="3150" spans="34:59" x14ac:dyDescent="0.25">
      <c r="AH3150" s="10"/>
      <c r="AI3150" s="6"/>
    </row>
    <row r="3151" spans="34:59" x14ac:dyDescent="0.25">
      <c r="AH3151" s="6"/>
      <c r="AI3151" s="6"/>
      <c r="AJ3151" s="6"/>
      <c r="AK3151" s="6"/>
      <c r="AL3151" s="6"/>
      <c r="AM3151" s="6"/>
      <c r="AN3151" s="6"/>
      <c r="AO3151" s="6"/>
      <c r="AP3151" s="6"/>
      <c r="AQ3151" s="6"/>
      <c r="AR3151" s="6"/>
      <c r="AS3151" s="6"/>
      <c r="AT3151" s="6"/>
      <c r="AU3151" s="6"/>
      <c r="AV3151" s="6"/>
      <c r="AW3151" s="6"/>
      <c r="AX3151" s="6"/>
      <c r="AY3151" s="6"/>
      <c r="AZ3151" s="6"/>
      <c r="BA3151" s="6"/>
      <c r="BB3151" s="6"/>
      <c r="BC3151" s="6"/>
      <c r="BD3151" s="6"/>
      <c r="BE3151" s="6"/>
      <c r="BF3151" s="6"/>
      <c r="BG3151" s="6"/>
    </row>
    <row r="3152" spans="34:59" x14ac:dyDescent="0.25">
      <c r="AH3152" s="10"/>
      <c r="AI3152" s="6"/>
      <c r="AJ3152" s="10"/>
      <c r="AK3152" s="10"/>
      <c r="AL3152" s="10"/>
      <c r="AM3152" s="10"/>
      <c r="AN3152" s="10"/>
      <c r="AO3152" s="10"/>
      <c r="AP3152" s="10"/>
      <c r="AQ3152" s="10"/>
      <c r="AR3152" s="10"/>
      <c r="AS3152" s="10"/>
      <c r="AT3152" s="10"/>
      <c r="AU3152" s="10"/>
      <c r="AV3152" s="10"/>
      <c r="AW3152" s="10"/>
      <c r="AX3152" s="10"/>
      <c r="AY3152" s="10"/>
      <c r="AZ3152" s="10"/>
      <c r="BA3152" s="10"/>
      <c r="BB3152" s="10"/>
      <c r="BC3152" s="10"/>
      <c r="BD3152" s="10"/>
      <c r="BE3152" s="10"/>
      <c r="BF3152" s="10"/>
      <c r="BG3152" s="6"/>
    </row>
    <row r="3153" spans="34:59" x14ac:dyDescent="0.25">
      <c r="AH3153" s="6"/>
      <c r="AI3153" s="6"/>
      <c r="AJ3153" s="6"/>
      <c r="AK3153" s="6"/>
      <c r="AL3153" s="6"/>
      <c r="AM3153" s="6"/>
      <c r="AN3153" s="6"/>
      <c r="AO3153" s="6"/>
      <c r="AP3153" s="6"/>
      <c r="AQ3153" s="6"/>
      <c r="AR3153" s="6"/>
      <c r="AS3153" s="6"/>
      <c r="AT3153" s="6"/>
      <c r="AU3153" s="6"/>
      <c r="AV3153" s="6"/>
      <c r="AW3153" s="6"/>
      <c r="AX3153" s="6"/>
      <c r="AY3153" s="6"/>
      <c r="AZ3153" s="6"/>
      <c r="BA3153" s="6"/>
      <c r="BB3153" s="6"/>
      <c r="BC3153" s="6"/>
      <c r="BD3153" s="6"/>
      <c r="BE3153" s="6"/>
      <c r="BF3153" s="6"/>
      <c r="BG3153" s="10"/>
    </row>
    <row r="3154" spans="34:59" x14ac:dyDescent="0.25">
      <c r="AH3154" s="10"/>
      <c r="AI3154" s="6"/>
    </row>
    <row r="3155" spans="34:59" x14ac:dyDescent="0.25">
      <c r="AH3155" s="6"/>
      <c r="AI3155" s="6"/>
      <c r="AJ3155" s="6"/>
      <c r="AK3155" s="6"/>
      <c r="AL3155" s="6"/>
      <c r="AM3155" s="6"/>
      <c r="AN3155" s="6"/>
      <c r="AO3155" s="6"/>
      <c r="AP3155" s="6"/>
      <c r="AQ3155" s="6"/>
      <c r="AR3155" s="6"/>
      <c r="AS3155" s="6"/>
      <c r="AT3155" s="6"/>
      <c r="AU3155" s="6"/>
      <c r="AV3155" s="6"/>
      <c r="AW3155" s="6"/>
      <c r="AX3155" s="6"/>
      <c r="AY3155" s="6"/>
      <c r="AZ3155" s="6"/>
      <c r="BA3155" s="6"/>
      <c r="BB3155" s="6"/>
      <c r="BC3155" s="6"/>
      <c r="BD3155" s="6"/>
      <c r="BE3155" s="6"/>
      <c r="BF3155" s="6"/>
      <c r="BG3155" s="6"/>
    </row>
    <row r="3156" spans="34:59" x14ac:dyDescent="0.25">
      <c r="AH3156" s="10"/>
      <c r="AI3156" s="6"/>
      <c r="AJ3156" s="10"/>
      <c r="AK3156" s="10"/>
      <c r="AL3156" s="10"/>
      <c r="AM3156" s="10"/>
      <c r="AN3156" s="10"/>
      <c r="AO3156" s="10"/>
      <c r="AP3156" s="10"/>
      <c r="AQ3156" s="10"/>
      <c r="AR3156" s="10"/>
      <c r="AS3156" s="10"/>
      <c r="AT3156" s="10"/>
      <c r="AU3156" s="10"/>
      <c r="AV3156" s="10"/>
      <c r="AW3156" s="10"/>
      <c r="AX3156" s="10"/>
      <c r="AY3156" s="10"/>
      <c r="AZ3156" s="10"/>
      <c r="BA3156" s="10"/>
      <c r="BB3156" s="10"/>
      <c r="BC3156" s="10"/>
      <c r="BD3156" s="10"/>
      <c r="BE3156" s="10"/>
      <c r="BF3156" s="10"/>
      <c r="BG3156" s="6"/>
    </row>
    <row r="3157" spans="34:59" x14ac:dyDescent="0.25">
      <c r="AH3157" s="6"/>
      <c r="AI3157" s="6"/>
      <c r="AJ3157" s="6"/>
      <c r="AK3157" s="6"/>
      <c r="AL3157" s="6"/>
      <c r="AM3157" s="6"/>
      <c r="AN3157" s="6"/>
      <c r="AO3157" s="6"/>
      <c r="AP3157" s="6"/>
      <c r="AQ3157" s="6"/>
      <c r="AR3157" s="6"/>
      <c r="AS3157" s="6"/>
      <c r="AT3157" s="6"/>
      <c r="AU3157" s="6"/>
      <c r="AV3157" s="6"/>
      <c r="AW3157" s="6"/>
      <c r="AX3157" s="6"/>
      <c r="AY3157" s="6"/>
      <c r="AZ3157" s="6"/>
      <c r="BA3157" s="6"/>
      <c r="BB3157" s="6"/>
      <c r="BC3157" s="6"/>
      <c r="BD3157" s="6"/>
      <c r="BE3157" s="6"/>
      <c r="BF3157" s="6"/>
      <c r="BG3157" s="10"/>
    </row>
    <row r="3158" spans="34:59" x14ac:dyDescent="0.25">
      <c r="AH3158" s="10"/>
      <c r="AI3158" s="6"/>
    </row>
    <row r="3159" spans="34:59" x14ac:dyDescent="0.25">
      <c r="AH3159" s="6"/>
      <c r="AI3159" s="6"/>
      <c r="AJ3159" s="6"/>
      <c r="AK3159" s="6"/>
      <c r="AL3159" s="6"/>
      <c r="AM3159" s="6"/>
      <c r="AN3159" s="6"/>
      <c r="AO3159" s="6"/>
      <c r="AP3159" s="6"/>
      <c r="AQ3159" s="6"/>
      <c r="AR3159" s="6"/>
      <c r="AS3159" s="6"/>
      <c r="AT3159" s="6"/>
      <c r="AU3159" s="6"/>
      <c r="AV3159" s="6"/>
      <c r="AW3159" s="6"/>
      <c r="AX3159" s="6"/>
      <c r="AY3159" s="6"/>
      <c r="AZ3159" s="6"/>
      <c r="BA3159" s="6"/>
      <c r="BB3159" s="6"/>
      <c r="BC3159" s="6"/>
      <c r="BD3159" s="6"/>
      <c r="BE3159" s="6"/>
      <c r="BF3159" s="6"/>
      <c r="BG3159" s="6"/>
    </row>
    <row r="3160" spans="34:59" x14ac:dyDescent="0.25">
      <c r="AH3160" s="10"/>
      <c r="AI3160" s="6"/>
      <c r="AJ3160" s="10"/>
      <c r="AK3160" s="10"/>
      <c r="AL3160" s="10"/>
      <c r="AM3160" s="10"/>
      <c r="AN3160" s="10"/>
      <c r="AO3160" s="10"/>
      <c r="AP3160" s="10"/>
      <c r="AQ3160" s="10"/>
      <c r="AR3160" s="10"/>
      <c r="AS3160" s="10"/>
      <c r="AT3160" s="10"/>
      <c r="AU3160" s="10"/>
      <c r="AV3160" s="10"/>
      <c r="AW3160" s="10"/>
      <c r="AX3160" s="10"/>
      <c r="AY3160" s="10"/>
      <c r="AZ3160" s="10"/>
      <c r="BA3160" s="10"/>
      <c r="BB3160" s="10"/>
      <c r="BC3160" s="10"/>
      <c r="BD3160" s="10"/>
      <c r="BE3160" s="10"/>
      <c r="BF3160" s="10"/>
      <c r="BG3160" s="6"/>
    </row>
    <row r="3161" spans="34:59" x14ac:dyDescent="0.25">
      <c r="AH3161" s="6"/>
      <c r="AI3161" s="6"/>
      <c r="AJ3161" s="6"/>
      <c r="AK3161" s="6"/>
      <c r="AL3161" s="6"/>
      <c r="AM3161" s="6"/>
      <c r="AN3161" s="6"/>
      <c r="AO3161" s="6"/>
      <c r="AP3161" s="6"/>
      <c r="AQ3161" s="6"/>
      <c r="AR3161" s="6"/>
      <c r="AS3161" s="6"/>
      <c r="AT3161" s="6"/>
      <c r="AU3161" s="6"/>
      <c r="AV3161" s="6"/>
      <c r="AW3161" s="6"/>
      <c r="AX3161" s="6"/>
      <c r="AY3161" s="6"/>
      <c r="AZ3161" s="6"/>
      <c r="BA3161" s="6"/>
      <c r="BB3161" s="6"/>
      <c r="BC3161" s="6"/>
      <c r="BD3161" s="6"/>
      <c r="BE3161" s="6"/>
      <c r="BF3161" s="6"/>
      <c r="BG3161" s="10"/>
    </row>
    <row r="3162" spans="34:59" x14ac:dyDescent="0.25">
      <c r="AH3162" s="10"/>
      <c r="AI3162" s="6"/>
    </row>
    <row r="3163" spans="34:59" x14ac:dyDescent="0.25">
      <c r="AH3163" s="6"/>
      <c r="AI3163" s="6"/>
      <c r="AJ3163" s="6"/>
      <c r="AK3163" s="6"/>
      <c r="AL3163" s="6"/>
      <c r="AM3163" s="6"/>
      <c r="AN3163" s="6"/>
      <c r="AO3163" s="6"/>
      <c r="AP3163" s="6"/>
      <c r="AQ3163" s="6"/>
      <c r="AR3163" s="6"/>
      <c r="AS3163" s="6"/>
      <c r="AT3163" s="6"/>
      <c r="AU3163" s="6"/>
      <c r="AV3163" s="6"/>
      <c r="AW3163" s="6"/>
      <c r="AX3163" s="6"/>
      <c r="AY3163" s="6"/>
      <c r="AZ3163" s="6"/>
      <c r="BA3163" s="6"/>
      <c r="BB3163" s="6"/>
      <c r="BC3163" s="6"/>
      <c r="BD3163" s="6"/>
      <c r="BE3163" s="6"/>
      <c r="BF3163" s="6"/>
      <c r="BG3163" s="6"/>
    </row>
    <row r="3164" spans="34:59" x14ac:dyDescent="0.25">
      <c r="AH3164" s="10"/>
      <c r="AI3164" s="6"/>
      <c r="AJ3164" s="10"/>
      <c r="AK3164" s="10"/>
      <c r="AL3164" s="10"/>
      <c r="AM3164" s="10"/>
      <c r="AN3164" s="10"/>
      <c r="AO3164" s="10"/>
      <c r="AP3164" s="10"/>
      <c r="AQ3164" s="10"/>
      <c r="AR3164" s="10"/>
      <c r="AS3164" s="10"/>
      <c r="AT3164" s="10"/>
      <c r="AU3164" s="10"/>
      <c r="AV3164" s="10"/>
      <c r="AW3164" s="10"/>
      <c r="AX3164" s="10"/>
      <c r="AY3164" s="10"/>
      <c r="AZ3164" s="10"/>
      <c r="BA3164" s="10"/>
      <c r="BB3164" s="10"/>
      <c r="BC3164" s="10"/>
      <c r="BD3164" s="10"/>
      <c r="BE3164" s="10"/>
      <c r="BF3164" s="10"/>
      <c r="BG3164" s="6"/>
    </row>
    <row r="3165" spans="34:59" x14ac:dyDescent="0.25">
      <c r="AH3165" s="6"/>
      <c r="AI3165" s="6"/>
      <c r="AJ3165" s="6"/>
      <c r="AK3165" s="6"/>
      <c r="AL3165" s="6"/>
      <c r="AM3165" s="6"/>
      <c r="AN3165" s="6"/>
      <c r="AO3165" s="6"/>
      <c r="AP3165" s="6"/>
      <c r="AQ3165" s="6"/>
      <c r="AR3165" s="6"/>
      <c r="AS3165" s="6"/>
      <c r="AT3165" s="6"/>
      <c r="AU3165" s="6"/>
      <c r="AV3165" s="6"/>
      <c r="AW3165" s="6"/>
      <c r="AX3165" s="6"/>
      <c r="AY3165" s="6"/>
      <c r="AZ3165" s="6"/>
      <c r="BA3165" s="6"/>
      <c r="BB3165" s="6"/>
      <c r="BC3165" s="6"/>
      <c r="BD3165" s="6"/>
      <c r="BE3165" s="6"/>
      <c r="BF3165" s="6"/>
      <c r="BG3165" s="10"/>
    </row>
    <row r="3166" spans="34:59" x14ac:dyDescent="0.25">
      <c r="AH3166" s="10"/>
      <c r="AI3166" s="6"/>
    </row>
    <row r="3167" spans="34:59" x14ac:dyDescent="0.25">
      <c r="AH3167" s="6"/>
      <c r="AI3167" s="6"/>
      <c r="AJ3167" s="6"/>
      <c r="AK3167" s="6"/>
      <c r="AL3167" s="6"/>
      <c r="AM3167" s="6"/>
      <c r="AN3167" s="6"/>
      <c r="AO3167" s="6"/>
      <c r="AP3167" s="6"/>
      <c r="AQ3167" s="6"/>
      <c r="AR3167" s="6"/>
      <c r="AS3167" s="6"/>
      <c r="AT3167" s="6"/>
      <c r="AU3167" s="6"/>
      <c r="AV3167" s="6"/>
      <c r="AW3167" s="6"/>
      <c r="AX3167" s="6"/>
      <c r="AY3167" s="6"/>
      <c r="AZ3167" s="6"/>
      <c r="BA3167" s="6"/>
      <c r="BB3167" s="6"/>
      <c r="BC3167" s="6"/>
      <c r="BD3167" s="6"/>
      <c r="BE3167" s="6"/>
      <c r="BF3167" s="6"/>
      <c r="BG3167" s="6"/>
    </row>
    <row r="3168" spans="34:59" x14ac:dyDescent="0.25">
      <c r="AH3168" s="10"/>
      <c r="AI3168" s="6"/>
      <c r="AJ3168" s="10"/>
      <c r="AK3168" s="10"/>
      <c r="AL3168" s="10"/>
      <c r="AM3168" s="10"/>
      <c r="AN3168" s="10"/>
      <c r="AO3168" s="10"/>
      <c r="AP3168" s="10"/>
      <c r="AQ3168" s="10"/>
      <c r="AR3168" s="10"/>
      <c r="AS3168" s="10"/>
      <c r="AT3168" s="10"/>
      <c r="AU3168" s="10"/>
      <c r="AV3168" s="10"/>
      <c r="AW3168" s="10"/>
      <c r="AX3168" s="10"/>
      <c r="AY3168" s="10"/>
      <c r="AZ3168" s="10"/>
      <c r="BA3168" s="10"/>
      <c r="BB3168" s="10"/>
      <c r="BC3168" s="10"/>
      <c r="BD3168" s="10"/>
      <c r="BE3168" s="10"/>
      <c r="BF3168" s="10"/>
      <c r="BG3168" s="6"/>
    </row>
    <row r="3169" spans="34:59" x14ac:dyDescent="0.25">
      <c r="AH3169" s="6"/>
      <c r="AI3169" s="6"/>
      <c r="AJ3169" s="6"/>
      <c r="AK3169" s="6"/>
      <c r="AL3169" s="6"/>
      <c r="AM3169" s="6"/>
      <c r="AN3169" s="6"/>
      <c r="AO3169" s="6"/>
      <c r="AP3169" s="6"/>
      <c r="AQ3169" s="6"/>
      <c r="AR3169" s="6"/>
      <c r="AS3169" s="6"/>
      <c r="AT3169" s="6"/>
      <c r="AU3169" s="6"/>
      <c r="AV3169" s="6"/>
      <c r="AW3169" s="6"/>
      <c r="AX3169" s="6"/>
      <c r="AY3169" s="6"/>
      <c r="AZ3169" s="6"/>
      <c r="BA3169" s="6"/>
      <c r="BB3169" s="6"/>
      <c r="BC3169" s="6"/>
      <c r="BD3169" s="6"/>
      <c r="BE3169" s="6"/>
      <c r="BF3169" s="6"/>
      <c r="BG3169" s="10"/>
    </row>
    <row r="3170" spans="34:59" x14ac:dyDescent="0.25">
      <c r="AH3170" s="10"/>
      <c r="AI3170" s="6"/>
    </row>
    <row r="3171" spans="34:59" x14ac:dyDescent="0.25">
      <c r="AH3171" s="6"/>
      <c r="AI3171" s="6"/>
      <c r="AJ3171" s="6"/>
      <c r="AK3171" s="6"/>
      <c r="AL3171" s="6"/>
      <c r="AM3171" s="6"/>
      <c r="AN3171" s="6"/>
      <c r="AO3171" s="6"/>
      <c r="AP3171" s="6"/>
      <c r="AQ3171" s="6"/>
      <c r="AR3171" s="6"/>
      <c r="AS3171" s="6"/>
      <c r="AT3171" s="6"/>
      <c r="AU3171" s="6"/>
      <c r="AV3171" s="6"/>
      <c r="AW3171" s="6"/>
      <c r="AX3171" s="6"/>
      <c r="AY3171" s="6"/>
      <c r="AZ3171" s="6"/>
      <c r="BA3171" s="6"/>
      <c r="BB3171" s="6"/>
      <c r="BC3171" s="6"/>
      <c r="BD3171" s="6"/>
      <c r="BE3171" s="6"/>
      <c r="BF3171" s="6"/>
      <c r="BG3171" s="6"/>
    </row>
    <row r="3172" spans="34:59" x14ac:dyDescent="0.25">
      <c r="AH3172" s="10"/>
      <c r="AI3172" s="6"/>
      <c r="AJ3172" s="10"/>
      <c r="AK3172" s="10"/>
      <c r="AL3172" s="10"/>
      <c r="AM3172" s="10"/>
      <c r="AN3172" s="10"/>
      <c r="AO3172" s="10"/>
      <c r="AP3172" s="10"/>
      <c r="AQ3172" s="10"/>
      <c r="AR3172" s="10"/>
      <c r="AS3172" s="10"/>
      <c r="AT3172" s="10"/>
      <c r="AU3172" s="10"/>
      <c r="AV3172" s="10"/>
      <c r="AW3172" s="10"/>
      <c r="AX3172" s="10"/>
      <c r="AY3172" s="10"/>
      <c r="AZ3172" s="10"/>
      <c r="BA3172" s="10"/>
      <c r="BB3172" s="10"/>
      <c r="BC3172" s="10"/>
      <c r="BD3172" s="10"/>
      <c r="BE3172" s="10"/>
      <c r="BF3172" s="10"/>
      <c r="BG3172" s="6"/>
    </row>
    <row r="3173" spans="34:59" x14ac:dyDescent="0.25">
      <c r="AH3173" s="6"/>
      <c r="AI3173" s="6"/>
      <c r="AJ3173" s="6"/>
      <c r="AK3173" s="6"/>
      <c r="AL3173" s="6"/>
      <c r="AM3173" s="6"/>
      <c r="AN3173" s="6"/>
      <c r="AO3173" s="6"/>
      <c r="AP3173" s="6"/>
      <c r="AQ3173" s="6"/>
      <c r="AR3173" s="6"/>
      <c r="AS3173" s="6"/>
      <c r="AT3173" s="6"/>
      <c r="AU3173" s="6"/>
      <c r="AV3173" s="6"/>
      <c r="AW3173" s="6"/>
      <c r="AX3173" s="6"/>
      <c r="AY3173" s="6"/>
      <c r="AZ3173" s="6"/>
      <c r="BA3173" s="6"/>
      <c r="BB3173" s="6"/>
      <c r="BC3173" s="6"/>
      <c r="BD3173" s="6"/>
      <c r="BE3173" s="6"/>
      <c r="BF3173" s="6"/>
      <c r="BG3173" s="10"/>
    </row>
    <row r="3174" spans="34:59" x14ac:dyDescent="0.25">
      <c r="AH3174" s="10"/>
      <c r="AI3174" s="6"/>
    </row>
    <row r="3175" spans="34:59" x14ac:dyDescent="0.25">
      <c r="AH3175" s="6"/>
      <c r="AI3175" s="6"/>
      <c r="AJ3175" s="6"/>
      <c r="AK3175" s="6"/>
      <c r="AL3175" s="6"/>
      <c r="AM3175" s="6"/>
      <c r="AN3175" s="6"/>
      <c r="AO3175" s="6"/>
      <c r="AP3175" s="6"/>
      <c r="AQ3175" s="6"/>
      <c r="AR3175" s="6"/>
      <c r="AS3175" s="6"/>
      <c r="AT3175" s="6"/>
      <c r="AU3175" s="6"/>
      <c r="AV3175" s="6"/>
      <c r="AW3175" s="6"/>
      <c r="AX3175" s="6"/>
      <c r="AY3175" s="6"/>
      <c r="AZ3175" s="6"/>
      <c r="BA3175" s="6"/>
      <c r="BB3175" s="6"/>
      <c r="BC3175" s="6"/>
      <c r="BD3175" s="6"/>
      <c r="BE3175" s="6"/>
      <c r="BF3175" s="6"/>
      <c r="BG3175" s="6"/>
    </row>
    <row r="3176" spans="34:59" x14ac:dyDescent="0.25">
      <c r="AH3176" s="10"/>
      <c r="AI3176" s="6"/>
      <c r="AJ3176" s="10"/>
      <c r="AK3176" s="10"/>
      <c r="AL3176" s="10"/>
      <c r="AM3176" s="10"/>
      <c r="AN3176" s="10"/>
      <c r="AO3176" s="10"/>
      <c r="AP3176" s="10"/>
      <c r="AQ3176" s="10"/>
      <c r="AR3176" s="10"/>
      <c r="AS3176" s="10"/>
      <c r="AT3176" s="10"/>
      <c r="AU3176" s="10"/>
      <c r="AV3176" s="10"/>
      <c r="AW3176" s="10"/>
      <c r="AX3176" s="10"/>
      <c r="AY3176" s="10"/>
      <c r="AZ3176" s="10"/>
      <c r="BA3176" s="10"/>
      <c r="BB3176" s="10"/>
      <c r="BC3176" s="10"/>
      <c r="BD3176" s="10"/>
      <c r="BE3176" s="10"/>
      <c r="BF3176" s="10"/>
      <c r="BG3176" s="6"/>
    </row>
    <row r="3177" spans="34:59" x14ac:dyDescent="0.25">
      <c r="AH3177" s="6"/>
      <c r="AI3177" s="6"/>
      <c r="AJ3177" s="6"/>
      <c r="AK3177" s="6"/>
      <c r="AL3177" s="6"/>
      <c r="AM3177" s="6"/>
      <c r="AN3177" s="6"/>
      <c r="AO3177" s="6"/>
      <c r="AP3177" s="6"/>
      <c r="AQ3177" s="6"/>
      <c r="AR3177" s="6"/>
      <c r="AS3177" s="6"/>
      <c r="AT3177" s="6"/>
      <c r="AU3177" s="6"/>
      <c r="AV3177" s="6"/>
      <c r="AW3177" s="6"/>
      <c r="AX3177" s="6"/>
      <c r="AY3177" s="6"/>
      <c r="AZ3177" s="6"/>
      <c r="BA3177" s="6"/>
      <c r="BB3177" s="6"/>
      <c r="BC3177" s="6"/>
      <c r="BD3177" s="6"/>
      <c r="BE3177" s="6"/>
      <c r="BF3177" s="6"/>
      <c r="BG3177" s="10"/>
    </row>
    <row r="3178" spans="34:59" x14ac:dyDescent="0.25">
      <c r="AH3178" s="10"/>
      <c r="AI3178" s="6"/>
    </row>
    <row r="3179" spans="34:59" x14ac:dyDescent="0.25">
      <c r="AH3179" s="6"/>
      <c r="AI3179" s="6"/>
      <c r="AJ3179" s="6"/>
      <c r="AK3179" s="6"/>
      <c r="AL3179" s="6"/>
      <c r="AM3179" s="6"/>
      <c r="AN3179" s="6"/>
      <c r="AO3179" s="6"/>
      <c r="AP3179" s="6"/>
      <c r="AQ3179" s="6"/>
      <c r="AR3179" s="6"/>
      <c r="AS3179" s="6"/>
      <c r="AT3179" s="6"/>
      <c r="AU3179" s="6"/>
      <c r="AV3179" s="6"/>
      <c r="AW3179" s="6"/>
      <c r="AX3179" s="6"/>
      <c r="AY3179" s="6"/>
      <c r="AZ3179" s="6"/>
      <c r="BA3179" s="6"/>
      <c r="BB3179" s="6"/>
      <c r="BC3179" s="6"/>
      <c r="BD3179" s="6"/>
      <c r="BE3179" s="6"/>
      <c r="BF3179" s="6"/>
      <c r="BG3179" s="6"/>
    </row>
    <row r="3180" spans="34:59" x14ac:dyDescent="0.25">
      <c r="AH3180" s="10"/>
      <c r="AI3180" s="6"/>
      <c r="AJ3180" s="10"/>
      <c r="AK3180" s="10"/>
      <c r="AL3180" s="10"/>
      <c r="AM3180" s="10"/>
      <c r="AN3180" s="10"/>
      <c r="AO3180" s="10"/>
      <c r="AP3180" s="10"/>
      <c r="AQ3180" s="10"/>
      <c r="AR3180" s="10"/>
      <c r="AS3180" s="10"/>
      <c r="AT3180" s="10"/>
      <c r="AU3180" s="10"/>
      <c r="AV3180" s="10"/>
      <c r="AW3180" s="10"/>
      <c r="AX3180" s="10"/>
      <c r="AY3180" s="10"/>
      <c r="AZ3180" s="10"/>
      <c r="BA3180" s="10"/>
      <c r="BB3180" s="10"/>
      <c r="BC3180" s="10"/>
      <c r="BD3180" s="10"/>
      <c r="BE3180" s="10"/>
      <c r="BF3180" s="10"/>
      <c r="BG3180" s="6"/>
    </row>
    <row r="3181" spans="34:59" x14ac:dyDescent="0.25">
      <c r="AH3181" s="6"/>
      <c r="AI3181" s="6"/>
      <c r="AJ3181" s="6"/>
      <c r="AK3181" s="6"/>
      <c r="AL3181" s="6"/>
      <c r="AM3181" s="6"/>
      <c r="AN3181" s="6"/>
      <c r="AO3181" s="6"/>
      <c r="AP3181" s="6"/>
      <c r="AQ3181" s="6"/>
      <c r="AR3181" s="6"/>
      <c r="AS3181" s="6"/>
      <c r="AT3181" s="6"/>
      <c r="AU3181" s="6"/>
      <c r="AV3181" s="6"/>
      <c r="AW3181" s="6"/>
      <c r="AX3181" s="6"/>
      <c r="AY3181" s="6"/>
      <c r="AZ3181" s="6"/>
      <c r="BA3181" s="6"/>
      <c r="BB3181" s="6"/>
      <c r="BC3181" s="6"/>
      <c r="BD3181" s="6"/>
      <c r="BE3181" s="6"/>
      <c r="BF3181" s="6"/>
      <c r="BG3181" s="10"/>
    </row>
    <row r="3182" spans="34:59" x14ac:dyDescent="0.25">
      <c r="AH3182" s="10"/>
      <c r="AI3182" s="6"/>
    </row>
    <row r="3183" spans="34:59" x14ac:dyDescent="0.25">
      <c r="AH3183" s="6"/>
      <c r="AI3183" s="6"/>
      <c r="AJ3183" s="6"/>
      <c r="AK3183" s="6"/>
      <c r="AL3183" s="6"/>
      <c r="AM3183" s="6"/>
      <c r="AN3183" s="6"/>
      <c r="AO3183" s="6"/>
      <c r="AP3183" s="6"/>
      <c r="AQ3183" s="6"/>
      <c r="AR3183" s="6"/>
      <c r="AS3183" s="6"/>
      <c r="AT3183" s="6"/>
      <c r="AU3183" s="6"/>
      <c r="AV3183" s="6"/>
      <c r="AW3183" s="6"/>
      <c r="AX3183" s="6"/>
      <c r="AY3183" s="6"/>
      <c r="AZ3183" s="6"/>
      <c r="BA3183" s="6"/>
      <c r="BB3183" s="6"/>
      <c r="BC3183" s="6"/>
      <c r="BD3183" s="6"/>
      <c r="BE3183" s="6"/>
      <c r="BF3183" s="6"/>
      <c r="BG3183" s="6"/>
    </row>
    <row r="3184" spans="34:59" x14ac:dyDescent="0.25">
      <c r="AH3184" s="10"/>
      <c r="AI3184" s="6"/>
      <c r="AJ3184" s="10"/>
      <c r="AK3184" s="10"/>
      <c r="AL3184" s="10"/>
      <c r="AM3184" s="10"/>
      <c r="AN3184" s="10"/>
      <c r="AO3184" s="10"/>
      <c r="AP3184" s="10"/>
      <c r="AQ3184" s="10"/>
      <c r="AR3184" s="10"/>
      <c r="AS3184" s="10"/>
      <c r="AT3184" s="10"/>
      <c r="AU3184" s="10"/>
      <c r="AV3184" s="10"/>
      <c r="AW3184" s="10"/>
      <c r="AX3184" s="10"/>
      <c r="AY3184" s="10"/>
      <c r="AZ3184" s="10"/>
      <c r="BA3184" s="10"/>
      <c r="BB3184" s="10"/>
      <c r="BC3184" s="10"/>
      <c r="BD3184" s="10"/>
      <c r="BE3184" s="10"/>
      <c r="BF3184" s="10"/>
      <c r="BG3184" s="6"/>
    </row>
    <row r="3185" spans="34:59" x14ac:dyDescent="0.25">
      <c r="AH3185" s="6"/>
      <c r="AI3185" s="6"/>
      <c r="AJ3185" s="6"/>
      <c r="AK3185" s="6"/>
      <c r="AL3185" s="6"/>
      <c r="AM3185" s="6"/>
      <c r="AN3185" s="6"/>
      <c r="AO3185" s="6"/>
      <c r="AP3185" s="6"/>
      <c r="AQ3185" s="6"/>
      <c r="AR3185" s="6"/>
      <c r="AS3185" s="6"/>
      <c r="AT3185" s="6"/>
      <c r="AU3185" s="6"/>
      <c r="AV3185" s="6"/>
      <c r="AW3185" s="6"/>
      <c r="AX3185" s="6"/>
      <c r="AY3185" s="6"/>
      <c r="AZ3185" s="6"/>
      <c r="BA3185" s="6"/>
      <c r="BB3185" s="6"/>
      <c r="BC3185" s="6"/>
      <c r="BD3185" s="6"/>
      <c r="BE3185" s="6"/>
      <c r="BF3185" s="6"/>
      <c r="BG3185" s="10"/>
    </row>
    <row r="3186" spans="34:59" x14ac:dyDescent="0.25">
      <c r="AH3186" s="10"/>
      <c r="AI3186" s="6"/>
    </row>
    <row r="3187" spans="34:59" x14ac:dyDescent="0.25">
      <c r="AH3187" s="6"/>
      <c r="AI3187" s="6"/>
      <c r="AJ3187" s="6"/>
      <c r="AK3187" s="6"/>
      <c r="AL3187" s="6"/>
      <c r="AM3187" s="6"/>
      <c r="AN3187" s="6"/>
      <c r="AO3187" s="6"/>
      <c r="AP3187" s="6"/>
      <c r="AQ3187" s="6"/>
      <c r="AR3187" s="6"/>
      <c r="AS3187" s="6"/>
      <c r="AT3187" s="6"/>
      <c r="AU3187" s="6"/>
      <c r="AV3187" s="6"/>
      <c r="AW3187" s="6"/>
      <c r="AX3187" s="6"/>
      <c r="AY3187" s="6"/>
      <c r="AZ3187" s="6"/>
      <c r="BA3187" s="6"/>
      <c r="BB3187" s="6"/>
      <c r="BC3187" s="6"/>
      <c r="BD3187" s="6"/>
      <c r="BE3187" s="6"/>
      <c r="BF3187" s="6"/>
      <c r="BG3187" s="6"/>
    </row>
    <row r="3188" spans="34:59" x14ac:dyDescent="0.25">
      <c r="AH3188" s="10"/>
      <c r="AI3188" s="6"/>
      <c r="AJ3188" s="10"/>
      <c r="AK3188" s="10"/>
      <c r="AL3188" s="10"/>
      <c r="AM3188" s="10"/>
      <c r="AN3188" s="10"/>
      <c r="AO3188" s="10"/>
      <c r="AP3188" s="10"/>
      <c r="AQ3188" s="10"/>
      <c r="AR3188" s="10"/>
      <c r="AS3188" s="10"/>
      <c r="AT3188" s="10"/>
      <c r="AU3188" s="10"/>
      <c r="AV3188" s="10"/>
      <c r="AW3188" s="10"/>
      <c r="AX3188" s="10"/>
      <c r="AY3188" s="10"/>
      <c r="AZ3188" s="10"/>
      <c r="BA3188" s="10"/>
      <c r="BB3188" s="10"/>
      <c r="BC3188" s="10"/>
      <c r="BD3188" s="10"/>
      <c r="BE3188" s="10"/>
      <c r="BF3188" s="10"/>
      <c r="BG3188" s="6"/>
    </row>
    <row r="3189" spans="34:59" x14ac:dyDescent="0.25">
      <c r="AH3189" s="6"/>
      <c r="AI3189" s="6"/>
      <c r="AJ3189" s="6"/>
      <c r="AK3189" s="6"/>
      <c r="AL3189" s="6"/>
      <c r="AM3189" s="6"/>
      <c r="AN3189" s="6"/>
      <c r="AO3189" s="6"/>
      <c r="AP3189" s="6"/>
      <c r="AQ3189" s="6"/>
      <c r="AR3189" s="6"/>
      <c r="AS3189" s="6"/>
      <c r="AT3189" s="6"/>
      <c r="AU3189" s="6"/>
      <c r="AV3189" s="6"/>
      <c r="AW3189" s="6"/>
      <c r="AX3189" s="6"/>
      <c r="AY3189" s="6"/>
      <c r="AZ3189" s="6"/>
      <c r="BA3189" s="6"/>
      <c r="BB3189" s="6"/>
      <c r="BC3189" s="6"/>
      <c r="BD3189" s="6"/>
      <c r="BE3189" s="6"/>
      <c r="BF3189" s="6"/>
      <c r="BG3189" s="10"/>
    </row>
    <row r="3190" spans="34:59" x14ac:dyDescent="0.25">
      <c r="AH3190" s="10"/>
      <c r="AI3190" s="6"/>
    </row>
    <row r="3191" spans="34:59" x14ac:dyDescent="0.25">
      <c r="AH3191" s="6"/>
      <c r="AI3191" s="6"/>
      <c r="AJ3191" s="6"/>
      <c r="AK3191" s="6"/>
      <c r="AL3191" s="6"/>
      <c r="AM3191" s="6"/>
      <c r="AN3191" s="6"/>
      <c r="AO3191" s="6"/>
      <c r="AP3191" s="6"/>
      <c r="AQ3191" s="6"/>
      <c r="AR3191" s="6"/>
      <c r="AS3191" s="6"/>
      <c r="AT3191" s="6"/>
      <c r="AU3191" s="6"/>
      <c r="AV3191" s="6"/>
      <c r="AW3191" s="6"/>
      <c r="AX3191" s="6"/>
      <c r="AY3191" s="6"/>
      <c r="AZ3191" s="6"/>
      <c r="BA3191" s="6"/>
      <c r="BB3191" s="6"/>
      <c r="BC3191" s="6"/>
      <c r="BD3191" s="6"/>
      <c r="BE3191" s="6"/>
      <c r="BF3191" s="6"/>
      <c r="BG3191" s="6"/>
    </row>
    <row r="3192" spans="34:59" x14ac:dyDescent="0.25">
      <c r="AH3192" s="10"/>
      <c r="AI3192" s="6"/>
      <c r="AJ3192" s="10"/>
      <c r="AK3192" s="10"/>
      <c r="AL3192" s="10"/>
      <c r="AM3192" s="10"/>
      <c r="AN3192" s="10"/>
      <c r="AO3192" s="10"/>
      <c r="AP3192" s="10"/>
      <c r="AQ3192" s="10"/>
      <c r="AR3192" s="10"/>
      <c r="AS3192" s="10"/>
      <c r="AT3192" s="10"/>
      <c r="AU3192" s="10"/>
      <c r="AV3192" s="10"/>
      <c r="AW3192" s="10"/>
      <c r="AX3192" s="10"/>
      <c r="AY3192" s="10"/>
      <c r="AZ3192" s="10"/>
      <c r="BA3192" s="10"/>
      <c r="BB3192" s="10"/>
      <c r="BC3192" s="10"/>
      <c r="BD3192" s="10"/>
      <c r="BE3192" s="10"/>
      <c r="BF3192" s="10"/>
      <c r="BG3192" s="6"/>
    </row>
    <row r="3193" spans="34:59" x14ac:dyDescent="0.25">
      <c r="AH3193" s="6"/>
      <c r="AI3193" s="6"/>
      <c r="AJ3193" s="6"/>
      <c r="AK3193" s="6"/>
      <c r="AL3193" s="6"/>
      <c r="AM3193" s="6"/>
      <c r="AN3193" s="6"/>
      <c r="AO3193" s="6"/>
      <c r="AP3193" s="6"/>
      <c r="AQ3193" s="6"/>
      <c r="AR3193" s="6"/>
      <c r="AS3193" s="6"/>
      <c r="AT3193" s="6"/>
      <c r="AU3193" s="6"/>
      <c r="AV3193" s="6"/>
      <c r="AW3193" s="6"/>
      <c r="AX3193" s="6"/>
      <c r="AY3193" s="6"/>
      <c r="AZ3193" s="6"/>
      <c r="BA3193" s="6"/>
      <c r="BB3193" s="6"/>
      <c r="BC3193" s="6"/>
      <c r="BD3193" s="6"/>
      <c r="BE3193" s="6"/>
      <c r="BF3193" s="6"/>
      <c r="BG3193" s="10"/>
    </row>
    <row r="3194" spans="34:59" x14ac:dyDescent="0.25">
      <c r="AH3194" s="10"/>
      <c r="AI3194" s="6"/>
    </row>
    <row r="3195" spans="34:59" x14ac:dyDescent="0.25">
      <c r="AH3195" s="6"/>
      <c r="AI3195" s="6"/>
      <c r="AJ3195" s="6"/>
      <c r="AK3195" s="6"/>
      <c r="AL3195" s="6"/>
      <c r="AM3195" s="6"/>
      <c r="AN3195" s="6"/>
      <c r="AO3195" s="6"/>
      <c r="AP3195" s="6"/>
      <c r="AQ3195" s="6"/>
      <c r="AR3195" s="6"/>
      <c r="AS3195" s="6"/>
      <c r="AT3195" s="6"/>
      <c r="AU3195" s="6"/>
      <c r="AV3195" s="6"/>
      <c r="AW3195" s="6"/>
      <c r="AX3195" s="6"/>
      <c r="AY3195" s="6"/>
      <c r="AZ3195" s="6"/>
      <c r="BA3195" s="6"/>
      <c r="BB3195" s="6"/>
      <c r="BC3195" s="6"/>
      <c r="BD3195" s="6"/>
      <c r="BE3195" s="6"/>
      <c r="BF3195" s="6"/>
      <c r="BG3195" s="6"/>
    </row>
    <row r="3196" spans="34:59" x14ac:dyDescent="0.25">
      <c r="AH3196" s="10"/>
      <c r="AI3196" s="6"/>
      <c r="AJ3196" s="10"/>
      <c r="AK3196" s="10"/>
      <c r="AL3196" s="10"/>
      <c r="AM3196" s="10"/>
      <c r="AN3196" s="10"/>
      <c r="AO3196" s="10"/>
      <c r="AP3196" s="10"/>
      <c r="AQ3196" s="10"/>
      <c r="AR3196" s="10"/>
      <c r="AS3196" s="10"/>
      <c r="AT3196" s="10"/>
      <c r="AU3196" s="10"/>
      <c r="AV3196" s="10"/>
      <c r="AW3196" s="10"/>
      <c r="AX3196" s="10"/>
      <c r="AY3196" s="10"/>
      <c r="AZ3196" s="10"/>
      <c r="BA3196" s="10"/>
      <c r="BB3196" s="10"/>
      <c r="BC3196" s="10"/>
      <c r="BD3196" s="10"/>
      <c r="BE3196" s="10"/>
      <c r="BF3196" s="10"/>
      <c r="BG3196" s="6"/>
    </row>
    <row r="3197" spans="34:59" x14ac:dyDescent="0.25">
      <c r="AH3197" s="6"/>
      <c r="AI3197" s="6"/>
      <c r="AJ3197" s="6"/>
      <c r="AK3197" s="6"/>
      <c r="AL3197" s="6"/>
      <c r="AM3197" s="6"/>
      <c r="AN3197" s="6"/>
      <c r="AO3197" s="6"/>
      <c r="AP3197" s="6"/>
      <c r="AQ3197" s="6"/>
      <c r="AR3197" s="6"/>
      <c r="AS3197" s="6"/>
      <c r="AT3197" s="6"/>
      <c r="AU3197" s="6"/>
      <c r="AV3197" s="6"/>
      <c r="AW3197" s="6"/>
      <c r="AX3197" s="6"/>
      <c r="AY3197" s="6"/>
      <c r="AZ3197" s="6"/>
      <c r="BA3197" s="6"/>
      <c r="BB3197" s="6"/>
      <c r="BC3197" s="6"/>
      <c r="BD3197" s="6"/>
      <c r="BE3197" s="6"/>
      <c r="BF3197" s="6"/>
      <c r="BG3197" s="10"/>
    </row>
    <row r="3198" spans="34:59" x14ac:dyDescent="0.25">
      <c r="AH3198" s="10"/>
      <c r="AI3198" s="6"/>
    </row>
    <row r="3199" spans="34:59" x14ac:dyDescent="0.25">
      <c r="AH3199" s="6"/>
      <c r="AI3199" s="6"/>
      <c r="AJ3199" s="6"/>
      <c r="AK3199" s="6"/>
      <c r="AL3199" s="6"/>
      <c r="AM3199" s="6"/>
      <c r="AN3199" s="6"/>
      <c r="AO3199" s="6"/>
      <c r="AP3199" s="6"/>
      <c r="AQ3199" s="6"/>
      <c r="AR3199" s="6"/>
      <c r="AS3199" s="6"/>
      <c r="AT3199" s="6"/>
      <c r="AU3199" s="6"/>
      <c r="AV3199" s="6"/>
      <c r="AW3199" s="6"/>
      <c r="AX3199" s="6"/>
      <c r="AY3199" s="6"/>
      <c r="AZ3199" s="6"/>
      <c r="BA3199" s="6"/>
      <c r="BB3199" s="6"/>
      <c r="BC3199" s="6"/>
      <c r="BD3199" s="6"/>
      <c r="BE3199" s="6"/>
      <c r="BF3199" s="6"/>
      <c r="BG3199" s="6"/>
    </row>
    <row r="3200" spans="34:59" x14ac:dyDescent="0.25">
      <c r="AH3200" s="10"/>
      <c r="AI3200" s="6"/>
      <c r="AJ3200" s="10"/>
      <c r="AK3200" s="10"/>
      <c r="AL3200" s="10"/>
      <c r="AM3200" s="10"/>
      <c r="AN3200" s="10"/>
      <c r="AO3200" s="10"/>
      <c r="AP3200" s="10"/>
      <c r="AQ3200" s="10"/>
      <c r="AR3200" s="10"/>
      <c r="AS3200" s="10"/>
      <c r="AT3200" s="10"/>
      <c r="AU3200" s="10"/>
      <c r="AV3200" s="10"/>
      <c r="AW3200" s="10"/>
      <c r="AX3200" s="10"/>
      <c r="AY3200" s="10"/>
      <c r="AZ3200" s="10"/>
      <c r="BA3200" s="10"/>
      <c r="BB3200" s="10"/>
      <c r="BC3200" s="10"/>
      <c r="BD3200" s="10"/>
      <c r="BE3200" s="10"/>
      <c r="BF3200" s="10"/>
      <c r="BG3200" s="6"/>
    </row>
    <row r="3201" spans="34:59" x14ac:dyDescent="0.25">
      <c r="AH3201" s="6"/>
      <c r="AI3201" s="6"/>
      <c r="AJ3201" s="6"/>
      <c r="AK3201" s="6"/>
      <c r="AL3201" s="6"/>
      <c r="AM3201" s="6"/>
      <c r="AN3201" s="6"/>
      <c r="AO3201" s="6"/>
      <c r="AP3201" s="6"/>
      <c r="AQ3201" s="6"/>
      <c r="AR3201" s="6"/>
      <c r="AS3201" s="6"/>
      <c r="AT3201" s="6"/>
      <c r="AU3201" s="6"/>
      <c r="AV3201" s="6"/>
      <c r="AW3201" s="6"/>
      <c r="AX3201" s="6"/>
      <c r="AY3201" s="6"/>
      <c r="AZ3201" s="6"/>
      <c r="BA3201" s="6"/>
      <c r="BB3201" s="6"/>
      <c r="BC3201" s="6"/>
      <c r="BD3201" s="6"/>
      <c r="BE3201" s="6"/>
      <c r="BF3201" s="6"/>
      <c r="BG3201" s="10"/>
    </row>
    <row r="3202" spans="34:59" x14ac:dyDescent="0.25">
      <c r="AH3202" s="10"/>
      <c r="AI3202" s="6"/>
    </row>
    <row r="3203" spans="34:59" x14ac:dyDescent="0.25">
      <c r="AH3203" s="6"/>
      <c r="AI3203" s="6"/>
      <c r="AJ3203" s="6"/>
      <c r="AK3203" s="6"/>
      <c r="AL3203" s="6"/>
      <c r="AM3203" s="6"/>
      <c r="AN3203" s="6"/>
      <c r="AO3203" s="6"/>
      <c r="AP3203" s="6"/>
      <c r="AQ3203" s="6"/>
      <c r="AR3203" s="6"/>
      <c r="AS3203" s="6"/>
      <c r="AT3203" s="6"/>
      <c r="AU3203" s="6"/>
      <c r="AV3203" s="6"/>
      <c r="AW3203" s="6"/>
      <c r="AX3203" s="6"/>
      <c r="AY3203" s="6"/>
      <c r="AZ3203" s="6"/>
      <c r="BA3203" s="6"/>
      <c r="BB3203" s="6"/>
      <c r="BC3203" s="6"/>
      <c r="BD3203" s="6"/>
      <c r="BE3203" s="6"/>
      <c r="BF3203" s="6"/>
      <c r="BG3203" s="6"/>
    </row>
    <row r="3204" spans="34:59" x14ac:dyDescent="0.25">
      <c r="AH3204" s="10"/>
      <c r="AI3204" s="6"/>
      <c r="AJ3204" s="10"/>
      <c r="AK3204" s="10"/>
      <c r="AL3204" s="10"/>
      <c r="AM3204" s="10"/>
      <c r="AN3204" s="10"/>
      <c r="AO3204" s="10"/>
      <c r="AP3204" s="10"/>
      <c r="AQ3204" s="10"/>
      <c r="AR3204" s="10"/>
      <c r="AS3204" s="10"/>
      <c r="AT3204" s="10"/>
      <c r="AU3204" s="10"/>
      <c r="AV3204" s="10"/>
      <c r="AW3204" s="10"/>
      <c r="AX3204" s="10"/>
      <c r="AY3204" s="10"/>
      <c r="AZ3204" s="10"/>
      <c r="BA3204" s="10"/>
      <c r="BB3204" s="10"/>
      <c r="BC3204" s="10"/>
      <c r="BD3204" s="10"/>
      <c r="BE3204" s="10"/>
      <c r="BF3204" s="10"/>
      <c r="BG3204" s="6"/>
    </row>
    <row r="3205" spans="34:59" x14ac:dyDescent="0.25">
      <c r="AH3205" s="6"/>
      <c r="AI3205" s="6"/>
      <c r="AJ3205" s="6"/>
      <c r="AK3205" s="6"/>
      <c r="AL3205" s="6"/>
      <c r="AM3205" s="6"/>
      <c r="AN3205" s="6"/>
      <c r="AO3205" s="6"/>
      <c r="AP3205" s="6"/>
      <c r="AQ3205" s="6"/>
      <c r="AR3205" s="6"/>
      <c r="AS3205" s="6"/>
      <c r="AT3205" s="6"/>
      <c r="AU3205" s="6"/>
      <c r="AV3205" s="6"/>
      <c r="AW3205" s="6"/>
      <c r="AX3205" s="6"/>
      <c r="AY3205" s="6"/>
      <c r="AZ3205" s="6"/>
      <c r="BA3205" s="6"/>
      <c r="BB3205" s="6"/>
      <c r="BC3205" s="6"/>
      <c r="BD3205" s="6"/>
      <c r="BE3205" s="6"/>
      <c r="BF3205" s="6"/>
      <c r="BG3205" s="10"/>
    </row>
    <row r="3206" spans="34:59" x14ac:dyDescent="0.25">
      <c r="AH3206" s="10"/>
      <c r="AI3206" s="6"/>
    </row>
    <row r="3207" spans="34:59" x14ac:dyDescent="0.25">
      <c r="AH3207" s="6"/>
      <c r="AI3207" s="6"/>
      <c r="AJ3207" s="6"/>
      <c r="AK3207" s="6"/>
      <c r="AL3207" s="6"/>
      <c r="AM3207" s="6"/>
      <c r="AN3207" s="6"/>
      <c r="AO3207" s="6"/>
      <c r="AP3207" s="6"/>
      <c r="AQ3207" s="6"/>
      <c r="AR3207" s="6"/>
      <c r="AS3207" s="6"/>
      <c r="AT3207" s="6"/>
      <c r="AU3207" s="6"/>
      <c r="AV3207" s="6"/>
      <c r="AW3207" s="6"/>
      <c r="AX3207" s="6"/>
      <c r="AY3207" s="6"/>
      <c r="AZ3207" s="6"/>
      <c r="BA3207" s="6"/>
      <c r="BB3207" s="6"/>
      <c r="BC3207" s="6"/>
      <c r="BD3207" s="6"/>
      <c r="BE3207" s="6"/>
      <c r="BF3207" s="6"/>
      <c r="BG3207" s="6"/>
    </row>
    <row r="3208" spans="34:59" x14ac:dyDescent="0.25">
      <c r="AH3208" s="10"/>
      <c r="AI3208" s="6"/>
      <c r="AJ3208" s="10"/>
      <c r="AK3208" s="10"/>
      <c r="AL3208" s="10"/>
      <c r="AM3208" s="10"/>
      <c r="AN3208" s="10"/>
      <c r="AO3208" s="10"/>
      <c r="AP3208" s="10"/>
      <c r="AQ3208" s="10"/>
      <c r="AR3208" s="10"/>
      <c r="AS3208" s="10"/>
      <c r="AT3208" s="10"/>
      <c r="AU3208" s="10"/>
      <c r="AV3208" s="10"/>
      <c r="AW3208" s="10"/>
      <c r="AX3208" s="10"/>
      <c r="AY3208" s="10"/>
      <c r="AZ3208" s="10"/>
      <c r="BA3208" s="10"/>
      <c r="BB3208" s="10"/>
      <c r="BC3208" s="10"/>
      <c r="BD3208" s="10"/>
      <c r="BE3208" s="10"/>
      <c r="BF3208" s="10"/>
      <c r="BG3208" s="6"/>
    </row>
    <row r="3209" spans="34:59" x14ac:dyDescent="0.25">
      <c r="AH3209" s="6"/>
      <c r="AI3209" s="6"/>
      <c r="AJ3209" s="6"/>
      <c r="AK3209" s="6"/>
      <c r="AL3209" s="6"/>
      <c r="AM3209" s="6"/>
      <c r="AN3209" s="6"/>
      <c r="AO3209" s="6"/>
      <c r="AP3209" s="6"/>
      <c r="AQ3209" s="6"/>
      <c r="AR3209" s="6"/>
      <c r="AS3209" s="6"/>
      <c r="AT3209" s="6"/>
      <c r="AU3209" s="6"/>
      <c r="AV3209" s="6"/>
      <c r="AW3209" s="6"/>
      <c r="AX3209" s="6"/>
      <c r="AY3209" s="6"/>
      <c r="AZ3209" s="6"/>
      <c r="BA3209" s="6"/>
      <c r="BB3209" s="6"/>
      <c r="BC3209" s="6"/>
      <c r="BD3209" s="6"/>
      <c r="BE3209" s="6"/>
      <c r="BF3209" s="6"/>
      <c r="BG3209" s="10"/>
    </row>
    <row r="3210" spans="34:59" x14ac:dyDescent="0.25">
      <c r="AH3210" s="10"/>
      <c r="AI3210" s="6"/>
    </row>
    <row r="3211" spans="34:59" x14ac:dyDescent="0.25">
      <c r="AH3211" s="6"/>
      <c r="AI3211" s="6"/>
      <c r="AJ3211" s="6"/>
      <c r="AK3211" s="6"/>
      <c r="AL3211" s="6"/>
      <c r="AM3211" s="6"/>
      <c r="AN3211" s="6"/>
      <c r="AO3211" s="6"/>
      <c r="AP3211" s="6"/>
      <c r="AQ3211" s="6"/>
      <c r="AR3211" s="6"/>
      <c r="AS3211" s="6"/>
      <c r="AT3211" s="6"/>
      <c r="AU3211" s="6"/>
      <c r="AV3211" s="6"/>
      <c r="AW3211" s="6"/>
      <c r="AX3211" s="6"/>
      <c r="AY3211" s="6"/>
      <c r="AZ3211" s="6"/>
      <c r="BA3211" s="6"/>
      <c r="BB3211" s="6"/>
      <c r="BC3211" s="6"/>
      <c r="BD3211" s="6"/>
      <c r="BE3211" s="6"/>
      <c r="BF3211" s="6"/>
      <c r="BG3211" s="6"/>
    </row>
    <row r="3212" spans="34:59" x14ac:dyDescent="0.25">
      <c r="AH3212" s="10"/>
      <c r="AI3212" s="6"/>
      <c r="AJ3212" s="10"/>
      <c r="AK3212" s="10"/>
      <c r="AL3212" s="10"/>
      <c r="AM3212" s="10"/>
      <c r="AN3212" s="10"/>
      <c r="AO3212" s="10"/>
      <c r="AP3212" s="10"/>
      <c r="AQ3212" s="10"/>
      <c r="AR3212" s="10"/>
      <c r="AS3212" s="10"/>
      <c r="AT3212" s="10"/>
      <c r="AU3212" s="10"/>
      <c r="AV3212" s="10"/>
      <c r="AW3212" s="10"/>
      <c r="AX3212" s="10"/>
      <c r="AY3212" s="10"/>
      <c r="AZ3212" s="10"/>
      <c r="BA3212" s="10"/>
      <c r="BB3212" s="10"/>
      <c r="BC3212" s="10"/>
      <c r="BD3212" s="10"/>
      <c r="BE3212" s="10"/>
      <c r="BF3212" s="10"/>
      <c r="BG3212" s="6"/>
    </row>
    <row r="3213" spans="34:59" x14ac:dyDescent="0.25">
      <c r="AH3213" s="6"/>
      <c r="AI3213" s="6"/>
      <c r="AJ3213" s="6"/>
      <c r="AK3213" s="6"/>
      <c r="AL3213" s="6"/>
      <c r="AM3213" s="6"/>
      <c r="AN3213" s="6"/>
      <c r="AO3213" s="6"/>
      <c r="AP3213" s="6"/>
      <c r="AQ3213" s="6"/>
      <c r="AR3213" s="6"/>
      <c r="AS3213" s="6"/>
      <c r="AT3213" s="6"/>
      <c r="AU3213" s="6"/>
      <c r="AV3213" s="6"/>
      <c r="AW3213" s="6"/>
      <c r="AX3213" s="6"/>
      <c r="AY3213" s="6"/>
      <c r="AZ3213" s="6"/>
      <c r="BA3213" s="6"/>
      <c r="BB3213" s="6"/>
      <c r="BC3213" s="6"/>
      <c r="BD3213" s="6"/>
      <c r="BE3213" s="6"/>
      <c r="BF3213" s="6"/>
      <c r="BG3213" s="10"/>
    </row>
    <row r="3214" spans="34:59" x14ac:dyDescent="0.25">
      <c r="AH3214" s="10"/>
      <c r="AI3214" s="6"/>
    </row>
    <row r="3215" spans="34:59" x14ac:dyDescent="0.25">
      <c r="AH3215" s="6"/>
      <c r="AI3215" s="6"/>
      <c r="AJ3215" s="6"/>
      <c r="AK3215" s="6"/>
      <c r="AL3215" s="6"/>
      <c r="AM3215" s="6"/>
      <c r="AN3215" s="6"/>
      <c r="AO3215" s="6"/>
      <c r="AP3215" s="6"/>
      <c r="AQ3215" s="6"/>
      <c r="AR3215" s="6"/>
      <c r="AS3215" s="6"/>
      <c r="AT3215" s="6"/>
      <c r="AU3215" s="6"/>
      <c r="AV3215" s="6"/>
      <c r="AW3215" s="6"/>
      <c r="AX3215" s="6"/>
      <c r="AY3215" s="6"/>
      <c r="AZ3215" s="6"/>
      <c r="BA3215" s="6"/>
      <c r="BB3215" s="6"/>
      <c r="BC3215" s="6"/>
      <c r="BD3215" s="6"/>
      <c r="BE3215" s="6"/>
      <c r="BF3215" s="6"/>
      <c r="BG3215" s="6"/>
    </row>
    <row r="3216" spans="34:59" x14ac:dyDescent="0.25">
      <c r="AH3216" s="10"/>
      <c r="AI3216" s="6"/>
      <c r="AJ3216" s="10"/>
      <c r="AK3216" s="10"/>
      <c r="AL3216" s="10"/>
      <c r="AM3216" s="10"/>
      <c r="AN3216" s="10"/>
      <c r="AO3216" s="10"/>
      <c r="AP3216" s="10"/>
      <c r="AQ3216" s="10"/>
      <c r="AR3216" s="10"/>
      <c r="AS3216" s="10"/>
      <c r="AT3216" s="10"/>
      <c r="AU3216" s="10"/>
      <c r="AV3216" s="10"/>
      <c r="AW3216" s="10"/>
      <c r="AX3216" s="10"/>
      <c r="AY3216" s="10"/>
      <c r="AZ3216" s="10"/>
      <c r="BA3216" s="10"/>
      <c r="BB3216" s="10"/>
      <c r="BC3216" s="10"/>
      <c r="BD3216" s="10"/>
      <c r="BE3216" s="10"/>
      <c r="BF3216" s="10"/>
      <c r="BG3216" s="6"/>
    </row>
    <row r="3217" spans="34:59" x14ac:dyDescent="0.25">
      <c r="AH3217" s="6"/>
      <c r="AI3217" s="6"/>
      <c r="AJ3217" s="6"/>
      <c r="AK3217" s="6"/>
      <c r="AL3217" s="6"/>
      <c r="AM3217" s="6"/>
      <c r="AN3217" s="6"/>
      <c r="AO3217" s="6"/>
      <c r="AP3217" s="6"/>
      <c r="AQ3217" s="6"/>
      <c r="AR3217" s="6"/>
      <c r="AS3217" s="6"/>
      <c r="AT3217" s="6"/>
      <c r="AU3217" s="6"/>
      <c r="AV3217" s="6"/>
      <c r="AW3217" s="6"/>
      <c r="AX3217" s="6"/>
      <c r="AY3217" s="6"/>
      <c r="AZ3217" s="6"/>
      <c r="BA3217" s="6"/>
      <c r="BB3217" s="6"/>
      <c r="BC3217" s="6"/>
      <c r="BD3217" s="6"/>
      <c r="BE3217" s="6"/>
      <c r="BF3217" s="6"/>
      <c r="BG3217" s="10"/>
    </row>
    <row r="3218" spans="34:59" x14ac:dyDescent="0.25">
      <c r="AH3218" s="10"/>
      <c r="AI3218" s="6"/>
    </row>
    <row r="3219" spans="34:59" x14ac:dyDescent="0.25">
      <c r="AH3219" s="6"/>
      <c r="AI3219" s="6"/>
      <c r="AJ3219" s="6"/>
      <c r="AK3219" s="6"/>
      <c r="AL3219" s="6"/>
      <c r="AM3219" s="6"/>
      <c r="AN3219" s="6"/>
      <c r="AO3219" s="6"/>
      <c r="AP3219" s="6"/>
      <c r="AQ3219" s="6"/>
      <c r="AR3219" s="6"/>
      <c r="AS3219" s="6"/>
      <c r="AT3219" s="6"/>
      <c r="AU3219" s="6"/>
      <c r="AV3219" s="6"/>
      <c r="AW3219" s="6"/>
      <c r="AX3219" s="6"/>
      <c r="AY3219" s="6"/>
      <c r="AZ3219" s="6"/>
      <c r="BA3219" s="6"/>
      <c r="BB3219" s="6"/>
      <c r="BC3219" s="6"/>
      <c r="BD3219" s="6"/>
      <c r="BE3219" s="6"/>
      <c r="BF3219" s="6"/>
      <c r="BG3219" s="6"/>
    </row>
    <row r="3220" spans="34:59" x14ac:dyDescent="0.25">
      <c r="AH3220" s="10"/>
      <c r="AI3220" s="6"/>
      <c r="AJ3220" s="10"/>
      <c r="AK3220" s="10"/>
      <c r="AL3220" s="10"/>
      <c r="AM3220" s="10"/>
      <c r="AN3220" s="10"/>
      <c r="AO3220" s="10"/>
      <c r="AP3220" s="10"/>
      <c r="AQ3220" s="10"/>
      <c r="AR3220" s="10"/>
      <c r="AS3220" s="10"/>
      <c r="AT3220" s="10"/>
      <c r="AU3220" s="10"/>
      <c r="AV3220" s="10"/>
      <c r="AW3220" s="10"/>
      <c r="AX3220" s="10"/>
      <c r="AY3220" s="10"/>
      <c r="AZ3220" s="10"/>
      <c r="BA3220" s="10"/>
      <c r="BB3220" s="10"/>
      <c r="BC3220" s="10"/>
      <c r="BD3220" s="10"/>
      <c r="BE3220" s="10"/>
      <c r="BF3220" s="10"/>
      <c r="BG3220" s="6"/>
    </row>
    <row r="3221" spans="34:59" x14ac:dyDescent="0.25">
      <c r="AH3221" s="6"/>
      <c r="AI3221" s="6"/>
      <c r="AJ3221" s="6"/>
      <c r="AK3221" s="6"/>
      <c r="AL3221" s="6"/>
      <c r="AM3221" s="6"/>
      <c r="AN3221" s="6"/>
      <c r="AO3221" s="6"/>
      <c r="AP3221" s="6"/>
      <c r="AQ3221" s="6"/>
      <c r="AR3221" s="6"/>
      <c r="AS3221" s="6"/>
      <c r="AT3221" s="6"/>
      <c r="AU3221" s="6"/>
      <c r="AV3221" s="6"/>
      <c r="AW3221" s="6"/>
      <c r="AX3221" s="6"/>
      <c r="AY3221" s="6"/>
      <c r="AZ3221" s="6"/>
      <c r="BA3221" s="6"/>
      <c r="BB3221" s="6"/>
      <c r="BC3221" s="6"/>
      <c r="BD3221" s="6"/>
      <c r="BE3221" s="6"/>
      <c r="BF3221" s="6"/>
      <c r="BG3221" s="10"/>
    </row>
    <row r="3222" spans="34:59" x14ac:dyDescent="0.25">
      <c r="AH3222" s="10"/>
      <c r="AI3222" s="6"/>
    </row>
    <row r="3223" spans="34:59" x14ac:dyDescent="0.25">
      <c r="AH3223" s="6"/>
      <c r="AI3223" s="6"/>
      <c r="AJ3223" s="6"/>
      <c r="AK3223" s="6"/>
      <c r="AL3223" s="6"/>
      <c r="AM3223" s="6"/>
      <c r="AN3223" s="6"/>
      <c r="AO3223" s="6"/>
      <c r="AP3223" s="6"/>
      <c r="AQ3223" s="6"/>
      <c r="AR3223" s="6"/>
      <c r="AS3223" s="6"/>
      <c r="AT3223" s="6"/>
      <c r="AU3223" s="6"/>
      <c r="AV3223" s="6"/>
      <c r="AW3223" s="6"/>
      <c r="AX3223" s="6"/>
      <c r="AY3223" s="6"/>
      <c r="AZ3223" s="6"/>
      <c r="BA3223" s="6"/>
      <c r="BB3223" s="6"/>
      <c r="BC3223" s="6"/>
      <c r="BD3223" s="6"/>
      <c r="BE3223" s="6"/>
      <c r="BF3223" s="6"/>
      <c r="BG3223" s="6"/>
    </row>
    <row r="3224" spans="34:59" x14ac:dyDescent="0.25">
      <c r="AH3224" s="10"/>
      <c r="AI3224" s="6"/>
      <c r="AJ3224" s="10"/>
      <c r="AK3224" s="10"/>
      <c r="AL3224" s="10"/>
      <c r="AM3224" s="10"/>
      <c r="AN3224" s="10"/>
      <c r="AO3224" s="10"/>
      <c r="AP3224" s="10"/>
      <c r="AQ3224" s="10"/>
      <c r="AR3224" s="10"/>
      <c r="AS3224" s="10"/>
      <c r="AT3224" s="10"/>
      <c r="AU3224" s="10"/>
      <c r="AV3224" s="10"/>
      <c r="AW3224" s="10"/>
      <c r="AX3224" s="10"/>
      <c r="AY3224" s="10"/>
      <c r="AZ3224" s="10"/>
      <c r="BA3224" s="10"/>
      <c r="BB3224" s="10"/>
      <c r="BC3224" s="10"/>
      <c r="BD3224" s="10"/>
      <c r="BE3224" s="10"/>
      <c r="BF3224" s="10"/>
      <c r="BG3224" s="6"/>
    </row>
    <row r="3225" spans="34:59" x14ac:dyDescent="0.25">
      <c r="AH3225" s="6"/>
      <c r="AI3225" s="6"/>
      <c r="AJ3225" s="6"/>
      <c r="AK3225" s="6"/>
      <c r="AL3225" s="6"/>
      <c r="AM3225" s="6"/>
      <c r="AN3225" s="6"/>
      <c r="AO3225" s="6"/>
      <c r="AP3225" s="6"/>
      <c r="AQ3225" s="6"/>
      <c r="AR3225" s="6"/>
      <c r="AS3225" s="6"/>
      <c r="AT3225" s="6"/>
      <c r="AU3225" s="6"/>
      <c r="AV3225" s="6"/>
      <c r="AW3225" s="6"/>
      <c r="AX3225" s="6"/>
      <c r="AY3225" s="6"/>
      <c r="AZ3225" s="6"/>
      <c r="BA3225" s="6"/>
      <c r="BB3225" s="6"/>
      <c r="BC3225" s="6"/>
      <c r="BD3225" s="6"/>
      <c r="BE3225" s="6"/>
      <c r="BF3225" s="6"/>
      <c r="BG3225" s="10"/>
    </row>
    <row r="3226" spans="34:59" x14ac:dyDescent="0.25">
      <c r="AH3226" s="10"/>
      <c r="AI3226" s="6"/>
    </row>
    <row r="3227" spans="34:59" x14ac:dyDescent="0.25">
      <c r="AH3227" s="6"/>
      <c r="AI3227" s="6"/>
      <c r="AJ3227" s="6"/>
      <c r="AK3227" s="6"/>
      <c r="AL3227" s="6"/>
      <c r="AM3227" s="6"/>
      <c r="AN3227" s="6"/>
      <c r="AO3227" s="6"/>
      <c r="AP3227" s="6"/>
      <c r="AQ3227" s="6"/>
      <c r="AR3227" s="6"/>
      <c r="AS3227" s="6"/>
      <c r="AT3227" s="6"/>
      <c r="AU3227" s="6"/>
      <c r="AV3227" s="6"/>
      <c r="AW3227" s="6"/>
      <c r="AX3227" s="6"/>
      <c r="AY3227" s="6"/>
      <c r="AZ3227" s="6"/>
      <c r="BA3227" s="6"/>
      <c r="BB3227" s="6"/>
      <c r="BC3227" s="6"/>
      <c r="BD3227" s="6"/>
      <c r="BE3227" s="6"/>
      <c r="BF3227" s="6"/>
      <c r="BG3227" s="6"/>
    </row>
    <row r="3228" spans="34:59" x14ac:dyDescent="0.25">
      <c r="AH3228" s="10"/>
      <c r="AI3228" s="6"/>
      <c r="AJ3228" s="10"/>
      <c r="AK3228" s="10"/>
      <c r="AL3228" s="10"/>
      <c r="AM3228" s="10"/>
      <c r="AN3228" s="10"/>
      <c r="AO3228" s="10"/>
      <c r="AP3228" s="10"/>
      <c r="AQ3228" s="10"/>
      <c r="AR3228" s="10"/>
      <c r="AS3228" s="10"/>
      <c r="AT3228" s="10"/>
      <c r="AU3228" s="10"/>
      <c r="AV3228" s="10"/>
      <c r="AW3228" s="10"/>
      <c r="AX3228" s="10"/>
      <c r="AY3228" s="10"/>
      <c r="AZ3228" s="10"/>
      <c r="BA3228" s="10"/>
      <c r="BB3228" s="10"/>
      <c r="BC3228" s="10"/>
      <c r="BD3228" s="10"/>
      <c r="BE3228" s="10"/>
      <c r="BF3228" s="10"/>
      <c r="BG3228" s="6"/>
    </row>
    <row r="3229" spans="34:59" x14ac:dyDescent="0.25">
      <c r="AH3229" s="6"/>
      <c r="AI3229" s="6"/>
      <c r="AJ3229" s="6"/>
      <c r="AK3229" s="6"/>
      <c r="AL3229" s="6"/>
      <c r="AM3229" s="6"/>
      <c r="AN3229" s="6"/>
      <c r="AO3229" s="6"/>
      <c r="AP3229" s="6"/>
      <c r="AQ3229" s="6"/>
      <c r="AR3229" s="6"/>
      <c r="AS3229" s="6"/>
      <c r="AT3229" s="6"/>
      <c r="AU3229" s="6"/>
      <c r="AV3229" s="6"/>
      <c r="AW3229" s="6"/>
      <c r="AX3229" s="6"/>
      <c r="AY3229" s="6"/>
      <c r="AZ3229" s="6"/>
      <c r="BA3229" s="6"/>
      <c r="BB3229" s="6"/>
      <c r="BC3229" s="6"/>
      <c r="BD3229" s="6"/>
      <c r="BE3229" s="6"/>
      <c r="BF3229" s="6"/>
      <c r="BG3229" s="10"/>
    </row>
    <row r="3230" spans="34:59" x14ac:dyDescent="0.25">
      <c r="AH3230" s="10"/>
      <c r="AI3230" s="6"/>
    </row>
    <row r="3231" spans="34:59" x14ac:dyDescent="0.25">
      <c r="AH3231" s="6"/>
      <c r="AI3231" s="6"/>
      <c r="AJ3231" s="6"/>
      <c r="AK3231" s="6"/>
      <c r="AL3231" s="6"/>
      <c r="AM3231" s="6"/>
      <c r="AN3231" s="6"/>
      <c r="AO3231" s="6"/>
      <c r="AP3231" s="6"/>
      <c r="AQ3231" s="6"/>
      <c r="AR3231" s="6"/>
      <c r="AS3231" s="6"/>
      <c r="AT3231" s="6"/>
      <c r="AU3231" s="6"/>
      <c r="AV3231" s="6"/>
      <c r="AW3231" s="6"/>
      <c r="AX3231" s="6"/>
      <c r="AY3231" s="6"/>
      <c r="AZ3231" s="6"/>
      <c r="BA3231" s="6"/>
      <c r="BB3231" s="6"/>
      <c r="BC3231" s="6"/>
      <c r="BD3231" s="6"/>
      <c r="BE3231" s="6"/>
      <c r="BF3231" s="6"/>
      <c r="BG3231" s="6"/>
    </row>
    <row r="3232" spans="34:59" x14ac:dyDescent="0.25">
      <c r="AH3232" s="10"/>
      <c r="AI3232" s="6"/>
      <c r="AJ3232" s="10"/>
      <c r="AK3232" s="10"/>
      <c r="AL3232" s="10"/>
      <c r="AM3232" s="10"/>
      <c r="AN3232" s="10"/>
      <c r="AO3232" s="10"/>
      <c r="AP3232" s="10"/>
      <c r="AQ3232" s="10"/>
      <c r="AR3232" s="10"/>
      <c r="AS3232" s="10"/>
      <c r="AT3232" s="10"/>
      <c r="AU3232" s="10"/>
      <c r="AV3232" s="10"/>
      <c r="AW3232" s="10"/>
      <c r="AX3232" s="10"/>
      <c r="AY3232" s="10"/>
      <c r="AZ3232" s="10"/>
      <c r="BA3232" s="10"/>
      <c r="BB3232" s="10"/>
      <c r="BC3232" s="10"/>
      <c r="BD3232" s="10"/>
      <c r="BE3232" s="10"/>
      <c r="BF3232" s="10"/>
      <c r="BG3232" s="6"/>
    </row>
    <row r="3233" spans="34:59" x14ac:dyDescent="0.25">
      <c r="AH3233" s="6"/>
      <c r="AI3233" s="6"/>
      <c r="AJ3233" s="6"/>
      <c r="AK3233" s="6"/>
      <c r="AL3233" s="6"/>
      <c r="AM3233" s="6"/>
      <c r="AN3233" s="6"/>
      <c r="AO3233" s="6"/>
      <c r="AP3233" s="6"/>
      <c r="AQ3233" s="6"/>
      <c r="AR3233" s="6"/>
      <c r="AS3233" s="6"/>
      <c r="AT3233" s="6"/>
      <c r="AU3233" s="6"/>
      <c r="AV3233" s="6"/>
      <c r="AW3233" s="6"/>
      <c r="AX3233" s="6"/>
      <c r="AY3233" s="6"/>
      <c r="AZ3233" s="6"/>
      <c r="BA3233" s="6"/>
      <c r="BB3233" s="6"/>
      <c r="BC3233" s="6"/>
      <c r="BD3233" s="6"/>
      <c r="BE3233" s="6"/>
      <c r="BF3233" s="6"/>
      <c r="BG3233" s="10"/>
    </row>
    <row r="3234" spans="34:59" x14ac:dyDescent="0.25">
      <c r="AH3234" s="10"/>
      <c r="AI3234" s="6"/>
    </row>
    <row r="3235" spans="34:59" x14ac:dyDescent="0.25">
      <c r="AH3235" s="6"/>
      <c r="AI3235" s="6"/>
      <c r="AJ3235" s="6"/>
      <c r="AK3235" s="6"/>
      <c r="AL3235" s="6"/>
      <c r="AM3235" s="6"/>
      <c r="AN3235" s="6"/>
      <c r="AO3235" s="6"/>
      <c r="AP3235" s="6"/>
      <c r="AQ3235" s="6"/>
      <c r="AR3235" s="6"/>
      <c r="AS3235" s="6"/>
      <c r="AT3235" s="6"/>
      <c r="AU3235" s="6"/>
      <c r="AV3235" s="6"/>
      <c r="AW3235" s="6"/>
      <c r="AX3235" s="6"/>
      <c r="AY3235" s="6"/>
      <c r="AZ3235" s="6"/>
      <c r="BA3235" s="6"/>
      <c r="BB3235" s="6"/>
      <c r="BC3235" s="6"/>
      <c r="BD3235" s="6"/>
      <c r="BE3235" s="6"/>
      <c r="BF3235" s="6"/>
      <c r="BG3235" s="6"/>
    </row>
    <row r="3236" spans="34:59" x14ac:dyDescent="0.25">
      <c r="AH3236" s="10"/>
      <c r="AI3236" s="6"/>
      <c r="AJ3236" s="10"/>
      <c r="AK3236" s="10"/>
      <c r="AL3236" s="10"/>
      <c r="AM3236" s="10"/>
      <c r="AN3236" s="10"/>
      <c r="AO3236" s="10"/>
      <c r="AP3236" s="10"/>
      <c r="AQ3236" s="10"/>
      <c r="AR3236" s="10"/>
      <c r="AS3236" s="10"/>
      <c r="AT3236" s="10"/>
      <c r="AU3236" s="10"/>
      <c r="AV3236" s="10"/>
      <c r="AW3236" s="10"/>
      <c r="AX3236" s="10"/>
      <c r="AY3236" s="10"/>
      <c r="AZ3236" s="10"/>
      <c r="BA3236" s="10"/>
      <c r="BB3236" s="10"/>
      <c r="BC3236" s="10"/>
      <c r="BD3236" s="10"/>
      <c r="BE3236" s="10"/>
      <c r="BF3236" s="10"/>
      <c r="BG3236" s="6"/>
    </row>
    <row r="3237" spans="34:59" x14ac:dyDescent="0.25">
      <c r="AH3237" s="6"/>
      <c r="AI3237" s="6"/>
      <c r="AJ3237" s="6"/>
      <c r="AK3237" s="6"/>
      <c r="AL3237" s="6"/>
      <c r="AM3237" s="6"/>
      <c r="AN3237" s="6"/>
      <c r="AO3237" s="6"/>
      <c r="AP3237" s="6"/>
      <c r="AQ3237" s="6"/>
      <c r="AR3237" s="6"/>
      <c r="AS3237" s="6"/>
      <c r="AT3237" s="6"/>
      <c r="AU3237" s="6"/>
      <c r="AV3237" s="6"/>
      <c r="AW3237" s="6"/>
      <c r="AX3237" s="6"/>
      <c r="AY3237" s="6"/>
      <c r="AZ3237" s="6"/>
      <c r="BA3237" s="6"/>
      <c r="BB3237" s="6"/>
      <c r="BC3237" s="6"/>
      <c r="BD3237" s="6"/>
      <c r="BE3237" s="6"/>
      <c r="BF3237" s="6"/>
      <c r="BG3237" s="10"/>
    </row>
    <row r="3238" spans="34:59" x14ac:dyDescent="0.25">
      <c r="AH3238" s="10"/>
      <c r="AI3238" s="6"/>
    </row>
    <row r="3239" spans="34:59" x14ac:dyDescent="0.25">
      <c r="AH3239" s="6"/>
      <c r="AI3239" s="6"/>
      <c r="AJ3239" s="6"/>
      <c r="AK3239" s="6"/>
      <c r="AL3239" s="6"/>
      <c r="AM3239" s="6"/>
      <c r="AN3239" s="6"/>
      <c r="AO3239" s="6"/>
      <c r="AP3239" s="6"/>
      <c r="AQ3239" s="6"/>
      <c r="AR3239" s="6"/>
      <c r="AS3239" s="6"/>
      <c r="AT3239" s="6"/>
      <c r="AU3239" s="6"/>
      <c r="AV3239" s="6"/>
      <c r="AW3239" s="6"/>
      <c r="AX3239" s="6"/>
      <c r="AY3239" s="6"/>
      <c r="AZ3239" s="6"/>
      <c r="BA3239" s="6"/>
      <c r="BB3239" s="6"/>
      <c r="BC3239" s="6"/>
      <c r="BD3239" s="6"/>
      <c r="BE3239" s="6"/>
      <c r="BF3239" s="6"/>
      <c r="BG3239" s="6"/>
    </row>
    <row r="3240" spans="34:59" x14ac:dyDescent="0.25">
      <c r="AH3240" s="10"/>
      <c r="AI3240" s="6"/>
      <c r="AJ3240" s="10"/>
      <c r="AK3240" s="10"/>
      <c r="AL3240" s="10"/>
      <c r="AM3240" s="10"/>
      <c r="AN3240" s="10"/>
      <c r="AO3240" s="10"/>
      <c r="AP3240" s="10"/>
      <c r="AQ3240" s="10"/>
      <c r="AR3240" s="10"/>
      <c r="AS3240" s="10"/>
      <c r="AT3240" s="10"/>
      <c r="AU3240" s="10"/>
      <c r="AV3240" s="10"/>
      <c r="AW3240" s="10"/>
      <c r="AX3240" s="10"/>
      <c r="AY3240" s="10"/>
      <c r="AZ3240" s="10"/>
      <c r="BA3240" s="10"/>
      <c r="BB3240" s="10"/>
      <c r="BC3240" s="10"/>
      <c r="BD3240" s="10"/>
      <c r="BE3240" s="10"/>
      <c r="BF3240" s="10"/>
      <c r="BG3240" s="6"/>
    </row>
    <row r="3241" spans="34:59" x14ac:dyDescent="0.25">
      <c r="AH3241" s="6"/>
      <c r="AI3241" s="6"/>
      <c r="AJ3241" s="6"/>
      <c r="AK3241" s="6"/>
      <c r="AL3241" s="6"/>
      <c r="AM3241" s="6"/>
      <c r="AN3241" s="6"/>
      <c r="AO3241" s="6"/>
      <c r="AP3241" s="6"/>
      <c r="AQ3241" s="6"/>
      <c r="AR3241" s="6"/>
      <c r="AS3241" s="6"/>
      <c r="AT3241" s="6"/>
      <c r="AU3241" s="6"/>
      <c r="AV3241" s="6"/>
      <c r="AW3241" s="6"/>
      <c r="AX3241" s="6"/>
      <c r="AY3241" s="6"/>
      <c r="AZ3241" s="6"/>
      <c r="BA3241" s="6"/>
      <c r="BB3241" s="6"/>
      <c r="BC3241" s="6"/>
      <c r="BD3241" s="6"/>
      <c r="BE3241" s="6"/>
      <c r="BF3241" s="6"/>
      <c r="BG3241" s="10"/>
    </row>
    <row r="3242" spans="34:59" x14ac:dyDescent="0.25">
      <c r="AH3242" s="10"/>
      <c r="AI3242" s="6"/>
    </row>
    <row r="3243" spans="34:59" x14ac:dyDescent="0.25">
      <c r="AH3243" s="6"/>
      <c r="AI3243" s="6"/>
      <c r="AJ3243" s="6"/>
      <c r="AK3243" s="6"/>
      <c r="AL3243" s="6"/>
      <c r="AM3243" s="6"/>
      <c r="AN3243" s="6"/>
      <c r="AO3243" s="6"/>
      <c r="AP3243" s="6"/>
      <c r="AQ3243" s="6"/>
      <c r="AR3243" s="6"/>
      <c r="AS3243" s="6"/>
      <c r="AT3243" s="6"/>
      <c r="AU3243" s="6"/>
      <c r="AV3243" s="6"/>
      <c r="AW3243" s="6"/>
      <c r="AX3243" s="6"/>
      <c r="AY3243" s="6"/>
      <c r="AZ3243" s="6"/>
      <c r="BA3243" s="6"/>
      <c r="BB3243" s="6"/>
      <c r="BC3243" s="6"/>
      <c r="BD3243" s="6"/>
      <c r="BE3243" s="6"/>
      <c r="BF3243" s="6"/>
      <c r="BG3243" s="6"/>
    </row>
    <row r="3244" spans="34:59" x14ac:dyDescent="0.25">
      <c r="AH3244" s="10"/>
      <c r="AI3244" s="6"/>
      <c r="AJ3244" s="10"/>
      <c r="AK3244" s="10"/>
      <c r="AL3244" s="10"/>
      <c r="AM3244" s="10"/>
      <c r="AN3244" s="10"/>
      <c r="AO3244" s="10"/>
      <c r="AP3244" s="10"/>
      <c r="AQ3244" s="10"/>
      <c r="AR3244" s="10"/>
      <c r="AS3244" s="10"/>
      <c r="AT3244" s="10"/>
      <c r="AU3244" s="10"/>
      <c r="AV3244" s="10"/>
      <c r="AW3244" s="10"/>
      <c r="AX3244" s="10"/>
      <c r="AY3244" s="10"/>
      <c r="AZ3244" s="10"/>
      <c r="BA3244" s="10"/>
      <c r="BB3244" s="10"/>
      <c r="BC3244" s="10"/>
      <c r="BD3244" s="10"/>
      <c r="BE3244" s="10"/>
      <c r="BF3244" s="10"/>
      <c r="BG3244" s="6"/>
    </row>
    <row r="3245" spans="34:59" x14ac:dyDescent="0.25">
      <c r="AH3245" s="6"/>
      <c r="AI3245" s="6"/>
      <c r="AJ3245" s="6"/>
      <c r="AK3245" s="6"/>
      <c r="AL3245" s="6"/>
      <c r="AM3245" s="6"/>
      <c r="AN3245" s="6"/>
      <c r="AO3245" s="6"/>
      <c r="AP3245" s="6"/>
      <c r="AQ3245" s="6"/>
      <c r="AR3245" s="6"/>
      <c r="AS3245" s="6"/>
      <c r="AT3245" s="6"/>
      <c r="AU3245" s="6"/>
      <c r="AV3245" s="6"/>
      <c r="AW3245" s="6"/>
      <c r="AX3245" s="6"/>
      <c r="AY3245" s="6"/>
      <c r="AZ3245" s="6"/>
      <c r="BA3245" s="6"/>
      <c r="BB3245" s="6"/>
      <c r="BC3245" s="6"/>
      <c r="BD3245" s="6"/>
      <c r="BE3245" s="6"/>
      <c r="BF3245" s="6"/>
      <c r="BG3245" s="10"/>
    </row>
    <row r="3246" spans="34:59" x14ac:dyDescent="0.25">
      <c r="AH3246" s="10"/>
      <c r="AI3246" s="6"/>
    </row>
    <row r="3247" spans="34:59" x14ac:dyDescent="0.25">
      <c r="AH3247" s="6"/>
      <c r="AI3247" s="6"/>
      <c r="AJ3247" s="6"/>
      <c r="AK3247" s="6"/>
      <c r="AL3247" s="6"/>
      <c r="AM3247" s="6"/>
      <c r="AN3247" s="6"/>
      <c r="AO3247" s="6"/>
      <c r="AP3247" s="6"/>
      <c r="AQ3247" s="6"/>
      <c r="AR3247" s="6"/>
      <c r="AS3247" s="6"/>
      <c r="AT3247" s="6"/>
      <c r="AU3247" s="6"/>
      <c r="AV3247" s="6"/>
      <c r="AW3247" s="6"/>
      <c r="AX3247" s="6"/>
      <c r="AY3247" s="6"/>
      <c r="AZ3247" s="6"/>
      <c r="BA3247" s="6"/>
      <c r="BB3247" s="6"/>
      <c r="BC3247" s="6"/>
      <c r="BD3247" s="6"/>
      <c r="BE3247" s="6"/>
      <c r="BF3247" s="6"/>
      <c r="BG3247" s="6"/>
    </row>
    <row r="3248" spans="34:59" x14ac:dyDescent="0.25">
      <c r="AH3248" s="10"/>
      <c r="AI3248" s="6"/>
      <c r="AJ3248" s="10"/>
      <c r="AK3248" s="10"/>
      <c r="AL3248" s="10"/>
      <c r="AM3248" s="10"/>
      <c r="AN3248" s="10"/>
      <c r="AO3248" s="10"/>
      <c r="AP3248" s="10"/>
      <c r="AQ3248" s="10"/>
      <c r="AR3248" s="10"/>
      <c r="AS3248" s="10"/>
      <c r="AT3248" s="10"/>
      <c r="AU3248" s="10"/>
      <c r="AV3248" s="10"/>
      <c r="AW3248" s="10"/>
      <c r="AX3248" s="10"/>
      <c r="AY3248" s="10"/>
      <c r="AZ3248" s="10"/>
      <c r="BA3248" s="10"/>
      <c r="BB3248" s="10"/>
      <c r="BC3248" s="10"/>
      <c r="BD3248" s="10"/>
      <c r="BE3248" s="10"/>
      <c r="BF3248" s="10"/>
      <c r="BG3248" s="6"/>
    </row>
    <row r="3249" spans="34:59" x14ac:dyDescent="0.25">
      <c r="AH3249" s="6"/>
      <c r="AI3249" s="6"/>
      <c r="AJ3249" s="6"/>
      <c r="AK3249" s="6"/>
      <c r="AL3249" s="6"/>
      <c r="AM3249" s="6"/>
      <c r="AN3249" s="6"/>
      <c r="AO3249" s="6"/>
      <c r="AP3249" s="6"/>
      <c r="AQ3249" s="6"/>
      <c r="AR3249" s="6"/>
      <c r="AS3249" s="6"/>
      <c r="AT3249" s="6"/>
      <c r="AU3249" s="6"/>
      <c r="AV3249" s="6"/>
      <c r="AW3249" s="6"/>
      <c r="AX3249" s="6"/>
      <c r="AY3249" s="6"/>
      <c r="AZ3249" s="6"/>
      <c r="BA3249" s="6"/>
      <c r="BB3249" s="6"/>
      <c r="BC3249" s="6"/>
      <c r="BD3249" s="6"/>
      <c r="BE3249" s="6"/>
      <c r="BF3249" s="6"/>
      <c r="BG3249" s="10"/>
    </row>
    <row r="3250" spans="34:59" x14ac:dyDescent="0.25">
      <c r="AH3250" s="10"/>
      <c r="AI3250" s="6"/>
    </row>
    <row r="3251" spans="34:59" x14ac:dyDescent="0.25">
      <c r="AH3251" s="6"/>
      <c r="AI3251" s="6"/>
      <c r="AJ3251" s="6"/>
      <c r="AK3251" s="6"/>
      <c r="AL3251" s="6"/>
      <c r="AM3251" s="6"/>
      <c r="AN3251" s="6"/>
      <c r="AO3251" s="6"/>
      <c r="AP3251" s="6"/>
      <c r="AQ3251" s="6"/>
      <c r="AR3251" s="6"/>
      <c r="AS3251" s="6"/>
      <c r="AT3251" s="6"/>
      <c r="AU3251" s="6"/>
      <c r="AV3251" s="6"/>
      <c r="AW3251" s="6"/>
      <c r="AX3251" s="6"/>
      <c r="AY3251" s="6"/>
      <c r="AZ3251" s="6"/>
      <c r="BA3251" s="6"/>
      <c r="BB3251" s="6"/>
      <c r="BC3251" s="6"/>
      <c r="BD3251" s="6"/>
      <c r="BE3251" s="6"/>
      <c r="BF3251" s="6"/>
      <c r="BG3251" s="6"/>
    </row>
    <row r="3252" spans="34:59" x14ac:dyDescent="0.25">
      <c r="AH3252" s="10"/>
      <c r="AI3252" s="6"/>
      <c r="AJ3252" s="10"/>
      <c r="AK3252" s="10"/>
      <c r="AL3252" s="10"/>
      <c r="AM3252" s="10"/>
      <c r="AN3252" s="10"/>
      <c r="AO3252" s="10"/>
      <c r="AP3252" s="10"/>
      <c r="AQ3252" s="10"/>
      <c r="AR3252" s="10"/>
      <c r="AS3252" s="10"/>
      <c r="AT3252" s="10"/>
      <c r="AU3252" s="10"/>
      <c r="AV3252" s="10"/>
      <c r="AW3252" s="10"/>
      <c r="AX3252" s="10"/>
      <c r="AY3252" s="10"/>
      <c r="AZ3252" s="10"/>
      <c r="BA3252" s="10"/>
      <c r="BB3252" s="10"/>
      <c r="BC3252" s="10"/>
      <c r="BD3252" s="10"/>
      <c r="BE3252" s="10"/>
      <c r="BF3252" s="10"/>
      <c r="BG3252" s="6"/>
    </row>
    <row r="3253" spans="34:59" x14ac:dyDescent="0.25">
      <c r="AH3253" s="6"/>
      <c r="AI3253" s="6"/>
      <c r="AJ3253" s="6"/>
      <c r="AK3253" s="6"/>
      <c r="AL3253" s="6"/>
      <c r="AM3253" s="6"/>
      <c r="AN3253" s="6"/>
      <c r="AO3253" s="6"/>
      <c r="AP3253" s="6"/>
      <c r="AQ3253" s="6"/>
      <c r="AR3253" s="6"/>
      <c r="AS3253" s="6"/>
      <c r="AT3253" s="6"/>
      <c r="AU3253" s="6"/>
      <c r="AV3253" s="6"/>
      <c r="AW3253" s="6"/>
      <c r="AX3253" s="6"/>
      <c r="AY3253" s="6"/>
      <c r="AZ3253" s="6"/>
      <c r="BA3253" s="6"/>
      <c r="BB3253" s="6"/>
      <c r="BC3253" s="6"/>
      <c r="BD3253" s="6"/>
      <c r="BE3253" s="6"/>
      <c r="BF3253" s="6"/>
      <c r="BG3253" s="10"/>
    </row>
    <row r="3254" spans="34:59" x14ac:dyDescent="0.25">
      <c r="AH3254" s="10"/>
      <c r="AI3254" s="6"/>
    </row>
    <row r="3255" spans="34:59" x14ac:dyDescent="0.25">
      <c r="AH3255" s="6"/>
      <c r="AI3255" s="6"/>
      <c r="AJ3255" s="6"/>
      <c r="AK3255" s="6"/>
      <c r="AL3255" s="6"/>
      <c r="AM3255" s="6"/>
      <c r="AN3255" s="6"/>
      <c r="AO3255" s="6"/>
      <c r="AP3255" s="6"/>
      <c r="AQ3255" s="6"/>
      <c r="AR3255" s="6"/>
      <c r="AS3255" s="6"/>
      <c r="AT3255" s="6"/>
      <c r="AU3255" s="6"/>
      <c r="AV3255" s="6"/>
      <c r="AW3255" s="6"/>
      <c r="AX3255" s="6"/>
      <c r="AY3255" s="6"/>
      <c r="AZ3255" s="6"/>
      <c r="BA3255" s="6"/>
      <c r="BB3255" s="6"/>
      <c r="BC3255" s="6"/>
      <c r="BD3255" s="6"/>
      <c r="BE3255" s="6"/>
      <c r="BF3255" s="6"/>
      <c r="BG3255" s="6"/>
    </row>
    <row r="3256" spans="34:59" x14ac:dyDescent="0.25">
      <c r="AH3256" s="10"/>
      <c r="AI3256" s="6"/>
      <c r="AJ3256" s="10"/>
      <c r="AK3256" s="10"/>
      <c r="AL3256" s="10"/>
      <c r="AM3256" s="10"/>
      <c r="AN3256" s="10"/>
      <c r="AO3256" s="10"/>
      <c r="AP3256" s="10"/>
      <c r="AQ3256" s="10"/>
      <c r="AR3256" s="10"/>
      <c r="AS3256" s="10"/>
      <c r="AT3256" s="10"/>
      <c r="AU3256" s="10"/>
      <c r="AV3256" s="10"/>
      <c r="AW3256" s="10"/>
      <c r="AX3256" s="10"/>
      <c r="AY3256" s="10"/>
      <c r="AZ3256" s="10"/>
      <c r="BA3256" s="10"/>
      <c r="BB3256" s="10"/>
      <c r="BC3256" s="10"/>
      <c r="BD3256" s="10"/>
      <c r="BE3256" s="10"/>
      <c r="BF3256" s="10"/>
      <c r="BG3256" s="6"/>
    </row>
    <row r="3257" spans="34:59" x14ac:dyDescent="0.25">
      <c r="AH3257" s="6"/>
      <c r="AI3257" s="6"/>
      <c r="AJ3257" s="6"/>
      <c r="AK3257" s="6"/>
      <c r="AL3257" s="6"/>
      <c r="AM3257" s="6"/>
      <c r="AN3257" s="6"/>
      <c r="AO3257" s="6"/>
      <c r="AP3257" s="6"/>
      <c r="AQ3257" s="6"/>
      <c r="AR3257" s="6"/>
      <c r="AS3257" s="6"/>
      <c r="AT3257" s="6"/>
      <c r="AU3257" s="6"/>
      <c r="AV3257" s="6"/>
      <c r="AW3257" s="6"/>
      <c r="AX3257" s="6"/>
      <c r="AY3257" s="6"/>
      <c r="AZ3257" s="6"/>
      <c r="BA3257" s="6"/>
      <c r="BB3257" s="6"/>
      <c r="BC3257" s="6"/>
      <c r="BD3257" s="6"/>
      <c r="BE3257" s="6"/>
      <c r="BF3257" s="6"/>
      <c r="BG3257" s="10"/>
    </row>
    <row r="3258" spans="34:59" x14ac:dyDescent="0.25">
      <c r="AH3258" s="10"/>
      <c r="AI3258" s="6"/>
    </row>
    <row r="3259" spans="34:59" x14ac:dyDescent="0.25">
      <c r="AH3259" s="6"/>
      <c r="AI3259" s="6"/>
      <c r="AJ3259" s="6"/>
      <c r="AK3259" s="6"/>
      <c r="AL3259" s="6"/>
      <c r="AM3259" s="6"/>
      <c r="AN3259" s="6"/>
      <c r="AO3259" s="6"/>
      <c r="AP3259" s="6"/>
      <c r="AQ3259" s="6"/>
      <c r="AR3259" s="6"/>
      <c r="AS3259" s="6"/>
      <c r="AT3259" s="6"/>
      <c r="AU3259" s="6"/>
      <c r="AV3259" s="6"/>
      <c r="AW3259" s="6"/>
      <c r="AX3259" s="6"/>
      <c r="AY3259" s="6"/>
      <c r="AZ3259" s="6"/>
      <c r="BA3259" s="6"/>
      <c r="BB3259" s="6"/>
      <c r="BC3259" s="6"/>
      <c r="BD3259" s="6"/>
      <c r="BE3259" s="6"/>
      <c r="BF3259" s="6"/>
      <c r="BG3259" s="6"/>
    </row>
    <row r="3260" spans="34:59" x14ac:dyDescent="0.25">
      <c r="AH3260" s="10"/>
      <c r="AI3260" s="6"/>
      <c r="AJ3260" s="10"/>
      <c r="AK3260" s="10"/>
      <c r="AL3260" s="10"/>
      <c r="AM3260" s="10"/>
      <c r="AN3260" s="10"/>
      <c r="AO3260" s="10"/>
      <c r="AP3260" s="10"/>
      <c r="AQ3260" s="10"/>
      <c r="AR3260" s="10"/>
      <c r="AS3260" s="10"/>
      <c r="AT3260" s="10"/>
      <c r="AU3260" s="10"/>
      <c r="AV3260" s="10"/>
      <c r="AW3260" s="10"/>
      <c r="AX3260" s="10"/>
      <c r="AY3260" s="10"/>
      <c r="AZ3260" s="10"/>
      <c r="BA3260" s="10"/>
      <c r="BB3260" s="10"/>
      <c r="BC3260" s="10"/>
      <c r="BD3260" s="10"/>
      <c r="BE3260" s="10"/>
      <c r="BF3260" s="10"/>
      <c r="BG3260" s="6"/>
    </row>
    <row r="3261" spans="34:59" x14ac:dyDescent="0.25">
      <c r="AH3261" s="6"/>
      <c r="AI3261" s="6"/>
      <c r="AJ3261" s="6"/>
      <c r="AK3261" s="6"/>
      <c r="AL3261" s="6"/>
      <c r="AM3261" s="6"/>
      <c r="AN3261" s="6"/>
      <c r="AO3261" s="6"/>
      <c r="AP3261" s="6"/>
      <c r="AQ3261" s="6"/>
      <c r="AR3261" s="6"/>
      <c r="AS3261" s="6"/>
      <c r="AT3261" s="6"/>
      <c r="AU3261" s="6"/>
      <c r="AV3261" s="6"/>
      <c r="AW3261" s="6"/>
      <c r="AX3261" s="6"/>
      <c r="AY3261" s="6"/>
      <c r="AZ3261" s="6"/>
      <c r="BA3261" s="6"/>
      <c r="BB3261" s="6"/>
      <c r="BC3261" s="6"/>
      <c r="BD3261" s="6"/>
      <c r="BE3261" s="6"/>
      <c r="BF3261" s="6"/>
      <c r="BG3261" s="10"/>
    </row>
    <row r="3262" spans="34:59" x14ac:dyDescent="0.25">
      <c r="AH3262" s="10"/>
      <c r="AI3262" s="6"/>
    </row>
    <row r="3263" spans="34:59" x14ac:dyDescent="0.25">
      <c r="AH3263" s="6"/>
      <c r="AI3263" s="6"/>
      <c r="AJ3263" s="6"/>
      <c r="AK3263" s="6"/>
      <c r="AL3263" s="6"/>
      <c r="AM3263" s="6"/>
      <c r="AN3263" s="6"/>
      <c r="AO3263" s="6"/>
      <c r="AP3263" s="6"/>
      <c r="AQ3263" s="6"/>
      <c r="AR3263" s="6"/>
      <c r="AS3263" s="6"/>
      <c r="AT3263" s="6"/>
      <c r="AU3263" s="6"/>
      <c r="AV3263" s="6"/>
      <c r="AW3263" s="6"/>
      <c r="AX3263" s="6"/>
      <c r="AY3263" s="6"/>
      <c r="AZ3263" s="6"/>
      <c r="BA3263" s="6"/>
      <c r="BB3263" s="6"/>
      <c r="BC3263" s="6"/>
      <c r="BD3263" s="6"/>
      <c r="BE3263" s="6"/>
      <c r="BF3263" s="6"/>
      <c r="BG3263" s="6"/>
    </row>
    <row r="3264" spans="34:59" x14ac:dyDescent="0.25">
      <c r="AH3264" s="10"/>
      <c r="AI3264" s="6"/>
      <c r="AJ3264" s="10"/>
      <c r="AK3264" s="10"/>
      <c r="AL3264" s="10"/>
      <c r="AM3264" s="10"/>
      <c r="AN3264" s="10"/>
      <c r="AO3264" s="10"/>
      <c r="AP3264" s="10"/>
      <c r="AQ3264" s="10"/>
      <c r="AR3264" s="10"/>
      <c r="AS3264" s="10"/>
      <c r="AT3264" s="10"/>
      <c r="AU3264" s="10"/>
      <c r="AV3264" s="10"/>
      <c r="AW3264" s="10"/>
      <c r="AX3264" s="10"/>
      <c r="AY3264" s="10"/>
      <c r="AZ3264" s="10"/>
      <c r="BA3264" s="10"/>
      <c r="BB3264" s="10"/>
      <c r="BC3264" s="10"/>
      <c r="BD3264" s="10"/>
      <c r="BE3264" s="10"/>
      <c r="BF3264" s="10"/>
      <c r="BG3264" s="6"/>
    </row>
    <row r="3265" spans="34:59" x14ac:dyDescent="0.25">
      <c r="AH3265" s="6"/>
      <c r="AI3265" s="6"/>
      <c r="AJ3265" s="6"/>
      <c r="AK3265" s="6"/>
      <c r="AL3265" s="6"/>
      <c r="AM3265" s="6"/>
      <c r="AN3265" s="6"/>
      <c r="AO3265" s="6"/>
      <c r="AP3265" s="6"/>
      <c r="AQ3265" s="6"/>
      <c r="AR3265" s="6"/>
      <c r="AS3265" s="6"/>
      <c r="AT3265" s="6"/>
      <c r="AU3265" s="6"/>
      <c r="AV3265" s="6"/>
      <c r="AW3265" s="6"/>
      <c r="AX3265" s="6"/>
      <c r="AY3265" s="6"/>
      <c r="AZ3265" s="6"/>
      <c r="BA3265" s="6"/>
      <c r="BB3265" s="6"/>
      <c r="BC3265" s="6"/>
      <c r="BD3265" s="6"/>
      <c r="BE3265" s="6"/>
      <c r="BF3265" s="6"/>
      <c r="BG3265" s="10"/>
    </row>
    <row r="3266" spans="34:59" x14ac:dyDescent="0.25">
      <c r="AH3266" s="10"/>
      <c r="AI3266" s="6"/>
    </row>
    <row r="3267" spans="34:59" x14ac:dyDescent="0.25">
      <c r="AH3267" s="6"/>
      <c r="AI3267" s="6"/>
      <c r="AJ3267" s="6"/>
      <c r="AK3267" s="6"/>
      <c r="AL3267" s="6"/>
      <c r="AM3267" s="6"/>
      <c r="AN3267" s="6"/>
      <c r="AO3267" s="6"/>
      <c r="AP3267" s="6"/>
      <c r="AQ3267" s="6"/>
      <c r="AR3267" s="6"/>
      <c r="AS3267" s="6"/>
      <c r="AT3267" s="6"/>
      <c r="AU3267" s="6"/>
      <c r="AV3267" s="6"/>
      <c r="AW3267" s="6"/>
      <c r="AX3267" s="6"/>
      <c r="AY3267" s="6"/>
      <c r="AZ3267" s="6"/>
      <c r="BA3267" s="6"/>
      <c r="BB3267" s="6"/>
      <c r="BC3267" s="6"/>
      <c r="BD3267" s="6"/>
      <c r="BE3267" s="6"/>
      <c r="BF3267" s="6"/>
      <c r="BG3267" s="6"/>
    </row>
    <row r="3268" spans="34:59" x14ac:dyDescent="0.25">
      <c r="AH3268" s="10"/>
      <c r="AI3268" s="6"/>
      <c r="AJ3268" s="10"/>
      <c r="AK3268" s="10"/>
      <c r="AL3268" s="10"/>
      <c r="AM3268" s="10"/>
      <c r="AN3268" s="10"/>
      <c r="AO3268" s="10"/>
      <c r="AP3268" s="10"/>
      <c r="AQ3268" s="10"/>
      <c r="AR3268" s="10"/>
      <c r="AS3268" s="10"/>
      <c r="AT3268" s="10"/>
      <c r="AU3268" s="10"/>
      <c r="AV3268" s="10"/>
      <c r="AW3268" s="10"/>
      <c r="AX3268" s="10"/>
      <c r="AY3268" s="10"/>
      <c r="AZ3268" s="10"/>
      <c r="BA3268" s="10"/>
      <c r="BB3268" s="10"/>
      <c r="BC3268" s="10"/>
      <c r="BD3268" s="10"/>
      <c r="BE3268" s="10"/>
      <c r="BF3268" s="10"/>
      <c r="BG3268" s="6"/>
    </row>
    <row r="3269" spans="34:59" x14ac:dyDescent="0.25">
      <c r="AH3269" s="6"/>
      <c r="AI3269" s="6"/>
      <c r="AJ3269" s="6"/>
      <c r="AK3269" s="6"/>
      <c r="AL3269" s="6"/>
      <c r="AM3269" s="6"/>
      <c r="AN3269" s="6"/>
      <c r="AO3269" s="6"/>
      <c r="AP3269" s="6"/>
      <c r="AQ3269" s="6"/>
      <c r="AR3269" s="6"/>
      <c r="AS3269" s="6"/>
      <c r="AT3269" s="6"/>
      <c r="AU3269" s="6"/>
      <c r="AV3269" s="6"/>
      <c r="AW3269" s="6"/>
      <c r="AX3269" s="6"/>
      <c r="AY3269" s="6"/>
      <c r="AZ3269" s="6"/>
      <c r="BA3269" s="6"/>
      <c r="BB3269" s="6"/>
      <c r="BC3269" s="6"/>
      <c r="BD3269" s="6"/>
      <c r="BE3269" s="6"/>
      <c r="BF3269" s="6"/>
      <c r="BG3269" s="10"/>
    </row>
    <row r="3270" spans="34:59" x14ac:dyDescent="0.25">
      <c r="AH3270" s="10"/>
      <c r="AI3270" s="6"/>
    </row>
    <row r="3271" spans="34:59" x14ac:dyDescent="0.25">
      <c r="AH3271" s="6"/>
      <c r="AI3271" s="6"/>
      <c r="AJ3271" s="6"/>
      <c r="AK3271" s="6"/>
      <c r="AL3271" s="6"/>
      <c r="AM3271" s="6"/>
      <c r="AN3271" s="6"/>
      <c r="AO3271" s="6"/>
      <c r="AP3271" s="6"/>
      <c r="AQ3271" s="6"/>
      <c r="AR3271" s="6"/>
      <c r="AS3271" s="6"/>
      <c r="AT3271" s="6"/>
      <c r="AU3271" s="6"/>
      <c r="AV3271" s="6"/>
      <c r="AW3271" s="6"/>
      <c r="AX3271" s="6"/>
      <c r="AY3271" s="6"/>
      <c r="AZ3271" s="6"/>
      <c r="BA3271" s="6"/>
      <c r="BB3271" s="6"/>
      <c r="BC3271" s="6"/>
      <c r="BD3271" s="6"/>
      <c r="BE3271" s="6"/>
      <c r="BF3271" s="6"/>
      <c r="BG3271" s="6"/>
    </row>
    <row r="3272" spans="34:59" x14ac:dyDescent="0.25">
      <c r="AH3272" s="10"/>
      <c r="AI3272" s="6"/>
      <c r="AJ3272" s="10"/>
      <c r="AK3272" s="10"/>
      <c r="AL3272" s="10"/>
      <c r="AM3272" s="10"/>
      <c r="AN3272" s="10"/>
      <c r="AO3272" s="10"/>
      <c r="AP3272" s="10"/>
      <c r="AQ3272" s="10"/>
      <c r="AR3272" s="10"/>
      <c r="AS3272" s="10"/>
      <c r="AT3272" s="10"/>
      <c r="AU3272" s="10"/>
      <c r="AV3272" s="10"/>
      <c r="AW3272" s="10"/>
      <c r="AX3272" s="10"/>
      <c r="AY3272" s="10"/>
      <c r="AZ3272" s="10"/>
      <c r="BA3272" s="10"/>
      <c r="BB3272" s="10"/>
      <c r="BC3272" s="10"/>
      <c r="BD3272" s="10"/>
      <c r="BE3272" s="10"/>
      <c r="BF3272" s="10"/>
      <c r="BG3272" s="6"/>
    </row>
    <row r="3273" spans="34:59" x14ac:dyDescent="0.25">
      <c r="AH3273" s="6"/>
      <c r="AI3273" s="6"/>
      <c r="AJ3273" s="6"/>
      <c r="AK3273" s="6"/>
      <c r="AL3273" s="6"/>
      <c r="AM3273" s="6"/>
      <c r="AN3273" s="6"/>
      <c r="AO3273" s="6"/>
      <c r="AP3273" s="6"/>
      <c r="AQ3273" s="6"/>
      <c r="AR3273" s="6"/>
      <c r="AS3273" s="6"/>
      <c r="AT3273" s="6"/>
      <c r="AU3273" s="6"/>
      <c r="AV3273" s="6"/>
      <c r="AW3273" s="6"/>
      <c r="AX3273" s="6"/>
      <c r="AY3273" s="6"/>
      <c r="AZ3273" s="6"/>
      <c r="BA3273" s="6"/>
      <c r="BB3273" s="6"/>
      <c r="BC3273" s="6"/>
      <c r="BD3273" s="6"/>
      <c r="BE3273" s="6"/>
      <c r="BF3273" s="6"/>
      <c r="BG3273" s="10"/>
    </row>
    <row r="3274" spans="34:59" x14ac:dyDescent="0.25">
      <c r="AH3274" s="10"/>
      <c r="AI3274" s="6"/>
    </row>
    <row r="3275" spans="34:59" x14ac:dyDescent="0.25">
      <c r="AH3275" s="6"/>
      <c r="AI3275" s="6"/>
      <c r="AJ3275" s="6"/>
      <c r="AK3275" s="6"/>
      <c r="AL3275" s="6"/>
      <c r="AM3275" s="6"/>
      <c r="AN3275" s="6"/>
      <c r="AO3275" s="6"/>
      <c r="AP3275" s="6"/>
      <c r="AQ3275" s="6"/>
      <c r="AR3275" s="6"/>
      <c r="AS3275" s="6"/>
      <c r="AT3275" s="6"/>
      <c r="AU3275" s="6"/>
      <c r="AV3275" s="6"/>
      <c r="AW3275" s="6"/>
      <c r="AX3275" s="6"/>
      <c r="AY3275" s="6"/>
      <c r="AZ3275" s="6"/>
      <c r="BA3275" s="6"/>
      <c r="BB3275" s="6"/>
      <c r="BC3275" s="6"/>
      <c r="BD3275" s="6"/>
      <c r="BE3275" s="6"/>
      <c r="BF3275" s="6"/>
      <c r="BG3275" s="6"/>
    </row>
    <row r="3276" spans="34:59" x14ac:dyDescent="0.25">
      <c r="AH3276" s="10"/>
      <c r="AI3276" s="6"/>
      <c r="AJ3276" s="10"/>
      <c r="AK3276" s="10"/>
      <c r="AL3276" s="10"/>
      <c r="AM3276" s="10"/>
      <c r="AN3276" s="10"/>
      <c r="AO3276" s="10"/>
      <c r="AP3276" s="10"/>
      <c r="AQ3276" s="10"/>
      <c r="AR3276" s="10"/>
      <c r="AS3276" s="10"/>
      <c r="AT3276" s="10"/>
      <c r="AU3276" s="10"/>
      <c r="AV3276" s="10"/>
      <c r="AW3276" s="10"/>
      <c r="AX3276" s="10"/>
      <c r="AY3276" s="10"/>
      <c r="AZ3276" s="10"/>
      <c r="BA3276" s="10"/>
      <c r="BB3276" s="10"/>
      <c r="BC3276" s="10"/>
      <c r="BD3276" s="10"/>
      <c r="BE3276" s="10"/>
      <c r="BF3276" s="10"/>
      <c r="BG3276" s="6"/>
    </row>
    <row r="3277" spans="34:59" x14ac:dyDescent="0.25">
      <c r="AH3277" s="6"/>
      <c r="AI3277" s="6"/>
      <c r="AJ3277" s="6"/>
      <c r="AK3277" s="6"/>
      <c r="AL3277" s="6"/>
      <c r="AM3277" s="6"/>
      <c r="AN3277" s="6"/>
      <c r="AO3277" s="6"/>
      <c r="AP3277" s="6"/>
      <c r="AQ3277" s="6"/>
      <c r="AR3277" s="6"/>
      <c r="AS3277" s="6"/>
      <c r="AT3277" s="6"/>
      <c r="AU3277" s="6"/>
      <c r="AV3277" s="6"/>
      <c r="AW3277" s="6"/>
      <c r="AX3277" s="6"/>
      <c r="AY3277" s="6"/>
      <c r="AZ3277" s="6"/>
      <c r="BA3277" s="6"/>
      <c r="BB3277" s="6"/>
      <c r="BC3277" s="6"/>
      <c r="BD3277" s="6"/>
      <c r="BE3277" s="6"/>
      <c r="BF3277" s="6"/>
      <c r="BG3277" s="10"/>
    </row>
    <row r="3278" spans="34:59" x14ac:dyDescent="0.25">
      <c r="AH3278" s="10"/>
      <c r="AI3278" s="6"/>
    </row>
    <row r="3279" spans="34:59" x14ac:dyDescent="0.25">
      <c r="AH3279" s="6"/>
      <c r="AI3279" s="6"/>
      <c r="AJ3279" s="6"/>
      <c r="AK3279" s="6"/>
      <c r="AL3279" s="6"/>
      <c r="AM3279" s="6"/>
      <c r="AN3279" s="6"/>
      <c r="AO3279" s="6"/>
      <c r="AP3279" s="6"/>
      <c r="AQ3279" s="6"/>
      <c r="AR3279" s="6"/>
      <c r="AS3279" s="6"/>
      <c r="AT3279" s="6"/>
      <c r="AU3279" s="6"/>
      <c r="AV3279" s="6"/>
      <c r="AW3279" s="6"/>
      <c r="AX3279" s="6"/>
      <c r="AY3279" s="6"/>
      <c r="AZ3279" s="6"/>
      <c r="BA3279" s="6"/>
      <c r="BB3279" s="6"/>
      <c r="BC3279" s="6"/>
      <c r="BD3279" s="6"/>
      <c r="BE3279" s="6"/>
      <c r="BF3279" s="6"/>
      <c r="BG3279" s="6"/>
    </row>
    <row r="3280" spans="34:59" x14ac:dyDescent="0.25">
      <c r="AH3280" s="10"/>
      <c r="AI3280" s="6"/>
      <c r="AJ3280" s="10"/>
      <c r="AK3280" s="10"/>
      <c r="AL3280" s="10"/>
      <c r="AM3280" s="10"/>
      <c r="AN3280" s="10"/>
      <c r="AO3280" s="10"/>
      <c r="AP3280" s="10"/>
      <c r="AQ3280" s="10"/>
      <c r="AR3280" s="10"/>
      <c r="AS3280" s="10"/>
      <c r="AT3280" s="10"/>
      <c r="AU3280" s="10"/>
      <c r="AV3280" s="10"/>
      <c r="AW3280" s="10"/>
      <c r="AX3280" s="10"/>
      <c r="AY3280" s="10"/>
      <c r="AZ3280" s="10"/>
      <c r="BA3280" s="10"/>
      <c r="BB3280" s="10"/>
      <c r="BC3280" s="10"/>
      <c r="BD3280" s="10"/>
      <c r="BE3280" s="10"/>
      <c r="BF3280" s="10"/>
      <c r="BG3280" s="6"/>
    </row>
    <row r="3281" spans="34:59" x14ac:dyDescent="0.25">
      <c r="AH3281" s="6"/>
      <c r="AI3281" s="6"/>
      <c r="AJ3281" s="6"/>
      <c r="AK3281" s="6"/>
      <c r="AL3281" s="6"/>
      <c r="AM3281" s="6"/>
      <c r="AN3281" s="6"/>
      <c r="AO3281" s="6"/>
      <c r="AP3281" s="6"/>
      <c r="AQ3281" s="6"/>
      <c r="AR3281" s="6"/>
      <c r="AS3281" s="6"/>
      <c r="AT3281" s="6"/>
      <c r="AU3281" s="6"/>
      <c r="AV3281" s="6"/>
      <c r="AW3281" s="6"/>
      <c r="AX3281" s="6"/>
      <c r="AY3281" s="6"/>
      <c r="AZ3281" s="6"/>
      <c r="BA3281" s="6"/>
      <c r="BB3281" s="6"/>
      <c r="BC3281" s="6"/>
      <c r="BD3281" s="6"/>
      <c r="BE3281" s="6"/>
      <c r="BF3281" s="6"/>
      <c r="BG3281" s="10"/>
    </row>
    <row r="3282" spans="34:59" x14ac:dyDescent="0.25">
      <c r="AH3282" s="10"/>
      <c r="AI3282" s="6"/>
    </row>
    <row r="3283" spans="34:59" x14ac:dyDescent="0.25">
      <c r="AH3283" s="6"/>
      <c r="AI3283" s="6"/>
      <c r="AJ3283" s="6"/>
      <c r="AK3283" s="6"/>
      <c r="AL3283" s="6"/>
      <c r="AM3283" s="6"/>
      <c r="AN3283" s="6"/>
      <c r="AO3283" s="6"/>
      <c r="AP3283" s="6"/>
      <c r="AQ3283" s="6"/>
      <c r="AR3283" s="6"/>
      <c r="AS3283" s="6"/>
      <c r="AT3283" s="6"/>
      <c r="AU3283" s="6"/>
      <c r="AV3283" s="6"/>
      <c r="AW3283" s="6"/>
      <c r="AX3283" s="6"/>
      <c r="AY3283" s="6"/>
      <c r="AZ3283" s="6"/>
      <c r="BA3283" s="6"/>
      <c r="BB3283" s="6"/>
      <c r="BC3283" s="6"/>
      <c r="BD3283" s="6"/>
      <c r="BE3283" s="6"/>
      <c r="BF3283" s="6"/>
      <c r="BG3283" s="6"/>
    </row>
    <row r="3284" spans="34:59" x14ac:dyDescent="0.25">
      <c r="AH3284" s="10"/>
      <c r="AI3284" s="6"/>
      <c r="AJ3284" s="10"/>
      <c r="AK3284" s="10"/>
      <c r="AL3284" s="10"/>
      <c r="AM3284" s="10"/>
      <c r="AN3284" s="10"/>
      <c r="AO3284" s="10"/>
      <c r="AP3284" s="10"/>
      <c r="AQ3284" s="10"/>
      <c r="AR3284" s="10"/>
      <c r="AS3284" s="10"/>
      <c r="AT3284" s="10"/>
      <c r="AU3284" s="10"/>
      <c r="AV3284" s="10"/>
      <c r="AW3284" s="10"/>
      <c r="AX3284" s="10"/>
      <c r="AY3284" s="10"/>
      <c r="AZ3284" s="10"/>
      <c r="BA3284" s="10"/>
      <c r="BB3284" s="10"/>
      <c r="BC3284" s="10"/>
      <c r="BD3284" s="10"/>
      <c r="BE3284" s="10"/>
      <c r="BF3284" s="10"/>
      <c r="BG3284" s="6"/>
    </row>
    <row r="3285" spans="34:59" x14ac:dyDescent="0.25">
      <c r="AH3285" s="6"/>
      <c r="AI3285" s="6"/>
      <c r="AJ3285" s="6"/>
      <c r="AK3285" s="6"/>
      <c r="AL3285" s="6"/>
      <c r="AM3285" s="6"/>
      <c r="AN3285" s="6"/>
      <c r="AO3285" s="6"/>
      <c r="AP3285" s="6"/>
      <c r="AQ3285" s="6"/>
      <c r="AR3285" s="6"/>
      <c r="AS3285" s="6"/>
      <c r="AT3285" s="6"/>
      <c r="AU3285" s="6"/>
      <c r="AV3285" s="6"/>
      <c r="AW3285" s="6"/>
      <c r="AX3285" s="6"/>
      <c r="AY3285" s="6"/>
      <c r="AZ3285" s="6"/>
      <c r="BA3285" s="6"/>
      <c r="BB3285" s="6"/>
      <c r="BC3285" s="6"/>
      <c r="BD3285" s="6"/>
      <c r="BE3285" s="6"/>
      <c r="BF3285" s="6"/>
      <c r="BG3285" s="10"/>
    </row>
    <row r="3286" spans="34:59" x14ac:dyDescent="0.25">
      <c r="AH3286" s="10"/>
      <c r="AI3286" s="6"/>
    </row>
    <row r="3287" spans="34:59" x14ac:dyDescent="0.25">
      <c r="AH3287" s="6"/>
      <c r="AI3287" s="6"/>
      <c r="AJ3287" s="6"/>
      <c r="AK3287" s="6"/>
      <c r="AL3287" s="6"/>
      <c r="AM3287" s="6"/>
      <c r="AN3287" s="6"/>
      <c r="AO3287" s="6"/>
      <c r="AP3287" s="6"/>
      <c r="AQ3287" s="6"/>
      <c r="AR3287" s="6"/>
      <c r="AS3287" s="6"/>
      <c r="AT3287" s="6"/>
      <c r="AU3287" s="6"/>
      <c r="AV3287" s="6"/>
      <c r="AW3287" s="6"/>
      <c r="AX3287" s="6"/>
      <c r="AY3287" s="6"/>
      <c r="AZ3287" s="6"/>
      <c r="BA3287" s="6"/>
      <c r="BB3287" s="6"/>
      <c r="BC3287" s="6"/>
      <c r="BD3287" s="6"/>
      <c r="BE3287" s="6"/>
      <c r="BF3287" s="6"/>
      <c r="BG3287" s="6"/>
    </row>
    <row r="3288" spans="34:59" x14ac:dyDescent="0.25">
      <c r="AH3288" s="10"/>
      <c r="AI3288" s="6"/>
      <c r="AJ3288" s="10"/>
      <c r="AK3288" s="10"/>
      <c r="AL3288" s="10"/>
      <c r="AM3288" s="10"/>
      <c r="AN3288" s="10"/>
      <c r="AO3288" s="10"/>
      <c r="AP3288" s="10"/>
      <c r="AQ3288" s="10"/>
      <c r="AR3288" s="10"/>
      <c r="AS3288" s="10"/>
      <c r="AT3288" s="10"/>
      <c r="AU3288" s="10"/>
      <c r="AV3288" s="10"/>
      <c r="AW3288" s="10"/>
      <c r="AX3288" s="10"/>
      <c r="AY3288" s="10"/>
      <c r="AZ3288" s="10"/>
      <c r="BA3288" s="10"/>
      <c r="BB3288" s="10"/>
      <c r="BC3288" s="10"/>
      <c r="BD3288" s="10"/>
      <c r="BE3288" s="10"/>
      <c r="BF3288" s="10"/>
      <c r="BG3288" s="6"/>
    </row>
    <row r="3289" spans="34:59" x14ac:dyDescent="0.25">
      <c r="AH3289" s="6"/>
      <c r="AI3289" s="6"/>
      <c r="AJ3289" s="6"/>
      <c r="AK3289" s="6"/>
      <c r="AL3289" s="6"/>
      <c r="AM3289" s="6"/>
      <c r="AN3289" s="6"/>
      <c r="AO3289" s="6"/>
      <c r="AP3289" s="6"/>
      <c r="AQ3289" s="6"/>
      <c r="AR3289" s="6"/>
      <c r="AS3289" s="6"/>
      <c r="AT3289" s="6"/>
      <c r="AU3289" s="6"/>
      <c r="AV3289" s="6"/>
      <c r="AW3289" s="6"/>
      <c r="AX3289" s="6"/>
      <c r="AY3289" s="6"/>
      <c r="AZ3289" s="6"/>
      <c r="BA3289" s="6"/>
      <c r="BB3289" s="6"/>
      <c r="BC3289" s="6"/>
      <c r="BD3289" s="6"/>
      <c r="BE3289" s="6"/>
      <c r="BF3289" s="6"/>
      <c r="BG3289" s="10"/>
    </row>
    <row r="3290" spans="34:59" x14ac:dyDescent="0.25">
      <c r="AH3290" s="10"/>
      <c r="AI3290" s="6"/>
    </row>
    <row r="3291" spans="34:59" x14ac:dyDescent="0.25">
      <c r="AH3291" s="6"/>
      <c r="AI3291" s="6"/>
      <c r="AJ3291" s="6"/>
      <c r="AK3291" s="6"/>
      <c r="AL3291" s="6"/>
      <c r="AM3291" s="6"/>
      <c r="AN3291" s="6"/>
      <c r="AO3291" s="6"/>
      <c r="AP3291" s="6"/>
      <c r="AQ3291" s="6"/>
      <c r="AR3291" s="6"/>
      <c r="AS3291" s="6"/>
      <c r="AT3291" s="6"/>
      <c r="AU3291" s="6"/>
      <c r="AV3291" s="6"/>
      <c r="AW3291" s="6"/>
      <c r="AX3291" s="6"/>
      <c r="AY3291" s="6"/>
      <c r="AZ3291" s="6"/>
      <c r="BA3291" s="6"/>
      <c r="BB3291" s="6"/>
      <c r="BC3291" s="6"/>
      <c r="BD3291" s="6"/>
      <c r="BE3291" s="6"/>
      <c r="BF3291" s="6"/>
      <c r="BG3291" s="6"/>
    </row>
    <row r="3292" spans="34:59" x14ac:dyDescent="0.25">
      <c r="AH3292" s="10"/>
      <c r="AI3292" s="6"/>
      <c r="AJ3292" s="10"/>
      <c r="AK3292" s="10"/>
      <c r="AL3292" s="10"/>
      <c r="AM3292" s="10"/>
      <c r="AN3292" s="10"/>
      <c r="AO3292" s="10"/>
      <c r="AP3292" s="10"/>
      <c r="AQ3292" s="10"/>
      <c r="AR3292" s="10"/>
      <c r="AS3292" s="10"/>
      <c r="AT3292" s="10"/>
      <c r="AU3292" s="10"/>
      <c r="AV3292" s="10"/>
      <c r="AW3292" s="10"/>
      <c r="AX3292" s="10"/>
      <c r="AY3292" s="10"/>
      <c r="AZ3292" s="10"/>
      <c r="BA3292" s="10"/>
      <c r="BB3292" s="10"/>
      <c r="BC3292" s="10"/>
      <c r="BD3292" s="10"/>
      <c r="BE3292" s="10"/>
      <c r="BF3292" s="10"/>
      <c r="BG3292" s="6"/>
    </row>
    <row r="3293" spans="34:59" x14ac:dyDescent="0.25">
      <c r="AH3293" s="6"/>
      <c r="AI3293" s="6"/>
      <c r="AJ3293" s="6"/>
      <c r="AK3293" s="6"/>
      <c r="AL3293" s="6"/>
      <c r="AM3293" s="6"/>
      <c r="AN3293" s="6"/>
      <c r="AO3293" s="6"/>
      <c r="AP3293" s="6"/>
      <c r="AQ3293" s="6"/>
      <c r="AR3293" s="6"/>
      <c r="AS3293" s="6"/>
      <c r="AT3293" s="6"/>
      <c r="AU3293" s="6"/>
      <c r="AV3293" s="6"/>
      <c r="AW3293" s="6"/>
      <c r="AX3293" s="6"/>
      <c r="AY3293" s="6"/>
      <c r="AZ3293" s="6"/>
      <c r="BA3293" s="6"/>
      <c r="BB3293" s="6"/>
      <c r="BC3293" s="6"/>
      <c r="BD3293" s="6"/>
      <c r="BE3293" s="6"/>
      <c r="BF3293" s="6"/>
      <c r="BG3293" s="10"/>
    </row>
    <row r="3294" spans="34:59" x14ac:dyDescent="0.25">
      <c r="AH3294" s="10"/>
      <c r="AI3294" s="6"/>
    </row>
    <row r="3295" spans="34:59" x14ac:dyDescent="0.25">
      <c r="AH3295" s="6"/>
      <c r="AI3295" s="6"/>
      <c r="AJ3295" s="6"/>
      <c r="AK3295" s="6"/>
      <c r="AL3295" s="6"/>
      <c r="AM3295" s="6"/>
      <c r="AN3295" s="6"/>
      <c r="AO3295" s="6"/>
      <c r="AP3295" s="6"/>
      <c r="AQ3295" s="6"/>
      <c r="AR3295" s="6"/>
      <c r="AS3295" s="6"/>
      <c r="AT3295" s="6"/>
      <c r="AU3295" s="6"/>
      <c r="AV3295" s="6"/>
      <c r="AW3295" s="6"/>
      <c r="AX3295" s="6"/>
      <c r="AY3295" s="6"/>
      <c r="AZ3295" s="6"/>
      <c r="BA3295" s="6"/>
      <c r="BB3295" s="6"/>
      <c r="BC3295" s="6"/>
      <c r="BD3295" s="6"/>
      <c r="BE3295" s="6"/>
      <c r="BF3295" s="6"/>
      <c r="BG3295" s="6"/>
    </row>
    <row r="3296" spans="34:59" x14ac:dyDescent="0.25">
      <c r="AH3296" s="10"/>
      <c r="AI3296" s="6"/>
      <c r="AJ3296" s="10"/>
      <c r="AK3296" s="10"/>
      <c r="AL3296" s="10"/>
      <c r="AM3296" s="10"/>
      <c r="AN3296" s="10"/>
      <c r="AO3296" s="10"/>
      <c r="AP3296" s="10"/>
      <c r="AQ3296" s="10"/>
      <c r="AR3296" s="10"/>
      <c r="AS3296" s="10"/>
      <c r="AT3296" s="10"/>
      <c r="AU3296" s="10"/>
      <c r="AV3296" s="10"/>
      <c r="AW3296" s="10"/>
      <c r="AX3296" s="10"/>
      <c r="AY3296" s="10"/>
      <c r="AZ3296" s="10"/>
      <c r="BA3296" s="10"/>
      <c r="BB3296" s="10"/>
      <c r="BC3296" s="10"/>
      <c r="BD3296" s="10"/>
      <c r="BE3296" s="10"/>
      <c r="BF3296" s="10"/>
      <c r="BG3296" s="6"/>
    </row>
    <row r="3297" spans="34:59" x14ac:dyDescent="0.25">
      <c r="AH3297" s="6"/>
      <c r="AI3297" s="6"/>
      <c r="AJ3297" s="6"/>
      <c r="AK3297" s="6"/>
      <c r="AL3297" s="6"/>
      <c r="AM3297" s="6"/>
      <c r="AN3297" s="6"/>
      <c r="AO3297" s="6"/>
      <c r="AP3297" s="6"/>
      <c r="AQ3297" s="6"/>
      <c r="AR3297" s="6"/>
      <c r="AS3297" s="6"/>
      <c r="AT3297" s="6"/>
      <c r="AU3297" s="6"/>
      <c r="AV3297" s="6"/>
      <c r="AW3297" s="6"/>
      <c r="AX3297" s="6"/>
      <c r="AY3297" s="6"/>
      <c r="AZ3297" s="6"/>
      <c r="BA3297" s="6"/>
      <c r="BB3297" s="6"/>
      <c r="BC3297" s="6"/>
      <c r="BD3297" s="6"/>
      <c r="BE3297" s="6"/>
      <c r="BF3297" s="6"/>
      <c r="BG3297" s="10"/>
    </row>
    <row r="3298" spans="34:59" x14ac:dyDescent="0.25">
      <c r="AH3298" s="10"/>
      <c r="AI3298" s="6"/>
    </row>
    <row r="3299" spans="34:59" x14ac:dyDescent="0.25">
      <c r="AH3299" s="6"/>
      <c r="AI3299" s="6"/>
      <c r="AJ3299" s="6"/>
      <c r="AK3299" s="6"/>
      <c r="AL3299" s="6"/>
      <c r="AM3299" s="6"/>
      <c r="AN3299" s="6"/>
      <c r="AO3299" s="6"/>
      <c r="AP3299" s="6"/>
      <c r="AQ3299" s="6"/>
      <c r="AR3299" s="6"/>
      <c r="AS3299" s="6"/>
      <c r="AT3299" s="6"/>
      <c r="AU3299" s="6"/>
      <c r="AV3299" s="6"/>
      <c r="AW3299" s="6"/>
      <c r="AX3299" s="6"/>
      <c r="AY3299" s="6"/>
      <c r="AZ3299" s="6"/>
      <c r="BA3299" s="6"/>
      <c r="BB3299" s="6"/>
      <c r="BC3299" s="6"/>
      <c r="BD3299" s="6"/>
      <c r="BE3299" s="6"/>
      <c r="BF3299" s="6"/>
      <c r="BG3299" s="6"/>
    </row>
    <row r="3300" spans="34:59" x14ac:dyDescent="0.25">
      <c r="AH3300" s="10"/>
      <c r="AI3300" s="6"/>
      <c r="AJ3300" s="10"/>
      <c r="AK3300" s="10"/>
      <c r="AL3300" s="10"/>
      <c r="AM3300" s="10"/>
      <c r="AN3300" s="10"/>
      <c r="AO3300" s="10"/>
      <c r="AP3300" s="10"/>
      <c r="AQ3300" s="10"/>
      <c r="AR3300" s="10"/>
      <c r="AS3300" s="10"/>
      <c r="AT3300" s="10"/>
      <c r="AU3300" s="10"/>
      <c r="AV3300" s="10"/>
      <c r="AW3300" s="10"/>
      <c r="AX3300" s="10"/>
      <c r="AY3300" s="10"/>
      <c r="AZ3300" s="10"/>
      <c r="BA3300" s="10"/>
      <c r="BB3300" s="10"/>
      <c r="BC3300" s="10"/>
      <c r="BD3300" s="10"/>
      <c r="BE3300" s="10"/>
      <c r="BF3300" s="10"/>
      <c r="BG3300" s="6"/>
    </row>
    <row r="3301" spans="34:59" x14ac:dyDescent="0.25">
      <c r="AH3301" s="6"/>
      <c r="AI3301" s="6"/>
      <c r="AJ3301" s="6"/>
      <c r="AK3301" s="6"/>
      <c r="AL3301" s="6"/>
      <c r="AM3301" s="6"/>
      <c r="AN3301" s="6"/>
      <c r="AO3301" s="6"/>
      <c r="AP3301" s="6"/>
      <c r="AQ3301" s="6"/>
      <c r="AR3301" s="6"/>
      <c r="AS3301" s="6"/>
      <c r="AT3301" s="6"/>
      <c r="AU3301" s="6"/>
      <c r="AV3301" s="6"/>
      <c r="AW3301" s="6"/>
      <c r="AX3301" s="6"/>
      <c r="AY3301" s="6"/>
      <c r="AZ3301" s="6"/>
      <c r="BA3301" s="6"/>
      <c r="BB3301" s="6"/>
      <c r="BC3301" s="6"/>
      <c r="BD3301" s="6"/>
      <c r="BE3301" s="6"/>
      <c r="BF3301" s="6"/>
      <c r="BG3301" s="10"/>
    </row>
    <row r="3302" spans="34:59" x14ac:dyDescent="0.25">
      <c r="AH3302" s="10"/>
      <c r="AI3302" s="6"/>
    </row>
    <row r="3303" spans="34:59" x14ac:dyDescent="0.25">
      <c r="AH3303" s="6"/>
      <c r="AI3303" s="6"/>
      <c r="AJ3303" s="6"/>
      <c r="AK3303" s="6"/>
      <c r="AL3303" s="6"/>
      <c r="AM3303" s="6"/>
      <c r="AN3303" s="6"/>
      <c r="AO3303" s="6"/>
      <c r="AP3303" s="6"/>
      <c r="AQ3303" s="6"/>
      <c r="AR3303" s="6"/>
      <c r="AS3303" s="6"/>
      <c r="AT3303" s="6"/>
      <c r="AU3303" s="6"/>
      <c r="AV3303" s="6"/>
      <c r="AW3303" s="6"/>
      <c r="AX3303" s="6"/>
      <c r="AY3303" s="6"/>
      <c r="AZ3303" s="6"/>
      <c r="BA3303" s="6"/>
      <c r="BB3303" s="6"/>
      <c r="BC3303" s="6"/>
      <c r="BD3303" s="6"/>
      <c r="BE3303" s="6"/>
      <c r="BF3303" s="6"/>
      <c r="BG3303" s="6"/>
    </row>
    <row r="3304" spans="34:59" x14ac:dyDescent="0.25">
      <c r="AH3304" s="10"/>
      <c r="AI3304" s="6"/>
      <c r="AJ3304" s="10"/>
      <c r="AK3304" s="10"/>
      <c r="AL3304" s="10"/>
      <c r="AM3304" s="10"/>
      <c r="AN3304" s="10"/>
      <c r="AO3304" s="10"/>
      <c r="AP3304" s="10"/>
      <c r="AQ3304" s="10"/>
      <c r="AR3304" s="10"/>
      <c r="AS3304" s="10"/>
      <c r="AT3304" s="10"/>
      <c r="AU3304" s="10"/>
      <c r="AV3304" s="10"/>
      <c r="AW3304" s="10"/>
      <c r="AX3304" s="10"/>
      <c r="AY3304" s="10"/>
      <c r="AZ3304" s="10"/>
      <c r="BA3304" s="10"/>
      <c r="BB3304" s="10"/>
      <c r="BC3304" s="10"/>
      <c r="BD3304" s="10"/>
      <c r="BE3304" s="10"/>
      <c r="BF3304" s="10"/>
      <c r="BG3304" s="6"/>
    </row>
    <row r="3305" spans="34:59" x14ac:dyDescent="0.25">
      <c r="AH3305" s="6"/>
      <c r="AI3305" s="6"/>
      <c r="AJ3305" s="6"/>
      <c r="AK3305" s="6"/>
      <c r="AL3305" s="6"/>
      <c r="AM3305" s="6"/>
      <c r="AN3305" s="6"/>
      <c r="AO3305" s="6"/>
      <c r="AP3305" s="6"/>
      <c r="AQ3305" s="6"/>
      <c r="AR3305" s="6"/>
      <c r="AS3305" s="6"/>
      <c r="AT3305" s="6"/>
      <c r="AU3305" s="6"/>
      <c r="AV3305" s="6"/>
      <c r="AW3305" s="6"/>
      <c r="AX3305" s="6"/>
      <c r="AY3305" s="6"/>
      <c r="AZ3305" s="6"/>
      <c r="BA3305" s="6"/>
      <c r="BB3305" s="6"/>
      <c r="BC3305" s="6"/>
      <c r="BD3305" s="6"/>
      <c r="BE3305" s="6"/>
      <c r="BF3305" s="6"/>
      <c r="BG3305" s="10"/>
    </row>
    <row r="3306" spans="34:59" x14ac:dyDescent="0.25">
      <c r="AH3306" s="10"/>
      <c r="AI3306" s="6"/>
    </row>
    <row r="3307" spans="34:59" x14ac:dyDescent="0.25">
      <c r="AH3307" s="6"/>
      <c r="AI3307" s="6"/>
      <c r="AJ3307" s="6"/>
      <c r="AK3307" s="6"/>
      <c r="AL3307" s="6"/>
      <c r="AM3307" s="6"/>
      <c r="AN3307" s="6"/>
      <c r="AO3307" s="6"/>
      <c r="AP3307" s="6"/>
      <c r="AQ3307" s="6"/>
      <c r="AR3307" s="6"/>
      <c r="AS3307" s="6"/>
      <c r="AT3307" s="6"/>
      <c r="AU3307" s="6"/>
      <c r="AV3307" s="6"/>
      <c r="AW3307" s="6"/>
      <c r="AX3307" s="6"/>
      <c r="AY3307" s="6"/>
      <c r="AZ3307" s="6"/>
      <c r="BA3307" s="6"/>
      <c r="BB3307" s="6"/>
      <c r="BC3307" s="6"/>
      <c r="BD3307" s="6"/>
      <c r="BE3307" s="6"/>
      <c r="BF3307" s="6"/>
      <c r="BG3307" s="6"/>
    </row>
    <row r="3308" spans="34:59" x14ac:dyDescent="0.25">
      <c r="AH3308" s="10"/>
      <c r="AI3308" s="6"/>
      <c r="AJ3308" s="10"/>
      <c r="AK3308" s="10"/>
      <c r="AL3308" s="10"/>
      <c r="AM3308" s="10"/>
      <c r="AN3308" s="10"/>
      <c r="AO3308" s="10"/>
      <c r="AP3308" s="10"/>
      <c r="AQ3308" s="10"/>
      <c r="AR3308" s="10"/>
      <c r="AS3308" s="10"/>
      <c r="AT3308" s="10"/>
      <c r="AU3308" s="10"/>
      <c r="AV3308" s="10"/>
      <c r="AW3308" s="10"/>
      <c r="AX3308" s="10"/>
      <c r="AY3308" s="10"/>
      <c r="AZ3308" s="10"/>
      <c r="BA3308" s="10"/>
      <c r="BB3308" s="10"/>
      <c r="BC3308" s="10"/>
      <c r="BD3308" s="10"/>
      <c r="BE3308" s="10"/>
      <c r="BF3308" s="10"/>
      <c r="BG3308" s="6"/>
    </row>
    <row r="3309" spans="34:59" x14ac:dyDescent="0.25">
      <c r="AH3309" s="6"/>
      <c r="AI3309" s="6"/>
      <c r="AJ3309" s="6"/>
      <c r="AK3309" s="6"/>
      <c r="AL3309" s="6"/>
      <c r="AM3309" s="6"/>
      <c r="AN3309" s="6"/>
      <c r="AO3309" s="6"/>
      <c r="AP3309" s="6"/>
      <c r="AQ3309" s="6"/>
      <c r="AR3309" s="6"/>
      <c r="AS3309" s="6"/>
      <c r="AT3309" s="6"/>
      <c r="AU3309" s="6"/>
      <c r="AV3309" s="6"/>
      <c r="AW3309" s="6"/>
      <c r="AX3309" s="6"/>
      <c r="AY3309" s="6"/>
      <c r="AZ3309" s="6"/>
      <c r="BA3309" s="6"/>
      <c r="BB3309" s="6"/>
      <c r="BC3309" s="6"/>
      <c r="BD3309" s="6"/>
      <c r="BE3309" s="6"/>
      <c r="BF3309" s="6"/>
      <c r="BG3309" s="10"/>
    </row>
    <row r="3310" spans="34:59" x14ac:dyDescent="0.25">
      <c r="AH3310" s="10"/>
      <c r="AI3310" s="6"/>
    </row>
    <row r="3311" spans="34:59" x14ac:dyDescent="0.25">
      <c r="AH3311" s="6"/>
      <c r="AI3311" s="6"/>
      <c r="AJ3311" s="6"/>
      <c r="AK3311" s="6"/>
      <c r="AL3311" s="6"/>
      <c r="AM3311" s="6"/>
      <c r="AN3311" s="6"/>
      <c r="AO3311" s="6"/>
      <c r="AP3311" s="6"/>
      <c r="AQ3311" s="6"/>
      <c r="AR3311" s="6"/>
      <c r="AS3311" s="6"/>
      <c r="AT3311" s="6"/>
      <c r="AU3311" s="6"/>
      <c r="AV3311" s="6"/>
      <c r="AW3311" s="6"/>
      <c r="AX3311" s="6"/>
      <c r="AY3311" s="6"/>
      <c r="AZ3311" s="6"/>
      <c r="BA3311" s="6"/>
      <c r="BB3311" s="6"/>
      <c r="BC3311" s="6"/>
      <c r="BD3311" s="6"/>
      <c r="BE3311" s="6"/>
      <c r="BF3311" s="6"/>
      <c r="BG3311" s="6"/>
    </row>
    <row r="3312" spans="34:59" x14ac:dyDescent="0.25">
      <c r="AH3312" s="10"/>
      <c r="AI3312" s="6"/>
      <c r="AJ3312" s="10"/>
      <c r="AK3312" s="10"/>
      <c r="AL3312" s="10"/>
      <c r="AM3312" s="10"/>
      <c r="AN3312" s="10"/>
      <c r="AO3312" s="10"/>
      <c r="AP3312" s="10"/>
      <c r="AQ3312" s="10"/>
      <c r="AR3312" s="10"/>
      <c r="AS3312" s="10"/>
      <c r="AT3312" s="10"/>
      <c r="AU3312" s="10"/>
      <c r="AV3312" s="10"/>
      <c r="AW3312" s="10"/>
      <c r="AX3312" s="10"/>
      <c r="AY3312" s="10"/>
      <c r="AZ3312" s="10"/>
      <c r="BA3312" s="10"/>
      <c r="BB3312" s="10"/>
      <c r="BC3312" s="10"/>
      <c r="BD3312" s="10"/>
      <c r="BE3312" s="10"/>
      <c r="BF3312" s="10"/>
      <c r="BG3312" s="6"/>
    </row>
    <row r="3313" spans="34:59" x14ac:dyDescent="0.25">
      <c r="AH3313" s="6"/>
      <c r="AI3313" s="6"/>
      <c r="AJ3313" s="6"/>
      <c r="AK3313" s="6"/>
      <c r="AL3313" s="6"/>
      <c r="AM3313" s="6"/>
      <c r="AN3313" s="6"/>
      <c r="AO3313" s="6"/>
      <c r="AP3313" s="6"/>
      <c r="AQ3313" s="6"/>
      <c r="AR3313" s="6"/>
      <c r="AS3313" s="6"/>
      <c r="AT3313" s="6"/>
      <c r="AU3313" s="6"/>
      <c r="AV3313" s="6"/>
      <c r="AW3313" s="6"/>
      <c r="AX3313" s="6"/>
      <c r="AY3313" s="6"/>
      <c r="AZ3313" s="6"/>
      <c r="BA3313" s="6"/>
      <c r="BB3313" s="6"/>
      <c r="BC3313" s="6"/>
      <c r="BD3313" s="6"/>
      <c r="BE3313" s="6"/>
      <c r="BF3313" s="6"/>
      <c r="BG3313" s="10"/>
    </row>
    <row r="3314" spans="34:59" x14ac:dyDescent="0.25">
      <c r="AH3314" s="10"/>
      <c r="AI3314" s="6"/>
    </row>
    <row r="3315" spans="34:59" x14ac:dyDescent="0.25">
      <c r="AH3315" s="6"/>
      <c r="AI3315" s="6"/>
      <c r="AJ3315" s="6"/>
      <c r="AK3315" s="6"/>
      <c r="AL3315" s="6"/>
      <c r="AM3315" s="6"/>
      <c r="AN3315" s="6"/>
      <c r="AO3315" s="6"/>
      <c r="AP3315" s="6"/>
      <c r="AQ3315" s="6"/>
      <c r="AR3315" s="6"/>
      <c r="AS3315" s="6"/>
      <c r="AT3315" s="6"/>
      <c r="AU3315" s="6"/>
      <c r="AV3315" s="6"/>
      <c r="AW3315" s="6"/>
      <c r="AX3315" s="6"/>
      <c r="AY3315" s="6"/>
      <c r="AZ3315" s="6"/>
      <c r="BA3315" s="6"/>
      <c r="BB3315" s="6"/>
      <c r="BC3315" s="6"/>
      <c r="BD3315" s="6"/>
      <c r="BE3315" s="6"/>
      <c r="BF3315" s="6"/>
      <c r="BG3315" s="6"/>
    </row>
    <row r="3316" spans="34:59" x14ac:dyDescent="0.25">
      <c r="AH3316" s="10"/>
      <c r="AI3316" s="6"/>
      <c r="AJ3316" s="10"/>
      <c r="AK3316" s="10"/>
      <c r="AL3316" s="10"/>
      <c r="AM3316" s="10"/>
      <c r="AN3316" s="10"/>
      <c r="AO3316" s="10"/>
      <c r="AP3316" s="10"/>
      <c r="AQ3316" s="10"/>
      <c r="AR3316" s="10"/>
      <c r="AS3316" s="10"/>
      <c r="AT3316" s="10"/>
      <c r="AU3316" s="10"/>
      <c r="AV3316" s="10"/>
      <c r="AW3316" s="10"/>
      <c r="AX3316" s="10"/>
      <c r="AY3316" s="10"/>
      <c r="AZ3316" s="10"/>
      <c r="BA3316" s="10"/>
      <c r="BB3316" s="10"/>
      <c r="BC3316" s="10"/>
      <c r="BD3316" s="10"/>
      <c r="BE3316" s="10"/>
      <c r="BF3316" s="10"/>
      <c r="BG3316" s="6"/>
    </row>
    <row r="3317" spans="34:59" x14ac:dyDescent="0.25">
      <c r="AH3317" s="6"/>
      <c r="AI3317" s="6"/>
      <c r="AJ3317" s="6"/>
      <c r="AK3317" s="6"/>
      <c r="AL3317" s="6"/>
      <c r="AM3317" s="6"/>
      <c r="AN3317" s="6"/>
      <c r="AO3317" s="6"/>
      <c r="AP3317" s="6"/>
      <c r="AQ3317" s="6"/>
      <c r="AR3317" s="6"/>
      <c r="AS3317" s="6"/>
      <c r="AT3317" s="6"/>
      <c r="AU3317" s="6"/>
      <c r="AV3317" s="6"/>
      <c r="AW3317" s="6"/>
      <c r="AX3317" s="6"/>
      <c r="AY3317" s="6"/>
      <c r="AZ3317" s="6"/>
      <c r="BA3317" s="6"/>
      <c r="BB3317" s="6"/>
      <c r="BC3317" s="6"/>
      <c r="BD3317" s="6"/>
      <c r="BE3317" s="6"/>
      <c r="BF3317" s="6"/>
      <c r="BG3317" s="10"/>
    </row>
    <row r="3318" spans="34:59" x14ac:dyDescent="0.25">
      <c r="AH3318" s="10"/>
      <c r="AI3318" s="6"/>
    </row>
    <row r="3319" spans="34:59" x14ac:dyDescent="0.25">
      <c r="AH3319" s="6"/>
      <c r="AI3319" s="6"/>
      <c r="AJ3319" s="6"/>
      <c r="AK3319" s="6"/>
      <c r="AL3319" s="6"/>
      <c r="AM3319" s="6"/>
      <c r="AN3319" s="6"/>
      <c r="AO3319" s="6"/>
      <c r="AP3319" s="6"/>
      <c r="AQ3319" s="6"/>
      <c r="AR3319" s="6"/>
      <c r="AS3319" s="6"/>
      <c r="AT3319" s="6"/>
      <c r="AU3319" s="6"/>
      <c r="AV3319" s="6"/>
      <c r="AW3319" s="6"/>
      <c r="AX3319" s="6"/>
      <c r="AY3319" s="6"/>
      <c r="AZ3319" s="6"/>
      <c r="BA3319" s="6"/>
      <c r="BB3319" s="6"/>
      <c r="BC3319" s="6"/>
      <c r="BD3319" s="6"/>
      <c r="BE3319" s="6"/>
      <c r="BF3319" s="6"/>
      <c r="BG3319" s="6"/>
    </row>
    <row r="3320" spans="34:59" x14ac:dyDescent="0.25">
      <c r="AH3320" s="10"/>
      <c r="AI3320" s="6"/>
      <c r="AJ3320" s="10"/>
      <c r="AK3320" s="10"/>
      <c r="AL3320" s="10"/>
      <c r="AM3320" s="10"/>
      <c r="AN3320" s="10"/>
      <c r="AO3320" s="10"/>
      <c r="AP3320" s="10"/>
      <c r="AQ3320" s="10"/>
      <c r="AR3320" s="10"/>
      <c r="AS3320" s="10"/>
      <c r="AT3320" s="10"/>
      <c r="AU3320" s="10"/>
      <c r="AV3320" s="10"/>
      <c r="AW3320" s="10"/>
      <c r="AX3320" s="10"/>
      <c r="AY3320" s="10"/>
      <c r="AZ3320" s="10"/>
      <c r="BA3320" s="10"/>
      <c r="BB3320" s="10"/>
      <c r="BC3320" s="10"/>
      <c r="BD3320" s="10"/>
      <c r="BE3320" s="10"/>
      <c r="BF3320" s="10"/>
      <c r="BG3320" s="6"/>
    </row>
    <row r="3321" spans="34:59" x14ac:dyDescent="0.25">
      <c r="AH3321" s="6"/>
      <c r="AI3321" s="6"/>
      <c r="AJ3321" s="6"/>
      <c r="AK3321" s="6"/>
      <c r="AL3321" s="6"/>
      <c r="AM3321" s="6"/>
      <c r="AN3321" s="6"/>
      <c r="AO3321" s="6"/>
      <c r="AP3321" s="6"/>
      <c r="AQ3321" s="6"/>
      <c r="AR3321" s="6"/>
      <c r="AS3321" s="6"/>
      <c r="AT3321" s="6"/>
      <c r="AU3321" s="6"/>
      <c r="AV3321" s="6"/>
      <c r="AW3321" s="6"/>
      <c r="AX3321" s="6"/>
      <c r="AY3321" s="6"/>
      <c r="AZ3321" s="6"/>
      <c r="BA3321" s="6"/>
      <c r="BB3321" s="6"/>
      <c r="BC3321" s="6"/>
      <c r="BD3321" s="6"/>
      <c r="BE3321" s="6"/>
      <c r="BF3321" s="6"/>
      <c r="BG3321" s="10"/>
    </row>
    <row r="3322" spans="34:59" x14ac:dyDescent="0.25">
      <c r="AH3322" s="10"/>
      <c r="AI3322" s="6"/>
    </row>
    <row r="3323" spans="34:59" x14ac:dyDescent="0.25">
      <c r="AH3323" s="6"/>
      <c r="AI3323" s="6"/>
      <c r="AJ3323" s="6"/>
      <c r="AK3323" s="6"/>
      <c r="AL3323" s="6"/>
      <c r="AM3323" s="6"/>
      <c r="AN3323" s="6"/>
      <c r="AO3323" s="6"/>
      <c r="AP3323" s="6"/>
      <c r="AQ3323" s="6"/>
      <c r="AR3323" s="6"/>
      <c r="AS3323" s="6"/>
      <c r="AT3323" s="6"/>
      <c r="AU3323" s="6"/>
      <c r="AV3323" s="6"/>
      <c r="AW3323" s="6"/>
      <c r="AX3323" s="6"/>
      <c r="AY3323" s="6"/>
      <c r="AZ3323" s="6"/>
      <c r="BA3323" s="6"/>
      <c r="BB3323" s="6"/>
      <c r="BC3323" s="6"/>
      <c r="BD3323" s="6"/>
      <c r="BE3323" s="6"/>
      <c r="BF3323" s="6"/>
      <c r="BG3323" s="6"/>
    </row>
    <row r="3324" spans="34:59" x14ac:dyDescent="0.25">
      <c r="AH3324" s="10"/>
      <c r="AI3324" s="6"/>
      <c r="AJ3324" s="10"/>
      <c r="AK3324" s="10"/>
      <c r="AL3324" s="10"/>
      <c r="AM3324" s="10"/>
      <c r="AN3324" s="10"/>
      <c r="AO3324" s="10"/>
      <c r="AP3324" s="10"/>
      <c r="AQ3324" s="10"/>
      <c r="AR3324" s="10"/>
      <c r="AS3324" s="10"/>
      <c r="AT3324" s="10"/>
      <c r="AU3324" s="10"/>
      <c r="AV3324" s="10"/>
      <c r="AW3324" s="10"/>
      <c r="AX3324" s="10"/>
      <c r="AY3324" s="10"/>
      <c r="AZ3324" s="10"/>
      <c r="BA3324" s="10"/>
      <c r="BB3324" s="10"/>
      <c r="BC3324" s="10"/>
      <c r="BD3324" s="10"/>
      <c r="BE3324" s="10"/>
      <c r="BF3324" s="10"/>
      <c r="BG3324" s="6"/>
    </row>
    <row r="3325" spans="34:59" x14ac:dyDescent="0.25">
      <c r="AH3325" s="6"/>
      <c r="AI3325" s="6"/>
      <c r="AJ3325" s="6"/>
      <c r="AK3325" s="6"/>
      <c r="AL3325" s="6"/>
      <c r="AM3325" s="6"/>
      <c r="AN3325" s="6"/>
      <c r="AO3325" s="6"/>
      <c r="AP3325" s="6"/>
      <c r="AQ3325" s="6"/>
      <c r="AR3325" s="6"/>
      <c r="AS3325" s="6"/>
      <c r="AT3325" s="6"/>
      <c r="AU3325" s="6"/>
      <c r="AV3325" s="6"/>
      <c r="AW3325" s="6"/>
      <c r="AX3325" s="6"/>
      <c r="AY3325" s="6"/>
      <c r="AZ3325" s="6"/>
      <c r="BA3325" s="6"/>
      <c r="BB3325" s="6"/>
      <c r="BC3325" s="6"/>
      <c r="BD3325" s="6"/>
      <c r="BE3325" s="6"/>
      <c r="BF3325" s="6"/>
      <c r="BG3325" s="10"/>
    </row>
    <row r="3326" spans="34:59" x14ac:dyDescent="0.25">
      <c r="AH3326" s="10"/>
      <c r="AI3326" s="6"/>
    </row>
    <row r="3327" spans="34:59" x14ac:dyDescent="0.25">
      <c r="AH3327" s="6"/>
      <c r="AI3327" s="6"/>
      <c r="AJ3327" s="6"/>
      <c r="AK3327" s="6"/>
      <c r="AL3327" s="6"/>
      <c r="AM3327" s="6"/>
      <c r="AN3327" s="6"/>
      <c r="AO3327" s="6"/>
      <c r="AP3327" s="6"/>
      <c r="AQ3327" s="6"/>
      <c r="AR3327" s="6"/>
      <c r="AS3327" s="6"/>
      <c r="AT3327" s="6"/>
      <c r="AU3327" s="6"/>
      <c r="AV3327" s="6"/>
      <c r="AW3327" s="6"/>
      <c r="AX3327" s="6"/>
      <c r="AY3327" s="6"/>
      <c r="AZ3327" s="6"/>
      <c r="BA3327" s="6"/>
      <c r="BB3327" s="6"/>
      <c r="BC3327" s="6"/>
      <c r="BD3327" s="6"/>
      <c r="BE3327" s="6"/>
      <c r="BF3327" s="6"/>
      <c r="BG3327" s="6"/>
    </row>
    <row r="3328" spans="34:59" x14ac:dyDescent="0.25">
      <c r="AH3328" s="10"/>
      <c r="AI3328" s="6"/>
      <c r="AJ3328" s="10"/>
      <c r="AK3328" s="10"/>
      <c r="AL3328" s="10"/>
      <c r="AM3328" s="10"/>
      <c r="AN3328" s="10"/>
      <c r="AO3328" s="10"/>
      <c r="AP3328" s="10"/>
      <c r="AQ3328" s="10"/>
      <c r="AR3328" s="10"/>
      <c r="AS3328" s="10"/>
      <c r="AT3328" s="10"/>
      <c r="AU3328" s="10"/>
      <c r="AV3328" s="10"/>
      <c r="AW3328" s="10"/>
      <c r="AX3328" s="10"/>
      <c r="AY3328" s="10"/>
      <c r="AZ3328" s="10"/>
      <c r="BA3328" s="10"/>
      <c r="BB3328" s="10"/>
      <c r="BC3328" s="10"/>
      <c r="BD3328" s="10"/>
      <c r="BE3328" s="10"/>
      <c r="BF3328" s="10"/>
      <c r="BG3328" s="6"/>
    </row>
    <row r="3329" spans="34:59" x14ac:dyDescent="0.25">
      <c r="AH3329" s="6"/>
      <c r="AI3329" s="6"/>
      <c r="AJ3329" s="6"/>
      <c r="AK3329" s="6"/>
      <c r="AL3329" s="6"/>
      <c r="AM3329" s="6"/>
      <c r="AN3329" s="6"/>
      <c r="AO3329" s="6"/>
      <c r="AP3329" s="6"/>
      <c r="AQ3329" s="6"/>
      <c r="AR3329" s="6"/>
      <c r="AS3329" s="6"/>
      <c r="AT3329" s="6"/>
      <c r="AU3329" s="6"/>
      <c r="AV3329" s="6"/>
      <c r="AW3329" s="6"/>
      <c r="AX3329" s="6"/>
      <c r="AY3329" s="6"/>
      <c r="AZ3329" s="6"/>
      <c r="BA3329" s="6"/>
      <c r="BB3329" s="6"/>
      <c r="BC3329" s="6"/>
      <c r="BD3329" s="6"/>
      <c r="BE3329" s="6"/>
      <c r="BF3329" s="6"/>
      <c r="BG3329" s="10"/>
    </row>
    <row r="3330" spans="34:59" x14ac:dyDescent="0.25">
      <c r="AH3330" s="10"/>
      <c r="AI3330" s="6"/>
    </row>
    <row r="3331" spans="34:59" x14ac:dyDescent="0.25">
      <c r="AH3331" s="6"/>
      <c r="AI3331" s="6"/>
      <c r="AJ3331" s="6"/>
      <c r="AK3331" s="6"/>
      <c r="AL3331" s="6"/>
      <c r="AM3331" s="6"/>
      <c r="AN3331" s="6"/>
      <c r="AO3331" s="6"/>
      <c r="AP3331" s="6"/>
      <c r="AQ3331" s="6"/>
      <c r="AR3331" s="6"/>
      <c r="AS3331" s="6"/>
      <c r="AT3331" s="6"/>
      <c r="AU3331" s="6"/>
      <c r="AV3331" s="6"/>
      <c r="AW3331" s="6"/>
      <c r="AX3331" s="6"/>
      <c r="AY3331" s="6"/>
      <c r="AZ3331" s="6"/>
      <c r="BA3331" s="6"/>
      <c r="BB3331" s="6"/>
      <c r="BC3331" s="6"/>
      <c r="BD3331" s="6"/>
      <c r="BE3331" s="6"/>
      <c r="BF3331" s="6"/>
      <c r="BG3331" s="6"/>
    </row>
    <row r="3332" spans="34:59" x14ac:dyDescent="0.25">
      <c r="AH3332" s="10"/>
      <c r="AI3332" s="6"/>
      <c r="AJ3332" s="10"/>
      <c r="AK3332" s="10"/>
      <c r="AL3332" s="10"/>
      <c r="AM3332" s="10"/>
      <c r="AN3332" s="10"/>
      <c r="AO3332" s="10"/>
      <c r="AP3332" s="10"/>
      <c r="AQ3332" s="10"/>
      <c r="AR3332" s="10"/>
      <c r="AS3332" s="10"/>
      <c r="AT3332" s="10"/>
      <c r="AU3332" s="10"/>
      <c r="AV3332" s="10"/>
      <c r="AW3332" s="10"/>
      <c r="AX3332" s="10"/>
      <c r="AY3332" s="10"/>
      <c r="AZ3332" s="10"/>
      <c r="BA3332" s="10"/>
      <c r="BB3332" s="10"/>
      <c r="BC3332" s="10"/>
      <c r="BD3332" s="10"/>
      <c r="BE3332" s="10"/>
      <c r="BF3332" s="10"/>
      <c r="BG3332" s="6"/>
    </row>
    <row r="3333" spans="34:59" x14ac:dyDescent="0.25">
      <c r="AH3333" s="6"/>
      <c r="AI3333" s="6"/>
      <c r="AJ3333" s="6"/>
      <c r="AK3333" s="6"/>
      <c r="AL3333" s="6"/>
      <c r="AM3333" s="6"/>
      <c r="AN3333" s="6"/>
      <c r="AO3333" s="6"/>
      <c r="AP3333" s="6"/>
      <c r="AQ3333" s="6"/>
      <c r="AR3333" s="6"/>
      <c r="AS3333" s="6"/>
      <c r="AT3333" s="6"/>
      <c r="AU3333" s="6"/>
      <c r="AV3333" s="6"/>
      <c r="AW3333" s="6"/>
      <c r="AX3333" s="6"/>
      <c r="AY3333" s="6"/>
      <c r="AZ3333" s="6"/>
      <c r="BA3333" s="6"/>
      <c r="BB3333" s="6"/>
      <c r="BC3333" s="6"/>
      <c r="BD3333" s="6"/>
      <c r="BE3333" s="6"/>
      <c r="BF3333" s="6"/>
      <c r="BG3333" s="10"/>
    </row>
    <row r="3334" spans="34:59" x14ac:dyDescent="0.25">
      <c r="AH3334" s="10"/>
      <c r="AI3334" s="6"/>
    </row>
    <row r="3335" spans="34:59" x14ac:dyDescent="0.25">
      <c r="AH3335" s="6"/>
      <c r="AI3335" s="6"/>
      <c r="AJ3335" s="6"/>
      <c r="AK3335" s="6"/>
      <c r="AL3335" s="6"/>
      <c r="AM3335" s="6"/>
      <c r="AN3335" s="6"/>
      <c r="AO3335" s="6"/>
      <c r="AP3335" s="6"/>
      <c r="AQ3335" s="6"/>
      <c r="AR3335" s="6"/>
      <c r="AS3335" s="6"/>
      <c r="AT3335" s="6"/>
      <c r="AU3335" s="6"/>
      <c r="AV3335" s="6"/>
      <c r="AW3335" s="6"/>
      <c r="AX3335" s="6"/>
      <c r="AY3335" s="6"/>
      <c r="AZ3335" s="6"/>
      <c r="BA3335" s="6"/>
      <c r="BB3335" s="6"/>
      <c r="BC3335" s="6"/>
      <c r="BD3335" s="6"/>
      <c r="BE3335" s="6"/>
      <c r="BF3335" s="6"/>
      <c r="BG3335" s="6"/>
    </row>
    <row r="3336" spans="34:59" x14ac:dyDescent="0.25">
      <c r="AH3336" s="10"/>
      <c r="AI3336" s="6"/>
      <c r="AJ3336" s="10"/>
      <c r="AK3336" s="10"/>
      <c r="AL3336" s="10"/>
      <c r="AM3336" s="10"/>
      <c r="AN3336" s="10"/>
      <c r="AO3336" s="10"/>
      <c r="AP3336" s="10"/>
      <c r="AQ3336" s="10"/>
      <c r="AR3336" s="10"/>
      <c r="AS3336" s="10"/>
      <c r="AT3336" s="10"/>
      <c r="AU3336" s="10"/>
      <c r="AV3336" s="10"/>
      <c r="AW3336" s="10"/>
      <c r="AX3336" s="10"/>
      <c r="AY3336" s="10"/>
      <c r="AZ3336" s="10"/>
      <c r="BA3336" s="10"/>
      <c r="BB3336" s="10"/>
      <c r="BC3336" s="10"/>
      <c r="BD3336" s="10"/>
      <c r="BE3336" s="10"/>
      <c r="BF3336" s="10"/>
      <c r="BG3336" s="6"/>
    </row>
    <row r="3337" spans="34:59" x14ac:dyDescent="0.25">
      <c r="AH3337" s="6"/>
      <c r="AI3337" s="6"/>
      <c r="AJ3337" s="6"/>
      <c r="AK3337" s="6"/>
      <c r="AL3337" s="6"/>
      <c r="AM3337" s="6"/>
      <c r="AN3337" s="6"/>
      <c r="AO3337" s="6"/>
      <c r="AP3337" s="6"/>
      <c r="AQ3337" s="6"/>
      <c r="AR3337" s="6"/>
      <c r="AS3337" s="6"/>
      <c r="AT3337" s="6"/>
      <c r="AU3337" s="6"/>
      <c r="AV3337" s="6"/>
      <c r="AW3337" s="6"/>
      <c r="AX3337" s="6"/>
      <c r="AY3337" s="6"/>
      <c r="AZ3337" s="6"/>
      <c r="BA3337" s="6"/>
      <c r="BB3337" s="6"/>
      <c r="BC3337" s="6"/>
      <c r="BD3337" s="6"/>
      <c r="BE3337" s="6"/>
      <c r="BF3337" s="6"/>
      <c r="BG3337" s="10"/>
    </row>
    <row r="3338" spans="34:59" x14ac:dyDescent="0.25">
      <c r="AH3338" s="10"/>
      <c r="AI3338" s="6"/>
    </row>
    <row r="3339" spans="34:59" x14ac:dyDescent="0.25">
      <c r="AH3339" s="6"/>
      <c r="AI3339" s="6"/>
      <c r="AJ3339" s="6"/>
      <c r="AK3339" s="6"/>
      <c r="AL3339" s="6"/>
      <c r="AM3339" s="6"/>
      <c r="AN3339" s="6"/>
      <c r="AO3339" s="6"/>
      <c r="AP3339" s="6"/>
      <c r="AQ3339" s="6"/>
      <c r="AR3339" s="6"/>
      <c r="AS3339" s="6"/>
      <c r="AT3339" s="6"/>
      <c r="AU3339" s="6"/>
      <c r="AV3339" s="6"/>
      <c r="AW3339" s="6"/>
      <c r="AX3339" s="6"/>
      <c r="AY3339" s="6"/>
      <c r="AZ3339" s="6"/>
      <c r="BA3339" s="6"/>
      <c r="BB3339" s="6"/>
      <c r="BC3339" s="6"/>
      <c r="BD3339" s="6"/>
      <c r="BE3339" s="6"/>
      <c r="BF3339" s="6"/>
      <c r="BG3339" s="6"/>
    </row>
    <row r="3340" spans="34:59" x14ac:dyDescent="0.25">
      <c r="AH3340" s="10"/>
      <c r="AI3340" s="6"/>
      <c r="AJ3340" s="10"/>
      <c r="AK3340" s="10"/>
      <c r="AL3340" s="10"/>
      <c r="AM3340" s="10"/>
      <c r="AN3340" s="10"/>
      <c r="AO3340" s="10"/>
      <c r="AP3340" s="10"/>
      <c r="AQ3340" s="10"/>
      <c r="AR3340" s="10"/>
      <c r="AS3340" s="10"/>
      <c r="AT3340" s="10"/>
      <c r="AU3340" s="10"/>
      <c r="AV3340" s="10"/>
      <c r="AW3340" s="10"/>
      <c r="AX3340" s="10"/>
      <c r="AY3340" s="10"/>
      <c r="AZ3340" s="10"/>
      <c r="BA3340" s="10"/>
      <c r="BB3340" s="10"/>
      <c r="BC3340" s="10"/>
      <c r="BD3340" s="10"/>
      <c r="BE3340" s="10"/>
      <c r="BF3340" s="10"/>
      <c r="BG3340" s="6"/>
    </row>
    <row r="3341" spans="34:59" x14ac:dyDescent="0.25">
      <c r="AH3341" s="6"/>
      <c r="AI3341" s="6"/>
      <c r="AJ3341" s="6"/>
      <c r="AK3341" s="6"/>
      <c r="AL3341" s="6"/>
      <c r="AM3341" s="6"/>
      <c r="AN3341" s="6"/>
      <c r="AO3341" s="6"/>
      <c r="AP3341" s="6"/>
      <c r="AQ3341" s="6"/>
      <c r="AR3341" s="6"/>
      <c r="AS3341" s="6"/>
      <c r="AT3341" s="6"/>
      <c r="AU3341" s="6"/>
      <c r="AV3341" s="6"/>
      <c r="AW3341" s="6"/>
      <c r="AX3341" s="6"/>
      <c r="AY3341" s="6"/>
      <c r="AZ3341" s="6"/>
      <c r="BA3341" s="6"/>
      <c r="BB3341" s="6"/>
      <c r="BC3341" s="6"/>
      <c r="BD3341" s="6"/>
      <c r="BE3341" s="6"/>
      <c r="BF3341" s="6"/>
      <c r="BG3341" s="10"/>
    </row>
    <row r="3342" spans="34:59" x14ac:dyDescent="0.25">
      <c r="AH3342" s="10"/>
      <c r="AI3342" s="6"/>
    </row>
    <row r="3343" spans="34:59" x14ac:dyDescent="0.25">
      <c r="AH3343" s="6"/>
      <c r="AI3343" s="6"/>
      <c r="AJ3343" s="6"/>
      <c r="AK3343" s="6"/>
      <c r="AL3343" s="6"/>
      <c r="AM3343" s="6"/>
      <c r="AN3343" s="6"/>
      <c r="AO3343" s="6"/>
      <c r="AP3343" s="6"/>
      <c r="AQ3343" s="6"/>
      <c r="AR3343" s="6"/>
      <c r="AS3343" s="6"/>
      <c r="AT3343" s="6"/>
      <c r="AU3343" s="6"/>
      <c r="AV3343" s="6"/>
      <c r="AW3343" s="6"/>
      <c r="AX3343" s="6"/>
      <c r="AY3343" s="6"/>
      <c r="AZ3343" s="6"/>
      <c r="BA3343" s="6"/>
      <c r="BB3343" s="6"/>
      <c r="BC3343" s="6"/>
      <c r="BD3343" s="6"/>
      <c r="BE3343" s="6"/>
      <c r="BF3343" s="6"/>
      <c r="BG3343" s="6"/>
    </row>
    <row r="3344" spans="34:59" x14ac:dyDescent="0.25">
      <c r="AH3344" s="10"/>
      <c r="AI3344" s="6"/>
      <c r="AJ3344" s="10"/>
      <c r="AK3344" s="10"/>
      <c r="AL3344" s="10"/>
      <c r="AM3344" s="10"/>
      <c r="AN3344" s="10"/>
      <c r="AO3344" s="10"/>
      <c r="AP3344" s="10"/>
      <c r="AQ3344" s="10"/>
      <c r="AR3344" s="10"/>
      <c r="AS3344" s="10"/>
      <c r="AT3344" s="10"/>
      <c r="AU3344" s="10"/>
      <c r="AV3344" s="10"/>
      <c r="AW3344" s="10"/>
      <c r="AX3344" s="10"/>
      <c r="AY3344" s="10"/>
      <c r="AZ3344" s="10"/>
      <c r="BA3344" s="10"/>
      <c r="BB3344" s="10"/>
      <c r="BC3344" s="10"/>
      <c r="BD3344" s="10"/>
      <c r="BE3344" s="10"/>
      <c r="BF3344" s="10"/>
      <c r="BG3344" s="6"/>
    </row>
    <row r="3345" spans="34:59" x14ac:dyDescent="0.25">
      <c r="AH3345" s="6"/>
      <c r="AI3345" s="6"/>
      <c r="AJ3345" s="6"/>
      <c r="AK3345" s="6"/>
      <c r="AL3345" s="6"/>
      <c r="AM3345" s="6"/>
      <c r="AN3345" s="6"/>
      <c r="AO3345" s="6"/>
      <c r="AP3345" s="6"/>
      <c r="AQ3345" s="6"/>
      <c r="AR3345" s="6"/>
      <c r="AS3345" s="6"/>
      <c r="AT3345" s="6"/>
      <c r="AU3345" s="6"/>
      <c r="AV3345" s="6"/>
      <c r="AW3345" s="6"/>
      <c r="AX3345" s="6"/>
      <c r="AY3345" s="6"/>
      <c r="AZ3345" s="6"/>
      <c r="BA3345" s="6"/>
      <c r="BB3345" s="6"/>
      <c r="BC3345" s="6"/>
      <c r="BD3345" s="6"/>
      <c r="BE3345" s="6"/>
      <c r="BF3345" s="6"/>
      <c r="BG3345" s="10"/>
    </row>
    <row r="3346" spans="34:59" x14ac:dyDescent="0.25">
      <c r="AH3346" s="10"/>
      <c r="AI3346" s="6"/>
    </row>
    <row r="3347" spans="34:59" x14ac:dyDescent="0.25">
      <c r="AH3347" s="6"/>
      <c r="AI3347" s="6"/>
      <c r="AJ3347" s="6"/>
      <c r="AK3347" s="6"/>
      <c r="AL3347" s="6"/>
      <c r="AM3347" s="6"/>
      <c r="AN3347" s="6"/>
      <c r="AO3347" s="6"/>
      <c r="AP3347" s="6"/>
      <c r="AQ3347" s="6"/>
      <c r="AR3347" s="6"/>
      <c r="AS3347" s="6"/>
      <c r="AT3347" s="6"/>
      <c r="AU3347" s="6"/>
      <c r="AV3347" s="6"/>
      <c r="AW3347" s="6"/>
      <c r="AX3347" s="6"/>
      <c r="AY3347" s="6"/>
      <c r="AZ3347" s="6"/>
      <c r="BA3347" s="6"/>
      <c r="BB3347" s="6"/>
      <c r="BC3347" s="6"/>
      <c r="BD3347" s="6"/>
      <c r="BE3347" s="6"/>
      <c r="BF3347" s="6"/>
      <c r="BG3347" s="6"/>
    </row>
    <row r="3348" spans="34:59" x14ac:dyDescent="0.25">
      <c r="AH3348" s="10"/>
      <c r="AI3348" s="6"/>
      <c r="AJ3348" s="10"/>
      <c r="AK3348" s="10"/>
      <c r="AL3348" s="10"/>
      <c r="AM3348" s="10"/>
      <c r="AN3348" s="10"/>
      <c r="AO3348" s="10"/>
      <c r="AP3348" s="10"/>
      <c r="AQ3348" s="10"/>
      <c r="AR3348" s="10"/>
      <c r="AS3348" s="10"/>
      <c r="AT3348" s="10"/>
      <c r="AU3348" s="10"/>
      <c r="AV3348" s="10"/>
      <c r="AW3348" s="10"/>
      <c r="AX3348" s="10"/>
      <c r="AY3348" s="10"/>
      <c r="AZ3348" s="10"/>
      <c r="BA3348" s="10"/>
      <c r="BB3348" s="10"/>
      <c r="BC3348" s="10"/>
      <c r="BD3348" s="10"/>
      <c r="BE3348" s="10"/>
      <c r="BF3348" s="10"/>
      <c r="BG3348" s="6"/>
    </row>
    <row r="3349" spans="34:59" x14ac:dyDescent="0.25">
      <c r="AH3349" s="6"/>
      <c r="AI3349" s="6"/>
      <c r="AJ3349" s="6"/>
      <c r="AK3349" s="6"/>
      <c r="AL3349" s="6"/>
      <c r="AM3349" s="6"/>
      <c r="AN3349" s="6"/>
      <c r="AO3349" s="6"/>
      <c r="AP3349" s="6"/>
      <c r="AQ3349" s="6"/>
      <c r="AR3349" s="6"/>
      <c r="AS3349" s="6"/>
      <c r="AT3349" s="6"/>
      <c r="AU3349" s="6"/>
      <c r="AV3349" s="6"/>
      <c r="AW3349" s="6"/>
      <c r="AX3349" s="6"/>
      <c r="AY3349" s="6"/>
      <c r="AZ3349" s="6"/>
      <c r="BA3349" s="6"/>
      <c r="BB3349" s="6"/>
      <c r="BC3349" s="6"/>
      <c r="BD3349" s="6"/>
      <c r="BE3349" s="6"/>
      <c r="BF3349" s="6"/>
      <c r="BG3349" s="10"/>
    </row>
    <row r="3350" spans="34:59" x14ac:dyDescent="0.25">
      <c r="AH3350" s="10"/>
      <c r="AI3350" s="6"/>
    </row>
    <row r="3351" spans="34:59" x14ac:dyDescent="0.25">
      <c r="AH3351" s="6"/>
      <c r="AI3351" s="6"/>
      <c r="AJ3351" s="6"/>
      <c r="AK3351" s="6"/>
      <c r="AL3351" s="6"/>
      <c r="AM3351" s="6"/>
      <c r="AN3351" s="6"/>
      <c r="AO3351" s="6"/>
      <c r="AP3351" s="6"/>
      <c r="AQ3351" s="6"/>
      <c r="AR3351" s="6"/>
      <c r="AS3351" s="6"/>
      <c r="AT3351" s="6"/>
      <c r="AU3351" s="6"/>
      <c r="AV3351" s="6"/>
      <c r="AW3351" s="6"/>
      <c r="AX3351" s="6"/>
      <c r="AY3351" s="6"/>
      <c r="AZ3351" s="6"/>
      <c r="BA3351" s="6"/>
      <c r="BB3351" s="6"/>
      <c r="BC3351" s="6"/>
      <c r="BD3351" s="6"/>
      <c r="BE3351" s="6"/>
      <c r="BF3351" s="6"/>
      <c r="BG3351" s="6"/>
    </row>
    <row r="3352" spans="34:59" x14ac:dyDescent="0.25">
      <c r="AH3352" s="10"/>
      <c r="AI3352" s="6"/>
      <c r="AJ3352" s="10"/>
      <c r="AK3352" s="10"/>
      <c r="AL3352" s="10"/>
      <c r="AM3352" s="10"/>
      <c r="AN3352" s="10"/>
      <c r="AO3352" s="10"/>
      <c r="AP3352" s="10"/>
      <c r="AQ3352" s="10"/>
      <c r="AR3352" s="10"/>
      <c r="AS3352" s="10"/>
      <c r="AT3352" s="10"/>
      <c r="AU3352" s="10"/>
      <c r="AV3352" s="10"/>
      <c r="AW3352" s="10"/>
      <c r="AX3352" s="10"/>
      <c r="AY3352" s="10"/>
      <c r="AZ3352" s="10"/>
      <c r="BA3352" s="10"/>
      <c r="BB3352" s="10"/>
      <c r="BC3352" s="10"/>
      <c r="BD3352" s="10"/>
      <c r="BE3352" s="10"/>
      <c r="BF3352" s="10"/>
      <c r="BG3352" s="6"/>
    </row>
    <row r="3353" spans="34:59" x14ac:dyDescent="0.25">
      <c r="AH3353" s="6"/>
      <c r="AI3353" s="6"/>
      <c r="AJ3353" s="6"/>
      <c r="AK3353" s="6"/>
      <c r="AL3353" s="6"/>
      <c r="AM3353" s="6"/>
      <c r="AN3353" s="6"/>
      <c r="AO3353" s="6"/>
      <c r="AP3353" s="6"/>
      <c r="AQ3353" s="6"/>
      <c r="AR3353" s="6"/>
      <c r="AS3353" s="6"/>
      <c r="AT3353" s="6"/>
      <c r="AU3353" s="6"/>
      <c r="AV3353" s="6"/>
      <c r="AW3353" s="6"/>
      <c r="AX3353" s="6"/>
      <c r="AY3353" s="6"/>
      <c r="AZ3353" s="6"/>
      <c r="BA3353" s="6"/>
      <c r="BB3353" s="6"/>
      <c r="BC3353" s="6"/>
      <c r="BD3353" s="6"/>
      <c r="BE3353" s="6"/>
      <c r="BF3353" s="6"/>
      <c r="BG3353" s="10"/>
    </row>
    <row r="3354" spans="34:59" x14ac:dyDescent="0.25">
      <c r="AH3354" s="10"/>
      <c r="AI3354" s="6"/>
    </row>
    <row r="3355" spans="34:59" x14ac:dyDescent="0.25">
      <c r="AH3355" s="6"/>
      <c r="AI3355" s="6"/>
      <c r="AJ3355" s="6"/>
      <c r="AK3355" s="6"/>
      <c r="AL3355" s="6"/>
      <c r="AM3355" s="6"/>
      <c r="AN3355" s="6"/>
      <c r="AO3355" s="6"/>
      <c r="AP3355" s="6"/>
      <c r="AQ3355" s="6"/>
      <c r="AR3355" s="6"/>
      <c r="AS3355" s="6"/>
      <c r="AT3355" s="6"/>
      <c r="AU3355" s="6"/>
      <c r="AV3355" s="6"/>
      <c r="AW3355" s="6"/>
      <c r="AX3355" s="6"/>
      <c r="AY3355" s="6"/>
      <c r="AZ3355" s="6"/>
      <c r="BA3355" s="6"/>
      <c r="BB3355" s="6"/>
      <c r="BC3355" s="6"/>
      <c r="BD3355" s="6"/>
      <c r="BE3355" s="6"/>
      <c r="BF3355" s="6"/>
      <c r="BG3355" s="6"/>
    </row>
    <row r="3356" spans="34:59" x14ac:dyDescent="0.25">
      <c r="AH3356" s="10"/>
      <c r="AI3356" s="6"/>
      <c r="AJ3356" s="10"/>
      <c r="AK3356" s="10"/>
      <c r="AL3356" s="10"/>
      <c r="AM3356" s="10"/>
      <c r="AN3356" s="10"/>
      <c r="AO3356" s="10"/>
      <c r="AP3356" s="10"/>
      <c r="AQ3356" s="10"/>
      <c r="AR3356" s="10"/>
      <c r="AS3356" s="10"/>
      <c r="AT3356" s="10"/>
      <c r="AU3356" s="10"/>
      <c r="AV3356" s="10"/>
      <c r="AW3356" s="10"/>
      <c r="AX3356" s="10"/>
      <c r="AY3356" s="10"/>
      <c r="AZ3356" s="10"/>
      <c r="BA3356" s="10"/>
      <c r="BB3356" s="10"/>
      <c r="BC3356" s="10"/>
      <c r="BD3356" s="10"/>
      <c r="BE3356" s="10"/>
      <c r="BF3356" s="10"/>
      <c r="BG3356" s="6"/>
    </row>
    <row r="3357" spans="34:59" x14ac:dyDescent="0.25">
      <c r="AH3357" s="6"/>
      <c r="AI3357" s="6"/>
      <c r="AJ3357" s="6"/>
      <c r="AK3357" s="6"/>
      <c r="AL3357" s="6"/>
      <c r="AM3357" s="6"/>
      <c r="AN3357" s="6"/>
      <c r="AO3357" s="6"/>
      <c r="AP3357" s="6"/>
      <c r="AQ3357" s="6"/>
      <c r="AR3357" s="6"/>
      <c r="AS3357" s="6"/>
      <c r="AT3357" s="6"/>
      <c r="AU3357" s="6"/>
      <c r="AV3357" s="6"/>
      <c r="AW3357" s="6"/>
      <c r="AX3357" s="6"/>
      <c r="AY3357" s="6"/>
      <c r="AZ3357" s="6"/>
      <c r="BA3357" s="6"/>
      <c r="BB3357" s="6"/>
      <c r="BC3357" s="6"/>
      <c r="BD3357" s="6"/>
      <c r="BE3357" s="6"/>
      <c r="BF3357" s="6"/>
      <c r="BG3357" s="10"/>
    </row>
    <row r="3358" spans="34:59" x14ac:dyDescent="0.25">
      <c r="AH3358" s="10"/>
      <c r="AI3358" s="6"/>
    </row>
    <row r="3359" spans="34:59" x14ac:dyDescent="0.25">
      <c r="AH3359" s="6"/>
      <c r="AI3359" s="6"/>
      <c r="AJ3359" s="6"/>
      <c r="AK3359" s="6"/>
      <c r="AL3359" s="6"/>
      <c r="AM3359" s="6"/>
      <c r="AN3359" s="6"/>
      <c r="AO3359" s="6"/>
      <c r="AP3359" s="6"/>
      <c r="AQ3359" s="6"/>
      <c r="AR3359" s="6"/>
      <c r="AS3359" s="6"/>
      <c r="AT3359" s="6"/>
      <c r="AU3359" s="6"/>
      <c r="AV3359" s="6"/>
      <c r="AW3359" s="6"/>
      <c r="AX3359" s="6"/>
      <c r="AY3359" s="6"/>
      <c r="AZ3359" s="6"/>
      <c r="BA3359" s="6"/>
      <c r="BB3359" s="6"/>
      <c r="BC3359" s="6"/>
      <c r="BD3359" s="6"/>
      <c r="BE3359" s="6"/>
      <c r="BF3359" s="6"/>
      <c r="BG3359" s="6"/>
    </row>
    <row r="3360" spans="34:59" x14ac:dyDescent="0.25">
      <c r="AH3360" s="10"/>
      <c r="AI3360" s="6"/>
      <c r="AJ3360" s="10"/>
      <c r="AK3360" s="10"/>
      <c r="AL3360" s="10"/>
      <c r="AM3360" s="10"/>
      <c r="AN3360" s="10"/>
      <c r="AO3360" s="10"/>
      <c r="AP3360" s="10"/>
      <c r="AQ3360" s="10"/>
      <c r="AR3360" s="10"/>
      <c r="AS3360" s="10"/>
      <c r="AT3360" s="10"/>
      <c r="AU3360" s="10"/>
      <c r="AV3360" s="10"/>
      <c r="AW3360" s="10"/>
      <c r="AX3360" s="10"/>
      <c r="AY3360" s="10"/>
      <c r="AZ3360" s="10"/>
      <c r="BA3360" s="10"/>
      <c r="BB3360" s="10"/>
      <c r="BC3360" s="10"/>
      <c r="BD3360" s="10"/>
      <c r="BE3360" s="10"/>
      <c r="BF3360" s="10"/>
      <c r="BG3360" s="6"/>
    </row>
    <row r="3361" spans="34:59" x14ac:dyDescent="0.25">
      <c r="AH3361" s="6"/>
      <c r="AI3361" s="6"/>
      <c r="AJ3361" s="6"/>
      <c r="AK3361" s="6"/>
      <c r="AL3361" s="6"/>
      <c r="AM3361" s="6"/>
      <c r="AN3361" s="6"/>
      <c r="AO3361" s="6"/>
      <c r="AP3361" s="6"/>
      <c r="AQ3361" s="6"/>
      <c r="AR3361" s="6"/>
      <c r="AS3361" s="6"/>
      <c r="AT3361" s="6"/>
      <c r="AU3361" s="6"/>
      <c r="AV3361" s="6"/>
      <c r="AW3361" s="6"/>
      <c r="AX3361" s="6"/>
      <c r="AY3361" s="6"/>
      <c r="AZ3361" s="6"/>
      <c r="BA3361" s="6"/>
      <c r="BB3361" s="6"/>
      <c r="BC3361" s="6"/>
      <c r="BD3361" s="6"/>
      <c r="BE3361" s="6"/>
      <c r="BF3361" s="6"/>
      <c r="BG3361" s="10"/>
    </row>
    <row r="3362" spans="34:59" x14ac:dyDescent="0.25">
      <c r="AH3362" s="10"/>
      <c r="AI3362" s="6"/>
    </row>
    <row r="3363" spans="34:59" x14ac:dyDescent="0.25">
      <c r="AH3363" s="6"/>
      <c r="AI3363" s="6"/>
      <c r="AJ3363" s="6"/>
      <c r="AK3363" s="6"/>
      <c r="AL3363" s="6"/>
      <c r="AM3363" s="6"/>
      <c r="AN3363" s="6"/>
      <c r="AO3363" s="6"/>
      <c r="AP3363" s="6"/>
      <c r="AQ3363" s="6"/>
      <c r="AR3363" s="6"/>
      <c r="AS3363" s="6"/>
      <c r="AT3363" s="6"/>
      <c r="AU3363" s="6"/>
      <c r="AV3363" s="6"/>
      <c r="AW3363" s="6"/>
      <c r="AX3363" s="6"/>
      <c r="AY3363" s="6"/>
      <c r="AZ3363" s="6"/>
      <c r="BA3363" s="6"/>
      <c r="BB3363" s="6"/>
      <c r="BC3363" s="6"/>
      <c r="BD3363" s="6"/>
      <c r="BE3363" s="6"/>
      <c r="BF3363" s="6"/>
      <c r="BG3363" s="6"/>
    </row>
    <row r="3364" spans="34:59" x14ac:dyDescent="0.25">
      <c r="AH3364" s="10"/>
      <c r="AI3364" s="6"/>
      <c r="AJ3364" s="10"/>
      <c r="AK3364" s="10"/>
      <c r="AL3364" s="10"/>
      <c r="AM3364" s="10"/>
      <c r="AN3364" s="10"/>
      <c r="AO3364" s="10"/>
      <c r="AP3364" s="10"/>
      <c r="AQ3364" s="10"/>
      <c r="AR3364" s="10"/>
      <c r="AS3364" s="10"/>
      <c r="AT3364" s="10"/>
      <c r="AU3364" s="10"/>
      <c r="AV3364" s="10"/>
      <c r="AW3364" s="10"/>
      <c r="AX3364" s="10"/>
      <c r="AY3364" s="10"/>
      <c r="AZ3364" s="10"/>
      <c r="BA3364" s="10"/>
      <c r="BB3364" s="10"/>
      <c r="BC3364" s="10"/>
      <c r="BD3364" s="10"/>
      <c r="BE3364" s="10"/>
      <c r="BF3364" s="10"/>
      <c r="BG3364" s="6"/>
    </row>
    <row r="3365" spans="34:59" x14ac:dyDescent="0.25">
      <c r="AH3365" s="6"/>
      <c r="AI3365" s="6"/>
      <c r="AJ3365" s="6"/>
      <c r="AK3365" s="6"/>
      <c r="AL3365" s="6"/>
      <c r="AM3365" s="6"/>
      <c r="AN3365" s="6"/>
      <c r="AO3365" s="6"/>
      <c r="AP3365" s="6"/>
      <c r="AQ3365" s="6"/>
      <c r="AR3365" s="6"/>
      <c r="AS3365" s="6"/>
      <c r="AT3365" s="6"/>
      <c r="AU3365" s="6"/>
      <c r="AV3365" s="6"/>
      <c r="AW3365" s="6"/>
      <c r="AX3365" s="6"/>
      <c r="AY3365" s="6"/>
      <c r="AZ3365" s="6"/>
      <c r="BA3365" s="6"/>
      <c r="BB3365" s="6"/>
      <c r="BC3365" s="6"/>
      <c r="BD3365" s="6"/>
      <c r="BE3365" s="6"/>
      <c r="BF3365" s="6"/>
      <c r="BG3365" s="10"/>
    </row>
    <row r="3366" spans="34:59" x14ac:dyDescent="0.25">
      <c r="AH3366" s="10"/>
      <c r="AI3366" s="6"/>
    </row>
    <row r="3367" spans="34:59" x14ac:dyDescent="0.25">
      <c r="AH3367" s="6"/>
      <c r="AI3367" s="6"/>
      <c r="AJ3367" s="6"/>
      <c r="AK3367" s="6"/>
      <c r="AL3367" s="6"/>
      <c r="AM3367" s="6"/>
      <c r="AN3367" s="6"/>
      <c r="AO3367" s="6"/>
      <c r="AP3367" s="6"/>
      <c r="AQ3367" s="6"/>
      <c r="AR3367" s="6"/>
      <c r="AS3367" s="6"/>
      <c r="AT3367" s="6"/>
      <c r="AU3367" s="6"/>
      <c r="AV3367" s="6"/>
      <c r="AW3367" s="6"/>
      <c r="AX3367" s="6"/>
      <c r="AY3367" s="6"/>
      <c r="AZ3367" s="6"/>
      <c r="BA3367" s="6"/>
      <c r="BB3367" s="6"/>
      <c r="BC3367" s="6"/>
      <c r="BD3367" s="6"/>
      <c r="BE3367" s="6"/>
      <c r="BF3367" s="6"/>
      <c r="BG3367" s="6"/>
    </row>
    <row r="3368" spans="34:59" x14ac:dyDescent="0.25">
      <c r="AH3368" s="10"/>
      <c r="AI3368" s="6"/>
      <c r="AJ3368" s="10"/>
      <c r="AK3368" s="10"/>
      <c r="AL3368" s="10"/>
      <c r="AM3368" s="10"/>
      <c r="AN3368" s="10"/>
      <c r="AO3368" s="10"/>
      <c r="AP3368" s="10"/>
      <c r="AQ3368" s="10"/>
      <c r="AR3368" s="10"/>
      <c r="AS3368" s="10"/>
      <c r="AT3368" s="10"/>
      <c r="AU3368" s="10"/>
      <c r="AV3368" s="10"/>
      <c r="AW3368" s="10"/>
      <c r="AX3368" s="10"/>
      <c r="AY3368" s="10"/>
      <c r="AZ3368" s="10"/>
      <c r="BA3368" s="10"/>
      <c r="BB3368" s="10"/>
      <c r="BC3368" s="10"/>
      <c r="BD3368" s="10"/>
      <c r="BE3368" s="10"/>
      <c r="BF3368" s="10"/>
      <c r="BG3368" s="6"/>
    </row>
    <row r="3369" spans="34:59" x14ac:dyDescent="0.25">
      <c r="AH3369" s="6"/>
      <c r="AI3369" s="6"/>
      <c r="AJ3369" s="6"/>
      <c r="AK3369" s="6"/>
      <c r="AL3369" s="6"/>
      <c r="AM3369" s="6"/>
      <c r="AN3369" s="6"/>
      <c r="AO3369" s="6"/>
      <c r="AP3369" s="6"/>
      <c r="AQ3369" s="6"/>
      <c r="AR3369" s="6"/>
      <c r="AS3369" s="6"/>
      <c r="AT3369" s="6"/>
      <c r="AU3369" s="6"/>
      <c r="AV3369" s="6"/>
      <c r="AW3369" s="6"/>
      <c r="AX3369" s="6"/>
      <c r="AY3369" s="6"/>
      <c r="AZ3369" s="6"/>
      <c r="BA3369" s="6"/>
      <c r="BB3369" s="6"/>
      <c r="BC3369" s="6"/>
      <c r="BD3369" s="6"/>
      <c r="BE3369" s="6"/>
      <c r="BF3369" s="6"/>
      <c r="BG3369" s="10"/>
    </row>
    <row r="3370" spans="34:59" x14ac:dyDescent="0.25">
      <c r="AH3370" s="10"/>
      <c r="AI3370" s="6"/>
    </row>
    <row r="3371" spans="34:59" x14ac:dyDescent="0.25">
      <c r="AH3371" s="6"/>
      <c r="AI3371" s="6"/>
      <c r="AJ3371" s="6"/>
      <c r="AK3371" s="6"/>
      <c r="AL3371" s="6"/>
      <c r="AM3371" s="6"/>
      <c r="AN3371" s="6"/>
      <c r="AO3371" s="6"/>
      <c r="AP3371" s="6"/>
      <c r="AQ3371" s="6"/>
      <c r="AR3371" s="6"/>
      <c r="AS3371" s="6"/>
      <c r="AT3371" s="6"/>
      <c r="AU3371" s="6"/>
      <c r="AV3371" s="6"/>
      <c r="AW3371" s="6"/>
      <c r="AX3371" s="6"/>
      <c r="AY3371" s="6"/>
      <c r="AZ3371" s="6"/>
      <c r="BA3371" s="6"/>
      <c r="BB3371" s="6"/>
      <c r="BC3371" s="6"/>
      <c r="BD3371" s="6"/>
      <c r="BE3371" s="6"/>
      <c r="BF3371" s="6"/>
      <c r="BG3371" s="6"/>
    </row>
    <row r="3372" spans="34:59" x14ac:dyDescent="0.25">
      <c r="AH3372" s="10"/>
      <c r="AI3372" s="6"/>
      <c r="AJ3372" s="10"/>
      <c r="AK3372" s="10"/>
      <c r="AL3372" s="10"/>
      <c r="AM3372" s="10"/>
      <c r="AN3372" s="10"/>
      <c r="AO3372" s="10"/>
      <c r="AP3372" s="10"/>
      <c r="AQ3372" s="10"/>
      <c r="AR3372" s="10"/>
      <c r="AS3372" s="10"/>
      <c r="AT3372" s="10"/>
      <c r="AU3372" s="10"/>
      <c r="AV3372" s="10"/>
      <c r="AW3372" s="10"/>
      <c r="AX3372" s="10"/>
      <c r="AY3372" s="10"/>
      <c r="AZ3372" s="10"/>
      <c r="BA3372" s="10"/>
      <c r="BB3372" s="10"/>
      <c r="BC3372" s="10"/>
      <c r="BD3372" s="10"/>
      <c r="BE3372" s="10"/>
      <c r="BF3372" s="10"/>
      <c r="BG3372" s="6"/>
    </row>
    <row r="3373" spans="34:59" x14ac:dyDescent="0.25">
      <c r="AH3373" s="6"/>
      <c r="AI3373" s="6"/>
      <c r="AJ3373" s="6"/>
      <c r="AK3373" s="6"/>
      <c r="AL3373" s="6"/>
      <c r="AM3373" s="6"/>
      <c r="AN3373" s="6"/>
      <c r="AO3373" s="6"/>
      <c r="AP3373" s="6"/>
      <c r="AQ3373" s="6"/>
      <c r="AR3373" s="6"/>
      <c r="AS3373" s="6"/>
      <c r="AT3373" s="6"/>
      <c r="AU3373" s="6"/>
      <c r="AV3373" s="6"/>
      <c r="AW3373" s="6"/>
      <c r="AX3373" s="6"/>
      <c r="AY3373" s="6"/>
      <c r="AZ3373" s="6"/>
      <c r="BA3373" s="6"/>
      <c r="BB3373" s="6"/>
      <c r="BC3373" s="6"/>
      <c r="BD3373" s="6"/>
      <c r="BE3373" s="6"/>
      <c r="BF3373" s="6"/>
      <c r="BG3373" s="10"/>
    </row>
    <row r="3374" spans="34:59" x14ac:dyDescent="0.25">
      <c r="AH3374" s="10"/>
      <c r="AI3374" s="6"/>
    </row>
    <row r="3375" spans="34:59" x14ac:dyDescent="0.25">
      <c r="AH3375" s="6"/>
      <c r="AI3375" s="6"/>
      <c r="AJ3375" s="6"/>
      <c r="AK3375" s="6"/>
      <c r="AL3375" s="6"/>
      <c r="AM3375" s="6"/>
      <c r="AN3375" s="6"/>
      <c r="AO3375" s="6"/>
      <c r="AP3375" s="6"/>
      <c r="AQ3375" s="6"/>
      <c r="AR3375" s="6"/>
      <c r="AS3375" s="6"/>
      <c r="AT3375" s="6"/>
      <c r="AU3375" s="6"/>
      <c r="AV3375" s="6"/>
      <c r="AW3375" s="6"/>
      <c r="AX3375" s="6"/>
      <c r="AY3375" s="6"/>
      <c r="AZ3375" s="6"/>
      <c r="BA3375" s="6"/>
      <c r="BB3375" s="6"/>
      <c r="BC3375" s="6"/>
      <c r="BD3375" s="6"/>
      <c r="BE3375" s="6"/>
      <c r="BF3375" s="6"/>
      <c r="BG3375" s="6"/>
    </row>
    <row r="3376" spans="34:59" x14ac:dyDescent="0.25">
      <c r="AH3376" s="10"/>
      <c r="AI3376" s="6"/>
      <c r="AJ3376" s="10"/>
      <c r="AK3376" s="10"/>
      <c r="AL3376" s="10"/>
      <c r="AM3376" s="10"/>
      <c r="AN3376" s="10"/>
      <c r="AO3376" s="10"/>
      <c r="AP3376" s="10"/>
      <c r="AQ3376" s="10"/>
      <c r="AR3376" s="10"/>
      <c r="AS3376" s="10"/>
      <c r="AT3376" s="10"/>
      <c r="AU3376" s="10"/>
      <c r="AV3376" s="10"/>
      <c r="AW3376" s="10"/>
      <c r="AX3376" s="10"/>
      <c r="AY3376" s="10"/>
      <c r="AZ3376" s="10"/>
      <c r="BA3376" s="10"/>
      <c r="BB3376" s="10"/>
      <c r="BC3376" s="10"/>
      <c r="BD3376" s="10"/>
      <c r="BE3376" s="10"/>
      <c r="BF3376" s="10"/>
      <c r="BG3376" s="6"/>
    </row>
    <row r="3377" spans="34:59" x14ac:dyDescent="0.25">
      <c r="AH3377" s="6"/>
      <c r="AI3377" s="6"/>
      <c r="AJ3377" s="6"/>
      <c r="AK3377" s="6"/>
      <c r="AL3377" s="6"/>
      <c r="AM3377" s="6"/>
      <c r="AN3377" s="6"/>
      <c r="AO3377" s="6"/>
      <c r="AP3377" s="6"/>
      <c r="AQ3377" s="6"/>
      <c r="AR3377" s="6"/>
      <c r="AS3377" s="6"/>
      <c r="AT3377" s="6"/>
      <c r="AU3377" s="6"/>
      <c r="AV3377" s="6"/>
      <c r="AW3377" s="6"/>
      <c r="AX3377" s="6"/>
      <c r="AY3377" s="6"/>
      <c r="AZ3377" s="6"/>
      <c r="BA3377" s="6"/>
      <c r="BB3377" s="6"/>
      <c r="BC3377" s="6"/>
      <c r="BD3377" s="6"/>
      <c r="BE3377" s="6"/>
      <c r="BF3377" s="6"/>
      <c r="BG3377" s="10"/>
    </row>
    <row r="3378" spans="34:59" x14ac:dyDescent="0.25">
      <c r="AH3378" s="10"/>
      <c r="AI3378" s="6"/>
    </row>
    <row r="3379" spans="34:59" x14ac:dyDescent="0.25">
      <c r="AH3379" s="6"/>
      <c r="AI3379" s="6"/>
      <c r="AJ3379" s="6"/>
      <c r="AK3379" s="6"/>
      <c r="AL3379" s="6"/>
      <c r="AM3379" s="6"/>
      <c r="AN3379" s="6"/>
      <c r="AO3379" s="6"/>
      <c r="AP3379" s="6"/>
      <c r="AQ3379" s="6"/>
      <c r="AR3379" s="6"/>
      <c r="AS3379" s="6"/>
      <c r="AT3379" s="6"/>
      <c r="AU3379" s="6"/>
      <c r="AV3379" s="6"/>
      <c r="AW3379" s="6"/>
      <c r="AX3379" s="6"/>
      <c r="AY3379" s="6"/>
      <c r="AZ3379" s="6"/>
      <c r="BA3379" s="6"/>
      <c r="BB3379" s="6"/>
      <c r="BC3379" s="6"/>
      <c r="BD3379" s="6"/>
      <c r="BE3379" s="6"/>
      <c r="BF3379" s="6"/>
      <c r="BG3379" s="6"/>
    </row>
    <row r="3380" spans="34:59" x14ac:dyDescent="0.25">
      <c r="AH3380" s="10"/>
      <c r="AI3380" s="6"/>
      <c r="AJ3380" s="10"/>
      <c r="AK3380" s="10"/>
      <c r="AL3380" s="10"/>
      <c r="AM3380" s="10"/>
      <c r="AN3380" s="10"/>
      <c r="AO3380" s="10"/>
      <c r="AP3380" s="10"/>
      <c r="AQ3380" s="10"/>
      <c r="AR3380" s="10"/>
      <c r="AS3380" s="10"/>
      <c r="AT3380" s="10"/>
      <c r="AU3380" s="10"/>
      <c r="AV3380" s="10"/>
      <c r="AW3380" s="10"/>
      <c r="AX3380" s="10"/>
      <c r="AY3380" s="10"/>
      <c r="AZ3380" s="10"/>
      <c r="BA3380" s="10"/>
      <c r="BB3380" s="10"/>
      <c r="BC3380" s="10"/>
      <c r="BD3380" s="10"/>
      <c r="BE3380" s="10"/>
      <c r="BF3380" s="10"/>
      <c r="BG3380" s="6"/>
    </row>
    <row r="3381" spans="34:59" x14ac:dyDescent="0.25">
      <c r="AH3381" s="6"/>
      <c r="AI3381" s="6"/>
      <c r="AJ3381" s="6"/>
      <c r="AK3381" s="6"/>
      <c r="AL3381" s="6"/>
      <c r="AM3381" s="6"/>
      <c r="AN3381" s="6"/>
      <c r="AO3381" s="6"/>
      <c r="AP3381" s="6"/>
      <c r="AQ3381" s="6"/>
      <c r="AR3381" s="6"/>
      <c r="AS3381" s="6"/>
      <c r="AT3381" s="6"/>
      <c r="AU3381" s="6"/>
      <c r="AV3381" s="6"/>
      <c r="AW3381" s="6"/>
      <c r="AX3381" s="6"/>
      <c r="AY3381" s="6"/>
      <c r="AZ3381" s="6"/>
      <c r="BA3381" s="6"/>
      <c r="BB3381" s="6"/>
      <c r="BC3381" s="6"/>
      <c r="BD3381" s="6"/>
      <c r="BE3381" s="6"/>
      <c r="BF3381" s="6"/>
      <c r="BG3381" s="10"/>
    </row>
    <row r="3382" spans="34:59" x14ac:dyDescent="0.25">
      <c r="AH3382" s="10"/>
      <c r="AI3382" s="6"/>
    </row>
    <row r="3383" spans="34:59" x14ac:dyDescent="0.25">
      <c r="AH3383" s="6"/>
      <c r="AI3383" s="6"/>
      <c r="AJ3383" s="6"/>
      <c r="AK3383" s="6"/>
      <c r="AL3383" s="6"/>
      <c r="AM3383" s="6"/>
      <c r="AN3383" s="6"/>
      <c r="AO3383" s="6"/>
      <c r="AP3383" s="6"/>
      <c r="AQ3383" s="6"/>
      <c r="AR3383" s="6"/>
      <c r="AS3383" s="6"/>
      <c r="AT3383" s="6"/>
      <c r="AU3383" s="6"/>
      <c r="AV3383" s="6"/>
      <c r="AW3383" s="6"/>
      <c r="AX3383" s="6"/>
      <c r="AY3383" s="6"/>
      <c r="AZ3383" s="6"/>
      <c r="BA3383" s="6"/>
      <c r="BB3383" s="6"/>
      <c r="BC3383" s="6"/>
      <c r="BD3383" s="6"/>
      <c r="BE3383" s="6"/>
      <c r="BF3383" s="6"/>
      <c r="BG3383" s="6"/>
    </row>
    <row r="3384" spans="34:59" x14ac:dyDescent="0.25">
      <c r="AH3384" s="10"/>
      <c r="AI3384" s="6"/>
      <c r="AJ3384" s="10"/>
      <c r="AK3384" s="10"/>
      <c r="AL3384" s="10"/>
      <c r="AM3384" s="10"/>
      <c r="AN3384" s="10"/>
      <c r="AO3384" s="10"/>
      <c r="AP3384" s="10"/>
      <c r="AQ3384" s="10"/>
      <c r="AR3384" s="10"/>
      <c r="AS3384" s="10"/>
      <c r="AT3384" s="10"/>
      <c r="AU3384" s="10"/>
      <c r="AV3384" s="10"/>
      <c r="AW3384" s="10"/>
      <c r="AX3384" s="10"/>
      <c r="AY3384" s="10"/>
      <c r="AZ3384" s="10"/>
      <c r="BA3384" s="10"/>
      <c r="BB3384" s="10"/>
      <c r="BC3384" s="10"/>
      <c r="BD3384" s="10"/>
      <c r="BE3384" s="10"/>
      <c r="BF3384" s="10"/>
      <c r="BG3384" s="6"/>
    </row>
    <row r="3385" spans="34:59" x14ac:dyDescent="0.25">
      <c r="AH3385" s="6"/>
      <c r="AI3385" s="6"/>
      <c r="AJ3385" s="6"/>
      <c r="AK3385" s="6"/>
      <c r="AL3385" s="6"/>
      <c r="AM3385" s="6"/>
      <c r="AN3385" s="6"/>
      <c r="AO3385" s="6"/>
      <c r="AP3385" s="6"/>
      <c r="AQ3385" s="6"/>
      <c r="AR3385" s="6"/>
      <c r="AS3385" s="6"/>
      <c r="AT3385" s="6"/>
      <c r="AU3385" s="6"/>
      <c r="AV3385" s="6"/>
      <c r="AW3385" s="6"/>
      <c r="AX3385" s="6"/>
      <c r="AY3385" s="6"/>
      <c r="AZ3385" s="6"/>
      <c r="BA3385" s="6"/>
      <c r="BB3385" s="6"/>
      <c r="BC3385" s="6"/>
      <c r="BD3385" s="6"/>
      <c r="BE3385" s="6"/>
      <c r="BF3385" s="6"/>
      <c r="BG3385" s="10"/>
    </row>
    <row r="3386" spans="34:59" x14ac:dyDescent="0.25">
      <c r="AH3386" s="10"/>
      <c r="AI3386" s="6"/>
    </row>
    <row r="3387" spans="34:59" x14ac:dyDescent="0.25">
      <c r="AH3387" s="6"/>
      <c r="AI3387" s="6"/>
      <c r="AJ3387" s="6"/>
      <c r="AK3387" s="6"/>
      <c r="AL3387" s="6"/>
      <c r="AM3387" s="6"/>
      <c r="AN3387" s="6"/>
      <c r="AO3387" s="6"/>
      <c r="AP3387" s="6"/>
      <c r="AQ3387" s="6"/>
      <c r="AR3387" s="6"/>
      <c r="AS3387" s="6"/>
      <c r="AT3387" s="6"/>
      <c r="AU3387" s="6"/>
      <c r="AV3387" s="6"/>
      <c r="AW3387" s="6"/>
      <c r="AX3387" s="6"/>
      <c r="AY3387" s="6"/>
      <c r="AZ3387" s="6"/>
      <c r="BA3387" s="6"/>
      <c r="BB3387" s="6"/>
      <c r="BC3387" s="6"/>
      <c r="BD3387" s="6"/>
      <c r="BE3387" s="6"/>
      <c r="BF3387" s="6"/>
      <c r="BG3387" s="6"/>
    </row>
    <row r="3388" spans="34:59" x14ac:dyDescent="0.25">
      <c r="AH3388" s="10"/>
      <c r="AI3388" s="6"/>
      <c r="AJ3388" s="10"/>
      <c r="AK3388" s="10"/>
      <c r="AL3388" s="10"/>
      <c r="AM3388" s="10"/>
      <c r="AN3388" s="10"/>
      <c r="AO3388" s="10"/>
      <c r="AP3388" s="10"/>
      <c r="AQ3388" s="10"/>
      <c r="AR3388" s="10"/>
      <c r="AS3388" s="10"/>
      <c r="AT3388" s="10"/>
      <c r="AU3388" s="10"/>
      <c r="AV3388" s="10"/>
      <c r="AW3388" s="10"/>
      <c r="AX3388" s="10"/>
      <c r="AY3388" s="10"/>
      <c r="AZ3388" s="10"/>
      <c r="BA3388" s="10"/>
      <c r="BB3388" s="10"/>
      <c r="BC3388" s="10"/>
      <c r="BD3388" s="10"/>
      <c r="BE3388" s="10"/>
      <c r="BF3388" s="10"/>
      <c r="BG3388" s="6"/>
    </row>
    <row r="3389" spans="34:59" x14ac:dyDescent="0.25">
      <c r="AH3389" s="6"/>
      <c r="AI3389" s="6"/>
      <c r="AJ3389" s="6"/>
      <c r="AK3389" s="6"/>
      <c r="AL3389" s="6"/>
      <c r="AM3389" s="6"/>
      <c r="AN3389" s="6"/>
      <c r="AO3389" s="6"/>
      <c r="AP3389" s="6"/>
      <c r="AQ3389" s="6"/>
      <c r="AR3389" s="6"/>
      <c r="AS3389" s="6"/>
      <c r="AT3389" s="6"/>
      <c r="AU3389" s="6"/>
      <c r="AV3389" s="6"/>
      <c r="AW3389" s="6"/>
      <c r="AX3389" s="6"/>
      <c r="AY3389" s="6"/>
      <c r="AZ3389" s="6"/>
      <c r="BA3389" s="6"/>
      <c r="BB3389" s="6"/>
      <c r="BC3389" s="6"/>
      <c r="BD3389" s="6"/>
      <c r="BE3389" s="6"/>
      <c r="BF3389" s="6"/>
      <c r="BG3389" s="10"/>
    </row>
    <row r="3390" spans="34:59" x14ac:dyDescent="0.25">
      <c r="AH3390" s="10"/>
      <c r="AI3390" s="6"/>
    </row>
    <row r="3391" spans="34:59" x14ac:dyDescent="0.25">
      <c r="AH3391" s="6"/>
      <c r="AI3391" s="6"/>
      <c r="AJ3391" s="6"/>
      <c r="AK3391" s="6"/>
      <c r="AL3391" s="6"/>
      <c r="AM3391" s="6"/>
      <c r="AN3391" s="6"/>
      <c r="AO3391" s="6"/>
      <c r="AP3391" s="6"/>
      <c r="AQ3391" s="6"/>
      <c r="AR3391" s="6"/>
      <c r="AS3391" s="6"/>
      <c r="AT3391" s="6"/>
      <c r="AU3391" s="6"/>
      <c r="AV3391" s="6"/>
      <c r="AW3391" s="6"/>
      <c r="AX3391" s="6"/>
      <c r="AY3391" s="6"/>
      <c r="AZ3391" s="6"/>
      <c r="BA3391" s="6"/>
      <c r="BB3391" s="6"/>
      <c r="BC3391" s="6"/>
      <c r="BD3391" s="6"/>
      <c r="BE3391" s="6"/>
      <c r="BF3391" s="6"/>
      <c r="BG3391" s="6"/>
    </row>
    <row r="3392" spans="34:59" x14ac:dyDescent="0.25">
      <c r="AH3392" s="10"/>
      <c r="AI3392" s="6"/>
      <c r="AJ3392" s="10"/>
      <c r="AK3392" s="10"/>
      <c r="AL3392" s="10"/>
      <c r="AM3392" s="10"/>
      <c r="AN3392" s="10"/>
      <c r="AO3392" s="10"/>
      <c r="AP3392" s="10"/>
      <c r="AQ3392" s="10"/>
      <c r="AR3392" s="10"/>
      <c r="AS3392" s="10"/>
      <c r="AT3392" s="10"/>
      <c r="AU3392" s="10"/>
      <c r="AV3392" s="10"/>
      <c r="AW3392" s="10"/>
      <c r="AX3392" s="10"/>
      <c r="AY3392" s="10"/>
      <c r="AZ3392" s="10"/>
      <c r="BA3392" s="10"/>
      <c r="BB3392" s="10"/>
      <c r="BC3392" s="10"/>
      <c r="BD3392" s="10"/>
      <c r="BE3392" s="10"/>
      <c r="BF3392" s="10"/>
      <c r="BG3392" s="6"/>
    </row>
    <row r="3393" spans="34:59" x14ac:dyDescent="0.25">
      <c r="AH3393" s="6"/>
      <c r="AI3393" s="6"/>
      <c r="AJ3393" s="6"/>
      <c r="AK3393" s="6"/>
      <c r="AL3393" s="6"/>
      <c r="AM3393" s="6"/>
      <c r="AN3393" s="6"/>
      <c r="AO3393" s="6"/>
      <c r="AP3393" s="6"/>
      <c r="AQ3393" s="6"/>
      <c r="AR3393" s="6"/>
      <c r="AS3393" s="6"/>
      <c r="AT3393" s="6"/>
      <c r="AU3393" s="6"/>
      <c r="AV3393" s="6"/>
      <c r="AW3393" s="6"/>
      <c r="AX3393" s="6"/>
      <c r="AY3393" s="6"/>
      <c r="AZ3393" s="6"/>
      <c r="BA3393" s="6"/>
      <c r="BB3393" s="6"/>
      <c r="BC3393" s="6"/>
      <c r="BD3393" s="6"/>
      <c r="BE3393" s="6"/>
      <c r="BF3393" s="6"/>
      <c r="BG3393" s="10"/>
    </row>
    <row r="3394" spans="34:59" x14ac:dyDescent="0.25">
      <c r="AH3394" s="10"/>
      <c r="AI3394" s="6"/>
    </row>
    <row r="3395" spans="34:59" x14ac:dyDescent="0.25">
      <c r="AH3395" s="6"/>
      <c r="AI3395" s="6"/>
      <c r="AJ3395" s="6"/>
      <c r="AK3395" s="6"/>
      <c r="AL3395" s="6"/>
      <c r="AM3395" s="6"/>
      <c r="AN3395" s="6"/>
      <c r="AO3395" s="6"/>
      <c r="AP3395" s="6"/>
      <c r="AQ3395" s="6"/>
      <c r="AR3395" s="6"/>
      <c r="AS3395" s="6"/>
      <c r="AT3395" s="6"/>
      <c r="AU3395" s="6"/>
      <c r="AV3395" s="6"/>
      <c r="AW3395" s="6"/>
      <c r="AX3395" s="6"/>
      <c r="AY3395" s="6"/>
      <c r="AZ3395" s="6"/>
      <c r="BA3395" s="6"/>
      <c r="BB3395" s="6"/>
      <c r="BC3395" s="6"/>
      <c r="BD3395" s="6"/>
      <c r="BE3395" s="6"/>
      <c r="BF3395" s="6"/>
      <c r="BG3395" s="6"/>
    </row>
    <row r="3396" spans="34:59" x14ac:dyDescent="0.25">
      <c r="AH3396" s="10"/>
      <c r="AI3396" s="6"/>
      <c r="AJ3396" s="10"/>
      <c r="AK3396" s="10"/>
      <c r="AL3396" s="10"/>
      <c r="AM3396" s="10"/>
      <c r="AN3396" s="10"/>
      <c r="AO3396" s="10"/>
      <c r="AP3396" s="10"/>
      <c r="AQ3396" s="10"/>
      <c r="AR3396" s="10"/>
      <c r="AS3396" s="10"/>
      <c r="AT3396" s="10"/>
      <c r="AU3396" s="10"/>
      <c r="AV3396" s="10"/>
      <c r="AW3396" s="10"/>
      <c r="AX3396" s="10"/>
      <c r="AY3396" s="10"/>
      <c r="AZ3396" s="10"/>
      <c r="BA3396" s="10"/>
      <c r="BB3396" s="10"/>
      <c r="BC3396" s="10"/>
      <c r="BD3396" s="10"/>
      <c r="BE3396" s="10"/>
      <c r="BF3396" s="10"/>
      <c r="BG3396" s="6"/>
    </row>
    <row r="3397" spans="34:59" x14ac:dyDescent="0.25">
      <c r="AH3397" s="6"/>
      <c r="AI3397" s="6"/>
      <c r="AJ3397" s="6"/>
      <c r="AK3397" s="6"/>
      <c r="AL3397" s="6"/>
      <c r="AM3397" s="6"/>
      <c r="AN3397" s="6"/>
      <c r="AO3397" s="6"/>
      <c r="AP3397" s="6"/>
      <c r="AQ3397" s="6"/>
      <c r="AR3397" s="6"/>
      <c r="AS3397" s="6"/>
      <c r="AT3397" s="6"/>
      <c r="AU3397" s="6"/>
      <c r="AV3397" s="6"/>
      <c r="AW3397" s="6"/>
      <c r="AX3397" s="6"/>
      <c r="AY3397" s="6"/>
      <c r="AZ3397" s="6"/>
      <c r="BA3397" s="6"/>
      <c r="BB3397" s="6"/>
      <c r="BC3397" s="6"/>
      <c r="BD3397" s="6"/>
      <c r="BE3397" s="6"/>
      <c r="BF3397" s="6"/>
      <c r="BG3397" s="10"/>
    </row>
    <row r="3398" spans="34:59" x14ac:dyDescent="0.25">
      <c r="AH3398" s="10"/>
      <c r="AI3398" s="6"/>
    </row>
    <row r="3399" spans="34:59" x14ac:dyDescent="0.25">
      <c r="AH3399" s="6"/>
      <c r="AI3399" s="6"/>
      <c r="AJ3399" s="6"/>
      <c r="AK3399" s="6"/>
      <c r="AL3399" s="6"/>
      <c r="AM3399" s="6"/>
      <c r="AN3399" s="6"/>
      <c r="AO3399" s="6"/>
      <c r="AP3399" s="6"/>
      <c r="AQ3399" s="6"/>
      <c r="AR3399" s="6"/>
      <c r="AS3399" s="6"/>
      <c r="AT3399" s="6"/>
      <c r="AU3399" s="6"/>
      <c r="AV3399" s="6"/>
      <c r="AW3399" s="6"/>
      <c r="AX3399" s="6"/>
      <c r="AY3399" s="6"/>
      <c r="AZ3399" s="6"/>
      <c r="BA3399" s="6"/>
      <c r="BB3399" s="6"/>
      <c r="BC3399" s="6"/>
      <c r="BD3399" s="6"/>
      <c r="BE3399" s="6"/>
      <c r="BF3399" s="6"/>
      <c r="BG3399" s="6"/>
    </row>
    <row r="3400" spans="34:59" x14ac:dyDescent="0.25">
      <c r="AH3400" s="10"/>
      <c r="AI3400" s="6"/>
      <c r="AJ3400" s="10"/>
      <c r="AK3400" s="10"/>
      <c r="AL3400" s="10"/>
      <c r="AM3400" s="10"/>
      <c r="AN3400" s="10"/>
      <c r="AO3400" s="10"/>
      <c r="AP3400" s="10"/>
      <c r="AQ3400" s="10"/>
      <c r="AR3400" s="10"/>
      <c r="AS3400" s="10"/>
      <c r="AT3400" s="10"/>
      <c r="AU3400" s="10"/>
      <c r="AV3400" s="10"/>
      <c r="AW3400" s="10"/>
      <c r="AX3400" s="10"/>
      <c r="AY3400" s="10"/>
      <c r="AZ3400" s="10"/>
      <c r="BA3400" s="10"/>
      <c r="BB3400" s="10"/>
      <c r="BC3400" s="10"/>
      <c r="BD3400" s="10"/>
      <c r="BE3400" s="10"/>
      <c r="BF3400" s="10"/>
      <c r="BG3400" s="6"/>
    </row>
    <row r="3401" spans="34:59" x14ac:dyDescent="0.25">
      <c r="AH3401" s="6"/>
      <c r="AI3401" s="6"/>
      <c r="AJ3401" s="6"/>
      <c r="AK3401" s="6"/>
      <c r="AL3401" s="6"/>
      <c r="AM3401" s="6"/>
      <c r="AN3401" s="6"/>
      <c r="AO3401" s="6"/>
      <c r="AP3401" s="6"/>
      <c r="AQ3401" s="6"/>
      <c r="AR3401" s="6"/>
      <c r="AS3401" s="6"/>
      <c r="AT3401" s="6"/>
      <c r="AU3401" s="6"/>
      <c r="AV3401" s="6"/>
      <c r="AW3401" s="6"/>
      <c r="AX3401" s="6"/>
      <c r="AY3401" s="6"/>
      <c r="AZ3401" s="6"/>
      <c r="BA3401" s="6"/>
      <c r="BB3401" s="6"/>
      <c r="BC3401" s="6"/>
      <c r="BD3401" s="6"/>
      <c r="BE3401" s="6"/>
      <c r="BF3401" s="6"/>
      <c r="BG3401" s="10"/>
    </row>
    <row r="3402" spans="34:59" x14ac:dyDescent="0.25">
      <c r="AH3402" s="10"/>
      <c r="AI3402" s="6"/>
    </row>
    <row r="3403" spans="34:59" x14ac:dyDescent="0.25">
      <c r="AH3403" s="6"/>
      <c r="AI3403" s="6"/>
      <c r="AJ3403" s="6"/>
      <c r="AK3403" s="6"/>
      <c r="AL3403" s="6"/>
      <c r="AM3403" s="6"/>
      <c r="AN3403" s="6"/>
      <c r="AO3403" s="6"/>
      <c r="AP3403" s="6"/>
      <c r="AQ3403" s="6"/>
      <c r="AR3403" s="6"/>
      <c r="AS3403" s="6"/>
      <c r="AT3403" s="6"/>
      <c r="AU3403" s="6"/>
      <c r="AV3403" s="6"/>
      <c r="AW3403" s="6"/>
      <c r="AX3403" s="6"/>
      <c r="AY3403" s="6"/>
      <c r="AZ3403" s="6"/>
      <c r="BA3403" s="6"/>
      <c r="BB3403" s="6"/>
      <c r="BC3403" s="6"/>
      <c r="BD3403" s="6"/>
      <c r="BE3403" s="6"/>
      <c r="BF3403" s="6"/>
      <c r="BG3403" s="6"/>
    </row>
    <row r="3404" spans="34:59" x14ac:dyDescent="0.25">
      <c r="AH3404" s="10"/>
      <c r="AI3404" s="6"/>
      <c r="AJ3404" s="10"/>
      <c r="AK3404" s="10"/>
      <c r="AL3404" s="10"/>
      <c r="AM3404" s="10"/>
      <c r="AN3404" s="10"/>
      <c r="AO3404" s="10"/>
      <c r="AP3404" s="10"/>
      <c r="AQ3404" s="10"/>
      <c r="AR3404" s="10"/>
      <c r="AS3404" s="10"/>
      <c r="AT3404" s="10"/>
      <c r="AU3404" s="10"/>
      <c r="AV3404" s="10"/>
      <c r="AW3404" s="10"/>
      <c r="AX3404" s="10"/>
      <c r="AY3404" s="10"/>
      <c r="AZ3404" s="10"/>
      <c r="BA3404" s="10"/>
      <c r="BB3404" s="10"/>
      <c r="BC3404" s="10"/>
      <c r="BD3404" s="10"/>
      <c r="BE3404" s="10"/>
      <c r="BF3404" s="10"/>
      <c r="BG3404" s="6"/>
    </row>
    <row r="3405" spans="34:59" x14ac:dyDescent="0.25">
      <c r="AH3405" s="6"/>
      <c r="AI3405" s="6"/>
      <c r="AJ3405" s="6"/>
      <c r="AK3405" s="6"/>
      <c r="AL3405" s="6"/>
      <c r="AM3405" s="6"/>
      <c r="AN3405" s="6"/>
      <c r="AO3405" s="6"/>
      <c r="AP3405" s="6"/>
      <c r="AQ3405" s="6"/>
      <c r="AR3405" s="6"/>
      <c r="AS3405" s="6"/>
      <c r="AT3405" s="6"/>
      <c r="AU3405" s="6"/>
      <c r="AV3405" s="6"/>
      <c r="AW3405" s="6"/>
      <c r="AX3405" s="6"/>
      <c r="AY3405" s="6"/>
      <c r="AZ3405" s="6"/>
      <c r="BA3405" s="6"/>
      <c r="BB3405" s="6"/>
      <c r="BC3405" s="6"/>
      <c r="BD3405" s="6"/>
      <c r="BE3405" s="6"/>
      <c r="BF3405" s="6"/>
      <c r="BG3405" s="10"/>
    </row>
    <row r="3406" spans="34:59" x14ac:dyDescent="0.25">
      <c r="AH3406" s="10"/>
      <c r="AI3406" s="6"/>
    </row>
    <row r="3407" spans="34:59" x14ac:dyDescent="0.25">
      <c r="AH3407" s="6"/>
      <c r="AI3407" s="6"/>
      <c r="AJ3407" s="6"/>
      <c r="AK3407" s="6"/>
      <c r="AL3407" s="6"/>
      <c r="AM3407" s="6"/>
      <c r="AN3407" s="6"/>
      <c r="AO3407" s="6"/>
      <c r="AP3407" s="6"/>
      <c r="AQ3407" s="6"/>
      <c r="AR3407" s="6"/>
      <c r="AS3407" s="6"/>
      <c r="AT3407" s="6"/>
      <c r="AU3407" s="6"/>
      <c r="AV3407" s="6"/>
      <c r="AW3407" s="6"/>
      <c r="AX3407" s="6"/>
      <c r="AY3407" s="6"/>
      <c r="AZ3407" s="6"/>
      <c r="BA3407" s="6"/>
      <c r="BB3407" s="6"/>
      <c r="BC3407" s="6"/>
      <c r="BD3407" s="6"/>
      <c r="BE3407" s="6"/>
      <c r="BF3407" s="6"/>
      <c r="BG3407" s="6"/>
    </row>
    <row r="3408" spans="34:59" x14ac:dyDescent="0.25">
      <c r="AH3408" s="10"/>
      <c r="AI3408" s="6"/>
      <c r="AJ3408" s="10"/>
      <c r="AK3408" s="10"/>
      <c r="AL3408" s="10"/>
      <c r="AM3408" s="10"/>
      <c r="AN3408" s="10"/>
      <c r="AO3408" s="10"/>
      <c r="AP3408" s="10"/>
      <c r="AQ3408" s="10"/>
      <c r="AR3408" s="10"/>
      <c r="AS3408" s="10"/>
      <c r="AT3408" s="10"/>
      <c r="AU3408" s="10"/>
      <c r="AV3408" s="10"/>
      <c r="AW3408" s="10"/>
      <c r="AX3408" s="10"/>
      <c r="AY3408" s="10"/>
      <c r="AZ3408" s="10"/>
      <c r="BA3408" s="10"/>
      <c r="BB3408" s="10"/>
      <c r="BC3408" s="10"/>
      <c r="BD3408" s="10"/>
      <c r="BE3408" s="10"/>
      <c r="BF3408" s="10"/>
      <c r="BG3408" s="6"/>
    </row>
    <row r="3409" spans="34:59" x14ac:dyDescent="0.25">
      <c r="AH3409" s="6"/>
      <c r="AI3409" s="6"/>
      <c r="AJ3409" s="6"/>
      <c r="AK3409" s="6"/>
      <c r="AL3409" s="6"/>
      <c r="AM3409" s="6"/>
      <c r="AN3409" s="6"/>
      <c r="AO3409" s="6"/>
      <c r="AP3409" s="6"/>
      <c r="AQ3409" s="6"/>
      <c r="AR3409" s="6"/>
      <c r="AS3409" s="6"/>
      <c r="AT3409" s="6"/>
      <c r="AU3409" s="6"/>
      <c r="AV3409" s="6"/>
      <c r="AW3409" s="6"/>
      <c r="AX3409" s="6"/>
      <c r="AY3409" s="6"/>
      <c r="AZ3409" s="6"/>
      <c r="BA3409" s="6"/>
      <c r="BB3409" s="6"/>
      <c r="BC3409" s="6"/>
      <c r="BD3409" s="6"/>
      <c r="BE3409" s="6"/>
      <c r="BF3409" s="6"/>
      <c r="BG3409" s="10"/>
    </row>
    <row r="3410" spans="34:59" x14ac:dyDescent="0.25">
      <c r="AH3410" s="10"/>
      <c r="AI3410" s="6"/>
    </row>
    <row r="3411" spans="34:59" x14ac:dyDescent="0.25">
      <c r="AH3411" s="6"/>
      <c r="AI3411" s="6"/>
      <c r="AJ3411" s="6"/>
      <c r="AK3411" s="6"/>
      <c r="AL3411" s="6"/>
      <c r="AM3411" s="6"/>
      <c r="AN3411" s="6"/>
      <c r="AO3411" s="6"/>
      <c r="AP3411" s="6"/>
      <c r="AQ3411" s="6"/>
      <c r="AR3411" s="6"/>
      <c r="AS3411" s="6"/>
      <c r="AT3411" s="6"/>
      <c r="AU3411" s="6"/>
      <c r="AV3411" s="6"/>
      <c r="AW3411" s="6"/>
      <c r="AX3411" s="6"/>
      <c r="AY3411" s="6"/>
      <c r="AZ3411" s="6"/>
      <c r="BA3411" s="6"/>
      <c r="BB3411" s="6"/>
      <c r="BC3411" s="6"/>
      <c r="BD3411" s="6"/>
      <c r="BE3411" s="6"/>
      <c r="BF3411" s="6"/>
      <c r="BG3411" s="6"/>
    </row>
    <row r="3412" spans="34:59" x14ac:dyDescent="0.25">
      <c r="AH3412" s="10"/>
      <c r="AI3412" s="6"/>
      <c r="AJ3412" s="10"/>
      <c r="AK3412" s="10"/>
      <c r="AL3412" s="10"/>
      <c r="AM3412" s="10"/>
      <c r="AN3412" s="10"/>
      <c r="AO3412" s="10"/>
      <c r="AP3412" s="10"/>
      <c r="AQ3412" s="10"/>
      <c r="AR3412" s="10"/>
      <c r="AS3412" s="10"/>
      <c r="AT3412" s="10"/>
      <c r="AU3412" s="10"/>
      <c r="AV3412" s="10"/>
      <c r="AW3412" s="10"/>
      <c r="AX3412" s="10"/>
      <c r="AY3412" s="10"/>
      <c r="AZ3412" s="10"/>
      <c r="BA3412" s="10"/>
      <c r="BB3412" s="10"/>
      <c r="BC3412" s="10"/>
      <c r="BD3412" s="10"/>
      <c r="BE3412" s="10"/>
      <c r="BF3412" s="10"/>
      <c r="BG3412" s="6"/>
    </row>
    <row r="3413" spans="34:59" x14ac:dyDescent="0.25">
      <c r="AH3413" s="6"/>
      <c r="AI3413" s="6"/>
      <c r="AJ3413" s="6"/>
      <c r="AK3413" s="6"/>
      <c r="AL3413" s="6"/>
      <c r="AM3413" s="6"/>
      <c r="AN3413" s="6"/>
      <c r="AO3413" s="6"/>
      <c r="AP3413" s="6"/>
      <c r="AQ3413" s="6"/>
      <c r="AR3413" s="6"/>
      <c r="AS3413" s="6"/>
      <c r="AT3413" s="6"/>
      <c r="AU3413" s="6"/>
      <c r="AV3413" s="6"/>
      <c r="AW3413" s="6"/>
      <c r="AX3413" s="6"/>
      <c r="AY3413" s="6"/>
      <c r="AZ3413" s="6"/>
      <c r="BA3413" s="6"/>
      <c r="BB3413" s="6"/>
      <c r="BC3413" s="6"/>
      <c r="BD3413" s="6"/>
      <c r="BE3413" s="6"/>
      <c r="BF3413" s="6"/>
      <c r="BG3413" s="10"/>
    </row>
    <row r="3414" spans="34:59" x14ac:dyDescent="0.25">
      <c r="AH3414" s="10"/>
      <c r="AI3414" s="6"/>
    </row>
    <row r="3415" spans="34:59" x14ac:dyDescent="0.25">
      <c r="AH3415" s="6"/>
      <c r="AI3415" s="6"/>
      <c r="AJ3415" s="6"/>
      <c r="AK3415" s="6"/>
      <c r="AL3415" s="6"/>
      <c r="AM3415" s="6"/>
      <c r="AN3415" s="6"/>
      <c r="AO3415" s="6"/>
      <c r="AP3415" s="6"/>
      <c r="AQ3415" s="6"/>
      <c r="AR3415" s="6"/>
      <c r="AS3415" s="6"/>
      <c r="AT3415" s="6"/>
      <c r="AU3415" s="6"/>
      <c r="AV3415" s="6"/>
      <c r="AW3415" s="6"/>
      <c r="AX3415" s="6"/>
      <c r="AY3415" s="6"/>
      <c r="AZ3415" s="6"/>
      <c r="BA3415" s="6"/>
      <c r="BB3415" s="6"/>
      <c r="BC3415" s="6"/>
      <c r="BD3415" s="6"/>
      <c r="BE3415" s="6"/>
      <c r="BF3415" s="6"/>
      <c r="BG3415" s="6"/>
    </row>
    <row r="3416" spans="34:59" x14ac:dyDescent="0.25">
      <c r="AH3416" s="10"/>
      <c r="AI3416" s="6"/>
      <c r="AJ3416" s="10"/>
      <c r="AK3416" s="10"/>
      <c r="AL3416" s="10"/>
      <c r="AM3416" s="10"/>
      <c r="AN3416" s="10"/>
      <c r="AO3416" s="10"/>
      <c r="AP3416" s="10"/>
      <c r="AQ3416" s="10"/>
      <c r="AR3416" s="10"/>
      <c r="AS3416" s="10"/>
      <c r="AT3416" s="10"/>
      <c r="AU3416" s="10"/>
      <c r="AV3416" s="10"/>
      <c r="AW3416" s="10"/>
      <c r="AX3416" s="10"/>
      <c r="AY3416" s="10"/>
      <c r="AZ3416" s="10"/>
      <c r="BA3416" s="10"/>
      <c r="BB3416" s="10"/>
      <c r="BC3416" s="10"/>
      <c r="BD3416" s="10"/>
      <c r="BE3416" s="10"/>
      <c r="BF3416" s="10"/>
      <c r="BG3416" s="6"/>
    </row>
    <row r="3417" spans="34:59" x14ac:dyDescent="0.25">
      <c r="AH3417" s="6"/>
      <c r="AI3417" s="6"/>
      <c r="AJ3417" s="6"/>
      <c r="AK3417" s="6"/>
      <c r="AL3417" s="6"/>
      <c r="AM3417" s="6"/>
      <c r="AN3417" s="6"/>
      <c r="AO3417" s="6"/>
      <c r="AP3417" s="6"/>
      <c r="AQ3417" s="6"/>
      <c r="AR3417" s="6"/>
      <c r="AS3417" s="6"/>
      <c r="AT3417" s="6"/>
      <c r="AU3417" s="6"/>
      <c r="AV3417" s="6"/>
      <c r="AW3417" s="6"/>
      <c r="AX3417" s="6"/>
      <c r="AY3417" s="6"/>
      <c r="AZ3417" s="6"/>
      <c r="BA3417" s="6"/>
      <c r="BB3417" s="6"/>
      <c r="BC3417" s="6"/>
      <c r="BD3417" s="6"/>
      <c r="BE3417" s="6"/>
      <c r="BF3417" s="6"/>
      <c r="BG3417" s="10"/>
    </row>
    <row r="3418" spans="34:59" x14ac:dyDescent="0.25">
      <c r="AH3418" s="10"/>
      <c r="AI3418" s="6"/>
    </row>
    <row r="3419" spans="34:59" x14ac:dyDescent="0.25">
      <c r="AH3419" s="6"/>
      <c r="AI3419" s="6"/>
      <c r="AJ3419" s="6"/>
      <c r="AK3419" s="6"/>
      <c r="AL3419" s="6"/>
      <c r="AM3419" s="6"/>
      <c r="AN3419" s="6"/>
      <c r="AO3419" s="6"/>
      <c r="AP3419" s="6"/>
      <c r="AQ3419" s="6"/>
      <c r="AR3419" s="6"/>
      <c r="AS3419" s="6"/>
      <c r="AT3419" s="6"/>
      <c r="AU3419" s="6"/>
      <c r="AV3419" s="6"/>
      <c r="AW3419" s="6"/>
      <c r="AX3419" s="6"/>
      <c r="AY3419" s="6"/>
      <c r="AZ3419" s="6"/>
      <c r="BA3419" s="6"/>
      <c r="BB3419" s="6"/>
      <c r="BC3419" s="6"/>
      <c r="BD3419" s="6"/>
      <c r="BE3419" s="6"/>
      <c r="BF3419" s="6"/>
      <c r="BG3419" s="6"/>
    </row>
    <row r="3420" spans="34:59" x14ac:dyDescent="0.25">
      <c r="AH3420" s="10"/>
      <c r="AI3420" s="6"/>
      <c r="AJ3420" s="10"/>
      <c r="AK3420" s="10"/>
      <c r="AL3420" s="10"/>
      <c r="AM3420" s="10"/>
      <c r="AN3420" s="10"/>
      <c r="AO3420" s="10"/>
      <c r="AP3420" s="10"/>
      <c r="AQ3420" s="10"/>
      <c r="AR3420" s="10"/>
      <c r="AS3420" s="10"/>
      <c r="AT3420" s="10"/>
      <c r="AU3420" s="10"/>
      <c r="AV3420" s="10"/>
      <c r="AW3420" s="10"/>
      <c r="AX3420" s="10"/>
      <c r="AY3420" s="10"/>
      <c r="AZ3420" s="10"/>
      <c r="BA3420" s="10"/>
      <c r="BB3420" s="10"/>
      <c r="BC3420" s="10"/>
      <c r="BD3420" s="10"/>
      <c r="BE3420" s="10"/>
      <c r="BF3420" s="10"/>
      <c r="BG3420" s="6"/>
    </row>
    <row r="3421" spans="34:59" x14ac:dyDescent="0.25">
      <c r="AH3421" s="6"/>
      <c r="AI3421" s="6"/>
      <c r="AJ3421" s="6"/>
      <c r="AK3421" s="6"/>
      <c r="AL3421" s="6"/>
      <c r="AM3421" s="6"/>
      <c r="AN3421" s="6"/>
      <c r="AO3421" s="6"/>
      <c r="AP3421" s="6"/>
      <c r="AQ3421" s="6"/>
      <c r="AR3421" s="6"/>
      <c r="AS3421" s="6"/>
      <c r="AT3421" s="6"/>
      <c r="AU3421" s="6"/>
      <c r="AV3421" s="6"/>
      <c r="AW3421" s="6"/>
      <c r="AX3421" s="6"/>
      <c r="AY3421" s="6"/>
      <c r="AZ3421" s="6"/>
      <c r="BA3421" s="6"/>
      <c r="BB3421" s="6"/>
      <c r="BC3421" s="6"/>
      <c r="BD3421" s="6"/>
      <c r="BE3421" s="6"/>
      <c r="BF3421" s="6"/>
      <c r="BG3421" s="10"/>
    </row>
    <row r="3422" spans="34:59" x14ac:dyDescent="0.25">
      <c r="AH3422" s="10"/>
      <c r="AI3422" s="6"/>
    </row>
    <row r="3423" spans="34:59" x14ac:dyDescent="0.25">
      <c r="AH3423" s="6"/>
      <c r="AI3423" s="6"/>
      <c r="AJ3423" s="6"/>
      <c r="AK3423" s="6"/>
      <c r="AL3423" s="6"/>
      <c r="AM3423" s="6"/>
      <c r="AN3423" s="6"/>
      <c r="AO3423" s="6"/>
      <c r="AP3423" s="6"/>
      <c r="AQ3423" s="6"/>
      <c r="AR3423" s="6"/>
      <c r="AS3423" s="6"/>
      <c r="AT3423" s="6"/>
      <c r="AU3423" s="6"/>
      <c r="AV3423" s="6"/>
      <c r="AW3423" s="6"/>
      <c r="AX3423" s="6"/>
      <c r="AY3423" s="6"/>
      <c r="AZ3423" s="6"/>
      <c r="BA3423" s="6"/>
      <c r="BB3423" s="6"/>
      <c r="BC3423" s="6"/>
      <c r="BD3423" s="6"/>
      <c r="BE3423" s="6"/>
      <c r="BF3423" s="6"/>
      <c r="BG3423" s="6"/>
    </row>
    <row r="3424" spans="34:59" x14ac:dyDescent="0.25">
      <c r="AH3424" s="10"/>
      <c r="AI3424" s="6"/>
      <c r="AJ3424" s="10"/>
      <c r="AK3424" s="10"/>
      <c r="AL3424" s="10"/>
      <c r="AM3424" s="10"/>
      <c r="AN3424" s="10"/>
      <c r="AO3424" s="10"/>
      <c r="AP3424" s="10"/>
      <c r="AQ3424" s="10"/>
      <c r="AR3424" s="10"/>
      <c r="AS3424" s="10"/>
      <c r="AT3424" s="10"/>
      <c r="AU3424" s="10"/>
      <c r="AV3424" s="10"/>
      <c r="AW3424" s="10"/>
      <c r="AX3424" s="10"/>
      <c r="AY3424" s="10"/>
      <c r="AZ3424" s="10"/>
      <c r="BA3424" s="10"/>
      <c r="BB3424" s="10"/>
      <c r="BC3424" s="10"/>
      <c r="BD3424" s="10"/>
      <c r="BE3424" s="10"/>
      <c r="BF3424" s="10"/>
      <c r="BG3424" s="6"/>
    </row>
    <row r="3425" spans="34:59" x14ac:dyDescent="0.25">
      <c r="AH3425" s="6"/>
      <c r="AI3425" s="6"/>
      <c r="AJ3425" s="6"/>
      <c r="AK3425" s="6"/>
      <c r="AL3425" s="6"/>
      <c r="AM3425" s="6"/>
      <c r="AN3425" s="6"/>
      <c r="AO3425" s="6"/>
      <c r="AP3425" s="6"/>
      <c r="AQ3425" s="6"/>
      <c r="AR3425" s="6"/>
      <c r="AS3425" s="6"/>
      <c r="AT3425" s="6"/>
      <c r="AU3425" s="6"/>
      <c r="AV3425" s="6"/>
      <c r="AW3425" s="6"/>
      <c r="AX3425" s="6"/>
      <c r="AY3425" s="6"/>
      <c r="AZ3425" s="6"/>
      <c r="BA3425" s="6"/>
      <c r="BB3425" s="6"/>
      <c r="BC3425" s="6"/>
      <c r="BD3425" s="6"/>
      <c r="BE3425" s="6"/>
      <c r="BF3425" s="6"/>
      <c r="BG3425" s="10"/>
    </row>
    <row r="3426" spans="34:59" x14ac:dyDescent="0.25">
      <c r="AH3426" s="10"/>
      <c r="AI3426" s="6"/>
    </row>
    <row r="3427" spans="34:59" x14ac:dyDescent="0.25">
      <c r="AH3427" s="6"/>
      <c r="AI3427" s="6"/>
      <c r="AJ3427" s="6"/>
      <c r="AK3427" s="6"/>
      <c r="AL3427" s="6"/>
      <c r="AM3427" s="6"/>
      <c r="AN3427" s="6"/>
      <c r="AO3427" s="6"/>
      <c r="AP3427" s="6"/>
      <c r="AQ3427" s="6"/>
      <c r="AR3427" s="6"/>
      <c r="AS3427" s="6"/>
      <c r="AT3427" s="6"/>
      <c r="AU3427" s="6"/>
      <c r="AV3427" s="6"/>
      <c r="AW3427" s="6"/>
      <c r="AX3427" s="6"/>
      <c r="AY3427" s="6"/>
      <c r="AZ3427" s="6"/>
      <c r="BA3427" s="6"/>
      <c r="BB3427" s="6"/>
      <c r="BC3427" s="6"/>
      <c r="BD3427" s="6"/>
      <c r="BE3427" s="6"/>
      <c r="BF3427" s="6"/>
      <c r="BG3427" s="6"/>
    </row>
    <row r="3428" spans="34:59" x14ac:dyDescent="0.25">
      <c r="AH3428" s="10"/>
      <c r="AI3428" s="6"/>
      <c r="AJ3428" s="10"/>
      <c r="AK3428" s="10"/>
      <c r="AL3428" s="10"/>
      <c r="AM3428" s="10"/>
      <c r="AN3428" s="10"/>
      <c r="AO3428" s="10"/>
      <c r="AP3428" s="10"/>
      <c r="AQ3428" s="10"/>
      <c r="AR3428" s="10"/>
      <c r="AS3428" s="10"/>
      <c r="AT3428" s="10"/>
      <c r="AU3428" s="10"/>
      <c r="AV3428" s="10"/>
      <c r="AW3428" s="10"/>
      <c r="AX3428" s="10"/>
      <c r="AY3428" s="10"/>
      <c r="AZ3428" s="10"/>
      <c r="BA3428" s="10"/>
      <c r="BB3428" s="10"/>
      <c r="BC3428" s="10"/>
      <c r="BD3428" s="10"/>
      <c r="BE3428" s="10"/>
      <c r="BF3428" s="10"/>
      <c r="BG3428" s="6"/>
    </row>
    <row r="3429" spans="34:59" x14ac:dyDescent="0.25">
      <c r="AH3429" s="6"/>
      <c r="AI3429" s="6"/>
      <c r="AJ3429" s="6"/>
      <c r="AK3429" s="6"/>
      <c r="AL3429" s="6"/>
      <c r="AM3429" s="6"/>
      <c r="AN3429" s="6"/>
      <c r="AO3429" s="6"/>
      <c r="AP3429" s="6"/>
      <c r="AQ3429" s="6"/>
      <c r="AR3429" s="6"/>
      <c r="AS3429" s="6"/>
      <c r="AT3429" s="6"/>
      <c r="AU3429" s="6"/>
      <c r="AV3429" s="6"/>
      <c r="AW3429" s="6"/>
      <c r="AX3429" s="6"/>
      <c r="AY3429" s="6"/>
      <c r="AZ3429" s="6"/>
      <c r="BA3429" s="6"/>
      <c r="BB3429" s="6"/>
      <c r="BC3429" s="6"/>
      <c r="BD3429" s="6"/>
      <c r="BE3429" s="6"/>
      <c r="BF3429" s="6"/>
      <c r="BG3429" s="10"/>
    </row>
    <row r="3430" spans="34:59" x14ac:dyDescent="0.25">
      <c r="AH3430" s="10"/>
      <c r="AI3430" s="6"/>
    </row>
    <row r="3431" spans="34:59" x14ac:dyDescent="0.25">
      <c r="AH3431" s="6"/>
      <c r="AI3431" s="6"/>
      <c r="AJ3431" s="6"/>
      <c r="AK3431" s="6"/>
      <c r="AL3431" s="6"/>
      <c r="AM3431" s="6"/>
      <c r="AN3431" s="6"/>
      <c r="AO3431" s="6"/>
      <c r="AP3431" s="6"/>
      <c r="AQ3431" s="6"/>
      <c r="AR3431" s="6"/>
      <c r="AS3431" s="6"/>
      <c r="AT3431" s="6"/>
      <c r="AU3431" s="6"/>
      <c r="AV3431" s="6"/>
      <c r="AW3431" s="6"/>
      <c r="AX3431" s="6"/>
      <c r="AY3431" s="6"/>
      <c r="AZ3431" s="6"/>
      <c r="BA3431" s="6"/>
      <c r="BB3431" s="6"/>
      <c r="BC3431" s="6"/>
      <c r="BD3431" s="6"/>
      <c r="BE3431" s="6"/>
      <c r="BF3431" s="6"/>
      <c r="BG3431" s="6"/>
    </row>
    <row r="3432" spans="34:59" x14ac:dyDescent="0.25">
      <c r="AH3432" s="10"/>
      <c r="AI3432" s="6"/>
      <c r="AJ3432" s="10"/>
      <c r="AK3432" s="10"/>
      <c r="AL3432" s="10"/>
      <c r="AM3432" s="10"/>
      <c r="AN3432" s="10"/>
      <c r="AO3432" s="10"/>
      <c r="AP3432" s="10"/>
      <c r="AQ3432" s="10"/>
      <c r="AR3432" s="10"/>
      <c r="AS3432" s="10"/>
      <c r="AT3432" s="10"/>
      <c r="AU3432" s="10"/>
      <c r="AV3432" s="10"/>
      <c r="AW3432" s="10"/>
      <c r="AX3432" s="10"/>
      <c r="AY3432" s="10"/>
      <c r="AZ3432" s="10"/>
      <c r="BA3432" s="10"/>
      <c r="BB3432" s="10"/>
      <c r="BC3432" s="10"/>
      <c r="BD3432" s="10"/>
      <c r="BE3432" s="10"/>
      <c r="BF3432" s="10"/>
      <c r="BG3432" s="6"/>
    </row>
    <row r="3433" spans="34:59" x14ac:dyDescent="0.25">
      <c r="AH3433" s="6"/>
      <c r="AI3433" s="6"/>
      <c r="AJ3433" s="6"/>
      <c r="AK3433" s="6"/>
      <c r="AL3433" s="6"/>
      <c r="AM3433" s="6"/>
      <c r="AN3433" s="6"/>
      <c r="AO3433" s="6"/>
      <c r="AP3433" s="6"/>
      <c r="AQ3433" s="6"/>
      <c r="AR3433" s="6"/>
      <c r="AS3433" s="6"/>
      <c r="AT3433" s="6"/>
      <c r="AU3433" s="6"/>
      <c r="AV3433" s="6"/>
      <c r="AW3433" s="6"/>
      <c r="AX3433" s="6"/>
      <c r="AY3433" s="6"/>
      <c r="AZ3433" s="6"/>
      <c r="BA3433" s="6"/>
      <c r="BB3433" s="6"/>
      <c r="BC3433" s="6"/>
      <c r="BD3433" s="6"/>
      <c r="BE3433" s="6"/>
      <c r="BF3433" s="6"/>
      <c r="BG3433" s="10"/>
    </row>
    <row r="3434" spans="34:59" x14ac:dyDescent="0.25">
      <c r="AH3434" s="10"/>
      <c r="AI3434" s="6"/>
    </row>
    <row r="3435" spans="34:59" x14ac:dyDescent="0.25">
      <c r="AH3435" s="6"/>
      <c r="AI3435" s="6"/>
      <c r="AJ3435" s="6"/>
      <c r="AK3435" s="6"/>
      <c r="AL3435" s="6"/>
      <c r="AM3435" s="6"/>
      <c r="AN3435" s="6"/>
      <c r="AO3435" s="6"/>
      <c r="AP3435" s="6"/>
      <c r="AQ3435" s="6"/>
      <c r="AR3435" s="6"/>
      <c r="AS3435" s="6"/>
      <c r="AT3435" s="6"/>
      <c r="AU3435" s="6"/>
      <c r="AV3435" s="6"/>
      <c r="AW3435" s="6"/>
      <c r="AX3435" s="6"/>
      <c r="AY3435" s="6"/>
      <c r="AZ3435" s="6"/>
      <c r="BA3435" s="6"/>
      <c r="BB3435" s="6"/>
      <c r="BC3435" s="6"/>
      <c r="BD3435" s="6"/>
      <c r="BE3435" s="6"/>
      <c r="BF3435" s="6"/>
      <c r="BG3435" s="6"/>
    </row>
    <row r="3436" spans="34:59" x14ac:dyDescent="0.25">
      <c r="AH3436" s="10"/>
      <c r="AI3436" s="6"/>
      <c r="AJ3436" s="10"/>
      <c r="AK3436" s="10"/>
      <c r="AL3436" s="10"/>
      <c r="AM3436" s="10"/>
      <c r="AN3436" s="10"/>
      <c r="AO3436" s="10"/>
      <c r="AP3436" s="10"/>
      <c r="AQ3436" s="10"/>
      <c r="AR3436" s="10"/>
      <c r="AS3436" s="10"/>
      <c r="AT3436" s="10"/>
      <c r="AU3436" s="10"/>
      <c r="AV3436" s="10"/>
      <c r="AW3436" s="10"/>
      <c r="AX3436" s="10"/>
      <c r="AY3436" s="10"/>
      <c r="AZ3436" s="10"/>
      <c r="BA3436" s="10"/>
      <c r="BB3436" s="10"/>
      <c r="BC3436" s="10"/>
      <c r="BD3436" s="10"/>
      <c r="BE3436" s="10"/>
      <c r="BF3436" s="10"/>
      <c r="BG3436" s="6"/>
    </row>
    <row r="3437" spans="34:59" x14ac:dyDescent="0.25">
      <c r="AH3437" s="6"/>
      <c r="AI3437" s="6"/>
      <c r="AJ3437" s="6"/>
      <c r="AK3437" s="6"/>
      <c r="AL3437" s="6"/>
      <c r="AM3437" s="6"/>
      <c r="AN3437" s="6"/>
      <c r="AO3437" s="6"/>
      <c r="AP3437" s="6"/>
      <c r="AQ3437" s="6"/>
      <c r="AR3437" s="6"/>
      <c r="AS3437" s="6"/>
      <c r="AT3437" s="6"/>
      <c r="AU3437" s="6"/>
      <c r="AV3437" s="6"/>
      <c r="AW3437" s="6"/>
      <c r="AX3437" s="6"/>
      <c r="AY3437" s="6"/>
      <c r="AZ3437" s="6"/>
      <c r="BA3437" s="6"/>
      <c r="BB3437" s="6"/>
      <c r="BC3437" s="6"/>
      <c r="BD3437" s="6"/>
      <c r="BE3437" s="6"/>
      <c r="BF3437" s="6"/>
      <c r="BG3437" s="10"/>
    </row>
    <row r="3438" spans="34:59" x14ac:dyDescent="0.25">
      <c r="AH3438" s="10"/>
      <c r="AI3438" s="6"/>
    </row>
    <row r="3439" spans="34:59" x14ac:dyDescent="0.25">
      <c r="AH3439" s="6"/>
      <c r="AI3439" s="6"/>
      <c r="AJ3439" s="6"/>
      <c r="AK3439" s="6"/>
      <c r="AL3439" s="6"/>
      <c r="AM3439" s="6"/>
      <c r="AN3439" s="6"/>
      <c r="AO3439" s="6"/>
      <c r="AP3439" s="6"/>
      <c r="AQ3439" s="6"/>
      <c r="AR3439" s="6"/>
      <c r="AS3439" s="6"/>
      <c r="AT3439" s="6"/>
      <c r="AU3439" s="6"/>
      <c r="AV3439" s="6"/>
      <c r="AW3439" s="6"/>
      <c r="AX3439" s="6"/>
      <c r="AY3439" s="6"/>
      <c r="AZ3439" s="6"/>
      <c r="BA3439" s="6"/>
      <c r="BB3439" s="6"/>
      <c r="BC3439" s="6"/>
      <c r="BD3439" s="6"/>
      <c r="BE3439" s="6"/>
      <c r="BF3439" s="6"/>
      <c r="BG3439" s="6"/>
    </row>
    <row r="3440" spans="34:59" x14ac:dyDescent="0.25">
      <c r="AH3440" s="10"/>
      <c r="AI3440" s="6"/>
      <c r="AJ3440" s="10"/>
      <c r="AK3440" s="10"/>
      <c r="AL3440" s="10"/>
      <c r="AM3440" s="10"/>
      <c r="AN3440" s="10"/>
      <c r="AO3440" s="10"/>
      <c r="AP3440" s="10"/>
      <c r="AQ3440" s="10"/>
      <c r="AR3440" s="10"/>
      <c r="AS3440" s="10"/>
      <c r="AT3440" s="10"/>
      <c r="AU3440" s="10"/>
      <c r="AV3440" s="10"/>
      <c r="AW3440" s="10"/>
      <c r="AX3440" s="10"/>
      <c r="AY3440" s="10"/>
      <c r="AZ3440" s="10"/>
      <c r="BA3440" s="10"/>
      <c r="BB3440" s="10"/>
      <c r="BC3440" s="10"/>
      <c r="BD3440" s="10"/>
      <c r="BE3440" s="10"/>
      <c r="BF3440" s="10"/>
      <c r="BG3440" s="6"/>
    </row>
    <row r="3441" spans="34:59" x14ac:dyDescent="0.25">
      <c r="AH3441" s="6"/>
      <c r="AI3441" s="6"/>
      <c r="AJ3441" s="6"/>
      <c r="AK3441" s="6"/>
      <c r="AL3441" s="6"/>
      <c r="AM3441" s="6"/>
      <c r="AN3441" s="6"/>
      <c r="AO3441" s="6"/>
      <c r="AP3441" s="6"/>
      <c r="AQ3441" s="6"/>
      <c r="AR3441" s="6"/>
      <c r="AS3441" s="6"/>
      <c r="AT3441" s="6"/>
      <c r="AU3441" s="6"/>
      <c r="AV3441" s="6"/>
      <c r="AW3441" s="6"/>
      <c r="AX3441" s="6"/>
      <c r="AY3441" s="6"/>
      <c r="AZ3441" s="6"/>
      <c r="BA3441" s="6"/>
      <c r="BB3441" s="6"/>
      <c r="BC3441" s="6"/>
      <c r="BD3441" s="6"/>
      <c r="BE3441" s="6"/>
      <c r="BF3441" s="6"/>
      <c r="BG3441" s="10"/>
    </row>
    <row r="3442" spans="34:59" x14ac:dyDescent="0.25">
      <c r="AH3442" s="10"/>
      <c r="AI3442" s="6"/>
    </row>
    <row r="3443" spans="34:59" x14ac:dyDescent="0.25">
      <c r="AH3443" s="6"/>
      <c r="AI3443" s="6"/>
      <c r="AJ3443" s="6"/>
      <c r="AK3443" s="6"/>
      <c r="AL3443" s="6"/>
      <c r="AM3443" s="6"/>
      <c r="AN3443" s="6"/>
      <c r="AO3443" s="6"/>
      <c r="AP3443" s="6"/>
      <c r="AQ3443" s="6"/>
      <c r="AR3443" s="6"/>
      <c r="AS3443" s="6"/>
      <c r="AT3443" s="6"/>
      <c r="AU3443" s="6"/>
      <c r="AV3443" s="6"/>
      <c r="AW3443" s="6"/>
      <c r="AX3443" s="6"/>
      <c r="AY3443" s="6"/>
      <c r="AZ3443" s="6"/>
      <c r="BA3443" s="6"/>
      <c r="BB3443" s="6"/>
      <c r="BC3443" s="6"/>
      <c r="BD3443" s="6"/>
      <c r="BE3443" s="6"/>
      <c r="BF3443" s="6"/>
      <c r="BG3443" s="6"/>
    </row>
    <row r="3444" spans="34:59" x14ac:dyDescent="0.25">
      <c r="AH3444" s="10"/>
      <c r="AI3444" s="6"/>
      <c r="AJ3444" s="10"/>
      <c r="AK3444" s="10"/>
      <c r="AL3444" s="10"/>
      <c r="AM3444" s="10"/>
      <c r="AN3444" s="10"/>
      <c r="AO3444" s="10"/>
      <c r="AP3444" s="10"/>
      <c r="AQ3444" s="10"/>
      <c r="AR3444" s="10"/>
      <c r="AS3444" s="10"/>
      <c r="AT3444" s="10"/>
      <c r="AU3444" s="10"/>
      <c r="AV3444" s="10"/>
      <c r="AW3444" s="10"/>
      <c r="AX3444" s="10"/>
      <c r="AY3444" s="10"/>
      <c r="AZ3444" s="10"/>
      <c r="BA3444" s="10"/>
      <c r="BB3444" s="10"/>
      <c r="BC3444" s="10"/>
      <c r="BD3444" s="10"/>
      <c r="BE3444" s="10"/>
      <c r="BF3444" s="10"/>
      <c r="BG3444" s="6"/>
    </row>
    <row r="3445" spans="34:59" x14ac:dyDescent="0.25">
      <c r="AH3445" s="6"/>
      <c r="AI3445" s="6"/>
      <c r="AJ3445" s="6"/>
      <c r="AK3445" s="6"/>
      <c r="AL3445" s="6"/>
      <c r="AM3445" s="6"/>
      <c r="AN3445" s="6"/>
      <c r="AO3445" s="6"/>
      <c r="AP3445" s="6"/>
      <c r="AQ3445" s="6"/>
      <c r="AR3445" s="6"/>
      <c r="AS3445" s="6"/>
      <c r="AT3445" s="6"/>
      <c r="AU3445" s="6"/>
      <c r="AV3445" s="6"/>
      <c r="AW3445" s="6"/>
      <c r="AX3445" s="6"/>
      <c r="AY3445" s="6"/>
      <c r="AZ3445" s="6"/>
      <c r="BA3445" s="6"/>
      <c r="BB3445" s="6"/>
      <c r="BC3445" s="6"/>
      <c r="BD3445" s="6"/>
      <c r="BE3445" s="6"/>
      <c r="BF3445" s="6"/>
      <c r="BG3445" s="10"/>
    </row>
    <row r="3446" spans="34:59" x14ac:dyDescent="0.25">
      <c r="AH3446" s="10"/>
      <c r="AI3446" s="6"/>
    </row>
    <row r="3447" spans="34:59" x14ac:dyDescent="0.25">
      <c r="AH3447" s="6"/>
      <c r="AI3447" s="6"/>
      <c r="AJ3447" s="6"/>
      <c r="AK3447" s="6"/>
      <c r="AL3447" s="6"/>
      <c r="AM3447" s="6"/>
      <c r="AN3447" s="6"/>
      <c r="AO3447" s="6"/>
      <c r="AP3447" s="6"/>
      <c r="AQ3447" s="6"/>
      <c r="AR3447" s="6"/>
      <c r="AS3447" s="6"/>
      <c r="AT3447" s="6"/>
      <c r="AU3447" s="6"/>
      <c r="AV3447" s="6"/>
      <c r="AW3447" s="6"/>
      <c r="AX3447" s="6"/>
      <c r="AY3447" s="6"/>
      <c r="AZ3447" s="6"/>
      <c r="BA3447" s="6"/>
      <c r="BB3447" s="6"/>
      <c r="BC3447" s="6"/>
      <c r="BD3447" s="6"/>
      <c r="BE3447" s="6"/>
      <c r="BF3447" s="6"/>
      <c r="BG3447" s="6"/>
    </row>
    <row r="3448" spans="34:59" x14ac:dyDescent="0.25">
      <c r="AH3448" s="10"/>
      <c r="AI3448" s="6"/>
      <c r="AJ3448" s="10"/>
      <c r="AK3448" s="10"/>
      <c r="AL3448" s="10"/>
      <c r="AM3448" s="10"/>
      <c r="AN3448" s="10"/>
      <c r="AO3448" s="10"/>
      <c r="AP3448" s="10"/>
      <c r="AQ3448" s="10"/>
      <c r="AR3448" s="10"/>
      <c r="AS3448" s="10"/>
      <c r="AT3448" s="10"/>
      <c r="AU3448" s="10"/>
      <c r="AV3448" s="10"/>
      <c r="AW3448" s="10"/>
      <c r="AX3448" s="10"/>
      <c r="AY3448" s="10"/>
      <c r="AZ3448" s="10"/>
      <c r="BA3448" s="10"/>
      <c r="BB3448" s="10"/>
      <c r="BC3448" s="10"/>
      <c r="BD3448" s="10"/>
      <c r="BE3448" s="10"/>
      <c r="BF3448" s="10"/>
      <c r="BG3448" s="6"/>
    </row>
    <row r="3449" spans="34:59" x14ac:dyDescent="0.25">
      <c r="AH3449" s="6"/>
      <c r="AI3449" s="6"/>
      <c r="AJ3449" s="6"/>
      <c r="AK3449" s="6"/>
      <c r="AL3449" s="6"/>
      <c r="AM3449" s="6"/>
      <c r="AN3449" s="6"/>
      <c r="AO3449" s="6"/>
      <c r="AP3449" s="6"/>
      <c r="AQ3449" s="6"/>
      <c r="AR3449" s="6"/>
      <c r="AS3449" s="6"/>
      <c r="AT3449" s="6"/>
      <c r="AU3449" s="6"/>
      <c r="AV3449" s="6"/>
      <c r="AW3449" s="6"/>
      <c r="AX3449" s="6"/>
      <c r="AY3449" s="6"/>
      <c r="AZ3449" s="6"/>
      <c r="BA3449" s="6"/>
      <c r="BB3449" s="6"/>
      <c r="BC3449" s="6"/>
      <c r="BD3449" s="6"/>
      <c r="BE3449" s="6"/>
      <c r="BF3449" s="6"/>
      <c r="BG3449" s="10"/>
    </row>
    <row r="3450" spans="34:59" x14ac:dyDescent="0.25">
      <c r="AH3450" s="10"/>
      <c r="AI3450" s="6"/>
    </row>
    <row r="3451" spans="34:59" x14ac:dyDescent="0.25">
      <c r="AH3451" s="6"/>
      <c r="AI3451" s="6"/>
      <c r="AJ3451" s="6"/>
      <c r="AK3451" s="6"/>
      <c r="AL3451" s="6"/>
      <c r="AM3451" s="6"/>
      <c r="AN3451" s="6"/>
      <c r="AO3451" s="6"/>
      <c r="AP3451" s="6"/>
      <c r="AQ3451" s="6"/>
      <c r="AR3451" s="6"/>
      <c r="AS3451" s="6"/>
      <c r="AT3451" s="6"/>
      <c r="AU3451" s="6"/>
      <c r="AV3451" s="6"/>
      <c r="AW3451" s="6"/>
      <c r="AX3451" s="6"/>
      <c r="AY3451" s="6"/>
      <c r="AZ3451" s="6"/>
      <c r="BA3451" s="6"/>
      <c r="BB3451" s="6"/>
      <c r="BC3451" s="6"/>
      <c r="BD3451" s="6"/>
      <c r="BE3451" s="6"/>
      <c r="BF3451" s="6"/>
      <c r="BG3451" s="6"/>
    </row>
    <row r="3452" spans="34:59" x14ac:dyDescent="0.25">
      <c r="AH3452" s="10"/>
      <c r="AI3452" s="6"/>
      <c r="AJ3452" s="10"/>
      <c r="AK3452" s="10"/>
      <c r="AL3452" s="10"/>
      <c r="AM3452" s="10"/>
      <c r="AN3452" s="10"/>
      <c r="AO3452" s="10"/>
      <c r="AP3452" s="10"/>
      <c r="AQ3452" s="10"/>
      <c r="AR3452" s="10"/>
      <c r="AS3452" s="10"/>
      <c r="AT3452" s="10"/>
      <c r="AU3452" s="10"/>
      <c r="AV3452" s="10"/>
      <c r="AW3452" s="10"/>
      <c r="AX3452" s="10"/>
      <c r="AY3452" s="10"/>
      <c r="AZ3452" s="10"/>
      <c r="BA3452" s="10"/>
      <c r="BB3452" s="10"/>
      <c r="BC3452" s="10"/>
      <c r="BD3452" s="10"/>
      <c r="BE3452" s="10"/>
      <c r="BF3452" s="10"/>
      <c r="BG3452" s="6"/>
    </row>
    <row r="3453" spans="34:59" x14ac:dyDescent="0.25">
      <c r="AH3453" s="6"/>
      <c r="AI3453" s="6"/>
      <c r="AJ3453" s="6"/>
      <c r="AK3453" s="6"/>
      <c r="AL3453" s="6"/>
      <c r="AM3453" s="6"/>
      <c r="AN3453" s="6"/>
      <c r="AO3453" s="6"/>
      <c r="AP3453" s="6"/>
      <c r="AQ3453" s="6"/>
      <c r="AR3453" s="6"/>
      <c r="AS3453" s="6"/>
      <c r="AT3453" s="6"/>
      <c r="AU3453" s="6"/>
      <c r="AV3453" s="6"/>
      <c r="AW3453" s="6"/>
      <c r="AX3453" s="6"/>
      <c r="AY3453" s="6"/>
      <c r="AZ3453" s="6"/>
      <c r="BA3453" s="6"/>
      <c r="BB3453" s="6"/>
      <c r="BC3453" s="6"/>
      <c r="BD3453" s="6"/>
      <c r="BE3453" s="6"/>
      <c r="BF3453" s="6"/>
      <c r="BG3453" s="10"/>
    </row>
    <row r="3454" spans="34:59" x14ac:dyDescent="0.25">
      <c r="AH3454" s="10"/>
      <c r="AI3454" s="6"/>
    </row>
    <row r="3455" spans="34:59" x14ac:dyDescent="0.25">
      <c r="AH3455" s="6"/>
      <c r="AI3455" s="6"/>
      <c r="AJ3455" s="6"/>
      <c r="AK3455" s="6"/>
      <c r="AL3455" s="6"/>
      <c r="AM3455" s="6"/>
      <c r="AN3455" s="6"/>
      <c r="AO3455" s="6"/>
      <c r="AP3455" s="6"/>
      <c r="AQ3455" s="6"/>
      <c r="AR3455" s="6"/>
      <c r="AS3455" s="6"/>
      <c r="AT3455" s="6"/>
      <c r="AU3455" s="6"/>
      <c r="AV3455" s="6"/>
      <c r="AW3455" s="6"/>
      <c r="AX3455" s="6"/>
      <c r="AY3455" s="6"/>
      <c r="AZ3455" s="6"/>
      <c r="BA3455" s="6"/>
      <c r="BB3455" s="6"/>
      <c r="BC3455" s="6"/>
      <c r="BD3455" s="6"/>
      <c r="BE3455" s="6"/>
      <c r="BF3455" s="6"/>
      <c r="BG3455" s="6"/>
    </row>
    <row r="3456" spans="34:59" x14ac:dyDescent="0.25">
      <c r="AH3456" s="10"/>
      <c r="AI3456" s="6"/>
      <c r="AJ3456" s="10"/>
      <c r="AK3456" s="10"/>
      <c r="AL3456" s="10"/>
      <c r="AM3456" s="10"/>
      <c r="AN3456" s="10"/>
      <c r="AO3456" s="10"/>
      <c r="AP3456" s="10"/>
      <c r="AQ3456" s="10"/>
      <c r="AR3456" s="10"/>
      <c r="AS3456" s="10"/>
      <c r="AT3456" s="10"/>
      <c r="AU3456" s="10"/>
      <c r="AV3456" s="10"/>
      <c r="AW3456" s="10"/>
      <c r="AX3456" s="10"/>
      <c r="AY3456" s="10"/>
      <c r="AZ3456" s="10"/>
      <c r="BA3456" s="10"/>
      <c r="BB3456" s="10"/>
      <c r="BC3456" s="10"/>
      <c r="BD3456" s="10"/>
      <c r="BE3456" s="10"/>
      <c r="BF3456" s="10"/>
      <c r="BG3456" s="6"/>
    </row>
    <row r="3457" spans="34:59" x14ac:dyDescent="0.25">
      <c r="AH3457" s="6"/>
      <c r="AI3457" s="6"/>
      <c r="AJ3457" s="6"/>
      <c r="AK3457" s="6"/>
      <c r="AL3457" s="6"/>
      <c r="AM3457" s="6"/>
      <c r="AN3457" s="6"/>
      <c r="AO3457" s="6"/>
      <c r="AP3457" s="6"/>
      <c r="AQ3457" s="6"/>
      <c r="AR3457" s="6"/>
      <c r="AS3457" s="6"/>
      <c r="AT3457" s="6"/>
      <c r="AU3457" s="6"/>
      <c r="AV3457" s="6"/>
      <c r="AW3457" s="6"/>
      <c r="AX3457" s="6"/>
      <c r="AY3457" s="6"/>
      <c r="AZ3457" s="6"/>
      <c r="BA3457" s="6"/>
      <c r="BB3457" s="6"/>
      <c r="BC3457" s="6"/>
      <c r="BD3457" s="6"/>
      <c r="BE3457" s="6"/>
      <c r="BF3457" s="6"/>
      <c r="BG3457" s="10"/>
    </row>
    <row r="3458" spans="34:59" x14ac:dyDescent="0.25">
      <c r="AH3458" s="10"/>
      <c r="AI3458" s="6"/>
    </row>
    <row r="3459" spans="34:59" x14ac:dyDescent="0.25">
      <c r="AH3459" s="6"/>
      <c r="AI3459" s="6"/>
      <c r="AJ3459" s="6"/>
      <c r="AK3459" s="6"/>
      <c r="AL3459" s="6"/>
      <c r="AM3459" s="6"/>
      <c r="AN3459" s="6"/>
      <c r="AO3459" s="6"/>
      <c r="AP3459" s="6"/>
      <c r="AQ3459" s="6"/>
      <c r="AR3459" s="6"/>
      <c r="AS3459" s="6"/>
      <c r="AT3459" s="6"/>
      <c r="AU3459" s="6"/>
      <c r="AV3459" s="6"/>
      <c r="AW3459" s="6"/>
      <c r="AX3459" s="6"/>
      <c r="AY3459" s="6"/>
      <c r="AZ3459" s="6"/>
      <c r="BA3459" s="6"/>
      <c r="BB3459" s="6"/>
      <c r="BC3459" s="6"/>
      <c r="BD3459" s="6"/>
      <c r="BE3459" s="6"/>
      <c r="BF3459" s="6"/>
      <c r="BG3459" s="6"/>
    </row>
    <row r="3460" spans="34:59" x14ac:dyDescent="0.25">
      <c r="AH3460" s="10"/>
      <c r="AI3460" s="6"/>
      <c r="AJ3460" s="10"/>
      <c r="AK3460" s="10"/>
      <c r="AL3460" s="10"/>
      <c r="AM3460" s="10"/>
      <c r="AN3460" s="10"/>
      <c r="AO3460" s="10"/>
      <c r="AP3460" s="10"/>
      <c r="AQ3460" s="10"/>
      <c r="AR3460" s="10"/>
      <c r="AS3460" s="10"/>
      <c r="AT3460" s="10"/>
      <c r="AU3460" s="10"/>
      <c r="AV3460" s="10"/>
      <c r="AW3460" s="10"/>
      <c r="AX3460" s="10"/>
      <c r="AY3460" s="10"/>
      <c r="AZ3460" s="10"/>
      <c r="BA3460" s="10"/>
      <c r="BB3460" s="10"/>
      <c r="BC3460" s="10"/>
      <c r="BD3460" s="10"/>
      <c r="BE3460" s="10"/>
      <c r="BF3460" s="10"/>
      <c r="BG3460" s="6"/>
    </row>
    <row r="3461" spans="34:59" x14ac:dyDescent="0.25">
      <c r="AH3461" s="6"/>
      <c r="AI3461" s="6"/>
      <c r="AJ3461" s="6"/>
      <c r="AK3461" s="6"/>
      <c r="AL3461" s="6"/>
      <c r="AM3461" s="6"/>
      <c r="AN3461" s="6"/>
      <c r="AO3461" s="6"/>
      <c r="AP3461" s="6"/>
      <c r="AQ3461" s="6"/>
      <c r="AR3461" s="6"/>
      <c r="AS3461" s="6"/>
      <c r="AT3461" s="6"/>
      <c r="AU3461" s="6"/>
      <c r="AV3461" s="6"/>
      <c r="AW3461" s="6"/>
      <c r="AX3461" s="6"/>
      <c r="AY3461" s="6"/>
      <c r="AZ3461" s="6"/>
      <c r="BA3461" s="6"/>
      <c r="BB3461" s="6"/>
      <c r="BC3461" s="6"/>
      <c r="BD3461" s="6"/>
      <c r="BE3461" s="6"/>
      <c r="BF3461" s="6"/>
      <c r="BG3461" s="10"/>
    </row>
    <row r="3462" spans="34:59" x14ac:dyDescent="0.25">
      <c r="AH3462" s="10"/>
      <c r="AI3462" s="6"/>
    </row>
    <row r="3463" spans="34:59" x14ac:dyDescent="0.25">
      <c r="AH3463" s="6"/>
      <c r="AI3463" s="6"/>
      <c r="AJ3463" s="6"/>
      <c r="AK3463" s="6"/>
      <c r="AL3463" s="6"/>
      <c r="AM3463" s="6"/>
      <c r="AN3463" s="6"/>
      <c r="AO3463" s="6"/>
      <c r="AP3463" s="6"/>
      <c r="AQ3463" s="6"/>
      <c r="AR3463" s="6"/>
      <c r="AS3463" s="6"/>
      <c r="AT3463" s="6"/>
      <c r="AU3463" s="6"/>
      <c r="AV3463" s="6"/>
      <c r="AW3463" s="6"/>
      <c r="AX3463" s="6"/>
      <c r="AY3463" s="6"/>
      <c r="AZ3463" s="6"/>
      <c r="BA3463" s="6"/>
      <c r="BB3463" s="6"/>
      <c r="BC3463" s="6"/>
      <c r="BD3463" s="6"/>
      <c r="BE3463" s="6"/>
      <c r="BF3463" s="6"/>
      <c r="BG3463" s="6"/>
    </row>
    <row r="3464" spans="34:59" x14ac:dyDescent="0.25">
      <c r="AH3464" s="10"/>
      <c r="AI3464" s="6"/>
      <c r="AJ3464" s="10"/>
      <c r="AK3464" s="10"/>
      <c r="AL3464" s="10"/>
      <c r="AM3464" s="10"/>
      <c r="AN3464" s="10"/>
      <c r="AO3464" s="10"/>
      <c r="AP3464" s="10"/>
      <c r="AQ3464" s="10"/>
      <c r="AR3464" s="10"/>
      <c r="AS3464" s="10"/>
      <c r="AT3464" s="10"/>
      <c r="AU3464" s="10"/>
      <c r="AV3464" s="10"/>
      <c r="AW3464" s="10"/>
      <c r="AX3464" s="10"/>
      <c r="AY3464" s="10"/>
      <c r="AZ3464" s="10"/>
      <c r="BA3464" s="10"/>
      <c r="BB3464" s="10"/>
      <c r="BC3464" s="10"/>
      <c r="BD3464" s="10"/>
      <c r="BE3464" s="10"/>
      <c r="BF3464" s="10"/>
      <c r="BG3464" s="6"/>
    </row>
    <row r="3465" spans="34:59" x14ac:dyDescent="0.25">
      <c r="AH3465" s="6"/>
      <c r="AI3465" s="6"/>
      <c r="AJ3465" s="6"/>
      <c r="AK3465" s="6"/>
      <c r="AL3465" s="6"/>
      <c r="AM3465" s="6"/>
      <c r="AN3465" s="6"/>
      <c r="AO3465" s="6"/>
      <c r="AP3465" s="6"/>
      <c r="AQ3465" s="6"/>
      <c r="AR3465" s="6"/>
      <c r="AS3465" s="6"/>
      <c r="AT3465" s="6"/>
      <c r="AU3465" s="6"/>
      <c r="AV3465" s="6"/>
      <c r="AW3465" s="6"/>
      <c r="AX3465" s="6"/>
      <c r="AY3465" s="6"/>
      <c r="AZ3465" s="6"/>
      <c r="BA3465" s="6"/>
      <c r="BB3465" s="6"/>
      <c r="BC3465" s="6"/>
      <c r="BD3465" s="6"/>
      <c r="BE3465" s="6"/>
      <c r="BF3465" s="6"/>
      <c r="BG3465" s="10"/>
    </row>
    <row r="3466" spans="34:59" x14ac:dyDescent="0.25">
      <c r="AH3466" s="10"/>
      <c r="AI3466" s="6"/>
    </row>
    <row r="3467" spans="34:59" x14ac:dyDescent="0.25">
      <c r="AH3467" s="6"/>
      <c r="AI3467" s="6"/>
      <c r="AJ3467" s="6"/>
      <c r="AK3467" s="6"/>
      <c r="AL3467" s="6"/>
      <c r="AM3467" s="6"/>
      <c r="AN3467" s="6"/>
      <c r="AO3467" s="6"/>
      <c r="AP3467" s="6"/>
      <c r="AQ3467" s="6"/>
      <c r="AR3467" s="6"/>
      <c r="AS3467" s="6"/>
      <c r="AT3467" s="6"/>
      <c r="AU3467" s="6"/>
      <c r="AV3467" s="6"/>
      <c r="AW3467" s="6"/>
      <c r="AX3467" s="6"/>
      <c r="AY3467" s="6"/>
      <c r="AZ3467" s="6"/>
      <c r="BA3467" s="6"/>
      <c r="BB3467" s="6"/>
      <c r="BC3467" s="6"/>
      <c r="BD3467" s="6"/>
      <c r="BE3467" s="6"/>
      <c r="BF3467" s="6"/>
      <c r="BG3467" s="6"/>
    </row>
    <row r="3468" spans="34:59" x14ac:dyDescent="0.25">
      <c r="AH3468" s="10"/>
      <c r="AI3468" s="6"/>
      <c r="AJ3468" s="10"/>
      <c r="AK3468" s="10"/>
      <c r="AL3468" s="10"/>
      <c r="AM3468" s="10"/>
      <c r="AN3468" s="10"/>
      <c r="AO3468" s="10"/>
      <c r="AP3468" s="10"/>
      <c r="AQ3468" s="10"/>
      <c r="AR3468" s="10"/>
      <c r="AS3468" s="10"/>
      <c r="AT3468" s="10"/>
      <c r="AU3468" s="10"/>
      <c r="AV3468" s="10"/>
      <c r="AW3468" s="10"/>
      <c r="AX3468" s="10"/>
      <c r="AY3468" s="10"/>
      <c r="AZ3468" s="10"/>
      <c r="BA3468" s="10"/>
      <c r="BB3468" s="10"/>
      <c r="BC3468" s="10"/>
      <c r="BD3468" s="10"/>
      <c r="BE3468" s="10"/>
      <c r="BF3468" s="10"/>
      <c r="BG3468" s="6"/>
    </row>
    <row r="3469" spans="34:59" x14ac:dyDescent="0.25">
      <c r="AH3469" s="6"/>
      <c r="AI3469" s="6"/>
      <c r="AJ3469" s="6"/>
      <c r="AK3469" s="6"/>
      <c r="AL3469" s="6"/>
      <c r="AM3469" s="6"/>
      <c r="AN3469" s="6"/>
      <c r="AO3469" s="6"/>
      <c r="AP3469" s="6"/>
      <c r="AQ3469" s="6"/>
      <c r="AR3469" s="6"/>
      <c r="AS3469" s="6"/>
      <c r="AT3469" s="6"/>
      <c r="AU3469" s="6"/>
      <c r="AV3469" s="6"/>
      <c r="AW3469" s="6"/>
      <c r="AX3469" s="6"/>
      <c r="AY3469" s="6"/>
      <c r="AZ3469" s="6"/>
      <c r="BA3469" s="6"/>
      <c r="BB3469" s="6"/>
      <c r="BC3469" s="6"/>
      <c r="BD3469" s="6"/>
      <c r="BE3469" s="6"/>
      <c r="BF3469" s="6"/>
      <c r="BG3469" s="10"/>
    </row>
    <row r="3470" spans="34:59" x14ac:dyDescent="0.25">
      <c r="AH3470" s="10"/>
      <c r="AI3470" s="6"/>
    </row>
    <row r="3471" spans="34:59" x14ac:dyDescent="0.25">
      <c r="AH3471" s="6"/>
      <c r="AI3471" s="6"/>
      <c r="AJ3471" s="6"/>
      <c r="AK3471" s="6"/>
      <c r="AL3471" s="6"/>
      <c r="AM3471" s="6"/>
      <c r="AN3471" s="6"/>
      <c r="AO3471" s="6"/>
      <c r="AP3471" s="6"/>
      <c r="AQ3471" s="6"/>
      <c r="AR3471" s="6"/>
      <c r="AS3471" s="6"/>
      <c r="AT3471" s="6"/>
      <c r="AU3471" s="6"/>
      <c r="AV3471" s="6"/>
      <c r="AW3471" s="6"/>
      <c r="AX3471" s="6"/>
      <c r="AY3471" s="6"/>
      <c r="AZ3471" s="6"/>
      <c r="BA3471" s="6"/>
      <c r="BB3471" s="6"/>
      <c r="BC3471" s="6"/>
      <c r="BD3471" s="6"/>
      <c r="BE3471" s="6"/>
      <c r="BF3471" s="6"/>
      <c r="BG3471" s="6"/>
    </row>
    <row r="3472" spans="34:59" x14ac:dyDescent="0.25">
      <c r="AH3472" s="10"/>
      <c r="AI3472" s="6"/>
      <c r="AJ3472" s="10"/>
      <c r="AK3472" s="10"/>
      <c r="AL3472" s="10"/>
      <c r="AM3472" s="10"/>
      <c r="AN3472" s="10"/>
      <c r="AO3472" s="10"/>
      <c r="AP3472" s="10"/>
      <c r="AQ3472" s="10"/>
      <c r="AR3472" s="10"/>
      <c r="AS3472" s="10"/>
      <c r="AT3472" s="10"/>
      <c r="AU3472" s="10"/>
      <c r="AV3472" s="10"/>
      <c r="AW3472" s="10"/>
      <c r="AX3472" s="10"/>
      <c r="AY3472" s="10"/>
      <c r="AZ3472" s="10"/>
      <c r="BA3472" s="10"/>
      <c r="BB3472" s="10"/>
      <c r="BC3472" s="10"/>
      <c r="BD3472" s="10"/>
      <c r="BE3472" s="10"/>
      <c r="BF3472" s="10"/>
      <c r="BG3472" s="6"/>
    </row>
    <row r="3473" spans="34:59" x14ac:dyDescent="0.25">
      <c r="AH3473" s="6"/>
      <c r="AI3473" s="6"/>
      <c r="AJ3473" s="6"/>
      <c r="AK3473" s="6"/>
      <c r="AL3473" s="6"/>
      <c r="AM3473" s="6"/>
      <c r="AN3473" s="6"/>
      <c r="AO3473" s="6"/>
      <c r="AP3473" s="6"/>
      <c r="AQ3473" s="6"/>
      <c r="AR3473" s="6"/>
      <c r="AS3473" s="6"/>
      <c r="AT3473" s="6"/>
      <c r="AU3473" s="6"/>
      <c r="AV3473" s="6"/>
      <c r="AW3473" s="6"/>
      <c r="AX3473" s="6"/>
      <c r="AY3473" s="6"/>
      <c r="AZ3473" s="6"/>
      <c r="BA3473" s="6"/>
      <c r="BB3473" s="6"/>
      <c r="BC3473" s="6"/>
      <c r="BD3473" s="6"/>
      <c r="BE3473" s="6"/>
      <c r="BF3473" s="6"/>
      <c r="BG3473" s="10"/>
    </row>
    <row r="3474" spans="34:59" x14ac:dyDescent="0.25">
      <c r="AH3474" s="10"/>
      <c r="AI3474" s="6"/>
    </row>
    <row r="3475" spans="34:59" x14ac:dyDescent="0.25">
      <c r="AH3475" s="6"/>
      <c r="AI3475" s="6"/>
      <c r="AJ3475" s="6"/>
      <c r="AK3475" s="6"/>
      <c r="AL3475" s="6"/>
      <c r="AM3475" s="6"/>
      <c r="AN3475" s="6"/>
      <c r="AO3475" s="6"/>
      <c r="AP3475" s="6"/>
      <c r="AQ3475" s="6"/>
      <c r="AR3475" s="6"/>
      <c r="AS3475" s="6"/>
      <c r="AT3475" s="6"/>
      <c r="AU3475" s="6"/>
      <c r="AV3475" s="6"/>
      <c r="AW3475" s="6"/>
      <c r="AX3475" s="6"/>
      <c r="AY3475" s="6"/>
      <c r="AZ3475" s="6"/>
      <c r="BA3475" s="6"/>
      <c r="BB3475" s="6"/>
      <c r="BC3475" s="6"/>
      <c r="BD3475" s="6"/>
      <c r="BE3475" s="6"/>
      <c r="BF3475" s="6"/>
      <c r="BG3475" s="6"/>
    </row>
    <row r="3476" spans="34:59" x14ac:dyDescent="0.25">
      <c r="AH3476" s="10"/>
      <c r="AI3476" s="6"/>
      <c r="AJ3476" s="10"/>
      <c r="AK3476" s="10"/>
      <c r="AL3476" s="10"/>
      <c r="AM3476" s="10"/>
      <c r="AN3476" s="10"/>
      <c r="AO3476" s="10"/>
      <c r="AP3476" s="10"/>
      <c r="AQ3476" s="10"/>
      <c r="AR3476" s="10"/>
      <c r="AS3476" s="10"/>
      <c r="AT3476" s="10"/>
      <c r="AU3476" s="10"/>
      <c r="AV3476" s="10"/>
      <c r="AW3476" s="10"/>
      <c r="AX3476" s="10"/>
      <c r="AY3476" s="10"/>
      <c r="AZ3476" s="10"/>
      <c r="BA3476" s="10"/>
      <c r="BB3476" s="10"/>
      <c r="BC3476" s="10"/>
      <c r="BD3476" s="10"/>
      <c r="BE3476" s="10"/>
      <c r="BF3476" s="10"/>
      <c r="BG3476" s="6"/>
    </row>
    <row r="3477" spans="34:59" x14ac:dyDescent="0.25">
      <c r="AH3477" s="6"/>
      <c r="AI3477" s="6"/>
      <c r="AJ3477" s="6"/>
      <c r="AK3477" s="6"/>
      <c r="AL3477" s="6"/>
      <c r="AM3477" s="6"/>
      <c r="AN3477" s="6"/>
      <c r="AO3477" s="6"/>
      <c r="AP3477" s="6"/>
      <c r="AQ3477" s="6"/>
      <c r="AR3477" s="6"/>
      <c r="AS3477" s="6"/>
      <c r="AT3477" s="6"/>
      <c r="AU3477" s="6"/>
      <c r="AV3477" s="6"/>
      <c r="AW3477" s="6"/>
      <c r="AX3477" s="6"/>
      <c r="AY3477" s="6"/>
      <c r="AZ3477" s="6"/>
      <c r="BA3477" s="6"/>
      <c r="BB3477" s="6"/>
      <c r="BC3477" s="6"/>
      <c r="BD3477" s="6"/>
      <c r="BE3477" s="6"/>
      <c r="BF3477" s="6"/>
      <c r="BG3477" s="10"/>
    </row>
    <row r="3478" spans="34:59" x14ac:dyDescent="0.25">
      <c r="AH3478" s="10"/>
      <c r="AI3478" s="6"/>
    </row>
    <row r="3479" spans="34:59" x14ac:dyDescent="0.25">
      <c r="AH3479" s="6"/>
      <c r="AI3479" s="6"/>
      <c r="AJ3479" s="6"/>
      <c r="AK3479" s="6"/>
      <c r="AL3479" s="6"/>
      <c r="AM3479" s="6"/>
      <c r="AN3479" s="6"/>
      <c r="AO3479" s="6"/>
      <c r="AP3479" s="6"/>
      <c r="AQ3479" s="6"/>
      <c r="AR3479" s="6"/>
      <c r="AS3479" s="6"/>
      <c r="AT3479" s="6"/>
      <c r="AU3479" s="6"/>
      <c r="AV3479" s="6"/>
      <c r="AW3479" s="6"/>
      <c r="AX3479" s="6"/>
      <c r="AY3479" s="6"/>
      <c r="AZ3479" s="6"/>
      <c r="BA3479" s="6"/>
      <c r="BB3479" s="6"/>
      <c r="BC3479" s="6"/>
      <c r="BD3479" s="6"/>
      <c r="BE3479" s="6"/>
      <c r="BF3479" s="6"/>
      <c r="BG3479" s="6"/>
    </row>
    <row r="3480" spans="34:59" x14ac:dyDescent="0.25">
      <c r="AH3480" s="10"/>
      <c r="AI3480" s="6"/>
      <c r="AJ3480" s="10"/>
      <c r="AK3480" s="10"/>
      <c r="AL3480" s="10"/>
      <c r="AM3480" s="10"/>
      <c r="AN3480" s="10"/>
      <c r="AO3480" s="10"/>
      <c r="AP3480" s="10"/>
      <c r="AQ3480" s="10"/>
      <c r="AR3480" s="10"/>
      <c r="AS3480" s="10"/>
      <c r="AT3480" s="10"/>
      <c r="AU3480" s="10"/>
      <c r="AV3480" s="10"/>
      <c r="AW3480" s="10"/>
      <c r="AX3480" s="10"/>
      <c r="AY3480" s="10"/>
      <c r="AZ3480" s="10"/>
      <c r="BA3480" s="10"/>
      <c r="BB3480" s="10"/>
      <c r="BC3480" s="10"/>
      <c r="BD3480" s="10"/>
      <c r="BE3480" s="10"/>
      <c r="BF3480" s="10"/>
      <c r="BG3480" s="6"/>
    </row>
    <row r="3481" spans="34:59" x14ac:dyDescent="0.25">
      <c r="AH3481" s="6"/>
      <c r="AI3481" s="6"/>
      <c r="AJ3481" s="6"/>
      <c r="AK3481" s="6"/>
      <c r="AL3481" s="6"/>
      <c r="AM3481" s="6"/>
      <c r="AN3481" s="6"/>
      <c r="AO3481" s="6"/>
      <c r="AP3481" s="6"/>
      <c r="AQ3481" s="6"/>
      <c r="AR3481" s="6"/>
      <c r="AS3481" s="6"/>
      <c r="AT3481" s="6"/>
      <c r="AU3481" s="6"/>
      <c r="AV3481" s="6"/>
      <c r="AW3481" s="6"/>
      <c r="AX3481" s="6"/>
      <c r="AY3481" s="6"/>
      <c r="AZ3481" s="6"/>
      <c r="BA3481" s="6"/>
      <c r="BB3481" s="6"/>
      <c r="BC3481" s="6"/>
      <c r="BD3481" s="6"/>
      <c r="BE3481" s="6"/>
      <c r="BF3481" s="6"/>
      <c r="BG3481" s="10"/>
    </row>
    <row r="3482" spans="34:59" x14ac:dyDescent="0.25">
      <c r="AH3482" s="10"/>
      <c r="AI3482" s="6"/>
    </row>
    <row r="3483" spans="34:59" x14ac:dyDescent="0.25">
      <c r="AH3483" s="6"/>
      <c r="AI3483" s="6"/>
      <c r="AJ3483" s="6"/>
      <c r="AK3483" s="6"/>
      <c r="AL3483" s="6"/>
      <c r="AM3483" s="6"/>
      <c r="AN3483" s="6"/>
      <c r="AO3483" s="6"/>
      <c r="AP3483" s="6"/>
      <c r="AQ3483" s="6"/>
      <c r="AR3483" s="6"/>
      <c r="AS3483" s="6"/>
      <c r="AT3483" s="6"/>
      <c r="AU3483" s="6"/>
      <c r="AV3483" s="6"/>
      <c r="AW3483" s="6"/>
      <c r="AX3483" s="6"/>
      <c r="AY3483" s="6"/>
      <c r="AZ3483" s="6"/>
      <c r="BA3483" s="6"/>
      <c r="BB3483" s="6"/>
      <c r="BC3483" s="6"/>
      <c r="BD3483" s="6"/>
      <c r="BE3483" s="6"/>
      <c r="BF3483" s="6"/>
      <c r="BG3483" s="6"/>
    </row>
    <row r="3484" spans="34:59" x14ac:dyDescent="0.25">
      <c r="AH3484" s="10"/>
      <c r="AI3484" s="6"/>
      <c r="AJ3484" s="10"/>
      <c r="AK3484" s="10"/>
      <c r="AL3484" s="10"/>
      <c r="AM3484" s="10"/>
      <c r="AN3484" s="10"/>
      <c r="AO3484" s="10"/>
      <c r="AP3484" s="10"/>
      <c r="AQ3484" s="10"/>
      <c r="AR3484" s="10"/>
      <c r="AS3484" s="10"/>
      <c r="AT3484" s="10"/>
      <c r="AU3484" s="10"/>
      <c r="AV3484" s="10"/>
      <c r="AW3484" s="10"/>
      <c r="AX3484" s="10"/>
      <c r="AY3484" s="10"/>
      <c r="AZ3484" s="10"/>
      <c r="BA3484" s="10"/>
      <c r="BB3484" s="10"/>
      <c r="BC3484" s="10"/>
      <c r="BD3484" s="10"/>
      <c r="BE3484" s="10"/>
      <c r="BF3484" s="10"/>
      <c r="BG3484" s="6"/>
    </row>
    <row r="3485" spans="34:59" x14ac:dyDescent="0.25">
      <c r="AH3485" s="6"/>
      <c r="AI3485" s="6"/>
      <c r="AJ3485" s="6"/>
      <c r="AK3485" s="6"/>
      <c r="AL3485" s="6"/>
      <c r="AM3485" s="6"/>
      <c r="AN3485" s="6"/>
      <c r="AO3485" s="6"/>
      <c r="AP3485" s="6"/>
      <c r="AQ3485" s="6"/>
      <c r="AR3485" s="6"/>
      <c r="AS3485" s="6"/>
      <c r="AT3485" s="6"/>
      <c r="AU3485" s="6"/>
      <c r="AV3485" s="6"/>
      <c r="AW3485" s="6"/>
      <c r="AX3485" s="6"/>
      <c r="AY3485" s="6"/>
      <c r="AZ3485" s="6"/>
      <c r="BA3485" s="6"/>
      <c r="BB3485" s="6"/>
      <c r="BC3485" s="6"/>
      <c r="BD3485" s="6"/>
      <c r="BE3485" s="6"/>
      <c r="BF3485" s="6"/>
      <c r="BG3485" s="10"/>
    </row>
    <row r="3486" spans="34:59" x14ac:dyDescent="0.25">
      <c r="AH3486" s="10"/>
      <c r="AI3486" s="6"/>
    </row>
    <row r="3487" spans="34:59" x14ac:dyDescent="0.25">
      <c r="AH3487" s="6"/>
      <c r="AI3487" s="6"/>
      <c r="AJ3487" s="6"/>
      <c r="AK3487" s="6"/>
      <c r="AL3487" s="6"/>
      <c r="AM3487" s="6"/>
      <c r="AN3487" s="6"/>
      <c r="AO3487" s="6"/>
      <c r="AP3487" s="6"/>
      <c r="AQ3487" s="6"/>
      <c r="AR3487" s="6"/>
      <c r="AS3487" s="6"/>
      <c r="AT3487" s="6"/>
      <c r="AU3487" s="6"/>
      <c r="AV3487" s="6"/>
      <c r="AW3487" s="6"/>
      <c r="AX3487" s="6"/>
      <c r="AY3487" s="6"/>
      <c r="AZ3487" s="6"/>
      <c r="BA3487" s="6"/>
      <c r="BB3487" s="6"/>
      <c r="BC3487" s="6"/>
      <c r="BD3487" s="6"/>
      <c r="BE3487" s="6"/>
      <c r="BF3487" s="6"/>
      <c r="BG3487" s="6"/>
    </row>
    <row r="3488" spans="34:59" x14ac:dyDescent="0.25">
      <c r="AH3488" s="10"/>
      <c r="AI3488" s="6"/>
      <c r="AJ3488" s="10"/>
      <c r="AK3488" s="10"/>
      <c r="AL3488" s="10"/>
      <c r="AM3488" s="10"/>
      <c r="AN3488" s="10"/>
      <c r="AO3488" s="10"/>
      <c r="AP3488" s="10"/>
      <c r="AQ3488" s="10"/>
      <c r="AR3488" s="10"/>
      <c r="AS3488" s="10"/>
      <c r="AT3488" s="10"/>
      <c r="AU3488" s="10"/>
      <c r="AV3488" s="10"/>
      <c r="AW3488" s="10"/>
      <c r="AX3488" s="10"/>
      <c r="AY3488" s="10"/>
      <c r="AZ3488" s="10"/>
      <c r="BA3488" s="10"/>
      <c r="BB3488" s="10"/>
      <c r="BC3488" s="10"/>
      <c r="BD3488" s="10"/>
      <c r="BE3488" s="10"/>
      <c r="BF3488" s="10"/>
      <c r="BG3488" s="6"/>
    </row>
    <row r="3489" spans="34:59" x14ac:dyDescent="0.25">
      <c r="AH3489" s="6"/>
      <c r="AI3489" s="6"/>
      <c r="AJ3489" s="6"/>
      <c r="AK3489" s="6"/>
      <c r="AL3489" s="6"/>
      <c r="AM3489" s="6"/>
      <c r="AN3489" s="6"/>
      <c r="AO3489" s="6"/>
      <c r="AP3489" s="6"/>
      <c r="AQ3489" s="6"/>
      <c r="AR3489" s="6"/>
      <c r="AS3489" s="6"/>
      <c r="AT3489" s="6"/>
      <c r="AU3489" s="6"/>
      <c r="AV3489" s="6"/>
      <c r="AW3489" s="6"/>
      <c r="AX3489" s="6"/>
      <c r="AY3489" s="6"/>
      <c r="AZ3489" s="6"/>
      <c r="BA3489" s="6"/>
      <c r="BB3489" s="6"/>
      <c r="BC3489" s="6"/>
      <c r="BD3489" s="6"/>
      <c r="BE3489" s="6"/>
      <c r="BF3489" s="6"/>
      <c r="BG3489" s="10"/>
    </row>
    <row r="3490" spans="34:59" x14ac:dyDescent="0.25">
      <c r="AH3490" s="10"/>
      <c r="AI3490" s="6"/>
    </row>
    <row r="3491" spans="34:59" x14ac:dyDescent="0.25">
      <c r="AH3491" s="6"/>
      <c r="AI3491" s="6"/>
      <c r="AJ3491" s="6"/>
      <c r="AK3491" s="6"/>
      <c r="AL3491" s="6"/>
      <c r="AM3491" s="6"/>
      <c r="AN3491" s="6"/>
      <c r="AO3491" s="6"/>
      <c r="AP3491" s="6"/>
      <c r="AQ3491" s="6"/>
      <c r="AR3491" s="6"/>
      <c r="AS3491" s="6"/>
      <c r="AT3491" s="6"/>
      <c r="AU3491" s="6"/>
      <c r="AV3491" s="6"/>
      <c r="AW3491" s="6"/>
      <c r="AX3491" s="6"/>
      <c r="AY3491" s="6"/>
      <c r="AZ3491" s="6"/>
      <c r="BA3491" s="6"/>
      <c r="BB3491" s="6"/>
      <c r="BC3491" s="6"/>
      <c r="BD3491" s="6"/>
      <c r="BE3491" s="6"/>
      <c r="BF3491" s="6"/>
      <c r="BG3491" s="6"/>
    </row>
    <row r="3492" spans="34:59" x14ac:dyDescent="0.25">
      <c r="AH3492" s="10"/>
      <c r="AI3492" s="6"/>
      <c r="AJ3492" s="10"/>
      <c r="AK3492" s="10"/>
      <c r="AL3492" s="10"/>
      <c r="AM3492" s="10"/>
      <c r="AN3492" s="10"/>
      <c r="AO3492" s="10"/>
      <c r="AP3492" s="10"/>
      <c r="AQ3492" s="10"/>
      <c r="AR3492" s="10"/>
      <c r="AS3492" s="10"/>
      <c r="AT3492" s="10"/>
      <c r="AU3492" s="10"/>
      <c r="AV3492" s="10"/>
      <c r="AW3492" s="10"/>
      <c r="AX3492" s="10"/>
      <c r="AY3492" s="10"/>
      <c r="AZ3492" s="10"/>
      <c r="BA3492" s="10"/>
      <c r="BB3492" s="10"/>
      <c r="BC3492" s="10"/>
      <c r="BD3492" s="10"/>
      <c r="BE3492" s="10"/>
      <c r="BF3492" s="10"/>
      <c r="BG3492" s="6"/>
    </row>
    <row r="3493" spans="34:59" x14ac:dyDescent="0.25">
      <c r="AH3493" s="6"/>
      <c r="AI3493" s="6"/>
      <c r="AJ3493" s="6"/>
      <c r="AK3493" s="6"/>
      <c r="AL3493" s="6"/>
      <c r="AM3493" s="6"/>
      <c r="AN3493" s="6"/>
      <c r="AO3493" s="6"/>
      <c r="AP3493" s="6"/>
      <c r="AQ3493" s="6"/>
      <c r="AR3493" s="6"/>
      <c r="AS3493" s="6"/>
      <c r="AT3493" s="6"/>
      <c r="AU3493" s="6"/>
      <c r="AV3493" s="6"/>
      <c r="AW3493" s="6"/>
      <c r="AX3493" s="6"/>
      <c r="AY3493" s="6"/>
      <c r="AZ3493" s="6"/>
      <c r="BA3493" s="6"/>
      <c r="BB3493" s="6"/>
      <c r="BC3493" s="6"/>
      <c r="BD3493" s="6"/>
      <c r="BE3493" s="6"/>
      <c r="BF3493" s="6"/>
      <c r="BG3493" s="10"/>
    </row>
    <row r="3494" spans="34:59" x14ac:dyDescent="0.25">
      <c r="AH3494" s="10"/>
      <c r="AI3494" s="6"/>
    </row>
    <row r="3495" spans="34:59" x14ac:dyDescent="0.25">
      <c r="AH3495" s="6"/>
      <c r="AI3495" s="6"/>
      <c r="AJ3495" s="6"/>
      <c r="AK3495" s="6"/>
      <c r="AL3495" s="6"/>
      <c r="AM3495" s="6"/>
      <c r="AN3495" s="6"/>
      <c r="AO3495" s="6"/>
      <c r="AP3495" s="6"/>
      <c r="AQ3495" s="6"/>
      <c r="AR3495" s="6"/>
      <c r="AS3495" s="6"/>
      <c r="AT3495" s="6"/>
      <c r="AU3495" s="6"/>
      <c r="AV3495" s="6"/>
      <c r="AW3495" s="6"/>
      <c r="AX3495" s="6"/>
      <c r="AY3495" s="6"/>
      <c r="AZ3495" s="6"/>
      <c r="BA3495" s="6"/>
      <c r="BB3495" s="6"/>
      <c r="BC3495" s="6"/>
      <c r="BD3495" s="6"/>
      <c r="BE3495" s="6"/>
      <c r="BF3495" s="6"/>
      <c r="BG3495" s="6"/>
    </row>
    <row r="3496" spans="34:59" x14ac:dyDescent="0.25">
      <c r="AH3496" s="10"/>
      <c r="AI3496" s="6"/>
      <c r="AJ3496" s="10"/>
      <c r="AK3496" s="10"/>
      <c r="AL3496" s="10"/>
      <c r="AM3496" s="10"/>
      <c r="AN3496" s="10"/>
      <c r="AO3496" s="10"/>
      <c r="AP3496" s="10"/>
      <c r="AQ3496" s="10"/>
      <c r="AR3496" s="10"/>
      <c r="AS3496" s="10"/>
      <c r="AT3496" s="10"/>
      <c r="AU3496" s="10"/>
      <c r="AV3496" s="10"/>
      <c r="AW3496" s="10"/>
      <c r="AX3496" s="10"/>
      <c r="AY3496" s="10"/>
      <c r="AZ3496" s="10"/>
      <c r="BA3496" s="10"/>
      <c r="BB3496" s="10"/>
      <c r="BC3496" s="10"/>
      <c r="BD3496" s="10"/>
      <c r="BE3496" s="10"/>
      <c r="BF3496" s="10"/>
      <c r="BG3496" s="6"/>
    </row>
    <row r="3497" spans="34:59" x14ac:dyDescent="0.25">
      <c r="AH3497" s="6"/>
      <c r="AI3497" s="6"/>
      <c r="AJ3497" s="6"/>
      <c r="AK3497" s="6"/>
      <c r="AL3497" s="6"/>
      <c r="AM3497" s="6"/>
      <c r="AN3497" s="6"/>
      <c r="AO3497" s="6"/>
      <c r="AP3497" s="6"/>
      <c r="AQ3497" s="6"/>
      <c r="AR3497" s="6"/>
      <c r="AS3497" s="6"/>
      <c r="AT3497" s="6"/>
      <c r="AU3497" s="6"/>
      <c r="AV3497" s="6"/>
      <c r="AW3497" s="6"/>
      <c r="AX3497" s="6"/>
      <c r="AY3497" s="6"/>
      <c r="AZ3497" s="6"/>
      <c r="BA3497" s="6"/>
      <c r="BB3497" s="6"/>
      <c r="BC3497" s="6"/>
      <c r="BD3497" s="6"/>
      <c r="BE3497" s="6"/>
      <c r="BF3497" s="6"/>
      <c r="BG3497" s="10"/>
    </row>
    <row r="3498" spans="34:59" x14ac:dyDescent="0.25">
      <c r="AH3498" s="10"/>
      <c r="AI3498" s="6"/>
    </row>
    <row r="3499" spans="34:59" x14ac:dyDescent="0.25">
      <c r="AH3499" s="6"/>
      <c r="AI3499" s="6"/>
      <c r="AJ3499" s="6"/>
      <c r="AK3499" s="6"/>
      <c r="AL3499" s="6"/>
      <c r="AM3499" s="6"/>
      <c r="AN3499" s="6"/>
      <c r="AO3499" s="6"/>
      <c r="AP3499" s="6"/>
      <c r="AQ3499" s="6"/>
      <c r="AR3499" s="6"/>
      <c r="AS3499" s="6"/>
      <c r="AT3499" s="6"/>
      <c r="AU3499" s="6"/>
      <c r="AV3499" s="6"/>
      <c r="AW3499" s="6"/>
      <c r="AX3499" s="6"/>
      <c r="AY3499" s="6"/>
      <c r="AZ3499" s="6"/>
      <c r="BA3499" s="6"/>
      <c r="BB3499" s="6"/>
      <c r="BC3499" s="6"/>
      <c r="BD3499" s="6"/>
      <c r="BE3499" s="6"/>
      <c r="BF3499" s="6"/>
      <c r="BG3499" s="6"/>
    </row>
    <row r="3500" spans="34:59" x14ac:dyDescent="0.25">
      <c r="AH3500" s="10"/>
      <c r="AI3500" s="6"/>
      <c r="AJ3500" s="10"/>
      <c r="AK3500" s="10"/>
      <c r="AL3500" s="10"/>
      <c r="AM3500" s="10"/>
      <c r="AN3500" s="10"/>
      <c r="AO3500" s="10"/>
      <c r="AP3500" s="10"/>
      <c r="AQ3500" s="10"/>
      <c r="AR3500" s="10"/>
      <c r="AS3500" s="10"/>
      <c r="AT3500" s="10"/>
      <c r="AU3500" s="10"/>
      <c r="AV3500" s="10"/>
      <c r="AW3500" s="10"/>
      <c r="AX3500" s="10"/>
      <c r="AY3500" s="10"/>
      <c r="AZ3500" s="10"/>
      <c r="BA3500" s="10"/>
      <c r="BB3500" s="10"/>
      <c r="BC3500" s="10"/>
      <c r="BD3500" s="10"/>
      <c r="BE3500" s="10"/>
      <c r="BF3500" s="10"/>
      <c r="BG3500" s="6"/>
    </row>
    <row r="3501" spans="34:59" x14ac:dyDescent="0.25">
      <c r="AH3501" s="6"/>
      <c r="AI3501" s="6"/>
      <c r="AJ3501" s="6"/>
      <c r="AK3501" s="6"/>
      <c r="AL3501" s="6"/>
      <c r="AM3501" s="6"/>
      <c r="AN3501" s="6"/>
      <c r="AO3501" s="6"/>
      <c r="AP3501" s="6"/>
      <c r="AQ3501" s="6"/>
      <c r="AR3501" s="6"/>
      <c r="AS3501" s="6"/>
      <c r="AT3501" s="6"/>
      <c r="AU3501" s="6"/>
      <c r="AV3501" s="6"/>
      <c r="AW3501" s="6"/>
      <c r="AX3501" s="6"/>
      <c r="AY3501" s="6"/>
      <c r="AZ3501" s="6"/>
      <c r="BA3501" s="6"/>
      <c r="BB3501" s="6"/>
      <c r="BC3501" s="6"/>
      <c r="BD3501" s="6"/>
      <c r="BE3501" s="6"/>
      <c r="BF3501" s="6"/>
      <c r="BG3501" s="10"/>
    </row>
    <row r="3502" spans="34:59" x14ac:dyDescent="0.25">
      <c r="AH3502" s="10"/>
      <c r="AI3502" s="6"/>
    </row>
    <row r="3503" spans="34:59" x14ac:dyDescent="0.25">
      <c r="AH3503" s="6"/>
      <c r="AI3503" s="6"/>
      <c r="AJ3503" s="6"/>
      <c r="AK3503" s="6"/>
      <c r="AL3503" s="6"/>
      <c r="AM3503" s="6"/>
      <c r="AN3503" s="6"/>
      <c r="AO3503" s="6"/>
      <c r="AP3503" s="6"/>
      <c r="AQ3503" s="6"/>
      <c r="AR3503" s="6"/>
      <c r="AS3503" s="6"/>
      <c r="AT3503" s="6"/>
      <c r="AU3503" s="6"/>
      <c r="AV3503" s="6"/>
      <c r="AW3503" s="6"/>
      <c r="AX3503" s="6"/>
      <c r="AY3503" s="6"/>
      <c r="AZ3503" s="6"/>
      <c r="BA3503" s="6"/>
      <c r="BB3503" s="6"/>
      <c r="BC3503" s="6"/>
      <c r="BD3503" s="6"/>
      <c r="BE3503" s="6"/>
      <c r="BF3503" s="6"/>
      <c r="BG3503" s="6"/>
    </row>
    <row r="3504" spans="34:59" x14ac:dyDescent="0.25">
      <c r="AH3504" s="10"/>
      <c r="AI3504" s="6"/>
      <c r="AJ3504" s="10"/>
      <c r="AK3504" s="10"/>
      <c r="AL3504" s="10"/>
      <c r="AM3504" s="10"/>
      <c r="AN3504" s="10"/>
      <c r="AO3504" s="10"/>
      <c r="AP3504" s="10"/>
      <c r="AQ3504" s="10"/>
      <c r="AR3504" s="10"/>
      <c r="AS3504" s="10"/>
      <c r="AT3504" s="10"/>
      <c r="AU3504" s="10"/>
      <c r="AV3504" s="10"/>
      <c r="AW3504" s="10"/>
      <c r="AX3504" s="10"/>
      <c r="AY3504" s="10"/>
      <c r="AZ3504" s="10"/>
      <c r="BA3504" s="10"/>
      <c r="BB3504" s="10"/>
      <c r="BC3504" s="10"/>
      <c r="BD3504" s="10"/>
      <c r="BE3504" s="10"/>
      <c r="BF3504" s="10"/>
      <c r="BG3504" s="6"/>
    </row>
    <row r="3505" spans="34:59" x14ac:dyDescent="0.25">
      <c r="AH3505" s="6"/>
      <c r="AI3505" s="6"/>
      <c r="AJ3505" s="6"/>
      <c r="AK3505" s="6"/>
      <c r="AL3505" s="6"/>
      <c r="AM3505" s="6"/>
      <c r="AN3505" s="6"/>
      <c r="AO3505" s="6"/>
      <c r="AP3505" s="6"/>
      <c r="AQ3505" s="6"/>
      <c r="AR3505" s="6"/>
      <c r="AS3505" s="6"/>
      <c r="AT3505" s="6"/>
      <c r="AU3505" s="6"/>
      <c r="AV3505" s="6"/>
      <c r="AW3505" s="6"/>
      <c r="AX3505" s="6"/>
      <c r="AY3505" s="6"/>
      <c r="AZ3505" s="6"/>
      <c r="BA3505" s="6"/>
      <c r="BB3505" s="6"/>
      <c r="BC3505" s="6"/>
      <c r="BD3505" s="6"/>
      <c r="BE3505" s="6"/>
      <c r="BF3505" s="6"/>
      <c r="BG3505" s="10"/>
    </row>
    <row r="3506" spans="34:59" x14ac:dyDescent="0.25">
      <c r="AH3506" s="10"/>
      <c r="AI3506" s="6"/>
    </row>
    <row r="3507" spans="34:59" x14ac:dyDescent="0.25">
      <c r="AH3507" s="6"/>
      <c r="AI3507" s="6"/>
      <c r="AJ3507" s="6"/>
      <c r="AK3507" s="6"/>
      <c r="AL3507" s="6"/>
      <c r="AM3507" s="6"/>
      <c r="AN3507" s="6"/>
      <c r="AO3507" s="6"/>
      <c r="AP3507" s="6"/>
      <c r="AQ3507" s="6"/>
      <c r="AR3507" s="6"/>
      <c r="AS3507" s="6"/>
      <c r="AT3507" s="6"/>
      <c r="AU3507" s="6"/>
      <c r="AV3507" s="6"/>
      <c r="AW3507" s="6"/>
      <c r="AX3507" s="6"/>
      <c r="AY3507" s="6"/>
      <c r="AZ3507" s="6"/>
      <c r="BA3507" s="6"/>
      <c r="BB3507" s="6"/>
      <c r="BC3507" s="6"/>
      <c r="BD3507" s="6"/>
      <c r="BE3507" s="6"/>
      <c r="BF3507" s="6"/>
      <c r="BG3507" s="6"/>
    </row>
    <row r="3508" spans="34:59" x14ac:dyDescent="0.25">
      <c r="AH3508" s="10"/>
      <c r="AI3508" s="6"/>
      <c r="AJ3508" s="10"/>
      <c r="AK3508" s="10"/>
      <c r="AL3508" s="10"/>
      <c r="AM3508" s="10"/>
      <c r="AN3508" s="10"/>
      <c r="AO3508" s="10"/>
      <c r="AP3508" s="10"/>
      <c r="AQ3508" s="10"/>
      <c r="AR3508" s="10"/>
      <c r="AS3508" s="10"/>
      <c r="AT3508" s="10"/>
      <c r="AU3508" s="10"/>
      <c r="AV3508" s="10"/>
      <c r="AW3508" s="10"/>
      <c r="AX3508" s="10"/>
      <c r="AY3508" s="10"/>
      <c r="AZ3508" s="10"/>
      <c r="BA3508" s="10"/>
      <c r="BB3508" s="10"/>
      <c r="BC3508" s="10"/>
      <c r="BD3508" s="10"/>
      <c r="BE3508" s="10"/>
      <c r="BF3508" s="10"/>
      <c r="BG3508" s="6"/>
    </row>
    <row r="3509" spans="34:59" x14ac:dyDescent="0.25">
      <c r="AH3509" s="6"/>
      <c r="AI3509" s="6"/>
      <c r="AJ3509" s="6"/>
      <c r="AK3509" s="6"/>
      <c r="AL3509" s="6"/>
      <c r="AM3509" s="6"/>
      <c r="AN3509" s="6"/>
      <c r="AO3509" s="6"/>
      <c r="AP3509" s="6"/>
      <c r="AQ3509" s="6"/>
      <c r="AR3509" s="6"/>
      <c r="AS3509" s="6"/>
      <c r="AT3509" s="6"/>
      <c r="AU3509" s="6"/>
      <c r="AV3509" s="6"/>
      <c r="AW3509" s="6"/>
      <c r="AX3509" s="6"/>
      <c r="AY3509" s="6"/>
      <c r="AZ3509" s="6"/>
      <c r="BA3509" s="6"/>
      <c r="BB3509" s="6"/>
      <c r="BC3509" s="6"/>
      <c r="BD3509" s="6"/>
      <c r="BE3509" s="6"/>
      <c r="BF3509" s="6"/>
      <c r="BG3509" s="10"/>
    </row>
    <row r="3510" spans="34:59" x14ac:dyDescent="0.25">
      <c r="AH3510" s="10"/>
      <c r="AI3510" s="6"/>
    </row>
    <row r="3511" spans="34:59" x14ac:dyDescent="0.25">
      <c r="AH3511" s="6"/>
      <c r="AI3511" s="6"/>
      <c r="AJ3511" s="6"/>
      <c r="AK3511" s="6"/>
      <c r="AL3511" s="6"/>
      <c r="AM3511" s="6"/>
      <c r="AN3511" s="6"/>
      <c r="AO3511" s="6"/>
      <c r="AP3511" s="6"/>
      <c r="AQ3511" s="6"/>
      <c r="AR3511" s="6"/>
      <c r="AS3511" s="6"/>
      <c r="AT3511" s="6"/>
      <c r="AU3511" s="6"/>
      <c r="AV3511" s="6"/>
      <c r="AW3511" s="6"/>
      <c r="AX3511" s="6"/>
      <c r="AY3511" s="6"/>
      <c r="AZ3511" s="6"/>
      <c r="BA3511" s="6"/>
      <c r="BB3511" s="6"/>
      <c r="BC3511" s="6"/>
      <c r="BD3511" s="6"/>
      <c r="BE3511" s="6"/>
      <c r="BF3511" s="6"/>
      <c r="BG3511" s="6"/>
    </row>
    <row r="3512" spans="34:59" x14ac:dyDescent="0.25">
      <c r="AH3512" s="10"/>
      <c r="AI3512" s="6"/>
      <c r="AJ3512" s="10"/>
      <c r="AK3512" s="10"/>
      <c r="AL3512" s="10"/>
      <c r="AM3512" s="10"/>
      <c r="AN3512" s="10"/>
      <c r="AO3512" s="10"/>
      <c r="AP3512" s="10"/>
      <c r="AQ3512" s="10"/>
      <c r="AR3512" s="10"/>
      <c r="AS3512" s="10"/>
      <c r="AT3512" s="10"/>
      <c r="AU3512" s="10"/>
      <c r="AV3512" s="10"/>
      <c r="AW3512" s="10"/>
      <c r="AX3512" s="10"/>
      <c r="AY3512" s="10"/>
      <c r="AZ3512" s="10"/>
      <c r="BA3512" s="10"/>
      <c r="BB3512" s="10"/>
      <c r="BC3512" s="10"/>
      <c r="BD3512" s="10"/>
      <c r="BE3512" s="10"/>
      <c r="BF3512" s="10"/>
      <c r="BG3512" s="6"/>
    </row>
    <row r="3513" spans="34:59" x14ac:dyDescent="0.25">
      <c r="AH3513" s="6"/>
      <c r="AI3513" s="6"/>
      <c r="AJ3513" s="6"/>
      <c r="AK3513" s="6"/>
      <c r="AL3513" s="6"/>
      <c r="AM3513" s="6"/>
      <c r="AN3513" s="6"/>
      <c r="AO3513" s="6"/>
      <c r="AP3513" s="6"/>
      <c r="AQ3513" s="6"/>
      <c r="AR3513" s="6"/>
      <c r="AS3513" s="6"/>
      <c r="AT3513" s="6"/>
      <c r="AU3513" s="6"/>
      <c r="AV3513" s="6"/>
      <c r="AW3513" s="6"/>
      <c r="AX3513" s="6"/>
      <c r="AY3513" s="6"/>
      <c r="AZ3513" s="6"/>
      <c r="BA3513" s="6"/>
      <c r="BB3513" s="6"/>
      <c r="BC3513" s="6"/>
      <c r="BD3513" s="6"/>
      <c r="BE3513" s="6"/>
      <c r="BF3513" s="6"/>
      <c r="BG3513" s="10"/>
    </row>
    <row r="3514" spans="34:59" x14ac:dyDescent="0.25">
      <c r="AH3514" s="10"/>
      <c r="AI3514" s="6"/>
    </row>
    <row r="3515" spans="34:59" x14ac:dyDescent="0.25">
      <c r="AH3515" s="6"/>
      <c r="AI3515" s="6"/>
      <c r="AJ3515" s="6"/>
      <c r="AK3515" s="6"/>
      <c r="AL3515" s="6"/>
      <c r="AM3515" s="6"/>
      <c r="AN3515" s="6"/>
      <c r="AO3515" s="6"/>
      <c r="AP3515" s="6"/>
      <c r="AQ3515" s="6"/>
      <c r="AR3515" s="6"/>
      <c r="AS3515" s="6"/>
      <c r="AT3515" s="6"/>
      <c r="AU3515" s="6"/>
      <c r="AV3515" s="6"/>
      <c r="AW3515" s="6"/>
      <c r="AX3515" s="6"/>
      <c r="AY3515" s="6"/>
      <c r="AZ3515" s="6"/>
      <c r="BA3515" s="6"/>
      <c r="BB3515" s="6"/>
      <c r="BC3515" s="6"/>
      <c r="BD3515" s="6"/>
      <c r="BE3515" s="6"/>
      <c r="BF3515" s="6"/>
      <c r="BG3515" s="6"/>
    </row>
    <row r="3516" spans="34:59" x14ac:dyDescent="0.25">
      <c r="AH3516" s="10"/>
      <c r="AI3516" s="6"/>
      <c r="AJ3516" s="10"/>
      <c r="AK3516" s="10"/>
      <c r="AL3516" s="10"/>
      <c r="AM3516" s="10"/>
      <c r="AN3516" s="10"/>
      <c r="AO3516" s="10"/>
      <c r="AP3516" s="10"/>
      <c r="AQ3516" s="10"/>
      <c r="AR3516" s="10"/>
      <c r="AS3516" s="10"/>
      <c r="AT3516" s="10"/>
      <c r="AU3516" s="10"/>
      <c r="AV3516" s="10"/>
      <c r="AW3516" s="10"/>
      <c r="AX3516" s="10"/>
      <c r="AY3516" s="10"/>
      <c r="AZ3516" s="10"/>
      <c r="BA3516" s="10"/>
      <c r="BB3516" s="10"/>
      <c r="BC3516" s="10"/>
      <c r="BD3516" s="10"/>
      <c r="BE3516" s="10"/>
      <c r="BF3516" s="10"/>
      <c r="BG3516" s="6"/>
    </row>
    <row r="3517" spans="34:59" x14ac:dyDescent="0.25">
      <c r="AH3517" s="6"/>
      <c r="AI3517" s="6"/>
      <c r="AJ3517" s="6"/>
      <c r="AK3517" s="6"/>
      <c r="AL3517" s="6"/>
      <c r="AM3517" s="6"/>
      <c r="AN3517" s="6"/>
      <c r="AO3517" s="6"/>
      <c r="AP3517" s="6"/>
      <c r="AQ3517" s="6"/>
      <c r="AR3517" s="6"/>
      <c r="AS3517" s="6"/>
      <c r="AT3517" s="6"/>
      <c r="AU3517" s="6"/>
      <c r="AV3517" s="6"/>
      <c r="AW3517" s="6"/>
      <c r="AX3517" s="6"/>
      <c r="AY3517" s="6"/>
      <c r="AZ3517" s="6"/>
      <c r="BA3517" s="6"/>
      <c r="BB3517" s="6"/>
      <c r="BC3517" s="6"/>
      <c r="BD3517" s="6"/>
      <c r="BE3517" s="6"/>
      <c r="BF3517" s="6"/>
      <c r="BG3517" s="10"/>
    </row>
    <row r="3518" spans="34:59" x14ac:dyDescent="0.25">
      <c r="AH3518" s="10"/>
      <c r="AI3518" s="6"/>
    </row>
    <row r="3519" spans="34:59" x14ac:dyDescent="0.25">
      <c r="AH3519" s="6"/>
      <c r="AI3519" s="6"/>
      <c r="AJ3519" s="6"/>
      <c r="AK3519" s="6"/>
      <c r="AL3519" s="6"/>
      <c r="AM3519" s="6"/>
      <c r="AN3519" s="6"/>
      <c r="AO3519" s="6"/>
      <c r="AP3519" s="6"/>
      <c r="AQ3519" s="6"/>
      <c r="AR3519" s="6"/>
      <c r="AS3519" s="6"/>
      <c r="AT3519" s="6"/>
      <c r="AU3519" s="6"/>
      <c r="AV3519" s="6"/>
      <c r="AW3519" s="6"/>
      <c r="AX3519" s="6"/>
      <c r="AY3519" s="6"/>
      <c r="AZ3519" s="6"/>
      <c r="BA3519" s="6"/>
      <c r="BB3519" s="6"/>
      <c r="BC3519" s="6"/>
      <c r="BD3519" s="6"/>
      <c r="BE3519" s="6"/>
      <c r="BF3519" s="6"/>
      <c r="BG3519" s="6"/>
    </row>
    <row r="3520" spans="34:59" x14ac:dyDescent="0.25">
      <c r="AH3520" s="10"/>
      <c r="AI3520" s="6"/>
      <c r="AJ3520" s="10"/>
      <c r="AK3520" s="10"/>
      <c r="AL3520" s="10"/>
      <c r="AM3520" s="10"/>
      <c r="AN3520" s="10"/>
      <c r="AO3520" s="10"/>
      <c r="AP3520" s="10"/>
      <c r="AQ3520" s="10"/>
      <c r="AR3520" s="10"/>
      <c r="AS3520" s="10"/>
      <c r="AT3520" s="10"/>
      <c r="AU3520" s="10"/>
      <c r="AV3520" s="10"/>
      <c r="AW3520" s="10"/>
      <c r="AX3520" s="10"/>
      <c r="AY3520" s="10"/>
      <c r="AZ3520" s="10"/>
      <c r="BA3520" s="10"/>
      <c r="BB3520" s="10"/>
      <c r="BC3520" s="10"/>
      <c r="BD3520" s="10"/>
      <c r="BE3520" s="10"/>
      <c r="BF3520" s="10"/>
      <c r="BG3520" s="6"/>
    </row>
    <row r="3521" spans="34:59" x14ac:dyDescent="0.25">
      <c r="AH3521" s="6"/>
      <c r="AI3521" s="6"/>
      <c r="AJ3521" s="6"/>
      <c r="AK3521" s="6"/>
      <c r="AL3521" s="6"/>
      <c r="AM3521" s="6"/>
      <c r="AN3521" s="6"/>
      <c r="AO3521" s="6"/>
      <c r="AP3521" s="6"/>
      <c r="AQ3521" s="6"/>
      <c r="AR3521" s="6"/>
      <c r="AS3521" s="6"/>
      <c r="AT3521" s="6"/>
      <c r="AU3521" s="6"/>
      <c r="AV3521" s="6"/>
      <c r="AW3521" s="6"/>
      <c r="AX3521" s="6"/>
      <c r="AY3521" s="6"/>
      <c r="AZ3521" s="6"/>
      <c r="BA3521" s="6"/>
      <c r="BB3521" s="6"/>
      <c r="BC3521" s="6"/>
      <c r="BD3521" s="6"/>
      <c r="BE3521" s="6"/>
      <c r="BF3521" s="6"/>
      <c r="BG3521" s="10"/>
    </row>
    <row r="3522" spans="34:59" x14ac:dyDescent="0.25">
      <c r="AH3522" s="10"/>
      <c r="AI3522" s="6"/>
    </row>
    <row r="3523" spans="34:59" x14ac:dyDescent="0.25">
      <c r="AH3523" s="6"/>
      <c r="AI3523" s="6"/>
      <c r="AJ3523" s="6"/>
      <c r="AK3523" s="6"/>
      <c r="AL3523" s="6"/>
      <c r="AM3523" s="6"/>
      <c r="AN3523" s="6"/>
      <c r="AO3523" s="6"/>
      <c r="AP3523" s="6"/>
      <c r="AQ3523" s="6"/>
      <c r="AR3523" s="6"/>
      <c r="AS3523" s="6"/>
      <c r="AT3523" s="6"/>
      <c r="AU3523" s="6"/>
      <c r="AV3523" s="6"/>
      <c r="AW3523" s="6"/>
      <c r="AX3523" s="6"/>
      <c r="AY3523" s="6"/>
      <c r="AZ3523" s="6"/>
      <c r="BA3523" s="6"/>
      <c r="BB3523" s="6"/>
      <c r="BC3523" s="6"/>
      <c r="BD3523" s="6"/>
      <c r="BE3523" s="6"/>
      <c r="BF3523" s="6"/>
      <c r="BG3523" s="6"/>
    </row>
    <row r="3524" spans="34:59" x14ac:dyDescent="0.25">
      <c r="AH3524" s="10"/>
      <c r="AI3524" s="6"/>
      <c r="AJ3524" s="10"/>
      <c r="AK3524" s="10"/>
      <c r="AL3524" s="10"/>
      <c r="AM3524" s="10"/>
      <c r="AN3524" s="10"/>
      <c r="AO3524" s="10"/>
      <c r="AP3524" s="10"/>
      <c r="AQ3524" s="10"/>
      <c r="AR3524" s="10"/>
      <c r="AS3524" s="10"/>
      <c r="AT3524" s="10"/>
      <c r="AU3524" s="10"/>
      <c r="AV3524" s="10"/>
      <c r="AW3524" s="10"/>
      <c r="AX3524" s="10"/>
      <c r="AY3524" s="10"/>
      <c r="AZ3524" s="10"/>
      <c r="BA3524" s="10"/>
      <c r="BB3524" s="10"/>
      <c r="BC3524" s="10"/>
      <c r="BD3524" s="10"/>
      <c r="BE3524" s="10"/>
      <c r="BF3524" s="10"/>
      <c r="BG3524" s="6"/>
    </row>
    <row r="3525" spans="34:59" x14ac:dyDescent="0.25">
      <c r="AH3525" s="6"/>
      <c r="AI3525" s="6"/>
      <c r="AJ3525" s="6"/>
      <c r="AK3525" s="6"/>
      <c r="AL3525" s="6"/>
      <c r="AM3525" s="6"/>
      <c r="AN3525" s="6"/>
      <c r="AO3525" s="6"/>
      <c r="AP3525" s="6"/>
      <c r="AQ3525" s="6"/>
      <c r="AR3525" s="6"/>
      <c r="AS3525" s="6"/>
      <c r="AT3525" s="6"/>
      <c r="AU3525" s="6"/>
      <c r="AV3525" s="6"/>
      <c r="AW3525" s="6"/>
      <c r="AX3525" s="6"/>
      <c r="AY3525" s="6"/>
      <c r="AZ3525" s="6"/>
      <c r="BA3525" s="6"/>
      <c r="BB3525" s="6"/>
      <c r="BC3525" s="6"/>
      <c r="BD3525" s="6"/>
      <c r="BE3525" s="6"/>
      <c r="BF3525" s="6"/>
      <c r="BG3525" s="10"/>
    </row>
    <row r="3526" spans="34:59" x14ac:dyDescent="0.25">
      <c r="AH3526" s="10"/>
      <c r="AI3526" s="6"/>
    </row>
    <row r="3527" spans="34:59" x14ac:dyDescent="0.25">
      <c r="AH3527" s="6"/>
      <c r="AI3527" s="6"/>
      <c r="AJ3527" s="6"/>
      <c r="AK3527" s="6"/>
      <c r="AL3527" s="6"/>
      <c r="AM3527" s="6"/>
      <c r="AN3527" s="6"/>
      <c r="AO3527" s="6"/>
      <c r="AP3527" s="6"/>
      <c r="AQ3527" s="6"/>
      <c r="AR3527" s="6"/>
      <c r="AS3527" s="6"/>
      <c r="AT3527" s="6"/>
      <c r="AU3527" s="6"/>
      <c r="AV3527" s="6"/>
      <c r="AW3527" s="6"/>
      <c r="AX3527" s="6"/>
      <c r="AY3527" s="6"/>
      <c r="AZ3527" s="6"/>
      <c r="BA3527" s="6"/>
      <c r="BB3527" s="6"/>
      <c r="BC3527" s="6"/>
      <c r="BD3527" s="6"/>
      <c r="BE3527" s="6"/>
      <c r="BF3527" s="6"/>
      <c r="BG3527" s="6"/>
    </row>
    <row r="3528" spans="34:59" x14ac:dyDescent="0.25">
      <c r="AH3528" s="10"/>
      <c r="AI3528" s="6"/>
      <c r="AJ3528" s="10"/>
      <c r="AK3528" s="10"/>
      <c r="AL3528" s="10"/>
      <c r="AM3528" s="10"/>
      <c r="AN3528" s="10"/>
      <c r="AO3528" s="10"/>
      <c r="AP3528" s="10"/>
      <c r="AQ3528" s="10"/>
      <c r="AR3528" s="10"/>
      <c r="AS3528" s="10"/>
      <c r="AT3528" s="10"/>
      <c r="AU3528" s="10"/>
      <c r="AV3528" s="10"/>
      <c r="AW3528" s="10"/>
      <c r="AX3528" s="10"/>
      <c r="AY3528" s="10"/>
      <c r="AZ3528" s="10"/>
      <c r="BA3528" s="10"/>
      <c r="BB3528" s="10"/>
      <c r="BC3528" s="10"/>
      <c r="BD3528" s="10"/>
      <c r="BE3528" s="10"/>
      <c r="BF3528" s="10"/>
      <c r="BG3528" s="6"/>
    </row>
    <row r="3529" spans="34:59" x14ac:dyDescent="0.25">
      <c r="AH3529" s="6"/>
      <c r="AI3529" s="6"/>
      <c r="AJ3529" s="6"/>
      <c r="AK3529" s="6"/>
      <c r="AL3529" s="6"/>
      <c r="AM3529" s="6"/>
      <c r="AN3529" s="6"/>
      <c r="AO3529" s="6"/>
      <c r="AP3529" s="6"/>
      <c r="AQ3529" s="6"/>
      <c r="AR3529" s="6"/>
      <c r="AS3529" s="6"/>
      <c r="AT3529" s="6"/>
      <c r="AU3529" s="6"/>
      <c r="AV3529" s="6"/>
      <c r="AW3529" s="6"/>
      <c r="AX3529" s="6"/>
      <c r="AY3529" s="6"/>
      <c r="AZ3529" s="6"/>
      <c r="BA3529" s="6"/>
      <c r="BB3529" s="6"/>
      <c r="BC3529" s="6"/>
      <c r="BD3529" s="6"/>
      <c r="BE3529" s="6"/>
      <c r="BF3529" s="6"/>
      <c r="BG3529" s="10"/>
    </row>
    <row r="3530" spans="34:59" x14ac:dyDescent="0.25">
      <c r="AH3530" s="10"/>
      <c r="AI3530" s="6"/>
    </row>
    <row r="3531" spans="34:59" x14ac:dyDescent="0.25">
      <c r="AH3531" s="6"/>
      <c r="AI3531" s="6"/>
      <c r="AJ3531" s="6"/>
      <c r="AK3531" s="6"/>
      <c r="AL3531" s="6"/>
      <c r="AM3531" s="6"/>
      <c r="AN3531" s="6"/>
      <c r="AO3531" s="6"/>
      <c r="AP3531" s="6"/>
      <c r="AQ3531" s="6"/>
      <c r="AR3531" s="6"/>
      <c r="AS3531" s="6"/>
      <c r="AT3531" s="6"/>
      <c r="AU3531" s="6"/>
      <c r="AV3531" s="6"/>
      <c r="AW3531" s="6"/>
      <c r="AX3531" s="6"/>
      <c r="AY3531" s="6"/>
      <c r="AZ3531" s="6"/>
      <c r="BA3531" s="6"/>
      <c r="BB3531" s="6"/>
      <c r="BC3531" s="6"/>
      <c r="BD3531" s="6"/>
      <c r="BE3531" s="6"/>
      <c r="BF3531" s="6"/>
      <c r="BG3531" s="6"/>
    </row>
    <row r="3532" spans="34:59" x14ac:dyDescent="0.25">
      <c r="AH3532" s="10"/>
      <c r="AI3532" s="6"/>
      <c r="AJ3532" s="10"/>
      <c r="AK3532" s="10"/>
      <c r="AL3532" s="10"/>
      <c r="AM3532" s="10"/>
      <c r="AN3532" s="10"/>
      <c r="AO3532" s="10"/>
      <c r="AP3532" s="10"/>
      <c r="AQ3532" s="10"/>
      <c r="AR3532" s="10"/>
      <c r="AS3532" s="10"/>
      <c r="AT3532" s="10"/>
      <c r="AU3532" s="10"/>
      <c r="AV3532" s="10"/>
      <c r="AW3532" s="10"/>
      <c r="AX3532" s="10"/>
      <c r="AY3532" s="10"/>
      <c r="AZ3532" s="10"/>
      <c r="BA3532" s="10"/>
      <c r="BB3532" s="10"/>
      <c r="BC3532" s="10"/>
      <c r="BD3532" s="10"/>
      <c r="BE3532" s="10"/>
      <c r="BF3532" s="10"/>
      <c r="BG3532" s="6"/>
    </row>
    <row r="3533" spans="34:59" x14ac:dyDescent="0.25">
      <c r="AH3533" s="6"/>
      <c r="AI3533" s="6"/>
      <c r="AJ3533" s="6"/>
      <c r="AK3533" s="6"/>
      <c r="AL3533" s="6"/>
      <c r="AM3533" s="6"/>
      <c r="AN3533" s="6"/>
      <c r="AO3533" s="6"/>
      <c r="AP3533" s="6"/>
      <c r="AQ3533" s="6"/>
      <c r="AR3533" s="6"/>
      <c r="AS3533" s="6"/>
      <c r="AT3533" s="6"/>
      <c r="AU3533" s="6"/>
      <c r="AV3533" s="6"/>
      <c r="AW3533" s="6"/>
      <c r="AX3533" s="6"/>
      <c r="AY3533" s="6"/>
      <c r="AZ3533" s="6"/>
      <c r="BA3533" s="6"/>
      <c r="BB3533" s="6"/>
      <c r="BC3533" s="6"/>
      <c r="BD3533" s="6"/>
      <c r="BE3533" s="6"/>
      <c r="BF3533" s="6"/>
      <c r="BG3533" s="10"/>
    </row>
    <row r="3534" spans="34:59" x14ac:dyDescent="0.25">
      <c r="AH3534" s="10"/>
      <c r="AI3534" s="6"/>
    </row>
    <row r="3535" spans="34:59" x14ac:dyDescent="0.25">
      <c r="AH3535" s="6"/>
      <c r="AI3535" s="6"/>
      <c r="AJ3535" s="6"/>
      <c r="AK3535" s="6"/>
      <c r="AL3535" s="6"/>
      <c r="AM3535" s="6"/>
      <c r="AN3535" s="6"/>
      <c r="AO3535" s="6"/>
      <c r="AP3535" s="6"/>
      <c r="AQ3535" s="6"/>
      <c r="AR3535" s="6"/>
      <c r="AS3535" s="6"/>
      <c r="AT3535" s="6"/>
      <c r="AU3535" s="6"/>
      <c r="AV3535" s="6"/>
      <c r="AW3535" s="6"/>
      <c r="AX3535" s="6"/>
      <c r="AY3535" s="6"/>
      <c r="AZ3535" s="6"/>
      <c r="BA3535" s="6"/>
      <c r="BB3535" s="6"/>
      <c r="BC3535" s="6"/>
      <c r="BD3535" s="6"/>
      <c r="BE3535" s="6"/>
      <c r="BF3535" s="6"/>
      <c r="BG3535" s="6"/>
    </row>
    <row r="3536" spans="34:59" x14ac:dyDescent="0.25">
      <c r="AH3536" s="10"/>
      <c r="AI3536" s="6"/>
      <c r="AJ3536" s="10"/>
      <c r="AK3536" s="10"/>
      <c r="AL3536" s="10"/>
      <c r="AM3536" s="10"/>
      <c r="AN3536" s="10"/>
      <c r="AO3536" s="10"/>
      <c r="AP3536" s="10"/>
      <c r="AQ3536" s="10"/>
      <c r="AR3536" s="10"/>
      <c r="AS3536" s="10"/>
      <c r="AT3536" s="10"/>
      <c r="AU3536" s="10"/>
      <c r="AV3536" s="10"/>
      <c r="AW3536" s="10"/>
      <c r="AX3536" s="10"/>
      <c r="AY3536" s="10"/>
      <c r="AZ3536" s="10"/>
      <c r="BA3536" s="10"/>
      <c r="BB3536" s="10"/>
      <c r="BC3536" s="10"/>
      <c r="BD3536" s="10"/>
      <c r="BE3536" s="10"/>
      <c r="BF3536" s="10"/>
      <c r="BG3536" s="6"/>
    </row>
    <row r="3537" spans="34:59" x14ac:dyDescent="0.25">
      <c r="AH3537" s="6"/>
      <c r="AI3537" s="6"/>
      <c r="AJ3537" s="6"/>
      <c r="AK3537" s="6"/>
      <c r="AL3537" s="6"/>
      <c r="AM3537" s="6"/>
      <c r="AN3537" s="6"/>
      <c r="AO3537" s="6"/>
      <c r="AP3537" s="6"/>
      <c r="AQ3537" s="6"/>
      <c r="AR3537" s="6"/>
      <c r="AS3537" s="6"/>
      <c r="AT3537" s="6"/>
      <c r="AU3537" s="6"/>
      <c r="AV3537" s="6"/>
      <c r="AW3537" s="6"/>
      <c r="AX3537" s="6"/>
      <c r="AY3537" s="6"/>
      <c r="AZ3537" s="6"/>
      <c r="BA3537" s="6"/>
      <c r="BB3537" s="6"/>
      <c r="BC3537" s="6"/>
      <c r="BD3537" s="6"/>
      <c r="BE3537" s="6"/>
      <c r="BF3537" s="6"/>
      <c r="BG3537" s="10"/>
    </row>
    <row r="3538" spans="34:59" x14ac:dyDescent="0.25">
      <c r="AH3538" s="10"/>
      <c r="AI3538" s="6"/>
    </row>
    <row r="3539" spans="34:59" x14ac:dyDescent="0.25">
      <c r="AH3539" s="6"/>
      <c r="AI3539" s="6"/>
      <c r="AJ3539" s="6"/>
      <c r="AK3539" s="6"/>
      <c r="AL3539" s="6"/>
      <c r="AM3539" s="6"/>
      <c r="AN3539" s="6"/>
      <c r="AO3539" s="6"/>
      <c r="AP3539" s="6"/>
      <c r="AQ3539" s="6"/>
      <c r="AR3539" s="6"/>
      <c r="AS3539" s="6"/>
      <c r="AT3539" s="6"/>
      <c r="AU3539" s="6"/>
      <c r="AV3539" s="6"/>
      <c r="AW3539" s="6"/>
      <c r="AX3539" s="6"/>
      <c r="AY3539" s="6"/>
      <c r="AZ3539" s="6"/>
      <c r="BA3539" s="6"/>
      <c r="BB3539" s="6"/>
      <c r="BC3539" s="6"/>
      <c r="BD3539" s="6"/>
      <c r="BE3539" s="6"/>
      <c r="BF3539" s="6"/>
      <c r="BG3539" s="6"/>
    </row>
    <row r="3540" spans="34:59" x14ac:dyDescent="0.25">
      <c r="AH3540" s="10"/>
      <c r="AI3540" s="6"/>
      <c r="AJ3540" s="10"/>
      <c r="AK3540" s="10"/>
      <c r="AL3540" s="10"/>
      <c r="AM3540" s="10"/>
      <c r="AN3540" s="10"/>
      <c r="AO3540" s="10"/>
      <c r="AP3540" s="10"/>
      <c r="AQ3540" s="10"/>
      <c r="AR3540" s="10"/>
      <c r="AS3540" s="10"/>
      <c r="AT3540" s="10"/>
      <c r="AU3540" s="10"/>
      <c r="AV3540" s="10"/>
      <c r="AW3540" s="10"/>
      <c r="AX3540" s="10"/>
      <c r="AY3540" s="10"/>
      <c r="AZ3540" s="10"/>
      <c r="BA3540" s="10"/>
      <c r="BB3540" s="10"/>
      <c r="BC3540" s="10"/>
      <c r="BD3540" s="10"/>
      <c r="BE3540" s="10"/>
      <c r="BF3540" s="10"/>
      <c r="BG3540" s="6"/>
    </row>
    <row r="3541" spans="34:59" x14ac:dyDescent="0.25">
      <c r="AH3541" s="6"/>
      <c r="AI3541" s="6"/>
      <c r="AJ3541" s="6"/>
      <c r="AK3541" s="6"/>
      <c r="AL3541" s="6"/>
      <c r="AM3541" s="6"/>
      <c r="AN3541" s="6"/>
      <c r="AO3541" s="6"/>
      <c r="AP3541" s="6"/>
      <c r="AQ3541" s="6"/>
      <c r="AR3541" s="6"/>
      <c r="AS3541" s="6"/>
      <c r="AT3541" s="6"/>
      <c r="AU3541" s="6"/>
      <c r="AV3541" s="6"/>
      <c r="AW3541" s="6"/>
      <c r="AX3541" s="6"/>
      <c r="AY3541" s="6"/>
      <c r="AZ3541" s="6"/>
      <c r="BA3541" s="6"/>
      <c r="BB3541" s="6"/>
      <c r="BC3541" s="6"/>
      <c r="BD3541" s="6"/>
      <c r="BE3541" s="6"/>
      <c r="BF3541" s="6"/>
      <c r="BG3541" s="10"/>
    </row>
    <row r="3542" spans="34:59" x14ac:dyDescent="0.25">
      <c r="AH3542" s="10"/>
      <c r="AI3542" s="6"/>
    </row>
    <row r="3543" spans="34:59" x14ac:dyDescent="0.25">
      <c r="AH3543" s="6"/>
      <c r="AI3543" s="6"/>
      <c r="AJ3543" s="6"/>
      <c r="AK3543" s="6"/>
      <c r="AL3543" s="6"/>
      <c r="AM3543" s="6"/>
      <c r="AN3543" s="6"/>
      <c r="AO3543" s="6"/>
      <c r="AP3543" s="6"/>
      <c r="AQ3543" s="6"/>
      <c r="AR3543" s="6"/>
      <c r="AS3543" s="6"/>
      <c r="AT3543" s="6"/>
      <c r="AU3543" s="6"/>
      <c r="AV3543" s="6"/>
      <c r="AW3543" s="6"/>
      <c r="AX3543" s="6"/>
      <c r="AY3543" s="6"/>
      <c r="AZ3543" s="6"/>
      <c r="BA3543" s="6"/>
      <c r="BB3543" s="6"/>
      <c r="BC3543" s="6"/>
      <c r="BD3543" s="6"/>
      <c r="BE3543" s="6"/>
      <c r="BF3543" s="6"/>
      <c r="BG3543" s="6"/>
    </row>
    <row r="3544" spans="34:59" x14ac:dyDescent="0.25">
      <c r="AH3544" s="10"/>
      <c r="AI3544" s="6"/>
      <c r="AJ3544" s="10"/>
      <c r="AK3544" s="10"/>
      <c r="AL3544" s="10"/>
      <c r="AM3544" s="10"/>
      <c r="AN3544" s="10"/>
      <c r="AO3544" s="10"/>
      <c r="AP3544" s="10"/>
      <c r="AQ3544" s="10"/>
      <c r="AR3544" s="10"/>
      <c r="AS3544" s="10"/>
      <c r="AT3544" s="10"/>
      <c r="AU3544" s="10"/>
      <c r="AV3544" s="10"/>
      <c r="AW3544" s="10"/>
      <c r="AX3544" s="10"/>
      <c r="AY3544" s="10"/>
      <c r="AZ3544" s="10"/>
      <c r="BA3544" s="10"/>
      <c r="BB3544" s="10"/>
      <c r="BC3544" s="10"/>
      <c r="BD3544" s="10"/>
      <c r="BE3544" s="10"/>
      <c r="BF3544" s="10"/>
      <c r="BG3544" s="6"/>
    </row>
    <row r="3545" spans="34:59" x14ac:dyDescent="0.25">
      <c r="AH3545" s="6"/>
      <c r="AI3545" s="6"/>
      <c r="AJ3545" s="6"/>
      <c r="AK3545" s="6"/>
      <c r="AL3545" s="6"/>
      <c r="AM3545" s="6"/>
      <c r="AN3545" s="6"/>
      <c r="AO3545" s="6"/>
      <c r="AP3545" s="6"/>
      <c r="AQ3545" s="6"/>
      <c r="AR3545" s="6"/>
      <c r="AS3545" s="6"/>
      <c r="AT3545" s="6"/>
      <c r="AU3545" s="6"/>
      <c r="AV3545" s="6"/>
      <c r="AW3545" s="6"/>
      <c r="AX3545" s="6"/>
      <c r="AY3545" s="6"/>
      <c r="AZ3545" s="6"/>
      <c r="BA3545" s="6"/>
      <c r="BB3545" s="6"/>
      <c r="BC3545" s="6"/>
      <c r="BD3545" s="6"/>
      <c r="BE3545" s="6"/>
      <c r="BF3545" s="6"/>
      <c r="BG3545" s="10"/>
    </row>
    <row r="3546" spans="34:59" x14ac:dyDescent="0.25">
      <c r="AH3546" s="10"/>
      <c r="AI3546" s="6"/>
    </row>
    <row r="3547" spans="34:59" x14ac:dyDescent="0.25">
      <c r="AH3547" s="6"/>
      <c r="AI3547" s="6"/>
      <c r="AJ3547" s="6"/>
      <c r="AK3547" s="6"/>
      <c r="AL3547" s="6"/>
      <c r="AM3547" s="6"/>
      <c r="AN3547" s="6"/>
      <c r="AO3547" s="6"/>
      <c r="AP3547" s="6"/>
      <c r="AQ3547" s="6"/>
      <c r="AR3547" s="6"/>
      <c r="AS3547" s="6"/>
      <c r="AT3547" s="6"/>
      <c r="AU3547" s="6"/>
      <c r="AV3547" s="6"/>
      <c r="AW3547" s="6"/>
      <c r="AX3547" s="6"/>
      <c r="AY3547" s="6"/>
      <c r="AZ3547" s="6"/>
      <c r="BA3547" s="6"/>
      <c r="BB3547" s="6"/>
      <c r="BC3547" s="6"/>
      <c r="BD3547" s="6"/>
      <c r="BE3547" s="6"/>
      <c r="BF3547" s="6"/>
      <c r="BG3547" s="6"/>
    </row>
    <row r="3548" spans="34:59" x14ac:dyDescent="0.25">
      <c r="AH3548" s="10"/>
      <c r="AI3548" s="6"/>
      <c r="AJ3548" s="10"/>
      <c r="AK3548" s="10"/>
      <c r="AL3548" s="10"/>
      <c r="AM3548" s="10"/>
      <c r="AN3548" s="10"/>
      <c r="AO3548" s="10"/>
      <c r="AP3548" s="10"/>
      <c r="AQ3548" s="10"/>
      <c r="AR3548" s="10"/>
      <c r="AS3548" s="10"/>
      <c r="AT3548" s="10"/>
      <c r="AU3548" s="10"/>
      <c r="AV3548" s="10"/>
      <c r="AW3548" s="10"/>
      <c r="AX3548" s="10"/>
      <c r="AY3548" s="10"/>
      <c r="AZ3548" s="10"/>
      <c r="BA3548" s="10"/>
      <c r="BB3548" s="10"/>
      <c r="BC3548" s="10"/>
      <c r="BD3548" s="10"/>
      <c r="BE3548" s="10"/>
      <c r="BF3548" s="10"/>
      <c r="BG3548" s="6"/>
    </row>
    <row r="3549" spans="34:59" x14ac:dyDescent="0.25">
      <c r="AH3549" s="6"/>
      <c r="AI3549" s="6"/>
      <c r="AJ3549" s="6"/>
      <c r="AK3549" s="6"/>
      <c r="AL3549" s="6"/>
      <c r="AM3549" s="6"/>
      <c r="AN3549" s="6"/>
      <c r="AO3549" s="6"/>
      <c r="AP3549" s="6"/>
      <c r="AQ3549" s="6"/>
      <c r="AR3549" s="6"/>
      <c r="AS3549" s="6"/>
      <c r="AT3549" s="6"/>
      <c r="AU3549" s="6"/>
      <c r="AV3549" s="6"/>
      <c r="AW3549" s="6"/>
      <c r="AX3549" s="6"/>
      <c r="AY3549" s="6"/>
      <c r="AZ3549" s="6"/>
      <c r="BA3549" s="6"/>
      <c r="BB3549" s="6"/>
      <c r="BC3549" s="6"/>
      <c r="BD3549" s="6"/>
      <c r="BE3549" s="6"/>
      <c r="BF3549" s="6"/>
      <c r="BG3549" s="10"/>
    </row>
    <row r="3550" spans="34:59" x14ac:dyDescent="0.25">
      <c r="AH3550" s="10"/>
      <c r="AI3550" s="6"/>
    </row>
    <row r="3551" spans="34:59" x14ac:dyDescent="0.25">
      <c r="AH3551" s="6"/>
      <c r="AI3551" s="6"/>
      <c r="AJ3551" s="6"/>
      <c r="AK3551" s="6"/>
      <c r="AL3551" s="6"/>
      <c r="AM3551" s="6"/>
      <c r="AN3551" s="6"/>
      <c r="AO3551" s="6"/>
      <c r="AP3551" s="6"/>
      <c r="AQ3551" s="6"/>
      <c r="AR3551" s="6"/>
      <c r="AS3551" s="6"/>
      <c r="AT3551" s="6"/>
      <c r="AU3551" s="6"/>
      <c r="AV3551" s="6"/>
      <c r="AW3551" s="6"/>
      <c r="AX3551" s="6"/>
      <c r="AY3551" s="6"/>
      <c r="AZ3551" s="6"/>
      <c r="BA3551" s="6"/>
      <c r="BB3551" s="6"/>
      <c r="BC3551" s="6"/>
      <c r="BD3551" s="6"/>
      <c r="BE3551" s="6"/>
      <c r="BF3551" s="6"/>
      <c r="BG3551" s="6"/>
    </row>
    <row r="3552" spans="34:59" x14ac:dyDescent="0.25">
      <c r="AH3552" s="10"/>
      <c r="AI3552" s="6"/>
      <c r="AJ3552" s="10"/>
      <c r="AK3552" s="10"/>
      <c r="AL3552" s="10"/>
      <c r="AM3552" s="10"/>
      <c r="AN3552" s="10"/>
      <c r="AO3552" s="10"/>
      <c r="AP3552" s="10"/>
      <c r="AQ3552" s="10"/>
      <c r="AR3552" s="10"/>
      <c r="AS3552" s="10"/>
      <c r="AT3552" s="10"/>
      <c r="AU3552" s="10"/>
      <c r="AV3552" s="10"/>
      <c r="AW3552" s="10"/>
      <c r="AX3552" s="10"/>
      <c r="AY3552" s="10"/>
      <c r="AZ3552" s="10"/>
      <c r="BA3552" s="10"/>
      <c r="BB3552" s="10"/>
      <c r="BC3552" s="10"/>
      <c r="BD3552" s="10"/>
      <c r="BE3552" s="10"/>
      <c r="BF3552" s="10"/>
      <c r="BG3552" s="6"/>
    </row>
    <row r="3553" spans="34:59" x14ac:dyDescent="0.25">
      <c r="AH3553" s="6"/>
      <c r="AI3553" s="6"/>
      <c r="AJ3553" s="6"/>
      <c r="AK3553" s="6"/>
      <c r="AL3553" s="6"/>
      <c r="AM3553" s="6"/>
      <c r="AN3553" s="6"/>
      <c r="AO3553" s="6"/>
      <c r="AP3553" s="6"/>
      <c r="AQ3553" s="6"/>
      <c r="AR3553" s="6"/>
      <c r="AS3553" s="6"/>
      <c r="AT3553" s="6"/>
      <c r="AU3553" s="6"/>
      <c r="AV3553" s="6"/>
      <c r="AW3553" s="6"/>
      <c r="AX3553" s="6"/>
      <c r="AY3553" s="6"/>
      <c r="AZ3553" s="6"/>
      <c r="BA3553" s="6"/>
      <c r="BB3553" s="6"/>
      <c r="BC3553" s="6"/>
      <c r="BD3553" s="6"/>
      <c r="BE3553" s="6"/>
      <c r="BF3553" s="6"/>
      <c r="BG3553" s="10"/>
    </row>
    <row r="3554" spans="34:59" x14ac:dyDescent="0.25">
      <c r="AH3554" s="10"/>
      <c r="AI3554" s="6"/>
    </row>
    <row r="3555" spans="34:59" x14ac:dyDescent="0.25">
      <c r="AH3555" s="6"/>
      <c r="AI3555" s="6"/>
      <c r="AJ3555" s="6"/>
      <c r="AK3555" s="6"/>
      <c r="AL3555" s="6"/>
      <c r="AM3555" s="6"/>
      <c r="AN3555" s="6"/>
      <c r="AO3555" s="6"/>
      <c r="AP3555" s="6"/>
      <c r="AQ3555" s="6"/>
      <c r="AR3555" s="6"/>
      <c r="AS3555" s="6"/>
      <c r="AT3555" s="6"/>
      <c r="AU3555" s="6"/>
      <c r="AV3555" s="6"/>
      <c r="AW3555" s="6"/>
      <c r="AX3555" s="6"/>
      <c r="AY3555" s="6"/>
      <c r="AZ3555" s="6"/>
      <c r="BA3555" s="6"/>
      <c r="BB3555" s="6"/>
      <c r="BC3555" s="6"/>
      <c r="BD3555" s="6"/>
      <c r="BE3555" s="6"/>
      <c r="BF3555" s="6"/>
      <c r="BG3555" s="6"/>
    </row>
    <row r="3556" spans="34:59" x14ac:dyDescent="0.25">
      <c r="AH3556" s="10"/>
      <c r="AI3556" s="6"/>
      <c r="AJ3556" s="10"/>
      <c r="AK3556" s="10"/>
      <c r="AL3556" s="10"/>
      <c r="AM3556" s="10"/>
      <c r="AN3556" s="10"/>
      <c r="AO3556" s="10"/>
      <c r="AP3556" s="10"/>
      <c r="AQ3556" s="10"/>
      <c r="AR3556" s="10"/>
      <c r="AS3556" s="10"/>
      <c r="AT3556" s="10"/>
      <c r="AU3556" s="10"/>
      <c r="AV3556" s="10"/>
      <c r="AW3556" s="10"/>
      <c r="AX3556" s="10"/>
      <c r="AY3556" s="10"/>
      <c r="AZ3556" s="10"/>
      <c r="BA3556" s="10"/>
      <c r="BB3556" s="10"/>
      <c r="BC3556" s="10"/>
      <c r="BD3556" s="10"/>
      <c r="BE3556" s="10"/>
      <c r="BF3556" s="10"/>
      <c r="BG3556" s="6"/>
    </row>
    <row r="3557" spans="34:59" x14ac:dyDescent="0.25">
      <c r="AH3557" s="6"/>
      <c r="AI3557" s="6"/>
      <c r="AJ3557" s="6"/>
      <c r="AK3557" s="6"/>
      <c r="AL3557" s="6"/>
      <c r="AM3557" s="6"/>
      <c r="AN3557" s="6"/>
      <c r="AO3557" s="6"/>
      <c r="AP3557" s="6"/>
      <c r="AQ3557" s="6"/>
      <c r="AR3557" s="6"/>
      <c r="AS3557" s="6"/>
      <c r="AT3557" s="6"/>
      <c r="AU3557" s="6"/>
      <c r="AV3557" s="6"/>
      <c r="AW3557" s="6"/>
      <c r="AX3557" s="6"/>
      <c r="AY3557" s="6"/>
      <c r="AZ3557" s="6"/>
      <c r="BA3557" s="6"/>
      <c r="BB3557" s="6"/>
      <c r="BC3557" s="6"/>
      <c r="BD3557" s="6"/>
      <c r="BE3557" s="6"/>
      <c r="BF3557" s="6"/>
      <c r="BG3557" s="10"/>
    </row>
    <row r="3558" spans="34:59" x14ac:dyDescent="0.25">
      <c r="AH3558" s="10"/>
      <c r="AI3558" s="6"/>
    </row>
    <row r="3559" spans="34:59" x14ac:dyDescent="0.25">
      <c r="AH3559" s="6"/>
      <c r="AI3559" s="6"/>
      <c r="AJ3559" s="6"/>
      <c r="AK3559" s="6"/>
      <c r="AL3559" s="6"/>
      <c r="AM3559" s="6"/>
      <c r="AN3559" s="6"/>
      <c r="AO3559" s="6"/>
      <c r="AP3559" s="6"/>
      <c r="AQ3559" s="6"/>
      <c r="AR3559" s="6"/>
      <c r="AS3559" s="6"/>
      <c r="AT3559" s="6"/>
      <c r="AU3559" s="6"/>
      <c r="AV3559" s="6"/>
      <c r="AW3559" s="6"/>
      <c r="AX3559" s="6"/>
      <c r="AY3559" s="6"/>
      <c r="AZ3559" s="6"/>
      <c r="BA3559" s="6"/>
      <c r="BB3559" s="6"/>
      <c r="BC3559" s="6"/>
      <c r="BD3559" s="6"/>
      <c r="BE3559" s="6"/>
      <c r="BF3559" s="6"/>
      <c r="BG3559" s="6"/>
    </row>
    <row r="3560" spans="34:59" x14ac:dyDescent="0.25">
      <c r="AH3560" s="10"/>
      <c r="AI3560" s="6"/>
      <c r="AJ3560" s="10"/>
      <c r="AK3560" s="10"/>
      <c r="AL3560" s="10"/>
      <c r="AM3560" s="10"/>
      <c r="AN3560" s="10"/>
      <c r="AO3560" s="10"/>
      <c r="AP3560" s="10"/>
      <c r="AQ3560" s="10"/>
      <c r="AR3560" s="10"/>
      <c r="AS3560" s="10"/>
      <c r="AT3560" s="10"/>
      <c r="AU3560" s="10"/>
      <c r="AV3560" s="10"/>
      <c r="AW3560" s="10"/>
      <c r="AX3560" s="10"/>
      <c r="AY3560" s="10"/>
      <c r="AZ3560" s="10"/>
      <c r="BA3560" s="10"/>
      <c r="BB3560" s="10"/>
      <c r="BC3560" s="10"/>
      <c r="BD3560" s="10"/>
      <c r="BE3560" s="10"/>
      <c r="BF3560" s="10"/>
      <c r="BG3560" s="6"/>
    </row>
    <row r="3561" spans="34:59" x14ac:dyDescent="0.25">
      <c r="AH3561" s="6"/>
      <c r="AI3561" s="6"/>
      <c r="AJ3561" s="6"/>
      <c r="AK3561" s="6"/>
      <c r="AL3561" s="6"/>
      <c r="AM3561" s="6"/>
      <c r="AN3561" s="6"/>
      <c r="AO3561" s="6"/>
      <c r="AP3561" s="6"/>
      <c r="AQ3561" s="6"/>
      <c r="AR3561" s="6"/>
      <c r="AS3561" s="6"/>
      <c r="AT3561" s="6"/>
      <c r="AU3561" s="6"/>
      <c r="AV3561" s="6"/>
      <c r="AW3561" s="6"/>
      <c r="AX3561" s="6"/>
      <c r="AY3561" s="6"/>
      <c r="AZ3561" s="6"/>
      <c r="BA3561" s="6"/>
      <c r="BB3561" s="6"/>
      <c r="BC3561" s="6"/>
      <c r="BD3561" s="6"/>
      <c r="BE3561" s="6"/>
      <c r="BF3561" s="6"/>
      <c r="BG3561" s="10"/>
    </row>
    <row r="3562" spans="34:59" x14ac:dyDescent="0.25">
      <c r="AH3562" s="10"/>
      <c r="AI3562" s="6"/>
    </row>
    <row r="3563" spans="34:59" x14ac:dyDescent="0.25">
      <c r="AH3563" s="6"/>
      <c r="AI3563" s="6"/>
      <c r="AJ3563" s="6"/>
      <c r="AK3563" s="6"/>
      <c r="AL3563" s="6"/>
      <c r="AM3563" s="6"/>
      <c r="AN3563" s="6"/>
      <c r="AO3563" s="6"/>
      <c r="AP3563" s="6"/>
      <c r="AQ3563" s="6"/>
      <c r="AR3563" s="6"/>
      <c r="AS3563" s="6"/>
      <c r="AT3563" s="6"/>
      <c r="AU3563" s="6"/>
      <c r="AV3563" s="6"/>
      <c r="AW3563" s="6"/>
      <c r="AX3563" s="6"/>
      <c r="AY3563" s="6"/>
      <c r="AZ3563" s="6"/>
      <c r="BA3563" s="6"/>
      <c r="BB3563" s="6"/>
      <c r="BC3563" s="6"/>
      <c r="BD3563" s="6"/>
      <c r="BE3563" s="6"/>
      <c r="BF3563" s="6"/>
      <c r="BG3563" s="6"/>
    </row>
    <row r="3564" spans="34:59" x14ac:dyDescent="0.25">
      <c r="AH3564" s="10"/>
      <c r="AI3564" s="6"/>
      <c r="AJ3564" s="10"/>
      <c r="AK3564" s="10"/>
      <c r="AL3564" s="10"/>
      <c r="AM3564" s="10"/>
      <c r="AN3564" s="10"/>
      <c r="AO3564" s="10"/>
      <c r="AP3564" s="10"/>
      <c r="AQ3564" s="10"/>
      <c r="AR3564" s="10"/>
      <c r="AS3564" s="10"/>
      <c r="AT3564" s="10"/>
      <c r="AU3564" s="10"/>
      <c r="AV3564" s="10"/>
      <c r="AW3564" s="10"/>
      <c r="AX3564" s="10"/>
      <c r="AY3564" s="10"/>
      <c r="AZ3564" s="10"/>
      <c r="BA3564" s="10"/>
      <c r="BB3564" s="10"/>
      <c r="BC3564" s="10"/>
      <c r="BD3564" s="10"/>
      <c r="BE3564" s="10"/>
      <c r="BF3564" s="10"/>
      <c r="BG3564" s="6"/>
    </row>
    <row r="3565" spans="34:59" x14ac:dyDescent="0.25">
      <c r="AH3565" s="6"/>
      <c r="AI3565" s="6"/>
      <c r="AJ3565" s="6"/>
      <c r="AK3565" s="6"/>
      <c r="AL3565" s="6"/>
      <c r="AM3565" s="6"/>
      <c r="AN3565" s="6"/>
      <c r="AO3565" s="6"/>
      <c r="AP3565" s="6"/>
      <c r="AQ3565" s="6"/>
      <c r="AR3565" s="6"/>
      <c r="AS3565" s="6"/>
      <c r="AT3565" s="6"/>
      <c r="AU3565" s="6"/>
      <c r="AV3565" s="6"/>
      <c r="AW3565" s="6"/>
      <c r="AX3565" s="6"/>
      <c r="AY3565" s="6"/>
      <c r="AZ3565" s="6"/>
      <c r="BA3565" s="6"/>
      <c r="BB3565" s="6"/>
      <c r="BC3565" s="6"/>
      <c r="BD3565" s="6"/>
      <c r="BE3565" s="6"/>
      <c r="BF3565" s="6"/>
      <c r="BG3565" s="10"/>
    </row>
    <row r="3566" spans="34:59" x14ac:dyDescent="0.25">
      <c r="AH3566" s="10"/>
      <c r="AI3566" s="6"/>
    </row>
    <row r="3567" spans="34:59" x14ac:dyDescent="0.25">
      <c r="AH3567" s="6"/>
      <c r="AI3567" s="6"/>
      <c r="AJ3567" s="6"/>
      <c r="AK3567" s="6"/>
      <c r="AL3567" s="6"/>
      <c r="AM3567" s="6"/>
      <c r="AN3567" s="6"/>
      <c r="AO3567" s="6"/>
      <c r="AP3567" s="6"/>
      <c r="AQ3567" s="6"/>
      <c r="AR3567" s="6"/>
      <c r="AS3567" s="6"/>
      <c r="AT3567" s="6"/>
      <c r="AU3567" s="6"/>
      <c r="AV3567" s="6"/>
      <c r="AW3567" s="6"/>
      <c r="AX3567" s="6"/>
      <c r="AY3567" s="6"/>
      <c r="AZ3567" s="6"/>
      <c r="BA3567" s="6"/>
      <c r="BB3567" s="6"/>
      <c r="BC3567" s="6"/>
      <c r="BD3567" s="6"/>
      <c r="BE3567" s="6"/>
      <c r="BF3567" s="6"/>
      <c r="BG3567" s="6"/>
    </row>
    <row r="3568" spans="34:59" x14ac:dyDescent="0.25">
      <c r="AH3568" s="10"/>
      <c r="AI3568" s="6"/>
      <c r="AJ3568" s="10"/>
      <c r="AK3568" s="10"/>
      <c r="AL3568" s="10"/>
      <c r="AM3568" s="10"/>
      <c r="AN3568" s="10"/>
      <c r="AO3568" s="10"/>
      <c r="AP3568" s="10"/>
      <c r="AQ3568" s="10"/>
      <c r="AR3568" s="10"/>
      <c r="AS3568" s="10"/>
      <c r="AT3568" s="10"/>
      <c r="AU3568" s="10"/>
      <c r="AV3568" s="10"/>
      <c r="AW3568" s="10"/>
      <c r="AX3568" s="10"/>
      <c r="AY3568" s="10"/>
      <c r="AZ3568" s="10"/>
      <c r="BA3568" s="10"/>
      <c r="BB3568" s="10"/>
      <c r="BC3568" s="10"/>
      <c r="BD3568" s="10"/>
      <c r="BE3568" s="10"/>
      <c r="BF3568" s="10"/>
      <c r="BG3568" s="6"/>
    </row>
    <row r="3569" spans="34:59" x14ac:dyDescent="0.25">
      <c r="AH3569" s="6"/>
      <c r="AI3569" s="6"/>
      <c r="AJ3569" s="6"/>
      <c r="AK3569" s="6"/>
      <c r="AL3569" s="6"/>
      <c r="AM3569" s="6"/>
      <c r="AN3569" s="6"/>
      <c r="AO3569" s="6"/>
      <c r="AP3569" s="6"/>
      <c r="AQ3569" s="6"/>
      <c r="AR3569" s="6"/>
      <c r="AS3569" s="6"/>
      <c r="AT3569" s="6"/>
      <c r="AU3569" s="6"/>
      <c r="AV3569" s="6"/>
      <c r="AW3569" s="6"/>
      <c r="AX3569" s="6"/>
      <c r="AY3569" s="6"/>
      <c r="AZ3569" s="6"/>
      <c r="BA3569" s="6"/>
      <c r="BB3569" s="6"/>
      <c r="BC3569" s="6"/>
      <c r="BD3569" s="6"/>
      <c r="BE3569" s="6"/>
      <c r="BF3569" s="6"/>
      <c r="BG3569" s="10"/>
    </row>
    <row r="3570" spans="34:59" x14ac:dyDescent="0.25">
      <c r="AH3570" s="10"/>
      <c r="AI3570" s="6"/>
    </row>
    <row r="3571" spans="34:59" x14ac:dyDescent="0.25">
      <c r="AH3571" s="6"/>
      <c r="AI3571" s="6"/>
      <c r="AJ3571" s="6"/>
      <c r="AK3571" s="6"/>
      <c r="AL3571" s="6"/>
      <c r="AM3571" s="6"/>
      <c r="AN3571" s="6"/>
      <c r="AO3571" s="6"/>
      <c r="AP3571" s="6"/>
      <c r="AQ3571" s="6"/>
      <c r="AR3571" s="6"/>
      <c r="AS3571" s="6"/>
      <c r="AT3571" s="6"/>
      <c r="AU3571" s="6"/>
      <c r="AV3571" s="6"/>
      <c r="AW3571" s="6"/>
      <c r="AX3571" s="6"/>
      <c r="AY3571" s="6"/>
      <c r="AZ3571" s="6"/>
      <c r="BA3571" s="6"/>
      <c r="BB3571" s="6"/>
      <c r="BC3571" s="6"/>
      <c r="BD3571" s="6"/>
      <c r="BE3571" s="6"/>
      <c r="BF3571" s="6"/>
      <c r="BG3571" s="6"/>
    </row>
    <row r="3572" spans="34:59" x14ac:dyDescent="0.25">
      <c r="AH3572" s="10"/>
      <c r="AI3572" s="6"/>
      <c r="AJ3572" s="10"/>
      <c r="AK3572" s="10"/>
      <c r="AL3572" s="10"/>
      <c r="AM3572" s="10"/>
      <c r="AN3572" s="10"/>
      <c r="AO3572" s="10"/>
      <c r="AP3572" s="10"/>
      <c r="AQ3572" s="10"/>
      <c r="AR3572" s="10"/>
      <c r="AS3572" s="10"/>
      <c r="AT3572" s="10"/>
      <c r="AU3572" s="10"/>
      <c r="AV3572" s="10"/>
      <c r="AW3572" s="10"/>
      <c r="AX3572" s="10"/>
      <c r="AY3572" s="10"/>
      <c r="AZ3572" s="10"/>
      <c r="BA3572" s="10"/>
      <c r="BB3572" s="10"/>
      <c r="BC3572" s="10"/>
      <c r="BD3572" s="10"/>
      <c r="BE3572" s="10"/>
      <c r="BF3572" s="10"/>
      <c r="BG3572" s="6"/>
    </row>
    <row r="3573" spans="34:59" x14ac:dyDescent="0.25">
      <c r="AH3573" s="6"/>
      <c r="AI3573" s="6"/>
      <c r="AJ3573" s="6"/>
      <c r="AK3573" s="6"/>
      <c r="AL3573" s="6"/>
      <c r="AM3573" s="6"/>
      <c r="AN3573" s="6"/>
      <c r="AO3573" s="6"/>
      <c r="AP3573" s="6"/>
      <c r="AQ3573" s="6"/>
      <c r="AR3573" s="6"/>
      <c r="AS3573" s="6"/>
      <c r="AT3573" s="6"/>
      <c r="AU3573" s="6"/>
      <c r="AV3573" s="6"/>
      <c r="AW3573" s="6"/>
      <c r="AX3573" s="6"/>
      <c r="AY3573" s="6"/>
      <c r="AZ3573" s="6"/>
      <c r="BA3573" s="6"/>
      <c r="BB3573" s="6"/>
      <c r="BC3573" s="6"/>
      <c r="BD3573" s="6"/>
      <c r="BE3573" s="6"/>
      <c r="BF3573" s="6"/>
      <c r="BG3573" s="10"/>
    </row>
    <row r="3574" spans="34:59" x14ac:dyDescent="0.25">
      <c r="AH3574" s="10"/>
      <c r="AI3574" s="6"/>
    </row>
    <row r="3575" spans="34:59" x14ac:dyDescent="0.25">
      <c r="AH3575" s="6"/>
      <c r="AI3575" s="6"/>
      <c r="AJ3575" s="6"/>
      <c r="AK3575" s="6"/>
      <c r="AL3575" s="6"/>
      <c r="AM3575" s="6"/>
      <c r="AN3575" s="6"/>
      <c r="AO3575" s="6"/>
      <c r="AP3575" s="6"/>
      <c r="AQ3575" s="6"/>
      <c r="AR3575" s="6"/>
      <c r="AS3575" s="6"/>
      <c r="AT3575" s="6"/>
      <c r="AU3575" s="6"/>
      <c r="AV3575" s="6"/>
      <c r="AW3575" s="6"/>
      <c r="AX3575" s="6"/>
      <c r="AY3575" s="6"/>
      <c r="AZ3575" s="6"/>
      <c r="BA3575" s="6"/>
      <c r="BB3575" s="6"/>
      <c r="BC3575" s="6"/>
      <c r="BD3575" s="6"/>
      <c r="BE3575" s="6"/>
      <c r="BF3575" s="6"/>
      <c r="BG3575" s="6"/>
    </row>
    <row r="3576" spans="34:59" x14ac:dyDescent="0.25">
      <c r="AH3576" s="10"/>
      <c r="AI3576" s="6"/>
      <c r="AJ3576" s="10"/>
      <c r="AK3576" s="10"/>
      <c r="AL3576" s="10"/>
      <c r="AM3576" s="10"/>
      <c r="AN3576" s="10"/>
      <c r="AO3576" s="10"/>
      <c r="AP3576" s="10"/>
      <c r="AQ3576" s="10"/>
      <c r="AR3576" s="10"/>
      <c r="AS3576" s="10"/>
      <c r="AT3576" s="10"/>
      <c r="AU3576" s="10"/>
      <c r="AV3576" s="10"/>
      <c r="AW3576" s="10"/>
      <c r="AX3576" s="10"/>
      <c r="AY3576" s="10"/>
      <c r="AZ3576" s="10"/>
      <c r="BA3576" s="10"/>
      <c r="BB3576" s="10"/>
      <c r="BC3576" s="10"/>
      <c r="BD3576" s="10"/>
      <c r="BE3576" s="10"/>
      <c r="BF3576" s="10"/>
      <c r="BG3576" s="6"/>
    </row>
    <row r="3577" spans="34:59" x14ac:dyDescent="0.25">
      <c r="AH3577" s="6"/>
      <c r="AI3577" s="6"/>
      <c r="AJ3577" s="6"/>
      <c r="AK3577" s="6"/>
      <c r="AL3577" s="6"/>
      <c r="AM3577" s="6"/>
      <c r="AN3577" s="6"/>
      <c r="AO3577" s="6"/>
      <c r="AP3577" s="6"/>
      <c r="AQ3577" s="6"/>
      <c r="AR3577" s="6"/>
      <c r="AS3577" s="6"/>
      <c r="AT3577" s="6"/>
      <c r="AU3577" s="6"/>
      <c r="AV3577" s="6"/>
      <c r="AW3577" s="6"/>
      <c r="AX3577" s="6"/>
      <c r="AY3577" s="6"/>
      <c r="AZ3577" s="6"/>
      <c r="BA3577" s="6"/>
      <c r="BB3577" s="6"/>
      <c r="BC3577" s="6"/>
      <c r="BD3577" s="6"/>
      <c r="BE3577" s="6"/>
      <c r="BF3577" s="6"/>
      <c r="BG3577" s="10"/>
    </row>
    <row r="3578" spans="34:59" x14ac:dyDescent="0.25">
      <c r="AH3578" s="10"/>
      <c r="AI3578" s="6"/>
    </row>
    <row r="3579" spans="34:59" x14ac:dyDescent="0.25">
      <c r="AH3579" s="6"/>
      <c r="AI3579" s="6"/>
      <c r="AJ3579" s="6"/>
      <c r="AK3579" s="6"/>
      <c r="AL3579" s="6"/>
      <c r="AM3579" s="6"/>
      <c r="AN3579" s="6"/>
      <c r="AO3579" s="6"/>
      <c r="AP3579" s="6"/>
      <c r="AQ3579" s="6"/>
      <c r="AR3579" s="6"/>
      <c r="AS3579" s="6"/>
      <c r="AT3579" s="6"/>
      <c r="AU3579" s="6"/>
      <c r="AV3579" s="6"/>
      <c r="AW3579" s="6"/>
      <c r="AX3579" s="6"/>
      <c r="AY3579" s="6"/>
      <c r="AZ3579" s="6"/>
      <c r="BA3579" s="6"/>
      <c r="BB3579" s="6"/>
      <c r="BC3579" s="6"/>
      <c r="BD3579" s="6"/>
      <c r="BE3579" s="6"/>
      <c r="BF3579" s="6"/>
      <c r="BG3579" s="6"/>
    </row>
    <row r="3580" spans="34:59" x14ac:dyDescent="0.25">
      <c r="AH3580" s="10"/>
      <c r="AI3580" s="6"/>
      <c r="AJ3580" s="10"/>
      <c r="AK3580" s="10"/>
      <c r="AL3580" s="10"/>
      <c r="AM3580" s="10"/>
      <c r="AN3580" s="10"/>
      <c r="AO3580" s="10"/>
      <c r="AP3580" s="10"/>
      <c r="AQ3580" s="10"/>
      <c r="AR3580" s="10"/>
      <c r="AS3580" s="10"/>
      <c r="AT3580" s="10"/>
      <c r="AU3580" s="10"/>
      <c r="AV3580" s="10"/>
      <c r="AW3580" s="10"/>
      <c r="AX3580" s="10"/>
      <c r="AY3580" s="10"/>
      <c r="AZ3580" s="10"/>
      <c r="BA3580" s="10"/>
      <c r="BB3580" s="10"/>
      <c r="BC3580" s="10"/>
      <c r="BD3580" s="10"/>
      <c r="BE3580" s="10"/>
      <c r="BF3580" s="10"/>
      <c r="BG3580" s="6"/>
    </row>
    <row r="3581" spans="34:59" x14ac:dyDescent="0.25">
      <c r="AH3581" s="6"/>
      <c r="AI3581" s="6"/>
      <c r="AJ3581" s="6"/>
      <c r="AK3581" s="6"/>
      <c r="AL3581" s="6"/>
      <c r="AM3581" s="6"/>
      <c r="AN3581" s="6"/>
      <c r="AO3581" s="6"/>
      <c r="AP3581" s="6"/>
      <c r="AQ3581" s="6"/>
      <c r="AR3581" s="6"/>
      <c r="AS3581" s="6"/>
      <c r="AT3581" s="6"/>
      <c r="AU3581" s="6"/>
      <c r="AV3581" s="6"/>
      <c r="AW3581" s="6"/>
      <c r="AX3581" s="6"/>
      <c r="AY3581" s="6"/>
      <c r="AZ3581" s="6"/>
      <c r="BA3581" s="6"/>
      <c r="BB3581" s="6"/>
      <c r="BC3581" s="6"/>
      <c r="BD3581" s="6"/>
      <c r="BE3581" s="6"/>
      <c r="BF3581" s="6"/>
      <c r="BG3581" s="10"/>
    </row>
    <row r="3582" spans="34:59" x14ac:dyDescent="0.25">
      <c r="AH3582" s="10"/>
      <c r="AI3582" s="6"/>
    </row>
    <row r="3583" spans="34:59" x14ac:dyDescent="0.25">
      <c r="AH3583" s="6"/>
      <c r="AI3583" s="6"/>
      <c r="AJ3583" s="6"/>
      <c r="AK3583" s="6"/>
      <c r="AL3583" s="6"/>
      <c r="AM3583" s="6"/>
      <c r="AN3583" s="6"/>
      <c r="AO3583" s="6"/>
      <c r="AP3583" s="6"/>
      <c r="AQ3583" s="6"/>
      <c r="AR3583" s="6"/>
      <c r="AS3583" s="6"/>
      <c r="AT3583" s="6"/>
      <c r="AU3583" s="6"/>
      <c r="AV3583" s="6"/>
      <c r="AW3583" s="6"/>
      <c r="AX3583" s="6"/>
      <c r="AY3583" s="6"/>
      <c r="AZ3583" s="6"/>
      <c r="BA3583" s="6"/>
      <c r="BB3583" s="6"/>
      <c r="BC3583" s="6"/>
      <c r="BD3583" s="6"/>
      <c r="BE3583" s="6"/>
      <c r="BF3583" s="6"/>
      <c r="BG3583" s="6"/>
    </row>
    <row r="3584" spans="34:59" x14ac:dyDescent="0.25">
      <c r="AH3584" s="10"/>
      <c r="AI3584" s="6"/>
      <c r="AJ3584" s="10"/>
      <c r="AK3584" s="10"/>
      <c r="AL3584" s="10"/>
      <c r="AM3584" s="10"/>
      <c r="AN3584" s="10"/>
      <c r="AO3584" s="10"/>
      <c r="AP3584" s="10"/>
      <c r="AQ3584" s="10"/>
      <c r="AR3584" s="10"/>
      <c r="AS3584" s="10"/>
      <c r="AT3584" s="10"/>
      <c r="AU3584" s="10"/>
      <c r="AV3584" s="10"/>
      <c r="AW3584" s="10"/>
      <c r="AX3584" s="10"/>
      <c r="AY3584" s="10"/>
      <c r="AZ3584" s="10"/>
      <c r="BA3584" s="10"/>
      <c r="BB3584" s="10"/>
      <c r="BC3584" s="10"/>
      <c r="BD3584" s="10"/>
      <c r="BE3584" s="10"/>
      <c r="BF3584" s="10"/>
      <c r="BG3584" s="6"/>
    </row>
    <row r="3585" spans="34:59" x14ac:dyDescent="0.25">
      <c r="AH3585" s="6"/>
      <c r="AI3585" s="6"/>
      <c r="AJ3585" s="6"/>
      <c r="AK3585" s="6"/>
      <c r="AL3585" s="6"/>
      <c r="AM3585" s="6"/>
      <c r="AN3585" s="6"/>
      <c r="AO3585" s="6"/>
      <c r="AP3585" s="6"/>
      <c r="AQ3585" s="6"/>
      <c r="AR3585" s="6"/>
      <c r="AS3585" s="6"/>
      <c r="AT3585" s="6"/>
      <c r="AU3585" s="6"/>
      <c r="AV3585" s="6"/>
      <c r="AW3585" s="6"/>
      <c r="AX3585" s="6"/>
      <c r="AY3585" s="6"/>
      <c r="AZ3585" s="6"/>
      <c r="BA3585" s="6"/>
      <c r="BB3585" s="6"/>
      <c r="BC3585" s="6"/>
      <c r="BD3585" s="6"/>
      <c r="BE3585" s="6"/>
      <c r="BF3585" s="6"/>
      <c r="BG3585" s="10"/>
    </row>
    <row r="3586" spans="34:59" x14ac:dyDescent="0.25">
      <c r="AH3586" s="10"/>
      <c r="AI3586" s="6"/>
    </row>
    <row r="3587" spans="34:59" x14ac:dyDescent="0.25">
      <c r="AH3587" s="6"/>
      <c r="AI3587" s="6"/>
      <c r="AJ3587" s="6"/>
      <c r="AK3587" s="6"/>
      <c r="AL3587" s="6"/>
      <c r="AM3587" s="6"/>
      <c r="AN3587" s="6"/>
      <c r="AO3587" s="6"/>
      <c r="AP3587" s="6"/>
      <c r="AQ3587" s="6"/>
      <c r="AR3587" s="6"/>
      <c r="AS3587" s="6"/>
      <c r="AT3587" s="6"/>
      <c r="AU3587" s="6"/>
      <c r="AV3587" s="6"/>
      <c r="AW3587" s="6"/>
      <c r="AX3587" s="6"/>
      <c r="AY3587" s="6"/>
      <c r="AZ3587" s="6"/>
      <c r="BA3587" s="6"/>
      <c r="BB3587" s="6"/>
      <c r="BC3587" s="6"/>
      <c r="BD3587" s="6"/>
      <c r="BE3587" s="6"/>
      <c r="BF3587" s="6"/>
      <c r="BG3587" s="6"/>
    </row>
    <row r="3588" spans="34:59" x14ac:dyDescent="0.25">
      <c r="AH3588" s="10"/>
      <c r="AI3588" s="6"/>
      <c r="AJ3588" s="10"/>
      <c r="AK3588" s="10"/>
      <c r="AL3588" s="10"/>
      <c r="AM3588" s="10"/>
      <c r="AN3588" s="10"/>
      <c r="AO3588" s="10"/>
      <c r="AP3588" s="10"/>
      <c r="AQ3588" s="10"/>
      <c r="AR3588" s="10"/>
      <c r="AS3588" s="10"/>
      <c r="AT3588" s="10"/>
      <c r="AU3588" s="10"/>
      <c r="AV3588" s="10"/>
      <c r="AW3588" s="10"/>
      <c r="AX3588" s="10"/>
      <c r="AY3588" s="10"/>
      <c r="AZ3588" s="10"/>
      <c r="BA3588" s="10"/>
      <c r="BB3588" s="10"/>
      <c r="BC3588" s="10"/>
      <c r="BD3588" s="10"/>
      <c r="BE3588" s="10"/>
      <c r="BF3588" s="10"/>
      <c r="BG3588" s="6"/>
    </row>
    <row r="3589" spans="34:59" x14ac:dyDescent="0.25">
      <c r="AH3589" s="6"/>
      <c r="AI3589" s="6"/>
      <c r="AJ3589" s="6"/>
      <c r="AK3589" s="6"/>
      <c r="AL3589" s="6"/>
      <c r="AM3589" s="6"/>
      <c r="AN3589" s="6"/>
      <c r="AO3589" s="6"/>
      <c r="AP3589" s="6"/>
      <c r="AQ3589" s="6"/>
      <c r="AR3589" s="6"/>
      <c r="AS3589" s="6"/>
      <c r="AT3589" s="6"/>
      <c r="AU3589" s="6"/>
      <c r="AV3589" s="6"/>
      <c r="AW3589" s="6"/>
      <c r="AX3589" s="6"/>
      <c r="AY3589" s="6"/>
      <c r="AZ3589" s="6"/>
      <c r="BA3589" s="6"/>
      <c r="BB3589" s="6"/>
      <c r="BC3589" s="6"/>
      <c r="BD3589" s="6"/>
      <c r="BE3589" s="6"/>
      <c r="BF3589" s="6"/>
      <c r="BG3589" s="10"/>
    </row>
    <row r="3590" spans="34:59" x14ac:dyDescent="0.25">
      <c r="AH3590" s="10"/>
      <c r="AI3590" s="6"/>
    </row>
    <row r="3591" spans="34:59" x14ac:dyDescent="0.25">
      <c r="AH3591" s="6"/>
      <c r="AI3591" s="6"/>
      <c r="AJ3591" s="6"/>
      <c r="AK3591" s="6"/>
      <c r="AL3591" s="6"/>
      <c r="AM3591" s="6"/>
      <c r="AN3591" s="6"/>
      <c r="AO3591" s="6"/>
      <c r="AP3591" s="6"/>
      <c r="AQ3591" s="6"/>
      <c r="AR3591" s="6"/>
      <c r="AS3591" s="6"/>
      <c r="AT3591" s="6"/>
      <c r="AU3591" s="6"/>
      <c r="AV3591" s="6"/>
      <c r="AW3591" s="6"/>
      <c r="AX3591" s="6"/>
      <c r="AY3591" s="6"/>
      <c r="AZ3591" s="6"/>
      <c r="BA3591" s="6"/>
      <c r="BB3591" s="6"/>
      <c r="BC3591" s="6"/>
      <c r="BD3591" s="6"/>
      <c r="BE3591" s="6"/>
      <c r="BF3591" s="6"/>
      <c r="BG3591" s="6"/>
    </row>
    <row r="3592" spans="34:59" x14ac:dyDescent="0.25">
      <c r="AH3592" s="10"/>
      <c r="AI3592" s="6"/>
      <c r="AJ3592" s="10"/>
      <c r="AK3592" s="10"/>
      <c r="AL3592" s="10"/>
      <c r="AM3592" s="10"/>
      <c r="AN3592" s="10"/>
      <c r="AO3592" s="10"/>
      <c r="AP3592" s="10"/>
      <c r="AQ3592" s="10"/>
      <c r="AR3592" s="10"/>
      <c r="AS3592" s="10"/>
      <c r="AT3592" s="10"/>
      <c r="AU3592" s="10"/>
      <c r="AV3592" s="10"/>
      <c r="AW3592" s="10"/>
      <c r="AX3592" s="10"/>
      <c r="AY3592" s="10"/>
      <c r="AZ3592" s="10"/>
      <c r="BA3592" s="10"/>
      <c r="BB3592" s="10"/>
      <c r="BC3592" s="10"/>
      <c r="BD3592" s="10"/>
      <c r="BE3592" s="10"/>
      <c r="BF3592" s="10"/>
      <c r="BG3592" s="6"/>
    </row>
    <row r="3593" spans="34:59" x14ac:dyDescent="0.25">
      <c r="AH3593" s="6"/>
      <c r="AI3593" s="6"/>
      <c r="AJ3593" s="6"/>
      <c r="AK3593" s="6"/>
      <c r="AL3593" s="6"/>
      <c r="AM3593" s="6"/>
      <c r="AN3593" s="6"/>
      <c r="AO3593" s="6"/>
      <c r="AP3593" s="6"/>
      <c r="AQ3593" s="6"/>
      <c r="AR3593" s="6"/>
      <c r="AS3593" s="6"/>
      <c r="AT3593" s="6"/>
      <c r="AU3593" s="6"/>
      <c r="AV3593" s="6"/>
      <c r="AW3593" s="6"/>
      <c r="AX3593" s="6"/>
      <c r="AY3593" s="6"/>
      <c r="AZ3593" s="6"/>
      <c r="BA3593" s="6"/>
      <c r="BB3593" s="6"/>
      <c r="BC3593" s="6"/>
      <c r="BD3593" s="6"/>
      <c r="BE3593" s="6"/>
      <c r="BF3593" s="6"/>
      <c r="BG3593" s="10"/>
    </row>
    <row r="3594" spans="34:59" x14ac:dyDescent="0.25">
      <c r="AH3594" s="10"/>
      <c r="AI3594" s="6"/>
    </row>
    <row r="3595" spans="34:59" x14ac:dyDescent="0.25">
      <c r="AH3595" s="6"/>
      <c r="AI3595" s="6"/>
      <c r="AJ3595" s="6"/>
      <c r="AK3595" s="6"/>
      <c r="AL3595" s="6"/>
      <c r="AM3595" s="6"/>
      <c r="AN3595" s="6"/>
      <c r="AO3595" s="6"/>
      <c r="AP3595" s="6"/>
      <c r="AQ3595" s="6"/>
      <c r="AR3595" s="6"/>
      <c r="AS3595" s="6"/>
      <c r="AT3595" s="6"/>
      <c r="AU3595" s="6"/>
      <c r="AV3595" s="6"/>
      <c r="AW3595" s="6"/>
      <c r="AX3595" s="6"/>
      <c r="AY3595" s="6"/>
      <c r="AZ3595" s="6"/>
      <c r="BA3595" s="6"/>
      <c r="BB3595" s="6"/>
      <c r="BC3595" s="6"/>
      <c r="BD3595" s="6"/>
      <c r="BE3595" s="6"/>
      <c r="BF3595" s="6"/>
      <c r="BG3595" s="6"/>
    </row>
    <row r="3596" spans="34:59" x14ac:dyDescent="0.25">
      <c r="AH3596" s="10"/>
      <c r="AI3596" s="6"/>
      <c r="AJ3596" s="10"/>
      <c r="AK3596" s="10"/>
      <c r="AL3596" s="10"/>
      <c r="AM3596" s="10"/>
      <c r="AN3596" s="10"/>
      <c r="AO3596" s="10"/>
      <c r="AP3596" s="10"/>
      <c r="AQ3596" s="10"/>
      <c r="AR3596" s="10"/>
      <c r="AS3596" s="10"/>
      <c r="AT3596" s="10"/>
      <c r="AU3596" s="10"/>
      <c r="AV3596" s="10"/>
      <c r="AW3596" s="10"/>
      <c r="AX3596" s="10"/>
      <c r="AY3596" s="10"/>
      <c r="AZ3596" s="10"/>
      <c r="BA3596" s="10"/>
      <c r="BB3596" s="10"/>
      <c r="BC3596" s="10"/>
      <c r="BD3596" s="10"/>
      <c r="BE3596" s="10"/>
      <c r="BF3596" s="10"/>
      <c r="BG3596" s="6"/>
    </row>
    <row r="3597" spans="34:59" x14ac:dyDescent="0.25">
      <c r="AH3597" s="6"/>
      <c r="AI3597" s="6"/>
      <c r="AJ3597" s="6"/>
      <c r="AK3597" s="6"/>
      <c r="AL3597" s="6"/>
      <c r="AM3597" s="6"/>
      <c r="AN3597" s="6"/>
      <c r="AO3597" s="6"/>
      <c r="AP3597" s="6"/>
      <c r="AQ3597" s="6"/>
      <c r="AR3597" s="6"/>
      <c r="AS3597" s="6"/>
      <c r="AT3597" s="6"/>
      <c r="AU3597" s="6"/>
      <c r="AV3597" s="6"/>
      <c r="AW3597" s="6"/>
      <c r="AX3597" s="6"/>
      <c r="AY3597" s="6"/>
      <c r="AZ3597" s="6"/>
      <c r="BA3597" s="6"/>
      <c r="BB3597" s="6"/>
      <c r="BC3597" s="6"/>
      <c r="BD3597" s="6"/>
      <c r="BE3597" s="6"/>
      <c r="BF3597" s="6"/>
      <c r="BG3597" s="10"/>
    </row>
    <row r="3598" spans="34:59" x14ac:dyDescent="0.25">
      <c r="AH3598" s="10"/>
      <c r="AI3598" s="6"/>
    </row>
    <row r="3599" spans="34:59" x14ac:dyDescent="0.25">
      <c r="AH3599" s="6"/>
      <c r="AI3599" s="6"/>
      <c r="AJ3599" s="6"/>
      <c r="AK3599" s="6"/>
      <c r="AL3599" s="6"/>
      <c r="AM3599" s="6"/>
      <c r="AN3599" s="6"/>
      <c r="AO3599" s="6"/>
      <c r="AP3599" s="6"/>
      <c r="AQ3599" s="6"/>
      <c r="AR3599" s="6"/>
      <c r="AS3599" s="6"/>
      <c r="AT3599" s="6"/>
      <c r="AU3599" s="6"/>
      <c r="AV3599" s="6"/>
      <c r="AW3599" s="6"/>
      <c r="AX3599" s="6"/>
      <c r="AY3599" s="6"/>
      <c r="AZ3599" s="6"/>
      <c r="BA3599" s="6"/>
      <c r="BB3599" s="6"/>
      <c r="BC3599" s="6"/>
      <c r="BD3599" s="6"/>
      <c r="BE3599" s="6"/>
      <c r="BF3599" s="6"/>
      <c r="BG3599" s="6"/>
    </row>
    <row r="3600" spans="34:59" x14ac:dyDescent="0.25">
      <c r="AH3600" s="10"/>
      <c r="AI3600" s="6"/>
      <c r="AJ3600" s="10"/>
      <c r="AK3600" s="10"/>
      <c r="AL3600" s="10"/>
      <c r="AM3600" s="10"/>
      <c r="AN3600" s="10"/>
      <c r="AO3600" s="10"/>
      <c r="AP3600" s="10"/>
      <c r="AQ3600" s="10"/>
      <c r="AR3600" s="10"/>
      <c r="AS3600" s="10"/>
      <c r="AT3600" s="10"/>
      <c r="AU3600" s="10"/>
      <c r="AV3600" s="10"/>
      <c r="AW3600" s="10"/>
      <c r="AX3600" s="10"/>
      <c r="AY3600" s="10"/>
      <c r="AZ3600" s="10"/>
      <c r="BA3600" s="10"/>
      <c r="BB3600" s="10"/>
      <c r="BC3600" s="10"/>
      <c r="BD3600" s="10"/>
      <c r="BE3600" s="10"/>
      <c r="BF3600" s="10"/>
      <c r="BG3600" s="6"/>
    </row>
    <row r="3601" spans="34:59" x14ac:dyDescent="0.25">
      <c r="AH3601" s="6"/>
      <c r="AI3601" s="6"/>
      <c r="AJ3601" s="6"/>
      <c r="AK3601" s="6"/>
      <c r="AL3601" s="6"/>
      <c r="AM3601" s="6"/>
      <c r="AN3601" s="6"/>
      <c r="AO3601" s="6"/>
      <c r="AP3601" s="6"/>
      <c r="AQ3601" s="6"/>
      <c r="AR3601" s="6"/>
      <c r="AS3601" s="6"/>
      <c r="AT3601" s="6"/>
      <c r="AU3601" s="6"/>
      <c r="AV3601" s="6"/>
      <c r="AW3601" s="6"/>
      <c r="AX3601" s="6"/>
      <c r="AY3601" s="6"/>
      <c r="AZ3601" s="6"/>
      <c r="BA3601" s="6"/>
      <c r="BB3601" s="6"/>
      <c r="BC3601" s="6"/>
      <c r="BD3601" s="6"/>
      <c r="BE3601" s="6"/>
      <c r="BF3601" s="6"/>
      <c r="BG3601" s="10"/>
    </row>
    <row r="3602" spans="34:59" x14ac:dyDescent="0.25">
      <c r="AH3602" s="10"/>
      <c r="AI3602" s="6"/>
    </row>
    <row r="3603" spans="34:59" x14ac:dyDescent="0.25">
      <c r="AH3603" s="6"/>
      <c r="AI3603" s="6"/>
      <c r="AJ3603" s="6"/>
      <c r="AK3603" s="6"/>
      <c r="AL3603" s="6"/>
      <c r="AM3603" s="6"/>
      <c r="AN3603" s="6"/>
      <c r="AO3603" s="6"/>
      <c r="AP3603" s="6"/>
      <c r="AQ3603" s="6"/>
      <c r="AR3603" s="6"/>
      <c r="AS3603" s="6"/>
      <c r="AT3603" s="6"/>
      <c r="AU3603" s="6"/>
      <c r="AV3603" s="6"/>
      <c r="AW3603" s="6"/>
      <c r="AX3603" s="6"/>
      <c r="AY3603" s="6"/>
      <c r="AZ3603" s="6"/>
      <c r="BA3603" s="6"/>
      <c r="BB3603" s="6"/>
      <c r="BC3603" s="6"/>
      <c r="BD3603" s="6"/>
      <c r="BE3603" s="6"/>
      <c r="BF3603" s="6"/>
      <c r="BG3603" s="6"/>
    </row>
    <row r="3604" spans="34:59" x14ac:dyDescent="0.25">
      <c r="AH3604" s="10"/>
      <c r="AI3604" s="6"/>
      <c r="AJ3604" s="10"/>
      <c r="AK3604" s="10"/>
      <c r="AL3604" s="10"/>
      <c r="AM3604" s="10"/>
      <c r="AN3604" s="10"/>
      <c r="AO3604" s="10"/>
      <c r="AP3604" s="10"/>
      <c r="AQ3604" s="10"/>
      <c r="AR3604" s="10"/>
      <c r="AS3604" s="10"/>
      <c r="AT3604" s="10"/>
      <c r="AU3604" s="10"/>
      <c r="AV3604" s="10"/>
      <c r="AW3604" s="10"/>
      <c r="AX3604" s="10"/>
      <c r="AY3604" s="10"/>
      <c r="AZ3604" s="10"/>
      <c r="BA3604" s="10"/>
      <c r="BB3604" s="10"/>
      <c r="BC3604" s="10"/>
      <c r="BD3604" s="10"/>
      <c r="BE3604" s="10"/>
      <c r="BF3604" s="10"/>
      <c r="BG3604" s="6"/>
    </row>
    <row r="3605" spans="34:59" x14ac:dyDescent="0.25">
      <c r="AH3605" s="6"/>
      <c r="AI3605" s="6"/>
      <c r="AJ3605" s="6"/>
      <c r="AK3605" s="6"/>
      <c r="AL3605" s="6"/>
      <c r="AM3605" s="6"/>
      <c r="AN3605" s="6"/>
      <c r="AO3605" s="6"/>
      <c r="AP3605" s="6"/>
      <c r="AQ3605" s="6"/>
      <c r="AR3605" s="6"/>
      <c r="AS3605" s="6"/>
      <c r="AT3605" s="6"/>
      <c r="AU3605" s="6"/>
      <c r="AV3605" s="6"/>
      <c r="AW3605" s="6"/>
      <c r="AX3605" s="6"/>
      <c r="AY3605" s="6"/>
      <c r="AZ3605" s="6"/>
      <c r="BA3605" s="6"/>
      <c r="BB3605" s="6"/>
      <c r="BC3605" s="6"/>
      <c r="BD3605" s="6"/>
      <c r="BE3605" s="6"/>
      <c r="BF3605" s="6"/>
      <c r="BG3605" s="10"/>
    </row>
    <row r="3606" spans="34:59" x14ac:dyDescent="0.25">
      <c r="AH3606" s="10"/>
      <c r="AI3606" s="6"/>
    </row>
    <row r="3607" spans="34:59" x14ac:dyDescent="0.25">
      <c r="AH3607" s="6"/>
      <c r="AI3607" s="6"/>
      <c r="AJ3607" s="6"/>
      <c r="AK3607" s="6"/>
      <c r="AL3607" s="6"/>
      <c r="AM3607" s="6"/>
      <c r="AN3607" s="6"/>
      <c r="AO3607" s="6"/>
      <c r="AP3607" s="6"/>
      <c r="AQ3607" s="6"/>
      <c r="AR3607" s="6"/>
      <c r="AS3607" s="6"/>
      <c r="AT3607" s="6"/>
      <c r="AU3607" s="6"/>
      <c r="AV3607" s="6"/>
      <c r="AW3607" s="6"/>
      <c r="AX3607" s="6"/>
      <c r="AY3607" s="6"/>
      <c r="AZ3607" s="6"/>
      <c r="BA3607" s="6"/>
      <c r="BB3607" s="6"/>
      <c r="BC3607" s="6"/>
      <c r="BD3607" s="6"/>
      <c r="BE3607" s="6"/>
      <c r="BF3607" s="6"/>
      <c r="BG3607" s="6"/>
    </row>
    <row r="3608" spans="34:59" x14ac:dyDescent="0.25">
      <c r="AH3608" s="10"/>
      <c r="AI3608" s="6"/>
      <c r="AJ3608" s="10"/>
      <c r="AK3608" s="10"/>
      <c r="AL3608" s="10"/>
      <c r="AM3608" s="10"/>
      <c r="AN3608" s="10"/>
      <c r="AO3608" s="10"/>
      <c r="AP3608" s="10"/>
      <c r="AQ3608" s="10"/>
      <c r="AR3608" s="10"/>
      <c r="AS3608" s="10"/>
      <c r="AT3608" s="10"/>
      <c r="AU3608" s="10"/>
      <c r="AV3608" s="10"/>
      <c r="AW3608" s="10"/>
      <c r="AX3608" s="10"/>
      <c r="AY3608" s="10"/>
      <c r="AZ3608" s="10"/>
      <c r="BA3608" s="10"/>
      <c r="BB3608" s="10"/>
      <c r="BC3608" s="10"/>
      <c r="BD3608" s="10"/>
      <c r="BE3608" s="10"/>
      <c r="BF3608" s="10"/>
      <c r="BG3608" s="6"/>
    </row>
    <row r="3609" spans="34:59" x14ac:dyDescent="0.25">
      <c r="AH3609" s="6"/>
      <c r="AI3609" s="6"/>
      <c r="AJ3609" s="6"/>
      <c r="AK3609" s="6"/>
      <c r="AL3609" s="6"/>
      <c r="AM3609" s="6"/>
      <c r="AN3609" s="6"/>
      <c r="AO3609" s="6"/>
      <c r="AP3609" s="6"/>
      <c r="AQ3609" s="6"/>
      <c r="AR3609" s="6"/>
      <c r="AS3609" s="6"/>
      <c r="AT3609" s="6"/>
      <c r="AU3609" s="6"/>
      <c r="AV3609" s="6"/>
      <c r="AW3609" s="6"/>
      <c r="AX3609" s="6"/>
      <c r="AY3609" s="6"/>
      <c r="AZ3609" s="6"/>
      <c r="BA3609" s="6"/>
      <c r="BB3609" s="6"/>
      <c r="BC3609" s="6"/>
      <c r="BD3609" s="6"/>
      <c r="BE3609" s="6"/>
      <c r="BF3609" s="6"/>
      <c r="BG3609" s="10"/>
    </row>
    <row r="3610" spans="34:59" x14ac:dyDescent="0.25">
      <c r="AH3610" s="10"/>
      <c r="AI3610" s="6"/>
    </row>
    <row r="3611" spans="34:59" x14ac:dyDescent="0.25">
      <c r="AH3611" s="6"/>
      <c r="AI3611" s="6"/>
      <c r="AJ3611" s="6"/>
      <c r="AK3611" s="6"/>
      <c r="AL3611" s="6"/>
      <c r="AM3611" s="6"/>
      <c r="AN3611" s="6"/>
      <c r="AO3611" s="6"/>
      <c r="AP3611" s="6"/>
      <c r="AQ3611" s="6"/>
      <c r="AR3611" s="6"/>
      <c r="AS3611" s="6"/>
      <c r="AT3611" s="6"/>
      <c r="AU3611" s="6"/>
      <c r="AV3611" s="6"/>
      <c r="AW3611" s="6"/>
      <c r="AX3611" s="6"/>
      <c r="AY3611" s="6"/>
      <c r="AZ3611" s="6"/>
      <c r="BA3611" s="6"/>
      <c r="BB3611" s="6"/>
      <c r="BC3611" s="6"/>
      <c r="BD3611" s="6"/>
      <c r="BE3611" s="6"/>
      <c r="BF3611" s="6"/>
      <c r="BG3611" s="6"/>
    </row>
    <row r="3612" spans="34:59" x14ac:dyDescent="0.25">
      <c r="AH3612" s="10"/>
      <c r="AI3612" s="6"/>
      <c r="AJ3612" s="10"/>
      <c r="AK3612" s="10"/>
      <c r="AL3612" s="10"/>
      <c r="AM3612" s="10"/>
      <c r="AN3612" s="10"/>
      <c r="AO3612" s="10"/>
      <c r="AP3612" s="10"/>
      <c r="AQ3612" s="10"/>
      <c r="AR3612" s="10"/>
      <c r="AS3612" s="10"/>
      <c r="AT3612" s="10"/>
      <c r="AU3612" s="10"/>
      <c r="AV3612" s="10"/>
      <c r="AW3612" s="10"/>
      <c r="AX3612" s="10"/>
      <c r="AY3612" s="10"/>
      <c r="AZ3612" s="10"/>
      <c r="BA3612" s="10"/>
      <c r="BB3612" s="10"/>
      <c r="BC3612" s="10"/>
      <c r="BD3612" s="10"/>
      <c r="BE3612" s="10"/>
      <c r="BF3612" s="10"/>
      <c r="BG3612" s="6"/>
    </row>
    <row r="3613" spans="34:59" x14ac:dyDescent="0.25">
      <c r="AH3613" s="6"/>
      <c r="AI3613" s="6"/>
      <c r="AJ3613" s="6"/>
      <c r="AK3613" s="6"/>
      <c r="AL3613" s="6"/>
      <c r="AM3613" s="6"/>
      <c r="AN3613" s="6"/>
      <c r="AO3613" s="6"/>
      <c r="AP3613" s="6"/>
      <c r="AQ3613" s="6"/>
      <c r="AR3613" s="6"/>
      <c r="AS3613" s="6"/>
      <c r="AT3613" s="6"/>
      <c r="AU3613" s="6"/>
      <c r="AV3613" s="6"/>
      <c r="AW3613" s="6"/>
      <c r="AX3613" s="6"/>
      <c r="AY3613" s="6"/>
      <c r="AZ3613" s="6"/>
      <c r="BA3613" s="6"/>
      <c r="BB3613" s="6"/>
      <c r="BC3613" s="6"/>
      <c r="BD3613" s="6"/>
      <c r="BE3613" s="6"/>
      <c r="BF3613" s="6"/>
      <c r="BG3613" s="10"/>
    </row>
    <row r="3614" spans="34:59" x14ac:dyDescent="0.25">
      <c r="AH3614" s="10"/>
      <c r="AI3614" s="6"/>
    </row>
    <row r="3615" spans="34:59" x14ac:dyDescent="0.25">
      <c r="AH3615" s="6"/>
      <c r="AI3615" s="6"/>
      <c r="AJ3615" s="6"/>
      <c r="AK3615" s="6"/>
      <c r="AL3615" s="6"/>
      <c r="AM3615" s="6"/>
      <c r="AN3615" s="6"/>
      <c r="AO3615" s="6"/>
      <c r="AP3615" s="6"/>
      <c r="AQ3615" s="6"/>
      <c r="AR3615" s="6"/>
      <c r="AS3615" s="6"/>
      <c r="AT3615" s="6"/>
      <c r="AU3615" s="6"/>
      <c r="AV3615" s="6"/>
      <c r="AW3615" s="6"/>
      <c r="AX3615" s="6"/>
      <c r="AY3615" s="6"/>
      <c r="AZ3615" s="6"/>
      <c r="BA3615" s="6"/>
      <c r="BB3615" s="6"/>
      <c r="BC3615" s="6"/>
      <c r="BD3615" s="6"/>
      <c r="BE3615" s="6"/>
      <c r="BF3615" s="6"/>
      <c r="BG3615" s="6"/>
    </row>
    <row r="3616" spans="34:59" x14ac:dyDescent="0.25">
      <c r="AH3616" s="10"/>
      <c r="AI3616" s="6"/>
      <c r="AJ3616" s="10"/>
      <c r="AK3616" s="10"/>
      <c r="AL3616" s="10"/>
      <c r="AM3616" s="10"/>
      <c r="AN3616" s="10"/>
      <c r="AO3616" s="10"/>
      <c r="AP3616" s="10"/>
      <c r="AQ3616" s="10"/>
      <c r="AR3616" s="10"/>
      <c r="AS3616" s="10"/>
      <c r="AT3616" s="10"/>
      <c r="AU3616" s="10"/>
      <c r="AV3616" s="10"/>
      <c r="AW3616" s="10"/>
      <c r="AX3616" s="10"/>
      <c r="AY3616" s="10"/>
      <c r="AZ3616" s="10"/>
      <c r="BA3616" s="10"/>
      <c r="BB3616" s="10"/>
      <c r="BC3616" s="10"/>
      <c r="BD3616" s="10"/>
      <c r="BE3616" s="10"/>
      <c r="BF3616" s="10"/>
      <c r="BG3616" s="6"/>
    </row>
    <row r="3617" spans="34:59" x14ac:dyDescent="0.25">
      <c r="AH3617" s="6"/>
      <c r="AI3617" s="6"/>
      <c r="AJ3617" s="6"/>
      <c r="AK3617" s="6"/>
      <c r="AL3617" s="6"/>
      <c r="AM3617" s="6"/>
      <c r="AN3617" s="6"/>
      <c r="AO3617" s="6"/>
      <c r="AP3617" s="6"/>
      <c r="AQ3617" s="6"/>
      <c r="AR3617" s="6"/>
      <c r="AS3617" s="6"/>
      <c r="AT3617" s="6"/>
      <c r="AU3617" s="6"/>
      <c r="AV3617" s="6"/>
      <c r="AW3617" s="6"/>
      <c r="AX3617" s="6"/>
      <c r="AY3617" s="6"/>
      <c r="AZ3617" s="6"/>
      <c r="BA3617" s="6"/>
      <c r="BB3617" s="6"/>
      <c r="BC3617" s="6"/>
      <c r="BD3617" s="6"/>
      <c r="BE3617" s="6"/>
      <c r="BF3617" s="6"/>
      <c r="BG3617" s="10"/>
    </row>
    <row r="3618" spans="34:59" x14ac:dyDescent="0.25">
      <c r="AH3618" s="10"/>
      <c r="AI3618" s="6"/>
    </row>
    <row r="3619" spans="34:59" x14ac:dyDescent="0.25">
      <c r="AH3619" s="6"/>
      <c r="AI3619" s="6"/>
      <c r="AJ3619" s="6"/>
      <c r="AK3619" s="6"/>
      <c r="AL3619" s="6"/>
      <c r="AM3619" s="6"/>
      <c r="AN3619" s="6"/>
      <c r="AO3619" s="6"/>
      <c r="AP3619" s="6"/>
      <c r="AQ3619" s="6"/>
      <c r="AR3619" s="6"/>
      <c r="AS3619" s="6"/>
      <c r="AT3619" s="6"/>
      <c r="AU3619" s="6"/>
      <c r="AV3619" s="6"/>
      <c r="AW3619" s="6"/>
      <c r="AX3619" s="6"/>
      <c r="AY3619" s="6"/>
      <c r="AZ3619" s="6"/>
      <c r="BA3619" s="6"/>
      <c r="BB3619" s="6"/>
      <c r="BC3619" s="6"/>
      <c r="BD3619" s="6"/>
      <c r="BE3619" s="6"/>
      <c r="BF3619" s="6"/>
      <c r="BG3619" s="6"/>
    </row>
    <row r="3620" spans="34:59" x14ac:dyDescent="0.25">
      <c r="AH3620" s="10"/>
      <c r="AI3620" s="6"/>
      <c r="AJ3620" s="10"/>
      <c r="AK3620" s="10"/>
      <c r="AL3620" s="10"/>
      <c r="AM3620" s="10"/>
      <c r="AN3620" s="10"/>
      <c r="AO3620" s="10"/>
      <c r="AP3620" s="10"/>
      <c r="AQ3620" s="10"/>
      <c r="AR3620" s="10"/>
      <c r="AS3620" s="10"/>
      <c r="AT3620" s="10"/>
      <c r="AU3620" s="10"/>
      <c r="AV3620" s="10"/>
      <c r="AW3620" s="10"/>
      <c r="AX3620" s="10"/>
      <c r="AY3620" s="10"/>
      <c r="AZ3620" s="10"/>
      <c r="BA3620" s="10"/>
      <c r="BB3620" s="10"/>
      <c r="BC3620" s="10"/>
      <c r="BD3620" s="10"/>
      <c r="BE3620" s="10"/>
      <c r="BF3620" s="10"/>
      <c r="BG3620" s="6"/>
    </row>
    <row r="3621" spans="34:59" x14ac:dyDescent="0.25">
      <c r="AH3621" s="6"/>
      <c r="AI3621" s="6"/>
      <c r="AJ3621" s="6"/>
      <c r="AK3621" s="6"/>
      <c r="AL3621" s="6"/>
      <c r="AM3621" s="6"/>
      <c r="AN3621" s="6"/>
      <c r="AO3621" s="6"/>
      <c r="AP3621" s="6"/>
      <c r="AQ3621" s="6"/>
      <c r="AR3621" s="6"/>
      <c r="AS3621" s="6"/>
      <c r="AT3621" s="6"/>
      <c r="AU3621" s="6"/>
      <c r="AV3621" s="6"/>
      <c r="AW3621" s="6"/>
      <c r="AX3621" s="6"/>
      <c r="AY3621" s="6"/>
      <c r="AZ3621" s="6"/>
      <c r="BA3621" s="6"/>
      <c r="BB3621" s="6"/>
      <c r="BC3621" s="6"/>
      <c r="BD3621" s="6"/>
      <c r="BE3621" s="6"/>
      <c r="BF3621" s="6"/>
      <c r="BG3621" s="10"/>
    </row>
    <row r="3622" spans="34:59" x14ac:dyDescent="0.25">
      <c r="AH3622" s="10"/>
      <c r="AI3622" s="6"/>
    </row>
    <row r="3623" spans="34:59" x14ac:dyDescent="0.25">
      <c r="AH3623" s="6"/>
      <c r="AI3623" s="6"/>
      <c r="AJ3623" s="6"/>
      <c r="AK3623" s="6"/>
      <c r="AL3623" s="6"/>
      <c r="AM3623" s="6"/>
      <c r="AN3623" s="6"/>
      <c r="AO3623" s="6"/>
      <c r="AP3623" s="6"/>
      <c r="AQ3623" s="6"/>
      <c r="AR3623" s="6"/>
      <c r="AS3623" s="6"/>
      <c r="AT3623" s="6"/>
      <c r="AU3623" s="6"/>
      <c r="AV3623" s="6"/>
      <c r="AW3623" s="6"/>
      <c r="AX3623" s="6"/>
      <c r="AY3623" s="6"/>
      <c r="AZ3623" s="6"/>
      <c r="BA3623" s="6"/>
      <c r="BB3623" s="6"/>
      <c r="BC3623" s="6"/>
      <c r="BD3623" s="6"/>
      <c r="BE3623" s="6"/>
      <c r="BF3623" s="6"/>
      <c r="BG3623" s="6"/>
    </row>
    <row r="3624" spans="34:59" x14ac:dyDescent="0.25">
      <c r="AH3624" s="10"/>
      <c r="AI3624" s="6"/>
      <c r="AJ3624" s="10"/>
      <c r="AK3624" s="10"/>
      <c r="AL3624" s="10"/>
      <c r="AM3624" s="10"/>
      <c r="AN3624" s="10"/>
      <c r="AO3624" s="10"/>
      <c r="AP3624" s="10"/>
      <c r="AQ3624" s="10"/>
      <c r="AR3624" s="10"/>
      <c r="AS3624" s="10"/>
      <c r="AT3624" s="10"/>
      <c r="AU3624" s="10"/>
      <c r="AV3624" s="10"/>
      <c r="AW3624" s="10"/>
      <c r="AX3624" s="10"/>
      <c r="AY3624" s="10"/>
      <c r="AZ3624" s="10"/>
      <c r="BA3624" s="10"/>
      <c r="BB3624" s="10"/>
      <c r="BC3624" s="10"/>
      <c r="BD3624" s="10"/>
      <c r="BE3624" s="10"/>
      <c r="BF3624" s="10"/>
      <c r="BG3624" s="6"/>
    </row>
    <row r="3625" spans="34:59" x14ac:dyDescent="0.25">
      <c r="AH3625" s="6"/>
      <c r="AI3625" s="6"/>
      <c r="AJ3625" s="6"/>
      <c r="AK3625" s="6"/>
      <c r="AL3625" s="6"/>
      <c r="AM3625" s="6"/>
      <c r="AN3625" s="6"/>
      <c r="AO3625" s="6"/>
      <c r="AP3625" s="6"/>
      <c r="AQ3625" s="6"/>
      <c r="AR3625" s="6"/>
      <c r="AS3625" s="6"/>
      <c r="AT3625" s="6"/>
      <c r="AU3625" s="6"/>
      <c r="AV3625" s="6"/>
      <c r="AW3625" s="6"/>
      <c r="AX3625" s="6"/>
      <c r="AY3625" s="6"/>
      <c r="AZ3625" s="6"/>
      <c r="BA3625" s="6"/>
      <c r="BB3625" s="6"/>
      <c r="BC3625" s="6"/>
      <c r="BD3625" s="6"/>
      <c r="BE3625" s="6"/>
      <c r="BF3625" s="6"/>
      <c r="BG3625" s="10"/>
    </row>
    <row r="3626" spans="34:59" x14ac:dyDescent="0.25">
      <c r="AH3626" s="10"/>
      <c r="AI3626" s="6"/>
    </row>
    <row r="3627" spans="34:59" x14ac:dyDescent="0.25">
      <c r="AH3627" s="6"/>
      <c r="AI3627" s="6"/>
      <c r="AJ3627" s="6"/>
      <c r="AK3627" s="6"/>
      <c r="AL3627" s="6"/>
      <c r="AM3627" s="6"/>
      <c r="AN3627" s="6"/>
      <c r="AO3627" s="6"/>
      <c r="AP3627" s="6"/>
      <c r="AQ3627" s="6"/>
      <c r="AR3627" s="6"/>
      <c r="AS3627" s="6"/>
      <c r="AT3627" s="6"/>
      <c r="AU3627" s="6"/>
      <c r="AV3627" s="6"/>
      <c r="AW3627" s="6"/>
      <c r="AX3627" s="6"/>
      <c r="AY3627" s="6"/>
      <c r="AZ3627" s="6"/>
      <c r="BA3627" s="6"/>
      <c r="BB3627" s="6"/>
      <c r="BC3627" s="6"/>
      <c r="BD3627" s="6"/>
      <c r="BE3627" s="6"/>
      <c r="BF3627" s="6"/>
      <c r="BG3627" s="6"/>
    </row>
    <row r="3628" spans="34:59" x14ac:dyDescent="0.25">
      <c r="AH3628" s="10"/>
      <c r="AI3628" s="6"/>
      <c r="AJ3628" s="10"/>
      <c r="AK3628" s="10"/>
      <c r="AL3628" s="10"/>
      <c r="AM3628" s="10"/>
      <c r="AN3628" s="10"/>
      <c r="AO3628" s="10"/>
      <c r="AP3628" s="10"/>
      <c r="AQ3628" s="10"/>
      <c r="AR3628" s="10"/>
      <c r="AS3628" s="10"/>
      <c r="AT3628" s="10"/>
      <c r="AU3628" s="10"/>
      <c r="AV3628" s="10"/>
      <c r="AW3628" s="10"/>
      <c r="AX3628" s="10"/>
      <c r="AY3628" s="10"/>
      <c r="AZ3628" s="10"/>
      <c r="BA3628" s="10"/>
      <c r="BB3628" s="10"/>
      <c r="BC3628" s="10"/>
      <c r="BD3628" s="10"/>
      <c r="BE3628" s="10"/>
      <c r="BF3628" s="10"/>
      <c r="BG3628" s="6"/>
    </row>
    <row r="3629" spans="34:59" x14ac:dyDescent="0.25">
      <c r="AH3629" s="6"/>
      <c r="AI3629" s="6"/>
      <c r="AJ3629" s="6"/>
      <c r="AK3629" s="6"/>
      <c r="AL3629" s="6"/>
      <c r="AM3629" s="6"/>
      <c r="AN3629" s="6"/>
      <c r="AO3629" s="6"/>
      <c r="AP3629" s="6"/>
      <c r="AQ3629" s="6"/>
      <c r="AR3629" s="6"/>
      <c r="AS3629" s="6"/>
      <c r="AT3629" s="6"/>
      <c r="AU3629" s="6"/>
      <c r="AV3629" s="6"/>
      <c r="AW3629" s="6"/>
      <c r="AX3629" s="6"/>
      <c r="AY3629" s="6"/>
      <c r="AZ3629" s="6"/>
      <c r="BA3629" s="6"/>
      <c r="BB3629" s="6"/>
      <c r="BC3629" s="6"/>
      <c r="BD3629" s="6"/>
      <c r="BE3629" s="6"/>
      <c r="BF3629" s="6"/>
      <c r="BG3629" s="10"/>
    </row>
    <row r="3630" spans="34:59" x14ac:dyDescent="0.25">
      <c r="AH3630" s="10"/>
      <c r="AI3630" s="6"/>
    </row>
    <row r="3631" spans="34:59" x14ac:dyDescent="0.25">
      <c r="AH3631" s="6"/>
      <c r="AI3631" s="6"/>
      <c r="AJ3631" s="6"/>
      <c r="AK3631" s="6"/>
      <c r="AL3631" s="6"/>
      <c r="AM3631" s="6"/>
      <c r="AN3631" s="6"/>
      <c r="AO3631" s="6"/>
      <c r="AP3631" s="6"/>
      <c r="AQ3631" s="6"/>
      <c r="AR3631" s="6"/>
      <c r="AS3631" s="6"/>
      <c r="AT3631" s="6"/>
      <c r="AU3631" s="6"/>
      <c r="AV3631" s="6"/>
      <c r="AW3631" s="6"/>
      <c r="AX3631" s="6"/>
      <c r="AY3631" s="6"/>
      <c r="AZ3631" s="6"/>
      <c r="BA3631" s="6"/>
      <c r="BB3631" s="6"/>
      <c r="BC3631" s="6"/>
      <c r="BD3631" s="6"/>
      <c r="BE3631" s="6"/>
      <c r="BF3631" s="6"/>
      <c r="BG3631" s="6"/>
    </row>
    <row r="3632" spans="34:59" x14ac:dyDescent="0.25">
      <c r="AH3632" s="10"/>
      <c r="AI3632" s="6"/>
      <c r="AJ3632" s="10"/>
      <c r="AK3632" s="10"/>
      <c r="AL3632" s="10"/>
      <c r="AM3632" s="10"/>
      <c r="AN3632" s="10"/>
      <c r="AO3632" s="10"/>
      <c r="AP3632" s="10"/>
      <c r="AQ3632" s="10"/>
      <c r="AR3632" s="10"/>
      <c r="AS3632" s="10"/>
      <c r="AT3632" s="10"/>
      <c r="AU3632" s="10"/>
      <c r="AV3632" s="10"/>
      <c r="AW3632" s="10"/>
      <c r="AX3632" s="10"/>
      <c r="AY3632" s="10"/>
      <c r="AZ3632" s="10"/>
      <c r="BA3632" s="10"/>
      <c r="BB3632" s="10"/>
      <c r="BC3632" s="10"/>
      <c r="BD3632" s="10"/>
      <c r="BE3632" s="10"/>
      <c r="BF3632" s="10"/>
      <c r="BG3632" s="6"/>
    </row>
    <row r="3633" spans="34:59" x14ac:dyDescent="0.25">
      <c r="AH3633" s="6"/>
      <c r="AI3633" s="6"/>
      <c r="AJ3633" s="6"/>
      <c r="AK3633" s="6"/>
      <c r="AL3633" s="6"/>
      <c r="AM3633" s="6"/>
      <c r="AN3633" s="6"/>
      <c r="AO3633" s="6"/>
      <c r="AP3633" s="6"/>
      <c r="AQ3633" s="6"/>
      <c r="AR3633" s="6"/>
      <c r="AS3633" s="6"/>
      <c r="AT3633" s="6"/>
      <c r="AU3633" s="6"/>
      <c r="AV3633" s="6"/>
      <c r="AW3633" s="6"/>
      <c r="AX3633" s="6"/>
      <c r="AY3633" s="6"/>
      <c r="AZ3633" s="6"/>
      <c r="BA3633" s="6"/>
      <c r="BB3633" s="6"/>
      <c r="BC3633" s="6"/>
      <c r="BD3633" s="6"/>
      <c r="BE3633" s="6"/>
      <c r="BF3633" s="6"/>
      <c r="BG3633" s="10"/>
    </row>
    <row r="3634" spans="34:59" x14ac:dyDescent="0.25">
      <c r="AH3634" s="10"/>
      <c r="AI3634" s="6"/>
    </row>
    <row r="3635" spans="34:59" x14ac:dyDescent="0.25">
      <c r="AH3635" s="6"/>
      <c r="AI3635" s="6"/>
      <c r="AJ3635" s="6"/>
      <c r="AK3635" s="6"/>
      <c r="AL3635" s="6"/>
      <c r="AM3635" s="6"/>
      <c r="AN3635" s="6"/>
      <c r="AO3635" s="6"/>
      <c r="AP3635" s="6"/>
      <c r="AQ3635" s="6"/>
      <c r="AR3635" s="6"/>
      <c r="AS3635" s="6"/>
      <c r="AT3635" s="6"/>
      <c r="AU3635" s="6"/>
      <c r="AV3635" s="6"/>
      <c r="AW3635" s="6"/>
      <c r="AX3635" s="6"/>
      <c r="AY3635" s="6"/>
      <c r="AZ3635" s="6"/>
      <c r="BA3635" s="6"/>
      <c r="BB3635" s="6"/>
      <c r="BC3635" s="6"/>
      <c r="BD3635" s="6"/>
      <c r="BE3635" s="6"/>
      <c r="BF3635" s="6"/>
      <c r="BG3635" s="6"/>
    </row>
    <row r="3636" spans="34:59" x14ac:dyDescent="0.25">
      <c r="AH3636" s="10"/>
      <c r="AI3636" s="6"/>
      <c r="AJ3636" s="10"/>
      <c r="AK3636" s="10"/>
      <c r="AL3636" s="10"/>
      <c r="AM3636" s="10"/>
      <c r="AN3636" s="10"/>
      <c r="AO3636" s="10"/>
      <c r="AP3636" s="10"/>
      <c r="AQ3636" s="10"/>
      <c r="AR3636" s="10"/>
      <c r="AS3636" s="10"/>
      <c r="AT3636" s="10"/>
      <c r="AU3636" s="10"/>
      <c r="AV3636" s="10"/>
      <c r="AW3636" s="10"/>
      <c r="AX3636" s="10"/>
      <c r="AY3636" s="10"/>
      <c r="AZ3636" s="10"/>
      <c r="BA3636" s="10"/>
      <c r="BB3636" s="10"/>
      <c r="BC3636" s="10"/>
      <c r="BD3636" s="10"/>
      <c r="BE3636" s="10"/>
      <c r="BF3636" s="10"/>
      <c r="BG3636" s="6"/>
    </row>
    <row r="3637" spans="34:59" x14ac:dyDescent="0.25">
      <c r="AH3637" s="6"/>
      <c r="AI3637" s="6"/>
      <c r="AJ3637" s="6"/>
      <c r="AK3637" s="6"/>
      <c r="AL3637" s="6"/>
      <c r="AM3637" s="6"/>
      <c r="AN3637" s="6"/>
      <c r="AO3637" s="6"/>
      <c r="AP3637" s="6"/>
      <c r="AQ3637" s="6"/>
      <c r="AR3637" s="6"/>
      <c r="AS3637" s="6"/>
      <c r="AT3637" s="6"/>
      <c r="AU3637" s="6"/>
      <c r="AV3637" s="6"/>
      <c r="AW3637" s="6"/>
      <c r="AX3637" s="6"/>
      <c r="AY3637" s="6"/>
      <c r="AZ3637" s="6"/>
      <c r="BA3637" s="6"/>
      <c r="BB3637" s="6"/>
      <c r="BC3637" s="6"/>
      <c r="BD3637" s="6"/>
      <c r="BE3637" s="6"/>
      <c r="BF3637" s="6"/>
      <c r="BG3637" s="10"/>
    </row>
    <row r="3638" spans="34:59" x14ac:dyDescent="0.25">
      <c r="AH3638" s="10"/>
      <c r="AI3638" s="6"/>
    </row>
    <row r="3639" spans="34:59" x14ac:dyDescent="0.25">
      <c r="AH3639" s="6"/>
      <c r="AI3639" s="6"/>
      <c r="AJ3639" s="6"/>
      <c r="AK3639" s="6"/>
      <c r="AL3639" s="6"/>
      <c r="AM3639" s="6"/>
      <c r="AN3639" s="6"/>
      <c r="AO3639" s="6"/>
      <c r="AP3639" s="6"/>
      <c r="AQ3639" s="6"/>
      <c r="AR3639" s="6"/>
      <c r="AS3639" s="6"/>
      <c r="AT3639" s="6"/>
      <c r="AU3639" s="6"/>
      <c r="AV3639" s="6"/>
      <c r="AW3639" s="6"/>
      <c r="AX3639" s="6"/>
      <c r="AY3639" s="6"/>
      <c r="AZ3639" s="6"/>
      <c r="BA3639" s="6"/>
      <c r="BB3639" s="6"/>
      <c r="BC3639" s="6"/>
      <c r="BD3639" s="6"/>
      <c r="BE3639" s="6"/>
      <c r="BF3639" s="6"/>
      <c r="BG3639" s="6"/>
    </row>
    <row r="3640" spans="34:59" x14ac:dyDescent="0.25">
      <c r="AH3640" s="10"/>
      <c r="AI3640" s="6"/>
      <c r="AJ3640" s="10"/>
      <c r="AK3640" s="10"/>
      <c r="AL3640" s="10"/>
      <c r="AM3640" s="10"/>
      <c r="AN3640" s="10"/>
      <c r="AO3640" s="10"/>
      <c r="AP3640" s="10"/>
      <c r="AQ3640" s="10"/>
      <c r="AR3640" s="10"/>
      <c r="AS3640" s="10"/>
      <c r="AT3640" s="10"/>
      <c r="AU3640" s="10"/>
      <c r="AV3640" s="10"/>
      <c r="AW3640" s="10"/>
      <c r="AX3640" s="10"/>
      <c r="AY3640" s="10"/>
      <c r="AZ3640" s="10"/>
      <c r="BA3640" s="10"/>
      <c r="BB3640" s="10"/>
      <c r="BC3640" s="10"/>
      <c r="BD3640" s="10"/>
      <c r="BE3640" s="10"/>
      <c r="BF3640" s="10"/>
      <c r="BG3640" s="6"/>
    </row>
    <row r="3641" spans="34:59" x14ac:dyDescent="0.25">
      <c r="AH3641" s="6"/>
      <c r="AI3641" s="6"/>
      <c r="AJ3641" s="6"/>
      <c r="AK3641" s="6"/>
      <c r="AL3641" s="6"/>
      <c r="AM3641" s="6"/>
      <c r="AN3641" s="6"/>
      <c r="AO3641" s="6"/>
      <c r="AP3641" s="6"/>
      <c r="AQ3641" s="6"/>
      <c r="AR3641" s="6"/>
      <c r="AS3641" s="6"/>
      <c r="AT3641" s="6"/>
      <c r="AU3641" s="6"/>
      <c r="AV3641" s="6"/>
      <c r="AW3641" s="6"/>
      <c r="AX3641" s="6"/>
      <c r="AY3641" s="6"/>
      <c r="AZ3641" s="6"/>
      <c r="BA3641" s="6"/>
      <c r="BB3641" s="6"/>
      <c r="BC3641" s="6"/>
      <c r="BD3641" s="6"/>
      <c r="BE3641" s="6"/>
      <c r="BF3641" s="6"/>
      <c r="BG3641" s="10"/>
    </row>
    <row r="3642" spans="34:59" x14ac:dyDescent="0.25">
      <c r="AH3642" s="10"/>
      <c r="AI3642" s="6"/>
    </row>
    <row r="3643" spans="34:59" x14ac:dyDescent="0.25">
      <c r="AH3643" s="6"/>
      <c r="AI3643" s="6"/>
      <c r="AJ3643" s="6"/>
      <c r="AK3643" s="6"/>
      <c r="AL3643" s="6"/>
      <c r="AM3643" s="6"/>
      <c r="AN3643" s="6"/>
      <c r="AO3643" s="6"/>
      <c r="AP3643" s="6"/>
      <c r="AQ3643" s="6"/>
      <c r="AR3643" s="6"/>
      <c r="AS3643" s="6"/>
      <c r="AT3643" s="6"/>
      <c r="AU3643" s="6"/>
      <c r="AV3643" s="6"/>
      <c r="AW3643" s="6"/>
      <c r="AX3643" s="6"/>
      <c r="AY3643" s="6"/>
      <c r="AZ3643" s="6"/>
      <c r="BA3643" s="6"/>
      <c r="BB3643" s="6"/>
      <c r="BC3643" s="6"/>
      <c r="BD3643" s="6"/>
      <c r="BE3643" s="6"/>
      <c r="BF3643" s="6"/>
      <c r="BG3643" s="6"/>
    </row>
    <row r="3644" spans="34:59" x14ac:dyDescent="0.25">
      <c r="AH3644" s="10"/>
      <c r="AI3644" s="6"/>
      <c r="AJ3644" s="10"/>
      <c r="AK3644" s="10"/>
      <c r="AL3644" s="10"/>
      <c r="AM3644" s="10"/>
      <c r="AN3644" s="10"/>
      <c r="AO3644" s="10"/>
      <c r="AP3644" s="10"/>
      <c r="AQ3644" s="10"/>
      <c r="AR3644" s="10"/>
      <c r="AS3644" s="10"/>
      <c r="AT3644" s="10"/>
      <c r="AU3644" s="10"/>
      <c r="AV3644" s="10"/>
      <c r="AW3644" s="10"/>
      <c r="AX3644" s="10"/>
      <c r="AY3644" s="10"/>
      <c r="AZ3644" s="10"/>
      <c r="BA3644" s="10"/>
      <c r="BB3644" s="10"/>
      <c r="BC3644" s="10"/>
      <c r="BD3644" s="10"/>
      <c r="BE3644" s="10"/>
      <c r="BF3644" s="10"/>
      <c r="BG3644" s="6"/>
    </row>
    <row r="3645" spans="34:59" x14ac:dyDescent="0.25">
      <c r="AH3645" s="6"/>
      <c r="AI3645" s="6"/>
      <c r="AJ3645" s="6"/>
      <c r="AK3645" s="6"/>
      <c r="AL3645" s="6"/>
      <c r="AM3645" s="6"/>
      <c r="AN3645" s="6"/>
      <c r="AO3645" s="6"/>
      <c r="AP3645" s="6"/>
      <c r="AQ3645" s="6"/>
      <c r="AR3645" s="6"/>
      <c r="AS3645" s="6"/>
      <c r="AT3645" s="6"/>
      <c r="AU3645" s="6"/>
      <c r="AV3645" s="6"/>
      <c r="AW3645" s="6"/>
      <c r="AX3645" s="6"/>
      <c r="AY3645" s="6"/>
      <c r="AZ3645" s="6"/>
      <c r="BA3645" s="6"/>
      <c r="BB3645" s="6"/>
      <c r="BC3645" s="6"/>
      <c r="BD3645" s="6"/>
      <c r="BE3645" s="6"/>
      <c r="BF3645" s="6"/>
      <c r="BG3645" s="10"/>
    </row>
    <row r="3646" spans="34:59" x14ac:dyDescent="0.25">
      <c r="AH3646" s="10"/>
      <c r="AI3646" s="6"/>
    </row>
    <row r="3647" spans="34:59" x14ac:dyDescent="0.25">
      <c r="AH3647" s="6"/>
      <c r="AI3647" s="6"/>
      <c r="AJ3647" s="6"/>
      <c r="AK3647" s="6"/>
      <c r="AL3647" s="6"/>
      <c r="AM3647" s="6"/>
      <c r="AN3647" s="6"/>
      <c r="AO3647" s="6"/>
      <c r="AP3647" s="6"/>
      <c r="AQ3647" s="6"/>
      <c r="AR3647" s="6"/>
      <c r="AS3647" s="6"/>
      <c r="AT3647" s="6"/>
      <c r="AU3647" s="6"/>
      <c r="AV3647" s="6"/>
      <c r="AW3647" s="6"/>
      <c r="AX3647" s="6"/>
      <c r="AY3647" s="6"/>
      <c r="AZ3647" s="6"/>
      <c r="BA3647" s="6"/>
      <c r="BB3647" s="6"/>
      <c r="BC3647" s="6"/>
      <c r="BD3647" s="6"/>
      <c r="BE3647" s="6"/>
      <c r="BF3647" s="6"/>
      <c r="BG3647" s="6"/>
    </row>
    <row r="3648" spans="34:59" x14ac:dyDescent="0.25">
      <c r="AH3648" s="10"/>
      <c r="AI3648" s="6"/>
      <c r="AJ3648" s="10"/>
      <c r="AK3648" s="10"/>
      <c r="AL3648" s="10"/>
      <c r="AM3648" s="10"/>
      <c r="AN3648" s="10"/>
      <c r="AO3648" s="10"/>
      <c r="AP3648" s="10"/>
      <c r="AQ3648" s="10"/>
      <c r="AR3648" s="10"/>
      <c r="AS3648" s="10"/>
      <c r="AT3648" s="10"/>
      <c r="AU3648" s="10"/>
      <c r="AV3648" s="10"/>
      <c r="AW3648" s="10"/>
      <c r="AX3648" s="10"/>
      <c r="AY3648" s="10"/>
      <c r="AZ3648" s="10"/>
      <c r="BA3648" s="10"/>
      <c r="BB3648" s="10"/>
      <c r="BC3648" s="10"/>
      <c r="BD3648" s="10"/>
      <c r="BE3648" s="10"/>
      <c r="BF3648" s="10"/>
      <c r="BG3648" s="6"/>
    </row>
    <row r="3649" spans="34:59" x14ac:dyDescent="0.25">
      <c r="AH3649" s="6"/>
      <c r="AI3649" s="6"/>
      <c r="AJ3649" s="6"/>
      <c r="AK3649" s="6"/>
      <c r="AL3649" s="6"/>
      <c r="AM3649" s="6"/>
      <c r="AN3649" s="6"/>
      <c r="AO3649" s="6"/>
      <c r="AP3649" s="6"/>
      <c r="AQ3649" s="6"/>
      <c r="AR3649" s="6"/>
      <c r="AS3649" s="6"/>
      <c r="AT3649" s="6"/>
      <c r="AU3649" s="6"/>
      <c r="AV3649" s="6"/>
      <c r="AW3649" s="6"/>
      <c r="AX3649" s="6"/>
      <c r="AY3649" s="6"/>
      <c r="AZ3649" s="6"/>
      <c r="BA3649" s="6"/>
      <c r="BB3649" s="6"/>
      <c r="BC3649" s="6"/>
      <c r="BD3649" s="6"/>
      <c r="BE3649" s="6"/>
      <c r="BF3649" s="6"/>
      <c r="BG3649" s="10"/>
    </row>
    <row r="3650" spans="34:59" x14ac:dyDescent="0.25">
      <c r="AH3650" s="10"/>
      <c r="AI3650" s="6"/>
    </row>
    <row r="3651" spans="34:59" x14ac:dyDescent="0.25">
      <c r="AH3651" s="6"/>
      <c r="AI3651" s="6"/>
      <c r="AJ3651" s="6"/>
      <c r="AK3651" s="6"/>
      <c r="AL3651" s="6"/>
      <c r="AM3651" s="6"/>
      <c r="AN3651" s="6"/>
      <c r="AO3651" s="6"/>
      <c r="AP3651" s="6"/>
      <c r="AQ3651" s="6"/>
      <c r="AR3651" s="6"/>
      <c r="AS3651" s="6"/>
      <c r="AT3651" s="6"/>
      <c r="AU3651" s="6"/>
      <c r="AV3651" s="6"/>
      <c r="AW3651" s="6"/>
      <c r="AX3651" s="6"/>
      <c r="AY3651" s="6"/>
      <c r="AZ3651" s="6"/>
      <c r="BA3651" s="6"/>
      <c r="BB3651" s="6"/>
      <c r="BC3651" s="6"/>
      <c r="BD3651" s="6"/>
      <c r="BE3651" s="6"/>
      <c r="BF3651" s="6"/>
      <c r="BG3651" s="6"/>
    </row>
    <row r="3652" spans="34:59" x14ac:dyDescent="0.25">
      <c r="AH3652" s="10"/>
      <c r="AI3652" s="6"/>
      <c r="AJ3652" s="10"/>
      <c r="AK3652" s="10"/>
      <c r="AL3652" s="10"/>
      <c r="AM3652" s="10"/>
      <c r="AN3652" s="10"/>
      <c r="AO3652" s="10"/>
      <c r="AP3652" s="10"/>
      <c r="AQ3652" s="10"/>
      <c r="AR3652" s="10"/>
      <c r="AS3652" s="10"/>
      <c r="AT3652" s="10"/>
      <c r="AU3652" s="10"/>
      <c r="AV3652" s="10"/>
      <c r="AW3652" s="10"/>
      <c r="AX3652" s="10"/>
      <c r="AY3652" s="10"/>
      <c r="AZ3652" s="10"/>
      <c r="BA3652" s="10"/>
      <c r="BB3652" s="10"/>
      <c r="BC3652" s="10"/>
      <c r="BD3652" s="10"/>
      <c r="BE3652" s="10"/>
      <c r="BF3652" s="10"/>
      <c r="BG3652" s="6"/>
    </row>
    <row r="3653" spans="34:59" x14ac:dyDescent="0.25">
      <c r="AH3653" s="6"/>
      <c r="AI3653" s="6"/>
      <c r="AJ3653" s="6"/>
      <c r="AK3653" s="6"/>
      <c r="AL3653" s="6"/>
      <c r="AM3653" s="6"/>
      <c r="AN3653" s="6"/>
      <c r="AO3653" s="6"/>
      <c r="AP3653" s="6"/>
      <c r="AQ3653" s="6"/>
      <c r="AR3653" s="6"/>
      <c r="AS3653" s="6"/>
      <c r="AT3653" s="6"/>
      <c r="AU3653" s="6"/>
      <c r="AV3653" s="6"/>
      <c r="AW3653" s="6"/>
      <c r="AX3653" s="6"/>
      <c r="AY3653" s="6"/>
      <c r="AZ3653" s="6"/>
      <c r="BA3653" s="6"/>
      <c r="BB3653" s="6"/>
      <c r="BC3653" s="6"/>
      <c r="BD3653" s="6"/>
      <c r="BE3653" s="6"/>
      <c r="BF3653" s="6"/>
      <c r="BG3653" s="10"/>
    </row>
    <row r="3654" spans="34:59" x14ac:dyDescent="0.25">
      <c r="AH3654" s="10"/>
      <c r="AI3654" s="6"/>
    </row>
    <row r="3655" spans="34:59" x14ac:dyDescent="0.25">
      <c r="AH3655" s="6"/>
      <c r="AI3655" s="6"/>
      <c r="AJ3655" s="6"/>
      <c r="AK3655" s="6"/>
      <c r="AL3655" s="6"/>
      <c r="AM3655" s="6"/>
      <c r="AN3655" s="6"/>
      <c r="AO3655" s="6"/>
      <c r="AP3655" s="6"/>
      <c r="AQ3655" s="6"/>
      <c r="AR3655" s="6"/>
      <c r="AS3655" s="6"/>
      <c r="AT3655" s="6"/>
      <c r="AU3655" s="6"/>
      <c r="AV3655" s="6"/>
      <c r="AW3655" s="6"/>
      <c r="AX3655" s="6"/>
      <c r="AY3655" s="6"/>
      <c r="AZ3655" s="6"/>
      <c r="BA3655" s="6"/>
      <c r="BB3655" s="6"/>
      <c r="BC3655" s="6"/>
      <c r="BD3655" s="6"/>
      <c r="BE3655" s="6"/>
      <c r="BF3655" s="6"/>
      <c r="BG3655" s="6"/>
    </row>
    <row r="3656" spans="34:59" x14ac:dyDescent="0.25">
      <c r="AH3656" s="10"/>
      <c r="AI3656" s="6"/>
      <c r="AJ3656" s="10"/>
      <c r="AK3656" s="10"/>
      <c r="AL3656" s="10"/>
      <c r="AM3656" s="10"/>
      <c r="AN3656" s="10"/>
      <c r="AO3656" s="10"/>
      <c r="AP3656" s="10"/>
      <c r="AQ3656" s="10"/>
      <c r="AR3656" s="10"/>
      <c r="AS3656" s="10"/>
      <c r="AT3656" s="10"/>
      <c r="AU3656" s="10"/>
      <c r="AV3656" s="10"/>
      <c r="AW3656" s="10"/>
      <c r="AX3656" s="10"/>
      <c r="AY3656" s="10"/>
      <c r="AZ3656" s="10"/>
      <c r="BA3656" s="10"/>
      <c r="BB3656" s="10"/>
      <c r="BC3656" s="10"/>
      <c r="BD3656" s="10"/>
      <c r="BE3656" s="10"/>
      <c r="BF3656" s="10"/>
      <c r="BG3656" s="6"/>
    </row>
    <row r="3657" spans="34:59" x14ac:dyDescent="0.25">
      <c r="AH3657" s="6"/>
      <c r="AI3657" s="6"/>
      <c r="AJ3657" s="6"/>
      <c r="AK3657" s="6"/>
      <c r="AL3657" s="6"/>
      <c r="AM3657" s="6"/>
      <c r="AN3657" s="6"/>
      <c r="AO3657" s="6"/>
      <c r="AP3657" s="6"/>
      <c r="AQ3657" s="6"/>
      <c r="AR3657" s="6"/>
      <c r="AS3657" s="6"/>
      <c r="AT3657" s="6"/>
      <c r="AU3657" s="6"/>
      <c r="AV3657" s="6"/>
      <c r="AW3657" s="6"/>
      <c r="AX3657" s="6"/>
      <c r="AY3657" s="6"/>
      <c r="AZ3657" s="6"/>
      <c r="BA3657" s="6"/>
      <c r="BB3657" s="6"/>
      <c r="BC3657" s="6"/>
      <c r="BD3657" s="6"/>
      <c r="BE3657" s="6"/>
      <c r="BF3657" s="6"/>
      <c r="BG3657" s="10"/>
    </row>
    <row r="3658" spans="34:59" x14ac:dyDescent="0.25">
      <c r="AH3658" s="10"/>
      <c r="AI3658" s="6"/>
    </row>
    <row r="3659" spans="34:59" x14ac:dyDescent="0.25">
      <c r="AH3659" s="6"/>
      <c r="AI3659" s="6"/>
      <c r="AJ3659" s="6"/>
      <c r="AK3659" s="6"/>
      <c r="AL3659" s="6"/>
      <c r="AM3659" s="6"/>
      <c r="AN3659" s="6"/>
      <c r="AO3659" s="6"/>
      <c r="AP3659" s="6"/>
      <c r="AQ3659" s="6"/>
      <c r="AR3659" s="6"/>
      <c r="AS3659" s="6"/>
      <c r="AT3659" s="6"/>
      <c r="AU3659" s="6"/>
      <c r="AV3659" s="6"/>
      <c r="AW3659" s="6"/>
      <c r="AX3659" s="6"/>
      <c r="AY3659" s="6"/>
      <c r="AZ3659" s="6"/>
      <c r="BA3659" s="6"/>
      <c r="BB3659" s="6"/>
      <c r="BC3659" s="6"/>
      <c r="BD3659" s="6"/>
      <c r="BE3659" s="6"/>
      <c r="BF3659" s="6"/>
      <c r="BG3659" s="6"/>
    </row>
    <row r="3660" spans="34:59" x14ac:dyDescent="0.25">
      <c r="AH3660" s="10"/>
      <c r="AI3660" s="6"/>
      <c r="AJ3660" s="10"/>
      <c r="AK3660" s="10"/>
      <c r="AL3660" s="10"/>
      <c r="AM3660" s="10"/>
      <c r="AN3660" s="10"/>
      <c r="AO3660" s="10"/>
      <c r="AP3660" s="10"/>
      <c r="AQ3660" s="10"/>
      <c r="AR3660" s="10"/>
      <c r="AS3660" s="10"/>
      <c r="AT3660" s="10"/>
      <c r="AU3660" s="10"/>
      <c r="AV3660" s="10"/>
      <c r="AW3660" s="10"/>
      <c r="AX3660" s="10"/>
      <c r="AY3660" s="10"/>
      <c r="AZ3660" s="10"/>
      <c r="BA3660" s="10"/>
      <c r="BB3660" s="10"/>
      <c r="BC3660" s="10"/>
      <c r="BD3660" s="10"/>
      <c r="BE3660" s="10"/>
      <c r="BF3660" s="10"/>
      <c r="BG3660" s="6"/>
    </row>
    <row r="3661" spans="34:59" x14ac:dyDescent="0.25">
      <c r="AH3661" s="6"/>
      <c r="AI3661" s="6"/>
      <c r="AJ3661" s="6"/>
      <c r="AK3661" s="6"/>
      <c r="AL3661" s="6"/>
      <c r="AM3661" s="6"/>
      <c r="AN3661" s="6"/>
      <c r="AO3661" s="6"/>
      <c r="AP3661" s="6"/>
      <c r="AQ3661" s="6"/>
      <c r="AR3661" s="6"/>
      <c r="AS3661" s="6"/>
      <c r="AT3661" s="6"/>
      <c r="AU3661" s="6"/>
      <c r="AV3661" s="6"/>
      <c r="AW3661" s="6"/>
      <c r="AX3661" s="6"/>
      <c r="AY3661" s="6"/>
      <c r="AZ3661" s="6"/>
      <c r="BA3661" s="6"/>
      <c r="BB3661" s="6"/>
      <c r="BC3661" s="6"/>
      <c r="BD3661" s="6"/>
      <c r="BE3661" s="6"/>
      <c r="BF3661" s="6"/>
      <c r="BG3661" s="10"/>
    </row>
    <row r="3662" spans="34:59" x14ac:dyDescent="0.25">
      <c r="AH3662" s="10"/>
      <c r="AI3662" s="6"/>
    </row>
    <row r="3663" spans="34:59" x14ac:dyDescent="0.25">
      <c r="AH3663" s="6"/>
      <c r="AI3663" s="6"/>
      <c r="AJ3663" s="6"/>
      <c r="AK3663" s="6"/>
      <c r="AL3663" s="6"/>
      <c r="AM3663" s="6"/>
      <c r="AN3663" s="6"/>
      <c r="AO3663" s="6"/>
      <c r="AP3663" s="6"/>
      <c r="AQ3663" s="6"/>
      <c r="AR3663" s="6"/>
      <c r="AS3663" s="6"/>
      <c r="AT3663" s="6"/>
      <c r="AU3663" s="6"/>
      <c r="AV3663" s="6"/>
      <c r="AW3663" s="6"/>
      <c r="AX3663" s="6"/>
      <c r="AY3663" s="6"/>
      <c r="AZ3663" s="6"/>
      <c r="BA3663" s="6"/>
      <c r="BB3663" s="6"/>
      <c r="BC3663" s="6"/>
      <c r="BD3663" s="6"/>
      <c r="BE3663" s="6"/>
      <c r="BF3663" s="6"/>
      <c r="BG3663" s="6"/>
    </row>
    <row r="3664" spans="34:59" x14ac:dyDescent="0.25">
      <c r="AH3664" s="10"/>
      <c r="AI3664" s="6"/>
      <c r="AJ3664" s="10"/>
      <c r="AK3664" s="10"/>
      <c r="AL3664" s="10"/>
      <c r="AM3664" s="10"/>
      <c r="AN3664" s="10"/>
      <c r="AO3664" s="10"/>
      <c r="AP3664" s="10"/>
      <c r="AQ3664" s="10"/>
      <c r="AR3664" s="10"/>
      <c r="AS3664" s="10"/>
      <c r="AT3664" s="10"/>
      <c r="AU3664" s="10"/>
      <c r="AV3664" s="10"/>
      <c r="AW3664" s="10"/>
      <c r="AX3664" s="10"/>
      <c r="AY3664" s="10"/>
      <c r="AZ3664" s="10"/>
      <c r="BA3664" s="10"/>
      <c r="BB3664" s="10"/>
      <c r="BC3664" s="10"/>
      <c r="BD3664" s="10"/>
      <c r="BE3664" s="10"/>
      <c r="BF3664" s="10"/>
      <c r="BG3664" s="6"/>
    </row>
    <row r="3665" spans="34:59" x14ac:dyDescent="0.25">
      <c r="AH3665" s="6"/>
      <c r="AI3665" s="6"/>
      <c r="AJ3665" s="6"/>
      <c r="AK3665" s="6"/>
      <c r="AL3665" s="6"/>
      <c r="AM3665" s="6"/>
      <c r="AN3665" s="6"/>
      <c r="AO3665" s="6"/>
      <c r="AP3665" s="6"/>
      <c r="AQ3665" s="6"/>
      <c r="AR3665" s="6"/>
      <c r="AS3665" s="6"/>
      <c r="AT3665" s="6"/>
      <c r="AU3665" s="6"/>
      <c r="AV3665" s="6"/>
      <c r="AW3665" s="6"/>
      <c r="AX3665" s="6"/>
      <c r="AY3665" s="6"/>
      <c r="AZ3665" s="6"/>
      <c r="BA3665" s="6"/>
      <c r="BB3665" s="6"/>
      <c r="BC3665" s="6"/>
      <c r="BD3665" s="6"/>
      <c r="BE3665" s="6"/>
      <c r="BF3665" s="6"/>
      <c r="BG3665" s="10"/>
    </row>
    <row r="3666" spans="34:59" x14ac:dyDescent="0.25">
      <c r="AH3666" s="10"/>
      <c r="AI3666" s="6"/>
    </row>
    <row r="3667" spans="34:59" x14ac:dyDescent="0.25">
      <c r="AH3667" s="6"/>
      <c r="AI3667" s="6"/>
      <c r="AJ3667" s="6"/>
      <c r="AK3667" s="6"/>
      <c r="AL3667" s="6"/>
      <c r="AM3667" s="6"/>
      <c r="AN3667" s="6"/>
      <c r="AO3667" s="6"/>
      <c r="AP3667" s="6"/>
      <c r="AQ3667" s="6"/>
      <c r="AR3667" s="6"/>
      <c r="AS3667" s="6"/>
      <c r="AT3667" s="6"/>
      <c r="AU3667" s="6"/>
      <c r="AV3667" s="6"/>
      <c r="AW3667" s="6"/>
      <c r="AX3667" s="6"/>
      <c r="AY3667" s="6"/>
      <c r="AZ3667" s="6"/>
      <c r="BA3667" s="6"/>
      <c r="BB3667" s="6"/>
      <c r="BC3667" s="6"/>
      <c r="BD3667" s="6"/>
      <c r="BE3667" s="6"/>
      <c r="BF3667" s="6"/>
      <c r="BG3667" s="6"/>
    </row>
    <row r="3668" spans="34:59" x14ac:dyDescent="0.25">
      <c r="AH3668" s="10"/>
      <c r="AI3668" s="6"/>
      <c r="AJ3668" s="10"/>
      <c r="AK3668" s="10"/>
      <c r="AL3668" s="10"/>
      <c r="AM3668" s="10"/>
      <c r="AN3668" s="10"/>
      <c r="AO3668" s="10"/>
      <c r="AP3668" s="10"/>
      <c r="AQ3668" s="10"/>
      <c r="AR3668" s="10"/>
      <c r="AS3668" s="10"/>
      <c r="AT3668" s="10"/>
      <c r="AU3668" s="10"/>
      <c r="AV3668" s="10"/>
      <c r="AW3668" s="10"/>
      <c r="AX3668" s="10"/>
      <c r="AY3668" s="10"/>
      <c r="AZ3668" s="10"/>
      <c r="BA3668" s="10"/>
      <c r="BB3668" s="10"/>
      <c r="BC3668" s="10"/>
      <c r="BD3668" s="10"/>
      <c r="BE3668" s="10"/>
      <c r="BF3668" s="10"/>
      <c r="BG3668" s="6"/>
    </row>
    <row r="3669" spans="34:59" x14ac:dyDescent="0.25">
      <c r="AH3669" s="6"/>
      <c r="AI3669" s="6"/>
      <c r="AJ3669" s="6"/>
      <c r="AK3669" s="6"/>
      <c r="AL3669" s="6"/>
      <c r="AM3669" s="6"/>
      <c r="AN3669" s="6"/>
      <c r="AO3669" s="6"/>
      <c r="AP3669" s="6"/>
      <c r="AQ3669" s="6"/>
      <c r="AR3669" s="6"/>
      <c r="AS3669" s="6"/>
      <c r="AT3669" s="6"/>
      <c r="AU3669" s="6"/>
      <c r="AV3669" s="6"/>
      <c r="AW3669" s="6"/>
      <c r="AX3669" s="6"/>
      <c r="AY3669" s="6"/>
      <c r="AZ3669" s="6"/>
      <c r="BA3669" s="6"/>
      <c r="BB3669" s="6"/>
      <c r="BC3669" s="6"/>
      <c r="BD3669" s="6"/>
      <c r="BE3669" s="6"/>
      <c r="BF3669" s="6"/>
      <c r="BG3669" s="10"/>
    </row>
    <row r="3670" spans="34:59" x14ac:dyDescent="0.25">
      <c r="AH3670" s="10"/>
      <c r="AI3670" s="6"/>
    </row>
    <row r="3671" spans="34:59" x14ac:dyDescent="0.25">
      <c r="AH3671" s="6"/>
      <c r="AI3671" s="6"/>
      <c r="AJ3671" s="6"/>
      <c r="AK3671" s="6"/>
      <c r="AL3671" s="6"/>
      <c r="AM3671" s="6"/>
      <c r="AN3671" s="6"/>
      <c r="AO3671" s="6"/>
      <c r="AP3671" s="6"/>
      <c r="AQ3671" s="6"/>
      <c r="AR3671" s="6"/>
      <c r="AS3671" s="6"/>
      <c r="AT3671" s="6"/>
      <c r="AU3671" s="6"/>
      <c r="AV3671" s="6"/>
      <c r="AW3671" s="6"/>
      <c r="AX3671" s="6"/>
      <c r="AY3671" s="6"/>
      <c r="AZ3671" s="6"/>
      <c r="BA3671" s="6"/>
      <c r="BB3671" s="6"/>
      <c r="BC3671" s="6"/>
      <c r="BD3671" s="6"/>
      <c r="BE3671" s="6"/>
      <c r="BF3671" s="6"/>
      <c r="BG3671" s="6"/>
    </row>
    <row r="3672" spans="34:59" x14ac:dyDescent="0.25">
      <c r="AH3672" s="10"/>
      <c r="AI3672" s="6"/>
      <c r="AJ3672" s="10"/>
      <c r="AK3672" s="10"/>
      <c r="AL3672" s="10"/>
      <c r="AM3672" s="10"/>
      <c r="AN3672" s="10"/>
      <c r="AO3672" s="10"/>
      <c r="AP3672" s="10"/>
      <c r="AQ3672" s="10"/>
      <c r="AR3672" s="10"/>
      <c r="AS3672" s="10"/>
      <c r="AT3672" s="10"/>
      <c r="AU3672" s="10"/>
      <c r="AV3672" s="10"/>
      <c r="AW3672" s="10"/>
      <c r="AX3672" s="10"/>
      <c r="AY3672" s="10"/>
      <c r="AZ3672" s="10"/>
      <c r="BA3672" s="10"/>
      <c r="BB3672" s="10"/>
      <c r="BC3672" s="10"/>
      <c r="BD3672" s="10"/>
      <c r="BE3672" s="10"/>
      <c r="BF3672" s="10"/>
      <c r="BG3672" s="6"/>
    </row>
    <row r="3673" spans="34:59" x14ac:dyDescent="0.25">
      <c r="AH3673" s="6"/>
      <c r="AI3673" s="6"/>
      <c r="AJ3673" s="6"/>
      <c r="AK3673" s="6"/>
      <c r="AL3673" s="6"/>
      <c r="AM3673" s="6"/>
      <c r="AN3673" s="6"/>
      <c r="AO3673" s="6"/>
      <c r="AP3673" s="6"/>
      <c r="AQ3673" s="6"/>
      <c r="AR3673" s="6"/>
      <c r="AS3673" s="6"/>
      <c r="AT3673" s="6"/>
      <c r="AU3673" s="6"/>
      <c r="AV3673" s="6"/>
      <c r="AW3673" s="6"/>
      <c r="AX3673" s="6"/>
      <c r="AY3673" s="6"/>
      <c r="AZ3673" s="6"/>
      <c r="BA3673" s="6"/>
      <c r="BB3673" s="6"/>
      <c r="BC3673" s="6"/>
      <c r="BD3673" s="6"/>
      <c r="BE3673" s="6"/>
      <c r="BF3673" s="6"/>
      <c r="BG3673" s="10"/>
    </row>
    <row r="3674" spans="34:59" x14ac:dyDescent="0.25">
      <c r="AH3674" s="10"/>
      <c r="AI3674" s="6"/>
    </row>
    <row r="3675" spans="34:59" x14ac:dyDescent="0.25">
      <c r="AH3675" s="6"/>
      <c r="AI3675" s="6"/>
      <c r="AJ3675" s="6"/>
      <c r="AK3675" s="6"/>
      <c r="AL3675" s="6"/>
      <c r="AM3675" s="6"/>
      <c r="AN3675" s="6"/>
      <c r="AO3675" s="6"/>
      <c r="AP3675" s="6"/>
      <c r="AQ3675" s="6"/>
      <c r="AR3675" s="6"/>
      <c r="AS3675" s="6"/>
      <c r="AT3675" s="6"/>
      <c r="AU3675" s="6"/>
      <c r="AV3675" s="6"/>
      <c r="AW3675" s="6"/>
      <c r="AX3675" s="6"/>
      <c r="AY3675" s="6"/>
      <c r="AZ3675" s="6"/>
      <c r="BA3675" s="6"/>
      <c r="BB3675" s="6"/>
      <c r="BC3675" s="6"/>
      <c r="BD3675" s="6"/>
      <c r="BE3675" s="6"/>
      <c r="BF3675" s="6"/>
      <c r="BG3675" s="6"/>
    </row>
    <row r="3676" spans="34:59" x14ac:dyDescent="0.25">
      <c r="AH3676" s="10"/>
      <c r="AI3676" s="6"/>
      <c r="AJ3676" s="10"/>
      <c r="AK3676" s="10"/>
      <c r="AL3676" s="10"/>
      <c r="AM3676" s="10"/>
      <c r="AN3676" s="10"/>
      <c r="AO3676" s="10"/>
      <c r="AP3676" s="10"/>
      <c r="AQ3676" s="10"/>
      <c r="AR3676" s="10"/>
      <c r="AS3676" s="10"/>
      <c r="AT3676" s="10"/>
      <c r="AU3676" s="10"/>
      <c r="AV3676" s="10"/>
      <c r="AW3676" s="10"/>
      <c r="AX3676" s="10"/>
      <c r="AY3676" s="10"/>
      <c r="AZ3676" s="10"/>
      <c r="BA3676" s="10"/>
      <c r="BB3676" s="10"/>
      <c r="BC3676" s="10"/>
      <c r="BD3676" s="10"/>
      <c r="BE3676" s="10"/>
      <c r="BF3676" s="10"/>
      <c r="BG3676" s="6"/>
    </row>
    <row r="3677" spans="34:59" x14ac:dyDescent="0.25">
      <c r="AH3677" s="6"/>
      <c r="AI3677" s="6"/>
      <c r="AJ3677" s="6"/>
      <c r="AK3677" s="6"/>
      <c r="AL3677" s="6"/>
      <c r="AM3677" s="6"/>
      <c r="AN3677" s="6"/>
      <c r="AO3677" s="6"/>
      <c r="AP3677" s="6"/>
      <c r="AQ3677" s="6"/>
      <c r="AR3677" s="6"/>
      <c r="AS3677" s="6"/>
      <c r="AT3677" s="6"/>
      <c r="AU3677" s="6"/>
      <c r="AV3677" s="6"/>
      <c r="AW3677" s="6"/>
      <c r="AX3677" s="6"/>
      <c r="AY3677" s="6"/>
      <c r="AZ3677" s="6"/>
      <c r="BA3677" s="6"/>
      <c r="BB3677" s="6"/>
      <c r="BC3677" s="6"/>
      <c r="BD3677" s="6"/>
      <c r="BE3677" s="6"/>
      <c r="BF3677" s="6"/>
      <c r="BG3677" s="10"/>
    </row>
    <row r="3678" spans="34:59" x14ac:dyDescent="0.25">
      <c r="AH3678" s="10"/>
      <c r="AI3678" s="6"/>
    </row>
    <row r="3679" spans="34:59" x14ac:dyDescent="0.25">
      <c r="AH3679" s="6"/>
      <c r="AI3679" s="6"/>
      <c r="AJ3679" s="6"/>
      <c r="AK3679" s="6"/>
      <c r="AL3679" s="6"/>
      <c r="AM3679" s="6"/>
      <c r="AN3679" s="6"/>
      <c r="AO3679" s="6"/>
      <c r="AP3679" s="6"/>
      <c r="AQ3679" s="6"/>
      <c r="AR3679" s="6"/>
      <c r="AS3679" s="6"/>
      <c r="AT3679" s="6"/>
      <c r="AU3679" s="6"/>
      <c r="AV3679" s="6"/>
      <c r="AW3679" s="6"/>
      <c r="AX3679" s="6"/>
      <c r="AY3679" s="6"/>
      <c r="AZ3679" s="6"/>
      <c r="BA3679" s="6"/>
      <c r="BB3679" s="6"/>
      <c r="BC3679" s="6"/>
      <c r="BD3679" s="6"/>
      <c r="BE3679" s="6"/>
      <c r="BF3679" s="6"/>
      <c r="BG3679" s="6"/>
    </row>
    <row r="3680" spans="34:59" x14ac:dyDescent="0.25">
      <c r="AH3680" s="10"/>
      <c r="AI3680" s="6"/>
      <c r="AJ3680" s="10"/>
      <c r="AK3680" s="10"/>
      <c r="AL3680" s="10"/>
      <c r="AM3680" s="10"/>
      <c r="AN3680" s="10"/>
      <c r="AO3680" s="10"/>
      <c r="AP3680" s="10"/>
      <c r="AQ3680" s="10"/>
      <c r="AR3680" s="10"/>
      <c r="AS3680" s="10"/>
      <c r="AT3680" s="10"/>
      <c r="AU3680" s="10"/>
      <c r="AV3680" s="10"/>
      <c r="AW3680" s="10"/>
      <c r="AX3680" s="10"/>
      <c r="AY3680" s="10"/>
      <c r="AZ3680" s="10"/>
      <c r="BA3680" s="10"/>
      <c r="BB3680" s="10"/>
      <c r="BC3680" s="10"/>
      <c r="BD3680" s="10"/>
      <c r="BE3680" s="10"/>
      <c r="BF3680" s="10"/>
      <c r="BG3680" s="6"/>
    </row>
    <row r="3681" spans="34:59" x14ac:dyDescent="0.25">
      <c r="AH3681" s="6"/>
      <c r="AI3681" s="6"/>
      <c r="AJ3681" s="6"/>
      <c r="AK3681" s="6"/>
      <c r="AL3681" s="6"/>
      <c r="AM3681" s="6"/>
      <c r="AN3681" s="6"/>
      <c r="AO3681" s="6"/>
      <c r="AP3681" s="6"/>
      <c r="AQ3681" s="6"/>
      <c r="AR3681" s="6"/>
      <c r="AS3681" s="6"/>
      <c r="AT3681" s="6"/>
      <c r="AU3681" s="6"/>
      <c r="AV3681" s="6"/>
      <c r="AW3681" s="6"/>
      <c r="AX3681" s="6"/>
      <c r="AY3681" s="6"/>
      <c r="AZ3681" s="6"/>
      <c r="BA3681" s="6"/>
      <c r="BB3681" s="6"/>
      <c r="BC3681" s="6"/>
      <c r="BD3681" s="6"/>
      <c r="BE3681" s="6"/>
      <c r="BF3681" s="6"/>
      <c r="BG3681" s="10"/>
    </row>
    <row r="3682" spans="34:59" x14ac:dyDescent="0.25">
      <c r="AH3682" s="10"/>
      <c r="AI3682" s="6"/>
    </row>
    <row r="3683" spans="34:59" x14ac:dyDescent="0.25">
      <c r="AH3683" s="6"/>
      <c r="AI3683" s="6"/>
      <c r="AJ3683" s="6"/>
      <c r="AK3683" s="6"/>
      <c r="AL3683" s="6"/>
      <c r="AM3683" s="6"/>
      <c r="AN3683" s="6"/>
      <c r="AO3683" s="6"/>
      <c r="AP3683" s="6"/>
      <c r="AQ3683" s="6"/>
      <c r="AR3683" s="6"/>
      <c r="AS3683" s="6"/>
      <c r="AT3683" s="6"/>
      <c r="AU3683" s="6"/>
      <c r="AV3683" s="6"/>
      <c r="AW3683" s="6"/>
      <c r="AX3683" s="6"/>
      <c r="AY3683" s="6"/>
      <c r="AZ3683" s="6"/>
      <c r="BA3683" s="6"/>
      <c r="BB3683" s="6"/>
      <c r="BC3683" s="6"/>
      <c r="BD3683" s="6"/>
      <c r="BE3683" s="6"/>
      <c r="BF3683" s="6"/>
      <c r="BG3683" s="6"/>
    </row>
    <row r="3684" spans="34:59" x14ac:dyDescent="0.25">
      <c r="AH3684" s="10"/>
      <c r="AI3684" s="6"/>
      <c r="AJ3684" s="10"/>
      <c r="AK3684" s="10"/>
      <c r="AL3684" s="10"/>
      <c r="AM3684" s="10"/>
      <c r="AN3684" s="10"/>
      <c r="AO3684" s="10"/>
      <c r="AP3684" s="10"/>
      <c r="AQ3684" s="10"/>
      <c r="AR3684" s="10"/>
      <c r="AS3684" s="10"/>
      <c r="AT3684" s="10"/>
      <c r="AU3684" s="10"/>
      <c r="AV3684" s="10"/>
      <c r="AW3684" s="10"/>
      <c r="AX3684" s="10"/>
      <c r="AY3684" s="10"/>
      <c r="AZ3684" s="10"/>
      <c r="BA3684" s="10"/>
      <c r="BB3684" s="10"/>
      <c r="BC3684" s="10"/>
      <c r="BD3684" s="10"/>
      <c r="BE3684" s="10"/>
      <c r="BF3684" s="10"/>
      <c r="BG3684" s="6"/>
    </row>
    <row r="3685" spans="34:59" x14ac:dyDescent="0.25">
      <c r="AH3685" s="6"/>
      <c r="AI3685" s="6"/>
      <c r="AJ3685" s="6"/>
      <c r="AK3685" s="6"/>
      <c r="AL3685" s="6"/>
      <c r="AM3685" s="6"/>
      <c r="AN3685" s="6"/>
      <c r="AO3685" s="6"/>
      <c r="AP3685" s="6"/>
      <c r="AQ3685" s="6"/>
      <c r="AR3685" s="6"/>
      <c r="AS3685" s="6"/>
      <c r="AT3685" s="6"/>
      <c r="AU3685" s="6"/>
      <c r="AV3685" s="6"/>
      <c r="AW3685" s="6"/>
      <c r="AX3685" s="6"/>
      <c r="AY3685" s="6"/>
      <c r="AZ3685" s="6"/>
      <c r="BA3685" s="6"/>
      <c r="BB3685" s="6"/>
      <c r="BC3685" s="6"/>
      <c r="BD3685" s="6"/>
      <c r="BE3685" s="6"/>
      <c r="BF3685" s="6"/>
      <c r="BG3685" s="10"/>
    </row>
    <row r="3686" spans="34:59" x14ac:dyDescent="0.25">
      <c r="AH3686" s="10"/>
      <c r="AI3686" s="6"/>
    </row>
    <row r="3687" spans="34:59" x14ac:dyDescent="0.25">
      <c r="AH3687" s="6"/>
      <c r="AI3687" s="6"/>
      <c r="AJ3687" s="6"/>
      <c r="AK3687" s="6"/>
      <c r="AL3687" s="6"/>
      <c r="AM3687" s="6"/>
      <c r="AN3687" s="6"/>
      <c r="AO3687" s="6"/>
      <c r="AP3687" s="6"/>
      <c r="AQ3687" s="6"/>
      <c r="AR3687" s="6"/>
      <c r="AS3687" s="6"/>
      <c r="AT3687" s="6"/>
      <c r="AU3687" s="6"/>
      <c r="AV3687" s="6"/>
      <c r="AW3687" s="6"/>
      <c r="AX3687" s="6"/>
      <c r="AY3687" s="6"/>
      <c r="AZ3687" s="6"/>
      <c r="BA3687" s="6"/>
      <c r="BB3687" s="6"/>
      <c r="BC3687" s="6"/>
      <c r="BD3687" s="6"/>
      <c r="BE3687" s="6"/>
      <c r="BF3687" s="6"/>
      <c r="BG3687" s="6"/>
    </row>
    <row r="3688" spans="34:59" x14ac:dyDescent="0.25">
      <c r="AH3688" s="10"/>
      <c r="AI3688" s="6"/>
      <c r="AJ3688" s="10"/>
      <c r="AK3688" s="10"/>
      <c r="AL3688" s="10"/>
      <c r="AM3688" s="10"/>
      <c r="AN3688" s="10"/>
      <c r="AO3688" s="10"/>
      <c r="AP3688" s="10"/>
      <c r="AQ3688" s="10"/>
      <c r="AR3688" s="10"/>
      <c r="AS3688" s="10"/>
      <c r="AT3688" s="10"/>
      <c r="AU3688" s="10"/>
      <c r="AV3688" s="10"/>
      <c r="AW3688" s="10"/>
      <c r="AX3688" s="10"/>
      <c r="AY3688" s="10"/>
      <c r="AZ3688" s="10"/>
      <c r="BA3688" s="10"/>
      <c r="BB3688" s="10"/>
      <c r="BC3688" s="10"/>
      <c r="BD3688" s="10"/>
      <c r="BE3688" s="10"/>
      <c r="BF3688" s="10"/>
      <c r="BG3688" s="6"/>
    </row>
    <row r="3689" spans="34:59" x14ac:dyDescent="0.25">
      <c r="AH3689" s="6"/>
      <c r="AI3689" s="6"/>
      <c r="AJ3689" s="6"/>
      <c r="AK3689" s="6"/>
      <c r="AL3689" s="6"/>
      <c r="AM3689" s="6"/>
      <c r="AN3689" s="6"/>
      <c r="AO3689" s="6"/>
      <c r="AP3689" s="6"/>
      <c r="AQ3689" s="6"/>
      <c r="AR3689" s="6"/>
      <c r="AS3689" s="6"/>
      <c r="AT3689" s="6"/>
      <c r="AU3689" s="6"/>
      <c r="AV3689" s="6"/>
      <c r="AW3689" s="6"/>
      <c r="AX3689" s="6"/>
      <c r="AY3689" s="6"/>
      <c r="AZ3689" s="6"/>
      <c r="BA3689" s="6"/>
      <c r="BB3689" s="6"/>
      <c r="BC3689" s="6"/>
      <c r="BD3689" s="6"/>
      <c r="BE3689" s="6"/>
      <c r="BF3689" s="6"/>
      <c r="BG3689" s="10"/>
    </row>
    <row r="3690" spans="34:59" x14ac:dyDescent="0.25">
      <c r="AH3690" s="10"/>
      <c r="AI3690" s="6"/>
    </row>
    <row r="3691" spans="34:59" x14ac:dyDescent="0.25">
      <c r="AH3691" s="6"/>
      <c r="AI3691" s="6"/>
      <c r="AJ3691" s="6"/>
      <c r="AK3691" s="6"/>
      <c r="AL3691" s="6"/>
      <c r="AM3691" s="6"/>
      <c r="AN3691" s="6"/>
      <c r="AO3691" s="6"/>
      <c r="AP3691" s="6"/>
      <c r="AQ3691" s="6"/>
      <c r="AR3691" s="6"/>
      <c r="AS3691" s="6"/>
      <c r="AT3691" s="6"/>
      <c r="AU3691" s="6"/>
      <c r="AV3691" s="6"/>
      <c r="AW3691" s="6"/>
      <c r="AX3691" s="6"/>
      <c r="AY3691" s="6"/>
      <c r="AZ3691" s="6"/>
      <c r="BA3691" s="6"/>
      <c r="BB3691" s="6"/>
      <c r="BC3691" s="6"/>
      <c r="BD3691" s="6"/>
      <c r="BE3691" s="6"/>
      <c r="BF3691" s="6"/>
      <c r="BG3691" s="6"/>
    </row>
    <row r="3692" spans="34:59" x14ac:dyDescent="0.25">
      <c r="AH3692" s="10"/>
      <c r="AI3692" s="6"/>
      <c r="AJ3692" s="10"/>
      <c r="AK3692" s="10"/>
      <c r="AL3692" s="10"/>
      <c r="AM3692" s="10"/>
      <c r="AN3692" s="10"/>
      <c r="AO3692" s="10"/>
      <c r="AP3692" s="10"/>
      <c r="AQ3692" s="10"/>
      <c r="AR3692" s="10"/>
      <c r="AS3692" s="10"/>
      <c r="AT3692" s="10"/>
      <c r="AU3692" s="10"/>
      <c r="AV3692" s="10"/>
      <c r="AW3692" s="10"/>
      <c r="AX3692" s="10"/>
      <c r="AY3692" s="10"/>
      <c r="AZ3692" s="10"/>
      <c r="BA3692" s="10"/>
      <c r="BB3692" s="10"/>
      <c r="BC3692" s="10"/>
      <c r="BD3692" s="10"/>
      <c r="BE3692" s="10"/>
      <c r="BF3692" s="10"/>
      <c r="BG3692" s="6"/>
    </row>
    <row r="3693" spans="34:59" x14ac:dyDescent="0.25">
      <c r="AH3693" s="6"/>
      <c r="AI3693" s="6"/>
      <c r="AJ3693" s="6"/>
      <c r="AK3693" s="6"/>
      <c r="AL3693" s="6"/>
      <c r="AM3693" s="6"/>
      <c r="AN3693" s="6"/>
      <c r="AO3693" s="6"/>
      <c r="AP3693" s="6"/>
      <c r="AQ3693" s="6"/>
      <c r="AR3693" s="6"/>
      <c r="AS3693" s="6"/>
      <c r="AT3693" s="6"/>
      <c r="AU3693" s="6"/>
      <c r="AV3693" s="6"/>
      <c r="AW3693" s="6"/>
      <c r="AX3693" s="6"/>
      <c r="AY3693" s="6"/>
      <c r="AZ3693" s="6"/>
      <c r="BA3693" s="6"/>
      <c r="BB3693" s="6"/>
      <c r="BC3693" s="6"/>
      <c r="BD3693" s="6"/>
      <c r="BE3693" s="6"/>
      <c r="BF3693" s="6"/>
      <c r="BG3693" s="10"/>
    </row>
    <row r="3694" spans="34:59" x14ac:dyDescent="0.25">
      <c r="AH3694" s="10"/>
      <c r="AI3694" s="6"/>
    </row>
    <row r="3695" spans="34:59" x14ac:dyDescent="0.25">
      <c r="AH3695" s="6"/>
      <c r="AI3695" s="6"/>
      <c r="AJ3695" s="6"/>
      <c r="AK3695" s="6"/>
      <c r="AL3695" s="6"/>
      <c r="AM3695" s="6"/>
      <c r="AN3695" s="6"/>
      <c r="AO3695" s="6"/>
      <c r="AP3695" s="6"/>
      <c r="AQ3695" s="6"/>
      <c r="AR3695" s="6"/>
      <c r="AS3695" s="6"/>
      <c r="AT3695" s="6"/>
      <c r="AU3695" s="6"/>
      <c r="AV3695" s="6"/>
      <c r="AW3695" s="6"/>
      <c r="AX3695" s="6"/>
      <c r="AY3695" s="6"/>
      <c r="AZ3695" s="6"/>
      <c r="BA3695" s="6"/>
      <c r="BB3695" s="6"/>
      <c r="BC3695" s="6"/>
      <c r="BD3695" s="6"/>
      <c r="BE3695" s="6"/>
      <c r="BF3695" s="6"/>
      <c r="BG3695" s="6"/>
    </row>
    <row r="3696" spans="34:59" x14ac:dyDescent="0.25">
      <c r="AH3696" s="10"/>
      <c r="AI3696" s="6"/>
      <c r="AJ3696" s="10"/>
      <c r="AK3696" s="10"/>
      <c r="AL3696" s="10"/>
      <c r="AM3696" s="10"/>
      <c r="AN3696" s="10"/>
      <c r="AO3696" s="10"/>
      <c r="AP3696" s="10"/>
      <c r="AQ3696" s="10"/>
      <c r="AR3696" s="10"/>
      <c r="AS3696" s="10"/>
      <c r="AT3696" s="10"/>
      <c r="AU3696" s="10"/>
      <c r="AV3696" s="10"/>
      <c r="AW3696" s="10"/>
      <c r="AX3696" s="10"/>
      <c r="AY3696" s="10"/>
      <c r="AZ3696" s="10"/>
      <c r="BA3696" s="10"/>
      <c r="BB3696" s="10"/>
      <c r="BC3696" s="10"/>
      <c r="BD3696" s="10"/>
      <c r="BE3696" s="10"/>
      <c r="BF3696" s="10"/>
      <c r="BG3696" s="6"/>
    </row>
    <row r="3697" spans="34:59" x14ac:dyDescent="0.25">
      <c r="AH3697" s="6"/>
      <c r="AI3697" s="6"/>
      <c r="AJ3697" s="6"/>
      <c r="AK3697" s="6"/>
      <c r="AL3697" s="6"/>
      <c r="AM3697" s="6"/>
      <c r="AN3697" s="6"/>
      <c r="AO3697" s="6"/>
      <c r="AP3697" s="6"/>
      <c r="AQ3697" s="6"/>
      <c r="AR3697" s="6"/>
      <c r="AS3697" s="6"/>
      <c r="AT3697" s="6"/>
      <c r="AU3697" s="6"/>
      <c r="AV3697" s="6"/>
      <c r="AW3697" s="6"/>
      <c r="AX3697" s="6"/>
      <c r="AY3697" s="6"/>
      <c r="AZ3697" s="6"/>
      <c r="BA3697" s="6"/>
      <c r="BB3697" s="6"/>
      <c r="BC3697" s="6"/>
      <c r="BD3697" s="6"/>
      <c r="BE3697" s="6"/>
      <c r="BF3697" s="6"/>
      <c r="BG3697" s="10"/>
    </row>
    <row r="3698" spans="34:59" x14ac:dyDescent="0.25">
      <c r="AH3698" s="10"/>
      <c r="AI3698" s="6"/>
    </row>
    <row r="3699" spans="34:59" x14ac:dyDescent="0.25">
      <c r="AH3699" s="6"/>
      <c r="AI3699" s="6"/>
      <c r="AJ3699" s="6"/>
      <c r="AK3699" s="6"/>
      <c r="AL3699" s="6"/>
      <c r="AM3699" s="6"/>
      <c r="AN3699" s="6"/>
      <c r="AO3699" s="6"/>
      <c r="AP3699" s="6"/>
      <c r="AQ3699" s="6"/>
      <c r="AR3699" s="6"/>
      <c r="AS3699" s="6"/>
      <c r="AT3699" s="6"/>
      <c r="AU3699" s="6"/>
      <c r="AV3699" s="6"/>
      <c r="AW3699" s="6"/>
      <c r="AX3699" s="6"/>
      <c r="AY3699" s="6"/>
      <c r="AZ3699" s="6"/>
      <c r="BA3699" s="6"/>
      <c r="BB3699" s="6"/>
      <c r="BC3699" s="6"/>
      <c r="BD3699" s="6"/>
      <c r="BE3699" s="6"/>
      <c r="BF3699" s="6"/>
      <c r="BG3699" s="6"/>
    </row>
    <row r="3700" spans="34:59" x14ac:dyDescent="0.25">
      <c r="AH3700" s="10"/>
      <c r="AI3700" s="6"/>
      <c r="AJ3700" s="10"/>
      <c r="AK3700" s="10"/>
      <c r="AL3700" s="10"/>
      <c r="AM3700" s="10"/>
      <c r="AN3700" s="10"/>
      <c r="AO3700" s="10"/>
      <c r="AP3700" s="10"/>
      <c r="AQ3700" s="10"/>
      <c r="AR3700" s="10"/>
      <c r="AS3700" s="10"/>
      <c r="AT3700" s="10"/>
      <c r="AU3700" s="10"/>
      <c r="AV3700" s="10"/>
      <c r="AW3700" s="10"/>
      <c r="AX3700" s="10"/>
      <c r="AY3700" s="10"/>
      <c r="AZ3700" s="10"/>
      <c r="BA3700" s="10"/>
      <c r="BB3700" s="10"/>
      <c r="BC3700" s="10"/>
      <c r="BD3700" s="10"/>
      <c r="BE3700" s="10"/>
      <c r="BF3700" s="10"/>
      <c r="BG3700" s="6"/>
    </row>
    <row r="3701" spans="34:59" x14ac:dyDescent="0.25">
      <c r="AH3701" s="6"/>
      <c r="AI3701" s="6"/>
      <c r="AJ3701" s="6"/>
      <c r="AK3701" s="6"/>
      <c r="AL3701" s="6"/>
      <c r="AM3701" s="6"/>
      <c r="AN3701" s="6"/>
      <c r="AO3701" s="6"/>
      <c r="AP3701" s="6"/>
      <c r="AQ3701" s="6"/>
      <c r="AR3701" s="6"/>
      <c r="AS3701" s="6"/>
      <c r="AT3701" s="6"/>
      <c r="AU3701" s="6"/>
      <c r="AV3701" s="6"/>
      <c r="AW3701" s="6"/>
      <c r="AX3701" s="6"/>
      <c r="AY3701" s="6"/>
      <c r="AZ3701" s="6"/>
      <c r="BA3701" s="6"/>
      <c r="BB3701" s="6"/>
      <c r="BC3701" s="6"/>
      <c r="BD3701" s="6"/>
      <c r="BE3701" s="6"/>
      <c r="BF3701" s="6"/>
      <c r="BG3701" s="10"/>
    </row>
    <row r="3702" spans="34:59" x14ac:dyDescent="0.25">
      <c r="AH3702" s="10"/>
      <c r="AI3702" s="6"/>
    </row>
    <row r="3703" spans="34:59" x14ac:dyDescent="0.25">
      <c r="AH3703" s="6"/>
      <c r="AI3703" s="6"/>
      <c r="AJ3703" s="6"/>
      <c r="AK3703" s="6"/>
      <c r="AL3703" s="6"/>
      <c r="AM3703" s="6"/>
      <c r="AN3703" s="6"/>
      <c r="AO3703" s="6"/>
      <c r="AP3703" s="6"/>
      <c r="AQ3703" s="6"/>
      <c r="AR3703" s="6"/>
      <c r="AS3703" s="6"/>
      <c r="AT3703" s="6"/>
      <c r="AU3703" s="6"/>
      <c r="AV3703" s="6"/>
      <c r="AW3703" s="6"/>
      <c r="AX3703" s="6"/>
      <c r="AY3703" s="6"/>
      <c r="AZ3703" s="6"/>
      <c r="BA3703" s="6"/>
      <c r="BB3703" s="6"/>
      <c r="BC3703" s="6"/>
      <c r="BD3703" s="6"/>
      <c r="BE3703" s="6"/>
      <c r="BF3703" s="6"/>
      <c r="BG3703" s="6"/>
    </row>
    <row r="3704" spans="34:59" x14ac:dyDescent="0.25">
      <c r="AH3704" s="10"/>
      <c r="AI3704" s="6"/>
      <c r="AJ3704" s="10"/>
      <c r="AK3704" s="10"/>
      <c r="AL3704" s="10"/>
      <c r="AM3704" s="10"/>
      <c r="AN3704" s="10"/>
      <c r="AO3704" s="10"/>
      <c r="AP3704" s="10"/>
      <c r="AQ3704" s="10"/>
      <c r="AR3704" s="10"/>
      <c r="AS3704" s="10"/>
      <c r="AT3704" s="10"/>
      <c r="AU3704" s="10"/>
      <c r="AV3704" s="10"/>
      <c r="AW3704" s="10"/>
      <c r="AX3704" s="10"/>
      <c r="AY3704" s="10"/>
      <c r="AZ3704" s="10"/>
      <c r="BA3704" s="10"/>
      <c r="BB3704" s="10"/>
      <c r="BC3704" s="10"/>
      <c r="BD3704" s="10"/>
      <c r="BE3704" s="10"/>
      <c r="BF3704" s="10"/>
      <c r="BG3704" s="6"/>
    </row>
    <row r="3705" spans="34:59" x14ac:dyDescent="0.25">
      <c r="AH3705" s="6"/>
      <c r="AI3705" s="6"/>
      <c r="AJ3705" s="6"/>
      <c r="AK3705" s="6"/>
      <c r="AL3705" s="6"/>
      <c r="AM3705" s="6"/>
      <c r="AN3705" s="6"/>
      <c r="AO3705" s="6"/>
      <c r="AP3705" s="6"/>
      <c r="AQ3705" s="6"/>
      <c r="AR3705" s="6"/>
      <c r="AS3705" s="6"/>
      <c r="AT3705" s="6"/>
      <c r="AU3705" s="6"/>
      <c r="AV3705" s="6"/>
      <c r="AW3705" s="6"/>
      <c r="AX3705" s="6"/>
      <c r="AY3705" s="6"/>
      <c r="AZ3705" s="6"/>
      <c r="BA3705" s="6"/>
      <c r="BB3705" s="6"/>
      <c r="BC3705" s="6"/>
      <c r="BD3705" s="6"/>
      <c r="BE3705" s="6"/>
      <c r="BF3705" s="6"/>
      <c r="BG3705" s="10"/>
    </row>
    <row r="3706" spans="34:59" x14ac:dyDescent="0.25">
      <c r="AH3706" s="10"/>
      <c r="AI3706" s="6"/>
    </row>
    <row r="3707" spans="34:59" x14ac:dyDescent="0.25">
      <c r="AH3707" s="6"/>
      <c r="AI3707" s="6"/>
      <c r="AJ3707" s="6"/>
      <c r="AK3707" s="6"/>
      <c r="AL3707" s="6"/>
      <c r="AM3707" s="6"/>
      <c r="AN3707" s="6"/>
      <c r="AO3707" s="6"/>
      <c r="AP3707" s="6"/>
      <c r="AQ3707" s="6"/>
      <c r="AR3707" s="6"/>
      <c r="AS3707" s="6"/>
      <c r="AT3707" s="6"/>
      <c r="AU3707" s="6"/>
      <c r="AV3707" s="6"/>
      <c r="AW3707" s="6"/>
      <c r="AX3707" s="6"/>
      <c r="AY3707" s="6"/>
      <c r="AZ3707" s="6"/>
      <c r="BA3707" s="6"/>
      <c r="BB3707" s="6"/>
      <c r="BC3707" s="6"/>
      <c r="BD3707" s="6"/>
      <c r="BE3707" s="6"/>
      <c r="BF3707" s="6"/>
      <c r="BG3707" s="6"/>
    </row>
    <row r="3708" spans="34:59" x14ac:dyDescent="0.25">
      <c r="AH3708" s="10"/>
      <c r="AI3708" s="6"/>
      <c r="AJ3708" s="10"/>
      <c r="AK3708" s="10"/>
      <c r="AL3708" s="10"/>
      <c r="AM3708" s="10"/>
      <c r="AN3708" s="10"/>
      <c r="AO3708" s="10"/>
      <c r="AP3708" s="10"/>
      <c r="AQ3708" s="10"/>
      <c r="AR3708" s="10"/>
      <c r="AS3708" s="10"/>
      <c r="AT3708" s="10"/>
      <c r="AU3708" s="10"/>
      <c r="AV3708" s="10"/>
      <c r="AW3708" s="10"/>
      <c r="AX3708" s="10"/>
      <c r="AY3708" s="10"/>
      <c r="AZ3708" s="10"/>
      <c r="BA3708" s="10"/>
      <c r="BB3708" s="10"/>
      <c r="BC3708" s="10"/>
      <c r="BD3708" s="10"/>
      <c r="BE3708" s="10"/>
      <c r="BF3708" s="10"/>
      <c r="BG3708" s="6"/>
    </row>
    <row r="3709" spans="34:59" x14ac:dyDescent="0.25">
      <c r="AH3709" s="6"/>
      <c r="AI3709" s="6"/>
      <c r="AJ3709" s="6"/>
      <c r="AK3709" s="6"/>
      <c r="AL3709" s="6"/>
      <c r="AM3709" s="6"/>
      <c r="AN3709" s="6"/>
      <c r="AO3709" s="6"/>
      <c r="AP3709" s="6"/>
      <c r="AQ3709" s="6"/>
      <c r="AR3709" s="6"/>
      <c r="AS3709" s="6"/>
      <c r="AT3709" s="6"/>
      <c r="AU3709" s="6"/>
      <c r="AV3709" s="6"/>
      <c r="AW3709" s="6"/>
      <c r="AX3709" s="6"/>
      <c r="AY3709" s="6"/>
      <c r="AZ3709" s="6"/>
      <c r="BA3709" s="6"/>
      <c r="BB3709" s="6"/>
      <c r="BC3709" s="6"/>
      <c r="BD3709" s="6"/>
      <c r="BE3709" s="6"/>
      <c r="BF3709" s="6"/>
      <c r="BG3709" s="10"/>
    </row>
    <row r="3710" spans="34:59" x14ac:dyDescent="0.25">
      <c r="AH3710" s="10"/>
      <c r="AI3710" s="6"/>
    </row>
    <row r="3711" spans="34:59" x14ac:dyDescent="0.25">
      <c r="AH3711" s="6"/>
      <c r="AI3711" s="6"/>
      <c r="AJ3711" s="6"/>
      <c r="AK3711" s="6"/>
      <c r="AL3711" s="6"/>
      <c r="AM3711" s="6"/>
      <c r="AN3711" s="6"/>
      <c r="AO3711" s="6"/>
      <c r="AP3711" s="6"/>
      <c r="AQ3711" s="6"/>
      <c r="AR3711" s="6"/>
      <c r="AS3711" s="6"/>
      <c r="AT3711" s="6"/>
      <c r="AU3711" s="6"/>
      <c r="AV3711" s="6"/>
      <c r="AW3711" s="6"/>
      <c r="AX3711" s="6"/>
      <c r="AY3711" s="6"/>
      <c r="AZ3711" s="6"/>
      <c r="BA3711" s="6"/>
      <c r="BB3711" s="6"/>
      <c r="BC3711" s="6"/>
      <c r="BD3711" s="6"/>
      <c r="BE3711" s="6"/>
      <c r="BF3711" s="6"/>
      <c r="BG3711" s="6"/>
    </row>
    <row r="3712" spans="34:59" x14ac:dyDescent="0.25">
      <c r="AH3712" s="10"/>
      <c r="AI3712" s="6"/>
      <c r="AJ3712" s="10"/>
      <c r="AK3712" s="10"/>
      <c r="AL3712" s="10"/>
      <c r="AM3712" s="10"/>
      <c r="AN3712" s="10"/>
      <c r="AO3712" s="10"/>
      <c r="AP3712" s="10"/>
      <c r="AQ3712" s="10"/>
      <c r="AR3712" s="10"/>
      <c r="AS3712" s="10"/>
      <c r="AT3712" s="10"/>
      <c r="AU3712" s="10"/>
      <c r="AV3712" s="10"/>
      <c r="AW3712" s="10"/>
      <c r="AX3712" s="10"/>
      <c r="AY3712" s="10"/>
      <c r="AZ3712" s="10"/>
      <c r="BA3712" s="10"/>
      <c r="BB3712" s="10"/>
      <c r="BC3712" s="10"/>
      <c r="BD3712" s="10"/>
      <c r="BE3712" s="10"/>
      <c r="BF3712" s="10"/>
      <c r="BG3712" s="6"/>
    </row>
    <row r="3713" spans="34:59" x14ac:dyDescent="0.25">
      <c r="AH3713" s="6"/>
      <c r="AI3713" s="6"/>
      <c r="AJ3713" s="6"/>
      <c r="AK3713" s="6"/>
      <c r="AL3713" s="6"/>
      <c r="AM3713" s="6"/>
      <c r="AN3713" s="6"/>
      <c r="AO3713" s="6"/>
      <c r="AP3713" s="6"/>
      <c r="AQ3713" s="6"/>
      <c r="AR3713" s="6"/>
      <c r="AS3713" s="6"/>
      <c r="AT3713" s="6"/>
      <c r="AU3713" s="6"/>
      <c r="AV3713" s="6"/>
      <c r="AW3713" s="6"/>
      <c r="AX3713" s="6"/>
      <c r="AY3713" s="6"/>
      <c r="AZ3713" s="6"/>
      <c r="BA3713" s="6"/>
      <c r="BB3713" s="6"/>
      <c r="BC3713" s="6"/>
      <c r="BD3713" s="6"/>
      <c r="BE3713" s="6"/>
      <c r="BF3713" s="6"/>
      <c r="BG3713" s="10"/>
    </row>
    <row r="3714" spans="34:59" x14ac:dyDescent="0.25">
      <c r="AH3714" s="10"/>
      <c r="AI3714" s="6"/>
    </row>
    <row r="3715" spans="34:59" x14ac:dyDescent="0.25">
      <c r="AH3715" s="6"/>
      <c r="AI3715" s="6"/>
      <c r="AJ3715" s="6"/>
      <c r="AK3715" s="6"/>
      <c r="AL3715" s="6"/>
      <c r="AM3715" s="6"/>
      <c r="AN3715" s="6"/>
      <c r="AO3715" s="6"/>
      <c r="AP3715" s="6"/>
      <c r="AQ3715" s="6"/>
      <c r="AR3715" s="6"/>
      <c r="AS3715" s="6"/>
      <c r="AT3715" s="6"/>
      <c r="AU3715" s="6"/>
      <c r="AV3715" s="6"/>
      <c r="AW3715" s="6"/>
      <c r="AX3715" s="6"/>
      <c r="AY3715" s="6"/>
      <c r="AZ3715" s="6"/>
      <c r="BA3715" s="6"/>
      <c r="BB3715" s="6"/>
      <c r="BC3715" s="6"/>
      <c r="BD3715" s="6"/>
      <c r="BE3715" s="6"/>
      <c r="BF3715" s="6"/>
      <c r="BG3715" s="6"/>
    </row>
    <row r="3716" spans="34:59" x14ac:dyDescent="0.25">
      <c r="AH3716" s="10"/>
      <c r="AI3716" s="6"/>
      <c r="AJ3716" s="10"/>
      <c r="AK3716" s="10"/>
      <c r="AL3716" s="10"/>
      <c r="AM3716" s="10"/>
      <c r="AN3716" s="10"/>
      <c r="AO3716" s="10"/>
      <c r="AP3716" s="10"/>
      <c r="AQ3716" s="10"/>
      <c r="AR3716" s="10"/>
      <c r="AS3716" s="10"/>
      <c r="AT3716" s="10"/>
      <c r="AU3716" s="10"/>
      <c r="AV3716" s="10"/>
      <c r="AW3716" s="10"/>
      <c r="AX3716" s="10"/>
      <c r="AY3716" s="10"/>
      <c r="AZ3716" s="10"/>
      <c r="BA3716" s="10"/>
      <c r="BB3716" s="10"/>
      <c r="BC3716" s="10"/>
      <c r="BD3716" s="10"/>
      <c r="BE3716" s="10"/>
      <c r="BF3716" s="10"/>
      <c r="BG3716" s="6"/>
    </row>
    <row r="3717" spans="34:59" x14ac:dyDescent="0.25">
      <c r="AH3717" s="6"/>
      <c r="AI3717" s="6"/>
      <c r="AJ3717" s="6"/>
      <c r="AK3717" s="6"/>
      <c r="AL3717" s="6"/>
      <c r="AM3717" s="6"/>
      <c r="AN3717" s="6"/>
      <c r="AO3717" s="6"/>
      <c r="AP3717" s="6"/>
      <c r="AQ3717" s="6"/>
      <c r="AR3717" s="6"/>
      <c r="AS3717" s="6"/>
      <c r="AT3717" s="6"/>
      <c r="AU3717" s="6"/>
      <c r="AV3717" s="6"/>
      <c r="AW3717" s="6"/>
      <c r="AX3717" s="6"/>
      <c r="AY3717" s="6"/>
      <c r="AZ3717" s="6"/>
      <c r="BA3717" s="6"/>
      <c r="BB3717" s="6"/>
      <c r="BC3717" s="6"/>
      <c r="BD3717" s="6"/>
      <c r="BE3717" s="6"/>
      <c r="BF3717" s="6"/>
      <c r="BG3717" s="10"/>
    </row>
    <row r="3718" spans="34:59" x14ac:dyDescent="0.25">
      <c r="AH3718" s="10"/>
      <c r="AI3718" s="6"/>
    </row>
    <row r="3719" spans="34:59" x14ac:dyDescent="0.25">
      <c r="AH3719" s="6"/>
      <c r="AI3719" s="6"/>
      <c r="AJ3719" s="6"/>
      <c r="AK3719" s="6"/>
      <c r="AL3719" s="6"/>
      <c r="AM3719" s="6"/>
      <c r="AN3719" s="6"/>
      <c r="AO3719" s="6"/>
      <c r="AP3719" s="6"/>
      <c r="AQ3719" s="6"/>
      <c r="AR3719" s="6"/>
      <c r="AS3719" s="6"/>
      <c r="AT3719" s="6"/>
      <c r="AU3719" s="6"/>
      <c r="AV3719" s="6"/>
      <c r="AW3719" s="6"/>
      <c r="AX3719" s="6"/>
      <c r="AY3719" s="6"/>
      <c r="AZ3719" s="6"/>
      <c r="BA3719" s="6"/>
      <c r="BB3719" s="6"/>
      <c r="BC3719" s="6"/>
      <c r="BD3719" s="6"/>
      <c r="BE3719" s="6"/>
      <c r="BF3719" s="6"/>
      <c r="BG3719" s="6"/>
    </row>
    <row r="3720" spans="34:59" x14ac:dyDescent="0.25">
      <c r="AH3720" s="10"/>
      <c r="AI3720" s="6"/>
      <c r="AJ3720" s="10"/>
      <c r="AK3720" s="10"/>
      <c r="AL3720" s="10"/>
      <c r="AM3720" s="10"/>
      <c r="AN3720" s="10"/>
      <c r="AO3720" s="10"/>
      <c r="AP3720" s="10"/>
      <c r="AQ3720" s="10"/>
      <c r="AR3720" s="10"/>
      <c r="AS3720" s="10"/>
      <c r="AT3720" s="10"/>
      <c r="AU3720" s="10"/>
      <c r="AV3720" s="10"/>
      <c r="AW3720" s="10"/>
      <c r="AX3720" s="10"/>
      <c r="AY3720" s="10"/>
      <c r="AZ3720" s="10"/>
      <c r="BA3720" s="10"/>
      <c r="BB3720" s="10"/>
      <c r="BC3720" s="10"/>
      <c r="BD3720" s="10"/>
      <c r="BE3720" s="10"/>
      <c r="BF3720" s="10"/>
      <c r="BG3720" s="6"/>
    </row>
    <row r="3721" spans="34:59" x14ac:dyDescent="0.25">
      <c r="AH3721" s="6"/>
      <c r="AI3721" s="6"/>
      <c r="AJ3721" s="6"/>
      <c r="AK3721" s="6"/>
      <c r="AL3721" s="6"/>
      <c r="AM3721" s="6"/>
      <c r="AN3721" s="6"/>
      <c r="AO3721" s="6"/>
      <c r="AP3721" s="6"/>
      <c r="AQ3721" s="6"/>
      <c r="AR3721" s="6"/>
      <c r="AS3721" s="6"/>
      <c r="AT3721" s="6"/>
      <c r="AU3721" s="6"/>
      <c r="AV3721" s="6"/>
      <c r="AW3721" s="6"/>
      <c r="AX3721" s="6"/>
      <c r="AY3721" s="6"/>
      <c r="AZ3721" s="6"/>
      <c r="BA3721" s="6"/>
      <c r="BB3721" s="6"/>
      <c r="BC3721" s="6"/>
      <c r="BD3721" s="6"/>
      <c r="BE3721" s="6"/>
      <c r="BF3721" s="6"/>
      <c r="BG3721" s="10"/>
    </row>
    <row r="3722" spans="34:59" x14ac:dyDescent="0.25">
      <c r="AH3722" s="10"/>
      <c r="AI3722" s="6"/>
    </row>
    <row r="3723" spans="34:59" x14ac:dyDescent="0.25">
      <c r="AH3723" s="6"/>
      <c r="AI3723" s="6"/>
      <c r="AJ3723" s="6"/>
      <c r="AK3723" s="6"/>
      <c r="AL3723" s="6"/>
      <c r="AM3723" s="6"/>
      <c r="AN3723" s="6"/>
      <c r="AO3723" s="6"/>
      <c r="AP3723" s="6"/>
      <c r="AQ3723" s="6"/>
      <c r="AR3723" s="6"/>
      <c r="AS3723" s="6"/>
      <c r="AT3723" s="6"/>
      <c r="AU3723" s="6"/>
      <c r="AV3723" s="6"/>
      <c r="AW3723" s="6"/>
      <c r="AX3723" s="6"/>
      <c r="AY3723" s="6"/>
      <c r="AZ3723" s="6"/>
      <c r="BA3723" s="6"/>
      <c r="BB3723" s="6"/>
      <c r="BC3723" s="6"/>
      <c r="BD3723" s="6"/>
      <c r="BE3723" s="6"/>
      <c r="BF3723" s="6"/>
      <c r="BG3723" s="6"/>
    </row>
    <row r="3724" spans="34:59" x14ac:dyDescent="0.25">
      <c r="AH3724" s="10"/>
      <c r="AI3724" s="6"/>
      <c r="AJ3724" s="10"/>
      <c r="AK3724" s="10"/>
      <c r="AL3724" s="10"/>
      <c r="AM3724" s="10"/>
      <c r="AN3724" s="10"/>
      <c r="AO3724" s="10"/>
      <c r="AP3724" s="10"/>
      <c r="AQ3724" s="10"/>
      <c r="AR3724" s="10"/>
      <c r="AS3724" s="10"/>
      <c r="AT3724" s="10"/>
      <c r="AU3724" s="10"/>
      <c r="AV3724" s="10"/>
      <c r="AW3724" s="10"/>
      <c r="AX3724" s="10"/>
      <c r="AY3724" s="10"/>
      <c r="AZ3724" s="10"/>
      <c r="BA3724" s="10"/>
      <c r="BB3724" s="10"/>
      <c r="BC3724" s="10"/>
      <c r="BD3724" s="10"/>
      <c r="BE3724" s="10"/>
      <c r="BF3724" s="10"/>
      <c r="BG3724" s="6"/>
    </row>
    <row r="3725" spans="34:59" x14ac:dyDescent="0.25">
      <c r="AH3725" s="6"/>
      <c r="AI3725" s="6"/>
      <c r="AJ3725" s="6"/>
      <c r="AK3725" s="6"/>
      <c r="AL3725" s="6"/>
      <c r="AM3725" s="6"/>
      <c r="AN3725" s="6"/>
      <c r="AO3725" s="6"/>
      <c r="AP3725" s="6"/>
      <c r="AQ3725" s="6"/>
      <c r="AR3725" s="6"/>
      <c r="AS3725" s="6"/>
      <c r="AT3725" s="6"/>
      <c r="AU3725" s="6"/>
      <c r="AV3725" s="6"/>
      <c r="AW3725" s="6"/>
      <c r="AX3725" s="6"/>
      <c r="AY3725" s="6"/>
      <c r="AZ3725" s="6"/>
      <c r="BA3725" s="6"/>
      <c r="BB3725" s="6"/>
      <c r="BC3725" s="6"/>
      <c r="BD3725" s="6"/>
      <c r="BE3725" s="6"/>
      <c r="BF3725" s="6"/>
      <c r="BG3725" s="10"/>
    </row>
    <row r="3726" spans="34:59" x14ac:dyDescent="0.25">
      <c r="AH3726" s="10"/>
      <c r="AI3726" s="6"/>
    </row>
    <row r="3727" spans="34:59" x14ac:dyDescent="0.25">
      <c r="AH3727" s="6"/>
      <c r="AI3727" s="6"/>
      <c r="AJ3727" s="6"/>
      <c r="AK3727" s="6"/>
      <c r="AL3727" s="6"/>
      <c r="AM3727" s="6"/>
      <c r="AN3727" s="6"/>
      <c r="AO3727" s="6"/>
      <c r="AP3727" s="6"/>
      <c r="AQ3727" s="6"/>
      <c r="AR3727" s="6"/>
      <c r="AS3727" s="6"/>
      <c r="AT3727" s="6"/>
      <c r="AU3727" s="6"/>
      <c r="AV3727" s="6"/>
      <c r="AW3727" s="6"/>
      <c r="AX3727" s="6"/>
      <c r="AY3727" s="6"/>
      <c r="AZ3727" s="6"/>
      <c r="BA3727" s="6"/>
      <c r="BB3727" s="6"/>
      <c r="BC3727" s="6"/>
      <c r="BD3727" s="6"/>
      <c r="BE3727" s="6"/>
      <c r="BF3727" s="6"/>
      <c r="BG3727" s="6"/>
    </row>
    <row r="3728" spans="34:59" x14ac:dyDescent="0.25">
      <c r="AH3728" s="10"/>
      <c r="AI3728" s="6"/>
      <c r="AJ3728" s="10"/>
      <c r="AK3728" s="10"/>
      <c r="AL3728" s="10"/>
      <c r="AM3728" s="10"/>
      <c r="AN3728" s="10"/>
      <c r="AO3728" s="10"/>
      <c r="AP3728" s="10"/>
      <c r="AQ3728" s="10"/>
      <c r="AR3728" s="10"/>
      <c r="AS3728" s="10"/>
      <c r="AT3728" s="10"/>
      <c r="AU3728" s="10"/>
      <c r="AV3728" s="10"/>
      <c r="AW3728" s="10"/>
      <c r="AX3728" s="10"/>
      <c r="AY3728" s="10"/>
      <c r="AZ3728" s="10"/>
      <c r="BA3728" s="10"/>
      <c r="BB3728" s="10"/>
      <c r="BC3728" s="10"/>
      <c r="BD3728" s="10"/>
      <c r="BE3728" s="10"/>
      <c r="BF3728" s="10"/>
      <c r="BG3728" s="6"/>
    </row>
    <row r="3729" spans="34:59" x14ac:dyDescent="0.25">
      <c r="AH3729" s="6"/>
      <c r="AI3729" s="6"/>
      <c r="AJ3729" s="6"/>
      <c r="AK3729" s="6"/>
      <c r="AL3729" s="6"/>
      <c r="AM3729" s="6"/>
      <c r="AN3729" s="6"/>
      <c r="AO3729" s="6"/>
      <c r="AP3729" s="6"/>
      <c r="AQ3729" s="6"/>
      <c r="AR3729" s="6"/>
      <c r="AS3729" s="6"/>
      <c r="AT3729" s="6"/>
      <c r="AU3729" s="6"/>
      <c r="AV3729" s="6"/>
      <c r="AW3729" s="6"/>
      <c r="AX3729" s="6"/>
      <c r="AY3729" s="6"/>
      <c r="AZ3729" s="6"/>
      <c r="BA3729" s="6"/>
      <c r="BB3729" s="6"/>
      <c r="BC3729" s="6"/>
      <c r="BD3729" s="6"/>
      <c r="BE3729" s="6"/>
      <c r="BF3729" s="6"/>
      <c r="BG3729" s="10"/>
    </row>
    <row r="3730" spans="34:59" x14ac:dyDescent="0.25">
      <c r="AH3730" s="10"/>
      <c r="AI3730" s="6"/>
    </row>
    <row r="3731" spans="34:59" x14ac:dyDescent="0.25">
      <c r="AH3731" s="6"/>
      <c r="AI3731" s="6"/>
      <c r="AJ3731" s="6"/>
      <c r="AK3731" s="6"/>
      <c r="AL3731" s="6"/>
      <c r="AM3731" s="6"/>
      <c r="AN3731" s="6"/>
      <c r="AO3731" s="6"/>
      <c r="AP3731" s="6"/>
      <c r="AQ3731" s="6"/>
      <c r="AR3731" s="6"/>
      <c r="AS3731" s="6"/>
      <c r="AT3731" s="6"/>
      <c r="AU3731" s="6"/>
      <c r="AV3731" s="6"/>
      <c r="AW3731" s="6"/>
      <c r="AX3731" s="6"/>
      <c r="AY3731" s="6"/>
      <c r="AZ3731" s="6"/>
      <c r="BA3731" s="6"/>
      <c r="BB3731" s="6"/>
      <c r="BC3731" s="6"/>
      <c r="BD3731" s="6"/>
      <c r="BE3731" s="6"/>
      <c r="BF3731" s="6"/>
      <c r="BG3731" s="6"/>
    </row>
    <row r="3732" spans="34:59" x14ac:dyDescent="0.25">
      <c r="AH3732" s="10"/>
      <c r="AI3732" s="6"/>
      <c r="AJ3732" s="10"/>
      <c r="AK3732" s="10"/>
      <c r="AL3732" s="10"/>
      <c r="AM3732" s="10"/>
      <c r="AN3732" s="10"/>
      <c r="AO3732" s="10"/>
      <c r="AP3732" s="10"/>
      <c r="AQ3732" s="10"/>
      <c r="AR3732" s="10"/>
      <c r="AS3732" s="10"/>
      <c r="AT3732" s="10"/>
      <c r="AU3732" s="10"/>
      <c r="AV3732" s="10"/>
      <c r="AW3732" s="10"/>
      <c r="AX3732" s="10"/>
      <c r="AY3732" s="10"/>
      <c r="AZ3732" s="10"/>
      <c r="BA3732" s="10"/>
      <c r="BB3732" s="10"/>
      <c r="BC3732" s="10"/>
      <c r="BD3732" s="10"/>
      <c r="BE3732" s="10"/>
      <c r="BF3732" s="10"/>
      <c r="BG3732" s="6"/>
    </row>
    <row r="3733" spans="34:59" x14ac:dyDescent="0.25">
      <c r="AH3733" s="6"/>
      <c r="AI3733" s="6"/>
      <c r="AJ3733" s="6"/>
      <c r="AK3733" s="6"/>
      <c r="AL3733" s="6"/>
      <c r="AM3733" s="6"/>
      <c r="AN3733" s="6"/>
      <c r="AO3733" s="6"/>
      <c r="AP3733" s="6"/>
      <c r="AQ3733" s="6"/>
      <c r="AR3733" s="6"/>
      <c r="AS3733" s="6"/>
      <c r="AT3733" s="6"/>
      <c r="AU3733" s="6"/>
      <c r="AV3733" s="6"/>
      <c r="AW3733" s="6"/>
      <c r="AX3733" s="6"/>
      <c r="AY3733" s="6"/>
      <c r="AZ3733" s="6"/>
      <c r="BA3733" s="6"/>
      <c r="BB3733" s="6"/>
      <c r="BC3733" s="6"/>
      <c r="BD3733" s="6"/>
      <c r="BE3733" s="6"/>
      <c r="BF3733" s="6"/>
      <c r="BG3733" s="10"/>
    </row>
    <row r="3734" spans="34:59" x14ac:dyDescent="0.25">
      <c r="AH3734" s="10"/>
      <c r="AI3734" s="6"/>
    </row>
    <row r="3735" spans="34:59" x14ac:dyDescent="0.25">
      <c r="AH3735" s="6"/>
      <c r="AI3735" s="6"/>
      <c r="AJ3735" s="6"/>
      <c r="AK3735" s="6"/>
      <c r="AL3735" s="6"/>
      <c r="AM3735" s="6"/>
      <c r="AN3735" s="6"/>
      <c r="AO3735" s="6"/>
      <c r="AP3735" s="6"/>
      <c r="AQ3735" s="6"/>
      <c r="AR3735" s="6"/>
      <c r="AS3735" s="6"/>
      <c r="AT3735" s="6"/>
      <c r="AU3735" s="6"/>
      <c r="AV3735" s="6"/>
      <c r="AW3735" s="6"/>
      <c r="AX3735" s="6"/>
      <c r="AY3735" s="6"/>
      <c r="AZ3735" s="6"/>
      <c r="BA3735" s="6"/>
      <c r="BB3735" s="6"/>
      <c r="BC3735" s="6"/>
      <c r="BD3735" s="6"/>
      <c r="BE3735" s="6"/>
      <c r="BF3735" s="6"/>
      <c r="BG3735" s="6"/>
    </row>
    <row r="3736" spans="34:59" x14ac:dyDescent="0.25">
      <c r="AH3736" s="10"/>
      <c r="AI3736" s="6"/>
      <c r="AJ3736" s="10"/>
      <c r="AK3736" s="10"/>
      <c r="AL3736" s="10"/>
      <c r="AM3736" s="10"/>
      <c r="AN3736" s="10"/>
      <c r="AO3736" s="10"/>
      <c r="AP3736" s="10"/>
      <c r="AQ3736" s="10"/>
      <c r="AR3736" s="10"/>
      <c r="AS3736" s="10"/>
      <c r="AT3736" s="10"/>
      <c r="AU3736" s="10"/>
      <c r="AV3736" s="10"/>
      <c r="AW3736" s="10"/>
      <c r="AX3736" s="10"/>
      <c r="AY3736" s="10"/>
      <c r="AZ3736" s="10"/>
      <c r="BA3736" s="10"/>
      <c r="BB3736" s="10"/>
      <c r="BC3736" s="10"/>
      <c r="BD3736" s="10"/>
      <c r="BE3736" s="10"/>
      <c r="BF3736" s="10"/>
      <c r="BG3736" s="6"/>
    </row>
    <row r="3737" spans="34:59" x14ac:dyDescent="0.25">
      <c r="AH3737" s="6"/>
      <c r="AI3737" s="6"/>
      <c r="AJ3737" s="6"/>
      <c r="AK3737" s="6"/>
      <c r="AL3737" s="6"/>
      <c r="AM3737" s="6"/>
      <c r="AN3737" s="6"/>
      <c r="AO3737" s="6"/>
      <c r="AP3737" s="6"/>
      <c r="AQ3737" s="6"/>
      <c r="AR3737" s="6"/>
      <c r="AS3737" s="6"/>
      <c r="AT3737" s="6"/>
      <c r="AU3737" s="6"/>
      <c r="AV3737" s="6"/>
      <c r="AW3737" s="6"/>
      <c r="AX3737" s="6"/>
      <c r="AY3737" s="6"/>
      <c r="AZ3737" s="6"/>
      <c r="BA3737" s="6"/>
      <c r="BB3737" s="6"/>
      <c r="BC3737" s="6"/>
      <c r="BD3737" s="6"/>
      <c r="BE3737" s="6"/>
      <c r="BF3737" s="6"/>
      <c r="BG3737" s="10"/>
    </row>
    <row r="3738" spans="34:59" x14ac:dyDescent="0.25">
      <c r="AH3738" s="10"/>
      <c r="AI3738" s="6"/>
    </row>
    <row r="3739" spans="34:59" x14ac:dyDescent="0.25">
      <c r="AH3739" s="6"/>
      <c r="AI3739" s="6"/>
      <c r="AJ3739" s="6"/>
      <c r="AK3739" s="6"/>
      <c r="AL3739" s="6"/>
      <c r="AM3739" s="6"/>
      <c r="AN3739" s="6"/>
      <c r="AO3739" s="6"/>
      <c r="AP3739" s="6"/>
      <c r="AQ3739" s="6"/>
      <c r="AR3739" s="6"/>
      <c r="AS3739" s="6"/>
      <c r="AT3739" s="6"/>
      <c r="AU3739" s="6"/>
      <c r="AV3739" s="6"/>
      <c r="AW3739" s="6"/>
      <c r="AX3739" s="6"/>
      <c r="AY3739" s="6"/>
      <c r="AZ3739" s="6"/>
      <c r="BA3739" s="6"/>
      <c r="BB3739" s="6"/>
      <c r="BC3739" s="6"/>
      <c r="BD3739" s="6"/>
      <c r="BE3739" s="6"/>
      <c r="BF3739" s="6"/>
      <c r="BG3739" s="6"/>
    </row>
    <row r="3740" spans="34:59" x14ac:dyDescent="0.25">
      <c r="AH3740" s="10"/>
      <c r="AI3740" s="6"/>
      <c r="AJ3740" s="10"/>
      <c r="AK3740" s="10"/>
      <c r="AL3740" s="10"/>
      <c r="AM3740" s="10"/>
      <c r="AN3740" s="10"/>
      <c r="AO3740" s="10"/>
      <c r="AP3740" s="10"/>
      <c r="AQ3740" s="10"/>
      <c r="AR3740" s="10"/>
      <c r="AS3740" s="10"/>
      <c r="AT3740" s="10"/>
      <c r="AU3740" s="10"/>
      <c r="AV3740" s="10"/>
      <c r="AW3740" s="10"/>
      <c r="AX3740" s="10"/>
      <c r="AY3740" s="10"/>
      <c r="AZ3740" s="10"/>
      <c r="BA3740" s="10"/>
      <c r="BB3740" s="10"/>
      <c r="BC3740" s="10"/>
      <c r="BD3740" s="10"/>
      <c r="BE3740" s="10"/>
      <c r="BF3740" s="10"/>
      <c r="BG3740" s="6"/>
    </row>
    <row r="3741" spans="34:59" x14ac:dyDescent="0.25">
      <c r="AH3741" s="6"/>
      <c r="AI3741" s="6"/>
      <c r="AJ3741" s="6"/>
      <c r="AK3741" s="6"/>
      <c r="AL3741" s="6"/>
      <c r="AM3741" s="6"/>
      <c r="AN3741" s="6"/>
      <c r="AO3741" s="6"/>
      <c r="AP3741" s="6"/>
      <c r="AQ3741" s="6"/>
      <c r="AR3741" s="6"/>
      <c r="AS3741" s="6"/>
      <c r="AT3741" s="6"/>
      <c r="AU3741" s="6"/>
      <c r="AV3741" s="6"/>
      <c r="AW3741" s="6"/>
      <c r="AX3741" s="6"/>
      <c r="AY3741" s="6"/>
      <c r="AZ3741" s="6"/>
      <c r="BA3741" s="6"/>
      <c r="BB3741" s="6"/>
      <c r="BC3741" s="6"/>
      <c r="BD3741" s="6"/>
      <c r="BE3741" s="6"/>
      <c r="BF3741" s="6"/>
      <c r="BG3741" s="10"/>
    </row>
    <row r="3742" spans="34:59" x14ac:dyDescent="0.25">
      <c r="AH3742" s="10"/>
      <c r="AI3742" s="6"/>
    </row>
    <row r="3743" spans="34:59" x14ac:dyDescent="0.25">
      <c r="AH3743" s="6"/>
      <c r="AI3743" s="6"/>
      <c r="AJ3743" s="6"/>
      <c r="AK3743" s="6"/>
      <c r="AL3743" s="6"/>
      <c r="AM3743" s="6"/>
      <c r="AN3743" s="6"/>
      <c r="AO3743" s="6"/>
      <c r="AP3743" s="6"/>
      <c r="AQ3743" s="6"/>
      <c r="AR3743" s="6"/>
      <c r="AS3743" s="6"/>
      <c r="AT3743" s="6"/>
      <c r="AU3743" s="6"/>
      <c r="AV3743" s="6"/>
      <c r="AW3743" s="6"/>
      <c r="AX3743" s="6"/>
      <c r="AY3743" s="6"/>
      <c r="AZ3743" s="6"/>
      <c r="BA3743" s="6"/>
      <c r="BB3743" s="6"/>
      <c r="BC3743" s="6"/>
      <c r="BD3743" s="6"/>
      <c r="BE3743" s="6"/>
      <c r="BF3743" s="6"/>
      <c r="BG3743" s="6"/>
    </row>
    <row r="3744" spans="34:59" x14ac:dyDescent="0.25">
      <c r="AH3744" s="10"/>
      <c r="AI3744" s="6"/>
      <c r="AJ3744" s="10"/>
      <c r="AK3744" s="10"/>
      <c r="AL3744" s="10"/>
      <c r="AM3744" s="10"/>
      <c r="AN3744" s="10"/>
      <c r="AO3744" s="10"/>
      <c r="AP3744" s="10"/>
      <c r="AQ3744" s="10"/>
      <c r="AR3744" s="10"/>
      <c r="AS3744" s="10"/>
      <c r="AT3744" s="10"/>
      <c r="AU3744" s="10"/>
      <c r="AV3744" s="10"/>
      <c r="AW3744" s="10"/>
      <c r="AX3744" s="10"/>
      <c r="AY3744" s="10"/>
      <c r="AZ3744" s="10"/>
      <c r="BA3744" s="10"/>
      <c r="BB3744" s="10"/>
      <c r="BC3744" s="10"/>
      <c r="BD3744" s="10"/>
      <c r="BE3744" s="10"/>
      <c r="BF3744" s="10"/>
      <c r="BG3744" s="6"/>
    </row>
    <row r="3745" spans="34:59" x14ac:dyDescent="0.25">
      <c r="AH3745" s="6"/>
      <c r="AI3745" s="6"/>
      <c r="AJ3745" s="6"/>
      <c r="AK3745" s="6"/>
      <c r="AL3745" s="6"/>
      <c r="AM3745" s="6"/>
      <c r="AN3745" s="6"/>
      <c r="AO3745" s="6"/>
      <c r="AP3745" s="6"/>
      <c r="AQ3745" s="6"/>
      <c r="AR3745" s="6"/>
      <c r="AS3745" s="6"/>
      <c r="AT3745" s="6"/>
      <c r="AU3745" s="6"/>
      <c r="AV3745" s="6"/>
      <c r="AW3745" s="6"/>
      <c r="AX3745" s="6"/>
      <c r="AY3745" s="6"/>
      <c r="AZ3745" s="6"/>
      <c r="BA3745" s="6"/>
      <c r="BB3745" s="6"/>
      <c r="BC3745" s="6"/>
      <c r="BD3745" s="6"/>
      <c r="BE3745" s="6"/>
      <c r="BF3745" s="6"/>
      <c r="BG3745" s="10"/>
    </row>
    <row r="3746" spans="34:59" x14ac:dyDescent="0.25">
      <c r="AH3746" s="10"/>
      <c r="AI3746" s="6"/>
    </row>
    <row r="3747" spans="34:59" x14ac:dyDescent="0.25">
      <c r="AH3747" s="6"/>
      <c r="AI3747" s="6"/>
      <c r="AJ3747" s="6"/>
      <c r="AK3747" s="6"/>
      <c r="AL3747" s="6"/>
      <c r="AM3747" s="6"/>
      <c r="AN3747" s="6"/>
      <c r="AO3747" s="6"/>
      <c r="AP3747" s="6"/>
      <c r="AQ3747" s="6"/>
      <c r="AR3747" s="6"/>
      <c r="AS3747" s="6"/>
      <c r="AT3747" s="6"/>
      <c r="AU3747" s="6"/>
      <c r="AV3747" s="6"/>
      <c r="AW3747" s="6"/>
      <c r="AX3747" s="6"/>
      <c r="AY3747" s="6"/>
      <c r="AZ3747" s="6"/>
      <c r="BA3747" s="6"/>
      <c r="BB3747" s="6"/>
      <c r="BC3747" s="6"/>
      <c r="BD3747" s="6"/>
      <c r="BE3747" s="6"/>
      <c r="BF3747" s="6"/>
      <c r="BG3747" s="6"/>
    </row>
    <row r="3748" spans="34:59" x14ac:dyDescent="0.25">
      <c r="AH3748" s="10"/>
      <c r="AI3748" s="6"/>
      <c r="AJ3748" s="10"/>
      <c r="AK3748" s="10"/>
      <c r="AL3748" s="10"/>
      <c r="AM3748" s="10"/>
      <c r="AN3748" s="10"/>
      <c r="AO3748" s="10"/>
      <c r="AP3748" s="10"/>
      <c r="AQ3748" s="10"/>
      <c r="AR3748" s="10"/>
      <c r="AS3748" s="10"/>
      <c r="AT3748" s="10"/>
      <c r="AU3748" s="10"/>
      <c r="AV3748" s="10"/>
      <c r="AW3748" s="10"/>
      <c r="AX3748" s="10"/>
      <c r="AY3748" s="10"/>
      <c r="AZ3748" s="10"/>
      <c r="BA3748" s="10"/>
      <c r="BB3748" s="10"/>
      <c r="BC3748" s="10"/>
      <c r="BD3748" s="10"/>
      <c r="BE3748" s="10"/>
      <c r="BF3748" s="10"/>
      <c r="BG3748" s="6"/>
    </row>
    <row r="3749" spans="34:59" x14ac:dyDescent="0.25">
      <c r="AH3749" s="6"/>
      <c r="AI3749" s="6"/>
      <c r="AJ3749" s="6"/>
      <c r="AK3749" s="6"/>
      <c r="AL3749" s="6"/>
      <c r="AM3749" s="6"/>
      <c r="AN3749" s="6"/>
      <c r="AO3749" s="6"/>
      <c r="AP3749" s="6"/>
      <c r="AQ3749" s="6"/>
      <c r="AR3749" s="6"/>
      <c r="AS3749" s="6"/>
      <c r="AT3749" s="6"/>
      <c r="AU3749" s="6"/>
      <c r="AV3749" s="6"/>
      <c r="AW3749" s="6"/>
      <c r="AX3749" s="6"/>
      <c r="AY3749" s="6"/>
      <c r="AZ3749" s="6"/>
      <c r="BA3749" s="6"/>
      <c r="BB3749" s="6"/>
      <c r="BC3749" s="6"/>
      <c r="BD3749" s="6"/>
      <c r="BE3749" s="6"/>
      <c r="BF3749" s="6"/>
      <c r="BG3749" s="10"/>
    </row>
    <row r="3750" spans="34:59" x14ac:dyDescent="0.25">
      <c r="AH3750" s="10"/>
      <c r="AI3750" s="6"/>
    </row>
    <row r="3751" spans="34:59" x14ac:dyDescent="0.25">
      <c r="AH3751" s="6"/>
      <c r="AI3751" s="6"/>
      <c r="AJ3751" s="6"/>
      <c r="AK3751" s="6"/>
      <c r="AL3751" s="6"/>
      <c r="AM3751" s="6"/>
      <c r="AN3751" s="6"/>
      <c r="AO3751" s="6"/>
      <c r="AP3751" s="6"/>
      <c r="AQ3751" s="6"/>
      <c r="AR3751" s="6"/>
      <c r="AS3751" s="6"/>
      <c r="AT3751" s="6"/>
      <c r="AU3751" s="6"/>
      <c r="AV3751" s="6"/>
      <c r="AW3751" s="6"/>
      <c r="AX3751" s="6"/>
      <c r="AY3751" s="6"/>
      <c r="AZ3751" s="6"/>
      <c r="BA3751" s="6"/>
      <c r="BB3751" s="6"/>
      <c r="BC3751" s="6"/>
      <c r="BD3751" s="6"/>
      <c r="BE3751" s="6"/>
      <c r="BF3751" s="6"/>
      <c r="BG3751" s="6"/>
    </row>
    <row r="3752" spans="34:59" x14ac:dyDescent="0.25">
      <c r="AH3752" s="10"/>
      <c r="AI3752" s="6"/>
      <c r="AJ3752" s="10"/>
      <c r="AK3752" s="10"/>
      <c r="AL3752" s="10"/>
      <c r="AM3752" s="10"/>
      <c r="AN3752" s="10"/>
      <c r="AO3752" s="10"/>
      <c r="AP3752" s="10"/>
      <c r="AQ3752" s="10"/>
      <c r="AR3752" s="10"/>
      <c r="AS3752" s="10"/>
      <c r="AT3752" s="10"/>
      <c r="AU3752" s="10"/>
      <c r="AV3752" s="10"/>
      <c r="AW3752" s="10"/>
      <c r="AX3752" s="10"/>
      <c r="AY3752" s="10"/>
      <c r="AZ3752" s="10"/>
      <c r="BA3752" s="10"/>
      <c r="BB3752" s="10"/>
      <c r="BC3752" s="10"/>
      <c r="BD3752" s="10"/>
      <c r="BE3752" s="10"/>
      <c r="BF3752" s="10"/>
      <c r="BG3752" s="6"/>
    </row>
    <row r="3753" spans="34:59" x14ac:dyDescent="0.25">
      <c r="AH3753" s="6"/>
      <c r="AI3753" s="6"/>
      <c r="AJ3753" s="6"/>
      <c r="AK3753" s="6"/>
      <c r="AL3753" s="6"/>
      <c r="AM3753" s="6"/>
      <c r="AN3753" s="6"/>
      <c r="AO3753" s="6"/>
      <c r="AP3753" s="6"/>
      <c r="AQ3753" s="6"/>
      <c r="AR3753" s="6"/>
      <c r="AS3753" s="6"/>
      <c r="AT3753" s="6"/>
      <c r="AU3753" s="6"/>
      <c r="AV3753" s="6"/>
      <c r="AW3753" s="6"/>
      <c r="AX3753" s="6"/>
      <c r="AY3753" s="6"/>
      <c r="AZ3753" s="6"/>
      <c r="BA3753" s="6"/>
      <c r="BB3753" s="6"/>
      <c r="BC3753" s="6"/>
      <c r="BD3753" s="6"/>
      <c r="BE3753" s="6"/>
      <c r="BF3753" s="6"/>
      <c r="BG3753" s="10"/>
    </row>
    <row r="3754" spans="34:59" x14ac:dyDescent="0.25">
      <c r="AH3754" s="10"/>
      <c r="AI3754" s="6"/>
    </row>
    <row r="3755" spans="34:59" x14ac:dyDescent="0.25">
      <c r="AH3755" s="6"/>
      <c r="AI3755" s="6"/>
      <c r="AJ3755" s="6"/>
      <c r="AK3755" s="6"/>
      <c r="AL3755" s="6"/>
      <c r="AM3755" s="6"/>
      <c r="AN3755" s="6"/>
      <c r="AO3755" s="6"/>
      <c r="AP3755" s="6"/>
      <c r="AQ3755" s="6"/>
      <c r="AR3755" s="6"/>
      <c r="AS3755" s="6"/>
      <c r="AT3755" s="6"/>
      <c r="AU3755" s="6"/>
      <c r="AV3755" s="6"/>
      <c r="AW3755" s="6"/>
      <c r="AX3755" s="6"/>
      <c r="AY3755" s="6"/>
      <c r="AZ3755" s="6"/>
      <c r="BA3755" s="6"/>
      <c r="BB3755" s="6"/>
      <c r="BC3755" s="6"/>
      <c r="BD3755" s="6"/>
      <c r="BE3755" s="6"/>
      <c r="BF3755" s="6"/>
      <c r="BG3755" s="6"/>
    </row>
    <row r="3756" spans="34:59" x14ac:dyDescent="0.25">
      <c r="AH3756" s="10"/>
      <c r="AI3756" s="6"/>
      <c r="AJ3756" s="10"/>
      <c r="AK3756" s="10"/>
      <c r="AL3756" s="10"/>
      <c r="AM3756" s="10"/>
      <c r="AN3756" s="10"/>
      <c r="AO3756" s="10"/>
      <c r="AP3756" s="10"/>
      <c r="AQ3756" s="10"/>
      <c r="AR3756" s="10"/>
      <c r="AS3756" s="10"/>
      <c r="AT3756" s="10"/>
      <c r="AU3756" s="10"/>
      <c r="AV3756" s="10"/>
      <c r="AW3756" s="10"/>
      <c r="AX3756" s="10"/>
      <c r="AY3756" s="10"/>
      <c r="AZ3756" s="10"/>
      <c r="BA3756" s="10"/>
      <c r="BB3756" s="10"/>
      <c r="BC3756" s="10"/>
      <c r="BD3756" s="10"/>
      <c r="BE3756" s="10"/>
      <c r="BF3756" s="10"/>
      <c r="BG3756" s="6"/>
    </row>
    <row r="3757" spans="34:59" x14ac:dyDescent="0.25">
      <c r="AH3757" s="6"/>
      <c r="AI3757" s="6"/>
      <c r="AJ3757" s="6"/>
      <c r="AK3757" s="6"/>
      <c r="AL3757" s="6"/>
      <c r="AM3757" s="6"/>
      <c r="AN3757" s="6"/>
      <c r="AO3757" s="6"/>
      <c r="AP3757" s="6"/>
      <c r="AQ3757" s="6"/>
      <c r="AR3757" s="6"/>
      <c r="AS3757" s="6"/>
      <c r="AT3757" s="6"/>
      <c r="AU3757" s="6"/>
      <c r="AV3757" s="6"/>
      <c r="AW3757" s="6"/>
      <c r="AX3757" s="6"/>
      <c r="AY3757" s="6"/>
      <c r="AZ3757" s="6"/>
      <c r="BA3757" s="6"/>
      <c r="BB3757" s="6"/>
      <c r="BC3757" s="6"/>
      <c r="BD3757" s="6"/>
      <c r="BE3757" s="6"/>
      <c r="BF3757" s="6"/>
      <c r="BG3757" s="10"/>
    </row>
    <row r="3758" spans="34:59" x14ac:dyDescent="0.25">
      <c r="AH3758" s="10"/>
      <c r="AI3758" s="6"/>
    </row>
    <row r="3759" spans="34:59" x14ac:dyDescent="0.25">
      <c r="AH3759" s="6"/>
      <c r="AI3759" s="6"/>
      <c r="AJ3759" s="6"/>
      <c r="AK3759" s="6"/>
      <c r="AL3759" s="6"/>
      <c r="AM3759" s="6"/>
      <c r="AN3759" s="6"/>
      <c r="AO3759" s="6"/>
      <c r="AP3759" s="6"/>
      <c r="AQ3759" s="6"/>
      <c r="AR3759" s="6"/>
      <c r="AS3759" s="6"/>
      <c r="AT3759" s="6"/>
      <c r="AU3759" s="6"/>
      <c r="AV3759" s="6"/>
      <c r="AW3759" s="6"/>
      <c r="AX3759" s="6"/>
      <c r="AY3759" s="6"/>
      <c r="AZ3759" s="6"/>
      <c r="BA3759" s="6"/>
      <c r="BB3759" s="6"/>
      <c r="BC3759" s="6"/>
      <c r="BD3759" s="6"/>
      <c r="BE3759" s="6"/>
      <c r="BF3759" s="6"/>
      <c r="BG3759" s="6"/>
    </row>
    <row r="3760" spans="34:59" x14ac:dyDescent="0.25">
      <c r="AH3760" s="10"/>
      <c r="AI3760" s="6"/>
      <c r="AJ3760" s="10"/>
      <c r="AK3760" s="10"/>
      <c r="AL3760" s="10"/>
      <c r="AM3760" s="10"/>
      <c r="AN3760" s="10"/>
      <c r="AO3760" s="10"/>
      <c r="AP3760" s="10"/>
      <c r="AQ3760" s="10"/>
      <c r="AR3760" s="10"/>
      <c r="AS3760" s="10"/>
      <c r="AT3760" s="10"/>
      <c r="AU3760" s="10"/>
      <c r="AV3760" s="10"/>
      <c r="AW3760" s="10"/>
      <c r="AX3760" s="10"/>
      <c r="AY3760" s="10"/>
      <c r="AZ3760" s="10"/>
      <c r="BA3760" s="10"/>
      <c r="BB3760" s="10"/>
      <c r="BC3760" s="10"/>
      <c r="BD3760" s="10"/>
      <c r="BE3760" s="10"/>
      <c r="BF3760" s="10"/>
      <c r="BG3760" s="6"/>
    </row>
    <row r="3761" spans="34:59" x14ac:dyDescent="0.25">
      <c r="AH3761" s="6"/>
      <c r="AI3761" s="6"/>
      <c r="AJ3761" s="6"/>
      <c r="AK3761" s="6"/>
      <c r="AL3761" s="6"/>
      <c r="AM3761" s="6"/>
      <c r="AN3761" s="6"/>
      <c r="AO3761" s="6"/>
      <c r="AP3761" s="6"/>
      <c r="AQ3761" s="6"/>
      <c r="AR3761" s="6"/>
      <c r="AS3761" s="6"/>
      <c r="AT3761" s="6"/>
      <c r="AU3761" s="6"/>
      <c r="AV3761" s="6"/>
      <c r="AW3761" s="6"/>
      <c r="AX3761" s="6"/>
      <c r="AY3761" s="6"/>
      <c r="AZ3761" s="6"/>
      <c r="BA3761" s="6"/>
      <c r="BB3761" s="6"/>
      <c r="BC3761" s="6"/>
      <c r="BD3761" s="6"/>
      <c r="BE3761" s="6"/>
      <c r="BF3761" s="6"/>
      <c r="BG3761" s="10"/>
    </row>
    <row r="3762" spans="34:59" x14ac:dyDescent="0.25">
      <c r="AH3762" s="10"/>
      <c r="AI3762" s="6"/>
    </row>
    <row r="3763" spans="34:59" x14ac:dyDescent="0.25">
      <c r="AH3763" s="6"/>
      <c r="AI3763" s="6"/>
      <c r="AJ3763" s="6"/>
      <c r="AK3763" s="6"/>
      <c r="AL3763" s="6"/>
      <c r="AM3763" s="6"/>
      <c r="AN3763" s="6"/>
      <c r="AO3763" s="6"/>
      <c r="AP3763" s="6"/>
      <c r="AQ3763" s="6"/>
      <c r="AR3763" s="6"/>
      <c r="AS3763" s="6"/>
      <c r="AT3763" s="6"/>
      <c r="AU3763" s="6"/>
      <c r="AV3763" s="6"/>
      <c r="AW3763" s="6"/>
      <c r="AX3763" s="6"/>
      <c r="AY3763" s="6"/>
      <c r="AZ3763" s="6"/>
      <c r="BA3763" s="6"/>
      <c r="BB3763" s="6"/>
      <c r="BC3763" s="6"/>
      <c r="BD3763" s="6"/>
      <c r="BE3763" s="6"/>
      <c r="BF3763" s="6"/>
      <c r="BG3763" s="6"/>
    </row>
    <row r="3764" spans="34:59" x14ac:dyDescent="0.25">
      <c r="AH3764" s="10"/>
      <c r="AI3764" s="6"/>
      <c r="AJ3764" s="10"/>
      <c r="AK3764" s="10"/>
      <c r="AL3764" s="10"/>
      <c r="AM3764" s="10"/>
      <c r="AN3764" s="10"/>
      <c r="AO3764" s="10"/>
      <c r="AP3764" s="10"/>
      <c r="AQ3764" s="10"/>
      <c r="AR3764" s="10"/>
      <c r="AS3764" s="10"/>
      <c r="AT3764" s="10"/>
      <c r="AU3764" s="10"/>
      <c r="AV3764" s="10"/>
      <c r="AW3764" s="10"/>
      <c r="AX3764" s="10"/>
      <c r="AY3764" s="10"/>
      <c r="AZ3764" s="10"/>
      <c r="BA3764" s="10"/>
      <c r="BB3764" s="10"/>
      <c r="BC3764" s="10"/>
      <c r="BD3764" s="10"/>
      <c r="BE3764" s="10"/>
      <c r="BF3764" s="10"/>
      <c r="BG3764" s="6"/>
    </row>
    <row r="3765" spans="34:59" x14ac:dyDescent="0.25">
      <c r="AH3765" s="6"/>
      <c r="AI3765" s="6"/>
      <c r="AJ3765" s="6"/>
      <c r="AK3765" s="6"/>
      <c r="AL3765" s="6"/>
      <c r="AM3765" s="6"/>
      <c r="AN3765" s="6"/>
      <c r="AO3765" s="6"/>
      <c r="AP3765" s="6"/>
      <c r="AQ3765" s="6"/>
      <c r="AR3765" s="6"/>
      <c r="AS3765" s="6"/>
      <c r="AT3765" s="6"/>
      <c r="AU3765" s="6"/>
      <c r="AV3765" s="6"/>
      <c r="AW3765" s="6"/>
      <c r="AX3765" s="6"/>
      <c r="AY3765" s="6"/>
      <c r="AZ3765" s="6"/>
      <c r="BA3765" s="6"/>
      <c r="BB3765" s="6"/>
      <c r="BC3765" s="6"/>
      <c r="BD3765" s="6"/>
      <c r="BE3765" s="6"/>
      <c r="BF3765" s="6"/>
      <c r="BG3765" s="10"/>
    </row>
    <row r="3766" spans="34:59" x14ac:dyDescent="0.25">
      <c r="AH3766" s="10"/>
      <c r="AI3766" s="6"/>
    </row>
    <row r="3767" spans="34:59" x14ac:dyDescent="0.25">
      <c r="AH3767" s="6"/>
      <c r="AI3767" s="6"/>
      <c r="AJ3767" s="6"/>
      <c r="AK3767" s="6"/>
      <c r="AL3767" s="6"/>
      <c r="AM3767" s="6"/>
      <c r="AN3767" s="6"/>
      <c r="AO3767" s="6"/>
      <c r="AP3767" s="6"/>
      <c r="AQ3767" s="6"/>
      <c r="AR3767" s="6"/>
      <c r="AS3767" s="6"/>
      <c r="AT3767" s="6"/>
      <c r="AU3767" s="6"/>
      <c r="AV3767" s="6"/>
      <c r="AW3767" s="6"/>
      <c r="AX3767" s="6"/>
      <c r="AY3767" s="6"/>
      <c r="AZ3767" s="6"/>
      <c r="BA3767" s="6"/>
      <c r="BB3767" s="6"/>
      <c r="BC3767" s="6"/>
      <c r="BD3767" s="6"/>
      <c r="BE3767" s="6"/>
      <c r="BF3767" s="6"/>
      <c r="BG3767" s="6"/>
    </row>
    <row r="3768" spans="34:59" x14ac:dyDescent="0.25">
      <c r="AH3768" s="10"/>
      <c r="AI3768" s="6"/>
      <c r="AJ3768" s="10"/>
      <c r="AK3768" s="10"/>
      <c r="AL3768" s="10"/>
      <c r="AM3768" s="10"/>
      <c r="AN3768" s="10"/>
      <c r="AO3768" s="10"/>
      <c r="AP3768" s="10"/>
      <c r="AQ3768" s="10"/>
      <c r="AR3768" s="10"/>
      <c r="AS3768" s="10"/>
      <c r="AT3768" s="10"/>
      <c r="AU3768" s="10"/>
      <c r="AV3768" s="10"/>
      <c r="AW3768" s="10"/>
      <c r="AX3768" s="10"/>
      <c r="AY3768" s="10"/>
      <c r="AZ3768" s="10"/>
      <c r="BA3768" s="10"/>
      <c r="BB3768" s="10"/>
      <c r="BC3768" s="10"/>
      <c r="BD3768" s="10"/>
      <c r="BE3768" s="10"/>
      <c r="BF3768" s="10"/>
      <c r="BG3768" s="6"/>
    </row>
    <row r="3769" spans="34:59" x14ac:dyDescent="0.25">
      <c r="AH3769" s="6"/>
      <c r="AI3769" s="6"/>
      <c r="AJ3769" s="6"/>
      <c r="AK3769" s="6"/>
      <c r="AL3769" s="6"/>
      <c r="AM3769" s="6"/>
      <c r="AN3769" s="6"/>
      <c r="AO3769" s="6"/>
      <c r="AP3769" s="6"/>
      <c r="AQ3769" s="6"/>
      <c r="AR3769" s="6"/>
      <c r="AS3769" s="6"/>
      <c r="AT3769" s="6"/>
      <c r="AU3769" s="6"/>
      <c r="AV3769" s="6"/>
      <c r="AW3769" s="6"/>
      <c r="AX3769" s="6"/>
      <c r="AY3769" s="6"/>
      <c r="AZ3769" s="6"/>
      <c r="BA3769" s="6"/>
      <c r="BB3769" s="6"/>
      <c r="BC3769" s="6"/>
      <c r="BD3769" s="6"/>
      <c r="BE3769" s="6"/>
      <c r="BF3769" s="6"/>
      <c r="BG3769" s="10"/>
    </row>
    <row r="3770" spans="34:59" x14ac:dyDescent="0.25">
      <c r="AH3770" s="10"/>
      <c r="AI3770" s="6"/>
    </row>
    <row r="3771" spans="34:59" x14ac:dyDescent="0.25">
      <c r="AH3771" s="6"/>
      <c r="AI3771" s="6"/>
      <c r="AJ3771" s="6"/>
      <c r="AK3771" s="6"/>
      <c r="AL3771" s="6"/>
      <c r="AM3771" s="6"/>
      <c r="AN3771" s="6"/>
      <c r="AO3771" s="6"/>
      <c r="AP3771" s="6"/>
      <c r="AQ3771" s="6"/>
      <c r="AR3771" s="6"/>
      <c r="AS3771" s="6"/>
      <c r="AT3771" s="6"/>
      <c r="AU3771" s="6"/>
      <c r="AV3771" s="6"/>
      <c r="AW3771" s="6"/>
      <c r="AX3771" s="6"/>
      <c r="AY3771" s="6"/>
      <c r="AZ3771" s="6"/>
      <c r="BA3771" s="6"/>
      <c r="BB3771" s="6"/>
      <c r="BC3771" s="6"/>
      <c r="BD3771" s="6"/>
      <c r="BE3771" s="6"/>
      <c r="BF3771" s="6"/>
      <c r="BG3771" s="6"/>
    </row>
    <row r="3772" spans="34:59" x14ac:dyDescent="0.25">
      <c r="AH3772" s="10"/>
      <c r="AI3772" s="6"/>
      <c r="AJ3772" s="10"/>
      <c r="AK3772" s="10"/>
      <c r="AL3772" s="10"/>
      <c r="AM3772" s="10"/>
      <c r="AN3772" s="10"/>
      <c r="AO3772" s="10"/>
      <c r="AP3772" s="10"/>
      <c r="AQ3772" s="10"/>
      <c r="AR3772" s="10"/>
      <c r="AS3772" s="10"/>
      <c r="AT3772" s="10"/>
      <c r="AU3772" s="10"/>
      <c r="AV3772" s="10"/>
      <c r="AW3772" s="10"/>
      <c r="AX3772" s="10"/>
      <c r="AY3772" s="10"/>
      <c r="AZ3772" s="10"/>
      <c r="BA3772" s="10"/>
      <c r="BB3772" s="10"/>
      <c r="BC3772" s="10"/>
      <c r="BD3772" s="10"/>
      <c r="BE3772" s="10"/>
      <c r="BF3772" s="10"/>
      <c r="BG3772" s="6"/>
    </row>
    <row r="3773" spans="34:59" x14ac:dyDescent="0.25">
      <c r="AH3773" s="6"/>
      <c r="AI3773" s="6"/>
      <c r="AJ3773" s="6"/>
      <c r="AK3773" s="6"/>
      <c r="AL3773" s="6"/>
      <c r="AM3773" s="6"/>
      <c r="AN3773" s="6"/>
      <c r="AO3773" s="6"/>
      <c r="AP3773" s="6"/>
      <c r="AQ3773" s="6"/>
      <c r="AR3773" s="6"/>
      <c r="AS3773" s="6"/>
      <c r="AT3773" s="6"/>
      <c r="AU3773" s="6"/>
      <c r="AV3773" s="6"/>
      <c r="AW3773" s="6"/>
      <c r="AX3773" s="6"/>
      <c r="AY3773" s="6"/>
      <c r="AZ3773" s="6"/>
      <c r="BA3773" s="6"/>
      <c r="BB3773" s="6"/>
      <c r="BC3773" s="6"/>
      <c r="BD3773" s="6"/>
      <c r="BE3773" s="6"/>
      <c r="BF3773" s="6"/>
      <c r="BG3773" s="10"/>
    </row>
    <row r="3774" spans="34:59" x14ac:dyDescent="0.25">
      <c r="AH3774" s="10"/>
      <c r="AI3774" s="6"/>
    </row>
    <row r="3775" spans="34:59" x14ac:dyDescent="0.25">
      <c r="AH3775" s="6"/>
      <c r="AI3775" s="6"/>
      <c r="AJ3775" s="6"/>
      <c r="AK3775" s="6"/>
      <c r="AL3775" s="6"/>
      <c r="AM3775" s="6"/>
      <c r="AN3775" s="6"/>
      <c r="AO3775" s="6"/>
      <c r="AP3775" s="6"/>
      <c r="AQ3775" s="6"/>
      <c r="AR3775" s="6"/>
      <c r="AS3775" s="6"/>
      <c r="AT3775" s="6"/>
      <c r="AU3775" s="6"/>
      <c r="AV3775" s="6"/>
      <c r="AW3775" s="6"/>
      <c r="AX3775" s="6"/>
      <c r="AY3775" s="6"/>
      <c r="AZ3775" s="6"/>
      <c r="BA3775" s="6"/>
      <c r="BB3775" s="6"/>
      <c r="BC3775" s="6"/>
      <c r="BD3775" s="6"/>
      <c r="BE3775" s="6"/>
      <c r="BF3775" s="6"/>
      <c r="BG3775" s="6"/>
    </row>
    <row r="3776" spans="34:59" x14ac:dyDescent="0.25">
      <c r="AH3776" s="10"/>
      <c r="AI3776" s="6"/>
      <c r="AJ3776" s="10"/>
      <c r="AK3776" s="10"/>
      <c r="AL3776" s="10"/>
      <c r="AM3776" s="10"/>
      <c r="AN3776" s="10"/>
      <c r="AO3776" s="10"/>
      <c r="AP3776" s="10"/>
      <c r="AQ3776" s="10"/>
      <c r="AR3776" s="10"/>
      <c r="AS3776" s="10"/>
      <c r="AT3776" s="10"/>
      <c r="AU3776" s="10"/>
      <c r="AV3776" s="10"/>
      <c r="AW3776" s="10"/>
      <c r="AX3776" s="10"/>
      <c r="AY3776" s="10"/>
      <c r="AZ3776" s="10"/>
      <c r="BA3776" s="10"/>
      <c r="BB3776" s="10"/>
      <c r="BC3776" s="10"/>
      <c r="BD3776" s="10"/>
      <c r="BE3776" s="10"/>
      <c r="BF3776" s="10"/>
      <c r="BG3776" s="6"/>
    </row>
    <row r="3777" spans="34:59" x14ac:dyDescent="0.25">
      <c r="AH3777" s="6"/>
      <c r="AI3777" s="6"/>
      <c r="AJ3777" s="6"/>
      <c r="AK3777" s="6"/>
      <c r="AL3777" s="6"/>
      <c r="AM3777" s="6"/>
      <c r="AN3777" s="6"/>
      <c r="AO3777" s="6"/>
      <c r="AP3777" s="6"/>
      <c r="AQ3777" s="6"/>
      <c r="AR3777" s="6"/>
      <c r="AS3777" s="6"/>
      <c r="AT3777" s="6"/>
      <c r="AU3777" s="6"/>
      <c r="AV3777" s="6"/>
      <c r="AW3777" s="6"/>
      <c r="AX3777" s="6"/>
      <c r="AY3777" s="6"/>
      <c r="AZ3777" s="6"/>
      <c r="BA3777" s="6"/>
      <c r="BB3777" s="6"/>
      <c r="BC3777" s="6"/>
      <c r="BD3777" s="6"/>
      <c r="BE3777" s="6"/>
      <c r="BF3777" s="6"/>
      <c r="BG3777" s="10"/>
    </row>
    <row r="3778" spans="34:59" x14ac:dyDescent="0.25">
      <c r="AH3778" s="10"/>
      <c r="AI3778" s="6"/>
    </row>
    <row r="3779" spans="34:59" x14ac:dyDescent="0.25">
      <c r="AH3779" s="6"/>
      <c r="AI3779" s="6"/>
      <c r="AJ3779" s="6"/>
      <c r="AK3779" s="6"/>
      <c r="AL3779" s="6"/>
      <c r="AM3779" s="6"/>
      <c r="AN3779" s="6"/>
      <c r="AO3779" s="6"/>
      <c r="AP3779" s="6"/>
      <c r="AQ3779" s="6"/>
      <c r="AR3779" s="6"/>
      <c r="AS3779" s="6"/>
      <c r="AT3779" s="6"/>
      <c r="AU3779" s="6"/>
      <c r="AV3779" s="6"/>
      <c r="AW3779" s="6"/>
      <c r="AX3779" s="6"/>
      <c r="AY3779" s="6"/>
      <c r="AZ3779" s="6"/>
      <c r="BA3779" s="6"/>
      <c r="BB3779" s="6"/>
      <c r="BC3779" s="6"/>
      <c r="BD3779" s="6"/>
      <c r="BE3779" s="6"/>
      <c r="BF3779" s="6"/>
      <c r="BG3779" s="6"/>
    </row>
    <row r="3780" spans="34:59" x14ac:dyDescent="0.25">
      <c r="AH3780" s="10"/>
      <c r="AI3780" s="6"/>
      <c r="AJ3780" s="10"/>
      <c r="AK3780" s="10"/>
      <c r="AL3780" s="10"/>
      <c r="AM3780" s="10"/>
      <c r="AN3780" s="10"/>
      <c r="AO3780" s="10"/>
      <c r="AP3780" s="10"/>
      <c r="AQ3780" s="10"/>
      <c r="AR3780" s="10"/>
      <c r="AS3780" s="10"/>
      <c r="AT3780" s="10"/>
      <c r="AU3780" s="10"/>
      <c r="AV3780" s="10"/>
      <c r="AW3780" s="10"/>
      <c r="AX3780" s="10"/>
      <c r="AY3780" s="10"/>
      <c r="AZ3780" s="10"/>
      <c r="BA3780" s="10"/>
      <c r="BB3780" s="10"/>
      <c r="BC3780" s="10"/>
      <c r="BD3780" s="10"/>
      <c r="BE3780" s="10"/>
      <c r="BF3780" s="10"/>
      <c r="BG3780" s="6"/>
    </row>
    <row r="3781" spans="34:59" x14ac:dyDescent="0.25">
      <c r="AH3781" s="6"/>
      <c r="AI3781" s="6"/>
      <c r="AJ3781" s="6"/>
      <c r="AK3781" s="6"/>
      <c r="AL3781" s="6"/>
      <c r="AM3781" s="6"/>
      <c r="AN3781" s="6"/>
      <c r="AO3781" s="6"/>
      <c r="AP3781" s="6"/>
      <c r="AQ3781" s="6"/>
      <c r="AR3781" s="6"/>
      <c r="AS3781" s="6"/>
      <c r="AT3781" s="6"/>
      <c r="AU3781" s="6"/>
      <c r="AV3781" s="6"/>
      <c r="AW3781" s="6"/>
      <c r="AX3781" s="6"/>
      <c r="AY3781" s="6"/>
      <c r="AZ3781" s="6"/>
      <c r="BA3781" s="6"/>
      <c r="BB3781" s="6"/>
      <c r="BC3781" s="6"/>
      <c r="BD3781" s="6"/>
      <c r="BE3781" s="6"/>
      <c r="BF3781" s="6"/>
      <c r="BG3781" s="10"/>
    </row>
    <row r="3782" spans="34:59" x14ac:dyDescent="0.25">
      <c r="AH3782" s="10"/>
      <c r="AI3782" s="6"/>
    </row>
    <row r="3783" spans="34:59" x14ac:dyDescent="0.25">
      <c r="AH3783" s="6"/>
      <c r="AI3783" s="6"/>
      <c r="AJ3783" s="6"/>
      <c r="AK3783" s="6"/>
      <c r="AL3783" s="6"/>
      <c r="AM3783" s="6"/>
      <c r="AN3783" s="6"/>
      <c r="AO3783" s="6"/>
      <c r="AP3783" s="6"/>
      <c r="AQ3783" s="6"/>
      <c r="AR3783" s="6"/>
      <c r="AS3783" s="6"/>
      <c r="AT3783" s="6"/>
      <c r="AU3783" s="6"/>
      <c r="AV3783" s="6"/>
      <c r="AW3783" s="6"/>
      <c r="AX3783" s="6"/>
      <c r="AY3783" s="6"/>
      <c r="AZ3783" s="6"/>
      <c r="BA3783" s="6"/>
      <c r="BB3783" s="6"/>
      <c r="BC3783" s="6"/>
      <c r="BD3783" s="6"/>
      <c r="BE3783" s="6"/>
      <c r="BF3783" s="6"/>
      <c r="BG3783" s="6"/>
    </row>
    <row r="3784" spans="34:59" x14ac:dyDescent="0.25">
      <c r="AH3784" s="10"/>
      <c r="AI3784" s="6"/>
      <c r="AJ3784" s="10"/>
      <c r="AK3784" s="10"/>
      <c r="AL3784" s="10"/>
      <c r="AM3784" s="10"/>
      <c r="AN3784" s="10"/>
      <c r="AO3784" s="10"/>
      <c r="AP3784" s="10"/>
      <c r="AQ3784" s="10"/>
      <c r="AR3784" s="10"/>
      <c r="AS3784" s="10"/>
      <c r="AT3784" s="10"/>
      <c r="AU3784" s="10"/>
      <c r="AV3784" s="10"/>
      <c r="AW3784" s="10"/>
      <c r="AX3784" s="10"/>
      <c r="AY3784" s="10"/>
      <c r="AZ3784" s="10"/>
      <c r="BA3784" s="10"/>
      <c r="BB3784" s="10"/>
      <c r="BC3784" s="10"/>
      <c r="BD3784" s="10"/>
      <c r="BE3784" s="10"/>
      <c r="BF3784" s="10"/>
      <c r="BG3784" s="6"/>
    </row>
    <row r="3785" spans="34:59" x14ac:dyDescent="0.25">
      <c r="AH3785" s="6"/>
      <c r="AI3785" s="6"/>
      <c r="AJ3785" s="6"/>
      <c r="AK3785" s="6"/>
      <c r="AL3785" s="6"/>
      <c r="AM3785" s="6"/>
      <c r="AN3785" s="6"/>
      <c r="AO3785" s="6"/>
      <c r="AP3785" s="6"/>
      <c r="AQ3785" s="6"/>
      <c r="AR3785" s="6"/>
      <c r="AS3785" s="6"/>
      <c r="AT3785" s="6"/>
      <c r="AU3785" s="6"/>
      <c r="AV3785" s="6"/>
      <c r="AW3785" s="6"/>
      <c r="AX3785" s="6"/>
      <c r="AY3785" s="6"/>
      <c r="AZ3785" s="6"/>
      <c r="BA3785" s="6"/>
      <c r="BB3785" s="6"/>
      <c r="BC3785" s="6"/>
      <c r="BD3785" s="6"/>
      <c r="BE3785" s="6"/>
      <c r="BF3785" s="6"/>
      <c r="BG3785" s="10"/>
    </row>
    <row r="3786" spans="34:59" x14ac:dyDescent="0.25">
      <c r="AH3786" s="10"/>
      <c r="AI3786" s="6"/>
    </row>
    <row r="3787" spans="34:59" x14ac:dyDescent="0.25">
      <c r="AH3787" s="6"/>
      <c r="AI3787" s="6"/>
      <c r="AJ3787" s="6"/>
      <c r="AK3787" s="6"/>
      <c r="AL3787" s="6"/>
      <c r="AM3787" s="6"/>
      <c r="AN3787" s="6"/>
      <c r="AO3787" s="6"/>
      <c r="AP3787" s="6"/>
      <c r="AQ3787" s="6"/>
      <c r="AR3787" s="6"/>
      <c r="AS3787" s="6"/>
      <c r="AT3787" s="6"/>
      <c r="AU3787" s="6"/>
      <c r="AV3787" s="6"/>
      <c r="AW3787" s="6"/>
      <c r="AX3787" s="6"/>
      <c r="AY3787" s="6"/>
      <c r="AZ3787" s="6"/>
      <c r="BA3787" s="6"/>
      <c r="BB3787" s="6"/>
      <c r="BC3787" s="6"/>
      <c r="BD3787" s="6"/>
      <c r="BE3787" s="6"/>
      <c r="BF3787" s="6"/>
      <c r="BG3787" s="6"/>
    </row>
    <row r="3788" spans="34:59" x14ac:dyDescent="0.25">
      <c r="AH3788" s="10"/>
      <c r="AI3788" s="6"/>
      <c r="AJ3788" s="10"/>
      <c r="AK3788" s="10"/>
      <c r="AL3788" s="10"/>
      <c r="AM3788" s="10"/>
      <c r="AN3788" s="10"/>
      <c r="AO3788" s="10"/>
      <c r="AP3788" s="10"/>
      <c r="AQ3788" s="10"/>
      <c r="AR3788" s="10"/>
      <c r="AS3788" s="10"/>
      <c r="AT3788" s="10"/>
      <c r="AU3788" s="10"/>
      <c r="AV3788" s="10"/>
      <c r="AW3788" s="10"/>
      <c r="AX3788" s="10"/>
      <c r="AY3788" s="10"/>
      <c r="AZ3788" s="10"/>
      <c r="BA3788" s="10"/>
      <c r="BB3788" s="10"/>
      <c r="BC3788" s="10"/>
      <c r="BD3788" s="10"/>
      <c r="BE3788" s="10"/>
      <c r="BF3788" s="10"/>
      <c r="BG3788" s="6"/>
    </row>
    <row r="3789" spans="34:59" x14ac:dyDescent="0.25">
      <c r="AH3789" s="6"/>
      <c r="AI3789" s="6"/>
      <c r="AJ3789" s="6"/>
      <c r="AK3789" s="6"/>
      <c r="AL3789" s="6"/>
      <c r="AM3789" s="6"/>
      <c r="AN3789" s="6"/>
      <c r="AO3789" s="6"/>
      <c r="AP3789" s="6"/>
      <c r="AQ3789" s="6"/>
      <c r="AR3789" s="6"/>
      <c r="AS3789" s="6"/>
      <c r="AT3789" s="6"/>
      <c r="AU3789" s="6"/>
      <c r="AV3789" s="6"/>
      <c r="AW3789" s="6"/>
      <c r="AX3789" s="6"/>
      <c r="AY3789" s="6"/>
      <c r="AZ3789" s="6"/>
      <c r="BA3789" s="6"/>
      <c r="BB3789" s="6"/>
      <c r="BC3789" s="6"/>
      <c r="BD3789" s="6"/>
      <c r="BE3789" s="6"/>
      <c r="BF3789" s="6"/>
      <c r="BG3789" s="10"/>
    </row>
    <row r="3790" spans="34:59" x14ac:dyDescent="0.25">
      <c r="AH3790" s="10"/>
      <c r="AI3790" s="6"/>
    </row>
    <row r="3791" spans="34:59" x14ac:dyDescent="0.25">
      <c r="AH3791" s="6"/>
      <c r="AI3791" s="6"/>
      <c r="AJ3791" s="6"/>
      <c r="AK3791" s="6"/>
      <c r="AL3791" s="6"/>
      <c r="AM3791" s="6"/>
      <c r="AN3791" s="6"/>
      <c r="AO3791" s="6"/>
      <c r="AP3791" s="6"/>
      <c r="AQ3791" s="6"/>
      <c r="AR3791" s="6"/>
      <c r="AS3791" s="6"/>
      <c r="AT3791" s="6"/>
      <c r="AU3791" s="6"/>
      <c r="AV3791" s="6"/>
      <c r="AW3791" s="6"/>
      <c r="AX3791" s="6"/>
      <c r="AY3791" s="6"/>
      <c r="AZ3791" s="6"/>
      <c r="BA3791" s="6"/>
      <c r="BB3791" s="6"/>
      <c r="BC3791" s="6"/>
      <c r="BD3791" s="6"/>
      <c r="BE3791" s="6"/>
      <c r="BF3791" s="6"/>
      <c r="BG3791" s="6"/>
    </row>
    <row r="3792" spans="34:59" x14ac:dyDescent="0.25">
      <c r="AH3792" s="10"/>
      <c r="AI3792" s="6"/>
      <c r="AJ3792" s="10"/>
      <c r="AK3792" s="10"/>
      <c r="AL3792" s="10"/>
      <c r="AM3792" s="10"/>
      <c r="AN3792" s="10"/>
      <c r="AO3792" s="10"/>
      <c r="AP3792" s="10"/>
      <c r="AQ3792" s="10"/>
      <c r="AR3792" s="10"/>
      <c r="AS3792" s="10"/>
      <c r="AT3792" s="10"/>
      <c r="AU3792" s="10"/>
      <c r="AV3792" s="10"/>
      <c r="AW3792" s="10"/>
      <c r="AX3792" s="10"/>
      <c r="AY3792" s="10"/>
      <c r="AZ3792" s="10"/>
      <c r="BA3792" s="10"/>
      <c r="BB3792" s="10"/>
      <c r="BC3792" s="10"/>
      <c r="BD3792" s="10"/>
      <c r="BE3792" s="10"/>
      <c r="BF3792" s="10"/>
      <c r="BG3792" s="6"/>
    </row>
    <row r="3793" spans="34:59" x14ac:dyDescent="0.25">
      <c r="AH3793" s="6"/>
      <c r="AI3793" s="6"/>
      <c r="AJ3793" s="6"/>
      <c r="AK3793" s="6"/>
      <c r="AL3793" s="6"/>
      <c r="AM3793" s="6"/>
      <c r="AN3793" s="6"/>
      <c r="AO3793" s="6"/>
      <c r="AP3793" s="6"/>
      <c r="AQ3793" s="6"/>
      <c r="AR3793" s="6"/>
      <c r="AS3793" s="6"/>
      <c r="AT3793" s="6"/>
      <c r="AU3793" s="6"/>
      <c r="AV3793" s="6"/>
      <c r="AW3793" s="6"/>
      <c r="AX3793" s="6"/>
      <c r="AY3793" s="6"/>
      <c r="AZ3793" s="6"/>
      <c r="BA3793" s="6"/>
      <c r="BB3793" s="6"/>
      <c r="BC3793" s="6"/>
      <c r="BD3793" s="6"/>
      <c r="BE3793" s="6"/>
      <c r="BF3793" s="6"/>
      <c r="BG3793" s="10"/>
    </row>
    <row r="3794" spans="34:59" x14ac:dyDescent="0.25">
      <c r="AH3794" s="10"/>
      <c r="AI3794" s="6"/>
    </row>
    <row r="3795" spans="34:59" x14ac:dyDescent="0.25">
      <c r="AH3795" s="6"/>
      <c r="AI3795" s="6"/>
      <c r="AJ3795" s="6"/>
      <c r="AK3795" s="6"/>
      <c r="AL3795" s="6"/>
      <c r="AM3795" s="6"/>
      <c r="AN3795" s="6"/>
      <c r="AO3795" s="6"/>
      <c r="AP3795" s="6"/>
      <c r="AQ3795" s="6"/>
      <c r="AR3795" s="6"/>
      <c r="AS3795" s="6"/>
      <c r="AT3795" s="6"/>
      <c r="AU3795" s="6"/>
      <c r="AV3795" s="6"/>
      <c r="AW3795" s="6"/>
      <c r="AX3795" s="6"/>
      <c r="AY3795" s="6"/>
      <c r="AZ3795" s="6"/>
      <c r="BA3795" s="6"/>
      <c r="BB3795" s="6"/>
      <c r="BC3795" s="6"/>
      <c r="BD3795" s="6"/>
      <c r="BE3795" s="6"/>
      <c r="BF3795" s="6"/>
      <c r="BG3795" s="6"/>
    </row>
    <row r="3796" spans="34:59" x14ac:dyDescent="0.25">
      <c r="AH3796" s="10"/>
      <c r="AI3796" s="6"/>
      <c r="AJ3796" s="10"/>
      <c r="AK3796" s="10"/>
      <c r="AL3796" s="10"/>
      <c r="AM3796" s="10"/>
      <c r="AN3796" s="10"/>
      <c r="AO3796" s="10"/>
      <c r="AP3796" s="10"/>
      <c r="AQ3796" s="10"/>
      <c r="AR3796" s="10"/>
      <c r="AS3796" s="10"/>
      <c r="AT3796" s="10"/>
      <c r="AU3796" s="10"/>
      <c r="AV3796" s="10"/>
      <c r="AW3796" s="10"/>
      <c r="AX3796" s="10"/>
      <c r="AY3796" s="10"/>
      <c r="AZ3796" s="10"/>
      <c r="BA3796" s="10"/>
      <c r="BB3796" s="10"/>
      <c r="BC3796" s="10"/>
      <c r="BD3796" s="10"/>
      <c r="BE3796" s="10"/>
      <c r="BF3796" s="10"/>
      <c r="BG3796" s="6"/>
    </row>
    <row r="3797" spans="34:59" x14ac:dyDescent="0.25">
      <c r="AH3797" s="6"/>
      <c r="AI3797" s="6"/>
      <c r="AJ3797" s="6"/>
      <c r="AK3797" s="6"/>
      <c r="AL3797" s="6"/>
      <c r="AM3797" s="6"/>
      <c r="AN3797" s="6"/>
      <c r="AO3797" s="6"/>
      <c r="AP3797" s="6"/>
      <c r="AQ3797" s="6"/>
      <c r="AR3797" s="6"/>
      <c r="AS3797" s="6"/>
      <c r="AT3797" s="6"/>
      <c r="AU3797" s="6"/>
      <c r="AV3797" s="6"/>
      <c r="AW3797" s="6"/>
      <c r="AX3797" s="6"/>
      <c r="AY3797" s="6"/>
      <c r="AZ3797" s="6"/>
      <c r="BA3797" s="6"/>
      <c r="BB3797" s="6"/>
      <c r="BC3797" s="6"/>
      <c r="BD3797" s="6"/>
      <c r="BE3797" s="6"/>
      <c r="BF3797" s="6"/>
      <c r="BG3797" s="10"/>
    </row>
    <row r="3798" spans="34:59" x14ac:dyDescent="0.25">
      <c r="AH3798" s="10"/>
      <c r="AI3798" s="6"/>
    </row>
    <row r="3799" spans="34:59" x14ac:dyDescent="0.25">
      <c r="AH3799" s="6"/>
      <c r="AI3799" s="6"/>
      <c r="AJ3799" s="6"/>
      <c r="AK3799" s="6"/>
      <c r="AL3799" s="6"/>
      <c r="AM3799" s="6"/>
      <c r="AN3799" s="6"/>
      <c r="AO3799" s="6"/>
      <c r="AP3799" s="6"/>
      <c r="AQ3799" s="6"/>
      <c r="AR3799" s="6"/>
      <c r="AS3799" s="6"/>
      <c r="AT3799" s="6"/>
      <c r="AU3799" s="6"/>
      <c r="AV3799" s="6"/>
      <c r="AW3799" s="6"/>
      <c r="AX3799" s="6"/>
      <c r="AY3799" s="6"/>
      <c r="AZ3799" s="6"/>
      <c r="BA3799" s="6"/>
      <c r="BB3799" s="6"/>
      <c r="BC3799" s="6"/>
      <c r="BD3799" s="6"/>
      <c r="BE3799" s="6"/>
      <c r="BF3799" s="6"/>
      <c r="BG3799" s="6"/>
    </row>
    <row r="3800" spans="34:59" x14ac:dyDescent="0.25">
      <c r="AH3800" s="10"/>
      <c r="AI3800" s="6"/>
      <c r="AJ3800" s="10"/>
      <c r="AK3800" s="10"/>
      <c r="AL3800" s="10"/>
      <c r="AM3800" s="10"/>
      <c r="AN3800" s="10"/>
      <c r="AO3800" s="10"/>
      <c r="AP3800" s="10"/>
      <c r="AQ3800" s="10"/>
      <c r="AR3800" s="10"/>
      <c r="AS3800" s="10"/>
      <c r="AT3800" s="10"/>
      <c r="AU3800" s="10"/>
      <c r="AV3800" s="10"/>
      <c r="AW3800" s="10"/>
      <c r="AX3800" s="10"/>
      <c r="AY3800" s="10"/>
      <c r="AZ3800" s="10"/>
      <c r="BA3800" s="10"/>
      <c r="BB3800" s="10"/>
      <c r="BC3800" s="10"/>
      <c r="BD3800" s="10"/>
      <c r="BE3800" s="10"/>
      <c r="BF3800" s="10"/>
      <c r="BG3800" s="6"/>
    </row>
    <row r="3801" spans="34:59" x14ac:dyDescent="0.25">
      <c r="AH3801" s="6"/>
      <c r="AI3801" s="6"/>
      <c r="AJ3801" s="6"/>
      <c r="AK3801" s="6"/>
      <c r="AL3801" s="6"/>
      <c r="AM3801" s="6"/>
      <c r="AN3801" s="6"/>
      <c r="AO3801" s="6"/>
      <c r="AP3801" s="6"/>
      <c r="AQ3801" s="6"/>
      <c r="AR3801" s="6"/>
      <c r="AS3801" s="6"/>
      <c r="AT3801" s="6"/>
      <c r="AU3801" s="6"/>
      <c r="AV3801" s="6"/>
      <c r="AW3801" s="6"/>
      <c r="AX3801" s="6"/>
      <c r="AY3801" s="6"/>
      <c r="AZ3801" s="6"/>
      <c r="BA3801" s="6"/>
      <c r="BB3801" s="6"/>
      <c r="BC3801" s="6"/>
      <c r="BD3801" s="6"/>
      <c r="BE3801" s="6"/>
      <c r="BF3801" s="6"/>
      <c r="BG3801" s="10"/>
    </row>
    <row r="3802" spans="34:59" x14ac:dyDescent="0.25">
      <c r="AH3802" s="10"/>
      <c r="AI3802" s="6"/>
    </row>
    <row r="3803" spans="34:59" x14ac:dyDescent="0.25">
      <c r="AH3803" s="6"/>
      <c r="AI3803" s="6"/>
      <c r="AJ3803" s="6"/>
      <c r="AK3803" s="6"/>
      <c r="AL3803" s="6"/>
      <c r="AM3803" s="6"/>
      <c r="AN3803" s="6"/>
      <c r="AO3803" s="6"/>
      <c r="AP3803" s="6"/>
      <c r="AQ3803" s="6"/>
      <c r="AR3803" s="6"/>
      <c r="AS3803" s="6"/>
      <c r="AT3803" s="6"/>
      <c r="AU3803" s="6"/>
      <c r="AV3803" s="6"/>
      <c r="AW3803" s="6"/>
      <c r="AX3803" s="6"/>
      <c r="AY3803" s="6"/>
      <c r="AZ3803" s="6"/>
      <c r="BA3803" s="6"/>
      <c r="BB3803" s="6"/>
      <c r="BC3803" s="6"/>
      <c r="BD3803" s="6"/>
      <c r="BE3803" s="6"/>
      <c r="BF3803" s="6"/>
      <c r="BG3803" s="6"/>
    </row>
    <row r="3804" spans="34:59" x14ac:dyDescent="0.25">
      <c r="AH3804" s="10"/>
      <c r="AI3804" s="6"/>
      <c r="AJ3804" s="10"/>
      <c r="AK3804" s="10"/>
      <c r="AL3804" s="10"/>
      <c r="AM3804" s="10"/>
      <c r="AN3804" s="10"/>
      <c r="AO3804" s="10"/>
      <c r="AP3804" s="10"/>
      <c r="AQ3804" s="10"/>
      <c r="AR3804" s="10"/>
      <c r="AS3804" s="10"/>
      <c r="AT3804" s="10"/>
      <c r="AU3804" s="10"/>
      <c r="AV3804" s="10"/>
      <c r="AW3804" s="10"/>
      <c r="AX3804" s="10"/>
      <c r="AY3804" s="10"/>
      <c r="AZ3804" s="10"/>
      <c r="BA3804" s="10"/>
      <c r="BB3804" s="10"/>
      <c r="BC3804" s="10"/>
      <c r="BD3804" s="10"/>
      <c r="BE3804" s="10"/>
      <c r="BF3804" s="10"/>
      <c r="BG3804" s="6"/>
    </row>
    <row r="3805" spans="34:59" x14ac:dyDescent="0.25">
      <c r="AH3805" s="6"/>
      <c r="AI3805" s="6"/>
      <c r="AJ3805" s="6"/>
      <c r="AK3805" s="6"/>
      <c r="AL3805" s="6"/>
      <c r="AM3805" s="6"/>
      <c r="AN3805" s="6"/>
      <c r="AO3805" s="6"/>
      <c r="AP3805" s="6"/>
      <c r="AQ3805" s="6"/>
      <c r="AR3805" s="6"/>
      <c r="AS3805" s="6"/>
      <c r="AT3805" s="6"/>
      <c r="AU3805" s="6"/>
      <c r="AV3805" s="6"/>
      <c r="AW3805" s="6"/>
      <c r="AX3805" s="6"/>
      <c r="AY3805" s="6"/>
      <c r="AZ3805" s="6"/>
      <c r="BA3805" s="6"/>
      <c r="BB3805" s="6"/>
      <c r="BC3805" s="6"/>
      <c r="BD3805" s="6"/>
      <c r="BE3805" s="6"/>
      <c r="BF3805" s="6"/>
      <c r="BG3805" s="10"/>
    </row>
    <row r="3806" spans="34:59" x14ac:dyDescent="0.25">
      <c r="AH3806" s="10"/>
      <c r="AI3806" s="6"/>
    </row>
    <row r="3807" spans="34:59" x14ac:dyDescent="0.25">
      <c r="AH3807" s="6"/>
      <c r="AI3807" s="6"/>
      <c r="AJ3807" s="6"/>
      <c r="AK3807" s="6"/>
      <c r="AL3807" s="6"/>
      <c r="AM3807" s="6"/>
      <c r="AN3807" s="6"/>
      <c r="AO3807" s="6"/>
      <c r="AP3807" s="6"/>
      <c r="AQ3807" s="6"/>
      <c r="AR3807" s="6"/>
      <c r="AS3807" s="6"/>
      <c r="AT3807" s="6"/>
      <c r="AU3807" s="6"/>
      <c r="AV3807" s="6"/>
      <c r="AW3807" s="6"/>
      <c r="AX3807" s="6"/>
      <c r="AY3807" s="6"/>
      <c r="AZ3807" s="6"/>
      <c r="BA3807" s="6"/>
      <c r="BB3807" s="6"/>
      <c r="BC3807" s="6"/>
      <c r="BD3807" s="6"/>
      <c r="BE3807" s="6"/>
      <c r="BF3807" s="6"/>
      <c r="BG3807" s="6"/>
    </row>
    <row r="3808" spans="34:59" x14ac:dyDescent="0.25">
      <c r="AH3808" s="10"/>
      <c r="AI3808" s="6"/>
      <c r="AJ3808" s="10"/>
      <c r="AK3808" s="10"/>
      <c r="AL3808" s="10"/>
      <c r="AM3808" s="10"/>
      <c r="AN3808" s="10"/>
      <c r="AO3808" s="10"/>
      <c r="AP3808" s="10"/>
      <c r="AQ3808" s="10"/>
      <c r="AR3808" s="10"/>
      <c r="AS3808" s="10"/>
      <c r="AT3808" s="10"/>
      <c r="AU3808" s="10"/>
      <c r="AV3808" s="10"/>
      <c r="AW3808" s="10"/>
      <c r="AX3808" s="10"/>
      <c r="AY3808" s="10"/>
      <c r="AZ3808" s="10"/>
      <c r="BA3808" s="10"/>
      <c r="BB3808" s="10"/>
      <c r="BC3808" s="10"/>
      <c r="BD3808" s="10"/>
      <c r="BE3808" s="10"/>
      <c r="BF3808" s="10"/>
      <c r="BG3808" s="6"/>
    </row>
    <row r="3809" spans="34:59" x14ac:dyDescent="0.25">
      <c r="AH3809" s="6"/>
      <c r="AI3809" s="6"/>
      <c r="AJ3809" s="6"/>
      <c r="AK3809" s="6"/>
      <c r="AL3809" s="6"/>
      <c r="AM3809" s="6"/>
      <c r="AN3809" s="6"/>
      <c r="AO3809" s="6"/>
      <c r="AP3809" s="6"/>
      <c r="AQ3809" s="6"/>
      <c r="AR3809" s="6"/>
      <c r="AS3809" s="6"/>
      <c r="AT3809" s="6"/>
      <c r="AU3809" s="6"/>
      <c r="AV3809" s="6"/>
      <c r="AW3809" s="6"/>
      <c r="AX3809" s="6"/>
      <c r="AY3809" s="6"/>
      <c r="AZ3809" s="6"/>
      <c r="BA3809" s="6"/>
      <c r="BB3809" s="6"/>
      <c r="BC3809" s="6"/>
      <c r="BD3809" s="6"/>
      <c r="BE3809" s="6"/>
      <c r="BF3809" s="6"/>
      <c r="BG3809" s="10"/>
    </row>
    <row r="3810" spans="34:59" x14ac:dyDescent="0.25">
      <c r="AH3810" s="10"/>
      <c r="AI3810" s="6"/>
    </row>
    <row r="3811" spans="34:59" x14ac:dyDescent="0.25">
      <c r="AH3811" s="6"/>
      <c r="AI3811" s="6"/>
      <c r="AJ3811" s="6"/>
      <c r="AK3811" s="6"/>
      <c r="AL3811" s="6"/>
      <c r="AM3811" s="6"/>
      <c r="AN3811" s="6"/>
      <c r="AO3811" s="6"/>
      <c r="AP3811" s="6"/>
      <c r="AQ3811" s="6"/>
      <c r="AR3811" s="6"/>
      <c r="AS3811" s="6"/>
      <c r="AT3811" s="6"/>
      <c r="AU3811" s="6"/>
      <c r="AV3811" s="6"/>
      <c r="AW3811" s="6"/>
      <c r="AX3811" s="6"/>
      <c r="AY3811" s="6"/>
      <c r="AZ3811" s="6"/>
      <c r="BA3811" s="6"/>
      <c r="BB3811" s="6"/>
      <c r="BC3811" s="6"/>
      <c r="BD3811" s="6"/>
      <c r="BE3811" s="6"/>
      <c r="BF3811" s="6"/>
      <c r="BG3811" s="6"/>
    </row>
    <row r="3812" spans="34:59" x14ac:dyDescent="0.25">
      <c r="AH3812" s="10"/>
      <c r="AI3812" s="6"/>
      <c r="AJ3812" s="10"/>
      <c r="AK3812" s="10"/>
      <c r="AL3812" s="10"/>
      <c r="AM3812" s="10"/>
      <c r="AN3812" s="10"/>
      <c r="AO3812" s="10"/>
      <c r="AP3812" s="10"/>
      <c r="AQ3812" s="10"/>
      <c r="AR3812" s="10"/>
      <c r="AS3812" s="10"/>
      <c r="AT3812" s="10"/>
      <c r="AU3812" s="10"/>
      <c r="AV3812" s="10"/>
      <c r="AW3812" s="10"/>
      <c r="AX3812" s="10"/>
      <c r="AY3812" s="10"/>
      <c r="AZ3812" s="10"/>
      <c r="BA3812" s="10"/>
      <c r="BB3812" s="10"/>
      <c r="BC3812" s="10"/>
      <c r="BD3812" s="10"/>
      <c r="BE3812" s="10"/>
      <c r="BF3812" s="10"/>
      <c r="BG3812" s="6"/>
    </row>
    <row r="3813" spans="34:59" x14ac:dyDescent="0.25">
      <c r="AH3813" s="6"/>
      <c r="AI3813" s="6"/>
      <c r="AJ3813" s="6"/>
      <c r="AK3813" s="6"/>
      <c r="AL3813" s="6"/>
      <c r="AM3813" s="6"/>
      <c r="AN3813" s="6"/>
      <c r="AO3813" s="6"/>
      <c r="AP3813" s="6"/>
      <c r="AQ3813" s="6"/>
      <c r="AR3813" s="6"/>
      <c r="AS3813" s="6"/>
      <c r="AT3813" s="6"/>
      <c r="AU3813" s="6"/>
      <c r="AV3813" s="6"/>
      <c r="AW3813" s="6"/>
      <c r="AX3813" s="6"/>
      <c r="AY3813" s="6"/>
      <c r="AZ3813" s="6"/>
      <c r="BA3813" s="6"/>
      <c r="BB3813" s="6"/>
      <c r="BC3813" s="6"/>
      <c r="BD3813" s="6"/>
      <c r="BE3813" s="6"/>
      <c r="BF3813" s="6"/>
      <c r="BG3813" s="10"/>
    </row>
    <row r="3814" spans="34:59" x14ac:dyDescent="0.25">
      <c r="AH3814" s="10"/>
      <c r="AI3814" s="6"/>
    </row>
    <row r="3815" spans="34:59" x14ac:dyDescent="0.25">
      <c r="AH3815" s="6"/>
      <c r="AI3815" s="6"/>
      <c r="AJ3815" s="6"/>
      <c r="AK3815" s="6"/>
      <c r="AL3815" s="6"/>
      <c r="AM3815" s="6"/>
      <c r="AN3815" s="6"/>
      <c r="AO3815" s="6"/>
      <c r="AP3815" s="6"/>
      <c r="AQ3815" s="6"/>
      <c r="AR3815" s="6"/>
      <c r="AS3815" s="6"/>
      <c r="AT3815" s="6"/>
      <c r="AU3815" s="6"/>
      <c r="AV3815" s="6"/>
      <c r="AW3815" s="6"/>
      <c r="AX3815" s="6"/>
      <c r="AY3815" s="6"/>
      <c r="AZ3815" s="6"/>
      <c r="BA3815" s="6"/>
      <c r="BB3815" s="6"/>
      <c r="BC3815" s="6"/>
      <c r="BD3815" s="6"/>
      <c r="BE3815" s="6"/>
      <c r="BF3815" s="6"/>
      <c r="BG3815" s="6"/>
    </row>
    <row r="3816" spans="34:59" x14ac:dyDescent="0.25">
      <c r="AH3816" s="10"/>
      <c r="AI3816" s="6"/>
      <c r="AJ3816" s="10"/>
      <c r="AK3816" s="10"/>
      <c r="AL3816" s="10"/>
      <c r="AM3816" s="10"/>
      <c r="AN3816" s="10"/>
      <c r="AO3816" s="10"/>
      <c r="AP3816" s="10"/>
      <c r="AQ3816" s="10"/>
      <c r="AR3816" s="10"/>
      <c r="AS3816" s="10"/>
      <c r="AT3816" s="10"/>
      <c r="AU3816" s="10"/>
      <c r="AV3816" s="10"/>
      <c r="AW3816" s="10"/>
      <c r="AX3816" s="10"/>
      <c r="AY3816" s="10"/>
      <c r="AZ3816" s="10"/>
      <c r="BA3816" s="10"/>
      <c r="BB3816" s="10"/>
      <c r="BC3816" s="10"/>
      <c r="BD3816" s="10"/>
      <c r="BE3816" s="10"/>
      <c r="BF3816" s="10"/>
      <c r="BG3816" s="6"/>
    </row>
    <row r="3817" spans="34:59" x14ac:dyDescent="0.25">
      <c r="AH3817" s="6"/>
      <c r="AI3817" s="6"/>
      <c r="AJ3817" s="6"/>
      <c r="AK3817" s="6"/>
      <c r="AL3817" s="6"/>
      <c r="AM3817" s="6"/>
      <c r="AN3817" s="6"/>
      <c r="AO3817" s="6"/>
      <c r="AP3817" s="6"/>
      <c r="AQ3817" s="6"/>
      <c r="AR3817" s="6"/>
      <c r="AS3817" s="6"/>
      <c r="AT3817" s="6"/>
      <c r="AU3817" s="6"/>
      <c r="AV3817" s="6"/>
      <c r="AW3817" s="6"/>
      <c r="AX3817" s="6"/>
      <c r="AY3817" s="6"/>
      <c r="AZ3817" s="6"/>
      <c r="BA3817" s="6"/>
      <c r="BB3817" s="6"/>
      <c r="BC3817" s="6"/>
      <c r="BD3817" s="6"/>
      <c r="BE3817" s="6"/>
      <c r="BF3817" s="6"/>
      <c r="BG3817" s="10"/>
    </row>
    <row r="3818" spans="34:59" x14ac:dyDescent="0.25">
      <c r="AH3818" s="10"/>
      <c r="AI3818" s="6"/>
    </row>
    <row r="3819" spans="34:59" x14ac:dyDescent="0.25">
      <c r="AH3819" s="6"/>
      <c r="AI3819" s="6"/>
      <c r="AJ3819" s="6"/>
      <c r="AK3819" s="6"/>
      <c r="AL3819" s="6"/>
      <c r="AM3819" s="6"/>
      <c r="AN3819" s="6"/>
      <c r="AO3819" s="6"/>
      <c r="AP3819" s="6"/>
      <c r="AQ3819" s="6"/>
      <c r="AR3819" s="6"/>
      <c r="AS3819" s="6"/>
      <c r="AT3819" s="6"/>
      <c r="AU3819" s="6"/>
      <c r="AV3819" s="6"/>
      <c r="AW3819" s="6"/>
      <c r="AX3819" s="6"/>
      <c r="AY3819" s="6"/>
      <c r="AZ3819" s="6"/>
      <c r="BA3819" s="6"/>
      <c r="BB3819" s="6"/>
      <c r="BC3819" s="6"/>
      <c r="BD3819" s="6"/>
      <c r="BE3819" s="6"/>
      <c r="BF3819" s="6"/>
      <c r="BG3819" s="6"/>
    </row>
    <row r="3820" spans="34:59" x14ac:dyDescent="0.25">
      <c r="AH3820" s="10"/>
      <c r="AI3820" s="6"/>
      <c r="AJ3820" s="10"/>
      <c r="AK3820" s="10"/>
      <c r="AL3820" s="10"/>
      <c r="AM3820" s="10"/>
      <c r="AN3820" s="10"/>
      <c r="AO3820" s="10"/>
      <c r="AP3820" s="10"/>
      <c r="AQ3820" s="10"/>
      <c r="AR3820" s="10"/>
      <c r="AS3820" s="10"/>
      <c r="AT3820" s="10"/>
      <c r="AU3820" s="10"/>
      <c r="AV3820" s="10"/>
      <c r="AW3820" s="10"/>
      <c r="AX3820" s="10"/>
      <c r="AY3820" s="10"/>
      <c r="AZ3820" s="10"/>
      <c r="BA3820" s="10"/>
      <c r="BB3820" s="10"/>
      <c r="BC3820" s="10"/>
      <c r="BD3820" s="10"/>
      <c r="BE3820" s="10"/>
      <c r="BF3820" s="10"/>
      <c r="BG3820" s="6"/>
    </row>
    <row r="3821" spans="34:59" x14ac:dyDescent="0.25">
      <c r="AH3821" s="6"/>
      <c r="AI3821" s="6"/>
      <c r="AJ3821" s="6"/>
      <c r="AK3821" s="6"/>
      <c r="AL3821" s="6"/>
      <c r="AM3821" s="6"/>
      <c r="AN3821" s="6"/>
      <c r="AO3821" s="6"/>
      <c r="AP3821" s="6"/>
      <c r="AQ3821" s="6"/>
      <c r="AR3821" s="6"/>
      <c r="AS3821" s="6"/>
      <c r="AT3821" s="6"/>
      <c r="AU3821" s="6"/>
      <c r="AV3821" s="6"/>
      <c r="AW3821" s="6"/>
      <c r="AX3821" s="6"/>
      <c r="AY3821" s="6"/>
      <c r="AZ3821" s="6"/>
      <c r="BA3821" s="6"/>
      <c r="BB3821" s="6"/>
      <c r="BC3821" s="6"/>
      <c r="BD3821" s="6"/>
      <c r="BE3821" s="6"/>
      <c r="BF3821" s="6"/>
      <c r="BG3821" s="10"/>
    </row>
    <row r="3822" spans="34:59" x14ac:dyDescent="0.25">
      <c r="AH3822" s="10"/>
      <c r="AI3822" s="6"/>
    </row>
    <row r="3823" spans="34:59" x14ac:dyDescent="0.25">
      <c r="AH3823" s="6"/>
      <c r="AI3823" s="6"/>
      <c r="AJ3823" s="6"/>
      <c r="AK3823" s="6"/>
      <c r="AL3823" s="6"/>
      <c r="AM3823" s="6"/>
      <c r="AN3823" s="6"/>
      <c r="AO3823" s="6"/>
      <c r="AP3823" s="6"/>
      <c r="AQ3823" s="6"/>
      <c r="AR3823" s="6"/>
      <c r="AS3823" s="6"/>
      <c r="AT3823" s="6"/>
      <c r="AU3823" s="6"/>
      <c r="AV3823" s="6"/>
      <c r="AW3823" s="6"/>
      <c r="AX3823" s="6"/>
      <c r="AY3823" s="6"/>
      <c r="AZ3823" s="6"/>
      <c r="BA3823" s="6"/>
      <c r="BB3823" s="6"/>
      <c r="BC3823" s="6"/>
      <c r="BD3823" s="6"/>
      <c r="BE3823" s="6"/>
      <c r="BF3823" s="6"/>
      <c r="BG3823" s="6"/>
    </row>
    <row r="3824" spans="34:59" x14ac:dyDescent="0.25">
      <c r="AH3824" s="10"/>
      <c r="AI3824" s="6"/>
      <c r="AJ3824" s="10"/>
      <c r="AK3824" s="10"/>
      <c r="AL3824" s="10"/>
      <c r="AM3824" s="10"/>
      <c r="AN3824" s="10"/>
      <c r="AO3824" s="10"/>
      <c r="AP3824" s="10"/>
      <c r="AQ3824" s="10"/>
      <c r="AR3824" s="10"/>
      <c r="AS3824" s="10"/>
      <c r="AT3824" s="10"/>
      <c r="AU3824" s="10"/>
      <c r="AV3824" s="10"/>
      <c r="AW3824" s="10"/>
      <c r="AX3824" s="10"/>
      <c r="AY3824" s="10"/>
      <c r="AZ3824" s="10"/>
      <c r="BA3824" s="10"/>
      <c r="BB3824" s="10"/>
      <c r="BC3824" s="10"/>
      <c r="BD3824" s="10"/>
      <c r="BE3824" s="10"/>
      <c r="BF3824" s="10"/>
      <c r="BG3824" s="6"/>
    </row>
    <row r="3825" spans="34:59" x14ac:dyDescent="0.25">
      <c r="AH3825" s="6"/>
      <c r="AI3825" s="6"/>
      <c r="AJ3825" s="6"/>
      <c r="AK3825" s="6"/>
      <c r="AL3825" s="6"/>
      <c r="AM3825" s="6"/>
      <c r="AN3825" s="6"/>
      <c r="AO3825" s="6"/>
      <c r="AP3825" s="6"/>
      <c r="AQ3825" s="6"/>
      <c r="AR3825" s="6"/>
      <c r="AS3825" s="6"/>
      <c r="AT3825" s="6"/>
      <c r="AU3825" s="6"/>
      <c r="AV3825" s="6"/>
      <c r="AW3825" s="6"/>
      <c r="AX3825" s="6"/>
      <c r="AY3825" s="6"/>
      <c r="AZ3825" s="6"/>
      <c r="BA3825" s="6"/>
      <c r="BB3825" s="6"/>
      <c r="BC3825" s="6"/>
      <c r="BD3825" s="6"/>
      <c r="BE3825" s="6"/>
      <c r="BF3825" s="6"/>
      <c r="BG3825" s="10"/>
    </row>
    <row r="3826" spans="34:59" x14ac:dyDescent="0.25">
      <c r="AH3826" s="10"/>
      <c r="AI3826" s="6"/>
    </row>
    <row r="3827" spans="34:59" x14ac:dyDescent="0.25">
      <c r="AH3827" s="6"/>
      <c r="AI3827" s="6"/>
      <c r="AJ3827" s="6"/>
      <c r="AK3827" s="6"/>
      <c r="AL3827" s="6"/>
      <c r="AM3827" s="6"/>
      <c r="AN3827" s="6"/>
      <c r="AO3827" s="6"/>
      <c r="AP3827" s="6"/>
      <c r="AQ3827" s="6"/>
      <c r="AR3827" s="6"/>
      <c r="AS3827" s="6"/>
      <c r="AT3827" s="6"/>
      <c r="AU3827" s="6"/>
      <c r="AV3827" s="6"/>
      <c r="AW3827" s="6"/>
      <c r="AX3827" s="6"/>
      <c r="AY3827" s="6"/>
      <c r="AZ3827" s="6"/>
      <c r="BA3827" s="6"/>
      <c r="BB3827" s="6"/>
      <c r="BC3827" s="6"/>
      <c r="BD3827" s="6"/>
      <c r="BE3827" s="6"/>
      <c r="BF3827" s="6"/>
      <c r="BG3827" s="6"/>
    </row>
    <row r="3828" spans="34:59" x14ac:dyDescent="0.25">
      <c r="AH3828" s="10"/>
      <c r="AI3828" s="6"/>
      <c r="AJ3828" s="10"/>
      <c r="AK3828" s="10"/>
      <c r="AL3828" s="10"/>
      <c r="AM3828" s="10"/>
      <c r="AN3828" s="10"/>
      <c r="AO3828" s="10"/>
      <c r="AP3828" s="10"/>
      <c r="AQ3828" s="10"/>
      <c r="AR3828" s="10"/>
      <c r="AS3828" s="10"/>
      <c r="AT3828" s="10"/>
      <c r="AU3828" s="10"/>
      <c r="AV3828" s="10"/>
      <c r="AW3828" s="10"/>
      <c r="AX3828" s="10"/>
      <c r="AY3828" s="10"/>
      <c r="AZ3828" s="10"/>
      <c r="BA3828" s="10"/>
      <c r="BB3828" s="10"/>
      <c r="BC3828" s="10"/>
      <c r="BD3828" s="10"/>
      <c r="BE3828" s="10"/>
      <c r="BF3828" s="10"/>
      <c r="BG3828" s="6"/>
    </row>
    <row r="3829" spans="34:59" x14ac:dyDescent="0.25">
      <c r="AH3829" s="6"/>
      <c r="AI3829" s="6"/>
      <c r="AJ3829" s="6"/>
      <c r="AK3829" s="6"/>
      <c r="AL3829" s="6"/>
      <c r="AM3829" s="6"/>
      <c r="AN3829" s="6"/>
      <c r="AO3829" s="6"/>
      <c r="AP3829" s="6"/>
      <c r="AQ3829" s="6"/>
      <c r="AR3829" s="6"/>
      <c r="AS3829" s="6"/>
      <c r="AT3829" s="6"/>
      <c r="AU3829" s="6"/>
      <c r="AV3829" s="6"/>
      <c r="AW3829" s="6"/>
      <c r="AX3829" s="6"/>
      <c r="AY3829" s="6"/>
      <c r="AZ3829" s="6"/>
      <c r="BA3829" s="6"/>
      <c r="BB3829" s="6"/>
      <c r="BC3829" s="6"/>
      <c r="BD3829" s="6"/>
      <c r="BE3829" s="6"/>
      <c r="BF3829" s="6"/>
      <c r="BG3829" s="10"/>
    </row>
    <row r="3830" spans="34:59" x14ac:dyDescent="0.25">
      <c r="AH3830" s="10"/>
      <c r="AI3830" s="6"/>
    </row>
    <row r="3831" spans="34:59" x14ac:dyDescent="0.25">
      <c r="AH3831" s="6"/>
      <c r="AI3831" s="6"/>
      <c r="AJ3831" s="6"/>
      <c r="AK3831" s="6"/>
      <c r="AL3831" s="6"/>
      <c r="AM3831" s="6"/>
      <c r="AN3831" s="6"/>
      <c r="AO3831" s="6"/>
      <c r="AP3831" s="6"/>
      <c r="AQ3831" s="6"/>
      <c r="AR3831" s="6"/>
      <c r="AS3831" s="6"/>
      <c r="AT3831" s="6"/>
      <c r="AU3831" s="6"/>
      <c r="AV3831" s="6"/>
      <c r="AW3831" s="6"/>
      <c r="AX3831" s="6"/>
      <c r="AY3831" s="6"/>
      <c r="AZ3831" s="6"/>
      <c r="BA3831" s="6"/>
      <c r="BB3831" s="6"/>
      <c r="BC3831" s="6"/>
      <c r="BD3831" s="6"/>
      <c r="BE3831" s="6"/>
      <c r="BF3831" s="6"/>
      <c r="BG3831" s="6"/>
    </row>
    <row r="3832" spans="34:59" x14ac:dyDescent="0.25">
      <c r="AH3832" s="10"/>
      <c r="AI3832" s="6"/>
      <c r="AJ3832" s="10"/>
      <c r="AK3832" s="10"/>
      <c r="AL3832" s="10"/>
      <c r="AM3832" s="10"/>
      <c r="AN3832" s="10"/>
      <c r="AO3832" s="10"/>
      <c r="AP3832" s="10"/>
      <c r="AQ3832" s="10"/>
      <c r="AR3832" s="10"/>
      <c r="AS3832" s="10"/>
      <c r="AT3832" s="10"/>
      <c r="AU3832" s="10"/>
      <c r="AV3832" s="10"/>
      <c r="AW3832" s="10"/>
      <c r="AX3832" s="10"/>
      <c r="AY3832" s="10"/>
      <c r="AZ3832" s="10"/>
      <c r="BA3832" s="10"/>
      <c r="BB3832" s="10"/>
      <c r="BC3832" s="10"/>
      <c r="BD3832" s="10"/>
      <c r="BE3832" s="10"/>
      <c r="BF3832" s="10"/>
      <c r="BG3832" s="6"/>
    </row>
    <row r="3833" spans="34:59" x14ac:dyDescent="0.25">
      <c r="AH3833" s="6"/>
      <c r="AI3833" s="6"/>
      <c r="AJ3833" s="6"/>
      <c r="AK3833" s="6"/>
      <c r="AL3833" s="6"/>
      <c r="AM3833" s="6"/>
      <c r="AN3833" s="6"/>
      <c r="AO3833" s="6"/>
      <c r="AP3833" s="6"/>
      <c r="AQ3833" s="6"/>
      <c r="AR3833" s="6"/>
      <c r="AS3833" s="6"/>
      <c r="AT3833" s="6"/>
      <c r="AU3833" s="6"/>
      <c r="AV3833" s="6"/>
      <c r="AW3833" s="6"/>
      <c r="AX3833" s="6"/>
      <c r="AY3833" s="6"/>
      <c r="AZ3833" s="6"/>
      <c r="BA3833" s="6"/>
      <c r="BB3833" s="6"/>
      <c r="BC3833" s="6"/>
      <c r="BD3833" s="6"/>
      <c r="BE3833" s="6"/>
      <c r="BF3833" s="6"/>
      <c r="BG3833" s="10"/>
    </row>
    <row r="3834" spans="34:59" x14ac:dyDescent="0.25">
      <c r="AH3834" s="10"/>
      <c r="AI3834" s="6"/>
    </row>
    <row r="3835" spans="34:59" x14ac:dyDescent="0.25">
      <c r="AH3835" s="6"/>
      <c r="AI3835" s="6"/>
      <c r="AJ3835" s="6"/>
      <c r="AK3835" s="6"/>
      <c r="AL3835" s="6"/>
      <c r="AM3835" s="6"/>
      <c r="AN3835" s="6"/>
      <c r="AO3835" s="6"/>
      <c r="AP3835" s="6"/>
      <c r="AQ3835" s="6"/>
      <c r="AR3835" s="6"/>
      <c r="AS3835" s="6"/>
      <c r="AT3835" s="6"/>
      <c r="AU3835" s="6"/>
      <c r="AV3835" s="6"/>
      <c r="AW3835" s="6"/>
      <c r="AX3835" s="6"/>
      <c r="AY3835" s="6"/>
      <c r="AZ3835" s="6"/>
      <c r="BA3835" s="6"/>
      <c r="BB3835" s="6"/>
      <c r="BC3835" s="6"/>
      <c r="BD3835" s="6"/>
      <c r="BE3835" s="6"/>
      <c r="BF3835" s="6"/>
      <c r="BG3835" s="6"/>
    </row>
    <row r="3836" spans="34:59" x14ac:dyDescent="0.25">
      <c r="AH3836" s="10"/>
      <c r="AI3836" s="6"/>
      <c r="AJ3836" s="10"/>
      <c r="AK3836" s="10"/>
      <c r="AL3836" s="10"/>
      <c r="AM3836" s="10"/>
      <c r="AN3836" s="10"/>
      <c r="AO3836" s="10"/>
      <c r="AP3836" s="10"/>
      <c r="AQ3836" s="10"/>
      <c r="AR3836" s="10"/>
      <c r="AS3836" s="10"/>
      <c r="AT3836" s="10"/>
      <c r="AU3836" s="10"/>
      <c r="AV3836" s="10"/>
      <c r="AW3836" s="10"/>
      <c r="AX3836" s="10"/>
      <c r="AY3836" s="10"/>
      <c r="AZ3836" s="10"/>
      <c r="BA3836" s="10"/>
      <c r="BB3836" s="10"/>
      <c r="BC3836" s="10"/>
      <c r="BD3836" s="10"/>
      <c r="BE3836" s="10"/>
      <c r="BF3836" s="10"/>
      <c r="BG3836" s="6"/>
    </row>
    <row r="3837" spans="34:59" x14ac:dyDescent="0.25">
      <c r="AH3837" s="6"/>
      <c r="AI3837" s="6"/>
      <c r="AJ3837" s="6"/>
      <c r="AK3837" s="6"/>
      <c r="AL3837" s="6"/>
      <c r="AM3837" s="6"/>
      <c r="AN3837" s="6"/>
      <c r="AO3837" s="6"/>
      <c r="AP3837" s="6"/>
      <c r="AQ3837" s="6"/>
      <c r="AR3837" s="6"/>
      <c r="AS3837" s="6"/>
      <c r="AT3837" s="6"/>
      <c r="AU3837" s="6"/>
      <c r="AV3837" s="6"/>
      <c r="AW3837" s="6"/>
      <c r="AX3837" s="6"/>
      <c r="AY3837" s="6"/>
      <c r="AZ3837" s="6"/>
      <c r="BA3837" s="6"/>
      <c r="BB3837" s="6"/>
      <c r="BC3837" s="6"/>
      <c r="BD3837" s="6"/>
      <c r="BE3837" s="6"/>
      <c r="BF3837" s="6"/>
      <c r="BG3837" s="10"/>
    </row>
    <row r="3838" spans="34:59" x14ac:dyDescent="0.25">
      <c r="AH3838" s="10"/>
      <c r="AI3838" s="6"/>
    </row>
    <row r="3839" spans="34:59" x14ac:dyDescent="0.25">
      <c r="AH3839" s="6"/>
      <c r="AI3839" s="6"/>
      <c r="AJ3839" s="6"/>
      <c r="AK3839" s="6"/>
      <c r="AL3839" s="6"/>
      <c r="AM3839" s="6"/>
      <c r="AN3839" s="6"/>
      <c r="AO3839" s="6"/>
      <c r="AP3839" s="6"/>
      <c r="AQ3839" s="6"/>
      <c r="AR3839" s="6"/>
      <c r="AS3839" s="6"/>
      <c r="AT3839" s="6"/>
      <c r="AU3839" s="6"/>
      <c r="AV3839" s="6"/>
      <c r="AW3839" s="6"/>
      <c r="AX3839" s="6"/>
      <c r="AY3839" s="6"/>
      <c r="AZ3839" s="6"/>
      <c r="BA3839" s="6"/>
      <c r="BB3839" s="6"/>
      <c r="BC3839" s="6"/>
      <c r="BD3839" s="6"/>
      <c r="BE3839" s="6"/>
      <c r="BF3839" s="6"/>
      <c r="BG3839" s="6"/>
    </row>
    <row r="3840" spans="34:59" x14ac:dyDescent="0.25">
      <c r="AH3840" s="10"/>
      <c r="AI3840" s="6"/>
      <c r="AJ3840" s="10"/>
      <c r="AK3840" s="10"/>
      <c r="AL3840" s="10"/>
      <c r="AM3840" s="10"/>
      <c r="AN3840" s="10"/>
      <c r="AO3840" s="10"/>
      <c r="AP3840" s="10"/>
      <c r="AQ3840" s="10"/>
      <c r="AR3840" s="10"/>
      <c r="AS3840" s="10"/>
      <c r="AT3840" s="10"/>
      <c r="AU3840" s="10"/>
      <c r="AV3840" s="10"/>
      <c r="AW3840" s="10"/>
      <c r="AX3840" s="10"/>
      <c r="AY3840" s="10"/>
      <c r="AZ3840" s="10"/>
      <c r="BA3840" s="10"/>
      <c r="BB3840" s="10"/>
      <c r="BC3840" s="10"/>
      <c r="BD3840" s="10"/>
      <c r="BE3840" s="10"/>
      <c r="BF3840" s="10"/>
      <c r="BG3840" s="6"/>
    </row>
    <row r="3841" spans="34:59" x14ac:dyDescent="0.25">
      <c r="AH3841" s="6"/>
      <c r="AI3841" s="6"/>
      <c r="AJ3841" s="6"/>
      <c r="AK3841" s="6"/>
      <c r="AL3841" s="6"/>
      <c r="AM3841" s="6"/>
      <c r="AN3841" s="6"/>
      <c r="AO3841" s="6"/>
      <c r="AP3841" s="6"/>
      <c r="AQ3841" s="6"/>
      <c r="AR3841" s="6"/>
      <c r="AS3841" s="6"/>
      <c r="AT3841" s="6"/>
      <c r="AU3841" s="6"/>
      <c r="AV3841" s="6"/>
      <c r="AW3841" s="6"/>
      <c r="AX3841" s="6"/>
      <c r="AY3841" s="6"/>
      <c r="AZ3841" s="6"/>
      <c r="BA3841" s="6"/>
      <c r="BB3841" s="6"/>
      <c r="BC3841" s="6"/>
      <c r="BD3841" s="6"/>
      <c r="BE3841" s="6"/>
      <c r="BF3841" s="6"/>
      <c r="BG3841" s="10"/>
    </row>
    <row r="3842" spans="34:59" x14ac:dyDescent="0.25">
      <c r="AH3842" s="10"/>
      <c r="AI3842" s="6"/>
    </row>
    <row r="3843" spans="34:59" x14ac:dyDescent="0.25">
      <c r="AH3843" s="6"/>
      <c r="AI3843" s="6"/>
      <c r="AJ3843" s="6"/>
      <c r="AK3843" s="6"/>
      <c r="AL3843" s="6"/>
      <c r="AM3843" s="6"/>
      <c r="AN3843" s="6"/>
      <c r="AO3843" s="6"/>
      <c r="AP3843" s="6"/>
      <c r="AQ3843" s="6"/>
      <c r="AR3843" s="6"/>
      <c r="AS3843" s="6"/>
      <c r="AT3843" s="6"/>
      <c r="AU3843" s="6"/>
      <c r="AV3843" s="6"/>
      <c r="AW3843" s="6"/>
      <c r="AX3843" s="6"/>
      <c r="AY3843" s="6"/>
      <c r="AZ3843" s="6"/>
      <c r="BA3843" s="6"/>
      <c r="BB3843" s="6"/>
      <c r="BC3843" s="6"/>
      <c r="BD3843" s="6"/>
      <c r="BE3843" s="6"/>
      <c r="BF3843" s="6"/>
      <c r="BG3843" s="6"/>
    </row>
    <row r="3844" spans="34:59" x14ac:dyDescent="0.25">
      <c r="AH3844" s="10"/>
      <c r="AI3844" s="6"/>
      <c r="AJ3844" s="10"/>
      <c r="AK3844" s="10"/>
      <c r="AL3844" s="10"/>
      <c r="AM3844" s="10"/>
      <c r="AN3844" s="10"/>
      <c r="AO3844" s="10"/>
      <c r="AP3844" s="10"/>
      <c r="AQ3844" s="10"/>
      <c r="AR3844" s="10"/>
      <c r="AS3844" s="10"/>
      <c r="AT3844" s="10"/>
      <c r="AU3844" s="10"/>
      <c r="AV3844" s="10"/>
      <c r="AW3844" s="10"/>
      <c r="AX3844" s="10"/>
      <c r="AY3844" s="10"/>
      <c r="AZ3844" s="10"/>
      <c r="BA3844" s="10"/>
      <c r="BB3844" s="10"/>
      <c r="BC3844" s="10"/>
      <c r="BD3844" s="10"/>
      <c r="BE3844" s="10"/>
      <c r="BF3844" s="10"/>
      <c r="BG3844" s="6"/>
    </row>
    <row r="3845" spans="34:59" x14ac:dyDescent="0.25">
      <c r="AH3845" s="6"/>
      <c r="AI3845" s="6"/>
      <c r="AJ3845" s="6"/>
      <c r="AK3845" s="6"/>
      <c r="AL3845" s="6"/>
      <c r="AM3845" s="6"/>
      <c r="AN3845" s="6"/>
      <c r="AO3845" s="6"/>
      <c r="AP3845" s="6"/>
      <c r="AQ3845" s="6"/>
      <c r="AR3845" s="6"/>
      <c r="AS3845" s="6"/>
      <c r="AT3845" s="6"/>
      <c r="AU3845" s="6"/>
      <c r="AV3845" s="6"/>
      <c r="AW3845" s="6"/>
      <c r="AX3845" s="6"/>
      <c r="AY3845" s="6"/>
      <c r="AZ3845" s="6"/>
      <c r="BA3845" s="6"/>
      <c r="BB3845" s="6"/>
      <c r="BC3845" s="6"/>
      <c r="BD3845" s="6"/>
      <c r="BE3845" s="6"/>
      <c r="BF3845" s="6"/>
      <c r="BG3845" s="10"/>
    </row>
    <row r="3846" spans="34:59" x14ac:dyDescent="0.25">
      <c r="AH3846" s="10"/>
      <c r="AI3846" s="6"/>
    </row>
    <row r="3847" spans="34:59" x14ac:dyDescent="0.25">
      <c r="AH3847" s="6"/>
      <c r="AI3847" s="6"/>
      <c r="AJ3847" s="6"/>
      <c r="AK3847" s="6"/>
      <c r="AL3847" s="6"/>
      <c r="AM3847" s="6"/>
      <c r="AN3847" s="6"/>
      <c r="AO3847" s="6"/>
      <c r="AP3847" s="6"/>
      <c r="AQ3847" s="6"/>
      <c r="AR3847" s="6"/>
      <c r="AS3847" s="6"/>
      <c r="AT3847" s="6"/>
      <c r="AU3847" s="6"/>
      <c r="AV3847" s="6"/>
      <c r="AW3847" s="6"/>
      <c r="AX3847" s="6"/>
      <c r="AY3847" s="6"/>
      <c r="AZ3847" s="6"/>
      <c r="BA3847" s="6"/>
      <c r="BB3847" s="6"/>
      <c r="BC3847" s="6"/>
      <c r="BD3847" s="6"/>
      <c r="BE3847" s="6"/>
      <c r="BF3847" s="6"/>
      <c r="BG3847" s="6"/>
    </row>
    <row r="3848" spans="34:59" x14ac:dyDescent="0.25">
      <c r="AH3848" s="10"/>
      <c r="AI3848" s="6"/>
      <c r="AJ3848" s="10"/>
      <c r="AK3848" s="10"/>
      <c r="AL3848" s="10"/>
      <c r="AM3848" s="10"/>
      <c r="AN3848" s="10"/>
      <c r="AO3848" s="10"/>
      <c r="AP3848" s="10"/>
      <c r="AQ3848" s="10"/>
      <c r="AR3848" s="10"/>
      <c r="AS3848" s="10"/>
      <c r="AT3848" s="10"/>
      <c r="AU3848" s="10"/>
      <c r="AV3848" s="10"/>
      <c r="AW3848" s="10"/>
      <c r="AX3848" s="10"/>
      <c r="AY3848" s="10"/>
      <c r="AZ3848" s="10"/>
      <c r="BA3848" s="10"/>
      <c r="BB3848" s="10"/>
      <c r="BC3848" s="10"/>
      <c r="BD3848" s="10"/>
      <c r="BE3848" s="10"/>
      <c r="BF3848" s="10"/>
      <c r="BG3848" s="6"/>
    </row>
    <row r="3849" spans="34:59" x14ac:dyDescent="0.25">
      <c r="AH3849" s="6"/>
      <c r="AI3849" s="6"/>
      <c r="AJ3849" s="6"/>
      <c r="AK3849" s="6"/>
      <c r="AL3849" s="6"/>
      <c r="AM3849" s="6"/>
      <c r="AN3849" s="6"/>
      <c r="AO3849" s="6"/>
      <c r="AP3849" s="6"/>
      <c r="AQ3849" s="6"/>
      <c r="AR3849" s="6"/>
      <c r="AS3849" s="6"/>
      <c r="AT3849" s="6"/>
      <c r="AU3849" s="6"/>
      <c r="AV3849" s="6"/>
      <c r="AW3849" s="6"/>
      <c r="AX3849" s="6"/>
      <c r="AY3849" s="6"/>
      <c r="AZ3849" s="6"/>
      <c r="BA3849" s="6"/>
      <c r="BB3849" s="6"/>
      <c r="BC3849" s="6"/>
      <c r="BD3849" s="6"/>
      <c r="BE3849" s="6"/>
      <c r="BF3849" s="6"/>
      <c r="BG3849" s="10"/>
    </row>
    <row r="3850" spans="34:59" x14ac:dyDescent="0.25">
      <c r="AH3850" s="10"/>
      <c r="AI3850" s="6"/>
    </row>
    <row r="3851" spans="34:59" x14ac:dyDescent="0.25">
      <c r="AH3851" s="6"/>
      <c r="AI3851" s="6"/>
      <c r="AJ3851" s="6"/>
      <c r="AK3851" s="6"/>
      <c r="AL3851" s="6"/>
      <c r="AM3851" s="6"/>
      <c r="AN3851" s="6"/>
      <c r="AO3851" s="6"/>
      <c r="AP3851" s="6"/>
      <c r="AQ3851" s="6"/>
      <c r="AR3851" s="6"/>
      <c r="AS3851" s="6"/>
      <c r="AT3851" s="6"/>
      <c r="AU3851" s="6"/>
      <c r="AV3851" s="6"/>
      <c r="AW3851" s="6"/>
      <c r="AX3851" s="6"/>
      <c r="AY3851" s="6"/>
      <c r="AZ3851" s="6"/>
      <c r="BA3851" s="6"/>
      <c r="BB3851" s="6"/>
      <c r="BC3851" s="6"/>
      <c r="BD3851" s="6"/>
      <c r="BE3851" s="6"/>
      <c r="BF3851" s="6"/>
      <c r="BG3851" s="6"/>
    </row>
    <row r="3852" spans="34:59" x14ac:dyDescent="0.25">
      <c r="AH3852" s="10"/>
      <c r="AI3852" s="6"/>
      <c r="AJ3852" s="10"/>
      <c r="AK3852" s="10"/>
      <c r="AL3852" s="10"/>
      <c r="AM3852" s="10"/>
      <c r="AN3852" s="10"/>
      <c r="AO3852" s="10"/>
      <c r="AP3852" s="10"/>
      <c r="AQ3852" s="10"/>
      <c r="AR3852" s="10"/>
      <c r="AS3852" s="10"/>
      <c r="AT3852" s="10"/>
      <c r="AU3852" s="10"/>
      <c r="AV3852" s="10"/>
      <c r="AW3852" s="10"/>
      <c r="AX3852" s="10"/>
      <c r="AY3852" s="10"/>
      <c r="AZ3852" s="10"/>
      <c r="BA3852" s="10"/>
      <c r="BB3852" s="10"/>
      <c r="BC3852" s="10"/>
      <c r="BD3852" s="10"/>
      <c r="BE3852" s="10"/>
      <c r="BF3852" s="10"/>
      <c r="BG3852" s="6"/>
    </row>
    <row r="3853" spans="34:59" x14ac:dyDescent="0.25">
      <c r="AH3853" s="6"/>
      <c r="AI3853" s="6"/>
      <c r="AJ3853" s="6"/>
      <c r="AK3853" s="6"/>
      <c r="AL3853" s="6"/>
      <c r="AM3853" s="6"/>
      <c r="AN3853" s="6"/>
      <c r="AO3853" s="6"/>
      <c r="AP3853" s="6"/>
      <c r="AQ3853" s="6"/>
      <c r="AR3853" s="6"/>
      <c r="AS3853" s="6"/>
      <c r="AT3853" s="6"/>
      <c r="AU3853" s="6"/>
      <c r="AV3853" s="6"/>
      <c r="AW3853" s="6"/>
      <c r="AX3853" s="6"/>
      <c r="AY3853" s="6"/>
      <c r="AZ3853" s="6"/>
      <c r="BA3853" s="6"/>
      <c r="BB3853" s="6"/>
      <c r="BC3853" s="6"/>
      <c r="BD3853" s="6"/>
      <c r="BE3853" s="6"/>
      <c r="BF3853" s="6"/>
      <c r="BG3853" s="10"/>
    </row>
    <row r="3854" spans="34:59" x14ac:dyDescent="0.25">
      <c r="AH3854" s="10"/>
      <c r="AI3854" s="6"/>
    </row>
    <row r="3855" spans="34:59" x14ac:dyDescent="0.25">
      <c r="AH3855" s="6"/>
      <c r="AI3855" s="6"/>
      <c r="AJ3855" s="6"/>
      <c r="AK3855" s="6"/>
      <c r="AL3855" s="6"/>
      <c r="AM3855" s="6"/>
      <c r="AN3855" s="6"/>
      <c r="AO3855" s="6"/>
      <c r="AP3855" s="6"/>
      <c r="AQ3855" s="6"/>
      <c r="AR3855" s="6"/>
      <c r="AS3855" s="6"/>
      <c r="AT3855" s="6"/>
      <c r="AU3855" s="6"/>
      <c r="AV3855" s="6"/>
      <c r="AW3855" s="6"/>
      <c r="AX3855" s="6"/>
      <c r="AY3855" s="6"/>
      <c r="AZ3855" s="6"/>
      <c r="BA3855" s="6"/>
      <c r="BB3855" s="6"/>
      <c r="BC3855" s="6"/>
      <c r="BD3855" s="6"/>
      <c r="BE3855" s="6"/>
      <c r="BF3855" s="6"/>
      <c r="BG3855" s="6"/>
    </row>
    <row r="3856" spans="34:59" x14ac:dyDescent="0.25">
      <c r="AH3856" s="10"/>
      <c r="AI3856" s="6"/>
      <c r="AJ3856" s="10"/>
      <c r="AK3856" s="10"/>
      <c r="AL3856" s="10"/>
      <c r="AM3856" s="10"/>
      <c r="AN3856" s="10"/>
      <c r="AO3856" s="10"/>
      <c r="AP3856" s="10"/>
      <c r="AQ3856" s="10"/>
      <c r="AR3856" s="10"/>
      <c r="AS3856" s="10"/>
      <c r="AT3856" s="10"/>
      <c r="AU3856" s="10"/>
      <c r="AV3856" s="10"/>
      <c r="AW3856" s="10"/>
      <c r="AX3856" s="10"/>
      <c r="AY3856" s="10"/>
      <c r="AZ3856" s="10"/>
      <c r="BA3856" s="10"/>
      <c r="BB3856" s="10"/>
      <c r="BC3856" s="10"/>
      <c r="BD3856" s="10"/>
      <c r="BE3856" s="10"/>
      <c r="BF3856" s="10"/>
      <c r="BG3856" s="6"/>
    </row>
    <row r="3857" spans="34:59" x14ac:dyDescent="0.25">
      <c r="AH3857" s="6"/>
      <c r="AI3857" s="6"/>
      <c r="AJ3857" s="6"/>
      <c r="AK3857" s="6"/>
      <c r="AL3857" s="6"/>
      <c r="AM3857" s="6"/>
      <c r="AN3857" s="6"/>
      <c r="AO3857" s="6"/>
      <c r="AP3857" s="6"/>
      <c r="AQ3857" s="6"/>
      <c r="AR3857" s="6"/>
      <c r="AS3857" s="6"/>
      <c r="AT3857" s="6"/>
      <c r="AU3857" s="6"/>
      <c r="AV3857" s="6"/>
      <c r="AW3857" s="6"/>
      <c r="AX3857" s="6"/>
      <c r="AY3857" s="6"/>
      <c r="AZ3857" s="6"/>
      <c r="BA3857" s="6"/>
      <c r="BB3857" s="6"/>
      <c r="BC3857" s="6"/>
      <c r="BD3857" s="6"/>
      <c r="BE3857" s="6"/>
      <c r="BF3857" s="6"/>
      <c r="BG3857" s="10"/>
    </row>
    <row r="3858" spans="34:59" x14ac:dyDescent="0.25">
      <c r="AH3858" s="10"/>
      <c r="AI3858" s="6"/>
    </row>
    <row r="3859" spans="34:59" x14ac:dyDescent="0.25">
      <c r="AH3859" s="6"/>
      <c r="AI3859" s="6"/>
      <c r="AJ3859" s="6"/>
      <c r="AK3859" s="6"/>
      <c r="AL3859" s="6"/>
      <c r="AM3859" s="6"/>
      <c r="AN3859" s="6"/>
      <c r="AO3859" s="6"/>
      <c r="AP3859" s="6"/>
      <c r="AQ3859" s="6"/>
      <c r="AR3859" s="6"/>
      <c r="AS3859" s="6"/>
      <c r="AT3859" s="6"/>
      <c r="AU3859" s="6"/>
      <c r="AV3859" s="6"/>
      <c r="AW3859" s="6"/>
      <c r="AX3859" s="6"/>
      <c r="AY3859" s="6"/>
      <c r="AZ3859" s="6"/>
      <c r="BA3859" s="6"/>
      <c r="BB3859" s="6"/>
      <c r="BC3859" s="6"/>
      <c r="BD3859" s="6"/>
      <c r="BE3859" s="6"/>
      <c r="BF3859" s="6"/>
      <c r="BG3859" s="6"/>
    </row>
    <row r="3860" spans="34:59" x14ac:dyDescent="0.25">
      <c r="AH3860" s="10"/>
      <c r="AI3860" s="6"/>
      <c r="AJ3860" s="10"/>
      <c r="AK3860" s="10"/>
      <c r="AL3860" s="10"/>
      <c r="AM3860" s="10"/>
      <c r="AN3860" s="10"/>
      <c r="AO3860" s="10"/>
      <c r="AP3860" s="10"/>
      <c r="AQ3860" s="10"/>
      <c r="AR3860" s="10"/>
      <c r="AS3860" s="10"/>
      <c r="AT3860" s="10"/>
      <c r="AU3860" s="10"/>
      <c r="AV3860" s="10"/>
      <c r="AW3860" s="10"/>
      <c r="AX3860" s="10"/>
      <c r="AY3860" s="10"/>
      <c r="AZ3860" s="10"/>
      <c r="BA3860" s="10"/>
      <c r="BB3860" s="10"/>
      <c r="BC3860" s="10"/>
      <c r="BD3860" s="10"/>
      <c r="BE3860" s="10"/>
      <c r="BF3860" s="10"/>
      <c r="BG3860" s="6"/>
    </row>
    <row r="3861" spans="34:59" x14ac:dyDescent="0.25">
      <c r="AH3861" s="6"/>
      <c r="AI3861" s="6"/>
      <c r="AJ3861" s="6"/>
      <c r="AK3861" s="6"/>
      <c r="AL3861" s="6"/>
      <c r="AM3861" s="6"/>
      <c r="AN3861" s="6"/>
      <c r="AO3861" s="6"/>
      <c r="AP3861" s="6"/>
      <c r="AQ3861" s="6"/>
      <c r="AR3861" s="6"/>
      <c r="AS3861" s="6"/>
      <c r="AT3861" s="6"/>
      <c r="AU3861" s="6"/>
      <c r="AV3861" s="6"/>
      <c r="AW3861" s="6"/>
      <c r="AX3861" s="6"/>
      <c r="AY3861" s="6"/>
      <c r="AZ3861" s="6"/>
      <c r="BA3861" s="6"/>
      <c r="BB3861" s="6"/>
      <c r="BC3861" s="6"/>
      <c r="BD3861" s="6"/>
      <c r="BE3861" s="6"/>
      <c r="BF3861" s="6"/>
      <c r="BG3861" s="10"/>
    </row>
    <row r="3862" spans="34:59" x14ac:dyDescent="0.25">
      <c r="AH3862" s="10"/>
      <c r="AI3862" s="6"/>
    </row>
    <row r="3863" spans="34:59" x14ac:dyDescent="0.25">
      <c r="AH3863" s="6"/>
      <c r="AI3863" s="6"/>
      <c r="AJ3863" s="6"/>
      <c r="AK3863" s="6"/>
      <c r="AL3863" s="6"/>
      <c r="AM3863" s="6"/>
      <c r="AN3863" s="6"/>
      <c r="AO3863" s="6"/>
      <c r="AP3863" s="6"/>
      <c r="AQ3863" s="6"/>
      <c r="AR3863" s="6"/>
      <c r="AS3863" s="6"/>
      <c r="AT3863" s="6"/>
      <c r="AU3863" s="6"/>
      <c r="AV3863" s="6"/>
      <c r="AW3863" s="6"/>
      <c r="AX3863" s="6"/>
      <c r="AY3863" s="6"/>
      <c r="AZ3863" s="6"/>
      <c r="BA3863" s="6"/>
      <c r="BB3863" s="6"/>
      <c r="BC3863" s="6"/>
      <c r="BD3863" s="6"/>
      <c r="BE3863" s="6"/>
      <c r="BF3863" s="6"/>
      <c r="BG3863" s="6"/>
    </row>
    <row r="3864" spans="34:59" x14ac:dyDescent="0.25">
      <c r="AH3864" s="10"/>
      <c r="AI3864" s="6"/>
      <c r="AJ3864" s="10"/>
      <c r="AK3864" s="10"/>
      <c r="AL3864" s="10"/>
      <c r="AM3864" s="10"/>
      <c r="AN3864" s="10"/>
      <c r="AO3864" s="10"/>
      <c r="AP3864" s="10"/>
      <c r="AQ3864" s="10"/>
      <c r="AR3864" s="10"/>
      <c r="AS3864" s="10"/>
      <c r="AT3864" s="10"/>
      <c r="AU3864" s="10"/>
      <c r="AV3864" s="10"/>
      <c r="AW3864" s="10"/>
      <c r="AX3864" s="10"/>
      <c r="AY3864" s="10"/>
      <c r="AZ3864" s="10"/>
      <c r="BA3864" s="10"/>
      <c r="BB3864" s="10"/>
      <c r="BC3864" s="10"/>
      <c r="BD3864" s="10"/>
      <c r="BE3864" s="10"/>
      <c r="BF3864" s="10"/>
      <c r="BG3864" s="6"/>
    </row>
    <row r="3865" spans="34:59" x14ac:dyDescent="0.25">
      <c r="AH3865" s="6"/>
      <c r="AI3865" s="6"/>
      <c r="AJ3865" s="6"/>
      <c r="AK3865" s="6"/>
      <c r="AL3865" s="6"/>
      <c r="AM3865" s="6"/>
      <c r="AN3865" s="6"/>
      <c r="AO3865" s="6"/>
      <c r="AP3865" s="6"/>
      <c r="AQ3865" s="6"/>
      <c r="AR3865" s="6"/>
      <c r="AS3865" s="6"/>
      <c r="AT3865" s="6"/>
      <c r="AU3865" s="6"/>
      <c r="AV3865" s="6"/>
      <c r="AW3865" s="6"/>
      <c r="AX3865" s="6"/>
      <c r="AY3865" s="6"/>
      <c r="AZ3865" s="6"/>
      <c r="BA3865" s="6"/>
      <c r="BB3865" s="6"/>
      <c r="BC3865" s="6"/>
      <c r="BD3865" s="6"/>
      <c r="BE3865" s="6"/>
      <c r="BF3865" s="6"/>
      <c r="BG3865" s="10"/>
    </row>
    <row r="3866" spans="34:59" x14ac:dyDescent="0.25">
      <c r="AH3866" s="10"/>
      <c r="AI3866" s="6"/>
    </row>
    <row r="3867" spans="34:59" x14ac:dyDescent="0.25">
      <c r="AH3867" s="6"/>
      <c r="AI3867" s="6"/>
      <c r="AJ3867" s="6"/>
      <c r="AK3867" s="6"/>
      <c r="AL3867" s="6"/>
      <c r="AM3867" s="6"/>
      <c r="AN3867" s="6"/>
      <c r="AO3867" s="6"/>
      <c r="AP3867" s="6"/>
      <c r="AQ3867" s="6"/>
      <c r="AR3867" s="6"/>
      <c r="AS3867" s="6"/>
      <c r="AT3867" s="6"/>
      <c r="AU3867" s="6"/>
      <c r="AV3867" s="6"/>
      <c r="AW3867" s="6"/>
      <c r="AX3867" s="6"/>
      <c r="AY3867" s="6"/>
      <c r="AZ3867" s="6"/>
      <c r="BA3867" s="6"/>
      <c r="BB3867" s="6"/>
      <c r="BC3867" s="6"/>
      <c r="BD3867" s="6"/>
      <c r="BE3867" s="6"/>
      <c r="BF3867" s="6"/>
      <c r="BG3867" s="6"/>
    </row>
    <row r="3868" spans="34:59" x14ac:dyDescent="0.25">
      <c r="AH3868" s="10"/>
      <c r="AI3868" s="6"/>
      <c r="AJ3868" s="10"/>
      <c r="AK3868" s="10"/>
      <c r="AL3868" s="10"/>
      <c r="AM3868" s="10"/>
      <c r="AN3868" s="10"/>
      <c r="AO3868" s="10"/>
      <c r="AP3868" s="10"/>
      <c r="AQ3868" s="10"/>
      <c r="AR3868" s="10"/>
      <c r="AS3868" s="10"/>
      <c r="AT3868" s="10"/>
      <c r="AU3868" s="10"/>
      <c r="AV3868" s="10"/>
      <c r="AW3868" s="10"/>
      <c r="AX3868" s="10"/>
      <c r="AY3868" s="10"/>
      <c r="AZ3868" s="10"/>
      <c r="BA3868" s="10"/>
      <c r="BB3868" s="10"/>
      <c r="BC3868" s="10"/>
      <c r="BD3868" s="10"/>
      <c r="BE3868" s="10"/>
      <c r="BF3868" s="10"/>
      <c r="BG3868" s="6"/>
    </row>
    <row r="3869" spans="34:59" x14ac:dyDescent="0.25">
      <c r="AH3869" s="6"/>
      <c r="AI3869" s="6"/>
      <c r="AJ3869" s="6"/>
      <c r="AK3869" s="6"/>
      <c r="AL3869" s="6"/>
      <c r="AM3869" s="6"/>
      <c r="AN3869" s="6"/>
      <c r="AO3869" s="6"/>
      <c r="AP3869" s="6"/>
      <c r="AQ3869" s="6"/>
      <c r="AR3869" s="6"/>
      <c r="AS3869" s="6"/>
      <c r="AT3869" s="6"/>
      <c r="AU3869" s="6"/>
      <c r="AV3869" s="6"/>
      <c r="AW3869" s="6"/>
      <c r="AX3869" s="6"/>
      <c r="AY3869" s="6"/>
      <c r="AZ3869" s="6"/>
      <c r="BA3869" s="6"/>
      <c r="BB3869" s="6"/>
      <c r="BC3869" s="6"/>
      <c r="BD3869" s="6"/>
      <c r="BE3869" s="6"/>
      <c r="BF3869" s="6"/>
      <c r="BG3869" s="10"/>
    </row>
    <row r="3870" spans="34:59" x14ac:dyDescent="0.25">
      <c r="AH3870" s="10"/>
      <c r="AI3870" s="6"/>
    </row>
    <row r="3871" spans="34:59" x14ac:dyDescent="0.25">
      <c r="AH3871" s="6"/>
      <c r="AI3871" s="6"/>
      <c r="AJ3871" s="6"/>
      <c r="AK3871" s="6"/>
      <c r="AL3871" s="6"/>
      <c r="AM3871" s="6"/>
      <c r="AN3871" s="6"/>
      <c r="AO3871" s="6"/>
      <c r="AP3871" s="6"/>
      <c r="AQ3871" s="6"/>
      <c r="AR3871" s="6"/>
      <c r="AS3871" s="6"/>
      <c r="AT3871" s="6"/>
      <c r="AU3871" s="6"/>
      <c r="AV3871" s="6"/>
      <c r="AW3871" s="6"/>
      <c r="AX3871" s="6"/>
      <c r="AY3871" s="6"/>
      <c r="AZ3871" s="6"/>
      <c r="BA3871" s="6"/>
      <c r="BB3871" s="6"/>
      <c r="BC3871" s="6"/>
      <c r="BD3871" s="6"/>
      <c r="BE3871" s="6"/>
      <c r="BF3871" s="6"/>
      <c r="BG3871" s="6"/>
    </row>
    <row r="3872" spans="34:59" x14ac:dyDescent="0.25">
      <c r="AH3872" s="10"/>
      <c r="AI3872" s="6"/>
      <c r="AJ3872" s="10"/>
      <c r="AK3872" s="10"/>
      <c r="AL3872" s="10"/>
      <c r="AM3872" s="10"/>
      <c r="AN3872" s="10"/>
      <c r="AO3872" s="10"/>
      <c r="AP3872" s="10"/>
      <c r="AQ3872" s="10"/>
      <c r="AR3872" s="10"/>
      <c r="AS3872" s="10"/>
      <c r="AT3872" s="10"/>
      <c r="AU3872" s="10"/>
      <c r="AV3872" s="10"/>
      <c r="AW3872" s="10"/>
      <c r="AX3872" s="10"/>
      <c r="AY3872" s="10"/>
      <c r="AZ3872" s="10"/>
      <c r="BA3872" s="10"/>
      <c r="BB3872" s="10"/>
      <c r="BC3872" s="10"/>
      <c r="BD3872" s="10"/>
      <c r="BE3872" s="10"/>
      <c r="BF3872" s="10"/>
      <c r="BG3872" s="6"/>
    </row>
    <row r="3873" spans="34:59" x14ac:dyDescent="0.25">
      <c r="AH3873" s="6"/>
      <c r="AI3873" s="6"/>
      <c r="AJ3873" s="6"/>
      <c r="AK3873" s="6"/>
      <c r="AL3873" s="6"/>
      <c r="AM3873" s="6"/>
      <c r="AN3873" s="6"/>
      <c r="AO3873" s="6"/>
      <c r="AP3873" s="6"/>
      <c r="AQ3873" s="6"/>
      <c r="AR3873" s="6"/>
      <c r="AS3873" s="6"/>
      <c r="AT3873" s="6"/>
      <c r="AU3873" s="6"/>
      <c r="AV3873" s="6"/>
      <c r="AW3873" s="6"/>
      <c r="AX3873" s="6"/>
      <c r="AY3873" s="6"/>
      <c r="AZ3873" s="6"/>
      <c r="BA3873" s="6"/>
      <c r="BB3873" s="6"/>
      <c r="BC3873" s="6"/>
      <c r="BD3873" s="6"/>
      <c r="BE3873" s="6"/>
      <c r="BF3873" s="6"/>
      <c r="BG3873" s="10"/>
    </row>
    <row r="3874" spans="34:59" x14ac:dyDescent="0.25">
      <c r="AH3874" s="10"/>
      <c r="AI3874" s="6"/>
    </row>
    <row r="3875" spans="34:59" x14ac:dyDescent="0.25">
      <c r="AH3875" s="6"/>
      <c r="AI3875" s="6"/>
      <c r="AJ3875" s="6"/>
      <c r="AK3875" s="6"/>
      <c r="AL3875" s="6"/>
      <c r="AM3875" s="6"/>
      <c r="AN3875" s="6"/>
      <c r="AO3875" s="6"/>
      <c r="AP3875" s="6"/>
      <c r="AQ3875" s="6"/>
      <c r="AR3875" s="6"/>
      <c r="AS3875" s="6"/>
      <c r="AT3875" s="6"/>
      <c r="AU3875" s="6"/>
      <c r="AV3875" s="6"/>
      <c r="AW3875" s="6"/>
      <c r="AX3875" s="6"/>
      <c r="AY3875" s="6"/>
      <c r="AZ3875" s="6"/>
      <c r="BA3875" s="6"/>
      <c r="BB3875" s="6"/>
      <c r="BC3875" s="6"/>
      <c r="BD3875" s="6"/>
      <c r="BE3875" s="6"/>
      <c r="BF3875" s="6"/>
      <c r="BG3875" s="6"/>
    </row>
    <row r="3876" spans="34:59" x14ac:dyDescent="0.25">
      <c r="AH3876" s="10"/>
      <c r="AI3876" s="6"/>
      <c r="AJ3876" s="10"/>
      <c r="AK3876" s="10"/>
      <c r="AL3876" s="10"/>
      <c r="AM3876" s="10"/>
      <c r="AN3876" s="10"/>
      <c r="AO3876" s="10"/>
      <c r="AP3876" s="10"/>
      <c r="AQ3876" s="10"/>
      <c r="AR3876" s="10"/>
      <c r="AS3876" s="10"/>
      <c r="AT3876" s="10"/>
      <c r="AU3876" s="10"/>
      <c r="AV3876" s="10"/>
      <c r="AW3876" s="10"/>
      <c r="AX3876" s="10"/>
      <c r="AY3876" s="10"/>
      <c r="AZ3876" s="10"/>
      <c r="BA3876" s="10"/>
      <c r="BB3876" s="10"/>
      <c r="BC3876" s="10"/>
      <c r="BD3876" s="10"/>
      <c r="BE3876" s="10"/>
      <c r="BF3876" s="10"/>
      <c r="BG3876" s="6"/>
    </row>
    <row r="3877" spans="34:59" x14ac:dyDescent="0.25">
      <c r="AH3877" s="6"/>
      <c r="AI3877" s="6"/>
      <c r="AJ3877" s="6"/>
      <c r="AK3877" s="6"/>
      <c r="AL3877" s="6"/>
      <c r="AM3877" s="6"/>
      <c r="AN3877" s="6"/>
      <c r="AO3877" s="6"/>
      <c r="AP3877" s="6"/>
      <c r="AQ3877" s="6"/>
      <c r="AR3877" s="6"/>
      <c r="AS3877" s="6"/>
      <c r="AT3877" s="6"/>
      <c r="AU3877" s="6"/>
      <c r="AV3877" s="6"/>
      <c r="AW3877" s="6"/>
      <c r="AX3877" s="6"/>
      <c r="AY3877" s="6"/>
      <c r="AZ3877" s="6"/>
      <c r="BA3877" s="6"/>
      <c r="BB3877" s="6"/>
      <c r="BC3877" s="6"/>
      <c r="BD3877" s="6"/>
      <c r="BE3877" s="6"/>
      <c r="BF3877" s="6"/>
      <c r="BG3877" s="10"/>
    </row>
    <row r="3878" spans="34:59" x14ac:dyDescent="0.25">
      <c r="AH3878" s="10"/>
      <c r="AI3878" s="6"/>
    </row>
    <row r="3879" spans="34:59" x14ac:dyDescent="0.25">
      <c r="AH3879" s="6"/>
      <c r="AI3879" s="6"/>
      <c r="AJ3879" s="6"/>
      <c r="AK3879" s="6"/>
      <c r="AL3879" s="6"/>
      <c r="AM3879" s="6"/>
      <c r="AN3879" s="6"/>
      <c r="AO3879" s="6"/>
      <c r="AP3879" s="6"/>
      <c r="AQ3879" s="6"/>
      <c r="AR3879" s="6"/>
      <c r="AS3879" s="6"/>
      <c r="AT3879" s="6"/>
      <c r="AU3879" s="6"/>
      <c r="AV3879" s="6"/>
      <c r="AW3879" s="6"/>
      <c r="AX3879" s="6"/>
      <c r="AY3879" s="6"/>
      <c r="AZ3879" s="6"/>
      <c r="BA3879" s="6"/>
      <c r="BB3879" s="6"/>
      <c r="BC3879" s="6"/>
      <c r="BD3879" s="6"/>
      <c r="BE3879" s="6"/>
      <c r="BF3879" s="6"/>
      <c r="BG3879" s="6"/>
    </row>
    <row r="3880" spans="34:59" x14ac:dyDescent="0.25">
      <c r="AH3880" s="10"/>
      <c r="AI3880" s="6"/>
      <c r="AJ3880" s="10"/>
      <c r="AK3880" s="10"/>
      <c r="AL3880" s="10"/>
      <c r="AM3880" s="10"/>
      <c r="AN3880" s="10"/>
      <c r="AO3880" s="10"/>
      <c r="AP3880" s="10"/>
      <c r="AQ3880" s="10"/>
      <c r="AR3880" s="10"/>
      <c r="AS3880" s="10"/>
      <c r="AT3880" s="10"/>
      <c r="AU3880" s="10"/>
      <c r="AV3880" s="10"/>
      <c r="AW3880" s="10"/>
      <c r="AX3880" s="10"/>
      <c r="AY3880" s="10"/>
      <c r="AZ3880" s="10"/>
      <c r="BA3880" s="10"/>
      <c r="BB3880" s="10"/>
      <c r="BC3880" s="10"/>
      <c r="BD3880" s="10"/>
      <c r="BE3880" s="10"/>
      <c r="BF3880" s="10"/>
      <c r="BG3880" s="6"/>
    </row>
    <row r="3881" spans="34:59" x14ac:dyDescent="0.25">
      <c r="AH3881" s="6"/>
      <c r="AI3881" s="6"/>
      <c r="AJ3881" s="6"/>
      <c r="AK3881" s="6"/>
      <c r="AL3881" s="6"/>
      <c r="AM3881" s="6"/>
      <c r="AN3881" s="6"/>
      <c r="AO3881" s="6"/>
      <c r="AP3881" s="6"/>
      <c r="AQ3881" s="6"/>
      <c r="AR3881" s="6"/>
      <c r="AS3881" s="6"/>
      <c r="AT3881" s="6"/>
      <c r="AU3881" s="6"/>
      <c r="AV3881" s="6"/>
      <c r="AW3881" s="6"/>
      <c r="AX3881" s="6"/>
      <c r="AY3881" s="6"/>
      <c r="AZ3881" s="6"/>
      <c r="BA3881" s="6"/>
      <c r="BB3881" s="6"/>
      <c r="BC3881" s="6"/>
      <c r="BD3881" s="6"/>
      <c r="BE3881" s="6"/>
      <c r="BF3881" s="6"/>
      <c r="BG3881" s="10"/>
    </row>
    <row r="3882" spans="34:59" x14ac:dyDescent="0.25">
      <c r="AH3882" s="10"/>
      <c r="AI3882" s="6"/>
    </row>
    <row r="3883" spans="34:59" x14ac:dyDescent="0.25">
      <c r="AH3883" s="6"/>
      <c r="AI3883" s="6"/>
      <c r="AJ3883" s="6"/>
      <c r="AK3883" s="6"/>
      <c r="AL3883" s="6"/>
      <c r="AM3883" s="6"/>
      <c r="AN3883" s="6"/>
      <c r="AO3883" s="6"/>
      <c r="AP3883" s="6"/>
      <c r="AQ3883" s="6"/>
      <c r="AR3883" s="6"/>
      <c r="AS3883" s="6"/>
      <c r="AT3883" s="6"/>
      <c r="AU3883" s="6"/>
      <c r="AV3883" s="6"/>
      <c r="AW3883" s="6"/>
      <c r="AX3883" s="6"/>
      <c r="AY3883" s="6"/>
      <c r="AZ3883" s="6"/>
      <c r="BA3883" s="6"/>
      <c r="BB3883" s="6"/>
      <c r="BC3883" s="6"/>
      <c r="BD3883" s="6"/>
      <c r="BE3883" s="6"/>
      <c r="BF3883" s="6"/>
      <c r="BG3883" s="6"/>
    </row>
    <row r="3884" spans="34:59" x14ac:dyDescent="0.25">
      <c r="AH3884" s="10"/>
      <c r="AI3884" s="6"/>
      <c r="AJ3884" s="10"/>
      <c r="AK3884" s="10"/>
      <c r="AL3884" s="10"/>
      <c r="AM3884" s="10"/>
      <c r="AN3884" s="10"/>
      <c r="AO3884" s="10"/>
      <c r="AP3884" s="10"/>
      <c r="AQ3884" s="10"/>
      <c r="AR3884" s="10"/>
      <c r="AS3884" s="10"/>
      <c r="AT3884" s="10"/>
      <c r="AU3884" s="10"/>
      <c r="AV3884" s="10"/>
      <c r="AW3884" s="10"/>
      <c r="AX3884" s="10"/>
      <c r="AY3884" s="10"/>
      <c r="AZ3884" s="10"/>
      <c r="BA3884" s="10"/>
      <c r="BB3884" s="10"/>
      <c r="BC3884" s="10"/>
      <c r="BD3884" s="10"/>
      <c r="BE3884" s="10"/>
      <c r="BF3884" s="10"/>
      <c r="BG3884" s="6"/>
    </row>
    <row r="3885" spans="34:59" x14ac:dyDescent="0.25">
      <c r="AH3885" s="6"/>
      <c r="AI3885" s="6"/>
      <c r="AJ3885" s="6"/>
      <c r="AK3885" s="6"/>
      <c r="AL3885" s="6"/>
      <c r="AM3885" s="6"/>
      <c r="AN3885" s="6"/>
      <c r="AO3885" s="6"/>
      <c r="AP3885" s="6"/>
      <c r="AQ3885" s="6"/>
      <c r="AR3885" s="6"/>
      <c r="AS3885" s="6"/>
      <c r="AT3885" s="6"/>
      <c r="AU3885" s="6"/>
      <c r="AV3885" s="6"/>
      <c r="AW3885" s="6"/>
      <c r="AX3885" s="6"/>
      <c r="AY3885" s="6"/>
      <c r="AZ3885" s="6"/>
      <c r="BA3885" s="6"/>
      <c r="BB3885" s="6"/>
      <c r="BC3885" s="6"/>
      <c r="BD3885" s="6"/>
      <c r="BE3885" s="6"/>
      <c r="BF3885" s="6"/>
      <c r="BG3885" s="10"/>
    </row>
    <row r="3886" spans="34:59" x14ac:dyDescent="0.25">
      <c r="AH3886" s="10"/>
      <c r="AI3886" s="6"/>
    </row>
    <row r="3887" spans="34:59" x14ac:dyDescent="0.25">
      <c r="AH3887" s="6"/>
      <c r="AI3887" s="6"/>
      <c r="AJ3887" s="6"/>
      <c r="AK3887" s="6"/>
      <c r="AL3887" s="6"/>
      <c r="AM3887" s="6"/>
      <c r="AN3887" s="6"/>
      <c r="AO3887" s="6"/>
      <c r="AP3887" s="6"/>
      <c r="AQ3887" s="6"/>
      <c r="AR3887" s="6"/>
      <c r="AS3887" s="6"/>
      <c r="AT3887" s="6"/>
      <c r="AU3887" s="6"/>
      <c r="AV3887" s="6"/>
      <c r="AW3887" s="6"/>
      <c r="AX3887" s="6"/>
      <c r="AY3887" s="6"/>
      <c r="AZ3887" s="6"/>
      <c r="BA3887" s="6"/>
      <c r="BB3887" s="6"/>
      <c r="BC3887" s="6"/>
      <c r="BD3887" s="6"/>
      <c r="BE3887" s="6"/>
      <c r="BF3887" s="6"/>
      <c r="BG3887" s="6"/>
    </row>
    <row r="3888" spans="34:59" x14ac:dyDescent="0.25">
      <c r="AH3888" s="10"/>
      <c r="AI3888" s="6"/>
      <c r="AJ3888" s="10"/>
      <c r="AK3888" s="10"/>
      <c r="AL3888" s="10"/>
      <c r="AM3888" s="10"/>
      <c r="AN3888" s="10"/>
      <c r="AO3888" s="10"/>
      <c r="AP3888" s="10"/>
      <c r="AQ3888" s="10"/>
      <c r="AR3888" s="10"/>
      <c r="AS3888" s="10"/>
      <c r="AT3888" s="10"/>
      <c r="AU3888" s="10"/>
      <c r="AV3888" s="10"/>
      <c r="AW3888" s="10"/>
      <c r="AX3888" s="10"/>
      <c r="AY3888" s="10"/>
      <c r="AZ3888" s="10"/>
      <c r="BA3888" s="10"/>
      <c r="BB3888" s="10"/>
      <c r="BC3888" s="10"/>
      <c r="BD3888" s="10"/>
      <c r="BE3888" s="10"/>
      <c r="BF3888" s="10"/>
      <c r="BG3888" s="6"/>
    </row>
    <row r="3889" spans="34:59" x14ac:dyDescent="0.25">
      <c r="AH3889" s="6"/>
      <c r="AI3889" s="6"/>
      <c r="AJ3889" s="6"/>
      <c r="AK3889" s="6"/>
      <c r="AL3889" s="6"/>
      <c r="AM3889" s="6"/>
      <c r="AN3889" s="6"/>
      <c r="AO3889" s="6"/>
      <c r="AP3889" s="6"/>
      <c r="AQ3889" s="6"/>
      <c r="AR3889" s="6"/>
      <c r="AS3889" s="6"/>
      <c r="AT3889" s="6"/>
      <c r="AU3889" s="6"/>
      <c r="AV3889" s="6"/>
      <c r="AW3889" s="6"/>
      <c r="AX3889" s="6"/>
      <c r="AY3889" s="6"/>
      <c r="AZ3889" s="6"/>
      <c r="BA3889" s="6"/>
      <c r="BB3889" s="6"/>
      <c r="BC3889" s="6"/>
      <c r="BD3889" s="6"/>
      <c r="BE3889" s="6"/>
      <c r="BF3889" s="6"/>
      <c r="BG3889" s="10"/>
    </row>
    <row r="3890" spans="34:59" x14ac:dyDescent="0.25">
      <c r="AH3890" s="10"/>
      <c r="AI3890" s="6"/>
    </row>
    <row r="3891" spans="34:59" x14ac:dyDescent="0.25">
      <c r="AH3891" s="6"/>
      <c r="AI3891" s="6"/>
      <c r="AJ3891" s="6"/>
      <c r="AK3891" s="6"/>
      <c r="AL3891" s="6"/>
      <c r="AM3891" s="6"/>
      <c r="AN3891" s="6"/>
      <c r="AO3891" s="6"/>
      <c r="AP3891" s="6"/>
      <c r="AQ3891" s="6"/>
      <c r="AR3891" s="6"/>
      <c r="AS3891" s="6"/>
      <c r="AT3891" s="6"/>
      <c r="AU3891" s="6"/>
      <c r="AV3891" s="6"/>
      <c r="AW3891" s="6"/>
      <c r="AX3891" s="6"/>
      <c r="AY3891" s="6"/>
      <c r="AZ3891" s="6"/>
      <c r="BA3891" s="6"/>
      <c r="BB3891" s="6"/>
      <c r="BC3891" s="6"/>
      <c r="BD3891" s="6"/>
      <c r="BE3891" s="6"/>
      <c r="BF3891" s="6"/>
      <c r="BG3891" s="6"/>
    </row>
    <row r="3892" spans="34:59" x14ac:dyDescent="0.25">
      <c r="AH3892" s="10"/>
      <c r="AI3892" s="6"/>
      <c r="AJ3892" s="10"/>
      <c r="AK3892" s="10"/>
      <c r="AL3892" s="10"/>
      <c r="AM3892" s="10"/>
      <c r="AN3892" s="10"/>
      <c r="AO3892" s="10"/>
      <c r="AP3892" s="10"/>
      <c r="AQ3892" s="10"/>
      <c r="AR3892" s="10"/>
      <c r="AS3892" s="10"/>
      <c r="AT3892" s="10"/>
      <c r="AU3892" s="10"/>
      <c r="AV3892" s="10"/>
      <c r="AW3892" s="10"/>
      <c r="AX3892" s="10"/>
      <c r="AY3892" s="10"/>
      <c r="AZ3892" s="10"/>
      <c r="BA3892" s="10"/>
      <c r="BB3892" s="10"/>
      <c r="BC3892" s="10"/>
      <c r="BD3892" s="10"/>
      <c r="BE3892" s="10"/>
      <c r="BF3892" s="10"/>
      <c r="BG3892" s="6"/>
    </row>
    <row r="3893" spans="34:59" x14ac:dyDescent="0.25">
      <c r="AH3893" s="6"/>
      <c r="AI3893" s="6"/>
      <c r="AJ3893" s="6"/>
      <c r="AK3893" s="6"/>
      <c r="AL3893" s="6"/>
      <c r="AM3893" s="6"/>
      <c r="AN3893" s="6"/>
      <c r="AO3893" s="6"/>
      <c r="AP3893" s="6"/>
      <c r="AQ3893" s="6"/>
      <c r="AR3893" s="6"/>
      <c r="AS3893" s="6"/>
      <c r="AT3893" s="6"/>
      <c r="AU3893" s="6"/>
      <c r="AV3893" s="6"/>
      <c r="AW3893" s="6"/>
      <c r="AX3893" s="6"/>
      <c r="AY3893" s="6"/>
      <c r="AZ3893" s="6"/>
      <c r="BA3893" s="6"/>
      <c r="BB3893" s="6"/>
      <c r="BC3893" s="6"/>
      <c r="BD3893" s="6"/>
      <c r="BE3893" s="6"/>
      <c r="BF3893" s="6"/>
      <c r="BG3893" s="10"/>
    </row>
    <row r="3894" spans="34:59" x14ac:dyDescent="0.25">
      <c r="AH3894" s="10"/>
      <c r="AI3894" s="6"/>
    </row>
    <row r="3895" spans="34:59" x14ac:dyDescent="0.25">
      <c r="AH3895" s="6"/>
      <c r="AI3895" s="6"/>
      <c r="AJ3895" s="6"/>
      <c r="AK3895" s="6"/>
      <c r="AL3895" s="6"/>
      <c r="AM3895" s="6"/>
      <c r="AN3895" s="6"/>
      <c r="AO3895" s="6"/>
      <c r="AP3895" s="6"/>
      <c r="AQ3895" s="6"/>
      <c r="AR3895" s="6"/>
      <c r="AS3895" s="6"/>
      <c r="AT3895" s="6"/>
      <c r="AU3895" s="6"/>
      <c r="AV3895" s="6"/>
      <c r="AW3895" s="6"/>
      <c r="AX3895" s="6"/>
      <c r="AY3895" s="6"/>
      <c r="AZ3895" s="6"/>
      <c r="BA3895" s="6"/>
      <c r="BB3895" s="6"/>
      <c r="BC3895" s="6"/>
      <c r="BD3895" s="6"/>
      <c r="BE3895" s="6"/>
      <c r="BF3895" s="6"/>
      <c r="BG3895" s="6"/>
    </row>
    <row r="3896" spans="34:59" x14ac:dyDescent="0.25">
      <c r="AH3896" s="10"/>
      <c r="AI3896" s="6"/>
      <c r="AJ3896" s="10"/>
      <c r="AK3896" s="10"/>
      <c r="AL3896" s="10"/>
      <c r="AM3896" s="10"/>
      <c r="AN3896" s="10"/>
      <c r="AO3896" s="10"/>
      <c r="AP3896" s="10"/>
      <c r="AQ3896" s="10"/>
      <c r="AR3896" s="10"/>
      <c r="AS3896" s="10"/>
      <c r="AT3896" s="10"/>
      <c r="AU3896" s="10"/>
      <c r="AV3896" s="10"/>
      <c r="AW3896" s="10"/>
      <c r="AX3896" s="10"/>
      <c r="AY3896" s="10"/>
      <c r="AZ3896" s="10"/>
      <c r="BA3896" s="10"/>
      <c r="BB3896" s="10"/>
      <c r="BC3896" s="10"/>
      <c r="BD3896" s="10"/>
      <c r="BE3896" s="10"/>
      <c r="BF3896" s="10"/>
      <c r="BG3896" s="6"/>
    </row>
    <row r="3897" spans="34:59" x14ac:dyDescent="0.25">
      <c r="AH3897" s="6"/>
      <c r="AI3897" s="6"/>
      <c r="AJ3897" s="6"/>
      <c r="AK3897" s="6"/>
      <c r="AL3897" s="6"/>
      <c r="AM3897" s="6"/>
      <c r="AN3897" s="6"/>
      <c r="AO3897" s="6"/>
      <c r="AP3897" s="6"/>
      <c r="AQ3897" s="6"/>
      <c r="AR3897" s="6"/>
      <c r="AS3897" s="6"/>
      <c r="AT3897" s="6"/>
      <c r="AU3897" s="6"/>
      <c r="AV3897" s="6"/>
      <c r="AW3897" s="6"/>
      <c r="AX3897" s="6"/>
      <c r="AY3897" s="6"/>
      <c r="AZ3897" s="6"/>
      <c r="BA3897" s="6"/>
      <c r="BB3897" s="6"/>
      <c r="BC3897" s="6"/>
      <c r="BD3897" s="6"/>
      <c r="BE3897" s="6"/>
      <c r="BF3897" s="6"/>
      <c r="BG3897" s="10"/>
    </row>
    <row r="3898" spans="34:59" x14ac:dyDescent="0.25">
      <c r="AH3898" s="10"/>
      <c r="AI3898" s="6"/>
    </row>
    <row r="3899" spans="34:59" x14ac:dyDescent="0.25">
      <c r="AH3899" s="6"/>
      <c r="AI3899" s="6"/>
      <c r="AJ3899" s="6"/>
      <c r="AK3899" s="6"/>
      <c r="AL3899" s="6"/>
      <c r="AM3899" s="6"/>
      <c r="AN3899" s="6"/>
      <c r="AO3899" s="6"/>
      <c r="AP3899" s="6"/>
      <c r="AQ3899" s="6"/>
      <c r="AR3899" s="6"/>
      <c r="AS3899" s="6"/>
      <c r="AT3899" s="6"/>
      <c r="AU3899" s="6"/>
      <c r="AV3899" s="6"/>
      <c r="AW3899" s="6"/>
      <c r="AX3899" s="6"/>
      <c r="AY3899" s="6"/>
      <c r="AZ3899" s="6"/>
      <c r="BA3899" s="6"/>
      <c r="BB3899" s="6"/>
      <c r="BC3899" s="6"/>
      <c r="BD3899" s="6"/>
      <c r="BE3899" s="6"/>
      <c r="BF3899" s="6"/>
      <c r="BG3899" s="6"/>
    </row>
    <row r="3900" spans="34:59" x14ac:dyDescent="0.25">
      <c r="AH3900" s="10"/>
      <c r="AI3900" s="6"/>
      <c r="AJ3900" s="10"/>
      <c r="AK3900" s="10"/>
      <c r="AL3900" s="10"/>
      <c r="AM3900" s="10"/>
      <c r="AN3900" s="10"/>
      <c r="AO3900" s="10"/>
      <c r="AP3900" s="10"/>
      <c r="AQ3900" s="10"/>
      <c r="AR3900" s="10"/>
      <c r="AS3900" s="10"/>
      <c r="AT3900" s="10"/>
      <c r="AU3900" s="10"/>
      <c r="AV3900" s="10"/>
      <c r="AW3900" s="10"/>
      <c r="AX3900" s="10"/>
      <c r="AY3900" s="10"/>
      <c r="AZ3900" s="10"/>
      <c r="BA3900" s="10"/>
      <c r="BB3900" s="10"/>
      <c r="BC3900" s="10"/>
      <c r="BD3900" s="10"/>
      <c r="BE3900" s="10"/>
      <c r="BF3900" s="10"/>
      <c r="BG3900" s="6"/>
    </row>
    <row r="3901" spans="34:59" x14ac:dyDescent="0.25">
      <c r="AH3901" s="6"/>
      <c r="AI3901" s="6"/>
      <c r="AJ3901" s="6"/>
      <c r="AK3901" s="6"/>
      <c r="AL3901" s="6"/>
      <c r="AM3901" s="6"/>
      <c r="AN3901" s="6"/>
      <c r="AO3901" s="6"/>
      <c r="AP3901" s="6"/>
      <c r="AQ3901" s="6"/>
      <c r="AR3901" s="6"/>
      <c r="AS3901" s="6"/>
      <c r="AT3901" s="6"/>
      <c r="AU3901" s="6"/>
      <c r="AV3901" s="6"/>
      <c r="AW3901" s="6"/>
      <c r="AX3901" s="6"/>
      <c r="AY3901" s="6"/>
      <c r="AZ3901" s="6"/>
      <c r="BA3901" s="6"/>
      <c r="BB3901" s="6"/>
      <c r="BC3901" s="6"/>
      <c r="BD3901" s="6"/>
      <c r="BE3901" s="6"/>
      <c r="BF3901" s="6"/>
      <c r="BG3901" s="10"/>
    </row>
    <row r="3902" spans="34:59" x14ac:dyDescent="0.25">
      <c r="AH3902" s="10"/>
      <c r="AI3902" s="6"/>
    </row>
    <row r="3903" spans="34:59" x14ac:dyDescent="0.25">
      <c r="AH3903" s="6"/>
      <c r="AI3903" s="6"/>
      <c r="AJ3903" s="6"/>
      <c r="AK3903" s="6"/>
      <c r="AL3903" s="6"/>
      <c r="AM3903" s="6"/>
      <c r="AN3903" s="6"/>
      <c r="AO3903" s="6"/>
      <c r="AP3903" s="6"/>
      <c r="AQ3903" s="6"/>
      <c r="AR3903" s="6"/>
      <c r="AS3903" s="6"/>
      <c r="AT3903" s="6"/>
      <c r="AU3903" s="6"/>
      <c r="AV3903" s="6"/>
      <c r="AW3903" s="6"/>
      <c r="AX3903" s="6"/>
      <c r="AY3903" s="6"/>
      <c r="AZ3903" s="6"/>
      <c r="BA3903" s="6"/>
      <c r="BB3903" s="6"/>
      <c r="BC3903" s="6"/>
      <c r="BD3903" s="6"/>
      <c r="BE3903" s="6"/>
      <c r="BF3903" s="6"/>
      <c r="BG3903" s="6"/>
    </row>
    <row r="3904" spans="34:59" x14ac:dyDescent="0.25">
      <c r="AH3904" s="10"/>
      <c r="AI3904" s="6"/>
      <c r="AJ3904" s="10"/>
      <c r="AK3904" s="10"/>
      <c r="AL3904" s="10"/>
      <c r="AM3904" s="10"/>
      <c r="AN3904" s="10"/>
      <c r="AO3904" s="10"/>
      <c r="AP3904" s="10"/>
      <c r="AQ3904" s="10"/>
      <c r="AR3904" s="10"/>
      <c r="AS3904" s="10"/>
      <c r="AT3904" s="10"/>
      <c r="AU3904" s="10"/>
      <c r="AV3904" s="10"/>
      <c r="AW3904" s="10"/>
      <c r="AX3904" s="10"/>
      <c r="AY3904" s="10"/>
      <c r="AZ3904" s="10"/>
      <c r="BA3904" s="10"/>
      <c r="BB3904" s="10"/>
      <c r="BC3904" s="10"/>
      <c r="BD3904" s="10"/>
      <c r="BE3904" s="10"/>
      <c r="BF3904" s="10"/>
      <c r="BG3904" s="6"/>
    </row>
    <row r="3905" spans="34:59" x14ac:dyDescent="0.25">
      <c r="AH3905" s="6"/>
      <c r="AI3905" s="6"/>
      <c r="AJ3905" s="6"/>
      <c r="AK3905" s="6"/>
      <c r="AL3905" s="6"/>
      <c r="AM3905" s="6"/>
      <c r="AN3905" s="6"/>
      <c r="AO3905" s="6"/>
      <c r="AP3905" s="6"/>
      <c r="AQ3905" s="6"/>
      <c r="AR3905" s="6"/>
      <c r="AS3905" s="6"/>
      <c r="AT3905" s="6"/>
      <c r="AU3905" s="6"/>
      <c r="AV3905" s="6"/>
      <c r="AW3905" s="6"/>
      <c r="AX3905" s="6"/>
      <c r="AY3905" s="6"/>
      <c r="AZ3905" s="6"/>
      <c r="BA3905" s="6"/>
      <c r="BB3905" s="6"/>
      <c r="BC3905" s="6"/>
      <c r="BD3905" s="6"/>
      <c r="BE3905" s="6"/>
      <c r="BF3905" s="6"/>
      <c r="BG3905" s="10"/>
    </row>
    <row r="3906" spans="34:59" x14ac:dyDescent="0.25">
      <c r="AH3906" s="10"/>
      <c r="AI3906" s="6"/>
    </row>
    <row r="3907" spans="34:59" x14ac:dyDescent="0.25">
      <c r="AH3907" s="6"/>
      <c r="AI3907" s="6"/>
      <c r="AJ3907" s="6"/>
      <c r="AK3907" s="6"/>
      <c r="AL3907" s="6"/>
      <c r="AM3907" s="6"/>
      <c r="AN3907" s="6"/>
      <c r="AO3907" s="6"/>
      <c r="AP3907" s="6"/>
      <c r="AQ3907" s="6"/>
      <c r="AR3907" s="6"/>
      <c r="AS3907" s="6"/>
      <c r="AT3907" s="6"/>
      <c r="AU3907" s="6"/>
      <c r="AV3907" s="6"/>
      <c r="AW3907" s="6"/>
      <c r="AX3907" s="6"/>
      <c r="AY3907" s="6"/>
      <c r="AZ3907" s="6"/>
      <c r="BA3907" s="6"/>
      <c r="BB3907" s="6"/>
      <c r="BC3907" s="6"/>
      <c r="BD3907" s="6"/>
      <c r="BE3907" s="6"/>
      <c r="BF3907" s="6"/>
      <c r="BG3907" s="6"/>
    </row>
    <row r="3908" spans="34:59" x14ac:dyDescent="0.25">
      <c r="AH3908" s="10"/>
      <c r="AI3908" s="6"/>
      <c r="AJ3908" s="10"/>
      <c r="AK3908" s="10"/>
      <c r="AL3908" s="10"/>
      <c r="AM3908" s="10"/>
      <c r="AN3908" s="10"/>
      <c r="AO3908" s="10"/>
      <c r="AP3908" s="10"/>
      <c r="AQ3908" s="10"/>
      <c r="AR3908" s="10"/>
      <c r="AS3908" s="10"/>
      <c r="AT3908" s="10"/>
      <c r="AU3908" s="10"/>
      <c r="AV3908" s="10"/>
      <c r="AW3908" s="10"/>
      <c r="AX3908" s="10"/>
      <c r="AY3908" s="10"/>
      <c r="AZ3908" s="10"/>
      <c r="BA3908" s="10"/>
      <c r="BB3908" s="10"/>
      <c r="BC3908" s="10"/>
      <c r="BD3908" s="10"/>
      <c r="BE3908" s="10"/>
      <c r="BF3908" s="10"/>
      <c r="BG3908" s="6"/>
    </row>
    <row r="3909" spans="34:59" x14ac:dyDescent="0.25">
      <c r="AH3909" s="6"/>
      <c r="AI3909" s="6"/>
      <c r="AJ3909" s="6"/>
      <c r="AK3909" s="6"/>
      <c r="AL3909" s="6"/>
      <c r="AM3909" s="6"/>
      <c r="AN3909" s="6"/>
      <c r="AO3909" s="6"/>
      <c r="AP3909" s="6"/>
      <c r="AQ3909" s="6"/>
      <c r="AR3909" s="6"/>
      <c r="AS3909" s="6"/>
      <c r="AT3909" s="6"/>
      <c r="AU3909" s="6"/>
      <c r="AV3909" s="6"/>
      <c r="AW3909" s="6"/>
      <c r="AX3909" s="6"/>
      <c r="AY3909" s="6"/>
      <c r="AZ3909" s="6"/>
      <c r="BA3909" s="6"/>
      <c r="BB3909" s="6"/>
      <c r="BC3909" s="6"/>
      <c r="BD3909" s="6"/>
      <c r="BE3909" s="6"/>
      <c r="BF3909" s="6"/>
      <c r="BG3909" s="10"/>
    </row>
    <row r="3910" spans="34:59" x14ac:dyDescent="0.25">
      <c r="AH3910" s="10"/>
      <c r="AI3910" s="6"/>
    </row>
    <row r="3911" spans="34:59" x14ac:dyDescent="0.25">
      <c r="AH3911" s="6"/>
      <c r="AI3911" s="6"/>
      <c r="AJ3911" s="6"/>
      <c r="AK3911" s="6"/>
      <c r="AL3911" s="6"/>
      <c r="AM3911" s="6"/>
      <c r="AN3911" s="6"/>
      <c r="AO3911" s="6"/>
      <c r="AP3911" s="6"/>
      <c r="AQ3911" s="6"/>
      <c r="AR3911" s="6"/>
      <c r="AS3911" s="6"/>
      <c r="AT3911" s="6"/>
      <c r="AU3911" s="6"/>
      <c r="AV3911" s="6"/>
      <c r="AW3911" s="6"/>
      <c r="AX3911" s="6"/>
      <c r="AY3911" s="6"/>
      <c r="AZ3911" s="6"/>
      <c r="BA3911" s="6"/>
      <c r="BB3911" s="6"/>
      <c r="BC3911" s="6"/>
      <c r="BD3911" s="6"/>
      <c r="BE3911" s="6"/>
      <c r="BF3911" s="6"/>
      <c r="BG3911" s="6"/>
    </row>
    <row r="3912" spans="34:59" x14ac:dyDescent="0.25">
      <c r="AH3912" s="10"/>
      <c r="AI3912" s="6"/>
      <c r="AJ3912" s="10"/>
      <c r="AK3912" s="10"/>
      <c r="AL3912" s="10"/>
      <c r="AM3912" s="10"/>
      <c r="AN3912" s="10"/>
      <c r="AO3912" s="10"/>
      <c r="AP3912" s="10"/>
      <c r="AQ3912" s="10"/>
      <c r="AR3912" s="10"/>
      <c r="AS3912" s="10"/>
      <c r="AT3912" s="10"/>
      <c r="AU3912" s="10"/>
      <c r="AV3912" s="10"/>
      <c r="AW3912" s="10"/>
      <c r="AX3912" s="10"/>
      <c r="AY3912" s="10"/>
      <c r="AZ3912" s="10"/>
      <c r="BA3912" s="10"/>
      <c r="BB3912" s="10"/>
      <c r="BC3912" s="10"/>
      <c r="BD3912" s="10"/>
      <c r="BE3912" s="10"/>
      <c r="BF3912" s="10"/>
      <c r="BG3912" s="6"/>
    </row>
    <row r="3913" spans="34:59" x14ac:dyDescent="0.25">
      <c r="AH3913" s="6"/>
      <c r="AI3913" s="6"/>
      <c r="AJ3913" s="6"/>
      <c r="AK3913" s="6"/>
      <c r="AL3913" s="6"/>
      <c r="AM3913" s="6"/>
      <c r="AN3913" s="6"/>
      <c r="AO3913" s="6"/>
      <c r="AP3913" s="6"/>
      <c r="AQ3913" s="6"/>
      <c r="AR3913" s="6"/>
      <c r="AS3913" s="6"/>
      <c r="AT3913" s="6"/>
      <c r="AU3913" s="6"/>
      <c r="AV3913" s="6"/>
      <c r="AW3913" s="6"/>
      <c r="AX3913" s="6"/>
      <c r="AY3913" s="6"/>
      <c r="AZ3913" s="6"/>
      <c r="BA3913" s="6"/>
      <c r="BB3913" s="6"/>
      <c r="BC3913" s="6"/>
      <c r="BD3913" s="6"/>
      <c r="BE3913" s="6"/>
      <c r="BF3913" s="6"/>
      <c r="BG3913" s="10"/>
    </row>
    <row r="3914" spans="34:59" x14ac:dyDescent="0.25">
      <c r="AH3914" s="10"/>
      <c r="AI3914" s="6"/>
    </row>
    <row r="3915" spans="34:59" x14ac:dyDescent="0.25">
      <c r="AH3915" s="6"/>
      <c r="AI3915" s="6"/>
      <c r="AJ3915" s="6"/>
      <c r="AK3915" s="6"/>
      <c r="AL3915" s="6"/>
      <c r="AM3915" s="6"/>
      <c r="AN3915" s="6"/>
      <c r="AO3915" s="6"/>
      <c r="AP3915" s="6"/>
      <c r="AQ3915" s="6"/>
      <c r="AR3915" s="6"/>
      <c r="AS3915" s="6"/>
      <c r="AT3915" s="6"/>
      <c r="AU3915" s="6"/>
      <c r="AV3915" s="6"/>
      <c r="AW3915" s="6"/>
      <c r="AX3915" s="6"/>
      <c r="AY3915" s="6"/>
      <c r="AZ3915" s="6"/>
      <c r="BA3915" s="6"/>
      <c r="BB3915" s="6"/>
      <c r="BC3915" s="6"/>
      <c r="BD3915" s="6"/>
      <c r="BE3915" s="6"/>
      <c r="BF3915" s="6"/>
      <c r="BG3915" s="6"/>
    </row>
    <row r="3916" spans="34:59" x14ac:dyDescent="0.25">
      <c r="AH3916" s="10"/>
      <c r="AI3916" s="6"/>
      <c r="AJ3916" s="10"/>
      <c r="AK3916" s="10"/>
      <c r="AL3916" s="10"/>
      <c r="AM3916" s="10"/>
      <c r="AN3916" s="10"/>
      <c r="AO3916" s="10"/>
      <c r="AP3916" s="10"/>
      <c r="AQ3916" s="10"/>
      <c r="AR3916" s="10"/>
      <c r="AS3916" s="10"/>
      <c r="AT3916" s="10"/>
      <c r="AU3916" s="10"/>
      <c r="AV3916" s="10"/>
      <c r="AW3916" s="10"/>
      <c r="AX3916" s="10"/>
      <c r="AY3916" s="10"/>
      <c r="AZ3916" s="10"/>
      <c r="BA3916" s="10"/>
      <c r="BB3916" s="10"/>
      <c r="BC3916" s="10"/>
      <c r="BD3916" s="10"/>
      <c r="BE3916" s="10"/>
      <c r="BF3916" s="10"/>
      <c r="BG3916" s="6"/>
    </row>
    <row r="3917" spans="34:59" x14ac:dyDescent="0.25">
      <c r="AH3917" s="6"/>
      <c r="AI3917" s="6"/>
      <c r="AJ3917" s="6"/>
      <c r="AK3917" s="6"/>
      <c r="AL3917" s="6"/>
      <c r="AM3917" s="6"/>
      <c r="AN3917" s="6"/>
      <c r="AO3917" s="6"/>
      <c r="AP3917" s="6"/>
      <c r="AQ3917" s="6"/>
      <c r="AR3917" s="6"/>
      <c r="AS3917" s="6"/>
      <c r="AT3917" s="6"/>
      <c r="AU3917" s="6"/>
      <c r="AV3917" s="6"/>
      <c r="AW3917" s="6"/>
      <c r="AX3917" s="6"/>
      <c r="AY3917" s="6"/>
      <c r="AZ3917" s="6"/>
      <c r="BA3917" s="6"/>
      <c r="BB3917" s="6"/>
      <c r="BC3917" s="6"/>
      <c r="BD3917" s="6"/>
      <c r="BE3917" s="6"/>
      <c r="BF3917" s="6"/>
      <c r="BG3917" s="10"/>
    </row>
    <row r="3918" spans="34:59" x14ac:dyDescent="0.25">
      <c r="AH3918" s="10"/>
      <c r="AI3918" s="6"/>
    </row>
    <row r="3919" spans="34:59" x14ac:dyDescent="0.25">
      <c r="AH3919" s="6"/>
      <c r="AI3919" s="6"/>
      <c r="AJ3919" s="6"/>
      <c r="AK3919" s="6"/>
      <c r="AL3919" s="6"/>
      <c r="AM3919" s="6"/>
      <c r="AN3919" s="6"/>
      <c r="AO3919" s="6"/>
      <c r="AP3919" s="6"/>
      <c r="AQ3919" s="6"/>
      <c r="AR3919" s="6"/>
      <c r="AS3919" s="6"/>
      <c r="AT3919" s="6"/>
      <c r="AU3919" s="6"/>
      <c r="AV3919" s="6"/>
      <c r="AW3919" s="6"/>
      <c r="AX3919" s="6"/>
      <c r="AY3919" s="6"/>
      <c r="AZ3919" s="6"/>
      <c r="BA3919" s="6"/>
      <c r="BB3919" s="6"/>
      <c r="BC3919" s="6"/>
      <c r="BD3919" s="6"/>
      <c r="BE3919" s="6"/>
      <c r="BF3919" s="6"/>
      <c r="BG3919" s="6"/>
    </row>
    <row r="3920" spans="34:59" x14ac:dyDescent="0.25">
      <c r="AH3920" s="10"/>
      <c r="AI3920" s="6"/>
      <c r="AJ3920" s="10"/>
      <c r="AK3920" s="10"/>
      <c r="AL3920" s="10"/>
      <c r="AM3920" s="10"/>
      <c r="AN3920" s="10"/>
      <c r="AO3920" s="10"/>
      <c r="AP3920" s="10"/>
      <c r="AQ3920" s="10"/>
      <c r="AR3920" s="10"/>
      <c r="AS3920" s="10"/>
      <c r="AT3920" s="10"/>
      <c r="AU3920" s="10"/>
      <c r="AV3920" s="10"/>
      <c r="AW3920" s="10"/>
      <c r="AX3920" s="10"/>
      <c r="AY3920" s="10"/>
      <c r="AZ3920" s="10"/>
      <c r="BA3920" s="10"/>
      <c r="BB3920" s="10"/>
      <c r="BC3920" s="10"/>
      <c r="BD3920" s="10"/>
      <c r="BE3920" s="10"/>
      <c r="BF3920" s="10"/>
      <c r="BG3920" s="6"/>
    </row>
    <row r="3921" spans="34:59" x14ac:dyDescent="0.25">
      <c r="AH3921" s="6"/>
      <c r="AI3921" s="6"/>
      <c r="AJ3921" s="6"/>
      <c r="AK3921" s="6"/>
      <c r="AL3921" s="6"/>
      <c r="AM3921" s="6"/>
      <c r="AN3921" s="6"/>
      <c r="AO3921" s="6"/>
      <c r="AP3921" s="6"/>
      <c r="AQ3921" s="6"/>
      <c r="AR3921" s="6"/>
      <c r="AS3921" s="6"/>
      <c r="AT3921" s="6"/>
      <c r="AU3921" s="6"/>
      <c r="AV3921" s="6"/>
      <c r="AW3921" s="6"/>
      <c r="AX3921" s="6"/>
      <c r="AY3921" s="6"/>
      <c r="AZ3921" s="6"/>
      <c r="BA3921" s="6"/>
      <c r="BB3921" s="6"/>
      <c r="BC3921" s="6"/>
      <c r="BD3921" s="6"/>
      <c r="BE3921" s="6"/>
      <c r="BF3921" s="6"/>
      <c r="BG3921" s="10"/>
    </row>
    <row r="3922" spans="34:59" x14ac:dyDescent="0.25">
      <c r="AH3922" s="10"/>
      <c r="AI3922" s="6"/>
    </row>
    <row r="3923" spans="34:59" x14ac:dyDescent="0.25">
      <c r="AH3923" s="6"/>
      <c r="AI3923" s="6"/>
      <c r="AJ3923" s="6"/>
      <c r="AK3923" s="6"/>
      <c r="AL3923" s="6"/>
      <c r="AM3923" s="6"/>
      <c r="AN3923" s="6"/>
      <c r="AO3923" s="6"/>
      <c r="AP3923" s="6"/>
      <c r="AQ3923" s="6"/>
      <c r="AR3923" s="6"/>
      <c r="AS3923" s="6"/>
      <c r="AT3923" s="6"/>
      <c r="AU3923" s="6"/>
      <c r="AV3923" s="6"/>
      <c r="AW3923" s="6"/>
      <c r="AX3923" s="6"/>
      <c r="AY3923" s="6"/>
      <c r="AZ3923" s="6"/>
      <c r="BA3923" s="6"/>
      <c r="BB3923" s="6"/>
      <c r="BC3923" s="6"/>
      <c r="BD3923" s="6"/>
      <c r="BE3923" s="6"/>
      <c r="BF3923" s="6"/>
      <c r="BG3923" s="6"/>
    </row>
    <row r="3924" spans="34:59" x14ac:dyDescent="0.25">
      <c r="AH3924" s="10"/>
      <c r="AI3924" s="6"/>
      <c r="AJ3924" s="10"/>
      <c r="AK3924" s="10"/>
      <c r="AL3924" s="10"/>
      <c r="AM3924" s="10"/>
      <c r="AN3924" s="10"/>
      <c r="AO3924" s="10"/>
      <c r="AP3924" s="10"/>
      <c r="AQ3924" s="10"/>
      <c r="AR3924" s="10"/>
      <c r="AS3924" s="10"/>
      <c r="AT3924" s="10"/>
      <c r="AU3924" s="10"/>
      <c r="AV3924" s="10"/>
      <c r="AW3924" s="10"/>
      <c r="AX3924" s="10"/>
      <c r="AY3924" s="10"/>
      <c r="AZ3924" s="10"/>
      <c r="BA3924" s="10"/>
      <c r="BB3924" s="10"/>
      <c r="BC3924" s="10"/>
      <c r="BD3924" s="10"/>
      <c r="BE3924" s="10"/>
      <c r="BF3924" s="10"/>
      <c r="BG3924" s="6"/>
    </row>
    <row r="3925" spans="34:59" x14ac:dyDescent="0.25">
      <c r="AH3925" s="6"/>
      <c r="AI3925" s="6"/>
      <c r="AJ3925" s="6"/>
      <c r="AK3925" s="6"/>
      <c r="AL3925" s="6"/>
      <c r="AM3925" s="6"/>
      <c r="AN3925" s="6"/>
      <c r="AO3925" s="6"/>
      <c r="AP3925" s="6"/>
      <c r="AQ3925" s="6"/>
      <c r="AR3925" s="6"/>
      <c r="AS3925" s="6"/>
      <c r="AT3925" s="6"/>
      <c r="AU3925" s="6"/>
      <c r="AV3925" s="6"/>
      <c r="AW3925" s="6"/>
      <c r="AX3925" s="6"/>
      <c r="AY3925" s="6"/>
      <c r="AZ3925" s="6"/>
      <c r="BA3925" s="6"/>
      <c r="BB3925" s="6"/>
      <c r="BC3925" s="6"/>
      <c r="BD3925" s="6"/>
      <c r="BE3925" s="6"/>
      <c r="BF3925" s="6"/>
      <c r="BG3925" s="10"/>
    </row>
    <row r="3926" spans="34:59" x14ac:dyDescent="0.25">
      <c r="AH3926" s="10"/>
      <c r="AI3926" s="6"/>
    </row>
    <row r="3927" spans="34:59" x14ac:dyDescent="0.25">
      <c r="AH3927" s="6"/>
      <c r="AI3927" s="6"/>
      <c r="AJ3927" s="6"/>
      <c r="AK3927" s="6"/>
      <c r="AL3927" s="6"/>
      <c r="AM3927" s="6"/>
      <c r="AN3927" s="6"/>
      <c r="AO3927" s="6"/>
      <c r="AP3927" s="6"/>
      <c r="AQ3927" s="6"/>
      <c r="AR3927" s="6"/>
      <c r="AS3927" s="6"/>
      <c r="AT3927" s="6"/>
      <c r="AU3927" s="6"/>
      <c r="AV3927" s="6"/>
      <c r="AW3927" s="6"/>
      <c r="AX3927" s="6"/>
      <c r="AY3927" s="6"/>
      <c r="AZ3927" s="6"/>
      <c r="BA3927" s="6"/>
      <c r="BB3927" s="6"/>
      <c r="BC3927" s="6"/>
      <c r="BD3927" s="6"/>
      <c r="BE3927" s="6"/>
      <c r="BF3927" s="6"/>
      <c r="BG3927" s="6"/>
    </row>
    <row r="3928" spans="34:59" x14ac:dyDescent="0.25">
      <c r="AH3928" s="10"/>
      <c r="AI3928" s="6"/>
      <c r="AJ3928" s="10"/>
      <c r="AK3928" s="10"/>
      <c r="AL3928" s="10"/>
      <c r="AM3928" s="10"/>
      <c r="AN3928" s="10"/>
      <c r="AO3928" s="10"/>
      <c r="AP3928" s="10"/>
      <c r="AQ3928" s="10"/>
      <c r="AR3928" s="10"/>
      <c r="AS3928" s="10"/>
      <c r="AT3928" s="10"/>
      <c r="AU3928" s="10"/>
      <c r="AV3928" s="10"/>
      <c r="AW3928" s="10"/>
      <c r="AX3928" s="10"/>
      <c r="AY3928" s="10"/>
      <c r="AZ3928" s="10"/>
      <c r="BA3928" s="10"/>
      <c r="BB3928" s="10"/>
      <c r="BC3928" s="10"/>
      <c r="BD3928" s="10"/>
      <c r="BE3928" s="10"/>
      <c r="BF3928" s="10"/>
      <c r="BG3928" s="6"/>
    </row>
    <row r="3929" spans="34:59" x14ac:dyDescent="0.25">
      <c r="AH3929" s="6"/>
      <c r="AI3929" s="6"/>
      <c r="AJ3929" s="6"/>
      <c r="AK3929" s="6"/>
      <c r="AL3929" s="6"/>
      <c r="AM3929" s="6"/>
      <c r="AN3929" s="6"/>
      <c r="AO3929" s="6"/>
      <c r="AP3929" s="6"/>
      <c r="AQ3929" s="6"/>
      <c r="AR3929" s="6"/>
      <c r="AS3929" s="6"/>
      <c r="AT3929" s="6"/>
      <c r="AU3929" s="6"/>
      <c r="AV3929" s="6"/>
      <c r="AW3929" s="6"/>
      <c r="AX3929" s="6"/>
      <c r="AY3929" s="6"/>
      <c r="AZ3929" s="6"/>
      <c r="BA3929" s="6"/>
      <c r="BB3929" s="6"/>
      <c r="BC3929" s="6"/>
      <c r="BD3929" s="6"/>
      <c r="BE3929" s="6"/>
      <c r="BF3929" s="6"/>
      <c r="BG3929" s="10"/>
    </row>
    <row r="3930" spans="34:59" x14ac:dyDescent="0.25">
      <c r="AH3930" s="10"/>
      <c r="AI3930" s="6"/>
    </row>
    <row r="3931" spans="34:59" x14ac:dyDescent="0.25">
      <c r="AH3931" s="6"/>
      <c r="AI3931" s="6"/>
      <c r="AJ3931" s="6"/>
      <c r="AK3931" s="6"/>
      <c r="AL3931" s="6"/>
      <c r="AM3931" s="6"/>
      <c r="AN3931" s="6"/>
      <c r="AO3931" s="6"/>
      <c r="AP3931" s="6"/>
      <c r="AQ3931" s="6"/>
      <c r="AR3931" s="6"/>
      <c r="AS3931" s="6"/>
      <c r="AT3931" s="6"/>
      <c r="AU3931" s="6"/>
      <c r="AV3931" s="6"/>
      <c r="AW3931" s="6"/>
      <c r="AX3931" s="6"/>
      <c r="AY3931" s="6"/>
      <c r="AZ3931" s="6"/>
      <c r="BA3931" s="6"/>
      <c r="BB3931" s="6"/>
      <c r="BC3931" s="6"/>
      <c r="BD3931" s="6"/>
      <c r="BE3931" s="6"/>
      <c r="BF3931" s="6"/>
      <c r="BG3931" s="6"/>
    </row>
    <row r="3932" spans="34:59" x14ac:dyDescent="0.25">
      <c r="AH3932" s="10"/>
      <c r="AI3932" s="6"/>
      <c r="AJ3932" s="10"/>
      <c r="AK3932" s="10"/>
      <c r="AL3932" s="10"/>
      <c r="AM3932" s="10"/>
      <c r="AN3932" s="10"/>
      <c r="AO3932" s="10"/>
      <c r="AP3932" s="10"/>
      <c r="AQ3932" s="10"/>
      <c r="AR3932" s="10"/>
      <c r="AS3932" s="10"/>
      <c r="AT3932" s="10"/>
      <c r="AU3932" s="10"/>
      <c r="AV3932" s="10"/>
      <c r="AW3932" s="10"/>
      <c r="AX3932" s="10"/>
      <c r="AY3932" s="10"/>
      <c r="AZ3932" s="10"/>
      <c r="BA3932" s="10"/>
      <c r="BB3932" s="10"/>
      <c r="BC3932" s="10"/>
      <c r="BD3932" s="10"/>
      <c r="BE3932" s="10"/>
      <c r="BF3932" s="10"/>
      <c r="BG3932" s="6"/>
    </row>
    <row r="3933" spans="34:59" x14ac:dyDescent="0.25">
      <c r="AH3933" s="6"/>
      <c r="AI3933" s="6"/>
      <c r="AJ3933" s="6"/>
      <c r="AK3933" s="6"/>
      <c r="AL3933" s="6"/>
      <c r="AM3933" s="6"/>
      <c r="AN3933" s="6"/>
      <c r="AO3933" s="6"/>
      <c r="AP3933" s="6"/>
      <c r="AQ3933" s="6"/>
      <c r="AR3933" s="6"/>
      <c r="AS3933" s="6"/>
      <c r="AT3933" s="6"/>
      <c r="AU3933" s="6"/>
      <c r="AV3933" s="6"/>
      <c r="AW3933" s="6"/>
      <c r="AX3933" s="6"/>
      <c r="AY3933" s="6"/>
      <c r="AZ3933" s="6"/>
      <c r="BA3933" s="6"/>
      <c r="BB3933" s="6"/>
      <c r="BC3933" s="6"/>
      <c r="BD3933" s="6"/>
      <c r="BE3933" s="6"/>
      <c r="BF3933" s="6"/>
      <c r="BG3933" s="10"/>
    </row>
    <row r="3934" spans="34:59" x14ac:dyDescent="0.25">
      <c r="AH3934" s="10"/>
      <c r="AI3934" s="6"/>
    </row>
    <row r="3935" spans="34:59" x14ac:dyDescent="0.25">
      <c r="AH3935" s="6"/>
      <c r="AI3935" s="6"/>
      <c r="AJ3935" s="6"/>
      <c r="AK3935" s="6"/>
      <c r="AL3935" s="6"/>
      <c r="AM3935" s="6"/>
      <c r="AN3935" s="6"/>
      <c r="AO3935" s="6"/>
      <c r="AP3935" s="6"/>
      <c r="AQ3935" s="6"/>
      <c r="AR3935" s="6"/>
      <c r="AS3935" s="6"/>
      <c r="AT3935" s="6"/>
      <c r="AU3935" s="6"/>
      <c r="AV3935" s="6"/>
      <c r="AW3935" s="6"/>
      <c r="AX3935" s="6"/>
      <c r="AY3935" s="6"/>
      <c r="AZ3935" s="6"/>
      <c r="BA3935" s="6"/>
      <c r="BB3935" s="6"/>
      <c r="BC3935" s="6"/>
      <c r="BD3935" s="6"/>
      <c r="BE3935" s="6"/>
      <c r="BF3935" s="6"/>
      <c r="BG3935" s="6"/>
    </row>
    <row r="3936" spans="34:59" x14ac:dyDescent="0.25">
      <c r="AH3936" s="10"/>
      <c r="AI3936" s="6"/>
      <c r="AJ3936" s="10"/>
      <c r="AK3936" s="10"/>
      <c r="AL3936" s="10"/>
      <c r="AM3936" s="10"/>
      <c r="AN3936" s="10"/>
      <c r="AO3936" s="10"/>
      <c r="AP3936" s="10"/>
      <c r="AQ3936" s="10"/>
      <c r="AR3936" s="10"/>
      <c r="AS3936" s="10"/>
      <c r="AT3936" s="10"/>
      <c r="AU3936" s="10"/>
      <c r="AV3936" s="10"/>
      <c r="AW3936" s="10"/>
      <c r="AX3936" s="10"/>
      <c r="AY3936" s="10"/>
      <c r="AZ3936" s="10"/>
      <c r="BA3936" s="10"/>
      <c r="BB3936" s="10"/>
      <c r="BC3936" s="10"/>
      <c r="BD3936" s="10"/>
      <c r="BE3936" s="10"/>
      <c r="BF3936" s="10"/>
      <c r="BG3936" s="6"/>
    </row>
    <row r="3937" spans="34:59" x14ac:dyDescent="0.25">
      <c r="AH3937" s="6"/>
      <c r="AI3937" s="6"/>
      <c r="AJ3937" s="6"/>
      <c r="AK3937" s="6"/>
      <c r="AL3937" s="6"/>
      <c r="AM3937" s="6"/>
      <c r="AN3937" s="6"/>
      <c r="AO3937" s="6"/>
      <c r="AP3937" s="6"/>
      <c r="AQ3937" s="6"/>
      <c r="AR3937" s="6"/>
      <c r="AS3937" s="6"/>
      <c r="AT3937" s="6"/>
      <c r="AU3937" s="6"/>
      <c r="AV3937" s="6"/>
      <c r="AW3937" s="6"/>
      <c r="AX3937" s="6"/>
      <c r="AY3937" s="6"/>
      <c r="AZ3937" s="6"/>
      <c r="BA3937" s="6"/>
      <c r="BB3937" s="6"/>
      <c r="BC3937" s="6"/>
      <c r="BD3937" s="6"/>
      <c r="BE3937" s="6"/>
      <c r="BF3937" s="6"/>
      <c r="BG3937" s="10"/>
    </row>
    <row r="3938" spans="34:59" x14ac:dyDescent="0.25">
      <c r="AH3938" s="10"/>
      <c r="AI3938" s="6"/>
    </row>
    <row r="3939" spans="34:59" x14ac:dyDescent="0.25">
      <c r="AH3939" s="6"/>
      <c r="AI3939" s="6"/>
      <c r="AJ3939" s="6"/>
      <c r="AK3939" s="6"/>
      <c r="AL3939" s="6"/>
      <c r="AM3939" s="6"/>
      <c r="AN3939" s="6"/>
      <c r="AO3939" s="6"/>
      <c r="AP3939" s="6"/>
      <c r="AQ3939" s="6"/>
      <c r="AR3939" s="6"/>
      <c r="AS3939" s="6"/>
      <c r="AT3939" s="6"/>
      <c r="AU3939" s="6"/>
      <c r="AV3939" s="6"/>
      <c r="AW3939" s="6"/>
      <c r="AX3939" s="6"/>
      <c r="AY3939" s="6"/>
      <c r="AZ3939" s="6"/>
      <c r="BA3939" s="6"/>
      <c r="BB3939" s="6"/>
      <c r="BC3939" s="6"/>
      <c r="BD3939" s="6"/>
      <c r="BE3939" s="6"/>
      <c r="BF3939" s="6"/>
      <c r="BG3939" s="6"/>
    </row>
    <row r="3940" spans="34:59" x14ac:dyDescent="0.25">
      <c r="AH3940" s="10"/>
      <c r="AI3940" s="6"/>
      <c r="AJ3940" s="10"/>
      <c r="AK3940" s="10"/>
      <c r="AL3940" s="10"/>
      <c r="AM3940" s="10"/>
      <c r="AN3940" s="10"/>
      <c r="AO3940" s="10"/>
      <c r="AP3940" s="10"/>
      <c r="AQ3940" s="10"/>
      <c r="AR3940" s="10"/>
      <c r="AS3940" s="10"/>
      <c r="AT3940" s="10"/>
      <c r="AU3940" s="10"/>
      <c r="AV3940" s="10"/>
      <c r="AW3940" s="10"/>
      <c r="AX3940" s="10"/>
      <c r="AY3940" s="10"/>
      <c r="AZ3940" s="10"/>
      <c r="BA3940" s="10"/>
      <c r="BB3940" s="10"/>
      <c r="BC3940" s="10"/>
      <c r="BD3940" s="10"/>
      <c r="BE3940" s="10"/>
      <c r="BF3940" s="10"/>
      <c r="BG3940" s="6"/>
    </row>
    <row r="3941" spans="34:59" x14ac:dyDescent="0.25">
      <c r="AH3941" s="6"/>
      <c r="AI3941" s="6"/>
      <c r="AJ3941" s="6"/>
      <c r="AK3941" s="6"/>
      <c r="AL3941" s="6"/>
      <c r="AM3941" s="6"/>
      <c r="AN3941" s="6"/>
      <c r="AO3941" s="6"/>
      <c r="AP3941" s="6"/>
      <c r="AQ3941" s="6"/>
      <c r="AR3941" s="6"/>
      <c r="AS3941" s="6"/>
      <c r="AT3941" s="6"/>
      <c r="AU3941" s="6"/>
      <c r="AV3941" s="6"/>
      <c r="AW3941" s="6"/>
      <c r="AX3941" s="6"/>
      <c r="AY3941" s="6"/>
      <c r="AZ3941" s="6"/>
      <c r="BA3941" s="6"/>
      <c r="BB3941" s="6"/>
      <c r="BC3941" s="6"/>
      <c r="BD3941" s="6"/>
      <c r="BE3941" s="6"/>
      <c r="BF3941" s="6"/>
      <c r="BG3941" s="10"/>
    </row>
    <row r="3942" spans="34:59" x14ac:dyDescent="0.25">
      <c r="AH3942" s="10"/>
      <c r="AI3942" s="6"/>
    </row>
    <row r="3943" spans="34:59" x14ac:dyDescent="0.25">
      <c r="AH3943" s="6"/>
      <c r="AI3943" s="6"/>
      <c r="AJ3943" s="6"/>
      <c r="AK3943" s="6"/>
      <c r="AL3943" s="6"/>
      <c r="AM3943" s="6"/>
      <c r="AN3943" s="6"/>
      <c r="AO3943" s="6"/>
      <c r="AP3943" s="6"/>
      <c r="AQ3943" s="6"/>
      <c r="AR3943" s="6"/>
      <c r="AS3943" s="6"/>
      <c r="AT3943" s="6"/>
      <c r="AU3943" s="6"/>
      <c r="AV3943" s="6"/>
      <c r="AW3943" s="6"/>
      <c r="AX3943" s="6"/>
      <c r="AY3943" s="6"/>
      <c r="AZ3943" s="6"/>
      <c r="BA3943" s="6"/>
      <c r="BB3943" s="6"/>
      <c r="BC3943" s="6"/>
      <c r="BD3943" s="6"/>
      <c r="BE3943" s="6"/>
      <c r="BF3943" s="6"/>
      <c r="BG3943" s="6"/>
    </row>
    <row r="3944" spans="34:59" x14ac:dyDescent="0.25">
      <c r="AH3944" s="10"/>
      <c r="AI3944" s="6"/>
      <c r="AJ3944" s="10"/>
      <c r="AK3944" s="10"/>
      <c r="AL3944" s="10"/>
      <c r="AM3944" s="10"/>
      <c r="AN3944" s="10"/>
      <c r="AO3944" s="10"/>
      <c r="AP3944" s="10"/>
      <c r="AQ3944" s="10"/>
      <c r="AR3944" s="10"/>
      <c r="AS3944" s="10"/>
      <c r="AT3944" s="10"/>
      <c r="AU3944" s="10"/>
      <c r="AV3944" s="10"/>
      <c r="AW3944" s="10"/>
      <c r="AX3944" s="10"/>
      <c r="AY3944" s="10"/>
      <c r="AZ3944" s="10"/>
      <c r="BA3944" s="10"/>
      <c r="BB3944" s="10"/>
      <c r="BC3944" s="10"/>
      <c r="BD3944" s="10"/>
      <c r="BE3944" s="10"/>
      <c r="BF3944" s="10"/>
      <c r="BG3944" s="6"/>
    </row>
    <row r="3945" spans="34:59" x14ac:dyDescent="0.25">
      <c r="AH3945" s="6"/>
      <c r="AI3945" s="6"/>
      <c r="AJ3945" s="6"/>
      <c r="AK3945" s="6"/>
      <c r="AL3945" s="6"/>
      <c r="AM3945" s="6"/>
      <c r="AN3945" s="6"/>
      <c r="AO3945" s="6"/>
      <c r="AP3945" s="6"/>
      <c r="AQ3945" s="6"/>
      <c r="AR3945" s="6"/>
      <c r="AS3945" s="6"/>
      <c r="AT3945" s="6"/>
      <c r="AU3945" s="6"/>
      <c r="AV3945" s="6"/>
      <c r="AW3945" s="6"/>
      <c r="AX3945" s="6"/>
      <c r="AY3945" s="6"/>
      <c r="AZ3945" s="6"/>
      <c r="BA3945" s="6"/>
      <c r="BB3945" s="6"/>
      <c r="BC3945" s="6"/>
      <c r="BD3945" s="6"/>
      <c r="BE3945" s="6"/>
      <c r="BF3945" s="6"/>
      <c r="BG3945" s="10"/>
    </row>
    <row r="3946" spans="34:59" x14ac:dyDescent="0.25">
      <c r="AH3946" s="10"/>
      <c r="AI3946" s="6"/>
    </row>
    <row r="3947" spans="34:59" x14ac:dyDescent="0.25">
      <c r="AH3947" s="6"/>
      <c r="AI3947" s="6"/>
      <c r="AJ3947" s="6"/>
      <c r="AK3947" s="6"/>
      <c r="AL3947" s="6"/>
      <c r="AM3947" s="6"/>
      <c r="AN3947" s="6"/>
      <c r="AO3947" s="6"/>
      <c r="AP3947" s="6"/>
      <c r="AQ3947" s="6"/>
      <c r="AR3947" s="6"/>
      <c r="AS3947" s="6"/>
      <c r="AT3947" s="6"/>
      <c r="AU3947" s="6"/>
      <c r="AV3947" s="6"/>
      <c r="AW3947" s="6"/>
      <c r="AX3947" s="6"/>
      <c r="AY3947" s="6"/>
      <c r="AZ3947" s="6"/>
      <c r="BA3947" s="6"/>
      <c r="BB3947" s="6"/>
      <c r="BC3947" s="6"/>
      <c r="BD3947" s="6"/>
      <c r="BE3947" s="6"/>
      <c r="BF3947" s="6"/>
      <c r="BG3947" s="6"/>
    </row>
    <row r="3948" spans="34:59" x14ac:dyDescent="0.25">
      <c r="AH3948" s="10"/>
      <c r="AI3948" s="6"/>
      <c r="AJ3948" s="10"/>
      <c r="AK3948" s="10"/>
      <c r="AL3948" s="10"/>
      <c r="AM3948" s="10"/>
      <c r="AN3948" s="10"/>
      <c r="AO3948" s="10"/>
      <c r="AP3948" s="10"/>
      <c r="AQ3948" s="10"/>
      <c r="AR3948" s="10"/>
      <c r="AS3948" s="10"/>
      <c r="AT3948" s="10"/>
      <c r="AU3948" s="10"/>
      <c r="AV3948" s="10"/>
      <c r="AW3948" s="10"/>
      <c r="AX3948" s="10"/>
      <c r="AY3948" s="10"/>
      <c r="AZ3948" s="10"/>
      <c r="BA3948" s="10"/>
      <c r="BB3948" s="10"/>
      <c r="BC3948" s="10"/>
      <c r="BD3948" s="10"/>
      <c r="BE3948" s="10"/>
      <c r="BF3948" s="10"/>
      <c r="BG3948" s="6"/>
    </row>
    <row r="3949" spans="34:59" x14ac:dyDescent="0.25">
      <c r="AH3949" s="6"/>
      <c r="AI3949" s="6"/>
      <c r="AJ3949" s="6"/>
      <c r="AK3949" s="6"/>
      <c r="AL3949" s="6"/>
      <c r="AM3949" s="6"/>
      <c r="AN3949" s="6"/>
      <c r="AO3949" s="6"/>
      <c r="AP3949" s="6"/>
      <c r="AQ3949" s="6"/>
      <c r="AR3949" s="6"/>
      <c r="AS3949" s="6"/>
      <c r="AT3949" s="6"/>
      <c r="AU3949" s="6"/>
      <c r="AV3949" s="6"/>
      <c r="AW3949" s="6"/>
      <c r="AX3949" s="6"/>
      <c r="AY3949" s="6"/>
      <c r="AZ3949" s="6"/>
      <c r="BA3949" s="6"/>
      <c r="BB3949" s="6"/>
      <c r="BC3949" s="6"/>
      <c r="BD3949" s="6"/>
      <c r="BE3949" s="6"/>
      <c r="BF3949" s="6"/>
      <c r="BG3949" s="10"/>
    </row>
    <row r="3950" spans="34:59" x14ac:dyDescent="0.25">
      <c r="AH3950" s="10"/>
      <c r="AI3950" s="6"/>
    </row>
    <row r="3951" spans="34:59" x14ac:dyDescent="0.25">
      <c r="AH3951" s="6"/>
      <c r="AI3951" s="6"/>
      <c r="AJ3951" s="6"/>
      <c r="AK3951" s="6"/>
      <c r="AL3951" s="6"/>
      <c r="AM3951" s="6"/>
      <c r="AN3951" s="6"/>
      <c r="AO3951" s="6"/>
      <c r="AP3951" s="6"/>
      <c r="AQ3951" s="6"/>
      <c r="AR3951" s="6"/>
      <c r="AS3951" s="6"/>
      <c r="AT3951" s="6"/>
      <c r="AU3951" s="6"/>
      <c r="AV3951" s="6"/>
      <c r="AW3951" s="6"/>
      <c r="AX3951" s="6"/>
      <c r="AY3951" s="6"/>
      <c r="AZ3951" s="6"/>
      <c r="BA3951" s="6"/>
      <c r="BB3951" s="6"/>
      <c r="BC3951" s="6"/>
      <c r="BD3951" s="6"/>
      <c r="BE3951" s="6"/>
      <c r="BF3951" s="6"/>
      <c r="BG3951" s="6"/>
    </row>
    <row r="3952" spans="34:59" x14ac:dyDescent="0.25">
      <c r="AH3952" s="10"/>
      <c r="AI3952" s="6"/>
      <c r="AJ3952" s="10"/>
      <c r="AK3952" s="10"/>
      <c r="AL3952" s="10"/>
      <c r="AM3952" s="10"/>
      <c r="AN3952" s="10"/>
      <c r="AO3952" s="10"/>
      <c r="AP3952" s="10"/>
      <c r="AQ3952" s="10"/>
      <c r="AR3952" s="10"/>
      <c r="AS3952" s="10"/>
      <c r="AT3952" s="10"/>
      <c r="AU3952" s="10"/>
      <c r="AV3952" s="10"/>
      <c r="AW3952" s="10"/>
      <c r="AX3952" s="10"/>
      <c r="AY3952" s="10"/>
      <c r="AZ3952" s="10"/>
      <c r="BA3952" s="10"/>
      <c r="BB3952" s="10"/>
      <c r="BC3952" s="10"/>
      <c r="BD3952" s="10"/>
      <c r="BE3952" s="10"/>
      <c r="BF3952" s="10"/>
      <c r="BG3952" s="6"/>
    </row>
    <row r="3953" spans="34:59" x14ac:dyDescent="0.25">
      <c r="AH3953" s="6"/>
      <c r="AI3953" s="6"/>
      <c r="AJ3953" s="6"/>
      <c r="AK3953" s="6"/>
      <c r="AL3953" s="6"/>
      <c r="AM3953" s="6"/>
      <c r="AN3953" s="6"/>
      <c r="AO3953" s="6"/>
      <c r="AP3953" s="6"/>
      <c r="AQ3953" s="6"/>
      <c r="AR3953" s="6"/>
      <c r="AS3953" s="6"/>
      <c r="AT3953" s="6"/>
      <c r="AU3953" s="6"/>
      <c r="AV3953" s="6"/>
      <c r="AW3953" s="6"/>
      <c r="AX3953" s="6"/>
      <c r="AY3953" s="6"/>
      <c r="AZ3953" s="6"/>
      <c r="BA3953" s="6"/>
      <c r="BB3953" s="6"/>
      <c r="BC3953" s="6"/>
      <c r="BD3953" s="6"/>
      <c r="BE3953" s="6"/>
      <c r="BF3953" s="6"/>
      <c r="BG3953" s="10"/>
    </row>
    <row r="3954" spans="34:59" x14ac:dyDescent="0.25">
      <c r="AH3954" s="10"/>
      <c r="AI3954" s="6"/>
    </row>
    <row r="3955" spans="34:59" x14ac:dyDescent="0.25">
      <c r="AH3955" s="6"/>
      <c r="AI3955" s="6"/>
      <c r="AJ3955" s="6"/>
      <c r="AK3955" s="6"/>
      <c r="AL3955" s="6"/>
      <c r="AM3955" s="6"/>
      <c r="AN3955" s="6"/>
      <c r="AO3955" s="6"/>
      <c r="AP3955" s="6"/>
      <c r="AQ3955" s="6"/>
      <c r="AR3955" s="6"/>
      <c r="AS3955" s="6"/>
      <c r="AT3955" s="6"/>
      <c r="AU3955" s="6"/>
      <c r="AV3955" s="6"/>
      <c r="AW3955" s="6"/>
      <c r="AX3955" s="6"/>
      <c r="AY3955" s="6"/>
      <c r="AZ3955" s="6"/>
      <c r="BA3955" s="6"/>
      <c r="BB3955" s="6"/>
      <c r="BC3955" s="6"/>
      <c r="BD3955" s="6"/>
      <c r="BE3955" s="6"/>
      <c r="BF3955" s="6"/>
      <c r="BG3955" s="6"/>
    </row>
    <row r="3956" spans="34:59" x14ac:dyDescent="0.25">
      <c r="AH3956" s="10"/>
      <c r="AI3956" s="6"/>
      <c r="AJ3956" s="10"/>
      <c r="AK3956" s="10"/>
      <c r="AL3956" s="10"/>
      <c r="AM3956" s="10"/>
      <c r="AN3956" s="10"/>
      <c r="AO3956" s="10"/>
      <c r="AP3956" s="10"/>
      <c r="AQ3956" s="10"/>
      <c r="AR3956" s="10"/>
      <c r="AS3956" s="10"/>
      <c r="AT3956" s="10"/>
      <c r="AU3956" s="10"/>
      <c r="AV3956" s="10"/>
      <c r="AW3956" s="10"/>
      <c r="AX3956" s="10"/>
      <c r="AY3956" s="10"/>
      <c r="AZ3956" s="10"/>
      <c r="BA3956" s="10"/>
      <c r="BB3956" s="10"/>
      <c r="BC3956" s="10"/>
      <c r="BD3956" s="10"/>
      <c r="BE3956" s="10"/>
      <c r="BF3956" s="10"/>
      <c r="BG3956" s="6"/>
    </row>
    <row r="3957" spans="34:59" x14ac:dyDescent="0.25">
      <c r="AH3957" s="6"/>
      <c r="AI3957" s="6"/>
      <c r="AJ3957" s="6"/>
      <c r="AK3957" s="6"/>
      <c r="AL3957" s="6"/>
      <c r="AM3957" s="6"/>
      <c r="AN3957" s="6"/>
      <c r="AO3957" s="6"/>
      <c r="AP3957" s="6"/>
      <c r="AQ3957" s="6"/>
      <c r="AR3957" s="6"/>
      <c r="AS3957" s="6"/>
      <c r="AT3957" s="6"/>
      <c r="AU3957" s="6"/>
      <c r="AV3957" s="6"/>
      <c r="AW3957" s="6"/>
      <c r="AX3957" s="6"/>
      <c r="AY3957" s="6"/>
      <c r="AZ3957" s="6"/>
      <c r="BA3957" s="6"/>
      <c r="BB3957" s="6"/>
      <c r="BC3957" s="6"/>
      <c r="BD3957" s="6"/>
      <c r="BE3957" s="6"/>
      <c r="BF3957" s="6"/>
      <c r="BG3957" s="10"/>
    </row>
    <row r="3958" spans="34:59" x14ac:dyDescent="0.25">
      <c r="AH3958" s="10"/>
      <c r="AI3958" s="6"/>
    </row>
    <row r="3959" spans="34:59" x14ac:dyDescent="0.25">
      <c r="AH3959" s="6"/>
      <c r="AI3959" s="6"/>
      <c r="AJ3959" s="6"/>
      <c r="AK3959" s="6"/>
      <c r="AL3959" s="6"/>
      <c r="AM3959" s="6"/>
      <c r="AN3959" s="6"/>
      <c r="AO3959" s="6"/>
      <c r="AP3959" s="6"/>
      <c r="AQ3959" s="6"/>
      <c r="AR3959" s="6"/>
      <c r="AS3959" s="6"/>
      <c r="AT3959" s="6"/>
      <c r="AU3959" s="6"/>
      <c r="AV3959" s="6"/>
      <c r="AW3959" s="6"/>
      <c r="AX3959" s="6"/>
      <c r="AY3959" s="6"/>
      <c r="AZ3959" s="6"/>
      <c r="BA3959" s="6"/>
      <c r="BB3959" s="6"/>
      <c r="BC3959" s="6"/>
      <c r="BD3959" s="6"/>
      <c r="BE3959" s="6"/>
      <c r="BF3959" s="6"/>
      <c r="BG3959" s="6"/>
    </row>
    <row r="3960" spans="34:59" x14ac:dyDescent="0.25">
      <c r="AH3960" s="10"/>
      <c r="AI3960" s="6"/>
      <c r="AJ3960" s="10"/>
      <c r="AK3960" s="10"/>
      <c r="AL3960" s="10"/>
      <c r="AM3960" s="10"/>
      <c r="AN3960" s="10"/>
      <c r="AO3960" s="10"/>
      <c r="AP3960" s="10"/>
      <c r="AQ3960" s="10"/>
      <c r="AR3960" s="10"/>
      <c r="AS3960" s="10"/>
      <c r="AT3960" s="10"/>
      <c r="AU3960" s="10"/>
      <c r="AV3960" s="10"/>
      <c r="AW3960" s="10"/>
      <c r="AX3960" s="10"/>
      <c r="AY3960" s="10"/>
      <c r="AZ3960" s="10"/>
      <c r="BA3960" s="10"/>
      <c r="BB3960" s="10"/>
      <c r="BC3960" s="10"/>
      <c r="BD3960" s="10"/>
      <c r="BE3960" s="10"/>
      <c r="BF3960" s="10"/>
      <c r="BG3960" s="6"/>
    </row>
    <row r="3961" spans="34:59" x14ac:dyDescent="0.25">
      <c r="AH3961" s="6"/>
      <c r="AI3961" s="6"/>
      <c r="AJ3961" s="6"/>
      <c r="AK3961" s="6"/>
      <c r="AL3961" s="6"/>
      <c r="AM3961" s="6"/>
      <c r="AN3961" s="6"/>
      <c r="AO3961" s="6"/>
      <c r="AP3961" s="6"/>
      <c r="AQ3961" s="6"/>
      <c r="AR3961" s="6"/>
      <c r="AS3961" s="6"/>
      <c r="AT3961" s="6"/>
      <c r="AU3961" s="6"/>
      <c r="AV3961" s="6"/>
      <c r="AW3961" s="6"/>
      <c r="AX3961" s="6"/>
      <c r="AY3961" s="6"/>
      <c r="AZ3961" s="6"/>
      <c r="BA3961" s="6"/>
      <c r="BB3961" s="6"/>
      <c r="BC3961" s="6"/>
      <c r="BD3961" s="6"/>
      <c r="BE3961" s="6"/>
      <c r="BF3961" s="6"/>
      <c r="BG3961" s="10"/>
    </row>
    <row r="3962" spans="34:59" x14ac:dyDescent="0.25">
      <c r="AH3962" s="10"/>
      <c r="AI3962" s="6"/>
    </row>
    <row r="3963" spans="34:59" x14ac:dyDescent="0.25">
      <c r="AH3963" s="6"/>
      <c r="AI3963" s="6"/>
      <c r="AJ3963" s="6"/>
      <c r="AK3963" s="6"/>
      <c r="AL3963" s="6"/>
      <c r="AM3963" s="6"/>
      <c r="AN3963" s="6"/>
      <c r="AO3963" s="6"/>
      <c r="AP3963" s="6"/>
      <c r="AQ3963" s="6"/>
      <c r="AR3963" s="6"/>
      <c r="AS3963" s="6"/>
      <c r="AT3963" s="6"/>
      <c r="AU3963" s="6"/>
      <c r="AV3963" s="6"/>
      <c r="AW3963" s="6"/>
      <c r="AX3963" s="6"/>
      <c r="AY3963" s="6"/>
      <c r="AZ3963" s="6"/>
      <c r="BA3963" s="6"/>
      <c r="BB3963" s="6"/>
      <c r="BC3963" s="6"/>
      <c r="BD3963" s="6"/>
      <c r="BE3963" s="6"/>
      <c r="BF3963" s="6"/>
      <c r="BG3963" s="6"/>
    </row>
    <row r="3964" spans="34:59" x14ac:dyDescent="0.25">
      <c r="AH3964" s="10"/>
      <c r="AI3964" s="6"/>
      <c r="AJ3964" s="10"/>
      <c r="AK3964" s="10"/>
      <c r="AL3964" s="10"/>
      <c r="AM3964" s="10"/>
      <c r="AN3964" s="10"/>
      <c r="AO3964" s="10"/>
      <c r="AP3964" s="10"/>
      <c r="AQ3964" s="10"/>
      <c r="AR3964" s="10"/>
      <c r="AS3964" s="10"/>
      <c r="AT3964" s="10"/>
      <c r="AU3964" s="10"/>
      <c r="AV3964" s="10"/>
      <c r="AW3964" s="10"/>
      <c r="AX3964" s="10"/>
      <c r="AY3964" s="10"/>
      <c r="AZ3964" s="10"/>
      <c r="BA3964" s="10"/>
      <c r="BB3964" s="10"/>
      <c r="BC3964" s="10"/>
      <c r="BD3964" s="10"/>
      <c r="BE3964" s="10"/>
      <c r="BF3964" s="10"/>
      <c r="BG3964" s="6"/>
    </row>
    <row r="3965" spans="34:59" x14ac:dyDescent="0.25">
      <c r="AH3965" s="6"/>
      <c r="AI3965" s="6"/>
      <c r="AJ3965" s="6"/>
      <c r="AK3965" s="6"/>
      <c r="AL3965" s="6"/>
      <c r="AM3965" s="6"/>
      <c r="AN3965" s="6"/>
      <c r="AO3965" s="6"/>
      <c r="AP3965" s="6"/>
      <c r="AQ3965" s="6"/>
      <c r="AR3965" s="6"/>
      <c r="AS3965" s="6"/>
      <c r="AT3965" s="6"/>
      <c r="AU3965" s="6"/>
      <c r="AV3965" s="6"/>
      <c r="AW3965" s="6"/>
      <c r="AX3965" s="6"/>
      <c r="AY3965" s="6"/>
      <c r="AZ3965" s="6"/>
      <c r="BA3965" s="6"/>
      <c r="BB3965" s="6"/>
      <c r="BC3965" s="6"/>
      <c r="BD3965" s="6"/>
      <c r="BE3965" s="6"/>
      <c r="BF3965" s="6"/>
      <c r="BG3965" s="10"/>
    </row>
    <row r="3966" spans="34:59" x14ac:dyDescent="0.25">
      <c r="AH3966" s="10"/>
      <c r="AI3966" s="6"/>
    </row>
    <row r="3967" spans="34:59" x14ac:dyDescent="0.25">
      <c r="AH3967" s="6"/>
      <c r="AI3967" s="6"/>
      <c r="AJ3967" s="6"/>
      <c r="AK3967" s="6"/>
      <c r="AL3967" s="6"/>
      <c r="AM3967" s="6"/>
      <c r="AN3967" s="6"/>
      <c r="AO3967" s="6"/>
      <c r="AP3967" s="6"/>
      <c r="AQ3967" s="6"/>
      <c r="AR3967" s="6"/>
      <c r="AS3967" s="6"/>
      <c r="AT3967" s="6"/>
      <c r="AU3967" s="6"/>
      <c r="AV3967" s="6"/>
      <c r="AW3967" s="6"/>
      <c r="AX3967" s="6"/>
      <c r="AY3967" s="6"/>
      <c r="AZ3967" s="6"/>
      <c r="BA3967" s="6"/>
      <c r="BB3967" s="6"/>
      <c r="BC3967" s="6"/>
      <c r="BD3967" s="6"/>
      <c r="BE3967" s="6"/>
      <c r="BF3967" s="6"/>
      <c r="BG3967" s="6"/>
    </row>
    <row r="3968" spans="34:59" x14ac:dyDescent="0.25">
      <c r="AH3968" s="10"/>
      <c r="AI3968" s="6"/>
      <c r="AJ3968" s="10"/>
      <c r="AK3968" s="10"/>
      <c r="AL3968" s="10"/>
      <c r="AM3968" s="10"/>
      <c r="AN3968" s="10"/>
      <c r="AO3968" s="10"/>
      <c r="AP3968" s="10"/>
      <c r="AQ3968" s="10"/>
      <c r="AR3968" s="10"/>
      <c r="AS3968" s="10"/>
      <c r="AT3968" s="10"/>
      <c r="AU3968" s="10"/>
      <c r="AV3968" s="10"/>
      <c r="AW3968" s="10"/>
      <c r="AX3968" s="10"/>
      <c r="AY3968" s="10"/>
      <c r="AZ3968" s="10"/>
      <c r="BA3968" s="10"/>
      <c r="BB3968" s="10"/>
      <c r="BC3968" s="10"/>
      <c r="BD3968" s="10"/>
      <c r="BE3968" s="10"/>
      <c r="BF3968" s="10"/>
      <c r="BG3968" s="6"/>
    </row>
    <row r="3969" spans="34:59" x14ac:dyDescent="0.25">
      <c r="AH3969" s="6"/>
      <c r="AI3969" s="6"/>
      <c r="AJ3969" s="6"/>
      <c r="AK3969" s="6"/>
      <c r="AL3969" s="6"/>
      <c r="AM3969" s="6"/>
      <c r="AN3969" s="6"/>
      <c r="AO3969" s="6"/>
      <c r="AP3969" s="6"/>
      <c r="AQ3969" s="6"/>
      <c r="AR3969" s="6"/>
      <c r="AS3969" s="6"/>
      <c r="AT3969" s="6"/>
      <c r="AU3969" s="6"/>
      <c r="AV3969" s="6"/>
      <c r="AW3969" s="6"/>
      <c r="AX3969" s="6"/>
      <c r="AY3969" s="6"/>
      <c r="AZ3969" s="6"/>
      <c r="BA3969" s="6"/>
      <c r="BB3969" s="6"/>
      <c r="BC3969" s="6"/>
      <c r="BD3969" s="6"/>
      <c r="BE3969" s="6"/>
      <c r="BF3969" s="6"/>
      <c r="BG3969" s="10"/>
    </row>
    <row r="3970" spans="34:59" x14ac:dyDescent="0.25">
      <c r="AH3970" s="10"/>
      <c r="AI3970" s="6"/>
    </row>
    <row r="3971" spans="34:59" x14ac:dyDescent="0.25">
      <c r="AH3971" s="6"/>
      <c r="AI3971" s="6"/>
      <c r="AJ3971" s="6"/>
      <c r="AK3971" s="6"/>
      <c r="AL3971" s="6"/>
      <c r="AM3971" s="6"/>
      <c r="AN3971" s="6"/>
      <c r="AO3971" s="6"/>
      <c r="AP3971" s="6"/>
      <c r="AQ3971" s="6"/>
      <c r="AR3971" s="6"/>
      <c r="AS3971" s="6"/>
      <c r="AT3971" s="6"/>
      <c r="AU3971" s="6"/>
      <c r="AV3971" s="6"/>
      <c r="AW3971" s="6"/>
      <c r="AX3971" s="6"/>
      <c r="AY3971" s="6"/>
      <c r="AZ3971" s="6"/>
      <c r="BA3971" s="6"/>
      <c r="BB3971" s="6"/>
      <c r="BC3971" s="6"/>
      <c r="BD3971" s="6"/>
      <c r="BE3971" s="6"/>
      <c r="BF3971" s="6"/>
      <c r="BG3971" s="6"/>
    </row>
    <row r="3972" spans="34:59" x14ac:dyDescent="0.25">
      <c r="AH3972" s="10"/>
      <c r="AI3972" s="6"/>
      <c r="AJ3972" s="10"/>
      <c r="AK3972" s="10"/>
      <c r="AL3972" s="10"/>
      <c r="AM3972" s="10"/>
      <c r="AN3972" s="10"/>
      <c r="AO3972" s="10"/>
      <c r="AP3972" s="10"/>
      <c r="AQ3972" s="10"/>
      <c r="AR3972" s="10"/>
      <c r="AS3972" s="10"/>
      <c r="AT3972" s="10"/>
      <c r="AU3972" s="10"/>
      <c r="AV3972" s="10"/>
      <c r="AW3972" s="10"/>
      <c r="AX3972" s="10"/>
      <c r="AY3972" s="10"/>
      <c r="AZ3972" s="10"/>
      <c r="BA3972" s="10"/>
      <c r="BB3972" s="10"/>
      <c r="BC3972" s="10"/>
      <c r="BD3972" s="10"/>
      <c r="BE3972" s="10"/>
      <c r="BF3972" s="10"/>
      <c r="BG3972" s="6"/>
    </row>
    <row r="3973" spans="34:59" x14ac:dyDescent="0.25">
      <c r="AH3973" s="6"/>
      <c r="AI3973" s="6"/>
      <c r="AJ3973" s="6"/>
      <c r="AK3973" s="6"/>
      <c r="AL3973" s="6"/>
      <c r="AM3973" s="6"/>
      <c r="AN3973" s="6"/>
      <c r="AO3973" s="6"/>
      <c r="AP3973" s="6"/>
      <c r="AQ3973" s="6"/>
      <c r="AR3973" s="6"/>
      <c r="AS3973" s="6"/>
      <c r="AT3973" s="6"/>
      <c r="AU3973" s="6"/>
      <c r="AV3973" s="6"/>
      <c r="AW3973" s="6"/>
      <c r="AX3973" s="6"/>
      <c r="AY3973" s="6"/>
      <c r="AZ3973" s="6"/>
      <c r="BA3973" s="6"/>
      <c r="BB3973" s="6"/>
      <c r="BC3973" s="6"/>
      <c r="BD3973" s="6"/>
      <c r="BE3973" s="6"/>
      <c r="BF3973" s="6"/>
      <c r="BG3973" s="10"/>
    </row>
    <row r="3974" spans="34:59" x14ac:dyDescent="0.25">
      <c r="AH3974" s="10"/>
      <c r="AI3974" s="6"/>
    </row>
    <row r="3975" spans="34:59" x14ac:dyDescent="0.25">
      <c r="AH3975" s="6"/>
      <c r="AI3975" s="6"/>
      <c r="AJ3975" s="6"/>
      <c r="AK3975" s="6"/>
      <c r="AL3975" s="6"/>
      <c r="AM3975" s="6"/>
      <c r="AN3975" s="6"/>
      <c r="AO3975" s="6"/>
      <c r="AP3975" s="6"/>
      <c r="AQ3975" s="6"/>
      <c r="AR3975" s="6"/>
      <c r="AS3975" s="6"/>
      <c r="AT3975" s="6"/>
      <c r="AU3975" s="6"/>
      <c r="AV3975" s="6"/>
      <c r="AW3975" s="6"/>
      <c r="AX3975" s="6"/>
      <c r="AY3975" s="6"/>
      <c r="AZ3975" s="6"/>
      <c r="BA3975" s="6"/>
      <c r="BB3975" s="6"/>
      <c r="BC3975" s="6"/>
      <c r="BD3975" s="6"/>
      <c r="BE3975" s="6"/>
      <c r="BF3975" s="6"/>
      <c r="BG3975" s="6"/>
    </row>
    <row r="3976" spans="34:59" x14ac:dyDescent="0.25">
      <c r="AH3976" s="10"/>
      <c r="AI3976" s="6"/>
      <c r="AJ3976" s="10"/>
      <c r="AK3976" s="10"/>
      <c r="AL3976" s="10"/>
      <c r="AM3976" s="10"/>
      <c r="AN3976" s="10"/>
      <c r="AO3976" s="10"/>
      <c r="AP3976" s="10"/>
      <c r="AQ3976" s="10"/>
      <c r="AR3976" s="10"/>
      <c r="AS3976" s="10"/>
      <c r="AT3976" s="10"/>
      <c r="AU3976" s="10"/>
      <c r="AV3976" s="10"/>
      <c r="AW3976" s="10"/>
      <c r="AX3976" s="10"/>
      <c r="AY3976" s="10"/>
      <c r="AZ3976" s="10"/>
      <c r="BA3976" s="10"/>
      <c r="BB3976" s="10"/>
      <c r="BC3976" s="10"/>
      <c r="BD3976" s="10"/>
      <c r="BE3976" s="10"/>
      <c r="BF3976" s="10"/>
      <c r="BG3976" s="6"/>
    </row>
    <row r="3977" spans="34:59" x14ac:dyDescent="0.25">
      <c r="AH3977" s="6"/>
      <c r="AI3977" s="6"/>
      <c r="AJ3977" s="6"/>
      <c r="AK3977" s="6"/>
      <c r="AL3977" s="6"/>
      <c r="AM3977" s="6"/>
      <c r="AN3977" s="6"/>
      <c r="AO3977" s="6"/>
      <c r="AP3977" s="6"/>
      <c r="AQ3977" s="6"/>
      <c r="AR3977" s="6"/>
      <c r="AS3977" s="6"/>
      <c r="AT3977" s="6"/>
      <c r="AU3977" s="6"/>
      <c r="AV3977" s="6"/>
      <c r="AW3977" s="6"/>
      <c r="AX3977" s="6"/>
      <c r="AY3977" s="6"/>
      <c r="AZ3977" s="6"/>
      <c r="BA3977" s="6"/>
      <c r="BB3977" s="6"/>
      <c r="BC3977" s="6"/>
      <c r="BD3977" s="6"/>
      <c r="BE3977" s="6"/>
      <c r="BF3977" s="6"/>
      <c r="BG3977" s="10"/>
    </row>
    <row r="3978" spans="34:59" x14ac:dyDescent="0.25">
      <c r="AH3978" s="10"/>
      <c r="AI3978" s="6"/>
    </row>
    <row r="3979" spans="34:59" x14ac:dyDescent="0.25">
      <c r="AH3979" s="6"/>
      <c r="AI3979" s="6"/>
      <c r="AJ3979" s="6"/>
      <c r="AK3979" s="6"/>
      <c r="AL3979" s="6"/>
      <c r="AM3979" s="6"/>
      <c r="AN3979" s="6"/>
      <c r="AO3979" s="6"/>
      <c r="AP3979" s="6"/>
      <c r="AQ3979" s="6"/>
      <c r="AR3979" s="6"/>
      <c r="AS3979" s="6"/>
      <c r="AT3979" s="6"/>
      <c r="AU3979" s="6"/>
      <c r="AV3979" s="6"/>
      <c r="AW3979" s="6"/>
      <c r="AX3979" s="6"/>
      <c r="AY3979" s="6"/>
      <c r="AZ3979" s="6"/>
      <c r="BA3979" s="6"/>
      <c r="BB3979" s="6"/>
      <c r="BC3979" s="6"/>
      <c r="BD3979" s="6"/>
      <c r="BE3979" s="6"/>
      <c r="BF3979" s="6"/>
      <c r="BG3979" s="6"/>
    </row>
    <row r="3980" spans="34:59" x14ac:dyDescent="0.25">
      <c r="AH3980" s="10"/>
      <c r="AI3980" s="6"/>
      <c r="AJ3980" s="10"/>
      <c r="AK3980" s="10"/>
      <c r="AL3980" s="10"/>
      <c r="AM3980" s="10"/>
      <c r="AN3980" s="10"/>
      <c r="AO3980" s="10"/>
      <c r="AP3980" s="10"/>
      <c r="AQ3980" s="10"/>
      <c r="AR3980" s="10"/>
      <c r="AS3980" s="10"/>
      <c r="AT3980" s="10"/>
      <c r="AU3980" s="10"/>
      <c r="AV3980" s="10"/>
      <c r="AW3980" s="10"/>
      <c r="AX3980" s="10"/>
      <c r="AY3980" s="10"/>
      <c r="AZ3980" s="10"/>
      <c r="BA3980" s="10"/>
      <c r="BB3980" s="10"/>
      <c r="BC3980" s="10"/>
      <c r="BD3980" s="10"/>
      <c r="BE3980" s="10"/>
      <c r="BF3980" s="10"/>
      <c r="BG3980" s="6"/>
    </row>
    <row r="3981" spans="34:59" x14ac:dyDescent="0.25">
      <c r="AH3981" s="6"/>
      <c r="AI3981" s="6"/>
      <c r="AJ3981" s="6"/>
      <c r="AK3981" s="6"/>
      <c r="AL3981" s="6"/>
      <c r="AM3981" s="6"/>
      <c r="AN3981" s="6"/>
      <c r="AO3981" s="6"/>
      <c r="AP3981" s="6"/>
      <c r="AQ3981" s="6"/>
      <c r="AR3981" s="6"/>
      <c r="AS3981" s="6"/>
      <c r="AT3981" s="6"/>
      <c r="AU3981" s="6"/>
      <c r="AV3981" s="6"/>
      <c r="AW3981" s="6"/>
      <c r="AX3981" s="6"/>
      <c r="AY3981" s="6"/>
      <c r="AZ3981" s="6"/>
      <c r="BA3981" s="6"/>
      <c r="BB3981" s="6"/>
      <c r="BC3981" s="6"/>
      <c r="BD3981" s="6"/>
      <c r="BE3981" s="6"/>
      <c r="BF3981" s="6"/>
      <c r="BG3981" s="10"/>
    </row>
    <row r="3982" spans="34:59" x14ac:dyDescent="0.25">
      <c r="AH3982" s="10"/>
      <c r="AI3982" s="6"/>
    </row>
    <row r="3983" spans="34:59" x14ac:dyDescent="0.25">
      <c r="AH3983" s="6"/>
      <c r="AI3983" s="6"/>
      <c r="AJ3983" s="6"/>
      <c r="AK3983" s="6"/>
      <c r="AL3983" s="6"/>
      <c r="AM3983" s="6"/>
      <c r="AN3983" s="6"/>
      <c r="AO3983" s="6"/>
      <c r="AP3983" s="6"/>
      <c r="AQ3983" s="6"/>
      <c r="AR3983" s="6"/>
      <c r="AS3983" s="6"/>
      <c r="AT3983" s="6"/>
      <c r="AU3983" s="6"/>
      <c r="AV3983" s="6"/>
      <c r="AW3983" s="6"/>
      <c r="AX3983" s="6"/>
      <c r="AY3983" s="6"/>
      <c r="AZ3983" s="6"/>
      <c r="BA3983" s="6"/>
      <c r="BB3983" s="6"/>
      <c r="BC3983" s="6"/>
      <c r="BD3983" s="6"/>
      <c r="BE3983" s="6"/>
      <c r="BF3983" s="6"/>
      <c r="BG3983" s="6"/>
    </row>
    <row r="3984" spans="34:59" x14ac:dyDescent="0.25">
      <c r="AH3984" s="10"/>
      <c r="AI3984" s="6"/>
      <c r="AJ3984" s="10"/>
      <c r="AK3984" s="10"/>
      <c r="AL3984" s="10"/>
      <c r="AM3984" s="10"/>
      <c r="AN3984" s="10"/>
      <c r="AO3984" s="10"/>
      <c r="AP3984" s="10"/>
      <c r="AQ3984" s="10"/>
      <c r="AR3984" s="10"/>
      <c r="AS3984" s="10"/>
      <c r="AT3984" s="10"/>
      <c r="AU3984" s="10"/>
      <c r="AV3984" s="10"/>
      <c r="AW3984" s="10"/>
      <c r="AX3984" s="10"/>
      <c r="AY3984" s="10"/>
      <c r="AZ3984" s="10"/>
      <c r="BA3984" s="10"/>
      <c r="BB3984" s="10"/>
      <c r="BC3984" s="10"/>
      <c r="BD3984" s="10"/>
      <c r="BE3984" s="10"/>
      <c r="BF3984" s="10"/>
      <c r="BG3984" s="6"/>
    </row>
    <row r="3985" spans="34:59" x14ac:dyDescent="0.25">
      <c r="AH3985" s="6"/>
      <c r="AI3985" s="6"/>
      <c r="AJ3985" s="6"/>
      <c r="AK3985" s="6"/>
      <c r="AL3985" s="6"/>
      <c r="AM3985" s="6"/>
      <c r="AN3985" s="6"/>
      <c r="AO3985" s="6"/>
      <c r="AP3985" s="6"/>
      <c r="AQ3985" s="6"/>
      <c r="AR3985" s="6"/>
      <c r="AS3985" s="6"/>
      <c r="AT3985" s="6"/>
      <c r="AU3985" s="6"/>
      <c r="AV3985" s="6"/>
      <c r="AW3985" s="6"/>
      <c r="AX3985" s="6"/>
      <c r="AY3985" s="6"/>
      <c r="AZ3985" s="6"/>
      <c r="BA3985" s="6"/>
      <c r="BB3985" s="6"/>
      <c r="BC3985" s="6"/>
      <c r="BD3985" s="6"/>
      <c r="BE3985" s="6"/>
      <c r="BF3985" s="6"/>
      <c r="BG3985" s="10"/>
    </row>
    <row r="3986" spans="34:59" x14ac:dyDescent="0.25">
      <c r="AH3986" s="10"/>
      <c r="AI3986" s="6"/>
    </row>
    <row r="3987" spans="34:59" x14ac:dyDescent="0.25">
      <c r="AH3987" s="6"/>
      <c r="AI3987" s="6"/>
      <c r="AJ3987" s="6"/>
      <c r="AK3987" s="6"/>
      <c r="AL3987" s="6"/>
      <c r="AM3987" s="6"/>
      <c r="AN3987" s="6"/>
      <c r="AO3987" s="6"/>
      <c r="AP3987" s="6"/>
      <c r="AQ3987" s="6"/>
      <c r="AR3987" s="6"/>
      <c r="AS3987" s="6"/>
      <c r="AT3987" s="6"/>
      <c r="AU3987" s="6"/>
      <c r="AV3987" s="6"/>
      <c r="AW3987" s="6"/>
      <c r="AX3987" s="6"/>
      <c r="AY3987" s="6"/>
      <c r="AZ3987" s="6"/>
      <c r="BA3987" s="6"/>
      <c r="BB3987" s="6"/>
      <c r="BC3987" s="6"/>
      <c r="BD3987" s="6"/>
      <c r="BE3987" s="6"/>
      <c r="BF3987" s="6"/>
      <c r="BG3987" s="6"/>
    </row>
    <row r="3988" spans="34:59" x14ac:dyDescent="0.25">
      <c r="AH3988" s="10"/>
      <c r="AI3988" s="6"/>
      <c r="AJ3988" s="10"/>
      <c r="AK3988" s="10"/>
      <c r="AL3988" s="10"/>
      <c r="AM3988" s="10"/>
      <c r="AN3988" s="10"/>
      <c r="AO3988" s="10"/>
      <c r="AP3988" s="10"/>
      <c r="AQ3988" s="10"/>
      <c r="AR3988" s="10"/>
      <c r="AS3988" s="10"/>
      <c r="AT3988" s="10"/>
      <c r="AU3988" s="10"/>
      <c r="AV3988" s="10"/>
      <c r="AW3988" s="10"/>
      <c r="AX3988" s="10"/>
      <c r="AY3988" s="10"/>
      <c r="AZ3988" s="10"/>
      <c r="BA3988" s="10"/>
      <c r="BB3988" s="10"/>
      <c r="BC3988" s="10"/>
      <c r="BD3988" s="10"/>
      <c r="BE3988" s="10"/>
      <c r="BF3988" s="10"/>
      <c r="BG3988" s="6"/>
    </row>
    <row r="3989" spans="34:59" x14ac:dyDescent="0.25">
      <c r="AH3989" s="6"/>
      <c r="AI3989" s="6"/>
      <c r="AJ3989" s="6"/>
      <c r="AK3989" s="6"/>
      <c r="AL3989" s="6"/>
      <c r="AM3989" s="6"/>
      <c r="AN3989" s="6"/>
      <c r="AO3989" s="6"/>
      <c r="AP3989" s="6"/>
      <c r="AQ3989" s="6"/>
      <c r="AR3989" s="6"/>
      <c r="AS3989" s="6"/>
      <c r="AT3989" s="6"/>
      <c r="AU3989" s="6"/>
      <c r="AV3989" s="6"/>
      <c r="AW3989" s="6"/>
      <c r="AX3989" s="6"/>
      <c r="AY3989" s="6"/>
      <c r="AZ3989" s="6"/>
      <c r="BA3989" s="6"/>
      <c r="BB3989" s="6"/>
      <c r="BC3989" s="6"/>
      <c r="BD3989" s="6"/>
      <c r="BE3989" s="6"/>
      <c r="BF3989" s="6"/>
      <c r="BG3989" s="10"/>
    </row>
    <row r="3990" spans="34:59" x14ac:dyDescent="0.25">
      <c r="AH3990" s="10"/>
      <c r="AI3990" s="6"/>
    </row>
    <row r="3991" spans="34:59" x14ac:dyDescent="0.25">
      <c r="AH3991" s="6"/>
      <c r="AI3991" s="6"/>
      <c r="AJ3991" s="6"/>
      <c r="AK3991" s="6"/>
      <c r="AL3991" s="6"/>
      <c r="AM3991" s="6"/>
      <c r="AN3991" s="6"/>
      <c r="AO3991" s="6"/>
      <c r="AP3991" s="6"/>
      <c r="AQ3991" s="6"/>
      <c r="AR3991" s="6"/>
      <c r="AS3991" s="6"/>
      <c r="AT3991" s="6"/>
      <c r="AU3991" s="6"/>
      <c r="AV3991" s="6"/>
      <c r="AW3991" s="6"/>
      <c r="AX3991" s="6"/>
      <c r="AY3991" s="6"/>
      <c r="AZ3991" s="6"/>
      <c r="BA3991" s="6"/>
      <c r="BB3991" s="6"/>
      <c r="BC3991" s="6"/>
      <c r="BD3991" s="6"/>
      <c r="BE3991" s="6"/>
      <c r="BF3991" s="6"/>
      <c r="BG3991" s="6"/>
    </row>
    <row r="3992" spans="34:59" x14ac:dyDescent="0.25">
      <c r="AH3992" s="10"/>
      <c r="AI3992" s="6"/>
      <c r="AJ3992" s="10"/>
      <c r="AK3992" s="10"/>
      <c r="AL3992" s="10"/>
      <c r="AM3992" s="10"/>
      <c r="AN3992" s="10"/>
      <c r="AO3992" s="10"/>
      <c r="AP3992" s="10"/>
      <c r="AQ3992" s="10"/>
      <c r="AR3992" s="10"/>
      <c r="AS3992" s="10"/>
      <c r="AT3992" s="10"/>
      <c r="AU3992" s="10"/>
      <c r="AV3992" s="10"/>
      <c r="AW3992" s="10"/>
      <c r="AX3992" s="10"/>
      <c r="AY3992" s="10"/>
      <c r="AZ3992" s="10"/>
      <c r="BA3992" s="10"/>
      <c r="BB3992" s="10"/>
      <c r="BC3992" s="10"/>
      <c r="BD3992" s="10"/>
      <c r="BE3992" s="10"/>
      <c r="BF3992" s="10"/>
      <c r="BG3992" s="6"/>
    </row>
    <row r="3993" spans="34:59" x14ac:dyDescent="0.25">
      <c r="AH3993" s="6"/>
      <c r="AI3993" s="6"/>
      <c r="AJ3993" s="6"/>
      <c r="AK3993" s="6"/>
      <c r="AL3993" s="6"/>
      <c r="AM3993" s="6"/>
      <c r="AN3993" s="6"/>
      <c r="AO3993" s="6"/>
      <c r="AP3993" s="6"/>
      <c r="AQ3993" s="6"/>
      <c r="AR3993" s="6"/>
      <c r="AS3993" s="6"/>
      <c r="AT3993" s="6"/>
      <c r="AU3993" s="6"/>
      <c r="AV3993" s="6"/>
      <c r="AW3993" s="6"/>
      <c r="AX3993" s="6"/>
      <c r="AY3993" s="6"/>
      <c r="AZ3993" s="6"/>
      <c r="BA3993" s="6"/>
      <c r="BB3993" s="6"/>
      <c r="BC3993" s="6"/>
      <c r="BD3993" s="6"/>
      <c r="BE3993" s="6"/>
      <c r="BF3993" s="6"/>
      <c r="BG3993" s="10"/>
    </row>
    <row r="3994" spans="34:59" x14ac:dyDescent="0.25">
      <c r="AH3994" s="10"/>
      <c r="AI3994" s="6"/>
    </row>
    <row r="3995" spans="34:59" x14ac:dyDescent="0.25">
      <c r="AH3995" s="6"/>
      <c r="AI3995" s="6"/>
      <c r="AJ3995" s="6"/>
      <c r="AK3995" s="6"/>
      <c r="AL3995" s="6"/>
      <c r="AM3995" s="6"/>
      <c r="AN3995" s="6"/>
      <c r="AO3995" s="6"/>
      <c r="AP3995" s="6"/>
      <c r="AQ3995" s="6"/>
      <c r="AR3995" s="6"/>
      <c r="AS3995" s="6"/>
      <c r="AT3995" s="6"/>
      <c r="AU3995" s="6"/>
      <c r="AV3995" s="6"/>
      <c r="AW3995" s="6"/>
      <c r="AX3995" s="6"/>
      <c r="AY3995" s="6"/>
      <c r="AZ3995" s="6"/>
      <c r="BA3995" s="6"/>
      <c r="BB3995" s="6"/>
      <c r="BC3995" s="6"/>
      <c r="BD3995" s="6"/>
      <c r="BE3995" s="6"/>
      <c r="BF3995" s="6"/>
      <c r="BG3995" s="6"/>
    </row>
    <row r="3996" spans="34:59" x14ac:dyDescent="0.25">
      <c r="AH3996" s="10"/>
      <c r="AI3996" s="6"/>
      <c r="AJ3996" s="10"/>
      <c r="AK3996" s="10"/>
      <c r="AL3996" s="10"/>
      <c r="AM3996" s="10"/>
      <c r="AN3996" s="10"/>
      <c r="AO3996" s="10"/>
      <c r="AP3996" s="10"/>
      <c r="AQ3996" s="10"/>
      <c r="AR3996" s="10"/>
      <c r="AS3996" s="10"/>
      <c r="AT3996" s="10"/>
      <c r="AU3996" s="10"/>
      <c r="AV3996" s="10"/>
      <c r="AW3996" s="10"/>
      <c r="AX3996" s="10"/>
      <c r="AY3996" s="10"/>
      <c r="AZ3996" s="10"/>
      <c r="BA3996" s="10"/>
      <c r="BB3996" s="10"/>
      <c r="BC3996" s="10"/>
      <c r="BD3996" s="10"/>
      <c r="BE3996" s="10"/>
      <c r="BF3996" s="10"/>
      <c r="BG3996" s="6"/>
    </row>
    <row r="3997" spans="34:59" x14ac:dyDescent="0.25">
      <c r="AH3997" s="6"/>
      <c r="AI3997" s="6"/>
      <c r="AJ3997" s="6"/>
      <c r="AK3997" s="6"/>
      <c r="AL3997" s="6"/>
      <c r="AM3997" s="6"/>
      <c r="AN3997" s="6"/>
      <c r="AO3997" s="6"/>
      <c r="AP3997" s="6"/>
      <c r="AQ3997" s="6"/>
      <c r="AR3997" s="6"/>
      <c r="AS3997" s="6"/>
      <c r="AT3997" s="6"/>
      <c r="AU3997" s="6"/>
      <c r="AV3997" s="6"/>
      <c r="AW3997" s="6"/>
      <c r="AX3997" s="6"/>
      <c r="AY3997" s="6"/>
      <c r="AZ3997" s="6"/>
      <c r="BA3997" s="6"/>
      <c r="BB3997" s="6"/>
      <c r="BC3997" s="6"/>
      <c r="BD3997" s="6"/>
      <c r="BE3997" s="6"/>
      <c r="BF3997" s="6"/>
      <c r="BG3997" s="10"/>
    </row>
    <row r="3998" spans="34:59" x14ac:dyDescent="0.25">
      <c r="AH3998" s="10"/>
      <c r="AI3998" s="6"/>
    </row>
    <row r="3999" spans="34:59" x14ac:dyDescent="0.25">
      <c r="AH3999" s="6"/>
      <c r="AI3999" s="6"/>
      <c r="AJ3999" s="6"/>
      <c r="AK3999" s="6"/>
      <c r="AL3999" s="6"/>
      <c r="AM3999" s="6"/>
      <c r="AN3999" s="6"/>
      <c r="AO3999" s="6"/>
      <c r="AP3999" s="6"/>
      <c r="AQ3999" s="6"/>
      <c r="AR3999" s="6"/>
      <c r="AS3999" s="6"/>
      <c r="AT3999" s="6"/>
      <c r="AU3999" s="6"/>
      <c r="AV3999" s="6"/>
      <c r="AW3999" s="6"/>
      <c r="AX3999" s="6"/>
      <c r="AY3999" s="6"/>
      <c r="AZ3999" s="6"/>
      <c r="BA3999" s="6"/>
      <c r="BB3999" s="6"/>
      <c r="BC3999" s="6"/>
      <c r="BD3999" s="6"/>
      <c r="BE3999" s="6"/>
      <c r="BF3999" s="6"/>
      <c r="BG3999" s="6"/>
    </row>
    <row r="4000" spans="34:59" x14ac:dyDescent="0.25">
      <c r="AH4000" s="10"/>
      <c r="AI4000" s="6"/>
      <c r="AJ4000" s="10"/>
      <c r="AK4000" s="10"/>
      <c r="AL4000" s="10"/>
      <c r="AM4000" s="10"/>
      <c r="AN4000" s="10"/>
      <c r="AO4000" s="10"/>
      <c r="AP4000" s="10"/>
      <c r="AQ4000" s="10"/>
      <c r="AR4000" s="10"/>
      <c r="AS4000" s="10"/>
      <c r="AT4000" s="10"/>
      <c r="AU4000" s="10"/>
      <c r="AV4000" s="10"/>
      <c r="AW4000" s="10"/>
      <c r="AX4000" s="10"/>
      <c r="AY4000" s="10"/>
      <c r="AZ4000" s="10"/>
      <c r="BA4000" s="10"/>
      <c r="BB4000" s="10"/>
      <c r="BC4000" s="10"/>
      <c r="BD4000" s="10"/>
      <c r="BE4000" s="10"/>
      <c r="BF4000" s="10"/>
      <c r="BG4000" s="6"/>
    </row>
    <row r="4001" spans="34:59" x14ac:dyDescent="0.25">
      <c r="AH4001" s="6"/>
      <c r="AI4001" s="6"/>
      <c r="AJ4001" s="6"/>
      <c r="AK4001" s="6"/>
      <c r="AL4001" s="6"/>
      <c r="AM4001" s="6"/>
      <c r="AN4001" s="6"/>
      <c r="AO4001" s="6"/>
      <c r="AP4001" s="6"/>
      <c r="AQ4001" s="6"/>
      <c r="AR4001" s="6"/>
      <c r="AS4001" s="6"/>
      <c r="AT4001" s="6"/>
      <c r="AU4001" s="6"/>
      <c r="AV4001" s="6"/>
      <c r="AW4001" s="6"/>
      <c r="AX4001" s="6"/>
      <c r="AY4001" s="6"/>
      <c r="AZ4001" s="6"/>
      <c r="BA4001" s="6"/>
      <c r="BB4001" s="6"/>
      <c r="BC4001" s="6"/>
      <c r="BD4001" s="6"/>
      <c r="BE4001" s="6"/>
      <c r="BF4001" s="6"/>
      <c r="BG4001" s="10"/>
    </row>
    <row r="4002" spans="34:59" x14ac:dyDescent="0.25">
      <c r="AH4002" s="10"/>
      <c r="AI4002" s="6"/>
    </row>
    <row r="4003" spans="34:59" x14ac:dyDescent="0.25">
      <c r="AH4003" s="6"/>
      <c r="AI4003" s="6"/>
      <c r="AJ4003" s="6"/>
      <c r="AK4003" s="6"/>
      <c r="AL4003" s="6"/>
      <c r="AM4003" s="6"/>
      <c r="AN4003" s="6"/>
      <c r="AO4003" s="6"/>
      <c r="AP4003" s="6"/>
      <c r="AQ4003" s="6"/>
      <c r="AR4003" s="6"/>
      <c r="AS4003" s="6"/>
      <c r="AT4003" s="6"/>
      <c r="AU4003" s="6"/>
      <c r="AV4003" s="6"/>
      <c r="AW4003" s="6"/>
      <c r="AX4003" s="6"/>
      <c r="AY4003" s="6"/>
      <c r="AZ4003" s="6"/>
      <c r="BA4003" s="6"/>
      <c r="BB4003" s="6"/>
      <c r="BC4003" s="6"/>
      <c r="BD4003" s="6"/>
      <c r="BE4003" s="6"/>
      <c r="BF4003" s="6"/>
      <c r="BG4003" s="6"/>
    </row>
    <row r="4004" spans="34:59" x14ac:dyDescent="0.25">
      <c r="AH4004" s="10"/>
      <c r="AI4004" s="6"/>
      <c r="AJ4004" s="10"/>
      <c r="AK4004" s="10"/>
      <c r="AL4004" s="10"/>
      <c r="AM4004" s="10"/>
      <c r="AN4004" s="10"/>
      <c r="AO4004" s="10"/>
      <c r="AP4004" s="10"/>
      <c r="AQ4004" s="10"/>
      <c r="AR4004" s="10"/>
      <c r="AS4004" s="10"/>
      <c r="AT4004" s="10"/>
      <c r="AU4004" s="10"/>
      <c r="AV4004" s="10"/>
      <c r="AW4004" s="10"/>
      <c r="AX4004" s="10"/>
      <c r="AY4004" s="10"/>
      <c r="AZ4004" s="10"/>
      <c r="BA4004" s="10"/>
      <c r="BB4004" s="10"/>
      <c r="BC4004" s="10"/>
      <c r="BD4004" s="10"/>
      <c r="BE4004" s="10"/>
      <c r="BF4004" s="10"/>
      <c r="BG4004" s="6"/>
    </row>
    <row r="4005" spans="34:59" x14ac:dyDescent="0.25">
      <c r="AH4005" s="6"/>
      <c r="AI4005" s="6"/>
      <c r="AJ4005" s="6"/>
      <c r="AK4005" s="6"/>
      <c r="AL4005" s="6"/>
      <c r="AM4005" s="6"/>
      <c r="AN4005" s="6"/>
      <c r="AO4005" s="6"/>
      <c r="AP4005" s="6"/>
      <c r="AQ4005" s="6"/>
      <c r="AR4005" s="6"/>
      <c r="AS4005" s="6"/>
      <c r="AT4005" s="6"/>
      <c r="AU4005" s="6"/>
      <c r="AV4005" s="6"/>
      <c r="AW4005" s="6"/>
      <c r="AX4005" s="6"/>
      <c r="AY4005" s="6"/>
      <c r="AZ4005" s="6"/>
      <c r="BA4005" s="6"/>
      <c r="BB4005" s="6"/>
      <c r="BC4005" s="6"/>
      <c r="BD4005" s="6"/>
      <c r="BE4005" s="6"/>
      <c r="BF4005" s="6"/>
      <c r="BG4005" s="10"/>
    </row>
    <row r="4006" spans="34:59" x14ac:dyDescent="0.25">
      <c r="AH4006" s="10"/>
      <c r="AI4006" s="6"/>
    </row>
    <row r="4007" spans="34:59" x14ac:dyDescent="0.25">
      <c r="AH4007" s="6"/>
      <c r="AI4007" s="6"/>
      <c r="AJ4007" s="6"/>
      <c r="AK4007" s="6"/>
      <c r="AL4007" s="6"/>
      <c r="AM4007" s="6"/>
      <c r="AN4007" s="6"/>
      <c r="AO4007" s="6"/>
      <c r="AP4007" s="6"/>
      <c r="AQ4007" s="6"/>
      <c r="AR4007" s="6"/>
      <c r="AS4007" s="6"/>
      <c r="AT4007" s="6"/>
      <c r="AU4007" s="6"/>
      <c r="AV4007" s="6"/>
      <c r="AW4007" s="6"/>
      <c r="AX4007" s="6"/>
      <c r="AY4007" s="6"/>
      <c r="AZ4007" s="6"/>
      <c r="BA4007" s="6"/>
      <c r="BB4007" s="6"/>
      <c r="BC4007" s="6"/>
      <c r="BD4007" s="6"/>
      <c r="BE4007" s="6"/>
      <c r="BF4007" s="6"/>
      <c r="BG4007" s="6"/>
    </row>
    <row r="4008" spans="34:59" x14ac:dyDescent="0.25">
      <c r="AH4008" s="10"/>
      <c r="AI4008" s="6"/>
      <c r="AJ4008" s="10"/>
      <c r="AK4008" s="10"/>
      <c r="AL4008" s="10"/>
      <c r="AM4008" s="10"/>
      <c r="AN4008" s="10"/>
      <c r="AO4008" s="10"/>
      <c r="AP4008" s="10"/>
      <c r="AQ4008" s="10"/>
      <c r="AR4008" s="10"/>
      <c r="AS4008" s="10"/>
      <c r="AT4008" s="10"/>
      <c r="AU4008" s="10"/>
      <c r="AV4008" s="10"/>
      <c r="AW4008" s="10"/>
      <c r="AX4008" s="10"/>
      <c r="AY4008" s="10"/>
      <c r="AZ4008" s="10"/>
      <c r="BA4008" s="10"/>
      <c r="BB4008" s="10"/>
      <c r="BC4008" s="10"/>
      <c r="BD4008" s="10"/>
      <c r="BE4008" s="10"/>
      <c r="BF4008" s="10"/>
      <c r="BG4008" s="6"/>
    </row>
    <row r="4009" spans="34:59" x14ac:dyDescent="0.25">
      <c r="AH4009" s="6"/>
      <c r="AI4009" s="6"/>
      <c r="AJ4009" s="6"/>
      <c r="AK4009" s="6"/>
      <c r="AL4009" s="6"/>
      <c r="AM4009" s="6"/>
      <c r="AN4009" s="6"/>
      <c r="AO4009" s="6"/>
      <c r="AP4009" s="6"/>
      <c r="AQ4009" s="6"/>
      <c r="AR4009" s="6"/>
      <c r="AS4009" s="6"/>
      <c r="AT4009" s="6"/>
      <c r="AU4009" s="6"/>
      <c r="AV4009" s="6"/>
      <c r="AW4009" s="6"/>
      <c r="AX4009" s="6"/>
      <c r="AY4009" s="6"/>
      <c r="AZ4009" s="6"/>
      <c r="BA4009" s="6"/>
      <c r="BB4009" s="6"/>
      <c r="BC4009" s="6"/>
      <c r="BD4009" s="6"/>
      <c r="BE4009" s="6"/>
      <c r="BF4009" s="6"/>
      <c r="BG4009" s="10"/>
    </row>
    <row r="4010" spans="34:59" x14ac:dyDescent="0.25">
      <c r="AH4010" s="10"/>
      <c r="AI4010" s="6"/>
    </row>
    <row r="4011" spans="34:59" x14ac:dyDescent="0.25">
      <c r="AH4011" s="6"/>
      <c r="AI4011" s="6"/>
      <c r="AJ4011" s="6"/>
      <c r="AK4011" s="6"/>
      <c r="AL4011" s="6"/>
      <c r="AM4011" s="6"/>
      <c r="AN4011" s="6"/>
      <c r="AO4011" s="6"/>
      <c r="AP4011" s="6"/>
      <c r="AQ4011" s="6"/>
      <c r="AR4011" s="6"/>
      <c r="AS4011" s="6"/>
      <c r="AT4011" s="6"/>
      <c r="AU4011" s="6"/>
      <c r="AV4011" s="6"/>
      <c r="AW4011" s="6"/>
      <c r="AX4011" s="6"/>
      <c r="AY4011" s="6"/>
      <c r="AZ4011" s="6"/>
      <c r="BA4011" s="6"/>
      <c r="BB4011" s="6"/>
      <c r="BC4011" s="6"/>
      <c r="BD4011" s="6"/>
      <c r="BE4011" s="6"/>
      <c r="BF4011" s="6"/>
      <c r="BG4011" s="6"/>
    </row>
    <row r="4012" spans="34:59" x14ac:dyDescent="0.25">
      <c r="AH4012" s="10"/>
      <c r="AI4012" s="6"/>
      <c r="AJ4012" s="10"/>
      <c r="AK4012" s="10"/>
      <c r="AL4012" s="10"/>
      <c r="AM4012" s="10"/>
      <c r="AN4012" s="10"/>
      <c r="AO4012" s="10"/>
      <c r="AP4012" s="10"/>
      <c r="AQ4012" s="10"/>
      <c r="AR4012" s="10"/>
      <c r="AS4012" s="10"/>
      <c r="AT4012" s="10"/>
      <c r="AU4012" s="10"/>
      <c r="AV4012" s="10"/>
      <c r="AW4012" s="10"/>
      <c r="AX4012" s="10"/>
      <c r="AY4012" s="10"/>
      <c r="AZ4012" s="10"/>
      <c r="BA4012" s="10"/>
      <c r="BB4012" s="10"/>
      <c r="BC4012" s="10"/>
      <c r="BD4012" s="10"/>
      <c r="BE4012" s="10"/>
      <c r="BF4012" s="10"/>
      <c r="BG4012" s="6"/>
    </row>
    <row r="4013" spans="34:59" x14ac:dyDescent="0.25">
      <c r="AH4013" s="6"/>
      <c r="AI4013" s="6"/>
      <c r="AJ4013" s="6"/>
      <c r="AK4013" s="6"/>
      <c r="AL4013" s="6"/>
      <c r="AM4013" s="6"/>
      <c r="AN4013" s="6"/>
      <c r="AO4013" s="6"/>
      <c r="AP4013" s="6"/>
      <c r="AQ4013" s="6"/>
      <c r="AR4013" s="6"/>
      <c r="AS4013" s="6"/>
      <c r="AT4013" s="6"/>
      <c r="AU4013" s="6"/>
      <c r="AV4013" s="6"/>
      <c r="AW4013" s="6"/>
      <c r="AX4013" s="6"/>
      <c r="AY4013" s="6"/>
      <c r="AZ4013" s="6"/>
      <c r="BA4013" s="6"/>
      <c r="BB4013" s="6"/>
      <c r="BC4013" s="6"/>
      <c r="BD4013" s="6"/>
      <c r="BE4013" s="6"/>
      <c r="BF4013" s="6"/>
      <c r="BG4013" s="10"/>
    </row>
    <row r="4014" spans="34:59" x14ac:dyDescent="0.25">
      <c r="AH4014" s="10"/>
      <c r="AI4014" s="6"/>
    </row>
    <row r="4015" spans="34:59" x14ac:dyDescent="0.25">
      <c r="AH4015" s="6"/>
      <c r="AI4015" s="6"/>
      <c r="AJ4015" s="6"/>
      <c r="AK4015" s="6"/>
      <c r="AL4015" s="6"/>
      <c r="AM4015" s="6"/>
      <c r="AN4015" s="6"/>
      <c r="AO4015" s="6"/>
      <c r="AP4015" s="6"/>
      <c r="AQ4015" s="6"/>
      <c r="AR4015" s="6"/>
      <c r="AS4015" s="6"/>
      <c r="AT4015" s="6"/>
      <c r="AU4015" s="6"/>
      <c r="AV4015" s="6"/>
      <c r="AW4015" s="6"/>
      <c r="AX4015" s="6"/>
      <c r="AY4015" s="6"/>
      <c r="AZ4015" s="6"/>
      <c r="BA4015" s="6"/>
      <c r="BB4015" s="6"/>
      <c r="BC4015" s="6"/>
      <c r="BD4015" s="6"/>
      <c r="BE4015" s="6"/>
      <c r="BF4015" s="6"/>
      <c r="BG4015" s="6"/>
    </row>
    <row r="4016" spans="34:59" x14ac:dyDescent="0.25">
      <c r="AH4016" s="10"/>
      <c r="AI4016" s="6"/>
      <c r="AJ4016" s="10"/>
      <c r="AK4016" s="10"/>
      <c r="AL4016" s="10"/>
      <c r="AM4016" s="10"/>
      <c r="AN4016" s="10"/>
      <c r="AO4016" s="10"/>
      <c r="AP4016" s="10"/>
      <c r="AQ4016" s="10"/>
      <c r="AR4016" s="10"/>
      <c r="AS4016" s="10"/>
      <c r="AT4016" s="10"/>
      <c r="AU4016" s="10"/>
      <c r="AV4016" s="10"/>
      <c r="AW4016" s="10"/>
      <c r="AX4016" s="10"/>
      <c r="AY4016" s="10"/>
      <c r="AZ4016" s="10"/>
      <c r="BA4016" s="10"/>
      <c r="BB4016" s="10"/>
      <c r="BC4016" s="10"/>
      <c r="BD4016" s="10"/>
      <c r="BE4016" s="10"/>
      <c r="BF4016" s="10"/>
      <c r="BG4016" s="6"/>
    </row>
    <row r="4017" spans="34:59" x14ac:dyDescent="0.25">
      <c r="AH4017" s="6"/>
      <c r="AI4017" s="6"/>
      <c r="AJ4017" s="6"/>
      <c r="AK4017" s="6"/>
      <c r="AL4017" s="6"/>
      <c r="AM4017" s="6"/>
      <c r="AN4017" s="6"/>
      <c r="AO4017" s="6"/>
      <c r="AP4017" s="6"/>
      <c r="AQ4017" s="6"/>
      <c r="AR4017" s="6"/>
      <c r="AS4017" s="6"/>
      <c r="AT4017" s="6"/>
      <c r="AU4017" s="6"/>
      <c r="AV4017" s="6"/>
      <c r="AW4017" s="6"/>
      <c r="AX4017" s="6"/>
      <c r="AY4017" s="6"/>
      <c r="AZ4017" s="6"/>
      <c r="BA4017" s="6"/>
      <c r="BB4017" s="6"/>
      <c r="BC4017" s="6"/>
      <c r="BD4017" s="6"/>
      <c r="BE4017" s="6"/>
      <c r="BF4017" s="6"/>
      <c r="BG4017" s="10"/>
    </row>
    <row r="4018" spans="34:59" x14ac:dyDescent="0.25">
      <c r="AH4018" s="10"/>
      <c r="AI4018" s="6"/>
    </row>
    <row r="4019" spans="34:59" x14ac:dyDescent="0.25">
      <c r="AH4019" s="6"/>
      <c r="AI4019" s="6"/>
      <c r="AJ4019" s="6"/>
      <c r="AK4019" s="6"/>
      <c r="AL4019" s="6"/>
      <c r="AM4019" s="6"/>
      <c r="AN4019" s="6"/>
      <c r="AO4019" s="6"/>
      <c r="AP4019" s="6"/>
      <c r="AQ4019" s="6"/>
      <c r="AR4019" s="6"/>
      <c r="AS4019" s="6"/>
      <c r="AT4019" s="6"/>
      <c r="AU4019" s="6"/>
      <c r="AV4019" s="6"/>
      <c r="AW4019" s="6"/>
      <c r="AX4019" s="6"/>
      <c r="AY4019" s="6"/>
      <c r="AZ4019" s="6"/>
      <c r="BA4019" s="6"/>
      <c r="BB4019" s="6"/>
      <c r="BC4019" s="6"/>
      <c r="BD4019" s="6"/>
      <c r="BE4019" s="6"/>
      <c r="BF4019" s="6"/>
      <c r="BG4019" s="6"/>
    </row>
    <row r="4020" spans="34:59" x14ac:dyDescent="0.25">
      <c r="AH4020" s="10"/>
      <c r="AI4020" s="6"/>
      <c r="AJ4020" s="10"/>
      <c r="AK4020" s="10"/>
      <c r="AL4020" s="10"/>
      <c r="AM4020" s="10"/>
      <c r="AN4020" s="10"/>
      <c r="AO4020" s="10"/>
      <c r="AP4020" s="10"/>
      <c r="AQ4020" s="10"/>
      <c r="AR4020" s="10"/>
      <c r="AS4020" s="10"/>
      <c r="AT4020" s="10"/>
      <c r="AU4020" s="10"/>
      <c r="AV4020" s="10"/>
      <c r="AW4020" s="10"/>
      <c r="AX4020" s="10"/>
      <c r="AY4020" s="10"/>
      <c r="AZ4020" s="10"/>
      <c r="BA4020" s="10"/>
      <c r="BB4020" s="10"/>
      <c r="BC4020" s="10"/>
      <c r="BD4020" s="10"/>
      <c r="BE4020" s="10"/>
      <c r="BF4020" s="10"/>
      <c r="BG4020" s="6"/>
    </row>
    <row r="4021" spans="34:59" x14ac:dyDescent="0.25">
      <c r="AH4021" s="6"/>
      <c r="AI4021" s="6"/>
      <c r="AJ4021" s="6"/>
      <c r="AK4021" s="6"/>
      <c r="AL4021" s="6"/>
      <c r="AM4021" s="6"/>
      <c r="AN4021" s="6"/>
      <c r="AO4021" s="6"/>
      <c r="AP4021" s="6"/>
      <c r="AQ4021" s="6"/>
      <c r="AR4021" s="6"/>
      <c r="AS4021" s="6"/>
      <c r="AT4021" s="6"/>
      <c r="AU4021" s="6"/>
      <c r="AV4021" s="6"/>
      <c r="AW4021" s="6"/>
      <c r="AX4021" s="6"/>
      <c r="AY4021" s="6"/>
      <c r="AZ4021" s="6"/>
      <c r="BA4021" s="6"/>
      <c r="BB4021" s="6"/>
      <c r="BC4021" s="6"/>
      <c r="BD4021" s="6"/>
      <c r="BE4021" s="6"/>
      <c r="BF4021" s="6"/>
      <c r="BG4021" s="10"/>
    </row>
    <row r="4022" spans="34:59" x14ac:dyDescent="0.25">
      <c r="AH4022" s="10"/>
      <c r="AI4022" s="6"/>
    </row>
    <row r="4023" spans="34:59" x14ac:dyDescent="0.25">
      <c r="AH4023" s="6"/>
      <c r="AI4023" s="6"/>
      <c r="AJ4023" s="6"/>
      <c r="AK4023" s="6"/>
      <c r="AL4023" s="6"/>
      <c r="AM4023" s="6"/>
      <c r="AN4023" s="6"/>
      <c r="AO4023" s="6"/>
      <c r="AP4023" s="6"/>
      <c r="AQ4023" s="6"/>
      <c r="AR4023" s="6"/>
      <c r="AS4023" s="6"/>
      <c r="AT4023" s="6"/>
      <c r="AU4023" s="6"/>
      <c r="AV4023" s="6"/>
      <c r="AW4023" s="6"/>
      <c r="AX4023" s="6"/>
      <c r="AY4023" s="6"/>
      <c r="AZ4023" s="6"/>
      <c r="BA4023" s="6"/>
      <c r="BB4023" s="6"/>
      <c r="BC4023" s="6"/>
      <c r="BD4023" s="6"/>
      <c r="BE4023" s="6"/>
      <c r="BF4023" s="6"/>
      <c r="BG4023" s="6"/>
    </row>
    <row r="4024" spans="34:59" x14ac:dyDescent="0.25">
      <c r="AH4024" s="10"/>
      <c r="AI4024" s="6"/>
      <c r="AJ4024" s="10"/>
      <c r="AK4024" s="10"/>
      <c r="AL4024" s="10"/>
      <c r="AM4024" s="10"/>
      <c r="AN4024" s="10"/>
      <c r="AO4024" s="10"/>
      <c r="AP4024" s="10"/>
      <c r="AQ4024" s="10"/>
      <c r="AR4024" s="10"/>
      <c r="AS4024" s="10"/>
      <c r="AT4024" s="10"/>
      <c r="AU4024" s="10"/>
      <c r="AV4024" s="10"/>
      <c r="AW4024" s="10"/>
      <c r="AX4024" s="10"/>
      <c r="AY4024" s="10"/>
      <c r="AZ4024" s="10"/>
      <c r="BA4024" s="10"/>
      <c r="BB4024" s="10"/>
      <c r="BC4024" s="10"/>
      <c r="BD4024" s="10"/>
      <c r="BE4024" s="10"/>
      <c r="BF4024" s="10"/>
      <c r="BG4024" s="6"/>
    </row>
    <row r="4025" spans="34:59" x14ac:dyDescent="0.25">
      <c r="AH4025" s="6"/>
      <c r="AI4025" s="6"/>
      <c r="AJ4025" s="6"/>
      <c r="AK4025" s="6"/>
      <c r="AL4025" s="6"/>
      <c r="AM4025" s="6"/>
      <c r="AN4025" s="6"/>
      <c r="AO4025" s="6"/>
      <c r="AP4025" s="6"/>
      <c r="AQ4025" s="6"/>
      <c r="AR4025" s="6"/>
      <c r="AS4025" s="6"/>
      <c r="AT4025" s="6"/>
      <c r="AU4025" s="6"/>
      <c r="AV4025" s="6"/>
      <c r="AW4025" s="6"/>
      <c r="AX4025" s="6"/>
      <c r="AY4025" s="6"/>
      <c r="AZ4025" s="6"/>
      <c r="BA4025" s="6"/>
      <c r="BB4025" s="6"/>
      <c r="BC4025" s="6"/>
      <c r="BD4025" s="6"/>
      <c r="BE4025" s="6"/>
      <c r="BF4025" s="6"/>
      <c r="BG4025" s="10"/>
    </row>
    <row r="4026" spans="34:59" x14ac:dyDescent="0.25">
      <c r="AH4026" s="10"/>
      <c r="AI4026" s="6"/>
    </row>
    <row r="4027" spans="34:59" x14ac:dyDescent="0.25">
      <c r="AH4027" s="6"/>
      <c r="AI4027" s="6"/>
      <c r="AJ4027" s="6"/>
      <c r="AK4027" s="6"/>
      <c r="AL4027" s="6"/>
      <c r="AM4027" s="6"/>
      <c r="AN4027" s="6"/>
      <c r="AO4027" s="6"/>
      <c r="AP4027" s="6"/>
      <c r="AQ4027" s="6"/>
      <c r="AR4027" s="6"/>
      <c r="AS4027" s="6"/>
      <c r="AT4027" s="6"/>
      <c r="AU4027" s="6"/>
      <c r="AV4027" s="6"/>
      <c r="AW4027" s="6"/>
      <c r="AX4027" s="6"/>
      <c r="AY4027" s="6"/>
      <c r="AZ4027" s="6"/>
      <c r="BA4027" s="6"/>
      <c r="BB4027" s="6"/>
      <c r="BC4027" s="6"/>
      <c r="BD4027" s="6"/>
      <c r="BE4027" s="6"/>
      <c r="BF4027" s="6"/>
      <c r="BG4027" s="6"/>
    </row>
    <row r="4028" spans="34:59" x14ac:dyDescent="0.25">
      <c r="AH4028" s="10"/>
      <c r="AI4028" s="6"/>
      <c r="AJ4028" s="10"/>
      <c r="AK4028" s="10"/>
      <c r="AL4028" s="10"/>
      <c r="AM4028" s="10"/>
      <c r="AN4028" s="10"/>
      <c r="AO4028" s="10"/>
      <c r="AP4028" s="10"/>
      <c r="AQ4028" s="10"/>
      <c r="AR4028" s="10"/>
      <c r="AS4028" s="10"/>
      <c r="AT4028" s="10"/>
      <c r="AU4028" s="10"/>
      <c r="AV4028" s="10"/>
      <c r="AW4028" s="10"/>
      <c r="AX4028" s="10"/>
      <c r="AY4028" s="10"/>
      <c r="AZ4028" s="10"/>
      <c r="BA4028" s="10"/>
      <c r="BB4028" s="10"/>
      <c r="BC4028" s="10"/>
      <c r="BD4028" s="10"/>
      <c r="BE4028" s="10"/>
      <c r="BF4028" s="10"/>
      <c r="BG4028" s="6"/>
    </row>
    <row r="4029" spans="34:59" x14ac:dyDescent="0.25">
      <c r="AH4029" s="6"/>
      <c r="AI4029" s="6"/>
      <c r="AJ4029" s="6"/>
      <c r="AK4029" s="6"/>
      <c r="AL4029" s="6"/>
      <c r="AM4029" s="6"/>
      <c r="AN4029" s="6"/>
      <c r="AO4029" s="6"/>
      <c r="AP4029" s="6"/>
      <c r="AQ4029" s="6"/>
      <c r="AR4029" s="6"/>
      <c r="AS4029" s="6"/>
      <c r="AT4029" s="6"/>
      <c r="AU4029" s="6"/>
      <c r="AV4029" s="6"/>
      <c r="AW4029" s="6"/>
      <c r="AX4029" s="6"/>
      <c r="AY4029" s="6"/>
      <c r="AZ4029" s="6"/>
      <c r="BA4029" s="6"/>
      <c r="BB4029" s="6"/>
      <c r="BC4029" s="6"/>
      <c r="BD4029" s="6"/>
      <c r="BE4029" s="6"/>
      <c r="BF4029" s="6"/>
      <c r="BG4029" s="10"/>
    </row>
    <row r="4030" spans="34:59" x14ac:dyDescent="0.25">
      <c r="AH4030" s="10"/>
      <c r="AI4030" s="6"/>
    </row>
    <row r="4031" spans="34:59" x14ac:dyDescent="0.25">
      <c r="AH4031" s="6"/>
      <c r="AI4031" s="6"/>
      <c r="AJ4031" s="6"/>
      <c r="AK4031" s="6"/>
      <c r="AL4031" s="6"/>
      <c r="AM4031" s="6"/>
      <c r="AN4031" s="6"/>
      <c r="AO4031" s="6"/>
      <c r="AP4031" s="6"/>
      <c r="AQ4031" s="6"/>
      <c r="AR4031" s="6"/>
      <c r="AS4031" s="6"/>
      <c r="AT4031" s="6"/>
      <c r="AU4031" s="6"/>
      <c r="AV4031" s="6"/>
      <c r="AW4031" s="6"/>
      <c r="AX4031" s="6"/>
      <c r="AY4031" s="6"/>
      <c r="AZ4031" s="6"/>
      <c r="BA4031" s="6"/>
      <c r="BB4031" s="6"/>
      <c r="BC4031" s="6"/>
      <c r="BD4031" s="6"/>
      <c r="BE4031" s="6"/>
      <c r="BF4031" s="6"/>
      <c r="BG4031" s="6"/>
    </row>
    <row r="4032" spans="34:59" x14ac:dyDescent="0.25">
      <c r="AH4032" s="10"/>
      <c r="AI4032" s="6"/>
      <c r="AJ4032" s="10"/>
      <c r="AK4032" s="10"/>
      <c r="AL4032" s="10"/>
      <c r="AM4032" s="10"/>
      <c r="AN4032" s="10"/>
      <c r="AO4032" s="10"/>
      <c r="AP4032" s="10"/>
      <c r="AQ4032" s="10"/>
      <c r="AR4032" s="10"/>
      <c r="AS4032" s="10"/>
      <c r="AT4032" s="10"/>
      <c r="AU4032" s="10"/>
      <c r="AV4032" s="10"/>
      <c r="AW4032" s="10"/>
      <c r="AX4032" s="10"/>
      <c r="AY4032" s="10"/>
      <c r="AZ4032" s="10"/>
      <c r="BA4032" s="10"/>
      <c r="BB4032" s="10"/>
      <c r="BC4032" s="10"/>
      <c r="BD4032" s="10"/>
      <c r="BE4032" s="10"/>
      <c r="BF4032" s="10"/>
      <c r="BG4032" s="6"/>
    </row>
    <row r="4033" spans="34:59" x14ac:dyDescent="0.25">
      <c r="AH4033" s="6"/>
      <c r="AI4033" s="6"/>
      <c r="AJ4033" s="6"/>
      <c r="AK4033" s="6"/>
      <c r="AL4033" s="6"/>
      <c r="AM4033" s="6"/>
      <c r="AN4033" s="6"/>
      <c r="AO4033" s="6"/>
      <c r="AP4033" s="6"/>
      <c r="AQ4033" s="6"/>
      <c r="AR4033" s="6"/>
      <c r="AS4033" s="6"/>
      <c r="AT4033" s="6"/>
      <c r="AU4033" s="6"/>
      <c r="AV4033" s="6"/>
      <c r="AW4033" s="6"/>
      <c r="AX4033" s="6"/>
      <c r="AY4033" s="6"/>
      <c r="AZ4033" s="6"/>
      <c r="BA4033" s="6"/>
      <c r="BB4033" s="6"/>
      <c r="BC4033" s="6"/>
      <c r="BD4033" s="6"/>
      <c r="BE4033" s="6"/>
      <c r="BF4033" s="6"/>
      <c r="BG4033" s="10"/>
    </row>
    <row r="4034" spans="34:59" x14ac:dyDescent="0.25">
      <c r="AH4034" s="10"/>
      <c r="AI4034" s="6"/>
    </row>
    <row r="4035" spans="34:59" x14ac:dyDescent="0.25">
      <c r="AH4035" s="6"/>
      <c r="AI4035" s="6"/>
      <c r="AJ4035" s="6"/>
      <c r="AK4035" s="6"/>
      <c r="AL4035" s="6"/>
      <c r="AM4035" s="6"/>
      <c r="AN4035" s="6"/>
      <c r="AO4035" s="6"/>
      <c r="AP4035" s="6"/>
      <c r="AQ4035" s="6"/>
      <c r="AR4035" s="6"/>
      <c r="AS4035" s="6"/>
      <c r="AT4035" s="6"/>
      <c r="AU4035" s="6"/>
      <c r="AV4035" s="6"/>
      <c r="AW4035" s="6"/>
      <c r="AX4035" s="6"/>
      <c r="AY4035" s="6"/>
      <c r="AZ4035" s="6"/>
      <c r="BA4035" s="6"/>
      <c r="BB4035" s="6"/>
      <c r="BC4035" s="6"/>
      <c r="BD4035" s="6"/>
      <c r="BE4035" s="6"/>
      <c r="BF4035" s="6"/>
      <c r="BG4035" s="6"/>
    </row>
    <row r="4036" spans="34:59" x14ac:dyDescent="0.25">
      <c r="AH4036" s="10"/>
      <c r="AI4036" s="6"/>
      <c r="AJ4036" s="10"/>
      <c r="AK4036" s="10"/>
      <c r="AL4036" s="10"/>
      <c r="AM4036" s="10"/>
      <c r="AN4036" s="10"/>
      <c r="AO4036" s="10"/>
      <c r="AP4036" s="10"/>
      <c r="AQ4036" s="10"/>
      <c r="AR4036" s="10"/>
      <c r="AS4036" s="10"/>
      <c r="AT4036" s="10"/>
      <c r="AU4036" s="10"/>
      <c r="AV4036" s="10"/>
      <c r="AW4036" s="10"/>
      <c r="AX4036" s="10"/>
      <c r="AY4036" s="10"/>
      <c r="AZ4036" s="10"/>
      <c r="BA4036" s="10"/>
      <c r="BB4036" s="10"/>
      <c r="BC4036" s="10"/>
      <c r="BD4036" s="10"/>
      <c r="BE4036" s="10"/>
      <c r="BF4036" s="10"/>
      <c r="BG4036" s="6"/>
    </row>
    <row r="4037" spans="34:59" x14ac:dyDescent="0.25">
      <c r="AH4037" s="6"/>
      <c r="AI4037" s="6"/>
      <c r="AJ4037" s="6"/>
      <c r="AK4037" s="6"/>
      <c r="AL4037" s="6"/>
      <c r="AM4037" s="6"/>
      <c r="AN4037" s="6"/>
      <c r="AO4037" s="6"/>
      <c r="AP4037" s="6"/>
      <c r="AQ4037" s="6"/>
      <c r="AR4037" s="6"/>
      <c r="AS4037" s="6"/>
      <c r="AT4037" s="6"/>
      <c r="AU4037" s="6"/>
      <c r="AV4037" s="6"/>
      <c r="AW4037" s="6"/>
      <c r="AX4037" s="6"/>
      <c r="AY4037" s="6"/>
      <c r="AZ4037" s="6"/>
      <c r="BA4037" s="6"/>
      <c r="BB4037" s="6"/>
      <c r="BC4037" s="6"/>
      <c r="BD4037" s="6"/>
      <c r="BE4037" s="6"/>
      <c r="BF4037" s="6"/>
      <c r="BG4037" s="10"/>
    </row>
    <row r="4038" spans="34:59" x14ac:dyDescent="0.25">
      <c r="AH4038" s="10"/>
      <c r="AI4038" s="6"/>
    </row>
    <row r="4039" spans="34:59" x14ac:dyDescent="0.25">
      <c r="AH4039" s="6"/>
      <c r="AI4039" s="6"/>
      <c r="AJ4039" s="6"/>
      <c r="AK4039" s="6"/>
      <c r="AL4039" s="6"/>
      <c r="AM4039" s="6"/>
      <c r="AN4039" s="6"/>
      <c r="AO4039" s="6"/>
      <c r="AP4039" s="6"/>
      <c r="AQ4039" s="6"/>
      <c r="AR4039" s="6"/>
      <c r="AS4039" s="6"/>
      <c r="AT4039" s="6"/>
      <c r="AU4039" s="6"/>
      <c r="AV4039" s="6"/>
      <c r="AW4039" s="6"/>
      <c r="AX4039" s="6"/>
      <c r="AY4039" s="6"/>
      <c r="AZ4039" s="6"/>
      <c r="BA4039" s="6"/>
      <c r="BB4039" s="6"/>
      <c r="BC4039" s="6"/>
      <c r="BD4039" s="6"/>
      <c r="BE4039" s="6"/>
      <c r="BF4039" s="6"/>
      <c r="BG4039" s="6"/>
    </row>
    <row r="4040" spans="34:59" x14ac:dyDescent="0.25">
      <c r="AH4040" s="10"/>
      <c r="AI4040" s="6"/>
      <c r="AJ4040" s="10"/>
      <c r="AK4040" s="10"/>
      <c r="AL4040" s="10"/>
      <c r="AM4040" s="10"/>
      <c r="AN4040" s="10"/>
      <c r="AO4040" s="10"/>
      <c r="AP4040" s="10"/>
      <c r="AQ4040" s="10"/>
      <c r="AR4040" s="10"/>
      <c r="AS4040" s="10"/>
      <c r="AT4040" s="10"/>
      <c r="AU4040" s="10"/>
      <c r="AV4040" s="10"/>
      <c r="AW4040" s="10"/>
      <c r="AX4040" s="10"/>
      <c r="AY4040" s="10"/>
      <c r="AZ4040" s="10"/>
      <c r="BA4040" s="10"/>
      <c r="BB4040" s="10"/>
      <c r="BC4040" s="10"/>
      <c r="BD4040" s="10"/>
      <c r="BE4040" s="10"/>
      <c r="BF4040" s="10"/>
      <c r="BG4040" s="6"/>
    </row>
    <row r="4041" spans="34:59" x14ac:dyDescent="0.25">
      <c r="AH4041" s="6"/>
      <c r="AI4041" s="6"/>
      <c r="AJ4041" s="6"/>
      <c r="AK4041" s="6"/>
      <c r="AL4041" s="6"/>
      <c r="AM4041" s="6"/>
      <c r="AN4041" s="6"/>
      <c r="AO4041" s="6"/>
      <c r="AP4041" s="6"/>
      <c r="AQ4041" s="6"/>
      <c r="AR4041" s="6"/>
      <c r="AS4041" s="6"/>
      <c r="AT4041" s="6"/>
      <c r="AU4041" s="6"/>
      <c r="AV4041" s="6"/>
      <c r="AW4041" s="6"/>
      <c r="AX4041" s="6"/>
      <c r="AY4041" s="6"/>
      <c r="AZ4041" s="6"/>
      <c r="BA4041" s="6"/>
      <c r="BB4041" s="6"/>
      <c r="BC4041" s="6"/>
      <c r="BD4041" s="6"/>
      <c r="BE4041" s="6"/>
      <c r="BF4041" s="6"/>
      <c r="BG4041" s="10"/>
    </row>
    <row r="4042" spans="34:59" x14ac:dyDescent="0.25">
      <c r="AH4042" s="10"/>
      <c r="AI4042" s="6"/>
    </row>
    <row r="4043" spans="34:59" x14ac:dyDescent="0.25">
      <c r="AH4043" s="6"/>
      <c r="AI4043" s="6"/>
      <c r="AJ4043" s="6"/>
      <c r="AK4043" s="6"/>
      <c r="AL4043" s="6"/>
      <c r="AM4043" s="6"/>
      <c r="AN4043" s="6"/>
      <c r="AO4043" s="6"/>
      <c r="AP4043" s="6"/>
      <c r="AQ4043" s="6"/>
      <c r="AR4043" s="6"/>
      <c r="AS4043" s="6"/>
      <c r="AT4043" s="6"/>
      <c r="AU4043" s="6"/>
      <c r="AV4043" s="6"/>
      <c r="AW4043" s="6"/>
      <c r="AX4043" s="6"/>
      <c r="AY4043" s="6"/>
      <c r="AZ4043" s="6"/>
      <c r="BA4043" s="6"/>
      <c r="BB4043" s="6"/>
      <c r="BC4043" s="6"/>
      <c r="BD4043" s="6"/>
      <c r="BE4043" s="6"/>
      <c r="BF4043" s="6"/>
      <c r="BG4043" s="6"/>
    </row>
    <row r="4044" spans="34:59" x14ac:dyDescent="0.25">
      <c r="AH4044" s="10"/>
      <c r="AI4044" s="6"/>
      <c r="AJ4044" s="10"/>
      <c r="AK4044" s="10"/>
      <c r="AL4044" s="10"/>
      <c r="AM4044" s="10"/>
      <c r="AN4044" s="10"/>
      <c r="AO4044" s="10"/>
      <c r="AP4044" s="10"/>
      <c r="AQ4044" s="10"/>
      <c r="AR4044" s="10"/>
      <c r="AS4044" s="10"/>
      <c r="AT4044" s="10"/>
      <c r="AU4044" s="10"/>
      <c r="AV4044" s="10"/>
      <c r="AW4044" s="10"/>
      <c r="AX4044" s="10"/>
      <c r="AY4044" s="10"/>
      <c r="AZ4044" s="10"/>
      <c r="BA4044" s="10"/>
      <c r="BB4044" s="10"/>
      <c r="BC4044" s="10"/>
      <c r="BD4044" s="10"/>
      <c r="BE4044" s="10"/>
      <c r="BF4044" s="10"/>
      <c r="BG4044" s="6"/>
    </row>
    <row r="4045" spans="34:59" x14ac:dyDescent="0.25">
      <c r="AH4045" s="6"/>
      <c r="AI4045" s="6"/>
      <c r="AJ4045" s="6"/>
      <c r="AK4045" s="6"/>
      <c r="AL4045" s="6"/>
      <c r="AM4045" s="6"/>
      <c r="AN4045" s="6"/>
      <c r="AO4045" s="6"/>
      <c r="AP4045" s="6"/>
      <c r="AQ4045" s="6"/>
      <c r="AR4045" s="6"/>
      <c r="AS4045" s="6"/>
      <c r="AT4045" s="6"/>
      <c r="AU4045" s="6"/>
      <c r="AV4045" s="6"/>
      <c r="AW4045" s="6"/>
      <c r="AX4045" s="6"/>
      <c r="AY4045" s="6"/>
      <c r="AZ4045" s="6"/>
      <c r="BA4045" s="6"/>
      <c r="BB4045" s="6"/>
      <c r="BC4045" s="6"/>
      <c r="BD4045" s="6"/>
      <c r="BE4045" s="6"/>
      <c r="BF4045" s="6"/>
      <c r="BG4045" s="10"/>
    </row>
    <row r="4046" spans="34:59" x14ac:dyDescent="0.25">
      <c r="AH4046" s="10"/>
      <c r="AI4046" s="6"/>
    </row>
    <row r="4047" spans="34:59" x14ac:dyDescent="0.25">
      <c r="AH4047" s="6"/>
      <c r="AI4047" s="6"/>
      <c r="AJ4047" s="6"/>
      <c r="AK4047" s="6"/>
      <c r="AL4047" s="6"/>
      <c r="AM4047" s="6"/>
      <c r="AN4047" s="6"/>
      <c r="AO4047" s="6"/>
      <c r="AP4047" s="6"/>
      <c r="AQ4047" s="6"/>
      <c r="AR4047" s="6"/>
      <c r="AS4047" s="6"/>
      <c r="AT4047" s="6"/>
      <c r="AU4047" s="6"/>
      <c r="AV4047" s="6"/>
      <c r="AW4047" s="6"/>
      <c r="AX4047" s="6"/>
      <c r="AY4047" s="6"/>
      <c r="AZ4047" s="6"/>
      <c r="BA4047" s="6"/>
      <c r="BB4047" s="6"/>
      <c r="BC4047" s="6"/>
      <c r="BD4047" s="6"/>
      <c r="BE4047" s="6"/>
      <c r="BF4047" s="6"/>
      <c r="BG4047" s="6"/>
    </row>
    <row r="4048" spans="34:59" x14ac:dyDescent="0.25">
      <c r="AH4048" s="10"/>
      <c r="AI4048" s="6"/>
      <c r="AJ4048" s="10"/>
      <c r="AK4048" s="10"/>
      <c r="AL4048" s="10"/>
      <c r="AM4048" s="10"/>
      <c r="AN4048" s="10"/>
      <c r="AO4048" s="10"/>
      <c r="AP4048" s="10"/>
      <c r="AQ4048" s="10"/>
      <c r="AR4048" s="10"/>
      <c r="AS4048" s="10"/>
      <c r="AT4048" s="10"/>
      <c r="AU4048" s="10"/>
      <c r="AV4048" s="10"/>
      <c r="AW4048" s="10"/>
      <c r="AX4048" s="10"/>
      <c r="AY4048" s="10"/>
      <c r="AZ4048" s="10"/>
      <c r="BA4048" s="10"/>
      <c r="BB4048" s="10"/>
      <c r="BC4048" s="10"/>
      <c r="BD4048" s="10"/>
      <c r="BE4048" s="10"/>
      <c r="BF4048" s="10"/>
      <c r="BG4048" s="6"/>
    </row>
    <row r="4049" spans="34:59" x14ac:dyDescent="0.25">
      <c r="AH4049" s="6"/>
      <c r="AI4049" s="6"/>
      <c r="AJ4049" s="6"/>
      <c r="AK4049" s="6"/>
      <c r="AL4049" s="6"/>
      <c r="AM4049" s="6"/>
      <c r="AN4049" s="6"/>
      <c r="AO4049" s="6"/>
      <c r="AP4049" s="6"/>
      <c r="AQ4049" s="6"/>
      <c r="AR4049" s="6"/>
      <c r="AS4049" s="6"/>
      <c r="AT4049" s="6"/>
      <c r="AU4049" s="6"/>
      <c r="AV4049" s="6"/>
      <c r="AW4049" s="6"/>
      <c r="AX4049" s="6"/>
      <c r="AY4049" s="6"/>
      <c r="AZ4049" s="6"/>
      <c r="BA4049" s="6"/>
      <c r="BB4049" s="6"/>
      <c r="BC4049" s="6"/>
      <c r="BD4049" s="6"/>
      <c r="BE4049" s="6"/>
      <c r="BF4049" s="6"/>
      <c r="BG4049" s="10"/>
    </row>
    <row r="4050" spans="34:59" x14ac:dyDescent="0.25">
      <c r="AH4050" s="10"/>
      <c r="AI4050" s="6"/>
    </row>
    <row r="4051" spans="34:59" x14ac:dyDescent="0.25">
      <c r="AH4051" s="6"/>
      <c r="AI4051" s="6"/>
      <c r="AJ4051" s="6"/>
      <c r="AK4051" s="6"/>
      <c r="AL4051" s="6"/>
      <c r="AM4051" s="6"/>
      <c r="AN4051" s="6"/>
      <c r="AO4051" s="6"/>
      <c r="AP4051" s="6"/>
      <c r="AQ4051" s="6"/>
      <c r="AR4051" s="6"/>
      <c r="AS4051" s="6"/>
      <c r="AT4051" s="6"/>
      <c r="AU4051" s="6"/>
      <c r="AV4051" s="6"/>
      <c r="AW4051" s="6"/>
      <c r="AX4051" s="6"/>
      <c r="AY4051" s="6"/>
      <c r="AZ4051" s="6"/>
      <c r="BA4051" s="6"/>
      <c r="BB4051" s="6"/>
      <c r="BC4051" s="6"/>
      <c r="BD4051" s="6"/>
      <c r="BE4051" s="6"/>
      <c r="BF4051" s="6"/>
      <c r="BG4051" s="6"/>
    </row>
    <row r="4052" spans="34:59" x14ac:dyDescent="0.25">
      <c r="AH4052" s="10"/>
      <c r="AI4052" s="6"/>
      <c r="AJ4052" s="10"/>
      <c r="AK4052" s="10"/>
      <c r="AL4052" s="10"/>
      <c r="AM4052" s="10"/>
      <c r="AN4052" s="10"/>
      <c r="AO4052" s="10"/>
      <c r="AP4052" s="10"/>
      <c r="AQ4052" s="10"/>
      <c r="AR4052" s="10"/>
      <c r="AS4052" s="10"/>
      <c r="AT4052" s="10"/>
      <c r="AU4052" s="10"/>
      <c r="AV4052" s="10"/>
      <c r="AW4052" s="10"/>
      <c r="AX4052" s="10"/>
      <c r="AY4052" s="10"/>
      <c r="AZ4052" s="10"/>
      <c r="BA4052" s="10"/>
      <c r="BB4052" s="10"/>
      <c r="BC4052" s="10"/>
      <c r="BD4052" s="10"/>
      <c r="BE4052" s="10"/>
      <c r="BF4052" s="10"/>
      <c r="BG4052" s="6"/>
    </row>
    <row r="4053" spans="34:59" x14ac:dyDescent="0.25">
      <c r="AH4053" s="6"/>
      <c r="AI4053" s="6"/>
      <c r="AJ4053" s="6"/>
      <c r="AK4053" s="6"/>
      <c r="AL4053" s="6"/>
      <c r="AM4053" s="6"/>
      <c r="AN4053" s="6"/>
      <c r="AO4053" s="6"/>
      <c r="AP4053" s="6"/>
      <c r="AQ4053" s="6"/>
      <c r="AR4053" s="6"/>
      <c r="AS4053" s="6"/>
      <c r="AT4053" s="6"/>
      <c r="AU4053" s="6"/>
      <c r="AV4053" s="6"/>
      <c r="AW4053" s="6"/>
      <c r="AX4053" s="6"/>
      <c r="AY4053" s="6"/>
      <c r="AZ4053" s="6"/>
      <c r="BA4053" s="6"/>
      <c r="BB4053" s="6"/>
      <c r="BC4053" s="6"/>
      <c r="BD4053" s="6"/>
      <c r="BE4053" s="6"/>
      <c r="BF4053" s="6"/>
      <c r="BG4053" s="10"/>
    </row>
    <row r="4054" spans="34:59" x14ac:dyDescent="0.25">
      <c r="AH4054" s="10"/>
      <c r="AI4054" s="6"/>
    </row>
    <row r="4055" spans="34:59" x14ac:dyDescent="0.25">
      <c r="AH4055" s="6"/>
      <c r="AI4055" s="6"/>
      <c r="AJ4055" s="6"/>
      <c r="AK4055" s="6"/>
      <c r="AL4055" s="6"/>
      <c r="AM4055" s="6"/>
      <c r="AN4055" s="6"/>
      <c r="AO4055" s="6"/>
      <c r="AP4055" s="6"/>
      <c r="AQ4055" s="6"/>
      <c r="AR4055" s="6"/>
      <c r="AS4055" s="6"/>
      <c r="AT4055" s="6"/>
      <c r="AU4055" s="6"/>
      <c r="AV4055" s="6"/>
      <c r="AW4055" s="6"/>
      <c r="AX4055" s="6"/>
      <c r="AY4055" s="6"/>
      <c r="AZ4055" s="6"/>
      <c r="BA4055" s="6"/>
      <c r="BB4055" s="6"/>
      <c r="BC4055" s="6"/>
      <c r="BD4055" s="6"/>
      <c r="BE4055" s="6"/>
      <c r="BF4055" s="6"/>
      <c r="BG4055" s="6"/>
    </row>
    <row r="4056" spans="34:59" x14ac:dyDescent="0.25">
      <c r="AH4056" s="10"/>
      <c r="AI4056" s="6"/>
      <c r="AJ4056" s="10"/>
      <c r="AK4056" s="10"/>
      <c r="AL4056" s="10"/>
      <c r="AM4056" s="10"/>
      <c r="AN4056" s="10"/>
      <c r="AO4056" s="10"/>
      <c r="AP4056" s="10"/>
      <c r="AQ4056" s="10"/>
      <c r="AR4056" s="10"/>
      <c r="AS4056" s="10"/>
      <c r="AT4056" s="10"/>
      <c r="AU4056" s="10"/>
      <c r="AV4056" s="10"/>
      <c r="AW4056" s="10"/>
      <c r="AX4056" s="10"/>
      <c r="AY4056" s="10"/>
      <c r="AZ4056" s="10"/>
      <c r="BA4056" s="10"/>
      <c r="BB4056" s="10"/>
      <c r="BC4056" s="10"/>
      <c r="BD4056" s="10"/>
      <c r="BE4056" s="10"/>
      <c r="BF4056" s="10"/>
      <c r="BG4056" s="6"/>
    </row>
    <row r="4057" spans="34:59" x14ac:dyDescent="0.25">
      <c r="AH4057" s="6"/>
      <c r="AI4057" s="6"/>
      <c r="AJ4057" s="6"/>
      <c r="AK4057" s="6"/>
      <c r="AL4057" s="6"/>
      <c r="AM4057" s="6"/>
      <c r="AN4057" s="6"/>
      <c r="AO4057" s="6"/>
      <c r="AP4057" s="6"/>
      <c r="AQ4057" s="6"/>
      <c r="AR4057" s="6"/>
      <c r="AS4057" s="6"/>
      <c r="AT4057" s="6"/>
      <c r="AU4057" s="6"/>
      <c r="AV4057" s="6"/>
      <c r="AW4057" s="6"/>
      <c r="AX4057" s="6"/>
      <c r="AY4057" s="6"/>
      <c r="AZ4057" s="6"/>
      <c r="BA4057" s="6"/>
      <c r="BB4057" s="6"/>
      <c r="BC4057" s="6"/>
      <c r="BD4057" s="6"/>
      <c r="BE4057" s="6"/>
      <c r="BF4057" s="6"/>
      <c r="BG4057" s="10"/>
    </row>
    <row r="4058" spans="34:59" x14ac:dyDescent="0.25">
      <c r="AH4058" s="10"/>
      <c r="AI4058" s="6"/>
    </row>
    <row r="4059" spans="34:59" x14ac:dyDescent="0.25">
      <c r="AH4059" s="6"/>
      <c r="AI4059" s="6"/>
      <c r="AJ4059" s="6"/>
      <c r="AK4059" s="6"/>
      <c r="AL4059" s="6"/>
      <c r="AM4059" s="6"/>
      <c r="AN4059" s="6"/>
      <c r="AO4059" s="6"/>
      <c r="AP4059" s="6"/>
      <c r="AQ4059" s="6"/>
      <c r="AR4059" s="6"/>
      <c r="AS4059" s="6"/>
      <c r="AT4059" s="6"/>
      <c r="AU4059" s="6"/>
      <c r="AV4059" s="6"/>
      <c r="AW4059" s="6"/>
      <c r="AX4059" s="6"/>
      <c r="AY4059" s="6"/>
      <c r="AZ4059" s="6"/>
      <c r="BA4059" s="6"/>
      <c r="BB4059" s="6"/>
      <c r="BC4059" s="6"/>
      <c r="BD4059" s="6"/>
      <c r="BE4059" s="6"/>
      <c r="BF4059" s="6"/>
      <c r="BG4059" s="6"/>
    </row>
    <row r="4060" spans="34:59" x14ac:dyDescent="0.25">
      <c r="AH4060" s="10"/>
      <c r="AI4060" s="6"/>
      <c r="AJ4060" s="10"/>
      <c r="AK4060" s="10"/>
      <c r="AL4060" s="10"/>
      <c r="AM4060" s="10"/>
      <c r="AN4060" s="10"/>
      <c r="AO4060" s="10"/>
      <c r="AP4060" s="10"/>
      <c r="AQ4060" s="10"/>
      <c r="AR4060" s="10"/>
      <c r="AS4060" s="10"/>
      <c r="AT4060" s="10"/>
      <c r="AU4060" s="10"/>
      <c r="AV4060" s="10"/>
      <c r="AW4060" s="10"/>
      <c r="AX4060" s="10"/>
      <c r="AY4060" s="10"/>
      <c r="AZ4060" s="10"/>
      <c r="BA4060" s="10"/>
      <c r="BB4060" s="10"/>
      <c r="BC4060" s="10"/>
      <c r="BD4060" s="10"/>
      <c r="BE4060" s="10"/>
      <c r="BF4060" s="10"/>
      <c r="BG4060" s="6"/>
    </row>
    <row r="4061" spans="34:59" x14ac:dyDescent="0.25">
      <c r="AH4061" s="6"/>
      <c r="AI4061" s="6"/>
      <c r="AJ4061" s="6"/>
      <c r="AK4061" s="6"/>
      <c r="AL4061" s="6"/>
      <c r="AM4061" s="6"/>
      <c r="AN4061" s="6"/>
      <c r="AO4061" s="6"/>
      <c r="AP4061" s="6"/>
      <c r="AQ4061" s="6"/>
      <c r="AR4061" s="6"/>
      <c r="AS4061" s="6"/>
      <c r="AT4061" s="6"/>
      <c r="AU4061" s="6"/>
      <c r="AV4061" s="6"/>
      <c r="AW4061" s="6"/>
      <c r="AX4061" s="6"/>
      <c r="AY4061" s="6"/>
      <c r="AZ4061" s="6"/>
      <c r="BA4061" s="6"/>
      <c r="BB4061" s="6"/>
      <c r="BC4061" s="6"/>
      <c r="BD4061" s="6"/>
      <c r="BE4061" s="6"/>
      <c r="BF4061" s="6"/>
      <c r="BG4061" s="10"/>
    </row>
    <row r="4062" spans="34:59" x14ac:dyDescent="0.25">
      <c r="AH4062" s="10"/>
      <c r="AI4062" s="6"/>
    </row>
    <row r="4063" spans="34:59" x14ac:dyDescent="0.25">
      <c r="AH4063" s="6"/>
      <c r="AI4063" s="6"/>
      <c r="AJ4063" s="6"/>
      <c r="AK4063" s="6"/>
      <c r="AL4063" s="6"/>
      <c r="AM4063" s="6"/>
      <c r="AN4063" s="6"/>
      <c r="AO4063" s="6"/>
      <c r="AP4063" s="6"/>
      <c r="AQ4063" s="6"/>
      <c r="AR4063" s="6"/>
      <c r="AS4063" s="6"/>
      <c r="AT4063" s="6"/>
      <c r="AU4063" s="6"/>
      <c r="AV4063" s="6"/>
      <c r="AW4063" s="6"/>
      <c r="AX4063" s="6"/>
      <c r="AY4063" s="6"/>
      <c r="AZ4063" s="6"/>
      <c r="BA4063" s="6"/>
      <c r="BB4063" s="6"/>
      <c r="BC4063" s="6"/>
      <c r="BD4063" s="6"/>
      <c r="BE4063" s="6"/>
      <c r="BF4063" s="6"/>
      <c r="BG4063" s="6"/>
    </row>
    <row r="4064" spans="34:59" x14ac:dyDescent="0.25">
      <c r="AH4064" s="10"/>
      <c r="AI4064" s="6"/>
      <c r="AJ4064" s="10"/>
      <c r="AK4064" s="10"/>
      <c r="AL4064" s="10"/>
      <c r="AM4064" s="10"/>
      <c r="AN4064" s="10"/>
      <c r="AO4064" s="10"/>
      <c r="AP4064" s="10"/>
      <c r="AQ4064" s="10"/>
      <c r="AR4064" s="10"/>
      <c r="AS4064" s="10"/>
      <c r="AT4064" s="10"/>
      <c r="AU4064" s="10"/>
      <c r="AV4064" s="10"/>
      <c r="AW4064" s="10"/>
      <c r="AX4064" s="10"/>
      <c r="AY4064" s="10"/>
      <c r="AZ4064" s="10"/>
      <c r="BA4064" s="10"/>
      <c r="BB4064" s="10"/>
      <c r="BC4064" s="10"/>
      <c r="BD4064" s="10"/>
      <c r="BE4064" s="10"/>
      <c r="BF4064" s="10"/>
      <c r="BG4064" s="6"/>
    </row>
    <row r="4065" spans="34:59" x14ac:dyDescent="0.25">
      <c r="AH4065" s="6"/>
      <c r="AI4065" s="6"/>
      <c r="AJ4065" s="6"/>
      <c r="AK4065" s="6"/>
      <c r="AL4065" s="6"/>
      <c r="AM4065" s="6"/>
      <c r="AN4065" s="6"/>
      <c r="AO4065" s="6"/>
      <c r="AP4065" s="6"/>
      <c r="AQ4065" s="6"/>
      <c r="AR4065" s="6"/>
      <c r="AS4065" s="6"/>
      <c r="AT4065" s="6"/>
      <c r="AU4065" s="6"/>
      <c r="AV4065" s="6"/>
      <c r="AW4065" s="6"/>
      <c r="AX4065" s="6"/>
      <c r="AY4065" s="6"/>
      <c r="AZ4065" s="6"/>
      <c r="BA4065" s="6"/>
      <c r="BB4065" s="6"/>
      <c r="BC4065" s="6"/>
      <c r="BD4065" s="6"/>
      <c r="BE4065" s="6"/>
      <c r="BF4065" s="6"/>
      <c r="BG4065" s="10"/>
    </row>
    <row r="4066" spans="34:59" x14ac:dyDescent="0.25">
      <c r="AH4066" s="10"/>
      <c r="AI4066" s="6"/>
    </row>
    <row r="4067" spans="34:59" x14ac:dyDescent="0.25">
      <c r="AH4067" s="6"/>
      <c r="AI4067" s="6"/>
      <c r="AJ4067" s="6"/>
      <c r="AK4067" s="6"/>
      <c r="AL4067" s="6"/>
      <c r="AM4067" s="6"/>
      <c r="AN4067" s="6"/>
      <c r="AO4067" s="6"/>
      <c r="AP4067" s="6"/>
      <c r="AQ4067" s="6"/>
      <c r="AR4067" s="6"/>
      <c r="AS4067" s="6"/>
      <c r="AT4067" s="6"/>
      <c r="AU4067" s="6"/>
      <c r="AV4067" s="6"/>
      <c r="AW4067" s="6"/>
      <c r="AX4067" s="6"/>
      <c r="AY4067" s="6"/>
      <c r="AZ4067" s="6"/>
      <c r="BA4067" s="6"/>
      <c r="BB4067" s="6"/>
      <c r="BC4067" s="6"/>
      <c r="BD4067" s="6"/>
      <c r="BE4067" s="6"/>
      <c r="BF4067" s="6"/>
      <c r="BG4067" s="6"/>
    </row>
    <row r="4068" spans="34:59" x14ac:dyDescent="0.25">
      <c r="AH4068" s="10"/>
      <c r="AI4068" s="6"/>
      <c r="AJ4068" s="10"/>
      <c r="AK4068" s="10"/>
      <c r="AL4068" s="10"/>
      <c r="AM4068" s="10"/>
      <c r="AN4068" s="10"/>
      <c r="AO4068" s="10"/>
      <c r="AP4068" s="10"/>
      <c r="AQ4068" s="10"/>
      <c r="AR4068" s="10"/>
      <c r="AS4068" s="10"/>
      <c r="AT4068" s="10"/>
      <c r="AU4068" s="10"/>
      <c r="AV4068" s="10"/>
      <c r="AW4068" s="10"/>
      <c r="AX4068" s="10"/>
      <c r="AY4068" s="10"/>
      <c r="AZ4068" s="10"/>
      <c r="BA4068" s="10"/>
      <c r="BB4068" s="10"/>
      <c r="BC4068" s="10"/>
      <c r="BD4068" s="10"/>
      <c r="BE4068" s="10"/>
      <c r="BF4068" s="10"/>
      <c r="BG4068" s="6"/>
    </row>
    <row r="4069" spans="34:59" x14ac:dyDescent="0.25">
      <c r="AH4069" s="6"/>
      <c r="AI4069" s="6"/>
      <c r="AJ4069" s="6"/>
      <c r="AK4069" s="6"/>
      <c r="AL4069" s="6"/>
      <c r="AM4069" s="6"/>
      <c r="AN4069" s="6"/>
      <c r="AO4069" s="6"/>
      <c r="AP4069" s="6"/>
      <c r="AQ4069" s="6"/>
      <c r="AR4069" s="6"/>
      <c r="AS4069" s="6"/>
      <c r="AT4069" s="6"/>
      <c r="AU4069" s="6"/>
      <c r="AV4069" s="6"/>
      <c r="AW4069" s="6"/>
      <c r="AX4069" s="6"/>
      <c r="AY4069" s="6"/>
      <c r="AZ4069" s="6"/>
      <c r="BA4069" s="6"/>
      <c r="BB4069" s="6"/>
      <c r="BC4069" s="6"/>
      <c r="BD4069" s="6"/>
      <c r="BE4069" s="6"/>
      <c r="BF4069" s="6"/>
      <c r="BG4069" s="10"/>
    </row>
    <row r="4070" spans="34:59" x14ac:dyDescent="0.25">
      <c r="AH4070" s="10"/>
      <c r="AI4070" s="6"/>
    </row>
    <row r="4071" spans="34:59" x14ac:dyDescent="0.25">
      <c r="AH4071" s="6"/>
      <c r="AI4071" s="6"/>
      <c r="AJ4071" s="6"/>
      <c r="AK4071" s="6"/>
      <c r="AL4071" s="6"/>
      <c r="AM4071" s="6"/>
      <c r="AN4071" s="6"/>
      <c r="AO4071" s="6"/>
      <c r="AP4071" s="6"/>
      <c r="AQ4071" s="6"/>
      <c r="AR4071" s="6"/>
      <c r="AS4071" s="6"/>
      <c r="AT4071" s="6"/>
      <c r="AU4071" s="6"/>
      <c r="AV4071" s="6"/>
      <c r="AW4071" s="6"/>
      <c r="AX4071" s="6"/>
      <c r="AY4071" s="6"/>
      <c r="AZ4071" s="6"/>
      <c r="BA4071" s="6"/>
      <c r="BB4071" s="6"/>
      <c r="BC4071" s="6"/>
      <c r="BD4071" s="6"/>
      <c r="BE4071" s="6"/>
      <c r="BF4071" s="6"/>
      <c r="BG4071" s="6"/>
    </row>
    <row r="4072" spans="34:59" x14ac:dyDescent="0.25">
      <c r="AH4072" s="10"/>
      <c r="AI4072" s="6"/>
      <c r="AJ4072" s="10"/>
      <c r="AK4072" s="10"/>
      <c r="AL4072" s="10"/>
      <c r="AM4072" s="10"/>
      <c r="AN4072" s="10"/>
      <c r="AO4072" s="10"/>
      <c r="AP4072" s="10"/>
      <c r="AQ4072" s="10"/>
      <c r="AR4072" s="10"/>
      <c r="AS4072" s="10"/>
      <c r="AT4072" s="10"/>
      <c r="AU4072" s="10"/>
      <c r="AV4072" s="10"/>
      <c r="AW4072" s="10"/>
      <c r="AX4072" s="10"/>
      <c r="AY4072" s="10"/>
      <c r="AZ4072" s="10"/>
      <c r="BA4072" s="10"/>
      <c r="BB4072" s="10"/>
      <c r="BC4072" s="10"/>
      <c r="BD4072" s="10"/>
      <c r="BE4072" s="10"/>
      <c r="BF4072" s="10"/>
      <c r="BG4072" s="6"/>
    </row>
    <row r="4073" spans="34:59" x14ac:dyDescent="0.25">
      <c r="AH4073" s="6"/>
      <c r="AI4073" s="6"/>
      <c r="AJ4073" s="6"/>
      <c r="AK4073" s="6"/>
      <c r="AL4073" s="6"/>
      <c r="AM4073" s="6"/>
      <c r="AN4073" s="6"/>
      <c r="AO4073" s="6"/>
      <c r="AP4073" s="6"/>
      <c r="AQ4073" s="6"/>
      <c r="AR4073" s="6"/>
      <c r="AS4073" s="6"/>
      <c r="AT4073" s="6"/>
      <c r="AU4073" s="6"/>
      <c r="AV4073" s="6"/>
      <c r="AW4073" s="6"/>
      <c r="AX4073" s="6"/>
      <c r="AY4073" s="6"/>
      <c r="AZ4073" s="6"/>
      <c r="BA4073" s="6"/>
      <c r="BB4073" s="6"/>
      <c r="BC4073" s="6"/>
      <c r="BD4073" s="6"/>
      <c r="BE4073" s="6"/>
      <c r="BF4073" s="6"/>
      <c r="BG4073" s="10"/>
    </row>
    <row r="4074" spans="34:59" x14ac:dyDescent="0.25">
      <c r="AH4074" s="10"/>
      <c r="AI4074" s="6"/>
    </row>
    <row r="4075" spans="34:59" x14ac:dyDescent="0.25">
      <c r="AH4075" s="6"/>
      <c r="AI4075" s="6"/>
      <c r="AJ4075" s="6"/>
      <c r="AK4075" s="6"/>
      <c r="AL4075" s="6"/>
      <c r="AM4075" s="6"/>
      <c r="AN4075" s="6"/>
      <c r="AO4075" s="6"/>
      <c r="AP4075" s="6"/>
      <c r="AQ4075" s="6"/>
      <c r="AR4075" s="6"/>
      <c r="AS4075" s="6"/>
      <c r="AT4075" s="6"/>
      <c r="AU4075" s="6"/>
      <c r="AV4075" s="6"/>
      <c r="AW4075" s="6"/>
      <c r="AX4075" s="6"/>
      <c r="AY4075" s="6"/>
      <c r="AZ4075" s="6"/>
      <c r="BA4075" s="6"/>
      <c r="BB4075" s="6"/>
      <c r="BC4075" s="6"/>
      <c r="BD4075" s="6"/>
      <c r="BE4075" s="6"/>
      <c r="BF4075" s="6"/>
      <c r="BG4075" s="6"/>
    </row>
    <row r="4076" spans="34:59" x14ac:dyDescent="0.25">
      <c r="AH4076" s="10"/>
      <c r="AI4076" s="6"/>
      <c r="AJ4076" s="10"/>
      <c r="AK4076" s="10"/>
      <c r="AL4076" s="10"/>
      <c r="AM4076" s="10"/>
      <c r="AN4076" s="10"/>
      <c r="AO4076" s="10"/>
      <c r="AP4076" s="10"/>
      <c r="AQ4076" s="10"/>
      <c r="AR4076" s="10"/>
      <c r="AS4076" s="10"/>
      <c r="AT4076" s="10"/>
      <c r="AU4076" s="10"/>
      <c r="AV4076" s="10"/>
      <c r="AW4076" s="10"/>
      <c r="AX4076" s="10"/>
      <c r="AY4076" s="10"/>
      <c r="AZ4076" s="10"/>
      <c r="BA4076" s="10"/>
      <c r="BB4076" s="10"/>
      <c r="BC4076" s="10"/>
      <c r="BD4076" s="10"/>
      <c r="BE4076" s="10"/>
      <c r="BF4076" s="10"/>
      <c r="BG4076" s="6"/>
    </row>
    <row r="4077" spans="34:59" x14ac:dyDescent="0.25">
      <c r="AH4077" s="6"/>
      <c r="AI4077" s="6"/>
      <c r="AJ4077" s="6"/>
      <c r="AK4077" s="6"/>
      <c r="AL4077" s="6"/>
      <c r="AM4077" s="6"/>
      <c r="AN4077" s="6"/>
      <c r="AO4077" s="6"/>
      <c r="AP4077" s="6"/>
      <c r="AQ4077" s="6"/>
      <c r="AR4077" s="6"/>
      <c r="AS4077" s="6"/>
      <c r="AT4077" s="6"/>
      <c r="AU4077" s="6"/>
      <c r="AV4077" s="6"/>
      <c r="AW4077" s="6"/>
      <c r="AX4077" s="6"/>
      <c r="AY4077" s="6"/>
      <c r="AZ4077" s="6"/>
      <c r="BA4077" s="6"/>
      <c r="BB4077" s="6"/>
      <c r="BC4077" s="6"/>
      <c r="BD4077" s="6"/>
      <c r="BE4077" s="6"/>
      <c r="BF4077" s="6"/>
      <c r="BG4077" s="10"/>
    </row>
    <row r="4078" spans="34:59" x14ac:dyDescent="0.25">
      <c r="AH4078" s="10"/>
      <c r="AI4078" s="6"/>
    </row>
    <row r="4079" spans="34:59" x14ac:dyDescent="0.25">
      <c r="AH4079" s="6"/>
      <c r="AI4079" s="6"/>
      <c r="AJ4079" s="6"/>
      <c r="AK4079" s="6"/>
      <c r="AL4079" s="6"/>
      <c r="AM4079" s="6"/>
      <c r="AN4079" s="6"/>
      <c r="AO4079" s="6"/>
      <c r="AP4079" s="6"/>
      <c r="AQ4079" s="6"/>
      <c r="AR4079" s="6"/>
      <c r="AS4079" s="6"/>
      <c r="AT4079" s="6"/>
      <c r="AU4079" s="6"/>
      <c r="AV4079" s="6"/>
      <c r="AW4079" s="6"/>
      <c r="AX4079" s="6"/>
      <c r="AY4079" s="6"/>
      <c r="AZ4079" s="6"/>
      <c r="BA4079" s="6"/>
      <c r="BB4079" s="6"/>
      <c r="BC4079" s="6"/>
      <c r="BD4079" s="6"/>
      <c r="BE4079" s="6"/>
      <c r="BF4079" s="6"/>
      <c r="BG4079" s="6"/>
    </row>
    <row r="4080" spans="34:59" x14ac:dyDescent="0.25">
      <c r="AH4080" s="10"/>
      <c r="AI4080" s="6"/>
      <c r="AJ4080" s="10"/>
      <c r="AK4080" s="10"/>
      <c r="AL4080" s="10"/>
      <c r="AM4080" s="10"/>
      <c r="AN4080" s="10"/>
      <c r="AO4080" s="10"/>
      <c r="AP4080" s="10"/>
      <c r="AQ4080" s="10"/>
      <c r="AR4080" s="10"/>
      <c r="AS4080" s="10"/>
      <c r="AT4080" s="10"/>
      <c r="AU4080" s="10"/>
      <c r="AV4080" s="10"/>
      <c r="AW4080" s="10"/>
      <c r="AX4080" s="10"/>
      <c r="AY4080" s="10"/>
      <c r="AZ4080" s="10"/>
      <c r="BA4080" s="10"/>
      <c r="BB4080" s="10"/>
      <c r="BC4080" s="10"/>
      <c r="BD4080" s="10"/>
      <c r="BE4080" s="10"/>
      <c r="BF4080" s="10"/>
      <c r="BG4080" s="6"/>
    </row>
    <row r="4081" spans="34:59" x14ac:dyDescent="0.25">
      <c r="AH4081" s="6"/>
      <c r="AI4081" s="6"/>
      <c r="AJ4081" s="6"/>
      <c r="AK4081" s="6"/>
      <c r="AL4081" s="6"/>
      <c r="AM4081" s="6"/>
      <c r="AN4081" s="6"/>
      <c r="AO4081" s="6"/>
      <c r="AP4081" s="6"/>
      <c r="AQ4081" s="6"/>
      <c r="AR4081" s="6"/>
      <c r="AS4081" s="6"/>
      <c r="AT4081" s="6"/>
      <c r="AU4081" s="6"/>
      <c r="AV4081" s="6"/>
      <c r="AW4081" s="6"/>
      <c r="AX4081" s="6"/>
      <c r="AY4081" s="6"/>
      <c r="AZ4081" s="6"/>
      <c r="BA4081" s="6"/>
      <c r="BB4081" s="6"/>
      <c r="BC4081" s="6"/>
      <c r="BD4081" s="6"/>
      <c r="BE4081" s="6"/>
      <c r="BF4081" s="6"/>
      <c r="BG4081" s="10"/>
    </row>
    <row r="4082" spans="34:59" x14ac:dyDescent="0.25">
      <c r="AH4082" s="10"/>
      <c r="AI4082" s="6"/>
    </row>
    <row r="4083" spans="34:59" x14ac:dyDescent="0.25">
      <c r="AH4083" s="6"/>
      <c r="AI4083" s="6"/>
      <c r="AJ4083" s="6"/>
      <c r="AK4083" s="6"/>
      <c r="AL4083" s="6"/>
      <c r="AM4083" s="6"/>
      <c r="AN4083" s="6"/>
      <c r="AO4083" s="6"/>
      <c r="AP4083" s="6"/>
      <c r="AQ4083" s="6"/>
      <c r="AR4083" s="6"/>
      <c r="AS4083" s="6"/>
      <c r="AT4083" s="6"/>
      <c r="AU4083" s="6"/>
      <c r="AV4083" s="6"/>
      <c r="AW4083" s="6"/>
      <c r="AX4083" s="6"/>
      <c r="AY4083" s="6"/>
      <c r="AZ4083" s="6"/>
      <c r="BA4083" s="6"/>
      <c r="BB4083" s="6"/>
      <c r="BC4083" s="6"/>
      <c r="BD4083" s="6"/>
      <c r="BE4083" s="6"/>
      <c r="BF4083" s="6"/>
      <c r="BG4083" s="6"/>
    </row>
    <row r="4084" spans="34:59" x14ac:dyDescent="0.25">
      <c r="AH4084" s="10"/>
      <c r="AI4084" s="6"/>
      <c r="AJ4084" s="10"/>
      <c r="AK4084" s="10"/>
      <c r="AL4084" s="10"/>
      <c r="AM4084" s="10"/>
      <c r="AN4084" s="10"/>
      <c r="AO4084" s="10"/>
      <c r="AP4084" s="10"/>
      <c r="AQ4084" s="10"/>
      <c r="AR4084" s="10"/>
      <c r="AS4084" s="10"/>
      <c r="AT4084" s="10"/>
      <c r="AU4084" s="10"/>
      <c r="AV4084" s="10"/>
      <c r="AW4084" s="10"/>
      <c r="AX4084" s="10"/>
      <c r="AY4084" s="10"/>
      <c r="AZ4084" s="10"/>
      <c r="BA4084" s="10"/>
      <c r="BB4084" s="10"/>
      <c r="BC4084" s="10"/>
      <c r="BD4084" s="10"/>
      <c r="BE4084" s="10"/>
      <c r="BF4084" s="10"/>
      <c r="BG4084" s="6"/>
    </row>
    <row r="4085" spans="34:59" x14ac:dyDescent="0.25">
      <c r="AH4085" s="6"/>
      <c r="AI4085" s="6"/>
      <c r="AJ4085" s="6"/>
      <c r="AK4085" s="6"/>
      <c r="AL4085" s="6"/>
      <c r="AM4085" s="6"/>
      <c r="AN4085" s="6"/>
      <c r="AO4085" s="6"/>
      <c r="AP4085" s="6"/>
      <c r="AQ4085" s="6"/>
      <c r="AR4085" s="6"/>
      <c r="AS4085" s="6"/>
      <c r="AT4085" s="6"/>
      <c r="AU4085" s="6"/>
      <c r="AV4085" s="6"/>
      <c r="AW4085" s="6"/>
      <c r="AX4085" s="6"/>
      <c r="AY4085" s="6"/>
      <c r="AZ4085" s="6"/>
      <c r="BA4085" s="6"/>
      <c r="BB4085" s="6"/>
      <c r="BC4085" s="6"/>
      <c r="BD4085" s="6"/>
      <c r="BE4085" s="6"/>
      <c r="BF4085" s="6"/>
      <c r="BG4085" s="10"/>
    </row>
    <row r="4086" spans="34:59" x14ac:dyDescent="0.25">
      <c r="AH4086" s="10"/>
      <c r="AI4086" s="6"/>
    </row>
    <row r="4087" spans="34:59" x14ac:dyDescent="0.25">
      <c r="AH4087" s="6"/>
      <c r="AI4087" s="6"/>
      <c r="AJ4087" s="6"/>
      <c r="AK4087" s="6"/>
      <c r="AL4087" s="6"/>
      <c r="AM4087" s="6"/>
      <c r="AN4087" s="6"/>
      <c r="AO4087" s="6"/>
      <c r="AP4087" s="6"/>
      <c r="AQ4087" s="6"/>
      <c r="AR4087" s="6"/>
      <c r="AS4087" s="6"/>
      <c r="AT4087" s="6"/>
      <c r="AU4087" s="6"/>
      <c r="AV4087" s="6"/>
      <c r="AW4087" s="6"/>
      <c r="AX4087" s="6"/>
      <c r="AY4087" s="6"/>
      <c r="AZ4087" s="6"/>
      <c r="BA4087" s="6"/>
      <c r="BB4087" s="6"/>
      <c r="BC4087" s="6"/>
      <c r="BD4087" s="6"/>
      <c r="BE4087" s="6"/>
      <c r="BF4087" s="6"/>
      <c r="BG4087" s="6"/>
    </row>
    <row r="4088" spans="34:59" x14ac:dyDescent="0.25">
      <c r="AH4088" s="10"/>
      <c r="AI4088" s="6"/>
      <c r="AJ4088" s="10"/>
      <c r="AK4088" s="10"/>
      <c r="AL4088" s="10"/>
      <c r="AM4088" s="10"/>
      <c r="AN4088" s="10"/>
      <c r="AO4088" s="10"/>
      <c r="AP4088" s="10"/>
      <c r="AQ4088" s="10"/>
      <c r="AR4088" s="10"/>
      <c r="AS4088" s="10"/>
      <c r="AT4088" s="10"/>
      <c r="AU4088" s="10"/>
      <c r="AV4088" s="10"/>
      <c r="AW4088" s="10"/>
      <c r="AX4088" s="10"/>
      <c r="AY4088" s="10"/>
      <c r="AZ4088" s="10"/>
      <c r="BA4088" s="10"/>
      <c r="BB4088" s="10"/>
      <c r="BC4088" s="10"/>
      <c r="BD4088" s="10"/>
      <c r="BE4088" s="10"/>
      <c r="BF4088" s="10"/>
      <c r="BG4088" s="6"/>
    </row>
    <row r="4089" spans="34:59" x14ac:dyDescent="0.25">
      <c r="AH4089" s="6"/>
      <c r="AI4089" s="6"/>
      <c r="AJ4089" s="6"/>
      <c r="AK4089" s="6"/>
      <c r="AL4089" s="6"/>
      <c r="AM4089" s="6"/>
      <c r="AN4089" s="6"/>
      <c r="AO4089" s="6"/>
      <c r="AP4089" s="6"/>
      <c r="AQ4089" s="6"/>
      <c r="AR4089" s="6"/>
      <c r="AS4089" s="6"/>
      <c r="AT4089" s="6"/>
      <c r="AU4089" s="6"/>
      <c r="AV4089" s="6"/>
      <c r="AW4089" s="6"/>
      <c r="AX4089" s="6"/>
      <c r="AY4089" s="6"/>
      <c r="AZ4089" s="6"/>
      <c r="BA4089" s="6"/>
      <c r="BB4089" s="6"/>
      <c r="BC4089" s="6"/>
      <c r="BD4089" s="6"/>
      <c r="BE4089" s="6"/>
      <c r="BF4089" s="6"/>
      <c r="BG4089" s="10"/>
    </row>
    <row r="4090" spans="34:59" x14ac:dyDescent="0.25">
      <c r="AH4090" s="10"/>
      <c r="AI4090" s="6"/>
    </row>
    <row r="4091" spans="34:59" x14ac:dyDescent="0.25">
      <c r="AH4091" s="6"/>
      <c r="AI4091" s="6"/>
      <c r="AJ4091" s="6"/>
      <c r="AK4091" s="6"/>
      <c r="AL4091" s="6"/>
      <c r="AM4091" s="6"/>
      <c r="AN4091" s="6"/>
      <c r="AO4091" s="6"/>
      <c r="AP4091" s="6"/>
      <c r="AQ4091" s="6"/>
      <c r="AR4091" s="6"/>
      <c r="AS4091" s="6"/>
      <c r="AT4091" s="6"/>
      <c r="AU4091" s="6"/>
      <c r="AV4091" s="6"/>
      <c r="AW4091" s="6"/>
      <c r="AX4091" s="6"/>
      <c r="AY4091" s="6"/>
      <c r="AZ4091" s="6"/>
      <c r="BA4091" s="6"/>
      <c r="BB4091" s="6"/>
      <c r="BC4091" s="6"/>
      <c r="BD4091" s="6"/>
      <c r="BE4091" s="6"/>
      <c r="BF4091" s="6"/>
      <c r="BG4091" s="6"/>
    </row>
    <row r="4092" spans="34:59" x14ac:dyDescent="0.25">
      <c r="AH4092" s="10"/>
      <c r="AI4092" s="6"/>
      <c r="AJ4092" s="10"/>
      <c r="AK4092" s="10"/>
      <c r="AL4092" s="10"/>
      <c r="AM4092" s="10"/>
      <c r="AN4092" s="10"/>
      <c r="AO4092" s="10"/>
      <c r="AP4092" s="10"/>
      <c r="AQ4092" s="10"/>
      <c r="AR4092" s="10"/>
      <c r="AS4092" s="10"/>
      <c r="AT4092" s="10"/>
      <c r="AU4092" s="10"/>
      <c r="AV4092" s="10"/>
      <c r="AW4092" s="10"/>
      <c r="AX4092" s="10"/>
      <c r="AY4092" s="10"/>
      <c r="AZ4092" s="10"/>
      <c r="BA4092" s="10"/>
      <c r="BB4092" s="10"/>
      <c r="BC4092" s="10"/>
      <c r="BD4092" s="10"/>
      <c r="BE4092" s="10"/>
      <c r="BF4092" s="10"/>
      <c r="BG4092" s="6"/>
    </row>
    <row r="4093" spans="34:59" x14ac:dyDescent="0.25">
      <c r="AH4093" s="6"/>
      <c r="AI4093" s="6"/>
      <c r="AJ4093" s="6"/>
      <c r="AK4093" s="6"/>
      <c r="AL4093" s="6"/>
      <c r="AM4093" s="6"/>
      <c r="AN4093" s="6"/>
      <c r="AO4093" s="6"/>
      <c r="AP4093" s="6"/>
      <c r="AQ4093" s="6"/>
      <c r="AR4093" s="6"/>
      <c r="AS4093" s="6"/>
      <c r="AT4093" s="6"/>
      <c r="AU4093" s="6"/>
      <c r="AV4093" s="6"/>
      <c r="AW4093" s="6"/>
      <c r="AX4093" s="6"/>
      <c r="AY4093" s="6"/>
      <c r="AZ4093" s="6"/>
      <c r="BA4093" s="6"/>
      <c r="BB4093" s="6"/>
      <c r="BC4093" s="6"/>
      <c r="BD4093" s="6"/>
      <c r="BE4093" s="6"/>
      <c r="BF4093" s="6"/>
      <c r="BG4093" s="10"/>
    </row>
    <row r="4094" spans="34:59" x14ac:dyDescent="0.25">
      <c r="AH4094" s="10"/>
      <c r="AI4094" s="6"/>
    </row>
    <row r="4095" spans="34:59" x14ac:dyDescent="0.25">
      <c r="AH4095" s="6"/>
      <c r="AI4095" s="6"/>
      <c r="AJ4095" s="6"/>
      <c r="AK4095" s="6"/>
      <c r="AL4095" s="6"/>
      <c r="AM4095" s="6"/>
      <c r="AN4095" s="6"/>
      <c r="AO4095" s="6"/>
      <c r="AP4095" s="6"/>
      <c r="AQ4095" s="6"/>
      <c r="AR4095" s="6"/>
      <c r="AS4095" s="6"/>
      <c r="AT4095" s="6"/>
      <c r="AU4095" s="6"/>
      <c r="AV4095" s="6"/>
      <c r="AW4095" s="6"/>
      <c r="AX4095" s="6"/>
      <c r="AY4095" s="6"/>
      <c r="AZ4095" s="6"/>
      <c r="BA4095" s="6"/>
      <c r="BB4095" s="6"/>
      <c r="BC4095" s="6"/>
      <c r="BD4095" s="6"/>
      <c r="BE4095" s="6"/>
      <c r="BF4095" s="6"/>
      <c r="BG4095" s="6"/>
    </row>
    <row r="4096" spans="34:59" x14ac:dyDescent="0.25">
      <c r="AH4096" s="10"/>
      <c r="AI4096" s="6"/>
      <c r="AJ4096" s="10"/>
      <c r="AK4096" s="10"/>
      <c r="AL4096" s="10"/>
      <c r="AM4096" s="10"/>
      <c r="AN4096" s="10"/>
      <c r="AO4096" s="10"/>
      <c r="AP4096" s="10"/>
      <c r="AQ4096" s="10"/>
      <c r="AR4096" s="10"/>
      <c r="AS4096" s="10"/>
      <c r="AT4096" s="10"/>
      <c r="AU4096" s="10"/>
      <c r="AV4096" s="10"/>
      <c r="AW4096" s="10"/>
      <c r="AX4096" s="10"/>
      <c r="AY4096" s="10"/>
      <c r="AZ4096" s="10"/>
      <c r="BA4096" s="10"/>
      <c r="BB4096" s="10"/>
      <c r="BC4096" s="10"/>
      <c r="BD4096" s="10"/>
      <c r="BE4096" s="10"/>
      <c r="BF4096" s="10"/>
      <c r="BG4096" s="6"/>
    </row>
    <row r="4097" spans="34:59" x14ac:dyDescent="0.25">
      <c r="AH4097" s="6"/>
      <c r="AI4097" s="6"/>
      <c r="AJ4097" s="6"/>
      <c r="AK4097" s="6"/>
      <c r="AL4097" s="6"/>
      <c r="AM4097" s="6"/>
      <c r="AN4097" s="6"/>
      <c r="AO4097" s="6"/>
      <c r="AP4097" s="6"/>
      <c r="AQ4097" s="6"/>
      <c r="AR4097" s="6"/>
      <c r="AS4097" s="6"/>
      <c r="AT4097" s="6"/>
      <c r="AU4097" s="6"/>
      <c r="AV4097" s="6"/>
      <c r="AW4097" s="6"/>
      <c r="AX4097" s="6"/>
      <c r="AY4097" s="6"/>
      <c r="AZ4097" s="6"/>
      <c r="BA4097" s="6"/>
      <c r="BB4097" s="6"/>
      <c r="BC4097" s="6"/>
      <c r="BD4097" s="6"/>
      <c r="BE4097" s="6"/>
      <c r="BF4097" s="6"/>
      <c r="BG4097" s="10"/>
    </row>
    <row r="4098" spans="34:59" x14ac:dyDescent="0.25">
      <c r="AH4098" s="10"/>
      <c r="AI4098" s="6"/>
    </row>
    <row r="4099" spans="34:59" x14ac:dyDescent="0.25">
      <c r="AH4099" s="6"/>
      <c r="AI4099" s="6"/>
      <c r="AJ4099" s="6"/>
      <c r="AK4099" s="6"/>
      <c r="AL4099" s="6"/>
      <c r="AM4099" s="6"/>
      <c r="AN4099" s="6"/>
      <c r="AO4099" s="6"/>
      <c r="AP4099" s="6"/>
      <c r="AQ4099" s="6"/>
      <c r="AR4099" s="6"/>
      <c r="AS4099" s="6"/>
      <c r="AT4099" s="6"/>
      <c r="AU4099" s="6"/>
      <c r="AV4099" s="6"/>
      <c r="AW4099" s="6"/>
      <c r="AX4099" s="6"/>
      <c r="AY4099" s="6"/>
      <c r="AZ4099" s="6"/>
      <c r="BA4099" s="6"/>
      <c r="BB4099" s="6"/>
      <c r="BC4099" s="6"/>
      <c r="BD4099" s="6"/>
      <c r="BE4099" s="6"/>
      <c r="BF4099" s="6"/>
      <c r="BG4099" s="6"/>
    </row>
    <row r="4100" spans="34:59" x14ac:dyDescent="0.25">
      <c r="AH4100" s="10"/>
      <c r="AI4100" s="6"/>
      <c r="AJ4100" s="10"/>
      <c r="AK4100" s="10"/>
      <c r="AL4100" s="10"/>
      <c r="AM4100" s="10"/>
      <c r="AN4100" s="10"/>
      <c r="AO4100" s="10"/>
      <c r="AP4100" s="10"/>
      <c r="AQ4100" s="10"/>
      <c r="AR4100" s="10"/>
      <c r="AS4100" s="10"/>
      <c r="AT4100" s="10"/>
      <c r="AU4100" s="10"/>
      <c r="AV4100" s="10"/>
      <c r="AW4100" s="10"/>
      <c r="AX4100" s="10"/>
      <c r="AY4100" s="10"/>
      <c r="AZ4100" s="10"/>
      <c r="BA4100" s="10"/>
      <c r="BB4100" s="10"/>
      <c r="BC4100" s="10"/>
      <c r="BD4100" s="10"/>
      <c r="BE4100" s="10"/>
      <c r="BF4100" s="10"/>
      <c r="BG4100" s="6"/>
    </row>
    <row r="4101" spans="34:59" x14ac:dyDescent="0.25">
      <c r="AH4101" s="6"/>
      <c r="AI4101" s="6"/>
      <c r="AJ4101" s="6"/>
      <c r="AK4101" s="6"/>
      <c r="AL4101" s="6"/>
      <c r="AM4101" s="6"/>
      <c r="AN4101" s="6"/>
      <c r="AO4101" s="6"/>
      <c r="AP4101" s="6"/>
      <c r="AQ4101" s="6"/>
      <c r="AR4101" s="6"/>
      <c r="AS4101" s="6"/>
      <c r="AT4101" s="6"/>
      <c r="AU4101" s="6"/>
      <c r="AV4101" s="6"/>
      <c r="AW4101" s="6"/>
      <c r="AX4101" s="6"/>
      <c r="AY4101" s="6"/>
      <c r="AZ4101" s="6"/>
      <c r="BA4101" s="6"/>
      <c r="BB4101" s="6"/>
      <c r="BC4101" s="6"/>
      <c r="BD4101" s="6"/>
      <c r="BE4101" s="6"/>
      <c r="BF4101" s="6"/>
      <c r="BG4101" s="10"/>
    </row>
    <row r="4102" spans="34:59" x14ac:dyDescent="0.25">
      <c r="AH4102" s="10"/>
      <c r="AI4102" s="6"/>
    </row>
    <row r="4103" spans="34:59" x14ac:dyDescent="0.25">
      <c r="AH4103" s="6"/>
      <c r="AI4103" s="6"/>
      <c r="AJ4103" s="6"/>
      <c r="AK4103" s="6"/>
      <c r="AL4103" s="6"/>
      <c r="AM4103" s="6"/>
      <c r="AN4103" s="6"/>
      <c r="AO4103" s="6"/>
      <c r="AP4103" s="6"/>
      <c r="AQ4103" s="6"/>
      <c r="AR4103" s="6"/>
      <c r="AS4103" s="6"/>
      <c r="AT4103" s="6"/>
      <c r="AU4103" s="6"/>
      <c r="AV4103" s="6"/>
      <c r="AW4103" s="6"/>
      <c r="AX4103" s="6"/>
      <c r="AY4103" s="6"/>
      <c r="AZ4103" s="6"/>
      <c r="BA4103" s="6"/>
      <c r="BB4103" s="6"/>
      <c r="BC4103" s="6"/>
      <c r="BD4103" s="6"/>
      <c r="BE4103" s="6"/>
      <c r="BF4103" s="6"/>
      <c r="BG4103" s="6"/>
    </row>
    <row r="4104" spans="34:59" x14ac:dyDescent="0.25">
      <c r="AH4104" s="10"/>
      <c r="AI4104" s="6"/>
      <c r="AJ4104" s="10"/>
      <c r="AK4104" s="10"/>
      <c r="AL4104" s="10"/>
      <c r="AM4104" s="10"/>
      <c r="AN4104" s="10"/>
      <c r="AO4104" s="10"/>
      <c r="AP4104" s="10"/>
      <c r="AQ4104" s="10"/>
      <c r="AR4104" s="10"/>
      <c r="AS4104" s="10"/>
      <c r="AT4104" s="10"/>
      <c r="AU4104" s="10"/>
      <c r="AV4104" s="10"/>
      <c r="AW4104" s="10"/>
      <c r="AX4104" s="10"/>
      <c r="AY4104" s="10"/>
      <c r="AZ4104" s="10"/>
      <c r="BA4104" s="10"/>
      <c r="BB4104" s="10"/>
      <c r="BC4104" s="10"/>
      <c r="BD4104" s="10"/>
      <c r="BE4104" s="10"/>
      <c r="BF4104" s="10"/>
      <c r="BG4104" s="6"/>
    </row>
    <row r="4105" spans="34:59" x14ac:dyDescent="0.25">
      <c r="AH4105" s="6"/>
      <c r="AI4105" s="6"/>
      <c r="AJ4105" s="6"/>
      <c r="AK4105" s="6"/>
      <c r="AL4105" s="6"/>
      <c r="AM4105" s="6"/>
      <c r="AN4105" s="6"/>
      <c r="AO4105" s="6"/>
      <c r="AP4105" s="6"/>
      <c r="AQ4105" s="6"/>
      <c r="AR4105" s="6"/>
      <c r="AS4105" s="6"/>
      <c r="AT4105" s="6"/>
      <c r="AU4105" s="6"/>
      <c r="AV4105" s="6"/>
      <c r="AW4105" s="6"/>
      <c r="AX4105" s="6"/>
      <c r="AY4105" s="6"/>
      <c r="AZ4105" s="6"/>
      <c r="BA4105" s="6"/>
      <c r="BB4105" s="6"/>
      <c r="BC4105" s="6"/>
      <c r="BD4105" s="6"/>
      <c r="BE4105" s="6"/>
      <c r="BF4105" s="6"/>
      <c r="BG4105" s="10"/>
    </row>
    <row r="4106" spans="34:59" x14ac:dyDescent="0.25">
      <c r="AH4106" s="10"/>
      <c r="AI4106" s="6"/>
    </row>
    <row r="4107" spans="34:59" x14ac:dyDescent="0.25">
      <c r="AH4107" s="6"/>
      <c r="AI4107" s="6"/>
      <c r="AJ4107" s="6"/>
      <c r="AK4107" s="6"/>
      <c r="AL4107" s="6"/>
      <c r="AM4107" s="6"/>
      <c r="AN4107" s="6"/>
      <c r="AO4107" s="6"/>
      <c r="AP4107" s="6"/>
      <c r="AQ4107" s="6"/>
      <c r="AR4107" s="6"/>
      <c r="AS4107" s="6"/>
      <c r="AT4107" s="6"/>
      <c r="AU4107" s="6"/>
      <c r="AV4107" s="6"/>
      <c r="AW4107" s="6"/>
      <c r="AX4107" s="6"/>
      <c r="AY4107" s="6"/>
      <c r="AZ4107" s="6"/>
      <c r="BA4107" s="6"/>
      <c r="BB4107" s="6"/>
      <c r="BC4107" s="6"/>
      <c r="BD4107" s="6"/>
      <c r="BE4107" s="6"/>
      <c r="BF4107" s="6"/>
      <c r="BG4107" s="6"/>
    </row>
    <row r="4108" spans="34:59" x14ac:dyDescent="0.25">
      <c r="AH4108" s="10"/>
      <c r="AI4108" s="6"/>
      <c r="AJ4108" s="10"/>
      <c r="AK4108" s="10"/>
      <c r="AL4108" s="10"/>
      <c r="AM4108" s="10"/>
      <c r="AN4108" s="10"/>
      <c r="AO4108" s="10"/>
      <c r="AP4108" s="10"/>
      <c r="AQ4108" s="10"/>
      <c r="AR4108" s="10"/>
      <c r="AS4108" s="10"/>
      <c r="AT4108" s="10"/>
      <c r="AU4108" s="10"/>
      <c r="AV4108" s="10"/>
      <c r="AW4108" s="10"/>
      <c r="AX4108" s="10"/>
      <c r="AY4108" s="10"/>
      <c r="AZ4108" s="10"/>
      <c r="BA4108" s="10"/>
      <c r="BB4108" s="10"/>
      <c r="BC4108" s="10"/>
      <c r="BD4108" s="10"/>
      <c r="BE4108" s="10"/>
      <c r="BF4108" s="10"/>
      <c r="BG4108" s="6"/>
    </row>
    <row r="4109" spans="34:59" x14ac:dyDescent="0.25">
      <c r="AH4109" s="6"/>
      <c r="AI4109" s="6"/>
      <c r="AJ4109" s="6"/>
      <c r="AK4109" s="6"/>
      <c r="AL4109" s="6"/>
      <c r="AM4109" s="6"/>
      <c r="AN4109" s="6"/>
      <c r="AO4109" s="6"/>
      <c r="AP4109" s="6"/>
      <c r="AQ4109" s="6"/>
      <c r="AR4109" s="6"/>
      <c r="AS4109" s="6"/>
      <c r="AT4109" s="6"/>
      <c r="AU4109" s="6"/>
      <c r="AV4109" s="6"/>
      <c r="AW4109" s="6"/>
      <c r="AX4109" s="6"/>
      <c r="AY4109" s="6"/>
      <c r="AZ4109" s="6"/>
      <c r="BA4109" s="6"/>
      <c r="BB4109" s="6"/>
      <c r="BC4109" s="6"/>
      <c r="BD4109" s="6"/>
      <c r="BE4109" s="6"/>
      <c r="BF4109" s="6"/>
      <c r="BG4109" s="10"/>
    </row>
    <row r="4110" spans="34:59" x14ac:dyDescent="0.25">
      <c r="AH4110" s="10"/>
      <c r="AI4110" s="6"/>
    </row>
    <row r="4111" spans="34:59" x14ac:dyDescent="0.25">
      <c r="AH4111" s="6"/>
      <c r="AI4111" s="6"/>
      <c r="AJ4111" s="6"/>
      <c r="AK4111" s="6"/>
      <c r="AL4111" s="6"/>
      <c r="AM4111" s="6"/>
      <c r="AN4111" s="6"/>
      <c r="AO4111" s="6"/>
      <c r="AP4111" s="6"/>
      <c r="AQ4111" s="6"/>
      <c r="AR4111" s="6"/>
      <c r="AS4111" s="6"/>
      <c r="AT4111" s="6"/>
      <c r="AU4111" s="6"/>
      <c r="AV4111" s="6"/>
      <c r="AW4111" s="6"/>
      <c r="AX4111" s="6"/>
      <c r="AY4111" s="6"/>
      <c r="AZ4111" s="6"/>
      <c r="BA4111" s="6"/>
      <c r="BB4111" s="6"/>
      <c r="BC4111" s="6"/>
      <c r="BD4111" s="6"/>
      <c r="BE4111" s="6"/>
      <c r="BF4111" s="6"/>
      <c r="BG4111" s="6"/>
    </row>
    <row r="4112" spans="34:59" x14ac:dyDescent="0.25">
      <c r="AH4112" s="10"/>
      <c r="AI4112" s="6"/>
      <c r="AJ4112" s="10"/>
      <c r="AK4112" s="10"/>
      <c r="AL4112" s="10"/>
      <c r="AM4112" s="10"/>
      <c r="AN4112" s="10"/>
      <c r="AO4112" s="10"/>
      <c r="AP4112" s="10"/>
      <c r="AQ4112" s="10"/>
      <c r="AR4112" s="10"/>
      <c r="AS4112" s="10"/>
      <c r="AT4112" s="10"/>
      <c r="AU4112" s="10"/>
      <c r="AV4112" s="10"/>
      <c r="AW4112" s="10"/>
      <c r="AX4112" s="10"/>
      <c r="AY4112" s="10"/>
      <c r="AZ4112" s="10"/>
      <c r="BA4112" s="10"/>
      <c r="BB4112" s="10"/>
      <c r="BC4112" s="10"/>
      <c r="BD4112" s="10"/>
      <c r="BE4112" s="10"/>
      <c r="BF4112" s="10"/>
      <c r="BG4112" s="6"/>
    </row>
    <row r="4113" spans="34:59" x14ac:dyDescent="0.25">
      <c r="AH4113" s="6"/>
      <c r="AI4113" s="6"/>
      <c r="AJ4113" s="6"/>
      <c r="AK4113" s="6"/>
      <c r="AL4113" s="6"/>
      <c r="AM4113" s="6"/>
      <c r="AN4113" s="6"/>
      <c r="AO4113" s="6"/>
      <c r="AP4113" s="6"/>
      <c r="AQ4113" s="6"/>
      <c r="AR4113" s="6"/>
      <c r="AS4113" s="6"/>
      <c r="AT4113" s="6"/>
      <c r="AU4113" s="6"/>
      <c r="AV4113" s="6"/>
      <c r="AW4113" s="6"/>
      <c r="AX4113" s="6"/>
      <c r="AY4113" s="6"/>
      <c r="AZ4113" s="6"/>
      <c r="BA4113" s="6"/>
      <c r="BB4113" s="6"/>
      <c r="BC4113" s="6"/>
      <c r="BD4113" s="6"/>
      <c r="BE4113" s="6"/>
      <c r="BF4113" s="6"/>
      <c r="BG4113" s="10"/>
    </row>
    <row r="4114" spans="34:59" x14ac:dyDescent="0.25">
      <c r="AH4114" s="10"/>
      <c r="AI4114" s="6"/>
    </row>
    <row r="4115" spans="34:59" x14ac:dyDescent="0.25">
      <c r="AH4115" s="6"/>
      <c r="AI4115" s="6"/>
      <c r="AJ4115" s="6"/>
      <c r="AK4115" s="6"/>
      <c r="AL4115" s="6"/>
      <c r="AM4115" s="6"/>
      <c r="AN4115" s="6"/>
      <c r="AO4115" s="6"/>
      <c r="AP4115" s="6"/>
      <c r="AQ4115" s="6"/>
      <c r="AR4115" s="6"/>
      <c r="AS4115" s="6"/>
      <c r="AT4115" s="6"/>
      <c r="AU4115" s="6"/>
      <c r="AV4115" s="6"/>
      <c r="AW4115" s="6"/>
      <c r="AX4115" s="6"/>
      <c r="AY4115" s="6"/>
      <c r="AZ4115" s="6"/>
      <c r="BA4115" s="6"/>
      <c r="BB4115" s="6"/>
      <c r="BC4115" s="6"/>
      <c r="BD4115" s="6"/>
      <c r="BE4115" s="6"/>
      <c r="BF4115" s="6"/>
      <c r="BG4115" s="6"/>
    </row>
    <row r="4116" spans="34:59" x14ac:dyDescent="0.25">
      <c r="AH4116" s="10"/>
      <c r="AI4116" s="6"/>
      <c r="AJ4116" s="10"/>
      <c r="AK4116" s="10"/>
      <c r="AL4116" s="10"/>
      <c r="AM4116" s="10"/>
      <c r="AN4116" s="10"/>
      <c r="AO4116" s="10"/>
      <c r="AP4116" s="10"/>
      <c r="AQ4116" s="10"/>
      <c r="AR4116" s="10"/>
      <c r="AS4116" s="10"/>
      <c r="AT4116" s="10"/>
      <c r="AU4116" s="10"/>
      <c r="AV4116" s="10"/>
      <c r="AW4116" s="10"/>
      <c r="AX4116" s="10"/>
      <c r="AY4116" s="10"/>
      <c r="AZ4116" s="10"/>
      <c r="BA4116" s="10"/>
      <c r="BB4116" s="10"/>
      <c r="BC4116" s="10"/>
      <c r="BD4116" s="10"/>
      <c r="BE4116" s="10"/>
      <c r="BF4116" s="10"/>
      <c r="BG4116" s="6"/>
    </row>
    <row r="4117" spans="34:59" x14ac:dyDescent="0.25">
      <c r="AH4117" s="6"/>
      <c r="AI4117" s="6"/>
      <c r="AJ4117" s="6"/>
      <c r="AK4117" s="6"/>
      <c r="AL4117" s="6"/>
      <c r="AM4117" s="6"/>
      <c r="AN4117" s="6"/>
      <c r="AO4117" s="6"/>
      <c r="AP4117" s="6"/>
      <c r="AQ4117" s="6"/>
      <c r="AR4117" s="6"/>
      <c r="AS4117" s="6"/>
      <c r="AT4117" s="6"/>
      <c r="AU4117" s="6"/>
      <c r="AV4117" s="6"/>
      <c r="AW4117" s="6"/>
      <c r="AX4117" s="6"/>
      <c r="AY4117" s="6"/>
      <c r="AZ4117" s="6"/>
      <c r="BA4117" s="6"/>
      <c r="BB4117" s="6"/>
      <c r="BC4117" s="6"/>
      <c r="BD4117" s="6"/>
      <c r="BE4117" s="6"/>
      <c r="BF4117" s="6"/>
      <c r="BG4117" s="10"/>
    </row>
    <row r="4118" spans="34:59" x14ac:dyDescent="0.25">
      <c r="AH4118" s="10"/>
      <c r="AI4118" s="6"/>
    </row>
    <row r="4119" spans="34:59" x14ac:dyDescent="0.25">
      <c r="AH4119" s="6"/>
      <c r="AI4119" s="6"/>
      <c r="AJ4119" s="6"/>
      <c r="AK4119" s="6"/>
      <c r="AL4119" s="6"/>
      <c r="AM4119" s="6"/>
      <c r="AN4119" s="6"/>
      <c r="AO4119" s="6"/>
      <c r="AP4119" s="6"/>
      <c r="AQ4119" s="6"/>
      <c r="AR4119" s="6"/>
      <c r="AS4119" s="6"/>
      <c r="AT4119" s="6"/>
      <c r="AU4119" s="6"/>
      <c r="AV4119" s="6"/>
      <c r="AW4119" s="6"/>
      <c r="AX4119" s="6"/>
      <c r="AY4119" s="6"/>
      <c r="AZ4119" s="6"/>
      <c r="BA4119" s="6"/>
      <c r="BB4119" s="6"/>
      <c r="BC4119" s="6"/>
      <c r="BD4119" s="6"/>
      <c r="BE4119" s="6"/>
      <c r="BF4119" s="6"/>
      <c r="BG4119" s="6"/>
    </row>
    <row r="4120" spans="34:59" x14ac:dyDescent="0.25">
      <c r="AH4120" s="10"/>
      <c r="AI4120" s="6"/>
      <c r="AJ4120" s="10"/>
      <c r="AK4120" s="10"/>
      <c r="AL4120" s="10"/>
      <c r="AM4120" s="10"/>
      <c r="AN4120" s="10"/>
      <c r="AO4120" s="10"/>
      <c r="AP4120" s="10"/>
      <c r="AQ4120" s="10"/>
      <c r="AR4120" s="10"/>
      <c r="AS4120" s="10"/>
      <c r="AT4120" s="10"/>
      <c r="AU4120" s="10"/>
      <c r="AV4120" s="10"/>
      <c r="AW4120" s="10"/>
      <c r="AX4120" s="10"/>
      <c r="AY4120" s="10"/>
      <c r="AZ4120" s="10"/>
      <c r="BA4120" s="10"/>
      <c r="BB4120" s="10"/>
      <c r="BC4120" s="10"/>
      <c r="BD4120" s="10"/>
      <c r="BE4120" s="10"/>
      <c r="BF4120" s="10"/>
      <c r="BG4120" s="6"/>
    </row>
    <row r="4121" spans="34:59" x14ac:dyDescent="0.25">
      <c r="AH4121" s="6"/>
      <c r="AI4121" s="6"/>
      <c r="AJ4121" s="6"/>
      <c r="AK4121" s="6"/>
      <c r="AL4121" s="6"/>
      <c r="AM4121" s="6"/>
      <c r="AN4121" s="6"/>
      <c r="AO4121" s="6"/>
      <c r="AP4121" s="6"/>
      <c r="AQ4121" s="6"/>
      <c r="AR4121" s="6"/>
      <c r="AS4121" s="6"/>
      <c r="AT4121" s="6"/>
      <c r="AU4121" s="6"/>
      <c r="AV4121" s="6"/>
      <c r="AW4121" s="6"/>
      <c r="AX4121" s="6"/>
      <c r="AY4121" s="6"/>
      <c r="AZ4121" s="6"/>
      <c r="BA4121" s="6"/>
      <c r="BB4121" s="6"/>
      <c r="BC4121" s="6"/>
      <c r="BD4121" s="6"/>
      <c r="BE4121" s="6"/>
      <c r="BF4121" s="6"/>
      <c r="BG4121" s="10"/>
    </row>
    <row r="4122" spans="34:59" x14ac:dyDescent="0.25">
      <c r="AH4122" s="10"/>
      <c r="AI4122" s="6"/>
    </row>
    <row r="4123" spans="34:59" x14ac:dyDescent="0.25">
      <c r="AH4123" s="6"/>
      <c r="AI4123" s="6"/>
      <c r="AJ4123" s="6"/>
      <c r="AK4123" s="6"/>
      <c r="AL4123" s="6"/>
      <c r="AM4123" s="6"/>
      <c r="AN4123" s="6"/>
      <c r="AO4123" s="6"/>
      <c r="AP4123" s="6"/>
      <c r="AQ4123" s="6"/>
      <c r="AR4123" s="6"/>
      <c r="AS4123" s="6"/>
      <c r="AT4123" s="6"/>
      <c r="AU4123" s="6"/>
      <c r="AV4123" s="6"/>
      <c r="AW4123" s="6"/>
      <c r="AX4123" s="6"/>
      <c r="AY4123" s="6"/>
      <c r="AZ4123" s="6"/>
      <c r="BA4123" s="6"/>
      <c r="BB4123" s="6"/>
      <c r="BC4123" s="6"/>
      <c r="BD4123" s="6"/>
      <c r="BE4123" s="6"/>
      <c r="BF4123" s="6"/>
      <c r="BG4123" s="6"/>
    </row>
    <row r="4124" spans="34:59" x14ac:dyDescent="0.25">
      <c r="AH4124" s="10"/>
      <c r="AI4124" s="6"/>
      <c r="AJ4124" s="10"/>
      <c r="AK4124" s="10"/>
      <c r="AL4124" s="10"/>
      <c r="AM4124" s="10"/>
      <c r="AN4124" s="10"/>
      <c r="AO4124" s="10"/>
      <c r="AP4124" s="10"/>
      <c r="AQ4124" s="10"/>
      <c r="AR4124" s="10"/>
      <c r="AS4124" s="10"/>
      <c r="AT4124" s="10"/>
      <c r="AU4124" s="10"/>
      <c r="AV4124" s="10"/>
      <c r="AW4124" s="10"/>
      <c r="AX4124" s="10"/>
      <c r="AY4124" s="10"/>
      <c r="AZ4124" s="10"/>
      <c r="BA4124" s="10"/>
      <c r="BB4124" s="10"/>
      <c r="BC4124" s="10"/>
      <c r="BD4124" s="10"/>
      <c r="BE4124" s="10"/>
      <c r="BF4124" s="10"/>
      <c r="BG4124" s="6"/>
    </row>
    <row r="4125" spans="34:59" x14ac:dyDescent="0.25">
      <c r="AH4125" s="6"/>
      <c r="AI4125" s="6"/>
      <c r="AJ4125" s="6"/>
      <c r="AK4125" s="6"/>
      <c r="AL4125" s="6"/>
      <c r="AM4125" s="6"/>
      <c r="AN4125" s="6"/>
      <c r="AO4125" s="6"/>
      <c r="AP4125" s="6"/>
      <c r="AQ4125" s="6"/>
      <c r="AR4125" s="6"/>
      <c r="AS4125" s="6"/>
      <c r="AT4125" s="6"/>
      <c r="AU4125" s="6"/>
      <c r="AV4125" s="6"/>
      <c r="AW4125" s="6"/>
      <c r="AX4125" s="6"/>
      <c r="AY4125" s="6"/>
      <c r="AZ4125" s="6"/>
      <c r="BA4125" s="6"/>
      <c r="BB4125" s="6"/>
      <c r="BC4125" s="6"/>
      <c r="BD4125" s="6"/>
      <c r="BE4125" s="6"/>
      <c r="BF4125" s="6"/>
      <c r="BG4125" s="10"/>
    </row>
    <row r="4126" spans="34:59" x14ac:dyDescent="0.25">
      <c r="AH4126" s="10"/>
      <c r="AI4126" s="6"/>
    </row>
    <row r="4127" spans="34:59" x14ac:dyDescent="0.25">
      <c r="AH4127" s="6"/>
      <c r="AI4127" s="6"/>
      <c r="AJ4127" s="6"/>
      <c r="AK4127" s="6"/>
      <c r="AL4127" s="6"/>
      <c r="AM4127" s="6"/>
      <c r="AN4127" s="6"/>
      <c r="AO4127" s="6"/>
      <c r="AP4127" s="6"/>
      <c r="AQ4127" s="6"/>
      <c r="AR4127" s="6"/>
      <c r="AS4127" s="6"/>
      <c r="AT4127" s="6"/>
      <c r="AU4127" s="6"/>
      <c r="AV4127" s="6"/>
      <c r="AW4127" s="6"/>
      <c r="AX4127" s="6"/>
      <c r="AY4127" s="6"/>
      <c r="AZ4127" s="6"/>
      <c r="BA4127" s="6"/>
      <c r="BB4127" s="6"/>
      <c r="BC4127" s="6"/>
      <c r="BD4127" s="6"/>
      <c r="BE4127" s="6"/>
      <c r="BF4127" s="6"/>
      <c r="BG4127" s="6"/>
    </row>
    <row r="4128" spans="34:59" x14ac:dyDescent="0.25">
      <c r="AH4128" s="10"/>
      <c r="AI4128" s="6"/>
      <c r="AJ4128" s="10"/>
      <c r="AK4128" s="10"/>
      <c r="AL4128" s="10"/>
      <c r="AM4128" s="10"/>
      <c r="AN4128" s="10"/>
      <c r="AO4128" s="10"/>
      <c r="AP4128" s="10"/>
      <c r="AQ4128" s="10"/>
      <c r="AR4128" s="10"/>
      <c r="AS4128" s="10"/>
      <c r="AT4128" s="10"/>
      <c r="AU4128" s="10"/>
      <c r="AV4128" s="10"/>
      <c r="AW4128" s="10"/>
      <c r="AX4128" s="10"/>
      <c r="AY4128" s="10"/>
      <c r="AZ4128" s="10"/>
      <c r="BA4128" s="10"/>
      <c r="BB4128" s="10"/>
      <c r="BC4128" s="10"/>
      <c r="BD4128" s="10"/>
      <c r="BE4128" s="10"/>
      <c r="BF4128" s="10"/>
      <c r="BG4128" s="6"/>
    </row>
    <row r="4129" spans="34:59" x14ac:dyDescent="0.25">
      <c r="AH4129" s="6"/>
      <c r="AI4129" s="6"/>
      <c r="AJ4129" s="6"/>
      <c r="AK4129" s="6"/>
      <c r="AL4129" s="6"/>
      <c r="AM4129" s="6"/>
      <c r="AN4129" s="6"/>
      <c r="AO4129" s="6"/>
      <c r="AP4129" s="6"/>
      <c r="AQ4129" s="6"/>
      <c r="AR4129" s="6"/>
      <c r="AS4129" s="6"/>
      <c r="AT4129" s="6"/>
      <c r="AU4129" s="6"/>
      <c r="AV4129" s="6"/>
      <c r="AW4129" s="6"/>
      <c r="AX4129" s="6"/>
      <c r="AY4129" s="6"/>
      <c r="AZ4129" s="6"/>
      <c r="BA4129" s="6"/>
      <c r="BB4129" s="6"/>
      <c r="BC4129" s="6"/>
      <c r="BD4129" s="6"/>
      <c r="BE4129" s="6"/>
      <c r="BF4129" s="6"/>
      <c r="BG4129" s="10"/>
    </row>
    <row r="4130" spans="34:59" x14ac:dyDescent="0.25">
      <c r="AH4130" s="10"/>
      <c r="AI4130" s="6"/>
    </row>
    <row r="4131" spans="34:59" x14ac:dyDescent="0.25">
      <c r="AH4131" s="6"/>
      <c r="AI4131" s="6"/>
      <c r="AJ4131" s="6"/>
      <c r="AK4131" s="6"/>
      <c r="AL4131" s="6"/>
      <c r="AM4131" s="6"/>
      <c r="AN4131" s="6"/>
      <c r="AO4131" s="6"/>
      <c r="AP4131" s="6"/>
      <c r="AQ4131" s="6"/>
      <c r="AR4131" s="6"/>
      <c r="AS4131" s="6"/>
      <c r="AT4131" s="6"/>
      <c r="AU4131" s="6"/>
      <c r="AV4131" s="6"/>
      <c r="AW4131" s="6"/>
      <c r="AX4131" s="6"/>
      <c r="AY4131" s="6"/>
      <c r="AZ4131" s="6"/>
      <c r="BA4131" s="6"/>
      <c r="BB4131" s="6"/>
      <c r="BC4131" s="6"/>
      <c r="BD4131" s="6"/>
      <c r="BE4131" s="6"/>
      <c r="BF4131" s="6"/>
      <c r="BG4131" s="6"/>
    </row>
    <row r="4132" spans="34:59" x14ac:dyDescent="0.25">
      <c r="AH4132" s="10"/>
      <c r="AI4132" s="6"/>
      <c r="AJ4132" s="10"/>
      <c r="AK4132" s="10"/>
      <c r="AL4132" s="10"/>
      <c r="AM4132" s="10"/>
      <c r="AN4132" s="10"/>
      <c r="AO4132" s="10"/>
      <c r="AP4132" s="10"/>
      <c r="AQ4132" s="10"/>
      <c r="AR4132" s="10"/>
      <c r="AS4132" s="10"/>
      <c r="AT4132" s="10"/>
      <c r="AU4132" s="10"/>
      <c r="AV4132" s="10"/>
      <c r="AW4132" s="10"/>
      <c r="AX4132" s="10"/>
      <c r="AY4132" s="10"/>
      <c r="AZ4132" s="10"/>
      <c r="BA4132" s="10"/>
      <c r="BB4132" s="10"/>
      <c r="BC4132" s="10"/>
      <c r="BD4132" s="10"/>
      <c r="BE4132" s="10"/>
      <c r="BF4132" s="10"/>
      <c r="BG4132" s="6"/>
    </row>
    <row r="4133" spans="34:59" x14ac:dyDescent="0.25">
      <c r="AH4133" s="6"/>
      <c r="AI4133" s="6"/>
      <c r="AJ4133" s="6"/>
      <c r="AK4133" s="6"/>
      <c r="AL4133" s="6"/>
      <c r="AM4133" s="6"/>
      <c r="AN4133" s="6"/>
      <c r="AO4133" s="6"/>
      <c r="AP4133" s="6"/>
      <c r="AQ4133" s="6"/>
      <c r="AR4133" s="6"/>
      <c r="AS4133" s="6"/>
      <c r="AT4133" s="6"/>
      <c r="AU4133" s="6"/>
      <c r="AV4133" s="6"/>
      <c r="AW4133" s="6"/>
      <c r="AX4133" s="6"/>
      <c r="AY4133" s="6"/>
      <c r="AZ4133" s="6"/>
      <c r="BA4133" s="6"/>
      <c r="BB4133" s="6"/>
      <c r="BC4133" s="6"/>
      <c r="BD4133" s="6"/>
      <c r="BE4133" s="6"/>
      <c r="BF4133" s="6"/>
      <c r="BG4133" s="10"/>
    </row>
    <row r="4134" spans="34:59" x14ac:dyDescent="0.25">
      <c r="AH4134" s="10"/>
      <c r="AI4134" s="6"/>
    </row>
    <row r="4135" spans="34:59" x14ac:dyDescent="0.25">
      <c r="AH4135" s="6"/>
      <c r="AI4135" s="6"/>
      <c r="AJ4135" s="6"/>
      <c r="AK4135" s="6"/>
      <c r="AL4135" s="6"/>
      <c r="AM4135" s="6"/>
      <c r="AN4135" s="6"/>
      <c r="AO4135" s="6"/>
      <c r="AP4135" s="6"/>
      <c r="AQ4135" s="6"/>
      <c r="AR4135" s="6"/>
      <c r="AS4135" s="6"/>
      <c r="AT4135" s="6"/>
      <c r="AU4135" s="6"/>
      <c r="AV4135" s="6"/>
      <c r="AW4135" s="6"/>
      <c r="AX4135" s="6"/>
      <c r="AY4135" s="6"/>
      <c r="AZ4135" s="6"/>
      <c r="BA4135" s="6"/>
      <c r="BB4135" s="6"/>
      <c r="BC4135" s="6"/>
      <c r="BD4135" s="6"/>
      <c r="BE4135" s="6"/>
      <c r="BF4135" s="6"/>
      <c r="BG4135" s="6"/>
    </row>
    <row r="4136" spans="34:59" x14ac:dyDescent="0.25">
      <c r="AH4136" s="10"/>
      <c r="AI4136" s="6"/>
      <c r="AJ4136" s="10"/>
      <c r="AK4136" s="10"/>
      <c r="AL4136" s="10"/>
      <c r="AM4136" s="10"/>
      <c r="AN4136" s="10"/>
      <c r="AO4136" s="10"/>
      <c r="AP4136" s="10"/>
      <c r="AQ4136" s="10"/>
      <c r="AR4136" s="10"/>
      <c r="AS4136" s="10"/>
      <c r="AT4136" s="10"/>
      <c r="AU4136" s="10"/>
      <c r="AV4136" s="10"/>
      <c r="AW4136" s="10"/>
      <c r="AX4136" s="10"/>
      <c r="AY4136" s="10"/>
      <c r="AZ4136" s="10"/>
      <c r="BA4136" s="10"/>
      <c r="BB4136" s="10"/>
      <c r="BC4136" s="10"/>
      <c r="BD4136" s="10"/>
      <c r="BE4136" s="10"/>
      <c r="BF4136" s="10"/>
      <c r="BG4136" s="6"/>
    </row>
    <row r="4137" spans="34:59" x14ac:dyDescent="0.25">
      <c r="AH4137" s="6"/>
      <c r="AI4137" s="6"/>
      <c r="AJ4137" s="6"/>
      <c r="AK4137" s="6"/>
      <c r="AL4137" s="6"/>
      <c r="AM4137" s="6"/>
      <c r="AN4137" s="6"/>
      <c r="AO4137" s="6"/>
      <c r="AP4137" s="6"/>
      <c r="AQ4137" s="6"/>
      <c r="AR4137" s="6"/>
      <c r="AS4137" s="6"/>
      <c r="AT4137" s="6"/>
      <c r="AU4137" s="6"/>
      <c r="AV4137" s="6"/>
      <c r="AW4137" s="6"/>
      <c r="AX4137" s="6"/>
      <c r="AY4137" s="6"/>
      <c r="AZ4137" s="6"/>
      <c r="BA4137" s="6"/>
      <c r="BB4137" s="6"/>
      <c r="BC4137" s="6"/>
      <c r="BD4137" s="6"/>
      <c r="BE4137" s="6"/>
      <c r="BF4137" s="6"/>
      <c r="BG4137" s="10"/>
    </row>
    <row r="4138" spans="34:59" x14ac:dyDescent="0.25">
      <c r="AH4138" s="10"/>
      <c r="AI4138" s="6"/>
    </row>
    <row r="4139" spans="34:59" x14ac:dyDescent="0.25">
      <c r="AH4139" s="6"/>
      <c r="AI4139" s="6"/>
      <c r="AJ4139" s="6"/>
      <c r="AK4139" s="6"/>
      <c r="AL4139" s="6"/>
      <c r="AM4139" s="6"/>
      <c r="AN4139" s="6"/>
      <c r="AO4139" s="6"/>
      <c r="AP4139" s="6"/>
      <c r="AQ4139" s="6"/>
      <c r="AR4139" s="6"/>
      <c r="AS4139" s="6"/>
      <c r="AT4139" s="6"/>
      <c r="AU4139" s="6"/>
      <c r="AV4139" s="6"/>
      <c r="AW4139" s="6"/>
      <c r="AX4139" s="6"/>
      <c r="AY4139" s="6"/>
      <c r="AZ4139" s="6"/>
      <c r="BA4139" s="6"/>
      <c r="BB4139" s="6"/>
      <c r="BC4139" s="6"/>
      <c r="BD4139" s="6"/>
      <c r="BE4139" s="6"/>
      <c r="BF4139" s="6"/>
      <c r="BG4139" s="6"/>
    </row>
    <row r="4140" spans="34:59" x14ac:dyDescent="0.25">
      <c r="AH4140" s="10"/>
      <c r="AI4140" s="6"/>
      <c r="AJ4140" s="10"/>
      <c r="AK4140" s="10"/>
      <c r="AL4140" s="10"/>
      <c r="AM4140" s="10"/>
      <c r="AN4140" s="10"/>
      <c r="AO4140" s="10"/>
      <c r="AP4140" s="10"/>
      <c r="AQ4140" s="10"/>
      <c r="AR4140" s="10"/>
      <c r="AS4140" s="10"/>
      <c r="AT4140" s="10"/>
      <c r="AU4140" s="10"/>
      <c r="AV4140" s="10"/>
      <c r="AW4140" s="10"/>
      <c r="AX4140" s="10"/>
      <c r="AY4140" s="10"/>
      <c r="AZ4140" s="10"/>
      <c r="BA4140" s="10"/>
      <c r="BB4140" s="10"/>
      <c r="BC4140" s="10"/>
      <c r="BD4140" s="10"/>
      <c r="BE4140" s="10"/>
      <c r="BF4140" s="10"/>
      <c r="BG4140" s="6"/>
    </row>
    <row r="4141" spans="34:59" x14ac:dyDescent="0.25">
      <c r="AH4141" s="6"/>
      <c r="AI4141" s="6"/>
      <c r="AJ4141" s="6"/>
      <c r="AK4141" s="6"/>
      <c r="AL4141" s="6"/>
      <c r="AM4141" s="6"/>
      <c r="AN4141" s="6"/>
      <c r="AO4141" s="6"/>
      <c r="AP4141" s="6"/>
      <c r="AQ4141" s="6"/>
      <c r="AR4141" s="6"/>
      <c r="AS4141" s="6"/>
      <c r="AT4141" s="6"/>
      <c r="AU4141" s="6"/>
      <c r="AV4141" s="6"/>
      <c r="AW4141" s="6"/>
      <c r="AX4141" s="6"/>
      <c r="AY4141" s="6"/>
      <c r="AZ4141" s="6"/>
      <c r="BA4141" s="6"/>
      <c r="BB4141" s="6"/>
      <c r="BC4141" s="6"/>
      <c r="BD4141" s="6"/>
      <c r="BE4141" s="6"/>
      <c r="BF4141" s="6"/>
      <c r="BG4141" s="10"/>
    </row>
    <row r="4142" spans="34:59" x14ac:dyDescent="0.25">
      <c r="AH4142" s="10"/>
      <c r="AI4142" s="6"/>
    </row>
    <row r="4143" spans="34:59" x14ac:dyDescent="0.25">
      <c r="AH4143" s="6"/>
      <c r="AI4143" s="6"/>
      <c r="AJ4143" s="6"/>
      <c r="AK4143" s="6"/>
      <c r="AL4143" s="6"/>
      <c r="AM4143" s="6"/>
      <c r="AN4143" s="6"/>
      <c r="AO4143" s="6"/>
      <c r="AP4143" s="6"/>
      <c r="AQ4143" s="6"/>
      <c r="AR4143" s="6"/>
      <c r="AS4143" s="6"/>
      <c r="AT4143" s="6"/>
      <c r="AU4143" s="6"/>
      <c r="AV4143" s="6"/>
      <c r="AW4143" s="6"/>
      <c r="AX4143" s="6"/>
      <c r="AY4143" s="6"/>
      <c r="AZ4143" s="6"/>
      <c r="BA4143" s="6"/>
      <c r="BB4143" s="6"/>
      <c r="BC4143" s="6"/>
      <c r="BD4143" s="6"/>
      <c r="BE4143" s="6"/>
      <c r="BF4143" s="6"/>
      <c r="BG4143" s="6"/>
    </row>
    <row r="4144" spans="34:59" x14ac:dyDescent="0.25">
      <c r="AH4144" s="10"/>
      <c r="AI4144" s="6"/>
      <c r="AJ4144" s="10"/>
      <c r="AK4144" s="10"/>
      <c r="AL4144" s="10"/>
      <c r="AM4144" s="10"/>
      <c r="AN4144" s="10"/>
      <c r="AO4144" s="10"/>
      <c r="AP4144" s="10"/>
      <c r="AQ4144" s="10"/>
      <c r="AR4144" s="10"/>
      <c r="AS4144" s="10"/>
      <c r="AT4144" s="10"/>
      <c r="AU4144" s="10"/>
      <c r="AV4144" s="10"/>
      <c r="AW4144" s="10"/>
      <c r="AX4144" s="10"/>
      <c r="AY4144" s="10"/>
      <c r="AZ4144" s="10"/>
      <c r="BA4144" s="10"/>
      <c r="BB4144" s="10"/>
      <c r="BC4144" s="10"/>
      <c r="BD4144" s="10"/>
      <c r="BE4144" s="10"/>
      <c r="BF4144" s="10"/>
      <c r="BG4144" s="6"/>
    </row>
    <row r="4145" spans="34:59" x14ac:dyDescent="0.25">
      <c r="AH4145" s="6"/>
      <c r="AI4145" s="6"/>
      <c r="AJ4145" s="6"/>
      <c r="AK4145" s="6"/>
      <c r="AL4145" s="6"/>
      <c r="AM4145" s="6"/>
      <c r="AN4145" s="6"/>
      <c r="AO4145" s="6"/>
      <c r="AP4145" s="6"/>
      <c r="AQ4145" s="6"/>
      <c r="AR4145" s="6"/>
      <c r="AS4145" s="6"/>
      <c r="AT4145" s="6"/>
      <c r="AU4145" s="6"/>
      <c r="AV4145" s="6"/>
      <c r="AW4145" s="6"/>
      <c r="AX4145" s="6"/>
      <c r="AY4145" s="6"/>
      <c r="AZ4145" s="6"/>
      <c r="BA4145" s="6"/>
      <c r="BB4145" s="6"/>
      <c r="BC4145" s="6"/>
      <c r="BD4145" s="6"/>
      <c r="BE4145" s="6"/>
      <c r="BF4145" s="6"/>
      <c r="BG4145" s="10"/>
    </row>
    <row r="4146" spans="34:59" x14ac:dyDescent="0.25">
      <c r="AH4146" s="10"/>
      <c r="AI4146" s="6"/>
    </row>
    <row r="4147" spans="34:59" x14ac:dyDescent="0.25">
      <c r="AH4147" s="6"/>
      <c r="AI4147" s="6"/>
      <c r="AJ4147" s="6"/>
      <c r="AK4147" s="6"/>
      <c r="AL4147" s="6"/>
      <c r="AM4147" s="6"/>
      <c r="AN4147" s="6"/>
      <c r="AO4147" s="6"/>
      <c r="AP4147" s="6"/>
      <c r="AQ4147" s="6"/>
      <c r="AR4147" s="6"/>
      <c r="AS4147" s="6"/>
      <c r="AT4147" s="6"/>
      <c r="AU4147" s="6"/>
      <c r="AV4147" s="6"/>
      <c r="AW4147" s="6"/>
      <c r="AX4147" s="6"/>
      <c r="AY4147" s="6"/>
      <c r="AZ4147" s="6"/>
      <c r="BA4147" s="6"/>
      <c r="BB4147" s="6"/>
      <c r="BC4147" s="6"/>
      <c r="BD4147" s="6"/>
      <c r="BE4147" s="6"/>
      <c r="BF4147" s="6"/>
      <c r="BG4147" s="6"/>
    </row>
    <row r="4148" spans="34:59" x14ac:dyDescent="0.25">
      <c r="AH4148" s="10"/>
      <c r="AI4148" s="6"/>
      <c r="AJ4148" s="10"/>
      <c r="AK4148" s="10"/>
      <c r="AL4148" s="10"/>
      <c r="AM4148" s="10"/>
      <c r="AN4148" s="10"/>
      <c r="AO4148" s="10"/>
      <c r="AP4148" s="10"/>
      <c r="AQ4148" s="10"/>
      <c r="AR4148" s="10"/>
      <c r="AS4148" s="10"/>
      <c r="AT4148" s="10"/>
      <c r="AU4148" s="10"/>
      <c r="AV4148" s="10"/>
      <c r="AW4148" s="10"/>
      <c r="AX4148" s="10"/>
      <c r="AY4148" s="10"/>
      <c r="AZ4148" s="10"/>
      <c r="BA4148" s="10"/>
      <c r="BB4148" s="10"/>
      <c r="BC4148" s="10"/>
      <c r="BD4148" s="10"/>
      <c r="BE4148" s="10"/>
      <c r="BF4148" s="10"/>
      <c r="BG4148" s="6"/>
    </row>
    <row r="4149" spans="34:59" x14ac:dyDescent="0.25">
      <c r="AH4149" s="6"/>
      <c r="AI4149" s="6"/>
      <c r="AJ4149" s="6"/>
      <c r="AK4149" s="6"/>
      <c r="AL4149" s="6"/>
      <c r="AM4149" s="6"/>
      <c r="AN4149" s="6"/>
      <c r="AO4149" s="6"/>
      <c r="AP4149" s="6"/>
      <c r="AQ4149" s="6"/>
      <c r="AR4149" s="6"/>
      <c r="AS4149" s="6"/>
      <c r="AT4149" s="6"/>
      <c r="AU4149" s="6"/>
      <c r="AV4149" s="6"/>
      <c r="AW4149" s="6"/>
      <c r="AX4149" s="6"/>
      <c r="AY4149" s="6"/>
      <c r="AZ4149" s="6"/>
      <c r="BA4149" s="6"/>
      <c r="BB4149" s="6"/>
      <c r="BC4149" s="6"/>
      <c r="BD4149" s="6"/>
      <c r="BE4149" s="6"/>
      <c r="BF4149" s="6"/>
      <c r="BG4149" s="10"/>
    </row>
    <row r="4150" spans="34:59" x14ac:dyDescent="0.25">
      <c r="AH4150" s="10"/>
      <c r="AI4150" s="6"/>
    </row>
    <row r="4151" spans="34:59" x14ac:dyDescent="0.25">
      <c r="AH4151" s="6"/>
      <c r="AI4151" s="6"/>
      <c r="AJ4151" s="6"/>
      <c r="AK4151" s="6"/>
      <c r="AL4151" s="6"/>
      <c r="AM4151" s="6"/>
      <c r="AN4151" s="6"/>
      <c r="AO4151" s="6"/>
      <c r="AP4151" s="6"/>
      <c r="AQ4151" s="6"/>
      <c r="AR4151" s="6"/>
      <c r="AS4151" s="6"/>
      <c r="AT4151" s="6"/>
      <c r="AU4151" s="6"/>
      <c r="AV4151" s="6"/>
      <c r="AW4151" s="6"/>
      <c r="AX4151" s="6"/>
      <c r="AY4151" s="6"/>
      <c r="AZ4151" s="6"/>
      <c r="BA4151" s="6"/>
      <c r="BB4151" s="6"/>
      <c r="BC4151" s="6"/>
      <c r="BD4151" s="6"/>
      <c r="BE4151" s="6"/>
      <c r="BF4151" s="6"/>
      <c r="BG4151" s="6"/>
    </row>
    <row r="4152" spans="34:59" x14ac:dyDescent="0.25">
      <c r="AH4152" s="10"/>
      <c r="AI4152" s="6"/>
      <c r="AJ4152" s="10"/>
      <c r="AK4152" s="10"/>
      <c r="AL4152" s="10"/>
      <c r="AM4152" s="10"/>
      <c r="AN4152" s="10"/>
      <c r="AO4152" s="10"/>
      <c r="AP4152" s="10"/>
      <c r="AQ4152" s="10"/>
      <c r="AR4152" s="10"/>
      <c r="AS4152" s="10"/>
      <c r="AT4152" s="10"/>
      <c r="AU4152" s="10"/>
      <c r="AV4152" s="10"/>
      <c r="AW4152" s="10"/>
      <c r="AX4152" s="10"/>
      <c r="AY4152" s="10"/>
      <c r="AZ4152" s="10"/>
      <c r="BA4152" s="10"/>
      <c r="BB4152" s="10"/>
      <c r="BC4152" s="10"/>
      <c r="BD4152" s="10"/>
      <c r="BE4152" s="10"/>
      <c r="BF4152" s="10"/>
      <c r="BG4152" s="6"/>
    </row>
    <row r="4153" spans="34:59" x14ac:dyDescent="0.25">
      <c r="AH4153" s="6"/>
      <c r="AI4153" s="6"/>
      <c r="AJ4153" s="6"/>
      <c r="AK4153" s="6"/>
      <c r="AL4153" s="6"/>
      <c r="AM4153" s="6"/>
      <c r="AN4153" s="6"/>
      <c r="AO4153" s="6"/>
      <c r="AP4153" s="6"/>
      <c r="AQ4153" s="6"/>
      <c r="AR4153" s="6"/>
      <c r="AS4153" s="6"/>
      <c r="AT4153" s="6"/>
      <c r="AU4153" s="6"/>
      <c r="AV4153" s="6"/>
      <c r="AW4153" s="6"/>
      <c r="AX4153" s="6"/>
      <c r="AY4153" s="6"/>
      <c r="AZ4153" s="6"/>
      <c r="BA4153" s="6"/>
      <c r="BB4153" s="6"/>
      <c r="BC4153" s="6"/>
      <c r="BD4153" s="6"/>
      <c r="BE4153" s="6"/>
      <c r="BF4153" s="6"/>
      <c r="BG4153" s="10"/>
    </row>
    <row r="4154" spans="34:59" x14ac:dyDescent="0.25">
      <c r="AH4154" s="10"/>
      <c r="AI4154" s="6"/>
    </row>
    <row r="4155" spans="34:59" x14ac:dyDescent="0.25">
      <c r="AH4155" s="6"/>
      <c r="AI4155" s="6"/>
      <c r="AJ4155" s="6"/>
      <c r="AK4155" s="6"/>
      <c r="AL4155" s="6"/>
      <c r="AM4155" s="6"/>
      <c r="AN4155" s="6"/>
      <c r="AO4155" s="6"/>
      <c r="AP4155" s="6"/>
      <c r="AQ4155" s="6"/>
      <c r="AR4155" s="6"/>
      <c r="AS4155" s="6"/>
      <c r="AT4155" s="6"/>
      <c r="AU4155" s="6"/>
      <c r="AV4155" s="6"/>
      <c r="AW4155" s="6"/>
      <c r="AX4155" s="6"/>
      <c r="AY4155" s="6"/>
      <c r="AZ4155" s="6"/>
      <c r="BA4155" s="6"/>
      <c r="BB4155" s="6"/>
      <c r="BC4155" s="6"/>
      <c r="BD4155" s="6"/>
      <c r="BE4155" s="6"/>
      <c r="BF4155" s="6"/>
      <c r="BG4155" s="6"/>
    </row>
    <row r="4156" spans="34:59" x14ac:dyDescent="0.25">
      <c r="AH4156" s="10"/>
      <c r="AI4156" s="6"/>
      <c r="AJ4156" s="10"/>
      <c r="AK4156" s="10"/>
      <c r="AL4156" s="10"/>
      <c r="AM4156" s="10"/>
      <c r="AN4156" s="10"/>
      <c r="AO4156" s="10"/>
      <c r="AP4156" s="10"/>
      <c r="AQ4156" s="10"/>
      <c r="AR4156" s="10"/>
      <c r="AS4156" s="10"/>
      <c r="AT4156" s="10"/>
      <c r="AU4156" s="10"/>
      <c r="AV4156" s="10"/>
      <c r="AW4156" s="10"/>
      <c r="AX4156" s="10"/>
      <c r="AY4156" s="10"/>
      <c r="AZ4156" s="10"/>
      <c r="BA4156" s="10"/>
      <c r="BB4156" s="10"/>
      <c r="BC4156" s="10"/>
      <c r="BD4156" s="10"/>
      <c r="BE4156" s="10"/>
      <c r="BF4156" s="10"/>
      <c r="BG4156" s="6"/>
    </row>
    <row r="4157" spans="34:59" x14ac:dyDescent="0.25">
      <c r="AH4157" s="6"/>
      <c r="AI4157" s="6"/>
      <c r="AJ4157" s="6"/>
      <c r="AK4157" s="6"/>
      <c r="AL4157" s="6"/>
      <c r="AM4157" s="6"/>
      <c r="AN4157" s="6"/>
      <c r="AO4157" s="6"/>
      <c r="AP4157" s="6"/>
      <c r="AQ4157" s="6"/>
      <c r="AR4157" s="6"/>
      <c r="AS4157" s="6"/>
      <c r="AT4157" s="6"/>
      <c r="AU4157" s="6"/>
      <c r="AV4157" s="6"/>
      <c r="AW4157" s="6"/>
      <c r="AX4157" s="6"/>
      <c r="AY4157" s="6"/>
      <c r="AZ4157" s="6"/>
      <c r="BA4157" s="6"/>
      <c r="BB4157" s="6"/>
      <c r="BC4157" s="6"/>
      <c r="BD4157" s="6"/>
      <c r="BE4157" s="6"/>
      <c r="BF4157" s="6"/>
      <c r="BG4157" s="10"/>
    </row>
    <row r="4158" spans="34:59" x14ac:dyDescent="0.25">
      <c r="AH4158" s="10"/>
      <c r="AI4158" s="6"/>
    </row>
    <row r="4159" spans="34:59" x14ac:dyDescent="0.25">
      <c r="AH4159" s="6"/>
      <c r="AI4159" s="6"/>
      <c r="AJ4159" s="6"/>
      <c r="AK4159" s="6"/>
      <c r="AL4159" s="6"/>
      <c r="AM4159" s="6"/>
      <c r="AN4159" s="6"/>
      <c r="AO4159" s="6"/>
      <c r="AP4159" s="6"/>
      <c r="AQ4159" s="6"/>
      <c r="AR4159" s="6"/>
      <c r="AS4159" s="6"/>
      <c r="AT4159" s="6"/>
      <c r="AU4159" s="6"/>
      <c r="AV4159" s="6"/>
      <c r="AW4159" s="6"/>
      <c r="AX4159" s="6"/>
      <c r="AY4159" s="6"/>
      <c r="AZ4159" s="6"/>
      <c r="BA4159" s="6"/>
      <c r="BB4159" s="6"/>
      <c r="BC4159" s="6"/>
      <c r="BD4159" s="6"/>
      <c r="BE4159" s="6"/>
      <c r="BF4159" s="6"/>
      <c r="BG4159" s="6"/>
    </row>
    <row r="4160" spans="34:59" x14ac:dyDescent="0.25">
      <c r="AH4160" s="10"/>
      <c r="AI4160" s="6"/>
      <c r="AJ4160" s="10"/>
      <c r="AK4160" s="10"/>
      <c r="AL4160" s="10"/>
      <c r="AM4160" s="10"/>
      <c r="AN4160" s="10"/>
      <c r="AO4160" s="10"/>
      <c r="AP4160" s="10"/>
      <c r="AQ4160" s="10"/>
      <c r="AR4160" s="10"/>
      <c r="AS4160" s="10"/>
      <c r="AT4160" s="10"/>
      <c r="AU4160" s="10"/>
      <c r="AV4160" s="10"/>
      <c r="AW4160" s="10"/>
      <c r="AX4160" s="10"/>
      <c r="AY4160" s="10"/>
      <c r="AZ4160" s="10"/>
      <c r="BA4160" s="10"/>
      <c r="BB4160" s="10"/>
      <c r="BC4160" s="10"/>
      <c r="BD4160" s="10"/>
      <c r="BE4160" s="10"/>
      <c r="BF4160" s="10"/>
      <c r="BG4160" s="6"/>
    </row>
    <row r="4161" spans="34:59" x14ac:dyDescent="0.25">
      <c r="AH4161" s="6"/>
      <c r="AI4161" s="6"/>
      <c r="AJ4161" s="6"/>
      <c r="AK4161" s="6"/>
      <c r="AL4161" s="6"/>
      <c r="AM4161" s="6"/>
      <c r="AN4161" s="6"/>
      <c r="AO4161" s="6"/>
      <c r="AP4161" s="6"/>
      <c r="AQ4161" s="6"/>
      <c r="AR4161" s="6"/>
      <c r="AS4161" s="6"/>
      <c r="AT4161" s="6"/>
      <c r="AU4161" s="6"/>
      <c r="AV4161" s="6"/>
      <c r="AW4161" s="6"/>
      <c r="AX4161" s="6"/>
      <c r="AY4161" s="6"/>
      <c r="AZ4161" s="6"/>
      <c r="BA4161" s="6"/>
      <c r="BB4161" s="6"/>
      <c r="BC4161" s="6"/>
      <c r="BD4161" s="6"/>
      <c r="BE4161" s="6"/>
      <c r="BF4161" s="6"/>
      <c r="BG4161" s="10"/>
    </row>
    <row r="4162" spans="34:59" x14ac:dyDescent="0.25">
      <c r="AH4162" s="10"/>
      <c r="AI4162" s="6"/>
    </row>
    <row r="4163" spans="34:59" x14ac:dyDescent="0.25">
      <c r="AH4163" s="6"/>
      <c r="AI4163" s="6"/>
      <c r="AJ4163" s="6"/>
      <c r="AK4163" s="6"/>
      <c r="AL4163" s="6"/>
      <c r="AM4163" s="6"/>
      <c r="AN4163" s="6"/>
      <c r="AO4163" s="6"/>
      <c r="AP4163" s="6"/>
      <c r="AQ4163" s="6"/>
      <c r="AR4163" s="6"/>
      <c r="AS4163" s="6"/>
      <c r="AT4163" s="6"/>
      <c r="AU4163" s="6"/>
      <c r="AV4163" s="6"/>
      <c r="AW4163" s="6"/>
      <c r="AX4163" s="6"/>
      <c r="AY4163" s="6"/>
      <c r="AZ4163" s="6"/>
      <c r="BA4163" s="6"/>
      <c r="BB4163" s="6"/>
      <c r="BC4163" s="6"/>
      <c r="BD4163" s="6"/>
      <c r="BE4163" s="6"/>
      <c r="BF4163" s="6"/>
      <c r="BG4163" s="6"/>
    </row>
    <row r="4164" spans="34:59" x14ac:dyDescent="0.25">
      <c r="AH4164" s="10"/>
      <c r="AI4164" s="6"/>
      <c r="AJ4164" s="10"/>
      <c r="AK4164" s="10"/>
      <c r="AL4164" s="10"/>
      <c r="AM4164" s="10"/>
      <c r="AN4164" s="10"/>
      <c r="AO4164" s="10"/>
      <c r="AP4164" s="10"/>
      <c r="AQ4164" s="10"/>
      <c r="AR4164" s="10"/>
      <c r="AS4164" s="10"/>
      <c r="AT4164" s="10"/>
      <c r="AU4164" s="10"/>
      <c r="AV4164" s="10"/>
      <c r="AW4164" s="10"/>
      <c r="AX4164" s="10"/>
      <c r="AY4164" s="10"/>
      <c r="AZ4164" s="10"/>
      <c r="BA4164" s="10"/>
      <c r="BB4164" s="10"/>
      <c r="BC4164" s="10"/>
      <c r="BD4164" s="10"/>
      <c r="BE4164" s="10"/>
      <c r="BF4164" s="10"/>
      <c r="BG4164" s="6"/>
    </row>
    <row r="4165" spans="34:59" x14ac:dyDescent="0.25">
      <c r="AH4165" s="6"/>
      <c r="AI4165" s="6"/>
      <c r="AJ4165" s="6"/>
      <c r="AK4165" s="6"/>
      <c r="AL4165" s="6"/>
      <c r="AM4165" s="6"/>
      <c r="AN4165" s="6"/>
      <c r="AO4165" s="6"/>
      <c r="AP4165" s="6"/>
      <c r="AQ4165" s="6"/>
      <c r="AR4165" s="6"/>
      <c r="AS4165" s="6"/>
      <c r="AT4165" s="6"/>
      <c r="AU4165" s="6"/>
      <c r="AV4165" s="6"/>
      <c r="AW4165" s="6"/>
      <c r="AX4165" s="6"/>
      <c r="AY4165" s="6"/>
      <c r="AZ4165" s="6"/>
      <c r="BA4165" s="6"/>
      <c r="BB4165" s="6"/>
      <c r="BC4165" s="6"/>
      <c r="BD4165" s="6"/>
      <c r="BE4165" s="6"/>
      <c r="BF4165" s="6"/>
      <c r="BG4165" s="10"/>
    </row>
    <row r="4166" spans="34:59" x14ac:dyDescent="0.25">
      <c r="AH4166" s="10"/>
      <c r="AI4166" s="6"/>
    </row>
    <row r="4167" spans="34:59" x14ac:dyDescent="0.25">
      <c r="AH4167" s="6"/>
      <c r="AI4167" s="6"/>
      <c r="AJ4167" s="6"/>
      <c r="AK4167" s="6"/>
      <c r="AL4167" s="6"/>
      <c r="AM4167" s="6"/>
      <c r="AN4167" s="6"/>
      <c r="AO4167" s="6"/>
      <c r="AP4167" s="6"/>
      <c r="AQ4167" s="6"/>
      <c r="AR4167" s="6"/>
      <c r="AS4167" s="6"/>
      <c r="AT4167" s="6"/>
      <c r="AU4167" s="6"/>
      <c r="AV4167" s="6"/>
      <c r="AW4167" s="6"/>
      <c r="AX4167" s="6"/>
      <c r="AY4167" s="6"/>
      <c r="AZ4167" s="6"/>
      <c r="BA4167" s="6"/>
      <c r="BB4167" s="6"/>
      <c r="BC4167" s="6"/>
      <c r="BD4167" s="6"/>
      <c r="BE4167" s="6"/>
      <c r="BF4167" s="6"/>
      <c r="BG4167" s="6"/>
    </row>
    <row r="4168" spans="34:59" x14ac:dyDescent="0.25">
      <c r="AH4168" s="10"/>
      <c r="AI4168" s="6"/>
      <c r="AJ4168" s="10"/>
      <c r="AK4168" s="10"/>
      <c r="AL4168" s="10"/>
      <c r="AM4168" s="10"/>
      <c r="AN4168" s="10"/>
      <c r="AO4168" s="10"/>
      <c r="AP4168" s="10"/>
      <c r="AQ4168" s="10"/>
      <c r="AR4168" s="10"/>
      <c r="AS4168" s="10"/>
      <c r="AT4168" s="10"/>
      <c r="AU4168" s="10"/>
      <c r="AV4168" s="10"/>
      <c r="AW4168" s="10"/>
      <c r="AX4168" s="10"/>
      <c r="AY4168" s="10"/>
      <c r="AZ4168" s="10"/>
      <c r="BA4168" s="10"/>
      <c r="BB4168" s="10"/>
      <c r="BC4168" s="10"/>
      <c r="BD4168" s="10"/>
      <c r="BE4168" s="10"/>
      <c r="BF4168" s="10"/>
      <c r="BG4168" s="6"/>
    </row>
    <row r="4169" spans="34:59" x14ac:dyDescent="0.25">
      <c r="AH4169" s="6"/>
      <c r="AI4169" s="6"/>
      <c r="AJ4169" s="6"/>
      <c r="AK4169" s="6"/>
      <c r="AL4169" s="6"/>
      <c r="AM4169" s="6"/>
      <c r="AN4169" s="6"/>
      <c r="AO4169" s="6"/>
      <c r="AP4169" s="6"/>
      <c r="AQ4169" s="6"/>
      <c r="AR4169" s="6"/>
      <c r="AS4169" s="6"/>
      <c r="AT4169" s="6"/>
      <c r="AU4169" s="6"/>
      <c r="AV4169" s="6"/>
      <c r="AW4169" s="6"/>
      <c r="AX4169" s="6"/>
      <c r="AY4169" s="6"/>
      <c r="AZ4169" s="6"/>
      <c r="BA4169" s="6"/>
      <c r="BB4169" s="6"/>
      <c r="BC4169" s="6"/>
      <c r="BD4169" s="6"/>
      <c r="BE4169" s="6"/>
      <c r="BF4169" s="6"/>
      <c r="BG4169" s="10"/>
    </row>
    <row r="4170" spans="34:59" x14ac:dyDescent="0.25">
      <c r="AH4170" s="10"/>
      <c r="AI4170" s="6"/>
    </row>
    <row r="4171" spans="34:59" x14ac:dyDescent="0.25">
      <c r="AH4171" s="6"/>
      <c r="AI4171" s="6"/>
      <c r="AJ4171" s="6"/>
      <c r="AK4171" s="6"/>
      <c r="AL4171" s="6"/>
      <c r="AM4171" s="6"/>
      <c r="AN4171" s="6"/>
      <c r="AO4171" s="6"/>
      <c r="AP4171" s="6"/>
      <c r="AQ4171" s="6"/>
      <c r="AR4171" s="6"/>
      <c r="AS4171" s="6"/>
      <c r="AT4171" s="6"/>
      <c r="AU4171" s="6"/>
      <c r="AV4171" s="6"/>
      <c r="AW4171" s="6"/>
      <c r="AX4171" s="6"/>
      <c r="AY4171" s="6"/>
      <c r="AZ4171" s="6"/>
      <c r="BA4171" s="6"/>
      <c r="BB4171" s="6"/>
      <c r="BC4171" s="6"/>
      <c r="BD4171" s="6"/>
      <c r="BE4171" s="6"/>
      <c r="BF4171" s="6"/>
      <c r="BG4171" s="6"/>
    </row>
    <row r="4172" spans="34:59" x14ac:dyDescent="0.25">
      <c r="AH4172" s="10"/>
      <c r="AI4172" s="6"/>
      <c r="AJ4172" s="10"/>
      <c r="AK4172" s="10"/>
      <c r="AL4172" s="10"/>
      <c r="AM4172" s="10"/>
      <c r="AN4172" s="10"/>
      <c r="AO4172" s="10"/>
      <c r="AP4172" s="10"/>
      <c r="AQ4172" s="10"/>
      <c r="AR4172" s="10"/>
      <c r="AS4172" s="10"/>
      <c r="AT4172" s="10"/>
      <c r="AU4172" s="10"/>
      <c r="AV4172" s="10"/>
      <c r="AW4172" s="10"/>
      <c r="AX4172" s="10"/>
      <c r="AY4172" s="10"/>
      <c r="AZ4172" s="10"/>
      <c r="BA4172" s="10"/>
      <c r="BB4172" s="10"/>
      <c r="BC4172" s="10"/>
      <c r="BD4172" s="10"/>
      <c r="BE4172" s="10"/>
      <c r="BF4172" s="10"/>
      <c r="BG4172" s="6"/>
    </row>
    <row r="4173" spans="34:59" x14ac:dyDescent="0.25">
      <c r="AH4173" s="6"/>
      <c r="AI4173" s="6"/>
      <c r="AJ4173" s="6"/>
      <c r="AK4173" s="6"/>
      <c r="AL4173" s="6"/>
      <c r="AM4173" s="6"/>
      <c r="AN4173" s="6"/>
      <c r="AO4173" s="6"/>
      <c r="AP4173" s="6"/>
      <c r="AQ4173" s="6"/>
      <c r="AR4173" s="6"/>
      <c r="AS4173" s="6"/>
      <c r="AT4173" s="6"/>
      <c r="AU4173" s="6"/>
      <c r="AV4173" s="6"/>
      <c r="AW4173" s="6"/>
      <c r="AX4173" s="6"/>
      <c r="AY4173" s="6"/>
      <c r="AZ4173" s="6"/>
      <c r="BA4173" s="6"/>
      <c r="BB4173" s="6"/>
      <c r="BC4173" s="6"/>
      <c r="BD4173" s="6"/>
      <c r="BE4173" s="6"/>
      <c r="BF4173" s="6"/>
      <c r="BG4173" s="10"/>
    </row>
    <row r="4174" spans="34:59" x14ac:dyDescent="0.25">
      <c r="AH4174" s="10"/>
      <c r="AI4174" s="6"/>
    </row>
    <row r="4175" spans="34:59" x14ac:dyDescent="0.25">
      <c r="AH4175" s="6"/>
      <c r="AI4175" s="6"/>
      <c r="AJ4175" s="6"/>
      <c r="AK4175" s="6"/>
      <c r="AL4175" s="6"/>
      <c r="AM4175" s="6"/>
      <c r="AN4175" s="6"/>
      <c r="AO4175" s="6"/>
      <c r="AP4175" s="6"/>
      <c r="AQ4175" s="6"/>
      <c r="AR4175" s="6"/>
      <c r="AS4175" s="6"/>
      <c r="AT4175" s="6"/>
      <c r="AU4175" s="6"/>
      <c r="AV4175" s="6"/>
      <c r="AW4175" s="6"/>
      <c r="AX4175" s="6"/>
      <c r="AY4175" s="6"/>
      <c r="AZ4175" s="6"/>
      <c r="BA4175" s="6"/>
      <c r="BB4175" s="6"/>
      <c r="BC4175" s="6"/>
      <c r="BD4175" s="6"/>
      <c r="BE4175" s="6"/>
      <c r="BF4175" s="6"/>
      <c r="BG4175" s="6"/>
    </row>
    <row r="4176" spans="34:59" x14ac:dyDescent="0.25">
      <c r="AH4176" s="10"/>
      <c r="AI4176" s="6"/>
      <c r="AJ4176" s="10"/>
      <c r="AK4176" s="10"/>
      <c r="AL4176" s="10"/>
      <c r="AM4176" s="10"/>
      <c r="AN4176" s="10"/>
      <c r="AO4176" s="10"/>
      <c r="AP4176" s="10"/>
      <c r="AQ4176" s="10"/>
      <c r="AR4176" s="10"/>
      <c r="AS4176" s="10"/>
      <c r="AT4176" s="10"/>
      <c r="AU4176" s="10"/>
      <c r="AV4176" s="10"/>
      <c r="AW4176" s="10"/>
      <c r="AX4176" s="10"/>
      <c r="AY4176" s="10"/>
      <c r="AZ4176" s="10"/>
      <c r="BA4176" s="10"/>
      <c r="BB4176" s="10"/>
      <c r="BC4176" s="10"/>
      <c r="BD4176" s="10"/>
      <c r="BE4176" s="10"/>
      <c r="BF4176" s="10"/>
      <c r="BG4176" s="6"/>
    </row>
    <row r="4177" spans="34:59" x14ac:dyDescent="0.25">
      <c r="AH4177" s="6"/>
      <c r="AI4177" s="6"/>
      <c r="AJ4177" s="6"/>
      <c r="AK4177" s="6"/>
      <c r="AL4177" s="6"/>
      <c r="AM4177" s="6"/>
      <c r="AN4177" s="6"/>
      <c r="AO4177" s="6"/>
      <c r="AP4177" s="6"/>
      <c r="AQ4177" s="6"/>
      <c r="AR4177" s="6"/>
      <c r="AS4177" s="6"/>
      <c r="AT4177" s="6"/>
      <c r="AU4177" s="6"/>
      <c r="AV4177" s="6"/>
      <c r="AW4177" s="6"/>
      <c r="AX4177" s="6"/>
      <c r="AY4177" s="6"/>
      <c r="AZ4177" s="6"/>
      <c r="BA4177" s="6"/>
      <c r="BB4177" s="6"/>
      <c r="BC4177" s="6"/>
      <c r="BD4177" s="6"/>
      <c r="BE4177" s="6"/>
      <c r="BF4177" s="6"/>
      <c r="BG4177" s="10"/>
    </row>
    <row r="4178" spans="34:59" x14ac:dyDescent="0.25">
      <c r="AH4178" s="10"/>
      <c r="AI4178" s="6"/>
    </row>
    <row r="4179" spans="34:59" x14ac:dyDescent="0.25">
      <c r="AH4179" s="6"/>
      <c r="AI4179" s="6"/>
      <c r="AJ4179" s="6"/>
      <c r="AK4179" s="6"/>
      <c r="AL4179" s="6"/>
      <c r="AM4179" s="6"/>
      <c r="AN4179" s="6"/>
      <c r="AO4179" s="6"/>
      <c r="AP4179" s="6"/>
      <c r="AQ4179" s="6"/>
      <c r="AR4179" s="6"/>
      <c r="AS4179" s="6"/>
      <c r="AT4179" s="6"/>
      <c r="AU4179" s="6"/>
      <c r="AV4179" s="6"/>
      <c r="AW4179" s="6"/>
      <c r="AX4179" s="6"/>
      <c r="AY4179" s="6"/>
      <c r="AZ4179" s="6"/>
      <c r="BA4179" s="6"/>
      <c r="BB4179" s="6"/>
      <c r="BC4179" s="6"/>
      <c r="BD4179" s="6"/>
      <c r="BE4179" s="6"/>
      <c r="BF4179" s="6"/>
      <c r="BG4179" s="6"/>
    </row>
    <row r="4180" spans="34:59" x14ac:dyDescent="0.25">
      <c r="AH4180" s="10"/>
      <c r="AI4180" s="6"/>
      <c r="AJ4180" s="10"/>
      <c r="AK4180" s="10"/>
      <c r="AL4180" s="10"/>
      <c r="AM4180" s="10"/>
      <c r="AN4180" s="10"/>
      <c r="AO4180" s="10"/>
      <c r="AP4180" s="10"/>
      <c r="AQ4180" s="10"/>
      <c r="AR4180" s="10"/>
      <c r="AS4180" s="10"/>
      <c r="AT4180" s="10"/>
      <c r="AU4180" s="10"/>
      <c r="AV4180" s="10"/>
      <c r="AW4180" s="10"/>
      <c r="AX4180" s="10"/>
      <c r="AY4180" s="10"/>
      <c r="AZ4180" s="10"/>
      <c r="BA4180" s="10"/>
      <c r="BB4180" s="10"/>
      <c r="BC4180" s="10"/>
      <c r="BD4180" s="10"/>
      <c r="BE4180" s="10"/>
      <c r="BF4180" s="10"/>
      <c r="BG4180" s="6"/>
    </row>
    <row r="4181" spans="34:59" x14ac:dyDescent="0.25">
      <c r="AH4181" s="6"/>
      <c r="AI4181" s="6"/>
      <c r="AJ4181" s="6"/>
      <c r="AK4181" s="6"/>
      <c r="AL4181" s="6"/>
      <c r="AM4181" s="6"/>
      <c r="AN4181" s="6"/>
      <c r="AO4181" s="6"/>
      <c r="AP4181" s="6"/>
      <c r="AQ4181" s="6"/>
      <c r="AR4181" s="6"/>
      <c r="AS4181" s="6"/>
      <c r="AT4181" s="6"/>
      <c r="AU4181" s="6"/>
      <c r="AV4181" s="6"/>
      <c r="AW4181" s="6"/>
      <c r="AX4181" s="6"/>
      <c r="AY4181" s="6"/>
      <c r="AZ4181" s="6"/>
      <c r="BA4181" s="6"/>
      <c r="BB4181" s="6"/>
      <c r="BC4181" s="6"/>
      <c r="BD4181" s="6"/>
      <c r="BE4181" s="6"/>
      <c r="BF4181" s="6"/>
      <c r="BG4181" s="10"/>
    </row>
    <row r="4182" spans="34:59" x14ac:dyDescent="0.25">
      <c r="AH4182" s="10"/>
      <c r="AI4182" s="6"/>
    </row>
    <row r="4183" spans="34:59" x14ac:dyDescent="0.25">
      <c r="AH4183" s="6"/>
      <c r="AI4183" s="6"/>
      <c r="AJ4183" s="6"/>
      <c r="AK4183" s="6"/>
      <c r="AL4183" s="6"/>
      <c r="AM4183" s="6"/>
      <c r="AN4183" s="6"/>
      <c r="AO4183" s="6"/>
      <c r="AP4183" s="6"/>
      <c r="AQ4183" s="6"/>
      <c r="AR4183" s="6"/>
      <c r="AS4183" s="6"/>
      <c r="AT4183" s="6"/>
      <c r="AU4183" s="6"/>
      <c r="AV4183" s="6"/>
      <c r="AW4183" s="6"/>
      <c r="AX4183" s="6"/>
      <c r="AY4183" s="6"/>
      <c r="AZ4183" s="6"/>
      <c r="BA4183" s="6"/>
      <c r="BB4183" s="6"/>
      <c r="BC4183" s="6"/>
      <c r="BD4183" s="6"/>
      <c r="BE4183" s="6"/>
      <c r="BF4183" s="6"/>
      <c r="BG4183" s="6"/>
    </row>
    <row r="4184" spans="34:59" x14ac:dyDescent="0.25">
      <c r="AH4184" s="10"/>
      <c r="AI4184" s="6"/>
      <c r="AJ4184" s="10"/>
      <c r="AK4184" s="10"/>
      <c r="AL4184" s="10"/>
      <c r="AM4184" s="10"/>
      <c r="AN4184" s="10"/>
      <c r="AO4184" s="10"/>
      <c r="AP4184" s="10"/>
      <c r="AQ4184" s="10"/>
      <c r="AR4184" s="10"/>
      <c r="AS4184" s="10"/>
      <c r="AT4184" s="10"/>
      <c r="AU4184" s="10"/>
      <c r="AV4184" s="10"/>
      <c r="AW4184" s="10"/>
      <c r="AX4184" s="10"/>
      <c r="AY4184" s="10"/>
      <c r="AZ4184" s="10"/>
      <c r="BA4184" s="10"/>
      <c r="BB4184" s="10"/>
      <c r="BC4184" s="10"/>
      <c r="BD4184" s="10"/>
      <c r="BE4184" s="10"/>
      <c r="BF4184" s="10"/>
      <c r="BG4184" s="6"/>
    </row>
    <row r="4185" spans="34:59" x14ac:dyDescent="0.25">
      <c r="AH4185" s="6"/>
      <c r="AI4185" s="6"/>
      <c r="AJ4185" s="6"/>
      <c r="AK4185" s="6"/>
      <c r="AL4185" s="6"/>
      <c r="AM4185" s="6"/>
      <c r="AN4185" s="6"/>
      <c r="AO4185" s="6"/>
      <c r="AP4185" s="6"/>
      <c r="AQ4185" s="6"/>
      <c r="AR4185" s="6"/>
      <c r="AS4185" s="6"/>
      <c r="AT4185" s="6"/>
      <c r="AU4185" s="6"/>
      <c r="AV4185" s="6"/>
      <c r="AW4185" s="6"/>
      <c r="AX4185" s="6"/>
      <c r="AY4185" s="6"/>
      <c r="AZ4185" s="6"/>
      <c r="BA4185" s="6"/>
      <c r="BB4185" s="6"/>
      <c r="BC4185" s="6"/>
      <c r="BD4185" s="6"/>
      <c r="BE4185" s="6"/>
      <c r="BF4185" s="6"/>
      <c r="BG4185" s="10"/>
    </row>
    <row r="4186" spans="34:59" x14ac:dyDescent="0.25">
      <c r="AH4186" s="10"/>
      <c r="AI4186" s="6"/>
    </row>
    <row r="4187" spans="34:59" x14ac:dyDescent="0.25">
      <c r="AH4187" s="6"/>
      <c r="AI4187" s="6"/>
      <c r="AJ4187" s="6"/>
      <c r="AK4187" s="6"/>
      <c r="AL4187" s="6"/>
      <c r="AM4187" s="6"/>
      <c r="AN4187" s="6"/>
      <c r="AO4187" s="6"/>
      <c r="AP4187" s="6"/>
      <c r="AQ4187" s="6"/>
      <c r="AR4187" s="6"/>
      <c r="AS4187" s="6"/>
      <c r="AT4187" s="6"/>
      <c r="AU4187" s="6"/>
      <c r="AV4187" s="6"/>
      <c r="AW4187" s="6"/>
      <c r="AX4187" s="6"/>
      <c r="AY4187" s="6"/>
      <c r="AZ4187" s="6"/>
      <c r="BA4187" s="6"/>
      <c r="BB4187" s="6"/>
      <c r="BC4187" s="6"/>
      <c r="BD4187" s="6"/>
      <c r="BE4187" s="6"/>
      <c r="BF4187" s="6"/>
      <c r="BG4187" s="6"/>
    </row>
    <row r="4188" spans="34:59" x14ac:dyDescent="0.25">
      <c r="AH4188" s="10"/>
      <c r="AI4188" s="6"/>
      <c r="AJ4188" s="10"/>
      <c r="AK4188" s="10"/>
      <c r="AL4188" s="10"/>
      <c r="AM4188" s="10"/>
      <c r="AN4188" s="10"/>
      <c r="AO4188" s="10"/>
      <c r="AP4188" s="10"/>
      <c r="AQ4188" s="10"/>
      <c r="AR4188" s="10"/>
      <c r="AS4188" s="10"/>
      <c r="AT4188" s="10"/>
      <c r="AU4188" s="10"/>
      <c r="AV4188" s="10"/>
      <c r="AW4188" s="10"/>
      <c r="AX4188" s="10"/>
      <c r="AY4188" s="10"/>
      <c r="AZ4188" s="10"/>
      <c r="BA4188" s="10"/>
      <c r="BB4188" s="10"/>
      <c r="BC4188" s="10"/>
      <c r="BD4188" s="10"/>
      <c r="BE4188" s="10"/>
      <c r="BF4188" s="10"/>
      <c r="BG4188" s="6"/>
    </row>
    <row r="4189" spans="34:59" x14ac:dyDescent="0.25">
      <c r="AH4189" s="6"/>
      <c r="AI4189" s="6"/>
      <c r="AJ4189" s="6"/>
      <c r="AK4189" s="6"/>
      <c r="AL4189" s="6"/>
      <c r="AM4189" s="6"/>
      <c r="AN4189" s="6"/>
      <c r="AO4189" s="6"/>
      <c r="AP4189" s="6"/>
      <c r="AQ4189" s="6"/>
      <c r="AR4189" s="6"/>
      <c r="AS4189" s="6"/>
      <c r="AT4189" s="6"/>
      <c r="AU4189" s="6"/>
      <c r="AV4189" s="6"/>
      <c r="AW4189" s="6"/>
      <c r="AX4189" s="6"/>
      <c r="AY4189" s="6"/>
      <c r="AZ4189" s="6"/>
      <c r="BA4189" s="6"/>
      <c r="BB4189" s="6"/>
      <c r="BC4189" s="6"/>
      <c r="BD4189" s="6"/>
      <c r="BE4189" s="6"/>
      <c r="BF4189" s="6"/>
      <c r="BG4189" s="10"/>
    </row>
    <row r="4190" spans="34:59" x14ac:dyDescent="0.25">
      <c r="AH4190" s="10"/>
      <c r="AI4190" s="6"/>
    </row>
    <row r="4191" spans="34:59" x14ac:dyDescent="0.25">
      <c r="AH4191" s="6"/>
      <c r="AI4191" s="6"/>
      <c r="AJ4191" s="6"/>
      <c r="AK4191" s="6"/>
      <c r="AL4191" s="6"/>
      <c r="AM4191" s="6"/>
      <c r="AN4191" s="6"/>
      <c r="AO4191" s="6"/>
      <c r="AP4191" s="6"/>
      <c r="AQ4191" s="6"/>
      <c r="AR4191" s="6"/>
      <c r="AS4191" s="6"/>
      <c r="AT4191" s="6"/>
      <c r="AU4191" s="6"/>
      <c r="AV4191" s="6"/>
      <c r="AW4191" s="6"/>
      <c r="AX4191" s="6"/>
      <c r="AY4191" s="6"/>
      <c r="AZ4191" s="6"/>
      <c r="BA4191" s="6"/>
      <c r="BB4191" s="6"/>
      <c r="BC4191" s="6"/>
      <c r="BD4191" s="6"/>
      <c r="BE4191" s="6"/>
      <c r="BF4191" s="6"/>
      <c r="BG4191" s="6"/>
    </row>
    <row r="4192" spans="34:59" x14ac:dyDescent="0.25">
      <c r="AH4192" s="10"/>
      <c r="AI4192" s="6"/>
      <c r="AJ4192" s="10"/>
      <c r="AK4192" s="10"/>
      <c r="AL4192" s="10"/>
      <c r="AM4192" s="10"/>
      <c r="AN4192" s="10"/>
      <c r="AO4192" s="10"/>
      <c r="AP4192" s="10"/>
      <c r="AQ4192" s="10"/>
      <c r="AR4192" s="10"/>
      <c r="AS4192" s="10"/>
      <c r="AT4192" s="10"/>
      <c r="AU4192" s="10"/>
      <c r="AV4192" s="10"/>
      <c r="AW4192" s="10"/>
      <c r="AX4192" s="10"/>
      <c r="AY4192" s="10"/>
      <c r="AZ4192" s="10"/>
      <c r="BA4192" s="10"/>
      <c r="BB4192" s="10"/>
      <c r="BC4192" s="10"/>
      <c r="BD4192" s="10"/>
      <c r="BE4192" s="10"/>
      <c r="BF4192" s="10"/>
      <c r="BG4192" s="6"/>
    </row>
    <row r="4193" spans="34:59" x14ac:dyDescent="0.25">
      <c r="AH4193" s="6"/>
      <c r="AI4193" s="6"/>
      <c r="AJ4193" s="6"/>
      <c r="AK4193" s="6"/>
      <c r="AL4193" s="6"/>
      <c r="AM4193" s="6"/>
      <c r="AN4193" s="6"/>
      <c r="AO4193" s="6"/>
      <c r="AP4193" s="6"/>
      <c r="AQ4193" s="6"/>
      <c r="AR4193" s="6"/>
      <c r="AS4193" s="6"/>
      <c r="AT4193" s="6"/>
      <c r="AU4193" s="6"/>
      <c r="AV4193" s="6"/>
      <c r="AW4193" s="6"/>
      <c r="AX4193" s="6"/>
      <c r="AY4193" s="6"/>
      <c r="AZ4193" s="6"/>
      <c r="BA4193" s="6"/>
      <c r="BB4193" s="6"/>
      <c r="BC4193" s="6"/>
      <c r="BD4193" s="6"/>
      <c r="BE4193" s="6"/>
      <c r="BF4193" s="6"/>
      <c r="BG4193" s="10"/>
    </row>
    <row r="4194" spans="34:59" x14ac:dyDescent="0.25">
      <c r="AH4194" s="10"/>
      <c r="AI4194" s="6"/>
    </row>
    <row r="4195" spans="34:59" x14ac:dyDescent="0.25">
      <c r="AH4195" s="6"/>
      <c r="AI4195" s="6"/>
      <c r="AJ4195" s="6"/>
      <c r="AK4195" s="6"/>
      <c r="AL4195" s="6"/>
      <c r="AM4195" s="6"/>
      <c r="AN4195" s="6"/>
      <c r="AO4195" s="6"/>
      <c r="AP4195" s="6"/>
      <c r="AQ4195" s="6"/>
      <c r="AR4195" s="6"/>
      <c r="AS4195" s="6"/>
      <c r="AT4195" s="6"/>
      <c r="AU4195" s="6"/>
      <c r="AV4195" s="6"/>
      <c r="AW4195" s="6"/>
      <c r="AX4195" s="6"/>
      <c r="AY4195" s="6"/>
      <c r="AZ4195" s="6"/>
      <c r="BA4195" s="6"/>
      <c r="BB4195" s="6"/>
      <c r="BC4195" s="6"/>
      <c r="BD4195" s="6"/>
      <c r="BE4195" s="6"/>
      <c r="BF4195" s="6"/>
      <c r="BG4195" s="6"/>
    </row>
    <row r="4196" spans="34:59" x14ac:dyDescent="0.25">
      <c r="AH4196" s="10"/>
      <c r="AI4196" s="6"/>
      <c r="AJ4196" s="10"/>
      <c r="AK4196" s="10"/>
      <c r="AL4196" s="10"/>
      <c r="AM4196" s="10"/>
      <c r="AN4196" s="10"/>
      <c r="AO4196" s="10"/>
      <c r="AP4196" s="10"/>
      <c r="AQ4196" s="10"/>
      <c r="AR4196" s="10"/>
      <c r="AS4196" s="10"/>
      <c r="AT4196" s="10"/>
      <c r="AU4196" s="10"/>
      <c r="AV4196" s="10"/>
      <c r="AW4196" s="10"/>
      <c r="AX4196" s="10"/>
      <c r="AY4196" s="10"/>
      <c r="AZ4196" s="10"/>
      <c r="BA4196" s="10"/>
      <c r="BB4196" s="10"/>
      <c r="BC4196" s="10"/>
      <c r="BD4196" s="10"/>
      <c r="BE4196" s="10"/>
      <c r="BF4196" s="10"/>
      <c r="BG4196" s="6"/>
    </row>
    <row r="4197" spans="34:59" x14ac:dyDescent="0.25">
      <c r="AH4197" s="6"/>
      <c r="AI4197" s="6"/>
      <c r="AJ4197" s="6"/>
      <c r="AK4197" s="6"/>
      <c r="AL4197" s="6"/>
      <c r="AM4197" s="6"/>
      <c r="AN4197" s="6"/>
      <c r="AO4197" s="6"/>
      <c r="AP4197" s="6"/>
      <c r="AQ4197" s="6"/>
      <c r="AR4197" s="6"/>
      <c r="AS4197" s="6"/>
      <c r="AT4197" s="6"/>
      <c r="AU4197" s="6"/>
      <c r="AV4197" s="6"/>
      <c r="AW4197" s="6"/>
      <c r="AX4197" s="6"/>
      <c r="AY4197" s="6"/>
      <c r="AZ4197" s="6"/>
      <c r="BA4197" s="6"/>
      <c r="BB4197" s="6"/>
      <c r="BC4197" s="6"/>
      <c r="BD4197" s="6"/>
      <c r="BE4197" s="6"/>
      <c r="BF4197" s="6"/>
      <c r="BG4197" s="10"/>
    </row>
    <row r="4198" spans="34:59" x14ac:dyDescent="0.25">
      <c r="AH4198" s="10"/>
      <c r="AI4198" s="6"/>
    </row>
    <row r="4199" spans="34:59" x14ac:dyDescent="0.25">
      <c r="AH4199" s="6"/>
      <c r="AI4199" s="6"/>
      <c r="AJ4199" s="6"/>
      <c r="AK4199" s="6"/>
      <c r="AL4199" s="6"/>
      <c r="AM4199" s="6"/>
      <c r="AN4199" s="6"/>
      <c r="AO4199" s="6"/>
      <c r="AP4199" s="6"/>
      <c r="AQ4199" s="6"/>
      <c r="AR4199" s="6"/>
      <c r="AS4199" s="6"/>
      <c r="AT4199" s="6"/>
      <c r="AU4199" s="6"/>
      <c r="AV4199" s="6"/>
      <c r="AW4199" s="6"/>
      <c r="AX4199" s="6"/>
      <c r="AY4199" s="6"/>
      <c r="AZ4199" s="6"/>
      <c r="BA4199" s="6"/>
      <c r="BB4199" s="6"/>
      <c r="BC4199" s="6"/>
      <c r="BD4199" s="6"/>
      <c r="BE4199" s="6"/>
      <c r="BF4199" s="6"/>
      <c r="BG4199" s="6"/>
    </row>
    <row r="4200" spans="34:59" x14ac:dyDescent="0.25">
      <c r="AH4200" s="10"/>
      <c r="AI4200" s="6"/>
      <c r="AJ4200" s="10"/>
      <c r="AK4200" s="10"/>
      <c r="AL4200" s="10"/>
      <c r="AM4200" s="10"/>
      <c r="AN4200" s="10"/>
      <c r="AO4200" s="10"/>
      <c r="AP4200" s="10"/>
      <c r="AQ4200" s="10"/>
      <c r="AR4200" s="10"/>
      <c r="AS4200" s="10"/>
      <c r="AT4200" s="10"/>
      <c r="AU4200" s="10"/>
      <c r="AV4200" s="10"/>
      <c r="AW4200" s="10"/>
      <c r="AX4200" s="10"/>
      <c r="AY4200" s="10"/>
      <c r="AZ4200" s="10"/>
      <c r="BA4200" s="10"/>
      <c r="BB4200" s="10"/>
      <c r="BC4200" s="10"/>
      <c r="BD4200" s="10"/>
      <c r="BE4200" s="10"/>
      <c r="BF4200" s="10"/>
      <c r="BG4200" s="6"/>
    </row>
    <row r="4201" spans="34:59" x14ac:dyDescent="0.25">
      <c r="AH4201" s="6"/>
      <c r="AI4201" s="6"/>
      <c r="AJ4201" s="6"/>
      <c r="AK4201" s="6"/>
      <c r="AL4201" s="6"/>
      <c r="AM4201" s="6"/>
      <c r="AN4201" s="6"/>
      <c r="AO4201" s="6"/>
      <c r="AP4201" s="6"/>
      <c r="AQ4201" s="6"/>
      <c r="AR4201" s="6"/>
      <c r="AS4201" s="6"/>
      <c r="AT4201" s="6"/>
      <c r="AU4201" s="6"/>
      <c r="AV4201" s="6"/>
      <c r="AW4201" s="6"/>
      <c r="AX4201" s="6"/>
      <c r="AY4201" s="6"/>
      <c r="AZ4201" s="6"/>
      <c r="BA4201" s="6"/>
      <c r="BB4201" s="6"/>
      <c r="BC4201" s="6"/>
      <c r="BD4201" s="6"/>
      <c r="BE4201" s="6"/>
      <c r="BF4201" s="6"/>
      <c r="BG4201" s="10"/>
    </row>
    <row r="4202" spans="34:59" x14ac:dyDescent="0.25">
      <c r="AH4202" s="10"/>
      <c r="AI4202" s="6"/>
    </row>
    <row r="4203" spans="34:59" x14ac:dyDescent="0.25">
      <c r="AH4203" s="6"/>
      <c r="AI4203" s="6"/>
      <c r="AJ4203" s="6"/>
      <c r="AK4203" s="6"/>
      <c r="AL4203" s="6"/>
      <c r="AM4203" s="6"/>
      <c r="AN4203" s="6"/>
      <c r="AO4203" s="6"/>
      <c r="AP4203" s="6"/>
      <c r="AQ4203" s="6"/>
      <c r="AR4203" s="6"/>
      <c r="AS4203" s="6"/>
      <c r="AT4203" s="6"/>
      <c r="AU4203" s="6"/>
      <c r="AV4203" s="6"/>
      <c r="AW4203" s="6"/>
      <c r="AX4203" s="6"/>
      <c r="AY4203" s="6"/>
      <c r="AZ4203" s="6"/>
      <c r="BA4203" s="6"/>
      <c r="BB4203" s="6"/>
      <c r="BC4203" s="6"/>
      <c r="BD4203" s="6"/>
      <c r="BE4203" s="6"/>
      <c r="BF4203" s="6"/>
      <c r="BG4203" s="6"/>
    </row>
    <row r="4204" spans="34:59" x14ac:dyDescent="0.25">
      <c r="AH4204" s="10"/>
      <c r="AI4204" s="6"/>
      <c r="AJ4204" s="10"/>
      <c r="AK4204" s="10"/>
      <c r="AL4204" s="10"/>
      <c r="AM4204" s="10"/>
      <c r="AN4204" s="10"/>
      <c r="AO4204" s="10"/>
      <c r="AP4204" s="10"/>
      <c r="AQ4204" s="10"/>
      <c r="AR4204" s="10"/>
      <c r="AS4204" s="10"/>
      <c r="AT4204" s="10"/>
      <c r="AU4204" s="10"/>
      <c r="AV4204" s="10"/>
      <c r="AW4204" s="10"/>
      <c r="AX4204" s="10"/>
      <c r="AY4204" s="10"/>
      <c r="AZ4204" s="10"/>
      <c r="BA4204" s="10"/>
      <c r="BB4204" s="10"/>
      <c r="BC4204" s="10"/>
      <c r="BD4204" s="10"/>
      <c r="BE4204" s="10"/>
      <c r="BF4204" s="10"/>
      <c r="BG4204" s="6"/>
    </row>
    <row r="4205" spans="34:59" x14ac:dyDescent="0.25">
      <c r="AH4205" s="6"/>
      <c r="AI4205" s="6"/>
      <c r="AJ4205" s="6"/>
      <c r="AK4205" s="6"/>
      <c r="AL4205" s="6"/>
      <c r="AM4205" s="6"/>
      <c r="AN4205" s="6"/>
      <c r="AO4205" s="6"/>
      <c r="AP4205" s="6"/>
      <c r="AQ4205" s="6"/>
      <c r="AR4205" s="6"/>
      <c r="AS4205" s="6"/>
      <c r="AT4205" s="6"/>
      <c r="AU4205" s="6"/>
      <c r="AV4205" s="6"/>
      <c r="AW4205" s="6"/>
      <c r="AX4205" s="6"/>
      <c r="AY4205" s="6"/>
      <c r="AZ4205" s="6"/>
      <c r="BA4205" s="6"/>
      <c r="BB4205" s="6"/>
      <c r="BC4205" s="6"/>
      <c r="BD4205" s="6"/>
      <c r="BE4205" s="6"/>
      <c r="BF4205" s="6"/>
      <c r="BG4205" s="10"/>
    </row>
    <row r="4206" spans="34:59" x14ac:dyDescent="0.25">
      <c r="AH4206" s="10"/>
      <c r="AI4206" s="6"/>
    </row>
    <row r="4207" spans="34:59" x14ac:dyDescent="0.25">
      <c r="AH4207" s="6"/>
      <c r="AI4207" s="6"/>
      <c r="AJ4207" s="6"/>
      <c r="AK4207" s="6"/>
      <c r="AL4207" s="6"/>
      <c r="AM4207" s="6"/>
      <c r="AN4207" s="6"/>
      <c r="AO4207" s="6"/>
      <c r="AP4207" s="6"/>
      <c r="AQ4207" s="6"/>
      <c r="AR4207" s="6"/>
      <c r="AS4207" s="6"/>
      <c r="AT4207" s="6"/>
      <c r="AU4207" s="6"/>
      <c r="AV4207" s="6"/>
      <c r="AW4207" s="6"/>
      <c r="AX4207" s="6"/>
      <c r="AY4207" s="6"/>
      <c r="AZ4207" s="6"/>
      <c r="BA4207" s="6"/>
      <c r="BB4207" s="6"/>
      <c r="BC4207" s="6"/>
      <c r="BD4207" s="6"/>
      <c r="BE4207" s="6"/>
      <c r="BF4207" s="6"/>
      <c r="BG4207" s="6"/>
    </row>
    <row r="4208" spans="34:59" x14ac:dyDescent="0.25">
      <c r="AH4208" s="10"/>
      <c r="AI4208" s="6"/>
      <c r="AJ4208" s="10"/>
      <c r="AK4208" s="10"/>
      <c r="AL4208" s="10"/>
      <c r="AM4208" s="10"/>
      <c r="AN4208" s="10"/>
      <c r="AO4208" s="10"/>
      <c r="AP4208" s="10"/>
      <c r="AQ4208" s="10"/>
      <c r="AR4208" s="10"/>
      <c r="AS4208" s="10"/>
      <c r="AT4208" s="10"/>
      <c r="AU4208" s="10"/>
      <c r="AV4208" s="10"/>
      <c r="AW4208" s="10"/>
      <c r="AX4208" s="10"/>
      <c r="AY4208" s="10"/>
      <c r="AZ4208" s="10"/>
      <c r="BA4208" s="10"/>
      <c r="BB4208" s="10"/>
      <c r="BC4208" s="10"/>
      <c r="BD4208" s="10"/>
      <c r="BE4208" s="10"/>
      <c r="BF4208" s="10"/>
      <c r="BG4208" s="6"/>
    </row>
    <row r="4209" spans="34:59" x14ac:dyDescent="0.25">
      <c r="AH4209" s="6"/>
      <c r="AI4209" s="6"/>
      <c r="AJ4209" s="6"/>
      <c r="AK4209" s="6"/>
      <c r="AL4209" s="6"/>
      <c r="AM4209" s="6"/>
      <c r="AN4209" s="6"/>
      <c r="AO4209" s="6"/>
      <c r="AP4209" s="6"/>
      <c r="AQ4209" s="6"/>
      <c r="AR4209" s="6"/>
      <c r="AS4209" s="6"/>
      <c r="AT4209" s="6"/>
      <c r="AU4209" s="6"/>
      <c r="AV4209" s="6"/>
      <c r="AW4209" s="6"/>
      <c r="AX4209" s="6"/>
      <c r="AY4209" s="6"/>
      <c r="AZ4209" s="6"/>
      <c r="BA4209" s="6"/>
      <c r="BB4209" s="6"/>
      <c r="BC4209" s="6"/>
      <c r="BD4209" s="6"/>
      <c r="BE4209" s="6"/>
      <c r="BF4209" s="6"/>
      <c r="BG4209" s="10"/>
    </row>
    <row r="4210" spans="34:59" x14ac:dyDescent="0.25">
      <c r="AH4210" s="10"/>
      <c r="AI4210" s="6"/>
    </row>
    <row r="4211" spans="34:59" x14ac:dyDescent="0.25">
      <c r="AH4211" s="6"/>
      <c r="AI4211" s="6"/>
      <c r="AJ4211" s="6"/>
      <c r="AK4211" s="6"/>
      <c r="AL4211" s="6"/>
      <c r="AM4211" s="6"/>
      <c r="AN4211" s="6"/>
      <c r="AO4211" s="6"/>
      <c r="AP4211" s="6"/>
      <c r="AQ4211" s="6"/>
      <c r="AR4211" s="6"/>
      <c r="AS4211" s="6"/>
      <c r="AT4211" s="6"/>
      <c r="AU4211" s="6"/>
      <c r="AV4211" s="6"/>
      <c r="AW4211" s="6"/>
      <c r="AX4211" s="6"/>
      <c r="AY4211" s="6"/>
      <c r="AZ4211" s="6"/>
      <c r="BA4211" s="6"/>
      <c r="BB4211" s="6"/>
      <c r="BC4211" s="6"/>
      <c r="BD4211" s="6"/>
      <c r="BE4211" s="6"/>
      <c r="BF4211" s="6"/>
      <c r="BG4211" s="6"/>
    </row>
    <row r="4212" spans="34:59" x14ac:dyDescent="0.25">
      <c r="AH4212" s="10"/>
      <c r="AI4212" s="6"/>
      <c r="AJ4212" s="10"/>
      <c r="AK4212" s="10"/>
      <c r="AL4212" s="10"/>
      <c r="AM4212" s="10"/>
      <c r="AN4212" s="10"/>
      <c r="AO4212" s="10"/>
      <c r="AP4212" s="10"/>
      <c r="AQ4212" s="10"/>
      <c r="AR4212" s="10"/>
      <c r="AS4212" s="10"/>
      <c r="AT4212" s="10"/>
      <c r="AU4212" s="10"/>
      <c r="AV4212" s="10"/>
      <c r="AW4212" s="10"/>
      <c r="AX4212" s="10"/>
      <c r="AY4212" s="10"/>
      <c r="AZ4212" s="10"/>
      <c r="BA4212" s="10"/>
      <c r="BB4212" s="10"/>
      <c r="BC4212" s="10"/>
      <c r="BD4212" s="10"/>
      <c r="BE4212" s="10"/>
      <c r="BF4212" s="10"/>
      <c r="BG4212" s="6"/>
    </row>
    <row r="4213" spans="34:59" x14ac:dyDescent="0.25">
      <c r="AH4213" s="6"/>
      <c r="AI4213" s="6"/>
      <c r="AJ4213" s="6"/>
      <c r="AK4213" s="6"/>
      <c r="AL4213" s="6"/>
      <c r="AM4213" s="6"/>
      <c r="AN4213" s="6"/>
      <c r="AO4213" s="6"/>
      <c r="AP4213" s="6"/>
      <c r="AQ4213" s="6"/>
      <c r="AR4213" s="6"/>
      <c r="AS4213" s="6"/>
      <c r="AT4213" s="6"/>
      <c r="AU4213" s="6"/>
      <c r="AV4213" s="6"/>
      <c r="AW4213" s="6"/>
      <c r="AX4213" s="6"/>
      <c r="AY4213" s="6"/>
      <c r="AZ4213" s="6"/>
      <c r="BA4213" s="6"/>
      <c r="BB4213" s="6"/>
      <c r="BC4213" s="6"/>
      <c r="BD4213" s="6"/>
      <c r="BE4213" s="6"/>
      <c r="BF4213" s="6"/>
      <c r="BG4213" s="10"/>
    </row>
    <row r="4214" spans="34:59" x14ac:dyDescent="0.25">
      <c r="AH4214" s="10"/>
      <c r="AI4214" s="6"/>
    </row>
    <row r="4215" spans="34:59" x14ac:dyDescent="0.25">
      <c r="AH4215" s="6"/>
      <c r="AI4215" s="6"/>
      <c r="AJ4215" s="6"/>
      <c r="AK4215" s="6"/>
      <c r="AL4215" s="6"/>
      <c r="AM4215" s="6"/>
      <c r="AN4215" s="6"/>
      <c r="AO4215" s="6"/>
      <c r="AP4215" s="6"/>
      <c r="AQ4215" s="6"/>
      <c r="AR4215" s="6"/>
      <c r="AS4215" s="6"/>
      <c r="AT4215" s="6"/>
      <c r="AU4215" s="6"/>
      <c r="AV4215" s="6"/>
      <c r="AW4215" s="6"/>
      <c r="AX4215" s="6"/>
      <c r="AY4215" s="6"/>
      <c r="AZ4215" s="6"/>
      <c r="BA4215" s="6"/>
      <c r="BB4215" s="6"/>
      <c r="BC4215" s="6"/>
      <c r="BD4215" s="6"/>
      <c r="BE4215" s="6"/>
      <c r="BF4215" s="6"/>
      <c r="BG4215" s="6"/>
    </row>
    <row r="4216" spans="34:59" x14ac:dyDescent="0.25">
      <c r="AH4216" s="10"/>
      <c r="AI4216" s="6"/>
      <c r="AJ4216" s="10"/>
      <c r="AK4216" s="10"/>
      <c r="AL4216" s="10"/>
      <c r="AM4216" s="10"/>
      <c r="AN4216" s="10"/>
      <c r="AO4216" s="10"/>
      <c r="AP4216" s="10"/>
      <c r="AQ4216" s="10"/>
      <c r="AR4216" s="10"/>
      <c r="AS4216" s="10"/>
      <c r="AT4216" s="10"/>
      <c r="AU4216" s="10"/>
      <c r="AV4216" s="10"/>
      <c r="AW4216" s="10"/>
      <c r="AX4216" s="10"/>
      <c r="AY4216" s="10"/>
      <c r="AZ4216" s="10"/>
      <c r="BA4216" s="10"/>
      <c r="BB4216" s="10"/>
      <c r="BC4216" s="10"/>
      <c r="BD4216" s="10"/>
      <c r="BE4216" s="10"/>
      <c r="BF4216" s="10"/>
      <c r="BG4216" s="6"/>
    </row>
    <row r="4217" spans="34:59" x14ac:dyDescent="0.25">
      <c r="AH4217" s="6"/>
      <c r="AI4217" s="6"/>
      <c r="AJ4217" s="6"/>
      <c r="AK4217" s="6"/>
      <c r="AL4217" s="6"/>
      <c r="AM4217" s="6"/>
      <c r="AN4217" s="6"/>
      <c r="AO4217" s="6"/>
      <c r="AP4217" s="6"/>
      <c r="AQ4217" s="6"/>
      <c r="AR4217" s="6"/>
      <c r="AS4217" s="6"/>
      <c r="AT4217" s="6"/>
      <c r="AU4217" s="6"/>
      <c r="AV4217" s="6"/>
      <c r="AW4217" s="6"/>
      <c r="AX4217" s="6"/>
      <c r="AY4217" s="6"/>
      <c r="AZ4217" s="6"/>
      <c r="BA4217" s="6"/>
      <c r="BB4217" s="6"/>
      <c r="BC4217" s="6"/>
      <c r="BD4217" s="6"/>
      <c r="BE4217" s="6"/>
      <c r="BF4217" s="6"/>
      <c r="BG4217" s="10"/>
    </row>
    <row r="4218" spans="34:59" x14ac:dyDescent="0.25">
      <c r="AH4218" s="10"/>
      <c r="AI4218" s="6"/>
    </row>
    <row r="4219" spans="34:59" x14ac:dyDescent="0.25">
      <c r="AH4219" s="6"/>
      <c r="AI4219" s="6"/>
      <c r="AJ4219" s="6"/>
      <c r="AK4219" s="6"/>
      <c r="AL4219" s="6"/>
      <c r="AM4219" s="6"/>
      <c r="AN4219" s="6"/>
      <c r="AO4219" s="6"/>
      <c r="AP4219" s="6"/>
      <c r="AQ4219" s="6"/>
      <c r="AR4219" s="6"/>
      <c r="AS4219" s="6"/>
      <c r="AT4219" s="6"/>
      <c r="AU4219" s="6"/>
      <c r="AV4219" s="6"/>
      <c r="AW4219" s="6"/>
      <c r="AX4219" s="6"/>
      <c r="AY4219" s="6"/>
      <c r="AZ4219" s="6"/>
      <c r="BA4219" s="6"/>
      <c r="BB4219" s="6"/>
      <c r="BC4219" s="6"/>
      <c r="BD4219" s="6"/>
      <c r="BE4219" s="6"/>
      <c r="BF4219" s="6"/>
      <c r="BG4219" s="6"/>
    </row>
    <row r="4220" spans="34:59" x14ac:dyDescent="0.25">
      <c r="AH4220" s="10"/>
      <c r="AI4220" s="6"/>
      <c r="AJ4220" s="10"/>
      <c r="AK4220" s="10"/>
      <c r="AL4220" s="10"/>
      <c r="AM4220" s="10"/>
      <c r="AN4220" s="10"/>
      <c r="AO4220" s="10"/>
      <c r="AP4220" s="10"/>
      <c r="AQ4220" s="10"/>
      <c r="AR4220" s="10"/>
      <c r="AS4220" s="10"/>
      <c r="AT4220" s="10"/>
      <c r="AU4220" s="10"/>
      <c r="AV4220" s="10"/>
      <c r="AW4220" s="10"/>
      <c r="AX4220" s="10"/>
      <c r="AY4220" s="10"/>
      <c r="AZ4220" s="10"/>
      <c r="BA4220" s="10"/>
      <c r="BB4220" s="10"/>
      <c r="BC4220" s="10"/>
      <c r="BD4220" s="10"/>
      <c r="BE4220" s="10"/>
      <c r="BF4220" s="10"/>
      <c r="BG4220" s="6"/>
    </row>
    <row r="4221" spans="34:59" x14ac:dyDescent="0.25">
      <c r="AH4221" s="6"/>
      <c r="AI4221" s="6"/>
      <c r="AJ4221" s="6"/>
      <c r="AK4221" s="6"/>
      <c r="AL4221" s="6"/>
      <c r="AM4221" s="6"/>
      <c r="AN4221" s="6"/>
      <c r="AO4221" s="6"/>
      <c r="AP4221" s="6"/>
      <c r="AQ4221" s="6"/>
      <c r="AR4221" s="6"/>
      <c r="AS4221" s="6"/>
      <c r="AT4221" s="6"/>
      <c r="AU4221" s="6"/>
      <c r="AV4221" s="6"/>
      <c r="AW4221" s="6"/>
      <c r="AX4221" s="6"/>
      <c r="AY4221" s="6"/>
      <c r="AZ4221" s="6"/>
      <c r="BA4221" s="6"/>
      <c r="BB4221" s="6"/>
      <c r="BC4221" s="6"/>
      <c r="BD4221" s="6"/>
      <c r="BE4221" s="6"/>
      <c r="BF4221" s="6"/>
      <c r="BG4221" s="10"/>
    </row>
    <row r="4222" spans="34:59" x14ac:dyDescent="0.25">
      <c r="AH4222" s="10"/>
      <c r="AI4222" s="6"/>
    </row>
    <row r="4223" spans="34:59" x14ac:dyDescent="0.25">
      <c r="AH4223" s="6"/>
      <c r="AI4223" s="6"/>
      <c r="AJ4223" s="6"/>
      <c r="AK4223" s="6"/>
      <c r="AL4223" s="6"/>
      <c r="AM4223" s="6"/>
      <c r="AN4223" s="6"/>
      <c r="AO4223" s="6"/>
      <c r="AP4223" s="6"/>
      <c r="AQ4223" s="6"/>
      <c r="AR4223" s="6"/>
      <c r="AS4223" s="6"/>
      <c r="AT4223" s="6"/>
      <c r="AU4223" s="6"/>
      <c r="AV4223" s="6"/>
      <c r="AW4223" s="6"/>
      <c r="AX4223" s="6"/>
      <c r="AY4223" s="6"/>
      <c r="AZ4223" s="6"/>
      <c r="BA4223" s="6"/>
      <c r="BB4223" s="6"/>
      <c r="BC4223" s="6"/>
      <c r="BD4223" s="6"/>
      <c r="BE4223" s="6"/>
      <c r="BF4223" s="6"/>
      <c r="BG4223" s="6"/>
    </row>
    <row r="4224" spans="34:59" x14ac:dyDescent="0.25">
      <c r="AH4224" s="10"/>
      <c r="AI4224" s="6"/>
      <c r="AJ4224" s="10"/>
      <c r="AK4224" s="10"/>
      <c r="AL4224" s="10"/>
      <c r="AM4224" s="10"/>
      <c r="AN4224" s="10"/>
      <c r="AO4224" s="10"/>
      <c r="AP4224" s="10"/>
      <c r="AQ4224" s="10"/>
      <c r="AR4224" s="10"/>
      <c r="AS4224" s="10"/>
      <c r="AT4224" s="10"/>
      <c r="AU4224" s="10"/>
      <c r="AV4224" s="10"/>
      <c r="AW4224" s="10"/>
      <c r="AX4224" s="10"/>
      <c r="AY4224" s="10"/>
      <c r="AZ4224" s="10"/>
      <c r="BA4224" s="10"/>
      <c r="BB4224" s="10"/>
      <c r="BC4224" s="10"/>
      <c r="BD4224" s="10"/>
      <c r="BE4224" s="10"/>
      <c r="BF4224" s="10"/>
      <c r="BG4224" s="6"/>
    </row>
    <row r="4225" spans="34:59" x14ac:dyDescent="0.25">
      <c r="AH4225" s="6"/>
      <c r="AI4225" s="6"/>
      <c r="AJ4225" s="6"/>
      <c r="AK4225" s="6"/>
      <c r="AL4225" s="6"/>
      <c r="AM4225" s="6"/>
      <c r="AN4225" s="6"/>
      <c r="AO4225" s="6"/>
      <c r="AP4225" s="6"/>
      <c r="AQ4225" s="6"/>
      <c r="AR4225" s="6"/>
      <c r="AS4225" s="6"/>
      <c r="AT4225" s="6"/>
      <c r="AU4225" s="6"/>
      <c r="AV4225" s="6"/>
      <c r="AW4225" s="6"/>
      <c r="AX4225" s="6"/>
      <c r="AY4225" s="6"/>
      <c r="AZ4225" s="6"/>
      <c r="BA4225" s="6"/>
      <c r="BB4225" s="6"/>
      <c r="BC4225" s="6"/>
      <c r="BD4225" s="6"/>
      <c r="BE4225" s="6"/>
      <c r="BF4225" s="6"/>
      <c r="BG4225" s="10"/>
    </row>
    <row r="4226" spans="34:59" x14ac:dyDescent="0.25">
      <c r="AH4226" s="10"/>
      <c r="AI4226" s="6"/>
    </row>
    <row r="4227" spans="34:59" x14ac:dyDescent="0.25">
      <c r="AH4227" s="6"/>
      <c r="AI4227" s="6"/>
      <c r="AJ4227" s="6"/>
      <c r="AK4227" s="6"/>
      <c r="AL4227" s="6"/>
      <c r="AM4227" s="6"/>
      <c r="AN4227" s="6"/>
      <c r="AO4227" s="6"/>
      <c r="AP4227" s="6"/>
      <c r="AQ4227" s="6"/>
      <c r="AR4227" s="6"/>
      <c r="AS4227" s="6"/>
      <c r="AT4227" s="6"/>
      <c r="AU4227" s="6"/>
      <c r="AV4227" s="6"/>
      <c r="AW4227" s="6"/>
      <c r="AX4227" s="6"/>
      <c r="AY4227" s="6"/>
      <c r="AZ4227" s="6"/>
      <c r="BA4227" s="6"/>
      <c r="BB4227" s="6"/>
      <c r="BC4227" s="6"/>
      <c r="BD4227" s="6"/>
      <c r="BE4227" s="6"/>
      <c r="BF4227" s="6"/>
      <c r="BG4227" s="6"/>
    </row>
    <row r="4228" spans="34:59" x14ac:dyDescent="0.25">
      <c r="AH4228" s="10"/>
      <c r="AI4228" s="6"/>
      <c r="AJ4228" s="10"/>
      <c r="AK4228" s="10"/>
      <c r="AL4228" s="10"/>
      <c r="AM4228" s="10"/>
      <c r="AN4228" s="10"/>
      <c r="AO4228" s="10"/>
      <c r="AP4228" s="10"/>
      <c r="AQ4228" s="10"/>
      <c r="AR4228" s="10"/>
      <c r="AS4228" s="10"/>
      <c r="AT4228" s="10"/>
      <c r="AU4228" s="10"/>
      <c r="AV4228" s="10"/>
      <c r="AW4228" s="10"/>
      <c r="AX4228" s="10"/>
      <c r="AY4228" s="10"/>
      <c r="AZ4228" s="10"/>
      <c r="BA4228" s="10"/>
      <c r="BB4228" s="10"/>
      <c r="BC4228" s="10"/>
      <c r="BD4228" s="10"/>
      <c r="BE4228" s="10"/>
      <c r="BF4228" s="10"/>
      <c r="BG4228" s="6"/>
    </row>
    <row r="4229" spans="34:59" x14ac:dyDescent="0.25">
      <c r="AH4229" s="6"/>
      <c r="AI4229" s="6"/>
      <c r="AJ4229" s="6"/>
      <c r="AK4229" s="6"/>
      <c r="AL4229" s="6"/>
      <c r="AM4229" s="6"/>
      <c r="AN4229" s="6"/>
      <c r="AO4229" s="6"/>
      <c r="AP4229" s="6"/>
      <c r="AQ4229" s="6"/>
      <c r="AR4229" s="6"/>
      <c r="AS4229" s="6"/>
      <c r="AT4229" s="6"/>
      <c r="AU4229" s="6"/>
      <c r="AV4229" s="6"/>
      <c r="AW4229" s="6"/>
      <c r="AX4229" s="6"/>
      <c r="AY4229" s="6"/>
      <c r="AZ4229" s="6"/>
      <c r="BA4229" s="6"/>
      <c r="BB4229" s="6"/>
      <c r="BC4229" s="6"/>
      <c r="BD4229" s="6"/>
      <c r="BE4229" s="6"/>
      <c r="BF4229" s="6"/>
      <c r="BG4229" s="10"/>
    </row>
    <row r="4230" spans="34:59" x14ac:dyDescent="0.25">
      <c r="AH4230" s="10"/>
      <c r="AI4230" s="6"/>
    </row>
    <row r="4231" spans="34:59" x14ac:dyDescent="0.25">
      <c r="AH4231" s="6"/>
      <c r="AI4231" s="6"/>
      <c r="AJ4231" s="6"/>
      <c r="AK4231" s="6"/>
      <c r="AL4231" s="6"/>
      <c r="AM4231" s="6"/>
      <c r="AN4231" s="6"/>
      <c r="AO4231" s="6"/>
      <c r="AP4231" s="6"/>
      <c r="AQ4231" s="6"/>
      <c r="AR4231" s="6"/>
      <c r="AS4231" s="6"/>
      <c r="AT4231" s="6"/>
      <c r="AU4231" s="6"/>
      <c r="AV4231" s="6"/>
      <c r="AW4231" s="6"/>
      <c r="AX4231" s="6"/>
      <c r="AY4231" s="6"/>
      <c r="AZ4231" s="6"/>
      <c r="BA4231" s="6"/>
      <c r="BB4231" s="6"/>
      <c r="BC4231" s="6"/>
      <c r="BD4231" s="6"/>
      <c r="BE4231" s="6"/>
      <c r="BF4231" s="6"/>
      <c r="BG4231" s="6"/>
    </row>
    <row r="4232" spans="34:59" x14ac:dyDescent="0.25">
      <c r="AH4232" s="10"/>
      <c r="AI4232" s="6"/>
      <c r="AJ4232" s="10"/>
      <c r="AK4232" s="10"/>
      <c r="AL4232" s="10"/>
      <c r="AM4232" s="10"/>
      <c r="AN4232" s="10"/>
      <c r="AO4232" s="10"/>
      <c r="AP4232" s="10"/>
      <c r="AQ4232" s="10"/>
      <c r="AR4232" s="10"/>
      <c r="AS4232" s="10"/>
      <c r="AT4232" s="10"/>
      <c r="AU4232" s="10"/>
      <c r="AV4232" s="10"/>
      <c r="AW4232" s="10"/>
      <c r="AX4232" s="10"/>
      <c r="AY4232" s="10"/>
      <c r="AZ4232" s="10"/>
      <c r="BA4232" s="10"/>
      <c r="BB4232" s="10"/>
      <c r="BC4232" s="10"/>
      <c r="BD4232" s="10"/>
      <c r="BE4232" s="10"/>
      <c r="BF4232" s="10"/>
      <c r="BG4232" s="6"/>
    </row>
    <row r="4233" spans="34:59" x14ac:dyDescent="0.25">
      <c r="AH4233" s="6"/>
      <c r="AI4233" s="6"/>
      <c r="AJ4233" s="6"/>
      <c r="AK4233" s="6"/>
      <c r="AL4233" s="6"/>
      <c r="AM4233" s="6"/>
      <c r="AN4233" s="6"/>
      <c r="AO4233" s="6"/>
      <c r="AP4233" s="6"/>
      <c r="AQ4233" s="6"/>
      <c r="AR4233" s="6"/>
      <c r="AS4233" s="6"/>
      <c r="AT4233" s="6"/>
      <c r="AU4233" s="6"/>
      <c r="AV4233" s="6"/>
      <c r="AW4233" s="6"/>
      <c r="AX4233" s="6"/>
      <c r="AY4233" s="6"/>
      <c r="AZ4233" s="6"/>
      <c r="BA4233" s="6"/>
      <c r="BB4233" s="6"/>
      <c r="BC4233" s="6"/>
      <c r="BD4233" s="6"/>
      <c r="BE4233" s="6"/>
      <c r="BF4233" s="6"/>
      <c r="BG4233" s="10"/>
    </row>
    <row r="4234" spans="34:59" x14ac:dyDescent="0.25">
      <c r="AH4234" s="10"/>
      <c r="AI4234" s="6"/>
    </row>
    <row r="4235" spans="34:59" x14ac:dyDescent="0.25">
      <c r="AH4235" s="6"/>
      <c r="AI4235" s="6"/>
      <c r="AJ4235" s="6"/>
      <c r="AK4235" s="6"/>
      <c r="AL4235" s="6"/>
      <c r="AM4235" s="6"/>
      <c r="AN4235" s="6"/>
      <c r="AO4235" s="6"/>
      <c r="AP4235" s="6"/>
      <c r="AQ4235" s="6"/>
      <c r="AR4235" s="6"/>
      <c r="AS4235" s="6"/>
      <c r="AT4235" s="6"/>
      <c r="AU4235" s="6"/>
      <c r="AV4235" s="6"/>
      <c r="AW4235" s="6"/>
      <c r="AX4235" s="6"/>
      <c r="AY4235" s="6"/>
      <c r="AZ4235" s="6"/>
      <c r="BA4235" s="6"/>
      <c r="BB4235" s="6"/>
      <c r="BC4235" s="6"/>
      <c r="BD4235" s="6"/>
      <c r="BE4235" s="6"/>
      <c r="BF4235" s="6"/>
      <c r="BG4235" s="6"/>
    </row>
    <row r="4236" spans="34:59" x14ac:dyDescent="0.25">
      <c r="AH4236" s="10"/>
      <c r="AI4236" s="6"/>
      <c r="AJ4236" s="10"/>
      <c r="AK4236" s="10"/>
      <c r="AL4236" s="10"/>
      <c r="AM4236" s="10"/>
      <c r="AN4236" s="10"/>
      <c r="AO4236" s="10"/>
      <c r="AP4236" s="10"/>
      <c r="AQ4236" s="10"/>
      <c r="AR4236" s="10"/>
      <c r="AS4236" s="10"/>
      <c r="AT4236" s="10"/>
      <c r="AU4236" s="10"/>
      <c r="AV4236" s="10"/>
      <c r="AW4236" s="10"/>
      <c r="AX4236" s="10"/>
      <c r="AY4236" s="10"/>
      <c r="AZ4236" s="10"/>
      <c r="BA4236" s="10"/>
      <c r="BB4236" s="10"/>
      <c r="BC4236" s="10"/>
      <c r="BD4236" s="10"/>
      <c r="BE4236" s="10"/>
      <c r="BF4236" s="10"/>
      <c r="BG4236" s="6"/>
    </row>
    <row r="4237" spans="34:59" x14ac:dyDescent="0.25">
      <c r="AH4237" s="6"/>
      <c r="AI4237" s="6"/>
      <c r="AJ4237" s="6"/>
      <c r="AK4237" s="6"/>
      <c r="AL4237" s="6"/>
      <c r="AM4237" s="6"/>
      <c r="AN4237" s="6"/>
      <c r="AO4237" s="6"/>
      <c r="AP4237" s="6"/>
      <c r="AQ4237" s="6"/>
      <c r="AR4237" s="6"/>
      <c r="AS4237" s="6"/>
      <c r="AT4237" s="6"/>
      <c r="AU4237" s="6"/>
      <c r="AV4237" s="6"/>
      <c r="AW4237" s="6"/>
      <c r="AX4237" s="6"/>
      <c r="AY4237" s="6"/>
      <c r="AZ4237" s="6"/>
      <c r="BA4237" s="6"/>
      <c r="BB4237" s="6"/>
      <c r="BC4237" s="6"/>
      <c r="BD4237" s="6"/>
      <c r="BE4237" s="6"/>
      <c r="BF4237" s="6"/>
      <c r="BG4237" s="10"/>
    </row>
    <row r="4238" spans="34:59" x14ac:dyDescent="0.25">
      <c r="AH4238" s="10"/>
      <c r="AI4238" s="6"/>
    </row>
    <row r="4239" spans="34:59" x14ac:dyDescent="0.25">
      <c r="AH4239" s="6"/>
      <c r="AI4239" s="6"/>
      <c r="AJ4239" s="6"/>
      <c r="AK4239" s="6"/>
      <c r="AL4239" s="6"/>
      <c r="AM4239" s="6"/>
      <c r="AN4239" s="6"/>
      <c r="AO4239" s="6"/>
      <c r="AP4239" s="6"/>
      <c r="AQ4239" s="6"/>
      <c r="AR4239" s="6"/>
      <c r="AS4239" s="6"/>
      <c r="AT4239" s="6"/>
      <c r="AU4239" s="6"/>
      <c r="AV4239" s="6"/>
      <c r="AW4239" s="6"/>
      <c r="AX4239" s="6"/>
      <c r="AY4239" s="6"/>
      <c r="AZ4239" s="6"/>
      <c r="BA4239" s="6"/>
      <c r="BB4239" s="6"/>
      <c r="BC4239" s="6"/>
      <c r="BD4239" s="6"/>
      <c r="BE4239" s="6"/>
      <c r="BF4239" s="6"/>
      <c r="BG4239" s="6"/>
    </row>
    <row r="4240" spans="34:59" x14ac:dyDescent="0.25">
      <c r="AH4240" s="10"/>
      <c r="AI4240" s="6"/>
      <c r="AJ4240" s="10"/>
      <c r="AK4240" s="10"/>
      <c r="AL4240" s="10"/>
      <c r="AM4240" s="10"/>
      <c r="AN4240" s="10"/>
      <c r="AO4240" s="10"/>
      <c r="AP4240" s="10"/>
      <c r="AQ4240" s="10"/>
      <c r="AR4240" s="10"/>
      <c r="AS4240" s="10"/>
      <c r="AT4240" s="10"/>
      <c r="AU4240" s="10"/>
      <c r="AV4240" s="10"/>
      <c r="AW4240" s="10"/>
      <c r="AX4240" s="10"/>
      <c r="AY4240" s="10"/>
      <c r="AZ4240" s="10"/>
      <c r="BA4240" s="10"/>
      <c r="BB4240" s="10"/>
      <c r="BC4240" s="10"/>
      <c r="BD4240" s="10"/>
      <c r="BE4240" s="10"/>
      <c r="BF4240" s="10"/>
      <c r="BG4240" s="6"/>
    </row>
    <row r="4241" spans="34:59" x14ac:dyDescent="0.25">
      <c r="AH4241" s="6"/>
      <c r="AI4241" s="6"/>
      <c r="AJ4241" s="6"/>
      <c r="AK4241" s="6"/>
      <c r="AL4241" s="6"/>
      <c r="AM4241" s="6"/>
      <c r="AN4241" s="6"/>
      <c r="AO4241" s="6"/>
      <c r="AP4241" s="6"/>
      <c r="AQ4241" s="6"/>
      <c r="AR4241" s="6"/>
      <c r="AS4241" s="6"/>
      <c r="AT4241" s="6"/>
      <c r="AU4241" s="6"/>
      <c r="AV4241" s="6"/>
      <c r="AW4241" s="6"/>
      <c r="AX4241" s="6"/>
      <c r="AY4241" s="6"/>
      <c r="AZ4241" s="6"/>
      <c r="BA4241" s="6"/>
      <c r="BB4241" s="6"/>
      <c r="BC4241" s="6"/>
      <c r="BD4241" s="6"/>
      <c r="BE4241" s="6"/>
      <c r="BF4241" s="6"/>
      <c r="BG4241" s="10"/>
    </row>
    <row r="4242" spans="34:59" x14ac:dyDescent="0.25">
      <c r="AH4242" s="10"/>
      <c r="AI4242" s="6"/>
    </row>
    <row r="4243" spans="34:59" x14ac:dyDescent="0.25">
      <c r="AH4243" s="6"/>
      <c r="AI4243" s="6"/>
      <c r="AJ4243" s="6"/>
      <c r="AK4243" s="6"/>
      <c r="AL4243" s="6"/>
      <c r="AM4243" s="6"/>
      <c r="AN4243" s="6"/>
      <c r="AO4243" s="6"/>
      <c r="AP4243" s="6"/>
      <c r="AQ4243" s="6"/>
      <c r="AR4243" s="6"/>
      <c r="AS4243" s="6"/>
      <c r="AT4243" s="6"/>
      <c r="AU4243" s="6"/>
      <c r="AV4243" s="6"/>
      <c r="AW4243" s="6"/>
      <c r="AX4243" s="6"/>
      <c r="AY4243" s="6"/>
      <c r="AZ4243" s="6"/>
      <c r="BA4243" s="6"/>
      <c r="BB4243" s="6"/>
      <c r="BC4243" s="6"/>
      <c r="BD4243" s="6"/>
      <c r="BE4243" s="6"/>
      <c r="BF4243" s="6"/>
      <c r="BG4243" s="6"/>
    </row>
    <row r="4244" spans="34:59" x14ac:dyDescent="0.25">
      <c r="AH4244" s="10"/>
      <c r="AI4244" s="6"/>
      <c r="AJ4244" s="10"/>
      <c r="AK4244" s="10"/>
      <c r="AL4244" s="10"/>
      <c r="AM4244" s="10"/>
      <c r="AN4244" s="10"/>
      <c r="AO4244" s="10"/>
      <c r="AP4244" s="10"/>
      <c r="AQ4244" s="10"/>
      <c r="AR4244" s="10"/>
      <c r="AS4244" s="10"/>
      <c r="AT4244" s="10"/>
      <c r="AU4244" s="10"/>
      <c r="AV4244" s="10"/>
      <c r="AW4244" s="10"/>
      <c r="AX4244" s="10"/>
      <c r="AY4244" s="10"/>
      <c r="AZ4244" s="10"/>
      <c r="BA4244" s="10"/>
      <c r="BB4244" s="10"/>
      <c r="BC4244" s="10"/>
      <c r="BD4244" s="10"/>
      <c r="BE4244" s="10"/>
      <c r="BF4244" s="10"/>
      <c r="BG4244" s="6"/>
    </row>
    <row r="4245" spans="34:59" x14ac:dyDescent="0.25">
      <c r="AH4245" s="6"/>
      <c r="AI4245" s="6"/>
      <c r="AJ4245" s="6"/>
      <c r="AK4245" s="6"/>
      <c r="AL4245" s="6"/>
      <c r="AM4245" s="6"/>
      <c r="AN4245" s="6"/>
      <c r="AO4245" s="6"/>
      <c r="AP4245" s="6"/>
      <c r="AQ4245" s="6"/>
      <c r="AR4245" s="6"/>
      <c r="AS4245" s="6"/>
      <c r="AT4245" s="6"/>
      <c r="AU4245" s="6"/>
      <c r="AV4245" s="6"/>
      <c r="AW4245" s="6"/>
      <c r="AX4245" s="6"/>
      <c r="AY4245" s="6"/>
      <c r="AZ4245" s="6"/>
      <c r="BA4245" s="6"/>
      <c r="BB4245" s="6"/>
      <c r="BC4245" s="6"/>
      <c r="BD4245" s="6"/>
      <c r="BE4245" s="6"/>
      <c r="BF4245" s="6"/>
      <c r="BG4245" s="10"/>
    </row>
    <row r="4246" spans="34:59" x14ac:dyDescent="0.25">
      <c r="AH4246" s="10"/>
      <c r="AI4246" s="6"/>
    </row>
    <row r="4247" spans="34:59" x14ac:dyDescent="0.25">
      <c r="AH4247" s="6"/>
      <c r="AI4247" s="6"/>
      <c r="AJ4247" s="6"/>
      <c r="AK4247" s="6"/>
      <c r="AL4247" s="6"/>
      <c r="AM4247" s="6"/>
      <c r="AN4247" s="6"/>
      <c r="AO4247" s="6"/>
      <c r="AP4247" s="6"/>
      <c r="AQ4247" s="6"/>
      <c r="AR4247" s="6"/>
      <c r="AS4247" s="6"/>
      <c r="AT4247" s="6"/>
      <c r="AU4247" s="6"/>
      <c r="AV4247" s="6"/>
      <c r="AW4247" s="6"/>
      <c r="AX4247" s="6"/>
      <c r="AY4247" s="6"/>
      <c r="AZ4247" s="6"/>
      <c r="BA4247" s="6"/>
      <c r="BB4247" s="6"/>
      <c r="BC4247" s="6"/>
      <c r="BD4247" s="6"/>
      <c r="BE4247" s="6"/>
      <c r="BF4247" s="6"/>
      <c r="BG4247" s="6"/>
    </row>
    <row r="4248" spans="34:59" x14ac:dyDescent="0.25">
      <c r="AH4248" s="10"/>
      <c r="AI4248" s="6"/>
      <c r="AJ4248" s="10"/>
      <c r="AK4248" s="10"/>
      <c r="AL4248" s="10"/>
      <c r="AM4248" s="10"/>
      <c r="AN4248" s="10"/>
      <c r="AO4248" s="10"/>
      <c r="AP4248" s="10"/>
      <c r="AQ4248" s="10"/>
      <c r="AR4248" s="10"/>
      <c r="AS4248" s="10"/>
      <c r="AT4248" s="10"/>
      <c r="AU4248" s="10"/>
      <c r="AV4248" s="10"/>
      <c r="AW4248" s="10"/>
      <c r="AX4248" s="10"/>
      <c r="AY4248" s="10"/>
      <c r="AZ4248" s="10"/>
      <c r="BA4248" s="10"/>
      <c r="BB4248" s="10"/>
      <c r="BC4248" s="10"/>
      <c r="BD4248" s="10"/>
      <c r="BE4248" s="10"/>
      <c r="BF4248" s="10"/>
      <c r="BG4248" s="6"/>
    </row>
    <row r="4249" spans="34:59" x14ac:dyDescent="0.25">
      <c r="AH4249" s="6"/>
      <c r="AI4249" s="6"/>
      <c r="AJ4249" s="6"/>
      <c r="AK4249" s="6"/>
      <c r="AL4249" s="6"/>
      <c r="AM4249" s="6"/>
      <c r="AN4249" s="6"/>
      <c r="AO4249" s="6"/>
      <c r="AP4249" s="6"/>
      <c r="AQ4249" s="6"/>
      <c r="AR4249" s="6"/>
      <c r="AS4249" s="6"/>
      <c r="AT4249" s="6"/>
      <c r="AU4249" s="6"/>
      <c r="AV4249" s="6"/>
      <c r="AW4249" s="6"/>
      <c r="AX4249" s="6"/>
      <c r="AY4249" s="6"/>
      <c r="AZ4249" s="6"/>
      <c r="BA4249" s="6"/>
      <c r="BB4249" s="6"/>
      <c r="BC4249" s="6"/>
      <c r="BD4249" s="6"/>
      <c r="BE4249" s="6"/>
      <c r="BF4249" s="6"/>
      <c r="BG4249" s="10"/>
    </row>
    <row r="4250" spans="34:59" x14ac:dyDescent="0.25">
      <c r="AH4250" s="10"/>
      <c r="AI4250" s="6"/>
    </row>
    <row r="4251" spans="34:59" x14ac:dyDescent="0.25">
      <c r="AH4251" s="6"/>
      <c r="AI4251" s="6"/>
      <c r="AJ4251" s="6"/>
      <c r="AK4251" s="6"/>
      <c r="AL4251" s="6"/>
      <c r="AM4251" s="6"/>
      <c r="AN4251" s="6"/>
      <c r="AO4251" s="6"/>
      <c r="AP4251" s="6"/>
      <c r="AQ4251" s="6"/>
      <c r="AR4251" s="6"/>
      <c r="AS4251" s="6"/>
      <c r="AT4251" s="6"/>
      <c r="AU4251" s="6"/>
      <c r="AV4251" s="6"/>
      <c r="AW4251" s="6"/>
      <c r="AX4251" s="6"/>
      <c r="AY4251" s="6"/>
      <c r="AZ4251" s="6"/>
      <c r="BA4251" s="6"/>
      <c r="BB4251" s="6"/>
      <c r="BC4251" s="6"/>
      <c r="BD4251" s="6"/>
      <c r="BE4251" s="6"/>
      <c r="BF4251" s="6"/>
      <c r="BG4251" s="6"/>
    </row>
    <row r="4252" spans="34:59" x14ac:dyDescent="0.25">
      <c r="AH4252" s="10"/>
      <c r="AI4252" s="6"/>
      <c r="AJ4252" s="10"/>
      <c r="AK4252" s="10"/>
      <c r="AL4252" s="10"/>
      <c r="AM4252" s="10"/>
      <c r="AN4252" s="10"/>
      <c r="AO4252" s="10"/>
      <c r="AP4252" s="10"/>
      <c r="AQ4252" s="10"/>
      <c r="AR4252" s="10"/>
      <c r="AS4252" s="10"/>
      <c r="AT4252" s="10"/>
      <c r="AU4252" s="10"/>
      <c r="AV4252" s="10"/>
      <c r="AW4252" s="10"/>
      <c r="AX4252" s="10"/>
      <c r="AY4252" s="10"/>
      <c r="AZ4252" s="10"/>
      <c r="BA4252" s="10"/>
      <c r="BB4252" s="10"/>
      <c r="BC4252" s="10"/>
      <c r="BD4252" s="10"/>
      <c r="BE4252" s="10"/>
      <c r="BF4252" s="10"/>
      <c r="BG4252" s="6"/>
    </row>
    <row r="4253" spans="34:59" x14ac:dyDescent="0.25">
      <c r="AH4253" s="6"/>
      <c r="AI4253" s="6"/>
      <c r="AJ4253" s="6"/>
      <c r="AK4253" s="6"/>
      <c r="AL4253" s="6"/>
      <c r="AM4253" s="6"/>
      <c r="AN4253" s="6"/>
      <c r="AO4253" s="6"/>
      <c r="AP4253" s="6"/>
      <c r="AQ4253" s="6"/>
      <c r="AR4253" s="6"/>
      <c r="AS4253" s="6"/>
      <c r="AT4253" s="6"/>
      <c r="AU4253" s="6"/>
      <c r="AV4253" s="6"/>
      <c r="AW4253" s="6"/>
      <c r="AX4253" s="6"/>
      <c r="AY4253" s="6"/>
      <c r="AZ4253" s="6"/>
      <c r="BA4253" s="6"/>
      <c r="BB4253" s="6"/>
      <c r="BC4253" s="6"/>
      <c r="BD4253" s="6"/>
      <c r="BE4253" s="6"/>
      <c r="BF4253" s="6"/>
      <c r="BG4253" s="10"/>
    </row>
    <row r="4254" spans="34:59" x14ac:dyDescent="0.25">
      <c r="AH4254" s="10"/>
      <c r="AI4254" s="6"/>
    </row>
    <row r="4255" spans="34:59" x14ac:dyDescent="0.25">
      <c r="AH4255" s="6"/>
      <c r="AI4255" s="6"/>
      <c r="AJ4255" s="6"/>
      <c r="AK4255" s="6"/>
      <c r="AL4255" s="6"/>
      <c r="AM4255" s="6"/>
      <c r="AN4255" s="6"/>
      <c r="AO4255" s="6"/>
      <c r="AP4255" s="6"/>
      <c r="AQ4255" s="6"/>
      <c r="AR4255" s="6"/>
      <c r="AS4255" s="6"/>
      <c r="AT4255" s="6"/>
      <c r="AU4255" s="6"/>
      <c r="AV4255" s="6"/>
      <c r="AW4255" s="6"/>
      <c r="AX4255" s="6"/>
      <c r="AY4255" s="6"/>
      <c r="AZ4255" s="6"/>
      <c r="BA4255" s="6"/>
      <c r="BB4255" s="6"/>
      <c r="BC4255" s="6"/>
      <c r="BD4255" s="6"/>
      <c r="BE4255" s="6"/>
      <c r="BF4255" s="6"/>
      <c r="BG4255" s="6"/>
    </row>
    <row r="4256" spans="34:59" x14ac:dyDescent="0.25">
      <c r="AH4256" s="10"/>
      <c r="AI4256" s="6"/>
      <c r="AJ4256" s="10"/>
      <c r="AK4256" s="10"/>
      <c r="AL4256" s="10"/>
      <c r="AM4256" s="10"/>
      <c r="AN4256" s="10"/>
      <c r="AO4256" s="10"/>
      <c r="AP4256" s="10"/>
      <c r="AQ4256" s="10"/>
      <c r="AR4256" s="10"/>
      <c r="AS4256" s="10"/>
      <c r="AT4256" s="10"/>
      <c r="AU4256" s="10"/>
      <c r="AV4256" s="10"/>
      <c r="AW4256" s="10"/>
      <c r="AX4256" s="10"/>
      <c r="AY4256" s="10"/>
      <c r="AZ4256" s="10"/>
      <c r="BA4256" s="10"/>
      <c r="BB4256" s="10"/>
      <c r="BC4256" s="10"/>
      <c r="BD4256" s="10"/>
      <c r="BE4256" s="10"/>
      <c r="BF4256" s="10"/>
      <c r="BG4256" s="6"/>
    </row>
    <row r="4257" spans="34:59" x14ac:dyDescent="0.25">
      <c r="AH4257" s="6"/>
      <c r="AI4257" s="6"/>
      <c r="AJ4257" s="6"/>
      <c r="AK4257" s="6"/>
      <c r="AL4257" s="6"/>
      <c r="AM4257" s="6"/>
      <c r="AN4257" s="6"/>
      <c r="AO4257" s="6"/>
      <c r="AP4257" s="6"/>
      <c r="AQ4257" s="6"/>
      <c r="AR4257" s="6"/>
      <c r="AS4257" s="6"/>
      <c r="AT4257" s="6"/>
      <c r="AU4257" s="6"/>
      <c r="AV4257" s="6"/>
      <c r="AW4257" s="6"/>
      <c r="AX4257" s="6"/>
      <c r="AY4257" s="6"/>
      <c r="AZ4257" s="6"/>
      <c r="BA4257" s="6"/>
      <c r="BB4257" s="6"/>
      <c r="BC4257" s="6"/>
      <c r="BD4257" s="6"/>
      <c r="BE4257" s="6"/>
      <c r="BF4257" s="6"/>
      <c r="BG4257" s="10"/>
    </row>
    <row r="4258" spans="34:59" x14ac:dyDescent="0.25">
      <c r="AH4258" s="10"/>
      <c r="AI4258" s="6"/>
    </row>
    <row r="4259" spans="34:59" x14ac:dyDescent="0.25">
      <c r="AH4259" s="6"/>
      <c r="AI4259" s="6"/>
      <c r="AJ4259" s="6"/>
      <c r="AK4259" s="6"/>
      <c r="AL4259" s="6"/>
      <c r="AM4259" s="6"/>
      <c r="AN4259" s="6"/>
      <c r="AO4259" s="6"/>
      <c r="AP4259" s="6"/>
      <c r="AQ4259" s="6"/>
      <c r="AR4259" s="6"/>
      <c r="AS4259" s="6"/>
      <c r="AT4259" s="6"/>
      <c r="AU4259" s="6"/>
      <c r="AV4259" s="6"/>
      <c r="AW4259" s="6"/>
      <c r="AX4259" s="6"/>
      <c r="AY4259" s="6"/>
      <c r="AZ4259" s="6"/>
      <c r="BA4259" s="6"/>
      <c r="BB4259" s="6"/>
      <c r="BC4259" s="6"/>
      <c r="BD4259" s="6"/>
      <c r="BE4259" s="6"/>
      <c r="BF4259" s="6"/>
      <c r="BG4259" s="6"/>
    </row>
    <row r="4260" spans="34:59" x14ac:dyDescent="0.25">
      <c r="AH4260" s="10"/>
      <c r="AI4260" s="6"/>
      <c r="AJ4260" s="10"/>
      <c r="AK4260" s="10"/>
      <c r="AL4260" s="10"/>
      <c r="AM4260" s="10"/>
      <c r="AN4260" s="10"/>
      <c r="AO4260" s="10"/>
      <c r="AP4260" s="10"/>
      <c r="AQ4260" s="10"/>
      <c r="AR4260" s="10"/>
      <c r="AS4260" s="10"/>
      <c r="AT4260" s="10"/>
      <c r="AU4260" s="10"/>
      <c r="AV4260" s="10"/>
      <c r="AW4260" s="10"/>
      <c r="AX4260" s="10"/>
      <c r="AY4260" s="10"/>
      <c r="AZ4260" s="10"/>
      <c r="BA4260" s="10"/>
      <c r="BB4260" s="10"/>
      <c r="BC4260" s="10"/>
      <c r="BD4260" s="10"/>
      <c r="BE4260" s="10"/>
      <c r="BF4260" s="10"/>
      <c r="BG4260" s="6"/>
    </row>
    <row r="4261" spans="34:59" x14ac:dyDescent="0.25">
      <c r="AH4261" s="6"/>
      <c r="AI4261" s="6"/>
      <c r="AJ4261" s="6"/>
      <c r="AK4261" s="6"/>
      <c r="AL4261" s="6"/>
      <c r="AM4261" s="6"/>
      <c r="AN4261" s="6"/>
      <c r="AO4261" s="6"/>
      <c r="AP4261" s="6"/>
      <c r="AQ4261" s="6"/>
      <c r="AR4261" s="6"/>
      <c r="AS4261" s="6"/>
      <c r="AT4261" s="6"/>
      <c r="AU4261" s="6"/>
      <c r="AV4261" s="6"/>
      <c r="AW4261" s="6"/>
      <c r="AX4261" s="6"/>
      <c r="AY4261" s="6"/>
      <c r="AZ4261" s="6"/>
      <c r="BA4261" s="6"/>
      <c r="BB4261" s="6"/>
      <c r="BC4261" s="6"/>
      <c r="BD4261" s="6"/>
      <c r="BE4261" s="6"/>
      <c r="BF4261" s="6"/>
      <c r="BG4261" s="10"/>
    </row>
    <row r="4262" spans="34:59" x14ac:dyDescent="0.25">
      <c r="AH4262" s="10"/>
      <c r="AI4262" s="6"/>
    </row>
    <row r="4263" spans="34:59" x14ac:dyDescent="0.25">
      <c r="AH4263" s="6"/>
      <c r="AI4263" s="6"/>
      <c r="AJ4263" s="6"/>
      <c r="AK4263" s="6"/>
      <c r="AL4263" s="6"/>
      <c r="AM4263" s="6"/>
      <c r="AN4263" s="6"/>
      <c r="AO4263" s="6"/>
      <c r="AP4263" s="6"/>
      <c r="AQ4263" s="6"/>
      <c r="AR4263" s="6"/>
      <c r="AS4263" s="6"/>
      <c r="AT4263" s="6"/>
      <c r="AU4263" s="6"/>
      <c r="AV4263" s="6"/>
      <c r="AW4263" s="6"/>
      <c r="AX4263" s="6"/>
      <c r="AY4263" s="6"/>
      <c r="AZ4263" s="6"/>
      <c r="BA4263" s="6"/>
      <c r="BB4263" s="6"/>
      <c r="BC4263" s="6"/>
      <c r="BD4263" s="6"/>
      <c r="BE4263" s="6"/>
      <c r="BF4263" s="6"/>
      <c r="BG4263" s="6"/>
    </row>
    <row r="4264" spans="34:59" x14ac:dyDescent="0.25">
      <c r="AH4264" s="10"/>
      <c r="AI4264" s="6"/>
      <c r="AJ4264" s="10"/>
      <c r="AK4264" s="10"/>
      <c r="AL4264" s="10"/>
      <c r="AM4264" s="10"/>
      <c r="AN4264" s="10"/>
      <c r="AO4264" s="10"/>
      <c r="AP4264" s="10"/>
      <c r="AQ4264" s="10"/>
      <c r="AR4264" s="10"/>
      <c r="AS4264" s="10"/>
      <c r="AT4264" s="10"/>
      <c r="AU4264" s="10"/>
      <c r="AV4264" s="10"/>
      <c r="AW4264" s="10"/>
      <c r="AX4264" s="10"/>
      <c r="AY4264" s="10"/>
      <c r="AZ4264" s="10"/>
      <c r="BA4264" s="10"/>
      <c r="BB4264" s="10"/>
      <c r="BC4264" s="10"/>
      <c r="BD4264" s="10"/>
      <c r="BE4264" s="10"/>
      <c r="BF4264" s="10"/>
      <c r="BG4264" s="6"/>
    </row>
    <row r="4265" spans="34:59" x14ac:dyDescent="0.25">
      <c r="AH4265" s="6"/>
      <c r="AI4265" s="6"/>
      <c r="AJ4265" s="6"/>
      <c r="AK4265" s="6"/>
      <c r="AL4265" s="6"/>
      <c r="AM4265" s="6"/>
      <c r="AN4265" s="6"/>
      <c r="AO4265" s="6"/>
      <c r="AP4265" s="6"/>
      <c r="AQ4265" s="6"/>
      <c r="AR4265" s="6"/>
      <c r="AS4265" s="6"/>
      <c r="AT4265" s="6"/>
      <c r="AU4265" s="6"/>
      <c r="AV4265" s="6"/>
      <c r="AW4265" s="6"/>
      <c r="AX4265" s="6"/>
      <c r="AY4265" s="6"/>
      <c r="AZ4265" s="6"/>
      <c r="BA4265" s="6"/>
      <c r="BB4265" s="6"/>
      <c r="BC4265" s="6"/>
      <c r="BD4265" s="6"/>
      <c r="BE4265" s="6"/>
      <c r="BF4265" s="6"/>
      <c r="BG4265" s="10"/>
    </row>
    <row r="4266" spans="34:59" x14ac:dyDescent="0.25">
      <c r="AH4266" s="10"/>
      <c r="AI4266" s="6"/>
    </row>
    <row r="4267" spans="34:59" x14ac:dyDescent="0.25">
      <c r="AH4267" s="6"/>
      <c r="AI4267" s="6"/>
      <c r="AJ4267" s="6"/>
      <c r="AK4267" s="6"/>
      <c r="AL4267" s="6"/>
      <c r="AM4267" s="6"/>
      <c r="AN4267" s="6"/>
      <c r="AO4267" s="6"/>
      <c r="AP4267" s="6"/>
      <c r="AQ4267" s="6"/>
      <c r="AR4267" s="6"/>
      <c r="AS4267" s="6"/>
      <c r="AT4267" s="6"/>
      <c r="AU4267" s="6"/>
      <c r="AV4267" s="6"/>
      <c r="AW4267" s="6"/>
      <c r="AX4267" s="6"/>
      <c r="AY4267" s="6"/>
      <c r="AZ4267" s="6"/>
      <c r="BA4267" s="6"/>
      <c r="BB4267" s="6"/>
      <c r="BC4267" s="6"/>
      <c r="BD4267" s="6"/>
      <c r="BE4267" s="6"/>
      <c r="BF4267" s="6"/>
      <c r="BG4267" s="6"/>
    </row>
    <row r="4268" spans="34:59" x14ac:dyDescent="0.25">
      <c r="AH4268" s="10"/>
      <c r="AI4268" s="6"/>
      <c r="AJ4268" s="10"/>
      <c r="AK4268" s="10"/>
      <c r="AL4268" s="10"/>
      <c r="AM4268" s="10"/>
      <c r="AN4268" s="10"/>
      <c r="AO4268" s="10"/>
      <c r="AP4268" s="10"/>
      <c r="AQ4268" s="10"/>
      <c r="AR4268" s="10"/>
      <c r="AS4268" s="10"/>
      <c r="AT4268" s="10"/>
      <c r="AU4268" s="10"/>
      <c r="AV4268" s="10"/>
      <c r="AW4268" s="10"/>
      <c r="AX4268" s="10"/>
      <c r="AY4268" s="10"/>
      <c r="AZ4268" s="10"/>
      <c r="BA4268" s="10"/>
      <c r="BB4268" s="10"/>
      <c r="BC4268" s="10"/>
      <c r="BD4268" s="10"/>
      <c r="BE4268" s="10"/>
      <c r="BF4268" s="10"/>
      <c r="BG4268" s="6"/>
    </row>
    <row r="4269" spans="34:59" x14ac:dyDescent="0.25">
      <c r="AH4269" s="6"/>
      <c r="AI4269" s="6"/>
      <c r="AJ4269" s="6"/>
      <c r="AK4269" s="6"/>
      <c r="AL4269" s="6"/>
      <c r="AM4269" s="6"/>
      <c r="AN4269" s="6"/>
      <c r="AO4269" s="6"/>
      <c r="AP4269" s="6"/>
      <c r="AQ4269" s="6"/>
      <c r="AR4269" s="6"/>
      <c r="AS4269" s="6"/>
      <c r="AT4269" s="6"/>
      <c r="AU4269" s="6"/>
      <c r="AV4269" s="6"/>
      <c r="AW4269" s="6"/>
      <c r="AX4269" s="6"/>
      <c r="AY4269" s="6"/>
      <c r="AZ4269" s="6"/>
      <c r="BA4269" s="6"/>
      <c r="BB4269" s="6"/>
      <c r="BC4269" s="6"/>
      <c r="BD4269" s="6"/>
      <c r="BE4269" s="6"/>
      <c r="BF4269" s="6"/>
      <c r="BG4269" s="10"/>
    </row>
    <row r="4270" spans="34:59" x14ac:dyDescent="0.25">
      <c r="AH4270" s="10"/>
      <c r="AI4270" s="6"/>
    </row>
    <row r="4271" spans="34:59" x14ac:dyDescent="0.25">
      <c r="AH4271" s="6"/>
      <c r="AI4271" s="6"/>
      <c r="AJ4271" s="6"/>
      <c r="AK4271" s="6"/>
      <c r="AL4271" s="6"/>
      <c r="AM4271" s="6"/>
      <c r="AN4271" s="6"/>
      <c r="AO4271" s="6"/>
      <c r="AP4271" s="6"/>
      <c r="AQ4271" s="6"/>
      <c r="AR4271" s="6"/>
      <c r="AS4271" s="6"/>
      <c r="AT4271" s="6"/>
      <c r="AU4271" s="6"/>
      <c r="AV4271" s="6"/>
      <c r="AW4271" s="6"/>
      <c r="AX4271" s="6"/>
      <c r="AY4271" s="6"/>
      <c r="AZ4271" s="6"/>
      <c r="BA4271" s="6"/>
      <c r="BB4271" s="6"/>
      <c r="BC4271" s="6"/>
      <c r="BD4271" s="6"/>
      <c r="BE4271" s="6"/>
      <c r="BF4271" s="6"/>
      <c r="BG4271" s="6"/>
    </row>
    <row r="4272" spans="34:59" x14ac:dyDescent="0.25">
      <c r="AH4272" s="10"/>
      <c r="AI4272" s="6"/>
      <c r="AJ4272" s="10"/>
      <c r="AK4272" s="10"/>
      <c r="AL4272" s="10"/>
      <c r="AM4272" s="10"/>
      <c r="AN4272" s="10"/>
      <c r="AO4272" s="10"/>
      <c r="AP4272" s="10"/>
      <c r="AQ4272" s="10"/>
      <c r="AR4272" s="10"/>
      <c r="AS4272" s="10"/>
      <c r="AT4272" s="10"/>
      <c r="AU4272" s="10"/>
      <c r="AV4272" s="10"/>
      <c r="AW4272" s="10"/>
      <c r="AX4272" s="10"/>
      <c r="AY4272" s="10"/>
      <c r="AZ4272" s="10"/>
      <c r="BA4272" s="10"/>
      <c r="BB4272" s="10"/>
      <c r="BC4272" s="10"/>
      <c r="BD4272" s="10"/>
      <c r="BE4272" s="10"/>
      <c r="BF4272" s="10"/>
      <c r="BG4272" s="6"/>
    </row>
    <row r="4273" spans="34:59" x14ac:dyDescent="0.25">
      <c r="AH4273" s="6"/>
      <c r="AI4273" s="6"/>
      <c r="AJ4273" s="6"/>
      <c r="AK4273" s="6"/>
      <c r="AL4273" s="6"/>
      <c r="AM4273" s="6"/>
      <c r="AN4273" s="6"/>
      <c r="AO4273" s="6"/>
      <c r="AP4273" s="6"/>
      <c r="AQ4273" s="6"/>
      <c r="AR4273" s="6"/>
      <c r="AS4273" s="6"/>
      <c r="AT4273" s="6"/>
      <c r="AU4273" s="6"/>
      <c r="AV4273" s="6"/>
      <c r="AW4273" s="6"/>
      <c r="AX4273" s="6"/>
      <c r="AY4273" s="6"/>
      <c r="AZ4273" s="6"/>
      <c r="BA4273" s="6"/>
      <c r="BB4273" s="6"/>
      <c r="BC4273" s="6"/>
      <c r="BD4273" s="6"/>
      <c r="BE4273" s="6"/>
      <c r="BF4273" s="6"/>
      <c r="BG4273" s="10"/>
    </row>
    <row r="4274" spans="34:59" x14ac:dyDescent="0.25">
      <c r="AH4274" s="10"/>
      <c r="AI4274" s="6"/>
    </row>
    <row r="4275" spans="34:59" x14ac:dyDescent="0.25">
      <c r="AH4275" s="6"/>
      <c r="AI4275" s="6"/>
      <c r="AJ4275" s="6"/>
      <c r="AK4275" s="6"/>
      <c r="AL4275" s="6"/>
      <c r="AM4275" s="6"/>
      <c r="AN4275" s="6"/>
      <c r="AO4275" s="6"/>
      <c r="AP4275" s="6"/>
      <c r="AQ4275" s="6"/>
      <c r="AR4275" s="6"/>
      <c r="AS4275" s="6"/>
      <c r="AT4275" s="6"/>
      <c r="AU4275" s="6"/>
      <c r="AV4275" s="6"/>
      <c r="AW4275" s="6"/>
      <c r="AX4275" s="6"/>
      <c r="AY4275" s="6"/>
      <c r="AZ4275" s="6"/>
      <c r="BA4275" s="6"/>
      <c r="BB4275" s="6"/>
      <c r="BC4275" s="6"/>
      <c r="BD4275" s="6"/>
      <c r="BE4275" s="6"/>
      <c r="BF4275" s="6"/>
      <c r="BG4275" s="6"/>
    </row>
    <row r="4276" spans="34:59" x14ac:dyDescent="0.25">
      <c r="AH4276" s="10"/>
      <c r="AI4276" s="6"/>
      <c r="AJ4276" s="10"/>
      <c r="AK4276" s="10"/>
      <c r="AL4276" s="10"/>
      <c r="AM4276" s="10"/>
      <c r="AN4276" s="10"/>
      <c r="AO4276" s="10"/>
      <c r="AP4276" s="10"/>
      <c r="AQ4276" s="10"/>
      <c r="AR4276" s="10"/>
      <c r="AS4276" s="10"/>
      <c r="AT4276" s="10"/>
      <c r="AU4276" s="10"/>
      <c r="AV4276" s="10"/>
      <c r="AW4276" s="10"/>
      <c r="AX4276" s="10"/>
      <c r="AY4276" s="10"/>
      <c r="AZ4276" s="10"/>
      <c r="BA4276" s="10"/>
      <c r="BB4276" s="10"/>
      <c r="BC4276" s="10"/>
      <c r="BD4276" s="10"/>
      <c r="BE4276" s="10"/>
      <c r="BF4276" s="10"/>
      <c r="BG4276" s="6"/>
    </row>
    <row r="4277" spans="34:59" x14ac:dyDescent="0.25">
      <c r="AH4277" s="6"/>
      <c r="AI4277" s="6"/>
      <c r="AJ4277" s="6"/>
      <c r="AK4277" s="6"/>
      <c r="AL4277" s="6"/>
      <c r="AM4277" s="6"/>
      <c r="AN4277" s="6"/>
      <c r="AO4277" s="6"/>
      <c r="AP4277" s="6"/>
      <c r="AQ4277" s="6"/>
      <c r="AR4277" s="6"/>
      <c r="AS4277" s="6"/>
      <c r="AT4277" s="6"/>
      <c r="AU4277" s="6"/>
      <c r="AV4277" s="6"/>
      <c r="AW4277" s="6"/>
      <c r="AX4277" s="6"/>
      <c r="AY4277" s="6"/>
      <c r="AZ4277" s="6"/>
      <c r="BA4277" s="6"/>
      <c r="BB4277" s="6"/>
      <c r="BC4277" s="6"/>
      <c r="BD4277" s="6"/>
      <c r="BE4277" s="6"/>
      <c r="BF4277" s="6"/>
      <c r="BG4277" s="10"/>
    </row>
    <row r="4278" spans="34:59" x14ac:dyDescent="0.25">
      <c r="AH4278" s="10"/>
      <c r="AI4278" s="6"/>
    </row>
    <row r="4279" spans="34:59" x14ac:dyDescent="0.25">
      <c r="AH4279" s="6"/>
      <c r="AI4279" s="6"/>
      <c r="AJ4279" s="6"/>
      <c r="AK4279" s="6"/>
      <c r="AL4279" s="6"/>
      <c r="AM4279" s="6"/>
      <c r="AN4279" s="6"/>
      <c r="AO4279" s="6"/>
      <c r="AP4279" s="6"/>
      <c r="AQ4279" s="6"/>
      <c r="AR4279" s="6"/>
      <c r="AS4279" s="6"/>
      <c r="AT4279" s="6"/>
      <c r="AU4279" s="6"/>
      <c r="AV4279" s="6"/>
      <c r="AW4279" s="6"/>
      <c r="AX4279" s="6"/>
      <c r="AY4279" s="6"/>
      <c r="AZ4279" s="6"/>
      <c r="BA4279" s="6"/>
      <c r="BB4279" s="6"/>
      <c r="BC4279" s="6"/>
      <c r="BD4279" s="6"/>
      <c r="BE4279" s="6"/>
      <c r="BF4279" s="6"/>
      <c r="BG4279" s="6"/>
    </row>
    <row r="4280" spans="34:59" x14ac:dyDescent="0.25">
      <c r="AH4280" s="10"/>
      <c r="AI4280" s="6"/>
      <c r="AJ4280" s="10"/>
      <c r="AK4280" s="10"/>
      <c r="AL4280" s="10"/>
      <c r="AM4280" s="10"/>
      <c r="AN4280" s="10"/>
      <c r="AO4280" s="10"/>
      <c r="AP4280" s="10"/>
      <c r="AQ4280" s="10"/>
      <c r="AR4280" s="10"/>
      <c r="AS4280" s="10"/>
      <c r="AT4280" s="10"/>
      <c r="AU4280" s="10"/>
      <c r="AV4280" s="10"/>
      <c r="AW4280" s="10"/>
      <c r="AX4280" s="10"/>
      <c r="AY4280" s="10"/>
      <c r="AZ4280" s="10"/>
      <c r="BA4280" s="10"/>
      <c r="BB4280" s="10"/>
      <c r="BC4280" s="10"/>
      <c r="BD4280" s="10"/>
      <c r="BE4280" s="10"/>
      <c r="BF4280" s="10"/>
      <c r="BG4280" s="6"/>
    </row>
    <row r="4281" spans="34:59" x14ac:dyDescent="0.25">
      <c r="AH4281" s="6"/>
      <c r="AI4281" s="6"/>
      <c r="AJ4281" s="6"/>
      <c r="AK4281" s="6"/>
      <c r="AL4281" s="6"/>
      <c r="AM4281" s="6"/>
      <c r="AN4281" s="6"/>
      <c r="AO4281" s="6"/>
      <c r="AP4281" s="6"/>
      <c r="AQ4281" s="6"/>
      <c r="AR4281" s="6"/>
      <c r="AS4281" s="6"/>
      <c r="AT4281" s="6"/>
      <c r="AU4281" s="6"/>
      <c r="AV4281" s="6"/>
      <c r="AW4281" s="6"/>
      <c r="AX4281" s="6"/>
      <c r="AY4281" s="6"/>
      <c r="AZ4281" s="6"/>
      <c r="BA4281" s="6"/>
      <c r="BB4281" s="6"/>
      <c r="BC4281" s="6"/>
      <c r="BD4281" s="6"/>
      <c r="BE4281" s="6"/>
      <c r="BF4281" s="6"/>
      <c r="BG4281" s="10"/>
    </row>
    <row r="4282" spans="34:59" x14ac:dyDescent="0.25">
      <c r="AH4282" s="10"/>
      <c r="AI4282" s="6"/>
    </row>
    <row r="4283" spans="34:59" x14ac:dyDescent="0.25">
      <c r="AH4283" s="6"/>
      <c r="AI4283" s="6"/>
      <c r="AJ4283" s="6"/>
      <c r="AK4283" s="6"/>
      <c r="AL4283" s="6"/>
      <c r="AM4283" s="6"/>
      <c r="AN4283" s="6"/>
      <c r="AO4283" s="6"/>
      <c r="AP4283" s="6"/>
      <c r="AQ4283" s="6"/>
      <c r="AR4283" s="6"/>
      <c r="AS4283" s="6"/>
      <c r="AT4283" s="6"/>
      <c r="AU4283" s="6"/>
      <c r="AV4283" s="6"/>
      <c r="AW4283" s="6"/>
      <c r="AX4283" s="6"/>
      <c r="AY4283" s="6"/>
      <c r="AZ4283" s="6"/>
      <c r="BA4283" s="6"/>
      <c r="BB4283" s="6"/>
      <c r="BC4283" s="6"/>
      <c r="BD4283" s="6"/>
      <c r="BE4283" s="6"/>
      <c r="BF4283" s="6"/>
      <c r="BG4283" s="6"/>
    </row>
    <row r="4284" spans="34:59" x14ac:dyDescent="0.25">
      <c r="AH4284" s="10"/>
      <c r="AI4284" s="6"/>
      <c r="AJ4284" s="10"/>
      <c r="AK4284" s="10"/>
      <c r="AL4284" s="10"/>
      <c r="AM4284" s="10"/>
      <c r="AN4284" s="10"/>
      <c r="AO4284" s="10"/>
      <c r="AP4284" s="10"/>
      <c r="AQ4284" s="10"/>
      <c r="AR4284" s="10"/>
      <c r="AS4284" s="10"/>
      <c r="AT4284" s="10"/>
      <c r="AU4284" s="10"/>
      <c r="AV4284" s="10"/>
      <c r="AW4284" s="10"/>
      <c r="AX4284" s="10"/>
      <c r="AY4284" s="10"/>
      <c r="AZ4284" s="10"/>
      <c r="BA4284" s="10"/>
      <c r="BB4284" s="10"/>
      <c r="BC4284" s="10"/>
      <c r="BD4284" s="10"/>
      <c r="BE4284" s="10"/>
      <c r="BF4284" s="10"/>
      <c r="BG4284" s="6"/>
    </row>
    <row r="4285" spans="34:59" x14ac:dyDescent="0.25">
      <c r="AH4285" s="6"/>
      <c r="AI4285" s="6"/>
      <c r="AJ4285" s="6"/>
      <c r="AK4285" s="6"/>
      <c r="AL4285" s="6"/>
      <c r="AM4285" s="6"/>
      <c r="AN4285" s="6"/>
      <c r="AO4285" s="6"/>
      <c r="AP4285" s="6"/>
      <c r="AQ4285" s="6"/>
      <c r="AR4285" s="6"/>
      <c r="AS4285" s="6"/>
      <c r="AT4285" s="6"/>
      <c r="AU4285" s="6"/>
      <c r="AV4285" s="6"/>
      <c r="AW4285" s="6"/>
      <c r="AX4285" s="6"/>
      <c r="AY4285" s="6"/>
      <c r="AZ4285" s="6"/>
      <c r="BA4285" s="6"/>
      <c r="BB4285" s="6"/>
      <c r="BC4285" s="6"/>
      <c r="BD4285" s="6"/>
      <c r="BE4285" s="6"/>
      <c r="BF4285" s="6"/>
      <c r="BG4285" s="10"/>
    </row>
    <row r="4286" spans="34:59" x14ac:dyDescent="0.25">
      <c r="AH4286" s="10"/>
      <c r="AI4286" s="6"/>
    </row>
    <row r="4287" spans="34:59" x14ac:dyDescent="0.25">
      <c r="AH4287" s="6"/>
      <c r="AI4287" s="6"/>
      <c r="AJ4287" s="6"/>
      <c r="AK4287" s="6"/>
      <c r="AL4287" s="6"/>
      <c r="AM4287" s="6"/>
      <c r="AN4287" s="6"/>
      <c r="AO4287" s="6"/>
      <c r="AP4287" s="6"/>
      <c r="AQ4287" s="6"/>
      <c r="AR4287" s="6"/>
      <c r="AS4287" s="6"/>
      <c r="AT4287" s="6"/>
      <c r="AU4287" s="6"/>
      <c r="AV4287" s="6"/>
      <c r="AW4287" s="6"/>
      <c r="AX4287" s="6"/>
      <c r="AY4287" s="6"/>
      <c r="AZ4287" s="6"/>
      <c r="BA4287" s="6"/>
      <c r="BB4287" s="6"/>
      <c r="BC4287" s="6"/>
      <c r="BD4287" s="6"/>
      <c r="BE4287" s="6"/>
      <c r="BF4287" s="6"/>
      <c r="BG4287" s="6"/>
    </row>
    <row r="4288" spans="34:59" x14ac:dyDescent="0.25">
      <c r="AH4288" s="10"/>
      <c r="AI4288" s="6"/>
      <c r="AJ4288" s="10"/>
      <c r="AK4288" s="10"/>
      <c r="AL4288" s="10"/>
      <c r="AM4288" s="10"/>
      <c r="AN4288" s="10"/>
      <c r="AO4288" s="10"/>
      <c r="AP4288" s="10"/>
      <c r="AQ4288" s="10"/>
      <c r="AR4288" s="10"/>
      <c r="AS4288" s="10"/>
      <c r="AT4288" s="10"/>
      <c r="AU4288" s="10"/>
      <c r="AV4288" s="10"/>
      <c r="AW4288" s="10"/>
      <c r="AX4288" s="10"/>
      <c r="AY4288" s="10"/>
      <c r="AZ4288" s="10"/>
      <c r="BA4288" s="10"/>
      <c r="BB4288" s="10"/>
      <c r="BC4288" s="10"/>
      <c r="BD4288" s="10"/>
      <c r="BE4288" s="10"/>
      <c r="BF4288" s="10"/>
      <c r="BG4288" s="6"/>
    </row>
    <row r="4289" spans="34:59" x14ac:dyDescent="0.25">
      <c r="AH4289" s="6"/>
      <c r="AI4289" s="6"/>
      <c r="AJ4289" s="6"/>
      <c r="AK4289" s="6"/>
      <c r="AL4289" s="6"/>
      <c r="AM4289" s="6"/>
      <c r="AN4289" s="6"/>
      <c r="AO4289" s="6"/>
      <c r="AP4289" s="6"/>
      <c r="AQ4289" s="6"/>
      <c r="AR4289" s="6"/>
      <c r="AS4289" s="6"/>
      <c r="AT4289" s="6"/>
      <c r="AU4289" s="6"/>
      <c r="AV4289" s="6"/>
      <c r="AW4289" s="6"/>
      <c r="AX4289" s="6"/>
      <c r="AY4289" s="6"/>
      <c r="AZ4289" s="6"/>
      <c r="BA4289" s="6"/>
      <c r="BB4289" s="6"/>
      <c r="BC4289" s="6"/>
      <c r="BD4289" s="6"/>
      <c r="BE4289" s="6"/>
      <c r="BF4289" s="6"/>
      <c r="BG4289" s="10"/>
    </row>
    <row r="4290" spans="34:59" x14ac:dyDescent="0.25">
      <c r="AH4290" s="10"/>
      <c r="AI4290" s="6"/>
    </row>
    <row r="4291" spans="34:59" x14ac:dyDescent="0.25">
      <c r="AH4291" s="6"/>
      <c r="AI4291" s="6"/>
      <c r="AJ4291" s="6"/>
      <c r="AK4291" s="6"/>
      <c r="AL4291" s="6"/>
      <c r="AM4291" s="6"/>
      <c r="AN4291" s="6"/>
      <c r="AO4291" s="6"/>
      <c r="AP4291" s="6"/>
      <c r="AQ4291" s="6"/>
      <c r="AR4291" s="6"/>
      <c r="AS4291" s="6"/>
      <c r="AT4291" s="6"/>
      <c r="AU4291" s="6"/>
      <c r="AV4291" s="6"/>
      <c r="AW4291" s="6"/>
      <c r="AX4291" s="6"/>
      <c r="AY4291" s="6"/>
      <c r="AZ4291" s="6"/>
      <c r="BA4291" s="6"/>
      <c r="BB4291" s="6"/>
      <c r="BC4291" s="6"/>
      <c r="BD4291" s="6"/>
      <c r="BE4291" s="6"/>
      <c r="BF4291" s="6"/>
      <c r="BG4291" s="6"/>
    </row>
    <row r="4292" spans="34:59" x14ac:dyDescent="0.25">
      <c r="AH4292" s="10"/>
      <c r="AI4292" s="6"/>
      <c r="AJ4292" s="10"/>
      <c r="AK4292" s="10"/>
      <c r="AL4292" s="10"/>
      <c r="AM4292" s="10"/>
      <c r="AN4292" s="10"/>
      <c r="AO4292" s="10"/>
      <c r="AP4292" s="10"/>
      <c r="AQ4292" s="10"/>
      <c r="AR4292" s="10"/>
      <c r="AS4292" s="10"/>
      <c r="AT4292" s="10"/>
      <c r="AU4292" s="10"/>
      <c r="AV4292" s="10"/>
      <c r="AW4292" s="10"/>
      <c r="AX4292" s="10"/>
      <c r="AY4292" s="10"/>
      <c r="AZ4292" s="10"/>
      <c r="BA4292" s="10"/>
      <c r="BB4292" s="10"/>
      <c r="BC4292" s="10"/>
      <c r="BD4292" s="10"/>
      <c r="BE4292" s="10"/>
      <c r="BF4292" s="10"/>
      <c r="BG4292" s="6"/>
    </row>
    <row r="4293" spans="34:59" x14ac:dyDescent="0.25">
      <c r="AH4293" s="6"/>
      <c r="AI4293" s="6"/>
      <c r="AJ4293" s="6"/>
      <c r="AK4293" s="6"/>
      <c r="AL4293" s="6"/>
      <c r="AM4293" s="6"/>
      <c r="AN4293" s="6"/>
      <c r="AO4293" s="6"/>
      <c r="AP4293" s="6"/>
      <c r="AQ4293" s="6"/>
      <c r="AR4293" s="6"/>
      <c r="AS4293" s="6"/>
      <c r="AT4293" s="6"/>
      <c r="AU4293" s="6"/>
      <c r="AV4293" s="6"/>
      <c r="AW4293" s="6"/>
      <c r="AX4293" s="6"/>
      <c r="AY4293" s="6"/>
      <c r="AZ4293" s="6"/>
      <c r="BA4293" s="6"/>
      <c r="BB4293" s="6"/>
      <c r="BC4293" s="6"/>
      <c r="BD4293" s="6"/>
      <c r="BE4293" s="6"/>
      <c r="BF4293" s="6"/>
      <c r="BG4293" s="10"/>
    </row>
    <row r="4294" spans="34:59" x14ac:dyDescent="0.25">
      <c r="AH4294" s="10"/>
      <c r="AI4294" s="6"/>
    </row>
    <row r="4295" spans="34:59" x14ac:dyDescent="0.25">
      <c r="AH4295" s="6"/>
      <c r="AI4295" s="6"/>
      <c r="AJ4295" s="6"/>
      <c r="AK4295" s="6"/>
      <c r="AL4295" s="6"/>
      <c r="AM4295" s="6"/>
      <c r="AN4295" s="6"/>
      <c r="AO4295" s="6"/>
      <c r="AP4295" s="6"/>
      <c r="AQ4295" s="6"/>
      <c r="AR4295" s="6"/>
      <c r="AS4295" s="6"/>
      <c r="AT4295" s="6"/>
      <c r="AU4295" s="6"/>
      <c r="AV4295" s="6"/>
      <c r="AW4295" s="6"/>
      <c r="AX4295" s="6"/>
      <c r="AY4295" s="6"/>
      <c r="AZ4295" s="6"/>
      <c r="BA4295" s="6"/>
      <c r="BB4295" s="6"/>
      <c r="BC4295" s="6"/>
      <c r="BD4295" s="6"/>
      <c r="BE4295" s="6"/>
      <c r="BF4295" s="6"/>
      <c r="BG4295" s="6"/>
    </row>
    <row r="4296" spans="34:59" x14ac:dyDescent="0.25">
      <c r="AH4296" s="10"/>
      <c r="AI4296" s="6"/>
      <c r="AJ4296" s="10"/>
      <c r="AK4296" s="10"/>
      <c r="AL4296" s="10"/>
      <c r="AM4296" s="10"/>
      <c r="AN4296" s="10"/>
      <c r="AO4296" s="10"/>
      <c r="AP4296" s="10"/>
      <c r="AQ4296" s="10"/>
      <c r="AR4296" s="10"/>
      <c r="AS4296" s="10"/>
      <c r="AT4296" s="10"/>
      <c r="AU4296" s="10"/>
      <c r="AV4296" s="10"/>
      <c r="AW4296" s="10"/>
      <c r="AX4296" s="10"/>
      <c r="AY4296" s="10"/>
      <c r="AZ4296" s="10"/>
      <c r="BA4296" s="10"/>
      <c r="BB4296" s="10"/>
      <c r="BC4296" s="10"/>
      <c r="BD4296" s="10"/>
      <c r="BE4296" s="10"/>
      <c r="BF4296" s="10"/>
      <c r="BG4296" s="6"/>
    </row>
    <row r="4297" spans="34:59" x14ac:dyDescent="0.25">
      <c r="AH4297" s="6"/>
      <c r="AI4297" s="6"/>
      <c r="AJ4297" s="6"/>
      <c r="AK4297" s="6"/>
      <c r="AL4297" s="6"/>
      <c r="AM4297" s="6"/>
      <c r="AN4297" s="6"/>
      <c r="AO4297" s="6"/>
      <c r="AP4297" s="6"/>
      <c r="AQ4297" s="6"/>
      <c r="AR4297" s="6"/>
      <c r="AS4297" s="6"/>
      <c r="AT4297" s="6"/>
      <c r="AU4297" s="6"/>
      <c r="AV4297" s="6"/>
      <c r="AW4297" s="6"/>
      <c r="AX4297" s="6"/>
      <c r="AY4297" s="6"/>
      <c r="AZ4297" s="6"/>
      <c r="BA4297" s="6"/>
      <c r="BB4297" s="6"/>
      <c r="BC4297" s="6"/>
      <c r="BD4297" s="6"/>
      <c r="BE4297" s="6"/>
      <c r="BF4297" s="6"/>
      <c r="BG4297" s="10"/>
    </row>
    <row r="4298" spans="34:59" x14ac:dyDescent="0.25">
      <c r="AH4298" s="10"/>
      <c r="AI4298" s="6"/>
    </row>
    <row r="4299" spans="34:59" x14ac:dyDescent="0.25">
      <c r="AH4299" s="6"/>
      <c r="AI4299" s="6"/>
      <c r="AJ4299" s="6"/>
      <c r="AK4299" s="6"/>
      <c r="AL4299" s="6"/>
      <c r="AM4299" s="6"/>
      <c r="AN4299" s="6"/>
      <c r="AO4299" s="6"/>
      <c r="AP4299" s="6"/>
      <c r="AQ4299" s="6"/>
      <c r="AR4299" s="6"/>
      <c r="AS4299" s="6"/>
      <c r="AT4299" s="6"/>
      <c r="AU4299" s="6"/>
      <c r="AV4299" s="6"/>
      <c r="AW4299" s="6"/>
      <c r="AX4299" s="6"/>
      <c r="AY4299" s="6"/>
      <c r="AZ4299" s="6"/>
      <c r="BA4299" s="6"/>
      <c r="BB4299" s="6"/>
      <c r="BC4299" s="6"/>
      <c r="BD4299" s="6"/>
      <c r="BE4299" s="6"/>
      <c r="BF4299" s="6"/>
      <c r="BG4299" s="6"/>
    </row>
    <row r="4300" spans="34:59" x14ac:dyDescent="0.25">
      <c r="AH4300" s="10"/>
      <c r="AI4300" s="6"/>
      <c r="AJ4300" s="10"/>
      <c r="AK4300" s="10"/>
      <c r="AL4300" s="10"/>
      <c r="AM4300" s="10"/>
      <c r="AN4300" s="10"/>
      <c r="AO4300" s="10"/>
      <c r="AP4300" s="10"/>
      <c r="AQ4300" s="10"/>
      <c r="AR4300" s="10"/>
      <c r="AS4300" s="10"/>
      <c r="AT4300" s="10"/>
      <c r="AU4300" s="10"/>
      <c r="AV4300" s="10"/>
      <c r="AW4300" s="10"/>
      <c r="AX4300" s="10"/>
      <c r="AY4300" s="10"/>
      <c r="AZ4300" s="10"/>
      <c r="BA4300" s="10"/>
      <c r="BB4300" s="10"/>
      <c r="BC4300" s="10"/>
      <c r="BD4300" s="10"/>
      <c r="BE4300" s="10"/>
      <c r="BF4300" s="10"/>
      <c r="BG4300" s="6"/>
    </row>
    <row r="4301" spans="34:59" x14ac:dyDescent="0.25">
      <c r="AH4301" s="6"/>
      <c r="AI4301" s="6"/>
      <c r="AJ4301" s="6"/>
      <c r="AK4301" s="6"/>
      <c r="AL4301" s="6"/>
      <c r="AM4301" s="6"/>
      <c r="AN4301" s="6"/>
      <c r="AO4301" s="6"/>
      <c r="AP4301" s="6"/>
      <c r="AQ4301" s="6"/>
      <c r="AR4301" s="6"/>
      <c r="AS4301" s="6"/>
      <c r="AT4301" s="6"/>
      <c r="AU4301" s="6"/>
      <c r="AV4301" s="6"/>
      <c r="AW4301" s="6"/>
      <c r="AX4301" s="6"/>
      <c r="AY4301" s="6"/>
      <c r="AZ4301" s="6"/>
      <c r="BA4301" s="6"/>
      <c r="BB4301" s="6"/>
      <c r="BC4301" s="6"/>
      <c r="BD4301" s="6"/>
      <c r="BE4301" s="6"/>
      <c r="BF4301" s="6"/>
      <c r="BG4301" s="10"/>
    </row>
    <row r="4302" spans="34:59" x14ac:dyDescent="0.25">
      <c r="AH4302" s="10"/>
      <c r="AI4302" s="6"/>
    </row>
    <row r="4303" spans="34:59" x14ac:dyDescent="0.25">
      <c r="AH4303" s="6"/>
      <c r="AI4303" s="6"/>
      <c r="AJ4303" s="6"/>
      <c r="AK4303" s="6"/>
      <c r="AL4303" s="6"/>
      <c r="AM4303" s="6"/>
      <c r="AN4303" s="6"/>
      <c r="AO4303" s="6"/>
      <c r="AP4303" s="6"/>
      <c r="AQ4303" s="6"/>
      <c r="AR4303" s="6"/>
      <c r="AS4303" s="6"/>
      <c r="AT4303" s="6"/>
      <c r="AU4303" s="6"/>
      <c r="AV4303" s="6"/>
      <c r="AW4303" s="6"/>
      <c r="AX4303" s="6"/>
      <c r="AY4303" s="6"/>
      <c r="AZ4303" s="6"/>
      <c r="BA4303" s="6"/>
      <c r="BB4303" s="6"/>
      <c r="BC4303" s="6"/>
      <c r="BD4303" s="6"/>
      <c r="BE4303" s="6"/>
      <c r="BF4303" s="6"/>
      <c r="BG4303" s="6"/>
    </row>
    <row r="4304" spans="34:59" x14ac:dyDescent="0.25">
      <c r="AH4304" s="10"/>
      <c r="AI4304" s="6"/>
      <c r="AJ4304" s="10"/>
      <c r="AK4304" s="10"/>
      <c r="AL4304" s="10"/>
      <c r="AM4304" s="10"/>
      <c r="AN4304" s="10"/>
      <c r="AO4304" s="10"/>
      <c r="AP4304" s="10"/>
      <c r="AQ4304" s="10"/>
      <c r="AR4304" s="10"/>
      <c r="AS4304" s="10"/>
      <c r="AT4304" s="10"/>
      <c r="AU4304" s="10"/>
      <c r="AV4304" s="10"/>
      <c r="AW4304" s="10"/>
      <c r="AX4304" s="10"/>
      <c r="AY4304" s="10"/>
      <c r="AZ4304" s="10"/>
      <c r="BA4304" s="10"/>
      <c r="BB4304" s="10"/>
      <c r="BC4304" s="10"/>
      <c r="BD4304" s="10"/>
      <c r="BE4304" s="10"/>
      <c r="BF4304" s="10"/>
      <c r="BG4304" s="6"/>
    </row>
    <row r="4305" spans="34:59" x14ac:dyDescent="0.25">
      <c r="AH4305" s="6"/>
      <c r="AI4305" s="6"/>
      <c r="AJ4305" s="6"/>
      <c r="AK4305" s="6"/>
      <c r="AL4305" s="6"/>
      <c r="AM4305" s="6"/>
      <c r="AN4305" s="6"/>
      <c r="AO4305" s="6"/>
      <c r="AP4305" s="6"/>
      <c r="AQ4305" s="6"/>
      <c r="AR4305" s="6"/>
      <c r="AS4305" s="6"/>
      <c r="AT4305" s="6"/>
      <c r="AU4305" s="6"/>
      <c r="AV4305" s="6"/>
      <c r="AW4305" s="6"/>
      <c r="AX4305" s="6"/>
      <c r="AY4305" s="6"/>
      <c r="AZ4305" s="6"/>
      <c r="BA4305" s="6"/>
      <c r="BB4305" s="6"/>
      <c r="BC4305" s="6"/>
      <c r="BD4305" s="6"/>
      <c r="BE4305" s="6"/>
      <c r="BF4305" s="6"/>
      <c r="BG4305" s="10"/>
    </row>
    <row r="4306" spans="34:59" x14ac:dyDescent="0.25">
      <c r="AH4306" s="10"/>
      <c r="AI4306" s="6"/>
    </row>
    <row r="4307" spans="34:59" x14ac:dyDescent="0.25">
      <c r="AH4307" s="6"/>
      <c r="AI4307" s="6"/>
      <c r="AJ4307" s="6"/>
      <c r="AK4307" s="6"/>
      <c r="AL4307" s="6"/>
      <c r="AM4307" s="6"/>
      <c r="AN4307" s="6"/>
      <c r="AO4307" s="6"/>
      <c r="AP4307" s="6"/>
      <c r="AQ4307" s="6"/>
      <c r="AR4307" s="6"/>
      <c r="AS4307" s="6"/>
      <c r="AT4307" s="6"/>
      <c r="AU4307" s="6"/>
      <c r="AV4307" s="6"/>
      <c r="AW4307" s="6"/>
      <c r="AX4307" s="6"/>
      <c r="AY4307" s="6"/>
      <c r="AZ4307" s="6"/>
      <c r="BA4307" s="6"/>
      <c r="BB4307" s="6"/>
      <c r="BC4307" s="6"/>
      <c r="BD4307" s="6"/>
      <c r="BE4307" s="6"/>
      <c r="BF4307" s="6"/>
      <c r="BG4307" s="6"/>
    </row>
    <row r="4308" spans="34:59" x14ac:dyDescent="0.25">
      <c r="AH4308" s="10"/>
      <c r="AI4308" s="6"/>
      <c r="AJ4308" s="10"/>
      <c r="AK4308" s="10"/>
      <c r="AL4308" s="10"/>
      <c r="AM4308" s="10"/>
      <c r="AN4308" s="10"/>
      <c r="AO4308" s="10"/>
      <c r="AP4308" s="10"/>
      <c r="AQ4308" s="10"/>
      <c r="AR4308" s="10"/>
      <c r="AS4308" s="10"/>
      <c r="AT4308" s="10"/>
      <c r="AU4308" s="10"/>
      <c r="AV4308" s="10"/>
      <c r="AW4308" s="10"/>
      <c r="AX4308" s="10"/>
      <c r="AY4308" s="10"/>
      <c r="AZ4308" s="10"/>
      <c r="BA4308" s="10"/>
      <c r="BB4308" s="10"/>
      <c r="BC4308" s="10"/>
      <c r="BD4308" s="10"/>
      <c r="BE4308" s="10"/>
      <c r="BF4308" s="10"/>
      <c r="BG4308" s="6"/>
    </row>
    <row r="4309" spans="34:59" x14ac:dyDescent="0.25">
      <c r="AH4309" s="6"/>
      <c r="AI4309" s="6"/>
      <c r="AJ4309" s="6"/>
      <c r="AK4309" s="6"/>
      <c r="AL4309" s="6"/>
      <c r="AM4309" s="6"/>
      <c r="AN4309" s="6"/>
      <c r="AO4309" s="6"/>
      <c r="AP4309" s="6"/>
      <c r="AQ4309" s="6"/>
      <c r="AR4309" s="6"/>
      <c r="AS4309" s="6"/>
      <c r="AT4309" s="6"/>
      <c r="AU4309" s="6"/>
      <c r="AV4309" s="6"/>
      <c r="AW4309" s="6"/>
      <c r="AX4309" s="6"/>
      <c r="AY4309" s="6"/>
      <c r="AZ4309" s="6"/>
      <c r="BA4309" s="6"/>
      <c r="BB4309" s="6"/>
      <c r="BC4309" s="6"/>
      <c r="BD4309" s="6"/>
      <c r="BE4309" s="6"/>
      <c r="BF4309" s="6"/>
      <c r="BG4309" s="10"/>
    </row>
    <row r="4310" spans="34:59" x14ac:dyDescent="0.25">
      <c r="AH4310" s="10"/>
      <c r="AI4310" s="6"/>
    </row>
    <row r="4311" spans="34:59" x14ac:dyDescent="0.25">
      <c r="AH4311" s="6"/>
      <c r="AI4311" s="6"/>
      <c r="AJ4311" s="6"/>
      <c r="AK4311" s="6"/>
      <c r="AL4311" s="6"/>
      <c r="AM4311" s="6"/>
      <c r="AN4311" s="6"/>
      <c r="AO4311" s="6"/>
      <c r="AP4311" s="6"/>
      <c r="AQ4311" s="6"/>
      <c r="AR4311" s="6"/>
      <c r="AS4311" s="6"/>
      <c r="AT4311" s="6"/>
      <c r="AU4311" s="6"/>
      <c r="AV4311" s="6"/>
      <c r="AW4311" s="6"/>
      <c r="AX4311" s="6"/>
      <c r="AY4311" s="6"/>
      <c r="AZ4311" s="6"/>
      <c r="BA4311" s="6"/>
      <c r="BB4311" s="6"/>
      <c r="BC4311" s="6"/>
      <c r="BD4311" s="6"/>
      <c r="BE4311" s="6"/>
      <c r="BF4311" s="6"/>
      <c r="BG4311" s="6"/>
    </row>
    <row r="4312" spans="34:59" x14ac:dyDescent="0.25">
      <c r="AH4312" s="10"/>
      <c r="AI4312" s="6"/>
      <c r="AJ4312" s="10"/>
      <c r="AK4312" s="10"/>
      <c r="AL4312" s="10"/>
      <c r="AM4312" s="10"/>
      <c r="AN4312" s="10"/>
      <c r="AO4312" s="10"/>
      <c r="AP4312" s="10"/>
      <c r="AQ4312" s="10"/>
      <c r="AR4312" s="10"/>
      <c r="AS4312" s="10"/>
      <c r="AT4312" s="10"/>
      <c r="AU4312" s="10"/>
      <c r="AV4312" s="10"/>
      <c r="AW4312" s="10"/>
      <c r="AX4312" s="10"/>
      <c r="AY4312" s="10"/>
      <c r="AZ4312" s="10"/>
      <c r="BA4312" s="10"/>
      <c r="BB4312" s="10"/>
      <c r="BC4312" s="10"/>
      <c r="BD4312" s="10"/>
      <c r="BE4312" s="10"/>
      <c r="BF4312" s="10"/>
      <c r="BG4312" s="6"/>
    </row>
    <row r="4313" spans="34:59" x14ac:dyDescent="0.25">
      <c r="AH4313" s="6"/>
      <c r="AI4313" s="6"/>
      <c r="AJ4313" s="6"/>
      <c r="AK4313" s="6"/>
      <c r="AL4313" s="6"/>
      <c r="AM4313" s="6"/>
      <c r="AN4313" s="6"/>
      <c r="AO4313" s="6"/>
      <c r="AP4313" s="6"/>
      <c r="AQ4313" s="6"/>
      <c r="AR4313" s="6"/>
      <c r="AS4313" s="6"/>
      <c r="AT4313" s="6"/>
      <c r="AU4313" s="6"/>
      <c r="AV4313" s="6"/>
      <c r="AW4313" s="6"/>
      <c r="AX4313" s="6"/>
      <c r="AY4313" s="6"/>
      <c r="AZ4313" s="6"/>
      <c r="BA4313" s="6"/>
      <c r="BB4313" s="6"/>
      <c r="BC4313" s="6"/>
      <c r="BD4313" s="6"/>
      <c r="BE4313" s="6"/>
      <c r="BF4313" s="6"/>
      <c r="BG4313" s="10"/>
    </row>
    <row r="4314" spans="34:59" x14ac:dyDescent="0.25">
      <c r="AH4314" s="10"/>
      <c r="AI4314" s="6"/>
    </row>
    <row r="4315" spans="34:59" x14ac:dyDescent="0.25">
      <c r="AH4315" s="6"/>
      <c r="AI4315" s="6"/>
      <c r="AJ4315" s="6"/>
      <c r="AK4315" s="6"/>
      <c r="AL4315" s="6"/>
      <c r="AM4315" s="6"/>
      <c r="AN4315" s="6"/>
      <c r="AO4315" s="6"/>
      <c r="AP4315" s="6"/>
      <c r="AQ4315" s="6"/>
      <c r="AR4315" s="6"/>
      <c r="AS4315" s="6"/>
      <c r="AT4315" s="6"/>
      <c r="AU4315" s="6"/>
      <c r="AV4315" s="6"/>
      <c r="AW4315" s="6"/>
      <c r="AX4315" s="6"/>
      <c r="AY4315" s="6"/>
      <c r="AZ4315" s="6"/>
      <c r="BA4315" s="6"/>
      <c r="BB4315" s="6"/>
      <c r="BC4315" s="6"/>
      <c r="BD4315" s="6"/>
      <c r="BE4315" s="6"/>
      <c r="BF4315" s="6"/>
      <c r="BG4315" s="6"/>
    </row>
    <row r="4316" spans="34:59" x14ac:dyDescent="0.25">
      <c r="AH4316" s="10"/>
      <c r="AI4316" s="6"/>
      <c r="AJ4316" s="10"/>
      <c r="AK4316" s="10"/>
      <c r="AL4316" s="10"/>
      <c r="AM4316" s="10"/>
      <c r="AN4316" s="10"/>
      <c r="AO4316" s="10"/>
      <c r="AP4316" s="10"/>
      <c r="AQ4316" s="10"/>
      <c r="AR4316" s="10"/>
      <c r="AS4316" s="10"/>
      <c r="AT4316" s="10"/>
      <c r="AU4316" s="10"/>
      <c r="AV4316" s="10"/>
      <c r="AW4316" s="10"/>
      <c r="AX4316" s="10"/>
      <c r="AY4316" s="10"/>
      <c r="AZ4316" s="10"/>
      <c r="BA4316" s="10"/>
      <c r="BB4316" s="10"/>
      <c r="BC4316" s="10"/>
      <c r="BD4316" s="10"/>
      <c r="BE4316" s="10"/>
      <c r="BF4316" s="10"/>
      <c r="BG4316" s="6"/>
    </row>
    <row r="4317" spans="34:59" x14ac:dyDescent="0.25">
      <c r="AH4317" s="6"/>
      <c r="AI4317" s="6"/>
      <c r="AJ4317" s="6"/>
      <c r="AK4317" s="6"/>
      <c r="AL4317" s="6"/>
      <c r="AM4317" s="6"/>
      <c r="AN4317" s="6"/>
      <c r="AO4317" s="6"/>
      <c r="AP4317" s="6"/>
      <c r="AQ4317" s="6"/>
      <c r="AR4317" s="6"/>
      <c r="AS4317" s="6"/>
      <c r="AT4317" s="6"/>
      <c r="AU4317" s="6"/>
      <c r="AV4317" s="6"/>
      <c r="AW4317" s="6"/>
      <c r="AX4317" s="6"/>
      <c r="AY4317" s="6"/>
      <c r="AZ4317" s="6"/>
      <c r="BA4317" s="6"/>
      <c r="BB4317" s="6"/>
      <c r="BC4317" s="6"/>
      <c r="BD4317" s="6"/>
      <c r="BE4317" s="6"/>
      <c r="BF4317" s="6"/>
      <c r="BG4317" s="10"/>
    </row>
    <row r="4318" spans="34:59" x14ac:dyDescent="0.25">
      <c r="AH4318" s="10"/>
      <c r="AI4318" s="6"/>
    </row>
    <row r="4319" spans="34:59" x14ac:dyDescent="0.25">
      <c r="AH4319" s="6"/>
      <c r="AI4319" s="6"/>
      <c r="AJ4319" s="6"/>
      <c r="AK4319" s="6"/>
      <c r="AL4319" s="6"/>
      <c r="AM4319" s="6"/>
      <c r="AN4319" s="6"/>
      <c r="AO4319" s="6"/>
      <c r="AP4319" s="6"/>
      <c r="AQ4319" s="6"/>
      <c r="AR4319" s="6"/>
      <c r="AS4319" s="6"/>
      <c r="AT4319" s="6"/>
      <c r="AU4319" s="6"/>
      <c r="AV4319" s="6"/>
      <c r="AW4319" s="6"/>
      <c r="AX4319" s="6"/>
      <c r="AY4319" s="6"/>
      <c r="AZ4319" s="6"/>
      <c r="BA4319" s="6"/>
      <c r="BB4319" s="6"/>
      <c r="BC4319" s="6"/>
      <c r="BD4319" s="6"/>
      <c r="BE4319" s="6"/>
      <c r="BF4319" s="6"/>
      <c r="BG4319" s="6"/>
    </row>
    <row r="4320" spans="34:59" x14ac:dyDescent="0.25">
      <c r="AH4320" s="10"/>
      <c r="AI4320" s="6"/>
      <c r="AJ4320" s="10"/>
      <c r="AK4320" s="10"/>
      <c r="AL4320" s="10"/>
      <c r="AM4320" s="10"/>
      <c r="AN4320" s="10"/>
      <c r="AO4320" s="10"/>
      <c r="AP4320" s="10"/>
      <c r="AQ4320" s="10"/>
      <c r="AR4320" s="10"/>
      <c r="AS4320" s="10"/>
      <c r="AT4320" s="10"/>
      <c r="AU4320" s="10"/>
      <c r="AV4320" s="10"/>
      <c r="AW4320" s="10"/>
      <c r="AX4320" s="10"/>
      <c r="AY4320" s="10"/>
      <c r="AZ4320" s="10"/>
      <c r="BA4320" s="10"/>
      <c r="BB4320" s="10"/>
      <c r="BC4320" s="10"/>
      <c r="BD4320" s="10"/>
      <c r="BE4320" s="10"/>
      <c r="BF4320" s="10"/>
      <c r="BG4320" s="6"/>
    </row>
    <row r="4321" spans="34:59" x14ac:dyDescent="0.25">
      <c r="AH4321" s="6"/>
      <c r="AI4321" s="6"/>
      <c r="AJ4321" s="6"/>
      <c r="AK4321" s="6"/>
      <c r="AL4321" s="6"/>
      <c r="AM4321" s="6"/>
      <c r="AN4321" s="6"/>
      <c r="AO4321" s="6"/>
      <c r="AP4321" s="6"/>
      <c r="AQ4321" s="6"/>
      <c r="AR4321" s="6"/>
      <c r="AS4321" s="6"/>
      <c r="AT4321" s="6"/>
      <c r="AU4321" s="6"/>
      <c r="AV4321" s="6"/>
      <c r="AW4321" s="6"/>
      <c r="AX4321" s="6"/>
      <c r="AY4321" s="6"/>
      <c r="AZ4321" s="6"/>
      <c r="BA4321" s="6"/>
      <c r="BB4321" s="6"/>
      <c r="BC4321" s="6"/>
      <c r="BD4321" s="6"/>
      <c r="BE4321" s="6"/>
      <c r="BF4321" s="6"/>
      <c r="BG4321" s="10"/>
    </row>
    <row r="4322" spans="34:59" x14ac:dyDescent="0.25">
      <c r="AH4322" s="10"/>
      <c r="AI4322" s="6"/>
    </row>
    <row r="4323" spans="34:59" x14ac:dyDescent="0.25">
      <c r="AH4323" s="6"/>
      <c r="AI4323" s="6"/>
      <c r="AJ4323" s="6"/>
      <c r="AK4323" s="6"/>
      <c r="AL4323" s="6"/>
      <c r="AM4323" s="6"/>
      <c r="AN4323" s="6"/>
      <c r="AO4323" s="6"/>
      <c r="AP4323" s="6"/>
      <c r="AQ4323" s="6"/>
      <c r="AR4323" s="6"/>
      <c r="AS4323" s="6"/>
      <c r="AT4323" s="6"/>
      <c r="AU4323" s="6"/>
      <c r="AV4323" s="6"/>
      <c r="AW4323" s="6"/>
      <c r="AX4323" s="6"/>
      <c r="AY4323" s="6"/>
      <c r="AZ4323" s="6"/>
      <c r="BA4323" s="6"/>
      <c r="BB4323" s="6"/>
      <c r="BC4323" s="6"/>
      <c r="BD4323" s="6"/>
      <c r="BE4323" s="6"/>
      <c r="BF4323" s="6"/>
      <c r="BG4323" s="6"/>
    </row>
    <row r="4324" spans="34:59" x14ac:dyDescent="0.25">
      <c r="AH4324" s="10"/>
      <c r="AI4324" s="6"/>
      <c r="AJ4324" s="10"/>
      <c r="AK4324" s="10"/>
      <c r="AL4324" s="10"/>
      <c r="AM4324" s="10"/>
      <c r="AN4324" s="10"/>
      <c r="AO4324" s="10"/>
      <c r="AP4324" s="10"/>
      <c r="AQ4324" s="10"/>
      <c r="AR4324" s="10"/>
      <c r="AS4324" s="10"/>
      <c r="AT4324" s="10"/>
      <c r="AU4324" s="10"/>
      <c r="AV4324" s="10"/>
      <c r="AW4324" s="10"/>
      <c r="AX4324" s="10"/>
      <c r="AY4324" s="10"/>
      <c r="AZ4324" s="10"/>
      <c r="BA4324" s="10"/>
      <c r="BB4324" s="10"/>
      <c r="BC4324" s="10"/>
      <c r="BD4324" s="10"/>
      <c r="BE4324" s="10"/>
      <c r="BF4324" s="10"/>
      <c r="BG4324" s="6"/>
    </row>
    <row r="4325" spans="34:59" x14ac:dyDescent="0.25">
      <c r="AH4325" s="6"/>
      <c r="AI4325" s="6"/>
      <c r="AJ4325" s="6"/>
      <c r="AK4325" s="6"/>
      <c r="AL4325" s="6"/>
      <c r="AM4325" s="6"/>
      <c r="AN4325" s="6"/>
      <c r="AO4325" s="6"/>
      <c r="AP4325" s="6"/>
      <c r="AQ4325" s="6"/>
      <c r="AR4325" s="6"/>
      <c r="AS4325" s="6"/>
      <c r="AT4325" s="6"/>
      <c r="AU4325" s="6"/>
      <c r="AV4325" s="6"/>
      <c r="AW4325" s="6"/>
      <c r="AX4325" s="6"/>
      <c r="AY4325" s="6"/>
      <c r="AZ4325" s="6"/>
      <c r="BA4325" s="6"/>
      <c r="BB4325" s="6"/>
      <c r="BC4325" s="6"/>
      <c r="BD4325" s="6"/>
      <c r="BE4325" s="6"/>
      <c r="BF4325" s="6"/>
      <c r="BG4325" s="10"/>
    </row>
    <row r="4326" spans="34:59" x14ac:dyDescent="0.25">
      <c r="AH4326" s="10"/>
      <c r="AI4326" s="6"/>
    </row>
    <row r="4327" spans="34:59" x14ac:dyDescent="0.25">
      <c r="AH4327" s="6"/>
      <c r="AI4327" s="6"/>
      <c r="AJ4327" s="6"/>
      <c r="AK4327" s="6"/>
      <c r="AL4327" s="6"/>
      <c r="AM4327" s="6"/>
      <c r="AN4327" s="6"/>
      <c r="AO4327" s="6"/>
      <c r="AP4327" s="6"/>
      <c r="AQ4327" s="6"/>
      <c r="AR4327" s="6"/>
      <c r="AS4327" s="6"/>
      <c r="AT4327" s="6"/>
      <c r="AU4327" s="6"/>
      <c r="AV4327" s="6"/>
      <c r="AW4327" s="6"/>
      <c r="AX4327" s="6"/>
      <c r="AY4327" s="6"/>
      <c r="AZ4327" s="6"/>
      <c r="BA4327" s="6"/>
      <c r="BB4327" s="6"/>
      <c r="BC4327" s="6"/>
      <c r="BD4327" s="6"/>
      <c r="BE4327" s="6"/>
      <c r="BF4327" s="6"/>
      <c r="BG4327" s="6"/>
    </row>
    <row r="4328" spans="34:59" x14ac:dyDescent="0.25">
      <c r="AH4328" s="10"/>
      <c r="AI4328" s="6"/>
      <c r="AJ4328" s="10"/>
      <c r="AK4328" s="10"/>
      <c r="AL4328" s="10"/>
      <c r="AM4328" s="10"/>
      <c r="AN4328" s="10"/>
      <c r="AO4328" s="10"/>
      <c r="AP4328" s="10"/>
      <c r="AQ4328" s="10"/>
      <c r="AR4328" s="10"/>
      <c r="AS4328" s="10"/>
      <c r="AT4328" s="10"/>
      <c r="AU4328" s="10"/>
      <c r="AV4328" s="10"/>
      <c r="AW4328" s="10"/>
      <c r="AX4328" s="10"/>
      <c r="AY4328" s="10"/>
      <c r="AZ4328" s="10"/>
      <c r="BA4328" s="10"/>
      <c r="BB4328" s="10"/>
      <c r="BC4328" s="10"/>
      <c r="BD4328" s="10"/>
      <c r="BE4328" s="10"/>
      <c r="BF4328" s="10"/>
      <c r="BG4328" s="6"/>
    </row>
    <row r="4329" spans="34:59" x14ac:dyDescent="0.25">
      <c r="AH4329" s="6"/>
      <c r="AI4329" s="6"/>
      <c r="AJ4329" s="6"/>
      <c r="AK4329" s="6"/>
      <c r="AL4329" s="6"/>
      <c r="AM4329" s="6"/>
      <c r="AN4329" s="6"/>
      <c r="AO4329" s="6"/>
      <c r="AP4329" s="6"/>
      <c r="AQ4329" s="6"/>
      <c r="AR4329" s="6"/>
      <c r="AS4329" s="6"/>
      <c r="AT4329" s="6"/>
      <c r="AU4329" s="6"/>
      <c r="AV4329" s="6"/>
      <c r="AW4329" s="6"/>
      <c r="AX4329" s="6"/>
      <c r="AY4329" s="6"/>
      <c r="AZ4329" s="6"/>
      <c r="BA4329" s="6"/>
      <c r="BB4329" s="6"/>
      <c r="BC4329" s="6"/>
      <c r="BD4329" s="6"/>
      <c r="BE4329" s="6"/>
      <c r="BF4329" s="6"/>
      <c r="BG4329" s="10"/>
    </row>
    <row r="4330" spans="34:59" x14ac:dyDescent="0.25">
      <c r="AH4330" s="10"/>
      <c r="AI4330" s="6"/>
    </row>
    <row r="4331" spans="34:59" x14ac:dyDescent="0.25">
      <c r="AH4331" s="6"/>
      <c r="AI4331" s="6"/>
      <c r="AJ4331" s="6"/>
      <c r="AK4331" s="6"/>
      <c r="AL4331" s="6"/>
      <c r="AM4331" s="6"/>
      <c r="AN4331" s="6"/>
      <c r="AO4331" s="6"/>
      <c r="AP4331" s="6"/>
      <c r="AQ4331" s="6"/>
      <c r="AR4331" s="6"/>
      <c r="AS4331" s="6"/>
      <c r="AT4331" s="6"/>
      <c r="AU4331" s="6"/>
      <c r="AV4331" s="6"/>
      <c r="AW4331" s="6"/>
      <c r="AX4331" s="6"/>
      <c r="AY4331" s="6"/>
      <c r="AZ4331" s="6"/>
      <c r="BA4331" s="6"/>
      <c r="BB4331" s="6"/>
      <c r="BC4331" s="6"/>
      <c r="BD4331" s="6"/>
      <c r="BE4331" s="6"/>
      <c r="BF4331" s="6"/>
      <c r="BG4331" s="6"/>
    </row>
    <row r="4332" spans="34:59" x14ac:dyDescent="0.25">
      <c r="AH4332" s="10"/>
      <c r="AI4332" s="6"/>
      <c r="AJ4332" s="10"/>
      <c r="AK4332" s="10"/>
      <c r="AL4332" s="10"/>
      <c r="AM4332" s="10"/>
      <c r="AN4332" s="10"/>
      <c r="AO4332" s="10"/>
      <c r="AP4332" s="10"/>
      <c r="AQ4332" s="10"/>
      <c r="AR4332" s="10"/>
      <c r="AS4332" s="10"/>
      <c r="AT4332" s="10"/>
      <c r="AU4332" s="10"/>
      <c r="AV4332" s="10"/>
      <c r="AW4332" s="10"/>
      <c r="AX4332" s="10"/>
      <c r="AY4332" s="10"/>
      <c r="AZ4332" s="10"/>
      <c r="BA4332" s="10"/>
      <c r="BB4332" s="10"/>
      <c r="BC4332" s="10"/>
      <c r="BD4332" s="10"/>
      <c r="BE4332" s="10"/>
      <c r="BF4332" s="10"/>
      <c r="BG4332" s="6"/>
    </row>
    <row r="4333" spans="34:59" x14ac:dyDescent="0.25">
      <c r="AH4333" s="6"/>
      <c r="AI4333" s="6"/>
      <c r="AJ4333" s="6"/>
      <c r="AK4333" s="6"/>
      <c r="AL4333" s="6"/>
      <c r="AM4333" s="6"/>
      <c r="AN4333" s="6"/>
      <c r="AO4333" s="6"/>
      <c r="AP4333" s="6"/>
      <c r="AQ4333" s="6"/>
      <c r="AR4333" s="6"/>
      <c r="AS4333" s="6"/>
      <c r="AT4333" s="6"/>
      <c r="AU4333" s="6"/>
      <c r="AV4333" s="6"/>
      <c r="AW4333" s="6"/>
      <c r="AX4333" s="6"/>
      <c r="AY4333" s="6"/>
      <c r="AZ4333" s="6"/>
      <c r="BA4333" s="6"/>
      <c r="BB4333" s="6"/>
      <c r="BC4333" s="6"/>
      <c r="BD4333" s="6"/>
      <c r="BE4333" s="6"/>
      <c r="BF4333" s="6"/>
      <c r="BG4333" s="10"/>
    </row>
    <row r="4334" spans="34:59" x14ac:dyDescent="0.25">
      <c r="AH4334" s="10"/>
      <c r="AI4334" s="6"/>
    </row>
    <row r="4335" spans="34:59" x14ac:dyDescent="0.25">
      <c r="AH4335" s="6"/>
      <c r="AI4335" s="6"/>
      <c r="AJ4335" s="6"/>
      <c r="AK4335" s="6"/>
      <c r="AL4335" s="6"/>
      <c r="AM4335" s="6"/>
      <c r="AN4335" s="6"/>
      <c r="AO4335" s="6"/>
      <c r="AP4335" s="6"/>
      <c r="AQ4335" s="6"/>
      <c r="AR4335" s="6"/>
      <c r="AS4335" s="6"/>
      <c r="AT4335" s="6"/>
      <c r="AU4335" s="6"/>
      <c r="AV4335" s="6"/>
      <c r="AW4335" s="6"/>
      <c r="AX4335" s="6"/>
      <c r="AY4335" s="6"/>
      <c r="AZ4335" s="6"/>
      <c r="BA4335" s="6"/>
      <c r="BB4335" s="6"/>
      <c r="BC4335" s="6"/>
      <c r="BD4335" s="6"/>
      <c r="BE4335" s="6"/>
      <c r="BF4335" s="6"/>
      <c r="BG4335" s="6"/>
    </row>
    <row r="4336" spans="34:59" x14ac:dyDescent="0.25">
      <c r="AH4336" s="10"/>
      <c r="AI4336" s="6"/>
      <c r="AJ4336" s="10"/>
      <c r="AK4336" s="10"/>
      <c r="AL4336" s="10"/>
      <c r="AM4336" s="10"/>
      <c r="AN4336" s="10"/>
      <c r="AO4336" s="10"/>
      <c r="AP4336" s="10"/>
      <c r="AQ4336" s="10"/>
      <c r="AR4336" s="10"/>
      <c r="AS4336" s="10"/>
      <c r="AT4336" s="10"/>
      <c r="AU4336" s="10"/>
      <c r="AV4336" s="10"/>
      <c r="AW4336" s="10"/>
      <c r="AX4336" s="10"/>
      <c r="AY4336" s="10"/>
      <c r="AZ4336" s="10"/>
      <c r="BA4336" s="10"/>
      <c r="BB4336" s="10"/>
      <c r="BC4336" s="10"/>
      <c r="BD4336" s="10"/>
      <c r="BE4336" s="10"/>
      <c r="BF4336" s="10"/>
      <c r="BG4336" s="6"/>
    </row>
    <row r="4337" spans="34:59" x14ac:dyDescent="0.25">
      <c r="AH4337" s="6"/>
      <c r="AI4337" s="6"/>
      <c r="AJ4337" s="6"/>
      <c r="AK4337" s="6"/>
      <c r="AL4337" s="6"/>
      <c r="AM4337" s="6"/>
      <c r="AN4337" s="6"/>
      <c r="AO4337" s="6"/>
      <c r="AP4337" s="6"/>
      <c r="AQ4337" s="6"/>
      <c r="AR4337" s="6"/>
      <c r="AS4337" s="6"/>
      <c r="AT4337" s="6"/>
      <c r="AU4337" s="6"/>
      <c r="AV4337" s="6"/>
      <c r="AW4337" s="6"/>
      <c r="AX4337" s="6"/>
      <c r="AY4337" s="6"/>
      <c r="AZ4337" s="6"/>
      <c r="BA4337" s="6"/>
      <c r="BB4337" s="6"/>
      <c r="BC4337" s="6"/>
      <c r="BD4337" s="6"/>
      <c r="BE4337" s="6"/>
      <c r="BF4337" s="6"/>
      <c r="BG4337" s="10"/>
    </row>
    <row r="4338" spans="34:59" x14ac:dyDescent="0.25">
      <c r="AH4338" s="10"/>
      <c r="AI4338" s="6"/>
    </row>
    <row r="4339" spans="34:59" x14ac:dyDescent="0.25">
      <c r="AH4339" s="6"/>
      <c r="AI4339" s="6"/>
      <c r="AJ4339" s="6"/>
      <c r="AK4339" s="6"/>
      <c r="AL4339" s="6"/>
      <c r="AM4339" s="6"/>
      <c r="AN4339" s="6"/>
      <c r="AO4339" s="6"/>
      <c r="AP4339" s="6"/>
      <c r="AQ4339" s="6"/>
      <c r="AR4339" s="6"/>
      <c r="AS4339" s="6"/>
      <c r="AT4339" s="6"/>
      <c r="AU4339" s="6"/>
      <c r="AV4339" s="6"/>
      <c r="AW4339" s="6"/>
      <c r="AX4339" s="6"/>
      <c r="AY4339" s="6"/>
      <c r="AZ4339" s="6"/>
      <c r="BA4339" s="6"/>
      <c r="BB4339" s="6"/>
      <c r="BC4339" s="6"/>
      <c r="BD4339" s="6"/>
      <c r="BE4339" s="6"/>
      <c r="BF4339" s="6"/>
      <c r="BG4339" s="6"/>
    </row>
    <row r="4340" spans="34:59" x14ac:dyDescent="0.25">
      <c r="AH4340" s="10"/>
      <c r="AI4340" s="6"/>
      <c r="AJ4340" s="10"/>
      <c r="AK4340" s="10"/>
      <c r="AL4340" s="10"/>
      <c r="AM4340" s="10"/>
      <c r="AN4340" s="10"/>
      <c r="AO4340" s="10"/>
      <c r="AP4340" s="10"/>
      <c r="AQ4340" s="10"/>
      <c r="AR4340" s="10"/>
      <c r="AS4340" s="10"/>
      <c r="AT4340" s="10"/>
      <c r="AU4340" s="10"/>
      <c r="AV4340" s="10"/>
      <c r="AW4340" s="10"/>
      <c r="AX4340" s="10"/>
      <c r="AY4340" s="10"/>
      <c r="AZ4340" s="10"/>
      <c r="BA4340" s="10"/>
      <c r="BB4340" s="10"/>
      <c r="BC4340" s="10"/>
      <c r="BD4340" s="10"/>
      <c r="BE4340" s="10"/>
      <c r="BF4340" s="10"/>
      <c r="BG4340" s="6"/>
    </row>
    <row r="4341" spans="34:59" x14ac:dyDescent="0.25">
      <c r="AH4341" s="6"/>
      <c r="AI4341" s="6"/>
      <c r="AJ4341" s="6"/>
      <c r="AK4341" s="6"/>
      <c r="AL4341" s="6"/>
      <c r="AM4341" s="6"/>
      <c r="AN4341" s="6"/>
      <c r="AO4341" s="6"/>
      <c r="AP4341" s="6"/>
      <c r="AQ4341" s="6"/>
      <c r="AR4341" s="6"/>
      <c r="AS4341" s="6"/>
      <c r="AT4341" s="6"/>
      <c r="AU4341" s="6"/>
      <c r="AV4341" s="6"/>
      <c r="AW4341" s="6"/>
      <c r="AX4341" s="6"/>
      <c r="AY4341" s="6"/>
      <c r="AZ4341" s="6"/>
      <c r="BA4341" s="6"/>
      <c r="BB4341" s="6"/>
      <c r="BC4341" s="6"/>
      <c r="BD4341" s="6"/>
      <c r="BE4341" s="6"/>
      <c r="BF4341" s="6"/>
      <c r="BG4341" s="10"/>
    </row>
    <row r="4342" spans="34:59" x14ac:dyDescent="0.25">
      <c r="AH4342" s="10"/>
      <c r="AI4342" s="6"/>
    </row>
    <row r="4343" spans="34:59" x14ac:dyDescent="0.25">
      <c r="AH4343" s="6"/>
      <c r="AI4343" s="6"/>
      <c r="AJ4343" s="6"/>
      <c r="AK4343" s="6"/>
      <c r="AL4343" s="6"/>
      <c r="AM4343" s="6"/>
      <c r="AN4343" s="6"/>
      <c r="AO4343" s="6"/>
      <c r="AP4343" s="6"/>
      <c r="AQ4343" s="6"/>
      <c r="AR4343" s="6"/>
      <c r="AS4343" s="6"/>
      <c r="AT4343" s="6"/>
      <c r="AU4343" s="6"/>
      <c r="AV4343" s="6"/>
      <c r="AW4343" s="6"/>
      <c r="AX4343" s="6"/>
      <c r="AY4343" s="6"/>
      <c r="AZ4343" s="6"/>
      <c r="BA4343" s="6"/>
      <c r="BB4343" s="6"/>
      <c r="BC4343" s="6"/>
      <c r="BD4343" s="6"/>
      <c r="BE4343" s="6"/>
      <c r="BF4343" s="6"/>
      <c r="BG4343" s="6"/>
    </row>
    <row r="4344" spans="34:59" x14ac:dyDescent="0.25">
      <c r="AH4344" s="10"/>
      <c r="AI4344" s="6"/>
      <c r="AJ4344" s="10"/>
      <c r="AK4344" s="10"/>
      <c r="AL4344" s="10"/>
      <c r="AM4344" s="10"/>
      <c r="AN4344" s="10"/>
      <c r="AO4344" s="10"/>
      <c r="AP4344" s="10"/>
      <c r="AQ4344" s="10"/>
      <c r="AR4344" s="10"/>
      <c r="AS4344" s="10"/>
      <c r="AT4344" s="10"/>
      <c r="AU4344" s="10"/>
      <c r="AV4344" s="10"/>
      <c r="AW4344" s="10"/>
      <c r="AX4344" s="10"/>
      <c r="AY4344" s="10"/>
      <c r="AZ4344" s="10"/>
      <c r="BA4344" s="10"/>
      <c r="BB4344" s="10"/>
      <c r="BC4344" s="10"/>
      <c r="BD4344" s="10"/>
      <c r="BE4344" s="10"/>
      <c r="BF4344" s="10"/>
      <c r="BG4344" s="6"/>
    </row>
    <row r="4345" spans="34:59" x14ac:dyDescent="0.25">
      <c r="AH4345" s="6"/>
      <c r="AI4345" s="6"/>
      <c r="AJ4345" s="6"/>
      <c r="AK4345" s="6"/>
      <c r="AL4345" s="6"/>
      <c r="AM4345" s="6"/>
      <c r="AN4345" s="6"/>
      <c r="AO4345" s="6"/>
      <c r="AP4345" s="6"/>
      <c r="AQ4345" s="6"/>
      <c r="AR4345" s="6"/>
      <c r="AS4345" s="6"/>
      <c r="AT4345" s="6"/>
      <c r="AU4345" s="6"/>
      <c r="AV4345" s="6"/>
      <c r="AW4345" s="6"/>
      <c r="AX4345" s="6"/>
      <c r="AY4345" s="6"/>
      <c r="AZ4345" s="6"/>
      <c r="BA4345" s="6"/>
      <c r="BB4345" s="6"/>
      <c r="BC4345" s="6"/>
      <c r="BD4345" s="6"/>
      <c r="BE4345" s="6"/>
      <c r="BF4345" s="6"/>
      <c r="BG4345" s="10"/>
    </row>
    <row r="4346" spans="34:59" x14ac:dyDescent="0.25">
      <c r="AH4346" s="10"/>
      <c r="AI4346" s="6"/>
    </row>
    <row r="4347" spans="34:59" x14ac:dyDescent="0.25">
      <c r="AH4347" s="6"/>
      <c r="AI4347" s="6"/>
      <c r="AJ4347" s="6"/>
      <c r="AK4347" s="6"/>
      <c r="AL4347" s="6"/>
      <c r="AM4347" s="6"/>
      <c r="AN4347" s="6"/>
      <c r="AO4347" s="6"/>
      <c r="AP4347" s="6"/>
      <c r="AQ4347" s="6"/>
      <c r="AR4347" s="6"/>
      <c r="AS4347" s="6"/>
      <c r="AT4347" s="6"/>
      <c r="AU4347" s="6"/>
      <c r="AV4347" s="6"/>
      <c r="AW4347" s="6"/>
      <c r="AX4347" s="6"/>
      <c r="AY4347" s="6"/>
      <c r="AZ4347" s="6"/>
      <c r="BA4347" s="6"/>
      <c r="BB4347" s="6"/>
      <c r="BC4347" s="6"/>
      <c r="BD4347" s="6"/>
      <c r="BE4347" s="6"/>
      <c r="BF4347" s="6"/>
      <c r="BG4347" s="6"/>
    </row>
    <row r="4348" spans="34:59" x14ac:dyDescent="0.25">
      <c r="AH4348" s="10"/>
      <c r="AI4348" s="6"/>
      <c r="AJ4348" s="10"/>
      <c r="AK4348" s="10"/>
      <c r="AL4348" s="10"/>
      <c r="AM4348" s="10"/>
      <c r="AN4348" s="10"/>
      <c r="AO4348" s="10"/>
      <c r="AP4348" s="10"/>
      <c r="AQ4348" s="10"/>
      <c r="AR4348" s="10"/>
      <c r="AS4348" s="10"/>
      <c r="AT4348" s="10"/>
      <c r="AU4348" s="10"/>
      <c r="AV4348" s="10"/>
      <c r="AW4348" s="10"/>
      <c r="AX4348" s="10"/>
      <c r="AY4348" s="10"/>
      <c r="AZ4348" s="10"/>
      <c r="BA4348" s="10"/>
      <c r="BB4348" s="10"/>
      <c r="BC4348" s="10"/>
      <c r="BD4348" s="10"/>
      <c r="BE4348" s="10"/>
      <c r="BF4348" s="10"/>
      <c r="BG4348" s="6"/>
    </row>
    <row r="4349" spans="34:59" x14ac:dyDescent="0.25">
      <c r="AH4349" s="6"/>
      <c r="AI4349" s="6"/>
      <c r="AJ4349" s="6"/>
      <c r="AK4349" s="6"/>
      <c r="AL4349" s="6"/>
      <c r="AM4349" s="6"/>
      <c r="AN4349" s="6"/>
      <c r="AO4349" s="6"/>
      <c r="AP4349" s="6"/>
      <c r="AQ4349" s="6"/>
      <c r="AR4349" s="6"/>
      <c r="AS4349" s="6"/>
      <c r="AT4349" s="6"/>
      <c r="AU4349" s="6"/>
      <c r="AV4349" s="6"/>
      <c r="AW4349" s="6"/>
      <c r="AX4349" s="6"/>
      <c r="AY4349" s="6"/>
      <c r="AZ4349" s="6"/>
      <c r="BA4349" s="6"/>
      <c r="BB4349" s="6"/>
      <c r="BC4349" s="6"/>
      <c r="BD4349" s="6"/>
      <c r="BE4349" s="6"/>
      <c r="BF4349" s="6"/>
      <c r="BG4349" s="10"/>
    </row>
    <row r="4350" spans="34:59" x14ac:dyDescent="0.25">
      <c r="AH4350" s="10"/>
      <c r="AI4350" s="6"/>
    </row>
    <row r="4351" spans="34:59" x14ac:dyDescent="0.25">
      <c r="AH4351" s="6"/>
      <c r="AI4351" s="6"/>
      <c r="AJ4351" s="6"/>
      <c r="AK4351" s="6"/>
      <c r="AL4351" s="6"/>
      <c r="AM4351" s="6"/>
      <c r="AN4351" s="6"/>
      <c r="AO4351" s="6"/>
      <c r="AP4351" s="6"/>
      <c r="AQ4351" s="6"/>
      <c r="AR4351" s="6"/>
      <c r="AS4351" s="6"/>
      <c r="AT4351" s="6"/>
      <c r="AU4351" s="6"/>
      <c r="AV4351" s="6"/>
      <c r="AW4351" s="6"/>
      <c r="AX4351" s="6"/>
      <c r="AY4351" s="6"/>
      <c r="AZ4351" s="6"/>
      <c r="BA4351" s="6"/>
      <c r="BB4351" s="6"/>
      <c r="BC4351" s="6"/>
      <c r="BD4351" s="6"/>
      <c r="BE4351" s="6"/>
      <c r="BF4351" s="6"/>
      <c r="BG4351" s="6"/>
    </row>
    <row r="4352" spans="34:59" x14ac:dyDescent="0.25">
      <c r="AH4352" s="10"/>
      <c r="AI4352" s="6"/>
      <c r="AJ4352" s="10"/>
      <c r="AK4352" s="10"/>
      <c r="AL4352" s="10"/>
      <c r="AM4352" s="10"/>
      <c r="AN4352" s="10"/>
      <c r="AO4352" s="10"/>
      <c r="AP4352" s="10"/>
      <c r="AQ4352" s="10"/>
      <c r="AR4352" s="10"/>
      <c r="AS4352" s="10"/>
      <c r="AT4352" s="10"/>
      <c r="AU4352" s="10"/>
      <c r="AV4352" s="10"/>
      <c r="AW4352" s="10"/>
      <c r="AX4352" s="10"/>
      <c r="AY4352" s="10"/>
      <c r="AZ4352" s="10"/>
      <c r="BA4352" s="10"/>
      <c r="BB4352" s="10"/>
      <c r="BC4352" s="10"/>
      <c r="BD4352" s="10"/>
      <c r="BE4352" s="10"/>
      <c r="BF4352" s="10"/>
      <c r="BG4352" s="6"/>
    </row>
    <row r="4353" spans="34:59" x14ac:dyDescent="0.25">
      <c r="AH4353" s="6"/>
      <c r="AI4353" s="6"/>
      <c r="AJ4353" s="6"/>
      <c r="AK4353" s="6"/>
      <c r="AL4353" s="6"/>
      <c r="AM4353" s="6"/>
      <c r="AN4353" s="6"/>
      <c r="AO4353" s="6"/>
      <c r="AP4353" s="6"/>
      <c r="AQ4353" s="6"/>
      <c r="AR4353" s="6"/>
      <c r="AS4353" s="6"/>
      <c r="AT4353" s="6"/>
      <c r="AU4353" s="6"/>
      <c r="AV4353" s="6"/>
      <c r="AW4353" s="6"/>
      <c r="AX4353" s="6"/>
      <c r="AY4353" s="6"/>
      <c r="AZ4353" s="6"/>
      <c r="BA4353" s="6"/>
      <c r="BB4353" s="6"/>
      <c r="BC4353" s="6"/>
      <c r="BD4353" s="6"/>
      <c r="BE4353" s="6"/>
      <c r="BF4353" s="6"/>
      <c r="BG4353" s="10"/>
    </row>
    <row r="4354" spans="34:59" x14ac:dyDescent="0.25">
      <c r="AH4354" s="10"/>
      <c r="AI4354" s="6"/>
    </row>
    <row r="4355" spans="34:59" x14ac:dyDescent="0.25">
      <c r="AH4355" s="6"/>
      <c r="AI4355" s="6"/>
      <c r="AJ4355" s="6"/>
      <c r="AK4355" s="6"/>
      <c r="AL4355" s="6"/>
      <c r="AM4355" s="6"/>
      <c r="AN4355" s="6"/>
      <c r="AO4355" s="6"/>
      <c r="AP4355" s="6"/>
      <c r="AQ4355" s="6"/>
      <c r="AR4355" s="6"/>
      <c r="AS4355" s="6"/>
      <c r="AT4355" s="6"/>
      <c r="AU4355" s="6"/>
      <c r="AV4355" s="6"/>
      <c r="AW4355" s="6"/>
      <c r="AX4355" s="6"/>
      <c r="AY4355" s="6"/>
      <c r="AZ4355" s="6"/>
      <c r="BA4355" s="6"/>
      <c r="BB4355" s="6"/>
      <c r="BC4355" s="6"/>
      <c r="BD4355" s="6"/>
      <c r="BE4355" s="6"/>
      <c r="BF4355" s="6"/>
      <c r="BG4355" s="6"/>
    </row>
    <row r="4356" spans="34:59" x14ac:dyDescent="0.25">
      <c r="AH4356" s="10"/>
      <c r="AI4356" s="6"/>
      <c r="AJ4356" s="10"/>
      <c r="AK4356" s="10"/>
      <c r="AL4356" s="10"/>
      <c r="AM4356" s="10"/>
      <c r="AN4356" s="10"/>
      <c r="AO4356" s="10"/>
      <c r="AP4356" s="10"/>
      <c r="AQ4356" s="10"/>
      <c r="AR4356" s="10"/>
      <c r="AS4356" s="10"/>
      <c r="AT4356" s="10"/>
      <c r="AU4356" s="10"/>
      <c r="AV4356" s="10"/>
      <c r="AW4356" s="10"/>
      <c r="AX4356" s="10"/>
      <c r="AY4356" s="10"/>
      <c r="AZ4356" s="10"/>
      <c r="BA4356" s="10"/>
      <c r="BB4356" s="10"/>
      <c r="BC4356" s="10"/>
      <c r="BD4356" s="10"/>
      <c r="BE4356" s="10"/>
      <c r="BF4356" s="10"/>
      <c r="BG4356" s="6"/>
    </row>
    <row r="4357" spans="34:59" x14ac:dyDescent="0.25">
      <c r="AH4357" s="6"/>
      <c r="AI4357" s="6"/>
      <c r="AJ4357" s="6"/>
      <c r="AK4357" s="6"/>
      <c r="AL4357" s="6"/>
      <c r="AM4357" s="6"/>
      <c r="AN4357" s="6"/>
      <c r="AO4357" s="6"/>
      <c r="AP4357" s="6"/>
      <c r="AQ4357" s="6"/>
      <c r="AR4357" s="6"/>
      <c r="AS4357" s="6"/>
      <c r="AT4357" s="6"/>
      <c r="AU4357" s="6"/>
      <c r="AV4357" s="6"/>
      <c r="AW4357" s="6"/>
      <c r="AX4357" s="6"/>
      <c r="AY4357" s="6"/>
      <c r="AZ4357" s="6"/>
      <c r="BA4357" s="6"/>
      <c r="BB4357" s="6"/>
      <c r="BC4357" s="6"/>
      <c r="BD4357" s="6"/>
      <c r="BE4357" s="6"/>
      <c r="BF4357" s="6"/>
      <c r="BG4357" s="10"/>
    </row>
    <row r="4358" spans="34:59" x14ac:dyDescent="0.25">
      <c r="AH4358" s="10"/>
      <c r="AI4358" s="6"/>
    </row>
    <row r="4359" spans="34:59" x14ac:dyDescent="0.25">
      <c r="AH4359" s="6"/>
      <c r="AI4359" s="6"/>
      <c r="AJ4359" s="6"/>
      <c r="AK4359" s="6"/>
      <c r="AL4359" s="6"/>
      <c r="AM4359" s="6"/>
      <c r="AN4359" s="6"/>
      <c r="AO4359" s="6"/>
      <c r="AP4359" s="6"/>
      <c r="AQ4359" s="6"/>
      <c r="AR4359" s="6"/>
      <c r="AS4359" s="6"/>
      <c r="AT4359" s="6"/>
      <c r="AU4359" s="6"/>
      <c r="AV4359" s="6"/>
      <c r="AW4359" s="6"/>
      <c r="AX4359" s="6"/>
      <c r="AY4359" s="6"/>
      <c r="AZ4359" s="6"/>
      <c r="BA4359" s="6"/>
      <c r="BB4359" s="6"/>
      <c r="BC4359" s="6"/>
      <c r="BD4359" s="6"/>
      <c r="BE4359" s="6"/>
      <c r="BF4359" s="6"/>
      <c r="BG4359" s="6"/>
    </row>
    <row r="4360" spans="34:59" x14ac:dyDescent="0.25">
      <c r="AH4360" s="10"/>
      <c r="AI4360" s="6"/>
      <c r="AJ4360" s="10"/>
      <c r="AK4360" s="10"/>
      <c r="AL4360" s="10"/>
      <c r="AM4360" s="10"/>
      <c r="AN4360" s="10"/>
      <c r="AO4360" s="10"/>
      <c r="AP4360" s="10"/>
      <c r="AQ4360" s="10"/>
      <c r="AR4360" s="10"/>
      <c r="AS4360" s="10"/>
      <c r="AT4360" s="10"/>
      <c r="AU4360" s="10"/>
      <c r="AV4360" s="10"/>
      <c r="AW4360" s="10"/>
      <c r="AX4360" s="10"/>
      <c r="AY4360" s="10"/>
      <c r="AZ4360" s="10"/>
      <c r="BA4360" s="10"/>
      <c r="BB4360" s="10"/>
      <c r="BC4360" s="10"/>
      <c r="BD4360" s="10"/>
      <c r="BE4360" s="10"/>
      <c r="BF4360" s="10"/>
      <c r="BG4360" s="6"/>
    </row>
    <row r="4361" spans="34:59" x14ac:dyDescent="0.25">
      <c r="AH4361" s="6"/>
      <c r="AI4361" s="6"/>
      <c r="AJ4361" s="6"/>
      <c r="AK4361" s="6"/>
      <c r="AL4361" s="6"/>
      <c r="AM4361" s="6"/>
      <c r="AN4361" s="6"/>
      <c r="AO4361" s="6"/>
      <c r="AP4361" s="6"/>
      <c r="AQ4361" s="6"/>
      <c r="AR4361" s="6"/>
      <c r="AS4361" s="6"/>
      <c r="AT4361" s="6"/>
      <c r="AU4361" s="6"/>
      <c r="AV4361" s="6"/>
      <c r="AW4361" s="6"/>
      <c r="AX4361" s="6"/>
      <c r="AY4361" s="6"/>
      <c r="AZ4361" s="6"/>
      <c r="BA4361" s="6"/>
      <c r="BB4361" s="6"/>
      <c r="BC4361" s="6"/>
      <c r="BD4361" s="6"/>
      <c r="BE4361" s="6"/>
      <c r="BF4361" s="6"/>
      <c r="BG4361" s="10"/>
    </row>
    <row r="4362" spans="34:59" x14ac:dyDescent="0.25">
      <c r="AH4362" s="10"/>
      <c r="AI4362" s="6"/>
    </row>
    <row r="4363" spans="34:59" x14ac:dyDescent="0.25">
      <c r="AH4363" s="6"/>
      <c r="AI4363" s="6"/>
      <c r="AJ4363" s="6"/>
      <c r="AK4363" s="6"/>
      <c r="AL4363" s="6"/>
      <c r="AM4363" s="6"/>
      <c r="AN4363" s="6"/>
      <c r="AO4363" s="6"/>
      <c r="AP4363" s="6"/>
      <c r="AQ4363" s="6"/>
      <c r="AR4363" s="6"/>
      <c r="AS4363" s="6"/>
      <c r="AT4363" s="6"/>
      <c r="AU4363" s="6"/>
      <c r="AV4363" s="6"/>
      <c r="AW4363" s="6"/>
      <c r="AX4363" s="6"/>
      <c r="AY4363" s="6"/>
      <c r="AZ4363" s="6"/>
      <c r="BA4363" s="6"/>
      <c r="BB4363" s="6"/>
      <c r="BC4363" s="6"/>
      <c r="BD4363" s="6"/>
      <c r="BE4363" s="6"/>
      <c r="BF4363" s="6"/>
      <c r="BG4363" s="6"/>
    </row>
    <row r="4364" spans="34:59" x14ac:dyDescent="0.25">
      <c r="AH4364" s="10"/>
      <c r="AI4364" s="6"/>
      <c r="AJ4364" s="10"/>
      <c r="AK4364" s="10"/>
      <c r="AL4364" s="10"/>
      <c r="AM4364" s="10"/>
      <c r="AN4364" s="10"/>
      <c r="AO4364" s="10"/>
      <c r="AP4364" s="10"/>
      <c r="AQ4364" s="10"/>
      <c r="AR4364" s="10"/>
      <c r="AS4364" s="10"/>
      <c r="AT4364" s="10"/>
      <c r="AU4364" s="10"/>
      <c r="AV4364" s="10"/>
      <c r="AW4364" s="10"/>
      <c r="AX4364" s="10"/>
      <c r="AY4364" s="10"/>
      <c r="AZ4364" s="10"/>
      <c r="BA4364" s="10"/>
      <c r="BB4364" s="10"/>
      <c r="BC4364" s="10"/>
      <c r="BD4364" s="10"/>
      <c r="BE4364" s="10"/>
      <c r="BF4364" s="10"/>
      <c r="BG4364" s="6"/>
    </row>
    <row r="4365" spans="34:59" x14ac:dyDescent="0.25">
      <c r="AH4365" s="6"/>
      <c r="AI4365" s="6"/>
      <c r="AJ4365" s="6"/>
      <c r="AK4365" s="6"/>
      <c r="AL4365" s="6"/>
      <c r="AM4365" s="6"/>
      <c r="AN4365" s="6"/>
      <c r="AO4365" s="6"/>
      <c r="AP4365" s="6"/>
      <c r="AQ4365" s="6"/>
      <c r="AR4365" s="6"/>
      <c r="AS4365" s="6"/>
      <c r="AT4365" s="6"/>
      <c r="AU4365" s="6"/>
      <c r="AV4365" s="6"/>
      <c r="AW4365" s="6"/>
      <c r="AX4365" s="6"/>
      <c r="AY4365" s="6"/>
      <c r="AZ4365" s="6"/>
      <c r="BA4365" s="6"/>
      <c r="BB4365" s="6"/>
      <c r="BC4365" s="6"/>
      <c r="BD4365" s="6"/>
      <c r="BE4365" s="6"/>
      <c r="BF4365" s="6"/>
      <c r="BG4365" s="10"/>
    </row>
    <row r="4366" spans="34:59" x14ac:dyDescent="0.25">
      <c r="AH4366" s="10"/>
      <c r="AI4366" s="6"/>
    </row>
    <row r="4367" spans="34:59" x14ac:dyDescent="0.25">
      <c r="AH4367" s="6"/>
      <c r="AI4367" s="6"/>
      <c r="AJ4367" s="6"/>
      <c r="AK4367" s="6"/>
      <c r="AL4367" s="6"/>
      <c r="AM4367" s="6"/>
      <c r="AN4367" s="6"/>
      <c r="AO4367" s="6"/>
      <c r="AP4367" s="6"/>
      <c r="AQ4367" s="6"/>
      <c r="AR4367" s="6"/>
      <c r="AS4367" s="6"/>
      <c r="AT4367" s="6"/>
      <c r="AU4367" s="6"/>
      <c r="AV4367" s="6"/>
      <c r="AW4367" s="6"/>
      <c r="AX4367" s="6"/>
      <c r="AY4367" s="6"/>
      <c r="AZ4367" s="6"/>
      <c r="BA4367" s="6"/>
      <c r="BB4367" s="6"/>
      <c r="BC4367" s="6"/>
      <c r="BD4367" s="6"/>
      <c r="BE4367" s="6"/>
      <c r="BF4367" s="6"/>
      <c r="BG4367" s="6"/>
    </row>
    <row r="4368" spans="34:59" x14ac:dyDescent="0.25">
      <c r="AH4368" s="10"/>
      <c r="AI4368" s="6"/>
      <c r="AJ4368" s="10"/>
      <c r="AK4368" s="10"/>
      <c r="AL4368" s="10"/>
      <c r="AM4368" s="10"/>
      <c r="AN4368" s="10"/>
      <c r="AO4368" s="10"/>
      <c r="AP4368" s="10"/>
      <c r="AQ4368" s="10"/>
      <c r="AR4368" s="10"/>
      <c r="AS4368" s="10"/>
      <c r="AT4368" s="10"/>
      <c r="AU4368" s="10"/>
      <c r="AV4368" s="10"/>
      <c r="AW4368" s="10"/>
      <c r="AX4368" s="10"/>
      <c r="AY4368" s="10"/>
      <c r="AZ4368" s="10"/>
      <c r="BA4368" s="10"/>
      <c r="BB4368" s="10"/>
      <c r="BC4368" s="10"/>
      <c r="BD4368" s="10"/>
      <c r="BE4368" s="10"/>
      <c r="BF4368" s="10"/>
      <c r="BG4368" s="6"/>
    </row>
    <row r="4369" spans="34:59" x14ac:dyDescent="0.25">
      <c r="AH4369" s="6"/>
      <c r="AI4369" s="6"/>
      <c r="AJ4369" s="6"/>
      <c r="AK4369" s="6"/>
      <c r="AL4369" s="6"/>
      <c r="AM4369" s="6"/>
      <c r="AN4369" s="6"/>
      <c r="AO4369" s="6"/>
      <c r="AP4369" s="6"/>
      <c r="AQ4369" s="6"/>
      <c r="AR4369" s="6"/>
      <c r="AS4369" s="6"/>
      <c r="AT4369" s="6"/>
      <c r="AU4369" s="6"/>
      <c r="AV4369" s="6"/>
      <c r="AW4369" s="6"/>
      <c r="AX4369" s="6"/>
      <c r="AY4369" s="6"/>
      <c r="AZ4369" s="6"/>
      <c r="BA4369" s="6"/>
      <c r="BB4369" s="6"/>
      <c r="BC4369" s="6"/>
      <c r="BD4369" s="6"/>
      <c r="BE4369" s="6"/>
      <c r="BF4369" s="6"/>
      <c r="BG4369" s="10"/>
    </row>
    <row r="4370" spans="34:59" x14ac:dyDescent="0.25">
      <c r="AH4370" s="10"/>
      <c r="AI4370" s="6"/>
    </row>
    <row r="4371" spans="34:59" x14ac:dyDescent="0.25">
      <c r="AH4371" s="6"/>
      <c r="AI4371" s="6"/>
      <c r="AJ4371" s="6"/>
      <c r="AK4371" s="6"/>
      <c r="AL4371" s="6"/>
      <c r="AM4371" s="6"/>
      <c r="AN4371" s="6"/>
      <c r="AO4371" s="6"/>
      <c r="AP4371" s="6"/>
      <c r="AQ4371" s="6"/>
      <c r="AR4371" s="6"/>
      <c r="AS4371" s="6"/>
      <c r="AT4371" s="6"/>
      <c r="AU4371" s="6"/>
      <c r="AV4371" s="6"/>
      <c r="AW4371" s="6"/>
      <c r="AX4371" s="6"/>
      <c r="AY4371" s="6"/>
      <c r="AZ4371" s="6"/>
      <c r="BA4371" s="6"/>
      <c r="BB4371" s="6"/>
      <c r="BC4371" s="6"/>
      <c r="BD4371" s="6"/>
      <c r="BE4371" s="6"/>
      <c r="BF4371" s="6"/>
      <c r="BG4371" s="6"/>
    </row>
    <row r="4372" spans="34:59" x14ac:dyDescent="0.25">
      <c r="AH4372" s="10"/>
      <c r="AI4372" s="6"/>
      <c r="AJ4372" s="10"/>
      <c r="AK4372" s="10"/>
      <c r="AL4372" s="10"/>
      <c r="AM4372" s="10"/>
      <c r="AN4372" s="10"/>
      <c r="AO4372" s="10"/>
      <c r="AP4372" s="10"/>
      <c r="AQ4372" s="10"/>
      <c r="AR4372" s="10"/>
      <c r="AS4372" s="10"/>
      <c r="AT4372" s="10"/>
      <c r="AU4372" s="10"/>
      <c r="AV4372" s="10"/>
      <c r="AW4372" s="10"/>
      <c r="AX4372" s="10"/>
      <c r="AY4372" s="10"/>
      <c r="AZ4372" s="10"/>
      <c r="BA4372" s="10"/>
      <c r="BB4372" s="10"/>
      <c r="BC4372" s="10"/>
      <c r="BD4372" s="10"/>
      <c r="BE4372" s="10"/>
      <c r="BF4372" s="10"/>
      <c r="BG4372" s="6"/>
    </row>
    <row r="4373" spans="34:59" x14ac:dyDescent="0.25">
      <c r="AH4373" s="6"/>
      <c r="AI4373" s="6"/>
      <c r="AJ4373" s="6"/>
      <c r="AK4373" s="6"/>
      <c r="AL4373" s="6"/>
      <c r="AM4373" s="6"/>
      <c r="AN4373" s="6"/>
      <c r="AO4373" s="6"/>
      <c r="AP4373" s="6"/>
      <c r="AQ4373" s="6"/>
      <c r="AR4373" s="6"/>
      <c r="AS4373" s="6"/>
      <c r="AT4373" s="6"/>
      <c r="AU4373" s="6"/>
      <c r="AV4373" s="6"/>
      <c r="AW4373" s="6"/>
      <c r="AX4373" s="6"/>
      <c r="AY4373" s="6"/>
      <c r="AZ4373" s="6"/>
      <c r="BA4373" s="6"/>
      <c r="BB4373" s="6"/>
      <c r="BC4373" s="6"/>
      <c r="BD4373" s="6"/>
      <c r="BE4373" s="6"/>
      <c r="BF4373" s="6"/>
      <c r="BG4373" s="10"/>
    </row>
    <row r="4374" spans="34:59" x14ac:dyDescent="0.25">
      <c r="AH4374" s="10"/>
      <c r="AI4374" s="6"/>
    </row>
    <row r="4375" spans="34:59" x14ac:dyDescent="0.25">
      <c r="AH4375" s="6"/>
      <c r="AI4375" s="6"/>
      <c r="AJ4375" s="6"/>
      <c r="AK4375" s="6"/>
      <c r="AL4375" s="6"/>
      <c r="AM4375" s="6"/>
      <c r="AN4375" s="6"/>
      <c r="AO4375" s="6"/>
      <c r="AP4375" s="6"/>
      <c r="AQ4375" s="6"/>
      <c r="AR4375" s="6"/>
      <c r="AS4375" s="6"/>
      <c r="AT4375" s="6"/>
      <c r="AU4375" s="6"/>
      <c r="AV4375" s="6"/>
      <c r="AW4375" s="6"/>
      <c r="AX4375" s="6"/>
      <c r="AY4375" s="6"/>
      <c r="AZ4375" s="6"/>
      <c r="BA4375" s="6"/>
      <c r="BB4375" s="6"/>
      <c r="BC4375" s="6"/>
      <c r="BD4375" s="6"/>
      <c r="BE4375" s="6"/>
      <c r="BF4375" s="6"/>
      <c r="BG4375" s="6"/>
    </row>
    <row r="4376" spans="34:59" x14ac:dyDescent="0.25">
      <c r="AH4376" s="10"/>
      <c r="AI4376" s="6"/>
      <c r="AJ4376" s="10"/>
      <c r="AK4376" s="10"/>
      <c r="AL4376" s="10"/>
      <c r="AM4376" s="10"/>
      <c r="AN4376" s="10"/>
      <c r="AO4376" s="10"/>
      <c r="AP4376" s="10"/>
      <c r="AQ4376" s="10"/>
      <c r="AR4376" s="10"/>
      <c r="AS4376" s="10"/>
      <c r="AT4376" s="10"/>
      <c r="AU4376" s="10"/>
      <c r="AV4376" s="10"/>
      <c r="AW4376" s="10"/>
      <c r="AX4376" s="10"/>
      <c r="AY4376" s="10"/>
      <c r="AZ4376" s="10"/>
      <c r="BA4376" s="10"/>
      <c r="BB4376" s="10"/>
      <c r="BC4376" s="10"/>
      <c r="BD4376" s="10"/>
      <c r="BE4376" s="10"/>
      <c r="BF4376" s="10"/>
      <c r="BG4376" s="6"/>
    </row>
    <row r="4377" spans="34:59" x14ac:dyDescent="0.25">
      <c r="AH4377" s="6"/>
      <c r="AI4377" s="6"/>
      <c r="AJ4377" s="6"/>
      <c r="AK4377" s="6"/>
      <c r="AL4377" s="6"/>
      <c r="AM4377" s="6"/>
      <c r="AN4377" s="6"/>
      <c r="AO4377" s="6"/>
      <c r="AP4377" s="6"/>
      <c r="AQ4377" s="6"/>
      <c r="AR4377" s="6"/>
      <c r="AS4377" s="6"/>
      <c r="AT4377" s="6"/>
      <c r="AU4377" s="6"/>
      <c r="AV4377" s="6"/>
      <c r="AW4377" s="6"/>
      <c r="AX4377" s="6"/>
      <c r="AY4377" s="6"/>
      <c r="AZ4377" s="6"/>
      <c r="BA4377" s="6"/>
      <c r="BB4377" s="6"/>
      <c r="BC4377" s="6"/>
      <c r="BD4377" s="6"/>
      <c r="BE4377" s="6"/>
      <c r="BF4377" s="6"/>
      <c r="BG4377" s="10"/>
    </row>
    <row r="4378" spans="34:59" x14ac:dyDescent="0.25">
      <c r="AH4378" s="10"/>
      <c r="AI4378" s="6"/>
    </row>
    <row r="4379" spans="34:59" x14ac:dyDescent="0.25">
      <c r="AH4379" s="6"/>
      <c r="AI4379" s="6"/>
      <c r="AJ4379" s="6"/>
      <c r="AK4379" s="6"/>
      <c r="AL4379" s="6"/>
      <c r="AM4379" s="6"/>
      <c r="AN4379" s="6"/>
      <c r="AO4379" s="6"/>
      <c r="AP4379" s="6"/>
      <c r="AQ4379" s="6"/>
      <c r="AR4379" s="6"/>
      <c r="AS4379" s="6"/>
      <c r="AT4379" s="6"/>
      <c r="AU4379" s="6"/>
      <c r="AV4379" s="6"/>
      <c r="AW4379" s="6"/>
      <c r="AX4379" s="6"/>
      <c r="AY4379" s="6"/>
      <c r="AZ4379" s="6"/>
      <c r="BA4379" s="6"/>
      <c r="BB4379" s="6"/>
      <c r="BC4379" s="6"/>
      <c r="BD4379" s="6"/>
      <c r="BE4379" s="6"/>
      <c r="BF4379" s="6"/>
      <c r="BG4379" s="6"/>
    </row>
    <row r="4380" spans="34:59" x14ac:dyDescent="0.25">
      <c r="AH4380" s="10"/>
      <c r="AI4380" s="6"/>
      <c r="AJ4380" s="10"/>
      <c r="AK4380" s="10"/>
      <c r="AL4380" s="10"/>
      <c r="AM4380" s="10"/>
      <c r="AN4380" s="10"/>
      <c r="AO4380" s="10"/>
      <c r="AP4380" s="10"/>
      <c r="AQ4380" s="10"/>
      <c r="AR4380" s="10"/>
      <c r="AS4380" s="10"/>
      <c r="AT4380" s="10"/>
      <c r="AU4380" s="10"/>
      <c r="AV4380" s="10"/>
      <c r="AW4380" s="10"/>
      <c r="AX4380" s="10"/>
      <c r="AY4380" s="10"/>
      <c r="AZ4380" s="10"/>
      <c r="BA4380" s="10"/>
      <c r="BB4380" s="10"/>
      <c r="BC4380" s="10"/>
      <c r="BD4380" s="10"/>
      <c r="BE4380" s="10"/>
      <c r="BF4380" s="10"/>
      <c r="BG4380" s="6"/>
    </row>
    <row r="4381" spans="34:59" x14ac:dyDescent="0.25">
      <c r="AH4381" s="6"/>
      <c r="AI4381" s="6"/>
      <c r="AJ4381" s="6"/>
      <c r="AK4381" s="6"/>
      <c r="AL4381" s="6"/>
      <c r="AM4381" s="6"/>
      <c r="AN4381" s="6"/>
      <c r="AO4381" s="6"/>
      <c r="AP4381" s="6"/>
      <c r="AQ4381" s="6"/>
      <c r="AR4381" s="6"/>
      <c r="AS4381" s="6"/>
      <c r="AT4381" s="6"/>
      <c r="AU4381" s="6"/>
      <c r="AV4381" s="6"/>
      <c r="AW4381" s="6"/>
      <c r="AX4381" s="6"/>
      <c r="AY4381" s="6"/>
      <c r="AZ4381" s="6"/>
      <c r="BA4381" s="6"/>
      <c r="BB4381" s="6"/>
      <c r="BC4381" s="6"/>
      <c r="BD4381" s="6"/>
      <c r="BE4381" s="6"/>
      <c r="BF4381" s="6"/>
      <c r="BG4381" s="10"/>
    </row>
    <row r="4382" spans="34:59" x14ac:dyDescent="0.25">
      <c r="AH4382" s="10"/>
      <c r="AI4382" s="6"/>
    </row>
    <row r="4383" spans="34:59" x14ac:dyDescent="0.25">
      <c r="AH4383" s="6"/>
      <c r="AI4383" s="6"/>
      <c r="AJ4383" s="6"/>
      <c r="AK4383" s="6"/>
      <c r="AL4383" s="6"/>
      <c r="AM4383" s="6"/>
      <c r="AN4383" s="6"/>
      <c r="AO4383" s="6"/>
      <c r="AP4383" s="6"/>
      <c r="AQ4383" s="6"/>
      <c r="AR4383" s="6"/>
      <c r="AS4383" s="6"/>
      <c r="AT4383" s="6"/>
      <c r="AU4383" s="6"/>
      <c r="AV4383" s="6"/>
      <c r="AW4383" s="6"/>
      <c r="AX4383" s="6"/>
      <c r="AY4383" s="6"/>
      <c r="AZ4383" s="6"/>
      <c r="BA4383" s="6"/>
      <c r="BB4383" s="6"/>
      <c r="BC4383" s="6"/>
      <c r="BD4383" s="6"/>
      <c r="BE4383" s="6"/>
      <c r="BF4383" s="6"/>
      <c r="BG4383" s="6"/>
    </row>
    <row r="4384" spans="34:59" x14ac:dyDescent="0.25">
      <c r="AH4384" s="10"/>
      <c r="AI4384" s="6"/>
      <c r="AJ4384" s="10"/>
      <c r="AK4384" s="10"/>
      <c r="AL4384" s="10"/>
      <c r="AM4384" s="10"/>
      <c r="AN4384" s="10"/>
      <c r="AO4384" s="10"/>
      <c r="AP4384" s="10"/>
      <c r="AQ4384" s="10"/>
      <c r="AR4384" s="10"/>
      <c r="AS4384" s="10"/>
      <c r="AT4384" s="10"/>
      <c r="AU4384" s="10"/>
      <c r="AV4384" s="10"/>
      <c r="AW4384" s="10"/>
      <c r="AX4384" s="10"/>
      <c r="AY4384" s="10"/>
      <c r="AZ4384" s="10"/>
      <c r="BA4384" s="10"/>
      <c r="BB4384" s="10"/>
      <c r="BC4384" s="10"/>
      <c r="BD4384" s="10"/>
      <c r="BE4384" s="10"/>
      <c r="BF4384" s="10"/>
      <c r="BG4384" s="6"/>
    </row>
    <row r="4385" spans="34:59" x14ac:dyDescent="0.25">
      <c r="AH4385" s="6"/>
      <c r="AI4385" s="6"/>
      <c r="AJ4385" s="6"/>
      <c r="AK4385" s="6"/>
      <c r="AL4385" s="6"/>
      <c r="AM4385" s="6"/>
      <c r="AN4385" s="6"/>
      <c r="AO4385" s="6"/>
      <c r="AP4385" s="6"/>
      <c r="AQ4385" s="6"/>
      <c r="AR4385" s="6"/>
      <c r="AS4385" s="6"/>
      <c r="AT4385" s="6"/>
      <c r="AU4385" s="6"/>
      <c r="AV4385" s="6"/>
      <c r="AW4385" s="6"/>
      <c r="AX4385" s="6"/>
      <c r="AY4385" s="6"/>
      <c r="AZ4385" s="6"/>
      <c r="BA4385" s="6"/>
      <c r="BB4385" s="6"/>
      <c r="BC4385" s="6"/>
      <c r="BD4385" s="6"/>
      <c r="BE4385" s="6"/>
      <c r="BF4385" s="6"/>
      <c r="BG4385" s="10"/>
    </row>
    <row r="4386" spans="34:59" x14ac:dyDescent="0.25">
      <c r="AH4386" s="10"/>
      <c r="AI4386" s="6"/>
    </row>
    <row r="4387" spans="34:59" x14ac:dyDescent="0.25">
      <c r="AH4387" s="6"/>
      <c r="AI4387" s="6"/>
      <c r="AJ4387" s="6"/>
      <c r="AK4387" s="6"/>
      <c r="AL4387" s="6"/>
      <c r="AM4387" s="6"/>
      <c r="AN4387" s="6"/>
      <c r="AO4387" s="6"/>
      <c r="AP4387" s="6"/>
      <c r="AQ4387" s="6"/>
      <c r="AR4387" s="6"/>
      <c r="AS4387" s="6"/>
      <c r="AT4387" s="6"/>
      <c r="AU4387" s="6"/>
      <c r="AV4387" s="6"/>
      <c r="AW4387" s="6"/>
      <c r="AX4387" s="6"/>
      <c r="AY4387" s="6"/>
      <c r="AZ4387" s="6"/>
      <c r="BA4387" s="6"/>
      <c r="BB4387" s="6"/>
      <c r="BC4387" s="6"/>
      <c r="BD4387" s="6"/>
      <c r="BE4387" s="6"/>
      <c r="BF4387" s="6"/>
      <c r="BG4387" s="6"/>
    </row>
    <row r="4388" spans="34:59" x14ac:dyDescent="0.25">
      <c r="AH4388" s="10"/>
      <c r="AI4388" s="6"/>
      <c r="AJ4388" s="10"/>
      <c r="AK4388" s="10"/>
      <c r="AL4388" s="10"/>
      <c r="AM4388" s="10"/>
      <c r="AN4388" s="10"/>
      <c r="AO4388" s="10"/>
      <c r="AP4388" s="10"/>
      <c r="AQ4388" s="10"/>
      <c r="AR4388" s="10"/>
      <c r="AS4388" s="10"/>
      <c r="AT4388" s="10"/>
      <c r="AU4388" s="10"/>
      <c r="AV4388" s="10"/>
      <c r="AW4388" s="10"/>
      <c r="AX4388" s="10"/>
      <c r="AY4388" s="10"/>
      <c r="AZ4388" s="10"/>
      <c r="BA4388" s="10"/>
      <c r="BB4388" s="10"/>
      <c r="BC4388" s="10"/>
      <c r="BD4388" s="10"/>
      <c r="BE4388" s="10"/>
      <c r="BF4388" s="10"/>
      <c r="BG4388" s="6"/>
    </row>
    <row r="4389" spans="34:59" x14ac:dyDescent="0.25">
      <c r="AH4389" s="6"/>
      <c r="AI4389" s="6"/>
      <c r="AJ4389" s="6"/>
      <c r="AK4389" s="6"/>
      <c r="AL4389" s="6"/>
      <c r="AM4389" s="6"/>
      <c r="AN4389" s="6"/>
      <c r="AO4389" s="6"/>
      <c r="AP4389" s="6"/>
      <c r="AQ4389" s="6"/>
      <c r="AR4389" s="6"/>
      <c r="AS4389" s="6"/>
      <c r="AT4389" s="6"/>
      <c r="AU4389" s="6"/>
      <c r="AV4389" s="6"/>
      <c r="AW4389" s="6"/>
      <c r="AX4389" s="6"/>
      <c r="AY4389" s="6"/>
      <c r="AZ4389" s="6"/>
      <c r="BA4389" s="6"/>
      <c r="BB4389" s="6"/>
      <c r="BC4389" s="6"/>
      <c r="BD4389" s="6"/>
      <c r="BE4389" s="6"/>
      <c r="BF4389" s="6"/>
      <c r="BG4389" s="10"/>
    </row>
    <row r="4390" spans="34:59" x14ac:dyDescent="0.25">
      <c r="AH4390" s="10"/>
      <c r="AI4390" s="6"/>
    </row>
    <row r="4391" spans="34:59" x14ac:dyDescent="0.25">
      <c r="AH4391" s="6"/>
      <c r="AI4391" s="6"/>
      <c r="AJ4391" s="6"/>
      <c r="AK4391" s="6"/>
      <c r="AL4391" s="6"/>
      <c r="AM4391" s="6"/>
      <c r="AN4391" s="6"/>
      <c r="AO4391" s="6"/>
      <c r="AP4391" s="6"/>
      <c r="AQ4391" s="6"/>
      <c r="AR4391" s="6"/>
      <c r="AS4391" s="6"/>
      <c r="AT4391" s="6"/>
      <c r="AU4391" s="6"/>
      <c r="AV4391" s="6"/>
      <c r="AW4391" s="6"/>
      <c r="AX4391" s="6"/>
      <c r="AY4391" s="6"/>
      <c r="AZ4391" s="6"/>
      <c r="BA4391" s="6"/>
      <c r="BB4391" s="6"/>
      <c r="BC4391" s="6"/>
      <c r="BD4391" s="6"/>
      <c r="BE4391" s="6"/>
      <c r="BF4391" s="6"/>
      <c r="BG4391" s="6"/>
    </row>
    <row r="4392" spans="34:59" x14ac:dyDescent="0.25">
      <c r="AH4392" s="10"/>
      <c r="AI4392" s="6"/>
      <c r="AJ4392" s="10"/>
      <c r="AK4392" s="10"/>
      <c r="AL4392" s="10"/>
      <c r="AM4392" s="10"/>
      <c r="AN4392" s="10"/>
      <c r="AO4392" s="10"/>
      <c r="AP4392" s="10"/>
      <c r="AQ4392" s="10"/>
      <c r="AR4392" s="10"/>
      <c r="AS4392" s="10"/>
      <c r="AT4392" s="10"/>
      <c r="AU4392" s="10"/>
      <c r="AV4392" s="10"/>
      <c r="AW4392" s="10"/>
      <c r="AX4392" s="10"/>
      <c r="AY4392" s="10"/>
      <c r="AZ4392" s="10"/>
      <c r="BA4392" s="10"/>
      <c r="BB4392" s="10"/>
      <c r="BC4392" s="10"/>
      <c r="BD4392" s="10"/>
      <c r="BE4392" s="10"/>
      <c r="BF4392" s="10"/>
      <c r="BG4392" s="6"/>
    </row>
    <row r="4393" spans="34:59" x14ac:dyDescent="0.25">
      <c r="AH4393" s="6"/>
      <c r="AI4393" s="6"/>
      <c r="AJ4393" s="6"/>
      <c r="AK4393" s="6"/>
      <c r="AL4393" s="6"/>
      <c r="AM4393" s="6"/>
      <c r="AN4393" s="6"/>
      <c r="AO4393" s="6"/>
      <c r="AP4393" s="6"/>
      <c r="AQ4393" s="6"/>
      <c r="AR4393" s="6"/>
      <c r="AS4393" s="6"/>
      <c r="AT4393" s="6"/>
      <c r="AU4393" s="6"/>
      <c r="AV4393" s="6"/>
      <c r="AW4393" s="6"/>
      <c r="AX4393" s="6"/>
      <c r="AY4393" s="6"/>
      <c r="AZ4393" s="6"/>
      <c r="BA4393" s="6"/>
      <c r="BB4393" s="6"/>
      <c r="BC4393" s="6"/>
      <c r="BD4393" s="6"/>
      <c r="BE4393" s="6"/>
      <c r="BF4393" s="6"/>
      <c r="BG4393" s="10"/>
    </row>
    <row r="4394" spans="34:59" x14ac:dyDescent="0.25">
      <c r="AH4394" s="10"/>
      <c r="AI4394" s="6"/>
    </row>
    <row r="4395" spans="34:59" x14ac:dyDescent="0.25">
      <c r="AH4395" s="6"/>
      <c r="AI4395" s="6"/>
      <c r="AJ4395" s="6"/>
      <c r="AK4395" s="6"/>
      <c r="AL4395" s="6"/>
      <c r="AM4395" s="6"/>
      <c r="AN4395" s="6"/>
      <c r="AO4395" s="6"/>
      <c r="AP4395" s="6"/>
      <c r="AQ4395" s="6"/>
      <c r="AR4395" s="6"/>
      <c r="AS4395" s="6"/>
      <c r="AT4395" s="6"/>
      <c r="AU4395" s="6"/>
      <c r="AV4395" s="6"/>
      <c r="AW4395" s="6"/>
      <c r="AX4395" s="6"/>
      <c r="AY4395" s="6"/>
      <c r="AZ4395" s="6"/>
      <c r="BA4395" s="6"/>
      <c r="BB4395" s="6"/>
      <c r="BC4395" s="6"/>
      <c r="BD4395" s="6"/>
      <c r="BE4395" s="6"/>
      <c r="BF4395" s="6"/>
      <c r="BG4395" s="6"/>
    </row>
    <row r="4396" spans="34:59" x14ac:dyDescent="0.25">
      <c r="AH4396" s="10"/>
      <c r="AI4396" s="6"/>
      <c r="AJ4396" s="10"/>
      <c r="AK4396" s="10"/>
      <c r="AL4396" s="10"/>
      <c r="AM4396" s="10"/>
      <c r="AN4396" s="10"/>
      <c r="AO4396" s="10"/>
      <c r="AP4396" s="10"/>
      <c r="AQ4396" s="10"/>
      <c r="AR4396" s="10"/>
      <c r="AS4396" s="10"/>
      <c r="AT4396" s="10"/>
      <c r="AU4396" s="10"/>
      <c r="AV4396" s="10"/>
      <c r="AW4396" s="10"/>
      <c r="AX4396" s="10"/>
      <c r="AY4396" s="10"/>
      <c r="AZ4396" s="10"/>
      <c r="BA4396" s="10"/>
      <c r="BB4396" s="10"/>
      <c r="BC4396" s="10"/>
      <c r="BD4396" s="10"/>
      <c r="BE4396" s="10"/>
      <c r="BF4396" s="10"/>
      <c r="BG4396" s="6"/>
    </row>
    <row r="4397" spans="34:59" x14ac:dyDescent="0.25">
      <c r="AH4397" s="6"/>
      <c r="AI4397" s="6"/>
      <c r="AJ4397" s="6"/>
      <c r="AK4397" s="6"/>
      <c r="AL4397" s="6"/>
      <c r="AM4397" s="6"/>
      <c r="AN4397" s="6"/>
      <c r="AO4397" s="6"/>
      <c r="AP4397" s="6"/>
      <c r="AQ4397" s="6"/>
      <c r="AR4397" s="6"/>
      <c r="AS4397" s="6"/>
      <c r="AT4397" s="6"/>
      <c r="AU4397" s="6"/>
      <c r="AV4397" s="6"/>
      <c r="AW4397" s="6"/>
      <c r="AX4397" s="6"/>
      <c r="AY4397" s="6"/>
      <c r="AZ4397" s="6"/>
      <c r="BA4397" s="6"/>
      <c r="BB4397" s="6"/>
      <c r="BC4397" s="6"/>
      <c r="BD4397" s="6"/>
      <c r="BE4397" s="6"/>
      <c r="BF4397" s="6"/>
      <c r="BG4397" s="10"/>
    </row>
    <row r="4398" spans="34:59" x14ac:dyDescent="0.25">
      <c r="AH4398" s="10"/>
      <c r="AI4398" s="6"/>
    </row>
    <row r="4399" spans="34:59" x14ac:dyDescent="0.25">
      <c r="AH4399" s="6"/>
      <c r="AI4399" s="6"/>
      <c r="AJ4399" s="6"/>
      <c r="AK4399" s="6"/>
      <c r="AL4399" s="6"/>
      <c r="AM4399" s="6"/>
      <c r="AN4399" s="6"/>
      <c r="AO4399" s="6"/>
      <c r="AP4399" s="6"/>
      <c r="AQ4399" s="6"/>
      <c r="AR4399" s="6"/>
      <c r="AS4399" s="6"/>
      <c r="AT4399" s="6"/>
      <c r="AU4399" s="6"/>
      <c r="AV4399" s="6"/>
      <c r="AW4399" s="6"/>
      <c r="AX4399" s="6"/>
      <c r="AY4399" s="6"/>
      <c r="AZ4399" s="6"/>
      <c r="BA4399" s="6"/>
      <c r="BB4399" s="6"/>
      <c r="BC4399" s="6"/>
      <c r="BD4399" s="6"/>
      <c r="BE4399" s="6"/>
      <c r="BF4399" s="6"/>
      <c r="BG4399" s="6"/>
    </row>
    <row r="4400" spans="34:59" x14ac:dyDescent="0.25">
      <c r="AH4400" s="10"/>
      <c r="AI4400" s="6"/>
      <c r="AJ4400" s="10"/>
      <c r="AK4400" s="10"/>
      <c r="AL4400" s="10"/>
      <c r="AM4400" s="10"/>
      <c r="AN4400" s="10"/>
      <c r="AO4400" s="10"/>
      <c r="AP4400" s="10"/>
      <c r="AQ4400" s="10"/>
      <c r="AR4400" s="10"/>
      <c r="AS4400" s="10"/>
      <c r="AT4400" s="10"/>
      <c r="AU4400" s="10"/>
      <c r="AV4400" s="10"/>
      <c r="AW4400" s="10"/>
      <c r="AX4400" s="10"/>
      <c r="AY4400" s="10"/>
      <c r="AZ4400" s="10"/>
      <c r="BA4400" s="10"/>
      <c r="BB4400" s="10"/>
      <c r="BC4400" s="10"/>
      <c r="BD4400" s="10"/>
      <c r="BE4400" s="10"/>
      <c r="BF4400" s="10"/>
      <c r="BG4400" s="6"/>
    </row>
    <row r="4401" spans="34:59" x14ac:dyDescent="0.25">
      <c r="AH4401" s="6"/>
      <c r="AI4401" s="6"/>
      <c r="AJ4401" s="6"/>
      <c r="AK4401" s="6"/>
      <c r="AL4401" s="6"/>
      <c r="AM4401" s="6"/>
      <c r="AN4401" s="6"/>
      <c r="AO4401" s="6"/>
      <c r="AP4401" s="6"/>
      <c r="AQ4401" s="6"/>
      <c r="AR4401" s="6"/>
      <c r="AS4401" s="6"/>
      <c r="AT4401" s="6"/>
      <c r="AU4401" s="6"/>
      <c r="AV4401" s="6"/>
      <c r="AW4401" s="6"/>
      <c r="AX4401" s="6"/>
      <c r="AY4401" s="6"/>
      <c r="AZ4401" s="6"/>
      <c r="BA4401" s="6"/>
      <c r="BB4401" s="6"/>
      <c r="BC4401" s="6"/>
      <c r="BD4401" s="6"/>
      <c r="BE4401" s="6"/>
      <c r="BF4401" s="6"/>
      <c r="BG4401" s="10"/>
    </row>
    <row r="4402" spans="34:59" x14ac:dyDescent="0.25">
      <c r="AH4402" s="10"/>
      <c r="AI4402" s="6"/>
    </row>
    <row r="4403" spans="34:59" x14ac:dyDescent="0.25">
      <c r="AH4403" s="6"/>
      <c r="AI4403" s="6"/>
      <c r="AJ4403" s="6"/>
      <c r="AK4403" s="6"/>
      <c r="AL4403" s="6"/>
      <c r="AM4403" s="6"/>
      <c r="AN4403" s="6"/>
      <c r="AO4403" s="6"/>
      <c r="AP4403" s="6"/>
      <c r="AQ4403" s="6"/>
      <c r="AR4403" s="6"/>
      <c r="AS4403" s="6"/>
      <c r="AT4403" s="6"/>
      <c r="AU4403" s="6"/>
      <c r="AV4403" s="6"/>
      <c r="AW4403" s="6"/>
      <c r="AX4403" s="6"/>
      <c r="AY4403" s="6"/>
      <c r="AZ4403" s="6"/>
      <c r="BA4403" s="6"/>
      <c r="BB4403" s="6"/>
      <c r="BC4403" s="6"/>
      <c r="BD4403" s="6"/>
      <c r="BE4403" s="6"/>
      <c r="BF4403" s="6"/>
      <c r="BG4403" s="6"/>
    </row>
    <row r="4404" spans="34:59" x14ac:dyDescent="0.25">
      <c r="AH4404" s="10"/>
      <c r="AI4404" s="6"/>
      <c r="AJ4404" s="10"/>
      <c r="AK4404" s="10"/>
      <c r="AL4404" s="10"/>
      <c r="AM4404" s="10"/>
      <c r="AN4404" s="10"/>
      <c r="AO4404" s="10"/>
      <c r="AP4404" s="10"/>
      <c r="AQ4404" s="10"/>
      <c r="AR4404" s="10"/>
      <c r="AS4404" s="10"/>
      <c r="AT4404" s="10"/>
      <c r="AU4404" s="10"/>
      <c r="AV4404" s="10"/>
      <c r="AW4404" s="10"/>
      <c r="AX4404" s="10"/>
      <c r="AY4404" s="10"/>
      <c r="AZ4404" s="10"/>
      <c r="BA4404" s="10"/>
      <c r="BB4404" s="10"/>
      <c r="BC4404" s="10"/>
      <c r="BD4404" s="10"/>
      <c r="BE4404" s="10"/>
      <c r="BF4404" s="10"/>
      <c r="BG4404" s="6"/>
    </row>
    <row r="4405" spans="34:59" x14ac:dyDescent="0.25">
      <c r="AH4405" s="6"/>
      <c r="AI4405" s="6"/>
      <c r="AJ4405" s="6"/>
      <c r="AK4405" s="6"/>
      <c r="AL4405" s="6"/>
      <c r="AM4405" s="6"/>
      <c r="AN4405" s="6"/>
      <c r="AO4405" s="6"/>
      <c r="AP4405" s="6"/>
      <c r="AQ4405" s="6"/>
      <c r="AR4405" s="6"/>
      <c r="AS4405" s="6"/>
      <c r="AT4405" s="6"/>
      <c r="AU4405" s="6"/>
      <c r="AV4405" s="6"/>
      <c r="AW4405" s="6"/>
      <c r="AX4405" s="6"/>
      <c r="AY4405" s="6"/>
      <c r="AZ4405" s="6"/>
      <c r="BA4405" s="6"/>
      <c r="BB4405" s="6"/>
      <c r="BC4405" s="6"/>
      <c r="BD4405" s="6"/>
      <c r="BE4405" s="6"/>
      <c r="BF4405" s="6"/>
      <c r="BG4405" s="10"/>
    </row>
    <row r="4406" spans="34:59" x14ac:dyDescent="0.25">
      <c r="AH4406" s="10"/>
      <c r="AI4406" s="6"/>
    </row>
    <row r="4407" spans="34:59" x14ac:dyDescent="0.25">
      <c r="AH4407" s="6"/>
      <c r="AI4407" s="6"/>
      <c r="AJ4407" s="6"/>
      <c r="AK4407" s="6"/>
      <c r="AL4407" s="6"/>
      <c r="AM4407" s="6"/>
      <c r="AN4407" s="6"/>
      <c r="AO4407" s="6"/>
      <c r="AP4407" s="6"/>
      <c r="AQ4407" s="6"/>
      <c r="AR4407" s="6"/>
      <c r="AS4407" s="6"/>
      <c r="AT4407" s="6"/>
      <c r="AU4407" s="6"/>
      <c r="AV4407" s="6"/>
      <c r="AW4407" s="6"/>
      <c r="AX4407" s="6"/>
      <c r="AY4407" s="6"/>
      <c r="AZ4407" s="6"/>
      <c r="BA4407" s="6"/>
      <c r="BB4407" s="6"/>
      <c r="BC4407" s="6"/>
      <c r="BD4407" s="6"/>
      <c r="BE4407" s="6"/>
      <c r="BF4407" s="6"/>
      <c r="BG4407" s="6"/>
    </row>
    <row r="4408" spans="34:59" x14ac:dyDescent="0.25">
      <c r="AH4408" s="10"/>
      <c r="AI4408" s="6"/>
      <c r="AJ4408" s="10"/>
      <c r="AK4408" s="10"/>
      <c r="AL4408" s="10"/>
      <c r="AM4408" s="10"/>
      <c r="AN4408" s="10"/>
      <c r="AO4408" s="10"/>
      <c r="AP4408" s="10"/>
      <c r="AQ4408" s="10"/>
      <c r="AR4408" s="10"/>
      <c r="AS4408" s="10"/>
      <c r="AT4408" s="10"/>
      <c r="AU4408" s="10"/>
      <c r="AV4408" s="10"/>
      <c r="AW4408" s="10"/>
      <c r="AX4408" s="10"/>
      <c r="AY4408" s="10"/>
      <c r="AZ4408" s="10"/>
      <c r="BA4408" s="10"/>
      <c r="BB4408" s="10"/>
      <c r="BC4408" s="10"/>
      <c r="BD4408" s="10"/>
      <c r="BE4408" s="10"/>
      <c r="BF4408" s="10"/>
      <c r="BG4408" s="6"/>
    </row>
    <row r="4409" spans="34:59" x14ac:dyDescent="0.25">
      <c r="AH4409" s="6"/>
      <c r="AI4409" s="6"/>
      <c r="AJ4409" s="6"/>
      <c r="AK4409" s="6"/>
      <c r="AL4409" s="6"/>
      <c r="AM4409" s="6"/>
      <c r="AN4409" s="6"/>
      <c r="AO4409" s="6"/>
      <c r="AP4409" s="6"/>
      <c r="AQ4409" s="6"/>
      <c r="AR4409" s="6"/>
      <c r="AS4409" s="6"/>
      <c r="AT4409" s="6"/>
      <c r="AU4409" s="6"/>
      <c r="AV4409" s="6"/>
      <c r="AW4409" s="6"/>
      <c r="AX4409" s="6"/>
      <c r="AY4409" s="6"/>
      <c r="AZ4409" s="6"/>
      <c r="BA4409" s="6"/>
      <c r="BB4409" s="6"/>
      <c r="BC4409" s="6"/>
      <c r="BD4409" s="6"/>
      <c r="BE4409" s="6"/>
      <c r="BF4409" s="6"/>
      <c r="BG4409" s="10"/>
    </row>
    <row r="4410" spans="34:59" x14ac:dyDescent="0.25">
      <c r="AH4410" s="10"/>
      <c r="AI4410" s="6"/>
    </row>
    <row r="4411" spans="34:59" x14ac:dyDescent="0.25">
      <c r="AH4411" s="6"/>
      <c r="AI4411" s="6"/>
      <c r="AJ4411" s="6"/>
      <c r="AK4411" s="6"/>
      <c r="AL4411" s="6"/>
      <c r="AM4411" s="6"/>
      <c r="AN4411" s="6"/>
      <c r="AO4411" s="6"/>
      <c r="AP4411" s="6"/>
      <c r="AQ4411" s="6"/>
      <c r="AR4411" s="6"/>
      <c r="AS4411" s="6"/>
      <c r="AT4411" s="6"/>
      <c r="AU4411" s="6"/>
      <c r="AV4411" s="6"/>
      <c r="AW4411" s="6"/>
      <c r="AX4411" s="6"/>
      <c r="AY4411" s="6"/>
      <c r="AZ4411" s="6"/>
      <c r="BA4411" s="6"/>
      <c r="BB4411" s="6"/>
      <c r="BC4411" s="6"/>
      <c r="BD4411" s="6"/>
      <c r="BE4411" s="6"/>
      <c r="BF4411" s="6"/>
      <c r="BG4411" s="6"/>
    </row>
    <row r="4412" spans="34:59" x14ac:dyDescent="0.25">
      <c r="AH4412" s="10"/>
      <c r="AI4412" s="6"/>
      <c r="AJ4412" s="10"/>
      <c r="AK4412" s="10"/>
      <c r="AL4412" s="10"/>
      <c r="AM4412" s="10"/>
      <c r="AN4412" s="10"/>
      <c r="AO4412" s="10"/>
      <c r="AP4412" s="10"/>
      <c r="AQ4412" s="10"/>
      <c r="AR4412" s="10"/>
      <c r="AS4412" s="10"/>
      <c r="AT4412" s="10"/>
      <c r="AU4412" s="10"/>
      <c r="AV4412" s="10"/>
      <c r="AW4412" s="10"/>
      <c r="AX4412" s="10"/>
      <c r="AY4412" s="10"/>
      <c r="AZ4412" s="10"/>
      <c r="BA4412" s="10"/>
      <c r="BB4412" s="10"/>
      <c r="BC4412" s="10"/>
      <c r="BD4412" s="10"/>
      <c r="BE4412" s="10"/>
      <c r="BF4412" s="10"/>
      <c r="BG4412" s="6"/>
    </row>
    <row r="4413" spans="34:59" x14ac:dyDescent="0.25">
      <c r="AH4413" s="6"/>
      <c r="AI4413" s="6"/>
      <c r="AJ4413" s="6"/>
      <c r="AK4413" s="6"/>
      <c r="AL4413" s="6"/>
      <c r="AM4413" s="6"/>
      <c r="AN4413" s="6"/>
      <c r="AO4413" s="6"/>
      <c r="AP4413" s="6"/>
      <c r="AQ4413" s="6"/>
      <c r="AR4413" s="6"/>
      <c r="AS4413" s="6"/>
      <c r="AT4413" s="6"/>
      <c r="AU4413" s="6"/>
      <c r="AV4413" s="6"/>
      <c r="AW4413" s="6"/>
      <c r="AX4413" s="6"/>
      <c r="AY4413" s="6"/>
      <c r="AZ4413" s="6"/>
      <c r="BA4413" s="6"/>
      <c r="BB4413" s="6"/>
      <c r="BC4413" s="6"/>
      <c r="BD4413" s="6"/>
      <c r="BE4413" s="6"/>
      <c r="BF4413" s="6"/>
      <c r="BG4413" s="10"/>
    </row>
    <row r="4414" spans="34:59" x14ac:dyDescent="0.25">
      <c r="AH4414" s="10"/>
      <c r="AI4414" s="6"/>
    </row>
    <row r="4415" spans="34:59" x14ac:dyDescent="0.25">
      <c r="AH4415" s="6"/>
      <c r="AI4415" s="6"/>
      <c r="AJ4415" s="6"/>
      <c r="AK4415" s="6"/>
      <c r="AL4415" s="6"/>
      <c r="AM4415" s="6"/>
      <c r="AN4415" s="6"/>
      <c r="AO4415" s="6"/>
      <c r="AP4415" s="6"/>
      <c r="AQ4415" s="6"/>
      <c r="AR4415" s="6"/>
      <c r="AS4415" s="6"/>
      <c r="AT4415" s="6"/>
      <c r="AU4415" s="6"/>
      <c r="AV4415" s="6"/>
      <c r="AW4415" s="6"/>
      <c r="AX4415" s="6"/>
      <c r="AY4415" s="6"/>
      <c r="AZ4415" s="6"/>
      <c r="BA4415" s="6"/>
      <c r="BB4415" s="6"/>
      <c r="BC4415" s="6"/>
      <c r="BD4415" s="6"/>
      <c r="BE4415" s="6"/>
      <c r="BF4415" s="6"/>
      <c r="BG4415" s="6"/>
    </row>
    <row r="4416" spans="34:59" x14ac:dyDescent="0.25">
      <c r="AH4416" s="10"/>
      <c r="AI4416" s="6"/>
      <c r="AJ4416" s="10"/>
      <c r="AK4416" s="10"/>
      <c r="AL4416" s="10"/>
      <c r="AM4416" s="10"/>
      <c r="AN4416" s="10"/>
      <c r="AO4416" s="10"/>
      <c r="AP4416" s="10"/>
      <c r="AQ4416" s="10"/>
      <c r="AR4416" s="10"/>
      <c r="AS4416" s="10"/>
      <c r="AT4416" s="10"/>
      <c r="AU4416" s="10"/>
      <c r="AV4416" s="10"/>
      <c r="AW4416" s="10"/>
      <c r="AX4416" s="10"/>
      <c r="AY4416" s="10"/>
      <c r="AZ4416" s="10"/>
      <c r="BA4416" s="10"/>
      <c r="BB4416" s="10"/>
      <c r="BC4416" s="10"/>
      <c r="BD4416" s="10"/>
      <c r="BE4416" s="10"/>
      <c r="BF4416" s="10"/>
      <c r="BG4416" s="6"/>
    </row>
    <row r="4417" spans="34:59" x14ac:dyDescent="0.25">
      <c r="AH4417" s="6"/>
      <c r="AI4417" s="6"/>
      <c r="AJ4417" s="6"/>
      <c r="AK4417" s="6"/>
      <c r="AL4417" s="6"/>
      <c r="AM4417" s="6"/>
      <c r="AN4417" s="6"/>
      <c r="AO4417" s="6"/>
      <c r="AP4417" s="6"/>
      <c r="AQ4417" s="6"/>
      <c r="AR4417" s="6"/>
      <c r="AS4417" s="6"/>
      <c r="AT4417" s="6"/>
      <c r="AU4417" s="6"/>
      <c r="AV4417" s="6"/>
      <c r="AW4417" s="6"/>
      <c r="AX4417" s="6"/>
      <c r="AY4417" s="6"/>
      <c r="AZ4417" s="6"/>
      <c r="BA4417" s="6"/>
      <c r="BB4417" s="6"/>
      <c r="BC4417" s="6"/>
      <c r="BD4417" s="6"/>
      <c r="BE4417" s="6"/>
      <c r="BF4417" s="6"/>
      <c r="BG4417" s="10"/>
    </row>
    <row r="4418" spans="34:59" x14ac:dyDescent="0.25">
      <c r="AH4418" s="10"/>
      <c r="AI4418" s="6"/>
    </row>
    <row r="4419" spans="34:59" x14ac:dyDescent="0.25">
      <c r="AH4419" s="6"/>
      <c r="AI4419" s="6"/>
      <c r="AJ4419" s="6"/>
      <c r="AK4419" s="6"/>
      <c r="AL4419" s="6"/>
      <c r="AM4419" s="6"/>
      <c r="AN4419" s="6"/>
      <c r="AO4419" s="6"/>
      <c r="AP4419" s="6"/>
      <c r="AQ4419" s="6"/>
      <c r="AR4419" s="6"/>
      <c r="AS4419" s="6"/>
      <c r="AT4419" s="6"/>
      <c r="AU4419" s="6"/>
      <c r="AV4419" s="6"/>
      <c r="AW4419" s="6"/>
      <c r="AX4419" s="6"/>
      <c r="AY4419" s="6"/>
      <c r="AZ4419" s="6"/>
      <c r="BA4419" s="6"/>
      <c r="BB4419" s="6"/>
      <c r="BC4419" s="6"/>
      <c r="BD4419" s="6"/>
      <c r="BE4419" s="6"/>
      <c r="BF4419" s="6"/>
      <c r="BG4419" s="6"/>
    </row>
    <row r="4420" spans="34:59" x14ac:dyDescent="0.25">
      <c r="AH4420" s="10"/>
      <c r="AI4420" s="6"/>
      <c r="AJ4420" s="10"/>
      <c r="AK4420" s="10"/>
      <c r="AL4420" s="10"/>
      <c r="AM4420" s="10"/>
      <c r="AN4420" s="10"/>
      <c r="AO4420" s="10"/>
      <c r="AP4420" s="10"/>
      <c r="AQ4420" s="10"/>
      <c r="AR4420" s="10"/>
      <c r="AS4420" s="10"/>
      <c r="AT4420" s="10"/>
      <c r="AU4420" s="10"/>
      <c r="AV4420" s="10"/>
      <c r="AW4420" s="10"/>
      <c r="AX4420" s="10"/>
      <c r="AY4420" s="10"/>
      <c r="AZ4420" s="10"/>
      <c r="BA4420" s="10"/>
      <c r="BB4420" s="10"/>
      <c r="BC4420" s="10"/>
      <c r="BD4420" s="10"/>
      <c r="BE4420" s="10"/>
      <c r="BF4420" s="10"/>
      <c r="BG4420" s="6"/>
    </row>
    <row r="4421" spans="34:59" x14ac:dyDescent="0.25">
      <c r="AH4421" s="6"/>
      <c r="AI4421" s="6"/>
      <c r="AJ4421" s="6"/>
      <c r="AK4421" s="6"/>
      <c r="AL4421" s="6"/>
      <c r="AM4421" s="6"/>
      <c r="AN4421" s="6"/>
      <c r="AO4421" s="6"/>
      <c r="AP4421" s="6"/>
      <c r="AQ4421" s="6"/>
      <c r="AR4421" s="6"/>
      <c r="AS4421" s="6"/>
      <c r="AT4421" s="6"/>
      <c r="AU4421" s="6"/>
      <c r="AV4421" s="6"/>
      <c r="AW4421" s="6"/>
      <c r="AX4421" s="6"/>
      <c r="AY4421" s="6"/>
      <c r="AZ4421" s="6"/>
      <c r="BA4421" s="6"/>
      <c r="BB4421" s="6"/>
      <c r="BC4421" s="6"/>
      <c r="BD4421" s="6"/>
      <c r="BE4421" s="6"/>
      <c r="BF4421" s="6"/>
      <c r="BG4421" s="10"/>
    </row>
    <row r="4422" spans="34:59" x14ac:dyDescent="0.25">
      <c r="AH4422" s="10"/>
      <c r="AI4422" s="6"/>
    </row>
    <row r="4423" spans="34:59" x14ac:dyDescent="0.25">
      <c r="AH4423" s="6"/>
      <c r="AI4423" s="6"/>
      <c r="AJ4423" s="6"/>
      <c r="AK4423" s="6"/>
      <c r="AL4423" s="6"/>
      <c r="AM4423" s="6"/>
      <c r="AN4423" s="6"/>
      <c r="AO4423" s="6"/>
      <c r="AP4423" s="6"/>
      <c r="AQ4423" s="6"/>
      <c r="AR4423" s="6"/>
      <c r="AS4423" s="6"/>
      <c r="AT4423" s="6"/>
      <c r="AU4423" s="6"/>
      <c r="AV4423" s="6"/>
      <c r="AW4423" s="6"/>
      <c r="AX4423" s="6"/>
      <c r="AY4423" s="6"/>
      <c r="AZ4423" s="6"/>
      <c r="BA4423" s="6"/>
      <c r="BB4423" s="6"/>
      <c r="BC4423" s="6"/>
      <c r="BD4423" s="6"/>
      <c r="BE4423" s="6"/>
      <c r="BF4423" s="6"/>
      <c r="BG4423" s="6"/>
    </row>
    <row r="4424" spans="34:59" x14ac:dyDescent="0.25">
      <c r="AH4424" s="10"/>
      <c r="AI4424" s="6"/>
      <c r="AJ4424" s="10"/>
      <c r="AK4424" s="10"/>
      <c r="AL4424" s="10"/>
      <c r="AM4424" s="10"/>
      <c r="AN4424" s="10"/>
      <c r="AO4424" s="10"/>
      <c r="AP4424" s="10"/>
      <c r="AQ4424" s="10"/>
      <c r="AR4424" s="10"/>
      <c r="AS4424" s="10"/>
      <c r="AT4424" s="10"/>
      <c r="AU4424" s="10"/>
      <c r="AV4424" s="10"/>
      <c r="AW4424" s="10"/>
      <c r="AX4424" s="10"/>
      <c r="AY4424" s="10"/>
      <c r="AZ4424" s="10"/>
      <c r="BA4424" s="10"/>
      <c r="BB4424" s="10"/>
      <c r="BC4424" s="10"/>
      <c r="BD4424" s="10"/>
      <c r="BE4424" s="10"/>
      <c r="BF4424" s="10"/>
      <c r="BG4424" s="6"/>
    </row>
    <row r="4425" spans="34:59" x14ac:dyDescent="0.25">
      <c r="AH4425" s="6"/>
      <c r="AI4425" s="6"/>
      <c r="AJ4425" s="6"/>
      <c r="AK4425" s="6"/>
      <c r="AL4425" s="6"/>
      <c r="AM4425" s="6"/>
      <c r="AN4425" s="6"/>
      <c r="AO4425" s="6"/>
      <c r="AP4425" s="6"/>
      <c r="AQ4425" s="6"/>
      <c r="AR4425" s="6"/>
      <c r="AS4425" s="6"/>
      <c r="AT4425" s="6"/>
      <c r="AU4425" s="6"/>
      <c r="AV4425" s="6"/>
      <c r="AW4425" s="6"/>
      <c r="AX4425" s="6"/>
      <c r="AY4425" s="6"/>
      <c r="AZ4425" s="6"/>
      <c r="BA4425" s="6"/>
      <c r="BB4425" s="6"/>
      <c r="BC4425" s="6"/>
      <c r="BD4425" s="6"/>
      <c r="BE4425" s="6"/>
      <c r="BF4425" s="6"/>
      <c r="BG4425" s="10"/>
    </row>
    <row r="4426" spans="34:59" x14ac:dyDescent="0.25">
      <c r="AH4426" s="10"/>
      <c r="AI4426" s="6"/>
    </row>
    <row r="4427" spans="34:59" x14ac:dyDescent="0.25">
      <c r="AH4427" s="6"/>
      <c r="AI4427" s="6"/>
      <c r="AJ4427" s="6"/>
      <c r="AK4427" s="6"/>
      <c r="AL4427" s="6"/>
      <c r="AM4427" s="6"/>
      <c r="AN4427" s="6"/>
      <c r="AO4427" s="6"/>
      <c r="AP4427" s="6"/>
      <c r="AQ4427" s="6"/>
      <c r="AR4427" s="6"/>
      <c r="AS4427" s="6"/>
      <c r="AT4427" s="6"/>
      <c r="AU4427" s="6"/>
      <c r="AV4427" s="6"/>
      <c r="AW4427" s="6"/>
      <c r="AX4427" s="6"/>
      <c r="AY4427" s="6"/>
      <c r="AZ4427" s="6"/>
      <c r="BA4427" s="6"/>
      <c r="BB4427" s="6"/>
      <c r="BC4427" s="6"/>
      <c r="BD4427" s="6"/>
      <c r="BE4427" s="6"/>
      <c r="BF4427" s="6"/>
      <c r="BG4427" s="6"/>
    </row>
    <row r="4428" spans="34:59" x14ac:dyDescent="0.25">
      <c r="AH4428" s="10"/>
      <c r="AI4428" s="6"/>
      <c r="AJ4428" s="10"/>
      <c r="AK4428" s="10"/>
      <c r="AL4428" s="10"/>
      <c r="AM4428" s="10"/>
      <c r="AN4428" s="10"/>
      <c r="AO4428" s="10"/>
      <c r="AP4428" s="10"/>
      <c r="AQ4428" s="10"/>
      <c r="AR4428" s="10"/>
      <c r="AS4428" s="10"/>
      <c r="AT4428" s="10"/>
      <c r="AU4428" s="10"/>
      <c r="AV4428" s="10"/>
      <c r="AW4428" s="10"/>
      <c r="AX4428" s="10"/>
      <c r="AY4428" s="10"/>
      <c r="AZ4428" s="10"/>
      <c r="BA4428" s="10"/>
      <c r="BB4428" s="10"/>
      <c r="BC4428" s="10"/>
      <c r="BD4428" s="10"/>
      <c r="BE4428" s="10"/>
      <c r="BF4428" s="10"/>
      <c r="BG4428" s="6"/>
    </row>
    <row r="4429" spans="34:59" x14ac:dyDescent="0.25">
      <c r="AH4429" s="6"/>
      <c r="AI4429" s="6"/>
      <c r="AJ4429" s="6"/>
      <c r="AK4429" s="6"/>
      <c r="AL4429" s="6"/>
      <c r="AM4429" s="6"/>
      <c r="AN4429" s="6"/>
      <c r="AO4429" s="6"/>
      <c r="AP4429" s="6"/>
      <c r="AQ4429" s="6"/>
      <c r="AR4429" s="6"/>
      <c r="AS4429" s="6"/>
      <c r="AT4429" s="6"/>
      <c r="AU4429" s="6"/>
      <c r="AV4429" s="6"/>
      <c r="AW4429" s="6"/>
      <c r="AX4429" s="6"/>
      <c r="AY4429" s="6"/>
      <c r="AZ4429" s="6"/>
      <c r="BA4429" s="6"/>
      <c r="BB4429" s="6"/>
      <c r="BC4429" s="6"/>
      <c r="BD4429" s="6"/>
      <c r="BE4429" s="6"/>
      <c r="BF4429" s="6"/>
      <c r="BG4429" s="10"/>
    </row>
    <row r="4430" spans="34:59" x14ac:dyDescent="0.25">
      <c r="AH4430" s="10"/>
      <c r="AI4430" s="6"/>
    </row>
    <row r="4431" spans="34:59" x14ac:dyDescent="0.25">
      <c r="AH4431" s="6"/>
      <c r="AI4431" s="6"/>
      <c r="AJ4431" s="6"/>
      <c r="AK4431" s="6"/>
      <c r="AL4431" s="6"/>
      <c r="AM4431" s="6"/>
      <c r="AN4431" s="6"/>
      <c r="AO4431" s="6"/>
      <c r="AP4431" s="6"/>
      <c r="AQ4431" s="6"/>
      <c r="AR4431" s="6"/>
      <c r="AS4431" s="6"/>
      <c r="AT4431" s="6"/>
      <c r="AU4431" s="6"/>
      <c r="AV4431" s="6"/>
      <c r="AW4431" s="6"/>
      <c r="AX4431" s="6"/>
      <c r="AY4431" s="6"/>
      <c r="AZ4431" s="6"/>
      <c r="BA4431" s="6"/>
      <c r="BB4431" s="6"/>
      <c r="BC4431" s="6"/>
      <c r="BD4431" s="6"/>
      <c r="BE4431" s="6"/>
      <c r="BF4431" s="6"/>
      <c r="BG4431" s="6"/>
    </row>
    <row r="4432" spans="34:59" x14ac:dyDescent="0.25">
      <c r="AH4432" s="10"/>
      <c r="AI4432" s="6"/>
      <c r="AJ4432" s="10"/>
      <c r="AK4432" s="10"/>
      <c r="AL4432" s="10"/>
      <c r="AM4432" s="10"/>
      <c r="AN4432" s="10"/>
      <c r="AO4432" s="10"/>
      <c r="AP4432" s="10"/>
      <c r="AQ4432" s="10"/>
      <c r="AR4432" s="10"/>
      <c r="AS4432" s="10"/>
      <c r="AT4432" s="10"/>
      <c r="AU4432" s="10"/>
      <c r="AV4432" s="10"/>
      <c r="AW4432" s="10"/>
      <c r="AX4432" s="10"/>
      <c r="AY4432" s="10"/>
      <c r="AZ4432" s="10"/>
      <c r="BA4432" s="10"/>
      <c r="BB4432" s="10"/>
      <c r="BC4432" s="10"/>
      <c r="BD4432" s="10"/>
      <c r="BE4432" s="10"/>
      <c r="BF4432" s="10"/>
      <c r="BG4432" s="6"/>
    </row>
    <row r="4433" spans="34:59" x14ac:dyDescent="0.25">
      <c r="AH4433" s="6"/>
      <c r="AI4433" s="6"/>
      <c r="AJ4433" s="6"/>
      <c r="AK4433" s="6"/>
      <c r="AL4433" s="6"/>
      <c r="AM4433" s="6"/>
      <c r="AN4433" s="6"/>
      <c r="AO4433" s="6"/>
      <c r="AP4433" s="6"/>
      <c r="AQ4433" s="6"/>
      <c r="AR4433" s="6"/>
      <c r="AS4433" s="6"/>
      <c r="AT4433" s="6"/>
      <c r="AU4433" s="6"/>
      <c r="AV4433" s="6"/>
      <c r="AW4433" s="6"/>
      <c r="AX4433" s="6"/>
      <c r="AY4433" s="6"/>
      <c r="AZ4433" s="6"/>
      <c r="BA4433" s="6"/>
      <c r="BB4433" s="6"/>
      <c r="BC4433" s="6"/>
      <c r="BD4433" s="6"/>
      <c r="BE4433" s="6"/>
      <c r="BF4433" s="6"/>
      <c r="BG4433" s="10"/>
    </row>
    <row r="4434" spans="34:59" x14ac:dyDescent="0.25">
      <c r="AH4434" s="10"/>
      <c r="AI4434" s="6"/>
    </row>
    <row r="4435" spans="34:59" x14ac:dyDescent="0.25">
      <c r="AH4435" s="6"/>
      <c r="AI4435" s="6"/>
      <c r="AJ4435" s="6"/>
      <c r="AK4435" s="6"/>
      <c r="AL4435" s="6"/>
      <c r="AM4435" s="6"/>
      <c r="AN4435" s="6"/>
      <c r="AO4435" s="6"/>
      <c r="AP4435" s="6"/>
      <c r="AQ4435" s="6"/>
      <c r="AR4435" s="6"/>
      <c r="AS4435" s="6"/>
      <c r="AT4435" s="6"/>
      <c r="AU4435" s="6"/>
      <c r="AV4435" s="6"/>
      <c r="AW4435" s="6"/>
      <c r="AX4435" s="6"/>
      <c r="AY4435" s="6"/>
      <c r="AZ4435" s="6"/>
      <c r="BA4435" s="6"/>
      <c r="BB4435" s="6"/>
      <c r="BC4435" s="6"/>
      <c r="BD4435" s="6"/>
      <c r="BE4435" s="6"/>
      <c r="BF4435" s="6"/>
      <c r="BG4435" s="6"/>
    </row>
    <row r="4436" spans="34:59" x14ac:dyDescent="0.25">
      <c r="AH4436" s="10"/>
      <c r="AI4436" s="6"/>
      <c r="AJ4436" s="10"/>
      <c r="AK4436" s="10"/>
      <c r="AL4436" s="10"/>
      <c r="AM4436" s="10"/>
      <c r="AN4436" s="10"/>
      <c r="AO4436" s="10"/>
      <c r="AP4436" s="10"/>
      <c r="AQ4436" s="10"/>
      <c r="AR4436" s="10"/>
      <c r="AS4436" s="10"/>
      <c r="AT4436" s="10"/>
      <c r="AU4436" s="10"/>
      <c r="AV4436" s="10"/>
      <c r="AW4436" s="10"/>
      <c r="AX4436" s="10"/>
      <c r="AY4436" s="10"/>
      <c r="AZ4436" s="10"/>
      <c r="BA4436" s="10"/>
      <c r="BB4436" s="10"/>
      <c r="BC4436" s="10"/>
      <c r="BD4436" s="10"/>
      <c r="BE4436" s="10"/>
      <c r="BF4436" s="10"/>
      <c r="BG4436" s="6"/>
    </row>
    <row r="4437" spans="34:59" x14ac:dyDescent="0.25">
      <c r="AH4437" s="6"/>
      <c r="AI4437" s="6"/>
      <c r="AJ4437" s="6"/>
      <c r="AK4437" s="6"/>
      <c r="AL4437" s="6"/>
      <c r="AM4437" s="6"/>
      <c r="AN4437" s="6"/>
      <c r="AO4437" s="6"/>
      <c r="AP4437" s="6"/>
      <c r="AQ4437" s="6"/>
      <c r="AR4437" s="6"/>
      <c r="AS4437" s="6"/>
      <c r="AT4437" s="6"/>
      <c r="AU4437" s="6"/>
      <c r="AV4437" s="6"/>
      <c r="AW4437" s="6"/>
      <c r="AX4437" s="6"/>
      <c r="AY4437" s="6"/>
      <c r="AZ4437" s="6"/>
      <c r="BA4437" s="6"/>
      <c r="BB4437" s="6"/>
      <c r="BC4437" s="6"/>
      <c r="BD4437" s="6"/>
      <c r="BE4437" s="6"/>
      <c r="BF4437" s="6"/>
      <c r="BG4437" s="10"/>
    </row>
    <row r="4438" spans="34:59" x14ac:dyDescent="0.25">
      <c r="AH4438" s="10"/>
      <c r="AI4438" s="6"/>
    </row>
    <row r="4439" spans="34:59" x14ac:dyDescent="0.25">
      <c r="AH4439" s="6"/>
      <c r="AI4439" s="6"/>
      <c r="AJ4439" s="6"/>
      <c r="AK4439" s="6"/>
      <c r="AL4439" s="6"/>
      <c r="AM4439" s="6"/>
      <c r="AN4439" s="6"/>
      <c r="AO4439" s="6"/>
      <c r="AP4439" s="6"/>
      <c r="AQ4439" s="6"/>
      <c r="AR4439" s="6"/>
      <c r="AS4439" s="6"/>
      <c r="AT4439" s="6"/>
      <c r="AU4439" s="6"/>
      <c r="AV4439" s="6"/>
      <c r="AW4439" s="6"/>
      <c r="AX4439" s="6"/>
      <c r="AY4439" s="6"/>
      <c r="AZ4439" s="6"/>
      <c r="BA4439" s="6"/>
      <c r="BB4439" s="6"/>
      <c r="BC4439" s="6"/>
      <c r="BD4439" s="6"/>
      <c r="BE4439" s="6"/>
      <c r="BF4439" s="6"/>
      <c r="BG4439" s="6"/>
    </row>
    <row r="4440" spans="34:59" x14ac:dyDescent="0.25">
      <c r="AH4440" s="10"/>
      <c r="AI4440" s="6"/>
      <c r="AJ4440" s="10"/>
      <c r="AK4440" s="10"/>
      <c r="AL4440" s="10"/>
      <c r="AM4440" s="10"/>
      <c r="AN4440" s="10"/>
      <c r="AO4440" s="10"/>
      <c r="AP4440" s="10"/>
      <c r="AQ4440" s="10"/>
      <c r="AR4440" s="10"/>
      <c r="AS4440" s="10"/>
      <c r="AT4440" s="10"/>
      <c r="AU4440" s="10"/>
      <c r="AV4440" s="10"/>
      <c r="AW4440" s="10"/>
      <c r="AX4440" s="10"/>
      <c r="AY4440" s="10"/>
      <c r="AZ4440" s="10"/>
      <c r="BA4440" s="10"/>
      <c r="BB4440" s="10"/>
      <c r="BC4440" s="10"/>
      <c r="BD4440" s="10"/>
      <c r="BE4440" s="10"/>
      <c r="BF4440" s="10"/>
      <c r="BG4440" s="6"/>
    </row>
    <row r="4441" spans="34:59" x14ac:dyDescent="0.25">
      <c r="AH4441" s="6"/>
      <c r="AI4441" s="6"/>
      <c r="AJ4441" s="6"/>
      <c r="AK4441" s="6"/>
      <c r="AL4441" s="6"/>
      <c r="AM4441" s="6"/>
      <c r="AN4441" s="6"/>
      <c r="AO4441" s="6"/>
      <c r="AP4441" s="6"/>
      <c r="AQ4441" s="6"/>
      <c r="AR4441" s="6"/>
      <c r="AS4441" s="6"/>
      <c r="AT4441" s="6"/>
      <c r="AU4441" s="6"/>
      <c r="AV4441" s="6"/>
      <c r="AW4441" s="6"/>
      <c r="AX4441" s="6"/>
      <c r="AY4441" s="6"/>
      <c r="AZ4441" s="6"/>
      <c r="BA4441" s="6"/>
      <c r="BB4441" s="6"/>
      <c r="BC4441" s="6"/>
      <c r="BD4441" s="6"/>
      <c r="BE4441" s="6"/>
      <c r="BF4441" s="6"/>
      <c r="BG4441" s="10"/>
    </row>
    <row r="4442" spans="34:59" x14ac:dyDescent="0.25">
      <c r="AH4442" s="10"/>
      <c r="AI4442" s="6"/>
    </row>
    <row r="4443" spans="34:59" x14ac:dyDescent="0.25">
      <c r="AH4443" s="6"/>
      <c r="AI4443" s="6"/>
      <c r="AJ4443" s="6"/>
      <c r="AK4443" s="6"/>
      <c r="AL4443" s="6"/>
      <c r="AM4443" s="6"/>
      <c r="AN4443" s="6"/>
      <c r="AO4443" s="6"/>
      <c r="AP4443" s="6"/>
      <c r="AQ4443" s="6"/>
      <c r="AR4443" s="6"/>
      <c r="AS4443" s="6"/>
      <c r="AT4443" s="6"/>
      <c r="AU4443" s="6"/>
      <c r="AV4443" s="6"/>
      <c r="AW4443" s="6"/>
      <c r="AX4443" s="6"/>
      <c r="AY4443" s="6"/>
      <c r="AZ4443" s="6"/>
      <c r="BA4443" s="6"/>
      <c r="BB4443" s="6"/>
      <c r="BC4443" s="6"/>
      <c r="BD4443" s="6"/>
      <c r="BE4443" s="6"/>
      <c r="BF4443" s="6"/>
      <c r="BG4443" s="6"/>
    </row>
    <row r="4444" spans="34:59" x14ac:dyDescent="0.25">
      <c r="AH4444" s="10"/>
      <c r="AI4444" s="6"/>
      <c r="AJ4444" s="10"/>
      <c r="AK4444" s="10"/>
      <c r="AL4444" s="10"/>
      <c r="AM4444" s="10"/>
      <c r="AN4444" s="10"/>
      <c r="AO4444" s="10"/>
      <c r="AP4444" s="10"/>
      <c r="AQ4444" s="10"/>
      <c r="AR4444" s="10"/>
      <c r="AS4444" s="10"/>
      <c r="AT4444" s="10"/>
      <c r="AU4444" s="10"/>
      <c r="AV4444" s="10"/>
      <c r="AW4444" s="10"/>
      <c r="AX4444" s="10"/>
      <c r="AY4444" s="10"/>
      <c r="AZ4444" s="10"/>
      <c r="BA4444" s="10"/>
      <c r="BB4444" s="10"/>
      <c r="BC4444" s="10"/>
      <c r="BD4444" s="10"/>
      <c r="BE4444" s="10"/>
      <c r="BF4444" s="10"/>
      <c r="BG4444" s="6"/>
    </row>
    <row r="4445" spans="34:59" x14ac:dyDescent="0.25">
      <c r="AH4445" s="6"/>
      <c r="AI4445" s="6"/>
      <c r="AJ4445" s="6"/>
      <c r="AK4445" s="6"/>
      <c r="AL4445" s="6"/>
      <c r="AM4445" s="6"/>
      <c r="AN4445" s="6"/>
      <c r="AO4445" s="6"/>
      <c r="AP4445" s="6"/>
      <c r="AQ4445" s="6"/>
      <c r="AR4445" s="6"/>
      <c r="AS4445" s="6"/>
      <c r="AT4445" s="6"/>
      <c r="AU4445" s="6"/>
      <c r="AV4445" s="6"/>
      <c r="AW4445" s="6"/>
      <c r="AX4445" s="6"/>
      <c r="AY4445" s="6"/>
      <c r="AZ4445" s="6"/>
      <c r="BA4445" s="6"/>
      <c r="BB4445" s="6"/>
      <c r="BC4445" s="6"/>
      <c r="BD4445" s="6"/>
      <c r="BE4445" s="6"/>
      <c r="BF4445" s="6"/>
      <c r="BG4445" s="10"/>
    </row>
    <row r="4446" spans="34:59" x14ac:dyDescent="0.25">
      <c r="AH4446" s="10"/>
      <c r="AI4446" s="6"/>
    </row>
    <row r="4447" spans="34:59" x14ac:dyDescent="0.25">
      <c r="AH4447" s="6"/>
      <c r="AI4447" s="6"/>
      <c r="AJ4447" s="6"/>
      <c r="AK4447" s="6"/>
      <c r="AL4447" s="6"/>
      <c r="AM4447" s="6"/>
      <c r="AN4447" s="6"/>
      <c r="AO4447" s="6"/>
      <c r="AP4447" s="6"/>
      <c r="AQ4447" s="6"/>
      <c r="AR4447" s="6"/>
      <c r="AS4447" s="6"/>
      <c r="AT4447" s="6"/>
      <c r="AU4447" s="6"/>
      <c r="AV4447" s="6"/>
      <c r="AW4447" s="6"/>
      <c r="AX4447" s="6"/>
      <c r="AY4447" s="6"/>
      <c r="AZ4447" s="6"/>
      <c r="BA4447" s="6"/>
      <c r="BB4447" s="6"/>
      <c r="BC4447" s="6"/>
      <c r="BD4447" s="6"/>
      <c r="BE4447" s="6"/>
      <c r="BF4447" s="6"/>
      <c r="BG4447" s="6"/>
    </row>
    <row r="4448" spans="34:59" x14ac:dyDescent="0.25">
      <c r="AH4448" s="10"/>
      <c r="AI4448" s="6"/>
      <c r="AJ4448" s="10"/>
      <c r="AK4448" s="10"/>
      <c r="AL4448" s="10"/>
      <c r="AM4448" s="10"/>
      <c r="AN4448" s="10"/>
      <c r="AO4448" s="10"/>
      <c r="AP4448" s="10"/>
      <c r="AQ4448" s="10"/>
      <c r="AR4448" s="10"/>
      <c r="AS4448" s="10"/>
      <c r="AT4448" s="10"/>
      <c r="AU4448" s="10"/>
      <c r="AV4448" s="10"/>
      <c r="AW4448" s="10"/>
      <c r="AX4448" s="10"/>
      <c r="AY4448" s="10"/>
      <c r="AZ4448" s="10"/>
      <c r="BA4448" s="10"/>
      <c r="BB4448" s="10"/>
      <c r="BC4448" s="10"/>
      <c r="BD4448" s="10"/>
      <c r="BE4448" s="10"/>
      <c r="BF4448" s="10"/>
      <c r="BG4448" s="6"/>
    </row>
    <row r="4449" spans="34:59" x14ac:dyDescent="0.25">
      <c r="AH4449" s="6"/>
      <c r="AI4449" s="6"/>
      <c r="AJ4449" s="6"/>
      <c r="AK4449" s="6"/>
      <c r="AL4449" s="6"/>
      <c r="AM4449" s="6"/>
      <c r="AN4449" s="6"/>
      <c r="AO4449" s="6"/>
      <c r="AP4449" s="6"/>
      <c r="AQ4449" s="6"/>
      <c r="AR4449" s="6"/>
      <c r="AS4449" s="6"/>
      <c r="AT4449" s="6"/>
      <c r="AU4449" s="6"/>
      <c r="AV4449" s="6"/>
      <c r="AW4449" s="6"/>
      <c r="AX4449" s="6"/>
      <c r="AY4449" s="6"/>
      <c r="AZ4449" s="6"/>
      <c r="BA4449" s="6"/>
      <c r="BB4449" s="6"/>
      <c r="BC4449" s="6"/>
      <c r="BD4449" s="6"/>
      <c r="BE4449" s="6"/>
      <c r="BF4449" s="6"/>
      <c r="BG4449" s="10"/>
    </row>
    <row r="4450" spans="34:59" x14ac:dyDescent="0.25">
      <c r="AH4450" s="10"/>
      <c r="AI4450" s="6"/>
    </row>
    <row r="4451" spans="34:59" x14ac:dyDescent="0.25">
      <c r="AH4451" s="6"/>
      <c r="AI4451" s="6"/>
      <c r="AJ4451" s="6"/>
      <c r="AK4451" s="6"/>
      <c r="AL4451" s="6"/>
      <c r="AM4451" s="6"/>
      <c r="AN4451" s="6"/>
      <c r="AO4451" s="6"/>
      <c r="AP4451" s="6"/>
      <c r="AQ4451" s="6"/>
      <c r="AR4451" s="6"/>
      <c r="AS4451" s="6"/>
      <c r="AT4451" s="6"/>
      <c r="AU4451" s="6"/>
      <c r="AV4451" s="6"/>
      <c r="AW4451" s="6"/>
      <c r="AX4451" s="6"/>
      <c r="AY4451" s="6"/>
      <c r="AZ4451" s="6"/>
      <c r="BA4451" s="6"/>
      <c r="BB4451" s="6"/>
      <c r="BC4451" s="6"/>
      <c r="BD4451" s="6"/>
      <c r="BE4451" s="6"/>
      <c r="BF4451" s="6"/>
      <c r="BG4451" s="6"/>
    </row>
    <row r="4452" spans="34:59" x14ac:dyDescent="0.25">
      <c r="AH4452" s="10"/>
      <c r="AI4452" s="6"/>
      <c r="AJ4452" s="10"/>
      <c r="AK4452" s="10"/>
      <c r="AL4452" s="10"/>
      <c r="AM4452" s="10"/>
      <c r="AN4452" s="10"/>
      <c r="AO4452" s="10"/>
      <c r="AP4452" s="10"/>
      <c r="AQ4452" s="10"/>
      <c r="AR4452" s="10"/>
      <c r="AS4452" s="10"/>
      <c r="AT4452" s="10"/>
      <c r="AU4452" s="10"/>
      <c r="AV4452" s="10"/>
      <c r="AW4452" s="10"/>
      <c r="AX4452" s="10"/>
      <c r="AY4452" s="10"/>
      <c r="AZ4452" s="10"/>
      <c r="BA4452" s="10"/>
      <c r="BB4452" s="10"/>
      <c r="BC4452" s="10"/>
      <c r="BD4452" s="10"/>
      <c r="BE4452" s="10"/>
      <c r="BF4452" s="10"/>
      <c r="BG4452" s="6"/>
    </row>
    <row r="4453" spans="34:59" x14ac:dyDescent="0.25">
      <c r="AH4453" s="6"/>
      <c r="AI4453" s="6"/>
      <c r="AJ4453" s="6"/>
      <c r="AK4453" s="6"/>
      <c r="AL4453" s="6"/>
      <c r="AM4453" s="6"/>
      <c r="AN4453" s="6"/>
      <c r="AO4453" s="6"/>
      <c r="AP4453" s="6"/>
      <c r="AQ4453" s="6"/>
      <c r="AR4453" s="6"/>
      <c r="AS4453" s="6"/>
      <c r="AT4453" s="6"/>
      <c r="AU4453" s="6"/>
      <c r="AV4453" s="6"/>
      <c r="AW4453" s="6"/>
      <c r="AX4453" s="6"/>
      <c r="AY4453" s="6"/>
      <c r="AZ4453" s="6"/>
      <c r="BA4453" s="6"/>
      <c r="BB4453" s="6"/>
      <c r="BC4453" s="6"/>
      <c r="BD4453" s="6"/>
      <c r="BE4453" s="6"/>
      <c r="BF4453" s="6"/>
      <c r="BG4453" s="10"/>
    </row>
    <row r="4454" spans="34:59" x14ac:dyDescent="0.25">
      <c r="AH4454" s="10"/>
      <c r="AI4454" s="6"/>
    </row>
    <row r="4455" spans="34:59" x14ac:dyDescent="0.25">
      <c r="AH4455" s="6"/>
      <c r="AI4455" s="6"/>
      <c r="AJ4455" s="6"/>
      <c r="AK4455" s="6"/>
      <c r="AL4455" s="6"/>
      <c r="AM4455" s="6"/>
      <c r="AN4455" s="6"/>
      <c r="AO4455" s="6"/>
      <c r="AP4455" s="6"/>
      <c r="AQ4455" s="6"/>
      <c r="AR4455" s="6"/>
      <c r="AS4455" s="6"/>
      <c r="AT4455" s="6"/>
      <c r="AU4455" s="6"/>
      <c r="AV4455" s="6"/>
      <c r="AW4455" s="6"/>
      <c r="AX4455" s="6"/>
      <c r="AY4455" s="6"/>
      <c r="AZ4455" s="6"/>
      <c r="BA4455" s="6"/>
      <c r="BB4455" s="6"/>
      <c r="BC4455" s="6"/>
      <c r="BD4455" s="6"/>
      <c r="BE4455" s="6"/>
      <c r="BF4455" s="6"/>
      <c r="BG4455" s="6"/>
    </row>
    <row r="4456" spans="34:59" x14ac:dyDescent="0.25">
      <c r="AH4456" s="10"/>
      <c r="AI4456" s="6"/>
      <c r="AJ4456" s="10"/>
      <c r="AK4456" s="10"/>
      <c r="AL4456" s="10"/>
      <c r="AM4456" s="10"/>
      <c r="AN4456" s="10"/>
      <c r="AO4456" s="10"/>
      <c r="AP4456" s="10"/>
      <c r="AQ4456" s="10"/>
      <c r="AR4456" s="10"/>
      <c r="AS4456" s="10"/>
      <c r="AT4456" s="10"/>
      <c r="AU4456" s="10"/>
      <c r="AV4456" s="10"/>
      <c r="AW4456" s="10"/>
      <c r="AX4456" s="10"/>
      <c r="AY4456" s="10"/>
      <c r="AZ4456" s="10"/>
      <c r="BA4456" s="10"/>
      <c r="BB4456" s="10"/>
      <c r="BC4456" s="10"/>
      <c r="BD4456" s="10"/>
      <c r="BE4456" s="10"/>
      <c r="BF4456" s="10"/>
      <c r="BG4456" s="6"/>
    </row>
    <row r="4457" spans="34:59" x14ac:dyDescent="0.25">
      <c r="AH4457" s="6"/>
      <c r="AI4457" s="6"/>
      <c r="AJ4457" s="6"/>
      <c r="AK4457" s="6"/>
      <c r="AL4457" s="6"/>
      <c r="AM4457" s="6"/>
      <c r="AN4457" s="6"/>
      <c r="AO4457" s="6"/>
      <c r="AP4457" s="6"/>
      <c r="AQ4457" s="6"/>
      <c r="AR4457" s="6"/>
      <c r="AS4457" s="6"/>
      <c r="AT4457" s="6"/>
      <c r="AU4457" s="6"/>
      <c r="AV4457" s="6"/>
      <c r="AW4457" s="6"/>
      <c r="AX4457" s="6"/>
      <c r="AY4457" s="6"/>
      <c r="AZ4457" s="6"/>
      <c r="BA4457" s="6"/>
      <c r="BB4457" s="6"/>
      <c r="BC4457" s="6"/>
      <c r="BD4457" s="6"/>
      <c r="BE4457" s="6"/>
      <c r="BF4457" s="6"/>
      <c r="BG4457" s="10"/>
    </row>
    <row r="4458" spans="34:59" x14ac:dyDescent="0.25">
      <c r="AH4458" s="10"/>
      <c r="AI4458" s="6"/>
    </row>
    <row r="4459" spans="34:59" x14ac:dyDescent="0.25">
      <c r="AH4459" s="6"/>
      <c r="AI4459" s="6"/>
      <c r="AJ4459" s="6"/>
      <c r="AK4459" s="6"/>
      <c r="AL4459" s="6"/>
      <c r="AM4459" s="6"/>
      <c r="AN4459" s="6"/>
      <c r="AO4459" s="6"/>
      <c r="AP4459" s="6"/>
      <c r="AQ4459" s="6"/>
      <c r="AR4459" s="6"/>
      <c r="AS4459" s="6"/>
      <c r="AT4459" s="6"/>
      <c r="AU4459" s="6"/>
      <c r="AV4459" s="6"/>
      <c r="AW4459" s="6"/>
      <c r="AX4459" s="6"/>
      <c r="AY4459" s="6"/>
      <c r="AZ4459" s="6"/>
      <c r="BA4459" s="6"/>
      <c r="BB4459" s="6"/>
      <c r="BC4459" s="6"/>
      <c r="BD4459" s="6"/>
      <c r="BE4459" s="6"/>
      <c r="BF4459" s="6"/>
      <c r="BG4459" s="6"/>
    </row>
    <row r="4460" spans="34:59" x14ac:dyDescent="0.25">
      <c r="AH4460" s="10"/>
      <c r="AI4460" s="6"/>
      <c r="AJ4460" s="10"/>
      <c r="AK4460" s="10"/>
      <c r="AL4460" s="10"/>
      <c r="AM4460" s="10"/>
      <c r="AN4460" s="10"/>
      <c r="AO4460" s="10"/>
      <c r="AP4460" s="10"/>
      <c r="AQ4460" s="10"/>
      <c r="AR4460" s="10"/>
      <c r="AS4460" s="10"/>
      <c r="AT4460" s="10"/>
      <c r="AU4460" s="10"/>
      <c r="AV4460" s="10"/>
      <c r="AW4460" s="10"/>
      <c r="AX4460" s="10"/>
      <c r="AY4460" s="10"/>
      <c r="AZ4460" s="10"/>
      <c r="BA4460" s="10"/>
      <c r="BB4460" s="10"/>
      <c r="BC4460" s="10"/>
      <c r="BD4460" s="10"/>
      <c r="BE4460" s="10"/>
      <c r="BF4460" s="10"/>
      <c r="BG4460" s="6"/>
    </row>
    <row r="4461" spans="34:59" x14ac:dyDescent="0.25">
      <c r="AH4461" s="6"/>
      <c r="AI4461" s="6"/>
      <c r="AJ4461" s="6"/>
      <c r="AK4461" s="6"/>
      <c r="AL4461" s="6"/>
      <c r="AM4461" s="6"/>
      <c r="AN4461" s="6"/>
      <c r="AO4461" s="6"/>
      <c r="AP4461" s="6"/>
      <c r="AQ4461" s="6"/>
      <c r="AR4461" s="6"/>
      <c r="AS4461" s="6"/>
      <c r="AT4461" s="6"/>
      <c r="AU4461" s="6"/>
      <c r="AV4461" s="6"/>
      <c r="AW4461" s="6"/>
      <c r="AX4461" s="6"/>
      <c r="AY4461" s="6"/>
      <c r="AZ4461" s="6"/>
      <c r="BA4461" s="6"/>
      <c r="BB4461" s="6"/>
      <c r="BC4461" s="6"/>
      <c r="BD4461" s="6"/>
      <c r="BE4461" s="6"/>
      <c r="BF4461" s="6"/>
      <c r="BG4461" s="10"/>
    </row>
    <row r="4462" spans="34:59" x14ac:dyDescent="0.25">
      <c r="AH4462" s="10"/>
      <c r="AI4462" s="6"/>
    </row>
    <row r="4463" spans="34:59" x14ac:dyDescent="0.25">
      <c r="AH4463" s="6"/>
      <c r="AI4463" s="6"/>
      <c r="AJ4463" s="6"/>
      <c r="AK4463" s="6"/>
      <c r="AL4463" s="6"/>
      <c r="AM4463" s="6"/>
      <c r="AN4463" s="6"/>
      <c r="AO4463" s="6"/>
      <c r="AP4463" s="6"/>
      <c r="AQ4463" s="6"/>
      <c r="AR4463" s="6"/>
      <c r="AS4463" s="6"/>
      <c r="AT4463" s="6"/>
      <c r="AU4463" s="6"/>
      <c r="AV4463" s="6"/>
      <c r="AW4463" s="6"/>
      <c r="AX4463" s="6"/>
      <c r="AY4463" s="6"/>
      <c r="AZ4463" s="6"/>
      <c r="BA4463" s="6"/>
      <c r="BB4463" s="6"/>
      <c r="BC4463" s="6"/>
      <c r="BD4463" s="6"/>
      <c r="BE4463" s="6"/>
      <c r="BF4463" s="6"/>
      <c r="BG4463" s="6"/>
    </row>
    <row r="4464" spans="34:59" x14ac:dyDescent="0.25">
      <c r="AH4464" s="10"/>
      <c r="AI4464" s="6"/>
      <c r="AJ4464" s="10"/>
      <c r="AK4464" s="10"/>
      <c r="AL4464" s="10"/>
      <c r="AM4464" s="10"/>
      <c r="AN4464" s="10"/>
      <c r="AO4464" s="10"/>
      <c r="AP4464" s="10"/>
      <c r="AQ4464" s="10"/>
      <c r="AR4464" s="10"/>
      <c r="AS4464" s="10"/>
      <c r="AT4464" s="10"/>
      <c r="AU4464" s="10"/>
      <c r="AV4464" s="10"/>
      <c r="AW4464" s="10"/>
      <c r="AX4464" s="10"/>
      <c r="AY4464" s="10"/>
      <c r="AZ4464" s="10"/>
      <c r="BA4464" s="10"/>
      <c r="BB4464" s="10"/>
      <c r="BC4464" s="10"/>
      <c r="BD4464" s="10"/>
      <c r="BE4464" s="10"/>
      <c r="BF4464" s="10"/>
      <c r="BG4464" s="6"/>
    </row>
    <row r="4465" spans="34:59" x14ac:dyDescent="0.25">
      <c r="AH4465" s="6"/>
      <c r="AI4465" s="6"/>
      <c r="AJ4465" s="6"/>
      <c r="AK4465" s="6"/>
      <c r="AL4465" s="6"/>
      <c r="AM4465" s="6"/>
      <c r="AN4465" s="6"/>
      <c r="AO4465" s="6"/>
      <c r="AP4465" s="6"/>
      <c r="AQ4465" s="6"/>
      <c r="AR4465" s="6"/>
      <c r="AS4465" s="6"/>
      <c r="AT4465" s="6"/>
      <c r="AU4465" s="6"/>
      <c r="AV4465" s="6"/>
      <c r="AW4465" s="6"/>
      <c r="AX4465" s="6"/>
      <c r="AY4465" s="6"/>
      <c r="AZ4465" s="6"/>
      <c r="BA4465" s="6"/>
      <c r="BB4465" s="6"/>
      <c r="BC4465" s="6"/>
      <c r="BD4465" s="6"/>
      <c r="BE4465" s="6"/>
      <c r="BF4465" s="6"/>
      <c r="BG4465" s="10"/>
    </row>
    <row r="4466" spans="34:59" x14ac:dyDescent="0.25">
      <c r="AH4466" s="10"/>
      <c r="AI4466" s="6"/>
    </row>
    <row r="4467" spans="34:59" x14ac:dyDescent="0.25">
      <c r="AH4467" s="6"/>
      <c r="AI4467" s="6"/>
      <c r="AJ4467" s="6"/>
      <c r="AK4467" s="6"/>
      <c r="AL4467" s="6"/>
      <c r="AM4467" s="6"/>
      <c r="AN4467" s="6"/>
      <c r="AO4467" s="6"/>
      <c r="AP4467" s="6"/>
      <c r="AQ4467" s="6"/>
      <c r="AR4467" s="6"/>
      <c r="AS4467" s="6"/>
      <c r="AT4467" s="6"/>
      <c r="AU4467" s="6"/>
      <c r="AV4467" s="6"/>
      <c r="AW4467" s="6"/>
      <c r="AX4467" s="6"/>
      <c r="AY4467" s="6"/>
      <c r="AZ4467" s="6"/>
      <c r="BA4467" s="6"/>
      <c r="BB4467" s="6"/>
      <c r="BC4467" s="6"/>
      <c r="BD4467" s="6"/>
      <c r="BE4467" s="6"/>
      <c r="BF4467" s="6"/>
      <c r="BG4467" s="6"/>
    </row>
    <row r="4468" spans="34:59" x14ac:dyDescent="0.25">
      <c r="AH4468" s="10"/>
      <c r="AI4468" s="6"/>
      <c r="AJ4468" s="10"/>
      <c r="AK4468" s="10"/>
      <c r="AL4468" s="10"/>
      <c r="AM4468" s="10"/>
      <c r="AN4468" s="10"/>
      <c r="AO4468" s="10"/>
      <c r="AP4468" s="10"/>
      <c r="AQ4468" s="10"/>
      <c r="AR4468" s="10"/>
      <c r="AS4468" s="10"/>
      <c r="AT4468" s="10"/>
      <c r="AU4468" s="10"/>
      <c r="AV4468" s="10"/>
      <c r="AW4468" s="10"/>
      <c r="AX4468" s="10"/>
      <c r="AY4468" s="10"/>
      <c r="AZ4468" s="10"/>
      <c r="BA4468" s="10"/>
      <c r="BB4468" s="10"/>
      <c r="BC4468" s="10"/>
      <c r="BD4468" s="10"/>
      <c r="BE4468" s="10"/>
      <c r="BF4468" s="10"/>
      <c r="BG4468" s="6"/>
    </row>
    <row r="4469" spans="34:59" x14ac:dyDescent="0.25">
      <c r="AH4469" s="6"/>
      <c r="AI4469" s="6"/>
      <c r="AJ4469" s="6"/>
      <c r="AK4469" s="6"/>
      <c r="AL4469" s="6"/>
      <c r="AM4469" s="6"/>
      <c r="AN4469" s="6"/>
      <c r="AO4469" s="6"/>
      <c r="AP4469" s="6"/>
      <c r="AQ4469" s="6"/>
      <c r="AR4469" s="6"/>
      <c r="AS4469" s="6"/>
      <c r="AT4469" s="6"/>
      <c r="AU4469" s="6"/>
      <c r="AV4469" s="6"/>
      <c r="AW4469" s="6"/>
      <c r="AX4469" s="6"/>
      <c r="AY4469" s="6"/>
      <c r="AZ4469" s="6"/>
      <c r="BA4469" s="6"/>
      <c r="BB4469" s="6"/>
      <c r="BC4469" s="6"/>
      <c r="BD4469" s="6"/>
      <c r="BE4469" s="6"/>
      <c r="BF4469" s="6"/>
      <c r="BG4469" s="10"/>
    </row>
    <row r="4470" spans="34:59" x14ac:dyDescent="0.25">
      <c r="AH4470" s="10"/>
      <c r="AI4470" s="6"/>
    </row>
    <row r="4471" spans="34:59" x14ac:dyDescent="0.25">
      <c r="AH4471" s="6"/>
      <c r="AI4471" s="6"/>
      <c r="AJ4471" s="6"/>
      <c r="AK4471" s="6"/>
      <c r="AL4471" s="6"/>
      <c r="AM4471" s="6"/>
      <c r="AN4471" s="6"/>
      <c r="AO4471" s="6"/>
      <c r="AP4471" s="6"/>
      <c r="AQ4471" s="6"/>
      <c r="AR4471" s="6"/>
      <c r="AS4471" s="6"/>
      <c r="AT4471" s="6"/>
      <c r="AU4471" s="6"/>
      <c r="AV4471" s="6"/>
      <c r="AW4471" s="6"/>
      <c r="AX4471" s="6"/>
      <c r="AY4471" s="6"/>
      <c r="AZ4471" s="6"/>
      <c r="BA4471" s="6"/>
      <c r="BB4471" s="6"/>
      <c r="BC4471" s="6"/>
      <c r="BD4471" s="6"/>
      <c r="BE4471" s="6"/>
      <c r="BF4471" s="6"/>
      <c r="BG4471" s="6"/>
    </row>
    <row r="4472" spans="34:59" x14ac:dyDescent="0.25">
      <c r="AH4472" s="10"/>
      <c r="AI4472" s="6"/>
      <c r="AJ4472" s="10"/>
      <c r="AK4472" s="10"/>
      <c r="AL4472" s="10"/>
      <c r="AM4472" s="10"/>
      <c r="AN4472" s="10"/>
      <c r="AO4472" s="10"/>
      <c r="AP4472" s="10"/>
      <c r="AQ4472" s="10"/>
      <c r="AR4472" s="10"/>
      <c r="AS4472" s="10"/>
      <c r="AT4472" s="10"/>
      <c r="AU4472" s="10"/>
      <c r="AV4472" s="10"/>
      <c r="AW4472" s="10"/>
      <c r="AX4472" s="10"/>
      <c r="AY4472" s="10"/>
      <c r="AZ4472" s="10"/>
      <c r="BA4472" s="10"/>
      <c r="BB4472" s="10"/>
      <c r="BC4472" s="10"/>
      <c r="BD4472" s="10"/>
      <c r="BE4472" s="10"/>
      <c r="BF4472" s="10"/>
      <c r="BG4472" s="6"/>
    </row>
    <row r="4473" spans="34:59" x14ac:dyDescent="0.25">
      <c r="AH4473" s="6"/>
      <c r="AI4473" s="6"/>
      <c r="AJ4473" s="6"/>
      <c r="AK4473" s="6"/>
      <c r="AL4473" s="6"/>
      <c r="AM4473" s="6"/>
      <c r="AN4473" s="6"/>
      <c r="AO4473" s="6"/>
      <c r="AP4473" s="6"/>
      <c r="AQ4473" s="6"/>
      <c r="AR4473" s="6"/>
      <c r="AS4473" s="6"/>
      <c r="AT4473" s="6"/>
      <c r="AU4473" s="6"/>
      <c r="AV4473" s="6"/>
      <c r="AW4473" s="6"/>
      <c r="AX4473" s="6"/>
      <c r="AY4473" s="6"/>
      <c r="AZ4473" s="6"/>
      <c r="BA4473" s="6"/>
      <c r="BB4473" s="6"/>
      <c r="BC4473" s="6"/>
      <c r="BD4473" s="6"/>
      <c r="BE4473" s="6"/>
      <c r="BF4473" s="6"/>
      <c r="BG4473" s="10"/>
    </row>
    <row r="4474" spans="34:59" x14ac:dyDescent="0.25">
      <c r="AH4474" s="10"/>
      <c r="AI4474" s="6"/>
    </row>
    <row r="4475" spans="34:59" x14ac:dyDescent="0.25">
      <c r="AH4475" s="6"/>
      <c r="AI4475" s="6"/>
      <c r="AJ4475" s="6"/>
      <c r="AK4475" s="6"/>
      <c r="AL4475" s="6"/>
      <c r="AM4475" s="6"/>
      <c r="AN4475" s="6"/>
      <c r="AO4475" s="6"/>
      <c r="AP4475" s="6"/>
      <c r="AQ4475" s="6"/>
      <c r="AR4475" s="6"/>
      <c r="AS4475" s="6"/>
      <c r="AT4475" s="6"/>
      <c r="AU4475" s="6"/>
      <c r="AV4475" s="6"/>
      <c r="AW4475" s="6"/>
      <c r="AX4475" s="6"/>
      <c r="AY4475" s="6"/>
      <c r="AZ4475" s="6"/>
      <c r="BA4475" s="6"/>
      <c r="BB4475" s="6"/>
      <c r="BC4475" s="6"/>
      <c r="BD4475" s="6"/>
      <c r="BE4475" s="6"/>
      <c r="BF4475" s="6"/>
      <c r="BG4475" s="6"/>
    </row>
    <row r="4476" spans="34:59" x14ac:dyDescent="0.25">
      <c r="AH4476" s="10"/>
      <c r="AI4476" s="6"/>
      <c r="AJ4476" s="10"/>
      <c r="AK4476" s="10"/>
      <c r="AL4476" s="10"/>
      <c r="AM4476" s="10"/>
      <c r="AN4476" s="10"/>
      <c r="AO4476" s="10"/>
      <c r="AP4476" s="10"/>
      <c r="AQ4476" s="10"/>
      <c r="AR4476" s="10"/>
      <c r="AS4476" s="10"/>
      <c r="AT4476" s="10"/>
      <c r="AU4476" s="10"/>
      <c r="AV4476" s="10"/>
      <c r="AW4476" s="10"/>
      <c r="AX4476" s="10"/>
      <c r="AY4476" s="10"/>
      <c r="AZ4476" s="10"/>
      <c r="BA4476" s="10"/>
      <c r="BB4476" s="10"/>
      <c r="BC4476" s="10"/>
      <c r="BD4476" s="10"/>
      <c r="BE4476" s="10"/>
      <c r="BF4476" s="10"/>
      <c r="BG4476" s="6"/>
    </row>
    <row r="4477" spans="34:59" x14ac:dyDescent="0.25">
      <c r="AH4477" s="6"/>
      <c r="AI4477" s="6"/>
      <c r="AJ4477" s="6"/>
      <c r="AK4477" s="6"/>
      <c r="AL4477" s="6"/>
      <c r="AM4477" s="6"/>
      <c r="AN4477" s="6"/>
      <c r="AO4477" s="6"/>
      <c r="AP4477" s="6"/>
      <c r="AQ4477" s="6"/>
      <c r="AR4477" s="6"/>
      <c r="AS4477" s="6"/>
      <c r="AT4477" s="6"/>
      <c r="AU4477" s="6"/>
      <c r="AV4477" s="6"/>
      <c r="AW4477" s="6"/>
      <c r="AX4477" s="6"/>
      <c r="AY4477" s="6"/>
      <c r="AZ4477" s="6"/>
      <c r="BA4477" s="6"/>
      <c r="BB4477" s="6"/>
      <c r="BC4477" s="6"/>
      <c r="BD4477" s="6"/>
      <c r="BE4477" s="6"/>
      <c r="BF4477" s="6"/>
      <c r="BG4477" s="10"/>
    </row>
    <row r="4478" spans="34:59" x14ac:dyDescent="0.25">
      <c r="AH4478" s="10"/>
      <c r="AI4478" s="6"/>
    </row>
    <row r="4479" spans="34:59" x14ac:dyDescent="0.25">
      <c r="AH4479" s="6"/>
      <c r="AI4479" s="6"/>
      <c r="AJ4479" s="6"/>
      <c r="AK4479" s="6"/>
      <c r="AL4479" s="6"/>
      <c r="AM4479" s="6"/>
      <c r="AN4479" s="6"/>
      <c r="AO4479" s="6"/>
      <c r="AP4479" s="6"/>
      <c r="AQ4479" s="6"/>
      <c r="AR4479" s="6"/>
      <c r="AS4479" s="6"/>
      <c r="AT4479" s="6"/>
      <c r="AU4479" s="6"/>
      <c r="AV4479" s="6"/>
      <c r="AW4479" s="6"/>
      <c r="AX4479" s="6"/>
      <c r="AY4479" s="6"/>
      <c r="AZ4479" s="6"/>
      <c r="BA4479" s="6"/>
      <c r="BB4479" s="6"/>
      <c r="BC4479" s="6"/>
      <c r="BD4479" s="6"/>
      <c r="BE4479" s="6"/>
      <c r="BF4479" s="6"/>
      <c r="BG4479" s="6"/>
    </row>
    <row r="4480" spans="34:59" x14ac:dyDescent="0.25">
      <c r="AH4480" s="10"/>
      <c r="AI4480" s="6"/>
      <c r="AJ4480" s="10"/>
      <c r="AK4480" s="10"/>
      <c r="AL4480" s="10"/>
      <c r="AM4480" s="10"/>
      <c r="AN4480" s="10"/>
      <c r="AO4480" s="10"/>
      <c r="AP4480" s="10"/>
      <c r="AQ4480" s="10"/>
      <c r="AR4480" s="10"/>
      <c r="AS4480" s="10"/>
      <c r="AT4480" s="10"/>
      <c r="AU4480" s="10"/>
      <c r="AV4480" s="10"/>
      <c r="AW4480" s="10"/>
      <c r="AX4480" s="10"/>
      <c r="AY4480" s="10"/>
      <c r="AZ4480" s="10"/>
      <c r="BA4480" s="10"/>
      <c r="BB4480" s="10"/>
      <c r="BC4480" s="10"/>
      <c r="BD4480" s="10"/>
      <c r="BE4480" s="10"/>
      <c r="BF4480" s="10"/>
      <c r="BG4480" s="6"/>
    </row>
    <row r="4481" spans="34:59" x14ac:dyDescent="0.25">
      <c r="AH4481" s="6"/>
      <c r="AI4481" s="6"/>
      <c r="AJ4481" s="6"/>
      <c r="AK4481" s="6"/>
      <c r="AL4481" s="6"/>
      <c r="AM4481" s="6"/>
      <c r="AN4481" s="6"/>
      <c r="AO4481" s="6"/>
      <c r="AP4481" s="6"/>
      <c r="AQ4481" s="6"/>
      <c r="AR4481" s="6"/>
      <c r="AS4481" s="6"/>
      <c r="AT4481" s="6"/>
      <c r="AU4481" s="6"/>
      <c r="AV4481" s="6"/>
      <c r="AW4481" s="6"/>
      <c r="AX4481" s="6"/>
      <c r="AY4481" s="6"/>
      <c r="AZ4481" s="6"/>
      <c r="BA4481" s="6"/>
      <c r="BB4481" s="6"/>
      <c r="BC4481" s="6"/>
      <c r="BD4481" s="6"/>
      <c r="BE4481" s="6"/>
      <c r="BF4481" s="6"/>
      <c r="BG4481" s="10"/>
    </row>
    <row r="4482" spans="34:59" x14ac:dyDescent="0.25">
      <c r="AH4482" s="10"/>
      <c r="AI4482" s="6"/>
    </row>
    <row r="4483" spans="34:59" x14ac:dyDescent="0.25">
      <c r="AH4483" s="6"/>
      <c r="AI4483" s="6"/>
      <c r="AJ4483" s="6"/>
      <c r="AK4483" s="6"/>
      <c r="AL4483" s="6"/>
      <c r="AM4483" s="6"/>
      <c r="AN4483" s="6"/>
      <c r="AO4483" s="6"/>
      <c r="AP4483" s="6"/>
      <c r="AQ4483" s="6"/>
      <c r="AR4483" s="6"/>
      <c r="AS4483" s="6"/>
      <c r="AT4483" s="6"/>
      <c r="AU4483" s="6"/>
      <c r="AV4483" s="6"/>
      <c r="AW4483" s="6"/>
      <c r="AX4483" s="6"/>
      <c r="AY4483" s="6"/>
      <c r="AZ4483" s="6"/>
      <c r="BA4483" s="6"/>
      <c r="BB4483" s="6"/>
      <c r="BC4483" s="6"/>
      <c r="BD4483" s="6"/>
      <c r="BE4483" s="6"/>
      <c r="BF4483" s="6"/>
      <c r="BG4483" s="6"/>
    </row>
    <row r="4484" spans="34:59" x14ac:dyDescent="0.25">
      <c r="AH4484" s="10"/>
      <c r="AI4484" s="6"/>
      <c r="AJ4484" s="10"/>
      <c r="AK4484" s="10"/>
      <c r="AL4484" s="10"/>
      <c r="AM4484" s="10"/>
      <c r="AN4484" s="10"/>
      <c r="AO4484" s="10"/>
      <c r="AP4484" s="10"/>
      <c r="AQ4484" s="10"/>
      <c r="AR4484" s="10"/>
      <c r="AS4484" s="10"/>
      <c r="AT4484" s="10"/>
      <c r="AU4484" s="10"/>
      <c r="AV4484" s="10"/>
      <c r="AW4484" s="10"/>
      <c r="AX4484" s="10"/>
      <c r="AY4484" s="10"/>
      <c r="AZ4484" s="10"/>
      <c r="BA4484" s="10"/>
      <c r="BB4484" s="10"/>
      <c r="BC4484" s="10"/>
      <c r="BD4484" s="10"/>
      <c r="BE4484" s="10"/>
      <c r="BF4484" s="10"/>
      <c r="BG4484" s="6"/>
    </row>
    <row r="4485" spans="34:59" x14ac:dyDescent="0.25">
      <c r="AH4485" s="6"/>
      <c r="AI4485" s="6"/>
      <c r="AJ4485" s="6"/>
      <c r="AK4485" s="6"/>
      <c r="AL4485" s="6"/>
      <c r="AM4485" s="6"/>
      <c r="AN4485" s="6"/>
      <c r="AO4485" s="6"/>
      <c r="AP4485" s="6"/>
      <c r="AQ4485" s="6"/>
      <c r="AR4485" s="6"/>
      <c r="AS4485" s="6"/>
      <c r="AT4485" s="6"/>
      <c r="AU4485" s="6"/>
      <c r="AV4485" s="6"/>
      <c r="AW4485" s="6"/>
      <c r="AX4485" s="6"/>
      <c r="AY4485" s="6"/>
      <c r="AZ4485" s="6"/>
      <c r="BA4485" s="6"/>
      <c r="BB4485" s="6"/>
      <c r="BC4485" s="6"/>
      <c r="BD4485" s="6"/>
      <c r="BE4485" s="6"/>
      <c r="BF4485" s="6"/>
      <c r="BG4485" s="10"/>
    </row>
    <row r="4486" spans="34:59" x14ac:dyDescent="0.25">
      <c r="AH4486" s="10"/>
      <c r="AI4486" s="6"/>
    </row>
    <row r="4487" spans="34:59" x14ac:dyDescent="0.25">
      <c r="AH4487" s="6"/>
      <c r="AI4487" s="6"/>
      <c r="AJ4487" s="6"/>
      <c r="AK4487" s="6"/>
      <c r="AL4487" s="6"/>
      <c r="AM4487" s="6"/>
      <c r="AN4487" s="6"/>
      <c r="AO4487" s="6"/>
      <c r="AP4487" s="6"/>
      <c r="AQ4487" s="6"/>
      <c r="AR4487" s="6"/>
      <c r="AS4487" s="6"/>
      <c r="AT4487" s="6"/>
      <c r="AU4487" s="6"/>
      <c r="AV4487" s="6"/>
      <c r="AW4487" s="6"/>
      <c r="AX4487" s="6"/>
      <c r="AY4487" s="6"/>
      <c r="AZ4487" s="6"/>
      <c r="BA4487" s="6"/>
      <c r="BB4487" s="6"/>
      <c r="BC4487" s="6"/>
      <c r="BD4487" s="6"/>
      <c r="BE4487" s="6"/>
      <c r="BF4487" s="6"/>
      <c r="BG4487" s="6"/>
    </row>
    <row r="4488" spans="34:59" x14ac:dyDescent="0.25">
      <c r="AH4488" s="10"/>
      <c r="AI4488" s="6"/>
      <c r="AJ4488" s="10"/>
      <c r="AK4488" s="10"/>
      <c r="AL4488" s="10"/>
      <c r="AM4488" s="10"/>
      <c r="AN4488" s="10"/>
      <c r="AO4488" s="10"/>
      <c r="AP4488" s="10"/>
      <c r="AQ4488" s="10"/>
      <c r="AR4488" s="10"/>
      <c r="AS4488" s="10"/>
      <c r="AT4488" s="10"/>
      <c r="AU4488" s="10"/>
      <c r="AV4488" s="10"/>
      <c r="AW4488" s="10"/>
      <c r="AX4488" s="10"/>
      <c r="AY4488" s="10"/>
      <c r="AZ4488" s="10"/>
      <c r="BA4488" s="10"/>
      <c r="BB4488" s="10"/>
      <c r="BC4488" s="10"/>
      <c r="BD4488" s="10"/>
      <c r="BE4488" s="10"/>
      <c r="BF4488" s="10"/>
      <c r="BG4488" s="6"/>
    </row>
    <row r="4489" spans="34:59" x14ac:dyDescent="0.25">
      <c r="AH4489" s="6"/>
      <c r="AI4489" s="6"/>
      <c r="AJ4489" s="6"/>
      <c r="AK4489" s="6"/>
      <c r="AL4489" s="6"/>
      <c r="AM4489" s="6"/>
      <c r="AN4489" s="6"/>
      <c r="AO4489" s="6"/>
      <c r="AP4489" s="6"/>
      <c r="AQ4489" s="6"/>
      <c r="AR4489" s="6"/>
      <c r="AS4489" s="6"/>
      <c r="AT4489" s="6"/>
      <c r="AU4489" s="6"/>
      <c r="AV4489" s="6"/>
      <c r="AW4489" s="6"/>
      <c r="AX4489" s="6"/>
      <c r="AY4489" s="6"/>
      <c r="AZ4489" s="6"/>
      <c r="BA4489" s="6"/>
      <c r="BB4489" s="6"/>
      <c r="BC4489" s="6"/>
      <c r="BD4489" s="6"/>
      <c r="BE4489" s="6"/>
      <c r="BF4489" s="6"/>
      <c r="BG4489" s="10"/>
    </row>
    <row r="4490" spans="34:59" x14ac:dyDescent="0.25">
      <c r="AH4490" s="10"/>
      <c r="AI4490" s="6"/>
    </row>
    <row r="4491" spans="34:59" x14ac:dyDescent="0.25">
      <c r="AH4491" s="6"/>
      <c r="AI4491" s="6"/>
      <c r="AJ4491" s="6"/>
      <c r="AK4491" s="6"/>
      <c r="AL4491" s="6"/>
      <c r="AM4491" s="6"/>
      <c r="AN4491" s="6"/>
      <c r="AO4491" s="6"/>
      <c r="AP4491" s="6"/>
      <c r="AQ4491" s="6"/>
      <c r="AR4491" s="6"/>
      <c r="AS4491" s="6"/>
      <c r="AT4491" s="6"/>
      <c r="AU4491" s="6"/>
      <c r="AV4491" s="6"/>
      <c r="AW4491" s="6"/>
      <c r="AX4491" s="6"/>
      <c r="AY4491" s="6"/>
      <c r="AZ4491" s="6"/>
      <c r="BA4491" s="6"/>
      <c r="BB4491" s="6"/>
      <c r="BC4491" s="6"/>
      <c r="BD4491" s="6"/>
      <c r="BE4491" s="6"/>
      <c r="BF4491" s="6"/>
      <c r="BG4491" s="6"/>
    </row>
    <row r="4492" spans="34:59" x14ac:dyDescent="0.25">
      <c r="AH4492" s="10"/>
      <c r="AI4492" s="6"/>
      <c r="AJ4492" s="10"/>
      <c r="AK4492" s="10"/>
      <c r="AL4492" s="10"/>
      <c r="AM4492" s="10"/>
      <c r="AN4492" s="10"/>
      <c r="AO4492" s="10"/>
      <c r="AP4492" s="10"/>
      <c r="AQ4492" s="10"/>
      <c r="AR4492" s="10"/>
      <c r="AS4492" s="10"/>
      <c r="AT4492" s="10"/>
      <c r="AU4492" s="10"/>
      <c r="AV4492" s="10"/>
      <c r="AW4492" s="10"/>
      <c r="AX4492" s="10"/>
      <c r="AY4492" s="10"/>
      <c r="AZ4492" s="10"/>
      <c r="BA4492" s="10"/>
      <c r="BB4492" s="10"/>
      <c r="BC4492" s="10"/>
      <c r="BD4492" s="10"/>
      <c r="BE4492" s="10"/>
      <c r="BF4492" s="10"/>
      <c r="BG4492" s="6"/>
    </row>
    <row r="4493" spans="34:59" x14ac:dyDescent="0.25">
      <c r="AH4493" s="6"/>
      <c r="AI4493" s="6"/>
      <c r="AJ4493" s="6"/>
      <c r="AK4493" s="6"/>
      <c r="AL4493" s="6"/>
      <c r="AM4493" s="6"/>
      <c r="AN4493" s="6"/>
      <c r="AO4493" s="6"/>
      <c r="AP4493" s="6"/>
      <c r="AQ4493" s="6"/>
      <c r="AR4493" s="6"/>
      <c r="AS4493" s="6"/>
      <c r="AT4493" s="6"/>
      <c r="AU4493" s="6"/>
      <c r="AV4493" s="6"/>
      <c r="AW4493" s="6"/>
      <c r="AX4493" s="6"/>
      <c r="AY4493" s="6"/>
      <c r="AZ4493" s="6"/>
      <c r="BA4493" s="6"/>
      <c r="BB4493" s="6"/>
      <c r="BC4493" s="6"/>
      <c r="BD4493" s="6"/>
      <c r="BE4493" s="6"/>
      <c r="BF4493" s="6"/>
      <c r="BG4493" s="10"/>
    </row>
    <row r="4494" spans="34:59" x14ac:dyDescent="0.25">
      <c r="AH4494" s="10"/>
      <c r="AI4494" s="6"/>
    </row>
    <row r="4495" spans="34:59" x14ac:dyDescent="0.25">
      <c r="AH4495" s="6"/>
      <c r="AI4495" s="6"/>
      <c r="AJ4495" s="6"/>
      <c r="AK4495" s="6"/>
      <c r="AL4495" s="6"/>
      <c r="AM4495" s="6"/>
      <c r="AN4495" s="6"/>
      <c r="AO4495" s="6"/>
      <c r="AP4495" s="6"/>
      <c r="AQ4495" s="6"/>
      <c r="AR4495" s="6"/>
      <c r="AS4495" s="6"/>
      <c r="AT4495" s="6"/>
      <c r="AU4495" s="6"/>
      <c r="AV4495" s="6"/>
      <c r="AW4495" s="6"/>
      <c r="AX4495" s="6"/>
      <c r="AY4495" s="6"/>
      <c r="AZ4495" s="6"/>
      <c r="BA4495" s="6"/>
      <c r="BB4495" s="6"/>
      <c r="BC4495" s="6"/>
      <c r="BD4495" s="6"/>
      <c r="BE4495" s="6"/>
      <c r="BF4495" s="6"/>
      <c r="BG4495" s="6"/>
    </row>
    <row r="4496" spans="34:59" x14ac:dyDescent="0.25">
      <c r="AH4496" s="10"/>
      <c r="AI4496" s="6"/>
      <c r="AJ4496" s="10"/>
      <c r="AK4496" s="10"/>
      <c r="AL4496" s="10"/>
      <c r="AM4496" s="10"/>
      <c r="AN4496" s="10"/>
      <c r="AO4496" s="10"/>
      <c r="AP4496" s="10"/>
      <c r="AQ4496" s="10"/>
      <c r="AR4496" s="10"/>
      <c r="AS4496" s="10"/>
      <c r="AT4496" s="10"/>
      <c r="AU4496" s="10"/>
      <c r="AV4496" s="10"/>
      <c r="AW4496" s="10"/>
      <c r="AX4496" s="10"/>
      <c r="AY4496" s="10"/>
      <c r="AZ4496" s="10"/>
      <c r="BA4496" s="10"/>
      <c r="BB4496" s="10"/>
      <c r="BC4496" s="10"/>
      <c r="BD4496" s="10"/>
      <c r="BE4496" s="10"/>
      <c r="BF4496" s="10"/>
      <c r="BG4496" s="6"/>
    </row>
    <row r="4497" spans="34:59" x14ac:dyDescent="0.25">
      <c r="AH4497" s="6"/>
      <c r="AI4497" s="6"/>
      <c r="AJ4497" s="6"/>
      <c r="AK4497" s="6"/>
      <c r="AL4497" s="6"/>
      <c r="AM4497" s="6"/>
      <c r="AN4497" s="6"/>
      <c r="AO4497" s="6"/>
      <c r="AP4497" s="6"/>
      <c r="AQ4497" s="6"/>
      <c r="AR4497" s="6"/>
      <c r="AS4497" s="6"/>
      <c r="AT4497" s="6"/>
      <c r="AU4497" s="6"/>
      <c r="AV4497" s="6"/>
      <c r="AW4497" s="6"/>
      <c r="AX4497" s="6"/>
      <c r="AY4497" s="6"/>
      <c r="AZ4497" s="6"/>
      <c r="BA4497" s="6"/>
      <c r="BB4497" s="6"/>
      <c r="BC4497" s="6"/>
      <c r="BD4497" s="6"/>
      <c r="BE4497" s="6"/>
      <c r="BF4497" s="6"/>
      <c r="BG4497" s="10"/>
    </row>
    <row r="4498" spans="34:59" x14ac:dyDescent="0.25">
      <c r="AH4498" s="10"/>
      <c r="AI4498" s="6"/>
    </row>
    <row r="4499" spans="34:59" x14ac:dyDescent="0.25">
      <c r="AH4499" s="6"/>
      <c r="AI4499" s="6"/>
      <c r="AJ4499" s="6"/>
      <c r="AK4499" s="6"/>
      <c r="AL4499" s="6"/>
      <c r="AM4499" s="6"/>
      <c r="AN4499" s="6"/>
      <c r="AO4499" s="6"/>
      <c r="AP4499" s="6"/>
      <c r="AQ4499" s="6"/>
      <c r="AR4499" s="6"/>
      <c r="AS4499" s="6"/>
      <c r="AT4499" s="6"/>
      <c r="AU4499" s="6"/>
      <c r="AV4499" s="6"/>
      <c r="AW4499" s="6"/>
      <c r="AX4499" s="6"/>
      <c r="AY4499" s="6"/>
      <c r="AZ4499" s="6"/>
      <c r="BA4499" s="6"/>
      <c r="BB4499" s="6"/>
      <c r="BC4499" s="6"/>
      <c r="BD4499" s="6"/>
      <c r="BE4499" s="6"/>
      <c r="BF4499" s="6"/>
      <c r="BG4499" s="6"/>
    </row>
    <row r="4500" spans="34:59" x14ac:dyDescent="0.25">
      <c r="AH4500" s="10"/>
      <c r="AI4500" s="6"/>
      <c r="AJ4500" s="10"/>
      <c r="AK4500" s="10"/>
      <c r="AL4500" s="10"/>
      <c r="AM4500" s="10"/>
      <c r="AN4500" s="10"/>
      <c r="AO4500" s="10"/>
      <c r="AP4500" s="10"/>
      <c r="AQ4500" s="10"/>
      <c r="AR4500" s="10"/>
      <c r="AS4500" s="10"/>
      <c r="AT4500" s="10"/>
      <c r="AU4500" s="10"/>
      <c r="AV4500" s="10"/>
      <c r="AW4500" s="10"/>
      <c r="AX4500" s="10"/>
      <c r="AY4500" s="10"/>
      <c r="AZ4500" s="10"/>
      <c r="BA4500" s="10"/>
      <c r="BB4500" s="10"/>
      <c r="BC4500" s="10"/>
      <c r="BD4500" s="10"/>
      <c r="BE4500" s="10"/>
      <c r="BF4500" s="10"/>
      <c r="BG4500" s="6"/>
    </row>
    <row r="4501" spans="34:59" x14ac:dyDescent="0.25">
      <c r="AH4501" s="6"/>
      <c r="AI4501" s="6"/>
      <c r="AJ4501" s="6"/>
      <c r="AK4501" s="6"/>
      <c r="AL4501" s="6"/>
      <c r="AM4501" s="6"/>
      <c r="AN4501" s="6"/>
      <c r="AO4501" s="6"/>
      <c r="AP4501" s="6"/>
      <c r="AQ4501" s="6"/>
      <c r="AR4501" s="6"/>
      <c r="AS4501" s="6"/>
      <c r="AT4501" s="6"/>
      <c r="AU4501" s="6"/>
      <c r="AV4501" s="6"/>
      <c r="AW4501" s="6"/>
      <c r="AX4501" s="6"/>
      <c r="AY4501" s="6"/>
      <c r="AZ4501" s="6"/>
      <c r="BA4501" s="6"/>
      <c r="BB4501" s="6"/>
      <c r="BC4501" s="6"/>
      <c r="BD4501" s="6"/>
      <c r="BE4501" s="6"/>
      <c r="BF4501" s="6"/>
      <c r="BG4501" s="10"/>
    </row>
    <row r="4502" spans="34:59" x14ac:dyDescent="0.25">
      <c r="AH4502" s="10"/>
      <c r="AI4502" s="6"/>
    </row>
    <row r="4503" spans="34:59" x14ac:dyDescent="0.25">
      <c r="AH4503" s="6"/>
      <c r="AI4503" s="6"/>
      <c r="AJ4503" s="6"/>
      <c r="AK4503" s="6"/>
      <c r="AL4503" s="6"/>
      <c r="AM4503" s="6"/>
      <c r="AN4503" s="6"/>
      <c r="AO4503" s="6"/>
      <c r="AP4503" s="6"/>
      <c r="AQ4503" s="6"/>
      <c r="AR4503" s="6"/>
      <c r="AS4503" s="6"/>
      <c r="AT4503" s="6"/>
      <c r="AU4503" s="6"/>
      <c r="AV4503" s="6"/>
      <c r="AW4503" s="6"/>
      <c r="AX4503" s="6"/>
      <c r="AY4503" s="6"/>
      <c r="AZ4503" s="6"/>
      <c r="BA4503" s="6"/>
      <c r="BB4503" s="6"/>
      <c r="BC4503" s="6"/>
      <c r="BD4503" s="6"/>
      <c r="BE4503" s="6"/>
      <c r="BF4503" s="6"/>
      <c r="BG4503" s="6"/>
    </row>
    <row r="4504" spans="34:59" x14ac:dyDescent="0.25">
      <c r="AH4504" s="10"/>
      <c r="AI4504" s="6"/>
      <c r="AJ4504" s="10"/>
      <c r="AK4504" s="10"/>
      <c r="AL4504" s="10"/>
      <c r="AM4504" s="10"/>
      <c r="AN4504" s="10"/>
      <c r="AO4504" s="10"/>
      <c r="AP4504" s="10"/>
      <c r="AQ4504" s="10"/>
      <c r="AR4504" s="10"/>
      <c r="AS4504" s="10"/>
      <c r="AT4504" s="10"/>
      <c r="AU4504" s="10"/>
      <c r="AV4504" s="10"/>
      <c r="AW4504" s="10"/>
      <c r="AX4504" s="10"/>
      <c r="AY4504" s="10"/>
      <c r="AZ4504" s="10"/>
      <c r="BA4504" s="10"/>
      <c r="BB4504" s="10"/>
      <c r="BC4504" s="10"/>
      <c r="BD4504" s="10"/>
      <c r="BE4504" s="10"/>
      <c r="BF4504" s="10"/>
      <c r="BG4504" s="6"/>
    </row>
    <row r="4505" spans="34:59" x14ac:dyDescent="0.25">
      <c r="AH4505" s="6"/>
      <c r="AI4505" s="6"/>
      <c r="AJ4505" s="6"/>
      <c r="AK4505" s="6"/>
      <c r="AL4505" s="6"/>
      <c r="AM4505" s="6"/>
      <c r="AN4505" s="6"/>
      <c r="AO4505" s="6"/>
      <c r="AP4505" s="6"/>
      <c r="AQ4505" s="6"/>
      <c r="AR4505" s="6"/>
      <c r="AS4505" s="6"/>
      <c r="AT4505" s="6"/>
      <c r="AU4505" s="6"/>
      <c r="AV4505" s="6"/>
      <c r="AW4505" s="6"/>
      <c r="AX4505" s="6"/>
      <c r="AY4505" s="6"/>
      <c r="AZ4505" s="6"/>
      <c r="BA4505" s="6"/>
      <c r="BB4505" s="6"/>
      <c r="BC4505" s="6"/>
      <c r="BD4505" s="6"/>
      <c r="BE4505" s="6"/>
      <c r="BF4505" s="6"/>
      <c r="BG4505" s="10"/>
    </row>
    <row r="4506" spans="34:59" x14ac:dyDescent="0.25">
      <c r="AH4506" s="10"/>
      <c r="AI4506" s="6"/>
    </row>
    <row r="4507" spans="34:59" x14ac:dyDescent="0.25">
      <c r="AH4507" s="6"/>
      <c r="AI4507" s="6"/>
      <c r="AJ4507" s="6"/>
      <c r="AK4507" s="6"/>
      <c r="AL4507" s="6"/>
      <c r="AM4507" s="6"/>
      <c r="AN4507" s="6"/>
      <c r="AO4507" s="6"/>
      <c r="AP4507" s="6"/>
      <c r="AQ4507" s="6"/>
      <c r="AR4507" s="6"/>
      <c r="AS4507" s="6"/>
      <c r="AT4507" s="6"/>
      <c r="AU4507" s="6"/>
      <c r="AV4507" s="6"/>
      <c r="AW4507" s="6"/>
      <c r="AX4507" s="6"/>
      <c r="AY4507" s="6"/>
      <c r="AZ4507" s="6"/>
      <c r="BA4507" s="6"/>
      <c r="BB4507" s="6"/>
      <c r="BC4507" s="6"/>
      <c r="BD4507" s="6"/>
      <c r="BE4507" s="6"/>
      <c r="BF4507" s="6"/>
      <c r="BG4507" s="6"/>
    </row>
    <row r="4508" spans="34:59" x14ac:dyDescent="0.25">
      <c r="AH4508" s="10"/>
      <c r="AI4508" s="6"/>
      <c r="AJ4508" s="10"/>
      <c r="AK4508" s="10"/>
      <c r="AL4508" s="10"/>
      <c r="AM4508" s="10"/>
      <c r="AN4508" s="10"/>
      <c r="AO4508" s="10"/>
      <c r="AP4508" s="10"/>
      <c r="AQ4508" s="10"/>
      <c r="AR4508" s="10"/>
      <c r="AS4508" s="10"/>
      <c r="AT4508" s="10"/>
      <c r="AU4508" s="10"/>
      <c r="AV4508" s="10"/>
      <c r="AW4508" s="10"/>
      <c r="AX4508" s="10"/>
      <c r="AY4508" s="10"/>
      <c r="AZ4508" s="10"/>
      <c r="BA4508" s="10"/>
      <c r="BB4508" s="10"/>
      <c r="BC4508" s="10"/>
      <c r="BD4508" s="10"/>
      <c r="BE4508" s="10"/>
      <c r="BF4508" s="10"/>
      <c r="BG4508" s="6"/>
    </row>
    <row r="4509" spans="34:59" x14ac:dyDescent="0.25">
      <c r="AH4509" s="6"/>
      <c r="AI4509" s="6"/>
      <c r="AJ4509" s="6"/>
      <c r="AK4509" s="6"/>
      <c r="AL4509" s="6"/>
      <c r="AM4509" s="6"/>
      <c r="AN4509" s="6"/>
      <c r="AO4509" s="6"/>
      <c r="AP4509" s="6"/>
      <c r="AQ4509" s="6"/>
      <c r="AR4509" s="6"/>
      <c r="AS4509" s="6"/>
      <c r="AT4509" s="6"/>
      <c r="AU4509" s="6"/>
      <c r="AV4509" s="6"/>
      <c r="AW4509" s="6"/>
      <c r="AX4509" s="6"/>
      <c r="AY4509" s="6"/>
      <c r="AZ4509" s="6"/>
      <c r="BA4509" s="6"/>
      <c r="BB4509" s="6"/>
      <c r="BC4509" s="6"/>
      <c r="BD4509" s="6"/>
      <c r="BE4509" s="6"/>
      <c r="BF4509" s="6"/>
      <c r="BG4509" s="10"/>
    </row>
    <row r="4510" spans="34:59" x14ac:dyDescent="0.25">
      <c r="AH4510" s="10"/>
      <c r="AI4510" s="6"/>
    </row>
    <row r="4511" spans="34:59" x14ac:dyDescent="0.25">
      <c r="AH4511" s="6"/>
      <c r="AI4511" s="6"/>
      <c r="AJ4511" s="6"/>
      <c r="AK4511" s="6"/>
      <c r="AL4511" s="6"/>
      <c r="AM4511" s="6"/>
      <c r="AN4511" s="6"/>
      <c r="AO4511" s="6"/>
      <c r="AP4511" s="6"/>
      <c r="AQ4511" s="6"/>
      <c r="AR4511" s="6"/>
      <c r="AS4511" s="6"/>
      <c r="AT4511" s="6"/>
      <c r="AU4511" s="6"/>
      <c r="AV4511" s="6"/>
      <c r="AW4511" s="6"/>
      <c r="AX4511" s="6"/>
      <c r="AY4511" s="6"/>
      <c r="AZ4511" s="6"/>
      <c r="BA4511" s="6"/>
      <c r="BB4511" s="6"/>
      <c r="BC4511" s="6"/>
      <c r="BD4511" s="6"/>
      <c r="BE4511" s="6"/>
      <c r="BF4511" s="6"/>
      <c r="BG4511" s="6"/>
    </row>
    <row r="4512" spans="34:59" x14ac:dyDescent="0.25">
      <c r="AH4512" s="10"/>
      <c r="AI4512" s="6"/>
      <c r="AJ4512" s="10"/>
      <c r="AK4512" s="10"/>
      <c r="AL4512" s="10"/>
      <c r="AM4512" s="10"/>
      <c r="AN4512" s="10"/>
      <c r="AO4512" s="10"/>
      <c r="AP4512" s="10"/>
      <c r="AQ4512" s="10"/>
      <c r="AR4512" s="10"/>
      <c r="AS4512" s="10"/>
      <c r="AT4512" s="10"/>
      <c r="AU4512" s="10"/>
      <c r="AV4512" s="10"/>
      <c r="AW4512" s="10"/>
      <c r="AX4512" s="10"/>
      <c r="AY4512" s="10"/>
      <c r="AZ4512" s="10"/>
      <c r="BA4512" s="10"/>
      <c r="BB4512" s="10"/>
      <c r="BC4512" s="10"/>
      <c r="BD4512" s="10"/>
      <c r="BE4512" s="10"/>
      <c r="BF4512" s="10"/>
      <c r="BG4512" s="6"/>
    </row>
    <row r="4513" spans="34:59" x14ac:dyDescent="0.25">
      <c r="AH4513" s="6"/>
      <c r="AI4513" s="6"/>
      <c r="AJ4513" s="6"/>
      <c r="AK4513" s="6"/>
      <c r="AL4513" s="6"/>
      <c r="AM4513" s="6"/>
      <c r="AN4513" s="6"/>
      <c r="AO4513" s="6"/>
      <c r="AP4513" s="6"/>
      <c r="AQ4513" s="6"/>
      <c r="AR4513" s="6"/>
      <c r="AS4513" s="6"/>
      <c r="AT4513" s="6"/>
      <c r="AU4513" s="6"/>
      <c r="AV4513" s="6"/>
      <c r="AW4513" s="6"/>
      <c r="AX4513" s="6"/>
      <c r="AY4513" s="6"/>
      <c r="AZ4513" s="6"/>
      <c r="BA4513" s="6"/>
      <c r="BB4513" s="6"/>
      <c r="BC4513" s="6"/>
      <c r="BD4513" s="6"/>
      <c r="BE4513" s="6"/>
      <c r="BF4513" s="6"/>
      <c r="BG4513" s="10"/>
    </row>
    <row r="4514" spans="34:59" x14ac:dyDescent="0.25">
      <c r="AH4514" s="10"/>
      <c r="AI4514" s="6"/>
    </row>
    <row r="4515" spans="34:59" x14ac:dyDescent="0.25">
      <c r="AH4515" s="6"/>
      <c r="AI4515" s="6"/>
      <c r="AJ4515" s="6"/>
      <c r="AK4515" s="6"/>
      <c r="AL4515" s="6"/>
      <c r="AM4515" s="6"/>
      <c r="AN4515" s="6"/>
      <c r="AO4515" s="6"/>
      <c r="AP4515" s="6"/>
      <c r="AQ4515" s="6"/>
      <c r="AR4515" s="6"/>
      <c r="AS4515" s="6"/>
      <c r="AT4515" s="6"/>
      <c r="AU4515" s="6"/>
      <c r="AV4515" s="6"/>
      <c r="AW4515" s="6"/>
      <c r="AX4515" s="6"/>
      <c r="AY4515" s="6"/>
      <c r="AZ4515" s="6"/>
      <c r="BA4515" s="6"/>
      <c r="BB4515" s="6"/>
      <c r="BC4515" s="6"/>
      <c r="BD4515" s="6"/>
      <c r="BE4515" s="6"/>
      <c r="BF4515" s="6"/>
      <c r="BG4515" s="6"/>
    </row>
    <row r="4516" spans="34:59" x14ac:dyDescent="0.25">
      <c r="AH4516" s="10"/>
      <c r="AI4516" s="6"/>
      <c r="AJ4516" s="10"/>
      <c r="AK4516" s="10"/>
      <c r="AL4516" s="10"/>
      <c r="AM4516" s="10"/>
      <c r="AN4516" s="10"/>
      <c r="AO4516" s="10"/>
      <c r="AP4516" s="10"/>
      <c r="AQ4516" s="10"/>
      <c r="AR4516" s="10"/>
      <c r="AS4516" s="10"/>
      <c r="AT4516" s="10"/>
      <c r="AU4516" s="10"/>
      <c r="AV4516" s="10"/>
      <c r="AW4516" s="10"/>
      <c r="AX4516" s="10"/>
      <c r="AY4516" s="10"/>
      <c r="AZ4516" s="10"/>
      <c r="BA4516" s="10"/>
      <c r="BB4516" s="10"/>
      <c r="BC4516" s="10"/>
      <c r="BD4516" s="10"/>
      <c r="BE4516" s="10"/>
      <c r="BF4516" s="10"/>
      <c r="BG4516" s="6"/>
    </row>
    <row r="4517" spans="34:59" x14ac:dyDescent="0.25">
      <c r="AH4517" s="6"/>
      <c r="AI4517" s="6"/>
      <c r="AJ4517" s="6"/>
      <c r="AK4517" s="6"/>
      <c r="AL4517" s="6"/>
      <c r="AM4517" s="6"/>
      <c r="AN4517" s="6"/>
      <c r="AO4517" s="6"/>
      <c r="AP4517" s="6"/>
      <c r="AQ4517" s="6"/>
      <c r="AR4517" s="6"/>
      <c r="AS4517" s="6"/>
      <c r="AT4517" s="6"/>
      <c r="AU4517" s="6"/>
      <c r="AV4517" s="6"/>
      <c r="AW4517" s="6"/>
      <c r="AX4517" s="6"/>
      <c r="AY4517" s="6"/>
      <c r="AZ4517" s="6"/>
      <c r="BA4517" s="6"/>
      <c r="BB4517" s="6"/>
      <c r="BC4517" s="6"/>
      <c r="BD4517" s="6"/>
      <c r="BE4517" s="6"/>
      <c r="BF4517" s="6"/>
      <c r="BG4517" s="10"/>
    </row>
    <row r="4518" spans="34:59" x14ac:dyDescent="0.25">
      <c r="AH4518" s="10"/>
      <c r="AI4518" s="6"/>
    </row>
    <row r="4519" spans="34:59" x14ac:dyDescent="0.25">
      <c r="AH4519" s="6"/>
      <c r="AI4519" s="6"/>
      <c r="AJ4519" s="6"/>
      <c r="AK4519" s="6"/>
      <c r="AL4519" s="6"/>
      <c r="AM4519" s="6"/>
      <c r="AN4519" s="6"/>
      <c r="AO4519" s="6"/>
      <c r="AP4519" s="6"/>
      <c r="AQ4519" s="6"/>
      <c r="AR4519" s="6"/>
      <c r="AS4519" s="6"/>
      <c r="AT4519" s="6"/>
      <c r="AU4519" s="6"/>
      <c r="AV4519" s="6"/>
      <c r="AW4519" s="6"/>
      <c r="AX4519" s="6"/>
      <c r="AY4519" s="6"/>
      <c r="AZ4519" s="6"/>
      <c r="BA4519" s="6"/>
      <c r="BB4519" s="6"/>
      <c r="BC4519" s="6"/>
      <c r="BD4519" s="6"/>
      <c r="BE4519" s="6"/>
      <c r="BF4519" s="6"/>
      <c r="BG4519" s="6"/>
    </row>
    <row r="4520" spans="34:59" x14ac:dyDescent="0.25">
      <c r="AH4520" s="10"/>
      <c r="AI4520" s="6"/>
      <c r="AJ4520" s="10"/>
      <c r="AK4520" s="10"/>
      <c r="AL4520" s="10"/>
      <c r="AM4520" s="10"/>
      <c r="AN4520" s="10"/>
      <c r="AO4520" s="10"/>
      <c r="AP4520" s="10"/>
      <c r="AQ4520" s="10"/>
      <c r="AR4520" s="10"/>
      <c r="AS4520" s="10"/>
      <c r="AT4520" s="10"/>
      <c r="AU4520" s="10"/>
      <c r="AV4520" s="10"/>
      <c r="AW4520" s="10"/>
      <c r="AX4520" s="10"/>
      <c r="AY4520" s="10"/>
      <c r="AZ4520" s="10"/>
      <c r="BA4520" s="10"/>
      <c r="BB4520" s="10"/>
      <c r="BC4520" s="10"/>
      <c r="BD4520" s="10"/>
      <c r="BE4520" s="10"/>
      <c r="BF4520" s="10"/>
      <c r="BG4520" s="6"/>
    </row>
    <row r="4521" spans="34:59" x14ac:dyDescent="0.25">
      <c r="AH4521" s="6"/>
      <c r="AI4521" s="6"/>
      <c r="AJ4521" s="6"/>
      <c r="AK4521" s="6"/>
      <c r="AL4521" s="6"/>
      <c r="AM4521" s="6"/>
      <c r="AN4521" s="6"/>
      <c r="AO4521" s="6"/>
      <c r="AP4521" s="6"/>
      <c r="AQ4521" s="6"/>
      <c r="AR4521" s="6"/>
      <c r="AS4521" s="6"/>
      <c r="AT4521" s="6"/>
      <c r="AU4521" s="6"/>
      <c r="AV4521" s="6"/>
      <c r="AW4521" s="6"/>
      <c r="AX4521" s="6"/>
      <c r="AY4521" s="6"/>
      <c r="AZ4521" s="6"/>
      <c r="BA4521" s="6"/>
      <c r="BB4521" s="6"/>
      <c r="BC4521" s="6"/>
      <c r="BD4521" s="6"/>
      <c r="BE4521" s="6"/>
      <c r="BF4521" s="6"/>
      <c r="BG4521" s="10"/>
    </row>
    <row r="4522" spans="34:59" x14ac:dyDescent="0.25">
      <c r="AH4522" s="10"/>
      <c r="AI4522" s="6"/>
    </row>
    <row r="4523" spans="34:59" x14ac:dyDescent="0.25">
      <c r="AH4523" s="6"/>
      <c r="AI4523" s="6"/>
      <c r="AJ4523" s="6"/>
      <c r="AK4523" s="6"/>
      <c r="AL4523" s="6"/>
      <c r="AM4523" s="6"/>
      <c r="AN4523" s="6"/>
      <c r="AO4523" s="6"/>
      <c r="AP4523" s="6"/>
      <c r="AQ4523" s="6"/>
      <c r="AR4523" s="6"/>
      <c r="AS4523" s="6"/>
      <c r="AT4523" s="6"/>
      <c r="AU4523" s="6"/>
      <c r="AV4523" s="6"/>
      <c r="AW4523" s="6"/>
      <c r="AX4523" s="6"/>
      <c r="AY4523" s="6"/>
      <c r="AZ4523" s="6"/>
      <c r="BA4523" s="6"/>
      <c r="BB4523" s="6"/>
      <c r="BC4523" s="6"/>
      <c r="BD4523" s="6"/>
      <c r="BE4523" s="6"/>
      <c r="BF4523" s="6"/>
      <c r="BG4523" s="6"/>
    </row>
    <row r="4524" spans="34:59" x14ac:dyDescent="0.25">
      <c r="AH4524" s="10"/>
      <c r="AI4524" s="6"/>
      <c r="AJ4524" s="10"/>
      <c r="AK4524" s="10"/>
      <c r="AL4524" s="10"/>
      <c r="AM4524" s="10"/>
      <c r="AN4524" s="10"/>
      <c r="AO4524" s="10"/>
      <c r="AP4524" s="10"/>
      <c r="AQ4524" s="10"/>
      <c r="AR4524" s="10"/>
      <c r="AS4524" s="10"/>
      <c r="AT4524" s="10"/>
      <c r="AU4524" s="10"/>
      <c r="AV4524" s="10"/>
      <c r="AW4524" s="10"/>
      <c r="AX4524" s="10"/>
      <c r="AY4524" s="10"/>
      <c r="AZ4524" s="10"/>
      <c r="BA4524" s="10"/>
      <c r="BB4524" s="10"/>
      <c r="BC4524" s="10"/>
      <c r="BD4524" s="10"/>
      <c r="BE4524" s="10"/>
      <c r="BF4524" s="10"/>
      <c r="BG4524" s="6"/>
    </row>
    <row r="4525" spans="34:59" x14ac:dyDescent="0.25">
      <c r="AH4525" s="6"/>
      <c r="AI4525" s="6"/>
      <c r="AJ4525" s="6"/>
      <c r="AK4525" s="6"/>
      <c r="AL4525" s="6"/>
      <c r="AM4525" s="6"/>
      <c r="AN4525" s="6"/>
      <c r="AO4525" s="6"/>
      <c r="AP4525" s="6"/>
      <c r="AQ4525" s="6"/>
      <c r="AR4525" s="6"/>
      <c r="AS4525" s="6"/>
      <c r="AT4525" s="6"/>
      <c r="AU4525" s="6"/>
      <c r="AV4525" s="6"/>
      <c r="AW4525" s="6"/>
      <c r="AX4525" s="6"/>
      <c r="AY4525" s="6"/>
      <c r="AZ4525" s="6"/>
      <c r="BA4525" s="6"/>
      <c r="BB4525" s="6"/>
      <c r="BC4525" s="6"/>
      <c r="BD4525" s="6"/>
      <c r="BE4525" s="6"/>
      <c r="BF4525" s="6"/>
      <c r="BG4525" s="10"/>
    </row>
    <row r="4526" spans="34:59" x14ac:dyDescent="0.25">
      <c r="AH4526" s="10"/>
      <c r="AI4526" s="6"/>
    </row>
    <row r="4527" spans="34:59" x14ac:dyDescent="0.25">
      <c r="AH4527" s="6"/>
      <c r="AI4527" s="6"/>
      <c r="AJ4527" s="6"/>
      <c r="AK4527" s="6"/>
      <c r="AL4527" s="6"/>
      <c r="AM4527" s="6"/>
      <c r="AN4527" s="6"/>
      <c r="AO4527" s="6"/>
      <c r="AP4527" s="6"/>
      <c r="AQ4527" s="6"/>
      <c r="AR4527" s="6"/>
      <c r="AS4527" s="6"/>
      <c r="AT4527" s="6"/>
      <c r="AU4527" s="6"/>
      <c r="AV4527" s="6"/>
      <c r="AW4527" s="6"/>
      <c r="AX4527" s="6"/>
      <c r="AY4527" s="6"/>
      <c r="AZ4527" s="6"/>
      <c r="BA4527" s="6"/>
      <c r="BB4527" s="6"/>
      <c r="BC4527" s="6"/>
      <c r="BD4527" s="6"/>
      <c r="BE4527" s="6"/>
      <c r="BF4527" s="6"/>
      <c r="BG4527" s="6"/>
    </row>
    <row r="4528" spans="34:59" x14ac:dyDescent="0.25">
      <c r="AH4528" s="10"/>
      <c r="AI4528" s="6"/>
      <c r="AJ4528" s="10"/>
      <c r="AK4528" s="10"/>
      <c r="AL4528" s="10"/>
      <c r="AM4528" s="10"/>
      <c r="AN4528" s="10"/>
      <c r="AO4528" s="10"/>
      <c r="AP4528" s="10"/>
      <c r="AQ4528" s="10"/>
      <c r="AR4528" s="10"/>
      <c r="AS4528" s="10"/>
      <c r="AT4528" s="10"/>
      <c r="AU4528" s="10"/>
      <c r="AV4528" s="10"/>
      <c r="AW4528" s="10"/>
      <c r="AX4528" s="10"/>
      <c r="AY4528" s="10"/>
      <c r="AZ4528" s="10"/>
      <c r="BA4528" s="10"/>
      <c r="BB4528" s="10"/>
      <c r="BC4528" s="10"/>
      <c r="BD4528" s="10"/>
      <c r="BE4528" s="10"/>
      <c r="BF4528" s="10"/>
      <c r="BG4528" s="6"/>
    </row>
    <row r="4529" spans="34:59" x14ac:dyDescent="0.25">
      <c r="AH4529" s="6"/>
      <c r="AI4529" s="6"/>
      <c r="AJ4529" s="6"/>
      <c r="AK4529" s="6"/>
      <c r="AL4529" s="6"/>
      <c r="AM4529" s="6"/>
      <c r="AN4529" s="6"/>
      <c r="AO4529" s="6"/>
      <c r="AP4529" s="6"/>
      <c r="AQ4529" s="6"/>
      <c r="AR4529" s="6"/>
      <c r="AS4529" s="6"/>
      <c r="AT4529" s="6"/>
      <c r="AU4529" s="6"/>
      <c r="AV4529" s="6"/>
      <c r="AW4529" s="6"/>
      <c r="AX4529" s="6"/>
      <c r="AY4529" s="6"/>
      <c r="AZ4529" s="6"/>
      <c r="BA4529" s="6"/>
      <c r="BB4529" s="6"/>
      <c r="BC4529" s="6"/>
      <c r="BD4529" s="6"/>
      <c r="BE4529" s="6"/>
      <c r="BF4529" s="6"/>
      <c r="BG4529" s="10"/>
    </row>
    <row r="4530" spans="34:59" x14ac:dyDescent="0.25">
      <c r="AH4530" s="10"/>
      <c r="AI4530" s="6"/>
    </row>
    <row r="4531" spans="34:59" x14ac:dyDescent="0.25">
      <c r="AH4531" s="6"/>
      <c r="AI4531" s="6"/>
      <c r="AJ4531" s="6"/>
      <c r="AK4531" s="6"/>
      <c r="AL4531" s="6"/>
      <c r="AM4531" s="6"/>
      <c r="AN4531" s="6"/>
      <c r="AO4531" s="6"/>
      <c r="AP4531" s="6"/>
      <c r="AQ4531" s="6"/>
      <c r="AR4531" s="6"/>
      <c r="AS4531" s="6"/>
      <c r="AT4531" s="6"/>
      <c r="AU4531" s="6"/>
      <c r="AV4531" s="6"/>
      <c r="AW4531" s="6"/>
      <c r="AX4531" s="6"/>
      <c r="AY4531" s="6"/>
      <c r="AZ4531" s="6"/>
      <c r="BA4531" s="6"/>
      <c r="BB4531" s="6"/>
      <c r="BC4531" s="6"/>
      <c r="BD4531" s="6"/>
      <c r="BE4531" s="6"/>
      <c r="BF4531" s="6"/>
      <c r="BG4531" s="6"/>
    </row>
    <row r="4532" spans="34:59" x14ac:dyDescent="0.25">
      <c r="AH4532" s="10"/>
      <c r="AI4532" s="6"/>
      <c r="AJ4532" s="10"/>
      <c r="AK4532" s="10"/>
      <c r="AL4532" s="10"/>
      <c r="AM4532" s="10"/>
      <c r="AN4532" s="10"/>
      <c r="AO4532" s="10"/>
      <c r="AP4532" s="10"/>
      <c r="AQ4532" s="10"/>
      <c r="AR4532" s="10"/>
      <c r="AS4532" s="10"/>
      <c r="AT4532" s="10"/>
      <c r="AU4532" s="10"/>
      <c r="AV4532" s="10"/>
      <c r="AW4532" s="10"/>
      <c r="AX4532" s="10"/>
      <c r="AY4532" s="10"/>
      <c r="AZ4532" s="10"/>
      <c r="BA4532" s="10"/>
      <c r="BB4532" s="10"/>
      <c r="BC4532" s="10"/>
      <c r="BD4532" s="10"/>
      <c r="BE4532" s="10"/>
      <c r="BF4532" s="10"/>
      <c r="BG4532" s="6"/>
    </row>
    <row r="4533" spans="34:59" x14ac:dyDescent="0.25">
      <c r="AH4533" s="6"/>
      <c r="AI4533" s="6"/>
      <c r="AJ4533" s="6"/>
      <c r="AK4533" s="6"/>
      <c r="AL4533" s="6"/>
      <c r="AM4533" s="6"/>
      <c r="AN4533" s="6"/>
      <c r="AO4533" s="6"/>
      <c r="AP4533" s="6"/>
      <c r="AQ4533" s="6"/>
      <c r="AR4533" s="6"/>
      <c r="AS4533" s="6"/>
      <c r="AT4533" s="6"/>
      <c r="AU4533" s="6"/>
      <c r="AV4533" s="6"/>
      <c r="AW4533" s="6"/>
      <c r="AX4533" s="6"/>
      <c r="AY4533" s="6"/>
      <c r="AZ4533" s="6"/>
      <c r="BA4533" s="6"/>
      <c r="BB4533" s="6"/>
      <c r="BC4533" s="6"/>
      <c r="BD4533" s="6"/>
      <c r="BE4533" s="6"/>
      <c r="BF4533" s="6"/>
      <c r="BG4533" s="10"/>
    </row>
    <row r="4534" spans="34:59" x14ac:dyDescent="0.25">
      <c r="AH4534" s="10"/>
      <c r="AI4534" s="6"/>
    </row>
    <row r="4535" spans="34:59" x14ac:dyDescent="0.25">
      <c r="AH4535" s="6"/>
      <c r="AI4535" s="6"/>
      <c r="AJ4535" s="6"/>
      <c r="AK4535" s="6"/>
      <c r="AL4535" s="6"/>
      <c r="AM4535" s="6"/>
      <c r="AN4535" s="6"/>
      <c r="AO4535" s="6"/>
      <c r="AP4535" s="6"/>
      <c r="AQ4535" s="6"/>
      <c r="AR4535" s="6"/>
      <c r="AS4535" s="6"/>
      <c r="AT4535" s="6"/>
      <c r="AU4535" s="6"/>
      <c r="AV4535" s="6"/>
      <c r="AW4535" s="6"/>
      <c r="AX4535" s="6"/>
      <c r="AY4535" s="6"/>
      <c r="AZ4535" s="6"/>
      <c r="BA4535" s="6"/>
      <c r="BB4535" s="6"/>
      <c r="BC4535" s="6"/>
      <c r="BD4535" s="6"/>
      <c r="BE4535" s="6"/>
      <c r="BF4535" s="6"/>
      <c r="BG4535" s="6"/>
    </row>
    <row r="4536" spans="34:59" x14ac:dyDescent="0.25">
      <c r="AH4536" s="10"/>
      <c r="AI4536" s="6"/>
      <c r="AJ4536" s="10"/>
      <c r="AK4536" s="10"/>
      <c r="AL4536" s="10"/>
      <c r="AM4536" s="10"/>
      <c r="AN4536" s="10"/>
      <c r="AO4536" s="10"/>
      <c r="AP4536" s="10"/>
      <c r="AQ4536" s="10"/>
      <c r="AR4536" s="10"/>
      <c r="AS4536" s="10"/>
      <c r="AT4536" s="10"/>
      <c r="AU4536" s="10"/>
      <c r="AV4536" s="10"/>
      <c r="AW4536" s="10"/>
      <c r="AX4536" s="10"/>
      <c r="AY4536" s="10"/>
      <c r="AZ4536" s="10"/>
      <c r="BA4536" s="10"/>
      <c r="BB4536" s="10"/>
      <c r="BC4536" s="10"/>
      <c r="BD4536" s="10"/>
      <c r="BE4536" s="10"/>
      <c r="BF4536" s="10"/>
      <c r="BG4536" s="6"/>
    </row>
    <row r="4537" spans="34:59" x14ac:dyDescent="0.25">
      <c r="AH4537" s="6"/>
      <c r="AI4537" s="6"/>
      <c r="AJ4537" s="6"/>
      <c r="AK4537" s="6"/>
      <c r="AL4537" s="6"/>
      <c r="AM4537" s="6"/>
      <c r="AN4537" s="6"/>
      <c r="AO4537" s="6"/>
      <c r="AP4537" s="6"/>
      <c r="AQ4537" s="6"/>
      <c r="AR4537" s="6"/>
      <c r="AS4537" s="6"/>
      <c r="AT4537" s="6"/>
      <c r="AU4537" s="6"/>
      <c r="AV4537" s="6"/>
      <c r="AW4537" s="6"/>
      <c r="AX4537" s="6"/>
      <c r="AY4537" s="6"/>
      <c r="AZ4537" s="6"/>
      <c r="BA4537" s="6"/>
      <c r="BB4537" s="6"/>
      <c r="BC4537" s="6"/>
      <c r="BD4537" s="6"/>
      <c r="BE4537" s="6"/>
      <c r="BF4537" s="6"/>
      <c r="BG4537" s="10"/>
    </row>
    <row r="4538" spans="34:59" x14ac:dyDescent="0.25">
      <c r="AH4538" s="10"/>
      <c r="AI4538" s="6"/>
    </row>
    <row r="4539" spans="34:59" x14ac:dyDescent="0.25">
      <c r="AH4539" s="6"/>
      <c r="AI4539" s="6"/>
      <c r="AJ4539" s="6"/>
      <c r="AK4539" s="6"/>
      <c r="AL4539" s="6"/>
      <c r="AM4539" s="6"/>
      <c r="AN4539" s="6"/>
      <c r="AO4539" s="6"/>
      <c r="AP4539" s="6"/>
      <c r="AQ4539" s="6"/>
      <c r="AR4539" s="6"/>
      <c r="AS4539" s="6"/>
      <c r="AT4539" s="6"/>
      <c r="AU4539" s="6"/>
      <c r="AV4539" s="6"/>
      <c r="AW4539" s="6"/>
      <c r="AX4539" s="6"/>
      <c r="AY4539" s="6"/>
      <c r="AZ4539" s="6"/>
      <c r="BA4539" s="6"/>
      <c r="BB4539" s="6"/>
      <c r="BC4539" s="6"/>
      <c r="BD4539" s="6"/>
      <c r="BE4539" s="6"/>
      <c r="BF4539" s="6"/>
      <c r="BG4539" s="6"/>
    </row>
    <row r="4540" spans="34:59" x14ac:dyDescent="0.25">
      <c r="AH4540" s="10"/>
      <c r="AI4540" s="6"/>
      <c r="AJ4540" s="10"/>
      <c r="AK4540" s="10"/>
      <c r="AL4540" s="10"/>
      <c r="AM4540" s="10"/>
      <c r="AN4540" s="10"/>
      <c r="AO4540" s="10"/>
      <c r="AP4540" s="10"/>
      <c r="AQ4540" s="10"/>
      <c r="AR4540" s="10"/>
      <c r="AS4540" s="10"/>
      <c r="AT4540" s="10"/>
      <c r="AU4540" s="10"/>
      <c r="AV4540" s="10"/>
      <c r="AW4540" s="10"/>
      <c r="AX4540" s="10"/>
      <c r="AY4540" s="10"/>
      <c r="AZ4540" s="10"/>
      <c r="BA4540" s="10"/>
      <c r="BB4540" s="10"/>
      <c r="BC4540" s="10"/>
      <c r="BD4540" s="10"/>
      <c r="BE4540" s="10"/>
      <c r="BF4540" s="10"/>
      <c r="BG4540" s="6"/>
    </row>
    <row r="4541" spans="34:59" x14ac:dyDescent="0.25">
      <c r="AH4541" s="6"/>
      <c r="AI4541" s="6"/>
      <c r="AJ4541" s="6"/>
      <c r="AK4541" s="6"/>
      <c r="AL4541" s="6"/>
      <c r="AM4541" s="6"/>
      <c r="AN4541" s="6"/>
      <c r="AO4541" s="6"/>
      <c r="AP4541" s="6"/>
      <c r="AQ4541" s="6"/>
      <c r="AR4541" s="6"/>
      <c r="AS4541" s="6"/>
      <c r="AT4541" s="6"/>
      <c r="AU4541" s="6"/>
      <c r="AV4541" s="6"/>
      <c r="AW4541" s="6"/>
      <c r="AX4541" s="6"/>
      <c r="AY4541" s="6"/>
      <c r="AZ4541" s="6"/>
      <c r="BA4541" s="6"/>
      <c r="BB4541" s="6"/>
      <c r="BC4541" s="6"/>
      <c r="BD4541" s="6"/>
      <c r="BE4541" s="6"/>
      <c r="BF4541" s="6"/>
      <c r="BG4541" s="10"/>
    </row>
    <row r="4542" spans="34:59" x14ac:dyDescent="0.25">
      <c r="AH4542" s="10"/>
      <c r="AI4542" s="6"/>
    </row>
    <row r="4543" spans="34:59" x14ac:dyDescent="0.25">
      <c r="AH4543" s="6"/>
      <c r="AI4543" s="6"/>
      <c r="AJ4543" s="6"/>
      <c r="AK4543" s="6"/>
      <c r="AL4543" s="6"/>
      <c r="AM4543" s="6"/>
      <c r="AN4543" s="6"/>
      <c r="AO4543" s="6"/>
      <c r="AP4543" s="6"/>
      <c r="AQ4543" s="6"/>
      <c r="AR4543" s="6"/>
      <c r="AS4543" s="6"/>
      <c r="AT4543" s="6"/>
      <c r="AU4543" s="6"/>
      <c r="AV4543" s="6"/>
      <c r="AW4543" s="6"/>
      <c r="AX4543" s="6"/>
      <c r="AY4543" s="6"/>
      <c r="AZ4543" s="6"/>
      <c r="BA4543" s="6"/>
      <c r="BB4543" s="6"/>
      <c r="BC4543" s="6"/>
      <c r="BD4543" s="6"/>
      <c r="BE4543" s="6"/>
      <c r="BF4543" s="6"/>
      <c r="BG4543" s="6"/>
    </row>
    <row r="4544" spans="34:59" x14ac:dyDescent="0.25">
      <c r="AH4544" s="10"/>
      <c r="AI4544" s="6"/>
      <c r="AJ4544" s="10"/>
      <c r="AK4544" s="10"/>
      <c r="AL4544" s="10"/>
      <c r="AM4544" s="10"/>
      <c r="AN4544" s="10"/>
      <c r="AO4544" s="10"/>
      <c r="AP4544" s="10"/>
      <c r="AQ4544" s="10"/>
      <c r="AR4544" s="10"/>
      <c r="AS4544" s="10"/>
      <c r="AT4544" s="10"/>
      <c r="AU4544" s="10"/>
      <c r="AV4544" s="10"/>
      <c r="AW4544" s="10"/>
      <c r="AX4544" s="10"/>
      <c r="AY4544" s="10"/>
      <c r="AZ4544" s="10"/>
      <c r="BA4544" s="10"/>
      <c r="BB4544" s="10"/>
      <c r="BC4544" s="10"/>
      <c r="BD4544" s="10"/>
      <c r="BE4544" s="10"/>
      <c r="BF4544" s="10"/>
      <c r="BG4544" s="6"/>
    </row>
    <row r="4545" spans="34:59" x14ac:dyDescent="0.25">
      <c r="AH4545" s="6"/>
      <c r="AI4545" s="6"/>
      <c r="AJ4545" s="6"/>
      <c r="AK4545" s="6"/>
      <c r="AL4545" s="6"/>
      <c r="AM4545" s="6"/>
      <c r="AN4545" s="6"/>
      <c r="AO4545" s="6"/>
      <c r="AP4545" s="6"/>
      <c r="AQ4545" s="6"/>
      <c r="AR4545" s="6"/>
      <c r="AS4545" s="6"/>
      <c r="AT4545" s="6"/>
      <c r="AU4545" s="6"/>
      <c r="AV4545" s="6"/>
      <c r="AW4545" s="6"/>
      <c r="AX4545" s="6"/>
      <c r="AY4545" s="6"/>
      <c r="AZ4545" s="6"/>
      <c r="BA4545" s="6"/>
      <c r="BB4545" s="6"/>
      <c r="BC4545" s="6"/>
      <c r="BD4545" s="6"/>
      <c r="BE4545" s="6"/>
      <c r="BF4545" s="6"/>
      <c r="BG4545" s="10"/>
    </row>
    <row r="4546" spans="34:59" x14ac:dyDescent="0.25">
      <c r="AH4546" s="10"/>
      <c r="AI4546" s="6"/>
    </row>
    <row r="4547" spans="34:59" x14ac:dyDescent="0.25">
      <c r="AH4547" s="6"/>
      <c r="AI4547" s="6"/>
      <c r="AJ4547" s="6"/>
      <c r="AK4547" s="6"/>
      <c r="AL4547" s="6"/>
      <c r="AM4547" s="6"/>
      <c r="AN4547" s="6"/>
      <c r="AO4547" s="6"/>
      <c r="AP4547" s="6"/>
      <c r="AQ4547" s="6"/>
      <c r="AR4547" s="6"/>
      <c r="AS4547" s="6"/>
      <c r="AT4547" s="6"/>
      <c r="AU4547" s="6"/>
      <c r="AV4547" s="6"/>
      <c r="AW4547" s="6"/>
      <c r="AX4547" s="6"/>
      <c r="AY4547" s="6"/>
      <c r="AZ4547" s="6"/>
      <c r="BA4547" s="6"/>
      <c r="BB4547" s="6"/>
      <c r="BC4547" s="6"/>
      <c r="BD4547" s="6"/>
      <c r="BE4547" s="6"/>
      <c r="BF4547" s="6"/>
      <c r="BG4547" s="6"/>
    </row>
    <row r="4548" spans="34:59" x14ac:dyDescent="0.25">
      <c r="AH4548" s="10"/>
      <c r="AI4548" s="6"/>
      <c r="AJ4548" s="10"/>
      <c r="AK4548" s="10"/>
      <c r="AL4548" s="10"/>
      <c r="AM4548" s="10"/>
      <c r="AN4548" s="10"/>
      <c r="AO4548" s="10"/>
      <c r="AP4548" s="10"/>
      <c r="AQ4548" s="10"/>
      <c r="AR4548" s="10"/>
      <c r="AS4548" s="10"/>
      <c r="AT4548" s="10"/>
      <c r="AU4548" s="10"/>
      <c r="AV4548" s="10"/>
      <c r="AW4548" s="10"/>
      <c r="AX4548" s="10"/>
      <c r="AY4548" s="10"/>
      <c r="AZ4548" s="10"/>
      <c r="BA4548" s="10"/>
      <c r="BB4548" s="10"/>
      <c r="BC4548" s="10"/>
      <c r="BD4548" s="10"/>
      <c r="BE4548" s="10"/>
      <c r="BF4548" s="10"/>
      <c r="BG4548" s="6"/>
    </row>
    <row r="4549" spans="34:59" x14ac:dyDescent="0.25">
      <c r="AH4549" s="6"/>
      <c r="AI4549" s="6"/>
      <c r="AJ4549" s="6"/>
      <c r="AK4549" s="6"/>
      <c r="AL4549" s="6"/>
      <c r="AM4549" s="6"/>
      <c r="AN4549" s="6"/>
      <c r="AO4549" s="6"/>
      <c r="AP4549" s="6"/>
      <c r="AQ4549" s="6"/>
      <c r="AR4549" s="6"/>
      <c r="AS4549" s="6"/>
      <c r="AT4549" s="6"/>
      <c r="AU4549" s="6"/>
      <c r="AV4549" s="6"/>
      <c r="AW4549" s="6"/>
      <c r="AX4549" s="6"/>
      <c r="AY4549" s="6"/>
      <c r="AZ4549" s="6"/>
      <c r="BA4549" s="6"/>
      <c r="BB4549" s="6"/>
      <c r="BC4549" s="6"/>
      <c r="BD4549" s="6"/>
      <c r="BE4549" s="6"/>
      <c r="BF4549" s="6"/>
      <c r="BG4549" s="10"/>
    </row>
    <row r="4550" spans="34:59" x14ac:dyDescent="0.25">
      <c r="AH4550" s="10"/>
      <c r="AI4550" s="6"/>
    </row>
    <row r="4551" spans="34:59" x14ac:dyDescent="0.25">
      <c r="AH4551" s="6"/>
      <c r="AI4551" s="6"/>
      <c r="AJ4551" s="6"/>
      <c r="AK4551" s="6"/>
      <c r="AL4551" s="6"/>
      <c r="AM4551" s="6"/>
      <c r="AN4551" s="6"/>
      <c r="AO4551" s="6"/>
      <c r="AP4551" s="6"/>
      <c r="AQ4551" s="6"/>
      <c r="AR4551" s="6"/>
      <c r="AS4551" s="6"/>
      <c r="AT4551" s="6"/>
      <c r="AU4551" s="6"/>
      <c r="AV4551" s="6"/>
      <c r="AW4551" s="6"/>
      <c r="AX4551" s="6"/>
      <c r="AY4551" s="6"/>
      <c r="AZ4551" s="6"/>
      <c r="BA4551" s="6"/>
      <c r="BB4551" s="6"/>
      <c r="BC4551" s="6"/>
      <c r="BD4551" s="6"/>
      <c r="BE4551" s="6"/>
      <c r="BF4551" s="6"/>
      <c r="BG4551" s="6"/>
    </row>
    <row r="4552" spans="34:59" x14ac:dyDescent="0.25">
      <c r="AH4552" s="10"/>
      <c r="AI4552" s="6"/>
      <c r="AJ4552" s="10"/>
      <c r="AK4552" s="10"/>
      <c r="AL4552" s="10"/>
      <c r="AM4552" s="10"/>
      <c r="AN4552" s="10"/>
      <c r="AO4552" s="10"/>
      <c r="AP4552" s="10"/>
      <c r="AQ4552" s="10"/>
      <c r="AR4552" s="10"/>
      <c r="AS4552" s="10"/>
      <c r="AT4552" s="10"/>
      <c r="AU4552" s="10"/>
      <c r="AV4552" s="10"/>
      <c r="AW4552" s="10"/>
      <c r="AX4552" s="10"/>
      <c r="AY4552" s="10"/>
      <c r="AZ4552" s="10"/>
      <c r="BA4552" s="10"/>
      <c r="BB4552" s="10"/>
      <c r="BC4552" s="10"/>
      <c r="BD4552" s="10"/>
      <c r="BE4552" s="10"/>
      <c r="BF4552" s="10"/>
      <c r="BG4552" s="6"/>
    </row>
    <row r="4553" spans="34:59" x14ac:dyDescent="0.25">
      <c r="AH4553" s="6"/>
      <c r="AI4553" s="6"/>
      <c r="AJ4553" s="6"/>
      <c r="AK4553" s="6"/>
      <c r="AL4553" s="6"/>
      <c r="AM4553" s="6"/>
      <c r="AN4553" s="6"/>
      <c r="AO4553" s="6"/>
      <c r="AP4553" s="6"/>
      <c r="AQ4553" s="6"/>
      <c r="AR4553" s="6"/>
      <c r="AS4553" s="6"/>
      <c r="AT4553" s="6"/>
      <c r="AU4553" s="6"/>
      <c r="AV4553" s="6"/>
      <c r="AW4553" s="6"/>
      <c r="AX4553" s="6"/>
      <c r="AY4553" s="6"/>
      <c r="AZ4553" s="6"/>
      <c r="BA4553" s="6"/>
      <c r="BB4553" s="6"/>
      <c r="BC4553" s="6"/>
      <c r="BD4553" s="6"/>
      <c r="BE4553" s="6"/>
      <c r="BF4553" s="6"/>
      <c r="BG4553" s="10"/>
    </row>
    <row r="4554" spans="34:59" x14ac:dyDescent="0.25">
      <c r="AH4554" s="10"/>
      <c r="AI4554" s="6"/>
    </row>
    <row r="4555" spans="34:59" x14ac:dyDescent="0.25">
      <c r="AH4555" s="6"/>
      <c r="AI4555" s="6"/>
      <c r="AJ4555" s="6"/>
      <c r="AK4555" s="6"/>
      <c r="AL4555" s="6"/>
      <c r="AM4555" s="6"/>
      <c r="AN4555" s="6"/>
      <c r="AO4555" s="6"/>
      <c r="AP4555" s="6"/>
      <c r="AQ4555" s="6"/>
      <c r="AR4555" s="6"/>
      <c r="AS4555" s="6"/>
      <c r="AT4555" s="6"/>
      <c r="AU4555" s="6"/>
      <c r="AV4555" s="6"/>
      <c r="AW4555" s="6"/>
      <c r="AX4555" s="6"/>
      <c r="AY4555" s="6"/>
      <c r="AZ4555" s="6"/>
      <c r="BA4555" s="6"/>
      <c r="BB4555" s="6"/>
      <c r="BC4555" s="6"/>
      <c r="BD4555" s="6"/>
      <c r="BE4555" s="6"/>
      <c r="BF4555" s="6"/>
      <c r="BG4555" s="6"/>
    </row>
    <row r="4556" spans="34:59" x14ac:dyDescent="0.25">
      <c r="AH4556" s="10"/>
      <c r="AI4556" s="6"/>
      <c r="AJ4556" s="10"/>
      <c r="AK4556" s="10"/>
      <c r="AL4556" s="10"/>
      <c r="AM4556" s="10"/>
      <c r="AN4556" s="10"/>
      <c r="AO4556" s="10"/>
      <c r="AP4556" s="10"/>
      <c r="AQ4556" s="10"/>
      <c r="AR4556" s="10"/>
      <c r="AS4556" s="10"/>
      <c r="AT4556" s="10"/>
      <c r="AU4556" s="10"/>
      <c r="AV4556" s="10"/>
      <c r="AW4556" s="10"/>
      <c r="AX4556" s="10"/>
      <c r="AY4556" s="10"/>
      <c r="AZ4556" s="10"/>
      <c r="BA4556" s="10"/>
      <c r="BB4556" s="10"/>
      <c r="BC4556" s="10"/>
      <c r="BD4556" s="10"/>
      <c r="BE4556" s="10"/>
      <c r="BF4556" s="10"/>
      <c r="BG4556" s="6"/>
    </row>
    <row r="4557" spans="34:59" x14ac:dyDescent="0.25">
      <c r="AH4557" s="6"/>
      <c r="AI4557" s="6"/>
      <c r="AJ4557" s="6"/>
      <c r="AK4557" s="6"/>
      <c r="AL4557" s="6"/>
      <c r="AM4557" s="6"/>
      <c r="AN4557" s="6"/>
      <c r="AO4557" s="6"/>
      <c r="AP4557" s="6"/>
      <c r="AQ4557" s="6"/>
      <c r="AR4557" s="6"/>
      <c r="AS4557" s="6"/>
      <c r="AT4557" s="6"/>
      <c r="AU4557" s="6"/>
      <c r="AV4557" s="6"/>
      <c r="AW4557" s="6"/>
      <c r="AX4557" s="6"/>
      <c r="AY4557" s="6"/>
      <c r="AZ4557" s="6"/>
      <c r="BA4557" s="6"/>
      <c r="BB4557" s="6"/>
      <c r="BC4557" s="6"/>
      <c r="BD4557" s="6"/>
      <c r="BE4557" s="6"/>
      <c r="BF4557" s="6"/>
      <c r="BG4557" s="10"/>
    </row>
    <row r="4558" spans="34:59" x14ac:dyDescent="0.25">
      <c r="AH4558" s="10"/>
      <c r="AI4558" s="6"/>
    </row>
    <row r="4559" spans="34:59" x14ac:dyDescent="0.25">
      <c r="AH4559" s="6"/>
      <c r="AI4559" s="6"/>
      <c r="AJ4559" s="6"/>
      <c r="AK4559" s="6"/>
      <c r="AL4559" s="6"/>
      <c r="AM4559" s="6"/>
      <c r="AN4559" s="6"/>
      <c r="AO4559" s="6"/>
      <c r="AP4559" s="6"/>
      <c r="AQ4559" s="6"/>
      <c r="AR4559" s="6"/>
      <c r="AS4559" s="6"/>
      <c r="AT4559" s="6"/>
      <c r="AU4559" s="6"/>
      <c r="AV4559" s="6"/>
      <c r="AW4559" s="6"/>
      <c r="AX4559" s="6"/>
      <c r="AY4559" s="6"/>
      <c r="AZ4559" s="6"/>
      <c r="BA4559" s="6"/>
      <c r="BB4559" s="6"/>
      <c r="BC4559" s="6"/>
      <c r="BD4559" s="6"/>
      <c r="BE4559" s="6"/>
      <c r="BF4559" s="6"/>
      <c r="BG4559" s="6"/>
    </row>
    <row r="4560" spans="34:59" x14ac:dyDescent="0.25">
      <c r="AH4560" s="10"/>
      <c r="AI4560" s="6"/>
      <c r="AJ4560" s="10"/>
      <c r="AK4560" s="10"/>
      <c r="AL4560" s="10"/>
      <c r="AM4560" s="10"/>
      <c r="AN4560" s="10"/>
      <c r="AO4560" s="10"/>
      <c r="AP4560" s="10"/>
      <c r="AQ4560" s="10"/>
      <c r="AR4560" s="10"/>
      <c r="AS4560" s="10"/>
      <c r="AT4560" s="10"/>
      <c r="AU4560" s="10"/>
      <c r="AV4560" s="10"/>
      <c r="AW4560" s="10"/>
      <c r="AX4560" s="10"/>
      <c r="AY4560" s="10"/>
      <c r="AZ4560" s="10"/>
      <c r="BA4560" s="10"/>
      <c r="BB4560" s="10"/>
      <c r="BC4560" s="10"/>
      <c r="BD4560" s="10"/>
      <c r="BE4560" s="10"/>
      <c r="BF4560" s="10"/>
      <c r="BG4560" s="6"/>
    </row>
    <row r="4561" spans="34:59" x14ac:dyDescent="0.25">
      <c r="AH4561" s="6"/>
      <c r="AI4561" s="6"/>
      <c r="AJ4561" s="6"/>
      <c r="AK4561" s="6"/>
      <c r="AL4561" s="6"/>
      <c r="AM4561" s="6"/>
      <c r="AN4561" s="6"/>
      <c r="AO4561" s="6"/>
      <c r="AP4561" s="6"/>
      <c r="AQ4561" s="6"/>
      <c r="AR4561" s="6"/>
      <c r="AS4561" s="6"/>
      <c r="AT4561" s="6"/>
      <c r="AU4561" s="6"/>
      <c r="AV4561" s="6"/>
      <c r="AW4561" s="6"/>
      <c r="AX4561" s="6"/>
      <c r="AY4561" s="6"/>
      <c r="AZ4561" s="6"/>
      <c r="BA4561" s="6"/>
      <c r="BB4561" s="6"/>
      <c r="BC4561" s="6"/>
      <c r="BD4561" s="6"/>
      <c r="BE4561" s="6"/>
      <c r="BF4561" s="6"/>
      <c r="BG4561" s="10"/>
    </row>
    <row r="4562" spans="34:59" x14ac:dyDescent="0.25">
      <c r="AH4562" s="10"/>
      <c r="AI4562" s="6"/>
    </row>
    <row r="4563" spans="34:59" x14ac:dyDescent="0.25">
      <c r="AH4563" s="6"/>
      <c r="AI4563" s="6"/>
      <c r="AJ4563" s="6"/>
      <c r="AK4563" s="6"/>
      <c r="AL4563" s="6"/>
      <c r="AM4563" s="6"/>
      <c r="AN4563" s="6"/>
      <c r="AO4563" s="6"/>
      <c r="AP4563" s="6"/>
      <c r="AQ4563" s="6"/>
      <c r="AR4563" s="6"/>
      <c r="AS4563" s="6"/>
      <c r="AT4563" s="6"/>
      <c r="AU4563" s="6"/>
      <c r="AV4563" s="6"/>
      <c r="AW4563" s="6"/>
      <c r="AX4563" s="6"/>
      <c r="AY4563" s="6"/>
      <c r="AZ4563" s="6"/>
      <c r="BA4563" s="6"/>
      <c r="BB4563" s="6"/>
      <c r="BC4563" s="6"/>
      <c r="BD4563" s="6"/>
      <c r="BE4563" s="6"/>
      <c r="BF4563" s="6"/>
      <c r="BG4563" s="6"/>
    </row>
    <row r="4564" spans="34:59" x14ac:dyDescent="0.25">
      <c r="AH4564" s="10"/>
      <c r="AI4564" s="6"/>
      <c r="AJ4564" s="10"/>
      <c r="AK4564" s="10"/>
      <c r="AL4564" s="10"/>
      <c r="AM4564" s="10"/>
      <c r="AN4564" s="10"/>
      <c r="AO4564" s="10"/>
      <c r="AP4564" s="10"/>
      <c r="AQ4564" s="10"/>
      <c r="AR4564" s="10"/>
      <c r="AS4564" s="10"/>
      <c r="AT4564" s="10"/>
      <c r="AU4564" s="10"/>
      <c r="AV4564" s="10"/>
      <c r="AW4564" s="10"/>
      <c r="AX4564" s="10"/>
      <c r="AY4564" s="10"/>
      <c r="AZ4564" s="10"/>
      <c r="BA4564" s="10"/>
      <c r="BB4564" s="10"/>
      <c r="BC4564" s="10"/>
      <c r="BD4564" s="10"/>
      <c r="BE4564" s="10"/>
      <c r="BF4564" s="10"/>
      <c r="BG4564" s="6"/>
    </row>
    <row r="4565" spans="34:59" x14ac:dyDescent="0.25">
      <c r="AH4565" s="6"/>
      <c r="AI4565" s="6"/>
      <c r="AJ4565" s="6"/>
      <c r="AK4565" s="6"/>
      <c r="AL4565" s="6"/>
      <c r="AM4565" s="6"/>
      <c r="AN4565" s="6"/>
      <c r="AO4565" s="6"/>
      <c r="AP4565" s="6"/>
      <c r="AQ4565" s="6"/>
      <c r="AR4565" s="6"/>
      <c r="AS4565" s="6"/>
      <c r="AT4565" s="6"/>
      <c r="AU4565" s="6"/>
      <c r="AV4565" s="6"/>
      <c r="AW4565" s="6"/>
      <c r="AX4565" s="6"/>
      <c r="AY4565" s="6"/>
      <c r="AZ4565" s="6"/>
      <c r="BA4565" s="6"/>
      <c r="BB4565" s="6"/>
      <c r="BC4565" s="6"/>
      <c r="BD4565" s="6"/>
      <c r="BE4565" s="6"/>
      <c r="BF4565" s="6"/>
      <c r="BG4565" s="10"/>
    </row>
    <row r="4566" spans="34:59" x14ac:dyDescent="0.25">
      <c r="AH4566" s="10"/>
      <c r="AI4566" s="6"/>
    </row>
    <row r="4567" spans="34:59" x14ac:dyDescent="0.25">
      <c r="AH4567" s="6"/>
      <c r="AI4567" s="6"/>
      <c r="AJ4567" s="6"/>
      <c r="AK4567" s="6"/>
      <c r="AL4567" s="6"/>
      <c r="AM4567" s="6"/>
      <c r="AN4567" s="6"/>
      <c r="AO4567" s="6"/>
      <c r="AP4567" s="6"/>
      <c r="AQ4567" s="6"/>
      <c r="AR4567" s="6"/>
      <c r="AS4567" s="6"/>
      <c r="AT4567" s="6"/>
      <c r="AU4567" s="6"/>
      <c r="AV4567" s="6"/>
      <c r="AW4567" s="6"/>
      <c r="AX4567" s="6"/>
      <c r="AY4567" s="6"/>
      <c r="AZ4567" s="6"/>
      <c r="BA4567" s="6"/>
      <c r="BB4567" s="6"/>
      <c r="BC4567" s="6"/>
      <c r="BD4567" s="6"/>
      <c r="BE4567" s="6"/>
      <c r="BF4567" s="6"/>
      <c r="BG4567" s="6"/>
    </row>
    <row r="4568" spans="34:59" x14ac:dyDescent="0.25">
      <c r="AH4568" s="10"/>
      <c r="AI4568" s="6"/>
      <c r="AJ4568" s="10"/>
      <c r="AK4568" s="10"/>
      <c r="AL4568" s="10"/>
      <c r="AM4568" s="10"/>
      <c r="AN4568" s="10"/>
      <c r="AO4568" s="10"/>
      <c r="AP4568" s="10"/>
      <c r="AQ4568" s="10"/>
      <c r="AR4568" s="10"/>
      <c r="AS4568" s="10"/>
      <c r="AT4568" s="10"/>
      <c r="AU4568" s="10"/>
      <c r="AV4568" s="10"/>
      <c r="AW4568" s="10"/>
      <c r="AX4568" s="10"/>
      <c r="AY4568" s="10"/>
      <c r="AZ4568" s="10"/>
      <c r="BA4568" s="10"/>
      <c r="BB4568" s="10"/>
      <c r="BC4568" s="10"/>
      <c r="BD4568" s="10"/>
      <c r="BE4568" s="10"/>
      <c r="BF4568" s="10"/>
      <c r="BG4568" s="6"/>
    </row>
    <row r="4569" spans="34:59" x14ac:dyDescent="0.25">
      <c r="AH4569" s="6"/>
      <c r="AI4569" s="6"/>
      <c r="AJ4569" s="6"/>
      <c r="AK4569" s="6"/>
      <c r="AL4569" s="6"/>
      <c r="AM4569" s="6"/>
      <c r="AN4569" s="6"/>
      <c r="AO4569" s="6"/>
      <c r="AP4569" s="6"/>
      <c r="AQ4569" s="6"/>
      <c r="AR4569" s="6"/>
      <c r="AS4569" s="6"/>
      <c r="AT4569" s="6"/>
      <c r="AU4569" s="6"/>
      <c r="AV4569" s="6"/>
      <c r="AW4569" s="6"/>
      <c r="AX4569" s="6"/>
      <c r="AY4569" s="6"/>
      <c r="AZ4569" s="6"/>
      <c r="BA4569" s="6"/>
      <c r="BB4569" s="6"/>
      <c r="BC4569" s="6"/>
      <c r="BD4569" s="6"/>
      <c r="BE4569" s="6"/>
      <c r="BF4569" s="6"/>
      <c r="BG4569" s="10"/>
    </row>
    <row r="4570" spans="34:59" x14ac:dyDescent="0.25">
      <c r="AH4570" s="10"/>
      <c r="AI4570" s="6"/>
    </row>
    <row r="4571" spans="34:59" x14ac:dyDescent="0.25">
      <c r="AH4571" s="6"/>
      <c r="AI4571" s="6"/>
      <c r="AJ4571" s="6"/>
      <c r="AK4571" s="6"/>
      <c r="AL4571" s="6"/>
      <c r="AM4571" s="6"/>
      <c r="AN4571" s="6"/>
      <c r="AO4571" s="6"/>
      <c r="AP4571" s="6"/>
      <c r="AQ4571" s="6"/>
      <c r="AR4571" s="6"/>
      <c r="AS4571" s="6"/>
      <c r="AT4571" s="6"/>
      <c r="AU4571" s="6"/>
      <c r="AV4571" s="6"/>
      <c r="AW4571" s="6"/>
      <c r="AX4571" s="6"/>
      <c r="AY4571" s="6"/>
      <c r="AZ4571" s="6"/>
      <c r="BA4571" s="6"/>
      <c r="BB4571" s="6"/>
      <c r="BC4571" s="6"/>
      <c r="BD4571" s="6"/>
      <c r="BE4571" s="6"/>
      <c r="BF4571" s="6"/>
      <c r="BG4571" s="6"/>
    </row>
    <row r="4572" spans="34:59" x14ac:dyDescent="0.25">
      <c r="AH4572" s="10"/>
      <c r="AI4572" s="6"/>
      <c r="AJ4572" s="10"/>
      <c r="AK4572" s="10"/>
      <c r="AL4572" s="10"/>
      <c r="AM4572" s="10"/>
      <c r="AN4572" s="10"/>
      <c r="AO4572" s="10"/>
      <c r="AP4572" s="10"/>
      <c r="AQ4572" s="10"/>
      <c r="AR4572" s="10"/>
      <c r="AS4572" s="10"/>
      <c r="AT4572" s="10"/>
      <c r="AU4572" s="10"/>
      <c r="AV4572" s="10"/>
      <c r="AW4572" s="10"/>
      <c r="AX4572" s="10"/>
      <c r="AY4572" s="10"/>
      <c r="AZ4572" s="10"/>
      <c r="BA4572" s="10"/>
      <c r="BB4572" s="10"/>
      <c r="BC4572" s="10"/>
      <c r="BD4572" s="10"/>
      <c r="BE4572" s="10"/>
      <c r="BF4572" s="10"/>
      <c r="BG4572" s="6"/>
    </row>
    <row r="4573" spans="34:59" x14ac:dyDescent="0.25">
      <c r="AH4573" s="6"/>
      <c r="AI4573" s="6"/>
      <c r="AJ4573" s="6"/>
      <c r="AK4573" s="6"/>
      <c r="AL4573" s="6"/>
      <c r="AM4573" s="6"/>
      <c r="AN4573" s="6"/>
      <c r="AO4573" s="6"/>
      <c r="AP4573" s="6"/>
      <c r="AQ4573" s="6"/>
      <c r="AR4573" s="6"/>
      <c r="AS4573" s="6"/>
      <c r="AT4573" s="6"/>
      <c r="AU4573" s="6"/>
      <c r="AV4573" s="6"/>
      <c r="AW4573" s="6"/>
      <c r="AX4573" s="6"/>
      <c r="AY4573" s="6"/>
      <c r="AZ4573" s="6"/>
      <c r="BA4573" s="6"/>
      <c r="BB4573" s="6"/>
      <c r="BC4573" s="6"/>
      <c r="BD4573" s="6"/>
      <c r="BE4573" s="6"/>
      <c r="BF4573" s="6"/>
      <c r="BG4573" s="10"/>
    </row>
    <row r="4574" spans="34:59" x14ac:dyDescent="0.25">
      <c r="AH4574" s="10"/>
      <c r="AI4574" s="6"/>
    </row>
    <row r="4575" spans="34:59" x14ac:dyDescent="0.25">
      <c r="AH4575" s="6"/>
      <c r="AI4575" s="6"/>
      <c r="AJ4575" s="6"/>
      <c r="AK4575" s="6"/>
      <c r="AL4575" s="6"/>
      <c r="AM4575" s="6"/>
      <c r="AN4575" s="6"/>
      <c r="AO4575" s="6"/>
      <c r="AP4575" s="6"/>
      <c r="AQ4575" s="6"/>
      <c r="AR4575" s="6"/>
      <c r="AS4575" s="6"/>
      <c r="AT4575" s="6"/>
      <c r="AU4575" s="6"/>
      <c r="AV4575" s="6"/>
      <c r="AW4575" s="6"/>
      <c r="AX4575" s="6"/>
      <c r="AY4575" s="6"/>
      <c r="AZ4575" s="6"/>
      <c r="BA4575" s="6"/>
      <c r="BB4575" s="6"/>
      <c r="BC4575" s="6"/>
      <c r="BD4575" s="6"/>
      <c r="BE4575" s="6"/>
      <c r="BF4575" s="6"/>
      <c r="BG4575" s="6"/>
    </row>
    <row r="4576" spans="34:59" x14ac:dyDescent="0.25">
      <c r="AH4576" s="10"/>
      <c r="AI4576" s="6"/>
      <c r="AJ4576" s="10"/>
      <c r="AK4576" s="10"/>
      <c r="AL4576" s="10"/>
      <c r="AM4576" s="10"/>
      <c r="AN4576" s="10"/>
      <c r="AO4576" s="10"/>
      <c r="AP4576" s="10"/>
      <c r="AQ4576" s="10"/>
      <c r="AR4576" s="10"/>
      <c r="AS4576" s="10"/>
      <c r="AT4576" s="10"/>
      <c r="AU4576" s="10"/>
      <c r="AV4576" s="10"/>
      <c r="AW4576" s="10"/>
      <c r="AX4576" s="10"/>
      <c r="AY4576" s="10"/>
      <c r="AZ4576" s="10"/>
      <c r="BA4576" s="10"/>
      <c r="BB4576" s="10"/>
      <c r="BC4576" s="10"/>
      <c r="BD4576" s="10"/>
      <c r="BE4576" s="10"/>
      <c r="BF4576" s="10"/>
      <c r="BG4576" s="6"/>
    </row>
    <row r="4577" spans="34:59" x14ac:dyDescent="0.25">
      <c r="AH4577" s="6"/>
      <c r="AI4577" s="6"/>
      <c r="AJ4577" s="6"/>
      <c r="AK4577" s="6"/>
      <c r="AL4577" s="6"/>
      <c r="AM4577" s="6"/>
      <c r="AN4577" s="6"/>
      <c r="AO4577" s="6"/>
      <c r="AP4577" s="6"/>
      <c r="AQ4577" s="6"/>
      <c r="AR4577" s="6"/>
      <c r="AS4577" s="6"/>
      <c r="AT4577" s="6"/>
      <c r="AU4577" s="6"/>
      <c r="AV4577" s="6"/>
      <c r="AW4577" s="6"/>
      <c r="AX4577" s="6"/>
      <c r="AY4577" s="6"/>
      <c r="AZ4577" s="6"/>
      <c r="BA4577" s="6"/>
      <c r="BB4577" s="6"/>
      <c r="BC4577" s="6"/>
      <c r="BD4577" s="6"/>
      <c r="BE4577" s="6"/>
      <c r="BF4577" s="6"/>
      <c r="BG4577" s="10"/>
    </row>
    <row r="4578" spans="34:59" x14ac:dyDescent="0.25">
      <c r="AH4578" s="10"/>
      <c r="AI4578" s="6"/>
    </row>
    <row r="4579" spans="34:59" x14ac:dyDescent="0.25">
      <c r="AH4579" s="6"/>
      <c r="AI4579" s="6"/>
      <c r="AJ4579" s="6"/>
      <c r="AK4579" s="6"/>
      <c r="AL4579" s="6"/>
      <c r="AM4579" s="6"/>
      <c r="AN4579" s="6"/>
      <c r="AO4579" s="6"/>
      <c r="AP4579" s="6"/>
      <c r="AQ4579" s="6"/>
      <c r="AR4579" s="6"/>
      <c r="AS4579" s="6"/>
      <c r="AT4579" s="6"/>
      <c r="AU4579" s="6"/>
      <c r="AV4579" s="6"/>
      <c r="AW4579" s="6"/>
      <c r="AX4579" s="6"/>
      <c r="AY4579" s="6"/>
      <c r="AZ4579" s="6"/>
      <c r="BA4579" s="6"/>
      <c r="BB4579" s="6"/>
      <c r="BC4579" s="6"/>
      <c r="BD4579" s="6"/>
      <c r="BE4579" s="6"/>
      <c r="BF4579" s="6"/>
      <c r="BG4579" s="6"/>
    </row>
    <row r="4580" spans="34:59" x14ac:dyDescent="0.25">
      <c r="AH4580" s="10"/>
      <c r="AI4580" s="6"/>
      <c r="AJ4580" s="10"/>
      <c r="AK4580" s="10"/>
      <c r="AL4580" s="10"/>
      <c r="AM4580" s="10"/>
      <c r="AN4580" s="10"/>
      <c r="AO4580" s="10"/>
      <c r="AP4580" s="10"/>
      <c r="AQ4580" s="10"/>
      <c r="AR4580" s="10"/>
      <c r="AS4580" s="10"/>
      <c r="AT4580" s="10"/>
      <c r="AU4580" s="10"/>
      <c r="AV4580" s="10"/>
      <c r="AW4580" s="10"/>
      <c r="AX4580" s="10"/>
      <c r="AY4580" s="10"/>
      <c r="AZ4580" s="10"/>
      <c r="BA4580" s="10"/>
      <c r="BB4580" s="10"/>
      <c r="BC4580" s="10"/>
      <c r="BD4580" s="10"/>
      <c r="BE4580" s="10"/>
      <c r="BF4580" s="10"/>
      <c r="BG4580" s="6"/>
    </row>
    <row r="4581" spans="34:59" x14ac:dyDescent="0.25">
      <c r="AH4581" s="6"/>
      <c r="AI4581" s="6"/>
      <c r="AJ4581" s="6"/>
      <c r="AK4581" s="6"/>
      <c r="AL4581" s="6"/>
      <c r="AM4581" s="6"/>
      <c r="AN4581" s="6"/>
      <c r="AO4581" s="6"/>
      <c r="AP4581" s="6"/>
      <c r="AQ4581" s="6"/>
      <c r="AR4581" s="6"/>
      <c r="AS4581" s="6"/>
      <c r="AT4581" s="6"/>
      <c r="AU4581" s="6"/>
      <c r="AV4581" s="6"/>
      <c r="AW4581" s="6"/>
      <c r="AX4581" s="6"/>
      <c r="AY4581" s="6"/>
      <c r="AZ4581" s="6"/>
      <c r="BA4581" s="6"/>
      <c r="BB4581" s="6"/>
      <c r="BC4581" s="6"/>
      <c r="BD4581" s="6"/>
      <c r="BE4581" s="6"/>
      <c r="BF4581" s="6"/>
      <c r="BG4581" s="10"/>
    </row>
    <row r="4582" spans="34:59" x14ac:dyDescent="0.25">
      <c r="AH4582" s="10"/>
      <c r="AI4582" s="6"/>
    </row>
    <row r="4583" spans="34:59" x14ac:dyDescent="0.25">
      <c r="AH4583" s="6"/>
      <c r="AI4583" s="6"/>
      <c r="AJ4583" s="6"/>
      <c r="AK4583" s="6"/>
      <c r="AL4583" s="6"/>
      <c r="AM4583" s="6"/>
      <c r="AN4583" s="6"/>
      <c r="AO4583" s="6"/>
      <c r="AP4583" s="6"/>
      <c r="AQ4583" s="6"/>
      <c r="AR4583" s="6"/>
      <c r="AS4583" s="6"/>
      <c r="AT4583" s="6"/>
      <c r="AU4583" s="6"/>
      <c r="AV4583" s="6"/>
      <c r="AW4583" s="6"/>
      <c r="AX4583" s="6"/>
      <c r="AY4583" s="6"/>
      <c r="AZ4583" s="6"/>
      <c r="BA4583" s="6"/>
      <c r="BB4583" s="6"/>
      <c r="BC4583" s="6"/>
      <c r="BD4583" s="6"/>
      <c r="BE4583" s="6"/>
      <c r="BF4583" s="6"/>
      <c r="BG4583" s="6"/>
    </row>
    <row r="4584" spans="34:59" x14ac:dyDescent="0.25">
      <c r="AH4584" s="10"/>
      <c r="AI4584" s="6"/>
      <c r="AJ4584" s="10"/>
      <c r="AK4584" s="10"/>
      <c r="AL4584" s="10"/>
      <c r="AM4584" s="10"/>
      <c r="AN4584" s="10"/>
      <c r="AO4584" s="10"/>
      <c r="AP4584" s="10"/>
      <c r="AQ4584" s="10"/>
      <c r="AR4584" s="10"/>
      <c r="AS4584" s="10"/>
      <c r="AT4584" s="10"/>
      <c r="AU4584" s="10"/>
      <c r="AV4584" s="10"/>
      <c r="AW4584" s="10"/>
      <c r="AX4584" s="10"/>
      <c r="AY4584" s="10"/>
      <c r="AZ4584" s="10"/>
      <c r="BA4584" s="10"/>
      <c r="BB4584" s="10"/>
      <c r="BC4584" s="10"/>
      <c r="BD4584" s="10"/>
      <c r="BE4584" s="10"/>
      <c r="BF4584" s="10"/>
      <c r="BG4584" s="6"/>
    </row>
    <row r="4585" spans="34:59" x14ac:dyDescent="0.25">
      <c r="AH4585" s="6"/>
      <c r="AI4585" s="6"/>
      <c r="AJ4585" s="6"/>
      <c r="AK4585" s="6"/>
      <c r="AL4585" s="6"/>
      <c r="AM4585" s="6"/>
      <c r="AN4585" s="6"/>
      <c r="AO4585" s="6"/>
      <c r="AP4585" s="6"/>
      <c r="AQ4585" s="6"/>
      <c r="AR4585" s="6"/>
      <c r="AS4585" s="6"/>
      <c r="AT4585" s="6"/>
      <c r="AU4585" s="6"/>
      <c r="AV4585" s="6"/>
      <c r="AW4585" s="6"/>
      <c r="AX4585" s="6"/>
      <c r="AY4585" s="6"/>
      <c r="AZ4585" s="6"/>
      <c r="BA4585" s="6"/>
      <c r="BB4585" s="6"/>
      <c r="BC4585" s="6"/>
      <c r="BD4585" s="6"/>
      <c r="BE4585" s="6"/>
      <c r="BF4585" s="6"/>
      <c r="BG4585" s="10"/>
    </row>
    <row r="4586" spans="34:59" x14ac:dyDescent="0.25">
      <c r="AH4586" s="10"/>
      <c r="AI4586" s="6"/>
    </row>
    <row r="4587" spans="34:59" x14ac:dyDescent="0.25">
      <c r="AH4587" s="6"/>
      <c r="AI4587" s="6"/>
      <c r="AJ4587" s="6"/>
      <c r="AK4587" s="6"/>
      <c r="AL4587" s="6"/>
      <c r="AM4587" s="6"/>
      <c r="AN4587" s="6"/>
      <c r="AO4587" s="6"/>
      <c r="AP4587" s="6"/>
      <c r="AQ4587" s="6"/>
      <c r="AR4587" s="6"/>
      <c r="AS4587" s="6"/>
      <c r="AT4587" s="6"/>
      <c r="AU4587" s="6"/>
      <c r="AV4587" s="6"/>
      <c r="AW4587" s="6"/>
      <c r="AX4587" s="6"/>
      <c r="AY4587" s="6"/>
      <c r="AZ4587" s="6"/>
      <c r="BA4587" s="6"/>
      <c r="BB4587" s="6"/>
      <c r="BC4587" s="6"/>
      <c r="BD4587" s="6"/>
      <c r="BE4587" s="6"/>
      <c r="BF4587" s="6"/>
      <c r="BG4587" s="6"/>
    </row>
    <row r="4588" spans="34:59" x14ac:dyDescent="0.25">
      <c r="AH4588" s="10"/>
      <c r="AI4588" s="6"/>
      <c r="AJ4588" s="10"/>
      <c r="AK4588" s="10"/>
      <c r="AL4588" s="10"/>
      <c r="AM4588" s="10"/>
      <c r="AN4588" s="10"/>
      <c r="AO4588" s="10"/>
      <c r="AP4588" s="10"/>
      <c r="AQ4588" s="10"/>
      <c r="AR4588" s="10"/>
      <c r="AS4588" s="10"/>
      <c r="AT4588" s="10"/>
      <c r="AU4588" s="10"/>
      <c r="AV4588" s="10"/>
      <c r="AW4588" s="10"/>
      <c r="AX4588" s="10"/>
      <c r="AY4588" s="10"/>
      <c r="AZ4588" s="10"/>
      <c r="BA4588" s="10"/>
      <c r="BB4588" s="10"/>
      <c r="BC4588" s="10"/>
      <c r="BD4588" s="10"/>
      <c r="BE4588" s="10"/>
      <c r="BF4588" s="10"/>
      <c r="BG4588" s="6"/>
    </row>
    <row r="4589" spans="34:59" x14ac:dyDescent="0.25">
      <c r="AH4589" s="6"/>
      <c r="AI4589" s="6"/>
      <c r="AJ4589" s="6"/>
      <c r="AK4589" s="6"/>
      <c r="AL4589" s="6"/>
      <c r="AM4589" s="6"/>
      <c r="AN4589" s="6"/>
      <c r="AO4589" s="6"/>
      <c r="AP4589" s="6"/>
      <c r="AQ4589" s="6"/>
      <c r="AR4589" s="6"/>
      <c r="AS4589" s="6"/>
      <c r="AT4589" s="6"/>
      <c r="AU4589" s="6"/>
      <c r="AV4589" s="6"/>
      <c r="AW4589" s="6"/>
      <c r="AX4589" s="6"/>
      <c r="AY4589" s="6"/>
      <c r="AZ4589" s="6"/>
      <c r="BA4589" s="6"/>
      <c r="BB4589" s="6"/>
      <c r="BC4589" s="6"/>
      <c r="BD4589" s="6"/>
      <c r="BE4589" s="6"/>
      <c r="BF4589" s="6"/>
      <c r="BG4589" s="10"/>
    </row>
    <row r="4590" spans="34:59" x14ac:dyDescent="0.25">
      <c r="AH4590" s="10"/>
      <c r="AI4590" s="6"/>
    </row>
    <row r="4591" spans="34:59" x14ac:dyDescent="0.25">
      <c r="AH4591" s="6"/>
      <c r="AI4591" s="6"/>
      <c r="AJ4591" s="6"/>
      <c r="AK4591" s="6"/>
      <c r="AL4591" s="6"/>
      <c r="AM4591" s="6"/>
      <c r="AN4591" s="6"/>
      <c r="AO4591" s="6"/>
      <c r="AP4591" s="6"/>
      <c r="AQ4591" s="6"/>
      <c r="AR4591" s="6"/>
      <c r="AS4591" s="6"/>
      <c r="AT4591" s="6"/>
      <c r="AU4591" s="6"/>
      <c r="AV4591" s="6"/>
      <c r="AW4591" s="6"/>
      <c r="AX4591" s="6"/>
      <c r="AY4591" s="6"/>
      <c r="AZ4591" s="6"/>
      <c r="BA4591" s="6"/>
      <c r="BB4591" s="6"/>
      <c r="BC4591" s="6"/>
      <c r="BD4591" s="6"/>
      <c r="BE4591" s="6"/>
      <c r="BF4591" s="6"/>
      <c r="BG4591" s="6"/>
    </row>
    <row r="4592" spans="34:59" x14ac:dyDescent="0.25">
      <c r="AH4592" s="10"/>
      <c r="AI4592" s="6"/>
      <c r="AJ4592" s="10"/>
      <c r="AK4592" s="10"/>
      <c r="AL4592" s="10"/>
      <c r="AM4592" s="10"/>
      <c r="AN4592" s="10"/>
      <c r="AO4592" s="10"/>
      <c r="AP4592" s="10"/>
      <c r="AQ4592" s="10"/>
      <c r="AR4592" s="10"/>
      <c r="AS4592" s="10"/>
      <c r="AT4592" s="10"/>
      <c r="AU4592" s="10"/>
      <c r="AV4592" s="10"/>
      <c r="AW4592" s="10"/>
      <c r="AX4592" s="10"/>
      <c r="AY4592" s="10"/>
      <c r="AZ4592" s="10"/>
      <c r="BA4592" s="10"/>
      <c r="BB4592" s="10"/>
      <c r="BC4592" s="10"/>
      <c r="BD4592" s="10"/>
      <c r="BE4592" s="10"/>
      <c r="BF4592" s="10"/>
      <c r="BG4592" s="6"/>
    </row>
    <row r="4593" spans="34:59" x14ac:dyDescent="0.25">
      <c r="AH4593" s="6"/>
      <c r="AI4593" s="6"/>
      <c r="AJ4593" s="6"/>
      <c r="AK4593" s="6"/>
      <c r="AL4593" s="6"/>
      <c r="AM4593" s="6"/>
      <c r="AN4593" s="6"/>
      <c r="AO4593" s="6"/>
      <c r="AP4593" s="6"/>
      <c r="AQ4593" s="6"/>
      <c r="AR4593" s="6"/>
      <c r="AS4593" s="6"/>
      <c r="AT4593" s="6"/>
      <c r="AU4593" s="6"/>
      <c r="AV4593" s="6"/>
      <c r="AW4593" s="6"/>
      <c r="AX4593" s="6"/>
      <c r="AY4593" s="6"/>
      <c r="AZ4593" s="6"/>
      <c r="BA4593" s="6"/>
      <c r="BB4593" s="6"/>
      <c r="BC4593" s="6"/>
      <c r="BD4593" s="6"/>
      <c r="BE4593" s="6"/>
      <c r="BF4593" s="6"/>
      <c r="BG4593" s="10"/>
    </row>
    <row r="4594" spans="34:59" x14ac:dyDescent="0.25">
      <c r="AH4594" s="10"/>
      <c r="AI4594" s="6"/>
    </row>
    <row r="4595" spans="34:59" x14ac:dyDescent="0.25">
      <c r="AH4595" s="6"/>
      <c r="AI4595" s="6"/>
      <c r="AJ4595" s="6"/>
      <c r="AK4595" s="6"/>
      <c r="AL4595" s="6"/>
      <c r="AM4595" s="6"/>
      <c r="AN4595" s="6"/>
      <c r="AO4595" s="6"/>
      <c r="AP4595" s="6"/>
      <c r="AQ4595" s="6"/>
      <c r="AR4595" s="6"/>
      <c r="AS4595" s="6"/>
      <c r="AT4595" s="6"/>
      <c r="AU4595" s="6"/>
      <c r="AV4595" s="6"/>
      <c r="AW4595" s="6"/>
      <c r="AX4595" s="6"/>
      <c r="AY4595" s="6"/>
      <c r="AZ4595" s="6"/>
      <c r="BA4595" s="6"/>
      <c r="BB4595" s="6"/>
      <c r="BC4595" s="6"/>
      <c r="BD4595" s="6"/>
      <c r="BE4595" s="6"/>
      <c r="BF4595" s="6"/>
      <c r="BG4595" s="6"/>
    </row>
    <row r="4596" spans="34:59" x14ac:dyDescent="0.25">
      <c r="AH4596" s="10"/>
      <c r="AI4596" s="6"/>
      <c r="AJ4596" s="10"/>
      <c r="AK4596" s="10"/>
      <c r="AL4596" s="10"/>
      <c r="AM4596" s="10"/>
      <c r="AN4596" s="10"/>
      <c r="AO4596" s="10"/>
      <c r="AP4596" s="10"/>
      <c r="AQ4596" s="10"/>
      <c r="AR4596" s="10"/>
      <c r="AS4596" s="10"/>
      <c r="AT4596" s="10"/>
      <c r="AU4596" s="10"/>
      <c r="AV4596" s="10"/>
      <c r="AW4596" s="10"/>
      <c r="AX4596" s="10"/>
      <c r="AY4596" s="10"/>
      <c r="AZ4596" s="10"/>
      <c r="BA4596" s="10"/>
      <c r="BB4596" s="10"/>
      <c r="BC4596" s="10"/>
      <c r="BD4596" s="10"/>
      <c r="BE4596" s="10"/>
      <c r="BF4596" s="10"/>
      <c r="BG4596" s="6"/>
    </row>
    <row r="4597" spans="34:59" x14ac:dyDescent="0.25">
      <c r="AH4597" s="6"/>
      <c r="AI4597" s="6"/>
      <c r="AJ4597" s="6"/>
      <c r="AK4597" s="6"/>
      <c r="AL4597" s="6"/>
      <c r="AM4597" s="6"/>
      <c r="AN4597" s="6"/>
      <c r="AO4597" s="6"/>
      <c r="AP4597" s="6"/>
      <c r="AQ4597" s="6"/>
      <c r="AR4597" s="6"/>
      <c r="AS4597" s="6"/>
      <c r="AT4597" s="6"/>
      <c r="AU4597" s="6"/>
      <c r="AV4597" s="6"/>
      <c r="AW4597" s="6"/>
      <c r="AX4597" s="6"/>
      <c r="AY4597" s="6"/>
      <c r="AZ4597" s="6"/>
      <c r="BA4597" s="6"/>
      <c r="BB4597" s="6"/>
      <c r="BC4597" s="6"/>
      <c r="BD4597" s="6"/>
      <c r="BE4597" s="6"/>
      <c r="BF4597" s="6"/>
      <c r="BG4597" s="10"/>
    </row>
    <row r="4598" spans="34:59" x14ac:dyDescent="0.25">
      <c r="AH4598" s="10"/>
      <c r="AI4598" s="6"/>
    </row>
    <row r="4599" spans="34:59" x14ac:dyDescent="0.25">
      <c r="AH4599" s="6"/>
      <c r="AI4599" s="6"/>
      <c r="AJ4599" s="6"/>
      <c r="AK4599" s="6"/>
      <c r="AL4599" s="6"/>
      <c r="AM4599" s="6"/>
      <c r="AN4599" s="6"/>
      <c r="AO4599" s="6"/>
      <c r="AP4599" s="6"/>
      <c r="AQ4599" s="6"/>
      <c r="AR4599" s="6"/>
      <c r="AS4599" s="6"/>
      <c r="AT4599" s="6"/>
      <c r="AU4599" s="6"/>
      <c r="AV4599" s="6"/>
      <c r="AW4599" s="6"/>
      <c r="AX4599" s="6"/>
      <c r="AY4599" s="6"/>
      <c r="AZ4599" s="6"/>
      <c r="BA4599" s="6"/>
      <c r="BB4599" s="6"/>
      <c r="BC4599" s="6"/>
      <c r="BD4599" s="6"/>
      <c r="BE4599" s="6"/>
      <c r="BF4599" s="6"/>
      <c r="BG4599" s="6"/>
    </row>
    <row r="4600" spans="34:59" x14ac:dyDescent="0.25">
      <c r="AH4600" s="10"/>
      <c r="AI4600" s="6"/>
      <c r="AJ4600" s="10"/>
      <c r="AK4600" s="10"/>
      <c r="AL4600" s="10"/>
      <c r="AM4600" s="10"/>
      <c r="AN4600" s="10"/>
      <c r="AO4600" s="10"/>
      <c r="AP4600" s="10"/>
      <c r="AQ4600" s="10"/>
      <c r="AR4600" s="10"/>
      <c r="AS4600" s="10"/>
      <c r="AT4600" s="10"/>
      <c r="AU4600" s="10"/>
      <c r="AV4600" s="10"/>
      <c r="AW4600" s="10"/>
      <c r="AX4600" s="10"/>
      <c r="AY4600" s="10"/>
      <c r="AZ4600" s="10"/>
      <c r="BA4600" s="10"/>
      <c r="BB4600" s="10"/>
      <c r="BC4600" s="10"/>
      <c r="BD4600" s="10"/>
      <c r="BE4600" s="10"/>
      <c r="BF4600" s="10"/>
      <c r="BG4600" s="6"/>
    </row>
    <row r="4601" spans="34:59" x14ac:dyDescent="0.25">
      <c r="AH4601" s="6"/>
      <c r="AI4601" s="6"/>
      <c r="AJ4601" s="6"/>
      <c r="AK4601" s="6"/>
      <c r="AL4601" s="6"/>
      <c r="AM4601" s="6"/>
      <c r="AN4601" s="6"/>
      <c r="AO4601" s="6"/>
      <c r="AP4601" s="6"/>
      <c r="AQ4601" s="6"/>
      <c r="AR4601" s="6"/>
      <c r="AS4601" s="6"/>
      <c r="AT4601" s="6"/>
      <c r="AU4601" s="6"/>
      <c r="AV4601" s="6"/>
      <c r="AW4601" s="6"/>
      <c r="AX4601" s="6"/>
      <c r="AY4601" s="6"/>
      <c r="AZ4601" s="6"/>
      <c r="BA4601" s="6"/>
      <c r="BB4601" s="6"/>
      <c r="BC4601" s="6"/>
      <c r="BD4601" s="6"/>
      <c r="BE4601" s="6"/>
      <c r="BF4601" s="6"/>
      <c r="BG4601" s="10"/>
    </row>
    <row r="4602" spans="34:59" x14ac:dyDescent="0.25">
      <c r="AH4602" s="10"/>
      <c r="AI4602" s="6"/>
    </row>
    <row r="4603" spans="34:59" x14ac:dyDescent="0.25">
      <c r="AH4603" s="6"/>
      <c r="AI4603" s="6"/>
      <c r="AJ4603" s="6"/>
      <c r="AK4603" s="6"/>
      <c r="AL4603" s="6"/>
      <c r="AM4603" s="6"/>
      <c r="AN4603" s="6"/>
      <c r="AO4603" s="6"/>
      <c r="AP4603" s="6"/>
      <c r="AQ4603" s="6"/>
      <c r="AR4603" s="6"/>
      <c r="AS4603" s="6"/>
      <c r="AT4603" s="6"/>
      <c r="AU4603" s="6"/>
      <c r="AV4603" s="6"/>
      <c r="AW4603" s="6"/>
      <c r="AX4603" s="6"/>
      <c r="AY4603" s="6"/>
      <c r="AZ4603" s="6"/>
      <c r="BA4603" s="6"/>
      <c r="BB4603" s="6"/>
      <c r="BC4603" s="6"/>
      <c r="BD4603" s="6"/>
      <c r="BE4603" s="6"/>
      <c r="BF4603" s="6"/>
      <c r="BG4603" s="6"/>
    </row>
    <row r="4604" spans="34:59" x14ac:dyDescent="0.25">
      <c r="AH4604" s="10"/>
      <c r="AI4604" s="6"/>
      <c r="AJ4604" s="10"/>
      <c r="AK4604" s="10"/>
      <c r="AL4604" s="10"/>
      <c r="AM4604" s="10"/>
      <c r="AN4604" s="10"/>
      <c r="AO4604" s="10"/>
      <c r="AP4604" s="10"/>
      <c r="AQ4604" s="10"/>
      <c r="AR4604" s="10"/>
      <c r="AS4604" s="10"/>
      <c r="AT4604" s="10"/>
      <c r="AU4604" s="10"/>
      <c r="AV4604" s="10"/>
      <c r="AW4604" s="10"/>
      <c r="AX4604" s="10"/>
      <c r="AY4604" s="10"/>
      <c r="AZ4604" s="10"/>
      <c r="BA4604" s="10"/>
      <c r="BB4604" s="10"/>
      <c r="BC4604" s="10"/>
      <c r="BD4604" s="10"/>
      <c r="BE4604" s="10"/>
      <c r="BF4604" s="10"/>
      <c r="BG4604" s="6"/>
    </row>
    <row r="4605" spans="34:59" x14ac:dyDescent="0.25">
      <c r="AH4605" s="6"/>
      <c r="AI4605" s="6"/>
      <c r="AJ4605" s="6"/>
      <c r="AK4605" s="6"/>
      <c r="AL4605" s="6"/>
      <c r="AM4605" s="6"/>
      <c r="AN4605" s="6"/>
      <c r="AO4605" s="6"/>
      <c r="AP4605" s="6"/>
      <c r="AQ4605" s="6"/>
      <c r="AR4605" s="6"/>
      <c r="AS4605" s="6"/>
      <c r="AT4605" s="6"/>
      <c r="AU4605" s="6"/>
      <c r="AV4605" s="6"/>
      <c r="AW4605" s="6"/>
      <c r="AX4605" s="6"/>
      <c r="AY4605" s="6"/>
      <c r="AZ4605" s="6"/>
      <c r="BA4605" s="6"/>
      <c r="BB4605" s="6"/>
      <c r="BC4605" s="6"/>
      <c r="BD4605" s="6"/>
      <c r="BE4605" s="6"/>
      <c r="BF4605" s="6"/>
      <c r="BG4605" s="10"/>
    </row>
    <row r="4606" spans="34:59" x14ac:dyDescent="0.25">
      <c r="AH4606" s="10"/>
      <c r="AI4606" s="6"/>
    </row>
    <row r="4607" spans="34:59" x14ac:dyDescent="0.25">
      <c r="AH4607" s="6"/>
      <c r="AI4607" s="6"/>
      <c r="AJ4607" s="6"/>
      <c r="AK4607" s="6"/>
      <c r="AL4607" s="6"/>
      <c r="AM4607" s="6"/>
      <c r="AN4607" s="6"/>
      <c r="AO4607" s="6"/>
      <c r="AP4607" s="6"/>
      <c r="AQ4607" s="6"/>
      <c r="AR4607" s="6"/>
      <c r="AS4607" s="6"/>
      <c r="AT4607" s="6"/>
      <c r="AU4607" s="6"/>
      <c r="AV4607" s="6"/>
      <c r="AW4607" s="6"/>
      <c r="AX4607" s="6"/>
      <c r="AY4607" s="6"/>
      <c r="AZ4607" s="6"/>
      <c r="BA4607" s="6"/>
      <c r="BB4607" s="6"/>
      <c r="BC4607" s="6"/>
      <c r="BD4607" s="6"/>
      <c r="BE4607" s="6"/>
      <c r="BF4607" s="6"/>
      <c r="BG4607" s="6"/>
    </row>
    <row r="4608" spans="34:59" x14ac:dyDescent="0.25">
      <c r="AH4608" s="10"/>
      <c r="AI4608" s="6"/>
      <c r="AJ4608" s="10"/>
      <c r="AK4608" s="10"/>
      <c r="AL4608" s="10"/>
      <c r="AM4608" s="10"/>
      <c r="AN4608" s="10"/>
      <c r="AO4608" s="10"/>
      <c r="AP4608" s="10"/>
      <c r="AQ4608" s="10"/>
      <c r="AR4608" s="10"/>
      <c r="AS4608" s="10"/>
      <c r="AT4608" s="10"/>
      <c r="AU4608" s="10"/>
      <c r="AV4608" s="10"/>
      <c r="AW4608" s="10"/>
      <c r="AX4608" s="10"/>
      <c r="AY4608" s="10"/>
      <c r="AZ4608" s="10"/>
      <c r="BA4608" s="10"/>
      <c r="BB4608" s="10"/>
      <c r="BC4608" s="10"/>
      <c r="BD4608" s="10"/>
      <c r="BE4608" s="10"/>
      <c r="BF4608" s="10"/>
      <c r="BG4608" s="6"/>
    </row>
    <row r="4609" spans="34:59" x14ac:dyDescent="0.25">
      <c r="AH4609" s="6"/>
      <c r="AI4609" s="6"/>
      <c r="AJ4609" s="6"/>
      <c r="AK4609" s="6"/>
      <c r="AL4609" s="6"/>
      <c r="AM4609" s="6"/>
      <c r="AN4609" s="6"/>
      <c r="AO4609" s="6"/>
      <c r="AP4609" s="6"/>
      <c r="AQ4609" s="6"/>
      <c r="AR4609" s="6"/>
      <c r="AS4609" s="6"/>
      <c r="AT4609" s="6"/>
      <c r="AU4609" s="6"/>
      <c r="AV4609" s="6"/>
      <c r="AW4609" s="6"/>
      <c r="AX4609" s="6"/>
      <c r="AY4609" s="6"/>
      <c r="AZ4609" s="6"/>
      <c r="BA4609" s="6"/>
      <c r="BB4609" s="6"/>
      <c r="BC4609" s="6"/>
      <c r="BD4609" s="6"/>
      <c r="BE4609" s="6"/>
      <c r="BF4609" s="6"/>
      <c r="BG4609" s="10"/>
    </row>
    <row r="4610" spans="34:59" x14ac:dyDescent="0.25">
      <c r="AH4610" s="10"/>
      <c r="AI4610" s="6"/>
    </row>
    <row r="4611" spans="34:59" x14ac:dyDescent="0.25">
      <c r="AH4611" s="6"/>
      <c r="AI4611" s="6"/>
      <c r="AJ4611" s="6"/>
      <c r="AK4611" s="6"/>
      <c r="AL4611" s="6"/>
      <c r="AM4611" s="6"/>
      <c r="AN4611" s="6"/>
      <c r="AO4611" s="6"/>
      <c r="AP4611" s="6"/>
      <c r="AQ4611" s="6"/>
      <c r="AR4611" s="6"/>
      <c r="AS4611" s="6"/>
      <c r="AT4611" s="6"/>
      <c r="AU4611" s="6"/>
      <c r="AV4611" s="6"/>
      <c r="AW4611" s="6"/>
      <c r="AX4611" s="6"/>
      <c r="AY4611" s="6"/>
      <c r="AZ4611" s="6"/>
      <c r="BA4611" s="6"/>
      <c r="BB4611" s="6"/>
      <c r="BC4611" s="6"/>
      <c r="BD4611" s="6"/>
      <c r="BE4611" s="6"/>
      <c r="BF4611" s="6"/>
      <c r="BG4611" s="6"/>
    </row>
    <row r="4612" spans="34:59" x14ac:dyDescent="0.25">
      <c r="AH4612" s="10"/>
      <c r="AI4612" s="6"/>
      <c r="AJ4612" s="10"/>
      <c r="AK4612" s="10"/>
      <c r="AL4612" s="10"/>
      <c r="AM4612" s="10"/>
      <c r="AN4612" s="10"/>
      <c r="AO4612" s="10"/>
      <c r="AP4612" s="10"/>
      <c r="AQ4612" s="10"/>
      <c r="AR4612" s="10"/>
      <c r="AS4612" s="10"/>
      <c r="AT4612" s="10"/>
      <c r="AU4612" s="10"/>
      <c r="AV4612" s="10"/>
      <c r="AW4612" s="10"/>
      <c r="AX4612" s="10"/>
      <c r="AY4612" s="10"/>
      <c r="AZ4612" s="10"/>
      <c r="BA4612" s="10"/>
      <c r="BB4612" s="10"/>
      <c r="BC4612" s="10"/>
      <c r="BD4612" s="10"/>
      <c r="BE4612" s="10"/>
      <c r="BF4612" s="10"/>
      <c r="BG4612" s="6"/>
    </row>
    <row r="4613" spans="34:59" x14ac:dyDescent="0.25">
      <c r="AH4613" s="6"/>
      <c r="AI4613" s="6"/>
      <c r="AJ4613" s="6"/>
      <c r="AK4613" s="6"/>
      <c r="AL4613" s="6"/>
      <c r="AM4613" s="6"/>
      <c r="AN4613" s="6"/>
      <c r="AO4613" s="6"/>
      <c r="AP4613" s="6"/>
      <c r="AQ4613" s="6"/>
      <c r="AR4613" s="6"/>
      <c r="AS4613" s="6"/>
      <c r="AT4613" s="6"/>
      <c r="AU4613" s="6"/>
      <c r="AV4613" s="6"/>
      <c r="AW4613" s="6"/>
      <c r="AX4613" s="6"/>
      <c r="AY4613" s="6"/>
      <c r="AZ4613" s="6"/>
      <c r="BA4613" s="6"/>
      <c r="BB4613" s="6"/>
      <c r="BC4613" s="6"/>
      <c r="BD4613" s="6"/>
      <c r="BE4613" s="6"/>
      <c r="BF4613" s="6"/>
      <c r="BG4613" s="10"/>
    </row>
    <row r="4614" spans="34:59" x14ac:dyDescent="0.25">
      <c r="AH4614" s="10"/>
      <c r="AI4614" s="6"/>
    </row>
    <row r="4615" spans="34:59" x14ac:dyDescent="0.25">
      <c r="AH4615" s="6"/>
      <c r="AI4615" s="6"/>
      <c r="AJ4615" s="6"/>
      <c r="AK4615" s="6"/>
      <c r="AL4615" s="6"/>
      <c r="AM4615" s="6"/>
      <c r="AN4615" s="6"/>
      <c r="AO4615" s="6"/>
      <c r="AP4615" s="6"/>
      <c r="AQ4615" s="6"/>
      <c r="AR4615" s="6"/>
      <c r="AS4615" s="6"/>
      <c r="AT4615" s="6"/>
      <c r="AU4615" s="6"/>
      <c r="AV4615" s="6"/>
      <c r="AW4615" s="6"/>
      <c r="AX4615" s="6"/>
      <c r="AY4615" s="6"/>
      <c r="AZ4615" s="6"/>
      <c r="BA4615" s="6"/>
      <c r="BB4615" s="6"/>
      <c r="BC4615" s="6"/>
      <c r="BD4615" s="6"/>
      <c r="BE4615" s="6"/>
      <c r="BF4615" s="6"/>
      <c r="BG4615" s="6"/>
    </row>
    <row r="4616" spans="34:59" x14ac:dyDescent="0.25">
      <c r="AH4616" s="10"/>
      <c r="AI4616" s="6"/>
      <c r="AJ4616" s="10"/>
      <c r="AK4616" s="10"/>
      <c r="AL4616" s="10"/>
      <c r="AM4616" s="10"/>
      <c r="AN4616" s="10"/>
      <c r="AO4616" s="10"/>
      <c r="AP4616" s="10"/>
      <c r="AQ4616" s="10"/>
      <c r="AR4616" s="10"/>
      <c r="AS4616" s="10"/>
      <c r="AT4616" s="10"/>
      <c r="AU4616" s="10"/>
      <c r="AV4616" s="10"/>
      <c r="AW4616" s="10"/>
      <c r="AX4616" s="10"/>
      <c r="AY4616" s="10"/>
      <c r="AZ4616" s="10"/>
      <c r="BA4616" s="10"/>
      <c r="BB4616" s="10"/>
      <c r="BC4616" s="10"/>
      <c r="BD4616" s="10"/>
      <c r="BE4616" s="10"/>
      <c r="BF4616" s="10"/>
      <c r="BG4616" s="6"/>
    </row>
    <row r="4617" spans="34:59" x14ac:dyDescent="0.25">
      <c r="AH4617" s="6"/>
      <c r="AI4617" s="6"/>
      <c r="AJ4617" s="6"/>
      <c r="AK4617" s="6"/>
      <c r="AL4617" s="6"/>
      <c r="AM4617" s="6"/>
      <c r="AN4617" s="6"/>
      <c r="AO4617" s="6"/>
      <c r="AP4617" s="6"/>
      <c r="AQ4617" s="6"/>
      <c r="AR4617" s="6"/>
      <c r="AS4617" s="6"/>
      <c r="AT4617" s="6"/>
      <c r="AU4617" s="6"/>
      <c r="AV4617" s="6"/>
      <c r="AW4617" s="6"/>
      <c r="AX4617" s="6"/>
      <c r="AY4617" s="6"/>
      <c r="AZ4617" s="6"/>
      <c r="BA4617" s="6"/>
      <c r="BB4617" s="6"/>
      <c r="BC4617" s="6"/>
      <c r="BD4617" s="6"/>
      <c r="BE4617" s="6"/>
      <c r="BF4617" s="6"/>
      <c r="BG4617" s="10"/>
    </row>
    <row r="4618" spans="34:59" x14ac:dyDescent="0.25">
      <c r="AH4618" s="10"/>
      <c r="AI4618" s="6"/>
    </row>
    <row r="4619" spans="34:59" x14ac:dyDescent="0.25">
      <c r="AH4619" s="6"/>
      <c r="AI4619" s="6"/>
      <c r="AJ4619" s="6"/>
      <c r="AK4619" s="6"/>
      <c r="AL4619" s="6"/>
      <c r="AM4619" s="6"/>
      <c r="AN4619" s="6"/>
      <c r="AO4619" s="6"/>
      <c r="AP4619" s="6"/>
      <c r="AQ4619" s="6"/>
      <c r="AR4619" s="6"/>
      <c r="AS4619" s="6"/>
      <c r="AT4619" s="6"/>
      <c r="AU4619" s="6"/>
      <c r="AV4619" s="6"/>
      <c r="AW4619" s="6"/>
      <c r="AX4619" s="6"/>
      <c r="AY4619" s="6"/>
      <c r="AZ4619" s="6"/>
      <c r="BA4619" s="6"/>
      <c r="BB4619" s="6"/>
      <c r="BC4619" s="6"/>
      <c r="BD4619" s="6"/>
      <c r="BE4619" s="6"/>
      <c r="BF4619" s="6"/>
      <c r="BG4619" s="6"/>
    </row>
    <row r="4620" spans="34:59" x14ac:dyDescent="0.25">
      <c r="AH4620" s="10"/>
      <c r="AI4620" s="6"/>
      <c r="AJ4620" s="10"/>
      <c r="AK4620" s="10"/>
      <c r="AL4620" s="10"/>
      <c r="AM4620" s="10"/>
      <c r="AN4620" s="10"/>
      <c r="AO4620" s="10"/>
      <c r="AP4620" s="10"/>
      <c r="AQ4620" s="10"/>
      <c r="AR4620" s="10"/>
      <c r="AS4620" s="10"/>
      <c r="AT4620" s="10"/>
      <c r="AU4620" s="10"/>
      <c r="AV4620" s="10"/>
      <c r="AW4620" s="10"/>
      <c r="AX4620" s="10"/>
      <c r="AY4620" s="10"/>
      <c r="AZ4620" s="10"/>
      <c r="BA4620" s="10"/>
      <c r="BB4620" s="10"/>
      <c r="BC4620" s="10"/>
      <c r="BD4620" s="10"/>
      <c r="BE4620" s="10"/>
      <c r="BF4620" s="10"/>
      <c r="BG4620" s="6"/>
    </row>
    <row r="4621" spans="34:59" x14ac:dyDescent="0.25">
      <c r="AH4621" s="6"/>
      <c r="AI4621" s="6"/>
      <c r="AJ4621" s="6"/>
      <c r="AK4621" s="6"/>
      <c r="AL4621" s="6"/>
      <c r="AM4621" s="6"/>
      <c r="AN4621" s="6"/>
      <c r="AO4621" s="6"/>
      <c r="AP4621" s="6"/>
      <c r="AQ4621" s="6"/>
      <c r="AR4621" s="6"/>
      <c r="AS4621" s="6"/>
      <c r="AT4621" s="6"/>
      <c r="AU4621" s="6"/>
      <c r="AV4621" s="6"/>
      <c r="AW4621" s="6"/>
      <c r="AX4621" s="6"/>
      <c r="AY4621" s="6"/>
      <c r="AZ4621" s="6"/>
      <c r="BA4621" s="6"/>
      <c r="BB4621" s="6"/>
      <c r="BC4621" s="6"/>
      <c r="BD4621" s="6"/>
      <c r="BE4621" s="6"/>
      <c r="BF4621" s="6"/>
      <c r="BG4621" s="10"/>
    </row>
    <row r="4622" spans="34:59" x14ac:dyDescent="0.25">
      <c r="AH4622" s="10"/>
      <c r="AI4622" s="6"/>
    </row>
    <row r="4623" spans="34:59" x14ac:dyDescent="0.25">
      <c r="AH4623" s="6"/>
      <c r="AI4623" s="6"/>
      <c r="AJ4623" s="6"/>
      <c r="AK4623" s="6"/>
      <c r="AL4623" s="6"/>
      <c r="AM4623" s="6"/>
      <c r="AN4623" s="6"/>
      <c r="AO4623" s="6"/>
      <c r="AP4623" s="6"/>
      <c r="AQ4623" s="6"/>
      <c r="AR4623" s="6"/>
      <c r="AS4623" s="6"/>
      <c r="AT4623" s="6"/>
      <c r="AU4623" s="6"/>
      <c r="AV4623" s="6"/>
      <c r="AW4623" s="6"/>
      <c r="AX4623" s="6"/>
      <c r="AY4623" s="6"/>
      <c r="AZ4623" s="6"/>
      <c r="BA4623" s="6"/>
      <c r="BB4623" s="6"/>
      <c r="BC4623" s="6"/>
      <c r="BD4623" s="6"/>
      <c r="BE4623" s="6"/>
      <c r="BF4623" s="6"/>
      <c r="BG4623" s="6"/>
    </row>
    <row r="4624" spans="34:59" x14ac:dyDescent="0.25">
      <c r="AH4624" s="10"/>
      <c r="AI4624" s="6"/>
      <c r="AJ4624" s="10"/>
      <c r="AK4624" s="10"/>
      <c r="AL4624" s="10"/>
      <c r="AM4624" s="10"/>
      <c r="AN4624" s="10"/>
      <c r="AO4624" s="10"/>
      <c r="AP4624" s="10"/>
      <c r="AQ4624" s="10"/>
      <c r="AR4624" s="10"/>
      <c r="AS4624" s="10"/>
      <c r="AT4624" s="10"/>
      <c r="AU4624" s="10"/>
      <c r="AV4624" s="10"/>
      <c r="AW4624" s="10"/>
      <c r="AX4624" s="10"/>
      <c r="AY4624" s="10"/>
      <c r="AZ4624" s="10"/>
      <c r="BA4624" s="10"/>
      <c r="BB4624" s="10"/>
      <c r="BC4624" s="10"/>
      <c r="BD4624" s="10"/>
      <c r="BE4624" s="10"/>
      <c r="BF4624" s="10"/>
      <c r="BG4624" s="6"/>
    </row>
    <row r="4625" spans="34:59" x14ac:dyDescent="0.25">
      <c r="AH4625" s="6"/>
      <c r="AI4625" s="6"/>
      <c r="AJ4625" s="6"/>
      <c r="AK4625" s="6"/>
      <c r="AL4625" s="6"/>
      <c r="AM4625" s="6"/>
      <c r="AN4625" s="6"/>
      <c r="AO4625" s="6"/>
      <c r="AP4625" s="6"/>
      <c r="AQ4625" s="6"/>
      <c r="AR4625" s="6"/>
      <c r="AS4625" s="6"/>
      <c r="AT4625" s="6"/>
      <c r="AU4625" s="6"/>
      <c r="AV4625" s="6"/>
      <c r="AW4625" s="6"/>
      <c r="AX4625" s="6"/>
      <c r="AY4625" s="6"/>
      <c r="AZ4625" s="6"/>
      <c r="BA4625" s="6"/>
      <c r="BB4625" s="6"/>
      <c r="BC4625" s="6"/>
      <c r="BD4625" s="6"/>
      <c r="BE4625" s="6"/>
      <c r="BF4625" s="6"/>
      <c r="BG4625" s="10"/>
    </row>
    <row r="4626" spans="34:59" x14ac:dyDescent="0.25">
      <c r="AH4626" s="10"/>
      <c r="AI4626" s="6"/>
    </row>
    <row r="4627" spans="34:59" x14ac:dyDescent="0.25">
      <c r="AH4627" s="6"/>
      <c r="AI4627" s="6"/>
      <c r="AJ4627" s="6"/>
      <c r="AK4627" s="6"/>
      <c r="AL4627" s="6"/>
      <c r="AM4627" s="6"/>
      <c r="AN4627" s="6"/>
      <c r="AO4627" s="6"/>
      <c r="AP4627" s="6"/>
      <c r="AQ4627" s="6"/>
      <c r="AR4627" s="6"/>
      <c r="AS4627" s="6"/>
      <c r="AT4627" s="6"/>
      <c r="AU4627" s="6"/>
      <c r="AV4627" s="6"/>
      <c r="AW4627" s="6"/>
      <c r="AX4627" s="6"/>
      <c r="AY4627" s="6"/>
      <c r="AZ4627" s="6"/>
      <c r="BA4627" s="6"/>
      <c r="BB4627" s="6"/>
      <c r="BC4627" s="6"/>
      <c r="BD4627" s="6"/>
      <c r="BE4627" s="6"/>
      <c r="BF4627" s="6"/>
      <c r="BG4627" s="6"/>
    </row>
    <row r="4628" spans="34:59" x14ac:dyDescent="0.25">
      <c r="AH4628" s="10"/>
      <c r="AI4628" s="6"/>
      <c r="AJ4628" s="10"/>
      <c r="AK4628" s="10"/>
      <c r="AL4628" s="10"/>
      <c r="AM4628" s="10"/>
      <c r="AN4628" s="10"/>
      <c r="AO4628" s="10"/>
      <c r="AP4628" s="10"/>
      <c r="AQ4628" s="10"/>
      <c r="AR4628" s="10"/>
      <c r="AS4628" s="10"/>
      <c r="AT4628" s="10"/>
      <c r="AU4628" s="10"/>
      <c r="AV4628" s="10"/>
      <c r="AW4628" s="10"/>
      <c r="AX4628" s="10"/>
      <c r="AY4628" s="10"/>
      <c r="AZ4628" s="10"/>
      <c r="BA4628" s="10"/>
      <c r="BB4628" s="10"/>
      <c r="BC4628" s="10"/>
      <c r="BD4628" s="10"/>
      <c r="BE4628" s="10"/>
      <c r="BF4628" s="10"/>
      <c r="BG4628" s="6"/>
    </row>
    <row r="4629" spans="34:59" x14ac:dyDescent="0.25">
      <c r="AH4629" s="6"/>
      <c r="AI4629" s="6"/>
      <c r="AJ4629" s="6"/>
      <c r="AK4629" s="6"/>
      <c r="AL4629" s="6"/>
      <c r="AM4629" s="6"/>
      <c r="AN4629" s="6"/>
      <c r="AO4629" s="6"/>
      <c r="AP4629" s="6"/>
      <c r="AQ4629" s="6"/>
      <c r="AR4629" s="6"/>
      <c r="AS4629" s="6"/>
      <c r="AT4629" s="6"/>
      <c r="AU4629" s="6"/>
      <c r="AV4629" s="6"/>
      <c r="AW4629" s="6"/>
      <c r="AX4629" s="6"/>
      <c r="AY4629" s="6"/>
      <c r="AZ4629" s="6"/>
      <c r="BA4629" s="6"/>
      <c r="BB4629" s="6"/>
      <c r="BC4629" s="6"/>
      <c r="BD4629" s="6"/>
      <c r="BE4629" s="6"/>
      <c r="BF4629" s="6"/>
      <c r="BG4629" s="10"/>
    </row>
    <row r="4630" spans="34:59" x14ac:dyDescent="0.25">
      <c r="AH4630" s="10"/>
      <c r="AI4630" s="6"/>
    </row>
    <row r="4631" spans="34:59" x14ac:dyDescent="0.25">
      <c r="AH4631" s="6"/>
      <c r="AI4631" s="6"/>
      <c r="AJ4631" s="6"/>
      <c r="AK4631" s="6"/>
      <c r="AL4631" s="6"/>
      <c r="AM4631" s="6"/>
      <c r="AN4631" s="6"/>
      <c r="AO4631" s="6"/>
      <c r="AP4631" s="6"/>
      <c r="AQ4631" s="6"/>
      <c r="AR4631" s="6"/>
      <c r="AS4631" s="6"/>
      <c r="AT4631" s="6"/>
      <c r="AU4631" s="6"/>
      <c r="AV4631" s="6"/>
      <c r="AW4631" s="6"/>
      <c r="AX4631" s="6"/>
      <c r="AY4631" s="6"/>
      <c r="AZ4631" s="6"/>
      <c r="BA4631" s="6"/>
      <c r="BB4631" s="6"/>
      <c r="BC4631" s="6"/>
      <c r="BD4631" s="6"/>
      <c r="BE4631" s="6"/>
      <c r="BF4631" s="6"/>
      <c r="BG4631" s="6"/>
    </row>
    <row r="4632" spans="34:59" x14ac:dyDescent="0.25">
      <c r="AH4632" s="10"/>
      <c r="AI4632" s="6"/>
      <c r="AJ4632" s="10"/>
      <c r="AK4632" s="10"/>
      <c r="AL4632" s="10"/>
      <c r="AM4632" s="10"/>
      <c r="AN4632" s="10"/>
      <c r="AO4632" s="10"/>
      <c r="AP4632" s="10"/>
      <c r="AQ4632" s="10"/>
      <c r="AR4632" s="10"/>
      <c r="AS4632" s="10"/>
      <c r="AT4632" s="10"/>
      <c r="AU4632" s="10"/>
      <c r="AV4632" s="10"/>
      <c r="AW4632" s="10"/>
      <c r="AX4632" s="10"/>
      <c r="AY4632" s="10"/>
      <c r="AZ4632" s="10"/>
      <c r="BA4632" s="10"/>
      <c r="BB4632" s="10"/>
      <c r="BC4632" s="10"/>
      <c r="BD4632" s="10"/>
      <c r="BE4632" s="10"/>
      <c r="BF4632" s="10"/>
      <c r="BG4632" s="6"/>
    </row>
    <row r="4633" spans="34:59" x14ac:dyDescent="0.25">
      <c r="AH4633" s="6"/>
      <c r="AI4633" s="6"/>
      <c r="AJ4633" s="6"/>
      <c r="AK4633" s="6"/>
      <c r="AL4633" s="6"/>
      <c r="AM4633" s="6"/>
      <c r="AN4633" s="6"/>
      <c r="AO4633" s="6"/>
      <c r="AP4633" s="6"/>
      <c r="AQ4633" s="6"/>
      <c r="AR4633" s="6"/>
      <c r="AS4633" s="6"/>
      <c r="AT4633" s="6"/>
      <c r="AU4633" s="6"/>
      <c r="AV4633" s="6"/>
      <c r="AW4633" s="6"/>
      <c r="AX4633" s="6"/>
      <c r="AY4633" s="6"/>
      <c r="AZ4633" s="6"/>
      <c r="BA4633" s="6"/>
      <c r="BB4633" s="6"/>
      <c r="BC4633" s="6"/>
      <c r="BD4633" s="6"/>
      <c r="BE4633" s="6"/>
      <c r="BF4633" s="6"/>
      <c r="BG4633" s="10"/>
    </row>
    <row r="4634" spans="34:59" x14ac:dyDescent="0.25">
      <c r="AH4634" s="10"/>
      <c r="AI4634" s="6"/>
    </row>
    <row r="4635" spans="34:59" x14ac:dyDescent="0.25">
      <c r="AH4635" s="6"/>
      <c r="AI4635" s="6"/>
      <c r="AJ4635" s="6"/>
      <c r="AK4635" s="6"/>
      <c r="AL4635" s="6"/>
      <c r="AM4635" s="6"/>
      <c r="AN4635" s="6"/>
      <c r="AO4635" s="6"/>
      <c r="AP4635" s="6"/>
      <c r="AQ4635" s="6"/>
      <c r="AR4635" s="6"/>
      <c r="AS4635" s="6"/>
      <c r="AT4635" s="6"/>
      <c r="AU4635" s="6"/>
      <c r="AV4635" s="6"/>
      <c r="AW4635" s="6"/>
      <c r="AX4635" s="6"/>
      <c r="AY4635" s="6"/>
      <c r="AZ4635" s="6"/>
      <c r="BA4635" s="6"/>
      <c r="BB4635" s="6"/>
      <c r="BC4635" s="6"/>
      <c r="BD4635" s="6"/>
      <c r="BE4635" s="6"/>
      <c r="BF4635" s="6"/>
      <c r="BG4635" s="6"/>
    </row>
    <row r="4636" spans="34:59" x14ac:dyDescent="0.25">
      <c r="AH4636" s="10"/>
      <c r="AI4636" s="6"/>
      <c r="AJ4636" s="10"/>
      <c r="AK4636" s="10"/>
      <c r="AL4636" s="10"/>
      <c r="AM4636" s="10"/>
      <c r="AN4636" s="10"/>
      <c r="AO4636" s="10"/>
      <c r="AP4636" s="10"/>
      <c r="AQ4636" s="10"/>
      <c r="AR4636" s="10"/>
      <c r="AS4636" s="10"/>
      <c r="AT4636" s="10"/>
      <c r="AU4636" s="10"/>
      <c r="AV4636" s="10"/>
      <c r="AW4636" s="10"/>
      <c r="AX4636" s="10"/>
      <c r="AY4636" s="10"/>
      <c r="AZ4636" s="10"/>
      <c r="BA4636" s="10"/>
      <c r="BB4636" s="10"/>
      <c r="BC4636" s="10"/>
      <c r="BD4636" s="10"/>
      <c r="BE4636" s="10"/>
      <c r="BF4636" s="10"/>
      <c r="BG4636" s="6"/>
    </row>
    <row r="4637" spans="34:59" x14ac:dyDescent="0.25">
      <c r="AH4637" s="6"/>
      <c r="AI4637" s="6"/>
      <c r="AJ4637" s="6"/>
      <c r="AK4637" s="6"/>
      <c r="AL4637" s="6"/>
      <c r="AM4637" s="6"/>
      <c r="AN4637" s="6"/>
      <c r="AO4637" s="6"/>
      <c r="AP4637" s="6"/>
      <c r="AQ4637" s="6"/>
      <c r="AR4637" s="6"/>
      <c r="AS4637" s="6"/>
      <c r="AT4637" s="6"/>
      <c r="AU4637" s="6"/>
      <c r="AV4637" s="6"/>
      <c r="AW4637" s="6"/>
      <c r="AX4637" s="6"/>
      <c r="AY4637" s="6"/>
      <c r="AZ4637" s="6"/>
      <c r="BA4637" s="6"/>
      <c r="BB4637" s="6"/>
      <c r="BC4637" s="6"/>
      <c r="BD4637" s="6"/>
      <c r="BE4637" s="6"/>
      <c r="BF4637" s="6"/>
      <c r="BG4637" s="10"/>
    </row>
    <row r="4638" spans="34:59" x14ac:dyDescent="0.25">
      <c r="AH4638" s="10"/>
      <c r="AI4638" s="6"/>
    </row>
    <row r="4639" spans="34:59" x14ac:dyDescent="0.25">
      <c r="AH4639" s="6"/>
      <c r="AI4639" s="6"/>
      <c r="AJ4639" s="6"/>
      <c r="AK4639" s="6"/>
      <c r="AL4639" s="6"/>
      <c r="AM4639" s="6"/>
      <c r="AN4639" s="6"/>
      <c r="AO4639" s="6"/>
      <c r="AP4639" s="6"/>
      <c r="AQ4639" s="6"/>
      <c r="AR4639" s="6"/>
      <c r="AS4639" s="6"/>
      <c r="AT4639" s="6"/>
      <c r="AU4639" s="6"/>
      <c r="AV4639" s="6"/>
      <c r="AW4639" s="6"/>
      <c r="AX4639" s="6"/>
      <c r="AY4639" s="6"/>
      <c r="AZ4639" s="6"/>
      <c r="BA4639" s="6"/>
      <c r="BB4639" s="6"/>
      <c r="BC4639" s="6"/>
      <c r="BD4639" s="6"/>
      <c r="BE4639" s="6"/>
      <c r="BF4639" s="6"/>
      <c r="BG4639" s="6"/>
    </row>
    <row r="4640" spans="34:59" x14ac:dyDescent="0.25">
      <c r="AH4640" s="10"/>
      <c r="AI4640" s="6"/>
      <c r="AJ4640" s="10"/>
      <c r="AK4640" s="10"/>
      <c r="AL4640" s="10"/>
      <c r="AM4640" s="10"/>
      <c r="AN4640" s="10"/>
      <c r="AO4640" s="10"/>
      <c r="AP4640" s="10"/>
      <c r="AQ4640" s="10"/>
      <c r="AR4640" s="10"/>
      <c r="AS4640" s="10"/>
      <c r="AT4640" s="10"/>
      <c r="AU4640" s="10"/>
      <c r="AV4640" s="10"/>
      <c r="AW4640" s="10"/>
      <c r="AX4640" s="10"/>
      <c r="AY4640" s="10"/>
      <c r="AZ4640" s="10"/>
      <c r="BA4640" s="10"/>
      <c r="BB4640" s="10"/>
      <c r="BC4640" s="10"/>
      <c r="BD4640" s="10"/>
      <c r="BE4640" s="10"/>
      <c r="BF4640" s="10"/>
      <c r="BG4640" s="6"/>
    </row>
    <row r="4641" spans="34:59" x14ac:dyDescent="0.25">
      <c r="AH4641" s="6"/>
      <c r="AI4641" s="6"/>
      <c r="AJ4641" s="6"/>
      <c r="AK4641" s="6"/>
      <c r="AL4641" s="6"/>
      <c r="AM4641" s="6"/>
      <c r="AN4641" s="6"/>
      <c r="AO4641" s="6"/>
      <c r="AP4641" s="6"/>
      <c r="AQ4641" s="6"/>
      <c r="AR4641" s="6"/>
      <c r="AS4641" s="6"/>
      <c r="AT4641" s="6"/>
      <c r="AU4641" s="6"/>
      <c r="AV4641" s="6"/>
      <c r="AW4641" s="6"/>
      <c r="AX4641" s="6"/>
      <c r="AY4641" s="6"/>
      <c r="AZ4641" s="6"/>
      <c r="BA4641" s="6"/>
      <c r="BB4641" s="6"/>
      <c r="BC4641" s="6"/>
      <c r="BD4641" s="6"/>
      <c r="BE4641" s="6"/>
      <c r="BF4641" s="6"/>
      <c r="BG4641" s="10"/>
    </row>
    <row r="4642" spans="34:59" x14ac:dyDescent="0.25">
      <c r="AH4642" s="10"/>
      <c r="AI4642" s="6"/>
    </row>
    <row r="4643" spans="34:59" x14ac:dyDescent="0.25">
      <c r="AH4643" s="6"/>
      <c r="AI4643" s="6"/>
      <c r="AJ4643" s="6"/>
      <c r="AK4643" s="6"/>
      <c r="AL4643" s="6"/>
      <c r="AM4643" s="6"/>
      <c r="AN4643" s="6"/>
      <c r="AO4643" s="6"/>
      <c r="AP4643" s="6"/>
      <c r="AQ4643" s="6"/>
      <c r="AR4643" s="6"/>
      <c r="AS4643" s="6"/>
      <c r="AT4643" s="6"/>
      <c r="AU4643" s="6"/>
      <c r="AV4643" s="6"/>
      <c r="AW4643" s="6"/>
      <c r="AX4643" s="6"/>
      <c r="AY4643" s="6"/>
      <c r="AZ4643" s="6"/>
      <c r="BA4643" s="6"/>
      <c r="BB4643" s="6"/>
      <c r="BC4643" s="6"/>
      <c r="BD4643" s="6"/>
      <c r="BE4643" s="6"/>
      <c r="BF4643" s="6"/>
      <c r="BG4643" s="6"/>
    </row>
    <row r="4644" spans="34:59" x14ac:dyDescent="0.25">
      <c r="AH4644" s="10"/>
      <c r="AI4644" s="6"/>
      <c r="AJ4644" s="10"/>
      <c r="AK4644" s="10"/>
      <c r="AL4644" s="10"/>
      <c r="AM4644" s="10"/>
      <c r="AN4644" s="10"/>
      <c r="AO4644" s="10"/>
      <c r="AP4644" s="10"/>
      <c r="AQ4644" s="10"/>
      <c r="AR4644" s="10"/>
      <c r="AS4644" s="10"/>
      <c r="AT4644" s="10"/>
      <c r="AU4644" s="10"/>
      <c r="AV4644" s="10"/>
      <c r="AW4644" s="10"/>
      <c r="AX4644" s="10"/>
      <c r="AY4644" s="10"/>
      <c r="AZ4644" s="10"/>
      <c r="BA4644" s="10"/>
      <c r="BB4644" s="10"/>
      <c r="BC4644" s="10"/>
      <c r="BD4644" s="10"/>
      <c r="BE4644" s="10"/>
      <c r="BF4644" s="10"/>
      <c r="BG4644" s="6"/>
    </row>
    <row r="4645" spans="34:59" x14ac:dyDescent="0.25">
      <c r="AH4645" s="6"/>
      <c r="AI4645" s="6"/>
      <c r="AJ4645" s="6"/>
      <c r="AK4645" s="6"/>
      <c r="AL4645" s="6"/>
      <c r="AM4645" s="6"/>
      <c r="AN4645" s="6"/>
      <c r="AO4645" s="6"/>
      <c r="AP4645" s="6"/>
      <c r="AQ4645" s="6"/>
      <c r="AR4645" s="6"/>
      <c r="AS4645" s="6"/>
      <c r="AT4645" s="6"/>
      <c r="AU4645" s="6"/>
      <c r="AV4645" s="6"/>
      <c r="AW4645" s="6"/>
      <c r="AX4645" s="6"/>
      <c r="AY4645" s="6"/>
      <c r="AZ4645" s="6"/>
      <c r="BA4645" s="6"/>
      <c r="BB4645" s="6"/>
      <c r="BC4645" s="6"/>
      <c r="BD4645" s="6"/>
      <c r="BE4645" s="6"/>
      <c r="BF4645" s="6"/>
      <c r="BG4645" s="10"/>
    </row>
    <row r="4646" spans="34:59" x14ac:dyDescent="0.25">
      <c r="AH4646" s="10"/>
      <c r="AI4646" s="6"/>
    </row>
    <row r="4647" spans="34:59" x14ac:dyDescent="0.25">
      <c r="AH4647" s="6"/>
      <c r="AI4647" s="6"/>
      <c r="AJ4647" s="6"/>
      <c r="AK4647" s="6"/>
      <c r="AL4647" s="6"/>
      <c r="AM4647" s="6"/>
      <c r="AN4647" s="6"/>
      <c r="AO4647" s="6"/>
      <c r="AP4647" s="6"/>
      <c r="AQ4647" s="6"/>
      <c r="AR4647" s="6"/>
      <c r="AS4647" s="6"/>
      <c r="AT4647" s="6"/>
      <c r="AU4647" s="6"/>
      <c r="AV4647" s="6"/>
      <c r="AW4647" s="6"/>
      <c r="AX4647" s="6"/>
      <c r="AY4647" s="6"/>
      <c r="AZ4647" s="6"/>
      <c r="BA4647" s="6"/>
      <c r="BB4647" s="6"/>
      <c r="BC4647" s="6"/>
      <c r="BD4647" s="6"/>
      <c r="BE4647" s="6"/>
      <c r="BF4647" s="6"/>
      <c r="BG4647" s="6"/>
    </row>
    <row r="4648" spans="34:59" x14ac:dyDescent="0.25">
      <c r="AH4648" s="10"/>
      <c r="AI4648" s="6"/>
      <c r="AJ4648" s="10"/>
      <c r="AK4648" s="10"/>
      <c r="AL4648" s="10"/>
      <c r="AM4648" s="10"/>
      <c r="AN4648" s="10"/>
      <c r="AO4648" s="10"/>
      <c r="AP4648" s="10"/>
      <c r="AQ4648" s="10"/>
      <c r="AR4648" s="10"/>
      <c r="AS4648" s="10"/>
      <c r="AT4648" s="10"/>
      <c r="AU4648" s="10"/>
      <c r="AV4648" s="10"/>
      <c r="AW4648" s="10"/>
      <c r="AX4648" s="10"/>
      <c r="AY4648" s="10"/>
      <c r="AZ4648" s="10"/>
      <c r="BA4648" s="10"/>
      <c r="BB4648" s="10"/>
      <c r="BC4648" s="10"/>
      <c r="BD4648" s="10"/>
      <c r="BE4648" s="10"/>
      <c r="BF4648" s="10"/>
      <c r="BG4648" s="6"/>
    </row>
    <row r="4649" spans="34:59" x14ac:dyDescent="0.25">
      <c r="AH4649" s="6"/>
      <c r="AI4649" s="6"/>
      <c r="AJ4649" s="6"/>
      <c r="AK4649" s="6"/>
      <c r="AL4649" s="6"/>
      <c r="AM4649" s="6"/>
      <c r="AN4649" s="6"/>
      <c r="AO4649" s="6"/>
      <c r="AP4649" s="6"/>
      <c r="AQ4649" s="6"/>
      <c r="AR4649" s="6"/>
      <c r="AS4649" s="6"/>
      <c r="AT4649" s="6"/>
      <c r="AU4649" s="6"/>
      <c r="AV4649" s="6"/>
      <c r="AW4649" s="6"/>
      <c r="AX4649" s="6"/>
      <c r="AY4649" s="6"/>
      <c r="AZ4649" s="6"/>
      <c r="BA4649" s="6"/>
      <c r="BB4649" s="6"/>
      <c r="BC4649" s="6"/>
      <c r="BD4649" s="6"/>
      <c r="BE4649" s="6"/>
      <c r="BF4649" s="6"/>
      <c r="BG4649" s="10"/>
    </row>
    <row r="4650" spans="34:59" x14ac:dyDescent="0.25">
      <c r="AH4650" s="10"/>
      <c r="AI4650" s="6"/>
    </row>
    <row r="4651" spans="34:59" x14ac:dyDescent="0.25">
      <c r="AH4651" s="6"/>
      <c r="AI4651" s="6"/>
      <c r="AJ4651" s="6"/>
      <c r="AK4651" s="6"/>
      <c r="AL4651" s="6"/>
      <c r="AM4651" s="6"/>
      <c r="AN4651" s="6"/>
      <c r="AO4651" s="6"/>
      <c r="AP4651" s="6"/>
      <c r="AQ4651" s="6"/>
      <c r="AR4651" s="6"/>
      <c r="AS4651" s="6"/>
      <c r="AT4651" s="6"/>
      <c r="AU4651" s="6"/>
      <c r="AV4651" s="6"/>
      <c r="AW4651" s="6"/>
      <c r="AX4651" s="6"/>
      <c r="AY4651" s="6"/>
      <c r="AZ4651" s="6"/>
      <c r="BA4651" s="6"/>
      <c r="BB4651" s="6"/>
      <c r="BC4651" s="6"/>
      <c r="BD4651" s="6"/>
      <c r="BE4651" s="6"/>
      <c r="BF4651" s="6"/>
      <c r="BG4651" s="6"/>
    </row>
    <row r="4652" spans="34:59" x14ac:dyDescent="0.25">
      <c r="AH4652" s="10"/>
      <c r="AI4652" s="6"/>
      <c r="AJ4652" s="10"/>
      <c r="AK4652" s="10"/>
      <c r="AL4652" s="10"/>
      <c r="AM4652" s="10"/>
      <c r="AN4652" s="10"/>
      <c r="AO4652" s="10"/>
      <c r="AP4652" s="10"/>
      <c r="AQ4652" s="10"/>
      <c r="AR4652" s="10"/>
      <c r="AS4652" s="10"/>
      <c r="AT4652" s="10"/>
      <c r="AU4652" s="10"/>
      <c r="AV4652" s="10"/>
      <c r="AW4652" s="10"/>
      <c r="AX4652" s="10"/>
      <c r="AY4652" s="10"/>
      <c r="AZ4652" s="10"/>
      <c r="BA4652" s="10"/>
      <c r="BB4652" s="10"/>
      <c r="BC4652" s="10"/>
      <c r="BD4652" s="10"/>
      <c r="BE4652" s="10"/>
      <c r="BF4652" s="10"/>
      <c r="BG4652" s="6"/>
    </row>
    <row r="4653" spans="34:59" x14ac:dyDescent="0.25">
      <c r="AH4653" s="6"/>
      <c r="AI4653" s="6"/>
      <c r="AJ4653" s="6"/>
      <c r="AK4653" s="6"/>
      <c r="AL4653" s="6"/>
      <c r="AM4653" s="6"/>
      <c r="AN4653" s="6"/>
      <c r="AO4653" s="6"/>
      <c r="AP4653" s="6"/>
      <c r="AQ4653" s="6"/>
      <c r="AR4653" s="6"/>
      <c r="AS4653" s="6"/>
      <c r="AT4653" s="6"/>
      <c r="AU4653" s="6"/>
      <c r="AV4653" s="6"/>
      <c r="AW4653" s="6"/>
      <c r="AX4653" s="6"/>
      <c r="AY4653" s="6"/>
      <c r="AZ4653" s="6"/>
      <c r="BA4653" s="6"/>
      <c r="BB4653" s="6"/>
      <c r="BC4653" s="6"/>
      <c r="BD4653" s="6"/>
      <c r="BE4653" s="6"/>
      <c r="BF4653" s="6"/>
      <c r="BG4653" s="10"/>
    </row>
    <row r="4654" spans="34:59" x14ac:dyDescent="0.25">
      <c r="AH4654" s="10"/>
      <c r="AI4654" s="6"/>
    </row>
    <row r="4655" spans="34:59" x14ac:dyDescent="0.25">
      <c r="AH4655" s="6"/>
      <c r="AI4655" s="6"/>
      <c r="AJ4655" s="6"/>
      <c r="AK4655" s="6"/>
      <c r="AL4655" s="6"/>
      <c r="AM4655" s="6"/>
      <c r="AN4655" s="6"/>
      <c r="AO4655" s="6"/>
      <c r="AP4655" s="6"/>
      <c r="AQ4655" s="6"/>
      <c r="AR4655" s="6"/>
      <c r="AS4655" s="6"/>
      <c r="AT4655" s="6"/>
      <c r="AU4655" s="6"/>
      <c r="AV4655" s="6"/>
      <c r="AW4655" s="6"/>
      <c r="AX4655" s="6"/>
      <c r="AY4655" s="6"/>
      <c r="AZ4655" s="6"/>
      <c r="BA4655" s="6"/>
      <c r="BB4655" s="6"/>
      <c r="BC4655" s="6"/>
      <c r="BD4655" s="6"/>
      <c r="BE4655" s="6"/>
      <c r="BF4655" s="6"/>
      <c r="BG4655" s="6"/>
    </row>
    <row r="4656" spans="34:59" x14ac:dyDescent="0.25">
      <c r="AH4656" s="10"/>
      <c r="AI4656" s="6"/>
      <c r="AJ4656" s="10"/>
      <c r="AK4656" s="10"/>
      <c r="AL4656" s="10"/>
      <c r="AM4656" s="10"/>
      <c r="AN4656" s="10"/>
      <c r="AO4656" s="10"/>
      <c r="AP4656" s="10"/>
      <c r="AQ4656" s="10"/>
      <c r="AR4656" s="10"/>
      <c r="AS4656" s="10"/>
      <c r="AT4656" s="10"/>
      <c r="AU4656" s="10"/>
      <c r="AV4656" s="10"/>
      <c r="AW4656" s="10"/>
      <c r="AX4656" s="10"/>
      <c r="AY4656" s="10"/>
      <c r="AZ4656" s="10"/>
      <c r="BA4656" s="10"/>
      <c r="BB4656" s="10"/>
      <c r="BC4656" s="10"/>
      <c r="BD4656" s="10"/>
      <c r="BE4656" s="10"/>
      <c r="BF4656" s="10"/>
      <c r="BG4656" s="6"/>
    </row>
    <row r="4657" spans="34:59" x14ac:dyDescent="0.25">
      <c r="AH4657" s="6"/>
      <c r="AI4657" s="6"/>
      <c r="AJ4657" s="6"/>
      <c r="AK4657" s="6"/>
      <c r="AL4657" s="6"/>
      <c r="AM4657" s="6"/>
      <c r="AN4657" s="6"/>
      <c r="AO4657" s="6"/>
      <c r="AP4657" s="6"/>
      <c r="AQ4657" s="6"/>
      <c r="AR4657" s="6"/>
      <c r="AS4657" s="6"/>
      <c r="AT4657" s="6"/>
      <c r="AU4657" s="6"/>
      <c r="AV4657" s="6"/>
      <c r="AW4657" s="6"/>
      <c r="AX4657" s="6"/>
      <c r="AY4657" s="6"/>
      <c r="AZ4657" s="6"/>
      <c r="BA4657" s="6"/>
      <c r="BB4657" s="6"/>
      <c r="BC4657" s="6"/>
      <c r="BD4657" s="6"/>
      <c r="BE4657" s="6"/>
      <c r="BF4657" s="6"/>
      <c r="BG4657" s="10"/>
    </row>
    <row r="4658" spans="34:59" x14ac:dyDescent="0.25">
      <c r="AH4658" s="10"/>
      <c r="AI4658" s="6"/>
    </row>
    <row r="4659" spans="34:59" x14ac:dyDescent="0.25">
      <c r="AH4659" s="6"/>
      <c r="AI4659" s="6"/>
      <c r="AJ4659" s="6"/>
      <c r="AK4659" s="6"/>
      <c r="AL4659" s="6"/>
      <c r="AM4659" s="6"/>
      <c r="AN4659" s="6"/>
      <c r="AO4659" s="6"/>
      <c r="AP4659" s="6"/>
      <c r="AQ4659" s="6"/>
      <c r="AR4659" s="6"/>
      <c r="AS4659" s="6"/>
      <c r="AT4659" s="6"/>
      <c r="AU4659" s="6"/>
      <c r="AV4659" s="6"/>
      <c r="AW4659" s="6"/>
      <c r="AX4659" s="6"/>
      <c r="AY4659" s="6"/>
      <c r="AZ4659" s="6"/>
      <c r="BA4659" s="6"/>
      <c r="BB4659" s="6"/>
      <c r="BC4659" s="6"/>
      <c r="BD4659" s="6"/>
      <c r="BE4659" s="6"/>
      <c r="BF4659" s="6"/>
      <c r="BG4659" s="6"/>
    </row>
    <row r="4660" spans="34:59" x14ac:dyDescent="0.25">
      <c r="AH4660" s="10"/>
      <c r="AI4660" s="6"/>
      <c r="AJ4660" s="10"/>
      <c r="AK4660" s="10"/>
      <c r="AL4660" s="10"/>
      <c r="AM4660" s="10"/>
      <c r="AN4660" s="10"/>
      <c r="AO4660" s="10"/>
      <c r="AP4660" s="10"/>
      <c r="AQ4660" s="10"/>
      <c r="AR4660" s="10"/>
      <c r="AS4660" s="10"/>
      <c r="AT4660" s="10"/>
      <c r="AU4660" s="10"/>
      <c r="AV4660" s="10"/>
      <c r="AW4660" s="10"/>
      <c r="AX4660" s="10"/>
      <c r="AY4660" s="10"/>
      <c r="AZ4660" s="10"/>
      <c r="BA4660" s="10"/>
      <c r="BB4660" s="10"/>
      <c r="BC4660" s="10"/>
      <c r="BD4660" s="10"/>
      <c r="BE4660" s="10"/>
      <c r="BF4660" s="10"/>
      <c r="BG4660" s="6"/>
    </row>
    <row r="4661" spans="34:59" x14ac:dyDescent="0.25">
      <c r="AH4661" s="6"/>
      <c r="AI4661" s="6"/>
      <c r="AJ4661" s="6"/>
      <c r="AK4661" s="6"/>
      <c r="AL4661" s="6"/>
      <c r="AM4661" s="6"/>
      <c r="AN4661" s="6"/>
      <c r="AO4661" s="6"/>
      <c r="AP4661" s="6"/>
      <c r="AQ4661" s="6"/>
      <c r="AR4661" s="6"/>
      <c r="AS4661" s="6"/>
      <c r="AT4661" s="6"/>
      <c r="AU4661" s="6"/>
      <c r="AV4661" s="6"/>
      <c r="AW4661" s="6"/>
      <c r="AX4661" s="6"/>
      <c r="AY4661" s="6"/>
      <c r="AZ4661" s="6"/>
      <c r="BA4661" s="6"/>
      <c r="BB4661" s="6"/>
      <c r="BC4661" s="6"/>
      <c r="BD4661" s="6"/>
      <c r="BE4661" s="6"/>
      <c r="BF4661" s="6"/>
      <c r="BG4661" s="10"/>
    </row>
    <row r="4662" spans="34:59" x14ac:dyDescent="0.25">
      <c r="AH4662" s="10"/>
      <c r="AI4662" s="6"/>
    </row>
    <row r="4663" spans="34:59" x14ac:dyDescent="0.25">
      <c r="AH4663" s="6"/>
      <c r="AI4663" s="6"/>
      <c r="AJ4663" s="6"/>
      <c r="AK4663" s="6"/>
      <c r="AL4663" s="6"/>
      <c r="AM4663" s="6"/>
      <c r="AN4663" s="6"/>
      <c r="AO4663" s="6"/>
      <c r="AP4663" s="6"/>
      <c r="AQ4663" s="6"/>
      <c r="AR4663" s="6"/>
      <c r="AS4663" s="6"/>
      <c r="AT4663" s="6"/>
      <c r="AU4663" s="6"/>
      <c r="AV4663" s="6"/>
      <c r="AW4663" s="6"/>
      <c r="AX4663" s="6"/>
      <c r="AY4663" s="6"/>
      <c r="AZ4663" s="6"/>
      <c r="BA4663" s="6"/>
      <c r="BB4663" s="6"/>
      <c r="BC4663" s="6"/>
      <c r="BD4663" s="6"/>
      <c r="BE4663" s="6"/>
      <c r="BF4663" s="6"/>
      <c r="BG4663" s="6"/>
    </row>
    <row r="4664" spans="34:59" x14ac:dyDescent="0.25">
      <c r="AH4664" s="10"/>
      <c r="AI4664" s="6"/>
      <c r="AJ4664" s="10"/>
      <c r="AK4664" s="10"/>
      <c r="AL4664" s="10"/>
      <c r="AM4664" s="10"/>
      <c r="AN4664" s="10"/>
      <c r="AO4664" s="10"/>
      <c r="AP4664" s="10"/>
      <c r="AQ4664" s="10"/>
      <c r="AR4664" s="10"/>
      <c r="AS4664" s="10"/>
      <c r="AT4664" s="10"/>
      <c r="AU4664" s="10"/>
      <c r="AV4664" s="10"/>
      <c r="AW4664" s="10"/>
      <c r="AX4664" s="10"/>
      <c r="AY4664" s="10"/>
      <c r="AZ4664" s="10"/>
      <c r="BA4664" s="10"/>
      <c r="BB4664" s="10"/>
      <c r="BC4664" s="10"/>
      <c r="BD4664" s="10"/>
      <c r="BE4664" s="10"/>
      <c r="BF4664" s="10"/>
      <c r="BG4664" s="6"/>
    </row>
    <row r="4665" spans="34:59" x14ac:dyDescent="0.25">
      <c r="AH4665" s="6"/>
      <c r="AI4665" s="6"/>
      <c r="AJ4665" s="6"/>
      <c r="AK4665" s="6"/>
      <c r="AL4665" s="6"/>
      <c r="AM4665" s="6"/>
      <c r="AN4665" s="6"/>
      <c r="AO4665" s="6"/>
      <c r="AP4665" s="6"/>
      <c r="AQ4665" s="6"/>
      <c r="AR4665" s="6"/>
      <c r="AS4665" s="6"/>
      <c r="AT4665" s="6"/>
      <c r="AU4665" s="6"/>
      <c r="AV4665" s="6"/>
      <c r="AW4665" s="6"/>
      <c r="AX4665" s="6"/>
      <c r="AY4665" s="6"/>
      <c r="AZ4665" s="6"/>
      <c r="BA4665" s="6"/>
      <c r="BB4665" s="6"/>
      <c r="BC4665" s="6"/>
      <c r="BD4665" s="6"/>
      <c r="BE4665" s="6"/>
      <c r="BF4665" s="6"/>
      <c r="BG4665" s="10"/>
    </row>
    <row r="4666" spans="34:59" x14ac:dyDescent="0.25">
      <c r="AH4666" s="10"/>
      <c r="AI4666" s="6"/>
    </row>
    <row r="4667" spans="34:59" x14ac:dyDescent="0.25">
      <c r="AH4667" s="6"/>
      <c r="AI4667" s="6"/>
      <c r="AJ4667" s="6"/>
      <c r="AK4667" s="6"/>
      <c r="AL4667" s="6"/>
      <c r="AM4667" s="6"/>
      <c r="AN4667" s="6"/>
      <c r="AO4667" s="6"/>
      <c r="AP4667" s="6"/>
      <c r="AQ4667" s="6"/>
      <c r="AR4667" s="6"/>
      <c r="AS4667" s="6"/>
      <c r="AT4667" s="6"/>
      <c r="AU4667" s="6"/>
      <c r="AV4667" s="6"/>
      <c r="AW4667" s="6"/>
      <c r="AX4667" s="6"/>
      <c r="AY4667" s="6"/>
      <c r="AZ4667" s="6"/>
      <c r="BA4667" s="6"/>
      <c r="BB4667" s="6"/>
      <c r="BC4667" s="6"/>
      <c r="BD4667" s="6"/>
      <c r="BE4667" s="6"/>
      <c r="BF4667" s="6"/>
      <c r="BG4667" s="6"/>
    </row>
    <row r="4668" spans="34:59" x14ac:dyDescent="0.25">
      <c r="AH4668" s="10"/>
      <c r="AI4668" s="6"/>
      <c r="AJ4668" s="10"/>
      <c r="AK4668" s="10"/>
      <c r="AL4668" s="10"/>
      <c r="AM4668" s="10"/>
      <c r="AN4668" s="10"/>
      <c r="AO4668" s="10"/>
      <c r="AP4668" s="10"/>
      <c r="AQ4668" s="10"/>
      <c r="AR4668" s="10"/>
      <c r="AS4668" s="10"/>
      <c r="AT4668" s="10"/>
      <c r="AU4668" s="10"/>
      <c r="AV4668" s="10"/>
      <c r="AW4668" s="10"/>
      <c r="AX4668" s="10"/>
      <c r="AY4668" s="10"/>
      <c r="AZ4668" s="10"/>
      <c r="BA4668" s="10"/>
      <c r="BB4668" s="10"/>
      <c r="BC4668" s="10"/>
      <c r="BD4668" s="10"/>
      <c r="BE4668" s="10"/>
      <c r="BF4668" s="10"/>
      <c r="BG4668" s="6"/>
    </row>
    <row r="4669" spans="34:59" x14ac:dyDescent="0.25">
      <c r="AH4669" s="6"/>
      <c r="AI4669" s="6"/>
      <c r="AJ4669" s="6"/>
      <c r="AK4669" s="6"/>
      <c r="AL4669" s="6"/>
      <c r="AM4669" s="6"/>
      <c r="AN4669" s="6"/>
      <c r="AO4669" s="6"/>
      <c r="AP4669" s="6"/>
      <c r="AQ4669" s="6"/>
      <c r="AR4669" s="6"/>
      <c r="AS4669" s="6"/>
      <c r="AT4669" s="6"/>
      <c r="AU4669" s="6"/>
      <c r="AV4669" s="6"/>
      <c r="AW4669" s="6"/>
      <c r="AX4669" s="6"/>
      <c r="AY4669" s="6"/>
      <c r="AZ4669" s="6"/>
      <c r="BA4669" s="6"/>
      <c r="BB4669" s="6"/>
      <c r="BC4669" s="6"/>
      <c r="BD4669" s="6"/>
      <c r="BE4669" s="6"/>
      <c r="BF4669" s="6"/>
      <c r="BG4669" s="10"/>
    </row>
    <row r="4670" spans="34:59" x14ac:dyDescent="0.25">
      <c r="AH4670" s="10"/>
      <c r="AI4670" s="6"/>
    </row>
    <row r="4671" spans="34:59" x14ac:dyDescent="0.25">
      <c r="AH4671" s="6"/>
      <c r="AI4671" s="6"/>
      <c r="AJ4671" s="6"/>
      <c r="AK4671" s="6"/>
      <c r="AL4671" s="6"/>
      <c r="AM4671" s="6"/>
      <c r="AN4671" s="6"/>
      <c r="AO4671" s="6"/>
      <c r="AP4671" s="6"/>
      <c r="AQ4671" s="6"/>
      <c r="AR4671" s="6"/>
      <c r="AS4671" s="6"/>
      <c r="AT4671" s="6"/>
      <c r="AU4671" s="6"/>
      <c r="AV4671" s="6"/>
      <c r="AW4671" s="6"/>
      <c r="AX4671" s="6"/>
      <c r="AY4671" s="6"/>
      <c r="AZ4671" s="6"/>
      <c r="BA4671" s="6"/>
      <c r="BB4671" s="6"/>
      <c r="BC4671" s="6"/>
      <c r="BD4671" s="6"/>
      <c r="BE4671" s="6"/>
      <c r="BF4671" s="6"/>
      <c r="BG4671" s="6"/>
    </row>
    <row r="4672" spans="34:59" x14ac:dyDescent="0.25">
      <c r="AH4672" s="10"/>
      <c r="AI4672" s="6"/>
      <c r="AJ4672" s="10"/>
      <c r="AK4672" s="10"/>
      <c r="AL4672" s="10"/>
      <c r="AM4672" s="10"/>
      <c r="AN4672" s="10"/>
      <c r="AO4672" s="10"/>
      <c r="AP4672" s="10"/>
      <c r="AQ4672" s="10"/>
      <c r="AR4672" s="10"/>
      <c r="AS4672" s="10"/>
      <c r="AT4672" s="10"/>
      <c r="AU4672" s="10"/>
      <c r="AV4672" s="10"/>
      <c r="AW4672" s="10"/>
      <c r="AX4672" s="10"/>
      <c r="AY4672" s="10"/>
      <c r="AZ4672" s="10"/>
      <c r="BA4672" s="10"/>
      <c r="BB4672" s="10"/>
      <c r="BC4672" s="10"/>
      <c r="BD4672" s="10"/>
      <c r="BE4672" s="10"/>
      <c r="BF4672" s="10"/>
      <c r="BG4672" s="6"/>
    </row>
    <row r="4673" spans="34:59" x14ac:dyDescent="0.25">
      <c r="AH4673" s="6"/>
      <c r="AI4673" s="6"/>
      <c r="AJ4673" s="6"/>
      <c r="AK4673" s="6"/>
      <c r="AL4673" s="6"/>
      <c r="AM4673" s="6"/>
      <c r="AN4673" s="6"/>
      <c r="AO4673" s="6"/>
      <c r="AP4673" s="6"/>
      <c r="AQ4673" s="6"/>
      <c r="AR4673" s="6"/>
      <c r="AS4673" s="6"/>
      <c r="AT4673" s="6"/>
      <c r="AU4673" s="6"/>
      <c r="AV4673" s="6"/>
      <c r="AW4673" s="6"/>
      <c r="AX4673" s="6"/>
      <c r="AY4673" s="6"/>
      <c r="AZ4673" s="6"/>
      <c r="BA4673" s="6"/>
      <c r="BB4673" s="6"/>
      <c r="BC4673" s="6"/>
      <c r="BD4673" s="6"/>
      <c r="BE4673" s="6"/>
      <c r="BF4673" s="6"/>
      <c r="BG4673" s="10"/>
    </row>
    <row r="4674" spans="34:59" x14ac:dyDescent="0.25">
      <c r="AH4674" s="10"/>
      <c r="AI4674" s="6"/>
    </row>
    <row r="4675" spans="34:59" x14ac:dyDescent="0.25">
      <c r="AH4675" s="6"/>
      <c r="AI4675" s="6"/>
      <c r="AJ4675" s="6"/>
      <c r="AK4675" s="6"/>
      <c r="AL4675" s="6"/>
      <c r="AM4675" s="6"/>
      <c r="AN4675" s="6"/>
      <c r="AO4675" s="6"/>
      <c r="AP4675" s="6"/>
      <c r="AQ4675" s="6"/>
      <c r="AR4675" s="6"/>
      <c r="AS4675" s="6"/>
      <c r="AT4675" s="6"/>
      <c r="AU4675" s="6"/>
      <c r="AV4675" s="6"/>
      <c r="AW4675" s="6"/>
      <c r="AX4675" s="6"/>
      <c r="AY4675" s="6"/>
      <c r="AZ4675" s="6"/>
      <c r="BA4675" s="6"/>
      <c r="BB4675" s="6"/>
      <c r="BC4675" s="6"/>
      <c r="BD4675" s="6"/>
      <c r="BE4675" s="6"/>
      <c r="BF4675" s="6"/>
      <c r="BG4675" s="6"/>
    </row>
    <row r="4676" spans="34:59" x14ac:dyDescent="0.25">
      <c r="AH4676" s="10"/>
      <c r="AI4676" s="6"/>
      <c r="AJ4676" s="10"/>
      <c r="AK4676" s="10"/>
      <c r="AL4676" s="10"/>
      <c r="AM4676" s="10"/>
      <c r="AN4676" s="10"/>
      <c r="AO4676" s="10"/>
      <c r="AP4676" s="10"/>
      <c r="AQ4676" s="10"/>
      <c r="AR4676" s="10"/>
      <c r="AS4676" s="10"/>
      <c r="AT4676" s="10"/>
      <c r="AU4676" s="10"/>
      <c r="AV4676" s="10"/>
      <c r="AW4676" s="10"/>
      <c r="AX4676" s="10"/>
      <c r="AY4676" s="10"/>
      <c r="AZ4676" s="10"/>
      <c r="BA4676" s="10"/>
      <c r="BB4676" s="10"/>
      <c r="BC4676" s="10"/>
      <c r="BD4676" s="10"/>
      <c r="BE4676" s="10"/>
      <c r="BF4676" s="10"/>
      <c r="BG4676" s="6"/>
    </row>
    <row r="4677" spans="34:59" x14ac:dyDescent="0.25">
      <c r="AH4677" s="6"/>
      <c r="AI4677" s="6"/>
      <c r="AJ4677" s="6"/>
      <c r="AK4677" s="6"/>
      <c r="AL4677" s="6"/>
      <c r="AM4677" s="6"/>
      <c r="AN4677" s="6"/>
      <c r="AO4677" s="6"/>
      <c r="AP4677" s="6"/>
      <c r="AQ4677" s="6"/>
      <c r="AR4677" s="6"/>
      <c r="AS4677" s="6"/>
      <c r="AT4677" s="6"/>
      <c r="AU4677" s="6"/>
      <c r="AV4677" s="6"/>
      <c r="AW4677" s="6"/>
      <c r="AX4677" s="6"/>
      <c r="AY4677" s="6"/>
      <c r="AZ4677" s="6"/>
      <c r="BA4677" s="6"/>
      <c r="BB4677" s="6"/>
      <c r="BC4677" s="6"/>
      <c r="BD4677" s="6"/>
      <c r="BE4677" s="6"/>
      <c r="BF4677" s="6"/>
      <c r="BG4677" s="10"/>
    </row>
    <row r="4678" spans="34:59" x14ac:dyDescent="0.25">
      <c r="AH4678" s="10"/>
      <c r="AI4678" s="6"/>
    </row>
    <row r="4679" spans="34:59" x14ac:dyDescent="0.25">
      <c r="AH4679" s="6"/>
      <c r="AI4679" s="6"/>
      <c r="AJ4679" s="6"/>
      <c r="AK4679" s="6"/>
      <c r="AL4679" s="6"/>
      <c r="AM4679" s="6"/>
      <c r="AN4679" s="6"/>
      <c r="AO4679" s="6"/>
      <c r="AP4679" s="6"/>
      <c r="AQ4679" s="6"/>
      <c r="AR4679" s="6"/>
      <c r="AS4679" s="6"/>
      <c r="AT4679" s="6"/>
      <c r="AU4679" s="6"/>
      <c r="AV4679" s="6"/>
      <c r="AW4679" s="6"/>
      <c r="AX4679" s="6"/>
      <c r="AY4679" s="6"/>
      <c r="AZ4679" s="6"/>
      <c r="BA4679" s="6"/>
      <c r="BB4679" s="6"/>
      <c r="BC4679" s="6"/>
      <c r="BD4679" s="6"/>
      <c r="BE4679" s="6"/>
      <c r="BF4679" s="6"/>
      <c r="BG4679" s="6"/>
    </row>
    <row r="4680" spans="34:59" x14ac:dyDescent="0.25">
      <c r="AH4680" s="10"/>
      <c r="AI4680" s="6"/>
      <c r="AJ4680" s="10"/>
      <c r="AK4680" s="10"/>
      <c r="AL4680" s="10"/>
      <c r="AM4680" s="10"/>
      <c r="AN4680" s="10"/>
      <c r="AO4680" s="10"/>
      <c r="AP4680" s="10"/>
      <c r="AQ4680" s="10"/>
      <c r="AR4680" s="10"/>
      <c r="AS4680" s="10"/>
      <c r="AT4680" s="10"/>
      <c r="AU4680" s="10"/>
      <c r="AV4680" s="10"/>
      <c r="AW4680" s="10"/>
      <c r="AX4680" s="10"/>
      <c r="AY4680" s="10"/>
      <c r="AZ4680" s="10"/>
      <c r="BA4680" s="10"/>
      <c r="BB4680" s="10"/>
      <c r="BC4680" s="10"/>
      <c r="BD4680" s="10"/>
      <c r="BE4680" s="10"/>
      <c r="BF4680" s="10"/>
      <c r="BG4680" s="6"/>
    </row>
    <row r="4681" spans="34:59" x14ac:dyDescent="0.25">
      <c r="AH4681" s="6"/>
      <c r="AI4681" s="6"/>
      <c r="AJ4681" s="6"/>
      <c r="AK4681" s="6"/>
      <c r="AL4681" s="6"/>
      <c r="AM4681" s="6"/>
      <c r="AN4681" s="6"/>
      <c r="AO4681" s="6"/>
      <c r="AP4681" s="6"/>
      <c r="AQ4681" s="6"/>
      <c r="AR4681" s="6"/>
      <c r="AS4681" s="6"/>
      <c r="AT4681" s="6"/>
      <c r="AU4681" s="6"/>
      <c r="AV4681" s="6"/>
      <c r="AW4681" s="6"/>
      <c r="AX4681" s="6"/>
      <c r="AY4681" s="6"/>
      <c r="AZ4681" s="6"/>
      <c r="BA4681" s="6"/>
      <c r="BB4681" s="6"/>
      <c r="BC4681" s="6"/>
      <c r="BD4681" s="6"/>
      <c r="BE4681" s="6"/>
      <c r="BF4681" s="6"/>
      <c r="BG4681" s="10"/>
    </row>
    <row r="4682" spans="34:59" x14ac:dyDescent="0.25">
      <c r="AH4682" s="10"/>
      <c r="AI4682" s="6"/>
    </row>
    <row r="4683" spans="34:59" x14ac:dyDescent="0.25">
      <c r="AH4683" s="6"/>
      <c r="AI4683" s="6"/>
      <c r="AJ4683" s="6"/>
      <c r="AK4683" s="6"/>
      <c r="AL4683" s="6"/>
      <c r="AM4683" s="6"/>
      <c r="AN4683" s="6"/>
      <c r="AO4683" s="6"/>
      <c r="AP4683" s="6"/>
      <c r="AQ4683" s="6"/>
      <c r="AR4683" s="6"/>
      <c r="AS4683" s="6"/>
      <c r="AT4683" s="6"/>
      <c r="AU4683" s="6"/>
      <c r="AV4683" s="6"/>
      <c r="AW4683" s="6"/>
      <c r="AX4683" s="6"/>
      <c r="AY4683" s="6"/>
      <c r="AZ4683" s="6"/>
      <c r="BA4683" s="6"/>
      <c r="BB4683" s="6"/>
      <c r="BC4683" s="6"/>
      <c r="BD4683" s="6"/>
      <c r="BE4683" s="6"/>
      <c r="BF4683" s="6"/>
      <c r="BG4683" s="6"/>
    </row>
    <row r="4684" spans="34:59" x14ac:dyDescent="0.25">
      <c r="AH4684" s="10"/>
      <c r="AI4684" s="6"/>
      <c r="AJ4684" s="10"/>
      <c r="AK4684" s="10"/>
      <c r="AL4684" s="10"/>
      <c r="AM4684" s="10"/>
      <c r="AN4684" s="10"/>
      <c r="AO4684" s="10"/>
      <c r="AP4684" s="10"/>
      <c r="AQ4684" s="10"/>
      <c r="AR4684" s="10"/>
      <c r="AS4684" s="10"/>
      <c r="AT4684" s="10"/>
      <c r="AU4684" s="10"/>
      <c r="AV4684" s="10"/>
      <c r="AW4684" s="10"/>
      <c r="AX4684" s="10"/>
      <c r="AY4684" s="10"/>
      <c r="AZ4684" s="10"/>
      <c r="BA4684" s="10"/>
      <c r="BB4684" s="10"/>
      <c r="BC4684" s="10"/>
      <c r="BD4684" s="10"/>
      <c r="BE4684" s="10"/>
      <c r="BF4684" s="10"/>
      <c r="BG4684" s="6"/>
    </row>
    <row r="4685" spans="34:59" x14ac:dyDescent="0.25">
      <c r="AH4685" s="6"/>
      <c r="AI4685" s="6"/>
      <c r="AJ4685" s="6"/>
      <c r="AK4685" s="6"/>
      <c r="AL4685" s="6"/>
      <c r="AM4685" s="6"/>
      <c r="AN4685" s="6"/>
      <c r="AO4685" s="6"/>
      <c r="AP4685" s="6"/>
      <c r="AQ4685" s="6"/>
      <c r="AR4685" s="6"/>
      <c r="AS4685" s="6"/>
      <c r="AT4685" s="6"/>
      <c r="AU4685" s="6"/>
      <c r="AV4685" s="6"/>
      <c r="AW4685" s="6"/>
      <c r="AX4685" s="6"/>
      <c r="AY4685" s="6"/>
      <c r="AZ4685" s="6"/>
      <c r="BA4685" s="6"/>
      <c r="BB4685" s="6"/>
      <c r="BC4685" s="6"/>
      <c r="BD4685" s="6"/>
      <c r="BE4685" s="6"/>
      <c r="BF4685" s="6"/>
      <c r="BG4685" s="10"/>
    </row>
    <row r="4686" spans="34:59" x14ac:dyDescent="0.25">
      <c r="AH4686" s="10"/>
      <c r="AI4686" s="6"/>
    </row>
    <row r="4687" spans="34:59" x14ac:dyDescent="0.25">
      <c r="AH4687" s="6"/>
      <c r="AI4687" s="6"/>
      <c r="AJ4687" s="6"/>
      <c r="AK4687" s="6"/>
      <c r="AL4687" s="6"/>
      <c r="AM4687" s="6"/>
      <c r="AN4687" s="6"/>
      <c r="AO4687" s="6"/>
      <c r="AP4687" s="6"/>
      <c r="AQ4687" s="6"/>
      <c r="AR4687" s="6"/>
      <c r="AS4687" s="6"/>
      <c r="AT4687" s="6"/>
      <c r="AU4687" s="6"/>
      <c r="AV4687" s="6"/>
      <c r="AW4687" s="6"/>
      <c r="AX4687" s="6"/>
      <c r="AY4687" s="6"/>
      <c r="AZ4687" s="6"/>
      <c r="BA4687" s="6"/>
      <c r="BB4687" s="6"/>
      <c r="BC4687" s="6"/>
      <c r="BD4687" s="6"/>
      <c r="BE4687" s="6"/>
      <c r="BF4687" s="6"/>
      <c r="BG4687" s="6"/>
    </row>
    <row r="4688" spans="34:59" x14ac:dyDescent="0.25">
      <c r="AH4688" s="10"/>
      <c r="AI4688" s="6"/>
      <c r="AJ4688" s="10"/>
      <c r="AK4688" s="10"/>
      <c r="AL4688" s="10"/>
      <c r="AM4688" s="10"/>
      <c r="AN4688" s="10"/>
      <c r="AO4688" s="10"/>
      <c r="AP4688" s="10"/>
      <c r="AQ4688" s="10"/>
      <c r="AR4688" s="10"/>
      <c r="AS4688" s="10"/>
      <c r="AT4688" s="10"/>
      <c r="AU4688" s="10"/>
      <c r="AV4688" s="10"/>
      <c r="AW4688" s="10"/>
      <c r="AX4688" s="10"/>
      <c r="AY4688" s="10"/>
      <c r="AZ4688" s="10"/>
      <c r="BA4688" s="10"/>
      <c r="BB4688" s="10"/>
      <c r="BC4688" s="10"/>
      <c r="BD4688" s="10"/>
      <c r="BE4688" s="10"/>
      <c r="BF4688" s="10"/>
      <c r="BG4688" s="6"/>
    </row>
    <row r="4689" spans="34:59" x14ac:dyDescent="0.25">
      <c r="AH4689" s="6"/>
      <c r="AI4689" s="6"/>
      <c r="AJ4689" s="6"/>
      <c r="AK4689" s="6"/>
      <c r="AL4689" s="6"/>
      <c r="AM4689" s="6"/>
      <c r="AN4689" s="6"/>
      <c r="AO4689" s="6"/>
      <c r="AP4689" s="6"/>
      <c r="AQ4689" s="6"/>
      <c r="AR4689" s="6"/>
      <c r="AS4689" s="6"/>
      <c r="AT4689" s="6"/>
      <c r="AU4689" s="6"/>
      <c r="AV4689" s="6"/>
      <c r="AW4689" s="6"/>
      <c r="AX4689" s="6"/>
      <c r="AY4689" s="6"/>
      <c r="AZ4689" s="6"/>
      <c r="BA4689" s="6"/>
      <c r="BB4689" s="6"/>
      <c r="BC4689" s="6"/>
      <c r="BD4689" s="6"/>
      <c r="BE4689" s="6"/>
      <c r="BF4689" s="6"/>
      <c r="BG4689" s="10"/>
    </row>
    <row r="4690" spans="34:59" x14ac:dyDescent="0.25">
      <c r="AH4690" s="10"/>
      <c r="AI4690" s="6"/>
    </row>
    <row r="4691" spans="34:59" x14ac:dyDescent="0.25">
      <c r="AH4691" s="6"/>
      <c r="AI4691" s="6"/>
      <c r="AJ4691" s="6"/>
      <c r="AK4691" s="6"/>
      <c r="AL4691" s="6"/>
      <c r="AM4691" s="6"/>
      <c r="AN4691" s="6"/>
      <c r="AO4691" s="6"/>
      <c r="AP4691" s="6"/>
      <c r="AQ4691" s="6"/>
      <c r="AR4691" s="6"/>
      <c r="AS4691" s="6"/>
      <c r="AT4691" s="6"/>
      <c r="AU4691" s="6"/>
      <c r="AV4691" s="6"/>
      <c r="AW4691" s="6"/>
      <c r="AX4691" s="6"/>
      <c r="AY4691" s="6"/>
      <c r="AZ4691" s="6"/>
      <c r="BA4691" s="6"/>
      <c r="BB4691" s="6"/>
      <c r="BC4691" s="6"/>
      <c r="BD4691" s="6"/>
      <c r="BE4691" s="6"/>
      <c r="BF4691" s="6"/>
      <c r="BG4691" s="6"/>
    </row>
    <row r="4692" spans="34:59" x14ac:dyDescent="0.25">
      <c r="AH4692" s="10"/>
      <c r="AI4692" s="6"/>
      <c r="AJ4692" s="10"/>
      <c r="AK4692" s="10"/>
      <c r="AL4692" s="10"/>
      <c r="AM4692" s="10"/>
      <c r="AN4692" s="10"/>
      <c r="AO4692" s="10"/>
      <c r="AP4692" s="10"/>
      <c r="AQ4692" s="10"/>
      <c r="AR4692" s="10"/>
      <c r="AS4692" s="10"/>
      <c r="AT4692" s="10"/>
      <c r="AU4692" s="10"/>
      <c r="AV4692" s="10"/>
      <c r="AW4692" s="10"/>
      <c r="AX4692" s="10"/>
      <c r="AY4692" s="10"/>
      <c r="AZ4692" s="10"/>
      <c r="BA4692" s="10"/>
      <c r="BB4692" s="10"/>
      <c r="BC4692" s="10"/>
      <c r="BD4692" s="10"/>
      <c r="BE4692" s="10"/>
      <c r="BF4692" s="10"/>
      <c r="BG4692" s="6"/>
    </row>
    <row r="4693" spans="34:59" x14ac:dyDescent="0.25">
      <c r="AH4693" s="6"/>
      <c r="AI4693" s="6"/>
      <c r="AJ4693" s="6"/>
      <c r="AK4693" s="6"/>
      <c r="AL4693" s="6"/>
      <c r="AM4693" s="6"/>
      <c r="AN4693" s="6"/>
      <c r="AO4693" s="6"/>
      <c r="AP4693" s="6"/>
      <c r="AQ4693" s="6"/>
      <c r="AR4693" s="6"/>
      <c r="AS4693" s="6"/>
      <c r="AT4693" s="6"/>
      <c r="AU4693" s="6"/>
      <c r="AV4693" s="6"/>
      <c r="AW4693" s="6"/>
      <c r="AX4693" s="6"/>
      <c r="AY4693" s="6"/>
      <c r="AZ4693" s="6"/>
      <c r="BA4693" s="6"/>
      <c r="BB4693" s="6"/>
      <c r="BC4693" s="6"/>
      <c r="BD4693" s="6"/>
      <c r="BE4693" s="6"/>
      <c r="BF4693" s="6"/>
      <c r="BG4693" s="10"/>
    </row>
    <row r="4694" spans="34:59" x14ac:dyDescent="0.25">
      <c r="AH4694" s="10"/>
      <c r="AI4694" s="6"/>
    </row>
    <row r="4695" spans="34:59" x14ac:dyDescent="0.25">
      <c r="AH4695" s="6"/>
      <c r="AI4695" s="6"/>
      <c r="AJ4695" s="6"/>
      <c r="AK4695" s="6"/>
      <c r="AL4695" s="6"/>
      <c r="AM4695" s="6"/>
      <c r="AN4695" s="6"/>
      <c r="AO4695" s="6"/>
      <c r="AP4695" s="6"/>
      <c r="AQ4695" s="6"/>
      <c r="AR4695" s="6"/>
      <c r="AS4695" s="6"/>
      <c r="AT4695" s="6"/>
      <c r="AU4695" s="6"/>
      <c r="AV4695" s="6"/>
      <c r="AW4695" s="6"/>
      <c r="AX4695" s="6"/>
      <c r="AY4695" s="6"/>
      <c r="AZ4695" s="6"/>
      <c r="BA4695" s="6"/>
      <c r="BB4695" s="6"/>
      <c r="BC4695" s="6"/>
      <c r="BD4695" s="6"/>
      <c r="BE4695" s="6"/>
      <c r="BF4695" s="6"/>
      <c r="BG4695" s="6"/>
    </row>
    <row r="4696" spans="34:59" x14ac:dyDescent="0.25">
      <c r="AH4696" s="10"/>
      <c r="AI4696" s="6"/>
      <c r="AJ4696" s="10"/>
      <c r="AK4696" s="10"/>
      <c r="AL4696" s="10"/>
      <c r="AM4696" s="10"/>
      <c r="AN4696" s="10"/>
      <c r="AO4696" s="10"/>
      <c r="AP4696" s="10"/>
      <c r="AQ4696" s="10"/>
      <c r="AR4696" s="10"/>
      <c r="AS4696" s="10"/>
      <c r="AT4696" s="10"/>
      <c r="AU4696" s="10"/>
      <c r="AV4696" s="10"/>
      <c r="AW4696" s="10"/>
      <c r="AX4696" s="10"/>
      <c r="AY4696" s="10"/>
      <c r="AZ4696" s="10"/>
      <c r="BA4696" s="10"/>
      <c r="BB4696" s="10"/>
      <c r="BC4696" s="10"/>
      <c r="BD4696" s="10"/>
      <c r="BE4696" s="10"/>
      <c r="BF4696" s="10"/>
      <c r="BG4696" s="6"/>
    </row>
    <row r="4697" spans="34:59" x14ac:dyDescent="0.25">
      <c r="AH4697" s="6"/>
      <c r="AI4697" s="6"/>
      <c r="AJ4697" s="6"/>
      <c r="AK4697" s="6"/>
      <c r="AL4697" s="6"/>
      <c r="AM4697" s="6"/>
      <c r="AN4697" s="6"/>
      <c r="AO4697" s="6"/>
      <c r="AP4697" s="6"/>
      <c r="AQ4697" s="6"/>
      <c r="AR4697" s="6"/>
      <c r="AS4697" s="6"/>
      <c r="AT4697" s="6"/>
      <c r="AU4697" s="6"/>
      <c r="AV4697" s="6"/>
      <c r="AW4697" s="6"/>
      <c r="AX4697" s="6"/>
      <c r="AY4697" s="6"/>
      <c r="AZ4697" s="6"/>
      <c r="BA4697" s="6"/>
      <c r="BB4697" s="6"/>
      <c r="BC4697" s="6"/>
      <c r="BD4697" s="6"/>
      <c r="BE4697" s="6"/>
      <c r="BF4697" s="6"/>
      <c r="BG4697" s="10"/>
    </row>
    <row r="4698" spans="34:59" x14ac:dyDescent="0.25">
      <c r="AH4698" s="10"/>
      <c r="AI4698" s="6"/>
    </row>
    <row r="4699" spans="34:59" x14ac:dyDescent="0.25">
      <c r="AH4699" s="6"/>
      <c r="AI4699" s="6"/>
      <c r="AJ4699" s="6"/>
      <c r="AK4699" s="6"/>
      <c r="AL4699" s="6"/>
      <c r="AM4699" s="6"/>
      <c r="AN4699" s="6"/>
      <c r="AO4699" s="6"/>
      <c r="AP4699" s="6"/>
      <c r="AQ4699" s="6"/>
      <c r="AR4699" s="6"/>
      <c r="AS4699" s="6"/>
      <c r="AT4699" s="6"/>
      <c r="AU4699" s="6"/>
      <c r="AV4699" s="6"/>
      <c r="AW4699" s="6"/>
      <c r="AX4699" s="6"/>
      <c r="AY4699" s="6"/>
      <c r="AZ4699" s="6"/>
      <c r="BA4699" s="6"/>
      <c r="BB4699" s="6"/>
      <c r="BC4699" s="6"/>
      <c r="BD4699" s="6"/>
      <c r="BE4699" s="6"/>
      <c r="BF4699" s="6"/>
      <c r="BG4699" s="6"/>
    </row>
    <row r="4700" spans="34:59" x14ac:dyDescent="0.25">
      <c r="AH4700" s="10"/>
      <c r="AI4700" s="6"/>
      <c r="AJ4700" s="10"/>
      <c r="AK4700" s="10"/>
      <c r="AL4700" s="10"/>
      <c r="AM4700" s="10"/>
      <c r="AN4700" s="10"/>
      <c r="AO4700" s="10"/>
      <c r="AP4700" s="10"/>
      <c r="AQ4700" s="10"/>
      <c r="AR4700" s="10"/>
      <c r="AS4700" s="10"/>
      <c r="AT4700" s="10"/>
      <c r="AU4700" s="10"/>
      <c r="AV4700" s="10"/>
      <c r="AW4700" s="10"/>
      <c r="AX4700" s="10"/>
      <c r="AY4700" s="10"/>
      <c r="AZ4700" s="10"/>
      <c r="BA4700" s="10"/>
      <c r="BB4700" s="10"/>
      <c r="BC4700" s="10"/>
      <c r="BD4700" s="10"/>
      <c r="BE4700" s="10"/>
      <c r="BF4700" s="10"/>
      <c r="BG4700" s="6"/>
    </row>
    <row r="4701" spans="34:59" x14ac:dyDescent="0.25">
      <c r="AH4701" s="6"/>
      <c r="AI4701" s="6"/>
      <c r="AJ4701" s="6"/>
      <c r="AK4701" s="6"/>
      <c r="AL4701" s="6"/>
      <c r="AM4701" s="6"/>
      <c r="AN4701" s="6"/>
      <c r="AO4701" s="6"/>
      <c r="AP4701" s="6"/>
      <c r="AQ4701" s="6"/>
      <c r="AR4701" s="6"/>
      <c r="AS4701" s="6"/>
      <c r="AT4701" s="6"/>
      <c r="AU4701" s="6"/>
      <c r="AV4701" s="6"/>
      <c r="AW4701" s="6"/>
      <c r="AX4701" s="6"/>
      <c r="AY4701" s="6"/>
      <c r="AZ4701" s="6"/>
      <c r="BA4701" s="6"/>
      <c r="BB4701" s="6"/>
      <c r="BC4701" s="6"/>
      <c r="BD4701" s="6"/>
      <c r="BE4701" s="6"/>
      <c r="BF4701" s="6"/>
      <c r="BG4701" s="10"/>
    </row>
    <row r="4702" spans="34:59" x14ac:dyDescent="0.25">
      <c r="AH4702" s="10"/>
      <c r="AI4702" s="6"/>
    </row>
    <row r="4703" spans="34:59" x14ac:dyDescent="0.25">
      <c r="AH4703" s="6"/>
      <c r="AI4703" s="6"/>
      <c r="AJ4703" s="6"/>
      <c r="AK4703" s="6"/>
      <c r="AL4703" s="6"/>
      <c r="AM4703" s="6"/>
      <c r="AN4703" s="6"/>
      <c r="AO4703" s="6"/>
      <c r="AP4703" s="6"/>
      <c r="AQ4703" s="6"/>
      <c r="AR4703" s="6"/>
      <c r="AS4703" s="6"/>
      <c r="AT4703" s="6"/>
      <c r="AU4703" s="6"/>
      <c r="AV4703" s="6"/>
      <c r="AW4703" s="6"/>
      <c r="AX4703" s="6"/>
      <c r="AY4703" s="6"/>
      <c r="AZ4703" s="6"/>
      <c r="BA4703" s="6"/>
      <c r="BB4703" s="6"/>
      <c r="BC4703" s="6"/>
      <c r="BD4703" s="6"/>
      <c r="BE4703" s="6"/>
      <c r="BF4703" s="6"/>
      <c r="BG4703" s="6"/>
    </row>
    <row r="4704" spans="34:59" x14ac:dyDescent="0.25">
      <c r="AH4704" s="10"/>
      <c r="AI4704" s="6"/>
      <c r="AJ4704" s="10"/>
      <c r="AK4704" s="10"/>
      <c r="AL4704" s="10"/>
      <c r="AM4704" s="10"/>
      <c r="AN4704" s="10"/>
      <c r="AO4704" s="10"/>
      <c r="AP4704" s="10"/>
      <c r="AQ4704" s="10"/>
      <c r="AR4704" s="10"/>
      <c r="AS4704" s="10"/>
      <c r="AT4704" s="10"/>
      <c r="AU4704" s="10"/>
      <c r="AV4704" s="10"/>
      <c r="AW4704" s="10"/>
      <c r="AX4704" s="10"/>
      <c r="AY4704" s="10"/>
      <c r="AZ4704" s="10"/>
      <c r="BA4704" s="10"/>
      <c r="BB4704" s="10"/>
      <c r="BC4704" s="10"/>
      <c r="BD4704" s="10"/>
      <c r="BE4704" s="10"/>
      <c r="BF4704" s="10"/>
      <c r="BG4704" s="6"/>
    </row>
    <row r="4705" spans="34:59" x14ac:dyDescent="0.25">
      <c r="AH4705" s="6"/>
      <c r="AI4705" s="6"/>
      <c r="AJ4705" s="6"/>
      <c r="AK4705" s="6"/>
      <c r="AL4705" s="6"/>
      <c r="AM4705" s="6"/>
      <c r="AN4705" s="6"/>
      <c r="AO4705" s="6"/>
      <c r="AP4705" s="6"/>
      <c r="AQ4705" s="6"/>
      <c r="AR4705" s="6"/>
      <c r="AS4705" s="6"/>
      <c r="AT4705" s="6"/>
      <c r="AU4705" s="6"/>
      <c r="AV4705" s="6"/>
      <c r="AW4705" s="6"/>
      <c r="AX4705" s="6"/>
      <c r="AY4705" s="6"/>
      <c r="AZ4705" s="6"/>
      <c r="BA4705" s="6"/>
      <c r="BB4705" s="6"/>
      <c r="BC4705" s="6"/>
      <c r="BD4705" s="6"/>
      <c r="BE4705" s="6"/>
      <c r="BF4705" s="6"/>
      <c r="BG4705" s="10"/>
    </row>
    <row r="4706" spans="34:59" x14ac:dyDescent="0.25">
      <c r="AH4706" s="10"/>
      <c r="AI4706" s="6"/>
    </row>
    <row r="4707" spans="34:59" x14ac:dyDescent="0.25">
      <c r="AH4707" s="6"/>
      <c r="AI4707" s="6"/>
      <c r="AJ4707" s="6"/>
      <c r="AK4707" s="6"/>
      <c r="AL4707" s="6"/>
      <c r="AM4707" s="6"/>
      <c r="AN4707" s="6"/>
      <c r="AO4707" s="6"/>
      <c r="AP4707" s="6"/>
      <c r="AQ4707" s="6"/>
      <c r="AR4707" s="6"/>
      <c r="AS4707" s="6"/>
      <c r="AT4707" s="6"/>
      <c r="AU4707" s="6"/>
      <c r="AV4707" s="6"/>
      <c r="AW4707" s="6"/>
      <c r="AX4707" s="6"/>
      <c r="AY4707" s="6"/>
      <c r="AZ4707" s="6"/>
      <c r="BA4707" s="6"/>
      <c r="BB4707" s="6"/>
      <c r="BC4707" s="6"/>
      <c r="BD4707" s="6"/>
      <c r="BE4707" s="6"/>
      <c r="BF4707" s="6"/>
      <c r="BG4707" s="6"/>
    </row>
    <row r="4708" spans="34:59" x14ac:dyDescent="0.25">
      <c r="AH4708" s="10"/>
      <c r="AI4708" s="6"/>
      <c r="AJ4708" s="10"/>
      <c r="AK4708" s="10"/>
      <c r="AL4708" s="10"/>
      <c r="AM4708" s="10"/>
      <c r="AN4708" s="10"/>
      <c r="AO4708" s="10"/>
      <c r="AP4708" s="10"/>
      <c r="AQ4708" s="10"/>
      <c r="AR4708" s="10"/>
      <c r="AS4708" s="10"/>
      <c r="AT4708" s="10"/>
      <c r="AU4708" s="10"/>
      <c r="AV4708" s="10"/>
      <c r="AW4708" s="10"/>
      <c r="AX4708" s="10"/>
      <c r="AY4708" s="10"/>
      <c r="AZ4708" s="10"/>
      <c r="BA4708" s="10"/>
      <c r="BB4708" s="10"/>
      <c r="BC4708" s="10"/>
      <c r="BD4708" s="10"/>
      <c r="BE4708" s="10"/>
      <c r="BF4708" s="10"/>
      <c r="BG4708" s="6"/>
    </row>
    <row r="4709" spans="34:59" x14ac:dyDescent="0.25">
      <c r="AH4709" s="6"/>
      <c r="AI4709" s="6"/>
      <c r="AJ4709" s="6"/>
      <c r="AK4709" s="6"/>
      <c r="AL4709" s="6"/>
      <c r="AM4709" s="6"/>
      <c r="AN4709" s="6"/>
      <c r="AO4709" s="6"/>
      <c r="AP4709" s="6"/>
      <c r="AQ4709" s="6"/>
      <c r="AR4709" s="6"/>
      <c r="AS4709" s="6"/>
      <c r="AT4709" s="6"/>
      <c r="AU4709" s="6"/>
      <c r="AV4709" s="6"/>
      <c r="AW4709" s="6"/>
      <c r="AX4709" s="6"/>
      <c r="AY4709" s="6"/>
      <c r="AZ4709" s="6"/>
      <c r="BA4709" s="6"/>
      <c r="BB4709" s="6"/>
      <c r="BC4709" s="6"/>
      <c r="BD4709" s="6"/>
      <c r="BE4709" s="6"/>
      <c r="BF4709" s="6"/>
      <c r="BG4709" s="10"/>
    </row>
    <row r="4710" spans="34:59" x14ac:dyDescent="0.25">
      <c r="AH4710" s="10"/>
      <c r="AI4710" s="6"/>
    </row>
    <row r="4711" spans="34:59" x14ac:dyDescent="0.25">
      <c r="AH4711" s="6"/>
      <c r="AI4711" s="6"/>
      <c r="AJ4711" s="6"/>
      <c r="AK4711" s="6"/>
      <c r="AL4711" s="6"/>
      <c r="AM4711" s="6"/>
      <c r="AN4711" s="6"/>
      <c r="AO4711" s="6"/>
      <c r="AP4711" s="6"/>
      <c r="AQ4711" s="6"/>
      <c r="AR4711" s="6"/>
      <c r="AS4711" s="6"/>
      <c r="AT4711" s="6"/>
      <c r="AU4711" s="6"/>
      <c r="AV4711" s="6"/>
      <c r="AW4711" s="6"/>
      <c r="AX4711" s="6"/>
      <c r="AY4711" s="6"/>
      <c r="AZ4711" s="6"/>
      <c r="BA4711" s="6"/>
      <c r="BB4711" s="6"/>
      <c r="BC4711" s="6"/>
      <c r="BD4711" s="6"/>
      <c r="BE4711" s="6"/>
      <c r="BF4711" s="6"/>
      <c r="BG4711" s="6"/>
    </row>
    <row r="4712" spans="34:59" x14ac:dyDescent="0.25">
      <c r="AH4712" s="10"/>
      <c r="AI4712" s="6"/>
      <c r="AJ4712" s="10"/>
      <c r="AK4712" s="10"/>
      <c r="AL4712" s="10"/>
      <c r="AM4712" s="10"/>
      <c r="AN4712" s="10"/>
      <c r="AO4712" s="10"/>
      <c r="AP4712" s="10"/>
      <c r="AQ4712" s="10"/>
      <c r="AR4712" s="10"/>
      <c r="AS4712" s="10"/>
      <c r="AT4712" s="10"/>
      <c r="AU4712" s="10"/>
      <c r="AV4712" s="10"/>
      <c r="AW4712" s="10"/>
      <c r="AX4712" s="10"/>
      <c r="AY4712" s="10"/>
      <c r="AZ4712" s="10"/>
      <c r="BA4712" s="10"/>
      <c r="BB4712" s="10"/>
      <c r="BC4712" s="10"/>
      <c r="BD4712" s="10"/>
      <c r="BE4712" s="10"/>
      <c r="BF4712" s="10"/>
      <c r="BG4712" s="6"/>
    </row>
    <row r="4713" spans="34:59" x14ac:dyDescent="0.25">
      <c r="AH4713" s="6"/>
      <c r="AI4713" s="6"/>
      <c r="AJ4713" s="6"/>
      <c r="AK4713" s="6"/>
      <c r="AL4713" s="6"/>
      <c r="AM4713" s="6"/>
      <c r="AN4713" s="6"/>
      <c r="AO4713" s="6"/>
      <c r="AP4713" s="6"/>
      <c r="AQ4713" s="6"/>
      <c r="AR4713" s="6"/>
      <c r="AS4713" s="6"/>
      <c r="AT4713" s="6"/>
      <c r="AU4713" s="6"/>
      <c r="AV4713" s="6"/>
      <c r="AW4713" s="6"/>
      <c r="AX4713" s="6"/>
      <c r="AY4713" s="6"/>
      <c r="AZ4713" s="6"/>
      <c r="BA4713" s="6"/>
      <c r="BB4713" s="6"/>
      <c r="BC4713" s="6"/>
      <c r="BD4713" s="6"/>
      <c r="BE4713" s="6"/>
      <c r="BF4713" s="6"/>
      <c r="BG4713" s="10"/>
    </row>
    <row r="4714" spans="34:59" x14ac:dyDescent="0.25">
      <c r="AH4714" s="10"/>
      <c r="AI4714" s="6"/>
    </row>
    <row r="4715" spans="34:59" x14ac:dyDescent="0.25">
      <c r="AH4715" s="6"/>
      <c r="AI4715" s="6"/>
      <c r="AJ4715" s="6"/>
      <c r="AK4715" s="6"/>
      <c r="AL4715" s="6"/>
      <c r="AM4715" s="6"/>
      <c r="AN4715" s="6"/>
      <c r="AO4715" s="6"/>
      <c r="AP4715" s="6"/>
      <c r="AQ4715" s="6"/>
      <c r="AR4715" s="6"/>
      <c r="AS4715" s="6"/>
      <c r="AT4715" s="6"/>
      <c r="AU4715" s="6"/>
      <c r="AV4715" s="6"/>
      <c r="AW4715" s="6"/>
      <c r="AX4715" s="6"/>
      <c r="AY4715" s="6"/>
      <c r="AZ4715" s="6"/>
      <c r="BA4715" s="6"/>
      <c r="BB4715" s="6"/>
      <c r="BC4715" s="6"/>
      <c r="BD4715" s="6"/>
      <c r="BE4715" s="6"/>
      <c r="BF4715" s="6"/>
      <c r="BG4715" s="6"/>
    </row>
    <row r="4716" spans="34:59" x14ac:dyDescent="0.25">
      <c r="AH4716" s="10"/>
      <c r="AI4716" s="6"/>
      <c r="AJ4716" s="10"/>
      <c r="AK4716" s="10"/>
      <c r="AL4716" s="10"/>
      <c r="AM4716" s="10"/>
      <c r="AN4716" s="10"/>
      <c r="AO4716" s="10"/>
      <c r="AP4716" s="10"/>
      <c r="AQ4716" s="10"/>
      <c r="AR4716" s="10"/>
      <c r="AS4716" s="10"/>
      <c r="AT4716" s="10"/>
      <c r="AU4716" s="10"/>
      <c r="AV4716" s="10"/>
      <c r="AW4716" s="10"/>
      <c r="AX4716" s="10"/>
      <c r="AY4716" s="10"/>
      <c r="AZ4716" s="10"/>
      <c r="BA4716" s="10"/>
      <c r="BB4716" s="10"/>
      <c r="BC4716" s="10"/>
      <c r="BD4716" s="10"/>
      <c r="BE4716" s="10"/>
      <c r="BF4716" s="10"/>
      <c r="BG4716" s="6"/>
    </row>
    <row r="4717" spans="34:59" x14ac:dyDescent="0.25">
      <c r="AH4717" s="6"/>
      <c r="AI4717" s="6"/>
      <c r="AJ4717" s="6"/>
      <c r="AK4717" s="6"/>
      <c r="AL4717" s="6"/>
      <c r="AM4717" s="6"/>
      <c r="AN4717" s="6"/>
      <c r="AO4717" s="6"/>
      <c r="AP4717" s="6"/>
      <c r="AQ4717" s="6"/>
      <c r="AR4717" s="6"/>
      <c r="AS4717" s="6"/>
      <c r="AT4717" s="6"/>
      <c r="AU4717" s="6"/>
      <c r="AV4717" s="6"/>
      <c r="AW4717" s="6"/>
      <c r="AX4717" s="6"/>
      <c r="AY4717" s="6"/>
      <c r="AZ4717" s="6"/>
      <c r="BA4717" s="6"/>
      <c r="BB4717" s="6"/>
      <c r="BC4717" s="6"/>
      <c r="BD4717" s="6"/>
      <c r="BE4717" s="6"/>
      <c r="BF4717" s="6"/>
      <c r="BG4717" s="10"/>
    </row>
    <row r="4718" spans="34:59" x14ac:dyDescent="0.25">
      <c r="AH4718" s="10"/>
      <c r="AI4718" s="6"/>
    </row>
    <row r="4719" spans="34:59" x14ac:dyDescent="0.25">
      <c r="AH4719" s="6"/>
      <c r="AI4719" s="6"/>
      <c r="AJ4719" s="6"/>
      <c r="AK4719" s="6"/>
      <c r="AL4719" s="6"/>
      <c r="AM4719" s="6"/>
      <c r="AN4719" s="6"/>
      <c r="AO4719" s="6"/>
      <c r="AP4719" s="6"/>
      <c r="AQ4719" s="6"/>
      <c r="AR4719" s="6"/>
      <c r="AS4719" s="6"/>
      <c r="AT4719" s="6"/>
      <c r="AU4719" s="6"/>
      <c r="AV4719" s="6"/>
      <c r="AW4719" s="6"/>
      <c r="AX4719" s="6"/>
      <c r="AY4719" s="6"/>
      <c r="AZ4719" s="6"/>
      <c r="BA4719" s="6"/>
      <c r="BB4719" s="6"/>
      <c r="BC4719" s="6"/>
      <c r="BD4719" s="6"/>
      <c r="BE4719" s="6"/>
      <c r="BF4719" s="6"/>
      <c r="BG4719" s="6"/>
    </row>
    <row r="4720" spans="34:59" x14ac:dyDescent="0.25">
      <c r="AH4720" s="10"/>
      <c r="AI4720" s="6"/>
      <c r="AJ4720" s="10"/>
      <c r="AK4720" s="10"/>
      <c r="AL4720" s="10"/>
      <c r="AM4720" s="10"/>
      <c r="AN4720" s="10"/>
      <c r="AO4720" s="10"/>
      <c r="AP4720" s="10"/>
      <c r="AQ4720" s="10"/>
      <c r="AR4720" s="10"/>
      <c r="AS4720" s="10"/>
      <c r="AT4720" s="10"/>
      <c r="AU4720" s="10"/>
      <c r="AV4720" s="10"/>
      <c r="AW4720" s="10"/>
      <c r="AX4720" s="10"/>
      <c r="AY4720" s="10"/>
      <c r="AZ4720" s="10"/>
      <c r="BA4720" s="10"/>
      <c r="BB4720" s="10"/>
      <c r="BC4720" s="10"/>
      <c r="BD4720" s="10"/>
      <c r="BE4720" s="10"/>
      <c r="BF4720" s="10"/>
      <c r="BG4720" s="6"/>
    </row>
    <row r="4721" spans="34:59" x14ac:dyDescent="0.25">
      <c r="AH4721" s="6"/>
      <c r="AI4721" s="6"/>
      <c r="AJ4721" s="6"/>
      <c r="AK4721" s="6"/>
      <c r="AL4721" s="6"/>
      <c r="AM4721" s="6"/>
      <c r="AN4721" s="6"/>
      <c r="AO4721" s="6"/>
      <c r="AP4721" s="6"/>
      <c r="AQ4721" s="6"/>
      <c r="AR4721" s="6"/>
      <c r="AS4721" s="6"/>
      <c r="AT4721" s="6"/>
      <c r="AU4721" s="6"/>
      <c r="AV4721" s="6"/>
      <c r="AW4721" s="6"/>
      <c r="AX4721" s="6"/>
      <c r="AY4721" s="6"/>
      <c r="AZ4721" s="6"/>
      <c r="BA4721" s="6"/>
      <c r="BB4721" s="6"/>
      <c r="BC4721" s="6"/>
      <c r="BD4721" s="6"/>
      <c r="BE4721" s="6"/>
      <c r="BF4721" s="6"/>
      <c r="BG4721" s="10"/>
    </row>
    <row r="4722" spans="34:59" x14ac:dyDescent="0.25">
      <c r="AH4722" s="10"/>
      <c r="AI4722" s="6"/>
    </row>
    <row r="4723" spans="34:59" x14ac:dyDescent="0.25">
      <c r="AH4723" s="6"/>
      <c r="AI4723" s="6"/>
      <c r="AJ4723" s="6"/>
      <c r="AK4723" s="6"/>
      <c r="AL4723" s="6"/>
      <c r="AM4723" s="6"/>
      <c r="AN4723" s="6"/>
      <c r="AO4723" s="6"/>
      <c r="AP4723" s="6"/>
      <c r="AQ4723" s="6"/>
      <c r="AR4723" s="6"/>
      <c r="AS4723" s="6"/>
      <c r="AT4723" s="6"/>
      <c r="AU4723" s="6"/>
      <c r="AV4723" s="6"/>
      <c r="AW4723" s="6"/>
      <c r="AX4723" s="6"/>
      <c r="AY4723" s="6"/>
      <c r="AZ4723" s="6"/>
      <c r="BA4723" s="6"/>
      <c r="BB4723" s="6"/>
      <c r="BC4723" s="6"/>
      <c r="BD4723" s="6"/>
      <c r="BE4723" s="6"/>
      <c r="BF4723" s="6"/>
      <c r="BG4723" s="6"/>
    </row>
    <row r="4724" spans="34:59" x14ac:dyDescent="0.25">
      <c r="AH4724" s="10"/>
      <c r="AI4724" s="6"/>
      <c r="AJ4724" s="10"/>
      <c r="AK4724" s="10"/>
      <c r="AL4724" s="10"/>
      <c r="AM4724" s="10"/>
      <c r="AN4724" s="10"/>
      <c r="AO4724" s="10"/>
      <c r="AP4724" s="10"/>
      <c r="AQ4724" s="10"/>
      <c r="AR4724" s="10"/>
      <c r="AS4724" s="10"/>
      <c r="AT4724" s="10"/>
      <c r="AU4724" s="10"/>
      <c r="AV4724" s="10"/>
      <c r="AW4724" s="10"/>
      <c r="AX4724" s="10"/>
      <c r="AY4724" s="10"/>
      <c r="AZ4724" s="10"/>
      <c r="BA4724" s="10"/>
      <c r="BB4724" s="10"/>
      <c r="BC4724" s="10"/>
      <c r="BD4724" s="10"/>
      <c r="BE4724" s="10"/>
      <c r="BF4724" s="10"/>
      <c r="BG4724" s="6"/>
    </row>
    <row r="4725" spans="34:59" x14ac:dyDescent="0.25">
      <c r="AH4725" s="6"/>
      <c r="AI4725" s="6"/>
      <c r="AJ4725" s="6"/>
      <c r="AK4725" s="6"/>
      <c r="AL4725" s="6"/>
      <c r="AM4725" s="6"/>
      <c r="AN4725" s="6"/>
      <c r="AO4725" s="6"/>
      <c r="AP4725" s="6"/>
      <c r="AQ4725" s="6"/>
      <c r="AR4725" s="6"/>
      <c r="AS4725" s="6"/>
      <c r="AT4725" s="6"/>
      <c r="AU4725" s="6"/>
      <c r="AV4725" s="6"/>
      <c r="AW4725" s="6"/>
      <c r="AX4725" s="6"/>
      <c r="AY4725" s="6"/>
      <c r="AZ4725" s="6"/>
      <c r="BA4725" s="6"/>
      <c r="BB4725" s="6"/>
      <c r="BC4725" s="6"/>
      <c r="BD4725" s="6"/>
      <c r="BE4725" s="6"/>
      <c r="BF4725" s="6"/>
      <c r="BG4725" s="10"/>
    </row>
    <row r="4726" spans="34:59" x14ac:dyDescent="0.25">
      <c r="AH4726" s="10"/>
      <c r="AI4726" s="6"/>
    </row>
    <row r="4727" spans="34:59" x14ac:dyDescent="0.25">
      <c r="AH4727" s="6"/>
      <c r="AI4727" s="6"/>
      <c r="AJ4727" s="6"/>
      <c r="AK4727" s="6"/>
      <c r="AL4727" s="6"/>
      <c r="AM4727" s="6"/>
      <c r="AN4727" s="6"/>
      <c r="AO4727" s="6"/>
      <c r="AP4727" s="6"/>
      <c r="AQ4727" s="6"/>
      <c r="AR4727" s="6"/>
      <c r="AS4727" s="6"/>
      <c r="AT4727" s="6"/>
      <c r="AU4727" s="6"/>
      <c r="AV4727" s="6"/>
      <c r="AW4727" s="6"/>
      <c r="AX4727" s="6"/>
      <c r="AY4727" s="6"/>
      <c r="AZ4727" s="6"/>
      <c r="BA4727" s="6"/>
      <c r="BB4727" s="6"/>
      <c r="BC4727" s="6"/>
      <c r="BD4727" s="6"/>
      <c r="BE4727" s="6"/>
      <c r="BF4727" s="6"/>
      <c r="BG4727" s="6"/>
    </row>
    <row r="4728" spans="34:59" x14ac:dyDescent="0.25">
      <c r="AH4728" s="10"/>
      <c r="AI4728" s="6"/>
      <c r="AJ4728" s="10"/>
      <c r="AK4728" s="10"/>
      <c r="AL4728" s="10"/>
      <c r="AM4728" s="10"/>
      <c r="AN4728" s="10"/>
      <c r="AO4728" s="10"/>
      <c r="AP4728" s="10"/>
      <c r="AQ4728" s="10"/>
      <c r="AR4728" s="10"/>
      <c r="AS4728" s="10"/>
      <c r="AT4728" s="10"/>
      <c r="AU4728" s="10"/>
      <c r="AV4728" s="10"/>
      <c r="AW4728" s="10"/>
      <c r="AX4728" s="10"/>
      <c r="AY4728" s="10"/>
      <c r="AZ4728" s="10"/>
      <c r="BA4728" s="10"/>
      <c r="BB4728" s="10"/>
      <c r="BC4728" s="10"/>
      <c r="BD4728" s="10"/>
      <c r="BE4728" s="10"/>
      <c r="BF4728" s="10"/>
      <c r="BG4728" s="6"/>
    </row>
    <row r="4729" spans="34:59" x14ac:dyDescent="0.25">
      <c r="AH4729" s="6"/>
      <c r="AI4729" s="6"/>
      <c r="AJ4729" s="6"/>
      <c r="AK4729" s="6"/>
      <c r="AL4729" s="6"/>
      <c r="AM4729" s="6"/>
      <c r="AN4729" s="6"/>
      <c r="AO4729" s="6"/>
      <c r="AP4729" s="6"/>
      <c r="AQ4729" s="6"/>
      <c r="AR4729" s="6"/>
      <c r="AS4729" s="6"/>
      <c r="AT4729" s="6"/>
      <c r="AU4729" s="6"/>
      <c r="AV4729" s="6"/>
      <c r="AW4729" s="6"/>
      <c r="AX4729" s="6"/>
      <c r="AY4729" s="6"/>
      <c r="AZ4729" s="6"/>
      <c r="BA4729" s="6"/>
      <c r="BB4729" s="6"/>
      <c r="BC4729" s="6"/>
      <c r="BD4729" s="6"/>
      <c r="BE4729" s="6"/>
      <c r="BF4729" s="6"/>
      <c r="BG4729" s="10"/>
    </row>
    <row r="4730" spans="34:59" x14ac:dyDescent="0.25">
      <c r="AH4730" s="10"/>
      <c r="AI4730" s="6"/>
    </row>
    <row r="4731" spans="34:59" x14ac:dyDescent="0.25">
      <c r="AH4731" s="6"/>
      <c r="AI4731" s="6"/>
      <c r="AJ4731" s="6"/>
      <c r="AK4731" s="6"/>
      <c r="AL4731" s="6"/>
      <c r="AM4731" s="6"/>
      <c r="AN4731" s="6"/>
      <c r="AO4731" s="6"/>
      <c r="AP4731" s="6"/>
      <c r="AQ4731" s="6"/>
      <c r="AR4731" s="6"/>
      <c r="AS4731" s="6"/>
      <c r="AT4731" s="6"/>
      <c r="AU4731" s="6"/>
      <c r="AV4731" s="6"/>
      <c r="AW4731" s="6"/>
      <c r="AX4731" s="6"/>
      <c r="AY4731" s="6"/>
      <c r="AZ4731" s="6"/>
      <c r="BA4731" s="6"/>
      <c r="BB4731" s="6"/>
      <c r="BC4731" s="6"/>
      <c r="BD4731" s="6"/>
      <c r="BE4731" s="6"/>
      <c r="BF4731" s="6"/>
      <c r="BG4731" s="6"/>
    </row>
    <row r="4732" spans="34:59" x14ac:dyDescent="0.25">
      <c r="AH4732" s="10"/>
      <c r="AI4732" s="6"/>
      <c r="AJ4732" s="10"/>
      <c r="AK4732" s="10"/>
      <c r="AL4732" s="10"/>
      <c r="AM4732" s="10"/>
      <c r="AN4732" s="10"/>
      <c r="AO4732" s="10"/>
      <c r="AP4732" s="10"/>
      <c r="AQ4732" s="10"/>
      <c r="AR4732" s="10"/>
      <c r="AS4732" s="10"/>
      <c r="AT4732" s="10"/>
      <c r="AU4732" s="10"/>
      <c r="AV4732" s="10"/>
      <c r="AW4732" s="10"/>
      <c r="AX4732" s="10"/>
      <c r="AY4732" s="10"/>
      <c r="AZ4732" s="10"/>
      <c r="BA4732" s="10"/>
      <c r="BB4732" s="10"/>
      <c r="BC4732" s="10"/>
      <c r="BD4732" s="10"/>
      <c r="BE4732" s="10"/>
      <c r="BF4732" s="10"/>
      <c r="BG4732" s="6"/>
    </row>
    <row r="4733" spans="34:59" x14ac:dyDescent="0.25">
      <c r="AH4733" s="6"/>
      <c r="AI4733" s="6"/>
      <c r="AJ4733" s="6"/>
      <c r="AK4733" s="6"/>
      <c r="AL4733" s="6"/>
      <c r="AM4733" s="6"/>
      <c r="AN4733" s="6"/>
      <c r="AO4733" s="6"/>
      <c r="AP4733" s="6"/>
      <c r="AQ4733" s="6"/>
      <c r="AR4733" s="6"/>
      <c r="AS4733" s="6"/>
      <c r="AT4733" s="6"/>
      <c r="AU4733" s="6"/>
      <c r="AV4733" s="6"/>
      <c r="AW4733" s="6"/>
      <c r="AX4733" s="6"/>
      <c r="AY4733" s="6"/>
      <c r="AZ4733" s="6"/>
      <c r="BA4733" s="6"/>
      <c r="BB4733" s="6"/>
      <c r="BC4733" s="6"/>
      <c r="BD4733" s="6"/>
      <c r="BE4733" s="6"/>
      <c r="BF4733" s="6"/>
      <c r="BG4733" s="10"/>
    </row>
    <row r="4734" spans="34:59" x14ac:dyDescent="0.25">
      <c r="AH4734" s="10"/>
      <c r="AI4734" s="6"/>
    </row>
    <row r="4735" spans="34:59" x14ac:dyDescent="0.25">
      <c r="AH4735" s="6"/>
      <c r="AI4735" s="6"/>
      <c r="AJ4735" s="6"/>
      <c r="AK4735" s="6"/>
      <c r="AL4735" s="6"/>
      <c r="AM4735" s="6"/>
      <c r="AN4735" s="6"/>
      <c r="AO4735" s="6"/>
      <c r="AP4735" s="6"/>
      <c r="AQ4735" s="6"/>
      <c r="AR4735" s="6"/>
      <c r="AS4735" s="6"/>
      <c r="AT4735" s="6"/>
      <c r="AU4735" s="6"/>
      <c r="AV4735" s="6"/>
      <c r="AW4735" s="6"/>
      <c r="AX4735" s="6"/>
      <c r="AY4735" s="6"/>
      <c r="AZ4735" s="6"/>
      <c r="BA4735" s="6"/>
      <c r="BB4735" s="6"/>
      <c r="BC4735" s="6"/>
      <c r="BD4735" s="6"/>
      <c r="BE4735" s="6"/>
      <c r="BF4735" s="6"/>
      <c r="BG4735" s="6"/>
    </row>
    <row r="4736" spans="34:59" x14ac:dyDescent="0.25">
      <c r="AH4736" s="10"/>
      <c r="AI4736" s="6"/>
      <c r="AJ4736" s="10"/>
      <c r="AK4736" s="10"/>
      <c r="AL4736" s="10"/>
      <c r="AM4736" s="10"/>
      <c r="AN4736" s="10"/>
      <c r="AO4736" s="10"/>
      <c r="AP4736" s="10"/>
      <c r="AQ4736" s="10"/>
      <c r="AR4736" s="10"/>
      <c r="AS4736" s="10"/>
      <c r="AT4736" s="10"/>
      <c r="AU4736" s="10"/>
      <c r="AV4736" s="10"/>
      <c r="AW4736" s="10"/>
      <c r="AX4736" s="10"/>
      <c r="AY4736" s="10"/>
      <c r="AZ4736" s="10"/>
      <c r="BA4736" s="10"/>
      <c r="BB4736" s="10"/>
      <c r="BC4736" s="10"/>
      <c r="BD4736" s="10"/>
      <c r="BE4736" s="10"/>
      <c r="BF4736" s="10"/>
      <c r="BG4736" s="6"/>
    </row>
    <row r="4737" spans="34:59" x14ac:dyDescent="0.25">
      <c r="AH4737" s="6"/>
      <c r="AI4737" s="6"/>
      <c r="AJ4737" s="6"/>
      <c r="AK4737" s="6"/>
      <c r="AL4737" s="6"/>
      <c r="AM4737" s="6"/>
      <c r="AN4737" s="6"/>
      <c r="AO4737" s="6"/>
      <c r="AP4737" s="6"/>
      <c r="AQ4737" s="6"/>
      <c r="AR4737" s="6"/>
      <c r="AS4737" s="6"/>
      <c r="AT4737" s="6"/>
      <c r="AU4737" s="6"/>
      <c r="AV4737" s="6"/>
      <c r="AW4737" s="6"/>
      <c r="AX4737" s="6"/>
      <c r="AY4737" s="6"/>
      <c r="AZ4737" s="6"/>
      <c r="BA4737" s="6"/>
      <c r="BB4737" s="6"/>
      <c r="BC4737" s="6"/>
      <c r="BD4737" s="6"/>
      <c r="BE4737" s="6"/>
      <c r="BF4737" s="6"/>
      <c r="BG4737" s="10"/>
    </row>
    <row r="4738" spans="34:59" x14ac:dyDescent="0.25">
      <c r="AH4738" s="10"/>
      <c r="AI4738" s="6"/>
    </row>
    <row r="4739" spans="34:59" x14ac:dyDescent="0.25">
      <c r="AH4739" s="6"/>
      <c r="AI4739" s="6"/>
      <c r="AJ4739" s="6"/>
      <c r="AK4739" s="6"/>
      <c r="AL4739" s="6"/>
      <c r="AM4739" s="6"/>
      <c r="AN4739" s="6"/>
      <c r="AO4739" s="6"/>
      <c r="AP4739" s="6"/>
      <c r="AQ4739" s="6"/>
      <c r="AR4739" s="6"/>
      <c r="AS4739" s="6"/>
      <c r="AT4739" s="6"/>
      <c r="AU4739" s="6"/>
      <c r="AV4739" s="6"/>
      <c r="AW4739" s="6"/>
      <c r="AX4739" s="6"/>
      <c r="AY4739" s="6"/>
      <c r="AZ4739" s="6"/>
      <c r="BA4739" s="6"/>
      <c r="BB4739" s="6"/>
      <c r="BC4739" s="6"/>
      <c r="BD4739" s="6"/>
      <c r="BE4739" s="6"/>
      <c r="BF4739" s="6"/>
      <c r="BG4739" s="6"/>
    </row>
    <row r="4740" spans="34:59" x14ac:dyDescent="0.25">
      <c r="AH4740" s="10"/>
      <c r="AI4740" s="6"/>
      <c r="AJ4740" s="10"/>
      <c r="AK4740" s="10"/>
      <c r="AL4740" s="10"/>
      <c r="AM4740" s="10"/>
      <c r="AN4740" s="10"/>
      <c r="AO4740" s="10"/>
      <c r="AP4740" s="10"/>
      <c r="AQ4740" s="10"/>
      <c r="AR4740" s="10"/>
      <c r="AS4740" s="10"/>
      <c r="AT4740" s="10"/>
      <c r="AU4740" s="10"/>
      <c r="AV4740" s="10"/>
      <c r="AW4740" s="10"/>
      <c r="AX4740" s="10"/>
      <c r="AY4740" s="10"/>
      <c r="AZ4740" s="10"/>
      <c r="BA4740" s="10"/>
      <c r="BB4740" s="10"/>
      <c r="BC4740" s="10"/>
      <c r="BD4740" s="10"/>
      <c r="BE4740" s="10"/>
      <c r="BF4740" s="10"/>
      <c r="BG4740" s="6"/>
    </row>
    <row r="4741" spans="34:59" x14ac:dyDescent="0.25">
      <c r="AH4741" s="6"/>
      <c r="AI4741" s="6"/>
      <c r="AJ4741" s="6"/>
      <c r="AK4741" s="6"/>
      <c r="AL4741" s="6"/>
      <c r="AM4741" s="6"/>
      <c r="AN4741" s="6"/>
      <c r="AO4741" s="6"/>
      <c r="AP4741" s="6"/>
      <c r="AQ4741" s="6"/>
      <c r="AR4741" s="6"/>
      <c r="AS4741" s="6"/>
      <c r="AT4741" s="6"/>
      <c r="AU4741" s="6"/>
      <c r="AV4741" s="6"/>
      <c r="AW4741" s="6"/>
      <c r="AX4741" s="6"/>
      <c r="AY4741" s="6"/>
      <c r="AZ4741" s="6"/>
      <c r="BA4741" s="6"/>
      <c r="BB4741" s="6"/>
      <c r="BC4741" s="6"/>
      <c r="BD4741" s="6"/>
      <c r="BE4741" s="6"/>
      <c r="BF4741" s="6"/>
      <c r="BG4741" s="10"/>
    </row>
    <row r="4742" spans="34:59" x14ac:dyDescent="0.25">
      <c r="AH4742" s="10"/>
      <c r="AI4742" s="6"/>
    </row>
    <row r="4743" spans="34:59" x14ac:dyDescent="0.25">
      <c r="AH4743" s="6"/>
      <c r="AI4743" s="6"/>
      <c r="AJ4743" s="6"/>
      <c r="AK4743" s="6"/>
      <c r="AL4743" s="6"/>
      <c r="AM4743" s="6"/>
      <c r="AN4743" s="6"/>
      <c r="AO4743" s="6"/>
      <c r="AP4743" s="6"/>
      <c r="AQ4743" s="6"/>
      <c r="AR4743" s="6"/>
      <c r="AS4743" s="6"/>
      <c r="AT4743" s="6"/>
      <c r="AU4743" s="6"/>
      <c r="AV4743" s="6"/>
      <c r="AW4743" s="6"/>
      <c r="AX4743" s="6"/>
      <c r="AY4743" s="6"/>
      <c r="AZ4743" s="6"/>
      <c r="BA4743" s="6"/>
      <c r="BB4743" s="6"/>
      <c r="BC4743" s="6"/>
      <c r="BD4743" s="6"/>
      <c r="BE4743" s="6"/>
      <c r="BF4743" s="6"/>
      <c r="BG4743" s="6"/>
    </row>
    <row r="4744" spans="34:59" x14ac:dyDescent="0.25">
      <c r="AH4744" s="10"/>
      <c r="AI4744" s="6"/>
      <c r="AJ4744" s="10"/>
      <c r="AK4744" s="10"/>
      <c r="AL4744" s="10"/>
      <c r="AM4744" s="10"/>
      <c r="AN4744" s="10"/>
      <c r="AO4744" s="10"/>
      <c r="AP4744" s="10"/>
      <c r="AQ4744" s="10"/>
      <c r="AR4744" s="10"/>
      <c r="AS4744" s="10"/>
      <c r="AT4744" s="10"/>
      <c r="AU4744" s="10"/>
      <c r="AV4744" s="10"/>
      <c r="AW4744" s="10"/>
      <c r="AX4744" s="10"/>
      <c r="AY4744" s="10"/>
      <c r="AZ4744" s="10"/>
      <c r="BA4744" s="10"/>
      <c r="BB4744" s="10"/>
      <c r="BC4744" s="10"/>
      <c r="BD4744" s="10"/>
      <c r="BE4744" s="10"/>
      <c r="BF4744" s="10"/>
      <c r="BG4744" s="6"/>
    </row>
    <row r="4745" spans="34:59" x14ac:dyDescent="0.25">
      <c r="AH4745" s="6"/>
      <c r="AI4745" s="6"/>
      <c r="AJ4745" s="6"/>
      <c r="AK4745" s="6"/>
      <c r="AL4745" s="6"/>
      <c r="AM4745" s="6"/>
      <c r="AN4745" s="6"/>
      <c r="AO4745" s="6"/>
      <c r="AP4745" s="6"/>
      <c r="AQ4745" s="6"/>
      <c r="AR4745" s="6"/>
      <c r="AS4745" s="6"/>
      <c r="AT4745" s="6"/>
      <c r="AU4745" s="6"/>
      <c r="AV4745" s="6"/>
      <c r="AW4745" s="6"/>
      <c r="AX4745" s="6"/>
      <c r="AY4745" s="6"/>
      <c r="AZ4745" s="6"/>
      <c r="BA4745" s="6"/>
      <c r="BB4745" s="6"/>
      <c r="BC4745" s="6"/>
      <c r="BD4745" s="6"/>
      <c r="BE4745" s="6"/>
      <c r="BF4745" s="6"/>
      <c r="BG4745" s="10"/>
    </row>
    <row r="4746" spans="34:59" x14ac:dyDescent="0.25">
      <c r="AH4746" s="10"/>
      <c r="AI4746" s="6"/>
    </row>
    <row r="4747" spans="34:59" x14ac:dyDescent="0.25">
      <c r="AH4747" s="6"/>
      <c r="AI4747" s="6"/>
      <c r="AJ4747" s="6"/>
      <c r="AK4747" s="6"/>
      <c r="AL4747" s="6"/>
      <c r="AM4747" s="6"/>
      <c r="AN4747" s="6"/>
      <c r="AO4747" s="6"/>
      <c r="AP4747" s="6"/>
      <c r="AQ4747" s="6"/>
      <c r="AR4747" s="6"/>
      <c r="AS4747" s="6"/>
      <c r="AT4747" s="6"/>
      <c r="AU4747" s="6"/>
      <c r="AV4747" s="6"/>
      <c r="AW4747" s="6"/>
      <c r="AX4747" s="6"/>
      <c r="AY4747" s="6"/>
      <c r="AZ4747" s="6"/>
      <c r="BA4747" s="6"/>
      <c r="BB4747" s="6"/>
      <c r="BC4747" s="6"/>
      <c r="BD4747" s="6"/>
      <c r="BE4747" s="6"/>
      <c r="BF4747" s="6"/>
      <c r="BG4747" s="6"/>
    </row>
    <row r="4748" spans="34:59" x14ac:dyDescent="0.25">
      <c r="AH4748" s="10"/>
      <c r="AI4748" s="6"/>
      <c r="AJ4748" s="10"/>
      <c r="AK4748" s="10"/>
      <c r="AL4748" s="10"/>
      <c r="AM4748" s="10"/>
      <c r="AN4748" s="10"/>
      <c r="AO4748" s="10"/>
      <c r="AP4748" s="10"/>
      <c r="AQ4748" s="10"/>
      <c r="AR4748" s="10"/>
      <c r="AS4748" s="10"/>
      <c r="AT4748" s="10"/>
      <c r="AU4748" s="10"/>
      <c r="AV4748" s="10"/>
      <c r="AW4748" s="10"/>
      <c r="AX4748" s="10"/>
      <c r="AY4748" s="10"/>
      <c r="AZ4748" s="10"/>
      <c r="BA4748" s="10"/>
      <c r="BB4748" s="10"/>
      <c r="BC4748" s="10"/>
      <c r="BD4748" s="10"/>
      <c r="BE4748" s="10"/>
      <c r="BF4748" s="10"/>
      <c r="BG4748" s="6"/>
    </row>
    <row r="4749" spans="34:59" x14ac:dyDescent="0.25">
      <c r="AH4749" s="6"/>
      <c r="AI4749" s="6"/>
      <c r="AJ4749" s="6"/>
      <c r="AK4749" s="6"/>
      <c r="AL4749" s="6"/>
      <c r="AM4749" s="6"/>
      <c r="AN4749" s="6"/>
      <c r="AO4749" s="6"/>
      <c r="AP4749" s="6"/>
      <c r="AQ4749" s="6"/>
      <c r="AR4749" s="6"/>
      <c r="AS4749" s="6"/>
      <c r="AT4749" s="6"/>
      <c r="AU4749" s="6"/>
      <c r="AV4749" s="6"/>
      <c r="AW4749" s="6"/>
      <c r="AX4749" s="6"/>
      <c r="AY4749" s="6"/>
      <c r="AZ4749" s="6"/>
      <c r="BA4749" s="6"/>
      <c r="BB4749" s="6"/>
      <c r="BC4749" s="6"/>
      <c r="BD4749" s="6"/>
      <c r="BE4749" s="6"/>
      <c r="BF4749" s="6"/>
      <c r="BG4749" s="10"/>
    </row>
    <row r="4750" spans="34:59" x14ac:dyDescent="0.25">
      <c r="AH4750" s="10"/>
      <c r="AI4750" s="6"/>
    </row>
    <row r="4751" spans="34:59" x14ac:dyDescent="0.25">
      <c r="AH4751" s="6"/>
      <c r="AI4751" s="6"/>
      <c r="AJ4751" s="6"/>
      <c r="AK4751" s="6"/>
      <c r="AL4751" s="6"/>
      <c r="AM4751" s="6"/>
      <c r="AN4751" s="6"/>
      <c r="AO4751" s="6"/>
      <c r="AP4751" s="6"/>
      <c r="AQ4751" s="6"/>
      <c r="AR4751" s="6"/>
      <c r="AS4751" s="6"/>
      <c r="AT4751" s="6"/>
      <c r="AU4751" s="6"/>
      <c r="AV4751" s="6"/>
      <c r="AW4751" s="6"/>
      <c r="AX4751" s="6"/>
      <c r="AY4751" s="6"/>
      <c r="AZ4751" s="6"/>
      <c r="BA4751" s="6"/>
      <c r="BB4751" s="6"/>
      <c r="BC4751" s="6"/>
      <c r="BD4751" s="6"/>
      <c r="BE4751" s="6"/>
      <c r="BF4751" s="6"/>
      <c r="BG4751" s="6"/>
    </row>
    <row r="4752" spans="34:59" x14ac:dyDescent="0.25">
      <c r="AH4752" s="10"/>
      <c r="AI4752" s="6"/>
      <c r="AJ4752" s="10"/>
      <c r="AK4752" s="10"/>
      <c r="AL4752" s="10"/>
      <c r="AM4752" s="10"/>
      <c r="AN4752" s="10"/>
      <c r="AO4752" s="10"/>
      <c r="AP4752" s="10"/>
      <c r="AQ4752" s="10"/>
      <c r="AR4752" s="10"/>
      <c r="AS4752" s="10"/>
      <c r="AT4752" s="10"/>
      <c r="AU4752" s="10"/>
      <c r="AV4752" s="10"/>
      <c r="AW4752" s="10"/>
      <c r="AX4752" s="10"/>
      <c r="AY4752" s="10"/>
      <c r="AZ4752" s="10"/>
      <c r="BA4752" s="10"/>
      <c r="BB4752" s="10"/>
      <c r="BC4752" s="10"/>
      <c r="BD4752" s="10"/>
      <c r="BE4752" s="10"/>
      <c r="BF4752" s="10"/>
      <c r="BG4752" s="6"/>
    </row>
    <row r="4753" spans="34:59" x14ac:dyDescent="0.25">
      <c r="AH4753" s="6"/>
      <c r="AI4753" s="6"/>
      <c r="AJ4753" s="6"/>
      <c r="AK4753" s="6"/>
      <c r="AL4753" s="6"/>
      <c r="AM4753" s="6"/>
      <c r="AN4753" s="6"/>
      <c r="AO4753" s="6"/>
      <c r="AP4753" s="6"/>
      <c r="AQ4753" s="6"/>
      <c r="AR4753" s="6"/>
      <c r="AS4753" s="6"/>
      <c r="AT4753" s="6"/>
      <c r="AU4753" s="6"/>
      <c r="AV4753" s="6"/>
      <c r="AW4753" s="6"/>
      <c r="AX4753" s="6"/>
      <c r="AY4753" s="6"/>
      <c r="AZ4753" s="6"/>
      <c r="BA4753" s="6"/>
      <c r="BB4753" s="6"/>
      <c r="BC4753" s="6"/>
      <c r="BD4753" s="6"/>
      <c r="BE4753" s="6"/>
      <c r="BF4753" s="6"/>
      <c r="BG4753" s="10"/>
    </row>
    <row r="4754" spans="34:59" x14ac:dyDescent="0.25">
      <c r="AH4754" s="10"/>
      <c r="AI4754" s="6"/>
    </row>
    <row r="4755" spans="34:59" x14ac:dyDescent="0.25">
      <c r="AH4755" s="6"/>
      <c r="AI4755" s="6"/>
      <c r="AJ4755" s="6"/>
      <c r="AK4755" s="6"/>
      <c r="AL4755" s="6"/>
      <c r="AM4755" s="6"/>
      <c r="AN4755" s="6"/>
      <c r="AO4755" s="6"/>
      <c r="AP4755" s="6"/>
      <c r="AQ4755" s="6"/>
      <c r="AR4755" s="6"/>
      <c r="AS4755" s="6"/>
      <c r="AT4755" s="6"/>
      <c r="AU4755" s="6"/>
      <c r="AV4755" s="6"/>
      <c r="AW4755" s="6"/>
      <c r="AX4755" s="6"/>
      <c r="AY4755" s="6"/>
      <c r="AZ4755" s="6"/>
      <c r="BA4755" s="6"/>
      <c r="BB4755" s="6"/>
      <c r="BC4755" s="6"/>
      <c r="BD4755" s="6"/>
      <c r="BE4755" s="6"/>
      <c r="BF4755" s="6"/>
      <c r="BG4755" s="6"/>
    </row>
    <row r="4756" spans="34:59" x14ac:dyDescent="0.25">
      <c r="AH4756" s="10"/>
      <c r="AI4756" s="6"/>
      <c r="AJ4756" s="10"/>
      <c r="AK4756" s="10"/>
      <c r="AL4756" s="10"/>
      <c r="AM4756" s="10"/>
      <c r="AN4756" s="10"/>
      <c r="AO4756" s="10"/>
      <c r="AP4756" s="10"/>
      <c r="AQ4756" s="10"/>
      <c r="AR4756" s="10"/>
      <c r="AS4756" s="10"/>
      <c r="AT4756" s="10"/>
      <c r="AU4756" s="10"/>
      <c r="AV4756" s="10"/>
      <c r="AW4756" s="10"/>
      <c r="AX4756" s="10"/>
      <c r="AY4756" s="10"/>
      <c r="AZ4756" s="10"/>
      <c r="BA4756" s="10"/>
      <c r="BB4756" s="10"/>
      <c r="BC4756" s="10"/>
      <c r="BD4756" s="10"/>
      <c r="BE4756" s="10"/>
      <c r="BF4756" s="10"/>
      <c r="BG4756" s="6"/>
    </row>
    <row r="4757" spans="34:59" x14ac:dyDescent="0.25">
      <c r="AH4757" s="6"/>
      <c r="AI4757" s="6"/>
      <c r="AJ4757" s="6"/>
      <c r="AK4757" s="6"/>
      <c r="AL4757" s="6"/>
      <c r="AM4757" s="6"/>
      <c r="AN4757" s="6"/>
      <c r="AO4757" s="6"/>
      <c r="AP4757" s="6"/>
      <c r="AQ4757" s="6"/>
      <c r="AR4757" s="6"/>
      <c r="AS4757" s="6"/>
      <c r="AT4757" s="6"/>
      <c r="AU4757" s="6"/>
      <c r="AV4757" s="6"/>
      <c r="AW4757" s="6"/>
      <c r="AX4757" s="6"/>
      <c r="AY4757" s="6"/>
      <c r="AZ4757" s="6"/>
      <c r="BA4757" s="6"/>
      <c r="BB4757" s="6"/>
      <c r="BC4757" s="6"/>
      <c r="BD4757" s="6"/>
      <c r="BE4757" s="6"/>
      <c r="BF4757" s="6"/>
      <c r="BG4757" s="10"/>
    </row>
    <row r="4758" spans="34:59" x14ac:dyDescent="0.25">
      <c r="AH4758" s="10"/>
      <c r="AI4758" s="6"/>
    </row>
    <row r="4759" spans="34:59" x14ac:dyDescent="0.25">
      <c r="AH4759" s="6"/>
      <c r="AI4759" s="6"/>
      <c r="AJ4759" s="6"/>
      <c r="AK4759" s="6"/>
      <c r="AL4759" s="6"/>
      <c r="AM4759" s="6"/>
      <c r="AN4759" s="6"/>
      <c r="AO4759" s="6"/>
      <c r="AP4759" s="6"/>
      <c r="AQ4759" s="6"/>
      <c r="AR4759" s="6"/>
      <c r="AS4759" s="6"/>
      <c r="AT4759" s="6"/>
      <c r="AU4759" s="6"/>
      <c r="AV4759" s="6"/>
      <c r="AW4759" s="6"/>
      <c r="AX4759" s="6"/>
      <c r="AY4759" s="6"/>
      <c r="AZ4759" s="6"/>
      <c r="BA4759" s="6"/>
      <c r="BB4759" s="6"/>
      <c r="BC4759" s="6"/>
      <c r="BD4759" s="6"/>
      <c r="BE4759" s="6"/>
      <c r="BF4759" s="6"/>
      <c r="BG4759" s="6"/>
    </row>
    <row r="4760" spans="34:59" x14ac:dyDescent="0.25">
      <c r="AH4760" s="10"/>
      <c r="AI4760" s="6"/>
      <c r="AJ4760" s="10"/>
      <c r="AK4760" s="10"/>
      <c r="AL4760" s="10"/>
      <c r="AM4760" s="10"/>
      <c r="AN4760" s="10"/>
      <c r="AO4760" s="10"/>
      <c r="AP4760" s="10"/>
      <c r="AQ4760" s="10"/>
      <c r="AR4760" s="10"/>
      <c r="AS4760" s="10"/>
      <c r="AT4760" s="10"/>
      <c r="AU4760" s="10"/>
      <c r="AV4760" s="10"/>
      <c r="AW4760" s="10"/>
      <c r="AX4760" s="10"/>
      <c r="AY4760" s="10"/>
      <c r="AZ4760" s="10"/>
      <c r="BA4760" s="10"/>
      <c r="BB4760" s="10"/>
      <c r="BC4760" s="10"/>
      <c r="BD4760" s="10"/>
      <c r="BE4760" s="10"/>
      <c r="BF4760" s="10"/>
      <c r="BG4760" s="6"/>
    </row>
    <row r="4761" spans="34:59" x14ac:dyDescent="0.25">
      <c r="AH4761" s="6"/>
      <c r="AI4761" s="6"/>
      <c r="AJ4761" s="6"/>
      <c r="AK4761" s="6"/>
      <c r="AL4761" s="6"/>
      <c r="AM4761" s="6"/>
      <c r="AN4761" s="6"/>
      <c r="AO4761" s="6"/>
      <c r="AP4761" s="6"/>
      <c r="AQ4761" s="6"/>
      <c r="AR4761" s="6"/>
      <c r="AS4761" s="6"/>
      <c r="AT4761" s="6"/>
      <c r="AU4761" s="6"/>
      <c r="AV4761" s="6"/>
      <c r="AW4761" s="6"/>
      <c r="AX4761" s="6"/>
      <c r="AY4761" s="6"/>
      <c r="AZ4761" s="6"/>
      <c r="BA4761" s="6"/>
      <c r="BB4761" s="6"/>
      <c r="BC4761" s="6"/>
      <c r="BD4761" s="6"/>
      <c r="BE4761" s="6"/>
      <c r="BF4761" s="6"/>
      <c r="BG4761" s="10"/>
    </row>
    <row r="4762" spans="34:59" x14ac:dyDescent="0.25">
      <c r="AH4762" s="10"/>
      <c r="AI4762" s="6"/>
    </row>
    <row r="4763" spans="34:59" x14ac:dyDescent="0.25">
      <c r="AH4763" s="6"/>
      <c r="AI4763" s="6"/>
      <c r="AJ4763" s="6"/>
      <c r="AK4763" s="6"/>
      <c r="AL4763" s="6"/>
      <c r="AM4763" s="6"/>
      <c r="AN4763" s="6"/>
      <c r="AO4763" s="6"/>
      <c r="AP4763" s="6"/>
      <c r="AQ4763" s="6"/>
      <c r="AR4763" s="6"/>
      <c r="AS4763" s="6"/>
      <c r="AT4763" s="6"/>
      <c r="AU4763" s="6"/>
      <c r="AV4763" s="6"/>
      <c r="AW4763" s="6"/>
      <c r="AX4763" s="6"/>
      <c r="AY4763" s="6"/>
      <c r="AZ4763" s="6"/>
      <c r="BA4763" s="6"/>
      <c r="BB4763" s="6"/>
      <c r="BC4763" s="6"/>
      <c r="BD4763" s="6"/>
      <c r="BE4763" s="6"/>
      <c r="BF4763" s="6"/>
      <c r="BG4763" s="6"/>
    </row>
    <row r="4764" spans="34:59" x14ac:dyDescent="0.25">
      <c r="AH4764" s="10"/>
      <c r="AI4764" s="6"/>
      <c r="AJ4764" s="10"/>
      <c r="AK4764" s="10"/>
      <c r="AL4764" s="10"/>
      <c r="AM4764" s="10"/>
      <c r="AN4764" s="10"/>
      <c r="AO4764" s="10"/>
      <c r="AP4764" s="10"/>
      <c r="AQ4764" s="10"/>
      <c r="AR4764" s="10"/>
      <c r="AS4764" s="10"/>
      <c r="AT4764" s="10"/>
      <c r="AU4764" s="10"/>
      <c r="AV4764" s="10"/>
      <c r="AW4764" s="10"/>
      <c r="AX4764" s="10"/>
      <c r="AY4764" s="10"/>
      <c r="AZ4764" s="10"/>
      <c r="BA4764" s="10"/>
      <c r="BB4764" s="10"/>
      <c r="BC4764" s="10"/>
      <c r="BD4764" s="10"/>
      <c r="BE4764" s="10"/>
      <c r="BF4764" s="10"/>
      <c r="BG4764" s="6"/>
    </row>
    <row r="4765" spans="34:59" x14ac:dyDescent="0.25">
      <c r="AH4765" s="6"/>
      <c r="AI4765" s="6"/>
      <c r="AJ4765" s="6"/>
      <c r="AK4765" s="6"/>
      <c r="AL4765" s="6"/>
      <c r="AM4765" s="6"/>
      <c r="AN4765" s="6"/>
      <c r="AO4765" s="6"/>
      <c r="AP4765" s="6"/>
      <c r="AQ4765" s="6"/>
      <c r="AR4765" s="6"/>
      <c r="AS4765" s="6"/>
      <c r="AT4765" s="6"/>
      <c r="AU4765" s="6"/>
      <c r="AV4765" s="6"/>
      <c r="AW4765" s="6"/>
      <c r="AX4765" s="6"/>
      <c r="AY4765" s="6"/>
      <c r="AZ4765" s="6"/>
      <c r="BA4765" s="6"/>
      <c r="BB4765" s="6"/>
      <c r="BC4765" s="6"/>
      <c r="BD4765" s="6"/>
      <c r="BE4765" s="6"/>
      <c r="BF4765" s="6"/>
      <c r="BG4765" s="10"/>
    </row>
    <row r="4766" spans="34:59" x14ac:dyDescent="0.25">
      <c r="AH4766" s="10"/>
      <c r="AI4766" s="6"/>
    </row>
    <row r="4767" spans="34:59" x14ac:dyDescent="0.25">
      <c r="AH4767" s="6"/>
      <c r="AI4767" s="6"/>
      <c r="AJ4767" s="6"/>
      <c r="AK4767" s="6"/>
      <c r="AL4767" s="6"/>
      <c r="AM4767" s="6"/>
      <c r="AN4767" s="6"/>
      <c r="AO4767" s="6"/>
      <c r="AP4767" s="6"/>
      <c r="AQ4767" s="6"/>
      <c r="AR4767" s="6"/>
      <c r="AS4767" s="6"/>
      <c r="AT4767" s="6"/>
      <c r="AU4767" s="6"/>
      <c r="AV4767" s="6"/>
      <c r="AW4767" s="6"/>
      <c r="AX4767" s="6"/>
      <c r="AY4767" s="6"/>
      <c r="AZ4767" s="6"/>
      <c r="BA4767" s="6"/>
      <c r="BB4767" s="6"/>
      <c r="BC4767" s="6"/>
      <c r="BD4767" s="6"/>
      <c r="BE4767" s="6"/>
      <c r="BF4767" s="6"/>
      <c r="BG4767" s="6"/>
    </row>
    <row r="4768" spans="34:59" x14ac:dyDescent="0.25">
      <c r="AH4768" s="10"/>
      <c r="AI4768" s="6"/>
      <c r="AJ4768" s="10"/>
      <c r="AK4768" s="10"/>
      <c r="AL4768" s="10"/>
      <c r="AM4768" s="10"/>
      <c r="AN4768" s="10"/>
      <c r="AO4768" s="10"/>
      <c r="AP4768" s="10"/>
      <c r="AQ4768" s="10"/>
      <c r="AR4768" s="10"/>
      <c r="AS4768" s="10"/>
      <c r="AT4768" s="10"/>
      <c r="AU4768" s="10"/>
      <c r="AV4768" s="10"/>
      <c r="AW4768" s="10"/>
      <c r="AX4768" s="10"/>
      <c r="AY4768" s="10"/>
      <c r="AZ4768" s="10"/>
      <c r="BA4768" s="10"/>
      <c r="BB4768" s="10"/>
      <c r="BC4768" s="10"/>
      <c r="BD4768" s="10"/>
      <c r="BE4768" s="10"/>
      <c r="BF4768" s="10"/>
      <c r="BG4768" s="6"/>
    </row>
    <row r="4769" spans="34:59" x14ac:dyDescent="0.25">
      <c r="AH4769" s="6"/>
      <c r="AI4769" s="6"/>
      <c r="AJ4769" s="6"/>
      <c r="AK4769" s="6"/>
      <c r="AL4769" s="6"/>
      <c r="AM4769" s="6"/>
      <c r="AN4769" s="6"/>
      <c r="AO4769" s="6"/>
      <c r="AP4769" s="6"/>
      <c r="AQ4769" s="6"/>
      <c r="AR4769" s="6"/>
      <c r="AS4769" s="6"/>
      <c r="AT4769" s="6"/>
      <c r="AU4769" s="6"/>
      <c r="AV4769" s="6"/>
      <c r="AW4769" s="6"/>
      <c r="AX4769" s="6"/>
      <c r="AY4769" s="6"/>
      <c r="AZ4769" s="6"/>
      <c r="BA4769" s="6"/>
      <c r="BB4769" s="6"/>
      <c r="BC4769" s="6"/>
      <c r="BD4769" s="6"/>
      <c r="BE4769" s="6"/>
      <c r="BF4769" s="6"/>
      <c r="BG4769" s="10"/>
    </row>
    <row r="4770" spans="34:59" x14ac:dyDescent="0.25">
      <c r="AH4770" s="10"/>
      <c r="AI4770" s="6"/>
    </row>
    <row r="4771" spans="34:59" x14ac:dyDescent="0.25">
      <c r="AH4771" s="6"/>
      <c r="AI4771" s="6"/>
      <c r="AJ4771" s="6"/>
      <c r="AK4771" s="6"/>
      <c r="AL4771" s="6"/>
      <c r="AM4771" s="6"/>
      <c r="AN4771" s="6"/>
      <c r="AO4771" s="6"/>
      <c r="AP4771" s="6"/>
      <c r="AQ4771" s="6"/>
      <c r="AR4771" s="6"/>
      <c r="AS4771" s="6"/>
      <c r="AT4771" s="6"/>
      <c r="AU4771" s="6"/>
      <c r="AV4771" s="6"/>
      <c r="AW4771" s="6"/>
      <c r="AX4771" s="6"/>
      <c r="AY4771" s="6"/>
      <c r="AZ4771" s="6"/>
      <c r="BA4771" s="6"/>
      <c r="BB4771" s="6"/>
      <c r="BC4771" s="6"/>
      <c r="BD4771" s="6"/>
      <c r="BE4771" s="6"/>
      <c r="BF4771" s="6"/>
      <c r="BG4771" s="6"/>
    </row>
    <row r="4772" spans="34:59" x14ac:dyDescent="0.25">
      <c r="AH4772" s="10"/>
      <c r="AI4772" s="6"/>
      <c r="AJ4772" s="10"/>
      <c r="AK4772" s="10"/>
      <c r="AL4772" s="10"/>
      <c r="AM4772" s="10"/>
      <c r="AN4772" s="10"/>
      <c r="AO4772" s="10"/>
      <c r="AP4772" s="10"/>
      <c r="AQ4772" s="10"/>
      <c r="AR4772" s="10"/>
      <c r="AS4772" s="10"/>
      <c r="AT4772" s="10"/>
      <c r="AU4772" s="10"/>
      <c r="AV4772" s="10"/>
      <c r="AW4772" s="10"/>
      <c r="AX4772" s="10"/>
      <c r="AY4772" s="10"/>
      <c r="AZ4772" s="10"/>
      <c r="BA4772" s="10"/>
      <c r="BB4772" s="10"/>
      <c r="BC4772" s="10"/>
      <c r="BD4772" s="10"/>
      <c r="BE4772" s="10"/>
      <c r="BF4772" s="10"/>
      <c r="BG4772" s="6"/>
    </row>
    <row r="4773" spans="34:59" x14ac:dyDescent="0.25">
      <c r="AH4773" s="6"/>
      <c r="AI4773" s="6"/>
      <c r="AJ4773" s="6"/>
      <c r="AK4773" s="6"/>
      <c r="AL4773" s="6"/>
      <c r="AM4773" s="6"/>
      <c r="AN4773" s="6"/>
      <c r="AO4773" s="6"/>
      <c r="AP4773" s="6"/>
      <c r="AQ4773" s="6"/>
      <c r="AR4773" s="6"/>
      <c r="AS4773" s="6"/>
      <c r="AT4773" s="6"/>
      <c r="AU4773" s="6"/>
      <c r="AV4773" s="6"/>
      <c r="AW4773" s="6"/>
      <c r="AX4773" s="6"/>
      <c r="AY4773" s="6"/>
      <c r="AZ4773" s="6"/>
      <c r="BA4773" s="6"/>
      <c r="BB4773" s="6"/>
      <c r="BC4773" s="6"/>
      <c r="BD4773" s="6"/>
      <c r="BE4773" s="6"/>
      <c r="BF4773" s="6"/>
      <c r="BG4773" s="10"/>
    </row>
    <row r="4774" spans="34:59" x14ac:dyDescent="0.25">
      <c r="AH4774" s="10"/>
      <c r="AI4774" s="6"/>
    </row>
    <row r="4775" spans="34:59" x14ac:dyDescent="0.25">
      <c r="AH4775" s="6"/>
      <c r="AI4775" s="6"/>
      <c r="AJ4775" s="6"/>
      <c r="AK4775" s="6"/>
      <c r="AL4775" s="6"/>
      <c r="AM4775" s="6"/>
      <c r="AN4775" s="6"/>
      <c r="AO4775" s="6"/>
      <c r="AP4775" s="6"/>
      <c r="AQ4775" s="6"/>
      <c r="AR4775" s="6"/>
      <c r="AS4775" s="6"/>
      <c r="AT4775" s="6"/>
      <c r="AU4775" s="6"/>
      <c r="AV4775" s="6"/>
      <c r="AW4775" s="6"/>
      <c r="AX4775" s="6"/>
      <c r="AY4775" s="6"/>
      <c r="AZ4775" s="6"/>
      <c r="BA4775" s="6"/>
      <c r="BB4775" s="6"/>
      <c r="BC4775" s="6"/>
      <c r="BD4775" s="6"/>
      <c r="BE4775" s="6"/>
      <c r="BF4775" s="6"/>
      <c r="BG4775" s="6"/>
    </row>
    <row r="4776" spans="34:59" x14ac:dyDescent="0.25">
      <c r="AH4776" s="10"/>
      <c r="AI4776" s="6"/>
      <c r="AJ4776" s="10"/>
      <c r="AK4776" s="10"/>
      <c r="AL4776" s="10"/>
      <c r="AM4776" s="10"/>
      <c r="AN4776" s="10"/>
      <c r="AO4776" s="10"/>
      <c r="AP4776" s="10"/>
      <c r="AQ4776" s="10"/>
      <c r="AR4776" s="10"/>
      <c r="AS4776" s="10"/>
      <c r="AT4776" s="10"/>
      <c r="AU4776" s="10"/>
      <c r="AV4776" s="10"/>
      <c r="AW4776" s="10"/>
      <c r="AX4776" s="10"/>
      <c r="AY4776" s="10"/>
      <c r="AZ4776" s="10"/>
      <c r="BA4776" s="10"/>
      <c r="BB4776" s="10"/>
      <c r="BC4776" s="10"/>
      <c r="BD4776" s="10"/>
      <c r="BE4776" s="10"/>
      <c r="BF4776" s="10"/>
      <c r="BG4776" s="6"/>
    </row>
    <row r="4777" spans="34:59" x14ac:dyDescent="0.25">
      <c r="AH4777" s="6"/>
      <c r="AI4777" s="6"/>
      <c r="AJ4777" s="6"/>
      <c r="AK4777" s="6"/>
      <c r="AL4777" s="6"/>
      <c r="AM4777" s="6"/>
      <c r="AN4777" s="6"/>
      <c r="AO4777" s="6"/>
      <c r="AP4777" s="6"/>
      <c r="AQ4777" s="6"/>
      <c r="AR4777" s="6"/>
      <c r="AS4777" s="6"/>
      <c r="AT4777" s="6"/>
      <c r="AU4777" s="6"/>
      <c r="AV4777" s="6"/>
      <c r="AW4777" s="6"/>
      <c r="AX4777" s="6"/>
      <c r="AY4777" s="6"/>
      <c r="AZ4777" s="6"/>
      <c r="BA4777" s="6"/>
      <c r="BB4777" s="6"/>
      <c r="BC4777" s="6"/>
      <c r="BD4777" s="6"/>
      <c r="BE4777" s="6"/>
      <c r="BF4777" s="6"/>
      <c r="BG4777" s="10"/>
    </row>
    <row r="4778" spans="34:59" x14ac:dyDescent="0.25">
      <c r="AH4778" s="10"/>
      <c r="AI4778" s="6"/>
    </row>
    <row r="4779" spans="34:59" x14ac:dyDescent="0.25">
      <c r="AH4779" s="6"/>
      <c r="AI4779" s="6"/>
      <c r="AJ4779" s="6"/>
      <c r="AK4779" s="6"/>
      <c r="AL4779" s="6"/>
      <c r="AM4779" s="6"/>
      <c r="AN4779" s="6"/>
      <c r="AO4779" s="6"/>
      <c r="AP4779" s="6"/>
      <c r="AQ4779" s="6"/>
      <c r="AR4779" s="6"/>
      <c r="AS4779" s="6"/>
      <c r="AT4779" s="6"/>
      <c r="AU4779" s="6"/>
      <c r="AV4779" s="6"/>
      <c r="AW4779" s="6"/>
      <c r="AX4779" s="6"/>
      <c r="AY4779" s="6"/>
      <c r="AZ4779" s="6"/>
      <c r="BA4779" s="6"/>
      <c r="BB4779" s="6"/>
      <c r="BC4779" s="6"/>
      <c r="BD4779" s="6"/>
      <c r="BE4779" s="6"/>
      <c r="BF4779" s="6"/>
      <c r="BG4779" s="6"/>
    </row>
    <row r="4780" spans="34:59" x14ac:dyDescent="0.25">
      <c r="AH4780" s="10"/>
      <c r="AI4780" s="6"/>
      <c r="AJ4780" s="10"/>
      <c r="AK4780" s="10"/>
      <c r="AL4780" s="10"/>
      <c r="AM4780" s="10"/>
      <c r="AN4780" s="10"/>
      <c r="AO4780" s="10"/>
      <c r="AP4780" s="10"/>
      <c r="AQ4780" s="10"/>
      <c r="AR4780" s="10"/>
      <c r="AS4780" s="10"/>
      <c r="AT4780" s="10"/>
      <c r="AU4780" s="10"/>
      <c r="AV4780" s="10"/>
      <c r="AW4780" s="10"/>
      <c r="AX4780" s="10"/>
      <c r="AY4780" s="10"/>
      <c r="AZ4780" s="10"/>
      <c r="BA4780" s="10"/>
      <c r="BB4780" s="10"/>
      <c r="BC4780" s="10"/>
      <c r="BD4780" s="10"/>
      <c r="BE4780" s="10"/>
      <c r="BF4780" s="10"/>
      <c r="BG4780" s="6"/>
    </row>
    <row r="4781" spans="34:59" x14ac:dyDescent="0.25">
      <c r="AH4781" s="6"/>
      <c r="AI4781" s="6"/>
      <c r="AJ4781" s="6"/>
      <c r="AK4781" s="6"/>
      <c r="AL4781" s="6"/>
      <c r="AM4781" s="6"/>
      <c r="AN4781" s="6"/>
      <c r="AO4781" s="6"/>
      <c r="AP4781" s="6"/>
      <c r="AQ4781" s="6"/>
      <c r="AR4781" s="6"/>
      <c r="AS4781" s="6"/>
      <c r="AT4781" s="6"/>
      <c r="AU4781" s="6"/>
      <c r="AV4781" s="6"/>
      <c r="AW4781" s="6"/>
      <c r="AX4781" s="6"/>
      <c r="AY4781" s="6"/>
      <c r="AZ4781" s="6"/>
      <c r="BA4781" s="6"/>
      <c r="BB4781" s="6"/>
      <c r="BC4781" s="6"/>
      <c r="BD4781" s="6"/>
      <c r="BE4781" s="6"/>
      <c r="BF4781" s="6"/>
      <c r="BG4781" s="10"/>
    </row>
    <row r="4782" spans="34:59" x14ac:dyDescent="0.25">
      <c r="AH4782" s="10"/>
      <c r="AI4782" s="6"/>
    </row>
    <row r="4783" spans="34:59" x14ac:dyDescent="0.25">
      <c r="AH4783" s="6"/>
      <c r="AI4783" s="6"/>
      <c r="AJ4783" s="6"/>
      <c r="AK4783" s="6"/>
      <c r="AL4783" s="6"/>
      <c r="AM4783" s="6"/>
      <c r="AN4783" s="6"/>
      <c r="AO4783" s="6"/>
      <c r="AP4783" s="6"/>
      <c r="AQ4783" s="6"/>
      <c r="AR4783" s="6"/>
      <c r="AS4783" s="6"/>
      <c r="AT4783" s="6"/>
      <c r="AU4783" s="6"/>
      <c r="AV4783" s="6"/>
      <c r="AW4783" s="6"/>
      <c r="AX4783" s="6"/>
      <c r="AY4783" s="6"/>
      <c r="AZ4783" s="6"/>
      <c r="BA4783" s="6"/>
      <c r="BB4783" s="6"/>
      <c r="BC4783" s="6"/>
      <c r="BD4783" s="6"/>
      <c r="BE4783" s="6"/>
      <c r="BF4783" s="6"/>
      <c r="BG4783" s="6"/>
    </row>
    <row r="4784" spans="34:59" x14ac:dyDescent="0.25">
      <c r="AH4784" s="10"/>
      <c r="AI4784" s="6"/>
      <c r="AJ4784" s="10"/>
      <c r="AK4784" s="10"/>
      <c r="AL4784" s="10"/>
      <c r="AM4784" s="10"/>
      <c r="AN4784" s="10"/>
      <c r="AO4784" s="10"/>
      <c r="AP4784" s="10"/>
      <c r="AQ4784" s="10"/>
      <c r="AR4784" s="10"/>
      <c r="AS4784" s="10"/>
      <c r="AT4784" s="10"/>
      <c r="AU4784" s="10"/>
      <c r="AV4784" s="10"/>
      <c r="AW4784" s="10"/>
      <c r="AX4784" s="10"/>
      <c r="AY4784" s="10"/>
      <c r="AZ4784" s="10"/>
      <c r="BA4784" s="10"/>
      <c r="BB4784" s="10"/>
      <c r="BC4784" s="10"/>
      <c r="BD4784" s="10"/>
      <c r="BE4784" s="10"/>
      <c r="BF4784" s="10"/>
      <c r="BG4784" s="6"/>
    </row>
    <row r="4785" spans="34:59" x14ac:dyDescent="0.25">
      <c r="AH4785" s="6"/>
      <c r="AI4785" s="6"/>
      <c r="AJ4785" s="6"/>
      <c r="AK4785" s="6"/>
      <c r="AL4785" s="6"/>
      <c r="AM4785" s="6"/>
      <c r="AN4785" s="6"/>
      <c r="AO4785" s="6"/>
      <c r="AP4785" s="6"/>
      <c r="AQ4785" s="6"/>
      <c r="AR4785" s="6"/>
      <c r="AS4785" s="6"/>
      <c r="AT4785" s="6"/>
      <c r="AU4785" s="6"/>
      <c r="AV4785" s="6"/>
      <c r="AW4785" s="6"/>
      <c r="AX4785" s="6"/>
      <c r="AY4785" s="6"/>
      <c r="AZ4785" s="6"/>
      <c r="BA4785" s="6"/>
      <c r="BB4785" s="6"/>
      <c r="BC4785" s="6"/>
      <c r="BD4785" s="6"/>
      <c r="BE4785" s="6"/>
      <c r="BF4785" s="6"/>
      <c r="BG4785" s="10"/>
    </row>
    <row r="4786" spans="34:59" x14ac:dyDescent="0.25">
      <c r="AH4786" s="10"/>
      <c r="AI4786" s="6"/>
    </row>
    <row r="4787" spans="34:59" x14ac:dyDescent="0.25">
      <c r="AH4787" s="6"/>
      <c r="AI4787" s="6"/>
      <c r="AJ4787" s="6"/>
      <c r="AK4787" s="6"/>
      <c r="AL4787" s="6"/>
      <c r="AM4787" s="6"/>
      <c r="AN4787" s="6"/>
      <c r="AO4787" s="6"/>
      <c r="AP4787" s="6"/>
      <c r="AQ4787" s="6"/>
      <c r="AR4787" s="6"/>
      <c r="AS4787" s="6"/>
      <c r="AT4787" s="6"/>
      <c r="AU4787" s="6"/>
      <c r="AV4787" s="6"/>
      <c r="AW4787" s="6"/>
      <c r="AX4787" s="6"/>
      <c r="AY4787" s="6"/>
      <c r="AZ4787" s="6"/>
      <c r="BA4787" s="6"/>
      <c r="BB4787" s="6"/>
      <c r="BC4787" s="6"/>
      <c r="BD4787" s="6"/>
      <c r="BE4787" s="6"/>
      <c r="BF4787" s="6"/>
      <c r="BG4787" s="6"/>
    </row>
    <row r="4788" spans="34:59" x14ac:dyDescent="0.25">
      <c r="AH4788" s="10"/>
      <c r="AI4788" s="6"/>
      <c r="AJ4788" s="10"/>
      <c r="AK4788" s="10"/>
      <c r="AL4788" s="10"/>
      <c r="AM4788" s="10"/>
      <c r="AN4788" s="10"/>
      <c r="AO4788" s="10"/>
      <c r="AP4788" s="10"/>
      <c r="AQ4788" s="10"/>
      <c r="AR4788" s="10"/>
      <c r="AS4788" s="10"/>
      <c r="AT4788" s="10"/>
      <c r="AU4788" s="10"/>
      <c r="AV4788" s="10"/>
      <c r="AW4788" s="10"/>
      <c r="AX4788" s="10"/>
      <c r="AY4788" s="10"/>
      <c r="AZ4788" s="10"/>
      <c r="BA4788" s="10"/>
      <c r="BB4788" s="10"/>
      <c r="BC4788" s="10"/>
      <c r="BD4788" s="10"/>
      <c r="BE4788" s="10"/>
      <c r="BF4788" s="10"/>
      <c r="BG4788" s="6"/>
    </row>
    <row r="4789" spans="34:59" x14ac:dyDescent="0.25">
      <c r="AH4789" s="6"/>
      <c r="AI4789" s="6"/>
      <c r="AJ4789" s="6"/>
      <c r="AK4789" s="6"/>
      <c r="AL4789" s="6"/>
      <c r="AM4789" s="6"/>
      <c r="AN4789" s="6"/>
      <c r="AO4789" s="6"/>
      <c r="AP4789" s="6"/>
      <c r="AQ4789" s="6"/>
      <c r="AR4789" s="6"/>
      <c r="AS4789" s="6"/>
      <c r="AT4789" s="6"/>
      <c r="AU4789" s="6"/>
      <c r="AV4789" s="6"/>
      <c r="AW4789" s="6"/>
      <c r="AX4789" s="6"/>
      <c r="AY4789" s="6"/>
      <c r="AZ4789" s="6"/>
      <c r="BA4789" s="6"/>
      <c r="BB4789" s="6"/>
      <c r="BC4789" s="6"/>
      <c r="BD4789" s="6"/>
      <c r="BE4789" s="6"/>
      <c r="BF4789" s="6"/>
      <c r="BG4789" s="10"/>
    </row>
    <row r="4790" spans="34:59" x14ac:dyDescent="0.25">
      <c r="AH4790" s="10"/>
      <c r="AI4790" s="6"/>
    </row>
    <row r="4791" spans="34:59" x14ac:dyDescent="0.25">
      <c r="AH4791" s="6"/>
      <c r="AI4791" s="6"/>
      <c r="AJ4791" s="6"/>
      <c r="AK4791" s="6"/>
      <c r="AL4791" s="6"/>
      <c r="AM4791" s="6"/>
      <c r="AN4791" s="6"/>
      <c r="AO4791" s="6"/>
      <c r="AP4791" s="6"/>
      <c r="AQ4791" s="6"/>
      <c r="AR4791" s="6"/>
      <c r="AS4791" s="6"/>
      <c r="AT4791" s="6"/>
      <c r="AU4791" s="6"/>
      <c r="AV4791" s="6"/>
      <c r="AW4791" s="6"/>
      <c r="AX4791" s="6"/>
      <c r="AY4791" s="6"/>
      <c r="AZ4791" s="6"/>
      <c r="BA4791" s="6"/>
      <c r="BB4791" s="6"/>
      <c r="BC4791" s="6"/>
      <c r="BD4791" s="6"/>
      <c r="BE4791" s="6"/>
      <c r="BF4791" s="6"/>
      <c r="BG4791" s="6"/>
    </row>
    <row r="4792" spans="34:59" x14ac:dyDescent="0.25">
      <c r="AH4792" s="10"/>
      <c r="AI4792" s="6"/>
      <c r="AJ4792" s="10"/>
      <c r="AK4792" s="10"/>
      <c r="AL4792" s="10"/>
      <c r="AM4792" s="10"/>
      <c r="AN4792" s="10"/>
      <c r="AO4792" s="10"/>
      <c r="AP4792" s="10"/>
      <c r="AQ4792" s="10"/>
      <c r="AR4792" s="10"/>
      <c r="AS4792" s="10"/>
      <c r="AT4792" s="10"/>
      <c r="AU4792" s="10"/>
      <c r="AV4792" s="10"/>
      <c r="AW4792" s="10"/>
      <c r="AX4792" s="10"/>
      <c r="AY4792" s="10"/>
      <c r="AZ4792" s="10"/>
      <c r="BA4792" s="10"/>
      <c r="BB4792" s="10"/>
      <c r="BC4792" s="10"/>
      <c r="BD4792" s="10"/>
      <c r="BE4792" s="10"/>
      <c r="BF4792" s="10"/>
      <c r="BG4792" s="6"/>
    </row>
    <row r="4793" spans="34:59" x14ac:dyDescent="0.25">
      <c r="AH4793" s="6"/>
      <c r="AI4793" s="6"/>
      <c r="AJ4793" s="6"/>
      <c r="AK4793" s="6"/>
      <c r="AL4793" s="6"/>
      <c r="AM4793" s="6"/>
      <c r="AN4793" s="6"/>
      <c r="AO4793" s="6"/>
      <c r="AP4793" s="6"/>
      <c r="AQ4793" s="6"/>
      <c r="AR4793" s="6"/>
      <c r="AS4793" s="6"/>
      <c r="AT4793" s="6"/>
      <c r="AU4793" s="6"/>
      <c r="AV4793" s="6"/>
      <c r="AW4793" s="6"/>
      <c r="AX4793" s="6"/>
      <c r="AY4793" s="6"/>
      <c r="AZ4793" s="6"/>
      <c r="BA4793" s="6"/>
      <c r="BB4793" s="6"/>
      <c r="BC4793" s="6"/>
      <c r="BD4793" s="6"/>
      <c r="BE4793" s="6"/>
      <c r="BF4793" s="6"/>
      <c r="BG4793" s="10"/>
    </row>
    <row r="4794" spans="34:59" x14ac:dyDescent="0.25">
      <c r="AH4794" s="10"/>
      <c r="AI4794" s="6"/>
    </row>
    <row r="4795" spans="34:59" x14ac:dyDescent="0.25">
      <c r="AH4795" s="6"/>
      <c r="AI4795" s="6"/>
      <c r="AJ4795" s="6"/>
      <c r="AK4795" s="6"/>
      <c r="AL4795" s="6"/>
      <c r="AM4795" s="6"/>
      <c r="AN4795" s="6"/>
      <c r="AO4795" s="6"/>
      <c r="AP4795" s="6"/>
      <c r="AQ4795" s="6"/>
      <c r="AR4795" s="6"/>
      <c r="AS4795" s="6"/>
      <c r="AT4795" s="6"/>
      <c r="AU4795" s="6"/>
      <c r="AV4795" s="6"/>
      <c r="AW4795" s="6"/>
      <c r="AX4795" s="6"/>
      <c r="AY4795" s="6"/>
      <c r="AZ4795" s="6"/>
      <c r="BA4795" s="6"/>
      <c r="BB4795" s="6"/>
      <c r="BC4795" s="6"/>
      <c r="BD4795" s="6"/>
      <c r="BE4795" s="6"/>
      <c r="BF4795" s="6"/>
      <c r="BG4795" s="6"/>
    </row>
    <row r="4796" spans="34:59" x14ac:dyDescent="0.25">
      <c r="AH4796" s="10"/>
      <c r="AI4796" s="6"/>
      <c r="AJ4796" s="10"/>
      <c r="AK4796" s="10"/>
      <c r="AL4796" s="10"/>
      <c r="AM4796" s="10"/>
      <c r="AN4796" s="10"/>
      <c r="AO4796" s="10"/>
      <c r="AP4796" s="10"/>
      <c r="AQ4796" s="10"/>
      <c r="AR4796" s="10"/>
      <c r="AS4796" s="10"/>
      <c r="AT4796" s="10"/>
      <c r="AU4796" s="10"/>
      <c r="AV4796" s="10"/>
      <c r="AW4796" s="10"/>
      <c r="AX4796" s="10"/>
      <c r="AY4796" s="10"/>
      <c r="AZ4796" s="10"/>
      <c r="BA4796" s="10"/>
      <c r="BB4796" s="10"/>
      <c r="BC4796" s="10"/>
      <c r="BD4796" s="10"/>
      <c r="BE4796" s="10"/>
      <c r="BF4796" s="10"/>
      <c r="BG4796" s="6"/>
    </row>
    <row r="4797" spans="34:59" x14ac:dyDescent="0.25">
      <c r="AH4797" s="6"/>
      <c r="AI4797" s="6"/>
      <c r="AJ4797" s="6"/>
      <c r="AK4797" s="6"/>
      <c r="AL4797" s="6"/>
      <c r="AM4797" s="6"/>
      <c r="AN4797" s="6"/>
      <c r="AO4797" s="6"/>
      <c r="AP4797" s="6"/>
      <c r="AQ4797" s="6"/>
      <c r="AR4797" s="6"/>
      <c r="AS4797" s="6"/>
      <c r="AT4797" s="6"/>
      <c r="AU4797" s="6"/>
      <c r="AV4797" s="6"/>
      <c r="AW4797" s="6"/>
      <c r="AX4797" s="6"/>
      <c r="AY4797" s="6"/>
      <c r="AZ4797" s="6"/>
      <c r="BA4797" s="6"/>
      <c r="BB4797" s="6"/>
      <c r="BC4797" s="6"/>
      <c r="BD4797" s="6"/>
      <c r="BE4797" s="6"/>
      <c r="BF4797" s="6"/>
      <c r="BG4797" s="10"/>
    </row>
    <row r="4798" spans="34:59" x14ac:dyDescent="0.25">
      <c r="AH4798" s="10"/>
      <c r="AI4798" s="6"/>
    </row>
    <row r="4799" spans="34:59" x14ac:dyDescent="0.25">
      <c r="AH4799" s="6"/>
      <c r="AI4799" s="6"/>
      <c r="AJ4799" s="6"/>
      <c r="AK4799" s="6"/>
      <c r="AL4799" s="6"/>
      <c r="AM4799" s="6"/>
      <c r="AN4799" s="6"/>
      <c r="AO4799" s="6"/>
      <c r="AP4799" s="6"/>
      <c r="AQ4799" s="6"/>
      <c r="AR4799" s="6"/>
      <c r="AS4799" s="6"/>
      <c r="AT4799" s="6"/>
      <c r="AU4799" s="6"/>
      <c r="AV4799" s="6"/>
      <c r="AW4799" s="6"/>
      <c r="AX4799" s="6"/>
      <c r="AY4799" s="6"/>
      <c r="AZ4799" s="6"/>
      <c r="BA4799" s="6"/>
      <c r="BB4799" s="6"/>
      <c r="BC4799" s="6"/>
      <c r="BD4799" s="6"/>
      <c r="BE4799" s="6"/>
      <c r="BF4799" s="6"/>
      <c r="BG4799" s="6"/>
    </row>
    <row r="4800" spans="34:59" x14ac:dyDescent="0.25">
      <c r="AH4800" s="10"/>
      <c r="AI4800" s="6"/>
      <c r="AJ4800" s="10"/>
      <c r="AK4800" s="10"/>
      <c r="AL4800" s="10"/>
      <c r="AM4800" s="10"/>
      <c r="AN4800" s="10"/>
      <c r="AO4800" s="10"/>
      <c r="AP4800" s="10"/>
      <c r="AQ4800" s="10"/>
      <c r="AR4800" s="10"/>
      <c r="AS4800" s="10"/>
      <c r="AT4800" s="10"/>
      <c r="AU4800" s="10"/>
      <c r="AV4800" s="10"/>
      <c r="AW4800" s="10"/>
      <c r="AX4800" s="10"/>
      <c r="AY4800" s="10"/>
      <c r="AZ4800" s="10"/>
      <c r="BA4800" s="10"/>
      <c r="BB4800" s="10"/>
      <c r="BC4800" s="10"/>
      <c r="BD4800" s="10"/>
      <c r="BE4800" s="10"/>
      <c r="BF4800" s="10"/>
      <c r="BG4800" s="6"/>
    </row>
    <row r="4801" spans="34:59" x14ac:dyDescent="0.25">
      <c r="AH4801" s="6"/>
      <c r="AI4801" s="6"/>
      <c r="AJ4801" s="6"/>
      <c r="AK4801" s="6"/>
      <c r="AL4801" s="6"/>
      <c r="AM4801" s="6"/>
      <c r="AN4801" s="6"/>
      <c r="AO4801" s="6"/>
      <c r="AP4801" s="6"/>
      <c r="AQ4801" s="6"/>
      <c r="AR4801" s="6"/>
      <c r="AS4801" s="6"/>
      <c r="AT4801" s="6"/>
      <c r="AU4801" s="6"/>
      <c r="AV4801" s="6"/>
      <c r="AW4801" s="6"/>
      <c r="AX4801" s="6"/>
      <c r="AY4801" s="6"/>
      <c r="AZ4801" s="6"/>
      <c r="BA4801" s="6"/>
      <c r="BB4801" s="6"/>
      <c r="BC4801" s="6"/>
      <c r="BD4801" s="6"/>
      <c r="BE4801" s="6"/>
      <c r="BF4801" s="6"/>
      <c r="BG4801" s="10"/>
    </row>
    <row r="4802" spans="34:59" x14ac:dyDescent="0.25">
      <c r="AH4802" s="10"/>
      <c r="AI4802" s="6"/>
    </row>
    <row r="4803" spans="34:59" x14ac:dyDescent="0.25">
      <c r="AH4803" s="6"/>
      <c r="AI4803" s="6"/>
      <c r="AJ4803" s="6"/>
      <c r="AK4803" s="6"/>
      <c r="AL4803" s="6"/>
      <c r="AM4803" s="6"/>
      <c r="AN4803" s="6"/>
      <c r="AO4803" s="6"/>
      <c r="AP4803" s="6"/>
      <c r="AQ4803" s="6"/>
      <c r="AR4803" s="6"/>
      <c r="AS4803" s="6"/>
      <c r="AT4803" s="6"/>
      <c r="AU4803" s="6"/>
      <c r="AV4803" s="6"/>
      <c r="AW4803" s="6"/>
      <c r="AX4803" s="6"/>
      <c r="AY4803" s="6"/>
      <c r="AZ4803" s="6"/>
      <c r="BA4803" s="6"/>
      <c r="BB4803" s="6"/>
      <c r="BC4803" s="6"/>
      <c r="BD4803" s="6"/>
      <c r="BE4803" s="6"/>
      <c r="BF4803" s="6"/>
      <c r="BG4803" s="6"/>
    </row>
    <row r="4804" spans="34:59" x14ac:dyDescent="0.25">
      <c r="AH4804" s="10"/>
      <c r="AI4804" s="6"/>
      <c r="AJ4804" s="10"/>
      <c r="AK4804" s="10"/>
      <c r="AL4804" s="10"/>
      <c r="AM4804" s="10"/>
      <c r="AN4804" s="10"/>
      <c r="AO4804" s="10"/>
      <c r="AP4804" s="10"/>
      <c r="AQ4804" s="10"/>
      <c r="AR4804" s="10"/>
      <c r="AS4804" s="10"/>
      <c r="AT4804" s="10"/>
      <c r="AU4804" s="10"/>
      <c r="AV4804" s="10"/>
      <c r="AW4804" s="10"/>
      <c r="AX4804" s="10"/>
      <c r="AY4804" s="10"/>
      <c r="AZ4804" s="10"/>
      <c r="BA4804" s="10"/>
      <c r="BB4804" s="10"/>
      <c r="BC4804" s="10"/>
      <c r="BD4804" s="10"/>
      <c r="BE4804" s="10"/>
      <c r="BF4804" s="10"/>
      <c r="BG4804" s="6"/>
    </row>
    <row r="4805" spans="34:59" x14ac:dyDescent="0.25">
      <c r="AH4805" s="6"/>
      <c r="AI4805" s="6"/>
      <c r="AJ4805" s="6"/>
      <c r="AK4805" s="6"/>
      <c r="AL4805" s="6"/>
      <c r="AM4805" s="6"/>
      <c r="AN4805" s="6"/>
      <c r="AO4805" s="6"/>
      <c r="AP4805" s="6"/>
      <c r="AQ4805" s="6"/>
      <c r="AR4805" s="6"/>
      <c r="AS4805" s="6"/>
      <c r="AT4805" s="6"/>
      <c r="AU4805" s="6"/>
      <c r="AV4805" s="6"/>
      <c r="AW4805" s="6"/>
      <c r="AX4805" s="6"/>
      <c r="AY4805" s="6"/>
      <c r="AZ4805" s="6"/>
      <c r="BA4805" s="6"/>
      <c r="BB4805" s="6"/>
      <c r="BC4805" s="6"/>
      <c r="BD4805" s="6"/>
      <c r="BE4805" s="6"/>
      <c r="BF4805" s="6"/>
      <c r="BG4805" s="10"/>
    </row>
    <row r="4806" spans="34:59" x14ac:dyDescent="0.25">
      <c r="AH4806" s="10"/>
      <c r="AI4806" s="6"/>
    </row>
    <row r="4807" spans="34:59" x14ac:dyDescent="0.25">
      <c r="AH4807" s="6"/>
      <c r="AI4807" s="6"/>
      <c r="AJ4807" s="6"/>
      <c r="AK4807" s="6"/>
      <c r="AL4807" s="6"/>
      <c r="AM4807" s="6"/>
      <c r="AN4807" s="6"/>
      <c r="AO4807" s="6"/>
      <c r="AP4807" s="6"/>
      <c r="AQ4807" s="6"/>
      <c r="AR4807" s="6"/>
      <c r="AS4807" s="6"/>
      <c r="AT4807" s="6"/>
      <c r="AU4807" s="6"/>
      <c r="AV4807" s="6"/>
      <c r="AW4807" s="6"/>
      <c r="AX4807" s="6"/>
      <c r="AY4807" s="6"/>
      <c r="AZ4807" s="6"/>
      <c r="BA4807" s="6"/>
      <c r="BB4807" s="6"/>
      <c r="BC4807" s="6"/>
      <c r="BD4807" s="6"/>
      <c r="BE4807" s="6"/>
      <c r="BF4807" s="6"/>
      <c r="BG4807" s="6"/>
    </row>
    <row r="4808" spans="34:59" x14ac:dyDescent="0.25">
      <c r="AH4808" s="10"/>
      <c r="AI4808" s="6"/>
      <c r="AJ4808" s="10"/>
      <c r="AK4808" s="10"/>
      <c r="AL4808" s="10"/>
      <c r="AM4808" s="10"/>
      <c r="AN4808" s="10"/>
      <c r="AO4808" s="10"/>
      <c r="AP4808" s="10"/>
      <c r="AQ4808" s="10"/>
      <c r="AR4808" s="10"/>
      <c r="AS4808" s="10"/>
      <c r="AT4808" s="10"/>
      <c r="AU4808" s="10"/>
      <c r="AV4808" s="10"/>
      <c r="AW4808" s="10"/>
      <c r="AX4808" s="10"/>
      <c r="AY4808" s="10"/>
      <c r="AZ4808" s="10"/>
      <c r="BA4808" s="10"/>
      <c r="BB4808" s="10"/>
      <c r="BC4808" s="10"/>
      <c r="BD4808" s="10"/>
      <c r="BE4808" s="10"/>
      <c r="BF4808" s="10"/>
      <c r="BG4808" s="6"/>
    </row>
    <row r="4809" spans="34:59" x14ac:dyDescent="0.25">
      <c r="AH4809" s="6"/>
      <c r="AI4809" s="6"/>
      <c r="AJ4809" s="6"/>
      <c r="AK4809" s="6"/>
      <c r="AL4809" s="6"/>
      <c r="AM4809" s="6"/>
      <c r="AN4809" s="6"/>
      <c r="AO4809" s="6"/>
      <c r="AP4809" s="6"/>
      <c r="AQ4809" s="6"/>
      <c r="AR4809" s="6"/>
      <c r="AS4809" s="6"/>
      <c r="AT4809" s="6"/>
      <c r="AU4809" s="6"/>
      <c r="AV4809" s="6"/>
      <c r="AW4809" s="6"/>
      <c r="AX4809" s="6"/>
      <c r="AY4809" s="6"/>
      <c r="AZ4809" s="6"/>
      <c r="BA4809" s="6"/>
      <c r="BB4809" s="6"/>
      <c r="BC4809" s="6"/>
      <c r="BD4809" s="6"/>
      <c r="BE4809" s="6"/>
      <c r="BF4809" s="6"/>
      <c r="BG4809" s="10"/>
    </row>
    <row r="4810" spans="34:59" x14ac:dyDescent="0.25">
      <c r="AH4810" s="10"/>
      <c r="AI4810" s="6"/>
    </row>
    <row r="4811" spans="34:59" x14ac:dyDescent="0.25">
      <c r="AH4811" s="6"/>
      <c r="AI4811" s="6"/>
      <c r="AJ4811" s="6"/>
      <c r="AK4811" s="6"/>
      <c r="AL4811" s="6"/>
      <c r="AM4811" s="6"/>
      <c r="AN4811" s="6"/>
      <c r="AO4811" s="6"/>
      <c r="AP4811" s="6"/>
      <c r="AQ4811" s="6"/>
      <c r="AR4811" s="6"/>
      <c r="AS4811" s="6"/>
      <c r="AT4811" s="6"/>
      <c r="AU4811" s="6"/>
      <c r="AV4811" s="6"/>
      <c r="AW4811" s="6"/>
      <c r="AX4811" s="6"/>
      <c r="AY4811" s="6"/>
      <c r="AZ4811" s="6"/>
      <c r="BA4811" s="6"/>
      <c r="BB4811" s="6"/>
      <c r="BC4811" s="6"/>
      <c r="BD4811" s="6"/>
      <c r="BE4811" s="6"/>
      <c r="BF4811" s="6"/>
      <c r="BG4811" s="6"/>
    </row>
    <row r="4812" spans="34:59" x14ac:dyDescent="0.25">
      <c r="AH4812" s="10"/>
      <c r="AI4812" s="6"/>
      <c r="AJ4812" s="10"/>
      <c r="AK4812" s="10"/>
      <c r="AL4812" s="10"/>
      <c r="AM4812" s="10"/>
      <c r="AN4812" s="10"/>
      <c r="AO4812" s="10"/>
      <c r="AP4812" s="10"/>
      <c r="AQ4812" s="10"/>
      <c r="AR4812" s="10"/>
      <c r="AS4812" s="10"/>
      <c r="AT4812" s="10"/>
      <c r="AU4812" s="10"/>
      <c r="AV4812" s="10"/>
      <c r="AW4812" s="10"/>
      <c r="AX4812" s="10"/>
      <c r="AY4812" s="10"/>
      <c r="AZ4812" s="10"/>
      <c r="BA4812" s="10"/>
      <c r="BB4812" s="10"/>
      <c r="BC4812" s="10"/>
      <c r="BD4812" s="10"/>
      <c r="BE4812" s="10"/>
      <c r="BF4812" s="10"/>
      <c r="BG4812" s="6"/>
    </row>
    <row r="4813" spans="34:59" x14ac:dyDescent="0.25">
      <c r="AH4813" s="6"/>
      <c r="AI4813" s="6"/>
      <c r="AJ4813" s="6"/>
      <c r="AK4813" s="6"/>
      <c r="AL4813" s="6"/>
      <c r="AM4813" s="6"/>
      <c r="AN4813" s="6"/>
      <c r="AO4813" s="6"/>
      <c r="AP4813" s="6"/>
      <c r="AQ4813" s="6"/>
      <c r="AR4813" s="6"/>
      <c r="AS4813" s="6"/>
      <c r="AT4813" s="6"/>
      <c r="AU4813" s="6"/>
      <c r="AV4813" s="6"/>
      <c r="AW4813" s="6"/>
      <c r="AX4813" s="6"/>
      <c r="AY4813" s="6"/>
      <c r="AZ4813" s="6"/>
      <c r="BA4813" s="6"/>
      <c r="BB4813" s="6"/>
      <c r="BC4813" s="6"/>
      <c r="BD4813" s="6"/>
      <c r="BE4813" s="6"/>
      <c r="BF4813" s="6"/>
      <c r="BG4813" s="10"/>
    </row>
    <row r="4814" spans="34:59" x14ac:dyDescent="0.25">
      <c r="AH4814" s="10"/>
      <c r="AI4814" s="6"/>
    </row>
    <row r="4815" spans="34:59" x14ac:dyDescent="0.25">
      <c r="AH4815" s="6"/>
      <c r="AI4815" s="6"/>
      <c r="AJ4815" s="6"/>
      <c r="AK4815" s="6"/>
      <c r="AL4815" s="6"/>
      <c r="AM4815" s="6"/>
      <c r="AN4815" s="6"/>
      <c r="AO4815" s="6"/>
      <c r="AP4815" s="6"/>
      <c r="AQ4815" s="6"/>
      <c r="AR4815" s="6"/>
      <c r="AS4815" s="6"/>
      <c r="AT4815" s="6"/>
      <c r="AU4815" s="6"/>
      <c r="AV4815" s="6"/>
      <c r="AW4815" s="6"/>
      <c r="AX4815" s="6"/>
      <c r="AY4815" s="6"/>
      <c r="AZ4815" s="6"/>
      <c r="BA4815" s="6"/>
      <c r="BB4815" s="6"/>
      <c r="BC4815" s="6"/>
      <c r="BD4815" s="6"/>
      <c r="BE4815" s="6"/>
      <c r="BF4815" s="6"/>
      <c r="BG4815" s="6"/>
    </row>
    <row r="4816" spans="34:59" x14ac:dyDescent="0.25">
      <c r="AH4816" s="10"/>
      <c r="AI4816" s="6"/>
      <c r="AJ4816" s="10"/>
      <c r="AK4816" s="10"/>
      <c r="AL4816" s="10"/>
      <c r="AM4816" s="10"/>
      <c r="AN4816" s="10"/>
      <c r="AO4816" s="10"/>
      <c r="AP4816" s="10"/>
      <c r="AQ4816" s="10"/>
      <c r="AR4816" s="10"/>
      <c r="AS4816" s="10"/>
      <c r="AT4816" s="10"/>
      <c r="AU4816" s="10"/>
      <c r="AV4816" s="10"/>
      <c r="AW4816" s="10"/>
      <c r="AX4816" s="10"/>
      <c r="AY4816" s="10"/>
      <c r="AZ4816" s="10"/>
      <c r="BA4816" s="10"/>
      <c r="BB4816" s="10"/>
      <c r="BC4816" s="10"/>
      <c r="BD4816" s="10"/>
      <c r="BE4816" s="10"/>
      <c r="BF4816" s="10"/>
      <c r="BG4816" s="6"/>
    </row>
    <row r="4817" spans="34:59" x14ac:dyDescent="0.25">
      <c r="AH4817" s="6"/>
      <c r="AI4817" s="6"/>
      <c r="AJ4817" s="6"/>
      <c r="AK4817" s="6"/>
      <c r="AL4817" s="6"/>
      <c r="AM4817" s="6"/>
      <c r="AN4817" s="6"/>
      <c r="AO4817" s="6"/>
      <c r="AP4817" s="6"/>
      <c r="AQ4817" s="6"/>
      <c r="AR4817" s="6"/>
      <c r="AS4817" s="6"/>
      <c r="AT4817" s="6"/>
      <c r="AU4817" s="6"/>
      <c r="AV4817" s="6"/>
      <c r="AW4817" s="6"/>
      <c r="AX4817" s="6"/>
      <c r="AY4817" s="6"/>
      <c r="AZ4817" s="6"/>
      <c r="BA4817" s="6"/>
      <c r="BB4817" s="6"/>
      <c r="BC4817" s="6"/>
      <c r="BD4817" s="6"/>
      <c r="BE4817" s="6"/>
      <c r="BF4817" s="6"/>
      <c r="BG4817" s="10"/>
    </row>
    <row r="4818" spans="34:59" x14ac:dyDescent="0.25">
      <c r="AH4818" s="10"/>
      <c r="AI4818" s="6"/>
    </row>
    <row r="4819" spans="34:59" x14ac:dyDescent="0.25">
      <c r="AH4819" s="6"/>
      <c r="AI4819" s="6"/>
      <c r="AJ4819" s="6"/>
      <c r="AK4819" s="6"/>
      <c r="AL4819" s="6"/>
      <c r="AM4819" s="6"/>
      <c r="AN4819" s="6"/>
      <c r="AO4819" s="6"/>
      <c r="AP4819" s="6"/>
      <c r="AQ4819" s="6"/>
      <c r="AR4819" s="6"/>
      <c r="AS4819" s="6"/>
      <c r="AT4819" s="6"/>
      <c r="AU4819" s="6"/>
      <c r="AV4819" s="6"/>
      <c r="AW4819" s="6"/>
      <c r="AX4819" s="6"/>
      <c r="AY4819" s="6"/>
      <c r="AZ4819" s="6"/>
      <c r="BA4819" s="6"/>
      <c r="BB4819" s="6"/>
      <c r="BC4819" s="6"/>
      <c r="BD4819" s="6"/>
      <c r="BE4819" s="6"/>
      <c r="BF4819" s="6"/>
      <c r="BG4819" s="6"/>
    </row>
    <row r="4820" spans="34:59" x14ac:dyDescent="0.25">
      <c r="AH4820" s="10"/>
      <c r="AI4820" s="6"/>
      <c r="AJ4820" s="10"/>
      <c r="AK4820" s="10"/>
      <c r="AL4820" s="10"/>
      <c r="AM4820" s="10"/>
      <c r="AN4820" s="10"/>
      <c r="AO4820" s="10"/>
      <c r="AP4820" s="10"/>
      <c r="AQ4820" s="10"/>
      <c r="AR4820" s="10"/>
      <c r="AS4820" s="10"/>
      <c r="AT4820" s="10"/>
      <c r="AU4820" s="10"/>
      <c r="AV4820" s="10"/>
      <c r="AW4820" s="10"/>
      <c r="AX4820" s="10"/>
      <c r="AY4820" s="10"/>
      <c r="AZ4820" s="10"/>
      <c r="BA4820" s="10"/>
      <c r="BB4820" s="10"/>
      <c r="BC4820" s="10"/>
      <c r="BD4820" s="10"/>
      <c r="BE4820" s="10"/>
      <c r="BF4820" s="10"/>
      <c r="BG4820" s="6"/>
    </row>
    <row r="4821" spans="34:59" x14ac:dyDescent="0.25">
      <c r="AH4821" s="6"/>
      <c r="AI4821" s="6"/>
      <c r="AJ4821" s="6"/>
      <c r="AK4821" s="6"/>
      <c r="AL4821" s="6"/>
      <c r="AM4821" s="6"/>
      <c r="AN4821" s="6"/>
      <c r="AO4821" s="6"/>
      <c r="AP4821" s="6"/>
      <c r="AQ4821" s="6"/>
      <c r="AR4821" s="6"/>
      <c r="AS4821" s="6"/>
      <c r="AT4821" s="6"/>
      <c r="AU4821" s="6"/>
      <c r="AV4821" s="6"/>
      <c r="AW4821" s="6"/>
      <c r="AX4821" s="6"/>
      <c r="AY4821" s="6"/>
      <c r="AZ4821" s="6"/>
      <c r="BA4821" s="6"/>
      <c r="BB4821" s="6"/>
      <c r="BC4821" s="6"/>
      <c r="BD4821" s="6"/>
      <c r="BE4821" s="6"/>
      <c r="BF4821" s="6"/>
      <c r="BG4821" s="10"/>
    </row>
    <row r="4822" spans="34:59" x14ac:dyDescent="0.25">
      <c r="AH4822" s="10"/>
      <c r="AI4822" s="6"/>
    </row>
    <row r="4823" spans="34:59" x14ac:dyDescent="0.25">
      <c r="AH4823" s="6"/>
      <c r="AI4823" s="6"/>
      <c r="AJ4823" s="6"/>
      <c r="AK4823" s="6"/>
      <c r="AL4823" s="6"/>
      <c r="AM4823" s="6"/>
      <c r="AN4823" s="6"/>
      <c r="AO4823" s="6"/>
      <c r="AP4823" s="6"/>
      <c r="AQ4823" s="6"/>
      <c r="AR4823" s="6"/>
      <c r="AS4823" s="6"/>
      <c r="AT4823" s="6"/>
      <c r="AU4823" s="6"/>
      <c r="AV4823" s="6"/>
      <c r="AW4823" s="6"/>
      <c r="AX4823" s="6"/>
      <c r="AY4823" s="6"/>
      <c r="AZ4823" s="6"/>
      <c r="BA4823" s="6"/>
      <c r="BB4823" s="6"/>
      <c r="BC4823" s="6"/>
      <c r="BD4823" s="6"/>
      <c r="BE4823" s="6"/>
      <c r="BF4823" s="6"/>
      <c r="BG4823" s="6"/>
    </row>
    <row r="4824" spans="34:59" x14ac:dyDescent="0.25">
      <c r="AH4824" s="10"/>
      <c r="AI4824" s="6"/>
      <c r="AJ4824" s="10"/>
      <c r="AK4824" s="10"/>
      <c r="AL4824" s="10"/>
      <c r="AM4824" s="10"/>
      <c r="AN4824" s="10"/>
      <c r="AO4824" s="10"/>
      <c r="AP4824" s="10"/>
      <c r="AQ4824" s="10"/>
      <c r="AR4824" s="10"/>
      <c r="AS4824" s="10"/>
      <c r="AT4824" s="10"/>
      <c r="AU4824" s="10"/>
      <c r="AV4824" s="10"/>
      <c r="AW4824" s="10"/>
      <c r="AX4824" s="10"/>
      <c r="AY4824" s="10"/>
      <c r="AZ4824" s="10"/>
      <c r="BA4824" s="10"/>
      <c r="BB4824" s="10"/>
      <c r="BC4824" s="10"/>
      <c r="BD4824" s="10"/>
      <c r="BE4824" s="10"/>
      <c r="BF4824" s="10"/>
      <c r="BG4824" s="6"/>
    </row>
    <row r="4825" spans="34:59" x14ac:dyDescent="0.25">
      <c r="AH4825" s="6"/>
      <c r="AI4825" s="6"/>
      <c r="AJ4825" s="6"/>
      <c r="AK4825" s="6"/>
      <c r="AL4825" s="6"/>
      <c r="AM4825" s="6"/>
      <c r="AN4825" s="6"/>
      <c r="AO4825" s="6"/>
      <c r="AP4825" s="6"/>
      <c r="AQ4825" s="6"/>
      <c r="AR4825" s="6"/>
      <c r="AS4825" s="6"/>
      <c r="AT4825" s="6"/>
      <c r="AU4825" s="6"/>
      <c r="AV4825" s="6"/>
      <c r="AW4825" s="6"/>
      <c r="AX4825" s="6"/>
      <c r="AY4825" s="6"/>
      <c r="AZ4825" s="6"/>
      <c r="BA4825" s="6"/>
      <c r="BB4825" s="6"/>
      <c r="BC4825" s="6"/>
      <c r="BD4825" s="6"/>
      <c r="BE4825" s="6"/>
      <c r="BF4825" s="6"/>
      <c r="BG4825" s="10"/>
    </row>
    <row r="4826" spans="34:59" x14ac:dyDescent="0.25">
      <c r="AH4826" s="10"/>
      <c r="AI4826" s="6"/>
    </row>
    <row r="4827" spans="34:59" x14ac:dyDescent="0.25">
      <c r="AH4827" s="6"/>
      <c r="AI4827" s="6"/>
      <c r="AJ4827" s="6"/>
      <c r="AK4827" s="6"/>
      <c r="AL4827" s="6"/>
      <c r="AM4827" s="6"/>
      <c r="AN4827" s="6"/>
      <c r="AO4827" s="6"/>
      <c r="AP4827" s="6"/>
      <c r="AQ4827" s="6"/>
      <c r="AR4827" s="6"/>
      <c r="AS4827" s="6"/>
      <c r="AT4827" s="6"/>
      <c r="AU4827" s="6"/>
      <c r="AV4827" s="6"/>
      <c r="AW4827" s="6"/>
      <c r="AX4827" s="6"/>
      <c r="AY4827" s="6"/>
      <c r="AZ4827" s="6"/>
      <c r="BA4827" s="6"/>
      <c r="BB4827" s="6"/>
      <c r="BC4827" s="6"/>
      <c r="BD4827" s="6"/>
      <c r="BE4827" s="6"/>
      <c r="BF4827" s="6"/>
      <c r="BG4827" s="6"/>
    </row>
    <row r="4828" spans="34:59" x14ac:dyDescent="0.25">
      <c r="AH4828" s="10"/>
      <c r="AI4828" s="6"/>
      <c r="AJ4828" s="10"/>
      <c r="AK4828" s="10"/>
      <c r="AL4828" s="10"/>
      <c r="AM4828" s="10"/>
      <c r="AN4828" s="10"/>
      <c r="AO4828" s="10"/>
      <c r="AP4828" s="10"/>
      <c r="AQ4828" s="10"/>
      <c r="AR4828" s="10"/>
      <c r="AS4828" s="10"/>
      <c r="AT4828" s="10"/>
      <c r="AU4828" s="10"/>
      <c r="AV4828" s="10"/>
      <c r="AW4828" s="10"/>
      <c r="AX4828" s="10"/>
      <c r="AY4828" s="10"/>
      <c r="AZ4828" s="10"/>
      <c r="BA4828" s="10"/>
      <c r="BB4828" s="10"/>
      <c r="BC4828" s="10"/>
      <c r="BD4828" s="10"/>
      <c r="BE4828" s="10"/>
      <c r="BF4828" s="10"/>
      <c r="BG4828" s="6"/>
    </row>
    <row r="4829" spans="34:59" x14ac:dyDescent="0.25">
      <c r="AH4829" s="6"/>
      <c r="AI4829" s="6"/>
      <c r="AJ4829" s="6"/>
      <c r="AK4829" s="6"/>
      <c r="AL4829" s="6"/>
      <c r="AM4829" s="6"/>
      <c r="AN4829" s="6"/>
      <c r="AO4829" s="6"/>
      <c r="AP4829" s="6"/>
      <c r="AQ4829" s="6"/>
      <c r="AR4829" s="6"/>
      <c r="AS4829" s="6"/>
      <c r="AT4829" s="6"/>
      <c r="AU4829" s="6"/>
      <c r="AV4829" s="6"/>
      <c r="AW4829" s="6"/>
      <c r="AX4829" s="6"/>
      <c r="AY4829" s="6"/>
      <c r="AZ4829" s="6"/>
      <c r="BA4829" s="6"/>
      <c r="BB4829" s="6"/>
      <c r="BC4829" s="6"/>
      <c r="BD4829" s="6"/>
      <c r="BE4829" s="6"/>
      <c r="BF4829" s="6"/>
      <c r="BG4829" s="10"/>
    </row>
    <row r="4830" spans="34:59" x14ac:dyDescent="0.25">
      <c r="AH4830" s="10"/>
      <c r="AI4830" s="6"/>
    </row>
    <row r="4831" spans="34:59" x14ac:dyDescent="0.25">
      <c r="AH4831" s="6"/>
      <c r="AI4831" s="6"/>
      <c r="AJ4831" s="6"/>
      <c r="AK4831" s="6"/>
      <c r="AL4831" s="6"/>
      <c r="AM4831" s="6"/>
      <c r="AN4831" s="6"/>
      <c r="AO4831" s="6"/>
      <c r="AP4831" s="6"/>
      <c r="AQ4831" s="6"/>
      <c r="AR4831" s="6"/>
      <c r="AS4831" s="6"/>
      <c r="AT4831" s="6"/>
      <c r="AU4831" s="6"/>
      <c r="AV4831" s="6"/>
      <c r="AW4831" s="6"/>
      <c r="AX4831" s="6"/>
      <c r="AY4831" s="6"/>
      <c r="AZ4831" s="6"/>
      <c r="BA4831" s="6"/>
      <c r="BB4831" s="6"/>
      <c r="BC4831" s="6"/>
      <c r="BD4831" s="6"/>
      <c r="BE4831" s="6"/>
      <c r="BF4831" s="6"/>
      <c r="BG4831" s="6"/>
    </row>
    <row r="4832" spans="34:59" x14ac:dyDescent="0.25">
      <c r="AH4832" s="10"/>
      <c r="AI4832" s="6"/>
      <c r="AJ4832" s="10"/>
      <c r="AK4832" s="10"/>
      <c r="AL4832" s="10"/>
      <c r="AM4832" s="10"/>
      <c r="AN4832" s="10"/>
      <c r="AO4832" s="10"/>
      <c r="AP4832" s="10"/>
      <c r="AQ4832" s="10"/>
      <c r="AR4832" s="10"/>
      <c r="AS4832" s="10"/>
      <c r="AT4832" s="10"/>
      <c r="AU4832" s="10"/>
      <c r="AV4832" s="10"/>
      <c r="AW4832" s="10"/>
      <c r="AX4832" s="10"/>
      <c r="AY4832" s="10"/>
      <c r="AZ4832" s="10"/>
      <c r="BA4832" s="10"/>
      <c r="BB4832" s="10"/>
      <c r="BC4832" s="10"/>
      <c r="BD4832" s="10"/>
      <c r="BE4832" s="10"/>
      <c r="BF4832" s="10"/>
      <c r="BG4832" s="6"/>
    </row>
    <row r="4833" spans="34:59" x14ac:dyDescent="0.25">
      <c r="AH4833" s="6"/>
      <c r="AI4833" s="6"/>
      <c r="AJ4833" s="6"/>
      <c r="AK4833" s="6"/>
      <c r="AL4833" s="6"/>
      <c r="AM4833" s="6"/>
      <c r="AN4833" s="6"/>
      <c r="AO4833" s="6"/>
      <c r="AP4833" s="6"/>
      <c r="AQ4833" s="6"/>
      <c r="AR4833" s="6"/>
      <c r="AS4833" s="6"/>
      <c r="AT4833" s="6"/>
      <c r="AU4833" s="6"/>
      <c r="AV4833" s="6"/>
      <c r="AW4833" s="6"/>
      <c r="AX4833" s="6"/>
      <c r="AY4833" s="6"/>
      <c r="AZ4833" s="6"/>
      <c r="BA4833" s="6"/>
      <c r="BB4833" s="6"/>
      <c r="BC4833" s="6"/>
      <c r="BD4833" s="6"/>
      <c r="BE4833" s="6"/>
      <c r="BF4833" s="6"/>
      <c r="BG4833" s="10"/>
    </row>
    <row r="4834" spans="34:59" x14ac:dyDescent="0.25">
      <c r="AH4834" s="10"/>
      <c r="AI4834" s="6"/>
    </row>
    <row r="4835" spans="34:59" x14ac:dyDescent="0.25">
      <c r="AH4835" s="6"/>
      <c r="AI4835" s="6"/>
      <c r="AJ4835" s="6"/>
      <c r="AK4835" s="6"/>
      <c r="AL4835" s="6"/>
      <c r="AM4835" s="6"/>
      <c r="AN4835" s="6"/>
      <c r="AO4835" s="6"/>
      <c r="AP4835" s="6"/>
      <c r="AQ4835" s="6"/>
      <c r="AR4835" s="6"/>
      <c r="AS4835" s="6"/>
      <c r="AT4835" s="6"/>
      <c r="AU4835" s="6"/>
      <c r="AV4835" s="6"/>
      <c r="AW4835" s="6"/>
      <c r="AX4835" s="6"/>
      <c r="AY4835" s="6"/>
      <c r="AZ4835" s="6"/>
      <c r="BA4835" s="6"/>
      <c r="BB4835" s="6"/>
      <c r="BC4835" s="6"/>
      <c r="BD4835" s="6"/>
      <c r="BE4835" s="6"/>
      <c r="BF4835" s="6"/>
      <c r="BG4835" s="6"/>
    </row>
    <row r="4836" spans="34:59" x14ac:dyDescent="0.25">
      <c r="AH4836" s="10"/>
      <c r="AI4836" s="6"/>
      <c r="AJ4836" s="10"/>
      <c r="AK4836" s="10"/>
      <c r="AL4836" s="10"/>
      <c r="AM4836" s="10"/>
      <c r="AN4836" s="10"/>
      <c r="AO4836" s="10"/>
      <c r="AP4836" s="10"/>
      <c r="AQ4836" s="10"/>
      <c r="AR4836" s="10"/>
      <c r="AS4836" s="10"/>
      <c r="AT4836" s="10"/>
      <c r="AU4836" s="10"/>
      <c r="AV4836" s="10"/>
      <c r="AW4836" s="10"/>
      <c r="AX4836" s="10"/>
      <c r="AY4836" s="10"/>
      <c r="AZ4836" s="10"/>
      <c r="BA4836" s="10"/>
      <c r="BB4836" s="10"/>
      <c r="BC4836" s="10"/>
      <c r="BD4836" s="10"/>
      <c r="BE4836" s="10"/>
      <c r="BF4836" s="10"/>
      <c r="BG4836" s="6"/>
    </row>
    <row r="4837" spans="34:59" x14ac:dyDescent="0.25">
      <c r="AH4837" s="6"/>
      <c r="AI4837" s="6"/>
      <c r="AJ4837" s="6"/>
      <c r="AK4837" s="6"/>
      <c r="AL4837" s="6"/>
      <c r="AM4837" s="6"/>
      <c r="AN4837" s="6"/>
      <c r="AO4837" s="6"/>
      <c r="AP4837" s="6"/>
      <c r="AQ4837" s="6"/>
      <c r="AR4837" s="6"/>
      <c r="AS4837" s="6"/>
      <c r="AT4837" s="6"/>
      <c r="AU4837" s="6"/>
      <c r="AV4837" s="6"/>
      <c r="AW4837" s="6"/>
      <c r="AX4837" s="6"/>
      <c r="AY4837" s="6"/>
      <c r="AZ4837" s="6"/>
      <c r="BA4837" s="6"/>
      <c r="BB4837" s="6"/>
      <c r="BC4837" s="6"/>
      <c r="BD4837" s="6"/>
      <c r="BE4837" s="6"/>
      <c r="BF4837" s="6"/>
      <c r="BG4837" s="10"/>
    </row>
    <row r="4838" spans="34:59" x14ac:dyDescent="0.25">
      <c r="AH4838" s="10"/>
      <c r="AI4838" s="6"/>
    </row>
    <row r="4839" spans="34:59" x14ac:dyDescent="0.25">
      <c r="AH4839" s="6"/>
      <c r="AI4839" s="6"/>
      <c r="AJ4839" s="6"/>
      <c r="AK4839" s="6"/>
      <c r="AL4839" s="6"/>
      <c r="AM4839" s="6"/>
      <c r="AN4839" s="6"/>
      <c r="AO4839" s="6"/>
      <c r="AP4839" s="6"/>
      <c r="AQ4839" s="6"/>
      <c r="AR4839" s="6"/>
      <c r="AS4839" s="6"/>
      <c r="AT4839" s="6"/>
      <c r="AU4839" s="6"/>
      <c r="AV4839" s="6"/>
      <c r="AW4839" s="6"/>
      <c r="AX4839" s="6"/>
      <c r="AY4839" s="6"/>
      <c r="AZ4839" s="6"/>
      <c r="BA4839" s="6"/>
      <c r="BB4839" s="6"/>
      <c r="BC4839" s="6"/>
      <c r="BD4839" s="6"/>
      <c r="BE4839" s="6"/>
      <c r="BF4839" s="6"/>
      <c r="BG4839" s="6"/>
    </row>
    <row r="4840" spans="34:59" x14ac:dyDescent="0.25">
      <c r="AH4840" s="10"/>
      <c r="AI4840" s="6"/>
      <c r="AJ4840" s="10"/>
      <c r="AK4840" s="10"/>
      <c r="AL4840" s="10"/>
      <c r="AM4840" s="10"/>
      <c r="AN4840" s="10"/>
      <c r="AO4840" s="10"/>
      <c r="AP4840" s="10"/>
      <c r="AQ4840" s="10"/>
      <c r="AR4840" s="10"/>
      <c r="AS4840" s="10"/>
      <c r="AT4840" s="10"/>
      <c r="AU4840" s="10"/>
      <c r="AV4840" s="10"/>
      <c r="AW4840" s="10"/>
      <c r="AX4840" s="10"/>
      <c r="AY4840" s="10"/>
      <c r="AZ4840" s="10"/>
      <c r="BA4840" s="10"/>
      <c r="BB4840" s="10"/>
      <c r="BC4840" s="10"/>
      <c r="BD4840" s="10"/>
      <c r="BE4840" s="10"/>
      <c r="BF4840" s="10"/>
      <c r="BG4840" s="6"/>
    </row>
    <row r="4841" spans="34:59" x14ac:dyDescent="0.25">
      <c r="AH4841" s="6"/>
      <c r="AI4841" s="6"/>
      <c r="AJ4841" s="6"/>
      <c r="AK4841" s="6"/>
      <c r="AL4841" s="6"/>
      <c r="AM4841" s="6"/>
      <c r="AN4841" s="6"/>
      <c r="AO4841" s="6"/>
      <c r="AP4841" s="6"/>
      <c r="AQ4841" s="6"/>
      <c r="AR4841" s="6"/>
      <c r="AS4841" s="6"/>
      <c r="AT4841" s="6"/>
      <c r="AU4841" s="6"/>
      <c r="AV4841" s="6"/>
      <c r="AW4841" s="6"/>
      <c r="AX4841" s="6"/>
      <c r="AY4841" s="6"/>
      <c r="AZ4841" s="6"/>
      <c r="BA4841" s="6"/>
      <c r="BB4841" s="6"/>
      <c r="BC4841" s="6"/>
      <c r="BD4841" s="6"/>
      <c r="BE4841" s="6"/>
      <c r="BF4841" s="6"/>
      <c r="BG4841" s="10"/>
    </row>
    <row r="4842" spans="34:59" x14ac:dyDescent="0.25">
      <c r="AH4842" s="10"/>
      <c r="AI4842" s="6"/>
    </row>
    <row r="4843" spans="34:59" x14ac:dyDescent="0.25">
      <c r="AH4843" s="6"/>
      <c r="AI4843" s="6"/>
      <c r="AJ4843" s="6"/>
      <c r="AK4843" s="6"/>
      <c r="AL4843" s="6"/>
      <c r="AM4843" s="6"/>
      <c r="AN4843" s="6"/>
      <c r="AO4843" s="6"/>
      <c r="AP4843" s="6"/>
      <c r="AQ4843" s="6"/>
      <c r="AR4843" s="6"/>
      <c r="AS4843" s="6"/>
      <c r="AT4843" s="6"/>
      <c r="AU4843" s="6"/>
      <c r="AV4843" s="6"/>
      <c r="AW4843" s="6"/>
      <c r="AX4843" s="6"/>
      <c r="AY4843" s="6"/>
      <c r="AZ4843" s="6"/>
      <c r="BA4843" s="6"/>
      <c r="BB4843" s="6"/>
      <c r="BC4843" s="6"/>
      <c r="BD4843" s="6"/>
      <c r="BE4843" s="6"/>
      <c r="BF4843" s="6"/>
      <c r="BG4843" s="6"/>
    </row>
    <row r="4844" spans="34:59" x14ac:dyDescent="0.25">
      <c r="AH4844" s="10"/>
      <c r="AI4844" s="6"/>
      <c r="AJ4844" s="10"/>
      <c r="AK4844" s="10"/>
      <c r="AL4844" s="10"/>
      <c r="AM4844" s="10"/>
      <c r="AN4844" s="10"/>
      <c r="AO4844" s="10"/>
      <c r="AP4844" s="10"/>
      <c r="AQ4844" s="10"/>
      <c r="AR4844" s="10"/>
      <c r="AS4844" s="10"/>
      <c r="AT4844" s="10"/>
      <c r="AU4844" s="10"/>
      <c r="AV4844" s="10"/>
      <c r="AW4844" s="10"/>
      <c r="AX4844" s="10"/>
      <c r="AY4844" s="10"/>
      <c r="AZ4844" s="10"/>
      <c r="BA4844" s="10"/>
      <c r="BB4844" s="10"/>
      <c r="BC4844" s="10"/>
      <c r="BD4844" s="10"/>
      <c r="BE4844" s="10"/>
      <c r="BF4844" s="10"/>
      <c r="BG4844" s="6"/>
    </row>
    <row r="4845" spans="34:59" x14ac:dyDescent="0.25">
      <c r="AH4845" s="6"/>
      <c r="AI4845" s="6"/>
      <c r="AJ4845" s="6"/>
      <c r="AK4845" s="6"/>
      <c r="AL4845" s="6"/>
      <c r="AM4845" s="6"/>
      <c r="AN4845" s="6"/>
      <c r="AO4845" s="6"/>
      <c r="AP4845" s="6"/>
      <c r="AQ4845" s="6"/>
      <c r="AR4845" s="6"/>
      <c r="AS4845" s="6"/>
      <c r="AT4845" s="6"/>
      <c r="AU4845" s="6"/>
      <c r="AV4845" s="6"/>
      <c r="AW4845" s="6"/>
      <c r="AX4845" s="6"/>
      <c r="AY4845" s="6"/>
      <c r="AZ4845" s="6"/>
      <c r="BA4845" s="6"/>
      <c r="BB4845" s="6"/>
      <c r="BC4845" s="6"/>
      <c r="BD4845" s="6"/>
      <c r="BE4845" s="6"/>
      <c r="BF4845" s="6"/>
      <c r="BG4845" s="10"/>
    </row>
    <row r="4846" spans="34:59" x14ac:dyDescent="0.25">
      <c r="AH4846" s="10"/>
      <c r="AI4846" s="6"/>
    </row>
    <row r="4847" spans="34:59" x14ac:dyDescent="0.25">
      <c r="AH4847" s="6"/>
      <c r="AI4847" s="6"/>
      <c r="AJ4847" s="6"/>
      <c r="AK4847" s="6"/>
      <c r="AL4847" s="6"/>
      <c r="AM4847" s="6"/>
      <c r="AN4847" s="6"/>
      <c r="AO4847" s="6"/>
      <c r="AP4847" s="6"/>
      <c r="AQ4847" s="6"/>
      <c r="AR4847" s="6"/>
      <c r="AS4847" s="6"/>
      <c r="AT4847" s="6"/>
      <c r="AU4847" s="6"/>
      <c r="AV4847" s="6"/>
      <c r="AW4847" s="6"/>
      <c r="AX4847" s="6"/>
      <c r="AY4847" s="6"/>
      <c r="AZ4847" s="6"/>
      <c r="BA4847" s="6"/>
      <c r="BB4847" s="6"/>
      <c r="BC4847" s="6"/>
      <c r="BD4847" s="6"/>
      <c r="BE4847" s="6"/>
      <c r="BF4847" s="6"/>
      <c r="BG4847" s="6"/>
    </row>
    <row r="4848" spans="34:59" x14ac:dyDescent="0.25">
      <c r="AH4848" s="10"/>
      <c r="AI4848" s="6"/>
      <c r="AJ4848" s="10"/>
      <c r="AK4848" s="10"/>
      <c r="AL4848" s="10"/>
      <c r="AM4848" s="10"/>
      <c r="AN4848" s="10"/>
      <c r="AO4848" s="10"/>
      <c r="AP4848" s="10"/>
      <c r="AQ4848" s="10"/>
      <c r="AR4848" s="10"/>
      <c r="AS4848" s="10"/>
      <c r="AT4848" s="10"/>
      <c r="AU4848" s="10"/>
      <c r="AV4848" s="10"/>
      <c r="AW4848" s="10"/>
      <c r="AX4848" s="10"/>
      <c r="AY4848" s="10"/>
      <c r="AZ4848" s="10"/>
      <c r="BA4848" s="10"/>
      <c r="BB4848" s="10"/>
      <c r="BC4848" s="10"/>
      <c r="BD4848" s="10"/>
      <c r="BE4848" s="10"/>
      <c r="BF4848" s="10"/>
      <c r="BG4848" s="6"/>
    </row>
    <row r="4849" spans="34:59" x14ac:dyDescent="0.25">
      <c r="AH4849" s="6"/>
      <c r="AI4849" s="6"/>
      <c r="AJ4849" s="6"/>
      <c r="AK4849" s="6"/>
      <c r="AL4849" s="6"/>
      <c r="AM4849" s="6"/>
      <c r="AN4849" s="6"/>
      <c r="AO4849" s="6"/>
      <c r="AP4849" s="6"/>
      <c r="AQ4849" s="6"/>
      <c r="AR4849" s="6"/>
      <c r="AS4849" s="6"/>
      <c r="AT4849" s="6"/>
      <c r="AU4849" s="6"/>
      <c r="AV4849" s="6"/>
      <c r="AW4849" s="6"/>
      <c r="AX4849" s="6"/>
      <c r="AY4849" s="6"/>
      <c r="AZ4849" s="6"/>
      <c r="BA4849" s="6"/>
      <c r="BB4849" s="6"/>
      <c r="BC4849" s="6"/>
      <c r="BD4849" s="6"/>
      <c r="BE4849" s="6"/>
      <c r="BF4849" s="6"/>
      <c r="BG4849" s="10"/>
    </row>
    <row r="4850" spans="34:59" x14ac:dyDescent="0.25">
      <c r="AH4850" s="10"/>
      <c r="AI4850" s="6"/>
    </row>
    <row r="4851" spans="34:59" x14ac:dyDescent="0.25">
      <c r="AH4851" s="6"/>
      <c r="AI4851" s="6"/>
      <c r="AJ4851" s="6"/>
      <c r="AK4851" s="6"/>
      <c r="AL4851" s="6"/>
      <c r="AM4851" s="6"/>
      <c r="AN4851" s="6"/>
      <c r="AO4851" s="6"/>
      <c r="AP4851" s="6"/>
      <c r="AQ4851" s="6"/>
      <c r="AR4851" s="6"/>
      <c r="AS4851" s="6"/>
      <c r="AT4851" s="6"/>
      <c r="AU4851" s="6"/>
      <c r="AV4851" s="6"/>
      <c r="AW4851" s="6"/>
      <c r="AX4851" s="6"/>
      <c r="AY4851" s="6"/>
      <c r="AZ4851" s="6"/>
      <c r="BA4851" s="6"/>
      <c r="BB4851" s="6"/>
      <c r="BC4851" s="6"/>
      <c r="BD4851" s="6"/>
      <c r="BE4851" s="6"/>
      <c r="BF4851" s="6"/>
      <c r="BG4851" s="6"/>
    </row>
    <row r="4852" spans="34:59" x14ac:dyDescent="0.25">
      <c r="AH4852" s="10"/>
      <c r="AI4852" s="6"/>
      <c r="AJ4852" s="10"/>
      <c r="AK4852" s="10"/>
      <c r="AL4852" s="10"/>
      <c r="AM4852" s="10"/>
      <c r="AN4852" s="10"/>
      <c r="AO4852" s="10"/>
      <c r="AP4852" s="10"/>
      <c r="AQ4852" s="10"/>
      <c r="AR4852" s="10"/>
      <c r="AS4852" s="10"/>
      <c r="AT4852" s="10"/>
      <c r="AU4852" s="10"/>
      <c r="AV4852" s="10"/>
      <c r="AW4852" s="10"/>
      <c r="AX4852" s="10"/>
      <c r="AY4852" s="10"/>
      <c r="AZ4852" s="10"/>
      <c r="BA4852" s="10"/>
      <c r="BB4852" s="10"/>
      <c r="BC4852" s="10"/>
      <c r="BD4852" s="10"/>
      <c r="BE4852" s="10"/>
      <c r="BF4852" s="10"/>
      <c r="BG4852" s="6"/>
    </row>
    <row r="4853" spans="34:59" x14ac:dyDescent="0.25">
      <c r="AH4853" s="6"/>
      <c r="AI4853" s="6"/>
      <c r="AJ4853" s="6"/>
      <c r="AK4853" s="6"/>
      <c r="AL4853" s="6"/>
      <c r="AM4853" s="6"/>
      <c r="AN4853" s="6"/>
      <c r="AO4853" s="6"/>
      <c r="AP4853" s="6"/>
      <c r="AQ4853" s="6"/>
      <c r="AR4853" s="6"/>
      <c r="AS4853" s="6"/>
      <c r="AT4853" s="6"/>
      <c r="AU4853" s="6"/>
      <c r="AV4853" s="6"/>
      <c r="AW4853" s="6"/>
      <c r="AX4853" s="6"/>
      <c r="AY4853" s="6"/>
      <c r="AZ4853" s="6"/>
      <c r="BA4853" s="6"/>
      <c r="BB4853" s="6"/>
      <c r="BC4853" s="6"/>
      <c r="BD4853" s="6"/>
      <c r="BE4853" s="6"/>
      <c r="BF4853" s="6"/>
      <c r="BG4853" s="10"/>
    </row>
    <row r="4854" spans="34:59" x14ac:dyDescent="0.25">
      <c r="AH4854" s="10"/>
      <c r="AI4854" s="6"/>
    </row>
    <row r="4855" spans="34:59" x14ac:dyDescent="0.25">
      <c r="AH4855" s="6"/>
      <c r="AI4855" s="6"/>
      <c r="AJ4855" s="6"/>
      <c r="AK4855" s="6"/>
      <c r="AL4855" s="6"/>
      <c r="AM4855" s="6"/>
      <c r="AN4855" s="6"/>
      <c r="AO4855" s="6"/>
      <c r="AP4855" s="6"/>
      <c r="AQ4855" s="6"/>
      <c r="AR4855" s="6"/>
      <c r="AS4855" s="6"/>
      <c r="AT4855" s="6"/>
      <c r="AU4855" s="6"/>
      <c r="AV4855" s="6"/>
      <c r="AW4855" s="6"/>
      <c r="AX4855" s="6"/>
      <c r="AY4855" s="6"/>
      <c r="AZ4855" s="6"/>
      <c r="BA4855" s="6"/>
      <c r="BB4855" s="6"/>
      <c r="BC4855" s="6"/>
      <c r="BD4855" s="6"/>
      <c r="BE4855" s="6"/>
      <c r="BF4855" s="6"/>
      <c r="BG4855" s="6"/>
    </row>
    <row r="4856" spans="34:59" x14ac:dyDescent="0.25">
      <c r="AH4856" s="10"/>
      <c r="AI4856" s="6"/>
      <c r="AJ4856" s="10"/>
      <c r="AK4856" s="10"/>
      <c r="AL4856" s="10"/>
      <c r="AM4856" s="10"/>
      <c r="AN4856" s="10"/>
      <c r="AO4856" s="10"/>
      <c r="AP4856" s="10"/>
      <c r="AQ4856" s="10"/>
      <c r="AR4856" s="10"/>
      <c r="AS4856" s="10"/>
      <c r="AT4856" s="10"/>
      <c r="AU4856" s="10"/>
      <c r="AV4856" s="10"/>
      <c r="AW4856" s="10"/>
      <c r="AX4856" s="10"/>
      <c r="AY4856" s="10"/>
      <c r="AZ4856" s="10"/>
      <c r="BA4856" s="10"/>
      <c r="BB4856" s="10"/>
      <c r="BC4856" s="10"/>
      <c r="BD4856" s="10"/>
      <c r="BE4856" s="10"/>
      <c r="BF4856" s="10"/>
      <c r="BG4856" s="6"/>
    </row>
    <row r="4857" spans="34:59" x14ac:dyDescent="0.25">
      <c r="AH4857" s="6"/>
      <c r="AI4857" s="6"/>
      <c r="AJ4857" s="6"/>
      <c r="AK4857" s="6"/>
      <c r="AL4857" s="6"/>
      <c r="AM4857" s="6"/>
      <c r="AN4857" s="6"/>
      <c r="AO4857" s="6"/>
      <c r="AP4857" s="6"/>
      <c r="AQ4857" s="6"/>
      <c r="AR4857" s="6"/>
      <c r="AS4857" s="6"/>
      <c r="AT4857" s="6"/>
      <c r="AU4857" s="6"/>
      <c r="AV4857" s="6"/>
      <c r="AW4857" s="6"/>
      <c r="AX4857" s="6"/>
      <c r="AY4857" s="6"/>
      <c r="AZ4857" s="6"/>
      <c r="BA4857" s="6"/>
      <c r="BB4857" s="6"/>
      <c r="BC4857" s="6"/>
      <c r="BD4857" s="6"/>
      <c r="BE4857" s="6"/>
      <c r="BF4857" s="6"/>
      <c r="BG4857" s="10"/>
    </row>
    <row r="4858" spans="34:59" x14ac:dyDescent="0.25">
      <c r="AH4858" s="10"/>
      <c r="AI4858" s="6"/>
    </row>
    <row r="4859" spans="34:59" x14ac:dyDescent="0.25">
      <c r="AH4859" s="6"/>
      <c r="AI4859" s="6"/>
      <c r="AJ4859" s="6"/>
      <c r="AK4859" s="6"/>
      <c r="AL4859" s="6"/>
      <c r="AM4859" s="6"/>
      <c r="AN4859" s="6"/>
      <c r="AO4859" s="6"/>
      <c r="AP4859" s="6"/>
      <c r="AQ4859" s="6"/>
      <c r="AR4859" s="6"/>
      <c r="AS4859" s="6"/>
      <c r="AT4859" s="6"/>
      <c r="AU4859" s="6"/>
      <c r="AV4859" s="6"/>
      <c r="AW4859" s="6"/>
      <c r="AX4859" s="6"/>
      <c r="AY4859" s="6"/>
      <c r="AZ4859" s="6"/>
      <c r="BA4859" s="6"/>
      <c r="BB4859" s="6"/>
      <c r="BC4859" s="6"/>
      <c r="BD4859" s="6"/>
      <c r="BE4859" s="6"/>
      <c r="BF4859" s="6"/>
      <c r="BG4859" s="6"/>
    </row>
    <row r="4860" spans="34:59" x14ac:dyDescent="0.25">
      <c r="AH4860" s="10"/>
      <c r="AI4860" s="6"/>
      <c r="AJ4860" s="10"/>
      <c r="AK4860" s="10"/>
      <c r="AL4860" s="10"/>
      <c r="AM4860" s="10"/>
      <c r="AN4860" s="10"/>
      <c r="AO4860" s="10"/>
      <c r="AP4860" s="10"/>
      <c r="AQ4860" s="10"/>
      <c r="AR4860" s="10"/>
      <c r="AS4860" s="10"/>
      <c r="AT4860" s="10"/>
      <c r="AU4860" s="10"/>
      <c r="AV4860" s="10"/>
      <c r="AW4860" s="10"/>
      <c r="AX4860" s="10"/>
      <c r="AY4860" s="10"/>
      <c r="AZ4860" s="10"/>
      <c r="BA4860" s="10"/>
      <c r="BB4860" s="10"/>
      <c r="BC4860" s="10"/>
      <c r="BD4860" s="10"/>
      <c r="BE4860" s="10"/>
      <c r="BF4860" s="10"/>
      <c r="BG4860" s="6"/>
    </row>
    <row r="4861" spans="34:59" x14ac:dyDescent="0.25">
      <c r="AH4861" s="6"/>
      <c r="AI4861" s="6"/>
      <c r="AJ4861" s="6"/>
      <c r="AK4861" s="6"/>
      <c r="AL4861" s="6"/>
      <c r="AM4861" s="6"/>
      <c r="AN4861" s="6"/>
      <c r="AO4861" s="6"/>
      <c r="AP4861" s="6"/>
      <c r="AQ4861" s="6"/>
      <c r="AR4861" s="6"/>
      <c r="AS4861" s="6"/>
      <c r="AT4861" s="6"/>
      <c r="AU4861" s="6"/>
      <c r="AV4861" s="6"/>
      <c r="AW4861" s="6"/>
      <c r="AX4861" s="6"/>
      <c r="AY4861" s="6"/>
      <c r="AZ4861" s="6"/>
      <c r="BA4861" s="6"/>
      <c r="BB4861" s="6"/>
      <c r="BC4861" s="6"/>
      <c r="BD4861" s="6"/>
      <c r="BE4861" s="6"/>
      <c r="BF4861" s="6"/>
      <c r="BG4861" s="10"/>
    </row>
    <row r="4862" spans="34:59" x14ac:dyDescent="0.25">
      <c r="AH4862" s="10"/>
      <c r="AI4862" s="6"/>
    </row>
    <row r="4863" spans="34:59" x14ac:dyDescent="0.25">
      <c r="AH4863" s="6"/>
      <c r="AI4863" s="6"/>
      <c r="AJ4863" s="6"/>
      <c r="AK4863" s="6"/>
      <c r="AL4863" s="6"/>
      <c r="AM4863" s="6"/>
      <c r="AN4863" s="6"/>
      <c r="AO4863" s="6"/>
      <c r="AP4863" s="6"/>
      <c r="AQ4863" s="6"/>
      <c r="AR4863" s="6"/>
      <c r="AS4863" s="6"/>
      <c r="AT4863" s="6"/>
      <c r="AU4863" s="6"/>
      <c r="AV4863" s="6"/>
      <c r="AW4863" s="6"/>
      <c r="AX4863" s="6"/>
      <c r="AY4863" s="6"/>
      <c r="AZ4863" s="6"/>
      <c r="BA4863" s="6"/>
      <c r="BB4863" s="6"/>
      <c r="BC4863" s="6"/>
      <c r="BD4863" s="6"/>
      <c r="BE4863" s="6"/>
      <c r="BF4863" s="6"/>
      <c r="BG4863" s="6"/>
    </row>
    <row r="4864" spans="34:59" x14ac:dyDescent="0.25">
      <c r="AH4864" s="10"/>
      <c r="AI4864" s="6"/>
      <c r="AJ4864" s="10"/>
      <c r="AK4864" s="10"/>
      <c r="AL4864" s="10"/>
      <c r="AM4864" s="10"/>
      <c r="AN4864" s="10"/>
      <c r="AO4864" s="10"/>
      <c r="AP4864" s="10"/>
      <c r="AQ4864" s="10"/>
      <c r="AR4864" s="10"/>
      <c r="AS4864" s="10"/>
      <c r="AT4864" s="10"/>
      <c r="AU4864" s="10"/>
      <c r="AV4864" s="10"/>
      <c r="AW4864" s="10"/>
      <c r="AX4864" s="10"/>
      <c r="AY4864" s="10"/>
      <c r="AZ4864" s="10"/>
      <c r="BA4864" s="10"/>
      <c r="BB4864" s="10"/>
      <c r="BC4864" s="10"/>
      <c r="BD4864" s="10"/>
      <c r="BE4864" s="10"/>
      <c r="BF4864" s="10"/>
      <c r="BG4864" s="6"/>
    </row>
    <row r="4865" spans="34:59" x14ac:dyDescent="0.25">
      <c r="AH4865" s="6"/>
      <c r="AI4865" s="6"/>
      <c r="AJ4865" s="6"/>
      <c r="AK4865" s="6"/>
      <c r="AL4865" s="6"/>
      <c r="AM4865" s="6"/>
      <c r="AN4865" s="6"/>
      <c r="AO4865" s="6"/>
      <c r="AP4865" s="6"/>
      <c r="AQ4865" s="6"/>
      <c r="AR4865" s="6"/>
      <c r="AS4865" s="6"/>
      <c r="AT4865" s="6"/>
      <c r="AU4865" s="6"/>
      <c r="AV4865" s="6"/>
      <c r="AW4865" s="6"/>
      <c r="AX4865" s="6"/>
      <c r="AY4865" s="6"/>
      <c r="AZ4865" s="6"/>
      <c r="BA4865" s="6"/>
      <c r="BB4865" s="6"/>
      <c r="BC4865" s="6"/>
      <c r="BD4865" s="6"/>
      <c r="BE4865" s="6"/>
      <c r="BF4865" s="6"/>
      <c r="BG4865" s="10"/>
    </row>
    <row r="4866" spans="34:59" x14ac:dyDescent="0.25">
      <c r="AH4866" s="10"/>
      <c r="AI4866" s="6"/>
    </row>
    <row r="4867" spans="34:59" x14ac:dyDescent="0.25">
      <c r="AH4867" s="6"/>
      <c r="AI4867" s="6"/>
      <c r="AJ4867" s="6"/>
      <c r="AK4867" s="6"/>
      <c r="AL4867" s="6"/>
      <c r="AM4867" s="6"/>
      <c r="AN4867" s="6"/>
      <c r="AO4867" s="6"/>
      <c r="AP4867" s="6"/>
      <c r="AQ4867" s="6"/>
      <c r="AR4867" s="6"/>
      <c r="AS4867" s="6"/>
      <c r="AT4867" s="6"/>
      <c r="AU4867" s="6"/>
      <c r="AV4867" s="6"/>
      <c r="AW4867" s="6"/>
      <c r="AX4867" s="6"/>
      <c r="AY4867" s="6"/>
      <c r="AZ4867" s="6"/>
      <c r="BA4867" s="6"/>
      <c r="BB4867" s="6"/>
      <c r="BC4867" s="6"/>
      <c r="BD4867" s="6"/>
      <c r="BE4867" s="6"/>
      <c r="BF4867" s="6"/>
      <c r="BG4867" s="6"/>
    </row>
    <row r="4868" spans="34:59" x14ac:dyDescent="0.25">
      <c r="AH4868" s="10"/>
      <c r="AI4868" s="6"/>
      <c r="AJ4868" s="10"/>
      <c r="AK4868" s="10"/>
      <c r="AL4868" s="10"/>
      <c r="AM4868" s="10"/>
      <c r="AN4868" s="10"/>
      <c r="AO4868" s="10"/>
      <c r="AP4868" s="10"/>
      <c r="AQ4868" s="10"/>
      <c r="AR4868" s="10"/>
      <c r="AS4868" s="10"/>
      <c r="AT4868" s="10"/>
      <c r="AU4868" s="10"/>
      <c r="AV4868" s="10"/>
      <c r="AW4868" s="10"/>
      <c r="AX4868" s="10"/>
      <c r="AY4868" s="10"/>
      <c r="AZ4868" s="10"/>
      <c r="BA4868" s="10"/>
      <c r="BB4868" s="10"/>
      <c r="BC4868" s="10"/>
      <c r="BD4868" s="10"/>
      <c r="BE4868" s="10"/>
      <c r="BF4868" s="10"/>
      <c r="BG4868" s="6"/>
    </row>
    <row r="4869" spans="34:59" x14ac:dyDescent="0.25">
      <c r="AH4869" s="6"/>
      <c r="AI4869" s="6"/>
      <c r="AJ4869" s="6"/>
      <c r="AK4869" s="6"/>
      <c r="AL4869" s="6"/>
      <c r="AM4869" s="6"/>
      <c r="AN4869" s="6"/>
      <c r="AO4869" s="6"/>
      <c r="AP4869" s="6"/>
      <c r="AQ4869" s="6"/>
      <c r="AR4869" s="6"/>
      <c r="AS4869" s="6"/>
      <c r="AT4869" s="6"/>
      <c r="AU4869" s="6"/>
      <c r="AV4869" s="6"/>
      <c r="AW4869" s="6"/>
      <c r="AX4869" s="6"/>
      <c r="AY4869" s="6"/>
      <c r="AZ4869" s="6"/>
      <c r="BA4869" s="6"/>
      <c r="BB4869" s="6"/>
      <c r="BC4869" s="6"/>
      <c r="BD4869" s="6"/>
      <c r="BE4869" s="6"/>
      <c r="BF4869" s="6"/>
      <c r="BG4869" s="10"/>
    </row>
    <row r="4870" spans="34:59" x14ac:dyDescent="0.25">
      <c r="AH4870" s="10"/>
      <c r="AI4870" s="6"/>
    </row>
    <row r="4871" spans="34:59" x14ac:dyDescent="0.25">
      <c r="AH4871" s="6"/>
      <c r="AI4871" s="6"/>
      <c r="AJ4871" s="6"/>
      <c r="AK4871" s="6"/>
      <c r="AL4871" s="6"/>
      <c r="AM4871" s="6"/>
      <c r="AN4871" s="6"/>
      <c r="AO4871" s="6"/>
      <c r="AP4871" s="6"/>
      <c r="AQ4871" s="6"/>
      <c r="AR4871" s="6"/>
      <c r="AS4871" s="6"/>
      <c r="AT4871" s="6"/>
      <c r="AU4871" s="6"/>
      <c r="AV4871" s="6"/>
      <c r="AW4871" s="6"/>
      <c r="AX4871" s="6"/>
      <c r="AY4871" s="6"/>
      <c r="AZ4871" s="6"/>
      <c r="BA4871" s="6"/>
      <c r="BB4871" s="6"/>
      <c r="BC4871" s="6"/>
      <c r="BD4871" s="6"/>
      <c r="BE4871" s="6"/>
      <c r="BF4871" s="6"/>
      <c r="BG4871" s="6"/>
    </row>
    <row r="4872" spans="34:59" x14ac:dyDescent="0.25">
      <c r="AH4872" s="10"/>
      <c r="AI4872" s="6"/>
      <c r="AJ4872" s="10"/>
      <c r="AK4872" s="10"/>
      <c r="AL4872" s="10"/>
      <c r="AM4872" s="10"/>
      <c r="AN4872" s="10"/>
      <c r="AO4872" s="10"/>
      <c r="AP4872" s="10"/>
      <c r="AQ4872" s="10"/>
      <c r="AR4872" s="10"/>
      <c r="AS4872" s="10"/>
      <c r="AT4872" s="10"/>
      <c r="AU4872" s="10"/>
      <c r="AV4872" s="10"/>
      <c r="AW4872" s="10"/>
      <c r="AX4872" s="10"/>
      <c r="AY4872" s="10"/>
      <c r="AZ4872" s="10"/>
      <c r="BA4872" s="10"/>
      <c r="BB4872" s="10"/>
      <c r="BC4872" s="10"/>
      <c r="BD4872" s="10"/>
      <c r="BE4872" s="10"/>
      <c r="BF4872" s="10"/>
      <c r="BG4872" s="6"/>
    </row>
    <row r="4873" spans="34:59" x14ac:dyDescent="0.25">
      <c r="AH4873" s="6"/>
      <c r="AI4873" s="6"/>
      <c r="AJ4873" s="6"/>
      <c r="AK4873" s="6"/>
      <c r="AL4873" s="6"/>
      <c r="AM4873" s="6"/>
      <c r="AN4873" s="6"/>
      <c r="AO4873" s="6"/>
      <c r="AP4873" s="6"/>
      <c r="AQ4873" s="6"/>
      <c r="AR4873" s="6"/>
      <c r="AS4873" s="6"/>
      <c r="AT4873" s="6"/>
      <c r="AU4873" s="6"/>
      <c r="AV4873" s="6"/>
      <c r="AW4873" s="6"/>
      <c r="AX4873" s="6"/>
      <c r="AY4873" s="6"/>
      <c r="AZ4873" s="6"/>
      <c r="BA4873" s="6"/>
      <c r="BB4873" s="6"/>
      <c r="BC4873" s="6"/>
      <c r="BD4873" s="6"/>
      <c r="BE4873" s="6"/>
      <c r="BF4873" s="6"/>
      <c r="BG4873" s="10"/>
    </row>
    <row r="4874" spans="34:59" x14ac:dyDescent="0.25">
      <c r="AH4874" s="10"/>
      <c r="AI4874" s="6"/>
    </row>
    <row r="4875" spans="34:59" x14ac:dyDescent="0.25">
      <c r="AH4875" s="6"/>
      <c r="AI4875" s="6"/>
      <c r="AJ4875" s="6"/>
      <c r="AK4875" s="6"/>
      <c r="AL4875" s="6"/>
      <c r="AM4875" s="6"/>
      <c r="AN4875" s="6"/>
      <c r="AO4875" s="6"/>
      <c r="AP4875" s="6"/>
      <c r="AQ4875" s="6"/>
      <c r="AR4875" s="6"/>
      <c r="AS4875" s="6"/>
      <c r="AT4875" s="6"/>
      <c r="AU4875" s="6"/>
      <c r="AV4875" s="6"/>
      <c r="AW4875" s="6"/>
      <c r="AX4875" s="6"/>
      <c r="AY4875" s="6"/>
      <c r="AZ4875" s="6"/>
      <c r="BA4875" s="6"/>
      <c r="BB4875" s="6"/>
      <c r="BC4875" s="6"/>
      <c r="BD4875" s="6"/>
      <c r="BE4875" s="6"/>
      <c r="BF4875" s="6"/>
      <c r="BG4875" s="6"/>
    </row>
    <row r="4876" spans="34:59" x14ac:dyDescent="0.25">
      <c r="AH4876" s="10"/>
      <c r="AI4876" s="6"/>
      <c r="AJ4876" s="10"/>
      <c r="AK4876" s="10"/>
      <c r="AL4876" s="10"/>
      <c r="AM4876" s="10"/>
      <c r="AN4876" s="10"/>
      <c r="AO4876" s="10"/>
      <c r="AP4876" s="10"/>
      <c r="AQ4876" s="10"/>
      <c r="AR4876" s="10"/>
      <c r="AS4876" s="10"/>
      <c r="AT4876" s="10"/>
      <c r="AU4876" s="10"/>
      <c r="AV4876" s="10"/>
      <c r="AW4876" s="10"/>
      <c r="AX4876" s="10"/>
      <c r="AY4876" s="10"/>
      <c r="AZ4876" s="10"/>
      <c r="BA4876" s="10"/>
      <c r="BB4876" s="10"/>
      <c r="BC4876" s="10"/>
      <c r="BD4876" s="10"/>
      <c r="BE4876" s="10"/>
      <c r="BF4876" s="10"/>
      <c r="BG4876" s="6"/>
    </row>
    <row r="4877" spans="34:59" x14ac:dyDescent="0.25">
      <c r="AH4877" s="6"/>
      <c r="AI4877" s="6"/>
      <c r="AJ4877" s="6"/>
      <c r="AK4877" s="6"/>
      <c r="AL4877" s="6"/>
      <c r="AM4877" s="6"/>
      <c r="AN4877" s="6"/>
      <c r="AO4877" s="6"/>
      <c r="AP4877" s="6"/>
      <c r="AQ4877" s="6"/>
      <c r="AR4877" s="6"/>
      <c r="AS4877" s="6"/>
      <c r="AT4877" s="6"/>
      <c r="AU4877" s="6"/>
      <c r="AV4877" s="6"/>
      <c r="AW4877" s="6"/>
      <c r="AX4877" s="6"/>
      <c r="AY4877" s="6"/>
      <c r="AZ4877" s="6"/>
      <c r="BA4877" s="6"/>
      <c r="BB4877" s="6"/>
      <c r="BC4877" s="6"/>
      <c r="BD4877" s="6"/>
      <c r="BE4877" s="6"/>
      <c r="BF4877" s="6"/>
      <c r="BG4877" s="10"/>
    </row>
    <row r="4878" spans="34:59" x14ac:dyDescent="0.25">
      <c r="AH4878" s="10"/>
      <c r="AI4878" s="6"/>
    </row>
    <row r="4879" spans="34:59" x14ac:dyDescent="0.25">
      <c r="AH4879" s="6"/>
      <c r="AI4879" s="6"/>
      <c r="AJ4879" s="6"/>
      <c r="AK4879" s="6"/>
      <c r="AL4879" s="6"/>
      <c r="AM4879" s="6"/>
      <c r="AN4879" s="6"/>
      <c r="AO4879" s="6"/>
      <c r="AP4879" s="6"/>
      <c r="AQ4879" s="6"/>
      <c r="AR4879" s="6"/>
      <c r="AS4879" s="6"/>
      <c r="AT4879" s="6"/>
      <c r="AU4879" s="6"/>
      <c r="AV4879" s="6"/>
      <c r="AW4879" s="6"/>
      <c r="AX4879" s="6"/>
      <c r="AY4879" s="6"/>
      <c r="AZ4879" s="6"/>
      <c r="BA4879" s="6"/>
      <c r="BB4879" s="6"/>
      <c r="BC4879" s="6"/>
      <c r="BD4879" s="6"/>
      <c r="BE4879" s="6"/>
      <c r="BF4879" s="6"/>
      <c r="BG4879" s="6"/>
    </row>
    <row r="4880" spans="34:59" x14ac:dyDescent="0.25">
      <c r="AH4880" s="10"/>
      <c r="AI4880" s="6"/>
      <c r="AJ4880" s="10"/>
      <c r="AK4880" s="10"/>
      <c r="AL4880" s="10"/>
      <c r="AM4880" s="10"/>
      <c r="AN4880" s="10"/>
      <c r="AO4880" s="10"/>
      <c r="AP4880" s="10"/>
      <c r="AQ4880" s="10"/>
      <c r="AR4880" s="10"/>
      <c r="AS4880" s="10"/>
      <c r="AT4880" s="10"/>
      <c r="AU4880" s="10"/>
      <c r="AV4880" s="10"/>
      <c r="AW4880" s="10"/>
      <c r="AX4880" s="10"/>
      <c r="AY4880" s="10"/>
      <c r="AZ4880" s="10"/>
      <c r="BA4880" s="10"/>
      <c r="BB4880" s="10"/>
      <c r="BC4880" s="10"/>
      <c r="BD4880" s="10"/>
      <c r="BE4880" s="10"/>
      <c r="BF4880" s="10"/>
      <c r="BG4880" s="6"/>
    </row>
    <row r="4881" spans="34:59" x14ac:dyDescent="0.25">
      <c r="AH4881" s="6"/>
      <c r="AI4881" s="6"/>
      <c r="AJ4881" s="6"/>
      <c r="AK4881" s="6"/>
      <c r="AL4881" s="6"/>
      <c r="AM4881" s="6"/>
      <c r="AN4881" s="6"/>
      <c r="AO4881" s="6"/>
      <c r="AP4881" s="6"/>
      <c r="AQ4881" s="6"/>
      <c r="AR4881" s="6"/>
      <c r="AS4881" s="6"/>
      <c r="AT4881" s="6"/>
      <c r="AU4881" s="6"/>
      <c r="AV4881" s="6"/>
      <c r="AW4881" s="6"/>
      <c r="AX4881" s="6"/>
      <c r="AY4881" s="6"/>
      <c r="AZ4881" s="6"/>
      <c r="BA4881" s="6"/>
      <c r="BB4881" s="6"/>
      <c r="BC4881" s="6"/>
      <c r="BD4881" s="6"/>
      <c r="BE4881" s="6"/>
      <c r="BF4881" s="6"/>
      <c r="BG4881" s="10"/>
    </row>
    <row r="4882" spans="34:59" x14ac:dyDescent="0.25">
      <c r="AH4882" s="10"/>
      <c r="AI4882" s="6"/>
    </row>
    <row r="4883" spans="34:59" x14ac:dyDescent="0.25">
      <c r="AH4883" s="6"/>
      <c r="AI4883" s="6"/>
      <c r="AJ4883" s="6"/>
      <c r="AK4883" s="6"/>
      <c r="AL4883" s="6"/>
      <c r="AM4883" s="6"/>
      <c r="AN4883" s="6"/>
      <c r="AO4883" s="6"/>
      <c r="AP4883" s="6"/>
      <c r="AQ4883" s="6"/>
      <c r="AR4883" s="6"/>
      <c r="AS4883" s="6"/>
      <c r="AT4883" s="6"/>
      <c r="AU4883" s="6"/>
      <c r="AV4883" s="6"/>
      <c r="AW4883" s="6"/>
      <c r="AX4883" s="6"/>
      <c r="AY4883" s="6"/>
      <c r="AZ4883" s="6"/>
      <c r="BA4883" s="6"/>
      <c r="BB4883" s="6"/>
      <c r="BC4883" s="6"/>
      <c r="BD4883" s="6"/>
      <c r="BE4883" s="6"/>
      <c r="BF4883" s="6"/>
      <c r="BG4883" s="6"/>
    </row>
    <row r="4884" spans="34:59" x14ac:dyDescent="0.25">
      <c r="AH4884" s="10"/>
      <c r="AI4884" s="6"/>
      <c r="AJ4884" s="10"/>
      <c r="AK4884" s="10"/>
      <c r="AL4884" s="10"/>
      <c r="AM4884" s="10"/>
      <c r="AN4884" s="10"/>
      <c r="AO4884" s="10"/>
      <c r="AP4884" s="10"/>
      <c r="AQ4884" s="10"/>
      <c r="AR4884" s="10"/>
      <c r="AS4884" s="10"/>
      <c r="AT4884" s="10"/>
      <c r="AU4884" s="10"/>
      <c r="AV4884" s="10"/>
      <c r="AW4884" s="10"/>
      <c r="AX4884" s="10"/>
      <c r="AY4884" s="10"/>
      <c r="AZ4884" s="10"/>
      <c r="BA4884" s="10"/>
      <c r="BB4884" s="10"/>
      <c r="BC4884" s="10"/>
      <c r="BD4884" s="10"/>
      <c r="BE4884" s="10"/>
      <c r="BF4884" s="10"/>
      <c r="BG4884" s="6"/>
    </row>
    <row r="4885" spans="34:59" x14ac:dyDescent="0.25">
      <c r="AH4885" s="6"/>
      <c r="AI4885" s="6"/>
      <c r="AJ4885" s="6"/>
      <c r="AK4885" s="6"/>
      <c r="AL4885" s="6"/>
      <c r="AM4885" s="6"/>
      <c r="AN4885" s="6"/>
      <c r="AO4885" s="6"/>
      <c r="AP4885" s="6"/>
      <c r="AQ4885" s="6"/>
      <c r="AR4885" s="6"/>
      <c r="AS4885" s="6"/>
      <c r="AT4885" s="6"/>
      <c r="AU4885" s="6"/>
      <c r="AV4885" s="6"/>
      <c r="AW4885" s="6"/>
      <c r="AX4885" s="6"/>
      <c r="AY4885" s="6"/>
      <c r="AZ4885" s="6"/>
      <c r="BA4885" s="6"/>
      <c r="BB4885" s="6"/>
      <c r="BC4885" s="6"/>
      <c r="BD4885" s="6"/>
      <c r="BE4885" s="6"/>
      <c r="BF4885" s="6"/>
      <c r="BG4885" s="10"/>
    </row>
    <row r="4886" spans="34:59" x14ac:dyDescent="0.25">
      <c r="AH4886" s="10"/>
      <c r="AI4886" s="6"/>
    </row>
    <row r="4887" spans="34:59" x14ac:dyDescent="0.25">
      <c r="AH4887" s="6"/>
      <c r="AI4887" s="6"/>
      <c r="AJ4887" s="6"/>
      <c r="AK4887" s="6"/>
      <c r="AL4887" s="6"/>
      <c r="AM4887" s="6"/>
      <c r="AN4887" s="6"/>
      <c r="AO4887" s="6"/>
      <c r="AP4887" s="6"/>
      <c r="AQ4887" s="6"/>
      <c r="AR4887" s="6"/>
      <c r="AS4887" s="6"/>
      <c r="AT4887" s="6"/>
      <c r="AU4887" s="6"/>
      <c r="AV4887" s="6"/>
      <c r="AW4887" s="6"/>
      <c r="AX4887" s="6"/>
      <c r="AY4887" s="6"/>
      <c r="AZ4887" s="6"/>
      <c r="BA4887" s="6"/>
      <c r="BB4887" s="6"/>
      <c r="BC4887" s="6"/>
      <c r="BD4887" s="6"/>
      <c r="BE4887" s="6"/>
      <c r="BF4887" s="6"/>
      <c r="BG4887" s="6"/>
    </row>
    <row r="4888" spans="34:59" x14ac:dyDescent="0.25">
      <c r="AH4888" s="10"/>
      <c r="AI4888" s="6"/>
      <c r="AJ4888" s="10"/>
      <c r="AK4888" s="10"/>
      <c r="AL4888" s="10"/>
      <c r="AM4888" s="10"/>
      <c r="AN4888" s="10"/>
      <c r="AO4888" s="10"/>
      <c r="AP4888" s="10"/>
      <c r="AQ4888" s="10"/>
      <c r="AR4888" s="10"/>
      <c r="AS4888" s="10"/>
      <c r="AT4888" s="10"/>
      <c r="AU4888" s="10"/>
      <c r="AV4888" s="10"/>
      <c r="AW4888" s="10"/>
      <c r="AX4888" s="10"/>
      <c r="AY4888" s="10"/>
      <c r="AZ4888" s="10"/>
      <c r="BA4888" s="10"/>
      <c r="BB4888" s="10"/>
      <c r="BC4888" s="10"/>
      <c r="BD4888" s="10"/>
      <c r="BE4888" s="10"/>
      <c r="BF4888" s="10"/>
      <c r="BG4888" s="6"/>
    </row>
    <row r="4889" spans="34:59" x14ac:dyDescent="0.25">
      <c r="AH4889" s="6"/>
      <c r="AI4889" s="6"/>
      <c r="AJ4889" s="6"/>
      <c r="AK4889" s="6"/>
      <c r="AL4889" s="6"/>
      <c r="AM4889" s="6"/>
      <c r="AN4889" s="6"/>
      <c r="AO4889" s="6"/>
      <c r="AP4889" s="6"/>
      <c r="AQ4889" s="6"/>
      <c r="AR4889" s="6"/>
      <c r="AS4889" s="6"/>
      <c r="AT4889" s="6"/>
      <c r="AU4889" s="6"/>
      <c r="AV4889" s="6"/>
      <c r="AW4889" s="6"/>
      <c r="AX4889" s="6"/>
      <c r="AY4889" s="6"/>
      <c r="AZ4889" s="6"/>
      <c r="BA4889" s="6"/>
      <c r="BB4889" s="6"/>
      <c r="BC4889" s="6"/>
      <c r="BD4889" s="6"/>
      <c r="BE4889" s="6"/>
      <c r="BF4889" s="6"/>
      <c r="BG4889" s="10"/>
    </row>
    <row r="4890" spans="34:59" x14ac:dyDescent="0.25">
      <c r="AH4890" s="10"/>
      <c r="AI4890" s="6"/>
    </row>
    <row r="4891" spans="34:59" x14ac:dyDescent="0.25">
      <c r="AH4891" s="6"/>
      <c r="AI4891" s="6"/>
      <c r="AJ4891" s="6"/>
      <c r="AK4891" s="6"/>
      <c r="AL4891" s="6"/>
      <c r="AM4891" s="6"/>
      <c r="AN4891" s="6"/>
      <c r="AO4891" s="6"/>
      <c r="AP4891" s="6"/>
      <c r="AQ4891" s="6"/>
      <c r="AR4891" s="6"/>
      <c r="AS4891" s="6"/>
      <c r="AT4891" s="6"/>
      <c r="AU4891" s="6"/>
      <c r="AV4891" s="6"/>
      <c r="AW4891" s="6"/>
      <c r="AX4891" s="6"/>
      <c r="AY4891" s="6"/>
      <c r="AZ4891" s="6"/>
      <c r="BA4891" s="6"/>
      <c r="BB4891" s="6"/>
      <c r="BC4891" s="6"/>
      <c r="BD4891" s="6"/>
      <c r="BE4891" s="6"/>
      <c r="BF4891" s="6"/>
      <c r="BG4891" s="6"/>
    </row>
    <row r="4892" spans="34:59" x14ac:dyDescent="0.25">
      <c r="AH4892" s="10"/>
      <c r="AI4892" s="6"/>
      <c r="AJ4892" s="10"/>
      <c r="AK4892" s="10"/>
      <c r="AL4892" s="10"/>
      <c r="AM4892" s="10"/>
      <c r="AN4892" s="10"/>
      <c r="AO4892" s="10"/>
      <c r="AP4892" s="10"/>
      <c r="AQ4892" s="10"/>
      <c r="AR4892" s="10"/>
      <c r="AS4892" s="10"/>
      <c r="AT4892" s="10"/>
      <c r="AU4892" s="10"/>
      <c r="AV4892" s="10"/>
      <c r="AW4892" s="10"/>
      <c r="AX4892" s="10"/>
      <c r="AY4892" s="10"/>
      <c r="AZ4892" s="10"/>
      <c r="BA4892" s="10"/>
      <c r="BB4892" s="10"/>
      <c r="BC4892" s="10"/>
      <c r="BD4892" s="10"/>
      <c r="BE4892" s="10"/>
      <c r="BF4892" s="10"/>
      <c r="BG4892" s="6"/>
    </row>
    <row r="4893" spans="34:59" x14ac:dyDescent="0.25">
      <c r="AH4893" s="6"/>
      <c r="AI4893" s="6"/>
      <c r="AJ4893" s="6"/>
      <c r="AK4893" s="6"/>
      <c r="AL4893" s="6"/>
      <c r="AM4893" s="6"/>
      <c r="AN4893" s="6"/>
      <c r="AO4893" s="6"/>
      <c r="AP4893" s="6"/>
      <c r="AQ4893" s="6"/>
      <c r="AR4893" s="6"/>
      <c r="AS4893" s="6"/>
      <c r="AT4893" s="6"/>
      <c r="AU4893" s="6"/>
      <c r="AV4893" s="6"/>
      <c r="AW4893" s="6"/>
      <c r="AX4893" s="6"/>
      <c r="AY4893" s="6"/>
      <c r="AZ4893" s="6"/>
      <c r="BA4893" s="6"/>
      <c r="BB4893" s="6"/>
      <c r="BC4893" s="6"/>
      <c r="BD4893" s="6"/>
      <c r="BE4893" s="6"/>
      <c r="BF4893" s="6"/>
      <c r="BG4893" s="10"/>
    </row>
    <row r="4894" spans="34:59" x14ac:dyDescent="0.25">
      <c r="AH4894" s="10"/>
      <c r="AI4894" s="6"/>
    </row>
    <row r="4895" spans="34:59" x14ac:dyDescent="0.25">
      <c r="AH4895" s="6"/>
      <c r="AI4895" s="6"/>
      <c r="AJ4895" s="6"/>
      <c r="AK4895" s="6"/>
      <c r="AL4895" s="6"/>
      <c r="AM4895" s="6"/>
      <c r="AN4895" s="6"/>
      <c r="AO4895" s="6"/>
      <c r="AP4895" s="6"/>
      <c r="AQ4895" s="6"/>
      <c r="AR4895" s="6"/>
      <c r="AS4895" s="6"/>
      <c r="AT4895" s="6"/>
      <c r="AU4895" s="6"/>
      <c r="AV4895" s="6"/>
      <c r="AW4895" s="6"/>
      <c r="AX4895" s="6"/>
      <c r="AY4895" s="6"/>
      <c r="AZ4895" s="6"/>
      <c r="BA4895" s="6"/>
      <c r="BB4895" s="6"/>
      <c r="BC4895" s="6"/>
      <c r="BD4895" s="6"/>
      <c r="BE4895" s="6"/>
      <c r="BF4895" s="6"/>
      <c r="BG4895" s="6"/>
    </row>
    <row r="4896" spans="34:59" x14ac:dyDescent="0.25">
      <c r="AH4896" s="10"/>
      <c r="AI4896" s="6"/>
      <c r="AJ4896" s="10"/>
      <c r="AK4896" s="10"/>
      <c r="AL4896" s="10"/>
      <c r="AM4896" s="10"/>
      <c r="AN4896" s="10"/>
      <c r="AO4896" s="10"/>
      <c r="AP4896" s="10"/>
      <c r="AQ4896" s="10"/>
      <c r="AR4896" s="10"/>
      <c r="AS4896" s="10"/>
      <c r="AT4896" s="10"/>
      <c r="AU4896" s="10"/>
      <c r="AV4896" s="10"/>
      <c r="AW4896" s="10"/>
      <c r="AX4896" s="10"/>
      <c r="AY4896" s="10"/>
      <c r="AZ4896" s="10"/>
      <c r="BA4896" s="10"/>
      <c r="BB4896" s="10"/>
      <c r="BC4896" s="10"/>
      <c r="BD4896" s="10"/>
      <c r="BE4896" s="10"/>
      <c r="BF4896" s="10"/>
      <c r="BG4896" s="6"/>
    </row>
    <row r="4897" spans="34:59" x14ac:dyDescent="0.25">
      <c r="AH4897" s="6"/>
      <c r="AI4897" s="6"/>
      <c r="AJ4897" s="6"/>
      <c r="AK4897" s="6"/>
      <c r="AL4897" s="6"/>
      <c r="AM4897" s="6"/>
      <c r="AN4897" s="6"/>
      <c r="AO4897" s="6"/>
      <c r="AP4897" s="6"/>
      <c r="AQ4897" s="6"/>
      <c r="AR4897" s="6"/>
      <c r="AS4897" s="6"/>
      <c r="AT4897" s="6"/>
      <c r="AU4897" s="6"/>
      <c r="AV4897" s="6"/>
      <c r="AW4897" s="6"/>
      <c r="AX4897" s="6"/>
      <c r="AY4897" s="6"/>
      <c r="AZ4897" s="6"/>
      <c r="BA4897" s="6"/>
      <c r="BB4897" s="6"/>
      <c r="BC4897" s="6"/>
      <c r="BD4897" s="6"/>
      <c r="BE4897" s="6"/>
      <c r="BF4897" s="6"/>
      <c r="BG4897" s="10"/>
    </row>
    <row r="4898" spans="34:59" x14ac:dyDescent="0.25">
      <c r="AH4898" s="10"/>
      <c r="AI4898" s="6"/>
    </row>
    <row r="4899" spans="34:59" x14ac:dyDescent="0.25">
      <c r="AH4899" s="6"/>
      <c r="AI4899" s="6"/>
      <c r="AJ4899" s="6"/>
      <c r="AK4899" s="6"/>
      <c r="AL4899" s="6"/>
      <c r="AM4899" s="6"/>
      <c r="AN4899" s="6"/>
      <c r="AO4899" s="6"/>
      <c r="AP4899" s="6"/>
      <c r="AQ4899" s="6"/>
      <c r="AR4899" s="6"/>
      <c r="AS4899" s="6"/>
      <c r="AT4899" s="6"/>
      <c r="AU4899" s="6"/>
      <c r="AV4899" s="6"/>
      <c r="AW4899" s="6"/>
      <c r="AX4899" s="6"/>
      <c r="AY4899" s="6"/>
      <c r="AZ4899" s="6"/>
      <c r="BA4899" s="6"/>
      <c r="BB4899" s="6"/>
      <c r="BC4899" s="6"/>
      <c r="BD4899" s="6"/>
      <c r="BE4899" s="6"/>
      <c r="BF4899" s="6"/>
      <c r="BG4899" s="6"/>
    </row>
    <row r="4900" spans="34:59" x14ac:dyDescent="0.25">
      <c r="AH4900" s="10"/>
      <c r="AI4900" s="6"/>
      <c r="AJ4900" s="10"/>
      <c r="AK4900" s="10"/>
      <c r="AL4900" s="10"/>
      <c r="AM4900" s="10"/>
      <c r="AN4900" s="10"/>
      <c r="AO4900" s="10"/>
      <c r="AP4900" s="10"/>
      <c r="AQ4900" s="10"/>
      <c r="AR4900" s="10"/>
      <c r="AS4900" s="10"/>
      <c r="AT4900" s="10"/>
      <c r="AU4900" s="10"/>
      <c r="AV4900" s="10"/>
      <c r="AW4900" s="10"/>
      <c r="AX4900" s="10"/>
      <c r="AY4900" s="10"/>
      <c r="AZ4900" s="10"/>
      <c r="BA4900" s="10"/>
      <c r="BB4900" s="10"/>
      <c r="BC4900" s="10"/>
      <c r="BD4900" s="10"/>
      <c r="BE4900" s="10"/>
      <c r="BF4900" s="10"/>
      <c r="BG4900" s="6"/>
    </row>
    <row r="4901" spans="34:59" x14ac:dyDescent="0.25">
      <c r="AH4901" s="6"/>
      <c r="AI4901" s="6"/>
      <c r="AJ4901" s="6"/>
      <c r="AK4901" s="6"/>
      <c r="AL4901" s="6"/>
      <c r="AM4901" s="6"/>
      <c r="AN4901" s="6"/>
      <c r="AO4901" s="6"/>
      <c r="AP4901" s="6"/>
      <c r="AQ4901" s="6"/>
      <c r="AR4901" s="6"/>
      <c r="AS4901" s="6"/>
      <c r="AT4901" s="6"/>
      <c r="AU4901" s="6"/>
      <c r="AV4901" s="6"/>
      <c r="AW4901" s="6"/>
      <c r="AX4901" s="6"/>
      <c r="AY4901" s="6"/>
      <c r="AZ4901" s="6"/>
      <c r="BA4901" s="6"/>
      <c r="BB4901" s="6"/>
      <c r="BC4901" s="6"/>
      <c r="BD4901" s="6"/>
      <c r="BE4901" s="6"/>
      <c r="BF4901" s="6"/>
      <c r="BG4901" s="10"/>
    </row>
    <row r="4902" spans="34:59" x14ac:dyDescent="0.25">
      <c r="AH4902" s="10"/>
      <c r="AI4902" s="6"/>
    </row>
    <row r="4903" spans="34:59" x14ac:dyDescent="0.25">
      <c r="AH4903" s="6"/>
      <c r="AI4903" s="6"/>
      <c r="AJ4903" s="6"/>
      <c r="AK4903" s="6"/>
      <c r="AL4903" s="6"/>
      <c r="AM4903" s="6"/>
      <c r="AN4903" s="6"/>
      <c r="AO4903" s="6"/>
      <c r="AP4903" s="6"/>
      <c r="AQ4903" s="6"/>
      <c r="AR4903" s="6"/>
      <c r="AS4903" s="6"/>
      <c r="AT4903" s="6"/>
      <c r="AU4903" s="6"/>
      <c r="AV4903" s="6"/>
      <c r="AW4903" s="6"/>
      <c r="AX4903" s="6"/>
      <c r="AY4903" s="6"/>
      <c r="AZ4903" s="6"/>
      <c r="BA4903" s="6"/>
      <c r="BB4903" s="6"/>
      <c r="BC4903" s="6"/>
      <c r="BD4903" s="6"/>
      <c r="BE4903" s="6"/>
      <c r="BF4903" s="6"/>
      <c r="BG4903" s="6"/>
    </row>
    <row r="4904" spans="34:59" x14ac:dyDescent="0.25">
      <c r="AH4904" s="10"/>
      <c r="AI4904" s="6"/>
      <c r="AJ4904" s="10"/>
      <c r="AK4904" s="10"/>
      <c r="AL4904" s="10"/>
      <c r="AM4904" s="10"/>
      <c r="AN4904" s="10"/>
      <c r="AO4904" s="10"/>
      <c r="AP4904" s="10"/>
      <c r="AQ4904" s="10"/>
      <c r="AR4904" s="10"/>
      <c r="AS4904" s="10"/>
      <c r="AT4904" s="10"/>
      <c r="AU4904" s="10"/>
      <c r="AV4904" s="10"/>
      <c r="AW4904" s="10"/>
      <c r="AX4904" s="10"/>
      <c r="AY4904" s="10"/>
      <c r="AZ4904" s="10"/>
      <c r="BA4904" s="10"/>
      <c r="BB4904" s="10"/>
      <c r="BC4904" s="10"/>
      <c r="BD4904" s="10"/>
      <c r="BE4904" s="10"/>
      <c r="BF4904" s="10"/>
      <c r="BG4904" s="6"/>
    </row>
    <row r="4905" spans="34:59" x14ac:dyDescent="0.25">
      <c r="AH4905" s="6"/>
      <c r="AI4905" s="6"/>
      <c r="AJ4905" s="6"/>
      <c r="AK4905" s="6"/>
      <c r="AL4905" s="6"/>
      <c r="AM4905" s="6"/>
      <c r="AN4905" s="6"/>
      <c r="AO4905" s="6"/>
      <c r="AP4905" s="6"/>
      <c r="AQ4905" s="6"/>
      <c r="AR4905" s="6"/>
      <c r="AS4905" s="6"/>
      <c r="AT4905" s="6"/>
      <c r="AU4905" s="6"/>
      <c r="AV4905" s="6"/>
      <c r="AW4905" s="6"/>
      <c r="AX4905" s="6"/>
      <c r="AY4905" s="6"/>
      <c r="AZ4905" s="6"/>
      <c r="BA4905" s="6"/>
      <c r="BB4905" s="6"/>
      <c r="BC4905" s="6"/>
      <c r="BD4905" s="6"/>
      <c r="BE4905" s="6"/>
      <c r="BF4905" s="6"/>
      <c r="BG4905" s="10"/>
    </row>
    <row r="4906" spans="34:59" x14ac:dyDescent="0.25">
      <c r="AH4906" s="10"/>
      <c r="AI4906" s="6"/>
    </row>
    <row r="4907" spans="34:59" x14ac:dyDescent="0.25">
      <c r="AH4907" s="6"/>
      <c r="AI4907" s="6"/>
      <c r="AJ4907" s="6"/>
      <c r="AK4907" s="6"/>
      <c r="AL4907" s="6"/>
      <c r="AM4907" s="6"/>
      <c r="AN4907" s="6"/>
      <c r="AO4907" s="6"/>
      <c r="AP4907" s="6"/>
      <c r="AQ4907" s="6"/>
      <c r="AR4907" s="6"/>
      <c r="AS4907" s="6"/>
      <c r="AT4907" s="6"/>
      <c r="AU4907" s="6"/>
      <c r="AV4907" s="6"/>
      <c r="AW4907" s="6"/>
      <c r="AX4907" s="6"/>
      <c r="AY4907" s="6"/>
      <c r="AZ4907" s="6"/>
      <c r="BA4907" s="6"/>
      <c r="BB4907" s="6"/>
      <c r="BC4907" s="6"/>
      <c r="BD4907" s="6"/>
      <c r="BE4907" s="6"/>
      <c r="BF4907" s="6"/>
      <c r="BG4907" s="6"/>
    </row>
    <row r="4908" spans="34:59" x14ac:dyDescent="0.25">
      <c r="AH4908" s="10"/>
      <c r="AI4908" s="6"/>
      <c r="AJ4908" s="10"/>
      <c r="AK4908" s="10"/>
      <c r="AL4908" s="10"/>
      <c r="AM4908" s="10"/>
      <c r="AN4908" s="10"/>
      <c r="AO4908" s="10"/>
      <c r="AP4908" s="10"/>
      <c r="AQ4908" s="10"/>
      <c r="AR4908" s="10"/>
      <c r="AS4908" s="10"/>
      <c r="AT4908" s="10"/>
      <c r="AU4908" s="10"/>
      <c r="AV4908" s="10"/>
      <c r="AW4908" s="10"/>
      <c r="AX4908" s="10"/>
      <c r="AY4908" s="10"/>
      <c r="AZ4908" s="10"/>
      <c r="BA4908" s="10"/>
      <c r="BB4908" s="10"/>
      <c r="BC4908" s="10"/>
      <c r="BD4908" s="10"/>
      <c r="BE4908" s="10"/>
      <c r="BF4908" s="10"/>
      <c r="BG4908" s="6"/>
    </row>
    <row r="4909" spans="34:59" x14ac:dyDescent="0.25">
      <c r="AH4909" s="6"/>
      <c r="AI4909" s="6"/>
      <c r="AJ4909" s="6"/>
      <c r="AK4909" s="6"/>
      <c r="AL4909" s="6"/>
      <c r="AM4909" s="6"/>
      <c r="AN4909" s="6"/>
      <c r="AO4909" s="6"/>
      <c r="AP4909" s="6"/>
      <c r="AQ4909" s="6"/>
      <c r="AR4909" s="6"/>
      <c r="AS4909" s="6"/>
      <c r="AT4909" s="6"/>
      <c r="AU4909" s="6"/>
      <c r="AV4909" s="6"/>
      <c r="AW4909" s="6"/>
      <c r="AX4909" s="6"/>
      <c r="AY4909" s="6"/>
      <c r="AZ4909" s="6"/>
      <c r="BA4909" s="6"/>
      <c r="BB4909" s="6"/>
      <c r="BC4909" s="6"/>
      <c r="BD4909" s="6"/>
      <c r="BE4909" s="6"/>
      <c r="BF4909" s="6"/>
      <c r="BG4909" s="10"/>
    </row>
    <row r="4910" spans="34:59" x14ac:dyDescent="0.25">
      <c r="AH4910" s="10"/>
      <c r="AI4910" s="6"/>
    </row>
    <row r="4911" spans="34:59" x14ac:dyDescent="0.25">
      <c r="AH4911" s="6"/>
      <c r="AI4911" s="6"/>
      <c r="AJ4911" s="6"/>
      <c r="AK4911" s="6"/>
      <c r="AL4911" s="6"/>
      <c r="AM4911" s="6"/>
      <c r="AN4911" s="6"/>
      <c r="AO4911" s="6"/>
      <c r="AP4911" s="6"/>
      <c r="AQ4911" s="6"/>
      <c r="AR4911" s="6"/>
      <c r="AS4911" s="6"/>
      <c r="AT4911" s="6"/>
      <c r="AU4911" s="6"/>
      <c r="AV4911" s="6"/>
      <c r="AW4911" s="6"/>
      <c r="AX4911" s="6"/>
      <c r="AY4911" s="6"/>
      <c r="AZ4911" s="6"/>
      <c r="BA4911" s="6"/>
      <c r="BB4911" s="6"/>
      <c r="BC4911" s="6"/>
      <c r="BD4911" s="6"/>
      <c r="BE4911" s="6"/>
      <c r="BF4911" s="6"/>
      <c r="BG4911" s="6"/>
    </row>
    <row r="4912" spans="34:59" x14ac:dyDescent="0.25">
      <c r="AH4912" s="10"/>
      <c r="AI4912" s="6"/>
      <c r="AJ4912" s="10"/>
      <c r="AK4912" s="10"/>
      <c r="AL4912" s="10"/>
      <c r="AM4912" s="10"/>
      <c r="AN4912" s="10"/>
      <c r="AO4912" s="10"/>
      <c r="AP4912" s="10"/>
      <c r="AQ4912" s="10"/>
      <c r="AR4912" s="10"/>
      <c r="AS4912" s="10"/>
      <c r="AT4912" s="10"/>
      <c r="AU4912" s="10"/>
      <c r="AV4912" s="10"/>
      <c r="AW4912" s="10"/>
      <c r="AX4912" s="10"/>
      <c r="AY4912" s="10"/>
      <c r="AZ4912" s="10"/>
      <c r="BA4912" s="10"/>
      <c r="BB4912" s="10"/>
      <c r="BC4912" s="10"/>
      <c r="BD4912" s="10"/>
      <c r="BE4912" s="10"/>
      <c r="BF4912" s="10"/>
      <c r="BG4912" s="6"/>
    </row>
    <row r="4913" spans="34:59" x14ac:dyDescent="0.25">
      <c r="AH4913" s="6"/>
      <c r="AI4913" s="6"/>
      <c r="AJ4913" s="6"/>
      <c r="AK4913" s="6"/>
      <c r="AL4913" s="6"/>
      <c r="AM4913" s="6"/>
      <c r="AN4913" s="6"/>
      <c r="AO4913" s="6"/>
      <c r="AP4913" s="6"/>
      <c r="AQ4913" s="6"/>
      <c r="AR4913" s="6"/>
      <c r="AS4913" s="6"/>
      <c r="AT4913" s="6"/>
      <c r="AU4913" s="6"/>
      <c r="AV4913" s="6"/>
      <c r="AW4913" s="6"/>
      <c r="AX4913" s="6"/>
      <c r="AY4913" s="6"/>
      <c r="AZ4913" s="6"/>
      <c r="BA4913" s="6"/>
      <c r="BB4913" s="6"/>
      <c r="BC4913" s="6"/>
      <c r="BD4913" s="6"/>
      <c r="BE4913" s="6"/>
      <c r="BF4913" s="6"/>
      <c r="BG4913" s="10"/>
    </row>
    <row r="4914" spans="34:59" x14ac:dyDescent="0.25">
      <c r="AH4914" s="10"/>
      <c r="AI4914" s="6"/>
    </row>
    <row r="4915" spans="34:59" x14ac:dyDescent="0.25">
      <c r="AH4915" s="6"/>
      <c r="AI4915" s="6"/>
      <c r="AJ4915" s="6"/>
      <c r="AK4915" s="6"/>
      <c r="AL4915" s="6"/>
      <c r="AM4915" s="6"/>
      <c r="AN4915" s="6"/>
      <c r="AO4915" s="6"/>
      <c r="AP4915" s="6"/>
      <c r="AQ4915" s="6"/>
      <c r="AR4915" s="6"/>
      <c r="AS4915" s="6"/>
      <c r="AT4915" s="6"/>
      <c r="AU4915" s="6"/>
      <c r="AV4915" s="6"/>
      <c r="AW4915" s="6"/>
      <c r="AX4915" s="6"/>
      <c r="AY4915" s="6"/>
      <c r="AZ4915" s="6"/>
      <c r="BA4915" s="6"/>
      <c r="BB4915" s="6"/>
      <c r="BC4915" s="6"/>
      <c r="BD4915" s="6"/>
      <c r="BE4915" s="6"/>
      <c r="BF4915" s="6"/>
      <c r="BG4915" s="6"/>
    </row>
    <row r="4916" spans="34:59" x14ac:dyDescent="0.25">
      <c r="AH4916" s="10"/>
      <c r="AI4916" s="6"/>
      <c r="AJ4916" s="10"/>
      <c r="AK4916" s="10"/>
      <c r="AL4916" s="10"/>
      <c r="AM4916" s="10"/>
      <c r="AN4916" s="10"/>
      <c r="AO4916" s="10"/>
      <c r="AP4916" s="10"/>
      <c r="AQ4916" s="10"/>
      <c r="AR4916" s="10"/>
      <c r="AS4916" s="10"/>
      <c r="AT4916" s="10"/>
      <c r="AU4916" s="10"/>
      <c r="AV4916" s="10"/>
      <c r="AW4916" s="10"/>
      <c r="AX4916" s="10"/>
      <c r="AY4916" s="10"/>
      <c r="AZ4916" s="10"/>
      <c r="BA4916" s="10"/>
      <c r="BB4916" s="10"/>
      <c r="BC4916" s="10"/>
      <c r="BD4916" s="10"/>
      <c r="BE4916" s="10"/>
      <c r="BF4916" s="10"/>
      <c r="BG4916" s="6"/>
    </row>
    <row r="4917" spans="34:59" x14ac:dyDescent="0.25">
      <c r="AH4917" s="6"/>
      <c r="AI4917" s="6"/>
      <c r="AJ4917" s="6"/>
      <c r="AK4917" s="6"/>
      <c r="AL4917" s="6"/>
      <c r="AM4917" s="6"/>
      <c r="AN4917" s="6"/>
      <c r="AO4917" s="6"/>
      <c r="AP4917" s="6"/>
      <c r="AQ4917" s="6"/>
      <c r="AR4917" s="6"/>
      <c r="AS4917" s="6"/>
      <c r="AT4917" s="6"/>
      <c r="AU4917" s="6"/>
      <c r="AV4917" s="6"/>
      <c r="AW4917" s="6"/>
      <c r="AX4917" s="6"/>
      <c r="AY4917" s="6"/>
      <c r="AZ4917" s="6"/>
      <c r="BA4917" s="6"/>
      <c r="BB4917" s="6"/>
      <c r="BC4917" s="6"/>
      <c r="BD4917" s="6"/>
      <c r="BE4917" s="6"/>
      <c r="BF4917" s="6"/>
      <c r="BG4917" s="10"/>
    </row>
    <row r="4918" spans="34:59" x14ac:dyDescent="0.25">
      <c r="AH4918" s="10"/>
      <c r="AI4918" s="6"/>
    </row>
    <row r="4919" spans="34:59" x14ac:dyDescent="0.25">
      <c r="AH4919" s="6"/>
      <c r="AI4919" s="6"/>
      <c r="AJ4919" s="6"/>
      <c r="AK4919" s="6"/>
      <c r="AL4919" s="6"/>
      <c r="AM4919" s="6"/>
      <c r="AN4919" s="6"/>
      <c r="AO4919" s="6"/>
      <c r="AP4919" s="6"/>
      <c r="AQ4919" s="6"/>
      <c r="AR4919" s="6"/>
      <c r="AS4919" s="6"/>
      <c r="AT4919" s="6"/>
      <c r="AU4919" s="6"/>
      <c r="AV4919" s="6"/>
      <c r="AW4919" s="6"/>
      <c r="AX4919" s="6"/>
      <c r="AY4919" s="6"/>
      <c r="AZ4919" s="6"/>
      <c r="BA4919" s="6"/>
      <c r="BB4919" s="6"/>
      <c r="BC4919" s="6"/>
      <c r="BD4919" s="6"/>
      <c r="BE4919" s="6"/>
      <c r="BF4919" s="6"/>
      <c r="BG4919" s="6"/>
    </row>
    <row r="4920" spans="34:59" x14ac:dyDescent="0.25">
      <c r="AH4920" s="10"/>
      <c r="AI4920" s="6"/>
      <c r="AJ4920" s="10"/>
      <c r="AK4920" s="10"/>
      <c r="AL4920" s="10"/>
      <c r="AM4920" s="10"/>
      <c r="AN4920" s="10"/>
      <c r="AO4920" s="10"/>
      <c r="AP4920" s="10"/>
      <c r="AQ4920" s="10"/>
      <c r="AR4920" s="10"/>
      <c r="AS4920" s="10"/>
      <c r="AT4920" s="10"/>
      <c r="AU4920" s="10"/>
      <c r="AV4920" s="10"/>
      <c r="AW4920" s="10"/>
      <c r="AX4920" s="10"/>
      <c r="AY4920" s="10"/>
      <c r="AZ4920" s="10"/>
      <c r="BA4920" s="10"/>
      <c r="BB4920" s="10"/>
      <c r="BC4920" s="10"/>
      <c r="BD4920" s="10"/>
      <c r="BE4920" s="10"/>
      <c r="BF4920" s="10"/>
      <c r="BG4920" s="6"/>
    </row>
    <row r="4921" spans="34:59" x14ac:dyDescent="0.25">
      <c r="AH4921" s="6"/>
      <c r="AI4921" s="6"/>
      <c r="AJ4921" s="6"/>
      <c r="AK4921" s="6"/>
      <c r="AL4921" s="6"/>
      <c r="AM4921" s="6"/>
      <c r="AN4921" s="6"/>
      <c r="AO4921" s="6"/>
      <c r="AP4921" s="6"/>
      <c r="AQ4921" s="6"/>
      <c r="AR4921" s="6"/>
      <c r="AS4921" s="6"/>
      <c r="AT4921" s="6"/>
      <c r="AU4921" s="6"/>
      <c r="AV4921" s="6"/>
      <c r="AW4921" s="6"/>
      <c r="AX4921" s="6"/>
      <c r="AY4921" s="6"/>
      <c r="AZ4921" s="6"/>
      <c r="BA4921" s="6"/>
      <c r="BB4921" s="6"/>
      <c r="BC4921" s="6"/>
      <c r="BD4921" s="6"/>
      <c r="BE4921" s="6"/>
      <c r="BF4921" s="6"/>
      <c r="BG4921" s="10"/>
    </row>
    <row r="4922" spans="34:59" x14ac:dyDescent="0.25">
      <c r="AH4922" s="10"/>
      <c r="AI4922" s="6"/>
    </row>
    <row r="4923" spans="34:59" x14ac:dyDescent="0.25">
      <c r="AH4923" s="6"/>
      <c r="AI4923" s="6"/>
      <c r="AJ4923" s="6"/>
      <c r="AK4923" s="6"/>
      <c r="AL4923" s="6"/>
      <c r="AM4923" s="6"/>
      <c r="AN4923" s="6"/>
      <c r="AO4923" s="6"/>
      <c r="AP4923" s="6"/>
      <c r="AQ4923" s="6"/>
      <c r="AR4923" s="6"/>
      <c r="AS4923" s="6"/>
      <c r="AT4923" s="6"/>
      <c r="AU4923" s="6"/>
      <c r="AV4923" s="6"/>
      <c r="AW4923" s="6"/>
      <c r="AX4923" s="6"/>
      <c r="AY4923" s="6"/>
      <c r="AZ4923" s="6"/>
      <c r="BA4923" s="6"/>
      <c r="BB4923" s="6"/>
      <c r="BC4923" s="6"/>
      <c r="BD4923" s="6"/>
      <c r="BE4923" s="6"/>
      <c r="BF4923" s="6"/>
      <c r="BG4923" s="6"/>
    </row>
    <row r="4924" spans="34:59" x14ac:dyDescent="0.25">
      <c r="AH4924" s="10"/>
      <c r="AI4924" s="6"/>
      <c r="AJ4924" s="10"/>
      <c r="AK4924" s="10"/>
      <c r="AL4924" s="10"/>
      <c r="AM4924" s="10"/>
      <c r="AN4924" s="10"/>
      <c r="AO4924" s="10"/>
      <c r="AP4924" s="10"/>
      <c r="AQ4924" s="10"/>
      <c r="AR4924" s="10"/>
      <c r="AS4924" s="10"/>
      <c r="AT4924" s="10"/>
      <c r="AU4924" s="10"/>
      <c r="AV4924" s="10"/>
      <c r="AW4924" s="10"/>
      <c r="AX4924" s="10"/>
      <c r="AY4924" s="10"/>
      <c r="AZ4924" s="10"/>
      <c r="BA4924" s="10"/>
      <c r="BB4924" s="10"/>
      <c r="BC4924" s="10"/>
      <c r="BD4924" s="10"/>
      <c r="BE4924" s="10"/>
      <c r="BF4924" s="10"/>
      <c r="BG4924" s="6"/>
    </row>
    <row r="4925" spans="34:59" x14ac:dyDescent="0.25">
      <c r="AH4925" s="6"/>
      <c r="AI4925" s="6"/>
      <c r="AJ4925" s="6"/>
      <c r="AK4925" s="6"/>
      <c r="AL4925" s="6"/>
      <c r="AM4925" s="6"/>
      <c r="AN4925" s="6"/>
      <c r="AO4925" s="6"/>
      <c r="AP4925" s="6"/>
      <c r="AQ4925" s="6"/>
      <c r="AR4925" s="6"/>
      <c r="AS4925" s="6"/>
      <c r="AT4925" s="6"/>
      <c r="AU4925" s="6"/>
      <c r="AV4925" s="6"/>
      <c r="AW4925" s="6"/>
      <c r="AX4925" s="6"/>
      <c r="AY4925" s="6"/>
      <c r="AZ4925" s="6"/>
      <c r="BA4925" s="6"/>
      <c r="BB4925" s="6"/>
      <c r="BC4925" s="6"/>
      <c r="BD4925" s="6"/>
      <c r="BE4925" s="6"/>
      <c r="BF4925" s="6"/>
      <c r="BG4925" s="10"/>
    </row>
    <row r="4926" spans="34:59" x14ac:dyDescent="0.25">
      <c r="AH4926" s="10"/>
      <c r="AI4926" s="6"/>
    </row>
    <row r="4927" spans="34:59" x14ac:dyDescent="0.25">
      <c r="AH4927" s="6"/>
      <c r="AI4927" s="6"/>
      <c r="AJ4927" s="6"/>
      <c r="AK4927" s="6"/>
      <c r="AL4927" s="6"/>
      <c r="AM4927" s="6"/>
      <c r="AN4927" s="6"/>
      <c r="AO4927" s="6"/>
      <c r="AP4927" s="6"/>
      <c r="AQ4927" s="6"/>
      <c r="AR4927" s="6"/>
      <c r="AS4927" s="6"/>
      <c r="AT4927" s="6"/>
      <c r="AU4927" s="6"/>
      <c r="AV4927" s="6"/>
      <c r="AW4927" s="6"/>
      <c r="AX4927" s="6"/>
      <c r="AY4927" s="6"/>
      <c r="AZ4927" s="6"/>
      <c r="BA4927" s="6"/>
      <c r="BB4927" s="6"/>
      <c r="BC4927" s="6"/>
      <c r="BD4927" s="6"/>
      <c r="BE4927" s="6"/>
      <c r="BF4927" s="6"/>
      <c r="BG4927" s="6"/>
    </row>
    <row r="4928" spans="34:59" x14ac:dyDescent="0.25">
      <c r="AH4928" s="10"/>
      <c r="AI4928" s="6"/>
      <c r="AJ4928" s="10"/>
      <c r="AK4928" s="10"/>
      <c r="AL4928" s="10"/>
      <c r="AM4928" s="10"/>
      <c r="AN4928" s="10"/>
      <c r="AO4928" s="10"/>
      <c r="AP4928" s="10"/>
      <c r="AQ4928" s="10"/>
      <c r="AR4928" s="10"/>
      <c r="AS4928" s="10"/>
      <c r="AT4928" s="10"/>
      <c r="AU4928" s="10"/>
      <c r="AV4928" s="10"/>
      <c r="AW4928" s="10"/>
      <c r="AX4928" s="10"/>
      <c r="AY4928" s="10"/>
      <c r="AZ4928" s="10"/>
      <c r="BA4928" s="10"/>
      <c r="BB4928" s="10"/>
      <c r="BC4928" s="10"/>
      <c r="BD4928" s="10"/>
      <c r="BE4928" s="10"/>
      <c r="BF4928" s="10"/>
      <c r="BG4928" s="6"/>
    </row>
    <row r="4929" spans="34:59" x14ac:dyDescent="0.25">
      <c r="AH4929" s="6"/>
      <c r="AI4929" s="6"/>
      <c r="AJ4929" s="6"/>
      <c r="AK4929" s="6"/>
      <c r="AL4929" s="6"/>
      <c r="AM4929" s="6"/>
      <c r="AN4929" s="6"/>
      <c r="AO4929" s="6"/>
      <c r="AP4929" s="6"/>
      <c r="AQ4929" s="6"/>
      <c r="AR4929" s="6"/>
      <c r="AS4929" s="6"/>
      <c r="AT4929" s="6"/>
      <c r="AU4929" s="6"/>
      <c r="AV4929" s="6"/>
      <c r="AW4929" s="6"/>
      <c r="AX4929" s="6"/>
      <c r="AY4929" s="6"/>
      <c r="AZ4929" s="6"/>
      <c r="BA4929" s="6"/>
      <c r="BB4929" s="6"/>
      <c r="BC4929" s="6"/>
      <c r="BD4929" s="6"/>
      <c r="BE4929" s="6"/>
      <c r="BF4929" s="6"/>
      <c r="BG4929" s="10"/>
    </row>
    <row r="4930" spans="34:59" x14ac:dyDescent="0.25">
      <c r="AH4930" s="10"/>
      <c r="AI4930" s="6"/>
    </row>
    <row r="4931" spans="34:59" x14ac:dyDescent="0.25">
      <c r="AH4931" s="6"/>
      <c r="AI4931" s="6"/>
      <c r="AJ4931" s="6"/>
      <c r="AK4931" s="6"/>
      <c r="AL4931" s="6"/>
      <c r="AM4931" s="6"/>
      <c r="AN4931" s="6"/>
      <c r="AO4931" s="6"/>
      <c r="AP4931" s="6"/>
      <c r="AQ4931" s="6"/>
      <c r="AR4931" s="6"/>
      <c r="AS4931" s="6"/>
      <c r="AT4931" s="6"/>
      <c r="AU4931" s="6"/>
      <c r="AV4931" s="6"/>
      <c r="AW4931" s="6"/>
      <c r="AX4931" s="6"/>
      <c r="AY4931" s="6"/>
      <c r="AZ4931" s="6"/>
      <c r="BA4931" s="6"/>
      <c r="BB4931" s="6"/>
      <c r="BC4931" s="6"/>
      <c r="BD4931" s="6"/>
      <c r="BE4931" s="6"/>
      <c r="BF4931" s="6"/>
      <c r="BG4931" s="6"/>
    </row>
    <row r="4932" spans="34:59" x14ac:dyDescent="0.25">
      <c r="AH4932" s="10"/>
      <c r="AI4932" s="6"/>
      <c r="AJ4932" s="10"/>
      <c r="AK4932" s="10"/>
      <c r="AL4932" s="10"/>
      <c r="AM4932" s="10"/>
      <c r="AN4932" s="10"/>
      <c r="AO4932" s="10"/>
      <c r="AP4932" s="10"/>
      <c r="AQ4932" s="10"/>
      <c r="AR4932" s="10"/>
      <c r="AS4932" s="10"/>
      <c r="AT4932" s="10"/>
      <c r="AU4932" s="10"/>
      <c r="AV4932" s="10"/>
      <c r="AW4932" s="10"/>
      <c r="AX4932" s="10"/>
      <c r="AY4932" s="10"/>
      <c r="AZ4932" s="10"/>
      <c r="BA4932" s="10"/>
      <c r="BB4932" s="10"/>
      <c r="BC4932" s="10"/>
      <c r="BD4932" s="10"/>
      <c r="BE4932" s="10"/>
      <c r="BF4932" s="10"/>
      <c r="BG4932" s="6"/>
    </row>
    <row r="4933" spans="34:59" x14ac:dyDescent="0.25">
      <c r="AH4933" s="6"/>
      <c r="AI4933" s="6"/>
      <c r="AJ4933" s="6"/>
      <c r="AK4933" s="6"/>
      <c r="AL4933" s="6"/>
      <c r="AM4933" s="6"/>
      <c r="AN4933" s="6"/>
      <c r="AO4933" s="6"/>
      <c r="AP4933" s="6"/>
      <c r="AQ4933" s="6"/>
      <c r="AR4933" s="6"/>
      <c r="AS4933" s="6"/>
      <c r="AT4933" s="6"/>
      <c r="AU4933" s="6"/>
      <c r="AV4933" s="6"/>
      <c r="AW4933" s="6"/>
      <c r="AX4933" s="6"/>
      <c r="AY4933" s="6"/>
      <c r="AZ4933" s="6"/>
      <c r="BA4933" s="6"/>
      <c r="BB4933" s="6"/>
      <c r="BC4933" s="6"/>
      <c r="BD4933" s="6"/>
      <c r="BE4933" s="6"/>
      <c r="BF4933" s="6"/>
      <c r="BG4933" s="10"/>
    </row>
    <row r="4934" spans="34:59" x14ac:dyDescent="0.25">
      <c r="AH4934" s="10"/>
      <c r="AI4934" s="6"/>
    </row>
    <row r="4935" spans="34:59" x14ac:dyDescent="0.25">
      <c r="AH4935" s="6"/>
      <c r="AI4935" s="6"/>
      <c r="AJ4935" s="6"/>
      <c r="AK4935" s="6"/>
      <c r="AL4935" s="6"/>
      <c r="AM4935" s="6"/>
      <c r="AN4935" s="6"/>
      <c r="AO4935" s="6"/>
      <c r="AP4935" s="6"/>
      <c r="AQ4935" s="6"/>
      <c r="AR4935" s="6"/>
      <c r="AS4935" s="6"/>
      <c r="AT4935" s="6"/>
      <c r="AU4935" s="6"/>
      <c r="AV4935" s="6"/>
      <c r="AW4935" s="6"/>
      <c r="AX4935" s="6"/>
      <c r="AY4935" s="6"/>
      <c r="AZ4935" s="6"/>
      <c r="BA4935" s="6"/>
      <c r="BB4935" s="6"/>
      <c r="BC4935" s="6"/>
      <c r="BD4935" s="6"/>
      <c r="BE4935" s="6"/>
      <c r="BF4935" s="6"/>
      <c r="BG4935" s="6"/>
    </row>
    <row r="4936" spans="34:59" x14ac:dyDescent="0.25">
      <c r="AH4936" s="10"/>
      <c r="AI4936" s="6"/>
      <c r="AJ4936" s="10"/>
      <c r="AK4936" s="10"/>
      <c r="AL4936" s="10"/>
      <c r="AM4936" s="10"/>
      <c r="AN4936" s="10"/>
      <c r="AO4936" s="10"/>
      <c r="AP4936" s="10"/>
      <c r="AQ4936" s="10"/>
      <c r="AR4936" s="10"/>
      <c r="AS4936" s="10"/>
      <c r="AT4936" s="10"/>
      <c r="AU4936" s="10"/>
      <c r="AV4936" s="10"/>
      <c r="AW4936" s="10"/>
      <c r="AX4936" s="10"/>
      <c r="AY4936" s="10"/>
      <c r="AZ4936" s="10"/>
      <c r="BA4936" s="10"/>
      <c r="BB4936" s="10"/>
      <c r="BC4936" s="10"/>
      <c r="BD4936" s="10"/>
      <c r="BE4936" s="10"/>
      <c r="BF4936" s="10"/>
      <c r="BG4936" s="6"/>
    </row>
    <row r="4937" spans="34:59" x14ac:dyDescent="0.25">
      <c r="AH4937" s="6"/>
      <c r="AI4937" s="6"/>
      <c r="AJ4937" s="6"/>
      <c r="AK4937" s="6"/>
      <c r="AL4937" s="6"/>
      <c r="AM4937" s="6"/>
      <c r="AN4937" s="6"/>
      <c r="AO4937" s="6"/>
      <c r="AP4937" s="6"/>
      <c r="AQ4937" s="6"/>
      <c r="AR4937" s="6"/>
      <c r="AS4937" s="6"/>
      <c r="AT4937" s="6"/>
      <c r="AU4937" s="6"/>
      <c r="AV4937" s="6"/>
      <c r="AW4937" s="6"/>
      <c r="AX4937" s="6"/>
      <c r="AY4937" s="6"/>
      <c r="AZ4937" s="6"/>
      <c r="BA4937" s="6"/>
      <c r="BB4937" s="6"/>
      <c r="BC4937" s="6"/>
      <c r="BD4937" s="6"/>
      <c r="BE4937" s="6"/>
      <c r="BF4937" s="6"/>
      <c r="BG4937" s="10"/>
    </row>
    <row r="4938" spans="34:59" x14ac:dyDescent="0.25">
      <c r="AH4938" s="10"/>
      <c r="AI4938" s="6"/>
    </row>
    <row r="4939" spans="34:59" x14ac:dyDescent="0.25">
      <c r="AH4939" s="6"/>
      <c r="AI4939" s="6"/>
      <c r="AJ4939" s="6"/>
      <c r="AK4939" s="6"/>
      <c r="AL4939" s="6"/>
      <c r="AM4939" s="6"/>
      <c r="AN4939" s="6"/>
      <c r="AO4939" s="6"/>
      <c r="AP4939" s="6"/>
      <c r="AQ4939" s="6"/>
      <c r="AR4939" s="6"/>
      <c r="AS4939" s="6"/>
      <c r="AT4939" s="6"/>
      <c r="AU4939" s="6"/>
      <c r="AV4939" s="6"/>
      <c r="AW4939" s="6"/>
      <c r="AX4939" s="6"/>
      <c r="AY4939" s="6"/>
      <c r="AZ4939" s="6"/>
      <c r="BA4939" s="6"/>
      <c r="BB4939" s="6"/>
      <c r="BC4939" s="6"/>
      <c r="BD4939" s="6"/>
      <c r="BE4939" s="6"/>
      <c r="BF4939" s="6"/>
      <c r="BG4939" s="6"/>
    </row>
    <row r="4940" spans="34:59" x14ac:dyDescent="0.25">
      <c r="AH4940" s="10"/>
      <c r="AI4940" s="6"/>
      <c r="AJ4940" s="10"/>
      <c r="AK4940" s="10"/>
      <c r="AL4940" s="10"/>
      <c r="AM4940" s="10"/>
      <c r="AN4940" s="10"/>
      <c r="AO4940" s="10"/>
      <c r="AP4940" s="10"/>
      <c r="AQ4940" s="10"/>
      <c r="AR4940" s="10"/>
      <c r="AS4940" s="10"/>
      <c r="AT4940" s="10"/>
      <c r="AU4940" s="10"/>
      <c r="AV4940" s="10"/>
      <c r="AW4940" s="10"/>
      <c r="AX4940" s="10"/>
      <c r="AY4940" s="10"/>
      <c r="AZ4940" s="10"/>
      <c r="BA4940" s="10"/>
      <c r="BB4940" s="10"/>
      <c r="BC4940" s="10"/>
      <c r="BD4940" s="10"/>
      <c r="BE4940" s="10"/>
      <c r="BF4940" s="10"/>
      <c r="BG4940" s="6"/>
    </row>
    <row r="4941" spans="34:59" x14ac:dyDescent="0.25">
      <c r="AH4941" s="6"/>
      <c r="AI4941" s="6"/>
      <c r="AJ4941" s="6"/>
      <c r="AK4941" s="6"/>
      <c r="AL4941" s="6"/>
      <c r="AM4941" s="6"/>
      <c r="AN4941" s="6"/>
      <c r="AO4941" s="6"/>
      <c r="AP4941" s="6"/>
      <c r="AQ4941" s="6"/>
      <c r="AR4941" s="6"/>
      <c r="AS4941" s="6"/>
      <c r="AT4941" s="6"/>
      <c r="AU4941" s="6"/>
      <c r="AV4941" s="6"/>
      <c r="AW4941" s="6"/>
      <c r="AX4941" s="6"/>
      <c r="AY4941" s="6"/>
      <c r="AZ4941" s="6"/>
      <c r="BA4941" s="6"/>
      <c r="BB4941" s="6"/>
      <c r="BC4941" s="6"/>
      <c r="BD4941" s="6"/>
      <c r="BE4941" s="6"/>
      <c r="BF4941" s="6"/>
      <c r="BG4941" s="10"/>
    </row>
    <row r="4942" spans="34:59" x14ac:dyDescent="0.25">
      <c r="AH4942" s="10"/>
      <c r="AI4942" s="6"/>
    </row>
    <row r="4943" spans="34:59" x14ac:dyDescent="0.25">
      <c r="AH4943" s="6"/>
      <c r="AI4943" s="6"/>
      <c r="AJ4943" s="6"/>
      <c r="AK4943" s="6"/>
      <c r="AL4943" s="6"/>
      <c r="AM4943" s="6"/>
      <c r="AN4943" s="6"/>
      <c r="AO4943" s="6"/>
      <c r="AP4943" s="6"/>
      <c r="AQ4943" s="6"/>
      <c r="AR4943" s="6"/>
      <c r="AS4943" s="6"/>
      <c r="AT4943" s="6"/>
      <c r="AU4943" s="6"/>
      <c r="AV4943" s="6"/>
      <c r="AW4943" s="6"/>
      <c r="AX4943" s="6"/>
      <c r="AY4943" s="6"/>
      <c r="AZ4943" s="6"/>
      <c r="BA4943" s="6"/>
      <c r="BB4943" s="6"/>
      <c r="BC4943" s="6"/>
      <c r="BD4943" s="6"/>
      <c r="BE4943" s="6"/>
      <c r="BF4943" s="6"/>
      <c r="BG4943" s="6"/>
    </row>
    <row r="4944" spans="34:59" x14ac:dyDescent="0.25">
      <c r="AH4944" s="10"/>
      <c r="AI4944" s="6"/>
      <c r="AJ4944" s="10"/>
      <c r="AK4944" s="10"/>
      <c r="AL4944" s="10"/>
      <c r="AM4944" s="10"/>
      <c r="AN4944" s="10"/>
      <c r="AO4944" s="10"/>
      <c r="AP4944" s="10"/>
      <c r="AQ4944" s="10"/>
      <c r="AR4944" s="10"/>
      <c r="AS4944" s="10"/>
      <c r="AT4944" s="10"/>
      <c r="AU4944" s="10"/>
      <c r="AV4944" s="10"/>
      <c r="AW4944" s="10"/>
      <c r="AX4944" s="10"/>
      <c r="AY4944" s="10"/>
      <c r="AZ4944" s="10"/>
      <c r="BA4944" s="10"/>
      <c r="BB4944" s="10"/>
      <c r="BC4944" s="10"/>
      <c r="BD4944" s="10"/>
      <c r="BE4944" s="10"/>
      <c r="BF4944" s="10"/>
      <c r="BG4944" s="6"/>
    </row>
    <row r="4945" spans="34:59" x14ac:dyDescent="0.25">
      <c r="AH4945" s="6"/>
      <c r="AI4945" s="6"/>
      <c r="AJ4945" s="6"/>
      <c r="AK4945" s="6"/>
      <c r="AL4945" s="6"/>
      <c r="AM4945" s="6"/>
      <c r="AN4945" s="6"/>
      <c r="AO4945" s="6"/>
      <c r="AP4945" s="6"/>
      <c r="AQ4945" s="6"/>
      <c r="AR4945" s="6"/>
      <c r="AS4945" s="6"/>
      <c r="AT4945" s="6"/>
      <c r="AU4945" s="6"/>
      <c r="AV4945" s="6"/>
      <c r="AW4945" s="6"/>
      <c r="AX4945" s="6"/>
      <c r="AY4945" s="6"/>
      <c r="AZ4945" s="6"/>
      <c r="BA4945" s="6"/>
      <c r="BB4945" s="6"/>
      <c r="BC4945" s="6"/>
      <c r="BD4945" s="6"/>
      <c r="BE4945" s="6"/>
      <c r="BF4945" s="6"/>
      <c r="BG4945" s="10"/>
    </row>
    <row r="4946" spans="34:59" x14ac:dyDescent="0.25">
      <c r="AH4946" s="10"/>
      <c r="AI4946" s="6"/>
    </row>
    <row r="4947" spans="34:59" x14ac:dyDescent="0.25">
      <c r="AH4947" s="6"/>
      <c r="AI4947" s="6"/>
      <c r="AJ4947" s="6"/>
      <c r="AK4947" s="6"/>
      <c r="AL4947" s="6"/>
      <c r="AM4947" s="6"/>
      <c r="AN4947" s="6"/>
      <c r="AO4947" s="6"/>
      <c r="AP4947" s="6"/>
      <c r="AQ4947" s="6"/>
      <c r="AR4947" s="6"/>
      <c r="AS4947" s="6"/>
      <c r="AT4947" s="6"/>
      <c r="AU4947" s="6"/>
      <c r="AV4947" s="6"/>
      <c r="AW4947" s="6"/>
      <c r="AX4947" s="6"/>
      <c r="AY4947" s="6"/>
      <c r="AZ4947" s="6"/>
      <c r="BA4947" s="6"/>
      <c r="BB4947" s="6"/>
      <c r="BC4947" s="6"/>
      <c r="BD4947" s="6"/>
      <c r="BE4947" s="6"/>
      <c r="BF4947" s="6"/>
      <c r="BG4947" s="6"/>
    </row>
    <row r="4948" spans="34:59" x14ac:dyDescent="0.25">
      <c r="AH4948" s="10"/>
      <c r="AI4948" s="6"/>
      <c r="AJ4948" s="10"/>
      <c r="AK4948" s="10"/>
      <c r="AL4948" s="10"/>
      <c r="AM4948" s="10"/>
      <c r="AN4948" s="10"/>
      <c r="AO4948" s="10"/>
      <c r="AP4948" s="10"/>
      <c r="AQ4948" s="10"/>
      <c r="AR4948" s="10"/>
      <c r="AS4948" s="10"/>
      <c r="AT4948" s="10"/>
      <c r="AU4948" s="10"/>
      <c r="AV4948" s="10"/>
      <c r="AW4948" s="10"/>
      <c r="AX4948" s="10"/>
      <c r="AY4948" s="10"/>
      <c r="AZ4948" s="10"/>
      <c r="BA4948" s="10"/>
      <c r="BB4948" s="10"/>
      <c r="BC4948" s="10"/>
      <c r="BD4948" s="10"/>
      <c r="BE4948" s="10"/>
      <c r="BF4948" s="10"/>
      <c r="BG4948" s="6"/>
    </row>
    <row r="4949" spans="34:59" x14ac:dyDescent="0.25">
      <c r="AH4949" s="6"/>
      <c r="AI4949" s="6"/>
      <c r="AJ4949" s="6"/>
      <c r="AK4949" s="6"/>
      <c r="AL4949" s="6"/>
      <c r="AM4949" s="6"/>
      <c r="AN4949" s="6"/>
      <c r="AO4949" s="6"/>
      <c r="AP4949" s="6"/>
      <c r="AQ4949" s="6"/>
      <c r="AR4949" s="6"/>
      <c r="AS4949" s="6"/>
      <c r="AT4949" s="6"/>
      <c r="AU4949" s="6"/>
      <c r="AV4949" s="6"/>
      <c r="AW4949" s="6"/>
      <c r="AX4949" s="6"/>
      <c r="AY4949" s="6"/>
      <c r="AZ4949" s="6"/>
      <c r="BA4949" s="6"/>
      <c r="BB4949" s="6"/>
      <c r="BC4949" s="6"/>
      <c r="BD4949" s="6"/>
      <c r="BE4949" s="6"/>
      <c r="BF4949" s="6"/>
      <c r="BG4949" s="10"/>
    </row>
    <row r="4950" spans="34:59" x14ac:dyDescent="0.25">
      <c r="AH4950" s="10"/>
      <c r="AI4950" s="6"/>
    </row>
    <row r="4951" spans="34:59" x14ac:dyDescent="0.25">
      <c r="AH4951" s="6"/>
      <c r="AI4951" s="6"/>
      <c r="AJ4951" s="6"/>
      <c r="AK4951" s="6"/>
      <c r="AL4951" s="6"/>
      <c r="AM4951" s="6"/>
      <c r="AN4951" s="6"/>
      <c r="AO4951" s="6"/>
      <c r="AP4951" s="6"/>
      <c r="AQ4951" s="6"/>
      <c r="AR4951" s="6"/>
      <c r="AS4951" s="6"/>
      <c r="AT4951" s="6"/>
      <c r="AU4951" s="6"/>
      <c r="AV4951" s="6"/>
      <c r="AW4951" s="6"/>
      <c r="AX4951" s="6"/>
      <c r="AY4951" s="6"/>
      <c r="AZ4951" s="6"/>
      <c r="BA4951" s="6"/>
      <c r="BB4951" s="6"/>
      <c r="BC4951" s="6"/>
      <c r="BD4951" s="6"/>
      <c r="BE4951" s="6"/>
      <c r="BF4951" s="6"/>
      <c r="BG4951" s="6"/>
    </row>
    <row r="4952" spans="34:59" x14ac:dyDescent="0.25">
      <c r="AH4952" s="10"/>
      <c r="AI4952" s="6"/>
      <c r="AJ4952" s="10"/>
      <c r="AK4952" s="10"/>
      <c r="AL4952" s="10"/>
      <c r="AM4952" s="10"/>
      <c r="AN4952" s="10"/>
      <c r="AO4952" s="10"/>
      <c r="AP4952" s="10"/>
      <c r="AQ4952" s="10"/>
      <c r="AR4952" s="10"/>
      <c r="AS4952" s="10"/>
      <c r="AT4952" s="10"/>
      <c r="AU4952" s="10"/>
      <c r="AV4952" s="10"/>
      <c r="AW4952" s="10"/>
      <c r="AX4952" s="10"/>
      <c r="AY4952" s="10"/>
      <c r="AZ4952" s="10"/>
      <c r="BA4952" s="10"/>
      <c r="BB4952" s="10"/>
      <c r="BC4952" s="10"/>
      <c r="BD4952" s="10"/>
      <c r="BE4952" s="10"/>
      <c r="BF4952" s="10"/>
      <c r="BG4952" s="6"/>
    </row>
    <row r="4953" spans="34:59" x14ac:dyDescent="0.25">
      <c r="AH4953" s="6"/>
      <c r="AI4953" s="6"/>
      <c r="AJ4953" s="6"/>
      <c r="AK4953" s="6"/>
      <c r="AL4953" s="6"/>
      <c r="AM4953" s="6"/>
      <c r="AN4953" s="6"/>
      <c r="AO4953" s="6"/>
      <c r="AP4953" s="6"/>
      <c r="AQ4953" s="6"/>
      <c r="AR4953" s="6"/>
      <c r="AS4953" s="6"/>
      <c r="AT4953" s="6"/>
      <c r="AU4953" s="6"/>
      <c r="AV4953" s="6"/>
      <c r="AW4953" s="6"/>
      <c r="AX4953" s="6"/>
      <c r="AY4953" s="6"/>
      <c r="AZ4953" s="6"/>
      <c r="BA4953" s="6"/>
      <c r="BB4953" s="6"/>
      <c r="BC4953" s="6"/>
      <c r="BD4953" s="6"/>
      <c r="BE4953" s="6"/>
      <c r="BF4953" s="6"/>
      <c r="BG4953" s="10"/>
    </row>
    <row r="4954" spans="34:59" x14ac:dyDescent="0.25">
      <c r="AH4954" s="10"/>
      <c r="AI4954" s="6"/>
    </row>
    <row r="4955" spans="34:59" x14ac:dyDescent="0.25">
      <c r="AH4955" s="6"/>
      <c r="AI4955" s="6"/>
      <c r="AJ4955" s="6"/>
      <c r="AK4955" s="6"/>
      <c r="AL4955" s="6"/>
      <c r="AM4955" s="6"/>
      <c r="AN4955" s="6"/>
      <c r="AO4955" s="6"/>
      <c r="AP4955" s="6"/>
      <c r="AQ4955" s="6"/>
      <c r="AR4955" s="6"/>
      <c r="AS4955" s="6"/>
      <c r="AT4955" s="6"/>
      <c r="AU4955" s="6"/>
      <c r="AV4955" s="6"/>
      <c r="AW4955" s="6"/>
      <c r="AX4955" s="6"/>
      <c r="AY4955" s="6"/>
      <c r="AZ4955" s="6"/>
      <c r="BA4955" s="6"/>
      <c r="BB4955" s="6"/>
      <c r="BC4955" s="6"/>
      <c r="BD4955" s="6"/>
      <c r="BE4955" s="6"/>
      <c r="BF4955" s="6"/>
      <c r="BG4955" s="6"/>
    </row>
    <row r="4956" spans="34:59" x14ac:dyDescent="0.25">
      <c r="AH4956" s="10"/>
      <c r="AI4956" s="6"/>
      <c r="AJ4956" s="10"/>
      <c r="AK4956" s="10"/>
      <c r="AL4956" s="10"/>
      <c r="AM4956" s="10"/>
      <c r="AN4956" s="10"/>
      <c r="AO4956" s="10"/>
      <c r="AP4956" s="10"/>
      <c r="AQ4956" s="10"/>
      <c r="AR4956" s="10"/>
      <c r="AS4956" s="10"/>
      <c r="AT4956" s="10"/>
      <c r="AU4956" s="10"/>
      <c r="AV4956" s="10"/>
      <c r="AW4956" s="10"/>
      <c r="AX4956" s="10"/>
      <c r="AY4956" s="10"/>
      <c r="AZ4956" s="10"/>
      <c r="BA4956" s="10"/>
      <c r="BB4956" s="10"/>
      <c r="BC4956" s="10"/>
      <c r="BD4956" s="10"/>
      <c r="BE4956" s="10"/>
      <c r="BF4956" s="10"/>
      <c r="BG4956" s="6"/>
    </row>
    <row r="4957" spans="34:59" x14ac:dyDescent="0.25">
      <c r="AH4957" s="6"/>
      <c r="AI4957" s="6"/>
      <c r="AJ4957" s="6"/>
      <c r="AK4957" s="6"/>
      <c r="AL4957" s="6"/>
      <c r="AM4957" s="6"/>
      <c r="AN4957" s="6"/>
      <c r="AO4957" s="6"/>
      <c r="AP4957" s="6"/>
      <c r="AQ4957" s="6"/>
      <c r="AR4957" s="6"/>
      <c r="AS4957" s="6"/>
      <c r="AT4957" s="6"/>
      <c r="AU4957" s="6"/>
      <c r="AV4957" s="6"/>
      <c r="AW4957" s="6"/>
      <c r="AX4957" s="6"/>
      <c r="AY4957" s="6"/>
      <c r="AZ4957" s="6"/>
      <c r="BA4957" s="6"/>
      <c r="BB4957" s="6"/>
      <c r="BC4957" s="6"/>
      <c r="BD4957" s="6"/>
      <c r="BE4957" s="6"/>
      <c r="BF4957" s="6"/>
      <c r="BG4957" s="10"/>
    </row>
    <row r="4958" spans="34:59" x14ac:dyDescent="0.25">
      <c r="AH4958" s="10"/>
      <c r="AI4958" s="6"/>
    </row>
    <row r="4959" spans="34:59" x14ac:dyDescent="0.25">
      <c r="AH4959" s="6"/>
      <c r="AI4959" s="6"/>
      <c r="AJ4959" s="6"/>
      <c r="AK4959" s="6"/>
      <c r="AL4959" s="6"/>
      <c r="AM4959" s="6"/>
      <c r="AN4959" s="6"/>
      <c r="AO4959" s="6"/>
      <c r="AP4959" s="6"/>
      <c r="AQ4959" s="6"/>
      <c r="AR4959" s="6"/>
      <c r="AS4959" s="6"/>
      <c r="AT4959" s="6"/>
      <c r="AU4959" s="6"/>
      <c r="AV4959" s="6"/>
      <c r="AW4959" s="6"/>
      <c r="AX4959" s="6"/>
      <c r="AY4959" s="6"/>
      <c r="AZ4959" s="6"/>
      <c r="BA4959" s="6"/>
      <c r="BB4959" s="6"/>
      <c r="BC4959" s="6"/>
      <c r="BD4959" s="6"/>
      <c r="BE4959" s="6"/>
      <c r="BF4959" s="6"/>
      <c r="BG4959" s="6"/>
    </row>
    <row r="4960" spans="34:59" x14ac:dyDescent="0.25">
      <c r="AH4960" s="10"/>
      <c r="AI4960" s="6"/>
      <c r="AJ4960" s="10"/>
      <c r="AK4960" s="10"/>
      <c r="AL4960" s="10"/>
      <c r="AM4960" s="10"/>
      <c r="AN4960" s="10"/>
      <c r="AO4960" s="10"/>
      <c r="AP4960" s="10"/>
      <c r="AQ4960" s="10"/>
      <c r="AR4960" s="10"/>
      <c r="AS4960" s="10"/>
      <c r="AT4960" s="10"/>
      <c r="AU4960" s="10"/>
      <c r="AV4960" s="10"/>
      <c r="AW4960" s="10"/>
      <c r="AX4960" s="10"/>
      <c r="AY4960" s="10"/>
      <c r="AZ4960" s="10"/>
      <c r="BA4960" s="10"/>
      <c r="BB4960" s="10"/>
      <c r="BC4960" s="10"/>
      <c r="BD4960" s="10"/>
      <c r="BE4960" s="10"/>
      <c r="BF4960" s="10"/>
      <c r="BG4960" s="6"/>
    </row>
    <row r="4961" spans="34:59" x14ac:dyDescent="0.25">
      <c r="AH4961" s="6"/>
      <c r="AI4961" s="6"/>
      <c r="AJ4961" s="6"/>
      <c r="AK4961" s="6"/>
      <c r="AL4961" s="6"/>
      <c r="AM4961" s="6"/>
      <c r="AN4961" s="6"/>
      <c r="AO4961" s="6"/>
      <c r="AP4961" s="6"/>
      <c r="AQ4961" s="6"/>
      <c r="AR4961" s="6"/>
      <c r="AS4961" s="6"/>
      <c r="AT4961" s="6"/>
      <c r="AU4961" s="6"/>
      <c r="AV4961" s="6"/>
      <c r="AW4961" s="6"/>
      <c r="AX4961" s="6"/>
      <c r="AY4961" s="6"/>
      <c r="AZ4961" s="6"/>
      <c r="BA4961" s="6"/>
      <c r="BB4961" s="6"/>
      <c r="BC4961" s="6"/>
      <c r="BD4961" s="6"/>
      <c r="BE4961" s="6"/>
      <c r="BF4961" s="6"/>
      <c r="BG4961" s="10"/>
    </row>
    <row r="4962" spans="34:59" x14ac:dyDescent="0.25">
      <c r="AH4962" s="10"/>
      <c r="AI4962" s="6"/>
    </row>
    <row r="4963" spans="34:59" x14ac:dyDescent="0.25">
      <c r="AH4963" s="6"/>
      <c r="AI4963" s="6"/>
      <c r="AJ4963" s="6"/>
      <c r="AK4963" s="6"/>
      <c r="AL4963" s="6"/>
      <c r="AM4963" s="6"/>
      <c r="AN4963" s="6"/>
      <c r="AO4963" s="6"/>
      <c r="AP4963" s="6"/>
      <c r="AQ4963" s="6"/>
      <c r="AR4963" s="6"/>
      <c r="AS4963" s="6"/>
      <c r="AT4963" s="6"/>
      <c r="AU4963" s="6"/>
      <c r="AV4963" s="6"/>
      <c r="AW4963" s="6"/>
      <c r="AX4963" s="6"/>
      <c r="AY4963" s="6"/>
      <c r="AZ4963" s="6"/>
      <c r="BA4963" s="6"/>
      <c r="BB4963" s="6"/>
      <c r="BC4963" s="6"/>
      <c r="BD4963" s="6"/>
      <c r="BE4963" s="6"/>
      <c r="BF4963" s="6"/>
      <c r="BG4963" s="6"/>
    </row>
    <row r="4964" spans="34:59" x14ac:dyDescent="0.25">
      <c r="AH4964" s="10"/>
      <c r="AI4964" s="6"/>
      <c r="AJ4964" s="10"/>
      <c r="AK4964" s="10"/>
      <c r="AL4964" s="10"/>
      <c r="AM4964" s="10"/>
      <c r="AN4964" s="10"/>
      <c r="AO4964" s="10"/>
      <c r="AP4964" s="10"/>
      <c r="AQ4964" s="10"/>
      <c r="AR4964" s="10"/>
      <c r="AS4964" s="10"/>
      <c r="AT4964" s="10"/>
      <c r="AU4964" s="10"/>
      <c r="AV4964" s="10"/>
      <c r="AW4964" s="10"/>
      <c r="AX4964" s="10"/>
      <c r="AY4964" s="10"/>
      <c r="AZ4964" s="10"/>
      <c r="BA4964" s="10"/>
      <c r="BB4964" s="10"/>
      <c r="BC4964" s="10"/>
      <c r="BD4964" s="10"/>
      <c r="BE4964" s="10"/>
      <c r="BF4964" s="10"/>
      <c r="BG4964" s="6"/>
    </row>
    <row r="4965" spans="34:59" x14ac:dyDescent="0.25">
      <c r="AH4965" s="6"/>
      <c r="AI4965" s="6"/>
      <c r="AJ4965" s="6"/>
      <c r="AK4965" s="6"/>
      <c r="AL4965" s="6"/>
      <c r="AM4965" s="6"/>
      <c r="AN4965" s="6"/>
      <c r="AO4965" s="6"/>
      <c r="AP4965" s="6"/>
      <c r="AQ4965" s="6"/>
      <c r="AR4965" s="6"/>
      <c r="AS4965" s="6"/>
      <c r="AT4965" s="6"/>
      <c r="AU4965" s="6"/>
      <c r="AV4965" s="6"/>
      <c r="AW4965" s="6"/>
      <c r="AX4965" s="6"/>
      <c r="AY4965" s="6"/>
      <c r="AZ4965" s="6"/>
      <c r="BA4965" s="6"/>
      <c r="BB4965" s="6"/>
      <c r="BC4965" s="6"/>
      <c r="BD4965" s="6"/>
      <c r="BE4965" s="6"/>
      <c r="BF4965" s="6"/>
      <c r="BG4965" s="10"/>
    </row>
    <row r="4966" spans="34:59" x14ac:dyDescent="0.25">
      <c r="AH4966" s="10"/>
      <c r="AI4966" s="6"/>
    </row>
    <row r="4967" spans="34:59" x14ac:dyDescent="0.25">
      <c r="AH4967" s="6"/>
      <c r="AI4967" s="6"/>
      <c r="AJ4967" s="6"/>
      <c r="AK4967" s="6"/>
      <c r="AL4967" s="6"/>
      <c r="AM4967" s="6"/>
      <c r="AN4967" s="6"/>
      <c r="AO4967" s="6"/>
      <c r="AP4967" s="6"/>
      <c r="AQ4967" s="6"/>
      <c r="AR4967" s="6"/>
      <c r="AS4967" s="6"/>
      <c r="AT4967" s="6"/>
      <c r="AU4967" s="6"/>
      <c r="AV4967" s="6"/>
      <c r="AW4967" s="6"/>
      <c r="AX4967" s="6"/>
      <c r="AY4967" s="6"/>
      <c r="AZ4967" s="6"/>
      <c r="BA4967" s="6"/>
      <c r="BB4967" s="6"/>
      <c r="BC4967" s="6"/>
      <c r="BD4967" s="6"/>
      <c r="BE4967" s="6"/>
      <c r="BF4967" s="6"/>
      <c r="BG4967" s="6"/>
    </row>
    <row r="4968" spans="34:59" x14ac:dyDescent="0.25">
      <c r="AH4968" s="10"/>
      <c r="AI4968" s="6"/>
      <c r="AJ4968" s="10"/>
      <c r="AK4968" s="10"/>
      <c r="AL4968" s="10"/>
      <c r="AM4968" s="10"/>
      <c r="AN4968" s="10"/>
      <c r="AO4968" s="10"/>
      <c r="AP4968" s="10"/>
      <c r="AQ4968" s="10"/>
      <c r="AR4968" s="10"/>
      <c r="AS4968" s="10"/>
      <c r="AT4968" s="10"/>
      <c r="AU4968" s="10"/>
      <c r="AV4968" s="10"/>
      <c r="AW4968" s="10"/>
      <c r="AX4968" s="10"/>
      <c r="AY4968" s="10"/>
      <c r="AZ4968" s="10"/>
      <c r="BA4968" s="10"/>
      <c r="BB4968" s="10"/>
      <c r="BC4968" s="10"/>
      <c r="BD4968" s="10"/>
      <c r="BE4968" s="10"/>
      <c r="BF4968" s="10"/>
      <c r="BG4968" s="6"/>
    </row>
    <row r="4969" spans="34:59" x14ac:dyDescent="0.25">
      <c r="AH4969" s="6"/>
      <c r="AI4969" s="6"/>
      <c r="AJ4969" s="6"/>
      <c r="AK4969" s="6"/>
      <c r="AL4969" s="6"/>
      <c r="AM4969" s="6"/>
      <c r="AN4969" s="6"/>
      <c r="AO4969" s="6"/>
      <c r="AP4969" s="6"/>
      <c r="AQ4969" s="6"/>
      <c r="AR4969" s="6"/>
      <c r="AS4969" s="6"/>
      <c r="AT4969" s="6"/>
      <c r="AU4969" s="6"/>
      <c r="AV4969" s="6"/>
      <c r="AW4969" s="6"/>
      <c r="AX4969" s="6"/>
      <c r="AY4969" s="6"/>
      <c r="AZ4969" s="6"/>
      <c r="BA4969" s="6"/>
      <c r="BB4969" s="6"/>
      <c r="BC4969" s="6"/>
      <c r="BD4969" s="6"/>
      <c r="BE4969" s="6"/>
      <c r="BF4969" s="6"/>
      <c r="BG4969" s="10"/>
    </row>
    <row r="4970" spans="34:59" x14ac:dyDescent="0.25">
      <c r="AH4970" s="10"/>
      <c r="AI4970" s="6"/>
    </row>
    <row r="4971" spans="34:59" x14ac:dyDescent="0.25">
      <c r="AH4971" s="6"/>
      <c r="AI4971" s="6"/>
      <c r="AJ4971" s="6"/>
      <c r="AK4971" s="6"/>
      <c r="AL4971" s="6"/>
      <c r="AM4971" s="6"/>
      <c r="AN4971" s="6"/>
      <c r="AO4971" s="6"/>
      <c r="AP4971" s="6"/>
      <c r="AQ4971" s="6"/>
      <c r="AR4971" s="6"/>
      <c r="AS4971" s="6"/>
      <c r="AT4971" s="6"/>
      <c r="AU4971" s="6"/>
      <c r="AV4971" s="6"/>
      <c r="AW4971" s="6"/>
      <c r="AX4971" s="6"/>
      <c r="AY4971" s="6"/>
      <c r="AZ4971" s="6"/>
      <c r="BA4971" s="6"/>
      <c r="BB4971" s="6"/>
      <c r="BC4971" s="6"/>
      <c r="BD4971" s="6"/>
      <c r="BE4971" s="6"/>
      <c r="BF4971" s="6"/>
      <c r="BG4971" s="6"/>
    </row>
    <row r="4972" spans="34:59" x14ac:dyDescent="0.25">
      <c r="AH4972" s="10"/>
      <c r="AI4972" s="6"/>
      <c r="AJ4972" s="10"/>
      <c r="AK4972" s="10"/>
      <c r="AL4972" s="10"/>
      <c r="AM4972" s="10"/>
      <c r="AN4972" s="10"/>
      <c r="AO4972" s="10"/>
      <c r="AP4972" s="10"/>
      <c r="AQ4972" s="10"/>
      <c r="AR4972" s="10"/>
      <c r="AS4972" s="10"/>
      <c r="AT4972" s="10"/>
      <c r="AU4972" s="10"/>
      <c r="AV4972" s="10"/>
      <c r="AW4972" s="10"/>
      <c r="AX4972" s="10"/>
      <c r="AY4972" s="10"/>
      <c r="AZ4972" s="10"/>
      <c r="BA4972" s="10"/>
      <c r="BB4972" s="10"/>
      <c r="BC4972" s="10"/>
      <c r="BD4972" s="10"/>
      <c r="BE4972" s="10"/>
      <c r="BF4972" s="10"/>
      <c r="BG4972" s="6"/>
    </row>
    <row r="4973" spans="34:59" x14ac:dyDescent="0.25">
      <c r="AH4973" s="6"/>
      <c r="AI4973" s="6"/>
      <c r="AJ4973" s="6"/>
      <c r="AK4973" s="6"/>
      <c r="AL4973" s="6"/>
      <c r="AM4973" s="6"/>
      <c r="AN4973" s="6"/>
      <c r="AO4973" s="6"/>
      <c r="AP4973" s="6"/>
      <c r="AQ4973" s="6"/>
      <c r="AR4973" s="6"/>
      <c r="AS4973" s="6"/>
      <c r="AT4973" s="6"/>
      <c r="AU4973" s="6"/>
      <c r="AV4973" s="6"/>
      <c r="AW4973" s="6"/>
      <c r="AX4973" s="6"/>
      <c r="AY4973" s="6"/>
      <c r="AZ4973" s="6"/>
      <c r="BA4973" s="6"/>
      <c r="BB4973" s="6"/>
      <c r="BC4973" s="6"/>
      <c r="BD4973" s="6"/>
      <c r="BE4973" s="6"/>
      <c r="BF4973" s="6"/>
      <c r="BG4973" s="10"/>
    </row>
    <row r="4974" spans="34:59" x14ac:dyDescent="0.25">
      <c r="AH4974" s="10"/>
      <c r="AI4974" s="6"/>
    </row>
    <row r="4975" spans="34:59" x14ac:dyDescent="0.25">
      <c r="AH4975" s="6"/>
      <c r="AI4975" s="6"/>
      <c r="AJ4975" s="6"/>
      <c r="AK4975" s="6"/>
      <c r="AL4975" s="6"/>
      <c r="AM4975" s="6"/>
      <c r="AN4975" s="6"/>
      <c r="AO4975" s="6"/>
      <c r="AP4975" s="6"/>
      <c r="AQ4975" s="6"/>
      <c r="AR4975" s="6"/>
      <c r="AS4975" s="6"/>
      <c r="AT4975" s="6"/>
      <c r="AU4975" s="6"/>
      <c r="AV4975" s="6"/>
      <c r="AW4975" s="6"/>
      <c r="AX4975" s="6"/>
      <c r="AY4975" s="6"/>
      <c r="AZ4975" s="6"/>
      <c r="BA4975" s="6"/>
      <c r="BB4975" s="6"/>
      <c r="BC4975" s="6"/>
      <c r="BD4975" s="6"/>
      <c r="BE4975" s="6"/>
      <c r="BF4975" s="6"/>
      <c r="BG4975" s="6"/>
    </row>
    <row r="4976" spans="34:59" x14ac:dyDescent="0.25">
      <c r="AH4976" s="10"/>
      <c r="AI4976" s="6"/>
      <c r="AJ4976" s="10"/>
      <c r="AK4976" s="10"/>
      <c r="AL4976" s="10"/>
      <c r="AM4976" s="10"/>
      <c r="AN4976" s="10"/>
      <c r="AO4976" s="10"/>
      <c r="AP4976" s="10"/>
      <c r="AQ4976" s="10"/>
      <c r="AR4976" s="10"/>
      <c r="AS4976" s="10"/>
      <c r="AT4976" s="10"/>
      <c r="AU4976" s="10"/>
      <c r="AV4976" s="10"/>
      <c r="AW4976" s="10"/>
      <c r="AX4976" s="10"/>
      <c r="AY4976" s="10"/>
      <c r="AZ4976" s="10"/>
      <c r="BA4976" s="10"/>
      <c r="BB4976" s="10"/>
      <c r="BC4976" s="10"/>
      <c r="BD4976" s="10"/>
      <c r="BE4976" s="10"/>
      <c r="BF4976" s="10"/>
      <c r="BG4976" s="6"/>
    </row>
    <row r="4977" spans="34:59" x14ac:dyDescent="0.25">
      <c r="AH4977" s="6"/>
      <c r="AI4977" s="6"/>
      <c r="AJ4977" s="6"/>
      <c r="AK4977" s="6"/>
      <c r="AL4977" s="6"/>
      <c r="AM4977" s="6"/>
      <c r="AN4977" s="6"/>
      <c r="AO4977" s="6"/>
      <c r="AP4977" s="6"/>
      <c r="AQ4977" s="6"/>
      <c r="AR4977" s="6"/>
      <c r="AS4977" s="6"/>
      <c r="AT4977" s="6"/>
      <c r="AU4977" s="6"/>
      <c r="AV4977" s="6"/>
      <c r="AW4977" s="6"/>
      <c r="AX4977" s="6"/>
      <c r="AY4977" s="6"/>
      <c r="AZ4977" s="6"/>
      <c r="BA4977" s="6"/>
      <c r="BB4977" s="6"/>
      <c r="BC4977" s="6"/>
      <c r="BD4977" s="6"/>
      <c r="BE4977" s="6"/>
      <c r="BF4977" s="6"/>
      <c r="BG4977" s="10"/>
    </row>
    <row r="4978" spans="34:59" x14ac:dyDescent="0.25">
      <c r="AH4978" s="10"/>
      <c r="AI4978" s="6"/>
    </row>
    <row r="4979" spans="34:59" x14ac:dyDescent="0.25">
      <c r="AH4979" s="6"/>
      <c r="AI4979" s="6"/>
      <c r="AJ4979" s="6"/>
      <c r="AK4979" s="6"/>
      <c r="AL4979" s="6"/>
      <c r="AM4979" s="6"/>
      <c r="AN4979" s="6"/>
      <c r="AO4979" s="6"/>
      <c r="AP4979" s="6"/>
      <c r="AQ4979" s="6"/>
      <c r="AR4979" s="6"/>
      <c r="AS4979" s="6"/>
      <c r="AT4979" s="6"/>
      <c r="AU4979" s="6"/>
      <c r="AV4979" s="6"/>
      <c r="AW4979" s="6"/>
      <c r="AX4979" s="6"/>
      <c r="AY4979" s="6"/>
      <c r="AZ4979" s="6"/>
      <c r="BA4979" s="6"/>
      <c r="BB4979" s="6"/>
      <c r="BC4979" s="6"/>
      <c r="BD4979" s="6"/>
      <c r="BE4979" s="6"/>
      <c r="BF4979" s="6"/>
      <c r="BG4979" s="6"/>
    </row>
    <row r="4980" spans="34:59" x14ac:dyDescent="0.25">
      <c r="AH4980" s="10"/>
      <c r="AI4980" s="6"/>
      <c r="AJ4980" s="10"/>
      <c r="AK4980" s="10"/>
      <c r="AL4980" s="10"/>
      <c r="AM4980" s="10"/>
      <c r="AN4980" s="10"/>
      <c r="AO4980" s="10"/>
      <c r="AP4980" s="10"/>
      <c r="AQ4980" s="10"/>
      <c r="AR4980" s="10"/>
      <c r="AS4980" s="10"/>
      <c r="AT4980" s="10"/>
      <c r="AU4980" s="10"/>
      <c r="AV4980" s="10"/>
      <c r="AW4980" s="10"/>
      <c r="AX4980" s="10"/>
      <c r="AY4980" s="10"/>
      <c r="AZ4980" s="10"/>
      <c r="BA4980" s="10"/>
      <c r="BB4980" s="10"/>
      <c r="BC4980" s="10"/>
      <c r="BD4980" s="10"/>
      <c r="BE4980" s="10"/>
      <c r="BF4980" s="10"/>
      <c r="BG4980" s="6"/>
    </row>
    <row r="4981" spans="34:59" x14ac:dyDescent="0.25">
      <c r="AH4981" s="6"/>
      <c r="AI4981" s="6"/>
      <c r="AJ4981" s="6"/>
      <c r="AK4981" s="6"/>
      <c r="AL4981" s="6"/>
      <c r="AM4981" s="6"/>
      <c r="AN4981" s="6"/>
      <c r="AO4981" s="6"/>
      <c r="AP4981" s="6"/>
      <c r="AQ4981" s="6"/>
      <c r="AR4981" s="6"/>
      <c r="AS4981" s="6"/>
      <c r="AT4981" s="6"/>
      <c r="AU4981" s="6"/>
      <c r="AV4981" s="6"/>
      <c r="AW4981" s="6"/>
      <c r="AX4981" s="6"/>
      <c r="AY4981" s="6"/>
      <c r="AZ4981" s="6"/>
      <c r="BA4981" s="6"/>
      <c r="BB4981" s="6"/>
      <c r="BC4981" s="6"/>
      <c r="BD4981" s="6"/>
      <c r="BE4981" s="6"/>
      <c r="BF4981" s="6"/>
      <c r="BG4981" s="10"/>
    </row>
    <row r="4982" spans="34:59" x14ac:dyDescent="0.25">
      <c r="AH4982" s="10"/>
      <c r="AI4982" s="6"/>
    </row>
    <row r="4983" spans="34:59" x14ac:dyDescent="0.25">
      <c r="AH4983" s="6"/>
      <c r="AI4983" s="6"/>
      <c r="AJ4983" s="6"/>
      <c r="AK4983" s="6"/>
      <c r="AL4983" s="6"/>
      <c r="AM4983" s="6"/>
      <c r="AN4983" s="6"/>
      <c r="AO4983" s="6"/>
      <c r="AP4983" s="6"/>
      <c r="AQ4983" s="6"/>
      <c r="AR4983" s="6"/>
      <c r="AS4983" s="6"/>
      <c r="AT4983" s="6"/>
      <c r="AU4983" s="6"/>
      <c r="AV4983" s="6"/>
      <c r="AW4983" s="6"/>
      <c r="AX4983" s="6"/>
      <c r="AY4983" s="6"/>
      <c r="AZ4983" s="6"/>
      <c r="BA4983" s="6"/>
      <c r="BB4983" s="6"/>
      <c r="BC4983" s="6"/>
      <c r="BD4983" s="6"/>
      <c r="BE4983" s="6"/>
      <c r="BF4983" s="6"/>
      <c r="BG4983" s="6"/>
    </row>
    <row r="4984" spans="34:59" x14ac:dyDescent="0.25">
      <c r="AH4984" s="10"/>
      <c r="AI4984" s="6"/>
      <c r="AJ4984" s="10"/>
      <c r="AK4984" s="10"/>
      <c r="AL4984" s="10"/>
      <c r="AM4984" s="10"/>
      <c r="AN4984" s="10"/>
      <c r="AO4984" s="10"/>
      <c r="AP4984" s="10"/>
      <c r="AQ4984" s="10"/>
      <c r="AR4984" s="10"/>
      <c r="AS4984" s="10"/>
      <c r="AT4984" s="10"/>
      <c r="AU4984" s="10"/>
      <c r="AV4984" s="10"/>
      <c r="AW4984" s="10"/>
      <c r="AX4984" s="10"/>
      <c r="AY4984" s="10"/>
      <c r="AZ4984" s="10"/>
      <c r="BA4984" s="10"/>
      <c r="BB4984" s="10"/>
      <c r="BC4984" s="10"/>
      <c r="BD4984" s="10"/>
      <c r="BE4984" s="10"/>
      <c r="BF4984" s="10"/>
      <c r="BG4984" s="6"/>
    </row>
    <row r="4985" spans="34:59" x14ac:dyDescent="0.25">
      <c r="AH4985" s="6"/>
      <c r="AI4985" s="6"/>
      <c r="AJ4985" s="6"/>
      <c r="AK4985" s="6"/>
      <c r="AL4985" s="6"/>
      <c r="AM4985" s="6"/>
      <c r="AN4985" s="6"/>
      <c r="AO4985" s="6"/>
      <c r="AP4985" s="6"/>
      <c r="AQ4985" s="6"/>
      <c r="AR4985" s="6"/>
      <c r="AS4985" s="6"/>
      <c r="AT4985" s="6"/>
      <c r="AU4985" s="6"/>
      <c r="AV4985" s="6"/>
      <c r="AW4985" s="6"/>
      <c r="AX4985" s="6"/>
      <c r="AY4985" s="6"/>
      <c r="AZ4985" s="6"/>
      <c r="BA4985" s="6"/>
      <c r="BB4985" s="6"/>
      <c r="BC4985" s="6"/>
      <c r="BD4985" s="6"/>
      <c r="BE4985" s="6"/>
      <c r="BF4985" s="6"/>
      <c r="BG4985" s="10"/>
    </row>
    <row r="4986" spans="34:59" x14ac:dyDescent="0.25">
      <c r="AH4986" s="10"/>
      <c r="AI4986" s="6"/>
    </row>
    <row r="4987" spans="34:59" x14ac:dyDescent="0.25">
      <c r="AH4987" s="6"/>
      <c r="AI4987" s="6"/>
      <c r="AJ4987" s="6"/>
      <c r="AK4987" s="6"/>
      <c r="AL4987" s="6"/>
      <c r="AM4987" s="6"/>
      <c r="AN4987" s="6"/>
      <c r="AO4987" s="6"/>
      <c r="AP4987" s="6"/>
      <c r="AQ4987" s="6"/>
      <c r="AR4987" s="6"/>
      <c r="AS4987" s="6"/>
      <c r="AT4987" s="6"/>
      <c r="AU4987" s="6"/>
      <c r="AV4987" s="6"/>
      <c r="AW4987" s="6"/>
      <c r="AX4987" s="6"/>
      <c r="AY4987" s="6"/>
      <c r="AZ4987" s="6"/>
      <c r="BA4987" s="6"/>
      <c r="BB4987" s="6"/>
      <c r="BC4987" s="6"/>
      <c r="BD4987" s="6"/>
      <c r="BE4987" s="6"/>
      <c r="BF4987" s="6"/>
      <c r="BG4987" s="6"/>
    </row>
    <row r="4988" spans="34:59" x14ac:dyDescent="0.25">
      <c r="AH4988" s="10"/>
      <c r="AI4988" s="6"/>
      <c r="AJ4988" s="10"/>
      <c r="AK4988" s="10"/>
      <c r="AL4988" s="10"/>
      <c r="AM4988" s="10"/>
      <c r="AN4988" s="10"/>
      <c r="AO4988" s="10"/>
      <c r="AP4988" s="10"/>
      <c r="AQ4988" s="10"/>
      <c r="AR4988" s="10"/>
      <c r="AS4988" s="10"/>
      <c r="AT4988" s="10"/>
      <c r="AU4988" s="10"/>
      <c r="AV4988" s="10"/>
      <c r="AW4988" s="10"/>
      <c r="AX4988" s="10"/>
      <c r="AY4988" s="10"/>
      <c r="AZ4988" s="10"/>
      <c r="BA4988" s="10"/>
      <c r="BB4988" s="10"/>
      <c r="BC4988" s="10"/>
      <c r="BD4988" s="10"/>
      <c r="BE4988" s="10"/>
      <c r="BF4988" s="10"/>
      <c r="BG4988" s="6"/>
    </row>
    <row r="4989" spans="34:59" x14ac:dyDescent="0.25">
      <c r="AH4989" s="6"/>
      <c r="AI4989" s="6"/>
      <c r="AJ4989" s="6"/>
      <c r="AK4989" s="6"/>
      <c r="AL4989" s="6"/>
      <c r="AM4989" s="6"/>
      <c r="AN4989" s="6"/>
      <c r="AO4989" s="6"/>
      <c r="AP4989" s="6"/>
      <c r="AQ4989" s="6"/>
      <c r="AR4989" s="6"/>
      <c r="AS4989" s="6"/>
      <c r="AT4989" s="6"/>
      <c r="AU4989" s="6"/>
      <c r="AV4989" s="6"/>
      <c r="AW4989" s="6"/>
      <c r="AX4989" s="6"/>
      <c r="AY4989" s="6"/>
      <c r="AZ4989" s="6"/>
      <c r="BA4989" s="6"/>
      <c r="BB4989" s="6"/>
      <c r="BC4989" s="6"/>
      <c r="BD4989" s="6"/>
      <c r="BE4989" s="6"/>
      <c r="BF4989" s="6"/>
      <c r="BG4989" s="10"/>
    </row>
    <row r="4990" spans="34:59" x14ac:dyDescent="0.25">
      <c r="AH4990" s="10"/>
      <c r="AI4990" s="6"/>
    </row>
    <row r="4991" spans="34:59" x14ac:dyDescent="0.25">
      <c r="AH4991" s="6"/>
      <c r="AI4991" s="6"/>
      <c r="AJ4991" s="6"/>
      <c r="AK4991" s="6"/>
      <c r="AL4991" s="6"/>
      <c r="AM4991" s="6"/>
      <c r="AN4991" s="6"/>
      <c r="AO4991" s="6"/>
      <c r="AP4991" s="6"/>
      <c r="AQ4991" s="6"/>
      <c r="AR4991" s="6"/>
      <c r="AS4991" s="6"/>
      <c r="AT4991" s="6"/>
      <c r="AU4991" s="6"/>
      <c r="AV4991" s="6"/>
      <c r="AW4991" s="6"/>
      <c r="AX4991" s="6"/>
      <c r="AY4991" s="6"/>
      <c r="AZ4991" s="6"/>
      <c r="BA4991" s="6"/>
      <c r="BB4991" s="6"/>
      <c r="BC4991" s="6"/>
      <c r="BD4991" s="6"/>
      <c r="BE4991" s="6"/>
      <c r="BF4991" s="6"/>
      <c r="BG4991" s="6"/>
    </row>
    <row r="4992" spans="34:59" x14ac:dyDescent="0.25">
      <c r="AH4992" s="10"/>
      <c r="AI4992" s="6"/>
      <c r="AJ4992" s="10"/>
      <c r="AK4992" s="10"/>
      <c r="AL4992" s="10"/>
      <c r="AM4992" s="10"/>
      <c r="AN4992" s="10"/>
      <c r="AO4992" s="10"/>
      <c r="AP4992" s="10"/>
      <c r="AQ4992" s="10"/>
      <c r="AR4992" s="10"/>
      <c r="AS4992" s="10"/>
      <c r="AT4992" s="10"/>
      <c r="AU4992" s="10"/>
      <c r="AV4992" s="10"/>
      <c r="AW4992" s="10"/>
      <c r="AX4992" s="10"/>
      <c r="AY4992" s="10"/>
      <c r="AZ4992" s="10"/>
      <c r="BA4992" s="10"/>
      <c r="BB4992" s="10"/>
      <c r="BC4992" s="10"/>
      <c r="BD4992" s="10"/>
      <c r="BE4992" s="10"/>
      <c r="BF4992" s="10"/>
      <c r="BG4992" s="6"/>
    </row>
    <row r="4993" spans="34:59" x14ac:dyDescent="0.25">
      <c r="AH4993" s="6"/>
      <c r="AI4993" s="6"/>
      <c r="AJ4993" s="6"/>
      <c r="AK4993" s="6"/>
      <c r="AL4993" s="6"/>
      <c r="AM4993" s="6"/>
      <c r="AN4993" s="6"/>
      <c r="AO4993" s="6"/>
      <c r="AP4993" s="6"/>
      <c r="AQ4993" s="6"/>
      <c r="AR4993" s="6"/>
      <c r="AS4993" s="6"/>
      <c r="AT4993" s="6"/>
      <c r="AU4993" s="6"/>
      <c r="AV4993" s="6"/>
      <c r="AW4993" s="6"/>
      <c r="AX4993" s="6"/>
      <c r="AY4993" s="6"/>
      <c r="AZ4993" s="6"/>
      <c r="BA4993" s="6"/>
      <c r="BB4993" s="6"/>
      <c r="BC4993" s="6"/>
      <c r="BD4993" s="6"/>
      <c r="BE4993" s="6"/>
      <c r="BF4993" s="6"/>
      <c r="BG4993" s="10"/>
    </row>
    <row r="4994" spans="34:59" x14ac:dyDescent="0.25">
      <c r="AH4994" s="10"/>
      <c r="AI4994" s="6"/>
    </row>
    <row r="4995" spans="34:59" x14ac:dyDescent="0.25">
      <c r="AH4995" s="6"/>
      <c r="AI4995" s="6"/>
      <c r="AJ4995" s="6"/>
      <c r="AK4995" s="6"/>
      <c r="AL4995" s="6"/>
      <c r="AM4995" s="6"/>
      <c r="AN4995" s="6"/>
      <c r="AO4995" s="6"/>
      <c r="AP4995" s="6"/>
      <c r="AQ4995" s="6"/>
      <c r="AR4995" s="6"/>
      <c r="AS4995" s="6"/>
      <c r="AT4995" s="6"/>
      <c r="AU4995" s="6"/>
      <c r="AV4995" s="6"/>
      <c r="AW4995" s="6"/>
      <c r="AX4995" s="6"/>
      <c r="AY4995" s="6"/>
      <c r="AZ4995" s="6"/>
      <c r="BA4995" s="6"/>
      <c r="BB4995" s="6"/>
      <c r="BC4995" s="6"/>
      <c r="BD4995" s="6"/>
      <c r="BE4995" s="6"/>
      <c r="BF4995" s="6"/>
      <c r="BG4995" s="6"/>
    </row>
    <row r="4996" spans="34:59" x14ac:dyDescent="0.25">
      <c r="AH4996" s="10"/>
      <c r="AI4996" s="6"/>
      <c r="AJ4996" s="10"/>
      <c r="AK4996" s="10"/>
      <c r="AL4996" s="10"/>
      <c r="AM4996" s="10"/>
      <c r="AN4996" s="10"/>
      <c r="AO4996" s="10"/>
      <c r="AP4996" s="10"/>
      <c r="AQ4996" s="10"/>
      <c r="AR4996" s="10"/>
      <c r="AS4996" s="10"/>
      <c r="AT4996" s="10"/>
      <c r="AU4996" s="10"/>
      <c r="AV4996" s="10"/>
      <c r="AW4996" s="10"/>
      <c r="AX4996" s="10"/>
      <c r="AY4996" s="10"/>
      <c r="AZ4996" s="10"/>
      <c r="BA4996" s="10"/>
      <c r="BB4996" s="10"/>
      <c r="BC4996" s="10"/>
      <c r="BD4996" s="10"/>
      <c r="BE4996" s="10"/>
      <c r="BF4996" s="10"/>
      <c r="BG4996" s="6"/>
    </row>
    <row r="4997" spans="34:59" x14ac:dyDescent="0.25">
      <c r="AH4997" s="6"/>
      <c r="AI4997" s="6"/>
      <c r="AJ4997" s="6"/>
      <c r="AK4997" s="6"/>
      <c r="AL4997" s="6"/>
      <c r="AM4997" s="6"/>
      <c r="AN4997" s="6"/>
      <c r="AO4997" s="6"/>
      <c r="AP4997" s="6"/>
      <c r="AQ4997" s="6"/>
      <c r="AR4997" s="6"/>
      <c r="AS4997" s="6"/>
      <c r="AT4997" s="6"/>
      <c r="AU4997" s="6"/>
      <c r="AV4997" s="6"/>
      <c r="AW4997" s="6"/>
      <c r="AX4997" s="6"/>
      <c r="AY4997" s="6"/>
      <c r="AZ4997" s="6"/>
      <c r="BA4997" s="6"/>
      <c r="BB4997" s="6"/>
      <c r="BC4997" s="6"/>
      <c r="BD4997" s="6"/>
      <c r="BE4997" s="6"/>
      <c r="BF4997" s="6"/>
      <c r="BG4997" s="10"/>
    </row>
    <row r="4998" spans="34:59" x14ac:dyDescent="0.25">
      <c r="AH4998" s="10"/>
      <c r="AI4998" s="6"/>
    </row>
    <row r="4999" spans="34:59" x14ac:dyDescent="0.25">
      <c r="AH4999" s="6"/>
      <c r="AI4999" s="6"/>
      <c r="AJ4999" s="6"/>
      <c r="AK4999" s="6"/>
      <c r="AL4999" s="6"/>
      <c r="AM4999" s="6"/>
      <c r="AN4999" s="6"/>
      <c r="AO4999" s="6"/>
      <c r="AP4999" s="6"/>
      <c r="AQ4999" s="6"/>
      <c r="AR4999" s="6"/>
      <c r="AS4999" s="6"/>
      <c r="AT4999" s="6"/>
      <c r="AU4999" s="6"/>
      <c r="AV4999" s="6"/>
      <c r="AW4999" s="6"/>
      <c r="AX4999" s="6"/>
      <c r="AY4999" s="6"/>
      <c r="AZ4999" s="6"/>
      <c r="BA4999" s="6"/>
      <c r="BB4999" s="6"/>
      <c r="BC4999" s="6"/>
      <c r="BD4999" s="6"/>
      <c r="BE4999" s="6"/>
      <c r="BF4999" s="6"/>
      <c r="BG4999" s="6"/>
    </row>
    <row r="5000" spans="34:59" x14ac:dyDescent="0.25">
      <c r="AH5000" s="10"/>
      <c r="AI5000" s="6"/>
      <c r="AJ5000" s="10"/>
      <c r="AK5000" s="10"/>
      <c r="AL5000" s="10"/>
      <c r="AM5000" s="10"/>
      <c r="AN5000" s="10"/>
      <c r="AO5000" s="10"/>
      <c r="AP5000" s="10"/>
      <c r="AQ5000" s="10"/>
      <c r="AR5000" s="10"/>
      <c r="AS5000" s="10"/>
      <c r="AT5000" s="10"/>
      <c r="AU5000" s="10"/>
      <c r="AV5000" s="10"/>
      <c r="AW5000" s="10"/>
      <c r="AX5000" s="10"/>
      <c r="AY5000" s="10"/>
      <c r="AZ5000" s="10"/>
      <c r="BA5000" s="10"/>
      <c r="BB5000" s="10"/>
      <c r="BC5000" s="10"/>
      <c r="BD5000" s="10"/>
      <c r="BE5000" s="10"/>
      <c r="BF5000" s="10"/>
      <c r="BG5000" s="6"/>
    </row>
    <row r="5001" spans="34:59" x14ac:dyDescent="0.25">
      <c r="AH5001" s="6"/>
      <c r="AI5001" s="6"/>
      <c r="AJ5001" s="6"/>
      <c r="AK5001" s="6"/>
      <c r="AL5001" s="6"/>
      <c r="AM5001" s="6"/>
      <c r="AN5001" s="6"/>
      <c r="AO5001" s="6"/>
      <c r="AP5001" s="6"/>
      <c r="AQ5001" s="6"/>
      <c r="AR5001" s="6"/>
      <c r="AS5001" s="6"/>
      <c r="AT5001" s="6"/>
      <c r="AU5001" s="6"/>
      <c r="AV5001" s="6"/>
      <c r="AW5001" s="6"/>
      <c r="AX5001" s="6"/>
      <c r="AY5001" s="6"/>
      <c r="AZ5001" s="6"/>
      <c r="BA5001" s="6"/>
      <c r="BB5001" s="6"/>
      <c r="BC5001" s="6"/>
      <c r="BD5001" s="6"/>
      <c r="BE5001" s="6"/>
      <c r="BF5001" s="6"/>
      <c r="BG5001" s="10"/>
    </row>
    <row r="5002" spans="34:59" x14ac:dyDescent="0.25">
      <c r="AH5002" s="10"/>
      <c r="AI5002" s="6"/>
    </row>
    <row r="5003" spans="34:59" x14ac:dyDescent="0.25">
      <c r="AH5003" s="6"/>
      <c r="AI5003" s="6"/>
      <c r="AJ5003" s="6"/>
      <c r="AK5003" s="6"/>
      <c r="AL5003" s="6"/>
      <c r="AM5003" s="6"/>
      <c r="AN5003" s="6"/>
      <c r="AO5003" s="6"/>
      <c r="AP5003" s="6"/>
      <c r="AQ5003" s="6"/>
      <c r="AR5003" s="6"/>
      <c r="AS5003" s="6"/>
      <c r="AT5003" s="6"/>
      <c r="AU5003" s="6"/>
      <c r="AV5003" s="6"/>
      <c r="AW5003" s="6"/>
      <c r="AX5003" s="6"/>
      <c r="AY5003" s="6"/>
      <c r="AZ5003" s="6"/>
      <c r="BA5003" s="6"/>
      <c r="BB5003" s="6"/>
      <c r="BC5003" s="6"/>
      <c r="BD5003" s="6"/>
      <c r="BE5003" s="6"/>
      <c r="BF5003" s="6"/>
      <c r="BG5003" s="6"/>
    </row>
    <row r="5004" spans="34:59" x14ac:dyDescent="0.25">
      <c r="AH5004" s="10"/>
      <c r="AI5004" s="6"/>
      <c r="AJ5004" s="10"/>
      <c r="AK5004" s="10"/>
      <c r="AL5004" s="10"/>
      <c r="AM5004" s="10"/>
      <c r="AN5004" s="10"/>
      <c r="AO5004" s="10"/>
      <c r="AP5004" s="10"/>
      <c r="AQ5004" s="10"/>
      <c r="AR5004" s="10"/>
      <c r="AS5004" s="10"/>
      <c r="AT5004" s="10"/>
      <c r="AU5004" s="10"/>
      <c r="AV5004" s="10"/>
      <c r="AW5004" s="10"/>
      <c r="AX5004" s="10"/>
      <c r="AY5004" s="10"/>
      <c r="AZ5004" s="10"/>
      <c r="BA5004" s="10"/>
      <c r="BB5004" s="10"/>
      <c r="BC5004" s="10"/>
      <c r="BD5004" s="10"/>
      <c r="BE5004" s="10"/>
      <c r="BF5004" s="10"/>
      <c r="BG5004" s="6"/>
    </row>
    <row r="5005" spans="34:59" x14ac:dyDescent="0.25">
      <c r="AH5005" s="6"/>
      <c r="AI5005" s="6"/>
      <c r="AJ5005" s="6"/>
      <c r="AK5005" s="6"/>
      <c r="AL5005" s="6"/>
      <c r="AM5005" s="6"/>
      <c r="AN5005" s="6"/>
      <c r="AO5005" s="6"/>
      <c r="AP5005" s="6"/>
      <c r="AQ5005" s="6"/>
      <c r="AR5005" s="6"/>
      <c r="AS5005" s="6"/>
      <c r="AT5005" s="6"/>
      <c r="AU5005" s="6"/>
      <c r="AV5005" s="6"/>
      <c r="AW5005" s="6"/>
      <c r="AX5005" s="6"/>
      <c r="AY5005" s="6"/>
      <c r="AZ5005" s="6"/>
      <c r="BA5005" s="6"/>
      <c r="BB5005" s="6"/>
      <c r="BC5005" s="6"/>
      <c r="BD5005" s="6"/>
      <c r="BE5005" s="6"/>
      <c r="BF5005" s="6"/>
      <c r="BG5005" s="10"/>
    </row>
    <row r="5006" spans="34:59" x14ac:dyDescent="0.25">
      <c r="AH5006" s="10"/>
      <c r="AI5006" s="6"/>
    </row>
    <row r="5007" spans="34:59" x14ac:dyDescent="0.25">
      <c r="AH5007" s="6"/>
      <c r="AI5007" s="6"/>
      <c r="AJ5007" s="6"/>
      <c r="AK5007" s="6"/>
      <c r="AL5007" s="6"/>
      <c r="AM5007" s="6"/>
      <c r="AN5007" s="6"/>
      <c r="AO5007" s="6"/>
      <c r="AP5007" s="6"/>
      <c r="AQ5007" s="6"/>
      <c r="AR5007" s="6"/>
      <c r="AS5007" s="6"/>
      <c r="AT5007" s="6"/>
      <c r="AU5007" s="6"/>
      <c r="AV5007" s="6"/>
      <c r="AW5007" s="6"/>
      <c r="AX5007" s="6"/>
      <c r="AY5007" s="6"/>
      <c r="AZ5007" s="6"/>
      <c r="BA5007" s="6"/>
      <c r="BB5007" s="6"/>
      <c r="BC5007" s="6"/>
      <c r="BD5007" s="6"/>
      <c r="BE5007" s="6"/>
      <c r="BF5007" s="6"/>
      <c r="BG5007" s="6"/>
    </row>
    <row r="5008" spans="34:59" x14ac:dyDescent="0.25">
      <c r="AH5008" s="10"/>
      <c r="AI5008" s="6"/>
      <c r="AJ5008" s="10"/>
      <c r="AK5008" s="10"/>
      <c r="AL5008" s="10"/>
      <c r="AM5008" s="10"/>
      <c r="AN5008" s="10"/>
      <c r="AO5008" s="10"/>
      <c r="AP5008" s="10"/>
      <c r="AQ5008" s="10"/>
      <c r="AR5008" s="10"/>
      <c r="AS5008" s="10"/>
      <c r="AT5008" s="10"/>
      <c r="AU5008" s="10"/>
      <c r="AV5008" s="10"/>
      <c r="AW5008" s="10"/>
      <c r="AX5008" s="10"/>
      <c r="AY5008" s="10"/>
      <c r="AZ5008" s="10"/>
      <c r="BA5008" s="10"/>
      <c r="BB5008" s="10"/>
      <c r="BC5008" s="10"/>
      <c r="BD5008" s="10"/>
      <c r="BE5008" s="10"/>
      <c r="BF5008" s="10"/>
      <c r="BG5008" s="6"/>
    </row>
    <row r="5009" spans="34:59" x14ac:dyDescent="0.25">
      <c r="AH5009" s="6"/>
      <c r="AI5009" s="6"/>
      <c r="AJ5009" s="6"/>
      <c r="AK5009" s="6"/>
      <c r="AL5009" s="6"/>
      <c r="AM5009" s="6"/>
      <c r="AN5009" s="6"/>
      <c r="AO5009" s="6"/>
      <c r="AP5009" s="6"/>
      <c r="AQ5009" s="6"/>
      <c r="AR5009" s="6"/>
      <c r="AS5009" s="6"/>
      <c r="AT5009" s="6"/>
      <c r="AU5009" s="6"/>
      <c r="AV5009" s="6"/>
      <c r="AW5009" s="6"/>
      <c r="AX5009" s="6"/>
      <c r="AY5009" s="6"/>
      <c r="AZ5009" s="6"/>
      <c r="BA5009" s="6"/>
      <c r="BB5009" s="6"/>
      <c r="BC5009" s="6"/>
      <c r="BD5009" s="6"/>
      <c r="BE5009" s="6"/>
      <c r="BF5009" s="6"/>
      <c r="BG5009" s="10"/>
    </row>
    <row r="5010" spans="34:59" x14ac:dyDescent="0.25">
      <c r="AH5010" s="10"/>
      <c r="AI5010" s="6"/>
    </row>
    <row r="5011" spans="34:59" x14ac:dyDescent="0.25">
      <c r="AH5011" s="6"/>
      <c r="AI5011" s="6"/>
      <c r="AJ5011" s="6"/>
      <c r="AK5011" s="6"/>
      <c r="AL5011" s="6"/>
      <c r="AM5011" s="6"/>
      <c r="AN5011" s="6"/>
      <c r="AO5011" s="6"/>
      <c r="AP5011" s="6"/>
      <c r="AQ5011" s="6"/>
      <c r="AR5011" s="6"/>
      <c r="AS5011" s="6"/>
      <c r="AT5011" s="6"/>
      <c r="AU5011" s="6"/>
      <c r="AV5011" s="6"/>
      <c r="AW5011" s="6"/>
      <c r="AX5011" s="6"/>
      <c r="AY5011" s="6"/>
      <c r="AZ5011" s="6"/>
      <c r="BA5011" s="6"/>
      <c r="BB5011" s="6"/>
      <c r="BC5011" s="6"/>
      <c r="BD5011" s="6"/>
      <c r="BE5011" s="6"/>
      <c r="BF5011" s="6"/>
      <c r="BG5011" s="6"/>
    </row>
    <row r="5012" spans="34:59" x14ac:dyDescent="0.25">
      <c r="AH5012" s="10"/>
      <c r="AI5012" s="6"/>
      <c r="AJ5012" s="10"/>
      <c r="AK5012" s="10"/>
      <c r="AL5012" s="10"/>
      <c r="AM5012" s="10"/>
      <c r="AN5012" s="10"/>
      <c r="AO5012" s="10"/>
      <c r="AP5012" s="10"/>
      <c r="AQ5012" s="10"/>
      <c r="AR5012" s="10"/>
      <c r="AS5012" s="10"/>
      <c r="AT5012" s="10"/>
      <c r="AU5012" s="10"/>
      <c r="AV5012" s="10"/>
      <c r="AW5012" s="10"/>
      <c r="AX5012" s="10"/>
      <c r="AY5012" s="10"/>
      <c r="AZ5012" s="10"/>
      <c r="BA5012" s="10"/>
      <c r="BB5012" s="10"/>
      <c r="BC5012" s="10"/>
      <c r="BD5012" s="10"/>
      <c r="BE5012" s="10"/>
      <c r="BF5012" s="10"/>
      <c r="BG5012" s="6"/>
    </row>
    <row r="5013" spans="34:59" x14ac:dyDescent="0.25">
      <c r="AH5013" s="6"/>
      <c r="AI5013" s="6"/>
      <c r="AJ5013" s="6"/>
      <c r="AK5013" s="6"/>
      <c r="AL5013" s="6"/>
      <c r="AM5013" s="6"/>
      <c r="AN5013" s="6"/>
      <c r="AO5013" s="6"/>
      <c r="AP5013" s="6"/>
      <c r="AQ5013" s="6"/>
      <c r="AR5013" s="6"/>
      <c r="AS5013" s="6"/>
      <c r="AT5013" s="6"/>
      <c r="AU5013" s="6"/>
      <c r="AV5013" s="6"/>
      <c r="AW5013" s="6"/>
      <c r="AX5013" s="6"/>
      <c r="AY5013" s="6"/>
      <c r="AZ5013" s="6"/>
      <c r="BA5013" s="6"/>
      <c r="BB5013" s="6"/>
      <c r="BC5013" s="6"/>
      <c r="BD5013" s="6"/>
      <c r="BE5013" s="6"/>
      <c r="BF5013" s="6"/>
      <c r="BG5013" s="10"/>
    </row>
    <row r="5014" spans="34:59" x14ac:dyDescent="0.25">
      <c r="AH5014" s="10"/>
      <c r="AI5014" s="6"/>
    </row>
    <row r="5015" spans="34:59" x14ac:dyDescent="0.25">
      <c r="AH5015" s="6"/>
      <c r="AI5015" s="6"/>
      <c r="AJ5015" s="6"/>
      <c r="AK5015" s="6"/>
      <c r="AL5015" s="6"/>
      <c r="AM5015" s="6"/>
      <c r="AN5015" s="6"/>
      <c r="AO5015" s="6"/>
      <c r="AP5015" s="6"/>
      <c r="AQ5015" s="6"/>
      <c r="AR5015" s="6"/>
      <c r="AS5015" s="6"/>
      <c r="AT5015" s="6"/>
      <c r="AU5015" s="6"/>
      <c r="AV5015" s="6"/>
      <c r="AW5015" s="6"/>
      <c r="AX5015" s="6"/>
      <c r="AY5015" s="6"/>
      <c r="AZ5015" s="6"/>
      <c r="BA5015" s="6"/>
      <c r="BB5015" s="6"/>
      <c r="BC5015" s="6"/>
      <c r="BD5015" s="6"/>
      <c r="BE5015" s="6"/>
      <c r="BF5015" s="6"/>
      <c r="BG5015" s="6"/>
    </row>
    <row r="5016" spans="34:59" x14ac:dyDescent="0.25">
      <c r="AH5016" s="10"/>
      <c r="AI5016" s="6"/>
      <c r="AJ5016" s="10"/>
      <c r="AK5016" s="10"/>
      <c r="AL5016" s="10"/>
      <c r="AM5016" s="10"/>
      <c r="AN5016" s="10"/>
      <c r="AO5016" s="10"/>
      <c r="AP5016" s="10"/>
      <c r="AQ5016" s="10"/>
      <c r="AR5016" s="10"/>
      <c r="AS5016" s="10"/>
      <c r="AT5016" s="10"/>
      <c r="AU5016" s="10"/>
      <c r="AV5016" s="10"/>
      <c r="AW5016" s="10"/>
      <c r="AX5016" s="10"/>
      <c r="AY5016" s="10"/>
      <c r="AZ5016" s="10"/>
      <c r="BA5016" s="10"/>
      <c r="BB5016" s="10"/>
      <c r="BC5016" s="10"/>
      <c r="BD5016" s="10"/>
      <c r="BE5016" s="10"/>
      <c r="BF5016" s="10"/>
      <c r="BG5016" s="6"/>
    </row>
    <row r="5017" spans="34:59" x14ac:dyDescent="0.25">
      <c r="AH5017" s="6"/>
      <c r="AI5017" s="6"/>
      <c r="AJ5017" s="6"/>
      <c r="AK5017" s="6"/>
      <c r="AL5017" s="6"/>
      <c r="AM5017" s="6"/>
      <c r="AN5017" s="6"/>
      <c r="AO5017" s="6"/>
      <c r="AP5017" s="6"/>
      <c r="AQ5017" s="6"/>
      <c r="AR5017" s="6"/>
      <c r="AS5017" s="6"/>
      <c r="AT5017" s="6"/>
      <c r="AU5017" s="6"/>
      <c r="AV5017" s="6"/>
      <c r="AW5017" s="6"/>
      <c r="AX5017" s="6"/>
      <c r="AY5017" s="6"/>
      <c r="AZ5017" s="6"/>
      <c r="BA5017" s="6"/>
      <c r="BB5017" s="6"/>
      <c r="BC5017" s="6"/>
      <c r="BD5017" s="6"/>
      <c r="BE5017" s="6"/>
      <c r="BF5017" s="6"/>
      <c r="BG5017" s="10"/>
    </row>
    <row r="5018" spans="34:59" x14ac:dyDescent="0.25">
      <c r="AH5018" s="10"/>
      <c r="AI5018" s="6"/>
    </row>
    <row r="5019" spans="34:59" x14ac:dyDescent="0.25">
      <c r="AH5019" s="6"/>
      <c r="AI5019" s="6"/>
      <c r="AJ5019" s="6"/>
      <c r="AK5019" s="6"/>
      <c r="AL5019" s="6"/>
      <c r="AM5019" s="6"/>
      <c r="AN5019" s="6"/>
      <c r="AO5019" s="6"/>
      <c r="AP5019" s="6"/>
      <c r="AQ5019" s="6"/>
      <c r="AR5019" s="6"/>
      <c r="AS5019" s="6"/>
      <c r="AT5019" s="6"/>
      <c r="AU5019" s="6"/>
      <c r="AV5019" s="6"/>
      <c r="AW5019" s="6"/>
      <c r="AX5019" s="6"/>
      <c r="AY5019" s="6"/>
      <c r="AZ5019" s="6"/>
      <c r="BA5019" s="6"/>
      <c r="BB5019" s="6"/>
      <c r="BC5019" s="6"/>
      <c r="BD5019" s="6"/>
      <c r="BE5019" s="6"/>
      <c r="BF5019" s="6"/>
      <c r="BG5019" s="6"/>
    </row>
    <row r="5020" spans="34:59" x14ac:dyDescent="0.25">
      <c r="AH5020" s="10"/>
      <c r="AI5020" s="6"/>
      <c r="AJ5020" s="10"/>
      <c r="AK5020" s="10"/>
      <c r="AL5020" s="10"/>
      <c r="AM5020" s="10"/>
      <c r="AN5020" s="10"/>
      <c r="AO5020" s="10"/>
      <c r="AP5020" s="10"/>
      <c r="AQ5020" s="10"/>
      <c r="AR5020" s="10"/>
      <c r="AS5020" s="10"/>
      <c r="AT5020" s="10"/>
      <c r="AU5020" s="10"/>
      <c r="AV5020" s="10"/>
      <c r="AW5020" s="10"/>
      <c r="AX5020" s="10"/>
      <c r="AY5020" s="10"/>
      <c r="AZ5020" s="10"/>
      <c r="BA5020" s="10"/>
      <c r="BB5020" s="10"/>
      <c r="BC5020" s="10"/>
      <c r="BD5020" s="10"/>
      <c r="BE5020" s="10"/>
      <c r="BF5020" s="10"/>
      <c r="BG5020" s="6"/>
    </row>
    <row r="5021" spans="34:59" x14ac:dyDescent="0.25">
      <c r="AH5021" s="6"/>
      <c r="AI5021" s="6"/>
      <c r="AJ5021" s="6"/>
      <c r="AK5021" s="6"/>
      <c r="AL5021" s="6"/>
      <c r="AM5021" s="6"/>
      <c r="AN5021" s="6"/>
      <c r="AO5021" s="6"/>
      <c r="AP5021" s="6"/>
      <c r="AQ5021" s="6"/>
      <c r="AR5021" s="6"/>
      <c r="AS5021" s="6"/>
      <c r="AT5021" s="6"/>
      <c r="AU5021" s="6"/>
      <c r="AV5021" s="6"/>
      <c r="AW5021" s="6"/>
      <c r="AX5021" s="6"/>
      <c r="AY5021" s="6"/>
      <c r="AZ5021" s="6"/>
      <c r="BA5021" s="6"/>
      <c r="BB5021" s="6"/>
      <c r="BC5021" s="6"/>
      <c r="BD5021" s="6"/>
      <c r="BE5021" s="6"/>
      <c r="BF5021" s="6"/>
      <c r="BG5021" s="10"/>
    </row>
    <row r="5022" spans="34:59" x14ac:dyDescent="0.25">
      <c r="AH5022" s="10"/>
      <c r="AI5022" s="6"/>
    </row>
    <row r="5023" spans="34:59" x14ac:dyDescent="0.25">
      <c r="AH5023" s="6"/>
      <c r="AI5023" s="6"/>
      <c r="AJ5023" s="6"/>
      <c r="AK5023" s="6"/>
      <c r="AL5023" s="6"/>
      <c r="AM5023" s="6"/>
      <c r="AN5023" s="6"/>
      <c r="AO5023" s="6"/>
      <c r="AP5023" s="6"/>
      <c r="AQ5023" s="6"/>
      <c r="AR5023" s="6"/>
      <c r="AS5023" s="6"/>
      <c r="AT5023" s="6"/>
      <c r="AU5023" s="6"/>
      <c r="AV5023" s="6"/>
      <c r="AW5023" s="6"/>
      <c r="AX5023" s="6"/>
      <c r="AY5023" s="6"/>
      <c r="AZ5023" s="6"/>
      <c r="BA5023" s="6"/>
      <c r="BB5023" s="6"/>
      <c r="BC5023" s="6"/>
      <c r="BD5023" s="6"/>
      <c r="BE5023" s="6"/>
      <c r="BF5023" s="6"/>
      <c r="BG5023" s="6"/>
    </row>
    <row r="5024" spans="34:59" x14ac:dyDescent="0.25">
      <c r="AH5024" s="10"/>
      <c r="AI5024" s="6"/>
      <c r="AJ5024" s="10"/>
      <c r="AK5024" s="10"/>
      <c r="AL5024" s="10"/>
      <c r="AM5024" s="10"/>
      <c r="AN5024" s="10"/>
      <c r="AO5024" s="10"/>
      <c r="AP5024" s="10"/>
      <c r="AQ5024" s="10"/>
      <c r="AR5024" s="10"/>
      <c r="AS5024" s="10"/>
      <c r="AT5024" s="10"/>
      <c r="AU5024" s="10"/>
      <c r="AV5024" s="10"/>
      <c r="AW5024" s="10"/>
      <c r="AX5024" s="10"/>
      <c r="AY5024" s="10"/>
      <c r="AZ5024" s="10"/>
      <c r="BA5024" s="10"/>
      <c r="BB5024" s="10"/>
      <c r="BC5024" s="10"/>
      <c r="BD5024" s="10"/>
      <c r="BE5024" s="10"/>
      <c r="BF5024" s="10"/>
      <c r="BG5024" s="6"/>
    </row>
    <row r="5025" spans="34:59" x14ac:dyDescent="0.25">
      <c r="AH5025" s="6"/>
      <c r="AI5025" s="6"/>
      <c r="AJ5025" s="6"/>
      <c r="AK5025" s="6"/>
      <c r="AL5025" s="6"/>
      <c r="AM5025" s="6"/>
      <c r="AN5025" s="6"/>
      <c r="AO5025" s="6"/>
      <c r="AP5025" s="6"/>
      <c r="AQ5025" s="6"/>
      <c r="AR5025" s="6"/>
      <c r="AS5025" s="6"/>
      <c r="AT5025" s="6"/>
      <c r="AU5025" s="6"/>
      <c r="AV5025" s="6"/>
      <c r="AW5025" s="6"/>
      <c r="AX5025" s="6"/>
      <c r="AY5025" s="6"/>
      <c r="AZ5025" s="6"/>
      <c r="BA5025" s="6"/>
      <c r="BB5025" s="6"/>
      <c r="BC5025" s="6"/>
      <c r="BD5025" s="6"/>
      <c r="BE5025" s="6"/>
      <c r="BF5025" s="6"/>
      <c r="BG5025" s="10"/>
    </row>
    <row r="5026" spans="34:59" x14ac:dyDescent="0.25">
      <c r="AH5026" s="10"/>
      <c r="AI5026" s="6"/>
    </row>
    <row r="5027" spans="34:59" x14ac:dyDescent="0.25">
      <c r="AH5027" s="6"/>
      <c r="AI5027" s="6"/>
      <c r="AJ5027" s="6"/>
      <c r="AK5027" s="6"/>
      <c r="AL5027" s="6"/>
      <c r="AM5027" s="6"/>
      <c r="AN5027" s="6"/>
      <c r="AO5027" s="6"/>
      <c r="AP5027" s="6"/>
      <c r="AQ5027" s="6"/>
      <c r="AR5027" s="6"/>
      <c r="AS5027" s="6"/>
      <c r="AT5027" s="6"/>
      <c r="AU5027" s="6"/>
      <c r="AV5027" s="6"/>
      <c r="AW5027" s="6"/>
      <c r="AX5027" s="6"/>
      <c r="AY5027" s="6"/>
      <c r="AZ5027" s="6"/>
      <c r="BA5027" s="6"/>
      <c r="BB5027" s="6"/>
      <c r="BC5027" s="6"/>
      <c r="BD5027" s="6"/>
      <c r="BE5027" s="6"/>
      <c r="BF5027" s="6"/>
      <c r="BG5027" s="6"/>
    </row>
    <row r="5028" spans="34:59" x14ac:dyDescent="0.25">
      <c r="AH5028" s="10"/>
      <c r="AI5028" s="6"/>
      <c r="AJ5028" s="10"/>
      <c r="AK5028" s="10"/>
      <c r="AL5028" s="10"/>
      <c r="AM5028" s="10"/>
      <c r="AN5028" s="10"/>
      <c r="AO5028" s="10"/>
      <c r="AP5028" s="10"/>
      <c r="AQ5028" s="10"/>
      <c r="AR5028" s="10"/>
      <c r="AS5028" s="10"/>
      <c r="AT5028" s="10"/>
      <c r="AU5028" s="10"/>
      <c r="AV5028" s="10"/>
      <c r="AW5028" s="10"/>
      <c r="AX5028" s="10"/>
      <c r="AY5028" s="10"/>
      <c r="AZ5028" s="10"/>
      <c r="BA5028" s="10"/>
      <c r="BB5028" s="10"/>
      <c r="BC5028" s="10"/>
      <c r="BD5028" s="10"/>
      <c r="BE5028" s="10"/>
      <c r="BF5028" s="10"/>
      <c r="BG5028" s="6"/>
    </row>
    <row r="5029" spans="34:59" x14ac:dyDescent="0.25">
      <c r="AH5029" s="6"/>
      <c r="AI5029" s="6"/>
      <c r="AJ5029" s="6"/>
      <c r="AK5029" s="6"/>
      <c r="AL5029" s="6"/>
      <c r="AM5029" s="6"/>
      <c r="AN5029" s="6"/>
      <c r="AO5029" s="6"/>
      <c r="AP5029" s="6"/>
      <c r="AQ5029" s="6"/>
      <c r="AR5029" s="6"/>
      <c r="AS5029" s="6"/>
      <c r="AT5029" s="6"/>
      <c r="AU5029" s="6"/>
      <c r="AV5029" s="6"/>
      <c r="AW5029" s="6"/>
      <c r="AX5029" s="6"/>
      <c r="AY5029" s="6"/>
      <c r="AZ5029" s="6"/>
      <c r="BA5029" s="6"/>
      <c r="BB5029" s="6"/>
      <c r="BC5029" s="6"/>
      <c r="BD5029" s="6"/>
      <c r="BE5029" s="6"/>
      <c r="BF5029" s="6"/>
      <c r="BG5029" s="10"/>
    </row>
    <row r="5030" spans="34:59" x14ac:dyDescent="0.25">
      <c r="AH5030" s="10"/>
      <c r="AI5030" s="6"/>
    </row>
    <row r="5031" spans="34:59" x14ac:dyDescent="0.25">
      <c r="AH5031" s="6"/>
      <c r="AI5031" s="6"/>
      <c r="AJ5031" s="6"/>
      <c r="AK5031" s="6"/>
      <c r="AL5031" s="6"/>
      <c r="AM5031" s="6"/>
      <c r="AN5031" s="6"/>
      <c r="AO5031" s="6"/>
      <c r="AP5031" s="6"/>
      <c r="AQ5031" s="6"/>
      <c r="AR5031" s="6"/>
      <c r="AS5031" s="6"/>
      <c r="AT5031" s="6"/>
      <c r="AU5031" s="6"/>
      <c r="AV5031" s="6"/>
      <c r="AW5031" s="6"/>
      <c r="AX5031" s="6"/>
      <c r="AY5031" s="6"/>
      <c r="AZ5031" s="6"/>
      <c r="BA5031" s="6"/>
      <c r="BB5031" s="6"/>
      <c r="BC5031" s="6"/>
      <c r="BD5031" s="6"/>
      <c r="BE5031" s="6"/>
      <c r="BF5031" s="6"/>
      <c r="BG5031" s="6"/>
    </row>
    <row r="5032" spans="34:59" x14ac:dyDescent="0.25">
      <c r="AH5032" s="10"/>
      <c r="AI5032" s="6"/>
      <c r="AJ5032" s="10"/>
      <c r="AK5032" s="10"/>
      <c r="AL5032" s="10"/>
      <c r="AM5032" s="10"/>
      <c r="AN5032" s="10"/>
      <c r="AO5032" s="10"/>
      <c r="AP5032" s="10"/>
      <c r="AQ5032" s="10"/>
      <c r="AR5032" s="10"/>
      <c r="AS5032" s="10"/>
      <c r="AT5032" s="10"/>
      <c r="AU5032" s="10"/>
      <c r="AV5032" s="10"/>
      <c r="AW5032" s="10"/>
      <c r="AX5032" s="10"/>
      <c r="AY5032" s="10"/>
      <c r="AZ5032" s="10"/>
      <c r="BA5032" s="10"/>
      <c r="BB5032" s="10"/>
      <c r="BC5032" s="10"/>
      <c r="BD5032" s="10"/>
      <c r="BE5032" s="10"/>
      <c r="BF5032" s="10"/>
      <c r="BG5032" s="6"/>
    </row>
    <row r="5033" spans="34:59" x14ac:dyDescent="0.25">
      <c r="AH5033" s="6"/>
      <c r="AI5033" s="6"/>
      <c r="AJ5033" s="6"/>
      <c r="AK5033" s="6"/>
      <c r="AL5033" s="6"/>
      <c r="AM5033" s="6"/>
      <c r="AN5033" s="6"/>
      <c r="AO5033" s="6"/>
      <c r="AP5033" s="6"/>
      <c r="AQ5033" s="6"/>
      <c r="AR5033" s="6"/>
      <c r="AS5033" s="6"/>
      <c r="AT5033" s="6"/>
      <c r="AU5033" s="6"/>
      <c r="AV5033" s="6"/>
      <c r="AW5033" s="6"/>
      <c r="AX5033" s="6"/>
      <c r="AY5033" s="6"/>
      <c r="AZ5033" s="6"/>
      <c r="BA5033" s="6"/>
      <c r="BB5033" s="6"/>
      <c r="BC5033" s="6"/>
      <c r="BD5033" s="6"/>
      <c r="BE5033" s="6"/>
      <c r="BF5033" s="6"/>
      <c r="BG5033" s="10"/>
    </row>
    <row r="5034" spans="34:59" x14ac:dyDescent="0.25">
      <c r="AH5034" s="10"/>
      <c r="AI5034" s="6"/>
    </row>
    <row r="5035" spans="34:59" x14ac:dyDescent="0.25">
      <c r="AH5035" s="6"/>
      <c r="AI5035" s="6"/>
      <c r="AJ5035" s="6"/>
      <c r="AK5035" s="6"/>
      <c r="AL5035" s="6"/>
      <c r="AM5035" s="6"/>
      <c r="AN5035" s="6"/>
      <c r="AO5035" s="6"/>
      <c r="AP5035" s="6"/>
      <c r="AQ5035" s="6"/>
      <c r="AR5035" s="6"/>
      <c r="AS5035" s="6"/>
      <c r="AT5035" s="6"/>
      <c r="AU5035" s="6"/>
      <c r="AV5035" s="6"/>
      <c r="AW5035" s="6"/>
      <c r="AX5035" s="6"/>
      <c r="AY5035" s="6"/>
      <c r="AZ5035" s="6"/>
      <c r="BA5035" s="6"/>
      <c r="BB5035" s="6"/>
      <c r="BC5035" s="6"/>
      <c r="BD5035" s="6"/>
      <c r="BE5035" s="6"/>
      <c r="BF5035" s="6"/>
      <c r="BG5035" s="6"/>
    </row>
    <row r="5036" spans="34:59" x14ac:dyDescent="0.25">
      <c r="AH5036" s="10"/>
      <c r="AI5036" s="6"/>
      <c r="AJ5036" s="10"/>
      <c r="AK5036" s="10"/>
      <c r="AL5036" s="10"/>
      <c r="AM5036" s="10"/>
      <c r="AN5036" s="10"/>
      <c r="AO5036" s="10"/>
      <c r="AP5036" s="10"/>
      <c r="AQ5036" s="10"/>
      <c r="AR5036" s="10"/>
      <c r="AS5036" s="10"/>
      <c r="AT5036" s="10"/>
      <c r="AU5036" s="10"/>
      <c r="AV5036" s="10"/>
      <c r="AW5036" s="10"/>
      <c r="AX5036" s="10"/>
      <c r="AY5036" s="10"/>
      <c r="AZ5036" s="10"/>
      <c r="BA5036" s="10"/>
      <c r="BB5036" s="10"/>
      <c r="BC5036" s="10"/>
      <c r="BD5036" s="10"/>
      <c r="BE5036" s="10"/>
      <c r="BF5036" s="10"/>
      <c r="BG5036" s="6"/>
    </row>
    <row r="5037" spans="34:59" x14ac:dyDescent="0.25">
      <c r="AH5037" s="6"/>
      <c r="AI5037" s="6"/>
      <c r="AJ5037" s="6"/>
      <c r="AK5037" s="6"/>
      <c r="AL5037" s="6"/>
      <c r="AM5037" s="6"/>
      <c r="AN5037" s="6"/>
      <c r="AO5037" s="6"/>
      <c r="AP5037" s="6"/>
      <c r="AQ5037" s="6"/>
      <c r="AR5037" s="6"/>
      <c r="AS5037" s="6"/>
      <c r="AT5037" s="6"/>
      <c r="AU5037" s="6"/>
      <c r="AV5037" s="6"/>
      <c r="AW5037" s="6"/>
      <c r="AX5037" s="6"/>
      <c r="AY5037" s="6"/>
      <c r="AZ5037" s="6"/>
      <c r="BA5037" s="6"/>
      <c r="BB5037" s="6"/>
      <c r="BC5037" s="6"/>
      <c r="BD5037" s="6"/>
      <c r="BE5037" s="6"/>
      <c r="BF5037" s="6"/>
      <c r="BG5037" s="10"/>
    </row>
    <row r="5038" spans="34:59" x14ac:dyDescent="0.25">
      <c r="AH5038" s="10"/>
      <c r="AI5038" s="6"/>
    </row>
    <row r="5039" spans="34:59" x14ac:dyDescent="0.25">
      <c r="AH5039" s="6"/>
      <c r="AI5039" s="6"/>
      <c r="AJ5039" s="6"/>
      <c r="AK5039" s="6"/>
      <c r="AL5039" s="6"/>
      <c r="AM5039" s="6"/>
      <c r="AN5039" s="6"/>
      <c r="AO5039" s="6"/>
      <c r="AP5039" s="6"/>
      <c r="AQ5039" s="6"/>
      <c r="AR5039" s="6"/>
      <c r="AS5039" s="6"/>
      <c r="AT5039" s="6"/>
      <c r="AU5039" s="6"/>
      <c r="AV5039" s="6"/>
      <c r="AW5039" s="6"/>
      <c r="AX5039" s="6"/>
      <c r="AY5039" s="6"/>
      <c r="AZ5039" s="6"/>
      <c r="BA5039" s="6"/>
      <c r="BB5039" s="6"/>
      <c r="BC5039" s="6"/>
      <c r="BD5039" s="6"/>
      <c r="BE5039" s="6"/>
      <c r="BF5039" s="6"/>
      <c r="BG5039" s="6"/>
    </row>
    <row r="5040" spans="34:59" x14ac:dyDescent="0.25">
      <c r="AH5040" s="10"/>
      <c r="AI5040" s="6"/>
      <c r="AJ5040" s="10"/>
      <c r="AK5040" s="10"/>
      <c r="AL5040" s="10"/>
      <c r="AM5040" s="10"/>
      <c r="AN5040" s="10"/>
      <c r="AO5040" s="10"/>
      <c r="AP5040" s="10"/>
      <c r="AQ5040" s="10"/>
      <c r="AR5040" s="10"/>
      <c r="AS5040" s="10"/>
      <c r="AT5040" s="10"/>
      <c r="AU5040" s="10"/>
      <c r="AV5040" s="10"/>
      <c r="AW5040" s="10"/>
      <c r="AX5040" s="10"/>
      <c r="AY5040" s="10"/>
      <c r="AZ5040" s="10"/>
      <c r="BA5040" s="10"/>
      <c r="BB5040" s="10"/>
      <c r="BC5040" s="10"/>
      <c r="BD5040" s="10"/>
      <c r="BE5040" s="10"/>
      <c r="BF5040" s="10"/>
      <c r="BG5040" s="6"/>
    </row>
    <row r="5041" spans="34:59" x14ac:dyDescent="0.25">
      <c r="AH5041" s="6"/>
      <c r="AI5041" s="6"/>
      <c r="AJ5041" s="6"/>
      <c r="AK5041" s="6"/>
      <c r="AL5041" s="6"/>
      <c r="AM5041" s="6"/>
      <c r="AN5041" s="6"/>
      <c r="AO5041" s="6"/>
      <c r="AP5041" s="6"/>
      <c r="AQ5041" s="6"/>
      <c r="AR5041" s="6"/>
      <c r="AS5041" s="6"/>
      <c r="AT5041" s="6"/>
      <c r="AU5041" s="6"/>
      <c r="AV5041" s="6"/>
      <c r="AW5041" s="6"/>
      <c r="AX5041" s="6"/>
      <c r="AY5041" s="6"/>
      <c r="AZ5041" s="6"/>
      <c r="BA5041" s="6"/>
      <c r="BB5041" s="6"/>
      <c r="BC5041" s="6"/>
      <c r="BD5041" s="6"/>
      <c r="BE5041" s="6"/>
      <c r="BF5041" s="6"/>
      <c r="BG5041" s="10"/>
    </row>
    <row r="5042" spans="34:59" x14ac:dyDescent="0.25">
      <c r="AH5042" s="10"/>
      <c r="AI5042" s="6"/>
    </row>
    <row r="5043" spans="34:59" x14ac:dyDescent="0.25">
      <c r="AH5043" s="6"/>
      <c r="AI5043" s="6"/>
      <c r="AJ5043" s="6"/>
      <c r="AK5043" s="6"/>
      <c r="AL5043" s="6"/>
      <c r="AM5043" s="6"/>
      <c r="AN5043" s="6"/>
      <c r="AO5043" s="6"/>
      <c r="AP5043" s="6"/>
      <c r="AQ5043" s="6"/>
      <c r="AR5043" s="6"/>
      <c r="AS5043" s="6"/>
      <c r="AT5043" s="6"/>
      <c r="AU5043" s="6"/>
      <c r="AV5043" s="6"/>
      <c r="AW5043" s="6"/>
      <c r="AX5043" s="6"/>
      <c r="AY5043" s="6"/>
      <c r="AZ5043" s="6"/>
      <c r="BA5043" s="6"/>
      <c r="BB5043" s="6"/>
      <c r="BC5043" s="6"/>
      <c r="BD5043" s="6"/>
      <c r="BE5043" s="6"/>
      <c r="BF5043" s="6"/>
      <c r="BG5043" s="6"/>
    </row>
    <row r="5044" spans="34:59" x14ac:dyDescent="0.25">
      <c r="AH5044" s="10"/>
      <c r="AI5044" s="6"/>
      <c r="AJ5044" s="10"/>
      <c r="AK5044" s="10"/>
      <c r="AL5044" s="10"/>
      <c r="AM5044" s="10"/>
      <c r="AN5044" s="10"/>
      <c r="AO5044" s="10"/>
      <c r="AP5044" s="10"/>
      <c r="AQ5044" s="10"/>
      <c r="AR5044" s="10"/>
      <c r="AS5044" s="10"/>
      <c r="AT5044" s="10"/>
      <c r="AU5044" s="10"/>
      <c r="AV5044" s="10"/>
      <c r="AW5044" s="10"/>
      <c r="AX5044" s="10"/>
      <c r="AY5044" s="10"/>
      <c r="AZ5044" s="10"/>
      <c r="BA5044" s="10"/>
      <c r="BB5044" s="10"/>
      <c r="BC5044" s="10"/>
      <c r="BD5044" s="10"/>
      <c r="BE5044" s="10"/>
      <c r="BF5044" s="10"/>
      <c r="BG5044" s="6"/>
    </row>
    <row r="5045" spans="34:59" x14ac:dyDescent="0.25">
      <c r="AH5045" s="6"/>
      <c r="AI5045" s="6"/>
      <c r="AJ5045" s="6"/>
      <c r="AK5045" s="6"/>
      <c r="AL5045" s="6"/>
      <c r="AM5045" s="6"/>
      <c r="AN5045" s="6"/>
      <c r="AO5045" s="6"/>
      <c r="AP5045" s="6"/>
      <c r="AQ5045" s="6"/>
      <c r="AR5045" s="6"/>
      <c r="AS5045" s="6"/>
      <c r="AT5045" s="6"/>
      <c r="AU5045" s="6"/>
      <c r="AV5045" s="6"/>
      <c r="AW5045" s="6"/>
      <c r="AX5045" s="6"/>
      <c r="AY5045" s="6"/>
      <c r="AZ5045" s="6"/>
      <c r="BA5045" s="6"/>
      <c r="BB5045" s="6"/>
      <c r="BC5045" s="6"/>
      <c r="BD5045" s="6"/>
      <c r="BE5045" s="6"/>
      <c r="BF5045" s="6"/>
      <c r="BG5045" s="10"/>
    </row>
    <row r="5046" spans="34:59" x14ac:dyDescent="0.25">
      <c r="AH5046" s="10"/>
      <c r="AI5046" s="6"/>
    </row>
    <row r="5047" spans="34:59" x14ac:dyDescent="0.25">
      <c r="AH5047" s="6"/>
      <c r="AI5047" s="6"/>
      <c r="AJ5047" s="6"/>
      <c r="AK5047" s="6"/>
      <c r="AL5047" s="6"/>
      <c r="AM5047" s="6"/>
      <c r="AN5047" s="6"/>
      <c r="AO5047" s="6"/>
      <c r="AP5047" s="6"/>
      <c r="AQ5047" s="6"/>
      <c r="AR5047" s="6"/>
      <c r="AS5047" s="6"/>
      <c r="AT5047" s="6"/>
      <c r="AU5047" s="6"/>
      <c r="AV5047" s="6"/>
      <c r="AW5047" s="6"/>
      <c r="AX5047" s="6"/>
      <c r="AY5047" s="6"/>
      <c r="AZ5047" s="6"/>
      <c r="BA5047" s="6"/>
      <c r="BB5047" s="6"/>
      <c r="BC5047" s="6"/>
      <c r="BD5047" s="6"/>
      <c r="BE5047" s="6"/>
      <c r="BF5047" s="6"/>
      <c r="BG5047" s="6"/>
    </row>
    <row r="5048" spans="34:59" x14ac:dyDescent="0.25">
      <c r="AH5048" s="10"/>
      <c r="AI5048" s="6"/>
      <c r="AJ5048" s="10"/>
      <c r="AK5048" s="10"/>
      <c r="AL5048" s="10"/>
      <c r="AM5048" s="10"/>
      <c r="AN5048" s="10"/>
      <c r="AO5048" s="10"/>
      <c r="AP5048" s="10"/>
      <c r="AQ5048" s="10"/>
      <c r="AR5048" s="10"/>
      <c r="AS5048" s="10"/>
      <c r="AT5048" s="10"/>
      <c r="AU5048" s="10"/>
      <c r="AV5048" s="10"/>
      <c r="AW5048" s="10"/>
      <c r="AX5048" s="10"/>
      <c r="AY5048" s="10"/>
      <c r="AZ5048" s="10"/>
      <c r="BA5048" s="10"/>
      <c r="BB5048" s="10"/>
      <c r="BC5048" s="10"/>
      <c r="BD5048" s="10"/>
      <c r="BE5048" s="10"/>
      <c r="BF5048" s="10"/>
      <c r="BG5048" s="6"/>
    </row>
    <row r="5049" spans="34:59" x14ac:dyDescent="0.25">
      <c r="AH5049" s="6"/>
      <c r="AI5049" s="6"/>
      <c r="AJ5049" s="6"/>
      <c r="AK5049" s="6"/>
      <c r="AL5049" s="6"/>
      <c r="AM5049" s="6"/>
      <c r="AN5049" s="6"/>
      <c r="AO5049" s="6"/>
      <c r="AP5049" s="6"/>
      <c r="AQ5049" s="6"/>
      <c r="AR5049" s="6"/>
      <c r="AS5049" s="6"/>
      <c r="AT5049" s="6"/>
      <c r="AU5049" s="6"/>
      <c r="AV5049" s="6"/>
      <c r="AW5049" s="6"/>
      <c r="AX5049" s="6"/>
      <c r="AY5049" s="6"/>
      <c r="AZ5049" s="6"/>
      <c r="BA5049" s="6"/>
      <c r="BB5049" s="6"/>
      <c r="BC5049" s="6"/>
      <c r="BD5049" s="6"/>
      <c r="BE5049" s="6"/>
      <c r="BF5049" s="6"/>
      <c r="BG5049" s="10"/>
    </row>
    <row r="5050" spans="34:59" x14ac:dyDescent="0.25">
      <c r="AH5050" s="10"/>
      <c r="AI5050" s="6"/>
    </row>
    <row r="5051" spans="34:59" x14ac:dyDescent="0.25">
      <c r="AH5051" s="6"/>
      <c r="AI5051" s="6"/>
      <c r="AJ5051" s="6"/>
      <c r="AK5051" s="6"/>
      <c r="AL5051" s="6"/>
      <c r="AM5051" s="6"/>
      <c r="AN5051" s="6"/>
      <c r="AO5051" s="6"/>
      <c r="AP5051" s="6"/>
      <c r="AQ5051" s="6"/>
      <c r="AR5051" s="6"/>
      <c r="AS5051" s="6"/>
      <c r="AT5051" s="6"/>
      <c r="AU5051" s="6"/>
      <c r="AV5051" s="6"/>
      <c r="AW5051" s="6"/>
      <c r="AX5051" s="6"/>
      <c r="AY5051" s="6"/>
      <c r="AZ5051" s="6"/>
      <c r="BA5051" s="6"/>
      <c r="BB5051" s="6"/>
      <c r="BC5051" s="6"/>
      <c r="BD5051" s="6"/>
      <c r="BE5051" s="6"/>
      <c r="BF5051" s="6"/>
      <c r="BG5051" s="6"/>
    </row>
    <row r="5052" spans="34:59" x14ac:dyDescent="0.25">
      <c r="AH5052" s="10"/>
      <c r="AI5052" s="6"/>
      <c r="AJ5052" s="10"/>
      <c r="AK5052" s="10"/>
      <c r="AL5052" s="10"/>
      <c r="AM5052" s="10"/>
      <c r="AN5052" s="10"/>
      <c r="AO5052" s="10"/>
      <c r="AP5052" s="10"/>
      <c r="AQ5052" s="10"/>
      <c r="AR5052" s="10"/>
      <c r="AS5052" s="10"/>
      <c r="AT5052" s="10"/>
      <c r="AU5052" s="10"/>
      <c r="AV5052" s="10"/>
      <c r="AW5052" s="10"/>
      <c r="AX5052" s="10"/>
      <c r="AY5052" s="10"/>
      <c r="AZ5052" s="10"/>
      <c r="BA5052" s="10"/>
      <c r="BB5052" s="10"/>
      <c r="BC5052" s="10"/>
      <c r="BD5052" s="10"/>
      <c r="BE5052" s="10"/>
      <c r="BF5052" s="10"/>
      <c r="BG5052" s="6"/>
    </row>
    <row r="5053" spans="34:59" x14ac:dyDescent="0.25">
      <c r="AH5053" s="6"/>
      <c r="AI5053" s="6"/>
      <c r="AJ5053" s="6"/>
      <c r="AK5053" s="6"/>
      <c r="AL5053" s="6"/>
      <c r="AM5053" s="6"/>
      <c r="AN5053" s="6"/>
      <c r="AO5053" s="6"/>
      <c r="AP5053" s="6"/>
      <c r="AQ5053" s="6"/>
      <c r="AR5053" s="6"/>
      <c r="AS5053" s="6"/>
      <c r="AT5053" s="6"/>
      <c r="AU5053" s="6"/>
      <c r="AV5053" s="6"/>
      <c r="AW5053" s="6"/>
      <c r="AX5053" s="6"/>
      <c r="AY5053" s="6"/>
      <c r="AZ5053" s="6"/>
      <c r="BA5053" s="6"/>
      <c r="BB5053" s="6"/>
      <c r="BC5053" s="6"/>
      <c r="BD5053" s="6"/>
      <c r="BE5053" s="6"/>
      <c r="BF5053" s="6"/>
      <c r="BG5053" s="10"/>
    </row>
    <row r="5054" spans="34:59" x14ac:dyDescent="0.25">
      <c r="AH5054" s="10"/>
      <c r="AI5054" s="6"/>
    </row>
    <row r="5055" spans="34:59" x14ac:dyDescent="0.25">
      <c r="AH5055" s="6"/>
      <c r="AI5055" s="6"/>
      <c r="AJ5055" s="6"/>
      <c r="AK5055" s="6"/>
      <c r="AL5055" s="6"/>
      <c r="AM5055" s="6"/>
      <c r="AN5055" s="6"/>
      <c r="AO5055" s="6"/>
      <c r="AP5055" s="6"/>
      <c r="AQ5055" s="6"/>
      <c r="AR5055" s="6"/>
      <c r="AS5055" s="6"/>
      <c r="AT5055" s="6"/>
      <c r="AU5055" s="6"/>
      <c r="AV5055" s="6"/>
      <c r="AW5055" s="6"/>
      <c r="AX5055" s="6"/>
      <c r="AY5055" s="6"/>
      <c r="AZ5055" s="6"/>
      <c r="BA5055" s="6"/>
      <c r="BB5055" s="6"/>
      <c r="BC5055" s="6"/>
      <c r="BD5055" s="6"/>
      <c r="BE5055" s="6"/>
      <c r="BF5055" s="6"/>
      <c r="BG5055" s="6"/>
    </row>
    <row r="5056" spans="34:59" x14ac:dyDescent="0.25">
      <c r="AH5056" s="10"/>
      <c r="AI5056" s="6"/>
      <c r="AJ5056" s="10"/>
      <c r="AK5056" s="10"/>
      <c r="AL5056" s="10"/>
      <c r="AM5056" s="10"/>
      <c r="AN5056" s="10"/>
      <c r="AO5056" s="10"/>
      <c r="AP5056" s="10"/>
      <c r="AQ5056" s="10"/>
      <c r="AR5056" s="10"/>
      <c r="AS5056" s="10"/>
      <c r="AT5056" s="10"/>
      <c r="AU5056" s="10"/>
      <c r="AV5056" s="10"/>
      <c r="AW5056" s="10"/>
      <c r="AX5056" s="10"/>
      <c r="AY5056" s="10"/>
      <c r="AZ5056" s="10"/>
      <c r="BA5056" s="10"/>
      <c r="BB5056" s="10"/>
      <c r="BC5056" s="10"/>
      <c r="BD5056" s="10"/>
      <c r="BE5056" s="10"/>
      <c r="BF5056" s="10"/>
      <c r="BG5056" s="6"/>
    </row>
    <row r="5057" spans="34:59" x14ac:dyDescent="0.25">
      <c r="AH5057" s="6"/>
      <c r="AI5057" s="6"/>
      <c r="AJ5057" s="6"/>
      <c r="AK5057" s="6"/>
      <c r="AL5057" s="6"/>
      <c r="AM5057" s="6"/>
      <c r="AN5057" s="6"/>
      <c r="AO5057" s="6"/>
      <c r="AP5057" s="6"/>
      <c r="AQ5057" s="6"/>
      <c r="AR5057" s="6"/>
      <c r="AS5057" s="6"/>
      <c r="AT5057" s="6"/>
      <c r="AU5057" s="6"/>
      <c r="AV5057" s="6"/>
      <c r="AW5057" s="6"/>
      <c r="AX5057" s="6"/>
      <c r="AY5057" s="6"/>
      <c r="AZ5057" s="6"/>
      <c r="BA5057" s="6"/>
      <c r="BB5057" s="6"/>
      <c r="BC5057" s="6"/>
      <c r="BD5057" s="6"/>
      <c r="BE5057" s="6"/>
      <c r="BF5057" s="6"/>
      <c r="BG5057" s="10"/>
    </row>
    <row r="5058" spans="34:59" x14ac:dyDescent="0.25">
      <c r="AH5058" s="10"/>
      <c r="AI5058" s="6"/>
    </row>
    <row r="5059" spans="34:59" x14ac:dyDescent="0.25">
      <c r="AH5059" s="6"/>
      <c r="AI5059" s="6"/>
      <c r="AJ5059" s="6"/>
      <c r="AK5059" s="6"/>
      <c r="AL5059" s="6"/>
      <c r="AM5059" s="6"/>
      <c r="AN5059" s="6"/>
      <c r="AO5059" s="6"/>
      <c r="AP5059" s="6"/>
      <c r="AQ5059" s="6"/>
      <c r="AR5059" s="6"/>
      <c r="AS5059" s="6"/>
      <c r="AT5059" s="6"/>
      <c r="AU5059" s="6"/>
      <c r="AV5059" s="6"/>
      <c r="AW5059" s="6"/>
      <c r="AX5059" s="6"/>
      <c r="AY5059" s="6"/>
      <c r="AZ5059" s="6"/>
      <c r="BA5059" s="6"/>
      <c r="BB5059" s="6"/>
      <c r="BC5059" s="6"/>
      <c r="BD5059" s="6"/>
      <c r="BE5059" s="6"/>
      <c r="BF5059" s="6"/>
      <c r="BG5059" s="6"/>
    </row>
    <row r="5060" spans="34:59" x14ac:dyDescent="0.25">
      <c r="AH5060" s="10"/>
      <c r="AI5060" s="6"/>
      <c r="AJ5060" s="10"/>
      <c r="AK5060" s="10"/>
      <c r="AL5060" s="10"/>
      <c r="AM5060" s="10"/>
      <c r="AN5060" s="10"/>
      <c r="AO5060" s="10"/>
      <c r="AP5060" s="10"/>
      <c r="AQ5060" s="10"/>
      <c r="AR5060" s="10"/>
      <c r="AS5060" s="10"/>
      <c r="AT5060" s="10"/>
      <c r="AU5060" s="10"/>
      <c r="AV5060" s="10"/>
      <c r="AW5060" s="10"/>
      <c r="AX5060" s="10"/>
      <c r="AY5060" s="10"/>
      <c r="AZ5060" s="10"/>
      <c r="BA5060" s="10"/>
      <c r="BB5060" s="10"/>
      <c r="BC5060" s="10"/>
      <c r="BD5060" s="10"/>
      <c r="BE5060" s="10"/>
      <c r="BF5060" s="10"/>
      <c r="BG5060" s="6"/>
    </row>
    <row r="5061" spans="34:59" x14ac:dyDescent="0.25">
      <c r="AH5061" s="6"/>
      <c r="AI5061" s="6"/>
      <c r="AJ5061" s="6"/>
      <c r="AK5061" s="6"/>
      <c r="AL5061" s="6"/>
      <c r="AM5061" s="6"/>
      <c r="AN5061" s="6"/>
      <c r="AO5061" s="6"/>
      <c r="AP5061" s="6"/>
      <c r="AQ5061" s="6"/>
      <c r="AR5061" s="6"/>
      <c r="AS5061" s="6"/>
      <c r="AT5061" s="6"/>
      <c r="AU5061" s="6"/>
      <c r="AV5061" s="6"/>
      <c r="AW5061" s="6"/>
      <c r="AX5061" s="6"/>
      <c r="AY5061" s="6"/>
      <c r="AZ5061" s="6"/>
      <c r="BA5061" s="6"/>
      <c r="BB5061" s="6"/>
      <c r="BC5061" s="6"/>
      <c r="BD5061" s="6"/>
      <c r="BE5061" s="6"/>
      <c r="BF5061" s="6"/>
      <c r="BG5061" s="10"/>
    </row>
    <row r="5062" spans="34:59" x14ac:dyDescent="0.25">
      <c r="AH5062" s="10"/>
      <c r="AI5062" s="6"/>
    </row>
    <row r="5063" spans="34:59" x14ac:dyDescent="0.25">
      <c r="AH5063" s="6"/>
      <c r="AI5063" s="6"/>
      <c r="AJ5063" s="6"/>
      <c r="AK5063" s="6"/>
      <c r="AL5063" s="6"/>
      <c r="AM5063" s="6"/>
      <c r="AN5063" s="6"/>
      <c r="AO5063" s="6"/>
      <c r="AP5063" s="6"/>
      <c r="AQ5063" s="6"/>
      <c r="AR5063" s="6"/>
      <c r="AS5063" s="6"/>
      <c r="AT5063" s="6"/>
      <c r="AU5063" s="6"/>
      <c r="AV5063" s="6"/>
      <c r="AW5063" s="6"/>
      <c r="AX5063" s="6"/>
      <c r="AY5063" s="6"/>
      <c r="AZ5063" s="6"/>
      <c r="BA5063" s="6"/>
      <c r="BB5063" s="6"/>
      <c r="BC5063" s="6"/>
      <c r="BD5063" s="6"/>
      <c r="BE5063" s="6"/>
      <c r="BF5063" s="6"/>
      <c r="BG5063" s="6"/>
    </row>
    <row r="5064" spans="34:59" x14ac:dyDescent="0.25">
      <c r="AH5064" s="10"/>
      <c r="AI5064" s="6"/>
      <c r="AJ5064" s="10"/>
      <c r="AK5064" s="10"/>
      <c r="AL5064" s="10"/>
      <c r="AM5064" s="10"/>
      <c r="AN5064" s="10"/>
      <c r="AO5064" s="10"/>
      <c r="AP5064" s="10"/>
      <c r="AQ5064" s="10"/>
      <c r="AR5064" s="10"/>
      <c r="AS5064" s="10"/>
      <c r="AT5064" s="10"/>
      <c r="AU5064" s="10"/>
      <c r="AV5064" s="10"/>
      <c r="AW5064" s="10"/>
      <c r="AX5064" s="10"/>
      <c r="AY5064" s="10"/>
      <c r="AZ5064" s="10"/>
      <c r="BA5064" s="10"/>
      <c r="BB5064" s="10"/>
      <c r="BC5064" s="10"/>
      <c r="BD5064" s="10"/>
      <c r="BE5064" s="10"/>
      <c r="BF5064" s="10"/>
      <c r="BG5064" s="6"/>
    </row>
    <row r="5065" spans="34:59" x14ac:dyDescent="0.25">
      <c r="AH5065" s="6"/>
      <c r="AI5065" s="6"/>
      <c r="AJ5065" s="6"/>
      <c r="AK5065" s="6"/>
      <c r="AL5065" s="6"/>
      <c r="AM5065" s="6"/>
      <c r="AN5065" s="6"/>
      <c r="AO5065" s="6"/>
      <c r="AP5065" s="6"/>
      <c r="AQ5065" s="6"/>
      <c r="AR5065" s="6"/>
      <c r="AS5065" s="6"/>
      <c r="AT5065" s="6"/>
      <c r="AU5065" s="6"/>
      <c r="AV5065" s="6"/>
      <c r="AW5065" s="6"/>
      <c r="AX5065" s="6"/>
      <c r="AY5065" s="6"/>
      <c r="AZ5065" s="6"/>
      <c r="BA5065" s="6"/>
      <c r="BB5065" s="6"/>
      <c r="BC5065" s="6"/>
      <c r="BD5065" s="6"/>
      <c r="BE5065" s="6"/>
      <c r="BF5065" s="6"/>
      <c r="BG5065" s="10"/>
    </row>
    <row r="5066" spans="34:59" x14ac:dyDescent="0.25">
      <c r="AH5066" s="10"/>
      <c r="AI5066" s="6"/>
    </row>
    <row r="5067" spans="34:59" x14ac:dyDescent="0.25">
      <c r="AH5067" s="6"/>
      <c r="AI5067" s="6"/>
      <c r="AJ5067" s="6"/>
      <c r="AK5067" s="6"/>
      <c r="AL5067" s="6"/>
      <c r="AM5067" s="6"/>
      <c r="AN5067" s="6"/>
      <c r="AO5067" s="6"/>
      <c r="AP5067" s="6"/>
      <c r="AQ5067" s="6"/>
      <c r="AR5067" s="6"/>
      <c r="AS5067" s="6"/>
      <c r="AT5067" s="6"/>
      <c r="AU5067" s="6"/>
      <c r="AV5067" s="6"/>
      <c r="AW5067" s="6"/>
      <c r="AX5067" s="6"/>
      <c r="AY5067" s="6"/>
      <c r="AZ5067" s="6"/>
      <c r="BA5067" s="6"/>
      <c r="BB5067" s="6"/>
      <c r="BC5067" s="6"/>
      <c r="BD5067" s="6"/>
      <c r="BE5067" s="6"/>
      <c r="BF5067" s="6"/>
      <c r="BG5067" s="6"/>
    </row>
    <row r="5068" spans="34:59" x14ac:dyDescent="0.25">
      <c r="AH5068" s="10"/>
      <c r="AI5068" s="6"/>
      <c r="AJ5068" s="10"/>
      <c r="AK5068" s="10"/>
      <c r="AL5068" s="10"/>
      <c r="AM5068" s="10"/>
      <c r="AN5068" s="10"/>
      <c r="AO5068" s="10"/>
      <c r="AP5068" s="10"/>
      <c r="AQ5068" s="10"/>
      <c r="AR5068" s="10"/>
      <c r="AS5068" s="10"/>
      <c r="AT5068" s="10"/>
      <c r="AU5068" s="10"/>
      <c r="AV5068" s="10"/>
      <c r="AW5068" s="10"/>
      <c r="AX5068" s="10"/>
      <c r="AY5068" s="10"/>
      <c r="AZ5068" s="10"/>
      <c r="BA5068" s="10"/>
      <c r="BB5068" s="10"/>
      <c r="BC5068" s="10"/>
      <c r="BD5068" s="10"/>
      <c r="BE5068" s="10"/>
      <c r="BF5068" s="10"/>
      <c r="BG5068" s="6"/>
    </row>
    <row r="5069" spans="34:59" x14ac:dyDescent="0.25">
      <c r="AH5069" s="6"/>
      <c r="AI5069" s="6"/>
      <c r="AJ5069" s="6"/>
      <c r="AK5069" s="6"/>
      <c r="AL5069" s="6"/>
      <c r="AM5069" s="6"/>
      <c r="AN5069" s="6"/>
      <c r="AO5069" s="6"/>
      <c r="AP5069" s="6"/>
      <c r="AQ5069" s="6"/>
      <c r="AR5069" s="6"/>
      <c r="AS5069" s="6"/>
      <c r="AT5069" s="6"/>
      <c r="AU5069" s="6"/>
      <c r="AV5069" s="6"/>
      <c r="AW5069" s="6"/>
      <c r="AX5069" s="6"/>
      <c r="AY5069" s="6"/>
      <c r="AZ5069" s="6"/>
      <c r="BA5069" s="6"/>
      <c r="BB5069" s="6"/>
      <c r="BC5069" s="6"/>
      <c r="BD5069" s="6"/>
      <c r="BE5069" s="6"/>
      <c r="BF5069" s="6"/>
      <c r="BG5069" s="10"/>
    </row>
    <row r="5070" spans="34:59" x14ac:dyDescent="0.25">
      <c r="AH5070" s="10"/>
      <c r="AI5070" s="6"/>
    </row>
    <row r="5071" spans="34:59" x14ac:dyDescent="0.25">
      <c r="AH5071" s="6"/>
      <c r="AI5071" s="6"/>
      <c r="AJ5071" s="6"/>
      <c r="AK5071" s="6"/>
      <c r="AL5071" s="6"/>
      <c r="AM5071" s="6"/>
      <c r="AN5071" s="6"/>
      <c r="AO5071" s="6"/>
      <c r="AP5071" s="6"/>
      <c r="AQ5071" s="6"/>
      <c r="AR5071" s="6"/>
      <c r="AS5071" s="6"/>
      <c r="AT5071" s="6"/>
      <c r="AU5071" s="6"/>
      <c r="AV5071" s="6"/>
      <c r="AW5071" s="6"/>
      <c r="AX5071" s="6"/>
      <c r="AY5071" s="6"/>
      <c r="AZ5071" s="6"/>
      <c r="BA5071" s="6"/>
      <c r="BB5071" s="6"/>
      <c r="BC5071" s="6"/>
      <c r="BD5071" s="6"/>
      <c r="BE5071" s="6"/>
      <c r="BF5071" s="6"/>
      <c r="BG5071" s="6"/>
    </row>
    <row r="5072" spans="34:59" x14ac:dyDescent="0.25">
      <c r="AH5072" s="10"/>
      <c r="AI5072" s="6"/>
      <c r="AJ5072" s="10"/>
      <c r="AK5072" s="10"/>
      <c r="AL5072" s="10"/>
      <c r="AM5072" s="10"/>
      <c r="AN5072" s="10"/>
      <c r="AO5072" s="10"/>
      <c r="AP5072" s="10"/>
      <c r="AQ5072" s="10"/>
      <c r="AR5072" s="10"/>
      <c r="AS5072" s="10"/>
      <c r="AT5072" s="10"/>
      <c r="AU5072" s="10"/>
      <c r="AV5072" s="10"/>
      <c r="AW5072" s="10"/>
      <c r="AX5072" s="10"/>
      <c r="AY5072" s="10"/>
      <c r="AZ5072" s="10"/>
      <c r="BA5072" s="10"/>
      <c r="BB5072" s="10"/>
      <c r="BC5072" s="10"/>
      <c r="BD5072" s="10"/>
      <c r="BE5072" s="10"/>
      <c r="BF5072" s="10"/>
      <c r="BG5072" s="6"/>
    </row>
    <row r="5073" spans="34:59" x14ac:dyDescent="0.25">
      <c r="AH5073" s="6"/>
      <c r="AI5073" s="6"/>
      <c r="AJ5073" s="6"/>
      <c r="AK5073" s="6"/>
      <c r="AL5073" s="6"/>
      <c r="AM5073" s="6"/>
      <c r="AN5073" s="6"/>
      <c r="AO5073" s="6"/>
      <c r="AP5073" s="6"/>
      <c r="AQ5073" s="6"/>
      <c r="AR5073" s="6"/>
      <c r="AS5073" s="6"/>
      <c r="AT5073" s="6"/>
      <c r="AU5073" s="6"/>
      <c r="AV5073" s="6"/>
      <c r="AW5073" s="6"/>
      <c r="AX5073" s="6"/>
      <c r="AY5073" s="6"/>
      <c r="AZ5073" s="6"/>
      <c r="BA5073" s="6"/>
      <c r="BB5073" s="6"/>
      <c r="BC5073" s="6"/>
      <c r="BD5073" s="6"/>
      <c r="BE5073" s="6"/>
      <c r="BF5073" s="6"/>
      <c r="BG5073" s="10"/>
    </row>
    <row r="5074" spans="34:59" x14ac:dyDescent="0.25">
      <c r="AH5074" s="10"/>
      <c r="AI5074" s="6"/>
    </row>
    <row r="5075" spans="34:59" x14ac:dyDescent="0.25">
      <c r="AH5075" s="6"/>
      <c r="AI5075" s="6"/>
      <c r="AJ5075" s="6"/>
      <c r="AK5075" s="6"/>
      <c r="AL5075" s="6"/>
      <c r="AM5075" s="6"/>
      <c r="AN5075" s="6"/>
      <c r="AO5075" s="6"/>
      <c r="AP5075" s="6"/>
      <c r="AQ5075" s="6"/>
      <c r="AR5075" s="6"/>
      <c r="AS5075" s="6"/>
      <c r="AT5075" s="6"/>
      <c r="AU5075" s="6"/>
      <c r="AV5075" s="6"/>
      <c r="AW5075" s="6"/>
      <c r="AX5075" s="6"/>
      <c r="AY5075" s="6"/>
      <c r="AZ5075" s="6"/>
      <c r="BA5075" s="6"/>
      <c r="BB5075" s="6"/>
      <c r="BC5075" s="6"/>
      <c r="BD5075" s="6"/>
      <c r="BE5075" s="6"/>
      <c r="BF5075" s="6"/>
      <c r="BG5075" s="6"/>
    </row>
    <row r="5076" spans="34:59" x14ac:dyDescent="0.25">
      <c r="AH5076" s="10"/>
      <c r="AI5076" s="6"/>
      <c r="AJ5076" s="10"/>
      <c r="AK5076" s="10"/>
      <c r="AL5076" s="10"/>
      <c r="AM5076" s="10"/>
      <c r="AN5076" s="10"/>
      <c r="AO5076" s="10"/>
      <c r="AP5076" s="10"/>
      <c r="AQ5076" s="10"/>
      <c r="AR5076" s="10"/>
      <c r="AS5076" s="10"/>
      <c r="AT5076" s="10"/>
      <c r="AU5076" s="10"/>
      <c r="AV5076" s="10"/>
      <c r="AW5076" s="10"/>
      <c r="AX5076" s="10"/>
      <c r="AY5076" s="10"/>
      <c r="AZ5076" s="10"/>
      <c r="BA5076" s="10"/>
      <c r="BB5076" s="10"/>
      <c r="BC5076" s="10"/>
      <c r="BD5076" s="10"/>
      <c r="BE5076" s="10"/>
      <c r="BF5076" s="10"/>
      <c r="BG5076" s="6"/>
    </row>
    <row r="5077" spans="34:59" x14ac:dyDescent="0.25">
      <c r="AH5077" s="6"/>
      <c r="AI5077" s="6"/>
      <c r="AJ5077" s="6"/>
      <c r="AK5077" s="6"/>
      <c r="AL5077" s="6"/>
      <c r="AM5077" s="6"/>
      <c r="AN5077" s="6"/>
      <c r="AO5077" s="6"/>
      <c r="AP5077" s="6"/>
      <c r="AQ5077" s="6"/>
      <c r="AR5077" s="6"/>
      <c r="AS5077" s="6"/>
      <c r="AT5077" s="6"/>
      <c r="AU5077" s="6"/>
      <c r="AV5077" s="6"/>
      <c r="AW5077" s="6"/>
      <c r="AX5077" s="6"/>
      <c r="AY5077" s="6"/>
      <c r="AZ5077" s="6"/>
      <c r="BA5077" s="6"/>
      <c r="BB5077" s="6"/>
      <c r="BC5077" s="6"/>
      <c r="BD5077" s="6"/>
      <c r="BE5077" s="6"/>
      <c r="BF5077" s="6"/>
      <c r="BG5077" s="10"/>
    </row>
    <row r="5078" spans="34:59" x14ac:dyDescent="0.25">
      <c r="AH5078" s="10"/>
      <c r="AI5078" s="6"/>
    </row>
    <row r="5079" spans="34:59" x14ac:dyDescent="0.25">
      <c r="AH5079" s="6"/>
      <c r="AI5079" s="6"/>
      <c r="AJ5079" s="6"/>
      <c r="AK5079" s="6"/>
      <c r="AL5079" s="6"/>
      <c r="AM5079" s="6"/>
      <c r="AN5079" s="6"/>
      <c r="AO5079" s="6"/>
      <c r="AP5079" s="6"/>
      <c r="AQ5079" s="6"/>
      <c r="AR5079" s="6"/>
      <c r="AS5079" s="6"/>
      <c r="AT5079" s="6"/>
      <c r="AU5079" s="6"/>
      <c r="AV5079" s="6"/>
      <c r="AW5079" s="6"/>
      <c r="AX5079" s="6"/>
      <c r="AY5079" s="6"/>
      <c r="AZ5079" s="6"/>
      <c r="BA5079" s="6"/>
      <c r="BB5079" s="6"/>
      <c r="BC5079" s="6"/>
      <c r="BD5079" s="6"/>
      <c r="BE5079" s="6"/>
      <c r="BF5079" s="6"/>
      <c r="BG5079" s="6"/>
    </row>
    <row r="5080" spans="34:59" x14ac:dyDescent="0.25">
      <c r="AH5080" s="10"/>
      <c r="AI5080" s="6"/>
      <c r="AJ5080" s="10"/>
      <c r="AK5080" s="10"/>
      <c r="AL5080" s="10"/>
      <c r="AM5080" s="10"/>
      <c r="AN5080" s="10"/>
      <c r="AO5080" s="10"/>
      <c r="AP5080" s="10"/>
      <c r="AQ5080" s="10"/>
      <c r="AR5080" s="10"/>
      <c r="AS5080" s="10"/>
      <c r="AT5080" s="10"/>
      <c r="AU5080" s="10"/>
      <c r="AV5080" s="10"/>
      <c r="AW5080" s="10"/>
      <c r="AX5080" s="10"/>
      <c r="AY5080" s="10"/>
      <c r="AZ5080" s="10"/>
      <c r="BA5080" s="10"/>
      <c r="BB5080" s="10"/>
      <c r="BC5080" s="10"/>
      <c r="BD5080" s="10"/>
      <c r="BE5080" s="10"/>
      <c r="BF5080" s="10"/>
      <c r="BG5080" s="6"/>
    </row>
    <row r="5081" spans="34:59" x14ac:dyDescent="0.25">
      <c r="AH5081" s="6"/>
      <c r="AI5081" s="6"/>
      <c r="AJ5081" s="6"/>
      <c r="AK5081" s="6"/>
      <c r="AL5081" s="6"/>
      <c r="AM5081" s="6"/>
      <c r="AN5081" s="6"/>
      <c r="AO5081" s="6"/>
      <c r="AP5081" s="6"/>
      <c r="AQ5081" s="6"/>
      <c r="AR5081" s="6"/>
      <c r="AS5081" s="6"/>
      <c r="AT5081" s="6"/>
      <c r="AU5081" s="6"/>
      <c r="AV5081" s="6"/>
      <c r="AW5081" s="6"/>
      <c r="AX5081" s="6"/>
      <c r="AY5081" s="6"/>
      <c r="AZ5081" s="6"/>
      <c r="BA5081" s="6"/>
      <c r="BB5081" s="6"/>
      <c r="BC5081" s="6"/>
      <c r="BD5081" s="6"/>
      <c r="BE5081" s="6"/>
      <c r="BF5081" s="6"/>
      <c r="BG5081" s="10"/>
    </row>
    <row r="5082" spans="34:59" x14ac:dyDescent="0.25">
      <c r="AH5082" s="10"/>
      <c r="AI5082" s="6"/>
    </row>
    <row r="5083" spans="34:59" x14ac:dyDescent="0.25">
      <c r="AH5083" s="6"/>
      <c r="AI5083" s="6"/>
      <c r="AJ5083" s="6"/>
      <c r="AK5083" s="6"/>
      <c r="AL5083" s="6"/>
      <c r="AM5083" s="6"/>
      <c r="AN5083" s="6"/>
      <c r="AO5083" s="6"/>
      <c r="AP5083" s="6"/>
      <c r="AQ5083" s="6"/>
      <c r="AR5083" s="6"/>
      <c r="AS5083" s="6"/>
      <c r="AT5083" s="6"/>
      <c r="AU5083" s="6"/>
      <c r="AV5083" s="6"/>
      <c r="AW5083" s="6"/>
      <c r="AX5083" s="6"/>
      <c r="AY5083" s="6"/>
      <c r="AZ5083" s="6"/>
      <c r="BA5083" s="6"/>
      <c r="BB5083" s="6"/>
      <c r="BC5083" s="6"/>
      <c r="BD5083" s="6"/>
      <c r="BE5083" s="6"/>
      <c r="BF5083" s="6"/>
      <c r="BG5083" s="6"/>
    </row>
    <row r="5084" spans="34:59" x14ac:dyDescent="0.25">
      <c r="AH5084" s="10"/>
      <c r="AI5084" s="6"/>
      <c r="AJ5084" s="10"/>
      <c r="AK5084" s="10"/>
      <c r="AL5084" s="10"/>
      <c r="AM5084" s="10"/>
      <c r="AN5084" s="10"/>
      <c r="AO5084" s="10"/>
      <c r="AP5084" s="10"/>
      <c r="AQ5084" s="10"/>
      <c r="AR5084" s="10"/>
      <c r="AS5084" s="10"/>
      <c r="AT5084" s="10"/>
      <c r="AU5084" s="10"/>
      <c r="AV5084" s="10"/>
      <c r="AW5084" s="10"/>
      <c r="AX5084" s="10"/>
      <c r="AY5084" s="10"/>
      <c r="AZ5084" s="10"/>
      <c r="BA5084" s="10"/>
      <c r="BB5084" s="10"/>
      <c r="BC5084" s="10"/>
      <c r="BD5084" s="10"/>
      <c r="BE5084" s="10"/>
      <c r="BF5084" s="10"/>
      <c r="BG5084" s="6"/>
    </row>
    <row r="5085" spans="34:59" x14ac:dyDescent="0.25">
      <c r="AH5085" s="6"/>
      <c r="AI5085" s="6"/>
      <c r="AJ5085" s="6"/>
      <c r="AK5085" s="6"/>
      <c r="AL5085" s="6"/>
      <c r="AM5085" s="6"/>
      <c r="AN5085" s="6"/>
      <c r="AO5085" s="6"/>
      <c r="AP5085" s="6"/>
      <c r="AQ5085" s="6"/>
      <c r="AR5085" s="6"/>
      <c r="AS5085" s="6"/>
      <c r="AT5085" s="6"/>
      <c r="AU5085" s="6"/>
      <c r="AV5085" s="6"/>
      <c r="AW5085" s="6"/>
      <c r="AX5085" s="6"/>
      <c r="AY5085" s="6"/>
      <c r="AZ5085" s="6"/>
      <c r="BA5085" s="6"/>
      <c r="BB5085" s="6"/>
      <c r="BC5085" s="6"/>
      <c r="BD5085" s="6"/>
      <c r="BE5085" s="6"/>
      <c r="BF5085" s="6"/>
      <c r="BG5085" s="10"/>
    </row>
    <row r="5086" spans="34:59" x14ac:dyDescent="0.25">
      <c r="AH5086" s="10"/>
      <c r="AI5086" s="6"/>
    </row>
    <row r="5087" spans="34:59" x14ac:dyDescent="0.25">
      <c r="AH5087" s="6"/>
      <c r="AI5087" s="6"/>
      <c r="AJ5087" s="6"/>
      <c r="AK5087" s="6"/>
      <c r="AL5087" s="6"/>
      <c r="AM5087" s="6"/>
      <c r="AN5087" s="6"/>
      <c r="AO5087" s="6"/>
      <c r="AP5087" s="6"/>
      <c r="AQ5087" s="6"/>
      <c r="AR5087" s="6"/>
      <c r="AS5087" s="6"/>
      <c r="AT5087" s="6"/>
      <c r="AU5087" s="6"/>
      <c r="AV5087" s="6"/>
      <c r="AW5087" s="6"/>
      <c r="AX5087" s="6"/>
      <c r="AY5087" s="6"/>
      <c r="AZ5087" s="6"/>
      <c r="BA5087" s="6"/>
      <c r="BB5087" s="6"/>
      <c r="BC5087" s="6"/>
      <c r="BD5087" s="6"/>
      <c r="BE5087" s="6"/>
      <c r="BF5087" s="6"/>
      <c r="BG5087" s="6"/>
    </row>
    <row r="5088" spans="34:59" x14ac:dyDescent="0.25">
      <c r="AH5088" s="10"/>
      <c r="AI5088" s="6"/>
      <c r="AJ5088" s="10"/>
      <c r="AK5088" s="10"/>
      <c r="AL5088" s="10"/>
      <c r="AM5088" s="10"/>
      <c r="AN5088" s="10"/>
      <c r="AO5088" s="10"/>
      <c r="AP5088" s="10"/>
      <c r="AQ5088" s="10"/>
      <c r="AR5088" s="10"/>
      <c r="AS5088" s="10"/>
      <c r="AT5088" s="10"/>
      <c r="AU5088" s="10"/>
      <c r="AV5088" s="10"/>
      <c r="AW5088" s="10"/>
      <c r="AX5088" s="10"/>
      <c r="AY5088" s="10"/>
      <c r="AZ5088" s="10"/>
      <c r="BA5088" s="10"/>
      <c r="BB5088" s="10"/>
      <c r="BC5088" s="10"/>
      <c r="BD5088" s="10"/>
      <c r="BE5088" s="10"/>
      <c r="BF5088" s="10"/>
      <c r="BG5088" s="6"/>
    </row>
    <row r="5089" spans="34:59" x14ac:dyDescent="0.25">
      <c r="AH5089" s="6"/>
      <c r="AI5089" s="6"/>
      <c r="AJ5089" s="6"/>
      <c r="AK5089" s="6"/>
      <c r="AL5089" s="6"/>
      <c r="AM5089" s="6"/>
      <c r="AN5089" s="6"/>
      <c r="AO5089" s="6"/>
      <c r="AP5089" s="6"/>
      <c r="AQ5089" s="6"/>
      <c r="AR5089" s="6"/>
      <c r="AS5089" s="6"/>
      <c r="AT5089" s="6"/>
      <c r="AU5089" s="6"/>
      <c r="AV5089" s="6"/>
      <c r="AW5089" s="6"/>
      <c r="AX5089" s="6"/>
      <c r="AY5089" s="6"/>
      <c r="AZ5089" s="6"/>
      <c r="BA5089" s="6"/>
      <c r="BB5089" s="6"/>
      <c r="BC5089" s="6"/>
      <c r="BD5089" s="6"/>
      <c r="BE5089" s="6"/>
      <c r="BF5089" s="6"/>
      <c r="BG5089" s="10"/>
    </row>
    <row r="5090" spans="34:59" x14ac:dyDescent="0.25">
      <c r="AH5090" s="10"/>
      <c r="AI5090" s="6"/>
    </row>
    <row r="5091" spans="34:59" x14ac:dyDescent="0.25">
      <c r="AH5091" s="6"/>
      <c r="AI5091" s="6"/>
      <c r="AJ5091" s="6"/>
      <c r="AK5091" s="6"/>
      <c r="AL5091" s="6"/>
      <c r="AM5091" s="6"/>
      <c r="AN5091" s="6"/>
      <c r="AO5091" s="6"/>
      <c r="AP5091" s="6"/>
      <c r="AQ5091" s="6"/>
      <c r="AR5091" s="6"/>
      <c r="AS5091" s="6"/>
      <c r="AT5091" s="6"/>
      <c r="AU5091" s="6"/>
      <c r="AV5091" s="6"/>
      <c r="AW5091" s="6"/>
      <c r="AX5091" s="6"/>
      <c r="AY5091" s="6"/>
      <c r="AZ5091" s="6"/>
      <c r="BA5091" s="6"/>
      <c r="BB5091" s="6"/>
      <c r="BC5091" s="6"/>
      <c r="BD5091" s="6"/>
      <c r="BE5091" s="6"/>
      <c r="BF5091" s="6"/>
      <c r="BG5091" s="6"/>
    </row>
    <row r="5092" spans="34:59" x14ac:dyDescent="0.25">
      <c r="AH5092" s="10"/>
      <c r="AI5092" s="6"/>
      <c r="AJ5092" s="10"/>
      <c r="AK5092" s="10"/>
      <c r="AL5092" s="10"/>
      <c r="AM5092" s="10"/>
      <c r="AN5092" s="10"/>
      <c r="AO5092" s="10"/>
      <c r="AP5092" s="10"/>
      <c r="AQ5092" s="10"/>
      <c r="AR5092" s="10"/>
      <c r="AS5092" s="10"/>
      <c r="AT5092" s="10"/>
      <c r="AU5092" s="10"/>
      <c r="AV5092" s="10"/>
      <c r="AW5092" s="10"/>
      <c r="AX5092" s="10"/>
      <c r="AY5092" s="10"/>
      <c r="AZ5092" s="10"/>
      <c r="BA5092" s="10"/>
      <c r="BB5092" s="10"/>
      <c r="BC5092" s="10"/>
      <c r="BD5092" s="10"/>
      <c r="BE5092" s="10"/>
      <c r="BF5092" s="10"/>
      <c r="BG5092" s="6"/>
    </row>
    <row r="5093" spans="34:59" x14ac:dyDescent="0.25">
      <c r="AH5093" s="6"/>
      <c r="AI5093" s="6"/>
      <c r="AJ5093" s="6"/>
      <c r="AK5093" s="6"/>
      <c r="AL5093" s="6"/>
      <c r="AM5093" s="6"/>
      <c r="AN5093" s="6"/>
      <c r="AO5093" s="6"/>
      <c r="AP5093" s="6"/>
      <c r="AQ5093" s="6"/>
      <c r="AR5093" s="6"/>
      <c r="AS5093" s="6"/>
      <c r="AT5093" s="6"/>
      <c r="AU5093" s="6"/>
      <c r="AV5093" s="6"/>
      <c r="AW5093" s="6"/>
      <c r="AX5093" s="6"/>
      <c r="AY5093" s="6"/>
      <c r="AZ5093" s="6"/>
      <c r="BA5093" s="6"/>
      <c r="BB5093" s="6"/>
      <c r="BC5093" s="6"/>
      <c r="BD5093" s="6"/>
      <c r="BE5093" s="6"/>
      <c r="BF5093" s="6"/>
      <c r="BG5093" s="10"/>
    </row>
    <row r="5094" spans="34:59" x14ac:dyDescent="0.25">
      <c r="AH5094" s="10"/>
      <c r="AI5094" s="6"/>
    </row>
    <row r="5095" spans="34:59" x14ac:dyDescent="0.25">
      <c r="AH5095" s="6"/>
      <c r="AI5095" s="6"/>
      <c r="AJ5095" s="6"/>
      <c r="AK5095" s="6"/>
      <c r="AL5095" s="6"/>
      <c r="AM5095" s="6"/>
      <c r="AN5095" s="6"/>
      <c r="AO5095" s="6"/>
      <c r="AP5095" s="6"/>
      <c r="AQ5095" s="6"/>
      <c r="AR5095" s="6"/>
      <c r="AS5095" s="6"/>
      <c r="AT5095" s="6"/>
      <c r="AU5095" s="6"/>
      <c r="AV5095" s="6"/>
      <c r="AW5095" s="6"/>
      <c r="AX5095" s="6"/>
      <c r="AY5095" s="6"/>
      <c r="AZ5095" s="6"/>
      <c r="BA5095" s="6"/>
      <c r="BB5095" s="6"/>
      <c r="BC5095" s="6"/>
      <c r="BD5095" s="6"/>
      <c r="BE5095" s="6"/>
      <c r="BF5095" s="6"/>
      <c r="BG5095" s="6"/>
    </row>
    <row r="5096" spans="34:59" x14ac:dyDescent="0.25">
      <c r="AH5096" s="10"/>
      <c r="AI5096" s="6"/>
      <c r="AJ5096" s="10"/>
      <c r="AK5096" s="10"/>
      <c r="AL5096" s="10"/>
      <c r="AM5096" s="10"/>
      <c r="AN5096" s="10"/>
      <c r="AO5096" s="10"/>
      <c r="AP5096" s="10"/>
      <c r="AQ5096" s="10"/>
      <c r="AR5096" s="10"/>
      <c r="AS5096" s="10"/>
      <c r="AT5096" s="10"/>
      <c r="AU5096" s="10"/>
      <c r="AV5096" s="10"/>
      <c r="AW5096" s="10"/>
      <c r="AX5096" s="10"/>
      <c r="AY5096" s="10"/>
      <c r="AZ5096" s="10"/>
      <c r="BA5096" s="10"/>
      <c r="BB5096" s="10"/>
      <c r="BC5096" s="10"/>
      <c r="BD5096" s="10"/>
      <c r="BE5096" s="10"/>
      <c r="BF5096" s="10"/>
      <c r="BG5096" s="6"/>
    </row>
    <row r="5097" spans="34:59" x14ac:dyDescent="0.25">
      <c r="AH5097" s="6"/>
      <c r="AI5097" s="6"/>
      <c r="AJ5097" s="6"/>
      <c r="AK5097" s="6"/>
      <c r="AL5097" s="6"/>
      <c r="AM5097" s="6"/>
      <c r="AN5097" s="6"/>
      <c r="AO5097" s="6"/>
      <c r="AP5097" s="6"/>
      <c r="AQ5097" s="6"/>
      <c r="AR5097" s="6"/>
      <c r="AS5097" s="6"/>
      <c r="AT5097" s="6"/>
      <c r="AU5097" s="6"/>
      <c r="AV5097" s="6"/>
      <c r="AW5097" s="6"/>
      <c r="AX5097" s="6"/>
      <c r="AY5097" s="6"/>
      <c r="AZ5097" s="6"/>
      <c r="BA5097" s="6"/>
      <c r="BB5097" s="6"/>
      <c r="BC5097" s="6"/>
      <c r="BD5097" s="6"/>
      <c r="BE5097" s="6"/>
      <c r="BF5097" s="6"/>
      <c r="BG5097" s="10"/>
    </row>
    <row r="5098" spans="34:59" x14ac:dyDescent="0.25">
      <c r="AH5098" s="10"/>
      <c r="AI5098" s="6"/>
    </row>
    <row r="5099" spans="34:59" x14ac:dyDescent="0.25">
      <c r="AH5099" s="6"/>
      <c r="AI5099" s="6"/>
      <c r="AJ5099" s="6"/>
      <c r="AK5099" s="6"/>
      <c r="AL5099" s="6"/>
      <c r="AM5099" s="6"/>
      <c r="AN5099" s="6"/>
      <c r="AO5099" s="6"/>
      <c r="AP5099" s="6"/>
      <c r="AQ5099" s="6"/>
      <c r="AR5099" s="6"/>
      <c r="AS5099" s="6"/>
      <c r="AT5099" s="6"/>
      <c r="AU5099" s="6"/>
      <c r="AV5099" s="6"/>
      <c r="AW5099" s="6"/>
      <c r="AX5099" s="6"/>
      <c r="AY5099" s="6"/>
      <c r="AZ5099" s="6"/>
      <c r="BA5099" s="6"/>
      <c r="BB5099" s="6"/>
      <c r="BC5099" s="6"/>
      <c r="BD5099" s="6"/>
      <c r="BE5099" s="6"/>
      <c r="BF5099" s="6"/>
      <c r="BG5099" s="6"/>
    </row>
    <row r="5100" spans="34:59" x14ac:dyDescent="0.25">
      <c r="AH5100" s="10"/>
      <c r="AI5100" s="6"/>
      <c r="AJ5100" s="10"/>
      <c r="AK5100" s="10"/>
      <c r="AL5100" s="10"/>
      <c r="AM5100" s="10"/>
      <c r="AN5100" s="10"/>
      <c r="AO5100" s="10"/>
      <c r="AP5100" s="10"/>
      <c r="AQ5100" s="10"/>
      <c r="AR5100" s="10"/>
      <c r="AS5100" s="10"/>
      <c r="AT5100" s="10"/>
      <c r="AU5100" s="10"/>
      <c r="AV5100" s="10"/>
      <c r="AW5100" s="10"/>
      <c r="AX5100" s="10"/>
      <c r="AY5100" s="10"/>
      <c r="AZ5100" s="10"/>
      <c r="BA5100" s="10"/>
      <c r="BB5100" s="10"/>
      <c r="BC5100" s="10"/>
      <c r="BD5100" s="10"/>
      <c r="BE5100" s="10"/>
      <c r="BF5100" s="10"/>
      <c r="BG5100" s="6"/>
    </row>
    <row r="5101" spans="34:59" x14ac:dyDescent="0.25">
      <c r="AH5101" s="6"/>
      <c r="AI5101" s="6"/>
      <c r="AJ5101" s="6"/>
      <c r="AK5101" s="6"/>
      <c r="AL5101" s="6"/>
      <c r="AM5101" s="6"/>
      <c r="AN5101" s="6"/>
      <c r="AO5101" s="6"/>
      <c r="AP5101" s="6"/>
      <c r="AQ5101" s="6"/>
      <c r="AR5101" s="6"/>
      <c r="AS5101" s="6"/>
      <c r="AT5101" s="6"/>
      <c r="AU5101" s="6"/>
      <c r="AV5101" s="6"/>
      <c r="AW5101" s="6"/>
      <c r="AX5101" s="6"/>
      <c r="AY5101" s="6"/>
      <c r="AZ5101" s="6"/>
      <c r="BA5101" s="6"/>
      <c r="BB5101" s="6"/>
      <c r="BC5101" s="6"/>
      <c r="BD5101" s="6"/>
      <c r="BE5101" s="6"/>
      <c r="BF5101" s="6"/>
      <c r="BG5101" s="10"/>
    </row>
    <row r="5102" spans="34:59" x14ac:dyDescent="0.25">
      <c r="AH5102" s="10"/>
      <c r="AI5102" s="6"/>
    </row>
    <row r="5103" spans="34:59" x14ac:dyDescent="0.25">
      <c r="AH5103" s="6"/>
      <c r="AI5103" s="6"/>
      <c r="AJ5103" s="6"/>
      <c r="AK5103" s="6"/>
      <c r="AL5103" s="6"/>
      <c r="AM5103" s="6"/>
      <c r="AN5103" s="6"/>
      <c r="AO5103" s="6"/>
      <c r="AP5103" s="6"/>
      <c r="AQ5103" s="6"/>
      <c r="AR5103" s="6"/>
      <c r="AS5103" s="6"/>
      <c r="AT5103" s="6"/>
      <c r="AU5103" s="6"/>
      <c r="AV5103" s="6"/>
      <c r="AW5103" s="6"/>
      <c r="AX5103" s="6"/>
      <c r="AY5103" s="6"/>
      <c r="AZ5103" s="6"/>
      <c r="BA5103" s="6"/>
      <c r="BB5103" s="6"/>
      <c r="BC5103" s="6"/>
      <c r="BD5103" s="6"/>
      <c r="BE5103" s="6"/>
      <c r="BF5103" s="6"/>
      <c r="BG5103" s="6"/>
    </row>
    <row r="5104" spans="34:59" x14ac:dyDescent="0.25">
      <c r="AH5104" s="10"/>
      <c r="AI5104" s="6"/>
      <c r="AJ5104" s="10"/>
      <c r="AK5104" s="10"/>
      <c r="AL5104" s="10"/>
      <c r="AM5104" s="10"/>
      <c r="AN5104" s="10"/>
      <c r="AO5104" s="10"/>
      <c r="AP5104" s="10"/>
      <c r="AQ5104" s="10"/>
      <c r="AR5104" s="10"/>
      <c r="AS5104" s="10"/>
      <c r="AT5104" s="10"/>
      <c r="AU5104" s="10"/>
      <c r="AV5104" s="10"/>
      <c r="AW5104" s="10"/>
      <c r="AX5104" s="10"/>
      <c r="AY5104" s="10"/>
      <c r="AZ5104" s="10"/>
      <c r="BA5104" s="10"/>
      <c r="BB5104" s="10"/>
      <c r="BC5104" s="10"/>
      <c r="BD5104" s="10"/>
      <c r="BE5104" s="10"/>
      <c r="BF5104" s="10"/>
      <c r="BG5104" s="6"/>
    </row>
    <row r="5105" spans="34:59" x14ac:dyDescent="0.25">
      <c r="AH5105" s="6"/>
      <c r="AI5105" s="6"/>
      <c r="AJ5105" s="6"/>
      <c r="AK5105" s="6"/>
      <c r="AL5105" s="6"/>
      <c r="AM5105" s="6"/>
      <c r="AN5105" s="6"/>
      <c r="AO5105" s="6"/>
      <c r="AP5105" s="6"/>
      <c r="AQ5105" s="6"/>
      <c r="AR5105" s="6"/>
      <c r="AS5105" s="6"/>
      <c r="AT5105" s="6"/>
      <c r="AU5105" s="6"/>
      <c r="AV5105" s="6"/>
      <c r="AW5105" s="6"/>
      <c r="AX5105" s="6"/>
      <c r="AY5105" s="6"/>
      <c r="AZ5105" s="6"/>
      <c r="BA5105" s="6"/>
      <c r="BB5105" s="6"/>
      <c r="BC5105" s="6"/>
      <c r="BD5105" s="6"/>
      <c r="BE5105" s="6"/>
      <c r="BF5105" s="6"/>
      <c r="BG5105" s="10"/>
    </row>
    <row r="5106" spans="34:59" x14ac:dyDescent="0.25">
      <c r="AH5106" s="10"/>
      <c r="AI5106" s="6"/>
    </row>
    <row r="5107" spans="34:59" x14ac:dyDescent="0.25">
      <c r="AH5107" s="6"/>
      <c r="AI5107" s="6"/>
      <c r="AJ5107" s="6"/>
      <c r="AK5107" s="6"/>
      <c r="AL5107" s="6"/>
      <c r="AM5107" s="6"/>
      <c r="AN5107" s="6"/>
      <c r="AO5107" s="6"/>
      <c r="AP5107" s="6"/>
      <c r="AQ5107" s="6"/>
      <c r="AR5107" s="6"/>
      <c r="AS5107" s="6"/>
      <c r="AT5107" s="6"/>
      <c r="AU5107" s="6"/>
      <c r="AV5107" s="6"/>
      <c r="AW5107" s="6"/>
      <c r="AX5107" s="6"/>
      <c r="AY5107" s="6"/>
      <c r="AZ5107" s="6"/>
      <c r="BA5107" s="6"/>
      <c r="BB5107" s="6"/>
      <c r="BC5107" s="6"/>
      <c r="BD5107" s="6"/>
      <c r="BE5107" s="6"/>
      <c r="BF5107" s="6"/>
      <c r="BG5107" s="6"/>
    </row>
    <row r="5108" spans="34:59" x14ac:dyDescent="0.25">
      <c r="AH5108" s="10"/>
      <c r="AI5108" s="6"/>
      <c r="AJ5108" s="10"/>
      <c r="AK5108" s="10"/>
      <c r="AL5108" s="10"/>
      <c r="AM5108" s="10"/>
      <c r="AN5108" s="10"/>
      <c r="AO5108" s="10"/>
      <c r="AP5108" s="10"/>
      <c r="AQ5108" s="10"/>
      <c r="AR5108" s="10"/>
      <c r="AS5108" s="10"/>
      <c r="AT5108" s="10"/>
      <c r="AU5108" s="10"/>
      <c r="AV5108" s="10"/>
      <c r="AW5108" s="10"/>
      <c r="AX5108" s="10"/>
      <c r="AY5108" s="10"/>
      <c r="AZ5108" s="10"/>
      <c r="BA5108" s="10"/>
      <c r="BB5108" s="10"/>
      <c r="BC5108" s="10"/>
      <c r="BD5108" s="10"/>
      <c r="BE5108" s="10"/>
      <c r="BF5108" s="10"/>
      <c r="BG5108" s="6"/>
    </row>
    <row r="5109" spans="34:59" x14ac:dyDescent="0.25">
      <c r="AH5109" s="6"/>
      <c r="AI5109" s="6"/>
      <c r="AJ5109" s="6"/>
      <c r="AK5109" s="6"/>
      <c r="AL5109" s="6"/>
      <c r="AM5109" s="6"/>
      <c r="AN5109" s="6"/>
      <c r="AO5109" s="6"/>
      <c r="AP5109" s="6"/>
      <c r="AQ5109" s="6"/>
      <c r="AR5109" s="6"/>
      <c r="AS5109" s="6"/>
      <c r="AT5109" s="6"/>
      <c r="AU5109" s="6"/>
      <c r="AV5109" s="6"/>
      <c r="AW5109" s="6"/>
      <c r="AX5109" s="6"/>
      <c r="AY5109" s="6"/>
      <c r="AZ5109" s="6"/>
      <c r="BA5109" s="6"/>
      <c r="BB5109" s="6"/>
      <c r="BC5109" s="6"/>
      <c r="BD5109" s="6"/>
      <c r="BE5109" s="6"/>
      <c r="BF5109" s="6"/>
      <c r="BG5109" s="10"/>
    </row>
    <row r="5110" spans="34:59" x14ac:dyDescent="0.25">
      <c r="AH5110" s="10"/>
      <c r="AI5110" s="6"/>
    </row>
    <row r="5111" spans="34:59" x14ac:dyDescent="0.25">
      <c r="AH5111" s="6"/>
      <c r="AI5111" s="6"/>
      <c r="AJ5111" s="6"/>
      <c r="AK5111" s="6"/>
      <c r="AL5111" s="6"/>
      <c r="AM5111" s="6"/>
      <c r="AN5111" s="6"/>
      <c r="AO5111" s="6"/>
      <c r="AP5111" s="6"/>
      <c r="AQ5111" s="6"/>
      <c r="AR5111" s="6"/>
      <c r="AS5111" s="6"/>
      <c r="AT5111" s="6"/>
      <c r="AU5111" s="6"/>
      <c r="AV5111" s="6"/>
      <c r="AW5111" s="6"/>
      <c r="AX5111" s="6"/>
      <c r="AY5111" s="6"/>
      <c r="AZ5111" s="6"/>
      <c r="BA5111" s="6"/>
      <c r="BB5111" s="6"/>
      <c r="BC5111" s="6"/>
      <c r="BD5111" s="6"/>
      <c r="BE5111" s="6"/>
      <c r="BF5111" s="6"/>
      <c r="BG5111" s="6"/>
    </row>
    <row r="5112" spans="34:59" x14ac:dyDescent="0.25">
      <c r="AH5112" s="10"/>
      <c r="AI5112" s="6"/>
      <c r="AJ5112" s="10"/>
      <c r="AK5112" s="10"/>
      <c r="AL5112" s="10"/>
      <c r="AM5112" s="10"/>
      <c r="AN5112" s="10"/>
      <c r="AO5112" s="10"/>
      <c r="AP5112" s="10"/>
      <c r="AQ5112" s="10"/>
      <c r="AR5112" s="10"/>
      <c r="AS5112" s="10"/>
      <c r="AT5112" s="10"/>
      <c r="AU5112" s="10"/>
      <c r="AV5112" s="10"/>
      <c r="AW5112" s="10"/>
      <c r="AX5112" s="10"/>
      <c r="AY5112" s="10"/>
      <c r="AZ5112" s="10"/>
      <c r="BA5112" s="10"/>
      <c r="BB5112" s="10"/>
      <c r="BC5112" s="10"/>
      <c r="BD5112" s="10"/>
      <c r="BE5112" s="10"/>
      <c r="BF5112" s="10"/>
      <c r="BG5112" s="6"/>
    </row>
    <row r="5113" spans="34:59" x14ac:dyDescent="0.25">
      <c r="AH5113" s="6"/>
      <c r="AI5113" s="6"/>
      <c r="AJ5113" s="6"/>
      <c r="AK5113" s="6"/>
      <c r="AL5113" s="6"/>
      <c r="AM5113" s="6"/>
      <c r="AN5113" s="6"/>
      <c r="AO5113" s="6"/>
      <c r="AP5113" s="6"/>
      <c r="AQ5113" s="6"/>
      <c r="AR5113" s="6"/>
      <c r="AS5113" s="6"/>
      <c r="AT5113" s="6"/>
      <c r="AU5113" s="6"/>
      <c r="AV5113" s="6"/>
      <c r="AW5113" s="6"/>
      <c r="AX5113" s="6"/>
      <c r="AY5113" s="6"/>
      <c r="AZ5113" s="6"/>
      <c r="BA5113" s="6"/>
      <c r="BB5113" s="6"/>
      <c r="BC5113" s="6"/>
      <c r="BD5113" s="6"/>
      <c r="BE5113" s="6"/>
      <c r="BF5113" s="6"/>
      <c r="BG5113" s="10"/>
    </row>
    <row r="5114" spans="34:59" x14ac:dyDescent="0.25">
      <c r="AH5114" s="10"/>
      <c r="AI5114" s="6"/>
    </row>
    <row r="5115" spans="34:59" x14ac:dyDescent="0.25">
      <c r="AH5115" s="6"/>
      <c r="AI5115" s="6"/>
      <c r="AJ5115" s="6"/>
      <c r="AK5115" s="6"/>
      <c r="AL5115" s="6"/>
      <c r="AM5115" s="6"/>
      <c r="AN5115" s="6"/>
      <c r="AO5115" s="6"/>
      <c r="AP5115" s="6"/>
      <c r="AQ5115" s="6"/>
      <c r="AR5115" s="6"/>
      <c r="AS5115" s="6"/>
      <c r="AT5115" s="6"/>
      <c r="AU5115" s="6"/>
      <c r="AV5115" s="6"/>
      <c r="AW5115" s="6"/>
      <c r="AX5115" s="6"/>
      <c r="AY5115" s="6"/>
      <c r="AZ5115" s="6"/>
      <c r="BA5115" s="6"/>
      <c r="BB5115" s="6"/>
      <c r="BC5115" s="6"/>
      <c r="BD5115" s="6"/>
      <c r="BE5115" s="6"/>
      <c r="BF5115" s="6"/>
      <c r="BG5115" s="6"/>
    </row>
    <row r="5116" spans="34:59" x14ac:dyDescent="0.25">
      <c r="AH5116" s="10"/>
      <c r="AI5116" s="6"/>
      <c r="AJ5116" s="10"/>
      <c r="AK5116" s="10"/>
      <c r="AL5116" s="10"/>
      <c r="AM5116" s="10"/>
      <c r="AN5116" s="10"/>
      <c r="AO5116" s="10"/>
      <c r="AP5116" s="10"/>
      <c r="AQ5116" s="10"/>
      <c r="AR5116" s="10"/>
      <c r="AS5116" s="10"/>
      <c r="AT5116" s="10"/>
      <c r="AU5116" s="10"/>
      <c r="AV5116" s="10"/>
      <c r="AW5116" s="10"/>
      <c r="AX5116" s="10"/>
      <c r="AY5116" s="10"/>
      <c r="AZ5116" s="10"/>
      <c r="BA5116" s="10"/>
      <c r="BB5116" s="10"/>
      <c r="BC5116" s="10"/>
      <c r="BD5116" s="10"/>
      <c r="BE5116" s="10"/>
      <c r="BF5116" s="10"/>
      <c r="BG5116" s="6"/>
    </row>
    <row r="5117" spans="34:59" x14ac:dyDescent="0.25">
      <c r="AH5117" s="6"/>
      <c r="AI5117" s="6"/>
      <c r="AJ5117" s="6"/>
      <c r="AK5117" s="6"/>
      <c r="AL5117" s="6"/>
      <c r="AM5117" s="6"/>
      <c r="AN5117" s="6"/>
      <c r="AO5117" s="6"/>
      <c r="AP5117" s="6"/>
      <c r="AQ5117" s="6"/>
      <c r="AR5117" s="6"/>
      <c r="AS5117" s="6"/>
      <c r="AT5117" s="6"/>
      <c r="AU5117" s="6"/>
      <c r="AV5117" s="6"/>
      <c r="AW5117" s="6"/>
      <c r="AX5117" s="6"/>
      <c r="AY5117" s="6"/>
      <c r="AZ5117" s="6"/>
      <c r="BA5117" s="6"/>
      <c r="BB5117" s="6"/>
      <c r="BC5117" s="6"/>
      <c r="BD5117" s="6"/>
      <c r="BE5117" s="6"/>
      <c r="BF5117" s="6"/>
      <c r="BG5117" s="10"/>
    </row>
    <row r="5118" spans="34:59" x14ac:dyDescent="0.25">
      <c r="AH5118" s="10"/>
      <c r="AI5118" s="6"/>
    </row>
    <row r="5119" spans="34:59" x14ac:dyDescent="0.25">
      <c r="AH5119" s="6"/>
      <c r="AI5119" s="6"/>
      <c r="AJ5119" s="6"/>
      <c r="AK5119" s="6"/>
      <c r="AL5119" s="6"/>
      <c r="AM5119" s="6"/>
      <c r="AN5119" s="6"/>
      <c r="AO5119" s="6"/>
      <c r="AP5119" s="6"/>
      <c r="AQ5119" s="6"/>
      <c r="AR5119" s="6"/>
      <c r="AS5119" s="6"/>
      <c r="AT5119" s="6"/>
      <c r="AU5119" s="6"/>
      <c r="AV5119" s="6"/>
      <c r="AW5119" s="6"/>
      <c r="AX5119" s="6"/>
      <c r="AY5119" s="6"/>
      <c r="AZ5119" s="6"/>
      <c r="BA5119" s="6"/>
      <c r="BB5119" s="6"/>
      <c r="BC5119" s="6"/>
      <c r="BD5119" s="6"/>
      <c r="BE5119" s="6"/>
      <c r="BF5119" s="6"/>
      <c r="BG5119" s="6"/>
    </row>
    <row r="5120" spans="34:59" x14ac:dyDescent="0.25">
      <c r="AH5120" s="10"/>
      <c r="AI5120" s="6"/>
      <c r="AJ5120" s="10"/>
      <c r="AK5120" s="10"/>
      <c r="AL5120" s="10"/>
      <c r="AM5120" s="10"/>
      <c r="AN5120" s="10"/>
      <c r="AO5120" s="10"/>
      <c r="AP5120" s="10"/>
      <c r="AQ5120" s="10"/>
      <c r="AR5120" s="10"/>
      <c r="AS5120" s="10"/>
      <c r="AT5120" s="10"/>
      <c r="AU5120" s="10"/>
      <c r="AV5120" s="10"/>
      <c r="AW5120" s="10"/>
      <c r="AX5120" s="10"/>
      <c r="AY5120" s="10"/>
      <c r="AZ5120" s="10"/>
      <c r="BA5120" s="10"/>
      <c r="BB5120" s="10"/>
      <c r="BC5120" s="10"/>
      <c r="BD5120" s="10"/>
      <c r="BE5120" s="10"/>
      <c r="BF5120" s="10"/>
      <c r="BG5120" s="6"/>
    </row>
    <row r="5121" spans="34:59" x14ac:dyDescent="0.25">
      <c r="AH5121" s="6"/>
      <c r="AI5121" s="6"/>
      <c r="AJ5121" s="6"/>
      <c r="AK5121" s="6"/>
      <c r="AL5121" s="6"/>
      <c r="AM5121" s="6"/>
      <c r="AN5121" s="6"/>
      <c r="AO5121" s="6"/>
      <c r="AP5121" s="6"/>
      <c r="AQ5121" s="6"/>
      <c r="AR5121" s="6"/>
      <c r="AS5121" s="6"/>
      <c r="AT5121" s="6"/>
      <c r="AU5121" s="6"/>
      <c r="AV5121" s="6"/>
      <c r="AW5121" s="6"/>
      <c r="AX5121" s="6"/>
      <c r="AY5121" s="6"/>
      <c r="AZ5121" s="6"/>
      <c r="BA5121" s="6"/>
      <c r="BB5121" s="6"/>
      <c r="BC5121" s="6"/>
      <c r="BD5121" s="6"/>
      <c r="BE5121" s="6"/>
      <c r="BF5121" s="6"/>
      <c r="BG5121" s="10"/>
    </row>
    <row r="5122" spans="34:59" x14ac:dyDescent="0.25">
      <c r="AH5122" s="10"/>
      <c r="AI5122" s="6"/>
    </row>
    <row r="5123" spans="34:59" x14ac:dyDescent="0.25">
      <c r="AH5123" s="6"/>
      <c r="AI5123" s="6"/>
      <c r="AJ5123" s="6"/>
      <c r="AK5123" s="6"/>
      <c r="AL5123" s="6"/>
      <c r="AM5123" s="6"/>
      <c r="AN5123" s="6"/>
      <c r="AO5123" s="6"/>
      <c r="AP5123" s="6"/>
      <c r="AQ5123" s="6"/>
      <c r="AR5123" s="6"/>
      <c r="AS5123" s="6"/>
      <c r="AT5123" s="6"/>
      <c r="AU5123" s="6"/>
      <c r="AV5123" s="6"/>
      <c r="AW5123" s="6"/>
      <c r="AX5123" s="6"/>
      <c r="AY5123" s="6"/>
      <c r="AZ5123" s="6"/>
      <c r="BA5123" s="6"/>
      <c r="BB5123" s="6"/>
      <c r="BC5123" s="6"/>
      <c r="BD5123" s="6"/>
      <c r="BE5123" s="6"/>
      <c r="BF5123" s="6"/>
      <c r="BG5123" s="6"/>
    </row>
    <row r="5124" spans="34:59" x14ac:dyDescent="0.25">
      <c r="AH5124" s="10"/>
      <c r="AI5124" s="6"/>
      <c r="AJ5124" s="10"/>
      <c r="AK5124" s="10"/>
      <c r="AL5124" s="10"/>
      <c r="AM5124" s="10"/>
      <c r="AN5124" s="10"/>
      <c r="AO5124" s="10"/>
      <c r="AP5124" s="10"/>
      <c r="AQ5124" s="10"/>
      <c r="AR5124" s="10"/>
      <c r="AS5124" s="10"/>
      <c r="AT5124" s="10"/>
      <c r="AU5124" s="10"/>
      <c r="AV5124" s="10"/>
      <c r="AW5124" s="10"/>
      <c r="AX5124" s="10"/>
      <c r="AY5124" s="10"/>
      <c r="AZ5124" s="10"/>
      <c r="BA5124" s="10"/>
      <c r="BB5124" s="10"/>
      <c r="BC5124" s="10"/>
      <c r="BD5124" s="10"/>
      <c r="BE5124" s="10"/>
      <c r="BF5124" s="10"/>
      <c r="BG5124" s="6"/>
    </row>
    <row r="5125" spans="34:59" x14ac:dyDescent="0.25">
      <c r="AH5125" s="6"/>
      <c r="AI5125" s="6"/>
      <c r="AJ5125" s="6"/>
      <c r="AK5125" s="6"/>
      <c r="AL5125" s="6"/>
      <c r="AM5125" s="6"/>
      <c r="AN5125" s="6"/>
      <c r="AO5125" s="6"/>
      <c r="AP5125" s="6"/>
      <c r="AQ5125" s="6"/>
      <c r="AR5125" s="6"/>
      <c r="AS5125" s="6"/>
      <c r="AT5125" s="6"/>
      <c r="AU5125" s="6"/>
      <c r="AV5125" s="6"/>
      <c r="AW5125" s="6"/>
      <c r="AX5125" s="6"/>
      <c r="AY5125" s="6"/>
      <c r="AZ5125" s="6"/>
      <c r="BA5125" s="6"/>
      <c r="BB5125" s="6"/>
      <c r="BC5125" s="6"/>
      <c r="BD5125" s="6"/>
      <c r="BE5125" s="6"/>
      <c r="BF5125" s="6"/>
      <c r="BG5125" s="10"/>
    </row>
    <row r="5126" spans="34:59" x14ac:dyDescent="0.25">
      <c r="AH5126" s="10"/>
      <c r="AI5126" s="6"/>
    </row>
    <row r="5127" spans="34:59" x14ac:dyDescent="0.25">
      <c r="AH5127" s="6"/>
      <c r="AI5127" s="6"/>
      <c r="AJ5127" s="6"/>
      <c r="AK5127" s="6"/>
      <c r="AL5127" s="6"/>
      <c r="AM5127" s="6"/>
      <c r="AN5127" s="6"/>
      <c r="AO5127" s="6"/>
      <c r="AP5127" s="6"/>
      <c r="AQ5127" s="6"/>
      <c r="AR5127" s="6"/>
      <c r="AS5127" s="6"/>
      <c r="AT5127" s="6"/>
      <c r="AU5127" s="6"/>
      <c r="AV5127" s="6"/>
      <c r="AW5127" s="6"/>
      <c r="AX5127" s="6"/>
      <c r="AY5127" s="6"/>
      <c r="AZ5127" s="6"/>
      <c r="BA5127" s="6"/>
      <c r="BB5127" s="6"/>
      <c r="BC5127" s="6"/>
      <c r="BD5127" s="6"/>
      <c r="BE5127" s="6"/>
      <c r="BF5127" s="6"/>
      <c r="BG5127" s="6"/>
    </row>
    <row r="5128" spans="34:59" x14ac:dyDescent="0.25">
      <c r="AH5128" s="10"/>
      <c r="AI5128" s="6"/>
      <c r="AJ5128" s="10"/>
      <c r="AK5128" s="10"/>
      <c r="AL5128" s="10"/>
      <c r="AM5128" s="10"/>
      <c r="AN5128" s="10"/>
      <c r="AO5128" s="10"/>
      <c r="AP5128" s="10"/>
      <c r="AQ5128" s="10"/>
      <c r="AR5128" s="10"/>
      <c r="AS5128" s="10"/>
      <c r="AT5128" s="10"/>
      <c r="AU5128" s="10"/>
      <c r="AV5128" s="10"/>
      <c r="AW5128" s="10"/>
      <c r="AX5128" s="10"/>
      <c r="AY5128" s="10"/>
      <c r="AZ5128" s="10"/>
      <c r="BA5128" s="10"/>
      <c r="BB5128" s="10"/>
      <c r="BC5128" s="10"/>
      <c r="BD5128" s="10"/>
      <c r="BE5128" s="10"/>
      <c r="BF5128" s="10"/>
      <c r="BG5128" s="6"/>
    </row>
    <row r="5129" spans="34:59" x14ac:dyDescent="0.25">
      <c r="AH5129" s="6"/>
      <c r="AI5129" s="6"/>
      <c r="AJ5129" s="6"/>
      <c r="AK5129" s="6"/>
      <c r="AL5129" s="6"/>
      <c r="AM5129" s="6"/>
      <c r="AN5129" s="6"/>
      <c r="AO5129" s="6"/>
      <c r="AP5129" s="6"/>
      <c r="AQ5129" s="6"/>
      <c r="AR5129" s="6"/>
      <c r="AS5129" s="6"/>
      <c r="AT5129" s="6"/>
      <c r="AU5129" s="6"/>
      <c r="AV5129" s="6"/>
      <c r="AW5129" s="6"/>
      <c r="AX5129" s="6"/>
      <c r="AY5129" s="6"/>
      <c r="AZ5129" s="6"/>
      <c r="BA5129" s="6"/>
      <c r="BB5129" s="6"/>
      <c r="BC5129" s="6"/>
      <c r="BD5129" s="6"/>
      <c r="BE5129" s="6"/>
      <c r="BF5129" s="6"/>
      <c r="BG5129" s="10"/>
    </row>
    <row r="5130" spans="34:59" x14ac:dyDescent="0.25">
      <c r="AH5130" s="10"/>
      <c r="AI5130" s="6"/>
    </row>
    <row r="5131" spans="34:59" x14ac:dyDescent="0.25">
      <c r="AH5131" s="6"/>
      <c r="AI5131" s="6"/>
      <c r="AJ5131" s="6"/>
      <c r="AK5131" s="6"/>
      <c r="AL5131" s="6"/>
      <c r="AM5131" s="6"/>
      <c r="AN5131" s="6"/>
      <c r="AO5131" s="6"/>
      <c r="AP5131" s="6"/>
      <c r="AQ5131" s="6"/>
      <c r="AR5131" s="6"/>
      <c r="AS5131" s="6"/>
      <c r="AT5131" s="6"/>
      <c r="AU5131" s="6"/>
      <c r="AV5131" s="6"/>
      <c r="AW5131" s="6"/>
      <c r="AX5131" s="6"/>
      <c r="AY5131" s="6"/>
      <c r="AZ5131" s="6"/>
      <c r="BA5131" s="6"/>
      <c r="BB5131" s="6"/>
      <c r="BC5131" s="6"/>
      <c r="BD5131" s="6"/>
      <c r="BE5131" s="6"/>
      <c r="BF5131" s="6"/>
      <c r="BG5131" s="6"/>
    </row>
    <row r="5132" spans="34:59" x14ac:dyDescent="0.25">
      <c r="AH5132" s="10"/>
      <c r="AI5132" s="6"/>
      <c r="AJ5132" s="10"/>
      <c r="AK5132" s="10"/>
      <c r="AL5132" s="10"/>
      <c r="AM5132" s="10"/>
      <c r="AN5132" s="10"/>
      <c r="AO5132" s="10"/>
      <c r="AP5132" s="10"/>
      <c r="AQ5132" s="10"/>
      <c r="AR5132" s="10"/>
      <c r="AS5132" s="10"/>
      <c r="AT5132" s="10"/>
      <c r="AU5132" s="10"/>
      <c r="AV5132" s="10"/>
      <c r="AW5132" s="10"/>
      <c r="AX5132" s="10"/>
      <c r="AY5132" s="10"/>
      <c r="AZ5132" s="10"/>
      <c r="BA5132" s="10"/>
      <c r="BB5132" s="10"/>
      <c r="BC5132" s="10"/>
      <c r="BD5132" s="10"/>
      <c r="BE5132" s="10"/>
      <c r="BF5132" s="10"/>
      <c r="BG5132" s="6"/>
    </row>
    <row r="5133" spans="34:59" x14ac:dyDescent="0.25">
      <c r="AH5133" s="6"/>
      <c r="AI5133" s="6"/>
      <c r="AJ5133" s="6"/>
      <c r="AK5133" s="6"/>
      <c r="AL5133" s="6"/>
      <c r="AM5133" s="6"/>
      <c r="AN5133" s="6"/>
      <c r="AO5133" s="6"/>
      <c r="AP5133" s="6"/>
      <c r="AQ5133" s="6"/>
      <c r="AR5133" s="6"/>
      <c r="AS5133" s="6"/>
      <c r="AT5133" s="6"/>
      <c r="AU5133" s="6"/>
      <c r="AV5133" s="6"/>
      <c r="AW5133" s="6"/>
      <c r="AX5133" s="6"/>
      <c r="AY5133" s="6"/>
      <c r="AZ5133" s="6"/>
      <c r="BA5133" s="6"/>
      <c r="BB5133" s="6"/>
      <c r="BC5133" s="6"/>
      <c r="BD5133" s="6"/>
      <c r="BE5133" s="6"/>
      <c r="BF5133" s="6"/>
      <c r="BG5133" s="10"/>
    </row>
    <row r="5134" spans="34:59" x14ac:dyDescent="0.25">
      <c r="AH5134" s="10"/>
      <c r="AI5134" s="6"/>
    </row>
    <row r="5135" spans="34:59" x14ac:dyDescent="0.25">
      <c r="AH5135" s="6"/>
      <c r="AI5135" s="6"/>
      <c r="AJ5135" s="6"/>
      <c r="AK5135" s="6"/>
      <c r="AL5135" s="6"/>
      <c r="AM5135" s="6"/>
      <c r="AN5135" s="6"/>
      <c r="AO5135" s="6"/>
      <c r="AP5135" s="6"/>
      <c r="AQ5135" s="6"/>
      <c r="AR5135" s="6"/>
      <c r="AS5135" s="6"/>
      <c r="AT5135" s="6"/>
      <c r="AU5135" s="6"/>
      <c r="AV5135" s="6"/>
      <c r="AW5135" s="6"/>
      <c r="AX5135" s="6"/>
      <c r="AY5135" s="6"/>
      <c r="AZ5135" s="6"/>
      <c r="BA5135" s="6"/>
      <c r="BB5135" s="6"/>
      <c r="BC5135" s="6"/>
      <c r="BD5135" s="6"/>
      <c r="BE5135" s="6"/>
      <c r="BF5135" s="6"/>
      <c r="BG5135" s="6"/>
    </row>
    <row r="5136" spans="34:59" x14ac:dyDescent="0.25">
      <c r="AH5136" s="10"/>
      <c r="AI5136" s="6"/>
      <c r="AJ5136" s="10"/>
      <c r="AK5136" s="10"/>
      <c r="AL5136" s="10"/>
      <c r="AM5136" s="10"/>
      <c r="AN5136" s="10"/>
      <c r="AO5136" s="10"/>
      <c r="AP5136" s="10"/>
      <c r="AQ5136" s="10"/>
      <c r="AR5136" s="10"/>
      <c r="AS5136" s="10"/>
      <c r="AT5136" s="10"/>
      <c r="AU5136" s="10"/>
      <c r="AV5136" s="10"/>
      <c r="AW5136" s="10"/>
      <c r="AX5136" s="10"/>
      <c r="AY5136" s="10"/>
      <c r="AZ5136" s="10"/>
      <c r="BA5136" s="10"/>
      <c r="BB5136" s="10"/>
      <c r="BC5136" s="10"/>
      <c r="BD5136" s="10"/>
      <c r="BE5136" s="10"/>
      <c r="BF5136" s="10"/>
      <c r="BG5136" s="6"/>
    </row>
    <row r="5137" spans="34:59" x14ac:dyDescent="0.25">
      <c r="AH5137" s="6"/>
      <c r="AI5137" s="6"/>
      <c r="AJ5137" s="6"/>
      <c r="AK5137" s="6"/>
      <c r="AL5137" s="6"/>
      <c r="AM5137" s="6"/>
      <c r="AN5137" s="6"/>
      <c r="AO5137" s="6"/>
      <c r="AP5137" s="6"/>
      <c r="AQ5137" s="6"/>
      <c r="AR5137" s="6"/>
      <c r="AS5137" s="6"/>
      <c r="AT5137" s="6"/>
      <c r="AU5137" s="6"/>
      <c r="AV5137" s="6"/>
      <c r="AW5137" s="6"/>
      <c r="AX5137" s="6"/>
      <c r="AY5137" s="6"/>
      <c r="AZ5137" s="6"/>
      <c r="BA5137" s="6"/>
      <c r="BB5137" s="6"/>
      <c r="BC5137" s="6"/>
      <c r="BD5137" s="6"/>
      <c r="BE5137" s="6"/>
      <c r="BF5137" s="6"/>
      <c r="BG5137" s="10"/>
    </row>
    <row r="5138" spans="34:59" x14ac:dyDescent="0.25">
      <c r="AH5138" s="10"/>
      <c r="AI5138" s="6"/>
    </row>
    <row r="5139" spans="34:59" x14ac:dyDescent="0.25">
      <c r="AH5139" s="6"/>
      <c r="AI5139" s="6"/>
      <c r="AJ5139" s="6"/>
      <c r="AK5139" s="6"/>
      <c r="AL5139" s="6"/>
      <c r="AM5139" s="6"/>
      <c r="AN5139" s="6"/>
      <c r="AO5139" s="6"/>
      <c r="AP5139" s="6"/>
      <c r="AQ5139" s="6"/>
      <c r="AR5139" s="6"/>
      <c r="AS5139" s="6"/>
      <c r="AT5139" s="6"/>
      <c r="AU5139" s="6"/>
      <c r="AV5139" s="6"/>
      <c r="AW5139" s="6"/>
      <c r="AX5139" s="6"/>
      <c r="AY5139" s="6"/>
      <c r="AZ5139" s="6"/>
      <c r="BA5139" s="6"/>
      <c r="BB5139" s="6"/>
      <c r="BC5139" s="6"/>
      <c r="BD5139" s="6"/>
      <c r="BE5139" s="6"/>
      <c r="BF5139" s="6"/>
      <c r="BG5139" s="6"/>
    </row>
    <row r="5140" spans="34:59" x14ac:dyDescent="0.25">
      <c r="AH5140" s="10"/>
      <c r="AI5140" s="6"/>
      <c r="AJ5140" s="10"/>
      <c r="AK5140" s="10"/>
      <c r="AL5140" s="10"/>
      <c r="AM5140" s="10"/>
      <c r="AN5140" s="10"/>
      <c r="AO5140" s="10"/>
      <c r="AP5140" s="10"/>
      <c r="AQ5140" s="10"/>
      <c r="AR5140" s="10"/>
      <c r="AS5140" s="10"/>
      <c r="AT5140" s="10"/>
      <c r="AU5140" s="10"/>
      <c r="AV5140" s="10"/>
      <c r="AW5140" s="10"/>
      <c r="AX5140" s="10"/>
      <c r="AY5140" s="10"/>
      <c r="AZ5140" s="10"/>
      <c r="BA5140" s="10"/>
      <c r="BB5140" s="10"/>
      <c r="BC5140" s="10"/>
      <c r="BD5140" s="10"/>
      <c r="BE5140" s="10"/>
      <c r="BF5140" s="10"/>
      <c r="BG5140" s="6"/>
    </row>
    <row r="5141" spans="34:59" x14ac:dyDescent="0.25">
      <c r="AH5141" s="6"/>
      <c r="AI5141" s="6"/>
      <c r="AJ5141" s="6"/>
      <c r="AK5141" s="6"/>
      <c r="AL5141" s="6"/>
      <c r="AM5141" s="6"/>
      <c r="AN5141" s="6"/>
      <c r="AO5141" s="6"/>
      <c r="AP5141" s="6"/>
      <c r="AQ5141" s="6"/>
      <c r="AR5141" s="6"/>
      <c r="AS5141" s="6"/>
      <c r="AT5141" s="6"/>
      <c r="AU5141" s="6"/>
      <c r="AV5141" s="6"/>
      <c r="AW5141" s="6"/>
      <c r="AX5141" s="6"/>
      <c r="AY5141" s="6"/>
      <c r="AZ5141" s="6"/>
      <c r="BA5141" s="6"/>
      <c r="BB5141" s="6"/>
      <c r="BC5141" s="6"/>
      <c r="BD5141" s="6"/>
      <c r="BE5141" s="6"/>
      <c r="BF5141" s="6"/>
      <c r="BG5141" s="10"/>
    </row>
    <row r="5142" spans="34:59" x14ac:dyDescent="0.25">
      <c r="AH5142" s="10"/>
      <c r="AI5142" s="6"/>
    </row>
    <row r="5143" spans="34:59" x14ac:dyDescent="0.25">
      <c r="AH5143" s="6"/>
      <c r="AI5143" s="6"/>
      <c r="AJ5143" s="6"/>
      <c r="AK5143" s="6"/>
      <c r="AL5143" s="6"/>
      <c r="AM5143" s="6"/>
      <c r="AN5143" s="6"/>
      <c r="AO5143" s="6"/>
      <c r="AP5143" s="6"/>
      <c r="AQ5143" s="6"/>
      <c r="AR5143" s="6"/>
      <c r="AS5143" s="6"/>
      <c r="AT5143" s="6"/>
      <c r="AU5143" s="6"/>
      <c r="AV5143" s="6"/>
      <c r="AW5143" s="6"/>
      <c r="AX5143" s="6"/>
      <c r="AY5143" s="6"/>
      <c r="AZ5143" s="6"/>
      <c r="BA5143" s="6"/>
      <c r="BB5143" s="6"/>
      <c r="BC5143" s="6"/>
      <c r="BD5143" s="6"/>
      <c r="BE5143" s="6"/>
      <c r="BF5143" s="6"/>
      <c r="BG5143" s="6"/>
    </row>
    <row r="5144" spans="34:59" x14ac:dyDescent="0.25">
      <c r="AH5144" s="10"/>
      <c r="AI5144" s="6"/>
      <c r="AJ5144" s="10"/>
      <c r="AK5144" s="10"/>
      <c r="AL5144" s="10"/>
      <c r="AM5144" s="10"/>
      <c r="AN5144" s="10"/>
      <c r="AO5144" s="10"/>
      <c r="AP5144" s="10"/>
      <c r="AQ5144" s="10"/>
      <c r="AR5144" s="10"/>
      <c r="AS5144" s="10"/>
      <c r="AT5144" s="10"/>
      <c r="AU5144" s="10"/>
      <c r="AV5144" s="10"/>
      <c r="AW5144" s="10"/>
      <c r="AX5144" s="10"/>
      <c r="AY5144" s="10"/>
      <c r="AZ5144" s="10"/>
      <c r="BA5144" s="10"/>
      <c r="BB5144" s="10"/>
      <c r="BC5144" s="10"/>
      <c r="BD5144" s="10"/>
      <c r="BE5144" s="10"/>
      <c r="BF5144" s="10"/>
      <c r="BG5144" s="6"/>
    </row>
    <row r="5145" spans="34:59" x14ac:dyDescent="0.25">
      <c r="AH5145" s="6"/>
      <c r="AI5145" s="6"/>
      <c r="AJ5145" s="6"/>
      <c r="AK5145" s="6"/>
      <c r="AL5145" s="6"/>
      <c r="AM5145" s="6"/>
      <c r="AN5145" s="6"/>
      <c r="AO5145" s="6"/>
      <c r="AP5145" s="6"/>
      <c r="AQ5145" s="6"/>
      <c r="AR5145" s="6"/>
      <c r="AS5145" s="6"/>
      <c r="AT5145" s="6"/>
      <c r="AU5145" s="6"/>
      <c r="AV5145" s="6"/>
      <c r="AW5145" s="6"/>
      <c r="AX5145" s="6"/>
      <c r="AY5145" s="6"/>
      <c r="AZ5145" s="6"/>
      <c r="BA5145" s="6"/>
      <c r="BB5145" s="6"/>
      <c r="BC5145" s="6"/>
      <c r="BD5145" s="6"/>
      <c r="BE5145" s="6"/>
      <c r="BF5145" s="6"/>
      <c r="BG5145" s="10"/>
    </row>
    <row r="5146" spans="34:59" x14ac:dyDescent="0.25">
      <c r="AH5146" s="10"/>
      <c r="AI5146" s="6"/>
    </row>
    <row r="5147" spans="34:59" x14ac:dyDescent="0.25">
      <c r="AH5147" s="6"/>
      <c r="AI5147" s="6"/>
      <c r="AJ5147" s="6"/>
      <c r="AK5147" s="6"/>
      <c r="AL5147" s="6"/>
      <c r="AM5147" s="6"/>
      <c r="AN5147" s="6"/>
      <c r="AO5147" s="6"/>
      <c r="AP5147" s="6"/>
      <c r="AQ5147" s="6"/>
      <c r="AR5147" s="6"/>
      <c r="AS5147" s="6"/>
      <c r="AT5147" s="6"/>
      <c r="AU5147" s="6"/>
      <c r="AV5147" s="6"/>
      <c r="AW5147" s="6"/>
      <c r="AX5147" s="6"/>
      <c r="AY5147" s="6"/>
      <c r="AZ5147" s="6"/>
      <c r="BA5147" s="6"/>
      <c r="BB5147" s="6"/>
      <c r="BC5147" s="6"/>
      <c r="BD5147" s="6"/>
      <c r="BE5147" s="6"/>
      <c r="BF5147" s="6"/>
      <c r="BG5147" s="6"/>
    </row>
    <row r="5148" spans="34:59" x14ac:dyDescent="0.25">
      <c r="AH5148" s="10"/>
      <c r="AI5148" s="6"/>
      <c r="AJ5148" s="10"/>
      <c r="AK5148" s="10"/>
      <c r="AL5148" s="10"/>
      <c r="AM5148" s="10"/>
      <c r="AN5148" s="10"/>
      <c r="AO5148" s="10"/>
      <c r="AP5148" s="10"/>
      <c r="AQ5148" s="10"/>
      <c r="AR5148" s="10"/>
      <c r="AS5148" s="10"/>
      <c r="AT5148" s="10"/>
      <c r="AU5148" s="10"/>
      <c r="AV5148" s="10"/>
      <c r="AW5148" s="10"/>
      <c r="AX5148" s="10"/>
      <c r="AY5148" s="10"/>
      <c r="AZ5148" s="10"/>
      <c r="BA5148" s="10"/>
      <c r="BB5148" s="10"/>
      <c r="BC5148" s="10"/>
      <c r="BD5148" s="10"/>
      <c r="BE5148" s="10"/>
      <c r="BF5148" s="10"/>
      <c r="BG5148" s="6"/>
    </row>
    <row r="5149" spans="34:59" x14ac:dyDescent="0.25">
      <c r="AH5149" s="6"/>
      <c r="AI5149" s="6"/>
      <c r="AJ5149" s="6"/>
      <c r="AK5149" s="6"/>
      <c r="AL5149" s="6"/>
      <c r="AM5149" s="6"/>
      <c r="AN5149" s="6"/>
      <c r="AO5149" s="6"/>
      <c r="AP5149" s="6"/>
      <c r="AQ5149" s="6"/>
      <c r="AR5149" s="6"/>
      <c r="AS5149" s="6"/>
      <c r="AT5149" s="6"/>
      <c r="AU5149" s="6"/>
      <c r="AV5149" s="6"/>
      <c r="AW5149" s="6"/>
      <c r="AX5149" s="6"/>
      <c r="AY5149" s="6"/>
      <c r="AZ5149" s="6"/>
      <c r="BA5149" s="6"/>
      <c r="BB5149" s="6"/>
      <c r="BC5149" s="6"/>
      <c r="BD5149" s="6"/>
      <c r="BE5149" s="6"/>
      <c r="BF5149" s="6"/>
      <c r="BG5149" s="10"/>
    </row>
    <row r="5150" spans="34:59" x14ac:dyDescent="0.25">
      <c r="AH5150" s="10"/>
      <c r="AI5150" s="6"/>
    </row>
    <row r="5151" spans="34:59" x14ac:dyDescent="0.25">
      <c r="AH5151" s="6"/>
      <c r="AI5151" s="6"/>
      <c r="AJ5151" s="6"/>
      <c r="AK5151" s="6"/>
      <c r="AL5151" s="6"/>
      <c r="AM5151" s="6"/>
      <c r="AN5151" s="6"/>
      <c r="AO5151" s="6"/>
      <c r="AP5151" s="6"/>
      <c r="AQ5151" s="6"/>
      <c r="AR5151" s="6"/>
      <c r="AS5151" s="6"/>
      <c r="AT5151" s="6"/>
      <c r="AU5151" s="6"/>
      <c r="AV5151" s="6"/>
      <c r="AW5151" s="6"/>
      <c r="AX5151" s="6"/>
      <c r="AY5151" s="6"/>
      <c r="AZ5151" s="6"/>
      <c r="BA5151" s="6"/>
      <c r="BB5151" s="6"/>
      <c r="BC5151" s="6"/>
      <c r="BD5151" s="6"/>
      <c r="BE5151" s="6"/>
      <c r="BF5151" s="6"/>
      <c r="BG5151" s="6"/>
    </row>
    <row r="5152" spans="34:59" x14ac:dyDescent="0.25">
      <c r="AH5152" s="10"/>
      <c r="AI5152" s="6"/>
      <c r="AJ5152" s="10"/>
      <c r="AK5152" s="10"/>
      <c r="AL5152" s="10"/>
      <c r="AM5152" s="10"/>
      <c r="AN5152" s="10"/>
      <c r="AO5152" s="10"/>
      <c r="AP5152" s="10"/>
      <c r="AQ5152" s="10"/>
      <c r="AR5152" s="10"/>
      <c r="AS5152" s="10"/>
      <c r="AT5152" s="10"/>
      <c r="AU5152" s="10"/>
      <c r="AV5152" s="10"/>
      <c r="AW5152" s="10"/>
      <c r="AX5152" s="10"/>
      <c r="AY5152" s="10"/>
      <c r="AZ5152" s="10"/>
      <c r="BA5152" s="10"/>
      <c r="BB5152" s="10"/>
      <c r="BC5152" s="10"/>
      <c r="BD5152" s="10"/>
      <c r="BE5152" s="10"/>
      <c r="BF5152" s="10"/>
      <c r="BG5152" s="6"/>
    </row>
    <row r="5153" spans="34:59" x14ac:dyDescent="0.25">
      <c r="AH5153" s="6"/>
      <c r="AI5153" s="6"/>
      <c r="AJ5153" s="6"/>
      <c r="AK5153" s="6"/>
      <c r="AL5153" s="6"/>
      <c r="AM5153" s="6"/>
      <c r="AN5153" s="6"/>
      <c r="AO5153" s="6"/>
      <c r="AP5153" s="6"/>
      <c r="AQ5153" s="6"/>
      <c r="AR5153" s="6"/>
      <c r="AS5153" s="6"/>
      <c r="AT5153" s="6"/>
      <c r="AU5153" s="6"/>
      <c r="AV5153" s="6"/>
      <c r="AW5153" s="6"/>
      <c r="AX5153" s="6"/>
      <c r="AY5153" s="6"/>
      <c r="AZ5153" s="6"/>
      <c r="BA5153" s="6"/>
      <c r="BB5153" s="6"/>
      <c r="BC5153" s="6"/>
      <c r="BD5153" s="6"/>
      <c r="BE5153" s="6"/>
      <c r="BF5153" s="6"/>
      <c r="BG5153" s="10"/>
    </row>
    <row r="5154" spans="34:59" x14ac:dyDescent="0.25">
      <c r="AH5154" s="10"/>
      <c r="AI5154" s="6"/>
    </row>
    <row r="5155" spans="34:59" x14ac:dyDescent="0.25">
      <c r="AH5155" s="6"/>
      <c r="AI5155" s="6"/>
      <c r="AJ5155" s="6"/>
      <c r="AK5155" s="6"/>
      <c r="AL5155" s="6"/>
      <c r="AM5155" s="6"/>
      <c r="AN5155" s="6"/>
      <c r="AO5155" s="6"/>
      <c r="AP5155" s="6"/>
      <c r="AQ5155" s="6"/>
      <c r="AR5155" s="6"/>
      <c r="AS5155" s="6"/>
      <c r="AT5155" s="6"/>
      <c r="AU5155" s="6"/>
      <c r="AV5155" s="6"/>
      <c r="AW5155" s="6"/>
      <c r="AX5155" s="6"/>
      <c r="AY5155" s="6"/>
      <c r="AZ5155" s="6"/>
      <c r="BA5155" s="6"/>
      <c r="BB5155" s="6"/>
      <c r="BC5155" s="6"/>
      <c r="BD5155" s="6"/>
      <c r="BE5155" s="6"/>
      <c r="BF5155" s="6"/>
      <c r="BG5155" s="6"/>
    </row>
    <row r="5156" spans="34:59" x14ac:dyDescent="0.25">
      <c r="AH5156" s="10"/>
      <c r="AI5156" s="6"/>
      <c r="AJ5156" s="10"/>
      <c r="AK5156" s="10"/>
      <c r="AL5156" s="10"/>
      <c r="AM5156" s="10"/>
      <c r="AN5156" s="10"/>
      <c r="AO5156" s="10"/>
      <c r="AP5156" s="10"/>
      <c r="AQ5156" s="10"/>
      <c r="AR5156" s="10"/>
      <c r="AS5156" s="10"/>
      <c r="AT5156" s="10"/>
      <c r="AU5156" s="10"/>
      <c r="AV5156" s="10"/>
      <c r="AW5156" s="10"/>
      <c r="AX5156" s="10"/>
      <c r="AY5156" s="10"/>
      <c r="AZ5156" s="10"/>
      <c r="BA5156" s="10"/>
      <c r="BB5156" s="10"/>
      <c r="BC5156" s="10"/>
      <c r="BD5156" s="10"/>
      <c r="BE5156" s="10"/>
      <c r="BF5156" s="10"/>
      <c r="BG5156" s="6"/>
    </row>
    <row r="5157" spans="34:59" x14ac:dyDescent="0.25">
      <c r="AH5157" s="6"/>
      <c r="AI5157" s="6"/>
      <c r="AJ5157" s="6"/>
      <c r="AK5157" s="6"/>
      <c r="AL5157" s="6"/>
      <c r="AM5157" s="6"/>
      <c r="AN5157" s="6"/>
      <c r="AO5157" s="6"/>
      <c r="AP5157" s="6"/>
      <c r="AQ5157" s="6"/>
      <c r="AR5157" s="6"/>
      <c r="AS5157" s="6"/>
      <c r="AT5157" s="6"/>
      <c r="AU5157" s="6"/>
      <c r="AV5157" s="6"/>
      <c r="AW5157" s="6"/>
      <c r="AX5157" s="6"/>
      <c r="AY5157" s="6"/>
      <c r="AZ5157" s="6"/>
      <c r="BA5157" s="6"/>
      <c r="BB5157" s="6"/>
      <c r="BC5157" s="6"/>
      <c r="BD5157" s="6"/>
      <c r="BE5157" s="6"/>
      <c r="BF5157" s="6"/>
      <c r="BG5157" s="10"/>
    </row>
    <row r="5158" spans="34:59" x14ac:dyDescent="0.25">
      <c r="AH5158" s="10"/>
      <c r="AI5158" s="6"/>
    </row>
    <row r="5159" spans="34:59" x14ac:dyDescent="0.25">
      <c r="AH5159" s="6"/>
      <c r="AI5159" s="6"/>
      <c r="AJ5159" s="6"/>
      <c r="AK5159" s="6"/>
      <c r="AL5159" s="6"/>
      <c r="AM5159" s="6"/>
      <c r="AN5159" s="6"/>
      <c r="AO5159" s="6"/>
      <c r="AP5159" s="6"/>
      <c r="AQ5159" s="6"/>
      <c r="AR5159" s="6"/>
      <c r="AS5159" s="6"/>
      <c r="AT5159" s="6"/>
      <c r="AU5159" s="6"/>
      <c r="AV5159" s="6"/>
      <c r="AW5159" s="6"/>
      <c r="AX5159" s="6"/>
      <c r="AY5159" s="6"/>
      <c r="AZ5159" s="6"/>
      <c r="BA5159" s="6"/>
      <c r="BB5159" s="6"/>
      <c r="BC5159" s="6"/>
      <c r="BD5159" s="6"/>
      <c r="BE5159" s="6"/>
      <c r="BF5159" s="6"/>
      <c r="BG5159" s="6"/>
    </row>
    <row r="5160" spans="34:59" x14ac:dyDescent="0.25">
      <c r="AH5160" s="10"/>
      <c r="AI5160" s="6"/>
      <c r="AJ5160" s="10"/>
      <c r="AK5160" s="10"/>
      <c r="AL5160" s="10"/>
      <c r="AM5160" s="10"/>
      <c r="AN5160" s="10"/>
      <c r="AO5160" s="10"/>
      <c r="AP5160" s="10"/>
      <c r="AQ5160" s="10"/>
      <c r="AR5160" s="10"/>
      <c r="AS5160" s="10"/>
      <c r="AT5160" s="10"/>
      <c r="AU5160" s="10"/>
      <c r="AV5160" s="10"/>
      <c r="AW5160" s="10"/>
      <c r="AX5160" s="10"/>
      <c r="AY5160" s="10"/>
      <c r="AZ5160" s="10"/>
      <c r="BA5160" s="10"/>
      <c r="BB5160" s="10"/>
      <c r="BC5160" s="10"/>
      <c r="BD5160" s="10"/>
      <c r="BE5160" s="10"/>
      <c r="BF5160" s="10"/>
      <c r="BG5160" s="6"/>
    </row>
    <row r="5161" spans="34:59" x14ac:dyDescent="0.25">
      <c r="AH5161" s="6"/>
      <c r="AI5161" s="6"/>
      <c r="AJ5161" s="6"/>
      <c r="AK5161" s="6"/>
      <c r="AL5161" s="6"/>
      <c r="AM5161" s="6"/>
      <c r="AN5161" s="6"/>
      <c r="AO5161" s="6"/>
      <c r="AP5161" s="6"/>
      <c r="AQ5161" s="6"/>
      <c r="AR5161" s="6"/>
      <c r="AS5161" s="6"/>
      <c r="AT5161" s="6"/>
      <c r="AU5161" s="6"/>
      <c r="AV5161" s="6"/>
      <c r="AW5161" s="6"/>
      <c r="AX5161" s="6"/>
      <c r="AY5161" s="6"/>
      <c r="AZ5161" s="6"/>
      <c r="BA5161" s="6"/>
      <c r="BB5161" s="6"/>
      <c r="BC5161" s="6"/>
      <c r="BD5161" s="6"/>
      <c r="BE5161" s="6"/>
      <c r="BF5161" s="6"/>
      <c r="BG5161" s="10"/>
    </row>
    <row r="5162" spans="34:59" x14ac:dyDescent="0.25">
      <c r="AH5162" s="10"/>
      <c r="AI5162" s="6"/>
    </row>
    <row r="5163" spans="34:59" x14ac:dyDescent="0.25">
      <c r="AH5163" s="6"/>
      <c r="AI5163" s="6"/>
      <c r="AJ5163" s="6"/>
      <c r="AK5163" s="6"/>
      <c r="AL5163" s="6"/>
      <c r="AM5163" s="6"/>
      <c r="AN5163" s="6"/>
      <c r="AO5163" s="6"/>
      <c r="AP5163" s="6"/>
      <c r="AQ5163" s="6"/>
      <c r="AR5163" s="6"/>
      <c r="AS5163" s="6"/>
      <c r="AT5163" s="6"/>
      <c r="AU5163" s="6"/>
      <c r="AV5163" s="6"/>
      <c r="AW5163" s="6"/>
      <c r="AX5163" s="6"/>
      <c r="AY5163" s="6"/>
      <c r="AZ5163" s="6"/>
      <c r="BA5163" s="6"/>
      <c r="BB5163" s="6"/>
      <c r="BC5163" s="6"/>
      <c r="BD5163" s="6"/>
      <c r="BE5163" s="6"/>
      <c r="BF5163" s="6"/>
      <c r="BG5163" s="6"/>
    </row>
    <row r="5164" spans="34:59" x14ac:dyDescent="0.25">
      <c r="AH5164" s="10"/>
      <c r="AI5164" s="6"/>
      <c r="AJ5164" s="10"/>
      <c r="AK5164" s="10"/>
      <c r="AL5164" s="10"/>
      <c r="AM5164" s="10"/>
      <c r="AN5164" s="10"/>
      <c r="AO5164" s="10"/>
      <c r="AP5164" s="10"/>
      <c r="AQ5164" s="10"/>
      <c r="AR5164" s="10"/>
      <c r="AS5164" s="10"/>
      <c r="AT5164" s="10"/>
      <c r="AU5164" s="10"/>
      <c r="AV5164" s="10"/>
      <c r="AW5164" s="10"/>
      <c r="AX5164" s="10"/>
      <c r="AY5164" s="10"/>
      <c r="AZ5164" s="10"/>
      <c r="BA5164" s="10"/>
      <c r="BB5164" s="10"/>
      <c r="BC5164" s="10"/>
      <c r="BD5164" s="10"/>
      <c r="BE5164" s="10"/>
      <c r="BF5164" s="10"/>
      <c r="BG5164" s="6"/>
    </row>
    <row r="5165" spans="34:59" x14ac:dyDescent="0.25">
      <c r="AH5165" s="6"/>
      <c r="AI5165" s="6"/>
      <c r="AJ5165" s="6"/>
      <c r="AK5165" s="6"/>
      <c r="AL5165" s="6"/>
      <c r="AM5165" s="6"/>
      <c r="AN5165" s="6"/>
      <c r="AO5165" s="6"/>
      <c r="AP5165" s="6"/>
      <c r="AQ5165" s="6"/>
      <c r="AR5165" s="6"/>
      <c r="AS5165" s="6"/>
      <c r="AT5165" s="6"/>
      <c r="AU5165" s="6"/>
      <c r="AV5165" s="6"/>
      <c r="AW5165" s="6"/>
      <c r="AX5165" s="6"/>
      <c r="AY5165" s="6"/>
      <c r="AZ5165" s="6"/>
      <c r="BA5165" s="6"/>
      <c r="BB5165" s="6"/>
      <c r="BC5165" s="6"/>
      <c r="BD5165" s="6"/>
      <c r="BE5165" s="6"/>
      <c r="BF5165" s="6"/>
      <c r="BG5165" s="10"/>
    </row>
    <row r="5166" spans="34:59" x14ac:dyDescent="0.25">
      <c r="AH5166" s="10"/>
      <c r="AI5166" s="6"/>
    </row>
    <row r="5167" spans="34:59" x14ac:dyDescent="0.25">
      <c r="AH5167" s="6"/>
      <c r="AI5167" s="6"/>
      <c r="AJ5167" s="6"/>
      <c r="AK5167" s="6"/>
      <c r="AL5167" s="6"/>
      <c r="AM5167" s="6"/>
      <c r="AN5167" s="6"/>
      <c r="AO5167" s="6"/>
      <c r="AP5167" s="6"/>
      <c r="AQ5167" s="6"/>
      <c r="AR5167" s="6"/>
      <c r="AS5167" s="6"/>
      <c r="AT5167" s="6"/>
      <c r="AU5167" s="6"/>
      <c r="AV5167" s="6"/>
      <c r="AW5167" s="6"/>
      <c r="AX5167" s="6"/>
      <c r="AY5167" s="6"/>
      <c r="AZ5167" s="6"/>
      <c r="BA5167" s="6"/>
      <c r="BB5167" s="6"/>
      <c r="BC5167" s="6"/>
      <c r="BD5167" s="6"/>
      <c r="BE5167" s="6"/>
      <c r="BF5167" s="6"/>
      <c r="BG5167" s="6"/>
    </row>
    <row r="5168" spans="34:59" x14ac:dyDescent="0.25">
      <c r="AH5168" s="10"/>
      <c r="AI5168" s="6"/>
      <c r="AJ5168" s="10"/>
      <c r="AK5168" s="10"/>
      <c r="AL5168" s="10"/>
      <c r="AM5168" s="10"/>
      <c r="AN5168" s="10"/>
      <c r="AO5168" s="10"/>
      <c r="AP5168" s="10"/>
      <c r="AQ5168" s="10"/>
      <c r="AR5168" s="10"/>
      <c r="AS5168" s="10"/>
      <c r="AT5168" s="10"/>
      <c r="AU5168" s="10"/>
      <c r="AV5168" s="10"/>
      <c r="AW5168" s="10"/>
      <c r="AX5168" s="10"/>
      <c r="AY5168" s="10"/>
      <c r="AZ5168" s="10"/>
      <c r="BA5168" s="10"/>
      <c r="BB5168" s="10"/>
      <c r="BC5168" s="10"/>
      <c r="BD5168" s="10"/>
      <c r="BE5168" s="10"/>
      <c r="BF5168" s="10"/>
      <c r="BG5168" s="6"/>
    </row>
    <row r="5169" spans="34:59" x14ac:dyDescent="0.25">
      <c r="AH5169" s="6"/>
      <c r="AI5169" s="6"/>
      <c r="AJ5169" s="6"/>
      <c r="AK5169" s="6"/>
      <c r="AL5169" s="6"/>
      <c r="AM5169" s="6"/>
      <c r="AN5169" s="6"/>
      <c r="AO5169" s="6"/>
      <c r="AP5169" s="6"/>
      <c r="AQ5169" s="6"/>
      <c r="AR5169" s="6"/>
      <c r="AS5169" s="6"/>
      <c r="AT5169" s="6"/>
      <c r="AU5169" s="6"/>
      <c r="AV5169" s="6"/>
      <c r="AW5169" s="6"/>
      <c r="AX5169" s="6"/>
      <c r="AY5169" s="6"/>
      <c r="AZ5169" s="6"/>
      <c r="BA5169" s="6"/>
      <c r="BB5169" s="6"/>
      <c r="BC5169" s="6"/>
      <c r="BD5169" s="6"/>
      <c r="BE5169" s="6"/>
      <c r="BF5169" s="6"/>
      <c r="BG5169" s="10"/>
    </row>
    <row r="5170" spans="34:59" x14ac:dyDescent="0.25">
      <c r="AH5170" s="10"/>
      <c r="AI5170" s="6"/>
    </row>
    <row r="5171" spans="34:59" x14ac:dyDescent="0.25">
      <c r="AH5171" s="6"/>
      <c r="AI5171" s="6"/>
      <c r="AJ5171" s="6"/>
      <c r="AK5171" s="6"/>
      <c r="AL5171" s="6"/>
      <c r="AM5171" s="6"/>
      <c r="AN5171" s="6"/>
      <c r="AO5171" s="6"/>
      <c r="AP5171" s="6"/>
      <c r="AQ5171" s="6"/>
      <c r="AR5171" s="6"/>
      <c r="AS5171" s="6"/>
      <c r="AT5171" s="6"/>
      <c r="AU5171" s="6"/>
      <c r="AV5171" s="6"/>
      <c r="AW5171" s="6"/>
      <c r="AX5171" s="6"/>
      <c r="AY5171" s="6"/>
      <c r="AZ5171" s="6"/>
      <c r="BA5171" s="6"/>
      <c r="BB5171" s="6"/>
      <c r="BC5171" s="6"/>
      <c r="BD5171" s="6"/>
      <c r="BE5171" s="6"/>
      <c r="BF5171" s="6"/>
      <c r="BG5171" s="6"/>
    </row>
    <row r="5172" spans="34:59" x14ac:dyDescent="0.25">
      <c r="AH5172" s="10"/>
      <c r="AI5172" s="6"/>
      <c r="AJ5172" s="10"/>
      <c r="AK5172" s="10"/>
      <c r="AL5172" s="10"/>
      <c r="AM5172" s="10"/>
      <c r="AN5172" s="10"/>
      <c r="AO5172" s="10"/>
      <c r="AP5172" s="10"/>
      <c r="AQ5172" s="10"/>
      <c r="AR5172" s="10"/>
      <c r="AS5172" s="10"/>
      <c r="AT5172" s="10"/>
      <c r="AU5172" s="10"/>
      <c r="AV5172" s="10"/>
      <c r="AW5172" s="10"/>
      <c r="AX5172" s="10"/>
      <c r="AY5172" s="10"/>
      <c r="AZ5172" s="10"/>
      <c r="BA5172" s="10"/>
      <c r="BB5172" s="10"/>
      <c r="BC5172" s="10"/>
      <c r="BD5172" s="10"/>
      <c r="BE5172" s="10"/>
      <c r="BF5172" s="10"/>
      <c r="BG5172" s="6"/>
    </row>
    <row r="5173" spans="34:59" x14ac:dyDescent="0.25">
      <c r="AH5173" s="6"/>
      <c r="AI5173" s="6"/>
      <c r="AJ5173" s="6"/>
      <c r="AK5173" s="6"/>
      <c r="AL5173" s="6"/>
      <c r="AM5173" s="6"/>
      <c r="AN5173" s="6"/>
      <c r="AO5173" s="6"/>
      <c r="AP5173" s="6"/>
      <c r="AQ5173" s="6"/>
      <c r="AR5173" s="6"/>
      <c r="AS5173" s="6"/>
      <c r="AT5173" s="6"/>
      <c r="AU5173" s="6"/>
      <c r="AV5173" s="6"/>
      <c r="AW5173" s="6"/>
      <c r="AX5173" s="6"/>
      <c r="AY5173" s="6"/>
      <c r="AZ5173" s="6"/>
      <c r="BA5173" s="6"/>
      <c r="BB5173" s="6"/>
      <c r="BC5173" s="6"/>
      <c r="BD5173" s="6"/>
      <c r="BE5173" s="6"/>
      <c r="BF5173" s="6"/>
      <c r="BG5173" s="10"/>
    </row>
    <row r="5174" spans="34:59" x14ac:dyDescent="0.25">
      <c r="AH5174" s="10"/>
      <c r="AI5174" s="6"/>
    </row>
    <row r="5175" spans="34:59" x14ac:dyDescent="0.25">
      <c r="AH5175" s="6"/>
      <c r="AI5175" s="6"/>
      <c r="AJ5175" s="6"/>
      <c r="AK5175" s="6"/>
      <c r="AL5175" s="6"/>
      <c r="AM5175" s="6"/>
      <c r="AN5175" s="6"/>
      <c r="AO5175" s="6"/>
      <c r="AP5175" s="6"/>
      <c r="AQ5175" s="6"/>
      <c r="AR5175" s="6"/>
      <c r="AS5175" s="6"/>
      <c r="AT5175" s="6"/>
      <c r="AU5175" s="6"/>
      <c r="AV5175" s="6"/>
      <c r="AW5175" s="6"/>
      <c r="AX5175" s="6"/>
      <c r="AY5175" s="6"/>
      <c r="AZ5175" s="6"/>
      <c r="BA5175" s="6"/>
      <c r="BB5175" s="6"/>
      <c r="BC5175" s="6"/>
      <c r="BD5175" s="6"/>
      <c r="BE5175" s="6"/>
      <c r="BF5175" s="6"/>
      <c r="BG5175" s="6"/>
    </row>
    <row r="5176" spans="34:59" x14ac:dyDescent="0.25">
      <c r="AH5176" s="10"/>
      <c r="AI5176" s="6"/>
      <c r="AJ5176" s="10"/>
      <c r="AK5176" s="10"/>
      <c r="AL5176" s="10"/>
      <c r="AM5176" s="10"/>
      <c r="AN5176" s="10"/>
      <c r="AO5176" s="10"/>
      <c r="AP5176" s="10"/>
      <c r="AQ5176" s="10"/>
      <c r="AR5176" s="10"/>
      <c r="AS5176" s="10"/>
      <c r="AT5176" s="10"/>
      <c r="AU5176" s="10"/>
      <c r="AV5176" s="10"/>
      <c r="AW5176" s="10"/>
      <c r="AX5176" s="10"/>
      <c r="AY5176" s="10"/>
      <c r="AZ5176" s="10"/>
      <c r="BA5176" s="10"/>
      <c r="BB5176" s="10"/>
      <c r="BC5176" s="10"/>
      <c r="BD5176" s="10"/>
      <c r="BE5176" s="10"/>
      <c r="BF5176" s="10"/>
      <c r="BG5176" s="6"/>
    </row>
    <row r="5177" spans="34:59" x14ac:dyDescent="0.25">
      <c r="AH5177" s="6"/>
      <c r="AI5177" s="6"/>
      <c r="AJ5177" s="6"/>
      <c r="AK5177" s="6"/>
      <c r="AL5177" s="6"/>
      <c r="AM5177" s="6"/>
      <c r="AN5177" s="6"/>
      <c r="AO5177" s="6"/>
      <c r="AP5177" s="6"/>
      <c r="AQ5177" s="6"/>
      <c r="AR5177" s="6"/>
      <c r="AS5177" s="6"/>
      <c r="AT5177" s="6"/>
      <c r="AU5177" s="6"/>
      <c r="AV5177" s="6"/>
      <c r="AW5177" s="6"/>
      <c r="AX5177" s="6"/>
      <c r="AY5177" s="6"/>
      <c r="AZ5177" s="6"/>
      <c r="BA5177" s="6"/>
      <c r="BB5177" s="6"/>
      <c r="BC5177" s="6"/>
      <c r="BD5177" s="6"/>
      <c r="BE5177" s="6"/>
      <c r="BF5177" s="6"/>
      <c r="BG5177" s="10"/>
    </row>
    <row r="5178" spans="34:59" x14ac:dyDescent="0.25">
      <c r="AH5178" s="10"/>
      <c r="AI5178" s="6"/>
    </row>
    <row r="5179" spans="34:59" x14ac:dyDescent="0.25">
      <c r="AH5179" s="6"/>
      <c r="AI5179" s="6"/>
      <c r="AJ5179" s="6"/>
      <c r="AK5179" s="6"/>
      <c r="AL5179" s="6"/>
      <c r="AM5179" s="6"/>
      <c r="AN5179" s="6"/>
      <c r="AO5179" s="6"/>
      <c r="AP5179" s="6"/>
      <c r="AQ5179" s="6"/>
      <c r="AR5179" s="6"/>
      <c r="AS5179" s="6"/>
      <c r="AT5179" s="6"/>
      <c r="AU5179" s="6"/>
      <c r="AV5179" s="6"/>
      <c r="AW5179" s="6"/>
      <c r="AX5179" s="6"/>
      <c r="AY5179" s="6"/>
      <c r="AZ5179" s="6"/>
      <c r="BA5179" s="6"/>
      <c r="BB5179" s="6"/>
      <c r="BC5179" s="6"/>
      <c r="BD5179" s="6"/>
      <c r="BE5179" s="6"/>
      <c r="BF5179" s="6"/>
      <c r="BG5179" s="6"/>
    </row>
    <row r="5180" spans="34:59" x14ac:dyDescent="0.25">
      <c r="AH5180" s="10"/>
      <c r="AI5180" s="6"/>
      <c r="AJ5180" s="10"/>
      <c r="AK5180" s="10"/>
      <c r="AL5180" s="10"/>
      <c r="AM5180" s="10"/>
      <c r="AN5180" s="10"/>
      <c r="AO5180" s="10"/>
      <c r="AP5180" s="10"/>
      <c r="AQ5180" s="10"/>
      <c r="AR5180" s="10"/>
      <c r="AS5180" s="10"/>
      <c r="AT5180" s="10"/>
      <c r="AU5180" s="10"/>
      <c r="AV5180" s="10"/>
      <c r="AW5180" s="10"/>
      <c r="AX5180" s="10"/>
      <c r="AY5180" s="10"/>
      <c r="AZ5180" s="10"/>
      <c r="BA5180" s="10"/>
      <c r="BB5180" s="10"/>
      <c r="BC5180" s="10"/>
      <c r="BD5180" s="10"/>
      <c r="BE5180" s="10"/>
      <c r="BF5180" s="10"/>
      <c r="BG5180" s="6"/>
    </row>
    <row r="5181" spans="34:59" x14ac:dyDescent="0.25">
      <c r="AH5181" s="6"/>
      <c r="AI5181" s="6"/>
      <c r="AJ5181" s="6"/>
      <c r="AK5181" s="6"/>
      <c r="AL5181" s="6"/>
      <c r="AM5181" s="6"/>
      <c r="AN5181" s="6"/>
      <c r="AO5181" s="6"/>
      <c r="AP5181" s="6"/>
      <c r="AQ5181" s="6"/>
      <c r="AR5181" s="6"/>
      <c r="AS5181" s="6"/>
      <c r="AT5181" s="6"/>
      <c r="AU5181" s="6"/>
      <c r="AV5181" s="6"/>
      <c r="AW5181" s="6"/>
      <c r="AX5181" s="6"/>
      <c r="AY5181" s="6"/>
      <c r="AZ5181" s="6"/>
      <c r="BA5181" s="6"/>
      <c r="BB5181" s="6"/>
      <c r="BC5181" s="6"/>
      <c r="BD5181" s="6"/>
      <c r="BE5181" s="6"/>
      <c r="BF5181" s="6"/>
      <c r="BG5181" s="10"/>
    </row>
    <row r="5182" spans="34:59" x14ac:dyDescent="0.25">
      <c r="AH5182" s="10"/>
      <c r="AI5182" s="6"/>
    </row>
    <row r="5183" spans="34:59" x14ac:dyDescent="0.25">
      <c r="AH5183" s="6"/>
      <c r="AI5183" s="6"/>
      <c r="AJ5183" s="6"/>
      <c r="AK5183" s="6"/>
      <c r="AL5183" s="6"/>
      <c r="AM5183" s="6"/>
      <c r="AN5183" s="6"/>
      <c r="AO5183" s="6"/>
      <c r="AP5183" s="6"/>
      <c r="AQ5183" s="6"/>
      <c r="AR5183" s="6"/>
      <c r="AS5183" s="6"/>
      <c r="AT5183" s="6"/>
      <c r="AU5183" s="6"/>
      <c r="AV5183" s="6"/>
      <c r="AW5183" s="6"/>
      <c r="AX5183" s="6"/>
      <c r="AY5183" s="6"/>
      <c r="AZ5183" s="6"/>
      <c r="BA5183" s="6"/>
      <c r="BB5183" s="6"/>
      <c r="BC5183" s="6"/>
      <c r="BD5183" s="6"/>
      <c r="BE5183" s="6"/>
      <c r="BF5183" s="6"/>
      <c r="BG5183" s="6"/>
    </row>
    <row r="5184" spans="34:59" x14ac:dyDescent="0.25">
      <c r="AH5184" s="10"/>
      <c r="AI5184" s="6"/>
      <c r="AJ5184" s="10"/>
      <c r="AK5184" s="10"/>
      <c r="AL5184" s="10"/>
      <c r="AM5184" s="10"/>
      <c r="AN5184" s="10"/>
      <c r="AO5184" s="10"/>
      <c r="AP5184" s="10"/>
      <c r="AQ5184" s="10"/>
      <c r="AR5184" s="10"/>
      <c r="AS5184" s="10"/>
      <c r="AT5184" s="10"/>
      <c r="AU5184" s="10"/>
      <c r="AV5184" s="10"/>
      <c r="AW5184" s="10"/>
      <c r="AX5184" s="10"/>
      <c r="AY5184" s="10"/>
      <c r="AZ5184" s="10"/>
      <c r="BA5184" s="10"/>
      <c r="BB5184" s="10"/>
      <c r="BC5184" s="10"/>
      <c r="BD5184" s="10"/>
      <c r="BE5184" s="10"/>
      <c r="BF5184" s="10"/>
      <c r="BG5184" s="6"/>
    </row>
    <row r="5185" spans="34:59" x14ac:dyDescent="0.25">
      <c r="AH5185" s="6"/>
      <c r="AI5185" s="6"/>
      <c r="AJ5185" s="6"/>
      <c r="AK5185" s="6"/>
      <c r="AL5185" s="6"/>
      <c r="AM5185" s="6"/>
      <c r="AN5185" s="6"/>
      <c r="AO5185" s="6"/>
      <c r="AP5185" s="6"/>
      <c r="AQ5185" s="6"/>
      <c r="AR5185" s="6"/>
      <c r="AS5185" s="6"/>
      <c r="AT5185" s="6"/>
      <c r="AU5185" s="6"/>
      <c r="AV5185" s="6"/>
      <c r="AW5185" s="6"/>
      <c r="AX5185" s="6"/>
      <c r="AY5185" s="6"/>
      <c r="AZ5185" s="6"/>
      <c r="BA5185" s="6"/>
      <c r="BB5185" s="6"/>
      <c r="BC5185" s="6"/>
      <c r="BD5185" s="6"/>
      <c r="BE5185" s="6"/>
      <c r="BF5185" s="6"/>
      <c r="BG5185" s="10"/>
    </row>
    <row r="5186" spans="34:59" x14ac:dyDescent="0.25">
      <c r="AH5186" s="10"/>
      <c r="AI5186" s="6"/>
    </row>
    <row r="5187" spans="34:59" x14ac:dyDescent="0.25">
      <c r="AH5187" s="6"/>
      <c r="AI5187" s="6"/>
      <c r="AJ5187" s="6"/>
      <c r="AK5187" s="6"/>
      <c r="AL5187" s="6"/>
      <c r="AM5187" s="6"/>
      <c r="AN5187" s="6"/>
      <c r="AO5187" s="6"/>
      <c r="AP5187" s="6"/>
      <c r="AQ5187" s="6"/>
      <c r="AR5187" s="6"/>
      <c r="AS5187" s="6"/>
      <c r="AT5187" s="6"/>
      <c r="AU5187" s="6"/>
      <c r="AV5187" s="6"/>
      <c r="AW5187" s="6"/>
      <c r="AX5187" s="6"/>
      <c r="AY5187" s="6"/>
      <c r="AZ5187" s="6"/>
      <c r="BA5187" s="6"/>
      <c r="BB5187" s="6"/>
      <c r="BC5187" s="6"/>
      <c r="BD5187" s="6"/>
      <c r="BE5187" s="6"/>
      <c r="BF5187" s="6"/>
      <c r="BG5187" s="6"/>
    </row>
    <row r="5188" spans="34:59" x14ac:dyDescent="0.25">
      <c r="AH5188" s="10"/>
      <c r="AI5188" s="6"/>
      <c r="AJ5188" s="10"/>
      <c r="AK5188" s="10"/>
      <c r="AL5188" s="10"/>
      <c r="AM5188" s="10"/>
      <c r="AN5188" s="10"/>
      <c r="AO5188" s="10"/>
      <c r="AP5188" s="10"/>
      <c r="AQ5188" s="10"/>
      <c r="AR5188" s="10"/>
      <c r="AS5188" s="10"/>
      <c r="AT5188" s="10"/>
      <c r="AU5188" s="10"/>
      <c r="AV5188" s="10"/>
      <c r="AW5188" s="10"/>
      <c r="AX5188" s="10"/>
      <c r="AY5188" s="10"/>
      <c r="AZ5188" s="10"/>
      <c r="BA5188" s="10"/>
      <c r="BB5188" s="10"/>
      <c r="BC5188" s="10"/>
      <c r="BD5188" s="10"/>
      <c r="BE5188" s="10"/>
      <c r="BF5188" s="10"/>
      <c r="BG5188" s="6"/>
    </row>
    <row r="5189" spans="34:59" x14ac:dyDescent="0.25">
      <c r="AH5189" s="6"/>
      <c r="AI5189" s="6"/>
      <c r="AJ5189" s="6"/>
      <c r="AK5189" s="6"/>
      <c r="AL5189" s="6"/>
      <c r="AM5189" s="6"/>
      <c r="AN5189" s="6"/>
      <c r="AO5189" s="6"/>
      <c r="AP5189" s="6"/>
      <c r="AQ5189" s="6"/>
      <c r="AR5189" s="6"/>
      <c r="AS5189" s="6"/>
      <c r="AT5189" s="6"/>
      <c r="AU5189" s="6"/>
      <c r="AV5189" s="6"/>
      <c r="AW5189" s="6"/>
      <c r="AX5189" s="6"/>
      <c r="AY5189" s="6"/>
      <c r="AZ5189" s="6"/>
      <c r="BA5189" s="6"/>
      <c r="BB5189" s="6"/>
      <c r="BC5189" s="6"/>
      <c r="BD5189" s="6"/>
      <c r="BE5189" s="6"/>
      <c r="BF5189" s="6"/>
      <c r="BG5189" s="10"/>
    </row>
    <row r="5190" spans="34:59" x14ac:dyDescent="0.25">
      <c r="AH5190" s="10"/>
      <c r="AI5190" s="6"/>
    </row>
    <row r="5191" spans="34:59" x14ac:dyDescent="0.25">
      <c r="AH5191" s="6"/>
      <c r="AI5191" s="6"/>
      <c r="AJ5191" s="6"/>
      <c r="AK5191" s="6"/>
      <c r="AL5191" s="6"/>
      <c r="AM5191" s="6"/>
      <c r="AN5191" s="6"/>
      <c r="AO5191" s="6"/>
      <c r="AP5191" s="6"/>
      <c r="AQ5191" s="6"/>
      <c r="AR5191" s="6"/>
      <c r="AS5191" s="6"/>
      <c r="AT5191" s="6"/>
      <c r="AU5191" s="6"/>
      <c r="AV5191" s="6"/>
      <c r="AW5191" s="6"/>
      <c r="AX5191" s="6"/>
      <c r="AY5191" s="6"/>
      <c r="AZ5191" s="6"/>
      <c r="BA5191" s="6"/>
      <c r="BB5191" s="6"/>
      <c r="BC5191" s="6"/>
      <c r="BD5191" s="6"/>
      <c r="BE5191" s="6"/>
      <c r="BF5191" s="6"/>
      <c r="BG5191" s="6"/>
    </row>
    <row r="5192" spans="34:59" x14ac:dyDescent="0.25">
      <c r="AH5192" s="10"/>
      <c r="AI5192" s="6"/>
      <c r="AJ5192" s="10"/>
      <c r="AK5192" s="10"/>
      <c r="AL5192" s="10"/>
      <c r="AM5192" s="10"/>
      <c r="AN5192" s="10"/>
      <c r="AO5192" s="10"/>
      <c r="AP5192" s="10"/>
      <c r="AQ5192" s="10"/>
      <c r="AR5192" s="10"/>
      <c r="AS5192" s="10"/>
      <c r="AT5192" s="10"/>
      <c r="AU5192" s="10"/>
      <c r="AV5192" s="10"/>
      <c r="AW5192" s="10"/>
      <c r="AX5192" s="10"/>
      <c r="AY5192" s="10"/>
      <c r="AZ5192" s="10"/>
      <c r="BA5192" s="10"/>
      <c r="BB5192" s="10"/>
      <c r="BC5192" s="10"/>
      <c r="BD5192" s="10"/>
      <c r="BE5192" s="10"/>
      <c r="BF5192" s="10"/>
      <c r="BG5192" s="6"/>
    </row>
    <row r="5193" spans="34:59" x14ac:dyDescent="0.25">
      <c r="AH5193" s="6"/>
      <c r="AI5193" s="6"/>
      <c r="AJ5193" s="6"/>
      <c r="AK5193" s="6"/>
      <c r="AL5193" s="6"/>
      <c r="AM5193" s="6"/>
      <c r="AN5193" s="6"/>
      <c r="AO5193" s="6"/>
      <c r="AP5193" s="6"/>
      <c r="AQ5193" s="6"/>
      <c r="AR5193" s="6"/>
      <c r="AS5193" s="6"/>
      <c r="AT5193" s="6"/>
      <c r="AU5193" s="6"/>
      <c r="AV5193" s="6"/>
      <c r="AW5193" s="6"/>
      <c r="AX5193" s="6"/>
      <c r="AY5193" s="6"/>
      <c r="AZ5193" s="6"/>
      <c r="BA5193" s="6"/>
      <c r="BB5193" s="6"/>
      <c r="BC5193" s="6"/>
      <c r="BD5193" s="6"/>
      <c r="BE5193" s="6"/>
      <c r="BF5193" s="6"/>
      <c r="BG5193" s="10"/>
    </row>
    <row r="5194" spans="34:59" x14ac:dyDescent="0.25">
      <c r="AH5194" s="10"/>
      <c r="AI5194" s="6"/>
    </row>
    <row r="5195" spans="34:59" x14ac:dyDescent="0.25">
      <c r="AH5195" s="6"/>
      <c r="AI5195" s="6"/>
      <c r="AJ5195" s="6"/>
      <c r="AK5195" s="6"/>
      <c r="AL5195" s="6"/>
      <c r="AM5195" s="6"/>
      <c r="AN5195" s="6"/>
      <c r="AO5195" s="6"/>
      <c r="AP5195" s="6"/>
      <c r="AQ5195" s="6"/>
      <c r="AR5195" s="6"/>
      <c r="AS5195" s="6"/>
      <c r="AT5195" s="6"/>
      <c r="AU5195" s="6"/>
      <c r="AV5195" s="6"/>
      <c r="AW5195" s="6"/>
      <c r="AX5195" s="6"/>
      <c r="AY5195" s="6"/>
      <c r="AZ5195" s="6"/>
      <c r="BA5195" s="6"/>
      <c r="BB5195" s="6"/>
      <c r="BC5195" s="6"/>
      <c r="BD5195" s="6"/>
      <c r="BE5195" s="6"/>
      <c r="BF5195" s="6"/>
      <c r="BG5195" s="6"/>
    </row>
    <row r="5196" spans="34:59" x14ac:dyDescent="0.25">
      <c r="AH5196" s="10"/>
      <c r="AI5196" s="6"/>
      <c r="AJ5196" s="10"/>
      <c r="AK5196" s="10"/>
      <c r="AL5196" s="10"/>
      <c r="AM5196" s="10"/>
      <c r="AN5196" s="10"/>
      <c r="AO5196" s="10"/>
      <c r="AP5196" s="10"/>
      <c r="AQ5196" s="10"/>
      <c r="AR5196" s="10"/>
      <c r="AS5196" s="10"/>
      <c r="AT5196" s="10"/>
      <c r="AU5196" s="10"/>
      <c r="AV5196" s="10"/>
      <c r="AW5196" s="10"/>
      <c r="AX5196" s="10"/>
      <c r="AY5196" s="10"/>
      <c r="AZ5196" s="10"/>
      <c r="BA5196" s="10"/>
      <c r="BB5196" s="10"/>
      <c r="BC5196" s="10"/>
      <c r="BD5196" s="10"/>
      <c r="BE5196" s="10"/>
      <c r="BF5196" s="10"/>
      <c r="BG5196" s="6"/>
    </row>
    <row r="5197" spans="34:59" x14ac:dyDescent="0.25">
      <c r="AH5197" s="6"/>
      <c r="AI5197" s="6"/>
      <c r="AJ5197" s="6"/>
      <c r="AK5197" s="6"/>
      <c r="AL5197" s="6"/>
      <c r="AM5197" s="6"/>
      <c r="AN5197" s="6"/>
      <c r="AO5197" s="6"/>
      <c r="AP5197" s="6"/>
      <c r="AQ5197" s="6"/>
      <c r="AR5197" s="6"/>
      <c r="AS5197" s="6"/>
      <c r="AT5197" s="6"/>
      <c r="AU5197" s="6"/>
      <c r="AV5197" s="6"/>
      <c r="AW5197" s="6"/>
      <c r="AX5197" s="6"/>
      <c r="AY5197" s="6"/>
      <c r="AZ5197" s="6"/>
      <c r="BA5197" s="6"/>
      <c r="BB5197" s="6"/>
      <c r="BC5197" s="6"/>
      <c r="BD5197" s="6"/>
      <c r="BE5197" s="6"/>
      <c r="BF5197" s="6"/>
      <c r="BG5197" s="10"/>
    </row>
    <row r="5198" spans="34:59" x14ac:dyDescent="0.25">
      <c r="AH5198" s="10"/>
      <c r="AI5198" s="6"/>
    </row>
    <row r="5199" spans="34:59" x14ac:dyDescent="0.25">
      <c r="AH5199" s="6"/>
      <c r="AI5199" s="6"/>
      <c r="AJ5199" s="6"/>
      <c r="AK5199" s="6"/>
      <c r="AL5199" s="6"/>
      <c r="AM5199" s="6"/>
      <c r="AN5199" s="6"/>
      <c r="AO5199" s="6"/>
      <c r="AP5199" s="6"/>
      <c r="AQ5199" s="6"/>
      <c r="AR5199" s="6"/>
      <c r="AS5199" s="6"/>
      <c r="AT5199" s="6"/>
      <c r="AU5199" s="6"/>
      <c r="AV5199" s="6"/>
      <c r="AW5199" s="6"/>
      <c r="AX5199" s="6"/>
      <c r="AY5199" s="6"/>
      <c r="AZ5199" s="6"/>
      <c r="BA5199" s="6"/>
      <c r="BB5199" s="6"/>
      <c r="BC5199" s="6"/>
      <c r="BD5199" s="6"/>
      <c r="BE5199" s="6"/>
      <c r="BF5199" s="6"/>
      <c r="BG5199" s="6"/>
    </row>
    <row r="5200" spans="34:59" x14ac:dyDescent="0.25">
      <c r="AH5200" s="10"/>
      <c r="AI5200" s="6"/>
      <c r="AJ5200" s="10"/>
      <c r="AK5200" s="10"/>
      <c r="AL5200" s="10"/>
      <c r="AM5200" s="10"/>
      <c r="AN5200" s="10"/>
      <c r="AO5200" s="10"/>
      <c r="AP5200" s="10"/>
      <c r="AQ5200" s="10"/>
      <c r="AR5200" s="10"/>
      <c r="AS5200" s="10"/>
      <c r="AT5200" s="10"/>
      <c r="AU5200" s="10"/>
      <c r="AV5200" s="10"/>
      <c r="AW5200" s="10"/>
      <c r="AX5200" s="10"/>
      <c r="AY5200" s="10"/>
      <c r="AZ5200" s="10"/>
      <c r="BA5200" s="10"/>
      <c r="BB5200" s="10"/>
      <c r="BC5200" s="10"/>
      <c r="BD5200" s="10"/>
      <c r="BE5200" s="10"/>
      <c r="BF5200" s="10"/>
      <c r="BG5200" s="6"/>
    </row>
    <row r="5201" spans="34:59" x14ac:dyDescent="0.25">
      <c r="AH5201" s="6"/>
      <c r="AI5201" s="6"/>
      <c r="AJ5201" s="6"/>
      <c r="AK5201" s="6"/>
      <c r="AL5201" s="6"/>
      <c r="AM5201" s="6"/>
      <c r="AN5201" s="6"/>
      <c r="AO5201" s="6"/>
      <c r="AP5201" s="6"/>
      <c r="AQ5201" s="6"/>
      <c r="AR5201" s="6"/>
      <c r="AS5201" s="6"/>
      <c r="AT5201" s="6"/>
      <c r="AU5201" s="6"/>
      <c r="AV5201" s="6"/>
      <c r="AW5201" s="6"/>
      <c r="AX5201" s="6"/>
      <c r="AY5201" s="6"/>
      <c r="AZ5201" s="6"/>
      <c r="BA5201" s="6"/>
      <c r="BB5201" s="6"/>
      <c r="BC5201" s="6"/>
      <c r="BD5201" s="6"/>
      <c r="BE5201" s="6"/>
      <c r="BF5201" s="6"/>
      <c r="BG5201" s="10"/>
    </row>
    <row r="5202" spans="34:59" x14ac:dyDescent="0.25">
      <c r="AH5202" s="10"/>
      <c r="AI5202" s="6"/>
    </row>
    <row r="5203" spans="34:59" x14ac:dyDescent="0.25">
      <c r="AH5203" s="6"/>
      <c r="AI5203" s="6"/>
      <c r="AJ5203" s="6"/>
      <c r="AK5203" s="6"/>
      <c r="AL5203" s="6"/>
      <c r="AM5203" s="6"/>
      <c r="AN5203" s="6"/>
      <c r="AO5203" s="6"/>
      <c r="AP5203" s="6"/>
      <c r="AQ5203" s="6"/>
      <c r="AR5203" s="6"/>
      <c r="AS5203" s="6"/>
      <c r="AT5203" s="6"/>
      <c r="AU5203" s="6"/>
      <c r="AV5203" s="6"/>
      <c r="AW5203" s="6"/>
      <c r="AX5203" s="6"/>
      <c r="AY5203" s="6"/>
      <c r="AZ5203" s="6"/>
      <c r="BA5203" s="6"/>
      <c r="BB5203" s="6"/>
      <c r="BC5203" s="6"/>
      <c r="BD5203" s="6"/>
      <c r="BE5203" s="6"/>
      <c r="BF5203" s="6"/>
      <c r="BG5203" s="6"/>
    </row>
    <row r="5204" spans="34:59" x14ac:dyDescent="0.25">
      <c r="AH5204" s="10"/>
      <c r="AI5204" s="6"/>
      <c r="AJ5204" s="10"/>
      <c r="AK5204" s="10"/>
      <c r="AL5204" s="10"/>
      <c r="AM5204" s="10"/>
      <c r="AN5204" s="10"/>
      <c r="AO5204" s="10"/>
      <c r="AP5204" s="10"/>
      <c r="AQ5204" s="10"/>
      <c r="AR5204" s="10"/>
      <c r="AS5204" s="10"/>
      <c r="AT5204" s="10"/>
      <c r="AU5204" s="10"/>
      <c r="AV5204" s="10"/>
      <c r="AW5204" s="10"/>
      <c r="AX5204" s="10"/>
      <c r="AY5204" s="10"/>
      <c r="AZ5204" s="10"/>
      <c r="BA5204" s="10"/>
      <c r="BB5204" s="10"/>
      <c r="BC5204" s="10"/>
      <c r="BD5204" s="10"/>
      <c r="BE5204" s="10"/>
      <c r="BF5204" s="10"/>
      <c r="BG5204" s="6"/>
    </row>
    <row r="5205" spans="34:59" x14ac:dyDescent="0.25">
      <c r="AH5205" s="6"/>
      <c r="AI5205" s="6"/>
      <c r="AJ5205" s="6"/>
      <c r="AK5205" s="6"/>
      <c r="AL5205" s="6"/>
      <c r="AM5205" s="6"/>
      <c r="AN5205" s="6"/>
      <c r="AO5205" s="6"/>
      <c r="AP5205" s="6"/>
      <c r="AQ5205" s="6"/>
      <c r="AR5205" s="6"/>
      <c r="AS5205" s="6"/>
      <c r="AT5205" s="6"/>
      <c r="AU5205" s="6"/>
      <c r="AV5205" s="6"/>
      <c r="AW5205" s="6"/>
      <c r="AX5205" s="6"/>
      <c r="AY5205" s="6"/>
      <c r="AZ5205" s="6"/>
      <c r="BA5205" s="6"/>
      <c r="BB5205" s="6"/>
      <c r="BC5205" s="6"/>
      <c r="BD5205" s="6"/>
      <c r="BE5205" s="6"/>
      <c r="BF5205" s="6"/>
      <c r="BG5205" s="10"/>
    </row>
    <row r="5206" spans="34:59" x14ac:dyDescent="0.25">
      <c r="AH5206" s="10"/>
      <c r="AI5206" s="6"/>
    </row>
    <row r="5207" spans="34:59" x14ac:dyDescent="0.25">
      <c r="AH5207" s="6"/>
      <c r="AI5207" s="6"/>
      <c r="AJ5207" s="6"/>
      <c r="AK5207" s="6"/>
      <c r="AL5207" s="6"/>
      <c r="AM5207" s="6"/>
      <c r="AN5207" s="6"/>
      <c r="AO5207" s="6"/>
      <c r="AP5207" s="6"/>
      <c r="AQ5207" s="6"/>
      <c r="AR5207" s="6"/>
      <c r="AS5207" s="6"/>
      <c r="AT5207" s="6"/>
      <c r="AU5207" s="6"/>
      <c r="AV5207" s="6"/>
      <c r="AW5207" s="6"/>
      <c r="AX5207" s="6"/>
      <c r="AY5207" s="6"/>
      <c r="AZ5207" s="6"/>
      <c r="BA5207" s="6"/>
      <c r="BB5207" s="6"/>
      <c r="BC5207" s="6"/>
      <c r="BD5207" s="6"/>
      <c r="BE5207" s="6"/>
      <c r="BF5207" s="6"/>
      <c r="BG5207" s="6"/>
    </row>
    <row r="5208" spans="34:59" x14ac:dyDescent="0.25">
      <c r="AH5208" s="10"/>
      <c r="AI5208" s="6"/>
      <c r="AJ5208" s="10"/>
      <c r="AK5208" s="10"/>
      <c r="AL5208" s="10"/>
      <c r="AM5208" s="10"/>
      <c r="AN5208" s="10"/>
      <c r="AO5208" s="10"/>
      <c r="AP5208" s="10"/>
      <c r="AQ5208" s="10"/>
      <c r="AR5208" s="10"/>
      <c r="AS5208" s="10"/>
      <c r="AT5208" s="10"/>
      <c r="AU5208" s="10"/>
      <c r="AV5208" s="10"/>
      <c r="AW5208" s="10"/>
      <c r="AX5208" s="10"/>
      <c r="AY5208" s="10"/>
      <c r="AZ5208" s="10"/>
      <c r="BA5208" s="10"/>
      <c r="BB5208" s="10"/>
      <c r="BC5208" s="10"/>
      <c r="BD5208" s="10"/>
      <c r="BE5208" s="10"/>
      <c r="BF5208" s="10"/>
      <c r="BG5208" s="6"/>
    </row>
    <row r="5209" spans="34:59" x14ac:dyDescent="0.25">
      <c r="AH5209" s="6"/>
      <c r="AI5209" s="6"/>
      <c r="AJ5209" s="6"/>
      <c r="AK5209" s="6"/>
      <c r="AL5209" s="6"/>
      <c r="AM5209" s="6"/>
      <c r="AN5209" s="6"/>
      <c r="AO5209" s="6"/>
      <c r="AP5209" s="6"/>
      <c r="AQ5209" s="6"/>
      <c r="AR5209" s="6"/>
      <c r="AS5209" s="6"/>
      <c r="AT5209" s="6"/>
      <c r="AU5209" s="6"/>
      <c r="AV5209" s="6"/>
      <c r="AW5209" s="6"/>
      <c r="AX5209" s="6"/>
      <c r="AY5209" s="6"/>
      <c r="AZ5209" s="6"/>
      <c r="BA5209" s="6"/>
      <c r="BB5209" s="6"/>
      <c r="BC5209" s="6"/>
      <c r="BD5209" s="6"/>
      <c r="BE5209" s="6"/>
      <c r="BF5209" s="6"/>
      <c r="BG5209" s="10"/>
    </row>
    <row r="5210" spans="34:59" x14ac:dyDescent="0.25">
      <c r="AH5210" s="10"/>
      <c r="AI5210" s="6"/>
    </row>
    <row r="5211" spans="34:59" x14ac:dyDescent="0.25">
      <c r="AH5211" s="6"/>
      <c r="AI5211" s="6"/>
      <c r="AJ5211" s="6"/>
      <c r="AK5211" s="6"/>
      <c r="AL5211" s="6"/>
      <c r="AM5211" s="6"/>
      <c r="AN5211" s="6"/>
      <c r="AO5211" s="6"/>
      <c r="AP5211" s="6"/>
      <c r="AQ5211" s="6"/>
      <c r="AR5211" s="6"/>
      <c r="AS5211" s="6"/>
      <c r="AT5211" s="6"/>
      <c r="AU5211" s="6"/>
      <c r="AV5211" s="6"/>
      <c r="AW5211" s="6"/>
      <c r="AX5211" s="6"/>
      <c r="AY5211" s="6"/>
      <c r="AZ5211" s="6"/>
      <c r="BA5211" s="6"/>
      <c r="BB5211" s="6"/>
      <c r="BC5211" s="6"/>
      <c r="BD5211" s="6"/>
      <c r="BE5211" s="6"/>
      <c r="BF5211" s="6"/>
      <c r="BG5211" s="6"/>
    </row>
    <row r="5212" spans="34:59" x14ac:dyDescent="0.25">
      <c r="AH5212" s="10"/>
      <c r="AI5212" s="6"/>
      <c r="AJ5212" s="10"/>
      <c r="AK5212" s="10"/>
      <c r="AL5212" s="10"/>
      <c r="AM5212" s="10"/>
      <c r="AN5212" s="10"/>
      <c r="AO5212" s="10"/>
      <c r="AP5212" s="10"/>
      <c r="AQ5212" s="10"/>
      <c r="AR5212" s="10"/>
      <c r="AS5212" s="10"/>
      <c r="AT5212" s="10"/>
      <c r="AU5212" s="10"/>
      <c r="AV5212" s="10"/>
      <c r="AW5212" s="10"/>
      <c r="AX5212" s="10"/>
      <c r="AY5212" s="10"/>
      <c r="AZ5212" s="10"/>
      <c r="BA5212" s="10"/>
      <c r="BB5212" s="10"/>
      <c r="BC5212" s="10"/>
      <c r="BD5212" s="10"/>
      <c r="BE5212" s="10"/>
      <c r="BF5212" s="10"/>
      <c r="BG5212" s="6"/>
    </row>
    <row r="5213" spans="34:59" x14ac:dyDescent="0.25">
      <c r="AH5213" s="6"/>
      <c r="AI5213" s="6"/>
      <c r="AJ5213" s="6"/>
      <c r="AK5213" s="6"/>
      <c r="AL5213" s="6"/>
      <c r="AM5213" s="6"/>
      <c r="AN5213" s="6"/>
      <c r="AO5213" s="6"/>
      <c r="AP5213" s="6"/>
      <c r="AQ5213" s="6"/>
      <c r="AR5213" s="6"/>
      <c r="AS5213" s="6"/>
      <c r="AT5213" s="6"/>
      <c r="AU5213" s="6"/>
      <c r="AV5213" s="6"/>
      <c r="AW5213" s="6"/>
      <c r="AX5213" s="6"/>
      <c r="AY5213" s="6"/>
      <c r="AZ5213" s="6"/>
      <c r="BA5213" s="6"/>
      <c r="BB5213" s="6"/>
      <c r="BC5213" s="6"/>
      <c r="BD5213" s="6"/>
      <c r="BE5213" s="6"/>
      <c r="BF5213" s="6"/>
      <c r="BG5213" s="10"/>
    </row>
    <row r="5214" spans="34:59" x14ac:dyDescent="0.25">
      <c r="AH5214" s="10"/>
      <c r="AI5214" s="6"/>
    </row>
    <row r="5215" spans="34:59" x14ac:dyDescent="0.25">
      <c r="AH5215" s="6"/>
      <c r="AI5215" s="6"/>
      <c r="AJ5215" s="6"/>
      <c r="AK5215" s="6"/>
      <c r="AL5215" s="6"/>
      <c r="AM5215" s="6"/>
      <c r="AN5215" s="6"/>
      <c r="AO5215" s="6"/>
      <c r="AP5215" s="6"/>
      <c r="AQ5215" s="6"/>
      <c r="AR5215" s="6"/>
      <c r="AS5215" s="6"/>
      <c r="AT5215" s="6"/>
      <c r="AU5215" s="6"/>
      <c r="AV5215" s="6"/>
      <c r="AW5215" s="6"/>
      <c r="AX5215" s="6"/>
      <c r="AY5215" s="6"/>
      <c r="AZ5215" s="6"/>
      <c r="BA5215" s="6"/>
      <c r="BB5215" s="6"/>
      <c r="BC5215" s="6"/>
      <c r="BD5215" s="6"/>
      <c r="BE5215" s="6"/>
      <c r="BF5215" s="6"/>
      <c r="BG5215" s="6"/>
    </row>
    <row r="5216" spans="34:59" x14ac:dyDescent="0.25">
      <c r="AH5216" s="10"/>
      <c r="AI5216" s="6"/>
      <c r="AJ5216" s="10"/>
      <c r="AK5216" s="10"/>
      <c r="AL5216" s="10"/>
      <c r="AM5216" s="10"/>
      <c r="AN5216" s="10"/>
      <c r="AO5216" s="10"/>
      <c r="AP5216" s="10"/>
      <c r="AQ5216" s="10"/>
      <c r="AR5216" s="10"/>
      <c r="AS5216" s="10"/>
      <c r="AT5216" s="10"/>
      <c r="AU5216" s="10"/>
      <c r="AV5216" s="10"/>
      <c r="AW5216" s="10"/>
      <c r="AX5216" s="10"/>
      <c r="AY5216" s="10"/>
      <c r="AZ5216" s="10"/>
      <c r="BA5216" s="10"/>
      <c r="BB5216" s="10"/>
      <c r="BC5216" s="10"/>
      <c r="BD5216" s="10"/>
      <c r="BE5216" s="10"/>
      <c r="BF5216" s="10"/>
      <c r="BG5216" s="6"/>
    </row>
    <row r="5217" spans="34:59" x14ac:dyDescent="0.25">
      <c r="AH5217" s="6"/>
      <c r="AI5217" s="6"/>
      <c r="AJ5217" s="6"/>
      <c r="AK5217" s="6"/>
      <c r="AL5217" s="6"/>
      <c r="AM5217" s="6"/>
      <c r="AN5217" s="6"/>
      <c r="AO5217" s="6"/>
      <c r="AP5217" s="6"/>
      <c r="AQ5217" s="6"/>
      <c r="AR5217" s="6"/>
      <c r="AS5217" s="6"/>
      <c r="AT5217" s="6"/>
      <c r="AU5217" s="6"/>
      <c r="AV5217" s="6"/>
      <c r="AW5217" s="6"/>
      <c r="AX5217" s="6"/>
      <c r="AY5217" s="6"/>
      <c r="AZ5217" s="6"/>
      <c r="BA5217" s="6"/>
      <c r="BB5217" s="6"/>
      <c r="BC5217" s="6"/>
      <c r="BD5217" s="6"/>
      <c r="BE5217" s="6"/>
      <c r="BF5217" s="6"/>
      <c r="BG5217" s="10"/>
    </row>
    <row r="5218" spans="34:59" x14ac:dyDescent="0.25">
      <c r="AH5218" s="10"/>
      <c r="AI5218" s="6"/>
    </row>
    <row r="5219" spans="34:59" x14ac:dyDescent="0.25">
      <c r="AH5219" s="6"/>
      <c r="AI5219" s="6"/>
      <c r="AJ5219" s="6"/>
      <c r="AK5219" s="6"/>
      <c r="AL5219" s="6"/>
      <c r="AM5219" s="6"/>
      <c r="AN5219" s="6"/>
      <c r="AO5219" s="6"/>
      <c r="AP5219" s="6"/>
      <c r="AQ5219" s="6"/>
      <c r="AR5219" s="6"/>
      <c r="AS5219" s="6"/>
      <c r="AT5219" s="6"/>
      <c r="AU5219" s="6"/>
      <c r="AV5219" s="6"/>
      <c r="AW5219" s="6"/>
      <c r="AX5219" s="6"/>
      <c r="AY5219" s="6"/>
      <c r="AZ5219" s="6"/>
      <c r="BA5219" s="6"/>
      <c r="BB5219" s="6"/>
      <c r="BC5219" s="6"/>
      <c r="BD5219" s="6"/>
      <c r="BE5219" s="6"/>
      <c r="BF5219" s="6"/>
      <c r="BG5219" s="6"/>
    </row>
    <row r="5220" spans="34:59" x14ac:dyDescent="0.25">
      <c r="AH5220" s="10"/>
      <c r="AI5220" s="6"/>
      <c r="AJ5220" s="10"/>
      <c r="AK5220" s="10"/>
      <c r="AL5220" s="10"/>
      <c r="AM5220" s="10"/>
      <c r="AN5220" s="10"/>
      <c r="AO5220" s="10"/>
      <c r="AP5220" s="10"/>
      <c r="AQ5220" s="10"/>
      <c r="AR5220" s="10"/>
      <c r="AS5220" s="10"/>
      <c r="AT5220" s="10"/>
      <c r="AU5220" s="10"/>
      <c r="AV5220" s="10"/>
      <c r="AW5220" s="10"/>
      <c r="AX5220" s="10"/>
      <c r="AY5220" s="10"/>
      <c r="AZ5220" s="10"/>
      <c r="BA5220" s="10"/>
      <c r="BB5220" s="10"/>
      <c r="BC5220" s="10"/>
      <c r="BD5220" s="10"/>
      <c r="BE5220" s="10"/>
      <c r="BF5220" s="10"/>
      <c r="BG5220" s="6"/>
    </row>
    <row r="5221" spans="34:59" x14ac:dyDescent="0.25">
      <c r="AH5221" s="6"/>
      <c r="AI5221" s="6"/>
      <c r="AJ5221" s="6"/>
      <c r="AK5221" s="6"/>
      <c r="AL5221" s="6"/>
      <c r="AM5221" s="6"/>
      <c r="AN5221" s="6"/>
      <c r="AO5221" s="6"/>
      <c r="AP5221" s="6"/>
      <c r="AQ5221" s="6"/>
      <c r="AR5221" s="6"/>
      <c r="AS5221" s="6"/>
      <c r="AT5221" s="6"/>
      <c r="AU5221" s="6"/>
      <c r="AV5221" s="6"/>
      <c r="AW5221" s="6"/>
      <c r="AX5221" s="6"/>
      <c r="AY5221" s="6"/>
      <c r="AZ5221" s="6"/>
      <c r="BA5221" s="6"/>
      <c r="BB5221" s="6"/>
      <c r="BC5221" s="6"/>
      <c r="BD5221" s="6"/>
      <c r="BE5221" s="6"/>
      <c r="BF5221" s="6"/>
      <c r="BG5221" s="10"/>
    </row>
    <row r="5222" spans="34:59" x14ac:dyDescent="0.25">
      <c r="AH5222" s="10"/>
      <c r="AI5222" s="6"/>
    </row>
    <row r="5223" spans="34:59" x14ac:dyDescent="0.25">
      <c r="AH5223" s="6"/>
      <c r="AI5223" s="6"/>
      <c r="AJ5223" s="6"/>
      <c r="AK5223" s="6"/>
      <c r="AL5223" s="6"/>
      <c r="AM5223" s="6"/>
      <c r="AN5223" s="6"/>
      <c r="AO5223" s="6"/>
      <c r="AP5223" s="6"/>
      <c r="AQ5223" s="6"/>
      <c r="AR5223" s="6"/>
      <c r="AS5223" s="6"/>
      <c r="AT5223" s="6"/>
      <c r="AU5223" s="6"/>
      <c r="AV5223" s="6"/>
      <c r="AW5223" s="6"/>
      <c r="AX5223" s="6"/>
      <c r="AY5223" s="6"/>
      <c r="AZ5223" s="6"/>
      <c r="BA5223" s="6"/>
      <c r="BB5223" s="6"/>
      <c r="BC5223" s="6"/>
      <c r="BD5223" s="6"/>
      <c r="BE5223" s="6"/>
      <c r="BF5223" s="6"/>
      <c r="BG5223" s="6"/>
    </row>
    <row r="5224" spans="34:59" x14ac:dyDescent="0.25">
      <c r="AH5224" s="10"/>
      <c r="AI5224" s="6"/>
      <c r="AJ5224" s="10"/>
      <c r="AK5224" s="10"/>
      <c r="AL5224" s="10"/>
      <c r="AM5224" s="10"/>
      <c r="AN5224" s="10"/>
      <c r="AO5224" s="10"/>
      <c r="AP5224" s="10"/>
      <c r="AQ5224" s="10"/>
      <c r="AR5224" s="10"/>
      <c r="AS5224" s="10"/>
      <c r="AT5224" s="10"/>
      <c r="AU5224" s="10"/>
      <c r="AV5224" s="10"/>
      <c r="AW5224" s="10"/>
      <c r="AX5224" s="10"/>
      <c r="AY5224" s="10"/>
      <c r="AZ5224" s="10"/>
      <c r="BA5224" s="10"/>
      <c r="BB5224" s="10"/>
      <c r="BC5224" s="10"/>
      <c r="BD5224" s="10"/>
      <c r="BE5224" s="10"/>
      <c r="BF5224" s="10"/>
      <c r="BG5224" s="6"/>
    </row>
    <row r="5225" spans="34:59" x14ac:dyDescent="0.25">
      <c r="AH5225" s="6"/>
      <c r="AI5225" s="6"/>
      <c r="AJ5225" s="6"/>
      <c r="AK5225" s="6"/>
      <c r="AL5225" s="6"/>
      <c r="AM5225" s="6"/>
      <c r="AN5225" s="6"/>
      <c r="AO5225" s="6"/>
      <c r="AP5225" s="6"/>
      <c r="AQ5225" s="6"/>
      <c r="AR5225" s="6"/>
      <c r="AS5225" s="6"/>
      <c r="AT5225" s="6"/>
      <c r="AU5225" s="6"/>
      <c r="AV5225" s="6"/>
      <c r="AW5225" s="6"/>
      <c r="AX5225" s="6"/>
      <c r="AY5225" s="6"/>
      <c r="AZ5225" s="6"/>
      <c r="BA5225" s="6"/>
      <c r="BB5225" s="6"/>
      <c r="BC5225" s="6"/>
      <c r="BD5225" s="6"/>
      <c r="BE5225" s="6"/>
      <c r="BF5225" s="6"/>
      <c r="BG5225" s="10"/>
    </row>
    <row r="5226" spans="34:59" x14ac:dyDescent="0.25">
      <c r="AH5226" s="10"/>
      <c r="AI5226" s="6"/>
    </row>
    <row r="5227" spans="34:59" x14ac:dyDescent="0.25">
      <c r="AH5227" s="6"/>
      <c r="AI5227" s="6"/>
      <c r="AJ5227" s="6"/>
      <c r="AK5227" s="6"/>
      <c r="AL5227" s="6"/>
      <c r="AM5227" s="6"/>
      <c r="AN5227" s="6"/>
      <c r="AO5227" s="6"/>
      <c r="AP5227" s="6"/>
      <c r="AQ5227" s="6"/>
      <c r="AR5227" s="6"/>
      <c r="AS5227" s="6"/>
      <c r="AT5227" s="6"/>
      <c r="AU5227" s="6"/>
      <c r="AV5227" s="6"/>
      <c r="AW5227" s="6"/>
      <c r="AX5227" s="6"/>
      <c r="AY5227" s="6"/>
      <c r="AZ5227" s="6"/>
      <c r="BA5227" s="6"/>
      <c r="BB5227" s="6"/>
      <c r="BC5227" s="6"/>
      <c r="BD5227" s="6"/>
      <c r="BE5227" s="6"/>
      <c r="BF5227" s="6"/>
      <c r="BG5227" s="6"/>
    </row>
    <row r="5228" spans="34:59" x14ac:dyDescent="0.25">
      <c r="AH5228" s="10"/>
      <c r="AI5228" s="6"/>
      <c r="AJ5228" s="10"/>
      <c r="AK5228" s="10"/>
      <c r="AL5228" s="10"/>
      <c r="AM5228" s="10"/>
      <c r="AN5228" s="10"/>
      <c r="AO5228" s="10"/>
      <c r="AP5228" s="10"/>
      <c r="AQ5228" s="10"/>
      <c r="AR5228" s="10"/>
      <c r="AS5228" s="10"/>
      <c r="AT5228" s="10"/>
      <c r="AU5228" s="10"/>
      <c r="AV5228" s="10"/>
      <c r="AW5228" s="10"/>
      <c r="AX5228" s="10"/>
      <c r="AY5228" s="10"/>
      <c r="AZ5228" s="10"/>
      <c r="BA5228" s="10"/>
      <c r="BB5228" s="10"/>
      <c r="BC5228" s="10"/>
      <c r="BD5228" s="10"/>
      <c r="BE5228" s="10"/>
      <c r="BF5228" s="10"/>
      <c r="BG5228" s="6"/>
    </row>
    <row r="5229" spans="34:59" x14ac:dyDescent="0.25">
      <c r="AH5229" s="6"/>
      <c r="AI5229" s="6"/>
      <c r="AJ5229" s="6"/>
      <c r="AK5229" s="6"/>
      <c r="AL5229" s="6"/>
      <c r="AM5229" s="6"/>
      <c r="AN5229" s="6"/>
      <c r="AO5229" s="6"/>
      <c r="AP5229" s="6"/>
      <c r="AQ5229" s="6"/>
      <c r="AR5229" s="6"/>
      <c r="AS5229" s="6"/>
      <c r="AT5229" s="6"/>
      <c r="AU5229" s="6"/>
      <c r="AV5229" s="6"/>
      <c r="AW5229" s="6"/>
      <c r="AX5229" s="6"/>
      <c r="AY5229" s="6"/>
      <c r="AZ5229" s="6"/>
      <c r="BA5229" s="6"/>
      <c r="BB5229" s="6"/>
      <c r="BC5229" s="6"/>
      <c r="BD5229" s="6"/>
      <c r="BE5229" s="6"/>
      <c r="BF5229" s="6"/>
      <c r="BG5229" s="10"/>
    </row>
    <row r="5230" spans="34:59" x14ac:dyDescent="0.25">
      <c r="AH5230" s="10"/>
      <c r="AI5230" s="6"/>
    </row>
    <row r="5231" spans="34:59" x14ac:dyDescent="0.25">
      <c r="AH5231" s="6"/>
      <c r="AI5231" s="6"/>
      <c r="AJ5231" s="6"/>
      <c r="AK5231" s="6"/>
      <c r="AL5231" s="6"/>
      <c r="AM5231" s="6"/>
      <c r="AN5231" s="6"/>
      <c r="AO5231" s="6"/>
      <c r="AP5231" s="6"/>
      <c r="AQ5231" s="6"/>
      <c r="AR5231" s="6"/>
      <c r="AS5231" s="6"/>
      <c r="AT5231" s="6"/>
      <c r="AU5231" s="6"/>
      <c r="AV5231" s="6"/>
      <c r="AW5231" s="6"/>
      <c r="AX5231" s="6"/>
      <c r="AY5231" s="6"/>
      <c r="AZ5231" s="6"/>
      <c r="BA5231" s="6"/>
      <c r="BB5231" s="6"/>
      <c r="BC5231" s="6"/>
      <c r="BD5231" s="6"/>
      <c r="BE5231" s="6"/>
      <c r="BF5231" s="6"/>
      <c r="BG5231" s="6"/>
    </row>
    <row r="5232" spans="34:59" x14ac:dyDescent="0.25">
      <c r="AH5232" s="10"/>
      <c r="AI5232" s="6"/>
      <c r="AJ5232" s="10"/>
      <c r="AK5232" s="10"/>
      <c r="AL5232" s="10"/>
      <c r="AM5232" s="10"/>
      <c r="AN5232" s="10"/>
      <c r="AO5232" s="10"/>
      <c r="AP5232" s="10"/>
      <c r="AQ5232" s="10"/>
      <c r="AR5232" s="10"/>
      <c r="AS5232" s="10"/>
      <c r="AT5232" s="10"/>
      <c r="AU5232" s="10"/>
      <c r="AV5232" s="10"/>
      <c r="AW5232" s="10"/>
      <c r="AX5232" s="10"/>
      <c r="AY5232" s="10"/>
      <c r="AZ5232" s="10"/>
      <c r="BA5232" s="10"/>
      <c r="BB5232" s="10"/>
      <c r="BC5232" s="10"/>
      <c r="BD5232" s="10"/>
      <c r="BE5232" s="10"/>
      <c r="BF5232" s="10"/>
      <c r="BG5232" s="6"/>
    </row>
    <row r="5233" spans="34:59" x14ac:dyDescent="0.25">
      <c r="AH5233" s="6"/>
      <c r="AI5233" s="6"/>
      <c r="AJ5233" s="6"/>
      <c r="AK5233" s="6"/>
      <c r="AL5233" s="6"/>
      <c r="AM5233" s="6"/>
      <c r="AN5233" s="6"/>
      <c r="AO5233" s="6"/>
      <c r="AP5233" s="6"/>
      <c r="AQ5233" s="6"/>
      <c r="AR5233" s="6"/>
      <c r="AS5233" s="6"/>
      <c r="AT5233" s="6"/>
      <c r="AU5233" s="6"/>
      <c r="AV5233" s="6"/>
      <c r="AW5233" s="6"/>
      <c r="AX5233" s="6"/>
      <c r="AY5233" s="6"/>
      <c r="AZ5233" s="6"/>
      <c r="BA5233" s="6"/>
      <c r="BB5233" s="6"/>
      <c r="BC5233" s="6"/>
      <c r="BD5233" s="6"/>
      <c r="BE5233" s="6"/>
      <c r="BF5233" s="6"/>
      <c r="BG5233" s="10"/>
    </row>
    <row r="5234" spans="34:59" x14ac:dyDescent="0.25">
      <c r="AH5234" s="10"/>
      <c r="AI5234" s="6"/>
    </row>
    <row r="5235" spans="34:59" x14ac:dyDescent="0.25">
      <c r="AH5235" s="6"/>
      <c r="AI5235" s="6"/>
      <c r="AJ5235" s="6"/>
      <c r="AK5235" s="6"/>
      <c r="AL5235" s="6"/>
      <c r="AM5235" s="6"/>
      <c r="AN5235" s="6"/>
      <c r="AO5235" s="6"/>
      <c r="AP5235" s="6"/>
      <c r="AQ5235" s="6"/>
      <c r="AR5235" s="6"/>
      <c r="AS5235" s="6"/>
      <c r="AT5235" s="6"/>
      <c r="AU5235" s="6"/>
      <c r="AV5235" s="6"/>
      <c r="AW5235" s="6"/>
      <c r="AX5235" s="6"/>
      <c r="AY5235" s="6"/>
      <c r="AZ5235" s="6"/>
      <c r="BA5235" s="6"/>
      <c r="BB5235" s="6"/>
      <c r="BC5235" s="6"/>
      <c r="BD5235" s="6"/>
      <c r="BE5235" s="6"/>
      <c r="BF5235" s="6"/>
      <c r="BG5235" s="6"/>
    </row>
    <row r="5236" spans="34:59" x14ac:dyDescent="0.25">
      <c r="AH5236" s="10"/>
      <c r="AI5236" s="6"/>
      <c r="AJ5236" s="10"/>
      <c r="AK5236" s="10"/>
      <c r="AL5236" s="10"/>
      <c r="AM5236" s="10"/>
      <c r="AN5236" s="10"/>
      <c r="AO5236" s="10"/>
      <c r="AP5236" s="10"/>
      <c r="AQ5236" s="10"/>
      <c r="AR5236" s="10"/>
      <c r="AS5236" s="10"/>
      <c r="AT5236" s="10"/>
      <c r="AU5236" s="10"/>
      <c r="AV5236" s="10"/>
      <c r="AW5236" s="10"/>
      <c r="AX5236" s="10"/>
      <c r="AY5236" s="10"/>
      <c r="AZ5236" s="10"/>
      <c r="BA5236" s="10"/>
      <c r="BB5236" s="10"/>
      <c r="BC5236" s="10"/>
      <c r="BD5236" s="10"/>
      <c r="BE5236" s="10"/>
      <c r="BF5236" s="10"/>
      <c r="BG5236" s="6"/>
    </row>
    <row r="5237" spans="34:59" x14ac:dyDescent="0.25">
      <c r="AH5237" s="6"/>
      <c r="AI5237" s="6"/>
      <c r="AJ5237" s="6"/>
      <c r="AK5237" s="6"/>
      <c r="AL5237" s="6"/>
      <c r="AM5237" s="6"/>
      <c r="AN5237" s="6"/>
      <c r="AO5237" s="6"/>
      <c r="AP5237" s="6"/>
      <c r="AQ5237" s="6"/>
      <c r="AR5237" s="6"/>
      <c r="AS5237" s="6"/>
      <c r="AT5237" s="6"/>
      <c r="AU5237" s="6"/>
      <c r="AV5237" s="6"/>
      <c r="AW5237" s="6"/>
      <c r="AX5237" s="6"/>
      <c r="AY5237" s="6"/>
      <c r="AZ5237" s="6"/>
      <c r="BA5237" s="6"/>
      <c r="BB5237" s="6"/>
      <c r="BC5237" s="6"/>
      <c r="BD5237" s="6"/>
      <c r="BE5237" s="6"/>
      <c r="BF5237" s="6"/>
      <c r="BG5237" s="10"/>
    </row>
    <row r="5238" spans="34:59" x14ac:dyDescent="0.25">
      <c r="AH5238" s="10"/>
      <c r="AI5238" s="6"/>
    </row>
    <row r="5239" spans="34:59" x14ac:dyDescent="0.25">
      <c r="AH5239" s="6"/>
      <c r="AI5239" s="6"/>
      <c r="AJ5239" s="6"/>
      <c r="AK5239" s="6"/>
      <c r="AL5239" s="6"/>
      <c r="AM5239" s="6"/>
      <c r="AN5239" s="6"/>
      <c r="AO5239" s="6"/>
      <c r="AP5239" s="6"/>
      <c r="AQ5239" s="6"/>
      <c r="AR5239" s="6"/>
      <c r="AS5239" s="6"/>
      <c r="AT5239" s="6"/>
      <c r="AU5239" s="6"/>
      <c r="AV5239" s="6"/>
      <c r="AW5239" s="6"/>
      <c r="AX5239" s="6"/>
      <c r="AY5239" s="6"/>
      <c r="AZ5239" s="6"/>
      <c r="BA5239" s="6"/>
      <c r="BB5239" s="6"/>
      <c r="BC5239" s="6"/>
      <c r="BD5239" s="6"/>
      <c r="BE5239" s="6"/>
      <c r="BF5239" s="6"/>
      <c r="BG5239" s="6"/>
    </row>
    <row r="5240" spans="34:59" x14ac:dyDescent="0.25">
      <c r="AH5240" s="10"/>
      <c r="AI5240" s="6"/>
      <c r="AJ5240" s="10"/>
      <c r="AK5240" s="10"/>
      <c r="AL5240" s="10"/>
      <c r="AM5240" s="10"/>
      <c r="AN5240" s="10"/>
      <c r="AO5240" s="10"/>
      <c r="AP5240" s="10"/>
      <c r="AQ5240" s="10"/>
      <c r="AR5240" s="10"/>
      <c r="AS5240" s="10"/>
      <c r="AT5240" s="10"/>
      <c r="AU5240" s="10"/>
      <c r="AV5240" s="10"/>
      <c r="AW5240" s="10"/>
      <c r="AX5240" s="10"/>
      <c r="AY5240" s="10"/>
      <c r="AZ5240" s="10"/>
      <c r="BA5240" s="10"/>
      <c r="BB5240" s="10"/>
      <c r="BC5240" s="10"/>
      <c r="BD5240" s="10"/>
      <c r="BE5240" s="10"/>
      <c r="BF5240" s="10"/>
      <c r="BG5240" s="6"/>
    </row>
    <row r="5241" spans="34:59" x14ac:dyDescent="0.25">
      <c r="AH5241" s="6"/>
      <c r="AI5241" s="6"/>
      <c r="AJ5241" s="6"/>
      <c r="AK5241" s="6"/>
      <c r="AL5241" s="6"/>
      <c r="AM5241" s="6"/>
      <c r="AN5241" s="6"/>
      <c r="AO5241" s="6"/>
      <c r="AP5241" s="6"/>
      <c r="AQ5241" s="6"/>
      <c r="AR5241" s="6"/>
      <c r="AS5241" s="6"/>
      <c r="AT5241" s="6"/>
      <c r="AU5241" s="6"/>
      <c r="AV5241" s="6"/>
      <c r="AW5241" s="6"/>
      <c r="AX5241" s="6"/>
      <c r="AY5241" s="6"/>
      <c r="AZ5241" s="6"/>
      <c r="BA5241" s="6"/>
      <c r="BB5241" s="6"/>
      <c r="BC5241" s="6"/>
      <c r="BD5241" s="6"/>
      <c r="BE5241" s="6"/>
      <c r="BF5241" s="6"/>
      <c r="BG5241" s="10"/>
    </row>
    <row r="5242" spans="34:59" x14ac:dyDescent="0.25">
      <c r="AH5242" s="10"/>
      <c r="AI5242" s="6"/>
    </row>
    <row r="5243" spans="34:59" x14ac:dyDescent="0.25">
      <c r="AH5243" s="6"/>
      <c r="AI5243" s="6"/>
      <c r="AJ5243" s="6"/>
      <c r="AK5243" s="6"/>
      <c r="AL5243" s="6"/>
      <c r="AM5243" s="6"/>
      <c r="AN5243" s="6"/>
      <c r="AO5243" s="6"/>
      <c r="AP5243" s="6"/>
      <c r="AQ5243" s="6"/>
      <c r="AR5243" s="6"/>
      <c r="AS5243" s="6"/>
      <c r="AT5243" s="6"/>
      <c r="AU5243" s="6"/>
      <c r="AV5243" s="6"/>
      <c r="AW5243" s="6"/>
      <c r="AX5243" s="6"/>
      <c r="AY5243" s="6"/>
      <c r="AZ5243" s="6"/>
      <c r="BA5243" s="6"/>
      <c r="BB5243" s="6"/>
      <c r="BC5243" s="6"/>
      <c r="BD5243" s="6"/>
      <c r="BE5243" s="6"/>
      <c r="BF5243" s="6"/>
      <c r="BG5243" s="6"/>
    </row>
    <row r="5244" spans="34:59" x14ac:dyDescent="0.25">
      <c r="AH5244" s="10"/>
      <c r="AI5244" s="6"/>
      <c r="AJ5244" s="10"/>
      <c r="AK5244" s="10"/>
      <c r="AL5244" s="10"/>
      <c r="AM5244" s="10"/>
      <c r="AN5244" s="10"/>
      <c r="AO5244" s="10"/>
      <c r="AP5244" s="10"/>
      <c r="AQ5244" s="10"/>
      <c r="AR5244" s="10"/>
      <c r="AS5244" s="10"/>
      <c r="AT5244" s="10"/>
      <c r="AU5244" s="10"/>
      <c r="AV5244" s="10"/>
      <c r="AW5244" s="10"/>
      <c r="AX5244" s="10"/>
      <c r="AY5244" s="10"/>
      <c r="AZ5244" s="10"/>
      <c r="BA5244" s="10"/>
      <c r="BB5244" s="10"/>
      <c r="BC5244" s="10"/>
      <c r="BD5244" s="10"/>
      <c r="BE5244" s="10"/>
      <c r="BF5244" s="10"/>
      <c r="BG5244" s="6"/>
    </row>
    <row r="5245" spans="34:59" x14ac:dyDescent="0.25">
      <c r="AH5245" s="6"/>
      <c r="AI5245" s="6"/>
      <c r="AJ5245" s="6"/>
      <c r="AK5245" s="6"/>
      <c r="AL5245" s="6"/>
      <c r="AM5245" s="6"/>
      <c r="AN5245" s="6"/>
      <c r="AO5245" s="6"/>
      <c r="AP5245" s="6"/>
      <c r="AQ5245" s="6"/>
      <c r="AR5245" s="6"/>
      <c r="AS5245" s="6"/>
      <c r="AT5245" s="6"/>
      <c r="AU5245" s="6"/>
      <c r="AV5245" s="6"/>
      <c r="AW5245" s="6"/>
      <c r="AX5245" s="6"/>
      <c r="AY5245" s="6"/>
      <c r="AZ5245" s="6"/>
      <c r="BA5245" s="6"/>
      <c r="BB5245" s="6"/>
      <c r="BC5245" s="6"/>
      <c r="BD5245" s="6"/>
      <c r="BE5245" s="6"/>
      <c r="BF5245" s="6"/>
      <c r="BG5245" s="10"/>
    </row>
    <row r="5246" spans="34:59" x14ac:dyDescent="0.25">
      <c r="AH5246" s="10"/>
      <c r="AI5246" s="6"/>
    </row>
    <row r="5247" spans="34:59" x14ac:dyDescent="0.25">
      <c r="AH5247" s="6"/>
      <c r="AI5247" s="6"/>
      <c r="AJ5247" s="6"/>
      <c r="AK5247" s="6"/>
      <c r="AL5247" s="6"/>
      <c r="AM5247" s="6"/>
      <c r="AN5247" s="6"/>
      <c r="AO5247" s="6"/>
      <c r="AP5247" s="6"/>
      <c r="AQ5247" s="6"/>
      <c r="AR5247" s="6"/>
      <c r="AS5247" s="6"/>
      <c r="AT5247" s="6"/>
      <c r="AU5247" s="6"/>
      <c r="AV5247" s="6"/>
      <c r="AW5247" s="6"/>
      <c r="AX5247" s="6"/>
      <c r="AY5247" s="6"/>
      <c r="AZ5247" s="6"/>
      <c r="BA5247" s="6"/>
      <c r="BB5247" s="6"/>
      <c r="BC5247" s="6"/>
      <c r="BD5247" s="6"/>
      <c r="BE5247" s="6"/>
      <c r="BF5247" s="6"/>
      <c r="BG5247" s="6"/>
    </row>
    <row r="5248" spans="34:59" x14ac:dyDescent="0.25">
      <c r="AH5248" s="10"/>
      <c r="AI5248" s="6"/>
      <c r="AJ5248" s="10"/>
      <c r="AK5248" s="10"/>
      <c r="AL5248" s="10"/>
      <c r="AM5248" s="10"/>
      <c r="AN5248" s="10"/>
      <c r="AO5248" s="10"/>
      <c r="AP5248" s="10"/>
      <c r="AQ5248" s="10"/>
      <c r="AR5248" s="10"/>
      <c r="AS5248" s="10"/>
      <c r="AT5248" s="10"/>
      <c r="AU5248" s="10"/>
      <c r="AV5248" s="10"/>
      <c r="AW5248" s="10"/>
      <c r="AX5248" s="10"/>
      <c r="AY5248" s="10"/>
      <c r="AZ5248" s="10"/>
      <c r="BA5248" s="10"/>
      <c r="BB5248" s="10"/>
      <c r="BC5248" s="10"/>
      <c r="BD5248" s="10"/>
      <c r="BE5248" s="10"/>
      <c r="BF5248" s="10"/>
      <c r="BG5248" s="6"/>
    </row>
    <row r="5249" spans="34:59" x14ac:dyDescent="0.25">
      <c r="AH5249" s="6"/>
      <c r="AI5249" s="6"/>
      <c r="AJ5249" s="6"/>
      <c r="AK5249" s="6"/>
      <c r="AL5249" s="6"/>
      <c r="AM5249" s="6"/>
      <c r="AN5249" s="6"/>
      <c r="AO5249" s="6"/>
      <c r="AP5249" s="6"/>
      <c r="AQ5249" s="6"/>
      <c r="AR5249" s="6"/>
      <c r="AS5249" s="6"/>
      <c r="AT5249" s="6"/>
      <c r="AU5249" s="6"/>
      <c r="AV5249" s="6"/>
      <c r="AW5249" s="6"/>
      <c r="AX5249" s="6"/>
      <c r="AY5249" s="6"/>
      <c r="AZ5249" s="6"/>
      <c r="BA5249" s="6"/>
      <c r="BB5249" s="6"/>
      <c r="BC5249" s="6"/>
      <c r="BD5249" s="6"/>
      <c r="BE5249" s="6"/>
      <c r="BF5249" s="6"/>
      <c r="BG5249" s="10"/>
    </row>
    <row r="5250" spans="34:59" x14ac:dyDescent="0.25">
      <c r="AH5250" s="10"/>
      <c r="AI5250" s="6"/>
    </row>
    <row r="5251" spans="34:59" x14ac:dyDescent="0.25">
      <c r="AH5251" s="6"/>
      <c r="AI5251" s="6"/>
      <c r="AJ5251" s="6"/>
      <c r="AK5251" s="6"/>
      <c r="AL5251" s="6"/>
      <c r="AM5251" s="6"/>
      <c r="AN5251" s="6"/>
      <c r="AO5251" s="6"/>
      <c r="AP5251" s="6"/>
      <c r="AQ5251" s="6"/>
      <c r="AR5251" s="6"/>
      <c r="AS5251" s="6"/>
      <c r="AT5251" s="6"/>
      <c r="AU5251" s="6"/>
      <c r="AV5251" s="6"/>
      <c r="AW5251" s="6"/>
      <c r="AX5251" s="6"/>
      <c r="AY5251" s="6"/>
      <c r="AZ5251" s="6"/>
      <c r="BA5251" s="6"/>
      <c r="BB5251" s="6"/>
      <c r="BC5251" s="6"/>
      <c r="BD5251" s="6"/>
      <c r="BE5251" s="6"/>
      <c r="BF5251" s="6"/>
      <c r="BG5251" s="6"/>
    </row>
    <row r="5252" spans="34:59" x14ac:dyDescent="0.25">
      <c r="AH5252" s="10"/>
      <c r="AI5252" s="6"/>
      <c r="AJ5252" s="10"/>
      <c r="AK5252" s="10"/>
      <c r="AL5252" s="10"/>
      <c r="AM5252" s="10"/>
      <c r="AN5252" s="10"/>
      <c r="AO5252" s="10"/>
      <c r="AP5252" s="10"/>
      <c r="AQ5252" s="10"/>
      <c r="AR5252" s="10"/>
      <c r="AS5252" s="10"/>
      <c r="AT5252" s="10"/>
      <c r="AU5252" s="10"/>
      <c r="AV5252" s="10"/>
      <c r="AW5252" s="10"/>
      <c r="AX5252" s="10"/>
      <c r="AY5252" s="10"/>
      <c r="AZ5252" s="10"/>
      <c r="BA5252" s="10"/>
      <c r="BB5252" s="10"/>
      <c r="BC5252" s="10"/>
      <c r="BD5252" s="10"/>
      <c r="BE5252" s="10"/>
      <c r="BF5252" s="10"/>
      <c r="BG5252" s="6"/>
    </row>
    <row r="5253" spans="34:59" x14ac:dyDescent="0.25">
      <c r="AH5253" s="6"/>
      <c r="AI5253" s="6"/>
      <c r="AJ5253" s="6"/>
      <c r="AK5253" s="6"/>
      <c r="AL5253" s="6"/>
      <c r="AM5253" s="6"/>
      <c r="AN5253" s="6"/>
      <c r="AO5253" s="6"/>
      <c r="AP5253" s="6"/>
      <c r="AQ5253" s="6"/>
      <c r="AR5253" s="6"/>
      <c r="AS5253" s="6"/>
      <c r="AT5253" s="6"/>
      <c r="AU5253" s="6"/>
      <c r="AV5253" s="6"/>
      <c r="AW5253" s="6"/>
      <c r="AX5253" s="6"/>
      <c r="AY5253" s="6"/>
      <c r="AZ5253" s="6"/>
      <c r="BA5253" s="6"/>
      <c r="BB5253" s="6"/>
      <c r="BC5253" s="6"/>
      <c r="BD5253" s="6"/>
      <c r="BE5253" s="6"/>
      <c r="BF5253" s="6"/>
      <c r="BG5253" s="10"/>
    </row>
    <row r="5254" spans="34:59" x14ac:dyDescent="0.25">
      <c r="AH5254" s="10"/>
      <c r="AI5254" s="6"/>
    </row>
    <row r="5255" spans="34:59" x14ac:dyDescent="0.25">
      <c r="AH5255" s="6"/>
      <c r="AI5255" s="6"/>
      <c r="AJ5255" s="6"/>
      <c r="AK5255" s="6"/>
      <c r="AL5255" s="6"/>
      <c r="AM5255" s="6"/>
      <c r="AN5255" s="6"/>
      <c r="AO5255" s="6"/>
      <c r="AP5255" s="6"/>
      <c r="AQ5255" s="6"/>
      <c r="AR5255" s="6"/>
      <c r="AS5255" s="6"/>
      <c r="AT5255" s="6"/>
      <c r="AU5255" s="6"/>
      <c r="AV5255" s="6"/>
      <c r="AW5255" s="6"/>
      <c r="AX5255" s="6"/>
      <c r="AY5255" s="6"/>
      <c r="AZ5255" s="6"/>
      <c r="BA5255" s="6"/>
      <c r="BB5255" s="6"/>
      <c r="BC5255" s="6"/>
      <c r="BD5255" s="6"/>
      <c r="BE5255" s="6"/>
      <c r="BF5255" s="6"/>
      <c r="BG5255" s="6"/>
    </row>
    <row r="5256" spans="34:59" x14ac:dyDescent="0.25">
      <c r="AH5256" s="10"/>
      <c r="AI5256" s="6"/>
      <c r="AJ5256" s="10"/>
      <c r="AK5256" s="10"/>
      <c r="AL5256" s="10"/>
      <c r="AM5256" s="10"/>
      <c r="AN5256" s="10"/>
      <c r="AO5256" s="10"/>
      <c r="AP5256" s="10"/>
      <c r="AQ5256" s="10"/>
      <c r="AR5256" s="10"/>
      <c r="AS5256" s="10"/>
      <c r="AT5256" s="10"/>
      <c r="AU5256" s="10"/>
      <c r="AV5256" s="10"/>
      <c r="AW5256" s="10"/>
      <c r="AX5256" s="10"/>
      <c r="AY5256" s="10"/>
      <c r="AZ5256" s="10"/>
      <c r="BA5256" s="10"/>
      <c r="BB5256" s="10"/>
      <c r="BC5256" s="10"/>
      <c r="BD5256" s="10"/>
      <c r="BE5256" s="10"/>
      <c r="BF5256" s="10"/>
      <c r="BG5256" s="6"/>
    </row>
    <row r="5257" spans="34:59" x14ac:dyDescent="0.25">
      <c r="AH5257" s="6"/>
      <c r="AI5257" s="6"/>
      <c r="AJ5257" s="6"/>
      <c r="AK5257" s="6"/>
      <c r="AL5257" s="6"/>
      <c r="AM5257" s="6"/>
      <c r="AN5257" s="6"/>
      <c r="AO5257" s="6"/>
      <c r="AP5257" s="6"/>
      <c r="AQ5257" s="6"/>
      <c r="AR5257" s="6"/>
      <c r="AS5257" s="6"/>
      <c r="AT5257" s="6"/>
      <c r="AU5257" s="6"/>
      <c r="AV5257" s="6"/>
      <c r="AW5257" s="6"/>
      <c r="AX5257" s="6"/>
      <c r="AY5257" s="6"/>
      <c r="AZ5257" s="6"/>
      <c r="BA5257" s="6"/>
      <c r="BB5257" s="6"/>
      <c r="BC5257" s="6"/>
      <c r="BD5257" s="6"/>
      <c r="BE5257" s="6"/>
      <c r="BF5257" s="6"/>
      <c r="BG5257" s="10"/>
    </row>
    <row r="5258" spans="34:59" x14ac:dyDescent="0.25">
      <c r="AH5258" s="10"/>
      <c r="AI5258" s="6"/>
    </row>
    <row r="5259" spans="34:59" x14ac:dyDescent="0.25">
      <c r="AH5259" s="6"/>
      <c r="AI5259" s="6"/>
      <c r="AJ5259" s="6"/>
      <c r="AK5259" s="6"/>
      <c r="AL5259" s="6"/>
      <c r="AM5259" s="6"/>
      <c r="AN5259" s="6"/>
      <c r="AO5259" s="6"/>
      <c r="AP5259" s="6"/>
      <c r="AQ5259" s="6"/>
      <c r="AR5259" s="6"/>
      <c r="AS5259" s="6"/>
      <c r="AT5259" s="6"/>
      <c r="AU5259" s="6"/>
      <c r="AV5259" s="6"/>
      <c r="AW5259" s="6"/>
      <c r="AX5259" s="6"/>
      <c r="AY5259" s="6"/>
      <c r="AZ5259" s="6"/>
      <c r="BA5259" s="6"/>
      <c r="BB5259" s="6"/>
      <c r="BC5259" s="6"/>
      <c r="BD5259" s="6"/>
      <c r="BE5259" s="6"/>
      <c r="BF5259" s="6"/>
      <c r="BG5259" s="6"/>
    </row>
    <row r="5260" spans="34:59" x14ac:dyDescent="0.25">
      <c r="AH5260" s="10"/>
      <c r="AI5260" s="6"/>
      <c r="AJ5260" s="10"/>
      <c r="AK5260" s="10"/>
      <c r="AL5260" s="10"/>
      <c r="AM5260" s="10"/>
      <c r="AN5260" s="10"/>
      <c r="AO5260" s="10"/>
      <c r="AP5260" s="10"/>
      <c r="AQ5260" s="10"/>
      <c r="AR5260" s="10"/>
      <c r="AS5260" s="10"/>
      <c r="AT5260" s="10"/>
      <c r="AU5260" s="10"/>
      <c r="AV5260" s="10"/>
      <c r="AW5260" s="10"/>
      <c r="AX5260" s="10"/>
      <c r="AY5260" s="10"/>
      <c r="AZ5260" s="10"/>
      <c r="BA5260" s="10"/>
      <c r="BB5260" s="10"/>
      <c r="BC5260" s="10"/>
      <c r="BD5260" s="10"/>
      <c r="BE5260" s="10"/>
      <c r="BF5260" s="10"/>
      <c r="BG5260" s="6"/>
    </row>
    <row r="5261" spans="34:59" x14ac:dyDescent="0.25">
      <c r="AH5261" s="6"/>
      <c r="AI5261" s="6"/>
      <c r="AJ5261" s="6"/>
      <c r="AK5261" s="6"/>
      <c r="AL5261" s="6"/>
      <c r="AM5261" s="6"/>
      <c r="AN5261" s="6"/>
      <c r="AO5261" s="6"/>
      <c r="AP5261" s="6"/>
      <c r="AQ5261" s="6"/>
      <c r="AR5261" s="6"/>
      <c r="AS5261" s="6"/>
      <c r="AT5261" s="6"/>
      <c r="AU5261" s="6"/>
      <c r="AV5261" s="6"/>
      <c r="AW5261" s="6"/>
      <c r="AX5261" s="6"/>
      <c r="AY5261" s="6"/>
      <c r="AZ5261" s="6"/>
      <c r="BA5261" s="6"/>
      <c r="BB5261" s="6"/>
      <c r="BC5261" s="6"/>
      <c r="BD5261" s="6"/>
      <c r="BE5261" s="6"/>
      <c r="BF5261" s="6"/>
      <c r="BG5261" s="10"/>
    </row>
    <row r="5262" spans="34:59" x14ac:dyDescent="0.25">
      <c r="AH5262" s="10"/>
      <c r="AI5262" s="6"/>
    </row>
    <row r="5263" spans="34:59" x14ac:dyDescent="0.25">
      <c r="AH5263" s="6"/>
      <c r="AI5263" s="6"/>
      <c r="AJ5263" s="6"/>
      <c r="AK5263" s="6"/>
      <c r="AL5263" s="6"/>
      <c r="AM5263" s="6"/>
      <c r="AN5263" s="6"/>
      <c r="AO5263" s="6"/>
      <c r="AP5263" s="6"/>
      <c r="AQ5263" s="6"/>
      <c r="AR5263" s="6"/>
      <c r="AS5263" s="6"/>
      <c r="AT5263" s="6"/>
      <c r="AU5263" s="6"/>
      <c r="AV5263" s="6"/>
      <c r="AW5263" s="6"/>
      <c r="AX5263" s="6"/>
      <c r="AY5263" s="6"/>
      <c r="AZ5263" s="6"/>
      <c r="BA5263" s="6"/>
      <c r="BB5263" s="6"/>
      <c r="BC5263" s="6"/>
      <c r="BD5263" s="6"/>
      <c r="BE5263" s="6"/>
      <c r="BF5263" s="6"/>
      <c r="BG5263" s="6"/>
    </row>
    <row r="5264" spans="34:59" x14ac:dyDescent="0.25">
      <c r="AH5264" s="10"/>
      <c r="AI5264" s="6"/>
      <c r="AJ5264" s="10"/>
      <c r="AK5264" s="10"/>
      <c r="AL5264" s="10"/>
      <c r="AM5264" s="10"/>
      <c r="AN5264" s="10"/>
      <c r="AO5264" s="10"/>
      <c r="AP5264" s="10"/>
      <c r="AQ5264" s="10"/>
      <c r="AR5264" s="10"/>
      <c r="AS5264" s="10"/>
      <c r="AT5264" s="10"/>
      <c r="AU5264" s="10"/>
      <c r="AV5264" s="10"/>
      <c r="AW5264" s="10"/>
      <c r="AX5264" s="10"/>
      <c r="AY5264" s="10"/>
      <c r="AZ5264" s="10"/>
      <c r="BA5264" s="10"/>
      <c r="BB5264" s="10"/>
      <c r="BC5264" s="10"/>
      <c r="BD5264" s="10"/>
      <c r="BE5264" s="10"/>
      <c r="BF5264" s="10"/>
      <c r="BG5264" s="6"/>
    </row>
    <row r="5265" spans="34:59" x14ac:dyDescent="0.25">
      <c r="AH5265" s="6"/>
      <c r="AI5265" s="6"/>
      <c r="AJ5265" s="6"/>
      <c r="AK5265" s="6"/>
      <c r="AL5265" s="6"/>
      <c r="AM5265" s="6"/>
      <c r="AN5265" s="6"/>
      <c r="AO5265" s="6"/>
      <c r="AP5265" s="6"/>
      <c r="AQ5265" s="6"/>
      <c r="AR5265" s="6"/>
      <c r="AS5265" s="6"/>
      <c r="AT5265" s="6"/>
      <c r="AU5265" s="6"/>
      <c r="AV5265" s="6"/>
      <c r="AW5265" s="6"/>
      <c r="AX5265" s="6"/>
      <c r="AY5265" s="6"/>
      <c r="AZ5265" s="6"/>
      <c r="BA5265" s="6"/>
      <c r="BB5265" s="6"/>
      <c r="BC5265" s="6"/>
      <c r="BD5265" s="6"/>
      <c r="BE5265" s="6"/>
      <c r="BF5265" s="6"/>
      <c r="BG5265" s="10"/>
    </row>
    <row r="5266" spans="34:59" x14ac:dyDescent="0.25">
      <c r="AH5266" s="10"/>
      <c r="AI5266" s="6"/>
    </row>
    <row r="5267" spans="34:59" x14ac:dyDescent="0.25">
      <c r="AH5267" s="6"/>
      <c r="AI5267" s="6"/>
      <c r="AJ5267" s="6"/>
      <c r="AK5267" s="6"/>
      <c r="AL5267" s="6"/>
      <c r="AM5267" s="6"/>
      <c r="AN5267" s="6"/>
      <c r="AO5267" s="6"/>
      <c r="AP5267" s="6"/>
      <c r="AQ5267" s="6"/>
      <c r="AR5267" s="6"/>
      <c r="AS5267" s="6"/>
      <c r="AT5267" s="6"/>
      <c r="AU5267" s="6"/>
      <c r="AV5267" s="6"/>
      <c r="AW5267" s="6"/>
      <c r="AX5267" s="6"/>
      <c r="AY5267" s="6"/>
      <c r="AZ5267" s="6"/>
      <c r="BA5267" s="6"/>
      <c r="BB5267" s="6"/>
      <c r="BC5267" s="6"/>
      <c r="BD5267" s="6"/>
      <c r="BE5267" s="6"/>
      <c r="BF5267" s="6"/>
      <c r="BG5267" s="6"/>
    </row>
    <row r="5268" spans="34:59" x14ac:dyDescent="0.25">
      <c r="AH5268" s="10"/>
      <c r="AI5268" s="6"/>
      <c r="AJ5268" s="10"/>
      <c r="AK5268" s="10"/>
      <c r="AL5268" s="10"/>
      <c r="AM5268" s="10"/>
      <c r="AN5268" s="10"/>
      <c r="AO5268" s="10"/>
      <c r="AP5268" s="10"/>
      <c r="AQ5268" s="10"/>
      <c r="AR5268" s="10"/>
      <c r="AS5268" s="10"/>
      <c r="AT5268" s="10"/>
      <c r="AU5268" s="10"/>
      <c r="AV5268" s="10"/>
      <c r="AW5268" s="10"/>
      <c r="AX5268" s="10"/>
      <c r="AY5268" s="10"/>
      <c r="AZ5268" s="10"/>
      <c r="BA5268" s="10"/>
      <c r="BB5268" s="10"/>
      <c r="BC5268" s="10"/>
      <c r="BD5268" s="10"/>
      <c r="BE5268" s="10"/>
      <c r="BF5268" s="10"/>
      <c r="BG5268" s="6"/>
    </row>
    <row r="5269" spans="34:59" x14ac:dyDescent="0.25">
      <c r="AH5269" s="6"/>
      <c r="AI5269" s="6"/>
      <c r="AJ5269" s="6"/>
      <c r="AK5269" s="6"/>
      <c r="AL5269" s="6"/>
      <c r="AM5269" s="6"/>
      <c r="AN5269" s="6"/>
      <c r="AO5269" s="6"/>
      <c r="AP5269" s="6"/>
      <c r="AQ5269" s="6"/>
      <c r="AR5269" s="6"/>
      <c r="AS5269" s="6"/>
      <c r="AT5269" s="6"/>
      <c r="AU5269" s="6"/>
      <c r="AV5269" s="6"/>
      <c r="AW5269" s="6"/>
      <c r="AX5269" s="6"/>
      <c r="AY5269" s="6"/>
      <c r="AZ5269" s="6"/>
      <c r="BA5269" s="6"/>
      <c r="BB5269" s="6"/>
      <c r="BC5269" s="6"/>
      <c r="BD5269" s="6"/>
      <c r="BE5269" s="6"/>
      <c r="BF5269" s="6"/>
      <c r="BG5269" s="10"/>
    </row>
    <row r="5270" spans="34:59" x14ac:dyDescent="0.25">
      <c r="AH5270" s="10"/>
      <c r="AI5270" s="6"/>
    </row>
    <row r="5271" spans="34:59" x14ac:dyDescent="0.25">
      <c r="AH5271" s="6"/>
      <c r="AI5271" s="6"/>
      <c r="AJ5271" s="6"/>
      <c r="AK5271" s="6"/>
      <c r="AL5271" s="6"/>
      <c r="AM5271" s="6"/>
      <c r="AN5271" s="6"/>
      <c r="AO5271" s="6"/>
      <c r="AP5271" s="6"/>
      <c r="AQ5271" s="6"/>
      <c r="AR5271" s="6"/>
      <c r="AS5271" s="6"/>
      <c r="AT5271" s="6"/>
      <c r="AU5271" s="6"/>
      <c r="AV5271" s="6"/>
      <c r="AW5271" s="6"/>
      <c r="AX5271" s="6"/>
      <c r="AY5271" s="6"/>
      <c r="AZ5271" s="6"/>
      <c r="BA5271" s="6"/>
      <c r="BB5271" s="6"/>
      <c r="BC5271" s="6"/>
      <c r="BD5271" s="6"/>
      <c r="BE5271" s="6"/>
      <c r="BF5271" s="6"/>
      <c r="BG5271" s="6"/>
    </row>
    <row r="5272" spans="34:59" x14ac:dyDescent="0.25">
      <c r="AH5272" s="10"/>
      <c r="AI5272" s="6"/>
      <c r="AJ5272" s="10"/>
      <c r="AK5272" s="10"/>
      <c r="AL5272" s="10"/>
      <c r="AM5272" s="10"/>
      <c r="AN5272" s="10"/>
      <c r="AO5272" s="10"/>
      <c r="AP5272" s="10"/>
      <c r="AQ5272" s="10"/>
      <c r="AR5272" s="10"/>
      <c r="AS5272" s="10"/>
      <c r="AT5272" s="10"/>
      <c r="AU5272" s="10"/>
      <c r="AV5272" s="10"/>
      <c r="AW5272" s="10"/>
      <c r="AX5272" s="10"/>
      <c r="AY5272" s="10"/>
      <c r="AZ5272" s="10"/>
      <c r="BA5272" s="10"/>
      <c r="BB5272" s="10"/>
      <c r="BC5272" s="10"/>
      <c r="BD5272" s="10"/>
      <c r="BE5272" s="10"/>
      <c r="BF5272" s="10"/>
      <c r="BG5272" s="6"/>
    </row>
    <row r="5273" spans="34:59" x14ac:dyDescent="0.25">
      <c r="AH5273" s="6"/>
      <c r="AI5273" s="6"/>
      <c r="AJ5273" s="6"/>
      <c r="AK5273" s="6"/>
      <c r="AL5273" s="6"/>
      <c r="AM5273" s="6"/>
      <c r="AN5273" s="6"/>
      <c r="AO5273" s="6"/>
      <c r="AP5273" s="6"/>
      <c r="AQ5273" s="6"/>
      <c r="AR5273" s="6"/>
      <c r="AS5273" s="6"/>
      <c r="AT5273" s="6"/>
      <c r="AU5273" s="6"/>
      <c r="AV5273" s="6"/>
      <c r="AW5273" s="6"/>
      <c r="AX5273" s="6"/>
      <c r="AY5273" s="6"/>
      <c r="AZ5273" s="6"/>
      <c r="BA5273" s="6"/>
      <c r="BB5273" s="6"/>
      <c r="BC5273" s="6"/>
      <c r="BD5273" s="6"/>
      <c r="BE5273" s="6"/>
      <c r="BF5273" s="6"/>
      <c r="BG5273" s="10"/>
    </row>
    <row r="5274" spans="34:59" x14ac:dyDescent="0.25">
      <c r="AH5274" s="10"/>
      <c r="AI5274" s="6"/>
    </row>
    <row r="5275" spans="34:59" x14ac:dyDescent="0.25">
      <c r="AH5275" s="6"/>
      <c r="AI5275" s="6"/>
      <c r="AJ5275" s="6"/>
      <c r="AK5275" s="6"/>
      <c r="AL5275" s="6"/>
      <c r="AM5275" s="6"/>
      <c r="AN5275" s="6"/>
      <c r="AO5275" s="6"/>
      <c r="AP5275" s="6"/>
      <c r="AQ5275" s="6"/>
      <c r="AR5275" s="6"/>
      <c r="AS5275" s="6"/>
      <c r="AT5275" s="6"/>
      <c r="AU5275" s="6"/>
      <c r="AV5275" s="6"/>
      <c r="AW5275" s="6"/>
      <c r="AX5275" s="6"/>
      <c r="AY5275" s="6"/>
      <c r="AZ5275" s="6"/>
      <c r="BA5275" s="6"/>
      <c r="BB5275" s="6"/>
      <c r="BC5275" s="6"/>
      <c r="BD5275" s="6"/>
      <c r="BE5275" s="6"/>
      <c r="BF5275" s="6"/>
      <c r="BG5275" s="6"/>
    </row>
    <row r="5276" spans="34:59" x14ac:dyDescent="0.25">
      <c r="AH5276" s="10"/>
      <c r="AI5276" s="6"/>
      <c r="AJ5276" s="10"/>
      <c r="AK5276" s="10"/>
      <c r="AL5276" s="10"/>
      <c r="AM5276" s="10"/>
      <c r="AN5276" s="10"/>
      <c r="AO5276" s="10"/>
      <c r="AP5276" s="10"/>
      <c r="AQ5276" s="10"/>
      <c r="AR5276" s="10"/>
      <c r="AS5276" s="10"/>
      <c r="AT5276" s="10"/>
      <c r="AU5276" s="10"/>
      <c r="AV5276" s="10"/>
      <c r="AW5276" s="10"/>
      <c r="AX5276" s="10"/>
      <c r="AY5276" s="10"/>
      <c r="AZ5276" s="10"/>
      <c r="BA5276" s="10"/>
      <c r="BB5276" s="10"/>
      <c r="BC5276" s="10"/>
      <c r="BD5276" s="10"/>
      <c r="BE5276" s="10"/>
      <c r="BF5276" s="10"/>
      <c r="BG5276" s="6"/>
    </row>
    <row r="5277" spans="34:59" x14ac:dyDescent="0.25">
      <c r="AH5277" s="6"/>
      <c r="AI5277" s="6"/>
      <c r="AJ5277" s="6"/>
      <c r="AK5277" s="6"/>
      <c r="AL5277" s="6"/>
      <c r="AM5277" s="6"/>
      <c r="AN5277" s="6"/>
      <c r="AO5277" s="6"/>
      <c r="AP5277" s="6"/>
      <c r="AQ5277" s="6"/>
      <c r="AR5277" s="6"/>
      <c r="AS5277" s="6"/>
      <c r="AT5277" s="6"/>
      <c r="AU5277" s="6"/>
      <c r="AV5277" s="6"/>
      <c r="AW5277" s="6"/>
      <c r="AX5277" s="6"/>
      <c r="AY5277" s="6"/>
      <c r="AZ5277" s="6"/>
      <c r="BA5277" s="6"/>
      <c r="BB5277" s="6"/>
      <c r="BC5277" s="6"/>
      <c r="BD5277" s="6"/>
      <c r="BE5277" s="6"/>
      <c r="BF5277" s="6"/>
      <c r="BG5277" s="10"/>
    </row>
    <row r="5278" spans="34:59" x14ac:dyDescent="0.25">
      <c r="AH5278" s="10"/>
      <c r="AI5278" s="6"/>
    </row>
    <row r="5279" spans="34:59" x14ac:dyDescent="0.25">
      <c r="AH5279" s="6"/>
      <c r="AI5279" s="6"/>
      <c r="AJ5279" s="6"/>
      <c r="AK5279" s="6"/>
      <c r="AL5279" s="6"/>
      <c r="AM5279" s="6"/>
      <c r="AN5279" s="6"/>
      <c r="AO5279" s="6"/>
      <c r="AP5279" s="6"/>
      <c r="AQ5279" s="6"/>
      <c r="AR5279" s="6"/>
      <c r="AS5279" s="6"/>
      <c r="AT5279" s="6"/>
      <c r="AU5279" s="6"/>
      <c r="AV5279" s="6"/>
      <c r="AW5279" s="6"/>
      <c r="AX5279" s="6"/>
      <c r="AY5279" s="6"/>
      <c r="AZ5279" s="6"/>
      <c r="BA5279" s="6"/>
      <c r="BB5279" s="6"/>
      <c r="BC5279" s="6"/>
      <c r="BD5279" s="6"/>
      <c r="BE5279" s="6"/>
      <c r="BF5279" s="6"/>
      <c r="BG5279" s="6"/>
    </row>
    <row r="5280" spans="34:59" x14ac:dyDescent="0.25">
      <c r="AH5280" s="10"/>
      <c r="AI5280" s="6"/>
      <c r="AJ5280" s="10"/>
      <c r="AK5280" s="10"/>
      <c r="AL5280" s="10"/>
      <c r="AM5280" s="10"/>
      <c r="AN5280" s="10"/>
      <c r="AO5280" s="10"/>
      <c r="AP5280" s="10"/>
      <c r="AQ5280" s="10"/>
      <c r="AR5280" s="10"/>
      <c r="AS5280" s="10"/>
      <c r="AT5280" s="10"/>
      <c r="AU5280" s="10"/>
      <c r="AV5280" s="10"/>
      <c r="AW5280" s="10"/>
      <c r="AX5280" s="10"/>
      <c r="AY5280" s="10"/>
      <c r="AZ5280" s="10"/>
      <c r="BA5280" s="10"/>
      <c r="BB5280" s="10"/>
      <c r="BC5280" s="10"/>
      <c r="BD5280" s="10"/>
      <c r="BE5280" s="10"/>
      <c r="BF5280" s="10"/>
      <c r="BG5280" s="6"/>
    </row>
    <row r="5281" spans="34:59" x14ac:dyDescent="0.25">
      <c r="AH5281" s="6"/>
      <c r="AI5281" s="6"/>
      <c r="AJ5281" s="6"/>
      <c r="AK5281" s="6"/>
      <c r="AL5281" s="6"/>
      <c r="AM5281" s="6"/>
      <c r="AN5281" s="6"/>
      <c r="AO5281" s="6"/>
      <c r="AP5281" s="6"/>
      <c r="AQ5281" s="6"/>
      <c r="AR5281" s="6"/>
      <c r="AS5281" s="6"/>
      <c r="AT5281" s="6"/>
      <c r="AU5281" s="6"/>
      <c r="AV5281" s="6"/>
      <c r="AW5281" s="6"/>
      <c r="AX5281" s="6"/>
      <c r="AY5281" s="6"/>
      <c r="AZ5281" s="6"/>
      <c r="BA5281" s="6"/>
      <c r="BB5281" s="6"/>
      <c r="BC5281" s="6"/>
      <c r="BD5281" s="6"/>
      <c r="BE5281" s="6"/>
      <c r="BF5281" s="6"/>
      <c r="BG5281" s="10"/>
    </row>
    <row r="5282" spans="34:59" x14ac:dyDescent="0.25">
      <c r="AH5282" s="10"/>
      <c r="AI5282" s="6"/>
    </row>
    <row r="5283" spans="34:59" x14ac:dyDescent="0.25">
      <c r="AH5283" s="6"/>
      <c r="AI5283" s="6"/>
      <c r="AJ5283" s="6"/>
      <c r="AK5283" s="6"/>
      <c r="AL5283" s="6"/>
      <c r="AM5283" s="6"/>
      <c r="AN5283" s="6"/>
      <c r="AO5283" s="6"/>
      <c r="AP5283" s="6"/>
      <c r="AQ5283" s="6"/>
      <c r="AR5283" s="6"/>
      <c r="AS5283" s="6"/>
      <c r="AT5283" s="6"/>
      <c r="AU5283" s="6"/>
      <c r="AV5283" s="6"/>
      <c r="AW5283" s="6"/>
      <c r="AX5283" s="6"/>
      <c r="AY5283" s="6"/>
      <c r="AZ5283" s="6"/>
      <c r="BA5283" s="6"/>
      <c r="BB5283" s="6"/>
      <c r="BC5283" s="6"/>
      <c r="BD5283" s="6"/>
      <c r="BE5283" s="6"/>
      <c r="BF5283" s="6"/>
      <c r="BG5283" s="6"/>
    </row>
    <row r="5284" spans="34:59" x14ac:dyDescent="0.25">
      <c r="AH5284" s="10"/>
      <c r="AI5284" s="6"/>
      <c r="AJ5284" s="10"/>
      <c r="AK5284" s="10"/>
      <c r="AL5284" s="10"/>
      <c r="AM5284" s="10"/>
      <c r="AN5284" s="10"/>
      <c r="AO5284" s="10"/>
      <c r="AP5284" s="10"/>
      <c r="AQ5284" s="10"/>
      <c r="AR5284" s="10"/>
      <c r="AS5284" s="10"/>
      <c r="AT5284" s="10"/>
      <c r="AU5284" s="10"/>
      <c r="AV5284" s="10"/>
      <c r="AW5284" s="10"/>
      <c r="AX5284" s="10"/>
      <c r="AY5284" s="10"/>
      <c r="AZ5284" s="10"/>
      <c r="BA5284" s="10"/>
      <c r="BB5284" s="10"/>
      <c r="BC5284" s="10"/>
      <c r="BD5284" s="10"/>
      <c r="BE5284" s="10"/>
      <c r="BF5284" s="10"/>
      <c r="BG5284" s="6"/>
    </row>
    <row r="5285" spans="34:59" x14ac:dyDescent="0.25">
      <c r="AH5285" s="6"/>
      <c r="AI5285" s="6"/>
      <c r="AJ5285" s="6"/>
      <c r="AK5285" s="6"/>
      <c r="AL5285" s="6"/>
      <c r="AM5285" s="6"/>
      <c r="AN5285" s="6"/>
      <c r="AO5285" s="6"/>
      <c r="AP5285" s="6"/>
      <c r="AQ5285" s="6"/>
      <c r="AR5285" s="6"/>
      <c r="AS5285" s="6"/>
      <c r="AT5285" s="6"/>
      <c r="AU5285" s="6"/>
      <c r="AV5285" s="6"/>
      <c r="AW5285" s="6"/>
      <c r="AX5285" s="6"/>
      <c r="AY5285" s="6"/>
      <c r="AZ5285" s="6"/>
      <c r="BA5285" s="6"/>
      <c r="BB5285" s="6"/>
      <c r="BC5285" s="6"/>
      <c r="BD5285" s="6"/>
      <c r="BE5285" s="6"/>
      <c r="BF5285" s="6"/>
      <c r="BG5285" s="10"/>
    </row>
    <row r="5286" spans="34:59" x14ac:dyDescent="0.25">
      <c r="AH5286" s="10"/>
      <c r="AI5286" s="6"/>
    </row>
    <row r="5287" spans="34:59" x14ac:dyDescent="0.25">
      <c r="AH5287" s="6"/>
      <c r="AI5287" s="6"/>
      <c r="AJ5287" s="6"/>
      <c r="AK5287" s="6"/>
      <c r="AL5287" s="6"/>
      <c r="AM5287" s="6"/>
      <c r="AN5287" s="6"/>
      <c r="AO5287" s="6"/>
      <c r="AP5287" s="6"/>
      <c r="AQ5287" s="6"/>
      <c r="AR5287" s="6"/>
      <c r="AS5287" s="6"/>
      <c r="AT5287" s="6"/>
      <c r="AU5287" s="6"/>
      <c r="AV5287" s="6"/>
      <c r="AW5287" s="6"/>
      <c r="AX5287" s="6"/>
      <c r="AY5287" s="6"/>
      <c r="AZ5287" s="6"/>
      <c r="BA5287" s="6"/>
      <c r="BB5287" s="6"/>
      <c r="BC5287" s="6"/>
      <c r="BD5287" s="6"/>
      <c r="BE5287" s="6"/>
      <c r="BF5287" s="6"/>
      <c r="BG5287" s="6"/>
    </row>
    <row r="5288" spans="34:59" x14ac:dyDescent="0.25">
      <c r="AH5288" s="10"/>
      <c r="AI5288" s="6"/>
      <c r="AJ5288" s="10"/>
      <c r="AK5288" s="10"/>
      <c r="AL5288" s="10"/>
      <c r="AM5288" s="10"/>
      <c r="AN5288" s="10"/>
      <c r="AO5288" s="10"/>
      <c r="AP5288" s="10"/>
      <c r="AQ5288" s="10"/>
      <c r="AR5288" s="10"/>
      <c r="AS5288" s="10"/>
      <c r="AT5288" s="10"/>
      <c r="AU5288" s="10"/>
      <c r="AV5288" s="10"/>
      <c r="AW5288" s="10"/>
      <c r="AX5288" s="10"/>
      <c r="AY5288" s="10"/>
      <c r="AZ5288" s="10"/>
      <c r="BA5288" s="10"/>
      <c r="BB5288" s="10"/>
      <c r="BC5288" s="10"/>
      <c r="BD5288" s="10"/>
      <c r="BE5288" s="10"/>
      <c r="BF5288" s="10"/>
      <c r="BG5288" s="6"/>
    </row>
    <row r="5289" spans="34:59" x14ac:dyDescent="0.25">
      <c r="AH5289" s="6"/>
      <c r="AI5289" s="6"/>
      <c r="AJ5289" s="6"/>
      <c r="AK5289" s="6"/>
      <c r="AL5289" s="6"/>
      <c r="AM5289" s="6"/>
      <c r="AN5289" s="6"/>
      <c r="AO5289" s="6"/>
      <c r="AP5289" s="6"/>
      <c r="AQ5289" s="6"/>
      <c r="AR5289" s="6"/>
      <c r="AS5289" s="6"/>
      <c r="AT5289" s="6"/>
      <c r="AU5289" s="6"/>
      <c r="AV5289" s="6"/>
      <c r="AW5289" s="6"/>
      <c r="AX5289" s="6"/>
      <c r="AY5289" s="6"/>
      <c r="AZ5289" s="6"/>
      <c r="BA5289" s="6"/>
      <c r="BB5289" s="6"/>
      <c r="BC5289" s="6"/>
      <c r="BD5289" s="6"/>
      <c r="BE5289" s="6"/>
      <c r="BF5289" s="6"/>
      <c r="BG5289" s="10"/>
    </row>
    <row r="5290" spans="34:59" x14ac:dyDescent="0.25">
      <c r="AH5290" s="10"/>
      <c r="AI5290" s="6"/>
    </row>
    <row r="5291" spans="34:59" x14ac:dyDescent="0.25">
      <c r="AH5291" s="6"/>
      <c r="AI5291" s="6"/>
      <c r="AJ5291" s="6"/>
      <c r="AK5291" s="6"/>
      <c r="AL5291" s="6"/>
      <c r="AM5291" s="6"/>
      <c r="AN5291" s="6"/>
      <c r="AO5291" s="6"/>
      <c r="AP5291" s="6"/>
      <c r="AQ5291" s="6"/>
      <c r="AR5291" s="6"/>
      <c r="AS5291" s="6"/>
      <c r="AT5291" s="6"/>
      <c r="AU5291" s="6"/>
      <c r="AV5291" s="6"/>
      <c r="AW5291" s="6"/>
      <c r="AX5291" s="6"/>
      <c r="AY5291" s="6"/>
      <c r="AZ5291" s="6"/>
      <c r="BA5291" s="6"/>
      <c r="BB5291" s="6"/>
      <c r="BC5291" s="6"/>
      <c r="BD5291" s="6"/>
      <c r="BE5291" s="6"/>
      <c r="BF5291" s="6"/>
      <c r="BG5291" s="6"/>
    </row>
    <row r="5292" spans="34:59" x14ac:dyDescent="0.25">
      <c r="AH5292" s="10"/>
      <c r="AI5292" s="6"/>
      <c r="AJ5292" s="10"/>
      <c r="AK5292" s="10"/>
      <c r="AL5292" s="10"/>
      <c r="AM5292" s="10"/>
      <c r="AN5292" s="10"/>
      <c r="AO5292" s="10"/>
      <c r="AP5292" s="10"/>
      <c r="AQ5292" s="10"/>
      <c r="AR5292" s="10"/>
      <c r="AS5292" s="10"/>
      <c r="AT5292" s="10"/>
      <c r="AU5292" s="10"/>
      <c r="AV5292" s="10"/>
      <c r="AW5292" s="10"/>
      <c r="AX5292" s="10"/>
      <c r="AY5292" s="10"/>
      <c r="AZ5292" s="10"/>
      <c r="BA5292" s="10"/>
      <c r="BB5292" s="10"/>
      <c r="BC5292" s="10"/>
      <c r="BD5292" s="10"/>
      <c r="BE5292" s="10"/>
      <c r="BF5292" s="10"/>
      <c r="BG5292" s="6"/>
    </row>
    <row r="5293" spans="34:59" x14ac:dyDescent="0.25">
      <c r="AH5293" s="6"/>
      <c r="AI5293" s="6"/>
      <c r="AJ5293" s="6"/>
      <c r="AK5293" s="6"/>
      <c r="AL5293" s="6"/>
      <c r="AM5293" s="6"/>
      <c r="AN5293" s="6"/>
      <c r="AO5293" s="6"/>
      <c r="AP5293" s="6"/>
      <c r="AQ5293" s="6"/>
      <c r="AR5293" s="6"/>
      <c r="AS5293" s="6"/>
      <c r="AT5293" s="6"/>
      <c r="AU5293" s="6"/>
      <c r="AV5293" s="6"/>
      <c r="AW5293" s="6"/>
      <c r="AX5293" s="6"/>
      <c r="AY5293" s="6"/>
      <c r="AZ5293" s="6"/>
      <c r="BA5293" s="6"/>
      <c r="BB5293" s="6"/>
      <c r="BC5293" s="6"/>
      <c r="BD5293" s="6"/>
      <c r="BE5293" s="6"/>
      <c r="BF5293" s="6"/>
      <c r="BG5293" s="10"/>
    </row>
    <row r="5294" spans="34:59" x14ac:dyDescent="0.25">
      <c r="AH5294" s="10"/>
      <c r="AI5294" s="6"/>
    </row>
    <row r="5295" spans="34:59" x14ac:dyDescent="0.25">
      <c r="AH5295" s="6"/>
      <c r="AI5295" s="6"/>
      <c r="AJ5295" s="6"/>
      <c r="AK5295" s="6"/>
      <c r="AL5295" s="6"/>
      <c r="AM5295" s="6"/>
      <c r="AN5295" s="6"/>
      <c r="AO5295" s="6"/>
      <c r="AP5295" s="6"/>
      <c r="AQ5295" s="6"/>
      <c r="AR5295" s="6"/>
      <c r="AS5295" s="6"/>
      <c r="AT5295" s="6"/>
      <c r="AU5295" s="6"/>
      <c r="AV5295" s="6"/>
      <c r="AW5295" s="6"/>
      <c r="AX5295" s="6"/>
      <c r="AY5295" s="6"/>
      <c r="AZ5295" s="6"/>
      <c r="BA5295" s="6"/>
      <c r="BB5295" s="6"/>
      <c r="BC5295" s="6"/>
      <c r="BD5295" s="6"/>
      <c r="BE5295" s="6"/>
      <c r="BF5295" s="6"/>
      <c r="BG5295" s="6"/>
    </row>
    <row r="5296" spans="34:59" x14ac:dyDescent="0.25">
      <c r="AH5296" s="10"/>
      <c r="AI5296" s="6"/>
      <c r="AJ5296" s="10"/>
      <c r="AK5296" s="10"/>
      <c r="AL5296" s="10"/>
      <c r="AM5296" s="10"/>
      <c r="AN5296" s="10"/>
      <c r="AO5296" s="10"/>
      <c r="AP5296" s="10"/>
      <c r="AQ5296" s="10"/>
      <c r="AR5296" s="10"/>
      <c r="AS5296" s="10"/>
      <c r="AT5296" s="10"/>
      <c r="AU5296" s="10"/>
      <c r="AV5296" s="10"/>
      <c r="AW5296" s="10"/>
      <c r="AX5296" s="10"/>
      <c r="AY5296" s="10"/>
      <c r="AZ5296" s="10"/>
      <c r="BA5296" s="10"/>
      <c r="BB5296" s="10"/>
      <c r="BC5296" s="10"/>
      <c r="BD5296" s="10"/>
      <c r="BE5296" s="10"/>
      <c r="BF5296" s="10"/>
      <c r="BG5296" s="6"/>
    </row>
    <row r="5297" spans="34:59" x14ac:dyDescent="0.25">
      <c r="AH5297" s="6"/>
      <c r="AI5297" s="6"/>
      <c r="AJ5297" s="6"/>
      <c r="AK5297" s="6"/>
      <c r="AL5297" s="6"/>
      <c r="AM5297" s="6"/>
      <c r="AN5297" s="6"/>
      <c r="AO5297" s="6"/>
      <c r="AP5297" s="6"/>
      <c r="AQ5297" s="6"/>
      <c r="AR5297" s="6"/>
      <c r="AS5297" s="6"/>
      <c r="AT5297" s="6"/>
      <c r="AU5297" s="6"/>
      <c r="AV5297" s="6"/>
      <c r="AW5297" s="6"/>
      <c r="AX5297" s="6"/>
      <c r="AY5297" s="6"/>
      <c r="AZ5297" s="6"/>
      <c r="BA5297" s="6"/>
      <c r="BB5297" s="6"/>
      <c r="BC5297" s="6"/>
      <c r="BD5297" s="6"/>
      <c r="BE5297" s="6"/>
      <c r="BF5297" s="6"/>
      <c r="BG5297" s="10"/>
    </row>
    <row r="5298" spans="34:59" x14ac:dyDescent="0.25">
      <c r="AH5298" s="10"/>
      <c r="AI5298" s="6"/>
    </row>
    <row r="5299" spans="34:59" x14ac:dyDescent="0.25">
      <c r="AH5299" s="6"/>
      <c r="AI5299" s="6"/>
      <c r="AJ5299" s="6"/>
      <c r="AK5299" s="6"/>
      <c r="AL5299" s="6"/>
      <c r="AM5299" s="6"/>
      <c r="AN5299" s="6"/>
      <c r="AO5299" s="6"/>
      <c r="AP5299" s="6"/>
      <c r="AQ5299" s="6"/>
      <c r="AR5299" s="6"/>
      <c r="AS5299" s="6"/>
      <c r="AT5299" s="6"/>
      <c r="AU5299" s="6"/>
      <c r="AV5299" s="6"/>
      <c r="AW5299" s="6"/>
      <c r="AX5299" s="6"/>
      <c r="AY5299" s="6"/>
      <c r="AZ5299" s="6"/>
      <c r="BA5299" s="6"/>
      <c r="BB5299" s="6"/>
      <c r="BC5299" s="6"/>
      <c r="BD5299" s="6"/>
      <c r="BE5299" s="6"/>
      <c r="BF5299" s="6"/>
      <c r="BG5299" s="6"/>
    </row>
    <row r="5300" spans="34:59" x14ac:dyDescent="0.25">
      <c r="AH5300" s="10"/>
      <c r="AI5300" s="6"/>
      <c r="AJ5300" s="10"/>
      <c r="AK5300" s="10"/>
      <c r="AL5300" s="10"/>
      <c r="AM5300" s="10"/>
      <c r="AN5300" s="10"/>
      <c r="AO5300" s="10"/>
      <c r="AP5300" s="10"/>
      <c r="AQ5300" s="10"/>
      <c r="AR5300" s="10"/>
      <c r="AS5300" s="10"/>
      <c r="AT5300" s="10"/>
      <c r="AU5300" s="10"/>
      <c r="AV5300" s="10"/>
      <c r="AW5300" s="10"/>
      <c r="AX5300" s="10"/>
      <c r="AY5300" s="10"/>
      <c r="AZ5300" s="10"/>
      <c r="BA5300" s="10"/>
      <c r="BB5300" s="10"/>
      <c r="BC5300" s="10"/>
      <c r="BD5300" s="10"/>
      <c r="BE5300" s="10"/>
      <c r="BF5300" s="10"/>
      <c r="BG5300" s="6"/>
    </row>
    <row r="5301" spans="34:59" x14ac:dyDescent="0.25">
      <c r="AH5301" s="6"/>
      <c r="AI5301" s="6"/>
      <c r="AJ5301" s="6"/>
      <c r="AK5301" s="6"/>
      <c r="AL5301" s="6"/>
      <c r="AM5301" s="6"/>
      <c r="AN5301" s="6"/>
      <c r="AO5301" s="6"/>
      <c r="AP5301" s="6"/>
      <c r="AQ5301" s="6"/>
      <c r="AR5301" s="6"/>
      <c r="AS5301" s="6"/>
      <c r="AT5301" s="6"/>
      <c r="AU5301" s="6"/>
      <c r="AV5301" s="6"/>
      <c r="AW5301" s="6"/>
      <c r="AX5301" s="6"/>
      <c r="AY5301" s="6"/>
      <c r="AZ5301" s="6"/>
      <c r="BA5301" s="6"/>
      <c r="BB5301" s="6"/>
      <c r="BC5301" s="6"/>
      <c r="BD5301" s="6"/>
      <c r="BE5301" s="6"/>
      <c r="BF5301" s="6"/>
      <c r="BG5301" s="10"/>
    </row>
    <row r="5302" spans="34:59" x14ac:dyDescent="0.25">
      <c r="AH5302" s="10"/>
      <c r="AI5302" s="6"/>
    </row>
    <row r="5303" spans="34:59" x14ac:dyDescent="0.25">
      <c r="AH5303" s="6"/>
      <c r="AI5303" s="6"/>
      <c r="AJ5303" s="6"/>
      <c r="AK5303" s="6"/>
      <c r="AL5303" s="6"/>
      <c r="AM5303" s="6"/>
      <c r="AN5303" s="6"/>
      <c r="AO5303" s="6"/>
      <c r="AP5303" s="6"/>
      <c r="AQ5303" s="6"/>
      <c r="AR5303" s="6"/>
      <c r="AS5303" s="6"/>
      <c r="AT5303" s="6"/>
      <c r="AU5303" s="6"/>
      <c r="AV5303" s="6"/>
      <c r="AW5303" s="6"/>
      <c r="AX5303" s="6"/>
      <c r="AY5303" s="6"/>
      <c r="AZ5303" s="6"/>
      <c r="BA5303" s="6"/>
      <c r="BB5303" s="6"/>
      <c r="BC5303" s="6"/>
      <c r="BD5303" s="6"/>
      <c r="BE5303" s="6"/>
      <c r="BF5303" s="6"/>
      <c r="BG5303" s="6"/>
    </row>
    <row r="5304" spans="34:59" x14ac:dyDescent="0.25">
      <c r="AH5304" s="10"/>
      <c r="AI5304" s="6"/>
      <c r="AJ5304" s="10"/>
      <c r="AK5304" s="10"/>
      <c r="AL5304" s="10"/>
      <c r="AM5304" s="10"/>
      <c r="AN5304" s="10"/>
      <c r="AO5304" s="10"/>
      <c r="AP5304" s="10"/>
      <c r="AQ5304" s="10"/>
      <c r="AR5304" s="10"/>
      <c r="AS5304" s="10"/>
      <c r="AT5304" s="10"/>
      <c r="AU5304" s="10"/>
      <c r="AV5304" s="10"/>
      <c r="AW5304" s="10"/>
      <c r="AX5304" s="10"/>
      <c r="AY5304" s="10"/>
      <c r="AZ5304" s="10"/>
      <c r="BA5304" s="10"/>
      <c r="BB5304" s="10"/>
      <c r="BC5304" s="10"/>
      <c r="BD5304" s="10"/>
      <c r="BE5304" s="10"/>
      <c r="BF5304" s="10"/>
      <c r="BG5304" s="6"/>
    </row>
    <row r="5305" spans="34:59" x14ac:dyDescent="0.25">
      <c r="AH5305" s="6"/>
      <c r="AI5305" s="6"/>
      <c r="AJ5305" s="6"/>
      <c r="AK5305" s="6"/>
      <c r="AL5305" s="6"/>
      <c r="AM5305" s="6"/>
      <c r="AN5305" s="6"/>
      <c r="AO5305" s="6"/>
      <c r="AP5305" s="6"/>
      <c r="AQ5305" s="6"/>
      <c r="AR5305" s="6"/>
      <c r="AS5305" s="6"/>
      <c r="AT5305" s="6"/>
      <c r="AU5305" s="6"/>
      <c r="AV5305" s="6"/>
      <c r="AW5305" s="6"/>
      <c r="AX5305" s="6"/>
      <c r="AY5305" s="6"/>
      <c r="AZ5305" s="6"/>
      <c r="BA5305" s="6"/>
      <c r="BB5305" s="6"/>
      <c r="BC5305" s="6"/>
      <c r="BD5305" s="6"/>
      <c r="BE5305" s="6"/>
      <c r="BF5305" s="6"/>
      <c r="BG5305" s="10"/>
    </row>
    <row r="5306" spans="34:59" x14ac:dyDescent="0.25">
      <c r="AH5306" s="10"/>
      <c r="AI5306" s="6"/>
    </row>
    <row r="5307" spans="34:59" x14ac:dyDescent="0.25">
      <c r="AH5307" s="6"/>
      <c r="AI5307" s="6"/>
      <c r="AJ5307" s="6"/>
      <c r="AK5307" s="6"/>
      <c r="AL5307" s="6"/>
      <c r="AM5307" s="6"/>
      <c r="AN5307" s="6"/>
      <c r="AO5307" s="6"/>
      <c r="AP5307" s="6"/>
      <c r="AQ5307" s="6"/>
      <c r="AR5307" s="6"/>
      <c r="AS5307" s="6"/>
      <c r="AT5307" s="6"/>
      <c r="AU5307" s="6"/>
      <c r="AV5307" s="6"/>
      <c r="AW5307" s="6"/>
      <c r="AX5307" s="6"/>
      <c r="AY5307" s="6"/>
      <c r="AZ5307" s="6"/>
      <c r="BA5307" s="6"/>
      <c r="BB5307" s="6"/>
      <c r="BC5307" s="6"/>
      <c r="BD5307" s="6"/>
      <c r="BE5307" s="6"/>
      <c r="BF5307" s="6"/>
      <c r="BG5307" s="6"/>
    </row>
    <row r="5308" spans="34:59" x14ac:dyDescent="0.25">
      <c r="AH5308" s="10"/>
      <c r="AI5308" s="6"/>
      <c r="AJ5308" s="10"/>
      <c r="AK5308" s="10"/>
      <c r="AL5308" s="10"/>
      <c r="AM5308" s="10"/>
      <c r="AN5308" s="10"/>
      <c r="AO5308" s="10"/>
      <c r="AP5308" s="10"/>
      <c r="AQ5308" s="10"/>
      <c r="AR5308" s="10"/>
      <c r="AS5308" s="10"/>
      <c r="AT5308" s="10"/>
      <c r="AU5308" s="10"/>
      <c r="AV5308" s="10"/>
      <c r="AW5308" s="10"/>
      <c r="AX5308" s="10"/>
      <c r="AY5308" s="10"/>
      <c r="AZ5308" s="10"/>
      <c r="BA5308" s="10"/>
      <c r="BB5308" s="10"/>
      <c r="BC5308" s="10"/>
      <c r="BD5308" s="10"/>
      <c r="BE5308" s="10"/>
      <c r="BF5308" s="10"/>
      <c r="BG5308" s="6"/>
    </row>
    <row r="5309" spans="34:59" x14ac:dyDescent="0.25">
      <c r="AH5309" s="6"/>
      <c r="AI5309" s="6"/>
      <c r="AJ5309" s="6"/>
      <c r="AK5309" s="6"/>
      <c r="AL5309" s="6"/>
      <c r="AM5309" s="6"/>
      <c r="AN5309" s="6"/>
      <c r="AO5309" s="6"/>
      <c r="AP5309" s="6"/>
      <c r="AQ5309" s="6"/>
      <c r="AR5309" s="6"/>
      <c r="AS5309" s="6"/>
      <c r="AT5309" s="6"/>
      <c r="AU5309" s="6"/>
      <c r="AV5309" s="6"/>
      <c r="AW5309" s="6"/>
      <c r="AX5309" s="6"/>
      <c r="AY5309" s="6"/>
      <c r="AZ5309" s="6"/>
      <c r="BA5309" s="6"/>
      <c r="BB5309" s="6"/>
      <c r="BC5309" s="6"/>
      <c r="BD5309" s="6"/>
      <c r="BE5309" s="6"/>
      <c r="BF5309" s="6"/>
      <c r="BG5309" s="10"/>
    </row>
    <row r="5310" spans="34:59" x14ac:dyDescent="0.25">
      <c r="AH5310" s="10"/>
      <c r="AI5310" s="6"/>
    </row>
    <row r="5311" spans="34:59" x14ac:dyDescent="0.25">
      <c r="AH5311" s="6"/>
      <c r="AI5311" s="6"/>
      <c r="AJ5311" s="6"/>
      <c r="AK5311" s="6"/>
      <c r="AL5311" s="6"/>
      <c r="AM5311" s="6"/>
      <c r="AN5311" s="6"/>
      <c r="AO5311" s="6"/>
      <c r="AP5311" s="6"/>
      <c r="AQ5311" s="6"/>
      <c r="AR5311" s="6"/>
      <c r="AS5311" s="6"/>
      <c r="AT5311" s="6"/>
      <c r="AU5311" s="6"/>
      <c r="AV5311" s="6"/>
      <c r="AW5311" s="6"/>
      <c r="AX5311" s="6"/>
      <c r="AY5311" s="6"/>
      <c r="AZ5311" s="6"/>
      <c r="BA5311" s="6"/>
      <c r="BB5311" s="6"/>
      <c r="BC5311" s="6"/>
      <c r="BD5311" s="6"/>
      <c r="BE5311" s="6"/>
      <c r="BF5311" s="6"/>
      <c r="BG5311" s="6"/>
    </row>
    <row r="5312" spans="34:59" x14ac:dyDescent="0.25">
      <c r="AH5312" s="10"/>
      <c r="AI5312" s="6"/>
      <c r="AJ5312" s="10"/>
      <c r="AK5312" s="10"/>
      <c r="AL5312" s="10"/>
      <c r="AM5312" s="10"/>
      <c r="AN5312" s="10"/>
      <c r="AO5312" s="10"/>
      <c r="AP5312" s="10"/>
      <c r="AQ5312" s="10"/>
      <c r="AR5312" s="10"/>
      <c r="AS5312" s="10"/>
      <c r="AT5312" s="10"/>
      <c r="AU5312" s="10"/>
      <c r="AV5312" s="10"/>
      <c r="AW5312" s="10"/>
      <c r="AX5312" s="10"/>
      <c r="AY5312" s="10"/>
      <c r="AZ5312" s="10"/>
      <c r="BA5312" s="10"/>
      <c r="BB5312" s="10"/>
      <c r="BC5312" s="10"/>
      <c r="BD5312" s="10"/>
      <c r="BE5312" s="10"/>
      <c r="BF5312" s="10"/>
      <c r="BG5312" s="6"/>
    </row>
    <row r="5313" spans="34:59" x14ac:dyDescent="0.25">
      <c r="AH5313" s="6"/>
      <c r="AI5313" s="6"/>
      <c r="AJ5313" s="6"/>
      <c r="AK5313" s="6"/>
      <c r="AL5313" s="6"/>
      <c r="AM5313" s="6"/>
      <c r="AN5313" s="6"/>
      <c r="AO5313" s="6"/>
      <c r="AP5313" s="6"/>
      <c r="AQ5313" s="6"/>
      <c r="AR5313" s="6"/>
      <c r="AS5313" s="6"/>
      <c r="AT5313" s="6"/>
      <c r="AU5313" s="6"/>
      <c r="AV5313" s="6"/>
      <c r="AW5313" s="6"/>
      <c r="AX5313" s="6"/>
      <c r="AY5313" s="6"/>
      <c r="AZ5313" s="6"/>
      <c r="BA5313" s="6"/>
      <c r="BB5313" s="6"/>
      <c r="BC5313" s="6"/>
      <c r="BD5313" s="6"/>
      <c r="BE5313" s="6"/>
      <c r="BF5313" s="6"/>
      <c r="BG5313" s="10"/>
    </row>
    <row r="5314" spans="34:59" x14ac:dyDescent="0.25">
      <c r="AH5314" s="10"/>
      <c r="AI5314" s="6"/>
    </row>
    <row r="5315" spans="34:59" x14ac:dyDescent="0.25">
      <c r="AH5315" s="6"/>
      <c r="AI5315" s="6"/>
      <c r="AJ5315" s="6"/>
      <c r="AK5315" s="6"/>
      <c r="AL5315" s="6"/>
      <c r="AM5315" s="6"/>
      <c r="AN5315" s="6"/>
      <c r="AO5315" s="6"/>
      <c r="AP5315" s="6"/>
      <c r="AQ5315" s="6"/>
      <c r="AR5315" s="6"/>
      <c r="AS5315" s="6"/>
      <c r="AT5315" s="6"/>
      <c r="AU5315" s="6"/>
      <c r="AV5315" s="6"/>
      <c r="AW5315" s="6"/>
      <c r="AX5315" s="6"/>
      <c r="AY5315" s="6"/>
      <c r="AZ5315" s="6"/>
      <c r="BA5315" s="6"/>
      <c r="BB5315" s="6"/>
      <c r="BC5315" s="6"/>
      <c r="BD5315" s="6"/>
      <c r="BE5315" s="6"/>
      <c r="BF5315" s="6"/>
      <c r="BG5315" s="6"/>
    </row>
    <row r="5316" spans="34:59" x14ac:dyDescent="0.25">
      <c r="AH5316" s="10"/>
      <c r="AI5316" s="6"/>
      <c r="AJ5316" s="10"/>
      <c r="AK5316" s="10"/>
      <c r="AL5316" s="10"/>
      <c r="AM5316" s="10"/>
      <c r="AN5316" s="10"/>
      <c r="AO5316" s="10"/>
      <c r="AP5316" s="10"/>
      <c r="AQ5316" s="10"/>
      <c r="AR5316" s="10"/>
      <c r="AS5316" s="10"/>
      <c r="AT5316" s="10"/>
      <c r="AU5316" s="10"/>
      <c r="AV5316" s="10"/>
      <c r="AW5316" s="10"/>
      <c r="AX5316" s="10"/>
      <c r="AY5316" s="10"/>
      <c r="AZ5316" s="10"/>
      <c r="BA5316" s="10"/>
      <c r="BB5316" s="10"/>
      <c r="BC5316" s="10"/>
      <c r="BD5316" s="10"/>
      <c r="BE5316" s="10"/>
      <c r="BF5316" s="10"/>
      <c r="BG5316" s="6"/>
    </row>
    <row r="5317" spans="34:59" x14ac:dyDescent="0.25">
      <c r="AH5317" s="6"/>
      <c r="AI5317" s="6"/>
      <c r="AJ5317" s="6"/>
      <c r="AK5317" s="6"/>
      <c r="AL5317" s="6"/>
      <c r="AM5317" s="6"/>
      <c r="AN5317" s="6"/>
      <c r="AO5317" s="6"/>
      <c r="AP5317" s="6"/>
      <c r="AQ5317" s="6"/>
      <c r="AR5317" s="6"/>
      <c r="AS5317" s="6"/>
      <c r="AT5317" s="6"/>
      <c r="AU5317" s="6"/>
      <c r="AV5317" s="6"/>
      <c r="AW5317" s="6"/>
      <c r="AX5317" s="6"/>
      <c r="AY5317" s="6"/>
      <c r="AZ5317" s="6"/>
      <c r="BA5317" s="6"/>
      <c r="BB5317" s="6"/>
      <c r="BC5317" s="6"/>
      <c r="BD5317" s="6"/>
      <c r="BE5317" s="6"/>
      <c r="BF5317" s="6"/>
      <c r="BG5317" s="10"/>
    </row>
    <row r="5318" spans="34:59" x14ac:dyDescent="0.25">
      <c r="AH5318" s="10"/>
      <c r="AI5318" s="6"/>
    </row>
    <row r="5319" spans="34:59" x14ac:dyDescent="0.25">
      <c r="AH5319" s="6"/>
      <c r="AI5319" s="6"/>
      <c r="AJ5319" s="6"/>
      <c r="AK5319" s="6"/>
      <c r="AL5319" s="6"/>
      <c r="AM5319" s="6"/>
      <c r="AN5319" s="6"/>
      <c r="AO5319" s="6"/>
      <c r="AP5319" s="6"/>
      <c r="AQ5319" s="6"/>
      <c r="AR5319" s="6"/>
      <c r="AS5319" s="6"/>
      <c r="AT5319" s="6"/>
      <c r="AU5319" s="6"/>
      <c r="AV5319" s="6"/>
      <c r="AW5319" s="6"/>
      <c r="AX5319" s="6"/>
      <c r="AY5319" s="6"/>
      <c r="AZ5319" s="6"/>
      <c r="BA5319" s="6"/>
      <c r="BB5319" s="6"/>
      <c r="BC5319" s="6"/>
      <c r="BD5319" s="6"/>
      <c r="BE5319" s="6"/>
      <c r="BF5319" s="6"/>
      <c r="BG5319" s="6"/>
    </row>
    <row r="5320" spans="34:59" x14ac:dyDescent="0.25">
      <c r="AH5320" s="10"/>
      <c r="AI5320" s="6"/>
      <c r="AJ5320" s="10"/>
      <c r="AK5320" s="10"/>
      <c r="AL5320" s="10"/>
      <c r="AM5320" s="10"/>
      <c r="AN5320" s="10"/>
      <c r="AO5320" s="10"/>
      <c r="AP5320" s="10"/>
      <c r="AQ5320" s="10"/>
      <c r="AR5320" s="10"/>
      <c r="AS5320" s="10"/>
      <c r="AT5320" s="10"/>
      <c r="AU5320" s="10"/>
      <c r="AV5320" s="10"/>
      <c r="AW5320" s="10"/>
      <c r="AX5320" s="10"/>
      <c r="AY5320" s="10"/>
      <c r="AZ5320" s="10"/>
      <c r="BA5320" s="10"/>
      <c r="BB5320" s="10"/>
      <c r="BC5320" s="10"/>
      <c r="BD5320" s="10"/>
      <c r="BE5320" s="10"/>
      <c r="BF5320" s="10"/>
      <c r="BG5320" s="6"/>
    </row>
    <row r="5321" spans="34:59" x14ac:dyDescent="0.25">
      <c r="AH5321" s="6"/>
      <c r="AI5321" s="6"/>
      <c r="AJ5321" s="6"/>
      <c r="AK5321" s="6"/>
      <c r="AL5321" s="6"/>
      <c r="AM5321" s="6"/>
      <c r="AN5321" s="6"/>
      <c r="AO5321" s="6"/>
      <c r="AP5321" s="6"/>
      <c r="AQ5321" s="6"/>
      <c r="AR5321" s="6"/>
      <c r="AS5321" s="6"/>
      <c r="AT5321" s="6"/>
      <c r="AU5321" s="6"/>
      <c r="AV5321" s="6"/>
      <c r="AW5321" s="6"/>
      <c r="AX5321" s="6"/>
      <c r="AY5321" s="6"/>
      <c r="AZ5321" s="6"/>
      <c r="BA5321" s="6"/>
      <c r="BB5321" s="6"/>
      <c r="BC5321" s="6"/>
      <c r="BD5321" s="6"/>
      <c r="BE5321" s="6"/>
      <c r="BF5321" s="6"/>
      <c r="BG5321" s="10"/>
    </row>
    <row r="5322" spans="34:59" x14ac:dyDescent="0.25">
      <c r="AH5322" s="10"/>
      <c r="AI5322" s="6"/>
    </row>
    <row r="5323" spans="34:59" x14ac:dyDescent="0.25">
      <c r="AH5323" s="6"/>
      <c r="AI5323" s="6"/>
      <c r="AJ5323" s="6"/>
      <c r="AK5323" s="6"/>
      <c r="AL5323" s="6"/>
      <c r="AM5323" s="6"/>
      <c r="AN5323" s="6"/>
      <c r="AO5323" s="6"/>
      <c r="AP5323" s="6"/>
      <c r="AQ5323" s="6"/>
      <c r="AR5323" s="6"/>
      <c r="AS5323" s="6"/>
      <c r="AT5323" s="6"/>
      <c r="AU5323" s="6"/>
      <c r="AV5323" s="6"/>
      <c r="AW5323" s="6"/>
      <c r="AX5323" s="6"/>
      <c r="AY5323" s="6"/>
      <c r="AZ5323" s="6"/>
      <c r="BA5323" s="6"/>
      <c r="BB5323" s="6"/>
      <c r="BC5323" s="6"/>
      <c r="BD5323" s="6"/>
      <c r="BE5323" s="6"/>
      <c r="BF5323" s="6"/>
      <c r="BG5323" s="6"/>
    </row>
    <row r="5324" spans="34:59" x14ac:dyDescent="0.25">
      <c r="AH5324" s="10"/>
      <c r="AI5324" s="6"/>
      <c r="AJ5324" s="10"/>
      <c r="AK5324" s="10"/>
      <c r="AL5324" s="10"/>
      <c r="AM5324" s="10"/>
      <c r="AN5324" s="10"/>
      <c r="AO5324" s="10"/>
      <c r="AP5324" s="10"/>
      <c r="AQ5324" s="10"/>
      <c r="AR5324" s="10"/>
      <c r="AS5324" s="10"/>
      <c r="AT5324" s="10"/>
      <c r="AU5324" s="10"/>
      <c r="AV5324" s="10"/>
      <c r="AW5324" s="10"/>
      <c r="AX5324" s="10"/>
      <c r="AY5324" s="10"/>
      <c r="AZ5324" s="10"/>
      <c r="BA5324" s="10"/>
      <c r="BB5324" s="10"/>
      <c r="BC5324" s="10"/>
      <c r="BD5324" s="10"/>
      <c r="BE5324" s="10"/>
      <c r="BF5324" s="10"/>
      <c r="BG5324" s="6"/>
    </row>
    <row r="5325" spans="34:59" x14ac:dyDescent="0.25">
      <c r="AH5325" s="6"/>
      <c r="AI5325" s="6"/>
      <c r="AJ5325" s="6"/>
      <c r="AK5325" s="6"/>
      <c r="AL5325" s="6"/>
      <c r="AM5325" s="6"/>
      <c r="AN5325" s="6"/>
      <c r="AO5325" s="6"/>
      <c r="AP5325" s="6"/>
      <c r="AQ5325" s="6"/>
      <c r="AR5325" s="6"/>
      <c r="AS5325" s="6"/>
      <c r="AT5325" s="6"/>
      <c r="AU5325" s="6"/>
      <c r="AV5325" s="6"/>
      <c r="AW5325" s="6"/>
      <c r="AX5325" s="6"/>
      <c r="AY5325" s="6"/>
      <c r="AZ5325" s="6"/>
      <c r="BA5325" s="6"/>
      <c r="BB5325" s="6"/>
      <c r="BC5325" s="6"/>
      <c r="BD5325" s="6"/>
      <c r="BE5325" s="6"/>
      <c r="BF5325" s="6"/>
      <c r="BG5325" s="10"/>
    </row>
    <row r="5326" spans="34:59" x14ac:dyDescent="0.25">
      <c r="AH5326" s="10"/>
      <c r="AI5326" s="6"/>
    </row>
    <row r="5327" spans="34:59" x14ac:dyDescent="0.25">
      <c r="AH5327" s="6"/>
      <c r="AI5327" s="6"/>
      <c r="AJ5327" s="6"/>
      <c r="AK5327" s="6"/>
      <c r="AL5327" s="6"/>
      <c r="AM5327" s="6"/>
      <c r="AN5327" s="6"/>
      <c r="AO5327" s="6"/>
      <c r="AP5327" s="6"/>
      <c r="AQ5327" s="6"/>
      <c r="AR5327" s="6"/>
      <c r="AS5327" s="6"/>
      <c r="AT5327" s="6"/>
      <c r="AU5327" s="6"/>
      <c r="AV5327" s="6"/>
      <c r="AW5327" s="6"/>
      <c r="AX5327" s="6"/>
      <c r="AY5327" s="6"/>
      <c r="AZ5327" s="6"/>
      <c r="BA5327" s="6"/>
      <c r="BB5327" s="6"/>
      <c r="BC5327" s="6"/>
      <c r="BD5327" s="6"/>
      <c r="BE5327" s="6"/>
      <c r="BF5327" s="6"/>
      <c r="BG5327" s="6"/>
    </row>
    <row r="5328" spans="34:59" x14ac:dyDescent="0.25">
      <c r="AH5328" s="10"/>
      <c r="AI5328" s="6"/>
      <c r="AJ5328" s="10"/>
      <c r="AK5328" s="10"/>
      <c r="AL5328" s="10"/>
      <c r="AM5328" s="10"/>
      <c r="AN5328" s="10"/>
      <c r="AO5328" s="10"/>
      <c r="AP5328" s="10"/>
      <c r="AQ5328" s="10"/>
      <c r="AR5328" s="10"/>
      <c r="AS5328" s="10"/>
      <c r="AT5328" s="10"/>
      <c r="AU5328" s="10"/>
      <c r="AV5328" s="10"/>
      <c r="AW5328" s="10"/>
      <c r="AX5328" s="10"/>
      <c r="AY5328" s="10"/>
      <c r="AZ5328" s="10"/>
      <c r="BA5328" s="10"/>
      <c r="BB5328" s="10"/>
      <c r="BC5328" s="10"/>
      <c r="BD5328" s="10"/>
      <c r="BE5328" s="10"/>
      <c r="BF5328" s="10"/>
      <c r="BG5328" s="6"/>
    </row>
    <row r="5329" spans="34:59" x14ac:dyDescent="0.25">
      <c r="AH5329" s="6"/>
      <c r="AI5329" s="6"/>
      <c r="AJ5329" s="6"/>
      <c r="AK5329" s="6"/>
      <c r="AL5329" s="6"/>
      <c r="AM5329" s="6"/>
      <c r="AN5329" s="6"/>
      <c r="AO5329" s="6"/>
      <c r="AP5329" s="6"/>
      <c r="AQ5329" s="6"/>
      <c r="AR5329" s="6"/>
      <c r="AS5329" s="6"/>
      <c r="AT5329" s="6"/>
      <c r="AU5329" s="6"/>
      <c r="AV5329" s="6"/>
      <c r="AW5329" s="6"/>
      <c r="AX5329" s="6"/>
      <c r="AY5329" s="6"/>
      <c r="AZ5329" s="6"/>
      <c r="BA5329" s="6"/>
      <c r="BB5329" s="6"/>
      <c r="BC5329" s="6"/>
      <c r="BD5329" s="6"/>
      <c r="BE5329" s="6"/>
      <c r="BF5329" s="6"/>
      <c r="BG5329" s="10"/>
    </row>
    <row r="5330" spans="34:59" x14ac:dyDescent="0.25">
      <c r="AH5330" s="10"/>
      <c r="AI5330" s="6"/>
    </row>
    <row r="5331" spans="34:59" x14ac:dyDescent="0.25">
      <c r="AH5331" s="6"/>
      <c r="AI5331" s="6"/>
      <c r="AJ5331" s="6"/>
      <c r="AK5331" s="6"/>
      <c r="AL5331" s="6"/>
      <c r="AM5331" s="6"/>
      <c r="AN5331" s="6"/>
      <c r="AO5331" s="6"/>
      <c r="AP5331" s="6"/>
      <c r="AQ5331" s="6"/>
      <c r="AR5331" s="6"/>
      <c r="AS5331" s="6"/>
      <c r="AT5331" s="6"/>
      <c r="AU5331" s="6"/>
      <c r="AV5331" s="6"/>
      <c r="AW5331" s="6"/>
      <c r="AX5331" s="6"/>
      <c r="AY5331" s="6"/>
      <c r="AZ5331" s="6"/>
      <c r="BA5331" s="6"/>
      <c r="BB5331" s="6"/>
      <c r="BC5331" s="6"/>
      <c r="BD5331" s="6"/>
      <c r="BE5331" s="6"/>
      <c r="BF5331" s="6"/>
      <c r="BG5331" s="6"/>
    </row>
    <row r="5332" spans="34:59" x14ac:dyDescent="0.25">
      <c r="AH5332" s="10"/>
      <c r="AI5332" s="6"/>
      <c r="AJ5332" s="10"/>
      <c r="AK5332" s="10"/>
      <c r="AL5332" s="10"/>
      <c r="AM5332" s="10"/>
      <c r="AN5332" s="10"/>
      <c r="AO5332" s="10"/>
      <c r="AP5332" s="10"/>
      <c r="AQ5332" s="10"/>
      <c r="AR5332" s="10"/>
      <c r="AS5332" s="10"/>
      <c r="AT5332" s="10"/>
      <c r="AU5332" s="10"/>
      <c r="AV5332" s="10"/>
      <c r="AW5332" s="10"/>
      <c r="AX5332" s="10"/>
      <c r="AY5332" s="10"/>
      <c r="AZ5332" s="10"/>
      <c r="BA5332" s="10"/>
      <c r="BB5332" s="10"/>
      <c r="BC5332" s="10"/>
      <c r="BD5332" s="10"/>
      <c r="BE5332" s="10"/>
      <c r="BF5332" s="10"/>
      <c r="BG5332" s="6"/>
    </row>
    <row r="5333" spans="34:59" x14ac:dyDescent="0.25">
      <c r="AH5333" s="6"/>
      <c r="AI5333" s="6"/>
      <c r="AJ5333" s="6"/>
      <c r="AK5333" s="6"/>
      <c r="AL5333" s="6"/>
      <c r="AM5333" s="6"/>
      <c r="AN5333" s="6"/>
      <c r="AO5333" s="6"/>
      <c r="AP5333" s="6"/>
      <c r="AQ5333" s="6"/>
      <c r="AR5333" s="6"/>
      <c r="AS5333" s="6"/>
      <c r="AT5333" s="6"/>
      <c r="AU5333" s="6"/>
      <c r="AV5333" s="6"/>
      <c r="AW5333" s="6"/>
      <c r="AX5333" s="6"/>
      <c r="AY5333" s="6"/>
      <c r="AZ5333" s="6"/>
      <c r="BA5333" s="6"/>
      <c r="BB5333" s="6"/>
      <c r="BC5333" s="6"/>
      <c r="BD5333" s="6"/>
      <c r="BE5333" s="6"/>
      <c r="BF5333" s="6"/>
      <c r="BG5333" s="10"/>
    </row>
    <row r="5334" spans="34:59" x14ac:dyDescent="0.25">
      <c r="AH5334" s="10"/>
      <c r="AI5334" s="6"/>
    </row>
    <row r="5335" spans="34:59" x14ac:dyDescent="0.25">
      <c r="AH5335" s="6"/>
      <c r="AI5335" s="6"/>
      <c r="AJ5335" s="6"/>
      <c r="AK5335" s="6"/>
      <c r="AL5335" s="6"/>
      <c r="AM5335" s="6"/>
      <c r="AN5335" s="6"/>
      <c r="AO5335" s="6"/>
      <c r="AP5335" s="6"/>
      <c r="AQ5335" s="6"/>
      <c r="AR5335" s="6"/>
      <c r="AS5335" s="6"/>
      <c r="AT5335" s="6"/>
      <c r="AU5335" s="6"/>
      <c r="AV5335" s="6"/>
      <c r="AW5335" s="6"/>
      <c r="AX5335" s="6"/>
      <c r="AY5335" s="6"/>
      <c r="AZ5335" s="6"/>
      <c r="BA5335" s="6"/>
      <c r="BB5335" s="6"/>
      <c r="BC5335" s="6"/>
      <c r="BD5335" s="6"/>
      <c r="BE5335" s="6"/>
      <c r="BF5335" s="6"/>
      <c r="BG5335" s="6"/>
    </row>
    <row r="5336" spans="34:59" x14ac:dyDescent="0.25">
      <c r="AH5336" s="10"/>
      <c r="AI5336" s="6"/>
      <c r="AJ5336" s="10"/>
      <c r="AK5336" s="10"/>
      <c r="AL5336" s="10"/>
      <c r="AM5336" s="10"/>
      <c r="AN5336" s="10"/>
      <c r="AO5336" s="10"/>
      <c r="AP5336" s="10"/>
      <c r="AQ5336" s="10"/>
      <c r="AR5336" s="10"/>
      <c r="AS5336" s="10"/>
      <c r="AT5336" s="10"/>
      <c r="AU5336" s="10"/>
      <c r="AV5336" s="10"/>
      <c r="AW5336" s="10"/>
      <c r="AX5336" s="10"/>
      <c r="AY5336" s="10"/>
      <c r="AZ5336" s="10"/>
      <c r="BA5336" s="10"/>
      <c r="BB5336" s="10"/>
      <c r="BC5336" s="10"/>
      <c r="BD5336" s="10"/>
      <c r="BE5336" s="10"/>
      <c r="BF5336" s="10"/>
      <c r="BG5336" s="6"/>
    </row>
    <row r="5337" spans="34:59" x14ac:dyDescent="0.25">
      <c r="AH5337" s="6"/>
      <c r="AI5337" s="6"/>
      <c r="AJ5337" s="6"/>
      <c r="AK5337" s="6"/>
      <c r="AL5337" s="6"/>
      <c r="AM5337" s="6"/>
      <c r="AN5337" s="6"/>
      <c r="AO5337" s="6"/>
      <c r="AP5337" s="6"/>
      <c r="AQ5337" s="6"/>
      <c r="AR5337" s="6"/>
      <c r="AS5337" s="6"/>
      <c r="AT5337" s="6"/>
      <c r="AU5337" s="6"/>
      <c r="AV5337" s="6"/>
      <c r="AW5337" s="6"/>
      <c r="AX5337" s="6"/>
      <c r="AY5337" s="6"/>
      <c r="AZ5337" s="6"/>
      <c r="BA5337" s="6"/>
      <c r="BB5337" s="6"/>
      <c r="BC5337" s="6"/>
      <c r="BD5337" s="6"/>
      <c r="BE5337" s="6"/>
      <c r="BF5337" s="6"/>
      <c r="BG5337" s="10"/>
    </row>
    <row r="5338" spans="34:59" x14ac:dyDescent="0.25">
      <c r="AH5338" s="10"/>
      <c r="AI5338" s="6"/>
    </row>
    <row r="5339" spans="34:59" x14ac:dyDescent="0.25">
      <c r="AH5339" s="6"/>
      <c r="AI5339" s="6"/>
      <c r="AJ5339" s="6"/>
      <c r="AK5339" s="6"/>
      <c r="AL5339" s="6"/>
      <c r="AM5339" s="6"/>
      <c r="AN5339" s="6"/>
      <c r="AO5339" s="6"/>
      <c r="AP5339" s="6"/>
      <c r="AQ5339" s="6"/>
      <c r="AR5339" s="6"/>
      <c r="AS5339" s="6"/>
      <c r="AT5339" s="6"/>
      <c r="AU5339" s="6"/>
      <c r="AV5339" s="6"/>
      <c r="AW5339" s="6"/>
      <c r="AX5339" s="6"/>
      <c r="AY5339" s="6"/>
      <c r="AZ5339" s="6"/>
      <c r="BA5339" s="6"/>
      <c r="BB5339" s="6"/>
      <c r="BC5339" s="6"/>
      <c r="BD5339" s="6"/>
      <c r="BE5339" s="6"/>
      <c r="BF5339" s="6"/>
      <c r="BG5339" s="6"/>
    </row>
    <row r="5340" spans="34:59" x14ac:dyDescent="0.25">
      <c r="AH5340" s="10"/>
      <c r="AI5340" s="6"/>
      <c r="AJ5340" s="10"/>
      <c r="AK5340" s="10"/>
      <c r="AL5340" s="10"/>
      <c r="AM5340" s="10"/>
      <c r="AN5340" s="10"/>
      <c r="AO5340" s="10"/>
      <c r="AP5340" s="10"/>
      <c r="AQ5340" s="10"/>
      <c r="AR5340" s="10"/>
      <c r="AS5340" s="10"/>
      <c r="AT5340" s="10"/>
      <c r="AU5340" s="10"/>
      <c r="AV5340" s="10"/>
      <c r="AW5340" s="10"/>
      <c r="AX5340" s="10"/>
      <c r="AY5340" s="10"/>
      <c r="AZ5340" s="10"/>
      <c r="BA5340" s="10"/>
      <c r="BB5340" s="10"/>
      <c r="BC5340" s="10"/>
      <c r="BD5340" s="10"/>
      <c r="BE5340" s="10"/>
      <c r="BF5340" s="10"/>
      <c r="BG5340" s="6"/>
    </row>
    <row r="5341" spans="34:59" x14ac:dyDescent="0.25">
      <c r="AH5341" s="6"/>
      <c r="AI5341" s="6"/>
      <c r="AJ5341" s="6"/>
      <c r="AK5341" s="6"/>
      <c r="AL5341" s="6"/>
      <c r="AM5341" s="6"/>
      <c r="AN5341" s="6"/>
      <c r="AO5341" s="6"/>
      <c r="AP5341" s="6"/>
      <c r="AQ5341" s="6"/>
      <c r="AR5341" s="6"/>
      <c r="AS5341" s="6"/>
      <c r="AT5341" s="6"/>
      <c r="AU5341" s="6"/>
      <c r="AV5341" s="6"/>
      <c r="AW5341" s="6"/>
      <c r="AX5341" s="6"/>
      <c r="AY5341" s="6"/>
      <c r="AZ5341" s="6"/>
      <c r="BA5341" s="6"/>
      <c r="BB5341" s="6"/>
      <c r="BC5341" s="6"/>
      <c r="BD5341" s="6"/>
      <c r="BE5341" s="6"/>
      <c r="BF5341" s="6"/>
      <c r="BG5341" s="10"/>
    </row>
    <row r="5342" spans="34:59" x14ac:dyDescent="0.25">
      <c r="AH5342" s="10"/>
      <c r="AI5342" s="6"/>
    </row>
    <row r="5343" spans="34:59" x14ac:dyDescent="0.25">
      <c r="AH5343" s="6"/>
      <c r="AI5343" s="6"/>
      <c r="AJ5343" s="6"/>
      <c r="AK5343" s="6"/>
      <c r="AL5343" s="6"/>
      <c r="AM5343" s="6"/>
      <c r="AN5343" s="6"/>
      <c r="AO5343" s="6"/>
      <c r="AP5343" s="6"/>
      <c r="AQ5343" s="6"/>
      <c r="AR5343" s="6"/>
      <c r="AS5343" s="6"/>
      <c r="AT5343" s="6"/>
      <c r="AU5343" s="6"/>
      <c r="AV5343" s="6"/>
      <c r="AW5343" s="6"/>
      <c r="AX5343" s="6"/>
      <c r="AY5343" s="6"/>
      <c r="AZ5343" s="6"/>
      <c r="BA5343" s="6"/>
      <c r="BB5343" s="6"/>
      <c r="BC5343" s="6"/>
      <c r="BD5343" s="6"/>
      <c r="BE5343" s="6"/>
      <c r="BF5343" s="6"/>
      <c r="BG5343" s="6"/>
    </row>
    <row r="5344" spans="34:59" x14ac:dyDescent="0.25">
      <c r="AH5344" s="10"/>
      <c r="AI5344" s="6"/>
      <c r="AJ5344" s="10"/>
      <c r="AK5344" s="10"/>
      <c r="AL5344" s="10"/>
      <c r="AM5344" s="10"/>
      <c r="AN5344" s="10"/>
      <c r="AO5344" s="10"/>
      <c r="AP5344" s="10"/>
      <c r="AQ5344" s="10"/>
      <c r="AR5344" s="10"/>
      <c r="AS5344" s="10"/>
      <c r="AT5344" s="10"/>
      <c r="AU5344" s="10"/>
      <c r="AV5344" s="10"/>
      <c r="AW5344" s="10"/>
      <c r="AX5344" s="10"/>
      <c r="AY5344" s="10"/>
      <c r="AZ5344" s="10"/>
      <c r="BA5344" s="10"/>
      <c r="BB5344" s="10"/>
      <c r="BC5344" s="10"/>
      <c r="BD5344" s="10"/>
      <c r="BE5344" s="10"/>
      <c r="BF5344" s="10"/>
      <c r="BG5344" s="6"/>
    </row>
    <row r="5345" spans="34:59" x14ac:dyDescent="0.25">
      <c r="AH5345" s="6"/>
      <c r="AI5345" s="6"/>
      <c r="AJ5345" s="6"/>
      <c r="AK5345" s="6"/>
      <c r="AL5345" s="6"/>
      <c r="AM5345" s="6"/>
      <c r="AN5345" s="6"/>
      <c r="AO5345" s="6"/>
      <c r="AP5345" s="6"/>
      <c r="AQ5345" s="6"/>
      <c r="AR5345" s="6"/>
      <c r="AS5345" s="6"/>
      <c r="AT5345" s="6"/>
      <c r="AU5345" s="6"/>
      <c r="AV5345" s="6"/>
      <c r="AW5345" s="6"/>
      <c r="AX5345" s="6"/>
      <c r="AY5345" s="6"/>
      <c r="AZ5345" s="6"/>
      <c r="BA5345" s="6"/>
      <c r="BB5345" s="6"/>
      <c r="BC5345" s="6"/>
      <c r="BD5345" s="6"/>
      <c r="BE5345" s="6"/>
      <c r="BF5345" s="6"/>
      <c r="BG5345" s="10"/>
    </row>
    <row r="5346" spans="34:59" x14ac:dyDescent="0.25">
      <c r="AH5346" s="10"/>
      <c r="AI5346" s="6"/>
    </row>
    <row r="5347" spans="34:59" x14ac:dyDescent="0.25">
      <c r="AH5347" s="6"/>
      <c r="AI5347" s="6"/>
      <c r="AJ5347" s="6"/>
      <c r="AK5347" s="6"/>
      <c r="AL5347" s="6"/>
      <c r="AM5347" s="6"/>
      <c r="AN5347" s="6"/>
      <c r="AO5347" s="6"/>
      <c r="AP5347" s="6"/>
      <c r="AQ5347" s="6"/>
      <c r="AR5347" s="6"/>
      <c r="AS5347" s="6"/>
      <c r="AT5347" s="6"/>
      <c r="AU5347" s="6"/>
      <c r="AV5347" s="6"/>
      <c r="AW5347" s="6"/>
      <c r="AX5347" s="6"/>
      <c r="AY5347" s="6"/>
      <c r="AZ5347" s="6"/>
      <c r="BA5347" s="6"/>
      <c r="BB5347" s="6"/>
      <c r="BC5347" s="6"/>
      <c r="BD5347" s="6"/>
      <c r="BE5347" s="6"/>
      <c r="BF5347" s="6"/>
      <c r="BG5347" s="6"/>
    </row>
    <row r="5348" spans="34:59" x14ac:dyDescent="0.25">
      <c r="AH5348" s="10"/>
      <c r="AI5348" s="6"/>
      <c r="AJ5348" s="10"/>
      <c r="AK5348" s="10"/>
      <c r="AL5348" s="10"/>
      <c r="AM5348" s="10"/>
      <c r="AN5348" s="10"/>
      <c r="AO5348" s="10"/>
      <c r="AP5348" s="10"/>
      <c r="AQ5348" s="10"/>
      <c r="AR5348" s="10"/>
      <c r="AS5348" s="10"/>
      <c r="AT5348" s="10"/>
      <c r="AU5348" s="10"/>
      <c r="AV5348" s="10"/>
      <c r="AW5348" s="10"/>
      <c r="AX5348" s="10"/>
      <c r="AY5348" s="10"/>
      <c r="AZ5348" s="10"/>
      <c r="BA5348" s="10"/>
      <c r="BB5348" s="10"/>
      <c r="BC5348" s="10"/>
      <c r="BD5348" s="10"/>
      <c r="BE5348" s="10"/>
      <c r="BF5348" s="10"/>
      <c r="BG5348" s="6"/>
    </row>
    <row r="5349" spans="34:59" x14ac:dyDescent="0.25">
      <c r="AH5349" s="6"/>
      <c r="AI5349" s="6"/>
      <c r="AJ5349" s="6"/>
      <c r="AK5349" s="6"/>
      <c r="AL5349" s="6"/>
      <c r="AM5349" s="6"/>
      <c r="AN5349" s="6"/>
      <c r="AO5349" s="6"/>
      <c r="AP5349" s="6"/>
      <c r="AQ5349" s="6"/>
      <c r="AR5349" s="6"/>
      <c r="AS5349" s="6"/>
      <c r="AT5349" s="6"/>
      <c r="AU5349" s="6"/>
      <c r="AV5349" s="6"/>
      <c r="AW5349" s="6"/>
      <c r="AX5349" s="6"/>
      <c r="AY5349" s="6"/>
      <c r="AZ5349" s="6"/>
      <c r="BA5349" s="6"/>
      <c r="BB5349" s="6"/>
      <c r="BC5349" s="6"/>
      <c r="BD5349" s="6"/>
      <c r="BE5349" s="6"/>
      <c r="BF5349" s="6"/>
      <c r="BG5349" s="10"/>
    </row>
    <row r="5350" spans="34:59" x14ac:dyDescent="0.25">
      <c r="AH5350" s="10"/>
      <c r="AI5350" s="6"/>
    </row>
    <row r="5351" spans="34:59" x14ac:dyDescent="0.25">
      <c r="AH5351" s="6"/>
      <c r="AI5351" s="6"/>
      <c r="AJ5351" s="6"/>
      <c r="AK5351" s="6"/>
      <c r="AL5351" s="6"/>
      <c r="AM5351" s="6"/>
      <c r="AN5351" s="6"/>
      <c r="AO5351" s="6"/>
      <c r="AP5351" s="6"/>
      <c r="AQ5351" s="6"/>
      <c r="AR5351" s="6"/>
      <c r="AS5351" s="6"/>
      <c r="AT5351" s="6"/>
      <c r="AU5351" s="6"/>
      <c r="AV5351" s="6"/>
      <c r="AW5351" s="6"/>
      <c r="AX5351" s="6"/>
      <c r="AY5351" s="6"/>
      <c r="AZ5351" s="6"/>
      <c r="BA5351" s="6"/>
      <c r="BB5351" s="6"/>
      <c r="BC5351" s="6"/>
      <c r="BD5351" s="6"/>
      <c r="BE5351" s="6"/>
      <c r="BF5351" s="6"/>
      <c r="BG5351" s="6"/>
    </row>
    <row r="5352" spans="34:59" x14ac:dyDescent="0.25">
      <c r="AH5352" s="10"/>
      <c r="AI5352" s="6"/>
      <c r="AJ5352" s="10"/>
      <c r="AK5352" s="10"/>
      <c r="AL5352" s="10"/>
      <c r="AM5352" s="10"/>
      <c r="AN5352" s="10"/>
      <c r="AO5352" s="10"/>
      <c r="AP5352" s="10"/>
      <c r="AQ5352" s="10"/>
      <c r="AR5352" s="10"/>
      <c r="AS5352" s="10"/>
      <c r="AT5352" s="10"/>
      <c r="AU5352" s="10"/>
      <c r="AV5352" s="10"/>
      <c r="AW5352" s="10"/>
      <c r="AX5352" s="10"/>
      <c r="AY5352" s="10"/>
      <c r="AZ5352" s="10"/>
      <c r="BA5352" s="10"/>
      <c r="BB5352" s="10"/>
      <c r="BC5352" s="10"/>
      <c r="BD5352" s="10"/>
      <c r="BE5352" s="10"/>
      <c r="BF5352" s="10"/>
      <c r="BG5352" s="6"/>
    </row>
    <row r="5353" spans="34:59" x14ac:dyDescent="0.25">
      <c r="AH5353" s="6"/>
      <c r="AI5353" s="6"/>
      <c r="AJ5353" s="6"/>
      <c r="AK5353" s="6"/>
      <c r="AL5353" s="6"/>
      <c r="AM5353" s="6"/>
      <c r="AN5353" s="6"/>
      <c r="AO5353" s="6"/>
      <c r="AP5353" s="6"/>
      <c r="AQ5353" s="6"/>
      <c r="AR5353" s="6"/>
      <c r="AS5353" s="6"/>
      <c r="AT5353" s="6"/>
      <c r="AU5353" s="6"/>
      <c r="AV5353" s="6"/>
      <c r="AW5353" s="6"/>
      <c r="AX5353" s="6"/>
      <c r="AY5353" s="6"/>
      <c r="AZ5353" s="6"/>
      <c r="BA5353" s="6"/>
      <c r="BB5353" s="6"/>
      <c r="BC5353" s="6"/>
      <c r="BD5353" s="6"/>
      <c r="BE5353" s="6"/>
      <c r="BF5353" s="6"/>
      <c r="BG5353" s="10"/>
    </row>
    <row r="5354" spans="34:59" x14ac:dyDescent="0.25">
      <c r="AH5354" s="10"/>
      <c r="AI5354" s="6"/>
    </row>
    <row r="5355" spans="34:59" x14ac:dyDescent="0.25">
      <c r="AH5355" s="6"/>
      <c r="AI5355" s="6"/>
      <c r="AJ5355" s="6"/>
      <c r="AK5355" s="6"/>
      <c r="AL5355" s="6"/>
      <c r="AM5355" s="6"/>
      <c r="AN5355" s="6"/>
      <c r="AO5355" s="6"/>
      <c r="AP5355" s="6"/>
      <c r="AQ5355" s="6"/>
      <c r="AR5355" s="6"/>
      <c r="AS5355" s="6"/>
      <c r="AT5355" s="6"/>
      <c r="AU5355" s="6"/>
      <c r="AV5355" s="6"/>
      <c r="AW5355" s="6"/>
      <c r="AX5355" s="6"/>
      <c r="AY5355" s="6"/>
      <c r="AZ5355" s="6"/>
      <c r="BA5355" s="6"/>
      <c r="BB5355" s="6"/>
      <c r="BC5355" s="6"/>
      <c r="BD5355" s="6"/>
      <c r="BE5355" s="6"/>
      <c r="BF5355" s="6"/>
      <c r="BG5355" s="6"/>
    </row>
    <row r="5356" spans="34:59" x14ac:dyDescent="0.25">
      <c r="AH5356" s="10"/>
      <c r="AI5356" s="6"/>
      <c r="AJ5356" s="10"/>
      <c r="AK5356" s="10"/>
      <c r="AL5356" s="10"/>
      <c r="AM5356" s="10"/>
      <c r="AN5356" s="10"/>
      <c r="AO5356" s="10"/>
      <c r="AP5356" s="10"/>
      <c r="AQ5356" s="10"/>
      <c r="AR5356" s="10"/>
      <c r="AS5356" s="10"/>
      <c r="AT5356" s="10"/>
      <c r="AU5356" s="10"/>
      <c r="AV5356" s="10"/>
      <c r="AW5356" s="10"/>
      <c r="AX5356" s="10"/>
      <c r="AY5356" s="10"/>
      <c r="AZ5356" s="10"/>
      <c r="BA5356" s="10"/>
      <c r="BB5356" s="10"/>
      <c r="BC5356" s="10"/>
      <c r="BD5356" s="10"/>
      <c r="BE5356" s="10"/>
      <c r="BF5356" s="10"/>
      <c r="BG5356" s="6"/>
    </row>
    <row r="5357" spans="34:59" x14ac:dyDescent="0.25">
      <c r="AH5357" s="6"/>
      <c r="AI5357" s="6"/>
      <c r="AJ5357" s="6"/>
      <c r="AK5357" s="6"/>
      <c r="AL5357" s="6"/>
      <c r="AM5357" s="6"/>
      <c r="AN5357" s="6"/>
      <c r="AO5357" s="6"/>
      <c r="AP5357" s="6"/>
      <c r="AQ5357" s="6"/>
      <c r="AR5357" s="6"/>
      <c r="AS5357" s="6"/>
      <c r="AT5357" s="6"/>
      <c r="AU5357" s="6"/>
      <c r="AV5357" s="6"/>
      <c r="AW5357" s="6"/>
      <c r="AX5357" s="6"/>
      <c r="AY5357" s="6"/>
      <c r="AZ5357" s="6"/>
      <c r="BA5357" s="6"/>
      <c r="BB5357" s="6"/>
      <c r="BC5357" s="6"/>
      <c r="BD5357" s="6"/>
      <c r="BE5357" s="6"/>
      <c r="BF5357" s="6"/>
      <c r="BG5357" s="10"/>
    </row>
    <row r="5358" spans="34:59" x14ac:dyDescent="0.25">
      <c r="AH5358" s="10"/>
      <c r="AI5358" s="6"/>
    </row>
    <row r="5359" spans="34:59" x14ac:dyDescent="0.25">
      <c r="AH5359" s="6"/>
      <c r="AI5359" s="6"/>
      <c r="AJ5359" s="6"/>
      <c r="AK5359" s="6"/>
      <c r="AL5359" s="6"/>
      <c r="AM5359" s="6"/>
      <c r="AN5359" s="6"/>
      <c r="AO5359" s="6"/>
      <c r="AP5359" s="6"/>
      <c r="AQ5359" s="6"/>
      <c r="AR5359" s="6"/>
      <c r="AS5359" s="6"/>
      <c r="AT5359" s="6"/>
      <c r="AU5359" s="6"/>
      <c r="AV5359" s="6"/>
      <c r="AW5359" s="6"/>
      <c r="AX5359" s="6"/>
      <c r="AY5359" s="6"/>
      <c r="AZ5359" s="6"/>
      <c r="BA5359" s="6"/>
      <c r="BB5359" s="6"/>
      <c r="BC5359" s="6"/>
      <c r="BD5359" s="6"/>
      <c r="BE5359" s="6"/>
      <c r="BF5359" s="6"/>
      <c r="BG5359" s="6"/>
    </row>
    <row r="5360" spans="34:59" x14ac:dyDescent="0.25">
      <c r="AH5360" s="10"/>
      <c r="AI5360" s="6"/>
      <c r="AJ5360" s="10"/>
      <c r="AK5360" s="10"/>
      <c r="AL5360" s="10"/>
      <c r="AM5360" s="10"/>
      <c r="AN5360" s="10"/>
      <c r="AO5360" s="10"/>
      <c r="AP5360" s="10"/>
      <c r="AQ5360" s="10"/>
      <c r="AR5360" s="10"/>
      <c r="AS5360" s="10"/>
      <c r="AT5360" s="10"/>
      <c r="AU5360" s="10"/>
      <c r="AV5360" s="10"/>
      <c r="AW5360" s="10"/>
      <c r="AX5360" s="10"/>
      <c r="AY5360" s="10"/>
      <c r="AZ5360" s="10"/>
      <c r="BA5360" s="10"/>
      <c r="BB5360" s="10"/>
      <c r="BC5360" s="10"/>
      <c r="BD5360" s="10"/>
      <c r="BE5360" s="10"/>
      <c r="BF5360" s="10"/>
      <c r="BG5360" s="6"/>
    </row>
    <row r="5361" spans="34:59" x14ac:dyDescent="0.25">
      <c r="AH5361" s="6"/>
      <c r="AI5361" s="6"/>
      <c r="AJ5361" s="6"/>
      <c r="AK5361" s="6"/>
      <c r="AL5361" s="6"/>
      <c r="AM5361" s="6"/>
      <c r="AN5361" s="6"/>
      <c r="AO5361" s="6"/>
      <c r="AP5361" s="6"/>
      <c r="AQ5361" s="6"/>
      <c r="AR5361" s="6"/>
      <c r="AS5361" s="6"/>
      <c r="AT5361" s="6"/>
      <c r="AU5361" s="6"/>
      <c r="AV5361" s="6"/>
      <c r="AW5361" s="6"/>
      <c r="AX5361" s="6"/>
      <c r="AY5361" s="6"/>
      <c r="AZ5361" s="6"/>
      <c r="BA5361" s="6"/>
      <c r="BB5361" s="6"/>
      <c r="BC5361" s="6"/>
      <c r="BD5361" s="6"/>
      <c r="BE5361" s="6"/>
      <c r="BF5361" s="6"/>
      <c r="BG5361" s="10"/>
    </row>
    <row r="5362" spans="34:59" x14ac:dyDescent="0.25">
      <c r="AH5362" s="10"/>
      <c r="AI5362" s="6"/>
    </row>
    <row r="5363" spans="34:59" x14ac:dyDescent="0.25">
      <c r="AH5363" s="6"/>
      <c r="AI5363" s="6"/>
      <c r="AJ5363" s="6"/>
      <c r="AK5363" s="6"/>
      <c r="AL5363" s="6"/>
      <c r="AM5363" s="6"/>
      <c r="AN5363" s="6"/>
      <c r="AO5363" s="6"/>
      <c r="AP5363" s="6"/>
      <c r="AQ5363" s="6"/>
      <c r="AR5363" s="6"/>
      <c r="AS5363" s="6"/>
      <c r="AT5363" s="6"/>
      <c r="AU5363" s="6"/>
      <c r="AV5363" s="6"/>
      <c r="AW5363" s="6"/>
      <c r="AX5363" s="6"/>
      <c r="AY5363" s="6"/>
      <c r="AZ5363" s="6"/>
      <c r="BA5363" s="6"/>
      <c r="BB5363" s="6"/>
      <c r="BC5363" s="6"/>
      <c r="BD5363" s="6"/>
      <c r="BE5363" s="6"/>
      <c r="BF5363" s="6"/>
      <c r="BG5363" s="6"/>
    </row>
    <row r="5364" spans="34:59" x14ac:dyDescent="0.25">
      <c r="AH5364" s="10"/>
      <c r="AI5364" s="6"/>
      <c r="AJ5364" s="10"/>
      <c r="AK5364" s="10"/>
      <c r="AL5364" s="10"/>
      <c r="AM5364" s="10"/>
      <c r="AN5364" s="10"/>
      <c r="AO5364" s="10"/>
      <c r="AP5364" s="10"/>
      <c r="AQ5364" s="10"/>
      <c r="AR5364" s="10"/>
      <c r="AS5364" s="10"/>
      <c r="AT5364" s="10"/>
      <c r="AU5364" s="10"/>
      <c r="AV5364" s="10"/>
      <c r="AW5364" s="10"/>
      <c r="AX5364" s="10"/>
      <c r="AY5364" s="10"/>
      <c r="AZ5364" s="10"/>
      <c r="BA5364" s="10"/>
      <c r="BB5364" s="10"/>
      <c r="BC5364" s="10"/>
      <c r="BD5364" s="10"/>
      <c r="BE5364" s="10"/>
      <c r="BF5364" s="10"/>
      <c r="BG5364" s="6"/>
    </row>
    <row r="5365" spans="34:59" x14ac:dyDescent="0.25">
      <c r="AH5365" s="6"/>
      <c r="AI5365" s="6"/>
      <c r="AJ5365" s="6"/>
      <c r="AK5365" s="6"/>
      <c r="AL5365" s="6"/>
      <c r="AM5365" s="6"/>
      <c r="AN5365" s="6"/>
      <c r="AO5365" s="6"/>
      <c r="AP5365" s="6"/>
      <c r="AQ5365" s="6"/>
      <c r="AR5365" s="6"/>
      <c r="AS5365" s="6"/>
      <c r="AT5365" s="6"/>
      <c r="AU5365" s="6"/>
      <c r="AV5365" s="6"/>
      <c r="AW5365" s="6"/>
      <c r="AX5365" s="6"/>
      <c r="AY5365" s="6"/>
      <c r="AZ5365" s="6"/>
      <c r="BA5365" s="6"/>
      <c r="BB5365" s="6"/>
      <c r="BC5365" s="6"/>
      <c r="BD5365" s="6"/>
      <c r="BE5365" s="6"/>
      <c r="BF5365" s="6"/>
      <c r="BG5365" s="10"/>
    </row>
    <row r="5366" spans="34:59" x14ac:dyDescent="0.25">
      <c r="AH5366" s="10"/>
      <c r="AI5366" s="6"/>
    </row>
    <row r="5367" spans="34:59" x14ac:dyDescent="0.25">
      <c r="AH5367" s="6"/>
      <c r="AI5367" s="6"/>
      <c r="AJ5367" s="6"/>
      <c r="AK5367" s="6"/>
      <c r="AL5367" s="6"/>
      <c r="AM5367" s="6"/>
      <c r="AN5367" s="6"/>
      <c r="AO5367" s="6"/>
      <c r="AP5367" s="6"/>
      <c r="AQ5367" s="6"/>
      <c r="AR5367" s="6"/>
      <c r="AS5367" s="6"/>
      <c r="AT5367" s="6"/>
      <c r="AU5367" s="6"/>
      <c r="AV5367" s="6"/>
      <c r="AW5367" s="6"/>
      <c r="AX5367" s="6"/>
      <c r="AY5367" s="6"/>
      <c r="AZ5367" s="6"/>
      <c r="BA5367" s="6"/>
      <c r="BB5367" s="6"/>
      <c r="BC5367" s="6"/>
      <c r="BD5367" s="6"/>
      <c r="BE5367" s="6"/>
      <c r="BF5367" s="6"/>
      <c r="BG5367" s="6"/>
    </row>
    <row r="5368" spans="34:59" x14ac:dyDescent="0.25">
      <c r="AH5368" s="10"/>
      <c r="AI5368" s="6"/>
      <c r="AJ5368" s="10"/>
      <c r="AK5368" s="10"/>
      <c r="AL5368" s="10"/>
      <c r="AM5368" s="10"/>
      <c r="AN5368" s="10"/>
      <c r="AO5368" s="10"/>
      <c r="AP5368" s="10"/>
      <c r="AQ5368" s="10"/>
      <c r="AR5368" s="10"/>
      <c r="AS5368" s="10"/>
      <c r="AT5368" s="10"/>
      <c r="AU5368" s="10"/>
      <c r="AV5368" s="10"/>
      <c r="AW5368" s="10"/>
      <c r="AX5368" s="10"/>
      <c r="AY5368" s="10"/>
      <c r="AZ5368" s="10"/>
      <c r="BA5368" s="10"/>
      <c r="BB5368" s="10"/>
      <c r="BC5368" s="10"/>
      <c r="BD5368" s="10"/>
      <c r="BE5368" s="10"/>
      <c r="BF5368" s="10"/>
      <c r="BG5368" s="6"/>
    </row>
    <row r="5369" spans="34:59" x14ac:dyDescent="0.25">
      <c r="AH5369" s="6"/>
      <c r="AI5369" s="6"/>
      <c r="AJ5369" s="6"/>
      <c r="AK5369" s="6"/>
      <c r="AL5369" s="6"/>
      <c r="AM5369" s="6"/>
      <c r="AN5369" s="6"/>
      <c r="AO5369" s="6"/>
      <c r="AP5369" s="6"/>
      <c r="AQ5369" s="6"/>
      <c r="AR5369" s="6"/>
      <c r="AS5369" s="6"/>
      <c r="AT5369" s="6"/>
      <c r="AU5369" s="6"/>
      <c r="AV5369" s="6"/>
      <c r="AW5369" s="6"/>
      <c r="AX5369" s="6"/>
      <c r="AY5369" s="6"/>
      <c r="AZ5369" s="6"/>
      <c r="BA5369" s="6"/>
      <c r="BB5369" s="6"/>
      <c r="BC5369" s="6"/>
      <c r="BD5369" s="6"/>
      <c r="BE5369" s="6"/>
      <c r="BF5369" s="6"/>
      <c r="BG5369" s="10"/>
    </row>
    <row r="5370" spans="34:59" x14ac:dyDescent="0.25">
      <c r="AH5370" s="10"/>
      <c r="AI5370" s="6"/>
    </row>
    <row r="5371" spans="34:59" x14ac:dyDescent="0.25">
      <c r="AH5371" s="6"/>
      <c r="AI5371" s="6"/>
      <c r="AJ5371" s="6"/>
      <c r="AK5371" s="6"/>
      <c r="AL5371" s="6"/>
      <c r="AM5371" s="6"/>
      <c r="AN5371" s="6"/>
      <c r="AO5371" s="6"/>
      <c r="AP5371" s="6"/>
      <c r="AQ5371" s="6"/>
      <c r="AR5371" s="6"/>
      <c r="AS5371" s="6"/>
      <c r="AT5371" s="6"/>
      <c r="AU5371" s="6"/>
      <c r="AV5371" s="6"/>
      <c r="AW5371" s="6"/>
      <c r="AX5371" s="6"/>
      <c r="AY5371" s="6"/>
      <c r="AZ5371" s="6"/>
      <c r="BA5371" s="6"/>
      <c r="BB5371" s="6"/>
      <c r="BC5371" s="6"/>
      <c r="BD5371" s="6"/>
      <c r="BE5371" s="6"/>
      <c r="BF5371" s="6"/>
      <c r="BG5371" s="6"/>
    </row>
    <row r="5372" spans="34:59" x14ac:dyDescent="0.25">
      <c r="AH5372" s="10"/>
      <c r="AI5372" s="6"/>
      <c r="AJ5372" s="10"/>
      <c r="AK5372" s="10"/>
      <c r="AL5372" s="10"/>
      <c r="AM5372" s="10"/>
      <c r="AN5372" s="10"/>
      <c r="AO5372" s="10"/>
      <c r="AP5372" s="10"/>
      <c r="AQ5372" s="10"/>
      <c r="AR5372" s="10"/>
      <c r="AS5372" s="10"/>
      <c r="AT5372" s="10"/>
      <c r="AU5372" s="10"/>
      <c r="AV5372" s="10"/>
      <c r="AW5372" s="10"/>
      <c r="AX5372" s="10"/>
      <c r="AY5372" s="10"/>
      <c r="AZ5372" s="10"/>
      <c r="BA5372" s="10"/>
      <c r="BB5372" s="10"/>
      <c r="BC5372" s="10"/>
      <c r="BD5372" s="10"/>
      <c r="BE5372" s="10"/>
      <c r="BF5372" s="10"/>
      <c r="BG5372" s="6"/>
    </row>
    <row r="5373" spans="34:59" x14ac:dyDescent="0.25">
      <c r="AH5373" s="6"/>
      <c r="AI5373" s="6"/>
      <c r="AJ5373" s="6"/>
      <c r="AK5373" s="6"/>
      <c r="AL5373" s="6"/>
      <c r="AM5373" s="6"/>
      <c r="AN5373" s="6"/>
      <c r="AO5373" s="6"/>
      <c r="AP5373" s="6"/>
      <c r="AQ5373" s="6"/>
      <c r="AR5373" s="6"/>
      <c r="AS5373" s="6"/>
      <c r="AT5373" s="6"/>
      <c r="AU5373" s="6"/>
      <c r="AV5373" s="6"/>
      <c r="AW5373" s="6"/>
      <c r="AX5373" s="6"/>
      <c r="AY5373" s="6"/>
      <c r="AZ5373" s="6"/>
      <c r="BA5373" s="6"/>
      <c r="BB5373" s="6"/>
      <c r="BC5373" s="6"/>
      <c r="BD5373" s="6"/>
      <c r="BE5373" s="6"/>
      <c r="BF5373" s="6"/>
      <c r="BG5373" s="10"/>
    </row>
    <row r="5374" spans="34:59" x14ac:dyDescent="0.25">
      <c r="AH5374" s="10"/>
      <c r="AI5374" s="6"/>
    </row>
    <row r="5375" spans="34:59" x14ac:dyDescent="0.25">
      <c r="AH5375" s="6"/>
      <c r="AI5375" s="6"/>
      <c r="AJ5375" s="6"/>
      <c r="AK5375" s="6"/>
      <c r="AL5375" s="6"/>
      <c r="AM5375" s="6"/>
      <c r="AN5375" s="6"/>
      <c r="AO5375" s="6"/>
      <c r="AP5375" s="6"/>
      <c r="AQ5375" s="6"/>
      <c r="AR5375" s="6"/>
      <c r="AS5375" s="6"/>
      <c r="AT5375" s="6"/>
      <c r="AU5375" s="6"/>
      <c r="AV5375" s="6"/>
      <c r="AW5375" s="6"/>
      <c r="AX5375" s="6"/>
      <c r="AY5375" s="6"/>
      <c r="AZ5375" s="6"/>
      <c r="BA5375" s="6"/>
      <c r="BB5375" s="6"/>
      <c r="BC5375" s="6"/>
      <c r="BD5375" s="6"/>
      <c r="BE5375" s="6"/>
      <c r="BF5375" s="6"/>
      <c r="BG5375" s="6"/>
    </row>
    <row r="5376" spans="34:59" x14ac:dyDescent="0.25">
      <c r="AH5376" s="10"/>
      <c r="AI5376" s="6"/>
      <c r="AJ5376" s="10"/>
      <c r="AK5376" s="10"/>
      <c r="AL5376" s="10"/>
      <c r="AM5376" s="10"/>
      <c r="AN5376" s="10"/>
      <c r="AO5376" s="10"/>
      <c r="AP5376" s="10"/>
      <c r="AQ5376" s="10"/>
      <c r="AR5376" s="10"/>
      <c r="AS5376" s="10"/>
      <c r="AT5376" s="10"/>
      <c r="AU5376" s="10"/>
      <c r="AV5376" s="10"/>
      <c r="AW5376" s="10"/>
      <c r="AX5376" s="10"/>
      <c r="AY5376" s="10"/>
      <c r="AZ5376" s="10"/>
      <c r="BA5376" s="10"/>
      <c r="BB5376" s="10"/>
      <c r="BC5376" s="10"/>
      <c r="BD5376" s="10"/>
      <c r="BE5376" s="10"/>
      <c r="BF5376" s="10"/>
      <c r="BG5376" s="6"/>
    </row>
    <row r="5377" spans="34:59" x14ac:dyDescent="0.25">
      <c r="AH5377" s="6"/>
      <c r="AI5377" s="6"/>
      <c r="AJ5377" s="6"/>
      <c r="AK5377" s="6"/>
      <c r="AL5377" s="6"/>
      <c r="AM5377" s="6"/>
      <c r="AN5377" s="6"/>
      <c r="AO5377" s="6"/>
      <c r="AP5377" s="6"/>
      <c r="AQ5377" s="6"/>
      <c r="AR5377" s="6"/>
      <c r="AS5377" s="6"/>
      <c r="AT5377" s="6"/>
      <c r="AU5377" s="6"/>
      <c r="AV5377" s="6"/>
      <c r="AW5377" s="6"/>
      <c r="AX5377" s="6"/>
      <c r="AY5377" s="6"/>
      <c r="AZ5377" s="6"/>
      <c r="BA5377" s="6"/>
      <c r="BB5377" s="6"/>
      <c r="BC5377" s="6"/>
      <c r="BD5377" s="6"/>
      <c r="BE5377" s="6"/>
      <c r="BF5377" s="6"/>
      <c r="BG5377" s="10"/>
    </row>
    <row r="5378" spans="34:59" x14ac:dyDescent="0.25">
      <c r="AH5378" s="10"/>
      <c r="AI5378" s="6"/>
    </row>
    <row r="5379" spans="34:59" x14ac:dyDescent="0.25">
      <c r="AH5379" s="6"/>
      <c r="AI5379" s="6"/>
      <c r="AJ5379" s="6"/>
      <c r="AK5379" s="6"/>
      <c r="AL5379" s="6"/>
      <c r="AM5379" s="6"/>
      <c r="AN5379" s="6"/>
      <c r="AO5379" s="6"/>
      <c r="AP5379" s="6"/>
      <c r="AQ5379" s="6"/>
      <c r="AR5379" s="6"/>
      <c r="AS5379" s="6"/>
      <c r="AT5379" s="6"/>
      <c r="AU5379" s="6"/>
      <c r="AV5379" s="6"/>
      <c r="AW5379" s="6"/>
      <c r="AX5379" s="6"/>
      <c r="AY5379" s="6"/>
      <c r="AZ5379" s="6"/>
      <c r="BA5379" s="6"/>
      <c r="BB5379" s="6"/>
      <c r="BC5379" s="6"/>
      <c r="BD5379" s="6"/>
      <c r="BE5379" s="6"/>
      <c r="BF5379" s="6"/>
      <c r="BG5379" s="6"/>
    </row>
    <row r="5380" spans="34:59" x14ac:dyDescent="0.25">
      <c r="AH5380" s="10"/>
      <c r="AI5380" s="6"/>
      <c r="AJ5380" s="10"/>
      <c r="AK5380" s="10"/>
      <c r="AL5380" s="10"/>
      <c r="AM5380" s="10"/>
      <c r="AN5380" s="10"/>
      <c r="AO5380" s="10"/>
      <c r="AP5380" s="10"/>
      <c r="AQ5380" s="10"/>
      <c r="AR5380" s="10"/>
      <c r="AS5380" s="10"/>
      <c r="AT5380" s="10"/>
      <c r="AU5380" s="10"/>
      <c r="AV5380" s="10"/>
      <c r="AW5380" s="10"/>
      <c r="AX5380" s="10"/>
      <c r="AY5380" s="10"/>
      <c r="AZ5380" s="10"/>
      <c r="BA5380" s="10"/>
      <c r="BB5380" s="10"/>
      <c r="BC5380" s="10"/>
      <c r="BD5380" s="10"/>
      <c r="BE5380" s="10"/>
      <c r="BF5380" s="10"/>
      <c r="BG5380" s="6"/>
    </row>
    <row r="5381" spans="34:59" x14ac:dyDescent="0.25">
      <c r="AH5381" s="6"/>
      <c r="AI5381" s="6"/>
      <c r="AJ5381" s="6"/>
      <c r="AK5381" s="6"/>
      <c r="AL5381" s="6"/>
      <c r="AM5381" s="6"/>
      <c r="AN5381" s="6"/>
      <c r="AO5381" s="6"/>
      <c r="AP5381" s="6"/>
      <c r="AQ5381" s="6"/>
      <c r="AR5381" s="6"/>
      <c r="AS5381" s="6"/>
      <c r="AT5381" s="6"/>
      <c r="AU5381" s="6"/>
      <c r="AV5381" s="6"/>
      <c r="AW5381" s="6"/>
      <c r="AX5381" s="6"/>
      <c r="AY5381" s="6"/>
      <c r="AZ5381" s="6"/>
      <c r="BA5381" s="6"/>
      <c r="BB5381" s="6"/>
      <c r="BC5381" s="6"/>
      <c r="BD5381" s="6"/>
      <c r="BE5381" s="6"/>
      <c r="BF5381" s="6"/>
      <c r="BG5381" s="10"/>
    </row>
    <row r="5382" spans="34:59" x14ac:dyDescent="0.25">
      <c r="AH5382" s="10"/>
      <c r="AI5382" s="6"/>
    </row>
    <row r="5383" spans="34:59" x14ac:dyDescent="0.25">
      <c r="AH5383" s="6"/>
      <c r="AI5383" s="6"/>
      <c r="AJ5383" s="6"/>
      <c r="AK5383" s="6"/>
      <c r="AL5383" s="6"/>
      <c r="AM5383" s="6"/>
      <c r="AN5383" s="6"/>
      <c r="AO5383" s="6"/>
      <c r="AP5383" s="6"/>
      <c r="AQ5383" s="6"/>
      <c r="AR5383" s="6"/>
      <c r="AS5383" s="6"/>
      <c r="AT5383" s="6"/>
      <c r="AU5383" s="6"/>
      <c r="AV5383" s="6"/>
      <c r="AW5383" s="6"/>
      <c r="AX5383" s="6"/>
      <c r="AY5383" s="6"/>
      <c r="AZ5383" s="6"/>
      <c r="BA5383" s="6"/>
      <c r="BB5383" s="6"/>
      <c r="BC5383" s="6"/>
      <c r="BD5383" s="6"/>
      <c r="BE5383" s="6"/>
      <c r="BF5383" s="6"/>
      <c r="BG5383" s="6"/>
    </row>
    <row r="5384" spans="34:59" x14ac:dyDescent="0.25">
      <c r="AH5384" s="10"/>
      <c r="AI5384" s="6"/>
      <c r="AJ5384" s="10"/>
      <c r="AK5384" s="10"/>
      <c r="AL5384" s="10"/>
      <c r="AM5384" s="10"/>
      <c r="AN5384" s="10"/>
      <c r="AO5384" s="10"/>
      <c r="AP5384" s="10"/>
      <c r="AQ5384" s="10"/>
      <c r="AR5384" s="10"/>
      <c r="AS5384" s="10"/>
      <c r="AT5384" s="10"/>
      <c r="AU5384" s="10"/>
      <c r="AV5384" s="10"/>
      <c r="AW5384" s="10"/>
      <c r="AX5384" s="10"/>
      <c r="AY5384" s="10"/>
      <c r="AZ5384" s="10"/>
      <c r="BA5384" s="10"/>
      <c r="BB5384" s="10"/>
      <c r="BC5384" s="10"/>
      <c r="BD5384" s="10"/>
      <c r="BE5384" s="10"/>
      <c r="BF5384" s="10"/>
      <c r="BG5384" s="6"/>
    </row>
    <row r="5385" spans="34:59" x14ac:dyDescent="0.25">
      <c r="AH5385" s="6"/>
      <c r="AI5385" s="6"/>
      <c r="AJ5385" s="6"/>
      <c r="AK5385" s="6"/>
      <c r="AL5385" s="6"/>
      <c r="AM5385" s="6"/>
      <c r="AN5385" s="6"/>
      <c r="AO5385" s="6"/>
      <c r="AP5385" s="6"/>
      <c r="AQ5385" s="6"/>
      <c r="AR5385" s="6"/>
      <c r="AS5385" s="6"/>
      <c r="AT5385" s="6"/>
      <c r="AU5385" s="6"/>
      <c r="AV5385" s="6"/>
      <c r="AW5385" s="6"/>
      <c r="AX5385" s="6"/>
      <c r="AY5385" s="6"/>
      <c r="AZ5385" s="6"/>
      <c r="BA5385" s="6"/>
      <c r="BB5385" s="6"/>
      <c r="BC5385" s="6"/>
      <c r="BD5385" s="6"/>
      <c r="BE5385" s="6"/>
      <c r="BF5385" s="6"/>
      <c r="BG5385" s="10"/>
    </row>
    <row r="5386" spans="34:59" x14ac:dyDescent="0.25">
      <c r="AH5386" s="10"/>
      <c r="AI5386" s="6"/>
    </row>
    <row r="5387" spans="34:59" x14ac:dyDescent="0.25">
      <c r="AH5387" s="6"/>
      <c r="AI5387" s="6"/>
      <c r="AJ5387" s="6"/>
      <c r="AK5387" s="6"/>
      <c r="AL5387" s="6"/>
      <c r="AM5387" s="6"/>
      <c r="AN5387" s="6"/>
      <c r="AO5387" s="6"/>
      <c r="AP5387" s="6"/>
      <c r="AQ5387" s="6"/>
      <c r="AR5387" s="6"/>
      <c r="AS5387" s="6"/>
      <c r="AT5387" s="6"/>
      <c r="AU5387" s="6"/>
      <c r="AV5387" s="6"/>
      <c r="AW5387" s="6"/>
      <c r="AX5387" s="6"/>
      <c r="AY5387" s="6"/>
      <c r="AZ5387" s="6"/>
      <c r="BA5387" s="6"/>
      <c r="BB5387" s="6"/>
      <c r="BC5387" s="6"/>
      <c r="BD5387" s="6"/>
      <c r="BE5387" s="6"/>
      <c r="BF5387" s="6"/>
      <c r="BG5387" s="6"/>
    </row>
    <row r="5388" spans="34:59" x14ac:dyDescent="0.25">
      <c r="AH5388" s="10"/>
      <c r="AI5388" s="6"/>
      <c r="AJ5388" s="10"/>
      <c r="AK5388" s="10"/>
      <c r="AL5388" s="10"/>
      <c r="AM5388" s="10"/>
      <c r="AN5388" s="10"/>
      <c r="AO5388" s="10"/>
      <c r="AP5388" s="10"/>
      <c r="AQ5388" s="10"/>
      <c r="AR5388" s="10"/>
      <c r="AS5388" s="10"/>
      <c r="AT5388" s="10"/>
      <c r="AU5388" s="10"/>
      <c r="AV5388" s="10"/>
      <c r="AW5388" s="10"/>
      <c r="AX5388" s="10"/>
      <c r="AY5388" s="10"/>
      <c r="AZ5388" s="10"/>
      <c r="BA5388" s="10"/>
      <c r="BB5388" s="10"/>
      <c r="BC5388" s="10"/>
      <c r="BD5388" s="10"/>
      <c r="BE5388" s="10"/>
      <c r="BF5388" s="10"/>
      <c r="BG5388" s="6"/>
    </row>
    <row r="5389" spans="34:59" x14ac:dyDescent="0.25">
      <c r="AH5389" s="6"/>
      <c r="AI5389" s="6"/>
      <c r="AJ5389" s="6"/>
      <c r="AK5389" s="6"/>
      <c r="AL5389" s="6"/>
      <c r="AM5389" s="6"/>
      <c r="AN5389" s="6"/>
      <c r="AO5389" s="6"/>
      <c r="AP5389" s="6"/>
      <c r="AQ5389" s="6"/>
      <c r="AR5389" s="6"/>
      <c r="AS5389" s="6"/>
      <c r="AT5389" s="6"/>
      <c r="AU5389" s="6"/>
      <c r="AV5389" s="6"/>
      <c r="AW5389" s="6"/>
      <c r="AX5389" s="6"/>
      <c r="AY5389" s="6"/>
      <c r="AZ5389" s="6"/>
      <c r="BA5389" s="6"/>
      <c r="BB5389" s="6"/>
      <c r="BC5389" s="6"/>
      <c r="BD5389" s="6"/>
      <c r="BE5389" s="6"/>
      <c r="BF5389" s="6"/>
      <c r="BG5389" s="10"/>
    </row>
    <row r="5390" spans="34:59" x14ac:dyDescent="0.25">
      <c r="AH5390" s="10"/>
      <c r="AI5390" s="6"/>
    </row>
    <row r="5391" spans="34:59" x14ac:dyDescent="0.25">
      <c r="AH5391" s="6"/>
      <c r="AI5391" s="6"/>
      <c r="AJ5391" s="6"/>
      <c r="AK5391" s="6"/>
      <c r="AL5391" s="6"/>
      <c r="AM5391" s="6"/>
      <c r="AN5391" s="6"/>
      <c r="AO5391" s="6"/>
      <c r="AP5391" s="6"/>
      <c r="AQ5391" s="6"/>
      <c r="AR5391" s="6"/>
      <c r="AS5391" s="6"/>
      <c r="AT5391" s="6"/>
      <c r="AU5391" s="6"/>
      <c r="AV5391" s="6"/>
      <c r="AW5391" s="6"/>
      <c r="AX5391" s="6"/>
      <c r="AY5391" s="6"/>
      <c r="AZ5391" s="6"/>
      <c r="BA5391" s="6"/>
      <c r="BB5391" s="6"/>
      <c r="BC5391" s="6"/>
      <c r="BD5391" s="6"/>
      <c r="BE5391" s="6"/>
      <c r="BF5391" s="6"/>
      <c r="BG5391" s="6"/>
    </row>
    <row r="5392" spans="34:59" x14ac:dyDescent="0.25">
      <c r="AH5392" s="10"/>
      <c r="AI5392" s="6"/>
      <c r="AJ5392" s="10"/>
      <c r="AK5392" s="10"/>
      <c r="AL5392" s="10"/>
      <c r="AM5392" s="10"/>
      <c r="AN5392" s="10"/>
      <c r="AO5392" s="10"/>
      <c r="AP5392" s="10"/>
      <c r="AQ5392" s="10"/>
      <c r="AR5392" s="10"/>
      <c r="AS5392" s="10"/>
      <c r="AT5392" s="10"/>
      <c r="AU5392" s="10"/>
      <c r="AV5392" s="10"/>
      <c r="AW5392" s="10"/>
      <c r="AX5392" s="10"/>
      <c r="AY5392" s="10"/>
      <c r="AZ5392" s="10"/>
      <c r="BA5392" s="10"/>
      <c r="BB5392" s="10"/>
      <c r="BC5392" s="10"/>
      <c r="BD5392" s="10"/>
      <c r="BE5392" s="10"/>
      <c r="BF5392" s="10"/>
      <c r="BG5392" s="6"/>
    </row>
    <row r="5393" spans="34:59" x14ac:dyDescent="0.25">
      <c r="AH5393" s="6"/>
      <c r="AI5393" s="6"/>
      <c r="AJ5393" s="6"/>
      <c r="AK5393" s="6"/>
      <c r="AL5393" s="6"/>
      <c r="AM5393" s="6"/>
      <c r="AN5393" s="6"/>
      <c r="AO5393" s="6"/>
      <c r="AP5393" s="6"/>
      <c r="AQ5393" s="6"/>
      <c r="AR5393" s="6"/>
      <c r="AS5393" s="6"/>
      <c r="AT5393" s="6"/>
      <c r="AU5393" s="6"/>
      <c r="AV5393" s="6"/>
      <c r="AW5393" s="6"/>
      <c r="AX5393" s="6"/>
      <c r="AY5393" s="6"/>
      <c r="AZ5393" s="6"/>
      <c r="BA5393" s="6"/>
      <c r="BB5393" s="6"/>
      <c r="BC5393" s="6"/>
      <c r="BD5393" s="6"/>
      <c r="BE5393" s="6"/>
      <c r="BF5393" s="6"/>
      <c r="BG5393" s="10"/>
    </row>
    <row r="5394" spans="34:59" x14ac:dyDescent="0.25">
      <c r="AH5394" s="10"/>
      <c r="AI5394" s="6"/>
    </row>
    <row r="5395" spans="34:59" x14ac:dyDescent="0.25">
      <c r="AH5395" s="6"/>
      <c r="AI5395" s="6"/>
      <c r="AJ5395" s="6"/>
      <c r="AK5395" s="6"/>
      <c r="AL5395" s="6"/>
      <c r="AM5395" s="6"/>
      <c r="AN5395" s="6"/>
      <c r="AO5395" s="6"/>
      <c r="AP5395" s="6"/>
      <c r="AQ5395" s="6"/>
      <c r="AR5395" s="6"/>
      <c r="AS5395" s="6"/>
      <c r="AT5395" s="6"/>
      <c r="AU5395" s="6"/>
      <c r="AV5395" s="6"/>
      <c r="AW5395" s="6"/>
      <c r="AX5395" s="6"/>
      <c r="AY5395" s="6"/>
      <c r="AZ5395" s="6"/>
      <c r="BA5395" s="6"/>
      <c r="BB5395" s="6"/>
      <c r="BC5395" s="6"/>
      <c r="BD5395" s="6"/>
      <c r="BE5395" s="6"/>
      <c r="BF5395" s="6"/>
      <c r="BG5395" s="6"/>
    </row>
    <row r="5396" spans="34:59" x14ac:dyDescent="0.25">
      <c r="AH5396" s="10"/>
      <c r="AI5396" s="6"/>
      <c r="AJ5396" s="10"/>
      <c r="AK5396" s="10"/>
      <c r="AL5396" s="10"/>
      <c r="AM5396" s="10"/>
      <c r="AN5396" s="10"/>
      <c r="AO5396" s="10"/>
      <c r="AP5396" s="10"/>
      <c r="AQ5396" s="10"/>
      <c r="AR5396" s="10"/>
      <c r="AS5396" s="10"/>
      <c r="AT5396" s="10"/>
      <c r="AU5396" s="10"/>
      <c r="AV5396" s="10"/>
      <c r="AW5396" s="10"/>
      <c r="AX5396" s="10"/>
      <c r="AY5396" s="10"/>
      <c r="AZ5396" s="10"/>
      <c r="BA5396" s="10"/>
      <c r="BB5396" s="10"/>
      <c r="BC5396" s="10"/>
      <c r="BD5396" s="10"/>
      <c r="BE5396" s="10"/>
      <c r="BF5396" s="10"/>
      <c r="BG5396" s="6"/>
    </row>
    <row r="5397" spans="34:59" x14ac:dyDescent="0.25">
      <c r="AH5397" s="6"/>
      <c r="AI5397" s="6"/>
      <c r="AJ5397" s="6"/>
      <c r="AK5397" s="6"/>
      <c r="AL5397" s="6"/>
      <c r="AM5397" s="6"/>
      <c r="AN5397" s="6"/>
      <c r="AO5397" s="6"/>
      <c r="AP5397" s="6"/>
      <c r="AQ5397" s="6"/>
      <c r="AR5397" s="6"/>
      <c r="AS5397" s="6"/>
      <c r="AT5397" s="6"/>
      <c r="AU5397" s="6"/>
      <c r="AV5397" s="6"/>
      <c r="AW5397" s="6"/>
      <c r="AX5397" s="6"/>
      <c r="AY5397" s="6"/>
      <c r="AZ5397" s="6"/>
      <c r="BA5397" s="6"/>
      <c r="BB5397" s="6"/>
      <c r="BC5397" s="6"/>
      <c r="BD5397" s="6"/>
      <c r="BE5397" s="6"/>
      <c r="BF5397" s="6"/>
      <c r="BG5397" s="10"/>
    </row>
    <row r="5398" spans="34:59" x14ac:dyDescent="0.25">
      <c r="AH5398" s="10"/>
      <c r="AI5398" s="6"/>
    </row>
    <row r="5399" spans="34:59" x14ac:dyDescent="0.25">
      <c r="AH5399" s="6"/>
      <c r="AI5399" s="6"/>
      <c r="AJ5399" s="6"/>
      <c r="AK5399" s="6"/>
      <c r="AL5399" s="6"/>
      <c r="AM5399" s="6"/>
      <c r="AN5399" s="6"/>
      <c r="AO5399" s="6"/>
      <c r="AP5399" s="6"/>
      <c r="AQ5399" s="6"/>
      <c r="AR5399" s="6"/>
      <c r="AS5399" s="6"/>
      <c r="AT5399" s="6"/>
      <c r="AU5399" s="6"/>
      <c r="AV5399" s="6"/>
      <c r="AW5399" s="6"/>
      <c r="AX5399" s="6"/>
      <c r="AY5399" s="6"/>
      <c r="AZ5399" s="6"/>
      <c r="BA5399" s="6"/>
      <c r="BB5399" s="6"/>
      <c r="BC5399" s="6"/>
      <c r="BD5399" s="6"/>
      <c r="BE5399" s="6"/>
      <c r="BF5399" s="6"/>
      <c r="BG5399" s="6"/>
    </row>
    <row r="5400" spans="34:59" x14ac:dyDescent="0.25">
      <c r="AH5400" s="10"/>
      <c r="AI5400" s="6"/>
      <c r="AJ5400" s="10"/>
      <c r="AK5400" s="10"/>
      <c r="AL5400" s="10"/>
      <c r="AM5400" s="10"/>
      <c r="AN5400" s="10"/>
      <c r="AO5400" s="10"/>
      <c r="AP5400" s="10"/>
      <c r="AQ5400" s="10"/>
      <c r="AR5400" s="10"/>
      <c r="AS5400" s="10"/>
      <c r="AT5400" s="10"/>
      <c r="AU5400" s="10"/>
      <c r="AV5400" s="10"/>
      <c r="AW5400" s="10"/>
      <c r="AX5400" s="10"/>
      <c r="AY5400" s="10"/>
      <c r="AZ5400" s="10"/>
      <c r="BA5400" s="10"/>
      <c r="BB5400" s="10"/>
      <c r="BC5400" s="10"/>
      <c r="BD5400" s="10"/>
      <c r="BE5400" s="10"/>
      <c r="BF5400" s="10"/>
      <c r="BG5400" s="6"/>
    </row>
    <row r="5401" spans="34:59" x14ac:dyDescent="0.25">
      <c r="AH5401" s="6"/>
      <c r="AI5401" s="6"/>
      <c r="AJ5401" s="6"/>
      <c r="AK5401" s="6"/>
      <c r="AL5401" s="6"/>
      <c r="AM5401" s="6"/>
      <c r="AN5401" s="6"/>
      <c r="AO5401" s="6"/>
      <c r="AP5401" s="6"/>
      <c r="AQ5401" s="6"/>
      <c r="AR5401" s="6"/>
      <c r="AS5401" s="6"/>
      <c r="AT5401" s="6"/>
      <c r="AU5401" s="6"/>
      <c r="AV5401" s="6"/>
      <c r="AW5401" s="6"/>
      <c r="AX5401" s="6"/>
      <c r="AY5401" s="6"/>
      <c r="AZ5401" s="6"/>
      <c r="BA5401" s="6"/>
      <c r="BB5401" s="6"/>
      <c r="BC5401" s="6"/>
      <c r="BD5401" s="6"/>
      <c r="BE5401" s="6"/>
      <c r="BF5401" s="6"/>
      <c r="BG5401" s="10"/>
    </row>
    <row r="5402" spans="34:59" x14ac:dyDescent="0.25">
      <c r="AH5402" s="10"/>
      <c r="AI5402" s="6"/>
    </row>
    <row r="5403" spans="34:59" x14ac:dyDescent="0.25">
      <c r="AH5403" s="6"/>
      <c r="AI5403" s="6"/>
      <c r="AJ5403" s="6"/>
      <c r="AK5403" s="6"/>
      <c r="AL5403" s="6"/>
      <c r="AM5403" s="6"/>
      <c r="AN5403" s="6"/>
      <c r="AO5403" s="6"/>
      <c r="AP5403" s="6"/>
      <c r="AQ5403" s="6"/>
      <c r="AR5403" s="6"/>
      <c r="AS5403" s="6"/>
      <c r="AT5403" s="6"/>
      <c r="AU5403" s="6"/>
      <c r="AV5403" s="6"/>
      <c r="AW5403" s="6"/>
      <c r="AX5403" s="6"/>
      <c r="AY5403" s="6"/>
      <c r="AZ5403" s="6"/>
      <c r="BA5403" s="6"/>
      <c r="BB5403" s="6"/>
      <c r="BC5403" s="6"/>
      <c r="BD5403" s="6"/>
      <c r="BE5403" s="6"/>
      <c r="BF5403" s="6"/>
      <c r="BG5403" s="6"/>
    </row>
    <row r="5404" spans="34:59" x14ac:dyDescent="0.25">
      <c r="AH5404" s="10"/>
      <c r="AI5404" s="6"/>
      <c r="AJ5404" s="10"/>
      <c r="AK5404" s="10"/>
      <c r="AL5404" s="10"/>
      <c r="AM5404" s="10"/>
      <c r="AN5404" s="10"/>
      <c r="AO5404" s="10"/>
      <c r="AP5404" s="10"/>
      <c r="AQ5404" s="10"/>
      <c r="AR5404" s="10"/>
      <c r="AS5404" s="10"/>
      <c r="AT5404" s="10"/>
      <c r="AU5404" s="10"/>
      <c r="AV5404" s="10"/>
      <c r="AW5404" s="10"/>
      <c r="AX5404" s="10"/>
      <c r="AY5404" s="10"/>
      <c r="AZ5404" s="10"/>
      <c r="BA5404" s="10"/>
      <c r="BB5404" s="10"/>
      <c r="BC5404" s="10"/>
      <c r="BD5404" s="10"/>
      <c r="BE5404" s="10"/>
      <c r="BF5404" s="10"/>
      <c r="BG5404" s="6"/>
    </row>
    <row r="5405" spans="34:59" x14ac:dyDescent="0.25">
      <c r="AH5405" s="6"/>
      <c r="AI5405" s="6"/>
      <c r="AJ5405" s="6"/>
      <c r="AK5405" s="6"/>
      <c r="AL5405" s="6"/>
      <c r="AM5405" s="6"/>
      <c r="AN5405" s="6"/>
      <c r="AO5405" s="6"/>
      <c r="AP5405" s="6"/>
      <c r="AQ5405" s="6"/>
      <c r="AR5405" s="6"/>
      <c r="AS5405" s="6"/>
      <c r="AT5405" s="6"/>
      <c r="AU5405" s="6"/>
      <c r="AV5405" s="6"/>
      <c r="AW5405" s="6"/>
      <c r="AX5405" s="6"/>
      <c r="AY5405" s="6"/>
      <c r="AZ5405" s="6"/>
      <c r="BA5405" s="6"/>
      <c r="BB5405" s="6"/>
      <c r="BC5405" s="6"/>
      <c r="BD5405" s="6"/>
      <c r="BE5405" s="6"/>
      <c r="BF5405" s="6"/>
      <c r="BG5405" s="10"/>
    </row>
    <row r="5406" spans="34:59" x14ac:dyDescent="0.25">
      <c r="AH5406" s="10"/>
      <c r="AI5406" s="6"/>
    </row>
    <row r="5407" spans="34:59" x14ac:dyDescent="0.25">
      <c r="AH5407" s="6"/>
      <c r="AI5407" s="6"/>
      <c r="AJ5407" s="6"/>
      <c r="AK5407" s="6"/>
      <c r="AL5407" s="6"/>
      <c r="AM5407" s="6"/>
      <c r="AN5407" s="6"/>
      <c r="AO5407" s="6"/>
      <c r="AP5407" s="6"/>
      <c r="AQ5407" s="6"/>
      <c r="AR5407" s="6"/>
      <c r="AS5407" s="6"/>
      <c r="AT5407" s="6"/>
      <c r="AU5407" s="6"/>
      <c r="AV5407" s="6"/>
      <c r="AW5407" s="6"/>
      <c r="AX5407" s="6"/>
      <c r="AY5407" s="6"/>
      <c r="AZ5407" s="6"/>
      <c r="BA5407" s="6"/>
      <c r="BB5407" s="6"/>
      <c r="BC5407" s="6"/>
      <c r="BD5407" s="6"/>
      <c r="BE5407" s="6"/>
      <c r="BF5407" s="6"/>
      <c r="BG5407" s="6"/>
    </row>
    <row r="5408" spans="34:59" x14ac:dyDescent="0.25">
      <c r="AH5408" s="10"/>
      <c r="AI5408" s="6"/>
      <c r="AJ5408" s="10"/>
      <c r="AK5408" s="10"/>
      <c r="AL5408" s="10"/>
      <c r="AM5408" s="10"/>
      <c r="AN5408" s="10"/>
      <c r="AO5408" s="10"/>
      <c r="AP5408" s="10"/>
      <c r="AQ5408" s="10"/>
      <c r="AR5408" s="10"/>
      <c r="AS5408" s="10"/>
      <c r="AT5408" s="10"/>
      <c r="AU5408" s="10"/>
      <c r="AV5408" s="10"/>
      <c r="AW5408" s="10"/>
      <c r="AX5408" s="10"/>
      <c r="AY5408" s="10"/>
      <c r="AZ5408" s="10"/>
      <c r="BA5408" s="10"/>
      <c r="BB5408" s="10"/>
      <c r="BC5408" s="10"/>
      <c r="BD5408" s="10"/>
      <c r="BE5408" s="10"/>
      <c r="BF5408" s="10"/>
      <c r="BG5408" s="6"/>
    </row>
    <row r="5409" spans="34:59" x14ac:dyDescent="0.25">
      <c r="AH5409" s="6"/>
      <c r="AI5409" s="6"/>
      <c r="AJ5409" s="6"/>
      <c r="AK5409" s="6"/>
      <c r="AL5409" s="6"/>
      <c r="AM5409" s="6"/>
      <c r="AN5409" s="6"/>
      <c r="AO5409" s="6"/>
      <c r="AP5409" s="6"/>
      <c r="AQ5409" s="6"/>
      <c r="AR5409" s="6"/>
      <c r="AS5409" s="6"/>
      <c r="AT5409" s="6"/>
      <c r="AU5409" s="6"/>
      <c r="AV5409" s="6"/>
      <c r="AW5409" s="6"/>
      <c r="AX5409" s="6"/>
      <c r="AY5409" s="6"/>
      <c r="AZ5409" s="6"/>
      <c r="BA5409" s="6"/>
      <c r="BB5409" s="6"/>
      <c r="BC5409" s="6"/>
      <c r="BD5409" s="6"/>
      <c r="BE5409" s="6"/>
      <c r="BF5409" s="6"/>
      <c r="BG5409" s="10"/>
    </row>
    <row r="5410" spans="34:59" x14ac:dyDescent="0.25">
      <c r="AH5410" s="10"/>
      <c r="AI5410" s="6"/>
    </row>
    <row r="5411" spans="34:59" x14ac:dyDescent="0.25">
      <c r="AH5411" s="6"/>
      <c r="AI5411" s="6"/>
      <c r="AJ5411" s="6"/>
      <c r="AK5411" s="6"/>
      <c r="AL5411" s="6"/>
      <c r="AM5411" s="6"/>
      <c r="AN5411" s="6"/>
      <c r="AO5411" s="6"/>
      <c r="AP5411" s="6"/>
      <c r="AQ5411" s="6"/>
      <c r="AR5411" s="6"/>
      <c r="AS5411" s="6"/>
      <c r="AT5411" s="6"/>
      <c r="AU5411" s="6"/>
      <c r="AV5411" s="6"/>
      <c r="AW5411" s="6"/>
      <c r="AX5411" s="6"/>
      <c r="AY5411" s="6"/>
      <c r="AZ5411" s="6"/>
      <c r="BA5411" s="6"/>
      <c r="BB5411" s="6"/>
      <c r="BC5411" s="6"/>
      <c r="BD5411" s="6"/>
      <c r="BE5411" s="6"/>
      <c r="BF5411" s="6"/>
      <c r="BG5411" s="6"/>
    </row>
    <row r="5412" spans="34:59" x14ac:dyDescent="0.25">
      <c r="AH5412" s="10"/>
      <c r="AI5412" s="6"/>
      <c r="AJ5412" s="10"/>
      <c r="AK5412" s="10"/>
      <c r="AL5412" s="10"/>
      <c r="AM5412" s="10"/>
      <c r="AN5412" s="10"/>
      <c r="AO5412" s="10"/>
      <c r="AP5412" s="10"/>
      <c r="AQ5412" s="10"/>
      <c r="AR5412" s="10"/>
      <c r="AS5412" s="10"/>
      <c r="AT5412" s="10"/>
      <c r="AU5412" s="10"/>
      <c r="AV5412" s="10"/>
      <c r="AW5412" s="10"/>
      <c r="AX5412" s="10"/>
      <c r="AY5412" s="10"/>
      <c r="AZ5412" s="10"/>
      <c r="BA5412" s="10"/>
      <c r="BB5412" s="10"/>
      <c r="BC5412" s="10"/>
      <c r="BD5412" s="10"/>
      <c r="BE5412" s="10"/>
      <c r="BF5412" s="10"/>
      <c r="BG5412" s="6"/>
    </row>
    <row r="5413" spans="34:59" x14ac:dyDescent="0.25">
      <c r="AH5413" s="6"/>
      <c r="AI5413" s="6"/>
      <c r="AJ5413" s="6"/>
      <c r="AK5413" s="6"/>
      <c r="AL5413" s="6"/>
      <c r="AM5413" s="6"/>
      <c r="AN5413" s="6"/>
      <c r="AO5413" s="6"/>
      <c r="AP5413" s="6"/>
      <c r="AQ5413" s="6"/>
      <c r="AR5413" s="6"/>
      <c r="AS5413" s="6"/>
      <c r="AT5413" s="6"/>
      <c r="AU5413" s="6"/>
      <c r="AV5413" s="6"/>
      <c r="AW5413" s="6"/>
      <c r="AX5413" s="6"/>
      <c r="AY5413" s="6"/>
      <c r="AZ5413" s="6"/>
      <c r="BA5413" s="6"/>
      <c r="BB5413" s="6"/>
      <c r="BC5413" s="6"/>
      <c r="BD5413" s="6"/>
      <c r="BE5413" s="6"/>
      <c r="BF5413" s="6"/>
      <c r="BG5413" s="10"/>
    </row>
    <row r="5414" spans="34:59" x14ac:dyDescent="0.25">
      <c r="AH5414" s="10"/>
      <c r="AI5414" s="6"/>
    </row>
    <row r="5415" spans="34:59" x14ac:dyDescent="0.25">
      <c r="AH5415" s="6"/>
      <c r="AI5415" s="6"/>
      <c r="AJ5415" s="6"/>
      <c r="AK5415" s="6"/>
      <c r="AL5415" s="6"/>
      <c r="AM5415" s="6"/>
      <c r="AN5415" s="6"/>
      <c r="AO5415" s="6"/>
      <c r="AP5415" s="6"/>
      <c r="AQ5415" s="6"/>
      <c r="AR5415" s="6"/>
      <c r="AS5415" s="6"/>
      <c r="AT5415" s="6"/>
      <c r="AU5415" s="6"/>
      <c r="AV5415" s="6"/>
      <c r="AW5415" s="6"/>
      <c r="AX5415" s="6"/>
      <c r="AY5415" s="6"/>
      <c r="AZ5415" s="6"/>
      <c r="BA5415" s="6"/>
      <c r="BB5415" s="6"/>
      <c r="BC5415" s="6"/>
      <c r="BD5415" s="6"/>
      <c r="BE5415" s="6"/>
      <c r="BF5415" s="6"/>
      <c r="BG5415" s="6"/>
    </row>
    <row r="5416" spans="34:59" x14ac:dyDescent="0.25">
      <c r="AH5416" s="10"/>
      <c r="AI5416" s="6"/>
      <c r="AJ5416" s="10"/>
      <c r="AK5416" s="10"/>
      <c r="AL5416" s="10"/>
      <c r="AM5416" s="10"/>
      <c r="AN5416" s="10"/>
      <c r="AO5416" s="10"/>
      <c r="AP5416" s="10"/>
      <c r="AQ5416" s="10"/>
      <c r="AR5416" s="10"/>
      <c r="AS5416" s="10"/>
      <c r="AT5416" s="10"/>
      <c r="AU5416" s="10"/>
      <c r="AV5416" s="10"/>
      <c r="AW5416" s="10"/>
      <c r="AX5416" s="10"/>
      <c r="AY5416" s="10"/>
      <c r="AZ5416" s="10"/>
      <c r="BA5416" s="10"/>
      <c r="BB5416" s="10"/>
      <c r="BC5416" s="10"/>
      <c r="BD5416" s="10"/>
      <c r="BE5416" s="10"/>
      <c r="BF5416" s="10"/>
      <c r="BG5416" s="6"/>
    </row>
    <row r="5417" spans="34:59" x14ac:dyDescent="0.25">
      <c r="AH5417" s="6"/>
      <c r="AI5417" s="6"/>
      <c r="AJ5417" s="6"/>
      <c r="AK5417" s="6"/>
      <c r="AL5417" s="6"/>
      <c r="AM5417" s="6"/>
      <c r="AN5417" s="6"/>
      <c r="AO5417" s="6"/>
      <c r="AP5417" s="6"/>
      <c r="AQ5417" s="6"/>
      <c r="AR5417" s="6"/>
      <c r="AS5417" s="6"/>
      <c r="AT5417" s="6"/>
      <c r="AU5417" s="6"/>
      <c r="AV5417" s="6"/>
      <c r="AW5417" s="6"/>
      <c r="AX5417" s="6"/>
      <c r="AY5417" s="6"/>
      <c r="AZ5417" s="6"/>
      <c r="BA5417" s="6"/>
      <c r="BB5417" s="6"/>
      <c r="BC5417" s="6"/>
      <c r="BD5417" s="6"/>
      <c r="BE5417" s="6"/>
      <c r="BF5417" s="6"/>
      <c r="BG5417" s="10"/>
    </row>
    <row r="5418" spans="34:59" x14ac:dyDescent="0.25">
      <c r="AH5418" s="10"/>
      <c r="AI5418" s="6"/>
    </row>
    <row r="5419" spans="34:59" x14ac:dyDescent="0.25">
      <c r="AH5419" s="6"/>
      <c r="AI5419" s="6"/>
      <c r="AJ5419" s="6"/>
      <c r="AK5419" s="6"/>
      <c r="AL5419" s="6"/>
      <c r="AM5419" s="6"/>
      <c r="AN5419" s="6"/>
      <c r="AO5419" s="6"/>
      <c r="AP5419" s="6"/>
      <c r="AQ5419" s="6"/>
      <c r="AR5419" s="6"/>
      <c r="AS5419" s="6"/>
      <c r="AT5419" s="6"/>
      <c r="AU5419" s="6"/>
      <c r="AV5419" s="6"/>
      <c r="AW5419" s="6"/>
      <c r="AX5419" s="6"/>
      <c r="AY5419" s="6"/>
      <c r="AZ5419" s="6"/>
      <c r="BA5419" s="6"/>
      <c r="BB5419" s="6"/>
      <c r="BC5419" s="6"/>
      <c r="BD5419" s="6"/>
      <c r="BE5419" s="6"/>
      <c r="BF5419" s="6"/>
      <c r="BG5419" s="6"/>
    </row>
    <row r="5420" spans="34:59" x14ac:dyDescent="0.25">
      <c r="AH5420" s="10"/>
      <c r="AI5420" s="6"/>
      <c r="AJ5420" s="10"/>
      <c r="AK5420" s="10"/>
      <c r="AL5420" s="10"/>
      <c r="AM5420" s="10"/>
      <c r="AN5420" s="10"/>
      <c r="AO5420" s="10"/>
      <c r="AP5420" s="10"/>
      <c r="AQ5420" s="10"/>
      <c r="AR5420" s="10"/>
      <c r="AS5420" s="10"/>
      <c r="AT5420" s="10"/>
      <c r="AU5420" s="10"/>
      <c r="AV5420" s="10"/>
      <c r="AW5420" s="10"/>
      <c r="AX5420" s="10"/>
      <c r="AY5420" s="10"/>
      <c r="AZ5420" s="10"/>
      <c r="BA5420" s="10"/>
      <c r="BB5420" s="10"/>
      <c r="BC5420" s="10"/>
      <c r="BD5420" s="10"/>
      <c r="BE5420" s="10"/>
      <c r="BF5420" s="10"/>
      <c r="BG5420" s="6"/>
    </row>
    <row r="5421" spans="34:59" x14ac:dyDescent="0.25">
      <c r="AH5421" s="6"/>
      <c r="AI5421" s="6"/>
      <c r="AJ5421" s="6"/>
      <c r="AK5421" s="6"/>
      <c r="AL5421" s="6"/>
      <c r="AM5421" s="6"/>
      <c r="AN5421" s="6"/>
      <c r="AO5421" s="6"/>
      <c r="AP5421" s="6"/>
      <c r="AQ5421" s="6"/>
      <c r="AR5421" s="6"/>
      <c r="AS5421" s="6"/>
      <c r="AT5421" s="6"/>
      <c r="AU5421" s="6"/>
      <c r="AV5421" s="6"/>
      <c r="AW5421" s="6"/>
      <c r="AX5421" s="6"/>
      <c r="AY5421" s="6"/>
      <c r="AZ5421" s="6"/>
      <c r="BA5421" s="6"/>
      <c r="BB5421" s="6"/>
      <c r="BC5421" s="6"/>
      <c r="BD5421" s="6"/>
      <c r="BE5421" s="6"/>
      <c r="BF5421" s="6"/>
      <c r="BG5421" s="10"/>
    </row>
    <row r="5422" spans="34:59" x14ac:dyDescent="0.25">
      <c r="AH5422" s="10"/>
      <c r="AI5422" s="6"/>
    </row>
    <row r="5423" spans="34:59" x14ac:dyDescent="0.25">
      <c r="AH5423" s="6"/>
      <c r="AI5423" s="6"/>
      <c r="AJ5423" s="6"/>
      <c r="AK5423" s="6"/>
      <c r="AL5423" s="6"/>
      <c r="AM5423" s="6"/>
      <c r="AN5423" s="6"/>
      <c r="AO5423" s="6"/>
      <c r="AP5423" s="6"/>
      <c r="AQ5423" s="6"/>
      <c r="AR5423" s="6"/>
      <c r="AS5423" s="6"/>
      <c r="AT5423" s="6"/>
      <c r="AU5423" s="6"/>
      <c r="AV5423" s="6"/>
      <c r="AW5423" s="6"/>
      <c r="AX5423" s="6"/>
      <c r="AY5423" s="6"/>
      <c r="AZ5423" s="6"/>
      <c r="BA5423" s="6"/>
      <c r="BB5423" s="6"/>
      <c r="BC5423" s="6"/>
      <c r="BD5423" s="6"/>
      <c r="BE5423" s="6"/>
      <c r="BF5423" s="6"/>
      <c r="BG5423" s="6"/>
    </row>
    <row r="5424" spans="34:59" x14ac:dyDescent="0.25">
      <c r="AH5424" s="10"/>
      <c r="AI5424" s="6"/>
      <c r="AJ5424" s="10"/>
      <c r="AK5424" s="10"/>
      <c r="AL5424" s="10"/>
      <c r="AM5424" s="10"/>
      <c r="AN5424" s="10"/>
      <c r="AO5424" s="10"/>
      <c r="AP5424" s="10"/>
      <c r="AQ5424" s="10"/>
      <c r="AR5424" s="10"/>
      <c r="AS5424" s="10"/>
      <c r="AT5424" s="10"/>
      <c r="AU5424" s="10"/>
      <c r="AV5424" s="10"/>
      <c r="AW5424" s="10"/>
      <c r="AX5424" s="10"/>
      <c r="AY5424" s="10"/>
      <c r="AZ5424" s="10"/>
      <c r="BA5424" s="10"/>
      <c r="BB5424" s="10"/>
      <c r="BC5424" s="10"/>
      <c r="BD5424" s="10"/>
      <c r="BE5424" s="10"/>
      <c r="BF5424" s="10"/>
      <c r="BG5424" s="6"/>
    </row>
    <row r="5425" spans="34:59" x14ac:dyDescent="0.25">
      <c r="AH5425" s="6"/>
      <c r="AI5425" s="6"/>
      <c r="AJ5425" s="6"/>
      <c r="AK5425" s="6"/>
      <c r="AL5425" s="6"/>
      <c r="AM5425" s="6"/>
      <c r="AN5425" s="6"/>
      <c r="AO5425" s="6"/>
      <c r="AP5425" s="6"/>
      <c r="AQ5425" s="6"/>
      <c r="AR5425" s="6"/>
      <c r="AS5425" s="6"/>
      <c r="AT5425" s="6"/>
      <c r="AU5425" s="6"/>
      <c r="AV5425" s="6"/>
      <c r="AW5425" s="6"/>
      <c r="AX5425" s="6"/>
      <c r="AY5425" s="6"/>
      <c r="AZ5425" s="6"/>
      <c r="BA5425" s="6"/>
      <c r="BB5425" s="6"/>
      <c r="BC5425" s="6"/>
      <c r="BD5425" s="6"/>
      <c r="BE5425" s="6"/>
      <c r="BF5425" s="6"/>
      <c r="BG5425" s="10"/>
    </row>
    <row r="5426" spans="34:59" x14ac:dyDescent="0.25">
      <c r="AH5426" s="10"/>
      <c r="AI5426" s="6"/>
    </row>
    <row r="5427" spans="34:59" x14ac:dyDescent="0.25">
      <c r="AH5427" s="6"/>
      <c r="AI5427" s="6"/>
      <c r="AJ5427" s="6"/>
      <c r="AK5427" s="6"/>
      <c r="AL5427" s="6"/>
      <c r="AM5427" s="6"/>
      <c r="AN5427" s="6"/>
      <c r="AO5427" s="6"/>
      <c r="AP5427" s="6"/>
      <c r="AQ5427" s="6"/>
      <c r="AR5427" s="6"/>
      <c r="AS5427" s="6"/>
      <c r="AT5427" s="6"/>
      <c r="AU5427" s="6"/>
      <c r="AV5427" s="6"/>
      <c r="AW5427" s="6"/>
      <c r="AX5427" s="6"/>
      <c r="AY5427" s="6"/>
      <c r="AZ5427" s="6"/>
      <c r="BA5427" s="6"/>
      <c r="BB5427" s="6"/>
      <c r="BC5427" s="6"/>
      <c r="BD5427" s="6"/>
      <c r="BE5427" s="6"/>
      <c r="BF5427" s="6"/>
      <c r="BG5427" s="6"/>
    </row>
    <row r="5428" spans="34:59" x14ac:dyDescent="0.25">
      <c r="AH5428" s="10"/>
      <c r="AI5428" s="6"/>
      <c r="AJ5428" s="10"/>
      <c r="AK5428" s="10"/>
      <c r="AL5428" s="10"/>
      <c r="AM5428" s="10"/>
      <c r="AN5428" s="10"/>
      <c r="AO5428" s="10"/>
      <c r="AP5428" s="10"/>
      <c r="AQ5428" s="10"/>
      <c r="AR5428" s="10"/>
      <c r="AS5428" s="10"/>
      <c r="AT5428" s="10"/>
      <c r="AU5428" s="10"/>
      <c r="AV5428" s="10"/>
      <c r="AW5428" s="10"/>
      <c r="AX5428" s="10"/>
      <c r="AY5428" s="10"/>
      <c r="AZ5428" s="10"/>
      <c r="BA5428" s="10"/>
      <c r="BB5428" s="10"/>
      <c r="BC5428" s="10"/>
      <c r="BD5428" s="10"/>
      <c r="BE5428" s="10"/>
      <c r="BF5428" s="10"/>
      <c r="BG5428" s="6"/>
    </row>
    <row r="5429" spans="34:59" x14ac:dyDescent="0.25">
      <c r="AH5429" s="6"/>
      <c r="AI5429" s="6"/>
      <c r="AJ5429" s="6"/>
      <c r="AK5429" s="6"/>
      <c r="AL5429" s="6"/>
      <c r="AM5429" s="6"/>
      <c r="AN5429" s="6"/>
      <c r="AO5429" s="6"/>
      <c r="AP5429" s="6"/>
      <c r="AQ5429" s="6"/>
      <c r="AR5429" s="6"/>
      <c r="AS5429" s="6"/>
      <c r="AT5429" s="6"/>
      <c r="AU5429" s="6"/>
      <c r="AV5429" s="6"/>
      <c r="AW5429" s="6"/>
      <c r="AX5429" s="6"/>
      <c r="AY5429" s="6"/>
      <c r="AZ5429" s="6"/>
      <c r="BA5429" s="6"/>
      <c r="BB5429" s="6"/>
      <c r="BC5429" s="6"/>
      <c r="BD5429" s="6"/>
      <c r="BE5429" s="6"/>
      <c r="BF5429" s="6"/>
      <c r="BG5429" s="10"/>
    </row>
    <row r="5430" spans="34:59" x14ac:dyDescent="0.25">
      <c r="AH5430" s="10"/>
      <c r="AI5430" s="6"/>
    </row>
    <row r="5431" spans="34:59" x14ac:dyDescent="0.25">
      <c r="AH5431" s="6"/>
      <c r="AI5431" s="6"/>
      <c r="AJ5431" s="6"/>
      <c r="AK5431" s="6"/>
      <c r="AL5431" s="6"/>
      <c r="AM5431" s="6"/>
      <c r="AN5431" s="6"/>
      <c r="AO5431" s="6"/>
      <c r="AP5431" s="6"/>
      <c r="AQ5431" s="6"/>
      <c r="AR5431" s="6"/>
      <c r="AS5431" s="6"/>
      <c r="AT5431" s="6"/>
      <c r="AU5431" s="6"/>
      <c r="AV5431" s="6"/>
      <c r="AW5431" s="6"/>
      <c r="AX5431" s="6"/>
      <c r="AY5431" s="6"/>
      <c r="AZ5431" s="6"/>
      <c r="BA5431" s="6"/>
      <c r="BB5431" s="6"/>
      <c r="BC5431" s="6"/>
      <c r="BD5431" s="6"/>
      <c r="BE5431" s="6"/>
      <c r="BF5431" s="6"/>
      <c r="BG5431" s="6"/>
    </row>
    <row r="5432" spans="34:59" x14ac:dyDescent="0.25">
      <c r="AH5432" s="10"/>
      <c r="AI5432" s="6"/>
      <c r="AJ5432" s="10"/>
      <c r="AK5432" s="10"/>
      <c r="AL5432" s="10"/>
      <c r="AM5432" s="10"/>
      <c r="AN5432" s="10"/>
      <c r="AO5432" s="10"/>
      <c r="AP5432" s="10"/>
      <c r="AQ5432" s="10"/>
      <c r="AR5432" s="10"/>
      <c r="AS5432" s="10"/>
      <c r="AT5432" s="10"/>
      <c r="AU5432" s="10"/>
      <c r="AV5432" s="10"/>
      <c r="AW5432" s="10"/>
      <c r="AX5432" s="10"/>
      <c r="AY5432" s="10"/>
      <c r="AZ5432" s="10"/>
      <c r="BA5432" s="10"/>
      <c r="BB5432" s="10"/>
      <c r="BC5432" s="10"/>
      <c r="BD5432" s="10"/>
      <c r="BE5432" s="10"/>
      <c r="BF5432" s="10"/>
      <c r="BG5432" s="6"/>
    </row>
    <row r="5433" spans="34:59" x14ac:dyDescent="0.25">
      <c r="AH5433" s="6"/>
      <c r="AI5433" s="6"/>
      <c r="AJ5433" s="6"/>
      <c r="AK5433" s="6"/>
      <c r="AL5433" s="6"/>
      <c r="AM5433" s="6"/>
      <c r="AN5433" s="6"/>
      <c r="AO5433" s="6"/>
      <c r="AP5433" s="6"/>
      <c r="AQ5433" s="6"/>
      <c r="AR5433" s="6"/>
      <c r="AS5433" s="6"/>
      <c r="AT5433" s="6"/>
      <c r="AU5433" s="6"/>
      <c r="AV5433" s="6"/>
      <c r="AW5433" s="6"/>
      <c r="AX5433" s="6"/>
      <c r="AY5433" s="6"/>
      <c r="AZ5433" s="6"/>
      <c r="BA5433" s="6"/>
      <c r="BB5433" s="6"/>
      <c r="BC5433" s="6"/>
      <c r="BD5433" s="6"/>
      <c r="BE5433" s="6"/>
      <c r="BF5433" s="6"/>
      <c r="BG5433" s="10"/>
    </row>
    <row r="5434" spans="34:59" x14ac:dyDescent="0.25">
      <c r="AH5434" s="10"/>
      <c r="AI5434" s="6"/>
    </row>
    <row r="5435" spans="34:59" x14ac:dyDescent="0.25">
      <c r="AH5435" s="6"/>
      <c r="AI5435" s="6"/>
      <c r="AJ5435" s="6"/>
      <c r="AK5435" s="6"/>
      <c r="AL5435" s="6"/>
      <c r="AM5435" s="6"/>
      <c r="AN5435" s="6"/>
      <c r="AO5435" s="6"/>
      <c r="AP5435" s="6"/>
      <c r="AQ5435" s="6"/>
      <c r="AR5435" s="6"/>
      <c r="AS5435" s="6"/>
      <c r="AT5435" s="6"/>
      <c r="AU5435" s="6"/>
      <c r="AV5435" s="6"/>
      <c r="AW5435" s="6"/>
      <c r="AX5435" s="6"/>
      <c r="AY5435" s="6"/>
      <c r="AZ5435" s="6"/>
      <c r="BA5435" s="6"/>
      <c r="BB5435" s="6"/>
      <c r="BC5435" s="6"/>
      <c r="BD5435" s="6"/>
      <c r="BE5435" s="6"/>
      <c r="BF5435" s="6"/>
      <c r="BG5435" s="6"/>
    </row>
    <row r="5436" spans="34:59" x14ac:dyDescent="0.25">
      <c r="AH5436" s="10"/>
      <c r="AI5436" s="6"/>
      <c r="AJ5436" s="10"/>
      <c r="AK5436" s="10"/>
      <c r="AL5436" s="10"/>
      <c r="AM5436" s="10"/>
      <c r="AN5436" s="10"/>
      <c r="AO5436" s="10"/>
      <c r="AP5436" s="10"/>
      <c r="AQ5436" s="10"/>
      <c r="AR5436" s="10"/>
      <c r="AS5436" s="10"/>
      <c r="AT5436" s="10"/>
      <c r="AU5436" s="10"/>
      <c r="AV5436" s="10"/>
      <c r="AW5436" s="10"/>
      <c r="AX5436" s="10"/>
      <c r="AY5436" s="10"/>
      <c r="AZ5436" s="10"/>
      <c r="BA5436" s="10"/>
      <c r="BB5436" s="10"/>
      <c r="BC5436" s="10"/>
      <c r="BD5436" s="10"/>
      <c r="BE5436" s="10"/>
      <c r="BF5436" s="10"/>
      <c r="BG5436" s="6"/>
    </row>
    <row r="5437" spans="34:59" x14ac:dyDescent="0.25">
      <c r="AH5437" s="6"/>
      <c r="AI5437" s="6"/>
      <c r="AJ5437" s="6"/>
      <c r="AK5437" s="6"/>
      <c r="AL5437" s="6"/>
      <c r="AM5437" s="6"/>
      <c r="AN5437" s="6"/>
      <c r="AO5437" s="6"/>
      <c r="AP5437" s="6"/>
      <c r="AQ5437" s="6"/>
      <c r="AR5437" s="6"/>
      <c r="AS5437" s="6"/>
      <c r="AT5437" s="6"/>
      <c r="AU5437" s="6"/>
      <c r="AV5437" s="6"/>
      <c r="AW5437" s="6"/>
      <c r="AX5437" s="6"/>
      <c r="AY5437" s="6"/>
      <c r="AZ5437" s="6"/>
      <c r="BA5437" s="6"/>
      <c r="BB5437" s="6"/>
      <c r="BC5437" s="6"/>
      <c r="BD5437" s="6"/>
      <c r="BE5437" s="6"/>
      <c r="BF5437" s="6"/>
      <c r="BG5437" s="10"/>
    </row>
    <row r="5438" spans="34:59" x14ac:dyDescent="0.25">
      <c r="AH5438" s="10"/>
      <c r="AI5438" s="6"/>
    </row>
    <row r="5439" spans="34:59" x14ac:dyDescent="0.25">
      <c r="AH5439" s="6"/>
      <c r="AI5439" s="6"/>
      <c r="AJ5439" s="6"/>
      <c r="AK5439" s="6"/>
      <c r="AL5439" s="6"/>
      <c r="AM5439" s="6"/>
      <c r="AN5439" s="6"/>
      <c r="AO5439" s="6"/>
      <c r="AP5439" s="6"/>
      <c r="AQ5439" s="6"/>
      <c r="AR5439" s="6"/>
      <c r="AS5439" s="6"/>
      <c r="AT5439" s="6"/>
      <c r="AU5439" s="6"/>
      <c r="AV5439" s="6"/>
      <c r="AW5439" s="6"/>
      <c r="AX5439" s="6"/>
      <c r="AY5439" s="6"/>
      <c r="AZ5439" s="6"/>
      <c r="BA5439" s="6"/>
      <c r="BB5439" s="6"/>
      <c r="BC5439" s="6"/>
      <c r="BD5439" s="6"/>
      <c r="BE5439" s="6"/>
      <c r="BF5439" s="6"/>
      <c r="BG5439" s="6"/>
    </row>
    <row r="5440" spans="34:59" x14ac:dyDescent="0.25">
      <c r="AH5440" s="10"/>
      <c r="AI5440" s="6"/>
      <c r="AJ5440" s="10"/>
      <c r="AK5440" s="10"/>
      <c r="AL5440" s="10"/>
      <c r="AM5440" s="10"/>
      <c r="AN5440" s="10"/>
      <c r="AO5440" s="10"/>
      <c r="AP5440" s="10"/>
      <c r="AQ5440" s="10"/>
      <c r="AR5440" s="10"/>
      <c r="AS5440" s="10"/>
      <c r="AT5440" s="10"/>
      <c r="AU5440" s="10"/>
      <c r="AV5440" s="10"/>
      <c r="AW5440" s="10"/>
      <c r="AX5440" s="10"/>
      <c r="AY5440" s="10"/>
      <c r="AZ5440" s="10"/>
      <c r="BA5440" s="10"/>
      <c r="BB5440" s="10"/>
      <c r="BC5440" s="10"/>
      <c r="BD5440" s="10"/>
      <c r="BE5440" s="10"/>
      <c r="BF5440" s="10"/>
      <c r="BG5440" s="6"/>
    </row>
    <row r="5441" spans="34:59" x14ac:dyDescent="0.25">
      <c r="AH5441" s="6"/>
      <c r="AI5441" s="6"/>
      <c r="AJ5441" s="6"/>
      <c r="AK5441" s="6"/>
      <c r="AL5441" s="6"/>
      <c r="AM5441" s="6"/>
      <c r="AN5441" s="6"/>
      <c r="AO5441" s="6"/>
      <c r="AP5441" s="6"/>
      <c r="AQ5441" s="6"/>
      <c r="AR5441" s="6"/>
      <c r="AS5441" s="6"/>
      <c r="AT5441" s="6"/>
      <c r="AU5441" s="6"/>
      <c r="AV5441" s="6"/>
      <c r="AW5441" s="6"/>
      <c r="AX5441" s="6"/>
      <c r="AY5441" s="6"/>
      <c r="AZ5441" s="6"/>
      <c r="BA5441" s="6"/>
      <c r="BB5441" s="6"/>
      <c r="BC5441" s="6"/>
      <c r="BD5441" s="6"/>
      <c r="BE5441" s="6"/>
      <c r="BF5441" s="6"/>
      <c r="BG5441" s="10"/>
    </row>
    <row r="5442" spans="34:59" x14ac:dyDescent="0.25">
      <c r="AH5442" s="10"/>
      <c r="AI5442" s="6"/>
    </row>
    <row r="5443" spans="34:59" x14ac:dyDescent="0.25">
      <c r="AH5443" s="6"/>
      <c r="AI5443" s="6"/>
      <c r="AJ5443" s="6"/>
      <c r="AK5443" s="6"/>
      <c r="AL5443" s="6"/>
      <c r="AM5443" s="6"/>
      <c r="AN5443" s="6"/>
      <c r="AO5443" s="6"/>
      <c r="AP5443" s="6"/>
      <c r="AQ5443" s="6"/>
      <c r="AR5443" s="6"/>
      <c r="AS5443" s="6"/>
      <c r="AT5443" s="6"/>
      <c r="AU5443" s="6"/>
      <c r="AV5443" s="6"/>
      <c r="AW5443" s="6"/>
      <c r="AX5443" s="6"/>
      <c r="AY5443" s="6"/>
      <c r="AZ5443" s="6"/>
      <c r="BA5443" s="6"/>
      <c r="BB5443" s="6"/>
      <c r="BC5443" s="6"/>
      <c r="BD5443" s="6"/>
      <c r="BE5443" s="6"/>
      <c r="BF5443" s="6"/>
      <c r="BG5443" s="6"/>
    </row>
    <row r="5444" spans="34:59" x14ac:dyDescent="0.25">
      <c r="AH5444" s="10"/>
      <c r="AI5444" s="6"/>
      <c r="AJ5444" s="10"/>
      <c r="AK5444" s="10"/>
      <c r="AL5444" s="10"/>
      <c r="AM5444" s="10"/>
      <c r="AN5444" s="10"/>
      <c r="AO5444" s="10"/>
      <c r="AP5444" s="10"/>
      <c r="AQ5444" s="10"/>
      <c r="AR5444" s="10"/>
      <c r="AS5444" s="10"/>
      <c r="AT5444" s="10"/>
      <c r="AU5444" s="10"/>
      <c r="AV5444" s="10"/>
      <c r="AW5444" s="10"/>
      <c r="AX5444" s="10"/>
      <c r="AY5444" s="10"/>
      <c r="AZ5444" s="10"/>
      <c r="BA5444" s="10"/>
      <c r="BB5444" s="10"/>
      <c r="BC5444" s="10"/>
      <c r="BD5444" s="10"/>
      <c r="BE5444" s="10"/>
      <c r="BF5444" s="10"/>
      <c r="BG5444" s="6"/>
    </row>
    <row r="5445" spans="34:59" x14ac:dyDescent="0.25">
      <c r="AH5445" s="6"/>
      <c r="AI5445" s="6"/>
      <c r="AJ5445" s="6"/>
      <c r="AK5445" s="6"/>
      <c r="AL5445" s="6"/>
      <c r="AM5445" s="6"/>
      <c r="AN5445" s="6"/>
      <c r="AO5445" s="6"/>
      <c r="AP5445" s="6"/>
      <c r="AQ5445" s="6"/>
      <c r="AR5445" s="6"/>
      <c r="AS5445" s="6"/>
      <c r="AT5445" s="6"/>
      <c r="AU5445" s="6"/>
      <c r="AV5445" s="6"/>
      <c r="AW5445" s="6"/>
      <c r="AX5445" s="6"/>
      <c r="AY5445" s="6"/>
      <c r="AZ5445" s="6"/>
      <c r="BA5445" s="6"/>
      <c r="BB5445" s="6"/>
      <c r="BC5445" s="6"/>
      <c r="BD5445" s="6"/>
      <c r="BE5445" s="6"/>
      <c r="BF5445" s="6"/>
      <c r="BG5445" s="10"/>
    </row>
    <row r="5446" spans="34:59" x14ac:dyDescent="0.25">
      <c r="AH5446" s="10"/>
      <c r="AI5446" s="6"/>
    </row>
    <row r="5447" spans="34:59" x14ac:dyDescent="0.25">
      <c r="AH5447" s="6"/>
      <c r="AI5447" s="6"/>
      <c r="AJ5447" s="6"/>
      <c r="AK5447" s="6"/>
      <c r="AL5447" s="6"/>
      <c r="AM5447" s="6"/>
      <c r="AN5447" s="6"/>
      <c r="AO5447" s="6"/>
      <c r="AP5447" s="6"/>
      <c r="AQ5447" s="6"/>
      <c r="AR5447" s="6"/>
      <c r="AS5447" s="6"/>
      <c r="AT5447" s="6"/>
      <c r="AU5447" s="6"/>
      <c r="AV5447" s="6"/>
      <c r="AW5447" s="6"/>
      <c r="AX5447" s="6"/>
      <c r="AY5447" s="6"/>
      <c r="AZ5447" s="6"/>
      <c r="BA5447" s="6"/>
      <c r="BB5447" s="6"/>
      <c r="BC5447" s="6"/>
      <c r="BD5447" s="6"/>
      <c r="BE5447" s="6"/>
      <c r="BF5447" s="6"/>
      <c r="BG5447" s="6"/>
    </row>
    <row r="5448" spans="34:59" x14ac:dyDescent="0.25">
      <c r="AH5448" s="10"/>
      <c r="AI5448" s="6"/>
      <c r="AJ5448" s="10"/>
      <c r="AK5448" s="10"/>
      <c r="AL5448" s="10"/>
      <c r="AM5448" s="10"/>
      <c r="AN5448" s="10"/>
      <c r="AO5448" s="10"/>
      <c r="AP5448" s="10"/>
      <c r="AQ5448" s="10"/>
      <c r="AR5448" s="10"/>
      <c r="AS5448" s="10"/>
      <c r="AT5448" s="10"/>
      <c r="AU5448" s="10"/>
      <c r="AV5448" s="10"/>
      <c r="AW5448" s="10"/>
      <c r="AX5448" s="10"/>
      <c r="AY5448" s="10"/>
      <c r="AZ5448" s="10"/>
      <c r="BA5448" s="10"/>
      <c r="BB5448" s="10"/>
      <c r="BC5448" s="10"/>
      <c r="BD5448" s="10"/>
      <c r="BE5448" s="10"/>
      <c r="BF5448" s="10"/>
      <c r="BG5448" s="6"/>
    </row>
    <row r="5449" spans="34:59" x14ac:dyDescent="0.25">
      <c r="AH5449" s="6"/>
      <c r="AI5449" s="6"/>
      <c r="AJ5449" s="6"/>
      <c r="AK5449" s="6"/>
      <c r="AL5449" s="6"/>
      <c r="AM5449" s="6"/>
      <c r="AN5449" s="6"/>
      <c r="AO5449" s="6"/>
      <c r="AP5449" s="6"/>
      <c r="AQ5449" s="6"/>
      <c r="AR5449" s="6"/>
      <c r="AS5449" s="6"/>
      <c r="AT5449" s="6"/>
      <c r="AU5449" s="6"/>
      <c r="AV5449" s="6"/>
      <c r="AW5449" s="6"/>
      <c r="AX5449" s="6"/>
      <c r="AY5449" s="6"/>
      <c r="AZ5449" s="6"/>
      <c r="BA5449" s="6"/>
      <c r="BB5449" s="6"/>
      <c r="BC5449" s="6"/>
      <c r="BD5449" s="6"/>
      <c r="BE5449" s="6"/>
      <c r="BF5449" s="6"/>
      <c r="BG5449" s="10"/>
    </row>
    <row r="5450" spans="34:59" x14ac:dyDescent="0.25">
      <c r="AH5450" s="10"/>
      <c r="AI5450" s="6"/>
    </row>
    <row r="5451" spans="34:59" x14ac:dyDescent="0.25">
      <c r="AH5451" s="6"/>
      <c r="AI5451" s="6"/>
      <c r="AJ5451" s="6"/>
      <c r="AK5451" s="6"/>
      <c r="AL5451" s="6"/>
      <c r="AM5451" s="6"/>
      <c r="AN5451" s="6"/>
      <c r="AO5451" s="6"/>
      <c r="AP5451" s="6"/>
      <c r="AQ5451" s="6"/>
      <c r="AR5451" s="6"/>
      <c r="AS5451" s="6"/>
      <c r="AT5451" s="6"/>
      <c r="AU5451" s="6"/>
      <c r="AV5451" s="6"/>
      <c r="AW5451" s="6"/>
      <c r="AX5451" s="6"/>
      <c r="AY5451" s="6"/>
      <c r="AZ5451" s="6"/>
      <c r="BA5451" s="6"/>
      <c r="BB5451" s="6"/>
      <c r="BC5451" s="6"/>
      <c r="BD5451" s="6"/>
      <c r="BE5451" s="6"/>
      <c r="BF5451" s="6"/>
      <c r="BG5451" s="6"/>
    </row>
    <row r="5452" spans="34:59" x14ac:dyDescent="0.25">
      <c r="AH5452" s="10"/>
      <c r="AI5452" s="6"/>
      <c r="AJ5452" s="10"/>
      <c r="AK5452" s="10"/>
      <c r="AL5452" s="10"/>
      <c r="AM5452" s="10"/>
      <c r="AN5452" s="10"/>
      <c r="AO5452" s="10"/>
      <c r="AP5452" s="10"/>
      <c r="AQ5452" s="10"/>
      <c r="AR5452" s="10"/>
      <c r="AS5452" s="10"/>
      <c r="AT5452" s="10"/>
      <c r="AU5452" s="10"/>
      <c r="AV5452" s="10"/>
      <c r="AW5452" s="10"/>
      <c r="AX5452" s="10"/>
      <c r="AY5452" s="10"/>
      <c r="AZ5452" s="10"/>
      <c r="BA5452" s="10"/>
      <c r="BB5452" s="10"/>
      <c r="BC5452" s="10"/>
      <c r="BD5452" s="10"/>
      <c r="BE5452" s="10"/>
      <c r="BF5452" s="10"/>
      <c r="BG5452" s="6"/>
    </row>
    <row r="5453" spans="34:59" x14ac:dyDescent="0.25">
      <c r="AH5453" s="6"/>
      <c r="AI5453" s="6"/>
      <c r="AJ5453" s="6"/>
      <c r="AK5453" s="6"/>
      <c r="AL5453" s="6"/>
      <c r="AM5453" s="6"/>
      <c r="AN5453" s="6"/>
      <c r="AO5453" s="6"/>
      <c r="AP5453" s="6"/>
      <c r="AQ5453" s="6"/>
      <c r="AR5453" s="6"/>
      <c r="AS5453" s="6"/>
      <c r="AT5453" s="6"/>
      <c r="AU5453" s="6"/>
      <c r="AV5453" s="6"/>
      <c r="AW5453" s="6"/>
      <c r="AX5453" s="6"/>
      <c r="AY5453" s="6"/>
      <c r="AZ5453" s="6"/>
      <c r="BA5453" s="6"/>
      <c r="BB5453" s="6"/>
      <c r="BC5453" s="6"/>
      <c r="BD5453" s="6"/>
      <c r="BE5453" s="6"/>
      <c r="BF5453" s="6"/>
      <c r="BG5453" s="10"/>
    </row>
    <row r="5454" spans="34:59" x14ac:dyDescent="0.25">
      <c r="AH5454" s="10"/>
      <c r="AI5454" s="6"/>
    </row>
    <row r="5455" spans="34:59" x14ac:dyDescent="0.25">
      <c r="AH5455" s="6"/>
      <c r="AI5455" s="6"/>
      <c r="AJ5455" s="6"/>
      <c r="AK5455" s="6"/>
      <c r="AL5455" s="6"/>
      <c r="AM5455" s="6"/>
      <c r="AN5455" s="6"/>
      <c r="AO5455" s="6"/>
      <c r="AP5455" s="6"/>
      <c r="AQ5455" s="6"/>
      <c r="AR5455" s="6"/>
      <c r="AS5455" s="6"/>
      <c r="AT5455" s="6"/>
      <c r="AU5455" s="6"/>
      <c r="AV5455" s="6"/>
      <c r="AW5455" s="6"/>
      <c r="AX5455" s="6"/>
      <c r="AY5455" s="6"/>
      <c r="AZ5455" s="6"/>
      <c r="BA5455" s="6"/>
      <c r="BB5455" s="6"/>
      <c r="BC5455" s="6"/>
      <c r="BD5455" s="6"/>
      <c r="BE5455" s="6"/>
      <c r="BF5455" s="6"/>
      <c r="BG5455" s="6"/>
    </row>
    <row r="5456" spans="34:59" x14ac:dyDescent="0.25">
      <c r="AH5456" s="10"/>
      <c r="AI5456" s="6"/>
      <c r="AJ5456" s="10"/>
      <c r="AK5456" s="10"/>
      <c r="AL5456" s="10"/>
      <c r="AM5456" s="10"/>
      <c r="AN5456" s="10"/>
      <c r="AO5456" s="10"/>
      <c r="AP5456" s="10"/>
      <c r="AQ5456" s="10"/>
      <c r="AR5456" s="10"/>
      <c r="AS5456" s="10"/>
      <c r="AT5456" s="10"/>
      <c r="AU5456" s="10"/>
      <c r="AV5456" s="10"/>
      <c r="AW5456" s="10"/>
      <c r="AX5456" s="10"/>
      <c r="AY5456" s="10"/>
      <c r="AZ5456" s="10"/>
      <c r="BA5456" s="10"/>
      <c r="BB5456" s="10"/>
      <c r="BC5456" s="10"/>
      <c r="BD5456" s="10"/>
      <c r="BE5456" s="10"/>
      <c r="BF5456" s="10"/>
      <c r="BG5456" s="6"/>
    </row>
    <row r="5457" spans="34:59" x14ac:dyDescent="0.25">
      <c r="AH5457" s="6"/>
      <c r="AI5457" s="6"/>
      <c r="AJ5457" s="6"/>
      <c r="AK5457" s="6"/>
      <c r="AL5457" s="6"/>
      <c r="AM5457" s="6"/>
      <c r="AN5457" s="6"/>
      <c r="AO5457" s="6"/>
      <c r="AP5457" s="6"/>
      <c r="AQ5457" s="6"/>
      <c r="AR5457" s="6"/>
      <c r="AS5457" s="6"/>
      <c r="AT5457" s="6"/>
      <c r="AU5457" s="6"/>
      <c r="AV5457" s="6"/>
      <c r="AW5457" s="6"/>
      <c r="AX5457" s="6"/>
      <c r="AY5457" s="6"/>
      <c r="AZ5457" s="6"/>
      <c r="BA5457" s="6"/>
      <c r="BB5457" s="6"/>
      <c r="BC5457" s="6"/>
      <c r="BD5457" s="6"/>
      <c r="BE5457" s="6"/>
      <c r="BF5457" s="6"/>
      <c r="BG5457" s="10"/>
    </row>
    <row r="5458" spans="34:59" x14ac:dyDescent="0.25">
      <c r="AH5458" s="10"/>
      <c r="AI5458" s="6"/>
    </row>
    <row r="5459" spans="34:59" x14ac:dyDescent="0.25">
      <c r="AH5459" s="6"/>
      <c r="AI5459" s="6"/>
      <c r="AJ5459" s="6"/>
      <c r="AK5459" s="6"/>
      <c r="AL5459" s="6"/>
      <c r="AM5459" s="6"/>
      <c r="AN5459" s="6"/>
      <c r="AO5459" s="6"/>
      <c r="AP5459" s="6"/>
      <c r="AQ5459" s="6"/>
      <c r="AR5459" s="6"/>
      <c r="AS5459" s="6"/>
      <c r="AT5459" s="6"/>
      <c r="AU5459" s="6"/>
      <c r="AV5459" s="6"/>
      <c r="AW5459" s="6"/>
      <c r="AX5459" s="6"/>
      <c r="AY5459" s="6"/>
      <c r="AZ5459" s="6"/>
      <c r="BA5459" s="6"/>
      <c r="BB5459" s="6"/>
      <c r="BC5459" s="6"/>
      <c r="BD5459" s="6"/>
      <c r="BE5459" s="6"/>
      <c r="BF5459" s="6"/>
      <c r="BG5459" s="6"/>
    </row>
    <row r="5460" spans="34:59" x14ac:dyDescent="0.25">
      <c r="AH5460" s="10"/>
      <c r="AI5460" s="6"/>
      <c r="AJ5460" s="10"/>
      <c r="AK5460" s="10"/>
      <c r="AL5460" s="10"/>
      <c r="AM5460" s="10"/>
      <c r="AN5460" s="10"/>
      <c r="AO5460" s="10"/>
      <c r="AP5460" s="10"/>
      <c r="AQ5460" s="10"/>
      <c r="AR5460" s="10"/>
      <c r="AS5460" s="10"/>
      <c r="AT5460" s="10"/>
      <c r="AU5460" s="10"/>
      <c r="AV5460" s="10"/>
      <c r="AW5460" s="10"/>
      <c r="AX5460" s="10"/>
      <c r="AY5460" s="10"/>
      <c r="AZ5460" s="10"/>
      <c r="BA5460" s="10"/>
      <c r="BB5460" s="10"/>
      <c r="BC5460" s="10"/>
      <c r="BD5460" s="10"/>
      <c r="BE5460" s="10"/>
      <c r="BF5460" s="10"/>
      <c r="BG5460" s="6"/>
    </row>
    <row r="5461" spans="34:59" x14ac:dyDescent="0.25">
      <c r="AH5461" s="6"/>
      <c r="AI5461" s="6"/>
      <c r="AJ5461" s="6"/>
      <c r="AK5461" s="6"/>
      <c r="AL5461" s="6"/>
      <c r="AM5461" s="6"/>
      <c r="AN5461" s="6"/>
      <c r="AO5461" s="6"/>
      <c r="AP5461" s="6"/>
      <c r="AQ5461" s="6"/>
      <c r="AR5461" s="6"/>
      <c r="AS5461" s="6"/>
      <c r="AT5461" s="6"/>
      <c r="AU5461" s="6"/>
      <c r="AV5461" s="6"/>
      <c r="AW5461" s="6"/>
      <c r="AX5461" s="6"/>
      <c r="AY5461" s="6"/>
      <c r="AZ5461" s="6"/>
      <c r="BA5461" s="6"/>
      <c r="BB5461" s="6"/>
      <c r="BC5461" s="6"/>
      <c r="BD5461" s="6"/>
      <c r="BE5461" s="6"/>
      <c r="BF5461" s="6"/>
      <c r="BG5461" s="10"/>
    </row>
    <row r="5462" spans="34:59" x14ac:dyDescent="0.25">
      <c r="AH5462" s="10"/>
      <c r="AI5462" s="6"/>
    </row>
    <row r="5463" spans="34:59" x14ac:dyDescent="0.25">
      <c r="AH5463" s="6"/>
      <c r="AI5463" s="6"/>
      <c r="AJ5463" s="6"/>
      <c r="AK5463" s="6"/>
      <c r="AL5463" s="6"/>
      <c r="AM5463" s="6"/>
      <c r="AN5463" s="6"/>
      <c r="AO5463" s="6"/>
      <c r="AP5463" s="6"/>
      <c r="AQ5463" s="6"/>
      <c r="AR5463" s="6"/>
      <c r="AS5463" s="6"/>
      <c r="AT5463" s="6"/>
      <c r="AU5463" s="6"/>
      <c r="AV5463" s="6"/>
      <c r="AW5463" s="6"/>
      <c r="AX5463" s="6"/>
      <c r="AY5463" s="6"/>
      <c r="AZ5463" s="6"/>
      <c r="BA5463" s="6"/>
      <c r="BB5463" s="6"/>
      <c r="BC5463" s="6"/>
      <c r="BD5463" s="6"/>
      <c r="BE5463" s="6"/>
      <c r="BF5463" s="6"/>
      <c r="BG5463" s="6"/>
    </row>
    <row r="5464" spans="34:59" x14ac:dyDescent="0.25">
      <c r="AH5464" s="10"/>
      <c r="AI5464" s="6"/>
      <c r="AJ5464" s="10"/>
      <c r="AK5464" s="10"/>
      <c r="AL5464" s="10"/>
      <c r="AM5464" s="10"/>
      <c r="AN5464" s="10"/>
      <c r="AO5464" s="10"/>
      <c r="AP5464" s="10"/>
      <c r="AQ5464" s="10"/>
      <c r="AR5464" s="10"/>
      <c r="AS5464" s="10"/>
      <c r="AT5464" s="10"/>
      <c r="AU5464" s="10"/>
      <c r="AV5464" s="10"/>
      <c r="AW5464" s="10"/>
      <c r="AX5464" s="10"/>
      <c r="AY5464" s="10"/>
      <c r="AZ5464" s="10"/>
      <c r="BA5464" s="10"/>
      <c r="BB5464" s="10"/>
      <c r="BC5464" s="10"/>
      <c r="BD5464" s="10"/>
      <c r="BE5464" s="10"/>
      <c r="BF5464" s="10"/>
      <c r="BG5464" s="6"/>
    </row>
    <row r="5465" spans="34:59" x14ac:dyDescent="0.25">
      <c r="AH5465" s="6"/>
      <c r="AI5465" s="6"/>
      <c r="AJ5465" s="6"/>
      <c r="AK5465" s="6"/>
      <c r="AL5465" s="6"/>
      <c r="AM5465" s="6"/>
      <c r="AN5465" s="6"/>
      <c r="AO5465" s="6"/>
      <c r="AP5465" s="6"/>
      <c r="AQ5465" s="6"/>
      <c r="AR5465" s="6"/>
      <c r="AS5465" s="6"/>
      <c r="AT5465" s="6"/>
      <c r="AU5465" s="6"/>
      <c r="AV5465" s="6"/>
      <c r="AW5465" s="6"/>
      <c r="AX5465" s="6"/>
      <c r="AY5465" s="6"/>
      <c r="AZ5465" s="6"/>
      <c r="BA5465" s="6"/>
      <c r="BB5465" s="6"/>
      <c r="BC5465" s="6"/>
      <c r="BD5465" s="6"/>
      <c r="BE5465" s="6"/>
      <c r="BF5465" s="6"/>
      <c r="BG5465" s="10"/>
    </row>
    <row r="5466" spans="34:59" x14ac:dyDescent="0.25">
      <c r="AH5466" s="10"/>
      <c r="AI5466" s="6"/>
    </row>
    <row r="5467" spans="34:59" x14ac:dyDescent="0.25">
      <c r="AH5467" s="6"/>
      <c r="AI5467" s="6"/>
      <c r="AJ5467" s="6"/>
      <c r="AK5467" s="6"/>
      <c r="AL5467" s="6"/>
      <c r="AM5467" s="6"/>
      <c r="AN5467" s="6"/>
      <c r="AO5467" s="6"/>
      <c r="AP5467" s="6"/>
      <c r="AQ5467" s="6"/>
      <c r="AR5467" s="6"/>
      <c r="AS5467" s="6"/>
      <c r="AT5467" s="6"/>
      <c r="AU5467" s="6"/>
      <c r="AV5467" s="6"/>
      <c r="AW5467" s="6"/>
      <c r="AX5467" s="6"/>
      <c r="AY5467" s="6"/>
      <c r="AZ5467" s="6"/>
      <c r="BA5467" s="6"/>
      <c r="BB5467" s="6"/>
      <c r="BC5467" s="6"/>
      <c r="BD5467" s="6"/>
      <c r="BE5467" s="6"/>
      <c r="BF5467" s="6"/>
      <c r="BG5467" s="6"/>
    </row>
    <row r="5468" spans="34:59" x14ac:dyDescent="0.25">
      <c r="AH5468" s="10"/>
      <c r="AI5468" s="6"/>
      <c r="AJ5468" s="10"/>
      <c r="AK5468" s="10"/>
      <c r="AL5468" s="10"/>
      <c r="AM5468" s="10"/>
      <c r="AN5468" s="10"/>
      <c r="AO5468" s="10"/>
      <c r="AP5468" s="10"/>
      <c r="AQ5468" s="10"/>
      <c r="AR5468" s="10"/>
      <c r="AS5468" s="10"/>
      <c r="AT5468" s="10"/>
      <c r="AU5468" s="10"/>
      <c r="AV5468" s="10"/>
      <c r="AW5468" s="10"/>
      <c r="AX5468" s="10"/>
      <c r="AY5468" s="10"/>
      <c r="AZ5468" s="10"/>
      <c r="BA5468" s="10"/>
      <c r="BB5468" s="10"/>
      <c r="BC5468" s="10"/>
      <c r="BD5468" s="10"/>
      <c r="BE5468" s="10"/>
      <c r="BF5468" s="10"/>
      <c r="BG5468" s="6"/>
    </row>
    <row r="5469" spans="34:59" x14ac:dyDescent="0.25">
      <c r="AH5469" s="6"/>
      <c r="AI5469" s="6"/>
      <c r="AJ5469" s="6"/>
      <c r="AK5469" s="6"/>
      <c r="AL5469" s="6"/>
      <c r="AM5469" s="6"/>
      <c r="AN5469" s="6"/>
      <c r="AO5469" s="6"/>
      <c r="AP5469" s="6"/>
      <c r="AQ5469" s="6"/>
      <c r="AR5469" s="6"/>
      <c r="AS5469" s="6"/>
      <c r="AT5469" s="6"/>
      <c r="AU5469" s="6"/>
      <c r="AV5469" s="6"/>
      <c r="AW5469" s="6"/>
      <c r="AX5469" s="6"/>
      <c r="AY5469" s="6"/>
      <c r="AZ5469" s="6"/>
      <c r="BA5469" s="6"/>
      <c r="BB5469" s="6"/>
      <c r="BC5469" s="6"/>
      <c r="BD5469" s="6"/>
      <c r="BE5469" s="6"/>
      <c r="BF5469" s="6"/>
      <c r="BG5469" s="10"/>
    </row>
    <row r="5470" spans="34:59" x14ac:dyDescent="0.25">
      <c r="AH5470" s="10"/>
      <c r="AI5470" s="6"/>
    </row>
    <row r="5471" spans="34:59" x14ac:dyDescent="0.25">
      <c r="AH5471" s="6"/>
      <c r="AI5471" s="6"/>
      <c r="AJ5471" s="6"/>
      <c r="AK5471" s="6"/>
      <c r="AL5471" s="6"/>
      <c r="AM5471" s="6"/>
      <c r="AN5471" s="6"/>
      <c r="AO5471" s="6"/>
      <c r="AP5471" s="6"/>
      <c r="AQ5471" s="6"/>
      <c r="AR5471" s="6"/>
      <c r="AS5471" s="6"/>
      <c r="AT5471" s="6"/>
      <c r="AU5471" s="6"/>
      <c r="AV5471" s="6"/>
      <c r="AW5471" s="6"/>
      <c r="AX5471" s="6"/>
      <c r="AY5471" s="6"/>
      <c r="AZ5471" s="6"/>
      <c r="BA5471" s="6"/>
      <c r="BB5471" s="6"/>
      <c r="BC5471" s="6"/>
      <c r="BD5471" s="6"/>
      <c r="BE5471" s="6"/>
      <c r="BF5471" s="6"/>
      <c r="BG5471" s="6"/>
    </row>
    <row r="5472" spans="34:59" x14ac:dyDescent="0.25">
      <c r="AH5472" s="10"/>
      <c r="AI5472" s="6"/>
      <c r="AJ5472" s="10"/>
      <c r="AK5472" s="10"/>
      <c r="AL5472" s="10"/>
      <c r="AM5472" s="10"/>
      <c r="AN5472" s="10"/>
      <c r="AO5472" s="10"/>
      <c r="AP5472" s="10"/>
      <c r="AQ5472" s="10"/>
      <c r="AR5472" s="10"/>
      <c r="AS5472" s="10"/>
      <c r="AT5472" s="10"/>
      <c r="AU5472" s="10"/>
      <c r="AV5472" s="10"/>
      <c r="AW5472" s="10"/>
      <c r="AX5472" s="10"/>
      <c r="AY5472" s="10"/>
      <c r="AZ5472" s="10"/>
      <c r="BA5472" s="10"/>
      <c r="BB5472" s="10"/>
      <c r="BC5472" s="10"/>
      <c r="BD5472" s="10"/>
      <c r="BE5472" s="10"/>
      <c r="BF5472" s="10"/>
      <c r="BG5472" s="6"/>
    </row>
    <row r="5473" spans="34:59" x14ac:dyDescent="0.25">
      <c r="AH5473" s="6"/>
      <c r="AI5473" s="6"/>
      <c r="AJ5473" s="6"/>
      <c r="AK5473" s="6"/>
      <c r="AL5473" s="6"/>
      <c r="AM5473" s="6"/>
      <c r="AN5473" s="6"/>
      <c r="AO5473" s="6"/>
      <c r="AP5473" s="6"/>
      <c r="AQ5473" s="6"/>
      <c r="AR5473" s="6"/>
      <c r="AS5473" s="6"/>
      <c r="AT5473" s="6"/>
      <c r="AU5473" s="6"/>
      <c r="AV5473" s="6"/>
      <c r="AW5473" s="6"/>
      <c r="AX5473" s="6"/>
      <c r="AY5473" s="6"/>
      <c r="AZ5473" s="6"/>
      <c r="BA5473" s="6"/>
      <c r="BB5473" s="6"/>
      <c r="BC5473" s="6"/>
      <c r="BD5473" s="6"/>
      <c r="BE5473" s="6"/>
      <c r="BF5473" s="6"/>
      <c r="BG5473" s="10"/>
    </row>
    <row r="5474" spans="34:59" x14ac:dyDescent="0.25">
      <c r="AH5474" s="10"/>
      <c r="AI5474" s="6"/>
    </row>
    <row r="5475" spans="34:59" x14ac:dyDescent="0.25">
      <c r="AH5475" s="6"/>
      <c r="AI5475" s="6"/>
      <c r="AJ5475" s="6"/>
      <c r="AK5475" s="6"/>
      <c r="AL5475" s="6"/>
      <c r="AM5475" s="6"/>
      <c r="AN5475" s="6"/>
      <c r="AO5475" s="6"/>
      <c r="AP5475" s="6"/>
      <c r="AQ5475" s="6"/>
      <c r="AR5475" s="6"/>
      <c r="AS5475" s="6"/>
      <c r="AT5475" s="6"/>
      <c r="AU5475" s="6"/>
      <c r="AV5475" s="6"/>
      <c r="AW5475" s="6"/>
      <c r="AX5475" s="6"/>
      <c r="AY5475" s="6"/>
      <c r="AZ5475" s="6"/>
      <c r="BA5475" s="6"/>
      <c r="BB5475" s="6"/>
      <c r="BC5475" s="6"/>
      <c r="BD5475" s="6"/>
      <c r="BE5475" s="6"/>
      <c r="BF5475" s="6"/>
      <c r="BG5475" s="6"/>
    </row>
    <row r="5476" spans="34:59" x14ac:dyDescent="0.25">
      <c r="AH5476" s="10"/>
      <c r="AI5476" s="6"/>
      <c r="AJ5476" s="10"/>
      <c r="AK5476" s="10"/>
      <c r="AL5476" s="10"/>
      <c r="AM5476" s="10"/>
      <c r="AN5476" s="10"/>
      <c r="AO5476" s="10"/>
      <c r="AP5476" s="10"/>
      <c r="AQ5476" s="10"/>
      <c r="AR5476" s="10"/>
      <c r="AS5476" s="10"/>
      <c r="AT5476" s="10"/>
      <c r="AU5476" s="10"/>
      <c r="AV5476" s="10"/>
      <c r="AW5476" s="10"/>
      <c r="AX5476" s="10"/>
      <c r="AY5476" s="10"/>
      <c r="AZ5476" s="10"/>
      <c r="BA5476" s="10"/>
      <c r="BB5476" s="10"/>
      <c r="BC5476" s="10"/>
      <c r="BD5476" s="10"/>
      <c r="BE5476" s="10"/>
      <c r="BF5476" s="10"/>
      <c r="BG5476" s="6"/>
    </row>
    <row r="5477" spans="34:59" x14ac:dyDescent="0.25">
      <c r="AH5477" s="6"/>
      <c r="AI5477" s="6"/>
      <c r="AJ5477" s="6"/>
      <c r="AK5477" s="6"/>
      <c r="AL5477" s="6"/>
      <c r="AM5477" s="6"/>
      <c r="AN5477" s="6"/>
      <c r="AO5477" s="6"/>
      <c r="AP5477" s="6"/>
      <c r="AQ5477" s="6"/>
      <c r="AR5477" s="6"/>
      <c r="AS5477" s="6"/>
      <c r="AT5477" s="6"/>
      <c r="AU5477" s="6"/>
      <c r="AV5477" s="6"/>
      <c r="AW5477" s="6"/>
      <c r="AX5477" s="6"/>
      <c r="AY5477" s="6"/>
      <c r="AZ5477" s="6"/>
      <c r="BA5477" s="6"/>
      <c r="BB5477" s="6"/>
      <c r="BC5477" s="6"/>
      <c r="BD5477" s="6"/>
      <c r="BE5477" s="6"/>
      <c r="BF5477" s="6"/>
      <c r="BG5477" s="10"/>
    </row>
    <row r="5478" spans="34:59" x14ac:dyDescent="0.25">
      <c r="AH5478" s="10"/>
      <c r="AI5478" s="6"/>
    </row>
    <row r="5479" spans="34:59" x14ac:dyDescent="0.25">
      <c r="AH5479" s="6"/>
      <c r="AI5479" s="6"/>
      <c r="AJ5479" s="6"/>
      <c r="AK5479" s="6"/>
      <c r="AL5479" s="6"/>
      <c r="AM5479" s="6"/>
      <c r="AN5479" s="6"/>
      <c r="AO5479" s="6"/>
      <c r="AP5479" s="6"/>
      <c r="AQ5479" s="6"/>
      <c r="AR5479" s="6"/>
      <c r="AS5479" s="6"/>
      <c r="AT5479" s="6"/>
      <c r="AU5479" s="6"/>
      <c r="AV5479" s="6"/>
      <c r="AW5479" s="6"/>
      <c r="AX5479" s="6"/>
      <c r="AY5479" s="6"/>
      <c r="AZ5479" s="6"/>
      <c r="BA5479" s="6"/>
      <c r="BB5479" s="6"/>
      <c r="BC5479" s="6"/>
      <c r="BD5479" s="6"/>
      <c r="BE5479" s="6"/>
      <c r="BF5479" s="6"/>
      <c r="BG5479" s="6"/>
    </row>
    <row r="5480" spans="34:59" x14ac:dyDescent="0.25">
      <c r="AH5480" s="10"/>
      <c r="AI5480" s="6"/>
      <c r="AJ5480" s="10"/>
      <c r="AK5480" s="10"/>
      <c r="AL5480" s="10"/>
      <c r="AM5480" s="10"/>
      <c r="AN5480" s="10"/>
      <c r="AO5480" s="10"/>
      <c r="AP5480" s="10"/>
      <c r="AQ5480" s="10"/>
      <c r="AR5480" s="10"/>
      <c r="AS5480" s="10"/>
      <c r="AT5480" s="10"/>
      <c r="AU5480" s="10"/>
      <c r="AV5480" s="10"/>
      <c r="AW5480" s="10"/>
      <c r="AX5480" s="10"/>
      <c r="AY5480" s="10"/>
      <c r="AZ5480" s="10"/>
      <c r="BA5480" s="10"/>
      <c r="BB5480" s="10"/>
      <c r="BC5480" s="10"/>
      <c r="BD5480" s="10"/>
      <c r="BE5480" s="10"/>
      <c r="BF5480" s="10"/>
      <c r="BG5480" s="6"/>
    </row>
    <row r="5481" spans="34:59" x14ac:dyDescent="0.25">
      <c r="AH5481" s="6"/>
      <c r="AI5481" s="6"/>
      <c r="AJ5481" s="6"/>
      <c r="AK5481" s="6"/>
      <c r="AL5481" s="6"/>
      <c r="AM5481" s="6"/>
      <c r="AN5481" s="6"/>
      <c r="AO5481" s="6"/>
      <c r="AP5481" s="6"/>
      <c r="AQ5481" s="6"/>
      <c r="AR5481" s="6"/>
      <c r="AS5481" s="6"/>
      <c r="AT5481" s="6"/>
      <c r="AU5481" s="6"/>
      <c r="AV5481" s="6"/>
      <c r="AW5481" s="6"/>
      <c r="AX5481" s="6"/>
      <c r="AY5481" s="6"/>
      <c r="AZ5481" s="6"/>
      <c r="BA5481" s="6"/>
      <c r="BB5481" s="6"/>
      <c r="BC5481" s="6"/>
      <c r="BD5481" s="6"/>
      <c r="BE5481" s="6"/>
      <c r="BF5481" s="6"/>
      <c r="BG5481" s="10"/>
    </row>
    <row r="5482" spans="34:59" x14ac:dyDescent="0.25">
      <c r="AH5482" s="10"/>
      <c r="AI5482" s="6"/>
    </row>
    <row r="5483" spans="34:59" x14ac:dyDescent="0.25">
      <c r="AH5483" s="6"/>
      <c r="AI5483" s="6"/>
      <c r="AJ5483" s="6"/>
      <c r="AK5483" s="6"/>
      <c r="AL5483" s="6"/>
      <c r="AM5483" s="6"/>
      <c r="AN5483" s="6"/>
      <c r="AO5483" s="6"/>
      <c r="AP5483" s="6"/>
      <c r="AQ5483" s="6"/>
      <c r="AR5483" s="6"/>
      <c r="AS5483" s="6"/>
      <c r="AT5483" s="6"/>
      <c r="AU5483" s="6"/>
      <c r="AV5483" s="6"/>
      <c r="AW5483" s="6"/>
      <c r="AX5483" s="6"/>
      <c r="AY5483" s="6"/>
      <c r="AZ5483" s="6"/>
      <c r="BA5483" s="6"/>
      <c r="BB5483" s="6"/>
      <c r="BC5483" s="6"/>
      <c r="BD5483" s="6"/>
      <c r="BE5483" s="6"/>
      <c r="BF5483" s="6"/>
      <c r="BG5483" s="6"/>
    </row>
    <row r="5484" spans="34:59" x14ac:dyDescent="0.25">
      <c r="AH5484" s="10"/>
      <c r="AI5484" s="6"/>
      <c r="AJ5484" s="10"/>
      <c r="AK5484" s="10"/>
      <c r="AL5484" s="10"/>
      <c r="AM5484" s="10"/>
      <c r="AN5484" s="10"/>
      <c r="AO5484" s="10"/>
      <c r="AP5484" s="10"/>
      <c r="AQ5484" s="10"/>
      <c r="AR5484" s="10"/>
      <c r="AS5484" s="10"/>
      <c r="AT5484" s="10"/>
      <c r="AU5484" s="10"/>
      <c r="AV5484" s="10"/>
      <c r="AW5484" s="10"/>
      <c r="AX5484" s="10"/>
      <c r="AY5484" s="10"/>
      <c r="AZ5484" s="10"/>
      <c r="BA5484" s="10"/>
      <c r="BB5484" s="10"/>
      <c r="BC5484" s="10"/>
      <c r="BD5484" s="10"/>
      <c r="BE5484" s="10"/>
      <c r="BF5484" s="10"/>
      <c r="BG5484" s="6"/>
    </row>
    <row r="5485" spans="34:59" x14ac:dyDescent="0.25">
      <c r="AH5485" s="6"/>
      <c r="AI5485" s="6"/>
      <c r="AJ5485" s="6"/>
      <c r="AK5485" s="6"/>
      <c r="AL5485" s="6"/>
      <c r="AM5485" s="6"/>
      <c r="AN5485" s="6"/>
      <c r="AO5485" s="6"/>
      <c r="AP5485" s="6"/>
      <c r="AQ5485" s="6"/>
      <c r="AR5485" s="6"/>
      <c r="AS5485" s="6"/>
      <c r="AT5485" s="6"/>
      <c r="AU5485" s="6"/>
      <c r="AV5485" s="6"/>
      <c r="AW5485" s="6"/>
      <c r="AX5485" s="6"/>
      <c r="AY5485" s="6"/>
      <c r="AZ5485" s="6"/>
      <c r="BA5485" s="6"/>
      <c r="BB5485" s="6"/>
      <c r="BC5485" s="6"/>
      <c r="BD5485" s="6"/>
      <c r="BE5485" s="6"/>
      <c r="BF5485" s="6"/>
      <c r="BG5485" s="10"/>
    </row>
    <row r="5486" spans="34:59" x14ac:dyDescent="0.25">
      <c r="AH5486" s="10"/>
      <c r="AI5486" s="6"/>
    </row>
    <row r="5487" spans="34:59" x14ac:dyDescent="0.25">
      <c r="AH5487" s="6"/>
      <c r="AI5487" s="6"/>
      <c r="AJ5487" s="6"/>
      <c r="AK5487" s="6"/>
      <c r="AL5487" s="6"/>
      <c r="AM5487" s="6"/>
      <c r="AN5487" s="6"/>
      <c r="AO5487" s="6"/>
      <c r="AP5487" s="6"/>
      <c r="AQ5487" s="6"/>
      <c r="AR5487" s="6"/>
      <c r="AS5487" s="6"/>
      <c r="AT5487" s="6"/>
      <c r="AU5487" s="6"/>
      <c r="AV5487" s="6"/>
      <c r="AW5487" s="6"/>
      <c r="AX5487" s="6"/>
      <c r="AY5487" s="6"/>
      <c r="AZ5487" s="6"/>
      <c r="BA5487" s="6"/>
      <c r="BB5487" s="6"/>
      <c r="BC5487" s="6"/>
      <c r="BD5487" s="6"/>
      <c r="BE5487" s="6"/>
      <c r="BF5487" s="6"/>
      <c r="BG5487" s="6"/>
    </row>
    <row r="5488" spans="34:59" x14ac:dyDescent="0.25">
      <c r="AH5488" s="10"/>
      <c r="AI5488" s="6"/>
      <c r="AJ5488" s="10"/>
      <c r="AK5488" s="10"/>
      <c r="AL5488" s="10"/>
      <c r="AM5488" s="10"/>
      <c r="AN5488" s="10"/>
      <c r="AO5488" s="10"/>
      <c r="AP5488" s="10"/>
      <c r="AQ5488" s="10"/>
      <c r="AR5488" s="10"/>
      <c r="AS5488" s="10"/>
      <c r="AT5488" s="10"/>
      <c r="AU5488" s="10"/>
      <c r="AV5488" s="10"/>
      <c r="AW5488" s="10"/>
      <c r="AX5488" s="10"/>
      <c r="AY5488" s="10"/>
      <c r="AZ5488" s="10"/>
      <c r="BA5488" s="10"/>
      <c r="BB5488" s="10"/>
      <c r="BC5488" s="10"/>
      <c r="BD5488" s="10"/>
      <c r="BE5488" s="10"/>
      <c r="BF5488" s="10"/>
      <c r="BG5488" s="6"/>
    </row>
    <row r="5489" spans="34:59" x14ac:dyDescent="0.25">
      <c r="AH5489" s="6"/>
      <c r="AI5489" s="6"/>
      <c r="AJ5489" s="6"/>
      <c r="AK5489" s="6"/>
      <c r="AL5489" s="6"/>
      <c r="AM5489" s="6"/>
      <c r="AN5489" s="6"/>
      <c r="AO5489" s="6"/>
      <c r="AP5489" s="6"/>
      <c r="AQ5489" s="6"/>
      <c r="AR5489" s="6"/>
      <c r="AS5489" s="6"/>
      <c r="AT5489" s="6"/>
      <c r="AU5489" s="6"/>
      <c r="AV5489" s="6"/>
      <c r="AW5489" s="6"/>
      <c r="AX5489" s="6"/>
      <c r="AY5489" s="6"/>
      <c r="AZ5489" s="6"/>
      <c r="BA5489" s="6"/>
      <c r="BB5489" s="6"/>
      <c r="BC5489" s="6"/>
      <c r="BD5489" s="6"/>
      <c r="BE5489" s="6"/>
      <c r="BF5489" s="6"/>
      <c r="BG5489" s="10"/>
    </row>
    <row r="5490" spans="34:59" x14ac:dyDescent="0.25">
      <c r="AH5490" s="10"/>
      <c r="AI5490" s="6"/>
    </row>
    <row r="5491" spans="34:59" x14ac:dyDescent="0.25">
      <c r="AH5491" s="6"/>
      <c r="AI5491" s="6"/>
      <c r="AJ5491" s="6"/>
      <c r="AK5491" s="6"/>
      <c r="AL5491" s="6"/>
      <c r="AM5491" s="6"/>
      <c r="AN5491" s="6"/>
      <c r="AO5491" s="6"/>
      <c r="AP5491" s="6"/>
      <c r="AQ5491" s="6"/>
      <c r="AR5491" s="6"/>
      <c r="AS5491" s="6"/>
      <c r="AT5491" s="6"/>
      <c r="AU5491" s="6"/>
      <c r="AV5491" s="6"/>
      <c r="AW5491" s="6"/>
      <c r="AX5491" s="6"/>
      <c r="AY5491" s="6"/>
      <c r="AZ5491" s="6"/>
      <c r="BA5491" s="6"/>
      <c r="BB5491" s="6"/>
      <c r="BC5491" s="6"/>
      <c r="BD5491" s="6"/>
      <c r="BE5491" s="6"/>
      <c r="BF5491" s="6"/>
      <c r="BG5491" s="6"/>
    </row>
    <row r="5492" spans="34:59" x14ac:dyDescent="0.25">
      <c r="AH5492" s="10"/>
      <c r="AI5492" s="6"/>
      <c r="AJ5492" s="10"/>
      <c r="AK5492" s="10"/>
      <c r="AL5492" s="10"/>
      <c r="AM5492" s="10"/>
      <c r="AN5492" s="10"/>
      <c r="AO5492" s="10"/>
      <c r="AP5492" s="10"/>
      <c r="AQ5492" s="10"/>
      <c r="AR5492" s="10"/>
      <c r="AS5492" s="10"/>
      <c r="AT5492" s="10"/>
      <c r="AU5492" s="10"/>
      <c r="AV5492" s="10"/>
      <c r="AW5492" s="10"/>
      <c r="AX5492" s="10"/>
      <c r="AY5492" s="10"/>
      <c r="AZ5492" s="10"/>
      <c r="BA5492" s="10"/>
      <c r="BB5492" s="10"/>
      <c r="BC5492" s="10"/>
      <c r="BD5492" s="10"/>
      <c r="BE5492" s="10"/>
      <c r="BF5492" s="10"/>
      <c r="BG5492" s="6"/>
    </row>
    <row r="5493" spans="34:59" x14ac:dyDescent="0.25">
      <c r="AH5493" s="6"/>
      <c r="AI5493" s="6"/>
      <c r="AJ5493" s="6"/>
      <c r="AK5493" s="6"/>
      <c r="AL5493" s="6"/>
      <c r="AM5493" s="6"/>
      <c r="AN5493" s="6"/>
      <c r="AO5493" s="6"/>
      <c r="AP5493" s="6"/>
      <c r="AQ5493" s="6"/>
      <c r="AR5493" s="6"/>
      <c r="AS5493" s="6"/>
      <c r="AT5493" s="6"/>
      <c r="AU5493" s="6"/>
      <c r="AV5493" s="6"/>
      <c r="AW5493" s="6"/>
      <c r="AX5493" s="6"/>
      <c r="AY5493" s="6"/>
      <c r="AZ5493" s="6"/>
      <c r="BA5493" s="6"/>
      <c r="BB5493" s="6"/>
      <c r="BC5493" s="6"/>
      <c r="BD5493" s="6"/>
      <c r="BE5493" s="6"/>
      <c r="BF5493" s="6"/>
      <c r="BG5493" s="10"/>
    </row>
    <row r="5494" spans="34:59" x14ac:dyDescent="0.25">
      <c r="AH5494" s="10"/>
      <c r="AI5494" s="6"/>
    </row>
    <row r="5495" spans="34:59" x14ac:dyDescent="0.25">
      <c r="AH5495" s="6"/>
      <c r="AI5495" s="6"/>
      <c r="AJ5495" s="6"/>
      <c r="AK5495" s="6"/>
      <c r="AL5495" s="6"/>
      <c r="AM5495" s="6"/>
      <c r="AN5495" s="6"/>
      <c r="AO5495" s="6"/>
      <c r="AP5495" s="6"/>
      <c r="AQ5495" s="6"/>
      <c r="AR5495" s="6"/>
      <c r="AS5495" s="6"/>
      <c r="AT5495" s="6"/>
      <c r="AU5495" s="6"/>
      <c r="AV5495" s="6"/>
      <c r="AW5495" s="6"/>
      <c r="AX5495" s="6"/>
      <c r="AY5495" s="6"/>
      <c r="AZ5495" s="6"/>
      <c r="BA5495" s="6"/>
      <c r="BB5495" s="6"/>
      <c r="BC5495" s="6"/>
      <c r="BD5495" s="6"/>
      <c r="BE5495" s="6"/>
      <c r="BF5495" s="6"/>
      <c r="BG5495" s="6"/>
    </row>
    <row r="5496" spans="34:59" x14ac:dyDescent="0.25">
      <c r="AH5496" s="10"/>
      <c r="AI5496" s="6"/>
      <c r="AJ5496" s="10"/>
      <c r="AK5496" s="10"/>
      <c r="AL5496" s="10"/>
      <c r="AM5496" s="10"/>
      <c r="AN5496" s="10"/>
      <c r="AO5496" s="10"/>
      <c r="AP5496" s="10"/>
      <c r="AQ5496" s="10"/>
      <c r="AR5496" s="10"/>
      <c r="AS5496" s="10"/>
      <c r="AT5496" s="10"/>
      <c r="AU5496" s="10"/>
      <c r="AV5496" s="10"/>
      <c r="AW5496" s="10"/>
      <c r="AX5496" s="10"/>
      <c r="AY5496" s="10"/>
      <c r="AZ5496" s="10"/>
      <c r="BA5496" s="10"/>
      <c r="BB5496" s="10"/>
      <c r="BC5496" s="10"/>
      <c r="BD5496" s="10"/>
      <c r="BE5496" s="10"/>
      <c r="BF5496" s="10"/>
      <c r="BG5496" s="6"/>
    </row>
    <row r="5497" spans="34:59" x14ac:dyDescent="0.25">
      <c r="AH5497" s="6"/>
      <c r="AI5497" s="6"/>
      <c r="AJ5497" s="6"/>
      <c r="AK5497" s="6"/>
      <c r="AL5497" s="6"/>
      <c r="AM5497" s="6"/>
      <c r="AN5497" s="6"/>
      <c r="AO5497" s="6"/>
      <c r="AP5497" s="6"/>
      <c r="AQ5497" s="6"/>
      <c r="AR5497" s="6"/>
      <c r="AS5497" s="6"/>
      <c r="AT5497" s="6"/>
      <c r="AU5497" s="6"/>
      <c r="AV5497" s="6"/>
      <c r="AW5497" s="6"/>
      <c r="AX5497" s="6"/>
      <c r="AY5497" s="6"/>
      <c r="AZ5497" s="6"/>
      <c r="BA5497" s="6"/>
      <c r="BB5497" s="6"/>
      <c r="BC5497" s="6"/>
      <c r="BD5497" s="6"/>
      <c r="BE5497" s="6"/>
      <c r="BF5497" s="6"/>
      <c r="BG5497" s="10"/>
    </row>
    <row r="5498" spans="34:59" x14ac:dyDescent="0.25">
      <c r="AH5498" s="10"/>
      <c r="AI5498" s="6"/>
    </row>
    <row r="5499" spans="34:59" x14ac:dyDescent="0.25">
      <c r="AH5499" s="6"/>
      <c r="AI5499" s="6"/>
      <c r="AJ5499" s="6"/>
      <c r="AK5499" s="6"/>
      <c r="AL5499" s="6"/>
      <c r="AM5499" s="6"/>
      <c r="AN5499" s="6"/>
      <c r="AO5499" s="6"/>
      <c r="AP5499" s="6"/>
      <c r="AQ5499" s="6"/>
      <c r="AR5499" s="6"/>
      <c r="AS5499" s="6"/>
      <c r="AT5499" s="6"/>
      <c r="AU5499" s="6"/>
      <c r="AV5499" s="6"/>
      <c r="AW5499" s="6"/>
      <c r="AX5499" s="6"/>
      <c r="AY5499" s="6"/>
      <c r="AZ5499" s="6"/>
      <c r="BA5499" s="6"/>
      <c r="BB5499" s="6"/>
      <c r="BC5499" s="6"/>
      <c r="BD5499" s="6"/>
      <c r="BE5499" s="6"/>
      <c r="BF5499" s="6"/>
      <c r="BG5499" s="6"/>
    </row>
    <row r="5500" spans="34:59" x14ac:dyDescent="0.25">
      <c r="AH5500" s="10"/>
      <c r="AI5500" s="6"/>
      <c r="AJ5500" s="10"/>
      <c r="AK5500" s="10"/>
      <c r="AL5500" s="10"/>
      <c r="AM5500" s="10"/>
      <c r="AN5500" s="10"/>
      <c r="AO5500" s="10"/>
      <c r="AP5500" s="10"/>
      <c r="AQ5500" s="10"/>
      <c r="AR5500" s="10"/>
      <c r="AS5500" s="10"/>
      <c r="AT5500" s="10"/>
      <c r="AU5500" s="10"/>
      <c r="AV5500" s="10"/>
      <c r="AW5500" s="10"/>
      <c r="AX5500" s="10"/>
      <c r="AY5500" s="10"/>
      <c r="AZ5500" s="10"/>
      <c r="BA5500" s="10"/>
      <c r="BB5500" s="10"/>
      <c r="BC5500" s="10"/>
      <c r="BD5500" s="10"/>
      <c r="BE5500" s="10"/>
      <c r="BF5500" s="10"/>
      <c r="BG5500" s="6"/>
    </row>
    <row r="5501" spans="34:59" x14ac:dyDescent="0.25">
      <c r="AH5501" s="6"/>
      <c r="AI5501" s="6"/>
      <c r="AJ5501" s="6"/>
      <c r="AK5501" s="6"/>
      <c r="AL5501" s="6"/>
      <c r="AM5501" s="6"/>
      <c r="AN5501" s="6"/>
      <c r="AO5501" s="6"/>
      <c r="AP5501" s="6"/>
      <c r="AQ5501" s="6"/>
      <c r="AR5501" s="6"/>
      <c r="AS5501" s="6"/>
      <c r="AT5501" s="6"/>
      <c r="AU5501" s="6"/>
      <c r="AV5501" s="6"/>
      <c r="AW5501" s="6"/>
      <c r="AX5501" s="6"/>
      <c r="AY5501" s="6"/>
      <c r="AZ5501" s="6"/>
      <c r="BA5501" s="6"/>
      <c r="BB5501" s="6"/>
      <c r="BC5501" s="6"/>
      <c r="BD5501" s="6"/>
      <c r="BE5501" s="6"/>
      <c r="BF5501" s="6"/>
      <c r="BG5501" s="10"/>
    </row>
    <row r="5502" spans="34:59" x14ac:dyDescent="0.25">
      <c r="AH5502" s="10"/>
      <c r="AI5502" s="6"/>
    </row>
    <row r="5503" spans="34:59" x14ac:dyDescent="0.25">
      <c r="AH5503" s="6"/>
      <c r="AI5503" s="6"/>
      <c r="AJ5503" s="6"/>
      <c r="AK5503" s="6"/>
      <c r="AL5503" s="6"/>
      <c r="AM5503" s="6"/>
      <c r="AN5503" s="6"/>
      <c r="AO5503" s="6"/>
      <c r="AP5503" s="6"/>
      <c r="AQ5503" s="6"/>
      <c r="AR5503" s="6"/>
      <c r="AS5503" s="6"/>
      <c r="AT5503" s="6"/>
      <c r="AU5503" s="6"/>
      <c r="AV5503" s="6"/>
      <c r="AW5503" s="6"/>
      <c r="AX5503" s="6"/>
      <c r="AY5503" s="6"/>
      <c r="AZ5503" s="6"/>
      <c r="BA5503" s="6"/>
      <c r="BB5503" s="6"/>
      <c r="BC5503" s="6"/>
      <c r="BD5503" s="6"/>
      <c r="BE5503" s="6"/>
      <c r="BF5503" s="6"/>
      <c r="BG5503" s="6"/>
    </row>
    <row r="5504" spans="34:59" x14ac:dyDescent="0.25">
      <c r="AH5504" s="10"/>
      <c r="AI5504" s="6"/>
      <c r="AJ5504" s="10"/>
      <c r="AK5504" s="10"/>
      <c r="AL5504" s="10"/>
      <c r="AM5504" s="10"/>
      <c r="AN5504" s="10"/>
      <c r="AO5504" s="10"/>
      <c r="AP5504" s="10"/>
      <c r="AQ5504" s="10"/>
      <c r="AR5504" s="10"/>
      <c r="AS5504" s="10"/>
      <c r="AT5504" s="10"/>
      <c r="AU5504" s="10"/>
      <c r="AV5504" s="10"/>
      <c r="AW5504" s="10"/>
      <c r="AX5504" s="10"/>
      <c r="AY5504" s="10"/>
      <c r="AZ5504" s="10"/>
      <c r="BA5504" s="10"/>
      <c r="BB5504" s="10"/>
      <c r="BC5504" s="10"/>
      <c r="BD5504" s="10"/>
      <c r="BE5504" s="10"/>
      <c r="BF5504" s="10"/>
      <c r="BG5504" s="6"/>
    </row>
    <row r="5505" spans="34:59" x14ac:dyDescent="0.25">
      <c r="AH5505" s="6"/>
      <c r="AI5505" s="6"/>
      <c r="AJ5505" s="6"/>
      <c r="AK5505" s="6"/>
      <c r="AL5505" s="6"/>
      <c r="AM5505" s="6"/>
      <c r="AN5505" s="6"/>
      <c r="AO5505" s="6"/>
      <c r="AP5505" s="6"/>
      <c r="AQ5505" s="6"/>
      <c r="AR5505" s="6"/>
      <c r="AS5505" s="6"/>
      <c r="AT5505" s="6"/>
      <c r="AU5505" s="6"/>
      <c r="AV5505" s="6"/>
      <c r="AW5505" s="6"/>
      <c r="AX5505" s="6"/>
      <c r="AY5505" s="6"/>
      <c r="AZ5505" s="6"/>
      <c r="BA5505" s="6"/>
      <c r="BB5505" s="6"/>
      <c r="BC5505" s="6"/>
      <c r="BD5505" s="6"/>
      <c r="BE5505" s="6"/>
      <c r="BF5505" s="6"/>
      <c r="BG5505" s="10"/>
    </row>
    <row r="5506" spans="34:59" x14ac:dyDescent="0.25">
      <c r="AH5506" s="10"/>
      <c r="AI5506" s="6"/>
    </row>
    <row r="5507" spans="34:59" x14ac:dyDescent="0.25">
      <c r="AH5507" s="6"/>
      <c r="AI5507" s="6"/>
      <c r="AJ5507" s="6"/>
      <c r="AK5507" s="6"/>
      <c r="AL5507" s="6"/>
      <c r="AM5507" s="6"/>
      <c r="AN5507" s="6"/>
      <c r="AO5507" s="6"/>
      <c r="AP5507" s="6"/>
      <c r="AQ5507" s="6"/>
      <c r="AR5507" s="6"/>
      <c r="AS5507" s="6"/>
      <c r="AT5507" s="6"/>
      <c r="AU5507" s="6"/>
      <c r="AV5507" s="6"/>
      <c r="AW5507" s="6"/>
      <c r="AX5507" s="6"/>
      <c r="AY5507" s="6"/>
      <c r="AZ5507" s="6"/>
      <c r="BA5507" s="6"/>
      <c r="BB5507" s="6"/>
      <c r="BC5507" s="6"/>
      <c r="BD5507" s="6"/>
      <c r="BE5507" s="6"/>
      <c r="BF5507" s="6"/>
      <c r="BG5507" s="6"/>
    </row>
    <row r="5508" spans="34:59" x14ac:dyDescent="0.25">
      <c r="AH5508" s="10"/>
      <c r="AI5508" s="6"/>
      <c r="AJ5508" s="10"/>
      <c r="AK5508" s="10"/>
      <c r="AL5508" s="10"/>
      <c r="AM5508" s="10"/>
      <c r="AN5508" s="10"/>
      <c r="AO5508" s="10"/>
      <c r="AP5508" s="10"/>
      <c r="AQ5508" s="10"/>
      <c r="AR5508" s="10"/>
      <c r="AS5508" s="10"/>
      <c r="AT5508" s="10"/>
      <c r="AU5508" s="10"/>
      <c r="AV5508" s="10"/>
      <c r="AW5508" s="10"/>
      <c r="AX5508" s="10"/>
      <c r="AY5508" s="10"/>
      <c r="AZ5508" s="10"/>
      <c r="BA5508" s="10"/>
      <c r="BB5508" s="10"/>
      <c r="BC5508" s="10"/>
      <c r="BD5508" s="10"/>
      <c r="BE5508" s="10"/>
      <c r="BF5508" s="10"/>
      <c r="BG5508" s="6"/>
    </row>
    <row r="5509" spans="34:59" x14ac:dyDescent="0.25">
      <c r="AH5509" s="6"/>
      <c r="AI5509" s="6"/>
      <c r="AJ5509" s="6"/>
      <c r="AK5509" s="6"/>
      <c r="AL5509" s="6"/>
      <c r="AM5509" s="6"/>
      <c r="AN5509" s="6"/>
      <c r="AO5509" s="6"/>
      <c r="AP5509" s="6"/>
      <c r="AQ5509" s="6"/>
      <c r="AR5509" s="6"/>
      <c r="AS5509" s="6"/>
      <c r="AT5509" s="6"/>
      <c r="AU5509" s="6"/>
      <c r="AV5509" s="6"/>
      <c r="AW5509" s="6"/>
      <c r="AX5509" s="6"/>
      <c r="AY5509" s="6"/>
      <c r="AZ5509" s="6"/>
      <c r="BA5509" s="6"/>
      <c r="BB5509" s="6"/>
      <c r="BC5509" s="6"/>
      <c r="BD5509" s="6"/>
      <c r="BE5509" s="6"/>
      <c r="BF5509" s="6"/>
      <c r="BG5509" s="10"/>
    </row>
    <row r="5510" spans="34:59" x14ac:dyDescent="0.25">
      <c r="AH5510" s="10"/>
      <c r="AI5510" s="6"/>
    </row>
    <row r="5511" spans="34:59" x14ac:dyDescent="0.25">
      <c r="AH5511" s="6"/>
      <c r="AI5511" s="6"/>
      <c r="AJ5511" s="6"/>
      <c r="AK5511" s="6"/>
      <c r="AL5511" s="6"/>
      <c r="AM5511" s="6"/>
      <c r="AN5511" s="6"/>
      <c r="AO5511" s="6"/>
      <c r="AP5511" s="6"/>
      <c r="AQ5511" s="6"/>
      <c r="AR5511" s="6"/>
      <c r="AS5511" s="6"/>
      <c r="AT5511" s="6"/>
      <c r="AU5511" s="6"/>
      <c r="AV5511" s="6"/>
      <c r="AW5511" s="6"/>
      <c r="AX5511" s="6"/>
      <c r="AY5511" s="6"/>
      <c r="AZ5511" s="6"/>
      <c r="BA5511" s="6"/>
      <c r="BB5511" s="6"/>
      <c r="BC5511" s="6"/>
      <c r="BD5511" s="6"/>
      <c r="BE5511" s="6"/>
      <c r="BF5511" s="6"/>
      <c r="BG5511" s="6"/>
    </row>
    <row r="5512" spans="34:59" x14ac:dyDescent="0.25">
      <c r="AH5512" s="10"/>
      <c r="AI5512" s="6"/>
      <c r="AJ5512" s="10"/>
      <c r="AK5512" s="10"/>
      <c r="AL5512" s="10"/>
      <c r="AM5512" s="10"/>
      <c r="AN5512" s="10"/>
      <c r="AO5512" s="10"/>
      <c r="AP5512" s="10"/>
      <c r="AQ5512" s="10"/>
      <c r="AR5512" s="10"/>
      <c r="AS5512" s="10"/>
      <c r="AT5512" s="10"/>
      <c r="AU5512" s="10"/>
      <c r="AV5512" s="10"/>
      <c r="AW5512" s="10"/>
      <c r="AX5512" s="10"/>
      <c r="AY5512" s="10"/>
      <c r="AZ5512" s="10"/>
      <c r="BA5512" s="10"/>
      <c r="BB5512" s="10"/>
      <c r="BC5512" s="10"/>
      <c r="BD5512" s="10"/>
      <c r="BE5512" s="10"/>
      <c r="BF5512" s="10"/>
      <c r="BG5512" s="6"/>
    </row>
    <row r="5513" spans="34:59" x14ac:dyDescent="0.25">
      <c r="AH5513" s="6"/>
      <c r="AI5513" s="6"/>
      <c r="AJ5513" s="6"/>
      <c r="AK5513" s="6"/>
      <c r="AL5513" s="6"/>
      <c r="AM5513" s="6"/>
      <c r="AN5513" s="6"/>
      <c r="AO5513" s="6"/>
      <c r="AP5513" s="6"/>
      <c r="AQ5513" s="6"/>
      <c r="AR5513" s="6"/>
      <c r="AS5513" s="6"/>
      <c r="AT5513" s="6"/>
      <c r="AU5513" s="6"/>
      <c r="AV5513" s="6"/>
      <c r="AW5513" s="6"/>
      <c r="AX5513" s="6"/>
      <c r="AY5513" s="6"/>
      <c r="AZ5513" s="6"/>
      <c r="BA5513" s="6"/>
      <c r="BB5513" s="6"/>
      <c r="BC5513" s="6"/>
      <c r="BD5513" s="6"/>
      <c r="BE5513" s="6"/>
      <c r="BF5513" s="6"/>
      <c r="BG5513" s="10"/>
    </row>
    <row r="5514" spans="34:59" x14ac:dyDescent="0.25">
      <c r="AH5514" s="10"/>
      <c r="AI5514" s="6"/>
    </row>
    <row r="5515" spans="34:59" x14ac:dyDescent="0.25">
      <c r="AH5515" s="6"/>
      <c r="AI5515" s="6"/>
      <c r="AJ5515" s="6"/>
      <c r="AK5515" s="6"/>
      <c r="AL5515" s="6"/>
      <c r="AM5515" s="6"/>
      <c r="AN5515" s="6"/>
      <c r="AO5515" s="6"/>
      <c r="AP5515" s="6"/>
      <c r="AQ5515" s="6"/>
      <c r="AR5515" s="6"/>
      <c r="AS5515" s="6"/>
      <c r="AT5515" s="6"/>
      <c r="AU5515" s="6"/>
      <c r="AV5515" s="6"/>
      <c r="AW5515" s="6"/>
      <c r="AX5515" s="6"/>
      <c r="AY5515" s="6"/>
      <c r="AZ5515" s="6"/>
      <c r="BA5515" s="6"/>
      <c r="BB5515" s="6"/>
      <c r="BC5515" s="6"/>
      <c r="BD5515" s="6"/>
      <c r="BE5515" s="6"/>
      <c r="BF5515" s="6"/>
      <c r="BG5515" s="6"/>
    </row>
    <row r="5516" spans="34:59" x14ac:dyDescent="0.25">
      <c r="AH5516" s="10"/>
      <c r="AI5516" s="6"/>
      <c r="AJ5516" s="10"/>
      <c r="AK5516" s="10"/>
      <c r="AL5516" s="10"/>
      <c r="AM5516" s="10"/>
      <c r="AN5516" s="10"/>
      <c r="AO5516" s="10"/>
      <c r="AP5516" s="10"/>
      <c r="AQ5516" s="10"/>
      <c r="AR5516" s="10"/>
      <c r="AS5516" s="10"/>
      <c r="AT5516" s="10"/>
      <c r="AU5516" s="10"/>
      <c r="AV5516" s="10"/>
      <c r="AW5516" s="10"/>
      <c r="AX5516" s="10"/>
      <c r="AY5516" s="10"/>
      <c r="AZ5516" s="10"/>
      <c r="BA5516" s="10"/>
      <c r="BB5516" s="10"/>
      <c r="BC5516" s="10"/>
      <c r="BD5516" s="10"/>
      <c r="BE5516" s="10"/>
      <c r="BF5516" s="10"/>
      <c r="BG5516" s="6"/>
    </row>
    <row r="5517" spans="34:59" x14ac:dyDescent="0.25">
      <c r="AH5517" s="6"/>
      <c r="AI5517" s="6"/>
      <c r="AJ5517" s="6"/>
      <c r="AK5517" s="6"/>
      <c r="AL5517" s="6"/>
      <c r="AM5517" s="6"/>
      <c r="AN5517" s="6"/>
      <c r="AO5517" s="6"/>
      <c r="AP5517" s="6"/>
      <c r="AQ5517" s="6"/>
      <c r="AR5517" s="6"/>
      <c r="AS5517" s="6"/>
      <c r="AT5517" s="6"/>
      <c r="AU5517" s="6"/>
      <c r="AV5517" s="6"/>
      <c r="AW5517" s="6"/>
      <c r="AX5517" s="6"/>
      <c r="AY5517" s="6"/>
      <c r="AZ5517" s="6"/>
      <c r="BA5517" s="6"/>
      <c r="BB5517" s="6"/>
      <c r="BC5517" s="6"/>
      <c r="BD5517" s="6"/>
      <c r="BE5517" s="6"/>
      <c r="BF5517" s="6"/>
      <c r="BG5517" s="10"/>
    </row>
    <row r="5518" spans="34:59" x14ac:dyDescent="0.25">
      <c r="AH5518" s="10"/>
      <c r="AI5518" s="6"/>
    </row>
    <row r="5519" spans="34:59" x14ac:dyDescent="0.25">
      <c r="AH5519" s="6"/>
      <c r="AI5519" s="6"/>
      <c r="AJ5519" s="6"/>
      <c r="AK5519" s="6"/>
      <c r="AL5519" s="6"/>
      <c r="AM5519" s="6"/>
      <c r="AN5519" s="6"/>
      <c r="AO5519" s="6"/>
      <c r="AP5519" s="6"/>
      <c r="AQ5519" s="6"/>
      <c r="AR5519" s="6"/>
      <c r="AS5519" s="6"/>
      <c r="AT5519" s="6"/>
      <c r="AU5519" s="6"/>
      <c r="AV5519" s="6"/>
      <c r="AW5519" s="6"/>
      <c r="AX5519" s="6"/>
      <c r="AY5519" s="6"/>
      <c r="AZ5519" s="6"/>
      <c r="BA5519" s="6"/>
      <c r="BB5519" s="6"/>
      <c r="BC5519" s="6"/>
      <c r="BD5519" s="6"/>
      <c r="BE5519" s="6"/>
      <c r="BF5519" s="6"/>
      <c r="BG5519" s="6"/>
    </row>
    <row r="5520" spans="34:59" x14ac:dyDescent="0.25">
      <c r="AH5520" s="10"/>
      <c r="AI5520" s="6"/>
      <c r="AJ5520" s="10"/>
      <c r="AK5520" s="10"/>
      <c r="AL5520" s="10"/>
      <c r="AM5520" s="10"/>
      <c r="AN5520" s="10"/>
      <c r="AO5520" s="10"/>
      <c r="AP5520" s="10"/>
      <c r="AQ5520" s="10"/>
      <c r="AR5520" s="10"/>
      <c r="AS5520" s="10"/>
      <c r="AT5520" s="10"/>
      <c r="AU5520" s="10"/>
      <c r="AV5520" s="10"/>
      <c r="AW5520" s="10"/>
      <c r="AX5520" s="10"/>
      <c r="AY5520" s="10"/>
      <c r="AZ5520" s="10"/>
      <c r="BA5520" s="10"/>
      <c r="BB5520" s="10"/>
      <c r="BC5520" s="10"/>
      <c r="BD5520" s="10"/>
      <c r="BE5520" s="10"/>
      <c r="BF5520" s="10"/>
      <c r="BG5520" s="6"/>
    </row>
    <row r="5521" spans="34:59" x14ac:dyDescent="0.25">
      <c r="AH5521" s="6"/>
      <c r="AI5521" s="6"/>
      <c r="AJ5521" s="6"/>
      <c r="AK5521" s="6"/>
      <c r="AL5521" s="6"/>
      <c r="AM5521" s="6"/>
      <c r="AN5521" s="6"/>
      <c r="AO5521" s="6"/>
      <c r="AP5521" s="6"/>
      <c r="AQ5521" s="6"/>
      <c r="AR5521" s="6"/>
      <c r="AS5521" s="6"/>
      <c r="AT5521" s="6"/>
      <c r="AU5521" s="6"/>
      <c r="AV5521" s="6"/>
      <c r="AW5521" s="6"/>
      <c r="AX5521" s="6"/>
      <c r="AY5521" s="6"/>
      <c r="AZ5521" s="6"/>
      <c r="BA5521" s="6"/>
      <c r="BB5521" s="6"/>
      <c r="BC5521" s="6"/>
      <c r="BD5521" s="6"/>
      <c r="BE5521" s="6"/>
      <c r="BF5521" s="6"/>
      <c r="BG5521" s="10"/>
    </row>
    <row r="5522" spans="34:59" x14ac:dyDescent="0.25">
      <c r="AH5522" s="10"/>
      <c r="AI5522" s="6"/>
    </row>
    <row r="5523" spans="34:59" x14ac:dyDescent="0.25">
      <c r="AH5523" s="6"/>
      <c r="AI5523" s="6"/>
      <c r="AJ5523" s="6"/>
      <c r="AK5523" s="6"/>
      <c r="AL5523" s="6"/>
      <c r="AM5523" s="6"/>
      <c r="AN5523" s="6"/>
      <c r="AO5523" s="6"/>
      <c r="AP5523" s="6"/>
      <c r="AQ5523" s="6"/>
      <c r="AR5523" s="6"/>
      <c r="AS5523" s="6"/>
      <c r="AT5523" s="6"/>
      <c r="AU5523" s="6"/>
      <c r="AV5523" s="6"/>
      <c r="AW5523" s="6"/>
      <c r="AX5523" s="6"/>
      <c r="AY5523" s="6"/>
      <c r="AZ5523" s="6"/>
      <c r="BA5523" s="6"/>
      <c r="BB5523" s="6"/>
      <c r="BC5523" s="6"/>
      <c r="BD5523" s="6"/>
      <c r="BE5523" s="6"/>
      <c r="BF5523" s="6"/>
      <c r="BG5523" s="6"/>
    </row>
    <row r="5524" spans="34:59" x14ac:dyDescent="0.25">
      <c r="AH5524" s="10"/>
      <c r="AI5524" s="6"/>
      <c r="AJ5524" s="10"/>
      <c r="AK5524" s="10"/>
      <c r="AL5524" s="10"/>
      <c r="AM5524" s="10"/>
      <c r="AN5524" s="10"/>
      <c r="AO5524" s="10"/>
      <c r="AP5524" s="10"/>
      <c r="AQ5524" s="10"/>
      <c r="AR5524" s="10"/>
      <c r="AS5524" s="10"/>
      <c r="AT5524" s="10"/>
      <c r="AU5524" s="10"/>
      <c r="AV5524" s="10"/>
      <c r="AW5524" s="10"/>
      <c r="AX5524" s="10"/>
      <c r="AY5524" s="10"/>
      <c r="AZ5524" s="10"/>
      <c r="BA5524" s="10"/>
      <c r="BB5524" s="10"/>
      <c r="BC5524" s="10"/>
      <c r="BD5524" s="10"/>
      <c r="BE5524" s="10"/>
      <c r="BF5524" s="10"/>
      <c r="BG5524" s="6"/>
    </row>
    <row r="5525" spans="34:59" x14ac:dyDescent="0.25">
      <c r="AH5525" s="6"/>
      <c r="AI5525" s="6"/>
      <c r="AJ5525" s="6"/>
      <c r="AK5525" s="6"/>
      <c r="AL5525" s="6"/>
      <c r="AM5525" s="6"/>
      <c r="AN5525" s="6"/>
      <c r="AO5525" s="6"/>
      <c r="AP5525" s="6"/>
      <c r="AQ5525" s="6"/>
      <c r="AR5525" s="6"/>
      <c r="AS5525" s="6"/>
      <c r="AT5525" s="6"/>
      <c r="AU5525" s="6"/>
      <c r="AV5525" s="6"/>
      <c r="AW5525" s="6"/>
      <c r="AX5525" s="6"/>
      <c r="AY5525" s="6"/>
      <c r="AZ5525" s="6"/>
      <c r="BA5525" s="6"/>
      <c r="BB5525" s="6"/>
      <c r="BC5525" s="6"/>
      <c r="BD5525" s="6"/>
      <c r="BE5525" s="6"/>
      <c r="BF5525" s="6"/>
      <c r="BG5525" s="10"/>
    </row>
    <row r="5526" spans="34:59" x14ac:dyDescent="0.25">
      <c r="AH5526" s="10"/>
      <c r="AI5526" s="6"/>
    </row>
    <row r="5527" spans="34:59" x14ac:dyDescent="0.25">
      <c r="AH5527" s="6"/>
      <c r="AI5527" s="6"/>
      <c r="AJ5527" s="6"/>
      <c r="AK5527" s="6"/>
      <c r="AL5527" s="6"/>
      <c r="AM5527" s="6"/>
      <c r="AN5527" s="6"/>
      <c r="AO5527" s="6"/>
      <c r="AP5527" s="6"/>
      <c r="AQ5527" s="6"/>
      <c r="AR5527" s="6"/>
      <c r="AS5527" s="6"/>
      <c r="AT5527" s="6"/>
      <c r="AU5527" s="6"/>
      <c r="AV5527" s="6"/>
      <c r="AW5527" s="6"/>
      <c r="AX5527" s="6"/>
      <c r="AY5527" s="6"/>
      <c r="AZ5527" s="6"/>
      <c r="BA5527" s="6"/>
      <c r="BB5527" s="6"/>
      <c r="BC5527" s="6"/>
      <c r="BD5527" s="6"/>
      <c r="BE5527" s="6"/>
      <c r="BF5527" s="6"/>
      <c r="BG5527" s="6"/>
    </row>
    <row r="5528" spans="34:59" x14ac:dyDescent="0.25">
      <c r="AH5528" s="10"/>
      <c r="AI5528" s="6"/>
      <c r="AJ5528" s="10"/>
      <c r="AK5528" s="10"/>
      <c r="AL5528" s="10"/>
      <c r="AM5528" s="10"/>
      <c r="AN5528" s="10"/>
      <c r="AO5528" s="10"/>
      <c r="AP5528" s="10"/>
      <c r="AQ5528" s="10"/>
      <c r="AR5528" s="10"/>
      <c r="AS5528" s="10"/>
      <c r="AT5528" s="10"/>
      <c r="AU5528" s="10"/>
      <c r="AV5528" s="10"/>
      <c r="AW5528" s="10"/>
      <c r="AX5528" s="10"/>
      <c r="AY5528" s="10"/>
      <c r="AZ5528" s="10"/>
      <c r="BA5528" s="10"/>
      <c r="BB5528" s="10"/>
      <c r="BC5528" s="10"/>
      <c r="BD5528" s="10"/>
      <c r="BE5528" s="10"/>
      <c r="BF5528" s="10"/>
      <c r="BG5528" s="6"/>
    </row>
    <row r="5529" spans="34:59" x14ac:dyDescent="0.25">
      <c r="AH5529" s="6"/>
      <c r="AI5529" s="6"/>
      <c r="AJ5529" s="6"/>
      <c r="AK5529" s="6"/>
      <c r="AL5529" s="6"/>
      <c r="AM5529" s="6"/>
      <c r="AN5529" s="6"/>
      <c r="AO5529" s="6"/>
      <c r="AP5529" s="6"/>
      <c r="AQ5529" s="6"/>
      <c r="AR5529" s="6"/>
      <c r="AS5529" s="6"/>
      <c r="AT5529" s="6"/>
      <c r="AU5529" s="6"/>
      <c r="AV5529" s="6"/>
      <c r="AW5529" s="6"/>
      <c r="AX5529" s="6"/>
      <c r="AY5529" s="6"/>
      <c r="AZ5529" s="6"/>
      <c r="BA5529" s="6"/>
      <c r="BB5529" s="6"/>
      <c r="BC5529" s="6"/>
      <c r="BD5529" s="6"/>
      <c r="BE5529" s="6"/>
      <c r="BF5529" s="6"/>
      <c r="BG5529" s="10"/>
    </row>
    <row r="5530" spans="34:59" x14ac:dyDescent="0.25">
      <c r="AH5530" s="10"/>
      <c r="AI5530" s="6"/>
    </row>
    <row r="5531" spans="34:59" x14ac:dyDescent="0.25">
      <c r="AH5531" s="6"/>
      <c r="AI5531" s="6"/>
      <c r="AJ5531" s="6"/>
      <c r="AK5531" s="6"/>
      <c r="AL5531" s="6"/>
      <c r="AM5531" s="6"/>
      <c r="AN5531" s="6"/>
      <c r="AO5531" s="6"/>
      <c r="AP5531" s="6"/>
      <c r="AQ5531" s="6"/>
      <c r="AR5531" s="6"/>
      <c r="AS5531" s="6"/>
      <c r="AT5531" s="6"/>
      <c r="AU5531" s="6"/>
      <c r="AV5531" s="6"/>
      <c r="AW5531" s="6"/>
      <c r="AX5531" s="6"/>
      <c r="AY5531" s="6"/>
      <c r="AZ5531" s="6"/>
      <c r="BA5531" s="6"/>
      <c r="BB5531" s="6"/>
      <c r="BC5531" s="6"/>
      <c r="BD5531" s="6"/>
      <c r="BE5531" s="6"/>
      <c r="BF5531" s="6"/>
      <c r="BG5531" s="6"/>
    </row>
    <row r="5532" spans="34:59" x14ac:dyDescent="0.25">
      <c r="AH5532" s="10"/>
      <c r="AI5532" s="6"/>
      <c r="AJ5532" s="10"/>
      <c r="AK5532" s="10"/>
      <c r="AL5532" s="10"/>
      <c r="AM5532" s="10"/>
      <c r="AN5532" s="10"/>
      <c r="AO5532" s="10"/>
      <c r="AP5532" s="10"/>
      <c r="AQ5532" s="10"/>
      <c r="AR5532" s="10"/>
      <c r="AS5532" s="10"/>
      <c r="AT5532" s="10"/>
      <c r="AU5532" s="10"/>
      <c r="AV5532" s="10"/>
      <c r="AW5532" s="10"/>
      <c r="AX5532" s="10"/>
      <c r="AY5532" s="10"/>
      <c r="AZ5532" s="10"/>
      <c r="BA5532" s="10"/>
      <c r="BB5532" s="10"/>
      <c r="BC5532" s="10"/>
      <c r="BD5532" s="10"/>
      <c r="BE5532" s="10"/>
      <c r="BF5532" s="10"/>
      <c r="BG5532" s="6"/>
    </row>
    <row r="5533" spans="34:59" x14ac:dyDescent="0.25">
      <c r="AH5533" s="6"/>
      <c r="AI5533" s="6"/>
      <c r="AJ5533" s="6"/>
      <c r="AK5533" s="6"/>
      <c r="AL5533" s="6"/>
      <c r="AM5533" s="6"/>
      <c r="AN5533" s="6"/>
      <c r="AO5533" s="6"/>
      <c r="AP5533" s="6"/>
      <c r="AQ5533" s="6"/>
      <c r="AR5533" s="6"/>
      <c r="AS5533" s="6"/>
      <c r="AT5533" s="6"/>
      <c r="AU5533" s="6"/>
      <c r="AV5533" s="6"/>
      <c r="AW5533" s="6"/>
      <c r="AX5533" s="6"/>
      <c r="AY5533" s="6"/>
      <c r="AZ5533" s="6"/>
      <c r="BA5533" s="6"/>
      <c r="BB5533" s="6"/>
      <c r="BC5533" s="6"/>
      <c r="BD5533" s="6"/>
      <c r="BE5533" s="6"/>
      <c r="BF5533" s="6"/>
      <c r="BG5533" s="10"/>
    </row>
    <row r="5534" spans="34:59" x14ac:dyDescent="0.25">
      <c r="AH5534" s="10"/>
      <c r="AI5534" s="6"/>
    </row>
    <row r="5535" spans="34:59" x14ac:dyDescent="0.25">
      <c r="AH5535" s="6"/>
      <c r="AI5535" s="6"/>
      <c r="AJ5535" s="6"/>
      <c r="AK5535" s="6"/>
      <c r="AL5535" s="6"/>
      <c r="AM5535" s="6"/>
      <c r="AN5535" s="6"/>
      <c r="AO5535" s="6"/>
      <c r="AP5535" s="6"/>
      <c r="AQ5535" s="6"/>
      <c r="AR5535" s="6"/>
      <c r="AS5535" s="6"/>
      <c r="AT5535" s="6"/>
      <c r="AU5535" s="6"/>
      <c r="AV5535" s="6"/>
      <c r="AW5535" s="6"/>
      <c r="AX5535" s="6"/>
      <c r="AY5535" s="6"/>
      <c r="AZ5535" s="6"/>
      <c r="BA5535" s="6"/>
      <c r="BB5535" s="6"/>
      <c r="BC5535" s="6"/>
      <c r="BD5535" s="6"/>
      <c r="BE5535" s="6"/>
      <c r="BF5535" s="6"/>
      <c r="BG5535" s="6"/>
    </row>
    <row r="5536" spans="34:59" x14ac:dyDescent="0.25">
      <c r="AH5536" s="10"/>
      <c r="AI5536" s="6"/>
      <c r="AJ5536" s="10"/>
      <c r="AK5536" s="10"/>
      <c r="AL5536" s="10"/>
      <c r="AM5536" s="10"/>
      <c r="AN5536" s="10"/>
      <c r="AO5536" s="10"/>
      <c r="AP5536" s="10"/>
      <c r="AQ5536" s="10"/>
      <c r="AR5536" s="10"/>
      <c r="AS5536" s="10"/>
      <c r="AT5536" s="10"/>
      <c r="AU5536" s="10"/>
      <c r="AV5536" s="10"/>
      <c r="AW5536" s="10"/>
      <c r="AX5536" s="10"/>
      <c r="AY5536" s="10"/>
      <c r="AZ5536" s="10"/>
      <c r="BA5536" s="10"/>
      <c r="BB5536" s="10"/>
      <c r="BC5536" s="10"/>
      <c r="BD5536" s="10"/>
      <c r="BE5536" s="10"/>
      <c r="BF5536" s="10"/>
      <c r="BG5536" s="6"/>
    </row>
    <row r="5537" spans="34:59" x14ac:dyDescent="0.25">
      <c r="AH5537" s="6"/>
      <c r="AI5537" s="6"/>
      <c r="AJ5537" s="6"/>
      <c r="AK5537" s="6"/>
      <c r="AL5537" s="6"/>
      <c r="AM5537" s="6"/>
      <c r="AN5537" s="6"/>
      <c r="AO5537" s="6"/>
      <c r="AP5537" s="6"/>
      <c r="AQ5537" s="6"/>
      <c r="AR5537" s="6"/>
      <c r="AS5537" s="6"/>
      <c r="AT5537" s="6"/>
      <c r="AU5537" s="6"/>
      <c r="AV5537" s="6"/>
      <c r="AW5537" s="6"/>
      <c r="AX5537" s="6"/>
      <c r="AY5537" s="6"/>
      <c r="AZ5537" s="6"/>
      <c r="BA5537" s="6"/>
      <c r="BB5537" s="6"/>
      <c r="BC5537" s="6"/>
      <c r="BD5537" s="6"/>
      <c r="BE5537" s="6"/>
      <c r="BF5537" s="6"/>
      <c r="BG5537" s="10"/>
    </row>
    <row r="5538" spans="34:59" x14ac:dyDescent="0.25">
      <c r="AH5538" s="10"/>
      <c r="AI5538" s="6"/>
    </row>
    <row r="5539" spans="34:59" x14ac:dyDescent="0.25">
      <c r="AH5539" s="6"/>
      <c r="AI5539" s="6"/>
      <c r="AJ5539" s="6"/>
      <c r="AK5539" s="6"/>
      <c r="AL5539" s="6"/>
      <c r="AM5539" s="6"/>
      <c r="AN5539" s="6"/>
      <c r="AO5539" s="6"/>
      <c r="AP5539" s="6"/>
      <c r="AQ5539" s="6"/>
      <c r="AR5539" s="6"/>
      <c r="AS5539" s="6"/>
      <c r="AT5539" s="6"/>
      <c r="AU5539" s="6"/>
      <c r="AV5539" s="6"/>
      <c r="AW5539" s="6"/>
      <c r="AX5539" s="6"/>
      <c r="AY5539" s="6"/>
      <c r="AZ5539" s="6"/>
      <c r="BA5539" s="6"/>
      <c r="BB5539" s="6"/>
      <c r="BC5539" s="6"/>
      <c r="BD5539" s="6"/>
      <c r="BE5539" s="6"/>
      <c r="BF5539" s="6"/>
      <c r="BG5539" s="6"/>
    </row>
    <row r="5540" spans="34:59" x14ac:dyDescent="0.25">
      <c r="AH5540" s="10"/>
      <c r="AI5540" s="6"/>
      <c r="AJ5540" s="10"/>
      <c r="AK5540" s="10"/>
      <c r="AL5540" s="10"/>
      <c r="AM5540" s="10"/>
      <c r="AN5540" s="10"/>
      <c r="AO5540" s="10"/>
      <c r="AP5540" s="10"/>
      <c r="AQ5540" s="10"/>
      <c r="AR5540" s="10"/>
      <c r="AS5540" s="10"/>
      <c r="AT5540" s="10"/>
      <c r="AU5540" s="10"/>
      <c r="AV5540" s="10"/>
      <c r="AW5540" s="10"/>
      <c r="AX5540" s="10"/>
      <c r="AY5540" s="10"/>
      <c r="AZ5540" s="10"/>
      <c r="BA5540" s="10"/>
      <c r="BB5540" s="10"/>
      <c r="BC5540" s="10"/>
      <c r="BD5540" s="10"/>
      <c r="BE5540" s="10"/>
      <c r="BF5540" s="10"/>
      <c r="BG5540" s="6"/>
    </row>
    <row r="5541" spans="34:59" x14ac:dyDescent="0.25">
      <c r="AH5541" s="6"/>
      <c r="AI5541" s="6"/>
      <c r="AJ5541" s="6"/>
      <c r="AK5541" s="6"/>
      <c r="AL5541" s="6"/>
      <c r="AM5541" s="6"/>
      <c r="AN5541" s="6"/>
      <c r="AO5541" s="6"/>
      <c r="AP5541" s="6"/>
      <c r="AQ5541" s="6"/>
      <c r="AR5541" s="6"/>
      <c r="AS5541" s="6"/>
      <c r="AT5541" s="6"/>
      <c r="AU5541" s="6"/>
      <c r="AV5541" s="6"/>
      <c r="AW5541" s="6"/>
      <c r="AX5541" s="6"/>
      <c r="AY5541" s="6"/>
      <c r="AZ5541" s="6"/>
      <c r="BA5541" s="6"/>
      <c r="BB5541" s="6"/>
      <c r="BC5541" s="6"/>
      <c r="BD5541" s="6"/>
      <c r="BE5541" s="6"/>
      <c r="BF5541" s="6"/>
      <c r="BG5541" s="10"/>
    </row>
    <row r="5542" spans="34:59" x14ac:dyDescent="0.25">
      <c r="AH5542" s="10"/>
      <c r="AI5542" s="6"/>
    </row>
    <row r="5543" spans="34:59" x14ac:dyDescent="0.25">
      <c r="AH5543" s="6"/>
      <c r="AI5543" s="6"/>
      <c r="AJ5543" s="6"/>
      <c r="AK5543" s="6"/>
      <c r="AL5543" s="6"/>
      <c r="AM5543" s="6"/>
      <c r="AN5543" s="6"/>
      <c r="AO5543" s="6"/>
      <c r="AP5543" s="6"/>
      <c r="AQ5543" s="6"/>
      <c r="AR5543" s="6"/>
      <c r="AS5543" s="6"/>
      <c r="AT5543" s="6"/>
      <c r="AU5543" s="6"/>
      <c r="AV5543" s="6"/>
      <c r="AW5543" s="6"/>
      <c r="AX5543" s="6"/>
      <c r="AY5543" s="6"/>
      <c r="AZ5543" s="6"/>
      <c r="BA5543" s="6"/>
      <c r="BB5543" s="6"/>
      <c r="BC5543" s="6"/>
      <c r="BD5543" s="6"/>
      <c r="BE5543" s="6"/>
      <c r="BF5543" s="6"/>
      <c r="BG5543" s="6"/>
    </row>
    <row r="5544" spans="34:59" x14ac:dyDescent="0.25">
      <c r="AH5544" s="10"/>
      <c r="AI5544" s="6"/>
      <c r="AJ5544" s="10"/>
      <c r="AK5544" s="10"/>
      <c r="AL5544" s="10"/>
      <c r="AM5544" s="10"/>
      <c r="AN5544" s="10"/>
      <c r="AO5544" s="10"/>
      <c r="AP5544" s="10"/>
      <c r="AQ5544" s="10"/>
      <c r="AR5544" s="10"/>
      <c r="AS5544" s="10"/>
      <c r="AT5544" s="10"/>
      <c r="AU5544" s="10"/>
      <c r="AV5544" s="10"/>
      <c r="AW5544" s="10"/>
      <c r="AX5544" s="10"/>
      <c r="AY5544" s="10"/>
      <c r="AZ5544" s="10"/>
      <c r="BA5544" s="10"/>
      <c r="BB5544" s="10"/>
      <c r="BC5544" s="10"/>
      <c r="BD5544" s="10"/>
      <c r="BE5544" s="10"/>
      <c r="BF5544" s="10"/>
      <c r="BG5544" s="6"/>
    </row>
    <row r="5545" spans="34:59" x14ac:dyDescent="0.25">
      <c r="AH5545" s="6"/>
      <c r="AI5545" s="6"/>
      <c r="AJ5545" s="6"/>
      <c r="AK5545" s="6"/>
      <c r="AL5545" s="6"/>
      <c r="AM5545" s="6"/>
      <c r="AN5545" s="6"/>
      <c r="AO5545" s="6"/>
      <c r="AP5545" s="6"/>
      <c r="AQ5545" s="6"/>
      <c r="AR5545" s="6"/>
      <c r="AS5545" s="6"/>
      <c r="AT5545" s="6"/>
      <c r="AU5545" s="6"/>
      <c r="AV5545" s="6"/>
      <c r="AW5545" s="6"/>
      <c r="AX5545" s="6"/>
      <c r="AY5545" s="6"/>
      <c r="AZ5545" s="6"/>
      <c r="BA5545" s="6"/>
      <c r="BB5545" s="6"/>
      <c r="BC5545" s="6"/>
      <c r="BD5545" s="6"/>
      <c r="BE5545" s="6"/>
      <c r="BF5545" s="6"/>
      <c r="BG5545" s="10"/>
    </row>
    <row r="5546" spans="34:59" x14ac:dyDescent="0.25">
      <c r="AH5546" s="10"/>
      <c r="AI5546" s="6"/>
    </row>
    <row r="5547" spans="34:59" x14ac:dyDescent="0.25">
      <c r="AH5547" s="6"/>
      <c r="AI5547" s="6"/>
      <c r="AJ5547" s="6"/>
      <c r="AK5547" s="6"/>
      <c r="AL5547" s="6"/>
      <c r="AM5547" s="6"/>
      <c r="AN5547" s="6"/>
      <c r="AO5547" s="6"/>
      <c r="AP5547" s="6"/>
      <c r="AQ5547" s="6"/>
      <c r="AR5547" s="6"/>
      <c r="AS5547" s="6"/>
      <c r="AT5547" s="6"/>
      <c r="AU5547" s="6"/>
      <c r="AV5547" s="6"/>
      <c r="AW5547" s="6"/>
      <c r="AX5547" s="6"/>
      <c r="AY5547" s="6"/>
      <c r="AZ5547" s="6"/>
      <c r="BA5547" s="6"/>
      <c r="BB5547" s="6"/>
      <c r="BC5547" s="6"/>
      <c r="BD5547" s="6"/>
      <c r="BE5547" s="6"/>
      <c r="BF5547" s="6"/>
      <c r="BG5547" s="6"/>
    </row>
    <row r="5548" spans="34:59" x14ac:dyDescent="0.25">
      <c r="AH5548" s="10"/>
      <c r="AI5548" s="6"/>
      <c r="AJ5548" s="10"/>
      <c r="AK5548" s="10"/>
      <c r="AL5548" s="10"/>
      <c r="AM5548" s="10"/>
      <c r="AN5548" s="10"/>
      <c r="AO5548" s="10"/>
      <c r="AP5548" s="10"/>
      <c r="AQ5548" s="10"/>
      <c r="AR5548" s="10"/>
      <c r="AS5548" s="10"/>
      <c r="AT5548" s="10"/>
      <c r="AU5548" s="10"/>
      <c r="AV5548" s="10"/>
      <c r="AW5548" s="10"/>
      <c r="AX5548" s="10"/>
      <c r="AY5548" s="10"/>
      <c r="AZ5548" s="10"/>
      <c r="BA5548" s="10"/>
      <c r="BB5548" s="10"/>
      <c r="BC5548" s="10"/>
      <c r="BD5548" s="10"/>
      <c r="BE5548" s="10"/>
      <c r="BF5548" s="10"/>
      <c r="BG5548" s="6"/>
    </row>
    <row r="5549" spans="34:59" x14ac:dyDescent="0.25">
      <c r="AH5549" s="6"/>
      <c r="AI5549" s="6"/>
      <c r="AJ5549" s="6"/>
      <c r="AK5549" s="6"/>
      <c r="AL5549" s="6"/>
      <c r="AM5549" s="6"/>
      <c r="AN5549" s="6"/>
      <c r="AO5549" s="6"/>
      <c r="AP5549" s="6"/>
      <c r="AQ5549" s="6"/>
      <c r="AR5549" s="6"/>
      <c r="AS5549" s="6"/>
      <c r="AT5549" s="6"/>
      <c r="AU5549" s="6"/>
      <c r="AV5549" s="6"/>
      <c r="AW5549" s="6"/>
      <c r="AX5549" s="6"/>
      <c r="AY5549" s="6"/>
      <c r="AZ5549" s="6"/>
      <c r="BA5549" s="6"/>
      <c r="BB5549" s="6"/>
      <c r="BC5549" s="6"/>
      <c r="BD5549" s="6"/>
      <c r="BE5549" s="6"/>
      <c r="BF5549" s="6"/>
      <c r="BG5549" s="10"/>
    </row>
    <row r="5550" spans="34:59" x14ac:dyDescent="0.25">
      <c r="AH5550" s="10"/>
      <c r="AI5550" s="6"/>
    </row>
    <row r="5551" spans="34:59" x14ac:dyDescent="0.25">
      <c r="AH5551" s="6"/>
      <c r="AI5551" s="6"/>
      <c r="AJ5551" s="6"/>
      <c r="AK5551" s="6"/>
      <c r="AL5551" s="6"/>
      <c r="AM5551" s="6"/>
      <c r="AN5551" s="6"/>
      <c r="AO5551" s="6"/>
      <c r="AP5551" s="6"/>
      <c r="AQ5551" s="6"/>
      <c r="AR5551" s="6"/>
      <c r="AS5551" s="6"/>
      <c r="AT5551" s="6"/>
      <c r="AU5551" s="6"/>
      <c r="AV5551" s="6"/>
      <c r="AW5551" s="6"/>
      <c r="AX5551" s="6"/>
      <c r="AY5551" s="6"/>
      <c r="AZ5551" s="6"/>
      <c r="BA5551" s="6"/>
      <c r="BB5551" s="6"/>
      <c r="BC5551" s="6"/>
      <c r="BD5551" s="6"/>
      <c r="BE5551" s="6"/>
      <c r="BF5551" s="6"/>
      <c r="BG5551" s="6"/>
    </row>
    <row r="5552" spans="34:59" x14ac:dyDescent="0.25">
      <c r="AH5552" s="10"/>
      <c r="AI5552" s="6"/>
      <c r="AJ5552" s="10"/>
      <c r="AK5552" s="10"/>
      <c r="AL5552" s="10"/>
      <c r="AM5552" s="10"/>
      <c r="AN5552" s="10"/>
      <c r="AO5552" s="10"/>
      <c r="AP5552" s="10"/>
      <c r="AQ5552" s="10"/>
      <c r="AR5552" s="10"/>
      <c r="AS5552" s="10"/>
      <c r="AT5552" s="10"/>
      <c r="AU5552" s="10"/>
      <c r="AV5552" s="10"/>
      <c r="AW5552" s="10"/>
      <c r="AX5552" s="10"/>
      <c r="AY5552" s="10"/>
      <c r="AZ5552" s="10"/>
      <c r="BA5552" s="10"/>
      <c r="BB5552" s="10"/>
      <c r="BC5552" s="10"/>
      <c r="BD5552" s="10"/>
      <c r="BE5552" s="10"/>
      <c r="BF5552" s="10"/>
      <c r="BG5552" s="6"/>
    </row>
    <row r="5553" spans="34:59" x14ac:dyDescent="0.25">
      <c r="AH5553" s="6"/>
      <c r="AI5553" s="6"/>
      <c r="AJ5553" s="6"/>
      <c r="AK5553" s="6"/>
      <c r="AL5553" s="6"/>
      <c r="AM5553" s="6"/>
      <c r="AN5553" s="6"/>
      <c r="AO5553" s="6"/>
      <c r="AP5553" s="6"/>
      <c r="AQ5553" s="6"/>
      <c r="AR5553" s="6"/>
      <c r="AS5553" s="6"/>
      <c r="AT5553" s="6"/>
      <c r="AU5553" s="6"/>
      <c r="AV5553" s="6"/>
      <c r="AW5553" s="6"/>
      <c r="AX5553" s="6"/>
      <c r="AY5553" s="6"/>
      <c r="AZ5553" s="6"/>
      <c r="BA5553" s="6"/>
      <c r="BB5553" s="6"/>
      <c r="BC5553" s="6"/>
      <c r="BD5553" s="6"/>
      <c r="BE5553" s="6"/>
      <c r="BF5553" s="6"/>
      <c r="BG5553" s="10"/>
    </row>
    <row r="5554" spans="34:59" x14ac:dyDescent="0.25">
      <c r="AH5554" s="10"/>
      <c r="AI5554" s="6"/>
    </row>
    <row r="5555" spans="34:59" x14ac:dyDescent="0.25">
      <c r="AH5555" s="6"/>
      <c r="AI5555" s="6"/>
      <c r="AJ5555" s="6"/>
      <c r="AK5555" s="6"/>
      <c r="AL5555" s="6"/>
      <c r="AM5555" s="6"/>
      <c r="AN5555" s="6"/>
      <c r="AO5555" s="6"/>
      <c r="AP5555" s="6"/>
      <c r="AQ5555" s="6"/>
      <c r="AR5555" s="6"/>
      <c r="AS5555" s="6"/>
      <c r="AT5555" s="6"/>
      <c r="AU5555" s="6"/>
      <c r="AV5555" s="6"/>
      <c r="AW5555" s="6"/>
      <c r="AX5555" s="6"/>
      <c r="AY5555" s="6"/>
      <c r="AZ5555" s="6"/>
      <c r="BA5555" s="6"/>
      <c r="BB5555" s="6"/>
      <c r="BC5555" s="6"/>
      <c r="BD5555" s="6"/>
      <c r="BE5555" s="6"/>
      <c r="BF5555" s="6"/>
      <c r="BG5555" s="6"/>
    </row>
    <row r="5556" spans="34:59" x14ac:dyDescent="0.25">
      <c r="AH5556" s="10"/>
      <c r="AI5556" s="6"/>
      <c r="AJ5556" s="10"/>
      <c r="AK5556" s="10"/>
      <c r="AL5556" s="10"/>
      <c r="AM5556" s="10"/>
      <c r="AN5556" s="10"/>
      <c r="AO5556" s="10"/>
      <c r="AP5556" s="10"/>
      <c r="AQ5556" s="10"/>
      <c r="AR5556" s="10"/>
      <c r="AS5556" s="10"/>
      <c r="AT5556" s="10"/>
      <c r="AU5556" s="10"/>
      <c r="AV5556" s="10"/>
      <c r="AW5556" s="10"/>
      <c r="AX5556" s="10"/>
      <c r="AY5556" s="10"/>
      <c r="AZ5556" s="10"/>
      <c r="BA5556" s="10"/>
      <c r="BB5556" s="10"/>
      <c r="BC5556" s="10"/>
      <c r="BD5556" s="10"/>
      <c r="BE5556" s="10"/>
      <c r="BF5556" s="10"/>
      <c r="BG5556" s="6"/>
    </row>
    <row r="5557" spans="34:59" x14ac:dyDescent="0.25">
      <c r="AH5557" s="6"/>
      <c r="AI5557" s="6"/>
      <c r="AJ5557" s="6"/>
      <c r="AK5557" s="6"/>
      <c r="AL5557" s="6"/>
      <c r="AM5557" s="6"/>
      <c r="AN5557" s="6"/>
      <c r="AO5557" s="6"/>
      <c r="AP5557" s="6"/>
      <c r="AQ5557" s="6"/>
      <c r="AR5557" s="6"/>
      <c r="AS5557" s="6"/>
      <c r="AT5557" s="6"/>
      <c r="AU5557" s="6"/>
      <c r="AV5557" s="6"/>
      <c r="AW5557" s="6"/>
      <c r="AX5557" s="6"/>
      <c r="AY5557" s="6"/>
      <c r="AZ5557" s="6"/>
      <c r="BA5557" s="6"/>
      <c r="BB5557" s="6"/>
      <c r="BC5557" s="6"/>
      <c r="BD5557" s="6"/>
      <c r="BE5557" s="6"/>
      <c r="BF5557" s="6"/>
      <c r="BG5557" s="10"/>
    </row>
    <row r="5558" spans="34:59" x14ac:dyDescent="0.25">
      <c r="AH5558" s="10"/>
      <c r="AI5558" s="6"/>
    </row>
    <row r="5559" spans="34:59" x14ac:dyDescent="0.25">
      <c r="AH5559" s="6"/>
      <c r="AI5559" s="6"/>
      <c r="AJ5559" s="6"/>
      <c r="AK5559" s="6"/>
      <c r="AL5559" s="6"/>
      <c r="AM5559" s="6"/>
      <c r="AN5559" s="6"/>
      <c r="AO5559" s="6"/>
      <c r="AP5559" s="6"/>
      <c r="AQ5559" s="6"/>
      <c r="AR5559" s="6"/>
      <c r="AS5559" s="6"/>
      <c r="AT5559" s="6"/>
      <c r="AU5559" s="6"/>
      <c r="AV5559" s="6"/>
      <c r="AW5559" s="6"/>
      <c r="AX5559" s="6"/>
      <c r="AY5559" s="6"/>
      <c r="AZ5559" s="6"/>
      <c r="BA5559" s="6"/>
      <c r="BB5559" s="6"/>
      <c r="BC5559" s="6"/>
      <c r="BD5559" s="6"/>
      <c r="BE5559" s="6"/>
      <c r="BF5559" s="6"/>
      <c r="BG5559" s="6"/>
    </row>
    <row r="5560" spans="34:59" x14ac:dyDescent="0.25">
      <c r="AH5560" s="10"/>
      <c r="AI5560" s="6"/>
      <c r="AJ5560" s="10"/>
      <c r="AK5560" s="10"/>
      <c r="AL5560" s="10"/>
      <c r="AM5560" s="10"/>
      <c r="AN5560" s="10"/>
      <c r="AO5560" s="10"/>
      <c r="AP5560" s="10"/>
      <c r="AQ5560" s="10"/>
      <c r="AR5560" s="10"/>
      <c r="AS5560" s="10"/>
      <c r="AT5560" s="10"/>
      <c r="AU5560" s="10"/>
      <c r="AV5560" s="10"/>
      <c r="AW5560" s="10"/>
      <c r="AX5560" s="10"/>
      <c r="AY5560" s="10"/>
      <c r="AZ5560" s="10"/>
      <c r="BA5560" s="10"/>
      <c r="BB5560" s="10"/>
      <c r="BC5560" s="10"/>
      <c r="BD5560" s="10"/>
      <c r="BE5560" s="10"/>
      <c r="BF5560" s="10"/>
      <c r="BG5560" s="6"/>
    </row>
    <row r="5561" spans="34:59" x14ac:dyDescent="0.25">
      <c r="AH5561" s="6"/>
      <c r="AI5561" s="6"/>
      <c r="AJ5561" s="6"/>
      <c r="AK5561" s="6"/>
      <c r="AL5561" s="6"/>
      <c r="AM5561" s="6"/>
      <c r="AN5561" s="6"/>
      <c r="AO5561" s="6"/>
      <c r="AP5561" s="6"/>
      <c r="AQ5561" s="6"/>
      <c r="AR5561" s="6"/>
      <c r="AS5561" s="6"/>
      <c r="AT5561" s="6"/>
      <c r="AU5561" s="6"/>
      <c r="AV5561" s="6"/>
      <c r="AW5561" s="6"/>
      <c r="AX5561" s="6"/>
      <c r="AY5561" s="6"/>
      <c r="AZ5561" s="6"/>
      <c r="BA5561" s="6"/>
      <c r="BB5561" s="6"/>
      <c r="BC5561" s="6"/>
      <c r="BD5561" s="6"/>
      <c r="BE5561" s="6"/>
      <c r="BF5561" s="6"/>
      <c r="BG5561" s="10"/>
    </row>
    <row r="5562" spans="34:59" x14ac:dyDescent="0.25">
      <c r="AH5562" s="10"/>
      <c r="AI5562" s="6"/>
    </row>
    <row r="5563" spans="34:59" x14ac:dyDescent="0.25">
      <c r="AH5563" s="6"/>
      <c r="AI5563" s="6"/>
      <c r="AJ5563" s="6"/>
      <c r="AK5563" s="6"/>
      <c r="AL5563" s="6"/>
      <c r="AM5563" s="6"/>
      <c r="AN5563" s="6"/>
      <c r="AO5563" s="6"/>
      <c r="AP5563" s="6"/>
      <c r="AQ5563" s="6"/>
      <c r="AR5563" s="6"/>
      <c r="AS5563" s="6"/>
      <c r="AT5563" s="6"/>
      <c r="AU5563" s="6"/>
      <c r="AV5563" s="6"/>
      <c r="AW5563" s="6"/>
      <c r="AX5563" s="6"/>
      <c r="AY5563" s="6"/>
      <c r="AZ5563" s="6"/>
      <c r="BA5563" s="6"/>
      <c r="BB5563" s="6"/>
      <c r="BC5563" s="6"/>
      <c r="BD5563" s="6"/>
      <c r="BE5563" s="6"/>
      <c r="BF5563" s="6"/>
      <c r="BG5563" s="6"/>
    </row>
    <row r="5564" spans="34:59" x14ac:dyDescent="0.25">
      <c r="AH5564" s="10"/>
      <c r="AI5564" s="6"/>
      <c r="AJ5564" s="10"/>
      <c r="AK5564" s="10"/>
      <c r="AL5564" s="10"/>
      <c r="AM5564" s="10"/>
      <c r="AN5564" s="10"/>
      <c r="AO5564" s="10"/>
      <c r="AP5564" s="10"/>
      <c r="AQ5564" s="10"/>
      <c r="AR5564" s="10"/>
      <c r="AS5564" s="10"/>
      <c r="AT5564" s="10"/>
      <c r="AU5564" s="10"/>
      <c r="AV5564" s="10"/>
      <c r="AW5564" s="10"/>
      <c r="AX5564" s="10"/>
      <c r="AY5564" s="10"/>
      <c r="AZ5564" s="10"/>
      <c r="BA5564" s="10"/>
      <c r="BB5564" s="10"/>
      <c r="BC5564" s="10"/>
      <c r="BD5564" s="10"/>
      <c r="BE5564" s="10"/>
      <c r="BF5564" s="10"/>
      <c r="BG5564" s="6"/>
    </row>
    <row r="5565" spans="34:59" x14ac:dyDescent="0.25">
      <c r="AH5565" s="6"/>
      <c r="AI5565" s="6"/>
      <c r="AJ5565" s="6"/>
      <c r="AK5565" s="6"/>
      <c r="AL5565" s="6"/>
      <c r="AM5565" s="6"/>
      <c r="AN5565" s="6"/>
      <c r="AO5565" s="6"/>
      <c r="AP5565" s="6"/>
      <c r="AQ5565" s="6"/>
      <c r="AR5565" s="6"/>
      <c r="AS5565" s="6"/>
      <c r="AT5565" s="6"/>
      <c r="AU5565" s="6"/>
      <c r="AV5565" s="6"/>
      <c r="AW5565" s="6"/>
      <c r="AX5565" s="6"/>
      <c r="AY5565" s="6"/>
      <c r="AZ5565" s="6"/>
      <c r="BA5565" s="6"/>
      <c r="BB5565" s="6"/>
      <c r="BC5565" s="6"/>
      <c r="BD5565" s="6"/>
      <c r="BE5565" s="6"/>
      <c r="BF5565" s="6"/>
      <c r="BG5565" s="10"/>
    </row>
    <row r="5566" spans="34:59" x14ac:dyDescent="0.25">
      <c r="AH5566" s="10"/>
      <c r="AI5566" s="6"/>
    </row>
    <row r="5567" spans="34:59" x14ac:dyDescent="0.25">
      <c r="AH5567" s="6"/>
      <c r="AI5567" s="6"/>
      <c r="AJ5567" s="6"/>
      <c r="AK5567" s="6"/>
      <c r="AL5567" s="6"/>
      <c r="AM5567" s="6"/>
      <c r="AN5567" s="6"/>
      <c r="AO5567" s="6"/>
      <c r="AP5567" s="6"/>
      <c r="AQ5567" s="6"/>
      <c r="AR5567" s="6"/>
      <c r="AS5567" s="6"/>
      <c r="AT5567" s="6"/>
      <c r="AU5567" s="6"/>
      <c r="AV5567" s="6"/>
      <c r="AW5567" s="6"/>
      <c r="AX5567" s="6"/>
      <c r="AY5567" s="6"/>
      <c r="AZ5567" s="6"/>
      <c r="BA5567" s="6"/>
      <c r="BB5567" s="6"/>
      <c r="BC5567" s="6"/>
      <c r="BD5567" s="6"/>
      <c r="BE5567" s="6"/>
      <c r="BF5567" s="6"/>
      <c r="BG5567" s="6"/>
    </row>
    <row r="5568" spans="34:59" x14ac:dyDescent="0.25">
      <c r="AH5568" s="10"/>
      <c r="AI5568" s="6"/>
      <c r="AJ5568" s="10"/>
      <c r="AK5568" s="10"/>
      <c r="AL5568" s="10"/>
      <c r="AM5568" s="10"/>
      <c r="AN5568" s="10"/>
      <c r="AO5568" s="10"/>
      <c r="AP5568" s="10"/>
      <c r="AQ5568" s="10"/>
      <c r="AR5568" s="10"/>
      <c r="AS5568" s="10"/>
      <c r="AT5568" s="10"/>
      <c r="AU5568" s="10"/>
      <c r="AV5568" s="10"/>
      <c r="AW5568" s="10"/>
      <c r="AX5568" s="10"/>
      <c r="AY5568" s="10"/>
      <c r="AZ5568" s="10"/>
      <c r="BA5568" s="10"/>
      <c r="BB5568" s="10"/>
      <c r="BC5568" s="10"/>
      <c r="BD5568" s="10"/>
      <c r="BE5568" s="10"/>
      <c r="BF5568" s="10"/>
      <c r="BG5568" s="6"/>
    </row>
    <row r="5569" spans="34:59" x14ac:dyDescent="0.25">
      <c r="AH5569" s="6"/>
      <c r="AI5569" s="6"/>
      <c r="AJ5569" s="6"/>
      <c r="AK5569" s="6"/>
      <c r="AL5569" s="6"/>
      <c r="AM5569" s="6"/>
      <c r="AN5569" s="6"/>
      <c r="AO5569" s="6"/>
      <c r="AP5569" s="6"/>
      <c r="AQ5569" s="6"/>
      <c r="AR5569" s="6"/>
      <c r="AS5569" s="6"/>
      <c r="AT5569" s="6"/>
      <c r="AU5569" s="6"/>
      <c r="AV5569" s="6"/>
      <c r="AW5569" s="6"/>
      <c r="AX5569" s="6"/>
      <c r="AY5569" s="6"/>
      <c r="AZ5569" s="6"/>
      <c r="BA5569" s="6"/>
      <c r="BB5569" s="6"/>
      <c r="BC5569" s="6"/>
      <c r="BD5569" s="6"/>
      <c r="BE5569" s="6"/>
      <c r="BF5569" s="6"/>
      <c r="BG5569" s="10"/>
    </row>
    <row r="5570" spans="34:59" x14ac:dyDescent="0.25">
      <c r="AH5570" s="10"/>
      <c r="AI5570" s="6"/>
    </row>
    <row r="5571" spans="34:59" x14ac:dyDescent="0.25">
      <c r="AH5571" s="6"/>
      <c r="AI5571" s="6"/>
      <c r="AJ5571" s="6"/>
      <c r="AK5571" s="6"/>
      <c r="AL5571" s="6"/>
      <c r="AM5571" s="6"/>
      <c r="AN5571" s="6"/>
      <c r="AO5571" s="6"/>
      <c r="AP5571" s="6"/>
      <c r="AQ5571" s="6"/>
      <c r="AR5571" s="6"/>
      <c r="AS5571" s="6"/>
      <c r="AT5571" s="6"/>
      <c r="AU5571" s="6"/>
      <c r="AV5571" s="6"/>
      <c r="AW5571" s="6"/>
      <c r="AX5571" s="6"/>
      <c r="AY5571" s="6"/>
      <c r="AZ5571" s="6"/>
      <c r="BA5571" s="6"/>
      <c r="BB5571" s="6"/>
      <c r="BC5571" s="6"/>
      <c r="BD5571" s="6"/>
      <c r="BE5571" s="6"/>
      <c r="BF5571" s="6"/>
      <c r="BG5571" s="6"/>
    </row>
    <row r="5572" spans="34:59" x14ac:dyDescent="0.25">
      <c r="AH5572" s="10"/>
      <c r="AI5572" s="6"/>
      <c r="AJ5572" s="10"/>
      <c r="AK5572" s="10"/>
      <c r="AL5572" s="10"/>
      <c r="AM5572" s="10"/>
      <c r="AN5572" s="10"/>
      <c r="AO5572" s="10"/>
      <c r="AP5572" s="10"/>
      <c r="AQ5572" s="10"/>
      <c r="AR5572" s="10"/>
      <c r="AS5572" s="10"/>
      <c r="AT5572" s="10"/>
      <c r="AU5572" s="10"/>
      <c r="AV5572" s="10"/>
      <c r="AW5572" s="10"/>
      <c r="AX5572" s="10"/>
      <c r="AY5572" s="10"/>
      <c r="AZ5572" s="10"/>
      <c r="BA5572" s="10"/>
      <c r="BB5572" s="10"/>
      <c r="BC5572" s="10"/>
      <c r="BD5572" s="10"/>
      <c r="BE5572" s="10"/>
      <c r="BF5572" s="10"/>
      <c r="BG5572" s="6"/>
    </row>
    <row r="5573" spans="34:59" x14ac:dyDescent="0.25">
      <c r="AH5573" s="6"/>
      <c r="AI5573" s="6"/>
      <c r="AJ5573" s="6"/>
      <c r="AK5573" s="6"/>
      <c r="AL5573" s="6"/>
      <c r="AM5573" s="6"/>
      <c r="AN5573" s="6"/>
      <c r="AO5573" s="6"/>
      <c r="AP5573" s="6"/>
      <c r="AQ5573" s="6"/>
      <c r="AR5573" s="6"/>
      <c r="AS5573" s="6"/>
      <c r="AT5573" s="6"/>
      <c r="AU5573" s="6"/>
      <c r="AV5573" s="6"/>
      <c r="AW5573" s="6"/>
      <c r="AX5573" s="6"/>
      <c r="AY5573" s="6"/>
      <c r="AZ5573" s="6"/>
      <c r="BA5573" s="6"/>
      <c r="BB5573" s="6"/>
      <c r="BC5573" s="6"/>
      <c r="BD5573" s="6"/>
      <c r="BE5573" s="6"/>
      <c r="BF5573" s="6"/>
      <c r="BG5573" s="10"/>
    </row>
    <row r="5574" spans="34:59" x14ac:dyDescent="0.25">
      <c r="AH5574" s="10"/>
      <c r="AI5574" s="6"/>
    </row>
    <row r="5575" spans="34:59" x14ac:dyDescent="0.25">
      <c r="AH5575" s="6"/>
      <c r="AI5575" s="6"/>
      <c r="AJ5575" s="6"/>
      <c r="AK5575" s="6"/>
      <c r="AL5575" s="6"/>
      <c r="AM5575" s="6"/>
      <c r="AN5575" s="6"/>
      <c r="AO5575" s="6"/>
      <c r="AP5575" s="6"/>
      <c r="AQ5575" s="6"/>
      <c r="AR5575" s="6"/>
      <c r="AS5575" s="6"/>
      <c r="AT5575" s="6"/>
      <c r="AU5575" s="6"/>
      <c r="AV5575" s="6"/>
      <c r="AW5575" s="6"/>
      <c r="AX5575" s="6"/>
      <c r="AY5575" s="6"/>
      <c r="AZ5575" s="6"/>
      <c r="BA5575" s="6"/>
      <c r="BB5575" s="6"/>
      <c r="BC5575" s="6"/>
      <c r="BD5575" s="6"/>
      <c r="BE5575" s="6"/>
      <c r="BF5575" s="6"/>
      <c r="BG5575" s="6"/>
    </row>
    <row r="5576" spans="34:59" x14ac:dyDescent="0.25">
      <c r="AH5576" s="10"/>
      <c r="AI5576" s="6"/>
      <c r="AJ5576" s="10"/>
      <c r="AK5576" s="10"/>
      <c r="AL5576" s="10"/>
      <c r="AM5576" s="10"/>
      <c r="AN5576" s="10"/>
      <c r="AO5576" s="10"/>
      <c r="AP5576" s="10"/>
      <c r="AQ5576" s="10"/>
      <c r="AR5576" s="10"/>
      <c r="AS5576" s="10"/>
      <c r="AT5576" s="10"/>
      <c r="AU5576" s="10"/>
      <c r="AV5576" s="10"/>
      <c r="AW5576" s="10"/>
      <c r="AX5576" s="10"/>
      <c r="AY5576" s="10"/>
      <c r="AZ5576" s="10"/>
      <c r="BA5576" s="10"/>
      <c r="BB5576" s="10"/>
      <c r="BC5576" s="10"/>
      <c r="BD5576" s="10"/>
      <c r="BE5576" s="10"/>
      <c r="BF5576" s="10"/>
      <c r="BG5576" s="6"/>
    </row>
    <row r="5577" spans="34:59" x14ac:dyDescent="0.25">
      <c r="AH5577" s="6"/>
      <c r="AI5577" s="6"/>
      <c r="AJ5577" s="6"/>
      <c r="AK5577" s="6"/>
      <c r="AL5577" s="6"/>
      <c r="AM5577" s="6"/>
      <c r="AN5577" s="6"/>
      <c r="AO5577" s="6"/>
      <c r="AP5577" s="6"/>
      <c r="AQ5577" s="6"/>
      <c r="AR5577" s="6"/>
      <c r="AS5577" s="6"/>
      <c r="AT5577" s="6"/>
      <c r="AU5577" s="6"/>
      <c r="AV5577" s="6"/>
      <c r="AW5577" s="6"/>
      <c r="AX5577" s="6"/>
      <c r="AY5577" s="6"/>
      <c r="AZ5577" s="6"/>
      <c r="BA5577" s="6"/>
      <c r="BB5577" s="6"/>
      <c r="BC5577" s="6"/>
      <c r="BD5577" s="6"/>
      <c r="BE5577" s="6"/>
      <c r="BF5577" s="6"/>
      <c r="BG5577" s="10"/>
    </row>
    <row r="5578" spans="34:59" x14ac:dyDescent="0.25">
      <c r="AH5578" s="10"/>
      <c r="AI5578" s="6"/>
    </row>
    <row r="5579" spans="34:59" x14ac:dyDescent="0.25">
      <c r="AH5579" s="6"/>
      <c r="AI5579" s="6"/>
      <c r="AJ5579" s="6"/>
      <c r="AK5579" s="6"/>
      <c r="AL5579" s="6"/>
      <c r="AM5579" s="6"/>
      <c r="AN5579" s="6"/>
      <c r="AO5579" s="6"/>
      <c r="AP5579" s="6"/>
      <c r="AQ5579" s="6"/>
      <c r="AR5579" s="6"/>
      <c r="AS5579" s="6"/>
      <c r="AT5579" s="6"/>
      <c r="AU5579" s="6"/>
      <c r="AV5579" s="6"/>
      <c r="AW5579" s="6"/>
      <c r="AX5579" s="6"/>
      <c r="AY5579" s="6"/>
      <c r="AZ5579" s="6"/>
      <c r="BA5579" s="6"/>
      <c r="BB5579" s="6"/>
      <c r="BC5579" s="6"/>
      <c r="BD5579" s="6"/>
      <c r="BE5579" s="6"/>
      <c r="BF5579" s="6"/>
      <c r="BG5579" s="6"/>
    </row>
    <row r="5580" spans="34:59" x14ac:dyDescent="0.25">
      <c r="AH5580" s="10"/>
      <c r="AI5580" s="6"/>
      <c r="AJ5580" s="10"/>
      <c r="AK5580" s="10"/>
      <c r="AL5580" s="10"/>
      <c r="AM5580" s="10"/>
      <c r="AN5580" s="10"/>
      <c r="AO5580" s="10"/>
      <c r="AP5580" s="10"/>
      <c r="AQ5580" s="10"/>
      <c r="AR5580" s="10"/>
      <c r="AS5580" s="10"/>
      <c r="AT5580" s="10"/>
      <c r="AU5580" s="10"/>
      <c r="AV5580" s="10"/>
      <c r="AW5580" s="10"/>
      <c r="AX5580" s="10"/>
      <c r="AY5580" s="10"/>
      <c r="AZ5580" s="10"/>
      <c r="BA5580" s="10"/>
      <c r="BB5580" s="10"/>
      <c r="BC5580" s="10"/>
      <c r="BD5580" s="10"/>
      <c r="BE5580" s="10"/>
      <c r="BF5580" s="10"/>
      <c r="BG5580" s="6"/>
    </row>
    <row r="5581" spans="34:59" x14ac:dyDescent="0.25">
      <c r="AH5581" s="6"/>
      <c r="AI5581" s="6"/>
      <c r="AJ5581" s="6"/>
      <c r="AK5581" s="6"/>
      <c r="AL5581" s="6"/>
      <c r="AM5581" s="6"/>
      <c r="AN5581" s="6"/>
      <c r="AO5581" s="6"/>
      <c r="AP5581" s="6"/>
      <c r="AQ5581" s="6"/>
      <c r="AR5581" s="6"/>
      <c r="AS5581" s="6"/>
      <c r="AT5581" s="6"/>
      <c r="AU5581" s="6"/>
      <c r="AV5581" s="6"/>
      <c r="AW5581" s="6"/>
      <c r="AX5581" s="6"/>
      <c r="AY5581" s="6"/>
      <c r="AZ5581" s="6"/>
      <c r="BA5581" s="6"/>
      <c r="BB5581" s="6"/>
      <c r="BC5581" s="6"/>
      <c r="BD5581" s="6"/>
      <c r="BE5581" s="6"/>
      <c r="BF5581" s="6"/>
      <c r="BG5581" s="10"/>
    </row>
    <row r="5582" spans="34:59" x14ac:dyDescent="0.25">
      <c r="AH5582" s="10"/>
      <c r="AI5582" s="6"/>
    </row>
    <row r="5583" spans="34:59" x14ac:dyDescent="0.25">
      <c r="AH5583" s="6"/>
      <c r="AI5583" s="6"/>
      <c r="AJ5583" s="6"/>
      <c r="AK5583" s="6"/>
      <c r="AL5583" s="6"/>
      <c r="AM5583" s="6"/>
      <c r="AN5583" s="6"/>
      <c r="AO5583" s="6"/>
      <c r="AP5583" s="6"/>
      <c r="AQ5583" s="6"/>
      <c r="AR5583" s="6"/>
      <c r="AS5583" s="6"/>
      <c r="AT5583" s="6"/>
      <c r="AU5583" s="6"/>
      <c r="AV5583" s="6"/>
      <c r="AW5583" s="6"/>
      <c r="AX5583" s="6"/>
      <c r="AY5583" s="6"/>
      <c r="AZ5583" s="6"/>
      <c r="BA5583" s="6"/>
      <c r="BB5583" s="6"/>
      <c r="BC5583" s="6"/>
      <c r="BD5583" s="6"/>
      <c r="BE5583" s="6"/>
      <c r="BF5583" s="6"/>
      <c r="BG5583" s="6"/>
    </row>
    <row r="5584" spans="34:59" x14ac:dyDescent="0.25">
      <c r="AH5584" s="10"/>
      <c r="AI5584" s="6"/>
      <c r="AJ5584" s="10"/>
      <c r="AK5584" s="10"/>
      <c r="AL5584" s="10"/>
      <c r="AM5584" s="10"/>
      <c r="AN5584" s="10"/>
      <c r="AO5584" s="10"/>
      <c r="AP5584" s="10"/>
      <c r="AQ5584" s="10"/>
      <c r="AR5584" s="10"/>
      <c r="AS5584" s="10"/>
      <c r="AT5584" s="10"/>
      <c r="AU5584" s="10"/>
      <c r="AV5584" s="10"/>
      <c r="AW5584" s="10"/>
      <c r="AX5584" s="10"/>
      <c r="AY5584" s="10"/>
      <c r="AZ5584" s="10"/>
      <c r="BA5584" s="10"/>
      <c r="BB5584" s="10"/>
      <c r="BC5584" s="10"/>
      <c r="BD5584" s="10"/>
      <c r="BE5584" s="10"/>
      <c r="BF5584" s="10"/>
      <c r="BG5584" s="6"/>
    </row>
    <row r="5585" spans="34:59" x14ac:dyDescent="0.25">
      <c r="AH5585" s="6"/>
      <c r="AI5585" s="6"/>
      <c r="AJ5585" s="6"/>
      <c r="AK5585" s="6"/>
      <c r="AL5585" s="6"/>
      <c r="AM5585" s="6"/>
      <c r="AN5585" s="6"/>
      <c r="AO5585" s="6"/>
      <c r="AP5585" s="6"/>
      <c r="AQ5585" s="6"/>
      <c r="AR5585" s="6"/>
      <c r="AS5585" s="6"/>
      <c r="AT5585" s="6"/>
      <c r="AU5585" s="6"/>
      <c r="AV5585" s="6"/>
      <c r="AW5585" s="6"/>
      <c r="AX5585" s="6"/>
      <c r="AY5585" s="6"/>
      <c r="AZ5585" s="6"/>
      <c r="BA5585" s="6"/>
      <c r="BB5585" s="6"/>
      <c r="BC5585" s="6"/>
      <c r="BD5585" s="6"/>
      <c r="BE5585" s="6"/>
      <c r="BF5585" s="6"/>
      <c r="BG5585" s="10"/>
    </row>
    <row r="5586" spans="34:59" x14ac:dyDescent="0.25">
      <c r="AH5586" s="10"/>
      <c r="AI5586" s="6"/>
    </row>
    <row r="5587" spans="34:59" x14ac:dyDescent="0.25">
      <c r="AH5587" s="6"/>
      <c r="AI5587" s="6"/>
      <c r="AJ5587" s="6"/>
      <c r="AK5587" s="6"/>
      <c r="AL5587" s="6"/>
      <c r="AM5587" s="6"/>
      <c r="AN5587" s="6"/>
      <c r="AO5587" s="6"/>
      <c r="AP5587" s="6"/>
      <c r="AQ5587" s="6"/>
      <c r="AR5587" s="6"/>
      <c r="AS5587" s="6"/>
      <c r="AT5587" s="6"/>
      <c r="AU5587" s="6"/>
      <c r="AV5587" s="6"/>
      <c r="AW5587" s="6"/>
      <c r="AX5587" s="6"/>
      <c r="AY5587" s="6"/>
      <c r="AZ5587" s="6"/>
      <c r="BA5587" s="6"/>
      <c r="BB5587" s="6"/>
      <c r="BC5587" s="6"/>
      <c r="BD5587" s="6"/>
      <c r="BE5587" s="6"/>
      <c r="BF5587" s="6"/>
      <c r="BG5587" s="6"/>
    </row>
    <row r="5588" spans="34:59" x14ac:dyDescent="0.25">
      <c r="AH5588" s="10"/>
      <c r="AI5588" s="6"/>
      <c r="AJ5588" s="10"/>
      <c r="AK5588" s="10"/>
      <c r="AL5588" s="10"/>
      <c r="AM5588" s="10"/>
      <c r="AN5588" s="10"/>
      <c r="AO5588" s="10"/>
      <c r="AP5588" s="10"/>
      <c r="AQ5588" s="10"/>
      <c r="AR5588" s="10"/>
      <c r="AS5588" s="10"/>
      <c r="AT5588" s="10"/>
      <c r="AU5588" s="10"/>
      <c r="AV5588" s="10"/>
      <c r="AW5588" s="10"/>
      <c r="AX5588" s="10"/>
      <c r="AY5588" s="10"/>
      <c r="AZ5588" s="10"/>
      <c r="BA5588" s="10"/>
      <c r="BB5588" s="10"/>
      <c r="BC5588" s="10"/>
      <c r="BD5588" s="10"/>
      <c r="BE5588" s="10"/>
      <c r="BF5588" s="10"/>
      <c r="BG5588" s="6"/>
    </row>
    <row r="5589" spans="34:59" x14ac:dyDescent="0.25">
      <c r="AH5589" s="6"/>
      <c r="AI5589" s="6"/>
      <c r="AJ5589" s="6"/>
      <c r="AK5589" s="6"/>
      <c r="AL5589" s="6"/>
      <c r="AM5589" s="6"/>
      <c r="AN5589" s="6"/>
      <c r="AO5589" s="6"/>
      <c r="AP5589" s="6"/>
      <c r="AQ5589" s="6"/>
      <c r="AR5589" s="6"/>
      <c r="AS5589" s="6"/>
      <c r="AT5589" s="6"/>
      <c r="AU5589" s="6"/>
      <c r="AV5589" s="6"/>
      <c r="AW5589" s="6"/>
      <c r="AX5589" s="6"/>
      <c r="AY5589" s="6"/>
      <c r="AZ5589" s="6"/>
      <c r="BA5589" s="6"/>
      <c r="BB5589" s="6"/>
      <c r="BC5589" s="6"/>
      <c r="BD5589" s="6"/>
      <c r="BE5589" s="6"/>
      <c r="BF5589" s="6"/>
      <c r="BG5589" s="10"/>
    </row>
    <row r="5590" spans="34:59" x14ac:dyDescent="0.25">
      <c r="AH5590" s="10"/>
      <c r="AI5590" s="6"/>
    </row>
    <row r="5591" spans="34:59" x14ac:dyDescent="0.25">
      <c r="AH5591" s="6"/>
      <c r="AI5591" s="6"/>
      <c r="AJ5591" s="6"/>
      <c r="AK5591" s="6"/>
      <c r="AL5591" s="6"/>
      <c r="AM5591" s="6"/>
      <c r="AN5591" s="6"/>
      <c r="AO5591" s="6"/>
      <c r="AP5591" s="6"/>
      <c r="AQ5591" s="6"/>
      <c r="AR5591" s="6"/>
      <c r="AS5591" s="6"/>
      <c r="AT5591" s="6"/>
      <c r="AU5591" s="6"/>
      <c r="AV5591" s="6"/>
      <c r="AW5591" s="6"/>
      <c r="AX5591" s="6"/>
      <c r="AY5591" s="6"/>
      <c r="AZ5591" s="6"/>
      <c r="BA5591" s="6"/>
      <c r="BB5591" s="6"/>
      <c r="BC5591" s="6"/>
      <c r="BD5591" s="6"/>
      <c r="BE5591" s="6"/>
      <c r="BF5591" s="6"/>
      <c r="BG5591" s="6"/>
    </row>
    <row r="5592" spans="34:59" x14ac:dyDescent="0.25">
      <c r="AH5592" s="10"/>
      <c r="AI5592" s="6"/>
      <c r="AJ5592" s="10"/>
      <c r="AK5592" s="10"/>
      <c r="AL5592" s="10"/>
      <c r="AM5592" s="10"/>
      <c r="AN5592" s="10"/>
      <c r="AO5592" s="10"/>
      <c r="AP5592" s="10"/>
      <c r="AQ5592" s="10"/>
      <c r="AR5592" s="10"/>
      <c r="AS5592" s="10"/>
      <c r="AT5592" s="10"/>
      <c r="AU5592" s="10"/>
      <c r="AV5592" s="10"/>
      <c r="AW5592" s="10"/>
      <c r="AX5592" s="10"/>
      <c r="AY5592" s="10"/>
      <c r="AZ5592" s="10"/>
      <c r="BA5592" s="10"/>
      <c r="BB5592" s="10"/>
      <c r="BC5592" s="10"/>
      <c r="BD5592" s="10"/>
      <c r="BE5592" s="10"/>
      <c r="BF5592" s="10"/>
      <c r="BG5592" s="6"/>
    </row>
    <row r="5593" spans="34:59" x14ac:dyDescent="0.25">
      <c r="AH5593" s="6"/>
      <c r="AI5593" s="6"/>
      <c r="AJ5593" s="6"/>
      <c r="AK5593" s="6"/>
      <c r="AL5593" s="6"/>
      <c r="AM5593" s="6"/>
      <c r="AN5593" s="6"/>
      <c r="AO5593" s="6"/>
      <c r="AP5593" s="6"/>
      <c r="AQ5593" s="6"/>
      <c r="AR5593" s="6"/>
      <c r="AS5593" s="6"/>
      <c r="AT5593" s="6"/>
      <c r="AU5593" s="6"/>
      <c r="AV5593" s="6"/>
      <c r="AW5593" s="6"/>
      <c r="AX5593" s="6"/>
      <c r="AY5593" s="6"/>
      <c r="AZ5593" s="6"/>
      <c r="BA5593" s="6"/>
      <c r="BB5593" s="6"/>
      <c r="BC5593" s="6"/>
      <c r="BD5593" s="6"/>
      <c r="BE5593" s="6"/>
      <c r="BF5593" s="6"/>
      <c r="BG5593" s="10"/>
    </row>
    <row r="5594" spans="34:59" x14ac:dyDescent="0.25">
      <c r="AH5594" s="10"/>
      <c r="AI5594" s="6"/>
    </row>
    <row r="5595" spans="34:59" x14ac:dyDescent="0.25">
      <c r="AH5595" s="6"/>
      <c r="AI5595" s="6"/>
      <c r="AJ5595" s="6"/>
      <c r="AK5595" s="6"/>
      <c r="AL5595" s="6"/>
      <c r="AM5595" s="6"/>
      <c r="AN5595" s="6"/>
      <c r="AO5595" s="6"/>
      <c r="AP5595" s="6"/>
      <c r="AQ5595" s="6"/>
      <c r="AR5595" s="6"/>
      <c r="AS5595" s="6"/>
      <c r="AT5595" s="6"/>
      <c r="AU5595" s="6"/>
      <c r="AV5595" s="6"/>
      <c r="AW5595" s="6"/>
      <c r="AX5595" s="6"/>
      <c r="AY5595" s="6"/>
      <c r="AZ5595" s="6"/>
      <c r="BA5595" s="6"/>
      <c r="BB5595" s="6"/>
      <c r="BC5595" s="6"/>
      <c r="BD5595" s="6"/>
      <c r="BE5595" s="6"/>
      <c r="BF5595" s="6"/>
      <c r="BG5595" s="6"/>
    </row>
    <row r="5596" spans="34:59" x14ac:dyDescent="0.25">
      <c r="AH5596" s="10"/>
      <c r="AI5596" s="6"/>
      <c r="AJ5596" s="10"/>
      <c r="AK5596" s="10"/>
      <c r="AL5596" s="10"/>
      <c r="AM5596" s="10"/>
      <c r="AN5596" s="10"/>
      <c r="AO5596" s="10"/>
      <c r="AP5596" s="10"/>
      <c r="AQ5596" s="10"/>
      <c r="AR5596" s="10"/>
      <c r="AS5596" s="10"/>
      <c r="AT5596" s="10"/>
      <c r="AU5596" s="10"/>
      <c r="AV5596" s="10"/>
      <c r="AW5596" s="10"/>
      <c r="AX5596" s="10"/>
      <c r="AY5596" s="10"/>
      <c r="AZ5596" s="10"/>
      <c r="BA5596" s="10"/>
      <c r="BB5596" s="10"/>
      <c r="BC5596" s="10"/>
      <c r="BD5596" s="10"/>
      <c r="BE5596" s="10"/>
      <c r="BF5596" s="10"/>
      <c r="BG5596" s="6"/>
    </row>
    <row r="5597" spans="34:59" x14ac:dyDescent="0.25">
      <c r="AH5597" s="6"/>
      <c r="AI5597" s="6"/>
      <c r="AJ5597" s="6"/>
      <c r="AK5597" s="6"/>
      <c r="AL5597" s="6"/>
      <c r="AM5597" s="6"/>
      <c r="AN5597" s="6"/>
      <c r="AO5597" s="6"/>
      <c r="AP5597" s="6"/>
      <c r="AQ5597" s="6"/>
      <c r="AR5597" s="6"/>
      <c r="AS5597" s="6"/>
      <c r="AT5597" s="6"/>
      <c r="AU5597" s="6"/>
      <c r="AV5597" s="6"/>
      <c r="AW5597" s="6"/>
      <c r="AX5597" s="6"/>
      <c r="AY5597" s="6"/>
      <c r="AZ5597" s="6"/>
      <c r="BA5597" s="6"/>
      <c r="BB5597" s="6"/>
      <c r="BC5597" s="6"/>
      <c r="BD5597" s="6"/>
      <c r="BE5597" s="6"/>
      <c r="BF5597" s="6"/>
      <c r="BG5597" s="10"/>
    </row>
    <row r="5598" spans="34:59" x14ac:dyDescent="0.25">
      <c r="AH5598" s="10"/>
      <c r="AI5598" s="6"/>
    </row>
    <row r="5599" spans="34:59" x14ac:dyDescent="0.25">
      <c r="AH5599" s="6"/>
      <c r="AI5599" s="6"/>
      <c r="AJ5599" s="6"/>
      <c r="AK5599" s="6"/>
      <c r="AL5599" s="6"/>
      <c r="AM5599" s="6"/>
      <c r="AN5599" s="6"/>
      <c r="AO5599" s="6"/>
      <c r="AP5599" s="6"/>
      <c r="AQ5599" s="6"/>
      <c r="AR5599" s="6"/>
      <c r="AS5599" s="6"/>
      <c r="AT5599" s="6"/>
      <c r="AU5599" s="6"/>
      <c r="AV5599" s="6"/>
      <c r="AW5599" s="6"/>
      <c r="AX5599" s="6"/>
      <c r="AY5599" s="6"/>
      <c r="AZ5599" s="6"/>
      <c r="BA5599" s="6"/>
      <c r="BB5599" s="6"/>
      <c r="BC5599" s="6"/>
      <c r="BD5599" s="6"/>
      <c r="BE5599" s="6"/>
      <c r="BF5599" s="6"/>
      <c r="BG5599" s="6"/>
    </row>
    <row r="5600" spans="34:59" x14ac:dyDescent="0.25">
      <c r="AH5600" s="10"/>
      <c r="AI5600" s="6"/>
      <c r="AJ5600" s="10"/>
      <c r="AK5600" s="10"/>
      <c r="AL5600" s="10"/>
      <c r="AM5600" s="10"/>
      <c r="AN5600" s="10"/>
      <c r="AO5600" s="10"/>
      <c r="AP5600" s="10"/>
      <c r="AQ5600" s="10"/>
      <c r="AR5600" s="10"/>
      <c r="AS5600" s="10"/>
      <c r="AT5600" s="10"/>
      <c r="AU5600" s="10"/>
      <c r="AV5600" s="10"/>
      <c r="AW5600" s="10"/>
      <c r="AX5600" s="10"/>
      <c r="AY5600" s="10"/>
      <c r="AZ5600" s="10"/>
      <c r="BA5600" s="10"/>
      <c r="BB5600" s="10"/>
      <c r="BC5600" s="10"/>
      <c r="BD5600" s="10"/>
      <c r="BE5600" s="10"/>
      <c r="BF5600" s="10"/>
      <c r="BG5600" s="6"/>
    </row>
    <row r="5601" spans="34:59" x14ac:dyDescent="0.25">
      <c r="AH5601" s="6"/>
      <c r="AI5601" s="6"/>
      <c r="AJ5601" s="6"/>
      <c r="AK5601" s="6"/>
      <c r="AL5601" s="6"/>
      <c r="AM5601" s="6"/>
      <c r="AN5601" s="6"/>
      <c r="AO5601" s="6"/>
      <c r="AP5601" s="6"/>
      <c r="AQ5601" s="6"/>
      <c r="AR5601" s="6"/>
      <c r="AS5601" s="6"/>
      <c r="AT5601" s="6"/>
      <c r="AU5601" s="6"/>
      <c r="AV5601" s="6"/>
      <c r="AW5601" s="6"/>
      <c r="AX5601" s="6"/>
      <c r="AY5601" s="6"/>
      <c r="AZ5601" s="6"/>
      <c r="BA5601" s="6"/>
      <c r="BB5601" s="6"/>
      <c r="BC5601" s="6"/>
      <c r="BD5601" s="6"/>
      <c r="BE5601" s="6"/>
      <c r="BF5601" s="6"/>
      <c r="BG5601" s="10"/>
    </row>
    <row r="5602" spans="34:59" x14ac:dyDescent="0.25">
      <c r="AH5602" s="10"/>
      <c r="AI5602" s="6"/>
    </row>
    <row r="5603" spans="34:59" x14ac:dyDescent="0.25">
      <c r="AH5603" s="6"/>
      <c r="AI5603" s="6"/>
      <c r="AJ5603" s="6"/>
      <c r="AK5603" s="6"/>
      <c r="AL5603" s="6"/>
      <c r="AM5603" s="6"/>
      <c r="AN5603" s="6"/>
      <c r="AO5603" s="6"/>
      <c r="AP5603" s="6"/>
      <c r="AQ5603" s="6"/>
      <c r="AR5603" s="6"/>
      <c r="AS5603" s="6"/>
      <c r="AT5603" s="6"/>
      <c r="AU5603" s="6"/>
      <c r="AV5603" s="6"/>
      <c r="AW5603" s="6"/>
      <c r="AX5603" s="6"/>
      <c r="AY5603" s="6"/>
      <c r="AZ5603" s="6"/>
      <c r="BA5603" s="6"/>
      <c r="BB5603" s="6"/>
      <c r="BC5603" s="6"/>
      <c r="BD5603" s="6"/>
      <c r="BE5603" s="6"/>
      <c r="BF5603" s="6"/>
      <c r="BG5603" s="6"/>
    </row>
    <row r="5604" spans="34:59" x14ac:dyDescent="0.25">
      <c r="AH5604" s="10"/>
      <c r="AI5604" s="6"/>
      <c r="AJ5604" s="10"/>
      <c r="AK5604" s="10"/>
      <c r="AL5604" s="10"/>
      <c r="AM5604" s="10"/>
      <c r="AN5604" s="10"/>
      <c r="AO5604" s="10"/>
      <c r="AP5604" s="10"/>
      <c r="AQ5604" s="10"/>
      <c r="AR5604" s="10"/>
      <c r="AS5604" s="10"/>
      <c r="AT5604" s="10"/>
      <c r="AU5604" s="10"/>
      <c r="AV5604" s="10"/>
      <c r="AW5604" s="10"/>
      <c r="AX5604" s="10"/>
      <c r="AY5604" s="10"/>
      <c r="AZ5604" s="10"/>
      <c r="BA5604" s="10"/>
      <c r="BB5604" s="10"/>
      <c r="BC5604" s="10"/>
      <c r="BD5604" s="10"/>
      <c r="BE5604" s="10"/>
      <c r="BF5604" s="10"/>
      <c r="BG5604" s="6"/>
    </row>
    <row r="5605" spans="34:59" x14ac:dyDescent="0.25">
      <c r="AH5605" s="6"/>
      <c r="AI5605" s="6"/>
      <c r="AJ5605" s="6"/>
      <c r="AK5605" s="6"/>
      <c r="AL5605" s="6"/>
      <c r="AM5605" s="6"/>
      <c r="AN5605" s="6"/>
      <c r="AO5605" s="6"/>
      <c r="AP5605" s="6"/>
      <c r="AQ5605" s="6"/>
      <c r="AR5605" s="6"/>
      <c r="AS5605" s="6"/>
      <c r="AT5605" s="6"/>
      <c r="AU5605" s="6"/>
      <c r="AV5605" s="6"/>
      <c r="AW5605" s="6"/>
      <c r="AX5605" s="6"/>
      <c r="AY5605" s="6"/>
      <c r="AZ5605" s="6"/>
      <c r="BA5605" s="6"/>
      <c r="BB5605" s="6"/>
      <c r="BC5605" s="6"/>
      <c r="BD5605" s="6"/>
      <c r="BE5605" s="6"/>
      <c r="BF5605" s="6"/>
      <c r="BG5605" s="10"/>
    </row>
    <row r="5606" spans="34:59" x14ac:dyDescent="0.25">
      <c r="AH5606" s="10"/>
      <c r="AI5606" s="6"/>
    </row>
    <row r="5607" spans="34:59" x14ac:dyDescent="0.25">
      <c r="AH5607" s="6"/>
      <c r="AI5607" s="6"/>
      <c r="AJ5607" s="6"/>
      <c r="AK5607" s="6"/>
      <c r="AL5607" s="6"/>
      <c r="AM5607" s="6"/>
      <c r="AN5607" s="6"/>
      <c r="AO5607" s="6"/>
      <c r="AP5607" s="6"/>
      <c r="AQ5607" s="6"/>
      <c r="AR5607" s="6"/>
      <c r="AS5607" s="6"/>
      <c r="AT5607" s="6"/>
      <c r="AU5607" s="6"/>
      <c r="AV5607" s="6"/>
      <c r="AW5607" s="6"/>
      <c r="AX5607" s="6"/>
      <c r="AY5607" s="6"/>
      <c r="AZ5607" s="6"/>
      <c r="BA5607" s="6"/>
      <c r="BB5607" s="6"/>
      <c r="BC5607" s="6"/>
      <c r="BD5607" s="6"/>
      <c r="BE5607" s="6"/>
      <c r="BF5607" s="6"/>
      <c r="BG5607" s="6"/>
    </row>
    <row r="5608" spans="34:59" x14ac:dyDescent="0.25">
      <c r="AH5608" s="10"/>
      <c r="AI5608" s="6"/>
      <c r="AJ5608" s="10"/>
      <c r="AK5608" s="10"/>
      <c r="AL5608" s="10"/>
      <c r="AM5608" s="10"/>
      <c r="AN5608" s="10"/>
      <c r="AO5608" s="10"/>
      <c r="AP5608" s="10"/>
      <c r="AQ5608" s="10"/>
      <c r="AR5608" s="10"/>
      <c r="AS5608" s="10"/>
      <c r="AT5608" s="10"/>
      <c r="AU5608" s="10"/>
      <c r="AV5608" s="10"/>
      <c r="AW5608" s="10"/>
      <c r="AX5608" s="10"/>
      <c r="AY5608" s="10"/>
      <c r="AZ5608" s="10"/>
      <c r="BA5608" s="10"/>
      <c r="BB5608" s="10"/>
      <c r="BC5608" s="10"/>
      <c r="BD5608" s="10"/>
      <c r="BE5608" s="10"/>
      <c r="BF5608" s="10"/>
      <c r="BG5608" s="6"/>
    </row>
    <row r="5609" spans="34:59" x14ac:dyDescent="0.25">
      <c r="AH5609" s="6"/>
      <c r="AI5609" s="6"/>
      <c r="AJ5609" s="6"/>
      <c r="AK5609" s="6"/>
      <c r="AL5609" s="6"/>
      <c r="AM5609" s="6"/>
      <c r="AN5609" s="6"/>
      <c r="AO5609" s="6"/>
      <c r="AP5609" s="6"/>
      <c r="AQ5609" s="6"/>
      <c r="AR5609" s="6"/>
      <c r="AS5609" s="6"/>
      <c r="AT5609" s="6"/>
      <c r="AU5609" s="6"/>
      <c r="AV5609" s="6"/>
      <c r="AW5609" s="6"/>
      <c r="AX5609" s="6"/>
      <c r="AY5609" s="6"/>
      <c r="AZ5609" s="6"/>
      <c r="BA5609" s="6"/>
      <c r="BB5609" s="6"/>
      <c r="BC5609" s="6"/>
      <c r="BD5609" s="6"/>
      <c r="BE5609" s="6"/>
      <c r="BF5609" s="6"/>
      <c r="BG5609" s="10"/>
    </row>
    <row r="5610" spans="34:59" x14ac:dyDescent="0.25">
      <c r="AH5610" s="10"/>
      <c r="AI5610" s="6"/>
    </row>
    <row r="5611" spans="34:59" x14ac:dyDescent="0.25">
      <c r="AH5611" s="6"/>
      <c r="AI5611" s="6"/>
      <c r="AJ5611" s="6"/>
      <c r="AK5611" s="6"/>
      <c r="AL5611" s="6"/>
      <c r="AM5611" s="6"/>
      <c r="AN5611" s="6"/>
      <c r="AO5611" s="6"/>
      <c r="AP5611" s="6"/>
      <c r="AQ5611" s="6"/>
      <c r="AR5611" s="6"/>
      <c r="AS5611" s="6"/>
      <c r="AT5611" s="6"/>
      <c r="AU5611" s="6"/>
      <c r="AV5611" s="6"/>
      <c r="AW5611" s="6"/>
      <c r="AX5611" s="6"/>
      <c r="AY5611" s="6"/>
      <c r="AZ5611" s="6"/>
      <c r="BA5611" s="6"/>
      <c r="BB5611" s="6"/>
      <c r="BC5611" s="6"/>
      <c r="BD5611" s="6"/>
      <c r="BE5611" s="6"/>
      <c r="BF5611" s="6"/>
      <c r="BG5611" s="6"/>
    </row>
    <row r="5612" spans="34:59" x14ac:dyDescent="0.25">
      <c r="AH5612" s="10"/>
      <c r="AI5612" s="6"/>
      <c r="AJ5612" s="10"/>
      <c r="AK5612" s="10"/>
      <c r="AL5612" s="10"/>
      <c r="AM5612" s="10"/>
      <c r="AN5612" s="10"/>
      <c r="AO5612" s="10"/>
      <c r="AP5612" s="10"/>
      <c r="AQ5612" s="10"/>
      <c r="AR5612" s="10"/>
      <c r="AS5612" s="10"/>
      <c r="AT5612" s="10"/>
      <c r="AU5612" s="10"/>
      <c r="AV5612" s="10"/>
      <c r="AW5612" s="10"/>
      <c r="AX5612" s="10"/>
      <c r="AY5612" s="10"/>
      <c r="AZ5612" s="10"/>
      <c r="BA5612" s="10"/>
      <c r="BB5612" s="10"/>
      <c r="BC5612" s="10"/>
      <c r="BD5612" s="10"/>
      <c r="BE5612" s="10"/>
      <c r="BF5612" s="10"/>
      <c r="BG5612" s="6"/>
    </row>
    <row r="5613" spans="34:59" x14ac:dyDescent="0.25">
      <c r="AH5613" s="6"/>
      <c r="AI5613" s="6"/>
      <c r="AJ5613" s="6"/>
      <c r="AK5613" s="6"/>
      <c r="AL5613" s="6"/>
      <c r="AM5613" s="6"/>
      <c r="AN5613" s="6"/>
      <c r="AO5613" s="6"/>
      <c r="AP5613" s="6"/>
      <c r="AQ5613" s="6"/>
      <c r="AR5613" s="6"/>
      <c r="AS5613" s="6"/>
      <c r="AT5613" s="6"/>
      <c r="AU5613" s="6"/>
      <c r="AV5613" s="6"/>
      <c r="AW5613" s="6"/>
      <c r="AX5613" s="6"/>
      <c r="AY5613" s="6"/>
      <c r="AZ5613" s="6"/>
      <c r="BA5613" s="6"/>
      <c r="BB5613" s="6"/>
      <c r="BC5613" s="6"/>
      <c r="BD5613" s="6"/>
      <c r="BE5613" s="6"/>
      <c r="BF5613" s="6"/>
      <c r="BG5613" s="10"/>
    </row>
    <row r="5614" spans="34:59" x14ac:dyDescent="0.25">
      <c r="AH5614" s="10"/>
      <c r="AI5614" s="6"/>
    </row>
    <row r="5615" spans="34:59" x14ac:dyDescent="0.25">
      <c r="AH5615" s="6"/>
      <c r="AI5615" s="6"/>
      <c r="AJ5615" s="6"/>
      <c r="AK5615" s="6"/>
      <c r="AL5615" s="6"/>
      <c r="AM5615" s="6"/>
      <c r="AN5615" s="6"/>
      <c r="AO5615" s="6"/>
      <c r="AP5615" s="6"/>
      <c r="AQ5615" s="6"/>
      <c r="AR5615" s="6"/>
      <c r="AS5615" s="6"/>
      <c r="AT5615" s="6"/>
      <c r="AU5615" s="6"/>
      <c r="AV5615" s="6"/>
      <c r="AW5615" s="6"/>
      <c r="AX5615" s="6"/>
      <c r="AY5615" s="6"/>
      <c r="AZ5615" s="6"/>
      <c r="BA5615" s="6"/>
      <c r="BB5615" s="6"/>
      <c r="BC5615" s="6"/>
      <c r="BD5615" s="6"/>
      <c r="BE5615" s="6"/>
      <c r="BF5615" s="6"/>
      <c r="BG5615" s="6"/>
    </row>
    <row r="5616" spans="34:59" x14ac:dyDescent="0.25">
      <c r="AH5616" s="10"/>
      <c r="AI5616" s="6"/>
      <c r="AJ5616" s="10"/>
      <c r="AK5616" s="10"/>
      <c r="AL5616" s="10"/>
      <c r="AM5616" s="10"/>
      <c r="AN5616" s="10"/>
      <c r="AO5616" s="10"/>
      <c r="AP5616" s="10"/>
      <c r="AQ5616" s="10"/>
      <c r="AR5616" s="10"/>
      <c r="AS5616" s="10"/>
      <c r="AT5616" s="10"/>
      <c r="AU5616" s="10"/>
      <c r="AV5616" s="10"/>
      <c r="AW5616" s="10"/>
      <c r="AX5616" s="10"/>
      <c r="AY5616" s="10"/>
      <c r="AZ5616" s="10"/>
      <c r="BA5616" s="10"/>
      <c r="BB5616" s="10"/>
      <c r="BC5616" s="10"/>
      <c r="BD5616" s="10"/>
      <c r="BE5616" s="10"/>
      <c r="BF5616" s="10"/>
      <c r="BG5616" s="6"/>
    </row>
    <row r="5617" spans="34:59" x14ac:dyDescent="0.25">
      <c r="AH5617" s="6"/>
      <c r="AI5617" s="6"/>
      <c r="AJ5617" s="6"/>
      <c r="AK5617" s="6"/>
      <c r="AL5617" s="6"/>
      <c r="AM5617" s="6"/>
      <c r="AN5617" s="6"/>
      <c r="AO5617" s="6"/>
      <c r="AP5617" s="6"/>
      <c r="AQ5617" s="6"/>
      <c r="AR5617" s="6"/>
      <c r="AS5617" s="6"/>
      <c r="AT5617" s="6"/>
      <c r="AU5617" s="6"/>
      <c r="AV5617" s="6"/>
      <c r="AW5617" s="6"/>
      <c r="AX5617" s="6"/>
      <c r="AY5617" s="6"/>
      <c r="AZ5617" s="6"/>
      <c r="BA5617" s="6"/>
      <c r="BB5617" s="6"/>
      <c r="BC5617" s="6"/>
      <c r="BD5617" s="6"/>
      <c r="BE5617" s="6"/>
      <c r="BF5617" s="6"/>
      <c r="BG5617" s="10"/>
    </row>
    <row r="5618" spans="34:59" x14ac:dyDescent="0.25">
      <c r="AH5618" s="10"/>
      <c r="AI5618" s="6"/>
    </row>
    <row r="5619" spans="34:59" x14ac:dyDescent="0.25">
      <c r="AH5619" s="6"/>
      <c r="AI5619" s="6"/>
      <c r="AJ5619" s="6"/>
      <c r="AK5619" s="6"/>
      <c r="AL5619" s="6"/>
      <c r="AM5619" s="6"/>
      <c r="AN5619" s="6"/>
      <c r="AO5619" s="6"/>
      <c r="AP5619" s="6"/>
      <c r="AQ5619" s="6"/>
      <c r="AR5619" s="6"/>
      <c r="AS5619" s="6"/>
      <c r="AT5619" s="6"/>
      <c r="AU5619" s="6"/>
      <c r="AV5619" s="6"/>
      <c r="AW5619" s="6"/>
      <c r="AX5619" s="6"/>
      <c r="AY5619" s="6"/>
      <c r="AZ5619" s="6"/>
      <c r="BA5619" s="6"/>
      <c r="BB5619" s="6"/>
      <c r="BC5619" s="6"/>
      <c r="BD5619" s="6"/>
      <c r="BE5619" s="6"/>
      <c r="BF5619" s="6"/>
      <c r="BG5619" s="6"/>
    </row>
    <row r="5620" spans="34:59" x14ac:dyDescent="0.25">
      <c r="AH5620" s="10"/>
      <c r="AI5620" s="6"/>
      <c r="AJ5620" s="10"/>
      <c r="AK5620" s="10"/>
      <c r="AL5620" s="10"/>
      <c r="AM5620" s="10"/>
      <c r="AN5620" s="10"/>
      <c r="AO5620" s="10"/>
      <c r="AP5620" s="10"/>
      <c r="AQ5620" s="10"/>
      <c r="AR5620" s="10"/>
      <c r="AS5620" s="10"/>
      <c r="AT5620" s="10"/>
      <c r="AU5620" s="10"/>
      <c r="AV5620" s="10"/>
      <c r="AW5620" s="10"/>
      <c r="AX5620" s="10"/>
      <c r="AY5620" s="10"/>
      <c r="AZ5620" s="10"/>
      <c r="BA5620" s="10"/>
      <c r="BB5620" s="10"/>
      <c r="BC5620" s="10"/>
      <c r="BD5620" s="10"/>
      <c r="BE5620" s="10"/>
      <c r="BF5620" s="10"/>
      <c r="BG5620" s="6"/>
    </row>
    <row r="5621" spans="34:59" x14ac:dyDescent="0.25">
      <c r="AH5621" s="6"/>
      <c r="AI5621" s="6"/>
      <c r="AJ5621" s="6"/>
      <c r="AK5621" s="6"/>
      <c r="AL5621" s="6"/>
      <c r="AM5621" s="6"/>
      <c r="AN5621" s="6"/>
      <c r="AO5621" s="6"/>
      <c r="AP5621" s="6"/>
      <c r="AQ5621" s="6"/>
      <c r="AR5621" s="6"/>
      <c r="AS5621" s="6"/>
      <c r="AT5621" s="6"/>
      <c r="AU5621" s="6"/>
      <c r="AV5621" s="6"/>
      <c r="AW5621" s="6"/>
      <c r="AX5621" s="6"/>
      <c r="AY5621" s="6"/>
      <c r="AZ5621" s="6"/>
      <c r="BA5621" s="6"/>
      <c r="BB5621" s="6"/>
      <c r="BC5621" s="6"/>
      <c r="BD5621" s="6"/>
      <c r="BE5621" s="6"/>
      <c r="BF5621" s="6"/>
      <c r="BG5621" s="10"/>
    </row>
    <row r="5622" spans="34:59" x14ac:dyDescent="0.25">
      <c r="AH5622" s="10"/>
      <c r="AI5622" s="6"/>
    </row>
    <row r="5623" spans="34:59" x14ac:dyDescent="0.25">
      <c r="AH5623" s="6"/>
      <c r="AI5623" s="6"/>
      <c r="AJ5623" s="6"/>
      <c r="AK5623" s="6"/>
      <c r="AL5623" s="6"/>
      <c r="AM5623" s="6"/>
      <c r="AN5623" s="6"/>
      <c r="AO5623" s="6"/>
      <c r="AP5623" s="6"/>
      <c r="AQ5623" s="6"/>
      <c r="AR5623" s="6"/>
      <c r="AS5623" s="6"/>
      <c r="AT5623" s="6"/>
      <c r="AU5623" s="6"/>
      <c r="AV5623" s="6"/>
      <c r="AW5623" s="6"/>
      <c r="AX5623" s="6"/>
      <c r="AY5623" s="6"/>
      <c r="AZ5623" s="6"/>
      <c r="BA5623" s="6"/>
      <c r="BB5623" s="6"/>
      <c r="BC5623" s="6"/>
      <c r="BD5623" s="6"/>
      <c r="BE5623" s="6"/>
      <c r="BF5623" s="6"/>
      <c r="BG5623" s="6"/>
    </row>
    <row r="5624" spans="34:59" x14ac:dyDescent="0.25">
      <c r="AH5624" s="10"/>
      <c r="AI5624" s="6"/>
      <c r="AJ5624" s="10"/>
      <c r="AK5624" s="10"/>
      <c r="AL5624" s="10"/>
      <c r="AM5624" s="10"/>
      <c r="AN5624" s="10"/>
      <c r="AO5624" s="10"/>
      <c r="AP5624" s="10"/>
      <c r="AQ5624" s="10"/>
      <c r="AR5624" s="10"/>
      <c r="AS5624" s="10"/>
      <c r="AT5624" s="10"/>
      <c r="AU5624" s="10"/>
      <c r="AV5624" s="10"/>
      <c r="AW5624" s="10"/>
      <c r="AX5624" s="10"/>
      <c r="AY5624" s="10"/>
      <c r="AZ5624" s="10"/>
      <c r="BA5624" s="10"/>
      <c r="BB5624" s="10"/>
      <c r="BC5624" s="10"/>
      <c r="BD5624" s="10"/>
      <c r="BE5624" s="10"/>
      <c r="BF5624" s="10"/>
      <c r="BG5624" s="6"/>
    </row>
    <row r="5625" spans="34:59" x14ac:dyDescent="0.25">
      <c r="AH5625" s="6"/>
      <c r="AI5625" s="6"/>
      <c r="AJ5625" s="6"/>
      <c r="AK5625" s="6"/>
      <c r="AL5625" s="6"/>
      <c r="AM5625" s="6"/>
      <c r="AN5625" s="6"/>
      <c r="AO5625" s="6"/>
      <c r="AP5625" s="6"/>
      <c r="AQ5625" s="6"/>
      <c r="AR5625" s="6"/>
      <c r="AS5625" s="6"/>
      <c r="AT5625" s="6"/>
      <c r="AU5625" s="6"/>
      <c r="AV5625" s="6"/>
      <c r="AW5625" s="6"/>
      <c r="AX5625" s="6"/>
      <c r="AY5625" s="6"/>
      <c r="AZ5625" s="6"/>
      <c r="BA5625" s="6"/>
      <c r="BB5625" s="6"/>
      <c r="BC5625" s="6"/>
      <c r="BD5625" s="6"/>
      <c r="BE5625" s="6"/>
      <c r="BF5625" s="6"/>
      <c r="BG5625" s="10"/>
    </row>
    <row r="5626" spans="34:59" x14ac:dyDescent="0.25">
      <c r="AH5626" s="10"/>
      <c r="AI5626" s="6"/>
    </row>
    <row r="5627" spans="34:59" x14ac:dyDescent="0.25">
      <c r="AH5627" s="6"/>
      <c r="AI5627" s="6"/>
      <c r="AJ5627" s="6"/>
      <c r="AK5627" s="6"/>
      <c r="AL5627" s="6"/>
      <c r="AM5627" s="6"/>
      <c r="AN5627" s="6"/>
      <c r="AO5627" s="6"/>
      <c r="AP5627" s="6"/>
      <c r="AQ5627" s="6"/>
      <c r="AR5627" s="6"/>
      <c r="AS5627" s="6"/>
      <c r="AT5627" s="6"/>
      <c r="AU5627" s="6"/>
      <c r="AV5627" s="6"/>
      <c r="AW5627" s="6"/>
      <c r="AX5627" s="6"/>
      <c r="AY5627" s="6"/>
      <c r="AZ5627" s="6"/>
      <c r="BA5627" s="6"/>
      <c r="BB5627" s="6"/>
      <c r="BC5627" s="6"/>
      <c r="BD5627" s="6"/>
      <c r="BE5627" s="6"/>
      <c r="BF5627" s="6"/>
      <c r="BG5627" s="6"/>
    </row>
    <row r="5628" spans="34:59" x14ac:dyDescent="0.25">
      <c r="AH5628" s="10"/>
      <c r="AI5628" s="6"/>
      <c r="AJ5628" s="10"/>
      <c r="AK5628" s="10"/>
      <c r="AL5628" s="10"/>
      <c r="AM5628" s="10"/>
      <c r="AN5628" s="10"/>
      <c r="AO5628" s="10"/>
      <c r="AP5628" s="10"/>
      <c r="AQ5628" s="10"/>
      <c r="AR5628" s="10"/>
      <c r="AS5628" s="10"/>
      <c r="AT5628" s="10"/>
      <c r="AU5628" s="10"/>
      <c r="AV5628" s="10"/>
      <c r="AW5628" s="10"/>
      <c r="AX5628" s="10"/>
      <c r="AY5628" s="10"/>
      <c r="AZ5628" s="10"/>
      <c r="BA5628" s="10"/>
      <c r="BB5628" s="10"/>
      <c r="BC5628" s="10"/>
      <c r="BD5628" s="10"/>
      <c r="BE5628" s="10"/>
      <c r="BF5628" s="10"/>
      <c r="BG5628" s="6"/>
    </row>
    <row r="5629" spans="34:59" x14ac:dyDescent="0.25">
      <c r="AH5629" s="6"/>
      <c r="AI5629" s="6"/>
      <c r="AJ5629" s="6"/>
      <c r="AK5629" s="6"/>
      <c r="AL5629" s="6"/>
      <c r="AM5629" s="6"/>
      <c r="AN5629" s="6"/>
      <c r="AO5629" s="6"/>
      <c r="AP5629" s="6"/>
      <c r="AQ5629" s="6"/>
      <c r="AR5629" s="6"/>
      <c r="AS5629" s="6"/>
      <c r="AT5629" s="6"/>
      <c r="AU5629" s="6"/>
      <c r="AV5629" s="6"/>
      <c r="AW5629" s="6"/>
      <c r="AX5629" s="6"/>
      <c r="AY5629" s="6"/>
      <c r="AZ5629" s="6"/>
      <c r="BA5629" s="6"/>
      <c r="BB5629" s="6"/>
      <c r="BC5629" s="6"/>
      <c r="BD5629" s="6"/>
      <c r="BE5629" s="6"/>
      <c r="BF5629" s="6"/>
      <c r="BG5629" s="10"/>
    </row>
    <row r="5630" spans="34:59" x14ac:dyDescent="0.25">
      <c r="AH5630" s="10"/>
      <c r="AI5630" s="6"/>
    </row>
    <row r="5631" spans="34:59" x14ac:dyDescent="0.25">
      <c r="AH5631" s="6"/>
      <c r="AI5631" s="6"/>
      <c r="AJ5631" s="6"/>
      <c r="AK5631" s="6"/>
      <c r="AL5631" s="6"/>
      <c r="AM5631" s="6"/>
      <c r="AN5631" s="6"/>
      <c r="AO5631" s="6"/>
      <c r="AP5631" s="6"/>
      <c r="AQ5631" s="6"/>
      <c r="AR5631" s="6"/>
      <c r="AS5631" s="6"/>
      <c r="AT5631" s="6"/>
      <c r="AU5631" s="6"/>
      <c r="AV5631" s="6"/>
      <c r="AW5631" s="6"/>
      <c r="AX5631" s="6"/>
      <c r="AY5631" s="6"/>
      <c r="AZ5631" s="6"/>
      <c r="BA5631" s="6"/>
      <c r="BB5631" s="6"/>
      <c r="BC5631" s="6"/>
      <c r="BD5631" s="6"/>
      <c r="BE5631" s="6"/>
      <c r="BF5631" s="6"/>
      <c r="BG5631" s="6"/>
    </row>
    <row r="5632" spans="34:59" x14ac:dyDescent="0.25">
      <c r="AH5632" s="10"/>
      <c r="AI5632" s="6"/>
      <c r="AJ5632" s="10"/>
      <c r="AK5632" s="10"/>
      <c r="AL5632" s="10"/>
      <c r="AM5632" s="10"/>
      <c r="AN5632" s="10"/>
      <c r="AO5632" s="10"/>
      <c r="AP5632" s="10"/>
      <c r="AQ5632" s="10"/>
      <c r="AR5632" s="10"/>
      <c r="AS5632" s="10"/>
      <c r="AT5632" s="10"/>
      <c r="AU5632" s="10"/>
      <c r="AV5632" s="10"/>
      <c r="AW5632" s="10"/>
      <c r="AX5632" s="10"/>
      <c r="AY5632" s="10"/>
      <c r="AZ5632" s="10"/>
      <c r="BA5632" s="10"/>
      <c r="BB5632" s="10"/>
      <c r="BC5632" s="10"/>
      <c r="BD5632" s="10"/>
      <c r="BE5632" s="10"/>
      <c r="BF5632" s="10"/>
      <c r="BG5632" s="6"/>
    </row>
    <row r="5633" spans="34:59" x14ac:dyDescent="0.25">
      <c r="AH5633" s="6"/>
      <c r="AI5633" s="6"/>
      <c r="AJ5633" s="6"/>
      <c r="AK5633" s="6"/>
      <c r="AL5633" s="6"/>
      <c r="AM5633" s="6"/>
      <c r="AN5633" s="6"/>
      <c r="AO5633" s="6"/>
      <c r="AP5633" s="6"/>
      <c r="AQ5633" s="6"/>
      <c r="AR5633" s="6"/>
      <c r="AS5633" s="6"/>
      <c r="AT5633" s="6"/>
      <c r="AU5633" s="6"/>
      <c r="AV5633" s="6"/>
      <c r="AW5633" s="6"/>
      <c r="AX5633" s="6"/>
      <c r="AY5633" s="6"/>
      <c r="AZ5633" s="6"/>
      <c r="BA5633" s="6"/>
      <c r="BB5633" s="6"/>
      <c r="BC5633" s="6"/>
      <c r="BD5633" s="6"/>
      <c r="BE5633" s="6"/>
      <c r="BF5633" s="6"/>
      <c r="BG5633" s="10"/>
    </row>
    <row r="5634" spans="34:59" x14ac:dyDescent="0.25">
      <c r="AH5634" s="10"/>
      <c r="AI5634" s="6"/>
    </row>
    <row r="5635" spans="34:59" x14ac:dyDescent="0.25">
      <c r="AH5635" s="6"/>
      <c r="AI5635" s="6"/>
      <c r="AJ5635" s="6"/>
      <c r="AK5635" s="6"/>
      <c r="AL5635" s="6"/>
      <c r="AM5635" s="6"/>
      <c r="AN5635" s="6"/>
      <c r="AO5635" s="6"/>
      <c r="AP5635" s="6"/>
      <c r="AQ5635" s="6"/>
      <c r="AR5635" s="6"/>
      <c r="AS5635" s="6"/>
      <c r="AT5635" s="6"/>
      <c r="AU5635" s="6"/>
      <c r="AV5635" s="6"/>
      <c r="AW5635" s="6"/>
      <c r="AX5635" s="6"/>
      <c r="AY5635" s="6"/>
      <c r="AZ5635" s="6"/>
      <c r="BA5635" s="6"/>
      <c r="BB5635" s="6"/>
      <c r="BC5635" s="6"/>
      <c r="BD5635" s="6"/>
      <c r="BE5635" s="6"/>
      <c r="BF5635" s="6"/>
      <c r="BG5635" s="6"/>
    </row>
    <row r="5636" spans="34:59" x14ac:dyDescent="0.25">
      <c r="AH5636" s="10"/>
      <c r="AI5636" s="6"/>
      <c r="AJ5636" s="10"/>
      <c r="AK5636" s="10"/>
      <c r="AL5636" s="10"/>
      <c r="AM5636" s="10"/>
      <c r="AN5636" s="10"/>
      <c r="AO5636" s="10"/>
      <c r="AP5636" s="10"/>
      <c r="AQ5636" s="10"/>
      <c r="AR5636" s="10"/>
      <c r="AS5636" s="10"/>
      <c r="AT5636" s="10"/>
      <c r="AU5636" s="10"/>
      <c r="AV5636" s="10"/>
      <c r="AW5636" s="10"/>
      <c r="AX5636" s="10"/>
      <c r="AY5636" s="10"/>
      <c r="AZ5636" s="10"/>
      <c r="BA5636" s="10"/>
      <c r="BB5636" s="10"/>
      <c r="BC5636" s="10"/>
      <c r="BD5636" s="10"/>
      <c r="BE5636" s="10"/>
      <c r="BF5636" s="10"/>
      <c r="BG5636" s="6"/>
    </row>
    <row r="5637" spans="34:59" x14ac:dyDescent="0.25">
      <c r="AH5637" s="6"/>
      <c r="AI5637" s="6"/>
      <c r="AJ5637" s="6"/>
      <c r="AK5637" s="6"/>
      <c r="AL5637" s="6"/>
      <c r="AM5637" s="6"/>
      <c r="AN5637" s="6"/>
      <c r="AO5637" s="6"/>
      <c r="AP5637" s="6"/>
      <c r="AQ5637" s="6"/>
      <c r="AR5637" s="6"/>
      <c r="AS5637" s="6"/>
      <c r="AT5637" s="6"/>
      <c r="AU5637" s="6"/>
      <c r="AV5637" s="6"/>
      <c r="AW5637" s="6"/>
      <c r="AX5637" s="6"/>
      <c r="AY5637" s="6"/>
      <c r="AZ5637" s="6"/>
      <c r="BA5637" s="6"/>
      <c r="BB5637" s="6"/>
      <c r="BC5637" s="6"/>
      <c r="BD5637" s="6"/>
      <c r="BE5637" s="6"/>
      <c r="BF5637" s="6"/>
      <c r="BG5637" s="10"/>
    </row>
    <row r="5638" spans="34:59" x14ac:dyDescent="0.25">
      <c r="AH5638" s="10"/>
      <c r="AI5638" s="6"/>
    </row>
    <row r="5639" spans="34:59" x14ac:dyDescent="0.25">
      <c r="AH5639" s="6"/>
      <c r="AI5639" s="6"/>
      <c r="AJ5639" s="6"/>
      <c r="AK5639" s="6"/>
      <c r="AL5639" s="6"/>
      <c r="AM5639" s="6"/>
      <c r="AN5639" s="6"/>
      <c r="AO5639" s="6"/>
      <c r="AP5639" s="6"/>
      <c r="AQ5639" s="6"/>
      <c r="AR5639" s="6"/>
      <c r="AS5639" s="6"/>
      <c r="AT5639" s="6"/>
      <c r="AU5639" s="6"/>
      <c r="AV5639" s="6"/>
      <c r="AW5639" s="6"/>
      <c r="AX5639" s="6"/>
      <c r="AY5639" s="6"/>
      <c r="AZ5639" s="6"/>
      <c r="BA5639" s="6"/>
      <c r="BB5639" s="6"/>
      <c r="BC5639" s="6"/>
      <c r="BD5639" s="6"/>
      <c r="BE5639" s="6"/>
      <c r="BF5639" s="6"/>
      <c r="BG5639" s="6"/>
    </row>
    <row r="5640" spans="34:59" x14ac:dyDescent="0.25">
      <c r="AH5640" s="10"/>
      <c r="AI5640" s="6"/>
      <c r="AJ5640" s="10"/>
      <c r="AK5640" s="10"/>
      <c r="AL5640" s="10"/>
      <c r="AM5640" s="10"/>
      <c r="AN5640" s="10"/>
      <c r="AO5640" s="10"/>
      <c r="AP5640" s="10"/>
      <c r="AQ5640" s="10"/>
      <c r="AR5640" s="10"/>
      <c r="AS5640" s="10"/>
      <c r="AT5640" s="10"/>
      <c r="AU5640" s="10"/>
      <c r="AV5640" s="10"/>
      <c r="AW5640" s="10"/>
      <c r="AX5640" s="10"/>
      <c r="AY5640" s="10"/>
      <c r="AZ5640" s="10"/>
      <c r="BA5640" s="10"/>
      <c r="BB5640" s="10"/>
      <c r="BC5640" s="10"/>
      <c r="BD5640" s="10"/>
      <c r="BE5640" s="10"/>
      <c r="BF5640" s="10"/>
      <c r="BG5640" s="6"/>
    </row>
    <row r="5641" spans="34:59" x14ac:dyDescent="0.25">
      <c r="AH5641" s="6"/>
      <c r="AI5641" s="6"/>
      <c r="AJ5641" s="6"/>
      <c r="AK5641" s="6"/>
      <c r="AL5641" s="6"/>
      <c r="AM5641" s="6"/>
      <c r="AN5641" s="6"/>
      <c r="AO5641" s="6"/>
      <c r="AP5641" s="6"/>
      <c r="AQ5641" s="6"/>
      <c r="AR5641" s="6"/>
      <c r="AS5641" s="6"/>
      <c r="AT5641" s="6"/>
      <c r="AU5641" s="6"/>
      <c r="AV5641" s="6"/>
      <c r="AW5641" s="6"/>
      <c r="AX5641" s="6"/>
      <c r="AY5641" s="6"/>
      <c r="AZ5641" s="6"/>
      <c r="BA5641" s="6"/>
      <c r="BB5641" s="6"/>
      <c r="BC5641" s="6"/>
      <c r="BD5641" s="6"/>
      <c r="BE5641" s="6"/>
      <c r="BF5641" s="6"/>
      <c r="BG5641" s="10"/>
    </row>
    <row r="5642" spans="34:59" x14ac:dyDescent="0.25">
      <c r="AH5642" s="10"/>
      <c r="AI5642" s="6"/>
    </row>
    <row r="5643" spans="34:59" x14ac:dyDescent="0.25">
      <c r="AH5643" s="6"/>
      <c r="AI5643" s="6"/>
      <c r="AJ5643" s="6"/>
      <c r="AK5643" s="6"/>
      <c r="AL5643" s="6"/>
      <c r="AM5643" s="6"/>
      <c r="AN5643" s="6"/>
      <c r="AO5643" s="6"/>
      <c r="AP5643" s="6"/>
      <c r="AQ5643" s="6"/>
      <c r="AR5643" s="6"/>
      <c r="AS5643" s="6"/>
      <c r="AT5643" s="6"/>
      <c r="AU5643" s="6"/>
      <c r="AV5643" s="6"/>
      <c r="AW5643" s="6"/>
      <c r="AX5643" s="6"/>
      <c r="AY5643" s="6"/>
      <c r="AZ5643" s="6"/>
      <c r="BA5643" s="6"/>
      <c r="BB5643" s="6"/>
      <c r="BC5643" s="6"/>
      <c r="BD5643" s="6"/>
      <c r="BE5643" s="6"/>
      <c r="BF5643" s="6"/>
      <c r="BG5643" s="6"/>
    </row>
    <row r="5644" spans="34:59" x14ac:dyDescent="0.25">
      <c r="AH5644" s="10"/>
      <c r="AI5644" s="6"/>
      <c r="AJ5644" s="10"/>
      <c r="AK5644" s="10"/>
      <c r="AL5644" s="10"/>
      <c r="AM5644" s="10"/>
      <c r="AN5644" s="10"/>
      <c r="AO5644" s="10"/>
      <c r="AP5644" s="10"/>
      <c r="AQ5644" s="10"/>
      <c r="AR5644" s="10"/>
      <c r="AS5644" s="10"/>
      <c r="AT5644" s="10"/>
      <c r="AU5644" s="10"/>
      <c r="AV5644" s="10"/>
      <c r="AW5644" s="10"/>
      <c r="AX5644" s="10"/>
      <c r="AY5644" s="10"/>
      <c r="AZ5644" s="10"/>
      <c r="BA5644" s="10"/>
      <c r="BB5644" s="10"/>
      <c r="BC5644" s="10"/>
      <c r="BD5644" s="10"/>
      <c r="BE5644" s="10"/>
      <c r="BF5644" s="10"/>
      <c r="BG5644" s="6"/>
    </row>
    <row r="5645" spans="34:59" x14ac:dyDescent="0.25">
      <c r="AH5645" s="6"/>
      <c r="AI5645" s="6"/>
      <c r="AJ5645" s="6"/>
      <c r="AK5645" s="6"/>
      <c r="AL5645" s="6"/>
      <c r="AM5645" s="6"/>
      <c r="AN5645" s="6"/>
      <c r="AO5645" s="6"/>
      <c r="AP5645" s="6"/>
      <c r="AQ5645" s="6"/>
      <c r="AR5645" s="6"/>
      <c r="AS5645" s="6"/>
      <c r="AT5645" s="6"/>
      <c r="AU5645" s="6"/>
      <c r="AV5645" s="6"/>
      <c r="AW5645" s="6"/>
      <c r="AX5645" s="6"/>
      <c r="AY5645" s="6"/>
      <c r="AZ5645" s="6"/>
      <c r="BA5645" s="6"/>
      <c r="BB5645" s="6"/>
      <c r="BC5645" s="6"/>
      <c r="BD5645" s="6"/>
      <c r="BE5645" s="6"/>
      <c r="BF5645" s="6"/>
      <c r="BG5645" s="10"/>
    </row>
    <row r="5646" spans="34:59" x14ac:dyDescent="0.25">
      <c r="AH5646" s="10"/>
      <c r="AI5646" s="6"/>
    </row>
    <row r="5647" spans="34:59" x14ac:dyDescent="0.25">
      <c r="AH5647" s="6"/>
      <c r="AI5647" s="6"/>
      <c r="AJ5647" s="6"/>
      <c r="AK5647" s="6"/>
      <c r="AL5647" s="6"/>
      <c r="AM5647" s="6"/>
      <c r="AN5647" s="6"/>
      <c r="AO5647" s="6"/>
      <c r="AP5647" s="6"/>
      <c r="AQ5647" s="6"/>
      <c r="AR5647" s="6"/>
      <c r="AS5647" s="6"/>
      <c r="AT5647" s="6"/>
      <c r="AU5647" s="6"/>
      <c r="AV5647" s="6"/>
      <c r="AW5647" s="6"/>
      <c r="AX5647" s="6"/>
      <c r="AY5647" s="6"/>
      <c r="AZ5647" s="6"/>
      <c r="BA5647" s="6"/>
      <c r="BB5647" s="6"/>
      <c r="BC5647" s="6"/>
      <c r="BD5647" s="6"/>
      <c r="BE5647" s="6"/>
      <c r="BF5647" s="6"/>
      <c r="BG5647" s="6"/>
    </row>
    <row r="5648" spans="34:59" x14ac:dyDescent="0.25">
      <c r="AH5648" s="10"/>
      <c r="AI5648" s="6"/>
      <c r="AJ5648" s="10"/>
      <c r="AK5648" s="10"/>
      <c r="AL5648" s="10"/>
      <c r="AM5648" s="10"/>
      <c r="AN5648" s="10"/>
      <c r="AO5648" s="10"/>
      <c r="AP5648" s="10"/>
      <c r="AQ5648" s="10"/>
      <c r="AR5648" s="10"/>
      <c r="AS5648" s="10"/>
      <c r="AT5648" s="10"/>
      <c r="AU5648" s="10"/>
      <c r="AV5648" s="10"/>
      <c r="AW5648" s="10"/>
      <c r="AX5648" s="10"/>
      <c r="AY5648" s="10"/>
      <c r="AZ5648" s="10"/>
      <c r="BA5648" s="10"/>
      <c r="BB5648" s="10"/>
      <c r="BC5648" s="10"/>
      <c r="BD5648" s="10"/>
      <c r="BE5648" s="10"/>
      <c r="BF5648" s="10"/>
      <c r="BG5648" s="6"/>
    </row>
    <row r="5649" spans="34:59" x14ac:dyDescent="0.25">
      <c r="AH5649" s="6"/>
      <c r="AI5649" s="6"/>
      <c r="AJ5649" s="6"/>
      <c r="AK5649" s="6"/>
      <c r="AL5649" s="6"/>
      <c r="AM5649" s="6"/>
      <c r="AN5649" s="6"/>
      <c r="AO5649" s="6"/>
      <c r="AP5649" s="6"/>
      <c r="AQ5649" s="6"/>
      <c r="AR5649" s="6"/>
      <c r="AS5649" s="6"/>
      <c r="AT5649" s="6"/>
      <c r="AU5649" s="6"/>
      <c r="AV5649" s="6"/>
      <c r="AW5649" s="6"/>
      <c r="AX5649" s="6"/>
      <c r="AY5649" s="6"/>
      <c r="AZ5649" s="6"/>
      <c r="BA5649" s="6"/>
      <c r="BB5649" s="6"/>
      <c r="BC5649" s="6"/>
      <c r="BD5649" s="6"/>
      <c r="BE5649" s="6"/>
      <c r="BF5649" s="6"/>
      <c r="BG5649" s="10"/>
    </row>
    <row r="5650" spans="34:59" x14ac:dyDescent="0.25">
      <c r="AH5650" s="10"/>
      <c r="AI5650" s="6"/>
    </row>
    <row r="5651" spans="34:59" x14ac:dyDescent="0.25">
      <c r="AH5651" s="6"/>
      <c r="AI5651" s="6"/>
      <c r="AJ5651" s="6"/>
      <c r="AK5651" s="6"/>
      <c r="AL5651" s="6"/>
      <c r="AM5651" s="6"/>
      <c r="AN5651" s="6"/>
      <c r="AO5651" s="6"/>
      <c r="AP5651" s="6"/>
      <c r="AQ5651" s="6"/>
      <c r="AR5651" s="6"/>
      <c r="AS5651" s="6"/>
      <c r="AT5651" s="6"/>
      <c r="AU5651" s="6"/>
      <c r="AV5651" s="6"/>
      <c r="AW5651" s="6"/>
      <c r="AX5651" s="6"/>
      <c r="AY5651" s="6"/>
      <c r="AZ5651" s="6"/>
      <c r="BA5651" s="6"/>
      <c r="BB5651" s="6"/>
      <c r="BC5651" s="6"/>
      <c r="BD5651" s="6"/>
      <c r="BE5651" s="6"/>
      <c r="BF5651" s="6"/>
      <c r="BG5651" s="6"/>
    </row>
    <row r="5652" spans="34:59" x14ac:dyDescent="0.25">
      <c r="AH5652" s="10"/>
      <c r="AI5652" s="6"/>
      <c r="AJ5652" s="10"/>
      <c r="AK5652" s="10"/>
      <c r="AL5652" s="10"/>
      <c r="AM5652" s="10"/>
      <c r="AN5652" s="10"/>
      <c r="AO5652" s="10"/>
      <c r="AP5652" s="10"/>
      <c r="AQ5652" s="10"/>
      <c r="AR5652" s="10"/>
      <c r="AS5652" s="10"/>
      <c r="AT5652" s="10"/>
      <c r="AU5652" s="10"/>
      <c r="AV5652" s="10"/>
      <c r="AW5652" s="10"/>
      <c r="AX5652" s="10"/>
      <c r="AY5652" s="10"/>
      <c r="AZ5652" s="10"/>
      <c r="BA5652" s="10"/>
      <c r="BB5652" s="10"/>
      <c r="BC5652" s="10"/>
      <c r="BD5652" s="10"/>
      <c r="BE5652" s="10"/>
      <c r="BF5652" s="10"/>
      <c r="BG5652" s="6"/>
    </row>
    <row r="5653" spans="34:59" x14ac:dyDescent="0.25">
      <c r="AH5653" s="6"/>
      <c r="AI5653" s="6"/>
      <c r="AJ5653" s="6"/>
      <c r="AK5653" s="6"/>
      <c r="AL5653" s="6"/>
      <c r="AM5653" s="6"/>
      <c r="AN5653" s="6"/>
      <c r="AO5653" s="6"/>
      <c r="AP5653" s="6"/>
      <c r="AQ5653" s="6"/>
      <c r="AR5653" s="6"/>
      <c r="AS5653" s="6"/>
      <c r="AT5653" s="6"/>
      <c r="AU5653" s="6"/>
      <c r="AV5653" s="6"/>
      <c r="AW5653" s="6"/>
      <c r="AX5653" s="6"/>
      <c r="AY5653" s="6"/>
      <c r="AZ5653" s="6"/>
      <c r="BA5653" s="6"/>
      <c r="BB5653" s="6"/>
      <c r="BC5653" s="6"/>
      <c r="BD5653" s="6"/>
      <c r="BE5653" s="6"/>
      <c r="BF5653" s="6"/>
      <c r="BG5653" s="10"/>
    </row>
    <row r="5654" spans="34:59" x14ac:dyDescent="0.25">
      <c r="AH5654" s="10"/>
      <c r="AI5654" s="6"/>
    </row>
    <row r="5655" spans="34:59" x14ac:dyDescent="0.25">
      <c r="AH5655" s="6"/>
      <c r="AI5655" s="6"/>
      <c r="AJ5655" s="6"/>
      <c r="AK5655" s="6"/>
      <c r="AL5655" s="6"/>
      <c r="AM5655" s="6"/>
      <c r="AN5655" s="6"/>
      <c r="AO5655" s="6"/>
      <c r="AP5655" s="6"/>
      <c r="AQ5655" s="6"/>
      <c r="AR5655" s="6"/>
      <c r="AS5655" s="6"/>
      <c r="AT5655" s="6"/>
      <c r="AU5655" s="6"/>
      <c r="AV5655" s="6"/>
      <c r="AW5655" s="6"/>
      <c r="AX5655" s="6"/>
      <c r="AY5655" s="6"/>
      <c r="AZ5655" s="6"/>
      <c r="BA5655" s="6"/>
      <c r="BB5655" s="6"/>
      <c r="BC5655" s="6"/>
      <c r="BD5655" s="6"/>
      <c r="BE5655" s="6"/>
      <c r="BF5655" s="6"/>
      <c r="BG5655" s="6"/>
    </row>
    <row r="5656" spans="34:59" x14ac:dyDescent="0.25">
      <c r="AH5656" s="10"/>
      <c r="AI5656" s="6"/>
      <c r="AJ5656" s="10"/>
      <c r="AK5656" s="10"/>
      <c r="AL5656" s="10"/>
      <c r="AM5656" s="10"/>
      <c r="AN5656" s="10"/>
      <c r="AO5656" s="10"/>
      <c r="AP5656" s="10"/>
      <c r="AQ5656" s="10"/>
      <c r="AR5656" s="10"/>
      <c r="AS5656" s="10"/>
      <c r="AT5656" s="10"/>
      <c r="AU5656" s="10"/>
      <c r="AV5656" s="10"/>
      <c r="AW5656" s="10"/>
      <c r="AX5656" s="10"/>
      <c r="AY5656" s="10"/>
      <c r="AZ5656" s="10"/>
      <c r="BA5656" s="10"/>
      <c r="BB5656" s="10"/>
      <c r="BC5656" s="10"/>
      <c r="BD5656" s="10"/>
      <c r="BE5656" s="10"/>
      <c r="BF5656" s="10"/>
      <c r="BG5656" s="6"/>
    </row>
    <row r="5657" spans="34:59" x14ac:dyDescent="0.25">
      <c r="AH5657" s="6"/>
      <c r="AI5657" s="6"/>
      <c r="AJ5657" s="6"/>
      <c r="AK5657" s="6"/>
      <c r="AL5657" s="6"/>
      <c r="AM5657" s="6"/>
      <c r="AN5657" s="6"/>
      <c r="AO5657" s="6"/>
      <c r="AP5657" s="6"/>
      <c r="AQ5657" s="6"/>
      <c r="AR5657" s="6"/>
      <c r="AS5657" s="6"/>
      <c r="AT5657" s="6"/>
      <c r="AU5657" s="6"/>
      <c r="AV5657" s="6"/>
      <c r="AW5657" s="6"/>
      <c r="AX5657" s="6"/>
      <c r="AY5657" s="6"/>
      <c r="AZ5657" s="6"/>
      <c r="BA5657" s="6"/>
      <c r="BB5657" s="6"/>
      <c r="BC5657" s="6"/>
      <c r="BD5657" s="6"/>
      <c r="BE5657" s="6"/>
      <c r="BF5657" s="6"/>
      <c r="BG5657" s="10"/>
    </row>
    <row r="5658" spans="34:59" x14ac:dyDescent="0.25">
      <c r="AH5658" s="10"/>
      <c r="AI5658" s="6"/>
    </row>
    <row r="5659" spans="34:59" x14ac:dyDescent="0.25">
      <c r="AH5659" s="6"/>
      <c r="AI5659" s="6"/>
      <c r="AJ5659" s="6"/>
      <c r="AK5659" s="6"/>
      <c r="AL5659" s="6"/>
      <c r="AM5659" s="6"/>
      <c r="AN5659" s="6"/>
      <c r="AO5659" s="6"/>
      <c r="AP5659" s="6"/>
      <c r="AQ5659" s="6"/>
      <c r="AR5659" s="6"/>
      <c r="AS5659" s="6"/>
      <c r="AT5659" s="6"/>
      <c r="AU5659" s="6"/>
      <c r="AV5659" s="6"/>
      <c r="AW5659" s="6"/>
      <c r="AX5659" s="6"/>
      <c r="AY5659" s="6"/>
      <c r="AZ5659" s="6"/>
      <c r="BA5659" s="6"/>
      <c r="BB5659" s="6"/>
      <c r="BC5659" s="6"/>
      <c r="BD5659" s="6"/>
      <c r="BE5659" s="6"/>
      <c r="BF5659" s="6"/>
      <c r="BG5659" s="6"/>
    </row>
    <row r="5660" spans="34:59" x14ac:dyDescent="0.25">
      <c r="AH5660" s="10"/>
      <c r="AI5660" s="6"/>
      <c r="AJ5660" s="10"/>
      <c r="AK5660" s="10"/>
      <c r="AL5660" s="10"/>
      <c r="AM5660" s="10"/>
      <c r="AN5660" s="10"/>
      <c r="AO5660" s="10"/>
      <c r="AP5660" s="10"/>
      <c r="AQ5660" s="10"/>
      <c r="AR5660" s="10"/>
      <c r="AS5660" s="10"/>
      <c r="AT5660" s="10"/>
      <c r="AU5660" s="10"/>
      <c r="AV5660" s="10"/>
      <c r="AW5660" s="10"/>
      <c r="AX5660" s="10"/>
      <c r="AY5660" s="10"/>
      <c r="AZ5660" s="10"/>
      <c r="BA5660" s="10"/>
      <c r="BB5660" s="10"/>
      <c r="BC5660" s="10"/>
      <c r="BD5660" s="10"/>
      <c r="BE5660" s="10"/>
      <c r="BF5660" s="10"/>
      <c r="BG5660" s="6"/>
    </row>
    <row r="5661" spans="34:59" x14ac:dyDescent="0.25">
      <c r="AH5661" s="6"/>
      <c r="AI5661" s="6"/>
      <c r="AJ5661" s="6"/>
      <c r="AK5661" s="6"/>
      <c r="AL5661" s="6"/>
      <c r="AM5661" s="6"/>
      <c r="AN5661" s="6"/>
      <c r="AO5661" s="6"/>
      <c r="AP5661" s="6"/>
      <c r="AQ5661" s="6"/>
      <c r="AR5661" s="6"/>
      <c r="AS5661" s="6"/>
      <c r="AT5661" s="6"/>
      <c r="AU5661" s="6"/>
      <c r="AV5661" s="6"/>
      <c r="AW5661" s="6"/>
      <c r="AX5661" s="6"/>
      <c r="AY5661" s="6"/>
      <c r="AZ5661" s="6"/>
      <c r="BA5661" s="6"/>
      <c r="BB5661" s="6"/>
      <c r="BC5661" s="6"/>
      <c r="BD5661" s="6"/>
      <c r="BE5661" s="6"/>
      <c r="BF5661" s="6"/>
      <c r="BG5661" s="10"/>
    </row>
    <row r="5662" spans="34:59" x14ac:dyDescent="0.25">
      <c r="AH5662" s="10"/>
      <c r="AI5662" s="6"/>
    </row>
    <row r="5663" spans="34:59" x14ac:dyDescent="0.25">
      <c r="AH5663" s="6"/>
      <c r="AI5663" s="6"/>
      <c r="AJ5663" s="6"/>
      <c r="AK5663" s="6"/>
      <c r="AL5663" s="6"/>
      <c r="AM5663" s="6"/>
      <c r="AN5663" s="6"/>
      <c r="AO5663" s="6"/>
      <c r="AP5663" s="6"/>
      <c r="AQ5663" s="6"/>
      <c r="AR5663" s="6"/>
      <c r="AS5663" s="6"/>
      <c r="AT5663" s="6"/>
      <c r="AU5663" s="6"/>
      <c r="AV5663" s="6"/>
      <c r="AW5663" s="6"/>
      <c r="AX5663" s="6"/>
      <c r="AY5663" s="6"/>
      <c r="AZ5663" s="6"/>
      <c r="BA5663" s="6"/>
      <c r="BB5663" s="6"/>
      <c r="BC5663" s="6"/>
      <c r="BD5663" s="6"/>
      <c r="BE5663" s="6"/>
      <c r="BF5663" s="6"/>
      <c r="BG5663" s="6"/>
    </row>
    <row r="5664" spans="34:59" x14ac:dyDescent="0.25">
      <c r="AH5664" s="10"/>
      <c r="AI5664" s="6"/>
      <c r="AJ5664" s="10"/>
      <c r="AK5664" s="10"/>
      <c r="AL5664" s="10"/>
      <c r="AM5664" s="10"/>
      <c r="AN5664" s="10"/>
      <c r="AO5664" s="10"/>
      <c r="AP5664" s="10"/>
      <c r="AQ5664" s="10"/>
      <c r="AR5664" s="10"/>
      <c r="AS5664" s="10"/>
      <c r="AT5664" s="10"/>
      <c r="AU5664" s="10"/>
      <c r="AV5664" s="10"/>
      <c r="AW5664" s="10"/>
      <c r="AX5664" s="10"/>
      <c r="AY5664" s="10"/>
      <c r="AZ5664" s="10"/>
      <c r="BA5664" s="10"/>
      <c r="BB5664" s="10"/>
      <c r="BC5664" s="10"/>
      <c r="BD5664" s="10"/>
      <c r="BE5664" s="10"/>
      <c r="BF5664" s="10"/>
      <c r="BG5664" s="6"/>
    </row>
    <row r="5665" spans="34:59" x14ac:dyDescent="0.25">
      <c r="AH5665" s="6"/>
      <c r="AI5665" s="6"/>
      <c r="AJ5665" s="6"/>
      <c r="AK5665" s="6"/>
      <c r="AL5665" s="6"/>
      <c r="AM5665" s="6"/>
      <c r="AN5665" s="6"/>
      <c r="AO5665" s="6"/>
      <c r="AP5665" s="6"/>
      <c r="AQ5665" s="6"/>
      <c r="AR5665" s="6"/>
      <c r="AS5665" s="6"/>
      <c r="AT5665" s="6"/>
      <c r="AU5665" s="6"/>
      <c r="AV5665" s="6"/>
      <c r="AW5665" s="6"/>
      <c r="AX5665" s="6"/>
      <c r="AY5665" s="6"/>
      <c r="AZ5665" s="6"/>
      <c r="BA5665" s="6"/>
      <c r="BB5665" s="6"/>
      <c r="BC5665" s="6"/>
      <c r="BD5665" s="6"/>
      <c r="BE5665" s="6"/>
      <c r="BF5665" s="6"/>
      <c r="BG5665" s="10"/>
    </row>
    <row r="5666" spans="34:59" x14ac:dyDescent="0.25">
      <c r="AH5666" s="10"/>
      <c r="AI5666" s="6"/>
    </row>
    <row r="5667" spans="34:59" x14ac:dyDescent="0.25">
      <c r="AH5667" s="6"/>
      <c r="AI5667" s="6"/>
      <c r="AJ5667" s="6"/>
      <c r="AK5667" s="6"/>
      <c r="AL5667" s="6"/>
      <c r="AM5667" s="6"/>
      <c r="AN5667" s="6"/>
      <c r="AO5667" s="6"/>
      <c r="AP5667" s="6"/>
      <c r="AQ5667" s="6"/>
      <c r="AR5667" s="6"/>
      <c r="AS5667" s="6"/>
      <c r="AT5667" s="6"/>
      <c r="AU5667" s="6"/>
      <c r="AV5667" s="6"/>
      <c r="AW5667" s="6"/>
      <c r="AX5667" s="6"/>
      <c r="AY5667" s="6"/>
      <c r="AZ5667" s="6"/>
      <c r="BA5667" s="6"/>
      <c r="BB5667" s="6"/>
      <c r="BC5667" s="6"/>
      <c r="BD5667" s="6"/>
      <c r="BE5667" s="6"/>
      <c r="BF5667" s="6"/>
      <c r="BG5667" s="6"/>
    </row>
    <row r="5668" spans="34:59" x14ac:dyDescent="0.25">
      <c r="AH5668" s="10"/>
      <c r="AI5668" s="6"/>
      <c r="AJ5668" s="10"/>
      <c r="AK5668" s="10"/>
      <c r="AL5668" s="10"/>
      <c r="AM5668" s="10"/>
      <c r="AN5668" s="10"/>
      <c r="AO5668" s="10"/>
      <c r="AP5668" s="10"/>
      <c r="AQ5668" s="10"/>
      <c r="AR5668" s="10"/>
      <c r="AS5668" s="10"/>
      <c r="AT5668" s="10"/>
      <c r="AU5668" s="10"/>
      <c r="AV5668" s="10"/>
      <c r="AW5668" s="10"/>
      <c r="AX5668" s="10"/>
      <c r="AY5668" s="10"/>
      <c r="AZ5668" s="10"/>
      <c r="BA5668" s="10"/>
      <c r="BB5668" s="10"/>
      <c r="BC5668" s="10"/>
      <c r="BD5668" s="10"/>
      <c r="BE5668" s="10"/>
      <c r="BF5668" s="10"/>
      <c r="BG5668" s="6"/>
    </row>
    <row r="5669" spans="34:59" x14ac:dyDescent="0.25">
      <c r="AH5669" s="6"/>
      <c r="AI5669" s="6"/>
      <c r="AJ5669" s="6"/>
      <c r="AK5669" s="6"/>
      <c r="AL5669" s="6"/>
      <c r="AM5669" s="6"/>
      <c r="AN5669" s="6"/>
      <c r="AO5669" s="6"/>
      <c r="AP5669" s="6"/>
      <c r="AQ5669" s="6"/>
      <c r="AR5669" s="6"/>
      <c r="AS5669" s="6"/>
      <c r="AT5669" s="6"/>
      <c r="AU5669" s="6"/>
      <c r="AV5669" s="6"/>
      <c r="AW5669" s="6"/>
      <c r="AX5669" s="6"/>
      <c r="AY5669" s="6"/>
      <c r="AZ5669" s="6"/>
      <c r="BA5669" s="6"/>
      <c r="BB5669" s="6"/>
      <c r="BC5669" s="6"/>
      <c r="BD5669" s="6"/>
      <c r="BE5669" s="6"/>
      <c r="BF5669" s="6"/>
      <c r="BG5669" s="10"/>
    </row>
    <row r="5670" spans="34:59" x14ac:dyDescent="0.25">
      <c r="AH5670" s="10"/>
      <c r="AI5670" s="6"/>
    </row>
    <row r="5671" spans="34:59" x14ac:dyDescent="0.25">
      <c r="AH5671" s="6"/>
      <c r="AI5671" s="6"/>
      <c r="AJ5671" s="6"/>
      <c r="AK5671" s="6"/>
      <c r="AL5671" s="6"/>
      <c r="AM5671" s="6"/>
      <c r="AN5671" s="6"/>
      <c r="AO5671" s="6"/>
      <c r="AP5671" s="6"/>
      <c r="AQ5671" s="6"/>
      <c r="AR5671" s="6"/>
      <c r="AS5671" s="6"/>
      <c r="AT5671" s="6"/>
      <c r="AU5671" s="6"/>
      <c r="AV5671" s="6"/>
      <c r="AW5671" s="6"/>
      <c r="AX5671" s="6"/>
      <c r="AY5671" s="6"/>
      <c r="AZ5671" s="6"/>
      <c r="BA5671" s="6"/>
      <c r="BB5671" s="6"/>
      <c r="BC5671" s="6"/>
      <c r="BD5671" s="6"/>
      <c r="BE5671" s="6"/>
      <c r="BF5671" s="6"/>
      <c r="BG5671" s="6"/>
    </row>
    <row r="5672" spans="34:59" x14ac:dyDescent="0.25">
      <c r="AH5672" s="10"/>
      <c r="AI5672" s="6"/>
      <c r="AJ5672" s="10"/>
      <c r="AK5672" s="10"/>
      <c r="AL5672" s="10"/>
      <c r="AM5672" s="10"/>
      <c r="AN5672" s="10"/>
      <c r="AO5672" s="10"/>
      <c r="AP5672" s="10"/>
      <c r="AQ5672" s="10"/>
      <c r="AR5672" s="10"/>
      <c r="AS5672" s="10"/>
      <c r="AT5672" s="10"/>
      <c r="AU5672" s="10"/>
      <c r="AV5672" s="10"/>
      <c r="AW5672" s="10"/>
      <c r="AX5672" s="10"/>
      <c r="AY5672" s="10"/>
      <c r="AZ5672" s="10"/>
      <c r="BA5672" s="10"/>
      <c r="BB5672" s="10"/>
      <c r="BC5672" s="10"/>
      <c r="BD5672" s="10"/>
      <c r="BE5672" s="10"/>
      <c r="BF5672" s="10"/>
      <c r="BG5672" s="6"/>
    </row>
    <row r="5673" spans="34:59" x14ac:dyDescent="0.25">
      <c r="AH5673" s="6"/>
      <c r="AI5673" s="6"/>
      <c r="AJ5673" s="6"/>
      <c r="AK5673" s="6"/>
      <c r="AL5673" s="6"/>
      <c r="AM5673" s="6"/>
      <c r="AN5673" s="6"/>
      <c r="AO5673" s="6"/>
      <c r="AP5673" s="6"/>
      <c r="AQ5673" s="6"/>
      <c r="AR5673" s="6"/>
      <c r="AS5673" s="6"/>
      <c r="AT5673" s="6"/>
      <c r="AU5673" s="6"/>
      <c r="AV5673" s="6"/>
      <c r="AW5673" s="6"/>
      <c r="AX5673" s="6"/>
      <c r="AY5673" s="6"/>
      <c r="AZ5673" s="6"/>
      <c r="BA5673" s="6"/>
      <c r="BB5673" s="6"/>
      <c r="BC5673" s="6"/>
      <c r="BD5673" s="6"/>
      <c r="BE5673" s="6"/>
      <c r="BF5673" s="6"/>
      <c r="BG5673" s="10"/>
    </row>
    <row r="5674" spans="34:59" x14ac:dyDescent="0.25">
      <c r="AH5674" s="10"/>
      <c r="AI5674" s="6"/>
    </row>
    <row r="5675" spans="34:59" x14ac:dyDescent="0.25">
      <c r="AH5675" s="6"/>
      <c r="AI5675" s="6"/>
      <c r="AJ5675" s="6"/>
      <c r="AK5675" s="6"/>
      <c r="AL5675" s="6"/>
      <c r="AM5675" s="6"/>
      <c r="AN5675" s="6"/>
      <c r="AO5675" s="6"/>
      <c r="AP5675" s="6"/>
      <c r="AQ5675" s="6"/>
      <c r="AR5675" s="6"/>
      <c r="AS5675" s="6"/>
      <c r="AT5675" s="6"/>
      <c r="AU5675" s="6"/>
      <c r="AV5675" s="6"/>
      <c r="AW5675" s="6"/>
      <c r="AX5675" s="6"/>
      <c r="AY5675" s="6"/>
      <c r="AZ5675" s="6"/>
      <c r="BA5675" s="6"/>
      <c r="BB5675" s="6"/>
      <c r="BC5675" s="6"/>
      <c r="BD5675" s="6"/>
      <c r="BE5675" s="6"/>
      <c r="BF5675" s="6"/>
      <c r="BG5675" s="6"/>
    </row>
    <row r="5676" spans="34:59" x14ac:dyDescent="0.25">
      <c r="AH5676" s="10"/>
      <c r="AI5676" s="6"/>
      <c r="AJ5676" s="10"/>
      <c r="AK5676" s="10"/>
      <c r="AL5676" s="10"/>
      <c r="AM5676" s="10"/>
      <c r="AN5676" s="10"/>
      <c r="AO5676" s="10"/>
      <c r="AP5676" s="10"/>
      <c r="AQ5676" s="10"/>
      <c r="AR5676" s="10"/>
      <c r="AS5676" s="10"/>
      <c r="AT5676" s="10"/>
      <c r="AU5676" s="10"/>
      <c r="AV5676" s="10"/>
      <c r="AW5676" s="10"/>
      <c r="AX5676" s="10"/>
      <c r="AY5676" s="10"/>
      <c r="AZ5676" s="10"/>
      <c r="BA5676" s="10"/>
      <c r="BB5676" s="10"/>
      <c r="BC5676" s="10"/>
      <c r="BD5676" s="10"/>
      <c r="BE5676" s="10"/>
      <c r="BF5676" s="10"/>
      <c r="BG5676" s="6"/>
    </row>
    <row r="5677" spans="34:59" x14ac:dyDescent="0.25">
      <c r="AH5677" s="6"/>
      <c r="AI5677" s="6"/>
      <c r="AJ5677" s="6"/>
      <c r="AK5677" s="6"/>
      <c r="AL5677" s="6"/>
      <c r="AM5677" s="6"/>
      <c r="AN5677" s="6"/>
      <c r="AO5677" s="6"/>
      <c r="AP5677" s="6"/>
      <c r="AQ5677" s="6"/>
      <c r="AR5677" s="6"/>
      <c r="AS5677" s="6"/>
      <c r="AT5677" s="6"/>
      <c r="AU5677" s="6"/>
      <c r="AV5677" s="6"/>
      <c r="AW5677" s="6"/>
      <c r="AX5677" s="6"/>
      <c r="AY5677" s="6"/>
      <c r="AZ5677" s="6"/>
      <c r="BA5677" s="6"/>
      <c r="BB5677" s="6"/>
      <c r="BC5677" s="6"/>
      <c r="BD5677" s="6"/>
      <c r="BE5677" s="6"/>
      <c r="BF5677" s="6"/>
      <c r="BG5677" s="10"/>
    </row>
    <row r="5678" spans="34:59" x14ac:dyDescent="0.25">
      <c r="AH5678" s="10"/>
      <c r="AI5678" s="6"/>
    </row>
    <row r="5679" spans="34:59" x14ac:dyDescent="0.25">
      <c r="AH5679" s="6"/>
      <c r="AI5679" s="6"/>
      <c r="AJ5679" s="6"/>
      <c r="AK5679" s="6"/>
      <c r="AL5679" s="6"/>
      <c r="AM5679" s="6"/>
      <c r="AN5679" s="6"/>
      <c r="AO5679" s="6"/>
      <c r="AP5679" s="6"/>
      <c r="AQ5679" s="6"/>
      <c r="AR5679" s="6"/>
      <c r="AS5679" s="6"/>
      <c r="AT5679" s="6"/>
      <c r="AU5679" s="6"/>
      <c r="AV5679" s="6"/>
      <c r="AW5679" s="6"/>
      <c r="AX5679" s="6"/>
      <c r="AY5679" s="6"/>
      <c r="AZ5679" s="6"/>
      <c r="BA5679" s="6"/>
      <c r="BB5679" s="6"/>
      <c r="BC5679" s="6"/>
      <c r="BD5679" s="6"/>
      <c r="BE5679" s="6"/>
      <c r="BF5679" s="6"/>
      <c r="BG5679" s="6"/>
    </row>
    <row r="5680" spans="34:59" x14ac:dyDescent="0.25">
      <c r="AH5680" s="10"/>
      <c r="AI5680" s="6"/>
      <c r="AJ5680" s="10"/>
      <c r="AK5680" s="10"/>
      <c r="AL5680" s="10"/>
      <c r="AM5680" s="10"/>
      <c r="AN5680" s="10"/>
      <c r="AO5680" s="10"/>
      <c r="AP5680" s="10"/>
      <c r="AQ5680" s="10"/>
      <c r="AR5680" s="10"/>
      <c r="AS5680" s="10"/>
      <c r="AT5680" s="10"/>
      <c r="AU5680" s="10"/>
      <c r="AV5680" s="10"/>
      <c r="AW5680" s="10"/>
      <c r="AX5680" s="10"/>
      <c r="AY5680" s="10"/>
      <c r="AZ5680" s="10"/>
      <c r="BA5680" s="10"/>
      <c r="BB5680" s="10"/>
      <c r="BC5680" s="10"/>
      <c r="BD5680" s="10"/>
      <c r="BE5680" s="10"/>
      <c r="BF5680" s="10"/>
      <c r="BG5680" s="6"/>
    </row>
    <row r="5681" spans="34:59" x14ac:dyDescent="0.25">
      <c r="AH5681" s="6"/>
      <c r="AI5681" s="6"/>
      <c r="AJ5681" s="6"/>
      <c r="AK5681" s="6"/>
      <c r="AL5681" s="6"/>
      <c r="AM5681" s="6"/>
      <c r="AN5681" s="6"/>
      <c r="AO5681" s="6"/>
      <c r="AP5681" s="6"/>
      <c r="AQ5681" s="6"/>
      <c r="AR5681" s="6"/>
      <c r="AS5681" s="6"/>
      <c r="AT5681" s="6"/>
      <c r="AU5681" s="6"/>
      <c r="AV5681" s="6"/>
      <c r="AW5681" s="6"/>
      <c r="AX5681" s="6"/>
      <c r="AY5681" s="6"/>
      <c r="AZ5681" s="6"/>
      <c r="BA5681" s="6"/>
      <c r="BB5681" s="6"/>
      <c r="BC5681" s="6"/>
      <c r="BD5681" s="6"/>
      <c r="BE5681" s="6"/>
      <c r="BF5681" s="6"/>
      <c r="BG5681" s="10"/>
    </row>
    <row r="5682" spans="34:59" x14ac:dyDescent="0.25">
      <c r="AH5682" s="10"/>
      <c r="AI5682" s="6"/>
    </row>
    <row r="5683" spans="34:59" x14ac:dyDescent="0.25">
      <c r="AH5683" s="6"/>
      <c r="AI5683" s="6"/>
      <c r="AJ5683" s="6"/>
      <c r="AK5683" s="6"/>
      <c r="AL5683" s="6"/>
      <c r="AM5683" s="6"/>
      <c r="AN5683" s="6"/>
      <c r="AO5683" s="6"/>
      <c r="AP5683" s="6"/>
      <c r="AQ5683" s="6"/>
      <c r="AR5683" s="6"/>
      <c r="AS5683" s="6"/>
      <c r="AT5683" s="6"/>
      <c r="AU5683" s="6"/>
      <c r="AV5683" s="6"/>
      <c r="AW5683" s="6"/>
      <c r="AX5683" s="6"/>
      <c r="AY5683" s="6"/>
      <c r="AZ5683" s="6"/>
      <c r="BA5683" s="6"/>
      <c r="BB5683" s="6"/>
      <c r="BC5683" s="6"/>
      <c r="BD5683" s="6"/>
      <c r="BE5683" s="6"/>
      <c r="BF5683" s="6"/>
      <c r="BG5683" s="6"/>
    </row>
    <row r="5684" spans="34:59" x14ac:dyDescent="0.25">
      <c r="AH5684" s="10"/>
      <c r="AI5684" s="6"/>
      <c r="AJ5684" s="10"/>
      <c r="AK5684" s="10"/>
      <c r="AL5684" s="10"/>
      <c r="AM5684" s="10"/>
      <c r="AN5684" s="10"/>
      <c r="AO5684" s="10"/>
      <c r="AP5684" s="10"/>
      <c r="AQ5684" s="10"/>
      <c r="AR5684" s="10"/>
      <c r="AS5684" s="10"/>
      <c r="AT5684" s="10"/>
      <c r="AU5684" s="10"/>
      <c r="AV5684" s="10"/>
      <c r="AW5684" s="10"/>
      <c r="AX5684" s="10"/>
      <c r="AY5684" s="10"/>
      <c r="AZ5684" s="10"/>
      <c r="BA5684" s="10"/>
      <c r="BB5684" s="10"/>
      <c r="BC5684" s="10"/>
      <c r="BD5684" s="10"/>
      <c r="BE5684" s="10"/>
      <c r="BF5684" s="10"/>
      <c r="BG5684" s="6"/>
    </row>
    <row r="5685" spans="34:59" x14ac:dyDescent="0.25">
      <c r="AH5685" s="6"/>
      <c r="AI5685" s="6"/>
      <c r="AJ5685" s="6"/>
      <c r="AK5685" s="6"/>
      <c r="AL5685" s="6"/>
      <c r="AM5685" s="6"/>
      <c r="AN5685" s="6"/>
      <c r="AO5685" s="6"/>
      <c r="AP5685" s="6"/>
      <c r="AQ5685" s="6"/>
      <c r="AR5685" s="6"/>
      <c r="AS5685" s="6"/>
      <c r="AT5685" s="6"/>
      <c r="AU5685" s="6"/>
      <c r="AV5685" s="6"/>
      <c r="AW5685" s="6"/>
      <c r="AX5685" s="6"/>
      <c r="AY5685" s="6"/>
      <c r="AZ5685" s="6"/>
      <c r="BA5685" s="6"/>
      <c r="BB5685" s="6"/>
      <c r="BC5685" s="6"/>
      <c r="BD5685" s="6"/>
      <c r="BE5685" s="6"/>
      <c r="BF5685" s="6"/>
      <c r="BG5685" s="10"/>
    </row>
    <row r="5686" spans="34:59" x14ac:dyDescent="0.25">
      <c r="AH5686" s="10"/>
      <c r="AI5686" s="6"/>
    </row>
    <row r="5687" spans="34:59" x14ac:dyDescent="0.25">
      <c r="AH5687" s="6"/>
      <c r="AI5687" s="6"/>
      <c r="AJ5687" s="6"/>
      <c r="AK5687" s="6"/>
      <c r="AL5687" s="6"/>
      <c r="AM5687" s="6"/>
      <c r="AN5687" s="6"/>
      <c r="AO5687" s="6"/>
      <c r="AP5687" s="6"/>
      <c r="AQ5687" s="6"/>
      <c r="AR5687" s="6"/>
      <c r="AS5687" s="6"/>
      <c r="AT5687" s="6"/>
      <c r="AU5687" s="6"/>
      <c r="AV5687" s="6"/>
      <c r="AW5687" s="6"/>
      <c r="AX5687" s="6"/>
      <c r="AY5687" s="6"/>
      <c r="AZ5687" s="6"/>
      <c r="BA5687" s="6"/>
      <c r="BB5687" s="6"/>
      <c r="BC5687" s="6"/>
      <c r="BD5687" s="6"/>
      <c r="BE5687" s="6"/>
      <c r="BF5687" s="6"/>
      <c r="BG5687" s="6"/>
    </row>
    <row r="5688" spans="34:59" x14ac:dyDescent="0.25">
      <c r="AH5688" s="10"/>
      <c r="AI5688" s="6"/>
      <c r="AJ5688" s="10"/>
      <c r="AK5688" s="10"/>
      <c r="AL5688" s="10"/>
      <c r="AM5688" s="10"/>
      <c r="AN5688" s="10"/>
      <c r="AO5688" s="10"/>
      <c r="AP5688" s="10"/>
      <c r="AQ5688" s="10"/>
      <c r="AR5688" s="10"/>
      <c r="AS5688" s="10"/>
      <c r="AT5688" s="10"/>
      <c r="AU5688" s="10"/>
      <c r="AV5688" s="10"/>
      <c r="AW5688" s="10"/>
      <c r="AX5688" s="10"/>
      <c r="AY5688" s="10"/>
      <c r="AZ5688" s="10"/>
      <c r="BA5688" s="10"/>
      <c r="BB5688" s="10"/>
      <c r="BC5688" s="10"/>
      <c r="BD5688" s="10"/>
      <c r="BE5688" s="10"/>
      <c r="BF5688" s="10"/>
      <c r="BG5688" s="6"/>
    </row>
    <row r="5689" spans="34:59" x14ac:dyDescent="0.25">
      <c r="AH5689" s="6"/>
      <c r="AI5689" s="6"/>
      <c r="AJ5689" s="6"/>
      <c r="AK5689" s="6"/>
      <c r="AL5689" s="6"/>
      <c r="AM5689" s="6"/>
      <c r="AN5689" s="6"/>
      <c r="AO5689" s="6"/>
      <c r="AP5689" s="6"/>
      <c r="AQ5689" s="6"/>
      <c r="AR5689" s="6"/>
      <c r="AS5689" s="6"/>
      <c r="AT5689" s="6"/>
      <c r="AU5689" s="6"/>
      <c r="AV5689" s="6"/>
      <c r="AW5689" s="6"/>
      <c r="AX5689" s="6"/>
      <c r="AY5689" s="6"/>
      <c r="AZ5689" s="6"/>
      <c r="BA5689" s="6"/>
      <c r="BB5689" s="6"/>
      <c r="BC5689" s="6"/>
      <c r="BD5689" s="6"/>
      <c r="BE5689" s="6"/>
      <c r="BF5689" s="6"/>
      <c r="BG5689" s="10"/>
    </row>
    <row r="5690" spans="34:59" x14ac:dyDescent="0.25">
      <c r="AH5690" s="10"/>
      <c r="AI5690" s="6"/>
    </row>
    <row r="5691" spans="34:59" x14ac:dyDescent="0.25">
      <c r="AH5691" s="6"/>
      <c r="AI5691" s="6"/>
      <c r="AJ5691" s="6"/>
      <c r="AK5691" s="6"/>
      <c r="AL5691" s="6"/>
      <c r="AM5691" s="6"/>
      <c r="AN5691" s="6"/>
      <c r="AO5691" s="6"/>
      <c r="AP5691" s="6"/>
      <c r="AQ5691" s="6"/>
      <c r="AR5691" s="6"/>
      <c r="AS5691" s="6"/>
      <c r="AT5691" s="6"/>
      <c r="AU5691" s="6"/>
      <c r="AV5691" s="6"/>
      <c r="AW5691" s="6"/>
      <c r="AX5691" s="6"/>
      <c r="AY5691" s="6"/>
      <c r="AZ5691" s="6"/>
      <c r="BA5691" s="6"/>
      <c r="BB5691" s="6"/>
      <c r="BC5691" s="6"/>
      <c r="BD5691" s="6"/>
      <c r="BE5691" s="6"/>
      <c r="BF5691" s="6"/>
      <c r="BG5691" s="6"/>
    </row>
    <row r="5692" spans="34:59" x14ac:dyDescent="0.25">
      <c r="AH5692" s="10"/>
      <c r="AI5692" s="6"/>
      <c r="AJ5692" s="10"/>
      <c r="AK5692" s="10"/>
      <c r="AL5692" s="10"/>
      <c r="AM5692" s="10"/>
      <c r="AN5692" s="10"/>
      <c r="AO5692" s="10"/>
      <c r="AP5692" s="10"/>
      <c r="AQ5692" s="10"/>
      <c r="AR5692" s="10"/>
      <c r="AS5692" s="10"/>
      <c r="AT5692" s="10"/>
      <c r="AU5692" s="10"/>
      <c r="AV5692" s="10"/>
      <c r="AW5692" s="10"/>
      <c r="AX5692" s="10"/>
      <c r="AY5692" s="10"/>
      <c r="AZ5692" s="10"/>
      <c r="BA5692" s="10"/>
      <c r="BB5692" s="10"/>
      <c r="BC5692" s="10"/>
      <c r="BD5692" s="10"/>
      <c r="BE5692" s="10"/>
      <c r="BF5692" s="10"/>
      <c r="BG5692" s="6"/>
    </row>
    <row r="5693" spans="34:59" x14ac:dyDescent="0.25">
      <c r="AH5693" s="6"/>
      <c r="AI5693" s="6"/>
      <c r="AJ5693" s="6"/>
      <c r="AK5693" s="6"/>
      <c r="AL5693" s="6"/>
      <c r="AM5693" s="6"/>
      <c r="AN5693" s="6"/>
      <c r="AO5693" s="6"/>
      <c r="AP5693" s="6"/>
      <c r="AQ5693" s="6"/>
      <c r="AR5693" s="6"/>
      <c r="AS5693" s="6"/>
      <c r="AT5693" s="6"/>
      <c r="AU5693" s="6"/>
      <c r="AV5693" s="6"/>
      <c r="AW5693" s="6"/>
      <c r="AX5693" s="6"/>
      <c r="AY5693" s="6"/>
      <c r="AZ5693" s="6"/>
      <c r="BA5693" s="6"/>
      <c r="BB5693" s="6"/>
      <c r="BC5693" s="6"/>
      <c r="BD5693" s="6"/>
      <c r="BE5693" s="6"/>
      <c r="BF5693" s="6"/>
      <c r="BG5693" s="10"/>
    </row>
    <row r="5694" spans="34:59" x14ac:dyDescent="0.25">
      <c r="AH5694" s="10"/>
      <c r="AI5694" s="6"/>
    </row>
    <row r="5695" spans="34:59" x14ac:dyDescent="0.25">
      <c r="AH5695" s="6"/>
      <c r="AI5695" s="6"/>
      <c r="AJ5695" s="6"/>
      <c r="AK5695" s="6"/>
      <c r="AL5695" s="6"/>
      <c r="AM5695" s="6"/>
      <c r="AN5695" s="6"/>
      <c r="AO5695" s="6"/>
      <c r="AP5695" s="6"/>
      <c r="AQ5695" s="6"/>
      <c r="AR5695" s="6"/>
      <c r="AS5695" s="6"/>
      <c r="AT5695" s="6"/>
      <c r="AU5695" s="6"/>
      <c r="AV5695" s="6"/>
      <c r="AW5695" s="6"/>
      <c r="AX5695" s="6"/>
      <c r="AY5695" s="6"/>
      <c r="AZ5695" s="6"/>
      <c r="BA5695" s="6"/>
      <c r="BB5695" s="6"/>
      <c r="BC5695" s="6"/>
      <c r="BD5695" s="6"/>
      <c r="BE5695" s="6"/>
      <c r="BF5695" s="6"/>
      <c r="BG5695" s="6"/>
    </row>
    <row r="5696" spans="34:59" x14ac:dyDescent="0.25">
      <c r="AH5696" s="10"/>
      <c r="AI5696" s="6"/>
      <c r="AJ5696" s="10"/>
      <c r="AK5696" s="10"/>
      <c r="AL5696" s="10"/>
      <c r="AM5696" s="10"/>
      <c r="AN5696" s="10"/>
      <c r="AO5696" s="10"/>
      <c r="AP5696" s="10"/>
      <c r="AQ5696" s="10"/>
      <c r="AR5696" s="10"/>
      <c r="AS5696" s="10"/>
      <c r="AT5696" s="10"/>
      <c r="AU5696" s="10"/>
      <c r="AV5696" s="10"/>
      <c r="AW5696" s="10"/>
      <c r="AX5696" s="10"/>
      <c r="AY5696" s="10"/>
      <c r="AZ5696" s="10"/>
      <c r="BA5696" s="10"/>
      <c r="BB5696" s="10"/>
      <c r="BC5696" s="10"/>
      <c r="BD5696" s="10"/>
      <c r="BE5696" s="10"/>
      <c r="BF5696" s="10"/>
      <c r="BG5696" s="6"/>
    </row>
    <row r="5697" spans="34:59" x14ac:dyDescent="0.25">
      <c r="AH5697" s="6"/>
      <c r="AI5697" s="6"/>
      <c r="AJ5697" s="6"/>
      <c r="AK5697" s="6"/>
      <c r="AL5697" s="6"/>
      <c r="AM5697" s="6"/>
      <c r="AN5697" s="6"/>
      <c r="AO5697" s="6"/>
      <c r="AP5697" s="6"/>
      <c r="AQ5697" s="6"/>
      <c r="AR5697" s="6"/>
      <c r="AS5697" s="6"/>
      <c r="AT5697" s="6"/>
      <c r="AU5697" s="6"/>
      <c r="AV5697" s="6"/>
      <c r="AW5697" s="6"/>
      <c r="AX5697" s="6"/>
      <c r="AY5697" s="6"/>
      <c r="AZ5697" s="6"/>
      <c r="BA5697" s="6"/>
      <c r="BB5697" s="6"/>
      <c r="BC5697" s="6"/>
      <c r="BD5697" s="6"/>
      <c r="BE5697" s="6"/>
      <c r="BF5697" s="6"/>
      <c r="BG5697" s="10"/>
    </row>
    <row r="5698" spans="34:59" x14ac:dyDescent="0.25">
      <c r="AH5698" s="10"/>
      <c r="AI5698" s="6"/>
    </row>
    <row r="5699" spans="34:59" x14ac:dyDescent="0.25">
      <c r="AH5699" s="6"/>
      <c r="AI5699" s="6"/>
      <c r="AJ5699" s="6"/>
      <c r="AK5699" s="6"/>
      <c r="AL5699" s="6"/>
      <c r="AM5699" s="6"/>
      <c r="AN5699" s="6"/>
      <c r="AO5699" s="6"/>
      <c r="AP5699" s="6"/>
      <c r="AQ5699" s="6"/>
      <c r="AR5699" s="6"/>
      <c r="AS5699" s="6"/>
      <c r="AT5699" s="6"/>
      <c r="AU5699" s="6"/>
      <c r="AV5699" s="6"/>
      <c r="AW5699" s="6"/>
      <c r="AX5699" s="6"/>
      <c r="AY5699" s="6"/>
      <c r="AZ5699" s="6"/>
      <c r="BA5699" s="6"/>
      <c r="BB5699" s="6"/>
      <c r="BC5699" s="6"/>
      <c r="BD5699" s="6"/>
      <c r="BE5699" s="6"/>
      <c r="BF5699" s="6"/>
      <c r="BG5699" s="6"/>
    </row>
    <row r="5700" spans="34:59" x14ac:dyDescent="0.25">
      <c r="AH5700" s="10"/>
      <c r="AI5700" s="6"/>
      <c r="AJ5700" s="10"/>
      <c r="AK5700" s="10"/>
      <c r="AL5700" s="10"/>
      <c r="AM5700" s="10"/>
      <c r="AN5700" s="10"/>
      <c r="AO5700" s="10"/>
      <c r="AP5700" s="10"/>
      <c r="AQ5700" s="10"/>
      <c r="AR5700" s="10"/>
      <c r="AS5700" s="10"/>
      <c r="AT5700" s="10"/>
      <c r="AU5700" s="10"/>
      <c r="AV5700" s="10"/>
      <c r="AW5700" s="10"/>
      <c r="AX5700" s="10"/>
      <c r="AY5700" s="10"/>
      <c r="AZ5700" s="10"/>
      <c r="BA5700" s="10"/>
      <c r="BB5700" s="10"/>
      <c r="BC5700" s="10"/>
      <c r="BD5700" s="10"/>
      <c r="BE5700" s="10"/>
      <c r="BF5700" s="10"/>
      <c r="BG5700" s="6"/>
    </row>
    <row r="5701" spans="34:59" x14ac:dyDescent="0.25">
      <c r="AH5701" s="6"/>
      <c r="AI5701" s="6"/>
      <c r="AJ5701" s="6"/>
      <c r="AK5701" s="6"/>
      <c r="AL5701" s="6"/>
      <c r="AM5701" s="6"/>
      <c r="AN5701" s="6"/>
      <c r="AO5701" s="6"/>
      <c r="AP5701" s="6"/>
      <c r="AQ5701" s="6"/>
      <c r="AR5701" s="6"/>
      <c r="AS5701" s="6"/>
      <c r="AT5701" s="6"/>
      <c r="AU5701" s="6"/>
      <c r="AV5701" s="6"/>
      <c r="AW5701" s="6"/>
      <c r="AX5701" s="6"/>
      <c r="AY5701" s="6"/>
      <c r="AZ5701" s="6"/>
      <c r="BA5701" s="6"/>
      <c r="BB5701" s="6"/>
      <c r="BC5701" s="6"/>
      <c r="BD5701" s="6"/>
      <c r="BE5701" s="6"/>
      <c r="BF5701" s="6"/>
      <c r="BG5701" s="10"/>
    </row>
    <row r="5702" spans="34:59" x14ac:dyDescent="0.25">
      <c r="AH5702" s="10"/>
      <c r="AI5702" s="6"/>
    </row>
    <row r="5703" spans="34:59" x14ac:dyDescent="0.25">
      <c r="AH5703" s="6"/>
      <c r="AI5703" s="6"/>
      <c r="AJ5703" s="6"/>
      <c r="AK5703" s="6"/>
      <c r="AL5703" s="6"/>
      <c r="AM5703" s="6"/>
      <c r="AN5703" s="6"/>
      <c r="AO5703" s="6"/>
      <c r="AP5703" s="6"/>
      <c r="AQ5703" s="6"/>
      <c r="AR5703" s="6"/>
      <c r="AS5703" s="6"/>
      <c r="AT5703" s="6"/>
      <c r="AU5703" s="6"/>
      <c r="AV5703" s="6"/>
      <c r="AW5703" s="6"/>
      <c r="AX5703" s="6"/>
      <c r="AY5703" s="6"/>
      <c r="AZ5703" s="6"/>
      <c r="BA5703" s="6"/>
      <c r="BB5703" s="6"/>
      <c r="BC5703" s="6"/>
      <c r="BD5703" s="6"/>
      <c r="BE5703" s="6"/>
      <c r="BF5703" s="6"/>
      <c r="BG5703" s="6"/>
    </row>
    <row r="5704" spans="34:59" x14ac:dyDescent="0.25">
      <c r="AH5704" s="10"/>
      <c r="AI5704" s="6"/>
      <c r="AJ5704" s="10"/>
      <c r="AK5704" s="10"/>
      <c r="AL5704" s="10"/>
      <c r="AM5704" s="10"/>
      <c r="AN5704" s="10"/>
      <c r="AO5704" s="10"/>
      <c r="AP5704" s="10"/>
      <c r="AQ5704" s="10"/>
      <c r="AR5704" s="10"/>
      <c r="AS5704" s="10"/>
      <c r="AT5704" s="10"/>
      <c r="AU5704" s="10"/>
      <c r="AV5704" s="10"/>
      <c r="AW5704" s="10"/>
      <c r="AX5704" s="10"/>
      <c r="AY5704" s="10"/>
      <c r="AZ5704" s="10"/>
      <c r="BA5704" s="10"/>
      <c r="BB5704" s="10"/>
      <c r="BC5704" s="10"/>
      <c r="BD5704" s="10"/>
      <c r="BE5704" s="10"/>
      <c r="BF5704" s="10"/>
      <c r="BG5704" s="6"/>
    </row>
    <row r="5705" spans="34:59" x14ac:dyDescent="0.25">
      <c r="AH5705" s="6"/>
      <c r="AI5705" s="6"/>
      <c r="AJ5705" s="6"/>
      <c r="AK5705" s="6"/>
      <c r="AL5705" s="6"/>
      <c r="AM5705" s="6"/>
      <c r="AN5705" s="6"/>
      <c r="AO5705" s="6"/>
      <c r="AP5705" s="6"/>
      <c r="AQ5705" s="6"/>
      <c r="AR5705" s="6"/>
      <c r="AS5705" s="6"/>
      <c r="AT5705" s="6"/>
      <c r="AU5705" s="6"/>
      <c r="AV5705" s="6"/>
      <c r="AW5705" s="6"/>
      <c r="AX5705" s="6"/>
      <c r="AY5705" s="6"/>
      <c r="AZ5705" s="6"/>
      <c r="BA5705" s="6"/>
      <c r="BB5705" s="6"/>
      <c r="BC5705" s="6"/>
      <c r="BD5705" s="6"/>
      <c r="BE5705" s="6"/>
      <c r="BF5705" s="6"/>
      <c r="BG5705" s="10"/>
    </row>
    <row r="5706" spans="34:59" x14ac:dyDescent="0.25">
      <c r="AH5706" s="10"/>
      <c r="AI5706" s="6"/>
    </row>
    <row r="5707" spans="34:59" x14ac:dyDescent="0.25">
      <c r="AH5707" s="6"/>
      <c r="AI5707" s="6"/>
      <c r="AJ5707" s="6"/>
      <c r="AK5707" s="6"/>
      <c r="AL5707" s="6"/>
      <c r="AM5707" s="6"/>
      <c r="AN5707" s="6"/>
      <c r="AO5707" s="6"/>
      <c r="AP5707" s="6"/>
      <c r="AQ5707" s="6"/>
      <c r="AR5707" s="6"/>
      <c r="AS5707" s="6"/>
      <c r="AT5707" s="6"/>
      <c r="AU5707" s="6"/>
      <c r="AV5707" s="6"/>
      <c r="AW5707" s="6"/>
      <c r="AX5707" s="6"/>
      <c r="AY5707" s="6"/>
      <c r="AZ5707" s="6"/>
      <c r="BA5707" s="6"/>
      <c r="BB5707" s="6"/>
      <c r="BC5707" s="6"/>
      <c r="BD5707" s="6"/>
      <c r="BE5707" s="6"/>
      <c r="BF5707" s="6"/>
      <c r="BG5707" s="6"/>
    </row>
    <row r="5708" spans="34:59" x14ac:dyDescent="0.25">
      <c r="AH5708" s="10"/>
      <c r="AI5708" s="6"/>
      <c r="AJ5708" s="10"/>
      <c r="AK5708" s="10"/>
      <c r="AL5708" s="10"/>
      <c r="AM5708" s="10"/>
      <c r="AN5708" s="10"/>
      <c r="AO5708" s="10"/>
      <c r="AP5708" s="10"/>
      <c r="AQ5708" s="10"/>
      <c r="AR5708" s="10"/>
      <c r="AS5708" s="10"/>
      <c r="AT5708" s="10"/>
      <c r="AU5708" s="10"/>
      <c r="AV5708" s="10"/>
      <c r="AW5708" s="10"/>
      <c r="AX5708" s="10"/>
      <c r="AY5708" s="10"/>
      <c r="AZ5708" s="10"/>
      <c r="BA5708" s="10"/>
      <c r="BB5708" s="10"/>
      <c r="BC5708" s="10"/>
      <c r="BD5708" s="10"/>
      <c r="BE5708" s="10"/>
      <c r="BF5708" s="10"/>
      <c r="BG5708" s="6"/>
    </row>
    <row r="5709" spans="34:59" x14ac:dyDescent="0.25">
      <c r="AH5709" s="6"/>
      <c r="AI5709" s="6"/>
      <c r="AJ5709" s="6"/>
      <c r="AK5709" s="6"/>
      <c r="AL5709" s="6"/>
      <c r="AM5709" s="6"/>
      <c r="AN5709" s="6"/>
      <c r="AO5709" s="6"/>
      <c r="AP5709" s="6"/>
      <c r="AQ5709" s="6"/>
      <c r="AR5709" s="6"/>
      <c r="AS5709" s="6"/>
      <c r="AT5709" s="6"/>
      <c r="AU5709" s="6"/>
      <c r="AV5709" s="6"/>
      <c r="AW5709" s="6"/>
      <c r="AX5709" s="6"/>
      <c r="AY5709" s="6"/>
      <c r="AZ5709" s="6"/>
      <c r="BA5709" s="6"/>
      <c r="BB5709" s="6"/>
      <c r="BC5709" s="6"/>
      <c r="BD5709" s="6"/>
      <c r="BE5709" s="6"/>
      <c r="BF5709" s="6"/>
      <c r="BG5709" s="10"/>
    </row>
    <row r="5710" spans="34:59" x14ac:dyDescent="0.25">
      <c r="AH5710" s="10"/>
      <c r="AI5710" s="6"/>
    </row>
    <row r="5711" spans="34:59" x14ac:dyDescent="0.25">
      <c r="AH5711" s="6"/>
      <c r="AI5711" s="6"/>
      <c r="AJ5711" s="6"/>
      <c r="AK5711" s="6"/>
      <c r="AL5711" s="6"/>
      <c r="AM5711" s="6"/>
      <c r="AN5711" s="6"/>
      <c r="AO5711" s="6"/>
      <c r="AP5711" s="6"/>
      <c r="AQ5711" s="6"/>
      <c r="AR5711" s="6"/>
      <c r="AS5711" s="6"/>
      <c r="AT5711" s="6"/>
      <c r="AU5711" s="6"/>
      <c r="AV5711" s="6"/>
      <c r="AW5711" s="6"/>
      <c r="AX5711" s="6"/>
      <c r="AY5711" s="6"/>
      <c r="AZ5711" s="6"/>
      <c r="BA5711" s="6"/>
      <c r="BB5711" s="6"/>
      <c r="BC5711" s="6"/>
      <c r="BD5711" s="6"/>
      <c r="BE5711" s="6"/>
      <c r="BF5711" s="6"/>
      <c r="BG5711" s="6"/>
    </row>
    <row r="5712" spans="34:59" x14ac:dyDescent="0.25">
      <c r="AH5712" s="10"/>
      <c r="AI5712" s="6"/>
      <c r="AJ5712" s="10"/>
      <c r="AK5712" s="10"/>
      <c r="AL5712" s="10"/>
      <c r="AM5712" s="10"/>
      <c r="AN5712" s="10"/>
      <c r="AO5712" s="10"/>
      <c r="AP5712" s="10"/>
      <c r="AQ5712" s="10"/>
      <c r="AR5712" s="10"/>
      <c r="AS5712" s="10"/>
      <c r="AT5712" s="10"/>
      <c r="AU5712" s="10"/>
      <c r="AV5712" s="10"/>
      <c r="AW5712" s="10"/>
      <c r="AX5712" s="10"/>
      <c r="AY5712" s="10"/>
      <c r="AZ5712" s="10"/>
      <c r="BA5712" s="10"/>
      <c r="BB5712" s="10"/>
      <c r="BC5712" s="10"/>
      <c r="BD5712" s="10"/>
      <c r="BE5712" s="10"/>
      <c r="BF5712" s="10"/>
      <c r="BG5712" s="6"/>
    </row>
    <row r="5713" spans="34:59" x14ac:dyDescent="0.25">
      <c r="AH5713" s="6"/>
      <c r="AI5713" s="6"/>
      <c r="AJ5713" s="6"/>
      <c r="AK5713" s="6"/>
      <c r="AL5713" s="6"/>
      <c r="AM5713" s="6"/>
      <c r="AN5713" s="6"/>
      <c r="AO5713" s="6"/>
      <c r="AP5713" s="6"/>
      <c r="AQ5713" s="6"/>
      <c r="AR5713" s="6"/>
      <c r="AS5713" s="6"/>
      <c r="AT5713" s="6"/>
      <c r="AU5713" s="6"/>
      <c r="AV5713" s="6"/>
      <c r="AW5713" s="6"/>
      <c r="AX5713" s="6"/>
      <c r="AY5713" s="6"/>
      <c r="AZ5713" s="6"/>
      <c r="BA5713" s="6"/>
      <c r="BB5713" s="6"/>
      <c r="BC5713" s="6"/>
      <c r="BD5713" s="6"/>
      <c r="BE5713" s="6"/>
      <c r="BF5713" s="6"/>
      <c r="BG5713" s="10"/>
    </row>
    <row r="5714" spans="34:59" x14ac:dyDescent="0.25">
      <c r="AH5714" s="10"/>
      <c r="AI5714" s="6"/>
    </row>
    <row r="5715" spans="34:59" x14ac:dyDescent="0.25">
      <c r="AH5715" s="6"/>
      <c r="AI5715" s="6"/>
      <c r="AJ5715" s="6"/>
      <c r="AK5715" s="6"/>
      <c r="AL5715" s="6"/>
      <c r="AM5715" s="6"/>
      <c r="AN5715" s="6"/>
      <c r="AO5715" s="6"/>
      <c r="AP5715" s="6"/>
      <c r="AQ5715" s="6"/>
      <c r="AR5715" s="6"/>
      <c r="AS5715" s="6"/>
      <c r="AT5715" s="6"/>
      <c r="AU5715" s="6"/>
      <c r="AV5715" s="6"/>
      <c r="AW5715" s="6"/>
      <c r="AX5715" s="6"/>
      <c r="AY5715" s="6"/>
      <c r="AZ5715" s="6"/>
      <c r="BA5715" s="6"/>
      <c r="BB5715" s="6"/>
      <c r="BC5715" s="6"/>
      <c r="BD5715" s="6"/>
      <c r="BE5715" s="6"/>
      <c r="BF5715" s="6"/>
      <c r="BG5715" s="6"/>
    </row>
    <row r="5716" spans="34:59" x14ac:dyDescent="0.25">
      <c r="AH5716" s="10"/>
      <c r="AI5716" s="6"/>
      <c r="AJ5716" s="10"/>
      <c r="AK5716" s="10"/>
      <c r="AL5716" s="10"/>
      <c r="AM5716" s="10"/>
      <c r="AN5716" s="10"/>
      <c r="AO5716" s="10"/>
      <c r="AP5716" s="10"/>
      <c r="AQ5716" s="10"/>
      <c r="AR5716" s="10"/>
      <c r="AS5716" s="10"/>
      <c r="AT5716" s="10"/>
      <c r="AU5716" s="10"/>
      <c r="AV5716" s="10"/>
      <c r="AW5716" s="10"/>
      <c r="AX5716" s="10"/>
      <c r="AY5716" s="10"/>
      <c r="AZ5716" s="10"/>
      <c r="BA5716" s="10"/>
      <c r="BB5716" s="10"/>
      <c r="BC5716" s="10"/>
      <c r="BD5716" s="10"/>
      <c r="BE5716" s="10"/>
      <c r="BF5716" s="10"/>
      <c r="BG5716" s="6"/>
    </row>
    <row r="5717" spans="34:59" x14ac:dyDescent="0.25">
      <c r="AH5717" s="6"/>
      <c r="AI5717" s="6"/>
      <c r="AJ5717" s="6"/>
      <c r="AK5717" s="6"/>
      <c r="AL5717" s="6"/>
      <c r="AM5717" s="6"/>
      <c r="AN5717" s="6"/>
      <c r="AO5717" s="6"/>
      <c r="AP5717" s="6"/>
      <c r="AQ5717" s="6"/>
      <c r="AR5717" s="6"/>
      <c r="AS5717" s="6"/>
      <c r="AT5717" s="6"/>
      <c r="AU5717" s="6"/>
      <c r="AV5717" s="6"/>
      <c r="AW5717" s="6"/>
      <c r="AX5717" s="6"/>
      <c r="AY5717" s="6"/>
      <c r="AZ5717" s="6"/>
      <c r="BA5717" s="6"/>
      <c r="BB5717" s="6"/>
      <c r="BC5717" s="6"/>
      <c r="BD5717" s="6"/>
      <c r="BE5717" s="6"/>
      <c r="BF5717" s="6"/>
      <c r="BG5717" s="10"/>
    </row>
    <row r="5718" spans="34:59" x14ac:dyDescent="0.25">
      <c r="AH5718" s="10"/>
      <c r="AI5718" s="6"/>
    </row>
    <row r="5719" spans="34:59" x14ac:dyDescent="0.25">
      <c r="AH5719" s="6"/>
      <c r="AI5719" s="6"/>
      <c r="AJ5719" s="6"/>
      <c r="AK5719" s="6"/>
      <c r="AL5719" s="6"/>
      <c r="AM5719" s="6"/>
      <c r="AN5719" s="6"/>
      <c r="AO5719" s="6"/>
      <c r="AP5719" s="6"/>
      <c r="AQ5719" s="6"/>
      <c r="AR5719" s="6"/>
      <c r="AS5719" s="6"/>
      <c r="AT5719" s="6"/>
      <c r="AU5719" s="6"/>
      <c r="AV5719" s="6"/>
      <c r="AW5719" s="6"/>
      <c r="AX5719" s="6"/>
      <c r="AY5719" s="6"/>
      <c r="AZ5719" s="6"/>
      <c r="BA5719" s="6"/>
      <c r="BB5719" s="6"/>
      <c r="BC5719" s="6"/>
      <c r="BD5719" s="6"/>
      <c r="BE5719" s="6"/>
      <c r="BF5719" s="6"/>
      <c r="BG5719" s="6"/>
    </row>
    <row r="5720" spans="34:59" x14ac:dyDescent="0.25">
      <c r="AH5720" s="10"/>
      <c r="AI5720" s="6"/>
      <c r="AJ5720" s="10"/>
      <c r="AK5720" s="10"/>
      <c r="AL5720" s="10"/>
      <c r="AM5720" s="10"/>
      <c r="AN5720" s="10"/>
      <c r="AO5720" s="10"/>
      <c r="AP5720" s="10"/>
      <c r="AQ5720" s="10"/>
      <c r="AR5720" s="10"/>
      <c r="AS5720" s="10"/>
      <c r="AT5720" s="10"/>
      <c r="AU5720" s="10"/>
      <c r="AV5720" s="10"/>
      <c r="AW5720" s="10"/>
      <c r="AX5720" s="10"/>
      <c r="AY5720" s="10"/>
      <c r="AZ5720" s="10"/>
      <c r="BA5720" s="10"/>
      <c r="BB5720" s="10"/>
      <c r="BC5720" s="10"/>
      <c r="BD5720" s="10"/>
      <c r="BE5720" s="10"/>
      <c r="BF5720" s="10"/>
      <c r="BG5720" s="6"/>
    </row>
    <row r="5721" spans="34:59" x14ac:dyDescent="0.25">
      <c r="AH5721" s="6"/>
      <c r="AI5721" s="6"/>
      <c r="AJ5721" s="6"/>
      <c r="AK5721" s="6"/>
      <c r="AL5721" s="6"/>
      <c r="AM5721" s="6"/>
      <c r="AN5721" s="6"/>
      <c r="AO5721" s="6"/>
      <c r="AP5721" s="6"/>
      <c r="AQ5721" s="6"/>
      <c r="AR5721" s="6"/>
      <c r="AS5721" s="6"/>
      <c r="AT5721" s="6"/>
      <c r="AU5721" s="6"/>
      <c r="AV5721" s="6"/>
      <c r="AW5721" s="6"/>
      <c r="AX5721" s="6"/>
      <c r="AY5721" s="6"/>
      <c r="AZ5721" s="6"/>
      <c r="BA5721" s="6"/>
      <c r="BB5721" s="6"/>
      <c r="BC5721" s="6"/>
      <c r="BD5721" s="6"/>
      <c r="BE5721" s="6"/>
      <c r="BF5721" s="6"/>
      <c r="BG5721" s="10"/>
    </row>
    <row r="5722" spans="34:59" x14ac:dyDescent="0.25">
      <c r="AH5722" s="10"/>
      <c r="AI5722" s="6"/>
    </row>
    <row r="5723" spans="34:59" x14ac:dyDescent="0.25">
      <c r="AH5723" s="6"/>
      <c r="AI5723" s="6"/>
      <c r="AJ5723" s="6"/>
      <c r="AK5723" s="6"/>
      <c r="AL5723" s="6"/>
      <c r="AM5723" s="6"/>
      <c r="AN5723" s="6"/>
      <c r="AO5723" s="6"/>
      <c r="AP5723" s="6"/>
      <c r="AQ5723" s="6"/>
      <c r="AR5723" s="6"/>
      <c r="AS5723" s="6"/>
      <c r="AT5723" s="6"/>
      <c r="AU5723" s="6"/>
      <c r="AV5723" s="6"/>
      <c r="AW5723" s="6"/>
      <c r="AX5723" s="6"/>
      <c r="AY5723" s="6"/>
      <c r="AZ5723" s="6"/>
      <c r="BA5723" s="6"/>
      <c r="BB5723" s="6"/>
      <c r="BC5723" s="6"/>
      <c r="BD5723" s="6"/>
      <c r="BE5723" s="6"/>
      <c r="BF5723" s="6"/>
      <c r="BG5723" s="6"/>
    </row>
    <row r="5724" spans="34:59" x14ac:dyDescent="0.25">
      <c r="AH5724" s="10"/>
      <c r="AI5724" s="6"/>
      <c r="AJ5724" s="10"/>
      <c r="AK5724" s="10"/>
      <c r="AL5724" s="10"/>
      <c r="AM5724" s="10"/>
      <c r="AN5724" s="10"/>
      <c r="AO5724" s="10"/>
      <c r="AP5724" s="10"/>
      <c r="AQ5724" s="10"/>
      <c r="AR5724" s="10"/>
      <c r="AS5724" s="10"/>
      <c r="AT5724" s="10"/>
      <c r="AU5724" s="10"/>
      <c r="AV5724" s="10"/>
      <c r="AW5724" s="10"/>
      <c r="AX5724" s="10"/>
      <c r="AY5724" s="10"/>
      <c r="AZ5724" s="10"/>
      <c r="BA5724" s="10"/>
      <c r="BB5724" s="10"/>
      <c r="BC5724" s="10"/>
      <c r="BD5724" s="10"/>
      <c r="BE5724" s="10"/>
      <c r="BF5724" s="10"/>
      <c r="BG5724" s="6"/>
    </row>
    <row r="5725" spans="34:59" x14ac:dyDescent="0.25">
      <c r="AH5725" s="6"/>
      <c r="AI5725" s="6"/>
      <c r="AJ5725" s="6"/>
      <c r="AK5725" s="6"/>
      <c r="AL5725" s="6"/>
      <c r="AM5725" s="6"/>
      <c r="AN5725" s="6"/>
      <c r="AO5725" s="6"/>
      <c r="AP5725" s="6"/>
      <c r="AQ5725" s="6"/>
      <c r="AR5725" s="6"/>
      <c r="AS5725" s="6"/>
      <c r="AT5725" s="6"/>
      <c r="AU5725" s="6"/>
      <c r="AV5725" s="6"/>
      <c r="AW5725" s="6"/>
      <c r="AX5725" s="6"/>
      <c r="AY5725" s="6"/>
      <c r="AZ5725" s="6"/>
      <c r="BA5725" s="6"/>
      <c r="BB5725" s="6"/>
      <c r="BC5725" s="6"/>
      <c r="BD5725" s="6"/>
      <c r="BE5725" s="6"/>
      <c r="BF5725" s="6"/>
      <c r="BG5725" s="10"/>
    </row>
    <row r="5726" spans="34:59" x14ac:dyDescent="0.25">
      <c r="AH5726" s="10"/>
      <c r="AI5726" s="6"/>
    </row>
    <row r="5727" spans="34:59" x14ac:dyDescent="0.25">
      <c r="AH5727" s="6"/>
      <c r="AI5727" s="6"/>
      <c r="AJ5727" s="6"/>
      <c r="AK5727" s="6"/>
      <c r="AL5727" s="6"/>
      <c r="AM5727" s="6"/>
      <c r="AN5727" s="6"/>
      <c r="AO5727" s="6"/>
      <c r="AP5727" s="6"/>
      <c r="AQ5727" s="6"/>
      <c r="AR5727" s="6"/>
      <c r="AS5727" s="6"/>
      <c r="AT5727" s="6"/>
      <c r="AU5727" s="6"/>
      <c r="AV5727" s="6"/>
      <c r="AW5727" s="6"/>
      <c r="AX5727" s="6"/>
      <c r="AY5727" s="6"/>
      <c r="AZ5727" s="6"/>
      <c r="BA5727" s="6"/>
      <c r="BB5727" s="6"/>
      <c r="BC5727" s="6"/>
      <c r="BD5727" s="6"/>
      <c r="BE5727" s="6"/>
      <c r="BF5727" s="6"/>
      <c r="BG5727" s="6"/>
    </row>
    <row r="5728" spans="34:59" x14ac:dyDescent="0.25">
      <c r="AH5728" s="10"/>
      <c r="AI5728" s="6"/>
      <c r="AJ5728" s="10"/>
      <c r="AK5728" s="10"/>
      <c r="AL5728" s="10"/>
      <c r="AM5728" s="10"/>
      <c r="AN5728" s="10"/>
      <c r="AO5728" s="10"/>
      <c r="AP5728" s="10"/>
      <c r="AQ5728" s="10"/>
      <c r="AR5728" s="10"/>
      <c r="AS5728" s="10"/>
      <c r="AT5728" s="10"/>
      <c r="AU5728" s="10"/>
      <c r="AV5728" s="10"/>
      <c r="AW5728" s="10"/>
      <c r="AX5728" s="10"/>
      <c r="AY5728" s="10"/>
      <c r="AZ5728" s="10"/>
      <c r="BA5728" s="10"/>
      <c r="BB5728" s="10"/>
      <c r="BC5728" s="10"/>
      <c r="BD5728" s="10"/>
      <c r="BE5728" s="10"/>
      <c r="BF5728" s="10"/>
      <c r="BG5728" s="6"/>
    </row>
    <row r="5729" spans="34:59" x14ac:dyDescent="0.25">
      <c r="AH5729" s="6"/>
      <c r="AI5729" s="6"/>
      <c r="AJ5729" s="6"/>
      <c r="AK5729" s="6"/>
      <c r="AL5729" s="6"/>
      <c r="AM5729" s="6"/>
      <c r="AN5729" s="6"/>
      <c r="AO5729" s="6"/>
      <c r="AP5729" s="6"/>
      <c r="AQ5729" s="6"/>
      <c r="AR5729" s="6"/>
      <c r="AS5729" s="6"/>
      <c r="AT5729" s="6"/>
      <c r="AU5729" s="6"/>
      <c r="AV5729" s="6"/>
      <c r="AW5729" s="6"/>
      <c r="AX5729" s="6"/>
      <c r="AY5729" s="6"/>
      <c r="AZ5729" s="6"/>
      <c r="BA5729" s="6"/>
      <c r="BB5729" s="6"/>
      <c r="BC5729" s="6"/>
      <c r="BD5729" s="6"/>
      <c r="BE5729" s="6"/>
      <c r="BF5729" s="6"/>
      <c r="BG5729" s="10"/>
    </row>
    <row r="5730" spans="34:59" x14ac:dyDescent="0.25">
      <c r="AH5730" s="10"/>
      <c r="AI5730" s="6"/>
    </row>
    <row r="5731" spans="34:59" x14ac:dyDescent="0.25">
      <c r="AH5731" s="6"/>
      <c r="AI5731" s="6"/>
      <c r="AJ5731" s="6"/>
      <c r="AK5731" s="6"/>
      <c r="AL5731" s="6"/>
      <c r="AM5731" s="6"/>
      <c r="AN5731" s="6"/>
      <c r="AO5731" s="6"/>
      <c r="AP5731" s="6"/>
      <c r="AQ5731" s="6"/>
      <c r="AR5731" s="6"/>
      <c r="AS5731" s="6"/>
      <c r="AT5731" s="6"/>
      <c r="AU5731" s="6"/>
      <c r="AV5731" s="6"/>
      <c r="AW5731" s="6"/>
      <c r="AX5731" s="6"/>
      <c r="AY5731" s="6"/>
      <c r="AZ5731" s="6"/>
      <c r="BA5731" s="6"/>
      <c r="BB5731" s="6"/>
      <c r="BC5731" s="6"/>
      <c r="BD5731" s="6"/>
      <c r="BE5731" s="6"/>
      <c r="BF5731" s="6"/>
      <c r="BG5731" s="6"/>
    </row>
    <row r="5732" spans="34:59" x14ac:dyDescent="0.25">
      <c r="AH5732" s="10"/>
      <c r="AI5732" s="6"/>
      <c r="AJ5732" s="10"/>
      <c r="AK5732" s="10"/>
      <c r="AL5732" s="10"/>
      <c r="AM5732" s="10"/>
      <c r="AN5732" s="10"/>
      <c r="AO5732" s="10"/>
      <c r="AP5732" s="10"/>
      <c r="AQ5732" s="10"/>
      <c r="AR5732" s="10"/>
      <c r="AS5732" s="10"/>
      <c r="AT5732" s="10"/>
      <c r="AU5732" s="10"/>
      <c r="AV5732" s="10"/>
      <c r="AW5732" s="10"/>
      <c r="AX5732" s="10"/>
      <c r="AY5732" s="10"/>
      <c r="AZ5732" s="10"/>
      <c r="BA5732" s="10"/>
      <c r="BB5732" s="10"/>
      <c r="BC5732" s="10"/>
      <c r="BD5732" s="10"/>
      <c r="BE5732" s="10"/>
      <c r="BF5732" s="10"/>
      <c r="BG5732" s="6"/>
    </row>
    <row r="5733" spans="34:59" x14ac:dyDescent="0.25">
      <c r="AH5733" s="6"/>
      <c r="AI5733" s="6"/>
      <c r="AJ5733" s="6"/>
      <c r="AK5733" s="6"/>
      <c r="AL5733" s="6"/>
      <c r="AM5733" s="6"/>
      <c r="AN5733" s="6"/>
      <c r="AO5733" s="6"/>
      <c r="AP5733" s="6"/>
      <c r="AQ5733" s="6"/>
      <c r="AR5733" s="6"/>
      <c r="AS5733" s="6"/>
      <c r="AT5733" s="6"/>
      <c r="AU5733" s="6"/>
      <c r="AV5733" s="6"/>
      <c r="AW5733" s="6"/>
      <c r="AX5733" s="6"/>
      <c r="AY5733" s="6"/>
      <c r="AZ5733" s="6"/>
      <c r="BA5733" s="6"/>
      <c r="BB5733" s="6"/>
      <c r="BC5733" s="6"/>
      <c r="BD5733" s="6"/>
      <c r="BE5733" s="6"/>
      <c r="BF5733" s="6"/>
      <c r="BG5733" s="10"/>
    </row>
    <row r="5734" spans="34:59" x14ac:dyDescent="0.25">
      <c r="AH5734" s="10"/>
      <c r="AI5734" s="6"/>
    </row>
    <row r="5735" spans="34:59" x14ac:dyDescent="0.25">
      <c r="AH5735" s="6"/>
      <c r="AI5735" s="6"/>
      <c r="AJ5735" s="6"/>
      <c r="AK5735" s="6"/>
      <c r="AL5735" s="6"/>
      <c r="AM5735" s="6"/>
      <c r="AN5735" s="6"/>
      <c r="AO5735" s="6"/>
      <c r="AP5735" s="6"/>
      <c r="AQ5735" s="6"/>
      <c r="AR5735" s="6"/>
      <c r="AS5735" s="6"/>
      <c r="AT5735" s="6"/>
      <c r="AU5735" s="6"/>
      <c r="AV5735" s="6"/>
      <c r="AW5735" s="6"/>
      <c r="AX5735" s="6"/>
      <c r="AY5735" s="6"/>
      <c r="AZ5735" s="6"/>
      <c r="BA5735" s="6"/>
      <c r="BB5735" s="6"/>
      <c r="BC5735" s="6"/>
      <c r="BD5735" s="6"/>
      <c r="BE5735" s="6"/>
      <c r="BF5735" s="6"/>
      <c r="BG5735" s="6"/>
    </row>
    <row r="5736" spans="34:59" x14ac:dyDescent="0.25">
      <c r="AH5736" s="10"/>
      <c r="AI5736" s="6"/>
      <c r="AJ5736" s="10"/>
      <c r="AK5736" s="10"/>
      <c r="AL5736" s="10"/>
      <c r="AM5736" s="10"/>
      <c r="AN5736" s="10"/>
      <c r="AO5736" s="10"/>
      <c r="AP5736" s="10"/>
      <c r="AQ5736" s="10"/>
      <c r="AR5736" s="10"/>
      <c r="AS5736" s="10"/>
      <c r="AT5736" s="10"/>
      <c r="AU5736" s="10"/>
      <c r="AV5736" s="10"/>
      <c r="AW5736" s="10"/>
      <c r="AX5736" s="10"/>
      <c r="AY5736" s="10"/>
      <c r="AZ5736" s="10"/>
      <c r="BA5736" s="10"/>
      <c r="BB5736" s="10"/>
      <c r="BC5736" s="10"/>
      <c r="BD5736" s="10"/>
      <c r="BE5736" s="10"/>
      <c r="BF5736" s="10"/>
      <c r="BG5736" s="6"/>
    </row>
    <row r="5737" spans="34:59" x14ac:dyDescent="0.25">
      <c r="AH5737" s="6"/>
      <c r="AI5737" s="6"/>
      <c r="AJ5737" s="6"/>
      <c r="AK5737" s="6"/>
      <c r="AL5737" s="6"/>
      <c r="AM5737" s="6"/>
      <c r="AN5737" s="6"/>
      <c r="AO5737" s="6"/>
      <c r="AP5737" s="6"/>
      <c r="AQ5737" s="6"/>
      <c r="AR5737" s="6"/>
      <c r="AS5737" s="6"/>
      <c r="AT5737" s="6"/>
      <c r="AU5737" s="6"/>
      <c r="AV5737" s="6"/>
      <c r="AW5737" s="6"/>
      <c r="AX5737" s="6"/>
      <c r="AY5737" s="6"/>
      <c r="AZ5737" s="6"/>
      <c r="BA5737" s="6"/>
      <c r="BB5737" s="6"/>
      <c r="BC5737" s="6"/>
      <c r="BD5737" s="6"/>
      <c r="BE5737" s="6"/>
      <c r="BF5737" s="6"/>
      <c r="BG5737" s="10"/>
    </row>
    <row r="5738" spans="34:59" x14ac:dyDescent="0.25">
      <c r="AH5738" s="10"/>
      <c r="AI5738" s="6"/>
    </row>
    <row r="5739" spans="34:59" x14ac:dyDescent="0.25">
      <c r="AH5739" s="6"/>
      <c r="AI5739" s="6"/>
      <c r="AJ5739" s="6"/>
      <c r="AK5739" s="6"/>
      <c r="AL5739" s="6"/>
      <c r="AM5739" s="6"/>
      <c r="AN5739" s="6"/>
      <c r="AO5739" s="6"/>
      <c r="AP5739" s="6"/>
      <c r="AQ5739" s="6"/>
      <c r="AR5739" s="6"/>
      <c r="AS5739" s="6"/>
      <c r="AT5739" s="6"/>
      <c r="AU5739" s="6"/>
      <c r="AV5739" s="6"/>
      <c r="AW5739" s="6"/>
      <c r="AX5739" s="6"/>
      <c r="AY5739" s="6"/>
      <c r="AZ5739" s="6"/>
      <c r="BA5739" s="6"/>
      <c r="BB5739" s="6"/>
      <c r="BC5739" s="6"/>
      <c r="BD5739" s="6"/>
      <c r="BE5739" s="6"/>
      <c r="BF5739" s="6"/>
      <c r="BG5739" s="6"/>
    </row>
    <row r="5740" spans="34:59" x14ac:dyDescent="0.25">
      <c r="AH5740" s="10"/>
      <c r="AI5740" s="6"/>
      <c r="AJ5740" s="10"/>
      <c r="AK5740" s="10"/>
      <c r="AL5740" s="10"/>
      <c r="AM5740" s="10"/>
      <c r="AN5740" s="10"/>
      <c r="AO5740" s="10"/>
      <c r="AP5740" s="10"/>
      <c r="AQ5740" s="10"/>
      <c r="AR5740" s="10"/>
      <c r="AS5740" s="10"/>
      <c r="AT5740" s="10"/>
      <c r="AU5740" s="10"/>
      <c r="AV5740" s="10"/>
      <c r="AW5740" s="10"/>
      <c r="AX5740" s="10"/>
      <c r="AY5740" s="10"/>
      <c r="AZ5740" s="10"/>
      <c r="BA5740" s="10"/>
      <c r="BB5740" s="10"/>
      <c r="BC5740" s="10"/>
      <c r="BD5740" s="10"/>
      <c r="BE5740" s="10"/>
      <c r="BF5740" s="10"/>
      <c r="BG5740" s="6"/>
    </row>
    <row r="5741" spans="34:59" x14ac:dyDescent="0.25">
      <c r="AH5741" s="6"/>
      <c r="AI5741" s="6"/>
      <c r="AJ5741" s="6"/>
      <c r="AK5741" s="6"/>
      <c r="AL5741" s="6"/>
      <c r="AM5741" s="6"/>
      <c r="AN5741" s="6"/>
      <c r="AO5741" s="6"/>
      <c r="AP5741" s="6"/>
      <c r="AQ5741" s="6"/>
      <c r="AR5741" s="6"/>
      <c r="AS5741" s="6"/>
      <c r="AT5741" s="6"/>
      <c r="AU5741" s="6"/>
      <c r="AV5741" s="6"/>
      <c r="AW5741" s="6"/>
      <c r="AX5741" s="6"/>
      <c r="AY5741" s="6"/>
      <c r="AZ5741" s="6"/>
      <c r="BA5741" s="6"/>
      <c r="BB5741" s="6"/>
      <c r="BC5741" s="6"/>
      <c r="BD5741" s="6"/>
      <c r="BE5741" s="6"/>
      <c r="BF5741" s="6"/>
      <c r="BG5741" s="10"/>
    </row>
    <row r="5742" spans="34:59" x14ac:dyDescent="0.25">
      <c r="AH5742" s="10"/>
      <c r="AI5742" s="6"/>
    </row>
    <row r="5743" spans="34:59" x14ac:dyDescent="0.25">
      <c r="AH5743" s="6"/>
      <c r="AI5743" s="6"/>
      <c r="AJ5743" s="6"/>
      <c r="AK5743" s="6"/>
      <c r="AL5743" s="6"/>
      <c r="AM5743" s="6"/>
      <c r="AN5743" s="6"/>
      <c r="AO5743" s="6"/>
      <c r="AP5743" s="6"/>
      <c r="AQ5743" s="6"/>
      <c r="AR5743" s="6"/>
      <c r="AS5743" s="6"/>
      <c r="AT5743" s="6"/>
      <c r="AU5743" s="6"/>
      <c r="AV5743" s="6"/>
      <c r="AW5743" s="6"/>
      <c r="AX5743" s="6"/>
      <c r="AY5743" s="6"/>
      <c r="AZ5743" s="6"/>
      <c r="BA5743" s="6"/>
      <c r="BB5743" s="6"/>
      <c r="BC5743" s="6"/>
      <c r="BD5743" s="6"/>
      <c r="BE5743" s="6"/>
      <c r="BF5743" s="6"/>
      <c r="BG5743" s="6"/>
    </row>
    <row r="5744" spans="34:59" x14ac:dyDescent="0.25">
      <c r="AH5744" s="10"/>
      <c r="AI5744" s="6"/>
      <c r="AJ5744" s="10"/>
      <c r="AK5744" s="10"/>
      <c r="AL5744" s="10"/>
      <c r="AM5744" s="10"/>
      <c r="AN5744" s="10"/>
      <c r="AO5744" s="10"/>
      <c r="AP5744" s="10"/>
      <c r="AQ5744" s="10"/>
      <c r="AR5744" s="10"/>
      <c r="AS5744" s="10"/>
      <c r="AT5744" s="10"/>
      <c r="AU5744" s="10"/>
      <c r="AV5744" s="10"/>
      <c r="AW5744" s="10"/>
      <c r="AX5744" s="10"/>
      <c r="AY5744" s="10"/>
      <c r="AZ5744" s="10"/>
      <c r="BA5744" s="10"/>
      <c r="BB5744" s="10"/>
      <c r="BC5744" s="10"/>
      <c r="BD5744" s="10"/>
      <c r="BE5744" s="10"/>
      <c r="BF5744" s="10"/>
      <c r="BG5744" s="6"/>
    </row>
    <row r="5745" spans="34:59" x14ac:dyDescent="0.25">
      <c r="AH5745" s="6"/>
      <c r="AI5745" s="6"/>
      <c r="AJ5745" s="6"/>
      <c r="AK5745" s="6"/>
      <c r="AL5745" s="6"/>
      <c r="AM5745" s="6"/>
      <c r="AN5745" s="6"/>
      <c r="AO5745" s="6"/>
      <c r="AP5745" s="6"/>
      <c r="AQ5745" s="6"/>
      <c r="AR5745" s="6"/>
      <c r="AS5745" s="6"/>
      <c r="AT5745" s="6"/>
      <c r="AU5745" s="6"/>
      <c r="AV5745" s="6"/>
      <c r="AW5745" s="6"/>
      <c r="AX5745" s="6"/>
      <c r="AY5745" s="6"/>
      <c r="AZ5745" s="6"/>
      <c r="BA5745" s="6"/>
      <c r="BB5745" s="6"/>
      <c r="BC5745" s="6"/>
      <c r="BD5745" s="6"/>
      <c r="BE5745" s="6"/>
      <c r="BF5745" s="6"/>
      <c r="BG5745" s="10"/>
    </row>
    <row r="5746" spans="34:59" x14ac:dyDescent="0.25">
      <c r="AH5746" s="10"/>
      <c r="AI5746" s="6"/>
    </row>
    <row r="5747" spans="34:59" x14ac:dyDescent="0.25">
      <c r="AH5747" s="6"/>
      <c r="AI5747" s="6"/>
      <c r="AJ5747" s="6"/>
      <c r="AK5747" s="6"/>
      <c r="AL5747" s="6"/>
      <c r="AM5747" s="6"/>
      <c r="AN5747" s="6"/>
      <c r="AO5747" s="6"/>
      <c r="AP5747" s="6"/>
      <c r="AQ5747" s="6"/>
      <c r="AR5747" s="6"/>
      <c r="AS5747" s="6"/>
      <c r="AT5747" s="6"/>
      <c r="AU5747" s="6"/>
      <c r="AV5747" s="6"/>
      <c r="AW5747" s="6"/>
      <c r="AX5747" s="6"/>
      <c r="AY5747" s="6"/>
      <c r="AZ5747" s="6"/>
      <c r="BA5747" s="6"/>
      <c r="BB5747" s="6"/>
      <c r="BC5747" s="6"/>
      <c r="BD5747" s="6"/>
      <c r="BE5747" s="6"/>
      <c r="BF5747" s="6"/>
      <c r="BG5747" s="6"/>
    </row>
    <row r="5748" spans="34:59" x14ac:dyDescent="0.25">
      <c r="AH5748" s="10"/>
      <c r="AI5748" s="6"/>
      <c r="AJ5748" s="10"/>
      <c r="AK5748" s="10"/>
      <c r="AL5748" s="10"/>
      <c r="AM5748" s="10"/>
      <c r="AN5748" s="10"/>
      <c r="AO5748" s="10"/>
      <c r="AP5748" s="10"/>
      <c r="AQ5748" s="10"/>
      <c r="AR5748" s="10"/>
      <c r="AS5748" s="10"/>
      <c r="AT5748" s="10"/>
      <c r="AU5748" s="10"/>
      <c r="AV5748" s="10"/>
      <c r="AW5748" s="10"/>
      <c r="AX5748" s="10"/>
      <c r="AY5748" s="10"/>
      <c r="AZ5748" s="10"/>
      <c r="BA5748" s="10"/>
      <c r="BB5748" s="10"/>
      <c r="BC5748" s="10"/>
      <c r="BD5748" s="10"/>
      <c r="BE5748" s="10"/>
      <c r="BF5748" s="10"/>
      <c r="BG5748" s="6"/>
    </row>
    <row r="5749" spans="34:59" x14ac:dyDescent="0.25">
      <c r="AH5749" s="6"/>
      <c r="AI5749" s="6"/>
      <c r="AJ5749" s="6"/>
      <c r="AK5749" s="6"/>
      <c r="AL5749" s="6"/>
      <c r="AM5749" s="6"/>
      <c r="AN5749" s="6"/>
      <c r="AO5749" s="6"/>
      <c r="AP5749" s="6"/>
      <c r="AQ5749" s="6"/>
      <c r="AR5749" s="6"/>
      <c r="AS5749" s="6"/>
      <c r="AT5749" s="6"/>
      <c r="AU5749" s="6"/>
      <c r="AV5749" s="6"/>
      <c r="AW5749" s="6"/>
      <c r="AX5749" s="6"/>
      <c r="AY5749" s="6"/>
      <c r="AZ5749" s="6"/>
      <c r="BA5749" s="6"/>
      <c r="BB5749" s="6"/>
      <c r="BC5749" s="6"/>
      <c r="BD5749" s="6"/>
      <c r="BE5749" s="6"/>
      <c r="BF5749" s="6"/>
      <c r="BG5749" s="10"/>
    </row>
    <row r="5750" spans="34:59" x14ac:dyDescent="0.25">
      <c r="AH5750" s="10"/>
      <c r="AI5750" s="6"/>
    </row>
    <row r="5751" spans="34:59" x14ac:dyDescent="0.25">
      <c r="AH5751" s="6"/>
      <c r="AI5751" s="6"/>
      <c r="AJ5751" s="6"/>
      <c r="AK5751" s="6"/>
      <c r="AL5751" s="6"/>
      <c r="AM5751" s="6"/>
      <c r="AN5751" s="6"/>
      <c r="AO5751" s="6"/>
      <c r="AP5751" s="6"/>
      <c r="AQ5751" s="6"/>
      <c r="AR5751" s="6"/>
      <c r="AS5751" s="6"/>
      <c r="AT5751" s="6"/>
      <c r="AU5751" s="6"/>
      <c r="AV5751" s="6"/>
      <c r="AW5751" s="6"/>
      <c r="AX5751" s="6"/>
      <c r="AY5751" s="6"/>
      <c r="AZ5751" s="6"/>
      <c r="BA5751" s="6"/>
      <c r="BB5751" s="6"/>
      <c r="BC5751" s="6"/>
      <c r="BD5751" s="6"/>
      <c r="BE5751" s="6"/>
      <c r="BF5751" s="6"/>
      <c r="BG5751" s="6"/>
    </row>
    <row r="5752" spans="34:59" x14ac:dyDescent="0.25">
      <c r="AH5752" s="10"/>
      <c r="AI5752" s="6"/>
      <c r="AJ5752" s="10"/>
      <c r="AK5752" s="10"/>
      <c r="AL5752" s="10"/>
      <c r="AM5752" s="10"/>
      <c r="AN5752" s="10"/>
      <c r="AO5752" s="10"/>
      <c r="AP5752" s="10"/>
      <c r="AQ5752" s="10"/>
      <c r="AR5752" s="10"/>
      <c r="AS5752" s="10"/>
      <c r="AT5752" s="10"/>
      <c r="AU5752" s="10"/>
      <c r="AV5752" s="10"/>
      <c r="AW5752" s="10"/>
      <c r="AX5752" s="10"/>
      <c r="AY5752" s="10"/>
      <c r="AZ5752" s="10"/>
      <c r="BA5752" s="10"/>
      <c r="BB5752" s="10"/>
      <c r="BC5752" s="10"/>
      <c r="BD5752" s="10"/>
      <c r="BE5752" s="10"/>
      <c r="BF5752" s="10"/>
      <c r="BG5752" s="6"/>
    </row>
    <row r="5753" spans="34:59" x14ac:dyDescent="0.25">
      <c r="AH5753" s="6"/>
      <c r="AI5753" s="6"/>
      <c r="AJ5753" s="6"/>
      <c r="AK5753" s="6"/>
      <c r="AL5753" s="6"/>
      <c r="AM5753" s="6"/>
      <c r="AN5753" s="6"/>
      <c r="AO5753" s="6"/>
      <c r="AP5753" s="6"/>
      <c r="AQ5753" s="6"/>
      <c r="AR5753" s="6"/>
      <c r="AS5753" s="6"/>
      <c r="AT5753" s="6"/>
      <c r="AU5753" s="6"/>
      <c r="AV5753" s="6"/>
      <c r="AW5753" s="6"/>
      <c r="AX5753" s="6"/>
      <c r="AY5753" s="6"/>
      <c r="AZ5753" s="6"/>
      <c r="BA5753" s="6"/>
      <c r="BB5753" s="6"/>
      <c r="BC5753" s="6"/>
      <c r="BD5753" s="6"/>
      <c r="BE5753" s="6"/>
      <c r="BF5753" s="6"/>
      <c r="BG5753" s="10"/>
    </row>
    <row r="5754" spans="34:59" x14ac:dyDescent="0.25">
      <c r="AH5754" s="10"/>
      <c r="AI5754" s="6"/>
    </row>
    <row r="5755" spans="34:59" x14ac:dyDescent="0.25">
      <c r="AH5755" s="6"/>
      <c r="AI5755" s="6"/>
      <c r="AJ5755" s="6"/>
      <c r="AK5755" s="6"/>
      <c r="AL5755" s="6"/>
      <c r="AM5755" s="6"/>
      <c r="AN5755" s="6"/>
      <c r="AO5755" s="6"/>
      <c r="AP5755" s="6"/>
      <c r="AQ5755" s="6"/>
      <c r="AR5755" s="6"/>
      <c r="AS5755" s="6"/>
      <c r="AT5755" s="6"/>
      <c r="AU5755" s="6"/>
      <c r="AV5755" s="6"/>
      <c r="AW5755" s="6"/>
      <c r="AX5755" s="6"/>
      <c r="AY5755" s="6"/>
      <c r="AZ5755" s="6"/>
      <c r="BA5755" s="6"/>
      <c r="BB5755" s="6"/>
      <c r="BC5755" s="6"/>
      <c r="BD5755" s="6"/>
      <c r="BE5755" s="6"/>
      <c r="BF5755" s="6"/>
      <c r="BG5755" s="6"/>
    </row>
    <row r="5756" spans="34:59" x14ac:dyDescent="0.25">
      <c r="AH5756" s="10"/>
      <c r="AI5756" s="6"/>
      <c r="AJ5756" s="10"/>
      <c r="AK5756" s="10"/>
      <c r="AL5756" s="10"/>
      <c r="AM5756" s="10"/>
      <c r="AN5756" s="10"/>
      <c r="AO5756" s="10"/>
      <c r="AP5756" s="10"/>
      <c r="AQ5756" s="10"/>
      <c r="AR5756" s="10"/>
      <c r="AS5756" s="10"/>
      <c r="AT5756" s="10"/>
      <c r="AU5756" s="10"/>
      <c r="AV5756" s="10"/>
      <c r="AW5756" s="10"/>
      <c r="AX5756" s="10"/>
      <c r="AY5756" s="10"/>
      <c r="AZ5756" s="10"/>
      <c r="BA5756" s="10"/>
      <c r="BB5756" s="10"/>
      <c r="BC5756" s="10"/>
      <c r="BD5756" s="10"/>
      <c r="BE5756" s="10"/>
      <c r="BF5756" s="10"/>
      <c r="BG5756" s="6"/>
    </row>
    <row r="5757" spans="34:59" x14ac:dyDescent="0.25">
      <c r="AH5757" s="6"/>
      <c r="AI5757" s="6"/>
      <c r="AJ5757" s="6"/>
      <c r="AK5757" s="6"/>
      <c r="AL5757" s="6"/>
      <c r="AM5757" s="6"/>
      <c r="AN5757" s="6"/>
      <c r="AO5757" s="6"/>
      <c r="AP5757" s="6"/>
      <c r="AQ5757" s="6"/>
      <c r="AR5757" s="6"/>
      <c r="AS5757" s="6"/>
      <c r="AT5757" s="6"/>
      <c r="AU5757" s="6"/>
      <c r="AV5757" s="6"/>
      <c r="AW5757" s="6"/>
      <c r="AX5757" s="6"/>
      <c r="AY5757" s="6"/>
      <c r="AZ5757" s="6"/>
      <c r="BA5757" s="6"/>
      <c r="BB5757" s="6"/>
      <c r="BC5757" s="6"/>
      <c r="BD5757" s="6"/>
      <c r="BE5757" s="6"/>
      <c r="BF5757" s="6"/>
      <c r="BG5757" s="10"/>
    </row>
    <row r="5758" spans="34:59" x14ac:dyDescent="0.25">
      <c r="AH5758" s="10"/>
      <c r="AI5758" s="6"/>
    </row>
    <row r="5759" spans="34:59" x14ac:dyDescent="0.25">
      <c r="AH5759" s="6"/>
      <c r="AI5759" s="6"/>
      <c r="AJ5759" s="6"/>
      <c r="AK5759" s="6"/>
      <c r="AL5759" s="6"/>
      <c r="AM5759" s="6"/>
      <c r="AN5759" s="6"/>
      <c r="AO5759" s="6"/>
      <c r="AP5759" s="6"/>
      <c r="AQ5759" s="6"/>
      <c r="AR5759" s="6"/>
      <c r="AS5759" s="6"/>
      <c r="AT5759" s="6"/>
      <c r="AU5759" s="6"/>
      <c r="AV5759" s="6"/>
      <c r="AW5759" s="6"/>
      <c r="AX5759" s="6"/>
      <c r="AY5759" s="6"/>
      <c r="AZ5759" s="6"/>
      <c r="BA5759" s="6"/>
      <c r="BB5759" s="6"/>
      <c r="BC5759" s="6"/>
      <c r="BD5759" s="6"/>
      <c r="BE5759" s="6"/>
      <c r="BF5759" s="6"/>
      <c r="BG5759" s="6"/>
    </row>
    <row r="5760" spans="34:59" x14ac:dyDescent="0.25">
      <c r="AH5760" s="10"/>
      <c r="AI5760" s="6"/>
      <c r="AJ5760" s="10"/>
      <c r="AK5760" s="10"/>
      <c r="AL5760" s="10"/>
      <c r="AM5760" s="10"/>
      <c r="AN5760" s="10"/>
      <c r="AO5760" s="10"/>
      <c r="AP5760" s="10"/>
      <c r="AQ5760" s="10"/>
      <c r="AR5760" s="10"/>
      <c r="AS5760" s="10"/>
      <c r="AT5760" s="10"/>
      <c r="AU5760" s="10"/>
      <c r="AV5760" s="10"/>
      <c r="AW5760" s="10"/>
      <c r="AX5760" s="10"/>
      <c r="AY5760" s="10"/>
      <c r="AZ5760" s="10"/>
      <c r="BA5760" s="10"/>
      <c r="BB5760" s="10"/>
      <c r="BC5760" s="10"/>
      <c r="BD5760" s="10"/>
      <c r="BE5760" s="10"/>
      <c r="BF5760" s="10"/>
      <c r="BG5760" s="6"/>
    </row>
    <row r="5761" spans="34:59" x14ac:dyDescent="0.25">
      <c r="AH5761" s="6"/>
      <c r="AI5761" s="6"/>
      <c r="AJ5761" s="6"/>
      <c r="AK5761" s="6"/>
      <c r="AL5761" s="6"/>
      <c r="AM5761" s="6"/>
      <c r="AN5761" s="6"/>
      <c r="AO5761" s="6"/>
      <c r="AP5761" s="6"/>
      <c r="AQ5761" s="6"/>
      <c r="AR5761" s="6"/>
      <c r="AS5761" s="6"/>
      <c r="AT5761" s="6"/>
      <c r="AU5761" s="6"/>
      <c r="AV5761" s="6"/>
      <c r="AW5761" s="6"/>
      <c r="AX5761" s="6"/>
      <c r="AY5761" s="6"/>
      <c r="AZ5761" s="6"/>
      <c r="BA5761" s="6"/>
      <c r="BB5761" s="6"/>
      <c r="BC5761" s="6"/>
      <c r="BD5761" s="6"/>
      <c r="BE5761" s="6"/>
      <c r="BF5761" s="6"/>
      <c r="BG5761" s="10"/>
    </row>
    <row r="5762" spans="34:59" x14ac:dyDescent="0.25">
      <c r="AH5762" s="10"/>
      <c r="AI5762" s="6"/>
    </row>
    <row r="5763" spans="34:59" x14ac:dyDescent="0.25">
      <c r="AH5763" s="6"/>
      <c r="AI5763" s="6"/>
      <c r="AJ5763" s="6"/>
      <c r="AK5763" s="6"/>
      <c r="AL5763" s="6"/>
      <c r="AM5763" s="6"/>
      <c r="AN5763" s="6"/>
      <c r="AO5763" s="6"/>
      <c r="AP5763" s="6"/>
      <c r="AQ5763" s="6"/>
      <c r="AR5763" s="6"/>
      <c r="AS5763" s="6"/>
      <c r="AT5763" s="6"/>
      <c r="AU5763" s="6"/>
      <c r="AV5763" s="6"/>
      <c r="AW5763" s="6"/>
      <c r="AX5763" s="6"/>
      <c r="AY5763" s="6"/>
      <c r="AZ5763" s="6"/>
      <c r="BA5763" s="6"/>
      <c r="BB5763" s="6"/>
      <c r="BC5763" s="6"/>
      <c r="BD5763" s="6"/>
      <c r="BE5763" s="6"/>
      <c r="BF5763" s="6"/>
      <c r="BG5763" s="6"/>
    </row>
    <row r="5764" spans="34:59" x14ac:dyDescent="0.25">
      <c r="AH5764" s="10"/>
      <c r="AI5764" s="6"/>
      <c r="AJ5764" s="10"/>
      <c r="AK5764" s="10"/>
      <c r="AL5764" s="10"/>
      <c r="AM5764" s="10"/>
      <c r="AN5764" s="10"/>
      <c r="AO5764" s="10"/>
      <c r="AP5764" s="10"/>
      <c r="AQ5764" s="10"/>
      <c r="AR5764" s="10"/>
      <c r="AS5764" s="10"/>
      <c r="AT5764" s="10"/>
      <c r="AU5764" s="10"/>
      <c r="AV5764" s="10"/>
      <c r="AW5764" s="10"/>
      <c r="AX5764" s="10"/>
      <c r="AY5764" s="10"/>
      <c r="AZ5764" s="10"/>
      <c r="BA5764" s="10"/>
      <c r="BB5764" s="10"/>
      <c r="BC5764" s="10"/>
      <c r="BD5764" s="10"/>
      <c r="BE5764" s="10"/>
      <c r="BF5764" s="10"/>
      <c r="BG5764" s="6"/>
    </row>
    <row r="5765" spans="34:59" x14ac:dyDescent="0.25">
      <c r="AH5765" s="6"/>
      <c r="AI5765" s="6"/>
      <c r="AJ5765" s="6"/>
      <c r="AK5765" s="6"/>
      <c r="AL5765" s="6"/>
      <c r="AM5765" s="6"/>
      <c r="AN5765" s="6"/>
      <c r="AO5765" s="6"/>
      <c r="AP5765" s="6"/>
      <c r="AQ5765" s="6"/>
      <c r="AR5765" s="6"/>
      <c r="AS5765" s="6"/>
      <c r="AT5765" s="6"/>
      <c r="AU5765" s="6"/>
      <c r="AV5765" s="6"/>
      <c r="AW5765" s="6"/>
      <c r="AX5765" s="6"/>
      <c r="AY5765" s="6"/>
      <c r="AZ5765" s="6"/>
      <c r="BA5765" s="6"/>
      <c r="BB5765" s="6"/>
      <c r="BC5765" s="6"/>
      <c r="BD5765" s="6"/>
      <c r="BE5765" s="6"/>
      <c r="BF5765" s="6"/>
      <c r="BG5765" s="10"/>
    </row>
    <row r="5766" spans="34:59" x14ac:dyDescent="0.25">
      <c r="AH5766" s="10"/>
      <c r="AI5766" s="6"/>
    </row>
    <row r="5767" spans="34:59" x14ac:dyDescent="0.25">
      <c r="AH5767" s="6"/>
      <c r="AI5767" s="6"/>
      <c r="AJ5767" s="6"/>
      <c r="AK5767" s="6"/>
      <c r="AL5767" s="6"/>
      <c r="AM5767" s="6"/>
      <c r="AN5767" s="6"/>
      <c r="AO5767" s="6"/>
      <c r="AP5767" s="6"/>
      <c r="AQ5767" s="6"/>
      <c r="AR5767" s="6"/>
      <c r="AS5767" s="6"/>
      <c r="AT5767" s="6"/>
      <c r="AU5767" s="6"/>
      <c r="AV5767" s="6"/>
      <c r="AW5767" s="6"/>
      <c r="AX5767" s="6"/>
      <c r="AY5767" s="6"/>
      <c r="AZ5767" s="6"/>
      <c r="BA5767" s="6"/>
      <c r="BB5767" s="6"/>
      <c r="BC5767" s="6"/>
      <c r="BD5767" s="6"/>
      <c r="BE5767" s="6"/>
      <c r="BF5767" s="6"/>
      <c r="BG5767" s="6"/>
    </row>
    <row r="5768" spans="34:59" x14ac:dyDescent="0.25">
      <c r="AH5768" s="10"/>
      <c r="AI5768" s="6"/>
      <c r="AJ5768" s="10"/>
      <c r="AK5768" s="10"/>
      <c r="AL5768" s="10"/>
      <c r="AM5768" s="10"/>
      <c r="AN5768" s="10"/>
      <c r="AO5768" s="10"/>
      <c r="AP5768" s="10"/>
      <c r="AQ5768" s="10"/>
      <c r="AR5768" s="10"/>
      <c r="AS5768" s="10"/>
      <c r="AT5768" s="10"/>
      <c r="AU5768" s="10"/>
      <c r="AV5768" s="10"/>
      <c r="AW5768" s="10"/>
      <c r="AX5768" s="10"/>
      <c r="AY5768" s="10"/>
      <c r="AZ5768" s="10"/>
      <c r="BA5768" s="10"/>
      <c r="BB5768" s="10"/>
      <c r="BC5768" s="10"/>
      <c r="BD5768" s="10"/>
      <c r="BE5768" s="10"/>
      <c r="BF5768" s="10"/>
      <c r="BG5768" s="6"/>
    </row>
    <row r="5769" spans="34:59" x14ac:dyDescent="0.25">
      <c r="AH5769" s="6"/>
      <c r="AI5769" s="6"/>
      <c r="AJ5769" s="6"/>
      <c r="AK5769" s="6"/>
      <c r="AL5769" s="6"/>
      <c r="AM5769" s="6"/>
      <c r="AN5769" s="6"/>
      <c r="AO5769" s="6"/>
      <c r="AP5769" s="6"/>
      <c r="AQ5769" s="6"/>
      <c r="AR5769" s="6"/>
      <c r="AS5769" s="6"/>
      <c r="AT5769" s="6"/>
      <c r="AU5769" s="6"/>
      <c r="AV5769" s="6"/>
      <c r="AW5769" s="6"/>
      <c r="AX5769" s="6"/>
      <c r="AY5769" s="6"/>
      <c r="AZ5769" s="6"/>
      <c r="BA5769" s="6"/>
      <c r="BB5769" s="6"/>
      <c r="BC5769" s="6"/>
      <c r="BD5769" s="6"/>
      <c r="BE5769" s="6"/>
      <c r="BF5769" s="6"/>
      <c r="BG5769" s="10"/>
    </row>
    <row r="5770" spans="34:59" x14ac:dyDescent="0.25">
      <c r="AH5770" s="10"/>
      <c r="AI5770" s="6"/>
    </row>
    <row r="5771" spans="34:59" x14ac:dyDescent="0.25">
      <c r="AH5771" s="6"/>
      <c r="AI5771" s="6"/>
      <c r="AJ5771" s="6"/>
      <c r="AK5771" s="6"/>
      <c r="AL5771" s="6"/>
      <c r="AM5771" s="6"/>
      <c r="AN5771" s="6"/>
      <c r="AO5771" s="6"/>
      <c r="AP5771" s="6"/>
      <c r="AQ5771" s="6"/>
      <c r="AR5771" s="6"/>
      <c r="AS5771" s="6"/>
      <c r="AT5771" s="6"/>
      <c r="AU5771" s="6"/>
      <c r="AV5771" s="6"/>
      <c r="AW5771" s="6"/>
      <c r="AX5771" s="6"/>
      <c r="AY5771" s="6"/>
      <c r="AZ5771" s="6"/>
      <c r="BA5771" s="6"/>
      <c r="BB5771" s="6"/>
      <c r="BC5771" s="6"/>
      <c r="BD5771" s="6"/>
      <c r="BE5771" s="6"/>
      <c r="BF5771" s="6"/>
      <c r="BG5771" s="6"/>
    </row>
    <row r="5772" spans="34:59" x14ac:dyDescent="0.25">
      <c r="AH5772" s="10"/>
      <c r="AI5772" s="6"/>
      <c r="AJ5772" s="10"/>
      <c r="AK5772" s="10"/>
      <c r="AL5772" s="10"/>
      <c r="AM5772" s="10"/>
      <c r="AN5772" s="10"/>
      <c r="AO5772" s="10"/>
      <c r="AP5772" s="10"/>
      <c r="AQ5772" s="10"/>
      <c r="AR5772" s="10"/>
      <c r="AS5772" s="10"/>
      <c r="AT5772" s="10"/>
      <c r="AU5772" s="10"/>
      <c r="AV5772" s="10"/>
      <c r="AW5772" s="10"/>
      <c r="AX5772" s="10"/>
      <c r="AY5772" s="10"/>
      <c r="AZ5772" s="10"/>
      <c r="BA5772" s="10"/>
      <c r="BB5772" s="10"/>
      <c r="BC5772" s="10"/>
      <c r="BD5772" s="10"/>
      <c r="BE5772" s="10"/>
      <c r="BF5772" s="10"/>
      <c r="BG5772" s="6"/>
    </row>
    <row r="5773" spans="34:59" x14ac:dyDescent="0.25">
      <c r="AH5773" s="6"/>
      <c r="AI5773" s="6"/>
      <c r="AJ5773" s="6"/>
      <c r="AK5773" s="6"/>
      <c r="AL5773" s="6"/>
      <c r="AM5773" s="6"/>
      <c r="AN5773" s="6"/>
      <c r="AO5773" s="6"/>
      <c r="AP5773" s="6"/>
      <c r="AQ5773" s="6"/>
      <c r="AR5773" s="6"/>
      <c r="AS5773" s="6"/>
      <c r="AT5773" s="6"/>
      <c r="AU5773" s="6"/>
      <c r="AV5773" s="6"/>
      <c r="AW5773" s="6"/>
      <c r="AX5773" s="6"/>
      <c r="AY5773" s="6"/>
      <c r="AZ5773" s="6"/>
      <c r="BA5773" s="6"/>
      <c r="BB5773" s="6"/>
      <c r="BC5773" s="6"/>
      <c r="BD5773" s="6"/>
      <c r="BE5773" s="6"/>
      <c r="BF5773" s="6"/>
      <c r="BG5773" s="10"/>
    </row>
    <row r="5774" spans="34:59" x14ac:dyDescent="0.25">
      <c r="AH5774" s="10"/>
      <c r="AI5774" s="6"/>
    </row>
    <row r="5775" spans="34:59" x14ac:dyDescent="0.25">
      <c r="AH5775" s="6"/>
      <c r="AI5775" s="6"/>
      <c r="AJ5775" s="6"/>
      <c r="AK5775" s="6"/>
      <c r="AL5775" s="6"/>
      <c r="AM5775" s="6"/>
      <c r="AN5775" s="6"/>
      <c r="AO5775" s="6"/>
      <c r="AP5775" s="6"/>
      <c r="AQ5775" s="6"/>
      <c r="AR5775" s="6"/>
      <c r="AS5775" s="6"/>
      <c r="AT5775" s="6"/>
      <c r="AU5775" s="6"/>
      <c r="AV5775" s="6"/>
      <c r="AW5775" s="6"/>
      <c r="AX5775" s="6"/>
      <c r="AY5775" s="6"/>
      <c r="AZ5775" s="6"/>
      <c r="BA5775" s="6"/>
      <c r="BB5775" s="6"/>
      <c r="BC5775" s="6"/>
      <c r="BD5775" s="6"/>
      <c r="BE5775" s="6"/>
      <c r="BF5775" s="6"/>
      <c r="BG5775" s="6"/>
    </row>
    <row r="5776" spans="34:59" x14ac:dyDescent="0.25">
      <c r="AH5776" s="10"/>
      <c r="AI5776" s="6"/>
      <c r="AJ5776" s="10"/>
      <c r="AK5776" s="10"/>
      <c r="AL5776" s="10"/>
      <c r="AM5776" s="10"/>
      <c r="AN5776" s="10"/>
      <c r="AO5776" s="10"/>
      <c r="AP5776" s="10"/>
      <c r="AQ5776" s="10"/>
      <c r="AR5776" s="10"/>
      <c r="AS5776" s="10"/>
      <c r="AT5776" s="10"/>
      <c r="AU5776" s="10"/>
      <c r="AV5776" s="10"/>
      <c r="AW5776" s="10"/>
      <c r="AX5776" s="10"/>
      <c r="AY5776" s="10"/>
      <c r="AZ5776" s="10"/>
      <c r="BA5776" s="10"/>
      <c r="BB5776" s="10"/>
      <c r="BC5776" s="10"/>
      <c r="BD5776" s="10"/>
      <c r="BE5776" s="10"/>
      <c r="BF5776" s="10"/>
      <c r="BG5776" s="6"/>
    </row>
    <row r="5777" spans="34:59" x14ac:dyDescent="0.25">
      <c r="AH5777" s="6"/>
      <c r="AI5777" s="6"/>
      <c r="AJ5777" s="6"/>
      <c r="AK5777" s="6"/>
      <c r="AL5777" s="6"/>
      <c r="AM5777" s="6"/>
      <c r="AN5777" s="6"/>
      <c r="AO5777" s="6"/>
      <c r="AP5777" s="6"/>
      <c r="AQ5777" s="6"/>
      <c r="AR5777" s="6"/>
      <c r="AS5777" s="6"/>
      <c r="AT5777" s="6"/>
      <c r="AU5777" s="6"/>
      <c r="AV5777" s="6"/>
      <c r="AW5777" s="6"/>
      <c r="AX5777" s="6"/>
      <c r="AY5777" s="6"/>
      <c r="AZ5777" s="6"/>
      <c r="BA5777" s="6"/>
      <c r="BB5777" s="6"/>
      <c r="BC5777" s="6"/>
      <c r="BD5777" s="6"/>
      <c r="BE5777" s="6"/>
      <c r="BF5777" s="6"/>
      <c r="BG5777" s="10"/>
    </row>
    <row r="5778" spans="34:59" x14ac:dyDescent="0.25">
      <c r="AH5778" s="10"/>
      <c r="AI5778" s="6"/>
    </row>
    <row r="5779" spans="34:59" x14ac:dyDescent="0.25">
      <c r="AH5779" s="6"/>
      <c r="AI5779" s="6"/>
      <c r="AJ5779" s="6"/>
      <c r="AK5779" s="6"/>
      <c r="AL5779" s="6"/>
      <c r="AM5779" s="6"/>
      <c r="AN5779" s="6"/>
      <c r="AO5779" s="6"/>
      <c r="AP5779" s="6"/>
      <c r="AQ5779" s="6"/>
      <c r="AR5779" s="6"/>
      <c r="AS5779" s="6"/>
      <c r="AT5779" s="6"/>
      <c r="AU5779" s="6"/>
      <c r="AV5779" s="6"/>
      <c r="AW5779" s="6"/>
      <c r="AX5779" s="6"/>
      <c r="AY5779" s="6"/>
      <c r="AZ5779" s="6"/>
      <c r="BA5779" s="6"/>
      <c r="BB5779" s="6"/>
      <c r="BC5779" s="6"/>
      <c r="BD5779" s="6"/>
      <c r="BE5779" s="6"/>
      <c r="BF5779" s="6"/>
      <c r="BG5779" s="6"/>
    </row>
    <row r="5780" spans="34:59" x14ac:dyDescent="0.25">
      <c r="AH5780" s="10"/>
      <c r="AI5780" s="6"/>
      <c r="AJ5780" s="10"/>
      <c r="AK5780" s="10"/>
      <c r="AL5780" s="10"/>
      <c r="AM5780" s="10"/>
      <c r="AN5780" s="10"/>
      <c r="AO5780" s="10"/>
      <c r="AP5780" s="10"/>
      <c r="AQ5780" s="10"/>
      <c r="AR5780" s="10"/>
      <c r="AS5780" s="10"/>
      <c r="AT5780" s="10"/>
      <c r="AU5780" s="10"/>
      <c r="AV5780" s="10"/>
      <c r="AW5780" s="10"/>
      <c r="AX5780" s="10"/>
      <c r="AY5780" s="10"/>
      <c r="AZ5780" s="10"/>
      <c r="BA5780" s="10"/>
      <c r="BB5780" s="10"/>
      <c r="BC5780" s="10"/>
      <c r="BD5780" s="10"/>
      <c r="BE5780" s="10"/>
      <c r="BF5780" s="10"/>
      <c r="BG5780" s="6"/>
    </row>
    <row r="5781" spans="34:59" x14ac:dyDescent="0.25">
      <c r="AH5781" s="6"/>
      <c r="AI5781" s="6"/>
      <c r="AJ5781" s="6"/>
      <c r="AK5781" s="6"/>
      <c r="AL5781" s="6"/>
      <c r="AM5781" s="6"/>
      <c r="AN5781" s="6"/>
      <c r="AO5781" s="6"/>
      <c r="AP5781" s="6"/>
      <c r="AQ5781" s="6"/>
      <c r="AR5781" s="6"/>
      <c r="AS5781" s="6"/>
      <c r="AT5781" s="6"/>
      <c r="AU5781" s="6"/>
      <c r="AV5781" s="6"/>
      <c r="AW5781" s="6"/>
      <c r="AX5781" s="6"/>
      <c r="AY5781" s="6"/>
      <c r="AZ5781" s="6"/>
      <c r="BA5781" s="6"/>
      <c r="BB5781" s="6"/>
      <c r="BC5781" s="6"/>
      <c r="BD5781" s="6"/>
      <c r="BE5781" s="6"/>
      <c r="BF5781" s="6"/>
      <c r="BG5781" s="10"/>
    </row>
    <row r="5782" spans="34:59" x14ac:dyDescent="0.25">
      <c r="AH5782" s="10"/>
      <c r="AI5782" s="6"/>
    </row>
    <row r="5783" spans="34:59" x14ac:dyDescent="0.25">
      <c r="AH5783" s="6"/>
      <c r="AI5783" s="6"/>
      <c r="AJ5783" s="6"/>
      <c r="AK5783" s="6"/>
      <c r="AL5783" s="6"/>
      <c r="AM5783" s="6"/>
      <c r="AN5783" s="6"/>
      <c r="AO5783" s="6"/>
      <c r="AP5783" s="6"/>
      <c r="AQ5783" s="6"/>
      <c r="AR5783" s="6"/>
      <c r="AS5783" s="6"/>
      <c r="AT5783" s="6"/>
      <c r="AU5783" s="6"/>
      <c r="AV5783" s="6"/>
      <c r="AW5783" s="6"/>
      <c r="AX5783" s="6"/>
      <c r="AY5783" s="6"/>
      <c r="AZ5783" s="6"/>
      <c r="BA5783" s="6"/>
      <c r="BB5783" s="6"/>
      <c r="BC5783" s="6"/>
      <c r="BD5783" s="6"/>
      <c r="BE5783" s="6"/>
      <c r="BF5783" s="6"/>
      <c r="BG5783" s="6"/>
    </row>
    <row r="5784" spans="34:59" x14ac:dyDescent="0.25">
      <c r="AH5784" s="10"/>
      <c r="AI5784" s="6"/>
      <c r="AJ5784" s="10"/>
      <c r="AK5784" s="10"/>
      <c r="AL5784" s="10"/>
      <c r="AM5784" s="10"/>
      <c r="AN5784" s="10"/>
      <c r="AO5784" s="10"/>
      <c r="AP5784" s="10"/>
      <c r="AQ5784" s="10"/>
      <c r="AR5784" s="10"/>
      <c r="AS5784" s="10"/>
      <c r="AT5784" s="10"/>
      <c r="AU5784" s="10"/>
      <c r="AV5784" s="10"/>
      <c r="AW5784" s="10"/>
      <c r="AX5784" s="10"/>
      <c r="AY5784" s="10"/>
      <c r="AZ5784" s="10"/>
      <c r="BA5784" s="10"/>
      <c r="BB5784" s="10"/>
      <c r="BC5784" s="10"/>
      <c r="BD5784" s="10"/>
      <c r="BE5784" s="10"/>
      <c r="BF5784" s="10"/>
      <c r="BG5784" s="6"/>
    </row>
    <row r="5785" spans="34:59" x14ac:dyDescent="0.25">
      <c r="AH5785" s="6"/>
      <c r="AI5785" s="6"/>
      <c r="AJ5785" s="6"/>
      <c r="AK5785" s="6"/>
      <c r="AL5785" s="6"/>
      <c r="AM5785" s="6"/>
      <c r="AN5785" s="6"/>
      <c r="AO5785" s="6"/>
      <c r="AP5785" s="6"/>
      <c r="AQ5785" s="6"/>
      <c r="AR5785" s="6"/>
      <c r="AS5785" s="6"/>
      <c r="AT5785" s="6"/>
      <c r="AU5785" s="6"/>
      <c r="AV5785" s="6"/>
      <c r="AW5785" s="6"/>
      <c r="AX5785" s="6"/>
      <c r="AY5785" s="6"/>
      <c r="AZ5785" s="6"/>
      <c r="BA5785" s="6"/>
      <c r="BB5785" s="6"/>
      <c r="BC5785" s="6"/>
      <c r="BD5785" s="6"/>
      <c r="BE5785" s="6"/>
      <c r="BF5785" s="6"/>
      <c r="BG5785" s="10"/>
    </row>
    <row r="5786" spans="34:59" x14ac:dyDescent="0.25">
      <c r="AH5786" s="10"/>
      <c r="AI5786" s="6"/>
    </row>
    <row r="5787" spans="34:59" x14ac:dyDescent="0.25">
      <c r="AH5787" s="6"/>
      <c r="AI5787" s="6"/>
      <c r="AJ5787" s="6"/>
      <c r="AK5787" s="6"/>
      <c r="AL5787" s="6"/>
      <c r="AM5787" s="6"/>
      <c r="AN5787" s="6"/>
      <c r="AO5787" s="6"/>
      <c r="AP5787" s="6"/>
      <c r="AQ5787" s="6"/>
      <c r="AR5787" s="6"/>
      <c r="AS5787" s="6"/>
      <c r="AT5787" s="6"/>
      <c r="AU5787" s="6"/>
      <c r="AV5787" s="6"/>
      <c r="AW5787" s="6"/>
      <c r="AX5787" s="6"/>
      <c r="AY5787" s="6"/>
      <c r="AZ5787" s="6"/>
      <c r="BA5787" s="6"/>
      <c r="BB5787" s="6"/>
      <c r="BC5787" s="6"/>
      <c r="BD5787" s="6"/>
      <c r="BE5787" s="6"/>
      <c r="BF5787" s="6"/>
      <c r="BG5787" s="6"/>
    </row>
    <row r="5788" spans="34:59" x14ac:dyDescent="0.25">
      <c r="AH5788" s="10"/>
      <c r="AI5788" s="6"/>
      <c r="AJ5788" s="10"/>
      <c r="AK5788" s="10"/>
      <c r="AL5788" s="10"/>
      <c r="AM5788" s="10"/>
      <c r="AN5788" s="10"/>
      <c r="AO5788" s="10"/>
      <c r="AP5788" s="10"/>
      <c r="AQ5788" s="10"/>
      <c r="AR5788" s="10"/>
      <c r="AS5788" s="10"/>
      <c r="AT5788" s="10"/>
      <c r="AU5788" s="10"/>
      <c r="AV5788" s="10"/>
      <c r="AW5788" s="10"/>
      <c r="AX5788" s="10"/>
      <c r="AY5788" s="10"/>
      <c r="AZ5788" s="10"/>
      <c r="BA5788" s="10"/>
      <c r="BB5788" s="10"/>
      <c r="BC5788" s="10"/>
      <c r="BD5788" s="10"/>
      <c r="BE5788" s="10"/>
      <c r="BF5788" s="10"/>
      <c r="BG5788" s="6"/>
    </row>
    <row r="5789" spans="34:59" x14ac:dyDescent="0.25">
      <c r="AH5789" s="6"/>
      <c r="AI5789" s="6"/>
      <c r="AJ5789" s="6"/>
      <c r="AK5789" s="6"/>
      <c r="AL5789" s="6"/>
      <c r="AM5789" s="6"/>
      <c r="AN5789" s="6"/>
      <c r="AO5789" s="6"/>
      <c r="AP5789" s="6"/>
      <c r="AQ5789" s="6"/>
      <c r="AR5789" s="6"/>
      <c r="AS5789" s="6"/>
      <c r="AT5789" s="6"/>
      <c r="AU5789" s="6"/>
      <c r="AV5789" s="6"/>
      <c r="AW5789" s="6"/>
      <c r="AX5789" s="6"/>
      <c r="AY5789" s="6"/>
      <c r="AZ5789" s="6"/>
      <c r="BA5789" s="6"/>
      <c r="BB5789" s="6"/>
      <c r="BC5789" s="6"/>
      <c r="BD5789" s="6"/>
      <c r="BE5789" s="6"/>
      <c r="BF5789" s="6"/>
      <c r="BG5789" s="10"/>
    </row>
    <row r="5790" spans="34:59" x14ac:dyDescent="0.25">
      <c r="AH5790" s="10"/>
      <c r="AI5790" s="6"/>
    </row>
    <row r="5791" spans="34:59" x14ac:dyDescent="0.25">
      <c r="AH5791" s="6"/>
      <c r="AI5791" s="6"/>
      <c r="AJ5791" s="6"/>
      <c r="AK5791" s="6"/>
      <c r="AL5791" s="6"/>
      <c r="AM5791" s="6"/>
      <c r="AN5791" s="6"/>
      <c r="AO5791" s="6"/>
      <c r="AP5791" s="6"/>
      <c r="AQ5791" s="6"/>
      <c r="AR5791" s="6"/>
      <c r="AS5791" s="6"/>
      <c r="AT5791" s="6"/>
      <c r="AU5791" s="6"/>
      <c r="AV5791" s="6"/>
      <c r="AW5791" s="6"/>
      <c r="AX5791" s="6"/>
      <c r="AY5791" s="6"/>
      <c r="AZ5791" s="6"/>
      <c r="BA5791" s="6"/>
      <c r="BB5791" s="6"/>
      <c r="BC5791" s="6"/>
      <c r="BD5791" s="6"/>
      <c r="BE5791" s="6"/>
      <c r="BF5791" s="6"/>
      <c r="BG5791" s="6"/>
    </row>
    <row r="5792" spans="34:59" x14ac:dyDescent="0.25">
      <c r="AH5792" s="10"/>
      <c r="AI5792" s="6"/>
      <c r="AJ5792" s="10"/>
      <c r="AK5792" s="10"/>
      <c r="AL5792" s="10"/>
      <c r="AM5792" s="10"/>
      <c r="AN5792" s="10"/>
      <c r="AO5792" s="10"/>
      <c r="AP5792" s="10"/>
      <c r="AQ5792" s="10"/>
      <c r="AR5792" s="10"/>
      <c r="AS5792" s="10"/>
      <c r="AT5792" s="10"/>
      <c r="AU5792" s="10"/>
      <c r="AV5792" s="10"/>
      <c r="AW5792" s="10"/>
      <c r="AX5792" s="10"/>
      <c r="AY5792" s="10"/>
      <c r="AZ5792" s="10"/>
      <c r="BA5792" s="10"/>
      <c r="BB5792" s="10"/>
      <c r="BC5792" s="10"/>
      <c r="BD5792" s="10"/>
      <c r="BE5792" s="10"/>
      <c r="BF5792" s="10"/>
      <c r="BG5792" s="6"/>
    </row>
    <row r="5793" spans="34:59" x14ac:dyDescent="0.25">
      <c r="AH5793" s="6"/>
      <c r="AI5793" s="6"/>
      <c r="AJ5793" s="6"/>
      <c r="AK5793" s="6"/>
      <c r="AL5793" s="6"/>
      <c r="AM5793" s="6"/>
      <c r="AN5793" s="6"/>
      <c r="AO5793" s="6"/>
      <c r="AP5793" s="6"/>
      <c r="AQ5793" s="6"/>
      <c r="AR5793" s="6"/>
      <c r="AS5793" s="6"/>
      <c r="AT5793" s="6"/>
      <c r="AU5793" s="6"/>
      <c r="AV5793" s="6"/>
      <c r="AW5793" s="6"/>
      <c r="AX5793" s="6"/>
      <c r="AY5793" s="6"/>
      <c r="AZ5793" s="6"/>
      <c r="BA5793" s="6"/>
      <c r="BB5793" s="6"/>
      <c r="BC5793" s="6"/>
      <c r="BD5793" s="6"/>
      <c r="BE5793" s="6"/>
      <c r="BF5793" s="6"/>
      <c r="BG5793" s="10"/>
    </row>
    <row r="5794" spans="34:59" x14ac:dyDescent="0.25">
      <c r="AH5794" s="10"/>
      <c r="AI5794" s="6"/>
    </row>
    <row r="5795" spans="34:59" x14ac:dyDescent="0.25">
      <c r="AH5795" s="6"/>
      <c r="AI5795" s="6"/>
      <c r="AJ5795" s="6"/>
      <c r="AK5795" s="6"/>
      <c r="AL5795" s="6"/>
      <c r="AM5795" s="6"/>
      <c r="AN5795" s="6"/>
      <c r="AO5795" s="6"/>
      <c r="AP5795" s="6"/>
      <c r="AQ5795" s="6"/>
      <c r="AR5795" s="6"/>
      <c r="AS5795" s="6"/>
      <c r="AT5795" s="6"/>
      <c r="AU5795" s="6"/>
      <c r="AV5795" s="6"/>
      <c r="AW5795" s="6"/>
      <c r="AX5795" s="6"/>
      <c r="AY5795" s="6"/>
      <c r="AZ5795" s="6"/>
      <c r="BA5795" s="6"/>
      <c r="BB5795" s="6"/>
      <c r="BC5795" s="6"/>
      <c r="BD5795" s="6"/>
      <c r="BE5795" s="6"/>
      <c r="BF5795" s="6"/>
      <c r="BG5795" s="6"/>
    </row>
    <row r="5796" spans="34:59" x14ac:dyDescent="0.25">
      <c r="AH5796" s="10"/>
      <c r="AI5796" s="6"/>
      <c r="AJ5796" s="10"/>
      <c r="AK5796" s="10"/>
      <c r="AL5796" s="10"/>
      <c r="AM5796" s="10"/>
      <c r="AN5796" s="10"/>
      <c r="AO5796" s="10"/>
      <c r="AP5796" s="10"/>
      <c r="AQ5796" s="10"/>
      <c r="AR5796" s="10"/>
      <c r="AS5796" s="10"/>
      <c r="AT5796" s="10"/>
      <c r="AU5796" s="10"/>
      <c r="AV5796" s="10"/>
      <c r="AW5796" s="10"/>
      <c r="AX5796" s="10"/>
      <c r="AY5796" s="10"/>
      <c r="AZ5796" s="10"/>
      <c r="BA5796" s="10"/>
      <c r="BB5796" s="10"/>
      <c r="BC5796" s="10"/>
      <c r="BD5796" s="10"/>
      <c r="BE5796" s="10"/>
      <c r="BF5796" s="10"/>
      <c r="BG5796" s="6"/>
    </row>
    <row r="5797" spans="34:59" x14ac:dyDescent="0.25">
      <c r="AH5797" s="6"/>
      <c r="AI5797" s="6"/>
      <c r="AJ5797" s="6"/>
      <c r="AK5797" s="6"/>
      <c r="AL5797" s="6"/>
      <c r="AM5797" s="6"/>
      <c r="AN5797" s="6"/>
      <c r="AO5797" s="6"/>
      <c r="AP5797" s="6"/>
      <c r="AQ5797" s="6"/>
      <c r="AR5797" s="6"/>
      <c r="AS5797" s="6"/>
      <c r="AT5797" s="6"/>
      <c r="AU5797" s="6"/>
      <c r="AV5797" s="6"/>
      <c r="AW5797" s="6"/>
      <c r="AX5797" s="6"/>
      <c r="AY5797" s="6"/>
      <c r="AZ5797" s="6"/>
      <c r="BA5797" s="6"/>
      <c r="BB5797" s="6"/>
      <c r="BC5797" s="6"/>
      <c r="BD5797" s="6"/>
      <c r="BE5797" s="6"/>
      <c r="BF5797" s="6"/>
      <c r="BG5797" s="10"/>
    </row>
    <row r="5798" spans="34:59" x14ac:dyDescent="0.25">
      <c r="AH5798" s="10"/>
      <c r="AI5798" s="6"/>
    </row>
    <row r="5799" spans="34:59" x14ac:dyDescent="0.25">
      <c r="AH5799" s="6"/>
      <c r="AI5799" s="6"/>
      <c r="AJ5799" s="6"/>
      <c r="AK5799" s="6"/>
      <c r="AL5799" s="6"/>
      <c r="AM5799" s="6"/>
      <c r="AN5799" s="6"/>
      <c r="AO5799" s="6"/>
      <c r="AP5799" s="6"/>
      <c r="AQ5799" s="6"/>
      <c r="AR5799" s="6"/>
      <c r="AS5799" s="6"/>
      <c r="AT5799" s="6"/>
      <c r="AU5799" s="6"/>
      <c r="AV5799" s="6"/>
      <c r="AW5799" s="6"/>
      <c r="AX5799" s="6"/>
      <c r="AY5799" s="6"/>
      <c r="AZ5799" s="6"/>
      <c r="BA5799" s="6"/>
      <c r="BB5799" s="6"/>
      <c r="BC5799" s="6"/>
      <c r="BD5799" s="6"/>
      <c r="BE5799" s="6"/>
      <c r="BF5799" s="6"/>
      <c r="BG5799" s="6"/>
    </row>
    <row r="5800" spans="34:59" x14ac:dyDescent="0.25">
      <c r="AH5800" s="10"/>
      <c r="AI5800" s="6"/>
      <c r="AJ5800" s="10"/>
      <c r="AK5800" s="10"/>
      <c r="AL5800" s="10"/>
      <c r="AM5800" s="10"/>
      <c r="AN5800" s="10"/>
      <c r="AO5800" s="10"/>
      <c r="AP5800" s="10"/>
      <c r="AQ5800" s="10"/>
      <c r="AR5800" s="10"/>
      <c r="AS5800" s="10"/>
      <c r="AT5800" s="10"/>
      <c r="AU5800" s="10"/>
      <c r="AV5800" s="10"/>
      <c r="AW5800" s="10"/>
      <c r="AX5800" s="10"/>
      <c r="AY5800" s="10"/>
      <c r="AZ5800" s="10"/>
      <c r="BA5800" s="10"/>
      <c r="BB5800" s="10"/>
      <c r="BC5800" s="10"/>
      <c r="BD5800" s="10"/>
      <c r="BE5800" s="10"/>
      <c r="BF5800" s="10"/>
      <c r="BG5800" s="6"/>
    </row>
    <row r="5801" spans="34:59" x14ac:dyDescent="0.25">
      <c r="AH5801" s="6"/>
      <c r="AI5801" s="6"/>
      <c r="AJ5801" s="6"/>
      <c r="AK5801" s="6"/>
      <c r="AL5801" s="6"/>
      <c r="AM5801" s="6"/>
      <c r="AN5801" s="6"/>
      <c r="AO5801" s="6"/>
      <c r="AP5801" s="6"/>
      <c r="AQ5801" s="6"/>
      <c r="AR5801" s="6"/>
      <c r="AS5801" s="6"/>
      <c r="AT5801" s="6"/>
      <c r="AU5801" s="6"/>
      <c r="AV5801" s="6"/>
      <c r="AW5801" s="6"/>
      <c r="AX5801" s="6"/>
      <c r="AY5801" s="6"/>
      <c r="AZ5801" s="6"/>
      <c r="BA5801" s="6"/>
      <c r="BB5801" s="6"/>
      <c r="BC5801" s="6"/>
      <c r="BD5801" s="6"/>
      <c r="BE5801" s="6"/>
      <c r="BF5801" s="6"/>
      <c r="BG5801" s="10"/>
    </row>
    <row r="5802" spans="34:59" x14ac:dyDescent="0.25">
      <c r="AH5802" s="10"/>
      <c r="AI5802" s="6"/>
    </row>
    <row r="5803" spans="34:59" x14ac:dyDescent="0.25">
      <c r="AH5803" s="6"/>
      <c r="AI5803" s="6"/>
      <c r="AJ5803" s="6"/>
      <c r="AK5803" s="6"/>
      <c r="AL5803" s="6"/>
      <c r="AM5803" s="6"/>
      <c r="AN5803" s="6"/>
      <c r="AO5803" s="6"/>
      <c r="AP5803" s="6"/>
      <c r="AQ5803" s="6"/>
      <c r="AR5803" s="6"/>
      <c r="AS5803" s="6"/>
      <c r="AT5803" s="6"/>
      <c r="AU5803" s="6"/>
      <c r="AV5803" s="6"/>
      <c r="AW5803" s="6"/>
      <c r="AX5803" s="6"/>
      <c r="AY5803" s="6"/>
      <c r="AZ5803" s="6"/>
      <c r="BA5803" s="6"/>
      <c r="BB5803" s="6"/>
      <c r="BC5803" s="6"/>
      <c r="BD5803" s="6"/>
      <c r="BE5803" s="6"/>
      <c r="BF5803" s="6"/>
      <c r="BG5803" s="6"/>
    </row>
    <row r="5804" spans="34:59" x14ac:dyDescent="0.25">
      <c r="AH5804" s="10"/>
      <c r="AI5804" s="6"/>
      <c r="AJ5804" s="10"/>
      <c r="AK5804" s="10"/>
      <c r="AL5804" s="10"/>
      <c r="AM5804" s="10"/>
      <c r="AN5804" s="10"/>
      <c r="AO5804" s="10"/>
      <c r="AP5804" s="10"/>
      <c r="AQ5804" s="10"/>
      <c r="AR5804" s="10"/>
      <c r="AS5804" s="10"/>
      <c r="AT5804" s="10"/>
      <c r="AU5804" s="10"/>
      <c r="AV5804" s="10"/>
      <c r="AW5804" s="10"/>
      <c r="AX5804" s="10"/>
      <c r="AY5804" s="10"/>
      <c r="AZ5804" s="10"/>
      <c r="BA5804" s="10"/>
      <c r="BB5804" s="10"/>
      <c r="BC5804" s="10"/>
      <c r="BD5804" s="10"/>
      <c r="BE5804" s="10"/>
      <c r="BF5804" s="10"/>
      <c r="BG5804" s="6"/>
    </row>
    <row r="5805" spans="34:59" x14ac:dyDescent="0.25">
      <c r="AH5805" s="6"/>
      <c r="AI5805" s="6"/>
      <c r="AJ5805" s="6"/>
      <c r="AK5805" s="6"/>
      <c r="AL5805" s="6"/>
      <c r="AM5805" s="6"/>
      <c r="AN5805" s="6"/>
      <c r="AO5805" s="6"/>
      <c r="AP5805" s="6"/>
      <c r="AQ5805" s="6"/>
      <c r="AR5805" s="6"/>
      <c r="AS5805" s="6"/>
      <c r="AT5805" s="6"/>
      <c r="AU5805" s="6"/>
      <c r="AV5805" s="6"/>
      <c r="AW5805" s="6"/>
      <c r="AX5805" s="6"/>
      <c r="AY5805" s="6"/>
      <c r="AZ5805" s="6"/>
      <c r="BA5805" s="6"/>
      <c r="BB5805" s="6"/>
      <c r="BC5805" s="6"/>
      <c r="BD5805" s="6"/>
      <c r="BE5805" s="6"/>
      <c r="BF5805" s="6"/>
      <c r="BG5805" s="10"/>
    </row>
    <row r="5806" spans="34:59" x14ac:dyDescent="0.25">
      <c r="AH5806" s="10"/>
      <c r="AI5806" s="6"/>
    </row>
    <row r="5807" spans="34:59" x14ac:dyDescent="0.25">
      <c r="AH5807" s="6"/>
      <c r="AI5807" s="6"/>
      <c r="AJ5807" s="6"/>
      <c r="AK5807" s="6"/>
      <c r="AL5807" s="6"/>
      <c r="AM5807" s="6"/>
      <c r="AN5807" s="6"/>
      <c r="AO5807" s="6"/>
      <c r="AP5807" s="6"/>
      <c r="AQ5807" s="6"/>
      <c r="AR5807" s="6"/>
      <c r="AS5807" s="6"/>
      <c r="AT5807" s="6"/>
      <c r="AU5807" s="6"/>
      <c r="AV5807" s="6"/>
      <c r="AW5807" s="6"/>
      <c r="AX5807" s="6"/>
      <c r="AY5807" s="6"/>
      <c r="AZ5807" s="6"/>
      <c r="BA5807" s="6"/>
      <c r="BB5807" s="6"/>
      <c r="BC5807" s="6"/>
      <c r="BD5807" s="6"/>
      <c r="BE5807" s="6"/>
      <c r="BF5807" s="6"/>
      <c r="BG5807" s="6"/>
    </row>
    <row r="5808" spans="34:59" x14ac:dyDescent="0.25">
      <c r="AH5808" s="10"/>
      <c r="AI5808" s="6"/>
      <c r="AJ5808" s="10"/>
      <c r="AK5808" s="10"/>
      <c r="AL5808" s="10"/>
      <c r="AM5808" s="10"/>
      <c r="AN5808" s="10"/>
      <c r="AO5808" s="10"/>
      <c r="AP5808" s="10"/>
      <c r="AQ5808" s="10"/>
      <c r="AR5808" s="10"/>
      <c r="AS5808" s="10"/>
      <c r="AT5808" s="10"/>
      <c r="AU5808" s="10"/>
      <c r="AV5808" s="10"/>
      <c r="AW5808" s="10"/>
      <c r="AX5808" s="10"/>
      <c r="AY5808" s="10"/>
      <c r="AZ5808" s="10"/>
      <c r="BA5808" s="10"/>
      <c r="BB5808" s="10"/>
      <c r="BC5808" s="10"/>
      <c r="BD5808" s="10"/>
      <c r="BE5808" s="10"/>
      <c r="BF5808" s="10"/>
      <c r="BG5808" s="6"/>
    </row>
    <row r="5809" spans="34:59" x14ac:dyDescent="0.25">
      <c r="AH5809" s="6"/>
      <c r="AI5809" s="6"/>
      <c r="AJ5809" s="6"/>
      <c r="AK5809" s="6"/>
      <c r="AL5809" s="6"/>
      <c r="AM5809" s="6"/>
      <c r="AN5809" s="6"/>
      <c r="AO5809" s="6"/>
      <c r="AP5809" s="6"/>
      <c r="AQ5809" s="6"/>
      <c r="AR5809" s="6"/>
      <c r="AS5809" s="6"/>
      <c r="AT5809" s="6"/>
      <c r="AU5809" s="6"/>
      <c r="AV5809" s="6"/>
      <c r="AW5809" s="6"/>
      <c r="AX5809" s="6"/>
      <c r="AY5809" s="6"/>
      <c r="AZ5809" s="6"/>
      <c r="BA5809" s="6"/>
      <c r="BB5809" s="6"/>
      <c r="BC5809" s="6"/>
      <c r="BD5809" s="6"/>
      <c r="BE5809" s="6"/>
      <c r="BF5809" s="6"/>
      <c r="BG5809" s="10"/>
    </row>
    <row r="5810" spans="34:59" x14ac:dyDescent="0.25">
      <c r="AH5810" s="10"/>
      <c r="AI5810" s="6"/>
    </row>
    <row r="5811" spans="34:59" x14ac:dyDescent="0.25">
      <c r="AH5811" s="6"/>
      <c r="AI5811" s="6"/>
      <c r="AJ5811" s="6"/>
      <c r="AK5811" s="6"/>
      <c r="AL5811" s="6"/>
      <c r="AM5811" s="6"/>
      <c r="AN5811" s="6"/>
      <c r="AO5811" s="6"/>
      <c r="AP5811" s="6"/>
      <c r="AQ5811" s="6"/>
      <c r="AR5811" s="6"/>
      <c r="AS5811" s="6"/>
      <c r="AT5811" s="6"/>
      <c r="AU5811" s="6"/>
      <c r="AV5811" s="6"/>
      <c r="AW5811" s="6"/>
      <c r="AX5811" s="6"/>
      <c r="AY5811" s="6"/>
      <c r="AZ5811" s="6"/>
      <c r="BA5811" s="6"/>
      <c r="BB5811" s="6"/>
      <c r="BC5811" s="6"/>
      <c r="BD5811" s="6"/>
      <c r="BE5811" s="6"/>
      <c r="BF5811" s="6"/>
      <c r="BG5811" s="6"/>
    </row>
    <row r="5812" spans="34:59" x14ac:dyDescent="0.25">
      <c r="AH5812" s="10"/>
      <c r="AI5812" s="6"/>
      <c r="AJ5812" s="10"/>
      <c r="AK5812" s="10"/>
      <c r="AL5812" s="10"/>
      <c r="AM5812" s="10"/>
      <c r="AN5812" s="10"/>
      <c r="AO5812" s="10"/>
      <c r="AP5812" s="10"/>
      <c r="AQ5812" s="10"/>
      <c r="AR5812" s="10"/>
      <c r="AS5812" s="10"/>
      <c r="AT5812" s="10"/>
      <c r="AU5812" s="10"/>
      <c r="AV5812" s="10"/>
      <c r="AW5812" s="10"/>
      <c r="AX5812" s="10"/>
      <c r="AY5812" s="10"/>
      <c r="AZ5812" s="10"/>
      <c r="BA5812" s="10"/>
      <c r="BB5812" s="10"/>
      <c r="BC5812" s="10"/>
      <c r="BD5812" s="10"/>
      <c r="BE5812" s="10"/>
      <c r="BF5812" s="10"/>
      <c r="BG5812" s="6"/>
    </row>
    <row r="5813" spans="34:59" x14ac:dyDescent="0.25">
      <c r="AH5813" s="6"/>
      <c r="AI5813" s="6"/>
      <c r="AJ5813" s="6"/>
      <c r="AK5813" s="6"/>
      <c r="AL5813" s="6"/>
      <c r="AM5813" s="6"/>
      <c r="AN5813" s="6"/>
      <c r="AO5813" s="6"/>
      <c r="AP5813" s="6"/>
      <c r="AQ5813" s="6"/>
      <c r="AR5813" s="6"/>
      <c r="AS5813" s="6"/>
      <c r="AT5813" s="6"/>
      <c r="AU5813" s="6"/>
      <c r="AV5813" s="6"/>
      <c r="AW5813" s="6"/>
      <c r="AX5813" s="6"/>
      <c r="AY5813" s="6"/>
      <c r="AZ5813" s="6"/>
      <c r="BA5813" s="6"/>
      <c r="BB5813" s="6"/>
      <c r="BC5813" s="6"/>
      <c r="BD5813" s="6"/>
      <c r="BE5813" s="6"/>
      <c r="BF5813" s="6"/>
      <c r="BG5813" s="10"/>
    </row>
    <row r="5814" spans="34:59" x14ac:dyDescent="0.25">
      <c r="AH5814" s="10"/>
      <c r="AI5814" s="6"/>
    </row>
    <row r="5815" spans="34:59" x14ac:dyDescent="0.25">
      <c r="AH5815" s="6"/>
      <c r="AI5815" s="6"/>
      <c r="AJ5815" s="6"/>
      <c r="AK5815" s="6"/>
      <c r="AL5815" s="6"/>
      <c r="AM5815" s="6"/>
      <c r="AN5815" s="6"/>
      <c r="AO5815" s="6"/>
      <c r="AP5815" s="6"/>
      <c r="AQ5815" s="6"/>
      <c r="AR5815" s="6"/>
      <c r="AS5815" s="6"/>
      <c r="AT5815" s="6"/>
      <c r="AU5815" s="6"/>
      <c r="AV5815" s="6"/>
      <c r="AW5815" s="6"/>
      <c r="AX5815" s="6"/>
      <c r="AY5815" s="6"/>
      <c r="AZ5815" s="6"/>
      <c r="BA5815" s="6"/>
      <c r="BB5815" s="6"/>
      <c r="BC5815" s="6"/>
      <c r="BD5815" s="6"/>
      <c r="BE5815" s="6"/>
      <c r="BF5815" s="6"/>
      <c r="BG5815" s="6"/>
    </row>
    <row r="5816" spans="34:59" x14ac:dyDescent="0.25">
      <c r="AH5816" s="10"/>
      <c r="AI5816" s="6"/>
      <c r="AJ5816" s="10"/>
      <c r="AK5816" s="10"/>
      <c r="AL5816" s="10"/>
      <c r="AM5816" s="10"/>
      <c r="AN5816" s="10"/>
      <c r="AO5816" s="10"/>
      <c r="AP5816" s="10"/>
      <c r="AQ5816" s="10"/>
      <c r="AR5816" s="10"/>
      <c r="AS5816" s="10"/>
      <c r="AT5816" s="10"/>
      <c r="AU5816" s="10"/>
      <c r="AV5816" s="10"/>
      <c r="AW5816" s="10"/>
      <c r="AX5816" s="10"/>
      <c r="AY5816" s="10"/>
      <c r="AZ5816" s="10"/>
      <c r="BA5816" s="10"/>
      <c r="BB5816" s="10"/>
      <c r="BC5816" s="10"/>
      <c r="BD5816" s="10"/>
      <c r="BE5816" s="10"/>
      <c r="BF5816" s="10"/>
      <c r="BG5816" s="6"/>
    </row>
    <row r="5817" spans="34:59" x14ac:dyDescent="0.25">
      <c r="AH5817" s="6"/>
      <c r="AI5817" s="6"/>
      <c r="AJ5817" s="6"/>
      <c r="AK5817" s="6"/>
      <c r="AL5817" s="6"/>
      <c r="AM5817" s="6"/>
      <c r="AN5817" s="6"/>
      <c r="AO5817" s="6"/>
      <c r="AP5817" s="6"/>
      <c r="AQ5817" s="6"/>
      <c r="AR5817" s="6"/>
      <c r="AS5817" s="6"/>
      <c r="AT5817" s="6"/>
      <c r="AU5817" s="6"/>
      <c r="AV5817" s="6"/>
      <c r="AW5817" s="6"/>
      <c r="AX5817" s="6"/>
      <c r="AY5817" s="6"/>
      <c r="AZ5817" s="6"/>
      <c r="BA5817" s="6"/>
      <c r="BB5817" s="6"/>
      <c r="BC5817" s="6"/>
      <c r="BD5817" s="6"/>
      <c r="BE5817" s="6"/>
      <c r="BF5817" s="6"/>
      <c r="BG5817" s="10"/>
    </row>
    <row r="5818" spans="34:59" x14ac:dyDescent="0.25">
      <c r="AH5818" s="10"/>
      <c r="AI5818" s="6"/>
    </row>
    <row r="5819" spans="34:59" x14ac:dyDescent="0.25">
      <c r="AH5819" s="6"/>
      <c r="AI5819" s="6"/>
      <c r="AJ5819" s="6"/>
      <c r="AK5819" s="6"/>
      <c r="AL5819" s="6"/>
      <c r="AM5819" s="6"/>
      <c r="AN5819" s="6"/>
      <c r="AO5819" s="6"/>
      <c r="AP5819" s="6"/>
      <c r="AQ5819" s="6"/>
      <c r="AR5819" s="6"/>
      <c r="AS5819" s="6"/>
      <c r="AT5819" s="6"/>
      <c r="AU5819" s="6"/>
      <c r="AV5819" s="6"/>
      <c r="AW5819" s="6"/>
      <c r="AX5819" s="6"/>
      <c r="AY5819" s="6"/>
      <c r="AZ5819" s="6"/>
      <c r="BA5819" s="6"/>
      <c r="BB5819" s="6"/>
      <c r="BC5819" s="6"/>
      <c r="BD5819" s="6"/>
      <c r="BE5819" s="6"/>
      <c r="BF5819" s="6"/>
      <c r="BG5819" s="6"/>
    </row>
    <row r="5820" spans="34:59" x14ac:dyDescent="0.25">
      <c r="AH5820" s="10"/>
      <c r="AI5820" s="6"/>
      <c r="AJ5820" s="10"/>
      <c r="AK5820" s="10"/>
      <c r="AL5820" s="10"/>
      <c r="AM5820" s="10"/>
      <c r="AN5820" s="10"/>
      <c r="AO5820" s="10"/>
      <c r="AP5820" s="10"/>
      <c r="AQ5820" s="10"/>
      <c r="AR5820" s="10"/>
      <c r="AS5820" s="10"/>
      <c r="AT5820" s="10"/>
      <c r="AU5820" s="10"/>
      <c r="AV5820" s="10"/>
      <c r="AW5820" s="10"/>
      <c r="AX5820" s="10"/>
      <c r="AY5820" s="10"/>
      <c r="AZ5820" s="10"/>
      <c r="BA5820" s="10"/>
      <c r="BB5820" s="10"/>
      <c r="BC5820" s="10"/>
      <c r="BD5820" s="10"/>
      <c r="BE5820" s="10"/>
      <c r="BF5820" s="10"/>
      <c r="BG5820" s="6"/>
    </row>
    <row r="5821" spans="34:59" x14ac:dyDescent="0.25">
      <c r="AH5821" s="6"/>
      <c r="AI5821" s="6"/>
      <c r="AJ5821" s="6"/>
      <c r="AK5821" s="6"/>
      <c r="AL5821" s="6"/>
      <c r="AM5821" s="6"/>
      <c r="AN5821" s="6"/>
      <c r="AO5821" s="6"/>
      <c r="AP5821" s="6"/>
      <c r="AQ5821" s="6"/>
      <c r="AR5821" s="6"/>
      <c r="AS5821" s="6"/>
      <c r="AT5821" s="6"/>
      <c r="AU5821" s="6"/>
      <c r="AV5821" s="6"/>
      <c r="AW5821" s="6"/>
      <c r="AX5821" s="6"/>
      <c r="AY5821" s="6"/>
      <c r="AZ5821" s="6"/>
      <c r="BA5821" s="6"/>
      <c r="BB5821" s="6"/>
      <c r="BC5821" s="6"/>
      <c r="BD5821" s="6"/>
      <c r="BE5821" s="6"/>
      <c r="BF5821" s="6"/>
      <c r="BG5821" s="10"/>
    </row>
    <row r="5822" spans="34:59" x14ac:dyDescent="0.25">
      <c r="AH5822" s="10"/>
      <c r="AI5822" s="6"/>
    </row>
    <row r="5823" spans="34:59" x14ac:dyDescent="0.25">
      <c r="AH5823" s="6"/>
      <c r="AI5823" s="6"/>
      <c r="AJ5823" s="6"/>
      <c r="AK5823" s="6"/>
      <c r="AL5823" s="6"/>
      <c r="AM5823" s="6"/>
      <c r="AN5823" s="6"/>
      <c r="AO5823" s="6"/>
      <c r="AP5823" s="6"/>
      <c r="AQ5823" s="6"/>
      <c r="AR5823" s="6"/>
      <c r="AS5823" s="6"/>
      <c r="AT5823" s="6"/>
      <c r="AU5823" s="6"/>
      <c r="AV5823" s="6"/>
      <c r="AW5823" s="6"/>
      <c r="AX5823" s="6"/>
      <c r="AY5823" s="6"/>
      <c r="AZ5823" s="6"/>
      <c r="BA5823" s="6"/>
      <c r="BB5823" s="6"/>
      <c r="BC5823" s="6"/>
      <c r="BD5823" s="6"/>
      <c r="BE5823" s="6"/>
      <c r="BF5823" s="6"/>
      <c r="BG5823" s="6"/>
    </row>
    <row r="5824" spans="34:59" x14ac:dyDescent="0.25">
      <c r="AH5824" s="10"/>
      <c r="AI5824" s="6"/>
      <c r="AJ5824" s="10"/>
      <c r="AK5824" s="10"/>
      <c r="AL5824" s="10"/>
      <c r="AM5824" s="10"/>
      <c r="AN5824" s="10"/>
      <c r="AO5824" s="10"/>
      <c r="AP5824" s="10"/>
      <c r="AQ5824" s="10"/>
      <c r="AR5824" s="10"/>
      <c r="AS5824" s="10"/>
      <c r="AT5824" s="10"/>
      <c r="AU5824" s="10"/>
      <c r="AV5824" s="10"/>
      <c r="AW5824" s="10"/>
      <c r="AX5824" s="10"/>
      <c r="AY5824" s="10"/>
      <c r="AZ5824" s="10"/>
      <c r="BA5824" s="10"/>
      <c r="BB5824" s="10"/>
      <c r="BC5824" s="10"/>
      <c r="BD5824" s="10"/>
      <c r="BE5824" s="10"/>
      <c r="BF5824" s="10"/>
      <c r="BG5824" s="6"/>
    </row>
    <row r="5825" spans="34:59" x14ac:dyDescent="0.25">
      <c r="AH5825" s="6"/>
      <c r="AI5825" s="6"/>
      <c r="AJ5825" s="6"/>
      <c r="AK5825" s="6"/>
      <c r="AL5825" s="6"/>
      <c r="AM5825" s="6"/>
      <c r="AN5825" s="6"/>
      <c r="AO5825" s="6"/>
      <c r="AP5825" s="6"/>
      <c r="AQ5825" s="6"/>
      <c r="AR5825" s="6"/>
      <c r="AS5825" s="6"/>
      <c r="AT5825" s="6"/>
      <c r="AU5825" s="6"/>
      <c r="AV5825" s="6"/>
      <c r="AW5825" s="6"/>
      <c r="AX5825" s="6"/>
      <c r="AY5825" s="6"/>
      <c r="AZ5825" s="6"/>
      <c r="BA5825" s="6"/>
      <c r="BB5825" s="6"/>
      <c r="BC5825" s="6"/>
      <c r="BD5825" s="6"/>
      <c r="BE5825" s="6"/>
      <c r="BF5825" s="6"/>
      <c r="BG5825" s="10"/>
    </row>
    <row r="5826" spans="34:59" x14ac:dyDescent="0.25">
      <c r="AH5826" s="10"/>
      <c r="AI5826" s="6"/>
    </row>
    <row r="5827" spans="34:59" x14ac:dyDescent="0.25">
      <c r="AH5827" s="6"/>
      <c r="AI5827" s="6"/>
      <c r="AJ5827" s="6"/>
      <c r="AK5827" s="6"/>
      <c r="AL5827" s="6"/>
      <c r="AM5827" s="6"/>
      <c r="AN5827" s="6"/>
      <c r="AO5827" s="6"/>
      <c r="AP5827" s="6"/>
      <c r="AQ5827" s="6"/>
      <c r="AR5827" s="6"/>
      <c r="AS5827" s="6"/>
      <c r="AT5827" s="6"/>
      <c r="AU5827" s="6"/>
      <c r="AV5827" s="6"/>
      <c r="AW5827" s="6"/>
      <c r="AX5827" s="6"/>
      <c r="AY5827" s="6"/>
      <c r="AZ5827" s="6"/>
      <c r="BA5827" s="6"/>
      <c r="BB5827" s="6"/>
      <c r="BC5827" s="6"/>
      <c r="BD5827" s="6"/>
      <c r="BE5827" s="6"/>
      <c r="BF5827" s="6"/>
      <c r="BG5827" s="6"/>
    </row>
    <row r="5828" spans="34:59" x14ac:dyDescent="0.25">
      <c r="AH5828" s="10"/>
      <c r="AI5828" s="6"/>
      <c r="AJ5828" s="10"/>
      <c r="AK5828" s="10"/>
      <c r="AL5828" s="10"/>
      <c r="AM5828" s="10"/>
      <c r="AN5828" s="10"/>
      <c r="AO5828" s="10"/>
      <c r="AP5828" s="10"/>
      <c r="AQ5828" s="10"/>
      <c r="AR5828" s="10"/>
      <c r="AS5828" s="10"/>
      <c r="AT5828" s="10"/>
      <c r="AU5828" s="10"/>
      <c r="AV5828" s="10"/>
      <c r="AW5828" s="10"/>
      <c r="AX5828" s="10"/>
      <c r="AY5828" s="10"/>
      <c r="AZ5828" s="10"/>
      <c r="BA5828" s="10"/>
      <c r="BB5828" s="10"/>
      <c r="BC5828" s="10"/>
      <c r="BD5828" s="10"/>
      <c r="BE5828" s="10"/>
      <c r="BF5828" s="10"/>
      <c r="BG5828" s="6"/>
    </row>
    <row r="5829" spans="34:59" x14ac:dyDescent="0.25">
      <c r="AH5829" s="6"/>
      <c r="AI5829" s="6"/>
      <c r="AJ5829" s="6"/>
      <c r="AK5829" s="6"/>
      <c r="AL5829" s="6"/>
      <c r="AM5829" s="6"/>
      <c r="AN5829" s="6"/>
      <c r="AO5829" s="6"/>
      <c r="AP5829" s="6"/>
      <c r="AQ5829" s="6"/>
      <c r="AR5829" s="6"/>
      <c r="AS5829" s="6"/>
      <c r="AT5829" s="6"/>
      <c r="AU5829" s="6"/>
      <c r="AV5829" s="6"/>
      <c r="AW5829" s="6"/>
      <c r="AX5829" s="6"/>
      <c r="AY5829" s="6"/>
      <c r="AZ5829" s="6"/>
      <c r="BA5829" s="6"/>
      <c r="BB5829" s="6"/>
      <c r="BC5829" s="6"/>
      <c r="BD5829" s="6"/>
      <c r="BE5829" s="6"/>
      <c r="BF5829" s="6"/>
      <c r="BG5829" s="10"/>
    </row>
    <row r="5830" spans="34:59" x14ac:dyDescent="0.25">
      <c r="AH5830" s="10"/>
      <c r="AI5830" s="6"/>
    </row>
    <row r="5831" spans="34:59" x14ac:dyDescent="0.25">
      <c r="AH5831" s="6"/>
      <c r="AI5831" s="6"/>
      <c r="AJ5831" s="6"/>
      <c r="AK5831" s="6"/>
      <c r="AL5831" s="6"/>
      <c r="AM5831" s="6"/>
      <c r="AN5831" s="6"/>
      <c r="AO5831" s="6"/>
      <c r="AP5831" s="6"/>
      <c r="AQ5831" s="6"/>
      <c r="AR5831" s="6"/>
      <c r="AS5831" s="6"/>
      <c r="AT5831" s="6"/>
      <c r="AU5831" s="6"/>
      <c r="AV5831" s="6"/>
      <c r="AW5831" s="6"/>
      <c r="AX5831" s="6"/>
      <c r="AY5831" s="6"/>
      <c r="AZ5831" s="6"/>
      <c r="BA5831" s="6"/>
      <c r="BB5831" s="6"/>
      <c r="BC5831" s="6"/>
      <c r="BD5831" s="6"/>
      <c r="BE5831" s="6"/>
      <c r="BF5831" s="6"/>
      <c r="BG5831" s="6"/>
    </row>
    <row r="5832" spans="34:59" x14ac:dyDescent="0.25">
      <c r="AH5832" s="10"/>
      <c r="AI5832" s="6"/>
      <c r="AJ5832" s="10"/>
      <c r="AK5832" s="10"/>
      <c r="AL5832" s="10"/>
      <c r="AM5832" s="10"/>
      <c r="AN5832" s="10"/>
      <c r="AO5832" s="10"/>
      <c r="AP5832" s="10"/>
      <c r="AQ5832" s="10"/>
      <c r="AR5832" s="10"/>
      <c r="AS5832" s="10"/>
      <c r="AT5832" s="10"/>
      <c r="AU5832" s="10"/>
      <c r="AV5832" s="10"/>
      <c r="AW5832" s="10"/>
      <c r="AX5832" s="10"/>
      <c r="AY5832" s="10"/>
      <c r="AZ5832" s="10"/>
      <c r="BA5832" s="10"/>
      <c r="BB5832" s="10"/>
      <c r="BC5832" s="10"/>
      <c r="BD5832" s="10"/>
      <c r="BE5832" s="10"/>
      <c r="BF5832" s="10"/>
      <c r="BG5832" s="6"/>
    </row>
    <row r="5833" spans="34:59" x14ac:dyDescent="0.25">
      <c r="AH5833" s="6"/>
      <c r="AI5833" s="6"/>
      <c r="AJ5833" s="6"/>
      <c r="AK5833" s="6"/>
      <c r="AL5833" s="6"/>
      <c r="AM5833" s="6"/>
      <c r="AN5833" s="6"/>
      <c r="AO5833" s="6"/>
      <c r="AP5833" s="6"/>
      <c r="AQ5833" s="6"/>
      <c r="AR5833" s="6"/>
      <c r="AS5833" s="6"/>
      <c r="AT5833" s="6"/>
      <c r="AU5833" s="6"/>
      <c r="AV5833" s="6"/>
      <c r="AW5833" s="6"/>
      <c r="AX5833" s="6"/>
      <c r="AY5833" s="6"/>
      <c r="AZ5833" s="6"/>
      <c r="BA5833" s="6"/>
      <c r="BB5833" s="6"/>
      <c r="BC5833" s="6"/>
      <c r="BD5833" s="6"/>
      <c r="BE5833" s="6"/>
      <c r="BF5833" s="6"/>
      <c r="BG5833" s="10"/>
    </row>
    <row r="5834" spans="34:59" x14ac:dyDescent="0.25">
      <c r="AH5834" s="10"/>
      <c r="AI5834" s="6"/>
    </row>
    <row r="5835" spans="34:59" x14ac:dyDescent="0.25">
      <c r="AH5835" s="6"/>
      <c r="AI5835" s="6"/>
      <c r="AJ5835" s="6"/>
      <c r="AK5835" s="6"/>
      <c r="AL5835" s="6"/>
      <c r="AM5835" s="6"/>
      <c r="AN5835" s="6"/>
      <c r="AO5835" s="6"/>
      <c r="AP5835" s="6"/>
      <c r="AQ5835" s="6"/>
      <c r="AR5835" s="6"/>
      <c r="AS5835" s="6"/>
      <c r="AT5835" s="6"/>
      <c r="AU5835" s="6"/>
      <c r="AV5835" s="6"/>
      <c r="AW5835" s="6"/>
      <c r="AX5835" s="6"/>
      <c r="AY5835" s="6"/>
      <c r="AZ5835" s="6"/>
      <c r="BA5835" s="6"/>
      <c r="BB5835" s="6"/>
      <c r="BC5835" s="6"/>
      <c r="BD5835" s="6"/>
      <c r="BE5835" s="6"/>
      <c r="BF5835" s="6"/>
      <c r="BG5835" s="6"/>
    </row>
    <row r="5836" spans="34:59" x14ac:dyDescent="0.25">
      <c r="AH5836" s="10"/>
      <c r="AI5836" s="6"/>
      <c r="AJ5836" s="10"/>
      <c r="AK5836" s="10"/>
      <c r="AL5836" s="10"/>
      <c r="AM5836" s="10"/>
      <c r="AN5836" s="10"/>
      <c r="AO5836" s="10"/>
      <c r="AP5836" s="10"/>
      <c r="AQ5836" s="10"/>
      <c r="AR5836" s="10"/>
      <c r="AS5836" s="10"/>
      <c r="AT5836" s="10"/>
      <c r="AU5836" s="10"/>
      <c r="AV5836" s="10"/>
      <c r="AW5836" s="10"/>
      <c r="AX5836" s="10"/>
      <c r="AY5836" s="10"/>
      <c r="AZ5836" s="10"/>
      <c r="BA5836" s="10"/>
      <c r="BB5836" s="10"/>
      <c r="BC5836" s="10"/>
      <c r="BD5836" s="10"/>
      <c r="BE5836" s="10"/>
      <c r="BF5836" s="10"/>
      <c r="BG5836" s="6"/>
    </row>
    <row r="5837" spans="34:59" x14ac:dyDescent="0.25">
      <c r="AH5837" s="6"/>
      <c r="AI5837" s="6"/>
      <c r="AJ5837" s="6"/>
      <c r="AK5837" s="6"/>
      <c r="AL5837" s="6"/>
      <c r="AM5837" s="6"/>
      <c r="AN5837" s="6"/>
      <c r="AO5837" s="6"/>
      <c r="AP5837" s="6"/>
      <c r="AQ5837" s="6"/>
      <c r="AR5837" s="6"/>
      <c r="AS5837" s="6"/>
      <c r="AT5837" s="6"/>
      <c r="AU5837" s="6"/>
      <c r="AV5837" s="6"/>
      <c r="AW5837" s="6"/>
      <c r="AX5837" s="6"/>
      <c r="AY5837" s="6"/>
      <c r="AZ5837" s="6"/>
      <c r="BA5837" s="6"/>
      <c r="BB5837" s="6"/>
      <c r="BC5837" s="6"/>
      <c r="BD5837" s="6"/>
      <c r="BE5837" s="6"/>
      <c r="BF5837" s="6"/>
      <c r="BG5837" s="10"/>
    </row>
    <row r="5838" spans="34:59" x14ac:dyDescent="0.25">
      <c r="AH5838" s="10"/>
      <c r="AI5838" s="6"/>
    </row>
    <row r="5839" spans="34:59" x14ac:dyDescent="0.25">
      <c r="AH5839" s="6"/>
      <c r="AI5839" s="6"/>
      <c r="AJ5839" s="6"/>
      <c r="AK5839" s="6"/>
      <c r="AL5839" s="6"/>
      <c r="AM5839" s="6"/>
      <c r="AN5839" s="6"/>
      <c r="AO5839" s="6"/>
      <c r="AP5839" s="6"/>
      <c r="AQ5839" s="6"/>
      <c r="AR5839" s="6"/>
      <c r="AS5839" s="6"/>
      <c r="AT5839" s="6"/>
      <c r="AU5839" s="6"/>
      <c r="AV5839" s="6"/>
      <c r="AW5839" s="6"/>
      <c r="AX5839" s="6"/>
      <c r="AY5839" s="6"/>
      <c r="AZ5839" s="6"/>
      <c r="BA5839" s="6"/>
      <c r="BB5839" s="6"/>
      <c r="BC5839" s="6"/>
      <c r="BD5839" s="6"/>
      <c r="BE5839" s="6"/>
      <c r="BF5839" s="6"/>
      <c r="BG5839" s="6"/>
    </row>
    <row r="5840" spans="34:59" x14ac:dyDescent="0.25">
      <c r="AH5840" s="10"/>
      <c r="AI5840" s="6"/>
      <c r="AJ5840" s="10"/>
      <c r="AK5840" s="10"/>
      <c r="AL5840" s="10"/>
      <c r="AM5840" s="10"/>
      <c r="AN5840" s="10"/>
      <c r="AO5840" s="10"/>
      <c r="AP5840" s="10"/>
      <c r="AQ5840" s="10"/>
      <c r="AR5840" s="10"/>
      <c r="AS5840" s="10"/>
      <c r="AT5840" s="10"/>
      <c r="AU5840" s="10"/>
      <c r="AV5840" s="10"/>
      <c r="AW5840" s="10"/>
      <c r="AX5840" s="10"/>
      <c r="AY5840" s="10"/>
      <c r="AZ5840" s="10"/>
      <c r="BA5840" s="10"/>
      <c r="BB5840" s="10"/>
      <c r="BC5840" s="10"/>
      <c r="BD5840" s="10"/>
      <c r="BE5840" s="10"/>
      <c r="BF5840" s="10"/>
      <c r="BG5840" s="6"/>
    </row>
    <row r="5841" spans="34:59" x14ac:dyDescent="0.25">
      <c r="AH5841" s="6"/>
      <c r="AI5841" s="6"/>
      <c r="AJ5841" s="6"/>
      <c r="AK5841" s="6"/>
      <c r="AL5841" s="6"/>
      <c r="AM5841" s="6"/>
      <c r="AN5841" s="6"/>
      <c r="AO5841" s="6"/>
      <c r="AP5841" s="6"/>
      <c r="AQ5841" s="6"/>
      <c r="AR5841" s="6"/>
      <c r="AS5841" s="6"/>
      <c r="AT5841" s="6"/>
      <c r="AU5841" s="6"/>
      <c r="AV5841" s="6"/>
      <c r="AW5841" s="6"/>
      <c r="AX5841" s="6"/>
      <c r="AY5841" s="6"/>
      <c r="AZ5841" s="6"/>
      <c r="BA5841" s="6"/>
      <c r="BB5841" s="6"/>
      <c r="BC5841" s="6"/>
      <c r="BD5841" s="6"/>
      <c r="BE5841" s="6"/>
      <c r="BF5841" s="6"/>
      <c r="BG5841" s="10"/>
    </row>
    <row r="5842" spans="34:59" x14ac:dyDescent="0.25">
      <c r="AH5842" s="10"/>
      <c r="AI5842" s="6"/>
    </row>
    <row r="5843" spans="34:59" x14ac:dyDescent="0.25">
      <c r="AH5843" s="6"/>
      <c r="AI5843" s="6"/>
      <c r="AJ5843" s="6"/>
      <c r="AK5843" s="6"/>
      <c r="AL5843" s="6"/>
      <c r="AM5843" s="6"/>
      <c r="AN5843" s="6"/>
      <c r="AO5843" s="6"/>
      <c r="AP5843" s="6"/>
      <c r="AQ5843" s="6"/>
      <c r="AR5843" s="6"/>
      <c r="AS5843" s="6"/>
      <c r="AT5843" s="6"/>
      <c r="AU5843" s="6"/>
      <c r="AV5843" s="6"/>
      <c r="AW5843" s="6"/>
      <c r="AX5843" s="6"/>
      <c r="AY5843" s="6"/>
      <c r="AZ5843" s="6"/>
      <c r="BA5843" s="6"/>
      <c r="BB5843" s="6"/>
      <c r="BC5843" s="6"/>
      <c r="BD5843" s="6"/>
      <c r="BE5843" s="6"/>
      <c r="BF5843" s="6"/>
      <c r="BG5843" s="6"/>
    </row>
    <row r="5844" spans="34:59" x14ac:dyDescent="0.25">
      <c r="AH5844" s="10"/>
      <c r="AI5844" s="6"/>
      <c r="AJ5844" s="10"/>
      <c r="AK5844" s="10"/>
      <c r="AL5844" s="10"/>
      <c r="AM5844" s="10"/>
      <c r="AN5844" s="10"/>
      <c r="AO5844" s="10"/>
      <c r="AP5844" s="10"/>
      <c r="AQ5844" s="10"/>
      <c r="AR5844" s="10"/>
      <c r="AS5844" s="10"/>
      <c r="AT5844" s="10"/>
      <c r="AU5844" s="10"/>
      <c r="AV5844" s="10"/>
      <c r="AW5844" s="10"/>
      <c r="AX5844" s="10"/>
      <c r="AY5844" s="10"/>
      <c r="AZ5844" s="10"/>
      <c r="BA5844" s="10"/>
      <c r="BB5844" s="10"/>
      <c r="BC5844" s="10"/>
      <c r="BD5844" s="10"/>
      <c r="BE5844" s="10"/>
      <c r="BF5844" s="10"/>
      <c r="BG5844" s="6"/>
    </row>
    <row r="5845" spans="34:59" x14ac:dyDescent="0.25">
      <c r="AH5845" s="6"/>
      <c r="AI5845" s="6"/>
      <c r="AJ5845" s="6"/>
      <c r="AK5845" s="6"/>
      <c r="AL5845" s="6"/>
      <c r="AM5845" s="6"/>
      <c r="AN5845" s="6"/>
      <c r="AO5845" s="6"/>
      <c r="AP5845" s="6"/>
      <c r="AQ5845" s="6"/>
      <c r="AR5845" s="6"/>
      <c r="AS5845" s="6"/>
      <c r="AT5845" s="6"/>
      <c r="AU5845" s="6"/>
      <c r="AV5845" s="6"/>
      <c r="AW5845" s="6"/>
      <c r="AX5845" s="6"/>
      <c r="AY5845" s="6"/>
      <c r="AZ5845" s="6"/>
      <c r="BA5845" s="6"/>
      <c r="BB5845" s="6"/>
      <c r="BC5845" s="6"/>
      <c r="BD5845" s="6"/>
      <c r="BE5845" s="6"/>
      <c r="BF5845" s="6"/>
      <c r="BG5845" s="10"/>
    </row>
    <row r="5846" spans="34:59" x14ac:dyDescent="0.25">
      <c r="AH5846" s="10"/>
      <c r="AI5846" s="6"/>
    </row>
    <row r="5847" spans="34:59" x14ac:dyDescent="0.25">
      <c r="AH5847" s="6"/>
      <c r="AI5847" s="6"/>
      <c r="AJ5847" s="6"/>
      <c r="AK5847" s="6"/>
      <c r="AL5847" s="6"/>
      <c r="AM5847" s="6"/>
      <c r="AN5847" s="6"/>
      <c r="AO5847" s="6"/>
      <c r="AP5847" s="6"/>
      <c r="AQ5847" s="6"/>
      <c r="AR5847" s="6"/>
      <c r="AS5847" s="6"/>
      <c r="AT5847" s="6"/>
      <c r="AU5847" s="6"/>
      <c r="AV5847" s="6"/>
      <c r="AW5847" s="6"/>
      <c r="AX5847" s="6"/>
      <c r="AY5847" s="6"/>
      <c r="AZ5847" s="6"/>
      <c r="BA5847" s="6"/>
      <c r="BB5847" s="6"/>
      <c r="BC5847" s="6"/>
      <c r="BD5847" s="6"/>
      <c r="BE5847" s="6"/>
      <c r="BF5847" s="6"/>
      <c r="BG5847" s="6"/>
    </row>
    <row r="5848" spans="34:59" x14ac:dyDescent="0.25">
      <c r="AH5848" s="10"/>
      <c r="AI5848" s="6"/>
      <c r="AJ5848" s="10"/>
      <c r="AK5848" s="10"/>
      <c r="AL5848" s="10"/>
      <c r="AM5848" s="10"/>
      <c r="AN5848" s="10"/>
      <c r="AO5848" s="10"/>
      <c r="AP5848" s="10"/>
      <c r="AQ5848" s="10"/>
      <c r="AR5848" s="10"/>
      <c r="AS5848" s="10"/>
      <c r="AT5848" s="10"/>
      <c r="AU5848" s="10"/>
      <c r="AV5848" s="10"/>
      <c r="AW5848" s="10"/>
      <c r="AX5848" s="10"/>
      <c r="AY5848" s="10"/>
      <c r="AZ5848" s="10"/>
      <c r="BA5848" s="10"/>
      <c r="BB5848" s="10"/>
      <c r="BC5848" s="10"/>
      <c r="BD5848" s="10"/>
      <c r="BE5848" s="10"/>
      <c r="BF5848" s="10"/>
      <c r="BG5848" s="6"/>
    </row>
    <row r="5849" spans="34:59" x14ac:dyDescent="0.25">
      <c r="AH5849" s="6"/>
      <c r="AI5849" s="6"/>
      <c r="AJ5849" s="6"/>
      <c r="AK5849" s="6"/>
      <c r="AL5849" s="6"/>
      <c r="AM5849" s="6"/>
      <c r="AN5849" s="6"/>
      <c r="AO5849" s="6"/>
      <c r="AP5849" s="6"/>
      <c r="AQ5849" s="6"/>
      <c r="AR5849" s="6"/>
      <c r="AS5849" s="6"/>
      <c r="AT5849" s="6"/>
      <c r="AU5849" s="6"/>
      <c r="AV5849" s="6"/>
      <c r="AW5849" s="6"/>
      <c r="AX5849" s="6"/>
      <c r="AY5849" s="6"/>
      <c r="AZ5849" s="6"/>
      <c r="BA5849" s="6"/>
      <c r="BB5849" s="6"/>
      <c r="BC5849" s="6"/>
      <c r="BD5849" s="6"/>
      <c r="BE5849" s="6"/>
      <c r="BF5849" s="6"/>
      <c r="BG5849" s="10"/>
    </row>
    <row r="5850" spans="34:59" x14ac:dyDescent="0.25">
      <c r="AH5850" s="10"/>
      <c r="AI5850" s="6"/>
    </row>
    <row r="5851" spans="34:59" x14ac:dyDescent="0.25">
      <c r="AH5851" s="6"/>
      <c r="AI5851" s="6"/>
      <c r="AJ5851" s="6"/>
      <c r="AK5851" s="6"/>
      <c r="AL5851" s="6"/>
      <c r="AM5851" s="6"/>
      <c r="AN5851" s="6"/>
      <c r="AO5851" s="6"/>
      <c r="AP5851" s="6"/>
      <c r="AQ5851" s="6"/>
      <c r="AR5851" s="6"/>
      <c r="AS5851" s="6"/>
      <c r="AT5851" s="6"/>
      <c r="AU5851" s="6"/>
      <c r="AV5851" s="6"/>
      <c r="AW5851" s="6"/>
      <c r="AX5851" s="6"/>
      <c r="AY5851" s="6"/>
      <c r="AZ5851" s="6"/>
      <c r="BA5851" s="6"/>
      <c r="BB5851" s="6"/>
      <c r="BC5851" s="6"/>
      <c r="BD5851" s="6"/>
      <c r="BE5851" s="6"/>
      <c r="BF5851" s="6"/>
      <c r="BG5851" s="6"/>
    </row>
    <row r="5852" spans="34:59" x14ac:dyDescent="0.25">
      <c r="AH5852" s="10"/>
      <c r="AI5852" s="6"/>
      <c r="AJ5852" s="10"/>
      <c r="AK5852" s="10"/>
      <c r="AL5852" s="10"/>
      <c r="AM5852" s="10"/>
      <c r="AN5852" s="10"/>
      <c r="AO5852" s="10"/>
      <c r="AP5852" s="10"/>
      <c r="AQ5852" s="10"/>
      <c r="AR5852" s="10"/>
      <c r="AS5852" s="10"/>
      <c r="AT5852" s="10"/>
      <c r="AU5852" s="10"/>
      <c r="AV5852" s="10"/>
      <c r="AW5852" s="10"/>
      <c r="AX5852" s="10"/>
      <c r="AY5852" s="10"/>
      <c r="AZ5852" s="10"/>
      <c r="BA5852" s="10"/>
      <c r="BB5852" s="10"/>
      <c r="BC5852" s="10"/>
      <c r="BD5852" s="10"/>
      <c r="BE5852" s="10"/>
      <c r="BF5852" s="10"/>
      <c r="BG5852" s="6"/>
    </row>
    <row r="5853" spans="34:59" x14ac:dyDescent="0.25">
      <c r="AH5853" s="6"/>
      <c r="AI5853" s="6"/>
      <c r="AJ5853" s="6"/>
      <c r="AK5853" s="6"/>
      <c r="AL5853" s="6"/>
      <c r="AM5853" s="6"/>
      <c r="AN5853" s="6"/>
      <c r="AO5853" s="6"/>
      <c r="AP5853" s="6"/>
      <c r="AQ5853" s="6"/>
      <c r="AR5853" s="6"/>
      <c r="AS5853" s="6"/>
      <c r="AT5853" s="6"/>
      <c r="AU5853" s="6"/>
      <c r="AV5853" s="6"/>
      <c r="AW5853" s="6"/>
      <c r="AX5853" s="6"/>
      <c r="AY5853" s="6"/>
      <c r="AZ5853" s="6"/>
      <c r="BA5853" s="6"/>
      <c r="BB5853" s="6"/>
      <c r="BC5853" s="6"/>
      <c r="BD5853" s="6"/>
      <c r="BE5853" s="6"/>
      <c r="BF5853" s="6"/>
      <c r="BG5853" s="10"/>
    </row>
    <row r="5854" spans="34:59" x14ac:dyDescent="0.25">
      <c r="AH5854" s="10"/>
      <c r="AI5854" s="6"/>
    </row>
    <row r="5855" spans="34:59" x14ac:dyDescent="0.25">
      <c r="AH5855" s="6"/>
      <c r="AI5855" s="6"/>
      <c r="AJ5855" s="6"/>
      <c r="AK5855" s="6"/>
      <c r="AL5855" s="6"/>
      <c r="AM5855" s="6"/>
      <c r="AN5855" s="6"/>
      <c r="AO5855" s="6"/>
      <c r="AP5855" s="6"/>
      <c r="AQ5855" s="6"/>
      <c r="AR5855" s="6"/>
      <c r="AS5855" s="6"/>
      <c r="AT5855" s="6"/>
      <c r="AU5855" s="6"/>
      <c r="AV5855" s="6"/>
      <c r="AW5855" s="6"/>
      <c r="AX5855" s="6"/>
      <c r="AY5855" s="6"/>
      <c r="AZ5855" s="6"/>
      <c r="BA5855" s="6"/>
      <c r="BB5855" s="6"/>
      <c r="BC5855" s="6"/>
      <c r="BD5855" s="6"/>
      <c r="BE5855" s="6"/>
      <c r="BF5855" s="6"/>
      <c r="BG5855" s="6"/>
    </row>
    <row r="5856" spans="34:59" x14ac:dyDescent="0.25">
      <c r="AH5856" s="10"/>
      <c r="AI5856" s="6"/>
      <c r="AJ5856" s="10"/>
      <c r="AK5856" s="10"/>
      <c r="AL5856" s="10"/>
      <c r="AM5856" s="10"/>
      <c r="AN5856" s="10"/>
      <c r="AO5856" s="10"/>
      <c r="AP5856" s="10"/>
      <c r="AQ5856" s="10"/>
      <c r="AR5856" s="10"/>
      <c r="AS5856" s="10"/>
      <c r="AT5856" s="10"/>
      <c r="AU5856" s="10"/>
      <c r="AV5856" s="10"/>
      <c r="AW5856" s="10"/>
      <c r="AX5856" s="10"/>
      <c r="AY5856" s="10"/>
      <c r="AZ5856" s="10"/>
      <c r="BA5856" s="10"/>
      <c r="BB5856" s="10"/>
      <c r="BC5856" s="10"/>
      <c r="BD5856" s="10"/>
      <c r="BE5856" s="10"/>
      <c r="BF5856" s="10"/>
      <c r="BG5856" s="6"/>
    </row>
    <row r="5857" spans="34:59" x14ac:dyDescent="0.25">
      <c r="AH5857" s="6"/>
      <c r="AI5857" s="6"/>
      <c r="AJ5857" s="6"/>
      <c r="AK5857" s="6"/>
      <c r="AL5857" s="6"/>
      <c r="AM5857" s="6"/>
      <c r="AN5857" s="6"/>
      <c r="AO5857" s="6"/>
      <c r="AP5857" s="6"/>
      <c r="AQ5857" s="6"/>
      <c r="AR5857" s="6"/>
      <c r="AS5857" s="6"/>
      <c r="AT5857" s="6"/>
      <c r="AU5857" s="6"/>
      <c r="AV5857" s="6"/>
      <c r="AW5857" s="6"/>
      <c r="AX5857" s="6"/>
      <c r="AY5857" s="6"/>
      <c r="AZ5857" s="6"/>
      <c r="BA5857" s="6"/>
      <c r="BB5857" s="6"/>
      <c r="BC5857" s="6"/>
      <c r="BD5857" s="6"/>
      <c r="BE5857" s="6"/>
      <c r="BF5857" s="6"/>
      <c r="BG5857" s="10"/>
    </row>
    <row r="5858" spans="34:59" x14ac:dyDescent="0.25">
      <c r="AH5858" s="10"/>
      <c r="AI5858" s="6"/>
    </row>
    <row r="5859" spans="34:59" x14ac:dyDescent="0.25">
      <c r="AH5859" s="6"/>
      <c r="AI5859" s="6"/>
      <c r="AJ5859" s="6"/>
      <c r="AK5859" s="6"/>
      <c r="AL5859" s="6"/>
      <c r="AM5859" s="6"/>
      <c r="AN5859" s="6"/>
      <c r="AO5859" s="6"/>
      <c r="AP5859" s="6"/>
      <c r="AQ5859" s="6"/>
      <c r="AR5859" s="6"/>
      <c r="AS5859" s="6"/>
      <c r="AT5859" s="6"/>
      <c r="AU5859" s="6"/>
      <c r="AV5859" s="6"/>
      <c r="AW5859" s="6"/>
      <c r="AX5859" s="6"/>
      <c r="AY5859" s="6"/>
      <c r="AZ5859" s="6"/>
      <c r="BA5859" s="6"/>
      <c r="BB5859" s="6"/>
      <c r="BC5859" s="6"/>
      <c r="BD5859" s="6"/>
      <c r="BE5859" s="6"/>
      <c r="BF5859" s="6"/>
      <c r="BG5859" s="6"/>
    </row>
    <row r="5860" spans="34:59" x14ac:dyDescent="0.25">
      <c r="AH5860" s="10"/>
      <c r="AI5860" s="6"/>
      <c r="AJ5860" s="10"/>
      <c r="AK5860" s="10"/>
      <c r="AL5860" s="10"/>
      <c r="AM5860" s="10"/>
      <c r="AN5860" s="10"/>
      <c r="AO5860" s="10"/>
      <c r="AP5860" s="10"/>
      <c r="AQ5860" s="10"/>
      <c r="AR5860" s="10"/>
      <c r="AS5860" s="10"/>
      <c r="AT5860" s="10"/>
      <c r="AU5860" s="10"/>
      <c r="AV5860" s="10"/>
      <c r="AW5860" s="10"/>
      <c r="AX5860" s="10"/>
      <c r="AY5860" s="10"/>
      <c r="AZ5860" s="10"/>
      <c r="BA5860" s="10"/>
      <c r="BB5860" s="10"/>
      <c r="BC5860" s="10"/>
      <c r="BD5860" s="10"/>
      <c r="BE5860" s="10"/>
      <c r="BF5860" s="10"/>
      <c r="BG5860" s="6"/>
    </row>
    <row r="5861" spans="34:59" x14ac:dyDescent="0.25">
      <c r="AH5861" s="6"/>
      <c r="AI5861" s="6"/>
      <c r="AJ5861" s="6"/>
      <c r="AK5861" s="6"/>
      <c r="AL5861" s="6"/>
      <c r="AM5861" s="6"/>
      <c r="AN5861" s="6"/>
      <c r="AO5861" s="6"/>
      <c r="AP5861" s="6"/>
      <c r="AQ5861" s="6"/>
      <c r="AR5861" s="6"/>
      <c r="AS5861" s="6"/>
      <c r="AT5861" s="6"/>
      <c r="AU5861" s="6"/>
      <c r="AV5861" s="6"/>
      <c r="AW5861" s="6"/>
      <c r="AX5861" s="6"/>
      <c r="AY5861" s="6"/>
      <c r="AZ5861" s="6"/>
      <c r="BA5861" s="6"/>
      <c r="BB5861" s="6"/>
      <c r="BC5861" s="6"/>
      <c r="BD5861" s="6"/>
      <c r="BE5861" s="6"/>
      <c r="BF5861" s="6"/>
      <c r="BG5861" s="10"/>
    </row>
    <row r="5862" spans="34:59" x14ac:dyDescent="0.25">
      <c r="AH5862" s="10"/>
      <c r="AI5862" s="6"/>
    </row>
    <row r="5863" spans="34:59" x14ac:dyDescent="0.25">
      <c r="AH5863" s="6"/>
      <c r="AI5863" s="6"/>
      <c r="AJ5863" s="6"/>
      <c r="AK5863" s="6"/>
      <c r="AL5863" s="6"/>
      <c r="AM5863" s="6"/>
      <c r="AN5863" s="6"/>
      <c r="AO5863" s="6"/>
      <c r="AP5863" s="6"/>
      <c r="AQ5863" s="6"/>
      <c r="AR5863" s="6"/>
      <c r="AS5863" s="6"/>
      <c r="AT5863" s="6"/>
      <c r="AU5863" s="6"/>
      <c r="AV5863" s="6"/>
      <c r="AW5863" s="6"/>
      <c r="AX5863" s="6"/>
      <c r="AY5863" s="6"/>
      <c r="AZ5863" s="6"/>
      <c r="BA5863" s="6"/>
      <c r="BB5863" s="6"/>
      <c r="BC5863" s="6"/>
      <c r="BD5863" s="6"/>
      <c r="BE5863" s="6"/>
      <c r="BF5863" s="6"/>
      <c r="BG5863" s="6"/>
    </row>
    <row r="5864" spans="34:59" x14ac:dyDescent="0.25">
      <c r="AH5864" s="10"/>
      <c r="AI5864" s="6"/>
      <c r="AJ5864" s="10"/>
      <c r="AK5864" s="10"/>
      <c r="AL5864" s="10"/>
      <c r="AM5864" s="10"/>
      <c r="AN5864" s="10"/>
      <c r="AO5864" s="10"/>
      <c r="AP5864" s="10"/>
      <c r="AQ5864" s="10"/>
      <c r="AR5864" s="10"/>
      <c r="AS5864" s="10"/>
      <c r="AT5864" s="10"/>
      <c r="AU5864" s="10"/>
      <c r="AV5864" s="10"/>
      <c r="AW5864" s="10"/>
      <c r="AX5864" s="10"/>
      <c r="AY5864" s="10"/>
      <c r="AZ5864" s="10"/>
      <c r="BA5864" s="10"/>
      <c r="BB5864" s="10"/>
      <c r="BC5864" s="10"/>
      <c r="BD5864" s="10"/>
      <c r="BE5864" s="10"/>
      <c r="BF5864" s="10"/>
      <c r="BG5864" s="6"/>
    </row>
    <row r="5865" spans="34:59" x14ac:dyDescent="0.25">
      <c r="AH5865" s="6"/>
      <c r="AI5865" s="6"/>
      <c r="AJ5865" s="6"/>
      <c r="AK5865" s="6"/>
      <c r="AL5865" s="6"/>
      <c r="AM5865" s="6"/>
      <c r="AN5865" s="6"/>
      <c r="AO5865" s="6"/>
      <c r="AP5865" s="6"/>
      <c r="AQ5865" s="6"/>
      <c r="AR5865" s="6"/>
      <c r="AS5865" s="6"/>
      <c r="AT5865" s="6"/>
      <c r="AU5865" s="6"/>
      <c r="AV5865" s="6"/>
      <c r="AW5865" s="6"/>
      <c r="AX5865" s="6"/>
      <c r="AY5865" s="6"/>
      <c r="AZ5865" s="6"/>
      <c r="BA5865" s="6"/>
      <c r="BB5865" s="6"/>
      <c r="BC5865" s="6"/>
      <c r="BD5865" s="6"/>
      <c r="BE5865" s="6"/>
      <c r="BF5865" s="6"/>
      <c r="BG5865" s="10"/>
    </row>
    <row r="5866" spans="34:59" x14ac:dyDescent="0.25">
      <c r="AH5866" s="10"/>
      <c r="AI5866" s="6"/>
    </row>
    <row r="5867" spans="34:59" x14ac:dyDescent="0.25">
      <c r="AH5867" s="6"/>
      <c r="AI5867" s="6"/>
      <c r="AJ5867" s="6"/>
      <c r="AK5867" s="6"/>
      <c r="AL5867" s="6"/>
      <c r="AM5867" s="6"/>
      <c r="AN5867" s="6"/>
      <c r="AO5867" s="6"/>
      <c r="AP5867" s="6"/>
      <c r="AQ5867" s="6"/>
      <c r="AR5867" s="6"/>
      <c r="AS5867" s="6"/>
      <c r="AT5867" s="6"/>
      <c r="AU5867" s="6"/>
      <c r="AV5867" s="6"/>
      <c r="AW5867" s="6"/>
      <c r="AX5867" s="6"/>
      <c r="AY5867" s="6"/>
      <c r="AZ5867" s="6"/>
      <c r="BA5867" s="6"/>
      <c r="BB5867" s="6"/>
      <c r="BC5867" s="6"/>
      <c r="BD5867" s="6"/>
      <c r="BE5867" s="6"/>
      <c r="BF5867" s="6"/>
      <c r="BG5867" s="6"/>
    </row>
    <row r="5868" spans="34:59" x14ac:dyDescent="0.25">
      <c r="AH5868" s="10"/>
      <c r="AI5868" s="6"/>
      <c r="AJ5868" s="10"/>
      <c r="AK5868" s="10"/>
      <c r="AL5868" s="10"/>
      <c r="AM5868" s="10"/>
      <c r="AN5868" s="10"/>
      <c r="AO5868" s="10"/>
      <c r="AP5868" s="10"/>
      <c r="AQ5868" s="10"/>
      <c r="AR5868" s="10"/>
      <c r="AS5868" s="10"/>
      <c r="AT5868" s="10"/>
      <c r="AU5868" s="10"/>
      <c r="AV5868" s="10"/>
      <c r="AW5868" s="10"/>
      <c r="AX5868" s="10"/>
      <c r="AY5868" s="10"/>
      <c r="AZ5868" s="10"/>
      <c r="BA5868" s="10"/>
      <c r="BB5868" s="10"/>
      <c r="BC5868" s="10"/>
      <c r="BD5868" s="10"/>
      <c r="BE5868" s="10"/>
      <c r="BF5868" s="10"/>
      <c r="BG5868" s="6"/>
    </row>
    <row r="5869" spans="34:59" x14ac:dyDescent="0.25">
      <c r="AH5869" s="6"/>
      <c r="AI5869" s="6"/>
      <c r="AJ5869" s="6"/>
      <c r="AK5869" s="6"/>
      <c r="AL5869" s="6"/>
      <c r="AM5869" s="6"/>
      <c r="AN5869" s="6"/>
      <c r="AO5869" s="6"/>
      <c r="AP5869" s="6"/>
      <c r="AQ5869" s="6"/>
      <c r="AR5869" s="6"/>
      <c r="AS5869" s="6"/>
      <c r="AT5869" s="6"/>
      <c r="AU5869" s="6"/>
      <c r="AV5869" s="6"/>
      <c r="AW5869" s="6"/>
      <c r="AX5869" s="6"/>
      <c r="AY5869" s="6"/>
      <c r="AZ5869" s="6"/>
      <c r="BA5869" s="6"/>
      <c r="BB5869" s="6"/>
      <c r="BC5869" s="6"/>
      <c r="BD5869" s="6"/>
      <c r="BE5869" s="6"/>
      <c r="BF5869" s="6"/>
      <c r="BG5869" s="10"/>
    </row>
    <row r="5870" spans="34:59" x14ac:dyDescent="0.25">
      <c r="AH5870" s="10"/>
      <c r="AI5870" s="6"/>
    </row>
    <row r="5871" spans="34:59" x14ac:dyDescent="0.25">
      <c r="AH5871" s="6"/>
      <c r="AI5871" s="6"/>
      <c r="AJ5871" s="6"/>
      <c r="AK5871" s="6"/>
      <c r="AL5871" s="6"/>
      <c r="AM5871" s="6"/>
      <c r="AN5871" s="6"/>
      <c r="AO5871" s="6"/>
      <c r="AP5871" s="6"/>
      <c r="AQ5871" s="6"/>
      <c r="AR5871" s="6"/>
      <c r="AS5871" s="6"/>
      <c r="AT5871" s="6"/>
      <c r="AU5871" s="6"/>
      <c r="AV5871" s="6"/>
      <c r="AW5871" s="6"/>
      <c r="AX5871" s="6"/>
      <c r="AY5871" s="6"/>
      <c r="AZ5871" s="6"/>
      <c r="BA5871" s="6"/>
      <c r="BB5871" s="6"/>
      <c r="BC5871" s="6"/>
      <c r="BD5871" s="6"/>
      <c r="BE5871" s="6"/>
      <c r="BF5871" s="6"/>
      <c r="BG5871" s="6"/>
    </row>
    <row r="5872" spans="34:59" x14ac:dyDescent="0.25">
      <c r="AH5872" s="10"/>
      <c r="AI5872" s="6"/>
      <c r="AJ5872" s="10"/>
      <c r="AK5872" s="10"/>
      <c r="AL5872" s="10"/>
      <c r="AM5872" s="10"/>
      <c r="AN5872" s="10"/>
      <c r="AO5872" s="10"/>
      <c r="AP5872" s="10"/>
      <c r="AQ5872" s="10"/>
      <c r="AR5872" s="10"/>
      <c r="AS5872" s="10"/>
      <c r="AT5872" s="10"/>
      <c r="AU5872" s="10"/>
      <c r="AV5872" s="10"/>
      <c r="AW5872" s="10"/>
      <c r="AX5872" s="10"/>
      <c r="AY5872" s="10"/>
      <c r="AZ5872" s="10"/>
      <c r="BA5872" s="10"/>
      <c r="BB5872" s="10"/>
      <c r="BC5872" s="10"/>
      <c r="BD5872" s="10"/>
      <c r="BE5872" s="10"/>
      <c r="BF5872" s="10"/>
      <c r="BG5872" s="6"/>
    </row>
    <row r="5873" spans="34:59" x14ac:dyDescent="0.25">
      <c r="AH5873" s="6"/>
      <c r="AI5873" s="6"/>
      <c r="AJ5873" s="6"/>
      <c r="AK5873" s="6"/>
      <c r="AL5873" s="6"/>
      <c r="AM5873" s="6"/>
      <c r="AN5873" s="6"/>
      <c r="AO5873" s="6"/>
      <c r="AP5873" s="6"/>
      <c r="AQ5873" s="6"/>
      <c r="AR5873" s="6"/>
      <c r="AS5873" s="6"/>
      <c r="AT5873" s="6"/>
      <c r="AU5873" s="6"/>
      <c r="AV5873" s="6"/>
      <c r="AW5873" s="6"/>
      <c r="AX5873" s="6"/>
      <c r="AY5873" s="6"/>
      <c r="AZ5873" s="6"/>
      <c r="BA5873" s="6"/>
      <c r="BB5873" s="6"/>
      <c r="BC5873" s="6"/>
      <c r="BD5873" s="6"/>
      <c r="BE5873" s="6"/>
      <c r="BF5873" s="6"/>
      <c r="BG5873" s="10"/>
    </row>
    <row r="5874" spans="34:59" x14ac:dyDescent="0.25">
      <c r="AH5874" s="10"/>
      <c r="AI5874" s="6"/>
    </row>
    <row r="5875" spans="34:59" x14ac:dyDescent="0.25">
      <c r="AH5875" s="6"/>
      <c r="AI5875" s="6"/>
      <c r="AJ5875" s="6"/>
      <c r="AK5875" s="6"/>
      <c r="AL5875" s="6"/>
      <c r="AM5875" s="6"/>
      <c r="AN5875" s="6"/>
      <c r="AO5875" s="6"/>
      <c r="AP5875" s="6"/>
      <c r="AQ5875" s="6"/>
      <c r="AR5875" s="6"/>
      <c r="AS5875" s="6"/>
      <c r="AT5875" s="6"/>
      <c r="AU5875" s="6"/>
      <c r="AV5875" s="6"/>
      <c r="AW5875" s="6"/>
      <c r="AX5875" s="6"/>
      <c r="AY5875" s="6"/>
      <c r="AZ5875" s="6"/>
      <c r="BA5875" s="6"/>
      <c r="BB5875" s="6"/>
      <c r="BC5875" s="6"/>
      <c r="BD5875" s="6"/>
      <c r="BE5875" s="6"/>
      <c r="BF5875" s="6"/>
      <c r="BG5875" s="6"/>
    </row>
    <row r="5876" spans="34:59" x14ac:dyDescent="0.25">
      <c r="AH5876" s="10"/>
      <c r="AI5876" s="6"/>
      <c r="AJ5876" s="10"/>
      <c r="AK5876" s="10"/>
      <c r="AL5876" s="10"/>
      <c r="AM5876" s="10"/>
      <c r="AN5876" s="10"/>
      <c r="AO5876" s="10"/>
      <c r="AP5876" s="10"/>
      <c r="AQ5876" s="10"/>
      <c r="AR5876" s="10"/>
      <c r="AS5876" s="10"/>
      <c r="AT5876" s="10"/>
      <c r="AU5876" s="10"/>
      <c r="AV5876" s="10"/>
      <c r="AW5876" s="10"/>
      <c r="AX5876" s="10"/>
      <c r="AY5876" s="10"/>
      <c r="AZ5876" s="10"/>
      <c r="BA5876" s="10"/>
      <c r="BB5876" s="10"/>
      <c r="BC5876" s="10"/>
      <c r="BD5876" s="10"/>
      <c r="BE5876" s="10"/>
      <c r="BF5876" s="10"/>
      <c r="BG5876" s="6"/>
    </row>
    <row r="5877" spans="34:59" x14ac:dyDescent="0.25">
      <c r="AH5877" s="6"/>
      <c r="AI5877" s="6"/>
      <c r="AJ5877" s="6"/>
      <c r="AK5877" s="6"/>
      <c r="AL5877" s="6"/>
      <c r="AM5877" s="6"/>
      <c r="AN5877" s="6"/>
      <c r="AO5877" s="6"/>
      <c r="AP5877" s="6"/>
      <c r="AQ5877" s="6"/>
      <c r="AR5877" s="6"/>
      <c r="AS5877" s="6"/>
      <c r="AT5877" s="6"/>
      <c r="AU5877" s="6"/>
      <c r="AV5877" s="6"/>
      <c r="AW5877" s="6"/>
      <c r="AX5877" s="6"/>
      <c r="AY5877" s="6"/>
      <c r="AZ5877" s="6"/>
      <c r="BA5877" s="6"/>
      <c r="BB5877" s="6"/>
      <c r="BC5877" s="6"/>
      <c r="BD5877" s="6"/>
      <c r="BE5877" s="6"/>
      <c r="BF5877" s="6"/>
      <c r="BG5877" s="10"/>
    </row>
    <row r="5878" spans="34:59" x14ac:dyDescent="0.25">
      <c r="AH5878" s="10"/>
      <c r="AI5878" s="6"/>
    </row>
    <row r="5879" spans="34:59" x14ac:dyDescent="0.25">
      <c r="AH5879" s="6"/>
      <c r="AI5879" s="6"/>
      <c r="AJ5879" s="6"/>
      <c r="AK5879" s="6"/>
      <c r="AL5879" s="6"/>
      <c r="AM5879" s="6"/>
      <c r="AN5879" s="6"/>
      <c r="AO5879" s="6"/>
      <c r="AP5879" s="6"/>
      <c r="AQ5879" s="6"/>
      <c r="AR5879" s="6"/>
      <c r="AS5879" s="6"/>
      <c r="AT5879" s="6"/>
      <c r="AU5879" s="6"/>
      <c r="AV5879" s="6"/>
      <c r="AW5879" s="6"/>
      <c r="AX5879" s="6"/>
      <c r="AY5879" s="6"/>
      <c r="AZ5879" s="6"/>
      <c r="BA5879" s="6"/>
      <c r="BB5879" s="6"/>
      <c r="BC5879" s="6"/>
      <c r="BD5879" s="6"/>
      <c r="BE5879" s="6"/>
      <c r="BF5879" s="6"/>
      <c r="BG5879" s="6"/>
    </row>
    <row r="5880" spans="34:59" x14ac:dyDescent="0.25">
      <c r="AH5880" s="10"/>
      <c r="AI5880" s="6"/>
      <c r="AJ5880" s="10"/>
      <c r="AK5880" s="10"/>
      <c r="AL5880" s="10"/>
      <c r="AM5880" s="10"/>
      <c r="AN5880" s="10"/>
      <c r="AO5880" s="10"/>
      <c r="AP5880" s="10"/>
      <c r="AQ5880" s="10"/>
      <c r="AR5880" s="10"/>
      <c r="AS5880" s="10"/>
      <c r="AT5880" s="10"/>
      <c r="AU5880" s="10"/>
      <c r="AV5880" s="10"/>
      <c r="AW5880" s="10"/>
      <c r="AX5880" s="10"/>
      <c r="AY5880" s="10"/>
      <c r="AZ5880" s="10"/>
      <c r="BA5880" s="10"/>
      <c r="BB5880" s="10"/>
      <c r="BC5880" s="10"/>
      <c r="BD5880" s="10"/>
      <c r="BE5880" s="10"/>
      <c r="BF5880" s="10"/>
      <c r="BG5880" s="6"/>
    </row>
    <row r="5881" spans="34:59" x14ac:dyDescent="0.25">
      <c r="AH5881" s="6"/>
      <c r="AI5881" s="6"/>
      <c r="AJ5881" s="6"/>
      <c r="AK5881" s="6"/>
      <c r="AL5881" s="6"/>
      <c r="AM5881" s="6"/>
      <c r="AN5881" s="6"/>
      <c r="AO5881" s="6"/>
      <c r="AP5881" s="6"/>
      <c r="AQ5881" s="6"/>
      <c r="AR5881" s="6"/>
      <c r="AS5881" s="6"/>
      <c r="AT5881" s="6"/>
      <c r="AU5881" s="6"/>
      <c r="AV5881" s="6"/>
      <c r="AW5881" s="6"/>
      <c r="AX5881" s="6"/>
      <c r="AY5881" s="6"/>
      <c r="AZ5881" s="6"/>
      <c r="BA5881" s="6"/>
      <c r="BB5881" s="6"/>
      <c r="BC5881" s="6"/>
      <c r="BD5881" s="6"/>
      <c r="BE5881" s="6"/>
      <c r="BF5881" s="6"/>
      <c r="BG5881" s="10"/>
    </row>
    <row r="5882" spans="34:59" x14ac:dyDescent="0.25">
      <c r="AH5882" s="10"/>
      <c r="AI5882" s="6"/>
    </row>
    <row r="5883" spans="34:59" x14ac:dyDescent="0.25">
      <c r="AH5883" s="6"/>
      <c r="AI5883" s="6"/>
      <c r="AJ5883" s="6"/>
      <c r="AK5883" s="6"/>
      <c r="AL5883" s="6"/>
      <c r="AM5883" s="6"/>
      <c r="AN5883" s="6"/>
      <c r="AO5883" s="6"/>
      <c r="AP5883" s="6"/>
      <c r="AQ5883" s="6"/>
      <c r="AR5883" s="6"/>
      <c r="AS5883" s="6"/>
      <c r="AT5883" s="6"/>
      <c r="AU5883" s="6"/>
      <c r="AV5883" s="6"/>
      <c r="AW5883" s="6"/>
      <c r="AX5883" s="6"/>
      <c r="AY5883" s="6"/>
      <c r="AZ5883" s="6"/>
      <c r="BA5883" s="6"/>
      <c r="BB5883" s="6"/>
      <c r="BC5883" s="6"/>
      <c r="BD5883" s="6"/>
      <c r="BE5883" s="6"/>
      <c r="BF5883" s="6"/>
      <c r="BG5883" s="6"/>
    </row>
    <row r="5884" spans="34:59" x14ac:dyDescent="0.25">
      <c r="AH5884" s="10"/>
      <c r="AI5884" s="6"/>
      <c r="AJ5884" s="10"/>
      <c r="AK5884" s="10"/>
      <c r="AL5884" s="10"/>
      <c r="AM5884" s="10"/>
      <c r="AN5884" s="10"/>
      <c r="AO5884" s="10"/>
      <c r="AP5884" s="10"/>
      <c r="AQ5884" s="10"/>
      <c r="AR5884" s="10"/>
      <c r="AS5884" s="10"/>
      <c r="AT5884" s="10"/>
      <c r="AU5884" s="10"/>
      <c r="AV5884" s="10"/>
      <c r="AW5884" s="10"/>
      <c r="AX5884" s="10"/>
      <c r="AY5884" s="10"/>
      <c r="AZ5884" s="10"/>
      <c r="BA5884" s="10"/>
      <c r="BB5884" s="10"/>
      <c r="BC5884" s="10"/>
      <c r="BD5884" s="10"/>
      <c r="BE5884" s="10"/>
      <c r="BF5884" s="10"/>
      <c r="BG5884" s="6"/>
    </row>
    <row r="5885" spans="34:59" x14ac:dyDescent="0.25">
      <c r="AH5885" s="6"/>
      <c r="AI5885" s="6"/>
      <c r="AJ5885" s="6"/>
      <c r="AK5885" s="6"/>
      <c r="AL5885" s="6"/>
      <c r="AM5885" s="6"/>
      <c r="AN5885" s="6"/>
      <c r="AO5885" s="6"/>
      <c r="AP5885" s="6"/>
      <c r="AQ5885" s="6"/>
      <c r="AR5885" s="6"/>
      <c r="AS5885" s="6"/>
      <c r="AT5885" s="6"/>
      <c r="AU5885" s="6"/>
      <c r="AV5885" s="6"/>
      <c r="AW5885" s="6"/>
      <c r="AX5885" s="6"/>
      <c r="AY5885" s="6"/>
      <c r="AZ5885" s="6"/>
      <c r="BA5885" s="6"/>
      <c r="BB5885" s="6"/>
      <c r="BC5885" s="6"/>
      <c r="BD5885" s="6"/>
      <c r="BE5885" s="6"/>
      <c r="BF5885" s="6"/>
      <c r="BG5885" s="10"/>
    </row>
    <row r="5886" spans="34:59" x14ac:dyDescent="0.25">
      <c r="AH5886" s="10"/>
      <c r="AI5886" s="6"/>
    </row>
    <row r="5887" spans="34:59" x14ac:dyDescent="0.25">
      <c r="AH5887" s="6"/>
      <c r="AI5887" s="6"/>
      <c r="AJ5887" s="6"/>
      <c r="AK5887" s="6"/>
      <c r="AL5887" s="6"/>
      <c r="AM5887" s="6"/>
      <c r="AN5887" s="6"/>
      <c r="AO5887" s="6"/>
      <c r="AP5887" s="6"/>
      <c r="AQ5887" s="6"/>
      <c r="AR5887" s="6"/>
      <c r="AS5887" s="6"/>
      <c r="AT5887" s="6"/>
      <c r="AU5887" s="6"/>
      <c r="AV5887" s="6"/>
      <c r="AW5887" s="6"/>
      <c r="AX5887" s="6"/>
      <c r="AY5887" s="6"/>
      <c r="AZ5887" s="6"/>
      <c r="BA5887" s="6"/>
      <c r="BB5887" s="6"/>
      <c r="BC5887" s="6"/>
      <c r="BD5887" s="6"/>
      <c r="BE5887" s="6"/>
      <c r="BF5887" s="6"/>
      <c r="BG5887" s="6"/>
    </row>
    <row r="5888" spans="34:59" x14ac:dyDescent="0.25">
      <c r="AH5888" s="10"/>
      <c r="AI5888" s="6"/>
      <c r="AJ5888" s="10"/>
      <c r="AK5888" s="10"/>
      <c r="AL5888" s="10"/>
      <c r="AM5888" s="10"/>
      <c r="AN5888" s="10"/>
      <c r="AO5888" s="10"/>
      <c r="AP5888" s="10"/>
      <c r="AQ5888" s="10"/>
      <c r="AR5888" s="10"/>
      <c r="AS5888" s="10"/>
      <c r="AT5888" s="10"/>
      <c r="AU5888" s="10"/>
      <c r="AV5888" s="10"/>
      <c r="AW5888" s="10"/>
      <c r="AX5888" s="10"/>
      <c r="AY5888" s="10"/>
      <c r="AZ5888" s="10"/>
      <c r="BA5888" s="10"/>
      <c r="BB5888" s="10"/>
      <c r="BC5888" s="10"/>
      <c r="BD5888" s="10"/>
      <c r="BE5888" s="10"/>
      <c r="BF5888" s="10"/>
      <c r="BG5888" s="6"/>
    </row>
    <row r="5889" spans="34:59" x14ac:dyDescent="0.25">
      <c r="AH5889" s="6"/>
      <c r="AI5889" s="6"/>
      <c r="AJ5889" s="6"/>
      <c r="AK5889" s="6"/>
      <c r="AL5889" s="6"/>
      <c r="AM5889" s="6"/>
      <c r="AN5889" s="6"/>
      <c r="AO5889" s="6"/>
      <c r="AP5889" s="6"/>
      <c r="AQ5889" s="6"/>
      <c r="AR5889" s="6"/>
      <c r="AS5889" s="6"/>
      <c r="AT5889" s="6"/>
      <c r="AU5889" s="6"/>
      <c r="AV5889" s="6"/>
      <c r="AW5889" s="6"/>
      <c r="AX5889" s="6"/>
      <c r="AY5889" s="6"/>
      <c r="AZ5889" s="6"/>
      <c r="BA5889" s="6"/>
      <c r="BB5889" s="6"/>
      <c r="BC5889" s="6"/>
      <c r="BD5889" s="6"/>
      <c r="BE5889" s="6"/>
      <c r="BF5889" s="6"/>
      <c r="BG5889" s="10"/>
    </row>
    <row r="5890" spans="34:59" x14ac:dyDescent="0.25">
      <c r="AH5890" s="10"/>
      <c r="AI5890" s="6"/>
    </row>
    <row r="5891" spans="34:59" x14ac:dyDescent="0.25">
      <c r="AH5891" s="6"/>
      <c r="AI5891" s="6"/>
      <c r="AJ5891" s="6"/>
      <c r="AK5891" s="6"/>
      <c r="AL5891" s="6"/>
      <c r="AM5891" s="6"/>
      <c r="AN5891" s="6"/>
      <c r="AO5891" s="6"/>
      <c r="AP5891" s="6"/>
      <c r="AQ5891" s="6"/>
      <c r="AR5891" s="6"/>
      <c r="AS5891" s="6"/>
      <c r="AT5891" s="6"/>
      <c r="AU5891" s="6"/>
      <c r="AV5891" s="6"/>
      <c r="AW5891" s="6"/>
      <c r="AX5891" s="6"/>
      <c r="AY5891" s="6"/>
      <c r="AZ5891" s="6"/>
      <c r="BA5891" s="6"/>
      <c r="BB5891" s="6"/>
      <c r="BC5891" s="6"/>
      <c r="BD5891" s="6"/>
      <c r="BE5891" s="6"/>
      <c r="BF5891" s="6"/>
      <c r="BG5891" s="6"/>
    </row>
    <row r="5892" spans="34:59" x14ac:dyDescent="0.25">
      <c r="AH5892" s="10"/>
      <c r="AI5892" s="6"/>
      <c r="AJ5892" s="10"/>
      <c r="AK5892" s="10"/>
      <c r="AL5892" s="10"/>
      <c r="AM5892" s="10"/>
      <c r="AN5892" s="10"/>
      <c r="AO5892" s="10"/>
      <c r="AP5892" s="10"/>
      <c r="AQ5892" s="10"/>
      <c r="AR5892" s="10"/>
      <c r="AS5892" s="10"/>
      <c r="AT5892" s="10"/>
      <c r="AU5892" s="10"/>
      <c r="AV5892" s="10"/>
      <c r="AW5892" s="10"/>
      <c r="AX5892" s="10"/>
      <c r="AY5892" s="10"/>
      <c r="AZ5892" s="10"/>
      <c r="BA5892" s="10"/>
      <c r="BB5892" s="10"/>
      <c r="BC5892" s="10"/>
      <c r="BD5892" s="10"/>
      <c r="BE5892" s="10"/>
      <c r="BF5892" s="10"/>
      <c r="BG5892" s="6"/>
    </row>
    <row r="5893" spans="34:59" x14ac:dyDescent="0.25">
      <c r="AH5893" s="6"/>
      <c r="AI5893" s="6"/>
      <c r="AJ5893" s="6"/>
      <c r="AK5893" s="6"/>
      <c r="AL5893" s="6"/>
      <c r="AM5893" s="6"/>
      <c r="AN5893" s="6"/>
      <c r="AO5893" s="6"/>
      <c r="AP5893" s="6"/>
      <c r="AQ5893" s="6"/>
      <c r="AR5893" s="6"/>
      <c r="AS5893" s="6"/>
      <c r="AT5893" s="6"/>
      <c r="AU5893" s="6"/>
      <c r="AV5893" s="6"/>
      <c r="AW5893" s="6"/>
      <c r="AX5893" s="6"/>
      <c r="AY5893" s="6"/>
      <c r="AZ5893" s="6"/>
      <c r="BA5893" s="6"/>
      <c r="BB5893" s="6"/>
      <c r="BC5893" s="6"/>
      <c r="BD5893" s="6"/>
      <c r="BE5893" s="6"/>
      <c r="BF5893" s="6"/>
      <c r="BG5893" s="10"/>
    </row>
    <row r="5894" spans="34:59" x14ac:dyDescent="0.25">
      <c r="AH5894" s="10"/>
      <c r="AI5894" s="6"/>
    </row>
    <row r="5895" spans="34:59" x14ac:dyDescent="0.25">
      <c r="AH5895" s="6"/>
      <c r="AI5895" s="6"/>
      <c r="AJ5895" s="6"/>
      <c r="AK5895" s="6"/>
      <c r="AL5895" s="6"/>
      <c r="AM5895" s="6"/>
      <c r="AN5895" s="6"/>
      <c r="AO5895" s="6"/>
      <c r="AP5895" s="6"/>
      <c r="AQ5895" s="6"/>
      <c r="AR5895" s="6"/>
      <c r="AS5895" s="6"/>
      <c r="AT5895" s="6"/>
      <c r="AU5895" s="6"/>
      <c r="AV5895" s="6"/>
      <c r="AW5895" s="6"/>
      <c r="AX5895" s="6"/>
      <c r="AY5895" s="6"/>
      <c r="AZ5895" s="6"/>
      <c r="BA5895" s="6"/>
      <c r="BB5895" s="6"/>
      <c r="BC5895" s="6"/>
      <c r="BD5895" s="6"/>
      <c r="BE5895" s="6"/>
      <c r="BF5895" s="6"/>
      <c r="BG5895" s="6"/>
    </row>
    <row r="5896" spans="34:59" x14ac:dyDescent="0.25">
      <c r="AH5896" s="10"/>
      <c r="AI5896" s="6"/>
      <c r="AJ5896" s="10"/>
      <c r="AK5896" s="10"/>
      <c r="AL5896" s="10"/>
      <c r="AM5896" s="10"/>
      <c r="AN5896" s="10"/>
      <c r="AO5896" s="10"/>
      <c r="AP5896" s="10"/>
      <c r="AQ5896" s="10"/>
      <c r="AR5896" s="10"/>
      <c r="AS5896" s="10"/>
      <c r="AT5896" s="10"/>
      <c r="AU5896" s="10"/>
      <c r="AV5896" s="10"/>
      <c r="AW5896" s="10"/>
      <c r="AX5896" s="10"/>
      <c r="AY5896" s="10"/>
      <c r="AZ5896" s="10"/>
      <c r="BA5896" s="10"/>
      <c r="BB5896" s="10"/>
      <c r="BC5896" s="10"/>
      <c r="BD5896" s="10"/>
      <c r="BE5896" s="10"/>
      <c r="BF5896" s="10"/>
      <c r="BG5896" s="6"/>
    </row>
    <row r="5897" spans="34:59" x14ac:dyDescent="0.25">
      <c r="AH5897" s="6"/>
      <c r="AI5897" s="6"/>
      <c r="AJ5897" s="6"/>
      <c r="AK5897" s="6"/>
      <c r="AL5897" s="6"/>
      <c r="AM5897" s="6"/>
      <c r="AN5897" s="6"/>
      <c r="AO5897" s="6"/>
      <c r="AP5897" s="6"/>
      <c r="AQ5897" s="6"/>
      <c r="AR5897" s="6"/>
      <c r="AS5897" s="6"/>
      <c r="AT5897" s="6"/>
      <c r="AU5897" s="6"/>
      <c r="AV5897" s="6"/>
      <c r="AW5897" s="6"/>
      <c r="AX5897" s="6"/>
      <c r="AY5897" s="6"/>
      <c r="AZ5897" s="6"/>
      <c r="BA5897" s="6"/>
      <c r="BB5897" s="6"/>
      <c r="BC5897" s="6"/>
      <c r="BD5897" s="6"/>
      <c r="BE5897" s="6"/>
      <c r="BF5897" s="6"/>
      <c r="BG5897" s="10"/>
    </row>
    <row r="5898" spans="34:59" x14ac:dyDescent="0.25">
      <c r="AH5898" s="10"/>
      <c r="AI5898" s="6"/>
    </row>
    <row r="5899" spans="34:59" x14ac:dyDescent="0.25">
      <c r="AH5899" s="6"/>
      <c r="AI5899" s="6"/>
      <c r="AJ5899" s="6"/>
      <c r="AK5899" s="6"/>
      <c r="AL5899" s="6"/>
      <c r="AM5899" s="6"/>
      <c r="AN5899" s="6"/>
      <c r="AO5899" s="6"/>
      <c r="AP5899" s="6"/>
      <c r="AQ5899" s="6"/>
      <c r="AR5899" s="6"/>
      <c r="AS5899" s="6"/>
      <c r="AT5899" s="6"/>
      <c r="AU5899" s="6"/>
      <c r="AV5899" s="6"/>
      <c r="AW5899" s="6"/>
      <c r="AX5899" s="6"/>
      <c r="AY5899" s="6"/>
      <c r="AZ5899" s="6"/>
      <c r="BA5899" s="6"/>
      <c r="BB5899" s="6"/>
      <c r="BC5899" s="6"/>
      <c r="BD5899" s="6"/>
      <c r="BE5899" s="6"/>
      <c r="BF5899" s="6"/>
      <c r="BG5899" s="6"/>
    </row>
    <row r="5900" spans="34:59" x14ac:dyDescent="0.25">
      <c r="AH5900" s="10"/>
      <c r="AI5900" s="6"/>
      <c r="AJ5900" s="10"/>
      <c r="AK5900" s="10"/>
      <c r="AL5900" s="10"/>
      <c r="AM5900" s="10"/>
      <c r="AN5900" s="10"/>
      <c r="AO5900" s="10"/>
      <c r="AP5900" s="10"/>
      <c r="AQ5900" s="10"/>
      <c r="AR5900" s="10"/>
      <c r="AS5900" s="10"/>
      <c r="AT5900" s="10"/>
      <c r="AU5900" s="10"/>
      <c r="AV5900" s="10"/>
      <c r="AW5900" s="10"/>
      <c r="AX5900" s="10"/>
      <c r="AY5900" s="10"/>
      <c r="AZ5900" s="10"/>
      <c r="BA5900" s="10"/>
      <c r="BB5900" s="10"/>
      <c r="BC5900" s="10"/>
      <c r="BD5900" s="10"/>
      <c r="BE5900" s="10"/>
      <c r="BF5900" s="10"/>
      <c r="BG5900" s="6"/>
    </row>
    <row r="5901" spans="34:59" x14ac:dyDescent="0.25">
      <c r="AH5901" s="6"/>
      <c r="AI5901" s="6"/>
      <c r="AJ5901" s="6"/>
      <c r="AK5901" s="6"/>
      <c r="AL5901" s="6"/>
      <c r="AM5901" s="6"/>
      <c r="AN5901" s="6"/>
      <c r="AO5901" s="6"/>
      <c r="AP5901" s="6"/>
      <c r="AQ5901" s="6"/>
      <c r="AR5901" s="6"/>
      <c r="AS5901" s="6"/>
      <c r="AT5901" s="6"/>
      <c r="AU5901" s="6"/>
      <c r="AV5901" s="6"/>
      <c r="AW5901" s="6"/>
      <c r="AX5901" s="6"/>
      <c r="AY5901" s="6"/>
      <c r="AZ5901" s="6"/>
      <c r="BA5901" s="6"/>
      <c r="BB5901" s="6"/>
      <c r="BC5901" s="6"/>
      <c r="BD5901" s="6"/>
      <c r="BE5901" s="6"/>
      <c r="BF5901" s="6"/>
      <c r="BG5901" s="10"/>
    </row>
    <row r="5902" spans="34:59" x14ac:dyDescent="0.25">
      <c r="AH5902" s="10"/>
      <c r="AI5902" s="6"/>
    </row>
    <row r="5903" spans="34:59" x14ac:dyDescent="0.25">
      <c r="AH5903" s="6"/>
      <c r="AI5903" s="6"/>
      <c r="AJ5903" s="6"/>
      <c r="AK5903" s="6"/>
      <c r="AL5903" s="6"/>
      <c r="AM5903" s="6"/>
      <c r="AN5903" s="6"/>
      <c r="AO5903" s="6"/>
      <c r="AP5903" s="6"/>
      <c r="AQ5903" s="6"/>
      <c r="AR5903" s="6"/>
      <c r="AS5903" s="6"/>
      <c r="AT5903" s="6"/>
      <c r="AU5903" s="6"/>
      <c r="AV5903" s="6"/>
      <c r="AW5903" s="6"/>
      <c r="AX5903" s="6"/>
      <c r="AY5903" s="6"/>
      <c r="AZ5903" s="6"/>
      <c r="BA5903" s="6"/>
      <c r="BB5903" s="6"/>
      <c r="BC5903" s="6"/>
      <c r="BD5903" s="6"/>
      <c r="BE5903" s="6"/>
      <c r="BF5903" s="6"/>
      <c r="BG5903" s="6"/>
    </row>
    <row r="5904" spans="34:59" x14ac:dyDescent="0.25">
      <c r="AH5904" s="10"/>
      <c r="AI5904" s="6"/>
      <c r="AJ5904" s="10"/>
      <c r="AK5904" s="10"/>
      <c r="AL5904" s="10"/>
      <c r="AM5904" s="10"/>
      <c r="AN5904" s="10"/>
      <c r="AO5904" s="10"/>
      <c r="AP5904" s="10"/>
      <c r="AQ5904" s="10"/>
      <c r="AR5904" s="10"/>
      <c r="AS5904" s="10"/>
      <c r="AT5904" s="10"/>
      <c r="AU5904" s="10"/>
      <c r="AV5904" s="10"/>
      <c r="AW5904" s="10"/>
      <c r="AX5904" s="10"/>
      <c r="AY5904" s="10"/>
      <c r="AZ5904" s="10"/>
      <c r="BA5904" s="10"/>
      <c r="BB5904" s="10"/>
      <c r="BC5904" s="10"/>
      <c r="BD5904" s="10"/>
      <c r="BE5904" s="10"/>
      <c r="BF5904" s="10"/>
      <c r="BG5904" s="6"/>
    </row>
    <row r="5905" spans="34:59" x14ac:dyDescent="0.25">
      <c r="AH5905" s="6"/>
      <c r="AI5905" s="6"/>
      <c r="AJ5905" s="6"/>
      <c r="AK5905" s="6"/>
      <c r="AL5905" s="6"/>
      <c r="AM5905" s="6"/>
      <c r="AN5905" s="6"/>
      <c r="AO5905" s="6"/>
      <c r="AP5905" s="6"/>
      <c r="AQ5905" s="6"/>
      <c r="AR5905" s="6"/>
      <c r="AS5905" s="6"/>
      <c r="AT5905" s="6"/>
      <c r="AU5905" s="6"/>
      <c r="AV5905" s="6"/>
      <c r="AW5905" s="6"/>
      <c r="AX5905" s="6"/>
      <c r="AY5905" s="6"/>
      <c r="AZ5905" s="6"/>
      <c r="BA5905" s="6"/>
      <c r="BB5905" s="6"/>
      <c r="BC5905" s="6"/>
      <c r="BD5905" s="6"/>
      <c r="BE5905" s="6"/>
      <c r="BF5905" s="6"/>
      <c r="BG5905" s="10"/>
    </row>
    <row r="5906" spans="34:59" x14ac:dyDescent="0.25">
      <c r="AH5906" s="10"/>
      <c r="AI5906" s="6"/>
    </row>
    <row r="5907" spans="34:59" x14ac:dyDescent="0.25">
      <c r="AH5907" s="6"/>
      <c r="AI5907" s="6"/>
      <c r="AJ5907" s="6"/>
      <c r="AK5907" s="6"/>
      <c r="AL5907" s="6"/>
      <c r="AM5907" s="6"/>
      <c r="AN5907" s="6"/>
      <c r="AO5907" s="6"/>
      <c r="AP5907" s="6"/>
      <c r="AQ5907" s="6"/>
      <c r="AR5907" s="6"/>
      <c r="AS5907" s="6"/>
      <c r="AT5907" s="6"/>
      <c r="AU5907" s="6"/>
      <c r="AV5907" s="6"/>
      <c r="AW5907" s="6"/>
      <c r="AX5907" s="6"/>
      <c r="AY5907" s="6"/>
      <c r="AZ5907" s="6"/>
      <c r="BA5907" s="6"/>
      <c r="BB5907" s="6"/>
      <c r="BC5907" s="6"/>
      <c r="BD5907" s="6"/>
      <c r="BE5907" s="6"/>
      <c r="BF5907" s="6"/>
      <c r="BG5907" s="6"/>
    </row>
    <row r="5908" spans="34:59" x14ac:dyDescent="0.25">
      <c r="AH5908" s="10"/>
      <c r="AI5908" s="6"/>
      <c r="AJ5908" s="10"/>
      <c r="AK5908" s="10"/>
      <c r="AL5908" s="10"/>
      <c r="AM5908" s="10"/>
      <c r="AN5908" s="10"/>
      <c r="AO5908" s="10"/>
      <c r="AP5908" s="10"/>
      <c r="AQ5908" s="10"/>
      <c r="AR5908" s="10"/>
      <c r="AS5908" s="10"/>
      <c r="AT5908" s="10"/>
      <c r="AU5908" s="10"/>
      <c r="AV5908" s="10"/>
      <c r="AW5908" s="10"/>
      <c r="AX5908" s="10"/>
      <c r="AY5908" s="10"/>
      <c r="AZ5908" s="10"/>
      <c r="BA5908" s="10"/>
      <c r="BB5908" s="10"/>
      <c r="BC5908" s="10"/>
      <c r="BD5908" s="10"/>
      <c r="BE5908" s="10"/>
      <c r="BF5908" s="10"/>
      <c r="BG5908" s="6"/>
    </row>
    <row r="5909" spans="34:59" x14ac:dyDescent="0.25">
      <c r="AH5909" s="6"/>
      <c r="AI5909" s="6"/>
      <c r="AJ5909" s="6"/>
      <c r="AK5909" s="6"/>
      <c r="AL5909" s="6"/>
      <c r="AM5909" s="6"/>
      <c r="AN5909" s="6"/>
      <c r="AO5909" s="6"/>
      <c r="AP5909" s="6"/>
      <c r="AQ5909" s="6"/>
      <c r="AR5909" s="6"/>
      <c r="AS5909" s="6"/>
      <c r="AT5909" s="6"/>
      <c r="AU5909" s="6"/>
      <c r="AV5909" s="6"/>
      <c r="AW5909" s="6"/>
      <c r="AX5909" s="6"/>
      <c r="AY5909" s="6"/>
      <c r="AZ5909" s="6"/>
      <c r="BA5909" s="6"/>
      <c r="BB5909" s="6"/>
      <c r="BC5909" s="6"/>
      <c r="BD5909" s="6"/>
      <c r="BE5909" s="6"/>
      <c r="BF5909" s="6"/>
      <c r="BG5909" s="10"/>
    </row>
    <row r="5910" spans="34:59" x14ac:dyDescent="0.25">
      <c r="AH5910" s="10"/>
      <c r="AI5910" s="6"/>
    </row>
    <row r="5911" spans="34:59" x14ac:dyDescent="0.25">
      <c r="AH5911" s="6"/>
      <c r="AI5911" s="6"/>
      <c r="AJ5911" s="6"/>
      <c r="AK5911" s="6"/>
      <c r="AL5911" s="6"/>
      <c r="AM5911" s="6"/>
      <c r="AN5911" s="6"/>
      <c r="AO5911" s="6"/>
      <c r="AP5911" s="6"/>
      <c r="AQ5911" s="6"/>
      <c r="AR5911" s="6"/>
      <c r="AS5911" s="6"/>
      <c r="AT5911" s="6"/>
      <c r="AU5911" s="6"/>
      <c r="AV5911" s="6"/>
      <c r="AW5911" s="6"/>
      <c r="AX5911" s="6"/>
      <c r="AY5911" s="6"/>
      <c r="AZ5911" s="6"/>
      <c r="BA5911" s="6"/>
      <c r="BB5911" s="6"/>
      <c r="BC5911" s="6"/>
      <c r="BD5911" s="6"/>
      <c r="BE5911" s="6"/>
      <c r="BF5911" s="6"/>
      <c r="BG5911" s="6"/>
    </row>
    <row r="5912" spans="34:59" x14ac:dyDescent="0.25">
      <c r="AH5912" s="10"/>
      <c r="AI5912" s="6"/>
      <c r="AJ5912" s="10"/>
      <c r="AK5912" s="10"/>
      <c r="AL5912" s="10"/>
      <c r="AM5912" s="10"/>
      <c r="AN5912" s="10"/>
      <c r="AO5912" s="10"/>
      <c r="AP5912" s="10"/>
      <c r="AQ5912" s="10"/>
      <c r="AR5912" s="10"/>
      <c r="AS5912" s="10"/>
      <c r="AT5912" s="10"/>
      <c r="AU5912" s="10"/>
      <c r="AV5912" s="10"/>
      <c r="AW5912" s="10"/>
      <c r="AX5912" s="10"/>
      <c r="AY5912" s="10"/>
      <c r="AZ5912" s="10"/>
      <c r="BA5912" s="10"/>
      <c r="BB5912" s="10"/>
      <c r="BC5912" s="10"/>
      <c r="BD5912" s="10"/>
      <c r="BE5912" s="10"/>
      <c r="BF5912" s="10"/>
      <c r="BG5912" s="6"/>
    </row>
    <row r="5913" spans="34:59" x14ac:dyDescent="0.25">
      <c r="AH5913" s="6"/>
      <c r="AI5913" s="6"/>
      <c r="AJ5913" s="6"/>
      <c r="AK5913" s="6"/>
      <c r="AL5913" s="6"/>
      <c r="AM5913" s="6"/>
      <c r="AN5913" s="6"/>
      <c r="AO5913" s="6"/>
      <c r="AP5913" s="6"/>
      <c r="AQ5913" s="6"/>
      <c r="AR5913" s="6"/>
      <c r="AS5913" s="6"/>
      <c r="AT5913" s="6"/>
      <c r="AU5913" s="6"/>
      <c r="AV5913" s="6"/>
      <c r="AW5913" s="6"/>
      <c r="AX5913" s="6"/>
      <c r="AY5913" s="6"/>
      <c r="AZ5913" s="6"/>
      <c r="BA5913" s="6"/>
      <c r="BB5913" s="6"/>
      <c r="BC5913" s="6"/>
      <c r="BD5913" s="6"/>
      <c r="BE5913" s="6"/>
      <c r="BF5913" s="6"/>
      <c r="BG5913" s="10"/>
    </row>
    <row r="5914" spans="34:59" x14ac:dyDescent="0.25">
      <c r="AH5914" s="10"/>
      <c r="AI5914" s="6"/>
    </row>
    <row r="5915" spans="34:59" x14ac:dyDescent="0.25">
      <c r="AH5915" s="6"/>
      <c r="AI5915" s="6"/>
      <c r="AJ5915" s="6"/>
      <c r="AK5915" s="6"/>
      <c r="AL5915" s="6"/>
      <c r="AM5915" s="6"/>
      <c r="AN5915" s="6"/>
      <c r="AO5915" s="6"/>
      <c r="AP5915" s="6"/>
      <c r="AQ5915" s="6"/>
      <c r="AR5915" s="6"/>
      <c r="AS5915" s="6"/>
      <c r="AT5915" s="6"/>
      <c r="AU5915" s="6"/>
      <c r="AV5915" s="6"/>
      <c r="AW5915" s="6"/>
      <c r="AX5915" s="6"/>
      <c r="AY5915" s="6"/>
      <c r="AZ5915" s="6"/>
      <c r="BA5915" s="6"/>
      <c r="BB5915" s="6"/>
      <c r="BC5915" s="6"/>
      <c r="BD5915" s="6"/>
      <c r="BE5915" s="6"/>
      <c r="BF5915" s="6"/>
      <c r="BG5915" s="6"/>
    </row>
    <row r="5916" spans="34:59" x14ac:dyDescent="0.25">
      <c r="AH5916" s="10"/>
      <c r="AI5916" s="6"/>
      <c r="AJ5916" s="10"/>
      <c r="AK5916" s="10"/>
      <c r="AL5916" s="10"/>
      <c r="AM5916" s="10"/>
      <c r="AN5916" s="10"/>
      <c r="AO5916" s="10"/>
      <c r="AP5916" s="10"/>
      <c r="AQ5916" s="10"/>
      <c r="AR5916" s="10"/>
      <c r="AS5916" s="10"/>
      <c r="AT5916" s="10"/>
      <c r="AU5916" s="10"/>
      <c r="AV5916" s="10"/>
      <c r="AW5916" s="10"/>
      <c r="AX5916" s="10"/>
      <c r="AY5916" s="10"/>
      <c r="AZ5916" s="10"/>
      <c r="BA5916" s="10"/>
      <c r="BB5916" s="10"/>
      <c r="BC5916" s="10"/>
      <c r="BD5916" s="10"/>
      <c r="BE5916" s="10"/>
      <c r="BF5916" s="10"/>
      <c r="BG5916" s="6"/>
    </row>
    <row r="5917" spans="34:59" x14ac:dyDescent="0.25">
      <c r="AH5917" s="6"/>
      <c r="AI5917" s="6"/>
      <c r="AJ5917" s="6"/>
      <c r="AK5917" s="6"/>
      <c r="AL5917" s="6"/>
      <c r="AM5917" s="6"/>
      <c r="AN5917" s="6"/>
      <c r="AO5917" s="6"/>
      <c r="AP5917" s="6"/>
      <c r="AQ5917" s="6"/>
      <c r="AR5917" s="6"/>
      <c r="AS5917" s="6"/>
      <c r="AT5917" s="6"/>
      <c r="AU5917" s="6"/>
      <c r="AV5917" s="6"/>
      <c r="AW5917" s="6"/>
      <c r="AX5917" s="6"/>
      <c r="AY5917" s="6"/>
      <c r="AZ5917" s="6"/>
      <c r="BA5917" s="6"/>
      <c r="BB5917" s="6"/>
      <c r="BC5917" s="6"/>
      <c r="BD5917" s="6"/>
      <c r="BE5917" s="6"/>
      <c r="BF5917" s="6"/>
      <c r="BG5917" s="10"/>
    </row>
    <row r="5918" spans="34:59" x14ac:dyDescent="0.25">
      <c r="AH5918" s="10"/>
      <c r="AI5918" s="6"/>
    </row>
    <row r="5919" spans="34:59" x14ac:dyDescent="0.25">
      <c r="AH5919" s="6"/>
      <c r="AI5919" s="6"/>
      <c r="AJ5919" s="6"/>
      <c r="AK5919" s="6"/>
      <c r="AL5919" s="6"/>
      <c r="AM5919" s="6"/>
      <c r="AN5919" s="6"/>
      <c r="AO5919" s="6"/>
      <c r="AP5919" s="6"/>
      <c r="AQ5919" s="6"/>
      <c r="AR5919" s="6"/>
      <c r="AS5919" s="6"/>
      <c r="AT5919" s="6"/>
      <c r="AU5919" s="6"/>
      <c r="AV5919" s="6"/>
      <c r="AW5919" s="6"/>
      <c r="AX5919" s="6"/>
      <c r="AY5919" s="6"/>
      <c r="AZ5919" s="6"/>
      <c r="BA5919" s="6"/>
      <c r="BB5919" s="6"/>
      <c r="BC5919" s="6"/>
      <c r="BD5919" s="6"/>
      <c r="BE5919" s="6"/>
      <c r="BF5919" s="6"/>
      <c r="BG5919" s="6"/>
    </row>
    <row r="5920" spans="34:59" x14ac:dyDescent="0.25">
      <c r="AH5920" s="10"/>
      <c r="AI5920" s="6"/>
      <c r="AJ5920" s="10"/>
      <c r="AK5920" s="10"/>
      <c r="AL5920" s="10"/>
      <c r="AM5920" s="10"/>
      <c r="AN5920" s="10"/>
      <c r="AO5920" s="10"/>
      <c r="AP5920" s="10"/>
      <c r="AQ5920" s="10"/>
      <c r="AR5920" s="10"/>
      <c r="AS5920" s="10"/>
      <c r="AT5920" s="10"/>
      <c r="AU5920" s="10"/>
      <c r="AV5920" s="10"/>
      <c r="AW5920" s="10"/>
      <c r="AX5920" s="10"/>
      <c r="AY5920" s="10"/>
      <c r="AZ5920" s="10"/>
      <c r="BA5920" s="10"/>
      <c r="BB5920" s="10"/>
      <c r="BC5920" s="10"/>
      <c r="BD5920" s="10"/>
      <c r="BE5920" s="10"/>
      <c r="BF5920" s="10"/>
      <c r="BG5920" s="6"/>
    </row>
    <row r="5921" spans="34:59" x14ac:dyDescent="0.25">
      <c r="AH5921" s="6"/>
      <c r="AI5921" s="6"/>
      <c r="AJ5921" s="6"/>
      <c r="AK5921" s="6"/>
      <c r="AL5921" s="6"/>
      <c r="AM5921" s="6"/>
      <c r="AN5921" s="6"/>
      <c r="AO5921" s="6"/>
      <c r="AP5921" s="6"/>
      <c r="AQ5921" s="6"/>
      <c r="AR5921" s="6"/>
      <c r="AS5921" s="6"/>
      <c r="AT5921" s="6"/>
      <c r="AU5921" s="6"/>
      <c r="AV5921" s="6"/>
      <c r="AW5921" s="6"/>
      <c r="AX5921" s="6"/>
      <c r="AY5921" s="6"/>
      <c r="AZ5921" s="6"/>
      <c r="BA5921" s="6"/>
      <c r="BB5921" s="6"/>
      <c r="BC5921" s="6"/>
      <c r="BD5921" s="6"/>
      <c r="BE5921" s="6"/>
      <c r="BF5921" s="6"/>
      <c r="BG5921" s="10"/>
    </row>
    <row r="5922" spans="34:59" x14ac:dyDescent="0.25">
      <c r="AH5922" s="10"/>
      <c r="AI5922" s="6"/>
    </row>
    <row r="5923" spans="34:59" x14ac:dyDescent="0.25">
      <c r="AH5923" s="6"/>
      <c r="AI5923" s="6"/>
      <c r="AJ5923" s="6"/>
      <c r="AK5923" s="6"/>
      <c r="AL5923" s="6"/>
      <c r="AM5923" s="6"/>
      <c r="AN5923" s="6"/>
      <c r="AO5923" s="6"/>
      <c r="AP5923" s="6"/>
      <c r="AQ5923" s="6"/>
      <c r="AR5923" s="6"/>
      <c r="AS5923" s="6"/>
      <c r="AT5923" s="6"/>
      <c r="AU5923" s="6"/>
      <c r="AV5923" s="6"/>
      <c r="AW5923" s="6"/>
      <c r="AX5923" s="6"/>
      <c r="AY5923" s="6"/>
      <c r="AZ5923" s="6"/>
      <c r="BA5923" s="6"/>
      <c r="BB5923" s="6"/>
      <c r="BC5923" s="6"/>
      <c r="BD5923" s="6"/>
      <c r="BE5923" s="6"/>
      <c r="BF5923" s="6"/>
      <c r="BG5923" s="6"/>
    </row>
    <row r="5924" spans="34:59" x14ac:dyDescent="0.25">
      <c r="AH5924" s="10"/>
      <c r="AI5924" s="6"/>
      <c r="AJ5924" s="10"/>
      <c r="AK5924" s="10"/>
      <c r="AL5924" s="10"/>
      <c r="AM5924" s="10"/>
      <c r="AN5924" s="10"/>
      <c r="AO5924" s="10"/>
      <c r="AP5924" s="10"/>
      <c r="AQ5924" s="10"/>
      <c r="AR5924" s="10"/>
      <c r="AS5924" s="10"/>
      <c r="AT5924" s="10"/>
      <c r="AU5924" s="10"/>
      <c r="AV5924" s="10"/>
      <c r="AW5924" s="10"/>
      <c r="AX5924" s="10"/>
      <c r="AY5924" s="10"/>
      <c r="AZ5924" s="10"/>
      <c r="BA5924" s="10"/>
      <c r="BB5924" s="10"/>
      <c r="BC5924" s="10"/>
      <c r="BD5924" s="10"/>
      <c r="BE5924" s="10"/>
      <c r="BF5924" s="10"/>
      <c r="BG5924" s="6"/>
    </row>
    <row r="5925" spans="34:59" x14ac:dyDescent="0.25">
      <c r="AH5925" s="6"/>
      <c r="AI5925" s="6"/>
      <c r="AJ5925" s="6"/>
      <c r="AK5925" s="6"/>
      <c r="AL5925" s="6"/>
      <c r="AM5925" s="6"/>
      <c r="AN5925" s="6"/>
      <c r="AO5925" s="6"/>
      <c r="AP5925" s="6"/>
      <c r="AQ5925" s="6"/>
      <c r="AR5925" s="6"/>
      <c r="AS5925" s="6"/>
      <c r="AT5925" s="6"/>
      <c r="AU5925" s="6"/>
      <c r="AV5925" s="6"/>
      <c r="AW5925" s="6"/>
      <c r="AX5925" s="6"/>
      <c r="AY5925" s="6"/>
      <c r="AZ5925" s="6"/>
      <c r="BA5925" s="6"/>
      <c r="BB5925" s="6"/>
      <c r="BC5925" s="6"/>
      <c r="BD5925" s="6"/>
      <c r="BE5925" s="6"/>
      <c r="BF5925" s="6"/>
      <c r="BG5925" s="10"/>
    </row>
    <row r="5926" spans="34:59" x14ac:dyDescent="0.25">
      <c r="AH5926" s="10"/>
      <c r="AI5926" s="6"/>
    </row>
    <row r="5927" spans="34:59" x14ac:dyDescent="0.25">
      <c r="AH5927" s="6"/>
      <c r="AI5927" s="6"/>
      <c r="AJ5927" s="6"/>
      <c r="AK5927" s="6"/>
      <c r="AL5927" s="6"/>
      <c r="AM5927" s="6"/>
      <c r="AN5927" s="6"/>
      <c r="AO5927" s="6"/>
      <c r="AP5927" s="6"/>
      <c r="AQ5927" s="6"/>
      <c r="AR5927" s="6"/>
      <c r="AS5927" s="6"/>
      <c r="AT5927" s="6"/>
      <c r="AU5927" s="6"/>
      <c r="AV5927" s="6"/>
      <c r="AW5927" s="6"/>
      <c r="AX5927" s="6"/>
      <c r="AY5927" s="6"/>
      <c r="AZ5927" s="6"/>
      <c r="BA5927" s="6"/>
      <c r="BB5927" s="6"/>
      <c r="BC5927" s="6"/>
      <c r="BD5927" s="6"/>
      <c r="BE5927" s="6"/>
      <c r="BF5927" s="6"/>
      <c r="BG5927" s="6"/>
    </row>
    <row r="5928" spans="34:59" x14ac:dyDescent="0.25">
      <c r="AH5928" s="10"/>
      <c r="AI5928" s="6"/>
      <c r="AJ5928" s="10"/>
      <c r="AK5928" s="10"/>
      <c r="AL5928" s="10"/>
      <c r="AM5928" s="10"/>
      <c r="AN5928" s="10"/>
      <c r="AO5928" s="10"/>
      <c r="AP5928" s="10"/>
      <c r="AQ5928" s="10"/>
      <c r="AR5928" s="10"/>
      <c r="AS5928" s="10"/>
      <c r="AT5928" s="10"/>
      <c r="AU5928" s="10"/>
      <c r="AV5928" s="10"/>
      <c r="AW5928" s="10"/>
      <c r="AX5928" s="10"/>
      <c r="AY5928" s="10"/>
      <c r="AZ5928" s="10"/>
      <c r="BA5928" s="10"/>
      <c r="BB5928" s="10"/>
      <c r="BC5928" s="10"/>
      <c r="BD5928" s="10"/>
      <c r="BE5928" s="10"/>
      <c r="BF5928" s="10"/>
      <c r="BG5928" s="6"/>
    </row>
    <row r="5929" spans="34:59" x14ac:dyDescent="0.25">
      <c r="AH5929" s="6"/>
      <c r="AI5929" s="6"/>
      <c r="AJ5929" s="6"/>
      <c r="AK5929" s="6"/>
      <c r="AL5929" s="6"/>
      <c r="AM5929" s="6"/>
      <c r="AN5929" s="6"/>
      <c r="AO5929" s="6"/>
      <c r="AP5929" s="6"/>
      <c r="AQ5929" s="6"/>
      <c r="AR5929" s="6"/>
      <c r="AS5929" s="6"/>
      <c r="AT5929" s="6"/>
      <c r="AU5929" s="6"/>
      <c r="AV5929" s="6"/>
      <c r="AW5929" s="6"/>
      <c r="AX5929" s="6"/>
      <c r="AY5929" s="6"/>
      <c r="AZ5929" s="6"/>
      <c r="BA5929" s="6"/>
      <c r="BB5929" s="6"/>
      <c r="BC5929" s="6"/>
      <c r="BD5929" s="6"/>
      <c r="BE5929" s="6"/>
      <c r="BF5929" s="6"/>
      <c r="BG5929" s="10"/>
    </row>
    <row r="5930" spans="34:59" x14ac:dyDescent="0.25">
      <c r="AH5930" s="10"/>
      <c r="AI5930" s="6"/>
    </row>
    <row r="5931" spans="34:59" x14ac:dyDescent="0.25">
      <c r="AH5931" s="6"/>
      <c r="AI5931" s="6"/>
      <c r="AJ5931" s="6"/>
      <c r="AK5931" s="6"/>
      <c r="AL5931" s="6"/>
      <c r="AM5931" s="6"/>
      <c r="AN5931" s="6"/>
      <c r="AO5931" s="6"/>
      <c r="AP5931" s="6"/>
      <c r="AQ5931" s="6"/>
      <c r="AR5931" s="6"/>
      <c r="AS5931" s="6"/>
      <c r="AT5931" s="6"/>
      <c r="AU5931" s="6"/>
      <c r="AV5931" s="6"/>
      <c r="AW5931" s="6"/>
      <c r="AX5931" s="6"/>
      <c r="AY5931" s="6"/>
      <c r="AZ5931" s="6"/>
      <c r="BA5931" s="6"/>
      <c r="BB5931" s="6"/>
      <c r="BC5931" s="6"/>
      <c r="BD5931" s="6"/>
      <c r="BE5931" s="6"/>
      <c r="BF5931" s="6"/>
      <c r="BG5931" s="6"/>
    </row>
    <row r="5932" spans="34:59" x14ac:dyDescent="0.25">
      <c r="AH5932" s="10"/>
      <c r="AI5932" s="6"/>
      <c r="AJ5932" s="10"/>
      <c r="AK5932" s="10"/>
      <c r="AL5932" s="10"/>
      <c r="AM5932" s="10"/>
      <c r="AN5932" s="10"/>
      <c r="AO5932" s="10"/>
      <c r="AP5932" s="10"/>
      <c r="AQ5932" s="10"/>
      <c r="AR5932" s="10"/>
      <c r="AS5932" s="10"/>
      <c r="AT5932" s="10"/>
      <c r="AU5932" s="10"/>
      <c r="AV5932" s="10"/>
      <c r="AW5932" s="10"/>
      <c r="AX5932" s="10"/>
      <c r="AY5932" s="10"/>
      <c r="AZ5932" s="10"/>
      <c r="BA5932" s="10"/>
      <c r="BB5932" s="10"/>
      <c r="BC5932" s="10"/>
      <c r="BD5932" s="10"/>
      <c r="BE5932" s="10"/>
      <c r="BF5932" s="10"/>
      <c r="BG5932" s="6"/>
    </row>
    <row r="5933" spans="34:59" x14ac:dyDescent="0.25">
      <c r="AH5933" s="6"/>
      <c r="AI5933" s="6"/>
      <c r="AJ5933" s="6"/>
      <c r="AK5933" s="6"/>
      <c r="AL5933" s="6"/>
      <c r="AM5933" s="6"/>
      <c r="AN5933" s="6"/>
      <c r="AO5933" s="6"/>
      <c r="AP5933" s="6"/>
      <c r="AQ5933" s="6"/>
      <c r="AR5933" s="6"/>
      <c r="AS5933" s="6"/>
      <c r="AT5933" s="6"/>
      <c r="AU5933" s="6"/>
      <c r="AV5933" s="6"/>
      <c r="AW5933" s="6"/>
      <c r="AX5933" s="6"/>
      <c r="AY5933" s="6"/>
      <c r="AZ5933" s="6"/>
      <c r="BA5933" s="6"/>
      <c r="BB5933" s="6"/>
      <c r="BC5933" s="6"/>
      <c r="BD5933" s="6"/>
      <c r="BE5933" s="6"/>
      <c r="BF5933" s="6"/>
      <c r="BG5933" s="10"/>
    </row>
    <row r="5934" spans="34:59" x14ac:dyDescent="0.25">
      <c r="AH5934" s="10"/>
      <c r="AI5934" s="6"/>
    </row>
    <row r="5935" spans="34:59" x14ac:dyDescent="0.25">
      <c r="AH5935" s="6"/>
      <c r="AI5935" s="6"/>
      <c r="AJ5935" s="6"/>
      <c r="AK5935" s="6"/>
      <c r="AL5935" s="6"/>
      <c r="AM5935" s="6"/>
      <c r="AN5935" s="6"/>
      <c r="AO5935" s="6"/>
      <c r="AP5935" s="6"/>
      <c r="AQ5935" s="6"/>
      <c r="AR5935" s="6"/>
      <c r="AS5935" s="6"/>
      <c r="AT5935" s="6"/>
      <c r="AU5935" s="6"/>
      <c r="AV5935" s="6"/>
      <c r="AW5935" s="6"/>
      <c r="AX5935" s="6"/>
      <c r="AY5935" s="6"/>
      <c r="AZ5935" s="6"/>
      <c r="BA5935" s="6"/>
      <c r="BB5935" s="6"/>
      <c r="BC5935" s="6"/>
      <c r="BD5935" s="6"/>
      <c r="BE5935" s="6"/>
      <c r="BF5935" s="6"/>
      <c r="BG5935" s="6"/>
    </row>
    <row r="5936" spans="34:59" x14ac:dyDescent="0.25">
      <c r="AH5936" s="10"/>
      <c r="AI5936" s="6"/>
      <c r="AJ5936" s="10"/>
      <c r="AK5936" s="10"/>
      <c r="AL5936" s="10"/>
      <c r="AM5936" s="10"/>
      <c r="AN5936" s="10"/>
      <c r="AO5936" s="10"/>
      <c r="AP5936" s="10"/>
      <c r="AQ5936" s="10"/>
      <c r="AR5936" s="10"/>
      <c r="AS5936" s="10"/>
      <c r="AT5936" s="10"/>
      <c r="AU5936" s="10"/>
      <c r="AV5936" s="10"/>
      <c r="AW5936" s="10"/>
      <c r="AX5936" s="10"/>
      <c r="AY5936" s="10"/>
      <c r="AZ5936" s="10"/>
      <c r="BA5936" s="10"/>
      <c r="BB5936" s="10"/>
      <c r="BC5936" s="10"/>
      <c r="BD5936" s="10"/>
      <c r="BE5936" s="10"/>
      <c r="BF5936" s="10"/>
      <c r="BG5936" s="6"/>
    </row>
    <row r="5937" spans="34:59" x14ac:dyDescent="0.25">
      <c r="AH5937" s="6"/>
      <c r="AI5937" s="6"/>
      <c r="AJ5937" s="6"/>
      <c r="AK5937" s="6"/>
      <c r="AL5937" s="6"/>
      <c r="AM5937" s="6"/>
      <c r="AN5937" s="6"/>
      <c r="AO5937" s="6"/>
      <c r="AP5937" s="6"/>
      <c r="AQ5937" s="6"/>
      <c r="AR5937" s="6"/>
      <c r="AS5937" s="6"/>
      <c r="AT5937" s="6"/>
      <c r="AU5937" s="6"/>
      <c r="AV5937" s="6"/>
      <c r="AW5937" s="6"/>
      <c r="AX5937" s="6"/>
      <c r="AY5937" s="6"/>
      <c r="AZ5937" s="6"/>
      <c r="BA5937" s="6"/>
      <c r="BB5937" s="6"/>
      <c r="BC5937" s="6"/>
      <c r="BD5937" s="6"/>
      <c r="BE5937" s="6"/>
      <c r="BF5937" s="6"/>
      <c r="BG5937" s="10"/>
    </row>
    <row r="5938" spans="34:59" x14ac:dyDescent="0.25">
      <c r="AH5938" s="10"/>
      <c r="AI5938" s="6"/>
    </row>
    <row r="5939" spans="34:59" x14ac:dyDescent="0.25">
      <c r="AH5939" s="6"/>
      <c r="AI5939" s="6"/>
      <c r="AJ5939" s="6"/>
      <c r="AK5939" s="6"/>
      <c r="AL5939" s="6"/>
      <c r="AM5939" s="6"/>
      <c r="AN5939" s="6"/>
      <c r="AO5939" s="6"/>
      <c r="AP5939" s="6"/>
      <c r="AQ5939" s="6"/>
      <c r="AR5939" s="6"/>
      <c r="AS5939" s="6"/>
      <c r="AT5939" s="6"/>
      <c r="AU5939" s="6"/>
      <c r="AV5939" s="6"/>
      <c r="AW5939" s="6"/>
      <c r="AX5939" s="6"/>
      <c r="AY5939" s="6"/>
      <c r="AZ5939" s="6"/>
      <c r="BA5939" s="6"/>
      <c r="BB5939" s="6"/>
      <c r="BC5939" s="6"/>
      <c r="BD5939" s="6"/>
      <c r="BE5939" s="6"/>
      <c r="BF5939" s="6"/>
      <c r="BG5939" s="6"/>
    </row>
    <row r="5940" spans="34:59" x14ac:dyDescent="0.25">
      <c r="AH5940" s="10"/>
      <c r="AI5940" s="6"/>
      <c r="AJ5940" s="10"/>
      <c r="AK5940" s="10"/>
      <c r="AL5940" s="10"/>
      <c r="AM5940" s="10"/>
      <c r="AN5940" s="10"/>
      <c r="AO5940" s="10"/>
      <c r="AP5940" s="10"/>
      <c r="AQ5940" s="10"/>
      <c r="AR5940" s="10"/>
      <c r="AS5940" s="10"/>
      <c r="AT5940" s="10"/>
      <c r="AU5940" s="10"/>
      <c r="AV5940" s="10"/>
      <c r="AW5940" s="10"/>
      <c r="AX5940" s="10"/>
      <c r="AY5940" s="10"/>
      <c r="AZ5940" s="10"/>
      <c r="BA5940" s="10"/>
      <c r="BB5940" s="10"/>
      <c r="BC5940" s="10"/>
      <c r="BD5940" s="10"/>
      <c r="BE5940" s="10"/>
      <c r="BF5940" s="10"/>
      <c r="BG5940" s="6"/>
    </row>
    <row r="5941" spans="34:59" x14ac:dyDescent="0.25">
      <c r="AH5941" s="6"/>
      <c r="AI5941" s="6"/>
      <c r="AJ5941" s="6"/>
      <c r="AK5941" s="6"/>
      <c r="AL5941" s="6"/>
      <c r="AM5941" s="6"/>
      <c r="AN5941" s="6"/>
      <c r="AO5941" s="6"/>
      <c r="AP5941" s="6"/>
      <c r="AQ5941" s="6"/>
      <c r="AR5941" s="6"/>
      <c r="AS5941" s="6"/>
      <c r="AT5941" s="6"/>
      <c r="AU5941" s="6"/>
      <c r="AV5941" s="6"/>
      <c r="AW5941" s="6"/>
      <c r="AX5941" s="6"/>
      <c r="AY5941" s="6"/>
      <c r="AZ5941" s="6"/>
      <c r="BA5941" s="6"/>
      <c r="BB5941" s="6"/>
      <c r="BC5941" s="6"/>
      <c r="BD5941" s="6"/>
      <c r="BE5941" s="6"/>
      <c r="BF5941" s="6"/>
      <c r="BG5941" s="10"/>
    </row>
    <row r="5942" spans="34:59" x14ac:dyDescent="0.25">
      <c r="AH5942" s="10"/>
      <c r="AI5942" s="6"/>
    </row>
    <row r="5943" spans="34:59" x14ac:dyDescent="0.25">
      <c r="AH5943" s="6"/>
      <c r="AI5943" s="6"/>
      <c r="AJ5943" s="6"/>
      <c r="AK5943" s="6"/>
      <c r="AL5943" s="6"/>
      <c r="AM5943" s="6"/>
      <c r="AN5943" s="6"/>
      <c r="AO5943" s="6"/>
      <c r="AP5943" s="6"/>
      <c r="AQ5943" s="6"/>
      <c r="AR5943" s="6"/>
      <c r="AS5943" s="6"/>
      <c r="AT5943" s="6"/>
      <c r="AU5943" s="6"/>
      <c r="AV5943" s="6"/>
      <c r="AW5943" s="6"/>
      <c r="AX5943" s="6"/>
      <c r="AY5943" s="6"/>
      <c r="AZ5943" s="6"/>
      <c r="BA5943" s="6"/>
      <c r="BB5943" s="6"/>
      <c r="BC5943" s="6"/>
      <c r="BD5943" s="6"/>
      <c r="BE5943" s="6"/>
      <c r="BF5943" s="6"/>
      <c r="BG5943" s="6"/>
    </row>
    <row r="5944" spans="34:59" x14ac:dyDescent="0.25">
      <c r="AH5944" s="10"/>
      <c r="AI5944" s="6"/>
      <c r="AJ5944" s="10"/>
      <c r="AK5944" s="10"/>
      <c r="AL5944" s="10"/>
      <c r="AM5944" s="10"/>
      <c r="AN5944" s="10"/>
      <c r="AO5944" s="10"/>
      <c r="AP5944" s="10"/>
      <c r="AQ5944" s="10"/>
      <c r="AR5944" s="10"/>
      <c r="AS5944" s="10"/>
      <c r="AT5944" s="10"/>
      <c r="AU5944" s="10"/>
      <c r="AV5944" s="10"/>
      <c r="AW5944" s="10"/>
      <c r="AX5944" s="10"/>
      <c r="AY5944" s="10"/>
      <c r="AZ5944" s="10"/>
      <c r="BA5944" s="10"/>
      <c r="BB5944" s="10"/>
      <c r="BC5944" s="10"/>
      <c r="BD5944" s="10"/>
      <c r="BE5944" s="10"/>
      <c r="BF5944" s="10"/>
      <c r="BG5944" s="6"/>
    </row>
    <row r="5945" spans="34:59" x14ac:dyDescent="0.25">
      <c r="AH5945" s="6"/>
      <c r="AI5945" s="6"/>
      <c r="AJ5945" s="6"/>
      <c r="AK5945" s="6"/>
      <c r="AL5945" s="6"/>
      <c r="AM5945" s="6"/>
      <c r="AN5945" s="6"/>
      <c r="AO5945" s="6"/>
      <c r="AP5945" s="6"/>
      <c r="AQ5945" s="6"/>
      <c r="AR5945" s="6"/>
      <c r="AS5945" s="6"/>
      <c r="AT5945" s="6"/>
      <c r="AU5945" s="6"/>
      <c r="AV5945" s="6"/>
      <c r="AW5945" s="6"/>
      <c r="AX5945" s="6"/>
      <c r="AY5945" s="6"/>
      <c r="AZ5945" s="6"/>
      <c r="BA5945" s="6"/>
      <c r="BB5945" s="6"/>
      <c r="BC5945" s="6"/>
      <c r="BD5945" s="6"/>
      <c r="BE5945" s="6"/>
      <c r="BF5945" s="6"/>
      <c r="BG5945" s="10"/>
    </row>
    <row r="5946" spans="34:59" x14ac:dyDescent="0.25">
      <c r="AH5946" s="10"/>
      <c r="AI5946" s="6"/>
    </row>
    <row r="5947" spans="34:59" x14ac:dyDescent="0.25">
      <c r="AH5947" s="6"/>
      <c r="AI5947" s="6"/>
      <c r="AJ5947" s="6"/>
      <c r="AK5947" s="6"/>
      <c r="AL5947" s="6"/>
      <c r="AM5947" s="6"/>
      <c r="AN5947" s="6"/>
      <c r="AO5947" s="6"/>
      <c r="AP5947" s="6"/>
      <c r="AQ5947" s="6"/>
      <c r="AR5947" s="6"/>
      <c r="AS5947" s="6"/>
      <c r="AT5947" s="6"/>
      <c r="AU5947" s="6"/>
      <c r="AV5947" s="6"/>
      <c r="AW5947" s="6"/>
      <c r="AX5947" s="6"/>
      <c r="AY5947" s="6"/>
      <c r="AZ5947" s="6"/>
      <c r="BA5947" s="6"/>
      <c r="BB5947" s="6"/>
      <c r="BC5947" s="6"/>
      <c r="BD5947" s="6"/>
      <c r="BE5947" s="6"/>
      <c r="BF5947" s="6"/>
      <c r="BG5947" s="6"/>
    </row>
    <row r="5948" spans="34:59" x14ac:dyDescent="0.25">
      <c r="AH5948" s="10"/>
      <c r="AI5948" s="6"/>
      <c r="AJ5948" s="10"/>
      <c r="AK5948" s="10"/>
      <c r="AL5948" s="10"/>
      <c r="AM5948" s="10"/>
      <c r="AN5948" s="10"/>
      <c r="AO5948" s="10"/>
      <c r="AP5948" s="10"/>
      <c r="AQ5948" s="10"/>
      <c r="AR5948" s="10"/>
      <c r="AS5948" s="10"/>
      <c r="AT5948" s="10"/>
      <c r="AU5948" s="10"/>
      <c r="AV5948" s="10"/>
      <c r="AW5948" s="10"/>
      <c r="AX5948" s="10"/>
      <c r="AY5948" s="10"/>
      <c r="AZ5948" s="10"/>
      <c r="BA5948" s="10"/>
      <c r="BB5948" s="10"/>
      <c r="BC5948" s="10"/>
      <c r="BD5948" s="10"/>
      <c r="BE5948" s="10"/>
      <c r="BF5948" s="10"/>
      <c r="BG5948" s="6"/>
    </row>
    <row r="5949" spans="34:59" x14ac:dyDescent="0.25">
      <c r="AH5949" s="6"/>
      <c r="AI5949" s="6"/>
      <c r="AJ5949" s="6"/>
      <c r="AK5949" s="6"/>
      <c r="AL5949" s="6"/>
      <c r="AM5949" s="6"/>
      <c r="AN5949" s="6"/>
      <c r="AO5949" s="6"/>
      <c r="AP5949" s="6"/>
      <c r="AQ5949" s="6"/>
      <c r="AR5949" s="6"/>
      <c r="AS5949" s="6"/>
      <c r="AT5949" s="6"/>
      <c r="AU5949" s="6"/>
      <c r="AV5949" s="6"/>
      <c r="AW5949" s="6"/>
      <c r="AX5949" s="6"/>
      <c r="AY5949" s="6"/>
      <c r="AZ5949" s="6"/>
      <c r="BA5949" s="6"/>
      <c r="BB5949" s="6"/>
      <c r="BC5949" s="6"/>
      <c r="BD5949" s="6"/>
      <c r="BE5949" s="6"/>
      <c r="BF5949" s="6"/>
      <c r="BG5949" s="10"/>
    </row>
    <row r="5950" spans="34:59" x14ac:dyDescent="0.25">
      <c r="AH5950" s="10"/>
      <c r="AI5950" s="6"/>
    </row>
    <row r="5951" spans="34:59" x14ac:dyDescent="0.25">
      <c r="AH5951" s="6"/>
      <c r="AI5951" s="6"/>
      <c r="AJ5951" s="6"/>
      <c r="AK5951" s="6"/>
      <c r="AL5951" s="6"/>
      <c r="AM5951" s="6"/>
      <c r="AN5951" s="6"/>
      <c r="AO5951" s="6"/>
      <c r="AP5951" s="6"/>
      <c r="AQ5951" s="6"/>
      <c r="AR5951" s="6"/>
      <c r="AS5951" s="6"/>
      <c r="AT5951" s="6"/>
      <c r="AU5951" s="6"/>
      <c r="AV5951" s="6"/>
      <c r="AW5951" s="6"/>
      <c r="AX5951" s="6"/>
      <c r="AY5951" s="6"/>
      <c r="AZ5951" s="6"/>
      <c r="BA5951" s="6"/>
      <c r="BB5951" s="6"/>
      <c r="BC5951" s="6"/>
      <c r="BD5951" s="6"/>
      <c r="BE5951" s="6"/>
      <c r="BF5951" s="6"/>
      <c r="BG5951" s="6"/>
    </row>
    <row r="5952" spans="34:59" x14ac:dyDescent="0.25">
      <c r="AH5952" s="10"/>
      <c r="AI5952" s="6"/>
      <c r="AJ5952" s="10"/>
      <c r="AK5952" s="10"/>
      <c r="AL5952" s="10"/>
      <c r="AM5952" s="10"/>
      <c r="AN5952" s="10"/>
      <c r="AO5952" s="10"/>
      <c r="AP5952" s="10"/>
      <c r="AQ5952" s="10"/>
      <c r="AR5952" s="10"/>
      <c r="AS5952" s="10"/>
      <c r="AT5952" s="10"/>
      <c r="AU5952" s="10"/>
      <c r="AV5952" s="10"/>
      <c r="AW5952" s="10"/>
      <c r="AX5952" s="10"/>
      <c r="AY5952" s="10"/>
      <c r="AZ5952" s="10"/>
      <c r="BA5952" s="10"/>
      <c r="BB5952" s="10"/>
      <c r="BC5952" s="10"/>
      <c r="BD5952" s="10"/>
      <c r="BE5952" s="10"/>
      <c r="BF5952" s="10"/>
      <c r="BG5952" s="6"/>
    </row>
    <row r="5953" spans="34:59" x14ac:dyDescent="0.25">
      <c r="AH5953" s="6"/>
      <c r="AI5953" s="6"/>
      <c r="AJ5953" s="6"/>
      <c r="AK5953" s="6"/>
      <c r="AL5953" s="6"/>
      <c r="AM5953" s="6"/>
      <c r="AN5953" s="6"/>
      <c r="AO5953" s="6"/>
      <c r="AP5953" s="6"/>
      <c r="AQ5953" s="6"/>
      <c r="AR5953" s="6"/>
      <c r="AS5953" s="6"/>
      <c r="AT5953" s="6"/>
      <c r="AU5953" s="6"/>
      <c r="AV5953" s="6"/>
      <c r="AW5953" s="6"/>
      <c r="AX5953" s="6"/>
      <c r="AY5953" s="6"/>
      <c r="AZ5953" s="6"/>
      <c r="BA5953" s="6"/>
      <c r="BB5953" s="6"/>
      <c r="BC5953" s="6"/>
      <c r="BD5953" s="6"/>
      <c r="BE5953" s="6"/>
      <c r="BF5953" s="6"/>
      <c r="BG5953" s="10"/>
    </row>
    <row r="5954" spans="34:59" x14ac:dyDescent="0.25">
      <c r="AH5954" s="10"/>
      <c r="AI5954" s="6"/>
    </row>
    <row r="5955" spans="34:59" x14ac:dyDescent="0.25">
      <c r="AH5955" s="6"/>
      <c r="AI5955" s="6"/>
      <c r="AJ5955" s="6"/>
      <c r="AK5955" s="6"/>
      <c r="AL5955" s="6"/>
      <c r="AM5955" s="6"/>
      <c r="AN5955" s="6"/>
      <c r="AO5955" s="6"/>
      <c r="AP5955" s="6"/>
      <c r="AQ5955" s="6"/>
      <c r="AR5955" s="6"/>
      <c r="AS5955" s="6"/>
      <c r="AT5955" s="6"/>
      <c r="AU5955" s="6"/>
      <c r="AV5955" s="6"/>
      <c r="AW5955" s="6"/>
      <c r="AX5955" s="6"/>
      <c r="AY5955" s="6"/>
      <c r="AZ5955" s="6"/>
      <c r="BA5955" s="6"/>
      <c r="BB5955" s="6"/>
      <c r="BC5955" s="6"/>
      <c r="BD5955" s="6"/>
      <c r="BE5955" s="6"/>
      <c r="BF5955" s="6"/>
      <c r="BG5955" s="6"/>
    </row>
    <row r="5956" spans="34:59" x14ac:dyDescent="0.25">
      <c r="AH5956" s="10"/>
      <c r="AI5956" s="6"/>
      <c r="AJ5956" s="10"/>
      <c r="AK5956" s="10"/>
      <c r="AL5956" s="10"/>
      <c r="AM5956" s="10"/>
      <c r="AN5956" s="10"/>
      <c r="AO5956" s="10"/>
      <c r="AP5956" s="10"/>
      <c r="AQ5956" s="10"/>
      <c r="AR5956" s="10"/>
      <c r="AS5956" s="10"/>
      <c r="AT5956" s="10"/>
      <c r="AU5956" s="10"/>
      <c r="AV5956" s="10"/>
      <c r="AW5956" s="10"/>
      <c r="AX5956" s="10"/>
      <c r="AY5956" s="10"/>
      <c r="AZ5956" s="10"/>
      <c r="BA5956" s="10"/>
      <c r="BB5956" s="10"/>
      <c r="BC5956" s="10"/>
      <c r="BD5956" s="10"/>
      <c r="BE5956" s="10"/>
      <c r="BF5956" s="10"/>
      <c r="BG5956" s="6"/>
    </row>
    <row r="5957" spans="34:59" x14ac:dyDescent="0.25">
      <c r="AH5957" s="6"/>
      <c r="AI5957" s="6"/>
      <c r="AJ5957" s="6"/>
      <c r="AK5957" s="6"/>
      <c r="AL5957" s="6"/>
      <c r="AM5957" s="6"/>
      <c r="AN5957" s="6"/>
      <c r="AO5957" s="6"/>
      <c r="AP5957" s="6"/>
      <c r="AQ5957" s="6"/>
      <c r="AR5957" s="6"/>
      <c r="AS5957" s="6"/>
      <c r="AT5957" s="6"/>
      <c r="AU5957" s="6"/>
      <c r="AV5957" s="6"/>
      <c r="AW5957" s="6"/>
      <c r="AX5957" s="6"/>
      <c r="AY5957" s="6"/>
      <c r="AZ5957" s="6"/>
      <c r="BA5957" s="6"/>
      <c r="BB5957" s="6"/>
      <c r="BC5957" s="6"/>
      <c r="BD5957" s="6"/>
      <c r="BE5957" s="6"/>
      <c r="BF5957" s="6"/>
      <c r="BG5957" s="10"/>
    </row>
    <row r="5958" spans="34:59" x14ac:dyDescent="0.25">
      <c r="AH5958" s="10"/>
      <c r="AI5958" s="6"/>
    </row>
    <row r="5959" spans="34:59" x14ac:dyDescent="0.25">
      <c r="AH5959" s="6"/>
      <c r="AI5959" s="6"/>
      <c r="AJ5959" s="6"/>
      <c r="AK5959" s="6"/>
      <c r="AL5959" s="6"/>
      <c r="AM5959" s="6"/>
      <c r="AN5959" s="6"/>
      <c r="AO5959" s="6"/>
      <c r="AP5959" s="6"/>
      <c r="AQ5959" s="6"/>
      <c r="AR5959" s="6"/>
      <c r="AS5959" s="6"/>
      <c r="AT5959" s="6"/>
      <c r="AU5959" s="6"/>
      <c r="AV5959" s="6"/>
      <c r="AW5959" s="6"/>
      <c r="AX5959" s="6"/>
      <c r="AY5959" s="6"/>
      <c r="AZ5959" s="6"/>
      <c r="BA5959" s="6"/>
      <c r="BB5959" s="6"/>
      <c r="BC5959" s="6"/>
      <c r="BD5959" s="6"/>
      <c r="BE5959" s="6"/>
      <c r="BF5959" s="6"/>
      <c r="BG5959" s="6"/>
    </row>
    <row r="5960" spans="34:59" x14ac:dyDescent="0.25">
      <c r="AH5960" s="10"/>
      <c r="AI5960" s="6"/>
      <c r="AJ5960" s="10"/>
      <c r="AK5960" s="10"/>
      <c r="AL5960" s="10"/>
      <c r="AM5960" s="10"/>
      <c r="AN5960" s="10"/>
      <c r="AO5960" s="10"/>
      <c r="AP5960" s="10"/>
      <c r="AQ5960" s="10"/>
      <c r="AR5960" s="10"/>
      <c r="AS5960" s="10"/>
      <c r="AT5960" s="10"/>
      <c r="AU5960" s="10"/>
      <c r="AV5960" s="10"/>
      <c r="AW5960" s="10"/>
      <c r="AX5960" s="10"/>
      <c r="AY5960" s="10"/>
      <c r="AZ5960" s="10"/>
      <c r="BA5960" s="10"/>
      <c r="BB5960" s="10"/>
      <c r="BC5960" s="10"/>
      <c r="BD5960" s="10"/>
      <c r="BE5960" s="10"/>
      <c r="BF5960" s="10"/>
      <c r="BG5960" s="6"/>
    </row>
    <row r="5961" spans="34:59" x14ac:dyDescent="0.25">
      <c r="AH5961" s="6"/>
      <c r="AI5961" s="6"/>
      <c r="AJ5961" s="6"/>
      <c r="AK5961" s="6"/>
      <c r="AL5961" s="6"/>
      <c r="AM5961" s="6"/>
      <c r="AN5961" s="6"/>
      <c r="AO5961" s="6"/>
      <c r="AP5961" s="6"/>
      <c r="AQ5961" s="6"/>
      <c r="AR5961" s="6"/>
      <c r="AS5961" s="6"/>
      <c r="AT5961" s="6"/>
      <c r="AU5961" s="6"/>
      <c r="AV5961" s="6"/>
      <c r="AW5961" s="6"/>
      <c r="AX5961" s="6"/>
      <c r="AY5961" s="6"/>
      <c r="AZ5961" s="6"/>
      <c r="BA5961" s="6"/>
      <c r="BB5961" s="6"/>
      <c r="BC5961" s="6"/>
      <c r="BD5961" s="6"/>
      <c r="BE5961" s="6"/>
      <c r="BF5961" s="6"/>
      <c r="BG5961" s="10"/>
    </row>
    <row r="5962" spans="34:59" x14ac:dyDescent="0.25">
      <c r="AH5962" s="10"/>
      <c r="AI5962" s="6"/>
    </row>
    <row r="5963" spans="34:59" x14ac:dyDescent="0.25">
      <c r="AH5963" s="6"/>
      <c r="AI5963" s="6"/>
      <c r="AJ5963" s="6"/>
      <c r="AK5963" s="6"/>
      <c r="AL5963" s="6"/>
      <c r="AM5963" s="6"/>
      <c r="AN5963" s="6"/>
      <c r="AO5963" s="6"/>
      <c r="AP5963" s="6"/>
      <c r="AQ5963" s="6"/>
      <c r="AR5963" s="6"/>
      <c r="AS5963" s="6"/>
      <c r="AT5963" s="6"/>
      <c r="AU5963" s="6"/>
      <c r="AV5963" s="6"/>
      <c r="AW5963" s="6"/>
      <c r="AX5963" s="6"/>
      <c r="AY5963" s="6"/>
      <c r="AZ5963" s="6"/>
      <c r="BA5963" s="6"/>
      <c r="BB5963" s="6"/>
      <c r="BC5963" s="6"/>
      <c r="BD5963" s="6"/>
      <c r="BE5963" s="6"/>
      <c r="BF5963" s="6"/>
      <c r="BG5963" s="6"/>
    </row>
    <row r="5964" spans="34:59" x14ac:dyDescent="0.25">
      <c r="AH5964" s="10"/>
      <c r="AI5964" s="6"/>
      <c r="AJ5964" s="10"/>
      <c r="AK5964" s="10"/>
      <c r="AL5964" s="10"/>
      <c r="AM5964" s="10"/>
      <c r="AN5964" s="10"/>
      <c r="AO5964" s="10"/>
      <c r="AP5964" s="10"/>
      <c r="AQ5964" s="10"/>
      <c r="AR5964" s="10"/>
      <c r="AS5964" s="10"/>
      <c r="AT5964" s="10"/>
      <c r="AU5964" s="10"/>
      <c r="AV5964" s="10"/>
      <c r="AW5964" s="10"/>
      <c r="AX5964" s="10"/>
      <c r="AY5964" s="10"/>
      <c r="AZ5964" s="10"/>
      <c r="BA5964" s="10"/>
      <c r="BB5964" s="10"/>
      <c r="BC5964" s="10"/>
      <c r="BD5964" s="10"/>
      <c r="BE5964" s="10"/>
      <c r="BF5964" s="10"/>
      <c r="BG5964" s="6"/>
    </row>
    <row r="5965" spans="34:59" x14ac:dyDescent="0.25">
      <c r="AH5965" s="6"/>
      <c r="AI5965" s="6"/>
      <c r="AJ5965" s="6"/>
      <c r="AK5965" s="6"/>
      <c r="AL5965" s="6"/>
      <c r="AM5965" s="6"/>
      <c r="AN5965" s="6"/>
      <c r="AO5965" s="6"/>
      <c r="AP5965" s="6"/>
      <c r="AQ5965" s="6"/>
      <c r="AR5965" s="6"/>
      <c r="AS5965" s="6"/>
      <c r="AT5965" s="6"/>
      <c r="AU5965" s="6"/>
      <c r="AV5965" s="6"/>
      <c r="AW5965" s="6"/>
      <c r="AX5965" s="6"/>
      <c r="AY5965" s="6"/>
      <c r="AZ5965" s="6"/>
      <c r="BA5965" s="6"/>
      <c r="BB5965" s="6"/>
      <c r="BC5965" s="6"/>
      <c r="BD5965" s="6"/>
      <c r="BE5965" s="6"/>
      <c r="BF5965" s="6"/>
      <c r="BG5965" s="10"/>
    </row>
    <row r="5966" spans="34:59" x14ac:dyDescent="0.25">
      <c r="AH5966" s="10"/>
      <c r="AI5966" s="6"/>
    </row>
    <row r="5967" spans="34:59" x14ac:dyDescent="0.25">
      <c r="AH5967" s="6"/>
      <c r="AI5967" s="6"/>
      <c r="AJ5967" s="6"/>
      <c r="AK5967" s="6"/>
      <c r="AL5967" s="6"/>
      <c r="AM5967" s="6"/>
      <c r="AN5967" s="6"/>
      <c r="AO5967" s="6"/>
      <c r="AP5967" s="6"/>
      <c r="AQ5967" s="6"/>
      <c r="AR5967" s="6"/>
      <c r="AS5967" s="6"/>
      <c r="AT5967" s="6"/>
      <c r="AU5967" s="6"/>
      <c r="AV5967" s="6"/>
      <c r="AW5967" s="6"/>
      <c r="AX5967" s="6"/>
      <c r="AY5967" s="6"/>
      <c r="AZ5967" s="6"/>
      <c r="BA5967" s="6"/>
      <c r="BB5967" s="6"/>
      <c r="BC5967" s="6"/>
      <c r="BD5967" s="6"/>
      <c r="BE5967" s="6"/>
      <c r="BF5967" s="6"/>
      <c r="BG5967" s="6"/>
    </row>
    <row r="5968" spans="34:59" x14ac:dyDescent="0.25">
      <c r="AH5968" s="10"/>
      <c r="AI5968" s="6"/>
      <c r="AJ5968" s="10"/>
      <c r="AK5968" s="10"/>
      <c r="AL5968" s="10"/>
      <c r="AM5968" s="10"/>
      <c r="AN5968" s="10"/>
      <c r="AO5968" s="10"/>
      <c r="AP5968" s="10"/>
      <c r="AQ5968" s="10"/>
      <c r="AR5968" s="10"/>
      <c r="AS5968" s="10"/>
      <c r="AT5968" s="10"/>
      <c r="AU5968" s="10"/>
      <c r="AV5968" s="10"/>
      <c r="AW5968" s="10"/>
      <c r="AX5968" s="10"/>
      <c r="AY5968" s="10"/>
      <c r="AZ5968" s="10"/>
      <c r="BA5968" s="10"/>
      <c r="BB5968" s="10"/>
      <c r="BC5968" s="10"/>
      <c r="BD5968" s="10"/>
      <c r="BE5968" s="10"/>
      <c r="BF5968" s="10"/>
      <c r="BG5968" s="6"/>
    </row>
    <row r="5969" spans="34:59" x14ac:dyDescent="0.25">
      <c r="AH5969" s="6"/>
      <c r="AI5969" s="6"/>
      <c r="AJ5969" s="6"/>
      <c r="AK5969" s="6"/>
      <c r="AL5969" s="6"/>
      <c r="AM5969" s="6"/>
      <c r="AN5969" s="6"/>
      <c r="AO5969" s="6"/>
      <c r="AP5969" s="6"/>
      <c r="AQ5969" s="6"/>
      <c r="AR5969" s="6"/>
      <c r="AS5969" s="6"/>
      <c r="AT5969" s="6"/>
      <c r="AU5969" s="6"/>
      <c r="AV5969" s="6"/>
      <c r="AW5969" s="6"/>
      <c r="AX5969" s="6"/>
      <c r="AY5969" s="6"/>
      <c r="AZ5969" s="6"/>
      <c r="BA5969" s="6"/>
      <c r="BB5969" s="6"/>
      <c r="BC5969" s="6"/>
      <c r="BD5969" s="6"/>
      <c r="BE5969" s="6"/>
      <c r="BF5969" s="6"/>
      <c r="BG5969" s="10"/>
    </row>
    <row r="5970" spans="34:59" x14ac:dyDescent="0.25">
      <c r="AH5970" s="10"/>
      <c r="AI5970" s="6"/>
    </row>
    <row r="5971" spans="34:59" x14ac:dyDescent="0.25">
      <c r="AH5971" s="6"/>
      <c r="AI5971" s="6"/>
      <c r="AJ5971" s="6"/>
      <c r="AK5971" s="6"/>
      <c r="AL5971" s="6"/>
      <c r="AM5971" s="6"/>
      <c r="AN5971" s="6"/>
      <c r="AO5971" s="6"/>
      <c r="AP5971" s="6"/>
      <c r="AQ5971" s="6"/>
      <c r="AR5971" s="6"/>
      <c r="AS5971" s="6"/>
      <c r="AT5971" s="6"/>
      <c r="AU5971" s="6"/>
      <c r="AV5971" s="6"/>
      <c r="AW5971" s="6"/>
      <c r="AX5971" s="6"/>
      <c r="AY5971" s="6"/>
      <c r="AZ5971" s="6"/>
      <c r="BA5971" s="6"/>
      <c r="BB5971" s="6"/>
      <c r="BC5971" s="6"/>
      <c r="BD5971" s="6"/>
      <c r="BE5971" s="6"/>
      <c r="BF5971" s="6"/>
      <c r="BG5971" s="6"/>
    </row>
    <row r="5972" spans="34:59" x14ac:dyDescent="0.25">
      <c r="AH5972" s="10"/>
      <c r="AI5972" s="6"/>
      <c r="AJ5972" s="10"/>
      <c r="AK5972" s="10"/>
      <c r="AL5972" s="10"/>
      <c r="AM5972" s="10"/>
      <c r="AN5972" s="10"/>
      <c r="AO5972" s="10"/>
      <c r="AP5972" s="10"/>
      <c r="AQ5972" s="10"/>
      <c r="AR5972" s="10"/>
      <c r="AS5972" s="10"/>
      <c r="AT5972" s="10"/>
      <c r="AU5972" s="10"/>
      <c r="AV5972" s="10"/>
      <c r="AW5972" s="10"/>
      <c r="AX5972" s="10"/>
      <c r="AY5972" s="10"/>
      <c r="AZ5972" s="10"/>
      <c r="BA5972" s="10"/>
      <c r="BB5972" s="10"/>
      <c r="BC5972" s="10"/>
      <c r="BD5972" s="10"/>
      <c r="BE5972" s="10"/>
      <c r="BF5972" s="10"/>
      <c r="BG5972" s="6"/>
    </row>
    <row r="5973" spans="34:59" x14ac:dyDescent="0.25">
      <c r="AH5973" s="6"/>
      <c r="AI5973" s="6"/>
      <c r="AJ5973" s="6"/>
      <c r="AK5973" s="6"/>
      <c r="AL5973" s="6"/>
      <c r="AM5973" s="6"/>
      <c r="AN5973" s="6"/>
      <c r="AO5973" s="6"/>
      <c r="AP5973" s="6"/>
      <c r="AQ5973" s="6"/>
      <c r="AR5973" s="6"/>
      <c r="AS5973" s="6"/>
      <c r="AT5973" s="6"/>
      <c r="AU5973" s="6"/>
      <c r="AV5973" s="6"/>
      <c r="AW5973" s="6"/>
      <c r="AX5973" s="6"/>
      <c r="AY5973" s="6"/>
      <c r="AZ5973" s="6"/>
      <c r="BA5973" s="6"/>
      <c r="BB5973" s="6"/>
      <c r="BC5973" s="6"/>
      <c r="BD5973" s="6"/>
      <c r="BE5973" s="6"/>
      <c r="BF5973" s="6"/>
      <c r="BG5973" s="10"/>
    </row>
    <row r="5974" spans="34:59" x14ac:dyDescent="0.25">
      <c r="AH5974" s="10"/>
      <c r="AI5974" s="6"/>
    </row>
    <row r="5975" spans="34:59" x14ac:dyDescent="0.25">
      <c r="AH5975" s="6"/>
      <c r="AI5975" s="6"/>
      <c r="AJ5975" s="6"/>
      <c r="AK5975" s="6"/>
      <c r="AL5975" s="6"/>
      <c r="AM5975" s="6"/>
      <c r="AN5975" s="6"/>
      <c r="AO5975" s="6"/>
      <c r="AP5975" s="6"/>
      <c r="AQ5975" s="6"/>
      <c r="AR5975" s="6"/>
      <c r="AS5975" s="6"/>
      <c r="AT5975" s="6"/>
      <c r="AU5975" s="6"/>
      <c r="AV5975" s="6"/>
      <c r="AW5975" s="6"/>
      <c r="AX5975" s="6"/>
      <c r="AY5975" s="6"/>
      <c r="AZ5975" s="6"/>
      <c r="BA5975" s="6"/>
      <c r="BB5975" s="6"/>
      <c r="BC5975" s="6"/>
      <c r="BD5975" s="6"/>
      <c r="BE5975" s="6"/>
      <c r="BF5975" s="6"/>
      <c r="BG5975" s="6"/>
    </row>
    <row r="5976" spans="34:59" x14ac:dyDescent="0.25">
      <c r="AH5976" s="10"/>
      <c r="AI5976" s="6"/>
      <c r="AJ5976" s="10"/>
      <c r="AK5976" s="10"/>
      <c r="AL5976" s="10"/>
      <c r="AM5976" s="10"/>
      <c r="AN5976" s="10"/>
      <c r="AO5976" s="10"/>
      <c r="AP5976" s="10"/>
      <c r="AQ5976" s="10"/>
      <c r="AR5976" s="10"/>
      <c r="AS5976" s="10"/>
      <c r="AT5976" s="10"/>
      <c r="AU5976" s="10"/>
      <c r="AV5976" s="10"/>
      <c r="AW5976" s="10"/>
      <c r="AX5976" s="10"/>
      <c r="AY5976" s="10"/>
      <c r="AZ5976" s="10"/>
      <c r="BA5976" s="10"/>
      <c r="BB5976" s="10"/>
      <c r="BC5976" s="10"/>
      <c r="BD5976" s="10"/>
      <c r="BE5976" s="10"/>
      <c r="BF5976" s="10"/>
      <c r="BG5976" s="6"/>
    </row>
    <row r="5977" spans="34:59" x14ac:dyDescent="0.25">
      <c r="AH5977" s="6"/>
      <c r="AI5977" s="6"/>
      <c r="AJ5977" s="6"/>
      <c r="AK5977" s="6"/>
      <c r="AL5977" s="6"/>
      <c r="AM5977" s="6"/>
      <c r="AN5977" s="6"/>
      <c r="AO5977" s="6"/>
      <c r="AP5977" s="6"/>
      <c r="AQ5977" s="6"/>
      <c r="AR5977" s="6"/>
      <c r="AS5977" s="6"/>
      <c r="AT5977" s="6"/>
      <c r="AU5977" s="6"/>
      <c r="AV5977" s="6"/>
      <c r="AW5977" s="6"/>
      <c r="AX5977" s="6"/>
      <c r="AY5977" s="6"/>
      <c r="AZ5977" s="6"/>
      <c r="BA5977" s="6"/>
      <c r="BB5977" s="6"/>
      <c r="BC5977" s="6"/>
      <c r="BD5977" s="6"/>
      <c r="BE5977" s="6"/>
      <c r="BF5977" s="6"/>
      <c r="BG5977" s="10"/>
    </row>
    <row r="5978" spans="34:59" x14ac:dyDescent="0.25">
      <c r="AH5978" s="10"/>
      <c r="AI5978" s="6"/>
    </row>
    <row r="5979" spans="34:59" x14ac:dyDescent="0.25">
      <c r="AH5979" s="6"/>
      <c r="AI5979" s="6"/>
      <c r="AJ5979" s="6"/>
      <c r="AK5979" s="6"/>
      <c r="AL5979" s="6"/>
      <c r="AM5979" s="6"/>
      <c r="AN5979" s="6"/>
      <c r="AO5979" s="6"/>
      <c r="AP5979" s="6"/>
      <c r="AQ5979" s="6"/>
      <c r="AR5979" s="6"/>
      <c r="AS5979" s="6"/>
      <c r="AT5979" s="6"/>
      <c r="AU5979" s="6"/>
      <c r="AV5979" s="6"/>
      <c r="AW5979" s="6"/>
      <c r="AX5979" s="6"/>
      <c r="AY5979" s="6"/>
      <c r="AZ5979" s="6"/>
      <c r="BA5979" s="6"/>
      <c r="BB5979" s="6"/>
      <c r="BC5979" s="6"/>
      <c r="BD5979" s="6"/>
      <c r="BE5979" s="6"/>
      <c r="BF5979" s="6"/>
      <c r="BG5979" s="6"/>
    </row>
    <row r="5980" spans="34:59" x14ac:dyDescent="0.25">
      <c r="AH5980" s="10"/>
      <c r="AI5980" s="6"/>
      <c r="AJ5980" s="10"/>
      <c r="AK5980" s="10"/>
      <c r="AL5980" s="10"/>
      <c r="AM5980" s="10"/>
      <c r="AN5980" s="10"/>
      <c r="AO5980" s="10"/>
      <c r="AP5980" s="10"/>
      <c r="AQ5980" s="10"/>
      <c r="AR5980" s="10"/>
      <c r="AS5980" s="10"/>
      <c r="AT5980" s="10"/>
      <c r="AU5980" s="10"/>
      <c r="AV5980" s="10"/>
      <c r="AW5980" s="10"/>
      <c r="AX5980" s="10"/>
      <c r="AY5980" s="10"/>
      <c r="AZ5980" s="10"/>
      <c r="BA5980" s="10"/>
      <c r="BB5980" s="10"/>
      <c r="BC5980" s="10"/>
      <c r="BD5980" s="10"/>
      <c r="BE5980" s="10"/>
      <c r="BF5980" s="10"/>
      <c r="BG5980" s="6"/>
    </row>
    <row r="5981" spans="34:59" x14ac:dyDescent="0.25">
      <c r="AH5981" s="6"/>
      <c r="AI5981" s="6"/>
      <c r="AJ5981" s="6"/>
      <c r="AK5981" s="6"/>
      <c r="AL5981" s="6"/>
      <c r="AM5981" s="6"/>
      <c r="AN5981" s="6"/>
      <c r="AO5981" s="6"/>
      <c r="AP5981" s="6"/>
      <c r="AQ5981" s="6"/>
      <c r="AR5981" s="6"/>
      <c r="AS5981" s="6"/>
      <c r="AT5981" s="6"/>
      <c r="AU5981" s="6"/>
      <c r="AV5981" s="6"/>
      <c r="AW5981" s="6"/>
      <c r="AX5981" s="6"/>
      <c r="AY5981" s="6"/>
      <c r="AZ5981" s="6"/>
      <c r="BA5981" s="6"/>
      <c r="BB5981" s="6"/>
      <c r="BC5981" s="6"/>
      <c r="BD5981" s="6"/>
      <c r="BE5981" s="6"/>
      <c r="BF5981" s="6"/>
      <c r="BG5981" s="10"/>
    </row>
    <row r="5982" spans="34:59" x14ac:dyDescent="0.25">
      <c r="AH5982" s="10"/>
      <c r="AI5982" s="6"/>
    </row>
    <row r="5983" spans="34:59" x14ac:dyDescent="0.25">
      <c r="AH5983" s="6"/>
      <c r="AI5983" s="6"/>
      <c r="AJ5983" s="6"/>
      <c r="AK5983" s="6"/>
      <c r="AL5983" s="6"/>
      <c r="AM5983" s="6"/>
      <c r="AN5983" s="6"/>
      <c r="AO5983" s="6"/>
      <c r="AP5983" s="6"/>
      <c r="AQ5983" s="6"/>
      <c r="AR5983" s="6"/>
      <c r="AS5983" s="6"/>
      <c r="AT5983" s="6"/>
      <c r="AU5983" s="6"/>
      <c r="AV5983" s="6"/>
      <c r="AW5983" s="6"/>
      <c r="AX5983" s="6"/>
      <c r="AY5983" s="6"/>
      <c r="AZ5983" s="6"/>
      <c r="BA5983" s="6"/>
      <c r="BB5983" s="6"/>
      <c r="BC5983" s="6"/>
      <c r="BD5983" s="6"/>
      <c r="BE5983" s="6"/>
      <c r="BF5983" s="6"/>
      <c r="BG5983" s="6"/>
    </row>
    <row r="5984" spans="34:59" x14ac:dyDescent="0.25">
      <c r="AH5984" s="10"/>
      <c r="AI5984" s="6"/>
      <c r="AJ5984" s="10"/>
      <c r="AK5984" s="10"/>
      <c r="AL5984" s="10"/>
      <c r="AM5984" s="10"/>
      <c r="AN5984" s="10"/>
      <c r="AO5984" s="10"/>
      <c r="AP5984" s="10"/>
      <c r="AQ5984" s="10"/>
      <c r="AR5984" s="10"/>
      <c r="AS5984" s="10"/>
      <c r="AT5984" s="10"/>
      <c r="AU5984" s="10"/>
      <c r="AV5984" s="10"/>
      <c r="AW5984" s="10"/>
      <c r="AX5984" s="10"/>
      <c r="AY5984" s="10"/>
      <c r="AZ5984" s="10"/>
      <c r="BA5984" s="10"/>
      <c r="BB5984" s="10"/>
      <c r="BC5984" s="10"/>
      <c r="BD5984" s="10"/>
      <c r="BE5984" s="10"/>
      <c r="BF5984" s="10"/>
      <c r="BG5984" s="6"/>
    </row>
    <row r="5985" spans="34:59" x14ac:dyDescent="0.25">
      <c r="AH5985" s="6"/>
      <c r="AI5985" s="6"/>
      <c r="AJ5985" s="6"/>
      <c r="AK5985" s="6"/>
      <c r="AL5985" s="6"/>
      <c r="AM5985" s="6"/>
      <c r="AN5985" s="6"/>
      <c r="AO5985" s="6"/>
      <c r="AP5985" s="6"/>
      <c r="AQ5985" s="6"/>
      <c r="AR5985" s="6"/>
      <c r="AS5985" s="6"/>
      <c r="AT5985" s="6"/>
      <c r="AU5985" s="6"/>
      <c r="AV5985" s="6"/>
      <c r="AW5985" s="6"/>
      <c r="AX5985" s="6"/>
      <c r="AY5985" s="6"/>
      <c r="AZ5985" s="6"/>
      <c r="BA5985" s="6"/>
      <c r="BB5985" s="6"/>
      <c r="BC5985" s="6"/>
      <c r="BD5985" s="6"/>
      <c r="BE5985" s="6"/>
      <c r="BF5985" s="6"/>
      <c r="BG5985" s="10"/>
    </row>
    <row r="5986" spans="34:59" x14ac:dyDescent="0.25">
      <c r="AH5986" s="10"/>
      <c r="AI5986" s="6"/>
    </row>
    <row r="5987" spans="34:59" x14ac:dyDescent="0.25">
      <c r="AH5987" s="6"/>
      <c r="AI5987" s="6"/>
      <c r="AJ5987" s="6"/>
      <c r="AK5987" s="6"/>
      <c r="AL5987" s="6"/>
      <c r="AM5987" s="6"/>
      <c r="AN5987" s="6"/>
      <c r="AO5987" s="6"/>
      <c r="AP5987" s="6"/>
      <c r="AQ5987" s="6"/>
      <c r="AR5987" s="6"/>
      <c r="AS5987" s="6"/>
      <c r="AT5987" s="6"/>
      <c r="AU5987" s="6"/>
      <c r="AV5987" s="6"/>
      <c r="AW5987" s="6"/>
      <c r="AX5987" s="6"/>
      <c r="AY5987" s="6"/>
      <c r="AZ5987" s="6"/>
      <c r="BA5987" s="6"/>
      <c r="BB5987" s="6"/>
      <c r="BC5987" s="6"/>
      <c r="BD5987" s="6"/>
      <c r="BE5987" s="6"/>
      <c r="BF5987" s="6"/>
      <c r="BG5987" s="6"/>
    </row>
    <row r="5988" spans="34:59" x14ac:dyDescent="0.25">
      <c r="AH5988" s="10"/>
      <c r="AI5988" s="6"/>
      <c r="AJ5988" s="10"/>
      <c r="AK5988" s="10"/>
      <c r="AL5988" s="10"/>
      <c r="AM5988" s="10"/>
      <c r="AN5988" s="10"/>
      <c r="AO5988" s="10"/>
      <c r="AP5988" s="10"/>
      <c r="AQ5988" s="10"/>
      <c r="AR5988" s="10"/>
      <c r="AS5988" s="10"/>
      <c r="AT5988" s="10"/>
      <c r="AU5988" s="10"/>
      <c r="AV5988" s="10"/>
      <c r="AW5988" s="10"/>
      <c r="AX5988" s="10"/>
      <c r="AY5988" s="10"/>
      <c r="AZ5988" s="10"/>
      <c r="BA5988" s="10"/>
      <c r="BB5988" s="10"/>
      <c r="BC5988" s="10"/>
      <c r="BD5988" s="10"/>
      <c r="BE5988" s="10"/>
      <c r="BF5988" s="10"/>
      <c r="BG5988" s="6"/>
    </row>
    <row r="5989" spans="34:59" x14ac:dyDescent="0.25">
      <c r="AH5989" s="6"/>
      <c r="AI5989" s="6"/>
      <c r="AJ5989" s="6"/>
      <c r="AK5989" s="6"/>
      <c r="AL5989" s="6"/>
      <c r="AM5989" s="6"/>
      <c r="AN5989" s="6"/>
      <c r="AO5989" s="6"/>
      <c r="AP5989" s="6"/>
      <c r="AQ5989" s="6"/>
      <c r="AR5989" s="6"/>
      <c r="AS5989" s="6"/>
      <c r="AT5989" s="6"/>
      <c r="AU5989" s="6"/>
      <c r="AV5989" s="6"/>
      <c r="AW5989" s="6"/>
      <c r="AX5989" s="6"/>
      <c r="AY5989" s="6"/>
      <c r="AZ5989" s="6"/>
      <c r="BA5989" s="6"/>
      <c r="BB5989" s="6"/>
      <c r="BC5989" s="6"/>
      <c r="BD5989" s="6"/>
      <c r="BE5989" s="6"/>
      <c r="BF5989" s="6"/>
      <c r="BG5989" s="10"/>
    </row>
    <row r="5990" spans="34:59" x14ac:dyDescent="0.25">
      <c r="AH5990" s="10"/>
      <c r="AI5990" s="6"/>
    </row>
    <row r="5991" spans="34:59" x14ac:dyDescent="0.25">
      <c r="AH5991" s="6"/>
      <c r="AI5991" s="6"/>
      <c r="AJ5991" s="6"/>
      <c r="AK5991" s="6"/>
      <c r="AL5991" s="6"/>
      <c r="AM5991" s="6"/>
      <c r="AN5991" s="6"/>
      <c r="AO5991" s="6"/>
      <c r="AP5991" s="6"/>
      <c r="AQ5991" s="6"/>
      <c r="AR5991" s="6"/>
      <c r="AS5991" s="6"/>
      <c r="AT5991" s="6"/>
      <c r="AU5991" s="6"/>
      <c r="AV5991" s="6"/>
      <c r="AW5991" s="6"/>
      <c r="AX5991" s="6"/>
      <c r="AY5991" s="6"/>
      <c r="AZ5991" s="6"/>
      <c r="BA5991" s="6"/>
      <c r="BB5991" s="6"/>
      <c r="BC5991" s="6"/>
      <c r="BD5991" s="6"/>
      <c r="BE5991" s="6"/>
      <c r="BF5991" s="6"/>
      <c r="BG5991" s="6"/>
    </row>
    <row r="5992" spans="34:59" x14ac:dyDescent="0.25">
      <c r="AH5992" s="10"/>
      <c r="AI5992" s="6"/>
      <c r="AJ5992" s="10"/>
      <c r="AK5992" s="10"/>
      <c r="AL5992" s="10"/>
      <c r="AM5992" s="10"/>
      <c r="AN5992" s="10"/>
      <c r="AO5992" s="10"/>
      <c r="AP5992" s="10"/>
      <c r="AQ5992" s="10"/>
      <c r="AR5992" s="10"/>
      <c r="AS5992" s="10"/>
      <c r="AT5992" s="10"/>
      <c r="AU5992" s="10"/>
      <c r="AV5992" s="10"/>
      <c r="AW5992" s="10"/>
      <c r="AX5992" s="10"/>
      <c r="AY5992" s="10"/>
      <c r="AZ5992" s="10"/>
      <c r="BA5992" s="10"/>
      <c r="BB5992" s="10"/>
      <c r="BC5992" s="10"/>
      <c r="BD5992" s="10"/>
      <c r="BE5992" s="10"/>
      <c r="BF5992" s="10"/>
      <c r="BG5992" s="6"/>
    </row>
    <row r="5993" spans="34:59" x14ac:dyDescent="0.25">
      <c r="AH5993" s="6"/>
      <c r="AI5993" s="6"/>
      <c r="AJ5993" s="6"/>
      <c r="AK5993" s="6"/>
      <c r="AL5993" s="6"/>
      <c r="AM5993" s="6"/>
      <c r="AN5993" s="6"/>
      <c r="AO5993" s="6"/>
      <c r="AP5993" s="6"/>
      <c r="AQ5993" s="6"/>
      <c r="AR5993" s="6"/>
      <c r="AS5993" s="6"/>
      <c r="AT5993" s="6"/>
      <c r="AU5993" s="6"/>
      <c r="AV5993" s="6"/>
      <c r="AW5993" s="6"/>
      <c r="AX5993" s="6"/>
      <c r="AY5993" s="6"/>
      <c r="AZ5993" s="6"/>
      <c r="BA5993" s="6"/>
      <c r="BB5993" s="6"/>
      <c r="BC5993" s="6"/>
      <c r="BD5993" s="6"/>
      <c r="BE5993" s="6"/>
      <c r="BF5993" s="6"/>
      <c r="BG5993" s="10"/>
    </row>
    <row r="5994" spans="34:59" x14ac:dyDescent="0.25">
      <c r="AH5994" s="10"/>
      <c r="AI5994" s="6"/>
    </row>
    <row r="5995" spans="34:59" x14ac:dyDescent="0.25">
      <c r="AH5995" s="6"/>
      <c r="AI5995" s="6"/>
      <c r="AJ5995" s="6"/>
      <c r="AK5995" s="6"/>
      <c r="AL5995" s="6"/>
      <c r="AM5995" s="6"/>
      <c r="AN5995" s="6"/>
      <c r="AO5995" s="6"/>
      <c r="AP5995" s="6"/>
      <c r="AQ5995" s="6"/>
      <c r="AR5995" s="6"/>
      <c r="AS5995" s="6"/>
      <c r="AT5995" s="6"/>
      <c r="AU5995" s="6"/>
      <c r="AV5995" s="6"/>
      <c r="AW5995" s="6"/>
      <c r="AX5995" s="6"/>
      <c r="AY5995" s="6"/>
      <c r="AZ5995" s="6"/>
      <c r="BA5995" s="6"/>
      <c r="BB5995" s="6"/>
      <c r="BC5995" s="6"/>
      <c r="BD5995" s="6"/>
      <c r="BE5995" s="6"/>
      <c r="BF5995" s="6"/>
      <c r="BG5995" s="6"/>
    </row>
    <row r="5996" spans="34:59" x14ac:dyDescent="0.25">
      <c r="AH5996" s="10"/>
      <c r="AI5996" s="6"/>
      <c r="AJ5996" s="10"/>
      <c r="AK5996" s="10"/>
      <c r="AL5996" s="10"/>
      <c r="AM5996" s="10"/>
      <c r="AN5996" s="10"/>
      <c r="AO5996" s="10"/>
      <c r="AP5996" s="10"/>
      <c r="AQ5996" s="10"/>
      <c r="AR5996" s="10"/>
      <c r="AS5996" s="10"/>
      <c r="AT5996" s="10"/>
      <c r="AU5996" s="10"/>
      <c r="AV5996" s="10"/>
      <c r="AW5996" s="10"/>
      <c r="AX5996" s="10"/>
      <c r="AY5996" s="10"/>
      <c r="AZ5996" s="10"/>
      <c r="BA5996" s="10"/>
      <c r="BB5996" s="10"/>
      <c r="BC5996" s="10"/>
      <c r="BD5996" s="10"/>
      <c r="BE5996" s="10"/>
      <c r="BF5996" s="10"/>
      <c r="BG5996" s="6"/>
    </row>
    <row r="5997" spans="34:59" x14ac:dyDescent="0.25">
      <c r="AH5997" s="6"/>
      <c r="AI5997" s="6"/>
      <c r="AJ5997" s="6"/>
      <c r="AK5997" s="6"/>
      <c r="AL5997" s="6"/>
      <c r="AM5997" s="6"/>
      <c r="AN5997" s="6"/>
      <c r="AO5997" s="6"/>
      <c r="AP5997" s="6"/>
      <c r="AQ5997" s="6"/>
      <c r="AR5997" s="6"/>
      <c r="AS5997" s="6"/>
      <c r="AT5997" s="6"/>
      <c r="AU5997" s="6"/>
      <c r="AV5997" s="6"/>
      <c r="AW5997" s="6"/>
      <c r="AX5997" s="6"/>
      <c r="AY5997" s="6"/>
      <c r="AZ5997" s="6"/>
      <c r="BA5997" s="6"/>
      <c r="BB5997" s="6"/>
      <c r="BC5997" s="6"/>
      <c r="BD5997" s="6"/>
      <c r="BE5997" s="6"/>
      <c r="BF5997" s="6"/>
      <c r="BG5997" s="10"/>
    </row>
    <row r="5998" spans="34:59" x14ac:dyDescent="0.25">
      <c r="AH5998" s="10"/>
      <c r="AI5998" s="6"/>
    </row>
    <row r="5999" spans="34:59" x14ac:dyDescent="0.25">
      <c r="AH5999" s="6"/>
      <c r="AI5999" s="6"/>
      <c r="AJ5999" s="6"/>
      <c r="AK5999" s="6"/>
      <c r="AL5999" s="6"/>
      <c r="AM5999" s="6"/>
      <c r="AN5999" s="6"/>
      <c r="AO5999" s="6"/>
      <c r="AP5999" s="6"/>
      <c r="AQ5999" s="6"/>
      <c r="AR5999" s="6"/>
      <c r="AS5999" s="6"/>
      <c r="AT5999" s="6"/>
      <c r="AU5999" s="6"/>
      <c r="AV5999" s="6"/>
      <c r="AW5999" s="6"/>
      <c r="AX5999" s="6"/>
      <c r="AY5999" s="6"/>
      <c r="AZ5999" s="6"/>
      <c r="BA5999" s="6"/>
      <c r="BB5999" s="6"/>
      <c r="BC5999" s="6"/>
      <c r="BD5999" s="6"/>
      <c r="BE5999" s="6"/>
      <c r="BF5999" s="6"/>
      <c r="BG5999" s="6"/>
    </row>
    <row r="6000" spans="34:59" x14ac:dyDescent="0.25">
      <c r="AH6000" s="10"/>
      <c r="AI6000" s="6"/>
      <c r="AJ6000" s="10"/>
      <c r="AK6000" s="10"/>
      <c r="AL6000" s="10"/>
      <c r="AM6000" s="10"/>
      <c r="AN6000" s="10"/>
      <c r="AO6000" s="10"/>
      <c r="AP6000" s="10"/>
      <c r="AQ6000" s="10"/>
      <c r="AR6000" s="10"/>
      <c r="AS6000" s="10"/>
      <c r="AT6000" s="10"/>
      <c r="AU6000" s="10"/>
      <c r="AV6000" s="10"/>
      <c r="AW6000" s="10"/>
      <c r="AX6000" s="10"/>
      <c r="AY6000" s="10"/>
      <c r="AZ6000" s="10"/>
      <c r="BA6000" s="10"/>
      <c r="BB6000" s="10"/>
      <c r="BC6000" s="10"/>
      <c r="BD6000" s="10"/>
      <c r="BE6000" s="10"/>
      <c r="BF6000" s="10"/>
      <c r="BG6000" s="6"/>
    </row>
    <row r="6001" spans="34:59" x14ac:dyDescent="0.25">
      <c r="AH6001" s="6"/>
      <c r="AI6001" s="6"/>
      <c r="AJ6001" s="6"/>
      <c r="AK6001" s="6"/>
      <c r="AL6001" s="6"/>
      <c r="AM6001" s="6"/>
      <c r="AN6001" s="6"/>
      <c r="AO6001" s="6"/>
      <c r="AP6001" s="6"/>
      <c r="AQ6001" s="6"/>
      <c r="AR6001" s="6"/>
      <c r="AS6001" s="6"/>
      <c r="AT6001" s="6"/>
      <c r="AU6001" s="6"/>
      <c r="AV6001" s="6"/>
      <c r="AW6001" s="6"/>
      <c r="AX6001" s="6"/>
      <c r="AY6001" s="6"/>
      <c r="AZ6001" s="6"/>
      <c r="BA6001" s="6"/>
      <c r="BB6001" s="6"/>
      <c r="BC6001" s="6"/>
      <c r="BD6001" s="6"/>
      <c r="BE6001" s="6"/>
      <c r="BF6001" s="6"/>
      <c r="BG6001" s="10"/>
    </row>
    <row r="6002" spans="34:59" x14ac:dyDescent="0.25">
      <c r="AH6002" s="10"/>
      <c r="AI6002" s="6"/>
    </row>
    <row r="6003" spans="34:59" x14ac:dyDescent="0.25">
      <c r="AH6003" s="6"/>
      <c r="AI6003" s="6"/>
      <c r="AJ6003" s="6"/>
      <c r="AK6003" s="6"/>
      <c r="AL6003" s="6"/>
      <c r="AM6003" s="6"/>
      <c r="AN6003" s="6"/>
      <c r="AO6003" s="6"/>
      <c r="AP6003" s="6"/>
      <c r="AQ6003" s="6"/>
      <c r="AR6003" s="6"/>
      <c r="AS6003" s="6"/>
      <c r="AT6003" s="6"/>
      <c r="AU6003" s="6"/>
      <c r="AV6003" s="6"/>
      <c r="AW6003" s="6"/>
      <c r="AX6003" s="6"/>
      <c r="AY6003" s="6"/>
      <c r="AZ6003" s="6"/>
      <c r="BA6003" s="6"/>
      <c r="BB6003" s="6"/>
      <c r="BC6003" s="6"/>
      <c r="BD6003" s="6"/>
      <c r="BE6003" s="6"/>
      <c r="BF6003" s="6"/>
      <c r="BG6003" s="6"/>
    </row>
    <row r="6004" spans="34:59" x14ac:dyDescent="0.25">
      <c r="AH6004" s="10"/>
      <c r="AI6004" s="6"/>
      <c r="AJ6004" s="10"/>
      <c r="AK6004" s="10"/>
      <c r="AL6004" s="10"/>
      <c r="AM6004" s="10"/>
      <c r="AN6004" s="10"/>
      <c r="AO6004" s="10"/>
      <c r="AP6004" s="10"/>
      <c r="AQ6004" s="10"/>
      <c r="AR6004" s="10"/>
      <c r="AS6004" s="10"/>
      <c r="AT6004" s="10"/>
      <c r="AU6004" s="10"/>
      <c r="AV6004" s="10"/>
      <c r="AW6004" s="10"/>
      <c r="AX6004" s="10"/>
      <c r="AY6004" s="10"/>
      <c r="AZ6004" s="10"/>
      <c r="BA6004" s="10"/>
      <c r="BB6004" s="10"/>
      <c r="BC6004" s="10"/>
      <c r="BD6004" s="10"/>
      <c r="BE6004" s="10"/>
      <c r="BF6004" s="10"/>
      <c r="BG6004" s="6"/>
    </row>
    <row r="6005" spans="34:59" x14ac:dyDescent="0.25">
      <c r="AH6005" s="6"/>
      <c r="AI6005" s="6"/>
      <c r="AJ6005" s="6"/>
      <c r="AK6005" s="6"/>
      <c r="AL6005" s="6"/>
      <c r="AM6005" s="6"/>
      <c r="AN6005" s="6"/>
      <c r="AO6005" s="6"/>
      <c r="AP6005" s="6"/>
      <c r="AQ6005" s="6"/>
      <c r="AR6005" s="6"/>
      <c r="AS6005" s="6"/>
      <c r="AT6005" s="6"/>
      <c r="AU6005" s="6"/>
      <c r="AV6005" s="6"/>
      <c r="AW6005" s="6"/>
      <c r="AX6005" s="6"/>
      <c r="AY6005" s="6"/>
      <c r="AZ6005" s="6"/>
      <c r="BA6005" s="6"/>
      <c r="BB6005" s="6"/>
      <c r="BC6005" s="6"/>
      <c r="BD6005" s="6"/>
      <c r="BE6005" s="6"/>
      <c r="BF6005" s="6"/>
      <c r="BG6005" s="10"/>
    </row>
    <row r="6006" spans="34:59" x14ac:dyDescent="0.25">
      <c r="AH6006" s="10"/>
      <c r="AI6006" s="6"/>
    </row>
    <row r="6007" spans="34:59" x14ac:dyDescent="0.25">
      <c r="AH6007" s="6"/>
      <c r="AI6007" s="6"/>
      <c r="AJ6007" s="6"/>
      <c r="AK6007" s="6"/>
      <c r="AL6007" s="6"/>
      <c r="AM6007" s="6"/>
      <c r="AN6007" s="6"/>
      <c r="AO6007" s="6"/>
      <c r="AP6007" s="6"/>
      <c r="AQ6007" s="6"/>
      <c r="AR6007" s="6"/>
      <c r="AS6007" s="6"/>
      <c r="AT6007" s="6"/>
      <c r="AU6007" s="6"/>
      <c r="AV6007" s="6"/>
      <c r="AW6007" s="6"/>
      <c r="AX6007" s="6"/>
      <c r="AY6007" s="6"/>
      <c r="AZ6007" s="6"/>
      <c r="BA6007" s="6"/>
      <c r="BB6007" s="6"/>
      <c r="BC6007" s="6"/>
      <c r="BD6007" s="6"/>
      <c r="BE6007" s="6"/>
      <c r="BF6007" s="6"/>
      <c r="BG6007" s="6"/>
    </row>
    <row r="6008" spans="34:59" x14ac:dyDescent="0.25">
      <c r="AH6008" s="10"/>
      <c r="AI6008" s="6"/>
      <c r="AJ6008" s="10"/>
      <c r="AK6008" s="10"/>
      <c r="AL6008" s="10"/>
      <c r="AM6008" s="10"/>
      <c r="AN6008" s="10"/>
      <c r="AO6008" s="10"/>
      <c r="AP6008" s="10"/>
      <c r="AQ6008" s="10"/>
      <c r="AR6008" s="10"/>
      <c r="AS6008" s="10"/>
      <c r="AT6008" s="10"/>
      <c r="AU6008" s="10"/>
      <c r="AV6008" s="10"/>
      <c r="AW6008" s="10"/>
      <c r="AX6008" s="10"/>
      <c r="AY6008" s="10"/>
      <c r="AZ6008" s="10"/>
      <c r="BA6008" s="10"/>
      <c r="BB6008" s="10"/>
      <c r="BC6008" s="10"/>
      <c r="BD6008" s="10"/>
      <c r="BE6008" s="10"/>
      <c r="BF6008" s="10"/>
      <c r="BG6008" s="6"/>
    </row>
    <row r="6009" spans="34:59" x14ac:dyDescent="0.25">
      <c r="AH6009" s="6"/>
      <c r="AI6009" s="6"/>
      <c r="AJ6009" s="6"/>
      <c r="AK6009" s="6"/>
      <c r="AL6009" s="6"/>
      <c r="AM6009" s="6"/>
      <c r="AN6009" s="6"/>
      <c r="AO6009" s="6"/>
      <c r="AP6009" s="6"/>
      <c r="AQ6009" s="6"/>
      <c r="AR6009" s="6"/>
      <c r="AS6009" s="6"/>
      <c r="AT6009" s="6"/>
      <c r="AU6009" s="6"/>
      <c r="AV6009" s="6"/>
      <c r="AW6009" s="6"/>
      <c r="AX6009" s="6"/>
      <c r="AY6009" s="6"/>
      <c r="AZ6009" s="6"/>
      <c r="BA6009" s="6"/>
      <c r="BB6009" s="6"/>
      <c r="BC6009" s="6"/>
      <c r="BD6009" s="6"/>
      <c r="BE6009" s="6"/>
      <c r="BF6009" s="6"/>
      <c r="BG6009" s="10"/>
    </row>
    <row r="6010" spans="34:59" x14ac:dyDescent="0.25">
      <c r="AH6010" s="10"/>
      <c r="AI6010" s="6"/>
    </row>
    <row r="6011" spans="34:59" x14ac:dyDescent="0.25">
      <c r="AH6011" s="6"/>
      <c r="AI6011" s="6"/>
      <c r="AJ6011" s="6"/>
      <c r="AK6011" s="6"/>
      <c r="AL6011" s="6"/>
      <c r="AM6011" s="6"/>
      <c r="AN6011" s="6"/>
      <c r="AO6011" s="6"/>
      <c r="AP6011" s="6"/>
      <c r="AQ6011" s="6"/>
      <c r="AR6011" s="6"/>
      <c r="AS6011" s="6"/>
      <c r="AT6011" s="6"/>
      <c r="AU6011" s="6"/>
      <c r="AV6011" s="6"/>
      <c r="AW6011" s="6"/>
      <c r="AX6011" s="6"/>
      <c r="AY6011" s="6"/>
      <c r="AZ6011" s="6"/>
      <c r="BA6011" s="6"/>
      <c r="BB6011" s="6"/>
      <c r="BC6011" s="6"/>
      <c r="BD6011" s="6"/>
      <c r="BE6011" s="6"/>
      <c r="BF6011" s="6"/>
      <c r="BG6011" s="6"/>
    </row>
    <row r="6012" spans="34:59" x14ac:dyDescent="0.25">
      <c r="AH6012" s="10"/>
      <c r="AI6012" s="6"/>
      <c r="AJ6012" s="10"/>
      <c r="AK6012" s="10"/>
      <c r="AL6012" s="10"/>
      <c r="AM6012" s="10"/>
      <c r="AN6012" s="10"/>
      <c r="AO6012" s="10"/>
      <c r="AP6012" s="10"/>
      <c r="AQ6012" s="10"/>
      <c r="AR6012" s="10"/>
      <c r="AS6012" s="10"/>
      <c r="AT6012" s="10"/>
      <c r="AU6012" s="10"/>
      <c r="AV6012" s="10"/>
      <c r="AW6012" s="10"/>
      <c r="AX6012" s="10"/>
      <c r="AY6012" s="10"/>
      <c r="AZ6012" s="10"/>
      <c r="BA6012" s="10"/>
      <c r="BB6012" s="10"/>
      <c r="BC6012" s="10"/>
      <c r="BD6012" s="10"/>
      <c r="BE6012" s="10"/>
      <c r="BF6012" s="10"/>
      <c r="BG6012" s="6"/>
    </row>
    <row r="6013" spans="34:59" x14ac:dyDescent="0.25">
      <c r="AH6013" s="6"/>
      <c r="AI6013" s="6"/>
      <c r="AJ6013" s="6"/>
      <c r="AK6013" s="6"/>
      <c r="AL6013" s="6"/>
      <c r="AM6013" s="6"/>
      <c r="AN6013" s="6"/>
      <c r="AO6013" s="6"/>
      <c r="AP6013" s="6"/>
      <c r="AQ6013" s="6"/>
      <c r="AR6013" s="6"/>
      <c r="AS6013" s="6"/>
      <c r="AT6013" s="6"/>
      <c r="AU6013" s="6"/>
      <c r="AV6013" s="6"/>
      <c r="AW6013" s="6"/>
      <c r="AX6013" s="6"/>
      <c r="AY6013" s="6"/>
      <c r="AZ6013" s="6"/>
      <c r="BA6013" s="6"/>
      <c r="BB6013" s="6"/>
      <c r="BC6013" s="6"/>
      <c r="BD6013" s="6"/>
      <c r="BE6013" s="6"/>
      <c r="BF6013" s="6"/>
      <c r="BG6013" s="10"/>
    </row>
    <row r="6014" spans="34:59" x14ac:dyDescent="0.25">
      <c r="AH6014" s="10"/>
      <c r="AI6014" s="6"/>
    </row>
    <row r="6015" spans="34:59" x14ac:dyDescent="0.25">
      <c r="AH6015" s="6"/>
      <c r="AI6015" s="6"/>
      <c r="AJ6015" s="6"/>
      <c r="AK6015" s="6"/>
      <c r="AL6015" s="6"/>
      <c r="AM6015" s="6"/>
      <c r="AN6015" s="6"/>
      <c r="AO6015" s="6"/>
      <c r="AP6015" s="6"/>
      <c r="AQ6015" s="6"/>
      <c r="AR6015" s="6"/>
      <c r="AS6015" s="6"/>
      <c r="AT6015" s="6"/>
      <c r="AU6015" s="6"/>
      <c r="AV6015" s="6"/>
      <c r="AW6015" s="6"/>
      <c r="AX6015" s="6"/>
      <c r="AY6015" s="6"/>
      <c r="AZ6015" s="6"/>
      <c r="BA6015" s="6"/>
      <c r="BB6015" s="6"/>
      <c r="BC6015" s="6"/>
      <c r="BD6015" s="6"/>
      <c r="BE6015" s="6"/>
      <c r="BF6015" s="6"/>
      <c r="BG6015" s="6"/>
    </row>
    <row r="6016" spans="34:59" x14ac:dyDescent="0.25">
      <c r="AH6016" s="10"/>
      <c r="AI6016" s="6"/>
      <c r="AJ6016" s="10"/>
      <c r="AK6016" s="10"/>
      <c r="AL6016" s="10"/>
      <c r="AM6016" s="10"/>
      <c r="AN6016" s="10"/>
      <c r="AO6016" s="10"/>
      <c r="AP6016" s="10"/>
      <c r="AQ6016" s="10"/>
      <c r="AR6016" s="10"/>
      <c r="AS6016" s="10"/>
      <c r="AT6016" s="10"/>
      <c r="AU6016" s="10"/>
      <c r="AV6016" s="10"/>
      <c r="AW6016" s="10"/>
      <c r="AX6016" s="10"/>
      <c r="AY6016" s="10"/>
      <c r="AZ6016" s="10"/>
      <c r="BA6016" s="10"/>
      <c r="BB6016" s="10"/>
      <c r="BC6016" s="10"/>
      <c r="BD6016" s="10"/>
      <c r="BE6016" s="10"/>
      <c r="BF6016" s="10"/>
      <c r="BG6016" s="6"/>
    </row>
    <row r="6017" spans="34:59" x14ac:dyDescent="0.25">
      <c r="AH6017" s="6"/>
      <c r="AI6017" s="6"/>
      <c r="AJ6017" s="6"/>
      <c r="AK6017" s="6"/>
      <c r="AL6017" s="6"/>
      <c r="AM6017" s="6"/>
      <c r="AN6017" s="6"/>
      <c r="AO6017" s="6"/>
      <c r="AP6017" s="6"/>
      <c r="AQ6017" s="6"/>
      <c r="AR6017" s="6"/>
      <c r="AS6017" s="6"/>
      <c r="AT6017" s="6"/>
      <c r="AU6017" s="6"/>
      <c r="AV6017" s="6"/>
      <c r="AW6017" s="6"/>
      <c r="AX6017" s="6"/>
      <c r="AY6017" s="6"/>
      <c r="AZ6017" s="6"/>
      <c r="BA6017" s="6"/>
      <c r="BB6017" s="6"/>
      <c r="BC6017" s="6"/>
      <c r="BD6017" s="6"/>
      <c r="BE6017" s="6"/>
      <c r="BF6017" s="6"/>
      <c r="BG6017" s="10"/>
    </row>
    <row r="6018" spans="34:59" x14ac:dyDescent="0.25">
      <c r="AH6018" s="10"/>
      <c r="AI6018" s="6"/>
    </row>
    <row r="6019" spans="34:59" x14ac:dyDescent="0.25">
      <c r="AH6019" s="6"/>
      <c r="AI6019" s="6"/>
      <c r="AJ6019" s="6"/>
      <c r="AK6019" s="6"/>
      <c r="AL6019" s="6"/>
      <c r="AM6019" s="6"/>
      <c r="AN6019" s="6"/>
      <c r="AO6019" s="6"/>
      <c r="AP6019" s="6"/>
      <c r="AQ6019" s="6"/>
      <c r="AR6019" s="6"/>
      <c r="AS6019" s="6"/>
      <c r="AT6019" s="6"/>
      <c r="AU6019" s="6"/>
      <c r="AV6019" s="6"/>
      <c r="AW6019" s="6"/>
      <c r="AX6019" s="6"/>
      <c r="AY6019" s="6"/>
      <c r="AZ6019" s="6"/>
      <c r="BA6019" s="6"/>
      <c r="BB6019" s="6"/>
      <c r="BC6019" s="6"/>
      <c r="BD6019" s="6"/>
      <c r="BE6019" s="6"/>
      <c r="BF6019" s="6"/>
      <c r="BG6019" s="6"/>
    </row>
    <row r="6020" spans="34:59" x14ac:dyDescent="0.25">
      <c r="AH6020" s="10"/>
      <c r="AI6020" s="6"/>
      <c r="AJ6020" s="10"/>
      <c r="AK6020" s="10"/>
      <c r="AL6020" s="10"/>
      <c r="AM6020" s="10"/>
      <c r="AN6020" s="10"/>
      <c r="AO6020" s="10"/>
      <c r="AP6020" s="10"/>
      <c r="AQ6020" s="10"/>
      <c r="AR6020" s="10"/>
      <c r="AS6020" s="10"/>
      <c r="AT6020" s="10"/>
      <c r="AU6020" s="10"/>
      <c r="AV6020" s="10"/>
      <c r="AW6020" s="10"/>
      <c r="AX6020" s="10"/>
      <c r="AY6020" s="10"/>
      <c r="AZ6020" s="10"/>
      <c r="BA6020" s="10"/>
      <c r="BB6020" s="10"/>
      <c r="BC6020" s="10"/>
      <c r="BD6020" s="10"/>
      <c r="BE6020" s="10"/>
      <c r="BF6020" s="10"/>
      <c r="BG6020" s="6"/>
    </row>
    <row r="6021" spans="34:59" x14ac:dyDescent="0.25">
      <c r="AH6021" s="6"/>
      <c r="AI6021" s="6"/>
      <c r="AJ6021" s="6"/>
      <c r="AK6021" s="6"/>
      <c r="AL6021" s="6"/>
      <c r="AM6021" s="6"/>
      <c r="AN6021" s="6"/>
      <c r="AO6021" s="6"/>
      <c r="AP6021" s="6"/>
      <c r="AQ6021" s="6"/>
      <c r="AR6021" s="6"/>
      <c r="AS6021" s="6"/>
      <c r="AT6021" s="6"/>
      <c r="AU6021" s="6"/>
      <c r="AV6021" s="6"/>
      <c r="AW6021" s="6"/>
      <c r="AX6021" s="6"/>
      <c r="AY6021" s="6"/>
      <c r="AZ6021" s="6"/>
      <c r="BA6021" s="6"/>
      <c r="BB6021" s="6"/>
      <c r="BC6021" s="6"/>
      <c r="BD6021" s="6"/>
      <c r="BE6021" s="6"/>
      <c r="BF6021" s="6"/>
      <c r="BG6021" s="10"/>
    </row>
    <row r="6022" spans="34:59" x14ac:dyDescent="0.25">
      <c r="AH6022" s="10"/>
      <c r="AI6022" s="6"/>
    </row>
    <row r="6023" spans="34:59" x14ac:dyDescent="0.25">
      <c r="AH6023" s="6"/>
      <c r="AI6023" s="6"/>
      <c r="AJ6023" s="6"/>
      <c r="AK6023" s="6"/>
      <c r="AL6023" s="6"/>
      <c r="AM6023" s="6"/>
      <c r="AN6023" s="6"/>
      <c r="AO6023" s="6"/>
      <c r="AP6023" s="6"/>
      <c r="AQ6023" s="6"/>
      <c r="AR6023" s="6"/>
      <c r="AS6023" s="6"/>
      <c r="AT6023" s="6"/>
      <c r="AU6023" s="6"/>
      <c r="AV6023" s="6"/>
      <c r="AW6023" s="6"/>
      <c r="AX6023" s="6"/>
      <c r="AY6023" s="6"/>
      <c r="AZ6023" s="6"/>
      <c r="BA6023" s="6"/>
      <c r="BB6023" s="6"/>
      <c r="BC6023" s="6"/>
      <c r="BD6023" s="6"/>
      <c r="BE6023" s="6"/>
      <c r="BF6023" s="6"/>
      <c r="BG6023" s="6"/>
    </row>
    <row r="6024" spans="34:59" x14ac:dyDescent="0.25">
      <c r="AH6024" s="10"/>
      <c r="AI6024" s="6"/>
      <c r="AJ6024" s="10"/>
      <c r="AK6024" s="10"/>
      <c r="AL6024" s="10"/>
      <c r="AM6024" s="10"/>
      <c r="AN6024" s="10"/>
      <c r="AO6024" s="10"/>
      <c r="AP6024" s="10"/>
      <c r="AQ6024" s="10"/>
      <c r="AR6024" s="10"/>
      <c r="AS6024" s="10"/>
      <c r="AT6024" s="10"/>
      <c r="AU6024" s="10"/>
      <c r="AV6024" s="10"/>
      <c r="AW6024" s="10"/>
      <c r="AX6024" s="10"/>
      <c r="AY6024" s="10"/>
      <c r="AZ6024" s="10"/>
      <c r="BA6024" s="10"/>
      <c r="BB6024" s="10"/>
      <c r="BC6024" s="10"/>
      <c r="BD6024" s="10"/>
      <c r="BE6024" s="10"/>
      <c r="BF6024" s="10"/>
      <c r="BG6024" s="6"/>
    </row>
    <row r="6025" spans="34:59" x14ac:dyDescent="0.25">
      <c r="AH6025" s="6"/>
      <c r="AI6025" s="6"/>
      <c r="AJ6025" s="6"/>
      <c r="AK6025" s="6"/>
      <c r="AL6025" s="6"/>
      <c r="AM6025" s="6"/>
      <c r="AN6025" s="6"/>
      <c r="AO6025" s="6"/>
      <c r="AP6025" s="6"/>
      <c r="AQ6025" s="6"/>
      <c r="AR6025" s="6"/>
      <c r="AS6025" s="6"/>
      <c r="AT6025" s="6"/>
      <c r="AU6025" s="6"/>
      <c r="AV6025" s="6"/>
      <c r="AW6025" s="6"/>
      <c r="AX6025" s="6"/>
      <c r="AY6025" s="6"/>
      <c r="AZ6025" s="6"/>
      <c r="BA6025" s="6"/>
      <c r="BB6025" s="6"/>
      <c r="BC6025" s="6"/>
      <c r="BD6025" s="6"/>
      <c r="BE6025" s="6"/>
      <c r="BF6025" s="6"/>
      <c r="BG6025" s="10"/>
    </row>
    <row r="6026" spans="34:59" x14ac:dyDescent="0.25">
      <c r="AH6026" s="10"/>
      <c r="AI6026" s="6"/>
    </row>
    <row r="6027" spans="34:59" x14ac:dyDescent="0.25">
      <c r="AH6027" s="6"/>
      <c r="AI6027" s="6"/>
      <c r="AJ6027" s="6"/>
      <c r="AK6027" s="6"/>
      <c r="AL6027" s="6"/>
      <c r="AM6027" s="6"/>
      <c r="AN6027" s="6"/>
      <c r="AO6027" s="6"/>
      <c r="AP6027" s="6"/>
      <c r="AQ6027" s="6"/>
      <c r="AR6027" s="6"/>
      <c r="AS6027" s="6"/>
      <c r="AT6027" s="6"/>
      <c r="AU6027" s="6"/>
      <c r="AV6027" s="6"/>
      <c r="AW6027" s="6"/>
      <c r="AX6027" s="6"/>
      <c r="AY6027" s="6"/>
      <c r="AZ6027" s="6"/>
      <c r="BA6027" s="6"/>
      <c r="BB6027" s="6"/>
      <c r="BC6027" s="6"/>
      <c r="BD6027" s="6"/>
      <c r="BE6027" s="6"/>
      <c r="BF6027" s="6"/>
      <c r="BG6027" s="6"/>
    </row>
    <row r="6028" spans="34:59" x14ac:dyDescent="0.25">
      <c r="AH6028" s="10"/>
      <c r="AI6028" s="6"/>
      <c r="AJ6028" s="10"/>
      <c r="AK6028" s="10"/>
      <c r="AL6028" s="10"/>
      <c r="AM6028" s="10"/>
      <c r="AN6028" s="10"/>
      <c r="AO6028" s="10"/>
      <c r="AP6028" s="10"/>
      <c r="AQ6028" s="10"/>
      <c r="AR6028" s="10"/>
      <c r="AS6028" s="10"/>
      <c r="AT6028" s="10"/>
      <c r="AU6028" s="10"/>
      <c r="AV6028" s="10"/>
      <c r="AW6028" s="10"/>
      <c r="AX6028" s="10"/>
      <c r="AY6028" s="10"/>
      <c r="AZ6028" s="10"/>
      <c r="BA6028" s="10"/>
      <c r="BB6028" s="10"/>
      <c r="BC6028" s="10"/>
      <c r="BD6028" s="10"/>
      <c r="BE6028" s="10"/>
      <c r="BF6028" s="10"/>
      <c r="BG6028" s="6"/>
    </row>
    <row r="6029" spans="34:59" x14ac:dyDescent="0.25">
      <c r="AH6029" s="6"/>
      <c r="AI6029" s="6"/>
      <c r="AJ6029" s="6"/>
      <c r="AK6029" s="6"/>
      <c r="AL6029" s="6"/>
      <c r="AM6029" s="6"/>
      <c r="AN6029" s="6"/>
      <c r="AO6029" s="6"/>
      <c r="AP6029" s="6"/>
      <c r="AQ6029" s="6"/>
      <c r="AR6029" s="6"/>
      <c r="AS6029" s="6"/>
      <c r="AT6029" s="6"/>
      <c r="AU6029" s="6"/>
      <c r="AV6029" s="6"/>
      <c r="AW6029" s="6"/>
      <c r="AX6029" s="6"/>
      <c r="AY6029" s="6"/>
      <c r="AZ6029" s="6"/>
      <c r="BA6029" s="6"/>
      <c r="BB6029" s="6"/>
      <c r="BC6029" s="6"/>
      <c r="BD6029" s="6"/>
      <c r="BE6029" s="6"/>
      <c r="BF6029" s="6"/>
      <c r="BG6029" s="10"/>
    </row>
    <row r="6030" spans="34:59" x14ac:dyDescent="0.25">
      <c r="AH6030" s="10"/>
      <c r="AI6030" s="6"/>
    </row>
    <row r="6031" spans="34:59" x14ac:dyDescent="0.25">
      <c r="AH6031" s="6"/>
      <c r="AI6031" s="6"/>
      <c r="AJ6031" s="6"/>
      <c r="AK6031" s="6"/>
      <c r="AL6031" s="6"/>
      <c r="AM6031" s="6"/>
      <c r="AN6031" s="6"/>
      <c r="AO6031" s="6"/>
      <c r="AP6031" s="6"/>
      <c r="AQ6031" s="6"/>
      <c r="AR6031" s="6"/>
      <c r="AS6031" s="6"/>
      <c r="AT6031" s="6"/>
      <c r="AU6031" s="6"/>
      <c r="AV6031" s="6"/>
      <c r="AW6031" s="6"/>
      <c r="AX6031" s="6"/>
      <c r="AY6031" s="6"/>
      <c r="AZ6031" s="6"/>
      <c r="BA6031" s="6"/>
      <c r="BB6031" s="6"/>
      <c r="BC6031" s="6"/>
      <c r="BD6031" s="6"/>
      <c r="BE6031" s="6"/>
      <c r="BF6031" s="6"/>
      <c r="BG6031" s="6"/>
    </row>
    <row r="6032" spans="34:59" x14ac:dyDescent="0.25">
      <c r="AH6032" s="10"/>
      <c r="AI6032" s="6"/>
      <c r="AJ6032" s="10"/>
      <c r="AK6032" s="10"/>
      <c r="AL6032" s="10"/>
      <c r="AM6032" s="10"/>
      <c r="AN6032" s="10"/>
      <c r="AO6032" s="10"/>
      <c r="AP6032" s="10"/>
      <c r="AQ6032" s="10"/>
      <c r="AR6032" s="10"/>
      <c r="AS6032" s="10"/>
      <c r="AT6032" s="10"/>
      <c r="AU6032" s="10"/>
      <c r="AV6032" s="10"/>
      <c r="AW6032" s="10"/>
      <c r="AX6032" s="10"/>
      <c r="AY6032" s="10"/>
      <c r="AZ6032" s="10"/>
      <c r="BA6032" s="10"/>
      <c r="BB6032" s="10"/>
      <c r="BC6032" s="10"/>
      <c r="BD6032" s="10"/>
      <c r="BE6032" s="10"/>
      <c r="BF6032" s="10"/>
      <c r="BG6032" s="6"/>
    </row>
    <row r="6033" spans="34:59" x14ac:dyDescent="0.25">
      <c r="AH6033" s="6"/>
      <c r="AI6033" s="6"/>
      <c r="AJ6033" s="6"/>
      <c r="AK6033" s="6"/>
      <c r="AL6033" s="6"/>
      <c r="AM6033" s="6"/>
      <c r="AN6033" s="6"/>
      <c r="AO6033" s="6"/>
      <c r="AP6033" s="6"/>
      <c r="AQ6033" s="6"/>
      <c r="AR6033" s="6"/>
      <c r="AS6033" s="6"/>
      <c r="AT6033" s="6"/>
      <c r="AU6033" s="6"/>
      <c r="AV6033" s="6"/>
      <c r="AW6033" s="6"/>
      <c r="AX6033" s="6"/>
      <c r="AY6033" s="6"/>
      <c r="AZ6033" s="6"/>
      <c r="BA6033" s="6"/>
      <c r="BB6033" s="6"/>
      <c r="BC6033" s="6"/>
      <c r="BD6033" s="6"/>
      <c r="BE6033" s="6"/>
      <c r="BF6033" s="6"/>
      <c r="BG6033" s="10"/>
    </row>
    <row r="6034" spans="34:59" x14ac:dyDescent="0.25">
      <c r="AH6034" s="10"/>
      <c r="AI6034" s="6"/>
    </row>
    <row r="6035" spans="34:59" x14ac:dyDescent="0.25">
      <c r="AH6035" s="6"/>
      <c r="AI6035" s="6"/>
      <c r="AJ6035" s="6"/>
      <c r="AK6035" s="6"/>
      <c r="AL6035" s="6"/>
      <c r="AM6035" s="6"/>
      <c r="AN6035" s="6"/>
      <c r="AO6035" s="6"/>
      <c r="AP6035" s="6"/>
      <c r="AQ6035" s="6"/>
      <c r="AR6035" s="6"/>
      <c r="AS6035" s="6"/>
      <c r="AT6035" s="6"/>
      <c r="AU6035" s="6"/>
      <c r="AV6035" s="6"/>
      <c r="AW6035" s="6"/>
      <c r="AX6035" s="6"/>
      <c r="AY6035" s="6"/>
      <c r="AZ6035" s="6"/>
      <c r="BA6035" s="6"/>
      <c r="BB6035" s="6"/>
      <c r="BC6035" s="6"/>
      <c r="BD6035" s="6"/>
      <c r="BE6035" s="6"/>
      <c r="BF6035" s="6"/>
      <c r="BG6035" s="6"/>
    </row>
    <row r="6036" spans="34:59" x14ac:dyDescent="0.25">
      <c r="AH6036" s="10"/>
      <c r="AI6036" s="6"/>
      <c r="AJ6036" s="10"/>
      <c r="AK6036" s="10"/>
      <c r="AL6036" s="10"/>
      <c r="AM6036" s="10"/>
      <c r="AN6036" s="10"/>
      <c r="AO6036" s="10"/>
      <c r="AP6036" s="10"/>
      <c r="AQ6036" s="10"/>
      <c r="AR6036" s="10"/>
      <c r="AS6036" s="10"/>
      <c r="AT6036" s="10"/>
      <c r="AU6036" s="10"/>
      <c r="AV6036" s="10"/>
      <c r="AW6036" s="10"/>
      <c r="AX6036" s="10"/>
      <c r="AY6036" s="10"/>
      <c r="AZ6036" s="10"/>
      <c r="BA6036" s="10"/>
      <c r="BB6036" s="10"/>
      <c r="BC6036" s="10"/>
      <c r="BD6036" s="10"/>
      <c r="BE6036" s="10"/>
      <c r="BF6036" s="10"/>
      <c r="BG6036" s="6"/>
    </row>
    <row r="6037" spans="34:59" x14ac:dyDescent="0.25">
      <c r="AH6037" s="6"/>
      <c r="AI6037" s="6"/>
      <c r="AJ6037" s="6"/>
      <c r="AK6037" s="6"/>
      <c r="AL6037" s="6"/>
      <c r="AM6037" s="6"/>
      <c r="AN6037" s="6"/>
      <c r="AO6037" s="6"/>
      <c r="AP6037" s="6"/>
      <c r="AQ6037" s="6"/>
      <c r="AR6037" s="6"/>
      <c r="AS6037" s="6"/>
      <c r="AT6037" s="6"/>
      <c r="AU6037" s="6"/>
      <c r="AV6037" s="6"/>
      <c r="AW6037" s="6"/>
      <c r="AX6037" s="6"/>
      <c r="AY6037" s="6"/>
      <c r="AZ6037" s="6"/>
      <c r="BA6037" s="6"/>
      <c r="BB6037" s="6"/>
      <c r="BC6037" s="6"/>
      <c r="BD6037" s="6"/>
      <c r="BE6037" s="6"/>
      <c r="BF6037" s="6"/>
      <c r="BG6037" s="10"/>
    </row>
    <row r="6038" spans="34:59" x14ac:dyDescent="0.25">
      <c r="AH6038" s="10"/>
      <c r="AI6038" s="6"/>
    </row>
    <row r="6039" spans="34:59" x14ac:dyDescent="0.25">
      <c r="AH6039" s="6"/>
      <c r="AI6039" s="6"/>
      <c r="AJ6039" s="6"/>
      <c r="AK6039" s="6"/>
      <c r="AL6039" s="6"/>
      <c r="AM6039" s="6"/>
      <c r="AN6039" s="6"/>
      <c r="AO6039" s="6"/>
      <c r="AP6039" s="6"/>
      <c r="AQ6039" s="6"/>
      <c r="AR6039" s="6"/>
      <c r="AS6039" s="6"/>
      <c r="AT6039" s="6"/>
      <c r="AU6039" s="6"/>
      <c r="AV6039" s="6"/>
      <c r="AW6039" s="6"/>
      <c r="AX6039" s="6"/>
      <c r="AY6039" s="6"/>
      <c r="AZ6039" s="6"/>
      <c r="BA6039" s="6"/>
      <c r="BB6039" s="6"/>
      <c r="BC6039" s="6"/>
      <c r="BD6039" s="6"/>
      <c r="BE6039" s="6"/>
      <c r="BF6039" s="6"/>
      <c r="BG6039" s="6"/>
    </row>
    <row r="6040" spans="34:59" x14ac:dyDescent="0.25">
      <c r="AH6040" s="10"/>
      <c r="AI6040" s="6"/>
      <c r="AJ6040" s="10"/>
      <c r="AK6040" s="10"/>
      <c r="AL6040" s="10"/>
      <c r="AM6040" s="10"/>
      <c r="AN6040" s="10"/>
      <c r="AO6040" s="10"/>
      <c r="AP6040" s="10"/>
      <c r="AQ6040" s="10"/>
      <c r="AR6040" s="10"/>
      <c r="AS6040" s="10"/>
      <c r="AT6040" s="10"/>
      <c r="AU6040" s="10"/>
      <c r="AV6040" s="10"/>
      <c r="AW6040" s="10"/>
      <c r="AX6040" s="10"/>
      <c r="AY6040" s="10"/>
      <c r="AZ6040" s="10"/>
      <c r="BA6040" s="10"/>
      <c r="BB6040" s="10"/>
      <c r="BC6040" s="10"/>
      <c r="BD6040" s="10"/>
      <c r="BE6040" s="10"/>
      <c r="BF6040" s="10"/>
      <c r="BG6040" s="6"/>
    </row>
    <row r="6041" spans="34:59" x14ac:dyDescent="0.25">
      <c r="AH6041" s="6"/>
      <c r="AI6041" s="6"/>
      <c r="AJ6041" s="6"/>
      <c r="AK6041" s="6"/>
      <c r="AL6041" s="6"/>
      <c r="AM6041" s="6"/>
      <c r="AN6041" s="6"/>
      <c r="AO6041" s="6"/>
      <c r="AP6041" s="6"/>
      <c r="AQ6041" s="6"/>
      <c r="AR6041" s="6"/>
      <c r="AS6041" s="6"/>
      <c r="AT6041" s="6"/>
      <c r="AU6041" s="6"/>
      <c r="AV6041" s="6"/>
      <c r="AW6041" s="6"/>
      <c r="AX6041" s="6"/>
      <c r="AY6041" s="6"/>
      <c r="AZ6041" s="6"/>
      <c r="BA6041" s="6"/>
      <c r="BB6041" s="6"/>
      <c r="BC6041" s="6"/>
      <c r="BD6041" s="6"/>
      <c r="BE6041" s="6"/>
      <c r="BF6041" s="6"/>
      <c r="BG6041" s="10"/>
    </row>
    <row r="6042" spans="34:59" x14ac:dyDescent="0.25">
      <c r="AH6042" s="10"/>
      <c r="AI6042" s="6"/>
    </row>
    <row r="6043" spans="34:59" x14ac:dyDescent="0.25">
      <c r="AH6043" s="6"/>
      <c r="AI6043" s="6"/>
      <c r="AJ6043" s="6"/>
      <c r="AK6043" s="6"/>
      <c r="AL6043" s="6"/>
      <c r="AM6043" s="6"/>
      <c r="AN6043" s="6"/>
      <c r="AO6043" s="6"/>
      <c r="AP6043" s="6"/>
      <c r="AQ6043" s="6"/>
      <c r="AR6043" s="6"/>
      <c r="AS6043" s="6"/>
      <c r="AT6043" s="6"/>
      <c r="AU6043" s="6"/>
      <c r="AV6043" s="6"/>
      <c r="AW6043" s="6"/>
      <c r="AX6043" s="6"/>
      <c r="AY6043" s="6"/>
      <c r="AZ6043" s="6"/>
      <c r="BA6043" s="6"/>
      <c r="BB6043" s="6"/>
      <c r="BC6043" s="6"/>
      <c r="BD6043" s="6"/>
      <c r="BE6043" s="6"/>
      <c r="BF6043" s="6"/>
      <c r="BG6043" s="6"/>
    </row>
    <row r="6044" spans="34:59" x14ac:dyDescent="0.25">
      <c r="AH6044" s="10"/>
      <c r="AI6044" s="6"/>
      <c r="AJ6044" s="10"/>
      <c r="AK6044" s="10"/>
      <c r="AL6044" s="10"/>
      <c r="AM6044" s="10"/>
      <c r="AN6044" s="10"/>
      <c r="AO6044" s="10"/>
      <c r="AP6044" s="10"/>
      <c r="AQ6044" s="10"/>
      <c r="AR6044" s="10"/>
      <c r="AS6044" s="10"/>
      <c r="AT6044" s="10"/>
      <c r="AU6044" s="10"/>
      <c r="AV6044" s="10"/>
      <c r="AW6044" s="10"/>
      <c r="AX6044" s="10"/>
      <c r="AY6044" s="10"/>
      <c r="AZ6044" s="10"/>
      <c r="BA6044" s="10"/>
      <c r="BB6044" s="10"/>
      <c r="BC6044" s="10"/>
      <c r="BD6044" s="10"/>
      <c r="BE6044" s="10"/>
      <c r="BF6044" s="10"/>
      <c r="BG6044" s="6"/>
    </row>
    <row r="6045" spans="34:59" x14ac:dyDescent="0.25">
      <c r="AH6045" s="6"/>
      <c r="AI6045" s="6"/>
      <c r="AJ6045" s="6"/>
      <c r="AK6045" s="6"/>
      <c r="AL6045" s="6"/>
      <c r="AM6045" s="6"/>
      <c r="AN6045" s="6"/>
      <c r="AO6045" s="6"/>
      <c r="AP6045" s="6"/>
      <c r="AQ6045" s="6"/>
      <c r="AR6045" s="6"/>
      <c r="AS6045" s="6"/>
      <c r="AT6045" s="6"/>
      <c r="AU6045" s="6"/>
      <c r="AV6045" s="6"/>
      <c r="AW6045" s="6"/>
      <c r="AX6045" s="6"/>
      <c r="AY6045" s="6"/>
      <c r="AZ6045" s="6"/>
      <c r="BA6045" s="6"/>
      <c r="BB6045" s="6"/>
      <c r="BC6045" s="6"/>
      <c r="BD6045" s="6"/>
      <c r="BE6045" s="6"/>
      <c r="BF6045" s="6"/>
      <c r="BG6045" s="10"/>
    </row>
    <row r="6046" spans="34:59" x14ac:dyDescent="0.25">
      <c r="AH6046" s="10"/>
      <c r="AI6046" s="6"/>
    </row>
    <row r="6047" spans="34:59" x14ac:dyDescent="0.25">
      <c r="AH6047" s="6"/>
      <c r="AI6047" s="6"/>
      <c r="AJ6047" s="6"/>
      <c r="AK6047" s="6"/>
      <c r="AL6047" s="6"/>
      <c r="AM6047" s="6"/>
      <c r="AN6047" s="6"/>
      <c r="AO6047" s="6"/>
      <c r="AP6047" s="6"/>
      <c r="AQ6047" s="6"/>
      <c r="AR6047" s="6"/>
      <c r="AS6047" s="6"/>
      <c r="AT6047" s="6"/>
      <c r="AU6047" s="6"/>
      <c r="AV6047" s="6"/>
      <c r="AW6047" s="6"/>
      <c r="AX6047" s="6"/>
      <c r="AY6047" s="6"/>
      <c r="AZ6047" s="6"/>
      <c r="BA6047" s="6"/>
      <c r="BB6047" s="6"/>
      <c r="BC6047" s="6"/>
      <c r="BD6047" s="6"/>
      <c r="BE6047" s="6"/>
      <c r="BF6047" s="6"/>
      <c r="BG6047" s="6"/>
    </row>
    <row r="6048" spans="34:59" x14ac:dyDescent="0.25">
      <c r="AH6048" s="10"/>
      <c r="AI6048" s="6"/>
      <c r="AJ6048" s="10"/>
      <c r="AK6048" s="10"/>
      <c r="AL6048" s="10"/>
      <c r="AM6048" s="10"/>
      <c r="AN6048" s="10"/>
      <c r="AO6048" s="10"/>
      <c r="AP6048" s="10"/>
      <c r="AQ6048" s="10"/>
      <c r="AR6048" s="10"/>
      <c r="AS6048" s="10"/>
      <c r="AT6048" s="10"/>
      <c r="AU6048" s="10"/>
      <c r="AV6048" s="10"/>
      <c r="AW6048" s="10"/>
      <c r="AX6048" s="10"/>
      <c r="AY6048" s="10"/>
      <c r="AZ6048" s="10"/>
      <c r="BA6048" s="10"/>
      <c r="BB6048" s="10"/>
      <c r="BC6048" s="10"/>
      <c r="BD6048" s="10"/>
      <c r="BE6048" s="10"/>
      <c r="BF6048" s="10"/>
      <c r="BG6048" s="6"/>
    </row>
    <row r="6049" spans="34:59" x14ac:dyDescent="0.25">
      <c r="AH6049" s="6"/>
      <c r="AI6049" s="6"/>
      <c r="AJ6049" s="6"/>
      <c r="AK6049" s="6"/>
      <c r="AL6049" s="6"/>
      <c r="AM6049" s="6"/>
      <c r="AN6049" s="6"/>
      <c r="AO6049" s="6"/>
      <c r="AP6049" s="6"/>
      <c r="AQ6049" s="6"/>
      <c r="AR6049" s="6"/>
      <c r="AS6049" s="6"/>
      <c r="AT6049" s="6"/>
      <c r="AU6049" s="6"/>
      <c r="AV6049" s="6"/>
      <c r="AW6049" s="6"/>
      <c r="AX6049" s="6"/>
      <c r="AY6049" s="6"/>
      <c r="AZ6049" s="6"/>
      <c r="BA6049" s="6"/>
      <c r="BB6049" s="6"/>
      <c r="BC6049" s="6"/>
      <c r="BD6049" s="6"/>
      <c r="BE6049" s="6"/>
      <c r="BF6049" s="6"/>
      <c r="BG6049" s="10"/>
    </row>
    <row r="6050" spans="34:59" x14ac:dyDescent="0.25">
      <c r="AH6050" s="10"/>
      <c r="AI6050" s="6"/>
    </row>
    <row r="6051" spans="34:59" x14ac:dyDescent="0.25">
      <c r="AH6051" s="6"/>
      <c r="AI6051" s="6"/>
      <c r="AJ6051" s="6"/>
      <c r="AK6051" s="6"/>
      <c r="AL6051" s="6"/>
      <c r="AM6051" s="6"/>
      <c r="AN6051" s="6"/>
      <c r="AO6051" s="6"/>
      <c r="AP6051" s="6"/>
      <c r="AQ6051" s="6"/>
      <c r="AR6051" s="6"/>
      <c r="AS6051" s="6"/>
      <c r="AT6051" s="6"/>
      <c r="AU6051" s="6"/>
      <c r="AV6051" s="6"/>
      <c r="AW6051" s="6"/>
      <c r="AX6051" s="6"/>
      <c r="AY6051" s="6"/>
      <c r="AZ6051" s="6"/>
      <c r="BA6051" s="6"/>
      <c r="BB6051" s="6"/>
      <c r="BC6051" s="6"/>
      <c r="BD6051" s="6"/>
      <c r="BE6051" s="6"/>
      <c r="BF6051" s="6"/>
      <c r="BG6051" s="6"/>
    </row>
    <row r="6052" spans="34:59" x14ac:dyDescent="0.25">
      <c r="AH6052" s="10"/>
      <c r="AI6052" s="6"/>
      <c r="AJ6052" s="10"/>
      <c r="AK6052" s="10"/>
      <c r="AL6052" s="10"/>
      <c r="AM6052" s="10"/>
      <c r="AN6052" s="10"/>
      <c r="AO6052" s="10"/>
      <c r="AP6052" s="10"/>
      <c r="AQ6052" s="10"/>
      <c r="AR6052" s="10"/>
      <c r="AS6052" s="10"/>
      <c r="AT6052" s="10"/>
      <c r="AU6052" s="10"/>
      <c r="AV6052" s="10"/>
      <c r="AW6052" s="10"/>
      <c r="AX6052" s="10"/>
      <c r="AY6052" s="10"/>
      <c r="AZ6052" s="10"/>
      <c r="BA6052" s="10"/>
      <c r="BB6052" s="10"/>
      <c r="BC6052" s="10"/>
      <c r="BD6052" s="10"/>
      <c r="BE6052" s="10"/>
      <c r="BF6052" s="10"/>
      <c r="BG6052" s="6"/>
    </row>
    <row r="6053" spans="34:59" x14ac:dyDescent="0.25">
      <c r="AH6053" s="6"/>
      <c r="AI6053" s="6"/>
      <c r="AJ6053" s="6"/>
      <c r="AK6053" s="6"/>
      <c r="AL6053" s="6"/>
      <c r="AM6053" s="6"/>
      <c r="AN6053" s="6"/>
      <c r="AO6053" s="6"/>
      <c r="AP6053" s="6"/>
      <c r="AQ6053" s="6"/>
      <c r="AR6053" s="6"/>
      <c r="AS6053" s="6"/>
      <c r="AT6053" s="6"/>
      <c r="AU6053" s="6"/>
      <c r="AV6053" s="6"/>
      <c r="AW6053" s="6"/>
      <c r="AX6053" s="6"/>
      <c r="AY6053" s="6"/>
      <c r="AZ6053" s="6"/>
      <c r="BA6053" s="6"/>
      <c r="BB6053" s="6"/>
      <c r="BC6053" s="6"/>
      <c r="BD6053" s="6"/>
      <c r="BE6053" s="6"/>
      <c r="BF6053" s="6"/>
      <c r="BG6053" s="10"/>
    </row>
    <row r="6054" spans="34:59" x14ac:dyDescent="0.25">
      <c r="AH6054" s="10"/>
      <c r="AI6054" s="6"/>
    </row>
    <row r="6055" spans="34:59" x14ac:dyDescent="0.25">
      <c r="AH6055" s="6"/>
      <c r="AI6055" s="6"/>
      <c r="AJ6055" s="6"/>
      <c r="AK6055" s="6"/>
      <c r="AL6055" s="6"/>
      <c r="AM6055" s="6"/>
      <c r="AN6055" s="6"/>
      <c r="AO6055" s="6"/>
      <c r="AP6055" s="6"/>
      <c r="AQ6055" s="6"/>
      <c r="AR6055" s="6"/>
      <c r="AS6055" s="6"/>
      <c r="AT6055" s="6"/>
      <c r="AU6055" s="6"/>
      <c r="AV6055" s="6"/>
      <c r="AW6055" s="6"/>
      <c r="AX6055" s="6"/>
      <c r="AY6055" s="6"/>
      <c r="AZ6055" s="6"/>
      <c r="BA6055" s="6"/>
      <c r="BB6055" s="6"/>
      <c r="BC6055" s="6"/>
      <c r="BD6055" s="6"/>
      <c r="BE6055" s="6"/>
      <c r="BF6055" s="6"/>
      <c r="BG6055" s="6"/>
    </row>
    <row r="6056" spans="34:59" x14ac:dyDescent="0.25">
      <c r="AH6056" s="10"/>
      <c r="AI6056" s="6"/>
      <c r="AJ6056" s="10"/>
      <c r="AK6056" s="10"/>
      <c r="AL6056" s="10"/>
      <c r="AM6056" s="10"/>
      <c r="AN6056" s="10"/>
      <c r="AO6056" s="10"/>
      <c r="AP6056" s="10"/>
      <c r="AQ6056" s="10"/>
      <c r="AR6056" s="10"/>
      <c r="AS6056" s="10"/>
      <c r="AT6056" s="10"/>
      <c r="AU6056" s="10"/>
      <c r="AV6056" s="10"/>
      <c r="AW6056" s="10"/>
      <c r="AX6056" s="10"/>
      <c r="AY6056" s="10"/>
      <c r="AZ6056" s="10"/>
      <c r="BA6056" s="10"/>
      <c r="BB6056" s="10"/>
      <c r="BC6056" s="10"/>
      <c r="BD6056" s="10"/>
      <c r="BE6056" s="10"/>
      <c r="BF6056" s="10"/>
      <c r="BG6056" s="6"/>
    </row>
    <row r="6057" spans="34:59" x14ac:dyDescent="0.25">
      <c r="AH6057" s="6"/>
      <c r="AI6057" s="6"/>
      <c r="AJ6057" s="6"/>
      <c r="AK6057" s="6"/>
      <c r="AL6057" s="6"/>
      <c r="AM6057" s="6"/>
      <c r="AN6057" s="6"/>
      <c r="AO6057" s="6"/>
      <c r="AP6057" s="6"/>
      <c r="AQ6057" s="6"/>
      <c r="AR6057" s="6"/>
      <c r="AS6057" s="6"/>
      <c r="AT6057" s="6"/>
      <c r="AU6057" s="6"/>
      <c r="AV6057" s="6"/>
      <c r="AW6057" s="6"/>
      <c r="AX6057" s="6"/>
      <c r="AY6057" s="6"/>
      <c r="AZ6057" s="6"/>
      <c r="BA6057" s="6"/>
      <c r="BB6057" s="6"/>
      <c r="BC6057" s="6"/>
      <c r="BD6057" s="6"/>
      <c r="BE6057" s="6"/>
      <c r="BF6057" s="6"/>
      <c r="BG6057" s="10"/>
    </row>
    <row r="6058" spans="34:59" x14ac:dyDescent="0.25">
      <c r="AH6058" s="10"/>
      <c r="AI6058" s="6"/>
    </row>
    <row r="6059" spans="34:59" x14ac:dyDescent="0.25">
      <c r="AH6059" s="6"/>
      <c r="AI6059" s="6"/>
      <c r="AJ6059" s="6"/>
      <c r="AK6059" s="6"/>
      <c r="AL6059" s="6"/>
      <c r="AM6059" s="6"/>
      <c r="AN6059" s="6"/>
      <c r="AO6059" s="6"/>
      <c r="AP6059" s="6"/>
      <c r="AQ6059" s="6"/>
      <c r="AR6059" s="6"/>
      <c r="AS6059" s="6"/>
      <c r="AT6059" s="6"/>
      <c r="AU6059" s="6"/>
      <c r="AV6059" s="6"/>
      <c r="AW6059" s="6"/>
      <c r="AX6059" s="6"/>
      <c r="AY6059" s="6"/>
      <c r="AZ6059" s="6"/>
      <c r="BA6059" s="6"/>
      <c r="BB6059" s="6"/>
      <c r="BC6059" s="6"/>
      <c r="BD6059" s="6"/>
      <c r="BE6059" s="6"/>
      <c r="BF6059" s="6"/>
      <c r="BG6059" s="6"/>
    </row>
    <row r="6060" spans="34:59" x14ac:dyDescent="0.25">
      <c r="AH6060" s="10"/>
      <c r="AI6060" s="6"/>
      <c r="AJ6060" s="10"/>
      <c r="AK6060" s="10"/>
      <c r="AL6060" s="10"/>
      <c r="AM6060" s="10"/>
      <c r="AN6060" s="10"/>
      <c r="AO6060" s="10"/>
      <c r="AP6060" s="10"/>
      <c r="AQ6060" s="10"/>
      <c r="AR6060" s="10"/>
      <c r="AS6060" s="10"/>
      <c r="AT6060" s="10"/>
      <c r="AU6060" s="10"/>
      <c r="AV6060" s="10"/>
      <c r="AW6060" s="10"/>
      <c r="AX6060" s="10"/>
      <c r="AY6060" s="10"/>
      <c r="AZ6060" s="10"/>
      <c r="BA6060" s="10"/>
      <c r="BB6060" s="10"/>
      <c r="BC6060" s="10"/>
      <c r="BD6060" s="10"/>
      <c r="BE6060" s="10"/>
      <c r="BF6060" s="10"/>
      <c r="BG6060" s="6"/>
    </row>
    <row r="6061" spans="34:59" x14ac:dyDescent="0.25">
      <c r="AH6061" s="6"/>
      <c r="AI6061" s="6"/>
      <c r="AJ6061" s="6"/>
      <c r="AK6061" s="6"/>
      <c r="AL6061" s="6"/>
      <c r="AM6061" s="6"/>
      <c r="AN6061" s="6"/>
      <c r="AO6061" s="6"/>
      <c r="AP6061" s="6"/>
      <c r="AQ6061" s="6"/>
      <c r="AR6061" s="6"/>
      <c r="AS6061" s="6"/>
      <c r="AT6061" s="6"/>
      <c r="AU6061" s="6"/>
      <c r="AV6061" s="6"/>
      <c r="AW6061" s="6"/>
      <c r="AX6061" s="6"/>
      <c r="AY6061" s="6"/>
      <c r="AZ6061" s="6"/>
      <c r="BA6061" s="6"/>
      <c r="BB6061" s="6"/>
      <c r="BC6061" s="6"/>
      <c r="BD6061" s="6"/>
      <c r="BE6061" s="6"/>
      <c r="BF6061" s="6"/>
      <c r="BG6061" s="10"/>
    </row>
    <row r="6062" spans="34:59" x14ac:dyDescent="0.25">
      <c r="AH6062" s="10"/>
      <c r="AI6062" s="6"/>
    </row>
    <row r="6063" spans="34:59" x14ac:dyDescent="0.25">
      <c r="AH6063" s="6"/>
      <c r="AI6063" s="6"/>
      <c r="AJ6063" s="6"/>
      <c r="AK6063" s="6"/>
      <c r="AL6063" s="6"/>
      <c r="AM6063" s="6"/>
      <c r="AN6063" s="6"/>
      <c r="AO6063" s="6"/>
      <c r="AP6063" s="6"/>
      <c r="AQ6063" s="6"/>
      <c r="AR6063" s="6"/>
      <c r="AS6063" s="6"/>
      <c r="AT6063" s="6"/>
      <c r="AU6063" s="6"/>
      <c r="AV6063" s="6"/>
      <c r="AW6063" s="6"/>
      <c r="AX6063" s="6"/>
      <c r="AY6063" s="6"/>
      <c r="AZ6063" s="6"/>
      <c r="BA6063" s="6"/>
      <c r="BB6063" s="6"/>
      <c r="BC6063" s="6"/>
      <c r="BD6063" s="6"/>
      <c r="BE6063" s="6"/>
      <c r="BF6063" s="6"/>
      <c r="BG6063" s="6"/>
    </row>
    <row r="6064" spans="34:59" x14ac:dyDescent="0.25">
      <c r="AH6064" s="10"/>
      <c r="AI6064" s="6"/>
      <c r="AJ6064" s="10"/>
      <c r="AK6064" s="10"/>
      <c r="AL6064" s="10"/>
      <c r="AM6064" s="10"/>
      <c r="AN6064" s="10"/>
      <c r="AO6064" s="10"/>
      <c r="AP6064" s="10"/>
      <c r="AQ6064" s="10"/>
      <c r="AR6064" s="10"/>
      <c r="AS6064" s="10"/>
      <c r="AT6064" s="10"/>
      <c r="AU6064" s="10"/>
      <c r="AV6064" s="10"/>
      <c r="AW6064" s="10"/>
      <c r="AX6064" s="10"/>
      <c r="AY6064" s="10"/>
      <c r="AZ6064" s="10"/>
      <c r="BA6064" s="10"/>
      <c r="BB6064" s="10"/>
      <c r="BC6064" s="10"/>
      <c r="BD6064" s="10"/>
      <c r="BE6064" s="10"/>
      <c r="BF6064" s="10"/>
      <c r="BG6064" s="6"/>
    </row>
    <row r="6065" spans="34:59" x14ac:dyDescent="0.25">
      <c r="AH6065" s="6"/>
      <c r="AI6065" s="6"/>
      <c r="AJ6065" s="6"/>
      <c r="AK6065" s="6"/>
      <c r="AL6065" s="6"/>
      <c r="AM6065" s="6"/>
      <c r="AN6065" s="6"/>
      <c r="AO6065" s="6"/>
      <c r="AP6065" s="6"/>
      <c r="AQ6065" s="6"/>
      <c r="AR6065" s="6"/>
      <c r="AS6065" s="6"/>
      <c r="AT6065" s="6"/>
      <c r="AU6065" s="6"/>
      <c r="AV6065" s="6"/>
      <c r="AW6065" s="6"/>
      <c r="AX6065" s="6"/>
      <c r="AY6065" s="6"/>
      <c r="AZ6065" s="6"/>
      <c r="BA6065" s="6"/>
      <c r="BB6065" s="6"/>
      <c r="BC6065" s="6"/>
      <c r="BD6065" s="6"/>
      <c r="BE6065" s="6"/>
      <c r="BF6065" s="6"/>
      <c r="BG6065" s="10"/>
    </row>
    <row r="6066" spans="34:59" x14ac:dyDescent="0.25">
      <c r="AH6066" s="10"/>
      <c r="AI6066" s="6"/>
    </row>
    <row r="6067" spans="34:59" x14ac:dyDescent="0.25">
      <c r="AH6067" s="6"/>
      <c r="AI6067" s="6"/>
      <c r="AJ6067" s="6"/>
      <c r="AK6067" s="6"/>
      <c r="AL6067" s="6"/>
      <c r="AM6067" s="6"/>
      <c r="AN6067" s="6"/>
      <c r="AO6067" s="6"/>
      <c r="AP6067" s="6"/>
      <c r="AQ6067" s="6"/>
      <c r="AR6067" s="6"/>
      <c r="AS6067" s="6"/>
      <c r="AT6067" s="6"/>
      <c r="AU6067" s="6"/>
      <c r="AV6067" s="6"/>
      <c r="AW6067" s="6"/>
      <c r="AX6067" s="6"/>
      <c r="AY6067" s="6"/>
      <c r="AZ6067" s="6"/>
      <c r="BA6067" s="6"/>
      <c r="BB6067" s="6"/>
      <c r="BC6067" s="6"/>
      <c r="BD6067" s="6"/>
      <c r="BE6067" s="6"/>
      <c r="BF6067" s="6"/>
      <c r="BG6067" s="6"/>
    </row>
    <row r="6068" spans="34:59" x14ac:dyDescent="0.25">
      <c r="AH6068" s="10"/>
      <c r="AI6068" s="6"/>
      <c r="AJ6068" s="10"/>
      <c r="AK6068" s="10"/>
      <c r="AL6068" s="10"/>
      <c r="AM6068" s="10"/>
      <c r="AN6068" s="10"/>
      <c r="AO6068" s="10"/>
      <c r="AP6068" s="10"/>
      <c r="AQ6068" s="10"/>
      <c r="AR6068" s="10"/>
      <c r="AS6068" s="10"/>
      <c r="AT6068" s="10"/>
      <c r="AU6068" s="10"/>
      <c r="AV6068" s="10"/>
      <c r="AW6068" s="10"/>
      <c r="AX6068" s="10"/>
      <c r="AY6068" s="10"/>
      <c r="AZ6068" s="10"/>
      <c r="BA6068" s="10"/>
      <c r="BB6068" s="10"/>
      <c r="BC6068" s="10"/>
      <c r="BD6068" s="10"/>
      <c r="BE6068" s="10"/>
      <c r="BF6068" s="10"/>
      <c r="BG6068" s="6"/>
    </row>
    <row r="6069" spans="34:59" x14ac:dyDescent="0.25">
      <c r="AH6069" s="6"/>
      <c r="AI6069" s="6"/>
      <c r="AJ6069" s="6"/>
      <c r="AK6069" s="6"/>
      <c r="AL6069" s="6"/>
      <c r="AM6069" s="6"/>
      <c r="AN6069" s="6"/>
      <c r="AO6069" s="6"/>
      <c r="AP6069" s="6"/>
      <c r="AQ6069" s="6"/>
      <c r="AR6069" s="6"/>
      <c r="AS6069" s="6"/>
      <c r="AT6069" s="6"/>
      <c r="AU6069" s="6"/>
      <c r="AV6069" s="6"/>
      <c r="AW6069" s="6"/>
      <c r="AX6069" s="6"/>
      <c r="AY6069" s="6"/>
      <c r="AZ6069" s="6"/>
      <c r="BA6069" s="6"/>
      <c r="BB6069" s="6"/>
      <c r="BC6069" s="6"/>
      <c r="BD6069" s="6"/>
      <c r="BE6069" s="6"/>
      <c r="BF6069" s="6"/>
      <c r="BG6069" s="10"/>
    </row>
    <row r="6070" spans="34:59" x14ac:dyDescent="0.25">
      <c r="AH6070" s="10"/>
      <c r="AI6070" s="6"/>
    </row>
    <row r="6071" spans="34:59" x14ac:dyDescent="0.25">
      <c r="AH6071" s="6"/>
      <c r="AI6071" s="6"/>
      <c r="AJ6071" s="6"/>
      <c r="AK6071" s="6"/>
      <c r="AL6071" s="6"/>
      <c r="AM6071" s="6"/>
      <c r="AN6071" s="6"/>
      <c r="AO6071" s="6"/>
      <c r="AP6071" s="6"/>
      <c r="AQ6071" s="6"/>
      <c r="AR6071" s="6"/>
      <c r="AS6071" s="6"/>
      <c r="AT6071" s="6"/>
      <c r="AU6071" s="6"/>
      <c r="AV6071" s="6"/>
      <c r="AW6071" s="6"/>
      <c r="AX6071" s="6"/>
      <c r="AY6071" s="6"/>
      <c r="AZ6071" s="6"/>
      <c r="BA6071" s="6"/>
      <c r="BB6071" s="6"/>
      <c r="BC6071" s="6"/>
      <c r="BD6071" s="6"/>
      <c r="BE6071" s="6"/>
      <c r="BF6071" s="6"/>
      <c r="BG6071" s="6"/>
    </row>
    <row r="6072" spans="34:59" x14ac:dyDescent="0.25">
      <c r="AH6072" s="10"/>
      <c r="AI6072" s="6"/>
      <c r="AJ6072" s="10"/>
      <c r="AK6072" s="10"/>
      <c r="AL6072" s="10"/>
      <c r="AM6072" s="10"/>
      <c r="AN6072" s="10"/>
      <c r="AO6072" s="10"/>
      <c r="AP6072" s="10"/>
      <c r="AQ6072" s="10"/>
      <c r="AR6072" s="10"/>
      <c r="AS6072" s="10"/>
      <c r="AT6072" s="10"/>
      <c r="AU6072" s="10"/>
      <c r="AV6072" s="10"/>
      <c r="AW6072" s="10"/>
      <c r="AX6072" s="10"/>
      <c r="AY6072" s="10"/>
      <c r="AZ6072" s="10"/>
      <c r="BA6072" s="10"/>
      <c r="BB6072" s="10"/>
      <c r="BC6072" s="10"/>
      <c r="BD6072" s="10"/>
      <c r="BE6072" s="10"/>
      <c r="BF6072" s="10"/>
      <c r="BG6072" s="6"/>
    </row>
    <row r="6073" spans="34:59" x14ac:dyDescent="0.25">
      <c r="AH6073" s="6"/>
      <c r="AI6073" s="6"/>
      <c r="AJ6073" s="6"/>
      <c r="AK6073" s="6"/>
      <c r="AL6073" s="6"/>
      <c r="AM6073" s="6"/>
      <c r="AN6073" s="6"/>
      <c r="AO6073" s="6"/>
      <c r="AP6073" s="6"/>
      <c r="AQ6073" s="6"/>
      <c r="AR6073" s="6"/>
      <c r="AS6073" s="6"/>
      <c r="AT6073" s="6"/>
      <c r="AU6073" s="6"/>
      <c r="AV6073" s="6"/>
      <c r="AW6073" s="6"/>
      <c r="AX6073" s="6"/>
      <c r="AY6073" s="6"/>
      <c r="AZ6073" s="6"/>
      <c r="BA6073" s="6"/>
      <c r="BB6073" s="6"/>
      <c r="BC6073" s="6"/>
      <c r="BD6073" s="6"/>
      <c r="BE6073" s="6"/>
      <c r="BF6073" s="6"/>
      <c r="BG6073" s="10"/>
    </row>
    <row r="6074" spans="34:59" x14ac:dyDescent="0.25">
      <c r="AH6074" s="10"/>
      <c r="AI6074" s="6"/>
    </row>
    <row r="6075" spans="34:59" x14ac:dyDescent="0.25">
      <c r="AH6075" s="6"/>
      <c r="AI6075" s="6"/>
      <c r="AJ6075" s="6"/>
      <c r="AK6075" s="6"/>
      <c r="AL6075" s="6"/>
      <c r="AM6075" s="6"/>
      <c r="AN6075" s="6"/>
      <c r="AO6075" s="6"/>
      <c r="AP6075" s="6"/>
      <c r="AQ6075" s="6"/>
      <c r="AR6075" s="6"/>
      <c r="AS6075" s="6"/>
      <c r="AT6075" s="6"/>
      <c r="AU6075" s="6"/>
      <c r="AV6075" s="6"/>
      <c r="AW6075" s="6"/>
      <c r="AX6075" s="6"/>
      <c r="AY6075" s="6"/>
      <c r="AZ6075" s="6"/>
      <c r="BA6075" s="6"/>
      <c r="BB6075" s="6"/>
      <c r="BC6075" s="6"/>
      <c r="BD6075" s="6"/>
      <c r="BE6075" s="6"/>
      <c r="BF6075" s="6"/>
      <c r="BG6075" s="6"/>
    </row>
    <row r="6076" spans="34:59" x14ac:dyDescent="0.25">
      <c r="AH6076" s="10"/>
      <c r="AI6076" s="6"/>
      <c r="AJ6076" s="10"/>
      <c r="AK6076" s="10"/>
      <c r="AL6076" s="10"/>
      <c r="AM6076" s="10"/>
      <c r="AN6076" s="10"/>
      <c r="AO6076" s="10"/>
      <c r="AP6076" s="10"/>
      <c r="AQ6076" s="10"/>
      <c r="AR6076" s="10"/>
      <c r="AS6076" s="10"/>
      <c r="AT6076" s="10"/>
      <c r="AU6076" s="10"/>
      <c r="AV6076" s="10"/>
      <c r="AW6076" s="10"/>
      <c r="AX6076" s="10"/>
      <c r="AY6076" s="10"/>
      <c r="AZ6076" s="10"/>
      <c r="BA6076" s="10"/>
      <c r="BB6076" s="10"/>
      <c r="BC6076" s="10"/>
      <c r="BD6076" s="10"/>
      <c r="BE6076" s="10"/>
      <c r="BF6076" s="10"/>
      <c r="BG6076" s="6"/>
    </row>
    <row r="6077" spans="34:59" x14ac:dyDescent="0.25">
      <c r="AH6077" s="6"/>
      <c r="AI6077" s="6"/>
      <c r="AJ6077" s="6"/>
      <c r="AK6077" s="6"/>
      <c r="AL6077" s="6"/>
      <c r="AM6077" s="6"/>
      <c r="AN6077" s="6"/>
      <c r="AO6077" s="6"/>
      <c r="AP6077" s="6"/>
      <c r="AQ6077" s="6"/>
      <c r="AR6077" s="6"/>
      <c r="AS6077" s="6"/>
      <c r="AT6077" s="6"/>
      <c r="AU6077" s="6"/>
      <c r="AV6077" s="6"/>
      <c r="AW6077" s="6"/>
      <c r="AX6077" s="6"/>
      <c r="AY6077" s="6"/>
      <c r="AZ6077" s="6"/>
      <c r="BA6077" s="6"/>
      <c r="BB6077" s="6"/>
      <c r="BC6077" s="6"/>
      <c r="BD6077" s="6"/>
      <c r="BE6077" s="6"/>
      <c r="BF6077" s="6"/>
      <c r="BG6077" s="10"/>
    </row>
    <row r="6078" spans="34:59" x14ac:dyDescent="0.25">
      <c r="AH6078" s="10"/>
      <c r="AI6078" s="6"/>
    </row>
    <row r="6079" spans="34:59" x14ac:dyDescent="0.25">
      <c r="AH6079" s="6"/>
      <c r="AI6079" s="6"/>
      <c r="AJ6079" s="6"/>
      <c r="AK6079" s="6"/>
      <c r="AL6079" s="6"/>
      <c r="AM6079" s="6"/>
      <c r="AN6079" s="6"/>
      <c r="AO6079" s="6"/>
      <c r="AP6079" s="6"/>
      <c r="AQ6079" s="6"/>
      <c r="AR6079" s="6"/>
      <c r="AS6079" s="6"/>
      <c r="AT6079" s="6"/>
      <c r="AU6079" s="6"/>
      <c r="AV6079" s="6"/>
      <c r="AW6079" s="6"/>
      <c r="AX6079" s="6"/>
      <c r="AY6079" s="6"/>
      <c r="AZ6079" s="6"/>
      <c r="BA6079" s="6"/>
      <c r="BB6079" s="6"/>
      <c r="BC6079" s="6"/>
      <c r="BD6079" s="6"/>
      <c r="BE6079" s="6"/>
      <c r="BF6079" s="6"/>
      <c r="BG6079" s="6"/>
    </row>
    <row r="6080" spans="34:59" x14ac:dyDescent="0.25">
      <c r="AH6080" s="10"/>
      <c r="AI6080" s="6"/>
      <c r="AJ6080" s="10"/>
      <c r="AK6080" s="10"/>
      <c r="AL6080" s="10"/>
      <c r="AM6080" s="10"/>
      <c r="AN6080" s="10"/>
      <c r="AO6080" s="10"/>
      <c r="AP6080" s="10"/>
      <c r="AQ6080" s="10"/>
      <c r="AR6080" s="10"/>
      <c r="AS6080" s="10"/>
      <c r="AT6080" s="10"/>
      <c r="AU6080" s="10"/>
      <c r="AV6080" s="10"/>
      <c r="AW6080" s="10"/>
      <c r="AX6080" s="10"/>
      <c r="AY6080" s="10"/>
      <c r="AZ6080" s="10"/>
      <c r="BA6080" s="10"/>
      <c r="BB6080" s="10"/>
      <c r="BC6080" s="10"/>
      <c r="BD6080" s="10"/>
      <c r="BE6080" s="10"/>
      <c r="BF6080" s="10"/>
      <c r="BG6080" s="6"/>
    </row>
    <row r="6081" spans="34:59" x14ac:dyDescent="0.25">
      <c r="AH6081" s="6"/>
      <c r="AI6081" s="6"/>
      <c r="AJ6081" s="6"/>
      <c r="AK6081" s="6"/>
      <c r="AL6081" s="6"/>
      <c r="AM6081" s="6"/>
      <c r="AN6081" s="6"/>
      <c r="AO6081" s="6"/>
      <c r="AP6081" s="6"/>
      <c r="AQ6081" s="6"/>
      <c r="AR6081" s="6"/>
      <c r="AS6081" s="6"/>
      <c r="AT6081" s="6"/>
      <c r="AU6081" s="6"/>
      <c r="AV6081" s="6"/>
      <c r="AW6081" s="6"/>
      <c r="AX6081" s="6"/>
      <c r="AY6081" s="6"/>
      <c r="AZ6081" s="6"/>
      <c r="BA6081" s="6"/>
      <c r="BB6081" s="6"/>
      <c r="BC6081" s="6"/>
      <c r="BD6081" s="6"/>
      <c r="BE6081" s="6"/>
      <c r="BF6081" s="6"/>
      <c r="BG6081" s="10"/>
    </row>
    <row r="6082" spans="34:59" x14ac:dyDescent="0.25">
      <c r="AH6082" s="10"/>
      <c r="AI6082" s="6"/>
    </row>
    <row r="6083" spans="34:59" x14ac:dyDescent="0.25">
      <c r="AH6083" s="6"/>
      <c r="AI6083" s="6"/>
      <c r="AJ6083" s="6"/>
      <c r="AK6083" s="6"/>
      <c r="AL6083" s="6"/>
      <c r="AM6083" s="6"/>
      <c r="AN6083" s="6"/>
      <c r="AO6083" s="6"/>
      <c r="AP6083" s="6"/>
      <c r="AQ6083" s="6"/>
      <c r="AR6083" s="6"/>
      <c r="AS6083" s="6"/>
      <c r="AT6083" s="6"/>
      <c r="AU6083" s="6"/>
      <c r="AV6083" s="6"/>
      <c r="AW6083" s="6"/>
      <c r="AX6083" s="6"/>
      <c r="AY6083" s="6"/>
      <c r="AZ6083" s="6"/>
      <c r="BA6083" s="6"/>
      <c r="BB6083" s="6"/>
      <c r="BC6083" s="6"/>
      <c r="BD6083" s="6"/>
      <c r="BE6083" s="6"/>
      <c r="BF6083" s="6"/>
      <c r="BG6083" s="6"/>
    </row>
    <row r="6084" spans="34:59" x14ac:dyDescent="0.25">
      <c r="AH6084" s="10"/>
      <c r="AI6084" s="6"/>
      <c r="AJ6084" s="10"/>
      <c r="AK6084" s="10"/>
      <c r="AL6084" s="10"/>
      <c r="AM6084" s="10"/>
      <c r="AN6084" s="10"/>
      <c r="AO6084" s="10"/>
      <c r="AP6084" s="10"/>
      <c r="AQ6084" s="10"/>
      <c r="AR6084" s="10"/>
      <c r="AS6084" s="10"/>
      <c r="AT6084" s="10"/>
      <c r="AU6084" s="10"/>
      <c r="AV6084" s="10"/>
      <c r="AW6084" s="10"/>
      <c r="AX6084" s="10"/>
      <c r="AY6084" s="10"/>
      <c r="AZ6084" s="10"/>
      <c r="BA6084" s="10"/>
      <c r="BB6084" s="10"/>
      <c r="BC6084" s="10"/>
      <c r="BD6084" s="10"/>
      <c r="BE6084" s="10"/>
      <c r="BF6084" s="10"/>
      <c r="BG6084" s="6"/>
    </row>
    <row r="6085" spans="34:59" x14ac:dyDescent="0.25">
      <c r="AH6085" s="6"/>
      <c r="AI6085" s="6"/>
      <c r="AJ6085" s="6"/>
      <c r="AK6085" s="6"/>
      <c r="AL6085" s="6"/>
      <c r="AM6085" s="6"/>
      <c r="AN6085" s="6"/>
      <c r="AO6085" s="6"/>
      <c r="AP6085" s="6"/>
      <c r="AQ6085" s="6"/>
      <c r="AR6085" s="6"/>
      <c r="AS6085" s="6"/>
      <c r="AT6085" s="6"/>
      <c r="AU6085" s="6"/>
      <c r="AV6085" s="6"/>
      <c r="AW6085" s="6"/>
      <c r="AX6085" s="6"/>
      <c r="AY6085" s="6"/>
      <c r="AZ6085" s="6"/>
      <c r="BA6085" s="6"/>
      <c r="BB6085" s="6"/>
      <c r="BC6085" s="6"/>
      <c r="BD6085" s="6"/>
      <c r="BE6085" s="6"/>
      <c r="BF6085" s="6"/>
      <c r="BG6085" s="10"/>
    </row>
    <row r="6086" spans="34:59" x14ac:dyDescent="0.25">
      <c r="AH6086" s="10"/>
      <c r="AI6086" s="6"/>
    </row>
    <row r="6087" spans="34:59" x14ac:dyDescent="0.25">
      <c r="AH6087" s="6"/>
      <c r="AI6087" s="6"/>
      <c r="AJ6087" s="6"/>
      <c r="AK6087" s="6"/>
      <c r="AL6087" s="6"/>
      <c r="AM6087" s="6"/>
      <c r="AN6087" s="6"/>
      <c r="AO6087" s="6"/>
      <c r="AP6087" s="6"/>
      <c r="AQ6087" s="6"/>
      <c r="AR6087" s="6"/>
      <c r="AS6087" s="6"/>
      <c r="AT6087" s="6"/>
      <c r="AU6087" s="6"/>
      <c r="AV6087" s="6"/>
      <c r="AW6087" s="6"/>
      <c r="AX6087" s="6"/>
      <c r="AY6087" s="6"/>
      <c r="AZ6087" s="6"/>
      <c r="BA6087" s="6"/>
      <c r="BB6087" s="6"/>
      <c r="BC6087" s="6"/>
      <c r="BD6087" s="6"/>
      <c r="BE6087" s="6"/>
      <c r="BF6087" s="6"/>
      <c r="BG6087" s="6"/>
    </row>
    <row r="6088" spans="34:59" x14ac:dyDescent="0.25">
      <c r="AH6088" s="10"/>
      <c r="AI6088" s="6"/>
      <c r="AJ6088" s="10"/>
      <c r="AK6088" s="10"/>
      <c r="AL6088" s="10"/>
      <c r="AM6088" s="10"/>
      <c r="AN6088" s="10"/>
      <c r="AO6088" s="10"/>
      <c r="AP6088" s="10"/>
      <c r="AQ6088" s="10"/>
      <c r="AR6088" s="10"/>
      <c r="AS6088" s="10"/>
      <c r="AT6088" s="10"/>
      <c r="AU6088" s="10"/>
      <c r="AV6088" s="10"/>
      <c r="AW6088" s="10"/>
      <c r="AX6088" s="10"/>
      <c r="AY6088" s="10"/>
      <c r="AZ6088" s="10"/>
      <c r="BA6088" s="10"/>
      <c r="BB6088" s="10"/>
      <c r="BC6088" s="10"/>
      <c r="BD6088" s="10"/>
      <c r="BE6088" s="10"/>
      <c r="BF6088" s="10"/>
      <c r="BG6088" s="6"/>
    </row>
    <row r="6089" spans="34:59" x14ac:dyDescent="0.25">
      <c r="AH6089" s="6"/>
      <c r="AI6089" s="6"/>
      <c r="AJ6089" s="6"/>
      <c r="AK6089" s="6"/>
      <c r="AL6089" s="6"/>
      <c r="AM6089" s="6"/>
      <c r="AN6089" s="6"/>
      <c r="AO6089" s="6"/>
      <c r="AP6089" s="6"/>
      <c r="AQ6089" s="6"/>
      <c r="AR6089" s="6"/>
      <c r="AS6089" s="6"/>
      <c r="AT6089" s="6"/>
      <c r="AU6089" s="6"/>
      <c r="AV6089" s="6"/>
      <c r="AW6089" s="6"/>
      <c r="AX6089" s="6"/>
      <c r="AY6089" s="6"/>
      <c r="AZ6089" s="6"/>
      <c r="BA6089" s="6"/>
      <c r="BB6089" s="6"/>
      <c r="BC6089" s="6"/>
      <c r="BD6089" s="6"/>
      <c r="BE6089" s="6"/>
      <c r="BF6089" s="6"/>
      <c r="BG6089" s="10"/>
    </row>
    <row r="6090" spans="34:59" x14ac:dyDescent="0.25">
      <c r="AH6090" s="10"/>
      <c r="AI6090" s="6"/>
    </row>
    <row r="6091" spans="34:59" x14ac:dyDescent="0.25">
      <c r="AH6091" s="6"/>
      <c r="AI6091" s="6"/>
      <c r="AJ6091" s="6"/>
      <c r="AK6091" s="6"/>
      <c r="AL6091" s="6"/>
      <c r="AM6091" s="6"/>
      <c r="AN6091" s="6"/>
      <c r="AO6091" s="6"/>
      <c r="AP6091" s="6"/>
      <c r="AQ6091" s="6"/>
      <c r="AR6091" s="6"/>
      <c r="AS6091" s="6"/>
      <c r="AT6091" s="6"/>
      <c r="AU6091" s="6"/>
      <c r="AV6091" s="6"/>
      <c r="AW6091" s="6"/>
      <c r="AX6091" s="6"/>
      <c r="AY6091" s="6"/>
      <c r="AZ6091" s="6"/>
      <c r="BA6091" s="6"/>
      <c r="BB6091" s="6"/>
      <c r="BC6091" s="6"/>
      <c r="BD6091" s="6"/>
      <c r="BE6091" s="6"/>
      <c r="BF6091" s="6"/>
      <c r="BG6091" s="6"/>
    </row>
    <row r="6092" spans="34:59" x14ac:dyDescent="0.25">
      <c r="AH6092" s="10"/>
      <c r="AI6092" s="6"/>
      <c r="AJ6092" s="10"/>
      <c r="AK6092" s="10"/>
      <c r="AL6092" s="10"/>
      <c r="AM6092" s="10"/>
      <c r="AN6092" s="10"/>
      <c r="AO6092" s="10"/>
      <c r="AP6092" s="10"/>
      <c r="AQ6092" s="10"/>
      <c r="AR6092" s="10"/>
      <c r="AS6092" s="10"/>
      <c r="AT6092" s="10"/>
      <c r="AU6092" s="10"/>
      <c r="AV6092" s="10"/>
      <c r="AW6092" s="10"/>
      <c r="AX6092" s="10"/>
      <c r="AY6092" s="10"/>
      <c r="AZ6092" s="10"/>
      <c r="BA6092" s="10"/>
      <c r="BB6092" s="10"/>
      <c r="BC6092" s="10"/>
      <c r="BD6092" s="10"/>
      <c r="BE6092" s="10"/>
      <c r="BF6092" s="10"/>
      <c r="BG6092" s="6"/>
    </row>
    <row r="6093" spans="34:59" x14ac:dyDescent="0.25">
      <c r="AH6093" s="6"/>
      <c r="AI6093" s="6"/>
      <c r="AJ6093" s="6"/>
      <c r="AK6093" s="6"/>
      <c r="AL6093" s="6"/>
      <c r="AM6093" s="6"/>
      <c r="AN6093" s="6"/>
      <c r="AO6093" s="6"/>
      <c r="AP6093" s="6"/>
      <c r="AQ6093" s="6"/>
      <c r="AR6093" s="6"/>
      <c r="AS6093" s="6"/>
      <c r="AT6093" s="6"/>
      <c r="AU6093" s="6"/>
      <c r="AV6093" s="6"/>
      <c r="AW6093" s="6"/>
      <c r="AX6093" s="6"/>
      <c r="AY6093" s="6"/>
      <c r="AZ6093" s="6"/>
      <c r="BA6093" s="6"/>
      <c r="BB6093" s="6"/>
      <c r="BC6093" s="6"/>
      <c r="BD6093" s="6"/>
      <c r="BE6093" s="6"/>
      <c r="BF6093" s="6"/>
      <c r="BG6093" s="10"/>
    </row>
    <row r="6094" spans="34:59" x14ac:dyDescent="0.25">
      <c r="AH6094" s="10"/>
      <c r="AI6094" s="6"/>
    </row>
    <row r="6095" spans="34:59" x14ac:dyDescent="0.25">
      <c r="AH6095" s="6"/>
      <c r="AI6095" s="6"/>
      <c r="AJ6095" s="6"/>
      <c r="AK6095" s="6"/>
      <c r="AL6095" s="6"/>
      <c r="AM6095" s="6"/>
      <c r="AN6095" s="6"/>
      <c r="AO6095" s="6"/>
      <c r="AP6095" s="6"/>
      <c r="AQ6095" s="6"/>
      <c r="AR6095" s="6"/>
      <c r="AS6095" s="6"/>
      <c r="AT6095" s="6"/>
      <c r="AU6095" s="6"/>
      <c r="AV6095" s="6"/>
      <c r="AW6095" s="6"/>
      <c r="AX6095" s="6"/>
      <c r="AY6095" s="6"/>
      <c r="AZ6095" s="6"/>
      <c r="BA6095" s="6"/>
      <c r="BB6095" s="6"/>
      <c r="BC6095" s="6"/>
      <c r="BD6095" s="6"/>
      <c r="BE6095" s="6"/>
      <c r="BF6095" s="6"/>
      <c r="BG6095" s="6"/>
    </row>
    <row r="6096" spans="34:59" x14ac:dyDescent="0.25">
      <c r="AH6096" s="10"/>
      <c r="AI6096" s="6"/>
      <c r="AJ6096" s="10"/>
      <c r="AK6096" s="10"/>
      <c r="AL6096" s="10"/>
      <c r="AM6096" s="10"/>
      <c r="AN6096" s="10"/>
      <c r="AO6096" s="10"/>
      <c r="AP6096" s="10"/>
      <c r="AQ6096" s="10"/>
      <c r="AR6096" s="10"/>
      <c r="AS6096" s="10"/>
      <c r="AT6096" s="10"/>
      <c r="AU6096" s="10"/>
      <c r="AV6096" s="10"/>
      <c r="AW6096" s="10"/>
      <c r="AX6096" s="10"/>
      <c r="AY6096" s="10"/>
      <c r="AZ6096" s="10"/>
      <c r="BA6096" s="10"/>
      <c r="BB6096" s="10"/>
      <c r="BC6096" s="10"/>
      <c r="BD6096" s="10"/>
      <c r="BE6096" s="10"/>
      <c r="BF6096" s="10"/>
      <c r="BG6096" s="6"/>
    </row>
    <row r="6097" spans="34:59" x14ac:dyDescent="0.25">
      <c r="AH6097" s="6"/>
      <c r="AI6097" s="6"/>
      <c r="AJ6097" s="6"/>
      <c r="AK6097" s="6"/>
      <c r="AL6097" s="6"/>
      <c r="AM6097" s="6"/>
      <c r="AN6097" s="6"/>
      <c r="AO6097" s="6"/>
      <c r="AP6097" s="6"/>
      <c r="AQ6097" s="6"/>
      <c r="AR6097" s="6"/>
      <c r="AS6097" s="6"/>
      <c r="AT6097" s="6"/>
      <c r="AU6097" s="6"/>
      <c r="AV6097" s="6"/>
      <c r="AW6097" s="6"/>
      <c r="AX6097" s="6"/>
      <c r="AY6097" s="6"/>
      <c r="AZ6097" s="6"/>
      <c r="BA6097" s="6"/>
      <c r="BB6097" s="6"/>
      <c r="BC6097" s="6"/>
      <c r="BD6097" s="6"/>
      <c r="BE6097" s="6"/>
      <c r="BF6097" s="6"/>
      <c r="BG6097" s="10"/>
    </row>
    <row r="6098" spans="34:59" x14ac:dyDescent="0.25">
      <c r="AH6098" s="10"/>
      <c r="AI6098" s="6"/>
    </row>
    <row r="6099" spans="34:59" x14ac:dyDescent="0.25">
      <c r="AH6099" s="6"/>
      <c r="AI6099" s="6"/>
      <c r="AJ6099" s="6"/>
      <c r="AK6099" s="6"/>
      <c r="AL6099" s="6"/>
      <c r="AM6099" s="6"/>
      <c r="AN6099" s="6"/>
      <c r="AO6099" s="6"/>
      <c r="AP6099" s="6"/>
      <c r="AQ6099" s="6"/>
      <c r="AR6099" s="6"/>
      <c r="AS6099" s="6"/>
      <c r="AT6099" s="6"/>
      <c r="AU6099" s="6"/>
      <c r="AV6099" s="6"/>
      <c r="AW6099" s="6"/>
      <c r="AX6099" s="6"/>
      <c r="AY6099" s="6"/>
      <c r="AZ6099" s="6"/>
      <c r="BA6099" s="6"/>
      <c r="BB6099" s="6"/>
      <c r="BC6099" s="6"/>
      <c r="BD6099" s="6"/>
      <c r="BE6099" s="6"/>
      <c r="BF6099" s="6"/>
      <c r="BG6099" s="6"/>
    </row>
    <row r="6100" spans="34:59" x14ac:dyDescent="0.25">
      <c r="AH6100" s="10"/>
      <c r="AI6100" s="6"/>
      <c r="AJ6100" s="10"/>
      <c r="AK6100" s="10"/>
      <c r="AL6100" s="10"/>
      <c r="AM6100" s="10"/>
      <c r="AN6100" s="10"/>
      <c r="AO6100" s="10"/>
      <c r="AP6100" s="10"/>
      <c r="AQ6100" s="10"/>
      <c r="AR6100" s="10"/>
      <c r="AS6100" s="10"/>
      <c r="AT6100" s="10"/>
      <c r="AU6100" s="10"/>
      <c r="AV6100" s="10"/>
      <c r="AW6100" s="10"/>
      <c r="AX6100" s="10"/>
      <c r="AY6100" s="10"/>
      <c r="AZ6100" s="10"/>
      <c r="BA6100" s="10"/>
      <c r="BB6100" s="10"/>
      <c r="BC6100" s="10"/>
      <c r="BD6100" s="10"/>
      <c r="BE6100" s="10"/>
      <c r="BF6100" s="10"/>
      <c r="BG6100" s="6"/>
    </row>
    <row r="6101" spans="34:59" x14ac:dyDescent="0.25">
      <c r="AH6101" s="6"/>
      <c r="AI6101" s="6"/>
      <c r="AJ6101" s="6"/>
      <c r="AK6101" s="6"/>
      <c r="AL6101" s="6"/>
      <c r="AM6101" s="6"/>
      <c r="AN6101" s="6"/>
      <c r="AO6101" s="6"/>
      <c r="AP6101" s="6"/>
      <c r="AQ6101" s="6"/>
      <c r="AR6101" s="6"/>
      <c r="AS6101" s="6"/>
      <c r="AT6101" s="6"/>
      <c r="AU6101" s="6"/>
      <c r="AV6101" s="6"/>
      <c r="AW6101" s="6"/>
      <c r="AX6101" s="6"/>
      <c r="AY6101" s="6"/>
      <c r="AZ6101" s="6"/>
      <c r="BA6101" s="6"/>
      <c r="BB6101" s="6"/>
      <c r="BC6101" s="6"/>
      <c r="BD6101" s="6"/>
      <c r="BE6101" s="6"/>
      <c r="BF6101" s="6"/>
      <c r="BG6101" s="10"/>
    </row>
    <row r="6102" spans="34:59" x14ac:dyDescent="0.25">
      <c r="AH6102" s="10"/>
      <c r="AI6102" s="6"/>
    </row>
    <row r="6103" spans="34:59" x14ac:dyDescent="0.25">
      <c r="AH6103" s="6"/>
      <c r="AI6103" s="6"/>
      <c r="AJ6103" s="6"/>
      <c r="AK6103" s="6"/>
      <c r="AL6103" s="6"/>
      <c r="AM6103" s="6"/>
      <c r="AN6103" s="6"/>
      <c r="AO6103" s="6"/>
      <c r="AP6103" s="6"/>
      <c r="AQ6103" s="6"/>
      <c r="AR6103" s="6"/>
      <c r="AS6103" s="6"/>
      <c r="AT6103" s="6"/>
      <c r="AU6103" s="6"/>
      <c r="AV6103" s="6"/>
      <c r="AW6103" s="6"/>
      <c r="AX6103" s="6"/>
      <c r="AY6103" s="6"/>
      <c r="AZ6103" s="6"/>
      <c r="BA6103" s="6"/>
      <c r="BB6103" s="6"/>
      <c r="BC6103" s="6"/>
      <c r="BD6103" s="6"/>
      <c r="BE6103" s="6"/>
      <c r="BF6103" s="6"/>
      <c r="BG6103" s="6"/>
    </row>
    <row r="6104" spans="34:59" x14ac:dyDescent="0.25">
      <c r="AH6104" s="10"/>
      <c r="AI6104" s="6"/>
      <c r="AJ6104" s="10"/>
      <c r="AK6104" s="10"/>
      <c r="AL6104" s="10"/>
      <c r="AM6104" s="10"/>
      <c r="AN6104" s="10"/>
      <c r="AO6104" s="10"/>
      <c r="AP6104" s="10"/>
      <c r="AQ6104" s="10"/>
      <c r="AR6104" s="10"/>
      <c r="AS6104" s="10"/>
      <c r="AT6104" s="10"/>
      <c r="AU6104" s="10"/>
      <c r="AV6104" s="10"/>
      <c r="AW6104" s="10"/>
      <c r="AX6104" s="10"/>
      <c r="AY6104" s="10"/>
      <c r="AZ6104" s="10"/>
      <c r="BA6104" s="10"/>
      <c r="BB6104" s="10"/>
      <c r="BC6104" s="10"/>
      <c r="BD6104" s="10"/>
      <c r="BE6104" s="10"/>
      <c r="BF6104" s="10"/>
      <c r="BG6104" s="6"/>
    </row>
    <row r="6105" spans="34:59" x14ac:dyDescent="0.25">
      <c r="AH6105" s="6"/>
      <c r="AI6105" s="6"/>
      <c r="AJ6105" s="6"/>
      <c r="AK6105" s="6"/>
      <c r="AL6105" s="6"/>
      <c r="AM6105" s="6"/>
      <c r="AN6105" s="6"/>
      <c r="AO6105" s="6"/>
      <c r="AP6105" s="6"/>
      <c r="AQ6105" s="6"/>
      <c r="AR6105" s="6"/>
      <c r="AS6105" s="6"/>
      <c r="AT6105" s="6"/>
      <c r="AU6105" s="6"/>
      <c r="AV6105" s="6"/>
      <c r="AW6105" s="6"/>
      <c r="AX6105" s="6"/>
      <c r="AY6105" s="6"/>
      <c r="AZ6105" s="6"/>
      <c r="BA6105" s="6"/>
      <c r="BB6105" s="6"/>
      <c r="BC6105" s="6"/>
      <c r="BD6105" s="6"/>
      <c r="BE6105" s="6"/>
      <c r="BF6105" s="6"/>
      <c r="BG6105" s="10"/>
    </row>
    <row r="6106" spans="34:59" x14ac:dyDescent="0.25">
      <c r="AH6106" s="10"/>
      <c r="AI6106" s="6"/>
    </row>
    <row r="6107" spans="34:59" x14ac:dyDescent="0.25">
      <c r="AH6107" s="6"/>
      <c r="AI6107" s="6"/>
      <c r="AJ6107" s="6"/>
      <c r="AK6107" s="6"/>
      <c r="AL6107" s="6"/>
      <c r="AM6107" s="6"/>
      <c r="AN6107" s="6"/>
      <c r="AO6107" s="6"/>
      <c r="AP6107" s="6"/>
      <c r="AQ6107" s="6"/>
      <c r="AR6107" s="6"/>
      <c r="AS6107" s="6"/>
      <c r="AT6107" s="6"/>
      <c r="AU6107" s="6"/>
      <c r="AV6107" s="6"/>
      <c r="AW6107" s="6"/>
      <c r="AX6107" s="6"/>
      <c r="AY6107" s="6"/>
      <c r="AZ6107" s="6"/>
      <c r="BA6107" s="6"/>
      <c r="BB6107" s="6"/>
      <c r="BC6107" s="6"/>
      <c r="BD6107" s="6"/>
      <c r="BE6107" s="6"/>
      <c r="BF6107" s="6"/>
      <c r="BG6107" s="6"/>
    </row>
    <row r="6108" spans="34:59" x14ac:dyDescent="0.25">
      <c r="AH6108" s="10"/>
      <c r="AI6108" s="6"/>
      <c r="AJ6108" s="10"/>
      <c r="AK6108" s="10"/>
      <c r="AL6108" s="10"/>
      <c r="AM6108" s="10"/>
      <c r="AN6108" s="10"/>
      <c r="AO6108" s="10"/>
      <c r="AP6108" s="10"/>
      <c r="AQ6108" s="10"/>
      <c r="AR6108" s="10"/>
      <c r="AS6108" s="10"/>
      <c r="AT6108" s="10"/>
      <c r="AU6108" s="10"/>
      <c r="AV6108" s="10"/>
      <c r="AW6108" s="10"/>
      <c r="AX6108" s="10"/>
      <c r="AY6108" s="10"/>
      <c r="AZ6108" s="10"/>
      <c r="BA6108" s="10"/>
      <c r="BB6108" s="10"/>
      <c r="BC6108" s="10"/>
      <c r="BD6108" s="10"/>
      <c r="BE6108" s="10"/>
      <c r="BF6108" s="10"/>
      <c r="BG6108" s="6"/>
    </row>
    <row r="6109" spans="34:59" x14ac:dyDescent="0.25">
      <c r="AH6109" s="6"/>
      <c r="AI6109" s="6"/>
      <c r="AJ6109" s="6"/>
      <c r="AK6109" s="6"/>
      <c r="AL6109" s="6"/>
      <c r="AM6109" s="6"/>
      <c r="AN6109" s="6"/>
      <c r="AO6109" s="6"/>
      <c r="AP6109" s="6"/>
      <c r="AQ6109" s="6"/>
      <c r="AR6109" s="6"/>
      <c r="AS6109" s="6"/>
      <c r="AT6109" s="6"/>
      <c r="AU6109" s="6"/>
      <c r="AV6109" s="6"/>
      <c r="AW6109" s="6"/>
      <c r="AX6109" s="6"/>
      <c r="AY6109" s="6"/>
      <c r="AZ6109" s="6"/>
      <c r="BA6109" s="6"/>
      <c r="BB6109" s="6"/>
      <c r="BC6109" s="6"/>
      <c r="BD6109" s="6"/>
      <c r="BE6109" s="6"/>
      <c r="BF6109" s="6"/>
      <c r="BG6109" s="10"/>
    </row>
    <row r="6110" spans="34:59" x14ac:dyDescent="0.25">
      <c r="AH6110" s="10"/>
      <c r="AI6110" s="6"/>
    </row>
    <row r="6111" spans="34:59" x14ac:dyDescent="0.25">
      <c r="AH6111" s="6"/>
      <c r="AI6111" s="6"/>
      <c r="AJ6111" s="6"/>
      <c r="AK6111" s="6"/>
      <c r="AL6111" s="6"/>
      <c r="AM6111" s="6"/>
      <c r="AN6111" s="6"/>
      <c r="AO6111" s="6"/>
      <c r="AP6111" s="6"/>
      <c r="AQ6111" s="6"/>
      <c r="AR6111" s="6"/>
      <c r="AS6111" s="6"/>
      <c r="AT6111" s="6"/>
      <c r="AU6111" s="6"/>
      <c r="AV6111" s="6"/>
      <c r="AW6111" s="6"/>
      <c r="AX6111" s="6"/>
      <c r="AY6111" s="6"/>
      <c r="AZ6111" s="6"/>
      <c r="BA6111" s="6"/>
      <c r="BB6111" s="6"/>
      <c r="BC6111" s="6"/>
      <c r="BD6111" s="6"/>
      <c r="BE6111" s="6"/>
      <c r="BF6111" s="6"/>
      <c r="BG6111" s="6"/>
    </row>
    <row r="6112" spans="34:59" x14ac:dyDescent="0.25">
      <c r="AH6112" s="10"/>
      <c r="AI6112" s="6"/>
      <c r="AJ6112" s="10"/>
      <c r="AK6112" s="10"/>
      <c r="AL6112" s="10"/>
      <c r="AM6112" s="10"/>
      <c r="AN6112" s="10"/>
      <c r="AO6112" s="10"/>
      <c r="AP6112" s="10"/>
      <c r="AQ6112" s="10"/>
      <c r="AR6112" s="10"/>
      <c r="AS6112" s="10"/>
      <c r="AT6112" s="10"/>
      <c r="AU6112" s="10"/>
      <c r="AV6112" s="10"/>
      <c r="AW6112" s="10"/>
      <c r="AX6112" s="10"/>
      <c r="AY6112" s="10"/>
      <c r="AZ6112" s="10"/>
      <c r="BA6112" s="10"/>
      <c r="BB6112" s="10"/>
      <c r="BC6112" s="10"/>
      <c r="BD6112" s="10"/>
      <c r="BE6112" s="10"/>
      <c r="BF6112" s="10"/>
      <c r="BG6112" s="6"/>
    </row>
    <row r="6113" spans="34:59" x14ac:dyDescent="0.25">
      <c r="AH6113" s="6"/>
      <c r="AI6113" s="6"/>
      <c r="AJ6113" s="6"/>
      <c r="AK6113" s="6"/>
      <c r="AL6113" s="6"/>
      <c r="AM6113" s="6"/>
      <c r="AN6113" s="6"/>
      <c r="AO6113" s="6"/>
      <c r="AP6113" s="6"/>
      <c r="AQ6113" s="6"/>
      <c r="AR6113" s="6"/>
      <c r="AS6113" s="6"/>
      <c r="AT6113" s="6"/>
      <c r="AU6113" s="6"/>
      <c r="AV6113" s="6"/>
      <c r="AW6113" s="6"/>
      <c r="AX6113" s="6"/>
      <c r="AY6113" s="6"/>
      <c r="AZ6113" s="6"/>
      <c r="BA6113" s="6"/>
      <c r="BB6113" s="6"/>
      <c r="BC6113" s="6"/>
      <c r="BD6113" s="6"/>
      <c r="BE6113" s="6"/>
      <c r="BF6113" s="6"/>
      <c r="BG6113" s="10"/>
    </row>
    <row r="6114" spans="34:59" x14ac:dyDescent="0.25">
      <c r="AH6114" s="10"/>
      <c r="AI6114" s="6"/>
    </row>
    <row r="6115" spans="34:59" x14ac:dyDescent="0.25">
      <c r="AH6115" s="6"/>
      <c r="AI6115" s="6"/>
      <c r="AJ6115" s="6"/>
      <c r="AK6115" s="6"/>
      <c r="AL6115" s="6"/>
      <c r="AM6115" s="6"/>
      <c r="AN6115" s="6"/>
      <c r="AO6115" s="6"/>
      <c r="AP6115" s="6"/>
      <c r="AQ6115" s="6"/>
      <c r="AR6115" s="6"/>
      <c r="AS6115" s="6"/>
      <c r="AT6115" s="6"/>
      <c r="AU6115" s="6"/>
      <c r="AV6115" s="6"/>
      <c r="AW6115" s="6"/>
      <c r="AX6115" s="6"/>
      <c r="AY6115" s="6"/>
      <c r="AZ6115" s="6"/>
      <c r="BA6115" s="6"/>
      <c r="BB6115" s="6"/>
      <c r="BC6115" s="6"/>
      <c r="BD6115" s="6"/>
      <c r="BE6115" s="6"/>
      <c r="BF6115" s="6"/>
      <c r="BG6115" s="6"/>
    </row>
    <row r="6116" spans="34:59" x14ac:dyDescent="0.25">
      <c r="AH6116" s="10"/>
      <c r="AI6116" s="6"/>
      <c r="AJ6116" s="10"/>
      <c r="AK6116" s="10"/>
      <c r="AL6116" s="10"/>
      <c r="AM6116" s="10"/>
      <c r="AN6116" s="10"/>
      <c r="AO6116" s="10"/>
      <c r="AP6116" s="10"/>
      <c r="AQ6116" s="10"/>
      <c r="AR6116" s="10"/>
      <c r="AS6116" s="10"/>
      <c r="AT6116" s="10"/>
      <c r="AU6116" s="10"/>
      <c r="AV6116" s="10"/>
      <c r="AW6116" s="10"/>
      <c r="AX6116" s="10"/>
      <c r="AY6116" s="10"/>
      <c r="AZ6116" s="10"/>
      <c r="BA6116" s="10"/>
      <c r="BB6116" s="10"/>
      <c r="BC6116" s="10"/>
      <c r="BD6116" s="10"/>
      <c r="BE6116" s="10"/>
      <c r="BF6116" s="10"/>
      <c r="BG6116" s="6"/>
    </row>
    <row r="6117" spans="34:59" x14ac:dyDescent="0.25">
      <c r="AH6117" s="6"/>
      <c r="AI6117" s="6"/>
      <c r="AJ6117" s="6"/>
      <c r="AK6117" s="6"/>
      <c r="AL6117" s="6"/>
      <c r="AM6117" s="6"/>
      <c r="AN6117" s="6"/>
      <c r="AO6117" s="6"/>
      <c r="AP6117" s="6"/>
      <c r="AQ6117" s="6"/>
      <c r="AR6117" s="6"/>
      <c r="AS6117" s="6"/>
      <c r="AT6117" s="6"/>
      <c r="AU6117" s="6"/>
      <c r="AV6117" s="6"/>
      <c r="AW6117" s="6"/>
      <c r="AX6117" s="6"/>
      <c r="AY6117" s="6"/>
      <c r="AZ6117" s="6"/>
      <c r="BA6117" s="6"/>
      <c r="BB6117" s="6"/>
      <c r="BC6117" s="6"/>
      <c r="BD6117" s="6"/>
      <c r="BE6117" s="6"/>
      <c r="BF6117" s="6"/>
      <c r="BG6117" s="10"/>
    </row>
    <row r="6118" spans="34:59" x14ac:dyDescent="0.25">
      <c r="AH6118" s="10"/>
      <c r="AI6118" s="6"/>
    </row>
    <row r="6119" spans="34:59" x14ac:dyDescent="0.25">
      <c r="AH6119" s="6"/>
      <c r="AI6119" s="6"/>
      <c r="AJ6119" s="6"/>
      <c r="AK6119" s="6"/>
      <c r="AL6119" s="6"/>
      <c r="AM6119" s="6"/>
      <c r="AN6119" s="6"/>
      <c r="AO6119" s="6"/>
      <c r="AP6119" s="6"/>
      <c r="AQ6119" s="6"/>
      <c r="AR6119" s="6"/>
      <c r="AS6119" s="6"/>
      <c r="AT6119" s="6"/>
      <c r="AU6119" s="6"/>
      <c r="AV6119" s="6"/>
      <c r="AW6119" s="6"/>
      <c r="AX6119" s="6"/>
      <c r="AY6119" s="6"/>
      <c r="AZ6119" s="6"/>
      <c r="BA6119" s="6"/>
      <c r="BB6119" s="6"/>
      <c r="BC6119" s="6"/>
      <c r="BD6119" s="6"/>
      <c r="BE6119" s="6"/>
      <c r="BF6119" s="6"/>
      <c r="BG6119" s="6"/>
    </row>
    <row r="6120" spans="34:59" x14ac:dyDescent="0.25">
      <c r="AH6120" s="10"/>
      <c r="AI6120" s="6"/>
      <c r="AJ6120" s="10"/>
      <c r="AK6120" s="10"/>
      <c r="AL6120" s="10"/>
      <c r="AM6120" s="10"/>
      <c r="AN6120" s="10"/>
      <c r="AO6120" s="10"/>
      <c r="AP6120" s="10"/>
      <c r="AQ6120" s="10"/>
      <c r="AR6120" s="10"/>
      <c r="AS6120" s="10"/>
      <c r="AT6120" s="10"/>
      <c r="AU6120" s="10"/>
      <c r="AV6120" s="10"/>
      <c r="AW6120" s="10"/>
      <c r="AX6120" s="10"/>
      <c r="AY6120" s="10"/>
      <c r="AZ6120" s="10"/>
      <c r="BA6120" s="10"/>
      <c r="BB6120" s="10"/>
      <c r="BC6120" s="10"/>
      <c r="BD6120" s="10"/>
      <c r="BE6120" s="10"/>
      <c r="BF6120" s="10"/>
      <c r="BG6120" s="6"/>
    </row>
    <row r="6121" spans="34:59" x14ac:dyDescent="0.25">
      <c r="AH6121" s="6"/>
      <c r="AI6121" s="6"/>
      <c r="AJ6121" s="6"/>
      <c r="AK6121" s="6"/>
      <c r="AL6121" s="6"/>
      <c r="AM6121" s="6"/>
      <c r="AN6121" s="6"/>
      <c r="AO6121" s="6"/>
      <c r="AP6121" s="6"/>
      <c r="AQ6121" s="6"/>
      <c r="AR6121" s="6"/>
      <c r="AS6121" s="6"/>
      <c r="AT6121" s="6"/>
      <c r="AU6121" s="6"/>
      <c r="AV6121" s="6"/>
      <c r="AW6121" s="6"/>
      <c r="AX6121" s="6"/>
      <c r="AY6121" s="6"/>
      <c r="AZ6121" s="6"/>
      <c r="BA6121" s="6"/>
      <c r="BB6121" s="6"/>
      <c r="BC6121" s="6"/>
      <c r="BD6121" s="6"/>
      <c r="BE6121" s="6"/>
      <c r="BF6121" s="6"/>
      <c r="BG6121" s="10"/>
    </row>
    <row r="6122" spans="34:59" x14ac:dyDescent="0.25">
      <c r="AH6122" s="10"/>
      <c r="AI6122" s="6"/>
    </row>
    <row r="6123" spans="34:59" x14ac:dyDescent="0.25">
      <c r="AH6123" s="6"/>
      <c r="AI6123" s="6"/>
      <c r="AJ6123" s="6"/>
      <c r="AK6123" s="6"/>
      <c r="AL6123" s="6"/>
      <c r="AM6123" s="6"/>
      <c r="AN6123" s="6"/>
      <c r="AO6123" s="6"/>
      <c r="AP6123" s="6"/>
      <c r="AQ6123" s="6"/>
      <c r="AR6123" s="6"/>
      <c r="AS6123" s="6"/>
      <c r="AT6123" s="6"/>
      <c r="AU6123" s="6"/>
      <c r="AV6123" s="6"/>
      <c r="AW6123" s="6"/>
      <c r="AX6123" s="6"/>
      <c r="AY6123" s="6"/>
      <c r="AZ6123" s="6"/>
      <c r="BA6123" s="6"/>
      <c r="BB6123" s="6"/>
      <c r="BC6123" s="6"/>
      <c r="BD6123" s="6"/>
      <c r="BE6123" s="6"/>
      <c r="BF6123" s="6"/>
      <c r="BG6123" s="6"/>
    </row>
    <row r="6124" spans="34:59" x14ac:dyDescent="0.25">
      <c r="AH6124" s="10"/>
      <c r="AI6124" s="6"/>
      <c r="AJ6124" s="10"/>
      <c r="AK6124" s="10"/>
      <c r="AL6124" s="10"/>
      <c r="AM6124" s="10"/>
      <c r="AN6124" s="10"/>
      <c r="AO6124" s="10"/>
      <c r="AP6124" s="10"/>
      <c r="AQ6124" s="10"/>
      <c r="AR6124" s="10"/>
      <c r="AS6124" s="10"/>
      <c r="AT6124" s="10"/>
      <c r="AU6124" s="10"/>
      <c r="AV6124" s="10"/>
      <c r="AW6124" s="10"/>
      <c r="AX6124" s="10"/>
      <c r="AY6124" s="10"/>
      <c r="AZ6124" s="10"/>
      <c r="BA6124" s="10"/>
      <c r="BB6124" s="10"/>
      <c r="BC6124" s="10"/>
      <c r="BD6124" s="10"/>
      <c r="BE6124" s="10"/>
      <c r="BF6124" s="10"/>
      <c r="BG6124" s="6"/>
    </row>
    <row r="6125" spans="34:59" x14ac:dyDescent="0.25">
      <c r="AH6125" s="6"/>
      <c r="AI6125" s="6"/>
      <c r="AJ6125" s="6"/>
      <c r="AK6125" s="6"/>
      <c r="AL6125" s="6"/>
      <c r="AM6125" s="6"/>
      <c r="AN6125" s="6"/>
      <c r="AO6125" s="6"/>
      <c r="AP6125" s="6"/>
      <c r="AQ6125" s="6"/>
      <c r="AR6125" s="6"/>
      <c r="AS6125" s="6"/>
      <c r="AT6125" s="6"/>
      <c r="AU6125" s="6"/>
      <c r="AV6125" s="6"/>
      <c r="AW6125" s="6"/>
      <c r="AX6125" s="6"/>
      <c r="AY6125" s="6"/>
      <c r="AZ6125" s="6"/>
      <c r="BA6125" s="6"/>
      <c r="BB6125" s="6"/>
      <c r="BC6125" s="6"/>
      <c r="BD6125" s="6"/>
      <c r="BE6125" s="6"/>
      <c r="BF6125" s="6"/>
      <c r="BG6125" s="10"/>
    </row>
    <row r="6126" spans="34:59" x14ac:dyDescent="0.25">
      <c r="AH6126" s="10"/>
      <c r="AI6126" s="6"/>
    </row>
    <row r="6127" spans="34:59" x14ac:dyDescent="0.25">
      <c r="AH6127" s="6"/>
      <c r="AI6127" s="6"/>
      <c r="AJ6127" s="6"/>
      <c r="AK6127" s="6"/>
      <c r="AL6127" s="6"/>
      <c r="AM6127" s="6"/>
      <c r="AN6127" s="6"/>
      <c r="AO6127" s="6"/>
      <c r="AP6127" s="6"/>
      <c r="AQ6127" s="6"/>
      <c r="AR6127" s="6"/>
      <c r="AS6127" s="6"/>
      <c r="AT6127" s="6"/>
      <c r="AU6127" s="6"/>
      <c r="AV6127" s="6"/>
      <c r="AW6127" s="6"/>
      <c r="AX6127" s="6"/>
      <c r="AY6127" s="6"/>
      <c r="AZ6127" s="6"/>
      <c r="BA6127" s="6"/>
      <c r="BB6127" s="6"/>
      <c r="BC6127" s="6"/>
      <c r="BD6127" s="6"/>
      <c r="BE6127" s="6"/>
      <c r="BF6127" s="6"/>
      <c r="BG6127" s="6"/>
    </row>
    <row r="6128" spans="34:59" x14ac:dyDescent="0.25">
      <c r="AH6128" s="10"/>
      <c r="AI6128" s="6"/>
      <c r="AJ6128" s="10"/>
      <c r="AK6128" s="10"/>
      <c r="AL6128" s="10"/>
      <c r="AM6128" s="10"/>
      <c r="AN6128" s="10"/>
      <c r="AO6128" s="10"/>
      <c r="AP6128" s="10"/>
      <c r="AQ6128" s="10"/>
      <c r="AR6128" s="10"/>
      <c r="AS6128" s="10"/>
      <c r="AT6128" s="10"/>
      <c r="AU6128" s="10"/>
      <c r="AV6128" s="10"/>
      <c r="AW6128" s="10"/>
      <c r="AX6128" s="10"/>
      <c r="AY6128" s="10"/>
      <c r="AZ6128" s="10"/>
      <c r="BA6128" s="10"/>
      <c r="BB6128" s="10"/>
      <c r="BC6128" s="10"/>
      <c r="BD6128" s="10"/>
      <c r="BE6128" s="10"/>
      <c r="BF6128" s="10"/>
      <c r="BG6128" s="6"/>
    </row>
    <row r="6129" spans="34:59" x14ac:dyDescent="0.25">
      <c r="AH6129" s="6"/>
      <c r="AI6129" s="6"/>
      <c r="AJ6129" s="6"/>
      <c r="AK6129" s="6"/>
      <c r="AL6129" s="6"/>
      <c r="AM6129" s="6"/>
      <c r="AN6129" s="6"/>
      <c r="AO6129" s="6"/>
      <c r="AP6129" s="6"/>
      <c r="AQ6129" s="6"/>
      <c r="AR6129" s="6"/>
      <c r="AS6129" s="6"/>
      <c r="AT6129" s="6"/>
      <c r="AU6129" s="6"/>
      <c r="AV6129" s="6"/>
      <c r="AW6129" s="6"/>
      <c r="AX6129" s="6"/>
      <c r="AY6129" s="6"/>
      <c r="AZ6129" s="6"/>
      <c r="BA6129" s="6"/>
      <c r="BB6129" s="6"/>
      <c r="BC6129" s="6"/>
      <c r="BD6129" s="6"/>
      <c r="BE6129" s="6"/>
      <c r="BF6129" s="6"/>
      <c r="BG6129" s="10"/>
    </row>
    <row r="6130" spans="34:59" x14ac:dyDescent="0.25">
      <c r="AH6130" s="10"/>
      <c r="AI6130" s="6"/>
    </row>
    <row r="6131" spans="34:59" x14ac:dyDescent="0.25">
      <c r="AH6131" s="6"/>
      <c r="AI6131" s="6"/>
      <c r="AJ6131" s="6"/>
      <c r="AK6131" s="6"/>
      <c r="AL6131" s="6"/>
      <c r="AM6131" s="6"/>
      <c r="AN6131" s="6"/>
      <c r="AO6131" s="6"/>
      <c r="AP6131" s="6"/>
      <c r="AQ6131" s="6"/>
      <c r="AR6131" s="6"/>
      <c r="AS6131" s="6"/>
      <c r="AT6131" s="6"/>
      <c r="AU6131" s="6"/>
      <c r="AV6131" s="6"/>
      <c r="AW6131" s="6"/>
      <c r="AX6131" s="6"/>
      <c r="AY6131" s="6"/>
      <c r="AZ6131" s="6"/>
      <c r="BA6131" s="6"/>
      <c r="BB6131" s="6"/>
      <c r="BC6131" s="6"/>
      <c r="BD6131" s="6"/>
      <c r="BE6131" s="6"/>
      <c r="BF6131" s="6"/>
      <c r="BG6131" s="6"/>
    </row>
    <row r="6132" spans="34:59" x14ac:dyDescent="0.25">
      <c r="AH6132" s="10"/>
      <c r="AI6132" s="6"/>
      <c r="AJ6132" s="10"/>
      <c r="AK6132" s="10"/>
      <c r="AL6132" s="10"/>
      <c r="AM6132" s="10"/>
      <c r="AN6132" s="10"/>
      <c r="AO6132" s="10"/>
      <c r="AP6132" s="10"/>
      <c r="AQ6132" s="10"/>
      <c r="AR6132" s="10"/>
      <c r="AS6132" s="10"/>
      <c r="AT6132" s="10"/>
      <c r="AU6132" s="10"/>
      <c r="AV6132" s="10"/>
      <c r="AW6132" s="10"/>
      <c r="AX6132" s="10"/>
      <c r="AY6132" s="10"/>
      <c r="AZ6132" s="10"/>
      <c r="BA6132" s="10"/>
      <c r="BB6132" s="10"/>
      <c r="BC6132" s="10"/>
      <c r="BD6132" s="10"/>
      <c r="BE6132" s="10"/>
      <c r="BF6132" s="10"/>
      <c r="BG6132" s="6"/>
    </row>
    <row r="6133" spans="34:59" x14ac:dyDescent="0.25">
      <c r="AH6133" s="6"/>
      <c r="AI6133" s="6"/>
      <c r="AJ6133" s="6"/>
      <c r="AK6133" s="6"/>
      <c r="AL6133" s="6"/>
      <c r="AM6133" s="6"/>
      <c r="AN6133" s="6"/>
      <c r="AO6133" s="6"/>
      <c r="AP6133" s="6"/>
      <c r="AQ6133" s="6"/>
      <c r="AR6133" s="6"/>
      <c r="AS6133" s="6"/>
      <c r="AT6133" s="6"/>
      <c r="AU6133" s="6"/>
      <c r="AV6133" s="6"/>
      <c r="AW6133" s="6"/>
      <c r="AX6133" s="6"/>
      <c r="AY6133" s="6"/>
      <c r="AZ6133" s="6"/>
      <c r="BA6133" s="6"/>
      <c r="BB6133" s="6"/>
      <c r="BC6133" s="6"/>
      <c r="BD6133" s="6"/>
      <c r="BE6133" s="6"/>
      <c r="BF6133" s="6"/>
      <c r="BG6133" s="10"/>
    </row>
    <row r="6134" spans="34:59" x14ac:dyDescent="0.25">
      <c r="AH6134" s="10"/>
      <c r="AI6134" s="6"/>
    </row>
    <row r="6135" spans="34:59" x14ac:dyDescent="0.25">
      <c r="AH6135" s="6"/>
      <c r="AI6135" s="6"/>
      <c r="AJ6135" s="6"/>
      <c r="AK6135" s="6"/>
      <c r="AL6135" s="6"/>
      <c r="AM6135" s="6"/>
      <c r="AN6135" s="6"/>
      <c r="AO6135" s="6"/>
      <c r="AP6135" s="6"/>
      <c r="AQ6135" s="6"/>
      <c r="AR6135" s="6"/>
      <c r="AS6135" s="6"/>
      <c r="AT6135" s="6"/>
      <c r="AU6135" s="6"/>
      <c r="AV6135" s="6"/>
      <c r="AW6135" s="6"/>
      <c r="AX6135" s="6"/>
      <c r="AY6135" s="6"/>
      <c r="AZ6135" s="6"/>
      <c r="BA6135" s="6"/>
      <c r="BB6135" s="6"/>
      <c r="BC6135" s="6"/>
      <c r="BD6135" s="6"/>
      <c r="BE6135" s="6"/>
      <c r="BF6135" s="6"/>
      <c r="BG6135" s="6"/>
    </row>
    <row r="6136" spans="34:59" x14ac:dyDescent="0.25">
      <c r="AH6136" s="10"/>
      <c r="AI6136" s="6"/>
      <c r="AJ6136" s="10"/>
      <c r="AK6136" s="10"/>
      <c r="AL6136" s="10"/>
      <c r="AM6136" s="10"/>
      <c r="AN6136" s="10"/>
      <c r="AO6136" s="10"/>
      <c r="AP6136" s="10"/>
      <c r="AQ6136" s="10"/>
      <c r="AR6136" s="10"/>
      <c r="AS6136" s="10"/>
      <c r="AT6136" s="10"/>
      <c r="AU6136" s="10"/>
      <c r="AV6136" s="10"/>
      <c r="AW6136" s="10"/>
      <c r="AX6136" s="10"/>
      <c r="AY6136" s="10"/>
      <c r="AZ6136" s="10"/>
      <c r="BA6136" s="10"/>
      <c r="BB6136" s="10"/>
      <c r="BC6136" s="10"/>
      <c r="BD6136" s="10"/>
      <c r="BE6136" s="10"/>
      <c r="BF6136" s="10"/>
      <c r="BG6136" s="6"/>
    </row>
    <row r="6137" spans="34:59" x14ac:dyDescent="0.25">
      <c r="AH6137" s="6"/>
      <c r="AI6137" s="6"/>
      <c r="AJ6137" s="6"/>
      <c r="AK6137" s="6"/>
      <c r="AL6137" s="6"/>
      <c r="AM6137" s="6"/>
      <c r="AN6137" s="6"/>
      <c r="AO6137" s="6"/>
      <c r="AP6137" s="6"/>
      <c r="AQ6137" s="6"/>
      <c r="AR6137" s="6"/>
      <c r="AS6137" s="6"/>
      <c r="AT6137" s="6"/>
      <c r="AU6137" s="6"/>
      <c r="AV6137" s="6"/>
      <c r="AW6137" s="6"/>
      <c r="AX6137" s="6"/>
      <c r="AY6137" s="6"/>
      <c r="AZ6137" s="6"/>
      <c r="BA6137" s="6"/>
      <c r="BB6137" s="6"/>
      <c r="BC6137" s="6"/>
      <c r="BD6137" s="6"/>
      <c r="BE6137" s="6"/>
      <c r="BF6137" s="6"/>
      <c r="BG6137" s="10"/>
    </row>
    <row r="6138" spans="34:59" x14ac:dyDescent="0.25">
      <c r="AH6138" s="10"/>
      <c r="AI6138" s="6"/>
    </row>
    <row r="6139" spans="34:59" x14ac:dyDescent="0.25">
      <c r="AH6139" s="6"/>
      <c r="AI6139" s="6"/>
      <c r="AJ6139" s="6"/>
      <c r="AK6139" s="6"/>
      <c r="AL6139" s="6"/>
      <c r="AM6139" s="6"/>
      <c r="AN6139" s="6"/>
      <c r="AO6139" s="6"/>
      <c r="AP6139" s="6"/>
      <c r="AQ6139" s="6"/>
      <c r="AR6139" s="6"/>
      <c r="AS6139" s="6"/>
      <c r="AT6139" s="6"/>
      <c r="AU6139" s="6"/>
      <c r="AV6139" s="6"/>
      <c r="AW6139" s="6"/>
      <c r="AX6139" s="6"/>
      <c r="AY6139" s="6"/>
      <c r="AZ6139" s="6"/>
      <c r="BA6139" s="6"/>
      <c r="BB6139" s="6"/>
      <c r="BC6139" s="6"/>
      <c r="BD6139" s="6"/>
      <c r="BE6139" s="6"/>
      <c r="BF6139" s="6"/>
      <c r="BG6139" s="6"/>
    </row>
    <row r="6140" spans="34:59" x14ac:dyDescent="0.25">
      <c r="AH6140" s="10"/>
      <c r="AI6140" s="6"/>
      <c r="AJ6140" s="10"/>
      <c r="AK6140" s="10"/>
      <c r="AL6140" s="10"/>
      <c r="AM6140" s="10"/>
      <c r="AN6140" s="10"/>
      <c r="AO6140" s="10"/>
      <c r="AP6140" s="10"/>
      <c r="AQ6140" s="10"/>
      <c r="AR6140" s="10"/>
      <c r="AS6140" s="10"/>
      <c r="AT6140" s="10"/>
      <c r="AU6140" s="10"/>
      <c r="AV6140" s="10"/>
      <c r="AW6140" s="10"/>
      <c r="AX6140" s="10"/>
      <c r="AY6140" s="10"/>
      <c r="AZ6140" s="10"/>
      <c r="BA6140" s="10"/>
      <c r="BB6140" s="10"/>
      <c r="BC6140" s="10"/>
      <c r="BD6140" s="10"/>
      <c r="BE6140" s="10"/>
      <c r="BF6140" s="10"/>
      <c r="BG6140" s="6"/>
    </row>
    <row r="6141" spans="34:59" x14ac:dyDescent="0.25">
      <c r="AH6141" s="6"/>
      <c r="AI6141" s="6"/>
      <c r="AJ6141" s="6"/>
      <c r="AK6141" s="6"/>
      <c r="AL6141" s="6"/>
      <c r="AM6141" s="6"/>
      <c r="AN6141" s="6"/>
      <c r="AO6141" s="6"/>
      <c r="AP6141" s="6"/>
      <c r="AQ6141" s="6"/>
      <c r="AR6141" s="6"/>
      <c r="AS6141" s="6"/>
      <c r="AT6141" s="6"/>
      <c r="AU6141" s="6"/>
      <c r="AV6141" s="6"/>
      <c r="AW6141" s="6"/>
      <c r="AX6141" s="6"/>
      <c r="AY6141" s="6"/>
      <c r="AZ6141" s="6"/>
      <c r="BA6141" s="6"/>
      <c r="BB6141" s="6"/>
      <c r="BC6141" s="6"/>
      <c r="BD6141" s="6"/>
      <c r="BE6141" s="6"/>
      <c r="BF6141" s="6"/>
      <c r="BG6141" s="10"/>
    </row>
    <row r="6142" spans="34:59" x14ac:dyDescent="0.25">
      <c r="AH6142" s="10"/>
      <c r="AI6142" s="6"/>
    </row>
    <row r="6143" spans="34:59" x14ac:dyDescent="0.25">
      <c r="AH6143" s="6"/>
      <c r="AI6143" s="6"/>
      <c r="AJ6143" s="6"/>
      <c r="AK6143" s="6"/>
      <c r="AL6143" s="6"/>
      <c r="AM6143" s="6"/>
      <c r="AN6143" s="6"/>
      <c r="AO6143" s="6"/>
      <c r="AP6143" s="6"/>
      <c r="AQ6143" s="6"/>
      <c r="AR6143" s="6"/>
      <c r="AS6143" s="6"/>
      <c r="AT6143" s="6"/>
      <c r="AU6143" s="6"/>
      <c r="AV6143" s="6"/>
      <c r="AW6143" s="6"/>
      <c r="AX6143" s="6"/>
      <c r="AY6143" s="6"/>
      <c r="AZ6143" s="6"/>
      <c r="BA6143" s="6"/>
      <c r="BB6143" s="6"/>
      <c r="BC6143" s="6"/>
      <c r="BD6143" s="6"/>
      <c r="BE6143" s="6"/>
      <c r="BF6143" s="6"/>
      <c r="BG6143" s="6"/>
    </row>
    <row r="6144" spans="34:59" x14ac:dyDescent="0.25">
      <c r="AH6144" s="10"/>
      <c r="AI6144" s="6"/>
      <c r="AJ6144" s="10"/>
      <c r="AK6144" s="10"/>
      <c r="AL6144" s="10"/>
      <c r="AM6144" s="10"/>
      <c r="AN6144" s="10"/>
      <c r="AO6144" s="10"/>
      <c r="AP6144" s="10"/>
      <c r="AQ6144" s="10"/>
      <c r="AR6144" s="10"/>
      <c r="AS6144" s="10"/>
      <c r="AT6144" s="10"/>
      <c r="AU6144" s="10"/>
      <c r="AV6144" s="10"/>
      <c r="AW6144" s="10"/>
      <c r="AX6144" s="10"/>
      <c r="AY6144" s="10"/>
      <c r="AZ6144" s="10"/>
      <c r="BA6144" s="10"/>
      <c r="BB6144" s="10"/>
      <c r="BC6144" s="10"/>
      <c r="BD6144" s="10"/>
      <c r="BE6144" s="10"/>
      <c r="BF6144" s="10"/>
      <c r="BG6144" s="6"/>
    </row>
    <row r="6145" spans="34:59" x14ac:dyDescent="0.25">
      <c r="AH6145" s="6"/>
      <c r="AI6145" s="6"/>
      <c r="AJ6145" s="6"/>
      <c r="AK6145" s="6"/>
      <c r="AL6145" s="6"/>
      <c r="AM6145" s="6"/>
      <c r="AN6145" s="6"/>
      <c r="AO6145" s="6"/>
      <c r="AP6145" s="6"/>
      <c r="AQ6145" s="6"/>
      <c r="AR6145" s="6"/>
      <c r="AS6145" s="6"/>
      <c r="AT6145" s="6"/>
      <c r="AU6145" s="6"/>
      <c r="AV6145" s="6"/>
      <c r="AW6145" s="6"/>
      <c r="AX6145" s="6"/>
      <c r="AY6145" s="6"/>
      <c r="AZ6145" s="6"/>
      <c r="BA6145" s="6"/>
      <c r="BB6145" s="6"/>
      <c r="BC6145" s="6"/>
      <c r="BD6145" s="6"/>
      <c r="BE6145" s="6"/>
      <c r="BF6145" s="6"/>
      <c r="BG6145" s="10"/>
    </row>
    <row r="6146" spans="34:59" x14ac:dyDescent="0.25">
      <c r="AH6146" s="10"/>
      <c r="AI6146" s="6"/>
    </row>
    <row r="6147" spans="34:59" x14ac:dyDescent="0.25">
      <c r="AH6147" s="6"/>
      <c r="AI6147" s="6"/>
      <c r="AJ6147" s="6"/>
      <c r="AK6147" s="6"/>
      <c r="AL6147" s="6"/>
      <c r="AM6147" s="6"/>
      <c r="AN6147" s="6"/>
      <c r="AO6147" s="6"/>
      <c r="AP6147" s="6"/>
      <c r="AQ6147" s="6"/>
      <c r="AR6147" s="6"/>
      <c r="AS6147" s="6"/>
      <c r="AT6147" s="6"/>
      <c r="AU6147" s="6"/>
      <c r="AV6147" s="6"/>
      <c r="AW6147" s="6"/>
      <c r="AX6147" s="6"/>
      <c r="AY6147" s="6"/>
      <c r="AZ6147" s="6"/>
      <c r="BA6147" s="6"/>
      <c r="BB6147" s="6"/>
      <c r="BC6147" s="6"/>
      <c r="BD6147" s="6"/>
      <c r="BE6147" s="6"/>
      <c r="BF6147" s="6"/>
      <c r="BG6147" s="6"/>
    </row>
    <row r="6148" spans="34:59" x14ac:dyDescent="0.25">
      <c r="AH6148" s="10"/>
      <c r="AI6148" s="6"/>
      <c r="AJ6148" s="10"/>
      <c r="AK6148" s="10"/>
      <c r="AL6148" s="10"/>
      <c r="AM6148" s="10"/>
      <c r="AN6148" s="10"/>
      <c r="AO6148" s="10"/>
      <c r="AP6148" s="10"/>
      <c r="AQ6148" s="10"/>
      <c r="AR6148" s="10"/>
      <c r="AS6148" s="10"/>
      <c r="AT6148" s="10"/>
      <c r="AU6148" s="10"/>
      <c r="AV6148" s="10"/>
      <c r="AW6148" s="10"/>
      <c r="AX6148" s="10"/>
      <c r="AY6148" s="10"/>
      <c r="AZ6148" s="10"/>
      <c r="BA6148" s="10"/>
      <c r="BB6148" s="10"/>
      <c r="BC6148" s="10"/>
      <c r="BD6148" s="10"/>
      <c r="BE6148" s="10"/>
      <c r="BF6148" s="10"/>
      <c r="BG6148" s="6"/>
    </row>
    <row r="6149" spans="34:59" x14ac:dyDescent="0.25">
      <c r="AH6149" s="6"/>
      <c r="AI6149" s="6"/>
      <c r="AJ6149" s="6"/>
      <c r="AK6149" s="6"/>
      <c r="AL6149" s="6"/>
      <c r="AM6149" s="6"/>
      <c r="AN6149" s="6"/>
      <c r="AO6149" s="6"/>
      <c r="AP6149" s="6"/>
      <c r="AQ6149" s="6"/>
      <c r="AR6149" s="6"/>
      <c r="AS6149" s="6"/>
      <c r="AT6149" s="6"/>
      <c r="AU6149" s="6"/>
      <c r="AV6149" s="6"/>
      <c r="AW6149" s="6"/>
      <c r="AX6149" s="6"/>
      <c r="AY6149" s="6"/>
      <c r="AZ6149" s="6"/>
      <c r="BA6149" s="6"/>
      <c r="BB6149" s="6"/>
      <c r="BC6149" s="6"/>
      <c r="BD6149" s="6"/>
      <c r="BE6149" s="6"/>
      <c r="BF6149" s="6"/>
      <c r="BG6149" s="10"/>
    </row>
    <row r="6150" spans="34:59" x14ac:dyDescent="0.25">
      <c r="AH6150" s="10"/>
      <c r="AI6150" s="6"/>
    </row>
    <row r="6151" spans="34:59" x14ac:dyDescent="0.25">
      <c r="AH6151" s="6"/>
      <c r="AI6151" s="6"/>
      <c r="AJ6151" s="6"/>
      <c r="AK6151" s="6"/>
      <c r="AL6151" s="6"/>
      <c r="AM6151" s="6"/>
      <c r="AN6151" s="6"/>
      <c r="AO6151" s="6"/>
      <c r="AP6151" s="6"/>
      <c r="AQ6151" s="6"/>
      <c r="AR6151" s="6"/>
      <c r="AS6151" s="6"/>
      <c r="AT6151" s="6"/>
      <c r="AU6151" s="6"/>
      <c r="AV6151" s="6"/>
      <c r="AW6151" s="6"/>
      <c r="AX6151" s="6"/>
      <c r="AY6151" s="6"/>
      <c r="AZ6151" s="6"/>
      <c r="BA6151" s="6"/>
      <c r="BB6151" s="6"/>
      <c r="BC6151" s="6"/>
      <c r="BD6151" s="6"/>
      <c r="BE6151" s="6"/>
      <c r="BF6151" s="6"/>
      <c r="BG6151" s="6"/>
    </row>
    <row r="6152" spans="34:59" x14ac:dyDescent="0.25">
      <c r="AH6152" s="10"/>
      <c r="AI6152" s="6"/>
      <c r="AJ6152" s="10"/>
      <c r="AK6152" s="10"/>
      <c r="AL6152" s="10"/>
      <c r="AM6152" s="10"/>
      <c r="AN6152" s="10"/>
      <c r="AO6152" s="10"/>
      <c r="AP6152" s="10"/>
      <c r="AQ6152" s="10"/>
      <c r="AR6152" s="10"/>
      <c r="AS6152" s="10"/>
      <c r="AT6152" s="10"/>
      <c r="AU6152" s="10"/>
      <c r="AV6152" s="10"/>
      <c r="AW6152" s="10"/>
      <c r="AX6152" s="10"/>
      <c r="AY6152" s="10"/>
      <c r="AZ6152" s="10"/>
      <c r="BA6152" s="10"/>
      <c r="BB6152" s="10"/>
      <c r="BC6152" s="10"/>
      <c r="BD6152" s="10"/>
      <c r="BE6152" s="10"/>
      <c r="BF6152" s="10"/>
      <c r="BG6152" s="6"/>
    </row>
    <row r="6153" spans="34:59" x14ac:dyDescent="0.25">
      <c r="AH6153" s="6"/>
      <c r="AI6153" s="6"/>
      <c r="AJ6153" s="6"/>
      <c r="AK6153" s="6"/>
      <c r="AL6153" s="6"/>
      <c r="AM6153" s="6"/>
      <c r="AN6153" s="6"/>
      <c r="AO6153" s="6"/>
      <c r="AP6153" s="6"/>
      <c r="AQ6153" s="6"/>
      <c r="AR6153" s="6"/>
      <c r="AS6153" s="6"/>
      <c r="AT6153" s="6"/>
      <c r="AU6153" s="6"/>
      <c r="AV6153" s="6"/>
      <c r="AW6153" s="6"/>
      <c r="AX6153" s="6"/>
      <c r="AY6153" s="6"/>
      <c r="AZ6153" s="6"/>
      <c r="BA6153" s="6"/>
      <c r="BB6153" s="6"/>
      <c r="BC6153" s="6"/>
      <c r="BD6153" s="6"/>
      <c r="BE6153" s="6"/>
      <c r="BF6153" s="6"/>
      <c r="BG6153" s="10"/>
    </row>
    <row r="6154" spans="34:59" x14ac:dyDescent="0.25">
      <c r="AH6154" s="10"/>
      <c r="AI6154" s="6"/>
    </row>
    <row r="6155" spans="34:59" x14ac:dyDescent="0.25">
      <c r="AH6155" s="6"/>
      <c r="AI6155" s="6"/>
      <c r="AJ6155" s="6"/>
      <c r="AK6155" s="6"/>
      <c r="AL6155" s="6"/>
      <c r="AM6155" s="6"/>
      <c r="AN6155" s="6"/>
      <c r="AO6155" s="6"/>
      <c r="AP6155" s="6"/>
      <c r="AQ6155" s="6"/>
      <c r="AR6155" s="6"/>
      <c r="AS6155" s="6"/>
      <c r="AT6155" s="6"/>
      <c r="AU6155" s="6"/>
      <c r="AV6155" s="6"/>
      <c r="AW6155" s="6"/>
      <c r="AX6155" s="6"/>
      <c r="AY6155" s="6"/>
      <c r="AZ6155" s="6"/>
      <c r="BA6155" s="6"/>
      <c r="BB6155" s="6"/>
      <c r="BC6155" s="6"/>
      <c r="BD6155" s="6"/>
      <c r="BE6155" s="6"/>
      <c r="BF6155" s="6"/>
      <c r="BG6155" s="6"/>
    </row>
    <row r="6156" spans="34:59" x14ac:dyDescent="0.25">
      <c r="AH6156" s="10"/>
      <c r="AI6156" s="6"/>
      <c r="AJ6156" s="10"/>
      <c r="AK6156" s="10"/>
      <c r="AL6156" s="10"/>
      <c r="AM6156" s="10"/>
      <c r="AN6156" s="10"/>
      <c r="AO6156" s="10"/>
      <c r="AP6156" s="10"/>
      <c r="AQ6156" s="10"/>
      <c r="AR6156" s="10"/>
      <c r="AS6156" s="10"/>
      <c r="AT6156" s="10"/>
      <c r="AU6156" s="10"/>
      <c r="AV6156" s="10"/>
      <c r="AW6156" s="10"/>
      <c r="AX6156" s="10"/>
      <c r="AY6156" s="10"/>
      <c r="AZ6156" s="10"/>
      <c r="BA6156" s="10"/>
      <c r="BB6156" s="10"/>
      <c r="BC6156" s="10"/>
      <c r="BD6156" s="10"/>
      <c r="BE6156" s="10"/>
      <c r="BF6156" s="10"/>
      <c r="BG6156" s="6"/>
    </row>
    <row r="6157" spans="34:59" x14ac:dyDescent="0.25">
      <c r="AH6157" s="6"/>
      <c r="AI6157" s="6"/>
      <c r="AJ6157" s="6"/>
      <c r="AK6157" s="6"/>
      <c r="AL6157" s="6"/>
      <c r="AM6157" s="6"/>
      <c r="AN6157" s="6"/>
      <c r="AO6157" s="6"/>
      <c r="AP6157" s="6"/>
      <c r="AQ6157" s="6"/>
      <c r="AR6157" s="6"/>
      <c r="AS6157" s="6"/>
      <c r="AT6157" s="6"/>
      <c r="AU6157" s="6"/>
      <c r="AV6157" s="6"/>
      <c r="AW6157" s="6"/>
      <c r="AX6157" s="6"/>
      <c r="AY6157" s="6"/>
      <c r="AZ6157" s="6"/>
      <c r="BA6157" s="6"/>
      <c r="BB6157" s="6"/>
      <c r="BC6157" s="6"/>
      <c r="BD6157" s="6"/>
      <c r="BE6157" s="6"/>
      <c r="BF6157" s="6"/>
      <c r="BG6157" s="10"/>
    </row>
    <row r="6158" spans="34:59" x14ac:dyDescent="0.25">
      <c r="AH6158" s="10"/>
      <c r="AI6158" s="6"/>
    </row>
    <row r="6159" spans="34:59" x14ac:dyDescent="0.25">
      <c r="AH6159" s="6"/>
      <c r="AI6159" s="6"/>
      <c r="AJ6159" s="6"/>
      <c r="AK6159" s="6"/>
      <c r="AL6159" s="6"/>
      <c r="AM6159" s="6"/>
      <c r="AN6159" s="6"/>
      <c r="AO6159" s="6"/>
      <c r="AP6159" s="6"/>
      <c r="AQ6159" s="6"/>
      <c r="AR6159" s="6"/>
      <c r="AS6159" s="6"/>
      <c r="AT6159" s="6"/>
      <c r="AU6159" s="6"/>
      <c r="AV6159" s="6"/>
      <c r="AW6159" s="6"/>
      <c r="AX6159" s="6"/>
      <c r="AY6159" s="6"/>
      <c r="AZ6159" s="6"/>
      <c r="BA6159" s="6"/>
      <c r="BB6159" s="6"/>
      <c r="BC6159" s="6"/>
      <c r="BD6159" s="6"/>
      <c r="BE6159" s="6"/>
      <c r="BF6159" s="6"/>
      <c r="BG6159" s="6"/>
    </row>
    <row r="6160" spans="34:59" x14ac:dyDescent="0.25">
      <c r="AH6160" s="10"/>
      <c r="AI6160" s="6"/>
      <c r="AJ6160" s="10"/>
      <c r="AK6160" s="10"/>
      <c r="AL6160" s="10"/>
      <c r="AM6160" s="10"/>
      <c r="AN6160" s="10"/>
      <c r="AO6160" s="10"/>
      <c r="AP6160" s="10"/>
      <c r="AQ6160" s="10"/>
      <c r="AR6160" s="10"/>
      <c r="AS6160" s="10"/>
      <c r="AT6160" s="10"/>
      <c r="AU6160" s="10"/>
      <c r="AV6160" s="10"/>
      <c r="AW6160" s="10"/>
      <c r="AX6160" s="10"/>
      <c r="AY6160" s="10"/>
      <c r="AZ6160" s="10"/>
      <c r="BA6160" s="10"/>
      <c r="BB6160" s="10"/>
      <c r="BC6160" s="10"/>
      <c r="BD6160" s="10"/>
      <c r="BE6160" s="10"/>
      <c r="BF6160" s="10"/>
      <c r="BG6160" s="6"/>
    </row>
    <row r="6161" spans="34:59" x14ac:dyDescent="0.25">
      <c r="AH6161" s="6"/>
      <c r="AI6161" s="6"/>
      <c r="AJ6161" s="6"/>
      <c r="AK6161" s="6"/>
      <c r="AL6161" s="6"/>
      <c r="AM6161" s="6"/>
      <c r="AN6161" s="6"/>
      <c r="AO6161" s="6"/>
      <c r="AP6161" s="6"/>
      <c r="AQ6161" s="6"/>
      <c r="AR6161" s="6"/>
      <c r="AS6161" s="6"/>
      <c r="AT6161" s="6"/>
      <c r="AU6161" s="6"/>
      <c r="AV6161" s="6"/>
      <c r="AW6161" s="6"/>
      <c r="AX6161" s="6"/>
      <c r="AY6161" s="6"/>
      <c r="AZ6161" s="6"/>
      <c r="BA6161" s="6"/>
      <c r="BB6161" s="6"/>
      <c r="BC6161" s="6"/>
      <c r="BD6161" s="6"/>
      <c r="BE6161" s="6"/>
      <c r="BF6161" s="6"/>
      <c r="BG6161" s="10"/>
    </row>
    <row r="6162" spans="34:59" x14ac:dyDescent="0.25">
      <c r="AH6162" s="10"/>
      <c r="AI6162" s="6"/>
    </row>
    <row r="6163" spans="34:59" x14ac:dyDescent="0.25">
      <c r="AH6163" s="6"/>
      <c r="AI6163" s="6"/>
      <c r="AJ6163" s="6"/>
      <c r="AK6163" s="6"/>
      <c r="AL6163" s="6"/>
      <c r="AM6163" s="6"/>
      <c r="AN6163" s="6"/>
      <c r="AO6163" s="6"/>
      <c r="AP6163" s="6"/>
      <c r="AQ6163" s="6"/>
      <c r="AR6163" s="6"/>
      <c r="AS6163" s="6"/>
      <c r="AT6163" s="6"/>
      <c r="AU6163" s="6"/>
      <c r="AV6163" s="6"/>
      <c r="AW6163" s="6"/>
      <c r="AX6163" s="6"/>
      <c r="AY6163" s="6"/>
      <c r="AZ6163" s="6"/>
      <c r="BA6163" s="6"/>
      <c r="BB6163" s="6"/>
      <c r="BC6163" s="6"/>
      <c r="BD6163" s="6"/>
      <c r="BE6163" s="6"/>
      <c r="BF6163" s="6"/>
      <c r="BG6163" s="6"/>
    </row>
    <row r="6164" spans="34:59" x14ac:dyDescent="0.25">
      <c r="AH6164" s="10"/>
      <c r="AI6164" s="6"/>
      <c r="AJ6164" s="10"/>
      <c r="AK6164" s="10"/>
      <c r="AL6164" s="10"/>
      <c r="AM6164" s="10"/>
      <c r="AN6164" s="10"/>
      <c r="AO6164" s="10"/>
      <c r="AP6164" s="10"/>
      <c r="AQ6164" s="10"/>
      <c r="AR6164" s="10"/>
      <c r="AS6164" s="10"/>
      <c r="AT6164" s="10"/>
      <c r="AU6164" s="10"/>
      <c r="AV6164" s="10"/>
      <c r="AW6164" s="10"/>
      <c r="AX6164" s="10"/>
      <c r="AY6164" s="10"/>
      <c r="AZ6164" s="10"/>
      <c r="BA6164" s="10"/>
      <c r="BB6164" s="10"/>
      <c r="BC6164" s="10"/>
      <c r="BD6164" s="10"/>
      <c r="BE6164" s="10"/>
      <c r="BF6164" s="10"/>
      <c r="BG6164" s="6"/>
    </row>
    <row r="6165" spans="34:59" x14ac:dyDescent="0.25">
      <c r="AH6165" s="6"/>
      <c r="AI6165" s="6"/>
      <c r="AJ6165" s="6"/>
      <c r="AK6165" s="6"/>
      <c r="AL6165" s="6"/>
      <c r="AM6165" s="6"/>
      <c r="AN6165" s="6"/>
      <c r="AO6165" s="6"/>
      <c r="AP6165" s="6"/>
      <c r="AQ6165" s="6"/>
      <c r="AR6165" s="6"/>
      <c r="AS6165" s="6"/>
      <c r="AT6165" s="6"/>
      <c r="AU6165" s="6"/>
      <c r="AV6165" s="6"/>
      <c r="AW6165" s="6"/>
      <c r="AX6165" s="6"/>
      <c r="AY6165" s="6"/>
      <c r="AZ6165" s="6"/>
      <c r="BA6165" s="6"/>
      <c r="BB6165" s="6"/>
      <c r="BC6165" s="6"/>
      <c r="BD6165" s="6"/>
      <c r="BE6165" s="6"/>
      <c r="BF6165" s="6"/>
      <c r="BG6165" s="10"/>
    </row>
    <row r="6166" spans="34:59" x14ac:dyDescent="0.25">
      <c r="AH6166" s="10"/>
      <c r="AI6166" s="6"/>
    </row>
    <row r="6167" spans="34:59" x14ac:dyDescent="0.25">
      <c r="AH6167" s="6"/>
      <c r="AI6167" s="6"/>
      <c r="AJ6167" s="6"/>
      <c r="AK6167" s="6"/>
      <c r="AL6167" s="6"/>
      <c r="AM6167" s="6"/>
      <c r="AN6167" s="6"/>
      <c r="AO6167" s="6"/>
      <c r="AP6167" s="6"/>
      <c r="AQ6167" s="6"/>
      <c r="AR6167" s="6"/>
      <c r="AS6167" s="6"/>
      <c r="AT6167" s="6"/>
      <c r="AU6167" s="6"/>
      <c r="AV6167" s="6"/>
      <c r="AW6167" s="6"/>
      <c r="AX6167" s="6"/>
      <c r="AY6167" s="6"/>
      <c r="AZ6167" s="6"/>
      <c r="BA6167" s="6"/>
      <c r="BB6167" s="6"/>
      <c r="BC6167" s="6"/>
      <c r="BD6167" s="6"/>
      <c r="BE6167" s="6"/>
      <c r="BF6167" s="6"/>
      <c r="BG6167" s="6"/>
    </row>
    <row r="6168" spans="34:59" x14ac:dyDescent="0.25">
      <c r="AH6168" s="10"/>
      <c r="AI6168" s="6"/>
      <c r="AJ6168" s="10"/>
      <c r="AK6168" s="10"/>
      <c r="AL6168" s="10"/>
      <c r="AM6168" s="10"/>
      <c r="AN6168" s="10"/>
      <c r="AO6168" s="10"/>
      <c r="AP6168" s="10"/>
      <c r="AQ6168" s="10"/>
      <c r="AR6168" s="10"/>
      <c r="AS6168" s="10"/>
      <c r="AT6168" s="10"/>
      <c r="AU6168" s="10"/>
      <c r="AV6168" s="10"/>
      <c r="AW6168" s="10"/>
      <c r="AX6168" s="10"/>
      <c r="AY6168" s="10"/>
      <c r="AZ6168" s="10"/>
      <c r="BA6168" s="10"/>
      <c r="BB6168" s="10"/>
      <c r="BC6168" s="10"/>
      <c r="BD6168" s="10"/>
      <c r="BE6168" s="10"/>
      <c r="BF6168" s="10"/>
      <c r="BG6168" s="6"/>
    </row>
    <row r="6169" spans="34:59" x14ac:dyDescent="0.25">
      <c r="AH6169" s="6"/>
      <c r="AI6169" s="6"/>
      <c r="AJ6169" s="6"/>
      <c r="AK6169" s="6"/>
      <c r="AL6169" s="6"/>
      <c r="AM6169" s="6"/>
      <c r="AN6169" s="6"/>
      <c r="AO6169" s="6"/>
      <c r="AP6169" s="6"/>
      <c r="AQ6169" s="6"/>
      <c r="AR6169" s="6"/>
      <c r="AS6169" s="6"/>
      <c r="AT6169" s="6"/>
      <c r="AU6169" s="6"/>
      <c r="AV6169" s="6"/>
      <c r="AW6169" s="6"/>
      <c r="AX6169" s="6"/>
      <c r="AY6169" s="6"/>
      <c r="AZ6169" s="6"/>
      <c r="BA6169" s="6"/>
      <c r="BB6169" s="6"/>
      <c r="BC6169" s="6"/>
      <c r="BD6169" s="6"/>
      <c r="BE6169" s="6"/>
      <c r="BF6169" s="6"/>
      <c r="BG6169" s="10"/>
    </row>
    <row r="6170" spans="34:59" x14ac:dyDescent="0.25">
      <c r="AH6170" s="10"/>
      <c r="AI6170" s="6"/>
    </row>
    <row r="6171" spans="34:59" x14ac:dyDescent="0.25">
      <c r="AH6171" s="6"/>
      <c r="AI6171" s="6"/>
      <c r="AJ6171" s="6"/>
      <c r="AK6171" s="6"/>
      <c r="AL6171" s="6"/>
      <c r="AM6171" s="6"/>
      <c r="AN6171" s="6"/>
      <c r="AO6171" s="6"/>
      <c r="AP6171" s="6"/>
      <c r="AQ6171" s="6"/>
      <c r="AR6171" s="6"/>
      <c r="AS6171" s="6"/>
      <c r="AT6171" s="6"/>
      <c r="AU6171" s="6"/>
      <c r="AV6171" s="6"/>
      <c r="AW6171" s="6"/>
      <c r="AX6171" s="6"/>
      <c r="AY6171" s="6"/>
      <c r="AZ6171" s="6"/>
      <c r="BA6171" s="6"/>
      <c r="BB6171" s="6"/>
      <c r="BC6171" s="6"/>
      <c r="BD6171" s="6"/>
      <c r="BE6171" s="6"/>
      <c r="BF6171" s="6"/>
      <c r="BG6171" s="6"/>
    </row>
    <row r="6172" spans="34:59" x14ac:dyDescent="0.25">
      <c r="AH6172" s="10"/>
      <c r="AI6172" s="6"/>
      <c r="AJ6172" s="10"/>
      <c r="AK6172" s="10"/>
      <c r="AL6172" s="10"/>
      <c r="AM6172" s="10"/>
      <c r="AN6172" s="10"/>
      <c r="AO6172" s="10"/>
      <c r="AP6172" s="10"/>
      <c r="AQ6172" s="10"/>
      <c r="AR6172" s="10"/>
      <c r="AS6172" s="10"/>
      <c r="AT6172" s="10"/>
      <c r="AU6172" s="10"/>
      <c r="AV6172" s="10"/>
      <c r="AW6172" s="10"/>
      <c r="AX6172" s="10"/>
      <c r="AY6172" s="10"/>
      <c r="AZ6172" s="10"/>
      <c r="BA6172" s="10"/>
      <c r="BB6172" s="10"/>
      <c r="BC6172" s="10"/>
      <c r="BD6172" s="10"/>
      <c r="BE6172" s="10"/>
      <c r="BF6172" s="10"/>
      <c r="BG6172" s="6"/>
    </row>
    <row r="6173" spans="34:59" x14ac:dyDescent="0.25">
      <c r="AH6173" s="6"/>
      <c r="AI6173" s="6"/>
      <c r="AJ6173" s="6"/>
      <c r="AK6173" s="6"/>
      <c r="AL6173" s="6"/>
      <c r="AM6173" s="6"/>
      <c r="AN6173" s="6"/>
      <c r="AO6173" s="6"/>
      <c r="AP6173" s="6"/>
      <c r="AQ6173" s="6"/>
      <c r="AR6173" s="6"/>
      <c r="AS6173" s="6"/>
      <c r="AT6173" s="6"/>
      <c r="AU6173" s="6"/>
      <c r="AV6173" s="6"/>
      <c r="AW6173" s="6"/>
      <c r="AX6173" s="6"/>
      <c r="AY6173" s="6"/>
      <c r="AZ6173" s="6"/>
      <c r="BA6173" s="6"/>
      <c r="BB6173" s="6"/>
      <c r="BC6173" s="6"/>
      <c r="BD6173" s="6"/>
      <c r="BE6173" s="6"/>
      <c r="BF6173" s="6"/>
      <c r="BG6173" s="10"/>
    </row>
    <row r="6174" spans="34:59" x14ac:dyDescent="0.25">
      <c r="AH6174" s="10"/>
      <c r="AI6174" s="6"/>
    </row>
    <row r="6175" spans="34:59" x14ac:dyDescent="0.25">
      <c r="AH6175" s="6"/>
      <c r="AI6175" s="6"/>
      <c r="AJ6175" s="6"/>
      <c r="AK6175" s="6"/>
      <c r="AL6175" s="6"/>
      <c r="AM6175" s="6"/>
      <c r="AN6175" s="6"/>
      <c r="AO6175" s="6"/>
      <c r="AP6175" s="6"/>
      <c r="AQ6175" s="6"/>
      <c r="AR6175" s="6"/>
      <c r="AS6175" s="6"/>
      <c r="AT6175" s="6"/>
      <c r="AU6175" s="6"/>
      <c r="AV6175" s="6"/>
      <c r="AW6175" s="6"/>
      <c r="AX6175" s="6"/>
      <c r="AY6175" s="6"/>
      <c r="AZ6175" s="6"/>
      <c r="BA6175" s="6"/>
      <c r="BB6175" s="6"/>
      <c r="BC6175" s="6"/>
      <c r="BD6175" s="6"/>
      <c r="BE6175" s="6"/>
      <c r="BF6175" s="6"/>
      <c r="BG6175" s="6"/>
    </row>
    <row r="6176" spans="34:59" x14ac:dyDescent="0.25">
      <c r="AH6176" s="10"/>
      <c r="AI6176" s="6"/>
      <c r="AJ6176" s="10"/>
      <c r="AK6176" s="10"/>
      <c r="AL6176" s="10"/>
      <c r="AM6176" s="10"/>
      <c r="AN6176" s="10"/>
      <c r="AO6176" s="10"/>
      <c r="AP6176" s="10"/>
      <c r="AQ6176" s="10"/>
      <c r="AR6176" s="10"/>
      <c r="AS6176" s="10"/>
      <c r="AT6176" s="10"/>
      <c r="AU6176" s="10"/>
      <c r="AV6176" s="10"/>
      <c r="AW6176" s="10"/>
      <c r="AX6176" s="10"/>
      <c r="AY6176" s="10"/>
      <c r="AZ6176" s="10"/>
      <c r="BA6176" s="10"/>
      <c r="BB6176" s="10"/>
      <c r="BC6176" s="10"/>
      <c r="BD6176" s="10"/>
      <c r="BE6176" s="10"/>
      <c r="BF6176" s="10"/>
      <c r="BG6176" s="6"/>
    </row>
    <row r="6177" spans="34:59" x14ac:dyDescent="0.25">
      <c r="AH6177" s="6"/>
      <c r="AI6177" s="6"/>
      <c r="AJ6177" s="6"/>
      <c r="AK6177" s="6"/>
      <c r="AL6177" s="6"/>
      <c r="AM6177" s="6"/>
      <c r="AN6177" s="6"/>
      <c r="AO6177" s="6"/>
      <c r="AP6177" s="6"/>
      <c r="AQ6177" s="6"/>
      <c r="AR6177" s="6"/>
      <c r="AS6177" s="6"/>
      <c r="AT6177" s="6"/>
      <c r="AU6177" s="6"/>
      <c r="AV6177" s="6"/>
      <c r="AW6177" s="6"/>
      <c r="AX6177" s="6"/>
      <c r="AY6177" s="6"/>
      <c r="AZ6177" s="6"/>
      <c r="BA6177" s="6"/>
      <c r="BB6177" s="6"/>
      <c r="BC6177" s="6"/>
      <c r="BD6177" s="6"/>
      <c r="BE6177" s="6"/>
      <c r="BF6177" s="6"/>
      <c r="BG6177" s="10"/>
    </row>
    <row r="6178" spans="34:59" x14ac:dyDescent="0.25">
      <c r="AH6178" s="10"/>
      <c r="AI6178" s="6"/>
    </row>
    <row r="6179" spans="34:59" x14ac:dyDescent="0.25">
      <c r="AH6179" s="6"/>
      <c r="AI6179" s="6"/>
      <c r="AJ6179" s="6"/>
      <c r="AK6179" s="6"/>
      <c r="AL6179" s="6"/>
      <c r="AM6179" s="6"/>
      <c r="AN6179" s="6"/>
      <c r="AO6179" s="6"/>
      <c r="AP6179" s="6"/>
      <c r="AQ6179" s="6"/>
      <c r="AR6179" s="6"/>
      <c r="AS6179" s="6"/>
      <c r="AT6179" s="6"/>
      <c r="AU6179" s="6"/>
      <c r="AV6179" s="6"/>
      <c r="AW6179" s="6"/>
      <c r="AX6179" s="6"/>
      <c r="AY6179" s="6"/>
      <c r="AZ6179" s="6"/>
      <c r="BA6179" s="6"/>
      <c r="BB6179" s="6"/>
      <c r="BC6179" s="6"/>
      <c r="BD6179" s="6"/>
      <c r="BE6179" s="6"/>
      <c r="BF6179" s="6"/>
      <c r="BG6179" s="6"/>
    </row>
    <row r="6180" spans="34:59" x14ac:dyDescent="0.25">
      <c r="AH6180" s="10"/>
      <c r="AI6180" s="6"/>
      <c r="AJ6180" s="10"/>
      <c r="AK6180" s="10"/>
      <c r="AL6180" s="10"/>
      <c r="AM6180" s="10"/>
      <c r="AN6180" s="10"/>
      <c r="AO6180" s="10"/>
      <c r="AP6180" s="10"/>
      <c r="AQ6180" s="10"/>
      <c r="AR6180" s="10"/>
      <c r="AS6180" s="10"/>
      <c r="AT6180" s="10"/>
      <c r="AU6180" s="10"/>
      <c r="AV6180" s="10"/>
      <c r="AW6180" s="10"/>
      <c r="AX6180" s="10"/>
      <c r="AY6180" s="10"/>
      <c r="AZ6180" s="10"/>
      <c r="BA6180" s="10"/>
      <c r="BB6180" s="10"/>
      <c r="BC6180" s="10"/>
      <c r="BD6180" s="10"/>
      <c r="BE6180" s="10"/>
      <c r="BF6180" s="10"/>
      <c r="BG6180" s="6"/>
    </row>
    <row r="6181" spans="34:59" x14ac:dyDescent="0.25">
      <c r="AH6181" s="6"/>
      <c r="AI6181" s="6"/>
      <c r="AJ6181" s="6"/>
      <c r="AK6181" s="6"/>
      <c r="AL6181" s="6"/>
      <c r="AM6181" s="6"/>
      <c r="AN6181" s="6"/>
      <c r="AO6181" s="6"/>
      <c r="AP6181" s="6"/>
      <c r="AQ6181" s="6"/>
      <c r="AR6181" s="6"/>
      <c r="AS6181" s="6"/>
      <c r="AT6181" s="6"/>
      <c r="AU6181" s="6"/>
      <c r="AV6181" s="6"/>
      <c r="AW6181" s="6"/>
      <c r="AX6181" s="6"/>
      <c r="AY6181" s="6"/>
      <c r="AZ6181" s="6"/>
      <c r="BA6181" s="6"/>
      <c r="BB6181" s="6"/>
      <c r="BC6181" s="6"/>
      <c r="BD6181" s="6"/>
      <c r="BE6181" s="6"/>
      <c r="BF6181" s="6"/>
      <c r="BG6181" s="10"/>
    </row>
    <row r="6182" spans="34:59" x14ac:dyDescent="0.25">
      <c r="AH6182" s="10"/>
      <c r="AI6182" s="6"/>
    </row>
    <row r="6183" spans="34:59" x14ac:dyDescent="0.25">
      <c r="AH6183" s="6"/>
      <c r="AI6183" s="6"/>
      <c r="AJ6183" s="6"/>
      <c r="AK6183" s="6"/>
      <c r="AL6183" s="6"/>
      <c r="AM6183" s="6"/>
      <c r="AN6183" s="6"/>
      <c r="AO6183" s="6"/>
      <c r="AP6183" s="6"/>
      <c r="AQ6183" s="6"/>
      <c r="AR6183" s="6"/>
      <c r="AS6183" s="6"/>
      <c r="AT6183" s="6"/>
      <c r="AU6183" s="6"/>
      <c r="AV6183" s="6"/>
      <c r="AW6183" s="6"/>
      <c r="AX6183" s="6"/>
      <c r="AY6183" s="6"/>
      <c r="AZ6183" s="6"/>
      <c r="BA6183" s="6"/>
      <c r="BB6183" s="6"/>
      <c r="BC6183" s="6"/>
      <c r="BD6183" s="6"/>
      <c r="BE6183" s="6"/>
      <c r="BF6183" s="6"/>
      <c r="BG6183" s="6"/>
    </row>
    <row r="6184" spans="34:59" x14ac:dyDescent="0.25">
      <c r="AH6184" s="10"/>
      <c r="AI6184" s="6"/>
      <c r="AJ6184" s="10"/>
      <c r="AK6184" s="10"/>
      <c r="AL6184" s="10"/>
      <c r="AM6184" s="10"/>
      <c r="AN6184" s="10"/>
      <c r="AO6184" s="10"/>
      <c r="AP6184" s="10"/>
      <c r="AQ6184" s="10"/>
      <c r="AR6184" s="10"/>
      <c r="AS6184" s="10"/>
      <c r="AT6184" s="10"/>
      <c r="AU6184" s="10"/>
      <c r="AV6184" s="10"/>
      <c r="AW6184" s="10"/>
      <c r="AX6184" s="10"/>
      <c r="AY6184" s="10"/>
      <c r="AZ6184" s="10"/>
      <c r="BA6184" s="10"/>
      <c r="BB6184" s="10"/>
      <c r="BC6184" s="10"/>
      <c r="BD6184" s="10"/>
      <c r="BE6184" s="10"/>
      <c r="BF6184" s="10"/>
      <c r="BG6184" s="6"/>
    </row>
    <row r="6185" spans="34:59" x14ac:dyDescent="0.25">
      <c r="AH6185" s="6"/>
      <c r="AI6185" s="6"/>
      <c r="AJ6185" s="6"/>
      <c r="AK6185" s="6"/>
      <c r="AL6185" s="6"/>
      <c r="AM6185" s="6"/>
      <c r="AN6185" s="6"/>
      <c r="AO6185" s="6"/>
      <c r="AP6185" s="6"/>
      <c r="AQ6185" s="6"/>
      <c r="AR6185" s="6"/>
      <c r="AS6185" s="6"/>
      <c r="AT6185" s="6"/>
      <c r="AU6185" s="6"/>
      <c r="AV6185" s="6"/>
      <c r="AW6185" s="6"/>
      <c r="AX6185" s="6"/>
      <c r="AY6185" s="6"/>
      <c r="AZ6185" s="6"/>
      <c r="BA6185" s="6"/>
      <c r="BB6185" s="6"/>
      <c r="BC6185" s="6"/>
      <c r="BD6185" s="6"/>
      <c r="BE6185" s="6"/>
      <c r="BF6185" s="6"/>
      <c r="BG6185" s="10"/>
    </row>
    <row r="6186" spans="34:59" x14ac:dyDescent="0.25">
      <c r="AH6186" s="10"/>
      <c r="AI6186" s="6"/>
    </row>
    <row r="6187" spans="34:59" x14ac:dyDescent="0.25">
      <c r="AH6187" s="6"/>
      <c r="AI6187" s="6"/>
      <c r="AJ6187" s="6"/>
      <c r="AK6187" s="6"/>
      <c r="AL6187" s="6"/>
      <c r="AM6187" s="6"/>
      <c r="AN6187" s="6"/>
      <c r="AO6187" s="6"/>
      <c r="AP6187" s="6"/>
      <c r="AQ6187" s="6"/>
      <c r="AR6187" s="6"/>
      <c r="AS6187" s="6"/>
      <c r="AT6187" s="6"/>
      <c r="AU6187" s="6"/>
      <c r="AV6187" s="6"/>
      <c r="AW6187" s="6"/>
      <c r="AX6187" s="6"/>
      <c r="AY6187" s="6"/>
      <c r="AZ6187" s="6"/>
      <c r="BA6187" s="6"/>
      <c r="BB6187" s="6"/>
      <c r="BC6187" s="6"/>
      <c r="BD6187" s="6"/>
      <c r="BE6187" s="6"/>
      <c r="BF6187" s="6"/>
      <c r="BG6187" s="6"/>
    </row>
    <row r="6188" spans="34:59" x14ac:dyDescent="0.25">
      <c r="AH6188" s="10"/>
      <c r="AI6188" s="6"/>
      <c r="AJ6188" s="10"/>
      <c r="AK6188" s="10"/>
      <c r="AL6188" s="10"/>
      <c r="AM6188" s="10"/>
      <c r="AN6188" s="10"/>
      <c r="AO6188" s="10"/>
      <c r="AP6188" s="10"/>
      <c r="AQ6188" s="10"/>
      <c r="AR6188" s="10"/>
      <c r="AS6188" s="10"/>
      <c r="AT6188" s="10"/>
      <c r="AU6188" s="10"/>
      <c r="AV6188" s="10"/>
      <c r="AW6188" s="10"/>
      <c r="AX6188" s="10"/>
      <c r="AY6188" s="10"/>
      <c r="AZ6188" s="10"/>
      <c r="BA6188" s="10"/>
      <c r="BB6188" s="10"/>
      <c r="BC6188" s="10"/>
      <c r="BD6188" s="10"/>
      <c r="BE6188" s="10"/>
      <c r="BF6188" s="10"/>
      <c r="BG6188" s="6"/>
    </row>
    <row r="6189" spans="34:59" x14ac:dyDescent="0.25">
      <c r="AH6189" s="6"/>
      <c r="AI6189" s="6"/>
      <c r="AJ6189" s="6"/>
      <c r="AK6189" s="6"/>
      <c r="AL6189" s="6"/>
      <c r="AM6189" s="6"/>
      <c r="AN6189" s="6"/>
      <c r="AO6189" s="6"/>
      <c r="AP6189" s="6"/>
      <c r="AQ6189" s="6"/>
      <c r="AR6189" s="6"/>
      <c r="AS6189" s="6"/>
      <c r="AT6189" s="6"/>
      <c r="AU6189" s="6"/>
      <c r="AV6189" s="6"/>
      <c r="AW6189" s="6"/>
      <c r="AX6189" s="6"/>
      <c r="AY6189" s="6"/>
      <c r="AZ6189" s="6"/>
      <c r="BA6189" s="6"/>
      <c r="BB6189" s="6"/>
      <c r="BC6189" s="6"/>
      <c r="BD6189" s="6"/>
      <c r="BE6189" s="6"/>
      <c r="BF6189" s="6"/>
      <c r="BG6189" s="10"/>
    </row>
    <row r="6190" spans="34:59" x14ac:dyDescent="0.25">
      <c r="AH6190" s="10"/>
      <c r="AI6190" s="6"/>
    </row>
    <row r="6191" spans="34:59" x14ac:dyDescent="0.25">
      <c r="AH6191" s="6"/>
      <c r="AI6191" s="6"/>
      <c r="AJ6191" s="6"/>
      <c r="AK6191" s="6"/>
      <c r="AL6191" s="6"/>
      <c r="AM6191" s="6"/>
      <c r="AN6191" s="6"/>
      <c r="AO6191" s="6"/>
      <c r="AP6191" s="6"/>
      <c r="AQ6191" s="6"/>
      <c r="AR6191" s="6"/>
      <c r="AS6191" s="6"/>
      <c r="AT6191" s="6"/>
      <c r="AU6191" s="6"/>
      <c r="AV6191" s="6"/>
      <c r="AW6191" s="6"/>
      <c r="AX6191" s="6"/>
      <c r="AY6191" s="6"/>
      <c r="AZ6191" s="6"/>
      <c r="BA6191" s="6"/>
      <c r="BB6191" s="6"/>
      <c r="BC6191" s="6"/>
      <c r="BD6191" s="6"/>
      <c r="BE6191" s="6"/>
      <c r="BF6191" s="6"/>
      <c r="BG6191" s="6"/>
    </row>
    <row r="6192" spans="34:59" x14ac:dyDescent="0.25">
      <c r="AH6192" s="10"/>
      <c r="AI6192" s="6"/>
      <c r="AJ6192" s="10"/>
      <c r="AK6192" s="10"/>
      <c r="AL6192" s="10"/>
      <c r="AM6192" s="10"/>
      <c r="AN6192" s="10"/>
      <c r="AO6192" s="10"/>
      <c r="AP6192" s="10"/>
      <c r="AQ6192" s="10"/>
      <c r="AR6192" s="10"/>
      <c r="AS6192" s="10"/>
      <c r="AT6192" s="10"/>
      <c r="AU6192" s="10"/>
      <c r="AV6192" s="10"/>
      <c r="AW6192" s="10"/>
      <c r="AX6192" s="10"/>
      <c r="AY6192" s="10"/>
      <c r="AZ6192" s="10"/>
      <c r="BA6192" s="10"/>
      <c r="BB6192" s="10"/>
      <c r="BC6192" s="10"/>
      <c r="BD6192" s="10"/>
      <c r="BE6192" s="10"/>
      <c r="BF6192" s="10"/>
      <c r="BG6192" s="6"/>
    </row>
    <row r="6193" spans="34:59" x14ac:dyDescent="0.25">
      <c r="AH6193" s="6"/>
      <c r="AI6193" s="6"/>
      <c r="AJ6193" s="6"/>
      <c r="AK6193" s="6"/>
      <c r="AL6193" s="6"/>
      <c r="AM6193" s="6"/>
      <c r="AN6193" s="6"/>
      <c r="AO6193" s="6"/>
      <c r="AP6193" s="6"/>
      <c r="AQ6193" s="6"/>
      <c r="AR6193" s="6"/>
      <c r="AS6193" s="6"/>
      <c r="AT6193" s="6"/>
      <c r="AU6193" s="6"/>
      <c r="AV6193" s="6"/>
      <c r="AW6193" s="6"/>
      <c r="AX6193" s="6"/>
      <c r="AY6193" s="6"/>
      <c r="AZ6193" s="6"/>
      <c r="BA6193" s="6"/>
      <c r="BB6193" s="6"/>
      <c r="BC6193" s="6"/>
      <c r="BD6193" s="6"/>
      <c r="BE6193" s="6"/>
      <c r="BF6193" s="6"/>
      <c r="BG6193" s="10"/>
    </row>
    <row r="6194" spans="34:59" x14ac:dyDescent="0.25">
      <c r="AH6194" s="10"/>
      <c r="AI6194" s="6"/>
    </row>
    <row r="6195" spans="34:59" x14ac:dyDescent="0.25">
      <c r="AH6195" s="6"/>
      <c r="AI6195" s="6"/>
      <c r="AJ6195" s="6"/>
      <c r="AK6195" s="6"/>
      <c r="AL6195" s="6"/>
      <c r="AM6195" s="6"/>
      <c r="AN6195" s="6"/>
      <c r="AO6195" s="6"/>
      <c r="AP6195" s="6"/>
      <c r="AQ6195" s="6"/>
      <c r="AR6195" s="6"/>
      <c r="AS6195" s="6"/>
      <c r="AT6195" s="6"/>
      <c r="AU6195" s="6"/>
      <c r="AV6195" s="6"/>
      <c r="AW6195" s="6"/>
      <c r="AX6195" s="6"/>
      <c r="AY6195" s="6"/>
      <c r="AZ6195" s="6"/>
      <c r="BA6195" s="6"/>
      <c r="BB6195" s="6"/>
      <c r="BC6195" s="6"/>
      <c r="BD6195" s="6"/>
      <c r="BE6195" s="6"/>
      <c r="BF6195" s="6"/>
      <c r="BG6195" s="6"/>
    </row>
    <row r="6196" spans="34:59" x14ac:dyDescent="0.25">
      <c r="AH6196" s="10"/>
      <c r="AI6196" s="6"/>
      <c r="AJ6196" s="10"/>
      <c r="AK6196" s="10"/>
      <c r="AL6196" s="10"/>
      <c r="AM6196" s="10"/>
      <c r="AN6196" s="10"/>
      <c r="AO6196" s="10"/>
      <c r="AP6196" s="10"/>
      <c r="AQ6196" s="10"/>
      <c r="AR6196" s="10"/>
      <c r="AS6196" s="10"/>
      <c r="AT6196" s="10"/>
      <c r="AU6196" s="10"/>
      <c r="AV6196" s="10"/>
      <c r="AW6196" s="10"/>
      <c r="AX6196" s="10"/>
      <c r="AY6196" s="10"/>
      <c r="AZ6196" s="10"/>
      <c r="BA6196" s="10"/>
      <c r="BB6196" s="10"/>
      <c r="BC6196" s="10"/>
      <c r="BD6196" s="10"/>
      <c r="BE6196" s="10"/>
      <c r="BF6196" s="10"/>
      <c r="BG6196" s="6"/>
    </row>
    <row r="6197" spans="34:59" x14ac:dyDescent="0.25">
      <c r="AH6197" s="6"/>
      <c r="AI6197" s="6"/>
      <c r="AJ6197" s="6"/>
      <c r="AK6197" s="6"/>
      <c r="AL6197" s="6"/>
      <c r="AM6197" s="6"/>
      <c r="AN6197" s="6"/>
      <c r="AO6197" s="6"/>
      <c r="AP6197" s="6"/>
      <c r="AQ6197" s="6"/>
      <c r="AR6197" s="6"/>
      <c r="AS6197" s="6"/>
      <c r="AT6197" s="6"/>
      <c r="AU6197" s="6"/>
      <c r="AV6197" s="6"/>
      <c r="AW6197" s="6"/>
      <c r="AX6197" s="6"/>
      <c r="AY6197" s="6"/>
      <c r="AZ6197" s="6"/>
      <c r="BA6197" s="6"/>
      <c r="BB6197" s="6"/>
      <c r="BC6197" s="6"/>
      <c r="BD6197" s="6"/>
      <c r="BE6197" s="6"/>
      <c r="BF6197" s="6"/>
      <c r="BG6197" s="10"/>
    </row>
    <row r="6198" spans="34:59" x14ac:dyDescent="0.25">
      <c r="AH6198" s="10"/>
      <c r="AI6198" s="6"/>
    </row>
    <row r="6199" spans="34:59" x14ac:dyDescent="0.25">
      <c r="AH6199" s="6"/>
      <c r="AI6199" s="6"/>
      <c r="AJ6199" s="6"/>
      <c r="AK6199" s="6"/>
      <c r="AL6199" s="6"/>
      <c r="AM6199" s="6"/>
      <c r="AN6199" s="6"/>
      <c r="AO6199" s="6"/>
      <c r="AP6199" s="6"/>
      <c r="AQ6199" s="6"/>
      <c r="AR6199" s="6"/>
      <c r="AS6199" s="6"/>
      <c r="AT6199" s="6"/>
      <c r="AU6199" s="6"/>
      <c r="AV6199" s="6"/>
      <c r="AW6199" s="6"/>
      <c r="AX6199" s="6"/>
      <c r="AY6199" s="6"/>
      <c r="AZ6199" s="6"/>
      <c r="BA6199" s="6"/>
      <c r="BB6199" s="6"/>
      <c r="BC6199" s="6"/>
      <c r="BD6199" s="6"/>
      <c r="BE6199" s="6"/>
      <c r="BF6199" s="6"/>
      <c r="BG6199" s="6"/>
    </row>
    <row r="6200" spans="34:59" x14ac:dyDescent="0.25">
      <c r="AH6200" s="10"/>
      <c r="AI6200" s="6"/>
      <c r="AJ6200" s="10"/>
      <c r="AK6200" s="10"/>
      <c r="AL6200" s="10"/>
      <c r="AM6200" s="10"/>
      <c r="AN6200" s="10"/>
      <c r="AO6200" s="10"/>
      <c r="AP6200" s="10"/>
      <c r="AQ6200" s="10"/>
      <c r="AR6200" s="10"/>
      <c r="AS6200" s="10"/>
      <c r="AT6200" s="10"/>
      <c r="AU6200" s="10"/>
      <c r="AV6200" s="10"/>
      <c r="AW6200" s="10"/>
      <c r="AX6200" s="10"/>
      <c r="AY6200" s="10"/>
      <c r="AZ6200" s="10"/>
      <c r="BA6200" s="10"/>
      <c r="BB6200" s="10"/>
      <c r="BC6200" s="10"/>
      <c r="BD6200" s="10"/>
      <c r="BE6200" s="10"/>
      <c r="BF6200" s="10"/>
      <c r="BG6200" s="6"/>
    </row>
    <row r="6201" spans="34:59" x14ac:dyDescent="0.25">
      <c r="AH6201" s="6"/>
      <c r="AI6201" s="6"/>
      <c r="AJ6201" s="6"/>
      <c r="AK6201" s="6"/>
      <c r="AL6201" s="6"/>
      <c r="AM6201" s="6"/>
      <c r="AN6201" s="6"/>
      <c r="AO6201" s="6"/>
      <c r="AP6201" s="6"/>
      <c r="AQ6201" s="6"/>
      <c r="AR6201" s="6"/>
      <c r="AS6201" s="6"/>
      <c r="AT6201" s="6"/>
      <c r="AU6201" s="6"/>
      <c r="AV6201" s="6"/>
      <c r="AW6201" s="6"/>
      <c r="AX6201" s="6"/>
      <c r="AY6201" s="6"/>
      <c r="AZ6201" s="6"/>
      <c r="BA6201" s="6"/>
      <c r="BB6201" s="6"/>
      <c r="BC6201" s="6"/>
      <c r="BD6201" s="6"/>
      <c r="BE6201" s="6"/>
      <c r="BF6201" s="6"/>
      <c r="BG6201" s="10"/>
    </row>
    <row r="6202" spans="34:59" x14ac:dyDescent="0.25">
      <c r="AH6202" s="10"/>
      <c r="AI6202" s="6"/>
    </row>
    <row r="6203" spans="34:59" x14ac:dyDescent="0.25">
      <c r="AH6203" s="6"/>
      <c r="AI6203" s="6"/>
      <c r="AJ6203" s="6"/>
      <c r="AK6203" s="6"/>
      <c r="AL6203" s="6"/>
      <c r="AM6203" s="6"/>
      <c r="AN6203" s="6"/>
      <c r="AO6203" s="6"/>
      <c r="AP6203" s="6"/>
      <c r="AQ6203" s="6"/>
      <c r="AR6203" s="6"/>
      <c r="AS6203" s="6"/>
      <c r="AT6203" s="6"/>
      <c r="AU6203" s="6"/>
      <c r="AV6203" s="6"/>
      <c r="AW6203" s="6"/>
      <c r="AX6203" s="6"/>
      <c r="AY6203" s="6"/>
      <c r="AZ6203" s="6"/>
      <c r="BA6203" s="6"/>
      <c r="BB6203" s="6"/>
      <c r="BC6203" s="6"/>
      <c r="BD6203" s="6"/>
      <c r="BE6203" s="6"/>
      <c r="BF6203" s="6"/>
      <c r="BG6203" s="6"/>
    </row>
    <row r="6204" spans="34:59" x14ac:dyDescent="0.25">
      <c r="AH6204" s="10"/>
      <c r="AI6204" s="6"/>
      <c r="AJ6204" s="10"/>
      <c r="AK6204" s="10"/>
      <c r="AL6204" s="10"/>
      <c r="AM6204" s="10"/>
      <c r="AN6204" s="10"/>
      <c r="AO6204" s="10"/>
      <c r="AP6204" s="10"/>
      <c r="AQ6204" s="10"/>
      <c r="AR6204" s="10"/>
      <c r="AS6204" s="10"/>
      <c r="AT6204" s="10"/>
      <c r="AU6204" s="10"/>
      <c r="AV6204" s="10"/>
      <c r="AW6204" s="10"/>
      <c r="AX6204" s="10"/>
      <c r="AY6204" s="10"/>
      <c r="AZ6204" s="10"/>
      <c r="BA6204" s="10"/>
      <c r="BB6204" s="10"/>
      <c r="BC6204" s="10"/>
      <c r="BD6204" s="10"/>
      <c r="BE6204" s="10"/>
      <c r="BF6204" s="10"/>
      <c r="BG6204" s="6"/>
    </row>
    <row r="6205" spans="34:59" x14ac:dyDescent="0.25">
      <c r="AH6205" s="6"/>
      <c r="AI6205" s="6"/>
      <c r="AJ6205" s="6"/>
      <c r="AK6205" s="6"/>
      <c r="AL6205" s="6"/>
      <c r="AM6205" s="6"/>
      <c r="AN6205" s="6"/>
      <c r="AO6205" s="6"/>
      <c r="AP6205" s="6"/>
      <c r="AQ6205" s="6"/>
      <c r="AR6205" s="6"/>
      <c r="AS6205" s="6"/>
      <c r="AT6205" s="6"/>
      <c r="AU6205" s="6"/>
      <c r="AV6205" s="6"/>
      <c r="AW6205" s="6"/>
      <c r="AX6205" s="6"/>
      <c r="AY6205" s="6"/>
      <c r="AZ6205" s="6"/>
      <c r="BA6205" s="6"/>
      <c r="BB6205" s="6"/>
      <c r="BC6205" s="6"/>
      <c r="BD6205" s="6"/>
      <c r="BE6205" s="6"/>
      <c r="BF6205" s="6"/>
      <c r="BG6205" s="10"/>
    </row>
    <row r="6206" spans="34:59" x14ac:dyDescent="0.25">
      <c r="AH6206" s="10"/>
      <c r="AI6206" s="6"/>
    </row>
    <row r="6207" spans="34:59" x14ac:dyDescent="0.25">
      <c r="AH6207" s="6"/>
      <c r="AI6207" s="6"/>
      <c r="AJ6207" s="6"/>
      <c r="AK6207" s="6"/>
      <c r="AL6207" s="6"/>
      <c r="AM6207" s="6"/>
      <c r="AN6207" s="6"/>
      <c r="AO6207" s="6"/>
      <c r="AP6207" s="6"/>
      <c r="AQ6207" s="6"/>
      <c r="AR6207" s="6"/>
      <c r="AS6207" s="6"/>
      <c r="AT6207" s="6"/>
      <c r="AU6207" s="6"/>
      <c r="AV6207" s="6"/>
      <c r="AW6207" s="6"/>
      <c r="AX6207" s="6"/>
      <c r="AY6207" s="6"/>
      <c r="AZ6207" s="6"/>
      <c r="BA6207" s="6"/>
      <c r="BB6207" s="6"/>
      <c r="BC6207" s="6"/>
      <c r="BD6207" s="6"/>
      <c r="BE6207" s="6"/>
      <c r="BF6207" s="6"/>
      <c r="BG6207" s="6"/>
    </row>
    <row r="6208" spans="34:59" x14ac:dyDescent="0.25">
      <c r="AH6208" s="10"/>
      <c r="AI6208" s="6"/>
      <c r="AJ6208" s="10"/>
      <c r="AK6208" s="10"/>
      <c r="AL6208" s="10"/>
      <c r="AM6208" s="10"/>
      <c r="AN6208" s="10"/>
      <c r="AO6208" s="10"/>
      <c r="AP6208" s="10"/>
      <c r="AQ6208" s="10"/>
      <c r="AR6208" s="10"/>
      <c r="AS6208" s="10"/>
      <c r="AT6208" s="10"/>
      <c r="AU6208" s="10"/>
      <c r="AV6208" s="10"/>
      <c r="AW6208" s="10"/>
      <c r="AX6208" s="10"/>
      <c r="AY6208" s="10"/>
      <c r="AZ6208" s="10"/>
      <c r="BA6208" s="10"/>
      <c r="BB6208" s="10"/>
      <c r="BC6208" s="10"/>
      <c r="BD6208" s="10"/>
      <c r="BE6208" s="10"/>
      <c r="BF6208" s="10"/>
      <c r="BG6208" s="6"/>
    </row>
    <row r="6209" spans="34:59" x14ac:dyDescent="0.25">
      <c r="AH6209" s="6"/>
      <c r="AI6209" s="6"/>
      <c r="AJ6209" s="6"/>
      <c r="AK6209" s="6"/>
      <c r="AL6209" s="6"/>
      <c r="AM6209" s="6"/>
      <c r="AN6209" s="6"/>
      <c r="AO6209" s="6"/>
      <c r="AP6209" s="6"/>
      <c r="AQ6209" s="6"/>
      <c r="AR6209" s="6"/>
      <c r="AS6209" s="6"/>
      <c r="AT6209" s="6"/>
      <c r="AU6209" s="6"/>
      <c r="AV6209" s="6"/>
      <c r="AW6209" s="6"/>
      <c r="AX6209" s="6"/>
      <c r="AY6209" s="6"/>
      <c r="AZ6209" s="6"/>
      <c r="BA6209" s="6"/>
      <c r="BB6209" s="6"/>
      <c r="BC6209" s="6"/>
      <c r="BD6209" s="6"/>
      <c r="BE6209" s="6"/>
      <c r="BF6209" s="6"/>
      <c r="BG6209" s="10"/>
    </row>
    <row r="6210" spans="34:59" x14ac:dyDescent="0.25">
      <c r="AH6210" s="10"/>
      <c r="AI6210" s="6"/>
    </row>
    <row r="6211" spans="34:59" x14ac:dyDescent="0.25">
      <c r="AH6211" s="6"/>
      <c r="AI6211" s="6"/>
      <c r="AJ6211" s="6"/>
      <c r="AK6211" s="6"/>
      <c r="AL6211" s="6"/>
      <c r="AM6211" s="6"/>
      <c r="AN6211" s="6"/>
      <c r="AO6211" s="6"/>
      <c r="AP6211" s="6"/>
      <c r="AQ6211" s="6"/>
      <c r="AR6211" s="6"/>
      <c r="AS6211" s="6"/>
      <c r="AT6211" s="6"/>
      <c r="AU6211" s="6"/>
      <c r="AV6211" s="6"/>
      <c r="AW6211" s="6"/>
      <c r="AX6211" s="6"/>
      <c r="AY6211" s="6"/>
      <c r="AZ6211" s="6"/>
      <c r="BA6211" s="6"/>
      <c r="BB6211" s="6"/>
      <c r="BC6211" s="6"/>
      <c r="BD6211" s="6"/>
      <c r="BE6211" s="6"/>
      <c r="BF6211" s="6"/>
      <c r="BG6211" s="6"/>
    </row>
    <row r="6212" spans="34:59" x14ac:dyDescent="0.25">
      <c r="AH6212" s="10"/>
      <c r="AI6212" s="6"/>
      <c r="AJ6212" s="10"/>
      <c r="AK6212" s="10"/>
      <c r="AL6212" s="10"/>
      <c r="AM6212" s="10"/>
      <c r="AN6212" s="10"/>
      <c r="AO6212" s="10"/>
      <c r="AP6212" s="10"/>
      <c r="AQ6212" s="10"/>
      <c r="AR6212" s="10"/>
      <c r="AS6212" s="10"/>
      <c r="AT6212" s="10"/>
      <c r="AU6212" s="10"/>
      <c r="AV6212" s="10"/>
      <c r="AW6212" s="10"/>
      <c r="AX6212" s="10"/>
      <c r="AY6212" s="10"/>
      <c r="AZ6212" s="10"/>
      <c r="BA6212" s="10"/>
      <c r="BB6212" s="10"/>
      <c r="BC6212" s="10"/>
      <c r="BD6212" s="10"/>
      <c r="BE6212" s="10"/>
      <c r="BF6212" s="10"/>
      <c r="BG6212" s="6"/>
    </row>
    <row r="6213" spans="34:59" x14ac:dyDescent="0.25">
      <c r="AH6213" s="6"/>
      <c r="AI6213" s="6"/>
      <c r="AJ6213" s="6"/>
      <c r="AK6213" s="6"/>
      <c r="AL6213" s="6"/>
      <c r="AM6213" s="6"/>
      <c r="AN6213" s="6"/>
      <c r="AO6213" s="6"/>
      <c r="AP6213" s="6"/>
      <c r="AQ6213" s="6"/>
      <c r="AR6213" s="6"/>
      <c r="AS6213" s="6"/>
      <c r="AT6213" s="6"/>
      <c r="AU6213" s="6"/>
      <c r="AV6213" s="6"/>
      <c r="AW6213" s="6"/>
      <c r="AX6213" s="6"/>
      <c r="AY6213" s="6"/>
      <c r="AZ6213" s="6"/>
      <c r="BA6213" s="6"/>
      <c r="BB6213" s="6"/>
      <c r="BC6213" s="6"/>
      <c r="BD6213" s="6"/>
      <c r="BE6213" s="6"/>
      <c r="BF6213" s="6"/>
      <c r="BG6213" s="10"/>
    </row>
    <row r="6214" spans="34:59" x14ac:dyDescent="0.25">
      <c r="AH6214" s="10"/>
      <c r="AI6214" s="6"/>
    </row>
    <row r="6215" spans="34:59" x14ac:dyDescent="0.25">
      <c r="AH6215" s="6"/>
      <c r="AI6215" s="6"/>
      <c r="AJ6215" s="6"/>
      <c r="AK6215" s="6"/>
      <c r="AL6215" s="6"/>
      <c r="AM6215" s="6"/>
      <c r="AN6215" s="6"/>
      <c r="AO6215" s="6"/>
      <c r="AP6215" s="6"/>
      <c r="AQ6215" s="6"/>
      <c r="AR6215" s="6"/>
      <c r="AS6215" s="6"/>
      <c r="AT6215" s="6"/>
      <c r="AU6215" s="6"/>
      <c r="AV6215" s="6"/>
      <c r="AW6215" s="6"/>
      <c r="AX6215" s="6"/>
      <c r="AY6215" s="6"/>
      <c r="AZ6215" s="6"/>
      <c r="BA6215" s="6"/>
      <c r="BB6215" s="6"/>
      <c r="BC6215" s="6"/>
      <c r="BD6215" s="6"/>
      <c r="BE6215" s="6"/>
      <c r="BF6215" s="6"/>
      <c r="BG6215" s="6"/>
    </row>
    <row r="6216" spans="34:59" x14ac:dyDescent="0.25">
      <c r="AH6216" s="10"/>
      <c r="AI6216" s="6"/>
      <c r="AJ6216" s="10"/>
      <c r="AK6216" s="10"/>
      <c r="AL6216" s="10"/>
      <c r="AM6216" s="10"/>
      <c r="AN6216" s="10"/>
      <c r="AO6216" s="10"/>
      <c r="AP6216" s="10"/>
      <c r="AQ6216" s="10"/>
      <c r="AR6216" s="10"/>
      <c r="AS6216" s="10"/>
      <c r="AT6216" s="10"/>
      <c r="AU6216" s="10"/>
      <c r="AV6216" s="10"/>
      <c r="AW6216" s="10"/>
      <c r="AX6216" s="10"/>
      <c r="AY6216" s="10"/>
      <c r="AZ6216" s="10"/>
      <c r="BA6216" s="10"/>
      <c r="BB6216" s="10"/>
      <c r="BC6216" s="10"/>
      <c r="BD6216" s="10"/>
      <c r="BE6216" s="10"/>
      <c r="BF6216" s="10"/>
      <c r="BG6216" s="6"/>
    </row>
    <row r="6217" spans="34:59" x14ac:dyDescent="0.25">
      <c r="AH6217" s="6"/>
      <c r="AI6217" s="6"/>
      <c r="AJ6217" s="6"/>
      <c r="AK6217" s="6"/>
      <c r="AL6217" s="6"/>
      <c r="AM6217" s="6"/>
      <c r="AN6217" s="6"/>
      <c r="AO6217" s="6"/>
      <c r="AP6217" s="6"/>
      <c r="AQ6217" s="6"/>
      <c r="AR6217" s="6"/>
      <c r="AS6217" s="6"/>
      <c r="AT6217" s="6"/>
      <c r="AU6217" s="6"/>
      <c r="AV6217" s="6"/>
      <c r="AW6217" s="6"/>
      <c r="AX6217" s="6"/>
      <c r="AY6217" s="6"/>
      <c r="AZ6217" s="6"/>
      <c r="BA6217" s="6"/>
      <c r="BB6217" s="6"/>
      <c r="BC6217" s="6"/>
      <c r="BD6217" s="6"/>
      <c r="BE6217" s="6"/>
      <c r="BF6217" s="6"/>
      <c r="BG6217" s="10"/>
    </row>
    <row r="6218" spans="34:59" x14ac:dyDescent="0.25">
      <c r="AH6218" s="10"/>
      <c r="AI6218" s="6"/>
    </row>
    <row r="6219" spans="34:59" x14ac:dyDescent="0.25">
      <c r="AH6219" s="6"/>
      <c r="AI6219" s="6"/>
      <c r="AJ6219" s="6"/>
      <c r="AK6219" s="6"/>
      <c r="AL6219" s="6"/>
      <c r="AM6219" s="6"/>
      <c r="AN6219" s="6"/>
      <c r="AO6219" s="6"/>
      <c r="AP6219" s="6"/>
      <c r="AQ6219" s="6"/>
      <c r="AR6219" s="6"/>
      <c r="AS6219" s="6"/>
      <c r="AT6219" s="6"/>
      <c r="AU6219" s="6"/>
      <c r="AV6219" s="6"/>
      <c r="AW6219" s="6"/>
      <c r="AX6219" s="6"/>
      <c r="AY6219" s="6"/>
      <c r="AZ6219" s="6"/>
      <c r="BA6219" s="6"/>
      <c r="BB6219" s="6"/>
      <c r="BC6219" s="6"/>
      <c r="BD6219" s="6"/>
      <c r="BE6219" s="6"/>
      <c r="BF6219" s="6"/>
      <c r="BG6219" s="6"/>
    </row>
    <row r="6220" spans="34:59" x14ac:dyDescent="0.25">
      <c r="AH6220" s="10"/>
      <c r="AI6220" s="6"/>
      <c r="AJ6220" s="10"/>
      <c r="AK6220" s="10"/>
      <c r="AL6220" s="10"/>
      <c r="AM6220" s="10"/>
      <c r="AN6220" s="10"/>
      <c r="AO6220" s="10"/>
      <c r="AP6220" s="10"/>
      <c r="AQ6220" s="10"/>
      <c r="AR6220" s="10"/>
      <c r="AS6220" s="10"/>
      <c r="AT6220" s="10"/>
      <c r="AU6220" s="10"/>
      <c r="AV6220" s="10"/>
      <c r="AW6220" s="10"/>
      <c r="AX6220" s="10"/>
      <c r="AY6220" s="10"/>
      <c r="AZ6220" s="10"/>
      <c r="BA6220" s="10"/>
      <c r="BB6220" s="10"/>
      <c r="BC6220" s="10"/>
      <c r="BD6220" s="10"/>
      <c r="BE6220" s="10"/>
      <c r="BF6220" s="10"/>
      <c r="BG6220" s="6"/>
    </row>
    <row r="6221" spans="34:59" x14ac:dyDescent="0.25">
      <c r="AH6221" s="6"/>
      <c r="AI6221" s="6"/>
      <c r="AJ6221" s="6"/>
      <c r="AK6221" s="6"/>
      <c r="AL6221" s="6"/>
      <c r="AM6221" s="6"/>
      <c r="AN6221" s="6"/>
      <c r="AO6221" s="6"/>
      <c r="AP6221" s="6"/>
      <c r="AQ6221" s="6"/>
      <c r="AR6221" s="6"/>
      <c r="AS6221" s="6"/>
      <c r="AT6221" s="6"/>
      <c r="AU6221" s="6"/>
      <c r="AV6221" s="6"/>
      <c r="AW6221" s="6"/>
      <c r="AX6221" s="6"/>
      <c r="AY6221" s="6"/>
      <c r="AZ6221" s="6"/>
      <c r="BA6221" s="6"/>
      <c r="BB6221" s="6"/>
      <c r="BC6221" s="6"/>
      <c r="BD6221" s="6"/>
      <c r="BE6221" s="6"/>
      <c r="BF6221" s="6"/>
      <c r="BG6221" s="10"/>
    </row>
    <row r="6222" spans="34:59" x14ac:dyDescent="0.25">
      <c r="AH6222" s="10"/>
      <c r="AI6222" s="6"/>
    </row>
    <row r="6223" spans="34:59" x14ac:dyDescent="0.25">
      <c r="AH6223" s="6"/>
      <c r="AI6223" s="6"/>
      <c r="AJ6223" s="6"/>
      <c r="AK6223" s="6"/>
      <c r="AL6223" s="6"/>
      <c r="AM6223" s="6"/>
      <c r="AN6223" s="6"/>
      <c r="AO6223" s="6"/>
      <c r="AP6223" s="6"/>
      <c r="AQ6223" s="6"/>
      <c r="AR6223" s="6"/>
      <c r="AS6223" s="6"/>
      <c r="AT6223" s="6"/>
      <c r="AU6223" s="6"/>
      <c r="AV6223" s="6"/>
      <c r="AW6223" s="6"/>
      <c r="AX6223" s="6"/>
      <c r="AY6223" s="6"/>
      <c r="AZ6223" s="6"/>
      <c r="BA6223" s="6"/>
      <c r="BB6223" s="6"/>
      <c r="BC6223" s="6"/>
      <c r="BD6223" s="6"/>
      <c r="BE6223" s="6"/>
      <c r="BF6223" s="6"/>
      <c r="BG6223" s="6"/>
    </row>
    <row r="6224" spans="34:59" x14ac:dyDescent="0.25">
      <c r="AH6224" s="10"/>
      <c r="AI6224" s="6"/>
      <c r="AJ6224" s="10"/>
      <c r="AK6224" s="10"/>
      <c r="AL6224" s="10"/>
      <c r="AM6224" s="10"/>
      <c r="AN6224" s="10"/>
      <c r="AO6224" s="10"/>
      <c r="AP6224" s="10"/>
      <c r="AQ6224" s="10"/>
      <c r="AR6224" s="10"/>
      <c r="AS6224" s="10"/>
      <c r="AT6224" s="10"/>
      <c r="AU6224" s="10"/>
      <c r="AV6224" s="10"/>
      <c r="AW6224" s="10"/>
      <c r="AX6224" s="10"/>
      <c r="AY6224" s="10"/>
      <c r="AZ6224" s="10"/>
      <c r="BA6224" s="10"/>
      <c r="BB6224" s="10"/>
      <c r="BC6224" s="10"/>
      <c r="BD6224" s="10"/>
      <c r="BE6224" s="10"/>
      <c r="BF6224" s="10"/>
      <c r="BG6224" s="6"/>
    </row>
    <row r="6225" spans="34:59" x14ac:dyDescent="0.25">
      <c r="AH6225" s="6"/>
      <c r="AI6225" s="6"/>
      <c r="AJ6225" s="6"/>
      <c r="AK6225" s="6"/>
      <c r="AL6225" s="6"/>
      <c r="AM6225" s="6"/>
      <c r="AN6225" s="6"/>
      <c r="AO6225" s="6"/>
      <c r="AP6225" s="6"/>
      <c r="AQ6225" s="6"/>
      <c r="AR6225" s="6"/>
      <c r="AS6225" s="6"/>
      <c r="AT6225" s="6"/>
      <c r="AU6225" s="6"/>
      <c r="AV6225" s="6"/>
      <c r="AW6225" s="6"/>
      <c r="AX6225" s="6"/>
      <c r="AY6225" s="6"/>
      <c r="AZ6225" s="6"/>
      <c r="BA6225" s="6"/>
      <c r="BB6225" s="6"/>
      <c r="BC6225" s="6"/>
      <c r="BD6225" s="6"/>
      <c r="BE6225" s="6"/>
      <c r="BF6225" s="6"/>
      <c r="BG6225" s="10"/>
    </row>
    <row r="6226" spans="34:59" x14ac:dyDescent="0.25">
      <c r="AH6226" s="10"/>
      <c r="AI6226" s="6"/>
    </row>
    <row r="6227" spans="34:59" x14ac:dyDescent="0.25">
      <c r="AH6227" s="6"/>
      <c r="AI6227" s="6"/>
      <c r="AJ6227" s="6"/>
      <c r="AK6227" s="6"/>
      <c r="AL6227" s="6"/>
      <c r="AM6227" s="6"/>
      <c r="AN6227" s="6"/>
      <c r="AO6227" s="6"/>
      <c r="AP6227" s="6"/>
      <c r="AQ6227" s="6"/>
      <c r="AR6227" s="6"/>
      <c r="AS6227" s="6"/>
      <c r="AT6227" s="6"/>
      <c r="AU6227" s="6"/>
      <c r="AV6227" s="6"/>
      <c r="AW6227" s="6"/>
      <c r="AX6227" s="6"/>
      <c r="AY6227" s="6"/>
      <c r="AZ6227" s="6"/>
      <c r="BA6227" s="6"/>
      <c r="BB6227" s="6"/>
      <c r="BC6227" s="6"/>
      <c r="BD6227" s="6"/>
      <c r="BE6227" s="6"/>
      <c r="BF6227" s="6"/>
      <c r="BG6227" s="6"/>
    </row>
    <row r="6228" spans="34:59" x14ac:dyDescent="0.25">
      <c r="AH6228" s="10"/>
      <c r="AI6228" s="6"/>
      <c r="AJ6228" s="10"/>
      <c r="AK6228" s="10"/>
      <c r="AL6228" s="10"/>
      <c r="AM6228" s="10"/>
      <c r="AN6228" s="10"/>
      <c r="AO6228" s="10"/>
      <c r="AP6228" s="10"/>
      <c r="AQ6228" s="10"/>
      <c r="AR6228" s="10"/>
      <c r="AS6228" s="10"/>
      <c r="AT6228" s="10"/>
      <c r="AU6228" s="10"/>
      <c r="AV6228" s="10"/>
      <c r="AW6228" s="10"/>
      <c r="AX6228" s="10"/>
      <c r="AY6228" s="10"/>
      <c r="AZ6228" s="10"/>
      <c r="BA6228" s="10"/>
      <c r="BB6228" s="10"/>
      <c r="BC6228" s="10"/>
      <c r="BD6228" s="10"/>
      <c r="BE6228" s="10"/>
      <c r="BF6228" s="10"/>
      <c r="BG6228" s="6"/>
    </row>
    <row r="6229" spans="34:59" x14ac:dyDescent="0.25">
      <c r="AH6229" s="6"/>
      <c r="AI6229" s="6"/>
      <c r="AJ6229" s="6"/>
      <c r="AK6229" s="6"/>
      <c r="AL6229" s="6"/>
      <c r="AM6229" s="6"/>
      <c r="AN6229" s="6"/>
      <c r="AO6229" s="6"/>
      <c r="AP6229" s="6"/>
      <c r="AQ6229" s="6"/>
      <c r="AR6229" s="6"/>
      <c r="AS6229" s="6"/>
      <c r="AT6229" s="6"/>
      <c r="AU6229" s="6"/>
      <c r="AV6229" s="6"/>
      <c r="AW6229" s="6"/>
      <c r="AX6229" s="6"/>
      <c r="AY6229" s="6"/>
      <c r="AZ6229" s="6"/>
      <c r="BA6229" s="6"/>
      <c r="BB6229" s="6"/>
      <c r="BC6229" s="6"/>
      <c r="BD6229" s="6"/>
      <c r="BE6229" s="6"/>
      <c r="BF6229" s="6"/>
      <c r="BG6229" s="10"/>
    </row>
    <row r="6230" spans="34:59" x14ac:dyDescent="0.25">
      <c r="AH6230" s="10"/>
      <c r="AI6230" s="6"/>
    </row>
    <row r="6231" spans="34:59" x14ac:dyDescent="0.25">
      <c r="AH6231" s="6"/>
      <c r="AI6231" s="6"/>
      <c r="AJ6231" s="6"/>
      <c r="AK6231" s="6"/>
      <c r="AL6231" s="6"/>
      <c r="AM6231" s="6"/>
      <c r="AN6231" s="6"/>
      <c r="AO6231" s="6"/>
      <c r="AP6231" s="6"/>
      <c r="AQ6231" s="6"/>
      <c r="AR6231" s="6"/>
      <c r="AS6231" s="6"/>
      <c r="AT6231" s="6"/>
      <c r="AU6231" s="6"/>
      <c r="AV6231" s="6"/>
      <c r="AW6231" s="6"/>
      <c r="AX6231" s="6"/>
      <c r="AY6231" s="6"/>
      <c r="AZ6231" s="6"/>
      <c r="BA6231" s="6"/>
      <c r="BB6231" s="6"/>
      <c r="BC6231" s="6"/>
      <c r="BD6231" s="6"/>
      <c r="BE6231" s="6"/>
      <c r="BF6231" s="6"/>
      <c r="BG6231" s="6"/>
    </row>
    <row r="6232" spans="34:59" x14ac:dyDescent="0.25">
      <c r="AH6232" s="10"/>
      <c r="AI6232" s="6"/>
      <c r="AJ6232" s="10"/>
      <c r="AK6232" s="10"/>
      <c r="AL6232" s="10"/>
      <c r="AM6232" s="10"/>
      <c r="AN6232" s="10"/>
      <c r="AO6232" s="10"/>
      <c r="AP6232" s="10"/>
      <c r="AQ6232" s="10"/>
      <c r="AR6232" s="10"/>
      <c r="AS6232" s="10"/>
      <c r="AT6232" s="10"/>
      <c r="AU6232" s="10"/>
      <c r="AV6232" s="10"/>
      <c r="AW6232" s="10"/>
      <c r="AX6232" s="10"/>
      <c r="AY6232" s="10"/>
      <c r="AZ6232" s="10"/>
      <c r="BA6232" s="10"/>
      <c r="BB6232" s="10"/>
      <c r="BC6232" s="10"/>
      <c r="BD6232" s="10"/>
      <c r="BE6232" s="10"/>
      <c r="BF6232" s="10"/>
      <c r="BG6232" s="6"/>
    </row>
    <row r="6233" spans="34:59" x14ac:dyDescent="0.25">
      <c r="AH6233" s="6"/>
      <c r="AI6233" s="6"/>
      <c r="AJ6233" s="6"/>
      <c r="AK6233" s="6"/>
      <c r="AL6233" s="6"/>
      <c r="AM6233" s="6"/>
      <c r="AN6233" s="6"/>
      <c r="AO6233" s="6"/>
      <c r="AP6233" s="6"/>
      <c r="AQ6233" s="6"/>
      <c r="AR6233" s="6"/>
      <c r="AS6233" s="6"/>
      <c r="AT6233" s="6"/>
      <c r="AU6233" s="6"/>
      <c r="AV6233" s="6"/>
      <c r="AW6233" s="6"/>
      <c r="AX6233" s="6"/>
      <c r="AY6233" s="6"/>
      <c r="AZ6233" s="6"/>
      <c r="BA6233" s="6"/>
      <c r="BB6233" s="6"/>
      <c r="BC6233" s="6"/>
      <c r="BD6233" s="6"/>
      <c r="BE6233" s="6"/>
      <c r="BF6233" s="6"/>
      <c r="BG6233" s="10"/>
    </row>
    <row r="6234" spans="34:59" x14ac:dyDescent="0.25">
      <c r="AH6234" s="10"/>
      <c r="AI6234" s="6"/>
    </row>
    <row r="6235" spans="34:59" x14ac:dyDescent="0.25">
      <c r="AH6235" s="6"/>
      <c r="AI6235" s="6"/>
      <c r="AJ6235" s="6"/>
      <c r="AK6235" s="6"/>
      <c r="AL6235" s="6"/>
      <c r="AM6235" s="6"/>
      <c r="AN6235" s="6"/>
      <c r="AO6235" s="6"/>
      <c r="AP6235" s="6"/>
      <c r="AQ6235" s="6"/>
      <c r="AR6235" s="6"/>
      <c r="AS6235" s="6"/>
      <c r="AT6235" s="6"/>
      <c r="AU6235" s="6"/>
      <c r="AV6235" s="6"/>
      <c r="AW6235" s="6"/>
      <c r="AX6235" s="6"/>
      <c r="AY6235" s="6"/>
      <c r="AZ6235" s="6"/>
      <c r="BA6235" s="6"/>
      <c r="BB6235" s="6"/>
      <c r="BC6235" s="6"/>
      <c r="BD6235" s="6"/>
      <c r="BE6235" s="6"/>
      <c r="BF6235" s="6"/>
      <c r="BG6235" s="6"/>
    </row>
    <row r="6236" spans="34:59" x14ac:dyDescent="0.25">
      <c r="AH6236" s="10"/>
      <c r="AI6236" s="6"/>
      <c r="AJ6236" s="10"/>
      <c r="AK6236" s="10"/>
      <c r="AL6236" s="10"/>
      <c r="AM6236" s="10"/>
      <c r="AN6236" s="10"/>
      <c r="AO6236" s="10"/>
      <c r="AP6236" s="10"/>
      <c r="AQ6236" s="10"/>
      <c r="AR6236" s="10"/>
      <c r="AS6236" s="10"/>
      <c r="AT6236" s="10"/>
      <c r="AU6236" s="10"/>
      <c r="AV6236" s="10"/>
      <c r="AW6236" s="10"/>
      <c r="AX6236" s="10"/>
      <c r="AY6236" s="10"/>
      <c r="AZ6236" s="10"/>
      <c r="BA6236" s="10"/>
      <c r="BB6236" s="10"/>
      <c r="BC6236" s="10"/>
      <c r="BD6236" s="10"/>
      <c r="BE6236" s="10"/>
      <c r="BF6236" s="10"/>
      <c r="BG6236" s="6"/>
    </row>
    <row r="6237" spans="34:59" x14ac:dyDescent="0.25">
      <c r="AH6237" s="6"/>
      <c r="AI6237" s="6"/>
      <c r="AJ6237" s="6"/>
      <c r="AK6237" s="6"/>
      <c r="AL6237" s="6"/>
      <c r="AM6237" s="6"/>
      <c r="AN6237" s="6"/>
      <c r="AO6237" s="6"/>
      <c r="AP6237" s="6"/>
      <c r="AQ6237" s="6"/>
      <c r="AR6237" s="6"/>
      <c r="AS6237" s="6"/>
      <c r="AT6237" s="6"/>
      <c r="AU6237" s="6"/>
      <c r="AV6237" s="6"/>
      <c r="AW6237" s="6"/>
      <c r="AX6237" s="6"/>
      <c r="AY6237" s="6"/>
      <c r="AZ6237" s="6"/>
      <c r="BA6237" s="6"/>
      <c r="BB6237" s="6"/>
      <c r="BC6237" s="6"/>
      <c r="BD6237" s="6"/>
      <c r="BE6237" s="6"/>
      <c r="BF6237" s="6"/>
      <c r="BG6237" s="10"/>
    </row>
    <row r="6238" spans="34:59" x14ac:dyDescent="0.25">
      <c r="AH6238" s="10"/>
      <c r="AI6238" s="6"/>
    </row>
    <row r="6239" spans="34:59" x14ac:dyDescent="0.25">
      <c r="AH6239" s="6"/>
      <c r="AI6239" s="6"/>
      <c r="AJ6239" s="6"/>
      <c r="AK6239" s="6"/>
      <c r="AL6239" s="6"/>
      <c r="AM6239" s="6"/>
      <c r="AN6239" s="6"/>
      <c r="AO6239" s="6"/>
      <c r="AP6239" s="6"/>
      <c r="AQ6239" s="6"/>
      <c r="AR6239" s="6"/>
      <c r="AS6239" s="6"/>
      <c r="AT6239" s="6"/>
      <c r="AU6239" s="6"/>
      <c r="AV6239" s="6"/>
      <c r="AW6239" s="6"/>
      <c r="AX6239" s="6"/>
      <c r="AY6239" s="6"/>
      <c r="AZ6239" s="6"/>
      <c r="BA6239" s="6"/>
      <c r="BB6239" s="6"/>
      <c r="BC6239" s="6"/>
      <c r="BD6239" s="6"/>
      <c r="BE6239" s="6"/>
      <c r="BF6239" s="6"/>
      <c r="BG6239" s="6"/>
    </row>
    <row r="6240" spans="34:59" x14ac:dyDescent="0.25">
      <c r="AH6240" s="10"/>
      <c r="AI6240" s="6"/>
      <c r="AJ6240" s="10"/>
      <c r="AK6240" s="10"/>
      <c r="AL6240" s="10"/>
      <c r="AM6240" s="10"/>
      <c r="AN6240" s="10"/>
      <c r="AO6240" s="10"/>
      <c r="AP6240" s="10"/>
      <c r="AQ6240" s="10"/>
      <c r="AR6240" s="10"/>
      <c r="AS6240" s="10"/>
      <c r="AT6240" s="10"/>
      <c r="AU6240" s="10"/>
      <c r="AV6240" s="10"/>
      <c r="AW6240" s="10"/>
      <c r="AX6240" s="10"/>
      <c r="AY6240" s="10"/>
      <c r="AZ6240" s="10"/>
      <c r="BA6240" s="10"/>
      <c r="BB6240" s="10"/>
      <c r="BC6240" s="10"/>
      <c r="BD6240" s="10"/>
      <c r="BE6240" s="10"/>
      <c r="BF6240" s="10"/>
      <c r="BG6240" s="6"/>
    </row>
    <row r="6241" spans="34:59" x14ac:dyDescent="0.25">
      <c r="AH6241" s="6"/>
      <c r="AI6241" s="6"/>
      <c r="AJ6241" s="6"/>
      <c r="AK6241" s="6"/>
      <c r="AL6241" s="6"/>
      <c r="AM6241" s="6"/>
      <c r="AN6241" s="6"/>
      <c r="AO6241" s="6"/>
      <c r="AP6241" s="6"/>
      <c r="AQ6241" s="6"/>
      <c r="AR6241" s="6"/>
      <c r="AS6241" s="6"/>
      <c r="AT6241" s="6"/>
      <c r="AU6241" s="6"/>
      <c r="AV6241" s="6"/>
      <c r="AW6241" s="6"/>
      <c r="AX6241" s="6"/>
      <c r="AY6241" s="6"/>
      <c r="AZ6241" s="6"/>
      <c r="BA6241" s="6"/>
      <c r="BB6241" s="6"/>
      <c r="BC6241" s="6"/>
      <c r="BD6241" s="6"/>
      <c r="BE6241" s="6"/>
      <c r="BF6241" s="6"/>
      <c r="BG6241" s="10"/>
    </row>
    <row r="6242" spans="34:59" x14ac:dyDescent="0.25">
      <c r="AH6242" s="10"/>
      <c r="AI6242" s="6"/>
    </row>
    <row r="6243" spans="34:59" x14ac:dyDescent="0.25">
      <c r="AH6243" s="6"/>
      <c r="AI6243" s="6"/>
      <c r="AJ6243" s="6"/>
      <c r="AK6243" s="6"/>
      <c r="AL6243" s="6"/>
      <c r="AM6243" s="6"/>
      <c r="AN6243" s="6"/>
      <c r="AO6243" s="6"/>
      <c r="AP6243" s="6"/>
      <c r="AQ6243" s="6"/>
      <c r="AR6243" s="6"/>
      <c r="AS6243" s="6"/>
      <c r="AT6243" s="6"/>
      <c r="AU6243" s="6"/>
      <c r="AV6243" s="6"/>
      <c r="AW6243" s="6"/>
      <c r="AX6243" s="6"/>
      <c r="AY6243" s="6"/>
      <c r="AZ6243" s="6"/>
      <c r="BA6243" s="6"/>
      <c r="BB6243" s="6"/>
      <c r="BC6243" s="6"/>
      <c r="BD6243" s="6"/>
      <c r="BE6243" s="6"/>
      <c r="BF6243" s="6"/>
      <c r="BG6243" s="6"/>
    </row>
    <row r="6244" spans="34:59" x14ac:dyDescent="0.25">
      <c r="AH6244" s="10"/>
      <c r="AI6244" s="6"/>
      <c r="AJ6244" s="10"/>
      <c r="AK6244" s="10"/>
      <c r="AL6244" s="10"/>
      <c r="AM6244" s="10"/>
      <c r="AN6244" s="10"/>
      <c r="AO6244" s="10"/>
      <c r="AP6244" s="10"/>
      <c r="AQ6244" s="10"/>
      <c r="AR6244" s="10"/>
      <c r="AS6244" s="10"/>
      <c r="AT6244" s="10"/>
      <c r="AU6244" s="10"/>
      <c r="AV6244" s="10"/>
      <c r="AW6244" s="10"/>
      <c r="AX6244" s="10"/>
      <c r="AY6244" s="10"/>
      <c r="AZ6244" s="10"/>
      <c r="BA6244" s="10"/>
      <c r="BB6244" s="10"/>
      <c r="BC6244" s="10"/>
      <c r="BD6244" s="10"/>
      <c r="BE6244" s="10"/>
      <c r="BF6244" s="10"/>
      <c r="BG6244" s="6"/>
    </row>
    <row r="6245" spans="34:59" x14ac:dyDescent="0.25">
      <c r="AH6245" s="6"/>
      <c r="AI6245" s="6"/>
      <c r="AJ6245" s="6"/>
      <c r="AK6245" s="6"/>
      <c r="AL6245" s="6"/>
      <c r="AM6245" s="6"/>
      <c r="AN6245" s="6"/>
      <c r="AO6245" s="6"/>
      <c r="AP6245" s="6"/>
      <c r="AQ6245" s="6"/>
      <c r="AR6245" s="6"/>
      <c r="AS6245" s="6"/>
      <c r="AT6245" s="6"/>
      <c r="AU6245" s="6"/>
      <c r="AV6245" s="6"/>
      <c r="AW6245" s="6"/>
      <c r="AX6245" s="6"/>
      <c r="AY6245" s="6"/>
      <c r="AZ6245" s="6"/>
      <c r="BA6245" s="6"/>
      <c r="BB6245" s="6"/>
      <c r="BC6245" s="6"/>
      <c r="BD6245" s="6"/>
      <c r="BE6245" s="6"/>
      <c r="BF6245" s="6"/>
      <c r="BG6245" s="10"/>
    </row>
    <row r="6246" spans="34:59" x14ac:dyDescent="0.25">
      <c r="AH6246" s="10"/>
      <c r="AI6246" s="6"/>
    </row>
    <row r="6247" spans="34:59" x14ac:dyDescent="0.25">
      <c r="AH6247" s="6"/>
      <c r="AI6247" s="6"/>
      <c r="AJ6247" s="6"/>
      <c r="AK6247" s="6"/>
      <c r="AL6247" s="6"/>
      <c r="AM6247" s="6"/>
      <c r="AN6247" s="6"/>
      <c r="AO6247" s="6"/>
      <c r="AP6247" s="6"/>
      <c r="AQ6247" s="6"/>
      <c r="AR6247" s="6"/>
      <c r="AS6247" s="6"/>
      <c r="AT6247" s="6"/>
      <c r="AU6247" s="6"/>
      <c r="AV6247" s="6"/>
      <c r="AW6247" s="6"/>
      <c r="AX6247" s="6"/>
      <c r="AY6247" s="6"/>
      <c r="AZ6247" s="6"/>
      <c r="BA6247" s="6"/>
      <c r="BB6247" s="6"/>
      <c r="BC6247" s="6"/>
      <c r="BD6247" s="6"/>
      <c r="BE6247" s="6"/>
      <c r="BF6247" s="6"/>
      <c r="BG6247" s="6"/>
    </row>
    <row r="6248" spans="34:59" x14ac:dyDescent="0.25">
      <c r="AH6248" s="10"/>
      <c r="AI6248" s="6"/>
      <c r="AJ6248" s="10"/>
      <c r="AK6248" s="10"/>
      <c r="AL6248" s="10"/>
      <c r="AM6248" s="10"/>
      <c r="AN6248" s="10"/>
      <c r="AO6248" s="10"/>
      <c r="AP6248" s="10"/>
      <c r="AQ6248" s="10"/>
      <c r="AR6248" s="10"/>
      <c r="AS6248" s="10"/>
      <c r="AT6248" s="10"/>
      <c r="AU6248" s="10"/>
      <c r="AV6248" s="10"/>
      <c r="AW6248" s="10"/>
      <c r="AX6248" s="10"/>
      <c r="AY6248" s="10"/>
      <c r="AZ6248" s="10"/>
      <c r="BA6248" s="10"/>
      <c r="BB6248" s="10"/>
      <c r="BC6248" s="10"/>
      <c r="BD6248" s="10"/>
      <c r="BE6248" s="10"/>
      <c r="BF6248" s="10"/>
      <c r="BG6248" s="6"/>
    </row>
    <row r="6249" spans="34:59" x14ac:dyDescent="0.25">
      <c r="AH6249" s="6"/>
      <c r="AI6249" s="6"/>
      <c r="AJ6249" s="6"/>
      <c r="AK6249" s="6"/>
      <c r="AL6249" s="6"/>
      <c r="AM6249" s="6"/>
      <c r="AN6249" s="6"/>
      <c r="AO6249" s="6"/>
      <c r="AP6249" s="6"/>
      <c r="AQ6249" s="6"/>
      <c r="AR6249" s="6"/>
      <c r="AS6249" s="6"/>
      <c r="AT6249" s="6"/>
      <c r="AU6249" s="6"/>
      <c r="AV6249" s="6"/>
      <c r="AW6249" s="6"/>
      <c r="AX6249" s="6"/>
      <c r="AY6249" s="6"/>
      <c r="AZ6249" s="6"/>
      <c r="BA6249" s="6"/>
      <c r="BB6249" s="6"/>
      <c r="BC6249" s="6"/>
      <c r="BD6249" s="6"/>
      <c r="BE6249" s="6"/>
      <c r="BF6249" s="6"/>
      <c r="BG6249" s="10"/>
    </row>
    <row r="6250" spans="34:59" x14ac:dyDescent="0.25">
      <c r="AH6250" s="10"/>
      <c r="AI6250" s="6"/>
    </row>
    <row r="6251" spans="34:59" x14ac:dyDescent="0.25">
      <c r="AH6251" s="6"/>
      <c r="AI6251" s="6"/>
      <c r="AJ6251" s="6"/>
      <c r="AK6251" s="6"/>
      <c r="AL6251" s="6"/>
      <c r="AM6251" s="6"/>
      <c r="AN6251" s="6"/>
      <c r="AO6251" s="6"/>
      <c r="AP6251" s="6"/>
      <c r="AQ6251" s="6"/>
      <c r="AR6251" s="6"/>
      <c r="AS6251" s="6"/>
      <c r="AT6251" s="6"/>
      <c r="AU6251" s="6"/>
      <c r="AV6251" s="6"/>
      <c r="AW6251" s="6"/>
      <c r="AX6251" s="6"/>
      <c r="AY6251" s="6"/>
      <c r="AZ6251" s="6"/>
      <c r="BA6251" s="6"/>
      <c r="BB6251" s="6"/>
      <c r="BC6251" s="6"/>
      <c r="BD6251" s="6"/>
      <c r="BE6251" s="6"/>
      <c r="BF6251" s="6"/>
      <c r="BG6251" s="6"/>
    </row>
    <row r="6252" spans="34:59" x14ac:dyDescent="0.25">
      <c r="AH6252" s="10"/>
      <c r="AI6252" s="6"/>
      <c r="AJ6252" s="10"/>
      <c r="AK6252" s="10"/>
      <c r="AL6252" s="10"/>
      <c r="AM6252" s="10"/>
      <c r="AN6252" s="10"/>
      <c r="AO6252" s="10"/>
      <c r="AP6252" s="10"/>
      <c r="AQ6252" s="10"/>
      <c r="AR6252" s="10"/>
      <c r="AS6252" s="10"/>
      <c r="AT6252" s="10"/>
      <c r="AU6252" s="10"/>
      <c r="AV6252" s="10"/>
      <c r="AW6252" s="10"/>
      <c r="AX6252" s="10"/>
      <c r="AY6252" s="10"/>
      <c r="AZ6252" s="10"/>
      <c r="BA6252" s="10"/>
      <c r="BB6252" s="10"/>
      <c r="BC6252" s="10"/>
      <c r="BD6252" s="10"/>
      <c r="BE6252" s="10"/>
      <c r="BF6252" s="10"/>
      <c r="BG6252" s="6"/>
    </row>
    <row r="6253" spans="34:59" x14ac:dyDescent="0.25">
      <c r="AH6253" s="6"/>
      <c r="AI6253" s="6"/>
      <c r="AJ6253" s="6"/>
      <c r="AK6253" s="6"/>
      <c r="AL6253" s="6"/>
      <c r="AM6253" s="6"/>
      <c r="AN6253" s="6"/>
      <c r="AO6253" s="6"/>
      <c r="AP6253" s="6"/>
      <c r="AQ6253" s="6"/>
      <c r="AR6253" s="6"/>
      <c r="AS6253" s="6"/>
      <c r="AT6253" s="6"/>
      <c r="AU6253" s="6"/>
      <c r="AV6253" s="6"/>
      <c r="AW6253" s="6"/>
      <c r="AX6253" s="6"/>
      <c r="AY6253" s="6"/>
      <c r="AZ6253" s="6"/>
      <c r="BA6253" s="6"/>
      <c r="BB6253" s="6"/>
      <c r="BC6253" s="6"/>
      <c r="BD6253" s="6"/>
      <c r="BE6253" s="6"/>
      <c r="BF6253" s="6"/>
      <c r="BG6253" s="10"/>
    </row>
    <row r="6254" spans="34:59" x14ac:dyDescent="0.25">
      <c r="AH6254" s="10"/>
      <c r="AI6254" s="6"/>
    </row>
    <row r="6255" spans="34:59" x14ac:dyDescent="0.25">
      <c r="AH6255" s="6"/>
      <c r="AI6255" s="6"/>
      <c r="AJ6255" s="6"/>
      <c r="AK6255" s="6"/>
      <c r="AL6255" s="6"/>
      <c r="AM6255" s="6"/>
      <c r="AN6255" s="6"/>
      <c r="AO6255" s="6"/>
      <c r="AP6255" s="6"/>
      <c r="AQ6255" s="6"/>
      <c r="AR6255" s="6"/>
      <c r="AS6255" s="6"/>
      <c r="AT6255" s="6"/>
      <c r="AU6255" s="6"/>
      <c r="AV6255" s="6"/>
      <c r="AW6255" s="6"/>
      <c r="AX6255" s="6"/>
      <c r="AY6255" s="6"/>
      <c r="AZ6255" s="6"/>
      <c r="BA6255" s="6"/>
      <c r="BB6255" s="6"/>
      <c r="BC6255" s="6"/>
      <c r="BD6255" s="6"/>
      <c r="BE6255" s="6"/>
      <c r="BF6255" s="6"/>
      <c r="BG6255" s="6"/>
    </row>
    <row r="6256" spans="34:59" x14ac:dyDescent="0.25">
      <c r="AH6256" s="10"/>
      <c r="AI6256" s="6"/>
      <c r="AJ6256" s="10"/>
      <c r="AK6256" s="10"/>
      <c r="AL6256" s="10"/>
      <c r="AM6256" s="10"/>
      <c r="AN6256" s="10"/>
      <c r="AO6256" s="10"/>
      <c r="AP6256" s="10"/>
      <c r="AQ6256" s="10"/>
      <c r="AR6256" s="10"/>
      <c r="AS6256" s="10"/>
      <c r="AT6256" s="10"/>
      <c r="AU6256" s="10"/>
      <c r="AV6256" s="10"/>
      <c r="AW6256" s="10"/>
      <c r="AX6256" s="10"/>
      <c r="AY6256" s="10"/>
      <c r="AZ6256" s="10"/>
      <c r="BA6256" s="10"/>
      <c r="BB6256" s="10"/>
      <c r="BC6256" s="10"/>
      <c r="BD6256" s="10"/>
      <c r="BE6256" s="10"/>
      <c r="BF6256" s="10"/>
      <c r="BG6256" s="6"/>
    </row>
    <row r="6257" spans="34:59" x14ac:dyDescent="0.25">
      <c r="AH6257" s="6"/>
      <c r="AI6257" s="6"/>
      <c r="AJ6257" s="6"/>
      <c r="AK6257" s="6"/>
      <c r="AL6257" s="6"/>
      <c r="AM6257" s="6"/>
      <c r="AN6257" s="6"/>
      <c r="AO6257" s="6"/>
      <c r="AP6257" s="6"/>
      <c r="AQ6257" s="6"/>
      <c r="AR6257" s="6"/>
      <c r="AS6257" s="6"/>
      <c r="AT6257" s="6"/>
      <c r="AU6257" s="6"/>
      <c r="AV6257" s="6"/>
      <c r="AW6257" s="6"/>
      <c r="AX6257" s="6"/>
      <c r="AY6257" s="6"/>
      <c r="AZ6257" s="6"/>
      <c r="BA6257" s="6"/>
      <c r="BB6257" s="6"/>
      <c r="BC6257" s="6"/>
      <c r="BD6257" s="6"/>
      <c r="BE6257" s="6"/>
      <c r="BF6257" s="6"/>
      <c r="BG6257" s="10"/>
    </row>
    <row r="6258" spans="34:59" x14ac:dyDescent="0.25">
      <c r="AH6258" s="10"/>
      <c r="AI6258" s="6"/>
    </row>
    <row r="6259" spans="34:59" x14ac:dyDescent="0.25">
      <c r="AH6259" s="6"/>
      <c r="AI6259" s="6"/>
      <c r="AJ6259" s="6"/>
      <c r="AK6259" s="6"/>
      <c r="AL6259" s="6"/>
      <c r="AM6259" s="6"/>
      <c r="AN6259" s="6"/>
      <c r="AO6259" s="6"/>
      <c r="AP6259" s="6"/>
      <c r="AQ6259" s="6"/>
      <c r="AR6259" s="6"/>
      <c r="AS6259" s="6"/>
      <c r="AT6259" s="6"/>
      <c r="AU6259" s="6"/>
      <c r="AV6259" s="6"/>
      <c r="AW6259" s="6"/>
      <c r="AX6259" s="6"/>
      <c r="AY6259" s="6"/>
      <c r="AZ6259" s="6"/>
      <c r="BA6259" s="6"/>
      <c r="BB6259" s="6"/>
      <c r="BC6259" s="6"/>
      <c r="BD6259" s="6"/>
      <c r="BE6259" s="6"/>
      <c r="BF6259" s="6"/>
      <c r="BG6259" s="6"/>
    </row>
    <row r="6260" spans="34:59" x14ac:dyDescent="0.25">
      <c r="AH6260" s="10"/>
      <c r="AI6260" s="6"/>
      <c r="AJ6260" s="10"/>
      <c r="AK6260" s="10"/>
      <c r="AL6260" s="10"/>
      <c r="AM6260" s="10"/>
      <c r="AN6260" s="10"/>
      <c r="AO6260" s="10"/>
      <c r="AP6260" s="10"/>
      <c r="AQ6260" s="10"/>
      <c r="AR6260" s="10"/>
      <c r="AS6260" s="10"/>
      <c r="AT6260" s="10"/>
      <c r="AU6260" s="10"/>
      <c r="AV6260" s="10"/>
      <c r="AW6260" s="10"/>
      <c r="AX6260" s="10"/>
      <c r="AY6260" s="10"/>
      <c r="AZ6260" s="10"/>
      <c r="BA6260" s="10"/>
      <c r="BB6260" s="10"/>
      <c r="BC6260" s="10"/>
      <c r="BD6260" s="10"/>
      <c r="BE6260" s="10"/>
      <c r="BF6260" s="10"/>
      <c r="BG6260" s="6"/>
    </row>
    <row r="6261" spans="34:59" x14ac:dyDescent="0.25">
      <c r="AH6261" s="6"/>
      <c r="AI6261" s="6"/>
      <c r="AJ6261" s="6"/>
      <c r="AK6261" s="6"/>
      <c r="AL6261" s="6"/>
      <c r="AM6261" s="6"/>
      <c r="AN6261" s="6"/>
      <c r="AO6261" s="6"/>
      <c r="AP6261" s="6"/>
      <c r="AQ6261" s="6"/>
      <c r="AR6261" s="6"/>
      <c r="AS6261" s="6"/>
      <c r="AT6261" s="6"/>
      <c r="AU6261" s="6"/>
      <c r="AV6261" s="6"/>
      <c r="AW6261" s="6"/>
      <c r="AX6261" s="6"/>
      <c r="AY6261" s="6"/>
      <c r="AZ6261" s="6"/>
      <c r="BA6261" s="6"/>
      <c r="BB6261" s="6"/>
      <c r="BC6261" s="6"/>
      <c r="BD6261" s="6"/>
      <c r="BE6261" s="6"/>
      <c r="BF6261" s="6"/>
      <c r="BG6261" s="10"/>
    </row>
    <row r="6262" spans="34:59" x14ac:dyDescent="0.25">
      <c r="AH6262" s="10"/>
      <c r="AI6262" s="6"/>
    </row>
    <row r="6263" spans="34:59" x14ac:dyDescent="0.25">
      <c r="AH6263" s="6"/>
      <c r="AI6263" s="6"/>
      <c r="AJ6263" s="6"/>
      <c r="AK6263" s="6"/>
      <c r="AL6263" s="6"/>
      <c r="AM6263" s="6"/>
      <c r="AN6263" s="6"/>
      <c r="AO6263" s="6"/>
      <c r="AP6263" s="6"/>
      <c r="AQ6263" s="6"/>
      <c r="AR6263" s="6"/>
      <c r="AS6263" s="6"/>
      <c r="AT6263" s="6"/>
      <c r="AU6263" s="6"/>
      <c r="AV6263" s="6"/>
      <c r="AW6263" s="6"/>
      <c r="AX6263" s="6"/>
      <c r="AY6263" s="6"/>
      <c r="AZ6263" s="6"/>
      <c r="BA6263" s="6"/>
      <c r="BB6263" s="6"/>
      <c r="BC6263" s="6"/>
      <c r="BD6263" s="6"/>
      <c r="BE6263" s="6"/>
      <c r="BF6263" s="6"/>
      <c r="BG6263" s="6"/>
    </row>
    <row r="6264" spans="34:59" x14ac:dyDescent="0.25">
      <c r="AH6264" s="10"/>
      <c r="AI6264" s="6"/>
      <c r="AJ6264" s="10"/>
      <c r="AK6264" s="10"/>
      <c r="AL6264" s="10"/>
      <c r="AM6264" s="10"/>
      <c r="AN6264" s="10"/>
      <c r="AO6264" s="10"/>
      <c r="AP6264" s="10"/>
      <c r="AQ6264" s="10"/>
      <c r="AR6264" s="10"/>
      <c r="AS6264" s="10"/>
      <c r="AT6264" s="10"/>
      <c r="AU6264" s="10"/>
      <c r="AV6264" s="10"/>
      <c r="AW6264" s="10"/>
      <c r="AX6264" s="10"/>
      <c r="AY6264" s="10"/>
      <c r="AZ6264" s="10"/>
      <c r="BA6264" s="10"/>
      <c r="BB6264" s="10"/>
      <c r="BC6264" s="10"/>
      <c r="BD6264" s="10"/>
      <c r="BE6264" s="10"/>
      <c r="BF6264" s="10"/>
      <c r="BG6264" s="6"/>
    </row>
    <row r="6265" spans="34:59" x14ac:dyDescent="0.25">
      <c r="AH6265" s="6"/>
      <c r="AI6265" s="6"/>
      <c r="AJ6265" s="6"/>
      <c r="AK6265" s="6"/>
      <c r="AL6265" s="6"/>
      <c r="AM6265" s="6"/>
      <c r="AN6265" s="6"/>
      <c r="AO6265" s="6"/>
      <c r="AP6265" s="6"/>
      <c r="AQ6265" s="6"/>
      <c r="AR6265" s="6"/>
      <c r="AS6265" s="6"/>
      <c r="AT6265" s="6"/>
      <c r="AU6265" s="6"/>
      <c r="AV6265" s="6"/>
      <c r="AW6265" s="6"/>
      <c r="AX6265" s="6"/>
      <c r="AY6265" s="6"/>
      <c r="AZ6265" s="6"/>
      <c r="BA6265" s="6"/>
      <c r="BB6265" s="6"/>
      <c r="BC6265" s="6"/>
      <c r="BD6265" s="6"/>
      <c r="BE6265" s="6"/>
      <c r="BF6265" s="6"/>
      <c r="BG6265" s="10"/>
    </row>
    <row r="6266" spans="34:59" x14ac:dyDescent="0.25">
      <c r="AH6266" s="10"/>
      <c r="AI6266" s="6"/>
    </row>
    <row r="6267" spans="34:59" x14ac:dyDescent="0.25">
      <c r="AH6267" s="6"/>
      <c r="AI6267" s="6"/>
      <c r="AJ6267" s="6"/>
      <c r="AK6267" s="6"/>
      <c r="AL6267" s="6"/>
      <c r="AM6267" s="6"/>
      <c r="AN6267" s="6"/>
      <c r="AO6267" s="6"/>
      <c r="AP6267" s="6"/>
      <c r="AQ6267" s="6"/>
      <c r="AR6267" s="6"/>
      <c r="AS6267" s="6"/>
      <c r="AT6267" s="6"/>
      <c r="AU6267" s="6"/>
      <c r="AV6267" s="6"/>
      <c r="AW6267" s="6"/>
      <c r="AX6267" s="6"/>
      <c r="AY6267" s="6"/>
      <c r="AZ6267" s="6"/>
      <c r="BA6267" s="6"/>
      <c r="BB6267" s="6"/>
      <c r="BC6267" s="6"/>
      <c r="BD6267" s="6"/>
      <c r="BE6267" s="6"/>
      <c r="BF6267" s="6"/>
      <c r="BG6267" s="6"/>
    </row>
    <row r="6268" spans="34:59" x14ac:dyDescent="0.25">
      <c r="AH6268" s="10"/>
      <c r="AI6268" s="6"/>
      <c r="AJ6268" s="10"/>
      <c r="AK6268" s="10"/>
      <c r="AL6268" s="10"/>
      <c r="AM6268" s="10"/>
      <c r="AN6268" s="10"/>
      <c r="AO6268" s="10"/>
      <c r="AP6268" s="10"/>
      <c r="AQ6268" s="10"/>
      <c r="AR6268" s="10"/>
      <c r="AS6268" s="10"/>
      <c r="AT6268" s="10"/>
      <c r="AU6268" s="10"/>
      <c r="AV6268" s="10"/>
      <c r="AW6268" s="10"/>
      <c r="AX6268" s="10"/>
      <c r="AY6268" s="10"/>
      <c r="AZ6268" s="10"/>
      <c r="BA6268" s="10"/>
      <c r="BB6268" s="10"/>
      <c r="BC6268" s="10"/>
      <c r="BD6268" s="10"/>
      <c r="BE6268" s="10"/>
      <c r="BF6268" s="10"/>
      <c r="BG6268" s="6"/>
    </row>
    <row r="6269" spans="34:59" x14ac:dyDescent="0.25">
      <c r="AH6269" s="6"/>
      <c r="AI6269" s="6"/>
      <c r="AJ6269" s="6"/>
      <c r="AK6269" s="6"/>
      <c r="AL6269" s="6"/>
      <c r="AM6269" s="6"/>
      <c r="AN6269" s="6"/>
      <c r="AO6269" s="6"/>
      <c r="AP6269" s="6"/>
      <c r="AQ6269" s="6"/>
      <c r="AR6269" s="6"/>
      <c r="AS6269" s="6"/>
      <c r="AT6269" s="6"/>
      <c r="AU6269" s="6"/>
      <c r="AV6269" s="6"/>
      <c r="AW6269" s="6"/>
      <c r="AX6269" s="6"/>
      <c r="AY6269" s="6"/>
      <c r="AZ6269" s="6"/>
      <c r="BA6269" s="6"/>
      <c r="BB6269" s="6"/>
      <c r="BC6269" s="6"/>
      <c r="BD6269" s="6"/>
      <c r="BE6269" s="6"/>
      <c r="BF6269" s="6"/>
      <c r="BG6269" s="10"/>
    </row>
    <row r="6270" spans="34:59" x14ac:dyDescent="0.25">
      <c r="AH6270" s="10"/>
      <c r="AI6270" s="6"/>
    </row>
    <row r="6271" spans="34:59" x14ac:dyDescent="0.25">
      <c r="AH6271" s="6"/>
      <c r="AI6271" s="6"/>
      <c r="AJ6271" s="6"/>
      <c r="AK6271" s="6"/>
      <c r="AL6271" s="6"/>
      <c r="AM6271" s="6"/>
      <c r="AN6271" s="6"/>
      <c r="AO6271" s="6"/>
      <c r="AP6271" s="6"/>
      <c r="AQ6271" s="6"/>
      <c r="AR6271" s="6"/>
      <c r="AS6271" s="6"/>
      <c r="AT6271" s="6"/>
      <c r="AU6271" s="6"/>
      <c r="AV6271" s="6"/>
      <c r="AW6271" s="6"/>
      <c r="AX6271" s="6"/>
      <c r="AY6271" s="6"/>
      <c r="AZ6271" s="6"/>
      <c r="BA6271" s="6"/>
      <c r="BB6271" s="6"/>
      <c r="BC6271" s="6"/>
      <c r="BD6271" s="6"/>
      <c r="BE6271" s="6"/>
      <c r="BF6271" s="6"/>
      <c r="BG6271" s="6"/>
    </row>
    <row r="6272" spans="34:59" x14ac:dyDescent="0.25">
      <c r="AH6272" s="10"/>
      <c r="AI6272" s="6"/>
      <c r="AJ6272" s="10"/>
      <c r="AK6272" s="10"/>
      <c r="AL6272" s="10"/>
      <c r="AM6272" s="10"/>
      <c r="AN6272" s="10"/>
      <c r="AO6272" s="10"/>
      <c r="AP6272" s="10"/>
      <c r="AQ6272" s="10"/>
      <c r="AR6272" s="10"/>
      <c r="AS6272" s="10"/>
      <c r="AT6272" s="10"/>
      <c r="AU6272" s="10"/>
      <c r="AV6272" s="10"/>
      <c r="AW6272" s="10"/>
      <c r="AX6272" s="10"/>
      <c r="AY6272" s="10"/>
      <c r="AZ6272" s="10"/>
      <c r="BA6272" s="10"/>
      <c r="BB6272" s="10"/>
      <c r="BC6272" s="10"/>
      <c r="BD6272" s="10"/>
      <c r="BE6272" s="10"/>
      <c r="BF6272" s="10"/>
      <c r="BG6272" s="6"/>
    </row>
    <row r="6273" spans="34:59" x14ac:dyDescent="0.25">
      <c r="AH6273" s="6"/>
      <c r="AI6273" s="6"/>
      <c r="AJ6273" s="6"/>
      <c r="AK6273" s="6"/>
      <c r="AL6273" s="6"/>
      <c r="AM6273" s="6"/>
      <c r="AN6273" s="6"/>
      <c r="AO6273" s="6"/>
      <c r="AP6273" s="6"/>
      <c r="AQ6273" s="6"/>
      <c r="AR6273" s="6"/>
      <c r="AS6273" s="6"/>
      <c r="AT6273" s="6"/>
      <c r="AU6273" s="6"/>
      <c r="AV6273" s="6"/>
      <c r="AW6273" s="6"/>
      <c r="AX6273" s="6"/>
      <c r="AY6273" s="6"/>
      <c r="AZ6273" s="6"/>
      <c r="BA6273" s="6"/>
      <c r="BB6273" s="6"/>
      <c r="BC6273" s="6"/>
      <c r="BD6273" s="6"/>
      <c r="BE6273" s="6"/>
      <c r="BF6273" s="6"/>
      <c r="BG6273" s="10"/>
    </row>
    <row r="6274" spans="34:59" x14ac:dyDescent="0.25">
      <c r="AH6274" s="10"/>
      <c r="AI6274" s="6"/>
    </row>
    <row r="6275" spans="34:59" x14ac:dyDescent="0.25">
      <c r="AH6275" s="6"/>
      <c r="AI6275" s="6"/>
      <c r="AJ6275" s="6"/>
      <c r="AK6275" s="6"/>
      <c r="AL6275" s="6"/>
      <c r="AM6275" s="6"/>
      <c r="AN6275" s="6"/>
      <c r="AO6275" s="6"/>
      <c r="AP6275" s="6"/>
      <c r="AQ6275" s="6"/>
      <c r="AR6275" s="6"/>
      <c r="AS6275" s="6"/>
      <c r="AT6275" s="6"/>
      <c r="AU6275" s="6"/>
      <c r="AV6275" s="6"/>
      <c r="AW6275" s="6"/>
      <c r="AX6275" s="6"/>
      <c r="AY6275" s="6"/>
      <c r="AZ6275" s="6"/>
      <c r="BA6275" s="6"/>
      <c r="BB6275" s="6"/>
      <c r="BC6275" s="6"/>
      <c r="BD6275" s="6"/>
      <c r="BE6275" s="6"/>
      <c r="BF6275" s="6"/>
      <c r="BG6275" s="6"/>
    </row>
    <row r="6276" spans="34:59" x14ac:dyDescent="0.25">
      <c r="AH6276" s="10"/>
      <c r="AI6276" s="6"/>
      <c r="AJ6276" s="10"/>
      <c r="AK6276" s="10"/>
      <c r="AL6276" s="10"/>
      <c r="AM6276" s="10"/>
      <c r="AN6276" s="10"/>
      <c r="AO6276" s="10"/>
      <c r="AP6276" s="10"/>
      <c r="AQ6276" s="10"/>
      <c r="AR6276" s="10"/>
      <c r="AS6276" s="10"/>
      <c r="AT6276" s="10"/>
      <c r="AU6276" s="10"/>
      <c r="AV6276" s="10"/>
      <c r="AW6276" s="10"/>
      <c r="AX6276" s="10"/>
      <c r="AY6276" s="10"/>
      <c r="AZ6276" s="10"/>
      <c r="BA6276" s="10"/>
      <c r="BB6276" s="10"/>
      <c r="BC6276" s="10"/>
      <c r="BD6276" s="10"/>
      <c r="BE6276" s="10"/>
      <c r="BF6276" s="10"/>
      <c r="BG6276" s="6"/>
    </row>
    <row r="6277" spans="34:59" x14ac:dyDescent="0.25">
      <c r="AH6277" s="6"/>
      <c r="AI6277" s="6"/>
      <c r="AJ6277" s="6"/>
      <c r="AK6277" s="6"/>
      <c r="AL6277" s="6"/>
      <c r="AM6277" s="6"/>
      <c r="AN6277" s="6"/>
      <c r="AO6277" s="6"/>
      <c r="AP6277" s="6"/>
      <c r="AQ6277" s="6"/>
      <c r="AR6277" s="6"/>
      <c r="AS6277" s="6"/>
      <c r="AT6277" s="6"/>
      <c r="AU6277" s="6"/>
      <c r="AV6277" s="6"/>
      <c r="AW6277" s="6"/>
      <c r="AX6277" s="6"/>
      <c r="AY6277" s="6"/>
      <c r="AZ6277" s="6"/>
      <c r="BA6277" s="6"/>
      <c r="BB6277" s="6"/>
      <c r="BC6277" s="6"/>
      <c r="BD6277" s="6"/>
      <c r="BE6277" s="6"/>
      <c r="BF6277" s="6"/>
      <c r="BG6277" s="10"/>
    </row>
    <row r="6278" spans="34:59" x14ac:dyDescent="0.25">
      <c r="AH6278" s="10"/>
      <c r="AI6278" s="6"/>
    </row>
    <row r="6279" spans="34:59" x14ac:dyDescent="0.25">
      <c r="AH6279" s="6"/>
      <c r="AI6279" s="6"/>
      <c r="AJ6279" s="6"/>
      <c r="AK6279" s="6"/>
      <c r="AL6279" s="6"/>
      <c r="AM6279" s="6"/>
      <c r="AN6279" s="6"/>
      <c r="AO6279" s="6"/>
      <c r="AP6279" s="6"/>
      <c r="AQ6279" s="6"/>
      <c r="AR6279" s="6"/>
      <c r="AS6279" s="6"/>
      <c r="AT6279" s="6"/>
      <c r="AU6279" s="6"/>
      <c r="AV6279" s="6"/>
      <c r="AW6279" s="6"/>
      <c r="AX6279" s="6"/>
      <c r="AY6279" s="6"/>
      <c r="AZ6279" s="6"/>
      <c r="BA6279" s="6"/>
      <c r="BB6279" s="6"/>
      <c r="BC6279" s="6"/>
      <c r="BD6279" s="6"/>
      <c r="BE6279" s="6"/>
      <c r="BF6279" s="6"/>
      <c r="BG6279" s="6"/>
    </row>
    <row r="6280" spans="34:59" x14ac:dyDescent="0.25">
      <c r="AH6280" s="10"/>
      <c r="AI6280" s="6"/>
      <c r="AJ6280" s="10"/>
      <c r="AK6280" s="10"/>
      <c r="AL6280" s="10"/>
      <c r="AM6280" s="10"/>
      <c r="AN6280" s="10"/>
      <c r="AO6280" s="10"/>
      <c r="AP6280" s="10"/>
      <c r="AQ6280" s="10"/>
      <c r="AR6280" s="10"/>
      <c r="AS6280" s="10"/>
      <c r="AT6280" s="10"/>
      <c r="AU6280" s="10"/>
      <c r="AV6280" s="10"/>
      <c r="AW6280" s="10"/>
      <c r="AX6280" s="10"/>
      <c r="AY6280" s="10"/>
      <c r="AZ6280" s="10"/>
      <c r="BA6280" s="10"/>
      <c r="BB6280" s="10"/>
      <c r="BC6280" s="10"/>
      <c r="BD6280" s="10"/>
      <c r="BE6280" s="10"/>
      <c r="BF6280" s="10"/>
      <c r="BG6280" s="6"/>
    </row>
    <row r="6281" spans="34:59" x14ac:dyDescent="0.25">
      <c r="AH6281" s="6"/>
      <c r="AI6281" s="6"/>
      <c r="AJ6281" s="6"/>
      <c r="AK6281" s="6"/>
      <c r="AL6281" s="6"/>
      <c r="AM6281" s="6"/>
      <c r="AN6281" s="6"/>
      <c r="AO6281" s="6"/>
      <c r="AP6281" s="6"/>
      <c r="AQ6281" s="6"/>
      <c r="AR6281" s="6"/>
      <c r="AS6281" s="6"/>
      <c r="AT6281" s="6"/>
      <c r="AU6281" s="6"/>
      <c r="AV6281" s="6"/>
      <c r="AW6281" s="6"/>
      <c r="AX6281" s="6"/>
      <c r="AY6281" s="6"/>
      <c r="AZ6281" s="6"/>
      <c r="BA6281" s="6"/>
      <c r="BB6281" s="6"/>
      <c r="BC6281" s="6"/>
      <c r="BD6281" s="6"/>
      <c r="BE6281" s="6"/>
      <c r="BF6281" s="6"/>
      <c r="BG6281" s="10"/>
    </row>
    <row r="6282" spans="34:59" x14ac:dyDescent="0.25">
      <c r="AH6282" s="10"/>
      <c r="AI6282" s="6"/>
    </row>
    <row r="6283" spans="34:59" x14ac:dyDescent="0.25">
      <c r="AH6283" s="6"/>
      <c r="AI6283" s="6"/>
      <c r="AJ6283" s="6"/>
      <c r="AK6283" s="6"/>
      <c r="AL6283" s="6"/>
      <c r="AM6283" s="6"/>
      <c r="AN6283" s="6"/>
      <c r="AO6283" s="6"/>
      <c r="AP6283" s="6"/>
      <c r="AQ6283" s="6"/>
      <c r="AR6283" s="6"/>
      <c r="AS6283" s="6"/>
      <c r="AT6283" s="6"/>
      <c r="AU6283" s="6"/>
      <c r="AV6283" s="6"/>
      <c r="AW6283" s="6"/>
      <c r="AX6283" s="6"/>
      <c r="AY6283" s="6"/>
      <c r="AZ6283" s="6"/>
      <c r="BA6283" s="6"/>
      <c r="BB6283" s="6"/>
      <c r="BC6283" s="6"/>
      <c r="BD6283" s="6"/>
      <c r="BE6283" s="6"/>
      <c r="BF6283" s="6"/>
      <c r="BG6283" s="6"/>
    </row>
    <row r="6284" spans="34:59" x14ac:dyDescent="0.25">
      <c r="AH6284" s="10"/>
      <c r="AI6284" s="6"/>
      <c r="AJ6284" s="10"/>
      <c r="AK6284" s="10"/>
      <c r="AL6284" s="10"/>
      <c r="AM6284" s="10"/>
      <c r="AN6284" s="10"/>
      <c r="AO6284" s="10"/>
      <c r="AP6284" s="10"/>
      <c r="AQ6284" s="10"/>
      <c r="AR6284" s="10"/>
      <c r="AS6284" s="10"/>
      <c r="AT6284" s="10"/>
      <c r="AU6284" s="10"/>
      <c r="AV6284" s="10"/>
      <c r="AW6284" s="10"/>
      <c r="AX6284" s="10"/>
      <c r="AY6284" s="10"/>
      <c r="AZ6284" s="10"/>
      <c r="BA6284" s="10"/>
      <c r="BB6284" s="10"/>
      <c r="BC6284" s="10"/>
      <c r="BD6284" s="10"/>
      <c r="BE6284" s="10"/>
      <c r="BF6284" s="10"/>
      <c r="BG6284" s="6"/>
    </row>
    <row r="6285" spans="34:59" x14ac:dyDescent="0.25">
      <c r="AH6285" s="6"/>
      <c r="AI6285" s="6"/>
      <c r="AJ6285" s="6"/>
      <c r="AK6285" s="6"/>
      <c r="AL6285" s="6"/>
      <c r="AM6285" s="6"/>
      <c r="AN6285" s="6"/>
      <c r="AO6285" s="6"/>
      <c r="AP6285" s="6"/>
      <c r="AQ6285" s="6"/>
      <c r="AR6285" s="6"/>
      <c r="AS6285" s="6"/>
      <c r="AT6285" s="6"/>
      <c r="AU6285" s="6"/>
      <c r="AV6285" s="6"/>
      <c r="AW6285" s="6"/>
      <c r="AX6285" s="6"/>
      <c r="AY6285" s="6"/>
      <c r="AZ6285" s="6"/>
      <c r="BA6285" s="6"/>
      <c r="BB6285" s="6"/>
      <c r="BC6285" s="6"/>
      <c r="BD6285" s="6"/>
      <c r="BE6285" s="6"/>
      <c r="BF6285" s="6"/>
      <c r="BG6285" s="10"/>
    </row>
    <row r="6286" spans="34:59" x14ac:dyDescent="0.25">
      <c r="AH6286" s="10"/>
      <c r="AI6286" s="6"/>
    </row>
    <row r="6287" spans="34:59" x14ac:dyDescent="0.25">
      <c r="AH6287" s="6"/>
      <c r="AI6287" s="6"/>
      <c r="AJ6287" s="6"/>
      <c r="AK6287" s="6"/>
      <c r="AL6287" s="6"/>
      <c r="AM6287" s="6"/>
      <c r="AN6287" s="6"/>
      <c r="AO6287" s="6"/>
      <c r="AP6287" s="6"/>
      <c r="AQ6287" s="6"/>
      <c r="AR6287" s="6"/>
      <c r="AS6287" s="6"/>
      <c r="AT6287" s="6"/>
      <c r="AU6287" s="6"/>
      <c r="AV6287" s="6"/>
      <c r="AW6287" s="6"/>
      <c r="AX6287" s="6"/>
      <c r="AY6287" s="6"/>
      <c r="AZ6287" s="6"/>
      <c r="BA6287" s="6"/>
      <c r="BB6287" s="6"/>
      <c r="BC6287" s="6"/>
      <c r="BD6287" s="6"/>
      <c r="BE6287" s="6"/>
      <c r="BF6287" s="6"/>
      <c r="BG6287" s="6"/>
    </row>
    <row r="6288" spans="34:59" x14ac:dyDescent="0.25">
      <c r="AH6288" s="10"/>
      <c r="AI6288" s="6"/>
      <c r="AJ6288" s="10"/>
      <c r="AK6288" s="10"/>
      <c r="AL6288" s="10"/>
      <c r="AM6288" s="10"/>
      <c r="AN6288" s="10"/>
      <c r="AO6288" s="10"/>
      <c r="AP6288" s="10"/>
      <c r="AQ6288" s="10"/>
      <c r="AR6288" s="10"/>
      <c r="AS6288" s="10"/>
      <c r="AT6288" s="10"/>
      <c r="AU6288" s="10"/>
      <c r="AV6288" s="10"/>
      <c r="AW6288" s="10"/>
      <c r="AX6288" s="10"/>
      <c r="AY6288" s="10"/>
      <c r="AZ6288" s="10"/>
      <c r="BA6288" s="10"/>
      <c r="BB6288" s="10"/>
      <c r="BC6288" s="10"/>
      <c r="BD6288" s="10"/>
      <c r="BE6288" s="10"/>
      <c r="BF6288" s="10"/>
      <c r="BG6288" s="6"/>
    </row>
    <row r="6289" spans="34:59" x14ac:dyDescent="0.25">
      <c r="AH6289" s="6"/>
      <c r="AI6289" s="6"/>
      <c r="AJ6289" s="6"/>
      <c r="AK6289" s="6"/>
      <c r="AL6289" s="6"/>
      <c r="AM6289" s="6"/>
      <c r="AN6289" s="6"/>
      <c r="AO6289" s="6"/>
      <c r="AP6289" s="6"/>
      <c r="AQ6289" s="6"/>
      <c r="AR6289" s="6"/>
      <c r="AS6289" s="6"/>
      <c r="AT6289" s="6"/>
      <c r="AU6289" s="6"/>
      <c r="AV6289" s="6"/>
      <c r="AW6289" s="6"/>
      <c r="AX6289" s="6"/>
      <c r="AY6289" s="6"/>
      <c r="AZ6289" s="6"/>
      <c r="BA6289" s="6"/>
      <c r="BB6289" s="6"/>
      <c r="BC6289" s="6"/>
      <c r="BD6289" s="6"/>
      <c r="BE6289" s="6"/>
      <c r="BF6289" s="6"/>
      <c r="BG6289" s="10"/>
    </row>
    <row r="6290" spans="34:59" x14ac:dyDescent="0.25">
      <c r="AH6290" s="10"/>
      <c r="AI6290" s="6"/>
    </row>
    <row r="6291" spans="34:59" x14ac:dyDescent="0.25">
      <c r="AH6291" s="6"/>
      <c r="AI6291" s="6"/>
      <c r="AJ6291" s="6"/>
      <c r="AK6291" s="6"/>
      <c r="AL6291" s="6"/>
      <c r="AM6291" s="6"/>
      <c r="AN6291" s="6"/>
      <c r="AO6291" s="6"/>
      <c r="AP6291" s="6"/>
      <c r="AQ6291" s="6"/>
      <c r="AR6291" s="6"/>
      <c r="AS6291" s="6"/>
      <c r="AT6291" s="6"/>
      <c r="AU6291" s="6"/>
      <c r="AV6291" s="6"/>
      <c r="AW6291" s="6"/>
      <c r="AX6291" s="6"/>
      <c r="AY6291" s="6"/>
      <c r="AZ6291" s="6"/>
      <c r="BA6291" s="6"/>
      <c r="BB6291" s="6"/>
      <c r="BC6291" s="6"/>
      <c r="BD6291" s="6"/>
      <c r="BE6291" s="6"/>
      <c r="BF6291" s="6"/>
      <c r="BG6291" s="6"/>
    </row>
    <row r="6292" spans="34:59" x14ac:dyDescent="0.25">
      <c r="AH6292" s="10"/>
      <c r="AI6292" s="6"/>
      <c r="AJ6292" s="10"/>
      <c r="AK6292" s="10"/>
      <c r="AL6292" s="10"/>
      <c r="AM6292" s="10"/>
      <c r="AN6292" s="10"/>
      <c r="AO6292" s="10"/>
      <c r="AP6292" s="10"/>
      <c r="AQ6292" s="10"/>
      <c r="AR6292" s="10"/>
      <c r="AS6292" s="10"/>
      <c r="AT6292" s="10"/>
      <c r="AU6292" s="10"/>
      <c r="AV6292" s="10"/>
      <c r="AW6292" s="10"/>
      <c r="AX6292" s="10"/>
      <c r="AY6292" s="10"/>
      <c r="AZ6292" s="10"/>
      <c r="BA6292" s="10"/>
      <c r="BB6292" s="10"/>
      <c r="BC6292" s="10"/>
      <c r="BD6292" s="10"/>
      <c r="BE6292" s="10"/>
      <c r="BF6292" s="10"/>
      <c r="BG6292" s="6"/>
    </row>
    <row r="6293" spans="34:59" x14ac:dyDescent="0.25">
      <c r="AH6293" s="6"/>
      <c r="AI6293" s="6"/>
      <c r="AJ6293" s="6"/>
      <c r="AK6293" s="6"/>
      <c r="AL6293" s="6"/>
      <c r="AM6293" s="6"/>
      <c r="AN6293" s="6"/>
      <c r="AO6293" s="6"/>
      <c r="AP6293" s="6"/>
      <c r="AQ6293" s="6"/>
      <c r="AR6293" s="6"/>
      <c r="AS6293" s="6"/>
      <c r="AT6293" s="6"/>
      <c r="AU6293" s="6"/>
      <c r="AV6293" s="6"/>
      <c r="AW6293" s="6"/>
      <c r="AX6293" s="6"/>
      <c r="AY6293" s="6"/>
      <c r="AZ6293" s="6"/>
      <c r="BA6293" s="6"/>
      <c r="BB6293" s="6"/>
      <c r="BC6293" s="6"/>
      <c r="BD6293" s="6"/>
      <c r="BE6293" s="6"/>
      <c r="BF6293" s="6"/>
      <c r="BG6293" s="10"/>
    </row>
    <row r="6294" spans="34:59" x14ac:dyDescent="0.25">
      <c r="AH6294" s="10"/>
      <c r="AI6294" s="6"/>
    </row>
    <row r="6295" spans="34:59" x14ac:dyDescent="0.25">
      <c r="AH6295" s="6"/>
      <c r="AI6295" s="6"/>
      <c r="AJ6295" s="6"/>
      <c r="AK6295" s="6"/>
      <c r="AL6295" s="6"/>
      <c r="AM6295" s="6"/>
      <c r="AN6295" s="6"/>
      <c r="AO6295" s="6"/>
      <c r="AP6295" s="6"/>
      <c r="AQ6295" s="6"/>
      <c r="AR6295" s="6"/>
      <c r="AS6295" s="6"/>
      <c r="AT6295" s="6"/>
      <c r="AU6295" s="6"/>
      <c r="AV6295" s="6"/>
      <c r="AW6295" s="6"/>
      <c r="AX6295" s="6"/>
      <c r="AY6295" s="6"/>
      <c r="AZ6295" s="6"/>
      <c r="BA6295" s="6"/>
      <c r="BB6295" s="6"/>
      <c r="BC6295" s="6"/>
      <c r="BD6295" s="6"/>
      <c r="BE6295" s="6"/>
      <c r="BF6295" s="6"/>
      <c r="BG6295" s="6"/>
    </row>
    <row r="6296" spans="34:59" x14ac:dyDescent="0.25">
      <c r="AH6296" s="10"/>
      <c r="AI6296" s="6"/>
      <c r="AJ6296" s="10"/>
      <c r="AK6296" s="10"/>
      <c r="AL6296" s="10"/>
      <c r="AM6296" s="10"/>
      <c r="AN6296" s="10"/>
      <c r="AO6296" s="10"/>
      <c r="AP6296" s="10"/>
      <c r="AQ6296" s="10"/>
      <c r="AR6296" s="10"/>
      <c r="AS6296" s="10"/>
      <c r="AT6296" s="10"/>
      <c r="AU6296" s="10"/>
      <c r="AV6296" s="10"/>
      <c r="AW6296" s="10"/>
      <c r="AX6296" s="10"/>
      <c r="AY6296" s="10"/>
      <c r="AZ6296" s="10"/>
      <c r="BA6296" s="10"/>
      <c r="BB6296" s="10"/>
      <c r="BC6296" s="10"/>
      <c r="BD6296" s="10"/>
      <c r="BE6296" s="10"/>
      <c r="BF6296" s="10"/>
      <c r="BG6296" s="6"/>
    </row>
    <row r="6297" spans="34:59" x14ac:dyDescent="0.25">
      <c r="AH6297" s="6"/>
      <c r="AI6297" s="6"/>
      <c r="AJ6297" s="6"/>
      <c r="AK6297" s="6"/>
      <c r="AL6297" s="6"/>
      <c r="AM6297" s="6"/>
      <c r="AN6297" s="6"/>
      <c r="AO6297" s="6"/>
      <c r="AP6297" s="6"/>
      <c r="AQ6297" s="6"/>
      <c r="AR6297" s="6"/>
      <c r="AS6297" s="6"/>
      <c r="AT6297" s="6"/>
      <c r="AU6297" s="6"/>
      <c r="AV6297" s="6"/>
      <c r="AW6297" s="6"/>
      <c r="AX6297" s="6"/>
      <c r="AY6297" s="6"/>
      <c r="AZ6297" s="6"/>
      <c r="BA6297" s="6"/>
      <c r="BB6297" s="6"/>
      <c r="BC6297" s="6"/>
      <c r="BD6297" s="6"/>
      <c r="BE6297" s="6"/>
      <c r="BF6297" s="6"/>
      <c r="BG6297" s="10"/>
    </row>
    <row r="6298" spans="34:59" x14ac:dyDescent="0.25">
      <c r="AH6298" s="10"/>
      <c r="AI6298" s="6"/>
    </row>
    <row r="6299" spans="34:59" x14ac:dyDescent="0.25">
      <c r="AH6299" s="6"/>
      <c r="AI6299" s="6"/>
      <c r="AJ6299" s="6"/>
      <c r="AK6299" s="6"/>
      <c r="AL6299" s="6"/>
      <c r="AM6299" s="6"/>
      <c r="AN6299" s="6"/>
      <c r="AO6299" s="6"/>
      <c r="AP6299" s="6"/>
      <c r="AQ6299" s="6"/>
      <c r="AR6299" s="6"/>
      <c r="AS6299" s="6"/>
      <c r="AT6299" s="6"/>
      <c r="AU6299" s="6"/>
      <c r="AV6299" s="6"/>
      <c r="AW6299" s="6"/>
      <c r="AX6299" s="6"/>
      <c r="AY6299" s="6"/>
      <c r="AZ6299" s="6"/>
      <c r="BA6299" s="6"/>
      <c r="BB6299" s="6"/>
      <c r="BC6299" s="6"/>
      <c r="BD6299" s="6"/>
      <c r="BE6299" s="6"/>
      <c r="BF6299" s="6"/>
      <c r="BG6299" s="6"/>
    </row>
    <row r="6300" spans="34:59" x14ac:dyDescent="0.25">
      <c r="AH6300" s="10"/>
      <c r="AI6300" s="6"/>
      <c r="AJ6300" s="10"/>
      <c r="AK6300" s="10"/>
      <c r="AL6300" s="10"/>
      <c r="AM6300" s="10"/>
      <c r="AN6300" s="10"/>
      <c r="AO6300" s="10"/>
      <c r="AP6300" s="10"/>
      <c r="AQ6300" s="10"/>
      <c r="AR6300" s="10"/>
      <c r="AS6300" s="10"/>
      <c r="AT6300" s="10"/>
      <c r="AU6300" s="10"/>
      <c r="AV6300" s="10"/>
      <c r="AW6300" s="10"/>
      <c r="AX6300" s="10"/>
      <c r="AY6300" s="10"/>
      <c r="AZ6300" s="10"/>
      <c r="BA6300" s="10"/>
      <c r="BB6300" s="10"/>
      <c r="BC6300" s="10"/>
      <c r="BD6300" s="10"/>
      <c r="BE6300" s="10"/>
      <c r="BF6300" s="10"/>
      <c r="BG6300" s="6"/>
    </row>
    <row r="6301" spans="34:59" x14ac:dyDescent="0.25">
      <c r="AH6301" s="6"/>
      <c r="AI6301" s="6"/>
      <c r="AJ6301" s="6"/>
      <c r="AK6301" s="6"/>
      <c r="AL6301" s="6"/>
      <c r="AM6301" s="6"/>
      <c r="AN6301" s="6"/>
      <c r="AO6301" s="6"/>
      <c r="AP6301" s="6"/>
      <c r="AQ6301" s="6"/>
      <c r="AR6301" s="6"/>
      <c r="AS6301" s="6"/>
      <c r="AT6301" s="6"/>
      <c r="AU6301" s="6"/>
      <c r="AV6301" s="6"/>
      <c r="AW6301" s="6"/>
      <c r="AX6301" s="6"/>
      <c r="AY6301" s="6"/>
      <c r="AZ6301" s="6"/>
      <c r="BA6301" s="6"/>
      <c r="BB6301" s="6"/>
      <c r="BC6301" s="6"/>
      <c r="BD6301" s="6"/>
      <c r="BE6301" s="6"/>
      <c r="BF6301" s="6"/>
      <c r="BG6301" s="10"/>
    </row>
    <row r="6302" spans="34:59" x14ac:dyDescent="0.25">
      <c r="AH6302" s="10"/>
      <c r="AI6302" s="6"/>
    </row>
    <row r="6303" spans="34:59" x14ac:dyDescent="0.25">
      <c r="AH6303" s="6"/>
      <c r="AI6303" s="6"/>
      <c r="AJ6303" s="6"/>
      <c r="AK6303" s="6"/>
      <c r="AL6303" s="6"/>
      <c r="AM6303" s="6"/>
      <c r="AN6303" s="6"/>
      <c r="AO6303" s="6"/>
      <c r="AP6303" s="6"/>
      <c r="AQ6303" s="6"/>
      <c r="AR6303" s="6"/>
      <c r="AS6303" s="6"/>
      <c r="AT6303" s="6"/>
      <c r="AU6303" s="6"/>
      <c r="AV6303" s="6"/>
      <c r="AW6303" s="6"/>
      <c r="AX6303" s="6"/>
      <c r="AY6303" s="6"/>
      <c r="AZ6303" s="6"/>
      <c r="BA6303" s="6"/>
      <c r="BB6303" s="6"/>
      <c r="BC6303" s="6"/>
      <c r="BD6303" s="6"/>
      <c r="BE6303" s="6"/>
      <c r="BF6303" s="6"/>
      <c r="BG6303" s="6"/>
    </row>
    <row r="6304" spans="34:59" x14ac:dyDescent="0.25">
      <c r="AH6304" s="10"/>
      <c r="AI6304" s="6"/>
      <c r="AJ6304" s="10"/>
      <c r="AK6304" s="10"/>
      <c r="AL6304" s="10"/>
      <c r="AM6304" s="10"/>
      <c r="AN6304" s="10"/>
      <c r="AO6304" s="10"/>
      <c r="AP6304" s="10"/>
      <c r="AQ6304" s="10"/>
      <c r="AR6304" s="10"/>
      <c r="AS6304" s="10"/>
      <c r="AT6304" s="10"/>
      <c r="AU6304" s="10"/>
      <c r="AV6304" s="10"/>
      <c r="AW6304" s="10"/>
      <c r="AX6304" s="10"/>
      <c r="AY6304" s="10"/>
      <c r="AZ6304" s="10"/>
      <c r="BA6304" s="10"/>
      <c r="BB6304" s="10"/>
      <c r="BC6304" s="10"/>
      <c r="BD6304" s="10"/>
      <c r="BE6304" s="10"/>
      <c r="BF6304" s="10"/>
      <c r="BG6304" s="6"/>
    </row>
    <row r="6305" spans="34:59" x14ac:dyDescent="0.25">
      <c r="AH6305" s="6"/>
      <c r="AI6305" s="6"/>
      <c r="AJ6305" s="6"/>
      <c r="AK6305" s="6"/>
      <c r="AL6305" s="6"/>
      <c r="AM6305" s="6"/>
      <c r="AN6305" s="6"/>
      <c r="AO6305" s="6"/>
      <c r="AP6305" s="6"/>
      <c r="AQ6305" s="6"/>
      <c r="AR6305" s="6"/>
      <c r="AS6305" s="6"/>
      <c r="AT6305" s="6"/>
      <c r="AU6305" s="6"/>
      <c r="AV6305" s="6"/>
      <c r="AW6305" s="6"/>
      <c r="AX6305" s="6"/>
      <c r="AY6305" s="6"/>
      <c r="AZ6305" s="6"/>
      <c r="BA6305" s="6"/>
      <c r="BB6305" s="6"/>
      <c r="BC6305" s="6"/>
      <c r="BD6305" s="6"/>
      <c r="BE6305" s="6"/>
      <c r="BF6305" s="6"/>
      <c r="BG6305" s="10"/>
    </row>
    <row r="6306" spans="34:59" x14ac:dyDescent="0.25">
      <c r="AH6306" s="10"/>
      <c r="AI6306" s="6"/>
    </row>
    <row r="6307" spans="34:59" x14ac:dyDescent="0.25">
      <c r="AH6307" s="6"/>
      <c r="AI6307" s="6"/>
      <c r="AJ6307" s="6"/>
      <c r="AK6307" s="6"/>
      <c r="AL6307" s="6"/>
      <c r="AM6307" s="6"/>
      <c r="AN6307" s="6"/>
      <c r="AO6307" s="6"/>
      <c r="AP6307" s="6"/>
      <c r="AQ6307" s="6"/>
      <c r="AR6307" s="6"/>
      <c r="AS6307" s="6"/>
      <c r="AT6307" s="6"/>
      <c r="AU6307" s="6"/>
      <c r="AV6307" s="6"/>
      <c r="AW6307" s="6"/>
      <c r="AX6307" s="6"/>
      <c r="AY6307" s="6"/>
      <c r="AZ6307" s="6"/>
      <c r="BA6307" s="6"/>
      <c r="BB6307" s="6"/>
      <c r="BC6307" s="6"/>
      <c r="BD6307" s="6"/>
      <c r="BE6307" s="6"/>
      <c r="BF6307" s="6"/>
      <c r="BG6307" s="6"/>
    </row>
    <row r="6308" spans="34:59" x14ac:dyDescent="0.25">
      <c r="AH6308" s="10"/>
      <c r="AI6308" s="6"/>
      <c r="AJ6308" s="10"/>
      <c r="AK6308" s="10"/>
      <c r="AL6308" s="10"/>
      <c r="AM6308" s="10"/>
      <c r="AN6308" s="10"/>
      <c r="AO6308" s="10"/>
      <c r="AP6308" s="10"/>
      <c r="AQ6308" s="10"/>
      <c r="AR6308" s="10"/>
      <c r="AS6308" s="10"/>
      <c r="AT6308" s="10"/>
      <c r="AU6308" s="10"/>
      <c r="AV6308" s="10"/>
      <c r="AW6308" s="10"/>
      <c r="AX6308" s="10"/>
      <c r="AY6308" s="10"/>
      <c r="AZ6308" s="10"/>
      <c r="BA6308" s="10"/>
      <c r="BB6308" s="10"/>
      <c r="BC6308" s="10"/>
      <c r="BD6308" s="10"/>
      <c r="BE6308" s="10"/>
      <c r="BF6308" s="10"/>
      <c r="BG6308" s="6"/>
    </row>
    <row r="6309" spans="34:59" x14ac:dyDescent="0.25">
      <c r="AH6309" s="6"/>
      <c r="AI6309" s="6"/>
      <c r="AJ6309" s="6"/>
      <c r="AK6309" s="6"/>
      <c r="AL6309" s="6"/>
      <c r="AM6309" s="6"/>
      <c r="AN6309" s="6"/>
      <c r="AO6309" s="6"/>
      <c r="AP6309" s="6"/>
      <c r="AQ6309" s="6"/>
      <c r="AR6309" s="6"/>
      <c r="AS6309" s="6"/>
      <c r="AT6309" s="6"/>
      <c r="AU6309" s="6"/>
      <c r="AV6309" s="6"/>
      <c r="AW6309" s="6"/>
      <c r="AX6309" s="6"/>
      <c r="AY6309" s="6"/>
      <c r="AZ6309" s="6"/>
      <c r="BA6309" s="6"/>
      <c r="BB6309" s="6"/>
      <c r="BC6309" s="6"/>
      <c r="BD6309" s="6"/>
      <c r="BE6309" s="6"/>
      <c r="BF6309" s="6"/>
      <c r="BG6309" s="10"/>
    </row>
    <row r="6310" spans="34:59" x14ac:dyDescent="0.25">
      <c r="AH6310" s="10"/>
      <c r="AI6310" s="6"/>
    </row>
    <row r="6311" spans="34:59" x14ac:dyDescent="0.25">
      <c r="AH6311" s="6"/>
      <c r="AI6311" s="6"/>
      <c r="AJ6311" s="6"/>
      <c r="AK6311" s="6"/>
      <c r="AL6311" s="6"/>
      <c r="AM6311" s="6"/>
      <c r="AN6311" s="6"/>
      <c r="AO6311" s="6"/>
      <c r="AP6311" s="6"/>
      <c r="AQ6311" s="6"/>
      <c r="AR6311" s="6"/>
      <c r="AS6311" s="6"/>
      <c r="AT6311" s="6"/>
      <c r="AU6311" s="6"/>
      <c r="AV6311" s="6"/>
      <c r="AW6311" s="6"/>
      <c r="AX6311" s="6"/>
      <c r="AY6311" s="6"/>
      <c r="AZ6311" s="6"/>
      <c r="BA6311" s="6"/>
      <c r="BB6311" s="6"/>
      <c r="BC6311" s="6"/>
      <c r="BD6311" s="6"/>
      <c r="BE6311" s="6"/>
      <c r="BF6311" s="6"/>
      <c r="BG6311" s="6"/>
    </row>
    <row r="6312" spans="34:59" x14ac:dyDescent="0.25">
      <c r="AH6312" s="10"/>
      <c r="AI6312" s="6"/>
      <c r="AJ6312" s="10"/>
      <c r="AK6312" s="10"/>
      <c r="AL6312" s="10"/>
      <c r="AM6312" s="10"/>
      <c r="AN6312" s="10"/>
      <c r="AO6312" s="10"/>
      <c r="AP6312" s="10"/>
      <c r="AQ6312" s="10"/>
      <c r="AR6312" s="10"/>
      <c r="AS6312" s="10"/>
      <c r="AT6312" s="10"/>
      <c r="AU6312" s="10"/>
      <c r="AV6312" s="10"/>
      <c r="AW6312" s="10"/>
      <c r="AX6312" s="10"/>
      <c r="AY6312" s="10"/>
      <c r="AZ6312" s="10"/>
      <c r="BA6312" s="10"/>
      <c r="BB6312" s="10"/>
      <c r="BC6312" s="10"/>
      <c r="BD6312" s="10"/>
      <c r="BE6312" s="10"/>
      <c r="BF6312" s="10"/>
      <c r="BG6312" s="6"/>
    </row>
    <row r="6313" spans="34:59" x14ac:dyDescent="0.25">
      <c r="AH6313" s="6"/>
      <c r="AI6313" s="6"/>
      <c r="AJ6313" s="6"/>
      <c r="AK6313" s="6"/>
      <c r="AL6313" s="6"/>
      <c r="AM6313" s="6"/>
      <c r="AN6313" s="6"/>
      <c r="AO6313" s="6"/>
      <c r="AP6313" s="6"/>
      <c r="AQ6313" s="6"/>
      <c r="AR6313" s="6"/>
      <c r="AS6313" s="6"/>
      <c r="AT6313" s="6"/>
      <c r="AU6313" s="6"/>
      <c r="AV6313" s="6"/>
      <c r="AW6313" s="6"/>
      <c r="AX6313" s="6"/>
      <c r="AY6313" s="6"/>
      <c r="AZ6313" s="6"/>
      <c r="BA6313" s="6"/>
      <c r="BB6313" s="6"/>
      <c r="BC6313" s="6"/>
      <c r="BD6313" s="6"/>
      <c r="BE6313" s="6"/>
      <c r="BF6313" s="6"/>
      <c r="BG6313" s="10"/>
    </row>
    <row r="6314" spans="34:59" x14ac:dyDescent="0.25">
      <c r="AH6314" s="10"/>
      <c r="AI6314" s="6"/>
    </row>
    <row r="6315" spans="34:59" x14ac:dyDescent="0.25">
      <c r="AH6315" s="6"/>
      <c r="AI6315" s="6"/>
      <c r="AJ6315" s="6"/>
      <c r="AK6315" s="6"/>
      <c r="AL6315" s="6"/>
      <c r="AM6315" s="6"/>
      <c r="AN6315" s="6"/>
      <c r="AO6315" s="6"/>
      <c r="AP6315" s="6"/>
      <c r="AQ6315" s="6"/>
      <c r="AR6315" s="6"/>
      <c r="AS6315" s="6"/>
      <c r="AT6315" s="6"/>
      <c r="AU6315" s="6"/>
      <c r="AV6315" s="6"/>
      <c r="AW6315" s="6"/>
      <c r="AX6315" s="6"/>
      <c r="AY6315" s="6"/>
      <c r="AZ6315" s="6"/>
      <c r="BA6315" s="6"/>
      <c r="BB6315" s="6"/>
      <c r="BC6315" s="6"/>
      <c r="BD6315" s="6"/>
      <c r="BE6315" s="6"/>
      <c r="BF6315" s="6"/>
      <c r="BG6315" s="6"/>
    </row>
    <row r="6316" spans="34:59" x14ac:dyDescent="0.25">
      <c r="AH6316" s="10"/>
      <c r="AI6316" s="6"/>
      <c r="AJ6316" s="10"/>
      <c r="AK6316" s="10"/>
      <c r="AL6316" s="10"/>
      <c r="AM6316" s="10"/>
      <c r="AN6316" s="10"/>
      <c r="AO6316" s="10"/>
      <c r="AP6316" s="10"/>
      <c r="AQ6316" s="10"/>
      <c r="AR6316" s="10"/>
      <c r="AS6316" s="10"/>
      <c r="AT6316" s="10"/>
      <c r="AU6316" s="10"/>
      <c r="AV6316" s="10"/>
      <c r="AW6316" s="10"/>
      <c r="AX6316" s="10"/>
      <c r="AY6316" s="10"/>
      <c r="AZ6316" s="10"/>
      <c r="BA6316" s="10"/>
      <c r="BB6316" s="10"/>
      <c r="BC6316" s="10"/>
      <c r="BD6316" s="10"/>
      <c r="BE6316" s="10"/>
      <c r="BF6316" s="10"/>
      <c r="BG6316" s="6"/>
    </row>
    <row r="6317" spans="34:59" x14ac:dyDescent="0.25">
      <c r="AH6317" s="6"/>
      <c r="AI6317" s="6"/>
      <c r="AJ6317" s="6"/>
      <c r="AK6317" s="6"/>
      <c r="AL6317" s="6"/>
      <c r="AM6317" s="6"/>
      <c r="AN6317" s="6"/>
      <c r="AO6317" s="6"/>
      <c r="AP6317" s="6"/>
      <c r="AQ6317" s="6"/>
      <c r="AR6317" s="6"/>
      <c r="AS6317" s="6"/>
      <c r="AT6317" s="6"/>
      <c r="AU6317" s="6"/>
      <c r="AV6317" s="6"/>
      <c r="AW6317" s="6"/>
      <c r="AX6317" s="6"/>
      <c r="AY6317" s="6"/>
      <c r="AZ6317" s="6"/>
      <c r="BA6317" s="6"/>
      <c r="BB6317" s="6"/>
      <c r="BC6317" s="6"/>
      <c r="BD6317" s="6"/>
      <c r="BE6317" s="6"/>
      <c r="BF6317" s="6"/>
      <c r="BG6317" s="10"/>
    </row>
    <row r="6318" spans="34:59" x14ac:dyDescent="0.25">
      <c r="AH6318" s="10"/>
      <c r="AI6318" s="6"/>
    </row>
    <row r="6319" spans="34:59" x14ac:dyDescent="0.25">
      <c r="AH6319" s="6"/>
      <c r="AI6319" s="6"/>
      <c r="AJ6319" s="6"/>
      <c r="AK6319" s="6"/>
      <c r="AL6319" s="6"/>
      <c r="AM6319" s="6"/>
      <c r="AN6319" s="6"/>
      <c r="AO6319" s="6"/>
      <c r="AP6319" s="6"/>
      <c r="AQ6319" s="6"/>
      <c r="AR6319" s="6"/>
      <c r="AS6319" s="6"/>
      <c r="AT6319" s="6"/>
      <c r="AU6319" s="6"/>
      <c r="AV6319" s="6"/>
      <c r="AW6319" s="6"/>
      <c r="AX6319" s="6"/>
      <c r="AY6319" s="6"/>
      <c r="AZ6319" s="6"/>
      <c r="BA6319" s="6"/>
      <c r="BB6319" s="6"/>
      <c r="BC6319" s="6"/>
      <c r="BD6319" s="6"/>
      <c r="BE6319" s="6"/>
      <c r="BF6319" s="6"/>
      <c r="BG6319" s="6"/>
    </row>
    <row r="6320" spans="34:59" x14ac:dyDescent="0.25">
      <c r="AH6320" s="10"/>
      <c r="AI6320" s="6"/>
      <c r="AJ6320" s="10"/>
      <c r="AK6320" s="10"/>
      <c r="AL6320" s="10"/>
      <c r="AM6320" s="10"/>
      <c r="AN6320" s="10"/>
      <c r="AO6320" s="10"/>
      <c r="AP6320" s="10"/>
      <c r="AQ6320" s="10"/>
      <c r="AR6320" s="10"/>
      <c r="AS6320" s="10"/>
      <c r="AT6320" s="10"/>
      <c r="AU6320" s="10"/>
      <c r="AV6320" s="10"/>
      <c r="AW6320" s="10"/>
      <c r="AX6320" s="10"/>
      <c r="AY6320" s="10"/>
      <c r="AZ6320" s="10"/>
      <c r="BA6320" s="10"/>
      <c r="BB6320" s="10"/>
      <c r="BC6320" s="10"/>
      <c r="BD6320" s="10"/>
      <c r="BE6320" s="10"/>
      <c r="BF6320" s="10"/>
      <c r="BG6320" s="6"/>
    </row>
    <row r="6321" spans="34:59" x14ac:dyDescent="0.25">
      <c r="AH6321" s="6"/>
      <c r="AI6321" s="6"/>
      <c r="AJ6321" s="6"/>
      <c r="AK6321" s="6"/>
      <c r="AL6321" s="6"/>
      <c r="AM6321" s="6"/>
      <c r="AN6321" s="6"/>
      <c r="AO6321" s="6"/>
      <c r="AP6321" s="6"/>
      <c r="AQ6321" s="6"/>
      <c r="AR6321" s="6"/>
      <c r="AS6321" s="6"/>
      <c r="AT6321" s="6"/>
      <c r="AU6321" s="6"/>
      <c r="AV6321" s="6"/>
      <c r="AW6321" s="6"/>
      <c r="AX6321" s="6"/>
      <c r="AY6321" s="6"/>
      <c r="AZ6321" s="6"/>
      <c r="BA6321" s="6"/>
      <c r="BB6321" s="6"/>
      <c r="BC6321" s="6"/>
      <c r="BD6321" s="6"/>
      <c r="BE6321" s="6"/>
      <c r="BF6321" s="6"/>
      <c r="BG6321" s="10"/>
    </row>
    <row r="6322" spans="34:59" x14ac:dyDescent="0.25">
      <c r="AH6322" s="10"/>
      <c r="AI6322" s="6"/>
    </row>
    <row r="6323" spans="34:59" x14ac:dyDescent="0.25">
      <c r="AH6323" s="6"/>
      <c r="AI6323" s="6"/>
      <c r="AJ6323" s="6"/>
      <c r="AK6323" s="6"/>
      <c r="AL6323" s="6"/>
      <c r="AM6323" s="6"/>
      <c r="AN6323" s="6"/>
      <c r="AO6323" s="6"/>
      <c r="AP6323" s="6"/>
      <c r="AQ6323" s="6"/>
      <c r="AR6323" s="6"/>
      <c r="AS6323" s="6"/>
      <c r="AT6323" s="6"/>
      <c r="AU6323" s="6"/>
      <c r="AV6323" s="6"/>
      <c r="AW6323" s="6"/>
      <c r="AX6323" s="6"/>
      <c r="AY6323" s="6"/>
      <c r="AZ6323" s="6"/>
      <c r="BA6323" s="6"/>
      <c r="BB6323" s="6"/>
      <c r="BC6323" s="6"/>
      <c r="BD6323" s="6"/>
      <c r="BE6323" s="6"/>
      <c r="BF6323" s="6"/>
      <c r="BG6323" s="6"/>
    </row>
    <row r="6324" spans="34:59" x14ac:dyDescent="0.25">
      <c r="AH6324" s="10"/>
      <c r="AI6324" s="6"/>
      <c r="AJ6324" s="10"/>
      <c r="AK6324" s="10"/>
      <c r="AL6324" s="10"/>
      <c r="AM6324" s="10"/>
      <c r="AN6324" s="10"/>
      <c r="AO6324" s="10"/>
      <c r="AP6324" s="10"/>
      <c r="AQ6324" s="10"/>
      <c r="AR6324" s="10"/>
      <c r="AS6324" s="10"/>
      <c r="AT6324" s="10"/>
      <c r="AU6324" s="10"/>
      <c r="AV6324" s="10"/>
      <c r="AW6324" s="10"/>
      <c r="AX6324" s="10"/>
      <c r="AY6324" s="10"/>
      <c r="AZ6324" s="10"/>
      <c r="BA6324" s="10"/>
      <c r="BB6324" s="10"/>
      <c r="BC6324" s="10"/>
      <c r="BD6324" s="10"/>
      <c r="BE6324" s="10"/>
      <c r="BF6324" s="10"/>
      <c r="BG6324" s="6"/>
    </row>
    <row r="6325" spans="34:59" x14ac:dyDescent="0.25">
      <c r="AH6325" s="6"/>
      <c r="AI6325" s="6"/>
      <c r="AJ6325" s="6"/>
      <c r="AK6325" s="6"/>
      <c r="AL6325" s="6"/>
      <c r="AM6325" s="6"/>
      <c r="AN6325" s="6"/>
      <c r="AO6325" s="6"/>
      <c r="AP6325" s="6"/>
      <c r="AQ6325" s="6"/>
      <c r="AR6325" s="6"/>
      <c r="AS6325" s="6"/>
      <c r="AT6325" s="6"/>
      <c r="AU6325" s="6"/>
      <c r="AV6325" s="6"/>
      <c r="AW6325" s="6"/>
      <c r="AX6325" s="6"/>
      <c r="AY6325" s="6"/>
      <c r="AZ6325" s="6"/>
      <c r="BA6325" s="6"/>
      <c r="BB6325" s="6"/>
      <c r="BC6325" s="6"/>
      <c r="BD6325" s="6"/>
      <c r="BE6325" s="6"/>
      <c r="BF6325" s="6"/>
      <c r="BG6325" s="10"/>
    </row>
    <row r="6326" spans="34:59" x14ac:dyDescent="0.25">
      <c r="AH6326" s="10"/>
      <c r="AI6326" s="6"/>
    </row>
    <row r="6327" spans="34:59" x14ac:dyDescent="0.25">
      <c r="AH6327" s="6"/>
      <c r="AI6327" s="6"/>
      <c r="AJ6327" s="6"/>
      <c r="AK6327" s="6"/>
      <c r="AL6327" s="6"/>
      <c r="AM6327" s="6"/>
      <c r="AN6327" s="6"/>
      <c r="AO6327" s="6"/>
      <c r="AP6327" s="6"/>
      <c r="AQ6327" s="6"/>
      <c r="AR6327" s="6"/>
      <c r="AS6327" s="6"/>
      <c r="AT6327" s="6"/>
      <c r="AU6327" s="6"/>
      <c r="AV6327" s="6"/>
      <c r="AW6327" s="6"/>
      <c r="AX6327" s="6"/>
      <c r="AY6327" s="6"/>
      <c r="AZ6327" s="6"/>
      <c r="BA6327" s="6"/>
      <c r="BB6327" s="6"/>
      <c r="BC6327" s="6"/>
      <c r="BD6327" s="6"/>
      <c r="BE6327" s="6"/>
      <c r="BF6327" s="6"/>
      <c r="BG6327" s="6"/>
    </row>
    <row r="6328" spans="34:59" x14ac:dyDescent="0.25">
      <c r="AH6328" s="10"/>
      <c r="AI6328" s="6"/>
      <c r="AJ6328" s="10"/>
      <c r="AK6328" s="10"/>
      <c r="AL6328" s="10"/>
      <c r="AM6328" s="10"/>
      <c r="AN6328" s="10"/>
      <c r="AO6328" s="10"/>
      <c r="AP6328" s="10"/>
      <c r="AQ6328" s="10"/>
      <c r="AR6328" s="10"/>
      <c r="AS6328" s="10"/>
      <c r="AT6328" s="10"/>
      <c r="AU6328" s="10"/>
      <c r="AV6328" s="10"/>
      <c r="AW6328" s="10"/>
      <c r="AX6328" s="10"/>
      <c r="AY6328" s="10"/>
      <c r="AZ6328" s="10"/>
      <c r="BA6328" s="10"/>
      <c r="BB6328" s="10"/>
      <c r="BC6328" s="10"/>
      <c r="BD6328" s="10"/>
      <c r="BE6328" s="10"/>
      <c r="BF6328" s="10"/>
      <c r="BG6328" s="6"/>
    </row>
    <row r="6329" spans="34:59" x14ac:dyDescent="0.25">
      <c r="AH6329" s="6"/>
      <c r="AI6329" s="6"/>
      <c r="AJ6329" s="6"/>
      <c r="AK6329" s="6"/>
      <c r="AL6329" s="6"/>
      <c r="AM6329" s="6"/>
      <c r="AN6329" s="6"/>
      <c r="AO6329" s="6"/>
      <c r="AP6329" s="6"/>
      <c r="AQ6329" s="6"/>
      <c r="AR6329" s="6"/>
      <c r="AS6329" s="6"/>
      <c r="AT6329" s="6"/>
      <c r="AU6329" s="6"/>
      <c r="AV6329" s="6"/>
      <c r="AW6329" s="6"/>
      <c r="AX6329" s="6"/>
      <c r="AY6329" s="6"/>
      <c r="AZ6329" s="6"/>
      <c r="BA6329" s="6"/>
      <c r="BB6329" s="6"/>
      <c r="BC6329" s="6"/>
      <c r="BD6329" s="6"/>
      <c r="BE6329" s="6"/>
      <c r="BF6329" s="6"/>
      <c r="BG6329" s="10"/>
    </row>
    <row r="6330" spans="34:59" x14ac:dyDescent="0.25">
      <c r="AH6330" s="10"/>
      <c r="AI6330" s="6"/>
    </row>
    <row r="6331" spans="34:59" x14ac:dyDescent="0.25">
      <c r="AH6331" s="6"/>
      <c r="AI6331" s="6"/>
      <c r="AJ6331" s="6"/>
      <c r="AK6331" s="6"/>
      <c r="AL6331" s="6"/>
      <c r="AM6331" s="6"/>
      <c r="AN6331" s="6"/>
      <c r="AO6331" s="6"/>
      <c r="AP6331" s="6"/>
      <c r="AQ6331" s="6"/>
      <c r="AR6331" s="6"/>
      <c r="AS6331" s="6"/>
      <c r="AT6331" s="6"/>
      <c r="AU6331" s="6"/>
      <c r="AV6331" s="6"/>
      <c r="AW6331" s="6"/>
      <c r="AX6331" s="6"/>
      <c r="AY6331" s="6"/>
      <c r="AZ6331" s="6"/>
      <c r="BA6331" s="6"/>
      <c r="BB6331" s="6"/>
      <c r="BC6331" s="6"/>
      <c r="BD6331" s="6"/>
      <c r="BE6331" s="6"/>
      <c r="BF6331" s="6"/>
      <c r="BG6331" s="6"/>
    </row>
    <row r="6332" spans="34:59" x14ac:dyDescent="0.25">
      <c r="AH6332" s="10"/>
      <c r="AI6332" s="6"/>
      <c r="AJ6332" s="10"/>
      <c r="AK6332" s="10"/>
      <c r="AL6332" s="10"/>
      <c r="AM6332" s="10"/>
      <c r="AN6332" s="10"/>
      <c r="AO6332" s="10"/>
      <c r="AP6332" s="10"/>
      <c r="AQ6332" s="10"/>
      <c r="AR6332" s="10"/>
      <c r="AS6332" s="10"/>
      <c r="AT6332" s="10"/>
      <c r="AU6332" s="10"/>
      <c r="AV6332" s="10"/>
      <c r="AW6332" s="10"/>
      <c r="AX6332" s="10"/>
      <c r="AY6332" s="10"/>
      <c r="AZ6332" s="10"/>
      <c r="BA6332" s="10"/>
      <c r="BB6332" s="10"/>
      <c r="BC6332" s="10"/>
      <c r="BD6332" s="10"/>
      <c r="BE6332" s="10"/>
      <c r="BF6332" s="10"/>
      <c r="BG6332" s="6"/>
    </row>
    <row r="6333" spans="34:59" x14ac:dyDescent="0.25">
      <c r="AH6333" s="6"/>
      <c r="AI6333" s="6"/>
      <c r="AJ6333" s="6"/>
      <c r="AK6333" s="6"/>
      <c r="AL6333" s="6"/>
      <c r="AM6333" s="6"/>
      <c r="AN6333" s="6"/>
      <c r="AO6333" s="6"/>
      <c r="AP6333" s="6"/>
      <c r="AQ6333" s="6"/>
      <c r="AR6333" s="6"/>
      <c r="AS6333" s="6"/>
      <c r="AT6333" s="6"/>
      <c r="AU6333" s="6"/>
      <c r="AV6333" s="6"/>
      <c r="AW6333" s="6"/>
      <c r="AX6333" s="6"/>
      <c r="AY6333" s="6"/>
      <c r="AZ6333" s="6"/>
      <c r="BA6333" s="6"/>
      <c r="BB6333" s="6"/>
      <c r="BC6333" s="6"/>
      <c r="BD6333" s="6"/>
      <c r="BE6333" s="6"/>
      <c r="BF6333" s="6"/>
      <c r="BG6333" s="10"/>
    </row>
    <row r="6334" spans="34:59" x14ac:dyDescent="0.25">
      <c r="AH6334" s="10"/>
      <c r="AI6334" s="6"/>
    </row>
    <row r="6335" spans="34:59" x14ac:dyDescent="0.25">
      <c r="AH6335" s="6"/>
      <c r="AI6335" s="6"/>
      <c r="AJ6335" s="6"/>
      <c r="AK6335" s="6"/>
      <c r="AL6335" s="6"/>
      <c r="AM6335" s="6"/>
      <c r="AN6335" s="6"/>
      <c r="AO6335" s="6"/>
      <c r="AP6335" s="6"/>
      <c r="AQ6335" s="6"/>
      <c r="AR6335" s="6"/>
      <c r="AS6335" s="6"/>
      <c r="AT6335" s="6"/>
      <c r="AU6335" s="6"/>
      <c r="AV6335" s="6"/>
      <c r="AW6335" s="6"/>
      <c r="AX6335" s="6"/>
      <c r="AY6335" s="6"/>
      <c r="AZ6335" s="6"/>
      <c r="BA6335" s="6"/>
      <c r="BB6335" s="6"/>
      <c r="BC6335" s="6"/>
      <c r="BD6335" s="6"/>
      <c r="BE6335" s="6"/>
      <c r="BF6335" s="6"/>
      <c r="BG6335" s="6"/>
    </row>
    <row r="6336" spans="34:59" x14ac:dyDescent="0.25">
      <c r="AH6336" s="10"/>
      <c r="AI6336" s="6"/>
      <c r="AJ6336" s="10"/>
      <c r="AK6336" s="10"/>
      <c r="AL6336" s="10"/>
      <c r="AM6336" s="10"/>
      <c r="AN6336" s="10"/>
      <c r="AO6336" s="10"/>
      <c r="AP6336" s="10"/>
      <c r="AQ6336" s="10"/>
      <c r="AR6336" s="10"/>
      <c r="AS6336" s="10"/>
      <c r="AT6336" s="10"/>
      <c r="AU6336" s="10"/>
      <c r="AV6336" s="10"/>
      <c r="AW6336" s="10"/>
      <c r="AX6336" s="10"/>
      <c r="AY6336" s="10"/>
      <c r="AZ6336" s="10"/>
      <c r="BA6336" s="10"/>
      <c r="BB6336" s="10"/>
      <c r="BC6336" s="10"/>
      <c r="BD6336" s="10"/>
      <c r="BE6336" s="10"/>
      <c r="BF6336" s="10"/>
      <c r="BG6336" s="6"/>
    </row>
    <row r="6337" spans="34:59" x14ac:dyDescent="0.25">
      <c r="AH6337" s="6"/>
      <c r="AI6337" s="6"/>
      <c r="AJ6337" s="6"/>
      <c r="AK6337" s="6"/>
      <c r="AL6337" s="6"/>
      <c r="AM6337" s="6"/>
      <c r="AN6337" s="6"/>
      <c r="AO6337" s="6"/>
      <c r="AP6337" s="6"/>
      <c r="AQ6337" s="6"/>
      <c r="AR6337" s="6"/>
      <c r="AS6337" s="6"/>
      <c r="AT6337" s="6"/>
      <c r="AU6337" s="6"/>
      <c r="AV6337" s="6"/>
      <c r="AW6337" s="6"/>
      <c r="AX6337" s="6"/>
      <c r="AY6337" s="6"/>
      <c r="AZ6337" s="6"/>
      <c r="BA6337" s="6"/>
      <c r="BB6337" s="6"/>
      <c r="BC6337" s="6"/>
      <c r="BD6337" s="6"/>
      <c r="BE6337" s="6"/>
      <c r="BF6337" s="6"/>
      <c r="BG6337" s="10"/>
    </row>
    <row r="6338" spans="34:59" x14ac:dyDescent="0.25">
      <c r="AH6338" s="10"/>
      <c r="AI6338" s="6"/>
    </row>
    <row r="6339" spans="34:59" x14ac:dyDescent="0.25">
      <c r="AH6339" s="6"/>
      <c r="AI6339" s="6"/>
      <c r="AJ6339" s="6"/>
      <c r="AK6339" s="6"/>
      <c r="AL6339" s="6"/>
      <c r="AM6339" s="6"/>
      <c r="AN6339" s="6"/>
      <c r="AO6339" s="6"/>
      <c r="AP6339" s="6"/>
      <c r="AQ6339" s="6"/>
      <c r="AR6339" s="6"/>
      <c r="AS6339" s="6"/>
      <c r="AT6339" s="6"/>
      <c r="AU6339" s="6"/>
      <c r="AV6339" s="6"/>
      <c r="AW6339" s="6"/>
      <c r="AX6339" s="6"/>
      <c r="AY6339" s="6"/>
      <c r="AZ6339" s="6"/>
      <c r="BA6339" s="6"/>
      <c r="BB6339" s="6"/>
      <c r="BC6339" s="6"/>
      <c r="BD6339" s="6"/>
      <c r="BE6339" s="6"/>
      <c r="BF6339" s="6"/>
      <c r="BG6339" s="6"/>
    </row>
    <row r="6340" spans="34:59" x14ac:dyDescent="0.25">
      <c r="AH6340" s="10"/>
      <c r="AI6340" s="6"/>
      <c r="AJ6340" s="10"/>
      <c r="AK6340" s="10"/>
      <c r="AL6340" s="10"/>
      <c r="AM6340" s="10"/>
      <c r="AN6340" s="10"/>
      <c r="AO6340" s="10"/>
      <c r="AP6340" s="10"/>
      <c r="AQ6340" s="10"/>
      <c r="AR6340" s="10"/>
      <c r="AS6340" s="10"/>
      <c r="AT6340" s="10"/>
      <c r="AU6340" s="10"/>
      <c r="AV6340" s="10"/>
      <c r="AW6340" s="10"/>
      <c r="AX6340" s="10"/>
      <c r="AY6340" s="10"/>
      <c r="AZ6340" s="10"/>
      <c r="BA6340" s="10"/>
      <c r="BB6340" s="10"/>
      <c r="BC6340" s="10"/>
      <c r="BD6340" s="10"/>
      <c r="BE6340" s="10"/>
      <c r="BF6340" s="10"/>
      <c r="BG6340" s="6"/>
    </row>
    <row r="6341" spans="34:59" x14ac:dyDescent="0.25">
      <c r="AH6341" s="6"/>
      <c r="AI6341" s="6"/>
      <c r="AJ6341" s="6"/>
      <c r="AK6341" s="6"/>
      <c r="AL6341" s="6"/>
      <c r="AM6341" s="6"/>
      <c r="AN6341" s="6"/>
      <c r="AO6341" s="6"/>
      <c r="AP6341" s="6"/>
      <c r="AQ6341" s="6"/>
      <c r="AR6341" s="6"/>
      <c r="AS6341" s="6"/>
      <c r="AT6341" s="6"/>
      <c r="AU6341" s="6"/>
      <c r="AV6341" s="6"/>
      <c r="AW6341" s="6"/>
      <c r="AX6341" s="6"/>
      <c r="AY6341" s="6"/>
      <c r="AZ6341" s="6"/>
      <c r="BA6341" s="6"/>
      <c r="BB6341" s="6"/>
      <c r="BC6341" s="6"/>
      <c r="BD6341" s="6"/>
      <c r="BE6341" s="6"/>
      <c r="BF6341" s="6"/>
      <c r="BG6341" s="10"/>
    </row>
    <row r="6342" spans="34:59" x14ac:dyDescent="0.25">
      <c r="AH6342" s="10"/>
      <c r="AI6342" s="6"/>
    </row>
    <row r="6343" spans="34:59" x14ac:dyDescent="0.25">
      <c r="AH6343" s="6"/>
      <c r="AI6343" s="6"/>
      <c r="AJ6343" s="6"/>
      <c r="AK6343" s="6"/>
      <c r="AL6343" s="6"/>
      <c r="AM6343" s="6"/>
      <c r="AN6343" s="6"/>
      <c r="AO6343" s="6"/>
      <c r="AP6343" s="6"/>
      <c r="AQ6343" s="6"/>
      <c r="AR6343" s="6"/>
      <c r="AS6343" s="6"/>
      <c r="AT6343" s="6"/>
      <c r="AU6343" s="6"/>
      <c r="AV6343" s="6"/>
      <c r="AW6343" s="6"/>
      <c r="AX6343" s="6"/>
      <c r="AY6343" s="6"/>
      <c r="AZ6343" s="6"/>
      <c r="BA6343" s="6"/>
      <c r="BB6343" s="6"/>
      <c r="BC6343" s="6"/>
      <c r="BD6343" s="6"/>
      <c r="BE6343" s="6"/>
      <c r="BF6343" s="6"/>
      <c r="BG6343" s="6"/>
    </row>
    <row r="6344" spans="34:59" x14ac:dyDescent="0.25">
      <c r="AH6344" s="10"/>
      <c r="AI6344" s="6"/>
      <c r="AJ6344" s="10"/>
      <c r="AK6344" s="10"/>
      <c r="AL6344" s="10"/>
      <c r="AM6344" s="10"/>
      <c r="AN6344" s="10"/>
      <c r="AO6344" s="10"/>
      <c r="AP6344" s="10"/>
      <c r="AQ6344" s="10"/>
      <c r="AR6344" s="10"/>
      <c r="AS6344" s="10"/>
      <c r="AT6344" s="10"/>
      <c r="AU6344" s="10"/>
      <c r="AV6344" s="10"/>
      <c r="AW6344" s="10"/>
      <c r="AX6344" s="10"/>
      <c r="AY6344" s="10"/>
      <c r="AZ6344" s="10"/>
      <c r="BA6344" s="10"/>
      <c r="BB6344" s="10"/>
      <c r="BC6344" s="10"/>
      <c r="BD6344" s="10"/>
      <c r="BE6344" s="10"/>
      <c r="BF6344" s="10"/>
      <c r="BG6344" s="6"/>
    </row>
    <row r="6345" spans="34:59" x14ac:dyDescent="0.25">
      <c r="AH6345" s="6"/>
      <c r="AI6345" s="6"/>
      <c r="AJ6345" s="6"/>
      <c r="AK6345" s="6"/>
      <c r="AL6345" s="6"/>
      <c r="AM6345" s="6"/>
      <c r="AN6345" s="6"/>
      <c r="AO6345" s="6"/>
      <c r="AP6345" s="6"/>
      <c r="AQ6345" s="6"/>
      <c r="AR6345" s="6"/>
      <c r="AS6345" s="6"/>
      <c r="AT6345" s="6"/>
      <c r="AU6345" s="6"/>
      <c r="AV6345" s="6"/>
      <c r="AW6345" s="6"/>
      <c r="AX6345" s="6"/>
      <c r="AY6345" s="6"/>
      <c r="AZ6345" s="6"/>
      <c r="BA6345" s="6"/>
      <c r="BB6345" s="6"/>
      <c r="BC6345" s="6"/>
      <c r="BD6345" s="6"/>
      <c r="BE6345" s="6"/>
      <c r="BF6345" s="6"/>
      <c r="BG6345" s="10"/>
    </row>
    <row r="6346" spans="34:59" x14ac:dyDescent="0.25">
      <c r="AH6346" s="10"/>
      <c r="AI6346" s="6"/>
    </row>
    <row r="6347" spans="34:59" x14ac:dyDescent="0.25">
      <c r="AH6347" s="6"/>
      <c r="AI6347" s="6"/>
      <c r="AJ6347" s="6"/>
      <c r="AK6347" s="6"/>
      <c r="AL6347" s="6"/>
      <c r="AM6347" s="6"/>
      <c r="AN6347" s="6"/>
      <c r="AO6347" s="6"/>
      <c r="AP6347" s="6"/>
      <c r="AQ6347" s="6"/>
      <c r="AR6347" s="6"/>
      <c r="AS6347" s="6"/>
      <c r="AT6347" s="6"/>
      <c r="AU6347" s="6"/>
      <c r="AV6347" s="6"/>
      <c r="AW6347" s="6"/>
      <c r="AX6347" s="6"/>
      <c r="AY6347" s="6"/>
      <c r="AZ6347" s="6"/>
      <c r="BA6347" s="6"/>
      <c r="BB6347" s="6"/>
      <c r="BC6347" s="6"/>
      <c r="BD6347" s="6"/>
      <c r="BE6347" s="6"/>
      <c r="BF6347" s="6"/>
      <c r="BG6347" s="6"/>
    </row>
    <row r="6348" spans="34:59" x14ac:dyDescent="0.25">
      <c r="AH6348" s="10"/>
      <c r="AI6348" s="6"/>
      <c r="AJ6348" s="10"/>
      <c r="AK6348" s="10"/>
      <c r="AL6348" s="10"/>
      <c r="AM6348" s="10"/>
      <c r="AN6348" s="10"/>
      <c r="AO6348" s="10"/>
      <c r="AP6348" s="10"/>
      <c r="AQ6348" s="10"/>
      <c r="AR6348" s="10"/>
      <c r="AS6348" s="10"/>
      <c r="AT6348" s="10"/>
      <c r="AU6348" s="10"/>
      <c r="AV6348" s="10"/>
      <c r="AW6348" s="10"/>
      <c r="AX6348" s="10"/>
      <c r="AY6348" s="10"/>
      <c r="AZ6348" s="10"/>
      <c r="BA6348" s="10"/>
      <c r="BB6348" s="10"/>
      <c r="BC6348" s="10"/>
      <c r="BD6348" s="10"/>
      <c r="BE6348" s="10"/>
      <c r="BF6348" s="10"/>
      <c r="BG6348" s="6"/>
    </row>
    <row r="6349" spans="34:59" x14ac:dyDescent="0.25">
      <c r="AH6349" s="6"/>
      <c r="AI6349" s="6"/>
      <c r="AJ6349" s="6"/>
      <c r="AK6349" s="6"/>
      <c r="AL6349" s="6"/>
      <c r="AM6349" s="6"/>
      <c r="AN6349" s="6"/>
      <c r="AO6349" s="6"/>
      <c r="AP6349" s="6"/>
      <c r="AQ6349" s="6"/>
      <c r="AR6349" s="6"/>
      <c r="AS6349" s="6"/>
      <c r="AT6349" s="6"/>
      <c r="AU6349" s="6"/>
      <c r="AV6349" s="6"/>
      <c r="AW6349" s="6"/>
      <c r="AX6349" s="6"/>
      <c r="AY6349" s="6"/>
      <c r="AZ6349" s="6"/>
      <c r="BA6349" s="6"/>
      <c r="BB6349" s="6"/>
      <c r="BC6349" s="6"/>
      <c r="BD6349" s="6"/>
      <c r="BE6349" s="6"/>
      <c r="BF6349" s="6"/>
      <c r="BG6349" s="10"/>
    </row>
    <row r="6350" spans="34:59" x14ac:dyDescent="0.25">
      <c r="AH6350" s="10"/>
      <c r="AI6350" s="6"/>
    </row>
    <row r="6351" spans="34:59" x14ac:dyDescent="0.25">
      <c r="AH6351" s="6"/>
      <c r="AI6351" s="6"/>
      <c r="AJ6351" s="6"/>
      <c r="AK6351" s="6"/>
      <c r="AL6351" s="6"/>
      <c r="AM6351" s="6"/>
      <c r="AN6351" s="6"/>
      <c r="AO6351" s="6"/>
      <c r="AP6351" s="6"/>
      <c r="AQ6351" s="6"/>
      <c r="AR6351" s="6"/>
      <c r="AS6351" s="6"/>
      <c r="AT6351" s="6"/>
      <c r="AU6351" s="6"/>
      <c r="AV6351" s="6"/>
      <c r="AW6351" s="6"/>
      <c r="AX6351" s="6"/>
      <c r="AY6351" s="6"/>
      <c r="AZ6351" s="6"/>
      <c r="BA6351" s="6"/>
      <c r="BB6351" s="6"/>
      <c r="BC6351" s="6"/>
      <c r="BD6351" s="6"/>
      <c r="BE6351" s="6"/>
      <c r="BF6351" s="6"/>
      <c r="BG6351" s="6"/>
    </row>
    <row r="6352" spans="34:59" x14ac:dyDescent="0.25">
      <c r="AH6352" s="10"/>
      <c r="AI6352" s="6"/>
      <c r="AJ6352" s="10"/>
      <c r="AK6352" s="10"/>
      <c r="AL6352" s="10"/>
      <c r="AM6352" s="10"/>
      <c r="AN6352" s="10"/>
      <c r="AO6352" s="10"/>
      <c r="AP6352" s="10"/>
      <c r="AQ6352" s="10"/>
      <c r="AR6352" s="10"/>
      <c r="AS6352" s="10"/>
      <c r="AT6352" s="10"/>
      <c r="AU6352" s="10"/>
      <c r="AV6352" s="10"/>
      <c r="AW6352" s="10"/>
      <c r="AX6352" s="10"/>
      <c r="AY6352" s="10"/>
      <c r="AZ6352" s="10"/>
      <c r="BA6352" s="10"/>
      <c r="BB6352" s="10"/>
      <c r="BC6352" s="10"/>
      <c r="BD6352" s="10"/>
      <c r="BE6352" s="10"/>
      <c r="BF6352" s="10"/>
      <c r="BG6352" s="6"/>
    </row>
    <row r="6353" spans="34:59" x14ac:dyDescent="0.25">
      <c r="AH6353" s="6"/>
      <c r="AI6353" s="6"/>
      <c r="AJ6353" s="6"/>
      <c r="AK6353" s="6"/>
      <c r="AL6353" s="6"/>
      <c r="AM6353" s="6"/>
      <c r="AN6353" s="6"/>
      <c r="AO6353" s="6"/>
      <c r="AP6353" s="6"/>
      <c r="AQ6353" s="6"/>
      <c r="AR6353" s="6"/>
      <c r="AS6353" s="6"/>
      <c r="AT6353" s="6"/>
      <c r="AU6353" s="6"/>
      <c r="AV6353" s="6"/>
      <c r="AW6353" s="6"/>
      <c r="AX6353" s="6"/>
      <c r="AY6353" s="6"/>
      <c r="AZ6353" s="6"/>
      <c r="BA6353" s="6"/>
      <c r="BB6353" s="6"/>
      <c r="BC6353" s="6"/>
      <c r="BD6353" s="6"/>
      <c r="BE6353" s="6"/>
      <c r="BF6353" s="6"/>
      <c r="BG6353" s="10"/>
    </row>
    <row r="6354" spans="34:59" x14ac:dyDescent="0.25">
      <c r="AH6354" s="10"/>
      <c r="AI6354" s="6"/>
    </row>
    <row r="6355" spans="34:59" x14ac:dyDescent="0.25">
      <c r="AH6355" s="6"/>
      <c r="AI6355" s="6"/>
      <c r="AJ6355" s="6"/>
      <c r="AK6355" s="6"/>
      <c r="AL6355" s="6"/>
      <c r="AM6355" s="6"/>
      <c r="AN6355" s="6"/>
      <c r="AO6355" s="6"/>
      <c r="AP6355" s="6"/>
      <c r="AQ6355" s="6"/>
      <c r="AR6355" s="6"/>
      <c r="AS6355" s="6"/>
      <c r="AT6355" s="6"/>
      <c r="AU6355" s="6"/>
      <c r="AV6355" s="6"/>
      <c r="AW6355" s="6"/>
      <c r="AX6355" s="6"/>
      <c r="AY6355" s="6"/>
      <c r="AZ6355" s="6"/>
      <c r="BA6355" s="6"/>
      <c r="BB6355" s="6"/>
      <c r="BC6355" s="6"/>
      <c r="BD6355" s="6"/>
      <c r="BE6355" s="6"/>
      <c r="BF6355" s="6"/>
      <c r="BG6355" s="6"/>
    </row>
    <row r="6356" spans="34:59" x14ac:dyDescent="0.25">
      <c r="AH6356" s="10"/>
      <c r="AI6356" s="6"/>
      <c r="AJ6356" s="10"/>
      <c r="AK6356" s="10"/>
      <c r="AL6356" s="10"/>
      <c r="AM6356" s="10"/>
      <c r="AN6356" s="10"/>
      <c r="AO6356" s="10"/>
      <c r="AP6356" s="10"/>
      <c r="AQ6356" s="10"/>
      <c r="AR6356" s="10"/>
      <c r="AS6356" s="10"/>
      <c r="AT6356" s="10"/>
      <c r="AU6356" s="10"/>
      <c r="AV6356" s="10"/>
      <c r="AW6356" s="10"/>
      <c r="AX6356" s="10"/>
      <c r="AY6356" s="10"/>
      <c r="AZ6356" s="10"/>
      <c r="BA6356" s="10"/>
      <c r="BB6356" s="10"/>
      <c r="BC6356" s="10"/>
      <c r="BD6356" s="10"/>
      <c r="BE6356" s="10"/>
      <c r="BF6356" s="10"/>
      <c r="BG6356" s="6"/>
    </row>
    <row r="6357" spans="34:59" x14ac:dyDescent="0.25">
      <c r="AH6357" s="6"/>
      <c r="AI6357" s="6"/>
      <c r="AJ6357" s="6"/>
      <c r="AK6357" s="6"/>
      <c r="AL6357" s="6"/>
      <c r="AM6357" s="6"/>
      <c r="AN6357" s="6"/>
      <c r="AO6357" s="6"/>
      <c r="AP6357" s="6"/>
      <c r="AQ6357" s="6"/>
      <c r="AR6357" s="6"/>
      <c r="AS6357" s="6"/>
      <c r="AT6357" s="6"/>
      <c r="AU6357" s="6"/>
      <c r="AV6357" s="6"/>
      <c r="AW6357" s="6"/>
      <c r="AX6357" s="6"/>
      <c r="AY6357" s="6"/>
      <c r="AZ6357" s="6"/>
      <c r="BA6357" s="6"/>
      <c r="BB6357" s="6"/>
      <c r="BC6357" s="6"/>
      <c r="BD6357" s="6"/>
      <c r="BE6357" s="6"/>
      <c r="BF6357" s="6"/>
      <c r="BG6357" s="10"/>
    </row>
    <row r="6358" spans="34:59" x14ac:dyDescent="0.25">
      <c r="AH6358" s="10"/>
      <c r="AI6358" s="6"/>
    </row>
    <row r="6359" spans="34:59" x14ac:dyDescent="0.25">
      <c r="AH6359" s="6"/>
      <c r="AI6359" s="6"/>
      <c r="AJ6359" s="6"/>
      <c r="AK6359" s="6"/>
      <c r="AL6359" s="6"/>
      <c r="AM6359" s="6"/>
      <c r="AN6359" s="6"/>
      <c r="AO6359" s="6"/>
      <c r="AP6359" s="6"/>
      <c r="AQ6359" s="6"/>
      <c r="AR6359" s="6"/>
      <c r="AS6359" s="6"/>
      <c r="AT6359" s="6"/>
      <c r="AU6359" s="6"/>
      <c r="AV6359" s="6"/>
      <c r="AW6359" s="6"/>
      <c r="AX6359" s="6"/>
      <c r="AY6359" s="6"/>
      <c r="AZ6359" s="6"/>
      <c r="BA6359" s="6"/>
      <c r="BB6359" s="6"/>
      <c r="BC6359" s="6"/>
      <c r="BD6359" s="6"/>
      <c r="BE6359" s="6"/>
      <c r="BF6359" s="6"/>
      <c r="BG6359" s="6"/>
    </row>
    <row r="6360" spans="34:59" x14ac:dyDescent="0.25">
      <c r="AH6360" s="10"/>
      <c r="AI6360" s="6"/>
      <c r="AJ6360" s="10"/>
      <c r="AK6360" s="10"/>
      <c r="AL6360" s="10"/>
      <c r="AM6360" s="10"/>
      <c r="AN6360" s="10"/>
      <c r="AO6360" s="10"/>
      <c r="AP6360" s="10"/>
      <c r="AQ6360" s="10"/>
      <c r="AR6360" s="10"/>
      <c r="AS6360" s="10"/>
      <c r="AT6360" s="10"/>
      <c r="AU6360" s="10"/>
      <c r="AV6360" s="10"/>
      <c r="AW6360" s="10"/>
      <c r="AX6360" s="10"/>
      <c r="AY6360" s="10"/>
      <c r="AZ6360" s="10"/>
      <c r="BA6360" s="10"/>
      <c r="BB6360" s="10"/>
      <c r="BC6360" s="10"/>
      <c r="BD6360" s="10"/>
      <c r="BE6360" s="10"/>
      <c r="BF6360" s="10"/>
      <c r="BG6360" s="6"/>
    </row>
    <row r="6361" spans="34:59" x14ac:dyDescent="0.25">
      <c r="AH6361" s="6"/>
      <c r="AI6361" s="6"/>
      <c r="AJ6361" s="6"/>
      <c r="AK6361" s="6"/>
      <c r="AL6361" s="6"/>
      <c r="AM6361" s="6"/>
      <c r="AN6361" s="6"/>
      <c r="AO6361" s="6"/>
      <c r="AP6361" s="6"/>
      <c r="AQ6361" s="6"/>
      <c r="AR6361" s="6"/>
      <c r="AS6361" s="6"/>
      <c r="AT6361" s="6"/>
      <c r="AU6361" s="6"/>
      <c r="AV6361" s="6"/>
      <c r="AW6361" s="6"/>
      <c r="AX6361" s="6"/>
      <c r="AY6361" s="6"/>
      <c r="AZ6361" s="6"/>
      <c r="BA6361" s="6"/>
      <c r="BB6361" s="6"/>
      <c r="BC6361" s="6"/>
      <c r="BD6361" s="6"/>
      <c r="BE6361" s="6"/>
      <c r="BF6361" s="6"/>
      <c r="BG6361" s="10"/>
    </row>
    <row r="6362" spans="34:59" x14ac:dyDescent="0.25">
      <c r="AH6362" s="10"/>
      <c r="AI6362" s="6"/>
    </row>
    <row r="6363" spans="34:59" x14ac:dyDescent="0.25">
      <c r="AH6363" s="6"/>
      <c r="AI6363" s="6"/>
      <c r="AJ6363" s="6"/>
      <c r="AK6363" s="6"/>
      <c r="AL6363" s="6"/>
      <c r="AM6363" s="6"/>
      <c r="AN6363" s="6"/>
      <c r="AO6363" s="6"/>
      <c r="AP6363" s="6"/>
      <c r="AQ6363" s="6"/>
      <c r="AR6363" s="6"/>
      <c r="AS6363" s="6"/>
      <c r="AT6363" s="6"/>
      <c r="AU6363" s="6"/>
      <c r="AV6363" s="6"/>
      <c r="AW6363" s="6"/>
      <c r="AX6363" s="6"/>
      <c r="AY6363" s="6"/>
      <c r="AZ6363" s="6"/>
      <c r="BA6363" s="6"/>
      <c r="BB6363" s="6"/>
      <c r="BC6363" s="6"/>
      <c r="BD6363" s="6"/>
      <c r="BE6363" s="6"/>
      <c r="BF6363" s="6"/>
      <c r="BG6363" s="6"/>
    </row>
    <row r="6364" spans="34:59" x14ac:dyDescent="0.25">
      <c r="AH6364" s="10"/>
      <c r="AI6364" s="6"/>
      <c r="AJ6364" s="10"/>
      <c r="AK6364" s="10"/>
      <c r="AL6364" s="10"/>
      <c r="AM6364" s="10"/>
      <c r="AN6364" s="10"/>
      <c r="AO6364" s="10"/>
      <c r="AP6364" s="10"/>
      <c r="AQ6364" s="10"/>
      <c r="AR6364" s="10"/>
      <c r="AS6364" s="10"/>
      <c r="AT6364" s="10"/>
      <c r="AU6364" s="10"/>
      <c r="AV6364" s="10"/>
      <c r="AW6364" s="10"/>
      <c r="AX6364" s="10"/>
      <c r="AY6364" s="10"/>
      <c r="AZ6364" s="10"/>
      <c r="BA6364" s="10"/>
      <c r="BB6364" s="10"/>
      <c r="BC6364" s="10"/>
      <c r="BD6364" s="10"/>
      <c r="BE6364" s="10"/>
      <c r="BF6364" s="10"/>
      <c r="BG6364" s="6"/>
    </row>
    <row r="6365" spans="34:59" x14ac:dyDescent="0.25">
      <c r="AH6365" s="6"/>
      <c r="AI6365" s="6"/>
      <c r="AJ6365" s="6"/>
      <c r="AK6365" s="6"/>
      <c r="AL6365" s="6"/>
      <c r="AM6365" s="6"/>
      <c r="AN6365" s="6"/>
      <c r="AO6365" s="6"/>
      <c r="AP6365" s="6"/>
      <c r="AQ6365" s="6"/>
      <c r="AR6365" s="6"/>
      <c r="AS6365" s="6"/>
      <c r="AT6365" s="6"/>
      <c r="AU6365" s="6"/>
      <c r="AV6365" s="6"/>
      <c r="AW6365" s="6"/>
      <c r="AX6365" s="6"/>
      <c r="AY6365" s="6"/>
      <c r="AZ6365" s="6"/>
      <c r="BA6365" s="6"/>
      <c r="BB6365" s="6"/>
      <c r="BC6365" s="6"/>
      <c r="BD6365" s="6"/>
      <c r="BE6365" s="6"/>
      <c r="BF6365" s="6"/>
      <c r="BG6365" s="10"/>
    </row>
    <row r="6366" spans="34:59" x14ac:dyDescent="0.25">
      <c r="AH6366" s="10"/>
      <c r="AI6366" s="6"/>
    </row>
    <row r="6367" spans="34:59" x14ac:dyDescent="0.25">
      <c r="AH6367" s="6"/>
      <c r="AI6367" s="6"/>
      <c r="AJ6367" s="6"/>
      <c r="AK6367" s="6"/>
      <c r="AL6367" s="6"/>
      <c r="AM6367" s="6"/>
      <c r="AN6367" s="6"/>
      <c r="AO6367" s="6"/>
      <c r="AP6367" s="6"/>
      <c r="AQ6367" s="6"/>
      <c r="AR6367" s="6"/>
      <c r="AS6367" s="6"/>
      <c r="AT6367" s="6"/>
      <c r="AU6367" s="6"/>
      <c r="AV6367" s="6"/>
      <c r="AW6367" s="6"/>
      <c r="AX6367" s="6"/>
      <c r="AY6367" s="6"/>
      <c r="AZ6367" s="6"/>
      <c r="BA6367" s="6"/>
      <c r="BB6367" s="6"/>
      <c r="BC6367" s="6"/>
      <c r="BD6367" s="6"/>
      <c r="BE6367" s="6"/>
      <c r="BF6367" s="6"/>
      <c r="BG6367" s="6"/>
    </row>
    <row r="6368" spans="34:59" x14ac:dyDescent="0.25">
      <c r="AH6368" s="10"/>
      <c r="AI6368" s="6"/>
      <c r="AJ6368" s="10"/>
      <c r="AK6368" s="10"/>
      <c r="AL6368" s="10"/>
      <c r="AM6368" s="10"/>
      <c r="AN6368" s="10"/>
      <c r="AO6368" s="10"/>
      <c r="AP6368" s="10"/>
      <c r="AQ6368" s="10"/>
      <c r="AR6368" s="10"/>
      <c r="AS6368" s="10"/>
      <c r="AT6368" s="10"/>
      <c r="AU6368" s="10"/>
      <c r="AV6368" s="10"/>
      <c r="AW6368" s="10"/>
      <c r="AX6368" s="10"/>
      <c r="AY6368" s="10"/>
      <c r="AZ6368" s="10"/>
      <c r="BA6368" s="10"/>
      <c r="BB6368" s="10"/>
      <c r="BC6368" s="10"/>
      <c r="BD6368" s="10"/>
      <c r="BE6368" s="10"/>
      <c r="BF6368" s="10"/>
      <c r="BG6368" s="6"/>
    </row>
    <row r="6369" spans="34:59" x14ac:dyDescent="0.25">
      <c r="AH6369" s="6"/>
      <c r="AI6369" s="6"/>
      <c r="AJ6369" s="6"/>
      <c r="AK6369" s="6"/>
      <c r="AL6369" s="6"/>
      <c r="AM6369" s="6"/>
      <c r="AN6369" s="6"/>
      <c r="AO6369" s="6"/>
      <c r="AP6369" s="6"/>
      <c r="AQ6369" s="6"/>
      <c r="AR6369" s="6"/>
      <c r="AS6369" s="6"/>
      <c r="AT6369" s="6"/>
      <c r="AU6369" s="6"/>
      <c r="AV6369" s="6"/>
      <c r="AW6369" s="6"/>
      <c r="AX6369" s="6"/>
      <c r="AY6369" s="6"/>
      <c r="AZ6369" s="6"/>
      <c r="BA6369" s="6"/>
      <c r="BB6369" s="6"/>
      <c r="BC6369" s="6"/>
      <c r="BD6369" s="6"/>
      <c r="BE6369" s="6"/>
      <c r="BF6369" s="6"/>
      <c r="BG6369" s="10"/>
    </row>
    <row r="6370" spans="34:59" x14ac:dyDescent="0.25">
      <c r="AH6370" s="10"/>
      <c r="AI6370" s="6"/>
    </row>
    <row r="6371" spans="34:59" x14ac:dyDescent="0.25">
      <c r="AH6371" s="6"/>
      <c r="AI6371" s="6"/>
      <c r="AJ6371" s="6"/>
      <c r="AK6371" s="6"/>
      <c r="AL6371" s="6"/>
      <c r="AM6371" s="6"/>
      <c r="AN6371" s="6"/>
      <c r="AO6371" s="6"/>
      <c r="AP6371" s="6"/>
      <c r="AQ6371" s="6"/>
      <c r="AR6371" s="6"/>
      <c r="AS6371" s="6"/>
      <c r="AT6371" s="6"/>
      <c r="AU6371" s="6"/>
      <c r="AV6371" s="6"/>
      <c r="AW6371" s="6"/>
      <c r="AX6371" s="6"/>
      <c r="AY6371" s="6"/>
      <c r="AZ6371" s="6"/>
      <c r="BA6371" s="6"/>
      <c r="BB6371" s="6"/>
      <c r="BC6371" s="6"/>
      <c r="BD6371" s="6"/>
      <c r="BE6371" s="6"/>
      <c r="BF6371" s="6"/>
      <c r="BG6371" s="6"/>
    </row>
    <row r="6372" spans="34:59" x14ac:dyDescent="0.25">
      <c r="AH6372" s="10"/>
      <c r="AI6372" s="6"/>
      <c r="AJ6372" s="10"/>
      <c r="AK6372" s="10"/>
      <c r="AL6372" s="10"/>
      <c r="AM6372" s="10"/>
      <c r="AN6372" s="10"/>
      <c r="AO6372" s="10"/>
      <c r="AP6372" s="10"/>
      <c r="AQ6372" s="10"/>
      <c r="AR6372" s="10"/>
      <c r="AS6372" s="10"/>
      <c r="AT6372" s="10"/>
      <c r="AU6372" s="10"/>
      <c r="AV6372" s="10"/>
      <c r="AW6372" s="10"/>
      <c r="AX6372" s="10"/>
      <c r="AY6372" s="10"/>
      <c r="AZ6372" s="10"/>
      <c r="BA6372" s="10"/>
      <c r="BB6372" s="10"/>
      <c r="BC6372" s="10"/>
      <c r="BD6372" s="10"/>
      <c r="BE6372" s="10"/>
      <c r="BF6372" s="10"/>
      <c r="BG6372" s="6"/>
    </row>
    <row r="6373" spans="34:59" x14ac:dyDescent="0.25">
      <c r="AH6373" s="6"/>
      <c r="AI6373" s="6"/>
      <c r="AJ6373" s="6"/>
      <c r="AK6373" s="6"/>
      <c r="AL6373" s="6"/>
      <c r="AM6373" s="6"/>
      <c r="AN6373" s="6"/>
      <c r="AO6373" s="6"/>
      <c r="AP6373" s="6"/>
      <c r="AQ6373" s="6"/>
      <c r="AR6373" s="6"/>
      <c r="AS6373" s="6"/>
      <c r="AT6373" s="6"/>
      <c r="AU6373" s="6"/>
      <c r="AV6373" s="6"/>
      <c r="AW6373" s="6"/>
      <c r="AX6373" s="6"/>
      <c r="AY6373" s="6"/>
      <c r="AZ6373" s="6"/>
      <c r="BA6373" s="6"/>
      <c r="BB6373" s="6"/>
      <c r="BC6373" s="6"/>
      <c r="BD6373" s="6"/>
      <c r="BE6373" s="6"/>
      <c r="BF6373" s="6"/>
      <c r="BG6373" s="10"/>
    </row>
    <row r="6374" spans="34:59" x14ac:dyDescent="0.25">
      <c r="AH6374" s="10"/>
      <c r="AI6374" s="6"/>
    </row>
    <row r="6375" spans="34:59" x14ac:dyDescent="0.25">
      <c r="AH6375" s="6"/>
      <c r="AI6375" s="6"/>
      <c r="AJ6375" s="6"/>
      <c r="AK6375" s="6"/>
      <c r="AL6375" s="6"/>
      <c r="AM6375" s="6"/>
      <c r="AN6375" s="6"/>
      <c r="AO6375" s="6"/>
      <c r="AP6375" s="6"/>
      <c r="AQ6375" s="6"/>
      <c r="AR6375" s="6"/>
      <c r="AS6375" s="6"/>
      <c r="AT6375" s="6"/>
      <c r="AU6375" s="6"/>
      <c r="AV6375" s="6"/>
      <c r="AW6375" s="6"/>
      <c r="AX6375" s="6"/>
      <c r="AY6375" s="6"/>
      <c r="AZ6375" s="6"/>
      <c r="BA6375" s="6"/>
      <c r="BB6375" s="6"/>
      <c r="BC6375" s="6"/>
      <c r="BD6375" s="6"/>
      <c r="BE6375" s="6"/>
      <c r="BF6375" s="6"/>
      <c r="BG6375" s="6"/>
    </row>
    <row r="6376" spans="34:59" x14ac:dyDescent="0.25">
      <c r="AH6376" s="10"/>
      <c r="AI6376" s="6"/>
      <c r="AJ6376" s="10"/>
      <c r="AK6376" s="10"/>
      <c r="AL6376" s="10"/>
      <c r="AM6376" s="10"/>
      <c r="AN6376" s="10"/>
      <c r="AO6376" s="10"/>
      <c r="AP6376" s="10"/>
      <c r="AQ6376" s="10"/>
      <c r="AR6376" s="10"/>
      <c r="AS6376" s="10"/>
      <c r="AT6376" s="10"/>
      <c r="AU6376" s="10"/>
      <c r="AV6376" s="10"/>
      <c r="AW6376" s="10"/>
      <c r="AX6376" s="10"/>
      <c r="AY6376" s="10"/>
      <c r="AZ6376" s="10"/>
      <c r="BA6376" s="10"/>
      <c r="BB6376" s="10"/>
      <c r="BC6376" s="10"/>
      <c r="BD6376" s="10"/>
      <c r="BE6376" s="10"/>
      <c r="BF6376" s="10"/>
      <c r="BG6376" s="6"/>
    </row>
    <row r="6377" spans="34:59" x14ac:dyDescent="0.25">
      <c r="AH6377" s="6"/>
      <c r="AI6377" s="6"/>
      <c r="AJ6377" s="6"/>
      <c r="AK6377" s="6"/>
      <c r="AL6377" s="6"/>
      <c r="AM6377" s="6"/>
      <c r="AN6377" s="6"/>
      <c r="AO6377" s="6"/>
      <c r="AP6377" s="6"/>
      <c r="AQ6377" s="6"/>
      <c r="AR6377" s="6"/>
      <c r="AS6377" s="6"/>
      <c r="AT6377" s="6"/>
      <c r="AU6377" s="6"/>
      <c r="AV6377" s="6"/>
      <c r="AW6377" s="6"/>
      <c r="AX6377" s="6"/>
      <c r="AY6377" s="6"/>
      <c r="AZ6377" s="6"/>
      <c r="BA6377" s="6"/>
      <c r="BB6377" s="6"/>
      <c r="BC6377" s="6"/>
      <c r="BD6377" s="6"/>
      <c r="BE6377" s="6"/>
      <c r="BF6377" s="6"/>
      <c r="BG6377" s="10"/>
    </row>
    <row r="6378" spans="34:59" x14ac:dyDescent="0.25">
      <c r="AH6378" s="10"/>
      <c r="AI6378" s="6"/>
    </row>
    <row r="6379" spans="34:59" x14ac:dyDescent="0.25">
      <c r="AH6379" s="6"/>
      <c r="AI6379" s="6"/>
      <c r="AJ6379" s="6"/>
      <c r="AK6379" s="6"/>
      <c r="AL6379" s="6"/>
      <c r="AM6379" s="6"/>
      <c r="AN6379" s="6"/>
      <c r="AO6379" s="6"/>
      <c r="AP6379" s="6"/>
      <c r="AQ6379" s="6"/>
      <c r="AR6379" s="6"/>
      <c r="AS6379" s="6"/>
      <c r="AT6379" s="6"/>
      <c r="AU6379" s="6"/>
      <c r="AV6379" s="6"/>
      <c r="AW6379" s="6"/>
      <c r="AX6379" s="6"/>
      <c r="AY6379" s="6"/>
      <c r="AZ6379" s="6"/>
      <c r="BA6379" s="6"/>
      <c r="BB6379" s="6"/>
      <c r="BC6379" s="6"/>
      <c r="BD6379" s="6"/>
      <c r="BE6379" s="6"/>
      <c r="BF6379" s="6"/>
      <c r="BG6379" s="6"/>
    </row>
    <row r="6380" spans="34:59" x14ac:dyDescent="0.25">
      <c r="AH6380" s="10"/>
      <c r="AI6380" s="6"/>
      <c r="AJ6380" s="10"/>
      <c r="AK6380" s="10"/>
      <c r="AL6380" s="10"/>
      <c r="AM6380" s="10"/>
      <c r="AN6380" s="10"/>
      <c r="AO6380" s="10"/>
      <c r="AP6380" s="10"/>
      <c r="AQ6380" s="10"/>
      <c r="AR6380" s="10"/>
      <c r="AS6380" s="10"/>
      <c r="AT6380" s="10"/>
      <c r="AU6380" s="10"/>
      <c r="AV6380" s="10"/>
      <c r="AW6380" s="10"/>
      <c r="AX6380" s="10"/>
      <c r="AY6380" s="10"/>
      <c r="AZ6380" s="10"/>
      <c r="BA6380" s="10"/>
      <c r="BB6380" s="10"/>
      <c r="BC6380" s="10"/>
      <c r="BD6380" s="10"/>
      <c r="BE6380" s="10"/>
      <c r="BF6380" s="10"/>
      <c r="BG6380" s="6"/>
    </row>
    <row r="6381" spans="34:59" x14ac:dyDescent="0.25">
      <c r="AH6381" s="6"/>
      <c r="AI6381" s="6"/>
      <c r="AJ6381" s="6"/>
      <c r="AK6381" s="6"/>
      <c r="AL6381" s="6"/>
      <c r="AM6381" s="6"/>
      <c r="AN6381" s="6"/>
      <c r="AO6381" s="6"/>
      <c r="AP6381" s="6"/>
      <c r="AQ6381" s="6"/>
      <c r="AR6381" s="6"/>
      <c r="AS6381" s="6"/>
      <c r="AT6381" s="6"/>
      <c r="AU6381" s="6"/>
      <c r="AV6381" s="6"/>
      <c r="AW6381" s="6"/>
      <c r="AX6381" s="6"/>
      <c r="AY6381" s="6"/>
      <c r="AZ6381" s="6"/>
      <c r="BA6381" s="6"/>
      <c r="BB6381" s="6"/>
      <c r="BC6381" s="6"/>
      <c r="BD6381" s="6"/>
      <c r="BE6381" s="6"/>
      <c r="BF6381" s="6"/>
      <c r="BG6381" s="10"/>
    </row>
    <row r="6382" spans="34:59" x14ac:dyDescent="0.25">
      <c r="AH6382" s="10"/>
      <c r="AI6382" s="6"/>
    </row>
    <row r="6383" spans="34:59" x14ac:dyDescent="0.25">
      <c r="AH6383" s="6"/>
      <c r="AI6383" s="6"/>
      <c r="AJ6383" s="6"/>
      <c r="AK6383" s="6"/>
      <c r="AL6383" s="6"/>
      <c r="AM6383" s="6"/>
      <c r="AN6383" s="6"/>
      <c r="AO6383" s="6"/>
      <c r="AP6383" s="6"/>
      <c r="AQ6383" s="6"/>
      <c r="AR6383" s="6"/>
      <c r="AS6383" s="6"/>
      <c r="AT6383" s="6"/>
      <c r="AU6383" s="6"/>
      <c r="AV6383" s="6"/>
      <c r="AW6383" s="6"/>
      <c r="AX6383" s="6"/>
      <c r="AY6383" s="6"/>
      <c r="AZ6383" s="6"/>
      <c r="BA6383" s="6"/>
      <c r="BB6383" s="6"/>
      <c r="BC6383" s="6"/>
      <c r="BD6383" s="6"/>
      <c r="BE6383" s="6"/>
      <c r="BF6383" s="6"/>
      <c r="BG6383" s="6"/>
    </row>
    <row r="6384" spans="34:59" x14ac:dyDescent="0.25">
      <c r="AH6384" s="10"/>
      <c r="AI6384" s="6"/>
      <c r="AJ6384" s="10"/>
      <c r="AK6384" s="10"/>
      <c r="AL6384" s="10"/>
      <c r="AM6384" s="10"/>
      <c r="AN6384" s="10"/>
      <c r="AO6384" s="10"/>
      <c r="AP6384" s="10"/>
      <c r="AQ6384" s="10"/>
      <c r="AR6384" s="10"/>
      <c r="AS6384" s="10"/>
      <c r="AT6384" s="10"/>
      <c r="AU6384" s="10"/>
      <c r="AV6384" s="10"/>
      <c r="AW6384" s="10"/>
      <c r="AX6384" s="10"/>
      <c r="AY6384" s="10"/>
      <c r="AZ6384" s="10"/>
      <c r="BA6384" s="10"/>
      <c r="BB6384" s="10"/>
      <c r="BC6384" s="10"/>
      <c r="BD6384" s="10"/>
      <c r="BE6384" s="10"/>
      <c r="BF6384" s="10"/>
      <c r="BG6384" s="6"/>
    </row>
    <row r="6385" spans="34:59" x14ac:dyDescent="0.25">
      <c r="AH6385" s="6"/>
      <c r="AI6385" s="6"/>
      <c r="AJ6385" s="6"/>
      <c r="AK6385" s="6"/>
      <c r="AL6385" s="6"/>
      <c r="AM6385" s="6"/>
      <c r="AN6385" s="6"/>
      <c r="AO6385" s="6"/>
      <c r="AP6385" s="6"/>
      <c r="AQ6385" s="6"/>
      <c r="AR6385" s="6"/>
      <c r="AS6385" s="6"/>
      <c r="AT6385" s="6"/>
      <c r="AU6385" s="6"/>
      <c r="AV6385" s="6"/>
      <c r="AW6385" s="6"/>
      <c r="AX6385" s="6"/>
      <c r="AY6385" s="6"/>
      <c r="AZ6385" s="6"/>
      <c r="BA6385" s="6"/>
      <c r="BB6385" s="6"/>
      <c r="BC6385" s="6"/>
      <c r="BD6385" s="6"/>
      <c r="BE6385" s="6"/>
      <c r="BF6385" s="6"/>
      <c r="BG6385" s="10"/>
    </row>
    <row r="6386" spans="34:59" x14ac:dyDescent="0.25">
      <c r="AH6386" s="10"/>
      <c r="AI6386" s="6"/>
    </row>
    <row r="6387" spans="34:59" x14ac:dyDescent="0.25">
      <c r="AH6387" s="6"/>
      <c r="AI6387" s="6"/>
      <c r="AJ6387" s="6"/>
      <c r="AK6387" s="6"/>
      <c r="AL6387" s="6"/>
      <c r="AM6387" s="6"/>
      <c r="AN6387" s="6"/>
      <c r="AO6387" s="6"/>
      <c r="AP6387" s="6"/>
      <c r="AQ6387" s="6"/>
      <c r="AR6387" s="6"/>
      <c r="AS6387" s="6"/>
      <c r="AT6387" s="6"/>
      <c r="AU6387" s="6"/>
      <c r="AV6387" s="6"/>
      <c r="AW6387" s="6"/>
      <c r="AX6387" s="6"/>
      <c r="AY6387" s="6"/>
      <c r="AZ6387" s="6"/>
      <c r="BA6387" s="6"/>
      <c r="BB6387" s="6"/>
      <c r="BC6387" s="6"/>
      <c r="BD6387" s="6"/>
      <c r="BE6387" s="6"/>
      <c r="BF6387" s="6"/>
      <c r="BG6387" s="6"/>
    </row>
    <row r="6388" spans="34:59" x14ac:dyDescent="0.25">
      <c r="AH6388" s="10"/>
      <c r="AI6388" s="6"/>
      <c r="AJ6388" s="10"/>
      <c r="AK6388" s="10"/>
      <c r="AL6388" s="10"/>
      <c r="AM6388" s="10"/>
      <c r="AN6388" s="10"/>
      <c r="AO6388" s="10"/>
      <c r="AP6388" s="10"/>
      <c r="AQ6388" s="10"/>
      <c r="AR6388" s="10"/>
      <c r="AS6388" s="10"/>
      <c r="AT6388" s="10"/>
      <c r="AU6388" s="10"/>
      <c r="AV6388" s="10"/>
      <c r="AW6388" s="10"/>
      <c r="AX6388" s="10"/>
      <c r="AY6388" s="10"/>
      <c r="AZ6388" s="10"/>
      <c r="BA6388" s="10"/>
      <c r="BB6388" s="10"/>
      <c r="BC6388" s="10"/>
      <c r="BD6388" s="10"/>
      <c r="BE6388" s="10"/>
      <c r="BF6388" s="10"/>
      <c r="BG6388" s="6"/>
    </row>
    <row r="6389" spans="34:59" x14ac:dyDescent="0.25">
      <c r="AH6389" s="6"/>
      <c r="AI6389" s="6"/>
      <c r="AJ6389" s="6"/>
      <c r="AK6389" s="6"/>
      <c r="AL6389" s="6"/>
      <c r="AM6389" s="6"/>
      <c r="AN6389" s="6"/>
      <c r="AO6389" s="6"/>
      <c r="AP6389" s="6"/>
      <c r="AQ6389" s="6"/>
      <c r="AR6389" s="6"/>
      <c r="AS6389" s="6"/>
      <c r="AT6389" s="6"/>
      <c r="AU6389" s="6"/>
      <c r="AV6389" s="6"/>
      <c r="AW6389" s="6"/>
      <c r="AX6389" s="6"/>
      <c r="AY6389" s="6"/>
      <c r="AZ6389" s="6"/>
      <c r="BA6389" s="6"/>
      <c r="BB6389" s="6"/>
      <c r="BC6389" s="6"/>
      <c r="BD6389" s="6"/>
      <c r="BE6389" s="6"/>
      <c r="BF6389" s="6"/>
      <c r="BG6389" s="10"/>
    </row>
    <row r="6390" spans="34:59" x14ac:dyDescent="0.25">
      <c r="AH6390" s="10"/>
      <c r="AI6390" s="6"/>
    </row>
    <row r="6391" spans="34:59" x14ac:dyDescent="0.25">
      <c r="AH6391" s="6"/>
      <c r="AI6391" s="6"/>
      <c r="AJ6391" s="6"/>
      <c r="AK6391" s="6"/>
      <c r="AL6391" s="6"/>
      <c r="AM6391" s="6"/>
      <c r="AN6391" s="6"/>
      <c r="AO6391" s="6"/>
      <c r="AP6391" s="6"/>
      <c r="AQ6391" s="6"/>
      <c r="AR6391" s="6"/>
      <c r="AS6391" s="6"/>
      <c r="AT6391" s="6"/>
      <c r="AU6391" s="6"/>
      <c r="AV6391" s="6"/>
      <c r="AW6391" s="6"/>
      <c r="AX6391" s="6"/>
      <c r="AY6391" s="6"/>
      <c r="AZ6391" s="6"/>
      <c r="BA6391" s="6"/>
      <c r="BB6391" s="6"/>
      <c r="BC6391" s="6"/>
      <c r="BD6391" s="6"/>
      <c r="BE6391" s="6"/>
      <c r="BF6391" s="6"/>
      <c r="BG6391" s="6"/>
    </row>
    <row r="6392" spans="34:59" x14ac:dyDescent="0.25">
      <c r="AH6392" s="10"/>
      <c r="AI6392" s="6"/>
      <c r="AJ6392" s="10"/>
      <c r="AK6392" s="10"/>
      <c r="AL6392" s="10"/>
      <c r="AM6392" s="10"/>
      <c r="AN6392" s="10"/>
      <c r="AO6392" s="10"/>
      <c r="AP6392" s="10"/>
      <c r="AQ6392" s="10"/>
      <c r="AR6392" s="10"/>
      <c r="AS6392" s="10"/>
      <c r="AT6392" s="10"/>
      <c r="AU6392" s="10"/>
      <c r="AV6392" s="10"/>
      <c r="AW6392" s="10"/>
      <c r="AX6392" s="10"/>
      <c r="AY6392" s="10"/>
      <c r="AZ6392" s="10"/>
      <c r="BA6392" s="10"/>
      <c r="BB6392" s="10"/>
      <c r="BC6392" s="10"/>
      <c r="BD6392" s="10"/>
      <c r="BE6392" s="10"/>
      <c r="BF6392" s="10"/>
      <c r="BG6392" s="6"/>
    </row>
    <row r="6393" spans="34:59" x14ac:dyDescent="0.25">
      <c r="AH6393" s="6"/>
      <c r="AI6393" s="6"/>
      <c r="AJ6393" s="6"/>
      <c r="AK6393" s="6"/>
      <c r="AL6393" s="6"/>
      <c r="AM6393" s="6"/>
      <c r="AN6393" s="6"/>
      <c r="AO6393" s="6"/>
      <c r="AP6393" s="6"/>
      <c r="AQ6393" s="6"/>
      <c r="AR6393" s="6"/>
      <c r="AS6393" s="6"/>
      <c r="AT6393" s="6"/>
      <c r="AU6393" s="6"/>
      <c r="AV6393" s="6"/>
      <c r="AW6393" s="6"/>
      <c r="AX6393" s="6"/>
      <c r="AY6393" s="6"/>
      <c r="AZ6393" s="6"/>
      <c r="BA6393" s="6"/>
      <c r="BB6393" s="6"/>
      <c r="BC6393" s="6"/>
      <c r="BD6393" s="6"/>
      <c r="BE6393" s="6"/>
      <c r="BF6393" s="6"/>
      <c r="BG6393" s="10"/>
    </row>
    <row r="6394" spans="34:59" x14ac:dyDescent="0.25">
      <c r="AH6394" s="10"/>
      <c r="AI6394" s="6"/>
    </row>
    <row r="6395" spans="34:59" x14ac:dyDescent="0.25">
      <c r="AH6395" s="6"/>
      <c r="AI6395" s="6"/>
      <c r="AJ6395" s="6"/>
      <c r="AK6395" s="6"/>
      <c r="AL6395" s="6"/>
      <c r="AM6395" s="6"/>
      <c r="AN6395" s="6"/>
      <c r="AO6395" s="6"/>
      <c r="AP6395" s="6"/>
      <c r="AQ6395" s="6"/>
      <c r="AR6395" s="6"/>
      <c r="AS6395" s="6"/>
      <c r="AT6395" s="6"/>
      <c r="AU6395" s="6"/>
      <c r="AV6395" s="6"/>
      <c r="AW6395" s="6"/>
      <c r="AX6395" s="6"/>
      <c r="AY6395" s="6"/>
      <c r="AZ6395" s="6"/>
      <c r="BA6395" s="6"/>
      <c r="BB6395" s="6"/>
      <c r="BC6395" s="6"/>
      <c r="BD6395" s="6"/>
      <c r="BE6395" s="6"/>
      <c r="BF6395" s="6"/>
      <c r="BG6395" s="6"/>
    </row>
    <row r="6396" spans="34:59" x14ac:dyDescent="0.25">
      <c r="AH6396" s="10"/>
      <c r="AI6396" s="6"/>
      <c r="AJ6396" s="10"/>
      <c r="AK6396" s="10"/>
      <c r="AL6396" s="10"/>
      <c r="AM6396" s="10"/>
      <c r="AN6396" s="10"/>
      <c r="AO6396" s="10"/>
      <c r="AP6396" s="10"/>
      <c r="AQ6396" s="10"/>
      <c r="AR6396" s="10"/>
      <c r="AS6396" s="10"/>
      <c r="AT6396" s="10"/>
      <c r="AU6396" s="10"/>
      <c r="AV6396" s="10"/>
      <c r="AW6396" s="10"/>
      <c r="AX6396" s="10"/>
      <c r="AY6396" s="10"/>
      <c r="AZ6396" s="10"/>
      <c r="BA6396" s="10"/>
      <c r="BB6396" s="10"/>
      <c r="BC6396" s="10"/>
      <c r="BD6396" s="10"/>
      <c r="BE6396" s="10"/>
      <c r="BF6396" s="10"/>
      <c r="BG6396" s="6"/>
    </row>
    <row r="6397" spans="34:59" x14ac:dyDescent="0.25">
      <c r="AH6397" s="6"/>
      <c r="AI6397" s="6"/>
      <c r="AJ6397" s="6"/>
      <c r="AK6397" s="6"/>
      <c r="AL6397" s="6"/>
      <c r="AM6397" s="6"/>
      <c r="AN6397" s="6"/>
      <c r="AO6397" s="6"/>
      <c r="AP6397" s="6"/>
      <c r="AQ6397" s="6"/>
      <c r="AR6397" s="6"/>
      <c r="AS6397" s="6"/>
      <c r="AT6397" s="6"/>
      <c r="AU6397" s="6"/>
      <c r="AV6397" s="6"/>
      <c r="AW6397" s="6"/>
      <c r="AX6397" s="6"/>
      <c r="AY6397" s="6"/>
      <c r="AZ6397" s="6"/>
      <c r="BA6397" s="6"/>
      <c r="BB6397" s="6"/>
      <c r="BC6397" s="6"/>
      <c r="BD6397" s="6"/>
      <c r="BE6397" s="6"/>
      <c r="BF6397" s="6"/>
      <c r="BG6397" s="10"/>
    </row>
    <row r="6398" spans="34:59" x14ac:dyDescent="0.25">
      <c r="AH6398" s="10"/>
      <c r="AI6398" s="6"/>
    </row>
    <row r="6399" spans="34:59" x14ac:dyDescent="0.25">
      <c r="AH6399" s="6"/>
      <c r="AI6399" s="6"/>
      <c r="AJ6399" s="6"/>
      <c r="AK6399" s="6"/>
      <c r="AL6399" s="6"/>
      <c r="AM6399" s="6"/>
      <c r="AN6399" s="6"/>
      <c r="AO6399" s="6"/>
      <c r="AP6399" s="6"/>
      <c r="AQ6399" s="6"/>
      <c r="AR6399" s="6"/>
      <c r="AS6399" s="6"/>
      <c r="AT6399" s="6"/>
      <c r="AU6399" s="6"/>
      <c r="AV6399" s="6"/>
      <c r="AW6399" s="6"/>
      <c r="AX6399" s="6"/>
      <c r="AY6399" s="6"/>
      <c r="AZ6399" s="6"/>
      <c r="BA6399" s="6"/>
      <c r="BB6399" s="6"/>
      <c r="BC6399" s="6"/>
      <c r="BD6399" s="6"/>
      <c r="BE6399" s="6"/>
      <c r="BF6399" s="6"/>
      <c r="BG6399" s="6"/>
    </row>
    <row r="6400" spans="34:59" x14ac:dyDescent="0.25">
      <c r="AH6400" s="10"/>
      <c r="AI6400" s="6"/>
      <c r="AJ6400" s="10"/>
      <c r="AK6400" s="10"/>
      <c r="AL6400" s="10"/>
      <c r="AM6400" s="10"/>
      <c r="AN6400" s="10"/>
      <c r="AO6400" s="10"/>
      <c r="AP6400" s="10"/>
      <c r="AQ6400" s="10"/>
      <c r="AR6400" s="10"/>
      <c r="AS6400" s="10"/>
      <c r="AT6400" s="10"/>
      <c r="AU6400" s="10"/>
      <c r="AV6400" s="10"/>
      <c r="AW6400" s="10"/>
      <c r="AX6400" s="10"/>
      <c r="AY6400" s="10"/>
      <c r="AZ6400" s="10"/>
      <c r="BA6400" s="10"/>
      <c r="BB6400" s="10"/>
      <c r="BC6400" s="10"/>
      <c r="BD6400" s="10"/>
      <c r="BE6400" s="10"/>
      <c r="BF6400" s="10"/>
      <c r="BG6400" s="6"/>
    </row>
    <row r="6401" spans="34:59" x14ac:dyDescent="0.25">
      <c r="AH6401" s="6"/>
      <c r="AI6401" s="6"/>
      <c r="AJ6401" s="6"/>
      <c r="AK6401" s="6"/>
      <c r="AL6401" s="6"/>
      <c r="AM6401" s="6"/>
      <c r="AN6401" s="6"/>
      <c r="AO6401" s="6"/>
      <c r="AP6401" s="6"/>
      <c r="AQ6401" s="6"/>
      <c r="AR6401" s="6"/>
      <c r="AS6401" s="6"/>
      <c r="AT6401" s="6"/>
      <c r="AU6401" s="6"/>
      <c r="AV6401" s="6"/>
      <c r="AW6401" s="6"/>
      <c r="AX6401" s="6"/>
      <c r="AY6401" s="6"/>
      <c r="AZ6401" s="6"/>
      <c r="BA6401" s="6"/>
      <c r="BB6401" s="6"/>
      <c r="BC6401" s="6"/>
      <c r="BD6401" s="6"/>
      <c r="BE6401" s="6"/>
      <c r="BF6401" s="6"/>
      <c r="BG6401" s="10"/>
    </row>
    <row r="6402" spans="34:59" x14ac:dyDescent="0.25">
      <c r="AH6402" s="10"/>
      <c r="AI6402" s="6"/>
    </row>
    <row r="6403" spans="34:59" x14ac:dyDescent="0.25">
      <c r="AH6403" s="6"/>
      <c r="AI6403" s="6"/>
      <c r="AJ6403" s="6"/>
      <c r="AK6403" s="6"/>
      <c r="AL6403" s="6"/>
      <c r="AM6403" s="6"/>
      <c r="AN6403" s="6"/>
      <c r="AO6403" s="6"/>
      <c r="AP6403" s="6"/>
      <c r="AQ6403" s="6"/>
      <c r="AR6403" s="6"/>
      <c r="AS6403" s="6"/>
      <c r="AT6403" s="6"/>
      <c r="AU6403" s="6"/>
      <c r="AV6403" s="6"/>
      <c r="AW6403" s="6"/>
      <c r="AX6403" s="6"/>
      <c r="AY6403" s="6"/>
      <c r="AZ6403" s="6"/>
      <c r="BA6403" s="6"/>
      <c r="BB6403" s="6"/>
      <c r="BC6403" s="6"/>
      <c r="BD6403" s="6"/>
      <c r="BE6403" s="6"/>
      <c r="BF6403" s="6"/>
      <c r="BG6403" s="6"/>
    </row>
    <row r="6404" spans="34:59" x14ac:dyDescent="0.25">
      <c r="AH6404" s="10"/>
      <c r="AI6404" s="6"/>
      <c r="AJ6404" s="10"/>
      <c r="AK6404" s="10"/>
      <c r="AL6404" s="10"/>
      <c r="AM6404" s="10"/>
      <c r="AN6404" s="10"/>
      <c r="AO6404" s="10"/>
      <c r="AP6404" s="10"/>
      <c r="AQ6404" s="10"/>
      <c r="AR6404" s="10"/>
      <c r="AS6404" s="10"/>
      <c r="AT6404" s="10"/>
      <c r="AU6404" s="10"/>
      <c r="AV6404" s="10"/>
      <c r="AW6404" s="10"/>
      <c r="AX6404" s="10"/>
      <c r="AY6404" s="10"/>
      <c r="AZ6404" s="10"/>
      <c r="BA6404" s="10"/>
      <c r="BB6404" s="10"/>
      <c r="BC6404" s="10"/>
      <c r="BD6404" s="10"/>
      <c r="BE6404" s="10"/>
      <c r="BF6404" s="10"/>
      <c r="BG6404" s="6"/>
    </row>
    <row r="6405" spans="34:59" x14ac:dyDescent="0.25">
      <c r="AH6405" s="6"/>
      <c r="AI6405" s="6"/>
      <c r="AJ6405" s="6"/>
      <c r="AK6405" s="6"/>
      <c r="AL6405" s="6"/>
      <c r="AM6405" s="6"/>
      <c r="AN6405" s="6"/>
      <c r="AO6405" s="6"/>
      <c r="AP6405" s="6"/>
      <c r="AQ6405" s="6"/>
      <c r="AR6405" s="6"/>
      <c r="AS6405" s="6"/>
      <c r="AT6405" s="6"/>
      <c r="AU6405" s="6"/>
      <c r="AV6405" s="6"/>
      <c r="AW6405" s="6"/>
      <c r="AX6405" s="6"/>
      <c r="AY6405" s="6"/>
      <c r="AZ6405" s="6"/>
      <c r="BA6405" s="6"/>
      <c r="BB6405" s="6"/>
      <c r="BC6405" s="6"/>
      <c r="BD6405" s="6"/>
      <c r="BE6405" s="6"/>
      <c r="BF6405" s="6"/>
      <c r="BG6405" s="10"/>
    </row>
    <row r="6406" spans="34:59" x14ac:dyDescent="0.25">
      <c r="AH6406" s="10"/>
      <c r="AI6406" s="6"/>
    </row>
    <row r="6407" spans="34:59" x14ac:dyDescent="0.25">
      <c r="AH6407" s="6"/>
      <c r="AI6407" s="6"/>
      <c r="AJ6407" s="6"/>
      <c r="AK6407" s="6"/>
      <c r="AL6407" s="6"/>
      <c r="AM6407" s="6"/>
      <c r="AN6407" s="6"/>
      <c r="AO6407" s="6"/>
      <c r="AP6407" s="6"/>
      <c r="AQ6407" s="6"/>
      <c r="AR6407" s="6"/>
      <c r="AS6407" s="6"/>
      <c r="AT6407" s="6"/>
      <c r="AU6407" s="6"/>
      <c r="AV6407" s="6"/>
      <c r="AW6407" s="6"/>
      <c r="AX6407" s="6"/>
      <c r="AY6407" s="6"/>
      <c r="AZ6407" s="6"/>
      <c r="BA6407" s="6"/>
      <c r="BB6407" s="6"/>
      <c r="BC6407" s="6"/>
      <c r="BD6407" s="6"/>
      <c r="BE6407" s="6"/>
      <c r="BF6407" s="6"/>
      <c r="BG6407" s="6"/>
    </row>
    <row r="6408" spans="34:59" x14ac:dyDescent="0.25">
      <c r="AH6408" s="10"/>
      <c r="AI6408" s="6"/>
      <c r="AJ6408" s="10"/>
      <c r="AK6408" s="10"/>
      <c r="AL6408" s="10"/>
      <c r="AM6408" s="10"/>
      <c r="AN6408" s="10"/>
      <c r="AO6408" s="10"/>
      <c r="AP6408" s="10"/>
      <c r="AQ6408" s="10"/>
      <c r="AR6408" s="10"/>
      <c r="AS6408" s="10"/>
      <c r="AT6408" s="10"/>
      <c r="AU6408" s="10"/>
      <c r="AV6408" s="10"/>
      <c r="AW6408" s="10"/>
      <c r="AX6408" s="10"/>
      <c r="AY6408" s="10"/>
      <c r="AZ6408" s="10"/>
      <c r="BA6408" s="10"/>
      <c r="BB6408" s="10"/>
      <c r="BC6408" s="10"/>
      <c r="BD6408" s="10"/>
      <c r="BE6408" s="10"/>
      <c r="BF6408" s="10"/>
      <c r="BG6408" s="6"/>
    </row>
    <row r="6409" spans="34:59" x14ac:dyDescent="0.25">
      <c r="AH6409" s="6"/>
      <c r="AI6409" s="6"/>
      <c r="AJ6409" s="6"/>
      <c r="AK6409" s="6"/>
      <c r="AL6409" s="6"/>
      <c r="AM6409" s="6"/>
      <c r="AN6409" s="6"/>
      <c r="AO6409" s="6"/>
      <c r="AP6409" s="6"/>
      <c r="AQ6409" s="6"/>
      <c r="AR6409" s="6"/>
      <c r="AS6409" s="6"/>
      <c r="AT6409" s="6"/>
      <c r="AU6409" s="6"/>
      <c r="AV6409" s="6"/>
      <c r="AW6409" s="6"/>
      <c r="AX6409" s="6"/>
      <c r="AY6409" s="6"/>
      <c r="AZ6409" s="6"/>
      <c r="BA6409" s="6"/>
      <c r="BB6409" s="6"/>
      <c r="BC6409" s="6"/>
      <c r="BD6409" s="6"/>
      <c r="BE6409" s="6"/>
      <c r="BF6409" s="6"/>
      <c r="BG6409" s="10"/>
    </row>
    <row r="6410" spans="34:59" x14ac:dyDescent="0.25">
      <c r="AH6410" s="10"/>
      <c r="AI6410" s="6"/>
    </row>
    <row r="6411" spans="34:59" x14ac:dyDescent="0.25">
      <c r="AH6411" s="6"/>
      <c r="AI6411" s="6"/>
      <c r="AJ6411" s="6"/>
      <c r="AK6411" s="6"/>
      <c r="AL6411" s="6"/>
      <c r="AM6411" s="6"/>
      <c r="AN6411" s="6"/>
      <c r="AO6411" s="6"/>
      <c r="AP6411" s="6"/>
      <c r="AQ6411" s="6"/>
      <c r="AR6411" s="6"/>
      <c r="AS6411" s="6"/>
      <c r="AT6411" s="6"/>
      <c r="AU6411" s="6"/>
      <c r="AV6411" s="6"/>
      <c r="AW6411" s="6"/>
      <c r="AX6411" s="6"/>
      <c r="AY6411" s="6"/>
      <c r="AZ6411" s="6"/>
      <c r="BA6411" s="6"/>
      <c r="BB6411" s="6"/>
      <c r="BC6411" s="6"/>
      <c r="BD6411" s="6"/>
      <c r="BE6411" s="6"/>
      <c r="BF6411" s="6"/>
      <c r="BG6411" s="6"/>
    </row>
    <row r="6412" spans="34:59" x14ac:dyDescent="0.25">
      <c r="AH6412" s="10"/>
      <c r="AI6412" s="6"/>
      <c r="AJ6412" s="10"/>
      <c r="AK6412" s="10"/>
      <c r="AL6412" s="10"/>
      <c r="AM6412" s="10"/>
      <c r="AN6412" s="10"/>
      <c r="AO6412" s="10"/>
      <c r="AP6412" s="10"/>
      <c r="AQ6412" s="10"/>
      <c r="AR6412" s="10"/>
      <c r="AS6412" s="10"/>
      <c r="AT6412" s="10"/>
      <c r="AU6412" s="10"/>
      <c r="AV6412" s="10"/>
      <c r="AW6412" s="10"/>
      <c r="AX6412" s="10"/>
      <c r="AY6412" s="10"/>
      <c r="AZ6412" s="10"/>
      <c r="BA6412" s="10"/>
      <c r="BB6412" s="10"/>
      <c r="BC6412" s="10"/>
      <c r="BD6412" s="10"/>
      <c r="BE6412" s="10"/>
      <c r="BF6412" s="10"/>
      <c r="BG6412" s="6"/>
    </row>
    <row r="6413" spans="34:59" x14ac:dyDescent="0.25">
      <c r="AH6413" s="6"/>
      <c r="AI6413" s="6"/>
      <c r="AJ6413" s="6"/>
      <c r="AK6413" s="6"/>
      <c r="AL6413" s="6"/>
      <c r="AM6413" s="6"/>
      <c r="AN6413" s="6"/>
      <c r="AO6413" s="6"/>
      <c r="AP6413" s="6"/>
      <c r="AQ6413" s="6"/>
      <c r="AR6413" s="6"/>
      <c r="AS6413" s="6"/>
      <c r="AT6413" s="6"/>
      <c r="AU6413" s="6"/>
      <c r="AV6413" s="6"/>
      <c r="AW6413" s="6"/>
      <c r="AX6413" s="6"/>
      <c r="AY6413" s="6"/>
      <c r="AZ6413" s="6"/>
      <c r="BA6413" s="6"/>
      <c r="BB6413" s="6"/>
      <c r="BC6413" s="6"/>
      <c r="BD6413" s="6"/>
      <c r="BE6413" s="6"/>
      <c r="BF6413" s="6"/>
      <c r="BG6413" s="10"/>
    </row>
    <row r="6414" spans="34:59" x14ac:dyDescent="0.25">
      <c r="AH6414" s="10"/>
      <c r="AI6414" s="6"/>
    </row>
    <row r="6415" spans="34:59" x14ac:dyDescent="0.25">
      <c r="AH6415" s="6"/>
      <c r="AI6415" s="6"/>
      <c r="AJ6415" s="6"/>
      <c r="AK6415" s="6"/>
      <c r="AL6415" s="6"/>
      <c r="AM6415" s="6"/>
      <c r="AN6415" s="6"/>
      <c r="AO6415" s="6"/>
      <c r="AP6415" s="6"/>
      <c r="AQ6415" s="6"/>
      <c r="AR6415" s="6"/>
      <c r="AS6415" s="6"/>
      <c r="AT6415" s="6"/>
      <c r="AU6415" s="6"/>
      <c r="AV6415" s="6"/>
      <c r="AW6415" s="6"/>
      <c r="AX6415" s="6"/>
      <c r="AY6415" s="6"/>
      <c r="AZ6415" s="6"/>
      <c r="BA6415" s="6"/>
      <c r="BB6415" s="6"/>
      <c r="BC6415" s="6"/>
      <c r="BD6415" s="6"/>
      <c r="BE6415" s="6"/>
      <c r="BF6415" s="6"/>
      <c r="BG6415" s="6"/>
    </row>
    <row r="6416" spans="34:59" x14ac:dyDescent="0.25">
      <c r="AH6416" s="10"/>
      <c r="AI6416" s="6"/>
      <c r="AJ6416" s="10"/>
      <c r="AK6416" s="10"/>
      <c r="AL6416" s="10"/>
      <c r="AM6416" s="10"/>
      <c r="AN6416" s="10"/>
      <c r="AO6416" s="10"/>
      <c r="AP6416" s="10"/>
      <c r="AQ6416" s="10"/>
      <c r="AR6416" s="10"/>
      <c r="AS6416" s="10"/>
      <c r="AT6416" s="10"/>
      <c r="AU6416" s="10"/>
      <c r="AV6416" s="10"/>
      <c r="AW6416" s="10"/>
      <c r="AX6416" s="10"/>
      <c r="AY6416" s="10"/>
      <c r="AZ6416" s="10"/>
      <c r="BA6416" s="10"/>
      <c r="BB6416" s="10"/>
      <c r="BC6416" s="10"/>
      <c r="BD6416" s="10"/>
      <c r="BE6416" s="10"/>
      <c r="BF6416" s="10"/>
      <c r="BG6416" s="6"/>
    </row>
    <row r="6417" spans="34:59" x14ac:dyDescent="0.25">
      <c r="AH6417" s="6"/>
      <c r="AI6417" s="6"/>
      <c r="AJ6417" s="6"/>
      <c r="AK6417" s="6"/>
      <c r="AL6417" s="6"/>
      <c r="AM6417" s="6"/>
      <c r="AN6417" s="6"/>
      <c r="AO6417" s="6"/>
      <c r="AP6417" s="6"/>
      <c r="AQ6417" s="6"/>
      <c r="AR6417" s="6"/>
      <c r="AS6417" s="6"/>
      <c r="AT6417" s="6"/>
      <c r="AU6417" s="6"/>
      <c r="AV6417" s="6"/>
      <c r="AW6417" s="6"/>
      <c r="AX6417" s="6"/>
      <c r="AY6417" s="6"/>
      <c r="AZ6417" s="6"/>
      <c r="BA6417" s="6"/>
      <c r="BB6417" s="6"/>
      <c r="BC6417" s="6"/>
      <c r="BD6417" s="6"/>
      <c r="BE6417" s="6"/>
      <c r="BF6417" s="6"/>
      <c r="BG6417" s="10"/>
    </row>
    <row r="6418" spans="34:59" x14ac:dyDescent="0.25">
      <c r="AH6418" s="10"/>
      <c r="AI6418" s="6"/>
    </row>
    <row r="6419" spans="34:59" x14ac:dyDescent="0.25">
      <c r="AH6419" s="6"/>
      <c r="AI6419" s="6"/>
      <c r="AJ6419" s="6"/>
      <c r="AK6419" s="6"/>
      <c r="AL6419" s="6"/>
      <c r="AM6419" s="6"/>
      <c r="AN6419" s="6"/>
      <c r="AO6419" s="6"/>
      <c r="AP6419" s="6"/>
      <c r="AQ6419" s="6"/>
      <c r="AR6419" s="6"/>
      <c r="AS6419" s="6"/>
      <c r="AT6419" s="6"/>
      <c r="AU6419" s="6"/>
      <c r="AV6419" s="6"/>
      <c r="AW6419" s="6"/>
      <c r="AX6419" s="6"/>
      <c r="AY6419" s="6"/>
      <c r="AZ6419" s="6"/>
      <c r="BA6419" s="6"/>
      <c r="BB6419" s="6"/>
      <c r="BC6419" s="6"/>
      <c r="BD6419" s="6"/>
      <c r="BE6419" s="6"/>
      <c r="BF6419" s="6"/>
      <c r="BG6419" s="6"/>
    </row>
    <row r="6420" spans="34:59" x14ac:dyDescent="0.25">
      <c r="AH6420" s="10"/>
      <c r="AI6420" s="6"/>
      <c r="AJ6420" s="10"/>
      <c r="AK6420" s="10"/>
      <c r="AL6420" s="10"/>
      <c r="AM6420" s="10"/>
      <c r="AN6420" s="10"/>
      <c r="AO6420" s="10"/>
      <c r="AP6420" s="10"/>
      <c r="AQ6420" s="10"/>
      <c r="AR6420" s="10"/>
      <c r="AS6420" s="10"/>
      <c r="AT6420" s="10"/>
      <c r="AU6420" s="10"/>
      <c r="AV6420" s="10"/>
      <c r="AW6420" s="10"/>
      <c r="AX6420" s="10"/>
      <c r="AY6420" s="10"/>
      <c r="AZ6420" s="10"/>
      <c r="BA6420" s="10"/>
      <c r="BB6420" s="10"/>
      <c r="BC6420" s="10"/>
      <c r="BD6420" s="10"/>
      <c r="BE6420" s="10"/>
      <c r="BF6420" s="10"/>
      <c r="BG6420" s="6"/>
    </row>
    <row r="6421" spans="34:59" x14ac:dyDescent="0.25">
      <c r="AH6421" s="6"/>
      <c r="AI6421" s="6"/>
      <c r="AJ6421" s="6"/>
      <c r="AK6421" s="6"/>
      <c r="AL6421" s="6"/>
      <c r="AM6421" s="6"/>
      <c r="AN6421" s="6"/>
      <c r="AO6421" s="6"/>
      <c r="AP6421" s="6"/>
      <c r="AQ6421" s="6"/>
      <c r="AR6421" s="6"/>
      <c r="AS6421" s="6"/>
      <c r="AT6421" s="6"/>
      <c r="AU6421" s="6"/>
      <c r="AV6421" s="6"/>
      <c r="AW6421" s="6"/>
      <c r="AX6421" s="6"/>
      <c r="AY6421" s="6"/>
      <c r="AZ6421" s="6"/>
      <c r="BA6421" s="6"/>
      <c r="BB6421" s="6"/>
      <c r="BC6421" s="6"/>
      <c r="BD6421" s="6"/>
      <c r="BE6421" s="6"/>
      <c r="BF6421" s="6"/>
      <c r="BG6421" s="10"/>
    </row>
    <row r="6422" spans="34:59" x14ac:dyDescent="0.25">
      <c r="AH6422" s="10"/>
      <c r="AI6422" s="6"/>
    </row>
    <row r="6423" spans="34:59" x14ac:dyDescent="0.25">
      <c r="AH6423" s="6"/>
      <c r="AI6423" s="6"/>
      <c r="AJ6423" s="6"/>
      <c r="AK6423" s="6"/>
      <c r="AL6423" s="6"/>
      <c r="AM6423" s="6"/>
      <c r="AN6423" s="6"/>
      <c r="AO6423" s="6"/>
      <c r="AP6423" s="6"/>
      <c r="AQ6423" s="6"/>
      <c r="AR6423" s="6"/>
      <c r="AS6423" s="6"/>
      <c r="AT6423" s="6"/>
      <c r="AU6423" s="6"/>
      <c r="AV6423" s="6"/>
      <c r="AW6423" s="6"/>
      <c r="AX6423" s="6"/>
      <c r="AY6423" s="6"/>
      <c r="AZ6423" s="6"/>
      <c r="BA6423" s="6"/>
      <c r="BB6423" s="6"/>
      <c r="BC6423" s="6"/>
      <c r="BD6423" s="6"/>
      <c r="BE6423" s="6"/>
      <c r="BF6423" s="6"/>
      <c r="BG6423" s="6"/>
    </row>
    <row r="6424" spans="34:59" x14ac:dyDescent="0.25">
      <c r="AH6424" s="10"/>
      <c r="AI6424" s="6"/>
      <c r="AJ6424" s="10"/>
      <c r="AK6424" s="10"/>
      <c r="AL6424" s="10"/>
      <c r="AM6424" s="10"/>
      <c r="AN6424" s="10"/>
      <c r="AO6424" s="10"/>
      <c r="AP6424" s="10"/>
      <c r="AQ6424" s="10"/>
      <c r="AR6424" s="10"/>
      <c r="AS6424" s="10"/>
      <c r="AT6424" s="10"/>
      <c r="AU6424" s="10"/>
      <c r="AV6424" s="10"/>
      <c r="AW6424" s="10"/>
      <c r="AX6424" s="10"/>
      <c r="AY6424" s="10"/>
      <c r="AZ6424" s="10"/>
      <c r="BA6424" s="10"/>
      <c r="BB6424" s="10"/>
      <c r="BC6424" s="10"/>
      <c r="BD6424" s="10"/>
      <c r="BE6424" s="10"/>
      <c r="BF6424" s="10"/>
      <c r="BG6424" s="6"/>
    </row>
    <row r="6425" spans="34:59" x14ac:dyDescent="0.25">
      <c r="AH6425" s="6"/>
      <c r="AI6425" s="6"/>
      <c r="AJ6425" s="6"/>
      <c r="AK6425" s="6"/>
      <c r="AL6425" s="6"/>
      <c r="AM6425" s="6"/>
      <c r="AN6425" s="6"/>
      <c r="AO6425" s="6"/>
      <c r="AP6425" s="6"/>
      <c r="AQ6425" s="6"/>
      <c r="AR6425" s="6"/>
      <c r="AS6425" s="6"/>
      <c r="AT6425" s="6"/>
      <c r="AU6425" s="6"/>
      <c r="AV6425" s="6"/>
      <c r="AW6425" s="6"/>
      <c r="AX6425" s="6"/>
      <c r="AY6425" s="6"/>
      <c r="AZ6425" s="6"/>
      <c r="BA6425" s="6"/>
      <c r="BB6425" s="6"/>
      <c r="BC6425" s="6"/>
      <c r="BD6425" s="6"/>
      <c r="BE6425" s="6"/>
      <c r="BF6425" s="6"/>
      <c r="BG6425" s="10"/>
    </row>
    <row r="6426" spans="34:59" x14ac:dyDescent="0.25">
      <c r="AH6426" s="10"/>
      <c r="AI6426" s="6"/>
    </row>
    <row r="6427" spans="34:59" x14ac:dyDescent="0.25">
      <c r="AH6427" s="6"/>
      <c r="AI6427" s="6"/>
      <c r="AJ6427" s="6"/>
      <c r="AK6427" s="6"/>
      <c r="AL6427" s="6"/>
      <c r="AM6427" s="6"/>
      <c r="AN6427" s="6"/>
      <c r="AO6427" s="6"/>
      <c r="AP6427" s="6"/>
      <c r="AQ6427" s="6"/>
      <c r="AR6427" s="6"/>
      <c r="AS6427" s="6"/>
      <c r="AT6427" s="6"/>
      <c r="AU6427" s="6"/>
      <c r="AV6427" s="6"/>
      <c r="AW6427" s="6"/>
      <c r="AX6427" s="6"/>
      <c r="AY6427" s="6"/>
      <c r="AZ6427" s="6"/>
      <c r="BA6427" s="6"/>
      <c r="BB6427" s="6"/>
      <c r="BC6427" s="6"/>
      <c r="BD6427" s="6"/>
      <c r="BE6427" s="6"/>
      <c r="BF6427" s="6"/>
      <c r="BG6427" s="6"/>
    </row>
    <row r="6428" spans="34:59" x14ac:dyDescent="0.25">
      <c r="AH6428" s="10"/>
      <c r="AI6428" s="6"/>
      <c r="AJ6428" s="10"/>
      <c r="AK6428" s="10"/>
      <c r="AL6428" s="10"/>
      <c r="AM6428" s="10"/>
      <c r="AN6428" s="10"/>
      <c r="AO6428" s="10"/>
      <c r="AP6428" s="10"/>
      <c r="AQ6428" s="10"/>
      <c r="AR6428" s="10"/>
      <c r="AS6428" s="10"/>
      <c r="AT6428" s="10"/>
      <c r="AU6428" s="10"/>
      <c r="AV6428" s="10"/>
      <c r="AW6428" s="10"/>
      <c r="AX6428" s="10"/>
      <c r="AY6428" s="10"/>
      <c r="AZ6428" s="10"/>
      <c r="BA6428" s="10"/>
      <c r="BB6428" s="10"/>
      <c r="BC6428" s="10"/>
      <c r="BD6428" s="10"/>
      <c r="BE6428" s="10"/>
      <c r="BF6428" s="10"/>
      <c r="BG6428" s="6"/>
    </row>
    <row r="6429" spans="34:59" x14ac:dyDescent="0.25">
      <c r="AH6429" s="6"/>
      <c r="AI6429" s="6"/>
      <c r="AJ6429" s="6"/>
      <c r="AK6429" s="6"/>
      <c r="AL6429" s="6"/>
      <c r="AM6429" s="6"/>
      <c r="AN6429" s="6"/>
      <c r="AO6429" s="6"/>
      <c r="AP6429" s="6"/>
      <c r="AQ6429" s="6"/>
      <c r="AR6429" s="6"/>
      <c r="AS6429" s="6"/>
      <c r="AT6429" s="6"/>
      <c r="AU6429" s="6"/>
      <c r="AV6429" s="6"/>
      <c r="AW6429" s="6"/>
      <c r="AX6429" s="6"/>
      <c r="AY6429" s="6"/>
      <c r="AZ6429" s="6"/>
      <c r="BA6429" s="6"/>
      <c r="BB6429" s="6"/>
      <c r="BC6429" s="6"/>
      <c r="BD6429" s="6"/>
      <c r="BE6429" s="6"/>
      <c r="BF6429" s="6"/>
      <c r="BG6429" s="10"/>
    </row>
    <row r="6430" spans="34:59" x14ac:dyDescent="0.25">
      <c r="AH6430" s="10"/>
      <c r="AI6430" s="6"/>
    </row>
    <row r="6431" spans="34:59" x14ac:dyDescent="0.25">
      <c r="AH6431" s="6"/>
      <c r="AI6431" s="6"/>
      <c r="AJ6431" s="6"/>
      <c r="AK6431" s="6"/>
      <c r="AL6431" s="6"/>
      <c r="AM6431" s="6"/>
      <c r="AN6431" s="6"/>
      <c r="AO6431" s="6"/>
      <c r="AP6431" s="6"/>
      <c r="AQ6431" s="6"/>
      <c r="AR6431" s="6"/>
      <c r="AS6431" s="6"/>
      <c r="AT6431" s="6"/>
      <c r="AU6431" s="6"/>
      <c r="AV6431" s="6"/>
      <c r="AW6431" s="6"/>
      <c r="AX6431" s="6"/>
      <c r="AY6431" s="6"/>
      <c r="AZ6431" s="6"/>
      <c r="BA6431" s="6"/>
      <c r="BB6431" s="6"/>
      <c r="BC6431" s="6"/>
      <c r="BD6431" s="6"/>
      <c r="BE6431" s="6"/>
      <c r="BF6431" s="6"/>
      <c r="BG6431" s="6"/>
    </row>
    <row r="6432" spans="34:59" x14ac:dyDescent="0.25">
      <c r="AH6432" s="10"/>
      <c r="AI6432" s="6"/>
      <c r="AJ6432" s="10"/>
      <c r="AK6432" s="10"/>
      <c r="AL6432" s="10"/>
      <c r="AM6432" s="10"/>
      <c r="AN6432" s="10"/>
      <c r="AO6432" s="10"/>
      <c r="AP6432" s="10"/>
      <c r="AQ6432" s="10"/>
      <c r="AR6432" s="10"/>
      <c r="AS6432" s="10"/>
      <c r="AT6432" s="10"/>
      <c r="AU6432" s="10"/>
      <c r="AV6432" s="10"/>
      <c r="AW6432" s="10"/>
      <c r="AX6432" s="10"/>
      <c r="AY6432" s="10"/>
      <c r="AZ6432" s="10"/>
      <c r="BA6432" s="10"/>
      <c r="BB6432" s="10"/>
      <c r="BC6432" s="10"/>
      <c r="BD6432" s="10"/>
      <c r="BE6432" s="10"/>
      <c r="BF6432" s="10"/>
      <c r="BG6432" s="6"/>
    </row>
    <row r="6433" spans="34:59" x14ac:dyDescent="0.25">
      <c r="AH6433" s="6"/>
      <c r="AI6433" s="6"/>
      <c r="AJ6433" s="6"/>
      <c r="AK6433" s="6"/>
      <c r="AL6433" s="6"/>
      <c r="AM6433" s="6"/>
      <c r="AN6433" s="6"/>
      <c r="AO6433" s="6"/>
      <c r="AP6433" s="6"/>
      <c r="AQ6433" s="6"/>
      <c r="AR6433" s="6"/>
      <c r="AS6433" s="6"/>
      <c r="AT6433" s="6"/>
      <c r="AU6433" s="6"/>
      <c r="AV6433" s="6"/>
      <c r="AW6433" s="6"/>
      <c r="AX6433" s="6"/>
      <c r="AY6433" s="6"/>
      <c r="AZ6433" s="6"/>
      <c r="BA6433" s="6"/>
      <c r="BB6433" s="6"/>
      <c r="BC6433" s="6"/>
      <c r="BD6433" s="6"/>
      <c r="BE6433" s="6"/>
      <c r="BF6433" s="6"/>
      <c r="BG6433" s="10"/>
    </row>
    <row r="6434" spans="34:59" x14ac:dyDescent="0.25">
      <c r="AH6434" s="10"/>
      <c r="AI6434" s="6"/>
    </row>
    <row r="6435" spans="34:59" x14ac:dyDescent="0.25">
      <c r="AH6435" s="6"/>
      <c r="AI6435" s="6"/>
      <c r="AJ6435" s="6"/>
      <c r="AK6435" s="6"/>
      <c r="AL6435" s="6"/>
      <c r="AM6435" s="6"/>
      <c r="AN6435" s="6"/>
      <c r="AO6435" s="6"/>
      <c r="AP6435" s="6"/>
      <c r="AQ6435" s="6"/>
      <c r="AR6435" s="6"/>
      <c r="AS6435" s="6"/>
      <c r="AT6435" s="6"/>
      <c r="AU6435" s="6"/>
      <c r="AV6435" s="6"/>
      <c r="AW6435" s="6"/>
      <c r="AX6435" s="6"/>
      <c r="AY6435" s="6"/>
      <c r="AZ6435" s="6"/>
      <c r="BA6435" s="6"/>
      <c r="BB6435" s="6"/>
      <c r="BC6435" s="6"/>
      <c r="BD6435" s="6"/>
      <c r="BE6435" s="6"/>
      <c r="BF6435" s="6"/>
      <c r="BG6435" s="6"/>
    </row>
    <row r="6436" spans="34:59" x14ac:dyDescent="0.25">
      <c r="AH6436" s="10"/>
      <c r="AI6436" s="6"/>
      <c r="AJ6436" s="10"/>
      <c r="AK6436" s="10"/>
      <c r="AL6436" s="10"/>
      <c r="AM6436" s="10"/>
      <c r="AN6436" s="10"/>
      <c r="AO6436" s="10"/>
      <c r="AP6436" s="10"/>
      <c r="AQ6436" s="10"/>
      <c r="AR6436" s="10"/>
      <c r="AS6436" s="10"/>
      <c r="AT6436" s="10"/>
      <c r="AU6436" s="10"/>
      <c r="AV6436" s="10"/>
      <c r="AW6436" s="10"/>
      <c r="AX6436" s="10"/>
      <c r="AY6436" s="10"/>
      <c r="AZ6436" s="10"/>
      <c r="BA6436" s="10"/>
      <c r="BB6436" s="10"/>
      <c r="BC6436" s="10"/>
      <c r="BD6436" s="10"/>
      <c r="BE6436" s="10"/>
      <c r="BF6436" s="10"/>
      <c r="BG6436" s="6"/>
    </row>
    <row r="6437" spans="34:59" x14ac:dyDescent="0.25">
      <c r="AH6437" s="6"/>
      <c r="AI6437" s="6"/>
      <c r="AJ6437" s="6"/>
      <c r="AK6437" s="6"/>
      <c r="AL6437" s="6"/>
      <c r="AM6437" s="6"/>
      <c r="AN6437" s="6"/>
      <c r="AO6437" s="6"/>
      <c r="AP6437" s="6"/>
      <c r="AQ6437" s="6"/>
      <c r="AR6437" s="6"/>
      <c r="AS6437" s="6"/>
      <c r="AT6437" s="6"/>
      <c r="AU6437" s="6"/>
      <c r="AV6437" s="6"/>
      <c r="AW6437" s="6"/>
      <c r="AX6437" s="6"/>
      <c r="AY6437" s="6"/>
      <c r="AZ6437" s="6"/>
      <c r="BA6437" s="6"/>
      <c r="BB6437" s="6"/>
      <c r="BC6437" s="6"/>
      <c r="BD6437" s="6"/>
      <c r="BE6437" s="6"/>
      <c r="BF6437" s="6"/>
      <c r="BG6437" s="10"/>
    </row>
    <row r="6438" spans="34:59" x14ac:dyDescent="0.25">
      <c r="AH6438" s="10"/>
      <c r="AI6438" s="6"/>
    </row>
    <row r="6439" spans="34:59" x14ac:dyDescent="0.25">
      <c r="AH6439" s="6"/>
      <c r="AI6439" s="6"/>
      <c r="AJ6439" s="6"/>
      <c r="AK6439" s="6"/>
      <c r="AL6439" s="6"/>
      <c r="AM6439" s="6"/>
      <c r="AN6439" s="6"/>
      <c r="AO6439" s="6"/>
      <c r="AP6439" s="6"/>
      <c r="AQ6439" s="6"/>
      <c r="AR6439" s="6"/>
      <c r="AS6439" s="6"/>
      <c r="AT6439" s="6"/>
      <c r="AU6439" s="6"/>
      <c r="AV6439" s="6"/>
      <c r="AW6439" s="6"/>
      <c r="AX6439" s="6"/>
      <c r="AY6439" s="6"/>
      <c r="AZ6439" s="6"/>
      <c r="BA6439" s="6"/>
      <c r="BB6439" s="6"/>
      <c r="BC6439" s="6"/>
      <c r="BD6439" s="6"/>
      <c r="BE6439" s="6"/>
      <c r="BF6439" s="6"/>
      <c r="BG6439" s="6"/>
    </row>
    <row r="6440" spans="34:59" x14ac:dyDescent="0.25">
      <c r="AH6440" s="10"/>
      <c r="AI6440" s="6"/>
      <c r="AJ6440" s="10"/>
      <c r="AK6440" s="10"/>
      <c r="AL6440" s="10"/>
      <c r="AM6440" s="10"/>
      <c r="AN6440" s="10"/>
      <c r="AO6440" s="10"/>
      <c r="AP6440" s="10"/>
      <c r="AQ6440" s="10"/>
      <c r="AR6440" s="10"/>
      <c r="AS6440" s="10"/>
      <c r="AT6440" s="10"/>
      <c r="AU6440" s="10"/>
      <c r="AV6440" s="10"/>
      <c r="AW6440" s="10"/>
      <c r="AX6440" s="10"/>
      <c r="AY6440" s="10"/>
      <c r="AZ6440" s="10"/>
      <c r="BA6440" s="10"/>
      <c r="BB6440" s="10"/>
      <c r="BC6440" s="10"/>
      <c r="BD6440" s="10"/>
      <c r="BE6440" s="10"/>
      <c r="BF6440" s="10"/>
      <c r="BG6440" s="6"/>
    </row>
    <row r="6441" spans="34:59" x14ac:dyDescent="0.25">
      <c r="AH6441" s="6"/>
      <c r="AI6441" s="6"/>
      <c r="AJ6441" s="6"/>
      <c r="AK6441" s="6"/>
      <c r="AL6441" s="6"/>
      <c r="AM6441" s="6"/>
      <c r="AN6441" s="6"/>
      <c r="AO6441" s="6"/>
      <c r="AP6441" s="6"/>
      <c r="AQ6441" s="6"/>
      <c r="AR6441" s="6"/>
      <c r="AS6441" s="6"/>
      <c r="AT6441" s="6"/>
      <c r="AU6441" s="6"/>
      <c r="AV6441" s="6"/>
      <c r="AW6441" s="6"/>
      <c r="AX6441" s="6"/>
      <c r="AY6441" s="6"/>
      <c r="AZ6441" s="6"/>
      <c r="BA6441" s="6"/>
      <c r="BB6441" s="6"/>
      <c r="BC6441" s="6"/>
      <c r="BD6441" s="6"/>
      <c r="BE6441" s="6"/>
      <c r="BF6441" s="6"/>
      <c r="BG6441" s="10"/>
    </row>
    <row r="6442" spans="34:59" x14ac:dyDescent="0.25">
      <c r="AH6442" s="10"/>
      <c r="AI6442" s="6"/>
    </row>
    <row r="6443" spans="34:59" x14ac:dyDescent="0.25">
      <c r="AH6443" s="6"/>
      <c r="AI6443" s="6"/>
      <c r="AJ6443" s="6"/>
      <c r="AK6443" s="6"/>
      <c r="AL6443" s="6"/>
      <c r="AM6443" s="6"/>
      <c r="AN6443" s="6"/>
      <c r="AO6443" s="6"/>
      <c r="AP6443" s="6"/>
      <c r="AQ6443" s="6"/>
      <c r="AR6443" s="6"/>
      <c r="AS6443" s="6"/>
      <c r="AT6443" s="6"/>
      <c r="AU6443" s="6"/>
      <c r="AV6443" s="6"/>
      <c r="AW6443" s="6"/>
      <c r="AX6443" s="6"/>
      <c r="AY6443" s="6"/>
      <c r="AZ6443" s="6"/>
      <c r="BA6443" s="6"/>
      <c r="BB6443" s="6"/>
      <c r="BC6443" s="6"/>
      <c r="BD6443" s="6"/>
      <c r="BE6443" s="6"/>
      <c r="BF6443" s="6"/>
      <c r="BG6443" s="6"/>
    </row>
    <row r="6444" spans="34:59" x14ac:dyDescent="0.25">
      <c r="AH6444" s="10"/>
      <c r="AI6444" s="6"/>
      <c r="AJ6444" s="10"/>
      <c r="AK6444" s="10"/>
      <c r="AL6444" s="10"/>
      <c r="AM6444" s="10"/>
      <c r="AN6444" s="10"/>
      <c r="AO6444" s="10"/>
      <c r="AP6444" s="10"/>
      <c r="AQ6444" s="10"/>
      <c r="AR6444" s="10"/>
      <c r="AS6444" s="10"/>
      <c r="AT6444" s="10"/>
      <c r="AU6444" s="10"/>
      <c r="AV6444" s="10"/>
      <c r="AW6444" s="10"/>
      <c r="AX6444" s="10"/>
      <c r="AY6444" s="10"/>
      <c r="AZ6444" s="10"/>
      <c r="BA6444" s="10"/>
      <c r="BB6444" s="10"/>
      <c r="BC6444" s="10"/>
      <c r="BD6444" s="10"/>
      <c r="BE6444" s="10"/>
      <c r="BF6444" s="10"/>
      <c r="BG6444" s="6"/>
    </row>
    <row r="6445" spans="34:59" x14ac:dyDescent="0.25">
      <c r="AH6445" s="6"/>
      <c r="AI6445" s="6"/>
      <c r="AJ6445" s="6"/>
      <c r="AK6445" s="6"/>
      <c r="AL6445" s="6"/>
      <c r="AM6445" s="6"/>
      <c r="AN6445" s="6"/>
      <c r="AO6445" s="6"/>
      <c r="AP6445" s="6"/>
      <c r="AQ6445" s="6"/>
      <c r="AR6445" s="6"/>
      <c r="AS6445" s="6"/>
      <c r="AT6445" s="6"/>
      <c r="AU6445" s="6"/>
      <c r="AV6445" s="6"/>
      <c r="AW6445" s="6"/>
      <c r="AX6445" s="6"/>
      <c r="AY6445" s="6"/>
      <c r="AZ6445" s="6"/>
      <c r="BA6445" s="6"/>
      <c r="BB6445" s="6"/>
      <c r="BC6445" s="6"/>
      <c r="BD6445" s="6"/>
      <c r="BE6445" s="6"/>
      <c r="BF6445" s="6"/>
      <c r="BG6445" s="10"/>
    </row>
    <row r="6446" spans="34:59" x14ac:dyDescent="0.25">
      <c r="AH6446" s="10"/>
      <c r="AI6446" s="6"/>
    </row>
    <row r="6447" spans="34:59" x14ac:dyDescent="0.25">
      <c r="AH6447" s="6"/>
      <c r="AI6447" s="6"/>
      <c r="AJ6447" s="6"/>
      <c r="AK6447" s="6"/>
      <c r="AL6447" s="6"/>
      <c r="AM6447" s="6"/>
      <c r="AN6447" s="6"/>
      <c r="AO6447" s="6"/>
      <c r="AP6447" s="6"/>
      <c r="AQ6447" s="6"/>
      <c r="AR6447" s="6"/>
      <c r="AS6447" s="6"/>
      <c r="AT6447" s="6"/>
      <c r="AU6447" s="6"/>
      <c r="AV6447" s="6"/>
      <c r="AW6447" s="6"/>
      <c r="AX6447" s="6"/>
      <c r="AY6447" s="6"/>
      <c r="AZ6447" s="6"/>
      <c r="BA6447" s="6"/>
      <c r="BB6447" s="6"/>
      <c r="BC6447" s="6"/>
      <c r="BD6447" s="6"/>
      <c r="BE6447" s="6"/>
      <c r="BF6447" s="6"/>
      <c r="BG6447" s="6"/>
    </row>
    <row r="6448" spans="34:59" x14ac:dyDescent="0.25">
      <c r="AH6448" s="10"/>
      <c r="AI6448" s="6"/>
      <c r="AJ6448" s="10"/>
      <c r="AK6448" s="10"/>
      <c r="AL6448" s="10"/>
      <c r="AM6448" s="10"/>
      <c r="AN6448" s="10"/>
      <c r="AO6448" s="10"/>
      <c r="AP6448" s="10"/>
      <c r="AQ6448" s="10"/>
      <c r="AR6448" s="10"/>
      <c r="AS6448" s="10"/>
      <c r="AT6448" s="10"/>
      <c r="AU6448" s="10"/>
      <c r="AV6448" s="10"/>
      <c r="AW6448" s="10"/>
      <c r="AX6448" s="10"/>
      <c r="AY6448" s="10"/>
      <c r="AZ6448" s="10"/>
      <c r="BA6448" s="10"/>
      <c r="BB6448" s="10"/>
      <c r="BC6448" s="10"/>
      <c r="BD6448" s="10"/>
      <c r="BE6448" s="10"/>
      <c r="BF6448" s="10"/>
      <c r="BG6448" s="6"/>
    </row>
    <row r="6449" spans="34:59" x14ac:dyDescent="0.25">
      <c r="AH6449" s="6"/>
      <c r="AI6449" s="6"/>
      <c r="AJ6449" s="6"/>
      <c r="AK6449" s="6"/>
      <c r="AL6449" s="6"/>
      <c r="AM6449" s="6"/>
      <c r="AN6449" s="6"/>
      <c r="AO6449" s="6"/>
      <c r="AP6449" s="6"/>
      <c r="AQ6449" s="6"/>
      <c r="AR6449" s="6"/>
      <c r="AS6449" s="6"/>
      <c r="AT6449" s="6"/>
      <c r="AU6449" s="6"/>
      <c r="AV6449" s="6"/>
      <c r="AW6449" s="6"/>
      <c r="AX6449" s="6"/>
      <c r="AY6449" s="6"/>
      <c r="AZ6449" s="6"/>
      <c r="BA6449" s="6"/>
      <c r="BB6449" s="6"/>
      <c r="BC6449" s="6"/>
      <c r="BD6449" s="6"/>
      <c r="BE6449" s="6"/>
      <c r="BF6449" s="6"/>
      <c r="BG6449" s="10"/>
    </row>
    <row r="6450" spans="34:59" x14ac:dyDescent="0.25">
      <c r="AH6450" s="10"/>
      <c r="AI6450" s="6"/>
    </row>
    <row r="6451" spans="34:59" x14ac:dyDescent="0.25">
      <c r="AH6451" s="6"/>
      <c r="AI6451" s="6"/>
      <c r="AJ6451" s="6"/>
      <c r="AK6451" s="6"/>
      <c r="AL6451" s="6"/>
      <c r="AM6451" s="6"/>
      <c r="AN6451" s="6"/>
      <c r="AO6451" s="6"/>
      <c r="AP6451" s="6"/>
      <c r="AQ6451" s="6"/>
      <c r="AR6451" s="6"/>
      <c r="AS6451" s="6"/>
      <c r="AT6451" s="6"/>
      <c r="AU6451" s="6"/>
      <c r="AV6451" s="6"/>
      <c r="AW6451" s="6"/>
      <c r="AX6451" s="6"/>
      <c r="AY6451" s="6"/>
      <c r="AZ6451" s="6"/>
      <c r="BA6451" s="6"/>
      <c r="BB6451" s="6"/>
      <c r="BC6451" s="6"/>
      <c r="BD6451" s="6"/>
      <c r="BE6451" s="6"/>
      <c r="BF6451" s="6"/>
      <c r="BG6451" s="6"/>
    </row>
    <row r="6452" spans="34:59" x14ac:dyDescent="0.25">
      <c r="AH6452" s="10"/>
      <c r="AI6452" s="6"/>
      <c r="AJ6452" s="10"/>
      <c r="AK6452" s="10"/>
      <c r="AL6452" s="10"/>
      <c r="AM6452" s="10"/>
      <c r="AN6452" s="10"/>
      <c r="AO6452" s="10"/>
      <c r="AP6452" s="10"/>
      <c r="AQ6452" s="10"/>
      <c r="AR6452" s="10"/>
      <c r="AS6452" s="10"/>
      <c r="AT6452" s="10"/>
      <c r="AU6452" s="10"/>
      <c r="AV6452" s="10"/>
      <c r="AW6452" s="10"/>
      <c r="AX6452" s="10"/>
      <c r="AY6452" s="10"/>
      <c r="AZ6452" s="10"/>
      <c r="BA6452" s="10"/>
      <c r="BB6452" s="10"/>
      <c r="BC6452" s="10"/>
      <c r="BD6452" s="10"/>
      <c r="BE6452" s="10"/>
      <c r="BF6452" s="10"/>
      <c r="BG6452" s="6"/>
    </row>
    <row r="6453" spans="34:59" x14ac:dyDescent="0.25">
      <c r="AH6453" s="6"/>
      <c r="AI6453" s="6"/>
      <c r="AJ6453" s="6"/>
      <c r="AK6453" s="6"/>
      <c r="AL6453" s="6"/>
      <c r="AM6453" s="6"/>
      <c r="AN6453" s="6"/>
      <c r="AO6453" s="6"/>
      <c r="AP6453" s="6"/>
      <c r="AQ6453" s="6"/>
      <c r="AR6453" s="6"/>
      <c r="AS6453" s="6"/>
      <c r="AT6453" s="6"/>
      <c r="AU6453" s="6"/>
      <c r="AV6453" s="6"/>
      <c r="AW6453" s="6"/>
      <c r="AX6453" s="6"/>
      <c r="AY6453" s="6"/>
      <c r="AZ6453" s="6"/>
      <c r="BA6453" s="6"/>
      <c r="BB6453" s="6"/>
      <c r="BC6453" s="6"/>
      <c r="BD6453" s="6"/>
      <c r="BE6453" s="6"/>
      <c r="BF6453" s="6"/>
      <c r="BG6453" s="10"/>
    </row>
    <row r="6454" spans="34:59" x14ac:dyDescent="0.25">
      <c r="AH6454" s="10"/>
      <c r="AI6454" s="6"/>
    </row>
    <row r="6455" spans="34:59" x14ac:dyDescent="0.25">
      <c r="AH6455" s="6"/>
      <c r="AI6455" s="6"/>
      <c r="AJ6455" s="6"/>
      <c r="AK6455" s="6"/>
      <c r="AL6455" s="6"/>
      <c r="AM6455" s="6"/>
      <c r="AN6455" s="6"/>
      <c r="AO6455" s="6"/>
      <c r="AP6455" s="6"/>
      <c r="AQ6455" s="6"/>
      <c r="AR6455" s="6"/>
      <c r="AS6455" s="6"/>
      <c r="AT6455" s="6"/>
      <c r="AU6455" s="6"/>
      <c r="AV6455" s="6"/>
      <c r="AW6455" s="6"/>
      <c r="AX6455" s="6"/>
      <c r="AY6455" s="6"/>
      <c r="AZ6455" s="6"/>
      <c r="BA6455" s="6"/>
      <c r="BB6455" s="6"/>
      <c r="BC6455" s="6"/>
      <c r="BD6455" s="6"/>
      <c r="BE6455" s="6"/>
      <c r="BF6455" s="6"/>
      <c r="BG6455" s="6"/>
    </row>
    <row r="6456" spans="34:59" x14ac:dyDescent="0.25">
      <c r="AH6456" s="10"/>
      <c r="AI6456" s="6"/>
      <c r="AJ6456" s="10"/>
      <c r="AK6456" s="10"/>
      <c r="AL6456" s="10"/>
      <c r="AM6456" s="10"/>
      <c r="AN6456" s="10"/>
      <c r="AO6456" s="10"/>
      <c r="AP6456" s="10"/>
      <c r="AQ6456" s="10"/>
      <c r="AR6456" s="10"/>
      <c r="AS6456" s="10"/>
      <c r="AT6456" s="10"/>
      <c r="AU6456" s="10"/>
      <c r="AV6456" s="10"/>
      <c r="AW6456" s="10"/>
      <c r="AX6456" s="10"/>
      <c r="AY6456" s="10"/>
      <c r="AZ6456" s="10"/>
      <c r="BA6456" s="10"/>
      <c r="BB6456" s="10"/>
      <c r="BC6456" s="10"/>
      <c r="BD6456" s="10"/>
      <c r="BE6456" s="10"/>
      <c r="BF6456" s="10"/>
      <c r="BG6456" s="6"/>
    </row>
    <row r="6457" spans="34:59" x14ac:dyDescent="0.25">
      <c r="AH6457" s="6"/>
      <c r="AI6457" s="6"/>
      <c r="AJ6457" s="6"/>
      <c r="AK6457" s="6"/>
      <c r="AL6457" s="6"/>
      <c r="AM6457" s="6"/>
      <c r="AN6457" s="6"/>
      <c r="AO6457" s="6"/>
      <c r="AP6457" s="6"/>
      <c r="AQ6457" s="6"/>
      <c r="AR6457" s="6"/>
      <c r="AS6457" s="6"/>
      <c r="AT6457" s="6"/>
      <c r="AU6457" s="6"/>
      <c r="AV6457" s="6"/>
      <c r="AW6457" s="6"/>
      <c r="AX6457" s="6"/>
      <c r="AY6457" s="6"/>
      <c r="AZ6457" s="6"/>
      <c r="BA6457" s="6"/>
      <c r="BB6457" s="6"/>
      <c r="BC6457" s="6"/>
      <c r="BD6457" s="6"/>
      <c r="BE6457" s="6"/>
      <c r="BF6457" s="6"/>
      <c r="BG6457" s="10"/>
    </row>
    <row r="6458" spans="34:59" x14ac:dyDescent="0.25">
      <c r="AH6458" s="10"/>
      <c r="AI6458" s="6"/>
    </row>
    <row r="6459" spans="34:59" x14ac:dyDescent="0.25">
      <c r="AH6459" s="6"/>
      <c r="AI6459" s="6"/>
      <c r="AJ6459" s="6"/>
      <c r="AK6459" s="6"/>
      <c r="AL6459" s="6"/>
      <c r="AM6459" s="6"/>
      <c r="AN6459" s="6"/>
      <c r="AO6459" s="6"/>
      <c r="AP6459" s="6"/>
      <c r="AQ6459" s="6"/>
      <c r="AR6459" s="6"/>
      <c r="AS6459" s="6"/>
      <c r="AT6459" s="6"/>
      <c r="AU6459" s="6"/>
      <c r="AV6459" s="6"/>
      <c r="AW6459" s="6"/>
      <c r="AX6459" s="6"/>
      <c r="AY6459" s="6"/>
      <c r="AZ6459" s="6"/>
      <c r="BA6459" s="6"/>
      <c r="BB6459" s="6"/>
      <c r="BC6459" s="6"/>
      <c r="BD6459" s="6"/>
      <c r="BE6459" s="6"/>
      <c r="BF6459" s="6"/>
      <c r="BG6459" s="6"/>
    </row>
    <row r="6460" spans="34:59" x14ac:dyDescent="0.25">
      <c r="AH6460" s="10"/>
      <c r="AI6460" s="6"/>
      <c r="AJ6460" s="10"/>
      <c r="AK6460" s="10"/>
      <c r="AL6460" s="10"/>
      <c r="AM6460" s="10"/>
      <c r="AN6460" s="10"/>
      <c r="AO6460" s="10"/>
      <c r="AP6460" s="10"/>
      <c r="AQ6460" s="10"/>
      <c r="AR6460" s="10"/>
      <c r="AS6460" s="10"/>
      <c r="AT6460" s="10"/>
      <c r="AU6460" s="10"/>
      <c r="AV6460" s="10"/>
      <c r="AW6460" s="10"/>
      <c r="AX6460" s="10"/>
      <c r="AY6460" s="10"/>
      <c r="AZ6460" s="10"/>
      <c r="BA6460" s="10"/>
      <c r="BB6460" s="10"/>
      <c r="BC6460" s="10"/>
      <c r="BD6460" s="10"/>
      <c r="BE6460" s="10"/>
      <c r="BF6460" s="10"/>
      <c r="BG6460" s="6"/>
    </row>
    <row r="6461" spans="34:59" x14ac:dyDescent="0.25">
      <c r="AH6461" s="6"/>
      <c r="AI6461" s="6"/>
      <c r="AJ6461" s="6"/>
      <c r="AK6461" s="6"/>
      <c r="AL6461" s="6"/>
      <c r="AM6461" s="6"/>
      <c r="AN6461" s="6"/>
      <c r="AO6461" s="6"/>
      <c r="AP6461" s="6"/>
      <c r="AQ6461" s="6"/>
      <c r="AR6461" s="6"/>
      <c r="AS6461" s="6"/>
      <c r="AT6461" s="6"/>
      <c r="AU6461" s="6"/>
      <c r="AV6461" s="6"/>
      <c r="AW6461" s="6"/>
      <c r="AX6461" s="6"/>
      <c r="AY6461" s="6"/>
      <c r="AZ6461" s="6"/>
      <c r="BA6461" s="6"/>
      <c r="BB6461" s="6"/>
      <c r="BC6461" s="6"/>
      <c r="BD6461" s="6"/>
      <c r="BE6461" s="6"/>
      <c r="BF6461" s="6"/>
      <c r="BG6461" s="10"/>
    </row>
    <row r="6462" spans="34:59" x14ac:dyDescent="0.25">
      <c r="AH6462" s="10"/>
      <c r="AI6462" s="6"/>
    </row>
    <row r="6463" spans="34:59" x14ac:dyDescent="0.25">
      <c r="AH6463" s="6"/>
      <c r="AI6463" s="6"/>
      <c r="AJ6463" s="6"/>
      <c r="AK6463" s="6"/>
      <c r="AL6463" s="6"/>
      <c r="AM6463" s="6"/>
      <c r="AN6463" s="6"/>
      <c r="AO6463" s="6"/>
      <c r="AP6463" s="6"/>
      <c r="AQ6463" s="6"/>
      <c r="AR6463" s="6"/>
      <c r="AS6463" s="6"/>
      <c r="AT6463" s="6"/>
      <c r="AU6463" s="6"/>
      <c r="AV6463" s="6"/>
      <c r="AW6463" s="6"/>
      <c r="AX6463" s="6"/>
      <c r="AY6463" s="6"/>
      <c r="AZ6463" s="6"/>
      <c r="BA6463" s="6"/>
      <c r="BB6463" s="6"/>
      <c r="BC6463" s="6"/>
      <c r="BD6463" s="6"/>
      <c r="BE6463" s="6"/>
      <c r="BF6463" s="6"/>
      <c r="BG6463" s="6"/>
    </row>
    <row r="6464" spans="34:59" x14ac:dyDescent="0.25">
      <c r="AH6464" s="10"/>
      <c r="AI6464" s="6"/>
      <c r="AJ6464" s="10"/>
      <c r="AK6464" s="10"/>
      <c r="AL6464" s="10"/>
      <c r="AM6464" s="10"/>
      <c r="AN6464" s="10"/>
      <c r="AO6464" s="10"/>
      <c r="AP6464" s="10"/>
      <c r="AQ6464" s="10"/>
      <c r="AR6464" s="10"/>
      <c r="AS6464" s="10"/>
      <c r="AT6464" s="10"/>
      <c r="AU6464" s="10"/>
      <c r="AV6464" s="10"/>
      <c r="AW6464" s="10"/>
      <c r="AX6464" s="10"/>
      <c r="AY6464" s="10"/>
      <c r="AZ6464" s="10"/>
      <c r="BA6464" s="10"/>
      <c r="BB6464" s="10"/>
      <c r="BC6464" s="10"/>
      <c r="BD6464" s="10"/>
      <c r="BE6464" s="10"/>
      <c r="BF6464" s="10"/>
      <c r="BG6464" s="6"/>
    </row>
    <row r="6465" spans="34:59" x14ac:dyDescent="0.25">
      <c r="AH6465" s="6"/>
      <c r="AI6465" s="6"/>
      <c r="AJ6465" s="6"/>
      <c r="AK6465" s="6"/>
      <c r="AL6465" s="6"/>
      <c r="AM6465" s="6"/>
      <c r="AN6465" s="6"/>
      <c r="AO6465" s="6"/>
      <c r="AP6465" s="6"/>
      <c r="AQ6465" s="6"/>
      <c r="AR6465" s="6"/>
      <c r="AS6465" s="6"/>
      <c r="AT6465" s="6"/>
      <c r="AU6465" s="6"/>
      <c r="AV6465" s="6"/>
      <c r="AW6465" s="6"/>
      <c r="AX6465" s="6"/>
      <c r="AY6465" s="6"/>
      <c r="AZ6465" s="6"/>
      <c r="BA6465" s="6"/>
      <c r="BB6465" s="6"/>
      <c r="BC6465" s="6"/>
      <c r="BD6465" s="6"/>
      <c r="BE6465" s="6"/>
      <c r="BF6465" s="6"/>
      <c r="BG6465" s="10"/>
    </row>
    <row r="6466" spans="34:59" x14ac:dyDescent="0.25">
      <c r="AH6466" s="10"/>
      <c r="AI6466" s="6"/>
    </row>
    <row r="6467" spans="34:59" x14ac:dyDescent="0.25">
      <c r="AH6467" s="6"/>
      <c r="AI6467" s="6"/>
      <c r="AJ6467" s="6"/>
      <c r="AK6467" s="6"/>
      <c r="AL6467" s="6"/>
      <c r="AM6467" s="6"/>
      <c r="AN6467" s="6"/>
      <c r="AO6467" s="6"/>
      <c r="AP6467" s="6"/>
      <c r="AQ6467" s="6"/>
      <c r="AR6467" s="6"/>
      <c r="AS6467" s="6"/>
      <c r="AT6467" s="6"/>
      <c r="AU6467" s="6"/>
      <c r="AV6467" s="6"/>
      <c r="AW6467" s="6"/>
      <c r="AX6467" s="6"/>
      <c r="AY6467" s="6"/>
      <c r="AZ6467" s="6"/>
      <c r="BA6467" s="6"/>
      <c r="BB6467" s="6"/>
      <c r="BC6467" s="6"/>
      <c r="BD6467" s="6"/>
      <c r="BE6467" s="6"/>
      <c r="BF6467" s="6"/>
      <c r="BG6467" s="6"/>
    </row>
    <row r="6468" spans="34:59" x14ac:dyDescent="0.25">
      <c r="AH6468" s="10"/>
      <c r="AI6468" s="6"/>
      <c r="AJ6468" s="10"/>
      <c r="AK6468" s="10"/>
      <c r="AL6468" s="10"/>
      <c r="AM6468" s="10"/>
      <c r="AN6468" s="10"/>
      <c r="AO6468" s="10"/>
      <c r="AP6468" s="10"/>
      <c r="AQ6468" s="10"/>
      <c r="AR6468" s="10"/>
      <c r="AS6468" s="10"/>
      <c r="AT6468" s="10"/>
      <c r="AU6468" s="10"/>
      <c r="AV6468" s="10"/>
      <c r="AW6468" s="10"/>
      <c r="AX6468" s="10"/>
      <c r="AY6468" s="10"/>
      <c r="AZ6468" s="10"/>
      <c r="BA6468" s="10"/>
      <c r="BB6468" s="10"/>
      <c r="BC6468" s="10"/>
      <c r="BD6468" s="10"/>
      <c r="BE6468" s="10"/>
      <c r="BF6468" s="10"/>
      <c r="BG6468" s="6"/>
    </row>
    <row r="6469" spans="34:59" x14ac:dyDescent="0.25">
      <c r="AH6469" s="6"/>
      <c r="AI6469" s="6"/>
      <c r="AJ6469" s="6"/>
      <c r="AK6469" s="6"/>
      <c r="AL6469" s="6"/>
      <c r="AM6469" s="6"/>
      <c r="AN6469" s="6"/>
      <c r="AO6469" s="6"/>
      <c r="AP6469" s="6"/>
      <c r="AQ6469" s="6"/>
      <c r="AR6469" s="6"/>
      <c r="AS6469" s="6"/>
      <c r="AT6469" s="6"/>
      <c r="AU6469" s="6"/>
      <c r="AV6469" s="6"/>
      <c r="AW6469" s="6"/>
      <c r="AX6469" s="6"/>
      <c r="AY6469" s="6"/>
      <c r="AZ6469" s="6"/>
      <c r="BA6469" s="6"/>
      <c r="BB6469" s="6"/>
      <c r="BC6469" s="6"/>
      <c r="BD6469" s="6"/>
      <c r="BE6469" s="6"/>
      <c r="BF6469" s="6"/>
      <c r="BG6469" s="10"/>
    </row>
    <row r="6470" spans="34:59" x14ac:dyDescent="0.25">
      <c r="AH6470" s="10"/>
      <c r="AI6470" s="6"/>
    </row>
    <row r="6471" spans="34:59" x14ac:dyDescent="0.25">
      <c r="AH6471" s="6"/>
      <c r="AI6471" s="6"/>
      <c r="AJ6471" s="6"/>
      <c r="AK6471" s="6"/>
      <c r="AL6471" s="6"/>
      <c r="AM6471" s="6"/>
      <c r="AN6471" s="6"/>
      <c r="AO6471" s="6"/>
      <c r="AP6471" s="6"/>
      <c r="AQ6471" s="6"/>
      <c r="AR6471" s="6"/>
      <c r="AS6471" s="6"/>
      <c r="AT6471" s="6"/>
      <c r="AU6471" s="6"/>
      <c r="AV6471" s="6"/>
      <c r="AW6471" s="6"/>
      <c r="AX6471" s="6"/>
      <c r="AY6471" s="6"/>
      <c r="AZ6471" s="6"/>
      <c r="BA6471" s="6"/>
      <c r="BB6471" s="6"/>
      <c r="BC6471" s="6"/>
      <c r="BD6471" s="6"/>
      <c r="BE6471" s="6"/>
      <c r="BF6471" s="6"/>
      <c r="BG6471" s="6"/>
    </row>
    <row r="6472" spans="34:59" x14ac:dyDescent="0.25">
      <c r="AH6472" s="10"/>
      <c r="AI6472" s="6"/>
      <c r="AJ6472" s="10"/>
      <c r="AK6472" s="10"/>
      <c r="AL6472" s="10"/>
      <c r="AM6472" s="10"/>
      <c r="AN6472" s="10"/>
      <c r="AO6472" s="10"/>
      <c r="AP6472" s="10"/>
      <c r="AQ6472" s="10"/>
      <c r="AR6472" s="10"/>
      <c r="AS6472" s="10"/>
      <c r="AT6472" s="10"/>
      <c r="AU6472" s="10"/>
      <c r="AV6472" s="10"/>
      <c r="AW6472" s="10"/>
      <c r="AX6472" s="10"/>
      <c r="AY6472" s="10"/>
      <c r="AZ6472" s="10"/>
      <c r="BA6472" s="10"/>
      <c r="BB6472" s="10"/>
      <c r="BC6472" s="10"/>
      <c r="BD6472" s="10"/>
      <c r="BE6472" s="10"/>
      <c r="BF6472" s="10"/>
      <c r="BG6472" s="6"/>
    </row>
    <row r="6473" spans="34:59" x14ac:dyDescent="0.25">
      <c r="AH6473" s="6"/>
      <c r="AI6473" s="6"/>
      <c r="AJ6473" s="6"/>
      <c r="AK6473" s="6"/>
      <c r="AL6473" s="6"/>
      <c r="AM6473" s="6"/>
      <c r="AN6473" s="6"/>
      <c r="AO6473" s="6"/>
      <c r="AP6473" s="6"/>
      <c r="AQ6473" s="6"/>
      <c r="AR6473" s="6"/>
      <c r="AS6473" s="6"/>
      <c r="AT6473" s="6"/>
      <c r="AU6473" s="6"/>
      <c r="AV6473" s="6"/>
      <c r="AW6473" s="6"/>
      <c r="AX6473" s="6"/>
      <c r="AY6473" s="6"/>
      <c r="AZ6473" s="6"/>
      <c r="BA6473" s="6"/>
      <c r="BB6473" s="6"/>
      <c r="BC6473" s="6"/>
      <c r="BD6473" s="6"/>
      <c r="BE6473" s="6"/>
      <c r="BF6473" s="6"/>
      <c r="BG6473" s="10"/>
    </row>
    <row r="6474" spans="34:59" x14ac:dyDescent="0.25">
      <c r="AH6474" s="10"/>
      <c r="AI6474" s="6"/>
    </row>
    <row r="6475" spans="34:59" x14ac:dyDescent="0.25">
      <c r="AH6475" s="6"/>
      <c r="AI6475" s="6"/>
      <c r="AJ6475" s="6"/>
      <c r="AK6475" s="6"/>
      <c r="AL6475" s="6"/>
      <c r="AM6475" s="6"/>
      <c r="AN6475" s="6"/>
      <c r="AO6475" s="6"/>
      <c r="AP6475" s="6"/>
      <c r="AQ6475" s="6"/>
      <c r="AR6475" s="6"/>
      <c r="AS6475" s="6"/>
      <c r="AT6475" s="6"/>
      <c r="AU6475" s="6"/>
      <c r="AV6475" s="6"/>
      <c r="AW6475" s="6"/>
      <c r="AX6475" s="6"/>
      <c r="AY6475" s="6"/>
      <c r="AZ6475" s="6"/>
      <c r="BA6475" s="6"/>
      <c r="BB6475" s="6"/>
      <c r="BC6475" s="6"/>
      <c r="BD6475" s="6"/>
      <c r="BE6475" s="6"/>
      <c r="BF6475" s="6"/>
      <c r="BG6475" s="6"/>
    </row>
    <row r="6476" spans="34:59" x14ac:dyDescent="0.25">
      <c r="AH6476" s="10"/>
      <c r="AI6476" s="6"/>
      <c r="AJ6476" s="10"/>
      <c r="AK6476" s="10"/>
      <c r="AL6476" s="10"/>
      <c r="AM6476" s="10"/>
      <c r="AN6476" s="10"/>
      <c r="AO6476" s="10"/>
      <c r="AP6476" s="10"/>
      <c r="AQ6476" s="10"/>
      <c r="AR6476" s="10"/>
      <c r="AS6476" s="10"/>
      <c r="AT6476" s="10"/>
      <c r="AU6476" s="10"/>
      <c r="AV6476" s="10"/>
      <c r="AW6476" s="10"/>
      <c r="AX6476" s="10"/>
      <c r="AY6476" s="10"/>
      <c r="AZ6476" s="10"/>
      <c r="BA6476" s="10"/>
      <c r="BB6476" s="10"/>
      <c r="BC6476" s="10"/>
      <c r="BD6476" s="10"/>
      <c r="BE6476" s="10"/>
      <c r="BF6476" s="10"/>
      <c r="BG6476" s="6"/>
    </row>
    <row r="6477" spans="34:59" x14ac:dyDescent="0.25">
      <c r="AH6477" s="6"/>
      <c r="AI6477" s="6"/>
      <c r="AJ6477" s="6"/>
      <c r="AK6477" s="6"/>
      <c r="AL6477" s="6"/>
      <c r="AM6477" s="6"/>
      <c r="AN6477" s="6"/>
      <c r="AO6477" s="6"/>
      <c r="AP6477" s="6"/>
      <c r="AQ6477" s="6"/>
      <c r="AR6477" s="6"/>
      <c r="AS6477" s="6"/>
      <c r="AT6477" s="6"/>
      <c r="AU6477" s="6"/>
      <c r="AV6477" s="6"/>
      <c r="AW6477" s="6"/>
      <c r="AX6477" s="6"/>
      <c r="AY6477" s="6"/>
      <c r="AZ6477" s="6"/>
      <c r="BA6477" s="6"/>
      <c r="BB6477" s="6"/>
      <c r="BC6477" s="6"/>
      <c r="BD6477" s="6"/>
      <c r="BE6477" s="6"/>
      <c r="BF6477" s="6"/>
      <c r="BG6477" s="10"/>
    </row>
    <row r="6478" spans="34:59" x14ac:dyDescent="0.25">
      <c r="AH6478" s="10"/>
      <c r="AI6478" s="6"/>
    </row>
    <row r="6479" spans="34:59" x14ac:dyDescent="0.25">
      <c r="AH6479" s="6"/>
      <c r="AI6479" s="6"/>
      <c r="AJ6479" s="6"/>
      <c r="AK6479" s="6"/>
      <c r="AL6479" s="6"/>
      <c r="AM6479" s="6"/>
      <c r="AN6479" s="6"/>
      <c r="AO6479" s="6"/>
      <c r="AP6479" s="6"/>
      <c r="AQ6479" s="6"/>
      <c r="AR6479" s="6"/>
      <c r="AS6479" s="6"/>
      <c r="AT6479" s="6"/>
      <c r="AU6479" s="6"/>
      <c r="AV6479" s="6"/>
      <c r="AW6479" s="6"/>
      <c r="AX6479" s="6"/>
      <c r="AY6479" s="6"/>
      <c r="AZ6479" s="6"/>
      <c r="BA6479" s="6"/>
      <c r="BB6479" s="6"/>
      <c r="BC6479" s="6"/>
      <c r="BD6479" s="6"/>
      <c r="BE6479" s="6"/>
      <c r="BF6479" s="6"/>
      <c r="BG6479" s="6"/>
    </row>
    <row r="6480" spans="34:59" x14ac:dyDescent="0.25">
      <c r="AH6480" s="10"/>
      <c r="AI6480" s="6"/>
      <c r="AJ6480" s="10"/>
      <c r="AK6480" s="10"/>
      <c r="AL6480" s="10"/>
      <c r="AM6480" s="10"/>
      <c r="AN6480" s="10"/>
      <c r="AO6480" s="10"/>
      <c r="AP6480" s="10"/>
      <c r="AQ6480" s="10"/>
      <c r="AR6480" s="10"/>
      <c r="AS6480" s="10"/>
      <c r="AT6480" s="10"/>
      <c r="AU6480" s="10"/>
      <c r="AV6480" s="10"/>
      <c r="AW6480" s="10"/>
      <c r="AX6480" s="10"/>
      <c r="AY6480" s="10"/>
      <c r="AZ6480" s="10"/>
      <c r="BA6480" s="10"/>
      <c r="BB6480" s="10"/>
      <c r="BC6480" s="10"/>
      <c r="BD6480" s="10"/>
      <c r="BE6480" s="10"/>
      <c r="BF6480" s="10"/>
      <c r="BG6480" s="6"/>
    </row>
    <row r="6481" spans="34:59" x14ac:dyDescent="0.25">
      <c r="AH6481" s="6"/>
      <c r="AI6481" s="6"/>
      <c r="AJ6481" s="6"/>
      <c r="AK6481" s="6"/>
      <c r="AL6481" s="6"/>
      <c r="AM6481" s="6"/>
      <c r="AN6481" s="6"/>
      <c r="AO6481" s="6"/>
      <c r="AP6481" s="6"/>
      <c r="AQ6481" s="6"/>
      <c r="AR6481" s="6"/>
      <c r="AS6481" s="6"/>
      <c r="AT6481" s="6"/>
      <c r="AU6481" s="6"/>
      <c r="AV6481" s="6"/>
      <c r="AW6481" s="6"/>
      <c r="AX6481" s="6"/>
      <c r="AY6481" s="6"/>
      <c r="AZ6481" s="6"/>
      <c r="BA6481" s="6"/>
      <c r="BB6481" s="6"/>
      <c r="BC6481" s="6"/>
      <c r="BD6481" s="6"/>
      <c r="BE6481" s="6"/>
      <c r="BF6481" s="6"/>
      <c r="BG6481" s="10"/>
    </row>
    <row r="6482" spans="34:59" x14ac:dyDescent="0.25">
      <c r="AH6482" s="10"/>
      <c r="AI6482" s="6"/>
    </row>
    <row r="6483" spans="34:59" x14ac:dyDescent="0.25">
      <c r="AH6483" s="6"/>
      <c r="AI6483" s="6"/>
      <c r="AJ6483" s="6"/>
      <c r="AK6483" s="6"/>
      <c r="AL6483" s="6"/>
      <c r="AM6483" s="6"/>
      <c r="AN6483" s="6"/>
      <c r="AO6483" s="6"/>
      <c r="AP6483" s="6"/>
      <c r="AQ6483" s="6"/>
      <c r="AR6483" s="6"/>
      <c r="AS6483" s="6"/>
      <c r="AT6483" s="6"/>
      <c r="AU6483" s="6"/>
      <c r="AV6483" s="6"/>
      <c r="AW6483" s="6"/>
      <c r="AX6483" s="6"/>
      <c r="AY6483" s="6"/>
      <c r="AZ6483" s="6"/>
      <c r="BA6483" s="6"/>
      <c r="BB6483" s="6"/>
      <c r="BC6483" s="6"/>
      <c r="BD6483" s="6"/>
      <c r="BE6483" s="6"/>
      <c r="BF6483" s="6"/>
      <c r="BG6483" s="6"/>
    </row>
    <row r="6484" spans="34:59" x14ac:dyDescent="0.25">
      <c r="AH6484" s="10"/>
      <c r="AI6484" s="6"/>
      <c r="AJ6484" s="10"/>
      <c r="AK6484" s="10"/>
      <c r="AL6484" s="10"/>
      <c r="AM6484" s="10"/>
      <c r="AN6484" s="10"/>
      <c r="AO6484" s="10"/>
      <c r="AP6484" s="10"/>
      <c r="AQ6484" s="10"/>
      <c r="AR6484" s="10"/>
      <c r="AS6484" s="10"/>
      <c r="AT6484" s="10"/>
      <c r="AU6484" s="10"/>
      <c r="AV6484" s="10"/>
      <c r="AW6484" s="10"/>
      <c r="AX6484" s="10"/>
      <c r="AY6484" s="10"/>
      <c r="AZ6484" s="10"/>
      <c r="BA6484" s="10"/>
      <c r="BB6484" s="10"/>
      <c r="BC6484" s="10"/>
      <c r="BD6484" s="10"/>
      <c r="BE6484" s="10"/>
      <c r="BF6484" s="10"/>
      <c r="BG6484" s="6"/>
    </row>
    <row r="6485" spans="34:59" x14ac:dyDescent="0.25">
      <c r="AH6485" s="6"/>
      <c r="AI6485" s="6"/>
      <c r="AJ6485" s="6"/>
      <c r="AK6485" s="6"/>
      <c r="AL6485" s="6"/>
      <c r="AM6485" s="6"/>
      <c r="AN6485" s="6"/>
      <c r="AO6485" s="6"/>
      <c r="AP6485" s="6"/>
      <c r="AQ6485" s="6"/>
      <c r="AR6485" s="6"/>
      <c r="AS6485" s="6"/>
      <c r="AT6485" s="6"/>
      <c r="AU6485" s="6"/>
      <c r="AV6485" s="6"/>
      <c r="AW6485" s="6"/>
      <c r="AX6485" s="6"/>
      <c r="AY6485" s="6"/>
      <c r="AZ6485" s="6"/>
      <c r="BA6485" s="6"/>
      <c r="BB6485" s="6"/>
      <c r="BC6485" s="6"/>
      <c r="BD6485" s="6"/>
      <c r="BE6485" s="6"/>
      <c r="BF6485" s="6"/>
      <c r="BG6485" s="10"/>
    </row>
    <row r="6486" spans="34:59" x14ac:dyDescent="0.25">
      <c r="AH6486" s="10"/>
      <c r="AI6486" s="6"/>
    </row>
    <row r="6487" spans="34:59" x14ac:dyDescent="0.25">
      <c r="AH6487" s="6"/>
      <c r="AI6487" s="6"/>
      <c r="AJ6487" s="6"/>
      <c r="AK6487" s="6"/>
      <c r="AL6487" s="6"/>
      <c r="AM6487" s="6"/>
      <c r="AN6487" s="6"/>
      <c r="AO6487" s="6"/>
      <c r="AP6487" s="6"/>
      <c r="AQ6487" s="6"/>
      <c r="AR6487" s="6"/>
      <c r="AS6487" s="6"/>
      <c r="AT6487" s="6"/>
      <c r="AU6487" s="6"/>
      <c r="AV6487" s="6"/>
      <c r="AW6487" s="6"/>
      <c r="AX6487" s="6"/>
      <c r="AY6487" s="6"/>
      <c r="AZ6487" s="6"/>
      <c r="BA6487" s="6"/>
      <c r="BB6487" s="6"/>
      <c r="BC6487" s="6"/>
      <c r="BD6487" s="6"/>
      <c r="BE6487" s="6"/>
      <c r="BF6487" s="6"/>
      <c r="BG6487" s="6"/>
    </row>
    <row r="6488" spans="34:59" x14ac:dyDescent="0.25">
      <c r="AH6488" s="10"/>
      <c r="AI6488" s="6"/>
      <c r="AJ6488" s="10"/>
      <c r="AK6488" s="10"/>
      <c r="AL6488" s="10"/>
      <c r="AM6488" s="10"/>
      <c r="AN6488" s="10"/>
      <c r="AO6488" s="10"/>
      <c r="AP6488" s="10"/>
      <c r="AQ6488" s="10"/>
      <c r="AR6488" s="10"/>
      <c r="AS6488" s="10"/>
      <c r="AT6488" s="10"/>
      <c r="AU6488" s="10"/>
      <c r="AV6488" s="10"/>
      <c r="AW6488" s="10"/>
      <c r="AX6488" s="10"/>
      <c r="AY6488" s="10"/>
      <c r="AZ6488" s="10"/>
      <c r="BA6488" s="10"/>
      <c r="BB6488" s="10"/>
      <c r="BC6488" s="10"/>
      <c r="BD6488" s="10"/>
      <c r="BE6488" s="10"/>
      <c r="BF6488" s="10"/>
      <c r="BG6488" s="6"/>
    </row>
    <row r="6489" spans="34:59" x14ac:dyDescent="0.25">
      <c r="AH6489" s="6"/>
      <c r="AI6489" s="6"/>
      <c r="AJ6489" s="6"/>
      <c r="AK6489" s="6"/>
      <c r="AL6489" s="6"/>
      <c r="AM6489" s="6"/>
      <c r="AN6489" s="6"/>
      <c r="AO6489" s="6"/>
      <c r="AP6489" s="6"/>
      <c r="AQ6489" s="6"/>
      <c r="AR6489" s="6"/>
      <c r="AS6489" s="6"/>
      <c r="AT6489" s="6"/>
      <c r="AU6489" s="6"/>
      <c r="AV6489" s="6"/>
      <c r="AW6489" s="6"/>
      <c r="AX6489" s="6"/>
      <c r="AY6489" s="6"/>
      <c r="AZ6489" s="6"/>
      <c r="BA6489" s="6"/>
      <c r="BB6489" s="6"/>
      <c r="BC6489" s="6"/>
      <c r="BD6489" s="6"/>
      <c r="BE6489" s="6"/>
      <c r="BF6489" s="6"/>
      <c r="BG6489" s="10"/>
    </row>
    <row r="6490" spans="34:59" x14ac:dyDescent="0.25">
      <c r="AH6490" s="10"/>
      <c r="AI6490" s="6"/>
    </row>
    <row r="6491" spans="34:59" x14ac:dyDescent="0.25">
      <c r="AH6491" s="6"/>
      <c r="AI6491" s="6"/>
      <c r="AJ6491" s="6"/>
      <c r="AK6491" s="6"/>
      <c r="AL6491" s="6"/>
      <c r="AM6491" s="6"/>
      <c r="AN6491" s="6"/>
      <c r="AO6491" s="6"/>
      <c r="AP6491" s="6"/>
      <c r="AQ6491" s="6"/>
      <c r="AR6491" s="6"/>
      <c r="AS6491" s="6"/>
      <c r="AT6491" s="6"/>
      <c r="AU6491" s="6"/>
      <c r="AV6491" s="6"/>
      <c r="AW6491" s="6"/>
      <c r="AX6491" s="6"/>
      <c r="AY6491" s="6"/>
      <c r="AZ6491" s="6"/>
      <c r="BA6491" s="6"/>
      <c r="BB6491" s="6"/>
      <c r="BC6491" s="6"/>
      <c r="BD6491" s="6"/>
      <c r="BE6491" s="6"/>
      <c r="BF6491" s="6"/>
      <c r="BG6491" s="6"/>
    </row>
    <row r="6492" spans="34:59" x14ac:dyDescent="0.25">
      <c r="AH6492" s="10"/>
      <c r="AI6492" s="6"/>
      <c r="AJ6492" s="10"/>
      <c r="AK6492" s="10"/>
      <c r="AL6492" s="10"/>
      <c r="AM6492" s="10"/>
      <c r="AN6492" s="10"/>
      <c r="AO6492" s="10"/>
      <c r="AP6492" s="10"/>
      <c r="AQ6492" s="10"/>
      <c r="AR6492" s="10"/>
      <c r="AS6492" s="10"/>
      <c r="AT6492" s="10"/>
      <c r="AU6492" s="10"/>
      <c r="AV6492" s="10"/>
      <c r="AW6492" s="10"/>
      <c r="AX6492" s="10"/>
      <c r="AY6492" s="10"/>
      <c r="AZ6492" s="10"/>
      <c r="BA6492" s="10"/>
      <c r="BB6492" s="10"/>
      <c r="BC6492" s="10"/>
      <c r="BD6492" s="10"/>
      <c r="BE6492" s="10"/>
      <c r="BF6492" s="10"/>
      <c r="BG6492" s="6"/>
    </row>
    <row r="6493" spans="34:59" x14ac:dyDescent="0.25">
      <c r="AH6493" s="6"/>
      <c r="AI6493" s="6"/>
      <c r="AJ6493" s="6"/>
      <c r="AK6493" s="6"/>
      <c r="AL6493" s="6"/>
      <c r="AM6493" s="6"/>
      <c r="AN6493" s="6"/>
      <c r="AO6493" s="6"/>
      <c r="AP6493" s="6"/>
      <c r="AQ6493" s="6"/>
      <c r="AR6493" s="6"/>
      <c r="AS6493" s="6"/>
      <c r="AT6493" s="6"/>
      <c r="AU6493" s="6"/>
      <c r="AV6493" s="6"/>
      <c r="AW6493" s="6"/>
      <c r="AX6493" s="6"/>
      <c r="AY6493" s="6"/>
      <c r="AZ6493" s="6"/>
      <c r="BA6493" s="6"/>
      <c r="BB6493" s="6"/>
      <c r="BC6493" s="6"/>
      <c r="BD6493" s="6"/>
      <c r="BE6493" s="6"/>
      <c r="BF6493" s="6"/>
      <c r="BG6493" s="10"/>
    </row>
    <row r="6494" spans="34:59" x14ac:dyDescent="0.25">
      <c r="AH6494" s="10"/>
      <c r="AI6494" s="6"/>
    </row>
    <row r="6495" spans="34:59" x14ac:dyDescent="0.25">
      <c r="AH6495" s="6"/>
      <c r="AI6495" s="6"/>
      <c r="AJ6495" s="6"/>
      <c r="AK6495" s="6"/>
      <c r="AL6495" s="6"/>
      <c r="AM6495" s="6"/>
      <c r="AN6495" s="6"/>
      <c r="AO6495" s="6"/>
      <c r="AP6495" s="6"/>
      <c r="AQ6495" s="6"/>
      <c r="AR6495" s="6"/>
      <c r="AS6495" s="6"/>
      <c r="AT6495" s="6"/>
      <c r="AU6495" s="6"/>
      <c r="AV6495" s="6"/>
      <c r="AW6495" s="6"/>
      <c r="AX6495" s="6"/>
      <c r="AY6495" s="6"/>
      <c r="AZ6495" s="6"/>
      <c r="BA6495" s="6"/>
      <c r="BB6495" s="6"/>
      <c r="BC6495" s="6"/>
      <c r="BD6495" s="6"/>
      <c r="BE6495" s="6"/>
      <c r="BF6495" s="6"/>
      <c r="BG6495" s="6"/>
    </row>
    <row r="6496" spans="34:59" x14ac:dyDescent="0.25">
      <c r="AH6496" s="10"/>
      <c r="AI6496" s="6"/>
      <c r="AJ6496" s="10"/>
      <c r="AK6496" s="10"/>
      <c r="AL6496" s="10"/>
      <c r="AM6496" s="10"/>
      <c r="AN6496" s="10"/>
      <c r="AO6496" s="10"/>
      <c r="AP6496" s="10"/>
      <c r="AQ6496" s="10"/>
      <c r="AR6496" s="10"/>
      <c r="AS6496" s="10"/>
      <c r="AT6496" s="10"/>
      <c r="AU6496" s="10"/>
      <c r="AV6496" s="10"/>
      <c r="AW6496" s="10"/>
      <c r="AX6496" s="10"/>
      <c r="AY6496" s="10"/>
      <c r="AZ6496" s="10"/>
      <c r="BA6496" s="10"/>
      <c r="BB6496" s="10"/>
      <c r="BC6496" s="10"/>
      <c r="BD6496" s="10"/>
      <c r="BE6496" s="10"/>
      <c r="BF6496" s="10"/>
      <c r="BG6496" s="6"/>
    </row>
    <row r="6497" spans="34:59" x14ac:dyDescent="0.25">
      <c r="AH6497" s="6"/>
      <c r="AI6497" s="6"/>
      <c r="AJ6497" s="6"/>
      <c r="AK6497" s="6"/>
      <c r="AL6497" s="6"/>
      <c r="AM6497" s="6"/>
      <c r="AN6497" s="6"/>
      <c r="AO6497" s="6"/>
      <c r="AP6497" s="6"/>
      <c r="AQ6497" s="6"/>
      <c r="AR6497" s="6"/>
      <c r="AS6497" s="6"/>
      <c r="AT6497" s="6"/>
      <c r="AU6497" s="6"/>
      <c r="AV6497" s="6"/>
      <c r="AW6497" s="6"/>
      <c r="AX6497" s="6"/>
      <c r="AY6497" s="6"/>
      <c r="AZ6497" s="6"/>
      <c r="BA6497" s="6"/>
      <c r="BB6497" s="6"/>
      <c r="BC6497" s="6"/>
      <c r="BD6497" s="6"/>
      <c r="BE6497" s="6"/>
      <c r="BF6497" s="6"/>
      <c r="BG6497" s="10"/>
    </row>
    <row r="6498" spans="34:59" x14ac:dyDescent="0.25">
      <c r="AH6498" s="10"/>
      <c r="AI6498" s="6"/>
    </row>
    <row r="6499" spans="34:59" x14ac:dyDescent="0.25">
      <c r="AH6499" s="6"/>
      <c r="AI6499" s="6"/>
      <c r="AJ6499" s="6"/>
      <c r="AK6499" s="6"/>
      <c r="AL6499" s="6"/>
      <c r="AM6499" s="6"/>
      <c r="AN6499" s="6"/>
      <c r="AO6499" s="6"/>
      <c r="AP6499" s="6"/>
      <c r="AQ6499" s="6"/>
      <c r="AR6499" s="6"/>
      <c r="AS6499" s="6"/>
      <c r="AT6499" s="6"/>
      <c r="AU6499" s="6"/>
      <c r="AV6499" s="6"/>
      <c r="AW6499" s="6"/>
      <c r="AX6499" s="6"/>
      <c r="AY6499" s="6"/>
      <c r="AZ6499" s="6"/>
      <c r="BA6499" s="6"/>
      <c r="BB6499" s="6"/>
      <c r="BC6499" s="6"/>
      <c r="BD6499" s="6"/>
      <c r="BE6499" s="6"/>
      <c r="BF6499" s="6"/>
      <c r="BG6499" s="6"/>
    </row>
    <row r="6500" spans="34:59" x14ac:dyDescent="0.25">
      <c r="AH6500" s="10"/>
      <c r="AI6500" s="6"/>
      <c r="AJ6500" s="10"/>
      <c r="AK6500" s="10"/>
      <c r="AL6500" s="10"/>
      <c r="AM6500" s="10"/>
      <c r="AN6500" s="10"/>
      <c r="AO6500" s="10"/>
      <c r="AP6500" s="10"/>
      <c r="AQ6500" s="10"/>
      <c r="AR6500" s="10"/>
      <c r="AS6500" s="10"/>
      <c r="AT6500" s="10"/>
      <c r="AU6500" s="10"/>
      <c r="AV6500" s="10"/>
      <c r="AW6500" s="10"/>
      <c r="AX6500" s="10"/>
      <c r="AY6500" s="10"/>
      <c r="AZ6500" s="10"/>
      <c r="BA6500" s="10"/>
      <c r="BB6500" s="10"/>
      <c r="BC6500" s="10"/>
      <c r="BD6500" s="10"/>
      <c r="BE6500" s="10"/>
      <c r="BF6500" s="10"/>
      <c r="BG6500" s="6"/>
    </row>
    <row r="6501" spans="34:59" x14ac:dyDescent="0.25">
      <c r="AH6501" s="6"/>
      <c r="AI6501" s="6"/>
      <c r="AJ6501" s="6"/>
      <c r="AK6501" s="6"/>
      <c r="AL6501" s="6"/>
      <c r="AM6501" s="6"/>
      <c r="AN6501" s="6"/>
      <c r="AO6501" s="6"/>
      <c r="AP6501" s="6"/>
      <c r="AQ6501" s="6"/>
      <c r="AR6501" s="6"/>
      <c r="AS6501" s="6"/>
      <c r="AT6501" s="6"/>
      <c r="AU6501" s="6"/>
      <c r="AV6501" s="6"/>
      <c r="AW6501" s="6"/>
      <c r="AX6501" s="6"/>
      <c r="AY6501" s="6"/>
      <c r="AZ6501" s="6"/>
      <c r="BA6501" s="6"/>
      <c r="BB6501" s="6"/>
      <c r="BC6501" s="6"/>
      <c r="BD6501" s="6"/>
      <c r="BE6501" s="6"/>
      <c r="BF6501" s="6"/>
      <c r="BG6501" s="10"/>
    </row>
    <row r="6502" spans="34:59" x14ac:dyDescent="0.25">
      <c r="AH6502" s="10"/>
      <c r="AI6502" s="6"/>
    </row>
    <row r="6503" spans="34:59" x14ac:dyDescent="0.25">
      <c r="AH6503" s="6"/>
      <c r="AI6503" s="6"/>
      <c r="AJ6503" s="6"/>
      <c r="AK6503" s="6"/>
      <c r="AL6503" s="6"/>
      <c r="AM6503" s="6"/>
      <c r="AN6503" s="6"/>
      <c r="AO6503" s="6"/>
      <c r="AP6503" s="6"/>
      <c r="AQ6503" s="6"/>
      <c r="AR6503" s="6"/>
      <c r="AS6503" s="6"/>
      <c r="AT6503" s="6"/>
      <c r="AU6503" s="6"/>
      <c r="AV6503" s="6"/>
      <c r="AW6503" s="6"/>
      <c r="AX6503" s="6"/>
      <c r="AY6503" s="6"/>
      <c r="AZ6503" s="6"/>
      <c r="BA6503" s="6"/>
      <c r="BB6503" s="6"/>
      <c r="BC6503" s="6"/>
      <c r="BD6503" s="6"/>
      <c r="BE6503" s="6"/>
      <c r="BF6503" s="6"/>
      <c r="BG6503" s="6"/>
    </row>
    <row r="6504" spans="34:59" x14ac:dyDescent="0.25">
      <c r="AH6504" s="10"/>
      <c r="AI6504" s="6"/>
      <c r="AJ6504" s="10"/>
      <c r="AK6504" s="10"/>
      <c r="AL6504" s="10"/>
      <c r="AM6504" s="10"/>
      <c r="AN6504" s="10"/>
      <c r="AO6504" s="10"/>
      <c r="AP6504" s="10"/>
      <c r="AQ6504" s="10"/>
      <c r="AR6504" s="10"/>
      <c r="AS6504" s="10"/>
      <c r="AT6504" s="10"/>
      <c r="AU6504" s="10"/>
      <c r="AV6504" s="10"/>
      <c r="AW6504" s="10"/>
      <c r="AX6504" s="10"/>
      <c r="AY6504" s="10"/>
      <c r="AZ6504" s="10"/>
      <c r="BA6504" s="10"/>
      <c r="BB6504" s="10"/>
      <c r="BC6504" s="10"/>
      <c r="BD6504" s="10"/>
      <c r="BE6504" s="10"/>
      <c r="BF6504" s="10"/>
      <c r="BG6504" s="6"/>
    </row>
    <row r="6505" spans="34:59" x14ac:dyDescent="0.25">
      <c r="AH6505" s="6"/>
      <c r="AI6505" s="6"/>
      <c r="AJ6505" s="6"/>
      <c r="AK6505" s="6"/>
      <c r="AL6505" s="6"/>
      <c r="AM6505" s="6"/>
      <c r="AN6505" s="6"/>
      <c r="AO6505" s="6"/>
      <c r="AP6505" s="6"/>
      <c r="AQ6505" s="6"/>
      <c r="AR6505" s="6"/>
      <c r="AS6505" s="6"/>
      <c r="AT6505" s="6"/>
      <c r="AU6505" s="6"/>
      <c r="AV6505" s="6"/>
      <c r="AW6505" s="6"/>
      <c r="AX6505" s="6"/>
      <c r="AY6505" s="6"/>
      <c r="AZ6505" s="6"/>
      <c r="BA6505" s="6"/>
      <c r="BB6505" s="6"/>
      <c r="BC6505" s="6"/>
      <c r="BD6505" s="6"/>
      <c r="BE6505" s="6"/>
      <c r="BF6505" s="6"/>
      <c r="BG6505" s="10"/>
    </row>
    <row r="6506" spans="34:59" x14ac:dyDescent="0.25">
      <c r="AH6506" s="10"/>
      <c r="AI6506" s="6"/>
    </row>
    <row r="6507" spans="34:59" x14ac:dyDescent="0.25">
      <c r="AH6507" s="6"/>
      <c r="AI6507" s="6"/>
      <c r="AJ6507" s="6"/>
      <c r="AK6507" s="6"/>
      <c r="AL6507" s="6"/>
      <c r="AM6507" s="6"/>
      <c r="AN6507" s="6"/>
      <c r="AO6507" s="6"/>
      <c r="AP6507" s="6"/>
      <c r="AQ6507" s="6"/>
      <c r="AR6507" s="6"/>
      <c r="AS6507" s="6"/>
      <c r="AT6507" s="6"/>
      <c r="AU6507" s="6"/>
      <c r="AV6507" s="6"/>
      <c r="AW6507" s="6"/>
      <c r="AX6507" s="6"/>
      <c r="AY6507" s="6"/>
      <c r="AZ6507" s="6"/>
      <c r="BA6507" s="6"/>
      <c r="BB6507" s="6"/>
      <c r="BC6507" s="6"/>
      <c r="BD6507" s="6"/>
      <c r="BE6507" s="6"/>
      <c r="BF6507" s="6"/>
      <c r="BG6507" s="6"/>
    </row>
    <row r="6508" spans="34:59" x14ac:dyDescent="0.25">
      <c r="AH6508" s="10"/>
      <c r="AI6508" s="6"/>
      <c r="AJ6508" s="10"/>
      <c r="AK6508" s="10"/>
      <c r="AL6508" s="10"/>
      <c r="AM6508" s="10"/>
      <c r="AN6508" s="10"/>
      <c r="AO6508" s="10"/>
      <c r="AP6508" s="10"/>
      <c r="AQ6508" s="10"/>
      <c r="AR6508" s="10"/>
      <c r="AS6508" s="10"/>
      <c r="AT6508" s="10"/>
      <c r="AU6508" s="10"/>
      <c r="AV6508" s="10"/>
      <c r="AW6508" s="10"/>
      <c r="AX6508" s="10"/>
      <c r="AY6508" s="10"/>
      <c r="AZ6508" s="10"/>
      <c r="BA6508" s="10"/>
      <c r="BB6508" s="10"/>
      <c r="BC6508" s="10"/>
      <c r="BD6508" s="10"/>
      <c r="BE6508" s="10"/>
      <c r="BF6508" s="10"/>
      <c r="BG6508" s="6"/>
    </row>
    <row r="6509" spans="34:59" x14ac:dyDescent="0.25">
      <c r="AH6509" s="6"/>
      <c r="AI6509" s="6"/>
      <c r="AJ6509" s="6"/>
      <c r="AK6509" s="6"/>
      <c r="AL6509" s="6"/>
      <c r="AM6509" s="6"/>
      <c r="AN6509" s="6"/>
      <c r="AO6509" s="6"/>
      <c r="AP6509" s="6"/>
      <c r="AQ6509" s="6"/>
      <c r="AR6509" s="6"/>
      <c r="AS6509" s="6"/>
      <c r="AT6509" s="6"/>
      <c r="AU6509" s="6"/>
      <c r="AV6509" s="6"/>
      <c r="AW6509" s="6"/>
      <c r="AX6509" s="6"/>
      <c r="AY6509" s="6"/>
      <c r="AZ6509" s="6"/>
      <c r="BA6509" s="6"/>
      <c r="BB6509" s="6"/>
      <c r="BC6509" s="6"/>
      <c r="BD6509" s="6"/>
      <c r="BE6509" s="6"/>
      <c r="BF6509" s="6"/>
      <c r="BG6509" s="10"/>
    </row>
    <row r="6510" spans="34:59" x14ac:dyDescent="0.25">
      <c r="AH6510" s="10"/>
      <c r="AI6510" s="6"/>
    </row>
    <row r="6511" spans="34:59" x14ac:dyDescent="0.25">
      <c r="AH6511" s="6"/>
      <c r="AI6511" s="6"/>
      <c r="AJ6511" s="6"/>
      <c r="AK6511" s="6"/>
      <c r="AL6511" s="6"/>
      <c r="AM6511" s="6"/>
      <c r="AN6511" s="6"/>
      <c r="AO6511" s="6"/>
      <c r="AP6511" s="6"/>
      <c r="AQ6511" s="6"/>
      <c r="AR6511" s="6"/>
      <c r="AS6511" s="6"/>
      <c r="AT6511" s="6"/>
      <c r="AU6511" s="6"/>
      <c r="AV6511" s="6"/>
      <c r="AW6511" s="6"/>
      <c r="AX6511" s="6"/>
      <c r="AY6511" s="6"/>
      <c r="AZ6511" s="6"/>
      <c r="BA6511" s="6"/>
      <c r="BB6511" s="6"/>
      <c r="BC6511" s="6"/>
      <c r="BD6511" s="6"/>
      <c r="BE6511" s="6"/>
      <c r="BF6511" s="6"/>
      <c r="BG6511" s="6"/>
    </row>
    <row r="6512" spans="34:59" x14ac:dyDescent="0.25">
      <c r="AH6512" s="10"/>
      <c r="AI6512" s="6"/>
      <c r="AJ6512" s="10"/>
      <c r="AK6512" s="10"/>
      <c r="AL6512" s="10"/>
      <c r="AM6512" s="10"/>
      <c r="AN6512" s="10"/>
      <c r="AO6512" s="10"/>
      <c r="AP6512" s="10"/>
      <c r="AQ6512" s="10"/>
      <c r="AR6512" s="10"/>
      <c r="AS6512" s="10"/>
      <c r="AT6512" s="10"/>
      <c r="AU6512" s="10"/>
      <c r="AV6512" s="10"/>
      <c r="AW6512" s="10"/>
      <c r="AX6512" s="10"/>
      <c r="AY6512" s="10"/>
      <c r="AZ6512" s="10"/>
      <c r="BA6512" s="10"/>
      <c r="BB6512" s="10"/>
      <c r="BC6512" s="10"/>
      <c r="BD6512" s="10"/>
      <c r="BE6512" s="10"/>
      <c r="BF6512" s="10"/>
      <c r="BG6512" s="6"/>
    </row>
    <row r="6513" spans="34:59" x14ac:dyDescent="0.25">
      <c r="AH6513" s="6"/>
      <c r="AI6513" s="6"/>
      <c r="AJ6513" s="6"/>
      <c r="AK6513" s="6"/>
      <c r="AL6513" s="6"/>
      <c r="AM6513" s="6"/>
      <c r="AN6513" s="6"/>
      <c r="AO6513" s="6"/>
      <c r="AP6513" s="6"/>
      <c r="AQ6513" s="6"/>
      <c r="AR6513" s="6"/>
      <c r="AS6513" s="6"/>
      <c r="AT6513" s="6"/>
      <c r="AU6513" s="6"/>
      <c r="AV6513" s="6"/>
      <c r="AW6513" s="6"/>
      <c r="AX6513" s="6"/>
      <c r="AY6513" s="6"/>
      <c r="AZ6513" s="6"/>
      <c r="BA6513" s="6"/>
      <c r="BB6513" s="6"/>
      <c r="BC6513" s="6"/>
      <c r="BD6513" s="6"/>
      <c r="BE6513" s="6"/>
      <c r="BF6513" s="6"/>
      <c r="BG6513" s="10"/>
    </row>
    <row r="6514" spans="34:59" x14ac:dyDescent="0.25">
      <c r="AH6514" s="10"/>
      <c r="AI6514" s="6"/>
    </row>
    <row r="6515" spans="34:59" x14ac:dyDescent="0.25">
      <c r="AH6515" s="6"/>
      <c r="AI6515" s="6"/>
      <c r="AJ6515" s="6"/>
      <c r="AK6515" s="6"/>
      <c r="AL6515" s="6"/>
      <c r="AM6515" s="6"/>
      <c r="AN6515" s="6"/>
      <c r="AO6515" s="6"/>
      <c r="AP6515" s="6"/>
      <c r="AQ6515" s="6"/>
      <c r="AR6515" s="6"/>
      <c r="AS6515" s="6"/>
      <c r="AT6515" s="6"/>
      <c r="AU6515" s="6"/>
      <c r="AV6515" s="6"/>
      <c r="AW6515" s="6"/>
      <c r="AX6515" s="6"/>
      <c r="AY6515" s="6"/>
      <c r="AZ6515" s="6"/>
      <c r="BA6515" s="6"/>
      <c r="BB6515" s="6"/>
      <c r="BC6515" s="6"/>
      <c r="BD6515" s="6"/>
      <c r="BE6515" s="6"/>
      <c r="BF6515" s="6"/>
      <c r="BG6515" s="6"/>
    </row>
    <row r="6516" spans="34:59" x14ac:dyDescent="0.25">
      <c r="AH6516" s="10"/>
      <c r="AI6516" s="6"/>
      <c r="AJ6516" s="10"/>
      <c r="AK6516" s="10"/>
      <c r="AL6516" s="10"/>
      <c r="AM6516" s="10"/>
      <c r="AN6516" s="10"/>
      <c r="AO6516" s="10"/>
      <c r="AP6516" s="10"/>
      <c r="AQ6516" s="10"/>
      <c r="AR6516" s="10"/>
      <c r="AS6516" s="10"/>
      <c r="AT6516" s="10"/>
      <c r="AU6516" s="10"/>
      <c r="AV6516" s="10"/>
      <c r="AW6516" s="10"/>
      <c r="AX6516" s="10"/>
      <c r="AY6516" s="10"/>
      <c r="AZ6516" s="10"/>
      <c r="BA6516" s="10"/>
      <c r="BB6516" s="10"/>
      <c r="BC6516" s="10"/>
      <c r="BD6516" s="10"/>
      <c r="BE6516" s="10"/>
      <c r="BF6516" s="10"/>
      <c r="BG6516" s="6"/>
    </row>
    <row r="6517" spans="34:59" x14ac:dyDescent="0.25">
      <c r="AH6517" s="6"/>
      <c r="AI6517" s="6"/>
      <c r="AJ6517" s="6"/>
      <c r="AK6517" s="6"/>
      <c r="AL6517" s="6"/>
      <c r="AM6517" s="6"/>
      <c r="AN6517" s="6"/>
      <c r="AO6517" s="6"/>
      <c r="AP6517" s="6"/>
      <c r="AQ6517" s="6"/>
      <c r="AR6517" s="6"/>
      <c r="AS6517" s="6"/>
      <c r="AT6517" s="6"/>
      <c r="AU6517" s="6"/>
      <c r="AV6517" s="6"/>
      <c r="AW6517" s="6"/>
      <c r="AX6517" s="6"/>
      <c r="AY6517" s="6"/>
      <c r="AZ6517" s="6"/>
      <c r="BA6517" s="6"/>
      <c r="BB6517" s="6"/>
      <c r="BC6517" s="6"/>
      <c r="BD6517" s="6"/>
      <c r="BE6517" s="6"/>
      <c r="BF6517" s="6"/>
      <c r="BG6517" s="10"/>
    </row>
    <row r="6518" spans="34:59" x14ac:dyDescent="0.25">
      <c r="AH6518" s="10"/>
      <c r="AI6518" s="6"/>
    </row>
    <row r="6519" spans="34:59" x14ac:dyDescent="0.25">
      <c r="AH6519" s="6"/>
      <c r="AI6519" s="6"/>
      <c r="AJ6519" s="6"/>
      <c r="AK6519" s="6"/>
      <c r="AL6519" s="6"/>
      <c r="AM6519" s="6"/>
      <c r="AN6519" s="6"/>
      <c r="AO6519" s="6"/>
      <c r="AP6519" s="6"/>
      <c r="AQ6519" s="6"/>
      <c r="AR6519" s="6"/>
      <c r="AS6519" s="6"/>
      <c r="AT6519" s="6"/>
      <c r="AU6519" s="6"/>
      <c r="AV6519" s="6"/>
      <c r="AW6519" s="6"/>
      <c r="AX6519" s="6"/>
      <c r="AY6519" s="6"/>
      <c r="AZ6519" s="6"/>
      <c r="BA6519" s="6"/>
      <c r="BB6519" s="6"/>
      <c r="BC6519" s="6"/>
      <c r="BD6519" s="6"/>
      <c r="BE6519" s="6"/>
      <c r="BF6519" s="6"/>
      <c r="BG6519" s="6"/>
    </row>
    <row r="6520" spans="34:59" x14ac:dyDescent="0.25">
      <c r="AH6520" s="10"/>
      <c r="AI6520" s="6"/>
      <c r="AJ6520" s="10"/>
      <c r="AK6520" s="10"/>
      <c r="AL6520" s="10"/>
      <c r="AM6520" s="10"/>
      <c r="AN6520" s="10"/>
      <c r="AO6520" s="10"/>
      <c r="AP6520" s="10"/>
      <c r="AQ6520" s="10"/>
      <c r="AR6520" s="10"/>
      <c r="AS6520" s="10"/>
      <c r="AT6520" s="10"/>
      <c r="AU6520" s="10"/>
      <c r="AV6520" s="10"/>
      <c r="AW6520" s="10"/>
      <c r="AX6520" s="10"/>
      <c r="AY6520" s="10"/>
      <c r="AZ6520" s="10"/>
      <c r="BA6520" s="10"/>
      <c r="BB6520" s="10"/>
      <c r="BC6520" s="10"/>
      <c r="BD6520" s="10"/>
      <c r="BE6520" s="10"/>
      <c r="BF6520" s="10"/>
      <c r="BG6520" s="6"/>
    </row>
    <row r="6521" spans="34:59" x14ac:dyDescent="0.25">
      <c r="AH6521" s="6"/>
      <c r="AI6521" s="6"/>
      <c r="AJ6521" s="6"/>
      <c r="AK6521" s="6"/>
      <c r="AL6521" s="6"/>
      <c r="AM6521" s="6"/>
      <c r="AN6521" s="6"/>
      <c r="AO6521" s="6"/>
      <c r="AP6521" s="6"/>
      <c r="AQ6521" s="6"/>
      <c r="AR6521" s="6"/>
      <c r="AS6521" s="6"/>
      <c r="AT6521" s="6"/>
      <c r="AU6521" s="6"/>
      <c r="AV6521" s="6"/>
      <c r="AW6521" s="6"/>
      <c r="AX6521" s="6"/>
      <c r="AY6521" s="6"/>
      <c r="AZ6521" s="6"/>
      <c r="BA6521" s="6"/>
      <c r="BB6521" s="6"/>
      <c r="BC6521" s="6"/>
      <c r="BD6521" s="6"/>
      <c r="BE6521" s="6"/>
      <c r="BF6521" s="6"/>
      <c r="BG6521" s="10"/>
    </row>
    <row r="6522" spans="34:59" x14ac:dyDescent="0.25">
      <c r="AH6522" s="10"/>
      <c r="AI6522" s="6"/>
    </row>
    <row r="6523" spans="34:59" x14ac:dyDescent="0.25">
      <c r="AH6523" s="6"/>
      <c r="AI6523" s="6"/>
      <c r="AJ6523" s="6"/>
      <c r="AK6523" s="6"/>
      <c r="AL6523" s="6"/>
      <c r="AM6523" s="6"/>
      <c r="AN6523" s="6"/>
      <c r="AO6523" s="6"/>
      <c r="AP6523" s="6"/>
      <c r="AQ6523" s="6"/>
      <c r="AR6523" s="6"/>
      <c r="AS6523" s="6"/>
      <c r="AT6523" s="6"/>
      <c r="AU6523" s="6"/>
      <c r="AV6523" s="6"/>
      <c r="AW6523" s="6"/>
      <c r="AX6523" s="6"/>
      <c r="AY6523" s="6"/>
      <c r="AZ6523" s="6"/>
      <c r="BA6523" s="6"/>
      <c r="BB6523" s="6"/>
      <c r="BC6523" s="6"/>
      <c r="BD6523" s="6"/>
      <c r="BE6523" s="6"/>
      <c r="BF6523" s="6"/>
      <c r="BG6523" s="6"/>
    </row>
    <row r="6524" spans="34:59" x14ac:dyDescent="0.25">
      <c r="AH6524" s="10"/>
      <c r="AI6524" s="6"/>
      <c r="AJ6524" s="10"/>
      <c r="AK6524" s="10"/>
      <c r="AL6524" s="10"/>
      <c r="AM6524" s="10"/>
      <c r="AN6524" s="10"/>
      <c r="AO6524" s="10"/>
      <c r="AP6524" s="10"/>
      <c r="AQ6524" s="10"/>
      <c r="AR6524" s="10"/>
      <c r="AS6524" s="10"/>
      <c r="AT6524" s="10"/>
      <c r="AU6524" s="10"/>
      <c r="AV6524" s="10"/>
      <c r="AW6524" s="10"/>
      <c r="AX6524" s="10"/>
      <c r="AY6524" s="10"/>
      <c r="AZ6524" s="10"/>
      <c r="BA6524" s="10"/>
      <c r="BB6524" s="10"/>
      <c r="BC6524" s="10"/>
      <c r="BD6524" s="10"/>
      <c r="BE6524" s="10"/>
      <c r="BF6524" s="10"/>
      <c r="BG6524" s="6"/>
    </row>
    <row r="6525" spans="34:59" x14ac:dyDescent="0.25">
      <c r="AH6525" s="6"/>
      <c r="AI6525" s="6"/>
      <c r="AJ6525" s="6"/>
      <c r="AK6525" s="6"/>
      <c r="AL6525" s="6"/>
      <c r="AM6525" s="6"/>
      <c r="AN6525" s="6"/>
      <c r="AO6525" s="6"/>
      <c r="AP6525" s="6"/>
      <c r="AQ6525" s="6"/>
      <c r="AR6525" s="6"/>
      <c r="AS6525" s="6"/>
      <c r="AT6525" s="6"/>
      <c r="AU6525" s="6"/>
      <c r="AV6525" s="6"/>
      <c r="AW6525" s="6"/>
      <c r="AX6525" s="6"/>
      <c r="AY6525" s="6"/>
      <c r="AZ6525" s="6"/>
      <c r="BA6525" s="6"/>
      <c r="BB6525" s="6"/>
      <c r="BC6525" s="6"/>
      <c r="BD6525" s="6"/>
      <c r="BE6525" s="6"/>
      <c r="BF6525" s="6"/>
      <c r="BG6525" s="10"/>
    </row>
    <row r="6526" spans="34:59" x14ac:dyDescent="0.25">
      <c r="AH6526" s="10"/>
      <c r="AI6526" s="6"/>
    </row>
    <row r="6527" spans="34:59" x14ac:dyDescent="0.25">
      <c r="AH6527" s="6"/>
      <c r="AI6527" s="6"/>
      <c r="AJ6527" s="6"/>
      <c r="AK6527" s="6"/>
      <c r="AL6527" s="6"/>
      <c r="AM6527" s="6"/>
      <c r="AN6527" s="6"/>
      <c r="AO6527" s="6"/>
      <c r="AP6527" s="6"/>
      <c r="AQ6527" s="6"/>
      <c r="AR6527" s="6"/>
      <c r="AS6527" s="6"/>
      <c r="AT6527" s="6"/>
      <c r="AU6527" s="6"/>
      <c r="AV6527" s="6"/>
      <c r="AW6527" s="6"/>
      <c r="AX6527" s="6"/>
      <c r="AY6527" s="6"/>
      <c r="AZ6527" s="6"/>
      <c r="BA6527" s="6"/>
      <c r="BB6527" s="6"/>
      <c r="BC6527" s="6"/>
      <c r="BD6527" s="6"/>
      <c r="BE6527" s="6"/>
      <c r="BF6527" s="6"/>
      <c r="BG6527" s="6"/>
    </row>
    <row r="6528" spans="34:59" x14ac:dyDescent="0.25">
      <c r="AH6528" s="10"/>
      <c r="AI6528" s="6"/>
      <c r="AJ6528" s="10"/>
      <c r="AK6528" s="10"/>
      <c r="AL6528" s="10"/>
      <c r="AM6528" s="10"/>
      <c r="AN6528" s="10"/>
      <c r="AO6528" s="10"/>
      <c r="AP6528" s="10"/>
      <c r="AQ6528" s="10"/>
      <c r="AR6528" s="10"/>
      <c r="AS6528" s="10"/>
      <c r="AT6528" s="10"/>
      <c r="AU6528" s="10"/>
      <c r="AV6528" s="10"/>
      <c r="AW6528" s="10"/>
      <c r="AX6528" s="10"/>
      <c r="AY6528" s="10"/>
      <c r="AZ6528" s="10"/>
      <c r="BA6528" s="10"/>
      <c r="BB6528" s="10"/>
      <c r="BC6528" s="10"/>
      <c r="BD6528" s="10"/>
      <c r="BE6528" s="10"/>
      <c r="BF6528" s="10"/>
      <c r="BG6528" s="6"/>
    </row>
    <row r="6529" spans="34:59" x14ac:dyDescent="0.25">
      <c r="AH6529" s="6"/>
      <c r="AI6529" s="6"/>
      <c r="AJ6529" s="6"/>
      <c r="AK6529" s="6"/>
      <c r="AL6529" s="6"/>
      <c r="AM6529" s="6"/>
      <c r="AN6529" s="6"/>
      <c r="AO6529" s="6"/>
      <c r="AP6529" s="6"/>
      <c r="AQ6529" s="6"/>
      <c r="AR6529" s="6"/>
      <c r="AS6529" s="6"/>
      <c r="AT6529" s="6"/>
      <c r="AU6529" s="6"/>
      <c r="AV6529" s="6"/>
      <c r="AW6529" s="6"/>
      <c r="AX6529" s="6"/>
      <c r="AY6529" s="6"/>
      <c r="AZ6529" s="6"/>
      <c r="BA6529" s="6"/>
      <c r="BB6529" s="6"/>
      <c r="BC6529" s="6"/>
      <c r="BD6529" s="6"/>
      <c r="BE6529" s="6"/>
      <c r="BF6529" s="6"/>
      <c r="BG6529" s="10"/>
    </row>
    <row r="6530" spans="34:59" x14ac:dyDescent="0.25">
      <c r="AH6530" s="10"/>
      <c r="AI6530" s="6"/>
    </row>
    <row r="6531" spans="34:59" x14ac:dyDescent="0.25">
      <c r="AH6531" s="6"/>
      <c r="AI6531" s="6"/>
      <c r="AJ6531" s="6"/>
      <c r="AK6531" s="6"/>
      <c r="AL6531" s="6"/>
      <c r="AM6531" s="6"/>
      <c r="AN6531" s="6"/>
      <c r="AO6531" s="6"/>
      <c r="AP6531" s="6"/>
      <c r="AQ6531" s="6"/>
      <c r="AR6531" s="6"/>
      <c r="AS6531" s="6"/>
      <c r="AT6531" s="6"/>
      <c r="AU6531" s="6"/>
      <c r="AV6531" s="6"/>
      <c r="AW6531" s="6"/>
      <c r="AX6531" s="6"/>
      <c r="AY6531" s="6"/>
      <c r="AZ6531" s="6"/>
      <c r="BA6531" s="6"/>
      <c r="BB6531" s="6"/>
      <c r="BC6531" s="6"/>
      <c r="BD6531" s="6"/>
      <c r="BE6531" s="6"/>
      <c r="BF6531" s="6"/>
      <c r="BG6531" s="6"/>
    </row>
    <row r="6532" spans="34:59" x14ac:dyDescent="0.25">
      <c r="AH6532" s="10"/>
      <c r="AI6532" s="6"/>
      <c r="AJ6532" s="10"/>
      <c r="AK6532" s="10"/>
      <c r="AL6532" s="10"/>
      <c r="AM6532" s="10"/>
      <c r="AN6532" s="10"/>
      <c r="AO6532" s="10"/>
      <c r="AP6532" s="10"/>
      <c r="AQ6532" s="10"/>
      <c r="AR6532" s="10"/>
      <c r="AS6532" s="10"/>
      <c r="AT6532" s="10"/>
      <c r="AU6532" s="10"/>
      <c r="AV6532" s="10"/>
      <c r="AW6532" s="10"/>
      <c r="AX6532" s="10"/>
      <c r="AY6532" s="10"/>
      <c r="AZ6532" s="10"/>
      <c r="BA6532" s="10"/>
      <c r="BB6532" s="10"/>
      <c r="BC6532" s="10"/>
      <c r="BD6532" s="10"/>
      <c r="BE6532" s="10"/>
      <c r="BF6532" s="10"/>
      <c r="BG6532" s="6"/>
    </row>
    <row r="6533" spans="34:59" x14ac:dyDescent="0.25">
      <c r="AH6533" s="6"/>
      <c r="AI6533" s="6"/>
      <c r="AJ6533" s="6"/>
      <c r="AK6533" s="6"/>
      <c r="AL6533" s="6"/>
      <c r="AM6533" s="6"/>
      <c r="AN6533" s="6"/>
      <c r="AO6533" s="6"/>
      <c r="AP6533" s="6"/>
      <c r="AQ6533" s="6"/>
      <c r="AR6533" s="6"/>
      <c r="AS6533" s="6"/>
      <c r="AT6533" s="6"/>
      <c r="AU6533" s="6"/>
      <c r="AV6533" s="6"/>
      <c r="AW6533" s="6"/>
      <c r="AX6533" s="6"/>
      <c r="AY6533" s="6"/>
      <c r="AZ6533" s="6"/>
      <c r="BA6533" s="6"/>
      <c r="BB6533" s="6"/>
      <c r="BC6533" s="6"/>
      <c r="BD6533" s="6"/>
      <c r="BE6533" s="6"/>
      <c r="BF6533" s="6"/>
      <c r="BG6533" s="10"/>
    </row>
    <row r="6534" spans="34:59" x14ac:dyDescent="0.25">
      <c r="AH6534" s="10"/>
      <c r="AI6534" s="6"/>
    </row>
    <row r="6535" spans="34:59" x14ac:dyDescent="0.25">
      <c r="AH6535" s="6"/>
      <c r="AI6535" s="6"/>
      <c r="AJ6535" s="6"/>
      <c r="AK6535" s="6"/>
      <c r="AL6535" s="6"/>
      <c r="AM6535" s="6"/>
      <c r="AN6535" s="6"/>
      <c r="AO6535" s="6"/>
      <c r="AP6535" s="6"/>
      <c r="AQ6535" s="6"/>
      <c r="AR6535" s="6"/>
      <c r="AS6535" s="6"/>
      <c r="AT6535" s="6"/>
      <c r="AU6535" s="6"/>
      <c r="AV6535" s="6"/>
      <c r="AW6535" s="6"/>
      <c r="AX6535" s="6"/>
      <c r="AY6535" s="6"/>
      <c r="AZ6535" s="6"/>
      <c r="BA6535" s="6"/>
      <c r="BB6535" s="6"/>
      <c r="BC6535" s="6"/>
      <c r="BD6535" s="6"/>
      <c r="BE6535" s="6"/>
      <c r="BF6535" s="6"/>
      <c r="BG6535" s="6"/>
    </row>
    <row r="6536" spans="34:59" x14ac:dyDescent="0.25">
      <c r="AH6536" s="10"/>
      <c r="AI6536" s="6"/>
      <c r="AJ6536" s="10"/>
      <c r="AK6536" s="10"/>
      <c r="AL6536" s="10"/>
      <c r="AM6536" s="10"/>
      <c r="AN6536" s="10"/>
      <c r="AO6536" s="10"/>
      <c r="AP6536" s="10"/>
      <c r="AQ6536" s="10"/>
      <c r="AR6536" s="10"/>
      <c r="AS6536" s="10"/>
      <c r="AT6536" s="10"/>
      <c r="AU6536" s="10"/>
      <c r="AV6536" s="10"/>
      <c r="AW6536" s="10"/>
      <c r="AX6536" s="10"/>
      <c r="AY6536" s="10"/>
      <c r="AZ6536" s="10"/>
      <c r="BA6536" s="10"/>
      <c r="BB6536" s="10"/>
      <c r="BC6536" s="10"/>
      <c r="BD6536" s="10"/>
      <c r="BE6536" s="10"/>
      <c r="BF6536" s="10"/>
      <c r="BG6536" s="6"/>
    </row>
    <row r="6537" spans="34:59" x14ac:dyDescent="0.25">
      <c r="AH6537" s="6"/>
      <c r="AI6537" s="6"/>
      <c r="AJ6537" s="6"/>
      <c r="AK6537" s="6"/>
      <c r="AL6537" s="6"/>
      <c r="AM6537" s="6"/>
      <c r="AN6537" s="6"/>
      <c r="AO6537" s="6"/>
      <c r="AP6537" s="6"/>
      <c r="AQ6537" s="6"/>
      <c r="AR6537" s="6"/>
      <c r="AS6537" s="6"/>
      <c r="AT6537" s="6"/>
      <c r="AU6537" s="6"/>
      <c r="AV6537" s="6"/>
      <c r="AW6537" s="6"/>
      <c r="AX6537" s="6"/>
      <c r="AY6537" s="6"/>
      <c r="AZ6537" s="6"/>
      <c r="BA6537" s="6"/>
      <c r="BB6537" s="6"/>
      <c r="BC6537" s="6"/>
      <c r="BD6537" s="6"/>
      <c r="BE6537" s="6"/>
      <c r="BF6537" s="6"/>
      <c r="BG6537" s="10"/>
    </row>
    <row r="6538" spans="34:59" x14ac:dyDescent="0.25">
      <c r="AH6538" s="10"/>
      <c r="AI6538" s="6"/>
    </row>
    <row r="6539" spans="34:59" x14ac:dyDescent="0.25">
      <c r="AH6539" s="6"/>
      <c r="AI6539" s="6"/>
      <c r="AJ6539" s="6"/>
      <c r="AK6539" s="6"/>
      <c r="AL6539" s="6"/>
      <c r="AM6539" s="6"/>
      <c r="AN6539" s="6"/>
      <c r="AO6539" s="6"/>
      <c r="AP6539" s="6"/>
      <c r="AQ6539" s="6"/>
      <c r="AR6539" s="6"/>
      <c r="AS6539" s="6"/>
      <c r="AT6539" s="6"/>
      <c r="AU6539" s="6"/>
      <c r="AV6539" s="6"/>
      <c r="AW6539" s="6"/>
      <c r="AX6539" s="6"/>
      <c r="AY6539" s="6"/>
      <c r="AZ6539" s="6"/>
      <c r="BA6539" s="6"/>
      <c r="BB6539" s="6"/>
      <c r="BC6539" s="6"/>
      <c r="BD6539" s="6"/>
      <c r="BE6539" s="6"/>
      <c r="BF6539" s="6"/>
      <c r="BG6539" s="6"/>
    </row>
    <row r="6540" spans="34:59" x14ac:dyDescent="0.25">
      <c r="AH6540" s="10"/>
      <c r="AI6540" s="6"/>
      <c r="AJ6540" s="10"/>
      <c r="AK6540" s="10"/>
      <c r="AL6540" s="10"/>
      <c r="AM6540" s="10"/>
      <c r="AN6540" s="10"/>
      <c r="AO6540" s="10"/>
      <c r="AP6540" s="10"/>
      <c r="AQ6540" s="10"/>
      <c r="AR6540" s="10"/>
      <c r="AS6540" s="10"/>
      <c r="AT6540" s="10"/>
      <c r="AU6540" s="10"/>
      <c r="AV6540" s="10"/>
      <c r="AW6540" s="10"/>
      <c r="AX6540" s="10"/>
      <c r="AY6540" s="10"/>
      <c r="AZ6540" s="10"/>
      <c r="BA6540" s="10"/>
      <c r="BB6540" s="10"/>
      <c r="BC6540" s="10"/>
      <c r="BD6540" s="10"/>
      <c r="BE6540" s="10"/>
      <c r="BF6540" s="10"/>
      <c r="BG6540" s="6"/>
    </row>
    <row r="6541" spans="34:59" x14ac:dyDescent="0.25">
      <c r="AH6541" s="6"/>
      <c r="AI6541" s="6"/>
      <c r="AJ6541" s="6"/>
      <c r="AK6541" s="6"/>
      <c r="AL6541" s="6"/>
      <c r="AM6541" s="6"/>
      <c r="AN6541" s="6"/>
      <c r="AO6541" s="6"/>
      <c r="AP6541" s="6"/>
      <c r="AQ6541" s="6"/>
      <c r="AR6541" s="6"/>
      <c r="AS6541" s="6"/>
      <c r="AT6541" s="6"/>
      <c r="AU6541" s="6"/>
      <c r="AV6541" s="6"/>
      <c r="AW6541" s="6"/>
      <c r="AX6541" s="6"/>
      <c r="AY6541" s="6"/>
      <c r="AZ6541" s="6"/>
      <c r="BA6541" s="6"/>
      <c r="BB6541" s="6"/>
      <c r="BC6541" s="6"/>
      <c r="BD6541" s="6"/>
      <c r="BE6541" s="6"/>
      <c r="BF6541" s="6"/>
      <c r="BG6541" s="10"/>
    </row>
    <row r="6542" spans="34:59" x14ac:dyDescent="0.25">
      <c r="AH6542" s="10"/>
      <c r="AI6542" s="6"/>
    </row>
    <row r="6543" spans="34:59" x14ac:dyDescent="0.25">
      <c r="AH6543" s="6"/>
      <c r="AI6543" s="6"/>
      <c r="AJ6543" s="6"/>
      <c r="AK6543" s="6"/>
      <c r="AL6543" s="6"/>
      <c r="AM6543" s="6"/>
      <c r="AN6543" s="6"/>
      <c r="AO6543" s="6"/>
      <c r="AP6543" s="6"/>
      <c r="AQ6543" s="6"/>
      <c r="AR6543" s="6"/>
      <c r="AS6543" s="6"/>
      <c r="AT6543" s="6"/>
      <c r="AU6543" s="6"/>
      <c r="AV6543" s="6"/>
      <c r="AW6543" s="6"/>
      <c r="AX6543" s="6"/>
      <c r="AY6543" s="6"/>
      <c r="AZ6543" s="6"/>
      <c r="BA6543" s="6"/>
      <c r="BB6543" s="6"/>
      <c r="BC6543" s="6"/>
      <c r="BD6543" s="6"/>
      <c r="BE6543" s="6"/>
      <c r="BF6543" s="6"/>
      <c r="BG6543" s="6"/>
    </row>
    <row r="6544" spans="34:59" x14ac:dyDescent="0.25">
      <c r="AH6544" s="10"/>
      <c r="AI6544" s="6"/>
      <c r="AJ6544" s="10"/>
      <c r="AK6544" s="10"/>
      <c r="AL6544" s="10"/>
      <c r="AM6544" s="10"/>
      <c r="AN6544" s="10"/>
      <c r="AO6544" s="10"/>
      <c r="AP6544" s="10"/>
      <c r="AQ6544" s="10"/>
      <c r="AR6544" s="10"/>
      <c r="AS6544" s="10"/>
      <c r="AT6544" s="10"/>
      <c r="AU6544" s="10"/>
      <c r="AV6544" s="10"/>
      <c r="AW6544" s="10"/>
      <c r="AX6544" s="10"/>
      <c r="AY6544" s="10"/>
      <c r="AZ6544" s="10"/>
      <c r="BA6544" s="10"/>
      <c r="BB6544" s="10"/>
      <c r="BC6544" s="10"/>
      <c r="BD6544" s="10"/>
      <c r="BE6544" s="10"/>
      <c r="BF6544" s="10"/>
      <c r="BG6544" s="6"/>
    </row>
    <row r="6545" spans="34:59" x14ac:dyDescent="0.25">
      <c r="AH6545" s="6"/>
      <c r="AI6545" s="6"/>
      <c r="AJ6545" s="6"/>
      <c r="AK6545" s="6"/>
      <c r="AL6545" s="6"/>
      <c r="AM6545" s="6"/>
      <c r="AN6545" s="6"/>
      <c r="AO6545" s="6"/>
      <c r="AP6545" s="6"/>
      <c r="AQ6545" s="6"/>
      <c r="AR6545" s="6"/>
      <c r="AS6545" s="6"/>
      <c r="AT6545" s="6"/>
      <c r="AU6545" s="6"/>
      <c r="AV6545" s="6"/>
      <c r="AW6545" s="6"/>
      <c r="AX6545" s="6"/>
      <c r="AY6545" s="6"/>
      <c r="AZ6545" s="6"/>
      <c r="BA6545" s="6"/>
      <c r="BB6545" s="6"/>
      <c r="BC6545" s="6"/>
      <c r="BD6545" s="6"/>
      <c r="BE6545" s="6"/>
      <c r="BF6545" s="6"/>
      <c r="BG6545" s="10"/>
    </row>
    <row r="6546" spans="34:59" x14ac:dyDescent="0.25">
      <c r="AH6546" s="10"/>
      <c r="AI6546" s="6"/>
    </row>
    <row r="6547" spans="34:59" x14ac:dyDescent="0.25">
      <c r="AH6547" s="6"/>
      <c r="AI6547" s="6"/>
      <c r="AJ6547" s="6"/>
      <c r="AK6547" s="6"/>
      <c r="AL6547" s="6"/>
      <c r="AM6547" s="6"/>
      <c r="AN6547" s="6"/>
      <c r="AO6547" s="6"/>
      <c r="AP6547" s="6"/>
      <c r="AQ6547" s="6"/>
      <c r="AR6547" s="6"/>
      <c r="AS6547" s="6"/>
      <c r="AT6547" s="6"/>
      <c r="AU6547" s="6"/>
      <c r="AV6547" s="6"/>
      <c r="AW6547" s="6"/>
      <c r="AX6547" s="6"/>
      <c r="AY6547" s="6"/>
      <c r="AZ6547" s="6"/>
      <c r="BA6547" s="6"/>
      <c r="BB6547" s="6"/>
      <c r="BC6547" s="6"/>
      <c r="BD6547" s="6"/>
      <c r="BE6547" s="6"/>
      <c r="BF6547" s="6"/>
      <c r="BG6547" s="6"/>
    </row>
    <row r="6548" spans="34:59" x14ac:dyDescent="0.25">
      <c r="AH6548" s="10"/>
      <c r="AI6548" s="6"/>
      <c r="AJ6548" s="10"/>
      <c r="AK6548" s="10"/>
      <c r="AL6548" s="10"/>
      <c r="AM6548" s="10"/>
      <c r="AN6548" s="10"/>
      <c r="AO6548" s="10"/>
      <c r="AP6548" s="10"/>
      <c r="AQ6548" s="10"/>
      <c r="AR6548" s="10"/>
      <c r="AS6548" s="10"/>
      <c r="AT6548" s="10"/>
      <c r="AU6548" s="10"/>
      <c r="AV6548" s="10"/>
      <c r="AW6548" s="10"/>
      <c r="AX6548" s="10"/>
      <c r="AY6548" s="10"/>
      <c r="AZ6548" s="10"/>
      <c r="BA6548" s="10"/>
      <c r="BB6548" s="10"/>
      <c r="BC6548" s="10"/>
      <c r="BD6548" s="10"/>
      <c r="BE6548" s="10"/>
      <c r="BF6548" s="10"/>
      <c r="BG6548" s="6"/>
    </row>
    <row r="6549" spans="34:59" x14ac:dyDescent="0.25">
      <c r="AH6549" s="6"/>
      <c r="AI6549" s="6"/>
      <c r="AJ6549" s="6"/>
      <c r="AK6549" s="6"/>
      <c r="AL6549" s="6"/>
      <c r="AM6549" s="6"/>
      <c r="AN6549" s="6"/>
      <c r="AO6549" s="6"/>
      <c r="AP6549" s="6"/>
      <c r="AQ6549" s="6"/>
      <c r="AR6549" s="6"/>
      <c r="AS6549" s="6"/>
      <c r="AT6549" s="6"/>
      <c r="AU6549" s="6"/>
      <c r="AV6549" s="6"/>
      <c r="AW6549" s="6"/>
      <c r="AX6549" s="6"/>
      <c r="AY6549" s="6"/>
      <c r="AZ6549" s="6"/>
      <c r="BA6549" s="6"/>
      <c r="BB6549" s="6"/>
      <c r="BC6549" s="6"/>
      <c r="BD6549" s="6"/>
      <c r="BE6549" s="6"/>
      <c r="BF6549" s="6"/>
      <c r="BG6549" s="10"/>
    </row>
    <row r="6550" spans="34:59" x14ac:dyDescent="0.25">
      <c r="AH6550" s="10"/>
      <c r="AI6550" s="6"/>
    </row>
    <row r="6551" spans="34:59" x14ac:dyDescent="0.25">
      <c r="AH6551" s="6"/>
      <c r="AI6551" s="6"/>
      <c r="AJ6551" s="6"/>
      <c r="AK6551" s="6"/>
      <c r="AL6551" s="6"/>
      <c r="AM6551" s="6"/>
      <c r="AN6551" s="6"/>
      <c r="AO6551" s="6"/>
      <c r="AP6551" s="6"/>
      <c r="AQ6551" s="6"/>
      <c r="AR6551" s="6"/>
      <c r="AS6551" s="6"/>
      <c r="AT6551" s="6"/>
      <c r="AU6551" s="6"/>
      <c r="AV6551" s="6"/>
      <c r="AW6551" s="6"/>
      <c r="AX6551" s="6"/>
      <c r="AY6551" s="6"/>
      <c r="AZ6551" s="6"/>
      <c r="BA6551" s="6"/>
      <c r="BB6551" s="6"/>
      <c r="BC6551" s="6"/>
      <c r="BD6551" s="6"/>
      <c r="BE6551" s="6"/>
      <c r="BF6551" s="6"/>
      <c r="BG6551" s="6"/>
    </row>
    <row r="6552" spans="34:59" x14ac:dyDescent="0.25">
      <c r="AH6552" s="10"/>
      <c r="AI6552" s="6"/>
      <c r="AJ6552" s="10"/>
      <c r="AK6552" s="10"/>
      <c r="AL6552" s="10"/>
      <c r="AM6552" s="10"/>
      <c r="AN6552" s="10"/>
      <c r="AO6552" s="10"/>
      <c r="AP6552" s="10"/>
      <c r="AQ6552" s="10"/>
      <c r="AR6552" s="10"/>
      <c r="AS6552" s="10"/>
      <c r="AT6552" s="10"/>
      <c r="AU6552" s="10"/>
      <c r="AV6552" s="10"/>
      <c r="AW6552" s="10"/>
      <c r="AX6552" s="10"/>
      <c r="AY6552" s="10"/>
      <c r="AZ6552" s="10"/>
      <c r="BA6552" s="10"/>
      <c r="BB6552" s="10"/>
      <c r="BC6552" s="10"/>
      <c r="BD6552" s="10"/>
      <c r="BE6552" s="10"/>
      <c r="BF6552" s="10"/>
      <c r="BG6552" s="6"/>
    </row>
    <row r="6553" spans="34:59" x14ac:dyDescent="0.25">
      <c r="AH6553" s="6"/>
      <c r="AI6553" s="6"/>
      <c r="AJ6553" s="6"/>
      <c r="AK6553" s="6"/>
      <c r="AL6553" s="6"/>
      <c r="AM6553" s="6"/>
      <c r="AN6553" s="6"/>
      <c r="AO6553" s="6"/>
      <c r="AP6553" s="6"/>
      <c r="AQ6553" s="6"/>
      <c r="AR6553" s="6"/>
      <c r="AS6553" s="6"/>
      <c r="AT6553" s="6"/>
      <c r="AU6553" s="6"/>
      <c r="AV6553" s="6"/>
      <c r="AW6553" s="6"/>
      <c r="AX6553" s="6"/>
      <c r="AY6553" s="6"/>
      <c r="AZ6553" s="6"/>
      <c r="BA6553" s="6"/>
      <c r="BB6553" s="6"/>
      <c r="BC6553" s="6"/>
      <c r="BD6553" s="6"/>
      <c r="BE6553" s="6"/>
      <c r="BF6553" s="6"/>
      <c r="BG6553" s="10"/>
    </row>
    <row r="6554" spans="34:59" x14ac:dyDescent="0.25">
      <c r="AH6554" s="10"/>
      <c r="AI6554" s="6"/>
    </row>
    <row r="6555" spans="34:59" x14ac:dyDescent="0.25">
      <c r="AH6555" s="6"/>
      <c r="AI6555" s="6"/>
      <c r="AJ6555" s="6"/>
      <c r="AK6555" s="6"/>
      <c r="AL6555" s="6"/>
      <c r="AM6555" s="6"/>
      <c r="AN6555" s="6"/>
      <c r="AO6555" s="6"/>
      <c r="AP6555" s="6"/>
      <c r="AQ6555" s="6"/>
      <c r="AR6555" s="6"/>
      <c r="AS6555" s="6"/>
      <c r="AT6555" s="6"/>
      <c r="AU6555" s="6"/>
      <c r="AV6555" s="6"/>
      <c r="AW6555" s="6"/>
      <c r="AX6555" s="6"/>
      <c r="AY6555" s="6"/>
      <c r="AZ6555" s="6"/>
      <c r="BA6555" s="6"/>
      <c r="BB6555" s="6"/>
      <c r="BC6555" s="6"/>
      <c r="BD6555" s="6"/>
      <c r="BE6555" s="6"/>
      <c r="BF6555" s="6"/>
      <c r="BG6555" s="6"/>
    </row>
    <row r="6556" spans="34:59" x14ac:dyDescent="0.25">
      <c r="AH6556" s="10"/>
      <c r="AI6556" s="6"/>
      <c r="AJ6556" s="10"/>
      <c r="AK6556" s="10"/>
      <c r="AL6556" s="10"/>
      <c r="AM6556" s="10"/>
      <c r="AN6556" s="10"/>
      <c r="AO6556" s="10"/>
      <c r="AP6556" s="10"/>
      <c r="AQ6556" s="10"/>
      <c r="AR6556" s="10"/>
      <c r="AS6556" s="10"/>
      <c r="AT6556" s="10"/>
      <c r="AU6556" s="10"/>
      <c r="AV6556" s="10"/>
      <c r="AW6556" s="10"/>
      <c r="AX6556" s="10"/>
      <c r="AY6556" s="10"/>
      <c r="AZ6556" s="10"/>
      <c r="BA6556" s="10"/>
      <c r="BB6556" s="10"/>
      <c r="BC6556" s="10"/>
      <c r="BD6556" s="10"/>
      <c r="BE6556" s="10"/>
      <c r="BF6556" s="10"/>
      <c r="BG6556" s="6"/>
    </row>
    <row r="6557" spans="34:59" x14ac:dyDescent="0.25">
      <c r="AH6557" s="6"/>
      <c r="AI6557" s="6"/>
      <c r="AJ6557" s="6"/>
      <c r="AK6557" s="6"/>
      <c r="AL6557" s="6"/>
      <c r="AM6557" s="6"/>
      <c r="AN6557" s="6"/>
      <c r="AO6557" s="6"/>
      <c r="AP6557" s="6"/>
      <c r="AQ6557" s="6"/>
      <c r="AR6557" s="6"/>
      <c r="AS6557" s="6"/>
      <c r="AT6557" s="6"/>
      <c r="AU6557" s="6"/>
      <c r="AV6557" s="6"/>
      <c r="AW6557" s="6"/>
      <c r="AX6557" s="6"/>
      <c r="AY6557" s="6"/>
      <c r="AZ6557" s="6"/>
      <c r="BA6557" s="6"/>
      <c r="BB6557" s="6"/>
      <c r="BC6557" s="6"/>
      <c r="BD6557" s="6"/>
      <c r="BE6557" s="6"/>
      <c r="BF6557" s="6"/>
      <c r="BG6557" s="10"/>
    </row>
    <row r="6558" spans="34:59" x14ac:dyDescent="0.25">
      <c r="AH6558" s="10"/>
      <c r="AI6558" s="6"/>
    </row>
    <row r="6559" spans="34:59" x14ac:dyDescent="0.25">
      <c r="AH6559" s="6"/>
      <c r="AI6559" s="6"/>
      <c r="AJ6559" s="6"/>
      <c r="AK6559" s="6"/>
      <c r="AL6559" s="6"/>
      <c r="AM6559" s="6"/>
      <c r="AN6559" s="6"/>
      <c r="AO6559" s="6"/>
      <c r="AP6559" s="6"/>
      <c r="AQ6559" s="6"/>
      <c r="AR6559" s="6"/>
      <c r="AS6559" s="6"/>
      <c r="AT6559" s="6"/>
      <c r="AU6559" s="6"/>
      <c r="AV6559" s="6"/>
      <c r="AW6559" s="6"/>
      <c r="AX6559" s="6"/>
      <c r="AY6559" s="6"/>
      <c r="AZ6559" s="6"/>
      <c r="BA6559" s="6"/>
      <c r="BB6559" s="6"/>
      <c r="BC6559" s="6"/>
      <c r="BD6559" s="6"/>
      <c r="BE6559" s="6"/>
      <c r="BF6559" s="6"/>
      <c r="BG6559" s="6"/>
    </row>
    <row r="6560" spans="34:59" x14ac:dyDescent="0.25">
      <c r="AH6560" s="10"/>
      <c r="AI6560" s="6"/>
      <c r="AJ6560" s="10"/>
      <c r="AK6560" s="10"/>
      <c r="AL6560" s="10"/>
      <c r="AM6560" s="10"/>
      <c r="AN6560" s="10"/>
      <c r="AO6560" s="10"/>
      <c r="AP6560" s="10"/>
      <c r="AQ6560" s="10"/>
      <c r="AR6560" s="10"/>
      <c r="AS6560" s="10"/>
      <c r="AT6560" s="10"/>
      <c r="AU6560" s="10"/>
      <c r="AV6560" s="10"/>
      <c r="AW6560" s="10"/>
      <c r="AX6560" s="10"/>
      <c r="AY6560" s="10"/>
      <c r="AZ6560" s="10"/>
      <c r="BA6560" s="10"/>
      <c r="BB6560" s="10"/>
      <c r="BC6560" s="10"/>
      <c r="BD6560" s="10"/>
      <c r="BE6560" s="10"/>
      <c r="BF6560" s="10"/>
      <c r="BG6560" s="6"/>
    </row>
    <row r="6561" spans="34:59" x14ac:dyDescent="0.25">
      <c r="AH6561" s="6"/>
      <c r="AI6561" s="6"/>
      <c r="AJ6561" s="6"/>
      <c r="AK6561" s="6"/>
      <c r="AL6561" s="6"/>
      <c r="AM6561" s="6"/>
      <c r="AN6561" s="6"/>
      <c r="AO6561" s="6"/>
      <c r="AP6561" s="6"/>
      <c r="AQ6561" s="6"/>
      <c r="AR6561" s="6"/>
      <c r="AS6561" s="6"/>
      <c r="AT6561" s="6"/>
      <c r="AU6561" s="6"/>
      <c r="AV6561" s="6"/>
      <c r="AW6561" s="6"/>
      <c r="AX6561" s="6"/>
      <c r="AY6561" s="6"/>
      <c r="AZ6561" s="6"/>
      <c r="BA6561" s="6"/>
      <c r="BB6561" s="6"/>
      <c r="BC6561" s="6"/>
      <c r="BD6561" s="6"/>
      <c r="BE6561" s="6"/>
      <c r="BF6561" s="6"/>
      <c r="BG6561" s="10"/>
    </row>
    <row r="6562" spans="34:59" x14ac:dyDescent="0.25">
      <c r="AH6562" s="10"/>
      <c r="AI6562" s="6"/>
    </row>
    <row r="6563" spans="34:59" x14ac:dyDescent="0.25">
      <c r="AH6563" s="6"/>
      <c r="AI6563" s="6"/>
      <c r="AJ6563" s="6"/>
      <c r="AK6563" s="6"/>
      <c r="AL6563" s="6"/>
      <c r="AM6563" s="6"/>
      <c r="AN6563" s="6"/>
      <c r="AO6563" s="6"/>
      <c r="AP6563" s="6"/>
      <c r="AQ6563" s="6"/>
      <c r="AR6563" s="6"/>
      <c r="AS6563" s="6"/>
      <c r="AT6563" s="6"/>
      <c r="AU6563" s="6"/>
      <c r="AV6563" s="6"/>
      <c r="AW6563" s="6"/>
      <c r="AX6563" s="6"/>
      <c r="AY6563" s="6"/>
      <c r="AZ6563" s="6"/>
      <c r="BA6563" s="6"/>
      <c r="BB6563" s="6"/>
      <c r="BC6563" s="6"/>
      <c r="BD6563" s="6"/>
      <c r="BE6563" s="6"/>
      <c r="BF6563" s="6"/>
      <c r="BG6563" s="6"/>
    </row>
    <row r="6564" spans="34:59" x14ac:dyDescent="0.25">
      <c r="AH6564" s="10"/>
      <c r="AI6564" s="6"/>
      <c r="AJ6564" s="10"/>
      <c r="AK6564" s="10"/>
      <c r="AL6564" s="10"/>
      <c r="AM6564" s="10"/>
      <c r="AN6564" s="10"/>
      <c r="AO6564" s="10"/>
      <c r="AP6564" s="10"/>
      <c r="AQ6564" s="10"/>
      <c r="AR6564" s="10"/>
      <c r="AS6564" s="10"/>
      <c r="AT6564" s="10"/>
      <c r="AU6564" s="10"/>
      <c r="AV6564" s="10"/>
      <c r="AW6564" s="10"/>
      <c r="AX6564" s="10"/>
      <c r="AY6564" s="10"/>
      <c r="AZ6564" s="10"/>
      <c r="BA6564" s="10"/>
      <c r="BB6564" s="10"/>
      <c r="BC6564" s="10"/>
      <c r="BD6564" s="10"/>
      <c r="BE6564" s="10"/>
      <c r="BF6564" s="10"/>
      <c r="BG6564" s="6"/>
    </row>
    <row r="6565" spans="34:59" x14ac:dyDescent="0.25">
      <c r="AH6565" s="6"/>
      <c r="AI6565" s="6"/>
      <c r="AJ6565" s="6"/>
      <c r="AK6565" s="6"/>
      <c r="AL6565" s="6"/>
      <c r="AM6565" s="6"/>
      <c r="AN6565" s="6"/>
      <c r="AO6565" s="6"/>
      <c r="AP6565" s="6"/>
      <c r="AQ6565" s="6"/>
      <c r="AR6565" s="6"/>
      <c r="AS6565" s="6"/>
      <c r="AT6565" s="6"/>
      <c r="AU6565" s="6"/>
      <c r="AV6565" s="6"/>
      <c r="AW6565" s="6"/>
      <c r="AX6565" s="6"/>
      <c r="AY6565" s="6"/>
      <c r="AZ6565" s="6"/>
      <c r="BA6565" s="6"/>
      <c r="BB6565" s="6"/>
      <c r="BC6565" s="6"/>
      <c r="BD6565" s="6"/>
      <c r="BE6565" s="6"/>
      <c r="BF6565" s="6"/>
      <c r="BG6565" s="10"/>
    </row>
    <row r="6566" spans="34:59" x14ac:dyDescent="0.25">
      <c r="AH6566" s="10"/>
      <c r="AI6566" s="6"/>
    </row>
    <row r="6567" spans="34:59" x14ac:dyDescent="0.25">
      <c r="AH6567" s="6"/>
      <c r="AI6567" s="6"/>
      <c r="AJ6567" s="6"/>
      <c r="AK6567" s="6"/>
      <c r="AL6567" s="6"/>
      <c r="AM6567" s="6"/>
      <c r="AN6567" s="6"/>
      <c r="AO6567" s="6"/>
      <c r="AP6567" s="6"/>
      <c r="AQ6567" s="6"/>
      <c r="AR6567" s="6"/>
      <c r="AS6567" s="6"/>
      <c r="AT6567" s="6"/>
      <c r="AU6567" s="6"/>
      <c r="AV6567" s="6"/>
      <c r="AW6567" s="6"/>
      <c r="AX6567" s="6"/>
      <c r="AY6567" s="6"/>
      <c r="AZ6567" s="6"/>
      <c r="BA6567" s="6"/>
      <c r="BB6567" s="6"/>
      <c r="BC6567" s="6"/>
      <c r="BD6567" s="6"/>
      <c r="BE6567" s="6"/>
      <c r="BF6567" s="6"/>
      <c r="BG6567" s="6"/>
    </row>
    <row r="6568" spans="34:59" x14ac:dyDescent="0.25">
      <c r="AH6568" s="10"/>
      <c r="AI6568" s="6"/>
      <c r="AJ6568" s="10"/>
      <c r="AK6568" s="10"/>
      <c r="AL6568" s="10"/>
      <c r="AM6568" s="10"/>
      <c r="AN6568" s="10"/>
      <c r="AO6568" s="10"/>
      <c r="AP6568" s="10"/>
      <c r="AQ6568" s="10"/>
      <c r="AR6568" s="10"/>
      <c r="AS6568" s="10"/>
      <c r="AT6568" s="10"/>
      <c r="AU6568" s="10"/>
      <c r="AV6568" s="10"/>
      <c r="AW6568" s="10"/>
      <c r="AX6568" s="10"/>
      <c r="AY6568" s="10"/>
      <c r="AZ6568" s="10"/>
      <c r="BA6568" s="10"/>
      <c r="BB6568" s="10"/>
      <c r="BC6568" s="10"/>
      <c r="BD6568" s="10"/>
      <c r="BE6568" s="10"/>
      <c r="BF6568" s="10"/>
      <c r="BG6568" s="6"/>
    </row>
    <row r="6569" spans="34:59" x14ac:dyDescent="0.25">
      <c r="AH6569" s="6"/>
      <c r="AI6569" s="6"/>
      <c r="AJ6569" s="6"/>
      <c r="AK6569" s="6"/>
      <c r="AL6569" s="6"/>
      <c r="AM6569" s="6"/>
      <c r="AN6569" s="6"/>
      <c r="AO6569" s="6"/>
      <c r="AP6569" s="6"/>
      <c r="AQ6569" s="6"/>
      <c r="AR6569" s="6"/>
      <c r="AS6569" s="6"/>
      <c r="AT6569" s="6"/>
      <c r="AU6569" s="6"/>
      <c r="AV6569" s="6"/>
      <c r="AW6569" s="6"/>
      <c r="AX6569" s="6"/>
      <c r="AY6569" s="6"/>
      <c r="AZ6569" s="6"/>
      <c r="BA6569" s="6"/>
      <c r="BB6569" s="6"/>
      <c r="BC6569" s="6"/>
      <c r="BD6569" s="6"/>
      <c r="BE6569" s="6"/>
      <c r="BF6569" s="6"/>
      <c r="BG6569" s="10"/>
    </row>
    <row r="6570" spans="34:59" x14ac:dyDescent="0.25">
      <c r="AH6570" s="10"/>
      <c r="AI6570" s="6"/>
    </row>
    <row r="6571" spans="34:59" x14ac:dyDescent="0.25">
      <c r="AH6571" s="6"/>
      <c r="AI6571" s="6"/>
      <c r="AJ6571" s="6"/>
      <c r="AK6571" s="6"/>
      <c r="AL6571" s="6"/>
      <c r="AM6571" s="6"/>
      <c r="AN6571" s="6"/>
      <c r="AO6571" s="6"/>
      <c r="AP6571" s="6"/>
      <c r="AQ6571" s="6"/>
      <c r="AR6571" s="6"/>
      <c r="AS6571" s="6"/>
      <c r="AT6571" s="6"/>
      <c r="AU6571" s="6"/>
      <c r="AV6571" s="6"/>
      <c r="AW6571" s="6"/>
      <c r="AX6571" s="6"/>
      <c r="AY6571" s="6"/>
      <c r="AZ6571" s="6"/>
      <c r="BA6571" s="6"/>
      <c r="BB6571" s="6"/>
      <c r="BC6571" s="6"/>
      <c r="BD6571" s="6"/>
      <c r="BE6571" s="6"/>
      <c r="BF6571" s="6"/>
      <c r="BG6571" s="6"/>
    </row>
    <row r="6572" spans="34:59" x14ac:dyDescent="0.25">
      <c r="AH6572" s="10"/>
      <c r="AI6572" s="6"/>
      <c r="AJ6572" s="10"/>
      <c r="AK6572" s="10"/>
      <c r="AL6572" s="10"/>
      <c r="AM6572" s="10"/>
      <c r="AN6572" s="10"/>
      <c r="AO6572" s="10"/>
      <c r="AP6572" s="10"/>
      <c r="AQ6572" s="10"/>
      <c r="AR6572" s="10"/>
      <c r="AS6572" s="10"/>
      <c r="AT6572" s="10"/>
      <c r="AU6572" s="10"/>
      <c r="AV6572" s="10"/>
      <c r="AW6572" s="10"/>
      <c r="AX6572" s="10"/>
      <c r="AY6572" s="10"/>
      <c r="AZ6572" s="10"/>
      <c r="BA6572" s="10"/>
      <c r="BB6572" s="10"/>
      <c r="BC6572" s="10"/>
      <c r="BD6572" s="10"/>
      <c r="BE6572" s="10"/>
      <c r="BF6572" s="10"/>
      <c r="BG6572" s="6"/>
    </row>
    <row r="6573" spans="34:59" x14ac:dyDescent="0.25">
      <c r="AH6573" s="6"/>
      <c r="AI6573" s="6"/>
      <c r="AJ6573" s="6"/>
      <c r="AK6573" s="6"/>
      <c r="AL6573" s="6"/>
      <c r="AM6573" s="6"/>
      <c r="AN6573" s="6"/>
      <c r="AO6573" s="6"/>
      <c r="AP6573" s="6"/>
      <c r="AQ6573" s="6"/>
      <c r="AR6573" s="6"/>
      <c r="AS6573" s="6"/>
      <c r="AT6573" s="6"/>
      <c r="AU6573" s="6"/>
      <c r="AV6573" s="6"/>
      <c r="AW6573" s="6"/>
      <c r="AX6573" s="6"/>
      <c r="AY6573" s="6"/>
      <c r="AZ6573" s="6"/>
      <c r="BA6573" s="6"/>
      <c r="BB6573" s="6"/>
      <c r="BC6573" s="6"/>
      <c r="BD6573" s="6"/>
      <c r="BE6573" s="6"/>
      <c r="BF6573" s="6"/>
      <c r="BG6573" s="10"/>
    </row>
    <row r="6574" spans="34:59" x14ac:dyDescent="0.25">
      <c r="AH6574" s="10"/>
      <c r="AI6574" s="6"/>
    </row>
    <row r="6575" spans="34:59" x14ac:dyDescent="0.25">
      <c r="AH6575" s="6"/>
      <c r="AI6575" s="6"/>
      <c r="AJ6575" s="6"/>
      <c r="AK6575" s="6"/>
      <c r="AL6575" s="6"/>
      <c r="AM6575" s="6"/>
      <c r="AN6575" s="6"/>
      <c r="AO6575" s="6"/>
      <c r="AP6575" s="6"/>
      <c r="AQ6575" s="6"/>
      <c r="AR6575" s="6"/>
      <c r="AS6575" s="6"/>
      <c r="AT6575" s="6"/>
      <c r="AU6575" s="6"/>
      <c r="AV6575" s="6"/>
      <c r="AW6575" s="6"/>
      <c r="AX6575" s="6"/>
      <c r="AY6575" s="6"/>
      <c r="AZ6575" s="6"/>
      <c r="BA6575" s="6"/>
      <c r="BB6575" s="6"/>
      <c r="BC6575" s="6"/>
      <c r="BD6575" s="6"/>
      <c r="BE6575" s="6"/>
      <c r="BF6575" s="6"/>
      <c r="BG6575" s="6"/>
    </row>
    <row r="6576" spans="34:59" x14ac:dyDescent="0.25">
      <c r="AH6576" s="10"/>
      <c r="AI6576" s="6"/>
      <c r="AJ6576" s="10"/>
      <c r="AK6576" s="10"/>
      <c r="AL6576" s="10"/>
      <c r="AM6576" s="10"/>
      <c r="AN6576" s="10"/>
      <c r="AO6576" s="10"/>
      <c r="AP6576" s="10"/>
      <c r="AQ6576" s="10"/>
      <c r="AR6576" s="10"/>
      <c r="AS6576" s="10"/>
      <c r="AT6576" s="10"/>
      <c r="AU6576" s="10"/>
      <c r="AV6576" s="10"/>
      <c r="AW6576" s="10"/>
      <c r="AX6576" s="10"/>
      <c r="AY6576" s="10"/>
      <c r="AZ6576" s="10"/>
      <c r="BA6576" s="10"/>
      <c r="BB6576" s="10"/>
      <c r="BC6576" s="10"/>
      <c r="BD6576" s="10"/>
      <c r="BE6576" s="10"/>
      <c r="BF6576" s="10"/>
      <c r="BG6576" s="6"/>
    </row>
    <row r="6577" spans="34:59" x14ac:dyDescent="0.25">
      <c r="AH6577" s="6"/>
      <c r="AI6577" s="6"/>
      <c r="AJ6577" s="6"/>
      <c r="AK6577" s="6"/>
      <c r="AL6577" s="6"/>
      <c r="AM6577" s="6"/>
      <c r="AN6577" s="6"/>
      <c r="AO6577" s="6"/>
      <c r="AP6577" s="6"/>
      <c r="AQ6577" s="6"/>
      <c r="AR6577" s="6"/>
      <c r="AS6577" s="6"/>
      <c r="AT6577" s="6"/>
      <c r="AU6577" s="6"/>
      <c r="AV6577" s="6"/>
      <c r="AW6577" s="6"/>
      <c r="AX6577" s="6"/>
      <c r="AY6577" s="6"/>
      <c r="AZ6577" s="6"/>
      <c r="BA6577" s="6"/>
      <c r="BB6577" s="6"/>
      <c r="BC6577" s="6"/>
      <c r="BD6577" s="6"/>
      <c r="BE6577" s="6"/>
      <c r="BF6577" s="6"/>
      <c r="BG6577" s="10"/>
    </row>
    <row r="6578" spans="34:59" x14ac:dyDescent="0.25">
      <c r="AH6578" s="10"/>
      <c r="AI6578" s="6"/>
    </row>
    <row r="6579" spans="34:59" x14ac:dyDescent="0.25">
      <c r="AH6579" s="6"/>
      <c r="AI6579" s="6"/>
      <c r="AJ6579" s="6"/>
      <c r="AK6579" s="6"/>
      <c r="AL6579" s="6"/>
      <c r="AM6579" s="6"/>
      <c r="AN6579" s="6"/>
      <c r="AO6579" s="6"/>
      <c r="AP6579" s="6"/>
      <c r="AQ6579" s="6"/>
      <c r="AR6579" s="6"/>
      <c r="AS6579" s="6"/>
      <c r="AT6579" s="6"/>
      <c r="AU6579" s="6"/>
      <c r="AV6579" s="6"/>
      <c r="AW6579" s="6"/>
      <c r="AX6579" s="6"/>
      <c r="AY6579" s="6"/>
      <c r="AZ6579" s="6"/>
      <c r="BA6579" s="6"/>
      <c r="BB6579" s="6"/>
      <c r="BC6579" s="6"/>
      <c r="BD6579" s="6"/>
      <c r="BE6579" s="6"/>
      <c r="BF6579" s="6"/>
      <c r="BG6579" s="6"/>
    </row>
    <row r="6580" spans="34:59" x14ac:dyDescent="0.25">
      <c r="AH6580" s="10"/>
      <c r="AI6580" s="6"/>
      <c r="AJ6580" s="10"/>
      <c r="AK6580" s="10"/>
      <c r="AL6580" s="10"/>
      <c r="AM6580" s="10"/>
      <c r="AN6580" s="10"/>
      <c r="AO6580" s="10"/>
      <c r="AP6580" s="10"/>
      <c r="AQ6580" s="10"/>
      <c r="AR6580" s="10"/>
      <c r="AS6580" s="10"/>
      <c r="AT6580" s="10"/>
      <c r="AU6580" s="10"/>
      <c r="AV6580" s="10"/>
      <c r="AW6580" s="10"/>
      <c r="AX6580" s="10"/>
      <c r="AY6580" s="10"/>
      <c r="AZ6580" s="10"/>
      <c r="BA6580" s="10"/>
      <c r="BB6580" s="10"/>
      <c r="BC6580" s="10"/>
      <c r="BD6580" s="10"/>
      <c r="BE6580" s="10"/>
      <c r="BF6580" s="10"/>
      <c r="BG6580" s="6"/>
    </row>
    <row r="6581" spans="34:59" x14ac:dyDescent="0.25">
      <c r="AH6581" s="6"/>
      <c r="AI6581" s="6"/>
      <c r="AJ6581" s="6"/>
      <c r="AK6581" s="6"/>
      <c r="AL6581" s="6"/>
      <c r="AM6581" s="6"/>
      <c r="AN6581" s="6"/>
      <c r="AO6581" s="6"/>
      <c r="AP6581" s="6"/>
      <c r="AQ6581" s="6"/>
      <c r="AR6581" s="6"/>
      <c r="AS6581" s="6"/>
      <c r="AT6581" s="6"/>
      <c r="AU6581" s="6"/>
      <c r="AV6581" s="6"/>
      <c r="AW6581" s="6"/>
      <c r="AX6581" s="6"/>
      <c r="AY6581" s="6"/>
      <c r="AZ6581" s="6"/>
      <c r="BA6581" s="6"/>
      <c r="BB6581" s="6"/>
      <c r="BC6581" s="6"/>
      <c r="BD6581" s="6"/>
      <c r="BE6581" s="6"/>
      <c r="BF6581" s="6"/>
      <c r="BG6581" s="10"/>
    </row>
    <row r="6582" spans="34:59" x14ac:dyDescent="0.25">
      <c r="AH6582" s="10"/>
      <c r="AI6582" s="6"/>
    </row>
    <row r="6583" spans="34:59" x14ac:dyDescent="0.25">
      <c r="AH6583" s="6"/>
      <c r="AI6583" s="6"/>
      <c r="AJ6583" s="6"/>
      <c r="AK6583" s="6"/>
      <c r="AL6583" s="6"/>
      <c r="AM6583" s="6"/>
      <c r="AN6583" s="6"/>
      <c r="AO6583" s="6"/>
      <c r="AP6583" s="6"/>
      <c r="AQ6583" s="6"/>
      <c r="AR6583" s="6"/>
      <c r="AS6583" s="6"/>
      <c r="AT6583" s="6"/>
      <c r="AU6583" s="6"/>
      <c r="AV6583" s="6"/>
      <c r="AW6583" s="6"/>
      <c r="AX6583" s="6"/>
      <c r="AY6583" s="6"/>
      <c r="AZ6583" s="6"/>
      <c r="BA6583" s="6"/>
      <c r="BB6583" s="6"/>
      <c r="BC6583" s="6"/>
      <c r="BD6583" s="6"/>
      <c r="BE6583" s="6"/>
      <c r="BF6583" s="6"/>
      <c r="BG6583" s="6"/>
    </row>
    <row r="6584" spans="34:59" x14ac:dyDescent="0.25">
      <c r="AH6584" s="10"/>
      <c r="AI6584" s="6"/>
      <c r="AJ6584" s="10"/>
      <c r="AK6584" s="10"/>
      <c r="AL6584" s="10"/>
      <c r="AM6584" s="10"/>
      <c r="AN6584" s="10"/>
      <c r="AO6584" s="10"/>
      <c r="AP6584" s="10"/>
      <c r="AQ6584" s="10"/>
      <c r="AR6584" s="10"/>
      <c r="AS6584" s="10"/>
      <c r="AT6584" s="10"/>
      <c r="AU6584" s="10"/>
      <c r="AV6584" s="10"/>
      <c r="AW6584" s="10"/>
      <c r="AX6584" s="10"/>
      <c r="AY6584" s="10"/>
      <c r="AZ6584" s="10"/>
      <c r="BA6584" s="10"/>
      <c r="BB6584" s="10"/>
      <c r="BC6584" s="10"/>
      <c r="BD6584" s="10"/>
      <c r="BE6584" s="10"/>
      <c r="BF6584" s="10"/>
      <c r="BG6584" s="6"/>
    </row>
    <row r="6585" spans="34:59" x14ac:dyDescent="0.25">
      <c r="AH6585" s="6"/>
      <c r="AI6585" s="6"/>
      <c r="AJ6585" s="6"/>
      <c r="AK6585" s="6"/>
      <c r="AL6585" s="6"/>
      <c r="AM6585" s="6"/>
      <c r="AN6585" s="6"/>
      <c r="AO6585" s="6"/>
      <c r="AP6585" s="6"/>
      <c r="AQ6585" s="6"/>
      <c r="AR6585" s="6"/>
      <c r="AS6585" s="6"/>
      <c r="AT6585" s="6"/>
      <c r="AU6585" s="6"/>
      <c r="AV6585" s="6"/>
      <c r="AW6585" s="6"/>
      <c r="AX6585" s="6"/>
      <c r="AY6585" s="6"/>
      <c r="AZ6585" s="6"/>
      <c r="BA6585" s="6"/>
      <c r="BB6585" s="6"/>
      <c r="BC6585" s="6"/>
      <c r="BD6585" s="6"/>
      <c r="BE6585" s="6"/>
      <c r="BF6585" s="6"/>
      <c r="BG6585" s="10"/>
    </row>
    <row r="6586" spans="34:59" x14ac:dyDescent="0.25">
      <c r="AH6586" s="10"/>
      <c r="AI6586" s="6"/>
    </row>
    <row r="6587" spans="34:59" x14ac:dyDescent="0.25">
      <c r="AH6587" s="6"/>
      <c r="AI6587" s="6"/>
      <c r="AJ6587" s="6"/>
      <c r="AK6587" s="6"/>
      <c r="AL6587" s="6"/>
      <c r="AM6587" s="6"/>
      <c r="AN6587" s="6"/>
      <c r="AO6587" s="6"/>
      <c r="AP6587" s="6"/>
      <c r="AQ6587" s="6"/>
      <c r="AR6587" s="6"/>
      <c r="AS6587" s="6"/>
      <c r="AT6587" s="6"/>
      <c r="AU6587" s="6"/>
      <c r="AV6587" s="6"/>
      <c r="AW6587" s="6"/>
      <c r="AX6587" s="6"/>
      <c r="AY6587" s="6"/>
      <c r="AZ6587" s="6"/>
      <c r="BA6587" s="6"/>
      <c r="BB6587" s="6"/>
      <c r="BC6587" s="6"/>
      <c r="BD6587" s="6"/>
      <c r="BE6587" s="6"/>
      <c r="BF6587" s="6"/>
      <c r="BG6587" s="6"/>
    </row>
    <row r="6588" spans="34:59" x14ac:dyDescent="0.25">
      <c r="AH6588" s="10"/>
      <c r="AI6588" s="6"/>
      <c r="AJ6588" s="10"/>
      <c r="AK6588" s="10"/>
      <c r="AL6588" s="10"/>
      <c r="AM6588" s="10"/>
      <c r="AN6588" s="10"/>
      <c r="AO6588" s="10"/>
      <c r="AP6588" s="10"/>
      <c r="AQ6588" s="10"/>
      <c r="AR6588" s="10"/>
      <c r="AS6588" s="10"/>
      <c r="AT6588" s="10"/>
      <c r="AU6588" s="10"/>
      <c r="AV6588" s="10"/>
      <c r="AW6588" s="10"/>
      <c r="AX6588" s="10"/>
      <c r="AY6588" s="10"/>
      <c r="AZ6588" s="10"/>
      <c r="BA6588" s="10"/>
      <c r="BB6588" s="10"/>
      <c r="BC6588" s="10"/>
      <c r="BD6588" s="10"/>
      <c r="BE6588" s="10"/>
      <c r="BF6588" s="10"/>
      <c r="BG6588" s="6"/>
    </row>
    <row r="6589" spans="34:59" x14ac:dyDescent="0.25">
      <c r="AH6589" s="6"/>
      <c r="AI6589" s="6"/>
      <c r="AJ6589" s="6"/>
      <c r="AK6589" s="6"/>
      <c r="AL6589" s="6"/>
      <c r="AM6589" s="6"/>
      <c r="AN6589" s="6"/>
      <c r="AO6589" s="6"/>
      <c r="AP6589" s="6"/>
      <c r="AQ6589" s="6"/>
      <c r="AR6589" s="6"/>
      <c r="AS6589" s="6"/>
      <c r="AT6589" s="6"/>
      <c r="AU6589" s="6"/>
      <c r="AV6589" s="6"/>
      <c r="AW6589" s="6"/>
      <c r="AX6589" s="6"/>
      <c r="AY6589" s="6"/>
      <c r="AZ6589" s="6"/>
      <c r="BA6589" s="6"/>
      <c r="BB6589" s="6"/>
      <c r="BC6589" s="6"/>
      <c r="BD6589" s="6"/>
      <c r="BE6589" s="6"/>
      <c r="BF6589" s="6"/>
      <c r="BG6589" s="10"/>
    </row>
    <row r="6590" spans="34:59" x14ac:dyDescent="0.25">
      <c r="AH6590" s="10"/>
      <c r="AI6590" s="6"/>
    </row>
    <row r="6591" spans="34:59" x14ac:dyDescent="0.25">
      <c r="AH6591" s="6"/>
      <c r="AI6591" s="6"/>
      <c r="AJ6591" s="6"/>
      <c r="AK6591" s="6"/>
      <c r="AL6591" s="6"/>
      <c r="AM6591" s="6"/>
      <c r="AN6591" s="6"/>
      <c r="AO6591" s="6"/>
      <c r="AP6591" s="6"/>
      <c r="AQ6591" s="6"/>
      <c r="AR6591" s="6"/>
      <c r="AS6591" s="6"/>
      <c r="AT6591" s="6"/>
      <c r="AU6591" s="6"/>
      <c r="AV6591" s="6"/>
      <c r="AW6591" s="6"/>
      <c r="AX6591" s="6"/>
      <c r="AY6591" s="6"/>
      <c r="AZ6591" s="6"/>
      <c r="BA6591" s="6"/>
      <c r="BB6591" s="6"/>
      <c r="BC6591" s="6"/>
      <c r="BD6591" s="6"/>
      <c r="BE6591" s="6"/>
      <c r="BF6591" s="6"/>
      <c r="BG6591" s="6"/>
    </row>
    <row r="6592" spans="34:59" x14ac:dyDescent="0.25">
      <c r="AH6592" s="10"/>
      <c r="AI6592" s="6"/>
      <c r="AJ6592" s="10"/>
      <c r="AK6592" s="10"/>
      <c r="AL6592" s="10"/>
      <c r="AM6592" s="10"/>
      <c r="AN6592" s="10"/>
      <c r="AO6592" s="10"/>
      <c r="AP6592" s="10"/>
      <c r="AQ6592" s="10"/>
      <c r="AR6592" s="10"/>
      <c r="AS6592" s="10"/>
      <c r="AT6592" s="10"/>
      <c r="AU6592" s="10"/>
      <c r="AV6592" s="10"/>
      <c r="AW6592" s="10"/>
      <c r="AX6592" s="10"/>
      <c r="AY6592" s="10"/>
      <c r="AZ6592" s="10"/>
      <c r="BA6592" s="10"/>
      <c r="BB6592" s="10"/>
      <c r="BC6592" s="10"/>
      <c r="BD6592" s="10"/>
      <c r="BE6592" s="10"/>
      <c r="BF6592" s="10"/>
      <c r="BG6592" s="6"/>
    </row>
    <row r="6593" spans="34:59" x14ac:dyDescent="0.25">
      <c r="AH6593" s="6"/>
      <c r="AI6593" s="6"/>
      <c r="AJ6593" s="6"/>
      <c r="AK6593" s="6"/>
      <c r="AL6593" s="6"/>
      <c r="AM6593" s="6"/>
      <c r="AN6593" s="6"/>
      <c r="AO6593" s="6"/>
      <c r="AP6593" s="6"/>
      <c r="AQ6593" s="6"/>
      <c r="AR6593" s="6"/>
      <c r="AS6593" s="6"/>
      <c r="AT6593" s="6"/>
      <c r="AU6593" s="6"/>
      <c r="AV6593" s="6"/>
      <c r="AW6593" s="6"/>
      <c r="AX6593" s="6"/>
      <c r="AY6593" s="6"/>
      <c r="AZ6593" s="6"/>
      <c r="BA6593" s="6"/>
      <c r="BB6593" s="6"/>
      <c r="BC6593" s="6"/>
      <c r="BD6593" s="6"/>
      <c r="BE6593" s="6"/>
      <c r="BF6593" s="6"/>
      <c r="BG6593" s="10"/>
    </row>
    <row r="6594" spans="34:59" x14ac:dyDescent="0.25">
      <c r="AH6594" s="10"/>
      <c r="AI6594" s="6"/>
    </row>
    <row r="6595" spans="34:59" x14ac:dyDescent="0.25">
      <c r="AH6595" s="6"/>
      <c r="AI6595" s="6"/>
      <c r="AJ6595" s="6"/>
      <c r="AK6595" s="6"/>
      <c r="AL6595" s="6"/>
      <c r="AM6595" s="6"/>
      <c r="AN6595" s="6"/>
      <c r="AO6595" s="6"/>
      <c r="AP6595" s="6"/>
      <c r="AQ6595" s="6"/>
      <c r="AR6595" s="6"/>
      <c r="AS6595" s="6"/>
      <c r="AT6595" s="6"/>
      <c r="AU6595" s="6"/>
      <c r="AV6595" s="6"/>
      <c r="AW6595" s="6"/>
      <c r="AX6595" s="6"/>
      <c r="AY6595" s="6"/>
      <c r="AZ6595" s="6"/>
      <c r="BA6595" s="6"/>
      <c r="BB6595" s="6"/>
      <c r="BC6595" s="6"/>
      <c r="BD6595" s="6"/>
      <c r="BE6595" s="6"/>
      <c r="BF6595" s="6"/>
      <c r="BG6595" s="6"/>
    </row>
    <row r="6596" spans="34:59" x14ac:dyDescent="0.25">
      <c r="AH6596" s="10"/>
      <c r="AI6596" s="6"/>
      <c r="AJ6596" s="10"/>
      <c r="AK6596" s="10"/>
      <c r="AL6596" s="10"/>
      <c r="AM6596" s="10"/>
      <c r="AN6596" s="10"/>
      <c r="AO6596" s="10"/>
      <c r="AP6596" s="10"/>
      <c r="AQ6596" s="10"/>
      <c r="AR6596" s="10"/>
      <c r="AS6596" s="10"/>
      <c r="AT6596" s="10"/>
      <c r="AU6596" s="10"/>
      <c r="AV6596" s="10"/>
      <c r="AW6596" s="10"/>
      <c r="AX6596" s="10"/>
      <c r="AY6596" s="10"/>
      <c r="AZ6596" s="10"/>
      <c r="BA6596" s="10"/>
      <c r="BB6596" s="10"/>
      <c r="BC6596" s="10"/>
      <c r="BD6596" s="10"/>
      <c r="BE6596" s="10"/>
      <c r="BF6596" s="10"/>
      <c r="BG6596" s="6"/>
    </row>
    <row r="6597" spans="34:59" x14ac:dyDescent="0.25">
      <c r="AH6597" s="6"/>
      <c r="AI6597" s="6"/>
      <c r="AJ6597" s="6"/>
      <c r="AK6597" s="6"/>
      <c r="AL6597" s="6"/>
      <c r="AM6597" s="6"/>
      <c r="AN6597" s="6"/>
      <c r="AO6597" s="6"/>
      <c r="AP6597" s="6"/>
      <c r="AQ6597" s="6"/>
      <c r="AR6597" s="6"/>
      <c r="AS6597" s="6"/>
      <c r="AT6597" s="6"/>
      <c r="AU6597" s="6"/>
      <c r="AV6597" s="6"/>
      <c r="AW6597" s="6"/>
      <c r="AX6597" s="6"/>
      <c r="AY6597" s="6"/>
      <c r="AZ6597" s="6"/>
      <c r="BA6597" s="6"/>
      <c r="BB6597" s="6"/>
      <c r="BC6597" s="6"/>
      <c r="BD6597" s="6"/>
      <c r="BE6597" s="6"/>
      <c r="BF6597" s="6"/>
      <c r="BG6597" s="10"/>
    </row>
    <row r="6598" spans="34:59" x14ac:dyDescent="0.25">
      <c r="AH6598" s="10"/>
      <c r="AI6598" s="6"/>
    </row>
    <row r="6599" spans="34:59" x14ac:dyDescent="0.25">
      <c r="AH6599" s="6"/>
      <c r="AI6599" s="6"/>
      <c r="AJ6599" s="6"/>
      <c r="AK6599" s="6"/>
      <c r="AL6599" s="6"/>
      <c r="AM6599" s="6"/>
      <c r="AN6599" s="6"/>
      <c r="AO6599" s="6"/>
      <c r="AP6599" s="6"/>
      <c r="AQ6599" s="6"/>
      <c r="AR6599" s="6"/>
      <c r="AS6599" s="6"/>
      <c r="AT6599" s="6"/>
      <c r="AU6599" s="6"/>
      <c r="AV6599" s="6"/>
      <c r="AW6599" s="6"/>
      <c r="AX6599" s="6"/>
      <c r="AY6599" s="6"/>
      <c r="AZ6599" s="6"/>
      <c r="BA6599" s="6"/>
      <c r="BB6599" s="6"/>
      <c r="BC6599" s="6"/>
      <c r="BD6599" s="6"/>
      <c r="BE6599" s="6"/>
      <c r="BF6599" s="6"/>
      <c r="BG6599" s="6"/>
    </row>
    <row r="6600" spans="34:59" x14ac:dyDescent="0.25">
      <c r="AH6600" s="10"/>
      <c r="AI6600" s="6"/>
      <c r="AJ6600" s="10"/>
      <c r="AK6600" s="10"/>
      <c r="AL6600" s="10"/>
      <c r="AM6600" s="10"/>
      <c r="AN6600" s="10"/>
      <c r="AO6600" s="10"/>
      <c r="AP6600" s="10"/>
      <c r="AQ6600" s="10"/>
      <c r="AR6600" s="10"/>
      <c r="AS6600" s="10"/>
      <c r="AT6600" s="10"/>
      <c r="AU6600" s="10"/>
      <c r="AV6600" s="10"/>
      <c r="AW6600" s="10"/>
      <c r="AX6600" s="10"/>
      <c r="AY6600" s="10"/>
      <c r="AZ6600" s="10"/>
      <c r="BA6600" s="10"/>
      <c r="BB6600" s="10"/>
      <c r="BC6600" s="10"/>
      <c r="BD6600" s="10"/>
      <c r="BE6600" s="10"/>
      <c r="BF6600" s="10"/>
      <c r="BG6600" s="6"/>
    </row>
    <row r="6601" spans="34:59" x14ac:dyDescent="0.25">
      <c r="AH6601" s="6"/>
      <c r="AI6601" s="6"/>
      <c r="AJ6601" s="6"/>
      <c r="AK6601" s="6"/>
      <c r="AL6601" s="6"/>
      <c r="AM6601" s="6"/>
      <c r="AN6601" s="6"/>
      <c r="AO6601" s="6"/>
      <c r="AP6601" s="6"/>
      <c r="AQ6601" s="6"/>
      <c r="AR6601" s="6"/>
      <c r="AS6601" s="6"/>
      <c r="AT6601" s="6"/>
      <c r="AU6601" s="6"/>
      <c r="AV6601" s="6"/>
      <c r="AW6601" s="6"/>
      <c r="AX6601" s="6"/>
      <c r="AY6601" s="6"/>
      <c r="AZ6601" s="6"/>
      <c r="BA6601" s="6"/>
      <c r="BB6601" s="6"/>
      <c r="BC6601" s="6"/>
      <c r="BD6601" s="6"/>
      <c r="BE6601" s="6"/>
      <c r="BF6601" s="6"/>
      <c r="BG6601" s="10"/>
    </row>
    <row r="6602" spans="34:59" x14ac:dyDescent="0.25">
      <c r="AH6602" s="10"/>
      <c r="AI6602" s="6"/>
    </row>
    <row r="6603" spans="34:59" x14ac:dyDescent="0.25">
      <c r="AH6603" s="6"/>
      <c r="AI6603" s="6"/>
      <c r="AJ6603" s="6"/>
      <c r="AK6603" s="6"/>
      <c r="AL6603" s="6"/>
      <c r="AM6603" s="6"/>
      <c r="AN6603" s="6"/>
      <c r="AO6603" s="6"/>
      <c r="AP6603" s="6"/>
      <c r="AQ6603" s="6"/>
      <c r="AR6603" s="6"/>
      <c r="AS6603" s="6"/>
      <c r="AT6603" s="6"/>
      <c r="AU6603" s="6"/>
      <c r="AV6603" s="6"/>
      <c r="AW6603" s="6"/>
      <c r="AX6603" s="6"/>
      <c r="AY6603" s="6"/>
      <c r="AZ6603" s="6"/>
      <c r="BA6603" s="6"/>
      <c r="BB6603" s="6"/>
      <c r="BC6603" s="6"/>
      <c r="BD6603" s="6"/>
      <c r="BE6603" s="6"/>
      <c r="BF6603" s="6"/>
      <c r="BG6603" s="6"/>
    </row>
    <row r="6604" spans="34:59" x14ac:dyDescent="0.25">
      <c r="AH6604" s="10"/>
      <c r="AI6604" s="6"/>
      <c r="AJ6604" s="10"/>
      <c r="AK6604" s="10"/>
      <c r="AL6604" s="10"/>
      <c r="AM6604" s="10"/>
      <c r="AN6604" s="10"/>
      <c r="AO6604" s="10"/>
      <c r="AP6604" s="10"/>
      <c r="AQ6604" s="10"/>
      <c r="AR6604" s="10"/>
      <c r="AS6604" s="10"/>
      <c r="AT6604" s="10"/>
      <c r="AU6604" s="10"/>
      <c r="AV6604" s="10"/>
      <c r="AW6604" s="10"/>
      <c r="AX6604" s="10"/>
      <c r="AY6604" s="10"/>
      <c r="AZ6604" s="10"/>
      <c r="BA6604" s="10"/>
      <c r="BB6604" s="10"/>
      <c r="BC6604" s="10"/>
      <c r="BD6604" s="10"/>
      <c r="BE6604" s="10"/>
      <c r="BF6604" s="10"/>
      <c r="BG6604" s="6"/>
    </row>
    <row r="6605" spans="34:59" x14ac:dyDescent="0.25">
      <c r="AH6605" s="6"/>
      <c r="AI6605" s="6"/>
      <c r="AJ6605" s="6"/>
      <c r="AK6605" s="6"/>
      <c r="AL6605" s="6"/>
      <c r="AM6605" s="6"/>
      <c r="AN6605" s="6"/>
      <c r="AO6605" s="6"/>
      <c r="AP6605" s="6"/>
      <c r="AQ6605" s="6"/>
      <c r="AR6605" s="6"/>
      <c r="AS6605" s="6"/>
      <c r="AT6605" s="6"/>
      <c r="AU6605" s="6"/>
      <c r="AV6605" s="6"/>
      <c r="AW6605" s="6"/>
      <c r="AX6605" s="6"/>
      <c r="AY6605" s="6"/>
      <c r="AZ6605" s="6"/>
      <c r="BA6605" s="6"/>
      <c r="BB6605" s="6"/>
      <c r="BC6605" s="6"/>
      <c r="BD6605" s="6"/>
      <c r="BE6605" s="6"/>
      <c r="BF6605" s="6"/>
      <c r="BG6605" s="10"/>
    </row>
    <row r="6606" spans="34:59" x14ac:dyDescent="0.25">
      <c r="AH6606" s="10"/>
      <c r="AI6606" s="6"/>
    </row>
    <row r="6607" spans="34:59" x14ac:dyDescent="0.25">
      <c r="AH6607" s="6"/>
      <c r="AI6607" s="6"/>
      <c r="AJ6607" s="6"/>
      <c r="AK6607" s="6"/>
      <c r="AL6607" s="6"/>
      <c r="AM6607" s="6"/>
      <c r="AN6607" s="6"/>
      <c r="AO6607" s="6"/>
      <c r="AP6607" s="6"/>
      <c r="AQ6607" s="6"/>
      <c r="AR6607" s="6"/>
      <c r="AS6607" s="6"/>
      <c r="AT6607" s="6"/>
      <c r="AU6607" s="6"/>
      <c r="AV6607" s="6"/>
      <c r="AW6607" s="6"/>
      <c r="AX6607" s="6"/>
      <c r="AY6607" s="6"/>
      <c r="AZ6607" s="6"/>
      <c r="BA6607" s="6"/>
      <c r="BB6607" s="6"/>
      <c r="BC6607" s="6"/>
      <c r="BD6607" s="6"/>
      <c r="BE6607" s="6"/>
      <c r="BF6607" s="6"/>
      <c r="BG6607" s="6"/>
    </row>
    <row r="6608" spans="34:59" x14ac:dyDescent="0.25">
      <c r="AH6608" s="10"/>
      <c r="AI6608" s="6"/>
      <c r="AJ6608" s="10"/>
      <c r="AK6608" s="10"/>
      <c r="AL6608" s="10"/>
      <c r="AM6608" s="10"/>
      <c r="AN6608" s="10"/>
      <c r="AO6608" s="10"/>
      <c r="AP6608" s="10"/>
      <c r="AQ6608" s="10"/>
      <c r="AR6608" s="10"/>
      <c r="AS6608" s="10"/>
      <c r="AT6608" s="10"/>
      <c r="AU6608" s="10"/>
      <c r="AV6608" s="10"/>
      <c r="AW6608" s="10"/>
      <c r="AX6608" s="10"/>
      <c r="AY6608" s="10"/>
      <c r="AZ6608" s="10"/>
      <c r="BA6608" s="10"/>
      <c r="BB6608" s="10"/>
      <c r="BC6608" s="10"/>
      <c r="BD6608" s="10"/>
      <c r="BE6608" s="10"/>
      <c r="BF6608" s="10"/>
      <c r="BG6608" s="6"/>
    </row>
    <row r="6609" spans="34:59" x14ac:dyDescent="0.25">
      <c r="AH6609" s="6"/>
      <c r="AI6609" s="6"/>
      <c r="AJ6609" s="6"/>
      <c r="AK6609" s="6"/>
      <c r="AL6609" s="6"/>
      <c r="AM6609" s="6"/>
      <c r="AN6609" s="6"/>
      <c r="AO6609" s="6"/>
      <c r="AP6609" s="6"/>
      <c r="AQ6609" s="6"/>
      <c r="AR6609" s="6"/>
      <c r="AS6609" s="6"/>
      <c r="AT6609" s="6"/>
      <c r="AU6609" s="6"/>
      <c r="AV6609" s="6"/>
      <c r="AW6609" s="6"/>
      <c r="AX6609" s="6"/>
      <c r="AY6609" s="6"/>
      <c r="AZ6609" s="6"/>
      <c r="BA6609" s="6"/>
      <c r="BB6609" s="6"/>
      <c r="BC6609" s="6"/>
      <c r="BD6609" s="6"/>
      <c r="BE6609" s="6"/>
      <c r="BF6609" s="6"/>
      <c r="BG6609" s="10"/>
    </row>
    <row r="6610" spans="34:59" x14ac:dyDescent="0.25">
      <c r="AH6610" s="10"/>
      <c r="AI6610" s="6"/>
    </row>
    <row r="6611" spans="34:59" x14ac:dyDescent="0.25">
      <c r="AH6611" s="6"/>
      <c r="AI6611" s="6"/>
      <c r="AJ6611" s="6"/>
      <c r="AK6611" s="6"/>
      <c r="AL6611" s="6"/>
      <c r="AM6611" s="6"/>
      <c r="AN6611" s="6"/>
      <c r="AO6611" s="6"/>
      <c r="AP6611" s="6"/>
      <c r="AQ6611" s="6"/>
      <c r="AR6611" s="6"/>
      <c r="AS6611" s="6"/>
      <c r="AT6611" s="6"/>
      <c r="AU6611" s="6"/>
      <c r="AV6611" s="6"/>
      <c r="AW6611" s="6"/>
      <c r="AX6611" s="6"/>
      <c r="AY6611" s="6"/>
      <c r="AZ6611" s="6"/>
      <c r="BA6611" s="6"/>
      <c r="BB6611" s="6"/>
      <c r="BC6611" s="6"/>
      <c r="BD6611" s="6"/>
      <c r="BE6611" s="6"/>
      <c r="BF6611" s="6"/>
      <c r="BG6611" s="6"/>
    </row>
    <row r="6612" spans="34:59" x14ac:dyDescent="0.25">
      <c r="AH6612" s="10"/>
      <c r="AI6612" s="6"/>
      <c r="AJ6612" s="10"/>
      <c r="AK6612" s="10"/>
      <c r="AL6612" s="10"/>
      <c r="AM6612" s="10"/>
      <c r="AN6612" s="10"/>
      <c r="AO6612" s="10"/>
      <c r="AP6612" s="10"/>
      <c r="AQ6612" s="10"/>
      <c r="AR6612" s="10"/>
      <c r="AS6612" s="10"/>
      <c r="AT6612" s="10"/>
      <c r="AU6612" s="10"/>
      <c r="AV6612" s="10"/>
      <c r="AW6612" s="10"/>
      <c r="AX6612" s="10"/>
      <c r="AY6612" s="10"/>
      <c r="AZ6612" s="10"/>
      <c r="BA6612" s="10"/>
      <c r="BB6612" s="10"/>
      <c r="BC6612" s="10"/>
      <c r="BD6612" s="10"/>
      <c r="BE6612" s="10"/>
      <c r="BF6612" s="10"/>
      <c r="BG6612" s="6"/>
    </row>
    <row r="6613" spans="34:59" x14ac:dyDescent="0.25">
      <c r="AH6613" s="6"/>
      <c r="AI6613" s="6"/>
      <c r="AJ6613" s="6"/>
      <c r="AK6613" s="6"/>
      <c r="AL6613" s="6"/>
      <c r="AM6613" s="6"/>
      <c r="AN6613" s="6"/>
      <c r="AO6613" s="6"/>
      <c r="AP6613" s="6"/>
      <c r="AQ6613" s="6"/>
      <c r="AR6613" s="6"/>
      <c r="AS6613" s="6"/>
      <c r="AT6613" s="6"/>
      <c r="AU6613" s="6"/>
      <c r="AV6613" s="6"/>
      <c r="AW6613" s="6"/>
      <c r="AX6613" s="6"/>
      <c r="AY6613" s="6"/>
      <c r="AZ6613" s="6"/>
      <c r="BA6613" s="6"/>
      <c r="BB6613" s="6"/>
      <c r="BC6613" s="6"/>
      <c r="BD6613" s="6"/>
      <c r="BE6613" s="6"/>
      <c r="BF6613" s="6"/>
      <c r="BG6613" s="10"/>
    </row>
    <row r="6614" spans="34:59" x14ac:dyDescent="0.25">
      <c r="AH6614" s="10"/>
      <c r="AI6614" s="6"/>
    </row>
    <row r="6615" spans="34:59" x14ac:dyDescent="0.25">
      <c r="AH6615" s="6"/>
      <c r="AI6615" s="6"/>
      <c r="AJ6615" s="6"/>
      <c r="AK6615" s="6"/>
      <c r="AL6615" s="6"/>
      <c r="AM6615" s="6"/>
      <c r="AN6615" s="6"/>
      <c r="AO6615" s="6"/>
      <c r="AP6615" s="6"/>
      <c r="AQ6615" s="6"/>
      <c r="AR6615" s="6"/>
      <c r="AS6615" s="6"/>
      <c r="AT6615" s="6"/>
      <c r="AU6615" s="6"/>
      <c r="AV6615" s="6"/>
      <c r="AW6615" s="6"/>
      <c r="AX6615" s="6"/>
      <c r="AY6615" s="6"/>
      <c r="AZ6615" s="6"/>
      <c r="BA6615" s="6"/>
      <c r="BB6615" s="6"/>
      <c r="BC6615" s="6"/>
      <c r="BD6615" s="6"/>
      <c r="BE6615" s="6"/>
      <c r="BF6615" s="6"/>
      <c r="BG6615" s="6"/>
    </row>
    <row r="6616" spans="34:59" x14ac:dyDescent="0.25">
      <c r="AH6616" s="10"/>
      <c r="AI6616" s="6"/>
      <c r="AJ6616" s="10"/>
      <c r="AK6616" s="10"/>
      <c r="AL6616" s="10"/>
      <c r="AM6616" s="10"/>
      <c r="AN6616" s="10"/>
      <c r="AO6616" s="10"/>
      <c r="AP6616" s="10"/>
      <c r="AQ6616" s="10"/>
      <c r="AR6616" s="10"/>
      <c r="AS6616" s="10"/>
      <c r="AT6616" s="10"/>
      <c r="AU6616" s="10"/>
      <c r="AV6616" s="10"/>
      <c r="AW6616" s="10"/>
      <c r="AX6616" s="10"/>
      <c r="AY6616" s="10"/>
      <c r="AZ6616" s="10"/>
      <c r="BA6616" s="10"/>
      <c r="BB6616" s="10"/>
      <c r="BC6616" s="10"/>
      <c r="BD6616" s="10"/>
      <c r="BE6616" s="10"/>
      <c r="BF6616" s="10"/>
      <c r="BG6616" s="6"/>
    </row>
    <row r="6617" spans="34:59" x14ac:dyDescent="0.25">
      <c r="AH6617" s="6"/>
      <c r="AI6617" s="6"/>
      <c r="AJ6617" s="6"/>
      <c r="AK6617" s="6"/>
      <c r="AL6617" s="6"/>
      <c r="AM6617" s="6"/>
      <c r="AN6617" s="6"/>
      <c r="AO6617" s="6"/>
      <c r="AP6617" s="6"/>
      <c r="AQ6617" s="6"/>
      <c r="AR6617" s="6"/>
      <c r="AS6617" s="6"/>
      <c r="AT6617" s="6"/>
      <c r="AU6617" s="6"/>
      <c r="AV6617" s="6"/>
      <c r="AW6617" s="6"/>
      <c r="AX6617" s="6"/>
      <c r="AY6617" s="6"/>
      <c r="AZ6617" s="6"/>
      <c r="BA6617" s="6"/>
      <c r="BB6617" s="6"/>
      <c r="BC6617" s="6"/>
      <c r="BD6617" s="6"/>
      <c r="BE6617" s="6"/>
      <c r="BF6617" s="6"/>
      <c r="BG6617" s="10"/>
    </row>
    <row r="6618" spans="34:59" x14ac:dyDescent="0.25">
      <c r="AH6618" s="10"/>
      <c r="AI6618" s="6"/>
    </row>
    <row r="6619" spans="34:59" x14ac:dyDescent="0.25">
      <c r="AH6619" s="6"/>
      <c r="AI6619" s="6"/>
      <c r="AJ6619" s="6"/>
      <c r="AK6619" s="6"/>
      <c r="AL6619" s="6"/>
      <c r="AM6619" s="6"/>
      <c r="AN6619" s="6"/>
      <c r="AO6619" s="6"/>
      <c r="AP6619" s="6"/>
      <c r="AQ6619" s="6"/>
      <c r="AR6619" s="6"/>
      <c r="AS6619" s="6"/>
      <c r="AT6619" s="6"/>
      <c r="AU6619" s="6"/>
      <c r="AV6619" s="6"/>
      <c r="AW6619" s="6"/>
      <c r="AX6619" s="6"/>
      <c r="AY6619" s="6"/>
      <c r="AZ6619" s="6"/>
      <c r="BA6619" s="6"/>
      <c r="BB6619" s="6"/>
      <c r="BC6619" s="6"/>
      <c r="BD6619" s="6"/>
      <c r="BE6619" s="6"/>
      <c r="BF6619" s="6"/>
      <c r="BG6619" s="6"/>
    </row>
    <row r="6620" spans="34:59" x14ac:dyDescent="0.25">
      <c r="AH6620" s="10"/>
      <c r="AI6620" s="6"/>
      <c r="AJ6620" s="10"/>
      <c r="AK6620" s="10"/>
      <c r="AL6620" s="10"/>
      <c r="AM6620" s="10"/>
      <c r="AN6620" s="10"/>
      <c r="AO6620" s="10"/>
      <c r="AP6620" s="10"/>
      <c r="AQ6620" s="10"/>
      <c r="AR6620" s="10"/>
      <c r="AS6620" s="10"/>
      <c r="AT6620" s="10"/>
      <c r="AU6620" s="10"/>
      <c r="AV6620" s="10"/>
      <c r="AW6620" s="10"/>
      <c r="AX6620" s="10"/>
      <c r="AY6620" s="10"/>
      <c r="AZ6620" s="10"/>
      <c r="BA6620" s="10"/>
      <c r="BB6620" s="10"/>
      <c r="BC6620" s="10"/>
      <c r="BD6620" s="10"/>
      <c r="BE6620" s="10"/>
      <c r="BF6620" s="10"/>
      <c r="BG6620" s="6"/>
    </row>
    <row r="6621" spans="34:59" x14ac:dyDescent="0.25">
      <c r="AH6621" s="6"/>
      <c r="AI6621" s="6"/>
      <c r="AJ6621" s="6"/>
      <c r="AK6621" s="6"/>
      <c r="AL6621" s="6"/>
      <c r="AM6621" s="6"/>
      <c r="AN6621" s="6"/>
      <c r="AO6621" s="6"/>
      <c r="AP6621" s="6"/>
      <c r="AQ6621" s="6"/>
      <c r="AR6621" s="6"/>
      <c r="AS6621" s="6"/>
      <c r="AT6621" s="6"/>
      <c r="AU6621" s="6"/>
      <c r="AV6621" s="6"/>
      <c r="AW6621" s="6"/>
      <c r="AX6621" s="6"/>
      <c r="AY6621" s="6"/>
      <c r="AZ6621" s="6"/>
      <c r="BA6621" s="6"/>
      <c r="BB6621" s="6"/>
      <c r="BC6621" s="6"/>
      <c r="BD6621" s="6"/>
      <c r="BE6621" s="6"/>
      <c r="BF6621" s="6"/>
      <c r="BG6621" s="10"/>
    </row>
    <row r="6622" spans="34:59" x14ac:dyDescent="0.25">
      <c r="AH6622" s="10"/>
      <c r="AI6622" s="6"/>
    </row>
    <row r="6623" spans="34:59" x14ac:dyDescent="0.25">
      <c r="AH6623" s="6"/>
      <c r="AI6623" s="6"/>
      <c r="AJ6623" s="6"/>
      <c r="AK6623" s="6"/>
      <c r="AL6623" s="6"/>
      <c r="AM6623" s="6"/>
      <c r="AN6623" s="6"/>
      <c r="AO6623" s="6"/>
      <c r="AP6623" s="6"/>
      <c r="AQ6623" s="6"/>
      <c r="AR6623" s="6"/>
      <c r="AS6623" s="6"/>
      <c r="AT6623" s="6"/>
      <c r="AU6623" s="6"/>
      <c r="AV6623" s="6"/>
      <c r="AW6623" s="6"/>
      <c r="AX6623" s="6"/>
      <c r="AY6623" s="6"/>
      <c r="AZ6623" s="6"/>
      <c r="BA6623" s="6"/>
      <c r="BB6623" s="6"/>
      <c r="BC6623" s="6"/>
      <c r="BD6623" s="6"/>
      <c r="BE6623" s="6"/>
      <c r="BF6623" s="6"/>
      <c r="BG6623" s="6"/>
    </row>
    <row r="6624" spans="34:59" x14ac:dyDescent="0.25">
      <c r="AH6624" s="10"/>
      <c r="AI6624" s="6"/>
      <c r="AJ6624" s="10"/>
      <c r="AK6624" s="10"/>
      <c r="AL6624" s="10"/>
      <c r="AM6624" s="10"/>
      <c r="AN6624" s="10"/>
      <c r="AO6624" s="10"/>
      <c r="AP6624" s="10"/>
      <c r="AQ6624" s="10"/>
      <c r="AR6624" s="10"/>
      <c r="AS6624" s="10"/>
      <c r="AT6624" s="10"/>
      <c r="AU6624" s="10"/>
      <c r="AV6624" s="10"/>
      <c r="AW6624" s="10"/>
      <c r="AX6624" s="10"/>
      <c r="AY6624" s="10"/>
      <c r="AZ6624" s="10"/>
      <c r="BA6624" s="10"/>
      <c r="BB6624" s="10"/>
      <c r="BC6624" s="10"/>
      <c r="BD6624" s="10"/>
      <c r="BE6624" s="10"/>
      <c r="BF6624" s="10"/>
      <c r="BG6624" s="6"/>
    </row>
    <row r="6625" spans="34:59" x14ac:dyDescent="0.25">
      <c r="AH6625" s="6"/>
      <c r="AI6625" s="6"/>
      <c r="AJ6625" s="6"/>
      <c r="AK6625" s="6"/>
      <c r="AL6625" s="6"/>
      <c r="AM6625" s="6"/>
      <c r="AN6625" s="6"/>
      <c r="AO6625" s="6"/>
      <c r="AP6625" s="6"/>
      <c r="AQ6625" s="6"/>
      <c r="AR6625" s="6"/>
      <c r="AS6625" s="6"/>
      <c r="AT6625" s="6"/>
      <c r="AU6625" s="6"/>
      <c r="AV6625" s="6"/>
      <c r="AW6625" s="6"/>
      <c r="AX6625" s="6"/>
      <c r="AY6625" s="6"/>
      <c r="AZ6625" s="6"/>
      <c r="BA6625" s="6"/>
      <c r="BB6625" s="6"/>
      <c r="BC6625" s="6"/>
      <c r="BD6625" s="6"/>
      <c r="BE6625" s="6"/>
      <c r="BF6625" s="6"/>
      <c r="BG6625" s="10"/>
    </row>
    <row r="6626" spans="34:59" x14ac:dyDescent="0.25">
      <c r="AH6626" s="10"/>
      <c r="AI6626" s="6"/>
    </row>
    <row r="6627" spans="34:59" x14ac:dyDescent="0.25">
      <c r="AH6627" s="6"/>
      <c r="AI6627" s="6"/>
      <c r="AJ6627" s="6"/>
      <c r="AK6627" s="6"/>
      <c r="AL6627" s="6"/>
      <c r="AM6627" s="6"/>
      <c r="AN6627" s="6"/>
      <c r="AO6627" s="6"/>
      <c r="AP6627" s="6"/>
      <c r="AQ6627" s="6"/>
      <c r="AR6627" s="6"/>
      <c r="AS6627" s="6"/>
      <c r="AT6627" s="6"/>
      <c r="AU6627" s="6"/>
      <c r="AV6627" s="6"/>
      <c r="AW6627" s="6"/>
      <c r="AX6627" s="6"/>
      <c r="AY6627" s="6"/>
      <c r="AZ6627" s="6"/>
      <c r="BA6627" s="6"/>
      <c r="BB6627" s="6"/>
      <c r="BC6627" s="6"/>
      <c r="BD6627" s="6"/>
      <c r="BE6627" s="6"/>
      <c r="BF6627" s="6"/>
      <c r="BG6627" s="6"/>
    </row>
    <row r="6628" spans="34:59" x14ac:dyDescent="0.25">
      <c r="AH6628" s="10"/>
      <c r="AI6628" s="6"/>
      <c r="AJ6628" s="10"/>
      <c r="AK6628" s="10"/>
      <c r="AL6628" s="10"/>
      <c r="AM6628" s="10"/>
      <c r="AN6628" s="10"/>
      <c r="AO6628" s="10"/>
      <c r="AP6628" s="10"/>
      <c r="AQ6628" s="10"/>
      <c r="AR6628" s="10"/>
      <c r="AS6628" s="10"/>
      <c r="AT6628" s="10"/>
      <c r="AU6628" s="10"/>
      <c r="AV6628" s="10"/>
      <c r="AW6628" s="10"/>
      <c r="AX6628" s="10"/>
      <c r="AY6628" s="10"/>
      <c r="AZ6628" s="10"/>
      <c r="BA6628" s="10"/>
      <c r="BB6628" s="10"/>
      <c r="BC6628" s="10"/>
      <c r="BD6628" s="10"/>
      <c r="BE6628" s="10"/>
      <c r="BF6628" s="10"/>
      <c r="BG6628" s="6"/>
    </row>
    <row r="6629" spans="34:59" x14ac:dyDescent="0.25">
      <c r="AH6629" s="6"/>
      <c r="AI6629" s="6"/>
      <c r="AJ6629" s="6"/>
      <c r="AK6629" s="6"/>
      <c r="AL6629" s="6"/>
      <c r="AM6629" s="6"/>
      <c r="AN6629" s="6"/>
      <c r="AO6629" s="6"/>
      <c r="AP6629" s="6"/>
      <c r="AQ6629" s="6"/>
      <c r="AR6629" s="6"/>
      <c r="AS6629" s="6"/>
      <c r="AT6629" s="6"/>
      <c r="AU6629" s="6"/>
      <c r="AV6629" s="6"/>
      <c r="AW6629" s="6"/>
      <c r="AX6629" s="6"/>
      <c r="AY6629" s="6"/>
      <c r="AZ6629" s="6"/>
      <c r="BA6629" s="6"/>
      <c r="BB6629" s="6"/>
      <c r="BC6629" s="6"/>
      <c r="BD6629" s="6"/>
      <c r="BE6629" s="6"/>
      <c r="BF6629" s="6"/>
      <c r="BG6629" s="10"/>
    </row>
    <row r="6630" spans="34:59" x14ac:dyDescent="0.25">
      <c r="AH6630" s="10"/>
      <c r="AI6630" s="6"/>
    </row>
    <row r="6631" spans="34:59" x14ac:dyDescent="0.25">
      <c r="AH6631" s="6"/>
      <c r="AI6631" s="6"/>
      <c r="AJ6631" s="6"/>
      <c r="AK6631" s="6"/>
      <c r="AL6631" s="6"/>
      <c r="AM6631" s="6"/>
      <c r="AN6631" s="6"/>
      <c r="AO6631" s="6"/>
      <c r="AP6631" s="6"/>
      <c r="AQ6631" s="6"/>
      <c r="AR6631" s="6"/>
      <c r="AS6631" s="6"/>
      <c r="AT6631" s="6"/>
      <c r="AU6631" s="6"/>
      <c r="AV6631" s="6"/>
      <c r="AW6631" s="6"/>
      <c r="AX6631" s="6"/>
      <c r="AY6631" s="6"/>
      <c r="AZ6631" s="6"/>
      <c r="BA6631" s="6"/>
      <c r="BB6631" s="6"/>
      <c r="BC6631" s="6"/>
      <c r="BD6631" s="6"/>
      <c r="BE6631" s="6"/>
      <c r="BF6631" s="6"/>
      <c r="BG6631" s="6"/>
    </row>
    <row r="6632" spans="34:59" x14ac:dyDescent="0.25">
      <c r="AH6632" s="10"/>
      <c r="AI6632" s="6"/>
      <c r="AJ6632" s="10"/>
      <c r="AK6632" s="10"/>
      <c r="AL6632" s="10"/>
      <c r="AM6632" s="10"/>
      <c r="AN6632" s="10"/>
      <c r="AO6632" s="10"/>
      <c r="AP6632" s="10"/>
      <c r="AQ6632" s="10"/>
      <c r="AR6632" s="10"/>
      <c r="AS6632" s="10"/>
      <c r="AT6632" s="10"/>
      <c r="AU6632" s="10"/>
      <c r="AV6632" s="10"/>
      <c r="AW6632" s="10"/>
      <c r="AX6632" s="10"/>
      <c r="AY6632" s="10"/>
      <c r="AZ6632" s="10"/>
      <c r="BA6632" s="10"/>
      <c r="BB6632" s="10"/>
      <c r="BC6632" s="10"/>
      <c r="BD6632" s="10"/>
      <c r="BE6632" s="10"/>
      <c r="BF6632" s="10"/>
      <c r="BG6632" s="6"/>
    </row>
    <row r="6633" spans="34:59" x14ac:dyDescent="0.25">
      <c r="AH6633" s="6"/>
      <c r="AI6633" s="6"/>
      <c r="AJ6633" s="6"/>
      <c r="AK6633" s="6"/>
      <c r="AL6633" s="6"/>
      <c r="AM6633" s="6"/>
      <c r="AN6633" s="6"/>
      <c r="AO6633" s="6"/>
      <c r="AP6633" s="6"/>
      <c r="AQ6633" s="6"/>
      <c r="AR6633" s="6"/>
      <c r="AS6633" s="6"/>
      <c r="AT6633" s="6"/>
      <c r="AU6633" s="6"/>
      <c r="AV6633" s="6"/>
      <c r="AW6633" s="6"/>
      <c r="AX6633" s="6"/>
      <c r="AY6633" s="6"/>
      <c r="AZ6633" s="6"/>
      <c r="BA6633" s="6"/>
      <c r="BB6633" s="6"/>
      <c r="BC6633" s="6"/>
      <c r="BD6633" s="6"/>
      <c r="BE6633" s="6"/>
      <c r="BF6633" s="6"/>
      <c r="BG6633" s="10"/>
    </row>
    <row r="6634" spans="34:59" x14ac:dyDescent="0.25">
      <c r="AH6634" s="10"/>
      <c r="AI6634" s="6"/>
    </row>
    <row r="6635" spans="34:59" x14ac:dyDescent="0.25">
      <c r="AH6635" s="6"/>
      <c r="AI6635" s="6"/>
      <c r="AJ6635" s="6"/>
      <c r="AK6635" s="6"/>
      <c r="AL6635" s="6"/>
      <c r="AM6635" s="6"/>
      <c r="AN6635" s="6"/>
      <c r="AO6635" s="6"/>
      <c r="AP6635" s="6"/>
      <c r="AQ6635" s="6"/>
      <c r="AR6635" s="6"/>
      <c r="AS6635" s="6"/>
      <c r="AT6635" s="6"/>
      <c r="AU6635" s="6"/>
      <c r="AV6635" s="6"/>
      <c r="AW6635" s="6"/>
      <c r="AX6635" s="6"/>
      <c r="AY6635" s="6"/>
      <c r="AZ6635" s="6"/>
      <c r="BA6635" s="6"/>
      <c r="BB6635" s="6"/>
      <c r="BC6635" s="6"/>
      <c r="BD6635" s="6"/>
      <c r="BE6635" s="6"/>
      <c r="BF6635" s="6"/>
      <c r="BG6635" s="6"/>
    </row>
    <row r="6636" spans="34:59" x14ac:dyDescent="0.25">
      <c r="AH6636" s="10"/>
      <c r="AI6636" s="6"/>
      <c r="AJ6636" s="10"/>
      <c r="AK6636" s="10"/>
      <c r="AL6636" s="10"/>
      <c r="AM6636" s="10"/>
      <c r="AN6636" s="10"/>
      <c r="AO6636" s="10"/>
      <c r="AP6636" s="10"/>
      <c r="AQ6636" s="10"/>
      <c r="AR6636" s="10"/>
      <c r="AS6636" s="10"/>
      <c r="AT6636" s="10"/>
      <c r="AU6636" s="10"/>
      <c r="AV6636" s="10"/>
      <c r="AW6636" s="10"/>
      <c r="AX6636" s="10"/>
      <c r="AY6636" s="10"/>
      <c r="AZ6636" s="10"/>
      <c r="BA6636" s="10"/>
      <c r="BB6636" s="10"/>
      <c r="BC6636" s="10"/>
      <c r="BD6636" s="10"/>
      <c r="BE6636" s="10"/>
      <c r="BF6636" s="10"/>
      <c r="BG6636" s="6"/>
    </row>
    <row r="6637" spans="34:59" x14ac:dyDescent="0.25">
      <c r="AH6637" s="6"/>
      <c r="AI6637" s="6"/>
      <c r="AJ6637" s="6"/>
      <c r="AK6637" s="6"/>
      <c r="AL6637" s="6"/>
      <c r="AM6637" s="6"/>
      <c r="AN6637" s="6"/>
      <c r="AO6637" s="6"/>
      <c r="AP6637" s="6"/>
      <c r="AQ6637" s="6"/>
      <c r="AR6637" s="6"/>
      <c r="AS6637" s="6"/>
      <c r="AT6637" s="6"/>
      <c r="AU6637" s="6"/>
      <c r="AV6637" s="6"/>
      <c r="AW6637" s="6"/>
      <c r="AX6637" s="6"/>
      <c r="AY6637" s="6"/>
      <c r="AZ6637" s="6"/>
      <c r="BA6637" s="6"/>
      <c r="BB6637" s="6"/>
      <c r="BC6637" s="6"/>
      <c r="BD6637" s="6"/>
      <c r="BE6637" s="6"/>
      <c r="BF6637" s="6"/>
      <c r="BG6637" s="10"/>
    </row>
    <row r="6638" spans="34:59" x14ac:dyDescent="0.25">
      <c r="AH6638" s="10"/>
      <c r="AI6638" s="6"/>
    </row>
    <row r="6639" spans="34:59" x14ac:dyDescent="0.25">
      <c r="AH6639" s="6"/>
      <c r="AI6639" s="6"/>
      <c r="AJ6639" s="6"/>
      <c r="AK6639" s="6"/>
      <c r="AL6639" s="6"/>
      <c r="AM6639" s="6"/>
      <c r="AN6639" s="6"/>
      <c r="AO6639" s="6"/>
      <c r="AP6639" s="6"/>
      <c r="AQ6639" s="6"/>
      <c r="AR6639" s="6"/>
      <c r="AS6639" s="6"/>
      <c r="AT6639" s="6"/>
      <c r="AU6639" s="6"/>
      <c r="AV6639" s="6"/>
      <c r="AW6639" s="6"/>
      <c r="AX6639" s="6"/>
      <c r="AY6639" s="6"/>
      <c r="AZ6639" s="6"/>
      <c r="BA6639" s="6"/>
      <c r="BB6639" s="6"/>
      <c r="BC6639" s="6"/>
      <c r="BD6639" s="6"/>
      <c r="BE6639" s="6"/>
      <c r="BF6639" s="6"/>
      <c r="BG6639" s="6"/>
    </row>
    <row r="6640" spans="34:59" x14ac:dyDescent="0.25">
      <c r="AH6640" s="10"/>
      <c r="AI6640" s="6"/>
      <c r="AJ6640" s="10"/>
      <c r="AK6640" s="10"/>
      <c r="AL6640" s="10"/>
      <c r="AM6640" s="10"/>
      <c r="AN6640" s="10"/>
      <c r="AO6640" s="10"/>
      <c r="AP6640" s="10"/>
      <c r="AQ6640" s="10"/>
      <c r="AR6640" s="10"/>
      <c r="AS6640" s="10"/>
      <c r="AT6640" s="10"/>
      <c r="AU6640" s="10"/>
      <c r="AV6640" s="10"/>
      <c r="AW6640" s="10"/>
      <c r="AX6640" s="10"/>
      <c r="AY6640" s="10"/>
      <c r="AZ6640" s="10"/>
      <c r="BA6640" s="10"/>
      <c r="BB6640" s="10"/>
      <c r="BC6640" s="10"/>
      <c r="BD6640" s="10"/>
      <c r="BE6640" s="10"/>
      <c r="BF6640" s="10"/>
      <c r="BG6640" s="6"/>
    </row>
    <row r="6641" spans="34:59" x14ac:dyDescent="0.25">
      <c r="AH6641" s="6"/>
      <c r="AI6641" s="6"/>
      <c r="AJ6641" s="6"/>
      <c r="AK6641" s="6"/>
      <c r="AL6641" s="6"/>
      <c r="AM6641" s="6"/>
      <c r="AN6641" s="6"/>
      <c r="AO6641" s="6"/>
      <c r="AP6641" s="6"/>
      <c r="AQ6641" s="6"/>
      <c r="AR6641" s="6"/>
      <c r="AS6641" s="6"/>
      <c r="AT6641" s="6"/>
      <c r="AU6641" s="6"/>
      <c r="AV6641" s="6"/>
      <c r="AW6641" s="6"/>
      <c r="AX6641" s="6"/>
      <c r="AY6641" s="6"/>
      <c r="AZ6641" s="6"/>
      <c r="BA6641" s="6"/>
      <c r="BB6641" s="6"/>
      <c r="BC6641" s="6"/>
      <c r="BD6641" s="6"/>
      <c r="BE6641" s="6"/>
      <c r="BF6641" s="6"/>
      <c r="BG6641" s="10"/>
    </row>
    <row r="6642" spans="34:59" x14ac:dyDescent="0.25">
      <c r="AH6642" s="10"/>
      <c r="AI6642" s="6"/>
    </row>
    <row r="6643" spans="34:59" x14ac:dyDescent="0.25">
      <c r="AH6643" s="6"/>
      <c r="AI6643" s="6"/>
      <c r="AJ6643" s="6"/>
      <c r="AK6643" s="6"/>
      <c r="AL6643" s="6"/>
      <c r="AM6643" s="6"/>
      <c r="AN6643" s="6"/>
      <c r="AO6643" s="6"/>
      <c r="AP6643" s="6"/>
      <c r="AQ6643" s="6"/>
      <c r="AR6643" s="6"/>
      <c r="AS6643" s="6"/>
      <c r="AT6643" s="6"/>
      <c r="AU6643" s="6"/>
      <c r="AV6643" s="6"/>
      <c r="AW6643" s="6"/>
      <c r="AX6643" s="6"/>
      <c r="AY6643" s="6"/>
      <c r="AZ6643" s="6"/>
      <c r="BA6643" s="6"/>
      <c r="BB6643" s="6"/>
      <c r="BC6643" s="6"/>
      <c r="BD6643" s="6"/>
      <c r="BE6643" s="6"/>
      <c r="BF6643" s="6"/>
      <c r="BG6643" s="6"/>
    </row>
    <row r="6644" spans="34:59" x14ac:dyDescent="0.25">
      <c r="AH6644" s="10"/>
      <c r="AI6644" s="6"/>
      <c r="AJ6644" s="10"/>
      <c r="AK6644" s="10"/>
      <c r="AL6644" s="10"/>
      <c r="AM6644" s="10"/>
      <c r="AN6644" s="10"/>
      <c r="AO6644" s="10"/>
      <c r="AP6644" s="10"/>
      <c r="AQ6644" s="10"/>
      <c r="AR6644" s="10"/>
      <c r="AS6644" s="10"/>
      <c r="AT6644" s="10"/>
      <c r="AU6644" s="10"/>
      <c r="AV6644" s="10"/>
      <c r="AW6644" s="10"/>
      <c r="AX6644" s="10"/>
      <c r="AY6644" s="10"/>
      <c r="AZ6644" s="10"/>
      <c r="BA6644" s="10"/>
      <c r="BB6644" s="10"/>
      <c r="BC6644" s="10"/>
      <c r="BD6644" s="10"/>
      <c r="BE6644" s="10"/>
      <c r="BF6644" s="10"/>
      <c r="BG6644" s="6"/>
    </row>
    <row r="6645" spans="34:59" x14ac:dyDescent="0.25">
      <c r="AH6645" s="6"/>
      <c r="AI6645" s="6"/>
      <c r="AJ6645" s="6"/>
      <c r="AK6645" s="6"/>
      <c r="AL6645" s="6"/>
      <c r="AM6645" s="6"/>
      <c r="AN6645" s="6"/>
      <c r="AO6645" s="6"/>
      <c r="AP6645" s="6"/>
      <c r="AQ6645" s="6"/>
      <c r="AR6645" s="6"/>
      <c r="AS6645" s="6"/>
      <c r="AT6645" s="6"/>
      <c r="AU6645" s="6"/>
      <c r="AV6645" s="6"/>
      <c r="AW6645" s="6"/>
      <c r="AX6645" s="6"/>
      <c r="AY6645" s="6"/>
      <c r="AZ6645" s="6"/>
      <c r="BA6645" s="6"/>
      <c r="BB6645" s="6"/>
      <c r="BC6645" s="6"/>
      <c r="BD6645" s="6"/>
      <c r="BE6645" s="6"/>
      <c r="BF6645" s="6"/>
      <c r="BG6645" s="10"/>
    </row>
    <row r="6646" spans="34:59" x14ac:dyDescent="0.25">
      <c r="AH6646" s="10"/>
      <c r="AI6646" s="6"/>
    </row>
    <row r="6647" spans="34:59" x14ac:dyDescent="0.25">
      <c r="AH6647" s="6"/>
      <c r="AI6647" s="6"/>
      <c r="AJ6647" s="6"/>
      <c r="AK6647" s="6"/>
      <c r="AL6647" s="6"/>
      <c r="AM6647" s="6"/>
      <c r="AN6647" s="6"/>
      <c r="AO6647" s="6"/>
      <c r="AP6647" s="6"/>
      <c r="AQ6647" s="6"/>
      <c r="AR6647" s="6"/>
      <c r="AS6647" s="6"/>
      <c r="AT6647" s="6"/>
      <c r="AU6647" s="6"/>
      <c r="AV6647" s="6"/>
      <c r="AW6647" s="6"/>
      <c r="AX6647" s="6"/>
      <c r="AY6647" s="6"/>
      <c r="AZ6647" s="6"/>
      <c r="BA6647" s="6"/>
      <c r="BB6647" s="6"/>
      <c r="BC6647" s="6"/>
      <c r="BD6647" s="6"/>
      <c r="BE6647" s="6"/>
      <c r="BF6647" s="6"/>
      <c r="BG6647" s="6"/>
    </row>
    <row r="6648" spans="34:59" x14ac:dyDescent="0.25">
      <c r="AH6648" s="10"/>
      <c r="AI6648" s="6"/>
      <c r="AJ6648" s="10"/>
      <c r="AK6648" s="10"/>
      <c r="AL6648" s="10"/>
      <c r="AM6648" s="10"/>
      <c r="AN6648" s="10"/>
      <c r="AO6648" s="10"/>
      <c r="AP6648" s="10"/>
      <c r="AQ6648" s="10"/>
      <c r="AR6648" s="10"/>
      <c r="AS6648" s="10"/>
      <c r="AT6648" s="10"/>
      <c r="AU6648" s="10"/>
      <c r="AV6648" s="10"/>
      <c r="AW6648" s="10"/>
      <c r="AX6648" s="10"/>
      <c r="AY6648" s="10"/>
      <c r="AZ6648" s="10"/>
      <c r="BA6648" s="10"/>
      <c r="BB6648" s="10"/>
      <c r="BC6648" s="10"/>
      <c r="BD6648" s="10"/>
      <c r="BE6648" s="10"/>
      <c r="BF6648" s="10"/>
      <c r="BG6648" s="6"/>
    </row>
    <row r="6649" spans="34:59" x14ac:dyDescent="0.25">
      <c r="AH6649" s="6"/>
      <c r="AI6649" s="6"/>
      <c r="AJ6649" s="6"/>
      <c r="AK6649" s="6"/>
      <c r="AL6649" s="6"/>
      <c r="AM6649" s="6"/>
      <c r="AN6649" s="6"/>
      <c r="AO6649" s="6"/>
      <c r="AP6649" s="6"/>
      <c r="AQ6649" s="6"/>
      <c r="AR6649" s="6"/>
      <c r="AS6649" s="6"/>
      <c r="AT6649" s="6"/>
      <c r="AU6649" s="6"/>
      <c r="AV6649" s="6"/>
      <c r="AW6649" s="6"/>
      <c r="AX6649" s="6"/>
      <c r="AY6649" s="6"/>
      <c r="AZ6649" s="6"/>
      <c r="BA6649" s="6"/>
      <c r="BB6649" s="6"/>
      <c r="BC6649" s="6"/>
      <c r="BD6649" s="6"/>
      <c r="BE6649" s="6"/>
      <c r="BF6649" s="6"/>
      <c r="BG6649" s="10"/>
    </row>
    <row r="6650" spans="34:59" x14ac:dyDescent="0.25">
      <c r="AH6650" s="10"/>
      <c r="AI6650" s="6"/>
    </row>
    <row r="6651" spans="34:59" x14ac:dyDescent="0.25">
      <c r="AH6651" s="6"/>
      <c r="AI6651" s="6"/>
      <c r="AJ6651" s="6"/>
      <c r="AK6651" s="6"/>
      <c r="AL6651" s="6"/>
      <c r="AM6651" s="6"/>
      <c r="AN6651" s="6"/>
      <c r="AO6651" s="6"/>
      <c r="AP6651" s="6"/>
      <c r="AQ6651" s="6"/>
      <c r="AR6651" s="6"/>
      <c r="AS6651" s="6"/>
      <c r="AT6651" s="6"/>
      <c r="AU6651" s="6"/>
      <c r="AV6651" s="6"/>
      <c r="AW6651" s="6"/>
      <c r="AX6651" s="6"/>
      <c r="AY6651" s="6"/>
      <c r="AZ6651" s="6"/>
      <c r="BA6651" s="6"/>
      <c r="BB6651" s="6"/>
      <c r="BC6651" s="6"/>
      <c r="BD6651" s="6"/>
      <c r="BE6651" s="6"/>
      <c r="BF6651" s="6"/>
      <c r="BG6651" s="6"/>
    </row>
    <row r="6652" spans="34:59" x14ac:dyDescent="0.25">
      <c r="AH6652" s="10"/>
      <c r="AI6652" s="6"/>
      <c r="AJ6652" s="10"/>
      <c r="AK6652" s="10"/>
      <c r="AL6652" s="10"/>
      <c r="AM6652" s="10"/>
      <c r="AN6652" s="10"/>
      <c r="AO6652" s="10"/>
      <c r="AP6652" s="10"/>
      <c r="AQ6652" s="10"/>
      <c r="AR6652" s="10"/>
      <c r="AS6652" s="10"/>
      <c r="AT6652" s="10"/>
      <c r="AU6652" s="10"/>
      <c r="AV6652" s="10"/>
      <c r="AW6652" s="10"/>
      <c r="AX6652" s="10"/>
      <c r="AY6652" s="10"/>
      <c r="AZ6652" s="10"/>
      <c r="BA6652" s="10"/>
      <c r="BB6652" s="10"/>
      <c r="BC6652" s="10"/>
      <c r="BD6652" s="10"/>
      <c r="BE6652" s="10"/>
      <c r="BF6652" s="10"/>
      <c r="BG6652" s="6"/>
    </row>
    <row r="6653" spans="34:59" x14ac:dyDescent="0.25">
      <c r="AH6653" s="6"/>
      <c r="AI6653" s="6"/>
      <c r="AJ6653" s="6"/>
      <c r="AK6653" s="6"/>
      <c r="AL6653" s="6"/>
      <c r="AM6653" s="6"/>
      <c r="AN6653" s="6"/>
      <c r="AO6653" s="6"/>
      <c r="AP6653" s="6"/>
      <c r="AQ6653" s="6"/>
      <c r="AR6653" s="6"/>
      <c r="AS6653" s="6"/>
      <c r="AT6653" s="6"/>
      <c r="AU6653" s="6"/>
      <c r="AV6653" s="6"/>
      <c r="AW6653" s="6"/>
      <c r="AX6653" s="6"/>
      <c r="AY6653" s="6"/>
      <c r="AZ6653" s="6"/>
      <c r="BA6653" s="6"/>
      <c r="BB6653" s="6"/>
      <c r="BC6653" s="6"/>
      <c r="BD6653" s="6"/>
      <c r="BE6653" s="6"/>
      <c r="BF6653" s="6"/>
      <c r="BG6653" s="10"/>
    </row>
    <row r="6654" spans="34:59" x14ac:dyDescent="0.25">
      <c r="AH6654" s="10"/>
      <c r="AI6654" s="6"/>
    </row>
    <row r="6655" spans="34:59" x14ac:dyDescent="0.25">
      <c r="AH6655" s="6"/>
      <c r="AI6655" s="6"/>
      <c r="AJ6655" s="6"/>
      <c r="AK6655" s="6"/>
      <c r="AL6655" s="6"/>
      <c r="AM6655" s="6"/>
      <c r="AN6655" s="6"/>
      <c r="AO6655" s="6"/>
      <c r="AP6655" s="6"/>
      <c r="AQ6655" s="6"/>
      <c r="AR6655" s="6"/>
      <c r="AS6655" s="6"/>
      <c r="AT6655" s="6"/>
      <c r="AU6655" s="6"/>
      <c r="AV6655" s="6"/>
      <c r="AW6655" s="6"/>
      <c r="AX6655" s="6"/>
      <c r="AY6655" s="6"/>
      <c r="AZ6655" s="6"/>
      <c r="BA6655" s="6"/>
      <c r="BB6655" s="6"/>
      <c r="BC6655" s="6"/>
      <c r="BD6655" s="6"/>
      <c r="BE6655" s="6"/>
      <c r="BF6655" s="6"/>
      <c r="BG6655" s="6"/>
    </row>
    <row r="6656" spans="34:59" x14ac:dyDescent="0.25">
      <c r="AH6656" s="10"/>
      <c r="AI6656" s="6"/>
      <c r="AJ6656" s="10"/>
      <c r="AK6656" s="10"/>
      <c r="AL6656" s="10"/>
      <c r="AM6656" s="10"/>
      <c r="AN6656" s="10"/>
      <c r="AO6656" s="10"/>
      <c r="AP6656" s="10"/>
      <c r="AQ6656" s="10"/>
      <c r="AR6656" s="10"/>
      <c r="AS6656" s="10"/>
      <c r="AT6656" s="10"/>
      <c r="AU6656" s="10"/>
      <c r="AV6656" s="10"/>
      <c r="AW6656" s="10"/>
      <c r="AX6656" s="10"/>
      <c r="AY6656" s="10"/>
      <c r="AZ6656" s="10"/>
      <c r="BA6656" s="10"/>
      <c r="BB6656" s="10"/>
      <c r="BC6656" s="10"/>
      <c r="BD6656" s="10"/>
      <c r="BE6656" s="10"/>
      <c r="BF6656" s="10"/>
      <c r="BG6656" s="6"/>
    </row>
    <row r="6657" spans="34:59" x14ac:dyDescent="0.25">
      <c r="AH6657" s="6"/>
      <c r="AI6657" s="6"/>
      <c r="AJ6657" s="6"/>
      <c r="AK6657" s="6"/>
      <c r="AL6657" s="6"/>
      <c r="AM6657" s="6"/>
      <c r="AN6657" s="6"/>
      <c r="AO6657" s="6"/>
      <c r="AP6657" s="6"/>
      <c r="AQ6657" s="6"/>
      <c r="AR6657" s="6"/>
      <c r="AS6657" s="6"/>
      <c r="AT6657" s="6"/>
      <c r="AU6657" s="6"/>
      <c r="AV6657" s="6"/>
      <c r="AW6657" s="6"/>
      <c r="AX6657" s="6"/>
      <c r="AY6657" s="6"/>
      <c r="AZ6657" s="6"/>
      <c r="BA6657" s="6"/>
      <c r="BB6657" s="6"/>
      <c r="BC6657" s="6"/>
      <c r="BD6657" s="6"/>
      <c r="BE6657" s="6"/>
      <c r="BF6657" s="6"/>
      <c r="BG6657" s="10"/>
    </row>
    <row r="6658" spans="34:59" x14ac:dyDescent="0.25">
      <c r="AH6658" s="10"/>
      <c r="AI6658" s="6"/>
    </row>
    <row r="6659" spans="34:59" x14ac:dyDescent="0.25">
      <c r="AH6659" s="6"/>
      <c r="AI6659" s="6"/>
      <c r="AJ6659" s="6"/>
      <c r="AK6659" s="6"/>
      <c r="AL6659" s="6"/>
      <c r="AM6659" s="6"/>
      <c r="AN6659" s="6"/>
      <c r="AO6659" s="6"/>
      <c r="AP6659" s="6"/>
      <c r="AQ6659" s="6"/>
      <c r="AR6659" s="6"/>
      <c r="AS6659" s="6"/>
      <c r="AT6659" s="6"/>
      <c r="AU6659" s="6"/>
      <c r="AV6659" s="6"/>
      <c r="AW6659" s="6"/>
      <c r="AX6659" s="6"/>
      <c r="AY6659" s="6"/>
      <c r="AZ6659" s="6"/>
      <c r="BA6659" s="6"/>
      <c r="BB6659" s="6"/>
      <c r="BC6659" s="6"/>
      <c r="BD6659" s="6"/>
      <c r="BE6659" s="6"/>
      <c r="BF6659" s="6"/>
      <c r="BG6659" s="6"/>
    </row>
    <row r="6660" spans="34:59" x14ac:dyDescent="0.25">
      <c r="AH6660" s="10"/>
      <c r="AI6660" s="6"/>
      <c r="AJ6660" s="10"/>
      <c r="AK6660" s="10"/>
      <c r="AL6660" s="10"/>
      <c r="AM6660" s="10"/>
      <c r="AN6660" s="10"/>
      <c r="AO6660" s="10"/>
      <c r="AP6660" s="10"/>
      <c r="AQ6660" s="10"/>
      <c r="AR6660" s="10"/>
      <c r="AS6660" s="10"/>
      <c r="AT6660" s="10"/>
      <c r="AU6660" s="10"/>
      <c r="AV6660" s="10"/>
      <c r="AW6660" s="10"/>
      <c r="AX6660" s="10"/>
      <c r="AY6660" s="10"/>
      <c r="AZ6660" s="10"/>
      <c r="BA6660" s="10"/>
      <c r="BB6660" s="10"/>
      <c r="BC6660" s="10"/>
      <c r="BD6660" s="10"/>
      <c r="BE6660" s="10"/>
      <c r="BF6660" s="10"/>
      <c r="BG6660" s="6"/>
    </row>
    <row r="6661" spans="34:59" x14ac:dyDescent="0.25">
      <c r="AH6661" s="6"/>
      <c r="AI6661" s="6"/>
      <c r="AJ6661" s="6"/>
      <c r="AK6661" s="6"/>
      <c r="AL6661" s="6"/>
      <c r="AM6661" s="6"/>
      <c r="AN6661" s="6"/>
      <c r="AO6661" s="6"/>
      <c r="AP6661" s="6"/>
      <c r="AQ6661" s="6"/>
      <c r="AR6661" s="6"/>
      <c r="AS6661" s="6"/>
      <c r="AT6661" s="6"/>
      <c r="AU6661" s="6"/>
      <c r="AV6661" s="6"/>
      <c r="AW6661" s="6"/>
      <c r="AX6661" s="6"/>
      <c r="AY6661" s="6"/>
      <c r="AZ6661" s="6"/>
      <c r="BA6661" s="6"/>
      <c r="BB6661" s="6"/>
      <c r="BC6661" s="6"/>
      <c r="BD6661" s="6"/>
      <c r="BE6661" s="6"/>
      <c r="BF6661" s="6"/>
      <c r="BG6661" s="10"/>
    </row>
    <row r="6662" spans="34:59" x14ac:dyDescent="0.25">
      <c r="AH6662" s="10"/>
      <c r="AI6662" s="6"/>
    </row>
    <row r="6663" spans="34:59" x14ac:dyDescent="0.25">
      <c r="AH6663" s="6"/>
      <c r="AI6663" s="6"/>
      <c r="AJ6663" s="6"/>
      <c r="AK6663" s="6"/>
      <c r="AL6663" s="6"/>
      <c r="AM6663" s="6"/>
      <c r="AN6663" s="6"/>
      <c r="AO6663" s="6"/>
      <c r="AP6663" s="6"/>
      <c r="AQ6663" s="6"/>
      <c r="AR6663" s="6"/>
      <c r="AS6663" s="6"/>
      <c r="AT6663" s="6"/>
      <c r="AU6663" s="6"/>
      <c r="AV6663" s="6"/>
      <c r="AW6663" s="6"/>
      <c r="AX6663" s="6"/>
      <c r="AY6663" s="6"/>
      <c r="AZ6663" s="6"/>
      <c r="BA6663" s="6"/>
      <c r="BB6663" s="6"/>
      <c r="BC6663" s="6"/>
      <c r="BD6663" s="6"/>
      <c r="BE6663" s="6"/>
      <c r="BF6663" s="6"/>
      <c r="BG6663" s="6"/>
    </row>
    <row r="6664" spans="34:59" x14ac:dyDescent="0.25">
      <c r="AH6664" s="10"/>
      <c r="AI6664" s="6"/>
      <c r="AJ6664" s="10"/>
      <c r="AK6664" s="10"/>
      <c r="AL6664" s="10"/>
      <c r="AM6664" s="10"/>
      <c r="AN6664" s="10"/>
      <c r="AO6664" s="10"/>
      <c r="AP6664" s="10"/>
      <c r="AQ6664" s="10"/>
      <c r="AR6664" s="10"/>
      <c r="AS6664" s="10"/>
      <c r="AT6664" s="10"/>
      <c r="AU6664" s="10"/>
      <c r="AV6664" s="10"/>
      <c r="AW6664" s="10"/>
      <c r="AX6664" s="10"/>
      <c r="AY6664" s="10"/>
      <c r="AZ6664" s="10"/>
      <c r="BA6664" s="10"/>
      <c r="BB6664" s="10"/>
      <c r="BC6664" s="10"/>
      <c r="BD6664" s="10"/>
      <c r="BE6664" s="10"/>
      <c r="BF6664" s="10"/>
      <c r="BG6664" s="6"/>
    </row>
    <row r="6665" spans="34:59" x14ac:dyDescent="0.25">
      <c r="AH6665" s="6"/>
      <c r="AI6665" s="6"/>
      <c r="AJ6665" s="6"/>
      <c r="AK6665" s="6"/>
      <c r="AL6665" s="6"/>
      <c r="AM6665" s="6"/>
      <c r="AN6665" s="6"/>
      <c r="AO6665" s="6"/>
      <c r="AP6665" s="6"/>
      <c r="AQ6665" s="6"/>
      <c r="AR6665" s="6"/>
      <c r="AS6665" s="6"/>
      <c r="AT6665" s="6"/>
      <c r="AU6665" s="6"/>
      <c r="AV6665" s="6"/>
      <c r="AW6665" s="6"/>
      <c r="AX6665" s="6"/>
      <c r="AY6665" s="6"/>
      <c r="AZ6665" s="6"/>
      <c r="BA6665" s="6"/>
      <c r="BB6665" s="6"/>
      <c r="BC6665" s="6"/>
      <c r="BD6665" s="6"/>
      <c r="BE6665" s="6"/>
      <c r="BF6665" s="6"/>
      <c r="BG6665" s="10"/>
    </row>
    <row r="6666" spans="34:59" x14ac:dyDescent="0.25">
      <c r="AH6666" s="10"/>
      <c r="AI6666" s="6"/>
    </row>
    <row r="6667" spans="34:59" x14ac:dyDescent="0.25">
      <c r="AH6667" s="6"/>
      <c r="AI6667" s="6"/>
      <c r="AJ6667" s="6"/>
      <c r="AK6667" s="6"/>
      <c r="AL6667" s="6"/>
      <c r="AM6667" s="6"/>
      <c r="AN6667" s="6"/>
      <c r="AO6667" s="6"/>
      <c r="AP6667" s="6"/>
      <c r="AQ6667" s="6"/>
      <c r="AR6667" s="6"/>
      <c r="AS6667" s="6"/>
      <c r="AT6667" s="6"/>
      <c r="AU6667" s="6"/>
      <c r="AV6667" s="6"/>
      <c r="AW6667" s="6"/>
      <c r="AX6667" s="6"/>
      <c r="AY6667" s="6"/>
      <c r="AZ6667" s="6"/>
      <c r="BA6667" s="6"/>
      <c r="BB6667" s="6"/>
      <c r="BC6667" s="6"/>
      <c r="BD6667" s="6"/>
      <c r="BE6667" s="6"/>
      <c r="BF6667" s="6"/>
      <c r="BG6667" s="6"/>
    </row>
    <row r="6668" spans="34:59" x14ac:dyDescent="0.25">
      <c r="AH6668" s="10"/>
      <c r="AI6668" s="6"/>
      <c r="AJ6668" s="10"/>
      <c r="AK6668" s="10"/>
      <c r="AL6668" s="10"/>
      <c r="AM6668" s="10"/>
      <c r="AN6668" s="10"/>
      <c r="AO6668" s="10"/>
      <c r="AP6668" s="10"/>
      <c r="AQ6668" s="10"/>
      <c r="AR6668" s="10"/>
      <c r="AS6668" s="10"/>
      <c r="AT6668" s="10"/>
      <c r="AU6668" s="10"/>
      <c r="AV6668" s="10"/>
      <c r="AW6668" s="10"/>
      <c r="AX6668" s="10"/>
      <c r="AY6668" s="10"/>
      <c r="AZ6668" s="10"/>
      <c r="BA6668" s="10"/>
      <c r="BB6668" s="10"/>
      <c r="BC6668" s="10"/>
      <c r="BD6668" s="10"/>
      <c r="BE6668" s="10"/>
      <c r="BF6668" s="10"/>
      <c r="BG6668" s="6"/>
    </row>
    <row r="6669" spans="34:59" x14ac:dyDescent="0.25">
      <c r="AH6669" s="6"/>
      <c r="AI6669" s="6"/>
      <c r="AJ6669" s="6"/>
      <c r="AK6669" s="6"/>
      <c r="AL6669" s="6"/>
      <c r="AM6669" s="6"/>
      <c r="AN6669" s="6"/>
      <c r="AO6669" s="6"/>
      <c r="AP6669" s="6"/>
      <c r="AQ6669" s="6"/>
      <c r="AR6669" s="6"/>
      <c r="AS6669" s="6"/>
      <c r="AT6669" s="6"/>
      <c r="AU6669" s="6"/>
      <c r="AV6669" s="6"/>
      <c r="AW6669" s="6"/>
      <c r="AX6669" s="6"/>
      <c r="AY6669" s="6"/>
      <c r="AZ6669" s="6"/>
      <c r="BA6669" s="6"/>
      <c r="BB6669" s="6"/>
      <c r="BC6669" s="6"/>
      <c r="BD6669" s="6"/>
      <c r="BE6669" s="6"/>
      <c r="BF6669" s="6"/>
      <c r="BG6669" s="10"/>
    </row>
    <row r="6670" spans="34:59" x14ac:dyDescent="0.25">
      <c r="AH6670" s="10"/>
      <c r="AI6670" s="6"/>
    </row>
    <row r="6671" spans="34:59" x14ac:dyDescent="0.25">
      <c r="AH6671" s="6"/>
      <c r="AI6671" s="6"/>
      <c r="AJ6671" s="6"/>
      <c r="AK6671" s="6"/>
      <c r="AL6671" s="6"/>
      <c r="AM6671" s="6"/>
      <c r="AN6671" s="6"/>
      <c r="AO6671" s="6"/>
      <c r="AP6671" s="6"/>
      <c r="AQ6671" s="6"/>
      <c r="AR6671" s="6"/>
      <c r="AS6671" s="6"/>
      <c r="AT6671" s="6"/>
      <c r="AU6671" s="6"/>
      <c r="AV6671" s="6"/>
      <c r="AW6671" s="6"/>
      <c r="AX6671" s="6"/>
      <c r="AY6671" s="6"/>
      <c r="AZ6671" s="6"/>
      <c r="BA6671" s="6"/>
      <c r="BB6671" s="6"/>
      <c r="BC6671" s="6"/>
      <c r="BD6671" s="6"/>
      <c r="BE6671" s="6"/>
      <c r="BF6671" s="6"/>
      <c r="BG6671" s="6"/>
    </row>
    <row r="6672" spans="34:59" x14ac:dyDescent="0.25">
      <c r="AH6672" s="10"/>
      <c r="AI6672" s="6"/>
      <c r="AJ6672" s="10"/>
      <c r="AK6672" s="10"/>
      <c r="AL6672" s="10"/>
      <c r="AM6672" s="10"/>
      <c r="AN6672" s="10"/>
      <c r="AO6672" s="10"/>
      <c r="AP6672" s="10"/>
      <c r="AQ6672" s="10"/>
      <c r="AR6672" s="10"/>
      <c r="AS6672" s="10"/>
      <c r="AT6672" s="10"/>
      <c r="AU6672" s="10"/>
      <c r="AV6672" s="10"/>
      <c r="AW6672" s="10"/>
      <c r="AX6672" s="10"/>
      <c r="AY6672" s="10"/>
      <c r="AZ6672" s="10"/>
      <c r="BA6672" s="10"/>
      <c r="BB6672" s="10"/>
      <c r="BC6672" s="10"/>
      <c r="BD6672" s="10"/>
      <c r="BE6672" s="10"/>
      <c r="BF6672" s="10"/>
      <c r="BG6672" s="6"/>
    </row>
    <row r="6673" spans="34:59" x14ac:dyDescent="0.25">
      <c r="AH6673" s="6"/>
      <c r="AI6673" s="6"/>
      <c r="AJ6673" s="6"/>
      <c r="AK6673" s="6"/>
      <c r="AL6673" s="6"/>
      <c r="AM6673" s="6"/>
      <c r="AN6673" s="6"/>
      <c r="AO6673" s="6"/>
      <c r="AP6673" s="6"/>
      <c r="AQ6673" s="6"/>
      <c r="AR6673" s="6"/>
      <c r="AS6673" s="6"/>
      <c r="AT6673" s="6"/>
      <c r="AU6673" s="6"/>
      <c r="AV6673" s="6"/>
      <c r="AW6673" s="6"/>
      <c r="AX6673" s="6"/>
      <c r="AY6673" s="6"/>
      <c r="AZ6673" s="6"/>
      <c r="BA6673" s="6"/>
      <c r="BB6673" s="6"/>
      <c r="BC6673" s="6"/>
      <c r="BD6673" s="6"/>
      <c r="BE6673" s="6"/>
      <c r="BF6673" s="6"/>
      <c r="BG6673" s="10"/>
    </row>
    <row r="6674" spans="34:59" x14ac:dyDescent="0.25">
      <c r="AH6674" s="10"/>
      <c r="AI6674" s="6"/>
    </row>
    <row r="6675" spans="34:59" x14ac:dyDescent="0.25">
      <c r="AH6675" s="6"/>
      <c r="AI6675" s="6"/>
      <c r="AJ6675" s="6"/>
      <c r="AK6675" s="6"/>
      <c r="AL6675" s="6"/>
      <c r="AM6675" s="6"/>
      <c r="AN6675" s="6"/>
      <c r="AO6675" s="6"/>
      <c r="AP6675" s="6"/>
      <c r="AQ6675" s="6"/>
      <c r="AR6675" s="6"/>
      <c r="AS6675" s="6"/>
      <c r="AT6675" s="6"/>
      <c r="AU6675" s="6"/>
      <c r="AV6675" s="6"/>
      <c r="AW6675" s="6"/>
      <c r="AX6675" s="6"/>
      <c r="AY6675" s="6"/>
      <c r="AZ6675" s="6"/>
      <c r="BA6675" s="6"/>
      <c r="BB6675" s="6"/>
      <c r="BC6675" s="6"/>
      <c r="BD6675" s="6"/>
      <c r="BE6675" s="6"/>
      <c r="BF6675" s="6"/>
      <c r="BG6675" s="6"/>
    </row>
    <row r="6676" spans="34:59" x14ac:dyDescent="0.25">
      <c r="AH6676" s="10"/>
      <c r="AI6676" s="6"/>
      <c r="AJ6676" s="10"/>
      <c r="AK6676" s="10"/>
      <c r="AL6676" s="10"/>
      <c r="AM6676" s="10"/>
      <c r="AN6676" s="10"/>
      <c r="AO6676" s="10"/>
      <c r="AP6676" s="10"/>
      <c r="AQ6676" s="10"/>
      <c r="AR6676" s="10"/>
      <c r="AS6676" s="10"/>
      <c r="AT6676" s="10"/>
      <c r="AU6676" s="10"/>
      <c r="AV6676" s="10"/>
      <c r="AW6676" s="10"/>
      <c r="AX6676" s="10"/>
      <c r="AY6676" s="10"/>
      <c r="AZ6676" s="10"/>
      <c r="BA6676" s="10"/>
      <c r="BB6676" s="10"/>
      <c r="BC6676" s="10"/>
      <c r="BD6676" s="10"/>
      <c r="BE6676" s="10"/>
      <c r="BF6676" s="10"/>
      <c r="BG6676" s="6"/>
    </row>
    <row r="6677" spans="34:59" x14ac:dyDescent="0.25">
      <c r="AH6677" s="6"/>
      <c r="AI6677" s="6"/>
      <c r="AJ6677" s="6"/>
      <c r="AK6677" s="6"/>
      <c r="AL6677" s="6"/>
      <c r="AM6677" s="6"/>
      <c r="AN6677" s="6"/>
      <c r="AO6677" s="6"/>
      <c r="AP6677" s="6"/>
      <c r="AQ6677" s="6"/>
      <c r="AR6677" s="6"/>
      <c r="AS6677" s="6"/>
      <c r="AT6677" s="6"/>
      <c r="AU6677" s="6"/>
      <c r="AV6677" s="6"/>
      <c r="AW6677" s="6"/>
      <c r="AX6677" s="6"/>
      <c r="AY6677" s="6"/>
      <c r="AZ6677" s="6"/>
      <c r="BA6677" s="6"/>
      <c r="BB6677" s="6"/>
      <c r="BC6677" s="6"/>
      <c r="BD6677" s="6"/>
      <c r="BE6677" s="6"/>
      <c r="BF6677" s="6"/>
      <c r="BG6677" s="10"/>
    </row>
    <row r="6678" spans="34:59" x14ac:dyDescent="0.25">
      <c r="AH6678" s="10"/>
      <c r="AI6678" s="6"/>
    </row>
    <row r="6679" spans="34:59" x14ac:dyDescent="0.25">
      <c r="AH6679" s="6"/>
      <c r="AI6679" s="6"/>
      <c r="AJ6679" s="6"/>
      <c r="AK6679" s="6"/>
      <c r="AL6679" s="6"/>
      <c r="AM6679" s="6"/>
      <c r="AN6679" s="6"/>
      <c r="AO6679" s="6"/>
      <c r="AP6679" s="6"/>
      <c r="AQ6679" s="6"/>
      <c r="AR6679" s="6"/>
      <c r="AS6679" s="6"/>
      <c r="AT6679" s="6"/>
      <c r="AU6679" s="6"/>
      <c r="AV6679" s="6"/>
      <c r="AW6679" s="6"/>
      <c r="AX6679" s="6"/>
      <c r="AY6679" s="6"/>
      <c r="AZ6679" s="6"/>
      <c r="BA6679" s="6"/>
      <c r="BB6679" s="6"/>
      <c r="BC6679" s="6"/>
      <c r="BD6679" s="6"/>
      <c r="BE6679" s="6"/>
      <c r="BF6679" s="6"/>
      <c r="BG6679" s="6"/>
    </row>
    <row r="6680" spans="34:59" x14ac:dyDescent="0.25">
      <c r="AH6680" s="10"/>
      <c r="AI6680" s="6"/>
      <c r="AJ6680" s="10"/>
      <c r="AK6680" s="10"/>
      <c r="AL6680" s="10"/>
      <c r="AM6680" s="10"/>
      <c r="AN6680" s="10"/>
      <c r="AO6680" s="10"/>
      <c r="AP6680" s="10"/>
      <c r="AQ6680" s="10"/>
      <c r="AR6680" s="10"/>
      <c r="AS6680" s="10"/>
      <c r="AT6680" s="10"/>
      <c r="AU6680" s="10"/>
      <c r="AV6680" s="10"/>
      <c r="AW6680" s="10"/>
      <c r="AX6680" s="10"/>
      <c r="AY6680" s="10"/>
      <c r="AZ6680" s="10"/>
      <c r="BA6680" s="10"/>
      <c r="BB6680" s="10"/>
      <c r="BC6680" s="10"/>
      <c r="BD6680" s="10"/>
      <c r="BE6680" s="10"/>
      <c r="BF6680" s="10"/>
      <c r="BG6680" s="6"/>
    </row>
    <row r="6681" spans="34:59" x14ac:dyDescent="0.25">
      <c r="AH6681" s="6"/>
      <c r="AI6681" s="6"/>
      <c r="AJ6681" s="6"/>
      <c r="AK6681" s="6"/>
      <c r="AL6681" s="6"/>
      <c r="AM6681" s="6"/>
      <c r="AN6681" s="6"/>
      <c r="AO6681" s="6"/>
      <c r="AP6681" s="6"/>
      <c r="AQ6681" s="6"/>
      <c r="AR6681" s="6"/>
      <c r="AS6681" s="6"/>
      <c r="AT6681" s="6"/>
      <c r="AU6681" s="6"/>
      <c r="AV6681" s="6"/>
      <c r="AW6681" s="6"/>
      <c r="AX6681" s="6"/>
      <c r="AY6681" s="6"/>
      <c r="AZ6681" s="6"/>
      <c r="BA6681" s="6"/>
      <c r="BB6681" s="6"/>
      <c r="BC6681" s="6"/>
      <c r="BD6681" s="6"/>
      <c r="BE6681" s="6"/>
      <c r="BF6681" s="6"/>
      <c r="BG6681" s="10"/>
    </row>
    <row r="6682" spans="34:59" x14ac:dyDescent="0.25">
      <c r="AH6682" s="10"/>
      <c r="AI6682" s="6"/>
    </row>
    <row r="6683" spans="34:59" x14ac:dyDescent="0.25">
      <c r="AH6683" s="6"/>
      <c r="AI6683" s="6"/>
      <c r="AJ6683" s="6"/>
      <c r="AK6683" s="6"/>
      <c r="AL6683" s="6"/>
      <c r="AM6683" s="6"/>
      <c r="AN6683" s="6"/>
      <c r="AO6683" s="6"/>
      <c r="AP6683" s="6"/>
      <c r="AQ6683" s="6"/>
      <c r="AR6683" s="6"/>
      <c r="AS6683" s="6"/>
      <c r="AT6683" s="6"/>
      <c r="AU6683" s="6"/>
      <c r="AV6683" s="6"/>
      <c r="AW6683" s="6"/>
      <c r="AX6683" s="6"/>
      <c r="AY6683" s="6"/>
      <c r="AZ6683" s="6"/>
      <c r="BA6683" s="6"/>
      <c r="BB6683" s="6"/>
      <c r="BC6683" s="6"/>
      <c r="BD6683" s="6"/>
      <c r="BE6683" s="6"/>
      <c r="BF6683" s="6"/>
      <c r="BG6683" s="6"/>
    </row>
    <row r="6684" spans="34:59" x14ac:dyDescent="0.25">
      <c r="AH6684" s="10"/>
      <c r="AI6684" s="6"/>
      <c r="AJ6684" s="10"/>
      <c r="AK6684" s="10"/>
      <c r="AL6684" s="10"/>
      <c r="AM6684" s="10"/>
      <c r="AN6684" s="10"/>
      <c r="AO6684" s="10"/>
      <c r="AP6684" s="10"/>
      <c r="AQ6684" s="10"/>
      <c r="AR6684" s="10"/>
      <c r="AS6684" s="10"/>
      <c r="AT6684" s="10"/>
      <c r="AU6684" s="10"/>
      <c r="AV6684" s="10"/>
      <c r="AW6684" s="10"/>
      <c r="AX6684" s="10"/>
      <c r="AY6684" s="10"/>
      <c r="AZ6684" s="10"/>
      <c r="BA6684" s="10"/>
      <c r="BB6684" s="10"/>
      <c r="BC6684" s="10"/>
      <c r="BD6684" s="10"/>
      <c r="BE6684" s="10"/>
      <c r="BF6684" s="10"/>
      <c r="BG6684" s="6"/>
    </row>
    <row r="6685" spans="34:59" x14ac:dyDescent="0.25">
      <c r="AH6685" s="6"/>
      <c r="AI6685" s="6"/>
      <c r="AJ6685" s="6"/>
      <c r="AK6685" s="6"/>
      <c r="AL6685" s="6"/>
      <c r="AM6685" s="6"/>
      <c r="AN6685" s="6"/>
      <c r="AO6685" s="6"/>
      <c r="AP6685" s="6"/>
      <c r="AQ6685" s="6"/>
      <c r="AR6685" s="6"/>
      <c r="AS6685" s="6"/>
      <c r="AT6685" s="6"/>
      <c r="AU6685" s="6"/>
      <c r="AV6685" s="6"/>
      <c r="AW6685" s="6"/>
      <c r="AX6685" s="6"/>
      <c r="AY6685" s="6"/>
      <c r="AZ6685" s="6"/>
      <c r="BA6685" s="6"/>
      <c r="BB6685" s="6"/>
      <c r="BC6685" s="6"/>
      <c r="BD6685" s="6"/>
      <c r="BE6685" s="6"/>
      <c r="BF6685" s="6"/>
      <c r="BG6685" s="10"/>
    </row>
    <row r="6686" spans="34:59" x14ac:dyDescent="0.25">
      <c r="AH6686" s="10"/>
      <c r="AI6686" s="6"/>
    </row>
    <row r="6687" spans="34:59" x14ac:dyDescent="0.25">
      <c r="AH6687" s="6"/>
      <c r="AI6687" s="6"/>
      <c r="AJ6687" s="6"/>
      <c r="AK6687" s="6"/>
      <c r="AL6687" s="6"/>
      <c r="AM6687" s="6"/>
      <c r="AN6687" s="6"/>
      <c r="AO6687" s="6"/>
      <c r="AP6687" s="6"/>
      <c r="AQ6687" s="6"/>
      <c r="AR6687" s="6"/>
      <c r="AS6687" s="6"/>
      <c r="AT6687" s="6"/>
      <c r="AU6687" s="6"/>
      <c r="AV6687" s="6"/>
      <c r="AW6687" s="6"/>
      <c r="AX6687" s="6"/>
      <c r="AY6687" s="6"/>
      <c r="AZ6687" s="6"/>
      <c r="BA6687" s="6"/>
      <c r="BB6687" s="6"/>
      <c r="BC6687" s="6"/>
      <c r="BD6687" s="6"/>
      <c r="BE6687" s="6"/>
      <c r="BF6687" s="6"/>
      <c r="BG6687" s="6"/>
    </row>
    <row r="6688" spans="34:59" x14ac:dyDescent="0.25">
      <c r="AH6688" s="10"/>
      <c r="AI6688" s="6"/>
      <c r="AJ6688" s="10"/>
      <c r="AK6688" s="10"/>
      <c r="AL6688" s="10"/>
      <c r="AM6688" s="10"/>
      <c r="AN6688" s="10"/>
      <c r="AO6688" s="10"/>
      <c r="AP6688" s="10"/>
      <c r="AQ6688" s="10"/>
      <c r="AR6688" s="10"/>
      <c r="AS6688" s="10"/>
      <c r="AT6688" s="10"/>
      <c r="AU6688" s="10"/>
      <c r="AV6688" s="10"/>
      <c r="AW6688" s="10"/>
      <c r="AX6688" s="10"/>
      <c r="AY6688" s="10"/>
      <c r="AZ6688" s="10"/>
      <c r="BA6688" s="10"/>
      <c r="BB6688" s="10"/>
      <c r="BC6688" s="10"/>
      <c r="BD6688" s="10"/>
      <c r="BE6688" s="10"/>
      <c r="BF6688" s="10"/>
      <c r="BG6688" s="6"/>
    </row>
    <row r="6689" spans="34:59" x14ac:dyDescent="0.25">
      <c r="AH6689" s="6"/>
      <c r="AI6689" s="6"/>
      <c r="AJ6689" s="6"/>
      <c r="AK6689" s="6"/>
      <c r="AL6689" s="6"/>
      <c r="AM6689" s="6"/>
      <c r="AN6689" s="6"/>
      <c r="AO6689" s="6"/>
      <c r="AP6689" s="6"/>
      <c r="AQ6689" s="6"/>
      <c r="AR6689" s="6"/>
      <c r="AS6689" s="6"/>
      <c r="AT6689" s="6"/>
      <c r="AU6689" s="6"/>
      <c r="AV6689" s="6"/>
      <c r="AW6689" s="6"/>
      <c r="AX6689" s="6"/>
      <c r="AY6689" s="6"/>
      <c r="AZ6689" s="6"/>
      <c r="BA6689" s="6"/>
      <c r="BB6689" s="6"/>
      <c r="BC6689" s="6"/>
      <c r="BD6689" s="6"/>
      <c r="BE6689" s="6"/>
      <c r="BF6689" s="6"/>
      <c r="BG6689" s="10"/>
    </row>
    <row r="6690" spans="34:59" x14ac:dyDescent="0.25">
      <c r="AH6690" s="10"/>
      <c r="AI6690" s="6"/>
    </row>
    <row r="6691" spans="34:59" x14ac:dyDescent="0.25">
      <c r="AH6691" s="6"/>
      <c r="AI6691" s="6"/>
      <c r="AJ6691" s="6"/>
      <c r="AK6691" s="6"/>
      <c r="AL6691" s="6"/>
      <c r="AM6691" s="6"/>
      <c r="AN6691" s="6"/>
      <c r="AO6691" s="6"/>
      <c r="AP6691" s="6"/>
      <c r="AQ6691" s="6"/>
      <c r="AR6691" s="6"/>
      <c r="AS6691" s="6"/>
      <c r="AT6691" s="6"/>
      <c r="AU6691" s="6"/>
      <c r="AV6691" s="6"/>
      <c r="AW6691" s="6"/>
      <c r="AX6691" s="6"/>
      <c r="AY6691" s="6"/>
      <c r="AZ6691" s="6"/>
      <c r="BA6691" s="6"/>
      <c r="BB6691" s="6"/>
      <c r="BC6691" s="6"/>
      <c r="BD6691" s="6"/>
      <c r="BE6691" s="6"/>
      <c r="BF6691" s="6"/>
      <c r="BG6691" s="6"/>
    </row>
    <row r="6692" spans="34:59" x14ac:dyDescent="0.25">
      <c r="AH6692" s="10"/>
      <c r="AI6692" s="6"/>
      <c r="AJ6692" s="10"/>
      <c r="AK6692" s="10"/>
      <c r="AL6692" s="10"/>
      <c r="AM6692" s="10"/>
      <c r="AN6692" s="10"/>
      <c r="AO6692" s="10"/>
      <c r="AP6692" s="10"/>
      <c r="AQ6692" s="10"/>
      <c r="AR6692" s="10"/>
      <c r="AS6692" s="10"/>
      <c r="AT6692" s="10"/>
      <c r="AU6692" s="10"/>
      <c r="AV6692" s="10"/>
      <c r="AW6692" s="10"/>
      <c r="AX6692" s="10"/>
      <c r="AY6692" s="10"/>
      <c r="AZ6692" s="10"/>
      <c r="BA6692" s="10"/>
      <c r="BB6692" s="10"/>
      <c r="BC6692" s="10"/>
      <c r="BD6692" s="10"/>
      <c r="BE6692" s="10"/>
      <c r="BF6692" s="10"/>
      <c r="BG6692" s="6"/>
    </row>
    <row r="6693" spans="34:59" x14ac:dyDescent="0.25">
      <c r="AH6693" s="6"/>
      <c r="AI6693" s="6"/>
      <c r="AJ6693" s="6"/>
      <c r="AK6693" s="6"/>
      <c r="AL6693" s="6"/>
      <c r="AM6693" s="6"/>
      <c r="AN6693" s="6"/>
      <c r="AO6693" s="6"/>
      <c r="AP6693" s="6"/>
      <c r="AQ6693" s="6"/>
      <c r="AR6693" s="6"/>
      <c r="AS6693" s="6"/>
      <c r="AT6693" s="6"/>
      <c r="AU6693" s="6"/>
      <c r="AV6693" s="6"/>
      <c r="AW6693" s="6"/>
      <c r="AX6693" s="6"/>
      <c r="AY6693" s="6"/>
      <c r="AZ6693" s="6"/>
      <c r="BA6693" s="6"/>
      <c r="BB6693" s="6"/>
      <c r="BC6693" s="6"/>
      <c r="BD6693" s="6"/>
      <c r="BE6693" s="6"/>
      <c r="BF6693" s="6"/>
      <c r="BG6693" s="10"/>
    </row>
    <row r="6694" spans="34:59" x14ac:dyDescent="0.25">
      <c r="AH6694" s="10"/>
      <c r="AI6694" s="6"/>
    </row>
    <row r="6695" spans="34:59" x14ac:dyDescent="0.25">
      <c r="AH6695" s="6"/>
      <c r="AI6695" s="6"/>
      <c r="AJ6695" s="6"/>
      <c r="AK6695" s="6"/>
      <c r="AL6695" s="6"/>
      <c r="AM6695" s="6"/>
      <c r="AN6695" s="6"/>
      <c r="AO6695" s="6"/>
      <c r="AP6695" s="6"/>
      <c r="AQ6695" s="6"/>
      <c r="AR6695" s="6"/>
      <c r="AS6695" s="6"/>
      <c r="AT6695" s="6"/>
      <c r="AU6695" s="6"/>
      <c r="AV6695" s="6"/>
      <c r="AW6695" s="6"/>
      <c r="AX6695" s="6"/>
      <c r="AY6695" s="6"/>
      <c r="AZ6695" s="6"/>
      <c r="BA6695" s="6"/>
      <c r="BB6695" s="6"/>
      <c r="BC6695" s="6"/>
      <c r="BD6695" s="6"/>
      <c r="BE6695" s="6"/>
      <c r="BF6695" s="6"/>
      <c r="BG6695" s="6"/>
    </row>
    <row r="6696" spans="34:59" x14ac:dyDescent="0.25">
      <c r="AH6696" s="10"/>
      <c r="AI6696" s="6"/>
      <c r="AJ6696" s="10"/>
      <c r="AK6696" s="10"/>
      <c r="AL6696" s="10"/>
      <c r="AM6696" s="10"/>
      <c r="AN6696" s="10"/>
      <c r="AO6696" s="10"/>
      <c r="AP6696" s="10"/>
      <c r="AQ6696" s="10"/>
      <c r="AR6696" s="10"/>
      <c r="AS6696" s="10"/>
      <c r="AT6696" s="10"/>
      <c r="AU6696" s="10"/>
      <c r="AV6696" s="10"/>
      <c r="AW6696" s="10"/>
      <c r="AX6696" s="10"/>
      <c r="AY6696" s="10"/>
      <c r="AZ6696" s="10"/>
      <c r="BA6696" s="10"/>
      <c r="BB6696" s="10"/>
      <c r="BC6696" s="10"/>
      <c r="BD6696" s="10"/>
      <c r="BE6696" s="10"/>
      <c r="BF6696" s="10"/>
      <c r="BG6696" s="6"/>
    </row>
    <row r="6697" spans="34:59" x14ac:dyDescent="0.25">
      <c r="AH6697" s="6"/>
      <c r="AI6697" s="6"/>
      <c r="AJ6697" s="6"/>
      <c r="AK6697" s="6"/>
      <c r="AL6697" s="6"/>
      <c r="AM6697" s="6"/>
      <c r="AN6697" s="6"/>
      <c r="AO6697" s="6"/>
      <c r="AP6697" s="6"/>
      <c r="AQ6697" s="6"/>
      <c r="AR6697" s="6"/>
      <c r="AS6697" s="6"/>
      <c r="AT6697" s="6"/>
      <c r="AU6697" s="6"/>
      <c r="AV6697" s="6"/>
      <c r="AW6697" s="6"/>
      <c r="AX6697" s="6"/>
      <c r="AY6697" s="6"/>
      <c r="AZ6697" s="6"/>
      <c r="BA6697" s="6"/>
      <c r="BB6697" s="6"/>
      <c r="BC6697" s="6"/>
      <c r="BD6697" s="6"/>
      <c r="BE6697" s="6"/>
      <c r="BF6697" s="6"/>
      <c r="BG6697" s="10"/>
    </row>
    <row r="6698" spans="34:59" x14ac:dyDescent="0.25">
      <c r="AH6698" s="10"/>
      <c r="AI6698" s="6"/>
    </row>
    <row r="6699" spans="34:59" x14ac:dyDescent="0.25">
      <c r="AH6699" s="6"/>
      <c r="AI6699" s="6"/>
      <c r="AJ6699" s="6"/>
      <c r="AK6699" s="6"/>
      <c r="AL6699" s="6"/>
      <c r="AM6699" s="6"/>
      <c r="AN6699" s="6"/>
      <c r="AO6699" s="6"/>
      <c r="AP6699" s="6"/>
      <c r="AQ6699" s="6"/>
      <c r="AR6699" s="6"/>
      <c r="AS6699" s="6"/>
      <c r="AT6699" s="6"/>
      <c r="AU6699" s="6"/>
      <c r="AV6699" s="6"/>
      <c r="AW6699" s="6"/>
      <c r="AX6699" s="6"/>
      <c r="AY6699" s="6"/>
      <c r="AZ6699" s="6"/>
      <c r="BA6699" s="6"/>
      <c r="BB6699" s="6"/>
      <c r="BC6699" s="6"/>
      <c r="BD6699" s="6"/>
      <c r="BE6699" s="6"/>
      <c r="BF6699" s="6"/>
      <c r="BG6699" s="6"/>
    </row>
    <row r="6700" spans="34:59" x14ac:dyDescent="0.25">
      <c r="AH6700" s="10"/>
      <c r="AI6700" s="6"/>
      <c r="AJ6700" s="10"/>
      <c r="AK6700" s="10"/>
      <c r="AL6700" s="10"/>
      <c r="AM6700" s="10"/>
      <c r="AN6700" s="10"/>
      <c r="AO6700" s="10"/>
      <c r="AP6700" s="10"/>
      <c r="AQ6700" s="10"/>
      <c r="AR6700" s="10"/>
      <c r="AS6700" s="10"/>
      <c r="AT6700" s="10"/>
      <c r="AU6700" s="10"/>
      <c r="AV6700" s="10"/>
      <c r="AW6700" s="10"/>
      <c r="AX6700" s="10"/>
      <c r="AY6700" s="10"/>
      <c r="AZ6700" s="10"/>
      <c r="BA6700" s="10"/>
      <c r="BB6700" s="10"/>
      <c r="BC6700" s="10"/>
      <c r="BD6700" s="10"/>
      <c r="BE6700" s="10"/>
      <c r="BF6700" s="10"/>
      <c r="BG6700" s="6"/>
    </row>
    <row r="6701" spans="34:59" x14ac:dyDescent="0.25">
      <c r="AH6701" s="6"/>
      <c r="AI6701" s="6"/>
      <c r="AJ6701" s="6"/>
      <c r="AK6701" s="6"/>
      <c r="AL6701" s="6"/>
      <c r="AM6701" s="6"/>
      <c r="AN6701" s="6"/>
      <c r="AO6701" s="6"/>
      <c r="AP6701" s="6"/>
      <c r="AQ6701" s="6"/>
      <c r="AR6701" s="6"/>
      <c r="AS6701" s="6"/>
      <c r="AT6701" s="6"/>
      <c r="AU6701" s="6"/>
      <c r="AV6701" s="6"/>
      <c r="AW6701" s="6"/>
      <c r="AX6701" s="6"/>
      <c r="AY6701" s="6"/>
      <c r="AZ6701" s="6"/>
      <c r="BA6701" s="6"/>
      <c r="BB6701" s="6"/>
      <c r="BC6701" s="6"/>
      <c r="BD6701" s="6"/>
      <c r="BE6701" s="6"/>
      <c r="BF6701" s="6"/>
      <c r="BG6701" s="10"/>
    </row>
    <row r="6702" spans="34:59" x14ac:dyDescent="0.25">
      <c r="AH6702" s="10"/>
      <c r="AI6702" s="6"/>
    </row>
    <row r="6703" spans="34:59" x14ac:dyDescent="0.25">
      <c r="AH6703" s="6"/>
      <c r="AI6703" s="6"/>
      <c r="AJ6703" s="6"/>
      <c r="AK6703" s="6"/>
      <c r="AL6703" s="6"/>
      <c r="AM6703" s="6"/>
      <c r="AN6703" s="6"/>
      <c r="AO6703" s="6"/>
      <c r="AP6703" s="6"/>
      <c r="AQ6703" s="6"/>
      <c r="AR6703" s="6"/>
      <c r="AS6703" s="6"/>
      <c r="AT6703" s="6"/>
      <c r="AU6703" s="6"/>
      <c r="AV6703" s="6"/>
      <c r="AW6703" s="6"/>
      <c r="AX6703" s="6"/>
      <c r="AY6703" s="6"/>
      <c r="AZ6703" s="6"/>
      <c r="BA6703" s="6"/>
      <c r="BB6703" s="6"/>
      <c r="BC6703" s="6"/>
      <c r="BD6703" s="6"/>
      <c r="BE6703" s="6"/>
      <c r="BF6703" s="6"/>
      <c r="BG6703" s="6"/>
    </row>
    <row r="6704" spans="34:59" x14ac:dyDescent="0.25">
      <c r="AH6704" s="10"/>
      <c r="AI6704" s="6"/>
      <c r="AJ6704" s="10"/>
      <c r="AK6704" s="10"/>
      <c r="AL6704" s="10"/>
      <c r="AM6704" s="10"/>
      <c r="AN6704" s="10"/>
      <c r="AO6704" s="10"/>
      <c r="AP6704" s="10"/>
      <c r="AQ6704" s="10"/>
      <c r="AR6704" s="10"/>
      <c r="AS6704" s="10"/>
      <c r="AT6704" s="10"/>
      <c r="AU6704" s="10"/>
      <c r="AV6704" s="10"/>
      <c r="AW6704" s="10"/>
      <c r="AX6704" s="10"/>
      <c r="AY6704" s="10"/>
      <c r="AZ6704" s="10"/>
      <c r="BA6704" s="10"/>
      <c r="BB6704" s="10"/>
      <c r="BC6704" s="10"/>
      <c r="BD6704" s="10"/>
      <c r="BE6704" s="10"/>
      <c r="BF6704" s="10"/>
      <c r="BG6704" s="6"/>
    </row>
    <row r="6705" spans="34:59" x14ac:dyDescent="0.25">
      <c r="AH6705" s="6"/>
      <c r="AI6705" s="6"/>
      <c r="AJ6705" s="6"/>
      <c r="AK6705" s="6"/>
      <c r="AL6705" s="6"/>
      <c r="AM6705" s="6"/>
      <c r="AN6705" s="6"/>
      <c r="AO6705" s="6"/>
      <c r="AP6705" s="6"/>
      <c r="AQ6705" s="6"/>
      <c r="AR6705" s="6"/>
      <c r="AS6705" s="6"/>
      <c r="AT6705" s="6"/>
      <c r="AU6705" s="6"/>
      <c r="AV6705" s="6"/>
      <c r="AW6705" s="6"/>
      <c r="AX6705" s="6"/>
      <c r="AY6705" s="6"/>
      <c r="AZ6705" s="6"/>
      <c r="BA6705" s="6"/>
      <c r="BB6705" s="6"/>
      <c r="BC6705" s="6"/>
      <c r="BD6705" s="6"/>
      <c r="BE6705" s="6"/>
      <c r="BF6705" s="6"/>
      <c r="BG6705" s="10"/>
    </row>
    <row r="6706" spans="34:59" x14ac:dyDescent="0.25">
      <c r="AH6706" s="10"/>
      <c r="AI6706" s="6"/>
    </row>
    <row r="6707" spans="34:59" x14ac:dyDescent="0.25">
      <c r="AH6707" s="6"/>
      <c r="AI6707" s="6"/>
      <c r="AJ6707" s="6"/>
      <c r="AK6707" s="6"/>
      <c r="AL6707" s="6"/>
      <c r="AM6707" s="6"/>
      <c r="AN6707" s="6"/>
      <c r="AO6707" s="6"/>
      <c r="AP6707" s="6"/>
      <c r="AQ6707" s="6"/>
      <c r="AR6707" s="6"/>
      <c r="AS6707" s="6"/>
      <c r="AT6707" s="6"/>
      <c r="AU6707" s="6"/>
      <c r="AV6707" s="6"/>
      <c r="AW6707" s="6"/>
      <c r="AX6707" s="6"/>
      <c r="AY6707" s="6"/>
      <c r="AZ6707" s="6"/>
      <c r="BA6707" s="6"/>
      <c r="BB6707" s="6"/>
      <c r="BC6707" s="6"/>
      <c r="BD6707" s="6"/>
      <c r="BE6707" s="6"/>
      <c r="BF6707" s="6"/>
      <c r="BG6707" s="6"/>
    </row>
    <row r="6708" spans="34:59" x14ac:dyDescent="0.25">
      <c r="AH6708" s="10"/>
      <c r="AI6708" s="6"/>
      <c r="AJ6708" s="10"/>
      <c r="AK6708" s="10"/>
      <c r="AL6708" s="10"/>
      <c r="AM6708" s="10"/>
      <c r="AN6708" s="10"/>
      <c r="AO6708" s="10"/>
      <c r="AP6708" s="10"/>
      <c r="AQ6708" s="10"/>
      <c r="AR6708" s="10"/>
      <c r="AS6708" s="10"/>
      <c r="AT6708" s="10"/>
      <c r="AU6708" s="10"/>
      <c r="AV6708" s="10"/>
      <c r="AW6708" s="10"/>
      <c r="AX6708" s="10"/>
      <c r="AY6708" s="10"/>
      <c r="AZ6708" s="10"/>
      <c r="BA6708" s="10"/>
      <c r="BB6708" s="10"/>
      <c r="BC6708" s="10"/>
      <c r="BD6708" s="10"/>
      <c r="BE6708" s="10"/>
      <c r="BF6708" s="10"/>
      <c r="BG6708" s="6"/>
    </row>
    <row r="6709" spans="34:59" x14ac:dyDescent="0.25">
      <c r="AH6709" s="6"/>
      <c r="AI6709" s="6"/>
      <c r="AJ6709" s="6"/>
      <c r="AK6709" s="6"/>
      <c r="AL6709" s="6"/>
      <c r="AM6709" s="6"/>
      <c r="AN6709" s="6"/>
      <c r="AO6709" s="6"/>
      <c r="AP6709" s="6"/>
      <c r="AQ6709" s="6"/>
      <c r="AR6709" s="6"/>
      <c r="AS6709" s="6"/>
      <c r="AT6709" s="6"/>
      <c r="AU6709" s="6"/>
      <c r="AV6709" s="6"/>
      <c r="AW6709" s="6"/>
      <c r="AX6709" s="6"/>
      <c r="AY6709" s="6"/>
      <c r="AZ6709" s="6"/>
      <c r="BA6709" s="6"/>
      <c r="BB6709" s="6"/>
      <c r="BC6709" s="6"/>
      <c r="BD6709" s="6"/>
      <c r="BE6709" s="6"/>
      <c r="BF6709" s="6"/>
      <c r="BG6709" s="10"/>
    </row>
    <row r="6710" spans="34:59" x14ac:dyDescent="0.25">
      <c r="AH6710" s="10"/>
      <c r="AI6710" s="6"/>
    </row>
    <row r="6711" spans="34:59" x14ac:dyDescent="0.25">
      <c r="AH6711" s="6"/>
      <c r="AI6711" s="6"/>
      <c r="AJ6711" s="6"/>
      <c r="AK6711" s="6"/>
      <c r="AL6711" s="6"/>
      <c r="AM6711" s="6"/>
      <c r="AN6711" s="6"/>
      <c r="AO6711" s="6"/>
      <c r="AP6711" s="6"/>
      <c r="AQ6711" s="6"/>
      <c r="AR6711" s="6"/>
      <c r="AS6711" s="6"/>
      <c r="AT6711" s="6"/>
      <c r="AU6711" s="6"/>
      <c r="AV6711" s="6"/>
      <c r="AW6711" s="6"/>
      <c r="AX6711" s="6"/>
      <c r="AY6711" s="6"/>
      <c r="AZ6711" s="6"/>
      <c r="BA6711" s="6"/>
      <c r="BB6711" s="6"/>
      <c r="BC6711" s="6"/>
      <c r="BD6711" s="6"/>
      <c r="BE6711" s="6"/>
      <c r="BF6711" s="6"/>
      <c r="BG6711" s="6"/>
    </row>
    <row r="6712" spans="34:59" x14ac:dyDescent="0.25">
      <c r="AH6712" s="10"/>
      <c r="AI6712" s="6"/>
      <c r="AJ6712" s="10"/>
      <c r="AK6712" s="10"/>
      <c r="AL6712" s="10"/>
      <c r="AM6712" s="10"/>
      <c r="AN6712" s="10"/>
      <c r="AO6712" s="10"/>
      <c r="AP6712" s="10"/>
      <c r="AQ6712" s="10"/>
      <c r="AR6712" s="10"/>
      <c r="AS6712" s="10"/>
      <c r="AT6712" s="10"/>
      <c r="AU6712" s="10"/>
      <c r="AV6712" s="10"/>
      <c r="AW6712" s="10"/>
      <c r="AX6712" s="10"/>
      <c r="AY6712" s="10"/>
      <c r="AZ6712" s="10"/>
      <c r="BA6712" s="10"/>
      <c r="BB6712" s="10"/>
      <c r="BC6712" s="10"/>
      <c r="BD6712" s="10"/>
      <c r="BE6712" s="10"/>
      <c r="BF6712" s="10"/>
      <c r="BG6712" s="6"/>
    </row>
    <row r="6713" spans="34:59" x14ac:dyDescent="0.25">
      <c r="AH6713" s="6"/>
      <c r="AI6713" s="6"/>
      <c r="AJ6713" s="6"/>
      <c r="AK6713" s="6"/>
      <c r="AL6713" s="6"/>
      <c r="AM6713" s="6"/>
      <c r="AN6713" s="6"/>
      <c r="AO6713" s="6"/>
      <c r="AP6713" s="6"/>
      <c r="AQ6713" s="6"/>
      <c r="AR6713" s="6"/>
      <c r="AS6713" s="6"/>
      <c r="AT6713" s="6"/>
      <c r="AU6713" s="6"/>
      <c r="AV6713" s="6"/>
      <c r="AW6713" s="6"/>
      <c r="AX6713" s="6"/>
      <c r="AY6713" s="6"/>
      <c r="AZ6713" s="6"/>
      <c r="BA6713" s="6"/>
      <c r="BB6713" s="6"/>
      <c r="BC6713" s="6"/>
      <c r="BD6713" s="6"/>
      <c r="BE6713" s="6"/>
      <c r="BF6713" s="6"/>
      <c r="BG6713" s="10"/>
    </row>
    <row r="6714" spans="34:59" x14ac:dyDescent="0.25">
      <c r="AH6714" s="10"/>
      <c r="AI6714" s="6"/>
    </row>
    <row r="6715" spans="34:59" x14ac:dyDescent="0.25">
      <c r="AH6715" s="6"/>
      <c r="AI6715" s="6"/>
      <c r="AJ6715" s="6"/>
      <c r="AK6715" s="6"/>
      <c r="AL6715" s="6"/>
      <c r="AM6715" s="6"/>
      <c r="AN6715" s="6"/>
      <c r="AO6715" s="6"/>
      <c r="AP6715" s="6"/>
      <c r="AQ6715" s="6"/>
      <c r="AR6715" s="6"/>
      <c r="AS6715" s="6"/>
      <c r="AT6715" s="6"/>
      <c r="AU6715" s="6"/>
      <c r="AV6715" s="6"/>
      <c r="AW6715" s="6"/>
      <c r="AX6715" s="6"/>
      <c r="AY6715" s="6"/>
      <c r="AZ6715" s="6"/>
      <c r="BA6715" s="6"/>
      <c r="BB6715" s="6"/>
      <c r="BC6715" s="6"/>
      <c r="BD6715" s="6"/>
      <c r="BE6715" s="6"/>
      <c r="BF6715" s="6"/>
      <c r="BG6715" s="6"/>
    </row>
    <row r="6716" spans="34:59" x14ac:dyDescent="0.25">
      <c r="AH6716" s="10"/>
      <c r="AI6716" s="6"/>
      <c r="AJ6716" s="10"/>
      <c r="AK6716" s="10"/>
      <c r="AL6716" s="10"/>
      <c r="AM6716" s="10"/>
      <c r="AN6716" s="10"/>
      <c r="AO6716" s="10"/>
      <c r="AP6716" s="10"/>
      <c r="AQ6716" s="10"/>
      <c r="AR6716" s="10"/>
      <c r="AS6716" s="10"/>
      <c r="AT6716" s="10"/>
      <c r="AU6716" s="10"/>
      <c r="AV6716" s="10"/>
      <c r="AW6716" s="10"/>
      <c r="AX6716" s="10"/>
      <c r="AY6716" s="10"/>
      <c r="AZ6716" s="10"/>
      <c r="BA6716" s="10"/>
      <c r="BB6716" s="10"/>
      <c r="BC6716" s="10"/>
      <c r="BD6716" s="10"/>
      <c r="BE6716" s="10"/>
      <c r="BF6716" s="10"/>
      <c r="BG6716" s="6"/>
    </row>
    <row r="6717" spans="34:59" x14ac:dyDescent="0.25">
      <c r="AH6717" s="6"/>
      <c r="AI6717" s="6"/>
      <c r="AJ6717" s="6"/>
      <c r="AK6717" s="6"/>
      <c r="AL6717" s="6"/>
      <c r="AM6717" s="6"/>
      <c r="AN6717" s="6"/>
      <c r="AO6717" s="6"/>
      <c r="AP6717" s="6"/>
      <c r="AQ6717" s="6"/>
      <c r="AR6717" s="6"/>
      <c r="AS6717" s="6"/>
      <c r="AT6717" s="6"/>
      <c r="AU6717" s="6"/>
      <c r="AV6717" s="6"/>
      <c r="AW6717" s="6"/>
      <c r="AX6717" s="6"/>
      <c r="AY6717" s="6"/>
      <c r="AZ6717" s="6"/>
      <c r="BA6717" s="6"/>
      <c r="BB6717" s="6"/>
      <c r="BC6717" s="6"/>
      <c r="BD6717" s="6"/>
      <c r="BE6717" s="6"/>
      <c r="BF6717" s="6"/>
      <c r="BG6717" s="10"/>
    </row>
    <row r="6718" spans="34:59" x14ac:dyDescent="0.25">
      <c r="AH6718" s="10"/>
      <c r="AI6718" s="6"/>
    </row>
    <row r="6719" spans="34:59" x14ac:dyDescent="0.25">
      <c r="AH6719" s="6"/>
      <c r="AI6719" s="6"/>
      <c r="AJ6719" s="6"/>
      <c r="AK6719" s="6"/>
      <c r="AL6719" s="6"/>
      <c r="AM6719" s="6"/>
      <c r="AN6719" s="6"/>
      <c r="AO6719" s="6"/>
      <c r="AP6719" s="6"/>
      <c r="AQ6719" s="6"/>
      <c r="AR6719" s="6"/>
      <c r="AS6719" s="6"/>
      <c r="AT6719" s="6"/>
      <c r="AU6719" s="6"/>
      <c r="AV6719" s="6"/>
      <c r="AW6719" s="6"/>
      <c r="AX6719" s="6"/>
      <c r="AY6719" s="6"/>
      <c r="AZ6719" s="6"/>
      <c r="BA6719" s="6"/>
      <c r="BB6719" s="6"/>
      <c r="BC6719" s="6"/>
      <c r="BD6719" s="6"/>
      <c r="BE6719" s="6"/>
      <c r="BF6719" s="6"/>
      <c r="BG6719" s="6"/>
    </row>
    <row r="6720" spans="34:59" x14ac:dyDescent="0.25">
      <c r="AH6720" s="10"/>
      <c r="AI6720" s="6"/>
      <c r="AJ6720" s="10"/>
      <c r="AK6720" s="10"/>
      <c r="AL6720" s="10"/>
      <c r="AM6720" s="10"/>
      <c r="AN6720" s="10"/>
      <c r="AO6720" s="10"/>
      <c r="AP6720" s="10"/>
      <c r="AQ6720" s="10"/>
      <c r="AR6720" s="10"/>
      <c r="AS6720" s="10"/>
      <c r="AT6720" s="10"/>
      <c r="AU6720" s="10"/>
      <c r="AV6720" s="10"/>
      <c r="AW6720" s="10"/>
      <c r="AX6720" s="10"/>
      <c r="AY6720" s="10"/>
      <c r="AZ6720" s="10"/>
      <c r="BA6720" s="10"/>
      <c r="BB6720" s="10"/>
      <c r="BC6720" s="10"/>
      <c r="BD6720" s="10"/>
      <c r="BE6720" s="10"/>
      <c r="BF6720" s="10"/>
      <c r="BG6720" s="6"/>
    </row>
    <row r="6721" spans="34:59" x14ac:dyDescent="0.25">
      <c r="AH6721" s="6"/>
      <c r="AI6721" s="6"/>
      <c r="AJ6721" s="6"/>
      <c r="AK6721" s="6"/>
      <c r="AL6721" s="6"/>
      <c r="AM6721" s="6"/>
      <c r="AN6721" s="6"/>
      <c r="AO6721" s="6"/>
      <c r="AP6721" s="6"/>
      <c r="AQ6721" s="6"/>
      <c r="AR6721" s="6"/>
      <c r="AS6721" s="6"/>
      <c r="AT6721" s="6"/>
      <c r="AU6721" s="6"/>
      <c r="AV6721" s="6"/>
      <c r="AW6721" s="6"/>
      <c r="AX6721" s="6"/>
      <c r="AY6721" s="6"/>
      <c r="AZ6721" s="6"/>
      <c r="BA6721" s="6"/>
      <c r="BB6721" s="6"/>
      <c r="BC6721" s="6"/>
      <c r="BD6721" s="6"/>
      <c r="BE6721" s="6"/>
      <c r="BF6721" s="6"/>
      <c r="BG6721" s="10"/>
    </row>
    <row r="6722" spans="34:59" x14ac:dyDescent="0.25">
      <c r="AH6722" s="10"/>
      <c r="AI6722" s="6"/>
    </row>
    <row r="6723" spans="34:59" x14ac:dyDescent="0.25">
      <c r="AH6723" s="6"/>
      <c r="AI6723" s="6"/>
      <c r="AJ6723" s="6"/>
      <c r="AK6723" s="6"/>
      <c r="AL6723" s="6"/>
      <c r="AM6723" s="6"/>
      <c r="AN6723" s="6"/>
      <c r="AO6723" s="6"/>
      <c r="AP6723" s="6"/>
      <c r="AQ6723" s="6"/>
      <c r="AR6723" s="6"/>
      <c r="AS6723" s="6"/>
      <c r="AT6723" s="6"/>
      <c r="AU6723" s="6"/>
      <c r="AV6723" s="6"/>
      <c r="AW6723" s="6"/>
      <c r="AX6723" s="6"/>
      <c r="AY6723" s="6"/>
      <c r="AZ6723" s="6"/>
      <c r="BA6723" s="6"/>
      <c r="BB6723" s="6"/>
      <c r="BC6723" s="6"/>
      <c r="BD6723" s="6"/>
      <c r="BE6723" s="6"/>
      <c r="BF6723" s="6"/>
      <c r="BG6723" s="6"/>
    </row>
    <row r="6724" spans="34:59" x14ac:dyDescent="0.25">
      <c r="AH6724" s="10"/>
      <c r="AI6724" s="6"/>
      <c r="AJ6724" s="10"/>
      <c r="AK6724" s="10"/>
      <c r="AL6724" s="10"/>
      <c r="AM6724" s="10"/>
      <c r="AN6724" s="10"/>
      <c r="AO6724" s="10"/>
      <c r="AP6724" s="10"/>
      <c r="AQ6724" s="10"/>
      <c r="AR6724" s="10"/>
      <c r="AS6724" s="10"/>
      <c r="AT6724" s="10"/>
      <c r="AU6724" s="10"/>
      <c r="AV6724" s="10"/>
      <c r="AW6724" s="10"/>
      <c r="AX6724" s="10"/>
      <c r="AY6724" s="10"/>
      <c r="AZ6724" s="10"/>
      <c r="BA6724" s="10"/>
      <c r="BB6724" s="10"/>
      <c r="BC6724" s="10"/>
      <c r="BD6724" s="10"/>
      <c r="BE6724" s="10"/>
      <c r="BF6724" s="10"/>
      <c r="BG6724" s="6"/>
    </row>
    <row r="6725" spans="34:59" x14ac:dyDescent="0.25">
      <c r="AH6725" s="6"/>
      <c r="AI6725" s="6"/>
      <c r="AJ6725" s="6"/>
      <c r="AK6725" s="6"/>
      <c r="AL6725" s="6"/>
      <c r="AM6725" s="6"/>
      <c r="AN6725" s="6"/>
      <c r="AO6725" s="6"/>
      <c r="AP6725" s="6"/>
      <c r="AQ6725" s="6"/>
      <c r="AR6725" s="6"/>
      <c r="AS6725" s="6"/>
      <c r="AT6725" s="6"/>
      <c r="AU6725" s="6"/>
      <c r="AV6725" s="6"/>
      <c r="AW6725" s="6"/>
      <c r="AX6725" s="6"/>
      <c r="AY6725" s="6"/>
      <c r="AZ6725" s="6"/>
      <c r="BA6725" s="6"/>
      <c r="BB6725" s="6"/>
      <c r="BC6725" s="6"/>
      <c r="BD6725" s="6"/>
      <c r="BE6725" s="6"/>
      <c r="BF6725" s="6"/>
      <c r="BG6725" s="10"/>
    </row>
    <row r="6726" spans="34:59" x14ac:dyDescent="0.25">
      <c r="AH6726" s="10"/>
      <c r="AI6726" s="6"/>
    </row>
    <row r="6727" spans="34:59" x14ac:dyDescent="0.25">
      <c r="AH6727" s="6"/>
      <c r="AI6727" s="6"/>
      <c r="AJ6727" s="6"/>
      <c r="AK6727" s="6"/>
      <c r="AL6727" s="6"/>
      <c r="AM6727" s="6"/>
      <c r="AN6727" s="6"/>
      <c r="AO6727" s="6"/>
      <c r="AP6727" s="6"/>
      <c r="AQ6727" s="6"/>
      <c r="AR6727" s="6"/>
      <c r="AS6727" s="6"/>
      <c r="AT6727" s="6"/>
      <c r="AU6727" s="6"/>
      <c r="AV6727" s="6"/>
      <c r="AW6727" s="6"/>
      <c r="AX6727" s="6"/>
      <c r="AY6727" s="6"/>
      <c r="AZ6727" s="6"/>
      <c r="BA6727" s="6"/>
      <c r="BB6727" s="6"/>
      <c r="BC6727" s="6"/>
      <c r="BD6727" s="6"/>
      <c r="BE6727" s="6"/>
      <c r="BF6727" s="6"/>
      <c r="BG6727" s="6"/>
    </row>
    <row r="6728" spans="34:59" x14ac:dyDescent="0.25">
      <c r="AH6728" s="10"/>
      <c r="AI6728" s="6"/>
      <c r="AJ6728" s="10"/>
      <c r="AK6728" s="10"/>
      <c r="AL6728" s="10"/>
      <c r="AM6728" s="10"/>
      <c r="AN6728" s="10"/>
      <c r="AO6728" s="10"/>
      <c r="AP6728" s="10"/>
      <c r="AQ6728" s="10"/>
      <c r="AR6728" s="10"/>
      <c r="AS6728" s="10"/>
      <c r="AT6728" s="10"/>
      <c r="AU6728" s="10"/>
      <c r="AV6728" s="10"/>
      <c r="AW6728" s="10"/>
      <c r="AX6728" s="10"/>
      <c r="AY6728" s="10"/>
      <c r="AZ6728" s="10"/>
      <c r="BA6728" s="10"/>
      <c r="BB6728" s="10"/>
      <c r="BC6728" s="10"/>
      <c r="BD6728" s="10"/>
      <c r="BE6728" s="10"/>
      <c r="BF6728" s="10"/>
      <c r="BG6728" s="6"/>
    </row>
    <row r="6729" spans="34:59" x14ac:dyDescent="0.25">
      <c r="AH6729" s="6"/>
      <c r="AI6729" s="6"/>
      <c r="AJ6729" s="6"/>
      <c r="AK6729" s="6"/>
      <c r="AL6729" s="6"/>
      <c r="AM6729" s="6"/>
      <c r="AN6729" s="6"/>
      <c r="AO6729" s="6"/>
      <c r="AP6729" s="6"/>
      <c r="AQ6729" s="6"/>
      <c r="AR6729" s="6"/>
      <c r="AS6729" s="6"/>
      <c r="AT6729" s="6"/>
      <c r="AU6729" s="6"/>
      <c r="AV6729" s="6"/>
      <c r="AW6729" s="6"/>
      <c r="AX6729" s="6"/>
      <c r="AY6729" s="6"/>
      <c r="AZ6729" s="6"/>
      <c r="BA6729" s="6"/>
      <c r="BB6729" s="6"/>
      <c r="BC6729" s="6"/>
      <c r="BD6729" s="6"/>
      <c r="BE6729" s="6"/>
      <c r="BF6729" s="6"/>
      <c r="BG6729" s="10"/>
    </row>
    <row r="6730" spans="34:59" x14ac:dyDescent="0.25">
      <c r="AH6730" s="10"/>
      <c r="AI6730" s="6"/>
    </row>
    <row r="6731" spans="34:59" x14ac:dyDescent="0.25">
      <c r="AH6731" s="6"/>
      <c r="AI6731" s="6"/>
      <c r="AJ6731" s="6"/>
      <c r="AK6731" s="6"/>
      <c r="AL6731" s="6"/>
      <c r="AM6731" s="6"/>
      <c r="AN6731" s="6"/>
      <c r="AO6731" s="6"/>
      <c r="AP6731" s="6"/>
      <c r="AQ6731" s="6"/>
      <c r="AR6731" s="6"/>
      <c r="AS6731" s="6"/>
      <c r="AT6731" s="6"/>
      <c r="AU6731" s="6"/>
      <c r="AV6731" s="6"/>
      <c r="AW6731" s="6"/>
      <c r="AX6731" s="6"/>
      <c r="AY6731" s="6"/>
      <c r="AZ6731" s="6"/>
      <c r="BA6731" s="6"/>
      <c r="BB6731" s="6"/>
      <c r="BC6731" s="6"/>
      <c r="BD6731" s="6"/>
      <c r="BE6731" s="6"/>
      <c r="BF6731" s="6"/>
      <c r="BG6731" s="6"/>
    </row>
    <row r="6732" spans="34:59" x14ac:dyDescent="0.25">
      <c r="AH6732" s="10"/>
      <c r="AI6732" s="6"/>
      <c r="AJ6732" s="10"/>
      <c r="AK6732" s="10"/>
      <c r="AL6732" s="10"/>
      <c r="AM6732" s="10"/>
      <c r="AN6732" s="10"/>
      <c r="AO6732" s="10"/>
      <c r="AP6732" s="10"/>
      <c r="AQ6732" s="10"/>
      <c r="AR6732" s="10"/>
      <c r="AS6732" s="10"/>
      <c r="AT6732" s="10"/>
      <c r="AU6732" s="10"/>
      <c r="AV6732" s="10"/>
      <c r="AW6732" s="10"/>
      <c r="AX6732" s="10"/>
      <c r="AY6732" s="10"/>
      <c r="AZ6732" s="10"/>
      <c r="BA6732" s="10"/>
      <c r="BB6732" s="10"/>
      <c r="BC6732" s="10"/>
      <c r="BD6732" s="10"/>
      <c r="BE6732" s="10"/>
      <c r="BF6732" s="10"/>
      <c r="BG6732" s="6"/>
    </row>
    <row r="6733" spans="34:59" x14ac:dyDescent="0.25">
      <c r="AH6733" s="6"/>
      <c r="AI6733" s="6"/>
      <c r="AJ6733" s="6"/>
      <c r="AK6733" s="6"/>
      <c r="AL6733" s="6"/>
      <c r="AM6733" s="6"/>
      <c r="AN6733" s="6"/>
      <c r="AO6733" s="6"/>
      <c r="AP6733" s="6"/>
      <c r="AQ6733" s="6"/>
      <c r="AR6733" s="6"/>
      <c r="AS6733" s="6"/>
      <c r="AT6733" s="6"/>
      <c r="AU6733" s="6"/>
      <c r="AV6733" s="6"/>
      <c r="AW6733" s="6"/>
      <c r="AX6733" s="6"/>
      <c r="AY6733" s="6"/>
      <c r="AZ6733" s="6"/>
      <c r="BA6733" s="6"/>
      <c r="BB6733" s="6"/>
      <c r="BC6733" s="6"/>
      <c r="BD6733" s="6"/>
      <c r="BE6733" s="6"/>
      <c r="BF6733" s="6"/>
      <c r="BG6733" s="10"/>
    </row>
    <row r="6734" spans="34:59" x14ac:dyDescent="0.25">
      <c r="AH6734" s="10"/>
      <c r="AI6734" s="6"/>
    </row>
    <row r="6735" spans="34:59" x14ac:dyDescent="0.25">
      <c r="AH6735" s="6"/>
      <c r="AI6735" s="6"/>
      <c r="AJ6735" s="6"/>
      <c r="AK6735" s="6"/>
      <c r="AL6735" s="6"/>
      <c r="AM6735" s="6"/>
      <c r="AN6735" s="6"/>
      <c r="AO6735" s="6"/>
      <c r="AP6735" s="6"/>
      <c r="AQ6735" s="6"/>
      <c r="AR6735" s="6"/>
      <c r="AS6735" s="6"/>
      <c r="AT6735" s="6"/>
      <c r="AU6735" s="6"/>
      <c r="AV6735" s="6"/>
      <c r="AW6735" s="6"/>
      <c r="AX6735" s="6"/>
      <c r="AY6735" s="6"/>
      <c r="AZ6735" s="6"/>
      <c r="BA6735" s="6"/>
      <c r="BB6735" s="6"/>
      <c r="BC6735" s="6"/>
      <c r="BD6735" s="6"/>
      <c r="BE6735" s="6"/>
      <c r="BF6735" s="6"/>
      <c r="BG6735" s="6"/>
    </row>
    <row r="6736" spans="34:59" x14ac:dyDescent="0.25">
      <c r="AH6736" s="10"/>
      <c r="AI6736" s="6"/>
      <c r="AJ6736" s="10"/>
      <c r="AK6736" s="10"/>
      <c r="AL6736" s="10"/>
      <c r="AM6736" s="10"/>
      <c r="AN6736" s="10"/>
      <c r="AO6736" s="10"/>
      <c r="AP6736" s="10"/>
      <c r="AQ6736" s="10"/>
      <c r="AR6736" s="10"/>
      <c r="AS6736" s="10"/>
      <c r="AT6736" s="10"/>
      <c r="AU6736" s="10"/>
      <c r="AV6736" s="10"/>
      <c r="AW6736" s="10"/>
      <c r="AX6736" s="10"/>
      <c r="AY6736" s="10"/>
      <c r="AZ6736" s="10"/>
      <c r="BA6736" s="10"/>
      <c r="BB6736" s="10"/>
      <c r="BC6736" s="10"/>
      <c r="BD6736" s="10"/>
      <c r="BE6736" s="10"/>
      <c r="BF6736" s="10"/>
      <c r="BG6736" s="6"/>
    </row>
    <row r="6737" spans="34:59" x14ac:dyDescent="0.25">
      <c r="AH6737" s="6"/>
      <c r="AI6737" s="6"/>
      <c r="AJ6737" s="6"/>
      <c r="AK6737" s="6"/>
      <c r="AL6737" s="6"/>
      <c r="AM6737" s="6"/>
      <c r="AN6737" s="6"/>
      <c r="AO6737" s="6"/>
      <c r="AP6737" s="6"/>
      <c r="AQ6737" s="6"/>
      <c r="AR6737" s="6"/>
      <c r="AS6737" s="6"/>
      <c r="AT6737" s="6"/>
      <c r="AU6737" s="6"/>
      <c r="AV6737" s="6"/>
      <c r="AW6737" s="6"/>
      <c r="AX6737" s="6"/>
      <c r="AY6737" s="6"/>
      <c r="AZ6737" s="6"/>
      <c r="BA6737" s="6"/>
      <c r="BB6737" s="6"/>
      <c r="BC6737" s="6"/>
      <c r="BD6737" s="6"/>
      <c r="BE6737" s="6"/>
      <c r="BF6737" s="6"/>
      <c r="BG6737" s="10"/>
    </row>
    <row r="6738" spans="34:59" x14ac:dyDescent="0.25">
      <c r="AH6738" s="10"/>
      <c r="AI6738" s="6"/>
    </row>
    <row r="6739" spans="34:59" x14ac:dyDescent="0.25">
      <c r="AH6739" s="6"/>
      <c r="AI6739" s="6"/>
      <c r="AJ6739" s="6"/>
      <c r="AK6739" s="6"/>
      <c r="AL6739" s="6"/>
      <c r="AM6739" s="6"/>
      <c r="AN6739" s="6"/>
      <c r="AO6739" s="6"/>
      <c r="AP6739" s="6"/>
      <c r="AQ6739" s="6"/>
      <c r="AR6739" s="6"/>
      <c r="AS6739" s="6"/>
      <c r="AT6739" s="6"/>
      <c r="AU6739" s="6"/>
      <c r="AV6739" s="6"/>
      <c r="AW6739" s="6"/>
      <c r="AX6739" s="6"/>
      <c r="AY6739" s="6"/>
      <c r="AZ6739" s="6"/>
      <c r="BA6739" s="6"/>
      <c r="BB6739" s="6"/>
      <c r="BC6739" s="6"/>
      <c r="BD6739" s="6"/>
      <c r="BE6739" s="6"/>
      <c r="BF6739" s="6"/>
      <c r="BG6739" s="6"/>
    </row>
    <row r="6740" spans="34:59" x14ac:dyDescent="0.25">
      <c r="AH6740" s="10"/>
      <c r="AI6740" s="6"/>
      <c r="AJ6740" s="10"/>
      <c r="AK6740" s="10"/>
      <c r="AL6740" s="10"/>
      <c r="AM6740" s="10"/>
      <c r="AN6740" s="10"/>
      <c r="AO6740" s="10"/>
      <c r="AP6740" s="10"/>
      <c r="AQ6740" s="10"/>
      <c r="AR6740" s="10"/>
      <c r="AS6740" s="10"/>
      <c r="AT6740" s="10"/>
      <c r="AU6740" s="10"/>
      <c r="AV6740" s="10"/>
      <c r="AW6740" s="10"/>
      <c r="AX6740" s="10"/>
      <c r="AY6740" s="10"/>
      <c r="AZ6740" s="10"/>
      <c r="BA6740" s="10"/>
      <c r="BB6740" s="10"/>
      <c r="BC6740" s="10"/>
      <c r="BD6740" s="10"/>
      <c r="BE6740" s="10"/>
      <c r="BF6740" s="10"/>
      <c r="BG6740" s="6"/>
    </row>
    <row r="6741" spans="34:59" x14ac:dyDescent="0.25">
      <c r="AH6741" s="6"/>
      <c r="AI6741" s="6"/>
      <c r="AJ6741" s="6"/>
      <c r="AK6741" s="6"/>
      <c r="AL6741" s="6"/>
      <c r="AM6741" s="6"/>
      <c r="AN6741" s="6"/>
      <c r="AO6741" s="6"/>
      <c r="AP6741" s="6"/>
      <c r="AQ6741" s="6"/>
      <c r="AR6741" s="6"/>
      <c r="AS6741" s="6"/>
      <c r="AT6741" s="6"/>
      <c r="AU6741" s="6"/>
      <c r="AV6741" s="6"/>
      <c r="AW6741" s="6"/>
      <c r="AX6741" s="6"/>
      <c r="AY6741" s="6"/>
      <c r="AZ6741" s="6"/>
      <c r="BA6741" s="6"/>
      <c r="BB6741" s="6"/>
      <c r="BC6741" s="6"/>
      <c r="BD6741" s="6"/>
      <c r="BE6741" s="6"/>
      <c r="BF6741" s="6"/>
      <c r="BG6741" s="10"/>
    </row>
    <row r="6742" spans="34:59" x14ac:dyDescent="0.25">
      <c r="AH6742" s="10"/>
      <c r="AI6742" s="6"/>
    </row>
    <row r="6743" spans="34:59" x14ac:dyDescent="0.25">
      <c r="AH6743" s="6"/>
      <c r="AI6743" s="6"/>
      <c r="AJ6743" s="6"/>
      <c r="AK6743" s="6"/>
      <c r="AL6743" s="6"/>
      <c r="AM6743" s="6"/>
      <c r="AN6743" s="6"/>
      <c r="AO6743" s="6"/>
      <c r="AP6743" s="6"/>
      <c r="AQ6743" s="6"/>
      <c r="AR6743" s="6"/>
      <c r="AS6743" s="6"/>
      <c r="AT6743" s="6"/>
      <c r="AU6743" s="6"/>
      <c r="AV6743" s="6"/>
      <c r="AW6743" s="6"/>
      <c r="AX6743" s="6"/>
      <c r="AY6743" s="6"/>
      <c r="AZ6743" s="6"/>
      <c r="BA6743" s="6"/>
      <c r="BB6743" s="6"/>
      <c r="BC6743" s="6"/>
      <c r="BD6743" s="6"/>
      <c r="BE6743" s="6"/>
      <c r="BF6743" s="6"/>
      <c r="BG6743" s="6"/>
    </row>
    <row r="6744" spans="34:59" x14ac:dyDescent="0.25">
      <c r="AH6744" s="10"/>
      <c r="AI6744" s="6"/>
      <c r="AJ6744" s="10"/>
      <c r="AK6744" s="10"/>
      <c r="AL6744" s="10"/>
      <c r="AM6744" s="10"/>
      <c r="AN6744" s="10"/>
      <c r="AO6744" s="10"/>
      <c r="AP6744" s="10"/>
      <c r="AQ6744" s="10"/>
      <c r="AR6744" s="10"/>
      <c r="AS6744" s="10"/>
      <c r="AT6744" s="10"/>
      <c r="AU6744" s="10"/>
      <c r="AV6744" s="10"/>
      <c r="AW6744" s="10"/>
      <c r="AX6744" s="10"/>
      <c r="AY6744" s="10"/>
      <c r="AZ6744" s="10"/>
      <c r="BA6744" s="10"/>
      <c r="BB6744" s="10"/>
      <c r="BC6744" s="10"/>
      <c r="BD6744" s="10"/>
      <c r="BE6744" s="10"/>
      <c r="BF6744" s="10"/>
      <c r="BG6744" s="6"/>
    </row>
    <row r="6745" spans="34:59" x14ac:dyDescent="0.25">
      <c r="AH6745" s="6"/>
      <c r="AI6745" s="6"/>
      <c r="AJ6745" s="6"/>
      <c r="AK6745" s="6"/>
      <c r="AL6745" s="6"/>
      <c r="AM6745" s="6"/>
      <c r="AN6745" s="6"/>
      <c r="AO6745" s="6"/>
      <c r="AP6745" s="6"/>
      <c r="AQ6745" s="6"/>
      <c r="AR6745" s="6"/>
      <c r="AS6745" s="6"/>
      <c r="AT6745" s="6"/>
      <c r="AU6745" s="6"/>
      <c r="AV6745" s="6"/>
      <c r="AW6745" s="6"/>
      <c r="AX6745" s="6"/>
      <c r="AY6745" s="6"/>
      <c r="AZ6745" s="6"/>
      <c r="BA6745" s="6"/>
      <c r="BB6745" s="6"/>
      <c r="BC6745" s="6"/>
      <c r="BD6745" s="6"/>
      <c r="BE6745" s="6"/>
      <c r="BF6745" s="6"/>
      <c r="BG6745" s="10"/>
    </row>
    <row r="6746" spans="34:59" x14ac:dyDescent="0.25">
      <c r="AH6746" s="10"/>
      <c r="AI6746" s="6"/>
    </row>
    <row r="6747" spans="34:59" x14ac:dyDescent="0.25">
      <c r="AH6747" s="6"/>
      <c r="AI6747" s="6"/>
      <c r="AJ6747" s="6"/>
      <c r="AK6747" s="6"/>
      <c r="AL6747" s="6"/>
      <c r="AM6747" s="6"/>
      <c r="AN6747" s="6"/>
      <c r="AO6747" s="6"/>
      <c r="AP6747" s="6"/>
      <c r="AQ6747" s="6"/>
      <c r="AR6747" s="6"/>
      <c r="AS6747" s="6"/>
      <c r="AT6747" s="6"/>
      <c r="AU6747" s="6"/>
      <c r="AV6747" s="6"/>
      <c r="AW6747" s="6"/>
      <c r="AX6747" s="6"/>
      <c r="AY6747" s="6"/>
      <c r="AZ6747" s="6"/>
      <c r="BA6747" s="6"/>
      <c r="BB6747" s="6"/>
      <c r="BC6747" s="6"/>
      <c r="BD6747" s="6"/>
      <c r="BE6747" s="6"/>
      <c r="BF6747" s="6"/>
      <c r="BG6747" s="6"/>
    </row>
    <row r="6748" spans="34:59" x14ac:dyDescent="0.25">
      <c r="AH6748" s="10"/>
      <c r="AI6748" s="6"/>
      <c r="AJ6748" s="10"/>
      <c r="AK6748" s="10"/>
      <c r="AL6748" s="10"/>
      <c r="AM6748" s="10"/>
      <c r="AN6748" s="10"/>
      <c r="AO6748" s="10"/>
      <c r="AP6748" s="10"/>
      <c r="AQ6748" s="10"/>
      <c r="AR6748" s="10"/>
      <c r="AS6748" s="10"/>
      <c r="AT6748" s="10"/>
      <c r="AU6748" s="10"/>
      <c r="AV6748" s="10"/>
      <c r="AW6748" s="10"/>
      <c r="AX6748" s="10"/>
      <c r="AY6748" s="10"/>
      <c r="AZ6748" s="10"/>
      <c r="BA6748" s="10"/>
      <c r="BB6748" s="10"/>
      <c r="BC6748" s="10"/>
      <c r="BD6748" s="10"/>
      <c r="BE6748" s="10"/>
      <c r="BF6748" s="10"/>
      <c r="BG6748" s="6"/>
    </row>
    <row r="6749" spans="34:59" x14ac:dyDescent="0.25">
      <c r="AH6749" s="6"/>
      <c r="AI6749" s="6"/>
      <c r="AJ6749" s="6"/>
      <c r="AK6749" s="6"/>
      <c r="AL6749" s="6"/>
      <c r="AM6749" s="6"/>
      <c r="AN6749" s="6"/>
      <c r="AO6749" s="6"/>
      <c r="AP6749" s="6"/>
      <c r="AQ6749" s="6"/>
      <c r="AR6749" s="6"/>
      <c r="AS6749" s="6"/>
      <c r="AT6749" s="6"/>
      <c r="AU6749" s="6"/>
      <c r="AV6749" s="6"/>
      <c r="AW6749" s="6"/>
      <c r="AX6749" s="6"/>
      <c r="AY6749" s="6"/>
      <c r="AZ6749" s="6"/>
      <c r="BA6749" s="6"/>
      <c r="BB6749" s="6"/>
      <c r="BC6749" s="6"/>
      <c r="BD6749" s="6"/>
      <c r="BE6749" s="6"/>
      <c r="BF6749" s="6"/>
      <c r="BG6749" s="10"/>
    </row>
    <row r="6750" spans="34:59" x14ac:dyDescent="0.25">
      <c r="AH6750" s="10"/>
      <c r="AI6750" s="6"/>
    </row>
    <row r="6751" spans="34:59" x14ac:dyDescent="0.25">
      <c r="AH6751" s="6"/>
      <c r="AI6751" s="6"/>
      <c r="AJ6751" s="6"/>
      <c r="AK6751" s="6"/>
      <c r="AL6751" s="6"/>
      <c r="AM6751" s="6"/>
      <c r="AN6751" s="6"/>
      <c r="AO6751" s="6"/>
      <c r="AP6751" s="6"/>
      <c r="AQ6751" s="6"/>
      <c r="AR6751" s="6"/>
      <c r="AS6751" s="6"/>
      <c r="AT6751" s="6"/>
      <c r="AU6751" s="6"/>
      <c r="AV6751" s="6"/>
      <c r="AW6751" s="6"/>
      <c r="AX6751" s="6"/>
      <c r="AY6751" s="6"/>
      <c r="AZ6751" s="6"/>
      <c r="BA6751" s="6"/>
      <c r="BB6751" s="6"/>
      <c r="BC6751" s="6"/>
      <c r="BD6751" s="6"/>
      <c r="BE6751" s="6"/>
      <c r="BF6751" s="6"/>
      <c r="BG6751" s="6"/>
    </row>
    <row r="6752" spans="34:59" x14ac:dyDescent="0.25">
      <c r="AH6752" s="10"/>
      <c r="AI6752" s="6"/>
      <c r="AJ6752" s="10"/>
      <c r="AK6752" s="10"/>
      <c r="AL6752" s="10"/>
      <c r="AM6752" s="10"/>
      <c r="AN6752" s="10"/>
      <c r="AO6752" s="10"/>
      <c r="AP6752" s="10"/>
      <c r="AQ6752" s="10"/>
      <c r="AR6752" s="10"/>
      <c r="AS6752" s="10"/>
      <c r="AT6752" s="10"/>
      <c r="AU6752" s="10"/>
      <c r="AV6752" s="10"/>
      <c r="AW6752" s="10"/>
      <c r="AX6752" s="10"/>
      <c r="AY6752" s="10"/>
      <c r="AZ6752" s="10"/>
      <c r="BA6752" s="10"/>
      <c r="BB6752" s="10"/>
      <c r="BC6752" s="10"/>
      <c r="BD6752" s="10"/>
      <c r="BE6752" s="10"/>
      <c r="BF6752" s="10"/>
      <c r="BG6752" s="6"/>
    </row>
    <row r="6753" spans="34:59" x14ac:dyDescent="0.25">
      <c r="AH6753" s="6"/>
      <c r="AI6753" s="6"/>
      <c r="AJ6753" s="6"/>
      <c r="AK6753" s="6"/>
      <c r="AL6753" s="6"/>
      <c r="AM6753" s="6"/>
      <c r="AN6753" s="6"/>
      <c r="AO6753" s="6"/>
      <c r="AP6753" s="6"/>
      <c r="AQ6753" s="6"/>
      <c r="AR6753" s="6"/>
      <c r="AS6753" s="6"/>
      <c r="AT6753" s="6"/>
      <c r="AU6753" s="6"/>
      <c r="AV6753" s="6"/>
      <c r="AW6753" s="6"/>
      <c r="AX6753" s="6"/>
      <c r="AY6753" s="6"/>
      <c r="AZ6753" s="6"/>
      <c r="BA6753" s="6"/>
      <c r="BB6753" s="6"/>
      <c r="BC6753" s="6"/>
      <c r="BD6753" s="6"/>
      <c r="BE6753" s="6"/>
      <c r="BF6753" s="6"/>
      <c r="BG6753" s="10"/>
    </row>
    <row r="6754" spans="34:59" x14ac:dyDescent="0.25">
      <c r="AH6754" s="10"/>
      <c r="AI6754" s="6"/>
    </row>
    <row r="6755" spans="34:59" x14ac:dyDescent="0.25">
      <c r="AH6755" s="6"/>
      <c r="AI6755" s="6"/>
      <c r="AJ6755" s="6"/>
      <c r="AK6755" s="6"/>
      <c r="AL6755" s="6"/>
      <c r="AM6755" s="6"/>
      <c r="AN6755" s="6"/>
      <c r="AO6755" s="6"/>
      <c r="AP6755" s="6"/>
      <c r="AQ6755" s="6"/>
      <c r="AR6755" s="6"/>
      <c r="AS6755" s="6"/>
      <c r="AT6755" s="6"/>
      <c r="AU6755" s="6"/>
      <c r="AV6755" s="6"/>
      <c r="AW6755" s="6"/>
      <c r="AX6755" s="6"/>
      <c r="AY6755" s="6"/>
      <c r="AZ6755" s="6"/>
      <c r="BA6755" s="6"/>
      <c r="BB6755" s="6"/>
      <c r="BC6755" s="6"/>
      <c r="BD6755" s="6"/>
      <c r="BE6755" s="6"/>
      <c r="BF6755" s="6"/>
      <c r="BG6755" s="6"/>
    </row>
    <row r="6756" spans="34:59" x14ac:dyDescent="0.25">
      <c r="AH6756" s="10"/>
      <c r="AI6756" s="6"/>
      <c r="AJ6756" s="10"/>
      <c r="AK6756" s="10"/>
      <c r="AL6756" s="10"/>
      <c r="AM6756" s="10"/>
      <c r="AN6756" s="10"/>
      <c r="AO6756" s="10"/>
      <c r="AP6756" s="10"/>
      <c r="AQ6756" s="10"/>
      <c r="AR6756" s="10"/>
      <c r="AS6756" s="10"/>
      <c r="AT6756" s="10"/>
      <c r="AU6756" s="10"/>
      <c r="AV6756" s="10"/>
      <c r="AW6756" s="10"/>
      <c r="AX6756" s="10"/>
      <c r="AY6756" s="10"/>
      <c r="AZ6756" s="10"/>
      <c r="BA6756" s="10"/>
      <c r="BB6756" s="10"/>
      <c r="BC6756" s="10"/>
      <c r="BD6756" s="10"/>
      <c r="BE6756" s="10"/>
      <c r="BF6756" s="10"/>
      <c r="BG6756" s="6"/>
    </row>
    <row r="6757" spans="34:59" x14ac:dyDescent="0.25">
      <c r="AH6757" s="6"/>
      <c r="AI6757" s="6"/>
      <c r="AJ6757" s="6"/>
      <c r="AK6757" s="6"/>
      <c r="AL6757" s="6"/>
      <c r="AM6757" s="6"/>
      <c r="AN6757" s="6"/>
      <c r="AO6757" s="6"/>
      <c r="AP6757" s="6"/>
      <c r="AQ6757" s="6"/>
      <c r="AR6757" s="6"/>
      <c r="AS6757" s="6"/>
      <c r="AT6757" s="6"/>
      <c r="AU6757" s="6"/>
      <c r="AV6757" s="6"/>
      <c r="AW6757" s="6"/>
      <c r="AX6757" s="6"/>
      <c r="AY6757" s="6"/>
      <c r="AZ6757" s="6"/>
      <c r="BA6757" s="6"/>
      <c r="BB6757" s="6"/>
      <c r="BC6757" s="6"/>
      <c r="BD6757" s="6"/>
      <c r="BE6757" s="6"/>
      <c r="BF6757" s="6"/>
      <c r="BG6757" s="10"/>
    </row>
    <row r="6758" spans="34:59" x14ac:dyDescent="0.25">
      <c r="AH6758" s="10"/>
      <c r="AI6758" s="6"/>
    </row>
    <row r="6759" spans="34:59" x14ac:dyDescent="0.25">
      <c r="AH6759" s="6"/>
      <c r="AI6759" s="6"/>
      <c r="AJ6759" s="6"/>
      <c r="AK6759" s="6"/>
      <c r="AL6759" s="6"/>
      <c r="AM6759" s="6"/>
      <c r="AN6759" s="6"/>
      <c r="AO6759" s="6"/>
      <c r="AP6759" s="6"/>
      <c r="AQ6759" s="6"/>
      <c r="AR6759" s="6"/>
      <c r="AS6759" s="6"/>
      <c r="AT6759" s="6"/>
      <c r="AU6759" s="6"/>
      <c r="AV6759" s="6"/>
      <c r="AW6759" s="6"/>
      <c r="AX6759" s="6"/>
      <c r="AY6759" s="6"/>
      <c r="AZ6759" s="6"/>
      <c r="BA6759" s="6"/>
      <c r="BB6759" s="6"/>
      <c r="BC6759" s="6"/>
      <c r="BD6759" s="6"/>
      <c r="BE6759" s="6"/>
      <c r="BF6759" s="6"/>
      <c r="BG6759" s="6"/>
    </row>
    <row r="6760" spans="34:59" x14ac:dyDescent="0.25">
      <c r="AH6760" s="10"/>
      <c r="AI6760" s="6"/>
      <c r="AJ6760" s="10"/>
      <c r="AK6760" s="10"/>
      <c r="AL6760" s="10"/>
      <c r="AM6760" s="10"/>
      <c r="AN6760" s="10"/>
      <c r="AO6760" s="10"/>
      <c r="AP6760" s="10"/>
      <c r="AQ6760" s="10"/>
      <c r="AR6760" s="10"/>
      <c r="AS6760" s="10"/>
      <c r="AT6760" s="10"/>
      <c r="AU6760" s="10"/>
      <c r="AV6760" s="10"/>
      <c r="AW6760" s="10"/>
      <c r="AX6760" s="10"/>
      <c r="AY6760" s="10"/>
      <c r="AZ6760" s="10"/>
      <c r="BA6760" s="10"/>
      <c r="BB6760" s="10"/>
      <c r="BC6760" s="10"/>
      <c r="BD6760" s="10"/>
      <c r="BE6760" s="10"/>
      <c r="BF6760" s="10"/>
      <c r="BG6760" s="6"/>
    </row>
    <row r="6761" spans="34:59" x14ac:dyDescent="0.25">
      <c r="AH6761" s="6"/>
      <c r="AI6761" s="6"/>
      <c r="AJ6761" s="6"/>
      <c r="AK6761" s="6"/>
      <c r="AL6761" s="6"/>
      <c r="AM6761" s="6"/>
      <c r="AN6761" s="6"/>
      <c r="AO6761" s="6"/>
      <c r="AP6761" s="6"/>
      <c r="AQ6761" s="6"/>
      <c r="AR6761" s="6"/>
      <c r="AS6761" s="6"/>
      <c r="AT6761" s="6"/>
      <c r="AU6761" s="6"/>
      <c r="AV6761" s="6"/>
      <c r="AW6761" s="6"/>
      <c r="AX6761" s="6"/>
      <c r="AY6761" s="6"/>
      <c r="AZ6761" s="6"/>
      <c r="BA6761" s="6"/>
      <c r="BB6761" s="6"/>
      <c r="BC6761" s="6"/>
      <c r="BD6761" s="6"/>
      <c r="BE6761" s="6"/>
      <c r="BF6761" s="6"/>
      <c r="BG6761" s="10"/>
    </row>
    <row r="6762" spans="34:59" x14ac:dyDescent="0.25">
      <c r="AH6762" s="10"/>
      <c r="AI6762" s="6"/>
    </row>
    <row r="6763" spans="34:59" x14ac:dyDescent="0.25">
      <c r="AH6763" s="6"/>
      <c r="AI6763" s="6"/>
      <c r="AJ6763" s="6"/>
      <c r="AK6763" s="6"/>
      <c r="AL6763" s="6"/>
      <c r="AM6763" s="6"/>
      <c r="AN6763" s="6"/>
      <c r="AO6763" s="6"/>
      <c r="AP6763" s="6"/>
      <c r="AQ6763" s="6"/>
      <c r="AR6763" s="6"/>
      <c r="AS6763" s="6"/>
      <c r="AT6763" s="6"/>
      <c r="AU6763" s="6"/>
      <c r="AV6763" s="6"/>
      <c r="AW6763" s="6"/>
      <c r="AX6763" s="6"/>
      <c r="AY6763" s="6"/>
      <c r="AZ6763" s="6"/>
      <c r="BA6763" s="6"/>
      <c r="BB6763" s="6"/>
      <c r="BC6763" s="6"/>
      <c r="BD6763" s="6"/>
      <c r="BE6763" s="6"/>
      <c r="BF6763" s="6"/>
      <c r="BG6763" s="6"/>
    </row>
    <row r="6764" spans="34:59" x14ac:dyDescent="0.25">
      <c r="AH6764" s="10"/>
      <c r="AI6764" s="6"/>
      <c r="AJ6764" s="10"/>
      <c r="AK6764" s="10"/>
      <c r="AL6764" s="10"/>
      <c r="AM6764" s="10"/>
      <c r="AN6764" s="10"/>
      <c r="AO6764" s="10"/>
      <c r="AP6764" s="10"/>
      <c r="AQ6764" s="10"/>
      <c r="AR6764" s="10"/>
      <c r="AS6764" s="10"/>
      <c r="AT6764" s="10"/>
      <c r="AU6764" s="10"/>
      <c r="AV6764" s="10"/>
      <c r="AW6764" s="10"/>
      <c r="AX6764" s="10"/>
      <c r="AY6764" s="10"/>
      <c r="AZ6764" s="10"/>
      <c r="BA6764" s="10"/>
      <c r="BB6764" s="10"/>
      <c r="BC6764" s="10"/>
      <c r="BD6764" s="10"/>
      <c r="BE6764" s="10"/>
      <c r="BF6764" s="10"/>
      <c r="BG6764" s="6"/>
    </row>
    <row r="6765" spans="34:59" x14ac:dyDescent="0.25">
      <c r="AH6765" s="6"/>
      <c r="AI6765" s="6"/>
      <c r="AJ6765" s="6"/>
      <c r="AK6765" s="6"/>
      <c r="AL6765" s="6"/>
      <c r="AM6765" s="6"/>
      <c r="AN6765" s="6"/>
      <c r="AO6765" s="6"/>
      <c r="AP6765" s="6"/>
      <c r="AQ6765" s="6"/>
      <c r="AR6765" s="6"/>
      <c r="AS6765" s="6"/>
      <c r="AT6765" s="6"/>
      <c r="AU6765" s="6"/>
      <c r="AV6765" s="6"/>
      <c r="AW6765" s="6"/>
      <c r="AX6765" s="6"/>
      <c r="AY6765" s="6"/>
      <c r="AZ6765" s="6"/>
      <c r="BA6765" s="6"/>
      <c r="BB6765" s="6"/>
      <c r="BC6765" s="6"/>
      <c r="BD6765" s="6"/>
      <c r="BE6765" s="6"/>
      <c r="BF6765" s="6"/>
      <c r="BG6765" s="10"/>
    </row>
    <row r="6766" spans="34:59" x14ac:dyDescent="0.25">
      <c r="AH6766" s="10"/>
      <c r="AI6766" s="6"/>
    </row>
    <row r="6767" spans="34:59" x14ac:dyDescent="0.25">
      <c r="AH6767" s="6"/>
      <c r="AI6767" s="6"/>
      <c r="AJ6767" s="6"/>
      <c r="AK6767" s="6"/>
      <c r="AL6767" s="6"/>
      <c r="AM6767" s="6"/>
      <c r="AN6767" s="6"/>
      <c r="AO6767" s="6"/>
      <c r="AP6767" s="6"/>
      <c r="AQ6767" s="6"/>
      <c r="AR6767" s="6"/>
      <c r="AS6767" s="6"/>
      <c r="AT6767" s="6"/>
      <c r="AU6767" s="6"/>
      <c r="AV6767" s="6"/>
      <c r="AW6767" s="6"/>
      <c r="AX6767" s="6"/>
      <c r="AY6767" s="6"/>
      <c r="AZ6767" s="6"/>
      <c r="BA6767" s="6"/>
      <c r="BB6767" s="6"/>
      <c r="BC6767" s="6"/>
      <c r="BD6767" s="6"/>
      <c r="BE6767" s="6"/>
      <c r="BF6767" s="6"/>
      <c r="BG6767" s="6"/>
    </row>
    <row r="6768" spans="34:59" x14ac:dyDescent="0.25">
      <c r="AH6768" s="10"/>
      <c r="AI6768" s="6"/>
      <c r="AJ6768" s="10"/>
      <c r="AK6768" s="10"/>
      <c r="AL6768" s="10"/>
      <c r="AM6768" s="10"/>
      <c r="AN6768" s="10"/>
      <c r="AO6768" s="10"/>
      <c r="AP6768" s="10"/>
      <c r="AQ6768" s="10"/>
      <c r="AR6768" s="10"/>
      <c r="AS6768" s="10"/>
      <c r="AT6768" s="10"/>
      <c r="AU6768" s="10"/>
      <c r="AV6768" s="10"/>
      <c r="AW6768" s="10"/>
      <c r="AX6768" s="10"/>
      <c r="AY6768" s="10"/>
      <c r="AZ6768" s="10"/>
      <c r="BA6768" s="10"/>
      <c r="BB6768" s="10"/>
      <c r="BC6768" s="10"/>
      <c r="BD6768" s="10"/>
      <c r="BE6768" s="10"/>
      <c r="BF6768" s="10"/>
      <c r="BG6768" s="6"/>
    </row>
    <row r="6769" spans="34:59" x14ac:dyDescent="0.25">
      <c r="AH6769" s="6"/>
      <c r="AI6769" s="6"/>
      <c r="AJ6769" s="6"/>
      <c r="AK6769" s="6"/>
      <c r="AL6769" s="6"/>
      <c r="AM6769" s="6"/>
      <c r="AN6769" s="6"/>
      <c r="AO6769" s="6"/>
      <c r="AP6769" s="6"/>
      <c r="AQ6769" s="6"/>
      <c r="AR6769" s="6"/>
      <c r="AS6769" s="6"/>
      <c r="AT6769" s="6"/>
      <c r="AU6769" s="6"/>
      <c r="AV6769" s="6"/>
      <c r="AW6769" s="6"/>
      <c r="AX6769" s="6"/>
      <c r="AY6769" s="6"/>
      <c r="AZ6769" s="6"/>
      <c r="BA6769" s="6"/>
      <c r="BB6769" s="6"/>
      <c r="BC6769" s="6"/>
      <c r="BD6769" s="6"/>
      <c r="BE6769" s="6"/>
      <c r="BF6769" s="6"/>
      <c r="BG6769" s="10"/>
    </row>
    <row r="6770" spans="34:59" x14ac:dyDescent="0.25">
      <c r="AH6770" s="10"/>
      <c r="AI6770" s="6"/>
    </row>
    <row r="6771" spans="34:59" x14ac:dyDescent="0.25">
      <c r="AH6771" s="6"/>
      <c r="AI6771" s="6"/>
      <c r="AJ6771" s="6"/>
      <c r="AK6771" s="6"/>
      <c r="AL6771" s="6"/>
      <c r="AM6771" s="6"/>
      <c r="AN6771" s="6"/>
      <c r="AO6771" s="6"/>
      <c r="AP6771" s="6"/>
      <c r="AQ6771" s="6"/>
      <c r="AR6771" s="6"/>
      <c r="AS6771" s="6"/>
      <c r="AT6771" s="6"/>
      <c r="AU6771" s="6"/>
      <c r="AV6771" s="6"/>
      <c r="AW6771" s="6"/>
      <c r="AX6771" s="6"/>
      <c r="AY6771" s="6"/>
      <c r="AZ6771" s="6"/>
      <c r="BA6771" s="6"/>
      <c r="BB6771" s="6"/>
      <c r="BC6771" s="6"/>
      <c r="BD6771" s="6"/>
      <c r="BE6771" s="6"/>
      <c r="BF6771" s="6"/>
      <c r="BG6771" s="6"/>
    </row>
    <row r="6772" spans="34:59" x14ac:dyDescent="0.25">
      <c r="AH6772" s="10"/>
      <c r="AI6772" s="6"/>
      <c r="AJ6772" s="10"/>
      <c r="AK6772" s="10"/>
      <c r="AL6772" s="10"/>
      <c r="AM6772" s="10"/>
      <c r="AN6772" s="10"/>
      <c r="AO6772" s="10"/>
      <c r="AP6772" s="10"/>
      <c r="AQ6772" s="10"/>
      <c r="AR6772" s="10"/>
      <c r="AS6772" s="10"/>
      <c r="AT6772" s="10"/>
      <c r="AU6772" s="10"/>
      <c r="AV6772" s="10"/>
      <c r="AW6772" s="10"/>
      <c r="AX6772" s="10"/>
      <c r="AY6772" s="10"/>
      <c r="AZ6772" s="10"/>
      <c r="BA6772" s="10"/>
      <c r="BB6772" s="10"/>
      <c r="BC6772" s="10"/>
      <c r="BD6772" s="10"/>
      <c r="BE6772" s="10"/>
      <c r="BF6772" s="10"/>
      <c r="BG6772" s="6"/>
    </row>
    <row r="6773" spans="34:59" x14ac:dyDescent="0.25">
      <c r="AH6773" s="6"/>
      <c r="AI6773" s="6"/>
      <c r="AJ6773" s="6"/>
      <c r="AK6773" s="6"/>
      <c r="AL6773" s="6"/>
      <c r="AM6773" s="6"/>
      <c r="AN6773" s="6"/>
      <c r="AO6773" s="6"/>
      <c r="AP6773" s="6"/>
      <c r="AQ6773" s="6"/>
      <c r="AR6773" s="6"/>
      <c r="AS6773" s="6"/>
      <c r="AT6773" s="6"/>
      <c r="AU6773" s="6"/>
      <c r="AV6773" s="6"/>
      <c r="AW6773" s="6"/>
      <c r="AX6773" s="6"/>
      <c r="AY6773" s="6"/>
      <c r="AZ6773" s="6"/>
      <c r="BA6773" s="6"/>
      <c r="BB6773" s="6"/>
      <c r="BC6773" s="6"/>
      <c r="BD6773" s="6"/>
      <c r="BE6773" s="6"/>
      <c r="BF6773" s="6"/>
      <c r="BG6773" s="10"/>
    </row>
    <row r="6774" spans="34:59" x14ac:dyDescent="0.25">
      <c r="AH6774" s="10"/>
      <c r="AI6774" s="6"/>
    </row>
    <row r="6775" spans="34:59" x14ac:dyDescent="0.25">
      <c r="AH6775" s="6"/>
      <c r="AI6775" s="6"/>
      <c r="AJ6775" s="6"/>
      <c r="AK6775" s="6"/>
      <c r="AL6775" s="6"/>
      <c r="AM6775" s="6"/>
      <c r="AN6775" s="6"/>
      <c r="AO6775" s="6"/>
      <c r="AP6775" s="6"/>
      <c r="AQ6775" s="6"/>
      <c r="AR6775" s="6"/>
      <c r="AS6775" s="6"/>
      <c r="AT6775" s="6"/>
      <c r="AU6775" s="6"/>
      <c r="AV6775" s="6"/>
      <c r="AW6775" s="6"/>
      <c r="AX6775" s="6"/>
      <c r="AY6775" s="6"/>
      <c r="AZ6775" s="6"/>
      <c r="BA6775" s="6"/>
      <c r="BB6775" s="6"/>
      <c r="BC6775" s="6"/>
      <c r="BD6775" s="6"/>
      <c r="BE6775" s="6"/>
      <c r="BF6775" s="6"/>
      <c r="BG6775" s="6"/>
    </row>
    <row r="6776" spans="34:59" x14ac:dyDescent="0.25">
      <c r="AH6776" s="10"/>
      <c r="AI6776" s="6"/>
      <c r="AJ6776" s="10"/>
      <c r="AK6776" s="10"/>
      <c r="AL6776" s="10"/>
      <c r="AM6776" s="10"/>
      <c r="AN6776" s="10"/>
      <c r="AO6776" s="10"/>
      <c r="AP6776" s="10"/>
      <c r="AQ6776" s="10"/>
      <c r="AR6776" s="10"/>
      <c r="AS6776" s="10"/>
      <c r="AT6776" s="10"/>
      <c r="AU6776" s="10"/>
      <c r="AV6776" s="10"/>
      <c r="AW6776" s="10"/>
      <c r="AX6776" s="10"/>
      <c r="AY6776" s="10"/>
      <c r="AZ6776" s="10"/>
      <c r="BA6776" s="10"/>
      <c r="BB6776" s="10"/>
      <c r="BC6776" s="10"/>
      <c r="BD6776" s="10"/>
      <c r="BE6776" s="10"/>
      <c r="BF6776" s="10"/>
      <c r="BG6776" s="6"/>
    </row>
    <row r="6777" spans="34:59" x14ac:dyDescent="0.25">
      <c r="AH6777" s="6"/>
      <c r="AI6777" s="6"/>
      <c r="AJ6777" s="6"/>
      <c r="AK6777" s="6"/>
      <c r="AL6777" s="6"/>
      <c r="AM6777" s="6"/>
      <c r="AN6777" s="6"/>
      <c r="AO6777" s="6"/>
      <c r="AP6777" s="6"/>
      <c r="AQ6777" s="6"/>
      <c r="AR6777" s="6"/>
      <c r="AS6777" s="6"/>
      <c r="AT6777" s="6"/>
      <c r="AU6777" s="6"/>
      <c r="AV6777" s="6"/>
      <c r="AW6777" s="6"/>
      <c r="AX6777" s="6"/>
      <c r="AY6777" s="6"/>
      <c r="AZ6777" s="6"/>
      <c r="BA6777" s="6"/>
      <c r="BB6777" s="6"/>
      <c r="BC6777" s="6"/>
      <c r="BD6777" s="6"/>
      <c r="BE6777" s="6"/>
      <c r="BF6777" s="6"/>
      <c r="BG6777" s="10"/>
    </row>
    <row r="6778" spans="34:59" x14ac:dyDescent="0.25">
      <c r="AH6778" s="10"/>
      <c r="AI6778" s="6"/>
    </row>
    <row r="6779" spans="34:59" x14ac:dyDescent="0.25">
      <c r="AH6779" s="6"/>
      <c r="AI6779" s="6"/>
      <c r="AJ6779" s="6"/>
      <c r="AK6779" s="6"/>
      <c r="AL6779" s="6"/>
      <c r="AM6779" s="6"/>
      <c r="AN6779" s="6"/>
      <c r="AO6779" s="6"/>
      <c r="AP6779" s="6"/>
      <c r="AQ6779" s="6"/>
      <c r="AR6779" s="6"/>
      <c r="AS6779" s="6"/>
      <c r="AT6779" s="6"/>
      <c r="AU6779" s="6"/>
      <c r="AV6779" s="6"/>
      <c r="AW6779" s="6"/>
      <c r="AX6779" s="6"/>
      <c r="AY6779" s="6"/>
      <c r="AZ6779" s="6"/>
      <c r="BA6779" s="6"/>
      <c r="BB6779" s="6"/>
      <c r="BC6779" s="6"/>
      <c r="BD6779" s="6"/>
      <c r="BE6779" s="6"/>
      <c r="BF6779" s="6"/>
      <c r="BG6779" s="6"/>
    </row>
    <row r="6780" spans="34:59" x14ac:dyDescent="0.25">
      <c r="AH6780" s="10"/>
      <c r="AI6780" s="6"/>
      <c r="AJ6780" s="10"/>
      <c r="AK6780" s="10"/>
      <c r="AL6780" s="10"/>
      <c r="AM6780" s="10"/>
      <c r="AN6780" s="10"/>
      <c r="AO6780" s="10"/>
      <c r="AP6780" s="10"/>
      <c r="AQ6780" s="10"/>
      <c r="AR6780" s="10"/>
      <c r="AS6780" s="10"/>
      <c r="AT6780" s="10"/>
      <c r="AU6780" s="10"/>
      <c r="AV6780" s="10"/>
      <c r="AW6780" s="10"/>
      <c r="AX6780" s="10"/>
      <c r="AY6780" s="10"/>
      <c r="AZ6780" s="10"/>
      <c r="BA6780" s="10"/>
      <c r="BB6780" s="10"/>
      <c r="BC6780" s="10"/>
      <c r="BD6780" s="10"/>
      <c r="BE6780" s="10"/>
      <c r="BF6780" s="10"/>
      <c r="BG6780" s="6"/>
    </row>
    <row r="6781" spans="34:59" x14ac:dyDescent="0.25">
      <c r="AH6781" s="6"/>
      <c r="AI6781" s="6"/>
      <c r="AJ6781" s="6"/>
      <c r="AK6781" s="6"/>
      <c r="AL6781" s="6"/>
      <c r="AM6781" s="6"/>
      <c r="AN6781" s="6"/>
      <c r="AO6781" s="6"/>
      <c r="AP6781" s="6"/>
      <c r="AQ6781" s="6"/>
      <c r="AR6781" s="6"/>
      <c r="AS6781" s="6"/>
      <c r="AT6781" s="6"/>
      <c r="AU6781" s="6"/>
      <c r="AV6781" s="6"/>
      <c r="AW6781" s="6"/>
      <c r="AX6781" s="6"/>
      <c r="AY6781" s="6"/>
      <c r="AZ6781" s="6"/>
      <c r="BA6781" s="6"/>
      <c r="BB6781" s="6"/>
      <c r="BC6781" s="6"/>
      <c r="BD6781" s="6"/>
      <c r="BE6781" s="6"/>
      <c r="BF6781" s="6"/>
      <c r="BG6781" s="10"/>
    </row>
    <row r="6782" spans="34:59" x14ac:dyDescent="0.25">
      <c r="AH6782" s="10"/>
      <c r="AI6782" s="6"/>
    </row>
    <row r="6783" spans="34:59" x14ac:dyDescent="0.25">
      <c r="AH6783" s="6"/>
      <c r="AI6783" s="6"/>
      <c r="AJ6783" s="6"/>
      <c r="AK6783" s="6"/>
      <c r="AL6783" s="6"/>
      <c r="AM6783" s="6"/>
      <c r="AN6783" s="6"/>
      <c r="AO6783" s="6"/>
      <c r="AP6783" s="6"/>
      <c r="AQ6783" s="6"/>
      <c r="AR6783" s="6"/>
      <c r="AS6783" s="6"/>
      <c r="AT6783" s="6"/>
      <c r="AU6783" s="6"/>
      <c r="AV6783" s="6"/>
      <c r="AW6783" s="6"/>
      <c r="AX6783" s="6"/>
      <c r="AY6783" s="6"/>
      <c r="AZ6783" s="6"/>
      <c r="BA6783" s="6"/>
      <c r="BB6783" s="6"/>
      <c r="BC6783" s="6"/>
      <c r="BD6783" s="6"/>
      <c r="BE6783" s="6"/>
      <c r="BF6783" s="6"/>
      <c r="BG6783" s="6"/>
    </row>
    <row r="6784" spans="34:59" x14ac:dyDescent="0.25">
      <c r="AH6784" s="10"/>
      <c r="AI6784" s="6"/>
      <c r="AJ6784" s="10"/>
      <c r="AK6784" s="10"/>
      <c r="AL6784" s="10"/>
      <c r="AM6784" s="10"/>
      <c r="AN6784" s="10"/>
      <c r="AO6784" s="10"/>
      <c r="AP6784" s="10"/>
      <c r="AQ6784" s="10"/>
      <c r="AR6784" s="10"/>
      <c r="AS6784" s="10"/>
      <c r="AT6784" s="10"/>
      <c r="AU6784" s="10"/>
      <c r="AV6784" s="10"/>
      <c r="AW6784" s="10"/>
      <c r="AX6784" s="10"/>
      <c r="AY6784" s="10"/>
      <c r="AZ6784" s="10"/>
      <c r="BA6784" s="10"/>
      <c r="BB6784" s="10"/>
      <c r="BC6784" s="10"/>
      <c r="BD6784" s="10"/>
      <c r="BE6784" s="10"/>
      <c r="BF6784" s="10"/>
      <c r="BG6784" s="6"/>
    </row>
    <row r="6785" spans="34:59" x14ac:dyDescent="0.25">
      <c r="AH6785" s="6"/>
      <c r="AI6785" s="6"/>
      <c r="AJ6785" s="6"/>
      <c r="AK6785" s="6"/>
      <c r="AL6785" s="6"/>
      <c r="AM6785" s="6"/>
      <c r="AN6785" s="6"/>
      <c r="AO6785" s="6"/>
      <c r="AP6785" s="6"/>
      <c r="AQ6785" s="6"/>
      <c r="AR6785" s="6"/>
      <c r="AS6785" s="6"/>
      <c r="AT6785" s="6"/>
      <c r="AU6785" s="6"/>
      <c r="AV6785" s="6"/>
      <c r="AW6785" s="6"/>
      <c r="AX6785" s="6"/>
      <c r="AY6785" s="6"/>
      <c r="AZ6785" s="6"/>
      <c r="BA6785" s="6"/>
      <c r="BB6785" s="6"/>
      <c r="BC6785" s="6"/>
      <c r="BD6785" s="6"/>
      <c r="BE6785" s="6"/>
      <c r="BF6785" s="6"/>
      <c r="BG6785" s="10"/>
    </row>
    <row r="6786" spans="34:59" x14ac:dyDescent="0.25">
      <c r="AH6786" s="10"/>
      <c r="AI6786" s="6"/>
    </row>
    <row r="6787" spans="34:59" x14ac:dyDescent="0.25">
      <c r="AH6787" s="6"/>
      <c r="AI6787" s="6"/>
      <c r="AJ6787" s="6"/>
      <c r="AK6787" s="6"/>
      <c r="AL6787" s="6"/>
      <c r="AM6787" s="6"/>
      <c r="AN6787" s="6"/>
      <c r="AO6787" s="6"/>
      <c r="AP6787" s="6"/>
      <c r="AQ6787" s="6"/>
      <c r="AR6787" s="6"/>
      <c r="AS6787" s="6"/>
      <c r="AT6787" s="6"/>
      <c r="AU6787" s="6"/>
      <c r="AV6787" s="6"/>
      <c r="AW6787" s="6"/>
      <c r="AX6787" s="6"/>
      <c r="AY6787" s="6"/>
      <c r="AZ6787" s="6"/>
      <c r="BA6787" s="6"/>
      <c r="BB6787" s="6"/>
      <c r="BC6787" s="6"/>
      <c r="BD6787" s="6"/>
      <c r="BE6787" s="6"/>
      <c r="BF6787" s="6"/>
      <c r="BG6787" s="6"/>
    </row>
    <row r="6788" spans="34:59" x14ac:dyDescent="0.25">
      <c r="AH6788" s="10"/>
      <c r="AI6788" s="6"/>
      <c r="AJ6788" s="10"/>
      <c r="AK6788" s="10"/>
      <c r="AL6788" s="10"/>
      <c r="AM6788" s="10"/>
      <c r="AN6788" s="10"/>
      <c r="AO6788" s="10"/>
      <c r="AP6788" s="10"/>
      <c r="AQ6788" s="10"/>
      <c r="AR6788" s="10"/>
      <c r="AS6788" s="10"/>
      <c r="AT6788" s="10"/>
      <c r="AU6788" s="10"/>
      <c r="AV6788" s="10"/>
      <c r="AW6788" s="10"/>
      <c r="AX6788" s="10"/>
      <c r="AY6788" s="10"/>
      <c r="AZ6788" s="10"/>
      <c r="BA6788" s="10"/>
      <c r="BB6788" s="10"/>
      <c r="BC6788" s="10"/>
      <c r="BD6788" s="10"/>
      <c r="BE6788" s="10"/>
      <c r="BF6788" s="10"/>
      <c r="BG6788" s="6"/>
    </row>
    <row r="6789" spans="34:59" x14ac:dyDescent="0.25">
      <c r="AH6789" s="6"/>
      <c r="AI6789" s="6"/>
      <c r="AJ6789" s="6"/>
      <c r="AK6789" s="6"/>
      <c r="AL6789" s="6"/>
      <c r="AM6789" s="6"/>
      <c r="AN6789" s="6"/>
      <c r="AO6789" s="6"/>
      <c r="AP6789" s="6"/>
      <c r="AQ6789" s="6"/>
      <c r="AR6789" s="6"/>
      <c r="AS6789" s="6"/>
      <c r="AT6789" s="6"/>
      <c r="AU6789" s="6"/>
      <c r="AV6789" s="6"/>
      <c r="AW6789" s="6"/>
      <c r="AX6789" s="6"/>
      <c r="AY6789" s="6"/>
      <c r="AZ6789" s="6"/>
      <c r="BA6789" s="6"/>
      <c r="BB6789" s="6"/>
      <c r="BC6789" s="6"/>
      <c r="BD6789" s="6"/>
      <c r="BE6789" s="6"/>
      <c r="BF6789" s="6"/>
      <c r="BG6789" s="10"/>
    </row>
    <row r="6790" spans="34:59" x14ac:dyDescent="0.25">
      <c r="AH6790" s="10"/>
      <c r="AI6790" s="6"/>
    </row>
    <row r="6791" spans="34:59" x14ac:dyDescent="0.25">
      <c r="AH6791" s="6"/>
      <c r="AI6791" s="6"/>
      <c r="AJ6791" s="6"/>
      <c r="AK6791" s="6"/>
      <c r="AL6791" s="6"/>
      <c r="AM6791" s="6"/>
      <c r="AN6791" s="6"/>
      <c r="AO6791" s="6"/>
      <c r="AP6791" s="6"/>
      <c r="AQ6791" s="6"/>
      <c r="AR6791" s="6"/>
      <c r="AS6791" s="6"/>
      <c r="AT6791" s="6"/>
      <c r="AU6791" s="6"/>
      <c r="AV6791" s="6"/>
      <c r="AW6791" s="6"/>
      <c r="AX6791" s="6"/>
      <c r="AY6791" s="6"/>
      <c r="AZ6791" s="6"/>
      <c r="BA6791" s="6"/>
      <c r="BB6791" s="6"/>
      <c r="BC6791" s="6"/>
      <c r="BD6791" s="6"/>
      <c r="BE6791" s="6"/>
      <c r="BF6791" s="6"/>
      <c r="BG6791" s="6"/>
    </row>
    <row r="6792" spans="34:59" x14ac:dyDescent="0.25">
      <c r="AH6792" s="10"/>
      <c r="AI6792" s="6"/>
      <c r="AJ6792" s="10"/>
      <c r="AK6792" s="10"/>
      <c r="AL6792" s="10"/>
      <c r="AM6792" s="10"/>
      <c r="AN6792" s="10"/>
      <c r="AO6792" s="10"/>
      <c r="AP6792" s="10"/>
      <c r="AQ6792" s="10"/>
      <c r="AR6792" s="10"/>
      <c r="AS6792" s="10"/>
      <c r="AT6792" s="10"/>
      <c r="AU6792" s="10"/>
      <c r="AV6792" s="10"/>
      <c r="AW6792" s="10"/>
      <c r="AX6792" s="10"/>
      <c r="AY6792" s="10"/>
      <c r="AZ6792" s="10"/>
      <c r="BA6792" s="10"/>
      <c r="BB6792" s="10"/>
      <c r="BC6792" s="10"/>
      <c r="BD6792" s="10"/>
      <c r="BE6792" s="10"/>
      <c r="BF6792" s="10"/>
      <c r="BG6792" s="6"/>
    </row>
    <row r="6793" spans="34:59" x14ac:dyDescent="0.25">
      <c r="AH6793" s="6"/>
      <c r="AI6793" s="6"/>
      <c r="AJ6793" s="6"/>
      <c r="AK6793" s="6"/>
      <c r="AL6793" s="6"/>
      <c r="AM6793" s="6"/>
      <c r="AN6793" s="6"/>
      <c r="AO6793" s="6"/>
      <c r="AP6793" s="6"/>
      <c r="AQ6793" s="6"/>
      <c r="AR6793" s="6"/>
      <c r="AS6793" s="6"/>
      <c r="AT6793" s="6"/>
      <c r="AU6793" s="6"/>
      <c r="AV6793" s="6"/>
      <c r="AW6793" s="6"/>
      <c r="AX6793" s="6"/>
      <c r="AY6793" s="6"/>
      <c r="AZ6793" s="6"/>
      <c r="BA6793" s="6"/>
      <c r="BB6793" s="6"/>
      <c r="BC6793" s="6"/>
      <c r="BD6793" s="6"/>
      <c r="BE6793" s="6"/>
      <c r="BF6793" s="6"/>
      <c r="BG6793" s="10"/>
    </row>
    <row r="6794" spans="34:59" x14ac:dyDescent="0.25">
      <c r="AH6794" s="10"/>
      <c r="AI6794" s="6"/>
    </row>
    <row r="6795" spans="34:59" x14ac:dyDescent="0.25">
      <c r="AH6795" s="6"/>
      <c r="AI6795" s="6"/>
      <c r="AJ6795" s="6"/>
      <c r="AK6795" s="6"/>
      <c r="AL6795" s="6"/>
      <c r="AM6795" s="6"/>
      <c r="AN6795" s="6"/>
      <c r="AO6795" s="6"/>
      <c r="AP6795" s="6"/>
      <c r="AQ6795" s="6"/>
      <c r="AR6795" s="6"/>
      <c r="AS6795" s="6"/>
      <c r="AT6795" s="6"/>
      <c r="AU6795" s="6"/>
      <c r="AV6795" s="6"/>
      <c r="AW6795" s="6"/>
      <c r="AX6795" s="6"/>
      <c r="AY6795" s="6"/>
      <c r="AZ6795" s="6"/>
      <c r="BA6795" s="6"/>
      <c r="BB6795" s="6"/>
      <c r="BC6795" s="6"/>
      <c r="BD6795" s="6"/>
      <c r="BE6795" s="6"/>
      <c r="BF6795" s="6"/>
      <c r="BG6795" s="6"/>
    </row>
    <row r="6796" spans="34:59" x14ac:dyDescent="0.25">
      <c r="AH6796" s="10"/>
      <c r="AI6796" s="6"/>
      <c r="AJ6796" s="10"/>
      <c r="AK6796" s="10"/>
      <c r="AL6796" s="10"/>
      <c r="AM6796" s="10"/>
      <c r="AN6796" s="10"/>
      <c r="AO6796" s="10"/>
      <c r="AP6796" s="10"/>
      <c r="AQ6796" s="10"/>
      <c r="AR6796" s="10"/>
      <c r="AS6796" s="10"/>
      <c r="AT6796" s="10"/>
      <c r="AU6796" s="10"/>
      <c r="AV6796" s="10"/>
      <c r="AW6796" s="10"/>
      <c r="AX6796" s="10"/>
      <c r="AY6796" s="10"/>
      <c r="AZ6796" s="10"/>
      <c r="BA6796" s="10"/>
      <c r="BB6796" s="10"/>
      <c r="BC6796" s="10"/>
      <c r="BD6796" s="10"/>
      <c r="BE6796" s="10"/>
      <c r="BF6796" s="10"/>
      <c r="BG6796" s="6"/>
    </row>
    <row r="6797" spans="34:59" x14ac:dyDescent="0.25">
      <c r="AH6797" s="6"/>
      <c r="AI6797" s="6"/>
      <c r="AJ6797" s="6"/>
      <c r="AK6797" s="6"/>
      <c r="AL6797" s="6"/>
      <c r="AM6797" s="6"/>
      <c r="AN6797" s="6"/>
      <c r="AO6797" s="6"/>
      <c r="AP6797" s="6"/>
      <c r="AQ6797" s="6"/>
      <c r="AR6797" s="6"/>
      <c r="AS6797" s="6"/>
      <c r="AT6797" s="6"/>
      <c r="AU6797" s="6"/>
      <c r="AV6797" s="6"/>
      <c r="AW6797" s="6"/>
      <c r="AX6797" s="6"/>
      <c r="AY6797" s="6"/>
      <c r="AZ6797" s="6"/>
      <c r="BA6797" s="6"/>
      <c r="BB6797" s="6"/>
      <c r="BC6797" s="6"/>
      <c r="BD6797" s="6"/>
      <c r="BE6797" s="6"/>
      <c r="BF6797" s="6"/>
      <c r="BG6797" s="10"/>
    </row>
    <row r="6798" spans="34:59" x14ac:dyDescent="0.25">
      <c r="AH6798" s="10"/>
      <c r="AI6798" s="6"/>
    </row>
    <row r="6799" spans="34:59" x14ac:dyDescent="0.25">
      <c r="AH6799" s="6"/>
      <c r="AI6799" s="6"/>
      <c r="AJ6799" s="6"/>
      <c r="AK6799" s="6"/>
      <c r="AL6799" s="6"/>
      <c r="AM6799" s="6"/>
      <c r="AN6799" s="6"/>
      <c r="AO6799" s="6"/>
      <c r="AP6799" s="6"/>
      <c r="AQ6799" s="6"/>
      <c r="AR6799" s="6"/>
      <c r="AS6799" s="6"/>
      <c r="AT6799" s="6"/>
      <c r="AU6799" s="6"/>
      <c r="AV6799" s="6"/>
      <c r="AW6799" s="6"/>
      <c r="AX6799" s="6"/>
      <c r="AY6799" s="6"/>
      <c r="AZ6799" s="6"/>
      <c r="BA6799" s="6"/>
      <c r="BB6799" s="6"/>
      <c r="BC6799" s="6"/>
      <c r="BD6799" s="6"/>
      <c r="BE6799" s="6"/>
      <c r="BF6799" s="6"/>
      <c r="BG6799" s="6"/>
    </row>
    <row r="6800" spans="34:59" x14ac:dyDescent="0.25">
      <c r="AH6800" s="10"/>
      <c r="AI6800" s="6"/>
      <c r="AJ6800" s="10"/>
      <c r="AK6800" s="10"/>
      <c r="AL6800" s="10"/>
      <c r="AM6800" s="10"/>
      <c r="AN6800" s="10"/>
      <c r="AO6800" s="10"/>
      <c r="AP6800" s="10"/>
      <c r="AQ6800" s="10"/>
      <c r="AR6800" s="10"/>
      <c r="AS6800" s="10"/>
      <c r="AT6800" s="10"/>
      <c r="AU6800" s="10"/>
      <c r="AV6800" s="10"/>
      <c r="AW6800" s="10"/>
      <c r="AX6800" s="10"/>
      <c r="AY6800" s="10"/>
      <c r="AZ6800" s="10"/>
      <c r="BA6800" s="10"/>
      <c r="BB6800" s="10"/>
      <c r="BC6800" s="10"/>
      <c r="BD6800" s="10"/>
      <c r="BE6800" s="10"/>
      <c r="BF6800" s="10"/>
      <c r="BG6800" s="6"/>
    </row>
    <row r="6801" spans="34:59" x14ac:dyDescent="0.25">
      <c r="AH6801" s="6"/>
      <c r="AI6801" s="6"/>
      <c r="AJ6801" s="6"/>
      <c r="AK6801" s="6"/>
      <c r="AL6801" s="6"/>
      <c r="AM6801" s="6"/>
      <c r="AN6801" s="6"/>
      <c r="AO6801" s="6"/>
      <c r="AP6801" s="6"/>
      <c r="AQ6801" s="6"/>
      <c r="AR6801" s="6"/>
      <c r="AS6801" s="6"/>
      <c r="AT6801" s="6"/>
      <c r="AU6801" s="6"/>
      <c r="AV6801" s="6"/>
      <c r="AW6801" s="6"/>
      <c r="AX6801" s="6"/>
      <c r="AY6801" s="6"/>
      <c r="AZ6801" s="6"/>
      <c r="BA6801" s="6"/>
      <c r="BB6801" s="6"/>
      <c r="BC6801" s="6"/>
      <c r="BD6801" s="6"/>
      <c r="BE6801" s="6"/>
      <c r="BF6801" s="6"/>
      <c r="BG6801" s="10"/>
    </row>
    <row r="6802" spans="34:59" x14ac:dyDescent="0.25">
      <c r="AH6802" s="10"/>
      <c r="AI6802" s="6"/>
    </row>
    <row r="6803" spans="34:59" x14ac:dyDescent="0.25">
      <c r="AH6803" s="6"/>
      <c r="AI6803" s="6"/>
      <c r="AJ6803" s="6"/>
      <c r="AK6803" s="6"/>
      <c r="AL6803" s="6"/>
      <c r="AM6803" s="6"/>
      <c r="AN6803" s="6"/>
      <c r="AO6803" s="6"/>
      <c r="AP6803" s="6"/>
      <c r="AQ6803" s="6"/>
      <c r="AR6803" s="6"/>
      <c r="AS6803" s="6"/>
      <c r="AT6803" s="6"/>
      <c r="AU6803" s="6"/>
      <c r="AV6803" s="6"/>
      <c r="AW6803" s="6"/>
      <c r="AX6803" s="6"/>
      <c r="AY6803" s="6"/>
      <c r="AZ6803" s="6"/>
      <c r="BA6803" s="6"/>
      <c r="BB6803" s="6"/>
      <c r="BC6803" s="6"/>
      <c r="BD6803" s="6"/>
      <c r="BE6803" s="6"/>
      <c r="BF6803" s="6"/>
      <c r="BG6803" s="6"/>
    </row>
    <row r="6804" spans="34:59" x14ac:dyDescent="0.25">
      <c r="AH6804" s="10"/>
      <c r="AI6804" s="6"/>
      <c r="AJ6804" s="10"/>
      <c r="AK6804" s="10"/>
      <c r="AL6804" s="10"/>
      <c r="AM6804" s="10"/>
      <c r="AN6804" s="10"/>
      <c r="AO6804" s="10"/>
      <c r="AP6804" s="10"/>
      <c r="AQ6804" s="10"/>
      <c r="AR6804" s="10"/>
      <c r="AS6804" s="10"/>
      <c r="AT6804" s="10"/>
      <c r="AU6804" s="10"/>
      <c r="AV6804" s="10"/>
      <c r="AW6804" s="10"/>
      <c r="AX6804" s="10"/>
      <c r="AY6804" s="10"/>
      <c r="AZ6804" s="10"/>
      <c r="BA6804" s="10"/>
      <c r="BB6804" s="10"/>
      <c r="BC6804" s="10"/>
      <c r="BD6804" s="10"/>
      <c r="BE6804" s="10"/>
      <c r="BF6804" s="10"/>
      <c r="BG6804" s="6"/>
    </row>
    <row r="6805" spans="34:59" x14ac:dyDescent="0.25">
      <c r="AH6805" s="6"/>
      <c r="AI6805" s="6"/>
      <c r="AJ6805" s="6"/>
      <c r="AK6805" s="6"/>
      <c r="AL6805" s="6"/>
      <c r="AM6805" s="6"/>
      <c r="AN6805" s="6"/>
      <c r="AO6805" s="6"/>
      <c r="AP6805" s="6"/>
      <c r="AQ6805" s="6"/>
      <c r="AR6805" s="6"/>
      <c r="AS6805" s="6"/>
      <c r="AT6805" s="6"/>
      <c r="AU6805" s="6"/>
      <c r="AV6805" s="6"/>
      <c r="AW6805" s="6"/>
      <c r="AX6805" s="6"/>
      <c r="AY6805" s="6"/>
      <c r="AZ6805" s="6"/>
      <c r="BA6805" s="6"/>
      <c r="BB6805" s="6"/>
      <c r="BC6805" s="6"/>
      <c r="BD6805" s="6"/>
      <c r="BE6805" s="6"/>
      <c r="BF6805" s="6"/>
      <c r="BG6805" s="10"/>
    </row>
    <row r="6806" spans="34:59" x14ac:dyDescent="0.25">
      <c r="AH6806" s="10"/>
      <c r="AI6806" s="6"/>
    </row>
    <row r="6807" spans="34:59" x14ac:dyDescent="0.25">
      <c r="AH6807" s="6"/>
      <c r="AI6807" s="6"/>
      <c r="AJ6807" s="6"/>
      <c r="AK6807" s="6"/>
      <c r="AL6807" s="6"/>
      <c r="AM6807" s="6"/>
      <c r="AN6807" s="6"/>
      <c r="AO6807" s="6"/>
      <c r="AP6807" s="6"/>
      <c r="AQ6807" s="6"/>
      <c r="AR6807" s="6"/>
      <c r="AS6807" s="6"/>
      <c r="AT6807" s="6"/>
      <c r="AU6807" s="6"/>
      <c r="AV6807" s="6"/>
      <c r="AW6807" s="6"/>
      <c r="AX6807" s="6"/>
      <c r="AY6807" s="6"/>
      <c r="AZ6807" s="6"/>
      <c r="BA6807" s="6"/>
      <c r="BB6807" s="6"/>
      <c r="BC6807" s="6"/>
      <c r="BD6807" s="6"/>
      <c r="BE6807" s="6"/>
      <c r="BF6807" s="6"/>
      <c r="BG6807" s="6"/>
    </row>
    <row r="6808" spans="34:59" x14ac:dyDescent="0.25">
      <c r="AH6808" s="10"/>
      <c r="AI6808" s="6"/>
      <c r="AJ6808" s="10"/>
      <c r="AK6808" s="10"/>
      <c r="AL6808" s="10"/>
      <c r="AM6808" s="10"/>
      <c r="AN6808" s="10"/>
      <c r="AO6808" s="10"/>
      <c r="AP6808" s="10"/>
      <c r="AQ6808" s="10"/>
      <c r="AR6808" s="10"/>
      <c r="AS6808" s="10"/>
      <c r="AT6808" s="10"/>
      <c r="AU6808" s="10"/>
      <c r="AV6808" s="10"/>
      <c r="AW6808" s="10"/>
      <c r="AX6808" s="10"/>
      <c r="AY6808" s="10"/>
      <c r="AZ6808" s="10"/>
      <c r="BA6808" s="10"/>
      <c r="BB6808" s="10"/>
      <c r="BC6808" s="10"/>
      <c r="BD6808" s="10"/>
      <c r="BE6808" s="10"/>
      <c r="BF6808" s="10"/>
      <c r="BG6808" s="6"/>
    </row>
    <row r="6809" spans="34:59" x14ac:dyDescent="0.25">
      <c r="AH6809" s="6"/>
      <c r="AI6809" s="6"/>
      <c r="AJ6809" s="6"/>
      <c r="AK6809" s="6"/>
      <c r="AL6809" s="6"/>
      <c r="AM6809" s="6"/>
      <c r="AN6809" s="6"/>
      <c r="AO6809" s="6"/>
      <c r="AP6809" s="6"/>
      <c r="AQ6809" s="6"/>
      <c r="AR6809" s="6"/>
      <c r="AS6809" s="6"/>
      <c r="AT6809" s="6"/>
      <c r="AU6809" s="6"/>
      <c r="AV6809" s="6"/>
      <c r="AW6809" s="6"/>
      <c r="AX6809" s="6"/>
      <c r="AY6809" s="6"/>
      <c r="AZ6809" s="6"/>
      <c r="BA6809" s="6"/>
      <c r="BB6809" s="6"/>
      <c r="BC6809" s="6"/>
      <c r="BD6809" s="6"/>
      <c r="BE6809" s="6"/>
      <c r="BF6809" s="6"/>
      <c r="BG6809" s="10"/>
    </row>
    <row r="6810" spans="34:59" x14ac:dyDescent="0.25">
      <c r="AH6810" s="10"/>
      <c r="AI6810" s="6"/>
    </row>
    <row r="6811" spans="34:59" x14ac:dyDescent="0.25">
      <c r="AH6811" s="6"/>
      <c r="AI6811" s="6"/>
      <c r="AJ6811" s="6"/>
      <c r="AK6811" s="6"/>
      <c r="AL6811" s="6"/>
      <c r="AM6811" s="6"/>
      <c r="AN6811" s="6"/>
      <c r="AO6811" s="6"/>
      <c r="AP6811" s="6"/>
      <c r="AQ6811" s="6"/>
      <c r="AR6811" s="6"/>
      <c r="AS6811" s="6"/>
      <c r="AT6811" s="6"/>
      <c r="AU6811" s="6"/>
      <c r="AV6811" s="6"/>
      <c r="AW6811" s="6"/>
      <c r="AX6811" s="6"/>
      <c r="AY6811" s="6"/>
      <c r="AZ6811" s="6"/>
      <c r="BA6811" s="6"/>
      <c r="BB6811" s="6"/>
      <c r="BC6811" s="6"/>
      <c r="BD6811" s="6"/>
      <c r="BE6811" s="6"/>
      <c r="BF6811" s="6"/>
      <c r="BG6811" s="6"/>
    </row>
    <row r="6812" spans="34:59" x14ac:dyDescent="0.25">
      <c r="AH6812" s="10"/>
      <c r="AI6812" s="6"/>
      <c r="AJ6812" s="10"/>
      <c r="AK6812" s="10"/>
      <c r="AL6812" s="10"/>
      <c r="AM6812" s="10"/>
      <c r="AN6812" s="10"/>
      <c r="AO6812" s="10"/>
      <c r="AP6812" s="10"/>
      <c r="AQ6812" s="10"/>
      <c r="AR6812" s="10"/>
      <c r="AS6812" s="10"/>
      <c r="AT6812" s="10"/>
      <c r="AU6812" s="10"/>
      <c r="AV6812" s="10"/>
      <c r="AW6812" s="10"/>
      <c r="AX6812" s="10"/>
      <c r="AY6812" s="10"/>
      <c r="AZ6812" s="10"/>
      <c r="BA6812" s="10"/>
      <c r="BB6812" s="10"/>
      <c r="BC6812" s="10"/>
      <c r="BD6812" s="10"/>
      <c r="BE6812" s="10"/>
      <c r="BF6812" s="10"/>
      <c r="BG6812" s="6"/>
    </row>
    <row r="6813" spans="34:59" x14ac:dyDescent="0.25">
      <c r="AH6813" s="6"/>
      <c r="AI6813" s="6"/>
      <c r="AJ6813" s="6"/>
      <c r="AK6813" s="6"/>
      <c r="AL6813" s="6"/>
      <c r="AM6813" s="6"/>
      <c r="AN6813" s="6"/>
      <c r="AO6813" s="6"/>
      <c r="AP6813" s="6"/>
      <c r="AQ6813" s="6"/>
      <c r="AR6813" s="6"/>
      <c r="AS6813" s="6"/>
      <c r="AT6813" s="6"/>
      <c r="AU6813" s="6"/>
      <c r="AV6813" s="6"/>
      <c r="AW6813" s="6"/>
      <c r="AX6813" s="6"/>
      <c r="AY6813" s="6"/>
      <c r="AZ6813" s="6"/>
      <c r="BA6813" s="6"/>
      <c r="BB6813" s="6"/>
      <c r="BC6813" s="6"/>
      <c r="BD6813" s="6"/>
      <c r="BE6813" s="6"/>
      <c r="BF6813" s="6"/>
      <c r="BG6813" s="10"/>
    </row>
    <row r="6814" spans="34:59" x14ac:dyDescent="0.25">
      <c r="AH6814" s="10"/>
      <c r="AI6814" s="6"/>
    </row>
    <row r="6815" spans="34:59" x14ac:dyDescent="0.25">
      <c r="AH6815" s="6"/>
      <c r="AI6815" s="6"/>
      <c r="AJ6815" s="6"/>
      <c r="AK6815" s="6"/>
      <c r="AL6815" s="6"/>
      <c r="AM6815" s="6"/>
      <c r="AN6815" s="6"/>
      <c r="AO6815" s="6"/>
      <c r="AP6815" s="6"/>
      <c r="AQ6815" s="6"/>
      <c r="AR6815" s="6"/>
      <c r="AS6815" s="6"/>
      <c r="AT6815" s="6"/>
      <c r="AU6815" s="6"/>
      <c r="AV6815" s="6"/>
      <c r="AW6815" s="6"/>
      <c r="AX6815" s="6"/>
      <c r="AY6815" s="6"/>
      <c r="AZ6815" s="6"/>
      <c r="BA6815" s="6"/>
      <c r="BB6815" s="6"/>
      <c r="BC6815" s="6"/>
      <c r="BD6815" s="6"/>
      <c r="BE6815" s="6"/>
      <c r="BF6815" s="6"/>
      <c r="BG6815" s="6"/>
    </row>
    <row r="6816" spans="34:59" x14ac:dyDescent="0.25">
      <c r="AH6816" s="10"/>
      <c r="AI6816" s="6"/>
      <c r="AJ6816" s="10"/>
      <c r="AK6816" s="10"/>
      <c r="AL6816" s="10"/>
      <c r="AM6816" s="10"/>
      <c r="AN6816" s="10"/>
      <c r="AO6816" s="10"/>
      <c r="AP6816" s="10"/>
      <c r="AQ6816" s="10"/>
      <c r="AR6816" s="10"/>
      <c r="AS6816" s="10"/>
      <c r="AT6816" s="10"/>
      <c r="AU6816" s="10"/>
      <c r="AV6816" s="10"/>
      <c r="AW6816" s="10"/>
      <c r="AX6816" s="10"/>
      <c r="AY6816" s="10"/>
      <c r="AZ6816" s="10"/>
      <c r="BA6816" s="10"/>
      <c r="BB6816" s="10"/>
      <c r="BC6816" s="10"/>
      <c r="BD6816" s="10"/>
      <c r="BE6816" s="10"/>
      <c r="BF6816" s="10"/>
      <c r="BG6816" s="6"/>
    </row>
    <row r="6817" spans="34:59" x14ac:dyDescent="0.25">
      <c r="AH6817" s="6"/>
      <c r="AI6817" s="6"/>
      <c r="AJ6817" s="6"/>
      <c r="AK6817" s="6"/>
      <c r="AL6817" s="6"/>
      <c r="AM6817" s="6"/>
      <c r="AN6817" s="6"/>
      <c r="AO6817" s="6"/>
      <c r="AP6817" s="6"/>
      <c r="AQ6817" s="6"/>
      <c r="AR6817" s="6"/>
      <c r="AS6817" s="6"/>
      <c r="AT6817" s="6"/>
      <c r="AU6817" s="6"/>
      <c r="AV6817" s="6"/>
      <c r="AW6817" s="6"/>
      <c r="AX6817" s="6"/>
      <c r="AY6817" s="6"/>
      <c r="AZ6817" s="6"/>
      <c r="BA6817" s="6"/>
      <c r="BB6817" s="6"/>
      <c r="BC6817" s="6"/>
      <c r="BD6817" s="6"/>
      <c r="BE6817" s="6"/>
      <c r="BF6817" s="6"/>
      <c r="BG6817" s="10"/>
    </row>
    <row r="6818" spans="34:59" x14ac:dyDescent="0.25">
      <c r="AH6818" s="10"/>
      <c r="AI6818" s="6"/>
    </row>
    <row r="6819" spans="34:59" x14ac:dyDescent="0.25">
      <c r="AH6819" s="6"/>
      <c r="AI6819" s="6"/>
      <c r="AJ6819" s="6"/>
      <c r="AK6819" s="6"/>
      <c r="AL6819" s="6"/>
      <c r="AM6819" s="6"/>
      <c r="AN6819" s="6"/>
      <c r="AO6819" s="6"/>
      <c r="AP6819" s="6"/>
      <c r="AQ6819" s="6"/>
      <c r="AR6819" s="6"/>
      <c r="AS6819" s="6"/>
      <c r="AT6819" s="6"/>
      <c r="AU6819" s="6"/>
      <c r="AV6819" s="6"/>
      <c r="AW6819" s="6"/>
      <c r="AX6819" s="6"/>
      <c r="AY6819" s="6"/>
      <c r="AZ6819" s="6"/>
      <c r="BA6819" s="6"/>
      <c r="BB6819" s="6"/>
      <c r="BC6819" s="6"/>
      <c r="BD6819" s="6"/>
      <c r="BE6819" s="6"/>
      <c r="BF6819" s="6"/>
      <c r="BG6819" s="6"/>
    </row>
    <row r="6820" spans="34:59" x14ac:dyDescent="0.25">
      <c r="AH6820" s="10"/>
      <c r="AI6820" s="6"/>
      <c r="AJ6820" s="10"/>
      <c r="AK6820" s="10"/>
      <c r="AL6820" s="10"/>
      <c r="AM6820" s="10"/>
      <c r="AN6820" s="10"/>
      <c r="AO6820" s="10"/>
      <c r="AP6820" s="10"/>
      <c r="AQ6820" s="10"/>
      <c r="AR6820" s="10"/>
      <c r="AS6820" s="10"/>
      <c r="AT6820" s="10"/>
      <c r="AU6820" s="10"/>
      <c r="AV6820" s="10"/>
      <c r="AW6820" s="10"/>
      <c r="AX6820" s="10"/>
      <c r="AY6820" s="10"/>
      <c r="AZ6820" s="10"/>
      <c r="BA6820" s="10"/>
      <c r="BB6820" s="10"/>
      <c r="BC6820" s="10"/>
      <c r="BD6820" s="10"/>
      <c r="BE6820" s="10"/>
      <c r="BF6820" s="10"/>
      <c r="BG6820" s="6"/>
    </row>
    <row r="6821" spans="34:59" x14ac:dyDescent="0.25">
      <c r="AH6821" s="6"/>
      <c r="AI6821" s="6"/>
      <c r="AJ6821" s="6"/>
      <c r="AK6821" s="6"/>
      <c r="AL6821" s="6"/>
      <c r="AM6821" s="6"/>
      <c r="AN6821" s="6"/>
      <c r="AO6821" s="6"/>
      <c r="AP6821" s="6"/>
      <c r="AQ6821" s="6"/>
      <c r="AR6821" s="6"/>
      <c r="AS6821" s="6"/>
      <c r="AT6821" s="6"/>
      <c r="AU6821" s="6"/>
      <c r="AV6821" s="6"/>
      <c r="AW6821" s="6"/>
      <c r="AX6821" s="6"/>
      <c r="AY6821" s="6"/>
      <c r="AZ6821" s="6"/>
      <c r="BA6821" s="6"/>
      <c r="BB6821" s="6"/>
      <c r="BC6821" s="6"/>
      <c r="BD6821" s="6"/>
      <c r="BE6821" s="6"/>
      <c r="BF6821" s="6"/>
      <c r="BG6821" s="10"/>
    </row>
    <row r="6822" spans="34:59" x14ac:dyDescent="0.25">
      <c r="AH6822" s="10"/>
      <c r="AI6822" s="6"/>
    </row>
    <row r="6823" spans="34:59" x14ac:dyDescent="0.25">
      <c r="AH6823" s="6"/>
      <c r="AI6823" s="6"/>
      <c r="AJ6823" s="6"/>
      <c r="AK6823" s="6"/>
      <c r="AL6823" s="6"/>
      <c r="AM6823" s="6"/>
      <c r="AN6823" s="6"/>
      <c r="AO6823" s="6"/>
      <c r="AP6823" s="6"/>
      <c r="AQ6823" s="6"/>
      <c r="AR6823" s="6"/>
      <c r="AS6823" s="6"/>
      <c r="AT6823" s="6"/>
      <c r="AU6823" s="6"/>
      <c r="AV6823" s="6"/>
      <c r="AW6823" s="6"/>
      <c r="AX6823" s="6"/>
      <c r="AY6823" s="6"/>
      <c r="AZ6823" s="6"/>
      <c r="BA6823" s="6"/>
      <c r="BB6823" s="6"/>
      <c r="BC6823" s="6"/>
      <c r="BD6823" s="6"/>
      <c r="BE6823" s="6"/>
      <c r="BF6823" s="6"/>
      <c r="BG6823" s="6"/>
    </row>
    <row r="6824" spans="34:59" x14ac:dyDescent="0.25">
      <c r="AH6824" s="10"/>
      <c r="AI6824" s="6"/>
      <c r="AJ6824" s="10"/>
      <c r="AK6824" s="10"/>
      <c r="AL6824" s="10"/>
      <c r="AM6824" s="10"/>
      <c r="AN6824" s="10"/>
      <c r="AO6824" s="10"/>
      <c r="AP6824" s="10"/>
      <c r="AQ6824" s="10"/>
      <c r="AR6824" s="10"/>
      <c r="AS6824" s="10"/>
      <c r="AT6824" s="10"/>
      <c r="AU6824" s="10"/>
      <c r="AV6824" s="10"/>
      <c r="AW6824" s="10"/>
      <c r="AX6824" s="10"/>
      <c r="AY6824" s="10"/>
      <c r="AZ6824" s="10"/>
      <c r="BA6824" s="10"/>
      <c r="BB6824" s="10"/>
      <c r="BC6824" s="10"/>
      <c r="BD6824" s="10"/>
      <c r="BE6824" s="10"/>
      <c r="BF6824" s="10"/>
      <c r="BG6824" s="6"/>
    </row>
    <row r="6825" spans="34:59" x14ac:dyDescent="0.25">
      <c r="AH6825" s="6"/>
      <c r="AI6825" s="6"/>
      <c r="AJ6825" s="6"/>
      <c r="AK6825" s="6"/>
      <c r="AL6825" s="6"/>
      <c r="AM6825" s="6"/>
      <c r="AN6825" s="6"/>
      <c r="AO6825" s="6"/>
      <c r="AP6825" s="6"/>
      <c r="AQ6825" s="6"/>
      <c r="AR6825" s="6"/>
      <c r="AS6825" s="6"/>
      <c r="AT6825" s="6"/>
      <c r="AU6825" s="6"/>
      <c r="AV6825" s="6"/>
      <c r="AW6825" s="6"/>
      <c r="AX6825" s="6"/>
      <c r="AY6825" s="6"/>
      <c r="AZ6825" s="6"/>
      <c r="BA6825" s="6"/>
      <c r="BB6825" s="6"/>
      <c r="BC6825" s="6"/>
      <c r="BD6825" s="6"/>
      <c r="BE6825" s="6"/>
      <c r="BF6825" s="6"/>
      <c r="BG6825" s="10"/>
    </row>
    <row r="6826" spans="34:59" x14ac:dyDescent="0.25">
      <c r="AH6826" s="10"/>
      <c r="AI6826" s="6"/>
    </row>
    <row r="6827" spans="34:59" x14ac:dyDescent="0.25">
      <c r="AH6827" s="6"/>
      <c r="AI6827" s="6"/>
      <c r="AJ6827" s="6"/>
      <c r="AK6827" s="6"/>
      <c r="AL6827" s="6"/>
      <c r="AM6827" s="6"/>
      <c r="AN6827" s="6"/>
      <c r="AO6827" s="6"/>
      <c r="AP6827" s="6"/>
      <c r="AQ6827" s="6"/>
      <c r="AR6827" s="6"/>
      <c r="AS6827" s="6"/>
      <c r="AT6827" s="6"/>
      <c r="AU6827" s="6"/>
      <c r="AV6827" s="6"/>
      <c r="AW6827" s="6"/>
      <c r="AX6827" s="6"/>
      <c r="AY6827" s="6"/>
      <c r="AZ6827" s="6"/>
      <c r="BA6827" s="6"/>
      <c r="BB6827" s="6"/>
      <c r="BC6827" s="6"/>
      <c r="BD6827" s="6"/>
      <c r="BE6827" s="6"/>
      <c r="BF6827" s="6"/>
      <c r="BG6827" s="6"/>
    </row>
    <row r="6828" spans="34:59" x14ac:dyDescent="0.25">
      <c r="AH6828" s="10"/>
      <c r="AI6828" s="6"/>
      <c r="AJ6828" s="10"/>
      <c r="AK6828" s="10"/>
      <c r="AL6828" s="10"/>
      <c r="AM6828" s="10"/>
      <c r="AN6828" s="10"/>
      <c r="AO6828" s="10"/>
      <c r="AP6828" s="10"/>
      <c r="AQ6828" s="10"/>
      <c r="AR6828" s="10"/>
      <c r="AS6828" s="10"/>
      <c r="AT6828" s="10"/>
      <c r="AU6828" s="10"/>
      <c r="AV6828" s="10"/>
      <c r="AW6828" s="10"/>
      <c r="AX6828" s="10"/>
      <c r="AY6828" s="10"/>
      <c r="AZ6828" s="10"/>
      <c r="BA6828" s="10"/>
      <c r="BB6828" s="10"/>
      <c r="BC6828" s="10"/>
      <c r="BD6828" s="10"/>
      <c r="BE6828" s="10"/>
      <c r="BF6828" s="10"/>
      <c r="BG6828" s="6"/>
    </row>
    <row r="6829" spans="34:59" x14ac:dyDescent="0.25">
      <c r="AH6829" s="6"/>
      <c r="AI6829" s="6"/>
      <c r="AJ6829" s="6"/>
      <c r="AK6829" s="6"/>
      <c r="AL6829" s="6"/>
      <c r="AM6829" s="6"/>
      <c r="AN6829" s="6"/>
      <c r="AO6829" s="6"/>
      <c r="AP6829" s="6"/>
      <c r="AQ6829" s="6"/>
      <c r="AR6829" s="6"/>
      <c r="AS6829" s="6"/>
      <c r="AT6829" s="6"/>
      <c r="AU6829" s="6"/>
      <c r="AV6829" s="6"/>
      <c r="AW6829" s="6"/>
      <c r="AX6829" s="6"/>
      <c r="AY6829" s="6"/>
      <c r="AZ6829" s="6"/>
      <c r="BA6829" s="6"/>
      <c r="BB6829" s="6"/>
      <c r="BC6829" s="6"/>
      <c r="BD6829" s="6"/>
      <c r="BE6829" s="6"/>
      <c r="BF6829" s="6"/>
      <c r="BG6829" s="10"/>
    </row>
    <row r="6830" spans="34:59" x14ac:dyDescent="0.25">
      <c r="AH6830" s="10"/>
      <c r="AI6830" s="6"/>
    </row>
    <row r="6831" spans="34:59" x14ac:dyDescent="0.25">
      <c r="AH6831" s="6"/>
      <c r="AI6831" s="6"/>
      <c r="AJ6831" s="6"/>
      <c r="AK6831" s="6"/>
      <c r="AL6831" s="6"/>
      <c r="AM6831" s="6"/>
      <c r="AN6831" s="6"/>
      <c r="AO6831" s="6"/>
      <c r="AP6831" s="6"/>
      <c r="AQ6831" s="6"/>
      <c r="AR6831" s="6"/>
      <c r="AS6831" s="6"/>
      <c r="AT6831" s="6"/>
      <c r="AU6831" s="6"/>
      <c r="AV6831" s="6"/>
      <c r="AW6831" s="6"/>
      <c r="AX6831" s="6"/>
      <c r="AY6831" s="6"/>
      <c r="AZ6831" s="6"/>
      <c r="BA6831" s="6"/>
      <c r="BB6831" s="6"/>
      <c r="BC6831" s="6"/>
      <c r="BD6831" s="6"/>
      <c r="BE6831" s="6"/>
      <c r="BF6831" s="6"/>
      <c r="BG6831" s="6"/>
    </row>
    <row r="6832" spans="34:59" x14ac:dyDescent="0.25">
      <c r="AH6832" s="10"/>
      <c r="AI6832" s="6"/>
      <c r="AJ6832" s="10"/>
      <c r="AK6832" s="10"/>
      <c r="AL6832" s="10"/>
      <c r="AM6832" s="10"/>
      <c r="AN6832" s="10"/>
      <c r="AO6832" s="10"/>
      <c r="AP6832" s="10"/>
      <c r="AQ6832" s="10"/>
      <c r="AR6832" s="10"/>
      <c r="AS6832" s="10"/>
      <c r="AT6832" s="10"/>
      <c r="AU6832" s="10"/>
      <c r="AV6832" s="10"/>
      <c r="AW6832" s="10"/>
      <c r="AX6832" s="10"/>
      <c r="AY6832" s="10"/>
      <c r="AZ6832" s="10"/>
      <c r="BA6832" s="10"/>
      <c r="BB6832" s="10"/>
      <c r="BC6832" s="10"/>
      <c r="BD6832" s="10"/>
      <c r="BE6832" s="10"/>
      <c r="BF6832" s="10"/>
      <c r="BG6832" s="6"/>
    </row>
    <row r="6833" spans="34:59" x14ac:dyDescent="0.25">
      <c r="AH6833" s="6"/>
      <c r="AI6833" s="6"/>
      <c r="AJ6833" s="6"/>
      <c r="AK6833" s="6"/>
      <c r="AL6833" s="6"/>
      <c r="AM6833" s="6"/>
      <c r="AN6833" s="6"/>
      <c r="AO6833" s="6"/>
      <c r="AP6833" s="6"/>
      <c r="AQ6833" s="6"/>
      <c r="AR6833" s="6"/>
      <c r="AS6833" s="6"/>
      <c r="AT6833" s="6"/>
      <c r="AU6833" s="6"/>
      <c r="AV6833" s="6"/>
      <c r="AW6833" s="6"/>
      <c r="AX6833" s="6"/>
      <c r="AY6833" s="6"/>
      <c r="AZ6833" s="6"/>
      <c r="BA6833" s="6"/>
      <c r="BB6833" s="6"/>
      <c r="BC6833" s="6"/>
      <c r="BD6833" s="6"/>
      <c r="BE6833" s="6"/>
      <c r="BF6833" s="6"/>
      <c r="BG6833" s="10"/>
    </row>
    <row r="6834" spans="34:59" x14ac:dyDescent="0.25">
      <c r="AH6834" s="10"/>
      <c r="AI6834" s="6"/>
    </row>
    <row r="6835" spans="34:59" x14ac:dyDescent="0.25">
      <c r="AH6835" s="6"/>
      <c r="AI6835" s="6"/>
      <c r="AJ6835" s="6"/>
      <c r="AK6835" s="6"/>
      <c r="AL6835" s="6"/>
      <c r="AM6835" s="6"/>
      <c r="AN6835" s="6"/>
      <c r="AO6835" s="6"/>
      <c r="AP6835" s="6"/>
      <c r="AQ6835" s="6"/>
      <c r="AR6835" s="6"/>
      <c r="AS6835" s="6"/>
      <c r="AT6835" s="6"/>
      <c r="AU6835" s="6"/>
      <c r="AV6835" s="6"/>
      <c r="AW6835" s="6"/>
      <c r="AX6835" s="6"/>
      <c r="AY6835" s="6"/>
      <c r="AZ6835" s="6"/>
      <c r="BA6835" s="6"/>
      <c r="BB6835" s="6"/>
      <c r="BC6835" s="6"/>
      <c r="BD6835" s="6"/>
      <c r="BE6835" s="6"/>
      <c r="BF6835" s="6"/>
      <c r="BG6835" s="6"/>
    </row>
    <row r="6836" spans="34:59" x14ac:dyDescent="0.25">
      <c r="AH6836" s="10"/>
      <c r="AI6836" s="6"/>
      <c r="AJ6836" s="10"/>
      <c r="AK6836" s="10"/>
      <c r="AL6836" s="10"/>
      <c r="AM6836" s="10"/>
      <c r="AN6836" s="10"/>
      <c r="AO6836" s="10"/>
      <c r="AP6836" s="10"/>
      <c r="AQ6836" s="10"/>
      <c r="AR6836" s="10"/>
      <c r="AS6836" s="10"/>
      <c r="AT6836" s="10"/>
      <c r="AU6836" s="10"/>
      <c r="AV6836" s="10"/>
      <c r="AW6836" s="10"/>
      <c r="AX6836" s="10"/>
      <c r="AY6836" s="10"/>
      <c r="AZ6836" s="10"/>
      <c r="BA6836" s="10"/>
      <c r="BB6836" s="10"/>
      <c r="BC6836" s="10"/>
      <c r="BD6836" s="10"/>
      <c r="BE6836" s="10"/>
      <c r="BF6836" s="10"/>
      <c r="BG6836" s="6"/>
    </row>
    <row r="6837" spans="34:59" x14ac:dyDescent="0.25">
      <c r="AH6837" s="6"/>
      <c r="AI6837" s="6"/>
      <c r="AJ6837" s="6"/>
      <c r="AK6837" s="6"/>
      <c r="AL6837" s="6"/>
      <c r="AM6837" s="6"/>
      <c r="AN6837" s="6"/>
      <c r="AO6837" s="6"/>
      <c r="AP6837" s="6"/>
      <c r="AQ6837" s="6"/>
      <c r="AR6837" s="6"/>
      <c r="AS6837" s="6"/>
      <c r="AT6837" s="6"/>
      <c r="AU6837" s="6"/>
      <c r="AV6837" s="6"/>
      <c r="AW6837" s="6"/>
      <c r="AX6837" s="6"/>
      <c r="AY6837" s="6"/>
      <c r="AZ6837" s="6"/>
      <c r="BA6837" s="6"/>
      <c r="BB6837" s="6"/>
      <c r="BC6837" s="6"/>
      <c r="BD6837" s="6"/>
      <c r="BE6837" s="6"/>
      <c r="BF6837" s="6"/>
      <c r="BG6837" s="10"/>
    </row>
    <row r="6838" spans="34:59" x14ac:dyDescent="0.25">
      <c r="AH6838" s="10"/>
      <c r="AI6838" s="6"/>
    </row>
    <row r="6839" spans="34:59" x14ac:dyDescent="0.25">
      <c r="AH6839" s="6"/>
      <c r="AI6839" s="6"/>
      <c r="AJ6839" s="6"/>
      <c r="AK6839" s="6"/>
      <c r="AL6839" s="6"/>
      <c r="AM6839" s="6"/>
      <c r="AN6839" s="6"/>
      <c r="AO6839" s="6"/>
      <c r="AP6839" s="6"/>
      <c r="AQ6839" s="6"/>
      <c r="AR6839" s="6"/>
      <c r="AS6839" s="6"/>
      <c r="AT6839" s="6"/>
      <c r="AU6839" s="6"/>
      <c r="AV6839" s="6"/>
      <c r="AW6839" s="6"/>
      <c r="AX6839" s="6"/>
      <c r="AY6839" s="6"/>
      <c r="AZ6839" s="6"/>
      <c r="BA6839" s="6"/>
      <c r="BB6839" s="6"/>
      <c r="BC6839" s="6"/>
      <c r="BD6839" s="6"/>
      <c r="BE6839" s="6"/>
      <c r="BF6839" s="6"/>
      <c r="BG6839" s="6"/>
    </row>
    <row r="6840" spans="34:59" x14ac:dyDescent="0.25">
      <c r="AH6840" s="10"/>
      <c r="AI6840" s="6"/>
      <c r="AJ6840" s="10"/>
      <c r="AK6840" s="10"/>
      <c r="AL6840" s="10"/>
      <c r="AM6840" s="10"/>
      <c r="AN6840" s="10"/>
      <c r="AO6840" s="10"/>
      <c r="AP6840" s="10"/>
      <c r="AQ6840" s="10"/>
      <c r="AR6840" s="10"/>
      <c r="AS6840" s="10"/>
      <c r="AT6840" s="10"/>
      <c r="AU6840" s="10"/>
      <c r="AV6840" s="10"/>
      <c r="AW6840" s="10"/>
      <c r="AX6840" s="10"/>
      <c r="AY6840" s="10"/>
      <c r="AZ6840" s="10"/>
      <c r="BA6840" s="10"/>
      <c r="BB6840" s="10"/>
      <c r="BC6840" s="10"/>
      <c r="BD6840" s="10"/>
      <c r="BE6840" s="10"/>
      <c r="BF6840" s="10"/>
      <c r="BG6840" s="6"/>
    </row>
    <row r="6841" spans="34:59" x14ac:dyDescent="0.25">
      <c r="AH6841" s="6"/>
      <c r="AI6841" s="6"/>
      <c r="AJ6841" s="6"/>
      <c r="AK6841" s="6"/>
      <c r="AL6841" s="6"/>
      <c r="AM6841" s="6"/>
      <c r="AN6841" s="6"/>
      <c r="AO6841" s="6"/>
      <c r="AP6841" s="6"/>
      <c r="AQ6841" s="6"/>
      <c r="AR6841" s="6"/>
      <c r="AS6841" s="6"/>
      <c r="AT6841" s="6"/>
      <c r="AU6841" s="6"/>
      <c r="AV6841" s="6"/>
      <c r="AW6841" s="6"/>
      <c r="AX6841" s="6"/>
      <c r="AY6841" s="6"/>
      <c r="AZ6841" s="6"/>
      <c r="BA6841" s="6"/>
      <c r="BB6841" s="6"/>
      <c r="BC6841" s="6"/>
      <c r="BD6841" s="6"/>
      <c r="BE6841" s="6"/>
      <c r="BF6841" s="6"/>
      <c r="BG6841" s="10"/>
    </row>
    <row r="6842" spans="34:59" x14ac:dyDescent="0.25">
      <c r="AH6842" s="10"/>
      <c r="AI6842" s="6"/>
    </row>
    <row r="6843" spans="34:59" x14ac:dyDescent="0.25">
      <c r="AH6843" s="6"/>
      <c r="AI6843" s="6"/>
      <c r="AJ6843" s="6"/>
      <c r="AK6843" s="6"/>
      <c r="AL6843" s="6"/>
      <c r="AM6843" s="6"/>
      <c r="AN6843" s="6"/>
      <c r="AO6843" s="6"/>
      <c r="AP6843" s="6"/>
      <c r="AQ6843" s="6"/>
      <c r="AR6843" s="6"/>
      <c r="AS6843" s="6"/>
      <c r="AT6843" s="6"/>
      <c r="AU6843" s="6"/>
      <c r="AV6843" s="6"/>
      <c r="AW6843" s="6"/>
      <c r="AX6843" s="6"/>
      <c r="AY6843" s="6"/>
      <c r="AZ6843" s="6"/>
      <c r="BA6843" s="6"/>
      <c r="BB6843" s="6"/>
      <c r="BC6843" s="6"/>
      <c r="BD6843" s="6"/>
      <c r="BE6843" s="6"/>
      <c r="BF6843" s="6"/>
      <c r="BG6843" s="6"/>
    </row>
    <row r="6844" spans="34:59" x14ac:dyDescent="0.25">
      <c r="AH6844" s="10"/>
      <c r="AI6844" s="6"/>
      <c r="AJ6844" s="10"/>
      <c r="AK6844" s="10"/>
      <c r="AL6844" s="10"/>
      <c r="AM6844" s="10"/>
      <c r="AN6844" s="10"/>
      <c r="AO6844" s="10"/>
      <c r="AP6844" s="10"/>
      <c r="AQ6844" s="10"/>
      <c r="AR6844" s="10"/>
      <c r="AS6844" s="10"/>
      <c r="AT6844" s="10"/>
      <c r="AU6844" s="10"/>
      <c r="AV6844" s="10"/>
      <c r="AW6844" s="10"/>
      <c r="AX6844" s="10"/>
      <c r="AY6844" s="10"/>
      <c r="AZ6844" s="10"/>
      <c r="BA6844" s="10"/>
      <c r="BB6844" s="10"/>
      <c r="BC6844" s="10"/>
      <c r="BD6844" s="10"/>
      <c r="BE6844" s="10"/>
      <c r="BF6844" s="10"/>
      <c r="BG6844" s="6"/>
    </row>
    <row r="6845" spans="34:59" x14ac:dyDescent="0.25">
      <c r="AH6845" s="6"/>
      <c r="AI6845" s="6"/>
      <c r="AJ6845" s="6"/>
      <c r="AK6845" s="6"/>
      <c r="AL6845" s="6"/>
      <c r="AM6845" s="6"/>
      <c r="AN6845" s="6"/>
      <c r="AO6845" s="6"/>
      <c r="AP6845" s="6"/>
      <c r="AQ6845" s="6"/>
      <c r="AR6845" s="6"/>
      <c r="AS6845" s="6"/>
      <c r="AT6845" s="6"/>
      <c r="AU6845" s="6"/>
      <c r="AV6845" s="6"/>
      <c r="AW6845" s="6"/>
      <c r="AX6845" s="6"/>
      <c r="AY6845" s="6"/>
      <c r="AZ6845" s="6"/>
      <c r="BA6845" s="6"/>
      <c r="BB6845" s="6"/>
      <c r="BC6845" s="6"/>
      <c r="BD6845" s="6"/>
      <c r="BE6845" s="6"/>
      <c r="BF6845" s="6"/>
      <c r="BG6845" s="10"/>
    </row>
    <row r="6846" spans="34:59" x14ac:dyDescent="0.25">
      <c r="AH6846" s="10"/>
      <c r="AI6846" s="6"/>
    </row>
    <row r="6847" spans="34:59" x14ac:dyDescent="0.25">
      <c r="AH6847" s="6"/>
      <c r="AI6847" s="6"/>
      <c r="AJ6847" s="6"/>
      <c r="AK6847" s="6"/>
      <c r="AL6847" s="6"/>
      <c r="AM6847" s="6"/>
      <c r="AN6847" s="6"/>
      <c r="AO6847" s="6"/>
      <c r="AP6847" s="6"/>
      <c r="AQ6847" s="6"/>
      <c r="AR6847" s="6"/>
      <c r="AS6847" s="6"/>
      <c r="AT6847" s="6"/>
      <c r="AU6847" s="6"/>
      <c r="AV6847" s="6"/>
      <c r="AW6847" s="6"/>
      <c r="AX6847" s="6"/>
      <c r="AY6847" s="6"/>
      <c r="AZ6847" s="6"/>
      <c r="BA6847" s="6"/>
      <c r="BB6847" s="6"/>
      <c r="BC6847" s="6"/>
      <c r="BD6847" s="6"/>
      <c r="BE6847" s="6"/>
      <c r="BF6847" s="6"/>
      <c r="BG6847" s="6"/>
    </row>
    <row r="6848" spans="34:59" x14ac:dyDescent="0.25">
      <c r="AH6848" s="10"/>
      <c r="AI6848" s="6"/>
      <c r="AJ6848" s="10"/>
      <c r="AK6848" s="10"/>
      <c r="AL6848" s="10"/>
      <c r="AM6848" s="10"/>
      <c r="AN6848" s="10"/>
      <c r="AO6848" s="10"/>
      <c r="AP6848" s="10"/>
      <c r="AQ6848" s="10"/>
      <c r="AR6848" s="10"/>
      <c r="AS6848" s="10"/>
      <c r="AT6848" s="10"/>
      <c r="AU6848" s="10"/>
      <c r="AV6848" s="10"/>
      <c r="AW6848" s="10"/>
      <c r="AX6848" s="10"/>
      <c r="AY6848" s="10"/>
      <c r="AZ6848" s="10"/>
      <c r="BA6848" s="10"/>
      <c r="BB6848" s="10"/>
      <c r="BC6848" s="10"/>
      <c r="BD6848" s="10"/>
      <c r="BE6848" s="10"/>
      <c r="BF6848" s="10"/>
      <c r="BG6848" s="6"/>
    </row>
    <row r="6849" spans="34:59" x14ac:dyDescent="0.25">
      <c r="AH6849" s="6"/>
      <c r="AI6849" s="6"/>
      <c r="AJ6849" s="6"/>
      <c r="AK6849" s="6"/>
      <c r="AL6849" s="6"/>
      <c r="AM6849" s="6"/>
      <c r="AN6849" s="6"/>
      <c r="AO6849" s="6"/>
      <c r="AP6849" s="6"/>
      <c r="AQ6849" s="6"/>
      <c r="AR6849" s="6"/>
      <c r="AS6849" s="6"/>
      <c r="AT6849" s="6"/>
      <c r="AU6849" s="6"/>
      <c r="AV6849" s="6"/>
      <c r="AW6849" s="6"/>
      <c r="AX6849" s="6"/>
      <c r="AY6849" s="6"/>
      <c r="AZ6849" s="6"/>
      <c r="BA6849" s="6"/>
      <c r="BB6849" s="6"/>
      <c r="BC6849" s="6"/>
      <c r="BD6849" s="6"/>
      <c r="BE6849" s="6"/>
      <c r="BF6849" s="6"/>
      <c r="BG6849" s="10"/>
    </row>
    <row r="6850" spans="34:59" x14ac:dyDescent="0.25">
      <c r="AH6850" s="10"/>
      <c r="AI6850" s="6"/>
    </row>
    <row r="6851" spans="34:59" x14ac:dyDescent="0.25">
      <c r="AH6851" s="6"/>
      <c r="AI6851" s="6"/>
      <c r="AJ6851" s="6"/>
      <c r="AK6851" s="6"/>
      <c r="AL6851" s="6"/>
      <c r="AM6851" s="6"/>
      <c r="AN6851" s="6"/>
      <c r="AO6851" s="6"/>
      <c r="AP6851" s="6"/>
      <c r="AQ6851" s="6"/>
      <c r="AR6851" s="6"/>
      <c r="AS6851" s="6"/>
      <c r="AT6851" s="6"/>
      <c r="AU6851" s="6"/>
      <c r="AV6851" s="6"/>
      <c r="AW6851" s="6"/>
      <c r="AX6851" s="6"/>
      <c r="AY6851" s="6"/>
      <c r="AZ6851" s="6"/>
      <c r="BA6851" s="6"/>
      <c r="BB6851" s="6"/>
      <c r="BC6851" s="6"/>
      <c r="BD6851" s="6"/>
      <c r="BE6851" s="6"/>
      <c r="BF6851" s="6"/>
      <c r="BG6851" s="6"/>
    </row>
    <row r="6852" spans="34:59" x14ac:dyDescent="0.25">
      <c r="AH6852" s="10"/>
      <c r="AI6852" s="6"/>
      <c r="AJ6852" s="10"/>
      <c r="AK6852" s="10"/>
      <c r="AL6852" s="10"/>
      <c r="AM6852" s="10"/>
      <c r="AN6852" s="10"/>
      <c r="AO6852" s="10"/>
      <c r="AP6852" s="10"/>
      <c r="AQ6852" s="10"/>
      <c r="AR6852" s="10"/>
      <c r="AS6852" s="10"/>
      <c r="AT6852" s="10"/>
      <c r="AU6852" s="10"/>
      <c r="AV6852" s="10"/>
      <c r="AW6852" s="10"/>
      <c r="AX6852" s="10"/>
      <c r="AY6852" s="10"/>
      <c r="AZ6852" s="10"/>
      <c r="BA6852" s="10"/>
      <c r="BB6852" s="10"/>
      <c r="BC6852" s="10"/>
      <c r="BD6852" s="10"/>
      <c r="BE6852" s="10"/>
      <c r="BF6852" s="10"/>
      <c r="BG6852" s="6"/>
    </row>
    <row r="6853" spans="34:59" x14ac:dyDescent="0.25">
      <c r="AH6853" s="6"/>
      <c r="AI6853" s="6"/>
      <c r="AJ6853" s="6"/>
      <c r="AK6853" s="6"/>
      <c r="AL6853" s="6"/>
      <c r="AM6853" s="6"/>
      <c r="AN6853" s="6"/>
      <c r="AO6853" s="6"/>
      <c r="AP6853" s="6"/>
      <c r="AQ6853" s="6"/>
      <c r="AR6853" s="6"/>
      <c r="AS6853" s="6"/>
      <c r="AT6853" s="6"/>
      <c r="AU6853" s="6"/>
      <c r="AV6853" s="6"/>
      <c r="AW6853" s="6"/>
      <c r="AX6853" s="6"/>
      <c r="AY6853" s="6"/>
      <c r="AZ6853" s="6"/>
      <c r="BA6853" s="6"/>
      <c r="BB6853" s="6"/>
      <c r="BC6853" s="6"/>
      <c r="BD6853" s="6"/>
      <c r="BE6853" s="6"/>
      <c r="BF6853" s="6"/>
      <c r="BG6853" s="10"/>
    </row>
    <row r="6854" spans="34:59" x14ac:dyDescent="0.25">
      <c r="AH6854" s="10"/>
      <c r="AI6854" s="6"/>
    </row>
    <row r="6855" spans="34:59" x14ac:dyDescent="0.25">
      <c r="AH6855" s="6"/>
      <c r="AI6855" s="6"/>
      <c r="AJ6855" s="6"/>
      <c r="AK6855" s="6"/>
      <c r="AL6855" s="6"/>
      <c r="AM6855" s="6"/>
      <c r="AN6855" s="6"/>
      <c r="AO6855" s="6"/>
      <c r="AP6855" s="6"/>
      <c r="AQ6855" s="6"/>
      <c r="AR6855" s="6"/>
      <c r="AS6855" s="6"/>
      <c r="AT6855" s="6"/>
      <c r="AU6855" s="6"/>
      <c r="AV6855" s="6"/>
      <c r="AW6855" s="6"/>
      <c r="AX6855" s="6"/>
      <c r="AY6855" s="6"/>
      <c r="AZ6855" s="6"/>
      <c r="BA6855" s="6"/>
      <c r="BB6855" s="6"/>
      <c r="BC6855" s="6"/>
      <c r="BD6855" s="6"/>
      <c r="BE6855" s="6"/>
      <c r="BF6855" s="6"/>
      <c r="BG6855" s="6"/>
    </row>
    <row r="6856" spans="34:59" x14ac:dyDescent="0.25">
      <c r="AH6856" s="10"/>
      <c r="AI6856" s="6"/>
      <c r="AJ6856" s="10"/>
      <c r="AK6856" s="10"/>
      <c r="AL6856" s="10"/>
      <c r="AM6856" s="10"/>
      <c r="AN6856" s="10"/>
      <c r="AO6856" s="10"/>
      <c r="AP6856" s="10"/>
      <c r="AQ6856" s="10"/>
      <c r="AR6856" s="10"/>
      <c r="AS6856" s="10"/>
      <c r="AT6856" s="10"/>
      <c r="AU6856" s="10"/>
      <c r="AV6856" s="10"/>
      <c r="AW6856" s="10"/>
      <c r="AX6856" s="10"/>
      <c r="AY6856" s="10"/>
      <c r="AZ6856" s="10"/>
      <c r="BA6856" s="10"/>
      <c r="BB6856" s="10"/>
      <c r="BC6856" s="10"/>
      <c r="BD6856" s="10"/>
      <c r="BE6856" s="10"/>
      <c r="BF6856" s="10"/>
      <c r="BG6856" s="6"/>
    </row>
    <row r="6857" spans="34:59" x14ac:dyDescent="0.25">
      <c r="AH6857" s="6"/>
      <c r="AI6857" s="6"/>
      <c r="AJ6857" s="6"/>
      <c r="AK6857" s="6"/>
      <c r="AL6857" s="6"/>
      <c r="AM6857" s="6"/>
      <c r="AN6857" s="6"/>
      <c r="AO6857" s="6"/>
      <c r="AP6857" s="6"/>
      <c r="AQ6857" s="6"/>
      <c r="AR6857" s="6"/>
      <c r="AS6857" s="6"/>
      <c r="AT6857" s="6"/>
      <c r="AU6857" s="6"/>
      <c r="AV6857" s="6"/>
      <c r="AW6857" s="6"/>
      <c r="AX6857" s="6"/>
      <c r="AY6857" s="6"/>
      <c r="AZ6857" s="6"/>
      <c r="BA6857" s="6"/>
      <c r="BB6857" s="6"/>
      <c r="BC6857" s="6"/>
      <c r="BD6857" s="6"/>
      <c r="BE6857" s="6"/>
      <c r="BF6857" s="6"/>
      <c r="BG6857" s="10"/>
    </row>
    <row r="6858" spans="34:59" x14ac:dyDescent="0.25">
      <c r="AH6858" s="10"/>
      <c r="AI6858" s="6"/>
    </row>
    <row r="6859" spans="34:59" x14ac:dyDescent="0.25">
      <c r="AH6859" s="6"/>
      <c r="AI6859" s="6"/>
      <c r="AJ6859" s="6"/>
      <c r="AK6859" s="6"/>
      <c r="AL6859" s="6"/>
      <c r="AM6859" s="6"/>
      <c r="AN6859" s="6"/>
      <c r="AO6859" s="6"/>
      <c r="AP6859" s="6"/>
      <c r="AQ6859" s="6"/>
      <c r="AR6859" s="6"/>
      <c r="AS6859" s="6"/>
      <c r="AT6859" s="6"/>
      <c r="AU6859" s="6"/>
      <c r="AV6859" s="6"/>
      <c r="AW6859" s="6"/>
      <c r="AX6859" s="6"/>
      <c r="AY6859" s="6"/>
      <c r="AZ6859" s="6"/>
      <c r="BA6859" s="6"/>
      <c r="BB6859" s="6"/>
      <c r="BC6859" s="6"/>
      <c r="BD6859" s="6"/>
      <c r="BE6859" s="6"/>
      <c r="BF6859" s="6"/>
      <c r="BG6859" s="6"/>
    </row>
    <row r="6860" spans="34:59" x14ac:dyDescent="0.25">
      <c r="AH6860" s="10"/>
      <c r="AI6860" s="6"/>
      <c r="AJ6860" s="10"/>
      <c r="AK6860" s="10"/>
      <c r="AL6860" s="10"/>
      <c r="AM6860" s="10"/>
      <c r="AN6860" s="10"/>
      <c r="AO6860" s="10"/>
      <c r="AP6860" s="10"/>
      <c r="AQ6860" s="10"/>
      <c r="AR6860" s="10"/>
      <c r="AS6860" s="10"/>
      <c r="AT6860" s="10"/>
      <c r="AU6860" s="10"/>
      <c r="AV6860" s="10"/>
      <c r="AW6860" s="10"/>
      <c r="AX6860" s="10"/>
      <c r="AY6860" s="10"/>
      <c r="AZ6860" s="10"/>
      <c r="BA6860" s="10"/>
      <c r="BB6860" s="10"/>
      <c r="BC6860" s="10"/>
      <c r="BD6860" s="10"/>
      <c r="BE6860" s="10"/>
      <c r="BF6860" s="10"/>
      <c r="BG6860" s="6"/>
    </row>
    <row r="6861" spans="34:59" x14ac:dyDescent="0.25">
      <c r="AH6861" s="6"/>
      <c r="AI6861" s="6"/>
      <c r="AJ6861" s="6"/>
      <c r="AK6861" s="6"/>
      <c r="AL6861" s="6"/>
      <c r="AM6861" s="6"/>
      <c r="AN6861" s="6"/>
      <c r="AO6861" s="6"/>
      <c r="AP6861" s="6"/>
      <c r="AQ6861" s="6"/>
      <c r="AR6861" s="6"/>
      <c r="AS6861" s="6"/>
      <c r="AT6861" s="6"/>
      <c r="AU6861" s="6"/>
      <c r="AV6861" s="6"/>
      <c r="AW6861" s="6"/>
      <c r="AX6861" s="6"/>
      <c r="AY6861" s="6"/>
      <c r="AZ6861" s="6"/>
      <c r="BA6861" s="6"/>
      <c r="BB6861" s="6"/>
      <c r="BC6861" s="6"/>
      <c r="BD6861" s="6"/>
      <c r="BE6861" s="6"/>
      <c r="BF6861" s="6"/>
      <c r="BG6861" s="10"/>
    </row>
    <row r="6862" spans="34:59" x14ac:dyDescent="0.25">
      <c r="AH6862" s="10"/>
      <c r="AI6862" s="6"/>
    </row>
    <row r="6863" spans="34:59" x14ac:dyDescent="0.25">
      <c r="AH6863" s="6"/>
      <c r="AI6863" s="6"/>
      <c r="AJ6863" s="6"/>
      <c r="AK6863" s="6"/>
      <c r="AL6863" s="6"/>
      <c r="AM6863" s="6"/>
      <c r="AN6863" s="6"/>
      <c r="AO6863" s="6"/>
      <c r="AP6863" s="6"/>
      <c r="AQ6863" s="6"/>
      <c r="AR6863" s="6"/>
      <c r="AS6863" s="6"/>
      <c r="AT6863" s="6"/>
      <c r="AU6863" s="6"/>
      <c r="AV6863" s="6"/>
      <c r="AW6863" s="6"/>
      <c r="AX6863" s="6"/>
      <c r="AY6863" s="6"/>
      <c r="AZ6863" s="6"/>
      <c r="BA6863" s="6"/>
      <c r="BB6863" s="6"/>
      <c r="BC6863" s="6"/>
      <c r="BD6863" s="6"/>
      <c r="BE6863" s="6"/>
      <c r="BF6863" s="6"/>
      <c r="BG6863" s="6"/>
    </row>
    <row r="6864" spans="34:59" x14ac:dyDescent="0.25">
      <c r="AH6864" s="10"/>
      <c r="AI6864" s="6"/>
      <c r="AJ6864" s="10"/>
      <c r="AK6864" s="10"/>
      <c r="AL6864" s="10"/>
      <c r="AM6864" s="10"/>
      <c r="AN6864" s="10"/>
      <c r="AO6864" s="10"/>
      <c r="AP6864" s="10"/>
      <c r="AQ6864" s="10"/>
      <c r="AR6864" s="10"/>
      <c r="AS6864" s="10"/>
      <c r="AT6864" s="10"/>
      <c r="AU6864" s="10"/>
      <c r="AV6864" s="10"/>
      <c r="AW6864" s="10"/>
      <c r="AX6864" s="10"/>
      <c r="AY6864" s="10"/>
      <c r="AZ6864" s="10"/>
      <c r="BA6864" s="10"/>
      <c r="BB6864" s="10"/>
      <c r="BC6864" s="10"/>
      <c r="BD6864" s="10"/>
      <c r="BE6864" s="10"/>
      <c r="BF6864" s="10"/>
      <c r="BG6864" s="6"/>
    </row>
    <row r="6865" spans="34:59" x14ac:dyDescent="0.25">
      <c r="AH6865" s="6"/>
      <c r="AI6865" s="6"/>
      <c r="AJ6865" s="6"/>
      <c r="AK6865" s="6"/>
      <c r="AL6865" s="6"/>
      <c r="AM6865" s="6"/>
      <c r="AN6865" s="6"/>
      <c r="AO6865" s="6"/>
      <c r="AP6865" s="6"/>
      <c r="AQ6865" s="6"/>
      <c r="AR6865" s="6"/>
      <c r="AS6865" s="6"/>
      <c r="AT6865" s="6"/>
      <c r="AU6865" s="6"/>
      <c r="AV6865" s="6"/>
      <c r="AW6865" s="6"/>
      <c r="AX6865" s="6"/>
      <c r="AY6865" s="6"/>
      <c r="AZ6865" s="6"/>
      <c r="BA6865" s="6"/>
      <c r="BB6865" s="6"/>
      <c r="BC6865" s="6"/>
      <c r="BD6865" s="6"/>
      <c r="BE6865" s="6"/>
      <c r="BF6865" s="6"/>
      <c r="BG6865" s="10"/>
    </row>
    <row r="6866" spans="34:59" x14ac:dyDescent="0.25">
      <c r="AH6866" s="10"/>
      <c r="AI6866" s="6"/>
    </row>
    <row r="6867" spans="34:59" x14ac:dyDescent="0.25">
      <c r="AH6867" s="6"/>
      <c r="AI6867" s="6"/>
      <c r="AJ6867" s="6"/>
      <c r="AK6867" s="6"/>
      <c r="AL6867" s="6"/>
      <c r="AM6867" s="6"/>
      <c r="AN6867" s="6"/>
      <c r="AO6867" s="6"/>
      <c r="AP6867" s="6"/>
      <c r="AQ6867" s="6"/>
      <c r="AR6867" s="6"/>
      <c r="AS6867" s="6"/>
      <c r="AT6867" s="6"/>
      <c r="AU6867" s="6"/>
      <c r="AV6867" s="6"/>
      <c r="AW6867" s="6"/>
      <c r="AX6867" s="6"/>
      <c r="AY6867" s="6"/>
      <c r="AZ6867" s="6"/>
      <c r="BA6867" s="6"/>
      <c r="BB6867" s="6"/>
      <c r="BC6867" s="6"/>
      <c r="BD6867" s="6"/>
      <c r="BE6867" s="6"/>
      <c r="BF6867" s="6"/>
      <c r="BG6867" s="6"/>
    </row>
    <row r="6868" spans="34:59" x14ac:dyDescent="0.25">
      <c r="AH6868" s="10"/>
      <c r="AI6868" s="6"/>
      <c r="AJ6868" s="10"/>
      <c r="AK6868" s="10"/>
      <c r="AL6868" s="10"/>
      <c r="AM6868" s="10"/>
      <c r="AN6868" s="10"/>
      <c r="AO6868" s="10"/>
      <c r="AP6868" s="10"/>
      <c r="AQ6868" s="10"/>
      <c r="AR6868" s="10"/>
      <c r="AS6868" s="10"/>
      <c r="AT6868" s="10"/>
      <c r="AU6868" s="10"/>
      <c r="AV6868" s="10"/>
      <c r="AW6868" s="10"/>
      <c r="AX6868" s="10"/>
      <c r="AY6868" s="10"/>
      <c r="AZ6868" s="10"/>
      <c r="BA6868" s="10"/>
      <c r="BB6868" s="10"/>
      <c r="BC6868" s="10"/>
      <c r="BD6868" s="10"/>
      <c r="BE6868" s="10"/>
      <c r="BF6868" s="10"/>
      <c r="BG6868" s="6"/>
    </row>
    <row r="6869" spans="34:59" x14ac:dyDescent="0.25">
      <c r="AH6869" s="6"/>
      <c r="AI6869" s="6"/>
      <c r="AJ6869" s="6"/>
      <c r="AK6869" s="6"/>
      <c r="AL6869" s="6"/>
      <c r="AM6869" s="6"/>
      <c r="AN6869" s="6"/>
      <c r="AO6869" s="6"/>
      <c r="AP6869" s="6"/>
      <c r="AQ6869" s="6"/>
      <c r="AR6869" s="6"/>
      <c r="AS6869" s="6"/>
      <c r="AT6869" s="6"/>
      <c r="AU6869" s="6"/>
      <c r="AV6869" s="6"/>
      <c r="AW6869" s="6"/>
      <c r="AX6869" s="6"/>
      <c r="AY6869" s="6"/>
      <c r="AZ6869" s="6"/>
      <c r="BA6869" s="6"/>
      <c r="BB6869" s="6"/>
      <c r="BC6869" s="6"/>
      <c r="BD6869" s="6"/>
      <c r="BE6869" s="6"/>
      <c r="BF6869" s="6"/>
      <c r="BG6869" s="10"/>
    </row>
    <row r="6870" spans="34:59" x14ac:dyDescent="0.25">
      <c r="AH6870" s="10"/>
      <c r="AI6870" s="6"/>
    </row>
    <row r="6871" spans="34:59" x14ac:dyDescent="0.25">
      <c r="AH6871" s="6"/>
      <c r="AI6871" s="6"/>
      <c r="AJ6871" s="6"/>
      <c r="AK6871" s="6"/>
      <c r="AL6871" s="6"/>
      <c r="AM6871" s="6"/>
      <c r="AN6871" s="6"/>
      <c r="AO6871" s="6"/>
      <c r="AP6871" s="6"/>
      <c r="AQ6871" s="6"/>
      <c r="AR6871" s="6"/>
      <c r="AS6871" s="6"/>
      <c r="AT6871" s="6"/>
      <c r="AU6871" s="6"/>
      <c r="AV6871" s="6"/>
      <c r="AW6871" s="6"/>
      <c r="AX6871" s="6"/>
      <c r="AY6871" s="6"/>
      <c r="AZ6871" s="6"/>
      <c r="BA6871" s="6"/>
      <c r="BB6871" s="6"/>
      <c r="BC6871" s="6"/>
      <c r="BD6871" s="6"/>
      <c r="BE6871" s="6"/>
      <c r="BF6871" s="6"/>
      <c r="BG6871" s="6"/>
    </row>
    <row r="6872" spans="34:59" x14ac:dyDescent="0.25">
      <c r="AH6872" s="10"/>
      <c r="AI6872" s="6"/>
      <c r="AJ6872" s="10"/>
      <c r="AK6872" s="10"/>
      <c r="AL6872" s="10"/>
      <c r="AM6872" s="10"/>
      <c r="AN6872" s="10"/>
      <c r="AO6872" s="10"/>
      <c r="AP6872" s="10"/>
      <c r="AQ6872" s="10"/>
      <c r="AR6872" s="10"/>
      <c r="AS6872" s="10"/>
      <c r="AT6872" s="10"/>
      <c r="AU6872" s="10"/>
      <c r="AV6872" s="10"/>
      <c r="AW6872" s="10"/>
      <c r="AX6872" s="10"/>
      <c r="AY6872" s="10"/>
      <c r="AZ6872" s="10"/>
      <c r="BA6872" s="10"/>
      <c r="BB6872" s="10"/>
      <c r="BC6872" s="10"/>
      <c r="BD6872" s="10"/>
      <c r="BE6872" s="10"/>
      <c r="BF6872" s="10"/>
      <c r="BG6872" s="6"/>
    </row>
    <row r="6873" spans="34:59" x14ac:dyDescent="0.25">
      <c r="AH6873" s="6"/>
      <c r="AI6873" s="6"/>
      <c r="AJ6873" s="6"/>
      <c r="AK6873" s="6"/>
      <c r="AL6873" s="6"/>
      <c r="AM6873" s="6"/>
      <c r="AN6873" s="6"/>
      <c r="AO6873" s="6"/>
      <c r="AP6873" s="6"/>
      <c r="AQ6873" s="6"/>
      <c r="AR6873" s="6"/>
      <c r="AS6873" s="6"/>
      <c r="AT6873" s="6"/>
      <c r="AU6873" s="6"/>
      <c r="AV6873" s="6"/>
      <c r="AW6873" s="6"/>
      <c r="AX6873" s="6"/>
      <c r="AY6873" s="6"/>
      <c r="AZ6873" s="6"/>
      <c r="BA6873" s="6"/>
      <c r="BB6873" s="6"/>
      <c r="BC6873" s="6"/>
      <c r="BD6873" s="6"/>
      <c r="BE6873" s="6"/>
      <c r="BF6873" s="6"/>
      <c r="BG6873" s="10"/>
    </row>
    <row r="6874" spans="34:59" x14ac:dyDescent="0.25">
      <c r="AH6874" s="10"/>
      <c r="AI6874" s="6"/>
    </row>
    <row r="6875" spans="34:59" x14ac:dyDescent="0.25">
      <c r="AH6875" s="6"/>
      <c r="AI6875" s="6"/>
      <c r="AJ6875" s="6"/>
      <c r="AK6875" s="6"/>
      <c r="AL6875" s="6"/>
      <c r="AM6875" s="6"/>
      <c r="AN6875" s="6"/>
      <c r="AO6875" s="6"/>
      <c r="AP6875" s="6"/>
      <c r="AQ6875" s="6"/>
      <c r="AR6875" s="6"/>
      <c r="AS6875" s="6"/>
      <c r="AT6875" s="6"/>
      <c r="AU6875" s="6"/>
      <c r="AV6875" s="6"/>
      <c r="AW6875" s="6"/>
      <c r="AX6875" s="6"/>
      <c r="AY6875" s="6"/>
      <c r="AZ6875" s="6"/>
      <c r="BA6875" s="6"/>
      <c r="BB6875" s="6"/>
      <c r="BC6875" s="6"/>
      <c r="BD6875" s="6"/>
      <c r="BE6875" s="6"/>
      <c r="BF6875" s="6"/>
      <c r="BG6875" s="6"/>
    </row>
    <row r="6876" spans="34:59" x14ac:dyDescent="0.25">
      <c r="AH6876" s="10"/>
      <c r="AI6876" s="6"/>
      <c r="AJ6876" s="10"/>
      <c r="AK6876" s="10"/>
      <c r="AL6876" s="10"/>
      <c r="AM6876" s="10"/>
      <c r="AN6876" s="10"/>
      <c r="AO6876" s="10"/>
      <c r="AP6876" s="10"/>
      <c r="AQ6876" s="10"/>
      <c r="AR6876" s="10"/>
      <c r="AS6876" s="10"/>
      <c r="AT6876" s="10"/>
      <c r="AU6876" s="10"/>
      <c r="AV6876" s="10"/>
      <c r="AW6876" s="10"/>
      <c r="AX6876" s="10"/>
      <c r="AY6876" s="10"/>
      <c r="AZ6876" s="10"/>
      <c r="BA6876" s="10"/>
      <c r="BB6876" s="10"/>
      <c r="BC6876" s="10"/>
      <c r="BD6876" s="10"/>
      <c r="BE6876" s="10"/>
      <c r="BF6876" s="10"/>
      <c r="BG6876" s="6"/>
    </row>
    <row r="6877" spans="34:59" x14ac:dyDescent="0.25">
      <c r="AH6877" s="6"/>
      <c r="AI6877" s="6"/>
      <c r="AJ6877" s="6"/>
      <c r="AK6877" s="6"/>
      <c r="AL6877" s="6"/>
      <c r="AM6877" s="6"/>
      <c r="AN6877" s="6"/>
      <c r="AO6877" s="6"/>
      <c r="AP6877" s="6"/>
      <c r="AQ6877" s="6"/>
      <c r="AR6877" s="6"/>
      <c r="AS6877" s="6"/>
      <c r="AT6877" s="6"/>
      <c r="AU6877" s="6"/>
      <c r="AV6877" s="6"/>
      <c r="AW6877" s="6"/>
      <c r="AX6877" s="6"/>
      <c r="AY6877" s="6"/>
      <c r="AZ6877" s="6"/>
      <c r="BA6877" s="6"/>
      <c r="BB6877" s="6"/>
      <c r="BC6877" s="6"/>
      <c r="BD6877" s="6"/>
      <c r="BE6877" s="6"/>
      <c r="BF6877" s="6"/>
      <c r="BG6877" s="10"/>
    </row>
    <row r="6878" spans="34:59" x14ac:dyDescent="0.25">
      <c r="AH6878" s="10"/>
      <c r="AI6878" s="6"/>
    </row>
    <row r="6879" spans="34:59" x14ac:dyDescent="0.25">
      <c r="AH6879" s="6"/>
      <c r="AI6879" s="6"/>
      <c r="AJ6879" s="6"/>
      <c r="AK6879" s="6"/>
      <c r="AL6879" s="6"/>
      <c r="AM6879" s="6"/>
      <c r="AN6879" s="6"/>
      <c r="AO6879" s="6"/>
      <c r="AP6879" s="6"/>
      <c r="AQ6879" s="6"/>
      <c r="AR6879" s="6"/>
      <c r="AS6879" s="6"/>
      <c r="AT6879" s="6"/>
      <c r="AU6879" s="6"/>
      <c r="AV6879" s="6"/>
      <c r="AW6879" s="6"/>
      <c r="AX6879" s="6"/>
      <c r="AY6879" s="6"/>
      <c r="AZ6879" s="6"/>
      <c r="BA6879" s="6"/>
      <c r="BB6879" s="6"/>
      <c r="BC6879" s="6"/>
      <c r="BD6879" s="6"/>
      <c r="BE6879" s="6"/>
      <c r="BF6879" s="6"/>
      <c r="BG6879" s="6"/>
    </row>
    <row r="6880" spans="34:59" x14ac:dyDescent="0.25">
      <c r="AH6880" s="10"/>
      <c r="AI6880" s="6"/>
      <c r="AJ6880" s="10"/>
      <c r="AK6880" s="10"/>
      <c r="AL6880" s="10"/>
      <c r="AM6880" s="10"/>
      <c r="AN6880" s="10"/>
      <c r="AO6880" s="10"/>
      <c r="AP6880" s="10"/>
      <c r="AQ6880" s="10"/>
      <c r="AR6880" s="10"/>
      <c r="AS6880" s="10"/>
      <c r="AT6880" s="10"/>
      <c r="AU6880" s="10"/>
      <c r="AV6880" s="10"/>
      <c r="AW6880" s="10"/>
      <c r="AX6880" s="10"/>
      <c r="AY6880" s="10"/>
      <c r="AZ6880" s="10"/>
      <c r="BA6880" s="10"/>
      <c r="BB6880" s="10"/>
      <c r="BC6880" s="10"/>
      <c r="BD6880" s="10"/>
      <c r="BE6880" s="10"/>
      <c r="BF6880" s="10"/>
      <c r="BG6880" s="6"/>
    </row>
    <row r="6881" spans="34:59" x14ac:dyDescent="0.25">
      <c r="AH6881" s="6"/>
      <c r="AI6881" s="6"/>
      <c r="AJ6881" s="6"/>
      <c r="AK6881" s="6"/>
      <c r="AL6881" s="6"/>
      <c r="AM6881" s="6"/>
      <c r="AN6881" s="6"/>
      <c r="AO6881" s="6"/>
      <c r="AP6881" s="6"/>
      <c r="AQ6881" s="6"/>
      <c r="AR6881" s="6"/>
      <c r="AS6881" s="6"/>
      <c r="AT6881" s="6"/>
      <c r="AU6881" s="6"/>
      <c r="AV6881" s="6"/>
      <c r="AW6881" s="6"/>
      <c r="AX6881" s="6"/>
      <c r="AY6881" s="6"/>
      <c r="AZ6881" s="6"/>
      <c r="BA6881" s="6"/>
      <c r="BB6881" s="6"/>
      <c r="BC6881" s="6"/>
      <c r="BD6881" s="6"/>
      <c r="BE6881" s="6"/>
      <c r="BF6881" s="6"/>
      <c r="BG6881" s="10"/>
    </row>
    <row r="6882" spans="34:59" x14ac:dyDescent="0.25">
      <c r="AH6882" s="10"/>
      <c r="AI6882" s="6"/>
    </row>
    <row r="6883" spans="34:59" x14ac:dyDescent="0.25">
      <c r="AH6883" s="6"/>
      <c r="AI6883" s="6"/>
      <c r="AJ6883" s="6"/>
      <c r="AK6883" s="6"/>
      <c r="AL6883" s="6"/>
      <c r="AM6883" s="6"/>
      <c r="AN6883" s="6"/>
      <c r="AO6883" s="6"/>
      <c r="AP6883" s="6"/>
      <c r="AQ6883" s="6"/>
      <c r="AR6883" s="6"/>
      <c r="AS6883" s="6"/>
      <c r="AT6883" s="6"/>
      <c r="AU6883" s="6"/>
      <c r="AV6883" s="6"/>
      <c r="AW6883" s="6"/>
      <c r="AX6883" s="6"/>
      <c r="AY6883" s="6"/>
      <c r="AZ6883" s="6"/>
      <c r="BA6883" s="6"/>
      <c r="BB6883" s="6"/>
      <c r="BC6883" s="6"/>
      <c r="BD6883" s="6"/>
      <c r="BE6883" s="6"/>
      <c r="BF6883" s="6"/>
      <c r="BG6883" s="6"/>
    </row>
    <row r="6884" spans="34:59" x14ac:dyDescent="0.25">
      <c r="AH6884" s="10"/>
      <c r="AI6884" s="6"/>
      <c r="AJ6884" s="10"/>
      <c r="AK6884" s="10"/>
      <c r="AL6884" s="10"/>
      <c r="AM6884" s="10"/>
      <c r="AN6884" s="10"/>
      <c r="AO6884" s="10"/>
      <c r="AP6884" s="10"/>
      <c r="AQ6884" s="10"/>
      <c r="AR6884" s="10"/>
      <c r="AS6884" s="10"/>
      <c r="AT6884" s="10"/>
      <c r="AU6884" s="10"/>
      <c r="AV6884" s="10"/>
      <c r="AW6884" s="10"/>
      <c r="AX6884" s="10"/>
      <c r="AY6884" s="10"/>
      <c r="AZ6884" s="10"/>
      <c r="BA6884" s="10"/>
      <c r="BB6884" s="10"/>
      <c r="BC6884" s="10"/>
      <c r="BD6884" s="10"/>
      <c r="BE6884" s="10"/>
      <c r="BF6884" s="10"/>
      <c r="BG6884" s="6"/>
    </row>
    <row r="6885" spans="34:59" x14ac:dyDescent="0.25">
      <c r="AH6885" s="6"/>
      <c r="AI6885" s="6"/>
      <c r="AJ6885" s="6"/>
      <c r="AK6885" s="6"/>
      <c r="AL6885" s="6"/>
      <c r="AM6885" s="6"/>
      <c r="AN6885" s="6"/>
      <c r="AO6885" s="6"/>
      <c r="AP6885" s="6"/>
      <c r="AQ6885" s="6"/>
      <c r="AR6885" s="6"/>
      <c r="AS6885" s="6"/>
      <c r="AT6885" s="6"/>
      <c r="AU6885" s="6"/>
      <c r="AV6885" s="6"/>
      <c r="AW6885" s="6"/>
      <c r="AX6885" s="6"/>
      <c r="AY6885" s="6"/>
      <c r="AZ6885" s="6"/>
      <c r="BA6885" s="6"/>
      <c r="BB6885" s="6"/>
      <c r="BC6885" s="6"/>
      <c r="BD6885" s="6"/>
      <c r="BE6885" s="6"/>
      <c r="BF6885" s="6"/>
      <c r="BG6885" s="10"/>
    </row>
    <row r="6886" spans="34:59" x14ac:dyDescent="0.25">
      <c r="AH6886" s="10"/>
      <c r="AI6886" s="6"/>
    </row>
    <row r="6887" spans="34:59" x14ac:dyDescent="0.25">
      <c r="AH6887" s="6"/>
      <c r="AI6887" s="6"/>
      <c r="AJ6887" s="6"/>
      <c r="AK6887" s="6"/>
      <c r="AL6887" s="6"/>
      <c r="AM6887" s="6"/>
      <c r="AN6887" s="6"/>
      <c r="AO6887" s="6"/>
      <c r="AP6887" s="6"/>
      <c r="AQ6887" s="6"/>
      <c r="AR6887" s="6"/>
      <c r="AS6887" s="6"/>
      <c r="AT6887" s="6"/>
      <c r="AU6887" s="6"/>
      <c r="AV6887" s="6"/>
      <c r="AW6887" s="6"/>
      <c r="AX6887" s="6"/>
      <c r="AY6887" s="6"/>
      <c r="AZ6887" s="6"/>
      <c r="BA6887" s="6"/>
      <c r="BB6887" s="6"/>
      <c r="BC6887" s="6"/>
      <c r="BD6887" s="6"/>
      <c r="BE6887" s="6"/>
      <c r="BF6887" s="6"/>
      <c r="BG6887" s="6"/>
    </row>
    <row r="6888" spans="34:59" x14ac:dyDescent="0.25">
      <c r="AH6888" s="10"/>
      <c r="AI6888" s="6"/>
      <c r="AJ6888" s="10"/>
      <c r="AK6888" s="10"/>
      <c r="AL6888" s="10"/>
      <c r="AM6888" s="10"/>
      <c r="AN6888" s="10"/>
      <c r="AO6888" s="10"/>
      <c r="AP6888" s="10"/>
      <c r="AQ6888" s="10"/>
      <c r="AR6888" s="10"/>
      <c r="AS6888" s="10"/>
      <c r="AT6888" s="10"/>
      <c r="AU6888" s="10"/>
      <c r="AV6888" s="10"/>
      <c r="AW6888" s="10"/>
      <c r="AX6888" s="10"/>
      <c r="AY6888" s="10"/>
      <c r="AZ6888" s="10"/>
      <c r="BA6888" s="10"/>
      <c r="BB6888" s="10"/>
      <c r="BC6888" s="10"/>
      <c r="BD6888" s="10"/>
      <c r="BE6888" s="10"/>
      <c r="BF6888" s="10"/>
      <c r="BG6888" s="6"/>
    </row>
    <row r="6889" spans="34:59" x14ac:dyDescent="0.25">
      <c r="AH6889" s="6"/>
      <c r="AI6889" s="6"/>
      <c r="AJ6889" s="6"/>
      <c r="AK6889" s="6"/>
      <c r="AL6889" s="6"/>
      <c r="AM6889" s="6"/>
      <c r="AN6889" s="6"/>
      <c r="AO6889" s="6"/>
      <c r="AP6889" s="6"/>
      <c r="AQ6889" s="6"/>
      <c r="AR6889" s="6"/>
      <c r="AS6889" s="6"/>
      <c r="AT6889" s="6"/>
      <c r="AU6889" s="6"/>
      <c r="AV6889" s="6"/>
      <c r="AW6889" s="6"/>
      <c r="AX6889" s="6"/>
      <c r="AY6889" s="6"/>
      <c r="AZ6889" s="6"/>
      <c r="BA6889" s="6"/>
      <c r="BB6889" s="6"/>
      <c r="BC6889" s="6"/>
      <c r="BD6889" s="6"/>
      <c r="BE6889" s="6"/>
      <c r="BF6889" s="6"/>
      <c r="BG6889" s="10"/>
    </row>
    <row r="6890" spans="34:59" x14ac:dyDescent="0.25">
      <c r="AH6890" s="10"/>
      <c r="AI6890" s="6"/>
    </row>
    <row r="6891" spans="34:59" x14ac:dyDescent="0.25">
      <c r="AH6891" s="6"/>
      <c r="AI6891" s="6"/>
      <c r="AJ6891" s="6"/>
      <c r="AK6891" s="6"/>
      <c r="AL6891" s="6"/>
      <c r="AM6891" s="6"/>
      <c r="AN6891" s="6"/>
      <c r="AO6891" s="6"/>
      <c r="AP6891" s="6"/>
      <c r="AQ6891" s="6"/>
      <c r="AR6891" s="6"/>
      <c r="AS6891" s="6"/>
      <c r="AT6891" s="6"/>
      <c r="AU6891" s="6"/>
      <c r="AV6891" s="6"/>
      <c r="AW6891" s="6"/>
      <c r="AX6891" s="6"/>
      <c r="AY6891" s="6"/>
      <c r="AZ6891" s="6"/>
      <c r="BA6891" s="6"/>
      <c r="BB6891" s="6"/>
      <c r="BC6891" s="6"/>
      <c r="BD6891" s="6"/>
      <c r="BE6891" s="6"/>
      <c r="BF6891" s="6"/>
      <c r="BG6891" s="6"/>
    </row>
    <row r="6892" spans="34:59" x14ac:dyDescent="0.25">
      <c r="AH6892" s="10"/>
      <c r="AI6892" s="6"/>
      <c r="AJ6892" s="10"/>
      <c r="AK6892" s="10"/>
      <c r="AL6892" s="10"/>
      <c r="AM6892" s="10"/>
      <c r="AN6892" s="10"/>
      <c r="AO6892" s="10"/>
      <c r="AP6892" s="10"/>
      <c r="AQ6892" s="10"/>
      <c r="AR6892" s="10"/>
      <c r="AS6892" s="10"/>
      <c r="AT6892" s="10"/>
      <c r="AU6892" s="10"/>
      <c r="AV6892" s="10"/>
      <c r="AW6892" s="10"/>
      <c r="AX6892" s="10"/>
      <c r="AY6892" s="10"/>
      <c r="AZ6892" s="10"/>
      <c r="BA6892" s="10"/>
      <c r="BB6892" s="10"/>
      <c r="BC6892" s="10"/>
      <c r="BD6892" s="10"/>
      <c r="BE6892" s="10"/>
      <c r="BF6892" s="10"/>
      <c r="BG6892" s="6"/>
    </row>
    <row r="6893" spans="34:59" x14ac:dyDescent="0.25">
      <c r="AH6893" s="6"/>
      <c r="AI6893" s="6"/>
      <c r="AJ6893" s="6"/>
      <c r="AK6893" s="6"/>
      <c r="AL6893" s="6"/>
      <c r="AM6893" s="6"/>
      <c r="AN6893" s="6"/>
      <c r="AO6893" s="6"/>
      <c r="AP6893" s="6"/>
      <c r="AQ6893" s="6"/>
      <c r="AR6893" s="6"/>
      <c r="AS6893" s="6"/>
      <c r="AT6893" s="6"/>
      <c r="AU6893" s="6"/>
      <c r="AV6893" s="6"/>
      <c r="AW6893" s="6"/>
      <c r="AX6893" s="6"/>
      <c r="AY6893" s="6"/>
      <c r="AZ6893" s="6"/>
      <c r="BA6893" s="6"/>
      <c r="BB6893" s="6"/>
      <c r="BC6893" s="6"/>
      <c r="BD6893" s="6"/>
      <c r="BE6893" s="6"/>
      <c r="BF6893" s="6"/>
      <c r="BG6893" s="10"/>
    </row>
    <row r="6894" spans="34:59" x14ac:dyDescent="0.25">
      <c r="AH6894" s="10"/>
      <c r="AI6894" s="6"/>
    </row>
    <row r="6895" spans="34:59" x14ac:dyDescent="0.25">
      <c r="AH6895" s="6"/>
      <c r="AI6895" s="6"/>
      <c r="AJ6895" s="6"/>
      <c r="AK6895" s="6"/>
      <c r="AL6895" s="6"/>
      <c r="AM6895" s="6"/>
      <c r="AN6895" s="6"/>
      <c r="AO6895" s="6"/>
      <c r="AP6895" s="6"/>
      <c r="AQ6895" s="6"/>
      <c r="AR6895" s="6"/>
      <c r="AS6895" s="6"/>
      <c r="AT6895" s="6"/>
      <c r="AU6895" s="6"/>
      <c r="AV6895" s="6"/>
      <c r="AW6895" s="6"/>
      <c r="AX6895" s="6"/>
      <c r="AY6895" s="6"/>
      <c r="AZ6895" s="6"/>
      <c r="BA6895" s="6"/>
      <c r="BB6895" s="6"/>
      <c r="BC6895" s="6"/>
      <c r="BD6895" s="6"/>
      <c r="BE6895" s="6"/>
      <c r="BF6895" s="6"/>
      <c r="BG6895" s="6"/>
    </row>
    <row r="6896" spans="34:59" x14ac:dyDescent="0.25">
      <c r="AH6896" s="10"/>
      <c r="AI6896" s="6"/>
      <c r="AJ6896" s="10"/>
      <c r="AK6896" s="10"/>
      <c r="AL6896" s="10"/>
      <c r="AM6896" s="10"/>
      <c r="AN6896" s="10"/>
      <c r="AO6896" s="10"/>
      <c r="AP6896" s="10"/>
      <c r="AQ6896" s="10"/>
      <c r="AR6896" s="10"/>
      <c r="AS6896" s="10"/>
      <c r="AT6896" s="10"/>
      <c r="AU6896" s="10"/>
      <c r="AV6896" s="10"/>
      <c r="AW6896" s="10"/>
      <c r="AX6896" s="10"/>
      <c r="AY6896" s="10"/>
      <c r="AZ6896" s="10"/>
      <c r="BA6896" s="10"/>
      <c r="BB6896" s="10"/>
      <c r="BC6896" s="10"/>
      <c r="BD6896" s="10"/>
      <c r="BE6896" s="10"/>
      <c r="BF6896" s="10"/>
      <c r="BG6896" s="6"/>
    </row>
    <row r="6897" spans="34:59" x14ac:dyDescent="0.25">
      <c r="AH6897" s="6"/>
      <c r="AI6897" s="6"/>
      <c r="AJ6897" s="6"/>
      <c r="AK6897" s="6"/>
      <c r="AL6897" s="6"/>
      <c r="AM6897" s="6"/>
      <c r="AN6897" s="6"/>
      <c r="AO6897" s="6"/>
      <c r="AP6897" s="6"/>
      <c r="AQ6897" s="6"/>
      <c r="AR6897" s="6"/>
      <c r="AS6897" s="6"/>
      <c r="AT6897" s="6"/>
      <c r="AU6897" s="6"/>
      <c r="AV6897" s="6"/>
      <c r="AW6897" s="6"/>
      <c r="AX6897" s="6"/>
      <c r="AY6897" s="6"/>
      <c r="AZ6897" s="6"/>
      <c r="BA6897" s="6"/>
      <c r="BB6897" s="6"/>
      <c r="BC6897" s="6"/>
      <c r="BD6897" s="6"/>
      <c r="BE6897" s="6"/>
      <c r="BF6897" s="6"/>
      <c r="BG6897" s="10"/>
    </row>
    <row r="6898" spans="34:59" x14ac:dyDescent="0.25">
      <c r="AH6898" s="10"/>
      <c r="AI6898" s="6"/>
    </row>
    <row r="6899" spans="34:59" x14ac:dyDescent="0.25">
      <c r="AH6899" s="6"/>
      <c r="AI6899" s="6"/>
      <c r="AJ6899" s="6"/>
      <c r="AK6899" s="6"/>
      <c r="AL6899" s="6"/>
      <c r="AM6899" s="6"/>
      <c r="AN6899" s="6"/>
      <c r="AO6899" s="6"/>
      <c r="AP6899" s="6"/>
      <c r="AQ6899" s="6"/>
      <c r="AR6899" s="6"/>
      <c r="AS6899" s="6"/>
      <c r="AT6899" s="6"/>
      <c r="AU6899" s="6"/>
      <c r="AV6899" s="6"/>
      <c r="AW6899" s="6"/>
      <c r="AX6899" s="6"/>
      <c r="AY6899" s="6"/>
      <c r="AZ6899" s="6"/>
      <c r="BA6899" s="6"/>
      <c r="BB6899" s="6"/>
      <c r="BC6899" s="6"/>
      <c r="BD6899" s="6"/>
      <c r="BE6899" s="6"/>
      <c r="BF6899" s="6"/>
      <c r="BG6899" s="6"/>
    </row>
    <row r="6900" spans="34:59" x14ac:dyDescent="0.25">
      <c r="AH6900" s="10"/>
      <c r="AI6900" s="6"/>
      <c r="AJ6900" s="10"/>
      <c r="AK6900" s="10"/>
      <c r="AL6900" s="10"/>
      <c r="AM6900" s="10"/>
      <c r="AN6900" s="10"/>
      <c r="AO6900" s="10"/>
      <c r="AP6900" s="10"/>
      <c r="AQ6900" s="10"/>
      <c r="AR6900" s="10"/>
      <c r="AS6900" s="10"/>
      <c r="AT6900" s="10"/>
      <c r="AU6900" s="10"/>
      <c r="AV6900" s="10"/>
      <c r="AW6900" s="10"/>
      <c r="AX6900" s="10"/>
      <c r="AY6900" s="10"/>
      <c r="AZ6900" s="10"/>
      <c r="BA6900" s="10"/>
      <c r="BB6900" s="10"/>
      <c r="BC6900" s="10"/>
      <c r="BD6900" s="10"/>
      <c r="BE6900" s="10"/>
      <c r="BF6900" s="10"/>
      <c r="BG6900" s="6"/>
    </row>
    <row r="6901" spans="34:59" x14ac:dyDescent="0.25">
      <c r="AH6901" s="6"/>
      <c r="AI6901" s="6"/>
      <c r="AJ6901" s="6"/>
      <c r="AK6901" s="6"/>
      <c r="AL6901" s="6"/>
      <c r="AM6901" s="6"/>
      <c r="AN6901" s="6"/>
      <c r="AO6901" s="6"/>
      <c r="AP6901" s="6"/>
      <c r="AQ6901" s="6"/>
      <c r="AR6901" s="6"/>
      <c r="AS6901" s="6"/>
      <c r="AT6901" s="6"/>
      <c r="AU6901" s="6"/>
      <c r="AV6901" s="6"/>
      <c r="AW6901" s="6"/>
      <c r="AX6901" s="6"/>
      <c r="AY6901" s="6"/>
      <c r="AZ6901" s="6"/>
      <c r="BA6901" s="6"/>
      <c r="BB6901" s="6"/>
      <c r="BC6901" s="6"/>
      <c r="BD6901" s="6"/>
      <c r="BE6901" s="6"/>
      <c r="BF6901" s="6"/>
      <c r="BG6901" s="10"/>
    </row>
    <row r="6902" spans="34:59" x14ac:dyDescent="0.25">
      <c r="AH6902" s="10"/>
      <c r="AI6902" s="6"/>
    </row>
    <row r="6903" spans="34:59" x14ac:dyDescent="0.25">
      <c r="AH6903" s="6"/>
      <c r="AI6903" s="6"/>
      <c r="AJ6903" s="6"/>
      <c r="AK6903" s="6"/>
      <c r="AL6903" s="6"/>
      <c r="AM6903" s="6"/>
      <c r="AN6903" s="6"/>
      <c r="AO6903" s="6"/>
      <c r="AP6903" s="6"/>
      <c r="AQ6903" s="6"/>
      <c r="AR6903" s="6"/>
      <c r="AS6903" s="6"/>
      <c r="AT6903" s="6"/>
      <c r="AU6903" s="6"/>
      <c r="AV6903" s="6"/>
      <c r="AW6903" s="6"/>
      <c r="AX6903" s="6"/>
      <c r="AY6903" s="6"/>
      <c r="AZ6903" s="6"/>
      <c r="BA6903" s="6"/>
      <c r="BB6903" s="6"/>
      <c r="BC6903" s="6"/>
      <c r="BD6903" s="6"/>
      <c r="BE6903" s="6"/>
      <c r="BF6903" s="6"/>
      <c r="BG6903" s="6"/>
    </row>
    <row r="6904" spans="34:59" x14ac:dyDescent="0.25">
      <c r="AH6904" s="10"/>
      <c r="AI6904" s="6"/>
      <c r="AJ6904" s="10"/>
      <c r="AK6904" s="10"/>
      <c r="AL6904" s="10"/>
      <c r="AM6904" s="10"/>
      <c r="AN6904" s="10"/>
      <c r="AO6904" s="10"/>
      <c r="AP6904" s="10"/>
      <c r="AQ6904" s="10"/>
      <c r="AR6904" s="10"/>
      <c r="AS6904" s="10"/>
      <c r="AT6904" s="10"/>
      <c r="AU6904" s="10"/>
      <c r="AV6904" s="10"/>
      <c r="AW6904" s="10"/>
      <c r="AX6904" s="10"/>
      <c r="AY6904" s="10"/>
      <c r="AZ6904" s="10"/>
      <c r="BA6904" s="10"/>
      <c r="BB6904" s="10"/>
      <c r="BC6904" s="10"/>
      <c r="BD6904" s="10"/>
      <c r="BE6904" s="10"/>
      <c r="BF6904" s="10"/>
      <c r="BG6904" s="6"/>
    </row>
    <row r="6905" spans="34:59" x14ac:dyDescent="0.25">
      <c r="AH6905" s="6"/>
      <c r="AI6905" s="6"/>
      <c r="AJ6905" s="6"/>
      <c r="AK6905" s="6"/>
      <c r="AL6905" s="6"/>
      <c r="AM6905" s="6"/>
      <c r="AN6905" s="6"/>
      <c r="AO6905" s="6"/>
      <c r="AP6905" s="6"/>
      <c r="AQ6905" s="6"/>
      <c r="AR6905" s="6"/>
      <c r="AS6905" s="6"/>
      <c r="AT6905" s="6"/>
      <c r="AU6905" s="6"/>
      <c r="AV6905" s="6"/>
      <c r="AW6905" s="6"/>
      <c r="AX6905" s="6"/>
      <c r="AY6905" s="6"/>
      <c r="AZ6905" s="6"/>
      <c r="BA6905" s="6"/>
      <c r="BB6905" s="6"/>
      <c r="BC6905" s="6"/>
      <c r="BD6905" s="6"/>
      <c r="BE6905" s="6"/>
      <c r="BF6905" s="6"/>
      <c r="BG6905" s="10"/>
    </row>
    <row r="6906" spans="34:59" x14ac:dyDescent="0.25">
      <c r="AH6906" s="10"/>
      <c r="AI6906" s="6"/>
    </row>
    <row r="6907" spans="34:59" x14ac:dyDescent="0.25">
      <c r="AH6907" s="6"/>
      <c r="AI6907" s="6"/>
      <c r="AJ6907" s="6"/>
      <c r="AK6907" s="6"/>
      <c r="AL6907" s="6"/>
      <c r="AM6907" s="6"/>
      <c r="AN6907" s="6"/>
      <c r="AO6907" s="6"/>
      <c r="AP6907" s="6"/>
      <c r="AQ6907" s="6"/>
      <c r="AR6907" s="6"/>
      <c r="AS6907" s="6"/>
      <c r="AT6907" s="6"/>
      <c r="AU6907" s="6"/>
      <c r="AV6907" s="6"/>
      <c r="AW6907" s="6"/>
      <c r="AX6907" s="6"/>
      <c r="AY6907" s="6"/>
      <c r="AZ6907" s="6"/>
      <c r="BA6907" s="6"/>
      <c r="BB6907" s="6"/>
      <c r="BC6907" s="6"/>
      <c r="BD6907" s="6"/>
      <c r="BE6907" s="6"/>
      <c r="BF6907" s="6"/>
      <c r="BG6907" s="6"/>
    </row>
    <row r="6908" spans="34:59" x14ac:dyDescent="0.25">
      <c r="AH6908" s="10"/>
      <c r="AI6908" s="6"/>
      <c r="AJ6908" s="10"/>
      <c r="AK6908" s="10"/>
      <c r="AL6908" s="10"/>
      <c r="AM6908" s="10"/>
      <c r="AN6908" s="10"/>
      <c r="AO6908" s="10"/>
      <c r="AP6908" s="10"/>
      <c r="AQ6908" s="10"/>
      <c r="AR6908" s="10"/>
      <c r="AS6908" s="10"/>
      <c r="AT6908" s="10"/>
      <c r="AU6908" s="10"/>
      <c r="AV6908" s="10"/>
      <c r="AW6908" s="10"/>
      <c r="AX6908" s="10"/>
      <c r="AY6908" s="10"/>
      <c r="AZ6908" s="10"/>
      <c r="BA6908" s="10"/>
      <c r="BB6908" s="10"/>
      <c r="BC6908" s="10"/>
      <c r="BD6908" s="10"/>
      <c r="BE6908" s="10"/>
      <c r="BF6908" s="10"/>
      <c r="BG6908" s="6"/>
    </row>
    <row r="6909" spans="34:59" x14ac:dyDescent="0.25">
      <c r="AH6909" s="6"/>
      <c r="AI6909" s="6"/>
      <c r="AJ6909" s="6"/>
      <c r="AK6909" s="6"/>
      <c r="AL6909" s="6"/>
      <c r="AM6909" s="6"/>
      <c r="AN6909" s="6"/>
      <c r="AO6909" s="6"/>
      <c r="AP6909" s="6"/>
      <c r="AQ6909" s="6"/>
      <c r="AR6909" s="6"/>
      <c r="AS6909" s="6"/>
      <c r="AT6909" s="6"/>
      <c r="AU6909" s="6"/>
      <c r="AV6909" s="6"/>
      <c r="AW6909" s="6"/>
      <c r="AX6909" s="6"/>
      <c r="AY6909" s="6"/>
      <c r="AZ6909" s="6"/>
      <c r="BA6909" s="6"/>
      <c r="BB6909" s="6"/>
      <c r="BC6909" s="6"/>
      <c r="BD6909" s="6"/>
      <c r="BE6909" s="6"/>
      <c r="BF6909" s="6"/>
      <c r="BG6909" s="10"/>
    </row>
    <row r="6910" spans="34:59" x14ac:dyDescent="0.25">
      <c r="AH6910" s="10"/>
      <c r="AI6910" s="6"/>
    </row>
    <row r="6911" spans="34:59" x14ac:dyDescent="0.25">
      <c r="AH6911" s="6"/>
      <c r="AI6911" s="6"/>
      <c r="AJ6911" s="6"/>
      <c r="AK6911" s="6"/>
      <c r="AL6911" s="6"/>
      <c r="AM6911" s="6"/>
      <c r="AN6911" s="6"/>
      <c r="AO6911" s="6"/>
      <c r="AP6911" s="6"/>
      <c r="AQ6911" s="6"/>
      <c r="AR6911" s="6"/>
      <c r="AS6911" s="6"/>
      <c r="AT6911" s="6"/>
      <c r="AU6911" s="6"/>
      <c r="AV6911" s="6"/>
      <c r="AW6911" s="6"/>
      <c r="AX6911" s="6"/>
      <c r="AY6911" s="6"/>
      <c r="AZ6911" s="6"/>
      <c r="BA6911" s="6"/>
      <c r="BB6911" s="6"/>
      <c r="BC6911" s="6"/>
      <c r="BD6911" s="6"/>
      <c r="BE6911" s="6"/>
      <c r="BF6911" s="6"/>
      <c r="BG6911" s="6"/>
    </row>
    <row r="6912" spans="34:59" x14ac:dyDescent="0.25">
      <c r="AH6912" s="10"/>
      <c r="AI6912" s="6"/>
      <c r="AJ6912" s="10"/>
      <c r="AK6912" s="10"/>
      <c r="AL6912" s="10"/>
      <c r="AM6912" s="10"/>
      <c r="AN6912" s="10"/>
      <c r="AO6912" s="10"/>
      <c r="AP6912" s="10"/>
      <c r="AQ6912" s="10"/>
      <c r="AR6912" s="10"/>
      <c r="AS6912" s="10"/>
      <c r="AT6912" s="10"/>
      <c r="AU6912" s="10"/>
      <c r="AV6912" s="10"/>
      <c r="AW6912" s="10"/>
      <c r="AX6912" s="10"/>
      <c r="AY6912" s="10"/>
      <c r="AZ6912" s="10"/>
      <c r="BA6912" s="10"/>
      <c r="BB6912" s="10"/>
      <c r="BC6912" s="10"/>
      <c r="BD6912" s="10"/>
      <c r="BE6912" s="10"/>
      <c r="BF6912" s="10"/>
      <c r="BG6912" s="6"/>
    </row>
    <row r="6913" spans="34:59" x14ac:dyDescent="0.25">
      <c r="AH6913" s="6"/>
      <c r="AI6913" s="6"/>
      <c r="AJ6913" s="6"/>
      <c r="AK6913" s="6"/>
      <c r="AL6913" s="6"/>
      <c r="AM6913" s="6"/>
      <c r="AN6913" s="6"/>
      <c r="AO6913" s="6"/>
      <c r="AP6913" s="6"/>
      <c r="AQ6913" s="6"/>
      <c r="AR6913" s="6"/>
      <c r="AS6913" s="6"/>
      <c r="AT6913" s="6"/>
      <c r="AU6913" s="6"/>
      <c r="AV6913" s="6"/>
      <c r="AW6913" s="6"/>
      <c r="AX6913" s="6"/>
      <c r="AY6913" s="6"/>
      <c r="AZ6913" s="6"/>
      <c r="BA6913" s="6"/>
      <c r="BB6913" s="6"/>
      <c r="BC6913" s="6"/>
      <c r="BD6913" s="6"/>
      <c r="BE6913" s="6"/>
      <c r="BF6913" s="6"/>
      <c r="BG6913" s="10"/>
    </row>
    <row r="6914" spans="34:59" x14ac:dyDescent="0.25">
      <c r="AH6914" s="10"/>
      <c r="AI6914" s="6"/>
    </row>
    <row r="6915" spans="34:59" x14ac:dyDescent="0.25">
      <c r="AH6915" s="6"/>
      <c r="AI6915" s="6"/>
      <c r="AJ6915" s="6"/>
      <c r="AK6915" s="6"/>
      <c r="AL6915" s="6"/>
      <c r="AM6915" s="6"/>
      <c r="AN6915" s="6"/>
      <c r="AO6915" s="6"/>
      <c r="AP6915" s="6"/>
      <c r="AQ6915" s="6"/>
      <c r="AR6915" s="6"/>
      <c r="AS6915" s="6"/>
      <c r="AT6915" s="6"/>
      <c r="AU6915" s="6"/>
      <c r="AV6915" s="6"/>
      <c r="AW6915" s="6"/>
      <c r="AX6915" s="6"/>
      <c r="AY6915" s="6"/>
      <c r="AZ6915" s="6"/>
      <c r="BA6915" s="6"/>
      <c r="BB6915" s="6"/>
      <c r="BC6915" s="6"/>
      <c r="BD6915" s="6"/>
      <c r="BE6915" s="6"/>
      <c r="BF6915" s="6"/>
      <c r="BG6915" s="6"/>
    </row>
    <row r="6916" spans="34:59" x14ac:dyDescent="0.25">
      <c r="AH6916" s="10"/>
      <c r="AI6916" s="6"/>
      <c r="AJ6916" s="10"/>
      <c r="AK6916" s="10"/>
      <c r="AL6916" s="10"/>
      <c r="AM6916" s="10"/>
      <c r="AN6916" s="10"/>
      <c r="AO6916" s="10"/>
      <c r="AP6916" s="10"/>
      <c r="AQ6916" s="10"/>
      <c r="AR6916" s="10"/>
      <c r="AS6916" s="10"/>
      <c r="AT6916" s="10"/>
      <c r="AU6916" s="10"/>
      <c r="AV6916" s="10"/>
      <c r="AW6916" s="10"/>
      <c r="AX6916" s="10"/>
      <c r="AY6916" s="10"/>
      <c r="AZ6916" s="10"/>
      <c r="BA6916" s="10"/>
      <c r="BB6916" s="10"/>
      <c r="BC6916" s="10"/>
      <c r="BD6916" s="10"/>
      <c r="BE6916" s="10"/>
      <c r="BF6916" s="10"/>
      <c r="BG6916" s="6"/>
    </row>
    <row r="6917" spans="34:59" x14ac:dyDescent="0.25">
      <c r="AH6917" s="6"/>
      <c r="AI6917" s="6"/>
      <c r="AJ6917" s="6"/>
      <c r="AK6917" s="6"/>
      <c r="AL6917" s="6"/>
      <c r="AM6917" s="6"/>
      <c r="AN6917" s="6"/>
      <c r="AO6917" s="6"/>
      <c r="AP6917" s="6"/>
      <c r="AQ6917" s="6"/>
      <c r="AR6917" s="6"/>
      <c r="AS6917" s="6"/>
      <c r="AT6917" s="6"/>
      <c r="AU6917" s="6"/>
      <c r="AV6917" s="6"/>
      <c r="AW6917" s="6"/>
      <c r="AX6917" s="6"/>
      <c r="AY6917" s="6"/>
      <c r="AZ6917" s="6"/>
      <c r="BA6917" s="6"/>
      <c r="BB6917" s="6"/>
      <c r="BC6917" s="6"/>
      <c r="BD6917" s="6"/>
      <c r="BE6917" s="6"/>
      <c r="BF6917" s="6"/>
      <c r="BG6917" s="10"/>
    </row>
    <row r="6918" spans="34:59" x14ac:dyDescent="0.25">
      <c r="AH6918" s="10"/>
      <c r="AI6918" s="6"/>
    </row>
    <row r="6919" spans="34:59" x14ac:dyDescent="0.25">
      <c r="AH6919" s="6"/>
      <c r="AI6919" s="6"/>
      <c r="AJ6919" s="6"/>
      <c r="AK6919" s="6"/>
      <c r="AL6919" s="6"/>
      <c r="AM6919" s="6"/>
      <c r="AN6919" s="6"/>
      <c r="AO6919" s="6"/>
      <c r="AP6919" s="6"/>
      <c r="AQ6919" s="6"/>
      <c r="AR6919" s="6"/>
      <c r="AS6919" s="6"/>
      <c r="AT6919" s="6"/>
      <c r="AU6919" s="6"/>
      <c r="AV6919" s="6"/>
      <c r="AW6919" s="6"/>
      <c r="AX6919" s="6"/>
      <c r="AY6919" s="6"/>
      <c r="AZ6919" s="6"/>
      <c r="BA6919" s="6"/>
      <c r="BB6919" s="6"/>
      <c r="BC6919" s="6"/>
      <c r="BD6919" s="6"/>
      <c r="BE6919" s="6"/>
      <c r="BF6919" s="6"/>
      <c r="BG6919" s="6"/>
    </row>
    <row r="6920" spans="34:59" x14ac:dyDescent="0.25">
      <c r="AH6920" s="10"/>
      <c r="AI6920" s="6"/>
      <c r="AJ6920" s="10"/>
      <c r="AK6920" s="10"/>
      <c r="AL6920" s="10"/>
      <c r="AM6920" s="10"/>
      <c r="AN6920" s="10"/>
      <c r="AO6920" s="10"/>
      <c r="AP6920" s="10"/>
      <c r="AQ6920" s="10"/>
      <c r="AR6920" s="10"/>
      <c r="AS6920" s="10"/>
      <c r="AT6920" s="10"/>
      <c r="AU6920" s="10"/>
      <c r="AV6920" s="10"/>
      <c r="AW6920" s="10"/>
      <c r="AX6920" s="10"/>
      <c r="AY6920" s="10"/>
      <c r="AZ6920" s="10"/>
      <c r="BA6920" s="10"/>
      <c r="BB6920" s="10"/>
      <c r="BC6920" s="10"/>
      <c r="BD6920" s="10"/>
      <c r="BE6920" s="10"/>
      <c r="BF6920" s="10"/>
      <c r="BG6920" s="6"/>
    </row>
    <row r="6921" spans="34:59" x14ac:dyDescent="0.25">
      <c r="AH6921" s="6"/>
      <c r="AI6921" s="6"/>
      <c r="AJ6921" s="6"/>
      <c r="AK6921" s="6"/>
      <c r="AL6921" s="6"/>
      <c r="AM6921" s="6"/>
      <c r="AN6921" s="6"/>
      <c r="AO6921" s="6"/>
      <c r="AP6921" s="6"/>
      <c r="AQ6921" s="6"/>
      <c r="AR6921" s="6"/>
      <c r="AS6921" s="6"/>
      <c r="AT6921" s="6"/>
      <c r="AU6921" s="6"/>
      <c r="AV6921" s="6"/>
      <c r="AW6921" s="6"/>
      <c r="AX6921" s="6"/>
      <c r="AY6921" s="6"/>
      <c r="AZ6921" s="6"/>
      <c r="BA6921" s="6"/>
      <c r="BB6921" s="6"/>
      <c r="BC6921" s="6"/>
      <c r="BD6921" s="6"/>
      <c r="BE6921" s="6"/>
      <c r="BF6921" s="6"/>
      <c r="BG6921" s="10"/>
    </row>
    <row r="6922" spans="34:59" x14ac:dyDescent="0.25">
      <c r="AH6922" s="10"/>
      <c r="AI6922" s="6"/>
    </row>
    <row r="6923" spans="34:59" x14ac:dyDescent="0.25">
      <c r="AH6923" s="6"/>
      <c r="AI6923" s="6"/>
      <c r="AJ6923" s="6"/>
      <c r="AK6923" s="6"/>
      <c r="AL6923" s="6"/>
      <c r="AM6923" s="6"/>
      <c r="AN6923" s="6"/>
      <c r="AO6923" s="6"/>
      <c r="AP6923" s="6"/>
      <c r="AQ6923" s="6"/>
      <c r="AR6923" s="6"/>
      <c r="AS6923" s="6"/>
      <c r="AT6923" s="6"/>
      <c r="AU6923" s="6"/>
      <c r="AV6923" s="6"/>
      <c r="AW6923" s="6"/>
      <c r="AX6923" s="6"/>
      <c r="AY6923" s="6"/>
      <c r="AZ6923" s="6"/>
      <c r="BA6923" s="6"/>
      <c r="BB6923" s="6"/>
      <c r="BC6923" s="6"/>
      <c r="BD6923" s="6"/>
      <c r="BE6923" s="6"/>
      <c r="BF6923" s="6"/>
      <c r="BG6923" s="6"/>
    </row>
    <row r="6924" spans="34:59" x14ac:dyDescent="0.25">
      <c r="AH6924" s="10"/>
      <c r="AI6924" s="6"/>
      <c r="AJ6924" s="10"/>
      <c r="AK6924" s="10"/>
      <c r="AL6924" s="10"/>
      <c r="AM6924" s="10"/>
      <c r="AN6924" s="10"/>
      <c r="AO6924" s="10"/>
      <c r="AP6924" s="10"/>
      <c r="AQ6924" s="10"/>
      <c r="AR6924" s="10"/>
      <c r="AS6924" s="10"/>
      <c r="AT6924" s="10"/>
      <c r="AU6924" s="10"/>
      <c r="AV6924" s="10"/>
      <c r="AW6924" s="10"/>
      <c r="AX6924" s="10"/>
      <c r="AY6924" s="10"/>
      <c r="AZ6924" s="10"/>
      <c r="BA6924" s="10"/>
      <c r="BB6924" s="10"/>
      <c r="BC6924" s="10"/>
      <c r="BD6924" s="10"/>
      <c r="BE6924" s="10"/>
      <c r="BF6924" s="10"/>
      <c r="BG6924" s="6"/>
    </row>
    <row r="6925" spans="34:59" x14ac:dyDescent="0.25">
      <c r="AH6925" s="6"/>
      <c r="AI6925" s="6"/>
      <c r="AJ6925" s="6"/>
      <c r="AK6925" s="6"/>
      <c r="AL6925" s="6"/>
      <c r="AM6925" s="6"/>
      <c r="AN6925" s="6"/>
      <c r="AO6925" s="6"/>
      <c r="AP6925" s="6"/>
      <c r="AQ6925" s="6"/>
      <c r="AR6925" s="6"/>
      <c r="AS6925" s="6"/>
      <c r="AT6925" s="6"/>
      <c r="AU6925" s="6"/>
      <c r="AV6925" s="6"/>
      <c r="AW6925" s="6"/>
      <c r="AX6925" s="6"/>
      <c r="AY6925" s="6"/>
      <c r="AZ6925" s="6"/>
      <c r="BA6925" s="6"/>
      <c r="BB6925" s="6"/>
      <c r="BC6925" s="6"/>
      <c r="BD6925" s="6"/>
      <c r="BE6925" s="6"/>
      <c r="BF6925" s="6"/>
      <c r="BG6925" s="10"/>
    </row>
    <row r="6926" spans="34:59" x14ac:dyDescent="0.25">
      <c r="AH6926" s="10"/>
      <c r="AI6926" s="6"/>
    </row>
    <row r="6927" spans="34:59" x14ac:dyDescent="0.25">
      <c r="AH6927" s="6"/>
      <c r="AI6927" s="6"/>
      <c r="AJ6927" s="6"/>
      <c r="AK6927" s="6"/>
      <c r="AL6927" s="6"/>
      <c r="AM6927" s="6"/>
      <c r="AN6927" s="6"/>
      <c r="AO6927" s="6"/>
      <c r="AP6927" s="6"/>
      <c r="AQ6927" s="6"/>
      <c r="AR6927" s="6"/>
      <c r="AS6927" s="6"/>
      <c r="AT6927" s="6"/>
      <c r="AU6927" s="6"/>
      <c r="AV6927" s="6"/>
      <c r="AW6927" s="6"/>
      <c r="AX6927" s="6"/>
      <c r="AY6927" s="6"/>
      <c r="AZ6927" s="6"/>
      <c r="BA6927" s="6"/>
      <c r="BB6927" s="6"/>
      <c r="BC6927" s="6"/>
      <c r="BD6927" s="6"/>
      <c r="BE6927" s="6"/>
      <c r="BF6927" s="6"/>
      <c r="BG6927" s="6"/>
    </row>
    <row r="6928" spans="34:59" x14ac:dyDescent="0.25">
      <c r="AH6928" s="10"/>
      <c r="AI6928" s="6"/>
      <c r="AJ6928" s="10"/>
      <c r="AK6928" s="10"/>
      <c r="AL6928" s="10"/>
      <c r="AM6928" s="10"/>
      <c r="AN6928" s="10"/>
      <c r="AO6928" s="10"/>
      <c r="AP6928" s="10"/>
      <c r="AQ6928" s="10"/>
      <c r="AR6928" s="10"/>
      <c r="AS6928" s="10"/>
      <c r="AT6928" s="10"/>
      <c r="AU6928" s="10"/>
      <c r="AV6928" s="10"/>
      <c r="AW6928" s="10"/>
      <c r="AX6928" s="10"/>
      <c r="AY6928" s="10"/>
      <c r="AZ6928" s="10"/>
      <c r="BA6928" s="10"/>
      <c r="BB6928" s="10"/>
      <c r="BC6928" s="10"/>
      <c r="BD6928" s="10"/>
      <c r="BE6928" s="10"/>
      <c r="BF6928" s="10"/>
      <c r="BG6928" s="6"/>
    </row>
    <row r="6929" spans="34:59" x14ac:dyDescent="0.25">
      <c r="AH6929" s="6"/>
      <c r="AI6929" s="6"/>
      <c r="AJ6929" s="6"/>
      <c r="AK6929" s="6"/>
      <c r="AL6929" s="6"/>
      <c r="AM6929" s="6"/>
      <c r="AN6929" s="6"/>
      <c r="AO6929" s="6"/>
      <c r="AP6929" s="6"/>
      <c r="AQ6929" s="6"/>
      <c r="AR6929" s="6"/>
      <c r="AS6929" s="6"/>
      <c r="AT6929" s="6"/>
      <c r="AU6929" s="6"/>
      <c r="AV6929" s="6"/>
      <c r="AW6929" s="6"/>
      <c r="AX6929" s="6"/>
      <c r="AY6929" s="6"/>
      <c r="AZ6929" s="6"/>
      <c r="BA6929" s="6"/>
      <c r="BB6929" s="6"/>
      <c r="BC6929" s="6"/>
      <c r="BD6929" s="6"/>
      <c r="BE6929" s="6"/>
      <c r="BF6929" s="6"/>
      <c r="BG6929" s="10"/>
    </row>
    <row r="6930" spans="34:59" x14ac:dyDescent="0.25">
      <c r="AH6930" s="10"/>
      <c r="AI6930" s="6"/>
    </row>
    <row r="6931" spans="34:59" x14ac:dyDescent="0.25">
      <c r="AH6931" s="6"/>
      <c r="AI6931" s="6"/>
      <c r="AJ6931" s="6"/>
      <c r="AK6931" s="6"/>
      <c r="AL6931" s="6"/>
      <c r="AM6931" s="6"/>
      <c r="AN6931" s="6"/>
      <c r="AO6931" s="6"/>
      <c r="AP6931" s="6"/>
      <c r="AQ6931" s="6"/>
      <c r="AR6931" s="6"/>
      <c r="AS6931" s="6"/>
      <c r="AT6931" s="6"/>
      <c r="AU6931" s="6"/>
      <c r="AV6931" s="6"/>
      <c r="AW6931" s="6"/>
      <c r="AX6931" s="6"/>
      <c r="AY6931" s="6"/>
      <c r="AZ6931" s="6"/>
      <c r="BA6931" s="6"/>
      <c r="BB6931" s="6"/>
      <c r="BC6931" s="6"/>
      <c r="BD6931" s="6"/>
      <c r="BE6931" s="6"/>
      <c r="BF6931" s="6"/>
      <c r="BG6931" s="6"/>
    </row>
    <row r="6932" spans="34:59" x14ac:dyDescent="0.25">
      <c r="AH6932" s="10"/>
      <c r="AI6932" s="6"/>
      <c r="AJ6932" s="10"/>
      <c r="AK6932" s="10"/>
      <c r="AL6932" s="10"/>
      <c r="AM6932" s="10"/>
      <c r="AN6932" s="10"/>
      <c r="AO6932" s="10"/>
      <c r="AP6932" s="10"/>
      <c r="AQ6932" s="10"/>
      <c r="AR6932" s="10"/>
      <c r="AS6932" s="10"/>
      <c r="AT6932" s="10"/>
      <c r="AU6932" s="10"/>
      <c r="AV6932" s="10"/>
      <c r="AW6932" s="10"/>
      <c r="AX6932" s="10"/>
      <c r="AY6932" s="10"/>
      <c r="AZ6932" s="10"/>
      <c r="BA6932" s="10"/>
      <c r="BB6932" s="10"/>
      <c r="BC6932" s="10"/>
      <c r="BD6932" s="10"/>
      <c r="BE6932" s="10"/>
      <c r="BF6932" s="10"/>
      <c r="BG6932" s="6"/>
    </row>
    <row r="6933" spans="34:59" x14ac:dyDescent="0.25">
      <c r="AH6933" s="6"/>
      <c r="AI6933" s="6"/>
      <c r="AJ6933" s="6"/>
      <c r="AK6933" s="6"/>
      <c r="AL6933" s="6"/>
      <c r="AM6933" s="6"/>
      <c r="AN6933" s="6"/>
      <c r="AO6933" s="6"/>
      <c r="AP6933" s="6"/>
      <c r="AQ6933" s="6"/>
      <c r="AR6933" s="6"/>
      <c r="AS6933" s="6"/>
      <c r="AT6933" s="6"/>
      <c r="AU6933" s="6"/>
      <c r="AV6933" s="6"/>
      <c r="AW6933" s="6"/>
      <c r="AX6933" s="6"/>
      <c r="AY6933" s="6"/>
      <c r="AZ6933" s="6"/>
      <c r="BA6933" s="6"/>
      <c r="BB6933" s="6"/>
      <c r="BC6933" s="6"/>
      <c r="BD6933" s="6"/>
      <c r="BE6933" s="6"/>
      <c r="BF6933" s="6"/>
      <c r="BG6933" s="10"/>
    </row>
    <row r="6934" spans="34:59" x14ac:dyDescent="0.25">
      <c r="AH6934" s="10"/>
      <c r="AI6934" s="6"/>
    </row>
    <row r="6935" spans="34:59" x14ac:dyDescent="0.25">
      <c r="AH6935" s="6"/>
      <c r="AI6935" s="6"/>
      <c r="AJ6935" s="6"/>
      <c r="AK6935" s="6"/>
      <c r="AL6935" s="6"/>
      <c r="AM6935" s="6"/>
      <c r="AN6935" s="6"/>
      <c r="AO6935" s="6"/>
      <c r="AP6935" s="6"/>
      <c r="AQ6935" s="6"/>
      <c r="AR6935" s="6"/>
      <c r="AS6935" s="6"/>
      <c r="AT6935" s="6"/>
      <c r="AU6935" s="6"/>
      <c r="AV6935" s="6"/>
      <c r="AW6935" s="6"/>
      <c r="AX6935" s="6"/>
      <c r="AY6935" s="6"/>
      <c r="AZ6935" s="6"/>
      <c r="BA6935" s="6"/>
      <c r="BB6935" s="6"/>
      <c r="BC6935" s="6"/>
      <c r="BD6935" s="6"/>
      <c r="BE6935" s="6"/>
      <c r="BF6935" s="6"/>
      <c r="BG6935" s="6"/>
    </row>
    <row r="6936" spans="34:59" x14ac:dyDescent="0.25">
      <c r="AH6936" s="10"/>
      <c r="AI6936" s="6"/>
      <c r="AJ6936" s="10"/>
      <c r="AK6936" s="10"/>
      <c r="AL6936" s="10"/>
      <c r="AM6936" s="10"/>
      <c r="AN6936" s="10"/>
      <c r="AO6936" s="10"/>
      <c r="AP6936" s="10"/>
      <c r="AQ6936" s="10"/>
      <c r="AR6936" s="10"/>
      <c r="AS6936" s="10"/>
      <c r="AT6936" s="10"/>
      <c r="AU6936" s="10"/>
      <c r="AV6936" s="10"/>
      <c r="AW6936" s="10"/>
      <c r="AX6936" s="10"/>
      <c r="AY6936" s="10"/>
      <c r="AZ6936" s="10"/>
      <c r="BA6936" s="10"/>
      <c r="BB6936" s="10"/>
      <c r="BC6936" s="10"/>
      <c r="BD6936" s="10"/>
      <c r="BE6936" s="10"/>
      <c r="BF6936" s="10"/>
      <c r="BG6936" s="6"/>
    </row>
    <row r="6937" spans="34:59" x14ac:dyDescent="0.25">
      <c r="AH6937" s="6"/>
      <c r="AI6937" s="6"/>
      <c r="AJ6937" s="6"/>
      <c r="AK6937" s="6"/>
      <c r="AL6937" s="6"/>
      <c r="AM6937" s="6"/>
      <c r="AN6937" s="6"/>
      <c r="AO6937" s="6"/>
      <c r="AP6937" s="6"/>
      <c r="AQ6937" s="6"/>
      <c r="AR6937" s="6"/>
      <c r="AS6937" s="6"/>
      <c r="AT6937" s="6"/>
      <c r="AU6937" s="6"/>
      <c r="AV6937" s="6"/>
      <c r="AW6937" s="6"/>
      <c r="AX6937" s="6"/>
      <c r="AY6937" s="6"/>
      <c r="AZ6937" s="6"/>
      <c r="BA6937" s="6"/>
      <c r="BB6937" s="6"/>
      <c r="BC6937" s="6"/>
      <c r="BD6937" s="6"/>
      <c r="BE6937" s="6"/>
      <c r="BF6937" s="6"/>
      <c r="BG6937" s="10"/>
    </row>
    <row r="6938" spans="34:59" x14ac:dyDescent="0.25">
      <c r="AH6938" s="10"/>
      <c r="AI6938" s="6"/>
    </row>
    <row r="6939" spans="34:59" x14ac:dyDescent="0.25">
      <c r="AH6939" s="6"/>
      <c r="AI6939" s="6"/>
      <c r="AJ6939" s="6"/>
      <c r="AK6939" s="6"/>
      <c r="AL6939" s="6"/>
      <c r="AM6939" s="6"/>
      <c r="AN6939" s="6"/>
      <c r="AO6939" s="6"/>
      <c r="AP6939" s="6"/>
      <c r="AQ6939" s="6"/>
      <c r="AR6939" s="6"/>
      <c r="AS6939" s="6"/>
      <c r="AT6939" s="6"/>
      <c r="AU6939" s="6"/>
      <c r="AV6939" s="6"/>
      <c r="AW6939" s="6"/>
      <c r="AX6939" s="6"/>
      <c r="AY6939" s="6"/>
      <c r="AZ6939" s="6"/>
      <c r="BA6939" s="6"/>
      <c r="BB6939" s="6"/>
      <c r="BC6939" s="6"/>
      <c r="BD6939" s="6"/>
      <c r="BE6939" s="6"/>
      <c r="BF6939" s="6"/>
      <c r="BG6939" s="6"/>
    </row>
    <row r="6940" spans="34:59" x14ac:dyDescent="0.25">
      <c r="AH6940" s="10"/>
      <c r="AI6940" s="6"/>
      <c r="AJ6940" s="10"/>
      <c r="AK6940" s="10"/>
      <c r="AL6940" s="10"/>
      <c r="AM6940" s="10"/>
      <c r="AN6940" s="10"/>
      <c r="AO6940" s="10"/>
      <c r="AP6940" s="10"/>
      <c r="AQ6940" s="10"/>
      <c r="AR6940" s="10"/>
      <c r="AS6940" s="10"/>
      <c r="AT6940" s="10"/>
      <c r="AU6940" s="10"/>
      <c r="AV6940" s="10"/>
      <c r="AW6940" s="10"/>
      <c r="AX6940" s="10"/>
      <c r="AY6940" s="10"/>
      <c r="AZ6940" s="10"/>
      <c r="BA6940" s="10"/>
      <c r="BB6940" s="10"/>
      <c r="BC6940" s="10"/>
      <c r="BD6940" s="10"/>
      <c r="BE6940" s="10"/>
      <c r="BF6940" s="10"/>
      <c r="BG6940" s="6"/>
    </row>
    <row r="6941" spans="34:59" x14ac:dyDescent="0.25">
      <c r="AH6941" s="6"/>
      <c r="AI6941" s="6"/>
      <c r="AJ6941" s="6"/>
      <c r="AK6941" s="6"/>
      <c r="AL6941" s="6"/>
      <c r="AM6941" s="6"/>
      <c r="AN6941" s="6"/>
      <c r="AO6941" s="6"/>
      <c r="AP6941" s="6"/>
      <c r="AQ6941" s="6"/>
      <c r="AR6941" s="6"/>
      <c r="AS6941" s="6"/>
      <c r="AT6941" s="6"/>
      <c r="AU6941" s="6"/>
      <c r="AV6941" s="6"/>
      <c r="AW6941" s="6"/>
      <c r="AX6941" s="6"/>
      <c r="AY6941" s="6"/>
      <c r="AZ6941" s="6"/>
      <c r="BA6941" s="6"/>
      <c r="BB6941" s="6"/>
      <c r="BC6941" s="6"/>
      <c r="BD6941" s="6"/>
      <c r="BE6941" s="6"/>
      <c r="BF6941" s="6"/>
      <c r="BG6941" s="10"/>
    </row>
    <row r="6942" spans="34:59" x14ac:dyDescent="0.25">
      <c r="AH6942" s="10"/>
      <c r="AI6942" s="6"/>
    </row>
    <row r="6943" spans="34:59" x14ac:dyDescent="0.25">
      <c r="AH6943" s="6"/>
      <c r="AI6943" s="6"/>
      <c r="AJ6943" s="6"/>
      <c r="AK6943" s="6"/>
      <c r="AL6943" s="6"/>
      <c r="AM6943" s="6"/>
      <c r="AN6943" s="6"/>
      <c r="AO6943" s="6"/>
      <c r="AP6943" s="6"/>
      <c r="AQ6943" s="6"/>
      <c r="AR6943" s="6"/>
      <c r="AS6943" s="6"/>
      <c r="AT6943" s="6"/>
      <c r="AU6943" s="6"/>
      <c r="AV6943" s="6"/>
      <c r="AW6943" s="6"/>
      <c r="AX6943" s="6"/>
      <c r="AY6943" s="6"/>
      <c r="AZ6943" s="6"/>
      <c r="BA6943" s="6"/>
      <c r="BB6943" s="6"/>
      <c r="BC6943" s="6"/>
      <c r="BD6943" s="6"/>
      <c r="BE6943" s="6"/>
      <c r="BF6943" s="6"/>
      <c r="BG6943" s="6"/>
    </row>
    <row r="6944" spans="34:59" x14ac:dyDescent="0.25">
      <c r="AH6944" s="10"/>
      <c r="AI6944" s="6"/>
      <c r="AJ6944" s="10"/>
      <c r="AK6944" s="10"/>
      <c r="AL6944" s="10"/>
      <c r="AM6944" s="10"/>
      <c r="AN6944" s="10"/>
      <c r="AO6944" s="10"/>
      <c r="AP6944" s="10"/>
      <c r="AQ6944" s="10"/>
      <c r="AR6944" s="10"/>
      <c r="AS6944" s="10"/>
      <c r="AT6944" s="10"/>
      <c r="AU6944" s="10"/>
      <c r="AV6944" s="10"/>
      <c r="AW6944" s="10"/>
      <c r="AX6944" s="10"/>
      <c r="AY6944" s="10"/>
      <c r="AZ6944" s="10"/>
      <c r="BA6944" s="10"/>
      <c r="BB6944" s="10"/>
      <c r="BC6944" s="10"/>
      <c r="BD6944" s="10"/>
      <c r="BE6944" s="10"/>
      <c r="BF6944" s="10"/>
      <c r="BG6944" s="6"/>
    </row>
    <row r="6945" spans="34:59" x14ac:dyDescent="0.25">
      <c r="AH6945" s="6"/>
      <c r="AI6945" s="6"/>
      <c r="AJ6945" s="6"/>
      <c r="AK6945" s="6"/>
      <c r="AL6945" s="6"/>
      <c r="AM6945" s="6"/>
      <c r="AN6945" s="6"/>
      <c r="AO6945" s="6"/>
      <c r="AP6945" s="6"/>
      <c r="AQ6945" s="6"/>
      <c r="AR6945" s="6"/>
      <c r="AS6945" s="6"/>
      <c r="AT6945" s="6"/>
      <c r="AU6945" s="6"/>
      <c r="AV6945" s="6"/>
      <c r="AW6945" s="6"/>
      <c r="AX6945" s="6"/>
      <c r="AY6945" s="6"/>
      <c r="AZ6945" s="6"/>
      <c r="BA6945" s="6"/>
      <c r="BB6945" s="6"/>
      <c r="BC6945" s="6"/>
      <c r="BD6945" s="6"/>
      <c r="BE6945" s="6"/>
      <c r="BF6945" s="6"/>
      <c r="BG6945" s="10"/>
    </row>
    <row r="6946" spans="34:59" x14ac:dyDescent="0.25">
      <c r="AH6946" s="10"/>
      <c r="AI6946" s="6"/>
    </row>
    <row r="6947" spans="34:59" x14ac:dyDescent="0.25">
      <c r="AH6947" s="6"/>
      <c r="AI6947" s="6"/>
      <c r="AJ6947" s="6"/>
      <c r="AK6947" s="6"/>
      <c r="AL6947" s="6"/>
      <c r="AM6947" s="6"/>
      <c r="AN6947" s="6"/>
      <c r="AO6947" s="6"/>
      <c r="AP6947" s="6"/>
      <c r="AQ6947" s="6"/>
      <c r="AR6947" s="6"/>
      <c r="AS6947" s="6"/>
      <c r="AT6947" s="6"/>
      <c r="AU6947" s="6"/>
      <c r="AV6947" s="6"/>
      <c r="AW6947" s="6"/>
      <c r="AX6947" s="6"/>
      <c r="AY6947" s="6"/>
      <c r="AZ6947" s="6"/>
      <c r="BA6947" s="6"/>
      <c r="BB6947" s="6"/>
      <c r="BC6947" s="6"/>
      <c r="BD6947" s="6"/>
      <c r="BE6947" s="6"/>
      <c r="BF6947" s="6"/>
      <c r="BG6947" s="6"/>
    </row>
    <row r="6948" spans="34:59" x14ac:dyDescent="0.25">
      <c r="AH6948" s="10"/>
      <c r="AI6948" s="6"/>
      <c r="AJ6948" s="10"/>
      <c r="AK6948" s="10"/>
      <c r="AL6948" s="10"/>
      <c r="AM6948" s="10"/>
      <c r="AN6948" s="10"/>
      <c r="AO6948" s="10"/>
      <c r="AP6948" s="10"/>
      <c r="AQ6948" s="10"/>
      <c r="AR6948" s="10"/>
      <c r="AS6948" s="10"/>
      <c r="AT6948" s="10"/>
      <c r="AU6948" s="10"/>
      <c r="AV6948" s="10"/>
      <c r="AW6948" s="10"/>
      <c r="AX6948" s="10"/>
      <c r="AY6948" s="10"/>
      <c r="AZ6948" s="10"/>
      <c r="BA6948" s="10"/>
      <c r="BB6948" s="10"/>
      <c r="BC6948" s="10"/>
      <c r="BD6948" s="10"/>
      <c r="BE6948" s="10"/>
      <c r="BF6948" s="10"/>
      <c r="BG6948" s="6"/>
    </row>
    <row r="6949" spans="34:59" x14ac:dyDescent="0.25">
      <c r="AH6949" s="6"/>
      <c r="AI6949" s="6"/>
      <c r="AJ6949" s="6"/>
      <c r="AK6949" s="6"/>
      <c r="AL6949" s="6"/>
      <c r="AM6949" s="6"/>
      <c r="AN6949" s="6"/>
      <c r="AO6949" s="6"/>
      <c r="AP6949" s="6"/>
      <c r="AQ6949" s="6"/>
      <c r="AR6949" s="6"/>
      <c r="AS6949" s="6"/>
      <c r="AT6949" s="6"/>
      <c r="AU6949" s="6"/>
      <c r="AV6949" s="6"/>
      <c r="AW6949" s="6"/>
      <c r="AX6949" s="6"/>
      <c r="AY6949" s="6"/>
      <c r="AZ6949" s="6"/>
      <c r="BA6949" s="6"/>
      <c r="BB6949" s="6"/>
      <c r="BC6949" s="6"/>
      <c r="BD6949" s="6"/>
      <c r="BE6949" s="6"/>
      <c r="BF6949" s="6"/>
      <c r="BG6949" s="10"/>
    </row>
    <row r="6950" spans="34:59" x14ac:dyDescent="0.25">
      <c r="AH6950" s="10"/>
      <c r="AI6950" s="6"/>
    </row>
    <row r="6951" spans="34:59" x14ac:dyDescent="0.25">
      <c r="AH6951" s="6"/>
      <c r="AI6951" s="6"/>
      <c r="AJ6951" s="6"/>
      <c r="AK6951" s="6"/>
      <c r="AL6951" s="6"/>
      <c r="AM6951" s="6"/>
      <c r="AN6951" s="6"/>
      <c r="AO6951" s="6"/>
      <c r="AP6951" s="6"/>
      <c r="AQ6951" s="6"/>
      <c r="AR6951" s="6"/>
      <c r="AS6951" s="6"/>
      <c r="AT6951" s="6"/>
      <c r="AU6951" s="6"/>
      <c r="AV6951" s="6"/>
      <c r="AW6951" s="6"/>
      <c r="AX6951" s="6"/>
      <c r="AY6951" s="6"/>
      <c r="AZ6951" s="6"/>
      <c r="BA6951" s="6"/>
      <c r="BB6951" s="6"/>
      <c r="BC6951" s="6"/>
      <c r="BD6951" s="6"/>
      <c r="BE6951" s="6"/>
      <c r="BF6951" s="6"/>
      <c r="BG6951" s="6"/>
    </row>
    <row r="6952" spans="34:59" x14ac:dyDescent="0.25">
      <c r="AH6952" s="10"/>
      <c r="AI6952" s="6"/>
      <c r="AJ6952" s="10"/>
      <c r="AK6952" s="10"/>
      <c r="AL6952" s="10"/>
      <c r="AM6952" s="10"/>
      <c r="AN6952" s="10"/>
      <c r="AO6952" s="10"/>
      <c r="AP6952" s="10"/>
      <c r="AQ6952" s="10"/>
      <c r="AR6952" s="10"/>
      <c r="AS6952" s="10"/>
      <c r="AT6952" s="10"/>
      <c r="AU6952" s="10"/>
      <c r="AV6952" s="10"/>
      <c r="AW6952" s="10"/>
      <c r="AX6952" s="10"/>
      <c r="AY6952" s="10"/>
      <c r="AZ6952" s="10"/>
      <c r="BA6952" s="10"/>
      <c r="BB6952" s="10"/>
      <c r="BC6952" s="10"/>
      <c r="BD6952" s="10"/>
      <c r="BE6952" s="10"/>
      <c r="BF6952" s="10"/>
      <c r="BG6952" s="6"/>
    </row>
    <row r="6953" spans="34:59" x14ac:dyDescent="0.25">
      <c r="AH6953" s="6"/>
      <c r="AI6953" s="6"/>
      <c r="AJ6953" s="6"/>
      <c r="AK6953" s="6"/>
      <c r="AL6953" s="6"/>
      <c r="AM6953" s="6"/>
      <c r="AN6953" s="6"/>
      <c r="AO6953" s="6"/>
      <c r="AP6953" s="6"/>
      <c r="AQ6953" s="6"/>
      <c r="AR6953" s="6"/>
      <c r="AS6953" s="6"/>
      <c r="AT6953" s="6"/>
      <c r="AU6953" s="6"/>
      <c r="AV6953" s="6"/>
      <c r="AW6953" s="6"/>
      <c r="AX6953" s="6"/>
      <c r="AY6953" s="6"/>
      <c r="AZ6953" s="6"/>
      <c r="BA6953" s="6"/>
      <c r="BB6953" s="6"/>
      <c r="BC6953" s="6"/>
      <c r="BD6953" s="6"/>
      <c r="BE6953" s="6"/>
      <c r="BF6953" s="6"/>
      <c r="BG6953" s="10"/>
    </row>
    <row r="6954" spans="34:59" x14ac:dyDescent="0.25">
      <c r="AH6954" s="10"/>
      <c r="AI6954" s="6"/>
    </row>
    <row r="6955" spans="34:59" x14ac:dyDescent="0.25">
      <c r="AH6955" s="6"/>
      <c r="AI6955" s="6"/>
      <c r="AJ6955" s="6"/>
      <c r="AK6955" s="6"/>
      <c r="AL6955" s="6"/>
      <c r="AM6955" s="6"/>
      <c r="AN6955" s="6"/>
      <c r="AO6955" s="6"/>
      <c r="AP6955" s="6"/>
      <c r="AQ6955" s="6"/>
      <c r="AR6955" s="6"/>
      <c r="AS6955" s="6"/>
      <c r="AT6955" s="6"/>
      <c r="AU6955" s="6"/>
      <c r="AV6955" s="6"/>
      <c r="AW6955" s="6"/>
      <c r="AX6955" s="6"/>
      <c r="AY6955" s="6"/>
      <c r="AZ6955" s="6"/>
      <c r="BA6955" s="6"/>
      <c r="BB6955" s="6"/>
      <c r="BC6955" s="6"/>
      <c r="BD6955" s="6"/>
      <c r="BE6955" s="6"/>
      <c r="BF6955" s="6"/>
      <c r="BG6955" s="6"/>
    </row>
    <row r="6956" spans="34:59" x14ac:dyDescent="0.25">
      <c r="AH6956" s="10"/>
      <c r="AI6956" s="6"/>
      <c r="AJ6956" s="10"/>
      <c r="AK6956" s="10"/>
      <c r="AL6956" s="10"/>
      <c r="AM6956" s="10"/>
      <c r="AN6956" s="10"/>
      <c r="AO6956" s="10"/>
      <c r="AP6956" s="10"/>
      <c r="AQ6956" s="10"/>
      <c r="AR6956" s="10"/>
      <c r="AS6956" s="10"/>
      <c r="AT6956" s="10"/>
      <c r="AU6956" s="10"/>
      <c r="AV6956" s="10"/>
      <c r="AW6956" s="10"/>
      <c r="AX6956" s="10"/>
      <c r="AY6956" s="10"/>
      <c r="AZ6956" s="10"/>
      <c r="BA6956" s="10"/>
      <c r="BB6956" s="10"/>
      <c r="BC6956" s="10"/>
      <c r="BD6956" s="10"/>
      <c r="BE6956" s="10"/>
      <c r="BF6956" s="10"/>
      <c r="BG6956" s="6"/>
    </row>
    <row r="6957" spans="34:59" x14ac:dyDescent="0.25">
      <c r="AH6957" s="6"/>
      <c r="AI6957" s="6"/>
      <c r="AJ6957" s="6"/>
      <c r="AK6957" s="6"/>
      <c r="AL6957" s="6"/>
      <c r="AM6957" s="6"/>
      <c r="AN6957" s="6"/>
      <c r="AO6957" s="6"/>
      <c r="AP6957" s="6"/>
      <c r="AQ6957" s="6"/>
      <c r="AR6957" s="6"/>
      <c r="AS6957" s="6"/>
      <c r="AT6957" s="6"/>
      <c r="AU6957" s="6"/>
      <c r="AV6957" s="6"/>
      <c r="AW6957" s="6"/>
      <c r="AX6957" s="6"/>
      <c r="AY6957" s="6"/>
      <c r="AZ6957" s="6"/>
      <c r="BA6957" s="6"/>
      <c r="BB6957" s="6"/>
      <c r="BC6957" s="6"/>
      <c r="BD6957" s="6"/>
      <c r="BE6957" s="6"/>
      <c r="BF6957" s="6"/>
      <c r="BG6957" s="10"/>
    </row>
    <row r="6958" spans="34:59" x14ac:dyDescent="0.25">
      <c r="AH6958" s="10"/>
      <c r="AI6958" s="6"/>
    </row>
    <row r="6959" spans="34:59" x14ac:dyDescent="0.25">
      <c r="AH6959" s="6"/>
      <c r="AI6959" s="6"/>
      <c r="AJ6959" s="6"/>
      <c r="AK6959" s="6"/>
      <c r="AL6959" s="6"/>
      <c r="AM6959" s="6"/>
      <c r="AN6959" s="6"/>
      <c r="AO6959" s="6"/>
      <c r="AP6959" s="6"/>
      <c r="AQ6959" s="6"/>
      <c r="AR6959" s="6"/>
      <c r="AS6959" s="6"/>
      <c r="AT6959" s="6"/>
      <c r="AU6959" s="6"/>
      <c r="AV6959" s="6"/>
      <c r="AW6959" s="6"/>
      <c r="AX6959" s="6"/>
      <c r="AY6959" s="6"/>
      <c r="AZ6959" s="6"/>
      <c r="BA6959" s="6"/>
      <c r="BB6959" s="6"/>
      <c r="BC6959" s="6"/>
      <c r="BD6959" s="6"/>
      <c r="BE6959" s="6"/>
      <c r="BF6959" s="6"/>
      <c r="BG6959" s="6"/>
    </row>
    <row r="6960" spans="34:59" x14ac:dyDescent="0.25">
      <c r="AH6960" s="10"/>
      <c r="AI6960" s="6"/>
      <c r="AJ6960" s="10"/>
      <c r="AK6960" s="10"/>
      <c r="AL6960" s="10"/>
      <c r="AM6960" s="10"/>
      <c r="AN6960" s="10"/>
      <c r="AO6960" s="10"/>
      <c r="AP6960" s="10"/>
      <c r="AQ6960" s="10"/>
      <c r="AR6960" s="10"/>
      <c r="AS6960" s="10"/>
      <c r="AT6960" s="10"/>
      <c r="AU6960" s="10"/>
      <c r="AV6960" s="10"/>
      <c r="AW6960" s="10"/>
      <c r="AX6960" s="10"/>
      <c r="AY6960" s="10"/>
      <c r="AZ6960" s="10"/>
      <c r="BA6960" s="10"/>
      <c r="BB6960" s="10"/>
      <c r="BC6960" s="10"/>
      <c r="BD6960" s="10"/>
      <c r="BE6960" s="10"/>
      <c r="BF6960" s="10"/>
      <c r="BG6960" s="6"/>
    </row>
    <row r="6961" spans="34:59" x14ac:dyDescent="0.25">
      <c r="AH6961" s="6"/>
      <c r="AI6961" s="6"/>
      <c r="AJ6961" s="6"/>
      <c r="AK6961" s="6"/>
      <c r="AL6961" s="6"/>
      <c r="AM6961" s="6"/>
      <c r="AN6961" s="6"/>
      <c r="AO6961" s="6"/>
      <c r="AP6961" s="6"/>
      <c r="AQ6961" s="6"/>
      <c r="AR6961" s="6"/>
      <c r="AS6961" s="6"/>
      <c r="AT6961" s="6"/>
      <c r="AU6961" s="6"/>
      <c r="AV6961" s="6"/>
      <c r="AW6961" s="6"/>
      <c r="AX6961" s="6"/>
      <c r="AY6961" s="6"/>
      <c r="AZ6961" s="6"/>
      <c r="BA6961" s="6"/>
      <c r="BB6961" s="6"/>
      <c r="BC6961" s="6"/>
      <c r="BD6961" s="6"/>
      <c r="BE6961" s="6"/>
      <c r="BF6961" s="6"/>
      <c r="BG6961" s="10"/>
    </row>
    <row r="6962" spans="34:59" x14ac:dyDescent="0.25">
      <c r="AH6962" s="10"/>
      <c r="AI6962" s="6"/>
    </row>
    <row r="6963" spans="34:59" x14ac:dyDescent="0.25">
      <c r="AH6963" s="6"/>
      <c r="AI6963" s="6"/>
      <c r="AJ6963" s="6"/>
      <c r="AK6963" s="6"/>
      <c r="AL6963" s="6"/>
      <c r="AM6963" s="6"/>
      <c r="AN6963" s="6"/>
      <c r="AO6963" s="6"/>
      <c r="AP6963" s="6"/>
      <c r="AQ6963" s="6"/>
      <c r="AR6963" s="6"/>
      <c r="AS6963" s="6"/>
      <c r="AT6963" s="6"/>
      <c r="AU6963" s="6"/>
      <c r="AV6963" s="6"/>
      <c r="AW6963" s="6"/>
      <c r="AX6963" s="6"/>
      <c r="AY6963" s="6"/>
      <c r="AZ6963" s="6"/>
      <c r="BA6963" s="6"/>
      <c r="BB6963" s="6"/>
      <c r="BC6963" s="6"/>
      <c r="BD6963" s="6"/>
      <c r="BE6963" s="6"/>
      <c r="BF6963" s="6"/>
      <c r="BG6963" s="6"/>
    </row>
    <row r="6964" spans="34:59" x14ac:dyDescent="0.25">
      <c r="AH6964" s="10"/>
      <c r="AI6964" s="6"/>
      <c r="AJ6964" s="10"/>
      <c r="AK6964" s="10"/>
      <c r="AL6964" s="10"/>
      <c r="AM6964" s="10"/>
      <c r="AN6964" s="10"/>
      <c r="AO6964" s="10"/>
      <c r="AP6964" s="10"/>
      <c r="AQ6964" s="10"/>
      <c r="AR6964" s="10"/>
      <c r="AS6964" s="10"/>
      <c r="AT6964" s="10"/>
      <c r="AU6964" s="10"/>
      <c r="AV6964" s="10"/>
      <c r="AW6964" s="10"/>
      <c r="AX6964" s="10"/>
      <c r="AY6964" s="10"/>
      <c r="AZ6964" s="10"/>
      <c r="BA6964" s="10"/>
      <c r="BB6964" s="10"/>
      <c r="BC6964" s="10"/>
      <c r="BD6964" s="10"/>
      <c r="BE6964" s="10"/>
      <c r="BF6964" s="10"/>
      <c r="BG6964" s="6"/>
    </row>
    <row r="6965" spans="34:59" x14ac:dyDescent="0.25">
      <c r="AH6965" s="6"/>
      <c r="AI6965" s="6"/>
      <c r="AJ6965" s="6"/>
      <c r="AK6965" s="6"/>
      <c r="AL6965" s="6"/>
      <c r="AM6965" s="6"/>
      <c r="AN6965" s="6"/>
      <c r="AO6965" s="6"/>
      <c r="AP6965" s="6"/>
      <c r="AQ6965" s="6"/>
      <c r="AR6965" s="6"/>
      <c r="AS6965" s="6"/>
      <c r="AT6965" s="6"/>
      <c r="AU6965" s="6"/>
      <c r="AV6965" s="6"/>
      <c r="AW6965" s="6"/>
      <c r="AX6965" s="6"/>
      <c r="AY6965" s="6"/>
      <c r="AZ6965" s="6"/>
      <c r="BA6965" s="6"/>
      <c r="BB6965" s="6"/>
      <c r="BC6965" s="6"/>
      <c r="BD6965" s="6"/>
      <c r="BE6965" s="6"/>
      <c r="BF6965" s="6"/>
      <c r="BG6965" s="10"/>
    </row>
    <row r="6966" spans="34:59" x14ac:dyDescent="0.25">
      <c r="AH6966" s="10"/>
      <c r="AI6966" s="6"/>
    </row>
    <row r="6967" spans="34:59" x14ac:dyDescent="0.25">
      <c r="AH6967" s="6"/>
      <c r="AI6967" s="6"/>
      <c r="AJ6967" s="6"/>
      <c r="AK6967" s="6"/>
      <c r="AL6967" s="6"/>
      <c r="AM6967" s="6"/>
      <c r="AN6967" s="6"/>
      <c r="AO6967" s="6"/>
      <c r="AP6967" s="6"/>
      <c r="AQ6967" s="6"/>
      <c r="AR6967" s="6"/>
      <c r="AS6967" s="6"/>
      <c r="AT6967" s="6"/>
      <c r="AU6967" s="6"/>
      <c r="AV6967" s="6"/>
      <c r="AW6967" s="6"/>
      <c r="AX6967" s="6"/>
      <c r="AY6967" s="6"/>
      <c r="AZ6967" s="6"/>
      <c r="BA6967" s="6"/>
      <c r="BB6967" s="6"/>
      <c r="BC6967" s="6"/>
      <c r="BD6967" s="6"/>
      <c r="BE6967" s="6"/>
      <c r="BF6967" s="6"/>
      <c r="BG6967" s="6"/>
    </row>
    <row r="6968" spans="34:59" x14ac:dyDescent="0.25">
      <c r="AH6968" s="10"/>
      <c r="AI6968" s="6"/>
      <c r="AJ6968" s="10"/>
      <c r="AK6968" s="10"/>
      <c r="AL6968" s="10"/>
      <c r="AM6968" s="10"/>
      <c r="AN6968" s="10"/>
      <c r="AO6968" s="10"/>
      <c r="AP6968" s="10"/>
      <c r="AQ6968" s="10"/>
      <c r="AR6968" s="10"/>
      <c r="AS6968" s="10"/>
      <c r="AT6968" s="10"/>
      <c r="AU6968" s="10"/>
      <c r="AV6968" s="10"/>
      <c r="AW6968" s="10"/>
      <c r="AX6968" s="10"/>
      <c r="AY6968" s="10"/>
      <c r="AZ6968" s="10"/>
      <c r="BA6968" s="10"/>
      <c r="BB6968" s="10"/>
      <c r="BC6968" s="10"/>
      <c r="BD6968" s="10"/>
      <c r="BE6968" s="10"/>
      <c r="BF6968" s="10"/>
      <c r="BG6968" s="6"/>
    </row>
    <row r="6969" spans="34:59" x14ac:dyDescent="0.25">
      <c r="AH6969" s="6"/>
      <c r="AI6969" s="6"/>
      <c r="AJ6969" s="6"/>
      <c r="AK6969" s="6"/>
      <c r="AL6969" s="6"/>
      <c r="AM6969" s="6"/>
      <c r="AN6969" s="6"/>
      <c r="AO6969" s="6"/>
      <c r="AP6969" s="6"/>
      <c r="AQ6969" s="6"/>
      <c r="AR6969" s="6"/>
      <c r="AS6969" s="6"/>
      <c r="AT6969" s="6"/>
      <c r="AU6969" s="6"/>
      <c r="AV6969" s="6"/>
      <c r="AW6969" s="6"/>
      <c r="AX6969" s="6"/>
      <c r="AY6969" s="6"/>
      <c r="AZ6969" s="6"/>
      <c r="BA6969" s="6"/>
      <c r="BB6969" s="6"/>
      <c r="BC6969" s="6"/>
      <c r="BD6969" s="6"/>
      <c r="BE6969" s="6"/>
      <c r="BF6969" s="6"/>
      <c r="BG6969" s="10"/>
    </row>
    <row r="6970" spans="34:59" x14ac:dyDescent="0.25">
      <c r="AH6970" s="10"/>
      <c r="AI6970" s="6"/>
    </row>
    <row r="6971" spans="34:59" x14ac:dyDescent="0.25">
      <c r="AH6971" s="6"/>
      <c r="AI6971" s="6"/>
      <c r="AJ6971" s="6"/>
      <c r="AK6971" s="6"/>
      <c r="AL6971" s="6"/>
      <c r="AM6971" s="6"/>
      <c r="AN6971" s="6"/>
      <c r="AO6971" s="6"/>
      <c r="AP6971" s="6"/>
      <c r="AQ6971" s="6"/>
      <c r="AR6971" s="6"/>
      <c r="AS6971" s="6"/>
      <c r="AT6971" s="6"/>
      <c r="AU6971" s="6"/>
      <c r="AV6971" s="6"/>
      <c r="AW6971" s="6"/>
      <c r="AX6971" s="6"/>
      <c r="AY6971" s="6"/>
      <c r="AZ6971" s="6"/>
      <c r="BA6971" s="6"/>
      <c r="BB6971" s="6"/>
      <c r="BC6971" s="6"/>
      <c r="BD6971" s="6"/>
      <c r="BE6971" s="6"/>
      <c r="BF6971" s="6"/>
      <c r="BG6971" s="6"/>
    </row>
    <row r="6972" spans="34:59" x14ac:dyDescent="0.25">
      <c r="AH6972" s="10"/>
      <c r="AI6972" s="6"/>
      <c r="AJ6972" s="10"/>
      <c r="AK6972" s="10"/>
      <c r="AL6972" s="10"/>
      <c r="AM6972" s="10"/>
      <c r="AN6972" s="10"/>
      <c r="AO6972" s="10"/>
      <c r="AP6972" s="10"/>
      <c r="AQ6972" s="10"/>
      <c r="AR6972" s="10"/>
      <c r="AS6972" s="10"/>
      <c r="AT6972" s="10"/>
      <c r="AU6972" s="10"/>
      <c r="AV6972" s="10"/>
      <c r="AW6972" s="10"/>
      <c r="AX6972" s="10"/>
      <c r="AY6972" s="10"/>
      <c r="AZ6972" s="10"/>
      <c r="BA6972" s="10"/>
      <c r="BB6972" s="10"/>
      <c r="BC6972" s="10"/>
      <c r="BD6972" s="10"/>
      <c r="BE6972" s="10"/>
      <c r="BF6972" s="10"/>
      <c r="BG6972" s="6"/>
    </row>
    <row r="6973" spans="34:59" x14ac:dyDescent="0.25">
      <c r="AH6973" s="6"/>
      <c r="AI6973" s="6"/>
      <c r="AJ6973" s="6"/>
      <c r="AK6973" s="6"/>
      <c r="AL6973" s="6"/>
      <c r="AM6973" s="6"/>
      <c r="AN6973" s="6"/>
      <c r="AO6973" s="6"/>
      <c r="AP6973" s="6"/>
      <c r="AQ6973" s="6"/>
      <c r="AR6973" s="6"/>
      <c r="AS6973" s="6"/>
      <c r="AT6973" s="6"/>
      <c r="AU6973" s="6"/>
      <c r="AV6973" s="6"/>
      <c r="AW6973" s="6"/>
      <c r="AX6973" s="6"/>
      <c r="AY6973" s="6"/>
      <c r="AZ6973" s="6"/>
      <c r="BA6973" s="6"/>
      <c r="BB6973" s="6"/>
      <c r="BC6973" s="6"/>
      <c r="BD6973" s="6"/>
      <c r="BE6973" s="6"/>
      <c r="BF6973" s="6"/>
      <c r="BG6973" s="10"/>
    </row>
    <row r="6974" spans="34:59" x14ac:dyDescent="0.25">
      <c r="AH6974" s="10"/>
      <c r="AI6974" s="6"/>
    </row>
    <row r="6975" spans="34:59" x14ac:dyDescent="0.25">
      <c r="AH6975" s="6"/>
      <c r="AI6975" s="6"/>
      <c r="AJ6975" s="6"/>
      <c r="AK6975" s="6"/>
      <c r="AL6975" s="6"/>
      <c r="AM6975" s="6"/>
      <c r="AN6975" s="6"/>
      <c r="AO6975" s="6"/>
      <c r="AP6975" s="6"/>
      <c r="AQ6975" s="6"/>
      <c r="AR6975" s="6"/>
      <c r="AS6975" s="6"/>
      <c r="AT6975" s="6"/>
      <c r="AU6975" s="6"/>
      <c r="AV6975" s="6"/>
      <c r="AW6975" s="6"/>
      <c r="AX6975" s="6"/>
      <c r="AY6975" s="6"/>
      <c r="AZ6975" s="6"/>
      <c r="BA6975" s="6"/>
      <c r="BB6975" s="6"/>
      <c r="BC6975" s="6"/>
      <c r="BD6975" s="6"/>
      <c r="BE6975" s="6"/>
      <c r="BF6975" s="6"/>
      <c r="BG6975" s="6"/>
    </row>
    <row r="6976" spans="34:59" x14ac:dyDescent="0.25">
      <c r="AH6976" s="10"/>
      <c r="AI6976" s="6"/>
      <c r="AJ6976" s="10"/>
      <c r="AK6976" s="10"/>
      <c r="AL6976" s="10"/>
      <c r="AM6976" s="10"/>
      <c r="AN6976" s="10"/>
      <c r="AO6976" s="10"/>
      <c r="AP6976" s="10"/>
      <c r="AQ6976" s="10"/>
      <c r="AR6976" s="10"/>
      <c r="AS6976" s="10"/>
      <c r="AT6976" s="10"/>
      <c r="AU6976" s="10"/>
      <c r="AV6976" s="10"/>
      <c r="AW6976" s="10"/>
      <c r="AX6976" s="10"/>
      <c r="AY6976" s="10"/>
      <c r="AZ6976" s="10"/>
      <c r="BA6976" s="10"/>
      <c r="BB6976" s="10"/>
      <c r="BC6976" s="10"/>
      <c r="BD6976" s="10"/>
      <c r="BE6976" s="10"/>
      <c r="BF6976" s="10"/>
      <c r="BG6976" s="6"/>
    </row>
    <row r="6977" spans="34:59" x14ac:dyDescent="0.25">
      <c r="AH6977" s="6"/>
      <c r="AI6977" s="6"/>
      <c r="AJ6977" s="6"/>
      <c r="AK6977" s="6"/>
      <c r="AL6977" s="6"/>
      <c r="AM6977" s="6"/>
      <c r="AN6977" s="6"/>
      <c r="AO6977" s="6"/>
      <c r="AP6977" s="6"/>
      <c r="AQ6977" s="6"/>
      <c r="AR6977" s="6"/>
      <c r="AS6977" s="6"/>
      <c r="AT6977" s="6"/>
      <c r="AU6977" s="6"/>
      <c r="AV6977" s="6"/>
      <c r="AW6977" s="6"/>
      <c r="AX6977" s="6"/>
      <c r="AY6977" s="6"/>
      <c r="AZ6977" s="6"/>
      <c r="BA6977" s="6"/>
      <c r="BB6977" s="6"/>
      <c r="BC6977" s="6"/>
      <c r="BD6977" s="6"/>
      <c r="BE6977" s="6"/>
      <c r="BF6977" s="6"/>
      <c r="BG6977" s="10"/>
    </row>
    <row r="6978" spans="34:59" x14ac:dyDescent="0.25">
      <c r="AH6978" s="10"/>
      <c r="AI6978" s="6"/>
    </row>
    <row r="6979" spans="34:59" x14ac:dyDescent="0.25">
      <c r="AH6979" s="6"/>
      <c r="AI6979" s="6"/>
      <c r="AJ6979" s="6"/>
      <c r="AK6979" s="6"/>
      <c r="AL6979" s="6"/>
      <c r="AM6979" s="6"/>
      <c r="AN6979" s="6"/>
      <c r="AO6979" s="6"/>
      <c r="AP6979" s="6"/>
      <c r="AQ6979" s="6"/>
      <c r="AR6979" s="6"/>
      <c r="AS6979" s="6"/>
      <c r="AT6979" s="6"/>
      <c r="AU6979" s="6"/>
      <c r="AV6979" s="6"/>
      <c r="AW6979" s="6"/>
      <c r="AX6979" s="6"/>
      <c r="AY6979" s="6"/>
      <c r="AZ6979" s="6"/>
      <c r="BA6979" s="6"/>
      <c r="BB6979" s="6"/>
      <c r="BC6979" s="6"/>
      <c r="BD6979" s="6"/>
      <c r="BE6979" s="6"/>
      <c r="BF6979" s="6"/>
      <c r="BG6979" s="6"/>
    </row>
    <row r="6980" spans="34:59" x14ac:dyDescent="0.25">
      <c r="AH6980" s="10"/>
      <c r="AI6980" s="6"/>
      <c r="AJ6980" s="10"/>
      <c r="AK6980" s="10"/>
      <c r="AL6980" s="10"/>
      <c r="AM6980" s="10"/>
      <c r="AN6980" s="10"/>
      <c r="AO6980" s="10"/>
      <c r="AP6980" s="10"/>
      <c r="AQ6980" s="10"/>
      <c r="AR6980" s="10"/>
      <c r="AS6980" s="10"/>
      <c r="AT6980" s="10"/>
      <c r="AU6980" s="10"/>
      <c r="AV6980" s="10"/>
      <c r="AW6980" s="10"/>
      <c r="AX6980" s="10"/>
      <c r="AY6980" s="10"/>
      <c r="AZ6980" s="10"/>
      <c r="BA6980" s="10"/>
      <c r="BB6980" s="10"/>
      <c r="BC6980" s="10"/>
      <c r="BD6980" s="10"/>
      <c r="BE6980" s="10"/>
      <c r="BF6980" s="10"/>
      <c r="BG6980" s="6"/>
    </row>
    <row r="6981" spans="34:59" x14ac:dyDescent="0.25">
      <c r="AH6981" s="6"/>
      <c r="AI6981" s="6"/>
      <c r="AJ6981" s="6"/>
      <c r="AK6981" s="6"/>
      <c r="AL6981" s="6"/>
      <c r="AM6981" s="6"/>
      <c r="AN6981" s="6"/>
      <c r="AO6981" s="6"/>
      <c r="AP6981" s="6"/>
      <c r="AQ6981" s="6"/>
      <c r="AR6981" s="6"/>
      <c r="AS6981" s="6"/>
      <c r="AT6981" s="6"/>
      <c r="AU6981" s="6"/>
      <c r="AV6981" s="6"/>
      <c r="AW6981" s="6"/>
      <c r="AX6981" s="6"/>
      <c r="AY6981" s="6"/>
      <c r="AZ6981" s="6"/>
      <c r="BA6981" s="6"/>
      <c r="BB6981" s="6"/>
      <c r="BC6981" s="6"/>
      <c r="BD6981" s="6"/>
      <c r="BE6981" s="6"/>
      <c r="BF6981" s="6"/>
      <c r="BG6981" s="10"/>
    </row>
    <row r="6982" spans="34:59" x14ac:dyDescent="0.25">
      <c r="AH6982" s="10"/>
      <c r="AI6982" s="6"/>
    </row>
    <row r="6983" spans="34:59" x14ac:dyDescent="0.25">
      <c r="AH6983" s="6"/>
      <c r="AI6983" s="6"/>
      <c r="AJ6983" s="6"/>
      <c r="AK6983" s="6"/>
      <c r="AL6983" s="6"/>
      <c r="AM6983" s="6"/>
      <c r="AN6983" s="6"/>
      <c r="AO6983" s="6"/>
      <c r="AP6983" s="6"/>
      <c r="AQ6983" s="6"/>
      <c r="AR6983" s="6"/>
      <c r="AS6983" s="6"/>
      <c r="AT6983" s="6"/>
      <c r="AU6983" s="6"/>
      <c r="AV6983" s="6"/>
      <c r="AW6983" s="6"/>
      <c r="AX6983" s="6"/>
      <c r="AY6983" s="6"/>
      <c r="AZ6983" s="6"/>
      <c r="BA6983" s="6"/>
      <c r="BB6983" s="6"/>
      <c r="BC6983" s="6"/>
      <c r="BD6983" s="6"/>
      <c r="BE6983" s="6"/>
      <c r="BF6983" s="6"/>
      <c r="BG6983" s="6"/>
    </row>
    <row r="6984" spans="34:59" x14ac:dyDescent="0.25">
      <c r="AH6984" s="10"/>
      <c r="AI6984" s="6"/>
      <c r="AJ6984" s="10"/>
      <c r="AK6984" s="10"/>
      <c r="AL6984" s="10"/>
      <c r="AM6984" s="10"/>
      <c r="AN6984" s="10"/>
      <c r="AO6984" s="10"/>
      <c r="AP6984" s="10"/>
      <c r="AQ6984" s="10"/>
      <c r="AR6984" s="10"/>
      <c r="AS6984" s="10"/>
      <c r="AT6984" s="10"/>
      <c r="AU6984" s="10"/>
      <c r="AV6984" s="10"/>
      <c r="AW6984" s="10"/>
      <c r="AX6984" s="10"/>
      <c r="AY6984" s="10"/>
      <c r="AZ6984" s="10"/>
      <c r="BA6984" s="10"/>
      <c r="BB6984" s="10"/>
      <c r="BC6984" s="10"/>
      <c r="BD6984" s="10"/>
      <c r="BE6984" s="10"/>
      <c r="BF6984" s="10"/>
      <c r="BG6984" s="6"/>
    </row>
    <row r="6985" spans="34:59" x14ac:dyDescent="0.25">
      <c r="AH6985" s="6"/>
      <c r="AI6985" s="6"/>
      <c r="AJ6985" s="6"/>
      <c r="AK6985" s="6"/>
      <c r="AL6985" s="6"/>
      <c r="AM6985" s="6"/>
      <c r="AN6985" s="6"/>
      <c r="AO6985" s="6"/>
      <c r="AP6985" s="6"/>
      <c r="AQ6985" s="6"/>
      <c r="AR6985" s="6"/>
      <c r="AS6985" s="6"/>
      <c r="AT6985" s="6"/>
      <c r="AU6985" s="6"/>
      <c r="AV6985" s="6"/>
      <c r="AW6985" s="6"/>
      <c r="AX6985" s="6"/>
      <c r="AY6985" s="6"/>
      <c r="AZ6985" s="6"/>
      <c r="BA6985" s="6"/>
      <c r="BB6985" s="6"/>
      <c r="BC6985" s="6"/>
      <c r="BD6985" s="6"/>
      <c r="BE6985" s="6"/>
      <c r="BF6985" s="6"/>
      <c r="BG6985" s="10"/>
    </row>
    <row r="6986" spans="34:59" x14ac:dyDescent="0.25">
      <c r="AH6986" s="10"/>
      <c r="AI6986" s="6"/>
    </row>
    <row r="6987" spans="34:59" x14ac:dyDescent="0.25">
      <c r="AH6987" s="6"/>
      <c r="AI6987" s="6"/>
      <c r="AJ6987" s="6"/>
      <c r="AK6987" s="6"/>
      <c r="AL6987" s="6"/>
      <c r="AM6987" s="6"/>
      <c r="AN6987" s="6"/>
      <c r="AO6987" s="6"/>
      <c r="AP6987" s="6"/>
      <c r="AQ6987" s="6"/>
      <c r="AR6987" s="6"/>
      <c r="AS6987" s="6"/>
      <c r="AT6987" s="6"/>
      <c r="AU6987" s="6"/>
      <c r="AV6987" s="6"/>
      <c r="AW6987" s="6"/>
      <c r="AX6987" s="6"/>
      <c r="AY6987" s="6"/>
      <c r="AZ6987" s="6"/>
      <c r="BA6987" s="6"/>
      <c r="BB6987" s="6"/>
      <c r="BC6987" s="6"/>
      <c r="BD6987" s="6"/>
      <c r="BE6987" s="6"/>
      <c r="BF6987" s="6"/>
      <c r="BG6987" s="6"/>
    </row>
    <row r="6988" spans="34:59" x14ac:dyDescent="0.25">
      <c r="AH6988" s="10"/>
      <c r="AI6988" s="6"/>
      <c r="AJ6988" s="10"/>
      <c r="AK6988" s="10"/>
      <c r="AL6988" s="10"/>
      <c r="AM6988" s="10"/>
      <c r="AN6988" s="10"/>
      <c r="AO6988" s="10"/>
      <c r="AP6988" s="10"/>
      <c r="AQ6988" s="10"/>
      <c r="AR6988" s="10"/>
      <c r="AS6988" s="10"/>
      <c r="AT6988" s="10"/>
      <c r="AU6988" s="10"/>
      <c r="AV6988" s="10"/>
      <c r="AW6988" s="10"/>
      <c r="AX6988" s="10"/>
      <c r="AY6988" s="10"/>
      <c r="AZ6988" s="10"/>
      <c r="BA6988" s="10"/>
      <c r="BB6988" s="10"/>
      <c r="BC6988" s="10"/>
      <c r="BD6988" s="10"/>
      <c r="BE6988" s="10"/>
      <c r="BF6988" s="10"/>
      <c r="BG6988" s="6"/>
    </row>
    <row r="6989" spans="34:59" x14ac:dyDescent="0.25">
      <c r="AH6989" s="6"/>
      <c r="AI6989" s="6"/>
      <c r="AJ6989" s="6"/>
      <c r="AK6989" s="6"/>
      <c r="AL6989" s="6"/>
      <c r="AM6989" s="6"/>
      <c r="AN6989" s="6"/>
      <c r="AO6989" s="6"/>
      <c r="AP6989" s="6"/>
      <c r="AQ6989" s="6"/>
      <c r="AR6989" s="6"/>
      <c r="AS6989" s="6"/>
      <c r="AT6989" s="6"/>
      <c r="AU6989" s="6"/>
      <c r="AV6989" s="6"/>
      <c r="AW6989" s="6"/>
      <c r="AX6989" s="6"/>
      <c r="AY6989" s="6"/>
      <c r="AZ6989" s="6"/>
      <c r="BA6989" s="6"/>
      <c r="BB6989" s="6"/>
      <c r="BC6989" s="6"/>
      <c r="BD6989" s="6"/>
      <c r="BE6989" s="6"/>
      <c r="BF6989" s="6"/>
      <c r="BG6989" s="10"/>
    </row>
    <row r="6990" spans="34:59" x14ac:dyDescent="0.25">
      <c r="AH6990" s="10"/>
      <c r="AI6990" s="6"/>
    </row>
    <row r="6991" spans="34:59" x14ac:dyDescent="0.25">
      <c r="AH6991" s="6"/>
      <c r="AI6991" s="6"/>
      <c r="AJ6991" s="6"/>
      <c r="AK6991" s="6"/>
      <c r="AL6991" s="6"/>
      <c r="AM6991" s="6"/>
      <c r="AN6991" s="6"/>
      <c r="AO6991" s="6"/>
      <c r="AP6991" s="6"/>
      <c r="AQ6991" s="6"/>
      <c r="AR6991" s="6"/>
      <c r="AS6991" s="6"/>
      <c r="AT6991" s="6"/>
      <c r="AU6991" s="6"/>
      <c r="AV6991" s="6"/>
      <c r="AW6991" s="6"/>
      <c r="AX6991" s="6"/>
      <c r="AY6991" s="6"/>
      <c r="AZ6991" s="6"/>
      <c r="BA6991" s="6"/>
      <c r="BB6991" s="6"/>
      <c r="BC6991" s="6"/>
      <c r="BD6991" s="6"/>
      <c r="BE6991" s="6"/>
      <c r="BF6991" s="6"/>
      <c r="BG6991" s="6"/>
    </row>
    <row r="6992" spans="34:59" x14ac:dyDescent="0.25">
      <c r="AH6992" s="10"/>
      <c r="AI6992" s="6"/>
      <c r="AJ6992" s="10"/>
      <c r="AK6992" s="10"/>
      <c r="AL6992" s="10"/>
      <c r="AM6992" s="10"/>
      <c r="AN6992" s="10"/>
      <c r="AO6992" s="10"/>
      <c r="AP6992" s="10"/>
      <c r="AQ6992" s="10"/>
      <c r="AR6992" s="10"/>
      <c r="AS6992" s="10"/>
      <c r="AT6992" s="10"/>
      <c r="AU6992" s="10"/>
      <c r="AV6992" s="10"/>
      <c r="AW6992" s="10"/>
      <c r="AX6992" s="10"/>
      <c r="AY6992" s="10"/>
      <c r="AZ6992" s="10"/>
      <c r="BA6992" s="10"/>
      <c r="BB6992" s="10"/>
      <c r="BC6992" s="10"/>
      <c r="BD6992" s="10"/>
      <c r="BE6992" s="10"/>
      <c r="BF6992" s="10"/>
      <c r="BG6992" s="6"/>
    </row>
    <row r="6993" spans="34:59" x14ac:dyDescent="0.25">
      <c r="AH6993" s="6"/>
      <c r="AI6993" s="6"/>
      <c r="AJ6993" s="6"/>
      <c r="AK6993" s="6"/>
      <c r="AL6993" s="6"/>
      <c r="AM6993" s="6"/>
      <c r="AN6993" s="6"/>
      <c r="AO6993" s="6"/>
      <c r="AP6993" s="6"/>
      <c r="AQ6993" s="6"/>
      <c r="AR6993" s="6"/>
      <c r="AS6993" s="6"/>
      <c r="AT6993" s="6"/>
      <c r="AU6993" s="6"/>
      <c r="AV6993" s="6"/>
      <c r="AW6993" s="6"/>
      <c r="AX6993" s="6"/>
      <c r="AY6993" s="6"/>
      <c r="AZ6993" s="6"/>
      <c r="BA6993" s="6"/>
      <c r="BB6993" s="6"/>
      <c r="BC6993" s="6"/>
      <c r="BD6993" s="6"/>
      <c r="BE6993" s="6"/>
      <c r="BF6993" s="6"/>
      <c r="BG6993" s="10"/>
    </row>
    <row r="6994" spans="34:59" x14ac:dyDescent="0.25">
      <c r="AH6994" s="10"/>
      <c r="AI6994" s="6"/>
    </row>
    <row r="6995" spans="34:59" x14ac:dyDescent="0.25">
      <c r="AH6995" s="6"/>
      <c r="AI6995" s="6"/>
      <c r="AJ6995" s="6"/>
      <c r="AK6995" s="6"/>
      <c r="AL6995" s="6"/>
      <c r="AM6995" s="6"/>
      <c r="AN6995" s="6"/>
      <c r="AO6995" s="6"/>
      <c r="AP6995" s="6"/>
      <c r="AQ6995" s="6"/>
      <c r="AR6995" s="6"/>
      <c r="AS6995" s="6"/>
      <c r="AT6995" s="6"/>
      <c r="AU6995" s="6"/>
      <c r="AV6995" s="6"/>
      <c r="AW6995" s="6"/>
      <c r="AX6995" s="6"/>
      <c r="AY6995" s="6"/>
      <c r="AZ6995" s="6"/>
      <c r="BA6995" s="6"/>
      <c r="BB6995" s="6"/>
      <c r="BC6995" s="6"/>
      <c r="BD6995" s="6"/>
      <c r="BE6995" s="6"/>
      <c r="BF6995" s="6"/>
      <c r="BG6995" s="6"/>
    </row>
    <row r="6996" spans="34:59" x14ac:dyDescent="0.25">
      <c r="AH6996" s="10"/>
      <c r="AI6996" s="6"/>
      <c r="AJ6996" s="10"/>
      <c r="AK6996" s="10"/>
      <c r="AL6996" s="10"/>
      <c r="AM6996" s="10"/>
      <c r="AN6996" s="10"/>
      <c r="AO6996" s="10"/>
      <c r="AP6996" s="10"/>
      <c r="AQ6996" s="10"/>
      <c r="AR6996" s="10"/>
      <c r="AS6996" s="10"/>
      <c r="AT6996" s="10"/>
      <c r="AU6996" s="10"/>
      <c r="AV6996" s="10"/>
      <c r="AW6996" s="10"/>
      <c r="AX6996" s="10"/>
      <c r="AY6996" s="10"/>
      <c r="AZ6996" s="10"/>
      <c r="BA6996" s="10"/>
      <c r="BB6996" s="10"/>
      <c r="BC6996" s="10"/>
      <c r="BD6996" s="10"/>
      <c r="BE6996" s="10"/>
      <c r="BF6996" s="10"/>
      <c r="BG6996" s="6"/>
    </row>
    <row r="6997" spans="34:59" x14ac:dyDescent="0.25">
      <c r="AH6997" s="6"/>
      <c r="AI6997" s="6"/>
      <c r="AJ6997" s="6"/>
      <c r="AK6997" s="6"/>
      <c r="AL6997" s="6"/>
      <c r="AM6997" s="6"/>
      <c r="AN6997" s="6"/>
      <c r="AO6997" s="6"/>
      <c r="AP6997" s="6"/>
      <c r="AQ6997" s="6"/>
      <c r="AR6997" s="6"/>
      <c r="AS6997" s="6"/>
      <c r="AT6997" s="6"/>
      <c r="AU6997" s="6"/>
      <c r="AV6997" s="6"/>
      <c r="AW6997" s="6"/>
      <c r="AX6997" s="6"/>
      <c r="AY6997" s="6"/>
      <c r="AZ6997" s="6"/>
      <c r="BA6997" s="6"/>
      <c r="BB6997" s="6"/>
      <c r="BC6997" s="6"/>
      <c r="BD6997" s="6"/>
      <c r="BE6997" s="6"/>
      <c r="BF6997" s="6"/>
      <c r="BG6997" s="10"/>
    </row>
    <row r="6998" spans="34:59" x14ac:dyDescent="0.25">
      <c r="AH6998" s="10"/>
      <c r="AI6998" s="6"/>
    </row>
    <row r="6999" spans="34:59" x14ac:dyDescent="0.25">
      <c r="AH6999" s="6"/>
      <c r="AI6999" s="6"/>
      <c r="AJ6999" s="6"/>
      <c r="AK6999" s="6"/>
      <c r="AL6999" s="6"/>
      <c r="AM6999" s="6"/>
      <c r="AN6999" s="6"/>
      <c r="AO6999" s="6"/>
      <c r="AP6999" s="6"/>
      <c r="AQ6999" s="6"/>
      <c r="AR6999" s="6"/>
      <c r="AS6999" s="6"/>
      <c r="AT6999" s="6"/>
      <c r="AU6999" s="6"/>
      <c r="AV6999" s="6"/>
      <c r="AW6999" s="6"/>
      <c r="AX6999" s="6"/>
      <c r="AY6999" s="6"/>
      <c r="AZ6999" s="6"/>
      <c r="BA6999" s="6"/>
      <c r="BB6999" s="6"/>
      <c r="BC6999" s="6"/>
      <c r="BD6999" s="6"/>
      <c r="BE6999" s="6"/>
      <c r="BF6999" s="6"/>
      <c r="BG6999" s="6"/>
    </row>
    <row r="7000" spans="34:59" x14ac:dyDescent="0.25">
      <c r="AH7000" s="10"/>
      <c r="AI7000" s="6"/>
      <c r="AJ7000" s="10"/>
      <c r="AK7000" s="10"/>
      <c r="AL7000" s="10"/>
      <c r="AM7000" s="10"/>
      <c r="AN7000" s="10"/>
      <c r="AO7000" s="10"/>
      <c r="AP7000" s="10"/>
      <c r="AQ7000" s="10"/>
      <c r="AR7000" s="10"/>
      <c r="AS7000" s="10"/>
      <c r="AT7000" s="10"/>
      <c r="AU7000" s="10"/>
      <c r="AV7000" s="10"/>
      <c r="AW7000" s="10"/>
      <c r="AX7000" s="10"/>
      <c r="AY7000" s="10"/>
      <c r="AZ7000" s="10"/>
      <c r="BA7000" s="10"/>
      <c r="BB7000" s="10"/>
      <c r="BC7000" s="10"/>
      <c r="BD7000" s="10"/>
      <c r="BE7000" s="10"/>
      <c r="BF7000" s="10"/>
      <c r="BG7000" s="6"/>
    </row>
    <row r="7001" spans="34:59" x14ac:dyDescent="0.25">
      <c r="AH7001" s="6"/>
      <c r="AI7001" s="6"/>
      <c r="AJ7001" s="6"/>
      <c r="AK7001" s="6"/>
      <c r="AL7001" s="6"/>
      <c r="AM7001" s="6"/>
      <c r="AN7001" s="6"/>
      <c r="AO7001" s="6"/>
      <c r="AP7001" s="6"/>
      <c r="AQ7001" s="6"/>
      <c r="AR7001" s="6"/>
      <c r="AS7001" s="6"/>
      <c r="AT7001" s="6"/>
      <c r="AU7001" s="6"/>
      <c r="AV7001" s="6"/>
      <c r="AW7001" s="6"/>
      <c r="AX7001" s="6"/>
      <c r="AY7001" s="6"/>
      <c r="AZ7001" s="6"/>
      <c r="BA7001" s="6"/>
      <c r="BB7001" s="6"/>
      <c r="BC7001" s="6"/>
      <c r="BD7001" s="6"/>
      <c r="BE7001" s="6"/>
      <c r="BF7001" s="6"/>
      <c r="BG7001" s="10"/>
    </row>
    <row r="7002" spans="34:59" x14ac:dyDescent="0.25">
      <c r="AH7002" s="10"/>
      <c r="AI7002" s="6"/>
    </row>
    <row r="7003" spans="34:59" x14ac:dyDescent="0.25">
      <c r="AH7003" s="6"/>
      <c r="AI7003" s="6"/>
      <c r="AJ7003" s="6"/>
      <c r="AK7003" s="6"/>
      <c r="AL7003" s="6"/>
      <c r="AM7003" s="6"/>
      <c r="AN7003" s="6"/>
      <c r="AO7003" s="6"/>
      <c r="AP7003" s="6"/>
      <c r="AQ7003" s="6"/>
      <c r="AR7003" s="6"/>
      <c r="AS7003" s="6"/>
      <c r="AT7003" s="6"/>
      <c r="AU7003" s="6"/>
      <c r="AV7003" s="6"/>
      <c r="AW7003" s="6"/>
      <c r="AX7003" s="6"/>
      <c r="AY7003" s="6"/>
      <c r="AZ7003" s="6"/>
      <c r="BA7003" s="6"/>
      <c r="BB7003" s="6"/>
      <c r="BC7003" s="6"/>
      <c r="BD7003" s="6"/>
      <c r="BE7003" s="6"/>
      <c r="BF7003" s="6"/>
      <c r="BG7003" s="6"/>
    </row>
    <row r="7004" spans="34:59" x14ac:dyDescent="0.25">
      <c r="AH7004" s="10"/>
      <c r="AI7004" s="6"/>
      <c r="AJ7004" s="10"/>
      <c r="AK7004" s="10"/>
      <c r="AL7004" s="10"/>
      <c r="AM7004" s="10"/>
      <c r="AN7004" s="10"/>
      <c r="AO7004" s="10"/>
      <c r="AP7004" s="10"/>
      <c r="AQ7004" s="10"/>
      <c r="AR7004" s="10"/>
      <c r="AS7004" s="10"/>
      <c r="AT7004" s="10"/>
      <c r="AU7004" s="10"/>
      <c r="AV7004" s="10"/>
      <c r="AW7004" s="10"/>
      <c r="AX7004" s="10"/>
      <c r="AY7004" s="10"/>
      <c r="AZ7004" s="10"/>
      <c r="BA7004" s="10"/>
      <c r="BB7004" s="10"/>
      <c r="BC7004" s="10"/>
      <c r="BD7004" s="10"/>
      <c r="BE7004" s="10"/>
      <c r="BF7004" s="10"/>
      <c r="BG7004" s="6"/>
    </row>
    <row r="7005" spans="34:59" x14ac:dyDescent="0.25">
      <c r="AH7005" s="6"/>
      <c r="AI7005" s="6"/>
      <c r="AJ7005" s="6"/>
      <c r="AK7005" s="6"/>
      <c r="AL7005" s="6"/>
      <c r="AM7005" s="6"/>
      <c r="AN7005" s="6"/>
      <c r="AO7005" s="6"/>
      <c r="AP7005" s="6"/>
      <c r="AQ7005" s="6"/>
      <c r="AR7005" s="6"/>
      <c r="AS7005" s="6"/>
      <c r="AT7005" s="6"/>
      <c r="AU7005" s="6"/>
      <c r="AV7005" s="6"/>
      <c r="AW7005" s="6"/>
      <c r="AX7005" s="6"/>
      <c r="AY7005" s="6"/>
      <c r="AZ7005" s="6"/>
      <c r="BA7005" s="6"/>
      <c r="BB7005" s="6"/>
      <c r="BC7005" s="6"/>
      <c r="BD7005" s="6"/>
      <c r="BE7005" s="6"/>
      <c r="BF7005" s="6"/>
      <c r="BG7005" s="10"/>
    </row>
    <row r="7006" spans="34:59" x14ac:dyDescent="0.25">
      <c r="AH7006" s="10"/>
      <c r="AI7006" s="6"/>
    </row>
    <row r="7007" spans="34:59" x14ac:dyDescent="0.25">
      <c r="AH7007" s="6"/>
      <c r="AI7007" s="6"/>
      <c r="AJ7007" s="6"/>
      <c r="AK7007" s="6"/>
      <c r="AL7007" s="6"/>
      <c r="AM7007" s="6"/>
      <c r="AN7007" s="6"/>
      <c r="AO7007" s="6"/>
      <c r="AP7007" s="6"/>
      <c r="AQ7007" s="6"/>
      <c r="AR7007" s="6"/>
      <c r="AS7007" s="6"/>
      <c r="AT7007" s="6"/>
      <c r="AU7007" s="6"/>
      <c r="AV7007" s="6"/>
      <c r="AW7007" s="6"/>
      <c r="AX7007" s="6"/>
      <c r="AY7007" s="6"/>
      <c r="AZ7007" s="6"/>
      <c r="BA7007" s="6"/>
      <c r="BB7007" s="6"/>
      <c r="BC7007" s="6"/>
      <c r="BD7007" s="6"/>
      <c r="BE7007" s="6"/>
      <c r="BF7007" s="6"/>
      <c r="BG7007" s="6"/>
    </row>
    <row r="7008" spans="34:59" x14ac:dyDescent="0.25">
      <c r="AH7008" s="10"/>
      <c r="AI7008" s="6"/>
      <c r="AJ7008" s="10"/>
      <c r="AK7008" s="10"/>
      <c r="AL7008" s="10"/>
      <c r="AM7008" s="10"/>
      <c r="AN7008" s="10"/>
      <c r="AO7008" s="10"/>
      <c r="AP7008" s="10"/>
      <c r="AQ7008" s="10"/>
      <c r="AR7008" s="10"/>
      <c r="AS7008" s="10"/>
      <c r="AT7008" s="10"/>
      <c r="AU7008" s="10"/>
      <c r="AV7008" s="10"/>
      <c r="AW7008" s="10"/>
      <c r="AX7008" s="10"/>
      <c r="AY7008" s="10"/>
      <c r="AZ7008" s="10"/>
      <c r="BA7008" s="10"/>
      <c r="BB7008" s="10"/>
      <c r="BC7008" s="10"/>
      <c r="BD7008" s="10"/>
      <c r="BE7008" s="10"/>
      <c r="BF7008" s="10"/>
      <c r="BG7008" s="6"/>
    </row>
    <row r="7009" spans="34:59" x14ac:dyDescent="0.25">
      <c r="AH7009" s="6"/>
      <c r="AI7009" s="6"/>
      <c r="AJ7009" s="6"/>
      <c r="AK7009" s="6"/>
      <c r="AL7009" s="6"/>
      <c r="AM7009" s="6"/>
      <c r="AN7009" s="6"/>
      <c r="AO7009" s="6"/>
      <c r="AP7009" s="6"/>
      <c r="AQ7009" s="6"/>
      <c r="AR7009" s="6"/>
      <c r="AS7009" s="6"/>
      <c r="AT7009" s="6"/>
      <c r="AU7009" s="6"/>
      <c r="AV7009" s="6"/>
      <c r="AW7009" s="6"/>
      <c r="AX7009" s="6"/>
      <c r="AY7009" s="6"/>
      <c r="AZ7009" s="6"/>
      <c r="BA7009" s="6"/>
      <c r="BB7009" s="6"/>
      <c r="BC7009" s="6"/>
      <c r="BD7009" s="6"/>
      <c r="BE7009" s="6"/>
      <c r="BF7009" s="6"/>
      <c r="BG7009" s="10"/>
    </row>
    <row r="7010" spans="34:59" x14ac:dyDescent="0.25">
      <c r="AH7010" s="10"/>
      <c r="AI7010" s="6"/>
    </row>
    <row r="7011" spans="34:59" x14ac:dyDescent="0.25">
      <c r="AH7011" s="6"/>
      <c r="AI7011" s="6"/>
      <c r="AJ7011" s="6"/>
      <c r="AK7011" s="6"/>
      <c r="AL7011" s="6"/>
      <c r="AM7011" s="6"/>
      <c r="AN7011" s="6"/>
      <c r="AO7011" s="6"/>
      <c r="AP7011" s="6"/>
      <c r="AQ7011" s="6"/>
      <c r="AR7011" s="6"/>
      <c r="AS7011" s="6"/>
      <c r="AT7011" s="6"/>
      <c r="AU7011" s="6"/>
      <c r="AV7011" s="6"/>
      <c r="AW7011" s="6"/>
      <c r="AX7011" s="6"/>
      <c r="AY7011" s="6"/>
      <c r="AZ7011" s="6"/>
      <c r="BA7011" s="6"/>
      <c r="BB7011" s="6"/>
      <c r="BC7011" s="6"/>
      <c r="BD7011" s="6"/>
      <c r="BE7011" s="6"/>
      <c r="BF7011" s="6"/>
      <c r="BG7011" s="6"/>
    </row>
    <row r="7012" spans="34:59" x14ac:dyDescent="0.25">
      <c r="AH7012" s="10"/>
      <c r="AI7012" s="6"/>
      <c r="AJ7012" s="10"/>
      <c r="AK7012" s="10"/>
      <c r="AL7012" s="10"/>
      <c r="AM7012" s="10"/>
      <c r="AN7012" s="10"/>
      <c r="AO7012" s="10"/>
      <c r="AP7012" s="10"/>
      <c r="AQ7012" s="10"/>
      <c r="AR7012" s="10"/>
      <c r="AS7012" s="10"/>
      <c r="AT7012" s="10"/>
      <c r="AU7012" s="10"/>
      <c r="AV7012" s="10"/>
      <c r="AW7012" s="10"/>
      <c r="AX7012" s="10"/>
      <c r="AY7012" s="10"/>
      <c r="AZ7012" s="10"/>
      <c r="BA7012" s="10"/>
      <c r="BB7012" s="10"/>
      <c r="BC7012" s="10"/>
      <c r="BD7012" s="10"/>
      <c r="BE7012" s="10"/>
      <c r="BF7012" s="10"/>
      <c r="BG7012" s="6"/>
    </row>
    <row r="7013" spans="34:59" x14ac:dyDescent="0.25">
      <c r="AH7013" s="6"/>
      <c r="AI7013" s="6"/>
      <c r="AJ7013" s="6"/>
      <c r="AK7013" s="6"/>
      <c r="AL7013" s="6"/>
      <c r="AM7013" s="6"/>
      <c r="AN7013" s="6"/>
      <c r="AO7013" s="6"/>
      <c r="AP7013" s="6"/>
      <c r="AQ7013" s="6"/>
      <c r="AR7013" s="6"/>
      <c r="AS7013" s="6"/>
      <c r="AT7013" s="6"/>
      <c r="AU7013" s="6"/>
      <c r="AV7013" s="6"/>
      <c r="AW7013" s="6"/>
      <c r="AX7013" s="6"/>
      <c r="AY7013" s="6"/>
      <c r="AZ7013" s="6"/>
      <c r="BA7013" s="6"/>
      <c r="BB7013" s="6"/>
      <c r="BC7013" s="6"/>
      <c r="BD7013" s="6"/>
      <c r="BE7013" s="6"/>
      <c r="BF7013" s="6"/>
      <c r="BG7013" s="10"/>
    </row>
    <row r="7014" spans="34:59" x14ac:dyDescent="0.25">
      <c r="AH7014" s="10"/>
      <c r="AI7014" s="6"/>
    </row>
    <row r="7015" spans="34:59" x14ac:dyDescent="0.25">
      <c r="AH7015" s="6"/>
      <c r="AI7015" s="6"/>
      <c r="AJ7015" s="6"/>
      <c r="AK7015" s="6"/>
      <c r="AL7015" s="6"/>
      <c r="AM7015" s="6"/>
      <c r="AN7015" s="6"/>
      <c r="AO7015" s="6"/>
      <c r="AP7015" s="6"/>
      <c r="AQ7015" s="6"/>
      <c r="AR7015" s="6"/>
      <c r="AS7015" s="6"/>
      <c r="AT7015" s="6"/>
      <c r="AU7015" s="6"/>
      <c r="AV7015" s="6"/>
      <c r="AW7015" s="6"/>
      <c r="AX7015" s="6"/>
      <c r="AY7015" s="6"/>
      <c r="AZ7015" s="6"/>
      <c r="BA7015" s="6"/>
      <c r="BB7015" s="6"/>
      <c r="BC7015" s="6"/>
      <c r="BD7015" s="6"/>
      <c r="BE7015" s="6"/>
      <c r="BF7015" s="6"/>
      <c r="BG7015" s="6"/>
    </row>
    <row r="7016" spans="34:59" x14ac:dyDescent="0.25">
      <c r="AH7016" s="10"/>
      <c r="AI7016" s="6"/>
      <c r="AJ7016" s="10"/>
      <c r="AK7016" s="10"/>
      <c r="AL7016" s="10"/>
      <c r="AM7016" s="10"/>
      <c r="AN7016" s="10"/>
      <c r="AO7016" s="10"/>
      <c r="AP7016" s="10"/>
      <c r="AQ7016" s="10"/>
      <c r="AR7016" s="10"/>
      <c r="AS7016" s="10"/>
      <c r="AT7016" s="10"/>
      <c r="AU7016" s="10"/>
      <c r="AV7016" s="10"/>
      <c r="AW7016" s="10"/>
      <c r="AX7016" s="10"/>
      <c r="AY7016" s="10"/>
      <c r="AZ7016" s="10"/>
      <c r="BA7016" s="10"/>
      <c r="BB7016" s="10"/>
      <c r="BC7016" s="10"/>
      <c r="BD7016" s="10"/>
      <c r="BE7016" s="10"/>
      <c r="BF7016" s="10"/>
      <c r="BG7016" s="6"/>
    </row>
    <row r="7017" spans="34:59" x14ac:dyDescent="0.25">
      <c r="AH7017" s="6"/>
      <c r="AI7017" s="6"/>
      <c r="AJ7017" s="6"/>
      <c r="AK7017" s="6"/>
      <c r="AL7017" s="6"/>
      <c r="AM7017" s="6"/>
      <c r="AN7017" s="6"/>
      <c r="AO7017" s="6"/>
      <c r="AP7017" s="6"/>
      <c r="AQ7017" s="6"/>
      <c r="AR7017" s="6"/>
      <c r="AS7017" s="6"/>
      <c r="AT7017" s="6"/>
      <c r="AU7017" s="6"/>
      <c r="AV7017" s="6"/>
      <c r="AW7017" s="6"/>
      <c r="AX7017" s="6"/>
      <c r="AY7017" s="6"/>
      <c r="AZ7017" s="6"/>
      <c r="BA7017" s="6"/>
      <c r="BB7017" s="6"/>
      <c r="BC7017" s="6"/>
      <c r="BD7017" s="6"/>
      <c r="BE7017" s="6"/>
      <c r="BF7017" s="6"/>
      <c r="BG7017" s="10"/>
    </row>
    <row r="7018" spans="34:59" x14ac:dyDescent="0.25">
      <c r="AH7018" s="10"/>
      <c r="AI7018" s="6"/>
    </row>
    <row r="7019" spans="34:59" x14ac:dyDescent="0.25">
      <c r="AH7019" s="6"/>
      <c r="AI7019" s="6"/>
      <c r="AJ7019" s="6"/>
      <c r="AK7019" s="6"/>
      <c r="AL7019" s="6"/>
      <c r="AM7019" s="6"/>
      <c r="AN7019" s="6"/>
      <c r="AO7019" s="6"/>
      <c r="AP7019" s="6"/>
      <c r="AQ7019" s="6"/>
      <c r="AR7019" s="6"/>
      <c r="AS7019" s="6"/>
      <c r="AT7019" s="6"/>
      <c r="AU7019" s="6"/>
      <c r="AV7019" s="6"/>
      <c r="AW7019" s="6"/>
      <c r="AX7019" s="6"/>
      <c r="AY7019" s="6"/>
      <c r="AZ7019" s="6"/>
      <c r="BA7019" s="6"/>
      <c r="BB7019" s="6"/>
      <c r="BC7019" s="6"/>
      <c r="BD7019" s="6"/>
      <c r="BE7019" s="6"/>
      <c r="BF7019" s="6"/>
      <c r="BG7019" s="6"/>
    </row>
    <row r="7020" spans="34:59" x14ac:dyDescent="0.25">
      <c r="AH7020" s="10"/>
      <c r="AI7020" s="6"/>
      <c r="AJ7020" s="10"/>
      <c r="AK7020" s="10"/>
      <c r="AL7020" s="10"/>
      <c r="AM7020" s="10"/>
      <c r="AN7020" s="10"/>
      <c r="AO7020" s="10"/>
      <c r="AP7020" s="10"/>
      <c r="AQ7020" s="10"/>
      <c r="AR7020" s="10"/>
      <c r="AS7020" s="10"/>
      <c r="AT7020" s="10"/>
      <c r="AU7020" s="10"/>
      <c r="AV7020" s="10"/>
      <c r="AW7020" s="10"/>
      <c r="AX7020" s="10"/>
      <c r="AY7020" s="10"/>
      <c r="AZ7020" s="10"/>
      <c r="BA7020" s="10"/>
      <c r="BB7020" s="10"/>
      <c r="BC7020" s="10"/>
      <c r="BD7020" s="10"/>
      <c r="BE7020" s="10"/>
      <c r="BF7020" s="10"/>
      <c r="BG7020" s="6"/>
    </row>
    <row r="7021" spans="34:59" x14ac:dyDescent="0.25">
      <c r="AH7021" s="6"/>
      <c r="AI7021" s="6"/>
      <c r="AJ7021" s="6"/>
      <c r="AK7021" s="6"/>
      <c r="AL7021" s="6"/>
      <c r="AM7021" s="6"/>
      <c r="AN7021" s="6"/>
      <c r="AO7021" s="6"/>
      <c r="AP7021" s="6"/>
      <c r="AQ7021" s="6"/>
      <c r="AR7021" s="6"/>
      <c r="AS7021" s="6"/>
      <c r="AT7021" s="6"/>
      <c r="AU7021" s="6"/>
      <c r="AV7021" s="6"/>
      <c r="AW7021" s="6"/>
      <c r="AX7021" s="6"/>
      <c r="AY7021" s="6"/>
      <c r="AZ7021" s="6"/>
      <c r="BA7021" s="6"/>
      <c r="BB7021" s="6"/>
      <c r="BC7021" s="6"/>
      <c r="BD7021" s="6"/>
      <c r="BE7021" s="6"/>
      <c r="BF7021" s="6"/>
      <c r="BG7021" s="10"/>
    </row>
    <row r="7022" spans="34:59" x14ac:dyDescent="0.25">
      <c r="AH7022" s="10"/>
      <c r="AI7022" s="6"/>
    </row>
    <row r="7023" spans="34:59" x14ac:dyDescent="0.25">
      <c r="AH7023" s="6"/>
      <c r="AI7023" s="6"/>
      <c r="AJ7023" s="6"/>
      <c r="AK7023" s="6"/>
      <c r="AL7023" s="6"/>
      <c r="AM7023" s="6"/>
      <c r="AN7023" s="6"/>
      <c r="AO7023" s="6"/>
      <c r="AP7023" s="6"/>
      <c r="AQ7023" s="6"/>
      <c r="AR7023" s="6"/>
      <c r="AS7023" s="6"/>
      <c r="AT7023" s="6"/>
      <c r="AU7023" s="6"/>
      <c r="AV7023" s="6"/>
      <c r="AW7023" s="6"/>
      <c r="AX7023" s="6"/>
      <c r="AY7023" s="6"/>
      <c r="AZ7023" s="6"/>
      <c r="BA7023" s="6"/>
      <c r="BB7023" s="6"/>
      <c r="BC7023" s="6"/>
      <c r="BD7023" s="6"/>
      <c r="BE7023" s="6"/>
      <c r="BF7023" s="6"/>
      <c r="BG7023" s="6"/>
    </row>
    <row r="7024" spans="34:59" x14ac:dyDescent="0.25">
      <c r="AH7024" s="10"/>
      <c r="AI7024" s="6"/>
      <c r="AJ7024" s="10"/>
      <c r="AK7024" s="10"/>
      <c r="AL7024" s="10"/>
      <c r="AM7024" s="10"/>
      <c r="AN7024" s="10"/>
      <c r="AO7024" s="10"/>
      <c r="AP7024" s="10"/>
      <c r="AQ7024" s="10"/>
      <c r="AR7024" s="10"/>
      <c r="AS7024" s="10"/>
      <c r="AT7024" s="10"/>
      <c r="AU7024" s="10"/>
      <c r="AV7024" s="10"/>
      <c r="AW7024" s="10"/>
      <c r="AX7024" s="10"/>
      <c r="AY7024" s="10"/>
      <c r="AZ7024" s="10"/>
      <c r="BA7024" s="10"/>
      <c r="BB7024" s="10"/>
      <c r="BC7024" s="10"/>
      <c r="BD7024" s="10"/>
      <c r="BE7024" s="10"/>
      <c r="BF7024" s="10"/>
      <c r="BG7024" s="6"/>
    </row>
    <row r="7025" spans="34:59" x14ac:dyDescent="0.25">
      <c r="AH7025" s="6"/>
      <c r="AI7025" s="6"/>
      <c r="AJ7025" s="6"/>
      <c r="AK7025" s="6"/>
      <c r="AL7025" s="6"/>
      <c r="AM7025" s="6"/>
      <c r="AN7025" s="6"/>
      <c r="AO7025" s="6"/>
      <c r="AP7025" s="6"/>
      <c r="AQ7025" s="6"/>
      <c r="AR7025" s="6"/>
      <c r="AS7025" s="6"/>
      <c r="AT7025" s="6"/>
      <c r="AU7025" s="6"/>
      <c r="AV7025" s="6"/>
      <c r="AW7025" s="6"/>
      <c r="AX7025" s="6"/>
      <c r="AY7025" s="6"/>
      <c r="AZ7025" s="6"/>
      <c r="BA7025" s="6"/>
      <c r="BB7025" s="6"/>
      <c r="BC7025" s="6"/>
      <c r="BD7025" s="6"/>
      <c r="BE7025" s="6"/>
      <c r="BF7025" s="6"/>
      <c r="BG7025" s="10"/>
    </row>
    <row r="7026" spans="34:59" x14ac:dyDescent="0.25">
      <c r="AH7026" s="10"/>
      <c r="AI7026" s="6"/>
    </row>
    <row r="7027" spans="34:59" x14ac:dyDescent="0.25">
      <c r="AH7027" s="6"/>
      <c r="AI7027" s="6"/>
      <c r="AJ7027" s="6"/>
      <c r="AK7027" s="6"/>
      <c r="AL7027" s="6"/>
      <c r="AM7027" s="6"/>
      <c r="AN7027" s="6"/>
      <c r="AO7027" s="6"/>
      <c r="AP7027" s="6"/>
      <c r="AQ7027" s="6"/>
      <c r="AR7027" s="6"/>
      <c r="AS7027" s="6"/>
      <c r="AT7027" s="6"/>
      <c r="AU7027" s="6"/>
      <c r="AV7027" s="6"/>
      <c r="AW7027" s="6"/>
      <c r="AX7027" s="6"/>
      <c r="AY7027" s="6"/>
      <c r="AZ7027" s="6"/>
      <c r="BA7027" s="6"/>
      <c r="BB7027" s="6"/>
      <c r="BC7027" s="6"/>
      <c r="BD7027" s="6"/>
      <c r="BE7027" s="6"/>
      <c r="BF7027" s="6"/>
      <c r="BG7027" s="6"/>
    </row>
    <row r="7028" spans="34:59" x14ac:dyDescent="0.25">
      <c r="AH7028" s="10"/>
      <c r="AI7028" s="6"/>
      <c r="AJ7028" s="10"/>
      <c r="AK7028" s="10"/>
      <c r="AL7028" s="10"/>
      <c r="AM7028" s="10"/>
      <c r="AN7028" s="10"/>
      <c r="AO7028" s="10"/>
      <c r="AP7028" s="10"/>
      <c r="AQ7028" s="10"/>
      <c r="AR7028" s="10"/>
      <c r="AS7028" s="10"/>
      <c r="AT7028" s="10"/>
      <c r="AU7028" s="10"/>
      <c r="AV7028" s="10"/>
      <c r="AW7028" s="10"/>
      <c r="AX7028" s="10"/>
      <c r="AY7028" s="10"/>
      <c r="AZ7028" s="10"/>
      <c r="BA7028" s="10"/>
      <c r="BB7028" s="10"/>
      <c r="BC7028" s="10"/>
      <c r="BD7028" s="10"/>
      <c r="BE7028" s="10"/>
      <c r="BF7028" s="10"/>
      <c r="BG7028" s="6"/>
    </row>
    <row r="7029" spans="34:59" x14ac:dyDescent="0.25">
      <c r="AH7029" s="6"/>
      <c r="AI7029" s="6"/>
      <c r="AJ7029" s="6"/>
      <c r="AK7029" s="6"/>
      <c r="AL7029" s="6"/>
      <c r="AM7029" s="6"/>
      <c r="AN7029" s="6"/>
      <c r="AO7029" s="6"/>
      <c r="AP7029" s="6"/>
      <c r="AQ7029" s="6"/>
      <c r="AR7029" s="6"/>
      <c r="AS7029" s="6"/>
      <c r="AT7029" s="6"/>
      <c r="AU7029" s="6"/>
      <c r="AV7029" s="6"/>
      <c r="AW7029" s="6"/>
      <c r="AX7029" s="6"/>
      <c r="AY7029" s="6"/>
      <c r="AZ7029" s="6"/>
      <c r="BA7029" s="6"/>
      <c r="BB7029" s="6"/>
      <c r="BC7029" s="6"/>
      <c r="BD7029" s="6"/>
      <c r="BE7029" s="6"/>
      <c r="BF7029" s="6"/>
      <c r="BG7029" s="10"/>
    </row>
    <row r="7030" spans="34:59" x14ac:dyDescent="0.25">
      <c r="AH7030" s="10"/>
      <c r="AI7030" s="6"/>
    </row>
    <row r="7031" spans="34:59" x14ac:dyDescent="0.25">
      <c r="AH7031" s="6"/>
      <c r="AI7031" s="6"/>
      <c r="AJ7031" s="6"/>
      <c r="AK7031" s="6"/>
      <c r="AL7031" s="6"/>
      <c r="AM7031" s="6"/>
      <c r="AN7031" s="6"/>
      <c r="AO7031" s="6"/>
      <c r="AP7031" s="6"/>
      <c r="AQ7031" s="6"/>
      <c r="AR7031" s="6"/>
      <c r="AS7031" s="6"/>
      <c r="AT7031" s="6"/>
      <c r="AU7031" s="6"/>
      <c r="AV7031" s="6"/>
      <c r="AW7031" s="6"/>
      <c r="AX7031" s="6"/>
      <c r="AY7031" s="6"/>
      <c r="AZ7031" s="6"/>
      <c r="BA7031" s="6"/>
      <c r="BB7031" s="6"/>
      <c r="BC7031" s="6"/>
      <c r="BD7031" s="6"/>
      <c r="BE7031" s="6"/>
      <c r="BF7031" s="6"/>
      <c r="BG7031" s="6"/>
    </row>
    <row r="7032" spans="34:59" x14ac:dyDescent="0.25">
      <c r="AH7032" s="10"/>
      <c r="AI7032" s="6"/>
      <c r="AJ7032" s="10"/>
      <c r="AK7032" s="10"/>
      <c r="AL7032" s="10"/>
      <c r="AM7032" s="10"/>
      <c r="AN7032" s="10"/>
      <c r="AO7032" s="10"/>
      <c r="AP7032" s="10"/>
      <c r="AQ7032" s="10"/>
      <c r="AR7032" s="10"/>
      <c r="AS7032" s="10"/>
      <c r="AT7032" s="10"/>
      <c r="AU7032" s="10"/>
      <c r="AV7032" s="10"/>
      <c r="AW7032" s="10"/>
      <c r="AX7032" s="10"/>
      <c r="AY7032" s="10"/>
      <c r="AZ7032" s="10"/>
      <c r="BA7032" s="10"/>
      <c r="BB7032" s="10"/>
      <c r="BC7032" s="10"/>
      <c r="BD7032" s="10"/>
      <c r="BE7032" s="10"/>
      <c r="BF7032" s="10"/>
      <c r="BG7032" s="6"/>
    </row>
    <row r="7033" spans="34:59" x14ac:dyDescent="0.25">
      <c r="AH7033" s="6"/>
      <c r="AI7033" s="6"/>
      <c r="AJ7033" s="6"/>
      <c r="AK7033" s="6"/>
      <c r="AL7033" s="6"/>
      <c r="AM7033" s="6"/>
      <c r="AN7033" s="6"/>
      <c r="AO7033" s="6"/>
      <c r="AP7033" s="6"/>
      <c r="AQ7033" s="6"/>
      <c r="AR7033" s="6"/>
      <c r="AS7033" s="6"/>
      <c r="AT7033" s="6"/>
      <c r="AU7033" s="6"/>
      <c r="AV7033" s="6"/>
      <c r="AW7033" s="6"/>
      <c r="AX7033" s="6"/>
      <c r="AY7033" s="6"/>
      <c r="AZ7033" s="6"/>
      <c r="BA7033" s="6"/>
      <c r="BB7033" s="6"/>
      <c r="BC7033" s="6"/>
      <c r="BD7033" s="6"/>
      <c r="BE7033" s="6"/>
      <c r="BF7033" s="6"/>
      <c r="BG7033" s="10"/>
    </row>
    <row r="7034" spans="34:59" x14ac:dyDescent="0.25">
      <c r="AH7034" s="10"/>
      <c r="AI7034" s="6"/>
    </row>
    <row r="7035" spans="34:59" x14ac:dyDescent="0.25">
      <c r="AH7035" s="6"/>
      <c r="AI7035" s="6"/>
      <c r="AJ7035" s="6"/>
      <c r="AK7035" s="6"/>
      <c r="AL7035" s="6"/>
      <c r="AM7035" s="6"/>
      <c r="AN7035" s="6"/>
      <c r="AO7035" s="6"/>
      <c r="AP7035" s="6"/>
      <c r="AQ7035" s="6"/>
      <c r="AR7035" s="6"/>
      <c r="AS7035" s="6"/>
      <c r="AT7035" s="6"/>
      <c r="AU7035" s="6"/>
      <c r="AV7035" s="6"/>
      <c r="AW7035" s="6"/>
      <c r="AX7035" s="6"/>
      <c r="AY7035" s="6"/>
      <c r="AZ7035" s="6"/>
      <c r="BA7035" s="6"/>
      <c r="BB7035" s="6"/>
      <c r="BC7035" s="6"/>
      <c r="BD7035" s="6"/>
      <c r="BE7035" s="6"/>
      <c r="BF7035" s="6"/>
      <c r="BG7035" s="6"/>
    </row>
    <row r="7036" spans="34:59" x14ac:dyDescent="0.25">
      <c r="AH7036" s="10"/>
      <c r="AI7036" s="6"/>
      <c r="AJ7036" s="10"/>
      <c r="AK7036" s="10"/>
      <c r="AL7036" s="10"/>
      <c r="AM7036" s="10"/>
      <c r="AN7036" s="10"/>
      <c r="AO7036" s="10"/>
      <c r="AP7036" s="10"/>
      <c r="AQ7036" s="10"/>
      <c r="AR7036" s="10"/>
      <c r="AS7036" s="10"/>
      <c r="AT7036" s="10"/>
      <c r="AU7036" s="10"/>
      <c r="AV7036" s="10"/>
      <c r="AW7036" s="10"/>
      <c r="AX7036" s="10"/>
      <c r="AY7036" s="10"/>
      <c r="AZ7036" s="10"/>
      <c r="BA7036" s="10"/>
      <c r="BB7036" s="10"/>
      <c r="BC7036" s="10"/>
      <c r="BD7036" s="10"/>
      <c r="BE7036" s="10"/>
      <c r="BF7036" s="10"/>
      <c r="BG7036" s="6"/>
    </row>
    <row r="7037" spans="34:59" x14ac:dyDescent="0.25">
      <c r="AH7037" s="6"/>
      <c r="AI7037" s="6"/>
      <c r="AJ7037" s="6"/>
      <c r="AK7037" s="6"/>
      <c r="AL7037" s="6"/>
      <c r="AM7037" s="6"/>
      <c r="AN7037" s="6"/>
      <c r="AO7037" s="6"/>
      <c r="AP7037" s="6"/>
      <c r="AQ7037" s="6"/>
      <c r="AR7037" s="6"/>
      <c r="AS7037" s="6"/>
      <c r="AT7037" s="6"/>
      <c r="AU7037" s="6"/>
      <c r="AV7037" s="6"/>
      <c r="AW7037" s="6"/>
      <c r="AX7037" s="6"/>
      <c r="AY7037" s="6"/>
      <c r="AZ7037" s="6"/>
      <c r="BA7037" s="6"/>
      <c r="BB7037" s="6"/>
      <c r="BC7037" s="6"/>
      <c r="BD7037" s="6"/>
      <c r="BE7037" s="6"/>
      <c r="BF7037" s="6"/>
      <c r="BG7037" s="10"/>
    </row>
    <row r="7038" spans="34:59" x14ac:dyDescent="0.25">
      <c r="AH7038" s="10"/>
      <c r="AI7038" s="6"/>
    </row>
    <row r="7039" spans="34:59" x14ac:dyDescent="0.25">
      <c r="AH7039" s="6"/>
      <c r="AI7039" s="6"/>
      <c r="AJ7039" s="6"/>
      <c r="AK7039" s="6"/>
      <c r="AL7039" s="6"/>
      <c r="AM7039" s="6"/>
      <c r="AN7039" s="6"/>
      <c r="AO7039" s="6"/>
      <c r="AP7039" s="6"/>
      <c r="AQ7039" s="6"/>
      <c r="AR7039" s="6"/>
      <c r="AS7039" s="6"/>
      <c r="AT7039" s="6"/>
      <c r="AU7039" s="6"/>
      <c r="AV7039" s="6"/>
      <c r="AW7039" s="6"/>
      <c r="AX7039" s="6"/>
      <c r="AY7039" s="6"/>
      <c r="AZ7039" s="6"/>
      <c r="BA7039" s="6"/>
      <c r="BB7039" s="6"/>
      <c r="BC7039" s="6"/>
      <c r="BD7039" s="6"/>
      <c r="BE7039" s="6"/>
      <c r="BF7039" s="6"/>
      <c r="BG7039" s="6"/>
    </row>
    <row r="7040" spans="34:59" x14ac:dyDescent="0.25">
      <c r="AH7040" s="10"/>
      <c r="AI7040" s="6"/>
      <c r="AJ7040" s="10"/>
      <c r="AK7040" s="10"/>
      <c r="AL7040" s="10"/>
      <c r="AM7040" s="10"/>
      <c r="AN7040" s="10"/>
      <c r="AO7040" s="10"/>
      <c r="AP7040" s="10"/>
      <c r="AQ7040" s="10"/>
      <c r="AR7040" s="10"/>
      <c r="AS7040" s="10"/>
      <c r="AT7040" s="10"/>
      <c r="AU7040" s="10"/>
      <c r="AV7040" s="10"/>
      <c r="AW7040" s="10"/>
      <c r="AX7040" s="10"/>
      <c r="AY7040" s="10"/>
      <c r="AZ7040" s="10"/>
      <c r="BA7040" s="10"/>
      <c r="BB7040" s="10"/>
      <c r="BC7040" s="10"/>
      <c r="BD7040" s="10"/>
      <c r="BE7040" s="10"/>
      <c r="BF7040" s="10"/>
      <c r="BG7040" s="6"/>
    </row>
    <row r="7041" spans="34:59" x14ac:dyDescent="0.25">
      <c r="AH7041" s="6"/>
      <c r="AI7041" s="6"/>
      <c r="AJ7041" s="6"/>
      <c r="AK7041" s="6"/>
      <c r="AL7041" s="6"/>
      <c r="AM7041" s="6"/>
      <c r="AN7041" s="6"/>
      <c r="AO7041" s="6"/>
      <c r="AP7041" s="6"/>
      <c r="AQ7041" s="6"/>
      <c r="AR7041" s="6"/>
      <c r="AS7041" s="6"/>
      <c r="AT7041" s="6"/>
      <c r="AU7041" s="6"/>
      <c r="AV7041" s="6"/>
      <c r="AW7041" s="6"/>
      <c r="AX7041" s="6"/>
      <c r="AY7041" s="6"/>
      <c r="AZ7041" s="6"/>
      <c r="BA7041" s="6"/>
      <c r="BB7041" s="6"/>
      <c r="BC7041" s="6"/>
      <c r="BD7041" s="6"/>
      <c r="BE7041" s="6"/>
      <c r="BF7041" s="6"/>
      <c r="BG7041" s="10"/>
    </row>
    <row r="7042" spans="34:59" x14ac:dyDescent="0.25">
      <c r="AH7042" s="10"/>
      <c r="AI7042" s="6"/>
    </row>
    <row r="7043" spans="34:59" x14ac:dyDescent="0.25">
      <c r="AH7043" s="6"/>
      <c r="AI7043" s="6"/>
      <c r="AJ7043" s="6"/>
      <c r="AK7043" s="6"/>
      <c r="AL7043" s="6"/>
      <c r="AM7043" s="6"/>
      <c r="AN7043" s="6"/>
      <c r="AO7043" s="6"/>
      <c r="AP7043" s="6"/>
      <c r="AQ7043" s="6"/>
      <c r="AR7043" s="6"/>
      <c r="AS7043" s="6"/>
      <c r="AT7043" s="6"/>
      <c r="AU7043" s="6"/>
      <c r="AV7043" s="6"/>
      <c r="AW7043" s="6"/>
      <c r="AX7043" s="6"/>
      <c r="AY7043" s="6"/>
      <c r="AZ7043" s="6"/>
      <c r="BA7043" s="6"/>
      <c r="BB7043" s="6"/>
      <c r="BC7043" s="6"/>
      <c r="BD7043" s="6"/>
      <c r="BE7043" s="6"/>
      <c r="BF7043" s="6"/>
      <c r="BG7043" s="6"/>
    </row>
    <row r="7044" spans="34:59" x14ac:dyDescent="0.25">
      <c r="AH7044" s="10"/>
      <c r="AI7044" s="6"/>
      <c r="AJ7044" s="10"/>
      <c r="AK7044" s="10"/>
      <c r="AL7044" s="10"/>
      <c r="AM7044" s="10"/>
      <c r="AN7044" s="10"/>
      <c r="AO7044" s="10"/>
      <c r="AP7044" s="10"/>
      <c r="AQ7044" s="10"/>
      <c r="AR7044" s="10"/>
      <c r="AS7044" s="10"/>
      <c r="AT7044" s="10"/>
      <c r="AU7044" s="10"/>
      <c r="AV7044" s="10"/>
      <c r="AW7044" s="10"/>
      <c r="AX7044" s="10"/>
      <c r="AY7044" s="10"/>
      <c r="AZ7044" s="10"/>
      <c r="BA7044" s="10"/>
      <c r="BB7044" s="10"/>
      <c r="BC7044" s="10"/>
      <c r="BD7044" s="10"/>
      <c r="BE7044" s="10"/>
      <c r="BF7044" s="10"/>
      <c r="BG7044" s="6"/>
    </row>
    <row r="7045" spans="34:59" x14ac:dyDescent="0.25">
      <c r="AH7045" s="6"/>
      <c r="AI7045" s="6"/>
      <c r="AJ7045" s="6"/>
      <c r="AK7045" s="6"/>
      <c r="AL7045" s="6"/>
      <c r="AM7045" s="6"/>
      <c r="AN7045" s="6"/>
      <c r="AO7045" s="6"/>
      <c r="AP7045" s="6"/>
      <c r="AQ7045" s="6"/>
      <c r="AR7045" s="6"/>
      <c r="AS7045" s="6"/>
      <c r="AT7045" s="6"/>
      <c r="AU7045" s="6"/>
      <c r="AV7045" s="6"/>
      <c r="AW7045" s="6"/>
      <c r="AX7045" s="6"/>
      <c r="AY7045" s="6"/>
      <c r="AZ7045" s="6"/>
      <c r="BA7045" s="6"/>
      <c r="BB7045" s="6"/>
      <c r="BC7045" s="6"/>
      <c r="BD7045" s="6"/>
      <c r="BE7045" s="6"/>
      <c r="BF7045" s="6"/>
      <c r="BG7045" s="10"/>
    </row>
    <row r="7046" spans="34:59" x14ac:dyDescent="0.25">
      <c r="AH7046" s="10"/>
      <c r="AI7046" s="6"/>
    </row>
    <row r="7047" spans="34:59" x14ac:dyDescent="0.25">
      <c r="AH7047" s="6"/>
      <c r="AI7047" s="6"/>
      <c r="AJ7047" s="6"/>
      <c r="AK7047" s="6"/>
      <c r="AL7047" s="6"/>
      <c r="AM7047" s="6"/>
      <c r="AN7047" s="6"/>
      <c r="AO7047" s="6"/>
      <c r="AP7047" s="6"/>
      <c r="AQ7047" s="6"/>
      <c r="AR7047" s="6"/>
      <c r="AS7047" s="6"/>
      <c r="AT7047" s="6"/>
      <c r="AU7047" s="6"/>
      <c r="AV7047" s="6"/>
      <c r="AW7047" s="6"/>
      <c r="AX7047" s="6"/>
      <c r="AY7047" s="6"/>
      <c r="AZ7047" s="6"/>
      <c r="BA7047" s="6"/>
      <c r="BB7047" s="6"/>
      <c r="BC7047" s="6"/>
      <c r="BD7047" s="6"/>
      <c r="BE7047" s="6"/>
      <c r="BF7047" s="6"/>
      <c r="BG7047" s="6"/>
    </row>
    <row r="7048" spans="34:59" x14ac:dyDescent="0.25">
      <c r="AH7048" s="10"/>
      <c r="AI7048" s="6"/>
      <c r="AJ7048" s="10"/>
      <c r="AK7048" s="10"/>
      <c r="AL7048" s="10"/>
      <c r="AM7048" s="10"/>
      <c r="AN7048" s="10"/>
      <c r="AO7048" s="10"/>
      <c r="AP7048" s="10"/>
      <c r="AQ7048" s="10"/>
      <c r="AR7048" s="10"/>
      <c r="AS7048" s="10"/>
      <c r="AT7048" s="10"/>
      <c r="AU7048" s="10"/>
      <c r="AV7048" s="10"/>
      <c r="AW7048" s="10"/>
      <c r="AX7048" s="10"/>
      <c r="AY7048" s="10"/>
      <c r="AZ7048" s="10"/>
      <c r="BA7048" s="10"/>
      <c r="BB7048" s="10"/>
      <c r="BC7048" s="10"/>
      <c r="BD7048" s="10"/>
      <c r="BE7048" s="10"/>
      <c r="BF7048" s="10"/>
      <c r="BG7048" s="6"/>
    </row>
    <row r="7049" spans="34:59" x14ac:dyDescent="0.25">
      <c r="AH7049" s="6"/>
      <c r="AI7049" s="6"/>
      <c r="AJ7049" s="6"/>
      <c r="AK7049" s="6"/>
      <c r="AL7049" s="6"/>
      <c r="AM7049" s="6"/>
      <c r="AN7049" s="6"/>
      <c r="AO7049" s="6"/>
      <c r="AP7049" s="6"/>
      <c r="AQ7049" s="6"/>
      <c r="AR7049" s="6"/>
      <c r="AS7049" s="6"/>
      <c r="AT7049" s="6"/>
      <c r="AU7049" s="6"/>
      <c r="AV7049" s="6"/>
      <c r="AW7049" s="6"/>
      <c r="AX7049" s="6"/>
      <c r="AY7049" s="6"/>
      <c r="AZ7049" s="6"/>
      <c r="BA7049" s="6"/>
      <c r="BB7049" s="6"/>
      <c r="BC7049" s="6"/>
      <c r="BD7049" s="6"/>
      <c r="BE7049" s="6"/>
      <c r="BF7049" s="6"/>
      <c r="BG7049" s="10"/>
    </row>
    <row r="7050" spans="34:59" x14ac:dyDescent="0.25">
      <c r="AH7050" s="10"/>
      <c r="AI7050" s="6"/>
    </row>
    <row r="7051" spans="34:59" x14ac:dyDescent="0.25">
      <c r="AH7051" s="6"/>
      <c r="AI7051" s="6"/>
      <c r="AJ7051" s="6"/>
      <c r="AK7051" s="6"/>
      <c r="AL7051" s="6"/>
      <c r="AM7051" s="6"/>
      <c r="AN7051" s="6"/>
      <c r="AO7051" s="6"/>
      <c r="AP7051" s="6"/>
      <c r="AQ7051" s="6"/>
      <c r="AR7051" s="6"/>
      <c r="AS7051" s="6"/>
      <c r="AT7051" s="6"/>
      <c r="AU7051" s="6"/>
      <c r="AV7051" s="6"/>
      <c r="AW7051" s="6"/>
      <c r="AX7051" s="6"/>
      <c r="AY7051" s="6"/>
      <c r="AZ7051" s="6"/>
      <c r="BA7051" s="6"/>
      <c r="BB7051" s="6"/>
      <c r="BC7051" s="6"/>
      <c r="BD7051" s="6"/>
      <c r="BE7051" s="6"/>
      <c r="BF7051" s="6"/>
      <c r="BG7051" s="6"/>
    </row>
    <row r="7052" spans="34:59" x14ac:dyDescent="0.25">
      <c r="AH7052" s="10"/>
      <c r="AI7052" s="6"/>
      <c r="AJ7052" s="10"/>
      <c r="AK7052" s="10"/>
      <c r="AL7052" s="10"/>
      <c r="AM7052" s="10"/>
      <c r="AN7052" s="10"/>
      <c r="AO7052" s="10"/>
      <c r="AP7052" s="10"/>
      <c r="AQ7052" s="10"/>
      <c r="AR7052" s="10"/>
      <c r="AS7052" s="10"/>
      <c r="AT7052" s="10"/>
      <c r="AU7052" s="10"/>
      <c r="AV7052" s="10"/>
      <c r="AW7052" s="10"/>
      <c r="AX7052" s="10"/>
      <c r="AY7052" s="10"/>
      <c r="AZ7052" s="10"/>
      <c r="BA7052" s="10"/>
      <c r="BB7052" s="10"/>
      <c r="BC7052" s="10"/>
      <c r="BD7052" s="10"/>
      <c r="BE7052" s="10"/>
      <c r="BF7052" s="10"/>
      <c r="BG7052" s="6"/>
    </row>
    <row r="7053" spans="34:59" x14ac:dyDescent="0.25">
      <c r="AH7053" s="6"/>
      <c r="AI7053" s="6"/>
      <c r="AJ7053" s="6"/>
      <c r="AK7053" s="6"/>
      <c r="AL7053" s="6"/>
      <c r="AM7053" s="6"/>
      <c r="AN7053" s="6"/>
      <c r="AO7053" s="6"/>
      <c r="AP7053" s="6"/>
      <c r="AQ7053" s="6"/>
      <c r="AR7053" s="6"/>
      <c r="AS7053" s="6"/>
      <c r="AT7053" s="6"/>
      <c r="AU7053" s="6"/>
      <c r="AV7053" s="6"/>
      <c r="AW7053" s="6"/>
      <c r="AX7053" s="6"/>
      <c r="AY7053" s="6"/>
      <c r="AZ7053" s="6"/>
      <c r="BA7053" s="6"/>
      <c r="BB7053" s="6"/>
      <c r="BC7053" s="6"/>
      <c r="BD7053" s="6"/>
      <c r="BE7053" s="6"/>
      <c r="BF7053" s="6"/>
      <c r="BG7053" s="10"/>
    </row>
    <row r="7054" spans="34:59" x14ac:dyDescent="0.25">
      <c r="AH7054" s="10"/>
      <c r="AI7054" s="6"/>
    </row>
    <row r="7055" spans="34:59" x14ac:dyDescent="0.25">
      <c r="AH7055" s="6"/>
      <c r="AI7055" s="6"/>
      <c r="AJ7055" s="6"/>
      <c r="AK7055" s="6"/>
      <c r="AL7055" s="6"/>
      <c r="AM7055" s="6"/>
      <c r="AN7055" s="6"/>
      <c r="AO7055" s="6"/>
      <c r="AP7055" s="6"/>
      <c r="AQ7055" s="6"/>
      <c r="AR7055" s="6"/>
      <c r="AS7055" s="6"/>
      <c r="AT7055" s="6"/>
      <c r="AU7055" s="6"/>
      <c r="AV7055" s="6"/>
      <c r="AW7055" s="6"/>
      <c r="AX7055" s="6"/>
      <c r="AY7055" s="6"/>
      <c r="AZ7055" s="6"/>
      <c r="BA7055" s="6"/>
      <c r="BB7055" s="6"/>
      <c r="BC7055" s="6"/>
      <c r="BD7055" s="6"/>
      <c r="BE7055" s="6"/>
      <c r="BF7055" s="6"/>
      <c r="BG7055" s="6"/>
    </row>
    <row r="7056" spans="34:59" x14ac:dyDescent="0.25">
      <c r="AH7056" s="10"/>
      <c r="AI7056" s="6"/>
      <c r="AJ7056" s="10"/>
      <c r="AK7056" s="10"/>
      <c r="AL7056" s="10"/>
      <c r="AM7056" s="10"/>
      <c r="AN7056" s="10"/>
      <c r="AO7056" s="10"/>
      <c r="AP7056" s="10"/>
      <c r="AQ7056" s="10"/>
      <c r="AR7056" s="10"/>
      <c r="AS7056" s="10"/>
      <c r="AT7056" s="10"/>
      <c r="AU7056" s="10"/>
      <c r="AV7056" s="10"/>
      <c r="AW7056" s="10"/>
      <c r="AX7056" s="10"/>
      <c r="AY7056" s="10"/>
      <c r="AZ7056" s="10"/>
      <c r="BA7056" s="10"/>
      <c r="BB7056" s="10"/>
      <c r="BC7056" s="10"/>
      <c r="BD7056" s="10"/>
      <c r="BE7056" s="10"/>
      <c r="BF7056" s="10"/>
      <c r="BG7056" s="6"/>
    </row>
    <row r="7057" spans="34:59" x14ac:dyDescent="0.25">
      <c r="AH7057" s="6"/>
      <c r="AI7057" s="6"/>
      <c r="AJ7057" s="6"/>
      <c r="AK7057" s="6"/>
      <c r="AL7057" s="6"/>
      <c r="AM7057" s="6"/>
      <c r="AN7057" s="6"/>
      <c r="AO7057" s="6"/>
      <c r="AP7057" s="6"/>
      <c r="AQ7057" s="6"/>
      <c r="AR7057" s="6"/>
      <c r="AS7057" s="6"/>
      <c r="AT7057" s="6"/>
      <c r="AU7057" s="6"/>
      <c r="AV7057" s="6"/>
      <c r="AW7057" s="6"/>
      <c r="AX7057" s="6"/>
      <c r="AY7057" s="6"/>
      <c r="AZ7057" s="6"/>
      <c r="BA7057" s="6"/>
      <c r="BB7057" s="6"/>
      <c r="BC7057" s="6"/>
      <c r="BD7057" s="6"/>
      <c r="BE7057" s="6"/>
      <c r="BF7057" s="6"/>
      <c r="BG7057" s="10"/>
    </row>
    <row r="7058" spans="34:59" x14ac:dyDescent="0.25">
      <c r="AH7058" s="10"/>
      <c r="AI7058" s="6"/>
    </row>
    <row r="7059" spans="34:59" x14ac:dyDescent="0.25">
      <c r="AH7059" s="6"/>
      <c r="AI7059" s="6"/>
      <c r="AJ7059" s="6"/>
      <c r="AK7059" s="6"/>
      <c r="AL7059" s="6"/>
      <c r="AM7059" s="6"/>
      <c r="AN7059" s="6"/>
      <c r="AO7059" s="6"/>
      <c r="AP7059" s="6"/>
      <c r="AQ7059" s="6"/>
      <c r="AR7059" s="6"/>
      <c r="AS7059" s="6"/>
      <c r="AT7059" s="6"/>
      <c r="AU7059" s="6"/>
      <c r="AV7059" s="6"/>
      <c r="AW7059" s="6"/>
      <c r="AX7059" s="6"/>
      <c r="AY7059" s="6"/>
      <c r="AZ7059" s="6"/>
      <c r="BA7059" s="6"/>
      <c r="BB7059" s="6"/>
      <c r="BC7059" s="6"/>
      <c r="BD7059" s="6"/>
      <c r="BE7059" s="6"/>
      <c r="BF7059" s="6"/>
      <c r="BG7059" s="6"/>
    </row>
    <row r="7060" spans="34:59" x14ac:dyDescent="0.25">
      <c r="AH7060" s="10"/>
      <c r="AI7060" s="6"/>
      <c r="AJ7060" s="10"/>
      <c r="AK7060" s="10"/>
      <c r="AL7060" s="10"/>
      <c r="AM7060" s="10"/>
      <c r="AN7060" s="10"/>
      <c r="AO7060" s="10"/>
      <c r="AP7060" s="10"/>
      <c r="AQ7060" s="10"/>
      <c r="AR7060" s="10"/>
      <c r="AS7060" s="10"/>
      <c r="AT7060" s="10"/>
      <c r="AU7060" s="10"/>
      <c r="AV7060" s="10"/>
      <c r="AW7060" s="10"/>
      <c r="AX7060" s="10"/>
      <c r="AY7060" s="10"/>
      <c r="AZ7060" s="10"/>
      <c r="BA7060" s="10"/>
      <c r="BB7060" s="10"/>
      <c r="BC7060" s="10"/>
      <c r="BD7060" s="10"/>
      <c r="BE7060" s="10"/>
      <c r="BF7060" s="10"/>
      <c r="BG7060" s="6"/>
    </row>
    <row r="7061" spans="34:59" x14ac:dyDescent="0.25">
      <c r="AH7061" s="6"/>
      <c r="AI7061" s="6"/>
      <c r="AJ7061" s="6"/>
      <c r="AK7061" s="6"/>
      <c r="AL7061" s="6"/>
      <c r="AM7061" s="6"/>
      <c r="AN7061" s="6"/>
      <c r="AO7061" s="6"/>
      <c r="AP7061" s="6"/>
      <c r="AQ7061" s="6"/>
      <c r="AR7061" s="6"/>
      <c r="AS7061" s="6"/>
      <c r="AT7061" s="6"/>
      <c r="AU7061" s="6"/>
      <c r="AV7061" s="6"/>
      <c r="AW7061" s="6"/>
      <c r="AX7061" s="6"/>
      <c r="AY7061" s="6"/>
      <c r="AZ7061" s="6"/>
      <c r="BA7061" s="6"/>
      <c r="BB7061" s="6"/>
      <c r="BC7061" s="6"/>
      <c r="BD7061" s="6"/>
      <c r="BE7061" s="6"/>
      <c r="BF7061" s="6"/>
      <c r="BG7061" s="10"/>
    </row>
    <row r="7062" spans="34:59" x14ac:dyDescent="0.25">
      <c r="AH7062" s="10"/>
      <c r="AI7062" s="6"/>
    </row>
    <row r="7063" spans="34:59" x14ac:dyDescent="0.25">
      <c r="AH7063" s="6"/>
      <c r="AI7063" s="6"/>
      <c r="AJ7063" s="6"/>
      <c r="AK7063" s="6"/>
      <c r="AL7063" s="6"/>
      <c r="AM7063" s="6"/>
      <c r="AN7063" s="6"/>
      <c r="AO7063" s="6"/>
      <c r="AP7063" s="6"/>
      <c r="AQ7063" s="6"/>
      <c r="AR7063" s="6"/>
      <c r="AS7063" s="6"/>
      <c r="AT7063" s="6"/>
      <c r="AU7063" s="6"/>
      <c r="AV7063" s="6"/>
      <c r="AW7063" s="6"/>
      <c r="AX7063" s="6"/>
      <c r="AY7063" s="6"/>
      <c r="AZ7063" s="6"/>
      <c r="BA7063" s="6"/>
      <c r="BB7063" s="6"/>
      <c r="BC7063" s="6"/>
      <c r="BD7063" s="6"/>
      <c r="BE7063" s="6"/>
      <c r="BF7063" s="6"/>
      <c r="BG7063" s="6"/>
    </row>
    <row r="7064" spans="34:59" x14ac:dyDescent="0.25">
      <c r="AH7064" s="10"/>
      <c r="AI7064" s="6"/>
      <c r="AJ7064" s="10"/>
      <c r="AK7064" s="10"/>
      <c r="AL7064" s="10"/>
      <c r="AM7064" s="10"/>
      <c r="AN7064" s="10"/>
      <c r="AO7064" s="10"/>
      <c r="AP7064" s="10"/>
      <c r="AQ7064" s="10"/>
      <c r="AR7064" s="10"/>
      <c r="AS7064" s="10"/>
      <c r="AT7064" s="10"/>
      <c r="AU7064" s="10"/>
      <c r="AV7064" s="10"/>
      <c r="AW7064" s="10"/>
      <c r="AX7064" s="10"/>
      <c r="AY7064" s="10"/>
      <c r="AZ7064" s="10"/>
      <c r="BA7064" s="10"/>
      <c r="BB7064" s="10"/>
      <c r="BC7064" s="10"/>
      <c r="BD7064" s="10"/>
      <c r="BE7064" s="10"/>
      <c r="BF7064" s="10"/>
      <c r="BG7064" s="6"/>
    </row>
    <row r="7065" spans="34:59" x14ac:dyDescent="0.25">
      <c r="AH7065" s="6"/>
      <c r="AI7065" s="6"/>
      <c r="AJ7065" s="6"/>
      <c r="AK7065" s="6"/>
      <c r="AL7065" s="6"/>
      <c r="AM7065" s="6"/>
      <c r="AN7065" s="6"/>
      <c r="AO7065" s="6"/>
      <c r="AP7065" s="6"/>
      <c r="AQ7065" s="6"/>
      <c r="AR7065" s="6"/>
      <c r="AS7065" s="6"/>
      <c r="AT7065" s="6"/>
      <c r="AU7065" s="6"/>
      <c r="AV7065" s="6"/>
      <c r="AW7065" s="6"/>
      <c r="AX7065" s="6"/>
      <c r="AY7065" s="6"/>
      <c r="AZ7065" s="6"/>
      <c r="BA7065" s="6"/>
      <c r="BB7065" s="6"/>
      <c r="BC7065" s="6"/>
      <c r="BD7065" s="6"/>
      <c r="BE7065" s="6"/>
      <c r="BF7065" s="6"/>
      <c r="BG7065" s="10"/>
    </row>
    <row r="7066" spans="34:59" x14ac:dyDescent="0.25">
      <c r="AH7066" s="10"/>
      <c r="AI7066" s="6"/>
    </row>
    <row r="7067" spans="34:59" x14ac:dyDescent="0.25">
      <c r="AH7067" s="6"/>
      <c r="AI7067" s="6"/>
      <c r="AJ7067" s="6"/>
      <c r="AK7067" s="6"/>
      <c r="AL7067" s="6"/>
      <c r="AM7067" s="6"/>
      <c r="AN7067" s="6"/>
      <c r="AO7067" s="6"/>
      <c r="AP7067" s="6"/>
      <c r="AQ7067" s="6"/>
      <c r="AR7067" s="6"/>
      <c r="AS7067" s="6"/>
      <c r="AT7067" s="6"/>
      <c r="AU7067" s="6"/>
      <c r="AV7067" s="6"/>
      <c r="AW7067" s="6"/>
      <c r="AX7067" s="6"/>
      <c r="AY7067" s="6"/>
      <c r="AZ7067" s="6"/>
      <c r="BA7067" s="6"/>
      <c r="BB7067" s="6"/>
      <c r="BC7067" s="6"/>
      <c r="BD7067" s="6"/>
      <c r="BE7067" s="6"/>
      <c r="BF7067" s="6"/>
      <c r="BG7067" s="6"/>
    </row>
    <row r="7068" spans="34:59" x14ac:dyDescent="0.25">
      <c r="AH7068" s="10"/>
      <c r="AI7068" s="6"/>
      <c r="AJ7068" s="10"/>
      <c r="AK7068" s="10"/>
      <c r="AL7068" s="10"/>
      <c r="AM7068" s="10"/>
      <c r="AN7068" s="10"/>
      <c r="AO7068" s="10"/>
      <c r="AP7068" s="10"/>
      <c r="AQ7068" s="10"/>
      <c r="AR7068" s="10"/>
      <c r="AS7068" s="10"/>
      <c r="AT7068" s="10"/>
      <c r="AU7068" s="10"/>
      <c r="AV7068" s="10"/>
      <c r="AW7068" s="10"/>
      <c r="AX7068" s="10"/>
      <c r="AY7068" s="10"/>
      <c r="AZ7068" s="10"/>
      <c r="BA7068" s="10"/>
      <c r="BB7068" s="10"/>
      <c r="BC7068" s="10"/>
      <c r="BD7068" s="10"/>
      <c r="BE7068" s="10"/>
      <c r="BF7068" s="10"/>
      <c r="BG7068" s="6"/>
    </row>
    <row r="7069" spans="34:59" x14ac:dyDescent="0.25">
      <c r="AH7069" s="6"/>
      <c r="AI7069" s="6"/>
      <c r="AJ7069" s="6"/>
      <c r="AK7069" s="6"/>
      <c r="AL7069" s="6"/>
      <c r="AM7069" s="6"/>
      <c r="AN7069" s="6"/>
      <c r="AO7069" s="6"/>
      <c r="AP7069" s="6"/>
      <c r="AQ7069" s="6"/>
      <c r="AR7069" s="6"/>
      <c r="AS7069" s="6"/>
      <c r="AT7069" s="6"/>
      <c r="AU7069" s="6"/>
      <c r="AV7069" s="6"/>
      <c r="AW7069" s="6"/>
      <c r="AX7069" s="6"/>
      <c r="AY7069" s="6"/>
      <c r="AZ7069" s="6"/>
      <c r="BA7069" s="6"/>
      <c r="BB7069" s="6"/>
      <c r="BC7069" s="6"/>
      <c r="BD7069" s="6"/>
      <c r="BE7069" s="6"/>
      <c r="BF7069" s="6"/>
      <c r="BG7069" s="10"/>
    </row>
    <row r="7070" spans="34:59" x14ac:dyDescent="0.25">
      <c r="AH7070" s="10"/>
      <c r="AI7070" s="6"/>
    </row>
    <row r="7071" spans="34:59" x14ac:dyDescent="0.25">
      <c r="AH7071" s="6"/>
      <c r="AI7071" s="6"/>
      <c r="AJ7071" s="6"/>
      <c r="AK7071" s="6"/>
      <c r="AL7071" s="6"/>
      <c r="AM7071" s="6"/>
      <c r="AN7071" s="6"/>
      <c r="AO7071" s="6"/>
      <c r="AP7071" s="6"/>
      <c r="AQ7071" s="6"/>
      <c r="AR7071" s="6"/>
      <c r="AS7071" s="6"/>
      <c r="AT7071" s="6"/>
      <c r="AU7071" s="6"/>
      <c r="AV7071" s="6"/>
      <c r="AW7071" s="6"/>
      <c r="AX7071" s="6"/>
      <c r="AY7071" s="6"/>
      <c r="AZ7071" s="6"/>
      <c r="BA7071" s="6"/>
      <c r="BB7071" s="6"/>
      <c r="BC7071" s="6"/>
      <c r="BD7071" s="6"/>
      <c r="BE7071" s="6"/>
      <c r="BF7071" s="6"/>
      <c r="BG7071" s="6"/>
    </row>
    <row r="7072" spans="34:59" x14ac:dyDescent="0.25">
      <c r="AH7072" s="10"/>
      <c r="AI7072" s="6"/>
      <c r="AJ7072" s="10"/>
      <c r="AK7072" s="10"/>
      <c r="AL7072" s="10"/>
      <c r="AM7072" s="10"/>
      <c r="AN7072" s="10"/>
      <c r="AO7072" s="10"/>
      <c r="AP7072" s="10"/>
      <c r="AQ7072" s="10"/>
      <c r="AR7072" s="10"/>
      <c r="AS7072" s="10"/>
      <c r="AT7072" s="10"/>
      <c r="AU7072" s="10"/>
      <c r="AV7072" s="10"/>
      <c r="AW7072" s="10"/>
      <c r="AX7072" s="10"/>
      <c r="AY7072" s="10"/>
      <c r="AZ7072" s="10"/>
      <c r="BA7072" s="10"/>
      <c r="BB7072" s="10"/>
      <c r="BC7072" s="10"/>
      <c r="BD7072" s="10"/>
      <c r="BE7072" s="10"/>
      <c r="BF7072" s="10"/>
      <c r="BG7072" s="6"/>
    </row>
    <row r="7073" spans="34:59" x14ac:dyDescent="0.25">
      <c r="AH7073" s="6"/>
      <c r="AI7073" s="6"/>
      <c r="AJ7073" s="6"/>
      <c r="AK7073" s="6"/>
      <c r="AL7073" s="6"/>
      <c r="AM7073" s="6"/>
      <c r="AN7073" s="6"/>
      <c r="AO7073" s="6"/>
      <c r="AP7073" s="6"/>
      <c r="AQ7073" s="6"/>
      <c r="AR7073" s="6"/>
      <c r="AS7073" s="6"/>
      <c r="AT7073" s="6"/>
      <c r="AU7073" s="6"/>
      <c r="AV7073" s="6"/>
      <c r="AW7073" s="6"/>
      <c r="AX7073" s="6"/>
      <c r="AY7073" s="6"/>
      <c r="AZ7073" s="6"/>
      <c r="BA7073" s="6"/>
      <c r="BB7073" s="6"/>
      <c r="BC7073" s="6"/>
      <c r="BD7073" s="6"/>
      <c r="BE7073" s="6"/>
      <c r="BF7073" s="6"/>
      <c r="BG7073" s="10"/>
    </row>
    <row r="7074" spans="34:59" x14ac:dyDescent="0.25">
      <c r="AH7074" s="10"/>
      <c r="AI7074" s="6"/>
    </row>
    <row r="7075" spans="34:59" x14ac:dyDescent="0.25">
      <c r="AH7075" s="6"/>
      <c r="AI7075" s="6"/>
      <c r="AJ7075" s="6"/>
      <c r="AK7075" s="6"/>
      <c r="AL7075" s="6"/>
      <c r="AM7075" s="6"/>
      <c r="AN7075" s="6"/>
      <c r="AO7075" s="6"/>
      <c r="AP7075" s="6"/>
      <c r="AQ7075" s="6"/>
      <c r="AR7075" s="6"/>
      <c r="AS7075" s="6"/>
      <c r="AT7075" s="6"/>
      <c r="AU7075" s="6"/>
      <c r="AV7075" s="6"/>
      <c r="AW7075" s="6"/>
      <c r="AX7075" s="6"/>
      <c r="AY7075" s="6"/>
      <c r="AZ7075" s="6"/>
      <c r="BA7075" s="6"/>
      <c r="BB7075" s="6"/>
      <c r="BC7075" s="6"/>
      <c r="BD7075" s="6"/>
      <c r="BE7075" s="6"/>
      <c r="BF7075" s="6"/>
      <c r="BG7075" s="6"/>
    </row>
    <row r="7076" spans="34:59" x14ac:dyDescent="0.25">
      <c r="AH7076" s="10"/>
      <c r="AI7076" s="6"/>
      <c r="AJ7076" s="10"/>
      <c r="AK7076" s="10"/>
      <c r="AL7076" s="10"/>
      <c r="AM7076" s="10"/>
      <c r="AN7076" s="10"/>
      <c r="AO7076" s="10"/>
      <c r="AP7076" s="10"/>
      <c r="AQ7076" s="10"/>
      <c r="AR7076" s="10"/>
      <c r="AS7076" s="10"/>
      <c r="AT7076" s="10"/>
      <c r="AU7076" s="10"/>
      <c r="AV7076" s="10"/>
      <c r="AW7076" s="10"/>
      <c r="AX7076" s="10"/>
      <c r="AY7076" s="10"/>
      <c r="AZ7076" s="10"/>
      <c r="BA7076" s="10"/>
      <c r="BB7076" s="10"/>
      <c r="BC7076" s="10"/>
      <c r="BD7076" s="10"/>
      <c r="BE7076" s="10"/>
      <c r="BF7076" s="10"/>
      <c r="BG7076" s="6"/>
    </row>
    <row r="7077" spans="34:59" x14ac:dyDescent="0.25">
      <c r="AH7077" s="6"/>
      <c r="AI7077" s="6"/>
      <c r="AJ7077" s="6"/>
      <c r="AK7077" s="6"/>
      <c r="AL7077" s="6"/>
      <c r="AM7077" s="6"/>
      <c r="AN7077" s="6"/>
      <c r="AO7077" s="6"/>
      <c r="AP7077" s="6"/>
      <c r="AQ7077" s="6"/>
      <c r="AR7077" s="6"/>
      <c r="AS7077" s="6"/>
      <c r="AT7077" s="6"/>
      <c r="AU7077" s="6"/>
      <c r="AV7077" s="6"/>
      <c r="AW7077" s="6"/>
      <c r="AX7077" s="6"/>
      <c r="AY7077" s="6"/>
      <c r="AZ7077" s="6"/>
      <c r="BA7077" s="6"/>
      <c r="BB7077" s="6"/>
      <c r="BC7077" s="6"/>
      <c r="BD7077" s="6"/>
      <c r="BE7077" s="6"/>
      <c r="BF7077" s="6"/>
      <c r="BG7077" s="10"/>
    </row>
    <row r="7078" spans="34:59" x14ac:dyDescent="0.25">
      <c r="AH7078" s="10"/>
      <c r="AI7078" s="6"/>
    </row>
    <row r="7079" spans="34:59" x14ac:dyDescent="0.25">
      <c r="AH7079" s="6"/>
      <c r="AI7079" s="6"/>
      <c r="AJ7079" s="6"/>
      <c r="AK7079" s="6"/>
      <c r="AL7079" s="6"/>
      <c r="AM7079" s="6"/>
      <c r="AN7079" s="6"/>
      <c r="AO7079" s="6"/>
      <c r="AP7079" s="6"/>
      <c r="AQ7079" s="6"/>
      <c r="AR7079" s="6"/>
      <c r="AS7079" s="6"/>
      <c r="AT7079" s="6"/>
      <c r="AU7079" s="6"/>
      <c r="AV7079" s="6"/>
      <c r="AW7079" s="6"/>
      <c r="AX7079" s="6"/>
      <c r="AY7079" s="6"/>
      <c r="AZ7079" s="6"/>
      <c r="BA7079" s="6"/>
      <c r="BB7079" s="6"/>
      <c r="BC7079" s="6"/>
      <c r="BD7079" s="6"/>
      <c r="BE7079" s="6"/>
      <c r="BF7079" s="6"/>
      <c r="BG7079" s="6"/>
    </row>
    <row r="7080" spans="34:59" x14ac:dyDescent="0.25">
      <c r="AH7080" s="10"/>
      <c r="AI7080" s="6"/>
      <c r="AJ7080" s="10"/>
      <c r="AK7080" s="10"/>
      <c r="AL7080" s="10"/>
      <c r="AM7080" s="10"/>
      <c r="AN7080" s="10"/>
      <c r="AO7080" s="10"/>
      <c r="AP7080" s="10"/>
      <c r="AQ7080" s="10"/>
      <c r="AR7080" s="10"/>
      <c r="AS7080" s="10"/>
      <c r="AT7080" s="10"/>
      <c r="AU7080" s="10"/>
      <c r="AV7080" s="10"/>
      <c r="AW7080" s="10"/>
      <c r="AX7080" s="10"/>
      <c r="AY7080" s="10"/>
      <c r="AZ7080" s="10"/>
      <c r="BA7080" s="10"/>
      <c r="BB7080" s="10"/>
      <c r="BC7080" s="10"/>
      <c r="BD7080" s="10"/>
      <c r="BE7080" s="10"/>
      <c r="BF7080" s="10"/>
      <c r="BG7080" s="6"/>
    </row>
    <row r="7081" spans="34:59" x14ac:dyDescent="0.25">
      <c r="AH7081" s="6"/>
      <c r="AI7081" s="6"/>
      <c r="AJ7081" s="6"/>
      <c r="AK7081" s="6"/>
      <c r="AL7081" s="6"/>
      <c r="AM7081" s="6"/>
      <c r="AN7081" s="6"/>
      <c r="AO7081" s="6"/>
      <c r="AP7081" s="6"/>
      <c r="AQ7081" s="6"/>
      <c r="AR7081" s="6"/>
      <c r="AS7081" s="6"/>
      <c r="AT7081" s="6"/>
      <c r="AU7081" s="6"/>
      <c r="AV7081" s="6"/>
      <c r="AW7081" s="6"/>
      <c r="AX7081" s="6"/>
      <c r="AY7081" s="6"/>
      <c r="AZ7081" s="6"/>
      <c r="BA7081" s="6"/>
      <c r="BB7081" s="6"/>
      <c r="BC7081" s="6"/>
      <c r="BD7081" s="6"/>
      <c r="BE7081" s="6"/>
      <c r="BF7081" s="6"/>
      <c r="BG7081" s="10"/>
    </row>
    <row r="7082" spans="34:59" x14ac:dyDescent="0.25">
      <c r="AH7082" s="10"/>
      <c r="AI7082" s="6"/>
    </row>
    <row r="7083" spans="34:59" x14ac:dyDescent="0.25">
      <c r="AH7083" s="6"/>
      <c r="AI7083" s="6"/>
      <c r="AJ7083" s="6"/>
      <c r="AK7083" s="6"/>
      <c r="AL7083" s="6"/>
      <c r="AM7083" s="6"/>
      <c r="AN7083" s="6"/>
      <c r="AO7083" s="6"/>
      <c r="AP7083" s="6"/>
      <c r="AQ7083" s="6"/>
      <c r="AR7083" s="6"/>
      <c r="AS7083" s="6"/>
      <c r="AT7083" s="6"/>
      <c r="AU7083" s="6"/>
      <c r="AV7083" s="6"/>
      <c r="AW7083" s="6"/>
      <c r="AX7083" s="6"/>
      <c r="AY7083" s="6"/>
      <c r="AZ7083" s="6"/>
      <c r="BA7083" s="6"/>
      <c r="BB7083" s="6"/>
      <c r="BC7083" s="6"/>
      <c r="BD7083" s="6"/>
      <c r="BE7083" s="6"/>
      <c r="BF7083" s="6"/>
      <c r="BG7083" s="6"/>
    </row>
    <row r="7084" spans="34:59" x14ac:dyDescent="0.25">
      <c r="AH7084" s="10"/>
      <c r="AI7084" s="6"/>
      <c r="AJ7084" s="10"/>
      <c r="AK7084" s="10"/>
      <c r="AL7084" s="10"/>
      <c r="AM7084" s="10"/>
      <c r="AN7084" s="10"/>
      <c r="AO7084" s="10"/>
      <c r="AP7084" s="10"/>
      <c r="AQ7084" s="10"/>
      <c r="AR7084" s="10"/>
      <c r="AS7084" s="10"/>
      <c r="AT7084" s="10"/>
      <c r="AU7084" s="10"/>
      <c r="AV7084" s="10"/>
      <c r="AW7084" s="10"/>
      <c r="AX7084" s="10"/>
      <c r="AY7084" s="10"/>
      <c r="AZ7084" s="10"/>
      <c r="BA7084" s="10"/>
      <c r="BB7084" s="10"/>
      <c r="BC7084" s="10"/>
      <c r="BD7084" s="10"/>
      <c r="BE7084" s="10"/>
      <c r="BF7084" s="10"/>
      <c r="BG7084" s="6"/>
    </row>
    <row r="7085" spans="34:59" x14ac:dyDescent="0.25">
      <c r="AH7085" s="6"/>
      <c r="AI7085" s="6"/>
      <c r="AJ7085" s="6"/>
      <c r="AK7085" s="6"/>
      <c r="AL7085" s="6"/>
      <c r="AM7085" s="6"/>
      <c r="AN7085" s="6"/>
      <c r="AO7085" s="6"/>
      <c r="AP7085" s="6"/>
      <c r="AQ7085" s="6"/>
      <c r="AR7085" s="6"/>
      <c r="AS7085" s="6"/>
      <c r="AT7085" s="6"/>
      <c r="AU7085" s="6"/>
      <c r="AV7085" s="6"/>
      <c r="AW7085" s="6"/>
      <c r="AX7085" s="6"/>
      <c r="AY7085" s="6"/>
      <c r="AZ7085" s="6"/>
      <c r="BA7085" s="6"/>
      <c r="BB7085" s="6"/>
      <c r="BC7085" s="6"/>
      <c r="BD7085" s="6"/>
      <c r="BE7085" s="6"/>
      <c r="BF7085" s="6"/>
      <c r="BG7085" s="10"/>
    </row>
    <row r="7086" spans="34:59" x14ac:dyDescent="0.25">
      <c r="AH7086" s="10"/>
      <c r="AI7086" s="6"/>
    </row>
    <row r="7087" spans="34:59" x14ac:dyDescent="0.25">
      <c r="AH7087" s="6"/>
      <c r="AI7087" s="6"/>
      <c r="AJ7087" s="6"/>
      <c r="AK7087" s="6"/>
      <c r="AL7087" s="6"/>
      <c r="AM7087" s="6"/>
      <c r="AN7087" s="6"/>
      <c r="AO7087" s="6"/>
      <c r="AP7087" s="6"/>
      <c r="AQ7087" s="6"/>
      <c r="AR7087" s="6"/>
      <c r="AS7087" s="6"/>
      <c r="AT7087" s="6"/>
      <c r="AU7087" s="6"/>
      <c r="AV7087" s="6"/>
      <c r="AW7087" s="6"/>
      <c r="AX7087" s="6"/>
      <c r="AY7087" s="6"/>
      <c r="AZ7087" s="6"/>
      <c r="BA7087" s="6"/>
      <c r="BB7087" s="6"/>
      <c r="BC7087" s="6"/>
      <c r="BD7087" s="6"/>
      <c r="BE7087" s="6"/>
      <c r="BF7087" s="6"/>
      <c r="BG7087" s="6"/>
    </row>
    <row r="7088" spans="34:59" x14ac:dyDescent="0.25">
      <c r="AH7088" s="10"/>
      <c r="AI7088" s="6"/>
      <c r="AJ7088" s="10"/>
      <c r="AK7088" s="10"/>
      <c r="AL7088" s="10"/>
      <c r="AM7088" s="10"/>
      <c r="AN7088" s="10"/>
      <c r="AO7088" s="10"/>
      <c r="AP7088" s="10"/>
      <c r="AQ7088" s="10"/>
      <c r="AR7088" s="10"/>
      <c r="AS7088" s="10"/>
      <c r="AT7088" s="10"/>
      <c r="AU7088" s="10"/>
      <c r="AV7088" s="10"/>
      <c r="AW7088" s="10"/>
      <c r="AX7088" s="10"/>
      <c r="AY7088" s="10"/>
      <c r="AZ7088" s="10"/>
      <c r="BA7088" s="10"/>
      <c r="BB7088" s="10"/>
      <c r="BC7088" s="10"/>
      <c r="BD7088" s="10"/>
      <c r="BE7088" s="10"/>
      <c r="BF7088" s="10"/>
      <c r="BG7088" s="6"/>
    </row>
    <row r="7089" spans="34:59" x14ac:dyDescent="0.25">
      <c r="AH7089" s="6"/>
      <c r="AI7089" s="6"/>
      <c r="AJ7089" s="6"/>
      <c r="AK7089" s="6"/>
      <c r="AL7089" s="6"/>
      <c r="AM7089" s="6"/>
      <c r="AN7089" s="6"/>
      <c r="AO7089" s="6"/>
      <c r="AP7089" s="6"/>
      <c r="AQ7089" s="6"/>
      <c r="AR7089" s="6"/>
      <c r="AS7089" s="6"/>
      <c r="AT7089" s="6"/>
      <c r="AU7089" s="6"/>
      <c r="AV7089" s="6"/>
      <c r="AW7089" s="6"/>
      <c r="AX7089" s="6"/>
      <c r="AY7089" s="6"/>
      <c r="AZ7089" s="6"/>
      <c r="BA7089" s="6"/>
      <c r="BB7089" s="6"/>
      <c r="BC7089" s="6"/>
      <c r="BD7089" s="6"/>
      <c r="BE7089" s="6"/>
      <c r="BF7089" s="6"/>
      <c r="BG7089" s="10"/>
    </row>
    <row r="7090" spans="34:59" x14ac:dyDescent="0.25">
      <c r="AH7090" s="10"/>
      <c r="AI7090" s="6"/>
    </row>
    <row r="7091" spans="34:59" x14ac:dyDescent="0.25">
      <c r="AH7091" s="6"/>
      <c r="AI7091" s="6"/>
      <c r="AJ7091" s="6"/>
      <c r="AK7091" s="6"/>
      <c r="AL7091" s="6"/>
      <c r="AM7091" s="6"/>
      <c r="AN7091" s="6"/>
      <c r="AO7091" s="6"/>
      <c r="AP7091" s="6"/>
      <c r="AQ7091" s="6"/>
      <c r="AR7091" s="6"/>
      <c r="AS7091" s="6"/>
      <c r="AT7091" s="6"/>
      <c r="AU7091" s="6"/>
      <c r="AV7091" s="6"/>
      <c r="AW7091" s="6"/>
      <c r="AX7091" s="6"/>
      <c r="AY7091" s="6"/>
      <c r="AZ7091" s="6"/>
      <c r="BA7091" s="6"/>
      <c r="BB7091" s="6"/>
      <c r="BC7091" s="6"/>
      <c r="BD7091" s="6"/>
      <c r="BE7091" s="6"/>
      <c r="BF7091" s="6"/>
      <c r="BG7091" s="6"/>
    </row>
    <row r="7092" spans="34:59" x14ac:dyDescent="0.25">
      <c r="AH7092" s="10"/>
      <c r="AI7092" s="6"/>
      <c r="AJ7092" s="10"/>
      <c r="AK7092" s="10"/>
      <c r="AL7092" s="10"/>
      <c r="AM7092" s="10"/>
      <c r="AN7092" s="10"/>
      <c r="AO7092" s="10"/>
      <c r="AP7092" s="10"/>
      <c r="AQ7092" s="10"/>
      <c r="AR7092" s="10"/>
      <c r="AS7092" s="10"/>
      <c r="AT7092" s="10"/>
      <c r="AU7092" s="10"/>
      <c r="AV7092" s="10"/>
      <c r="AW7092" s="10"/>
      <c r="AX7092" s="10"/>
      <c r="AY7092" s="10"/>
      <c r="AZ7092" s="10"/>
      <c r="BA7092" s="10"/>
      <c r="BB7092" s="10"/>
      <c r="BC7092" s="10"/>
      <c r="BD7092" s="10"/>
      <c r="BE7092" s="10"/>
      <c r="BF7092" s="10"/>
      <c r="BG7092" s="6"/>
    </row>
    <row r="7093" spans="34:59" x14ac:dyDescent="0.25">
      <c r="AH7093" s="6"/>
      <c r="AI7093" s="6"/>
      <c r="AJ7093" s="6"/>
      <c r="AK7093" s="6"/>
      <c r="AL7093" s="6"/>
      <c r="AM7093" s="6"/>
      <c r="AN7093" s="6"/>
      <c r="AO7093" s="6"/>
      <c r="AP7093" s="6"/>
      <c r="AQ7093" s="6"/>
      <c r="AR7093" s="6"/>
      <c r="AS7093" s="6"/>
      <c r="AT7093" s="6"/>
      <c r="AU7093" s="6"/>
      <c r="AV7093" s="6"/>
      <c r="AW7093" s="6"/>
      <c r="AX7093" s="6"/>
      <c r="AY7093" s="6"/>
      <c r="AZ7093" s="6"/>
      <c r="BA7093" s="6"/>
      <c r="BB7093" s="6"/>
      <c r="BC7093" s="6"/>
      <c r="BD7093" s="6"/>
      <c r="BE7093" s="6"/>
      <c r="BF7093" s="6"/>
      <c r="BG7093" s="10"/>
    </row>
    <row r="7094" spans="34:59" x14ac:dyDescent="0.25">
      <c r="AH7094" s="10"/>
      <c r="AI7094" s="6"/>
    </row>
    <row r="7095" spans="34:59" x14ac:dyDescent="0.25">
      <c r="AH7095" s="6"/>
      <c r="AI7095" s="6"/>
      <c r="AJ7095" s="6"/>
      <c r="AK7095" s="6"/>
      <c r="AL7095" s="6"/>
      <c r="AM7095" s="6"/>
      <c r="AN7095" s="6"/>
      <c r="AO7095" s="6"/>
      <c r="AP7095" s="6"/>
      <c r="AQ7095" s="6"/>
      <c r="AR7095" s="6"/>
      <c r="AS7095" s="6"/>
      <c r="AT7095" s="6"/>
      <c r="AU7095" s="6"/>
      <c r="AV7095" s="6"/>
      <c r="AW7095" s="6"/>
      <c r="AX7095" s="6"/>
      <c r="AY7095" s="6"/>
      <c r="AZ7095" s="6"/>
      <c r="BA7095" s="6"/>
      <c r="BB7095" s="6"/>
      <c r="BC7095" s="6"/>
      <c r="BD7095" s="6"/>
      <c r="BE7095" s="6"/>
      <c r="BF7095" s="6"/>
      <c r="BG7095" s="6"/>
    </row>
    <row r="7096" spans="34:59" x14ac:dyDescent="0.25">
      <c r="AH7096" s="10"/>
      <c r="AI7096" s="6"/>
      <c r="AJ7096" s="10"/>
      <c r="AK7096" s="10"/>
      <c r="AL7096" s="10"/>
      <c r="AM7096" s="10"/>
      <c r="AN7096" s="10"/>
      <c r="AO7096" s="10"/>
      <c r="AP7096" s="10"/>
      <c r="AQ7096" s="10"/>
      <c r="AR7096" s="10"/>
      <c r="AS7096" s="10"/>
      <c r="AT7096" s="10"/>
      <c r="AU7096" s="10"/>
      <c r="AV7096" s="10"/>
      <c r="AW7096" s="10"/>
      <c r="AX7096" s="10"/>
      <c r="AY7096" s="10"/>
      <c r="AZ7096" s="10"/>
      <c r="BA7096" s="10"/>
      <c r="BB7096" s="10"/>
      <c r="BC7096" s="10"/>
      <c r="BD7096" s="10"/>
      <c r="BE7096" s="10"/>
      <c r="BF7096" s="10"/>
      <c r="BG7096" s="6"/>
    </row>
    <row r="7097" spans="34:59" x14ac:dyDescent="0.25">
      <c r="AH7097" s="6"/>
      <c r="AI7097" s="6"/>
      <c r="AJ7097" s="6"/>
      <c r="AK7097" s="6"/>
      <c r="AL7097" s="6"/>
      <c r="AM7097" s="6"/>
      <c r="AN7097" s="6"/>
      <c r="AO7097" s="6"/>
      <c r="AP7097" s="6"/>
      <c r="AQ7097" s="6"/>
      <c r="AR7097" s="6"/>
      <c r="AS7097" s="6"/>
      <c r="AT7097" s="6"/>
      <c r="AU7097" s="6"/>
      <c r="AV7097" s="6"/>
      <c r="AW7097" s="6"/>
      <c r="AX7097" s="6"/>
      <c r="AY7097" s="6"/>
      <c r="AZ7097" s="6"/>
      <c r="BA7097" s="6"/>
      <c r="BB7097" s="6"/>
      <c r="BC7097" s="6"/>
      <c r="BD7097" s="6"/>
      <c r="BE7097" s="6"/>
      <c r="BF7097" s="6"/>
      <c r="BG7097" s="10"/>
    </row>
    <row r="7098" spans="34:59" x14ac:dyDescent="0.25">
      <c r="AH7098" s="10"/>
      <c r="AI7098" s="6"/>
    </row>
    <row r="7099" spans="34:59" x14ac:dyDescent="0.25">
      <c r="AH7099" s="6"/>
      <c r="AI7099" s="6"/>
      <c r="AJ7099" s="6"/>
      <c r="AK7099" s="6"/>
      <c r="AL7099" s="6"/>
      <c r="AM7099" s="6"/>
      <c r="AN7099" s="6"/>
      <c r="AO7099" s="6"/>
      <c r="AP7099" s="6"/>
      <c r="AQ7099" s="6"/>
      <c r="AR7099" s="6"/>
      <c r="AS7099" s="6"/>
      <c r="AT7099" s="6"/>
      <c r="AU7099" s="6"/>
      <c r="AV7099" s="6"/>
      <c r="AW7099" s="6"/>
      <c r="AX7099" s="6"/>
      <c r="AY7099" s="6"/>
      <c r="AZ7099" s="6"/>
      <c r="BA7099" s="6"/>
      <c r="BB7099" s="6"/>
      <c r="BC7099" s="6"/>
      <c r="BD7099" s="6"/>
      <c r="BE7099" s="6"/>
      <c r="BF7099" s="6"/>
      <c r="BG7099" s="6"/>
    </row>
    <row r="7100" spans="34:59" x14ac:dyDescent="0.25">
      <c r="AH7100" s="10"/>
      <c r="AI7100" s="6"/>
      <c r="AJ7100" s="10"/>
      <c r="AK7100" s="10"/>
      <c r="AL7100" s="10"/>
      <c r="AM7100" s="10"/>
      <c r="AN7100" s="10"/>
      <c r="AO7100" s="10"/>
      <c r="AP7100" s="10"/>
      <c r="AQ7100" s="10"/>
      <c r="AR7100" s="10"/>
      <c r="AS7100" s="10"/>
      <c r="AT7100" s="10"/>
      <c r="AU7100" s="10"/>
      <c r="AV7100" s="10"/>
      <c r="AW7100" s="10"/>
      <c r="AX7100" s="10"/>
      <c r="AY7100" s="10"/>
      <c r="AZ7100" s="10"/>
      <c r="BA7100" s="10"/>
      <c r="BB7100" s="10"/>
      <c r="BC7100" s="10"/>
      <c r="BD7100" s="10"/>
      <c r="BE7100" s="10"/>
      <c r="BF7100" s="10"/>
      <c r="BG7100" s="6"/>
    </row>
    <row r="7101" spans="34:59" x14ac:dyDescent="0.25">
      <c r="AH7101" s="6"/>
      <c r="AI7101" s="6"/>
      <c r="AJ7101" s="6"/>
      <c r="AK7101" s="6"/>
      <c r="AL7101" s="6"/>
      <c r="AM7101" s="6"/>
      <c r="AN7101" s="6"/>
      <c r="AO7101" s="6"/>
      <c r="AP7101" s="6"/>
      <c r="AQ7101" s="6"/>
      <c r="AR7101" s="6"/>
      <c r="AS7101" s="6"/>
      <c r="AT7101" s="6"/>
      <c r="AU7101" s="6"/>
      <c r="AV7101" s="6"/>
      <c r="AW7101" s="6"/>
      <c r="AX7101" s="6"/>
      <c r="AY7101" s="6"/>
      <c r="AZ7101" s="6"/>
      <c r="BA7101" s="6"/>
      <c r="BB7101" s="6"/>
      <c r="BC7101" s="6"/>
      <c r="BD7101" s="6"/>
      <c r="BE7101" s="6"/>
      <c r="BF7101" s="6"/>
      <c r="BG7101" s="10"/>
    </row>
    <row r="7102" spans="34:59" x14ac:dyDescent="0.25">
      <c r="AH7102" s="10"/>
      <c r="AI7102" s="6"/>
    </row>
    <row r="7103" spans="34:59" x14ac:dyDescent="0.25">
      <c r="AH7103" s="6"/>
      <c r="AI7103" s="6"/>
      <c r="AJ7103" s="6"/>
      <c r="AK7103" s="6"/>
      <c r="AL7103" s="6"/>
      <c r="AM7103" s="6"/>
      <c r="AN7103" s="6"/>
      <c r="AO7103" s="6"/>
      <c r="AP7103" s="6"/>
      <c r="AQ7103" s="6"/>
      <c r="AR7103" s="6"/>
      <c r="AS7103" s="6"/>
      <c r="AT7103" s="6"/>
      <c r="AU7103" s="6"/>
      <c r="AV7103" s="6"/>
      <c r="AW7103" s="6"/>
      <c r="AX7103" s="6"/>
      <c r="AY7103" s="6"/>
      <c r="AZ7103" s="6"/>
      <c r="BA7103" s="6"/>
      <c r="BB7103" s="6"/>
      <c r="BC7103" s="6"/>
      <c r="BD7103" s="6"/>
      <c r="BE7103" s="6"/>
      <c r="BF7103" s="6"/>
      <c r="BG7103" s="6"/>
    </row>
    <row r="7104" spans="34:59" x14ac:dyDescent="0.25">
      <c r="AH7104" s="10"/>
      <c r="AI7104" s="6"/>
      <c r="AJ7104" s="10"/>
      <c r="AK7104" s="10"/>
      <c r="AL7104" s="10"/>
      <c r="AM7104" s="10"/>
      <c r="AN7104" s="10"/>
      <c r="AO7104" s="10"/>
      <c r="AP7104" s="10"/>
      <c r="AQ7104" s="10"/>
      <c r="AR7104" s="10"/>
      <c r="AS7104" s="10"/>
      <c r="AT7104" s="10"/>
      <c r="AU7104" s="10"/>
      <c r="AV7104" s="10"/>
      <c r="AW7104" s="10"/>
      <c r="AX7104" s="10"/>
      <c r="AY7104" s="10"/>
      <c r="AZ7104" s="10"/>
      <c r="BA7104" s="10"/>
      <c r="BB7104" s="10"/>
      <c r="BC7104" s="10"/>
      <c r="BD7104" s="10"/>
      <c r="BE7104" s="10"/>
      <c r="BF7104" s="10"/>
      <c r="BG7104" s="6"/>
    </row>
    <row r="7105" spans="34:59" x14ac:dyDescent="0.25">
      <c r="AH7105" s="6"/>
      <c r="AI7105" s="6"/>
      <c r="AJ7105" s="6"/>
      <c r="AK7105" s="6"/>
      <c r="AL7105" s="6"/>
      <c r="AM7105" s="6"/>
      <c r="AN7105" s="6"/>
      <c r="AO7105" s="6"/>
      <c r="AP7105" s="6"/>
      <c r="AQ7105" s="6"/>
      <c r="AR7105" s="6"/>
      <c r="AS7105" s="6"/>
      <c r="AT7105" s="6"/>
      <c r="AU7105" s="6"/>
      <c r="AV7105" s="6"/>
      <c r="AW7105" s="6"/>
      <c r="AX7105" s="6"/>
      <c r="AY7105" s="6"/>
      <c r="AZ7105" s="6"/>
      <c r="BA7105" s="6"/>
      <c r="BB7105" s="6"/>
      <c r="BC7105" s="6"/>
      <c r="BD7105" s="6"/>
      <c r="BE7105" s="6"/>
      <c r="BF7105" s="6"/>
      <c r="BG7105" s="10"/>
    </row>
    <row r="7106" spans="34:59" x14ac:dyDescent="0.25">
      <c r="AH7106" s="10"/>
      <c r="AI7106" s="6"/>
    </row>
    <row r="7107" spans="34:59" x14ac:dyDescent="0.25">
      <c r="AH7107" s="6"/>
      <c r="AI7107" s="6"/>
      <c r="AJ7107" s="6"/>
      <c r="AK7107" s="6"/>
      <c r="AL7107" s="6"/>
      <c r="AM7107" s="6"/>
      <c r="AN7107" s="6"/>
      <c r="AO7107" s="6"/>
      <c r="AP7107" s="6"/>
      <c r="AQ7107" s="6"/>
      <c r="AR7107" s="6"/>
      <c r="AS7107" s="6"/>
      <c r="AT7107" s="6"/>
      <c r="AU7107" s="6"/>
      <c r="AV7107" s="6"/>
      <c r="AW7107" s="6"/>
      <c r="AX7107" s="6"/>
      <c r="AY7107" s="6"/>
      <c r="AZ7107" s="6"/>
      <c r="BA7107" s="6"/>
      <c r="BB7107" s="6"/>
      <c r="BC7107" s="6"/>
      <c r="BD7107" s="6"/>
      <c r="BE7107" s="6"/>
      <c r="BF7107" s="6"/>
      <c r="BG7107" s="6"/>
    </row>
    <row r="7108" spans="34:59" x14ac:dyDescent="0.25">
      <c r="AH7108" s="10"/>
      <c r="AI7108" s="6"/>
      <c r="AJ7108" s="10"/>
      <c r="AK7108" s="10"/>
      <c r="AL7108" s="10"/>
      <c r="AM7108" s="10"/>
      <c r="AN7108" s="10"/>
      <c r="AO7108" s="10"/>
      <c r="AP7108" s="10"/>
      <c r="AQ7108" s="10"/>
      <c r="AR7108" s="10"/>
      <c r="AS7108" s="10"/>
      <c r="AT7108" s="10"/>
      <c r="AU7108" s="10"/>
      <c r="AV7108" s="10"/>
      <c r="AW7108" s="10"/>
      <c r="AX7108" s="10"/>
      <c r="AY7108" s="10"/>
      <c r="AZ7108" s="10"/>
      <c r="BA7108" s="10"/>
      <c r="BB7108" s="10"/>
      <c r="BC7108" s="10"/>
      <c r="BD7108" s="10"/>
      <c r="BE7108" s="10"/>
      <c r="BF7108" s="10"/>
      <c r="BG7108" s="6"/>
    </row>
    <row r="7109" spans="34:59" x14ac:dyDescent="0.25">
      <c r="AH7109" s="6"/>
      <c r="AI7109" s="6"/>
      <c r="AJ7109" s="6"/>
      <c r="AK7109" s="6"/>
      <c r="AL7109" s="6"/>
      <c r="AM7109" s="6"/>
      <c r="AN7109" s="6"/>
      <c r="AO7109" s="6"/>
      <c r="AP7109" s="6"/>
      <c r="AQ7109" s="6"/>
      <c r="AR7109" s="6"/>
      <c r="AS7109" s="6"/>
      <c r="AT7109" s="6"/>
      <c r="AU7109" s="6"/>
      <c r="AV7109" s="6"/>
      <c r="AW7109" s="6"/>
      <c r="AX7109" s="6"/>
      <c r="AY7109" s="6"/>
      <c r="AZ7109" s="6"/>
      <c r="BA7109" s="6"/>
      <c r="BB7109" s="6"/>
      <c r="BC7109" s="6"/>
      <c r="BD7109" s="6"/>
      <c r="BE7109" s="6"/>
      <c r="BF7109" s="6"/>
      <c r="BG7109" s="10"/>
    </row>
    <row r="7110" spans="34:59" x14ac:dyDescent="0.25">
      <c r="AH7110" s="10"/>
      <c r="AI7110" s="6"/>
    </row>
    <row r="7111" spans="34:59" x14ac:dyDescent="0.25">
      <c r="AH7111" s="6"/>
      <c r="AI7111" s="6"/>
      <c r="AJ7111" s="6"/>
      <c r="AK7111" s="6"/>
      <c r="AL7111" s="6"/>
      <c r="AM7111" s="6"/>
      <c r="AN7111" s="6"/>
      <c r="AO7111" s="6"/>
      <c r="AP7111" s="6"/>
      <c r="AQ7111" s="6"/>
      <c r="AR7111" s="6"/>
      <c r="AS7111" s="6"/>
      <c r="AT7111" s="6"/>
      <c r="AU7111" s="6"/>
      <c r="AV7111" s="6"/>
      <c r="AW7111" s="6"/>
      <c r="AX7111" s="6"/>
      <c r="AY7111" s="6"/>
      <c r="AZ7111" s="6"/>
      <c r="BA7111" s="6"/>
      <c r="BB7111" s="6"/>
      <c r="BC7111" s="6"/>
      <c r="BD7111" s="6"/>
      <c r="BE7111" s="6"/>
      <c r="BF7111" s="6"/>
      <c r="BG7111" s="6"/>
    </row>
    <row r="7112" spans="34:59" x14ac:dyDescent="0.25">
      <c r="AH7112" s="10"/>
      <c r="AI7112" s="6"/>
      <c r="AJ7112" s="10"/>
      <c r="AK7112" s="10"/>
      <c r="AL7112" s="10"/>
      <c r="AM7112" s="10"/>
      <c r="AN7112" s="10"/>
      <c r="AO7112" s="10"/>
      <c r="AP7112" s="10"/>
      <c r="AQ7112" s="10"/>
      <c r="AR7112" s="10"/>
      <c r="AS7112" s="10"/>
      <c r="AT7112" s="10"/>
      <c r="AU7112" s="10"/>
      <c r="AV7112" s="10"/>
      <c r="AW7112" s="10"/>
      <c r="AX7112" s="10"/>
      <c r="AY7112" s="10"/>
      <c r="AZ7112" s="10"/>
      <c r="BA7112" s="10"/>
      <c r="BB7112" s="10"/>
      <c r="BC7112" s="10"/>
      <c r="BD7112" s="10"/>
      <c r="BE7112" s="10"/>
      <c r="BF7112" s="10"/>
      <c r="BG7112" s="6"/>
    </row>
    <row r="7113" spans="34:59" x14ac:dyDescent="0.25">
      <c r="AH7113" s="6"/>
      <c r="AI7113" s="6"/>
      <c r="AJ7113" s="6"/>
      <c r="AK7113" s="6"/>
      <c r="AL7113" s="6"/>
      <c r="AM7113" s="6"/>
      <c r="AN7113" s="6"/>
      <c r="AO7113" s="6"/>
      <c r="AP7113" s="6"/>
      <c r="AQ7113" s="6"/>
      <c r="AR7113" s="6"/>
      <c r="AS7113" s="6"/>
      <c r="AT7113" s="6"/>
      <c r="AU7113" s="6"/>
      <c r="AV7113" s="6"/>
      <c r="AW7113" s="6"/>
      <c r="AX7113" s="6"/>
      <c r="AY7113" s="6"/>
      <c r="AZ7113" s="6"/>
      <c r="BA7113" s="6"/>
      <c r="BB7113" s="6"/>
      <c r="BC7113" s="6"/>
      <c r="BD7113" s="6"/>
      <c r="BE7113" s="6"/>
      <c r="BF7113" s="6"/>
      <c r="BG7113" s="10"/>
    </row>
    <row r="7114" spans="34:59" x14ac:dyDescent="0.25">
      <c r="AH7114" s="10"/>
      <c r="AI7114" s="6"/>
    </row>
    <row r="7115" spans="34:59" x14ac:dyDescent="0.25">
      <c r="AH7115" s="6"/>
      <c r="AI7115" s="6"/>
      <c r="AJ7115" s="6"/>
      <c r="AK7115" s="6"/>
      <c r="AL7115" s="6"/>
      <c r="AM7115" s="6"/>
      <c r="AN7115" s="6"/>
      <c r="AO7115" s="6"/>
      <c r="AP7115" s="6"/>
      <c r="AQ7115" s="6"/>
      <c r="AR7115" s="6"/>
      <c r="AS7115" s="6"/>
      <c r="AT7115" s="6"/>
      <c r="AU7115" s="6"/>
      <c r="AV7115" s="6"/>
      <c r="AW7115" s="6"/>
      <c r="AX7115" s="6"/>
      <c r="AY7115" s="6"/>
      <c r="AZ7115" s="6"/>
      <c r="BA7115" s="6"/>
      <c r="BB7115" s="6"/>
      <c r="BC7115" s="6"/>
      <c r="BD7115" s="6"/>
      <c r="BE7115" s="6"/>
      <c r="BF7115" s="6"/>
      <c r="BG7115" s="6"/>
    </row>
    <row r="7116" spans="34:59" x14ac:dyDescent="0.25">
      <c r="AH7116" s="10"/>
      <c r="AI7116" s="6"/>
      <c r="AJ7116" s="10"/>
      <c r="AK7116" s="10"/>
      <c r="AL7116" s="10"/>
      <c r="AM7116" s="10"/>
      <c r="AN7116" s="10"/>
      <c r="AO7116" s="10"/>
      <c r="AP7116" s="10"/>
      <c r="AQ7116" s="10"/>
      <c r="AR7116" s="10"/>
      <c r="AS7116" s="10"/>
      <c r="AT7116" s="10"/>
      <c r="AU7116" s="10"/>
      <c r="AV7116" s="10"/>
      <c r="AW7116" s="10"/>
      <c r="AX7116" s="10"/>
      <c r="AY7116" s="10"/>
      <c r="AZ7116" s="10"/>
      <c r="BA7116" s="10"/>
      <c r="BB7116" s="10"/>
      <c r="BC7116" s="10"/>
      <c r="BD7116" s="10"/>
      <c r="BE7116" s="10"/>
      <c r="BF7116" s="10"/>
      <c r="BG7116" s="6"/>
    </row>
    <row r="7117" spans="34:59" x14ac:dyDescent="0.25">
      <c r="AH7117" s="6"/>
      <c r="AI7117" s="6"/>
      <c r="AJ7117" s="6"/>
      <c r="AK7117" s="6"/>
      <c r="AL7117" s="6"/>
      <c r="AM7117" s="6"/>
      <c r="AN7117" s="6"/>
      <c r="AO7117" s="6"/>
      <c r="AP7117" s="6"/>
      <c r="AQ7117" s="6"/>
      <c r="AR7117" s="6"/>
      <c r="AS7117" s="6"/>
      <c r="AT7117" s="6"/>
      <c r="AU7117" s="6"/>
      <c r="AV7117" s="6"/>
      <c r="AW7117" s="6"/>
      <c r="AX7117" s="6"/>
      <c r="AY7117" s="6"/>
      <c r="AZ7117" s="6"/>
      <c r="BA7117" s="6"/>
      <c r="BB7117" s="6"/>
      <c r="BC7117" s="6"/>
      <c r="BD7117" s="6"/>
      <c r="BE7117" s="6"/>
      <c r="BF7117" s="6"/>
      <c r="BG7117" s="10"/>
    </row>
    <row r="7118" spans="34:59" x14ac:dyDescent="0.25">
      <c r="AH7118" s="10"/>
      <c r="AI7118" s="6"/>
    </row>
    <row r="7119" spans="34:59" x14ac:dyDescent="0.25">
      <c r="AH7119" s="6"/>
      <c r="AI7119" s="6"/>
      <c r="AJ7119" s="6"/>
      <c r="AK7119" s="6"/>
      <c r="AL7119" s="6"/>
      <c r="AM7119" s="6"/>
      <c r="AN7119" s="6"/>
      <c r="AO7119" s="6"/>
      <c r="AP7119" s="6"/>
      <c r="AQ7119" s="6"/>
      <c r="AR7119" s="6"/>
      <c r="AS7119" s="6"/>
      <c r="AT7119" s="6"/>
      <c r="AU7119" s="6"/>
      <c r="AV7119" s="6"/>
      <c r="AW7119" s="6"/>
      <c r="AX7119" s="6"/>
      <c r="AY7119" s="6"/>
      <c r="AZ7119" s="6"/>
      <c r="BA7119" s="6"/>
      <c r="BB7119" s="6"/>
      <c r="BC7119" s="6"/>
      <c r="BD7119" s="6"/>
      <c r="BE7119" s="6"/>
      <c r="BF7119" s="6"/>
      <c r="BG7119" s="6"/>
    </row>
    <row r="7120" spans="34:59" x14ac:dyDescent="0.25">
      <c r="AH7120" s="10"/>
      <c r="AI7120" s="6"/>
      <c r="AJ7120" s="10"/>
      <c r="AK7120" s="10"/>
      <c r="AL7120" s="10"/>
      <c r="AM7120" s="10"/>
      <c r="AN7120" s="10"/>
      <c r="AO7120" s="10"/>
      <c r="AP7120" s="10"/>
      <c r="AQ7120" s="10"/>
      <c r="AR7120" s="10"/>
      <c r="AS7120" s="10"/>
      <c r="AT7120" s="10"/>
      <c r="AU7120" s="10"/>
      <c r="AV7120" s="10"/>
      <c r="AW7120" s="10"/>
      <c r="AX7120" s="10"/>
      <c r="AY7120" s="10"/>
      <c r="AZ7120" s="10"/>
      <c r="BA7120" s="10"/>
      <c r="BB7120" s="10"/>
      <c r="BC7120" s="10"/>
      <c r="BD7120" s="10"/>
      <c r="BE7120" s="10"/>
      <c r="BF7120" s="10"/>
      <c r="BG7120" s="6"/>
    </row>
    <row r="7121" spans="34:59" x14ac:dyDescent="0.25">
      <c r="AH7121" s="6"/>
      <c r="AI7121" s="6"/>
      <c r="AJ7121" s="6"/>
      <c r="AK7121" s="6"/>
      <c r="AL7121" s="6"/>
      <c r="AM7121" s="6"/>
      <c r="AN7121" s="6"/>
      <c r="AO7121" s="6"/>
      <c r="AP7121" s="6"/>
      <c r="AQ7121" s="6"/>
      <c r="AR7121" s="6"/>
      <c r="AS7121" s="6"/>
      <c r="AT7121" s="6"/>
      <c r="AU7121" s="6"/>
      <c r="AV7121" s="6"/>
      <c r="AW7121" s="6"/>
      <c r="AX7121" s="6"/>
      <c r="AY7121" s="6"/>
      <c r="AZ7121" s="6"/>
      <c r="BA7121" s="6"/>
      <c r="BB7121" s="6"/>
      <c r="BC7121" s="6"/>
      <c r="BD7121" s="6"/>
      <c r="BE7121" s="6"/>
      <c r="BF7121" s="6"/>
      <c r="BG7121" s="10"/>
    </row>
    <row r="7122" spans="34:59" x14ac:dyDescent="0.25">
      <c r="AH7122" s="10"/>
      <c r="AI7122" s="6"/>
    </row>
    <row r="7123" spans="34:59" x14ac:dyDescent="0.25">
      <c r="AH7123" s="6"/>
      <c r="AI7123" s="6"/>
      <c r="AJ7123" s="6"/>
      <c r="AK7123" s="6"/>
      <c r="AL7123" s="6"/>
      <c r="AM7123" s="6"/>
      <c r="AN7123" s="6"/>
      <c r="AO7123" s="6"/>
      <c r="AP7123" s="6"/>
      <c r="AQ7123" s="6"/>
      <c r="AR7123" s="6"/>
      <c r="AS7123" s="6"/>
      <c r="AT7123" s="6"/>
      <c r="AU7123" s="6"/>
      <c r="AV7123" s="6"/>
      <c r="AW7123" s="6"/>
      <c r="AX7123" s="6"/>
      <c r="AY7123" s="6"/>
      <c r="AZ7123" s="6"/>
      <c r="BA7123" s="6"/>
      <c r="BB7123" s="6"/>
      <c r="BC7123" s="6"/>
      <c r="BD7123" s="6"/>
      <c r="BE7123" s="6"/>
      <c r="BF7123" s="6"/>
      <c r="BG7123" s="6"/>
    </row>
    <row r="7124" spans="34:59" x14ac:dyDescent="0.25">
      <c r="AH7124" s="10"/>
      <c r="AI7124" s="6"/>
      <c r="AJ7124" s="10"/>
      <c r="AK7124" s="10"/>
      <c r="AL7124" s="10"/>
      <c r="AM7124" s="10"/>
      <c r="AN7124" s="10"/>
      <c r="AO7124" s="10"/>
      <c r="AP7124" s="10"/>
      <c r="AQ7124" s="10"/>
      <c r="AR7124" s="10"/>
      <c r="AS7124" s="10"/>
      <c r="AT7124" s="10"/>
      <c r="AU7124" s="10"/>
      <c r="AV7124" s="10"/>
      <c r="AW7124" s="10"/>
      <c r="AX7124" s="10"/>
      <c r="AY7124" s="10"/>
      <c r="AZ7124" s="10"/>
      <c r="BA7124" s="10"/>
      <c r="BB7124" s="10"/>
      <c r="BC7124" s="10"/>
      <c r="BD7124" s="10"/>
      <c r="BE7124" s="10"/>
      <c r="BF7124" s="10"/>
      <c r="BG7124" s="6"/>
    </row>
    <row r="7125" spans="34:59" x14ac:dyDescent="0.25">
      <c r="AH7125" s="6"/>
      <c r="AI7125" s="6"/>
      <c r="AJ7125" s="6"/>
      <c r="AK7125" s="6"/>
      <c r="AL7125" s="6"/>
      <c r="AM7125" s="6"/>
      <c r="AN7125" s="6"/>
      <c r="AO7125" s="6"/>
      <c r="AP7125" s="6"/>
      <c r="AQ7125" s="6"/>
      <c r="AR7125" s="6"/>
      <c r="AS7125" s="6"/>
      <c r="AT7125" s="6"/>
      <c r="AU7125" s="6"/>
      <c r="AV7125" s="6"/>
      <c r="AW7125" s="6"/>
      <c r="AX7125" s="6"/>
      <c r="AY7125" s="6"/>
      <c r="AZ7125" s="6"/>
      <c r="BA7125" s="6"/>
      <c r="BB7125" s="6"/>
      <c r="BC7125" s="6"/>
      <c r="BD7125" s="6"/>
      <c r="BE7125" s="6"/>
      <c r="BF7125" s="6"/>
      <c r="BG7125" s="10"/>
    </row>
    <row r="7126" spans="34:59" x14ac:dyDescent="0.25">
      <c r="AH7126" s="10"/>
      <c r="AI7126" s="6"/>
    </row>
    <row r="7127" spans="34:59" x14ac:dyDescent="0.25">
      <c r="AH7127" s="6"/>
      <c r="AI7127" s="6"/>
      <c r="AJ7127" s="6"/>
      <c r="AK7127" s="6"/>
      <c r="AL7127" s="6"/>
      <c r="AM7127" s="6"/>
      <c r="AN7127" s="6"/>
      <c r="AO7127" s="6"/>
      <c r="AP7127" s="6"/>
      <c r="AQ7127" s="6"/>
      <c r="AR7127" s="6"/>
      <c r="AS7127" s="6"/>
      <c r="AT7127" s="6"/>
      <c r="AU7127" s="6"/>
      <c r="AV7127" s="6"/>
      <c r="AW7127" s="6"/>
      <c r="AX7127" s="6"/>
      <c r="AY7127" s="6"/>
      <c r="AZ7127" s="6"/>
      <c r="BA7127" s="6"/>
      <c r="BB7127" s="6"/>
      <c r="BC7127" s="6"/>
      <c r="BD7127" s="6"/>
      <c r="BE7127" s="6"/>
      <c r="BF7127" s="6"/>
      <c r="BG7127" s="6"/>
    </row>
    <row r="7128" spans="34:59" x14ac:dyDescent="0.25">
      <c r="AH7128" s="10"/>
      <c r="AI7128" s="6"/>
      <c r="AJ7128" s="10"/>
      <c r="AK7128" s="10"/>
      <c r="AL7128" s="10"/>
      <c r="AM7128" s="10"/>
      <c r="AN7128" s="10"/>
      <c r="AO7128" s="10"/>
      <c r="AP7128" s="10"/>
      <c r="AQ7128" s="10"/>
      <c r="AR7128" s="10"/>
      <c r="AS7128" s="10"/>
      <c r="AT7128" s="10"/>
      <c r="AU7128" s="10"/>
      <c r="AV7128" s="10"/>
      <c r="AW7128" s="10"/>
      <c r="AX7128" s="10"/>
      <c r="AY7128" s="10"/>
      <c r="AZ7128" s="10"/>
      <c r="BA7128" s="10"/>
      <c r="BB7128" s="10"/>
      <c r="BC7128" s="10"/>
      <c r="BD7128" s="10"/>
      <c r="BE7128" s="10"/>
      <c r="BF7128" s="10"/>
      <c r="BG7128" s="6"/>
    </row>
    <row r="7129" spans="34:59" x14ac:dyDescent="0.25">
      <c r="AH7129" s="6"/>
      <c r="AI7129" s="6"/>
      <c r="AJ7129" s="6"/>
      <c r="AK7129" s="6"/>
      <c r="AL7129" s="6"/>
      <c r="AM7129" s="6"/>
      <c r="AN7129" s="6"/>
      <c r="AO7129" s="6"/>
      <c r="AP7129" s="6"/>
      <c r="AQ7129" s="6"/>
      <c r="AR7129" s="6"/>
      <c r="AS7129" s="6"/>
      <c r="AT7129" s="6"/>
      <c r="AU7129" s="6"/>
      <c r="AV7129" s="6"/>
      <c r="AW7129" s="6"/>
      <c r="AX7129" s="6"/>
      <c r="AY7129" s="6"/>
      <c r="AZ7129" s="6"/>
      <c r="BA7129" s="6"/>
      <c r="BB7129" s="6"/>
      <c r="BC7129" s="6"/>
      <c r="BD7129" s="6"/>
      <c r="BE7129" s="6"/>
      <c r="BF7129" s="6"/>
      <c r="BG7129" s="10"/>
    </row>
    <row r="7130" spans="34:59" x14ac:dyDescent="0.25">
      <c r="AH7130" s="10"/>
      <c r="AI7130" s="6"/>
    </row>
    <row r="7131" spans="34:59" x14ac:dyDescent="0.25">
      <c r="AH7131" s="6"/>
      <c r="AI7131" s="6"/>
      <c r="AJ7131" s="6"/>
      <c r="AK7131" s="6"/>
      <c r="AL7131" s="6"/>
      <c r="AM7131" s="6"/>
      <c r="AN7131" s="6"/>
      <c r="AO7131" s="6"/>
      <c r="AP7131" s="6"/>
      <c r="AQ7131" s="6"/>
      <c r="AR7131" s="6"/>
      <c r="AS7131" s="6"/>
      <c r="AT7131" s="6"/>
      <c r="AU7131" s="6"/>
      <c r="AV7131" s="6"/>
      <c r="AW7131" s="6"/>
      <c r="AX7131" s="6"/>
      <c r="AY7131" s="6"/>
      <c r="AZ7131" s="6"/>
      <c r="BA7131" s="6"/>
      <c r="BB7131" s="6"/>
      <c r="BC7131" s="6"/>
      <c r="BD7131" s="6"/>
      <c r="BE7131" s="6"/>
      <c r="BF7131" s="6"/>
      <c r="BG7131" s="6"/>
    </row>
    <row r="7132" spans="34:59" x14ac:dyDescent="0.25">
      <c r="AH7132" s="10"/>
      <c r="AI7132" s="6"/>
      <c r="AJ7132" s="10"/>
      <c r="AK7132" s="10"/>
      <c r="AL7132" s="10"/>
      <c r="AM7132" s="10"/>
      <c r="AN7132" s="10"/>
      <c r="AO7132" s="10"/>
      <c r="AP7132" s="10"/>
      <c r="AQ7132" s="10"/>
      <c r="AR7132" s="10"/>
      <c r="AS7132" s="10"/>
      <c r="AT7132" s="10"/>
      <c r="AU7132" s="10"/>
      <c r="AV7132" s="10"/>
      <c r="AW7132" s="10"/>
      <c r="AX7132" s="10"/>
      <c r="AY7132" s="10"/>
      <c r="AZ7132" s="10"/>
      <c r="BA7132" s="10"/>
      <c r="BB7132" s="10"/>
      <c r="BC7132" s="10"/>
      <c r="BD7132" s="10"/>
      <c r="BE7132" s="10"/>
      <c r="BF7132" s="10"/>
      <c r="BG7132" s="6"/>
    </row>
    <row r="7133" spans="34:59" x14ac:dyDescent="0.25">
      <c r="AH7133" s="6"/>
      <c r="AI7133" s="6"/>
      <c r="AJ7133" s="6"/>
      <c r="AK7133" s="6"/>
      <c r="AL7133" s="6"/>
      <c r="AM7133" s="6"/>
      <c r="AN7133" s="6"/>
      <c r="AO7133" s="6"/>
      <c r="AP7133" s="6"/>
      <c r="AQ7133" s="6"/>
      <c r="AR7133" s="6"/>
      <c r="AS7133" s="6"/>
      <c r="AT7133" s="6"/>
      <c r="AU7133" s="6"/>
      <c r="AV7133" s="6"/>
      <c r="AW7133" s="6"/>
      <c r="AX7133" s="6"/>
      <c r="AY7133" s="6"/>
      <c r="AZ7133" s="6"/>
      <c r="BA7133" s="6"/>
      <c r="BB7133" s="6"/>
      <c r="BC7133" s="6"/>
      <c r="BD7133" s="6"/>
      <c r="BE7133" s="6"/>
      <c r="BF7133" s="6"/>
      <c r="BG7133" s="10"/>
    </row>
    <row r="7134" spans="34:59" x14ac:dyDescent="0.25">
      <c r="AH7134" s="10"/>
      <c r="AI7134" s="6"/>
    </row>
    <row r="7135" spans="34:59" x14ac:dyDescent="0.25">
      <c r="AH7135" s="6"/>
      <c r="AI7135" s="6"/>
      <c r="AJ7135" s="6"/>
      <c r="AK7135" s="6"/>
      <c r="AL7135" s="6"/>
      <c r="AM7135" s="6"/>
      <c r="AN7135" s="6"/>
      <c r="AO7135" s="6"/>
      <c r="AP7135" s="6"/>
      <c r="AQ7135" s="6"/>
      <c r="AR7135" s="6"/>
      <c r="AS7135" s="6"/>
      <c r="AT7135" s="6"/>
      <c r="AU7135" s="6"/>
      <c r="AV7135" s="6"/>
      <c r="AW7135" s="6"/>
      <c r="AX7135" s="6"/>
      <c r="AY7135" s="6"/>
      <c r="AZ7135" s="6"/>
      <c r="BA7135" s="6"/>
      <c r="BB7135" s="6"/>
      <c r="BC7135" s="6"/>
      <c r="BD7135" s="6"/>
      <c r="BE7135" s="6"/>
      <c r="BF7135" s="6"/>
      <c r="BG7135" s="6"/>
    </row>
    <row r="7136" spans="34:59" x14ac:dyDescent="0.25">
      <c r="AH7136" s="10"/>
      <c r="AI7136" s="6"/>
      <c r="AJ7136" s="10"/>
      <c r="AK7136" s="10"/>
      <c r="AL7136" s="10"/>
      <c r="AM7136" s="10"/>
      <c r="AN7136" s="10"/>
      <c r="AO7136" s="10"/>
      <c r="AP7136" s="10"/>
      <c r="AQ7136" s="10"/>
      <c r="AR7136" s="10"/>
      <c r="AS7136" s="10"/>
      <c r="AT7136" s="10"/>
      <c r="AU7136" s="10"/>
      <c r="AV7136" s="10"/>
      <c r="AW7136" s="10"/>
      <c r="AX7136" s="10"/>
      <c r="AY7136" s="10"/>
      <c r="AZ7136" s="10"/>
      <c r="BA7136" s="10"/>
      <c r="BB7136" s="10"/>
      <c r="BC7136" s="10"/>
      <c r="BD7136" s="10"/>
      <c r="BE7136" s="10"/>
      <c r="BF7136" s="10"/>
      <c r="BG7136" s="6"/>
    </row>
    <row r="7137" spans="34:59" x14ac:dyDescent="0.25">
      <c r="AH7137" s="6"/>
      <c r="AI7137" s="6"/>
      <c r="AJ7137" s="6"/>
      <c r="AK7137" s="6"/>
      <c r="AL7137" s="6"/>
      <c r="AM7137" s="6"/>
      <c r="AN7137" s="6"/>
      <c r="AO7137" s="6"/>
      <c r="AP7137" s="6"/>
      <c r="AQ7137" s="6"/>
      <c r="AR7137" s="6"/>
      <c r="AS7137" s="6"/>
      <c r="AT7137" s="6"/>
      <c r="AU7137" s="6"/>
      <c r="AV7137" s="6"/>
      <c r="AW7137" s="6"/>
      <c r="AX7137" s="6"/>
      <c r="AY7137" s="6"/>
      <c r="AZ7137" s="6"/>
      <c r="BA7137" s="6"/>
      <c r="BB7137" s="6"/>
      <c r="BC7137" s="6"/>
      <c r="BD7137" s="6"/>
      <c r="BE7137" s="6"/>
      <c r="BF7137" s="6"/>
      <c r="BG7137" s="10"/>
    </row>
    <row r="7138" spans="34:59" x14ac:dyDescent="0.25">
      <c r="AH7138" s="10"/>
      <c r="AI7138" s="6"/>
    </row>
    <row r="7139" spans="34:59" x14ac:dyDescent="0.25">
      <c r="AH7139" s="6"/>
      <c r="AI7139" s="6"/>
      <c r="AJ7139" s="6"/>
      <c r="AK7139" s="6"/>
      <c r="AL7139" s="6"/>
      <c r="AM7139" s="6"/>
      <c r="AN7139" s="6"/>
      <c r="AO7139" s="6"/>
      <c r="AP7139" s="6"/>
      <c r="AQ7139" s="6"/>
      <c r="AR7139" s="6"/>
      <c r="AS7139" s="6"/>
      <c r="AT7139" s="6"/>
      <c r="AU7139" s="6"/>
      <c r="AV7139" s="6"/>
      <c r="AW7139" s="6"/>
      <c r="AX7139" s="6"/>
      <c r="AY7139" s="6"/>
      <c r="AZ7139" s="6"/>
      <c r="BA7139" s="6"/>
      <c r="BB7139" s="6"/>
      <c r="BC7139" s="6"/>
      <c r="BD7139" s="6"/>
      <c r="BE7139" s="6"/>
      <c r="BF7139" s="6"/>
      <c r="BG7139" s="6"/>
    </row>
    <row r="7140" spans="34:59" x14ac:dyDescent="0.25">
      <c r="AH7140" s="10"/>
      <c r="AI7140" s="6"/>
      <c r="AJ7140" s="10"/>
      <c r="AK7140" s="10"/>
      <c r="AL7140" s="10"/>
      <c r="AM7140" s="10"/>
      <c r="AN7140" s="10"/>
      <c r="AO7140" s="10"/>
      <c r="AP7140" s="10"/>
      <c r="AQ7140" s="10"/>
      <c r="AR7140" s="10"/>
      <c r="AS7140" s="10"/>
      <c r="AT7140" s="10"/>
      <c r="AU7140" s="10"/>
      <c r="AV7140" s="10"/>
      <c r="AW7140" s="10"/>
      <c r="AX7140" s="10"/>
      <c r="AY7140" s="10"/>
      <c r="AZ7140" s="10"/>
      <c r="BA7140" s="10"/>
      <c r="BB7140" s="10"/>
      <c r="BC7140" s="10"/>
      <c r="BD7140" s="10"/>
      <c r="BE7140" s="10"/>
      <c r="BF7140" s="10"/>
      <c r="BG7140" s="6"/>
    </row>
    <row r="7141" spans="34:59" x14ac:dyDescent="0.25">
      <c r="AH7141" s="6"/>
      <c r="AI7141" s="6"/>
      <c r="AJ7141" s="6"/>
      <c r="AK7141" s="6"/>
      <c r="AL7141" s="6"/>
      <c r="AM7141" s="6"/>
      <c r="AN7141" s="6"/>
      <c r="AO7141" s="6"/>
      <c r="AP7141" s="6"/>
      <c r="AQ7141" s="6"/>
      <c r="AR7141" s="6"/>
      <c r="AS7141" s="6"/>
      <c r="AT7141" s="6"/>
      <c r="AU7141" s="6"/>
      <c r="AV7141" s="6"/>
      <c r="AW7141" s="6"/>
      <c r="AX7141" s="6"/>
      <c r="AY7141" s="6"/>
      <c r="AZ7141" s="6"/>
      <c r="BA7141" s="6"/>
      <c r="BB7141" s="6"/>
      <c r="BC7141" s="6"/>
      <c r="BD7141" s="6"/>
      <c r="BE7141" s="6"/>
      <c r="BF7141" s="6"/>
      <c r="BG7141" s="10"/>
    </row>
    <row r="7142" spans="34:59" x14ac:dyDescent="0.25">
      <c r="AH7142" s="10"/>
      <c r="AI7142" s="6"/>
    </row>
    <row r="7143" spans="34:59" x14ac:dyDescent="0.25">
      <c r="AH7143" s="6"/>
      <c r="AI7143" s="6"/>
      <c r="AJ7143" s="6"/>
      <c r="AK7143" s="6"/>
      <c r="AL7143" s="6"/>
      <c r="AM7143" s="6"/>
      <c r="AN7143" s="6"/>
      <c r="AO7143" s="6"/>
      <c r="AP7143" s="6"/>
      <c r="AQ7143" s="6"/>
      <c r="AR7143" s="6"/>
      <c r="AS7143" s="6"/>
      <c r="AT7143" s="6"/>
      <c r="AU7143" s="6"/>
      <c r="AV7143" s="6"/>
      <c r="AW7143" s="6"/>
      <c r="AX7143" s="6"/>
      <c r="AY7143" s="6"/>
      <c r="AZ7143" s="6"/>
      <c r="BA7143" s="6"/>
      <c r="BB7143" s="6"/>
      <c r="BC7143" s="6"/>
      <c r="BD7143" s="6"/>
      <c r="BE7143" s="6"/>
      <c r="BF7143" s="6"/>
      <c r="BG7143" s="6"/>
    </row>
    <row r="7144" spans="34:59" x14ac:dyDescent="0.25">
      <c r="AH7144" s="10"/>
      <c r="AI7144" s="6"/>
      <c r="AJ7144" s="10"/>
      <c r="AK7144" s="10"/>
      <c r="AL7144" s="10"/>
      <c r="AM7144" s="10"/>
      <c r="AN7144" s="10"/>
      <c r="AO7144" s="10"/>
      <c r="AP7144" s="10"/>
      <c r="AQ7144" s="10"/>
      <c r="AR7144" s="10"/>
      <c r="AS7144" s="10"/>
      <c r="AT7144" s="10"/>
      <c r="AU7144" s="10"/>
      <c r="AV7144" s="10"/>
      <c r="AW7144" s="10"/>
      <c r="AX7144" s="10"/>
      <c r="AY7144" s="10"/>
      <c r="AZ7144" s="10"/>
      <c r="BA7144" s="10"/>
      <c r="BB7144" s="10"/>
      <c r="BC7144" s="10"/>
      <c r="BD7144" s="10"/>
      <c r="BE7144" s="10"/>
      <c r="BF7144" s="10"/>
      <c r="BG7144" s="6"/>
    </row>
    <row r="7145" spans="34:59" x14ac:dyDescent="0.25">
      <c r="AH7145" s="6"/>
      <c r="AI7145" s="6"/>
      <c r="AJ7145" s="6"/>
      <c r="AK7145" s="6"/>
      <c r="AL7145" s="6"/>
      <c r="AM7145" s="6"/>
      <c r="AN7145" s="6"/>
      <c r="AO7145" s="6"/>
      <c r="AP7145" s="6"/>
      <c r="AQ7145" s="6"/>
      <c r="AR7145" s="6"/>
      <c r="AS7145" s="6"/>
      <c r="AT7145" s="6"/>
      <c r="AU7145" s="6"/>
      <c r="AV7145" s="6"/>
      <c r="AW7145" s="6"/>
      <c r="AX7145" s="6"/>
      <c r="AY7145" s="6"/>
      <c r="AZ7145" s="6"/>
      <c r="BA7145" s="6"/>
      <c r="BB7145" s="6"/>
      <c r="BC7145" s="6"/>
      <c r="BD7145" s="6"/>
      <c r="BE7145" s="6"/>
      <c r="BF7145" s="6"/>
      <c r="BG7145" s="10"/>
    </row>
    <row r="7146" spans="34:59" x14ac:dyDescent="0.25">
      <c r="AH7146" s="10"/>
      <c r="AI7146" s="6"/>
    </row>
    <row r="7147" spans="34:59" x14ac:dyDescent="0.25">
      <c r="AH7147" s="6"/>
      <c r="AI7147" s="6"/>
      <c r="AJ7147" s="6"/>
      <c r="AK7147" s="6"/>
      <c r="AL7147" s="6"/>
      <c r="AM7147" s="6"/>
      <c r="AN7147" s="6"/>
      <c r="AO7147" s="6"/>
      <c r="AP7147" s="6"/>
      <c r="AQ7147" s="6"/>
      <c r="AR7147" s="6"/>
      <c r="AS7147" s="6"/>
      <c r="AT7147" s="6"/>
      <c r="AU7147" s="6"/>
      <c r="AV7147" s="6"/>
      <c r="AW7147" s="6"/>
      <c r="AX7147" s="6"/>
      <c r="AY7147" s="6"/>
      <c r="AZ7147" s="6"/>
      <c r="BA7147" s="6"/>
      <c r="BB7147" s="6"/>
      <c r="BC7147" s="6"/>
      <c r="BD7147" s="6"/>
      <c r="BE7147" s="6"/>
      <c r="BF7147" s="6"/>
      <c r="BG7147" s="6"/>
    </row>
    <row r="7148" spans="34:59" x14ac:dyDescent="0.25">
      <c r="AH7148" s="10"/>
      <c r="AI7148" s="6"/>
      <c r="AJ7148" s="10"/>
      <c r="AK7148" s="10"/>
      <c r="AL7148" s="10"/>
      <c r="AM7148" s="10"/>
      <c r="AN7148" s="10"/>
      <c r="AO7148" s="10"/>
      <c r="AP7148" s="10"/>
      <c r="AQ7148" s="10"/>
      <c r="AR7148" s="10"/>
      <c r="AS7148" s="10"/>
      <c r="AT7148" s="10"/>
      <c r="AU7148" s="10"/>
      <c r="AV7148" s="10"/>
      <c r="AW7148" s="10"/>
      <c r="AX7148" s="10"/>
      <c r="AY7148" s="10"/>
      <c r="AZ7148" s="10"/>
      <c r="BA7148" s="10"/>
      <c r="BB7148" s="10"/>
      <c r="BC7148" s="10"/>
      <c r="BD7148" s="10"/>
      <c r="BE7148" s="10"/>
      <c r="BF7148" s="10"/>
      <c r="BG7148" s="6"/>
    </row>
    <row r="7149" spans="34:59" x14ac:dyDescent="0.25">
      <c r="AH7149" s="6"/>
      <c r="AI7149" s="6"/>
      <c r="AJ7149" s="6"/>
      <c r="AK7149" s="6"/>
      <c r="AL7149" s="6"/>
      <c r="AM7149" s="6"/>
      <c r="AN7149" s="6"/>
      <c r="AO7149" s="6"/>
      <c r="AP7149" s="6"/>
      <c r="AQ7149" s="6"/>
      <c r="AR7149" s="6"/>
      <c r="AS7149" s="6"/>
      <c r="AT7149" s="6"/>
      <c r="AU7149" s="6"/>
      <c r="AV7149" s="6"/>
      <c r="AW7149" s="6"/>
      <c r="AX7149" s="6"/>
      <c r="AY7149" s="6"/>
      <c r="AZ7149" s="6"/>
      <c r="BA7149" s="6"/>
      <c r="BB7149" s="6"/>
      <c r="BC7149" s="6"/>
      <c r="BD7149" s="6"/>
      <c r="BE7149" s="6"/>
      <c r="BF7149" s="6"/>
      <c r="BG7149" s="10"/>
    </row>
    <row r="7150" spans="34:59" x14ac:dyDescent="0.25">
      <c r="AH7150" s="10"/>
      <c r="AI7150" s="6"/>
    </row>
    <row r="7151" spans="34:59" x14ac:dyDescent="0.25">
      <c r="AH7151" s="6"/>
      <c r="AI7151" s="6"/>
      <c r="AJ7151" s="6"/>
      <c r="AK7151" s="6"/>
      <c r="AL7151" s="6"/>
      <c r="AM7151" s="6"/>
      <c r="AN7151" s="6"/>
      <c r="AO7151" s="6"/>
      <c r="AP7151" s="6"/>
      <c r="AQ7151" s="6"/>
      <c r="AR7151" s="6"/>
      <c r="AS7151" s="6"/>
      <c r="AT7151" s="6"/>
      <c r="AU7151" s="6"/>
      <c r="AV7151" s="6"/>
      <c r="AW7151" s="6"/>
      <c r="AX7151" s="6"/>
      <c r="AY7151" s="6"/>
      <c r="AZ7151" s="6"/>
      <c r="BA7151" s="6"/>
      <c r="BB7151" s="6"/>
      <c r="BC7151" s="6"/>
      <c r="BD7151" s="6"/>
      <c r="BE7151" s="6"/>
      <c r="BF7151" s="6"/>
      <c r="BG7151" s="6"/>
    </row>
    <row r="7152" spans="34:59" x14ac:dyDescent="0.25">
      <c r="AH7152" s="10"/>
      <c r="AI7152" s="6"/>
      <c r="AJ7152" s="10"/>
      <c r="AK7152" s="10"/>
      <c r="AL7152" s="10"/>
      <c r="AM7152" s="10"/>
      <c r="AN7152" s="10"/>
      <c r="AO7152" s="10"/>
      <c r="AP7152" s="10"/>
      <c r="AQ7152" s="10"/>
      <c r="AR7152" s="10"/>
      <c r="AS7152" s="10"/>
      <c r="AT7152" s="10"/>
      <c r="AU7152" s="10"/>
      <c r="AV7152" s="10"/>
      <c r="AW7152" s="10"/>
      <c r="AX7152" s="10"/>
      <c r="AY7152" s="10"/>
      <c r="AZ7152" s="10"/>
      <c r="BA7152" s="10"/>
      <c r="BB7152" s="10"/>
      <c r="BC7152" s="10"/>
      <c r="BD7152" s="10"/>
      <c r="BE7152" s="10"/>
      <c r="BF7152" s="10"/>
      <c r="BG7152" s="6"/>
    </row>
    <row r="7153" spans="34:59" x14ac:dyDescent="0.25">
      <c r="AH7153" s="6"/>
      <c r="AI7153" s="6"/>
      <c r="AJ7153" s="6"/>
      <c r="AK7153" s="6"/>
      <c r="AL7153" s="6"/>
      <c r="AM7153" s="6"/>
      <c r="AN7153" s="6"/>
      <c r="AO7153" s="6"/>
      <c r="AP7153" s="6"/>
      <c r="AQ7153" s="6"/>
      <c r="AR7153" s="6"/>
      <c r="AS7153" s="6"/>
      <c r="AT7153" s="6"/>
      <c r="AU7153" s="6"/>
      <c r="AV7153" s="6"/>
      <c r="AW7153" s="6"/>
      <c r="AX7153" s="6"/>
      <c r="AY7153" s="6"/>
      <c r="AZ7153" s="6"/>
      <c r="BA7153" s="6"/>
      <c r="BB7153" s="6"/>
      <c r="BC7153" s="6"/>
      <c r="BD7153" s="6"/>
      <c r="BE7153" s="6"/>
      <c r="BF7153" s="6"/>
      <c r="BG7153" s="10"/>
    </row>
    <row r="7154" spans="34:59" x14ac:dyDescent="0.25">
      <c r="AH7154" s="10"/>
      <c r="AI7154" s="6"/>
    </row>
    <row r="7155" spans="34:59" x14ac:dyDescent="0.25">
      <c r="AH7155" s="6"/>
      <c r="AI7155" s="6"/>
      <c r="AJ7155" s="6"/>
      <c r="AK7155" s="6"/>
      <c r="AL7155" s="6"/>
      <c r="AM7155" s="6"/>
      <c r="AN7155" s="6"/>
      <c r="AO7155" s="6"/>
      <c r="AP7155" s="6"/>
      <c r="AQ7155" s="6"/>
      <c r="AR7155" s="6"/>
      <c r="AS7155" s="6"/>
      <c r="AT7155" s="6"/>
      <c r="AU7155" s="6"/>
      <c r="AV7155" s="6"/>
      <c r="AW7155" s="6"/>
      <c r="AX7155" s="6"/>
      <c r="AY7155" s="6"/>
      <c r="AZ7155" s="6"/>
      <c r="BA7155" s="6"/>
      <c r="BB7155" s="6"/>
      <c r="BC7155" s="6"/>
      <c r="BD7155" s="6"/>
      <c r="BE7155" s="6"/>
      <c r="BF7155" s="6"/>
      <c r="BG7155" s="6"/>
    </row>
    <row r="7156" spans="34:59" x14ac:dyDescent="0.25">
      <c r="AH7156" s="10"/>
      <c r="AI7156" s="6"/>
      <c r="AJ7156" s="10"/>
      <c r="AK7156" s="10"/>
      <c r="AL7156" s="10"/>
      <c r="AM7156" s="10"/>
      <c r="AN7156" s="10"/>
      <c r="AO7156" s="10"/>
      <c r="AP7156" s="10"/>
      <c r="AQ7156" s="10"/>
      <c r="AR7156" s="10"/>
      <c r="AS7156" s="10"/>
      <c r="AT7156" s="10"/>
      <c r="AU7156" s="10"/>
      <c r="AV7156" s="10"/>
      <c r="AW7156" s="10"/>
      <c r="AX7156" s="10"/>
      <c r="AY7156" s="10"/>
      <c r="AZ7156" s="10"/>
      <c r="BA7156" s="10"/>
      <c r="BB7156" s="10"/>
      <c r="BC7156" s="10"/>
      <c r="BD7156" s="10"/>
      <c r="BE7156" s="10"/>
      <c r="BF7156" s="10"/>
      <c r="BG7156" s="6"/>
    </row>
    <row r="7157" spans="34:59" x14ac:dyDescent="0.25">
      <c r="AH7157" s="6"/>
      <c r="AI7157" s="6"/>
      <c r="AJ7157" s="6"/>
      <c r="AK7157" s="6"/>
      <c r="AL7157" s="6"/>
      <c r="AM7157" s="6"/>
      <c r="AN7157" s="6"/>
      <c r="AO7157" s="6"/>
      <c r="AP7157" s="6"/>
      <c r="AQ7157" s="6"/>
      <c r="AR7157" s="6"/>
      <c r="AS7157" s="6"/>
      <c r="AT7157" s="6"/>
      <c r="AU7157" s="6"/>
      <c r="AV7157" s="6"/>
      <c r="AW7157" s="6"/>
      <c r="AX7157" s="6"/>
      <c r="AY7157" s="6"/>
      <c r="AZ7157" s="6"/>
      <c r="BA7157" s="6"/>
      <c r="BB7157" s="6"/>
      <c r="BC7157" s="6"/>
      <c r="BD7157" s="6"/>
      <c r="BE7157" s="6"/>
      <c r="BF7157" s="6"/>
      <c r="BG7157" s="10"/>
    </row>
    <row r="7158" spans="34:59" x14ac:dyDescent="0.25">
      <c r="AH7158" s="10"/>
      <c r="AI7158" s="6"/>
    </row>
    <row r="7159" spans="34:59" x14ac:dyDescent="0.25">
      <c r="AH7159" s="6"/>
      <c r="AI7159" s="6"/>
      <c r="AJ7159" s="6"/>
      <c r="AK7159" s="6"/>
      <c r="AL7159" s="6"/>
      <c r="AM7159" s="6"/>
      <c r="AN7159" s="6"/>
      <c r="AO7159" s="6"/>
      <c r="AP7159" s="6"/>
      <c r="AQ7159" s="6"/>
      <c r="AR7159" s="6"/>
      <c r="AS7159" s="6"/>
      <c r="AT7159" s="6"/>
      <c r="AU7159" s="6"/>
      <c r="AV7159" s="6"/>
      <c r="AW7159" s="6"/>
      <c r="AX7159" s="6"/>
      <c r="AY7159" s="6"/>
      <c r="AZ7159" s="6"/>
      <c r="BA7159" s="6"/>
      <c r="BB7159" s="6"/>
      <c r="BC7159" s="6"/>
      <c r="BD7159" s="6"/>
      <c r="BE7159" s="6"/>
      <c r="BF7159" s="6"/>
      <c r="BG7159" s="6"/>
    </row>
    <row r="7160" spans="34:59" x14ac:dyDescent="0.25">
      <c r="AH7160" s="10"/>
      <c r="AI7160" s="6"/>
      <c r="AJ7160" s="10"/>
      <c r="AK7160" s="10"/>
      <c r="AL7160" s="10"/>
      <c r="AM7160" s="10"/>
      <c r="AN7160" s="10"/>
      <c r="AO7160" s="10"/>
      <c r="AP7160" s="10"/>
      <c r="AQ7160" s="10"/>
      <c r="AR7160" s="10"/>
      <c r="AS7160" s="10"/>
      <c r="AT7160" s="10"/>
      <c r="AU7160" s="10"/>
      <c r="AV7160" s="10"/>
      <c r="AW7160" s="10"/>
      <c r="AX7160" s="10"/>
      <c r="AY7160" s="10"/>
      <c r="AZ7160" s="10"/>
      <c r="BA7160" s="10"/>
      <c r="BB7160" s="10"/>
      <c r="BC7160" s="10"/>
      <c r="BD7160" s="10"/>
      <c r="BE7160" s="10"/>
      <c r="BF7160" s="10"/>
      <c r="BG7160" s="6"/>
    </row>
    <row r="7161" spans="34:59" x14ac:dyDescent="0.25">
      <c r="AH7161" s="6"/>
      <c r="AI7161" s="6"/>
      <c r="AJ7161" s="6"/>
      <c r="AK7161" s="6"/>
      <c r="AL7161" s="6"/>
      <c r="AM7161" s="6"/>
      <c r="AN7161" s="6"/>
      <c r="AO7161" s="6"/>
      <c r="AP7161" s="6"/>
      <c r="AQ7161" s="6"/>
      <c r="AR7161" s="6"/>
      <c r="AS7161" s="6"/>
      <c r="AT7161" s="6"/>
      <c r="AU7161" s="6"/>
      <c r="AV7161" s="6"/>
      <c r="AW7161" s="6"/>
      <c r="AX7161" s="6"/>
      <c r="AY7161" s="6"/>
      <c r="AZ7161" s="6"/>
      <c r="BA7161" s="6"/>
      <c r="BB7161" s="6"/>
      <c r="BC7161" s="6"/>
      <c r="BD7161" s="6"/>
      <c r="BE7161" s="6"/>
      <c r="BF7161" s="6"/>
      <c r="BG7161" s="10"/>
    </row>
    <row r="7162" spans="34:59" x14ac:dyDescent="0.25">
      <c r="AH7162" s="10"/>
      <c r="AI7162" s="6"/>
    </row>
    <row r="7163" spans="34:59" x14ac:dyDescent="0.25">
      <c r="AH7163" s="6"/>
      <c r="AI7163" s="6"/>
      <c r="AJ7163" s="6"/>
      <c r="AK7163" s="6"/>
      <c r="AL7163" s="6"/>
      <c r="AM7163" s="6"/>
      <c r="AN7163" s="6"/>
      <c r="AO7163" s="6"/>
      <c r="AP7163" s="6"/>
      <c r="AQ7163" s="6"/>
      <c r="AR7163" s="6"/>
      <c r="AS7163" s="6"/>
      <c r="AT7163" s="6"/>
      <c r="AU7163" s="6"/>
      <c r="AV7163" s="6"/>
      <c r="AW7163" s="6"/>
      <c r="AX7163" s="6"/>
      <c r="AY7163" s="6"/>
      <c r="AZ7163" s="6"/>
      <c r="BA7163" s="6"/>
      <c r="BB7163" s="6"/>
      <c r="BC7163" s="6"/>
      <c r="BD7163" s="6"/>
      <c r="BE7163" s="6"/>
      <c r="BF7163" s="6"/>
      <c r="BG7163" s="6"/>
    </row>
    <row r="7164" spans="34:59" x14ac:dyDescent="0.25">
      <c r="AH7164" s="10"/>
      <c r="AI7164" s="6"/>
      <c r="AJ7164" s="10"/>
      <c r="AK7164" s="10"/>
      <c r="AL7164" s="10"/>
      <c r="AM7164" s="10"/>
      <c r="AN7164" s="10"/>
      <c r="AO7164" s="10"/>
      <c r="AP7164" s="10"/>
      <c r="AQ7164" s="10"/>
      <c r="AR7164" s="10"/>
      <c r="AS7164" s="10"/>
      <c r="AT7164" s="10"/>
      <c r="AU7164" s="10"/>
      <c r="AV7164" s="10"/>
      <c r="AW7164" s="10"/>
      <c r="AX7164" s="10"/>
      <c r="AY7164" s="10"/>
      <c r="AZ7164" s="10"/>
      <c r="BA7164" s="10"/>
      <c r="BB7164" s="10"/>
      <c r="BC7164" s="10"/>
      <c r="BD7164" s="10"/>
      <c r="BE7164" s="10"/>
      <c r="BF7164" s="10"/>
      <c r="BG7164" s="6"/>
    </row>
    <row r="7165" spans="34:59" x14ac:dyDescent="0.25">
      <c r="AH7165" s="6"/>
      <c r="AI7165" s="6"/>
      <c r="AJ7165" s="6"/>
      <c r="AK7165" s="6"/>
      <c r="AL7165" s="6"/>
      <c r="AM7165" s="6"/>
      <c r="AN7165" s="6"/>
      <c r="AO7165" s="6"/>
      <c r="AP7165" s="6"/>
      <c r="AQ7165" s="6"/>
      <c r="AR7165" s="6"/>
      <c r="AS7165" s="6"/>
      <c r="AT7165" s="6"/>
      <c r="AU7165" s="6"/>
      <c r="AV7165" s="6"/>
      <c r="AW7165" s="6"/>
      <c r="AX7165" s="6"/>
      <c r="AY7165" s="6"/>
      <c r="AZ7165" s="6"/>
      <c r="BA7165" s="6"/>
      <c r="BB7165" s="6"/>
      <c r="BC7165" s="6"/>
      <c r="BD7165" s="6"/>
      <c r="BE7165" s="6"/>
      <c r="BF7165" s="6"/>
      <c r="BG7165" s="10"/>
    </row>
    <row r="7166" spans="34:59" x14ac:dyDescent="0.25">
      <c r="AH7166" s="10"/>
      <c r="AI7166" s="6"/>
    </row>
    <row r="7167" spans="34:59" x14ac:dyDescent="0.25">
      <c r="AH7167" s="6"/>
      <c r="AI7167" s="6"/>
      <c r="AJ7167" s="6"/>
      <c r="AK7167" s="6"/>
      <c r="AL7167" s="6"/>
      <c r="AM7167" s="6"/>
      <c r="AN7167" s="6"/>
      <c r="AO7167" s="6"/>
      <c r="AP7167" s="6"/>
      <c r="AQ7167" s="6"/>
      <c r="AR7167" s="6"/>
      <c r="AS7167" s="6"/>
      <c r="AT7167" s="6"/>
      <c r="AU7167" s="6"/>
      <c r="AV7167" s="6"/>
      <c r="AW7167" s="6"/>
      <c r="AX7167" s="6"/>
      <c r="AY7167" s="6"/>
      <c r="AZ7167" s="6"/>
      <c r="BA7167" s="6"/>
      <c r="BB7167" s="6"/>
      <c r="BC7167" s="6"/>
      <c r="BD7167" s="6"/>
      <c r="BE7167" s="6"/>
      <c r="BF7167" s="6"/>
      <c r="BG7167" s="6"/>
    </row>
    <row r="7168" spans="34:59" x14ac:dyDescent="0.25">
      <c r="AH7168" s="10"/>
      <c r="AI7168" s="6"/>
      <c r="AJ7168" s="10"/>
      <c r="AK7168" s="10"/>
      <c r="AL7168" s="10"/>
      <c r="AM7168" s="10"/>
      <c r="AN7168" s="10"/>
      <c r="AO7168" s="10"/>
      <c r="AP7168" s="10"/>
      <c r="AQ7168" s="10"/>
      <c r="AR7168" s="10"/>
      <c r="AS7168" s="10"/>
      <c r="AT7168" s="10"/>
      <c r="AU7168" s="10"/>
      <c r="AV7168" s="10"/>
      <c r="AW7168" s="10"/>
      <c r="AX7168" s="10"/>
      <c r="AY7168" s="10"/>
      <c r="AZ7168" s="10"/>
      <c r="BA7168" s="10"/>
      <c r="BB7168" s="10"/>
      <c r="BC7168" s="10"/>
      <c r="BD7168" s="10"/>
      <c r="BE7168" s="10"/>
      <c r="BF7168" s="10"/>
      <c r="BG7168" s="6"/>
    </row>
    <row r="7169" spans="34:59" x14ac:dyDescent="0.25">
      <c r="AH7169" s="6"/>
      <c r="AI7169" s="6"/>
      <c r="AJ7169" s="6"/>
      <c r="AK7169" s="6"/>
      <c r="AL7169" s="6"/>
      <c r="AM7169" s="6"/>
      <c r="AN7169" s="6"/>
      <c r="AO7169" s="6"/>
      <c r="AP7169" s="6"/>
      <c r="AQ7169" s="6"/>
      <c r="AR7169" s="6"/>
      <c r="AS7169" s="6"/>
      <c r="AT7169" s="6"/>
      <c r="AU7169" s="6"/>
      <c r="AV7169" s="6"/>
      <c r="AW7169" s="6"/>
      <c r="AX7169" s="6"/>
      <c r="AY7169" s="6"/>
      <c r="AZ7169" s="6"/>
      <c r="BA7169" s="6"/>
      <c r="BB7169" s="6"/>
      <c r="BC7169" s="6"/>
      <c r="BD7169" s="6"/>
      <c r="BE7169" s="6"/>
      <c r="BF7169" s="6"/>
      <c r="BG7169" s="10"/>
    </row>
    <row r="7170" spans="34:59" x14ac:dyDescent="0.25">
      <c r="AH7170" s="10"/>
      <c r="AI7170" s="6"/>
    </row>
    <row r="7171" spans="34:59" x14ac:dyDescent="0.25">
      <c r="AH7171" s="6"/>
      <c r="AI7171" s="6"/>
      <c r="AJ7171" s="6"/>
      <c r="AK7171" s="6"/>
      <c r="AL7171" s="6"/>
      <c r="AM7171" s="6"/>
      <c r="AN7171" s="6"/>
      <c r="AO7171" s="6"/>
      <c r="AP7171" s="6"/>
      <c r="AQ7171" s="6"/>
      <c r="AR7171" s="6"/>
      <c r="AS7171" s="6"/>
      <c r="AT7171" s="6"/>
      <c r="AU7171" s="6"/>
      <c r="AV7171" s="6"/>
      <c r="AW7171" s="6"/>
      <c r="AX7171" s="6"/>
      <c r="AY7171" s="6"/>
      <c r="AZ7171" s="6"/>
      <c r="BA7171" s="6"/>
      <c r="BB7171" s="6"/>
      <c r="BC7171" s="6"/>
      <c r="BD7171" s="6"/>
      <c r="BE7171" s="6"/>
      <c r="BF7171" s="6"/>
      <c r="BG7171" s="6"/>
    </row>
    <row r="7172" spans="34:59" x14ac:dyDescent="0.25">
      <c r="AH7172" s="10"/>
      <c r="AI7172" s="6"/>
      <c r="AJ7172" s="10"/>
      <c r="AK7172" s="10"/>
      <c r="AL7172" s="10"/>
      <c r="AM7172" s="10"/>
      <c r="AN7172" s="10"/>
      <c r="AO7172" s="10"/>
      <c r="AP7172" s="10"/>
      <c r="AQ7172" s="10"/>
      <c r="AR7172" s="10"/>
      <c r="AS7172" s="10"/>
      <c r="AT7172" s="10"/>
      <c r="AU7172" s="10"/>
      <c r="AV7172" s="10"/>
      <c r="AW7172" s="10"/>
      <c r="AX7172" s="10"/>
      <c r="AY7172" s="10"/>
      <c r="AZ7172" s="10"/>
      <c r="BA7172" s="10"/>
      <c r="BB7172" s="10"/>
      <c r="BC7172" s="10"/>
      <c r="BD7172" s="10"/>
      <c r="BE7172" s="10"/>
      <c r="BF7172" s="10"/>
      <c r="BG7172" s="6"/>
    </row>
    <row r="7173" spans="34:59" x14ac:dyDescent="0.25">
      <c r="AH7173" s="6"/>
      <c r="AI7173" s="6"/>
      <c r="AJ7173" s="6"/>
      <c r="AK7173" s="6"/>
      <c r="AL7173" s="6"/>
      <c r="AM7173" s="6"/>
      <c r="AN7173" s="6"/>
      <c r="AO7173" s="6"/>
      <c r="AP7173" s="6"/>
      <c r="AQ7173" s="6"/>
      <c r="AR7173" s="6"/>
      <c r="AS7173" s="6"/>
      <c r="AT7173" s="6"/>
      <c r="AU7173" s="6"/>
      <c r="AV7173" s="6"/>
      <c r="AW7173" s="6"/>
      <c r="AX7173" s="6"/>
      <c r="AY7173" s="6"/>
      <c r="AZ7173" s="6"/>
      <c r="BA7173" s="6"/>
      <c r="BB7173" s="6"/>
      <c r="BC7173" s="6"/>
      <c r="BD7173" s="6"/>
      <c r="BE7173" s="6"/>
      <c r="BF7173" s="6"/>
      <c r="BG7173" s="10"/>
    </row>
    <row r="7174" spans="34:59" x14ac:dyDescent="0.25">
      <c r="AH7174" s="10"/>
      <c r="AI7174" s="6"/>
    </row>
    <row r="7175" spans="34:59" x14ac:dyDescent="0.25">
      <c r="AH7175" s="6"/>
      <c r="AI7175" s="6"/>
      <c r="AJ7175" s="6"/>
      <c r="AK7175" s="6"/>
      <c r="AL7175" s="6"/>
      <c r="AM7175" s="6"/>
      <c r="AN7175" s="6"/>
      <c r="AO7175" s="6"/>
      <c r="AP7175" s="6"/>
      <c r="AQ7175" s="6"/>
      <c r="AR7175" s="6"/>
      <c r="AS7175" s="6"/>
      <c r="AT7175" s="6"/>
      <c r="AU7175" s="6"/>
      <c r="AV7175" s="6"/>
      <c r="AW7175" s="6"/>
      <c r="AX7175" s="6"/>
      <c r="AY7175" s="6"/>
      <c r="AZ7175" s="6"/>
      <c r="BA7175" s="6"/>
      <c r="BB7175" s="6"/>
      <c r="BC7175" s="6"/>
      <c r="BD7175" s="6"/>
      <c r="BE7175" s="6"/>
      <c r="BF7175" s="6"/>
      <c r="BG7175" s="6"/>
    </row>
    <row r="7176" spans="34:59" x14ac:dyDescent="0.25">
      <c r="AH7176" s="10"/>
      <c r="AI7176" s="6"/>
      <c r="AJ7176" s="10"/>
      <c r="AK7176" s="10"/>
      <c r="AL7176" s="10"/>
      <c r="AM7176" s="10"/>
      <c r="AN7176" s="10"/>
      <c r="AO7176" s="10"/>
      <c r="AP7176" s="10"/>
      <c r="AQ7176" s="10"/>
      <c r="AR7176" s="10"/>
      <c r="AS7176" s="10"/>
      <c r="AT7176" s="10"/>
      <c r="AU7176" s="10"/>
      <c r="AV7176" s="10"/>
      <c r="AW7176" s="10"/>
      <c r="AX7176" s="10"/>
      <c r="AY7176" s="10"/>
      <c r="AZ7176" s="10"/>
      <c r="BA7176" s="10"/>
      <c r="BB7176" s="10"/>
      <c r="BC7176" s="10"/>
      <c r="BD7176" s="10"/>
      <c r="BE7176" s="10"/>
      <c r="BF7176" s="10"/>
      <c r="BG7176" s="6"/>
    </row>
    <row r="7177" spans="34:59" x14ac:dyDescent="0.25">
      <c r="AH7177" s="6"/>
      <c r="AI7177" s="6"/>
      <c r="AJ7177" s="6"/>
      <c r="AK7177" s="6"/>
      <c r="AL7177" s="6"/>
      <c r="AM7177" s="6"/>
      <c r="AN7177" s="6"/>
      <c r="AO7177" s="6"/>
      <c r="AP7177" s="6"/>
      <c r="AQ7177" s="6"/>
      <c r="AR7177" s="6"/>
      <c r="AS7177" s="6"/>
      <c r="AT7177" s="6"/>
      <c r="AU7177" s="6"/>
      <c r="AV7177" s="6"/>
      <c r="AW7177" s="6"/>
      <c r="AX7177" s="6"/>
      <c r="AY7177" s="6"/>
      <c r="AZ7177" s="6"/>
      <c r="BA7177" s="6"/>
      <c r="BB7177" s="6"/>
      <c r="BC7177" s="6"/>
      <c r="BD7177" s="6"/>
      <c r="BE7177" s="6"/>
      <c r="BF7177" s="6"/>
      <c r="BG7177" s="10"/>
    </row>
    <row r="7178" spans="34:59" x14ac:dyDescent="0.25">
      <c r="AH7178" s="10"/>
      <c r="AI7178" s="6"/>
    </row>
    <row r="7179" spans="34:59" x14ac:dyDescent="0.25">
      <c r="AH7179" s="6"/>
      <c r="AI7179" s="6"/>
      <c r="AJ7179" s="6"/>
      <c r="AK7179" s="6"/>
      <c r="AL7179" s="6"/>
      <c r="AM7179" s="6"/>
      <c r="AN7179" s="6"/>
      <c r="AO7179" s="6"/>
      <c r="AP7179" s="6"/>
      <c r="AQ7179" s="6"/>
      <c r="AR7179" s="6"/>
      <c r="AS7179" s="6"/>
      <c r="AT7179" s="6"/>
      <c r="AU7179" s="6"/>
      <c r="AV7179" s="6"/>
      <c r="AW7179" s="6"/>
      <c r="AX7179" s="6"/>
      <c r="AY7179" s="6"/>
      <c r="AZ7179" s="6"/>
      <c r="BA7179" s="6"/>
      <c r="BB7179" s="6"/>
      <c r="BC7179" s="6"/>
      <c r="BD7179" s="6"/>
      <c r="BE7179" s="6"/>
      <c r="BF7179" s="6"/>
      <c r="BG7179" s="6"/>
    </row>
    <row r="7180" spans="34:59" x14ac:dyDescent="0.25">
      <c r="AH7180" s="10"/>
      <c r="AI7180" s="6"/>
      <c r="AJ7180" s="10"/>
      <c r="AK7180" s="10"/>
      <c r="AL7180" s="10"/>
      <c r="AM7180" s="10"/>
      <c r="AN7180" s="10"/>
      <c r="AO7180" s="10"/>
      <c r="AP7180" s="10"/>
      <c r="AQ7180" s="10"/>
      <c r="AR7180" s="10"/>
      <c r="AS7180" s="10"/>
      <c r="AT7180" s="10"/>
      <c r="AU7180" s="10"/>
      <c r="AV7180" s="10"/>
      <c r="AW7180" s="10"/>
      <c r="AX7180" s="10"/>
      <c r="AY7180" s="10"/>
      <c r="AZ7180" s="10"/>
      <c r="BA7180" s="10"/>
      <c r="BB7180" s="10"/>
      <c r="BC7180" s="10"/>
      <c r="BD7180" s="10"/>
      <c r="BE7180" s="10"/>
      <c r="BF7180" s="10"/>
      <c r="BG7180" s="6"/>
    </row>
    <row r="7181" spans="34:59" x14ac:dyDescent="0.25">
      <c r="AH7181" s="6"/>
      <c r="AI7181" s="6"/>
      <c r="AJ7181" s="6"/>
      <c r="AK7181" s="6"/>
      <c r="AL7181" s="6"/>
      <c r="AM7181" s="6"/>
      <c r="AN7181" s="6"/>
      <c r="AO7181" s="6"/>
      <c r="AP7181" s="6"/>
      <c r="AQ7181" s="6"/>
      <c r="AR7181" s="6"/>
      <c r="AS7181" s="6"/>
      <c r="AT7181" s="6"/>
      <c r="AU7181" s="6"/>
      <c r="AV7181" s="6"/>
      <c r="AW7181" s="6"/>
      <c r="AX7181" s="6"/>
      <c r="AY7181" s="6"/>
      <c r="AZ7181" s="6"/>
      <c r="BA7181" s="6"/>
      <c r="BB7181" s="6"/>
      <c r="BC7181" s="6"/>
      <c r="BD7181" s="6"/>
      <c r="BE7181" s="6"/>
      <c r="BF7181" s="6"/>
      <c r="BG7181" s="10"/>
    </row>
    <row r="7182" spans="34:59" x14ac:dyDescent="0.25">
      <c r="AH7182" s="10"/>
      <c r="AI7182" s="6"/>
    </row>
    <row r="7183" spans="34:59" x14ac:dyDescent="0.25">
      <c r="AH7183" s="6"/>
      <c r="AI7183" s="6"/>
      <c r="AJ7183" s="6"/>
      <c r="AK7183" s="6"/>
      <c r="AL7183" s="6"/>
      <c r="AM7183" s="6"/>
      <c r="AN7183" s="6"/>
      <c r="AO7183" s="6"/>
      <c r="AP7183" s="6"/>
      <c r="AQ7183" s="6"/>
      <c r="AR7183" s="6"/>
      <c r="AS7183" s="6"/>
      <c r="AT7183" s="6"/>
      <c r="AU7183" s="6"/>
      <c r="AV7183" s="6"/>
      <c r="AW7183" s="6"/>
      <c r="AX7183" s="6"/>
      <c r="AY7183" s="6"/>
      <c r="AZ7183" s="6"/>
      <c r="BA7183" s="6"/>
      <c r="BB7183" s="6"/>
      <c r="BC7183" s="6"/>
      <c r="BD7183" s="6"/>
      <c r="BE7183" s="6"/>
      <c r="BF7183" s="6"/>
      <c r="BG7183" s="6"/>
    </row>
    <row r="7184" spans="34:59" x14ac:dyDescent="0.25">
      <c r="AH7184" s="10"/>
      <c r="AI7184" s="6"/>
      <c r="AJ7184" s="10"/>
      <c r="AK7184" s="10"/>
      <c r="AL7184" s="10"/>
      <c r="AM7184" s="10"/>
      <c r="AN7184" s="10"/>
      <c r="AO7184" s="10"/>
      <c r="AP7184" s="10"/>
      <c r="AQ7184" s="10"/>
      <c r="AR7184" s="10"/>
      <c r="AS7184" s="10"/>
      <c r="AT7184" s="10"/>
      <c r="AU7184" s="10"/>
      <c r="AV7184" s="10"/>
      <c r="AW7184" s="10"/>
      <c r="AX7184" s="10"/>
      <c r="AY7184" s="10"/>
      <c r="AZ7184" s="10"/>
      <c r="BA7184" s="10"/>
      <c r="BB7184" s="10"/>
      <c r="BC7184" s="10"/>
      <c r="BD7184" s="10"/>
      <c r="BE7184" s="10"/>
      <c r="BF7184" s="10"/>
      <c r="BG7184" s="6"/>
    </row>
    <row r="7185" spans="34:59" x14ac:dyDescent="0.25">
      <c r="AH7185" s="6"/>
      <c r="AI7185" s="6"/>
      <c r="AJ7185" s="6"/>
      <c r="AK7185" s="6"/>
      <c r="AL7185" s="6"/>
      <c r="AM7185" s="6"/>
      <c r="AN7185" s="6"/>
      <c r="AO7185" s="6"/>
      <c r="AP7185" s="6"/>
      <c r="AQ7185" s="6"/>
      <c r="AR7185" s="6"/>
      <c r="AS7185" s="6"/>
      <c r="AT7185" s="6"/>
      <c r="AU7185" s="6"/>
      <c r="AV7185" s="6"/>
      <c r="AW7185" s="6"/>
      <c r="AX7185" s="6"/>
      <c r="AY7185" s="6"/>
      <c r="AZ7185" s="6"/>
      <c r="BA7185" s="6"/>
      <c r="BB7185" s="6"/>
      <c r="BC7185" s="6"/>
      <c r="BD7185" s="6"/>
      <c r="BE7185" s="6"/>
      <c r="BF7185" s="6"/>
      <c r="BG7185" s="10"/>
    </row>
    <row r="7186" spans="34:59" x14ac:dyDescent="0.25">
      <c r="AH7186" s="10"/>
      <c r="AI7186" s="6"/>
    </row>
    <row r="7187" spans="34:59" x14ac:dyDescent="0.25">
      <c r="AH7187" s="6"/>
      <c r="AI7187" s="6"/>
      <c r="AJ7187" s="6"/>
      <c r="AK7187" s="6"/>
      <c r="AL7187" s="6"/>
      <c r="AM7187" s="6"/>
      <c r="AN7187" s="6"/>
      <c r="AO7187" s="6"/>
      <c r="AP7187" s="6"/>
      <c r="AQ7187" s="6"/>
      <c r="AR7187" s="6"/>
      <c r="AS7187" s="6"/>
      <c r="AT7187" s="6"/>
      <c r="AU7187" s="6"/>
      <c r="AV7187" s="6"/>
      <c r="AW7187" s="6"/>
      <c r="AX7187" s="6"/>
      <c r="AY7187" s="6"/>
      <c r="AZ7187" s="6"/>
      <c r="BA7187" s="6"/>
      <c r="BB7187" s="6"/>
      <c r="BC7187" s="6"/>
      <c r="BD7187" s="6"/>
      <c r="BE7187" s="6"/>
      <c r="BF7187" s="6"/>
      <c r="BG7187" s="6"/>
    </row>
    <row r="7188" spans="34:59" x14ac:dyDescent="0.25">
      <c r="AH7188" s="10"/>
      <c r="AI7188" s="6"/>
      <c r="AJ7188" s="10"/>
      <c r="AK7188" s="10"/>
      <c r="AL7188" s="10"/>
      <c r="AM7188" s="10"/>
      <c r="AN7188" s="10"/>
      <c r="AO7188" s="10"/>
      <c r="AP7188" s="10"/>
      <c r="AQ7188" s="10"/>
      <c r="AR7188" s="10"/>
      <c r="AS7188" s="10"/>
      <c r="AT7188" s="10"/>
      <c r="AU7188" s="10"/>
      <c r="AV7188" s="10"/>
      <c r="AW7188" s="10"/>
      <c r="AX7188" s="10"/>
      <c r="AY7188" s="10"/>
      <c r="AZ7188" s="10"/>
      <c r="BA7188" s="10"/>
      <c r="BB7188" s="10"/>
      <c r="BC7188" s="10"/>
      <c r="BD7188" s="10"/>
      <c r="BE7188" s="10"/>
      <c r="BF7188" s="10"/>
      <c r="BG7188" s="6"/>
    </row>
    <row r="7189" spans="34:59" x14ac:dyDescent="0.25">
      <c r="AH7189" s="6"/>
      <c r="AI7189" s="6"/>
      <c r="AJ7189" s="6"/>
      <c r="AK7189" s="6"/>
      <c r="AL7189" s="6"/>
      <c r="AM7189" s="6"/>
      <c r="AN7189" s="6"/>
      <c r="AO7189" s="6"/>
      <c r="AP7189" s="6"/>
      <c r="AQ7189" s="6"/>
      <c r="AR7189" s="6"/>
      <c r="AS7189" s="6"/>
      <c r="AT7189" s="6"/>
      <c r="AU7189" s="6"/>
      <c r="AV7189" s="6"/>
      <c r="AW7189" s="6"/>
      <c r="AX7189" s="6"/>
      <c r="AY7189" s="6"/>
      <c r="AZ7189" s="6"/>
      <c r="BA7189" s="6"/>
      <c r="BB7189" s="6"/>
      <c r="BC7189" s="6"/>
      <c r="BD7189" s="6"/>
      <c r="BE7189" s="6"/>
      <c r="BF7189" s="6"/>
      <c r="BG7189" s="10"/>
    </row>
    <row r="7190" spans="34:59" x14ac:dyDescent="0.25">
      <c r="AH7190" s="10"/>
      <c r="AI7190" s="6"/>
    </row>
    <row r="7191" spans="34:59" x14ac:dyDescent="0.25">
      <c r="AH7191" s="6"/>
      <c r="AI7191" s="6"/>
      <c r="AJ7191" s="6"/>
      <c r="AK7191" s="6"/>
      <c r="AL7191" s="6"/>
      <c r="AM7191" s="6"/>
      <c r="AN7191" s="6"/>
      <c r="AO7191" s="6"/>
      <c r="AP7191" s="6"/>
      <c r="AQ7191" s="6"/>
      <c r="AR7191" s="6"/>
      <c r="AS7191" s="6"/>
      <c r="AT7191" s="6"/>
      <c r="AU7191" s="6"/>
      <c r="AV7191" s="6"/>
      <c r="AW7191" s="6"/>
      <c r="AX7191" s="6"/>
      <c r="AY7191" s="6"/>
      <c r="AZ7191" s="6"/>
      <c r="BA7191" s="6"/>
      <c r="BB7191" s="6"/>
      <c r="BC7191" s="6"/>
      <c r="BD7191" s="6"/>
      <c r="BE7191" s="6"/>
      <c r="BF7191" s="6"/>
      <c r="BG7191" s="6"/>
    </row>
    <row r="7192" spans="34:59" x14ac:dyDescent="0.25">
      <c r="AH7192" s="10"/>
      <c r="AI7192" s="6"/>
      <c r="AJ7192" s="10"/>
      <c r="AK7192" s="10"/>
      <c r="AL7192" s="10"/>
      <c r="AM7192" s="10"/>
      <c r="AN7192" s="10"/>
      <c r="AO7192" s="10"/>
      <c r="AP7192" s="10"/>
      <c r="AQ7192" s="10"/>
      <c r="AR7192" s="10"/>
      <c r="AS7192" s="10"/>
      <c r="AT7192" s="10"/>
      <c r="AU7192" s="10"/>
      <c r="AV7192" s="10"/>
      <c r="AW7192" s="10"/>
      <c r="AX7192" s="10"/>
      <c r="AY7192" s="10"/>
      <c r="AZ7192" s="10"/>
      <c r="BA7192" s="10"/>
      <c r="BB7192" s="10"/>
      <c r="BC7192" s="10"/>
      <c r="BD7192" s="10"/>
      <c r="BE7192" s="10"/>
      <c r="BF7192" s="10"/>
      <c r="BG7192" s="6"/>
    </row>
    <row r="7193" spans="34:59" x14ac:dyDescent="0.25">
      <c r="AH7193" s="6"/>
      <c r="AI7193" s="6"/>
      <c r="AJ7193" s="6"/>
      <c r="AK7193" s="6"/>
      <c r="AL7193" s="6"/>
      <c r="AM7193" s="6"/>
      <c r="AN7193" s="6"/>
      <c r="AO7193" s="6"/>
      <c r="AP7193" s="6"/>
      <c r="AQ7193" s="6"/>
      <c r="AR7193" s="6"/>
      <c r="AS7193" s="6"/>
      <c r="AT7193" s="6"/>
      <c r="AU7193" s="6"/>
      <c r="AV7193" s="6"/>
      <c r="AW7193" s="6"/>
      <c r="AX7193" s="6"/>
      <c r="AY7193" s="6"/>
      <c r="AZ7193" s="6"/>
      <c r="BA7193" s="6"/>
      <c r="BB7193" s="6"/>
      <c r="BC7193" s="6"/>
      <c r="BD7193" s="6"/>
      <c r="BE7193" s="6"/>
      <c r="BF7193" s="6"/>
      <c r="BG7193" s="10"/>
    </row>
    <row r="7194" spans="34:59" x14ac:dyDescent="0.25">
      <c r="AH7194" s="10"/>
      <c r="AI7194" s="6"/>
    </row>
    <row r="7195" spans="34:59" x14ac:dyDescent="0.25">
      <c r="AH7195" s="6"/>
      <c r="AI7195" s="6"/>
      <c r="AJ7195" s="6"/>
      <c r="AK7195" s="6"/>
      <c r="AL7195" s="6"/>
      <c r="AM7195" s="6"/>
      <c r="AN7195" s="6"/>
      <c r="AO7195" s="6"/>
      <c r="AP7195" s="6"/>
      <c r="AQ7195" s="6"/>
      <c r="AR7195" s="6"/>
      <c r="AS7195" s="6"/>
      <c r="AT7195" s="6"/>
      <c r="AU7195" s="6"/>
      <c r="AV7195" s="6"/>
      <c r="AW7195" s="6"/>
      <c r="AX7195" s="6"/>
      <c r="AY7195" s="6"/>
      <c r="AZ7195" s="6"/>
      <c r="BA7195" s="6"/>
      <c r="BB7195" s="6"/>
      <c r="BC7195" s="6"/>
      <c r="BD7195" s="6"/>
      <c r="BE7195" s="6"/>
      <c r="BF7195" s="6"/>
      <c r="BG7195" s="6"/>
    </row>
    <row r="7196" spans="34:59" x14ac:dyDescent="0.25">
      <c r="AH7196" s="10"/>
      <c r="AI7196" s="6"/>
      <c r="AJ7196" s="10"/>
      <c r="AK7196" s="10"/>
      <c r="AL7196" s="10"/>
      <c r="AM7196" s="10"/>
      <c r="AN7196" s="10"/>
      <c r="AO7196" s="10"/>
      <c r="AP7196" s="10"/>
      <c r="AQ7196" s="10"/>
      <c r="AR7196" s="10"/>
      <c r="AS7196" s="10"/>
      <c r="AT7196" s="10"/>
      <c r="AU7196" s="10"/>
      <c r="AV7196" s="10"/>
      <c r="AW7196" s="10"/>
      <c r="AX7196" s="10"/>
      <c r="AY7196" s="10"/>
      <c r="AZ7196" s="10"/>
      <c r="BA7196" s="10"/>
      <c r="BB7196" s="10"/>
      <c r="BC7196" s="10"/>
      <c r="BD7196" s="10"/>
      <c r="BE7196" s="10"/>
      <c r="BF7196" s="10"/>
      <c r="BG7196" s="6"/>
    </row>
    <row r="7197" spans="34:59" x14ac:dyDescent="0.25">
      <c r="AH7197" s="6"/>
      <c r="AI7197" s="6"/>
      <c r="AJ7197" s="6"/>
      <c r="AK7197" s="6"/>
      <c r="AL7197" s="6"/>
      <c r="AM7197" s="6"/>
      <c r="AN7197" s="6"/>
      <c r="AO7197" s="6"/>
      <c r="AP7197" s="6"/>
      <c r="AQ7197" s="6"/>
      <c r="AR7197" s="6"/>
      <c r="AS7197" s="6"/>
      <c r="AT7197" s="6"/>
      <c r="AU7197" s="6"/>
      <c r="AV7197" s="6"/>
      <c r="AW7197" s="6"/>
      <c r="AX7197" s="6"/>
      <c r="AY7197" s="6"/>
      <c r="AZ7197" s="6"/>
      <c r="BA7197" s="6"/>
      <c r="BB7197" s="6"/>
      <c r="BC7197" s="6"/>
      <c r="BD7197" s="6"/>
      <c r="BE7197" s="6"/>
      <c r="BF7197" s="6"/>
      <c r="BG7197" s="10"/>
    </row>
    <row r="7198" spans="34:59" x14ac:dyDescent="0.25">
      <c r="AH7198" s="10"/>
      <c r="AI7198" s="6"/>
    </row>
    <row r="7199" spans="34:59" x14ac:dyDescent="0.25">
      <c r="AH7199" s="6"/>
      <c r="AI7199" s="6"/>
      <c r="AJ7199" s="6"/>
      <c r="AK7199" s="6"/>
      <c r="AL7199" s="6"/>
      <c r="AM7199" s="6"/>
      <c r="AN7199" s="6"/>
      <c r="AO7199" s="6"/>
      <c r="AP7199" s="6"/>
      <c r="AQ7199" s="6"/>
      <c r="AR7199" s="6"/>
      <c r="AS7199" s="6"/>
      <c r="AT7199" s="6"/>
      <c r="AU7199" s="6"/>
      <c r="AV7199" s="6"/>
      <c r="AW7199" s="6"/>
      <c r="AX7199" s="6"/>
      <c r="AY7199" s="6"/>
      <c r="AZ7199" s="6"/>
      <c r="BA7199" s="6"/>
      <c r="BB7199" s="6"/>
      <c r="BC7199" s="6"/>
      <c r="BD7199" s="6"/>
      <c r="BE7199" s="6"/>
      <c r="BF7199" s="6"/>
      <c r="BG7199" s="6"/>
    </row>
    <row r="7200" spans="34:59" x14ac:dyDescent="0.25">
      <c r="AH7200" s="10"/>
      <c r="AI7200" s="6"/>
      <c r="AJ7200" s="10"/>
      <c r="AK7200" s="10"/>
      <c r="AL7200" s="10"/>
      <c r="AM7200" s="10"/>
      <c r="AN7200" s="10"/>
      <c r="AO7200" s="10"/>
      <c r="AP7200" s="10"/>
      <c r="AQ7200" s="10"/>
      <c r="AR7200" s="10"/>
      <c r="AS7200" s="10"/>
      <c r="AT7200" s="10"/>
      <c r="AU7200" s="10"/>
      <c r="AV7200" s="10"/>
      <c r="AW7200" s="10"/>
      <c r="AX7200" s="10"/>
      <c r="AY7200" s="10"/>
      <c r="AZ7200" s="10"/>
      <c r="BA7200" s="10"/>
      <c r="BB7200" s="10"/>
      <c r="BC7200" s="10"/>
      <c r="BD7200" s="10"/>
      <c r="BE7200" s="10"/>
      <c r="BF7200" s="10"/>
      <c r="BG7200" s="6"/>
    </row>
    <row r="7201" spans="34:59" x14ac:dyDescent="0.25">
      <c r="AH7201" s="6"/>
      <c r="AI7201" s="6"/>
      <c r="AJ7201" s="6"/>
      <c r="AK7201" s="6"/>
      <c r="AL7201" s="6"/>
      <c r="AM7201" s="6"/>
      <c r="AN7201" s="6"/>
      <c r="AO7201" s="6"/>
      <c r="AP7201" s="6"/>
      <c r="AQ7201" s="6"/>
      <c r="AR7201" s="6"/>
      <c r="AS7201" s="6"/>
      <c r="AT7201" s="6"/>
      <c r="AU7201" s="6"/>
      <c r="AV7201" s="6"/>
      <c r="AW7201" s="6"/>
      <c r="AX7201" s="6"/>
      <c r="AY7201" s="6"/>
      <c r="AZ7201" s="6"/>
      <c r="BA7201" s="6"/>
      <c r="BB7201" s="6"/>
      <c r="BC7201" s="6"/>
      <c r="BD7201" s="6"/>
      <c r="BE7201" s="6"/>
      <c r="BF7201" s="6"/>
      <c r="BG7201" s="10"/>
    </row>
    <row r="7202" spans="34:59" x14ac:dyDescent="0.25">
      <c r="AH7202" s="10"/>
      <c r="AI7202" s="6"/>
    </row>
    <row r="7203" spans="34:59" x14ac:dyDescent="0.25">
      <c r="AH7203" s="6"/>
      <c r="AI7203" s="6"/>
      <c r="AJ7203" s="6"/>
      <c r="AK7203" s="6"/>
      <c r="AL7203" s="6"/>
      <c r="AM7203" s="6"/>
      <c r="AN7203" s="6"/>
      <c r="AO7203" s="6"/>
      <c r="AP7203" s="6"/>
      <c r="AQ7203" s="6"/>
      <c r="AR7203" s="6"/>
      <c r="AS7203" s="6"/>
      <c r="AT7203" s="6"/>
      <c r="AU7203" s="6"/>
      <c r="AV7203" s="6"/>
      <c r="AW7203" s="6"/>
      <c r="AX7203" s="6"/>
      <c r="AY7203" s="6"/>
      <c r="AZ7203" s="6"/>
      <c r="BA7203" s="6"/>
      <c r="BB7203" s="6"/>
      <c r="BC7203" s="6"/>
      <c r="BD7203" s="6"/>
      <c r="BE7203" s="6"/>
      <c r="BF7203" s="6"/>
      <c r="BG7203" s="6"/>
    </row>
    <row r="7204" spans="34:59" x14ac:dyDescent="0.25">
      <c r="AH7204" s="10"/>
      <c r="AI7204" s="6"/>
      <c r="AJ7204" s="10"/>
      <c r="AK7204" s="10"/>
      <c r="AL7204" s="10"/>
      <c r="AM7204" s="10"/>
      <c r="AN7204" s="10"/>
      <c r="AO7204" s="10"/>
      <c r="AP7204" s="10"/>
      <c r="AQ7204" s="10"/>
      <c r="AR7204" s="10"/>
      <c r="AS7204" s="10"/>
      <c r="AT7204" s="10"/>
      <c r="AU7204" s="10"/>
      <c r="AV7204" s="10"/>
      <c r="AW7204" s="10"/>
      <c r="AX7204" s="10"/>
      <c r="AY7204" s="10"/>
      <c r="AZ7204" s="10"/>
      <c r="BA7204" s="10"/>
      <c r="BB7204" s="10"/>
      <c r="BC7204" s="10"/>
      <c r="BD7204" s="10"/>
      <c r="BE7204" s="10"/>
      <c r="BF7204" s="10"/>
      <c r="BG7204" s="6"/>
    </row>
    <row r="7205" spans="34:59" x14ac:dyDescent="0.25">
      <c r="AH7205" s="6"/>
      <c r="AI7205" s="6"/>
      <c r="AJ7205" s="6"/>
      <c r="AK7205" s="6"/>
      <c r="AL7205" s="6"/>
      <c r="AM7205" s="6"/>
      <c r="AN7205" s="6"/>
      <c r="AO7205" s="6"/>
      <c r="AP7205" s="6"/>
      <c r="AQ7205" s="6"/>
      <c r="AR7205" s="6"/>
      <c r="AS7205" s="6"/>
      <c r="AT7205" s="6"/>
      <c r="AU7205" s="6"/>
      <c r="AV7205" s="6"/>
      <c r="AW7205" s="6"/>
      <c r="AX7205" s="6"/>
      <c r="AY7205" s="6"/>
      <c r="AZ7205" s="6"/>
      <c r="BA7205" s="6"/>
      <c r="BB7205" s="6"/>
      <c r="BC7205" s="6"/>
      <c r="BD7205" s="6"/>
      <c r="BE7205" s="6"/>
      <c r="BF7205" s="6"/>
      <c r="BG7205" s="10"/>
    </row>
    <row r="7206" spans="34:59" x14ac:dyDescent="0.25">
      <c r="AH7206" s="10"/>
      <c r="AI7206" s="6"/>
    </row>
    <row r="7207" spans="34:59" x14ac:dyDescent="0.25">
      <c r="AH7207" s="6"/>
      <c r="AI7207" s="6"/>
      <c r="AJ7207" s="6"/>
      <c r="AK7207" s="6"/>
      <c r="AL7207" s="6"/>
      <c r="AM7207" s="6"/>
      <c r="AN7207" s="6"/>
      <c r="AO7207" s="6"/>
      <c r="AP7207" s="6"/>
      <c r="AQ7207" s="6"/>
      <c r="AR7207" s="6"/>
      <c r="AS7207" s="6"/>
      <c r="AT7207" s="6"/>
      <c r="AU7207" s="6"/>
      <c r="AV7207" s="6"/>
      <c r="AW7207" s="6"/>
      <c r="AX7207" s="6"/>
      <c r="AY7207" s="6"/>
      <c r="AZ7207" s="6"/>
      <c r="BA7207" s="6"/>
      <c r="BB7207" s="6"/>
      <c r="BC7207" s="6"/>
      <c r="BD7207" s="6"/>
      <c r="BE7207" s="6"/>
      <c r="BF7207" s="6"/>
      <c r="BG7207" s="6"/>
    </row>
    <row r="7208" spans="34:59" x14ac:dyDescent="0.25">
      <c r="AH7208" s="10"/>
      <c r="AI7208" s="6"/>
      <c r="AJ7208" s="10"/>
      <c r="AK7208" s="10"/>
      <c r="AL7208" s="10"/>
      <c r="AM7208" s="10"/>
      <c r="AN7208" s="10"/>
      <c r="AO7208" s="10"/>
      <c r="AP7208" s="10"/>
      <c r="AQ7208" s="10"/>
      <c r="AR7208" s="10"/>
      <c r="AS7208" s="10"/>
      <c r="AT7208" s="10"/>
      <c r="AU7208" s="10"/>
      <c r="AV7208" s="10"/>
      <c r="AW7208" s="10"/>
      <c r="AX7208" s="10"/>
      <c r="AY7208" s="10"/>
      <c r="AZ7208" s="10"/>
      <c r="BA7208" s="10"/>
      <c r="BB7208" s="10"/>
      <c r="BC7208" s="10"/>
      <c r="BD7208" s="10"/>
      <c r="BE7208" s="10"/>
      <c r="BF7208" s="10"/>
      <c r="BG7208" s="6"/>
    </row>
    <row r="7209" spans="34:59" x14ac:dyDescent="0.25">
      <c r="AH7209" s="6"/>
      <c r="AI7209" s="6"/>
      <c r="AJ7209" s="6"/>
      <c r="AK7209" s="6"/>
      <c r="AL7209" s="6"/>
      <c r="AM7209" s="6"/>
      <c r="AN7209" s="6"/>
      <c r="AO7209" s="6"/>
      <c r="AP7209" s="6"/>
      <c r="AQ7209" s="6"/>
      <c r="AR7209" s="6"/>
      <c r="AS7209" s="6"/>
      <c r="AT7209" s="6"/>
      <c r="AU7209" s="6"/>
      <c r="AV7209" s="6"/>
      <c r="AW7209" s="6"/>
      <c r="AX7209" s="6"/>
      <c r="AY7209" s="6"/>
      <c r="AZ7209" s="6"/>
      <c r="BA7209" s="6"/>
      <c r="BB7209" s="6"/>
      <c r="BC7209" s="6"/>
      <c r="BD7209" s="6"/>
      <c r="BE7209" s="6"/>
      <c r="BF7209" s="6"/>
      <c r="BG7209" s="10"/>
    </row>
    <row r="7210" spans="34:59" x14ac:dyDescent="0.25">
      <c r="AH7210" s="10"/>
      <c r="AI7210" s="6"/>
    </row>
    <row r="7211" spans="34:59" x14ac:dyDescent="0.25">
      <c r="AH7211" s="6"/>
      <c r="AI7211" s="6"/>
      <c r="AJ7211" s="6"/>
      <c r="AK7211" s="6"/>
      <c r="AL7211" s="6"/>
      <c r="AM7211" s="6"/>
      <c r="AN7211" s="6"/>
      <c r="AO7211" s="6"/>
      <c r="AP7211" s="6"/>
      <c r="AQ7211" s="6"/>
      <c r="AR7211" s="6"/>
      <c r="AS7211" s="6"/>
      <c r="AT7211" s="6"/>
      <c r="AU7211" s="6"/>
      <c r="AV7211" s="6"/>
      <c r="AW7211" s="6"/>
      <c r="AX7211" s="6"/>
      <c r="AY7211" s="6"/>
      <c r="AZ7211" s="6"/>
      <c r="BA7211" s="6"/>
      <c r="BB7211" s="6"/>
      <c r="BC7211" s="6"/>
      <c r="BD7211" s="6"/>
      <c r="BE7211" s="6"/>
      <c r="BF7211" s="6"/>
      <c r="BG7211" s="6"/>
    </row>
    <row r="7212" spans="34:59" x14ac:dyDescent="0.25">
      <c r="AH7212" s="10"/>
      <c r="AI7212" s="6"/>
      <c r="AJ7212" s="10"/>
      <c r="AK7212" s="10"/>
      <c r="AL7212" s="10"/>
      <c r="AM7212" s="10"/>
      <c r="AN7212" s="10"/>
      <c r="AO7212" s="10"/>
      <c r="AP7212" s="10"/>
      <c r="AQ7212" s="10"/>
      <c r="AR7212" s="10"/>
      <c r="AS7212" s="10"/>
      <c r="AT7212" s="10"/>
      <c r="AU7212" s="10"/>
      <c r="AV7212" s="10"/>
      <c r="AW7212" s="10"/>
      <c r="AX7212" s="10"/>
      <c r="AY7212" s="10"/>
      <c r="AZ7212" s="10"/>
      <c r="BA7212" s="10"/>
      <c r="BB7212" s="10"/>
      <c r="BC7212" s="10"/>
      <c r="BD7212" s="10"/>
      <c r="BE7212" s="10"/>
      <c r="BF7212" s="10"/>
      <c r="BG7212" s="6"/>
    </row>
    <row r="7213" spans="34:59" x14ac:dyDescent="0.25">
      <c r="AH7213" s="6"/>
      <c r="AI7213" s="6"/>
      <c r="AJ7213" s="6"/>
      <c r="AK7213" s="6"/>
      <c r="AL7213" s="6"/>
      <c r="AM7213" s="6"/>
      <c r="AN7213" s="6"/>
      <c r="AO7213" s="6"/>
      <c r="AP7213" s="6"/>
      <c r="AQ7213" s="6"/>
      <c r="AR7213" s="6"/>
      <c r="AS7213" s="6"/>
      <c r="AT7213" s="6"/>
      <c r="AU7213" s="6"/>
      <c r="AV7213" s="6"/>
      <c r="AW7213" s="6"/>
      <c r="AX7213" s="6"/>
      <c r="AY7213" s="6"/>
      <c r="AZ7213" s="6"/>
      <c r="BA7213" s="6"/>
      <c r="BB7213" s="6"/>
      <c r="BC7213" s="6"/>
      <c r="BD7213" s="6"/>
      <c r="BE7213" s="6"/>
      <c r="BF7213" s="6"/>
      <c r="BG7213" s="10"/>
    </row>
    <row r="7214" spans="34:59" x14ac:dyDescent="0.25">
      <c r="AH7214" s="10"/>
      <c r="AI7214" s="6"/>
    </row>
    <row r="7215" spans="34:59" x14ac:dyDescent="0.25">
      <c r="AH7215" s="6"/>
      <c r="AI7215" s="6"/>
      <c r="AJ7215" s="6"/>
      <c r="AK7215" s="6"/>
      <c r="AL7215" s="6"/>
      <c r="AM7215" s="6"/>
      <c r="AN7215" s="6"/>
      <c r="AO7215" s="6"/>
      <c r="AP7215" s="6"/>
      <c r="AQ7215" s="6"/>
      <c r="AR7215" s="6"/>
      <c r="AS7215" s="6"/>
      <c r="AT7215" s="6"/>
      <c r="AU7215" s="6"/>
      <c r="AV7215" s="6"/>
      <c r="AW7215" s="6"/>
      <c r="AX7215" s="6"/>
      <c r="AY7215" s="6"/>
      <c r="AZ7215" s="6"/>
      <c r="BA7215" s="6"/>
      <c r="BB7215" s="6"/>
      <c r="BC7215" s="6"/>
      <c r="BD7215" s="6"/>
      <c r="BE7215" s="6"/>
      <c r="BF7215" s="6"/>
      <c r="BG7215" s="6"/>
    </row>
    <row r="7216" spans="34:59" x14ac:dyDescent="0.25">
      <c r="AH7216" s="10"/>
      <c r="AI7216" s="6"/>
      <c r="AJ7216" s="10"/>
      <c r="AK7216" s="10"/>
      <c r="AL7216" s="10"/>
      <c r="AM7216" s="10"/>
      <c r="AN7216" s="10"/>
      <c r="AO7216" s="10"/>
      <c r="AP7216" s="10"/>
      <c r="AQ7216" s="10"/>
      <c r="AR7216" s="10"/>
      <c r="AS7216" s="10"/>
      <c r="AT7216" s="10"/>
      <c r="AU7216" s="10"/>
      <c r="AV7216" s="10"/>
      <c r="AW7216" s="10"/>
      <c r="AX7216" s="10"/>
      <c r="AY7216" s="10"/>
      <c r="AZ7216" s="10"/>
      <c r="BA7216" s="10"/>
      <c r="BB7216" s="10"/>
      <c r="BC7216" s="10"/>
      <c r="BD7216" s="10"/>
      <c r="BE7216" s="10"/>
      <c r="BF7216" s="10"/>
      <c r="BG7216" s="6"/>
    </row>
    <row r="7217" spans="34:59" x14ac:dyDescent="0.25">
      <c r="AH7217" s="6"/>
      <c r="AI7217" s="6"/>
      <c r="AJ7217" s="6"/>
      <c r="AK7217" s="6"/>
      <c r="AL7217" s="6"/>
      <c r="AM7217" s="6"/>
      <c r="AN7217" s="6"/>
      <c r="AO7217" s="6"/>
      <c r="AP7217" s="6"/>
      <c r="AQ7217" s="6"/>
      <c r="AR7217" s="6"/>
      <c r="AS7217" s="6"/>
      <c r="AT7217" s="6"/>
      <c r="AU7217" s="6"/>
      <c r="AV7217" s="6"/>
      <c r="AW7217" s="6"/>
      <c r="AX7217" s="6"/>
      <c r="AY7217" s="6"/>
      <c r="AZ7217" s="6"/>
      <c r="BA7217" s="6"/>
      <c r="BB7217" s="6"/>
      <c r="BC7217" s="6"/>
      <c r="BD7217" s="6"/>
      <c r="BE7217" s="6"/>
      <c r="BF7217" s="6"/>
      <c r="BG7217" s="10"/>
    </row>
    <row r="7218" spans="34:59" x14ac:dyDescent="0.25">
      <c r="AH7218" s="10"/>
      <c r="AI7218" s="6"/>
    </row>
    <row r="7219" spans="34:59" x14ac:dyDescent="0.25">
      <c r="AH7219" s="6"/>
      <c r="AI7219" s="6"/>
      <c r="AJ7219" s="6"/>
      <c r="AK7219" s="6"/>
      <c r="AL7219" s="6"/>
      <c r="AM7219" s="6"/>
      <c r="AN7219" s="6"/>
      <c r="AO7219" s="6"/>
      <c r="AP7219" s="6"/>
      <c r="AQ7219" s="6"/>
      <c r="AR7219" s="6"/>
      <c r="AS7219" s="6"/>
      <c r="AT7219" s="6"/>
      <c r="AU7219" s="6"/>
      <c r="AV7219" s="6"/>
      <c r="AW7219" s="6"/>
      <c r="AX7219" s="6"/>
      <c r="AY7219" s="6"/>
      <c r="AZ7219" s="6"/>
      <c r="BA7219" s="6"/>
      <c r="BB7219" s="6"/>
      <c r="BC7219" s="6"/>
      <c r="BD7219" s="6"/>
      <c r="BE7219" s="6"/>
      <c r="BF7219" s="6"/>
      <c r="BG7219" s="6"/>
    </row>
    <row r="7220" spans="34:59" x14ac:dyDescent="0.25">
      <c r="AH7220" s="10"/>
      <c r="AI7220" s="6"/>
      <c r="AJ7220" s="10"/>
      <c r="AK7220" s="10"/>
      <c r="AL7220" s="10"/>
      <c r="AM7220" s="10"/>
      <c r="AN7220" s="10"/>
      <c r="AO7220" s="10"/>
      <c r="AP7220" s="10"/>
      <c r="AQ7220" s="10"/>
      <c r="AR7220" s="10"/>
      <c r="AS7220" s="10"/>
      <c r="AT7220" s="10"/>
      <c r="AU7220" s="10"/>
      <c r="AV7220" s="10"/>
      <c r="AW7220" s="10"/>
      <c r="AX7220" s="10"/>
      <c r="AY7220" s="10"/>
      <c r="AZ7220" s="10"/>
      <c r="BA7220" s="10"/>
      <c r="BB7220" s="10"/>
      <c r="BC7220" s="10"/>
      <c r="BD7220" s="10"/>
      <c r="BE7220" s="10"/>
      <c r="BF7220" s="10"/>
      <c r="BG7220" s="6"/>
    </row>
    <row r="7221" spans="34:59" x14ac:dyDescent="0.25">
      <c r="AH7221" s="6"/>
      <c r="AI7221" s="6"/>
      <c r="AJ7221" s="6"/>
      <c r="AK7221" s="6"/>
      <c r="AL7221" s="6"/>
      <c r="AM7221" s="6"/>
      <c r="AN7221" s="6"/>
      <c r="AO7221" s="6"/>
      <c r="AP7221" s="6"/>
      <c r="AQ7221" s="6"/>
      <c r="AR7221" s="6"/>
      <c r="AS7221" s="6"/>
      <c r="AT7221" s="6"/>
      <c r="AU7221" s="6"/>
      <c r="AV7221" s="6"/>
      <c r="AW7221" s="6"/>
      <c r="AX7221" s="6"/>
      <c r="AY7221" s="6"/>
      <c r="AZ7221" s="6"/>
      <c r="BA7221" s="6"/>
      <c r="BB7221" s="6"/>
      <c r="BC7221" s="6"/>
      <c r="BD7221" s="6"/>
      <c r="BE7221" s="6"/>
      <c r="BF7221" s="6"/>
      <c r="BG7221" s="10"/>
    </row>
    <row r="7222" spans="34:59" x14ac:dyDescent="0.25">
      <c r="AH7222" s="10"/>
      <c r="AI7222" s="6"/>
    </row>
    <row r="7223" spans="34:59" x14ac:dyDescent="0.25">
      <c r="AH7223" s="6"/>
      <c r="AI7223" s="6"/>
      <c r="AJ7223" s="6"/>
      <c r="AK7223" s="6"/>
      <c r="AL7223" s="6"/>
      <c r="AM7223" s="6"/>
      <c r="AN7223" s="6"/>
      <c r="AO7223" s="6"/>
      <c r="AP7223" s="6"/>
      <c r="AQ7223" s="6"/>
      <c r="AR7223" s="6"/>
      <c r="AS7223" s="6"/>
      <c r="AT7223" s="6"/>
      <c r="AU7223" s="6"/>
      <c r="AV7223" s="6"/>
      <c r="AW7223" s="6"/>
      <c r="AX7223" s="6"/>
      <c r="AY7223" s="6"/>
      <c r="AZ7223" s="6"/>
      <c r="BA7223" s="6"/>
      <c r="BB7223" s="6"/>
      <c r="BC7223" s="6"/>
      <c r="BD7223" s="6"/>
      <c r="BE7223" s="6"/>
      <c r="BF7223" s="6"/>
      <c r="BG7223" s="6"/>
    </row>
    <row r="7224" spans="34:59" x14ac:dyDescent="0.25">
      <c r="AH7224" s="10"/>
      <c r="AI7224" s="6"/>
      <c r="AJ7224" s="10"/>
      <c r="AK7224" s="10"/>
      <c r="AL7224" s="10"/>
      <c r="AM7224" s="10"/>
      <c r="AN7224" s="10"/>
      <c r="AO7224" s="10"/>
      <c r="AP7224" s="10"/>
      <c r="AQ7224" s="10"/>
      <c r="AR7224" s="10"/>
      <c r="AS7224" s="10"/>
      <c r="AT7224" s="10"/>
      <c r="AU7224" s="10"/>
      <c r="AV7224" s="10"/>
      <c r="AW7224" s="10"/>
      <c r="AX7224" s="10"/>
      <c r="AY7224" s="10"/>
      <c r="AZ7224" s="10"/>
      <c r="BA7224" s="10"/>
      <c r="BB7224" s="10"/>
      <c r="BC7224" s="10"/>
      <c r="BD7224" s="10"/>
      <c r="BE7224" s="10"/>
      <c r="BF7224" s="10"/>
      <c r="BG7224" s="6"/>
    </row>
    <row r="7225" spans="34:59" x14ac:dyDescent="0.25">
      <c r="AH7225" s="6"/>
      <c r="AI7225" s="6"/>
      <c r="AJ7225" s="6"/>
      <c r="AK7225" s="6"/>
      <c r="AL7225" s="6"/>
      <c r="AM7225" s="6"/>
      <c r="AN7225" s="6"/>
      <c r="AO7225" s="6"/>
      <c r="AP7225" s="6"/>
      <c r="AQ7225" s="6"/>
      <c r="AR7225" s="6"/>
      <c r="AS7225" s="6"/>
      <c r="AT7225" s="6"/>
      <c r="AU7225" s="6"/>
      <c r="AV7225" s="6"/>
      <c r="AW7225" s="6"/>
      <c r="AX7225" s="6"/>
      <c r="AY7225" s="6"/>
      <c r="AZ7225" s="6"/>
      <c r="BA7225" s="6"/>
      <c r="BB7225" s="6"/>
      <c r="BC7225" s="6"/>
      <c r="BD7225" s="6"/>
      <c r="BE7225" s="6"/>
      <c r="BF7225" s="6"/>
      <c r="BG7225" s="10"/>
    </row>
    <row r="7226" spans="34:59" x14ac:dyDescent="0.25">
      <c r="AH7226" s="10"/>
      <c r="AI7226" s="6"/>
    </row>
    <row r="7227" spans="34:59" x14ac:dyDescent="0.25">
      <c r="AH7227" s="6"/>
      <c r="AI7227" s="6"/>
      <c r="AJ7227" s="6"/>
      <c r="AK7227" s="6"/>
      <c r="AL7227" s="6"/>
      <c r="AM7227" s="6"/>
      <c r="AN7227" s="6"/>
      <c r="AO7227" s="6"/>
      <c r="AP7227" s="6"/>
      <c r="AQ7227" s="6"/>
      <c r="AR7227" s="6"/>
      <c r="AS7227" s="6"/>
      <c r="AT7227" s="6"/>
      <c r="AU7227" s="6"/>
      <c r="AV7227" s="6"/>
      <c r="AW7227" s="6"/>
      <c r="AX7227" s="6"/>
      <c r="AY7227" s="6"/>
      <c r="AZ7227" s="6"/>
      <c r="BA7227" s="6"/>
      <c r="BB7227" s="6"/>
      <c r="BC7227" s="6"/>
      <c r="BD7227" s="6"/>
      <c r="BE7227" s="6"/>
      <c r="BF7227" s="6"/>
      <c r="BG7227" s="6"/>
    </row>
    <row r="7228" spans="34:59" x14ac:dyDescent="0.25">
      <c r="AH7228" s="10"/>
      <c r="AI7228" s="6"/>
      <c r="AJ7228" s="10"/>
      <c r="AK7228" s="10"/>
      <c r="AL7228" s="10"/>
      <c r="AM7228" s="10"/>
      <c r="AN7228" s="10"/>
      <c r="AO7228" s="10"/>
      <c r="AP7228" s="10"/>
      <c r="AQ7228" s="10"/>
      <c r="AR7228" s="10"/>
      <c r="AS7228" s="10"/>
      <c r="AT7228" s="10"/>
      <c r="AU7228" s="10"/>
      <c r="AV7228" s="10"/>
      <c r="AW7228" s="10"/>
      <c r="AX7228" s="10"/>
      <c r="AY7228" s="10"/>
      <c r="AZ7228" s="10"/>
      <c r="BA7228" s="10"/>
      <c r="BB7228" s="10"/>
      <c r="BC7228" s="10"/>
      <c r="BD7228" s="10"/>
      <c r="BE7228" s="10"/>
      <c r="BF7228" s="10"/>
      <c r="BG7228" s="6"/>
    </row>
    <row r="7229" spans="34:59" x14ac:dyDescent="0.25">
      <c r="AH7229" s="6"/>
      <c r="AI7229" s="6"/>
      <c r="AJ7229" s="6"/>
      <c r="AK7229" s="6"/>
      <c r="AL7229" s="6"/>
      <c r="AM7229" s="6"/>
      <c r="AN7229" s="6"/>
      <c r="AO7229" s="6"/>
      <c r="AP7229" s="6"/>
      <c r="AQ7229" s="6"/>
      <c r="AR7229" s="6"/>
      <c r="AS7229" s="6"/>
      <c r="AT7229" s="6"/>
      <c r="AU7229" s="6"/>
      <c r="AV7229" s="6"/>
      <c r="AW7229" s="6"/>
      <c r="AX7229" s="6"/>
      <c r="AY7229" s="6"/>
      <c r="AZ7229" s="6"/>
      <c r="BA7229" s="6"/>
      <c r="BB7229" s="6"/>
      <c r="BC7229" s="6"/>
      <c r="BD7229" s="6"/>
      <c r="BE7229" s="6"/>
      <c r="BF7229" s="6"/>
      <c r="BG7229" s="10"/>
    </row>
    <row r="7230" spans="34:59" x14ac:dyDescent="0.25">
      <c r="AH7230" s="10"/>
      <c r="AI7230" s="6"/>
    </row>
    <row r="7231" spans="34:59" x14ac:dyDescent="0.25">
      <c r="AH7231" s="6"/>
      <c r="AI7231" s="6"/>
      <c r="AJ7231" s="6"/>
      <c r="AK7231" s="6"/>
      <c r="AL7231" s="6"/>
      <c r="AM7231" s="6"/>
      <c r="AN7231" s="6"/>
      <c r="AO7231" s="6"/>
      <c r="AP7231" s="6"/>
      <c r="AQ7231" s="6"/>
      <c r="AR7231" s="6"/>
      <c r="AS7231" s="6"/>
      <c r="AT7231" s="6"/>
      <c r="AU7231" s="6"/>
      <c r="AV7231" s="6"/>
      <c r="AW7231" s="6"/>
      <c r="AX7231" s="6"/>
      <c r="AY7231" s="6"/>
      <c r="AZ7231" s="6"/>
      <c r="BA7231" s="6"/>
      <c r="BB7231" s="6"/>
      <c r="BC7231" s="6"/>
      <c r="BD7231" s="6"/>
      <c r="BE7231" s="6"/>
      <c r="BF7231" s="6"/>
      <c r="BG7231" s="6"/>
    </row>
    <row r="7232" spans="34:59" x14ac:dyDescent="0.25">
      <c r="AH7232" s="10"/>
      <c r="AI7232" s="6"/>
      <c r="AJ7232" s="10"/>
      <c r="AK7232" s="10"/>
      <c r="AL7232" s="10"/>
      <c r="AM7232" s="10"/>
      <c r="AN7232" s="10"/>
      <c r="AO7232" s="10"/>
      <c r="AP7232" s="10"/>
      <c r="AQ7232" s="10"/>
      <c r="AR7232" s="10"/>
      <c r="AS7232" s="10"/>
      <c r="AT7232" s="10"/>
      <c r="AU7232" s="10"/>
      <c r="AV7232" s="10"/>
      <c r="AW7232" s="10"/>
      <c r="AX7232" s="10"/>
      <c r="AY7232" s="10"/>
      <c r="AZ7232" s="10"/>
      <c r="BA7232" s="10"/>
      <c r="BB7232" s="10"/>
      <c r="BC7232" s="10"/>
      <c r="BD7232" s="10"/>
      <c r="BE7232" s="10"/>
      <c r="BF7232" s="10"/>
      <c r="BG7232" s="6"/>
    </row>
    <row r="7233" spans="34:59" x14ac:dyDescent="0.25">
      <c r="AH7233" s="6"/>
      <c r="AI7233" s="6"/>
      <c r="AJ7233" s="6"/>
      <c r="AK7233" s="6"/>
      <c r="AL7233" s="6"/>
      <c r="AM7233" s="6"/>
      <c r="AN7233" s="6"/>
      <c r="AO7233" s="6"/>
      <c r="AP7233" s="6"/>
      <c r="AQ7233" s="6"/>
      <c r="AR7233" s="6"/>
      <c r="AS7233" s="6"/>
      <c r="AT7233" s="6"/>
      <c r="AU7233" s="6"/>
      <c r="AV7233" s="6"/>
      <c r="AW7233" s="6"/>
      <c r="AX7233" s="6"/>
      <c r="AY7233" s="6"/>
      <c r="AZ7233" s="6"/>
      <c r="BA7233" s="6"/>
      <c r="BB7233" s="6"/>
      <c r="BC7233" s="6"/>
      <c r="BD7233" s="6"/>
      <c r="BE7233" s="6"/>
      <c r="BF7233" s="6"/>
      <c r="BG7233" s="10"/>
    </row>
    <row r="7234" spans="34:59" x14ac:dyDescent="0.25">
      <c r="AH7234" s="10"/>
      <c r="AI7234" s="6"/>
    </row>
    <row r="7235" spans="34:59" x14ac:dyDescent="0.25">
      <c r="AH7235" s="6"/>
      <c r="AI7235" s="6"/>
      <c r="AJ7235" s="6"/>
      <c r="AK7235" s="6"/>
      <c r="AL7235" s="6"/>
      <c r="AM7235" s="6"/>
      <c r="AN7235" s="6"/>
      <c r="AO7235" s="6"/>
      <c r="AP7235" s="6"/>
      <c r="AQ7235" s="6"/>
      <c r="AR7235" s="6"/>
      <c r="AS7235" s="6"/>
      <c r="AT7235" s="6"/>
      <c r="AU7235" s="6"/>
      <c r="AV7235" s="6"/>
      <c r="AW7235" s="6"/>
      <c r="AX7235" s="6"/>
      <c r="AY7235" s="6"/>
      <c r="AZ7235" s="6"/>
      <c r="BA7235" s="6"/>
      <c r="BB7235" s="6"/>
      <c r="BC7235" s="6"/>
      <c r="BD7235" s="6"/>
      <c r="BE7235" s="6"/>
      <c r="BF7235" s="6"/>
      <c r="BG7235" s="6"/>
    </row>
    <row r="7236" spans="34:59" x14ac:dyDescent="0.25">
      <c r="AH7236" s="10"/>
      <c r="AI7236" s="6"/>
      <c r="AJ7236" s="10"/>
      <c r="AK7236" s="10"/>
      <c r="AL7236" s="10"/>
      <c r="AM7236" s="10"/>
      <c r="AN7236" s="10"/>
      <c r="AO7236" s="10"/>
      <c r="AP7236" s="10"/>
      <c r="AQ7236" s="10"/>
      <c r="AR7236" s="10"/>
      <c r="AS7236" s="10"/>
      <c r="AT7236" s="10"/>
      <c r="AU7236" s="10"/>
      <c r="AV7236" s="10"/>
      <c r="AW7236" s="10"/>
      <c r="AX7236" s="10"/>
      <c r="AY7236" s="10"/>
      <c r="AZ7236" s="10"/>
      <c r="BA7236" s="10"/>
      <c r="BB7236" s="10"/>
      <c r="BC7236" s="10"/>
      <c r="BD7236" s="10"/>
      <c r="BE7236" s="10"/>
      <c r="BF7236" s="10"/>
      <c r="BG7236" s="6"/>
    </row>
    <row r="7237" spans="34:59" x14ac:dyDescent="0.25">
      <c r="AH7237" s="6"/>
      <c r="AI7237" s="6"/>
      <c r="AJ7237" s="6"/>
      <c r="AK7237" s="6"/>
      <c r="AL7237" s="6"/>
      <c r="AM7237" s="6"/>
      <c r="AN7237" s="6"/>
      <c r="AO7237" s="6"/>
      <c r="AP7237" s="6"/>
      <c r="AQ7237" s="6"/>
      <c r="AR7237" s="6"/>
      <c r="AS7237" s="6"/>
      <c r="AT7237" s="6"/>
      <c r="AU7237" s="6"/>
      <c r="AV7237" s="6"/>
      <c r="AW7237" s="6"/>
      <c r="AX7237" s="6"/>
      <c r="AY7237" s="6"/>
      <c r="AZ7237" s="6"/>
      <c r="BA7237" s="6"/>
      <c r="BB7237" s="6"/>
      <c r="BC7237" s="6"/>
      <c r="BD7237" s="6"/>
      <c r="BE7237" s="6"/>
      <c r="BF7237" s="6"/>
      <c r="BG7237" s="10"/>
    </row>
    <row r="7238" spans="34:59" x14ac:dyDescent="0.25">
      <c r="AH7238" s="10"/>
      <c r="AI7238" s="6"/>
    </row>
    <row r="7239" spans="34:59" x14ac:dyDescent="0.25">
      <c r="AH7239" s="6"/>
      <c r="AI7239" s="6"/>
      <c r="AJ7239" s="6"/>
      <c r="AK7239" s="6"/>
      <c r="AL7239" s="6"/>
      <c r="AM7239" s="6"/>
      <c r="AN7239" s="6"/>
      <c r="AO7239" s="6"/>
      <c r="AP7239" s="6"/>
      <c r="AQ7239" s="6"/>
      <c r="AR7239" s="6"/>
      <c r="AS7239" s="6"/>
      <c r="AT7239" s="6"/>
      <c r="AU7239" s="6"/>
      <c r="AV7239" s="6"/>
      <c r="AW7239" s="6"/>
      <c r="AX7239" s="6"/>
      <c r="AY7239" s="6"/>
      <c r="AZ7239" s="6"/>
      <c r="BA7239" s="6"/>
      <c r="BB7239" s="6"/>
      <c r="BC7239" s="6"/>
      <c r="BD7239" s="6"/>
      <c r="BE7239" s="6"/>
      <c r="BF7239" s="6"/>
      <c r="BG7239" s="6"/>
    </row>
    <row r="7240" spans="34:59" x14ac:dyDescent="0.25">
      <c r="AH7240" s="10"/>
      <c r="AI7240" s="6"/>
      <c r="AJ7240" s="10"/>
      <c r="AK7240" s="10"/>
      <c r="AL7240" s="10"/>
      <c r="AM7240" s="10"/>
      <c r="AN7240" s="10"/>
      <c r="AO7240" s="10"/>
      <c r="AP7240" s="10"/>
      <c r="AQ7240" s="10"/>
      <c r="AR7240" s="10"/>
      <c r="AS7240" s="10"/>
      <c r="AT7240" s="10"/>
      <c r="AU7240" s="10"/>
      <c r="AV7240" s="10"/>
      <c r="AW7240" s="10"/>
      <c r="AX7240" s="10"/>
      <c r="AY7240" s="10"/>
      <c r="AZ7240" s="10"/>
      <c r="BA7240" s="10"/>
      <c r="BB7240" s="10"/>
      <c r="BC7240" s="10"/>
      <c r="BD7240" s="10"/>
      <c r="BE7240" s="10"/>
      <c r="BF7240" s="10"/>
      <c r="BG7240" s="6"/>
    </row>
    <row r="7241" spans="34:59" x14ac:dyDescent="0.25">
      <c r="AH7241" s="6"/>
      <c r="AI7241" s="6"/>
      <c r="AJ7241" s="6"/>
      <c r="AK7241" s="6"/>
      <c r="AL7241" s="6"/>
      <c r="AM7241" s="6"/>
      <c r="AN7241" s="6"/>
      <c r="AO7241" s="6"/>
      <c r="AP7241" s="6"/>
      <c r="AQ7241" s="6"/>
      <c r="AR7241" s="6"/>
      <c r="AS7241" s="6"/>
      <c r="AT7241" s="6"/>
      <c r="AU7241" s="6"/>
      <c r="AV7241" s="6"/>
      <c r="AW7241" s="6"/>
      <c r="AX7241" s="6"/>
      <c r="AY7241" s="6"/>
      <c r="AZ7241" s="6"/>
      <c r="BA7241" s="6"/>
      <c r="BB7241" s="6"/>
      <c r="BC7241" s="6"/>
      <c r="BD7241" s="6"/>
      <c r="BE7241" s="6"/>
      <c r="BF7241" s="6"/>
      <c r="BG7241" s="10"/>
    </row>
    <row r="7242" spans="34:59" x14ac:dyDescent="0.25">
      <c r="AH7242" s="10"/>
      <c r="AI7242" s="6"/>
    </row>
    <row r="7243" spans="34:59" x14ac:dyDescent="0.25">
      <c r="AH7243" s="6"/>
      <c r="AI7243" s="6"/>
      <c r="AJ7243" s="6"/>
      <c r="AK7243" s="6"/>
      <c r="AL7243" s="6"/>
      <c r="AM7243" s="6"/>
      <c r="AN7243" s="6"/>
      <c r="AO7243" s="6"/>
      <c r="AP7243" s="6"/>
      <c r="AQ7243" s="6"/>
      <c r="AR7243" s="6"/>
      <c r="AS7243" s="6"/>
      <c r="AT7243" s="6"/>
      <c r="AU7243" s="6"/>
      <c r="AV7243" s="6"/>
      <c r="AW7243" s="6"/>
      <c r="AX7243" s="6"/>
      <c r="AY7243" s="6"/>
      <c r="AZ7243" s="6"/>
      <c r="BA7243" s="6"/>
      <c r="BB7243" s="6"/>
      <c r="BC7243" s="6"/>
      <c r="BD7243" s="6"/>
      <c r="BE7243" s="6"/>
      <c r="BF7243" s="6"/>
      <c r="BG7243" s="6"/>
    </row>
    <row r="7244" spans="34:59" x14ac:dyDescent="0.25">
      <c r="AH7244" s="10"/>
      <c r="AI7244" s="6"/>
      <c r="AJ7244" s="10"/>
      <c r="AK7244" s="10"/>
      <c r="AL7244" s="10"/>
      <c r="AM7244" s="10"/>
      <c r="AN7244" s="10"/>
      <c r="AO7244" s="10"/>
      <c r="AP7244" s="10"/>
      <c r="AQ7244" s="10"/>
      <c r="AR7244" s="10"/>
      <c r="AS7244" s="10"/>
      <c r="AT7244" s="10"/>
      <c r="AU7244" s="10"/>
      <c r="AV7244" s="10"/>
      <c r="AW7244" s="10"/>
      <c r="AX7244" s="10"/>
      <c r="AY7244" s="10"/>
      <c r="AZ7244" s="10"/>
      <c r="BA7244" s="10"/>
      <c r="BB7244" s="10"/>
      <c r="BC7244" s="10"/>
      <c r="BD7244" s="10"/>
      <c r="BE7244" s="10"/>
      <c r="BF7244" s="10"/>
      <c r="BG7244" s="6"/>
    </row>
    <row r="7245" spans="34:59" x14ac:dyDescent="0.25">
      <c r="AH7245" s="6"/>
      <c r="AI7245" s="6"/>
      <c r="AJ7245" s="6"/>
      <c r="AK7245" s="6"/>
      <c r="AL7245" s="6"/>
      <c r="AM7245" s="6"/>
      <c r="AN7245" s="6"/>
      <c r="AO7245" s="6"/>
      <c r="AP7245" s="6"/>
      <c r="AQ7245" s="6"/>
      <c r="AR7245" s="6"/>
      <c r="AS7245" s="6"/>
      <c r="AT7245" s="6"/>
      <c r="AU7245" s="6"/>
      <c r="AV7245" s="6"/>
      <c r="AW7245" s="6"/>
      <c r="AX7245" s="6"/>
      <c r="AY7245" s="6"/>
      <c r="AZ7245" s="6"/>
      <c r="BA7245" s="6"/>
      <c r="BB7245" s="6"/>
      <c r="BC7245" s="6"/>
      <c r="BD7245" s="6"/>
      <c r="BE7245" s="6"/>
      <c r="BF7245" s="6"/>
      <c r="BG7245" s="10"/>
    </row>
    <row r="7246" spans="34:59" x14ac:dyDescent="0.25">
      <c r="AH7246" s="10"/>
      <c r="AI7246" s="6"/>
    </row>
    <row r="7247" spans="34:59" x14ac:dyDescent="0.25">
      <c r="AH7247" s="6"/>
      <c r="AI7247" s="6"/>
      <c r="AJ7247" s="6"/>
      <c r="AK7247" s="6"/>
      <c r="AL7247" s="6"/>
      <c r="AM7247" s="6"/>
      <c r="AN7247" s="6"/>
      <c r="AO7247" s="6"/>
      <c r="AP7247" s="6"/>
      <c r="AQ7247" s="6"/>
      <c r="AR7247" s="6"/>
      <c r="AS7247" s="6"/>
      <c r="AT7247" s="6"/>
      <c r="AU7247" s="6"/>
      <c r="AV7247" s="6"/>
      <c r="AW7247" s="6"/>
      <c r="AX7247" s="6"/>
      <c r="AY7247" s="6"/>
      <c r="AZ7247" s="6"/>
      <c r="BA7247" s="6"/>
      <c r="BB7247" s="6"/>
      <c r="BC7247" s="6"/>
      <c r="BD7247" s="6"/>
      <c r="BE7247" s="6"/>
      <c r="BF7247" s="6"/>
      <c r="BG7247" s="6"/>
    </row>
    <row r="7248" spans="34:59" x14ac:dyDescent="0.25">
      <c r="AH7248" s="10"/>
      <c r="AI7248" s="6"/>
      <c r="AJ7248" s="10"/>
      <c r="AK7248" s="10"/>
      <c r="AL7248" s="10"/>
      <c r="AM7248" s="10"/>
      <c r="AN7248" s="10"/>
      <c r="AO7248" s="10"/>
      <c r="AP7248" s="10"/>
      <c r="AQ7248" s="10"/>
      <c r="AR7248" s="10"/>
      <c r="AS7248" s="10"/>
      <c r="AT7248" s="10"/>
      <c r="AU7248" s="10"/>
      <c r="AV7248" s="10"/>
      <c r="AW7248" s="10"/>
      <c r="AX7248" s="10"/>
      <c r="AY7248" s="10"/>
      <c r="AZ7248" s="10"/>
      <c r="BA7248" s="10"/>
      <c r="BB7248" s="10"/>
      <c r="BC7248" s="10"/>
      <c r="BD7248" s="10"/>
      <c r="BE7248" s="10"/>
      <c r="BF7248" s="10"/>
      <c r="BG7248" s="6"/>
    </row>
    <row r="7249" spans="34:59" x14ac:dyDescent="0.25">
      <c r="AH7249" s="6"/>
      <c r="AI7249" s="6"/>
      <c r="AJ7249" s="6"/>
      <c r="AK7249" s="6"/>
      <c r="AL7249" s="6"/>
      <c r="AM7249" s="6"/>
      <c r="AN7249" s="6"/>
      <c r="AO7249" s="6"/>
      <c r="AP7249" s="6"/>
      <c r="AQ7249" s="6"/>
      <c r="AR7249" s="6"/>
      <c r="AS7249" s="6"/>
      <c r="AT7249" s="6"/>
      <c r="AU7249" s="6"/>
      <c r="AV7249" s="6"/>
      <c r="AW7249" s="6"/>
      <c r="AX7249" s="6"/>
      <c r="AY7249" s="6"/>
      <c r="AZ7249" s="6"/>
      <c r="BA7249" s="6"/>
      <c r="BB7249" s="6"/>
      <c r="BC7249" s="6"/>
      <c r="BD7249" s="6"/>
      <c r="BE7249" s="6"/>
      <c r="BF7249" s="6"/>
      <c r="BG7249" s="10"/>
    </row>
    <row r="7250" spans="34:59" x14ac:dyDescent="0.25">
      <c r="AH7250" s="10"/>
      <c r="AI7250" s="6"/>
    </row>
    <row r="7251" spans="34:59" x14ac:dyDescent="0.25">
      <c r="AH7251" s="6"/>
      <c r="AI7251" s="6"/>
      <c r="AJ7251" s="6"/>
      <c r="AK7251" s="6"/>
      <c r="AL7251" s="6"/>
      <c r="AM7251" s="6"/>
      <c r="AN7251" s="6"/>
      <c r="AO7251" s="6"/>
      <c r="AP7251" s="6"/>
      <c r="AQ7251" s="6"/>
      <c r="AR7251" s="6"/>
      <c r="AS7251" s="6"/>
      <c r="AT7251" s="6"/>
      <c r="AU7251" s="6"/>
      <c r="AV7251" s="6"/>
      <c r="AW7251" s="6"/>
      <c r="AX7251" s="6"/>
      <c r="AY7251" s="6"/>
      <c r="AZ7251" s="6"/>
      <c r="BA7251" s="6"/>
      <c r="BB7251" s="6"/>
      <c r="BC7251" s="6"/>
      <c r="BD7251" s="6"/>
      <c r="BE7251" s="6"/>
      <c r="BF7251" s="6"/>
      <c r="BG7251" s="6"/>
    </row>
    <row r="7252" spans="34:59" x14ac:dyDescent="0.25">
      <c r="AH7252" s="10"/>
      <c r="AI7252" s="6"/>
      <c r="AJ7252" s="10"/>
      <c r="AK7252" s="10"/>
      <c r="AL7252" s="10"/>
      <c r="AM7252" s="10"/>
      <c r="AN7252" s="10"/>
      <c r="AO7252" s="10"/>
      <c r="AP7252" s="10"/>
      <c r="AQ7252" s="10"/>
      <c r="AR7252" s="10"/>
      <c r="AS7252" s="10"/>
      <c r="AT7252" s="10"/>
      <c r="AU7252" s="10"/>
      <c r="AV7252" s="10"/>
      <c r="AW7252" s="10"/>
      <c r="AX7252" s="10"/>
      <c r="AY7252" s="10"/>
      <c r="AZ7252" s="10"/>
      <c r="BA7252" s="10"/>
      <c r="BB7252" s="10"/>
      <c r="BC7252" s="10"/>
      <c r="BD7252" s="10"/>
      <c r="BE7252" s="10"/>
      <c r="BF7252" s="10"/>
      <c r="BG7252" s="6"/>
    </row>
    <row r="7253" spans="34:59" x14ac:dyDescent="0.25">
      <c r="AH7253" s="6"/>
      <c r="AI7253" s="6"/>
      <c r="AJ7253" s="6"/>
      <c r="AK7253" s="6"/>
      <c r="AL7253" s="6"/>
      <c r="AM7253" s="6"/>
      <c r="AN7253" s="6"/>
      <c r="AO7253" s="6"/>
      <c r="AP7253" s="6"/>
      <c r="AQ7253" s="6"/>
      <c r="AR7253" s="6"/>
      <c r="AS7253" s="6"/>
      <c r="AT7253" s="6"/>
      <c r="AU7253" s="6"/>
      <c r="AV7253" s="6"/>
      <c r="AW7253" s="6"/>
      <c r="AX7253" s="6"/>
      <c r="AY7253" s="6"/>
      <c r="AZ7253" s="6"/>
      <c r="BA7253" s="6"/>
      <c r="BB7253" s="6"/>
      <c r="BC7253" s="6"/>
      <c r="BD7253" s="6"/>
      <c r="BE7253" s="6"/>
      <c r="BF7253" s="6"/>
      <c r="BG7253" s="10"/>
    </row>
    <row r="7254" spans="34:59" x14ac:dyDescent="0.25">
      <c r="AH7254" s="10"/>
      <c r="AI7254" s="6"/>
    </row>
    <row r="7255" spans="34:59" x14ac:dyDescent="0.25">
      <c r="AH7255" s="6"/>
      <c r="AI7255" s="6"/>
      <c r="AJ7255" s="6"/>
      <c r="AK7255" s="6"/>
      <c r="AL7255" s="6"/>
      <c r="AM7255" s="6"/>
      <c r="AN7255" s="6"/>
      <c r="AO7255" s="6"/>
      <c r="AP7255" s="6"/>
      <c r="AQ7255" s="6"/>
      <c r="AR7255" s="6"/>
      <c r="AS7255" s="6"/>
      <c r="AT7255" s="6"/>
      <c r="AU7255" s="6"/>
      <c r="AV7255" s="6"/>
      <c r="AW7255" s="6"/>
      <c r="AX7255" s="6"/>
      <c r="AY7255" s="6"/>
      <c r="AZ7255" s="6"/>
      <c r="BA7255" s="6"/>
      <c r="BB7255" s="6"/>
      <c r="BC7255" s="6"/>
      <c r="BD7255" s="6"/>
      <c r="BE7255" s="6"/>
      <c r="BF7255" s="6"/>
      <c r="BG7255" s="6"/>
    </row>
    <row r="7256" spans="34:59" x14ac:dyDescent="0.25">
      <c r="AH7256" s="10"/>
      <c r="AI7256" s="6"/>
      <c r="AJ7256" s="10"/>
      <c r="AK7256" s="10"/>
      <c r="AL7256" s="10"/>
      <c r="AM7256" s="10"/>
      <c r="AN7256" s="10"/>
      <c r="AO7256" s="10"/>
      <c r="AP7256" s="10"/>
      <c r="AQ7256" s="10"/>
      <c r="AR7256" s="10"/>
      <c r="AS7256" s="10"/>
      <c r="AT7256" s="10"/>
      <c r="AU7256" s="10"/>
      <c r="AV7256" s="10"/>
      <c r="AW7256" s="10"/>
      <c r="AX7256" s="10"/>
      <c r="AY7256" s="10"/>
      <c r="AZ7256" s="10"/>
      <c r="BA7256" s="10"/>
      <c r="BB7256" s="10"/>
      <c r="BC7256" s="10"/>
      <c r="BD7256" s="10"/>
      <c r="BE7256" s="10"/>
      <c r="BF7256" s="10"/>
      <c r="BG7256" s="6"/>
    </row>
    <row r="7257" spans="34:59" x14ac:dyDescent="0.25">
      <c r="AH7257" s="6"/>
      <c r="AI7257" s="6"/>
      <c r="AJ7257" s="6"/>
      <c r="AK7257" s="6"/>
      <c r="AL7257" s="6"/>
      <c r="AM7257" s="6"/>
      <c r="AN7257" s="6"/>
      <c r="AO7257" s="6"/>
      <c r="AP7257" s="6"/>
      <c r="AQ7257" s="6"/>
      <c r="AR7257" s="6"/>
      <c r="AS7257" s="6"/>
      <c r="AT7257" s="6"/>
      <c r="AU7257" s="6"/>
      <c r="AV7257" s="6"/>
      <c r="AW7257" s="6"/>
      <c r="AX7257" s="6"/>
      <c r="AY7257" s="6"/>
      <c r="AZ7257" s="6"/>
      <c r="BA7257" s="6"/>
      <c r="BB7257" s="6"/>
      <c r="BC7257" s="6"/>
      <c r="BD7257" s="6"/>
      <c r="BE7257" s="6"/>
      <c r="BF7257" s="6"/>
      <c r="BG7257" s="10"/>
    </row>
    <row r="7258" spans="34:59" x14ac:dyDescent="0.25">
      <c r="AH7258" s="10"/>
      <c r="AI7258" s="6"/>
    </row>
    <row r="7259" spans="34:59" x14ac:dyDescent="0.25">
      <c r="AH7259" s="6"/>
      <c r="AI7259" s="6"/>
      <c r="AJ7259" s="6"/>
      <c r="AK7259" s="6"/>
      <c r="AL7259" s="6"/>
      <c r="AM7259" s="6"/>
      <c r="AN7259" s="6"/>
      <c r="AO7259" s="6"/>
      <c r="AP7259" s="6"/>
      <c r="AQ7259" s="6"/>
      <c r="AR7259" s="6"/>
      <c r="AS7259" s="6"/>
      <c r="AT7259" s="6"/>
      <c r="AU7259" s="6"/>
      <c r="AV7259" s="6"/>
      <c r="AW7259" s="6"/>
      <c r="AX7259" s="6"/>
      <c r="AY7259" s="6"/>
      <c r="AZ7259" s="6"/>
      <c r="BA7259" s="6"/>
      <c r="BB7259" s="6"/>
      <c r="BC7259" s="6"/>
      <c r="BD7259" s="6"/>
      <c r="BE7259" s="6"/>
      <c r="BF7259" s="6"/>
      <c r="BG7259" s="6"/>
    </row>
    <row r="7260" spans="34:59" x14ac:dyDescent="0.25">
      <c r="AH7260" s="10"/>
      <c r="AI7260" s="6"/>
      <c r="AJ7260" s="10"/>
      <c r="AK7260" s="10"/>
      <c r="AL7260" s="10"/>
      <c r="AM7260" s="10"/>
      <c r="AN7260" s="10"/>
      <c r="AO7260" s="10"/>
      <c r="AP7260" s="10"/>
      <c r="AQ7260" s="10"/>
      <c r="AR7260" s="10"/>
      <c r="AS7260" s="10"/>
      <c r="AT7260" s="10"/>
      <c r="AU7260" s="10"/>
      <c r="AV7260" s="10"/>
      <c r="AW7260" s="10"/>
      <c r="AX7260" s="10"/>
      <c r="AY7260" s="10"/>
      <c r="AZ7260" s="10"/>
      <c r="BA7260" s="10"/>
      <c r="BB7260" s="10"/>
      <c r="BC7260" s="10"/>
      <c r="BD7260" s="10"/>
      <c r="BE7260" s="10"/>
      <c r="BF7260" s="10"/>
      <c r="BG7260" s="6"/>
    </row>
    <row r="7261" spans="34:59" x14ac:dyDescent="0.25">
      <c r="AH7261" s="6"/>
      <c r="AI7261" s="6"/>
      <c r="AJ7261" s="6"/>
      <c r="AK7261" s="6"/>
      <c r="AL7261" s="6"/>
      <c r="AM7261" s="6"/>
      <c r="AN7261" s="6"/>
      <c r="AO7261" s="6"/>
      <c r="AP7261" s="6"/>
      <c r="AQ7261" s="6"/>
      <c r="AR7261" s="6"/>
      <c r="AS7261" s="6"/>
      <c r="AT7261" s="6"/>
      <c r="AU7261" s="6"/>
      <c r="AV7261" s="6"/>
      <c r="AW7261" s="6"/>
      <c r="AX7261" s="6"/>
      <c r="AY7261" s="6"/>
      <c r="AZ7261" s="6"/>
      <c r="BA7261" s="6"/>
      <c r="BB7261" s="6"/>
      <c r="BC7261" s="6"/>
      <c r="BD7261" s="6"/>
      <c r="BE7261" s="6"/>
      <c r="BF7261" s="6"/>
      <c r="BG7261" s="10"/>
    </row>
    <row r="7262" spans="34:59" x14ac:dyDescent="0.25">
      <c r="AH7262" s="10"/>
      <c r="AI7262" s="6"/>
    </row>
    <row r="7263" spans="34:59" x14ac:dyDescent="0.25">
      <c r="AH7263" s="6"/>
      <c r="AI7263" s="6"/>
      <c r="AJ7263" s="6"/>
      <c r="AK7263" s="6"/>
      <c r="AL7263" s="6"/>
      <c r="AM7263" s="6"/>
      <c r="AN7263" s="6"/>
      <c r="AO7263" s="6"/>
      <c r="AP7263" s="6"/>
      <c r="AQ7263" s="6"/>
      <c r="AR7263" s="6"/>
      <c r="AS7263" s="6"/>
      <c r="AT7263" s="6"/>
      <c r="AU7263" s="6"/>
      <c r="AV7263" s="6"/>
      <c r="AW7263" s="6"/>
      <c r="AX7263" s="6"/>
      <c r="AY7263" s="6"/>
      <c r="AZ7263" s="6"/>
      <c r="BA7263" s="6"/>
      <c r="BB7263" s="6"/>
      <c r="BC7263" s="6"/>
      <c r="BD7263" s="6"/>
      <c r="BE7263" s="6"/>
      <c r="BF7263" s="6"/>
      <c r="BG7263" s="6"/>
    </row>
    <row r="7264" spans="34:59" x14ac:dyDescent="0.25">
      <c r="AH7264" s="10"/>
      <c r="AI7264" s="6"/>
      <c r="AJ7264" s="10"/>
      <c r="AK7264" s="10"/>
      <c r="AL7264" s="10"/>
      <c r="AM7264" s="10"/>
      <c r="AN7264" s="10"/>
      <c r="AO7264" s="10"/>
      <c r="AP7264" s="10"/>
      <c r="AQ7264" s="10"/>
      <c r="AR7264" s="10"/>
      <c r="AS7264" s="10"/>
      <c r="AT7264" s="10"/>
      <c r="AU7264" s="10"/>
      <c r="AV7264" s="10"/>
      <c r="AW7264" s="10"/>
      <c r="AX7264" s="10"/>
      <c r="AY7264" s="10"/>
      <c r="AZ7264" s="10"/>
      <c r="BA7264" s="10"/>
      <c r="BB7264" s="10"/>
      <c r="BC7264" s="10"/>
      <c r="BD7264" s="10"/>
      <c r="BE7264" s="10"/>
      <c r="BF7264" s="10"/>
      <c r="BG7264" s="6"/>
    </row>
    <row r="7265" spans="34:59" x14ac:dyDescent="0.25">
      <c r="AH7265" s="6"/>
      <c r="AI7265" s="6"/>
      <c r="AJ7265" s="6"/>
      <c r="AK7265" s="6"/>
      <c r="AL7265" s="6"/>
      <c r="AM7265" s="6"/>
      <c r="AN7265" s="6"/>
      <c r="AO7265" s="6"/>
      <c r="AP7265" s="6"/>
      <c r="AQ7265" s="6"/>
      <c r="AR7265" s="6"/>
      <c r="AS7265" s="6"/>
      <c r="AT7265" s="6"/>
      <c r="AU7265" s="6"/>
      <c r="AV7265" s="6"/>
      <c r="AW7265" s="6"/>
      <c r="AX7265" s="6"/>
      <c r="AY7265" s="6"/>
      <c r="AZ7265" s="6"/>
      <c r="BA7265" s="6"/>
      <c r="BB7265" s="6"/>
      <c r="BC7265" s="6"/>
      <c r="BD7265" s="6"/>
      <c r="BE7265" s="6"/>
      <c r="BF7265" s="6"/>
      <c r="BG7265" s="10"/>
    </row>
    <row r="7266" spans="34:59" x14ac:dyDescent="0.25">
      <c r="AH7266" s="10"/>
      <c r="AI7266" s="6"/>
    </row>
    <row r="7267" spans="34:59" x14ac:dyDescent="0.25">
      <c r="AH7267" s="6"/>
      <c r="AI7267" s="6"/>
      <c r="AJ7267" s="6"/>
      <c r="AK7267" s="6"/>
      <c r="AL7267" s="6"/>
      <c r="AM7267" s="6"/>
      <c r="AN7267" s="6"/>
      <c r="AO7267" s="6"/>
      <c r="AP7267" s="6"/>
      <c r="AQ7267" s="6"/>
      <c r="AR7267" s="6"/>
      <c r="AS7267" s="6"/>
      <c r="AT7267" s="6"/>
      <c r="AU7267" s="6"/>
      <c r="AV7267" s="6"/>
      <c r="AW7267" s="6"/>
      <c r="AX7267" s="6"/>
      <c r="AY7267" s="6"/>
      <c r="AZ7267" s="6"/>
      <c r="BA7267" s="6"/>
      <c r="BB7267" s="6"/>
      <c r="BC7267" s="6"/>
      <c r="BD7267" s="6"/>
      <c r="BE7267" s="6"/>
      <c r="BF7267" s="6"/>
      <c r="BG7267" s="6"/>
    </row>
    <row r="7268" spans="34:59" x14ac:dyDescent="0.25">
      <c r="AH7268" s="10"/>
      <c r="AI7268" s="6"/>
      <c r="AJ7268" s="10"/>
      <c r="AK7268" s="10"/>
      <c r="AL7268" s="10"/>
      <c r="AM7268" s="10"/>
      <c r="AN7268" s="10"/>
      <c r="AO7268" s="10"/>
      <c r="AP7268" s="10"/>
      <c r="AQ7268" s="10"/>
      <c r="AR7268" s="10"/>
      <c r="AS7268" s="10"/>
      <c r="AT7268" s="10"/>
      <c r="AU7268" s="10"/>
      <c r="AV7268" s="10"/>
      <c r="AW7268" s="10"/>
      <c r="AX7268" s="10"/>
      <c r="AY7268" s="10"/>
      <c r="AZ7268" s="10"/>
      <c r="BA7268" s="10"/>
      <c r="BB7268" s="10"/>
      <c r="BC7268" s="10"/>
      <c r="BD7268" s="10"/>
      <c r="BE7268" s="10"/>
      <c r="BF7268" s="10"/>
      <c r="BG7268" s="6"/>
    </row>
    <row r="7269" spans="34:59" x14ac:dyDescent="0.25">
      <c r="AH7269" s="6"/>
      <c r="AI7269" s="6"/>
      <c r="AJ7269" s="6"/>
      <c r="AK7269" s="6"/>
      <c r="AL7269" s="6"/>
      <c r="AM7269" s="6"/>
      <c r="AN7269" s="6"/>
      <c r="AO7269" s="6"/>
      <c r="AP7269" s="6"/>
      <c r="AQ7269" s="6"/>
      <c r="AR7269" s="6"/>
      <c r="AS7269" s="6"/>
      <c r="AT7269" s="6"/>
      <c r="AU7269" s="6"/>
      <c r="AV7269" s="6"/>
      <c r="AW7269" s="6"/>
      <c r="AX7269" s="6"/>
      <c r="AY7269" s="6"/>
      <c r="AZ7269" s="6"/>
      <c r="BA7269" s="6"/>
      <c r="BB7269" s="6"/>
      <c r="BC7269" s="6"/>
      <c r="BD7269" s="6"/>
      <c r="BE7269" s="6"/>
      <c r="BF7269" s="6"/>
      <c r="BG7269" s="10"/>
    </row>
    <row r="7270" spans="34:59" x14ac:dyDescent="0.25">
      <c r="AH7270" s="10"/>
      <c r="AI7270" s="6"/>
    </row>
    <row r="7271" spans="34:59" x14ac:dyDescent="0.25">
      <c r="AH7271" s="6"/>
      <c r="AI7271" s="6"/>
      <c r="AJ7271" s="6"/>
      <c r="AK7271" s="6"/>
      <c r="AL7271" s="6"/>
      <c r="AM7271" s="6"/>
      <c r="AN7271" s="6"/>
      <c r="AO7271" s="6"/>
      <c r="AP7271" s="6"/>
      <c r="AQ7271" s="6"/>
      <c r="AR7271" s="6"/>
      <c r="AS7271" s="6"/>
      <c r="AT7271" s="6"/>
      <c r="AU7271" s="6"/>
      <c r="AV7271" s="6"/>
      <c r="AW7271" s="6"/>
      <c r="AX7271" s="6"/>
      <c r="AY7271" s="6"/>
      <c r="AZ7271" s="6"/>
      <c r="BA7271" s="6"/>
      <c r="BB7271" s="6"/>
      <c r="BC7271" s="6"/>
      <c r="BD7271" s="6"/>
      <c r="BE7271" s="6"/>
      <c r="BF7271" s="6"/>
      <c r="BG7271" s="6"/>
    </row>
    <row r="7272" spans="34:59" x14ac:dyDescent="0.25">
      <c r="AH7272" s="10"/>
      <c r="AI7272" s="6"/>
      <c r="AJ7272" s="10"/>
      <c r="AK7272" s="10"/>
      <c r="AL7272" s="10"/>
      <c r="AM7272" s="10"/>
      <c r="AN7272" s="10"/>
      <c r="AO7272" s="10"/>
      <c r="AP7272" s="10"/>
      <c r="AQ7272" s="10"/>
      <c r="AR7272" s="10"/>
      <c r="AS7272" s="10"/>
      <c r="AT7272" s="10"/>
      <c r="AU7272" s="10"/>
      <c r="AV7272" s="10"/>
      <c r="AW7272" s="10"/>
      <c r="AX7272" s="10"/>
      <c r="AY7272" s="10"/>
      <c r="AZ7272" s="10"/>
      <c r="BA7272" s="10"/>
      <c r="BB7272" s="10"/>
      <c r="BC7272" s="10"/>
      <c r="BD7272" s="10"/>
      <c r="BE7272" s="10"/>
      <c r="BF7272" s="10"/>
      <c r="BG7272" s="6"/>
    </row>
    <row r="7273" spans="34:59" x14ac:dyDescent="0.25">
      <c r="AH7273" s="6"/>
      <c r="AI7273" s="6"/>
      <c r="AJ7273" s="6"/>
      <c r="AK7273" s="6"/>
      <c r="AL7273" s="6"/>
      <c r="AM7273" s="6"/>
      <c r="AN7273" s="6"/>
      <c r="AO7273" s="6"/>
      <c r="AP7273" s="6"/>
      <c r="AQ7273" s="6"/>
      <c r="AR7273" s="6"/>
      <c r="AS7273" s="6"/>
      <c r="AT7273" s="6"/>
      <c r="AU7273" s="6"/>
      <c r="AV7273" s="6"/>
      <c r="AW7273" s="6"/>
      <c r="AX7273" s="6"/>
      <c r="AY7273" s="6"/>
      <c r="AZ7273" s="6"/>
      <c r="BA7273" s="6"/>
      <c r="BB7273" s="6"/>
      <c r="BC7273" s="6"/>
      <c r="BD7273" s="6"/>
      <c r="BE7273" s="6"/>
      <c r="BF7273" s="6"/>
      <c r="BG7273" s="10"/>
    </row>
    <row r="7274" spans="34:59" x14ac:dyDescent="0.25">
      <c r="AH7274" s="10"/>
      <c r="AI7274" s="6"/>
    </row>
    <row r="7275" spans="34:59" x14ac:dyDescent="0.25">
      <c r="AH7275" s="6"/>
      <c r="AI7275" s="6"/>
      <c r="AJ7275" s="6"/>
      <c r="AK7275" s="6"/>
      <c r="AL7275" s="6"/>
      <c r="AM7275" s="6"/>
      <c r="AN7275" s="6"/>
      <c r="AO7275" s="6"/>
      <c r="AP7275" s="6"/>
      <c r="AQ7275" s="6"/>
      <c r="AR7275" s="6"/>
      <c r="AS7275" s="6"/>
      <c r="AT7275" s="6"/>
      <c r="AU7275" s="6"/>
      <c r="AV7275" s="6"/>
      <c r="AW7275" s="6"/>
      <c r="AX7275" s="6"/>
      <c r="AY7275" s="6"/>
      <c r="AZ7275" s="6"/>
      <c r="BA7275" s="6"/>
      <c r="BB7275" s="6"/>
      <c r="BC7275" s="6"/>
      <c r="BD7275" s="6"/>
      <c r="BE7275" s="6"/>
      <c r="BF7275" s="6"/>
      <c r="BG7275" s="6"/>
    </row>
    <row r="7276" spans="34:59" x14ac:dyDescent="0.25">
      <c r="AH7276" s="10"/>
      <c r="AI7276" s="6"/>
      <c r="AJ7276" s="10"/>
      <c r="AK7276" s="10"/>
      <c r="AL7276" s="10"/>
      <c r="AM7276" s="10"/>
      <c r="AN7276" s="10"/>
      <c r="AO7276" s="10"/>
      <c r="AP7276" s="10"/>
      <c r="AQ7276" s="10"/>
      <c r="AR7276" s="10"/>
      <c r="AS7276" s="10"/>
      <c r="AT7276" s="10"/>
      <c r="AU7276" s="10"/>
      <c r="AV7276" s="10"/>
      <c r="AW7276" s="10"/>
      <c r="AX7276" s="10"/>
      <c r="AY7276" s="10"/>
      <c r="AZ7276" s="10"/>
      <c r="BA7276" s="10"/>
      <c r="BB7276" s="10"/>
      <c r="BC7276" s="10"/>
      <c r="BD7276" s="10"/>
      <c r="BE7276" s="10"/>
      <c r="BF7276" s="10"/>
      <c r="BG7276" s="6"/>
    </row>
    <row r="7277" spans="34:59" x14ac:dyDescent="0.25">
      <c r="AH7277" s="6"/>
      <c r="AI7277" s="6"/>
      <c r="AJ7277" s="6"/>
      <c r="AK7277" s="6"/>
      <c r="AL7277" s="6"/>
      <c r="AM7277" s="6"/>
      <c r="AN7277" s="6"/>
      <c r="AO7277" s="6"/>
      <c r="AP7277" s="6"/>
      <c r="AQ7277" s="6"/>
      <c r="AR7277" s="6"/>
      <c r="AS7277" s="6"/>
      <c r="AT7277" s="6"/>
      <c r="AU7277" s="6"/>
      <c r="AV7277" s="6"/>
      <c r="AW7277" s="6"/>
      <c r="AX7277" s="6"/>
      <c r="AY7277" s="6"/>
      <c r="AZ7277" s="6"/>
      <c r="BA7277" s="6"/>
      <c r="BB7277" s="6"/>
      <c r="BC7277" s="6"/>
      <c r="BD7277" s="6"/>
      <c r="BE7277" s="6"/>
      <c r="BF7277" s="6"/>
      <c r="BG7277" s="10"/>
    </row>
    <row r="7278" spans="34:59" x14ac:dyDescent="0.25">
      <c r="AH7278" s="10"/>
      <c r="AI7278" s="6"/>
    </row>
    <row r="7279" spans="34:59" x14ac:dyDescent="0.25">
      <c r="AH7279" s="6"/>
      <c r="AI7279" s="6"/>
      <c r="AJ7279" s="6"/>
      <c r="AK7279" s="6"/>
      <c r="AL7279" s="6"/>
      <c r="AM7279" s="6"/>
      <c r="AN7279" s="6"/>
      <c r="AO7279" s="6"/>
      <c r="AP7279" s="6"/>
      <c r="AQ7279" s="6"/>
      <c r="AR7279" s="6"/>
      <c r="AS7279" s="6"/>
      <c r="AT7279" s="6"/>
      <c r="AU7279" s="6"/>
      <c r="AV7279" s="6"/>
      <c r="AW7279" s="6"/>
      <c r="AX7279" s="6"/>
      <c r="AY7279" s="6"/>
      <c r="AZ7279" s="6"/>
      <c r="BA7279" s="6"/>
      <c r="BB7279" s="6"/>
      <c r="BC7279" s="6"/>
      <c r="BD7279" s="6"/>
      <c r="BE7279" s="6"/>
      <c r="BF7279" s="6"/>
      <c r="BG7279" s="6"/>
    </row>
    <row r="7280" spans="34:59" x14ac:dyDescent="0.25">
      <c r="AH7280" s="10"/>
      <c r="AI7280" s="6"/>
      <c r="AJ7280" s="10"/>
      <c r="AK7280" s="10"/>
      <c r="AL7280" s="10"/>
      <c r="AM7280" s="10"/>
      <c r="AN7280" s="10"/>
      <c r="AO7280" s="10"/>
      <c r="AP7280" s="10"/>
      <c r="AQ7280" s="10"/>
      <c r="AR7280" s="10"/>
      <c r="AS7280" s="10"/>
      <c r="AT7280" s="10"/>
      <c r="AU7280" s="10"/>
      <c r="AV7280" s="10"/>
      <c r="AW7280" s="10"/>
      <c r="AX7280" s="10"/>
      <c r="AY7280" s="10"/>
      <c r="AZ7280" s="10"/>
      <c r="BA7280" s="10"/>
      <c r="BB7280" s="10"/>
      <c r="BC7280" s="10"/>
      <c r="BD7280" s="10"/>
      <c r="BE7280" s="10"/>
      <c r="BF7280" s="10"/>
      <c r="BG7280" s="6"/>
    </row>
    <row r="7281" spans="34:59" x14ac:dyDescent="0.25">
      <c r="AH7281" s="6"/>
      <c r="AI7281" s="6"/>
      <c r="AJ7281" s="6"/>
      <c r="AK7281" s="6"/>
      <c r="AL7281" s="6"/>
      <c r="AM7281" s="6"/>
      <c r="AN7281" s="6"/>
      <c r="AO7281" s="6"/>
      <c r="AP7281" s="6"/>
      <c r="AQ7281" s="6"/>
      <c r="AR7281" s="6"/>
      <c r="AS7281" s="6"/>
      <c r="AT7281" s="6"/>
      <c r="AU7281" s="6"/>
      <c r="AV7281" s="6"/>
      <c r="AW7281" s="6"/>
      <c r="AX7281" s="6"/>
      <c r="AY7281" s="6"/>
      <c r="AZ7281" s="6"/>
      <c r="BA7281" s="6"/>
      <c r="BB7281" s="6"/>
      <c r="BC7281" s="6"/>
      <c r="BD7281" s="6"/>
      <c r="BE7281" s="6"/>
      <c r="BF7281" s="6"/>
      <c r="BG7281" s="10"/>
    </row>
    <row r="7282" spans="34:59" x14ac:dyDescent="0.25">
      <c r="AH7282" s="10"/>
      <c r="AI7282" s="6"/>
    </row>
    <row r="7283" spans="34:59" x14ac:dyDescent="0.25">
      <c r="AH7283" s="6"/>
      <c r="AI7283" s="6"/>
      <c r="AJ7283" s="6"/>
      <c r="AK7283" s="6"/>
      <c r="AL7283" s="6"/>
      <c r="AM7283" s="6"/>
      <c r="AN7283" s="6"/>
      <c r="AO7283" s="6"/>
      <c r="AP7283" s="6"/>
      <c r="AQ7283" s="6"/>
      <c r="AR7283" s="6"/>
      <c r="AS7283" s="6"/>
      <c r="AT7283" s="6"/>
      <c r="AU7283" s="6"/>
      <c r="AV7283" s="6"/>
      <c r="AW7283" s="6"/>
      <c r="AX7283" s="6"/>
      <c r="AY7283" s="6"/>
      <c r="AZ7283" s="6"/>
      <c r="BA7283" s="6"/>
      <c r="BB7283" s="6"/>
      <c r="BC7283" s="6"/>
      <c r="BD7283" s="6"/>
      <c r="BE7283" s="6"/>
      <c r="BF7283" s="6"/>
      <c r="BG7283" s="6"/>
    </row>
    <row r="7284" spans="34:59" x14ac:dyDescent="0.25">
      <c r="AH7284" s="10"/>
      <c r="AI7284" s="6"/>
      <c r="AJ7284" s="10"/>
      <c r="AK7284" s="10"/>
      <c r="AL7284" s="10"/>
      <c r="AM7284" s="10"/>
      <c r="AN7284" s="10"/>
      <c r="AO7284" s="10"/>
      <c r="AP7284" s="10"/>
      <c r="AQ7284" s="10"/>
      <c r="AR7284" s="10"/>
      <c r="AS7284" s="10"/>
      <c r="AT7284" s="10"/>
      <c r="AU7284" s="10"/>
      <c r="AV7284" s="10"/>
      <c r="AW7284" s="10"/>
      <c r="AX7284" s="10"/>
      <c r="AY7284" s="10"/>
      <c r="AZ7284" s="10"/>
      <c r="BA7284" s="10"/>
      <c r="BB7284" s="10"/>
      <c r="BC7284" s="10"/>
      <c r="BD7284" s="10"/>
      <c r="BE7284" s="10"/>
      <c r="BF7284" s="10"/>
      <c r="BG7284" s="6"/>
    </row>
    <row r="7285" spans="34:59" x14ac:dyDescent="0.25">
      <c r="AH7285" s="6"/>
      <c r="AI7285" s="6"/>
      <c r="AJ7285" s="6"/>
      <c r="AK7285" s="6"/>
      <c r="AL7285" s="6"/>
      <c r="AM7285" s="6"/>
      <c r="AN7285" s="6"/>
      <c r="AO7285" s="6"/>
      <c r="AP7285" s="6"/>
      <c r="AQ7285" s="6"/>
      <c r="AR7285" s="6"/>
      <c r="AS7285" s="6"/>
      <c r="AT7285" s="6"/>
      <c r="AU7285" s="6"/>
      <c r="AV7285" s="6"/>
      <c r="AW7285" s="6"/>
      <c r="AX7285" s="6"/>
      <c r="AY7285" s="6"/>
      <c r="AZ7285" s="6"/>
      <c r="BA7285" s="6"/>
      <c r="BB7285" s="6"/>
      <c r="BC7285" s="6"/>
      <c r="BD7285" s="6"/>
      <c r="BE7285" s="6"/>
      <c r="BF7285" s="6"/>
      <c r="BG7285" s="10"/>
    </row>
    <row r="7286" spans="34:59" x14ac:dyDescent="0.25">
      <c r="AH7286" s="10"/>
      <c r="AI7286" s="6"/>
    </row>
    <row r="7287" spans="34:59" x14ac:dyDescent="0.25">
      <c r="AH7287" s="6"/>
      <c r="AI7287" s="6"/>
      <c r="AJ7287" s="6"/>
      <c r="AK7287" s="6"/>
      <c r="AL7287" s="6"/>
      <c r="AM7287" s="6"/>
      <c r="AN7287" s="6"/>
      <c r="AO7287" s="6"/>
      <c r="AP7287" s="6"/>
      <c r="AQ7287" s="6"/>
      <c r="AR7287" s="6"/>
      <c r="AS7287" s="6"/>
      <c r="AT7287" s="6"/>
      <c r="AU7287" s="6"/>
      <c r="AV7287" s="6"/>
      <c r="AW7287" s="6"/>
      <c r="AX7287" s="6"/>
      <c r="AY7287" s="6"/>
      <c r="AZ7287" s="6"/>
      <c r="BA7287" s="6"/>
      <c r="BB7287" s="6"/>
      <c r="BC7287" s="6"/>
      <c r="BD7287" s="6"/>
      <c r="BE7287" s="6"/>
      <c r="BF7287" s="6"/>
      <c r="BG7287" s="6"/>
    </row>
    <row r="7288" spans="34:59" x14ac:dyDescent="0.25">
      <c r="AH7288" s="10"/>
      <c r="AI7288" s="6"/>
      <c r="AJ7288" s="10"/>
      <c r="AK7288" s="10"/>
      <c r="AL7288" s="10"/>
      <c r="AM7288" s="10"/>
      <c r="AN7288" s="10"/>
      <c r="AO7288" s="10"/>
      <c r="AP7288" s="10"/>
      <c r="AQ7288" s="10"/>
      <c r="AR7288" s="10"/>
      <c r="AS7288" s="10"/>
      <c r="AT7288" s="10"/>
      <c r="AU7288" s="10"/>
      <c r="AV7288" s="10"/>
      <c r="AW7288" s="10"/>
      <c r="AX7288" s="10"/>
      <c r="AY7288" s="10"/>
      <c r="AZ7288" s="10"/>
      <c r="BA7288" s="10"/>
      <c r="BB7288" s="10"/>
      <c r="BC7288" s="10"/>
      <c r="BD7288" s="10"/>
      <c r="BE7288" s="10"/>
      <c r="BF7288" s="10"/>
      <c r="BG7288" s="6"/>
    </row>
    <row r="7289" spans="34:59" x14ac:dyDescent="0.25">
      <c r="AH7289" s="6"/>
      <c r="AI7289" s="6"/>
      <c r="AJ7289" s="6"/>
      <c r="AK7289" s="6"/>
      <c r="AL7289" s="6"/>
      <c r="AM7289" s="6"/>
      <c r="AN7289" s="6"/>
      <c r="AO7289" s="6"/>
      <c r="AP7289" s="6"/>
      <c r="AQ7289" s="6"/>
      <c r="AR7289" s="6"/>
      <c r="AS7289" s="6"/>
      <c r="AT7289" s="6"/>
      <c r="AU7289" s="6"/>
      <c r="AV7289" s="6"/>
      <c r="AW7289" s="6"/>
      <c r="AX7289" s="6"/>
      <c r="AY7289" s="6"/>
      <c r="AZ7289" s="6"/>
      <c r="BA7289" s="6"/>
      <c r="BB7289" s="6"/>
      <c r="BC7289" s="6"/>
      <c r="BD7289" s="6"/>
      <c r="BE7289" s="6"/>
      <c r="BF7289" s="6"/>
      <c r="BG7289" s="10"/>
    </row>
    <row r="7290" spans="34:59" x14ac:dyDescent="0.25">
      <c r="AH7290" s="10"/>
      <c r="AI7290" s="6"/>
    </row>
    <row r="7291" spans="34:59" x14ac:dyDescent="0.25">
      <c r="AH7291" s="6"/>
      <c r="AI7291" s="6"/>
      <c r="AJ7291" s="6"/>
      <c r="AK7291" s="6"/>
      <c r="AL7291" s="6"/>
      <c r="AM7291" s="6"/>
      <c r="AN7291" s="6"/>
      <c r="AO7291" s="6"/>
      <c r="AP7291" s="6"/>
      <c r="AQ7291" s="6"/>
      <c r="AR7291" s="6"/>
      <c r="AS7291" s="6"/>
      <c r="AT7291" s="6"/>
      <c r="AU7291" s="6"/>
      <c r="AV7291" s="6"/>
      <c r="AW7291" s="6"/>
      <c r="AX7291" s="6"/>
      <c r="AY7291" s="6"/>
      <c r="AZ7291" s="6"/>
      <c r="BA7291" s="6"/>
      <c r="BB7291" s="6"/>
      <c r="BC7291" s="6"/>
      <c r="BD7291" s="6"/>
      <c r="BE7291" s="6"/>
      <c r="BF7291" s="6"/>
      <c r="BG7291" s="6"/>
    </row>
    <row r="7292" spans="34:59" x14ac:dyDescent="0.25">
      <c r="AH7292" s="10"/>
      <c r="AI7292" s="6"/>
      <c r="AJ7292" s="10"/>
      <c r="AK7292" s="10"/>
      <c r="AL7292" s="10"/>
      <c r="AM7292" s="10"/>
      <c r="AN7292" s="10"/>
      <c r="AO7292" s="10"/>
      <c r="AP7292" s="10"/>
      <c r="AQ7292" s="10"/>
      <c r="AR7292" s="10"/>
      <c r="AS7292" s="10"/>
      <c r="AT7292" s="10"/>
      <c r="AU7292" s="10"/>
      <c r="AV7292" s="10"/>
      <c r="AW7292" s="10"/>
      <c r="AX7292" s="10"/>
      <c r="AY7292" s="10"/>
      <c r="AZ7292" s="10"/>
      <c r="BA7292" s="10"/>
      <c r="BB7292" s="10"/>
      <c r="BC7292" s="10"/>
      <c r="BD7292" s="10"/>
      <c r="BE7292" s="10"/>
      <c r="BF7292" s="10"/>
      <c r="BG7292" s="6"/>
    </row>
    <row r="7293" spans="34:59" x14ac:dyDescent="0.25">
      <c r="AH7293" s="6"/>
      <c r="AI7293" s="6"/>
      <c r="AJ7293" s="6"/>
      <c r="AK7293" s="6"/>
      <c r="AL7293" s="6"/>
      <c r="AM7293" s="6"/>
      <c r="AN7293" s="6"/>
      <c r="AO7293" s="6"/>
      <c r="AP7293" s="6"/>
      <c r="AQ7293" s="6"/>
      <c r="AR7293" s="6"/>
      <c r="AS7293" s="6"/>
      <c r="AT7293" s="6"/>
      <c r="AU7293" s="6"/>
      <c r="AV7293" s="6"/>
      <c r="AW7293" s="6"/>
      <c r="AX7293" s="6"/>
      <c r="AY7293" s="6"/>
      <c r="AZ7293" s="6"/>
      <c r="BA7293" s="6"/>
      <c r="BB7293" s="6"/>
      <c r="BC7293" s="6"/>
      <c r="BD7293" s="6"/>
      <c r="BE7293" s="6"/>
      <c r="BF7293" s="6"/>
      <c r="BG7293" s="10"/>
    </row>
    <row r="7294" spans="34:59" x14ac:dyDescent="0.25">
      <c r="AH7294" s="10"/>
      <c r="AI7294" s="6"/>
    </row>
    <row r="7295" spans="34:59" x14ac:dyDescent="0.25">
      <c r="AH7295" s="6"/>
      <c r="AI7295" s="6"/>
      <c r="AJ7295" s="6"/>
      <c r="AK7295" s="6"/>
      <c r="AL7295" s="6"/>
      <c r="AM7295" s="6"/>
      <c r="AN7295" s="6"/>
      <c r="AO7295" s="6"/>
      <c r="AP7295" s="6"/>
      <c r="AQ7295" s="6"/>
      <c r="AR7295" s="6"/>
      <c r="AS7295" s="6"/>
      <c r="AT7295" s="6"/>
      <c r="AU7295" s="6"/>
      <c r="AV7295" s="6"/>
      <c r="AW7295" s="6"/>
      <c r="AX7295" s="6"/>
      <c r="AY7295" s="6"/>
      <c r="AZ7295" s="6"/>
      <c r="BA7295" s="6"/>
      <c r="BB7295" s="6"/>
      <c r="BC7295" s="6"/>
      <c r="BD7295" s="6"/>
      <c r="BE7295" s="6"/>
      <c r="BF7295" s="6"/>
      <c r="BG7295" s="6"/>
    </row>
    <row r="7296" spans="34:59" x14ac:dyDescent="0.25">
      <c r="AH7296" s="10"/>
      <c r="AI7296" s="6"/>
      <c r="AJ7296" s="10"/>
      <c r="AK7296" s="10"/>
      <c r="AL7296" s="10"/>
      <c r="AM7296" s="10"/>
      <c r="AN7296" s="10"/>
      <c r="AO7296" s="10"/>
      <c r="AP7296" s="10"/>
      <c r="AQ7296" s="10"/>
      <c r="AR7296" s="10"/>
      <c r="AS7296" s="10"/>
      <c r="AT7296" s="10"/>
      <c r="AU7296" s="10"/>
      <c r="AV7296" s="10"/>
      <c r="AW7296" s="10"/>
      <c r="AX7296" s="10"/>
      <c r="AY7296" s="10"/>
      <c r="AZ7296" s="10"/>
      <c r="BA7296" s="10"/>
      <c r="BB7296" s="10"/>
      <c r="BC7296" s="10"/>
      <c r="BD7296" s="10"/>
      <c r="BE7296" s="10"/>
      <c r="BF7296" s="10"/>
      <c r="BG7296" s="6"/>
    </row>
    <row r="7297" spans="34:59" x14ac:dyDescent="0.25">
      <c r="AH7297" s="6"/>
      <c r="AI7297" s="6"/>
      <c r="AJ7297" s="6"/>
      <c r="AK7297" s="6"/>
      <c r="AL7297" s="6"/>
      <c r="AM7297" s="6"/>
      <c r="AN7297" s="6"/>
      <c r="AO7297" s="6"/>
      <c r="AP7297" s="6"/>
      <c r="AQ7297" s="6"/>
      <c r="AR7297" s="6"/>
      <c r="AS7297" s="6"/>
      <c r="AT7297" s="6"/>
      <c r="AU7297" s="6"/>
      <c r="AV7297" s="6"/>
      <c r="AW7297" s="6"/>
      <c r="AX7297" s="6"/>
      <c r="AY7297" s="6"/>
      <c r="AZ7297" s="6"/>
      <c r="BA7297" s="6"/>
      <c r="BB7297" s="6"/>
      <c r="BC7297" s="6"/>
      <c r="BD7297" s="6"/>
      <c r="BE7297" s="6"/>
      <c r="BF7297" s="6"/>
      <c r="BG7297" s="10"/>
    </row>
    <row r="7298" spans="34:59" x14ac:dyDescent="0.25">
      <c r="AH7298" s="10"/>
      <c r="AI7298" s="6"/>
    </row>
    <row r="7299" spans="34:59" x14ac:dyDescent="0.25">
      <c r="AH7299" s="6"/>
      <c r="AI7299" s="6"/>
      <c r="AJ7299" s="6"/>
      <c r="AK7299" s="6"/>
      <c r="AL7299" s="6"/>
      <c r="AM7299" s="6"/>
      <c r="AN7299" s="6"/>
      <c r="AO7299" s="6"/>
      <c r="AP7299" s="6"/>
      <c r="AQ7299" s="6"/>
      <c r="AR7299" s="6"/>
      <c r="AS7299" s="6"/>
      <c r="AT7299" s="6"/>
      <c r="AU7299" s="6"/>
      <c r="AV7299" s="6"/>
      <c r="AW7299" s="6"/>
      <c r="AX7299" s="6"/>
      <c r="AY7299" s="6"/>
      <c r="AZ7299" s="6"/>
      <c r="BA7299" s="6"/>
      <c r="BB7299" s="6"/>
      <c r="BC7299" s="6"/>
      <c r="BD7299" s="6"/>
      <c r="BE7299" s="6"/>
      <c r="BF7299" s="6"/>
      <c r="BG7299" s="6"/>
    </row>
    <row r="7300" spans="34:59" x14ac:dyDescent="0.25">
      <c r="AH7300" s="10"/>
      <c r="AI7300" s="6"/>
      <c r="AJ7300" s="10"/>
      <c r="AK7300" s="10"/>
      <c r="AL7300" s="10"/>
      <c r="AM7300" s="10"/>
      <c r="AN7300" s="10"/>
      <c r="AO7300" s="10"/>
      <c r="AP7300" s="10"/>
      <c r="AQ7300" s="10"/>
      <c r="AR7300" s="10"/>
      <c r="AS7300" s="10"/>
      <c r="AT7300" s="10"/>
      <c r="AU7300" s="10"/>
      <c r="AV7300" s="10"/>
      <c r="AW7300" s="10"/>
      <c r="AX7300" s="10"/>
      <c r="AY7300" s="10"/>
      <c r="AZ7300" s="10"/>
      <c r="BA7300" s="10"/>
      <c r="BB7300" s="10"/>
      <c r="BC7300" s="10"/>
      <c r="BD7300" s="10"/>
      <c r="BE7300" s="10"/>
      <c r="BF7300" s="10"/>
      <c r="BG7300" s="6"/>
    </row>
    <row r="7301" spans="34:59" x14ac:dyDescent="0.25">
      <c r="AH7301" s="6"/>
      <c r="AI7301" s="6"/>
      <c r="AJ7301" s="6"/>
      <c r="AK7301" s="6"/>
      <c r="AL7301" s="6"/>
      <c r="AM7301" s="6"/>
      <c r="AN7301" s="6"/>
      <c r="AO7301" s="6"/>
      <c r="AP7301" s="6"/>
      <c r="AQ7301" s="6"/>
      <c r="AR7301" s="6"/>
      <c r="AS7301" s="6"/>
      <c r="AT7301" s="6"/>
      <c r="AU7301" s="6"/>
      <c r="AV7301" s="6"/>
      <c r="AW7301" s="6"/>
      <c r="AX7301" s="6"/>
      <c r="AY7301" s="6"/>
      <c r="AZ7301" s="6"/>
      <c r="BA7301" s="6"/>
      <c r="BB7301" s="6"/>
      <c r="BC7301" s="6"/>
      <c r="BD7301" s="6"/>
      <c r="BE7301" s="6"/>
      <c r="BF7301" s="6"/>
      <c r="BG7301" s="10"/>
    </row>
    <row r="7302" spans="34:59" x14ac:dyDescent="0.25">
      <c r="AH7302" s="10"/>
      <c r="AI7302" s="6"/>
    </row>
    <row r="7303" spans="34:59" x14ac:dyDescent="0.25">
      <c r="AH7303" s="6"/>
      <c r="AI7303" s="6"/>
      <c r="AJ7303" s="6"/>
      <c r="AK7303" s="6"/>
      <c r="AL7303" s="6"/>
      <c r="AM7303" s="6"/>
      <c r="AN7303" s="6"/>
      <c r="AO7303" s="6"/>
      <c r="AP7303" s="6"/>
      <c r="AQ7303" s="6"/>
      <c r="AR7303" s="6"/>
      <c r="AS7303" s="6"/>
      <c r="AT7303" s="6"/>
      <c r="AU7303" s="6"/>
      <c r="AV7303" s="6"/>
      <c r="AW7303" s="6"/>
      <c r="AX7303" s="6"/>
      <c r="AY7303" s="6"/>
      <c r="AZ7303" s="6"/>
      <c r="BA7303" s="6"/>
      <c r="BB7303" s="6"/>
      <c r="BC7303" s="6"/>
      <c r="BD7303" s="6"/>
      <c r="BE7303" s="6"/>
      <c r="BF7303" s="6"/>
      <c r="BG7303" s="6"/>
    </row>
    <row r="7304" spans="34:59" x14ac:dyDescent="0.25">
      <c r="AH7304" s="10"/>
      <c r="AI7304" s="6"/>
      <c r="AJ7304" s="10"/>
      <c r="AK7304" s="10"/>
      <c r="AL7304" s="10"/>
      <c r="AM7304" s="10"/>
      <c r="AN7304" s="10"/>
      <c r="AO7304" s="10"/>
      <c r="AP7304" s="10"/>
      <c r="AQ7304" s="10"/>
      <c r="AR7304" s="10"/>
      <c r="AS7304" s="10"/>
      <c r="AT7304" s="10"/>
      <c r="AU7304" s="10"/>
      <c r="AV7304" s="10"/>
      <c r="AW7304" s="10"/>
      <c r="AX7304" s="10"/>
      <c r="AY7304" s="10"/>
      <c r="AZ7304" s="10"/>
      <c r="BA7304" s="10"/>
      <c r="BB7304" s="10"/>
      <c r="BC7304" s="10"/>
      <c r="BD7304" s="10"/>
      <c r="BE7304" s="10"/>
      <c r="BF7304" s="10"/>
      <c r="BG7304" s="6"/>
    </row>
    <row r="7305" spans="34:59" x14ac:dyDescent="0.25">
      <c r="AH7305" s="6"/>
      <c r="AI7305" s="6"/>
      <c r="AJ7305" s="6"/>
      <c r="AK7305" s="6"/>
      <c r="AL7305" s="6"/>
      <c r="AM7305" s="6"/>
      <c r="AN7305" s="6"/>
      <c r="AO7305" s="6"/>
      <c r="AP7305" s="6"/>
      <c r="AQ7305" s="6"/>
      <c r="AR7305" s="6"/>
      <c r="AS7305" s="6"/>
      <c r="AT7305" s="6"/>
      <c r="AU7305" s="6"/>
      <c r="AV7305" s="6"/>
      <c r="AW7305" s="6"/>
      <c r="AX7305" s="6"/>
      <c r="AY7305" s="6"/>
      <c r="AZ7305" s="6"/>
      <c r="BA7305" s="6"/>
      <c r="BB7305" s="6"/>
      <c r="BC7305" s="6"/>
      <c r="BD7305" s="6"/>
      <c r="BE7305" s="6"/>
      <c r="BF7305" s="6"/>
      <c r="BG7305" s="10"/>
    </row>
    <row r="7306" spans="34:59" x14ac:dyDescent="0.25">
      <c r="AH7306" s="10"/>
      <c r="AI7306" s="6"/>
    </row>
    <row r="7307" spans="34:59" x14ac:dyDescent="0.25">
      <c r="AH7307" s="6"/>
      <c r="AI7307" s="6"/>
      <c r="AJ7307" s="6"/>
      <c r="AK7307" s="6"/>
      <c r="AL7307" s="6"/>
      <c r="AM7307" s="6"/>
      <c r="AN7307" s="6"/>
      <c r="AO7307" s="6"/>
      <c r="AP7307" s="6"/>
      <c r="AQ7307" s="6"/>
      <c r="AR7307" s="6"/>
      <c r="AS7307" s="6"/>
      <c r="AT7307" s="6"/>
      <c r="AU7307" s="6"/>
      <c r="AV7307" s="6"/>
      <c r="AW7307" s="6"/>
      <c r="AX7307" s="6"/>
      <c r="AY7307" s="6"/>
      <c r="AZ7307" s="6"/>
      <c r="BA7307" s="6"/>
      <c r="BB7307" s="6"/>
      <c r="BC7307" s="6"/>
      <c r="BD7307" s="6"/>
      <c r="BE7307" s="6"/>
      <c r="BF7307" s="6"/>
      <c r="BG7307" s="6"/>
    </row>
    <row r="7308" spans="34:59" x14ac:dyDescent="0.25">
      <c r="AH7308" s="10"/>
      <c r="AI7308" s="6"/>
      <c r="AJ7308" s="10"/>
      <c r="AK7308" s="10"/>
      <c r="AL7308" s="10"/>
      <c r="AM7308" s="10"/>
      <c r="AN7308" s="10"/>
      <c r="AO7308" s="10"/>
      <c r="AP7308" s="10"/>
      <c r="AQ7308" s="10"/>
      <c r="AR7308" s="10"/>
      <c r="AS7308" s="10"/>
      <c r="AT7308" s="10"/>
      <c r="AU7308" s="10"/>
      <c r="AV7308" s="10"/>
      <c r="AW7308" s="10"/>
      <c r="AX7308" s="10"/>
      <c r="AY7308" s="10"/>
      <c r="AZ7308" s="10"/>
      <c r="BA7308" s="10"/>
      <c r="BB7308" s="10"/>
      <c r="BC7308" s="10"/>
      <c r="BD7308" s="10"/>
      <c r="BE7308" s="10"/>
      <c r="BF7308" s="10"/>
      <c r="BG7308" s="6"/>
    </row>
    <row r="7309" spans="34:59" x14ac:dyDescent="0.25">
      <c r="AH7309" s="6"/>
      <c r="AI7309" s="6"/>
      <c r="AJ7309" s="6"/>
      <c r="AK7309" s="6"/>
      <c r="AL7309" s="6"/>
      <c r="AM7309" s="6"/>
      <c r="AN7309" s="6"/>
      <c r="AO7309" s="6"/>
      <c r="AP7309" s="6"/>
      <c r="AQ7309" s="6"/>
      <c r="AR7309" s="6"/>
      <c r="AS7309" s="6"/>
      <c r="AT7309" s="6"/>
      <c r="AU7309" s="6"/>
      <c r="AV7309" s="6"/>
      <c r="AW7309" s="6"/>
      <c r="AX7309" s="6"/>
      <c r="AY7309" s="6"/>
      <c r="AZ7309" s="6"/>
      <c r="BA7309" s="6"/>
      <c r="BB7309" s="6"/>
      <c r="BC7309" s="6"/>
      <c r="BD7309" s="6"/>
      <c r="BE7309" s="6"/>
      <c r="BF7309" s="6"/>
      <c r="BG7309" s="10"/>
    </row>
    <row r="7310" spans="34:59" x14ac:dyDescent="0.25">
      <c r="AH7310" s="10"/>
      <c r="AI7310" s="6"/>
    </row>
    <row r="7311" spans="34:59" x14ac:dyDescent="0.25">
      <c r="AH7311" s="6"/>
      <c r="AI7311" s="6"/>
      <c r="AJ7311" s="6"/>
      <c r="AK7311" s="6"/>
      <c r="AL7311" s="6"/>
      <c r="AM7311" s="6"/>
      <c r="AN7311" s="6"/>
      <c r="AO7311" s="6"/>
      <c r="AP7311" s="6"/>
      <c r="AQ7311" s="6"/>
      <c r="AR7311" s="6"/>
      <c r="AS7311" s="6"/>
      <c r="AT7311" s="6"/>
      <c r="AU7311" s="6"/>
      <c r="AV7311" s="6"/>
      <c r="AW7311" s="6"/>
      <c r="AX7311" s="6"/>
      <c r="AY7311" s="6"/>
      <c r="AZ7311" s="6"/>
      <c r="BA7311" s="6"/>
      <c r="BB7311" s="6"/>
      <c r="BC7311" s="6"/>
      <c r="BD7311" s="6"/>
      <c r="BE7311" s="6"/>
      <c r="BF7311" s="6"/>
      <c r="BG7311" s="6"/>
    </row>
    <row r="7312" spans="34:59" x14ac:dyDescent="0.25">
      <c r="AH7312" s="10"/>
      <c r="AI7312" s="6"/>
      <c r="AJ7312" s="10"/>
      <c r="AK7312" s="10"/>
      <c r="AL7312" s="10"/>
      <c r="AM7312" s="10"/>
      <c r="AN7312" s="10"/>
      <c r="AO7312" s="10"/>
      <c r="AP7312" s="10"/>
      <c r="AQ7312" s="10"/>
      <c r="AR7312" s="10"/>
      <c r="AS7312" s="10"/>
      <c r="AT7312" s="10"/>
      <c r="AU7312" s="10"/>
      <c r="AV7312" s="10"/>
      <c r="AW7312" s="10"/>
      <c r="AX7312" s="10"/>
      <c r="AY7312" s="10"/>
      <c r="AZ7312" s="10"/>
      <c r="BA7312" s="10"/>
      <c r="BB7312" s="10"/>
      <c r="BC7312" s="10"/>
      <c r="BD7312" s="10"/>
      <c r="BE7312" s="10"/>
      <c r="BF7312" s="10"/>
      <c r="BG7312" s="6"/>
    </row>
    <row r="7313" spans="34:59" x14ac:dyDescent="0.25">
      <c r="AH7313" s="6"/>
      <c r="AI7313" s="6"/>
      <c r="AJ7313" s="6"/>
      <c r="AK7313" s="6"/>
      <c r="AL7313" s="6"/>
      <c r="AM7313" s="6"/>
      <c r="AN7313" s="6"/>
      <c r="AO7313" s="6"/>
      <c r="AP7313" s="6"/>
      <c r="AQ7313" s="6"/>
      <c r="AR7313" s="6"/>
      <c r="AS7313" s="6"/>
      <c r="AT7313" s="6"/>
      <c r="AU7313" s="6"/>
      <c r="AV7313" s="6"/>
      <c r="AW7313" s="6"/>
      <c r="AX7313" s="6"/>
      <c r="AY7313" s="6"/>
      <c r="AZ7313" s="6"/>
      <c r="BA7313" s="6"/>
      <c r="BB7313" s="6"/>
      <c r="BC7313" s="6"/>
      <c r="BD7313" s="6"/>
      <c r="BE7313" s="6"/>
      <c r="BF7313" s="6"/>
      <c r="BG7313" s="10"/>
    </row>
    <row r="7314" spans="34:59" x14ac:dyDescent="0.25">
      <c r="AH7314" s="10"/>
      <c r="AI7314" s="6"/>
    </row>
    <row r="7315" spans="34:59" x14ac:dyDescent="0.25">
      <c r="AH7315" s="6"/>
      <c r="AI7315" s="6"/>
      <c r="AJ7315" s="6"/>
      <c r="AK7315" s="6"/>
      <c r="AL7315" s="6"/>
      <c r="AM7315" s="6"/>
      <c r="AN7315" s="6"/>
      <c r="AO7315" s="6"/>
      <c r="AP7315" s="6"/>
      <c r="AQ7315" s="6"/>
      <c r="AR7315" s="6"/>
      <c r="AS7315" s="6"/>
      <c r="AT7315" s="6"/>
      <c r="AU7315" s="6"/>
      <c r="AV7315" s="6"/>
      <c r="AW7315" s="6"/>
      <c r="AX7315" s="6"/>
      <c r="AY7315" s="6"/>
      <c r="AZ7315" s="6"/>
      <c r="BA7315" s="6"/>
      <c r="BB7315" s="6"/>
      <c r="BC7315" s="6"/>
      <c r="BD7315" s="6"/>
      <c r="BE7315" s="6"/>
      <c r="BF7315" s="6"/>
      <c r="BG7315" s="6"/>
    </row>
    <row r="7316" spans="34:59" x14ac:dyDescent="0.25">
      <c r="AH7316" s="10"/>
      <c r="AI7316" s="6"/>
      <c r="AJ7316" s="10"/>
      <c r="AK7316" s="10"/>
      <c r="AL7316" s="10"/>
      <c r="AM7316" s="10"/>
      <c r="AN7316" s="10"/>
      <c r="AO7316" s="10"/>
      <c r="AP7316" s="10"/>
      <c r="AQ7316" s="10"/>
      <c r="AR7316" s="10"/>
      <c r="AS7316" s="10"/>
      <c r="AT7316" s="10"/>
      <c r="AU7316" s="10"/>
      <c r="AV7316" s="10"/>
      <c r="AW7316" s="10"/>
      <c r="AX7316" s="10"/>
      <c r="AY7316" s="10"/>
      <c r="AZ7316" s="10"/>
      <c r="BA7316" s="10"/>
      <c r="BB7316" s="10"/>
      <c r="BC7316" s="10"/>
      <c r="BD7316" s="10"/>
      <c r="BE7316" s="10"/>
      <c r="BF7316" s="10"/>
      <c r="BG7316" s="6"/>
    </row>
    <row r="7317" spans="34:59" x14ac:dyDescent="0.25">
      <c r="AH7317" s="6"/>
      <c r="AI7317" s="6"/>
      <c r="AJ7317" s="6"/>
      <c r="AK7317" s="6"/>
      <c r="AL7317" s="6"/>
      <c r="AM7317" s="6"/>
      <c r="AN7317" s="6"/>
      <c r="AO7317" s="6"/>
      <c r="AP7317" s="6"/>
      <c r="AQ7317" s="6"/>
      <c r="AR7317" s="6"/>
      <c r="AS7317" s="6"/>
      <c r="AT7317" s="6"/>
      <c r="AU7317" s="6"/>
      <c r="AV7317" s="6"/>
      <c r="AW7317" s="6"/>
      <c r="AX7317" s="6"/>
      <c r="AY7317" s="6"/>
      <c r="AZ7317" s="6"/>
      <c r="BA7317" s="6"/>
      <c r="BB7317" s="6"/>
      <c r="BC7317" s="6"/>
      <c r="BD7317" s="6"/>
      <c r="BE7317" s="6"/>
      <c r="BF7317" s="6"/>
      <c r="BG7317" s="10"/>
    </row>
    <row r="7318" spans="34:59" x14ac:dyDescent="0.25">
      <c r="AH7318" s="10"/>
      <c r="AI7318" s="6"/>
    </row>
    <row r="7319" spans="34:59" x14ac:dyDescent="0.25">
      <c r="AH7319" s="6"/>
      <c r="AI7319" s="6"/>
      <c r="AJ7319" s="6"/>
      <c r="AK7319" s="6"/>
      <c r="AL7319" s="6"/>
      <c r="AM7319" s="6"/>
      <c r="AN7319" s="6"/>
      <c r="AO7319" s="6"/>
      <c r="AP7319" s="6"/>
      <c r="AQ7319" s="6"/>
      <c r="AR7319" s="6"/>
      <c r="AS7319" s="6"/>
      <c r="AT7319" s="6"/>
      <c r="AU7319" s="6"/>
      <c r="AV7319" s="6"/>
      <c r="AW7319" s="6"/>
      <c r="AX7319" s="6"/>
      <c r="AY7319" s="6"/>
      <c r="AZ7319" s="6"/>
      <c r="BA7319" s="6"/>
      <c r="BB7319" s="6"/>
      <c r="BC7319" s="6"/>
      <c r="BD7319" s="6"/>
      <c r="BE7319" s="6"/>
      <c r="BF7319" s="6"/>
      <c r="BG7319" s="6"/>
    </row>
    <row r="7320" spans="34:59" x14ac:dyDescent="0.25">
      <c r="AH7320" s="10"/>
      <c r="AI7320" s="6"/>
      <c r="AJ7320" s="10"/>
      <c r="AK7320" s="10"/>
      <c r="AL7320" s="10"/>
      <c r="AM7320" s="10"/>
      <c r="AN7320" s="10"/>
      <c r="AO7320" s="10"/>
      <c r="AP7320" s="10"/>
      <c r="AQ7320" s="10"/>
      <c r="AR7320" s="10"/>
      <c r="AS7320" s="10"/>
      <c r="AT7320" s="10"/>
      <c r="AU7320" s="10"/>
      <c r="AV7320" s="10"/>
      <c r="AW7320" s="10"/>
      <c r="AX7320" s="10"/>
      <c r="AY7320" s="10"/>
      <c r="AZ7320" s="10"/>
      <c r="BA7320" s="10"/>
      <c r="BB7320" s="10"/>
      <c r="BC7320" s="10"/>
      <c r="BD7320" s="10"/>
      <c r="BE7320" s="10"/>
      <c r="BF7320" s="10"/>
      <c r="BG7320" s="6"/>
    </row>
    <row r="7321" spans="34:59" x14ac:dyDescent="0.25">
      <c r="AH7321" s="6"/>
      <c r="AI7321" s="6"/>
      <c r="AJ7321" s="6"/>
      <c r="AK7321" s="6"/>
      <c r="AL7321" s="6"/>
      <c r="AM7321" s="6"/>
      <c r="AN7321" s="6"/>
      <c r="AO7321" s="6"/>
      <c r="AP7321" s="6"/>
      <c r="AQ7321" s="6"/>
      <c r="AR7321" s="6"/>
      <c r="AS7321" s="6"/>
      <c r="AT7321" s="6"/>
      <c r="AU7321" s="6"/>
      <c r="AV7321" s="6"/>
      <c r="AW7321" s="6"/>
      <c r="AX7321" s="6"/>
      <c r="AY7321" s="6"/>
      <c r="AZ7321" s="6"/>
      <c r="BA7321" s="6"/>
      <c r="BB7321" s="6"/>
      <c r="BC7321" s="6"/>
      <c r="BD7321" s="6"/>
      <c r="BE7321" s="6"/>
      <c r="BF7321" s="6"/>
      <c r="BG7321" s="10"/>
    </row>
    <row r="7322" spans="34:59" x14ac:dyDescent="0.25">
      <c r="AH7322" s="10"/>
      <c r="AI7322" s="6"/>
    </row>
    <row r="7323" spans="34:59" x14ac:dyDescent="0.25">
      <c r="AH7323" s="6"/>
      <c r="AI7323" s="6"/>
      <c r="AJ7323" s="6"/>
      <c r="AK7323" s="6"/>
      <c r="AL7323" s="6"/>
      <c r="AM7323" s="6"/>
      <c r="AN7323" s="6"/>
      <c r="AO7323" s="6"/>
      <c r="AP7323" s="6"/>
      <c r="AQ7323" s="6"/>
      <c r="AR7323" s="6"/>
      <c r="AS7323" s="6"/>
      <c r="AT7323" s="6"/>
      <c r="AU7323" s="6"/>
      <c r="AV7323" s="6"/>
      <c r="AW7323" s="6"/>
      <c r="AX7323" s="6"/>
      <c r="AY7323" s="6"/>
      <c r="AZ7323" s="6"/>
      <c r="BA7323" s="6"/>
      <c r="BB7323" s="6"/>
      <c r="BC7323" s="6"/>
      <c r="BD7323" s="6"/>
      <c r="BE7323" s="6"/>
      <c r="BF7323" s="6"/>
      <c r="BG7323" s="6"/>
    </row>
    <row r="7324" spans="34:59" x14ac:dyDescent="0.25">
      <c r="AH7324" s="10"/>
      <c r="AI7324" s="6"/>
      <c r="AJ7324" s="10"/>
      <c r="AK7324" s="10"/>
      <c r="AL7324" s="10"/>
      <c r="AM7324" s="10"/>
      <c r="AN7324" s="10"/>
      <c r="AO7324" s="10"/>
      <c r="AP7324" s="10"/>
      <c r="AQ7324" s="10"/>
      <c r="AR7324" s="10"/>
      <c r="AS7324" s="10"/>
      <c r="AT7324" s="10"/>
      <c r="AU7324" s="10"/>
      <c r="AV7324" s="10"/>
      <c r="AW7324" s="10"/>
      <c r="AX7324" s="10"/>
      <c r="AY7324" s="10"/>
      <c r="AZ7324" s="10"/>
      <c r="BA7324" s="10"/>
      <c r="BB7324" s="10"/>
      <c r="BC7324" s="10"/>
      <c r="BD7324" s="10"/>
      <c r="BE7324" s="10"/>
      <c r="BF7324" s="10"/>
      <c r="BG7324" s="6"/>
    </row>
    <row r="7325" spans="34:59" x14ac:dyDescent="0.25">
      <c r="AH7325" s="6"/>
      <c r="AI7325" s="6"/>
      <c r="AJ7325" s="6"/>
      <c r="AK7325" s="6"/>
      <c r="AL7325" s="6"/>
      <c r="AM7325" s="6"/>
      <c r="AN7325" s="6"/>
      <c r="AO7325" s="6"/>
      <c r="AP7325" s="6"/>
      <c r="AQ7325" s="6"/>
      <c r="AR7325" s="6"/>
      <c r="AS7325" s="6"/>
      <c r="AT7325" s="6"/>
      <c r="AU7325" s="6"/>
      <c r="AV7325" s="6"/>
      <c r="AW7325" s="6"/>
      <c r="AX7325" s="6"/>
      <c r="AY7325" s="6"/>
      <c r="AZ7325" s="6"/>
      <c r="BA7325" s="6"/>
      <c r="BB7325" s="6"/>
      <c r="BC7325" s="6"/>
      <c r="BD7325" s="6"/>
      <c r="BE7325" s="6"/>
      <c r="BF7325" s="6"/>
      <c r="BG7325" s="10"/>
    </row>
    <row r="7326" spans="34:59" x14ac:dyDescent="0.25">
      <c r="AH7326" s="10"/>
      <c r="AI7326" s="6"/>
    </row>
    <row r="7327" spans="34:59" x14ac:dyDescent="0.25">
      <c r="AH7327" s="6"/>
      <c r="AI7327" s="6"/>
      <c r="AJ7327" s="6"/>
      <c r="AK7327" s="6"/>
      <c r="AL7327" s="6"/>
      <c r="AM7327" s="6"/>
      <c r="AN7327" s="6"/>
      <c r="AO7327" s="6"/>
      <c r="AP7327" s="6"/>
      <c r="AQ7327" s="6"/>
      <c r="AR7327" s="6"/>
      <c r="AS7327" s="6"/>
      <c r="AT7327" s="6"/>
      <c r="AU7327" s="6"/>
      <c r="AV7327" s="6"/>
      <c r="AW7327" s="6"/>
      <c r="AX7327" s="6"/>
      <c r="AY7327" s="6"/>
      <c r="AZ7327" s="6"/>
      <c r="BA7327" s="6"/>
      <c r="BB7327" s="6"/>
      <c r="BC7327" s="6"/>
      <c r="BD7327" s="6"/>
      <c r="BE7327" s="6"/>
      <c r="BF7327" s="6"/>
      <c r="BG7327" s="6"/>
    </row>
    <row r="7328" spans="34:59" x14ac:dyDescent="0.25">
      <c r="AH7328" s="10"/>
      <c r="AI7328" s="6"/>
      <c r="AJ7328" s="10"/>
      <c r="AK7328" s="10"/>
      <c r="AL7328" s="10"/>
      <c r="AM7328" s="10"/>
      <c r="AN7328" s="10"/>
      <c r="AO7328" s="10"/>
      <c r="AP7328" s="10"/>
      <c r="AQ7328" s="10"/>
      <c r="AR7328" s="10"/>
      <c r="AS7328" s="10"/>
      <c r="AT7328" s="10"/>
      <c r="AU7328" s="10"/>
      <c r="AV7328" s="10"/>
      <c r="AW7328" s="10"/>
      <c r="AX7328" s="10"/>
      <c r="AY7328" s="10"/>
      <c r="AZ7328" s="10"/>
      <c r="BA7328" s="10"/>
      <c r="BB7328" s="10"/>
      <c r="BC7328" s="10"/>
      <c r="BD7328" s="10"/>
      <c r="BE7328" s="10"/>
      <c r="BF7328" s="10"/>
      <c r="BG7328" s="6"/>
    </row>
    <row r="7329" spans="34:59" x14ac:dyDescent="0.25">
      <c r="AH7329" s="6"/>
      <c r="AI7329" s="6"/>
      <c r="AJ7329" s="6"/>
      <c r="AK7329" s="6"/>
      <c r="AL7329" s="6"/>
      <c r="AM7329" s="6"/>
      <c r="AN7329" s="6"/>
      <c r="AO7329" s="6"/>
      <c r="AP7329" s="6"/>
      <c r="AQ7329" s="6"/>
      <c r="AR7329" s="6"/>
      <c r="AS7329" s="6"/>
      <c r="AT7329" s="6"/>
      <c r="AU7329" s="6"/>
      <c r="AV7329" s="6"/>
      <c r="AW7329" s="6"/>
      <c r="AX7329" s="6"/>
      <c r="AY7329" s="6"/>
      <c r="AZ7329" s="6"/>
      <c r="BA7329" s="6"/>
      <c r="BB7329" s="6"/>
      <c r="BC7329" s="6"/>
      <c r="BD7329" s="6"/>
      <c r="BE7329" s="6"/>
      <c r="BF7329" s="6"/>
      <c r="BG7329" s="10"/>
    </row>
    <row r="7330" spans="34:59" x14ac:dyDescent="0.25">
      <c r="AH7330" s="10"/>
      <c r="AI7330" s="6"/>
    </row>
    <row r="7331" spans="34:59" x14ac:dyDescent="0.25">
      <c r="AH7331" s="6"/>
      <c r="AI7331" s="6"/>
      <c r="AJ7331" s="6"/>
      <c r="AK7331" s="6"/>
      <c r="AL7331" s="6"/>
      <c r="AM7331" s="6"/>
      <c r="AN7331" s="6"/>
      <c r="AO7331" s="6"/>
      <c r="AP7331" s="6"/>
      <c r="AQ7331" s="6"/>
      <c r="AR7331" s="6"/>
      <c r="AS7331" s="6"/>
      <c r="AT7331" s="6"/>
      <c r="AU7331" s="6"/>
      <c r="AV7331" s="6"/>
      <c r="AW7331" s="6"/>
      <c r="AX7331" s="6"/>
      <c r="AY7331" s="6"/>
      <c r="AZ7331" s="6"/>
      <c r="BA7331" s="6"/>
      <c r="BB7331" s="6"/>
      <c r="BC7331" s="6"/>
      <c r="BD7331" s="6"/>
      <c r="BE7331" s="6"/>
      <c r="BF7331" s="6"/>
      <c r="BG7331" s="6"/>
    </row>
    <row r="7332" spans="34:59" x14ac:dyDescent="0.25">
      <c r="AH7332" s="10"/>
      <c r="AI7332" s="6"/>
      <c r="AJ7332" s="10"/>
      <c r="AK7332" s="10"/>
      <c r="AL7332" s="10"/>
      <c r="AM7332" s="10"/>
      <c r="AN7332" s="10"/>
      <c r="AO7332" s="10"/>
      <c r="AP7332" s="10"/>
      <c r="AQ7332" s="10"/>
      <c r="AR7332" s="10"/>
      <c r="AS7332" s="10"/>
      <c r="AT7332" s="10"/>
      <c r="AU7332" s="10"/>
      <c r="AV7332" s="10"/>
      <c r="AW7332" s="10"/>
      <c r="AX7332" s="10"/>
      <c r="AY7332" s="10"/>
      <c r="AZ7332" s="10"/>
      <c r="BA7332" s="10"/>
      <c r="BB7332" s="10"/>
      <c r="BC7332" s="10"/>
      <c r="BD7332" s="10"/>
      <c r="BE7332" s="10"/>
      <c r="BF7332" s="10"/>
      <c r="BG7332" s="6"/>
    </row>
    <row r="7333" spans="34:59" x14ac:dyDescent="0.25">
      <c r="AH7333" s="6"/>
      <c r="AI7333" s="6"/>
      <c r="AJ7333" s="6"/>
      <c r="AK7333" s="6"/>
      <c r="AL7333" s="6"/>
      <c r="AM7333" s="6"/>
      <c r="AN7333" s="6"/>
      <c r="AO7333" s="6"/>
      <c r="AP7333" s="6"/>
      <c r="AQ7333" s="6"/>
      <c r="AR7333" s="6"/>
      <c r="AS7333" s="6"/>
      <c r="AT7333" s="6"/>
      <c r="AU7333" s="6"/>
      <c r="AV7333" s="6"/>
      <c r="AW7333" s="6"/>
      <c r="AX7333" s="6"/>
      <c r="AY7333" s="6"/>
      <c r="AZ7333" s="6"/>
      <c r="BA7333" s="6"/>
      <c r="BB7333" s="6"/>
      <c r="BC7333" s="6"/>
      <c r="BD7333" s="6"/>
      <c r="BE7333" s="6"/>
      <c r="BF7333" s="6"/>
      <c r="BG7333" s="10"/>
    </row>
    <row r="7334" spans="34:59" x14ac:dyDescent="0.25">
      <c r="AH7334" s="10"/>
      <c r="AI7334" s="6"/>
    </row>
    <row r="7335" spans="34:59" x14ac:dyDescent="0.25">
      <c r="AH7335" s="6"/>
      <c r="AI7335" s="6"/>
      <c r="AJ7335" s="6"/>
      <c r="AK7335" s="6"/>
      <c r="AL7335" s="6"/>
      <c r="AM7335" s="6"/>
      <c r="AN7335" s="6"/>
      <c r="AO7335" s="6"/>
      <c r="AP7335" s="6"/>
      <c r="AQ7335" s="6"/>
      <c r="AR7335" s="6"/>
      <c r="AS7335" s="6"/>
      <c r="AT7335" s="6"/>
      <c r="AU7335" s="6"/>
      <c r="AV7335" s="6"/>
      <c r="AW7335" s="6"/>
      <c r="AX7335" s="6"/>
      <c r="AY7335" s="6"/>
      <c r="AZ7335" s="6"/>
      <c r="BA7335" s="6"/>
      <c r="BB7335" s="6"/>
      <c r="BC7335" s="6"/>
      <c r="BD7335" s="6"/>
      <c r="BE7335" s="6"/>
      <c r="BF7335" s="6"/>
      <c r="BG7335" s="6"/>
    </row>
    <row r="7336" spans="34:59" x14ac:dyDescent="0.25">
      <c r="AH7336" s="10"/>
      <c r="AI7336" s="6"/>
      <c r="AJ7336" s="10"/>
      <c r="AK7336" s="10"/>
      <c r="AL7336" s="10"/>
      <c r="AM7336" s="10"/>
      <c r="AN7336" s="10"/>
      <c r="AO7336" s="10"/>
      <c r="AP7336" s="10"/>
      <c r="AQ7336" s="10"/>
      <c r="AR7336" s="10"/>
      <c r="AS7336" s="10"/>
      <c r="AT7336" s="10"/>
      <c r="AU7336" s="10"/>
      <c r="AV7336" s="10"/>
      <c r="AW7336" s="10"/>
      <c r="AX7336" s="10"/>
      <c r="AY7336" s="10"/>
      <c r="AZ7336" s="10"/>
      <c r="BA7336" s="10"/>
      <c r="BB7336" s="10"/>
      <c r="BC7336" s="10"/>
      <c r="BD7336" s="10"/>
      <c r="BE7336" s="10"/>
      <c r="BF7336" s="10"/>
      <c r="BG7336" s="6"/>
    </row>
    <row r="7337" spans="34:59" x14ac:dyDescent="0.25">
      <c r="AH7337" s="6"/>
      <c r="AI7337" s="6"/>
      <c r="AJ7337" s="6"/>
      <c r="AK7337" s="6"/>
      <c r="AL7337" s="6"/>
      <c r="AM7337" s="6"/>
      <c r="AN7337" s="6"/>
      <c r="AO7337" s="6"/>
      <c r="AP7337" s="6"/>
      <c r="AQ7337" s="6"/>
      <c r="AR7337" s="6"/>
      <c r="AS7337" s="6"/>
      <c r="AT7337" s="6"/>
      <c r="AU7337" s="6"/>
      <c r="AV7337" s="6"/>
      <c r="AW7337" s="6"/>
      <c r="AX7337" s="6"/>
      <c r="AY7337" s="6"/>
      <c r="AZ7337" s="6"/>
      <c r="BA7337" s="6"/>
      <c r="BB7337" s="6"/>
      <c r="BC7337" s="6"/>
      <c r="BD7337" s="6"/>
      <c r="BE7337" s="6"/>
      <c r="BF7337" s="6"/>
      <c r="BG7337" s="10"/>
    </row>
    <row r="7338" spans="34:59" x14ac:dyDescent="0.25">
      <c r="AH7338" s="10"/>
      <c r="AI7338" s="6"/>
    </row>
    <row r="7339" spans="34:59" x14ac:dyDescent="0.25">
      <c r="AH7339" s="6"/>
      <c r="AI7339" s="6"/>
      <c r="AJ7339" s="6"/>
      <c r="AK7339" s="6"/>
      <c r="AL7339" s="6"/>
      <c r="AM7339" s="6"/>
      <c r="AN7339" s="6"/>
      <c r="AO7339" s="6"/>
      <c r="AP7339" s="6"/>
      <c r="AQ7339" s="6"/>
      <c r="AR7339" s="6"/>
      <c r="AS7339" s="6"/>
      <c r="AT7339" s="6"/>
      <c r="AU7339" s="6"/>
      <c r="AV7339" s="6"/>
      <c r="AW7339" s="6"/>
      <c r="AX7339" s="6"/>
      <c r="AY7339" s="6"/>
      <c r="AZ7339" s="6"/>
      <c r="BA7339" s="6"/>
      <c r="BB7339" s="6"/>
      <c r="BC7339" s="6"/>
      <c r="BD7339" s="6"/>
      <c r="BE7339" s="6"/>
      <c r="BF7339" s="6"/>
      <c r="BG7339" s="6"/>
    </row>
    <row r="7340" spans="34:59" x14ac:dyDescent="0.25">
      <c r="AH7340" s="10"/>
      <c r="AI7340" s="6"/>
      <c r="AJ7340" s="10"/>
      <c r="AK7340" s="10"/>
      <c r="AL7340" s="10"/>
      <c r="AM7340" s="10"/>
      <c r="AN7340" s="10"/>
      <c r="AO7340" s="10"/>
      <c r="AP7340" s="10"/>
      <c r="AQ7340" s="10"/>
      <c r="AR7340" s="10"/>
      <c r="AS7340" s="10"/>
      <c r="AT7340" s="10"/>
      <c r="AU7340" s="10"/>
      <c r="AV7340" s="10"/>
      <c r="AW7340" s="10"/>
      <c r="AX7340" s="10"/>
      <c r="AY7340" s="10"/>
      <c r="AZ7340" s="10"/>
      <c r="BA7340" s="10"/>
      <c r="BB7340" s="10"/>
      <c r="BC7340" s="10"/>
      <c r="BD7340" s="10"/>
      <c r="BE7340" s="10"/>
      <c r="BF7340" s="10"/>
      <c r="BG7340" s="6"/>
    </row>
    <row r="7341" spans="34:59" x14ac:dyDescent="0.25">
      <c r="AH7341" s="6"/>
      <c r="AI7341" s="6"/>
      <c r="AJ7341" s="6"/>
      <c r="AK7341" s="6"/>
      <c r="AL7341" s="6"/>
      <c r="AM7341" s="6"/>
      <c r="AN7341" s="6"/>
      <c r="AO7341" s="6"/>
      <c r="AP7341" s="6"/>
      <c r="AQ7341" s="6"/>
      <c r="AR7341" s="6"/>
      <c r="AS7341" s="6"/>
      <c r="AT7341" s="6"/>
      <c r="AU7341" s="6"/>
      <c r="AV7341" s="6"/>
      <c r="AW7341" s="6"/>
      <c r="AX7341" s="6"/>
      <c r="AY7341" s="6"/>
      <c r="AZ7341" s="6"/>
      <c r="BA7341" s="6"/>
      <c r="BB7341" s="6"/>
      <c r="BC7341" s="6"/>
      <c r="BD7341" s="6"/>
      <c r="BE7341" s="6"/>
      <c r="BF7341" s="6"/>
      <c r="BG7341" s="10"/>
    </row>
    <row r="7342" spans="34:59" x14ac:dyDescent="0.25">
      <c r="AH7342" s="10"/>
      <c r="AI7342" s="6"/>
    </row>
    <row r="7343" spans="34:59" x14ac:dyDescent="0.25">
      <c r="AH7343" s="6"/>
      <c r="AI7343" s="6"/>
      <c r="AJ7343" s="6"/>
      <c r="AK7343" s="6"/>
      <c r="AL7343" s="6"/>
      <c r="AM7343" s="6"/>
      <c r="AN7343" s="6"/>
      <c r="AO7343" s="6"/>
      <c r="AP7343" s="6"/>
      <c r="AQ7343" s="6"/>
      <c r="AR7343" s="6"/>
      <c r="AS7343" s="6"/>
      <c r="AT7343" s="6"/>
      <c r="AU7343" s="6"/>
      <c r="AV7343" s="6"/>
      <c r="AW7343" s="6"/>
      <c r="AX7343" s="6"/>
      <c r="AY7343" s="6"/>
      <c r="AZ7343" s="6"/>
      <c r="BA7343" s="6"/>
      <c r="BB7343" s="6"/>
      <c r="BC7343" s="6"/>
      <c r="BD7343" s="6"/>
      <c r="BE7343" s="6"/>
      <c r="BF7343" s="6"/>
      <c r="BG7343" s="6"/>
    </row>
    <row r="7344" spans="34:59" x14ac:dyDescent="0.25">
      <c r="AH7344" s="10"/>
      <c r="AI7344" s="6"/>
      <c r="AJ7344" s="10"/>
      <c r="AK7344" s="10"/>
      <c r="AL7344" s="10"/>
      <c r="AM7344" s="10"/>
      <c r="AN7344" s="10"/>
      <c r="AO7344" s="10"/>
      <c r="AP7344" s="10"/>
      <c r="AQ7344" s="10"/>
      <c r="AR7344" s="10"/>
      <c r="AS7344" s="10"/>
      <c r="AT7344" s="10"/>
      <c r="AU7344" s="10"/>
      <c r="AV7344" s="10"/>
      <c r="AW7344" s="10"/>
      <c r="AX7344" s="10"/>
      <c r="AY7344" s="10"/>
      <c r="AZ7344" s="10"/>
      <c r="BA7344" s="10"/>
      <c r="BB7344" s="10"/>
      <c r="BC7344" s="10"/>
      <c r="BD7344" s="10"/>
      <c r="BE7344" s="10"/>
      <c r="BF7344" s="10"/>
      <c r="BG7344" s="6"/>
    </row>
    <row r="7345" spans="34:59" x14ac:dyDescent="0.25">
      <c r="AH7345" s="6"/>
      <c r="AI7345" s="6"/>
      <c r="AJ7345" s="6"/>
      <c r="AK7345" s="6"/>
      <c r="AL7345" s="6"/>
      <c r="AM7345" s="6"/>
      <c r="AN7345" s="6"/>
      <c r="AO7345" s="6"/>
      <c r="AP7345" s="6"/>
      <c r="AQ7345" s="6"/>
      <c r="AR7345" s="6"/>
      <c r="AS7345" s="6"/>
      <c r="AT7345" s="6"/>
      <c r="AU7345" s="6"/>
      <c r="AV7345" s="6"/>
      <c r="AW7345" s="6"/>
      <c r="AX7345" s="6"/>
      <c r="AY7345" s="6"/>
      <c r="AZ7345" s="6"/>
      <c r="BA7345" s="6"/>
      <c r="BB7345" s="6"/>
      <c r="BC7345" s="6"/>
      <c r="BD7345" s="6"/>
      <c r="BE7345" s="6"/>
      <c r="BF7345" s="6"/>
      <c r="BG7345" s="10"/>
    </row>
    <row r="7346" spans="34:59" x14ac:dyDescent="0.25">
      <c r="AH7346" s="10"/>
      <c r="AI7346" s="6"/>
    </row>
    <row r="7347" spans="34:59" x14ac:dyDescent="0.25">
      <c r="AH7347" s="6"/>
      <c r="AI7347" s="6"/>
      <c r="AJ7347" s="6"/>
      <c r="AK7347" s="6"/>
      <c r="AL7347" s="6"/>
      <c r="AM7347" s="6"/>
      <c r="AN7347" s="6"/>
      <c r="AO7347" s="6"/>
      <c r="AP7347" s="6"/>
      <c r="AQ7347" s="6"/>
      <c r="AR7347" s="6"/>
      <c r="AS7347" s="6"/>
      <c r="AT7347" s="6"/>
      <c r="AU7347" s="6"/>
      <c r="AV7347" s="6"/>
      <c r="AW7347" s="6"/>
      <c r="AX7347" s="6"/>
      <c r="AY7347" s="6"/>
      <c r="AZ7347" s="6"/>
      <c r="BA7347" s="6"/>
      <c r="BB7347" s="6"/>
      <c r="BC7347" s="6"/>
      <c r="BD7347" s="6"/>
      <c r="BE7347" s="6"/>
      <c r="BF7347" s="6"/>
      <c r="BG7347" s="6"/>
    </row>
    <row r="7348" spans="34:59" x14ac:dyDescent="0.25">
      <c r="AH7348" s="10"/>
      <c r="AI7348" s="6"/>
      <c r="AJ7348" s="10"/>
      <c r="AK7348" s="10"/>
      <c r="AL7348" s="10"/>
      <c r="AM7348" s="10"/>
      <c r="AN7348" s="10"/>
      <c r="AO7348" s="10"/>
      <c r="AP7348" s="10"/>
      <c r="AQ7348" s="10"/>
      <c r="AR7348" s="10"/>
      <c r="AS7348" s="10"/>
      <c r="AT7348" s="10"/>
      <c r="AU7348" s="10"/>
      <c r="AV7348" s="10"/>
      <c r="AW7348" s="10"/>
      <c r="AX7348" s="10"/>
      <c r="AY7348" s="10"/>
      <c r="AZ7348" s="10"/>
      <c r="BA7348" s="10"/>
      <c r="BB7348" s="10"/>
      <c r="BC7348" s="10"/>
      <c r="BD7348" s="10"/>
      <c r="BE7348" s="10"/>
      <c r="BF7348" s="10"/>
      <c r="BG7348" s="6"/>
    </row>
    <row r="7349" spans="34:59" x14ac:dyDescent="0.25">
      <c r="AH7349" s="6"/>
      <c r="AI7349" s="6"/>
      <c r="AJ7349" s="6"/>
      <c r="AK7349" s="6"/>
      <c r="AL7349" s="6"/>
      <c r="AM7349" s="6"/>
      <c r="AN7349" s="6"/>
      <c r="AO7349" s="6"/>
      <c r="AP7349" s="6"/>
      <c r="AQ7349" s="6"/>
      <c r="AR7349" s="6"/>
      <c r="AS7349" s="6"/>
      <c r="AT7349" s="6"/>
      <c r="AU7349" s="6"/>
      <c r="AV7349" s="6"/>
      <c r="AW7349" s="6"/>
      <c r="AX7349" s="6"/>
      <c r="AY7349" s="6"/>
      <c r="AZ7349" s="6"/>
      <c r="BA7349" s="6"/>
      <c r="BB7349" s="6"/>
      <c r="BC7349" s="6"/>
      <c r="BD7349" s="6"/>
      <c r="BE7349" s="6"/>
      <c r="BF7349" s="6"/>
      <c r="BG7349" s="10"/>
    </row>
    <row r="7350" spans="34:59" x14ac:dyDescent="0.25">
      <c r="AH7350" s="10"/>
      <c r="AI7350" s="6"/>
    </row>
    <row r="7351" spans="34:59" x14ac:dyDescent="0.25">
      <c r="AH7351" s="6"/>
      <c r="AI7351" s="6"/>
      <c r="AJ7351" s="6"/>
      <c r="AK7351" s="6"/>
      <c r="AL7351" s="6"/>
      <c r="AM7351" s="6"/>
      <c r="AN7351" s="6"/>
      <c r="AO7351" s="6"/>
      <c r="AP7351" s="6"/>
      <c r="AQ7351" s="6"/>
      <c r="AR7351" s="6"/>
      <c r="AS7351" s="6"/>
      <c r="AT7351" s="6"/>
      <c r="AU7351" s="6"/>
      <c r="AV7351" s="6"/>
      <c r="AW7351" s="6"/>
      <c r="AX7351" s="6"/>
      <c r="AY7351" s="6"/>
      <c r="AZ7351" s="6"/>
      <c r="BA7351" s="6"/>
      <c r="BB7351" s="6"/>
      <c r="BC7351" s="6"/>
      <c r="BD7351" s="6"/>
      <c r="BE7351" s="6"/>
      <c r="BF7351" s="6"/>
      <c r="BG7351" s="6"/>
    </row>
    <row r="7352" spans="34:59" x14ac:dyDescent="0.25">
      <c r="AH7352" s="10"/>
      <c r="AI7352" s="6"/>
      <c r="AJ7352" s="10"/>
      <c r="AK7352" s="10"/>
      <c r="AL7352" s="10"/>
      <c r="AM7352" s="10"/>
      <c r="AN7352" s="10"/>
      <c r="AO7352" s="10"/>
      <c r="AP7352" s="10"/>
      <c r="AQ7352" s="10"/>
      <c r="AR7352" s="10"/>
      <c r="AS7352" s="10"/>
      <c r="AT7352" s="10"/>
      <c r="AU7352" s="10"/>
      <c r="AV7352" s="10"/>
      <c r="AW7352" s="10"/>
      <c r="AX7352" s="10"/>
      <c r="AY7352" s="10"/>
      <c r="AZ7352" s="10"/>
      <c r="BA7352" s="10"/>
      <c r="BB7352" s="10"/>
      <c r="BC7352" s="10"/>
      <c r="BD7352" s="10"/>
      <c r="BE7352" s="10"/>
      <c r="BF7352" s="10"/>
      <c r="BG7352" s="6"/>
    </row>
    <row r="7353" spans="34:59" x14ac:dyDescent="0.25">
      <c r="AH7353" s="6"/>
      <c r="AI7353" s="6"/>
      <c r="AJ7353" s="6"/>
      <c r="AK7353" s="6"/>
      <c r="AL7353" s="6"/>
      <c r="AM7353" s="6"/>
      <c r="AN7353" s="6"/>
      <c r="AO7353" s="6"/>
      <c r="AP7353" s="6"/>
      <c r="AQ7353" s="6"/>
      <c r="AR7353" s="6"/>
      <c r="AS7353" s="6"/>
      <c r="AT7353" s="6"/>
      <c r="AU7353" s="6"/>
      <c r="AV7353" s="6"/>
      <c r="AW7353" s="6"/>
      <c r="AX7353" s="6"/>
      <c r="AY7353" s="6"/>
      <c r="AZ7353" s="6"/>
      <c r="BA7353" s="6"/>
      <c r="BB7353" s="6"/>
      <c r="BC7353" s="6"/>
      <c r="BD7353" s="6"/>
      <c r="BE7353" s="6"/>
      <c r="BF7353" s="6"/>
      <c r="BG7353" s="10"/>
    </row>
    <row r="7354" spans="34:59" x14ac:dyDescent="0.25">
      <c r="AH7354" s="10"/>
      <c r="AI7354" s="6"/>
    </row>
    <row r="7355" spans="34:59" x14ac:dyDescent="0.25">
      <c r="AH7355" s="6"/>
      <c r="AI7355" s="6"/>
      <c r="AJ7355" s="6"/>
      <c r="AK7355" s="6"/>
      <c r="AL7355" s="6"/>
      <c r="AM7355" s="6"/>
      <c r="AN7355" s="6"/>
      <c r="AO7355" s="6"/>
      <c r="AP7355" s="6"/>
      <c r="AQ7355" s="6"/>
      <c r="AR7355" s="6"/>
      <c r="AS7355" s="6"/>
      <c r="AT7355" s="6"/>
      <c r="AU7355" s="6"/>
      <c r="AV7355" s="6"/>
      <c r="AW7355" s="6"/>
      <c r="AX7355" s="6"/>
      <c r="AY7355" s="6"/>
      <c r="AZ7355" s="6"/>
      <c r="BA7355" s="6"/>
      <c r="BB7355" s="6"/>
      <c r="BC7355" s="6"/>
      <c r="BD7355" s="6"/>
      <c r="BE7355" s="6"/>
      <c r="BF7355" s="6"/>
      <c r="BG7355" s="6"/>
    </row>
    <row r="7356" spans="34:59" x14ac:dyDescent="0.25">
      <c r="AH7356" s="10"/>
      <c r="AI7356" s="6"/>
      <c r="AJ7356" s="10"/>
      <c r="AK7356" s="10"/>
      <c r="AL7356" s="10"/>
      <c r="AM7356" s="10"/>
      <c r="AN7356" s="10"/>
      <c r="AO7356" s="10"/>
      <c r="AP7356" s="10"/>
      <c r="AQ7356" s="10"/>
      <c r="AR7356" s="10"/>
      <c r="AS7356" s="10"/>
      <c r="AT7356" s="10"/>
      <c r="AU7356" s="10"/>
      <c r="AV7356" s="10"/>
      <c r="AW7356" s="10"/>
      <c r="AX7356" s="10"/>
      <c r="AY7356" s="10"/>
      <c r="AZ7356" s="10"/>
      <c r="BA7356" s="10"/>
      <c r="BB7356" s="10"/>
      <c r="BC7356" s="10"/>
      <c r="BD7356" s="10"/>
      <c r="BE7356" s="10"/>
      <c r="BF7356" s="10"/>
      <c r="BG7356" s="6"/>
    </row>
    <row r="7357" spans="34:59" x14ac:dyDescent="0.25">
      <c r="AH7357" s="6"/>
      <c r="AI7357" s="6"/>
      <c r="AJ7357" s="6"/>
      <c r="AK7357" s="6"/>
      <c r="AL7357" s="6"/>
      <c r="AM7357" s="6"/>
      <c r="AN7357" s="6"/>
      <c r="AO7357" s="6"/>
      <c r="AP7357" s="6"/>
      <c r="AQ7357" s="6"/>
      <c r="AR7357" s="6"/>
      <c r="AS7357" s="6"/>
      <c r="AT7357" s="6"/>
      <c r="AU7357" s="6"/>
      <c r="AV7357" s="6"/>
      <c r="AW7357" s="6"/>
      <c r="AX7357" s="6"/>
      <c r="AY7357" s="6"/>
      <c r="AZ7357" s="6"/>
      <c r="BA7357" s="6"/>
      <c r="BB7357" s="6"/>
      <c r="BC7357" s="6"/>
      <c r="BD7357" s="6"/>
      <c r="BE7357" s="6"/>
      <c r="BF7357" s="6"/>
      <c r="BG7357" s="10"/>
    </row>
    <row r="7358" spans="34:59" x14ac:dyDescent="0.25">
      <c r="AH7358" s="10"/>
      <c r="AI7358" s="6"/>
    </row>
    <row r="7359" spans="34:59" x14ac:dyDescent="0.25">
      <c r="AH7359" s="6"/>
      <c r="AI7359" s="6"/>
      <c r="AJ7359" s="6"/>
      <c r="AK7359" s="6"/>
      <c r="AL7359" s="6"/>
      <c r="AM7359" s="6"/>
      <c r="AN7359" s="6"/>
      <c r="AO7359" s="6"/>
      <c r="AP7359" s="6"/>
      <c r="AQ7359" s="6"/>
      <c r="AR7359" s="6"/>
      <c r="AS7359" s="6"/>
      <c r="AT7359" s="6"/>
      <c r="AU7359" s="6"/>
      <c r="AV7359" s="6"/>
      <c r="AW7359" s="6"/>
      <c r="AX7359" s="6"/>
      <c r="AY7359" s="6"/>
      <c r="AZ7359" s="6"/>
      <c r="BA7359" s="6"/>
      <c r="BB7359" s="6"/>
      <c r="BC7359" s="6"/>
      <c r="BD7359" s="6"/>
      <c r="BE7359" s="6"/>
      <c r="BF7359" s="6"/>
      <c r="BG7359" s="6"/>
    </row>
    <row r="7360" spans="34:59" x14ac:dyDescent="0.25">
      <c r="AH7360" s="10"/>
      <c r="AI7360" s="6"/>
      <c r="AJ7360" s="10"/>
      <c r="AK7360" s="10"/>
      <c r="AL7360" s="10"/>
      <c r="AM7360" s="10"/>
      <c r="AN7360" s="10"/>
      <c r="AO7360" s="10"/>
      <c r="AP7360" s="10"/>
      <c r="AQ7360" s="10"/>
      <c r="AR7360" s="10"/>
      <c r="AS7360" s="10"/>
      <c r="AT7360" s="10"/>
      <c r="AU7360" s="10"/>
      <c r="AV7360" s="10"/>
      <c r="AW7360" s="10"/>
      <c r="AX7360" s="10"/>
      <c r="AY7360" s="10"/>
      <c r="AZ7360" s="10"/>
      <c r="BA7360" s="10"/>
      <c r="BB7360" s="10"/>
      <c r="BC7360" s="10"/>
      <c r="BD7360" s="10"/>
      <c r="BE7360" s="10"/>
      <c r="BF7360" s="10"/>
      <c r="BG7360" s="6"/>
    </row>
    <row r="7361" spans="34:59" x14ac:dyDescent="0.25">
      <c r="AH7361" s="6"/>
      <c r="AI7361" s="6"/>
      <c r="AJ7361" s="6"/>
      <c r="AK7361" s="6"/>
      <c r="AL7361" s="6"/>
      <c r="AM7361" s="6"/>
      <c r="AN7361" s="6"/>
      <c r="AO7361" s="6"/>
      <c r="AP7361" s="6"/>
      <c r="AQ7361" s="6"/>
      <c r="AR7361" s="6"/>
      <c r="AS7361" s="6"/>
      <c r="AT7361" s="6"/>
      <c r="AU7361" s="6"/>
      <c r="AV7361" s="6"/>
      <c r="AW7361" s="6"/>
      <c r="AX7361" s="6"/>
      <c r="AY7361" s="6"/>
      <c r="AZ7361" s="6"/>
      <c r="BA7361" s="6"/>
      <c r="BB7361" s="6"/>
      <c r="BC7361" s="6"/>
      <c r="BD7361" s="6"/>
      <c r="BE7361" s="6"/>
      <c r="BF7361" s="6"/>
      <c r="BG7361" s="10"/>
    </row>
    <row r="7362" spans="34:59" x14ac:dyDescent="0.25">
      <c r="AH7362" s="10"/>
      <c r="AI7362" s="6"/>
    </row>
    <row r="7363" spans="34:59" x14ac:dyDescent="0.25">
      <c r="AH7363" s="6"/>
      <c r="AI7363" s="6"/>
      <c r="AJ7363" s="6"/>
      <c r="AK7363" s="6"/>
      <c r="AL7363" s="6"/>
      <c r="AM7363" s="6"/>
      <c r="AN7363" s="6"/>
      <c r="AO7363" s="6"/>
      <c r="AP7363" s="6"/>
      <c r="AQ7363" s="6"/>
      <c r="AR7363" s="6"/>
      <c r="AS7363" s="6"/>
      <c r="AT7363" s="6"/>
      <c r="AU7363" s="6"/>
      <c r="AV7363" s="6"/>
      <c r="AW7363" s="6"/>
      <c r="AX7363" s="6"/>
      <c r="AY7363" s="6"/>
      <c r="AZ7363" s="6"/>
      <c r="BA7363" s="6"/>
      <c r="BB7363" s="6"/>
      <c r="BC7363" s="6"/>
      <c r="BD7363" s="6"/>
      <c r="BE7363" s="6"/>
      <c r="BF7363" s="6"/>
      <c r="BG7363" s="6"/>
    </row>
    <row r="7364" spans="34:59" x14ac:dyDescent="0.25">
      <c r="AH7364" s="10"/>
      <c r="AI7364" s="6"/>
      <c r="AJ7364" s="10"/>
      <c r="AK7364" s="10"/>
      <c r="AL7364" s="10"/>
      <c r="AM7364" s="10"/>
      <c r="AN7364" s="10"/>
      <c r="AO7364" s="10"/>
      <c r="AP7364" s="10"/>
      <c r="AQ7364" s="10"/>
      <c r="AR7364" s="10"/>
      <c r="AS7364" s="10"/>
      <c r="AT7364" s="10"/>
      <c r="AU7364" s="10"/>
      <c r="AV7364" s="10"/>
      <c r="AW7364" s="10"/>
      <c r="AX7364" s="10"/>
      <c r="AY7364" s="10"/>
      <c r="AZ7364" s="10"/>
      <c r="BA7364" s="10"/>
      <c r="BB7364" s="10"/>
      <c r="BC7364" s="10"/>
      <c r="BD7364" s="10"/>
      <c r="BE7364" s="10"/>
      <c r="BF7364" s="10"/>
      <c r="BG7364" s="6"/>
    </row>
    <row r="7365" spans="34:59" x14ac:dyDescent="0.25">
      <c r="AH7365" s="6"/>
      <c r="AI7365" s="6"/>
      <c r="AJ7365" s="6"/>
      <c r="AK7365" s="6"/>
      <c r="AL7365" s="6"/>
      <c r="AM7365" s="6"/>
      <c r="AN7365" s="6"/>
      <c r="AO7365" s="6"/>
      <c r="AP7365" s="6"/>
      <c r="AQ7365" s="6"/>
      <c r="AR7365" s="6"/>
      <c r="AS7365" s="6"/>
      <c r="AT7365" s="6"/>
      <c r="AU7365" s="6"/>
      <c r="AV7365" s="6"/>
      <c r="AW7365" s="6"/>
      <c r="AX7365" s="6"/>
      <c r="AY7365" s="6"/>
      <c r="AZ7365" s="6"/>
      <c r="BA7365" s="6"/>
      <c r="BB7365" s="6"/>
      <c r="BC7365" s="6"/>
      <c r="BD7365" s="6"/>
      <c r="BE7365" s="6"/>
      <c r="BF7365" s="6"/>
      <c r="BG7365" s="10"/>
    </row>
    <row r="7366" spans="34:59" x14ac:dyDescent="0.25">
      <c r="AH7366" s="10"/>
      <c r="AI7366" s="6"/>
    </row>
    <row r="7367" spans="34:59" x14ac:dyDescent="0.25">
      <c r="AH7367" s="6"/>
      <c r="AI7367" s="6"/>
      <c r="AJ7367" s="6"/>
      <c r="AK7367" s="6"/>
      <c r="AL7367" s="6"/>
      <c r="AM7367" s="6"/>
      <c r="AN7367" s="6"/>
      <c r="AO7367" s="6"/>
      <c r="AP7367" s="6"/>
      <c r="AQ7367" s="6"/>
      <c r="AR7367" s="6"/>
      <c r="AS7367" s="6"/>
      <c r="AT7367" s="6"/>
      <c r="AU7367" s="6"/>
      <c r="AV7367" s="6"/>
      <c r="AW7367" s="6"/>
      <c r="AX7367" s="6"/>
      <c r="AY7367" s="6"/>
      <c r="AZ7367" s="6"/>
      <c r="BA7367" s="6"/>
      <c r="BB7367" s="6"/>
      <c r="BC7367" s="6"/>
      <c r="BD7367" s="6"/>
      <c r="BE7367" s="6"/>
      <c r="BF7367" s="6"/>
      <c r="BG7367" s="6"/>
    </row>
    <row r="7368" spans="34:59" x14ac:dyDescent="0.25">
      <c r="AH7368" s="10"/>
      <c r="AI7368" s="6"/>
      <c r="AJ7368" s="10"/>
      <c r="AK7368" s="10"/>
      <c r="AL7368" s="10"/>
      <c r="AM7368" s="10"/>
      <c r="AN7368" s="10"/>
      <c r="AO7368" s="10"/>
      <c r="AP7368" s="10"/>
      <c r="AQ7368" s="10"/>
      <c r="AR7368" s="10"/>
      <c r="AS7368" s="10"/>
      <c r="AT7368" s="10"/>
      <c r="AU7368" s="10"/>
      <c r="AV7368" s="10"/>
      <c r="AW7368" s="10"/>
      <c r="AX7368" s="10"/>
      <c r="AY7368" s="10"/>
      <c r="AZ7368" s="10"/>
      <c r="BA7368" s="10"/>
      <c r="BB7368" s="10"/>
      <c r="BC7368" s="10"/>
      <c r="BD7368" s="10"/>
      <c r="BE7368" s="10"/>
      <c r="BF7368" s="10"/>
      <c r="BG7368" s="6"/>
    </row>
    <row r="7369" spans="34:59" x14ac:dyDescent="0.25">
      <c r="AH7369" s="6"/>
      <c r="AI7369" s="6"/>
      <c r="AJ7369" s="6"/>
      <c r="AK7369" s="6"/>
      <c r="AL7369" s="6"/>
      <c r="AM7369" s="6"/>
      <c r="AN7369" s="6"/>
      <c r="AO7369" s="6"/>
      <c r="AP7369" s="6"/>
      <c r="AQ7369" s="6"/>
      <c r="AR7369" s="6"/>
      <c r="AS7369" s="6"/>
      <c r="AT7369" s="6"/>
      <c r="AU7369" s="6"/>
      <c r="AV7369" s="6"/>
      <c r="AW7369" s="6"/>
      <c r="AX7369" s="6"/>
      <c r="AY7369" s="6"/>
      <c r="AZ7369" s="6"/>
      <c r="BA7369" s="6"/>
      <c r="BB7369" s="6"/>
      <c r="BC7369" s="6"/>
      <c r="BD7369" s="6"/>
      <c r="BE7369" s="6"/>
      <c r="BF7369" s="6"/>
      <c r="BG7369" s="10"/>
    </row>
    <row r="7370" spans="34:59" x14ac:dyDescent="0.25">
      <c r="AH7370" s="10"/>
      <c r="AI7370" s="6"/>
    </row>
    <row r="7371" spans="34:59" x14ac:dyDescent="0.25">
      <c r="AH7371" s="6"/>
      <c r="AI7371" s="6"/>
      <c r="AJ7371" s="6"/>
      <c r="AK7371" s="6"/>
      <c r="AL7371" s="6"/>
      <c r="AM7371" s="6"/>
      <c r="AN7371" s="6"/>
      <c r="AO7371" s="6"/>
      <c r="AP7371" s="6"/>
      <c r="AQ7371" s="6"/>
      <c r="AR7371" s="6"/>
      <c r="AS7371" s="6"/>
      <c r="AT7371" s="6"/>
      <c r="AU7371" s="6"/>
      <c r="AV7371" s="6"/>
      <c r="AW7371" s="6"/>
      <c r="AX7371" s="6"/>
      <c r="AY7371" s="6"/>
      <c r="AZ7371" s="6"/>
      <c r="BA7371" s="6"/>
      <c r="BB7371" s="6"/>
      <c r="BC7371" s="6"/>
      <c r="BD7371" s="6"/>
      <c r="BE7371" s="6"/>
      <c r="BF7371" s="6"/>
      <c r="BG7371" s="6"/>
    </row>
    <row r="7372" spans="34:59" x14ac:dyDescent="0.25">
      <c r="AH7372" s="10"/>
      <c r="AI7372" s="6"/>
      <c r="AJ7372" s="10"/>
      <c r="AK7372" s="10"/>
      <c r="AL7372" s="10"/>
      <c r="AM7372" s="10"/>
      <c r="AN7372" s="10"/>
      <c r="AO7372" s="10"/>
      <c r="AP7372" s="10"/>
      <c r="AQ7372" s="10"/>
      <c r="AR7372" s="10"/>
      <c r="AS7372" s="10"/>
      <c r="AT7372" s="10"/>
      <c r="AU7372" s="10"/>
      <c r="AV7372" s="10"/>
      <c r="AW7372" s="10"/>
      <c r="AX7372" s="10"/>
      <c r="AY7372" s="10"/>
      <c r="AZ7372" s="10"/>
      <c r="BA7372" s="10"/>
      <c r="BB7372" s="10"/>
      <c r="BC7372" s="10"/>
      <c r="BD7372" s="10"/>
      <c r="BE7372" s="10"/>
      <c r="BF7372" s="10"/>
      <c r="BG7372" s="6"/>
    </row>
    <row r="7373" spans="34:59" x14ac:dyDescent="0.25">
      <c r="AH7373" s="6"/>
      <c r="AI7373" s="6"/>
      <c r="AJ7373" s="6"/>
      <c r="AK7373" s="6"/>
      <c r="AL7373" s="6"/>
      <c r="AM7373" s="6"/>
      <c r="AN7373" s="6"/>
      <c r="AO7373" s="6"/>
      <c r="AP7373" s="6"/>
      <c r="AQ7373" s="6"/>
      <c r="AR7373" s="6"/>
      <c r="AS7373" s="6"/>
      <c r="AT7373" s="6"/>
      <c r="AU7373" s="6"/>
      <c r="AV7373" s="6"/>
      <c r="AW7373" s="6"/>
      <c r="AX7373" s="6"/>
      <c r="AY7373" s="6"/>
      <c r="AZ7373" s="6"/>
      <c r="BA7373" s="6"/>
      <c r="BB7373" s="6"/>
      <c r="BC7373" s="6"/>
      <c r="BD7373" s="6"/>
      <c r="BE7373" s="6"/>
      <c r="BF7373" s="6"/>
      <c r="BG7373" s="10"/>
    </row>
    <row r="7374" spans="34:59" x14ac:dyDescent="0.25">
      <c r="AH7374" s="10"/>
      <c r="AI7374" s="6"/>
    </row>
    <row r="7375" spans="34:59" x14ac:dyDescent="0.25">
      <c r="AH7375" s="6"/>
      <c r="AI7375" s="6"/>
      <c r="AJ7375" s="6"/>
      <c r="AK7375" s="6"/>
      <c r="AL7375" s="6"/>
      <c r="AM7375" s="6"/>
      <c r="AN7375" s="6"/>
      <c r="AO7375" s="6"/>
      <c r="AP7375" s="6"/>
      <c r="AQ7375" s="6"/>
      <c r="AR7375" s="6"/>
      <c r="AS7375" s="6"/>
      <c r="AT7375" s="6"/>
      <c r="AU7375" s="6"/>
      <c r="AV7375" s="6"/>
      <c r="AW7375" s="6"/>
      <c r="AX7375" s="6"/>
      <c r="AY7375" s="6"/>
      <c r="AZ7375" s="6"/>
      <c r="BA7375" s="6"/>
      <c r="BB7375" s="6"/>
      <c r="BC7375" s="6"/>
      <c r="BD7375" s="6"/>
      <c r="BE7375" s="6"/>
      <c r="BF7375" s="6"/>
      <c r="BG7375" s="6"/>
    </row>
    <row r="7376" spans="34:59" x14ac:dyDescent="0.25">
      <c r="AH7376" s="10"/>
      <c r="AI7376" s="6"/>
      <c r="AJ7376" s="10"/>
      <c r="AK7376" s="10"/>
      <c r="AL7376" s="10"/>
      <c r="AM7376" s="10"/>
      <c r="AN7376" s="10"/>
      <c r="AO7376" s="10"/>
      <c r="AP7376" s="10"/>
      <c r="AQ7376" s="10"/>
      <c r="AR7376" s="10"/>
      <c r="AS7376" s="10"/>
      <c r="AT7376" s="10"/>
      <c r="AU7376" s="10"/>
      <c r="AV7376" s="10"/>
      <c r="AW7376" s="10"/>
      <c r="AX7376" s="10"/>
      <c r="AY7376" s="10"/>
      <c r="AZ7376" s="10"/>
      <c r="BA7376" s="10"/>
      <c r="BB7376" s="10"/>
      <c r="BC7376" s="10"/>
      <c r="BD7376" s="10"/>
      <c r="BE7376" s="10"/>
      <c r="BF7376" s="10"/>
      <c r="BG7376" s="6"/>
    </row>
    <row r="7377" spans="34:59" x14ac:dyDescent="0.25">
      <c r="AH7377" s="6"/>
      <c r="AI7377" s="6"/>
      <c r="AJ7377" s="6"/>
      <c r="AK7377" s="6"/>
      <c r="AL7377" s="6"/>
      <c r="AM7377" s="6"/>
      <c r="AN7377" s="6"/>
      <c r="AO7377" s="6"/>
      <c r="AP7377" s="6"/>
      <c r="AQ7377" s="6"/>
      <c r="AR7377" s="6"/>
      <c r="AS7377" s="6"/>
      <c r="AT7377" s="6"/>
      <c r="AU7377" s="6"/>
      <c r="AV7377" s="6"/>
      <c r="AW7377" s="6"/>
      <c r="AX7377" s="6"/>
      <c r="AY7377" s="6"/>
      <c r="AZ7377" s="6"/>
      <c r="BA7377" s="6"/>
      <c r="BB7377" s="6"/>
      <c r="BC7377" s="6"/>
      <c r="BD7377" s="6"/>
      <c r="BE7377" s="6"/>
      <c r="BF7377" s="6"/>
      <c r="BG7377" s="10"/>
    </row>
    <row r="7378" spans="34:59" x14ac:dyDescent="0.25">
      <c r="AH7378" s="10"/>
      <c r="AI7378" s="6"/>
    </row>
    <row r="7379" spans="34:59" x14ac:dyDescent="0.25">
      <c r="AH7379" s="6"/>
      <c r="AI7379" s="6"/>
      <c r="AJ7379" s="6"/>
      <c r="AK7379" s="6"/>
      <c r="AL7379" s="6"/>
      <c r="AM7379" s="6"/>
      <c r="AN7379" s="6"/>
      <c r="AO7379" s="6"/>
      <c r="AP7379" s="6"/>
      <c r="AQ7379" s="6"/>
      <c r="AR7379" s="6"/>
      <c r="AS7379" s="6"/>
      <c r="AT7379" s="6"/>
      <c r="AU7379" s="6"/>
      <c r="AV7379" s="6"/>
      <c r="AW7379" s="6"/>
      <c r="AX7379" s="6"/>
      <c r="AY7379" s="6"/>
      <c r="AZ7379" s="6"/>
      <c r="BA7379" s="6"/>
      <c r="BB7379" s="6"/>
      <c r="BC7379" s="6"/>
      <c r="BD7379" s="6"/>
      <c r="BE7379" s="6"/>
      <c r="BF7379" s="6"/>
      <c r="BG7379" s="6"/>
    </row>
    <row r="7380" spans="34:59" x14ac:dyDescent="0.25">
      <c r="AH7380" s="10"/>
      <c r="AI7380" s="6"/>
      <c r="AJ7380" s="10"/>
      <c r="AK7380" s="10"/>
      <c r="AL7380" s="10"/>
      <c r="AM7380" s="10"/>
      <c r="AN7380" s="10"/>
      <c r="AO7380" s="10"/>
      <c r="AP7380" s="10"/>
      <c r="AQ7380" s="10"/>
      <c r="AR7380" s="10"/>
      <c r="AS7380" s="10"/>
      <c r="AT7380" s="10"/>
      <c r="AU7380" s="10"/>
      <c r="AV7380" s="10"/>
      <c r="AW7380" s="10"/>
      <c r="AX7380" s="10"/>
      <c r="AY7380" s="10"/>
      <c r="AZ7380" s="10"/>
      <c r="BA7380" s="10"/>
      <c r="BB7380" s="10"/>
      <c r="BC7380" s="10"/>
      <c r="BD7380" s="10"/>
      <c r="BE7380" s="10"/>
      <c r="BF7380" s="10"/>
      <c r="BG7380" s="6"/>
    </row>
    <row r="7381" spans="34:59" x14ac:dyDescent="0.25">
      <c r="AH7381" s="6"/>
      <c r="AI7381" s="6"/>
      <c r="AJ7381" s="6"/>
      <c r="AK7381" s="6"/>
      <c r="AL7381" s="6"/>
      <c r="AM7381" s="6"/>
      <c r="AN7381" s="6"/>
      <c r="AO7381" s="6"/>
      <c r="AP7381" s="6"/>
      <c r="AQ7381" s="6"/>
      <c r="AR7381" s="6"/>
      <c r="AS7381" s="6"/>
      <c r="AT7381" s="6"/>
      <c r="AU7381" s="6"/>
      <c r="AV7381" s="6"/>
      <c r="AW7381" s="6"/>
      <c r="AX7381" s="6"/>
      <c r="AY7381" s="6"/>
      <c r="AZ7381" s="6"/>
      <c r="BA7381" s="6"/>
      <c r="BB7381" s="6"/>
      <c r="BC7381" s="6"/>
      <c r="BD7381" s="6"/>
      <c r="BE7381" s="6"/>
      <c r="BF7381" s="6"/>
      <c r="BG7381" s="10"/>
    </row>
    <row r="7382" spans="34:59" x14ac:dyDescent="0.25">
      <c r="AH7382" s="10"/>
      <c r="AI7382" s="6"/>
    </row>
    <row r="7383" spans="34:59" x14ac:dyDescent="0.25">
      <c r="AH7383" s="6"/>
      <c r="AI7383" s="6"/>
      <c r="AJ7383" s="6"/>
      <c r="AK7383" s="6"/>
      <c r="AL7383" s="6"/>
      <c r="AM7383" s="6"/>
      <c r="AN7383" s="6"/>
      <c r="AO7383" s="6"/>
      <c r="AP7383" s="6"/>
      <c r="AQ7383" s="6"/>
      <c r="AR7383" s="6"/>
      <c r="AS7383" s="6"/>
      <c r="AT7383" s="6"/>
      <c r="AU7383" s="6"/>
      <c r="AV7383" s="6"/>
      <c r="AW7383" s="6"/>
      <c r="AX7383" s="6"/>
      <c r="AY7383" s="6"/>
      <c r="AZ7383" s="6"/>
      <c r="BA7383" s="6"/>
      <c r="BB7383" s="6"/>
      <c r="BC7383" s="6"/>
      <c r="BD7383" s="6"/>
      <c r="BE7383" s="6"/>
      <c r="BF7383" s="6"/>
      <c r="BG7383" s="6"/>
    </row>
    <row r="7384" spans="34:59" x14ac:dyDescent="0.25">
      <c r="AH7384" s="10"/>
      <c r="AI7384" s="6"/>
      <c r="AJ7384" s="10"/>
      <c r="AK7384" s="10"/>
      <c r="AL7384" s="10"/>
      <c r="AM7384" s="10"/>
      <c r="AN7384" s="10"/>
      <c r="AO7384" s="10"/>
      <c r="AP7384" s="10"/>
      <c r="AQ7384" s="10"/>
      <c r="AR7384" s="10"/>
      <c r="AS7384" s="10"/>
      <c r="AT7384" s="10"/>
      <c r="AU7384" s="10"/>
      <c r="AV7384" s="10"/>
      <c r="AW7384" s="10"/>
      <c r="AX7384" s="10"/>
      <c r="AY7384" s="10"/>
      <c r="AZ7384" s="10"/>
      <c r="BA7384" s="10"/>
      <c r="BB7384" s="10"/>
      <c r="BC7384" s="10"/>
      <c r="BD7384" s="10"/>
      <c r="BE7384" s="10"/>
      <c r="BF7384" s="10"/>
      <c r="BG7384" s="6"/>
    </row>
    <row r="7385" spans="34:59" x14ac:dyDescent="0.25">
      <c r="AH7385" s="6"/>
      <c r="AI7385" s="6"/>
      <c r="AJ7385" s="6"/>
      <c r="AK7385" s="6"/>
      <c r="AL7385" s="6"/>
      <c r="AM7385" s="6"/>
      <c r="AN7385" s="6"/>
      <c r="AO7385" s="6"/>
      <c r="AP7385" s="6"/>
      <c r="AQ7385" s="6"/>
      <c r="AR7385" s="6"/>
      <c r="AS7385" s="6"/>
      <c r="AT7385" s="6"/>
      <c r="AU7385" s="6"/>
      <c r="AV7385" s="6"/>
      <c r="AW7385" s="6"/>
      <c r="AX7385" s="6"/>
      <c r="AY7385" s="6"/>
      <c r="AZ7385" s="6"/>
      <c r="BA7385" s="6"/>
      <c r="BB7385" s="6"/>
      <c r="BC7385" s="6"/>
      <c r="BD7385" s="6"/>
      <c r="BE7385" s="6"/>
      <c r="BF7385" s="6"/>
      <c r="BG7385" s="10"/>
    </row>
    <row r="7386" spans="34:59" x14ac:dyDescent="0.25">
      <c r="AH7386" s="10"/>
      <c r="AI7386" s="6"/>
    </row>
    <row r="7387" spans="34:59" x14ac:dyDescent="0.25">
      <c r="AH7387" s="6"/>
      <c r="AI7387" s="6"/>
      <c r="AJ7387" s="6"/>
      <c r="AK7387" s="6"/>
      <c r="AL7387" s="6"/>
      <c r="AM7387" s="6"/>
      <c r="AN7387" s="6"/>
      <c r="AO7387" s="6"/>
      <c r="AP7387" s="6"/>
      <c r="AQ7387" s="6"/>
      <c r="AR7387" s="6"/>
      <c r="AS7387" s="6"/>
      <c r="AT7387" s="6"/>
      <c r="AU7387" s="6"/>
      <c r="AV7387" s="6"/>
      <c r="AW7387" s="6"/>
      <c r="AX7387" s="6"/>
      <c r="AY7387" s="6"/>
      <c r="AZ7387" s="6"/>
      <c r="BA7387" s="6"/>
      <c r="BB7387" s="6"/>
      <c r="BC7387" s="6"/>
      <c r="BD7387" s="6"/>
      <c r="BE7387" s="6"/>
      <c r="BF7387" s="6"/>
      <c r="BG7387" s="6"/>
    </row>
    <row r="7388" spans="34:59" x14ac:dyDescent="0.25">
      <c r="AH7388" s="10"/>
      <c r="AI7388" s="6"/>
      <c r="AJ7388" s="10"/>
      <c r="AK7388" s="10"/>
      <c r="AL7388" s="10"/>
      <c r="AM7388" s="10"/>
      <c r="AN7388" s="10"/>
      <c r="AO7388" s="10"/>
      <c r="AP7388" s="10"/>
      <c r="AQ7388" s="10"/>
      <c r="AR7388" s="10"/>
      <c r="AS7388" s="10"/>
      <c r="AT7388" s="10"/>
      <c r="AU7388" s="10"/>
      <c r="AV7388" s="10"/>
      <c r="AW7388" s="10"/>
      <c r="AX7388" s="10"/>
      <c r="AY7388" s="10"/>
      <c r="AZ7388" s="10"/>
      <c r="BA7388" s="10"/>
      <c r="BB7388" s="10"/>
      <c r="BC7388" s="10"/>
      <c r="BD7388" s="10"/>
      <c r="BE7388" s="10"/>
      <c r="BF7388" s="10"/>
      <c r="BG7388" s="6"/>
    </row>
    <row r="7389" spans="34:59" x14ac:dyDescent="0.25">
      <c r="AH7389" s="6"/>
      <c r="AI7389" s="6"/>
      <c r="AJ7389" s="6"/>
      <c r="AK7389" s="6"/>
      <c r="AL7389" s="6"/>
      <c r="AM7389" s="6"/>
      <c r="AN7389" s="6"/>
      <c r="AO7389" s="6"/>
      <c r="AP7389" s="6"/>
      <c r="AQ7389" s="6"/>
      <c r="AR7389" s="6"/>
      <c r="AS7389" s="6"/>
      <c r="AT7389" s="6"/>
      <c r="AU7389" s="6"/>
      <c r="AV7389" s="6"/>
      <c r="AW7389" s="6"/>
      <c r="AX7389" s="6"/>
      <c r="AY7389" s="6"/>
      <c r="AZ7389" s="6"/>
      <c r="BA7389" s="6"/>
      <c r="BB7389" s="6"/>
      <c r="BC7389" s="6"/>
      <c r="BD7389" s="6"/>
      <c r="BE7389" s="6"/>
      <c r="BF7389" s="6"/>
      <c r="BG7389" s="10"/>
    </row>
    <row r="7390" spans="34:59" x14ac:dyDescent="0.25">
      <c r="AH7390" s="10"/>
      <c r="AI7390" s="6"/>
    </row>
    <row r="7391" spans="34:59" x14ac:dyDescent="0.25">
      <c r="AH7391" s="6"/>
      <c r="AI7391" s="6"/>
      <c r="AJ7391" s="6"/>
      <c r="AK7391" s="6"/>
      <c r="AL7391" s="6"/>
      <c r="AM7391" s="6"/>
      <c r="AN7391" s="6"/>
      <c r="AO7391" s="6"/>
      <c r="AP7391" s="6"/>
      <c r="AQ7391" s="6"/>
      <c r="AR7391" s="6"/>
      <c r="AS7391" s="6"/>
      <c r="AT7391" s="6"/>
      <c r="AU7391" s="6"/>
      <c r="AV7391" s="6"/>
      <c r="AW7391" s="6"/>
      <c r="AX7391" s="6"/>
      <c r="AY7391" s="6"/>
      <c r="AZ7391" s="6"/>
      <c r="BA7391" s="6"/>
      <c r="BB7391" s="6"/>
      <c r="BC7391" s="6"/>
      <c r="BD7391" s="6"/>
      <c r="BE7391" s="6"/>
      <c r="BF7391" s="6"/>
      <c r="BG7391" s="6"/>
    </row>
    <row r="7392" spans="34:59" x14ac:dyDescent="0.25">
      <c r="AH7392" s="10"/>
      <c r="AI7392" s="6"/>
      <c r="AJ7392" s="10"/>
      <c r="AK7392" s="10"/>
      <c r="AL7392" s="10"/>
      <c r="AM7392" s="10"/>
      <c r="AN7392" s="10"/>
      <c r="AO7392" s="10"/>
      <c r="AP7392" s="10"/>
      <c r="AQ7392" s="10"/>
      <c r="AR7392" s="10"/>
      <c r="AS7392" s="10"/>
      <c r="AT7392" s="10"/>
      <c r="AU7392" s="10"/>
      <c r="AV7392" s="10"/>
      <c r="AW7392" s="10"/>
      <c r="AX7392" s="10"/>
      <c r="AY7392" s="10"/>
      <c r="AZ7392" s="10"/>
      <c r="BA7392" s="10"/>
      <c r="BB7392" s="10"/>
      <c r="BC7392" s="10"/>
      <c r="BD7392" s="10"/>
      <c r="BE7392" s="10"/>
      <c r="BF7392" s="10"/>
      <c r="BG7392" s="6"/>
    </row>
    <row r="7393" spans="34:59" x14ac:dyDescent="0.25">
      <c r="AH7393" s="6"/>
      <c r="AI7393" s="6"/>
      <c r="AJ7393" s="6"/>
      <c r="AK7393" s="6"/>
      <c r="AL7393" s="6"/>
      <c r="AM7393" s="6"/>
      <c r="AN7393" s="6"/>
      <c r="AO7393" s="6"/>
      <c r="AP7393" s="6"/>
      <c r="AQ7393" s="6"/>
      <c r="AR7393" s="6"/>
      <c r="AS7393" s="6"/>
      <c r="AT7393" s="6"/>
      <c r="AU7393" s="6"/>
      <c r="AV7393" s="6"/>
      <c r="AW7393" s="6"/>
      <c r="AX7393" s="6"/>
      <c r="AY7393" s="6"/>
      <c r="AZ7393" s="6"/>
      <c r="BA7393" s="6"/>
      <c r="BB7393" s="6"/>
      <c r="BC7393" s="6"/>
      <c r="BD7393" s="6"/>
      <c r="BE7393" s="6"/>
      <c r="BF7393" s="6"/>
      <c r="BG7393" s="10"/>
    </row>
    <row r="7394" spans="34:59" x14ac:dyDescent="0.25">
      <c r="AH7394" s="10"/>
      <c r="AI7394" s="6"/>
    </row>
    <row r="7395" spans="34:59" x14ac:dyDescent="0.25">
      <c r="AH7395" s="6"/>
      <c r="AI7395" s="6"/>
      <c r="AJ7395" s="6"/>
      <c r="AK7395" s="6"/>
      <c r="AL7395" s="6"/>
      <c r="AM7395" s="6"/>
      <c r="AN7395" s="6"/>
      <c r="AO7395" s="6"/>
      <c r="AP7395" s="6"/>
      <c r="AQ7395" s="6"/>
      <c r="AR7395" s="6"/>
      <c r="AS7395" s="6"/>
      <c r="AT7395" s="6"/>
      <c r="AU7395" s="6"/>
      <c r="AV7395" s="6"/>
      <c r="AW7395" s="6"/>
      <c r="AX7395" s="6"/>
      <c r="AY7395" s="6"/>
      <c r="AZ7395" s="6"/>
      <c r="BA7395" s="6"/>
      <c r="BB7395" s="6"/>
      <c r="BC7395" s="6"/>
      <c r="BD7395" s="6"/>
      <c r="BE7395" s="6"/>
      <c r="BF7395" s="6"/>
      <c r="BG7395" s="6"/>
    </row>
    <row r="7396" spans="34:59" x14ac:dyDescent="0.25">
      <c r="AH7396" s="10"/>
      <c r="AI7396" s="6"/>
      <c r="AJ7396" s="10"/>
      <c r="AK7396" s="10"/>
      <c r="AL7396" s="10"/>
      <c r="AM7396" s="10"/>
      <c r="AN7396" s="10"/>
      <c r="AO7396" s="10"/>
      <c r="AP7396" s="10"/>
      <c r="AQ7396" s="10"/>
      <c r="AR7396" s="10"/>
      <c r="AS7396" s="10"/>
      <c r="AT7396" s="10"/>
      <c r="AU7396" s="10"/>
      <c r="AV7396" s="10"/>
      <c r="AW7396" s="10"/>
      <c r="AX7396" s="10"/>
      <c r="AY7396" s="10"/>
      <c r="AZ7396" s="10"/>
      <c r="BA7396" s="10"/>
      <c r="BB7396" s="10"/>
      <c r="BC7396" s="10"/>
      <c r="BD7396" s="10"/>
      <c r="BE7396" s="10"/>
      <c r="BF7396" s="10"/>
      <c r="BG7396" s="6"/>
    </row>
    <row r="7397" spans="34:59" x14ac:dyDescent="0.25">
      <c r="AH7397" s="6"/>
      <c r="AI7397" s="6"/>
      <c r="AJ7397" s="6"/>
      <c r="AK7397" s="6"/>
      <c r="AL7397" s="6"/>
      <c r="AM7397" s="6"/>
      <c r="AN7397" s="6"/>
      <c r="AO7397" s="6"/>
      <c r="AP7397" s="6"/>
      <c r="AQ7397" s="6"/>
      <c r="AR7397" s="6"/>
      <c r="AS7397" s="6"/>
      <c r="AT7397" s="6"/>
      <c r="AU7397" s="6"/>
      <c r="AV7397" s="6"/>
      <c r="AW7397" s="6"/>
      <c r="AX7397" s="6"/>
      <c r="AY7397" s="6"/>
      <c r="AZ7397" s="6"/>
      <c r="BA7397" s="6"/>
      <c r="BB7397" s="6"/>
      <c r="BC7397" s="6"/>
      <c r="BD7397" s="6"/>
      <c r="BE7397" s="6"/>
      <c r="BF7397" s="6"/>
      <c r="BG7397" s="10"/>
    </row>
    <row r="7398" spans="34:59" x14ac:dyDescent="0.25">
      <c r="AH7398" s="10"/>
      <c r="AI7398" s="6"/>
    </row>
    <row r="7399" spans="34:59" x14ac:dyDescent="0.25">
      <c r="AH7399" s="6"/>
      <c r="AI7399" s="6"/>
      <c r="AJ7399" s="6"/>
      <c r="AK7399" s="6"/>
      <c r="AL7399" s="6"/>
      <c r="AM7399" s="6"/>
      <c r="AN7399" s="6"/>
      <c r="AO7399" s="6"/>
      <c r="AP7399" s="6"/>
      <c r="AQ7399" s="6"/>
      <c r="AR7399" s="6"/>
      <c r="AS7399" s="6"/>
      <c r="AT7399" s="6"/>
      <c r="AU7399" s="6"/>
      <c r="AV7399" s="6"/>
      <c r="AW7399" s="6"/>
      <c r="AX7399" s="6"/>
      <c r="AY7399" s="6"/>
      <c r="AZ7399" s="6"/>
      <c r="BA7399" s="6"/>
      <c r="BB7399" s="6"/>
      <c r="BC7399" s="6"/>
      <c r="BD7399" s="6"/>
      <c r="BE7399" s="6"/>
      <c r="BF7399" s="6"/>
      <c r="BG7399" s="6"/>
    </row>
    <row r="7400" spans="34:59" x14ac:dyDescent="0.25">
      <c r="AH7400" s="10"/>
      <c r="AI7400" s="6"/>
      <c r="AJ7400" s="10"/>
      <c r="AK7400" s="10"/>
      <c r="AL7400" s="10"/>
      <c r="AM7400" s="10"/>
      <c r="AN7400" s="10"/>
      <c r="AO7400" s="10"/>
      <c r="AP7400" s="10"/>
      <c r="AQ7400" s="10"/>
      <c r="AR7400" s="10"/>
      <c r="AS7400" s="10"/>
      <c r="AT7400" s="10"/>
      <c r="AU7400" s="10"/>
      <c r="AV7400" s="10"/>
      <c r="AW7400" s="10"/>
      <c r="AX7400" s="10"/>
      <c r="AY7400" s="10"/>
      <c r="AZ7400" s="10"/>
      <c r="BA7400" s="10"/>
      <c r="BB7400" s="10"/>
      <c r="BC7400" s="10"/>
      <c r="BD7400" s="10"/>
      <c r="BE7400" s="10"/>
      <c r="BF7400" s="10"/>
      <c r="BG7400" s="6"/>
    </row>
    <row r="7401" spans="34:59" x14ac:dyDescent="0.25">
      <c r="AH7401" s="6"/>
      <c r="AI7401" s="6"/>
      <c r="AJ7401" s="6"/>
      <c r="AK7401" s="6"/>
      <c r="AL7401" s="6"/>
      <c r="AM7401" s="6"/>
      <c r="AN7401" s="6"/>
      <c r="AO7401" s="6"/>
      <c r="AP7401" s="6"/>
      <c r="AQ7401" s="6"/>
      <c r="AR7401" s="6"/>
      <c r="AS7401" s="6"/>
      <c r="AT7401" s="6"/>
      <c r="AU7401" s="6"/>
      <c r="AV7401" s="6"/>
      <c r="AW7401" s="6"/>
      <c r="AX7401" s="6"/>
      <c r="AY7401" s="6"/>
      <c r="AZ7401" s="6"/>
      <c r="BA7401" s="6"/>
      <c r="BB7401" s="6"/>
      <c r="BC7401" s="6"/>
      <c r="BD7401" s="6"/>
      <c r="BE7401" s="6"/>
      <c r="BF7401" s="6"/>
      <c r="BG7401" s="10"/>
    </row>
    <row r="7402" spans="34:59" x14ac:dyDescent="0.25">
      <c r="AH7402" s="10"/>
      <c r="AI7402" s="6"/>
    </row>
    <row r="7403" spans="34:59" x14ac:dyDescent="0.25">
      <c r="AH7403" s="6"/>
      <c r="AI7403" s="6"/>
      <c r="AJ7403" s="6"/>
      <c r="AK7403" s="6"/>
      <c r="AL7403" s="6"/>
      <c r="AM7403" s="6"/>
      <c r="AN7403" s="6"/>
      <c r="AO7403" s="6"/>
      <c r="AP7403" s="6"/>
      <c r="AQ7403" s="6"/>
      <c r="AR7403" s="6"/>
      <c r="AS7403" s="6"/>
      <c r="AT7403" s="6"/>
      <c r="AU7403" s="6"/>
      <c r="AV7403" s="6"/>
      <c r="AW7403" s="6"/>
      <c r="AX7403" s="6"/>
      <c r="AY7403" s="6"/>
      <c r="AZ7403" s="6"/>
      <c r="BA7403" s="6"/>
      <c r="BB7403" s="6"/>
      <c r="BC7403" s="6"/>
      <c r="BD7403" s="6"/>
      <c r="BE7403" s="6"/>
      <c r="BF7403" s="6"/>
      <c r="BG7403" s="6"/>
    </row>
    <row r="7404" spans="34:59" x14ac:dyDescent="0.25">
      <c r="AH7404" s="10"/>
      <c r="AI7404" s="6"/>
      <c r="AJ7404" s="10"/>
      <c r="AK7404" s="10"/>
      <c r="AL7404" s="10"/>
      <c r="AM7404" s="10"/>
      <c r="AN7404" s="10"/>
      <c r="AO7404" s="10"/>
      <c r="AP7404" s="10"/>
      <c r="AQ7404" s="10"/>
      <c r="AR7404" s="10"/>
      <c r="AS7404" s="10"/>
      <c r="AT7404" s="10"/>
      <c r="AU7404" s="10"/>
      <c r="AV7404" s="10"/>
      <c r="AW7404" s="10"/>
      <c r="AX7404" s="10"/>
      <c r="AY7404" s="10"/>
      <c r="AZ7404" s="10"/>
      <c r="BA7404" s="10"/>
      <c r="BB7404" s="10"/>
      <c r="BC7404" s="10"/>
      <c r="BD7404" s="10"/>
      <c r="BE7404" s="10"/>
      <c r="BF7404" s="10"/>
      <c r="BG7404" s="6"/>
    </row>
    <row r="7405" spans="34:59" x14ac:dyDescent="0.25">
      <c r="AH7405" s="6"/>
      <c r="AI7405" s="6"/>
      <c r="AJ7405" s="6"/>
      <c r="AK7405" s="6"/>
      <c r="AL7405" s="6"/>
      <c r="AM7405" s="6"/>
      <c r="AN7405" s="6"/>
      <c r="AO7405" s="6"/>
      <c r="AP7405" s="6"/>
      <c r="AQ7405" s="6"/>
      <c r="AR7405" s="6"/>
      <c r="AS7405" s="6"/>
      <c r="AT7405" s="6"/>
      <c r="AU7405" s="6"/>
      <c r="AV7405" s="6"/>
      <c r="AW7405" s="6"/>
      <c r="AX7405" s="6"/>
      <c r="AY7405" s="6"/>
      <c r="AZ7405" s="6"/>
      <c r="BA7405" s="6"/>
      <c r="BB7405" s="6"/>
      <c r="BC7405" s="6"/>
      <c r="BD7405" s="6"/>
      <c r="BE7405" s="6"/>
      <c r="BF7405" s="6"/>
      <c r="BG7405" s="10"/>
    </row>
    <row r="7406" spans="34:59" x14ac:dyDescent="0.25">
      <c r="AH7406" s="10"/>
      <c r="AI7406" s="6"/>
    </row>
    <row r="7407" spans="34:59" x14ac:dyDescent="0.25">
      <c r="AH7407" s="6"/>
      <c r="AI7407" s="6"/>
      <c r="AJ7407" s="6"/>
      <c r="AK7407" s="6"/>
      <c r="AL7407" s="6"/>
      <c r="AM7407" s="6"/>
      <c r="AN7407" s="6"/>
      <c r="AO7407" s="6"/>
      <c r="AP7407" s="6"/>
      <c r="AQ7407" s="6"/>
      <c r="AR7407" s="6"/>
      <c r="AS7407" s="6"/>
      <c r="AT7407" s="6"/>
      <c r="AU7407" s="6"/>
      <c r="AV7407" s="6"/>
      <c r="AW7407" s="6"/>
      <c r="AX7407" s="6"/>
      <c r="AY7407" s="6"/>
      <c r="AZ7407" s="6"/>
      <c r="BA7407" s="6"/>
      <c r="BB7407" s="6"/>
      <c r="BC7407" s="6"/>
      <c r="BD7407" s="6"/>
      <c r="BE7407" s="6"/>
      <c r="BF7407" s="6"/>
      <c r="BG7407" s="6"/>
    </row>
    <row r="7408" spans="34:59" x14ac:dyDescent="0.25">
      <c r="AH7408" s="10"/>
      <c r="AI7408" s="6"/>
      <c r="AJ7408" s="10"/>
      <c r="AK7408" s="10"/>
      <c r="AL7408" s="10"/>
      <c r="AM7408" s="10"/>
      <c r="AN7408" s="10"/>
      <c r="AO7408" s="10"/>
      <c r="AP7408" s="10"/>
      <c r="AQ7408" s="10"/>
      <c r="AR7408" s="10"/>
      <c r="AS7408" s="10"/>
      <c r="AT7408" s="10"/>
      <c r="AU7408" s="10"/>
      <c r="AV7408" s="10"/>
      <c r="AW7408" s="10"/>
      <c r="AX7408" s="10"/>
      <c r="AY7408" s="10"/>
      <c r="AZ7408" s="10"/>
      <c r="BA7408" s="10"/>
      <c r="BB7408" s="10"/>
      <c r="BC7408" s="10"/>
      <c r="BD7408" s="10"/>
      <c r="BE7408" s="10"/>
      <c r="BF7408" s="10"/>
      <c r="BG7408" s="6"/>
    </row>
    <row r="7409" spans="34:59" x14ac:dyDescent="0.25">
      <c r="AH7409" s="6"/>
      <c r="AI7409" s="6"/>
      <c r="AJ7409" s="6"/>
      <c r="AK7409" s="6"/>
      <c r="AL7409" s="6"/>
      <c r="AM7409" s="6"/>
      <c r="AN7409" s="6"/>
      <c r="AO7409" s="6"/>
      <c r="AP7409" s="6"/>
      <c r="AQ7409" s="6"/>
      <c r="AR7409" s="6"/>
      <c r="AS7409" s="6"/>
      <c r="AT7409" s="6"/>
      <c r="AU7409" s="6"/>
      <c r="AV7409" s="6"/>
      <c r="AW7409" s="6"/>
      <c r="AX7409" s="6"/>
      <c r="AY7409" s="6"/>
      <c r="AZ7409" s="6"/>
      <c r="BA7409" s="6"/>
      <c r="BB7409" s="6"/>
      <c r="BC7409" s="6"/>
      <c r="BD7409" s="6"/>
      <c r="BE7409" s="6"/>
      <c r="BF7409" s="6"/>
      <c r="BG7409" s="10"/>
    </row>
    <row r="7410" spans="34:59" x14ac:dyDescent="0.25">
      <c r="AH7410" s="10"/>
      <c r="AI7410" s="6"/>
    </row>
    <row r="7411" spans="34:59" x14ac:dyDescent="0.25">
      <c r="AH7411" s="6"/>
      <c r="AI7411" s="6"/>
      <c r="AJ7411" s="6"/>
      <c r="AK7411" s="6"/>
      <c r="AL7411" s="6"/>
      <c r="AM7411" s="6"/>
      <c r="AN7411" s="6"/>
      <c r="AO7411" s="6"/>
      <c r="AP7411" s="6"/>
      <c r="AQ7411" s="6"/>
      <c r="AR7411" s="6"/>
      <c r="AS7411" s="6"/>
      <c r="AT7411" s="6"/>
      <c r="AU7411" s="6"/>
      <c r="AV7411" s="6"/>
      <c r="AW7411" s="6"/>
      <c r="AX7411" s="6"/>
      <c r="AY7411" s="6"/>
      <c r="AZ7411" s="6"/>
      <c r="BA7411" s="6"/>
      <c r="BB7411" s="6"/>
      <c r="BC7411" s="6"/>
      <c r="BD7411" s="6"/>
      <c r="BE7411" s="6"/>
      <c r="BF7411" s="6"/>
      <c r="BG7411" s="6"/>
    </row>
    <row r="7412" spans="34:59" x14ac:dyDescent="0.25">
      <c r="AH7412" s="10"/>
      <c r="AI7412" s="6"/>
      <c r="AJ7412" s="10"/>
      <c r="AK7412" s="10"/>
      <c r="AL7412" s="10"/>
      <c r="AM7412" s="10"/>
      <c r="AN7412" s="10"/>
      <c r="AO7412" s="10"/>
      <c r="AP7412" s="10"/>
      <c r="AQ7412" s="10"/>
      <c r="AR7412" s="10"/>
      <c r="AS7412" s="10"/>
      <c r="AT7412" s="10"/>
      <c r="AU7412" s="10"/>
      <c r="AV7412" s="10"/>
      <c r="AW7412" s="10"/>
      <c r="AX7412" s="10"/>
      <c r="AY7412" s="10"/>
      <c r="AZ7412" s="10"/>
      <c r="BA7412" s="10"/>
      <c r="BB7412" s="10"/>
      <c r="BC7412" s="10"/>
      <c r="BD7412" s="10"/>
      <c r="BE7412" s="10"/>
      <c r="BF7412" s="10"/>
      <c r="BG7412" s="6"/>
    </row>
    <row r="7413" spans="34:59" x14ac:dyDescent="0.25">
      <c r="AH7413" s="6"/>
      <c r="AI7413" s="6"/>
      <c r="AJ7413" s="6"/>
      <c r="AK7413" s="6"/>
      <c r="AL7413" s="6"/>
      <c r="AM7413" s="6"/>
      <c r="AN7413" s="6"/>
      <c r="AO7413" s="6"/>
      <c r="AP7413" s="6"/>
      <c r="AQ7413" s="6"/>
      <c r="AR7413" s="6"/>
      <c r="AS7413" s="6"/>
      <c r="AT7413" s="6"/>
      <c r="AU7413" s="6"/>
      <c r="AV7413" s="6"/>
      <c r="AW7413" s="6"/>
      <c r="AX7413" s="6"/>
      <c r="AY7413" s="6"/>
      <c r="AZ7413" s="6"/>
      <c r="BA7413" s="6"/>
      <c r="BB7413" s="6"/>
      <c r="BC7413" s="6"/>
      <c r="BD7413" s="6"/>
      <c r="BE7413" s="6"/>
      <c r="BF7413" s="6"/>
      <c r="BG7413" s="10"/>
    </row>
    <row r="7414" spans="34:59" x14ac:dyDescent="0.25">
      <c r="AH7414" s="10"/>
      <c r="AI7414" s="6"/>
    </row>
    <row r="7415" spans="34:59" x14ac:dyDescent="0.25">
      <c r="AH7415" s="6"/>
      <c r="AI7415" s="6"/>
      <c r="AJ7415" s="6"/>
      <c r="AK7415" s="6"/>
      <c r="AL7415" s="6"/>
      <c r="AM7415" s="6"/>
      <c r="AN7415" s="6"/>
      <c r="AO7415" s="6"/>
      <c r="AP7415" s="6"/>
      <c r="AQ7415" s="6"/>
      <c r="AR7415" s="6"/>
      <c r="AS7415" s="6"/>
      <c r="AT7415" s="6"/>
      <c r="AU7415" s="6"/>
      <c r="AV7415" s="6"/>
      <c r="AW7415" s="6"/>
      <c r="AX7415" s="6"/>
      <c r="AY7415" s="6"/>
      <c r="AZ7415" s="6"/>
      <c r="BA7415" s="6"/>
      <c r="BB7415" s="6"/>
      <c r="BC7415" s="6"/>
      <c r="BD7415" s="6"/>
      <c r="BE7415" s="6"/>
      <c r="BF7415" s="6"/>
      <c r="BG7415" s="6"/>
    </row>
    <row r="7416" spans="34:59" x14ac:dyDescent="0.25">
      <c r="AH7416" s="10"/>
      <c r="AI7416" s="6"/>
      <c r="AJ7416" s="10"/>
      <c r="AK7416" s="10"/>
      <c r="AL7416" s="10"/>
      <c r="AM7416" s="10"/>
      <c r="AN7416" s="10"/>
      <c r="AO7416" s="10"/>
      <c r="AP7416" s="10"/>
      <c r="AQ7416" s="10"/>
      <c r="AR7416" s="10"/>
      <c r="AS7416" s="10"/>
      <c r="AT7416" s="10"/>
      <c r="AU7416" s="10"/>
      <c r="AV7416" s="10"/>
      <c r="AW7416" s="10"/>
      <c r="AX7416" s="10"/>
      <c r="AY7416" s="10"/>
      <c r="AZ7416" s="10"/>
      <c r="BA7416" s="10"/>
      <c r="BB7416" s="10"/>
      <c r="BC7416" s="10"/>
      <c r="BD7416" s="10"/>
      <c r="BE7416" s="10"/>
      <c r="BF7416" s="10"/>
      <c r="BG7416" s="6"/>
    </row>
    <row r="7417" spans="34:59" x14ac:dyDescent="0.25">
      <c r="AH7417" s="6"/>
      <c r="AI7417" s="6"/>
      <c r="AJ7417" s="6"/>
      <c r="AK7417" s="6"/>
      <c r="AL7417" s="6"/>
      <c r="AM7417" s="6"/>
      <c r="AN7417" s="6"/>
      <c r="AO7417" s="6"/>
      <c r="AP7417" s="6"/>
      <c r="AQ7417" s="6"/>
      <c r="AR7417" s="6"/>
      <c r="AS7417" s="6"/>
      <c r="AT7417" s="6"/>
      <c r="AU7417" s="6"/>
      <c r="AV7417" s="6"/>
      <c r="AW7417" s="6"/>
      <c r="AX7417" s="6"/>
      <c r="AY7417" s="6"/>
      <c r="AZ7417" s="6"/>
      <c r="BA7417" s="6"/>
      <c r="BB7417" s="6"/>
      <c r="BC7417" s="6"/>
      <c r="BD7417" s="6"/>
      <c r="BE7417" s="6"/>
      <c r="BF7417" s="6"/>
      <c r="BG7417" s="10"/>
    </row>
    <row r="7418" spans="34:59" x14ac:dyDescent="0.25">
      <c r="AH7418" s="10"/>
      <c r="AI7418" s="6"/>
    </row>
    <row r="7419" spans="34:59" x14ac:dyDescent="0.25">
      <c r="AH7419" s="6"/>
      <c r="AI7419" s="6"/>
      <c r="AJ7419" s="6"/>
      <c r="AK7419" s="6"/>
      <c r="AL7419" s="6"/>
      <c r="AM7419" s="6"/>
      <c r="AN7419" s="6"/>
      <c r="AO7419" s="6"/>
      <c r="AP7419" s="6"/>
      <c r="AQ7419" s="6"/>
      <c r="AR7419" s="6"/>
      <c r="AS7419" s="6"/>
      <c r="AT7419" s="6"/>
      <c r="AU7419" s="6"/>
      <c r="AV7419" s="6"/>
      <c r="AW7419" s="6"/>
      <c r="AX7419" s="6"/>
      <c r="AY7419" s="6"/>
      <c r="AZ7419" s="6"/>
      <c r="BA7419" s="6"/>
      <c r="BB7419" s="6"/>
      <c r="BC7419" s="6"/>
      <c r="BD7419" s="6"/>
      <c r="BE7419" s="6"/>
      <c r="BF7419" s="6"/>
      <c r="BG7419" s="6"/>
    </row>
    <row r="7420" spans="34:59" x14ac:dyDescent="0.25">
      <c r="AH7420" s="10"/>
      <c r="AI7420" s="6"/>
      <c r="AJ7420" s="10"/>
      <c r="AK7420" s="10"/>
      <c r="AL7420" s="10"/>
      <c r="AM7420" s="10"/>
      <c r="AN7420" s="10"/>
      <c r="AO7420" s="10"/>
      <c r="AP7420" s="10"/>
      <c r="AQ7420" s="10"/>
      <c r="AR7420" s="10"/>
      <c r="AS7420" s="10"/>
      <c r="AT7420" s="10"/>
      <c r="AU7420" s="10"/>
      <c r="AV7420" s="10"/>
      <c r="AW7420" s="10"/>
      <c r="AX7420" s="10"/>
      <c r="AY7420" s="10"/>
      <c r="AZ7420" s="10"/>
      <c r="BA7420" s="10"/>
      <c r="BB7420" s="10"/>
      <c r="BC7420" s="10"/>
      <c r="BD7420" s="10"/>
      <c r="BE7420" s="10"/>
      <c r="BF7420" s="10"/>
      <c r="BG7420" s="6"/>
    </row>
    <row r="7421" spans="34:59" x14ac:dyDescent="0.25">
      <c r="AH7421" s="6"/>
      <c r="AI7421" s="6"/>
      <c r="AJ7421" s="6"/>
      <c r="AK7421" s="6"/>
      <c r="AL7421" s="6"/>
      <c r="AM7421" s="6"/>
      <c r="AN7421" s="6"/>
      <c r="AO7421" s="6"/>
      <c r="AP7421" s="6"/>
      <c r="AQ7421" s="6"/>
      <c r="AR7421" s="6"/>
      <c r="AS7421" s="6"/>
      <c r="AT7421" s="6"/>
      <c r="AU7421" s="6"/>
      <c r="AV7421" s="6"/>
      <c r="AW7421" s="6"/>
      <c r="AX7421" s="6"/>
      <c r="AY7421" s="6"/>
      <c r="AZ7421" s="6"/>
      <c r="BA7421" s="6"/>
      <c r="BB7421" s="6"/>
      <c r="BC7421" s="6"/>
      <c r="BD7421" s="6"/>
      <c r="BE7421" s="6"/>
      <c r="BF7421" s="6"/>
      <c r="BG7421" s="10"/>
    </row>
    <row r="7422" spans="34:59" x14ac:dyDescent="0.25">
      <c r="AH7422" s="10"/>
      <c r="AI7422" s="6"/>
    </row>
    <row r="7423" spans="34:59" x14ac:dyDescent="0.25">
      <c r="AH7423" s="6"/>
      <c r="AI7423" s="6"/>
      <c r="AJ7423" s="6"/>
      <c r="AK7423" s="6"/>
      <c r="AL7423" s="6"/>
      <c r="AM7423" s="6"/>
      <c r="AN7423" s="6"/>
      <c r="AO7423" s="6"/>
      <c r="AP7423" s="6"/>
      <c r="AQ7423" s="6"/>
      <c r="AR7423" s="6"/>
      <c r="AS7423" s="6"/>
      <c r="AT7423" s="6"/>
      <c r="AU7423" s="6"/>
      <c r="AV7423" s="6"/>
      <c r="AW7423" s="6"/>
      <c r="AX7423" s="6"/>
      <c r="AY7423" s="6"/>
      <c r="AZ7423" s="6"/>
      <c r="BA7423" s="6"/>
      <c r="BB7423" s="6"/>
      <c r="BC7423" s="6"/>
      <c r="BD7423" s="6"/>
      <c r="BE7423" s="6"/>
      <c r="BF7423" s="6"/>
      <c r="BG7423" s="6"/>
    </row>
    <row r="7424" spans="34:59" x14ac:dyDescent="0.25">
      <c r="AH7424" s="10"/>
      <c r="AI7424" s="6"/>
      <c r="AJ7424" s="10"/>
      <c r="AK7424" s="10"/>
      <c r="AL7424" s="10"/>
      <c r="AM7424" s="10"/>
      <c r="AN7424" s="10"/>
      <c r="AO7424" s="10"/>
      <c r="AP7424" s="10"/>
      <c r="AQ7424" s="10"/>
      <c r="AR7424" s="10"/>
      <c r="AS7424" s="10"/>
      <c r="AT7424" s="10"/>
      <c r="AU7424" s="10"/>
      <c r="AV7424" s="10"/>
      <c r="AW7424" s="10"/>
      <c r="AX7424" s="10"/>
      <c r="AY7424" s="10"/>
      <c r="AZ7424" s="10"/>
      <c r="BA7424" s="10"/>
      <c r="BB7424" s="10"/>
      <c r="BC7424" s="10"/>
      <c r="BD7424" s="10"/>
      <c r="BE7424" s="10"/>
      <c r="BF7424" s="10"/>
      <c r="BG7424" s="6"/>
    </row>
    <row r="7425" spans="34:59" x14ac:dyDescent="0.25">
      <c r="AH7425" s="6"/>
      <c r="AI7425" s="6"/>
      <c r="AJ7425" s="6"/>
      <c r="AK7425" s="6"/>
      <c r="AL7425" s="6"/>
      <c r="AM7425" s="6"/>
      <c r="AN7425" s="6"/>
      <c r="AO7425" s="6"/>
      <c r="AP7425" s="6"/>
      <c r="AQ7425" s="6"/>
      <c r="AR7425" s="6"/>
      <c r="AS7425" s="6"/>
      <c r="AT7425" s="6"/>
      <c r="AU7425" s="6"/>
      <c r="AV7425" s="6"/>
      <c r="AW7425" s="6"/>
      <c r="AX7425" s="6"/>
      <c r="AY7425" s="6"/>
      <c r="AZ7425" s="6"/>
      <c r="BA7425" s="6"/>
      <c r="BB7425" s="6"/>
      <c r="BC7425" s="6"/>
      <c r="BD7425" s="6"/>
      <c r="BE7425" s="6"/>
      <c r="BF7425" s="6"/>
      <c r="BG7425" s="10"/>
    </row>
    <row r="7426" spans="34:59" x14ac:dyDescent="0.25">
      <c r="AH7426" s="10"/>
      <c r="AI7426" s="6"/>
    </row>
    <row r="7427" spans="34:59" x14ac:dyDescent="0.25">
      <c r="AH7427" s="6"/>
      <c r="AI7427" s="6"/>
      <c r="AJ7427" s="6"/>
      <c r="AK7427" s="6"/>
      <c r="AL7427" s="6"/>
      <c r="AM7427" s="6"/>
      <c r="AN7427" s="6"/>
      <c r="AO7427" s="6"/>
      <c r="AP7427" s="6"/>
      <c r="AQ7427" s="6"/>
      <c r="AR7427" s="6"/>
      <c r="AS7427" s="6"/>
      <c r="AT7427" s="6"/>
      <c r="AU7427" s="6"/>
      <c r="AV7427" s="6"/>
      <c r="AW7427" s="6"/>
      <c r="AX7427" s="6"/>
      <c r="AY7427" s="6"/>
      <c r="AZ7427" s="6"/>
      <c r="BA7427" s="6"/>
      <c r="BB7427" s="6"/>
      <c r="BC7427" s="6"/>
      <c r="BD7427" s="6"/>
      <c r="BE7427" s="6"/>
      <c r="BF7427" s="6"/>
      <c r="BG7427" s="6"/>
    </row>
    <row r="7428" spans="34:59" x14ac:dyDescent="0.25">
      <c r="AH7428" s="10"/>
      <c r="AI7428" s="6"/>
      <c r="AJ7428" s="10"/>
      <c r="AK7428" s="10"/>
      <c r="AL7428" s="10"/>
      <c r="AM7428" s="10"/>
      <c r="AN7428" s="10"/>
      <c r="AO7428" s="10"/>
      <c r="AP7428" s="10"/>
      <c r="AQ7428" s="10"/>
      <c r="AR7428" s="10"/>
      <c r="AS7428" s="10"/>
      <c r="AT7428" s="10"/>
      <c r="AU7428" s="10"/>
      <c r="AV7428" s="10"/>
      <c r="AW7428" s="10"/>
      <c r="AX7428" s="10"/>
      <c r="AY7428" s="10"/>
      <c r="AZ7428" s="10"/>
      <c r="BA7428" s="10"/>
      <c r="BB7428" s="10"/>
      <c r="BC7428" s="10"/>
      <c r="BD7428" s="10"/>
      <c r="BE7428" s="10"/>
      <c r="BF7428" s="10"/>
      <c r="BG7428" s="6"/>
    </row>
    <row r="7429" spans="34:59" x14ac:dyDescent="0.25">
      <c r="AH7429" s="6"/>
      <c r="AI7429" s="6"/>
      <c r="AJ7429" s="6"/>
      <c r="AK7429" s="6"/>
      <c r="AL7429" s="6"/>
      <c r="AM7429" s="6"/>
      <c r="AN7429" s="6"/>
      <c r="AO7429" s="6"/>
      <c r="AP7429" s="6"/>
      <c r="AQ7429" s="6"/>
      <c r="AR7429" s="6"/>
      <c r="AS7429" s="6"/>
      <c r="AT7429" s="6"/>
      <c r="AU7429" s="6"/>
      <c r="AV7429" s="6"/>
      <c r="AW7429" s="6"/>
      <c r="AX7429" s="6"/>
      <c r="AY7429" s="6"/>
      <c r="AZ7429" s="6"/>
      <c r="BA7429" s="6"/>
      <c r="BB7429" s="6"/>
      <c r="BC7429" s="6"/>
      <c r="BD7429" s="6"/>
      <c r="BE7429" s="6"/>
      <c r="BF7429" s="6"/>
      <c r="BG7429" s="10"/>
    </row>
    <row r="7430" spans="34:59" x14ac:dyDescent="0.25">
      <c r="AH7430" s="10"/>
      <c r="AI7430" s="6"/>
    </row>
    <row r="7431" spans="34:59" x14ac:dyDescent="0.25">
      <c r="AH7431" s="6"/>
      <c r="AI7431" s="6"/>
      <c r="AJ7431" s="6"/>
      <c r="AK7431" s="6"/>
      <c r="AL7431" s="6"/>
      <c r="AM7431" s="6"/>
      <c r="AN7431" s="6"/>
      <c r="AO7431" s="6"/>
      <c r="AP7431" s="6"/>
      <c r="AQ7431" s="6"/>
      <c r="AR7431" s="6"/>
      <c r="AS7431" s="6"/>
      <c r="AT7431" s="6"/>
      <c r="AU7431" s="6"/>
      <c r="AV7431" s="6"/>
      <c r="AW7431" s="6"/>
      <c r="AX7431" s="6"/>
      <c r="AY7431" s="6"/>
      <c r="AZ7431" s="6"/>
      <c r="BA7431" s="6"/>
      <c r="BB7431" s="6"/>
      <c r="BC7431" s="6"/>
      <c r="BD7431" s="6"/>
      <c r="BE7431" s="6"/>
      <c r="BF7431" s="6"/>
      <c r="BG7431" s="6"/>
    </row>
    <row r="7432" spans="34:59" x14ac:dyDescent="0.25">
      <c r="AH7432" s="10"/>
      <c r="AI7432" s="6"/>
      <c r="AJ7432" s="10"/>
      <c r="AK7432" s="10"/>
      <c r="AL7432" s="10"/>
      <c r="AM7432" s="10"/>
      <c r="AN7432" s="10"/>
      <c r="AO7432" s="10"/>
      <c r="AP7432" s="10"/>
      <c r="AQ7432" s="10"/>
      <c r="AR7432" s="10"/>
      <c r="AS7432" s="10"/>
      <c r="AT7432" s="10"/>
      <c r="AU7432" s="10"/>
      <c r="AV7432" s="10"/>
      <c r="AW7432" s="10"/>
      <c r="AX7432" s="10"/>
      <c r="AY7432" s="10"/>
      <c r="AZ7432" s="10"/>
      <c r="BA7432" s="10"/>
      <c r="BB7432" s="10"/>
      <c r="BC7432" s="10"/>
      <c r="BD7432" s="10"/>
      <c r="BE7432" s="10"/>
      <c r="BF7432" s="10"/>
      <c r="BG7432" s="6"/>
    </row>
    <row r="7433" spans="34:59" x14ac:dyDescent="0.25">
      <c r="AH7433" s="6"/>
      <c r="AI7433" s="6"/>
      <c r="AJ7433" s="6"/>
      <c r="AK7433" s="6"/>
      <c r="AL7433" s="6"/>
      <c r="AM7433" s="6"/>
      <c r="AN7433" s="6"/>
      <c r="AO7433" s="6"/>
      <c r="AP7433" s="6"/>
      <c r="AQ7433" s="6"/>
      <c r="AR7433" s="6"/>
      <c r="AS7433" s="6"/>
      <c r="AT7433" s="6"/>
      <c r="AU7433" s="6"/>
      <c r="AV7433" s="6"/>
      <c r="AW7433" s="6"/>
      <c r="AX7433" s="6"/>
      <c r="AY7433" s="6"/>
      <c r="AZ7433" s="6"/>
      <c r="BA7433" s="6"/>
      <c r="BB7433" s="6"/>
      <c r="BC7433" s="6"/>
      <c r="BD7433" s="6"/>
      <c r="BE7433" s="6"/>
      <c r="BF7433" s="6"/>
      <c r="BG7433" s="10"/>
    </row>
    <row r="7434" spans="34:59" x14ac:dyDescent="0.25">
      <c r="AH7434" s="10"/>
      <c r="AI7434" s="6"/>
    </row>
    <row r="7435" spans="34:59" x14ac:dyDescent="0.25">
      <c r="AH7435" s="6"/>
      <c r="AI7435" s="6"/>
      <c r="AJ7435" s="6"/>
      <c r="AK7435" s="6"/>
      <c r="AL7435" s="6"/>
      <c r="AM7435" s="6"/>
      <c r="AN7435" s="6"/>
      <c r="AO7435" s="6"/>
      <c r="AP7435" s="6"/>
      <c r="AQ7435" s="6"/>
      <c r="AR7435" s="6"/>
      <c r="AS7435" s="6"/>
      <c r="AT7435" s="6"/>
      <c r="AU7435" s="6"/>
      <c r="AV7435" s="6"/>
      <c r="AW7435" s="6"/>
      <c r="AX7435" s="6"/>
      <c r="AY7435" s="6"/>
      <c r="AZ7435" s="6"/>
      <c r="BA7435" s="6"/>
      <c r="BB7435" s="6"/>
      <c r="BC7435" s="6"/>
      <c r="BD7435" s="6"/>
      <c r="BE7435" s="6"/>
      <c r="BF7435" s="6"/>
      <c r="BG7435" s="6"/>
    </row>
    <row r="7436" spans="34:59" x14ac:dyDescent="0.25">
      <c r="AH7436" s="10"/>
      <c r="AI7436" s="6"/>
      <c r="AJ7436" s="10"/>
      <c r="AK7436" s="10"/>
      <c r="AL7436" s="10"/>
      <c r="AM7436" s="10"/>
      <c r="AN7436" s="10"/>
      <c r="AO7436" s="10"/>
      <c r="AP7436" s="10"/>
      <c r="AQ7436" s="10"/>
      <c r="AR7436" s="10"/>
      <c r="AS7436" s="10"/>
      <c r="AT7436" s="10"/>
      <c r="AU7436" s="10"/>
      <c r="AV7436" s="10"/>
      <c r="AW7436" s="10"/>
      <c r="AX7436" s="10"/>
      <c r="AY7436" s="10"/>
      <c r="AZ7436" s="10"/>
      <c r="BA7436" s="10"/>
      <c r="BB7436" s="10"/>
      <c r="BC7436" s="10"/>
      <c r="BD7436" s="10"/>
      <c r="BE7436" s="10"/>
      <c r="BF7436" s="10"/>
      <c r="BG7436" s="6"/>
    </row>
    <row r="7437" spans="34:59" x14ac:dyDescent="0.25">
      <c r="AH7437" s="6"/>
      <c r="AI7437" s="6"/>
      <c r="AJ7437" s="6"/>
      <c r="AK7437" s="6"/>
      <c r="AL7437" s="6"/>
      <c r="AM7437" s="6"/>
      <c r="AN7437" s="6"/>
      <c r="AO7437" s="6"/>
      <c r="AP7437" s="6"/>
      <c r="AQ7437" s="6"/>
      <c r="AR7437" s="6"/>
      <c r="AS7437" s="6"/>
      <c r="AT7437" s="6"/>
      <c r="AU7437" s="6"/>
      <c r="AV7437" s="6"/>
      <c r="AW7437" s="6"/>
      <c r="AX7437" s="6"/>
      <c r="AY7437" s="6"/>
      <c r="AZ7437" s="6"/>
      <c r="BA7437" s="6"/>
      <c r="BB7437" s="6"/>
      <c r="BC7437" s="6"/>
      <c r="BD7437" s="6"/>
      <c r="BE7437" s="6"/>
      <c r="BF7437" s="6"/>
      <c r="BG7437" s="10"/>
    </row>
    <row r="7438" spans="34:59" x14ac:dyDescent="0.25">
      <c r="AH7438" s="10"/>
      <c r="AI7438" s="6"/>
    </row>
    <row r="7439" spans="34:59" x14ac:dyDescent="0.25">
      <c r="AH7439" s="6"/>
      <c r="AI7439" s="6"/>
      <c r="AJ7439" s="6"/>
      <c r="AK7439" s="6"/>
      <c r="AL7439" s="6"/>
      <c r="AM7439" s="6"/>
      <c r="AN7439" s="6"/>
      <c r="AO7439" s="6"/>
      <c r="AP7439" s="6"/>
      <c r="AQ7439" s="6"/>
      <c r="AR7439" s="6"/>
      <c r="AS7439" s="6"/>
      <c r="AT7439" s="6"/>
      <c r="AU7439" s="6"/>
      <c r="AV7439" s="6"/>
      <c r="AW7439" s="6"/>
      <c r="AX7439" s="6"/>
      <c r="AY7439" s="6"/>
      <c r="AZ7439" s="6"/>
      <c r="BA7439" s="6"/>
      <c r="BB7439" s="6"/>
      <c r="BC7439" s="6"/>
      <c r="BD7439" s="6"/>
      <c r="BE7439" s="6"/>
      <c r="BF7439" s="6"/>
      <c r="BG7439" s="6"/>
    </row>
    <row r="7440" spans="34:59" x14ac:dyDescent="0.25">
      <c r="AH7440" s="10"/>
      <c r="AI7440" s="6"/>
      <c r="AJ7440" s="10"/>
      <c r="AK7440" s="10"/>
      <c r="AL7440" s="10"/>
      <c r="AM7440" s="10"/>
      <c r="AN7440" s="10"/>
      <c r="AO7440" s="10"/>
      <c r="AP7440" s="10"/>
      <c r="AQ7440" s="10"/>
      <c r="AR7440" s="10"/>
      <c r="AS7440" s="10"/>
      <c r="AT7440" s="10"/>
      <c r="AU7440" s="10"/>
      <c r="AV7440" s="10"/>
      <c r="AW7440" s="10"/>
      <c r="AX7440" s="10"/>
      <c r="AY7440" s="10"/>
      <c r="AZ7440" s="10"/>
      <c r="BA7440" s="10"/>
      <c r="BB7440" s="10"/>
      <c r="BC7440" s="10"/>
      <c r="BD7440" s="10"/>
      <c r="BE7440" s="10"/>
      <c r="BF7440" s="10"/>
      <c r="BG7440" s="6"/>
    </row>
    <row r="7441" spans="34:59" x14ac:dyDescent="0.25">
      <c r="AH7441" s="6"/>
      <c r="AI7441" s="6"/>
      <c r="AJ7441" s="6"/>
      <c r="AK7441" s="6"/>
      <c r="AL7441" s="6"/>
      <c r="AM7441" s="6"/>
      <c r="AN7441" s="6"/>
      <c r="AO7441" s="6"/>
      <c r="AP7441" s="6"/>
      <c r="AQ7441" s="6"/>
      <c r="AR7441" s="6"/>
      <c r="AS7441" s="6"/>
      <c r="AT7441" s="6"/>
      <c r="AU7441" s="6"/>
      <c r="AV7441" s="6"/>
      <c r="AW7441" s="6"/>
      <c r="AX7441" s="6"/>
      <c r="AY7441" s="6"/>
      <c r="AZ7441" s="6"/>
      <c r="BA7441" s="6"/>
      <c r="BB7441" s="6"/>
      <c r="BC7441" s="6"/>
      <c r="BD7441" s="6"/>
      <c r="BE7441" s="6"/>
      <c r="BF7441" s="6"/>
      <c r="BG7441" s="10"/>
    </row>
    <row r="7442" spans="34:59" x14ac:dyDescent="0.25">
      <c r="AH7442" s="10"/>
      <c r="AI7442" s="6"/>
    </row>
    <row r="7443" spans="34:59" x14ac:dyDescent="0.25">
      <c r="AH7443" s="6"/>
      <c r="AI7443" s="6"/>
      <c r="AJ7443" s="6"/>
      <c r="AK7443" s="6"/>
      <c r="AL7443" s="6"/>
      <c r="AM7443" s="6"/>
      <c r="AN7443" s="6"/>
      <c r="AO7443" s="6"/>
      <c r="AP7443" s="6"/>
      <c r="AQ7443" s="6"/>
      <c r="AR7443" s="6"/>
      <c r="AS7443" s="6"/>
      <c r="AT7443" s="6"/>
      <c r="AU7443" s="6"/>
      <c r="AV7443" s="6"/>
      <c r="AW7443" s="6"/>
      <c r="AX7443" s="6"/>
      <c r="AY7443" s="6"/>
      <c r="AZ7443" s="6"/>
      <c r="BA7443" s="6"/>
      <c r="BB7443" s="6"/>
      <c r="BC7443" s="6"/>
      <c r="BD7443" s="6"/>
      <c r="BE7443" s="6"/>
      <c r="BF7443" s="6"/>
      <c r="BG7443" s="6"/>
    </row>
    <row r="7444" spans="34:59" x14ac:dyDescent="0.25">
      <c r="AH7444" s="10"/>
      <c r="AI7444" s="6"/>
      <c r="AJ7444" s="10"/>
      <c r="AK7444" s="10"/>
      <c r="AL7444" s="10"/>
      <c r="AM7444" s="10"/>
      <c r="AN7444" s="10"/>
      <c r="AO7444" s="10"/>
      <c r="AP7444" s="10"/>
      <c r="AQ7444" s="10"/>
      <c r="AR7444" s="10"/>
      <c r="AS7444" s="10"/>
      <c r="AT7444" s="10"/>
      <c r="AU7444" s="10"/>
      <c r="AV7444" s="10"/>
      <c r="AW7444" s="10"/>
      <c r="AX7444" s="10"/>
      <c r="AY7444" s="10"/>
      <c r="AZ7444" s="10"/>
      <c r="BA7444" s="10"/>
      <c r="BB7444" s="10"/>
      <c r="BC7444" s="10"/>
      <c r="BD7444" s="10"/>
      <c r="BE7444" s="10"/>
      <c r="BF7444" s="10"/>
      <c r="BG7444" s="6"/>
    </row>
    <row r="7445" spans="34:59" x14ac:dyDescent="0.25">
      <c r="AH7445" s="6"/>
      <c r="AI7445" s="6"/>
      <c r="AJ7445" s="6"/>
      <c r="AK7445" s="6"/>
      <c r="AL7445" s="6"/>
      <c r="AM7445" s="6"/>
      <c r="AN7445" s="6"/>
      <c r="AO7445" s="6"/>
      <c r="AP7445" s="6"/>
      <c r="AQ7445" s="6"/>
      <c r="AR7445" s="6"/>
      <c r="AS7445" s="6"/>
      <c r="AT7445" s="6"/>
      <c r="AU7445" s="6"/>
      <c r="AV7445" s="6"/>
      <c r="AW7445" s="6"/>
      <c r="AX7445" s="6"/>
      <c r="AY7445" s="6"/>
      <c r="AZ7445" s="6"/>
      <c r="BA7445" s="6"/>
      <c r="BB7445" s="6"/>
      <c r="BC7445" s="6"/>
      <c r="BD7445" s="6"/>
      <c r="BE7445" s="6"/>
      <c r="BF7445" s="6"/>
      <c r="BG7445" s="10"/>
    </row>
    <row r="7446" spans="34:59" x14ac:dyDescent="0.25">
      <c r="AH7446" s="10"/>
      <c r="AI7446" s="6"/>
    </row>
    <row r="7447" spans="34:59" x14ac:dyDescent="0.25">
      <c r="AH7447" s="6"/>
      <c r="AI7447" s="6"/>
      <c r="AJ7447" s="6"/>
      <c r="AK7447" s="6"/>
      <c r="AL7447" s="6"/>
      <c r="AM7447" s="6"/>
      <c r="AN7447" s="6"/>
      <c r="AO7447" s="6"/>
      <c r="AP7447" s="6"/>
      <c r="AQ7447" s="6"/>
      <c r="AR7447" s="6"/>
      <c r="AS7447" s="6"/>
      <c r="AT7447" s="6"/>
      <c r="AU7447" s="6"/>
      <c r="AV7447" s="6"/>
      <c r="AW7447" s="6"/>
      <c r="AX7447" s="6"/>
      <c r="AY7447" s="6"/>
      <c r="AZ7447" s="6"/>
      <c r="BA7447" s="6"/>
      <c r="BB7447" s="6"/>
      <c r="BC7447" s="6"/>
      <c r="BD7447" s="6"/>
      <c r="BE7447" s="6"/>
      <c r="BF7447" s="6"/>
      <c r="BG7447" s="6"/>
    </row>
    <row r="7448" spans="34:59" x14ac:dyDescent="0.25">
      <c r="AH7448" s="10"/>
      <c r="AI7448" s="6"/>
      <c r="AJ7448" s="10"/>
      <c r="AK7448" s="10"/>
      <c r="AL7448" s="10"/>
      <c r="AM7448" s="10"/>
      <c r="AN7448" s="10"/>
      <c r="AO7448" s="10"/>
      <c r="AP7448" s="10"/>
      <c r="AQ7448" s="10"/>
      <c r="AR7448" s="10"/>
      <c r="AS7448" s="10"/>
      <c r="AT7448" s="10"/>
      <c r="AU7448" s="10"/>
      <c r="AV7448" s="10"/>
      <c r="AW7448" s="10"/>
      <c r="AX7448" s="10"/>
      <c r="AY7448" s="10"/>
      <c r="AZ7448" s="10"/>
      <c r="BA7448" s="10"/>
      <c r="BB7448" s="10"/>
      <c r="BC7448" s="10"/>
      <c r="BD7448" s="10"/>
      <c r="BE7448" s="10"/>
      <c r="BF7448" s="10"/>
      <c r="BG7448" s="6"/>
    </row>
    <row r="7449" spans="34:59" x14ac:dyDescent="0.25">
      <c r="AH7449" s="6"/>
      <c r="AI7449" s="6"/>
      <c r="AJ7449" s="6"/>
      <c r="AK7449" s="6"/>
      <c r="AL7449" s="6"/>
      <c r="AM7449" s="6"/>
      <c r="AN7449" s="6"/>
      <c r="AO7449" s="6"/>
      <c r="AP7449" s="6"/>
      <c r="AQ7449" s="6"/>
      <c r="AR7449" s="6"/>
      <c r="AS7449" s="6"/>
      <c r="AT7449" s="6"/>
      <c r="AU7449" s="6"/>
      <c r="AV7449" s="6"/>
      <c r="AW7449" s="6"/>
      <c r="AX7449" s="6"/>
      <c r="AY7449" s="6"/>
      <c r="AZ7449" s="6"/>
      <c r="BA7449" s="6"/>
      <c r="BB7449" s="6"/>
      <c r="BC7449" s="6"/>
      <c r="BD7449" s="6"/>
      <c r="BE7449" s="6"/>
      <c r="BF7449" s="6"/>
      <c r="BG7449" s="10"/>
    </row>
    <row r="7450" spans="34:59" x14ac:dyDescent="0.25">
      <c r="AH7450" s="10"/>
      <c r="AI7450" s="6"/>
    </row>
    <row r="7451" spans="34:59" x14ac:dyDescent="0.25">
      <c r="AH7451" s="6"/>
      <c r="AI7451" s="6"/>
      <c r="AJ7451" s="6"/>
      <c r="AK7451" s="6"/>
      <c r="AL7451" s="6"/>
      <c r="AM7451" s="6"/>
      <c r="AN7451" s="6"/>
      <c r="AO7451" s="6"/>
      <c r="AP7451" s="6"/>
      <c r="AQ7451" s="6"/>
      <c r="AR7451" s="6"/>
      <c r="AS7451" s="6"/>
      <c r="AT7451" s="6"/>
      <c r="AU7451" s="6"/>
      <c r="AV7451" s="6"/>
      <c r="AW7451" s="6"/>
      <c r="AX7451" s="6"/>
      <c r="AY7451" s="6"/>
      <c r="AZ7451" s="6"/>
      <c r="BA7451" s="6"/>
      <c r="BB7451" s="6"/>
      <c r="BC7451" s="6"/>
      <c r="BD7451" s="6"/>
      <c r="BE7451" s="6"/>
      <c r="BF7451" s="6"/>
      <c r="BG7451" s="6"/>
    </row>
    <row r="7452" spans="34:59" x14ac:dyDescent="0.25">
      <c r="AH7452" s="10"/>
      <c r="AI7452" s="6"/>
      <c r="AJ7452" s="10"/>
      <c r="AK7452" s="10"/>
      <c r="AL7452" s="10"/>
      <c r="AM7452" s="10"/>
      <c r="AN7452" s="10"/>
      <c r="AO7452" s="10"/>
      <c r="AP7452" s="10"/>
      <c r="AQ7452" s="10"/>
      <c r="AR7452" s="10"/>
      <c r="AS7452" s="10"/>
      <c r="AT7452" s="10"/>
      <c r="AU7452" s="10"/>
      <c r="AV7452" s="10"/>
      <c r="AW7452" s="10"/>
      <c r="AX7452" s="10"/>
      <c r="AY7452" s="10"/>
      <c r="AZ7452" s="10"/>
      <c r="BA7452" s="10"/>
      <c r="BB7452" s="10"/>
      <c r="BC7452" s="10"/>
      <c r="BD7452" s="10"/>
      <c r="BE7452" s="10"/>
      <c r="BF7452" s="10"/>
      <c r="BG7452" s="6"/>
    </row>
    <row r="7453" spans="34:59" x14ac:dyDescent="0.25">
      <c r="AH7453" s="6"/>
      <c r="AI7453" s="6"/>
      <c r="AJ7453" s="6"/>
      <c r="AK7453" s="6"/>
      <c r="AL7453" s="6"/>
      <c r="AM7453" s="6"/>
      <c r="AN7453" s="6"/>
      <c r="AO7453" s="6"/>
      <c r="AP7453" s="6"/>
      <c r="AQ7453" s="6"/>
      <c r="AR7453" s="6"/>
      <c r="AS7453" s="6"/>
      <c r="AT7453" s="6"/>
      <c r="AU7453" s="6"/>
      <c r="AV7453" s="6"/>
      <c r="AW7453" s="6"/>
      <c r="AX7453" s="6"/>
      <c r="AY7453" s="6"/>
      <c r="AZ7453" s="6"/>
      <c r="BA7453" s="6"/>
      <c r="BB7453" s="6"/>
      <c r="BC7453" s="6"/>
      <c r="BD7453" s="6"/>
      <c r="BE7453" s="6"/>
      <c r="BF7453" s="6"/>
      <c r="BG7453" s="10"/>
    </row>
    <row r="7454" spans="34:59" x14ac:dyDescent="0.25">
      <c r="AH7454" s="10"/>
      <c r="AI7454" s="6"/>
    </row>
    <row r="7455" spans="34:59" x14ac:dyDescent="0.25">
      <c r="AH7455" s="6"/>
      <c r="AI7455" s="6"/>
      <c r="AJ7455" s="6"/>
      <c r="AK7455" s="6"/>
      <c r="AL7455" s="6"/>
      <c r="AM7455" s="6"/>
      <c r="AN7455" s="6"/>
      <c r="AO7455" s="6"/>
      <c r="AP7455" s="6"/>
      <c r="AQ7455" s="6"/>
      <c r="AR7455" s="6"/>
      <c r="AS7455" s="6"/>
      <c r="AT7455" s="6"/>
      <c r="AU7455" s="6"/>
      <c r="AV7455" s="6"/>
      <c r="AW7455" s="6"/>
      <c r="AX7455" s="6"/>
      <c r="AY7455" s="6"/>
      <c r="AZ7455" s="6"/>
      <c r="BA7455" s="6"/>
      <c r="BB7455" s="6"/>
      <c r="BC7455" s="6"/>
      <c r="BD7455" s="6"/>
      <c r="BE7455" s="6"/>
      <c r="BF7455" s="6"/>
      <c r="BG7455" s="6"/>
    </row>
    <row r="7456" spans="34:59" x14ac:dyDescent="0.25">
      <c r="AH7456" s="10"/>
      <c r="AI7456" s="6"/>
      <c r="AJ7456" s="10"/>
      <c r="AK7456" s="10"/>
      <c r="AL7456" s="10"/>
      <c r="AM7456" s="10"/>
      <c r="AN7456" s="10"/>
      <c r="AO7456" s="10"/>
      <c r="AP7456" s="10"/>
      <c r="AQ7456" s="10"/>
      <c r="AR7456" s="10"/>
      <c r="AS7456" s="10"/>
      <c r="AT7456" s="10"/>
      <c r="AU7456" s="10"/>
      <c r="AV7456" s="10"/>
      <c r="AW7456" s="10"/>
      <c r="AX7456" s="10"/>
      <c r="AY7456" s="10"/>
      <c r="AZ7456" s="10"/>
      <c r="BA7456" s="10"/>
      <c r="BB7456" s="10"/>
      <c r="BC7456" s="10"/>
      <c r="BD7456" s="10"/>
      <c r="BE7456" s="10"/>
      <c r="BF7456" s="10"/>
      <c r="BG7456" s="6"/>
    </row>
    <row r="7457" spans="34:59" x14ac:dyDescent="0.25">
      <c r="AH7457" s="6"/>
      <c r="AI7457" s="6"/>
      <c r="AJ7457" s="6"/>
      <c r="AK7457" s="6"/>
      <c r="AL7457" s="6"/>
      <c r="AM7457" s="6"/>
      <c r="AN7457" s="6"/>
      <c r="AO7457" s="6"/>
      <c r="AP7457" s="6"/>
      <c r="AQ7457" s="6"/>
      <c r="AR7457" s="6"/>
      <c r="AS7457" s="6"/>
      <c r="AT7457" s="6"/>
      <c r="AU7457" s="6"/>
      <c r="AV7457" s="6"/>
      <c r="AW7457" s="6"/>
      <c r="AX7457" s="6"/>
      <c r="AY7457" s="6"/>
      <c r="AZ7457" s="6"/>
      <c r="BA7457" s="6"/>
      <c r="BB7457" s="6"/>
      <c r="BC7457" s="6"/>
      <c r="BD7457" s="6"/>
      <c r="BE7457" s="6"/>
      <c r="BF7457" s="6"/>
      <c r="BG7457" s="10"/>
    </row>
    <row r="7458" spans="34:59" x14ac:dyDescent="0.25">
      <c r="AH7458" s="10"/>
      <c r="AI7458" s="6"/>
    </row>
    <row r="7459" spans="34:59" x14ac:dyDescent="0.25">
      <c r="AH7459" s="6"/>
      <c r="AI7459" s="6"/>
      <c r="AJ7459" s="6"/>
      <c r="AK7459" s="6"/>
      <c r="AL7459" s="6"/>
      <c r="AM7459" s="6"/>
      <c r="AN7459" s="6"/>
      <c r="AO7459" s="6"/>
      <c r="AP7459" s="6"/>
      <c r="AQ7459" s="6"/>
      <c r="AR7459" s="6"/>
      <c r="AS7459" s="6"/>
      <c r="AT7459" s="6"/>
      <c r="AU7459" s="6"/>
      <c r="AV7459" s="6"/>
      <c r="AW7459" s="6"/>
      <c r="AX7459" s="6"/>
      <c r="AY7459" s="6"/>
      <c r="AZ7459" s="6"/>
      <c r="BA7459" s="6"/>
      <c r="BB7459" s="6"/>
      <c r="BC7459" s="6"/>
      <c r="BD7459" s="6"/>
      <c r="BE7459" s="6"/>
      <c r="BF7459" s="6"/>
      <c r="BG7459" s="6"/>
    </row>
    <row r="7460" spans="34:59" x14ac:dyDescent="0.25">
      <c r="AH7460" s="10"/>
      <c r="AI7460" s="6"/>
      <c r="AJ7460" s="10"/>
      <c r="AK7460" s="10"/>
      <c r="AL7460" s="10"/>
      <c r="AM7460" s="10"/>
      <c r="AN7460" s="10"/>
      <c r="AO7460" s="10"/>
      <c r="AP7460" s="10"/>
      <c r="AQ7460" s="10"/>
      <c r="AR7460" s="10"/>
      <c r="AS7460" s="10"/>
      <c r="AT7460" s="10"/>
      <c r="AU7460" s="10"/>
      <c r="AV7460" s="10"/>
      <c r="AW7460" s="10"/>
      <c r="AX7460" s="10"/>
      <c r="AY7460" s="10"/>
      <c r="AZ7460" s="10"/>
      <c r="BA7460" s="10"/>
      <c r="BB7460" s="10"/>
      <c r="BC7460" s="10"/>
      <c r="BD7460" s="10"/>
      <c r="BE7460" s="10"/>
      <c r="BF7460" s="10"/>
      <c r="BG7460" s="6"/>
    </row>
    <row r="7461" spans="34:59" x14ac:dyDescent="0.25">
      <c r="AH7461" s="6"/>
      <c r="AI7461" s="6"/>
      <c r="AJ7461" s="6"/>
      <c r="AK7461" s="6"/>
      <c r="AL7461" s="6"/>
      <c r="AM7461" s="6"/>
      <c r="AN7461" s="6"/>
      <c r="AO7461" s="6"/>
      <c r="AP7461" s="6"/>
      <c r="AQ7461" s="6"/>
      <c r="AR7461" s="6"/>
      <c r="AS7461" s="6"/>
      <c r="AT7461" s="6"/>
      <c r="AU7461" s="6"/>
      <c r="AV7461" s="6"/>
      <c r="AW7461" s="6"/>
      <c r="AX7461" s="6"/>
      <c r="AY7461" s="6"/>
      <c r="AZ7461" s="6"/>
      <c r="BA7461" s="6"/>
      <c r="BB7461" s="6"/>
      <c r="BC7461" s="6"/>
      <c r="BD7461" s="6"/>
      <c r="BE7461" s="6"/>
      <c r="BF7461" s="6"/>
      <c r="BG7461" s="10"/>
    </row>
    <row r="7462" spans="34:59" x14ac:dyDescent="0.25">
      <c r="AH7462" s="10"/>
      <c r="AI7462" s="6"/>
    </row>
    <row r="7463" spans="34:59" x14ac:dyDescent="0.25">
      <c r="AH7463" s="6"/>
      <c r="AI7463" s="6"/>
      <c r="AJ7463" s="6"/>
      <c r="AK7463" s="6"/>
      <c r="AL7463" s="6"/>
      <c r="AM7463" s="6"/>
      <c r="AN7463" s="6"/>
      <c r="AO7463" s="6"/>
      <c r="AP7463" s="6"/>
      <c r="AQ7463" s="6"/>
      <c r="AR7463" s="6"/>
      <c r="AS7463" s="6"/>
      <c r="AT7463" s="6"/>
      <c r="AU7463" s="6"/>
      <c r="AV7463" s="6"/>
      <c r="AW7463" s="6"/>
      <c r="AX7463" s="6"/>
      <c r="AY7463" s="6"/>
      <c r="AZ7463" s="6"/>
      <c r="BA7463" s="6"/>
      <c r="BB7463" s="6"/>
      <c r="BC7463" s="6"/>
      <c r="BD7463" s="6"/>
      <c r="BE7463" s="6"/>
      <c r="BF7463" s="6"/>
      <c r="BG7463" s="6"/>
    </row>
    <row r="7464" spans="34:59" x14ac:dyDescent="0.25">
      <c r="AH7464" s="10"/>
      <c r="AI7464" s="6"/>
      <c r="AJ7464" s="10"/>
      <c r="AK7464" s="10"/>
      <c r="AL7464" s="10"/>
      <c r="AM7464" s="10"/>
      <c r="AN7464" s="10"/>
      <c r="AO7464" s="10"/>
      <c r="AP7464" s="10"/>
      <c r="AQ7464" s="10"/>
      <c r="AR7464" s="10"/>
      <c r="AS7464" s="10"/>
      <c r="AT7464" s="10"/>
      <c r="AU7464" s="10"/>
      <c r="AV7464" s="10"/>
      <c r="AW7464" s="10"/>
      <c r="AX7464" s="10"/>
      <c r="AY7464" s="10"/>
      <c r="AZ7464" s="10"/>
      <c r="BA7464" s="10"/>
      <c r="BB7464" s="10"/>
      <c r="BC7464" s="10"/>
      <c r="BD7464" s="10"/>
      <c r="BE7464" s="10"/>
      <c r="BF7464" s="10"/>
      <c r="BG7464" s="6"/>
    </row>
    <row r="7465" spans="34:59" x14ac:dyDescent="0.25">
      <c r="AH7465" s="6"/>
      <c r="AI7465" s="6"/>
      <c r="AJ7465" s="6"/>
      <c r="AK7465" s="6"/>
      <c r="AL7465" s="6"/>
      <c r="AM7465" s="6"/>
      <c r="AN7465" s="6"/>
      <c r="AO7465" s="6"/>
      <c r="AP7465" s="6"/>
      <c r="AQ7465" s="6"/>
      <c r="AR7465" s="6"/>
      <c r="AS7465" s="6"/>
      <c r="AT7465" s="6"/>
      <c r="AU7465" s="6"/>
      <c r="AV7465" s="6"/>
      <c r="AW7465" s="6"/>
      <c r="AX7465" s="6"/>
      <c r="AY7465" s="6"/>
      <c r="AZ7465" s="6"/>
      <c r="BA7465" s="6"/>
      <c r="BB7465" s="6"/>
      <c r="BC7465" s="6"/>
      <c r="BD7465" s="6"/>
      <c r="BE7465" s="6"/>
      <c r="BF7465" s="6"/>
      <c r="BG7465" s="10"/>
    </row>
    <row r="7466" spans="34:59" x14ac:dyDescent="0.25">
      <c r="AH7466" s="10"/>
      <c r="AI7466" s="6"/>
    </row>
    <row r="7467" spans="34:59" x14ac:dyDescent="0.25">
      <c r="AH7467" s="6"/>
      <c r="AI7467" s="6"/>
      <c r="AJ7467" s="6"/>
      <c r="AK7467" s="6"/>
      <c r="AL7467" s="6"/>
      <c r="AM7467" s="6"/>
      <c r="AN7467" s="6"/>
      <c r="AO7467" s="6"/>
      <c r="AP7467" s="6"/>
      <c r="AQ7467" s="6"/>
      <c r="AR7467" s="6"/>
      <c r="AS7467" s="6"/>
      <c r="AT7467" s="6"/>
      <c r="AU7467" s="6"/>
      <c r="AV7467" s="6"/>
      <c r="AW7467" s="6"/>
      <c r="AX7467" s="6"/>
      <c r="AY7467" s="6"/>
      <c r="AZ7467" s="6"/>
      <c r="BA7467" s="6"/>
      <c r="BB7467" s="6"/>
      <c r="BC7467" s="6"/>
      <c r="BD7467" s="6"/>
      <c r="BE7467" s="6"/>
      <c r="BF7467" s="6"/>
      <c r="BG7467" s="6"/>
    </row>
    <row r="7468" spans="34:59" x14ac:dyDescent="0.25">
      <c r="AH7468" s="10"/>
      <c r="AI7468" s="6"/>
      <c r="AJ7468" s="10"/>
      <c r="AK7468" s="10"/>
      <c r="AL7468" s="10"/>
      <c r="AM7468" s="10"/>
      <c r="AN7468" s="10"/>
      <c r="AO7468" s="10"/>
      <c r="AP7468" s="10"/>
      <c r="AQ7468" s="10"/>
      <c r="AR7468" s="10"/>
      <c r="AS7468" s="10"/>
      <c r="AT7468" s="10"/>
      <c r="AU7468" s="10"/>
      <c r="AV7468" s="10"/>
      <c r="AW7468" s="10"/>
      <c r="AX7468" s="10"/>
      <c r="AY7468" s="10"/>
      <c r="AZ7468" s="10"/>
      <c r="BA7468" s="10"/>
      <c r="BB7468" s="10"/>
      <c r="BC7468" s="10"/>
      <c r="BD7468" s="10"/>
      <c r="BE7468" s="10"/>
      <c r="BF7468" s="10"/>
      <c r="BG7468" s="6"/>
    </row>
    <row r="7469" spans="34:59" x14ac:dyDescent="0.25">
      <c r="AH7469" s="6"/>
      <c r="AI7469" s="6"/>
      <c r="AJ7469" s="6"/>
      <c r="AK7469" s="6"/>
      <c r="AL7469" s="6"/>
      <c r="AM7469" s="6"/>
      <c r="AN7469" s="6"/>
      <c r="AO7469" s="6"/>
      <c r="AP7469" s="6"/>
      <c r="AQ7469" s="6"/>
      <c r="AR7469" s="6"/>
      <c r="AS7469" s="6"/>
      <c r="AT7469" s="6"/>
      <c r="AU7469" s="6"/>
      <c r="AV7469" s="6"/>
      <c r="AW7469" s="6"/>
      <c r="AX7469" s="6"/>
      <c r="AY7469" s="6"/>
      <c r="AZ7469" s="6"/>
      <c r="BA7469" s="6"/>
      <c r="BB7469" s="6"/>
      <c r="BC7469" s="6"/>
      <c r="BD7469" s="6"/>
      <c r="BE7469" s="6"/>
      <c r="BF7469" s="6"/>
      <c r="BG7469" s="10"/>
    </row>
    <row r="7470" spans="34:59" x14ac:dyDescent="0.25">
      <c r="AH7470" s="10"/>
      <c r="AI7470" s="6"/>
    </row>
    <row r="7471" spans="34:59" x14ac:dyDescent="0.25">
      <c r="AH7471" s="6"/>
      <c r="AI7471" s="6"/>
      <c r="AJ7471" s="6"/>
      <c r="AK7471" s="6"/>
      <c r="AL7471" s="6"/>
      <c r="AM7471" s="6"/>
      <c r="AN7471" s="6"/>
      <c r="AO7471" s="6"/>
      <c r="AP7471" s="6"/>
      <c r="AQ7471" s="6"/>
      <c r="AR7471" s="6"/>
      <c r="AS7471" s="6"/>
      <c r="AT7471" s="6"/>
      <c r="AU7471" s="6"/>
      <c r="AV7471" s="6"/>
      <c r="AW7471" s="6"/>
      <c r="AX7471" s="6"/>
      <c r="AY7471" s="6"/>
      <c r="AZ7471" s="6"/>
      <c r="BA7471" s="6"/>
      <c r="BB7471" s="6"/>
      <c r="BC7471" s="6"/>
      <c r="BD7471" s="6"/>
      <c r="BE7471" s="6"/>
      <c r="BF7471" s="6"/>
      <c r="BG7471" s="6"/>
    </row>
    <row r="7472" spans="34:59" x14ac:dyDescent="0.25">
      <c r="AH7472" s="10"/>
      <c r="AI7472" s="6"/>
      <c r="AJ7472" s="10"/>
      <c r="AK7472" s="10"/>
      <c r="AL7472" s="10"/>
      <c r="AM7472" s="10"/>
      <c r="AN7472" s="10"/>
      <c r="AO7472" s="10"/>
      <c r="AP7472" s="10"/>
      <c r="AQ7472" s="10"/>
      <c r="AR7472" s="10"/>
      <c r="AS7472" s="10"/>
      <c r="AT7472" s="10"/>
      <c r="AU7472" s="10"/>
      <c r="AV7472" s="10"/>
      <c r="AW7472" s="10"/>
      <c r="AX7472" s="10"/>
      <c r="AY7472" s="10"/>
      <c r="AZ7472" s="10"/>
      <c r="BA7472" s="10"/>
      <c r="BB7472" s="10"/>
      <c r="BC7472" s="10"/>
      <c r="BD7472" s="10"/>
      <c r="BE7472" s="10"/>
      <c r="BF7472" s="10"/>
      <c r="BG7472" s="6"/>
    </row>
    <row r="7473" spans="34:59" x14ac:dyDescent="0.25">
      <c r="AH7473" s="6"/>
      <c r="AI7473" s="6"/>
      <c r="AJ7473" s="6"/>
      <c r="AK7473" s="6"/>
      <c r="AL7473" s="6"/>
      <c r="AM7473" s="6"/>
      <c r="AN7473" s="6"/>
      <c r="AO7473" s="6"/>
      <c r="AP7473" s="6"/>
      <c r="AQ7473" s="6"/>
      <c r="AR7473" s="6"/>
      <c r="AS7473" s="6"/>
      <c r="AT7473" s="6"/>
      <c r="AU7473" s="6"/>
      <c r="AV7473" s="6"/>
      <c r="AW7473" s="6"/>
      <c r="AX7473" s="6"/>
      <c r="AY7473" s="6"/>
      <c r="AZ7473" s="6"/>
      <c r="BA7473" s="6"/>
      <c r="BB7473" s="6"/>
      <c r="BC7473" s="6"/>
      <c r="BD7473" s="6"/>
      <c r="BE7473" s="6"/>
      <c r="BF7473" s="6"/>
      <c r="BG7473" s="10"/>
    </row>
    <row r="7474" spans="34:59" x14ac:dyDescent="0.25">
      <c r="AH7474" s="10"/>
      <c r="AI7474" s="6"/>
    </row>
    <row r="7475" spans="34:59" x14ac:dyDescent="0.25">
      <c r="AH7475" s="6"/>
      <c r="AI7475" s="6"/>
      <c r="AJ7475" s="6"/>
      <c r="AK7475" s="6"/>
      <c r="AL7475" s="6"/>
      <c r="AM7475" s="6"/>
      <c r="AN7475" s="6"/>
      <c r="AO7475" s="6"/>
      <c r="AP7475" s="6"/>
      <c r="AQ7475" s="6"/>
      <c r="AR7475" s="6"/>
      <c r="AS7475" s="6"/>
      <c r="AT7475" s="6"/>
      <c r="AU7475" s="6"/>
      <c r="AV7475" s="6"/>
      <c r="AW7475" s="6"/>
      <c r="AX7475" s="6"/>
      <c r="AY7475" s="6"/>
      <c r="AZ7475" s="6"/>
      <c r="BA7475" s="6"/>
      <c r="BB7475" s="6"/>
      <c r="BC7475" s="6"/>
      <c r="BD7475" s="6"/>
      <c r="BE7475" s="6"/>
      <c r="BF7475" s="6"/>
      <c r="BG7475" s="6"/>
    </row>
    <row r="7476" spans="34:59" x14ac:dyDescent="0.25">
      <c r="AH7476" s="10"/>
      <c r="AI7476" s="6"/>
      <c r="AJ7476" s="10"/>
      <c r="AK7476" s="10"/>
      <c r="AL7476" s="10"/>
      <c r="AM7476" s="10"/>
      <c r="AN7476" s="10"/>
      <c r="AO7476" s="10"/>
      <c r="AP7476" s="10"/>
      <c r="AQ7476" s="10"/>
      <c r="AR7476" s="10"/>
      <c r="AS7476" s="10"/>
      <c r="AT7476" s="10"/>
      <c r="AU7476" s="10"/>
      <c r="AV7476" s="10"/>
      <c r="AW7476" s="10"/>
      <c r="AX7476" s="10"/>
      <c r="AY7476" s="10"/>
      <c r="AZ7476" s="10"/>
      <c r="BA7476" s="10"/>
      <c r="BB7476" s="10"/>
      <c r="BC7476" s="10"/>
      <c r="BD7476" s="10"/>
      <c r="BE7476" s="10"/>
      <c r="BF7476" s="10"/>
      <c r="BG7476" s="6"/>
    </row>
    <row r="7477" spans="34:59" x14ac:dyDescent="0.25">
      <c r="AH7477" s="6"/>
      <c r="AI7477" s="6"/>
      <c r="AJ7477" s="6"/>
      <c r="AK7477" s="6"/>
      <c r="AL7477" s="6"/>
      <c r="AM7477" s="6"/>
      <c r="AN7477" s="6"/>
      <c r="AO7477" s="6"/>
      <c r="AP7477" s="6"/>
      <c r="AQ7477" s="6"/>
      <c r="AR7477" s="6"/>
      <c r="AS7477" s="6"/>
      <c r="AT7477" s="6"/>
      <c r="AU7477" s="6"/>
      <c r="AV7477" s="6"/>
      <c r="AW7477" s="6"/>
      <c r="AX7477" s="6"/>
      <c r="AY7477" s="6"/>
      <c r="AZ7477" s="6"/>
      <c r="BA7477" s="6"/>
      <c r="BB7477" s="6"/>
      <c r="BC7477" s="6"/>
      <c r="BD7477" s="6"/>
      <c r="BE7477" s="6"/>
      <c r="BF7477" s="6"/>
      <c r="BG7477" s="10"/>
    </row>
    <row r="7478" spans="34:59" x14ac:dyDescent="0.25">
      <c r="AH7478" s="10"/>
      <c r="AI7478" s="6"/>
    </row>
    <row r="7479" spans="34:59" x14ac:dyDescent="0.25">
      <c r="AH7479" s="6"/>
      <c r="AI7479" s="6"/>
      <c r="AJ7479" s="6"/>
      <c r="AK7479" s="6"/>
      <c r="AL7479" s="6"/>
      <c r="AM7479" s="6"/>
      <c r="AN7479" s="6"/>
      <c r="AO7479" s="6"/>
      <c r="AP7479" s="6"/>
      <c r="AQ7479" s="6"/>
      <c r="AR7479" s="6"/>
      <c r="AS7479" s="6"/>
      <c r="AT7479" s="6"/>
      <c r="AU7479" s="6"/>
      <c r="AV7479" s="6"/>
      <c r="AW7479" s="6"/>
      <c r="AX7479" s="6"/>
      <c r="AY7479" s="6"/>
      <c r="AZ7479" s="6"/>
      <c r="BA7479" s="6"/>
      <c r="BB7479" s="6"/>
      <c r="BC7479" s="6"/>
      <c r="BD7479" s="6"/>
      <c r="BE7479" s="6"/>
      <c r="BF7479" s="6"/>
      <c r="BG7479" s="6"/>
    </row>
    <row r="7480" spans="34:59" x14ac:dyDescent="0.25">
      <c r="AH7480" s="10"/>
      <c r="AI7480" s="6"/>
      <c r="AJ7480" s="10"/>
      <c r="AK7480" s="10"/>
      <c r="AL7480" s="10"/>
      <c r="AM7480" s="10"/>
      <c r="AN7480" s="10"/>
      <c r="AO7480" s="10"/>
      <c r="AP7480" s="10"/>
      <c r="AQ7480" s="10"/>
      <c r="AR7480" s="10"/>
      <c r="AS7480" s="10"/>
      <c r="AT7480" s="10"/>
      <c r="AU7480" s="10"/>
      <c r="AV7480" s="10"/>
      <c r="AW7480" s="10"/>
      <c r="AX7480" s="10"/>
      <c r="AY7480" s="10"/>
      <c r="AZ7480" s="10"/>
      <c r="BA7480" s="10"/>
      <c r="BB7480" s="10"/>
      <c r="BC7480" s="10"/>
      <c r="BD7480" s="10"/>
      <c r="BE7480" s="10"/>
      <c r="BF7480" s="10"/>
      <c r="BG7480" s="6"/>
    </row>
    <row r="7481" spans="34:59" x14ac:dyDescent="0.25">
      <c r="AH7481" s="6"/>
      <c r="AI7481" s="6"/>
      <c r="AJ7481" s="6"/>
      <c r="AK7481" s="6"/>
      <c r="AL7481" s="6"/>
      <c r="AM7481" s="6"/>
      <c r="AN7481" s="6"/>
      <c r="AO7481" s="6"/>
      <c r="AP7481" s="6"/>
      <c r="AQ7481" s="6"/>
      <c r="AR7481" s="6"/>
      <c r="AS7481" s="6"/>
      <c r="AT7481" s="6"/>
      <c r="AU7481" s="6"/>
      <c r="AV7481" s="6"/>
      <c r="AW7481" s="6"/>
      <c r="AX7481" s="6"/>
      <c r="AY7481" s="6"/>
      <c r="AZ7481" s="6"/>
      <c r="BA7481" s="6"/>
      <c r="BB7481" s="6"/>
      <c r="BC7481" s="6"/>
      <c r="BD7481" s="6"/>
      <c r="BE7481" s="6"/>
      <c r="BF7481" s="6"/>
      <c r="BG7481" s="10"/>
    </row>
    <row r="7482" spans="34:59" x14ac:dyDescent="0.25">
      <c r="AH7482" s="10"/>
      <c r="AI7482" s="6"/>
    </row>
    <row r="7483" spans="34:59" x14ac:dyDescent="0.25">
      <c r="AH7483" s="6"/>
      <c r="AI7483" s="6"/>
      <c r="AJ7483" s="6"/>
      <c r="AK7483" s="6"/>
      <c r="AL7483" s="6"/>
      <c r="AM7483" s="6"/>
      <c r="AN7483" s="6"/>
      <c r="AO7483" s="6"/>
      <c r="AP7483" s="6"/>
      <c r="AQ7483" s="6"/>
      <c r="AR7483" s="6"/>
      <c r="AS7483" s="6"/>
      <c r="AT7483" s="6"/>
      <c r="AU7483" s="6"/>
      <c r="AV7483" s="6"/>
      <c r="AW7483" s="6"/>
      <c r="AX7483" s="6"/>
      <c r="AY7483" s="6"/>
      <c r="AZ7483" s="6"/>
      <c r="BA7483" s="6"/>
      <c r="BB7483" s="6"/>
      <c r="BC7483" s="6"/>
      <c r="BD7483" s="6"/>
      <c r="BE7483" s="6"/>
      <c r="BF7483" s="6"/>
      <c r="BG7483" s="6"/>
    </row>
    <row r="7484" spans="34:59" x14ac:dyDescent="0.25">
      <c r="AH7484" s="10"/>
      <c r="AI7484" s="6"/>
      <c r="AJ7484" s="10"/>
      <c r="AK7484" s="10"/>
      <c r="AL7484" s="10"/>
      <c r="AM7484" s="10"/>
      <c r="AN7484" s="10"/>
      <c r="AO7484" s="10"/>
      <c r="AP7484" s="10"/>
      <c r="AQ7484" s="10"/>
      <c r="AR7484" s="10"/>
      <c r="AS7484" s="10"/>
      <c r="AT7484" s="10"/>
      <c r="AU7484" s="10"/>
      <c r="AV7484" s="10"/>
      <c r="AW7484" s="10"/>
      <c r="AX7484" s="10"/>
      <c r="AY7484" s="10"/>
      <c r="AZ7484" s="10"/>
      <c r="BA7484" s="10"/>
      <c r="BB7484" s="10"/>
      <c r="BC7484" s="10"/>
      <c r="BD7484" s="10"/>
      <c r="BE7484" s="10"/>
      <c r="BF7484" s="10"/>
      <c r="BG7484" s="6"/>
    </row>
    <row r="7485" spans="34:59" x14ac:dyDescent="0.25">
      <c r="AH7485" s="6"/>
      <c r="AI7485" s="6"/>
      <c r="AJ7485" s="6"/>
      <c r="AK7485" s="6"/>
      <c r="AL7485" s="6"/>
      <c r="AM7485" s="6"/>
      <c r="AN7485" s="6"/>
      <c r="AO7485" s="6"/>
      <c r="AP7485" s="6"/>
      <c r="AQ7485" s="6"/>
      <c r="AR7485" s="6"/>
      <c r="AS7485" s="6"/>
      <c r="AT7485" s="6"/>
      <c r="AU7485" s="6"/>
      <c r="AV7485" s="6"/>
      <c r="AW7485" s="6"/>
      <c r="AX7485" s="6"/>
      <c r="AY7485" s="6"/>
      <c r="AZ7485" s="6"/>
      <c r="BA7485" s="6"/>
      <c r="BB7485" s="6"/>
      <c r="BC7485" s="6"/>
      <c r="BD7485" s="6"/>
      <c r="BE7485" s="6"/>
      <c r="BF7485" s="6"/>
      <c r="BG7485" s="10"/>
    </row>
    <row r="7486" spans="34:59" x14ac:dyDescent="0.25">
      <c r="AH7486" s="10"/>
      <c r="AI7486" s="6"/>
    </row>
    <row r="7487" spans="34:59" x14ac:dyDescent="0.25">
      <c r="AH7487" s="6"/>
      <c r="AI7487" s="6"/>
      <c r="AJ7487" s="6"/>
      <c r="AK7487" s="6"/>
      <c r="AL7487" s="6"/>
      <c r="AM7487" s="6"/>
      <c r="AN7487" s="6"/>
      <c r="AO7487" s="6"/>
      <c r="AP7487" s="6"/>
      <c r="AQ7487" s="6"/>
      <c r="AR7487" s="6"/>
      <c r="AS7487" s="6"/>
      <c r="AT7487" s="6"/>
      <c r="AU7487" s="6"/>
      <c r="AV7487" s="6"/>
      <c r="AW7487" s="6"/>
      <c r="AX7487" s="6"/>
      <c r="AY7487" s="6"/>
      <c r="AZ7487" s="6"/>
      <c r="BA7487" s="6"/>
      <c r="BB7487" s="6"/>
      <c r="BC7487" s="6"/>
      <c r="BD7487" s="6"/>
      <c r="BE7487" s="6"/>
      <c r="BF7487" s="6"/>
      <c r="BG7487" s="6"/>
    </row>
    <row r="7488" spans="34:59" x14ac:dyDescent="0.25">
      <c r="AH7488" s="10"/>
      <c r="AI7488" s="6"/>
      <c r="AJ7488" s="10"/>
      <c r="AK7488" s="10"/>
      <c r="AL7488" s="10"/>
      <c r="AM7488" s="10"/>
      <c r="AN7488" s="10"/>
      <c r="AO7488" s="10"/>
      <c r="AP7488" s="10"/>
      <c r="AQ7488" s="10"/>
      <c r="AR7488" s="10"/>
      <c r="AS7488" s="10"/>
      <c r="AT7488" s="10"/>
      <c r="AU7488" s="10"/>
      <c r="AV7488" s="10"/>
      <c r="AW7488" s="10"/>
      <c r="AX7488" s="10"/>
      <c r="AY7488" s="10"/>
      <c r="AZ7488" s="10"/>
      <c r="BA7488" s="10"/>
      <c r="BB7488" s="10"/>
      <c r="BC7488" s="10"/>
      <c r="BD7488" s="10"/>
      <c r="BE7488" s="10"/>
      <c r="BF7488" s="10"/>
      <c r="BG7488" s="6"/>
    </row>
    <row r="7489" spans="34:59" x14ac:dyDescent="0.25">
      <c r="AH7489" s="6"/>
      <c r="AI7489" s="6"/>
      <c r="AJ7489" s="6"/>
      <c r="AK7489" s="6"/>
      <c r="AL7489" s="6"/>
      <c r="AM7489" s="6"/>
      <c r="AN7489" s="6"/>
      <c r="AO7489" s="6"/>
      <c r="AP7489" s="6"/>
      <c r="AQ7489" s="6"/>
      <c r="AR7489" s="6"/>
      <c r="AS7489" s="6"/>
      <c r="AT7489" s="6"/>
      <c r="AU7489" s="6"/>
      <c r="AV7489" s="6"/>
      <c r="AW7489" s="6"/>
      <c r="AX7489" s="6"/>
      <c r="AY7489" s="6"/>
      <c r="AZ7489" s="6"/>
      <c r="BA7489" s="6"/>
      <c r="BB7489" s="6"/>
      <c r="BC7489" s="6"/>
      <c r="BD7489" s="6"/>
      <c r="BE7489" s="6"/>
      <c r="BF7489" s="6"/>
      <c r="BG7489" s="10"/>
    </row>
    <row r="7490" spans="34:59" x14ac:dyDescent="0.25">
      <c r="AH7490" s="10"/>
      <c r="AI7490" s="6"/>
    </row>
    <row r="7491" spans="34:59" x14ac:dyDescent="0.25">
      <c r="AH7491" s="6"/>
      <c r="AI7491" s="6"/>
      <c r="AJ7491" s="6"/>
      <c r="AK7491" s="6"/>
      <c r="AL7491" s="6"/>
      <c r="AM7491" s="6"/>
      <c r="AN7491" s="6"/>
      <c r="AO7491" s="6"/>
      <c r="AP7491" s="6"/>
      <c r="AQ7491" s="6"/>
      <c r="AR7491" s="6"/>
      <c r="AS7491" s="6"/>
      <c r="AT7491" s="6"/>
      <c r="AU7491" s="6"/>
      <c r="AV7491" s="6"/>
      <c r="AW7491" s="6"/>
      <c r="AX7491" s="6"/>
      <c r="AY7491" s="6"/>
      <c r="AZ7491" s="6"/>
      <c r="BA7491" s="6"/>
      <c r="BB7491" s="6"/>
      <c r="BC7491" s="6"/>
      <c r="BD7491" s="6"/>
      <c r="BE7491" s="6"/>
      <c r="BF7491" s="6"/>
      <c r="BG7491" s="6"/>
    </row>
    <row r="7492" spans="34:59" x14ac:dyDescent="0.25">
      <c r="AH7492" s="10"/>
      <c r="AI7492" s="6"/>
      <c r="AJ7492" s="10"/>
      <c r="AK7492" s="10"/>
      <c r="AL7492" s="10"/>
      <c r="AM7492" s="10"/>
      <c r="AN7492" s="10"/>
      <c r="AO7492" s="10"/>
      <c r="AP7492" s="10"/>
      <c r="AQ7492" s="10"/>
      <c r="AR7492" s="10"/>
      <c r="AS7492" s="10"/>
      <c r="AT7492" s="10"/>
      <c r="AU7492" s="10"/>
      <c r="AV7492" s="10"/>
      <c r="AW7492" s="10"/>
      <c r="AX7492" s="10"/>
      <c r="AY7492" s="10"/>
      <c r="AZ7492" s="10"/>
      <c r="BA7492" s="10"/>
      <c r="BB7492" s="10"/>
      <c r="BC7492" s="10"/>
      <c r="BD7492" s="10"/>
      <c r="BE7492" s="10"/>
      <c r="BF7492" s="10"/>
      <c r="BG7492" s="6"/>
    </row>
    <row r="7493" spans="34:59" x14ac:dyDescent="0.25">
      <c r="AH7493" s="6"/>
      <c r="AI7493" s="6"/>
      <c r="AJ7493" s="6"/>
      <c r="AK7493" s="6"/>
      <c r="AL7493" s="6"/>
      <c r="AM7493" s="6"/>
      <c r="AN7493" s="6"/>
      <c r="AO7493" s="6"/>
      <c r="AP7493" s="6"/>
      <c r="AQ7493" s="6"/>
      <c r="AR7493" s="6"/>
      <c r="AS7493" s="6"/>
      <c r="AT7493" s="6"/>
      <c r="AU7493" s="6"/>
      <c r="AV7493" s="6"/>
      <c r="AW7493" s="6"/>
      <c r="AX7493" s="6"/>
      <c r="AY7493" s="6"/>
      <c r="AZ7493" s="6"/>
      <c r="BA7493" s="6"/>
      <c r="BB7493" s="6"/>
      <c r="BC7493" s="6"/>
      <c r="BD7493" s="6"/>
      <c r="BE7493" s="6"/>
      <c r="BF7493" s="6"/>
      <c r="BG7493" s="10"/>
    </row>
    <row r="7494" spans="34:59" x14ac:dyDescent="0.25">
      <c r="AH7494" s="10"/>
      <c r="AI7494" s="6"/>
    </row>
    <row r="7495" spans="34:59" x14ac:dyDescent="0.25">
      <c r="AH7495" s="6"/>
      <c r="AI7495" s="6"/>
      <c r="AJ7495" s="6"/>
      <c r="AK7495" s="6"/>
      <c r="AL7495" s="6"/>
      <c r="AM7495" s="6"/>
      <c r="AN7495" s="6"/>
      <c r="AO7495" s="6"/>
      <c r="AP7495" s="6"/>
      <c r="AQ7495" s="6"/>
      <c r="AR7495" s="6"/>
      <c r="AS7495" s="6"/>
      <c r="AT7495" s="6"/>
      <c r="AU7495" s="6"/>
      <c r="AV7495" s="6"/>
      <c r="AW7495" s="6"/>
      <c r="AX7495" s="6"/>
      <c r="AY7495" s="6"/>
      <c r="AZ7495" s="6"/>
      <c r="BA7495" s="6"/>
      <c r="BB7495" s="6"/>
      <c r="BC7495" s="6"/>
      <c r="BD7495" s="6"/>
      <c r="BE7495" s="6"/>
      <c r="BF7495" s="6"/>
      <c r="BG7495" s="6"/>
    </row>
    <row r="7496" spans="34:59" x14ac:dyDescent="0.25">
      <c r="AH7496" s="10"/>
      <c r="AI7496" s="6"/>
      <c r="AJ7496" s="10"/>
      <c r="AK7496" s="10"/>
      <c r="AL7496" s="10"/>
      <c r="AM7496" s="10"/>
      <c r="AN7496" s="10"/>
      <c r="AO7496" s="10"/>
      <c r="AP7496" s="10"/>
      <c r="AQ7496" s="10"/>
      <c r="AR7496" s="10"/>
      <c r="AS7496" s="10"/>
      <c r="AT7496" s="10"/>
      <c r="AU7496" s="10"/>
      <c r="AV7496" s="10"/>
      <c r="AW7496" s="10"/>
      <c r="AX7496" s="10"/>
      <c r="AY7496" s="10"/>
      <c r="AZ7496" s="10"/>
      <c r="BA7496" s="10"/>
      <c r="BB7496" s="10"/>
      <c r="BC7496" s="10"/>
      <c r="BD7496" s="10"/>
      <c r="BE7496" s="10"/>
      <c r="BF7496" s="10"/>
      <c r="BG7496" s="6"/>
    </row>
    <row r="7497" spans="34:59" x14ac:dyDescent="0.25">
      <c r="AH7497" s="6"/>
      <c r="AI7497" s="6"/>
      <c r="AJ7497" s="6"/>
      <c r="AK7497" s="6"/>
      <c r="AL7497" s="6"/>
      <c r="AM7497" s="6"/>
      <c r="AN7497" s="6"/>
      <c r="AO7497" s="6"/>
      <c r="AP7497" s="6"/>
      <c r="AQ7497" s="6"/>
      <c r="AR7497" s="6"/>
      <c r="AS7497" s="6"/>
      <c r="AT7497" s="6"/>
      <c r="AU7497" s="6"/>
      <c r="AV7497" s="6"/>
      <c r="AW7497" s="6"/>
      <c r="AX7497" s="6"/>
      <c r="AY7497" s="6"/>
      <c r="AZ7497" s="6"/>
      <c r="BA7497" s="6"/>
      <c r="BB7497" s="6"/>
      <c r="BC7497" s="6"/>
      <c r="BD7497" s="6"/>
      <c r="BE7497" s="6"/>
      <c r="BF7497" s="6"/>
      <c r="BG7497" s="10"/>
    </row>
    <row r="7498" spans="34:59" x14ac:dyDescent="0.25">
      <c r="AH7498" s="10"/>
      <c r="AI7498" s="6"/>
    </row>
    <row r="7499" spans="34:59" x14ac:dyDescent="0.25">
      <c r="AH7499" s="6"/>
      <c r="AI7499" s="6"/>
      <c r="AJ7499" s="6"/>
      <c r="AK7499" s="6"/>
      <c r="AL7499" s="6"/>
      <c r="AM7499" s="6"/>
      <c r="AN7499" s="6"/>
      <c r="AO7499" s="6"/>
      <c r="AP7499" s="6"/>
      <c r="AQ7499" s="6"/>
      <c r="AR7499" s="6"/>
      <c r="AS7499" s="6"/>
      <c r="AT7499" s="6"/>
      <c r="AU7499" s="6"/>
      <c r="AV7499" s="6"/>
      <c r="AW7499" s="6"/>
      <c r="AX7499" s="6"/>
      <c r="AY7499" s="6"/>
      <c r="AZ7499" s="6"/>
      <c r="BA7499" s="6"/>
      <c r="BB7499" s="6"/>
      <c r="BC7499" s="6"/>
      <c r="BD7499" s="6"/>
      <c r="BE7499" s="6"/>
      <c r="BF7499" s="6"/>
      <c r="BG7499" s="6"/>
    </row>
    <row r="7500" spans="34:59" x14ac:dyDescent="0.25">
      <c r="AH7500" s="10"/>
      <c r="AI7500" s="6"/>
      <c r="AJ7500" s="10"/>
      <c r="AK7500" s="10"/>
      <c r="AL7500" s="10"/>
      <c r="AM7500" s="10"/>
      <c r="AN7500" s="10"/>
      <c r="AO7500" s="10"/>
      <c r="AP7500" s="10"/>
      <c r="AQ7500" s="10"/>
      <c r="AR7500" s="10"/>
      <c r="AS7500" s="10"/>
      <c r="AT7500" s="10"/>
      <c r="AU7500" s="10"/>
      <c r="AV7500" s="10"/>
      <c r="AW7500" s="10"/>
      <c r="AX7500" s="10"/>
      <c r="AY7500" s="10"/>
      <c r="AZ7500" s="10"/>
      <c r="BA7500" s="10"/>
      <c r="BB7500" s="10"/>
      <c r="BC7500" s="10"/>
      <c r="BD7500" s="10"/>
      <c r="BE7500" s="10"/>
      <c r="BF7500" s="10"/>
      <c r="BG7500" s="6"/>
    </row>
    <row r="7501" spans="34:59" x14ac:dyDescent="0.25">
      <c r="AH7501" s="6"/>
      <c r="AI7501" s="6"/>
      <c r="AJ7501" s="6"/>
      <c r="AK7501" s="6"/>
      <c r="AL7501" s="6"/>
      <c r="AM7501" s="6"/>
      <c r="AN7501" s="6"/>
      <c r="AO7501" s="6"/>
      <c r="AP7501" s="6"/>
      <c r="AQ7501" s="6"/>
      <c r="AR7501" s="6"/>
      <c r="AS7501" s="6"/>
      <c r="AT7501" s="6"/>
      <c r="AU7501" s="6"/>
      <c r="AV7501" s="6"/>
      <c r="AW7501" s="6"/>
      <c r="AX7501" s="6"/>
      <c r="AY7501" s="6"/>
      <c r="AZ7501" s="6"/>
      <c r="BA7501" s="6"/>
      <c r="BB7501" s="6"/>
      <c r="BC7501" s="6"/>
      <c r="BD7501" s="6"/>
      <c r="BE7501" s="6"/>
      <c r="BF7501" s="6"/>
      <c r="BG7501" s="10"/>
    </row>
    <row r="7502" spans="34:59" x14ac:dyDescent="0.25">
      <c r="AH7502" s="10"/>
      <c r="AI7502" s="6"/>
    </row>
    <row r="7503" spans="34:59" x14ac:dyDescent="0.25">
      <c r="AH7503" s="6"/>
      <c r="AI7503" s="6"/>
      <c r="AJ7503" s="6"/>
      <c r="AK7503" s="6"/>
      <c r="AL7503" s="6"/>
      <c r="AM7503" s="6"/>
      <c r="AN7503" s="6"/>
      <c r="AO7503" s="6"/>
      <c r="AP7503" s="6"/>
      <c r="AQ7503" s="6"/>
      <c r="AR7503" s="6"/>
      <c r="AS7503" s="6"/>
      <c r="AT7503" s="6"/>
      <c r="AU7503" s="6"/>
      <c r="AV7503" s="6"/>
      <c r="AW7503" s="6"/>
      <c r="AX7503" s="6"/>
      <c r="AY7503" s="6"/>
      <c r="AZ7503" s="6"/>
      <c r="BA7503" s="6"/>
      <c r="BB7503" s="6"/>
      <c r="BC7503" s="6"/>
      <c r="BD7503" s="6"/>
      <c r="BE7503" s="6"/>
      <c r="BF7503" s="6"/>
      <c r="BG7503" s="6"/>
    </row>
    <row r="7504" spans="34:59" x14ac:dyDescent="0.25">
      <c r="AH7504" s="10"/>
      <c r="AI7504" s="6"/>
      <c r="AJ7504" s="10"/>
      <c r="AK7504" s="10"/>
      <c r="AL7504" s="10"/>
      <c r="AM7504" s="10"/>
      <c r="AN7504" s="10"/>
      <c r="AO7504" s="10"/>
      <c r="AP7504" s="10"/>
      <c r="AQ7504" s="10"/>
      <c r="AR7504" s="10"/>
      <c r="AS7504" s="10"/>
      <c r="AT7504" s="10"/>
      <c r="AU7504" s="10"/>
      <c r="AV7504" s="10"/>
      <c r="AW7504" s="10"/>
      <c r="AX7504" s="10"/>
      <c r="AY7504" s="10"/>
      <c r="AZ7504" s="10"/>
      <c r="BA7504" s="10"/>
      <c r="BB7504" s="10"/>
      <c r="BC7504" s="10"/>
      <c r="BD7504" s="10"/>
      <c r="BE7504" s="10"/>
      <c r="BF7504" s="10"/>
      <c r="BG7504" s="6"/>
    </row>
    <row r="7505" spans="34:59" x14ac:dyDescent="0.25">
      <c r="AH7505" s="6"/>
      <c r="AI7505" s="6"/>
      <c r="AJ7505" s="6"/>
      <c r="AK7505" s="6"/>
      <c r="AL7505" s="6"/>
      <c r="AM7505" s="6"/>
      <c r="AN7505" s="6"/>
      <c r="AO7505" s="6"/>
      <c r="AP7505" s="6"/>
      <c r="AQ7505" s="6"/>
      <c r="AR7505" s="6"/>
      <c r="AS7505" s="6"/>
      <c r="AT7505" s="6"/>
      <c r="AU7505" s="6"/>
      <c r="AV7505" s="6"/>
      <c r="AW7505" s="6"/>
      <c r="AX7505" s="6"/>
      <c r="AY7505" s="6"/>
      <c r="AZ7505" s="6"/>
      <c r="BA7505" s="6"/>
      <c r="BB7505" s="6"/>
      <c r="BC7505" s="6"/>
      <c r="BD7505" s="6"/>
      <c r="BE7505" s="6"/>
      <c r="BF7505" s="6"/>
      <c r="BG7505" s="10"/>
    </row>
    <row r="7506" spans="34:59" x14ac:dyDescent="0.25">
      <c r="AH7506" s="10"/>
      <c r="AI7506" s="6"/>
    </row>
    <row r="7507" spans="34:59" x14ac:dyDescent="0.25">
      <c r="AH7507" s="6"/>
      <c r="AI7507" s="6"/>
      <c r="AJ7507" s="6"/>
      <c r="AK7507" s="6"/>
      <c r="AL7507" s="6"/>
      <c r="AM7507" s="6"/>
      <c r="AN7507" s="6"/>
      <c r="AO7507" s="6"/>
      <c r="AP7507" s="6"/>
      <c r="AQ7507" s="6"/>
      <c r="AR7507" s="6"/>
      <c r="AS7507" s="6"/>
      <c r="AT7507" s="6"/>
      <c r="AU7507" s="6"/>
      <c r="AV7507" s="6"/>
      <c r="AW7507" s="6"/>
      <c r="AX7507" s="6"/>
      <c r="AY7507" s="6"/>
      <c r="AZ7507" s="6"/>
      <c r="BA7507" s="6"/>
      <c r="BB7507" s="6"/>
      <c r="BC7507" s="6"/>
      <c r="BD7507" s="6"/>
      <c r="BE7507" s="6"/>
      <c r="BF7507" s="6"/>
      <c r="BG7507" s="6"/>
    </row>
    <row r="7508" spans="34:59" x14ac:dyDescent="0.25">
      <c r="AH7508" s="10"/>
      <c r="AI7508" s="6"/>
      <c r="AJ7508" s="10"/>
      <c r="AK7508" s="10"/>
      <c r="AL7508" s="10"/>
      <c r="AM7508" s="10"/>
      <c r="AN7508" s="10"/>
      <c r="AO7508" s="10"/>
      <c r="AP7508" s="10"/>
      <c r="AQ7508" s="10"/>
      <c r="AR7508" s="10"/>
      <c r="AS7508" s="10"/>
      <c r="AT7508" s="10"/>
      <c r="AU7508" s="10"/>
      <c r="AV7508" s="10"/>
      <c r="AW7508" s="10"/>
      <c r="AX7508" s="10"/>
      <c r="AY7508" s="10"/>
      <c r="AZ7508" s="10"/>
      <c r="BA7508" s="10"/>
      <c r="BB7508" s="10"/>
      <c r="BC7508" s="10"/>
      <c r="BD7508" s="10"/>
      <c r="BE7508" s="10"/>
      <c r="BF7508" s="10"/>
      <c r="BG7508" s="6"/>
    </row>
    <row r="7509" spans="34:59" x14ac:dyDescent="0.25">
      <c r="AH7509" s="6"/>
      <c r="AI7509" s="6"/>
      <c r="AJ7509" s="6"/>
      <c r="AK7509" s="6"/>
      <c r="AL7509" s="6"/>
      <c r="AM7509" s="6"/>
      <c r="AN7509" s="6"/>
      <c r="AO7509" s="6"/>
      <c r="AP7509" s="6"/>
      <c r="AQ7509" s="6"/>
      <c r="AR7509" s="6"/>
      <c r="AS7509" s="6"/>
      <c r="AT7509" s="6"/>
      <c r="AU7509" s="6"/>
      <c r="AV7509" s="6"/>
      <c r="AW7509" s="6"/>
      <c r="AX7509" s="6"/>
      <c r="AY7509" s="6"/>
      <c r="AZ7509" s="6"/>
      <c r="BA7509" s="6"/>
      <c r="BB7509" s="6"/>
      <c r="BC7509" s="6"/>
      <c r="BD7509" s="6"/>
      <c r="BE7509" s="6"/>
      <c r="BF7509" s="6"/>
      <c r="BG7509" s="10"/>
    </row>
    <row r="7510" spans="34:59" x14ac:dyDescent="0.25">
      <c r="AH7510" s="10"/>
      <c r="AI7510" s="6"/>
    </row>
    <row r="7511" spans="34:59" x14ac:dyDescent="0.25">
      <c r="AH7511" s="6"/>
      <c r="AI7511" s="6"/>
      <c r="AJ7511" s="6"/>
      <c r="AK7511" s="6"/>
      <c r="AL7511" s="6"/>
      <c r="AM7511" s="6"/>
      <c r="AN7511" s="6"/>
      <c r="AO7511" s="6"/>
      <c r="AP7511" s="6"/>
      <c r="AQ7511" s="6"/>
      <c r="AR7511" s="6"/>
      <c r="AS7511" s="6"/>
      <c r="AT7511" s="6"/>
      <c r="AU7511" s="6"/>
      <c r="AV7511" s="6"/>
      <c r="AW7511" s="6"/>
      <c r="AX7511" s="6"/>
      <c r="AY7511" s="6"/>
      <c r="AZ7511" s="6"/>
      <c r="BA7511" s="6"/>
      <c r="BB7511" s="6"/>
      <c r="BC7511" s="6"/>
      <c r="BD7511" s="6"/>
      <c r="BE7511" s="6"/>
      <c r="BF7511" s="6"/>
      <c r="BG7511" s="6"/>
    </row>
    <row r="7512" spans="34:59" x14ac:dyDescent="0.25">
      <c r="AH7512" s="10"/>
      <c r="AI7512" s="6"/>
      <c r="AJ7512" s="10"/>
      <c r="AK7512" s="10"/>
      <c r="AL7512" s="10"/>
      <c r="AM7512" s="10"/>
      <c r="AN7512" s="10"/>
      <c r="AO7512" s="10"/>
      <c r="AP7512" s="10"/>
      <c r="AQ7512" s="10"/>
      <c r="AR7512" s="10"/>
      <c r="AS7512" s="10"/>
      <c r="AT7512" s="10"/>
      <c r="AU7512" s="10"/>
      <c r="AV7512" s="10"/>
      <c r="AW7512" s="10"/>
      <c r="AX7512" s="10"/>
      <c r="AY7512" s="10"/>
      <c r="AZ7512" s="10"/>
      <c r="BA7512" s="10"/>
      <c r="BB7512" s="10"/>
      <c r="BC7512" s="10"/>
      <c r="BD7512" s="10"/>
      <c r="BE7512" s="10"/>
      <c r="BF7512" s="10"/>
      <c r="BG7512" s="6"/>
    </row>
    <row r="7513" spans="34:59" x14ac:dyDescent="0.25">
      <c r="AH7513" s="6"/>
      <c r="AI7513" s="6"/>
      <c r="AJ7513" s="6"/>
      <c r="AK7513" s="6"/>
      <c r="AL7513" s="6"/>
      <c r="AM7513" s="6"/>
      <c r="AN7513" s="6"/>
      <c r="AO7513" s="6"/>
      <c r="AP7513" s="6"/>
      <c r="AQ7513" s="6"/>
      <c r="AR7513" s="6"/>
      <c r="AS7513" s="6"/>
      <c r="AT7513" s="6"/>
      <c r="AU7513" s="6"/>
      <c r="AV7513" s="6"/>
      <c r="AW7513" s="6"/>
      <c r="AX7513" s="6"/>
      <c r="AY7513" s="6"/>
      <c r="AZ7513" s="6"/>
      <c r="BA7513" s="6"/>
      <c r="BB7513" s="6"/>
      <c r="BC7513" s="6"/>
      <c r="BD7513" s="6"/>
      <c r="BE7513" s="6"/>
      <c r="BF7513" s="6"/>
      <c r="BG7513" s="10"/>
    </row>
    <row r="7514" spans="34:59" x14ac:dyDescent="0.25">
      <c r="AH7514" s="10"/>
      <c r="AI7514" s="6"/>
    </row>
    <row r="7515" spans="34:59" x14ac:dyDescent="0.25">
      <c r="AH7515" s="6"/>
      <c r="AI7515" s="6"/>
      <c r="AJ7515" s="6"/>
      <c r="AK7515" s="6"/>
      <c r="AL7515" s="6"/>
      <c r="AM7515" s="6"/>
      <c r="AN7515" s="6"/>
      <c r="AO7515" s="6"/>
      <c r="AP7515" s="6"/>
      <c r="AQ7515" s="6"/>
      <c r="AR7515" s="6"/>
      <c r="AS7515" s="6"/>
      <c r="AT7515" s="6"/>
      <c r="AU7515" s="6"/>
      <c r="AV7515" s="6"/>
      <c r="AW7515" s="6"/>
      <c r="AX7515" s="6"/>
      <c r="AY7515" s="6"/>
      <c r="AZ7515" s="6"/>
      <c r="BA7515" s="6"/>
      <c r="BB7515" s="6"/>
      <c r="BC7515" s="6"/>
      <c r="BD7515" s="6"/>
      <c r="BE7515" s="6"/>
      <c r="BF7515" s="6"/>
      <c r="BG7515" s="6"/>
    </row>
    <row r="7516" spans="34:59" x14ac:dyDescent="0.25">
      <c r="AH7516" s="10"/>
      <c r="AI7516" s="6"/>
      <c r="AJ7516" s="10"/>
      <c r="AK7516" s="10"/>
      <c r="AL7516" s="10"/>
      <c r="AM7516" s="10"/>
      <c r="AN7516" s="10"/>
      <c r="AO7516" s="10"/>
      <c r="AP7516" s="10"/>
      <c r="AQ7516" s="10"/>
      <c r="AR7516" s="10"/>
      <c r="AS7516" s="10"/>
      <c r="AT7516" s="10"/>
      <c r="AU7516" s="10"/>
      <c r="AV7516" s="10"/>
      <c r="AW7516" s="10"/>
      <c r="AX7516" s="10"/>
      <c r="AY7516" s="10"/>
      <c r="AZ7516" s="10"/>
      <c r="BA7516" s="10"/>
      <c r="BB7516" s="10"/>
      <c r="BC7516" s="10"/>
      <c r="BD7516" s="10"/>
      <c r="BE7516" s="10"/>
      <c r="BF7516" s="10"/>
      <c r="BG7516" s="6"/>
    </row>
    <row r="7517" spans="34:59" x14ac:dyDescent="0.25">
      <c r="AH7517" s="6"/>
      <c r="AI7517" s="6"/>
      <c r="AJ7517" s="6"/>
      <c r="AK7517" s="6"/>
      <c r="AL7517" s="6"/>
      <c r="AM7517" s="6"/>
      <c r="AN7517" s="6"/>
      <c r="AO7517" s="6"/>
      <c r="AP7517" s="6"/>
      <c r="AQ7517" s="6"/>
      <c r="AR7517" s="6"/>
      <c r="AS7517" s="6"/>
      <c r="AT7517" s="6"/>
      <c r="AU7517" s="6"/>
      <c r="AV7517" s="6"/>
      <c r="AW7517" s="6"/>
      <c r="AX7517" s="6"/>
      <c r="AY7517" s="6"/>
      <c r="AZ7517" s="6"/>
      <c r="BA7517" s="6"/>
      <c r="BB7517" s="6"/>
      <c r="BC7517" s="6"/>
      <c r="BD7517" s="6"/>
      <c r="BE7517" s="6"/>
      <c r="BF7517" s="6"/>
      <c r="BG7517" s="10"/>
    </row>
    <row r="7518" spans="34:59" x14ac:dyDescent="0.25">
      <c r="AH7518" s="10"/>
      <c r="AI7518" s="6"/>
    </row>
    <row r="7519" spans="34:59" x14ac:dyDescent="0.25">
      <c r="AH7519" s="6"/>
      <c r="AI7519" s="6"/>
      <c r="AJ7519" s="6"/>
      <c r="AK7519" s="6"/>
      <c r="AL7519" s="6"/>
      <c r="AM7519" s="6"/>
      <c r="AN7519" s="6"/>
      <c r="AO7519" s="6"/>
      <c r="AP7519" s="6"/>
      <c r="AQ7519" s="6"/>
      <c r="AR7519" s="6"/>
      <c r="AS7519" s="6"/>
      <c r="AT7519" s="6"/>
      <c r="AU7519" s="6"/>
      <c r="AV7519" s="6"/>
      <c r="AW7519" s="6"/>
      <c r="AX7519" s="6"/>
      <c r="AY7519" s="6"/>
      <c r="AZ7519" s="6"/>
      <c r="BA7519" s="6"/>
      <c r="BB7519" s="6"/>
      <c r="BC7519" s="6"/>
      <c r="BD7519" s="6"/>
      <c r="BE7519" s="6"/>
      <c r="BF7519" s="6"/>
      <c r="BG7519" s="6"/>
    </row>
    <row r="7520" spans="34:59" x14ac:dyDescent="0.25">
      <c r="AH7520" s="10"/>
      <c r="AI7520" s="6"/>
      <c r="AJ7520" s="10"/>
      <c r="AK7520" s="10"/>
      <c r="AL7520" s="10"/>
      <c r="AM7520" s="10"/>
      <c r="AN7520" s="10"/>
      <c r="AO7520" s="10"/>
      <c r="AP7520" s="10"/>
      <c r="AQ7520" s="10"/>
      <c r="AR7520" s="10"/>
      <c r="AS7520" s="10"/>
      <c r="AT7520" s="10"/>
      <c r="AU7520" s="10"/>
      <c r="AV7520" s="10"/>
      <c r="AW7520" s="10"/>
      <c r="AX7520" s="10"/>
      <c r="AY7520" s="10"/>
      <c r="AZ7520" s="10"/>
      <c r="BA7520" s="10"/>
      <c r="BB7520" s="10"/>
      <c r="BC7520" s="10"/>
      <c r="BD7520" s="10"/>
      <c r="BE7520" s="10"/>
      <c r="BF7520" s="10"/>
      <c r="BG7520" s="6"/>
    </row>
    <row r="7521" spans="34:59" x14ac:dyDescent="0.25">
      <c r="AH7521" s="6"/>
      <c r="AI7521" s="6"/>
      <c r="AJ7521" s="6"/>
      <c r="AK7521" s="6"/>
      <c r="AL7521" s="6"/>
      <c r="AM7521" s="6"/>
      <c r="AN7521" s="6"/>
      <c r="AO7521" s="6"/>
      <c r="AP7521" s="6"/>
      <c r="AQ7521" s="6"/>
      <c r="AR7521" s="6"/>
      <c r="AS7521" s="6"/>
      <c r="AT7521" s="6"/>
      <c r="AU7521" s="6"/>
      <c r="AV7521" s="6"/>
      <c r="AW7521" s="6"/>
      <c r="AX7521" s="6"/>
      <c r="AY7521" s="6"/>
      <c r="AZ7521" s="6"/>
      <c r="BA7521" s="6"/>
      <c r="BB7521" s="6"/>
      <c r="BC7521" s="6"/>
      <c r="BD7521" s="6"/>
      <c r="BE7521" s="6"/>
      <c r="BF7521" s="6"/>
      <c r="BG7521" s="10"/>
    </row>
    <row r="7522" spans="34:59" x14ac:dyDescent="0.25">
      <c r="AH7522" s="10"/>
      <c r="AI7522" s="6"/>
    </row>
    <row r="7523" spans="34:59" x14ac:dyDescent="0.25">
      <c r="AH7523" s="6"/>
      <c r="AI7523" s="6"/>
      <c r="AJ7523" s="6"/>
      <c r="AK7523" s="6"/>
      <c r="AL7523" s="6"/>
      <c r="AM7523" s="6"/>
      <c r="AN7523" s="6"/>
      <c r="AO7523" s="6"/>
      <c r="AP7523" s="6"/>
      <c r="AQ7523" s="6"/>
      <c r="AR7523" s="6"/>
      <c r="AS7523" s="6"/>
      <c r="AT7523" s="6"/>
      <c r="AU7523" s="6"/>
      <c r="AV7523" s="6"/>
      <c r="AW7523" s="6"/>
      <c r="AX7523" s="6"/>
      <c r="AY7523" s="6"/>
      <c r="AZ7523" s="6"/>
      <c r="BA7523" s="6"/>
      <c r="BB7523" s="6"/>
      <c r="BC7523" s="6"/>
      <c r="BD7523" s="6"/>
      <c r="BE7523" s="6"/>
      <c r="BF7523" s="6"/>
      <c r="BG7523" s="6"/>
    </row>
    <row r="7524" spans="34:59" x14ac:dyDescent="0.25">
      <c r="AH7524" s="10"/>
      <c r="AI7524" s="6"/>
      <c r="AJ7524" s="10"/>
      <c r="AK7524" s="10"/>
      <c r="AL7524" s="10"/>
      <c r="AM7524" s="10"/>
      <c r="AN7524" s="10"/>
      <c r="AO7524" s="10"/>
      <c r="AP7524" s="10"/>
      <c r="AQ7524" s="10"/>
      <c r="AR7524" s="10"/>
      <c r="AS7524" s="10"/>
      <c r="AT7524" s="10"/>
      <c r="AU7524" s="10"/>
      <c r="AV7524" s="10"/>
      <c r="AW7524" s="10"/>
      <c r="AX7524" s="10"/>
      <c r="AY7524" s="10"/>
      <c r="AZ7524" s="10"/>
      <c r="BA7524" s="10"/>
      <c r="BB7524" s="10"/>
      <c r="BC7524" s="10"/>
      <c r="BD7524" s="10"/>
      <c r="BE7524" s="10"/>
      <c r="BF7524" s="10"/>
      <c r="BG7524" s="6"/>
    </row>
    <row r="7525" spans="34:59" x14ac:dyDescent="0.25">
      <c r="AH7525" s="6"/>
      <c r="AI7525" s="6"/>
      <c r="AJ7525" s="6"/>
      <c r="AK7525" s="6"/>
      <c r="AL7525" s="6"/>
      <c r="AM7525" s="6"/>
      <c r="AN7525" s="6"/>
      <c r="AO7525" s="6"/>
      <c r="AP7525" s="6"/>
      <c r="AQ7525" s="6"/>
      <c r="AR7525" s="6"/>
      <c r="AS7525" s="6"/>
      <c r="AT7525" s="6"/>
      <c r="AU7525" s="6"/>
      <c r="AV7525" s="6"/>
      <c r="AW7525" s="6"/>
      <c r="AX7525" s="6"/>
      <c r="AY7525" s="6"/>
      <c r="AZ7525" s="6"/>
      <c r="BA7525" s="6"/>
      <c r="BB7525" s="6"/>
      <c r="BC7525" s="6"/>
      <c r="BD7525" s="6"/>
      <c r="BE7525" s="6"/>
      <c r="BF7525" s="6"/>
      <c r="BG7525" s="10"/>
    </row>
    <row r="7526" spans="34:59" x14ac:dyDescent="0.25">
      <c r="AH7526" s="10"/>
      <c r="AI7526" s="6"/>
    </row>
    <row r="7527" spans="34:59" x14ac:dyDescent="0.25">
      <c r="AH7527" s="6"/>
      <c r="AI7527" s="6"/>
      <c r="AJ7527" s="6"/>
      <c r="AK7527" s="6"/>
      <c r="AL7527" s="6"/>
      <c r="AM7527" s="6"/>
      <c r="AN7527" s="6"/>
      <c r="AO7527" s="6"/>
      <c r="AP7527" s="6"/>
      <c r="AQ7527" s="6"/>
      <c r="AR7527" s="6"/>
      <c r="AS7527" s="6"/>
      <c r="AT7527" s="6"/>
      <c r="AU7527" s="6"/>
      <c r="AV7527" s="6"/>
      <c r="AW7527" s="6"/>
      <c r="AX7527" s="6"/>
      <c r="AY7527" s="6"/>
      <c r="AZ7527" s="6"/>
      <c r="BA7527" s="6"/>
      <c r="BB7527" s="6"/>
      <c r="BC7527" s="6"/>
      <c r="BD7527" s="6"/>
      <c r="BE7527" s="6"/>
      <c r="BF7527" s="6"/>
      <c r="BG7527" s="6"/>
    </row>
    <row r="7528" spans="34:59" x14ac:dyDescent="0.25">
      <c r="AH7528" s="10"/>
      <c r="AI7528" s="6"/>
      <c r="AJ7528" s="10"/>
      <c r="AK7528" s="10"/>
      <c r="AL7528" s="10"/>
      <c r="AM7528" s="10"/>
      <c r="AN7528" s="10"/>
      <c r="AO7528" s="10"/>
      <c r="AP7528" s="10"/>
      <c r="AQ7528" s="10"/>
      <c r="AR7528" s="10"/>
      <c r="AS7528" s="10"/>
      <c r="AT7528" s="10"/>
      <c r="AU7528" s="10"/>
      <c r="AV7528" s="10"/>
      <c r="AW7528" s="10"/>
      <c r="AX7528" s="10"/>
      <c r="AY7528" s="10"/>
      <c r="AZ7528" s="10"/>
      <c r="BA7528" s="10"/>
      <c r="BB7528" s="10"/>
      <c r="BC7528" s="10"/>
      <c r="BD7528" s="10"/>
      <c r="BE7528" s="10"/>
      <c r="BF7528" s="10"/>
      <c r="BG7528" s="6"/>
    </row>
    <row r="7529" spans="34:59" x14ac:dyDescent="0.25">
      <c r="AH7529" s="6"/>
      <c r="AI7529" s="6"/>
      <c r="AJ7529" s="6"/>
      <c r="AK7529" s="6"/>
      <c r="AL7529" s="6"/>
      <c r="AM7529" s="6"/>
      <c r="AN7529" s="6"/>
      <c r="AO7529" s="6"/>
      <c r="AP7529" s="6"/>
      <c r="AQ7529" s="6"/>
      <c r="AR7529" s="6"/>
      <c r="AS7529" s="6"/>
      <c r="AT7529" s="6"/>
      <c r="AU7529" s="6"/>
      <c r="AV7529" s="6"/>
      <c r="AW7529" s="6"/>
      <c r="AX7529" s="6"/>
      <c r="AY7529" s="6"/>
      <c r="AZ7529" s="6"/>
      <c r="BA7529" s="6"/>
      <c r="BB7529" s="6"/>
      <c r="BC7529" s="6"/>
      <c r="BD7529" s="6"/>
      <c r="BE7529" s="6"/>
      <c r="BF7529" s="6"/>
      <c r="BG7529" s="10"/>
    </row>
    <row r="7530" spans="34:59" x14ac:dyDescent="0.25">
      <c r="AH7530" s="10"/>
      <c r="AI7530" s="6"/>
    </row>
    <row r="7531" spans="34:59" x14ac:dyDescent="0.25">
      <c r="AH7531" s="6"/>
      <c r="AI7531" s="6"/>
      <c r="AJ7531" s="6"/>
      <c r="AK7531" s="6"/>
      <c r="AL7531" s="6"/>
      <c r="AM7531" s="6"/>
      <c r="AN7531" s="6"/>
      <c r="AO7531" s="6"/>
      <c r="AP7531" s="6"/>
      <c r="AQ7531" s="6"/>
      <c r="AR7531" s="6"/>
      <c r="AS7531" s="6"/>
      <c r="AT7531" s="6"/>
      <c r="AU7531" s="6"/>
      <c r="AV7531" s="6"/>
      <c r="AW7531" s="6"/>
      <c r="AX7531" s="6"/>
      <c r="AY7531" s="6"/>
      <c r="AZ7531" s="6"/>
      <c r="BA7531" s="6"/>
      <c r="BB7531" s="6"/>
      <c r="BC7531" s="6"/>
      <c r="BD7531" s="6"/>
      <c r="BE7531" s="6"/>
      <c r="BF7531" s="6"/>
      <c r="BG7531" s="6"/>
    </row>
    <row r="7532" spans="34:59" x14ac:dyDescent="0.25">
      <c r="AH7532" s="10"/>
      <c r="AI7532" s="6"/>
      <c r="AJ7532" s="10"/>
      <c r="AK7532" s="10"/>
      <c r="AL7532" s="10"/>
      <c r="AM7532" s="10"/>
      <c r="AN7532" s="10"/>
      <c r="AO7532" s="10"/>
      <c r="AP7532" s="10"/>
      <c r="AQ7532" s="10"/>
      <c r="AR7532" s="10"/>
      <c r="AS7532" s="10"/>
      <c r="AT7532" s="10"/>
      <c r="AU7532" s="10"/>
      <c r="AV7532" s="10"/>
      <c r="AW7532" s="10"/>
      <c r="AX7532" s="10"/>
      <c r="AY7532" s="10"/>
      <c r="AZ7532" s="10"/>
      <c r="BA7532" s="10"/>
      <c r="BB7532" s="10"/>
      <c r="BC7532" s="10"/>
      <c r="BD7532" s="10"/>
      <c r="BE7532" s="10"/>
      <c r="BF7532" s="10"/>
      <c r="BG7532" s="6"/>
    </row>
    <row r="7533" spans="34:59" x14ac:dyDescent="0.25">
      <c r="AH7533" s="6"/>
      <c r="AI7533" s="6"/>
      <c r="AJ7533" s="6"/>
      <c r="AK7533" s="6"/>
      <c r="AL7533" s="6"/>
      <c r="AM7533" s="6"/>
      <c r="AN7533" s="6"/>
      <c r="AO7533" s="6"/>
      <c r="AP7533" s="6"/>
      <c r="AQ7533" s="6"/>
      <c r="AR7533" s="6"/>
      <c r="AS7533" s="6"/>
      <c r="AT7533" s="6"/>
      <c r="AU7533" s="6"/>
      <c r="AV7533" s="6"/>
      <c r="AW7533" s="6"/>
      <c r="AX7533" s="6"/>
      <c r="AY7533" s="6"/>
      <c r="AZ7533" s="6"/>
      <c r="BA7533" s="6"/>
      <c r="BB7533" s="6"/>
      <c r="BC7533" s="6"/>
      <c r="BD7533" s="6"/>
      <c r="BE7533" s="6"/>
      <c r="BF7533" s="6"/>
      <c r="BG7533" s="10"/>
    </row>
    <row r="7534" spans="34:59" x14ac:dyDescent="0.25">
      <c r="AH7534" s="10"/>
      <c r="AI7534" s="6"/>
    </row>
    <row r="7535" spans="34:59" x14ac:dyDescent="0.25">
      <c r="AH7535" s="6"/>
      <c r="AI7535" s="6"/>
      <c r="AJ7535" s="6"/>
      <c r="AK7535" s="6"/>
      <c r="AL7535" s="6"/>
      <c r="AM7535" s="6"/>
      <c r="AN7535" s="6"/>
      <c r="AO7535" s="6"/>
      <c r="AP7535" s="6"/>
      <c r="AQ7535" s="6"/>
      <c r="AR7535" s="6"/>
      <c r="AS7535" s="6"/>
      <c r="AT7535" s="6"/>
      <c r="AU7535" s="6"/>
      <c r="AV7535" s="6"/>
      <c r="AW7535" s="6"/>
      <c r="AX7535" s="6"/>
      <c r="AY7535" s="6"/>
      <c r="AZ7535" s="6"/>
      <c r="BA7535" s="6"/>
      <c r="BB7535" s="6"/>
      <c r="BC7535" s="6"/>
      <c r="BD7535" s="6"/>
      <c r="BE7535" s="6"/>
      <c r="BF7535" s="6"/>
      <c r="BG7535" s="6"/>
    </row>
    <row r="7536" spans="34:59" x14ac:dyDescent="0.25">
      <c r="AH7536" s="10"/>
      <c r="AI7536" s="6"/>
      <c r="AJ7536" s="10"/>
      <c r="AK7536" s="10"/>
      <c r="AL7536" s="10"/>
      <c r="AM7536" s="10"/>
      <c r="AN7536" s="10"/>
      <c r="AO7536" s="10"/>
      <c r="AP7536" s="10"/>
      <c r="AQ7536" s="10"/>
      <c r="AR7536" s="10"/>
      <c r="AS7536" s="10"/>
      <c r="AT7536" s="10"/>
      <c r="AU7536" s="10"/>
      <c r="AV7536" s="10"/>
      <c r="AW7536" s="10"/>
      <c r="AX7536" s="10"/>
      <c r="AY7536" s="10"/>
      <c r="AZ7536" s="10"/>
      <c r="BA7536" s="10"/>
      <c r="BB7536" s="10"/>
      <c r="BC7536" s="10"/>
      <c r="BD7536" s="10"/>
      <c r="BE7536" s="10"/>
      <c r="BF7536" s="10"/>
      <c r="BG7536" s="6"/>
    </row>
    <row r="7537" spans="34:59" x14ac:dyDescent="0.25">
      <c r="AH7537" s="6"/>
      <c r="AI7537" s="6"/>
      <c r="AJ7537" s="6"/>
      <c r="AK7537" s="6"/>
      <c r="AL7537" s="6"/>
      <c r="AM7537" s="6"/>
      <c r="AN7537" s="6"/>
      <c r="AO7537" s="6"/>
      <c r="AP7537" s="6"/>
      <c r="AQ7537" s="6"/>
      <c r="AR7537" s="6"/>
      <c r="AS7537" s="6"/>
      <c r="AT7537" s="6"/>
      <c r="AU7537" s="6"/>
      <c r="AV7537" s="6"/>
      <c r="AW7537" s="6"/>
      <c r="AX7537" s="6"/>
      <c r="AY7537" s="6"/>
      <c r="AZ7537" s="6"/>
      <c r="BA7537" s="6"/>
      <c r="BB7537" s="6"/>
      <c r="BC7537" s="6"/>
      <c r="BD7537" s="6"/>
      <c r="BE7537" s="6"/>
      <c r="BF7537" s="6"/>
      <c r="BG7537" s="10"/>
    </row>
    <row r="7538" spans="34:59" x14ac:dyDescent="0.25">
      <c r="AH7538" s="10"/>
      <c r="AI7538" s="6"/>
    </row>
    <row r="7539" spans="34:59" x14ac:dyDescent="0.25">
      <c r="AH7539" s="6"/>
      <c r="AI7539" s="6"/>
      <c r="AJ7539" s="6"/>
      <c r="AK7539" s="6"/>
      <c r="AL7539" s="6"/>
      <c r="AM7539" s="6"/>
      <c r="AN7539" s="6"/>
      <c r="AO7539" s="6"/>
      <c r="AP7539" s="6"/>
      <c r="AQ7539" s="6"/>
      <c r="AR7539" s="6"/>
      <c r="AS7539" s="6"/>
      <c r="AT7539" s="6"/>
      <c r="AU7539" s="6"/>
      <c r="AV7539" s="6"/>
      <c r="AW7539" s="6"/>
      <c r="AX7539" s="6"/>
      <c r="AY7539" s="6"/>
      <c r="AZ7539" s="6"/>
      <c r="BA7539" s="6"/>
      <c r="BB7539" s="6"/>
      <c r="BC7539" s="6"/>
      <c r="BD7539" s="6"/>
      <c r="BE7539" s="6"/>
      <c r="BF7539" s="6"/>
      <c r="BG7539" s="6"/>
    </row>
    <row r="7540" spans="34:59" x14ac:dyDescent="0.25">
      <c r="AH7540" s="10"/>
      <c r="AI7540" s="6"/>
      <c r="AJ7540" s="10"/>
      <c r="AK7540" s="10"/>
      <c r="AL7540" s="10"/>
      <c r="AM7540" s="10"/>
      <c r="AN7540" s="10"/>
      <c r="AO7540" s="10"/>
      <c r="AP7540" s="10"/>
      <c r="AQ7540" s="10"/>
      <c r="AR7540" s="10"/>
      <c r="AS7540" s="10"/>
      <c r="AT7540" s="10"/>
      <c r="AU7540" s="10"/>
      <c r="AV7540" s="10"/>
      <c r="AW7540" s="10"/>
      <c r="AX7540" s="10"/>
      <c r="AY7540" s="10"/>
      <c r="AZ7540" s="10"/>
      <c r="BA7540" s="10"/>
      <c r="BB7540" s="10"/>
      <c r="BC7540" s="10"/>
      <c r="BD7540" s="10"/>
      <c r="BE7540" s="10"/>
      <c r="BF7540" s="10"/>
      <c r="BG7540" s="6"/>
    </row>
    <row r="7541" spans="34:59" x14ac:dyDescent="0.25">
      <c r="AH7541" s="6"/>
      <c r="AI7541" s="6"/>
      <c r="AJ7541" s="6"/>
      <c r="AK7541" s="6"/>
      <c r="AL7541" s="6"/>
      <c r="AM7541" s="6"/>
      <c r="AN7541" s="6"/>
      <c r="AO7541" s="6"/>
      <c r="AP7541" s="6"/>
      <c r="AQ7541" s="6"/>
      <c r="AR7541" s="6"/>
      <c r="AS7541" s="6"/>
      <c r="AT7541" s="6"/>
      <c r="AU7541" s="6"/>
      <c r="AV7541" s="6"/>
      <c r="AW7541" s="6"/>
      <c r="AX7541" s="6"/>
      <c r="AY7541" s="6"/>
      <c r="AZ7541" s="6"/>
      <c r="BA7541" s="6"/>
      <c r="BB7541" s="6"/>
      <c r="BC7541" s="6"/>
      <c r="BD7541" s="6"/>
      <c r="BE7541" s="6"/>
      <c r="BF7541" s="6"/>
      <c r="BG7541" s="10"/>
    </row>
    <row r="7542" spans="34:59" x14ac:dyDescent="0.25">
      <c r="AH7542" s="10"/>
      <c r="AI7542" s="6"/>
    </row>
    <row r="7543" spans="34:59" x14ac:dyDescent="0.25">
      <c r="AH7543" s="6"/>
      <c r="AI7543" s="6"/>
      <c r="AJ7543" s="6"/>
      <c r="AK7543" s="6"/>
      <c r="AL7543" s="6"/>
      <c r="AM7543" s="6"/>
      <c r="AN7543" s="6"/>
      <c r="AO7543" s="6"/>
      <c r="AP7543" s="6"/>
      <c r="AQ7543" s="6"/>
      <c r="AR7543" s="6"/>
      <c r="AS7543" s="6"/>
      <c r="AT7543" s="6"/>
      <c r="AU7543" s="6"/>
      <c r="AV7543" s="6"/>
      <c r="AW7543" s="6"/>
      <c r="AX7543" s="6"/>
      <c r="AY7543" s="6"/>
      <c r="AZ7543" s="6"/>
      <c r="BA7543" s="6"/>
      <c r="BB7543" s="6"/>
      <c r="BC7543" s="6"/>
      <c r="BD7543" s="6"/>
      <c r="BE7543" s="6"/>
      <c r="BF7543" s="6"/>
      <c r="BG7543" s="6"/>
    </row>
    <row r="7544" spans="34:59" x14ac:dyDescent="0.25">
      <c r="AH7544" s="10"/>
      <c r="AI7544" s="6"/>
      <c r="AJ7544" s="10"/>
      <c r="AK7544" s="10"/>
      <c r="AL7544" s="10"/>
      <c r="AM7544" s="10"/>
      <c r="AN7544" s="10"/>
      <c r="AO7544" s="10"/>
      <c r="AP7544" s="10"/>
      <c r="AQ7544" s="10"/>
      <c r="AR7544" s="10"/>
      <c r="AS7544" s="10"/>
      <c r="AT7544" s="10"/>
      <c r="AU7544" s="10"/>
      <c r="AV7544" s="10"/>
      <c r="AW7544" s="10"/>
      <c r="AX7544" s="10"/>
      <c r="AY7544" s="10"/>
      <c r="AZ7544" s="10"/>
      <c r="BA7544" s="10"/>
      <c r="BB7544" s="10"/>
      <c r="BC7544" s="10"/>
      <c r="BD7544" s="10"/>
      <c r="BE7544" s="10"/>
      <c r="BF7544" s="10"/>
      <c r="BG7544" s="6"/>
    </row>
    <row r="7545" spans="34:59" x14ac:dyDescent="0.25">
      <c r="AH7545" s="6"/>
      <c r="AI7545" s="6"/>
      <c r="AJ7545" s="6"/>
      <c r="AK7545" s="6"/>
      <c r="AL7545" s="6"/>
      <c r="AM7545" s="6"/>
      <c r="AN7545" s="6"/>
      <c r="AO7545" s="6"/>
      <c r="AP7545" s="6"/>
      <c r="AQ7545" s="6"/>
      <c r="AR7545" s="6"/>
      <c r="AS7545" s="6"/>
      <c r="AT7545" s="6"/>
      <c r="AU7545" s="6"/>
      <c r="AV7545" s="6"/>
      <c r="AW7545" s="6"/>
      <c r="AX7545" s="6"/>
      <c r="AY7545" s="6"/>
      <c r="AZ7545" s="6"/>
      <c r="BA7545" s="6"/>
      <c r="BB7545" s="6"/>
      <c r="BC7545" s="6"/>
      <c r="BD7545" s="6"/>
      <c r="BE7545" s="6"/>
      <c r="BF7545" s="6"/>
      <c r="BG7545" s="10"/>
    </row>
    <row r="7546" spans="34:59" x14ac:dyDescent="0.25">
      <c r="AH7546" s="10"/>
      <c r="AI7546" s="6"/>
    </row>
    <row r="7547" spans="34:59" x14ac:dyDescent="0.25">
      <c r="AH7547" s="6"/>
      <c r="AI7547" s="6"/>
      <c r="AJ7547" s="6"/>
      <c r="AK7547" s="6"/>
      <c r="AL7547" s="6"/>
      <c r="AM7547" s="6"/>
      <c r="AN7547" s="6"/>
      <c r="AO7547" s="6"/>
      <c r="AP7547" s="6"/>
      <c r="AQ7547" s="6"/>
      <c r="AR7547" s="6"/>
      <c r="AS7547" s="6"/>
      <c r="AT7547" s="6"/>
      <c r="AU7547" s="6"/>
      <c r="AV7547" s="6"/>
      <c r="AW7547" s="6"/>
      <c r="AX7547" s="6"/>
      <c r="AY7547" s="6"/>
      <c r="AZ7547" s="6"/>
      <c r="BA7547" s="6"/>
      <c r="BB7547" s="6"/>
      <c r="BC7547" s="6"/>
      <c r="BD7547" s="6"/>
      <c r="BE7547" s="6"/>
      <c r="BF7547" s="6"/>
      <c r="BG7547" s="6"/>
    </row>
    <row r="7548" spans="34:59" x14ac:dyDescent="0.25">
      <c r="AH7548" s="10"/>
      <c r="AI7548" s="6"/>
      <c r="AJ7548" s="10"/>
      <c r="AK7548" s="10"/>
      <c r="AL7548" s="10"/>
      <c r="AM7548" s="10"/>
      <c r="AN7548" s="10"/>
      <c r="AO7548" s="10"/>
      <c r="AP7548" s="10"/>
      <c r="AQ7548" s="10"/>
      <c r="AR7548" s="10"/>
      <c r="AS7548" s="10"/>
      <c r="AT7548" s="10"/>
      <c r="AU7548" s="10"/>
      <c r="AV7548" s="10"/>
      <c r="AW7548" s="10"/>
      <c r="AX7548" s="10"/>
      <c r="AY7548" s="10"/>
      <c r="AZ7548" s="10"/>
      <c r="BA7548" s="10"/>
      <c r="BB7548" s="10"/>
      <c r="BC7548" s="10"/>
      <c r="BD7548" s="10"/>
      <c r="BE7548" s="10"/>
      <c r="BF7548" s="10"/>
      <c r="BG7548" s="6"/>
    </row>
    <row r="7549" spans="34:59" x14ac:dyDescent="0.25">
      <c r="AH7549" s="6"/>
      <c r="AI7549" s="6"/>
      <c r="AJ7549" s="6"/>
      <c r="AK7549" s="6"/>
      <c r="AL7549" s="6"/>
      <c r="AM7549" s="6"/>
      <c r="AN7549" s="6"/>
      <c r="AO7549" s="6"/>
      <c r="AP7549" s="6"/>
      <c r="AQ7549" s="6"/>
      <c r="AR7549" s="6"/>
      <c r="AS7549" s="6"/>
      <c r="AT7549" s="6"/>
      <c r="AU7549" s="6"/>
      <c r="AV7549" s="6"/>
      <c r="AW7549" s="6"/>
      <c r="AX7549" s="6"/>
      <c r="AY7549" s="6"/>
      <c r="AZ7549" s="6"/>
      <c r="BA7549" s="6"/>
      <c r="BB7549" s="6"/>
      <c r="BC7549" s="6"/>
      <c r="BD7549" s="6"/>
      <c r="BE7549" s="6"/>
      <c r="BF7549" s="6"/>
      <c r="BG7549" s="10"/>
    </row>
    <row r="7550" spans="34:59" x14ac:dyDescent="0.25">
      <c r="AH7550" s="10"/>
      <c r="AI7550" s="6"/>
    </row>
    <row r="7551" spans="34:59" x14ac:dyDescent="0.25">
      <c r="AH7551" s="6"/>
      <c r="AI7551" s="6"/>
      <c r="AJ7551" s="6"/>
      <c r="AK7551" s="6"/>
      <c r="AL7551" s="6"/>
      <c r="AM7551" s="6"/>
      <c r="AN7551" s="6"/>
      <c r="AO7551" s="6"/>
      <c r="AP7551" s="6"/>
      <c r="AQ7551" s="6"/>
      <c r="AR7551" s="6"/>
      <c r="AS7551" s="6"/>
      <c r="AT7551" s="6"/>
      <c r="AU7551" s="6"/>
      <c r="AV7551" s="6"/>
      <c r="AW7551" s="6"/>
      <c r="AX7551" s="6"/>
      <c r="AY7551" s="6"/>
      <c r="AZ7551" s="6"/>
      <c r="BA7551" s="6"/>
      <c r="BB7551" s="6"/>
      <c r="BC7551" s="6"/>
      <c r="BD7551" s="6"/>
      <c r="BE7551" s="6"/>
      <c r="BF7551" s="6"/>
      <c r="BG7551" s="6"/>
    </row>
    <row r="7552" spans="34:59" x14ac:dyDescent="0.25">
      <c r="AH7552" s="10"/>
      <c r="AI7552" s="6"/>
      <c r="AJ7552" s="10"/>
      <c r="AK7552" s="10"/>
      <c r="AL7552" s="10"/>
      <c r="AM7552" s="10"/>
      <c r="AN7552" s="10"/>
      <c r="AO7552" s="10"/>
      <c r="AP7552" s="10"/>
      <c r="AQ7552" s="10"/>
      <c r="AR7552" s="10"/>
      <c r="AS7552" s="10"/>
      <c r="AT7552" s="10"/>
      <c r="AU7552" s="10"/>
      <c r="AV7552" s="10"/>
      <c r="AW7552" s="10"/>
      <c r="AX7552" s="10"/>
      <c r="AY7552" s="10"/>
      <c r="AZ7552" s="10"/>
      <c r="BA7552" s="10"/>
      <c r="BB7552" s="10"/>
      <c r="BC7552" s="10"/>
      <c r="BD7552" s="10"/>
      <c r="BE7552" s="10"/>
      <c r="BF7552" s="10"/>
      <c r="BG7552" s="6"/>
    </row>
    <row r="7553" spans="34:59" x14ac:dyDescent="0.25">
      <c r="AH7553" s="6"/>
      <c r="AI7553" s="6"/>
      <c r="AJ7553" s="6"/>
      <c r="AK7553" s="6"/>
      <c r="AL7553" s="6"/>
      <c r="AM7553" s="6"/>
      <c r="AN7553" s="6"/>
      <c r="AO7553" s="6"/>
      <c r="AP7553" s="6"/>
      <c r="AQ7553" s="6"/>
      <c r="AR7553" s="6"/>
      <c r="AS7553" s="6"/>
      <c r="AT7553" s="6"/>
      <c r="AU7553" s="6"/>
      <c r="AV7553" s="6"/>
      <c r="AW7553" s="6"/>
      <c r="AX7553" s="6"/>
      <c r="AY7553" s="6"/>
      <c r="AZ7553" s="6"/>
      <c r="BA7553" s="6"/>
      <c r="BB7553" s="6"/>
      <c r="BC7553" s="6"/>
      <c r="BD7553" s="6"/>
      <c r="BE7553" s="6"/>
      <c r="BF7553" s="6"/>
      <c r="BG7553" s="10"/>
    </row>
    <row r="7554" spans="34:59" x14ac:dyDescent="0.25">
      <c r="AH7554" s="10"/>
      <c r="AI7554" s="6"/>
    </row>
    <row r="7555" spans="34:59" x14ac:dyDescent="0.25">
      <c r="AH7555" s="6"/>
      <c r="AI7555" s="6"/>
      <c r="AJ7555" s="6"/>
      <c r="AK7555" s="6"/>
      <c r="AL7555" s="6"/>
      <c r="AM7555" s="6"/>
      <c r="AN7555" s="6"/>
      <c r="AO7555" s="6"/>
      <c r="AP7555" s="6"/>
      <c r="AQ7555" s="6"/>
      <c r="AR7555" s="6"/>
      <c r="AS7555" s="6"/>
      <c r="AT7555" s="6"/>
      <c r="AU7555" s="6"/>
      <c r="AV7555" s="6"/>
      <c r="AW7555" s="6"/>
      <c r="AX7555" s="6"/>
      <c r="AY7555" s="6"/>
      <c r="AZ7555" s="6"/>
      <c r="BA7555" s="6"/>
      <c r="BB7555" s="6"/>
      <c r="BC7555" s="6"/>
      <c r="BD7555" s="6"/>
      <c r="BE7555" s="6"/>
      <c r="BF7555" s="6"/>
      <c r="BG7555" s="6"/>
    </row>
    <row r="7556" spans="34:59" x14ac:dyDescent="0.25">
      <c r="AH7556" s="10"/>
      <c r="AI7556" s="6"/>
      <c r="AJ7556" s="10"/>
      <c r="AK7556" s="10"/>
      <c r="AL7556" s="10"/>
      <c r="AM7556" s="10"/>
      <c r="AN7556" s="10"/>
      <c r="AO7556" s="10"/>
      <c r="AP7556" s="10"/>
      <c r="AQ7556" s="10"/>
      <c r="AR7556" s="10"/>
      <c r="AS7556" s="10"/>
      <c r="AT7556" s="10"/>
      <c r="AU7556" s="10"/>
      <c r="AV7556" s="10"/>
      <c r="AW7556" s="10"/>
      <c r="AX7556" s="10"/>
      <c r="AY7556" s="10"/>
      <c r="AZ7556" s="10"/>
      <c r="BA7556" s="10"/>
      <c r="BB7556" s="10"/>
      <c r="BC7556" s="10"/>
      <c r="BD7556" s="10"/>
      <c r="BE7556" s="10"/>
      <c r="BF7556" s="10"/>
      <c r="BG7556" s="6"/>
    </row>
    <row r="7557" spans="34:59" x14ac:dyDescent="0.25">
      <c r="AH7557" s="6"/>
      <c r="AI7557" s="6"/>
      <c r="AJ7557" s="6"/>
      <c r="AK7557" s="6"/>
      <c r="AL7557" s="6"/>
      <c r="AM7557" s="6"/>
      <c r="AN7557" s="6"/>
      <c r="AO7557" s="6"/>
      <c r="AP7557" s="6"/>
      <c r="AQ7557" s="6"/>
      <c r="AR7557" s="6"/>
      <c r="AS7557" s="6"/>
      <c r="AT7557" s="6"/>
      <c r="AU7557" s="6"/>
      <c r="AV7557" s="6"/>
      <c r="AW7557" s="6"/>
      <c r="AX7557" s="6"/>
      <c r="AY7557" s="6"/>
      <c r="AZ7557" s="6"/>
      <c r="BA7557" s="6"/>
      <c r="BB7557" s="6"/>
      <c r="BC7557" s="6"/>
      <c r="BD7557" s="6"/>
      <c r="BE7557" s="6"/>
      <c r="BF7557" s="6"/>
      <c r="BG7557" s="10"/>
    </row>
    <row r="7558" spans="34:59" x14ac:dyDescent="0.25">
      <c r="AH7558" s="10"/>
      <c r="AI7558" s="6"/>
    </row>
    <row r="7559" spans="34:59" x14ac:dyDescent="0.25">
      <c r="AH7559" s="6"/>
      <c r="AI7559" s="6"/>
      <c r="AJ7559" s="6"/>
      <c r="AK7559" s="6"/>
      <c r="AL7559" s="6"/>
      <c r="AM7559" s="6"/>
      <c r="AN7559" s="6"/>
      <c r="AO7559" s="6"/>
      <c r="AP7559" s="6"/>
      <c r="AQ7559" s="6"/>
      <c r="AR7559" s="6"/>
      <c r="AS7559" s="6"/>
      <c r="AT7559" s="6"/>
      <c r="AU7559" s="6"/>
      <c r="AV7559" s="6"/>
      <c r="AW7559" s="6"/>
      <c r="AX7559" s="6"/>
      <c r="AY7559" s="6"/>
      <c r="AZ7559" s="6"/>
      <c r="BA7559" s="6"/>
      <c r="BB7559" s="6"/>
      <c r="BC7559" s="6"/>
      <c r="BD7559" s="6"/>
      <c r="BE7559" s="6"/>
      <c r="BF7559" s="6"/>
      <c r="BG7559" s="6"/>
    </row>
    <row r="7560" spans="34:59" x14ac:dyDescent="0.25">
      <c r="AH7560" s="10"/>
      <c r="AI7560" s="6"/>
      <c r="AJ7560" s="10"/>
      <c r="AK7560" s="10"/>
      <c r="AL7560" s="10"/>
      <c r="AM7560" s="10"/>
      <c r="AN7560" s="10"/>
      <c r="AO7560" s="10"/>
      <c r="AP7560" s="10"/>
      <c r="AQ7560" s="10"/>
      <c r="AR7560" s="10"/>
      <c r="AS7560" s="10"/>
      <c r="AT7560" s="10"/>
      <c r="AU7560" s="10"/>
      <c r="AV7560" s="10"/>
      <c r="AW7560" s="10"/>
      <c r="AX7560" s="10"/>
      <c r="AY7560" s="10"/>
      <c r="AZ7560" s="10"/>
      <c r="BA7560" s="10"/>
      <c r="BB7560" s="10"/>
      <c r="BC7560" s="10"/>
      <c r="BD7560" s="10"/>
      <c r="BE7560" s="10"/>
      <c r="BF7560" s="10"/>
      <c r="BG7560" s="6"/>
    </row>
    <row r="7561" spans="34:59" x14ac:dyDescent="0.25">
      <c r="AH7561" s="6"/>
      <c r="AI7561" s="6"/>
      <c r="AJ7561" s="6"/>
      <c r="AK7561" s="6"/>
      <c r="AL7561" s="6"/>
      <c r="AM7561" s="6"/>
      <c r="AN7561" s="6"/>
      <c r="AO7561" s="6"/>
      <c r="AP7561" s="6"/>
      <c r="AQ7561" s="6"/>
      <c r="AR7561" s="6"/>
      <c r="AS7561" s="6"/>
      <c r="AT7561" s="6"/>
      <c r="AU7561" s="6"/>
      <c r="AV7561" s="6"/>
      <c r="AW7561" s="6"/>
      <c r="AX7561" s="6"/>
      <c r="AY7561" s="6"/>
      <c r="AZ7561" s="6"/>
      <c r="BA7561" s="6"/>
      <c r="BB7561" s="6"/>
      <c r="BC7561" s="6"/>
      <c r="BD7561" s="6"/>
      <c r="BE7561" s="6"/>
      <c r="BF7561" s="6"/>
      <c r="BG7561" s="10"/>
    </row>
    <row r="7562" spans="34:59" x14ac:dyDescent="0.25">
      <c r="AH7562" s="10"/>
      <c r="AI7562" s="6"/>
    </row>
    <row r="7563" spans="34:59" x14ac:dyDescent="0.25">
      <c r="AH7563" s="6"/>
      <c r="AI7563" s="6"/>
      <c r="AJ7563" s="6"/>
      <c r="AK7563" s="6"/>
      <c r="AL7563" s="6"/>
      <c r="AM7563" s="6"/>
      <c r="AN7563" s="6"/>
      <c r="AO7563" s="6"/>
      <c r="AP7563" s="6"/>
      <c r="AQ7563" s="6"/>
      <c r="AR7563" s="6"/>
      <c r="AS7563" s="6"/>
      <c r="AT7563" s="6"/>
      <c r="AU7563" s="6"/>
      <c r="AV7563" s="6"/>
      <c r="AW7563" s="6"/>
      <c r="AX7563" s="6"/>
      <c r="AY7563" s="6"/>
      <c r="AZ7563" s="6"/>
      <c r="BA7563" s="6"/>
      <c r="BB7563" s="6"/>
      <c r="BC7563" s="6"/>
      <c r="BD7563" s="6"/>
      <c r="BE7563" s="6"/>
      <c r="BF7563" s="6"/>
      <c r="BG7563" s="6"/>
    </row>
    <row r="7564" spans="34:59" x14ac:dyDescent="0.25">
      <c r="AH7564" s="10"/>
      <c r="AI7564" s="6"/>
      <c r="AJ7564" s="10"/>
      <c r="AK7564" s="10"/>
      <c r="AL7564" s="10"/>
      <c r="AM7564" s="10"/>
      <c r="AN7564" s="10"/>
      <c r="AO7564" s="10"/>
      <c r="AP7564" s="10"/>
      <c r="AQ7564" s="10"/>
      <c r="AR7564" s="10"/>
      <c r="AS7564" s="10"/>
      <c r="AT7564" s="10"/>
      <c r="AU7564" s="10"/>
      <c r="AV7564" s="10"/>
      <c r="AW7564" s="10"/>
      <c r="AX7564" s="10"/>
      <c r="AY7564" s="10"/>
      <c r="AZ7564" s="10"/>
      <c r="BA7564" s="10"/>
      <c r="BB7564" s="10"/>
      <c r="BC7564" s="10"/>
      <c r="BD7564" s="10"/>
      <c r="BE7564" s="10"/>
      <c r="BF7564" s="10"/>
      <c r="BG7564" s="6"/>
    </row>
    <row r="7565" spans="34:59" x14ac:dyDescent="0.25">
      <c r="AH7565" s="6"/>
      <c r="AI7565" s="6"/>
      <c r="AJ7565" s="6"/>
      <c r="AK7565" s="6"/>
      <c r="AL7565" s="6"/>
      <c r="AM7565" s="6"/>
      <c r="AN7565" s="6"/>
      <c r="AO7565" s="6"/>
      <c r="AP7565" s="6"/>
      <c r="AQ7565" s="6"/>
      <c r="AR7565" s="6"/>
      <c r="AS7565" s="6"/>
      <c r="AT7565" s="6"/>
      <c r="AU7565" s="6"/>
      <c r="AV7565" s="6"/>
      <c r="AW7565" s="6"/>
      <c r="AX7565" s="6"/>
      <c r="AY7565" s="6"/>
      <c r="AZ7565" s="6"/>
      <c r="BA7565" s="6"/>
      <c r="BB7565" s="6"/>
      <c r="BC7565" s="6"/>
      <c r="BD7565" s="6"/>
      <c r="BE7565" s="6"/>
      <c r="BF7565" s="6"/>
      <c r="BG7565" s="10"/>
    </row>
    <row r="7566" spans="34:59" x14ac:dyDescent="0.25">
      <c r="AH7566" s="10"/>
      <c r="AI7566" s="6"/>
    </row>
    <row r="7567" spans="34:59" x14ac:dyDescent="0.25">
      <c r="AH7567" s="6"/>
      <c r="AI7567" s="6"/>
      <c r="AJ7567" s="6"/>
      <c r="AK7567" s="6"/>
      <c r="AL7567" s="6"/>
      <c r="AM7567" s="6"/>
      <c r="AN7567" s="6"/>
      <c r="AO7567" s="6"/>
      <c r="AP7567" s="6"/>
      <c r="AQ7567" s="6"/>
      <c r="AR7567" s="6"/>
      <c r="AS7567" s="6"/>
      <c r="AT7567" s="6"/>
      <c r="AU7567" s="6"/>
      <c r="AV7567" s="6"/>
      <c r="AW7567" s="6"/>
      <c r="AX7567" s="6"/>
      <c r="AY7567" s="6"/>
      <c r="AZ7567" s="6"/>
      <c r="BA7567" s="6"/>
      <c r="BB7567" s="6"/>
      <c r="BC7567" s="6"/>
      <c r="BD7567" s="6"/>
      <c r="BE7567" s="6"/>
      <c r="BF7567" s="6"/>
      <c r="BG7567" s="6"/>
    </row>
    <row r="7568" spans="34:59" x14ac:dyDescent="0.25">
      <c r="AH7568" s="10"/>
      <c r="AI7568" s="6"/>
      <c r="AJ7568" s="10"/>
      <c r="AK7568" s="10"/>
      <c r="AL7568" s="10"/>
      <c r="AM7568" s="10"/>
      <c r="AN7568" s="10"/>
      <c r="AO7568" s="10"/>
      <c r="AP7568" s="10"/>
      <c r="AQ7568" s="10"/>
      <c r="AR7568" s="10"/>
      <c r="AS7568" s="10"/>
      <c r="AT7568" s="10"/>
      <c r="AU7568" s="10"/>
      <c r="AV7568" s="10"/>
      <c r="AW7568" s="10"/>
      <c r="AX7568" s="10"/>
      <c r="AY7568" s="10"/>
      <c r="AZ7568" s="10"/>
      <c r="BA7568" s="10"/>
      <c r="BB7568" s="10"/>
      <c r="BC7568" s="10"/>
      <c r="BD7568" s="10"/>
      <c r="BE7568" s="10"/>
      <c r="BF7568" s="10"/>
      <c r="BG7568" s="6"/>
    </row>
    <row r="7569" spans="34:59" x14ac:dyDescent="0.25">
      <c r="AH7569" s="6"/>
      <c r="AI7569" s="6"/>
      <c r="AJ7569" s="6"/>
      <c r="AK7569" s="6"/>
      <c r="AL7569" s="6"/>
      <c r="AM7569" s="6"/>
      <c r="AN7569" s="6"/>
      <c r="AO7569" s="6"/>
      <c r="AP7569" s="6"/>
      <c r="AQ7569" s="6"/>
      <c r="AR7569" s="6"/>
      <c r="AS7569" s="6"/>
      <c r="AT7569" s="6"/>
      <c r="AU7569" s="6"/>
      <c r="AV7569" s="6"/>
      <c r="AW7569" s="6"/>
      <c r="AX7569" s="6"/>
      <c r="AY7569" s="6"/>
      <c r="AZ7569" s="6"/>
      <c r="BA7569" s="6"/>
      <c r="BB7569" s="6"/>
      <c r="BC7569" s="6"/>
      <c r="BD7569" s="6"/>
      <c r="BE7569" s="6"/>
      <c r="BF7569" s="6"/>
      <c r="BG7569" s="10"/>
    </row>
    <row r="7570" spans="34:59" x14ac:dyDescent="0.25">
      <c r="AH7570" s="10"/>
      <c r="AI7570" s="6"/>
    </row>
    <row r="7571" spans="34:59" x14ac:dyDescent="0.25">
      <c r="AH7571" s="6"/>
      <c r="AI7571" s="6"/>
      <c r="AJ7571" s="6"/>
      <c r="AK7571" s="6"/>
      <c r="AL7571" s="6"/>
      <c r="AM7571" s="6"/>
      <c r="AN7571" s="6"/>
      <c r="AO7571" s="6"/>
      <c r="AP7571" s="6"/>
      <c r="AQ7571" s="6"/>
      <c r="AR7571" s="6"/>
      <c r="AS7571" s="6"/>
      <c r="AT7571" s="6"/>
      <c r="AU7571" s="6"/>
      <c r="AV7571" s="6"/>
      <c r="AW7571" s="6"/>
      <c r="AX7571" s="6"/>
      <c r="AY7571" s="6"/>
      <c r="AZ7571" s="6"/>
      <c r="BA7571" s="6"/>
      <c r="BB7571" s="6"/>
      <c r="BC7571" s="6"/>
      <c r="BD7571" s="6"/>
      <c r="BE7571" s="6"/>
      <c r="BF7571" s="6"/>
      <c r="BG7571" s="6"/>
    </row>
    <row r="7572" spans="34:59" x14ac:dyDescent="0.25">
      <c r="AH7572" s="10"/>
      <c r="AI7572" s="6"/>
      <c r="AJ7572" s="10"/>
      <c r="AK7572" s="10"/>
      <c r="AL7572" s="10"/>
      <c r="AM7572" s="10"/>
      <c r="AN7572" s="10"/>
      <c r="AO7572" s="10"/>
      <c r="AP7572" s="10"/>
      <c r="AQ7572" s="10"/>
      <c r="AR7572" s="10"/>
      <c r="AS7572" s="10"/>
      <c r="AT7572" s="10"/>
      <c r="AU7572" s="10"/>
      <c r="AV7572" s="10"/>
      <c r="AW7572" s="10"/>
      <c r="AX7572" s="10"/>
      <c r="AY7572" s="10"/>
      <c r="AZ7572" s="10"/>
      <c r="BA7572" s="10"/>
      <c r="BB7572" s="10"/>
      <c r="BC7572" s="10"/>
      <c r="BD7572" s="10"/>
      <c r="BE7572" s="10"/>
      <c r="BF7572" s="10"/>
      <c r="BG7572" s="6"/>
    </row>
    <row r="7573" spans="34:59" x14ac:dyDescent="0.25">
      <c r="AH7573" s="6"/>
      <c r="AI7573" s="6"/>
      <c r="AJ7573" s="6"/>
      <c r="AK7573" s="6"/>
      <c r="AL7573" s="6"/>
      <c r="AM7573" s="6"/>
      <c r="AN7573" s="6"/>
      <c r="AO7573" s="6"/>
      <c r="AP7573" s="6"/>
      <c r="AQ7573" s="6"/>
      <c r="AR7573" s="6"/>
      <c r="AS7573" s="6"/>
      <c r="AT7573" s="6"/>
      <c r="AU7573" s="6"/>
      <c r="AV7573" s="6"/>
      <c r="AW7573" s="6"/>
      <c r="AX7573" s="6"/>
      <c r="AY7573" s="6"/>
      <c r="AZ7573" s="6"/>
      <c r="BA7573" s="6"/>
      <c r="BB7573" s="6"/>
      <c r="BC7573" s="6"/>
      <c r="BD7573" s="6"/>
      <c r="BE7573" s="6"/>
      <c r="BF7573" s="6"/>
      <c r="BG7573" s="10"/>
    </row>
    <row r="7574" spans="34:59" x14ac:dyDescent="0.25">
      <c r="AH7574" s="10"/>
      <c r="AI7574" s="6"/>
    </row>
    <row r="7575" spans="34:59" x14ac:dyDescent="0.25">
      <c r="AH7575" s="6"/>
      <c r="AI7575" s="6"/>
      <c r="AJ7575" s="6"/>
      <c r="AK7575" s="6"/>
      <c r="AL7575" s="6"/>
      <c r="AM7575" s="6"/>
      <c r="AN7575" s="6"/>
      <c r="AO7575" s="6"/>
      <c r="AP7575" s="6"/>
      <c r="AQ7575" s="6"/>
      <c r="AR7575" s="6"/>
      <c r="AS7575" s="6"/>
      <c r="AT7575" s="6"/>
      <c r="AU7575" s="6"/>
      <c r="AV7575" s="6"/>
      <c r="AW7575" s="6"/>
      <c r="AX7575" s="6"/>
      <c r="AY7575" s="6"/>
      <c r="AZ7575" s="6"/>
      <c r="BA7575" s="6"/>
      <c r="BB7575" s="6"/>
      <c r="BC7575" s="6"/>
      <c r="BD7575" s="6"/>
      <c r="BE7575" s="6"/>
      <c r="BF7575" s="6"/>
      <c r="BG7575" s="6"/>
    </row>
    <row r="7576" spans="34:59" x14ac:dyDescent="0.25">
      <c r="AH7576" s="10"/>
      <c r="AI7576" s="6"/>
      <c r="AJ7576" s="10"/>
      <c r="AK7576" s="10"/>
      <c r="AL7576" s="10"/>
      <c r="AM7576" s="10"/>
      <c r="AN7576" s="10"/>
      <c r="AO7576" s="10"/>
      <c r="AP7576" s="10"/>
      <c r="AQ7576" s="10"/>
      <c r="AR7576" s="10"/>
      <c r="AS7576" s="10"/>
      <c r="AT7576" s="10"/>
      <c r="AU7576" s="10"/>
      <c r="AV7576" s="10"/>
      <c r="AW7576" s="10"/>
      <c r="AX7576" s="10"/>
      <c r="AY7576" s="10"/>
      <c r="AZ7576" s="10"/>
      <c r="BA7576" s="10"/>
      <c r="BB7576" s="10"/>
      <c r="BC7576" s="10"/>
      <c r="BD7576" s="10"/>
      <c r="BE7576" s="10"/>
      <c r="BF7576" s="10"/>
      <c r="BG7576" s="6"/>
    </row>
    <row r="7577" spans="34:59" x14ac:dyDescent="0.25">
      <c r="AH7577" s="6"/>
      <c r="AI7577" s="6"/>
      <c r="AJ7577" s="6"/>
      <c r="AK7577" s="6"/>
      <c r="AL7577" s="6"/>
      <c r="AM7577" s="6"/>
      <c r="AN7577" s="6"/>
      <c r="AO7577" s="6"/>
      <c r="AP7577" s="6"/>
      <c r="AQ7577" s="6"/>
      <c r="AR7577" s="6"/>
      <c r="AS7577" s="6"/>
      <c r="AT7577" s="6"/>
      <c r="AU7577" s="6"/>
      <c r="AV7577" s="6"/>
      <c r="AW7577" s="6"/>
      <c r="AX7577" s="6"/>
      <c r="AY7577" s="6"/>
      <c r="AZ7577" s="6"/>
      <c r="BA7577" s="6"/>
      <c r="BB7577" s="6"/>
      <c r="BC7577" s="6"/>
      <c r="BD7577" s="6"/>
      <c r="BE7577" s="6"/>
      <c r="BF7577" s="6"/>
      <c r="BG7577" s="10"/>
    </row>
    <row r="7578" spans="34:59" x14ac:dyDescent="0.25">
      <c r="AH7578" s="10"/>
      <c r="AI7578" s="6"/>
    </row>
    <row r="7579" spans="34:59" x14ac:dyDescent="0.25">
      <c r="AH7579" s="6"/>
      <c r="AI7579" s="6"/>
      <c r="AJ7579" s="6"/>
      <c r="AK7579" s="6"/>
      <c r="AL7579" s="6"/>
      <c r="AM7579" s="6"/>
      <c r="AN7579" s="6"/>
      <c r="AO7579" s="6"/>
      <c r="AP7579" s="6"/>
      <c r="AQ7579" s="6"/>
      <c r="AR7579" s="6"/>
      <c r="AS7579" s="6"/>
      <c r="AT7579" s="6"/>
      <c r="AU7579" s="6"/>
      <c r="AV7579" s="6"/>
      <c r="AW7579" s="6"/>
      <c r="AX7579" s="6"/>
      <c r="AY7579" s="6"/>
      <c r="AZ7579" s="6"/>
      <c r="BA7579" s="6"/>
      <c r="BB7579" s="6"/>
      <c r="BC7579" s="6"/>
      <c r="BD7579" s="6"/>
      <c r="BE7579" s="6"/>
      <c r="BF7579" s="6"/>
      <c r="BG7579" s="6"/>
    </row>
    <row r="7580" spans="34:59" x14ac:dyDescent="0.25">
      <c r="AH7580" s="10"/>
      <c r="AI7580" s="6"/>
      <c r="AJ7580" s="10"/>
      <c r="AK7580" s="10"/>
      <c r="AL7580" s="10"/>
      <c r="AM7580" s="10"/>
      <c r="AN7580" s="10"/>
      <c r="AO7580" s="10"/>
      <c r="AP7580" s="10"/>
      <c r="AQ7580" s="10"/>
      <c r="AR7580" s="10"/>
      <c r="AS7580" s="10"/>
      <c r="AT7580" s="10"/>
      <c r="AU7580" s="10"/>
      <c r="AV7580" s="10"/>
      <c r="AW7580" s="10"/>
      <c r="AX7580" s="10"/>
      <c r="AY7580" s="10"/>
      <c r="AZ7580" s="10"/>
      <c r="BA7580" s="10"/>
      <c r="BB7580" s="10"/>
      <c r="BC7580" s="10"/>
      <c r="BD7580" s="10"/>
      <c r="BE7580" s="10"/>
      <c r="BF7580" s="10"/>
      <c r="BG7580" s="6"/>
    </row>
    <row r="7581" spans="34:59" x14ac:dyDescent="0.25">
      <c r="AH7581" s="6"/>
      <c r="AI7581" s="6"/>
      <c r="AJ7581" s="6"/>
      <c r="AK7581" s="6"/>
      <c r="AL7581" s="6"/>
      <c r="AM7581" s="6"/>
      <c r="AN7581" s="6"/>
      <c r="AO7581" s="6"/>
      <c r="AP7581" s="6"/>
      <c r="AQ7581" s="6"/>
      <c r="AR7581" s="6"/>
      <c r="AS7581" s="6"/>
      <c r="AT7581" s="6"/>
      <c r="AU7581" s="6"/>
      <c r="AV7581" s="6"/>
      <c r="AW7581" s="6"/>
      <c r="AX7581" s="6"/>
      <c r="AY7581" s="6"/>
      <c r="AZ7581" s="6"/>
      <c r="BA7581" s="6"/>
      <c r="BB7581" s="6"/>
      <c r="BC7581" s="6"/>
      <c r="BD7581" s="6"/>
      <c r="BE7581" s="6"/>
      <c r="BF7581" s="6"/>
      <c r="BG7581" s="10"/>
    </row>
    <row r="7582" spans="34:59" x14ac:dyDescent="0.25">
      <c r="AH7582" s="10"/>
      <c r="AI7582" s="6"/>
    </row>
    <row r="7583" spans="34:59" x14ac:dyDescent="0.25">
      <c r="AH7583" s="6"/>
      <c r="AI7583" s="6"/>
      <c r="AJ7583" s="6"/>
      <c r="AK7583" s="6"/>
      <c r="AL7583" s="6"/>
      <c r="AM7583" s="6"/>
      <c r="AN7583" s="6"/>
      <c r="AO7583" s="6"/>
      <c r="AP7583" s="6"/>
      <c r="AQ7583" s="6"/>
      <c r="AR7583" s="6"/>
      <c r="AS7583" s="6"/>
      <c r="AT7583" s="6"/>
      <c r="AU7583" s="6"/>
      <c r="AV7583" s="6"/>
      <c r="AW7583" s="6"/>
      <c r="AX7583" s="6"/>
      <c r="AY7583" s="6"/>
      <c r="AZ7583" s="6"/>
      <c r="BA7583" s="6"/>
      <c r="BB7583" s="6"/>
      <c r="BC7583" s="6"/>
      <c r="BD7583" s="6"/>
      <c r="BE7583" s="6"/>
      <c r="BF7583" s="6"/>
      <c r="BG7583" s="6"/>
    </row>
    <row r="7584" spans="34:59" x14ac:dyDescent="0.25">
      <c r="AH7584" s="10"/>
      <c r="AI7584" s="6"/>
      <c r="AJ7584" s="10"/>
      <c r="AK7584" s="10"/>
      <c r="AL7584" s="10"/>
      <c r="AM7584" s="10"/>
      <c r="AN7584" s="10"/>
      <c r="AO7584" s="10"/>
      <c r="AP7584" s="10"/>
      <c r="AQ7584" s="10"/>
      <c r="AR7584" s="10"/>
      <c r="AS7584" s="10"/>
      <c r="AT7584" s="10"/>
      <c r="AU7584" s="10"/>
      <c r="AV7584" s="10"/>
      <c r="AW7584" s="10"/>
      <c r="AX7584" s="10"/>
      <c r="AY7584" s="10"/>
      <c r="AZ7584" s="10"/>
      <c r="BA7584" s="10"/>
      <c r="BB7584" s="10"/>
      <c r="BC7584" s="10"/>
      <c r="BD7584" s="10"/>
      <c r="BE7584" s="10"/>
      <c r="BF7584" s="10"/>
      <c r="BG7584" s="6"/>
    </row>
    <row r="7585" spans="34:59" x14ac:dyDescent="0.25">
      <c r="AH7585" s="6"/>
      <c r="AI7585" s="6"/>
      <c r="AJ7585" s="6"/>
      <c r="AK7585" s="6"/>
      <c r="AL7585" s="6"/>
      <c r="AM7585" s="6"/>
      <c r="AN7585" s="6"/>
      <c r="AO7585" s="6"/>
      <c r="AP7585" s="6"/>
      <c r="AQ7585" s="6"/>
      <c r="AR7585" s="6"/>
      <c r="AS7585" s="6"/>
      <c r="AT7585" s="6"/>
      <c r="AU7585" s="6"/>
      <c r="AV7585" s="6"/>
      <c r="AW7585" s="6"/>
      <c r="AX7585" s="6"/>
      <c r="AY7585" s="6"/>
      <c r="AZ7585" s="6"/>
      <c r="BA7585" s="6"/>
      <c r="BB7585" s="6"/>
      <c r="BC7585" s="6"/>
      <c r="BD7585" s="6"/>
      <c r="BE7585" s="6"/>
      <c r="BF7585" s="6"/>
      <c r="BG7585" s="10"/>
    </row>
    <row r="7586" spans="34:59" x14ac:dyDescent="0.25">
      <c r="AH7586" s="10"/>
      <c r="AI7586" s="6"/>
    </row>
    <row r="7587" spans="34:59" x14ac:dyDescent="0.25">
      <c r="AH7587" s="6"/>
      <c r="AI7587" s="6"/>
      <c r="AJ7587" s="6"/>
      <c r="AK7587" s="6"/>
      <c r="AL7587" s="6"/>
      <c r="AM7587" s="6"/>
      <c r="AN7587" s="6"/>
      <c r="AO7587" s="6"/>
      <c r="AP7587" s="6"/>
      <c r="AQ7587" s="6"/>
      <c r="AR7587" s="6"/>
      <c r="AS7587" s="6"/>
      <c r="AT7587" s="6"/>
      <c r="AU7587" s="6"/>
      <c r="AV7587" s="6"/>
      <c r="AW7587" s="6"/>
      <c r="AX7587" s="6"/>
      <c r="AY7587" s="6"/>
      <c r="AZ7587" s="6"/>
      <c r="BA7587" s="6"/>
      <c r="BB7587" s="6"/>
      <c r="BC7587" s="6"/>
      <c r="BD7587" s="6"/>
      <c r="BE7587" s="6"/>
      <c r="BF7587" s="6"/>
      <c r="BG7587" s="6"/>
    </row>
    <row r="7588" spans="34:59" x14ac:dyDescent="0.25">
      <c r="AH7588" s="10"/>
      <c r="AI7588" s="6"/>
      <c r="AJ7588" s="10"/>
      <c r="AK7588" s="10"/>
      <c r="AL7588" s="10"/>
      <c r="AM7588" s="10"/>
      <c r="AN7588" s="10"/>
      <c r="AO7588" s="10"/>
      <c r="AP7588" s="10"/>
      <c r="AQ7588" s="10"/>
      <c r="AR7588" s="10"/>
      <c r="AS7588" s="10"/>
      <c r="AT7588" s="10"/>
      <c r="AU7588" s="10"/>
      <c r="AV7588" s="10"/>
      <c r="AW7588" s="10"/>
      <c r="AX7588" s="10"/>
      <c r="AY7588" s="10"/>
      <c r="AZ7588" s="10"/>
      <c r="BA7588" s="10"/>
      <c r="BB7588" s="10"/>
      <c r="BC7588" s="10"/>
      <c r="BD7588" s="10"/>
      <c r="BE7588" s="10"/>
      <c r="BF7588" s="10"/>
      <c r="BG7588" s="6"/>
    </row>
    <row r="7589" spans="34:59" x14ac:dyDescent="0.25">
      <c r="AH7589" s="6"/>
      <c r="AI7589" s="6"/>
      <c r="AJ7589" s="6"/>
      <c r="AK7589" s="6"/>
      <c r="AL7589" s="6"/>
      <c r="AM7589" s="6"/>
      <c r="AN7589" s="6"/>
      <c r="AO7589" s="6"/>
      <c r="AP7589" s="6"/>
      <c r="AQ7589" s="6"/>
      <c r="AR7589" s="6"/>
      <c r="AS7589" s="6"/>
      <c r="AT7589" s="6"/>
      <c r="AU7589" s="6"/>
      <c r="AV7589" s="6"/>
      <c r="AW7589" s="6"/>
      <c r="AX7589" s="6"/>
      <c r="AY7589" s="6"/>
      <c r="AZ7589" s="6"/>
      <c r="BA7589" s="6"/>
      <c r="BB7589" s="6"/>
      <c r="BC7589" s="6"/>
      <c r="BD7589" s="6"/>
      <c r="BE7589" s="6"/>
      <c r="BF7589" s="6"/>
      <c r="BG7589" s="10"/>
    </row>
    <row r="7590" spans="34:59" x14ac:dyDescent="0.25">
      <c r="AH7590" s="10"/>
      <c r="AI7590" s="6"/>
    </row>
    <row r="7591" spans="34:59" x14ac:dyDescent="0.25">
      <c r="AH7591" s="6"/>
      <c r="AI7591" s="6"/>
      <c r="AJ7591" s="6"/>
      <c r="AK7591" s="6"/>
      <c r="AL7591" s="6"/>
      <c r="AM7591" s="6"/>
      <c r="AN7591" s="6"/>
      <c r="AO7591" s="6"/>
      <c r="AP7591" s="6"/>
      <c r="AQ7591" s="6"/>
      <c r="AR7591" s="6"/>
      <c r="AS7591" s="6"/>
      <c r="AT7591" s="6"/>
      <c r="AU7591" s="6"/>
      <c r="AV7591" s="6"/>
      <c r="AW7591" s="6"/>
      <c r="AX7591" s="6"/>
      <c r="AY7591" s="6"/>
      <c r="AZ7591" s="6"/>
      <c r="BA7591" s="6"/>
      <c r="BB7591" s="6"/>
      <c r="BC7591" s="6"/>
      <c r="BD7591" s="6"/>
      <c r="BE7591" s="6"/>
      <c r="BF7591" s="6"/>
      <c r="BG7591" s="6"/>
    </row>
    <row r="7592" spans="34:59" x14ac:dyDescent="0.25">
      <c r="AH7592" s="10"/>
      <c r="AI7592" s="6"/>
      <c r="AJ7592" s="10"/>
      <c r="AK7592" s="10"/>
      <c r="AL7592" s="10"/>
      <c r="AM7592" s="10"/>
      <c r="AN7592" s="10"/>
      <c r="AO7592" s="10"/>
      <c r="AP7592" s="10"/>
      <c r="AQ7592" s="10"/>
      <c r="AR7592" s="10"/>
      <c r="AS7592" s="10"/>
      <c r="AT7592" s="10"/>
      <c r="AU7592" s="10"/>
      <c r="AV7592" s="10"/>
      <c r="AW7592" s="10"/>
      <c r="AX7592" s="10"/>
      <c r="AY7592" s="10"/>
      <c r="AZ7592" s="10"/>
      <c r="BA7592" s="10"/>
      <c r="BB7592" s="10"/>
      <c r="BC7592" s="10"/>
      <c r="BD7592" s="10"/>
      <c r="BE7592" s="10"/>
      <c r="BF7592" s="10"/>
      <c r="BG7592" s="6"/>
    </row>
    <row r="7593" spans="34:59" x14ac:dyDescent="0.25">
      <c r="AH7593" s="6"/>
      <c r="AI7593" s="6"/>
      <c r="AJ7593" s="6"/>
      <c r="AK7593" s="6"/>
      <c r="AL7593" s="6"/>
      <c r="AM7593" s="6"/>
      <c r="AN7593" s="6"/>
      <c r="AO7593" s="6"/>
      <c r="AP7593" s="6"/>
      <c r="AQ7593" s="6"/>
      <c r="AR7593" s="6"/>
      <c r="AS7593" s="6"/>
      <c r="AT7593" s="6"/>
      <c r="AU7593" s="6"/>
      <c r="AV7593" s="6"/>
      <c r="AW7593" s="6"/>
      <c r="AX7593" s="6"/>
      <c r="AY7593" s="6"/>
      <c r="AZ7593" s="6"/>
      <c r="BA7593" s="6"/>
      <c r="BB7593" s="6"/>
      <c r="BC7593" s="6"/>
      <c r="BD7593" s="6"/>
      <c r="BE7593" s="6"/>
      <c r="BF7593" s="6"/>
      <c r="BG7593" s="10"/>
    </row>
    <row r="7594" spans="34:59" x14ac:dyDescent="0.25">
      <c r="AH7594" s="10"/>
      <c r="AI7594" s="6"/>
    </row>
    <row r="7595" spans="34:59" x14ac:dyDescent="0.25">
      <c r="AH7595" s="6"/>
      <c r="AI7595" s="6"/>
      <c r="AJ7595" s="6"/>
      <c r="AK7595" s="6"/>
      <c r="AL7595" s="6"/>
      <c r="AM7595" s="6"/>
      <c r="AN7595" s="6"/>
      <c r="AO7595" s="6"/>
      <c r="AP7595" s="6"/>
      <c r="AQ7595" s="6"/>
      <c r="AR7595" s="6"/>
      <c r="AS7595" s="6"/>
      <c r="AT7595" s="6"/>
      <c r="AU7595" s="6"/>
      <c r="AV7595" s="6"/>
      <c r="AW7595" s="6"/>
      <c r="AX7595" s="6"/>
      <c r="AY7595" s="6"/>
      <c r="AZ7595" s="6"/>
      <c r="BA7595" s="6"/>
      <c r="BB7595" s="6"/>
      <c r="BC7595" s="6"/>
      <c r="BD7595" s="6"/>
      <c r="BE7595" s="6"/>
      <c r="BF7595" s="6"/>
      <c r="BG7595" s="6"/>
    </row>
    <row r="7596" spans="34:59" x14ac:dyDescent="0.25">
      <c r="AH7596" s="10"/>
      <c r="AI7596" s="6"/>
      <c r="AJ7596" s="10"/>
      <c r="AK7596" s="10"/>
      <c r="AL7596" s="10"/>
      <c r="AM7596" s="10"/>
      <c r="AN7596" s="10"/>
      <c r="AO7596" s="10"/>
      <c r="AP7596" s="10"/>
      <c r="AQ7596" s="10"/>
      <c r="AR7596" s="10"/>
      <c r="AS7596" s="10"/>
      <c r="AT7596" s="10"/>
      <c r="AU7596" s="10"/>
      <c r="AV7596" s="10"/>
      <c r="AW7596" s="10"/>
      <c r="AX7596" s="10"/>
      <c r="AY7596" s="10"/>
      <c r="AZ7596" s="10"/>
      <c r="BA7596" s="10"/>
      <c r="BB7596" s="10"/>
      <c r="BC7596" s="10"/>
      <c r="BD7596" s="10"/>
      <c r="BE7596" s="10"/>
      <c r="BF7596" s="10"/>
      <c r="BG7596" s="6"/>
    </row>
    <row r="7597" spans="34:59" x14ac:dyDescent="0.25">
      <c r="AH7597" s="6"/>
      <c r="AI7597" s="6"/>
      <c r="AJ7597" s="6"/>
      <c r="AK7597" s="6"/>
      <c r="AL7597" s="6"/>
      <c r="AM7597" s="6"/>
      <c r="AN7597" s="6"/>
      <c r="AO7597" s="6"/>
      <c r="AP7597" s="6"/>
      <c r="AQ7597" s="6"/>
      <c r="AR7597" s="6"/>
      <c r="AS7597" s="6"/>
      <c r="AT7597" s="6"/>
      <c r="AU7597" s="6"/>
      <c r="AV7597" s="6"/>
      <c r="AW7597" s="6"/>
      <c r="AX7597" s="6"/>
      <c r="AY7597" s="6"/>
      <c r="AZ7597" s="6"/>
      <c r="BA7597" s="6"/>
      <c r="BB7597" s="6"/>
      <c r="BC7597" s="6"/>
      <c r="BD7597" s="6"/>
      <c r="BE7597" s="6"/>
      <c r="BF7597" s="6"/>
      <c r="BG7597" s="10"/>
    </row>
    <row r="7598" spans="34:59" x14ac:dyDescent="0.25">
      <c r="AH7598" s="10"/>
      <c r="AI7598" s="6"/>
    </row>
    <row r="7599" spans="34:59" x14ac:dyDescent="0.25">
      <c r="AH7599" s="6"/>
      <c r="AI7599" s="6"/>
      <c r="AJ7599" s="6"/>
      <c r="AK7599" s="6"/>
      <c r="AL7599" s="6"/>
      <c r="AM7599" s="6"/>
      <c r="AN7599" s="6"/>
      <c r="AO7599" s="6"/>
      <c r="AP7599" s="6"/>
      <c r="AQ7599" s="6"/>
      <c r="AR7599" s="6"/>
      <c r="AS7599" s="6"/>
      <c r="AT7599" s="6"/>
      <c r="AU7599" s="6"/>
      <c r="AV7599" s="6"/>
      <c r="AW7599" s="6"/>
      <c r="AX7599" s="6"/>
      <c r="AY7599" s="6"/>
      <c r="AZ7599" s="6"/>
      <c r="BA7599" s="6"/>
      <c r="BB7599" s="6"/>
      <c r="BC7599" s="6"/>
      <c r="BD7599" s="6"/>
      <c r="BE7599" s="6"/>
      <c r="BF7599" s="6"/>
      <c r="BG7599" s="6"/>
    </row>
    <row r="7600" spans="34:59" x14ac:dyDescent="0.25">
      <c r="AH7600" s="10"/>
      <c r="AI7600" s="6"/>
      <c r="AJ7600" s="10"/>
      <c r="AK7600" s="10"/>
      <c r="AL7600" s="10"/>
      <c r="AM7600" s="10"/>
      <c r="AN7600" s="10"/>
      <c r="AO7600" s="10"/>
      <c r="AP7600" s="10"/>
      <c r="AQ7600" s="10"/>
      <c r="AR7600" s="10"/>
      <c r="AS7600" s="10"/>
      <c r="AT7600" s="10"/>
      <c r="AU7600" s="10"/>
      <c r="AV7600" s="10"/>
      <c r="AW7600" s="10"/>
      <c r="AX7600" s="10"/>
      <c r="AY7600" s="10"/>
      <c r="AZ7600" s="10"/>
      <c r="BA7600" s="10"/>
      <c r="BB7600" s="10"/>
      <c r="BC7600" s="10"/>
      <c r="BD7600" s="10"/>
      <c r="BE7600" s="10"/>
      <c r="BF7600" s="10"/>
      <c r="BG7600" s="6"/>
    </row>
    <row r="7601" spans="34:59" x14ac:dyDescent="0.25">
      <c r="AH7601" s="6"/>
      <c r="AI7601" s="6"/>
      <c r="AJ7601" s="6"/>
      <c r="AK7601" s="6"/>
      <c r="AL7601" s="6"/>
      <c r="AM7601" s="6"/>
      <c r="AN7601" s="6"/>
      <c r="AO7601" s="6"/>
      <c r="AP7601" s="6"/>
      <c r="AQ7601" s="6"/>
      <c r="AR7601" s="6"/>
      <c r="AS7601" s="6"/>
      <c r="AT7601" s="6"/>
      <c r="AU7601" s="6"/>
      <c r="AV7601" s="6"/>
      <c r="AW7601" s="6"/>
      <c r="AX7601" s="6"/>
      <c r="AY7601" s="6"/>
      <c r="AZ7601" s="6"/>
      <c r="BA7601" s="6"/>
      <c r="BB7601" s="6"/>
      <c r="BC7601" s="6"/>
      <c r="BD7601" s="6"/>
      <c r="BE7601" s="6"/>
      <c r="BF7601" s="6"/>
      <c r="BG7601" s="10"/>
    </row>
    <row r="7602" spans="34:59" x14ac:dyDescent="0.25">
      <c r="AH7602" s="10"/>
      <c r="AI7602" s="6"/>
    </row>
    <row r="7603" spans="34:59" x14ac:dyDescent="0.25">
      <c r="AH7603" s="6"/>
      <c r="AI7603" s="6"/>
      <c r="AJ7603" s="6"/>
      <c r="AK7603" s="6"/>
      <c r="AL7603" s="6"/>
      <c r="AM7603" s="6"/>
      <c r="AN7603" s="6"/>
      <c r="AO7603" s="6"/>
      <c r="AP7603" s="6"/>
      <c r="AQ7603" s="6"/>
      <c r="AR7603" s="6"/>
      <c r="AS7603" s="6"/>
      <c r="AT7603" s="6"/>
      <c r="AU7603" s="6"/>
      <c r="AV7603" s="6"/>
      <c r="AW7603" s="6"/>
      <c r="AX7603" s="6"/>
      <c r="AY7603" s="6"/>
      <c r="AZ7603" s="6"/>
      <c r="BA7603" s="6"/>
      <c r="BB7603" s="6"/>
      <c r="BC7603" s="6"/>
      <c r="BD7603" s="6"/>
      <c r="BE7603" s="6"/>
      <c r="BF7603" s="6"/>
      <c r="BG7603" s="6"/>
    </row>
    <row r="7604" spans="34:59" x14ac:dyDescent="0.25">
      <c r="AH7604" s="10"/>
      <c r="AI7604" s="6"/>
      <c r="AJ7604" s="10"/>
      <c r="AK7604" s="10"/>
      <c r="AL7604" s="10"/>
      <c r="AM7604" s="10"/>
      <c r="AN7604" s="10"/>
      <c r="AO7604" s="10"/>
      <c r="AP7604" s="10"/>
      <c r="AQ7604" s="10"/>
      <c r="AR7604" s="10"/>
      <c r="AS7604" s="10"/>
      <c r="AT7604" s="10"/>
      <c r="AU7604" s="10"/>
      <c r="AV7604" s="10"/>
      <c r="AW7604" s="10"/>
      <c r="AX7604" s="10"/>
      <c r="AY7604" s="10"/>
      <c r="AZ7604" s="10"/>
      <c r="BA7604" s="10"/>
      <c r="BB7604" s="10"/>
      <c r="BC7604" s="10"/>
      <c r="BD7604" s="10"/>
      <c r="BE7604" s="10"/>
      <c r="BF7604" s="10"/>
      <c r="BG7604" s="6"/>
    </row>
    <row r="7605" spans="34:59" x14ac:dyDescent="0.25">
      <c r="AH7605" s="6"/>
      <c r="AI7605" s="6"/>
      <c r="AJ7605" s="6"/>
      <c r="AK7605" s="6"/>
      <c r="AL7605" s="6"/>
      <c r="AM7605" s="6"/>
      <c r="AN7605" s="6"/>
      <c r="AO7605" s="6"/>
      <c r="AP7605" s="6"/>
      <c r="AQ7605" s="6"/>
      <c r="AR7605" s="6"/>
      <c r="AS7605" s="6"/>
      <c r="AT7605" s="6"/>
      <c r="AU7605" s="6"/>
      <c r="AV7605" s="6"/>
      <c r="AW7605" s="6"/>
      <c r="AX7605" s="6"/>
      <c r="AY7605" s="6"/>
      <c r="AZ7605" s="6"/>
      <c r="BA7605" s="6"/>
      <c r="BB7605" s="6"/>
      <c r="BC7605" s="6"/>
      <c r="BD7605" s="6"/>
      <c r="BE7605" s="6"/>
      <c r="BF7605" s="6"/>
      <c r="BG7605" s="10"/>
    </row>
    <row r="7606" spans="34:59" x14ac:dyDescent="0.25">
      <c r="AH7606" s="10"/>
      <c r="AI7606" s="6"/>
    </row>
    <row r="7607" spans="34:59" x14ac:dyDescent="0.25">
      <c r="AH7607" s="6"/>
      <c r="AI7607" s="6"/>
      <c r="AJ7607" s="6"/>
      <c r="AK7607" s="6"/>
      <c r="AL7607" s="6"/>
      <c r="AM7607" s="6"/>
      <c r="AN7607" s="6"/>
      <c r="AO7607" s="6"/>
      <c r="AP7607" s="6"/>
      <c r="AQ7607" s="6"/>
      <c r="AR7607" s="6"/>
      <c r="AS7607" s="6"/>
      <c r="AT7607" s="6"/>
      <c r="AU7607" s="6"/>
      <c r="AV7607" s="6"/>
      <c r="AW7607" s="6"/>
      <c r="AX7607" s="6"/>
      <c r="AY7607" s="6"/>
      <c r="AZ7607" s="6"/>
      <c r="BA7607" s="6"/>
      <c r="BB7607" s="6"/>
      <c r="BC7607" s="6"/>
      <c r="BD7607" s="6"/>
      <c r="BE7607" s="6"/>
      <c r="BF7607" s="6"/>
      <c r="BG7607" s="6"/>
    </row>
    <row r="7608" spans="34:59" x14ac:dyDescent="0.25">
      <c r="AH7608" s="10"/>
      <c r="AI7608" s="6"/>
      <c r="AJ7608" s="10"/>
      <c r="AK7608" s="10"/>
      <c r="AL7608" s="10"/>
      <c r="AM7608" s="10"/>
      <c r="AN7608" s="10"/>
      <c r="AO7608" s="10"/>
      <c r="AP7608" s="10"/>
      <c r="AQ7608" s="10"/>
      <c r="AR7608" s="10"/>
      <c r="AS7608" s="10"/>
      <c r="AT7608" s="10"/>
      <c r="AU7608" s="10"/>
      <c r="AV7608" s="10"/>
      <c r="AW7608" s="10"/>
      <c r="AX7608" s="10"/>
      <c r="AY7608" s="10"/>
      <c r="AZ7608" s="10"/>
      <c r="BA7608" s="10"/>
      <c r="BB7608" s="10"/>
      <c r="BC7608" s="10"/>
      <c r="BD7608" s="10"/>
      <c r="BE7608" s="10"/>
      <c r="BF7608" s="10"/>
      <c r="BG7608" s="6"/>
    </row>
    <row r="7609" spans="34:59" x14ac:dyDescent="0.25">
      <c r="AH7609" s="6"/>
      <c r="AI7609" s="6"/>
      <c r="AJ7609" s="6"/>
      <c r="AK7609" s="6"/>
      <c r="AL7609" s="6"/>
      <c r="AM7609" s="6"/>
      <c r="AN7609" s="6"/>
      <c r="AO7609" s="6"/>
      <c r="AP7609" s="6"/>
      <c r="AQ7609" s="6"/>
      <c r="AR7609" s="6"/>
      <c r="AS7609" s="6"/>
      <c r="AT7609" s="6"/>
      <c r="AU7609" s="6"/>
      <c r="AV7609" s="6"/>
      <c r="AW7609" s="6"/>
      <c r="AX7609" s="6"/>
      <c r="AY7609" s="6"/>
      <c r="AZ7609" s="6"/>
      <c r="BA7609" s="6"/>
      <c r="BB7609" s="6"/>
      <c r="BC7609" s="6"/>
      <c r="BD7609" s="6"/>
      <c r="BE7609" s="6"/>
      <c r="BF7609" s="6"/>
      <c r="BG7609" s="10"/>
    </row>
    <row r="7610" spans="34:59" x14ac:dyDescent="0.25">
      <c r="AH7610" s="10"/>
      <c r="AI7610" s="6"/>
    </row>
    <row r="7611" spans="34:59" x14ac:dyDescent="0.25">
      <c r="AH7611" s="6"/>
      <c r="AI7611" s="6"/>
      <c r="AJ7611" s="6"/>
      <c r="AK7611" s="6"/>
      <c r="AL7611" s="6"/>
      <c r="AM7611" s="6"/>
      <c r="AN7611" s="6"/>
      <c r="AO7611" s="6"/>
      <c r="AP7611" s="6"/>
      <c r="AQ7611" s="6"/>
      <c r="AR7611" s="6"/>
      <c r="AS7611" s="6"/>
      <c r="AT7611" s="6"/>
      <c r="AU7611" s="6"/>
      <c r="AV7611" s="6"/>
      <c r="AW7611" s="6"/>
      <c r="AX7611" s="6"/>
      <c r="AY7611" s="6"/>
      <c r="AZ7611" s="6"/>
      <c r="BA7611" s="6"/>
      <c r="BB7611" s="6"/>
      <c r="BC7611" s="6"/>
      <c r="BD7611" s="6"/>
      <c r="BE7611" s="6"/>
      <c r="BF7611" s="6"/>
      <c r="BG7611" s="6"/>
    </row>
    <row r="7612" spans="34:59" x14ac:dyDescent="0.25">
      <c r="AH7612" s="10"/>
      <c r="AI7612" s="6"/>
      <c r="AJ7612" s="10"/>
      <c r="AK7612" s="10"/>
      <c r="AL7612" s="10"/>
      <c r="AM7612" s="10"/>
      <c r="AN7612" s="10"/>
      <c r="AO7612" s="10"/>
      <c r="AP7612" s="10"/>
      <c r="AQ7612" s="10"/>
      <c r="AR7612" s="10"/>
      <c r="AS7612" s="10"/>
      <c r="AT7612" s="10"/>
      <c r="AU7612" s="10"/>
      <c r="AV7612" s="10"/>
      <c r="AW7612" s="10"/>
      <c r="AX7612" s="10"/>
      <c r="AY7612" s="10"/>
      <c r="AZ7612" s="10"/>
      <c r="BA7612" s="10"/>
      <c r="BB7612" s="10"/>
      <c r="BC7612" s="10"/>
      <c r="BD7612" s="10"/>
      <c r="BE7612" s="10"/>
      <c r="BF7612" s="10"/>
      <c r="BG7612" s="6"/>
    </row>
    <row r="7613" spans="34:59" x14ac:dyDescent="0.25">
      <c r="AH7613" s="6"/>
      <c r="AI7613" s="6"/>
      <c r="AJ7613" s="6"/>
      <c r="AK7613" s="6"/>
      <c r="AL7613" s="6"/>
      <c r="AM7613" s="6"/>
      <c r="AN7613" s="6"/>
      <c r="AO7613" s="6"/>
      <c r="AP7613" s="6"/>
      <c r="AQ7613" s="6"/>
      <c r="AR7613" s="6"/>
      <c r="AS7613" s="6"/>
      <c r="AT7613" s="6"/>
      <c r="AU7613" s="6"/>
      <c r="AV7613" s="6"/>
      <c r="AW7613" s="6"/>
      <c r="AX7613" s="6"/>
      <c r="AY7613" s="6"/>
      <c r="AZ7613" s="6"/>
      <c r="BA7613" s="6"/>
      <c r="BB7613" s="6"/>
      <c r="BC7613" s="6"/>
      <c r="BD7613" s="6"/>
      <c r="BE7613" s="6"/>
      <c r="BF7613" s="6"/>
      <c r="BG7613" s="10"/>
    </row>
    <row r="7614" spans="34:59" x14ac:dyDescent="0.25">
      <c r="AH7614" s="10"/>
      <c r="AI7614" s="6"/>
    </row>
    <row r="7615" spans="34:59" x14ac:dyDescent="0.25">
      <c r="AH7615" s="6"/>
      <c r="AI7615" s="6"/>
      <c r="AJ7615" s="6"/>
      <c r="AK7615" s="6"/>
      <c r="AL7615" s="6"/>
      <c r="AM7615" s="6"/>
      <c r="AN7615" s="6"/>
      <c r="AO7615" s="6"/>
      <c r="AP7615" s="6"/>
      <c r="AQ7615" s="6"/>
      <c r="AR7615" s="6"/>
      <c r="AS7615" s="6"/>
      <c r="AT7615" s="6"/>
      <c r="AU7615" s="6"/>
      <c r="AV7615" s="6"/>
      <c r="AW7615" s="6"/>
      <c r="AX7615" s="6"/>
      <c r="AY7615" s="6"/>
      <c r="AZ7615" s="6"/>
      <c r="BA7615" s="6"/>
      <c r="BB7615" s="6"/>
      <c r="BC7615" s="6"/>
      <c r="BD7615" s="6"/>
      <c r="BE7615" s="6"/>
      <c r="BF7615" s="6"/>
      <c r="BG7615" s="6"/>
    </row>
    <row r="7616" spans="34:59" x14ac:dyDescent="0.25">
      <c r="AH7616" s="10"/>
      <c r="AI7616" s="6"/>
      <c r="AJ7616" s="10"/>
      <c r="AK7616" s="10"/>
      <c r="AL7616" s="10"/>
      <c r="AM7616" s="10"/>
      <c r="AN7616" s="10"/>
      <c r="AO7616" s="10"/>
      <c r="AP7616" s="10"/>
      <c r="AQ7616" s="10"/>
      <c r="AR7616" s="10"/>
      <c r="AS7616" s="10"/>
      <c r="AT7616" s="10"/>
      <c r="AU7616" s="10"/>
      <c r="AV7616" s="10"/>
      <c r="AW7616" s="10"/>
      <c r="AX7616" s="10"/>
      <c r="AY7616" s="10"/>
      <c r="AZ7616" s="10"/>
      <c r="BA7616" s="10"/>
      <c r="BB7616" s="10"/>
      <c r="BC7616" s="10"/>
      <c r="BD7616" s="10"/>
      <c r="BE7616" s="10"/>
      <c r="BF7616" s="10"/>
      <c r="BG7616" s="6"/>
    </row>
    <row r="7617" spans="34:59" x14ac:dyDescent="0.25">
      <c r="AH7617" s="6"/>
      <c r="AI7617" s="6"/>
      <c r="AJ7617" s="6"/>
      <c r="AK7617" s="6"/>
      <c r="AL7617" s="6"/>
      <c r="AM7617" s="6"/>
      <c r="AN7617" s="6"/>
      <c r="AO7617" s="6"/>
      <c r="AP7617" s="6"/>
      <c r="AQ7617" s="6"/>
      <c r="AR7617" s="6"/>
      <c r="AS7617" s="6"/>
      <c r="AT7617" s="6"/>
      <c r="AU7617" s="6"/>
      <c r="AV7617" s="6"/>
      <c r="AW7617" s="6"/>
      <c r="AX7617" s="6"/>
      <c r="AY7617" s="6"/>
      <c r="AZ7617" s="6"/>
      <c r="BA7617" s="6"/>
      <c r="BB7617" s="6"/>
      <c r="BC7617" s="6"/>
      <c r="BD7617" s="6"/>
      <c r="BE7617" s="6"/>
      <c r="BF7617" s="6"/>
      <c r="BG7617" s="10"/>
    </row>
    <row r="7618" spans="34:59" x14ac:dyDescent="0.25">
      <c r="AH7618" s="10"/>
      <c r="AI7618" s="6"/>
    </row>
    <row r="7619" spans="34:59" x14ac:dyDescent="0.25">
      <c r="AH7619" s="6"/>
      <c r="AI7619" s="6"/>
      <c r="AJ7619" s="6"/>
      <c r="AK7619" s="6"/>
      <c r="AL7619" s="6"/>
      <c r="AM7619" s="6"/>
      <c r="AN7619" s="6"/>
      <c r="AO7619" s="6"/>
      <c r="AP7619" s="6"/>
      <c r="AQ7619" s="6"/>
      <c r="AR7619" s="6"/>
      <c r="AS7619" s="6"/>
      <c r="AT7619" s="6"/>
      <c r="AU7619" s="6"/>
      <c r="AV7619" s="6"/>
      <c r="AW7619" s="6"/>
      <c r="AX7619" s="6"/>
      <c r="AY7619" s="6"/>
      <c r="AZ7619" s="6"/>
      <c r="BA7619" s="6"/>
      <c r="BB7619" s="6"/>
      <c r="BC7619" s="6"/>
      <c r="BD7619" s="6"/>
      <c r="BE7619" s="6"/>
      <c r="BF7619" s="6"/>
      <c r="BG7619" s="6"/>
    </row>
    <row r="7620" spans="34:59" x14ac:dyDescent="0.25">
      <c r="AH7620" s="10"/>
      <c r="AI7620" s="6"/>
      <c r="AJ7620" s="10"/>
      <c r="AK7620" s="10"/>
      <c r="AL7620" s="10"/>
      <c r="AM7620" s="10"/>
      <c r="AN7620" s="10"/>
      <c r="AO7620" s="10"/>
      <c r="AP7620" s="10"/>
      <c r="AQ7620" s="10"/>
      <c r="AR7620" s="10"/>
      <c r="AS7620" s="10"/>
      <c r="AT7620" s="10"/>
      <c r="AU7620" s="10"/>
      <c r="AV7620" s="10"/>
      <c r="AW7620" s="10"/>
      <c r="AX7620" s="10"/>
      <c r="AY7620" s="10"/>
      <c r="AZ7620" s="10"/>
      <c r="BA7620" s="10"/>
      <c r="BB7620" s="10"/>
      <c r="BC7620" s="10"/>
      <c r="BD7620" s="10"/>
      <c r="BE7620" s="10"/>
      <c r="BF7620" s="10"/>
      <c r="BG7620" s="6"/>
    </row>
    <row r="7621" spans="34:59" x14ac:dyDescent="0.25">
      <c r="AH7621" s="6"/>
      <c r="AI7621" s="6"/>
      <c r="AJ7621" s="6"/>
      <c r="AK7621" s="6"/>
      <c r="AL7621" s="6"/>
      <c r="AM7621" s="6"/>
      <c r="AN7621" s="6"/>
      <c r="AO7621" s="6"/>
      <c r="AP7621" s="6"/>
      <c r="AQ7621" s="6"/>
      <c r="AR7621" s="6"/>
      <c r="AS7621" s="6"/>
      <c r="AT7621" s="6"/>
      <c r="AU7621" s="6"/>
      <c r="AV7621" s="6"/>
      <c r="AW7621" s="6"/>
      <c r="AX7621" s="6"/>
      <c r="AY7621" s="6"/>
      <c r="AZ7621" s="6"/>
      <c r="BA7621" s="6"/>
      <c r="BB7621" s="6"/>
      <c r="BC7621" s="6"/>
      <c r="BD7621" s="6"/>
      <c r="BE7621" s="6"/>
      <c r="BF7621" s="6"/>
      <c r="BG7621" s="10"/>
    </row>
    <row r="7622" spans="34:59" x14ac:dyDescent="0.25">
      <c r="AH7622" s="10"/>
      <c r="AI7622" s="6"/>
    </row>
    <row r="7623" spans="34:59" x14ac:dyDescent="0.25">
      <c r="AH7623" s="6"/>
      <c r="AI7623" s="6"/>
      <c r="AJ7623" s="6"/>
      <c r="AK7623" s="6"/>
      <c r="AL7623" s="6"/>
      <c r="AM7623" s="6"/>
      <c r="AN7623" s="6"/>
      <c r="AO7623" s="6"/>
      <c r="AP7623" s="6"/>
      <c r="AQ7623" s="6"/>
      <c r="AR7623" s="6"/>
      <c r="AS7623" s="6"/>
      <c r="AT7623" s="6"/>
      <c r="AU7623" s="6"/>
      <c r="AV7623" s="6"/>
      <c r="AW7623" s="6"/>
      <c r="AX7623" s="6"/>
      <c r="AY7623" s="6"/>
      <c r="AZ7623" s="6"/>
      <c r="BA7623" s="6"/>
      <c r="BB7623" s="6"/>
      <c r="BC7623" s="6"/>
      <c r="BD7623" s="6"/>
      <c r="BE7623" s="6"/>
      <c r="BF7623" s="6"/>
      <c r="BG7623" s="6"/>
    </row>
    <row r="7624" spans="34:59" x14ac:dyDescent="0.25">
      <c r="AH7624" s="10"/>
      <c r="AI7624" s="6"/>
      <c r="AJ7624" s="10"/>
      <c r="AK7624" s="10"/>
      <c r="AL7624" s="10"/>
      <c r="AM7624" s="10"/>
      <c r="AN7624" s="10"/>
      <c r="AO7624" s="10"/>
      <c r="AP7624" s="10"/>
      <c r="AQ7624" s="10"/>
      <c r="AR7624" s="10"/>
      <c r="AS7624" s="10"/>
      <c r="AT7624" s="10"/>
      <c r="AU7624" s="10"/>
      <c r="AV7624" s="10"/>
      <c r="AW7624" s="10"/>
      <c r="AX7624" s="10"/>
      <c r="AY7624" s="10"/>
      <c r="AZ7624" s="10"/>
      <c r="BA7624" s="10"/>
      <c r="BB7624" s="10"/>
      <c r="BC7624" s="10"/>
      <c r="BD7624" s="10"/>
      <c r="BE7624" s="10"/>
      <c r="BF7624" s="10"/>
      <c r="BG7624" s="6"/>
    </row>
    <row r="7625" spans="34:59" x14ac:dyDescent="0.25">
      <c r="AH7625" s="6"/>
      <c r="AI7625" s="6"/>
      <c r="AJ7625" s="6"/>
      <c r="AK7625" s="6"/>
      <c r="AL7625" s="6"/>
      <c r="AM7625" s="6"/>
      <c r="AN7625" s="6"/>
      <c r="AO7625" s="6"/>
      <c r="AP7625" s="6"/>
      <c r="AQ7625" s="6"/>
      <c r="AR7625" s="6"/>
      <c r="AS7625" s="6"/>
      <c r="AT7625" s="6"/>
      <c r="AU7625" s="6"/>
      <c r="AV7625" s="6"/>
      <c r="AW7625" s="6"/>
      <c r="AX7625" s="6"/>
      <c r="AY7625" s="6"/>
      <c r="AZ7625" s="6"/>
      <c r="BA7625" s="6"/>
      <c r="BB7625" s="6"/>
      <c r="BC7625" s="6"/>
      <c r="BD7625" s="6"/>
      <c r="BE7625" s="6"/>
      <c r="BF7625" s="6"/>
      <c r="BG7625" s="10"/>
    </row>
    <row r="7626" spans="34:59" x14ac:dyDescent="0.25">
      <c r="AH7626" s="10"/>
      <c r="AI7626" s="6"/>
    </row>
    <row r="7627" spans="34:59" x14ac:dyDescent="0.25">
      <c r="AH7627" s="6"/>
      <c r="AI7627" s="6"/>
      <c r="AJ7627" s="6"/>
      <c r="AK7627" s="6"/>
      <c r="AL7627" s="6"/>
      <c r="AM7627" s="6"/>
      <c r="AN7627" s="6"/>
      <c r="AO7627" s="6"/>
      <c r="AP7627" s="6"/>
      <c r="AQ7627" s="6"/>
      <c r="AR7627" s="6"/>
      <c r="AS7627" s="6"/>
      <c r="AT7627" s="6"/>
      <c r="AU7627" s="6"/>
      <c r="AV7627" s="6"/>
      <c r="AW7627" s="6"/>
      <c r="AX7627" s="6"/>
      <c r="AY7627" s="6"/>
      <c r="AZ7627" s="6"/>
      <c r="BA7627" s="6"/>
      <c r="BB7627" s="6"/>
      <c r="BC7627" s="6"/>
      <c r="BD7627" s="6"/>
      <c r="BE7627" s="6"/>
      <c r="BF7627" s="6"/>
      <c r="BG7627" s="6"/>
    </row>
    <row r="7628" spans="34:59" x14ac:dyDescent="0.25">
      <c r="AH7628" s="10"/>
      <c r="AI7628" s="6"/>
      <c r="AJ7628" s="10"/>
      <c r="AK7628" s="10"/>
      <c r="AL7628" s="10"/>
      <c r="AM7628" s="10"/>
      <c r="AN7628" s="10"/>
      <c r="AO7628" s="10"/>
      <c r="AP7628" s="10"/>
      <c r="AQ7628" s="10"/>
      <c r="AR7628" s="10"/>
      <c r="AS7628" s="10"/>
      <c r="AT7628" s="10"/>
      <c r="AU7628" s="10"/>
      <c r="AV7628" s="10"/>
      <c r="AW7628" s="10"/>
      <c r="AX7628" s="10"/>
      <c r="AY7628" s="10"/>
      <c r="AZ7628" s="10"/>
      <c r="BA7628" s="10"/>
      <c r="BB7628" s="10"/>
      <c r="BC7628" s="10"/>
      <c r="BD7628" s="10"/>
      <c r="BE7628" s="10"/>
      <c r="BF7628" s="10"/>
      <c r="BG7628" s="6"/>
    </row>
    <row r="7629" spans="34:59" x14ac:dyDescent="0.25">
      <c r="AH7629" s="6"/>
      <c r="AI7629" s="6"/>
      <c r="AJ7629" s="6"/>
      <c r="AK7629" s="6"/>
      <c r="AL7629" s="6"/>
      <c r="AM7629" s="6"/>
      <c r="AN7629" s="6"/>
      <c r="AO7629" s="6"/>
      <c r="AP7629" s="6"/>
      <c r="AQ7629" s="6"/>
      <c r="AR7629" s="6"/>
      <c r="AS7629" s="6"/>
      <c r="AT7629" s="6"/>
      <c r="AU7629" s="6"/>
      <c r="AV7629" s="6"/>
      <c r="AW7629" s="6"/>
      <c r="AX7629" s="6"/>
      <c r="AY7629" s="6"/>
      <c r="AZ7629" s="6"/>
      <c r="BA7629" s="6"/>
      <c r="BB7629" s="6"/>
      <c r="BC7629" s="6"/>
      <c r="BD7629" s="6"/>
      <c r="BE7629" s="6"/>
      <c r="BF7629" s="6"/>
      <c r="BG7629" s="10"/>
    </row>
    <row r="7630" spans="34:59" x14ac:dyDescent="0.25">
      <c r="AH7630" s="10"/>
      <c r="AI7630" s="6"/>
    </row>
    <row r="7631" spans="34:59" x14ac:dyDescent="0.25">
      <c r="AH7631" s="6"/>
      <c r="AI7631" s="6"/>
      <c r="AJ7631" s="6"/>
      <c r="AK7631" s="6"/>
      <c r="AL7631" s="6"/>
      <c r="AM7631" s="6"/>
      <c r="AN7631" s="6"/>
      <c r="AO7631" s="6"/>
      <c r="AP7631" s="6"/>
      <c r="AQ7631" s="6"/>
      <c r="AR7631" s="6"/>
      <c r="AS7631" s="6"/>
      <c r="AT7631" s="6"/>
      <c r="AU7631" s="6"/>
      <c r="AV7631" s="6"/>
      <c r="AW7631" s="6"/>
      <c r="AX7631" s="6"/>
      <c r="AY7631" s="6"/>
      <c r="AZ7631" s="6"/>
      <c r="BA7631" s="6"/>
      <c r="BB7631" s="6"/>
      <c r="BC7631" s="6"/>
      <c r="BD7631" s="6"/>
      <c r="BE7631" s="6"/>
      <c r="BF7631" s="6"/>
      <c r="BG7631" s="6"/>
    </row>
    <row r="7632" spans="34:59" x14ac:dyDescent="0.25">
      <c r="AH7632" s="10"/>
      <c r="AI7632" s="6"/>
      <c r="AJ7632" s="10"/>
      <c r="AK7632" s="10"/>
      <c r="AL7632" s="10"/>
      <c r="AM7632" s="10"/>
      <c r="AN7632" s="10"/>
      <c r="AO7632" s="10"/>
      <c r="AP7632" s="10"/>
      <c r="AQ7632" s="10"/>
      <c r="AR7632" s="10"/>
      <c r="AS7632" s="10"/>
      <c r="AT7632" s="10"/>
      <c r="AU7632" s="10"/>
      <c r="AV7632" s="10"/>
      <c r="AW7632" s="10"/>
      <c r="AX7632" s="10"/>
      <c r="AY7632" s="10"/>
      <c r="AZ7632" s="10"/>
      <c r="BA7632" s="10"/>
      <c r="BB7632" s="10"/>
      <c r="BC7632" s="10"/>
      <c r="BD7632" s="10"/>
      <c r="BE7632" s="10"/>
      <c r="BF7632" s="10"/>
      <c r="BG7632" s="6"/>
    </row>
    <row r="7633" spans="34:59" x14ac:dyDescent="0.25">
      <c r="AH7633" s="6"/>
      <c r="AI7633" s="6"/>
      <c r="AJ7633" s="6"/>
      <c r="AK7633" s="6"/>
      <c r="AL7633" s="6"/>
      <c r="AM7633" s="6"/>
      <c r="AN7633" s="6"/>
      <c r="AO7633" s="6"/>
      <c r="AP7633" s="6"/>
      <c r="AQ7633" s="6"/>
      <c r="AR7633" s="6"/>
      <c r="AS7633" s="6"/>
      <c r="AT7633" s="6"/>
      <c r="AU7633" s="6"/>
      <c r="AV7633" s="6"/>
      <c r="AW7633" s="6"/>
      <c r="AX7633" s="6"/>
      <c r="AY7633" s="6"/>
      <c r="AZ7633" s="6"/>
      <c r="BA7633" s="6"/>
      <c r="BB7633" s="6"/>
      <c r="BC7633" s="6"/>
      <c r="BD7633" s="6"/>
      <c r="BE7633" s="6"/>
      <c r="BF7633" s="6"/>
      <c r="BG7633" s="10"/>
    </row>
    <row r="7634" spans="34:59" x14ac:dyDescent="0.25">
      <c r="AH7634" s="10"/>
      <c r="AI7634" s="6"/>
    </row>
    <row r="7635" spans="34:59" x14ac:dyDescent="0.25">
      <c r="AH7635" s="6"/>
      <c r="AI7635" s="6"/>
      <c r="AJ7635" s="6"/>
      <c r="AK7635" s="6"/>
      <c r="AL7635" s="6"/>
      <c r="AM7635" s="6"/>
      <c r="AN7635" s="6"/>
      <c r="AO7635" s="6"/>
      <c r="AP7635" s="6"/>
      <c r="AQ7635" s="6"/>
      <c r="AR7635" s="6"/>
      <c r="AS7635" s="6"/>
      <c r="AT7635" s="6"/>
      <c r="AU7635" s="6"/>
      <c r="AV7635" s="6"/>
      <c r="AW7635" s="6"/>
      <c r="AX7635" s="6"/>
      <c r="AY7635" s="6"/>
      <c r="AZ7635" s="6"/>
      <c r="BA7635" s="6"/>
      <c r="BB7635" s="6"/>
      <c r="BC7635" s="6"/>
      <c r="BD7635" s="6"/>
      <c r="BE7635" s="6"/>
      <c r="BF7635" s="6"/>
      <c r="BG7635" s="6"/>
    </row>
    <row r="7636" spans="34:59" x14ac:dyDescent="0.25">
      <c r="AH7636" s="10"/>
      <c r="AI7636" s="6"/>
      <c r="AJ7636" s="10"/>
      <c r="AK7636" s="10"/>
      <c r="AL7636" s="10"/>
      <c r="AM7636" s="10"/>
      <c r="AN7636" s="10"/>
      <c r="AO7636" s="10"/>
      <c r="AP7636" s="10"/>
      <c r="AQ7636" s="10"/>
      <c r="AR7636" s="10"/>
      <c r="AS7636" s="10"/>
      <c r="AT7636" s="10"/>
      <c r="AU7636" s="10"/>
      <c r="AV7636" s="10"/>
      <c r="AW7636" s="10"/>
      <c r="AX7636" s="10"/>
      <c r="AY7636" s="10"/>
      <c r="AZ7636" s="10"/>
      <c r="BA7636" s="10"/>
      <c r="BB7636" s="10"/>
      <c r="BC7636" s="10"/>
      <c r="BD7636" s="10"/>
      <c r="BE7636" s="10"/>
      <c r="BF7636" s="10"/>
      <c r="BG7636" s="6"/>
    </row>
    <row r="7637" spans="34:59" x14ac:dyDescent="0.25">
      <c r="AH7637" s="6"/>
      <c r="AI7637" s="6"/>
      <c r="AJ7637" s="6"/>
      <c r="AK7637" s="6"/>
      <c r="AL7637" s="6"/>
      <c r="AM7637" s="6"/>
      <c r="AN7637" s="6"/>
      <c r="AO7637" s="6"/>
      <c r="AP7637" s="6"/>
      <c r="AQ7637" s="6"/>
      <c r="AR7637" s="6"/>
      <c r="AS7637" s="6"/>
      <c r="AT7637" s="6"/>
      <c r="AU7637" s="6"/>
      <c r="AV7637" s="6"/>
      <c r="AW7637" s="6"/>
      <c r="AX7637" s="6"/>
      <c r="AY7637" s="6"/>
      <c r="AZ7637" s="6"/>
      <c r="BA7637" s="6"/>
      <c r="BB7637" s="6"/>
      <c r="BC7637" s="6"/>
      <c r="BD7637" s="6"/>
      <c r="BE7637" s="6"/>
      <c r="BF7637" s="6"/>
      <c r="BG7637" s="10"/>
    </row>
    <row r="7638" spans="34:59" x14ac:dyDescent="0.25">
      <c r="AH7638" s="10"/>
      <c r="AI7638" s="6"/>
    </row>
    <row r="7639" spans="34:59" x14ac:dyDescent="0.25">
      <c r="AH7639" s="6"/>
      <c r="AI7639" s="6"/>
      <c r="AJ7639" s="6"/>
      <c r="AK7639" s="6"/>
      <c r="AL7639" s="6"/>
      <c r="AM7639" s="6"/>
      <c r="AN7639" s="6"/>
      <c r="AO7639" s="6"/>
      <c r="AP7639" s="6"/>
      <c r="AQ7639" s="6"/>
      <c r="AR7639" s="6"/>
      <c r="AS7639" s="6"/>
      <c r="AT7639" s="6"/>
      <c r="AU7639" s="6"/>
      <c r="AV7639" s="6"/>
      <c r="AW7639" s="6"/>
      <c r="AX7639" s="6"/>
      <c r="AY7639" s="6"/>
      <c r="AZ7639" s="6"/>
      <c r="BA7639" s="6"/>
      <c r="BB7639" s="6"/>
      <c r="BC7639" s="6"/>
      <c r="BD7639" s="6"/>
      <c r="BE7639" s="6"/>
      <c r="BF7639" s="6"/>
      <c r="BG7639" s="6"/>
    </row>
    <row r="7640" spans="34:59" x14ac:dyDescent="0.25">
      <c r="AH7640" s="10"/>
      <c r="AI7640" s="6"/>
      <c r="AJ7640" s="10"/>
      <c r="AK7640" s="10"/>
      <c r="AL7640" s="10"/>
      <c r="AM7640" s="10"/>
      <c r="AN7640" s="10"/>
      <c r="AO7640" s="10"/>
      <c r="AP7640" s="10"/>
      <c r="AQ7640" s="10"/>
      <c r="AR7640" s="10"/>
      <c r="AS7640" s="10"/>
      <c r="AT7640" s="10"/>
      <c r="AU7640" s="10"/>
      <c r="AV7640" s="10"/>
      <c r="AW7640" s="10"/>
      <c r="AX7640" s="10"/>
      <c r="AY7640" s="10"/>
      <c r="AZ7640" s="10"/>
      <c r="BA7640" s="10"/>
      <c r="BB7640" s="10"/>
      <c r="BC7640" s="10"/>
      <c r="BD7640" s="10"/>
      <c r="BE7640" s="10"/>
      <c r="BF7640" s="10"/>
      <c r="BG7640" s="6"/>
    </row>
    <row r="7641" spans="34:59" x14ac:dyDescent="0.25">
      <c r="AH7641" s="6"/>
      <c r="AI7641" s="6"/>
      <c r="AJ7641" s="6"/>
      <c r="AK7641" s="6"/>
      <c r="AL7641" s="6"/>
      <c r="AM7641" s="6"/>
      <c r="AN7641" s="6"/>
      <c r="AO7641" s="6"/>
      <c r="AP7641" s="6"/>
      <c r="AQ7641" s="6"/>
      <c r="AR7641" s="6"/>
      <c r="AS7641" s="6"/>
      <c r="AT7641" s="6"/>
      <c r="AU7641" s="6"/>
      <c r="AV7641" s="6"/>
      <c r="AW7641" s="6"/>
      <c r="AX7641" s="6"/>
      <c r="AY7641" s="6"/>
      <c r="AZ7641" s="6"/>
      <c r="BA7641" s="6"/>
      <c r="BB7641" s="6"/>
      <c r="BC7641" s="6"/>
      <c r="BD7641" s="6"/>
      <c r="BE7641" s="6"/>
      <c r="BF7641" s="6"/>
      <c r="BG7641" s="10"/>
    </row>
    <row r="7642" spans="34:59" x14ac:dyDescent="0.25">
      <c r="AH7642" s="10"/>
      <c r="AI7642" s="6"/>
    </row>
    <row r="7643" spans="34:59" x14ac:dyDescent="0.25">
      <c r="AH7643" s="6"/>
      <c r="AI7643" s="6"/>
      <c r="AJ7643" s="6"/>
      <c r="AK7643" s="6"/>
      <c r="AL7643" s="6"/>
      <c r="AM7643" s="6"/>
      <c r="AN7643" s="6"/>
      <c r="AO7643" s="6"/>
      <c r="AP7643" s="6"/>
      <c r="AQ7643" s="6"/>
      <c r="AR7643" s="6"/>
      <c r="AS7643" s="6"/>
      <c r="AT7643" s="6"/>
      <c r="AU7643" s="6"/>
      <c r="AV7643" s="6"/>
      <c r="AW7643" s="6"/>
      <c r="AX7643" s="6"/>
      <c r="AY7643" s="6"/>
      <c r="AZ7643" s="6"/>
      <c r="BA7643" s="6"/>
      <c r="BB7643" s="6"/>
      <c r="BC7643" s="6"/>
      <c r="BD7643" s="6"/>
      <c r="BE7643" s="6"/>
      <c r="BF7643" s="6"/>
      <c r="BG7643" s="6"/>
    </row>
    <row r="7644" spans="34:59" x14ac:dyDescent="0.25">
      <c r="AH7644" s="10"/>
      <c r="AI7644" s="6"/>
      <c r="AJ7644" s="10"/>
      <c r="AK7644" s="10"/>
      <c r="AL7644" s="10"/>
      <c r="AM7644" s="10"/>
      <c r="AN7644" s="10"/>
      <c r="AO7644" s="10"/>
      <c r="AP7644" s="10"/>
      <c r="AQ7644" s="10"/>
      <c r="AR7644" s="10"/>
      <c r="AS7644" s="10"/>
      <c r="AT7644" s="10"/>
      <c r="AU7644" s="10"/>
      <c r="AV7644" s="10"/>
      <c r="AW7644" s="10"/>
      <c r="AX7644" s="10"/>
      <c r="AY7644" s="10"/>
      <c r="AZ7644" s="10"/>
      <c r="BA7644" s="10"/>
      <c r="BB7644" s="10"/>
      <c r="BC7644" s="10"/>
      <c r="BD7644" s="10"/>
      <c r="BE7644" s="10"/>
      <c r="BF7644" s="10"/>
      <c r="BG7644" s="6"/>
    </row>
    <row r="7645" spans="34:59" x14ac:dyDescent="0.25">
      <c r="AH7645" s="6"/>
      <c r="AI7645" s="6"/>
      <c r="AJ7645" s="6"/>
      <c r="AK7645" s="6"/>
      <c r="AL7645" s="6"/>
      <c r="AM7645" s="6"/>
      <c r="AN7645" s="6"/>
      <c r="AO7645" s="6"/>
      <c r="AP7645" s="6"/>
      <c r="AQ7645" s="6"/>
      <c r="AR7645" s="6"/>
      <c r="AS7645" s="6"/>
      <c r="AT7645" s="6"/>
      <c r="AU7645" s="6"/>
      <c r="AV7645" s="6"/>
      <c r="AW7645" s="6"/>
      <c r="AX7645" s="6"/>
      <c r="AY7645" s="6"/>
      <c r="AZ7645" s="6"/>
      <c r="BA7645" s="6"/>
      <c r="BB7645" s="6"/>
      <c r="BC7645" s="6"/>
      <c r="BD7645" s="6"/>
      <c r="BE7645" s="6"/>
      <c r="BF7645" s="6"/>
      <c r="BG7645" s="10"/>
    </row>
    <row r="7646" spans="34:59" x14ac:dyDescent="0.25">
      <c r="AH7646" s="10"/>
      <c r="AI7646" s="6"/>
    </row>
    <row r="7647" spans="34:59" x14ac:dyDescent="0.25">
      <c r="AH7647" s="6"/>
      <c r="AI7647" s="6"/>
      <c r="AJ7647" s="6"/>
      <c r="AK7647" s="6"/>
      <c r="AL7647" s="6"/>
      <c r="AM7647" s="6"/>
      <c r="AN7647" s="6"/>
      <c r="AO7647" s="6"/>
      <c r="AP7647" s="6"/>
      <c r="AQ7647" s="6"/>
      <c r="AR7647" s="6"/>
      <c r="AS7647" s="6"/>
      <c r="AT7647" s="6"/>
      <c r="AU7647" s="6"/>
      <c r="AV7647" s="6"/>
      <c r="AW7647" s="6"/>
      <c r="AX7647" s="6"/>
      <c r="AY7647" s="6"/>
      <c r="AZ7647" s="6"/>
      <c r="BA7647" s="6"/>
      <c r="BB7647" s="6"/>
      <c r="BC7647" s="6"/>
      <c r="BD7647" s="6"/>
      <c r="BE7647" s="6"/>
      <c r="BF7647" s="6"/>
      <c r="BG7647" s="6"/>
    </row>
    <row r="7648" spans="34:59" x14ac:dyDescent="0.25">
      <c r="AH7648" s="10"/>
      <c r="AI7648" s="6"/>
      <c r="AJ7648" s="10"/>
      <c r="AK7648" s="10"/>
      <c r="AL7648" s="10"/>
      <c r="AM7648" s="10"/>
      <c r="AN7648" s="10"/>
      <c r="AO7648" s="10"/>
      <c r="AP7648" s="10"/>
      <c r="AQ7648" s="10"/>
      <c r="AR7648" s="10"/>
      <c r="AS7648" s="10"/>
      <c r="AT7648" s="10"/>
      <c r="AU7648" s="10"/>
      <c r="AV7648" s="10"/>
      <c r="AW7648" s="10"/>
      <c r="AX7648" s="10"/>
      <c r="AY7648" s="10"/>
      <c r="AZ7648" s="10"/>
      <c r="BA7648" s="10"/>
      <c r="BB7648" s="10"/>
      <c r="BC7648" s="10"/>
      <c r="BD7648" s="10"/>
      <c r="BE7648" s="10"/>
      <c r="BF7648" s="10"/>
      <c r="BG7648" s="6"/>
    </row>
    <row r="7649" spans="34:59" x14ac:dyDescent="0.25">
      <c r="AH7649" s="6"/>
      <c r="AI7649" s="6"/>
      <c r="AJ7649" s="6"/>
      <c r="AK7649" s="6"/>
      <c r="AL7649" s="6"/>
      <c r="AM7649" s="6"/>
      <c r="AN7649" s="6"/>
      <c r="AO7649" s="6"/>
      <c r="AP7649" s="6"/>
      <c r="AQ7649" s="6"/>
      <c r="AR7649" s="6"/>
      <c r="AS7649" s="6"/>
      <c r="AT7649" s="6"/>
      <c r="AU7649" s="6"/>
      <c r="AV7649" s="6"/>
      <c r="AW7649" s="6"/>
      <c r="AX7649" s="6"/>
      <c r="AY7649" s="6"/>
      <c r="AZ7649" s="6"/>
      <c r="BA7649" s="6"/>
      <c r="BB7649" s="6"/>
      <c r="BC7649" s="6"/>
      <c r="BD7649" s="6"/>
      <c r="BE7649" s="6"/>
      <c r="BF7649" s="6"/>
      <c r="BG7649" s="10"/>
    </row>
    <row r="7650" spans="34:59" x14ac:dyDescent="0.25">
      <c r="AH7650" s="10"/>
      <c r="AI7650" s="6"/>
    </row>
    <row r="7651" spans="34:59" x14ac:dyDescent="0.25">
      <c r="AH7651" s="6"/>
      <c r="AI7651" s="6"/>
      <c r="AJ7651" s="6"/>
      <c r="AK7651" s="6"/>
      <c r="AL7651" s="6"/>
      <c r="AM7651" s="6"/>
      <c r="AN7651" s="6"/>
      <c r="AO7651" s="6"/>
      <c r="AP7651" s="6"/>
      <c r="AQ7651" s="6"/>
      <c r="AR7651" s="6"/>
      <c r="AS7651" s="6"/>
      <c r="AT7651" s="6"/>
      <c r="AU7651" s="6"/>
      <c r="AV7651" s="6"/>
      <c r="AW7651" s="6"/>
      <c r="AX7651" s="6"/>
      <c r="AY7651" s="6"/>
      <c r="AZ7651" s="6"/>
      <c r="BA7651" s="6"/>
      <c r="BB7651" s="6"/>
      <c r="BC7651" s="6"/>
      <c r="BD7651" s="6"/>
      <c r="BE7651" s="6"/>
      <c r="BF7651" s="6"/>
      <c r="BG7651" s="6"/>
    </row>
    <row r="7652" spans="34:59" x14ac:dyDescent="0.25">
      <c r="AH7652" s="10"/>
      <c r="AI7652" s="6"/>
      <c r="AJ7652" s="10"/>
      <c r="AK7652" s="10"/>
      <c r="AL7652" s="10"/>
      <c r="AM7652" s="10"/>
      <c r="AN7652" s="10"/>
      <c r="AO7652" s="10"/>
      <c r="AP7652" s="10"/>
      <c r="AQ7652" s="10"/>
      <c r="AR7652" s="10"/>
      <c r="AS7652" s="10"/>
      <c r="AT7652" s="10"/>
      <c r="AU7652" s="10"/>
      <c r="AV7652" s="10"/>
      <c r="AW7652" s="10"/>
      <c r="AX7652" s="10"/>
      <c r="AY7652" s="10"/>
      <c r="AZ7652" s="10"/>
      <c r="BA7652" s="10"/>
      <c r="BB7652" s="10"/>
      <c r="BC7652" s="10"/>
      <c r="BD7652" s="10"/>
      <c r="BE7652" s="10"/>
      <c r="BF7652" s="10"/>
      <c r="BG7652" s="6"/>
    </row>
    <row r="7653" spans="34:59" x14ac:dyDescent="0.25">
      <c r="AH7653" s="6"/>
      <c r="AI7653" s="6"/>
      <c r="AJ7653" s="6"/>
      <c r="AK7653" s="6"/>
      <c r="AL7653" s="6"/>
      <c r="AM7653" s="6"/>
      <c r="AN7653" s="6"/>
      <c r="AO7653" s="6"/>
      <c r="AP7653" s="6"/>
      <c r="AQ7653" s="6"/>
      <c r="AR7653" s="6"/>
      <c r="AS7653" s="6"/>
      <c r="AT7653" s="6"/>
      <c r="AU7653" s="6"/>
      <c r="AV7653" s="6"/>
      <c r="AW7653" s="6"/>
      <c r="AX7653" s="6"/>
      <c r="AY7653" s="6"/>
      <c r="AZ7653" s="6"/>
      <c r="BA7653" s="6"/>
      <c r="BB7653" s="6"/>
      <c r="BC7653" s="6"/>
      <c r="BD7653" s="6"/>
      <c r="BE7653" s="6"/>
      <c r="BF7653" s="6"/>
      <c r="BG7653" s="10"/>
    </row>
    <row r="7654" spans="34:59" x14ac:dyDescent="0.25">
      <c r="AH7654" s="10"/>
      <c r="AI7654" s="6"/>
    </row>
    <row r="7655" spans="34:59" x14ac:dyDescent="0.25">
      <c r="AH7655" s="6"/>
      <c r="AI7655" s="6"/>
      <c r="AJ7655" s="6"/>
      <c r="AK7655" s="6"/>
      <c r="AL7655" s="6"/>
      <c r="AM7655" s="6"/>
      <c r="AN7655" s="6"/>
      <c r="AO7655" s="6"/>
      <c r="AP7655" s="6"/>
      <c r="AQ7655" s="6"/>
      <c r="AR7655" s="6"/>
      <c r="AS7655" s="6"/>
      <c r="AT7655" s="6"/>
      <c r="AU7655" s="6"/>
      <c r="AV7655" s="6"/>
      <c r="AW7655" s="6"/>
      <c r="AX7655" s="6"/>
      <c r="AY7655" s="6"/>
      <c r="AZ7655" s="6"/>
      <c r="BA7655" s="6"/>
      <c r="BB7655" s="6"/>
      <c r="BC7655" s="6"/>
      <c r="BD7655" s="6"/>
      <c r="BE7655" s="6"/>
      <c r="BF7655" s="6"/>
      <c r="BG7655" s="6"/>
    </row>
    <row r="7656" spans="34:59" x14ac:dyDescent="0.25">
      <c r="AH7656" s="10"/>
      <c r="AI7656" s="6"/>
      <c r="AJ7656" s="10"/>
      <c r="AK7656" s="10"/>
      <c r="AL7656" s="10"/>
      <c r="AM7656" s="10"/>
      <c r="AN7656" s="10"/>
      <c r="AO7656" s="10"/>
      <c r="AP7656" s="10"/>
      <c r="AQ7656" s="10"/>
      <c r="AR7656" s="10"/>
      <c r="AS7656" s="10"/>
      <c r="AT7656" s="10"/>
      <c r="AU7656" s="10"/>
      <c r="AV7656" s="10"/>
      <c r="AW7656" s="10"/>
      <c r="AX7656" s="10"/>
      <c r="AY7656" s="10"/>
      <c r="AZ7656" s="10"/>
      <c r="BA7656" s="10"/>
      <c r="BB7656" s="10"/>
      <c r="BC7656" s="10"/>
      <c r="BD7656" s="10"/>
      <c r="BE7656" s="10"/>
      <c r="BF7656" s="10"/>
      <c r="BG7656" s="6"/>
    </row>
    <row r="7657" spans="34:59" x14ac:dyDescent="0.25">
      <c r="AH7657" s="6"/>
      <c r="AI7657" s="6"/>
      <c r="AJ7657" s="6"/>
      <c r="AK7657" s="6"/>
      <c r="AL7657" s="6"/>
      <c r="AM7657" s="6"/>
      <c r="AN7657" s="6"/>
      <c r="AO7657" s="6"/>
      <c r="AP7657" s="6"/>
      <c r="AQ7657" s="6"/>
      <c r="AR7657" s="6"/>
      <c r="AS7657" s="6"/>
      <c r="AT7657" s="6"/>
      <c r="AU7657" s="6"/>
      <c r="AV7657" s="6"/>
      <c r="AW7657" s="6"/>
      <c r="AX7657" s="6"/>
      <c r="AY7657" s="6"/>
      <c r="AZ7657" s="6"/>
      <c r="BA7657" s="6"/>
      <c r="BB7657" s="6"/>
      <c r="BC7657" s="6"/>
      <c r="BD7657" s="6"/>
      <c r="BE7657" s="6"/>
      <c r="BF7657" s="6"/>
      <c r="BG7657" s="10"/>
    </row>
    <row r="7658" spans="34:59" x14ac:dyDescent="0.25">
      <c r="AH7658" s="10"/>
      <c r="AI7658" s="6"/>
    </row>
    <row r="7659" spans="34:59" x14ac:dyDescent="0.25">
      <c r="AH7659" s="6"/>
      <c r="AI7659" s="6"/>
      <c r="AJ7659" s="6"/>
      <c r="AK7659" s="6"/>
      <c r="AL7659" s="6"/>
      <c r="AM7659" s="6"/>
      <c r="AN7659" s="6"/>
      <c r="AO7659" s="6"/>
      <c r="AP7659" s="6"/>
      <c r="AQ7659" s="6"/>
      <c r="AR7659" s="6"/>
      <c r="AS7659" s="6"/>
      <c r="AT7659" s="6"/>
      <c r="AU7659" s="6"/>
      <c r="AV7659" s="6"/>
      <c r="AW7659" s="6"/>
      <c r="AX7659" s="6"/>
      <c r="AY7659" s="6"/>
      <c r="AZ7659" s="6"/>
      <c r="BA7659" s="6"/>
      <c r="BB7659" s="6"/>
      <c r="BC7659" s="6"/>
      <c r="BD7659" s="6"/>
      <c r="BE7659" s="6"/>
      <c r="BF7659" s="6"/>
      <c r="BG7659" s="6"/>
    </row>
    <row r="7660" spans="34:59" x14ac:dyDescent="0.25">
      <c r="AH7660" s="10"/>
      <c r="AI7660" s="6"/>
      <c r="AJ7660" s="10"/>
      <c r="AK7660" s="10"/>
      <c r="AL7660" s="10"/>
      <c r="AM7660" s="10"/>
      <c r="AN7660" s="10"/>
      <c r="AO7660" s="10"/>
      <c r="AP7660" s="10"/>
      <c r="AQ7660" s="10"/>
      <c r="AR7660" s="10"/>
      <c r="AS7660" s="10"/>
      <c r="AT7660" s="10"/>
      <c r="AU7660" s="10"/>
      <c r="AV7660" s="10"/>
      <c r="AW7660" s="10"/>
      <c r="AX7660" s="10"/>
      <c r="AY7660" s="10"/>
      <c r="AZ7660" s="10"/>
      <c r="BA7660" s="10"/>
      <c r="BB7660" s="10"/>
      <c r="BC7660" s="10"/>
      <c r="BD7660" s="10"/>
      <c r="BE7660" s="10"/>
      <c r="BF7660" s="10"/>
      <c r="BG7660" s="6"/>
    </row>
    <row r="7661" spans="34:59" x14ac:dyDescent="0.25">
      <c r="AH7661" s="6"/>
      <c r="AI7661" s="6"/>
      <c r="AJ7661" s="6"/>
      <c r="AK7661" s="6"/>
      <c r="AL7661" s="6"/>
      <c r="AM7661" s="6"/>
      <c r="AN7661" s="6"/>
      <c r="AO7661" s="6"/>
      <c r="AP7661" s="6"/>
      <c r="AQ7661" s="6"/>
      <c r="AR7661" s="6"/>
      <c r="AS7661" s="6"/>
      <c r="AT7661" s="6"/>
      <c r="AU7661" s="6"/>
      <c r="AV7661" s="6"/>
      <c r="AW7661" s="6"/>
      <c r="AX7661" s="6"/>
      <c r="AY7661" s="6"/>
      <c r="AZ7661" s="6"/>
      <c r="BA7661" s="6"/>
      <c r="BB7661" s="6"/>
      <c r="BC7661" s="6"/>
      <c r="BD7661" s="6"/>
      <c r="BE7661" s="6"/>
      <c r="BF7661" s="6"/>
      <c r="BG7661" s="10"/>
    </row>
    <row r="7662" spans="34:59" x14ac:dyDescent="0.25">
      <c r="AH7662" s="10"/>
      <c r="AI7662" s="6"/>
    </row>
    <row r="7663" spans="34:59" x14ac:dyDescent="0.25">
      <c r="AH7663" s="6"/>
      <c r="AI7663" s="6"/>
      <c r="AJ7663" s="6"/>
      <c r="AK7663" s="6"/>
      <c r="AL7663" s="6"/>
      <c r="AM7663" s="6"/>
      <c r="AN7663" s="6"/>
      <c r="AO7663" s="6"/>
      <c r="AP7663" s="6"/>
      <c r="AQ7663" s="6"/>
      <c r="AR7663" s="6"/>
      <c r="AS7663" s="6"/>
      <c r="AT7663" s="6"/>
      <c r="AU7663" s="6"/>
      <c r="AV7663" s="6"/>
      <c r="AW7663" s="6"/>
      <c r="AX7663" s="6"/>
      <c r="AY7663" s="6"/>
      <c r="AZ7663" s="6"/>
      <c r="BA7663" s="6"/>
      <c r="BB7663" s="6"/>
      <c r="BC7663" s="6"/>
      <c r="BD7663" s="6"/>
      <c r="BE7663" s="6"/>
      <c r="BF7663" s="6"/>
      <c r="BG7663" s="6"/>
    </row>
    <row r="7664" spans="34:59" x14ac:dyDescent="0.25">
      <c r="AH7664" s="10"/>
      <c r="AI7664" s="6"/>
      <c r="AJ7664" s="10"/>
      <c r="AK7664" s="10"/>
      <c r="AL7664" s="10"/>
      <c r="AM7664" s="10"/>
      <c r="AN7664" s="10"/>
      <c r="AO7664" s="10"/>
      <c r="AP7664" s="10"/>
      <c r="AQ7664" s="10"/>
      <c r="AR7664" s="10"/>
      <c r="AS7664" s="10"/>
      <c r="AT7664" s="10"/>
      <c r="AU7664" s="10"/>
      <c r="AV7664" s="10"/>
      <c r="AW7664" s="10"/>
      <c r="AX7664" s="10"/>
      <c r="AY7664" s="10"/>
      <c r="AZ7664" s="10"/>
      <c r="BA7664" s="10"/>
      <c r="BB7664" s="10"/>
      <c r="BC7664" s="10"/>
      <c r="BD7664" s="10"/>
      <c r="BE7664" s="10"/>
      <c r="BF7664" s="10"/>
      <c r="BG7664" s="6"/>
    </row>
    <row r="7665" spans="34:59" x14ac:dyDescent="0.25">
      <c r="AH7665" s="6"/>
      <c r="AI7665" s="6"/>
      <c r="AJ7665" s="6"/>
      <c r="AK7665" s="6"/>
      <c r="AL7665" s="6"/>
      <c r="AM7665" s="6"/>
      <c r="AN7665" s="6"/>
      <c r="AO7665" s="6"/>
      <c r="AP7665" s="6"/>
      <c r="AQ7665" s="6"/>
      <c r="AR7665" s="6"/>
      <c r="AS7665" s="6"/>
      <c r="AT7665" s="6"/>
      <c r="AU7665" s="6"/>
      <c r="AV7665" s="6"/>
      <c r="AW7665" s="6"/>
      <c r="AX7665" s="6"/>
      <c r="AY7665" s="6"/>
      <c r="AZ7665" s="6"/>
      <c r="BA7665" s="6"/>
      <c r="BB7665" s="6"/>
      <c r="BC7665" s="6"/>
      <c r="BD7665" s="6"/>
      <c r="BE7665" s="6"/>
      <c r="BF7665" s="6"/>
      <c r="BG7665" s="10"/>
    </row>
    <row r="7666" spans="34:59" x14ac:dyDescent="0.25">
      <c r="AH7666" s="10"/>
      <c r="AI7666" s="6"/>
    </row>
    <row r="7667" spans="34:59" x14ac:dyDescent="0.25">
      <c r="AH7667" s="6"/>
      <c r="AI7667" s="6"/>
      <c r="AJ7667" s="6"/>
      <c r="AK7667" s="6"/>
      <c r="AL7667" s="6"/>
      <c r="AM7667" s="6"/>
      <c r="AN7667" s="6"/>
      <c r="AO7667" s="6"/>
      <c r="AP7667" s="6"/>
      <c r="AQ7667" s="6"/>
      <c r="AR7667" s="6"/>
      <c r="AS7667" s="6"/>
      <c r="AT7667" s="6"/>
      <c r="AU7667" s="6"/>
      <c r="AV7667" s="6"/>
      <c r="AW7667" s="6"/>
      <c r="AX7667" s="6"/>
      <c r="AY7667" s="6"/>
      <c r="AZ7667" s="6"/>
      <c r="BA7667" s="6"/>
      <c r="BB7667" s="6"/>
      <c r="BC7667" s="6"/>
      <c r="BD7667" s="6"/>
      <c r="BE7667" s="6"/>
      <c r="BF7667" s="6"/>
      <c r="BG7667" s="6"/>
    </row>
    <row r="7668" spans="34:59" x14ac:dyDescent="0.25">
      <c r="AH7668" s="10"/>
      <c r="AI7668" s="6"/>
      <c r="AJ7668" s="10"/>
      <c r="AK7668" s="10"/>
      <c r="AL7668" s="10"/>
      <c r="AM7668" s="10"/>
      <c r="AN7668" s="10"/>
      <c r="AO7668" s="10"/>
      <c r="AP7668" s="10"/>
      <c r="AQ7668" s="10"/>
      <c r="AR7668" s="10"/>
      <c r="AS7668" s="10"/>
      <c r="AT7668" s="10"/>
      <c r="AU7668" s="10"/>
      <c r="AV7668" s="10"/>
      <c r="AW7668" s="10"/>
      <c r="AX7668" s="10"/>
      <c r="AY7668" s="10"/>
      <c r="AZ7668" s="10"/>
      <c r="BA7668" s="10"/>
      <c r="BB7668" s="10"/>
      <c r="BC7668" s="10"/>
      <c r="BD7668" s="10"/>
      <c r="BE7668" s="10"/>
      <c r="BF7668" s="10"/>
      <c r="BG7668" s="6"/>
    </row>
    <row r="7669" spans="34:59" x14ac:dyDescent="0.25">
      <c r="AH7669" s="6"/>
      <c r="AI7669" s="6"/>
      <c r="AJ7669" s="6"/>
      <c r="AK7669" s="6"/>
      <c r="AL7669" s="6"/>
      <c r="AM7669" s="6"/>
      <c r="AN7669" s="6"/>
      <c r="AO7669" s="6"/>
      <c r="AP7669" s="6"/>
      <c r="AQ7669" s="6"/>
      <c r="AR7669" s="6"/>
      <c r="AS7669" s="6"/>
      <c r="AT7669" s="6"/>
      <c r="AU7669" s="6"/>
      <c r="AV7669" s="6"/>
      <c r="AW7669" s="6"/>
      <c r="AX7669" s="6"/>
      <c r="AY7669" s="6"/>
      <c r="AZ7669" s="6"/>
      <c r="BA7669" s="6"/>
      <c r="BB7669" s="6"/>
      <c r="BC7669" s="6"/>
      <c r="BD7669" s="6"/>
      <c r="BE7669" s="6"/>
      <c r="BF7669" s="6"/>
      <c r="BG7669" s="10"/>
    </row>
    <row r="7670" spans="34:59" x14ac:dyDescent="0.25">
      <c r="AH7670" s="10"/>
      <c r="AI7670" s="6"/>
    </row>
    <row r="7671" spans="34:59" x14ac:dyDescent="0.25">
      <c r="AH7671" s="6"/>
      <c r="AI7671" s="6"/>
      <c r="AJ7671" s="6"/>
      <c r="AK7671" s="6"/>
      <c r="AL7671" s="6"/>
      <c r="AM7671" s="6"/>
      <c r="AN7671" s="6"/>
      <c r="AO7671" s="6"/>
      <c r="AP7671" s="6"/>
      <c r="AQ7671" s="6"/>
      <c r="AR7671" s="6"/>
      <c r="AS7671" s="6"/>
      <c r="AT7671" s="6"/>
      <c r="AU7671" s="6"/>
      <c r="AV7671" s="6"/>
      <c r="AW7671" s="6"/>
      <c r="AX7671" s="6"/>
      <c r="AY7671" s="6"/>
      <c r="AZ7671" s="6"/>
      <c r="BA7671" s="6"/>
      <c r="BB7671" s="6"/>
      <c r="BC7671" s="6"/>
      <c r="BD7671" s="6"/>
      <c r="BE7671" s="6"/>
      <c r="BF7671" s="6"/>
      <c r="BG7671" s="6"/>
    </row>
    <row r="7672" spans="34:59" x14ac:dyDescent="0.25">
      <c r="AH7672" s="10"/>
      <c r="AI7672" s="6"/>
      <c r="AJ7672" s="10"/>
      <c r="AK7672" s="10"/>
      <c r="AL7672" s="10"/>
      <c r="AM7672" s="10"/>
      <c r="AN7672" s="10"/>
      <c r="AO7672" s="10"/>
      <c r="AP7672" s="10"/>
      <c r="AQ7672" s="10"/>
      <c r="AR7672" s="10"/>
      <c r="AS7672" s="10"/>
      <c r="AT7672" s="10"/>
      <c r="AU7672" s="10"/>
      <c r="AV7672" s="10"/>
      <c r="AW7672" s="10"/>
      <c r="AX7672" s="10"/>
      <c r="AY7672" s="10"/>
      <c r="AZ7672" s="10"/>
      <c r="BA7672" s="10"/>
      <c r="BB7672" s="10"/>
      <c r="BC7672" s="10"/>
      <c r="BD7672" s="10"/>
      <c r="BE7672" s="10"/>
      <c r="BF7672" s="10"/>
      <c r="BG7672" s="6"/>
    </row>
    <row r="7673" spans="34:59" x14ac:dyDescent="0.25">
      <c r="AH7673" s="6"/>
      <c r="AI7673" s="6"/>
      <c r="AJ7673" s="6"/>
      <c r="AK7673" s="6"/>
      <c r="AL7673" s="6"/>
      <c r="AM7673" s="6"/>
      <c r="AN7673" s="6"/>
      <c r="AO7673" s="6"/>
      <c r="AP7673" s="6"/>
      <c r="AQ7673" s="6"/>
      <c r="AR7673" s="6"/>
      <c r="AS7673" s="6"/>
      <c r="AT7673" s="6"/>
      <c r="AU7673" s="6"/>
      <c r="AV7673" s="6"/>
      <c r="AW7673" s="6"/>
      <c r="AX7673" s="6"/>
      <c r="AY7673" s="6"/>
      <c r="AZ7673" s="6"/>
      <c r="BA7673" s="6"/>
      <c r="BB7673" s="6"/>
      <c r="BC7673" s="6"/>
      <c r="BD7673" s="6"/>
      <c r="BE7673" s="6"/>
      <c r="BF7673" s="6"/>
      <c r="BG7673" s="10"/>
    </row>
    <row r="7674" spans="34:59" x14ac:dyDescent="0.25">
      <c r="AH7674" s="10"/>
      <c r="AI7674" s="6"/>
    </row>
    <row r="7675" spans="34:59" x14ac:dyDescent="0.25">
      <c r="AH7675" s="6"/>
      <c r="AI7675" s="6"/>
      <c r="AJ7675" s="6"/>
      <c r="AK7675" s="6"/>
      <c r="AL7675" s="6"/>
      <c r="AM7675" s="6"/>
      <c r="AN7675" s="6"/>
      <c r="AO7675" s="6"/>
      <c r="AP7675" s="6"/>
      <c r="AQ7675" s="6"/>
      <c r="AR7675" s="6"/>
      <c r="AS7675" s="6"/>
      <c r="AT7675" s="6"/>
      <c r="AU7675" s="6"/>
      <c r="AV7675" s="6"/>
      <c r="AW7675" s="6"/>
      <c r="AX7675" s="6"/>
      <c r="AY7675" s="6"/>
      <c r="AZ7675" s="6"/>
      <c r="BA7675" s="6"/>
      <c r="BB7675" s="6"/>
      <c r="BC7675" s="6"/>
      <c r="BD7675" s="6"/>
      <c r="BE7675" s="6"/>
      <c r="BF7675" s="6"/>
      <c r="BG7675" s="6"/>
    </row>
    <row r="7676" spans="34:59" x14ac:dyDescent="0.25">
      <c r="AH7676" s="10"/>
      <c r="AI7676" s="6"/>
      <c r="AJ7676" s="10"/>
      <c r="AK7676" s="10"/>
      <c r="AL7676" s="10"/>
      <c r="AM7676" s="10"/>
      <c r="AN7676" s="10"/>
      <c r="AO7676" s="10"/>
      <c r="AP7676" s="10"/>
      <c r="AQ7676" s="10"/>
      <c r="AR7676" s="10"/>
      <c r="AS7676" s="10"/>
      <c r="AT7676" s="10"/>
      <c r="AU7676" s="10"/>
      <c r="AV7676" s="10"/>
      <c r="AW7676" s="10"/>
      <c r="AX7676" s="10"/>
      <c r="AY7676" s="10"/>
      <c r="AZ7676" s="10"/>
      <c r="BA7676" s="10"/>
      <c r="BB7676" s="10"/>
      <c r="BC7676" s="10"/>
      <c r="BD7676" s="10"/>
      <c r="BE7676" s="10"/>
      <c r="BF7676" s="10"/>
      <c r="BG7676" s="6"/>
    </row>
    <row r="7677" spans="34:59" x14ac:dyDescent="0.25">
      <c r="AH7677" s="6"/>
      <c r="AI7677" s="6"/>
      <c r="AJ7677" s="6"/>
      <c r="AK7677" s="6"/>
      <c r="AL7677" s="6"/>
      <c r="AM7677" s="6"/>
      <c r="AN7677" s="6"/>
      <c r="AO7677" s="6"/>
      <c r="AP7677" s="6"/>
      <c r="AQ7677" s="6"/>
      <c r="AR7677" s="6"/>
      <c r="AS7677" s="6"/>
      <c r="AT7677" s="6"/>
      <c r="AU7677" s="6"/>
      <c r="AV7677" s="6"/>
      <c r="AW7677" s="6"/>
      <c r="AX7677" s="6"/>
      <c r="AY7677" s="6"/>
      <c r="AZ7677" s="6"/>
      <c r="BA7677" s="6"/>
      <c r="BB7677" s="6"/>
      <c r="BC7677" s="6"/>
      <c r="BD7677" s="6"/>
      <c r="BE7677" s="6"/>
      <c r="BF7677" s="6"/>
      <c r="BG7677" s="10"/>
    </row>
    <row r="7678" spans="34:59" x14ac:dyDescent="0.25">
      <c r="AH7678" s="10"/>
      <c r="AI7678" s="6"/>
    </row>
    <row r="7679" spans="34:59" x14ac:dyDescent="0.25">
      <c r="AH7679" s="6"/>
      <c r="AI7679" s="6"/>
      <c r="AJ7679" s="6"/>
      <c r="AK7679" s="6"/>
      <c r="AL7679" s="6"/>
      <c r="AM7679" s="6"/>
      <c r="AN7679" s="6"/>
      <c r="AO7679" s="6"/>
      <c r="AP7679" s="6"/>
      <c r="AQ7679" s="6"/>
      <c r="AR7679" s="6"/>
      <c r="AS7679" s="6"/>
      <c r="AT7679" s="6"/>
      <c r="AU7679" s="6"/>
      <c r="AV7679" s="6"/>
      <c r="AW7679" s="6"/>
      <c r="AX7679" s="6"/>
      <c r="AY7679" s="6"/>
      <c r="AZ7679" s="6"/>
      <c r="BA7679" s="6"/>
      <c r="BB7679" s="6"/>
      <c r="BC7679" s="6"/>
      <c r="BD7679" s="6"/>
      <c r="BE7679" s="6"/>
      <c r="BF7679" s="6"/>
      <c r="BG7679" s="6"/>
    </row>
    <row r="7680" spans="34:59" x14ac:dyDescent="0.25">
      <c r="AH7680" s="10"/>
      <c r="AI7680" s="6"/>
      <c r="AJ7680" s="10"/>
      <c r="AK7680" s="10"/>
      <c r="AL7680" s="10"/>
      <c r="AM7680" s="10"/>
      <c r="AN7680" s="10"/>
      <c r="AO7680" s="10"/>
      <c r="AP7680" s="10"/>
      <c r="AQ7680" s="10"/>
      <c r="AR7680" s="10"/>
      <c r="AS7680" s="10"/>
      <c r="AT7680" s="10"/>
      <c r="AU7680" s="10"/>
      <c r="AV7680" s="10"/>
      <c r="AW7680" s="10"/>
      <c r="AX7680" s="10"/>
      <c r="AY7680" s="10"/>
      <c r="AZ7680" s="10"/>
      <c r="BA7680" s="10"/>
      <c r="BB7680" s="10"/>
      <c r="BC7680" s="10"/>
      <c r="BD7680" s="10"/>
      <c r="BE7680" s="10"/>
      <c r="BF7680" s="10"/>
      <c r="BG7680" s="6"/>
    </row>
    <row r="7681" spans="34:59" x14ac:dyDescent="0.25">
      <c r="AH7681" s="6"/>
      <c r="AI7681" s="6"/>
      <c r="AJ7681" s="6"/>
      <c r="AK7681" s="6"/>
      <c r="AL7681" s="6"/>
      <c r="AM7681" s="6"/>
      <c r="AN7681" s="6"/>
      <c r="AO7681" s="6"/>
      <c r="AP7681" s="6"/>
      <c r="AQ7681" s="6"/>
      <c r="AR7681" s="6"/>
      <c r="AS7681" s="6"/>
      <c r="AT7681" s="6"/>
      <c r="AU7681" s="6"/>
      <c r="AV7681" s="6"/>
      <c r="AW7681" s="6"/>
      <c r="AX7681" s="6"/>
      <c r="AY7681" s="6"/>
      <c r="AZ7681" s="6"/>
      <c r="BA7681" s="6"/>
      <c r="BB7681" s="6"/>
      <c r="BC7681" s="6"/>
      <c r="BD7681" s="6"/>
      <c r="BE7681" s="6"/>
      <c r="BF7681" s="6"/>
      <c r="BG7681" s="10"/>
    </row>
    <row r="7682" spans="34:59" x14ac:dyDescent="0.25">
      <c r="AH7682" s="10"/>
      <c r="AI7682" s="6"/>
    </row>
    <row r="7683" spans="34:59" x14ac:dyDescent="0.25">
      <c r="AH7683" s="6"/>
      <c r="AI7683" s="6"/>
      <c r="AJ7683" s="6"/>
      <c r="AK7683" s="6"/>
      <c r="AL7683" s="6"/>
      <c r="AM7683" s="6"/>
      <c r="AN7683" s="6"/>
      <c r="AO7683" s="6"/>
      <c r="AP7683" s="6"/>
      <c r="AQ7683" s="6"/>
      <c r="AR7683" s="6"/>
      <c r="AS7683" s="6"/>
      <c r="AT7683" s="6"/>
      <c r="AU7683" s="6"/>
      <c r="AV7683" s="6"/>
      <c r="AW7683" s="6"/>
      <c r="AX7683" s="6"/>
      <c r="AY7683" s="6"/>
      <c r="AZ7683" s="6"/>
      <c r="BA7683" s="6"/>
      <c r="BB7683" s="6"/>
      <c r="BC7683" s="6"/>
      <c r="BD7683" s="6"/>
      <c r="BE7683" s="6"/>
      <c r="BF7683" s="6"/>
      <c r="BG7683" s="6"/>
    </row>
    <row r="7684" spans="34:59" x14ac:dyDescent="0.25">
      <c r="AH7684" s="10"/>
      <c r="AI7684" s="6"/>
      <c r="AJ7684" s="10"/>
      <c r="AK7684" s="10"/>
      <c r="AL7684" s="10"/>
      <c r="AM7684" s="10"/>
      <c r="AN7684" s="10"/>
      <c r="AO7684" s="10"/>
      <c r="AP7684" s="10"/>
      <c r="AQ7684" s="10"/>
      <c r="AR7684" s="10"/>
      <c r="AS7684" s="10"/>
      <c r="AT7684" s="10"/>
      <c r="AU7684" s="10"/>
      <c r="AV7684" s="10"/>
      <c r="AW7684" s="10"/>
      <c r="AX7684" s="10"/>
      <c r="AY7684" s="10"/>
      <c r="AZ7684" s="10"/>
      <c r="BA7684" s="10"/>
      <c r="BB7684" s="10"/>
      <c r="BC7684" s="10"/>
      <c r="BD7684" s="10"/>
      <c r="BE7684" s="10"/>
      <c r="BF7684" s="10"/>
      <c r="BG7684" s="6"/>
    </row>
    <row r="7685" spans="34:59" x14ac:dyDescent="0.25">
      <c r="AH7685" s="6"/>
      <c r="AI7685" s="6"/>
      <c r="AJ7685" s="6"/>
      <c r="AK7685" s="6"/>
      <c r="AL7685" s="6"/>
      <c r="AM7685" s="6"/>
      <c r="AN7685" s="6"/>
      <c r="AO7685" s="6"/>
      <c r="AP7685" s="6"/>
      <c r="AQ7685" s="6"/>
      <c r="AR7685" s="6"/>
      <c r="AS7685" s="6"/>
      <c r="AT7685" s="6"/>
      <c r="AU7685" s="6"/>
      <c r="AV7685" s="6"/>
      <c r="AW7685" s="6"/>
      <c r="AX7685" s="6"/>
      <c r="AY7685" s="6"/>
      <c r="AZ7685" s="6"/>
      <c r="BA7685" s="6"/>
      <c r="BB7685" s="6"/>
      <c r="BC7685" s="6"/>
      <c r="BD7685" s="6"/>
      <c r="BE7685" s="6"/>
      <c r="BF7685" s="6"/>
      <c r="BG7685" s="10"/>
    </row>
    <row r="7686" spans="34:59" x14ac:dyDescent="0.25">
      <c r="AH7686" s="10"/>
      <c r="AI7686" s="6"/>
    </row>
    <row r="7687" spans="34:59" x14ac:dyDescent="0.25">
      <c r="AH7687" s="6"/>
      <c r="AI7687" s="6"/>
      <c r="AJ7687" s="6"/>
      <c r="AK7687" s="6"/>
      <c r="AL7687" s="6"/>
      <c r="AM7687" s="6"/>
      <c r="AN7687" s="6"/>
      <c r="AO7687" s="6"/>
      <c r="AP7687" s="6"/>
      <c r="AQ7687" s="6"/>
      <c r="AR7687" s="6"/>
      <c r="AS7687" s="6"/>
      <c r="AT7687" s="6"/>
      <c r="AU7687" s="6"/>
      <c r="AV7687" s="6"/>
      <c r="AW7687" s="6"/>
      <c r="AX7687" s="6"/>
      <c r="AY7687" s="6"/>
      <c r="AZ7687" s="6"/>
      <c r="BA7687" s="6"/>
      <c r="BB7687" s="6"/>
      <c r="BC7687" s="6"/>
      <c r="BD7687" s="6"/>
      <c r="BE7687" s="6"/>
      <c r="BF7687" s="6"/>
      <c r="BG7687" s="6"/>
    </row>
    <row r="7688" spans="34:59" x14ac:dyDescent="0.25">
      <c r="AH7688" s="10"/>
      <c r="AI7688" s="6"/>
      <c r="AJ7688" s="10"/>
      <c r="AK7688" s="10"/>
      <c r="AL7688" s="10"/>
      <c r="AM7688" s="10"/>
      <c r="AN7688" s="10"/>
      <c r="AO7688" s="10"/>
      <c r="AP7688" s="10"/>
      <c r="AQ7688" s="10"/>
      <c r="AR7688" s="10"/>
      <c r="AS7688" s="10"/>
      <c r="AT7688" s="10"/>
      <c r="AU7688" s="10"/>
      <c r="AV7688" s="10"/>
      <c r="AW7688" s="10"/>
      <c r="AX7688" s="10"/>
      <c r="AY7688" s="10"/>
      <c r="AZ7688" s="10"/>
      <c r="BA7688" s="10"/>
      <c r="BB7688" s="10"/>
      <c r="BC7688" s="10"/>
      <c r="BD7688" s="10"/>
      <c r="BE7688" s="10"/>
      <c r="BF7688" s="10"/>
      <c r="BG7688" s="6"/>
    </row>
    <row r="7689" spans="34:59" x14ac:dyDescent="0.25">
      <c r="AH7689" s="6"/>
      <c r="AI7689" s="6"/>
      <c r="AJ7689" s="6"/>
      <c r="AK7689" s="6"/>
      <c r="AL7689" s="6"/>
      <c r="AM7689" s="6"/>
      <c r="AN7689" s="6"/>
      <c r="AO7689" s="6"/>
      <c r="AP7689" s="6"/>
      <c r="AQ7689" s="6"/>
      <c r="AR7689" s="6"/>
      <c r="AS7689" s="6"/>
      <c r="AT7689" s="6"/>
      <c r="AU7689" s="6"/>
      <c r="AV7689" s="6"/>
      <c r="AW7689" s="6"/>
      <c r="AX7689" s="6"/>
      <c r="AY7689" s="6"/>
      <c r="AZ7689" s="6"/>
      <c r="BA7689" s="6"/>
      <c r="BB7689" s="6"/>
      <c r="BC7689" s="6"/>
      <c r="BD7689" s="6"/>
      <c r="BE7689" s="6"/>
      <c r="BF7689" s="6"/>
      <c r="BG7689" s="10"/>
    </row>
    <row r="7690" spans="34:59" x14ac:dyDescent="0.25">
      <c r="AH7690" s="10"/>
      <c r="AI7690" s="6"/>
    </row>
    <row r="7691" spans="34:59" x14ac:dyDescent="0.25">
      <c r="AH7691" s="6"/>
      <c r="AI7691" s="6"/>
      <c r="AJ7691" s="6"/>
      <c r="AK7691" s="6"/>
      <c r="AL7691" s="6"/>
      <c r="AM7691" s="6"/>
      <c r="AN7691" s="6"/>
      <c r="AO7691" s="6"/>
      <c r="AP7691" s="6"/>
      <c r="AQ7691" s="6"/>
      <c r="AR7691" s="6"/>
      <c r="AS7691" s="6"/>
      <c r="AT7691" s="6"/>
      <c r="AU7691" s="6"/>
      <c r="AV7691" s="6"/>
      <c r="AW7691" s="6"/>
      <c r="AX7691" s="6"/>
      <c r="AY7691" s="6"/>
      <c r="AZ7691" s="6"/>
      <c r="BA7691" s="6"/>
      <c r="BB7691" s="6"/>
      <c r="BC7691" s="6"/>
      <c r="BD7691" s="6"/>
      <c r="BE7691" s="6"/>
      <c r="BF7691" s="6"/>
      <c r="BG7691" s="6"/>
    </row>
    <row r="7692" spans="34:59" x14ac:dyDescent="0.25">
      <c r="AH7692" s="10"/>
      <c r="AI7692" s="6"/>
      <c r="AJ7692" s="10"/>
      <c r="AK7692" s="10"/>
      <c r="AL7692" s="10"/>
      <c r="AM7692" s="10"/>
      <c r="AN7692" s="10"/>
      <c r="AO7692" s="10"/>
      <c r="AP7692" s="10"/>
      <c r="AQ7692" s="10"/>
      <c r="AR7692" s="10"/>
      <c r="AS7692" s="10"/>
      <c r="AT7692" s="10"/>
      <c r="AU7692" s="10"/>
      <c r="AV7692" s="10"/>
      <c r="AW7692" s="10"/>
      <c r="AX7692" s="10"/>
      <c r="AY7692" s="10"/>
      <c r="AZ7692" s="10"/>
      <c r="BA7692" s="10"/>
      <c r="BB7692" s="10"/>
      <c r="BC7692" s="10"/>
      <c r="BD7692" s="10"/>
      <c r="BE7692" s="10"/>
      <c r="BF7692" s="10"/>
      <c r="BG7692" s="6"/>
    </row>
    <row r="7693" spans="34:59" x14ac:dyDescent="0.25">
      <c r="AH7693" s="6"/>
      <c r="AI7693" s="6"/>
      <c r="AJ7693" s="6"/>
      <c r="AK7693" s="6"/>
      <c r="AL7693" s="6"/>
      <c r="AM7693" s="6"/>
      <c r="AN7693" s="6"/>
      <c r="AO7693" s="6"/>
      <c r="AP7693" s="6"/>
      <c r="AQ7693" s="6"/>
      <c r="AR7693" s="6"/>
      <c r="AS7693" s="6"/>
      <c r="AT7693" s="6"/>
      <c r="AU7693" s="6"/>
      <c r="AV7693" s="6"/>
      <c r="AW7693" s="6"/>
      <c r="AX7693" s="6"/>
      <c r="AY7693" s="6"/>
      <c r="AZ7693" s="6"/>
      <c r="BA7693" s="6"/>
      <c r="BB7693" s="6"/>
      <c r="BC7693" s="6"/>
      <c r="BD7693" s="6"/>
      <c r="BE7693" s="6"/>
      <c r="BF7693" s="6"/>
      <c r="BG7693" s="10"/>
    </row>
    <row r="7694" spans="34:59" x14ac:dyDescent="0.25">
      <c r="AH7694" s="10"/>
      <c r="AI7694" s="6"/>
    </row>
    <row r="7695" spans="34:59" x14ac:dyDescent="0.25">
      <c r="AH7695" s="6"/>
      <c r="AI7695" s="6"/>
      <c r="AJ7695" s="6"/>
      <c r="AK7695" s="6"/>
      <c r="AL7695" s="6"/>
      <c r="AM7695" s="6"/>
      <c r="AN7695" s="6"/>
      <c r="AO7695" s="6"/>
      <c r="AP7695" s="6"/>
      <c r="AQ7695" s="6"/>
      <c r="AR7695" s="6"/>
      <c r="AS7695" s="6"/>
      <c r="AT7695" s="6"/>
      <c r="AU7695" s="6"/>
      <c r="AV7695" s="6"/>
      <c r="AW7695" s="6"/>
      <c r="AX7695" s="6"/>
      <c r="AY7695" s="6"/>
      <c r="AZ7695" s="6"/>
      <c r="BA7695" s="6"/>
      <c r="BB7695" s="6"/>
      <c r="BC7695" s="6"/>
      <c r="BD7695" s="6"/>
      <c r="BE7695" s="6"/>
      <c r="BF7695" s="6"/>
      <c r="BG7695" s="6"/>
    </row>
    <row r="7696" spans="34:59" x14ac:dyDescent="0.25">
      <c r="AH7696" s="10"/>
      <c r="AI7696" s="6"/>
      <c r="AJ7696" s="10"/>
      <c r="AK7696" s="10"/>
      <c r="AL7696" s="10"/>
      <c r="AM7696" s="10"/>
      <c r="AN7696" s="10"/>
      <c r="AO7696" s="10"/>
      <c r="AP7696" s="10"/>
      <c r="AQ7696" s="10"/>
      <c r="AR7696" s="10"/>
      <c r="AS7696" s="10"/>
      <c r="AT7696" s="10"/>
      <c r="AU7696" s="10"/>
      <c r="AV7696" s="10"/>
      <c r="AW7696" s="10"/>
      <c r="AX7696" s="10"/>
      <c r="AY7696" s="10"/>
      <c r="AZ7696" s="10"/>
      <c r="BA7696" s="10"/>
      <c r="BB7696" s="10"/>
      <c r="BC7696" s="10"/>
      <c r="BD7696" s="10"/>
      <c r="BE7696" s="10"/>
      <c r="BF7696" s="10"/>
      <c r="BG7696" s="6"/>
    </row>
    <row r="7697" spans="34:59" x14ac:dyDescent="0.25">
      <c r="AH7697" s="6"/>
      <c r="AI7697" s="6"/>
      <c r="AJ7697" s="6"/>
      <c r="AK7697" s="6"/>
      <c r="AL7697" s="6"/>
      <c r="AM7697" s="6"/>
      <c r="AN7697" s="6"/>
      <c r="AO7697" s="6"/>
      <c r="AP7697" s="6"/>
      <c r="AQ7697" s="6"/>
      <c r="AR7697" s="6"/>
      <c r="AS7697" s="6"/>
      <c r="AT7697" s="6"/>
      <c r="AU7697" s="6"/>
      <c r="AV7697" s="6"/>
      <c r="AW7697" s="6"/>
      <c r="AX7697" s="6"/>
      <c r="AY7697" s="6"/>
      <c r="AZ7697" s="6"/>
      <c r="BA7697" s="6"/>
      <c r="BB7697" s="6"/>
      <c r="BC7697" s="6"/>
      <c r="BD7697" s="6"/>
      <c r="BE7697" s="6"/>
      <c r="BF7697" s="6"/>
      <c r="BG7697" s="10"/>
    </row>
    <row r="7698" spans="34:59" x14ac:dyDescent="0.25">
      <c r="AH7698" s="10"/>
      <c r="AI7698" s="6"/>
    </row>
    <row r="7699" spans="34:59" x14ac:dyDescent="0.25">
      <c r="AH7699" s="6"/>
      <c r="AI7699" s="6"/>
      <c r="AJ7699" s="6"/>
      <c r="AK7699" s="6"/>
      <c r="AL7699" s="6"/>
      <c r="AM7699" s="6"/>
      <c r="AN7699" s="6"/>
      <c r="AO7699" s="6"/>
      <c r="AP7699" s="6"/>
      <c r="AQ7699" s="6"/>
      <c r="AR7699" s="6"/>
      <c r="AS7699" s="6"/>
      <c r="AT7699" s="6"/>
      <c r="AU7699" s="6"/>
      <c r="AV7699" s="6"/>
      <c r="AW7699" s="6"/>
      <c r="AX7699" s="6"/>
      <c r="AY7699" s="6"/>
      <c r="AZ7699" s="6"/>
      <c r="BA7699" s="6"/>
      <c r="BB7699" s="6"/>
      <c r="BC7699" s="6"/>
      <c r="BD7699" s="6"/>
      <c r="BE7699" s="6"/>
      <c r="BF7699" s="6"/>
      <c r="BG7699" s="6"/>
    </row>
    <row r="7700" spans="34:59" x14ac:dyDescent="0.25">
      <c r="AH7700" s="10"/>
      <c r="AI7700" s="6"/>
      <c r="AJ7700" s="10"/>
      <c r="AK7700" s="10"/>
      <c r="AL7700" s="10"/>
      <c r="AM7700" s="10"/>
      <c r="AN7700" s="10"/>
      <c r="AO7700" s="10"/>
      <c r="AP7700" s="10"/>
      <c r="AQ7700" s="10"/>
      <c r="AR7700" s="10"/>
      <c r="AS7700" s="10"/>
      <c r="AT7700" s="10"/>
      <c r="AU7700" s="10"/>
      <c r="AV7700" s="10"/>
      <c r="AW7700" s="10"/>
      <c r="AX7700" s="10"/>
      <c r="AY7700" s="10"/>
      <c r="AZ7700" s="10"/>
      <c r="BA7700" s="10"/>
      <c r="BB7700" s="10"/>
      <c r="BC7700" s="10"/>
      <c r="BD7700" s="10"/>
      <c r="BE7700" s="10"/>
      <c r="BF7700" s="10"/>
      <c r="BG7700" s="6"/>
    </row>
    <row r="7701" spans="34:59" x14ac:dyDescent="0.25">
      <c r="AH7701" s="6"/>
      <c r="AI7701" s="6"/>
      <c r="AJ7701" s="6"/>
      <c r="AK7701" s="6"/>
      <c r="AL7701" s="6"/>
      <c r="AM7701" s="6"/>
      <c r="AN7701" s="6"/>
      <c r="AO7701" s="6"/>
      <c r="AP7701" s="6"/>
      <c r="AQ7701" s="6"/>
      <c r="AR7701" s="6"/>
      <c r="AS7701" s="6"/>
      <c r="AT7701" s="6"/>
      <c r="AU7701" s="6"/>
      <c r="AV7701" s="6"/>
      <c r="AW7701" s="6"/>
      <c r="AX7701" s="6"/>
      <c r="AY7701" s="6"/>
      <c r="AZ7701" s="6"/>
      <c r="BA7701" s="6"/>
      <c r="BB7701" s="6"/>
      <c r="BC7701" s="6"/>
      <c r="BD7701" s="6"/>
      <c r="BE7701" s="6"/>
      <c r="BF7701" s="6"/>
      <c r="BG7701" s="10"/>
    </row>
    <row r="7702" spans="34:59" x14ac:dyDescent="0.25">
      <c r="AH7702" s="10"/>
      <c r="AI7702" s="6"/>
    </row>
    <row r="7703" spans="34:59" x14ac:dyDescent="0.25">
      <c r="AH7703" s="6"/>
      <c r="AI7703" s="6"/>
      <c r="AJ7703" s="6"/>
      <c r="AK7703" s="6"/>
      <c r="AL7703" s="6"/>
      <c r="AM7703" s="6"/>
      <c r="AN7703" s="6"/>
      <c r="AO7703" s="6"/>
      <c r="AP7703" s="6"/>
      <c r="AQ7703" s="6"/>
      <c r="AR7703" s="6"/>
      <c r="AS7703" s="6"/>
      <c r="AT7703" s="6"/>
      <c r="AU7703" s="6"/>
      <c r="AV7703" s="6"/>
      <c r="AW7703" s="6"/>
      <c r="AX7703" s="6"/>
      <c r="AY7703" s="6"/>
      <c r="AZ7703" s="6"/>
      <c r="BA7703" s="6"/>
      <c r="BB7703" s="6"/>
      <c r="BC7703" s="6"/>
      <c r="BD7703" s="6"/>
      <c r="BE7703" s="6"/>
      <c r="BF7703" s="6"/>
      <c r="BG7703" s="6"/>
    </row>
    <row r="7704" spans="34:59" x14ac:dyDescent="0.25">
      <c r="AH7704" s="10"/>
      <c r="AI7704" s="6"/>
      <c r="AJ7704" s="10"/>
      <c r="AK7704" s="10"/>
      <c r="AL7704" s="10"/>
      <c r="AM7704" s="10"/>
      <c r="AN7704" s="10"/>
      <c r="AO7704" s="10"/>
      <c r="AP7704" s="10"/>
      <c r="AQ7704" s="10"/>
      <c r="AR7704" s="10"/>
      <c r="AS7704" s="10"/>
      <c r="AT7704" s="10"/>
      <c r="AU7704" s="10"/>
      <c r="AV7704" s="10"/>
      <c r="AW7704" s="10"/>
      <c r="AX7704" s="10"/>
      <c r="AY7704" s="10"/>
      <c r="AZ7704" s="10"/>
      <c r="BA7704" s="10"/>
      <c r="BB7704" s="10"/>
      <c r="BC7704" s="10"/>
      <c r="BD7704" s="10"/>
      <c r="BE7704" s="10"/>
      <c r="BF7704" s="10"/>
      <c r="BG7704" s="6"/>
    </row>
    <row r="7705" spans="34:59" x14ac:dyDescent="0.25">
      <c r="AH7705" s="6"/>
      <c r="AI7705" s="6"/>
      <c r="AJ7705" s="6"/>
      <c r="AK7705" s="6"/>
      <c r="AL7705" s="6"/>
      <c r="AM7705" s="6"/>
      <c r="AN7705" s="6"/>
      <c r="AO7705" s="6"/>
      <c r="AP7705" s="6"/>
      <c r="AQ7705" s="6"/>
      <c r="AR7705" s="6"/>
      <c r="AS7705" s="6"/>
      <c r="AT7705" s="6"/>
      <c r="AU7705" s="6"/>
      <c r="AV7705" s="6"/>
      <c r="AW7705" s="6"/>
      <c r="AX7705" s="6"/>
      <c r="AY7705" s="6"/>
      <c r="AZ7705" s="6"/>
      <c r="BA7705" s="6"/>
      <c r="BB7705" s="6"/>
      <c r="BC7705" s="6"/>
      <c r="BD7705" s="6"/>
      <c r="BE7705" s="6"/>
      <c r="BF7705" s="6"/>
      <c r="BG7705" s="10"/>
    </row>
    <row r="7706" spans="34:59" x14ac:dyDescent="0.25">
      <c r="AH7706" s="10"/>
      <c r="AI7706" s="6"/>
    </row>
    <row r="7707" spans="34:59" x14ac:dyDescent="0.25">
      <c r="AH7707" s="6"/>
      <c r="AI7707" s="6"/>
      <c r="AJ7707" s="6"/>
      <c r="AK7707" s="6"/>
      <c r="AL7707" s="6"/>
      <c r="AM7707" s="6"/>
      <c r="AN7707" s="6"/>
      <c r="AO7707" s="6"/>
      <c r="AP7707" s="6"/>
      <c r="AQ7707" s="6"/>
      <c r="AR7707" s="6"/>
      <c r="AS7707" s="6"/>
      <c r="AT7707" s="6"/>
      <c r="AU7707" s="6"/>
      <c r="AV7707" s="6"/>
      <c r="AW7707" s="6"/>
      <c r="AX7707" s="6"/>
      <c r="AY7707" s="6"/>
      <c r="AZ7707" s="6"/>
      <c r="BA7707" s="6"/>
      <c r="BB7707" s="6"/>
      <c r="BC7707" s="6"/>
      <c r="BD7707" s="6"/>
      <c r="BE7707" s="6"/>
      <c r="BF7707" s="6"/>
      <c r="BG7707" s="6"/>
    </row>
    <row r="7708" spans="34:59" x14ac:dyDescent="0.25">
      <c r="AH7708" s="10"/>
      <c r="AI7708" s="6"/>
      <c r="AJ7708" s="10"/>
      <c r="AK7708" s="10"/>
      <c r="AL7708" s="10"/>
      <c r="AM7708" s="10"/>
      <c r="AN7708" s="10"/>
      <c r="AO7708" s="10"/>
      <c r="AP7708" s="10"/>
      <c r="AQ7708" s="10"/>
      <c r="AR7708" s="10"/>
      <c r="AS7708" s="10"/>
      <c r="AT7708" s="10"/>
      <c r="AU7708" s="10"/>
      <c r="AV7708" s="10"/>
      <c r="AW7708" s="10"/>
      <c r="AX7708" s="10"/>
      <c r="AY7708" s="10"/>
      <c r="AZ7708" s="10"/>
      <c r="BA7708" s="10"/>
      <c r="BB7708" s="10"/>
      <c r="BC7708" s="10"/>
      <c r="BD7708" s="10"/>
      <c r="BE7708" s="10"/>
      <c r="BF7708" s="10"/>
      <c r="BG7708" s="6"/>
    </row>
    <row r="7709" spans="34:59" x14ac:dyDescent="0.25">
      <c r="AH7709" s="6"/>
      <c r="AI7709" s="6"/>
      <c r="AJ7709" s="6"/>
      <c r="AK7709" s="6"/>
      <c r="AL7709" s="6"/>
      <c r="AM7709" s="6"/>
      <c r="AN7709" s="6"/>
      <c r="AO7709" s="6"/>
      <c r="AP7709" s="6"/>
      <c r="AQ7709" s="6"/>
      <c r="AR7709" s="6"/>
      <c r="AS7709" s="6"/>
      <c r="AT7709" s="6"/>
      <c r="AU7709" s="6"/>
      <c r="AV7709" s="6"/>
      <c r="AW7709" s="6"/>
      <c r="AX7709" s="6"/>
      <c r="AY7709" s="6"/>
      <c r="AZ7709" s="6"/>
      <c r="BA7709" s="6"/>
      <c r="BB7709" s="6"/>
      <c r="BC7709" s="6"/>
      <c r="BD7709" s="6"/>
      <c r="BE7709" s="6"/>
      <c r="BF7709" s="6"/>
      <c r="BG7709" s="10"/>
    </row>
    <row r="7710" spans="34:59" x14ac:dyDescent="0.25">
      <c r="AH7710" s="10"/>
      <c r="AI7710" s="6"/>
    </row>
    <row r="7711" spans="34:59" x14ac:dyDescent="0.25">
      <c r="AH7711" s="6"/>
      <c r="AI7711" s="6"/>
      <c r="AJ7711" s="6"/>
      <c r="AK7711" s="6"/>
      <c r="AL7711" s="6"/>
      <c r="AM7711" s="6"/>
      <c r="AN7711" s="6"/>
      <c r="AO7711" s="6"/>
      <c r="AP7711" s="6"/>
      <c r="AQ7711" s="6"/>
      <c r="AR7711" s="6"/>
      <c r="AS7711" s="6"/>
      <c r="AT7711" s="6"/>
      <c r="AU7711" s="6"/>
      <c r="AV7711" s="6"/>
      <c r="AW7711" s="6"/>
      <c r="AX7711" s="6"/>
      <c r="AY7711" s="6"/>
      <c r="AZ7711" s="6"/>
      <c r="BA7711" s="6"/>
      <c r="BB7711" s="6"/>
      <c r="BC7711" s="6"/>
      <c r="BD7711" s="6"/>
      <c r="BE7711" s="6"/>
      <c r="BF7711" s="6"/>
      <c r="BG7711" s="6"/>
    </row>
    <row r="7712" spans="34:59" x14ac:dyDescent="0.25">
      <c r="AH7712" s="10"/>
      <c r="AI7712" s="6"/>
      <c r="AJ7712" s="10"/>
      <c r="AK7712" s="10"/>
      <c r="AL7712" s="10"/>
      <c r="AM7712" s="10"/>
      <c r="AN7712" s="10"/>
      <c r="AO7712" s="10"/>
      <c r="AP7712" s="10"/>
      <c r="AQ7712" s="10"/>
      <c r="AR7712" s="10"/>
      <c r="AS7712" s="10"/>
      <c r="AT7712" s="10"/>
      <c r="AU7712" s="10"/>
      <c r="AV7712" s="10"/>
      <c r="AW7712" s="10"/>
      <c r="AX7712" s="10"/>
      <c r="AY7712" s="10"/>
      <c r="AZ7712" s="10"/>
      <c r="BA7712" s="10"/>
      <c r="BB7712" s="10"/>
      <c r="BC7712" s="10"/>
      <c r="BD7712" s="10"/>
      <c r="BE7712" s="10"/>
      <c r="BF7712" s="10"/>
      <c r="BG7712" s="6"/>
    </row>
    <row r="7713" spans="34:59" x14ac:dyDescent="0.25">
      <c r="AH7713" s="6"/>
      <c r="AI7713" s="6"/>
      <c r="AJ7713" s="6"/>
      <c r="AK7713" s="6"/>
      <c r="AL7713" s="6"/>
      <c r="AM7713" s="6"/>
      <c r="AN7713" s="6"/>
      <c r="AO7713" s="6"/>
      <c r="AP7713" s="6"/>
      <c r="AQ7713" s="6"/>
      <c r="AR7713" s="6"/>
      <c r="AS7713" s="6"/>
      <c r="AT7713" s="6"/>
      <c r="AU7713" s="6"/>
      <c r="AV7713" s="6"/>
      <c r="AW7713" s="6"/>
      <c r="AX7713" s="6"/>
      <c r="AY7713" s="6"/>
      <c r="AZ7713" s="6"/>
      <c r="BA7713" s="6"/>
      <c r="BB7713" s="6"/>
      <c r="BC7713" s="6"/>
      <c r="BD7713" s="6"/>
      <c r="BE7713" s="6"/>
      <c r="BF7713" s="6"/>
      <c r="BG7713" s="10"/>
    </row>
    <row r="7714" spans="34:59" x14ac:dyDescent="0.25">
      <c r="AH7714" s="10"/>
      <c r="AI7714" s="6"/>
    </row>
    <row r="7715" spans="34:59" x14ac:dyDescent="0.25">
      <c r="AH7715" s="6"/>
      <c r="AI7715" s="6"/>
      <c r="AJ7715" s="6"/>
      <c r="AK7715" s="6"/>
      <c r="AL7715" s="6"/>
      <c r="AM7715" s="6"/>
      <c r="AN7715" s="6"/>
      <c r="AO7715" s="6"/>
      <c r="AP7715" s="6"/>
      <c r="AQ7715" s="6"/>
      <c r="AR7715" s="6"/>
      <c r="AS7715" s="6"/>
      <c r="AT7715" s="6"/>
      <c r="AU7715" s="6"/>
      <c r="AV7715" s="6"/>
      <c r="AW7715" s="6"/>
      <c r="AX7715" s="6"/>
      <c r="AY7715" s="6"/>
      <c r="AZ7715" s="6"/>
      <c r="BA7715" s="6"/>
      <c r="BB7715" s="6"/>
      <c r="BC7715" s="6"/>
      <c r="BD7715" s="6"/>
      <c r="BE7715" s="6"/>
      <c r="BF7715" s="6"/>
      <c r="BG7715" s="6"/>
    </row>
    <row r="7716" spans="34:59" x14ac:dyDescent="0.25">
      <c r="AH7716" s="10"/>
      <c r="AI7716" s="6"/>
      <c r="AJ7716" s="10"/>
      <c r="AK7716" s="10"/>
      <c r="AL7716" s="10"/>
      <c r="AM7716" s="10"/>
      <c r="AN7716" s="10"/>
      <c r="AO7716" s="10"/>
      <c r="AP7716" s="10"/>
      <c r="AQ7716" s="10"/>
      <c r="AR7716" s="10"/>
      <c r="AS7716" s="10"/>
      <c r="AT7716" s="10"/>
      <c r="AU7716" s="10"/>
      <c r="AV7716" s="10"/>
      <c r="AW7716" s="10"/>
      <c r="AX7716" s="10"/>
      <c r="AY7716" s="10"/>
      <c r="AZ7716" s="10"/>
      <c r="BA7716" s="10"/>
      <c r="BB7716" s="10"/>
      <c r="BC7716" s="10"/>
      <c r="BD7716" s="10"/>
      <c r="BE7716" s="10"/>
      <c r="BF7716" s="10"/>
      <c r="BG7716" s="6"/>
    </row>
    <row r="7717" spans="34:59" x14ac:dyDescent="0.25">
      <c r="AH7717" s="6"/>
      <c r="AI7717" s="6"/>
      <c r="AJ7717" s="6"/>
      <c r="AK7717" s="6"/>
      <c r="AL7717" s="6"/>
      <c r="AM7717" s="6"/>
      <c r="AN7717" s="6"/>
      <c r="AO7717" s="6"/>
      <c r="AP7717" s="6"/>
      <c r="AQ7717" s="6"/>
      <c r="AR7717" s="6"/>
      <c r="AS7717" s="6"/>
      <c r="AT7717" s="6"/>
      <c r="AU7717" s="6"/>
      <c r="AV7717" s="6"/>
      <c r="AW7717" s="6"/>
      <c r="AX7717" s="6"/>
      <c r="AY7717" s="6"/>
      <c r="AZ7717" s="6"/>
      <c r="BA7717" s="6"/>
      <c r="BB7717" s="6"/>
      <c r="BC7717" s="6"/>
      <c r="BD7717" s="6"/>
      <c r="BE7717" s="6"/>
      <c r="BF7717" s="6"/>
      <c r="BG7717" s="10"/>
    </row>
    <row r="7718" spans="34:59" x14ac:dyDescent="0.25">
      <c r="AH7718" s="10"/>
      <c r="AI7718" s="6"/>
    </row>
    <row r="7719" spans="34:59" x14ac:dyDescent="0.25">
      <c r="AH7719" s="6"/>
      <c r="AI7719" s="6"/>
      <c r="AJ7719" s="6"/>
      <c r="AK7719" s="6"/>
      <c r="AL7719" s="6"/>
      <c r="AM7719" s="6"/>
      <c r="AN7719" s="6"/>
      <c r="AO7719" s="6"/>
      <c r="AP7719" s="6"/>
      <c r="AQ7719" s="6"/>
      <c r="AR7719" s="6"/>
      <c r="AS7719" s="6"/>
      <c r="AT7719" s="6"/>
      <c r="AU7719" s="6"/>
      <c r="AV7719" s="6"/>
      <c r="AW7719" s="6"/>
      <c r="AX7719" s="6"/>
      <c r="AY7719" s="6"/>
      <c r="AZ7719" s="6"/>
      <c r="BA7719" s="6"/>
      <c r="BB7719" s="6"/>
      <c r="BC7719" s="6"/>
      <c r="BD7719" s="6"/>
      <c r="BE7719" s="6"/>
      <c r="BF7719" s="6"/>
      <c r="BG7719" s="6"/>
    </row>
    <row r="7720" spans="34:59" x14ac:dyDescent="0.25">
      <c r="AH7720" s="10"/>
      <c r="AI7720" s="6"/>
      <c r="AJ7720" s="10"/>
      <c r="AK7720" s="10"/>
      <c r="AL7720" s="10"/>
      <c r="AM7720" s="10"/>
      <c r="AN7720" s="10"/>
      <c r="AO7720" s="10"/>
      <c r="AP7720" s="10"/>
      <c r="AQ7720" s="10"/>
      <c r="AR7720" s="10"/>
      <c r="AS7720" s="10"/>
      <c r="AT7720" s="10"/>
      <c r="AU7720" s="10"/>
      <c r="AV7720" s="10"/>
      <c r="AW7720" s="10"/>
      <c r="AX7720" s="10"/>
      <c r="AY7720" s="10"/>
      <c r="AZ7720" s="10"/>
      <c r="BA7720" s="10"/>
      <c r="BB7720" s="10"/>
      <c r="BC7720" s="10"/>
      <c r="BD7720" s="10"/>
      <c r="BE7720" s="10"/>
      <c r="BF7720" s="10"/>
      <c r="BG7720" s="6"/>
    </row>
    <row r="7721" spans="34:59" x14ac:dyDescent="0.25">
      <c r="AH7721" s="6"/>
      <c r="AI7721" s="6"/>
      <c r="AJ7721" s="6"/>
      <c r="AK7721" s="6"/>
      <c r="AL7721" s="6"/>
      <c r="AM7721" s="6"/>
      <c r="AN7721" s="6"/>
      <c r="AO7721" s="6"/>
      <c r="AP7721" s="6"/>
      <c r="AQ7721" s="6"/>
      <c r="AR7721" s="6"/>
      <c r="AS7721" s="6"/>
      <c r="AT7721" s="6"/>
      <c r="AU7721" s="6"/>
      <c r="AV7721" s="6"/>
      <c r="AW7721" s="6"/>
      <c r="AX7721" s="6"/>
      <c r="AY7721" s="6"/>
      <c r="AZ7721" s="6"/>
      <c r="BA7721" s="6"/>
      <c r="BB7721" s="6"/>
      <c r="BC7721" s="6"/>
      <c r="BD7721" s="6"/>
      <c r="BE7721" s="6"/>
      <c r="BF7721" s="6"/>
      <c r="BG7721" s="10"/>
    </row>
    <row r="7722" spans="34:59" x14ac:dyDescent="0.25">
      <c r="AH7722" s="10"/>
      <c r="AI7722" s="6"/>
    </row>
    <row r="7723" spans="34:59" x14ac:dyDescent="0.25">
      <c r="AH7723" s="6"/>
      <c r="AI7723" s="6"/>
      <c r="AJ7723" s="6"/>
      <c r="AK7723" s="6"/>
      <c r="AL7723" s="6"/>
      <c r="AM7723" s="6"/>
      <c r="AN7723" s="6"/>
      <c r="AO7723" s="6"/>
      <c r="AP7723" s="6"/>
      <c r="AQ7723" s="6"/>
      <c r="AR7723" s="6"/>
      <c r="AS7723" s="6"/>
      <c r="AT7723" s="6"/>
      <c r="AU7723" s="6"/>
      <c r="AV7723" s="6"/>
      <c r="AW7723" s="6"/>
      <c r="AX7723" s="6"/>
      <c r="AY7723" s="6"/>
      <c r="AZ7723" s="6"/>
      <c r="BA7723" s="6"/>
      <c r="BB7723" s="6"/>
      <c r="BC7723" s="6"/>
      <c r="BD7723" s="6"/>
      <c r="BE7723" s="6"/>
      <c r="BF7723" s="6"/>
      <c r="BG7723" s="6"/>
    </row>
    <row r="7724" spans="34:59" x14ac:dyDescent="0.25">
      <c r="AH7724" s="10"/>
      <c r="AI7724" s="6"/>
      <c r="AJ7724" s="10"/>
      <c r="AK7724" s="10"/>
      <c r="AL7724" s="10"/>
      <c r="AM7724" s="10"/>
      <c r="AN7724" s="10"/>
      <c r="AO7724" s="10"/>
      <c r="AP7724" s="10"/>
      <c r="AQ7724" s="10"/>
      <c r="AR7724" s="10"/>
      <c r="AS7724" s="10"/>
      <c r="AT7724" s="10"/>
      <c r="AU7724" s="10"/>
      <c r="AV7724" s="10"/>
      <c r="AW7724" s="10"/>
      <c r="AX7724" s="10"/>
      <c r="AY7724" s="10"/>
      <c r="AZ7724" s="10"/>
      <c r="BA7724" s="10"/>
      <c r="BB7724" s="10"/>
      <c r="BC7724" s="10"/>
      <c r="BD7724" s="10"/>
      <c r="BE7724" s="10"/>
      <c r="BF7724" s="10"/>
      <c r="BG7724" s="6"/>
    </row>
    <row r="7725" spans="34:59" x14ac:dyDescent="0.25">
      <c r="AH7725" s="6"/>
      <c r="AI7725" s="6"/>
      <c r="AJ7725" s="6"/>
      <c r="AK7725" s="6"/>
      <c r="AL7725" s="6"/>
      <c r="AM7725" s="6"/>
      <c r="AN7725" s="6"/>
      <c r="AO7725" s="6"/>
      <c r="AP7725" s="6"/>
      <c r="AQ7725" s="6"/>
      <c r="AR7725" s="6"/>
      <c r="AS7725" s="6"/>
      <c r="AT7725" s="6"/>
      <c r="AU7725" s="6"/>
      <c r="AV7725" s="6"/>
      <c r="AW7725" s="6"/>
      <c r="AX7725" s="6"/>
      <c r="AY7725" s="6"/>
      <c r="AZ7725" s="6"/>
      <c r="BA7725" s="6"/>
      <c r="BB7725" s="6"/>
      <c r="BC7725" s="6"/>
      <c r="BD7725" s="6"/>
      <c r="BE7725" s="6"/>
      <c r="BF7725" s="6"/>
      <c r="BG7725" s="10"/>
    </row>
    <row r="7726" spans="34:59" x14ac:dyDescent="0.25">
      <c r="AH7726" s="10"/>
      <c r="AI7726" s="6"/>
    </row>
    <row r="7727" spans="34:59" x14ac:dyDescent="0.25">
      <c r="AH7727" s="6"/>
      <c r="AI7727" s="6"/>
      <c r="AJ7727" s="6"/>
      <c r="AK7727" s="6"/>
      <c r="AL7727" s="6"/>
      <c r="AM7727" s="6"/>
      <c r="AN7727" s="6"/>
      <c r="AO7727" s="6"/>
      <c r="AP7727" s="6"/>
      <c r="AQ7727" s="6"/>
      <c r="AR7727" s="6"/>
      <c r="AS7727" s="6"/>
      <c r="AT7727" s="6"/>
      <c r="AU7727" s="6"/>
      <c r="AV7727" s="6"/>
      <c r="AW7727" s="6"/>
      <c r="AX7727" s="6"/>
      <c r="AY7727" s="6"/>
      <c r="AZ7727" s="6"/>
      <c r="BA7727" s="6"/>
      <c r="BB7727" s="6"/>
      <c r="BC7727" s="6"/>
      <c r="BD7727" s="6"/>
      <c r="BE7727" s="6"/>
      <c r="BF7727" s="6"/>
      <c r="BG7727" s="6"/>
    </row>
    <row r="7728" spans="34:59" x14ac:dyDescent="0.25">
      <c r="AH7728" s="10"/>
      <c r="AI7728" s="6"/>
      <c r="AJ7728" s="10"/>
      <c r="AK7728" s="10"/>
      <c r="AL7728" s="10"/>
      <c r="AM7728" s="10"/>
      <c r="AN7728" s="10"/>
      <c r="AO7728" s="10"/>
      <c r="AP7728" s="10"/>
      <c r="AQ7728" s="10"/>
      <c r="AR7728" s="10"/>
      <c r="AS7728" s="10"/>
      <c r="AT7728" s="10"/>
      <c r="AU7728" s="10"/>
      <c r="AV7728" s="10"/>
      <c r="AW7728" s="10"/>
      <c r="AX7728" s="10"/>
      <c r="AY7728" s="10"/>
      <c r="AZ7728" s="10"/>
      <c r="BA7728" s="10"/>
      <c r="BB7728" s="10"/>
      <c r="BC7728" s="10"/>
      <c r="BD7728" s="10"/>
      <c r="BE7728" s="10"/>
      <c r="BF7728" s="10"/>
      <c r="BG7728" s="6"/>
    </row>
    <row r="7729" spans="34:59" x14ac:dyDescent="0.25">
      <c r="AH7729" s="6"/>
      <c r="AI7729" s="6"/>
      <c r="AJ7729" s="6"/>
      <c r="AK7729" s="6"/>
      <c r="AL7729" s="6"/>
      <c r="AM7729" s="6"/>
      <c r="AN7729" s="6"/>
      <c r="AO7729" s="6"/>
      <c r="AP7729" s="6"/>
      <c r="AQ7729" s="6"/>
      <c r="AR7729" s="6"/>
      <c r="AS7729" s="6"/>
      <c r="AT7729" s="6"/>
      <c r="AU7729" s="6"/>
      <c r="AV7729" s="6"/>
      <c r="AW7729" s="6"/>
      <c r="AX7729" s="6"/>
      <c r="AY7729" s="6"/>
      <c r="AZ7729" s="6"/>
      <c r="BA7729" s="6"/>
      <c r="BB7729" s="6"/>
      <c r="BC7729" s="6"/>
      <c r="BD7729" s="6"/>
      <c r="BE7729" s="6"/>
      <c r="BF7729" s="6"/>
      <c r="BG7729" s="10"/>
    </row>
    <row r="7730" spans="34:59" x14ac:dyDescent="0.25">
      <c r="AH7730" s="10"/>
      <c r="AI7730" s="6"/>
    </row>
    <row r="7731" spans="34:59" x14ac:dyDescent="0.25">
      <c r="AH7731" s="6"/>
      <c r="AI7731" s="6"/>
      <c r="AJ7731" s="6"/>
      <c r="AK7731" s="6"/>
      <c r="AL7731" s="6"/>
      <c r="AM7731" s="6"/>
      <c r="AN7731" s="6"/>
      <c r="AO7731" s="6"/>
      <c r="AP7731" s="6"/>
      <c r="AQ7731" s="6"/>
      <c r="AR7731" s="6"/>
      <c r="AS7731" s="6"/>
      <c r="AT7731" s="6"/>
      <c r="AU7731" s="6"/>
      <c r="AV7731" s="6"/>
      <c r="AW7731" s="6"/>
      <c r="AX7731" s="6"/>
      <c r="AY7731" s="6"/>
      <c r="AZ7731" s="6"/>
      <c r="BA7731" s="6"/>
      <c r="BB7731" s="6"/>
      <c r="BC7731" s="6"/>
      <c r="BD7731" s="6"/>
      <c r="BE7731" s="6"/>
      <c r="BF7731" s="6"/>
      <c r="BG7731" s="6"/>
    </row>
    <row r="7732" spans="34:59" x14ac:dyDescent="0.25">
      <c r="AH7732" s="10"/>
      <c r="AI7732" s="6"/>
      <c r="AJ7732" s="10"/>
      <c r="AK7732" s="10"/>
      <c r="AL7732" s="10"/>
      <c r="AM7732" s="10"/>
      <c r="AN7732" s="10"/>
      <c r="AO7732" s="10"/>
      <c r="AP7732" s="10"/>
      <c r="AQ7732" s="10"/>
      <c r="AR7732" s="10"/>
      <c r="AS7732" s="10"/>
      <c r="AT7732" s="10"/>
      <c r="AU7732" s="10"/>
      <c r="AV7732" s="10"/>
      <c r="AW7732" s="10"/>
      <c r="AX7732" s="10"/>
      <c r="AY7732" s="10"/>
      <c r="AZ7732" s="10"/>
      <c r="BA7732" s="10"/>
      <c r="BB7732" s="10"/>
      <c r="BC7732" s="10"/>
      <c r="BD7732" s="10"/>
      <c r="BE7732" s="10"/>
      <c r="BF7732" s="10"/>
      <c r="BG7732" s="6"/>
    </row>
    <row r="7733" spans="34:59" x14ac:dyDescent="0.25">
      <c r="AH7733" s="6"/>
      <c r="AI7733" s="6"/>
      <c r="AJ7733" s="6"/>
      <c r="AK7733" s="6"/>
      <c r="AL7733" s="6"/>
      <c r="AM7733" s="6"/>
      <c r="AN7733" s="6"/>
      <c r="AO7733" s="6"/>
      <c r="AP7733" s="6"/>
      <c r="AQ7733" s="6"/>
      <c r="AR7733" s="6"/>
      <c r="AS7733" s="6"/>
      <c r="AT7733" s="6"/>
      <c r="AU7733" s="6"/>
      <c r="AV7733" s="6"/>
      <c r="AW7733" s="6"/>
      <c r="AX7733" s="6"/>
      <c r="AY7733" s="6"/>
      <c r="AZ7733" s="6"/>
      <c r="BA7733" s="6"/>
      <c r="BB7733" s="6"/>
      <c r="BC7733" s="6"/>
      <c r="BD7733" s="6"/>
      <c r="BE7733" s="6"/>
      <c r="BF7733" s="6"/>
      <c r="BG7733" s="10"/>
    </row>
    <row r="7734" spans="34:59" x14ac:dyDescent="0.25">
      <c r="AH7734" s="10"/>
      <c r="AI7734" s="6"/>
    </row>
    <row r="7735" spans="34:59" x14ac:dyDescent="0.25">
      <c r="AH7735" s="6"/>
      <c r="AI7735" s="6"/>
      <c r="AJ7735" s="6"/>
      <c r="AK7735" s="6"/>
      <c r="AL7735" s="6"/>
      <c r="AM7735" s="6"/>
      <c r="AN7735" s="6"/>
      <c r="AO7735" s="6"/>
      <c r="AP7735" s="6"/>
      <c r="AQ7735" s="6"/>
      <c r="AR7735" s="6"/>
      <c r="AS7735" s="6"/>
      <c r="AT7735" s="6"/>
      <c r="AU7735" s="6"/>
      <c r="AV7735" s="6"/>
      <c r="AW7735" s="6"/>
      <c r="AX7735" s="6"/>
      <c r="AY7735" s="6"/>
      <c r="AZ7735" s="6"/>
      <c r="BA7735" s="6"/>
      <c r="BB7735" s="6"/>
      <c r="BC7735" s="6"/>
      <c r="BD7735" s="6"/>
      <c r="BE7735" s="6"/>
      <c r="BF7735" s="6"/>
      <c r="BG7735" s="6"/>
    </row>
    <row r="7736" spans="34:59" x14ac:dyDescent="0.25">
      <c r="AH7736" s="10"/>
      <c r="AI7736" s="6"/>
      <c r="AJ7736" s="10"/>
      <c r="AK7736" s="10"/>
      <c r="AL7736" s="10"/>
      <c r="AM7736" s="10"/>
      <c r="AN7736" s="10"/>
      <c r="AO7736" s="10"/>
      <c r="AP7736" s="10"/>
      <c r="AQ7736" s="10"/>
      <c r="AR7736" s="10"/>
      <c r="AS7736" s="10"/>
      <c r="AT7736" s="10"/>
      <c r="AU7736" s="10"/>
      <c r="AV7736" s="10"/>
      <c r="AW7736" s="10"/>
      <c r="AX7736" s="10"/>
      <c r="AY7736" s="10"/>
      <c r="AZ7736" s="10"/>
      <c r="BA7736" s="10"/>
      <c r="BB7736" s="10"/>
      <c r="BC7736" s="10"/>
      <c r="BD7736" s="10"/>
      <c r="BE7736" s="10"/>
      <c r="BF7736" s="10"/>
      <c r="BG7736" s="6"/>
    </row>
    <row r="7737" spans="34:59" x14ac:dyDescent="0.25">
      <c r="AH7737" s="6"/>
      <c r="AI7737" s="6"/>
      <c r="AJ7737" s="6"/>
      <c r="AK7737" s="6"/>
      <c r="AL7737" s="6"/>
      <c r="AM7737" s="6"/>
      <c r="AN7737" s="6"/>
      <c r="AO7737" s="6"/>
      <c r="AP7737" s="6"/>
      <c r="AQ7737" s="6"/>
      <c r="AR7737" s="6"/>
      <c r="AS7737" s="6"/>
      <c r="AT7737" s="6"/>
      <c r="AU7737" s="6"/>
      <c r="AV7737" s="6"/>
      <c r="AW7737" s="6"/>
      <c r="AX7737" s="6"/>
      <c r="AY7737" s="6"/>
      <c r="AZ7737" s="6"/>
      <c r="BA7737" s="6"/>
      <c r="BB7737" s="6"/>
      <c r="BC7737" s="6"/>
      <c r="BD7737" s="6"/>
      <c r="BE7737" s="6"/>
      <c r="BF7737" s="6"/>
      <c r="BG7737" s="10"/>
    </row>
    <row r="7738" spans="34:59" x14ac:dyDescent="0.25">
      <c r="AH7738" s="10"/>
      <c r="AI7738" s="6"/>
    </row>
    <row r="7739" spans="34:59" x14ac:dyDescent="0.25">
      <c r="AH7739" s="6"/>
      <c r="AI7739" s="6"/>
      <c r="AJ7739" s="6"/>
      <c r="AK7739" s="6"/>
      <c r="AL7739" s="6"/>
      <c r="AM7739" s="6"/>
      <c r="AN7739" s="6"/>
      <c r="AO7739" s="6"/>
      <c r="AP7739" s="6"/>
      <c r="AQ7739" s="6"/>
      <c r="AR7739" s="6"/>
      <c r="AS7739" s="6"/>
      <c r="AT7739" s="6"/>
      <c r="AU7739" s="6"/>
      <c r="AV7739" s="6"/>
      <c r="AW7739" s="6"/>
      <c r="AX7739" s="6"/>
      <c r="AY7739" s="6"/>
      <c r="AZ7739" s="6"/>
      <c r="BA7739" s="6"/>
      <c r="BB7739" s="6"/>
      <c r="BC7739" s="6"/>
      <c r="BD7739" s="6"/>
      <c r="BE7739" s="6"/>
      <c r="BF7739" s="6"/>
      <c r="BG7739" s="6"/>
    </row>
    <row r="7740" spans="34:59" x14ac:dyDescent="0.25">
      <c r="AH7740" s="10"/>
      <c r="AI7740" s="6"/>
      <c r="AJ7740" s="10"/>
      <c r="AK7740" s="10"/>
      <c r="AL7740" s="10"/>
      <c r="AM7740" s="10"/>
      <c r="AN7740" s="10"/>
      <c r="AO7740" s="10"/>
      <c r="AP7740" s="10"/>
      <c r="AQ7740" s="10"/>
      <c r="AR7740" s="10"/>
      <c r="AS7740" s="10"/>
      <c r="AT7740" s="10"/>
      <c r="AU7740" s="10"/>
      <c r="AV7740" s="10"/>
      <c r="AW7740" s="10"/>
      <c r="AX7740" s="10"/>
      <c r="AY7740" s="10"/>
      <c r="AZ7740" s="10"/>
      <c r="BA7740" s="10"/>
      <c r="BB7740" s="10"/>
      <c r="BC7740" s="10"/>
      <c r="BD7740" s="10"/>
      <c r="BE7740" s="10"/>
      <c r="BF7740" s="10"/>
      <c r="BG7740" s="6"/>
    </row>
    <row r="7741" spans="34:59" x14ac:dyDescent="0.25">
      <c r="AH7741" s="6"/>
      <c r="AI7741" s="6"/>
      <c r="AJ7741" s="6"/>
      <c r="AK7741" s="6"/>
      <c r="AL7741" s="6"/>
      <c r="AM7741" s="6"/>
      <c r="AN7741" s="6"/>
      <c r="AO7741" s="6"/>
      <c r="AP7741" s="6"/>
      <c r="AQ7741" s="6"/>
      <c r="AR7741" s="6"/>
      <c r="AS7741" s="6"/>
      <c r="AT7741" s="6"/>
      <c r="AU7741" s="6"/>
      <c r="AV7741" s="6"/>
      <c r="AW7741" s="6"/>
      <c r="AX7741" s="6"/>
      <c r="AY7741" s="6"/>
      <c r="AZ7741" s="6"/>
      <c r="BA7741" s="6"/>
      <c r="BB7741" s="6"/>
      <c r="BC7741" s="6"/>
      <c r="BD7741" s="6"/>
      <c r="BE7741" s="6"/>
      <c r="BF7741" s="6"/>
      <c r="BG7741" s="10"/>
    </row>
    <row r="7742" spans="34:59" x14ac:dyDescent="0.25">
      <c r="AH7742" s="10"/>
      <c r="AI7742" s="6"/>
    </row>
    <row r="7743" spans="34:59" x14ac:dyDescent="0.25">
      <c r="AH7743" s="6"/>
      <c r="AI7743" s="6"/>
      <c r="AJ7743" s="6"/>
      <c r="AK7743" s="6"/>
      <c r="AL7743" s="6"/>
      <c r="AM7743" s="6"/>
      <c r="AN7743" s="6"/>
      <c r="AO7743" s="6"/>
      <c r="AP7743" s="6"/>
      <c r="AQ7743" s="6"/>
      <c r="AR7743" s="6"/>
      <c r="AS7743" s="6"/>
      <c r="AT7743" s="6"/>
      <c r="AU7743" s="6"/>
      <c r="AV7743" s="6"/>
      <c r="AW7743" s="6"/>
      <c r="AX7743" s="6"/>
      <c r="AY7743" s="6"/>
      <c r="AZ7743" s="6"/>
      <c r="BA7743" s="6"/>
      <c r="BB7743" s="6"/>
      <c r="BC7743" s="6"/>
      <c r="BD7743" s="6"/>
      <c r="BE7743" s="6"/>
      <c r="BF7743" s="6"/>
      <c r="BG7743" s="6"/>
    </row>
    <row r="7744" spans="34:59" x14ac:dyDescent="0.25">
      <c r="AH7744" s="10"/>
      <c r="AI7744" s="6"/>
      <c r="AJ7744" s="10"/>
      <c r="AK7744" s="10"/>
      <c r="AL7744" s="10"/>
      <c r="AM7744" s="10"/>
      <c r="AN7744" s="10"/>
      <c r="AO7744" s="10"/>
      <c r="AP7744" s="10"/>
      <c r="AQ7744" s="10"/>
      <c r="AR7744" s="10"/>
      <c r="AS7744" s="10"/>
      <c r="AT7744" s="10"/>
      <c r="AU7744" s="10"/>
      <c r="AV7744" s="10"/>
      <c r="AW7744" s="10"/>
      <c r="AX7744" s="10"/>
      <c r="AY7744" s="10"/>
      <c r="AZ7744" s="10"/>
      <c r="BA7744" s="10"/>
      <c r="BB7744" s="10"/>
      <c r="BC7744" s="10"/>
      <c r="BD7744" s="10"/>
      <c r="BE7744" s="10"/>
      <c r="BF7744" s="10"/>
      <c r="BG7744" s="6"/>
    </row>
    <row r="7745" spans="34:59" x14ac:dyDescent="0.25">
      <c r="AH7745" s="6"/>
      <c r="AI7745" s="6"/>
      <c r="AJ7745" s="6"/>
      <c r="AK7745" s="6"/>
      <c r="AL7745" s="6"/>
      <c r="AM7745" s="6"/>
      <c r="AN7745" s="6"/>
      <c r="AO7745" s="6"/>
      <c r="AP7745" s="6"/>
      <c r="AQ7745" s="6"/>
      <c r="AR7745" s="6"/>
      <c r="AS7745" s="6"/>
      <c r="AT7745" s="6"/>
      <c r="AU7745" s="6"/>
      <c r="AV7745" s="6"/>
      <c r="AW7745" s="6"/>
      <c r="AX7745" s="6"/>
      <c r="AY7745" s="6"/>
      <c r="AZ7745" s="6"/>
      <c r="BA7745" s="6"/>
      <c r="BB7745" s="6"/>
      <c r="BC7745" s="6"/>
      <c r="BD7745" s="6"/>
      <c r="BE7745" s="6"/>
      <c r="BF7745" s="6"/>
      <c r="BG7745" s="10"/>
    </row>
    <row r="7746" spans="34:59" x14ac:dyDescent="0.25">
      <c r="AH7746" s="10"/>
      <c r="AI7746" s="6"/>
    </row>
    <row r="7747" spans="34:59" x14ac:dyDescent="0.25">
      <c r="AH7747" s="6"/>
      <c r="AI7747" s="6"/>
      <c r="AJ7747" s="6"/>
      <c r="AK7747" s="6"/>
      <c r="AL7747" s="6"/>
      <c r="AM7747" s="6"/>
      <c r="AN7747" s="6"/>
      <c r="AO7747" s="6"/>
      <c r="AP7747" s="6"/>
      <c r="AQ7747" s="6"/>
      <c r="AR7747" s="6"/>
      <c r="AS7747" s="6"/>
      <c r="AT7747" s="6"/>
      <c r="AU7747" s="6"/>
      <c r="AV7747" s="6"/>
      <c r="AW7747" s="6"/>
      <c r="AX7747" s="6"/>
      <c r="AY7747" s="6"/>
      <c r="AZ7747" s="6"/>
      <c r="BA7747" s="6"/>
      <c r="BB7747" s="6"/>
      <c r="BC7747" s="6"/>
      <c r="BD7747" s="6"/>
      <c r="BE7747" s="6"/>
      <c r="BF7747" s="6"/>
      <c r="BG7747" s="6"/>
    </row>
    <row r="7748" spans="34:59" x14ac:dyDescent="0.25">
      <c r="AH7748" s="10"/>
      <c r="AI7748" s="6"/>
      <c r="AJ7748" s="10"/>
      <c r="AK7748" s="10"/>
      <c r="AL7748" s="10"/>
      <c r="AM7748" s="10"/>
      <c r="AN7748" s="10"/>
      <c r="AO7748" s="10"/>
      <c r="AP7748" s="10"/>
      <c r="AQ7748" s="10"/>
      <c r="AR7748" s="10"/>
      <c r="AS7748" s="10"/>
      <c r="AT7748" s="10"/>
      <c r="AU7748" s="10"/>
      <c r="AV7748" s="10"/>
      <c r="AW7748" s="10"/>
      <c r="AX7748" s="10"/>
      <c r="AY7748" s="10"/>
      <c r="AZ7748" s="10"/>
      <c r="BA7748" s="10"/>
      <c r="BB7748" s="10"/>
      <c r="BC7748" s="10"/>
      <c r="BD7748" s="10"/>
      <c r="BE7748" s="10"/>
      <c r="BF7748" s="10"/>
      <c r="BG7748" s="6"/>
    </row>
    <row r="7749" spans="34:59" x14ac:dyDescent="0.25">
      <c r="AH7749" s="6"/>
      <c r="AI7749" s="6"/>
      <c r="AJ7749" s="6"/>
      <c r="AK7749" s="6"/>
      <c r="AL7749" s="6"/>
      <c r="AM7749" s="6"/>
      <c r="AN7749" s="6"/>
      <c r="AO7749" s="6"/>
      <c r="AP7749" s="6"/>
      <c r="AQ7749" s="6"/>
      <c r="AR7749" s="6"/>
      <c r="AS7749" s="6"/>
      <c r="AT7749" s="6"/>
      <c r="AU7749" s="6"/>
      <c r="AV7749" s="6"/>
      <c r="AW7749" s="6"/>
      <c r="AX7749" s="6"/>
      <c r="AY7749" s="6"/>
      <c r="AZ7749" s="6"/>
      <c r="BA7749" s="6"/>
      <c r="BB7749" s="6"/>
      <c r="BC7749" s="6"/>
      <c r="BD7749" s="6"/>
      <c r="BE7749" s="6"/>
      <c r="BF7749" s="6"/>
      <c r="BG7749" s="10"/>
    </row>
    <row r="7750" spans="34:59" x14ac:dyDescent="0.25">
      <c r="AH7750" s="10"/>
      <c r="AI7750" s="6"/>
    </row>
    <row r="7751" spans="34:59" x14ac:dyDescent="0.25">
      <c r="AH7751" s="6"/>
      <c r="AI7751" s="6"/>
      <c r="AJ7751" s="6"/>
      <c r="AK7751" s="6"/>
      <c r="AL7751" s="6"/>
      <c r="AM7751" s="6"/>
      <c r="AN7751" s="6"/>
      <c r="AO7751" s="6"/>
      <c r="AP7751" s="6"/>
      <c r="AQ7751" s="6"/>
      <c r="AR7751" s="6"/>
      <c r="AS7751" s="6"/>
      <c r="AT7751" s="6"/>
      <c r="AU7751" s="6"/>
      <c r="AV7751" s="6"/>
      <c r="AW7751" s="6"/>
      <c r="AX7751" s="6"/>
      <c r="AY7751" s="6"/>
      <c r="AZ7751" s="6"/>
      <c r="BA7751" s="6"/>
      <c r="BB7751" s="6"/>
      <c r="BC7751" s="6"/>
      <c r="BD7751" s="6"/>
      <c r="BE7751" s="6"/>
      <c r="BF7751" s="6"/>
      <c r="BG7751" s="6"/>
    </row>
    <row r="7752" spans="34:59" x14ac:dyDescent="0.25">
      <c r="AH7752" s="10"/>
      <c r="AI7752" s="6"/>
      <c r="AJ7752" s="10"/>
      <c r="AK7752" s="10"/>
      <c r="AL7752" s="10"/>
      <c r="AM7752" s="10"/>
      <c r="AN7752" s="10"/>
      <c r="AO7752" s="10"/>
      <c r="AP7752" s="10"/>
      <c r="AQ7752" s="10"/>
      <c r="AR7752" s="10"/>
      <c r="AS7752" s="10"/>
      <c r="AT7752" s="10"/>
      <c r="AU7752" s="10"/>
      <c r="AV7752" s="10"/>
      <c r="AW7752" s="10"/>
      <c r="AX7752" s="10"/>
      <c r="AY7752" s="10"/>
      <c r="AZ7752" s="10"/>
      <c r="BA7752" s="10"/>
      <c r="BB7752" s="10"/>
      <c r="BC7752" s="10"/>
      <c r="BD7752" s="10"/>
      <c r="BE7752" s="10"/>
      <c r="BF7752" s="10"/>
      <c r="BG7752" s="6"/>
    </row>
    <row r="7753" spans="34:59" x14ac:dyDescent="0.25">
      <c r="AH7753" s="6"/>
      <c r="AI7753" s="6"/>
      <c r="AJ7753" s="6"/>
      <c r="AK7753" s="6"/>
      <c r="AL7753" s="6"/>
      <c r="AM7753" s="6"/>
      <c r="AN7753" s="6"/>
      <c r="AO7753" s="6"/>
      <c r="AP7753" s="6"/>
      <c r="AQ7753" s="6"/>
      <c r="AR7753" s="6"/>
      <c r="AS7753" s="6"/>
      <c r="AT7753" s="6"/>
      <c r="AU7753" s="6"/>
      <c r="AV7753" s="6"/>
      <c r="AW7753" s="6"/>
      <c r="AX7753" s="6"/>
      <c r="AY7753" s="6"/>
      <c r="AZ7753" s="6"/>
      <c r="BA7753" s="6"/>
      <c r="BB7753" s="6"/>
      <c r="BC7753" s="6"/>
      <c r="BD7753" s="6"/>
      <c r="BE7753" s="6"/>
      <c r="BF7753" s="6"/>
      <c r="BG7753" s="10"/>
    </row>
    <row r="7754" spans="34:59" x14ac:dyDescent="0.25">
      <c r="AH7754" s="10"/>
      <c r="AI7754" s="6"/>
    </row>
    <row r="7755" spans="34:59" x14ac:dyDescent="0.25">
      <c r="AH7755" s="6"/>
      <c r="AI7755" s="6"/>
      <c r="AJ7755" s="6"/>
      <c r="AK7755" s="6"/>
      <c r="AL7755" s="6"/>
      <c r="AM7755" s="6"/>
      <c r="AN7755" s="6"/>
      <c r="AO7755" s="6"/>
      <c r="AP7755" s="6"/>
      <c r="AQ7755" s="6"/>
      <c r="AR7755" s="6"/>
      <c r="AS7755" s="6"/>
      <c r="AT7755" s="6"/>
      <c r="AU7755" s="6"/>
      <c r="AV7755" s="6"/>
      <c r="AW7755" s="6"/>
      <c r="AX7755" s="6"/>
      <c r="AY7755" s="6"/>
      <c r="AZ7755" s="6"/>
      <c r="BA7755" s="6"/>
      <c r="BB7755" s="6"/>
      <c r="BC7755" s="6"/>
      <c r="BD7755" s="6"/>
      <c r="BE7755" s="6"/>
      <c r="BF7755" s="6"/>
      <c r="BG7755" s="6"/>
    </row>
    <row r="7756" spans="34:59" x14ac:dyDescent="0.25">
      <c r="AH7756" s="10"/>
      <c r="AI7756" s="6"/>
      <c r="AJ7756" s="10"/>
      <c r="AK7756" s="10"/>
      <c r="AL7756" s="10"/>
      <c r="AM7756" s="10"/>
      <c r="AN7756" s="10"/>
      <c r="AO7756" s="10"/>
      <c r="AP7756" s="10"/>
      <c r="AQ7756" s="10"/>
      <c r="AR7756" s="10"/>
      <c r="AS7756" s="10"/>
      <c r="AT7756" s="10"/>
      <c r="AU7756" s="10"/>
      <c r="AV7756" s="10"/>
      <c r="AW7756" s="10"/>
      <c r="AX7756" s="10"/>
      <c r="AY7756" s="10"/>
      <c r="AZ7756" s="10"/>
      <c r="BA7756" s="10"/>
      <c r="BB7756" s="10"/>
      <c r="BC7756" s="10"/>
      <c r="BD7756" s="10"/>
      <c r="BE7756" s="10"/>
      <c r="BF7756" s="10"/>
      <c r="BG7756" s="6"/>
    </row>
    <row r="7757" spans="34:59" x14ac:dyDescent="0.25">
      <c r="AH7757" s="6"/>
      <c r="AI7757" s="6"/>
      <c r="AJ7757" s="6"/>
      <c r="AK7757" s="6"/>
      <c r="AL7757" s="6"/>
      <c r="AM7757" s="6"/>
      <c r="AN7757" s="6"/>
      <c r="AO7757" s="6"/>
      <c r="AP7757" s="6"/>
      <c r="AQ7757" s="6"/>
      <c r="AR7757" s="6"/>
      <c r="AS7757" s="6"/>
      <c r="AT7757" s="6"/>
      <c r="AU7757" s="6"/>
      <c r="AV7757" s="6"/>
      <c r="AW7757" s="6"/>
      <c r="AX7757" s="6"/>
      <c r="AY7757" s="6"/>
      <c r="AZ7757" s="6"/>
      <c r="BA7757" s="6"/>
      <c r="BB7757" s="6"/>
      <c r="BC7757" s="6"/>
      <c r="BD7757" s="6"/>
      <c r="BE7757" s="6"/>
      <c r="BF7757" s="6"/>
      <c r="BG7757" s="10"/>
    </row>
    <row r="7758" spans="34:59" x14ac:dyDescent="0.25">
      <c r="AH7758" s="10"/>
      <c r="AI7758" s="6"/>
    </row>
    <row r="7759" spans="34:59" x14ac:dyDescent="0.25">
      <c r="AH7759" s="6"/>
      <c r="AI7759" s="6"/>
      <c r="AJ7759" s="6"/>
      <c r="AK7759" s="6"/>
      <c r="AL7759" s="6"/>
      <c r="AM7759" s="6"/>
      <c r="AN7759" s="6"/>
      <c r="AO7759" s="6"/>
      <c r="AP7759" s="6"/>
      <c r="AQ7759" s="6"/>
      <c r="AR7759" s="6"/>
      <c r="AS7759" s="6"/>
      <c r="AT7759" s="6"/>
      <c r="AU7759" s="6"/>
      <c r="AV7759" s="6"/>
      <c r="AW7759" s="6"/>
      <c r="AX7759" s="6"/>
      <c r="AY7759" s="6"/>
      <c r="AZ7759" s="6"/>
      <c r="BA7759" s="6"/>
      <c r="BB7759" s="6"/>
      <c r="BC7759" s="6"/>
      <c r="BD7759" s="6"/>
      <c r="BE7759" s="6"/>
      <c r="BF7759" s="6"/>
      <c r="BG7759" s="6"/>
    </row>
    <row r="7760" spans="34:59" x14ac:dyDescent="0.25">
      <c r="AH7760" s="10"/>
      <c r="AI7760" s="6"/>
      <c r="AJ7760" s="10"/>
      <c r="AK7760" s="10"/>
      <c r="AL7760" s="10"/>
      <c r="AM7760" s="10"/>
      <c r="AN7760" s="10"/>
      <c r="AO7760" s="10"/>
      <c r="AP7760" s="10"/>
      <c r="AQ7760" s="10"/>
      <c r="AR7760" s="10"/>
      <c r="AS7760" s="10"/>
      <c r="AT7760" s="10"/>
      <c r="AU7760" s="10"/>
      <c r="AV7760" s="10"/>
      <c r="AW7760" s="10"/>
      <c r="AX7760" s="10"/>
      <c r="AY7760" s="10"/>
      <c r="AZ7760" s="10"/>
      <c r="BA7760" s="10"/>
      <c r="BB7760" s="10"/>
      <c r="BC7760" s="10"/>
      <c r="BD7760" s="10"/>
      <c r="BE7760" s="10"/>
      <c r="BF7760" s="10"/>
      <c r="BG7760" s="6"/>
    </row>
    <row r="7761" spans="34:59" x14ac:dyDescent="0.25">
      <c r="AH7761" s="6"/>
      <c r="AI7761" s="6"/>
      <c r="AJ7761" s="6"/>
      <c r="AK7761" s="6"/>
      <c r="AL7761" s="6"/>
      <c r="AM7761" s="6"/>
      <c r="AN7761" s="6"/>
      <c r="AO7761" s="6"/>
      <c r="AP7761" s="6"/>
      <c r="AQ7761" s="6"/>
      <c r="AR7761" s="6"/>
      <c r="AS7761" s="6"/>
      <c r="AT7761" s="6"/>
      <c r="AU7761" s="6"/>
      <c r="AV7761" s="6"/>
      <c r="AW7761" s="6"/>
      <c r="AX7761" s="6"/>
      <c r="AY7761" s="6"/>
      <c r="AZ7761" s="6"/>
      <c r="BA7761" s="6"/>
      <c r="BB7761" s="6"/>
      <c r="BC7761" s="6"/>
      <c r="BD7761" s="6"/>
      <c r="BE7761" s="6"/>
      <c r="BF7761" s="6"/>
      <c r="BG7761" s="10"/>
    </row>
    <row r="7762" spans="34:59" x14ac:dyDescent="0.25">
      <c r="AH7762" s="10"/>
      <c r="AI7762" s="6"/>
    </row>
    <row r="7763" spans="34:59" x14ac:dyDescent="0.25">
      <c r="AH7763" s="6"/>
      <c r="AI7763" s="6"/>
      <c r="AJ7763" s="6"/>
      <c r="AK7763" s="6"/>
      <c r="AL7763" s="6"/>
      <c r="AM7763" s="6"/>
      <c r="AN7763" s="6"/>
      <c r="AO7763" s="6"/>
      <c r="AP7763" s="6"/>
      <c r="AQ7763" s="6"/>
      <c r="AR7763" s="6"/>
      <c r="AS7763" s="6"/>
      <c r="AT7763" s="6"/>
      <c r="AU7763" s="6"/>
      <c r="AV7763" s="6"/>
      <c r="AW7763" s="6"/>
      <c r="AX7763" s="6"/>
      <c r="AY7763" s="6"/>
      <c r="AZ7763" s="6"/>
      <c r="BA7763" s="6"/>
      <c r="BB7763" s="6"/>
      <c r="BC7763" s="6"/>
      <c r="BD7763" s="6"/>
      <c r="BE7763" s="6"/>
      <c r="BF7763" s="6"/>
      <c r="BG7763" s="6"/>
    </row>
    <row r="7764" spans="34:59" x14ac:dyDescent="0.25">
      <c r="AH7764" s="10"/>
      <c r="AI7764" s="6"/>
      <c r="AJ7764" s="10"/>
      <c r="AK7764" s="10"/>
      <c r="AL7764" s="10"/>
      <c r="AM7764" s="10"/>
      <c r="AN7764" s="10"/>
      <c r="AO7764" s="10"/>
      <c r="AP7764" s="10"/>
      <c r="AQ7764" s="10"/>
      <c r="AR7764" s="10"/>
      <c r="AS7764" s="10"/>
      <c r="AT7764" s="10"/>
      <c r="AU7764" s="10"/>
      <c r="AV7764" s="10"/>
      <c r="AW7764" s="10"/>
      <c r="AX7764" s="10"/>
      <c r="AY7764" s="10"/>
      <c r="AZ7764" s="10"/>
      <c r="BA7764" s="10"/>
      <c r="BB7764" s="10"/>
      <c r="BC7764" s="10"/>
      <c r="BD7764" s="10"/>
      <c r="BE7764" s="10"/>
      <c r="BF7764" s="10"/>
      <c r="BG7764" s="6"/>
    </row>
    <row r="7765" spans="34:59" x14ac:dyDescent="0.25">
      <c r="AH7765" s="6"/>
      <c r="AI7765" s="6"/>
      <c r="AJ7765" s="6"/>
      <c r="AK7765" s="6"/>
      <c r="AL7765" s="6"/>
      <c r="AM7765" s="6"/>
      <c r="AN7765" s="6"/>
      <c r="AO7765" s="6"/>
      <c r="AP7765" s="6"/>
      <c r="AQ7765" s="6"/>
      <c r="AR7765" s="6"/>
      <c r="AS7765" s="6"/>
      <c r="AT7765" s="6"/>
      <c r="AU7765" s="6"/>
      <c r="AV7765" s="6"/>
      <c r="AW7765" s="6"/>
      <c r="AX7765" s="6"/>
      <c r="AY7765" s="6"/>
      <c r="AZ7765" s="6"/>
      <c r="BA7765" s="6"/>
      <c r="BB7765" s="6"/>
      <c r="BC7765" s="6"/>
      <c r="BD7765" s="6"/>
      <c r="BE7765" s="6"/>
      <c r="BF7765" s="6"/>
      <c r="BG7765" s="10"/>
    </row>
    <row r="7766" spans="34:59" x14ac:dyDescent="0.25">
      <c r="AH7766" s="10"/>
      <c r="AI7766" s="6"/>
    </row>
    <row r="7767" spans="34:59" x14ac:dyDescent="0.25">
      <c r="AH7767" s="6"/>
      <c r="AI7767" s="6"/>
      <c r="AJ7767" s="6"/>
      <c r="AK7767" s="6"/>
      <c r="AL7767" s="6"/>
      <c r="AM7767" s="6"/>
      <c r="AN7767" s="6"/>
      <c r="AO7767" s="6"/>
      <c r="AP7767" s="6"/>
      <c r="AQ7767" s="6"/>
      <c r="AR7767" s="6"/>
      <c r="AS7767" s="6"/>
      <c r="AT7767" s="6"/>
      <c r="AU7767" s="6"/>
      <c r="AV7767" s="6"/>
      <c r="AW7767" s="6"/>
      <c r="AX7767" s="6"/>
      <c r="AY7767" s="6"/>
      <c r="AZ7767" s="6"/>
      <c r="BA7767" s="6"/>
      <c r="BB7767" s="6"/>
      <c r="BC7767" s="6"/>
      <c r="BD7767" s="6"/>
      <c r="BE7767" s="6"/>
      <c r="BF7767" s="6"/>
      <c r="BG7767" s="6"/>
    </row>
    <row r="7768" spans="34:59" x14ac:dyDescent="0.25">
      <c r="AH7768" s="10"/>
      <c r="AI7768" s="6"/>
      <c r="AJ7768" s="10"/>
      <c r="AK7768" s="10"/>
      <c r="AL7768" s="10"/>
      <c r="AM7768" s="10"/>
      <c r="AN7768" s="10"/>
      <c r="AO7768" s="10"/>
      <c r="AP7768" s="10"/>
      <c r="AQ7768" s="10"/>
      <c r="AR7768" s="10"/>
      <c r="AS7768" s="10"/>
      <c r="AT7768" s="10"/>
      <c r="AU7768" s="10"/>
      <c r="AV7768" s="10"/>
      <c r="AW7768" s="10"/>
      <c r="AX7768" s="10"/>
      <c r="AY7768" s="10"/>
      <c r="AZ7768" s="10"/>
      <c r="BA7768" s="10"/>
      <c r="BB7768" s="10"/>
      <c r="BC7768" s="10"/>
      <c r="BD7768" s="10"/>
      <c r="BE7768" s="10"/>
      <c r="BF7768" s="10"/>
      <c r="BG7768" s="6"/>
    </row>
    <row r="7769" spans="34:59" x14ac:dyDescent="0.25">
      <c r="AH7769" s="6"/>
      <c r="AI7769" s="6"/>
      <c r="AJ7769" s="6"/>
      <c r="AK7769" s="6"/>
      <c r="AL7769" s="6"/>
      <c r="AM7769" s="6"/>
      <c r="AN7769" s="6"/>
      <c r="AO7769" s="6"/>
      <c r="AP7769" s="6"/>
      <c r="AQ7769" s="6"/>
      <c r="AR7769" s="6"/>
      <c r="AS7769" s="6"/>
      <c r="AT7769" s="6"/>
      <c r="AU7769" s="6"/>
      <c r="AV7769" s="6"/>
      <c r="AW7769" s="6"/>
      <c r="AX7769" s="6"/>
      <c r="AY7769" s="6"/>
      <c r="AZ7769" s="6"/>
      <c r="BA7769" s="6"/>
      <c r="BB7769" s="6"/>
      <c r="BC7769" s="6"/>
      <c r="BD7769" s="6"/>
      <c r="BE7769" s="6"/>
      <c r="BF7769" s="6"/>
      <c r="BG7769" s="10"/>
    </row>
    <row r="7770" spans="34:59" x14ac:dyDescent="0.25">
      <c r="AH7770" s="10"/>
      <c r="AI7770" s="6"/>
    </row>
    <row r="7771" spans="34:59" x14ac:dyDescent="0.25">
      <c r="AH7771" s="6"/>
      <c r="AI7771" s="6"/>
      <c r="AJ7771" s="6"/>
      <c r="AK7771" s="6"/>
      <c r="AL7771" s="6"/>
      <c r="AM7771" s="6"/>
      <c r="AN7771" s="6"/>
      <c r="AO7771" s="6"/>
      <c r="AP7771" s="6"/>
      <c r="AQ7771" s="6"/>
      <c r="AR7771" s="6"/>
      <c r="AS7771" s="6"/>
      <c r="AT7771" s="6"/>
      <c r="AU7771" s="6"/>
      <c r="AV7771" s="6"/>
      <c r="AW7771" s="6"/>
      <c r="AX7771" s="6"/>
      <c r="AY7771" s="6"/>
      <c r="AZ7771" s="6"/>
      <c r="BA7771" s="6"/>
      <c r="BB7771" s="6"/>
      <c r="BC7771" s="6"/>
      <c r="BD7771" s="6"/>
      <c r="BE7771" s="6"/>
      <c r="BF7771" s="6"/>
      <c r="BG7771" s="6"/>
    </row>
    <row r="7772" spans="34:59" x14ac:dyDescent="0.25">
      <c r="AH7772" s="10"/>
      <c r="AI7772" s="6"/>
      <c r="AJ7772" s="10"/>
      <c r="AK7772" s="10"/>
      <c r="AL7772" s="10"/>
      <c r="AM7772" s="10"/>
      <c r="AN7772" s="10"/>
      <c r="AO7772" s="10"/>
      <c r="AP7772" s="10"/>
      <c r="AQ7772" s="10"/>
      <c r="AR7772" s="10"/>
      <c r="AS7772" s="10"/>
      <c r="AT7772" s="10"/>
      <c r="AU7772" s="10"/>
      <c r="AV7772" s="10"/>
      <c r="AW7772" s="10"/>
      <c r="AX7772" s="10"/>
      <c r="AY7772" s="10"/>
      <c r="AZ7772" s="10"/>
      <c r="BA7772" s="10"/>
      <c r="BB7772" s="10"/>
      <c r="BC7772" s="10"/>
      <c r="BD7772" s="10"/>
      <c r="BE7772" s="10"/>
      <c r="BF7772" s="10"/>
      <c r="BG7772" s="6"/>
    </row>
    <row r="7773" spans="34:59" x14ac:dyDescent="0.25">
      <c r="AH7773" s="6"/>
      <c r="AI7773" s="6"/>
      <c r="AJ7773" s="6"/>
      <c r="AK7773" s="6"/>
      <c r="AL7773" s="6"/>
      <c r="AM7773" s="6"/>
      <c r="AN7773" s="6"/>
      <c r="AO7773" s="6"/>
      <c r="AP7773" s="6"/>
      <c r="AQ7773" s="6"/>
      <c r="AR7773" s="6"/>
      <c r="AS7773" s="6"/>
      <c r="AT7773" s="6"/>
      <c r="AU7773" s="6"/>
      <c r="AV7773" s="6"/>
      <c r="AW7773" s="6"/>
      <c r="AX7773" s="6"/>
      <c r="AY7773" s="6"/>
      <c r="AZ7773" s="6"/>
      <c r="BA7773" s="6"/>
      <c r="BB7773" s="6"/>
      <c r="BC7773" s="6"/>
      <c r="BD7773" s="6"/>
      <c r="BE7773" s="6"/>
      <c r="BF7773" s="6"/>
      <c r="BG7773" s="10"/>
    </row>
    <row r="7774" spans="34:59" x14ac:dyDescent="0.25">
      <c r="AH7774" s="10"/>
      <c r="AI7774" s="6"/>
    </row>
    <row r="7775" spans="34:59" x14ac:dyDescent="0.25">
      <c r="AH7775" s="6"/>
      <c r="AI7775" s="6"/>
      <c r="AJ7775" s="6"/>
      <c r="AK7775" s="6"/>
      <c r="AL7775" s="6"/>
      <c r="AM7775" s="6"/>
      <c r="AN7775" s="6"/>
      <c r="AO7775" s="6"/>
      <c r="AP7775" s="6"/>
      <c r="AQ7775" s="6"/>
      <c r="AR7775" s="6"/>
      <c r="AS7775" s="6"/>
      <c r="AT7775" s="6"/>
      <c r="AU7775" s="6"/>
      <c r="AV7775" s="6"/>
      <c r="AW7775" s="6"/>
      <c r="AX7775" s="6"/>
      <c r="AY7775" s="6"/>
      <c r="AZ7775" s="6"/>
      <c r="BA7775" s="6"/>
      <c r="BB7775" s="6"/>
      <c r="BC7775" s="6"/>
      <c r="BD7775" s="6"/>
      <c r="BE7775" s="6"/>
      <c r="BF7775" s="6"/>
      <c r="BG7775" s="6"/>
    </row>
    <row r="7776" spans="34:59" x14ac:dyDescent="0.25">
      <c r="AH7776" s="10"/>
      <c r="AI7776" s="6"/>
      <c r="AJ7776" s="10"/>
      <c r="AK7776" s="10"/>
      <c r="AL7776" s="10"/>
      <c r="AM7776" s="10"/>
      <c r="AN7776" s="10"/>
      <c r="AO7776" s="10"/>
      <c r="AP7776" s="10"/>
      <c r="AQ7776" s="10"/>
      <c r="AR7776" s="10"/>
      <c r="AS7776" s="10"/>
      <c r="AT7776" s="10"/>
      <c r="AU7776" s="10"/>
      <c r="AV7776" s="10"/>
      <c r="AW7776" s="10"/>
      <c r="AX7776" s="10"/>
      <c r="AY7776" s="10"/>
      <c r="AZ7776" s="10"/>
      <c r="BA7776" s="10"/>
      <c r="BB7776" s="10"/>
      <c r="BC7776" s="10"/>
      <c r="BD7776" s="10"/>
      <c r="BE7776" s="10"/>
      <c r="BF7776" s="10"/>
      <c r="BG7776" s="6"/>
    </row>
    <row r="7777" spans="34:59" x14ac:dyDescent="0.25">
      <c r="AH7777" s="6"/>
      <c r="AI7777" s="6"/>
      <c r="AJ7777" s="6"/>
      <c r="AK7777" s="6"/>
      <c r="AL7777" s="6"/>
      <c r="AM7777" s="6"/>
      <c r="AN7777" s="6"/>
      <c r="AO7777" s="6"/>
      <c r="AP7777" s="6"/>
      <c r="AQ7777" s="6"/>
      <c r="AR7777" s="6"/>
      <c r="AS7777" s="6"/>
      <c r="AT7777" s="6"/>
      <c r="AU7777" s="6"/>
      <c r="AV7777" s="6"/>
      <c r="AW7777" s="6"/>
      <c r="AX7777" s="6"/>
      <c r="AY7777" s="6"/>
      <c r="AZ7777" s="6"/>
      <c r="BA7777" s="6"/>
      <c r="BB7777" s="6"/>
      <c r="BC7777" s="6"/>
      <c r="BD7777" s="6"/>
      <c r="BE7777" s="6"/>
      <c r="BF7777" s="6"/>
      <c r="BG7777" s="10"/>
    </row>
    <row r="7778" spans="34:59" x14ac:dyDescent="0.25">
      <c r="AH7778" s="10"/>
      <c r="AI7778" s="6"/>
    </row>
    <row r="7779" spans="34:59" x14ac:dyDescent="0.25">
      <c r="AH7779" s="6"/>
      <c r="AI7779" s="6"/>
      <c r="AJ7779" s="6"/>
      <c r="AK7779" s="6"/>
      <c r="AL7779" s="6"/>
      <c r="AM7779" s="6"/>
      <c r="AN7779" s="6"/>
      <c r="AO7779" s="6"/>
      <c r="AP7779" s="6"/>
      <c r="AQ7779" s="6"/>
      <c r="AR7779" s="6"/>
      <c r="AS7779" s="6"/>
      <c r="AT7779" s="6"/>
      <c r="AU7779" s="6"/>
      <c r="AV7779" s="6"/>
      <c r="AW7779" s="6"/>
      <c r="AX7779" s="6"/>
      <c r="AY7779" s="6"/>
      <c r="AZ7779" s="6"/>
      <c r="BA7779" s="6"/>
      <c r="BB7779" s="6"/>
      <c r="BC7779" s="6"/>
      <c r="BD7779" s="6"/>
      <c r="BE7779" s="6"/>
      <c r="BF7779" s="6"/>
      <c r="BG7779" s="6"/>
    </row>
    <row r="7780" spans="34:59" x14ac:dyDescent="0.25">
      <c r="AH7780" s="10"/>
      <c r="AI7780" s="6"/>
      <c r="AJ7780" s="10"/>
      <c r="AK7780" s="10"/>
      <c r="AL7780" s="10"/>
      <c r="AM7780" s="10"/>
      <c r="AN7780" s="10"/>
      <c r="AO7780" s="10"/>
      <c r="AP7780" s="10"/>
      <c r="AQ7780" s="10"/>
      <c r="AR7780" s="10"/>
      <c r="AS7780" s="10"/>
      <c r="AT7780" s="10"/>
      <c r="AU7780" s="10"/>
      <c r="AV7780" s="10"/>
      <c r="AW7780" s="10"/>
      <c r="AX7780" s="10"/>
      <c r="AY7780" s="10"/>
      <c r="AZ7780" s="10"/>
      <c r="BA7780" s="10"/>
      <c r="BB7780" s="10"/>
      <c r="BC7780" s="10"/>
      <c r="BD7780" s="10"/>
      <c r="BE7780" s="10"/>
      <c r="BF7780" s="10"/>
      <c r="BG7780" s="6"/>
    </row>
    <row r="7781" spans="34:59" x14ac:dyDescent="0.25">
      <c r="AH7781" s="6"/>
      <c r="AI7781" s="6"/>
      <c r="AJ7781" s="6"/>
      <c r="AK7781" s="6"/>
      <c r="AL7781" s="6"/>
      <c r="AM7781" s="6"/>
      <c r="AN7781" s="6"/>
      <c r="AO7781" s="6"/>
      <c r="AP7781" s="6"/>
      <c r="AQ7781" s="6"/>
      <c r="AR7781" s="6"/>
      <c r="AS7781" s="6"/>
      <c r="AT7781" s="6"/>
      <c r="AU7781" s="6"/>
      <c r="AV7781" s="6"/>
      <c r="AW7781" s="6"/>
      <c r="AX7781" s="6"/>
      <c r="AY7781" s="6"/>
      <c r="AZ7781" s="6"/>
      <c r="BA7781" s="6"/>
      <c r="BB7781" s="6"/>
      <c r="BC7781" s="6"/>
      <c r="BD7781" s="6"/>
      <c r="BE7781" s="6"/>
      <c r="BF7781" s="6"/>
      <c r="BG7781" s="10"/>
    </row>
    <row r="7782" spans="34:59" x14ac:dyDescent="0.25">
      <c r="AH7782" s="10"/>
      <c r="AI7782" s="6"/>
    </row>
    <row r="7783" spans="34:59" x14ac:dyDescent="0.25">
      <c r="AH7783" s="6"/>
      <c r="AI7783" s="6"/>
      <c r="AJ7783" s="6"/>
      <c r="AK7783" s="6"/>
      <c r="AL7783" s="6"/>
      <c r="AM7783" s="6"/>
      <c r="AN7783" s="6"/>
      <c r="AO7783" s="6"/>
      <c r="AP7783" s="6"/>
      <c r="AQ7783" s="6"/>
      <c r="AR7783" s="6"/>
      <c r="AS7783" s="6"/>
      <c r="AT7783" s="6"/>
      <c r="AU7783" s="6"/>
      <c r="AV7783" s="6"/>
      <c r="AW7783" s="6"/>
      <c r="AX7783" s="6"/>
      <c r="AY7783" s="6"/>
      <c r="AZ7783" s="6"/>
      <c r="BA7783" s="6"/>
      <c r="BB7783" s="6"/>
      <c r="BC7783" s="6"/>
      <c r="BD7783" s="6"/>
      <c r="BE7783" s="6"/>
      <c r="BF7783" s="6"/>
      <c r="BG7783" s="6"/>
    </row>
    <row r="7784" spans="34:59" x14ac:dyDescent="0.25">
      <c r="AH7784" s="10"/>
      <c r="AI7784" s="6"/>
      <c r="AJ7784" s="10"/>
      <c r="AK7784" s="10"/>
      <c r="AL7784" s="10"/>
      <c r="AM7784" s="10"/>
      <c r="AN7784" s="10"/>
      <c r="AO7784" s="10"/>
      <c r="AP7784" s="10"/>
      <c r="AQ7784" s="10"/>
      <c r="AR7784" s="10"/>
      <c r="AS7784" s="10"/>
      <c r="AT7784" s="10"/>
      <c r="AU7784" s="10"/>
      <c r="AV7784" s="10"/>
      <c r="AW7784" s="10"/>
      <c r="AX7784" s="10"/>
      <c r="AY7784" s="10"/>
      <c r="AZ7784" s="10"/>
      <c r="BA7784" s="10"/>
      <c r="BB7784" s="10"/>
      <c r="BC7784" s="10"/>
      <c r="BD7784" s="10"/>
      <c r="BE7784" s="10"/>
      <c r="BF7784" s="10"/>
      <c r="BG7784" s="6"/>
    </row>
    <row r="7785" spans="34:59" x14ac:dyDescent="0.25">
      <c r="AH7785" s="6"/>
      <c r="AI7785" s="6"/>
      <c r="AJ7785" s="6"/>
      <c r="AK7785" s="6"/>
      <c r="AL7785" s="6"/>
      <c r="AM7785" s="6"/>
      <c r="AN7785" s="6"/>
      <c r="AO7785" s="6"/>
      <c r="AP7785" s="6"/>
      <c r="AQ7785" s="6"/>
      <c r="AR7785" s="6"/>
      <c r="AS7785" s="6"/>
      <c r="AT7785" s="6"/>
      <c r="AU7785" s="6"/>
      <c r="AV7785" s="6"/>
      <c r="AW7785" s="6"/>
      <c r="AX7785" s="6"/>
      <c r="AY7785" s="6"/>
      <c r="AZ7785" s="6"/>
      <c r="BA7785" s="6"/>
      <c r="BB7785" s="6"/>
      <c r="BC7785" s="6"/>
      <c r="BD7785" s="6"/>
      <c r="BE7785" s="6"/>
      <c r="BF7785" s="6"/>
      <c r="BG7785" s="10"/>
    </row>
    <row r="7786" spans="34:59" x14ac:dyDescent="0.25">
      <c r="AH7786" s="10"/>
      <c r="AI7786" s="6"/>
    </row>
    <row r="7787" spans="34:59" x14ac:dyDescent="0.25">
      <c r="AH7787" s="6"/>
      <c r="AI7787" s="6"/>
      <c r="AJ7787" s="6"/>
      <c r="AK7787" s="6"/>
      <c r="AL7787" s="6"/>
      <c r="AM7787" s="6"/>
      <c r="AN7787" s="6"/>
      <c r="AO7787" s="6"/>
      <c r="AP7787" s="6"/>
      <c r="AQ7787" s="6"/>
      <c r="AR7787" s="6"/>
      <c r="AS7787" s="6"/>
      <c r="AT7787" s="6"/>
      <c r="AU7787" s="6"/>
      <c r="AV7787" s="6"/>
      <c r="AW7787" s="6"/>
      <c r="AX7787" s="6"/>
      <c r="AY7787" s="6"/>
      <c r="AZ7787" s="6"/>
      <c r="BA7787" s="6"/>
      <c r="BB7787" s="6"/>
      <c r="BC7787" s="6"/>
      <c r="BD7787" s="6"/>
      <c r="BE7787" s="6"/>
      <c r="BF7787" s="6"/>
      <c r="BG7787" s="6"/>
    </row>
    <row r="7788" spans="34:59" x14ac:dyDescent="0.25">
      <c r="AH7788" s="10"/>
      <c r="AI7788" s="6"/>
      <c r="AJ7788" s="10"/>
      <c r="AK7788" s="10"/>
      <c r="AL7788" s="10"/>
      <c r="AM7788" s="10"/>
      <c r="AN7788" s="10"/>
      <c r="AO7788" s="10"/>
      <c r="AP7788" s="10"/>
      <c r="AQ7788" s="10"/>
      <c r="AR7788" s="10"/>
      <c r="AS7788" s="10"/>
      <c r="AT7788" s="10"/>
      <c r="AU7788" s="10"/>
      <c r="AV7788" s="10"/>
      <c r="AW7788" s="10"/>
      <c r="AX7788" s="10"/>
      <c r="AY7788" s="10"/>
      <c r="AZ7788" s="10"/>
      <c r="BA7788" s="10"/>
      <c r="BB7788" s="10"/>
      <c r="BC7788" s="10"/>
      <c r="BD7788" s="10"/>
      <c r="BE7788" s="10"/>
      <c r="BF7788" s="10"/>
      <c r="BG7788" s="6"/>
    </row>
    <row r="7789" spans="34:59" x14ac:dyDescent="0.25">
      <c r="AH7789" s="6"/>
      <c r="AI7789" s="6"/>
      <c r="AJ7789" s="6"/>
      <c r="AK7789" s="6"/>
      <c r="AL7789" s="6"/>
      <c r="AM7789" s="6"/>
      <c r="AN7789" s="6"/>
      <c r="AO7789" s="6"/>
      <c r="AP7789" s="6"/>
      <c r="AQ7789" s="6"/>
      <c r="AR7789" s="6"/>
      <c r="AS7789" s="6"/>
      <c r="AT7789" s="6"/>
      <c r="AU7789" s="6"/>
      <c r="AV7789" s="6"/>
      <c r="AW7789" s="6"/>
      <c r="AX7789" s="6"/>
      <c r="AY7789" s="6"/>
      <c r="AZ7789" s="6"/>
      <c r="BA7789" s="6"/>
      <c r="BB7789" s="6"/>
      <c r="BC7789" s="6"/>
      <c r="BD7789" s="6"/>
      <c r="BE7789" s="6"/>
      <c r="BF7789" s="6"/>
      <c r="BG7789" s="10"/>
    </row>
    <row r="7790" spans="34:59" x14ac:dyDescent="0.25">
      <c r="AH7790" s="10"/>
      <c r="AI7790" s="6"/>
    </row>
    <row r="7791" spans="34:59" x14ac:dyDescent="0.25">
      <c r="AH7791" s="6"/>
      <c r="AI7791" s="6"/>
      <c r="AJ7791" s="6"/>
      <c r="AK7791" s="6"/>
      <c r="AL7791" s="6"/>
      <c r="AM7791" s="6"/>
      <c r="AN7791" s="6"/>
      <c r="AO7791" s="6"/>
      <c r="AP7791" s="6"/>
      <c r="AQ7791" s="6"/>
      <c r="AR7791" s="6"/>
      <c r="AS7791" s="6"/>
      <c r="AT7791" s="6"/>
      <c r="AU7791" s="6"/>
      <c r="AV7791" s="6"/>
      <c r="AW7791" s="6"/>
      <c r="AX7791" s="6"/>
      <c r="AY7791" s="6"/>
      <c r="AZ7791" s="6"/>
      <c r="BA7791" s="6"/>
      <c r="BB7791" s="6"/>
      <c r="BC7791" s="6"/>
      <c r="BD7791" s="6"/>
      <c r="BE7791" s="6"/>
      <c r="BF7791" s="6"/>
      <c r="BG7791" s="6"/>
    </row>
    <row r="7792" spans="34:59" x14ac:dyDescent="0.25">
      <c r="AH7792" s="10"/>
      <c r="AI7792" s="6"/>
      <c r="AJ7792" s="10"/>
      <c r="AK7792" s="10"/>
      <c r="AL7792" s="10"/>
      <c r="AM7792" s="10"/>
      <c r="AN7792" s="10"/>
      <c r="AO7792" s="10"/>
      <c r="AP7792" s="10"/>
      <c r="AQ7792" s="10"/>
      <c r="AR7792" s="10"/>
      <c r="AS7792" s="10"/>
      <c r="AT7792" s="10"/>
      <c r="AU7792" s="10"/>
      <c r="AV7792" s="10"/>
      <c r="AW7792" s="10"/>
      <c r="AX7792" s="10"/>
      <c r="AY7792" s="10"/>
      <c r="AZ7792" s="10"/>
      <c r="BA7792" s="10"/>
      <c r="BB7792" s="10"/>
      <c r="BC7792" s="10"/>
      <c r="BD7792" s="10"/>
      <c r="BE7792" s="10"/>
      <c r="BF7792" s="10"/>
      <c r="BG7792" s="6"/>
    </row>
    <row r="7793" spans="34:59" x14ac:dyDescent="0.25">
      <c r="AH7793" s="6"/>
      <c r="AI7793" s="6"/>
      <c r="AJ7793" s="6"/>
      <c r="AK7793" s="6"/>
      <c r="AL7793" s="6"/>
      <c r="AM7793" s="6"/>
      <c r="AN7793" s="6"/>
      <c r="AO7793" s="6"/>
      <c r="AP7793" s="6"/>
      <c r="AQ7793" s="6"/>
      <c r="AR7793" s="6"/>
      <c r="AS7793" s="6"/>
      <c r="AT7793" s="6"/>
      <c r="AU7793" s="6"/>
      <c r="AV7793" s="6"/>
      <c r="AW7793" s="6"/>
      <c r="AX7793" s="6"/>
      <c r="AY7793" s="6"/>
      <c r="AZ7793" s="6"/>
      <c r="BA7793" s="6"/>
      <c r="BB7793" s="6"/>
      <c r="BC7793" s="6"/>
      <c r="BD7793" s="6"/>
      <c r="BE7793" s="6"/>
      <c r="BF7793" s="6"/>
      <c r="BG7793" s="10"/>
    </row>
    <row r="7794" spans="34:59" x14ac:dyDescent="0.25">
      <c r="AH7794" s="10"/>
      <c r="AI7794" s="6"/>
    </row>
    <row r="7795" spans="34:59" x14ac:dyDescent="0.25">
      <c r="AH7795" s="6"/>
      <c r="AI7795" s="6"/>
      <c r="AJ7795" s="6"/>
      <c r="AK7795" s="6"/>
      <c r="AL7795" s="6"/>
      <c r="AM7795" s="6"/>
      <c r="AN7795" s="6"/>
      <c r="AO7795" s="6"/>
      <c r="AP7795" s="6"/>
      <c r="AQ7795" s="6"/>
      <c r="AR7795" s="6"/>
      <c r="AS7795" s="6"/>
      <c r="AT7795" s="6"/>
      <c r="AU7795" s="6"/>
      <c r="AV7795" s="6"/>
      <c r="AW7795" s="6"/>
      <c r="AX7795" s="6"/>
      <c r="AY7795" s="6"/>
      <c r="AZ7795" s="6"/>
      <c r="BA7795" s="6"/>
      <c r="BB7795" s="6"/>
      <c r="BC7795" s="6"/>
      <c r="BD7795" s="6"/>
      <c r="BE7795" s="6"/>
      <c r="BF7795" s="6"/>
      <c r="BG7795" s="6"/>
    </row>
    <row r="7796" spans="34:59" x14ac:dyDescent="0.25">
      <c r="AH7796" s="10"/>
      <c r="AI7796" s="6"/>
      <c r="AJ7796" s="10"/>
      <c r="AK7796" s="10"/>
      <c r="AL7796" s="10"/>
      <c r="AM7796" s="10"/>
      <c r="AN7796" s="10"/>
      <c r="AO7796" s="10"/>
      <c r="AP7796" s="10"/>
      <c r="AQ7796" s="10"/>
      <c r="AR7796" s="10"/>
      <c r="AS7796" s="10"/>
      <c r="AT7796" s="10"/>
      <c r="AU7796" s="10"/>
      <c r="AV7796" s="10"/>
      <c r="AW7796" s="10"/>
      <c r="AX7796" s="10"/>
      <c r="AY7796" s="10"/>
      <c r="AZ7796" s="10"/>
      <c r="BA7796" s="10"/>
      <c r="BB7796" s="10"/>
      <c r="BC7796" s="10"/>
      <c r="BD7796" s="10"/>
      <c r="BE7796" s="10"/>
      <c r="BF7796" s="10"/>
      <c r="BG7796" s="6"/>
    </row>
    <row r="7797" spans="34:59" x14ac:dyDescent="0.25">
      <c r="AH7797" s="6"/>
      <c r="AI7797" s="6"/>
      <c r="AJ7797" s="6"/>
      <c r="AK7797" s="6"/>
      <c r="AL7797" s="6"/>
      <c r="AM7797" s="6"/>
      <c r="AN7797" s="6"/>
      <c r="AO7797" s="6"/>
      <c r="AP7797" s="6"/>
      <c r="AQ7797" s="6"/>
      <c r="AR7797" s="6"/>
      <c r="AS7797" s="6"/>
      <c r="AT7797" s="6"/>
      <c r="AU7797" s="6"/>
      <c r="AV7797" s="6"/>
      <c r="AW7797" s="6"/>
      <c r="AX7797" s="6"/>
      <c r="AY7797" s="6"/>
      <c r="AZ7797" s="6"/>
      <c r="BA7797" s="6"/>
      <c r="BB7797" s="6"/>
      <c r="BC7797" s="6"/>
      <c r="BD7797" s="6"/>
      <c r="BE7797" s="6"/>
      <c r="BF7797" s="6"/>
      <c r="BG7797" s="10"/>
    </row>
    <row r="7798" spans="34:59" x14ac:dyDescent="0.25">
      <c r="AH7798" s="10"/>
      <c r="AI7798" s="6"/>
    </row>
    <row r="7799" spans="34:59" x14ac:dyDescent="0.25">
      <c r="AH7799" s="6"/>
      <c r="AI7799" s="6"/>
      <c r="AJ7799" s="6"/>
      <c r="AK7799" s="6"/>
      <c r="AL7799" s="6"/>
      <c r="AM7799" s="6"/>
      <c r="AN7799" s="6"/>
      <c r="AO7799" s="6"/>
      <c r="AP7799" s="6"/>
      <c r="AQ7799" s="6"/>
      <c r="AR7799" s="6"/>
      <c r="AS7799" s="6"/>
      <c r="AT7799" s="6"/>
      <c r="AU7799" s="6"/>
      <c r="AV7799" s="6"/>
      <c r="AW7799" s="6"/>
      <c r="AX7799" s="6"/>
      <c r="AY7799" s="6"/>
      <c r="AZ7799" s="6"/>
      <c r="BA7799" s="6"/>
      <c r="BB7799" s="6"/>
      <c r="BC7799" s="6"/>
      <c r="BD7799" s="6"/>
      <c r="BE7799" s="6"/>
      <c r="BF7799" s="6"/>
      <c r="BG7799" s="6"/>
    </row>
    <row r="7800" spans="34:59" x14ac:dyDescent="0.25">
      <c r="AH7800" s="10"/>
      <c r="AI7800" s="6"/>
      <c r="AJ7800" s="10"/>
      <c r="AK7800" s="10"/>
      <c r="AL7800" s="10"/>
      <c r="AM7800" s="10"/>
      <c r="AN7800" s="10"/>
      <c r="AO7800" s="10"/>
      <c r="AP7800" s="10"/>
      <c r="AQ7800" s="10"/>
      <c r="AR7800" s="10"/>
      <c r="AS7800" s="10"/>
      <c r="AT7800" s="10"/>
      <c r="AU7800" s="10"/>
      <c r="AV7800" s="10"/>
      <c r="AW7800" s="10"/>
      <c r="AX7800" s="10"/>
      <c r="AY7800" s="10"/>
      <c r="AZ7800" s="10"/>
      <c r="BA7800" s="10"/>
      <c r="BB7800" s="10"/>
      <c r="BC7800" s="10"/>
      <c r="BD7800" s="10"/>
      <c r="BE7800" s="10"/>
      <c r="BF7800" s="10"/>
      <c r="BG7800" s="6"/>
    </row>
    <row r="7801" spans="34:59" x14ac:dyDescent="0.25">
      <c r="AH7801" s="6"/>
      <c r="AI7801" s="6"/>
      <c r="AJ7801" s="6"/>
      <c r="AK7801" s="6"/>
      <c r="AL7801" s="6"/>
      <c r="AM7801" s="6"/>
      <c r="AN7801" s="6"/>
      <c r="AO7801" s="6"/>
      <c r="AP7801" s="6"/>
      <c r="AQ7801" s="6"/>
      <c r="AR7801" s="6"/>
      <c r="AS7801" s="6"/>
      <c r="AT7801" s="6"/>
      <c r="AU7801" s="6"/>
      <c r="AV7801" s="6"/>
      <c r="AW7801" s="6"/>
      <c r="AX7801" s="6"/>
      <c r="AY7801" s="6"/>
      <c r="AZ7801" s="6"/>
      <c r="BA7801" s="6"/>
      <c r="BB7801" s="6"/>
      <c r="BC7801" s="6"/>
      <c r="BD7801" s="6"/>
      <c r="BE7801" s="6"/>
      <c r="BF7801" s="6"/>
      <c r="BG7801" s="10"/>
    </row>
    <row r="7802" spans="34:59" x14ac:dyDescent="0.25">
      <c r="AH7802" s="10"/>
      <c r="AI7802" s="6"/>
    </row>
    <row r="7803" spans="34:59" x14ac:dyDescent="0.25">
      <c r="AH7803" s="6"/>
      <c r="AI7803" s="6"/>
      <c r="AJ7803" s="6"/>
      <c r="AK7803" s="6"/>
      <c r="AL7803" s="6"/>
      <c r="AM7803" s="6"/>
      <c r="AN7803" s="6"/>
      <c r="AO7803" s="6"/>
      <c r="AP7803" s="6"/>
      <c r="AQ7803" s="6"/>
      <c r="AR7803" s="6"/>
      <c r="AS7803" s="6"/>
      <c r="AT7803" s="6"/>
      <c r="AU7803" s="6"/>
      <c r="AV7803" s="6"/>
      <c r="AW7803" s="6"/>
      <c r="AX7803" s="6"/>
      <c r="AY7803" s="6"/>
      <c r="AZ7803" s="6"/>
      <c r="BA7803" s="6"/>
      <c r="BB7803" s="6"/>
      <c r="BC7803" s="6"/>
      <c r="BD7803" s="6"/>
      <c r="BE7803" s="6"/>
      <c r="BF7803" s="6"/>
      <c r="BG7803" s="6"/>
    </row>
    <row r="7804" spans="34:59" x14ac:dyDescent="0.25">
      <c r="AH7804" s="10"/>
      <c r="AI7804" s="6"/>
      <c r="AJ7804" s="10"/>
      <c r="AK7804" s="10"/>
      <c r="AL7804" s="10"/>
      <c r="AM7804" s="10"/>
      <c r="AN7804" s="10"/>
      <c r="AO7804" s="10"/>
      <c r="AP7804" s="10"/>
      <c r="AQ7804" s="10"/>
      <c r="AR7804" s="10"/>
      <c r="AS7804" s="10"/>
      <c r="AT7804" s="10"/>
      <c r="AU7804" s="10"/>
      <c r="AV7804" s="10"/>
      <c r="AW7804" s="10"/>
      <c r="AX7804" s="10"/>
      <c r="AY7804" s="10"/>
      <c r="AZ7804" s="10"/>
      <c r="BA7804" s="10"/>
      <c r="BB7804" s="10"/>
      <c r="BC7804" s="10"/>
      <c r="BD7804" s="10"/>
      <c r="BE7804" s="10"/>
      <c r="BF7804" s="10"/>
      <c r="BG7804" s="6"/>
    </row>
    <row r="7805" spans="34:59" x14ac:dyDescent="0.25">
      <c r="AH7805" s="6"/>
      <c r="AI7805" s="6"/>
      <c r="AJ7805" s="6"/>
      <c r="AK7805" s="6"/>
      <c r="AL7805" s="6"/>
      <c r="AM7805" s="6"/>
      <c r="AN7805" s="6"/>
      <c r="AO7805" s="6"/>
      <c r="AP7805" s="6"/>
      <c r="AQ7805" s="6"/>
      <c r="AR7805" s="6"/>
      <c r="AS7805" s="6"/>
      <c r="AT7805" s="6"/>
      <c r="AU7805" s="6"/>
      <c r="AV7805" s="6"/>
      <c r="AW7805" s="6"/>
      <c r="AX7805" s="6"/>
      <c r="AY7805" s="6"/>
      <c r="AZ7805" s="6"/>
      <c r="BA7805" s="6"/>
      <c r="BB7805" s="6"/>
      <c r="BC7805" s="6"/>
      <c r="BD7805" s="6"/>
      <c r="BE7805" s="6"/>
      <c r="BF7805" s="6"/>
      <c r="BG7805" s="10"/>
    </row>
    <row r="7806" spans="34:59" x14ac:dyDescent="0.25">
      <c r="AH7806" s="10"/>
      <c r="AI7806" s="6"/>
    </row>
    <row r="7807" spans="34:59" x14ac:dyDescent="0.25">
      <c r="AH7807" s="6"/>
      <c r="AI7807" s="6"/>
      <c r="AJ7807" s="6"/>
      <c r="AK7807" s="6"/>
      <c r="AL7807" s="6"/>
      <c r="AM7807" s="6"/>
      <c r="AN7807" s="6"/>
      <c r="AO7807" s="6"/>
      <c r="AP7807" s="6"/>
      <c r="AQ7807" s="6"/>
      <c r="AR7807" s="6"/>
      <c r="AS7807" s="6"/>
      <c r="AT7807" s="6"/>
      <c r="AU7807" s="6"/>
      <c r="AV7807" s="6"/>
      <c r="AW7807" s="6"/>
      <c r="AX7807" s="6"/>
      <c r="AY7807" s="6"/>
      <c r="AZ7807" s="6"/>
      <c r="BA7807" s="6"/>
      <c r="BB7807" s="6"/>
      <c r="BC7807" s="6"/>
      <c r="BD7807" s="6"/>
      <c r="BE7807" s="6"/>
      <c r="BF7807" s="6"/>
      <c r="BG7807" s="6"/>
    </row>
    <row r="7808" spans="34:59" x14ac:dyDescent="0.25">
      <c r="AH7808" s="10"/>
      <c r="AI7808" s="6"/>
      <c r="AJ7808" s="10"/>
      <c r="AK7808" s="10"/>
      <c r="AL7808" s="10"/>
      <c r="AM7808" s="10"/>
      <c r="AN7808" s="10"/>
      <c r="AO7808" s="10"/>
      <c r="AP7808" s="10"/>
      <c r="AQ7808" s="10"/>
      <c r="AR7808" s="10"/>
      <c r="AS7808" s="10"/>
      <c r="AT7808" s="10"/>
      <c r="AU7808" s="10"/>
      <c r="AV7808" s="10"/>
      <c r="AW7808" s="10"/>
      <c r="AX7808" s="10"/>
      <c r="AY7808" s="10"/>
      <c r="AZ7808" s="10"/>
      <c r="BA7808" s="10"/>
      <c r="BB7808" s="10"/>
      <c r="BC7808" s="10"/>
      <c r="BD7808" s="10"/>
      <c r="BE7808" s="10"/>
      <c r="BF7808" s="10"/>
      <c r="BG7808" s="6"/>
    </row>
    <row r="7809" spans="34:59" x14ac:dyDescent="0.25">
      <c r="AH7809" s="6"/>
      <c r="AI7809" s="6"/>
      <c r="AJ7809" s="6"/>
      <c r="AK7809" s="6"/>
      <c r="AL7809" s="6"/>
      <c r="AM7809" s="6"/>
      <c r="AN7809" s="6"/>
      <c r="AO7809" s="6"/>
      <c r="AP7809" s="6"/>
      <c r="AQ7809" s="6"/>
      <c r="AR7809" s="6"/>
      <c r="AS7809" s="6"/>
      <c r="AT7809" s="6"/>
      <c r="AU7809" s="6"/>
      <c r="AV7809" s="6"/>
      <c r="AW7809" s="6"/>
      <c r="AX7809" s="6"/>
      <c r="AY7809" s="6"/>
      <c r="AZ7809" s="6"/>
      <c r="BA7809" s="6"/>
      <c r="BB7809" s="6"/>
      <c r="BC7809" s="6"/>
      <c r="BD7809" s="6"/>
      <c r="BE7809" s="6"/>
      <c r="BF7809" s="6"/>
      <c r="BG7809" s="10"/>
    </row>
    <row r="7810" spans="34:59" x14ac:dyDescent="0.25">
      <c r="AH7810" s="10"/>
      <c r="AI7810" s="6"/>
    </row>
    <row r="7811" spans="34:59" x14ac:dyDescent="0.25">
      <c r="AH7811" s="6"/>
      <c r="AI7811" s="6"/>
      <c r="AJ7811" s="6"/>
      <c r="AK7811" s="6"/>
      <c r="AL7811" s="6"/>
      <c r="AM7811" s="6"/>
      <c r="AN7811" s="6"/>
      <c r="AO7811" s="6"/>
      <c r="AP7811" s="6"/>
      <c r="AQ7811" s="6"/>
      <c r="AR7811" s="6"/>
      <c r="AS7811" s="6"/>
      <c r="AT7811" s="6"/>
      <c r="AU7811" s="6"/>
      <c r="AV7811" s="6"/>
      <c r="AW7811" s="6"/>
      <c r="AX7811" s="6"/>
      <c r="AY7811" s="6"/>
      <c r="AZ7811" s="6"/>
      <c r="BA7811" s="6"/>
      <c r="BB7811" s="6"/>
      <c r="BC7811" s="6"/>
      <c r="BD7811" s="6"/>
      <c r="BE7811" s="6"/>
      <c r="BF7811" s="6"/>
      <c r="BG7811" s="6"/>
    </row>
    <row r="7812" spans="34:59" x14ac:dyDescent="0.25">
      <c r="AH7812" s="10"/>
      <c r="AI7812" s="6"/>
      <c r="AJ7812" s="10"/>
      <c r="AK7812" s="10"/>
      <c r="AL7812" s="10"/>
      <c r="AM7812" s="10"/>
      <c r="AN7812" s="10"/>
      <c r="AO7812" s="10"/>
      <c r="AP7812" s="10"/>
      <c r="AQ7812" s="10"/>
      <c r="AR7812" s="10"/>
      <c r="AS7812" s="10"/>
      <c r="AT7812" s="10"/>
      <c r="AU7812" s="10"/>
      <c r="AV7812" s="10"/>
      <c r="AW7812" s="10"/>
      <c r="AX7812" s="10"/>
      <c r="AY7812" s="10"/>
      <c r="AZ7812" s="10"/>
      <c r="BA7812" s="10"/>
      <c r="BB7812" s="10"/>
      <c r="BC7812" s="10"/>
      <c r="BD7812" s="10"/>
      <c r="BE7812" s="10"/>
      <c r="BF7812" s="10"/>
      <c r="BG7812" s="6"/>
    </row>
    <row r="7813" spans="34:59" x14ac:dyDescent="0.25">
      <c r="AH7813" s="6"/>
      <c r="AI7813" s="6"/>
      <c r="AJ7813" s="6"/>
      <c r="AK7813" s="6"/>
      <c r="AL7813" s="6"/>
      <c r="AM7813" s="6"/>
      <c r="AN7813" s="6"/>
      <c r="AO7813" s="6"/>
      <c r="AP7813" s="6"/>
      <c r="AQ7813" s="6"/>
      <c r="AR7813" s="6"/>
      <c r="AS7813" s="6"/>
      <c r="AT7813" s="6"/>
      <c r="AU7813" s="6"/>
      <c r="AV7813" s="6"/>
      <c r="AW7813" s="6"/>
      <c r="AX7813" s="6"/>
      <c r="AY7813" s="6"/>
      <c r="AZ7813" s="6"/>
      <c r="BA7813" s="6"/>
      <c r="BB7813" s="6"/>
      <c r="BC7813" s="6"/>
      <c r="BD7813" s="6"/>
      <c r="BE7813" s="6"/>
      <c r="BF7813" s="6"/>
      <c r="BG7813" s="10"/>
    </row>
    <row r="7814" spans="34:59" x14ac:dyDescent="0.25">
      <c r="AH7814" s="10"/>
      <c r="AI7814" s="6"/>
    </row>
    <row r="7815" spans="34:59" x14ac:dyDescent="0.25">
      <c r="AH7815" s="6"/>
      <c r="AI7815" s="6"/>
      <c r="AJ7815" s="6"/>
      <c r="AK7815" s="6"/>
      <c r="AL7815" s="6"/>
      <c r="AM7815" s="6"/>
      <c r="AN7815" s="6"/>
      <c r="AO7815" s="6"/>
      <c r="AP7815" s="6"/>
      <c r="AQ7815" s="6"/>
      <c r="AR7815" s="6"/>
      <c r="AS7815" s="6"/>
      <c r="AT7815" s="6"/>
      <c r="AU7815" s="6"/>
      <c r="AV7815" s="6"/>
      <c r="AW7815" s="6"/>
      <c r="AX7815" s="6"/>
      <c r="AY7815" s="6"/>
      <c r="AZ7815" s="6"/>
      <c r="BA7815" s="6"/>
      <c r="BB7815" s="6"/>
      <c r="BC7815" s="6"/>
      <c r="BD7815" s="6"/>
      <c r="BE7815" s="6"/>
      <c r="BF7815" s="6"/>
      <c r="BG7815" s="6"/>
    </row>
    <row r="7816" spans="34:59" x14ac:dyDescent="0.25">
      <c r="AH7816" s="10"/>
      <c r="AI7816" s="6"/>
      <c r="AJ7816" s="10"/>
      <c r="AK7816" s="10"/>
      <c r="AL7816" s="10"/>
      <c r="AM7816" s="10"/>
      <c r="AN7816" s="10"/>
      <c r="AO7816" s="10"/>
      <c r="AP7816" s="10"/>
      <c r="AQ7816" s="10"/>
      <c r="AR7816" s="10"/>
      <c r="AS7816" s="10"/>
      <c r="AT7816" s="10"/>
      <c r="AU7816" s="10"/>
      <c r="AV7816" s="10"/>
      <c r="AW7816" s="10"/>
      <c r="AX7816" s="10"/>
      <c r="AY7816" s="10"/>
      <c r="AZ7816" s="10"/>
      <c r="BA7816" s="10"/>
      <c r="BB7816" s="10"/>
      <c r="BC7816" s="10"/>
      <c r="BD7816" s="10"/>
      <c r="BE7816" s="10"/>
      <c r="BF7816" s="10"/>
      <c r="BG7816" s="6"/>
    </row>
    <row r="7817" spans="34:59" x14ac:dyDescent="0.25">
      <c r="AH7817" s="6"/>
      <c r="AI7817" s="6"/>
      <c r="AJ7817" s="6"/>
      <c r="AK7817" s="6"/>
      <c r="AL7817" s="6"/>
      <c r="AM7817" s="6"/>
      <c r="AN7817" s="6"/>
      <c r="AO7817" s="6"/>
      <c r="AP7817" s="6"/>
      <c r="AQ7817" s="6"/>
      <c r="AR7817" s="6"/>
      <c r="AS7817" s="6"/>
      <c r="AT7817" s="6"/>
      <c r="AU7817" s="6"/>
      <c r="AV7817" s="6"/>
      <c r="AW7817" s="6"/>
      <c r="AX7817" s="6"/>
      <c r="AY7817" s="6"/>
      <c r="AZ7817" s="6"/>
      <c r="BA7817" s="6"/>
      <c r="BB7817" s="6"/>
      <c r="BC7817" s="6"/>
      <c r="BD7817" s="6"/>
      <c r="BE7817" s="6"/>
      <c r="BF7817" s="6"/>
      <c r="BG7817" s="10"/>
    </row>
    <row r="7818" spans="34:59" x14ac:dyDescent="0.25">
      <c r="AH7818" s="10"/>
      <c r="AI7818" s="6"/>
    </row>
    <row r="7819" spans="34:59" x14ac:dyDescent="0.25">
      <c r="AH7819" s="6"/>
      <c r="AI7819" s="6"/>
      <c r="AJ7819" s="6"/>
      <c r="AK7819" s="6"/>
      <c r="AL7819" s="6"/>
      <c r="AM7819" s="6"/>
      <c r="AN7819" s="6"/>
      <c r="AO7819" s="6"/>
      <c r="AP7819" s="6"/>
      <c r="AQ7819" s="6"/>
      <c r="AR7819" s="6"/>
      <c r="AS7819" s="6"/>
      <c r="AT7819" s="6"/>
      <c r="AU7819" s="6"/>
      <c r="AV7819" s="6"/>
      <c r="AW7819" s="6"/>
      <c r="AX7819" s="6"/>
      <c r="AY7819" s="6"/>
      <c r="AZ7819" s="6"/>
      <c r="BA7819" s="6"/>
      <c r="BB7819" s="6"/>
      <c r="BC7819" s="6"/>
      <c r="BD7819" s="6"/>
      <c r="BE7819" s="6"/>
      <c r="BF7819" s="6"/>
      <c r="BG7819" s="6"/>
    </row>
    <row r="7820" spans="34:59" x14ac:dyDescent="0.25">
      <c r="AH7820" s="10"/>
      <c r="AI7820" s="6"/>
      <c r="AJ7820" s="10"/>
      <c r="AK7820" s="10"/>
      <c r="AL7820" s="10"/>
      <c r="AM7820" s="10"/>
      <c r="AN7820" s="10"/>
      <c r="AO7820" s="10"/>
      <c r="AP7820" s="10"/>
      <c r="AQ7820" s="10"/>
      <c r="AR7820" s="10"/>
      <c r="AS7820" s="10"/>
      <c r="AT7820" s="10"/>
      <c r="AU7820" s="10"/>
      <c r="AV7820" s="10"/>
      <c r="AW7820" s="10"/>
      <c r="AX7820" s="10"/>
      <c r="AY7820" s="10"/>
      <c r="AZ7820" s="10"/>
      <c r="BA7820" s="10"/>
      <c r="BB7820" s="10"/>
      <c r="BC7820" s="10"/>
      <c r="BD7820" s="10"/>
      <c r="BE7820" s="10"/>
      <c r="BF7820" s="10"/>
      <c r="BG7820" s="6"/>
    </row>
    <row r="7821" spans="34:59" x14ac:dyDescent="0.25">
      <c r="AH7821" s="6"/>
      <c r="AI7821" s="6"/>
      <c r="AJ7821" s="6"/>
      <c r="AK7821" s="6"/>
      <c r="AL7821" s="6"/>
      <c r="AM7821" s="6"/>
      <c r="AN7821" s="6"/>
      <c r="AO7821" s="6"/>
      <c r="AP7821" s="6"/>
      <c r="AQ7821" s="6"/>
      <c r="AR7821" s="6"/>
      <c r="AS7821" s="6"/>
      <c r="AT7821" s="6"/>
      <c r="AU7821" s="6"/>
      <c r="AV7821" s="6"/>
      <c r="AW7821" s="6"/>
      <c r="AX7821" s="6"/>
      <c r="AY7821" s="6"/>
      <c r="AZ7821" s="6"/>
      <c r="BA7821" s="6"/>
      <c r="BB7821" s="6"/>
      <c r="BC7821" s="6"/>
      <c r="BD7821" s="6"/>
      <c r="BE7821" s="6"/>
      <c r="BF7821" s="6"/>
      <c r="BG7821" s="10"/>
    </row>
    <row r="7822" spans="34:59" x14ac:dyDescent="0.25">
      <c r="AH7822" s="10"/>
      <c r="AI7822" s="6"/>
    </row>
    <row r="7823" spans="34:59" x14ac:dyDescent="0.25">
      <c r="AH7823" s="6"/>
      <c r="AI7823" s="6"/>
      <c r="AJ7823" s="6"/>
      <c r="AK7823" s="6"/>
      <c r="AL7823" s="6"/>
      <c r="AM7823" s="6"/>
      <c r="AN7823" s="6"/>
      <c r="AO7823" s="6"/>
      <c r="AP7823" s="6"/>
      <c r="AQ7823" s="6"/>
      <c r="AR7823" s="6"/>
      <c r="AS7823" s="6"/>
      <c r="AT7823" s="6"/>
      <c r="AU7823" s="6"/>
      <c r="AV7823" s="6"/>
      <c r="AW7823" s="6"/>
      <c r="AX7823" s="6"/>
      <c r="AY7823" s="6"/>
      <c r="AZ7823" s="6"/>
      <c r="BA7823" s="6"/>
      <c r="BB7823" s="6"/>
      <c r="BC7823" s="6"/>
      <c r="BD7823" s="6"/>
      <c r="BE7823" s="6"/>
      <c r="BF7823" s="6"/>
      <c r="BG7823" s="6"/>
    </row>
    <row r="7824" spans="34:59" x14ac:dyDescent="0.25">
      <c r="AH7824" s="10"/>
      <c r="AI7824" s="6"/>
      <c r="AJ7824" s="10"/>
      <c r="AK7824" s="10"/>
      <c r="AL7824" s="10"/>
      <c r="AM7824" s="10"/>
      <c r="AN7824" s="10"/>
      <c r="AO7824" s="10"/>
      <c r="AP7824" s="10"/>
      <c r="AQ7824" s="10"/>
      <c r="AR7824" s="10"/>
      <c r="AS7824" s="10"/>
      <c r="AT7824" s="10"/>
      <c r="AU7824" s="10"/>
      <c r="AV7824" s="10"/>
      <c r="AW7824" s="10"/>
      <c r="AX7824" s="10"/>
      <c r="AY7824" s="10"/>
      <c r="AZ7824" s="10"/>
      <c r="BA7824" s="10"/>
      <c r="BB7824" s="10"/>
      <c r="BC7824" s="10"/>
      <c r="BD7824" s="10"/>
      <c r="BE7824" s="10"/>
      <c r="BF7824" s="10"/>
      <c r="BG7824" s="6"/>
    </row>
    <row r="7825" spans="34:59" x14ac:dyDescent="0.25">
      <c r="AH7825" s="6"/>
      <c r="AI7825" s="6"/>
      <c r="AJ7825" s="6"/>
      <c r="AK7825" s="6"/>
      <c r="AL7825" s="6"/>
      <c r="AM7825" s="6"/>
      <c r="AN7825" s="6"/>
      <c r="AO7825" s="6"/>
      <c r="AP7825" s="6"/>
      <c r="AQ7825" s="6"/>
      <c r="AR7825" s="6"/>
      <c r="AS7825" s="6"/>
      <c r="AT7825" s="6"/>
      <c r="AU7825" s="6"/>
      <c r="AV7825" s="6"/>
      <c r="AW7825" s="6"/>
      <c r="AX7825" s="6"/>
      <c r="AY7825" s="6"/>
      <c r="AZ7825" s="6"/>
      <c r="BA7825" s="6"/>
      <c r="BB7825" s="6"/>
      <c r="BC7825" s="6"/>
      <c r="BD7825" s="6"/>
      <c r="BE7825" s="6"/>
      <c r="BF7825" s="6"/>
      <c r="BG7825" s="10"/>
    </row>
    <row r="7826" spans="34:59" x14ac:dyDescent="0.25">
      <c r="AH7826" s="10"/>
      <c r="AI7826" s="6"/>
    </row>
    <row r="7827" spans="34:59" x14ac:dyDescent="0.25">
      <c r="AH7827" s="6"/>
      <c r="AI7827" s="6"/>
      <c r="AJ7827" s="6"/>
      <c r="AK7827" s="6"/>
      <c r="AL7827" s="6"/>
      <c r="AM7827" s="6"/>
      <c r="AN7827" s="6"/>
      <c r="AO7827" s="6"/>
      <c r="AP7827" s="6"/>
      <c r="AQ7827" s="6"/>
      <c r="AR7827" s="6"/>
      <c r="AS7827" s="6"/>
      <c r="AT7827" s="6"/>
      <c r="AU7827" s="6"/>
      <c r="AV7827" s="6"/>
      <c r="AW7827" s="6"/>
      <c r="AX7827" s="6"/>
      <c r="AY7827" s="6"/>
      <c r="AZ7827" s="6"/>
      <c r="BA7827" s="6"/>
      <c r="BB7827" s="6"/>
      <c r="BC7827" s="6"/>
      <c r="BD7827" s="6"/>
      <c r="BE7827" s="6"/>
      <c r="BF7827" s="6"/>
      <c r="BG7827" s="6"/>
    </row>
    <row r="7828" spans="34:59" x14ac:dyDescent="0.25">
      <c r="AH7828" s="10"/>
      <c r="AI7828" s="6"/>
      <c r="AJ7828" s="10"/>
      <c r="AK7828" s="10"/>
      <c r="AL7828" s="10"/>
      <c r="AM7828" s="10"/>
      <c r="AN7828" s="10"/>
      <c r="AO7828" s="10"/>
      <c r="AP7828" s="10"/>
      <c r="AQ7828" s="10"/>
      <c r="AR7828" s="10"/>
      <c r="AS7828" s="10"/>
      <c r="AT7828" s="10"/>
      <c r="AU7828" s="10"/>
      <c r="AV7828" s="10"/>
      <c r="AW7828" s="10"/>
      <c r="AX7828" s="10"/>
      <c r="AY7828" s="10"/>
      <c r="AZ7828" s="10"/>
      <c r="BA7828" s="10"/>
      <c r="BB7828" s="10"/>
      <c r="BC7828" s="10"/>
      <c r="BD7828" s="10"/>
      <c r="BE7828" s="10"/>
      <c r="BF7828" s="10"/>
      <c r="BG7828" s="6"/>
    </row>
    <row r="7829" spans="34:59" x14ac:dyDescent="0.25">
      <c r="AH7829" s="6"/>
      <c r="AI7829" s="6"/>
      <c r="AJ7829" s="6"/>
      <c r="AK7829" s="6"/>
      <c r="AL7829" s="6"/>
      <c r="AM7829" s="6"/>
      <c r="AN7829" s="6"/>
      <c r="AO7829" s="6"/>
      <c r="AP7829" s="6"/>
      <c r="AQ7829" s="6"/>
      <c r="AR7829" s="6"/>
      <c r="AS7829" s="6"/>
      <c r="AT7829" s="6"/>
      <c r="AU7829" s="6"/>
      <c r="AV7829" s="6"/>
      <c r="AW7829" s="6"/>
      <c r="AX7829" s="6"/>
      <c r="AY7829" s="6"/>
      <c r="AZ7829" s="6"/>
      <c r="BA7829" s="6"/>
      <c r="BB7829" s="6"/>
      <c r="BC7829" s="6"/>
      <c r="BD7829" s="6"/>
      <c r="BE7829" s="6"/>
      <c r="BF7829" s="6"/>
      <c r="BG7829" s="10"/>
    </row>
    <row r="7830" spans="34:59" x14ac:dyDescent="0.25">
      <c r="AH7830" s="10"/>
      <c r="AI7830" s="6"/>
    </row>
    <row r="7831" spans="34:59" x14ac:dyDescent="0.25">
      <c r="AH7831" s="6"/>
      <c r="AI7831" s="6"/>
      <c r="AJ7831" s="6"/>
      <c r="AK7831" s="6"/>
      <c r="AL7831" s="6"/>
      <c r="AM7831" s="6"/>
      <c r="AN7831" s="6"/>
      <c r="AO7831" s="6"/>
      <c r="AP7831" s="6"/>
      <c r="AQ7831" s="6"/>
      <c r="AR7831" s="6"/>
      <c r="AS7831" s="6"/>
      <c r="AT7831" s="6"/>
      <c r="AU7831" s="6"/>
      <c r="AV7831" s="6"/>
      <c r="AW7831" s="6"/>
      <c r="AX7831" s="6"/>
      <c r="AY7831" s="6"/>
      <c r="AZ7831" s="6"/>
      <c r="BA7831" s="6"/>
      <c r="BB7831" s="6"/>
      <c r="BC7831" s="6"/>
      <c r="BD7831" s="6"/>
      <c r="BE7831" s="6"/>
      <c r="BF7831" s="6"/>
      <c r="BG7831" s="6"/>
    </row>
    <row r="7832" spans="34:59" x14ac:dyDescent="0.25">
      <c r="AH7832" s="10"/>
      <c r="AI7832" s="6"/>
      <c r="AJ7832" s="10"/>
      <c r="AK7832" s="10"/>
      <c r="AL7832" s="10"/>
      <c r="AM7832" s="10"/>
      <c r="AN7832" s="10"/>
      <c r="AO7832" s="10"/>
      <c r="AP7832" s="10"/>
      <c r="AQ7832" s="10"/>
      <c r="AR7832" s="10"/>
      <c r="AS7832" s="10"/>
      <c r="AT7832" s="10"/>
      <c r="AU7832" s="10"/>
      <c r="AV7832" s="10"/>
      <c r="AW7832" s="10"/>
      <c r="AX7832" s="10"/>
      <c r="AY7832" s="10"/>
      <c r="AZ7832" s="10"/>
      <c r="BA7832" s="10"/>
      <c r="BB7832" s="10"/>
      <c r="BC7832" s="10"/>
      <c r="BD7832" s="10"/>
      <c r="BE7832" s="10"/>
      <c r="BF7832" s="10"/>
      <c r="BG7832" s="6"/>
    </row>
    <row r="7833" spans="34:59" x14ac:dyDescent="0.25">
      <c r="AH7833" s="6"/>
      <c r="AI7833" s="6"/>
      <c r="AJ7833" s="6"/>
      <c r="AK7833" s="6"/>
      <c r="AL7833" s="6"/>
      <c r="AM7833" s="6"/>
      <c r="AN7833" s="6"/>
      <c r="AO7833" s="6"/>
      <c r="AP7833" s="6"/>
      <c r="AQ7833" s="6"/>
      <c r="AR7833" s="6"/>
      <c r="AS7833" s="6"/>
      <c r="AT7833" s="6"/>
      <c r="AU7833" s="6"/>
      <c r="AV7833" s="6"/>
      <c r="AW7833" s="6"/>
      <c r="AX7833" s="6"/>
      <c r="AY7833" s="6"/>
      <c r="AZ7833" s="6"/>
      <c r="BA7833" s="6"/>
      <c r="BB7833" s="6"/>
      <c r="BC7833" s="6"/>
      <c r="BD7833" s="6"/>
      <c r="BE7833" s="6"/>
      <c r="BF7833" s="6"/>
      <c r="BG7833" s="10"/>
    </row>
    <row r="7834" spans="34:59" x14ac:dyDescent="0.25">
      <c r="AH7834" s="10"/>
      <c r="AI7834" s="6"/>
    </row>
    <row r="7835" spans="34:59" x14ac:dyDescent="0.25">
      <c r="AH7835" s="6"/>
      <c r="AI7835" s="6"/>
      <c r="AJ7835" s="6"/>
      <c r="AK7835" s="6"/>
      <c r="AL7835" s="6"/>
      <c r="AM7835" s="6"/>
      <c r="AN7835" s="6"/>
      <c r="AO7835" s="6"/>
      <c r="AP7835" s="6"/>
      <c r="AQ7835" s="6"/>
      <c r="AR7835" s="6"/>
      <c r="AS7835" s="6"/>
      <c r="AT7835" s="6"/>
      <c r="AU7835" s="6"/>
      <c r="AV7835" s="6"/>
      <c r="AW7835" s="6"/>
      <c r="AX7835" s="6"/>
      <c r="AY7835" s="6"/>
      <c r="AZ7835" s="6"/>
      <c r="BA7835" s="6"/>
      <c r="BB7835" s="6"/>
      <c r="BC7835" s="6"/>
      <c r="BD7835" s="6"/>
      <c r="BE7835" s="6"/>
      <c r="BF7835" s="6"/>
      <c r="BG7835" s="6"/>
    </row>
    <row r="7836" spans="34:59" x14ac:dyDescent="0.25">
      <c r="AH7836" s="10"/>
      <c r="AI7836" s="6"/>
      <c r="AJ7836" s="10"/>
      <c r="AK7836" s="10"/>
      <c r="AL7836" s="10"/>
      <c r="AM7836" s="10"/>
      <c r="AN7836" s="10"/>
      <c r="AO7836" s="10"/>
      <c r="AP7836" s="10"/>
      <c r="AQ7836" s="10"/>
      <c r="AR7836" s="10"/>
      <c r="AS7836" s="10"/>
      <c r="AT7836" s="10"/>
      <c r="AU7836" s="10"/>
      <c r="AV7836" s="10"/>
      <c r="AW7836" s="10"/>
      <c r="AX7836" s="10"/>
      <c r="AY7836" s="10"/>
      <c r="AZ7836" s="10"/>
      <c r="BA7836" s="10"/>
      <c r="BB7836" s="10"/>
      <c r="BC7836" s="10"/>
      <c r="BD7836" s="10"/>
      <c r="BE7836" s="10"/>
      <c r="BF7836" s="10"/>
      <c r="BG7836" s="6"/>
    </row>
    <row r="7837" spans="34:59" x14ac:dyDescent="0.25">
      <c r="AH7837" s="6"/>
      <c r="AI7837" s="6"/>
      <c r="AJ7837" s="6"/>
      <c r="AK7837" s="6"/>
      <c r="AL7837" s="6"/>
      <c r="AM7837" s="6"/>
      <c r="AN7837" s="6"/>
      <c r="AO7837" s="6"/>
      <c r="AP7837" s="6"/>
      <c r="AQ7837" s="6"/>
      <c r="AR7837" s="6"/>
      <c r="AS7837" s="6"/>
      <c r="AT7837" s="6"/>
      <c r="AU7837" s="6"/>
      <c r="AV7837" s="6"/>
      <c r="AW7837" s="6"/>
      <c r="AX7837" s="6"/>
      <c r="AY7837" s="6"/>
      <c r="AZ7837" s="6"/>
      <c r="BA7837" s="6"/>
      <c r="BB7837" s="6"/>
      <c r="BC7837" s="6"/>
      <c r="BD7837" s="6"/>
      <c r="BE7837" s="6"/>
      <c r="BF7837" s="6"/>
      <c r="BG7837" s="10"/>
    </row>
    <row r="7838" spans="34:59" x14ac:dyDescent="0.25">
      <c r="AH7838" s="10"/>
      <c r="AI7838" s="6"/>
    </row>
    <row r="7839" spans="34:59" x14ac:dyDescent="0.25">
      <c r="AH7839" s="6"/>
      <c r="AI7839" s="6"/>
      <c r="AJ7839" s="6"/>
      <c r="AK7839" s="6"/>
      <c r="AL7839" s="6"/>
      <c r="AM7839" s="6"/>
      <c r="AN7839" s="6"/>
      <c r="AO7839" s="6"/>
      <c r="AP7839" s="6"/>
      <c r="AQ7839" s="6"/>
      <c r="AR7839" s="6"/>
      <c r="AS7839" s="6"/>
      <c r="AT7839" s="6"/>
      <c r="AU7839" s="6"/>
      <c r="AV7839" s="6"/>
      <c r="AW7839" s="6"/>
      <c r="AX7839" s="6"/>
      <c r="AY7839" s="6"/>
      <c r="AZ7839" s="6"/>
      <c r="BA7839" s="6"/>
      <c r="BB7839" s="6"/>
      <c r="BC7839" s="6"/>
      <c r="BD7839" s="6"/>
      <c r="BE7839" s="6"/>
      <c r="BF7839" s="6"/>
      <c r="BG7839" s="6"/>
    </row>
    <row r="7840" spans="34:59" x14ac:dyDescent="0.25">
      <c r="AH7840" s="10"/>
      <c r="AI7840" s="6"/>
      <c r="AJ7840" s="10"/>
      <c r="AK7840" s="10"/>
      <c r="AL7840" s="10"/>
      <c r="AM7840" s="10"/>
      <c r="AN7840" s="10"/>
      <c r="AO7840" s="10"/>
      <c r="AP7840" s="10"/>
      <c r="AQ7840" s="10"/>
      <c r="AR7840" s="10"/>
      <c r="AS7840" s="10"/>
      <c r="AT7840" s="10"/>
      <c r="AU7840" s="10"/>
      <c r="AV7840" s="10"/>
      <c r="AW7840" s="10"/>
      <c r="AX7840" s="10"/>
      <c r="AY7840" s="10"/>
      <c r="AZ7840" s="10"/>
      <c r="BA7840" s="10"/>
      <c r="BB7840" s="10"/>
      <c r="BC7840" s="10"/>
      <c r="BD7840" s="10"/>
      <c r="BE7840" s="10"/>
      <c r="BF7840" s="10"/>
      <c r="BG7840" s="6"/>
    </row>
    <row r="7841" spans="34:59" x14ac:dyDescent="0.25">
      <c r="AH7841" s="6"/>
      <c r="AI7841" s="6"/>
      <c r="AJ7841" s="6"/>
      <c r="AK7841" s="6"/>
      <c r="AL7841" s="6"/>
      <c r="AM7841" s="6"/>
      <c r="AN7841" s="6"/>
      <c r="AO7841" s="6"/>
      <c r="AP7841" s="6"/>
      <c r="AQ7841" s="6"/>
      <c r="AR7841" s="6"/>
      <c r="AS7841" s="6"/>
      <c r="AT7841" s="6"/>
      <c r="AU7841" s="6"/>
      <c r="AV7841" s="6"/>
      <c r="AW7841" s="6"/>
      <c r="AX7841" s="6"/>
      <c r="AY7841" s="6"/>
      <c r="AZ7841" s="6"/>
      <c r="BA7841" s="6"/>
      <c r="BB7841" s="6"/>
      <c r="BC7841" s="6"/>
      <c r="BD7841" s="6"/>
      <c r="BE7841" s="6"/>
      <c r="BF7841" s="6"/>
      <c r="BG7841" s="10"/>
    </row>
    <row r="7842" spans="34:59" x14ac:dyDescent="0.25">
      <c r="AH7842" s="10"/>
      <c r="AI7842" s="6"/>
    </row>
    <row r="7843" spans="34:59" x14ac:dyDescent="0.25">
      <c r="AH7843" s="6"/>
      <c r="AI7843" s="6"/>
      <c r="AJ7843" s="6"/>
      <c r="AK7843" s="6"/>
      <c r="AL7843" s="6"/>
      <c r="AM7843" s="6"/>
      <c r="AN7843" s="6"/>
      <c r="AO7843" s="6"/>
      <c r="AP7843" s="6"/>
      <c r="AQ7843" s="6"/>
      <c r="AR7843" s="6"/>
      <c r="AS7843" s="6"/>
      <c r="AT7843" s="6"/>
      <c r="AU7843" s="6"/>
      <c r="AV7843" s="6"/>
      <c r="AW7843" s="6"/>
      <c r="AX7843" s="6"/>
      <c r="AY7843" s="6"/>
      <c r="AZ7843" s="6"/>
      <c r="BA7843" s="6"/>
      <c r="BB7843" s="6"/>
      <c r="BC7843" s="6"/>
      <c r="BD7843" s="6"/>
      <c r="BE7843" s="6"/>
      <c r="BF7843" s="6"/>
      <c r="BG7843" s="6"/>
    </row>
    <row r="7844" spans="34:59" x14ac:dyDescent="0.25">
      <c r="AH7844" s="10"/>
      <c r="AI7844" s="6"/>
      <c r="AJ7844" s="10"/>
      <c r="AK7844" s="10"/>
      <c r="AL7844" s="10"/>
      <c r="AM7844" s="10"/>
      <c r="AN7844" s="10"/>
      <c r="AO7844" s="10"/>
      <c r="AP7844" s="10"/>
      <c r="AQ7844" s="10"/>
      <c r="AR7844" s="10"/>
      <c r="AS7844" s="10"/>
      <c r="AT7844" s="10"/>
      <c r="AU7844" s="10"/>
      <c r="AV7844" s="10"/>
      <c r="AW7844" s="10"/>
      <c r="AX7844" s="10"/>
      <c r="AY7844" s="10"/>
      <c r="AZ7844" s="10"/>
      <c r="BA7844" s="10"/>
      <c r="BB7844" s="10"/>
      <c r="BC7844" s="10"/>
      <c r="BD7844" s="10"/>
      <c r="BE7844" s="10"/>
      <c r="BF7844" s="10"/>
      <c r="BG7844" s="6"/>
    </row>
    <row r="7845" spans="34:59" x14ac:dyDescent="0.25">
      <c r="AH7845" s="6"/>
      <c r="AI7845" s="6"/>
      <c r="AJ7845" s="6"/>
      <c r="AK7845" s="6"/>
      <c r="AL7845" s="6"/>
      <c r="AM7845" s="6"/>
      <c r="AN7845" s="6"/>
      <c r="AO7845" s="6"/>
      <c r="AP7845" s="6"/>
      <c r="AQ7845" s="6"/>
      <c r="AR7845" s="6"/>
      <c r="AS7845" s="6"/>
      <c r="AT7845" s="6"/>
      <c r="AU7845" s="6"/>
      <c r="AV7845" s="6"/>
      <c r="AW7845" s="6"/>
      <c r="AX7845" s="6"/>
      <c r="AY7845" s="6"/>
      <c r="AZ7845" s="6"/>
      <c r="BA7845" s="6"/>
      <c r="BB7845" s="6"/>
      <c r="BC7845" s="6"/>
      <c r="BD7845" s="6"/>
      <c r="BE7845" s="6"/>
      <c r="BF7845" s="6"/>
      <c r="BG7845" s="10"/>
    </row>
    <row r="7846" spans="34:59" x14ac:dyDescent="0.25">
      <c r="AH7846" s="10"/>
      <c r="AI7846" s="6"/>
    </row>
    <row r="7847" spans="34:59" x14ac:dyDescent="0.25">
      <c r="AH7847" s="6"/>
      <c r="AI7847" s="6"/>
      <c r="AJ7847" s="6"/>
      <c r="AK7847" s="6"/>
      <c r="AL7847" s="6"/>
      <c r="AM7847" s="6"/>
      <c r="AN7847" s="6"/>
      <c r="AO7847" s="6"/>
      <c r="AP7847" s="6"/>
      <c r="AQ7847" s="6"/>
      <c r="AR7847" s="6"/>
      <c r="AS7847" s="6"/>
      <c r="AT7847" s="6"/>
      <c r="AU7847" s="6"/>
      <c r="AV7847" s="6"/>
      <c r="AW7847" s="6"/>
      <c r="AX7847" s="6"/>
      <c r="AY7847" s="6"/>
      <c r="AZ7847" s="6"/>
      <c r="BA7847" s="6"/>
      <c r="BB7847" s="6"/>
      <c r="BC7847" s="6"/>
      <c r="BD7847" s="6"/>
      <c r="BE7847" s="6"/>
      <c r="BF7847" s="6"/>
      <c r="BG7847" s="6"/>
    </row>
    <row r="7848" spans="34:59" x14ac:dyDescent="0.25">
      <c r="AH7848" s="10"/>
      <c r="AI7848" s="6"/>
      <c r="AJ7848" s="10"/>
      <c r="AK7848" s="10"/>
      <c r="AL7848" s="10"/>
      <c r="AM7848" s="10"/>
      <c r="AN7848" s="10"/>
      <c r="AO7848" s="10"/>
      <c r="AP7848" s="10"/>
      <c r="AQ7848" s="10"/>
      <c r="AR7848" s="10"/>
      <c r="AS7848" s="10"/>
      <c r="AT7848" s="10"/>
      <c r="AU7848" s="10"/>
      <c r="AV7848" s="10"/>
      <c r="AW7848" s="10"/>
      <c r="AX7848" s="10"/>
      <c r="AY7848" s="10"/>
      <c r="AZ7848" s="10"/>
      <c r="BA7848" s="10"/>
      <c r="BB7848" s="10"/>
      <c r="BC7848" s="10"/>
      <c r="BD7848" s="10"/>
      <c r="BE7848" s="10"/>
      <c r="BF7848" s="10"/>
      <c r="BG7848" s="6"/>
    </row>
    <row r="7849" spans="34:59" x14ac:dyDescent="0.25">
      <c r="AH7849" s="6"/>
      <c r="AI7849" s="6"/>
      <c r="AJ7849" s="6"/>
      <c r="AK7849" s="6"/>
      <c r="AL7849" s="6"/>
      <c r="AM7849" s="6"/>
      <c r="AN7849" s="6"/>
      <c r="AO7849" s="6"/>
      <c r="AP7849" s="6"/>
      <c r="AQ7849" s="6"/>
      <c r="AR7849" s="6"/>
      <c r="AS7849" s="6"/>
      <c r="AT7849" s="6"/>
      <c r="AU7849" s="6"/>
      <c r="AV7849" s="6"/>
      <c r="AW7849" s="6"/>
      <c r="AX7849" s="6"/>
      <c r="AY7849" s="6"/>
      <c r="AZ7849" s="6"/>
      <c r="BA7849" s="6"/>
      <c r="BB7849" s="6"/>
      <c r="BC7849" s="6"/>
      <c r="BD7849" s="6"/>
      <c r="BE7849" s="6"/>
      <c r="BF7849" s="6"/>
      <c r="BG7849" s="10"/>
    </row>
    <row r="7850" spans="34:59" x14ac:dyDescent="0.25">
      <c r="AH7850" s="10"/>
      <c r="AI7850" s="6"/>
    </row>
    <row r="7851" spans="34:59" x14ac:dyDescent="0.25">
      <c r="AH7851" s="6"/>
      <c r="AI7851" s="6"/>
      <c r="AJ7851" s="6"/>
      <c r="AK7851" s="6"/>
      <c r="AL7851" s="6"/>
      <c r="AM7851" s="6"/>
      <c r="AN7851" s="6"/>
      <c r="AO7851" s="6"/>
      <c r="AP7851" s="6"/>
      <c r="AQ7851" s="6"/>
      <c r="AR7851" s="6"/>
      <c r="AS7851" s="6"/>
      <c r="AT7851" s="6"/>
      <c r="AU7851" s="6"/>
      <c r="AV7851" s="6"/>
      <c r="AW7851" s="6"/>
      <c r="AX7851" s="6"/>
      <c r="AY7851" s="6"/>
      <c r="AZ7851" s="6"/>
      <c r="BA7851" s="6"/>
      <c r="BB7851" s="6"/>
      <c r="BC7851" s="6"/>
      <c r="BD7851" s="6"/>
      <c r="BE7851" s="6"/>
      <c r="BF7851" s="6"/>
      <c r="BG7851" s="6"/>
    </row>
    <row r="7852" spans="34:59" x14ac:dyDescent="0.25">
      <c r="AH7852" s="10"/>
      <c r="AI7852" s="6"/>
      <c r="AJ7852" s="10"/>
      <c r="AK7852" s="10"/>
      <c r="AL7852" s="10"/>
      <c r="AM7852" s="10"/>
      <c r="AN7852" s="10"/>
      <c r="AO7852" s="10"/>
      <c r="AP7852" s="10"/>
      <c r="AQ7852" s="10"/>
      <c r="AR7852" s="10"/>
      <c r="AS7852" s="10"/>
      <c r="AT7852" s="10"/>
      <c r="AU7852" s="10"/>
      <c r="AV7852" s="10"/>
      <c r="AW7852" s="10"/>
      <c r="AX7852" s="10"/>
      <c r="AY7852" s="10"/>
      <c r="AZ7852" s="10"/>
      <c r="BA7852" s="10"/>
      <c r="BB7852" s="10"/>
      <c r="BC7852" s="10"/>
      <c r="BD7852" s="10"/>
      <c r="BE7852" s="10"/>
      <c r="BF7852" s="10"/>
      <c r="BG7852" s="6"/>
    </row>
    <row r="7853" spans="34:59" x14ac:dyDescent="0.25">
      <c r="AH7853" s="6"/>
      <c r="AI7853" s="6"/>
      <c r="AJ7853" s="6"/>
      <c r="AK7853" s="6"/>
      <c r="AL7853" s="6"/>
      <c r="AM7853" s="6"/>
      <c r="AN7853" s="6"/>
      <c r="AO7853" s="6"/>
      <c r="AP7853" s="6"/>
      <c r="AQ7853" s="6"/>
      <c r="AR7853" s="6"/>
      <c r="AS7853" s="6"/>
      <c r="AT7853" s="6"/>
      <c r="AU7853" s="6"/>
      <c r="AV7853" s="6"/>
      <c r="AW7853" s="6"/>
      <c r="AX7853" s="6"/>
      <c r="AY7853" s="6"/>
      <c r="AZ7853" s="6"/>
      <c r="BA7853" s="6"/>
      <c r="BB7853" s="6"/>
      <c r="BC7853" s="6"/>
      <c r="BD7853" s="6"/>
      <c r="BE7853" s="6"/>
      <c r="BF7853" s="6"/>
      <c r="BG7853" s="10"/>
    </row>
    <row r="7854" spans="34:59" x14ac:dyDescent="0.25">
      <c r="AH7854" s="10"/>
      <c r="AI7854" s="6"/>
    </row>
    <row r="7855" spans="34:59" x14ac:dyDescent="0.25">
      <c r="AH7855" s="6"/>
      <c r="AI7855" s="6"/>
      <c r="AJ7855" s="6"/>
      <c r="AK7855" s="6"/>
      <c r="AL7855" s="6"/>
      <c r="AM7855" s="6"/>
      <c r="AN7855" s="6"/>
      <c r="AO7855" s="6"/>
      <c r="AP7855" s="6"/>
      <c r="AQ7855" s="6"/>
      <c r="AR7855" s="6"/>
      <c r="AS7855" s="6"/>
      <c r="AT7855" s="6"/>
      <c r="AU7855" s="6"/>
      <c r="AV7855" s="6"/>
      <c r="AW7855" s="6"/>
      <c r="AX7855" s="6"/>
      <c r="AY7855" s="6"/>
      <c r="AZ7855" s="6"/>
      <c r="BA7855" s="6"/>
      <c r="BB7855" s="6"/>
      <c r="BC7855" s="6"/>
      <c r="BD7855" s="6"/>
      <c r="BE7855" s="6"/>
      <c r="BF7855" s="6"/>
      <c r="BG7855" s="6"/>
    </row>
    <row r="7856" spans="34:59" x14ac:dyDescent="0.25">
      <c r="AH7856" s="10"/>
      <c r="AI7856" s="6"/>
      <c r="AJ7856" s="10"/>
      <c r="AK7856" s="10"/>
      <c r="AL7856" s="10"/>
      <c r="AM7856" s="10"/>
      <c r="AN7856" s="10"/>
      <c r="AO7856" s="10"/>
      <c r="AP7856" s="10"/>
      <c r="AQ7856" s="10"/>
      <c r="AR7856" s="10"/>
      <c r="AS7856" s="10"/>
      <c r="AT7856" s="10"/>
      <c r="AU7856" s="10"/>
      <c r="AV7856" s="10"/>
      <c r="AW7856" s="10"/>
      <c r="AX7856" s="10"/>
      <c r="AY7856" s="10"/>
      <c r="AZ7856" s="10"/>
      <c r="BA7856" s="10"/>
      <c r="BB7856" s="10"/>
      <c r="BC7856" s="10"/>
      <c r="BD7856" s="10"/>
      <c r="BE7856" s="10"/>
      <c r="BF7856" s="10"/>
      <c r="BG7856" s="6"/>
    </row>
    <row r="7857" spans="34:59" x14ac:dyDescent="0.25">
      <c r="AH7857" s="6"/>
      <c r="AI7857" s="6"/>
      <c r="AJ7857" s="6"/>
      <c r="AK7857" s="6"/>
      <c r="AL7857" s="6"/>
      <c r="AM7857" s="6"/>
      <c r="AN7857" s="6"/>
      <c r="AO7857" s="6"/>
      <c r="AP7857" s="6"/>
      <c r="AQ7857" s="6"/>
      <c r="AR7857" s="6"/>
      <c r="AS7857" s="6"/>
      <c r="AT7857" s="6"/>
      <c r="AU7857" s="6"/>
      <c r="AV7857" s="6"/>
      <c r="AW7857" s="6"/>
      <c r="AX7857" s="6"/>
      <c r="AY7857" s="6"/>
      <c r="AZ7857" s="6"/>
      <c r="BA7857" s="6"/>
      <c r="BB7857" s="6"/>
      <c r="BC7857" s="6"/>
      <c r="BD7857" s="6"/>
      <c r="BE7857" s="6"/>
      <c r="BF7857" s="6"/>
      <c r="BG7857" s="10"/>
    </row>
    <row r="7858" spans="34:59" x14ac:dyDescent="0.25">
      <c r="AH7858" s="10"/>
      <c r="AI7858" s="6"/>
    </row>
    <row r="7859" spans="34:59" x14ac:dyDescent="0.25">
      <c r="AH7859" s="6"/>
      <c r="AI7859" s="6"/>
      <c r="AJ7859" s="6"/>
      <c r="AK7859" s="6"/>
      <c r="AL7859" s="6"/>
      <c r="AM7859" s="6"/>
      <c r="AN7859" s="6"/>
      <c r="AO7859" s="6"/>
      <c r="AP7859" s="6"/>
      <c r="AQ7859" s="6"/>
      <c r="AR7859" s="6"/>
      <c r="AS7859" s="6"/>
      <c r="AT7859" s="6"/>
      <c r="AU7859" s="6"/>
      <c r="AV7859" s="6"/>
      <c r="AW7859" s="6"/>
      <c r="AX7859" s="6"/>
      <c r="AY7859" s="6"/>
      <c r="AZ7859" s="6"/>
      <c r="BA7859" s="6"/>
      <c r="BB7859" s="6"/>
      <c r="BC7859" s="6"/>
      <c r="BD7859" s="6"/>
      <c r="BE7859" s="6"/>
      <c r="BF7859" s="6"/>
      <c r="BG7859" s="6"/>
    </row>
    <row r="7860" spans="34:59" x14ac:dyDescent="0.25">
      <c r="AH7860" s="10"/>
      <c r="AI7860" s="6"/>
      <c r="AJ7860" s="10"/>
      <c r="AK7860" s="10"/>
      <c r="AL7860" s="10"/>
      <c r="AM7860" s="10"/>
      <c r="AN7860" s="10"/>
      <c r="AO7860" s="10"/>
      <c r="AP7860" s="10"/>
      <c r="AQ7860" s="10"/>
      <c r="AR7860" s="10"/>
      <c r="AS7860" s="10"/>
      <c r="AT7860" s="10"/>
      <c r="AU7860" s="10"/>
      <c r="AV7860" s="10"/>
      <c r="AW7860" s="10"/>
      <c r="AX7860" s="10"/>
      <c r="AY7860" s="10"/>
      <c r="AZ7860" s="10"/>
      <c r="BA7860" s="10"/>
      <c r="BB7860" s="10"/>
      <c r="BC7860" s="10"/>
      <c r="BD7860" s="10"/>
      <c r="BE7860" s="10"/>
      <c r="BF7860" s="10"/>
      <c r="BG7860" s="6"/>
    </row>
    <row r="7861" spans="34:59" x14ac:dyDescent="0.25">
      <c r="AH7861" s="6"/>
      <c r="AI7861" s="6"/>
      <c r="AJ7861" s="6"/>
      <c r="AK7861" s="6"/>
      <c r="AL7861" s="6"/>
      <c r="AM7861" s="6"/>
      <c r="AN7861" s="6"/>
      <c r="AO7861" s="6"/>
      <c r="AP7861" s="6"/>
      <c r="AQ7861" s="6"/>
      <c r="AR7861" s="6"/>
      <c r="AS7861" s="6"/>
      <c r="AT7861" s="6"/>
      <c r="AU7861" s="6"/>
      <c r="AV7861" s="6"/>
      <c r="AW7861" s="6"/>
      <c r="AX7861" s="6"/>
      <c r="AY7861" s="6"/>
      <c r="AZ7861" s="6"/>
      <c r="BA7861" s="6"/>
      <c r="BB7861" s="6"/>
      <c r="BC7861" s="6"/>
      <c r="BD7861" s="6"/>
      <c r="BE7861" s="6"/>
      <c r="BF7861" s="6"/>
      <c r="BG7861" s="10"/>
    </row>
    <row r="7862" spans="34:59" x14ac:dyDescent="0.25">
      <c r="AH7862" s="10"/>
      <c r="AI7862" s="6"/>
    </row>
    <row r="7863" spans="34:59" x14ac:dyDescent="0.25">
      <c r="AH7863" s="6"/>
      <c r="AI7863" s="6"/>
      <c r="AJ7863" s="6"/>
      <c r="AK7863" s="6"/>
      <c r="AL7863" s="6"/>
      <c r="AM7863" s="6"/>
      <c r="AN7863" s="6"/>
      <c r="AO7863" s="6"/>
      <c r="AP7863" s="6"/>
      <c r="AQ7863" s="6"/>
      <c r="AR7863" s="6"/>
      <c r="AS7863" s="6"/>
      <c r="AT7863" s="6"/>
      <c r="AU7863" s="6"/>
      <c r="AV7863" s="6"/>
      <c r="AW7863" s="6"/>
      <c r="AX7863" s="6"/>
      <c r="AY7863" s="6"/>
      <c r="AZ7863" s="6"/>
      <c r="BA7863" s="6"/>
      <c r="BB7863" s="6"/>
      <c r="BC7863" s="6"/>
      <c r="BD7863" s="6"/>
      <c r="BE7863" s="6"/>
      <c r="BF7863" s="6"/>
      <c r="BG7863" s="6"/>
    </row>
    <row r="7864" spans="34:59" x14ac:dyDescent="0.25">
      <c r="AH7864" s="10"/>
      <c r="AI7864" s="6"/>
      <c r="AJ7864" s="10"/>
      <c r="AK7864" s="10"/>
      <c r="AL7864" s="10"/>
      <c r="AM7864" s="10"/>
      <c r="AN7864" s="10"/>
      <c r="AO7864" s="10"/>
      <c r="AP7864" s="10"/>
      <c r="AQ7864" s="10"/>
      <c r="AR7864" s="10"/>
      <c r="AS7864" s="10"/>
      <c r="AT7864" s="10"/>
      <c r="AU7864" s="10"/>
      <c r="AV7864" s="10"/>
      <c r="AW7864" s="10"/>
      <c r="AX7864" s="10"/>
      <c r="AY7864" s="10"/>
      <c r="AZ7864" s="10"/>
      <c r="BA7864" s="10"/>
      <c r="BB7864" s="10"/>
      <c r="BC7864" s="10"/>
      <c r="BD7864" s="10"/>
      <c r="BE7864" s="10"/>
      <c r="BF7864" s="10"/>
      <c r="BG7864" s="6"/>
    </row>
    <row r="7865" spans="34:59" x14ac:dyDescent="0.25">
      <c r="AH7865" s="6"/>
      <c r="AI7865" s="6"/>
      <c r="AJ7865" s="6"/>
      <c r="AK7865" s="6"/>
      <c r="AL7865" s="6"/>
      <c r="AM7865" s="6"/>
      <c r="AN7865" s="6"/>
      <c r="AO7865" s="6"/>
      <c r="AP7865" s="6"/>
      <c r="AQ7865" s="6"/>
      <c r="AR7865" s="6"/>
      <c r="AS7865" s="6"/>
      <c r="AT7865" s="6"/>
      <c r="AU7865" s="6"/>
      <c r="AV7865" s="6"/>
      <c r="AW7865" s="6"/>
      <c r="AX7865" s="6"/>
      <c r="AY7865" s="6"/>
      <c r="AZ7865" s="6"/>
      <c r="BA7865" s="6"/>
      <c r="BB7865" s="6"/>
      <c r="BC7865" s="6"/>
      <c r="BD7865" s="6"/>
      <c r="BE7865" s="6"/>
      <c r="BF7865" s="6"/>
      <c r="BG7865" s="10"/>
    </row>
    <row r="7866" spans="34:59" x14ac:dyDescent="0.25">
      <c r="AH7866" s="10"/>
      <c r="AI7866" s="6"/>
    </row>
    <row r="7867" spans="34:59" x14ac:dyDescent="0.25">
      <c r="AH7867" s="6"/>
      <c r="AI7867" s="6"/>
      <c r="AJ7867" s="6"/>
      <c r="AK7867" s="6"/>
      <c r="AL7867" s="6"/>
      <c r="AM7867" s="6"/>
      <c r="AN7867" s="6"/>
      <c r="AO7867" s="6"/>
      <c r="AP7867" s="6"/>
      <c r="AQ7867" s="6"/>
      <c r="AR7867" s="6"/>
      <c r="AS7867" s="6"/>
      <c r="AT7867" s="6"/>
      <c r="AU7867" s="6"/>
      <c r="AV7867" s="6"/>
      <c r="AW7867" s="6"/>
      <c r="AX7867" s="6"/>
      <c r="AY7867" s="6"/>
      <c r="AZ7867" s="6"/>
      <c r="BA7867" s="6"/>
      <c r="BB7867" s="6"/>
      <c r="BC7867" s="6"/>
      <c r="BD7867" s="6"/>
      <c r="BE7867" s="6"/>
      <c r="BF7867" s="6"/>
      <c r="BG7867" s="6"/>
    </row>
    <row r="7868" spans="34:59" x14ac:dyDescent="0.25">
      <c r="AH7868" s="10"/>
      <c r="AI7868" s="6"/>
      <c r="AJ7868" s="10"/>
      <c r="AK7868" s="10"/>
      <c r="AL7868" s="10"/>
      <c r="AM7868" s="10"/>
      <c r="AN7868" s="10"/>
      <c r="AO7868" s="10"/>
      <c r="AP7868" s="10"/>
      <c r="AQ7868" s="10"/>
      <c r="AR7868" s="10"/>
      <c r="AS7868" s="10"/>
      <c r="AT7868" s="10"/>
      <c r="AU7868" s="10"/>
      <c r="AV7868" s="10"/>
      <c r="AW7868" s="10"/>
      <c r="AX7868" s="10"/>
      <c r="AY7868" s="10"/>
      <c r="AZ7868" s="10"/>
      <c r="BA7868" s="10"/>
      <c r="BB7868" s="10"/>
      <c r="BC7868" s="10"/>
      <c r="BD7868" s="10"/>
      <c r="BE7868" s="10"/>
      <c r="BF7868" s="10"/>
      <c r="BG7868" s="6"/>
    </row>
    <row r="7869" spans="34:59" x14ac:dyDescent="0.25">
      <c r="AH7869" s="6"/>
      <c r="AI7869" s="6"/>
      <c r="AJ7869" s="6"/>
      <c r="AK7869" s="6"/>
      <c r="AL7869" s="6"/>
      <c r="AM7869" s="6"/>
      <c r="AN7869" s="6"/>
      <c r="AO7869" s="6"/>
      <c r="AP7869" s="6"/>
      <c r="AQ7869" s="6"/>
      <c r="AR7869" s="6"/>
      <c r="AS7869" s="6"/>
      <c r="AT7869" s="6"/>
      <c r="AU7869" s="6"/>
      <c r="AV7869" s="6"/>
      <c r="AW7869" s="6"/>
      <c r="AX7869" s="6"/>
      <c r="AY7869" s="6"/>
      <c r="AZ7869" s="6"/>
      <c r="BA7869" s="6"/>
      <c r="BB7869" s="6"/>
      <c r="BC7869" s="6"/>
      <c r="BD7869" s="6"/>
      <c r="BE7869" s="6"/>
      <c r="BF7869" s="6"/>
      <c r="BG7869" s="10"/>
    </row>
    <row r="7870" spans="34:59" x14ac:dyDescent="0.25">
      <c r="AH7870" s="10"/>
      <c r="AI7870" s="6"/>
    </row>
    <row r="7871" spans="34:59" x14ac:dyDescent="0.25">
      <c r="AH7871" s="6"/>
      <c r="AI7871" s="6"/>
      <c r="AJ7871" s="6"/>
      <c r="AK7871" s="6"/>
      <c r="AL7871" s="6"/>
      <c r="AM7871" s="6"/>
      <c r="AN7871" s="6"/>
      <c r="AO7871" s="6"/>
      <c r="AP7871" s="6"/>
      <c r="AQ7871" s="6"/>
      <c r="AR7871" s="6"/>
      <c r="AS7871" s="6"/>
      <c r="AT7871" s="6"/>
      <c r="AU7871" s="6"/>
      <c r="AV7871" s="6"/>
      <c r="AW7871" s="6"/>
      <c r="AX7871" s="6"/>
      <c r="AY7871" s="6"/>
      <c r="AZ7871" s="6"/>
      <c r="BA7871" s="6"/>
      <c r="BB7871" s="6"/>
      <c r="BC7871" s="6"/>
      <c r="BD7871" s="6"/>
      <c r="BE7871" s="6"/>
      <c r="BF7871" s="6"/>
      <c r="BG7871" s="6"/>
    </row>
    <row r="7872" spans="34:59" x14ac:dyDescent="0.25">
      <c r="AH7872" s="10"/>
      <c r="AI7872" s="6"/>
      <c r="AJ7872" s="10"/>
      <c r="AK7872" s="10"/>
      <c r="AL7872" s="10"/>
      <c r="AM7872" s="10"/>
      <c r="AN7872" s="10"/>
      <c r="AO7872" s="10"/>
      <c r="AP7872" s="10"/>
      <c r="AQ7872" s="10"/>
      <c r="AR7872" s="10"/>
      <c r="AS7872" s="10"/>
      <c r="AT7872" s="10"/>
      <c r="AU7872" s="10"/>
      <c r="AV7872" s="10"/>
      <c r="AW7872" s="10"/>
      <c r="AX7872" s="10"/>
      <c r="AY7872" s="10"/>
      <c r="AZ7872" s="10"/>
      <c r="BA7872" s="10"/>
      <c r="BB7872" s="10"/>
      <c r="BC7872" s="10"/>
      <c r="BD7872" s="10"/>
      <c r="BE7872" s="10"/>
      <c r="BF7872" s="10"/>
      <c r="BG7872" s="6"/>
    </row>
    <row r="7873" spans="34:59" x14ac:dyDescent="0.25">
      <c r="AH7873" s="6"/>
      <c r="AI7873" s="6"/>
      <c r="AJ7873" s="6"/>
      <c r="AK7873" s="6"/>
      <c r="AL7873" s="6"/>
      <c r="AM7873" s="6"/>
      <c r="AN7873" s="6"/>
      <c r="AO7873" s="6"/>
      <c r="AP7873" s="6"/>
      <c r="AQ7873" s="6"/>
      <c r="AR7873" s="6"/>
      <c r="AS7873" s="6"/>
      <c r="AT7873" s="6"/>
      <c r="AU7873" s="6"/>
      <c r="AV7873" s="6"/>
      <c r="AW7873" s="6"/>
      <c r="AX7873" s="6"/>
      <c r="AY7873" s="6"/>
      <c r="AZ7873" s="6"/>
      <c r="BA7873" s="6"/>
      <c r="BB7873" s="6"/>
      <c r="BC7873" s="6"/>
      <c r="BD7873" s="6"/>
      <c r="BE7873" s="6"/>
      <c r="BF7873" s="6"/>
      <c r="BG7873" s="10"/>
    </row>
    <row r="7874" spans="34:59" x14ac:dyDescent="0.25">
      <c r="AH7874" s="10"/>
      <c r="AI7874" s="6"/>
    </row>
    <row r="7875" spans="34:59" x14ac:dyDescent="0.25">
      <c r="AH7875" s="6"/>
      <c r="AI7875" s="6"/>
      <c r="AJ7875" s="6"/>
      <c r="AK7875" s="6"/>
      <c r="AL7875" s="6"/>
      <c r="AM7875" s="6"/>
      <c r="AN7875" s="6"/>
      <c r="AO7875" s="6"/>
      <c r="AP7875" s="6"/>
      <c r="AQ7875" s="6"/>
      <c r="AR7875" s="6"/>
      <c r="AS7875" s="6"/>
      <c r="AT7875" s="6"/>
      <c r="AU7875" s="6"/>
      <c r="AV7875" s="6"/>
      <c r="AW7875" s="6"/>
      <c r="AX7875" s="6"/>
      <c r="AY7875" s="6"/>
      <c r="AZ7875" s="6"/>
      <c r="BA7875" s="6"/>
      <c r="BB7875" s="6"/>
      <c r="BC7875" s="6"/>
      <c r="BD7875" s="6"/>
      <c r="BE7875" s="6"/>
      <c r="BF7875" s="6"/>
      <c r="BG7875" s="6"/>
    </row>
    <row r="7876" spans="34:59" x14ac:dyDescent="0.25">
      <c r="AH7876" s="10"/>
      <c r="AI7876" s="6"/>
      <c r="AJ7876" s="10"/>
      <c r="AK7876" s="10"/>
      <c r="AL7876" s="10"/>
      <c r="AM7876" s="10"/>
      <c r="AN7876" s="10"/>
      <c r="AO7876" s="10"/>
      <c r="AP7876" s="10"/>
      <c r="AQ7876" s="10"/>
      <c r="AR7876" s="10"/>
      <c r="AS7876" s="10"/>
      <c r="AT7876" s="10"/>
      <c r="AU7876" s="10"/>
      <c r="AV7876" s="10"/>
      <c r="AW7876" s="10"/>
      <c r="AX7876" s="10"/>
      <c r="AY7876" s="10"/>
      <c r="AZ7876" s="10"/>
      <c r="BA7876" s="10"/>
      <c r="BB7876" s="10"/>
      <c r="BC7876" s="10"/>
      <c r="BD7876" s="10"/>
      <c r="BE7876" s="10"/>
      <c r="BF7876" s="10"/>
      <c r="BG7876" s="6"/>
    </row>
    <row r="7877" spans="34:59" x14ac:dyDescent="0.25">
      <c r="AH7877" s="6"/>
      <c r="AI7877" s="6"/>
      <c r="AJ7877" s="6"/>
      <c r="AK7877" s="6"/>
      <c r="AL7877" s="6"/>
      <c r="AM7877" s="6"/>
      <c r="AN7877" s="6"/>
      <c r="AO7877" s="6"/>
      <c r="AP7877" s="6"/>
      <c r="AQ7877" s="6"/>
      <c r="AR7877" s="6"/>
      <c r="AS7877" s="6"/>
      <c r="AT7877" s="6"/>
      <c r="AU7877" s="6"/>
      <c r="AV7877" s="6"/>
      <c r="AW7877" s="6"/>
      <c r="AX7877" s="6"/>
      <c r="AY7877" s="6"/>
      <c r="AZ7877" s="6"/>
      <c r="BA7877" s="6"/>
      <c r="BB7877" s="6"/>
      <c r="BC7877" s="6"/>
      <c r="BD7877" s="6"/>
      <c r="BE7877" s="6"/>
      <c r="BF7877" s="6"/>
      <c r="BG7877" s="10"/>
    </row>
    <row r="7878" spans="34:59" x14ac:dyDescent="0.25">
      <c r="AH7878" s="10"/>
      <c r="AI7878" s="6"/>
    </row>
    <row r="7879" spans="34:59" x14ac:dyDescent="0.25">
      <c r="AH7879" s="6"/>
      <c r="AI7879" s="6"/>
      <c r="AJ7879" s="6"/>
      <c r="AK7879" s="6"/>
      <c r="AL7879" s="6"/>
      <c r="AM7879" s="6"/>
      <c r="AN7879" s="6"/>
      <c r="AO7879" s="6"/>
      <c r="AP7879" s="6"/>
      <c r="AQ7879" s="6"/>
      <c r="AR7879" s="6"/>
      <c r="AS7879" s="6"/>
      <c r="AT7879" s="6"/>
      <c r="AU7879" s="6"/>
      <c r="AV7879" s="6"/>
      <c r="AW7879" s="6"/>
      <c r="AX7879" s="6"/>
      <c r="AY7879" s="6"/>
      <c r="AZ7879" s="6"/>
      <c r="BA7879" s="6"/>
      <c r="BB7879" s="6"/>
      <c r="BC7879" s="6"/>
      <c r="BD7879" s="6"/>
      <c r="BE7879" s="6"/>
      <c r="BF7879" s="6"/>
      <c r="BG7879" s="6"/>
    </row>
    <row r="7880" spans="34:59" x14ac:dyDescent="0.25">
      <c r="AH7880" s="10"/>
      <c r="AI7880" s="6"/>
      <c r="AJ7880" s="10"/>
      <c r="AK7880" s="10"/>
      <c r="AL7880" s="10"/>
      <c r="AM7880" s="10"/>
      <c r="AN7880" s="10"/>
      <c r="AO7880" s="10"/>
      <c r="AP7880" s="10"/>
      <c r="AQ7880" s="10"/>
      <c r="AR7880" s="10"/>
      <c r="AS7880" s="10"/>
      <c r="AT7880" s="10"/>
      <c r="AU7880" s="10"/>
      <c r="AV7880" s="10"/>
      <c r="AW7880" s="10"/>
      <c r="AX7880" s="10"/>
      <c r="AY7880" s="10"/>
      <c r="AZ7880" s="10"/>
      <c r="BA7880" s="10"/>
      <c r="BB7880" s="10"/>
      <c r="BC7880" s="10"/>
      <c r="BD7880" s="10"/>
      <c r="BE7880" s="10"/>
      <c r="BF7880" s="10"/>
      <c r="BG7880" s="6"/>
    </row>
    <row r="7881" spans="34:59" x14ac:dyDescent="0.25">
      <c r="AH7881" s="6"/>
      <c r="AI7881" s="6"/>
      <c r="AJ7881" s="6"/>
      <c r="AK7881" s="6"/>
      <c r="AL7881" s="6"/>
      <c r="AM7881" s="6"/>
      <c r="AN7881" s="6"/>
      <c r="AO7881" s="6"/>
      <c r="AP7881" s="6"/>
      <c r="AQ7881" s="6"/>
      <c r="AR7881" s="6"/>
      <c r="AS7881" s="6"/>
      <c r="AT7881" s="6"/>
      <c r="AU7881" s="6"/>
      <c r="AV7881" s="6"/>
      <c r="AW7881" s="6"/>
      <c r="AX7881" s="6"/>
      <c r="AY7881" s="6"/>
      <c r="AZ7881" s="6"/>
      <c r="BA7881" s="6"/>
      <c r="BB7881" s="6"/>
      <c r="BC7881" s="6"/>
      <c r="BD7881" s="6"/>
      <c r="BE7881" s="6"/>
      <c r="BF7881" s="6"/>
      <c r="BG7881" s="10"/>
    </row>
    <row r="7882" spans="34:59" x14ac:dyDescent="0.25">
      <c r="AH7882" s="10"/>
      <c r="AI7882" s="6"/>
    </row>
    <row r="7883" spans="34:59" x14ac:dyDescent="0.25">
      <c r="AH7883" s="6"/>
      <c r="AI7883" s="6"/>
      <c r="AJ7883" s="6"/>
      <c r="AK7883" s="6"/>
      <c r="AL7883" s="6"/>
      <c r="AM7883" s="6"/>
      <c r="AN7883" s="6"/>
      <c r="AO7883" s="6"/>
      <c r="AP7883" s="6"/>
      <c r="AQ7883" s="6"/>
      <c r="AR7883" s="6"/>
      <c r="AS7883" s="6"/>
      <c r="AT7883" s="6"/>
      <c r="AU7883" s="6"/>
      <c r="AV7883" s="6"/>
      <c r="AW7883" s="6"/>
      <c r="AX7883" s="6"/>
      <c r="AY7883" s="6"/>
      <c r="AZ7883" s="6"/>
      <c r="BA7883" s="6"/>
      <c r="BB7883" s="6"/>
      <c r="BC7883" s="6"/>
      <c r="BD7883" s="6"/>
      <c r="BE7883" s="6"/>
      <c r="BF7883" s="6"/>
      <c r="BG7883" s="6"/>
    </row>
    <row r="7884" spans="34:59" x14ac:dyDescent="0.25">
      <c r="AH7884" s="10"/>
      <c r="AI7884" s="6"/>
      <c r="AJ7884" s="10"/>
      <c r="AK7884" s="10"/>
      <c r="AL7884" s="10"/>
      <c r="AM7884" s="10"/>
      <c r="AN7884" s="10"/>
      <c r="AO7884" s="10"/>
      <c r="AP7884" s="10"/>
      <c r="AQ7884" s="10"/>
      <c r="AR7884" s="10"/>
      <c r="AS7884" s="10"/>
      <c r="AT7884" s="10"/>
      <c r="AU7884" s="10"/>
      <c r="AV7884" s="10"/>
      <c r="AW7884" s="10"/>
      <c r="AX7884" s="10"/>
      <c r="AY7884" s="10"/>
      <c r="AZ7884" s="10"/>
      <c r="BA7884" s="10"/>
      <c r="BB7884" s="10"/>
      <c r="BC7884" s="10"/>
      <c r="BD7884" s="10"/>
      <c r="BE7884" s="10"/>
      <c r="BF7884" s="10"/>
      <c r="BG7884" s="6"/>
    </row>
    <row r="7885" spans="34:59" x14ac:dyDescent="0.25">
      <c r="AH7885" s="6"/>
      <c r="AI7885" s="6"/>
      <c r="AJ7885" s="6"/>
      <c r="AK7885" s="6"/>
      <c r="AL7885" s="6"/>
      <c r="AM7885" s="6"/>
      <c r="AN7885" s="6"/>
      <c r="AO7885" s="6"/>
      <c r="AP7885" s="6"/>
      <c r="AQ7885" s="6"/>
      <c r="AR7885" s="6"/>
      <c r="AS7885" s="6"/>
      <c r="AT7885" s="6"/>
      <c r="AU7885" s="6"/>
      <c r="AV7885" s="6"/>
      <c r="AW7885" s="6"/>
      <c r="AX7885" s="6"/>
      <c r="AY7885" s="6"/>
      <c r="AZ7885" s="6"/>
      <c r="BA7885" s="6"/>
      <c r="BB7885" s="6"/>
      <c r="BC7885" s="6"/>
      <c r="BD7885" s="6"/>
      <c r="BE7885" s="6"/>
      <c r="BF7885" s="6"/>
      <c r="BG7885" s="10"/>
    </row>
    <row r="7886" spans="34:59" x14ac:dyDescent="0.25">
      <c r="AH7886" s="10"/>
      <c r="AI7886" s="6"/>
    </row>
    <row r="7887" spans="34:59" x14ac:dyDescent="0.25">
      <c r="AH7887" s="6"/>
      <c r="AI7887" s="6"/>
      <c r="AJ7887" s="6"/>
      <c r="AK7887" s="6"/>
      <c r="AL7887" s="6"/>
      <c r="AM7887" s="6"/>
      <c r="AN7887" s="6"/>
      <c r="AO7887" s="6"/>
      <c r="AP7887" s="6"/>
      <c r="AQ7887" s="6"/>
      <c r="AR7887" s="6"/>
      <c r="AS7887" s="6"/>
      <c r="AT7887" s="6"/>
      <c r="AU7887" s="6"/>
      <c r="AV7887" s="6"/>
      <c r="AW7887" s="6"/>
      <c r="AX7887" s="6"/>
      <c r="AY7887" s="6"/>
      <c r="AZ7887" s="6"/>
      <c r="BA7887" s="6"/>
      <c r="BB7887" s="6"/>
      <c r="BC7887" s="6"/>
      <c r="BD7887" s="6"/>
      <c r="BE7887" s="6"/>
      <c r="BF7887" s="6"/>
      <c r="BG7887" s="6"/>
    </row>
    <row r="7888" spans="34:59" x14ac:dyDescent="0.25">
      <c r="AH7888" s="10"/>
      <c r="AI7888" s="6"/>
      <c r="AJ7888" s="10"/>
      <c r="AK7888" s="10"/>
      <c r="AL7888" s="10"/>
      <c r="AM7888" s="10"/>
      <c r="AN7888" s="10"/>
      <c r="AO7888" s="10"/>
      <c r="AP7888" s="10"/>
      <c r="AQ7888" s="10"/>
      <c r="AR7888" s="10"/>
      <c r="AS7888" s="10"/>
      <c r="AT7888" s="10"/>
      <c r="AU7888" s="10"/>
      <c r="AV7888" s="10"/>
      <c r="AW7888" s="10"/>
      <c r="AX7888" s="10"/>
      <c r="AY7888" s="10"/>
      <c r="AZ7888" s="10"/>
      <c r="BA7888" s="10"/>
      <c r="BB7888" s="10"/>
      <c r="BC7888" s="10"/>
      <c r="BD7888" s="10"/>
      <c r="BE7888" s="10"/>
      <c r="BF7888" s="10"/>
      <c r="BG7888" s="6"/>
    </row>
    <row r="7889" spans="34:59" x14ac:dyDescent="0.25">
      <c r="AH7889" s="6"/>
      <c r="AI7889" s="6"/>
      <c r="AJ7889" s="6"/>
      <c r="AK7889" s="6"/>
      <c r="AL7889" s="6"/>
      <c r="AM7889" s="6"/>
      <c r="AN7889" s="6"/>
      <c r="AO7889" s="6"/>
      <c r="AP7889" s="6"/>
      <c r="AQ7889" s="6"/>
      <c r="AR7889" s="6"/>
      <c r="AS7889" s="6"/>
      <c r="AT7889" s="6"/>
      <c r="AU7889" s="6"/>
      <c r="AV7889" s="6"/>
      <c r="AW7889" s="6"/>
      <c r="AX7889" s="6"/>
      <c r="AY7889" s="6"/>
      <c r="AZ7889" s="6"/>
      <c r="BA7889" s="6"/>
      <c r="BB7889" s="6"/>
      <c r="BC7889" s="6"/>
      <c r="BD7889" s="6"/>
      <c r="BE7889" s="6"/>
      <c r="BF7889" s="6"/>
      <c r="BG7889" s="10"/>
    </row>
    <row r="7890" spans="34:59" x14ac:dyDescent="0.25">
      <c r="AH7890" s="10"/>
      <c r="AI7890" s="6"/>
    </row>
    <row r="7891" spans="34:59" x14ac:dyDescent="0.25">
      <c r="AH7891" s="6"/>
      <c r="AI7891" s="6"/>
      <c r="AJ7891" s="6"/>
      <c r="AK7891" s="6"/>
      <c r="AL7891" s="6"/>
      <c r="AM7891" s="6"/>
      <c r="AN7891" s="6"/>
      <c r="AO7891" s="6"/>
      <c r="AP7891" s="6"/>
      <c r="AQ7891" s="6"/>
      <c r="AR7891" s="6"/>
      <c r="AS7891" s="6"/>
      <c r="AT7891" s="6"/>
      <c r="AU7891" s="6"/>
      <c r="AV7891" s="6"/>
      <c r="AW7891" s="6"/>
      <c r="AX7891" s="6"/>
      <c r="AY7891" s="6"/>
      <c r="AZ7891" s="6"/>
      <c r="BA7891" s="6"/>
      <c r="BB7891" s="6"/>
      <c r="BC7891" s="6"/>
      <c r="BD7891" s="6"/>
      <c r="BE7891" s="6"/>
      <c r="BF7891" s="6"/>
      <c r="BG7891" s="6"/>
    </row>
    <row r="7892" spans="34:59" x14ac:dyDescent="0.25">
      <c r="AH7892" s="10"/>
      <c r="AI7892" s="6"/>
      <c r="AJ7892" s="10"/>
      <c r="AK7892" s="10"/>
      <c r="AL7892" s="10"/>
      <c r="AM7892" s="10"/>
      <c r="AN7892" s="10"/>
      <c r="AO7892" s="10"/>
      <c r="AP7892" s="10"/>
      <c r="AQ7892" s="10"/>
      <c r="AR7892" s="10"/>
      <c r="AS7892" s="10"/>
      <c r="AT7892" s="10"/>
      <c r="AU7892" s="10"/>
      <c r="AV7892" s="10"/>
      <c r="AW7892" s="10"/>
      <c r="AX7892" s="10"/>
      <c r="AY7892" s="10"/>
      <c r="AZ7892" s="10"/>
      <c r="BA7892" s="10"/>
      <c r="BB7892" s="10"/>
      <c r="BC7892" s="10"/>
      <c r="BD7892" s="10"/>
      <c r="BE7892" s="10"/>
      <c r="BF7892" s="10"/>
      <c r="BG7892" s="6"/>
    </row>
    <row r="7893" spans="34:59" x14ac:dyDescent="0.25">
      <c r="AH7893" s="6"/>
      <c r="AI7893" s="6"/>
      <c r="AJ7893" s="6"/>
      <c r="AK7893" s="6"/>
      <c r="AL7893" s="6"/>
      <c r="AM7893" s="6"/>
      <c r="AN7893" s="6"/>
      <c r="AO7893" s="6"/>
      <c r="AP7893" s="6"/>
      <c r="AQ7893" s="6"/>
      <c r="AR7893" s="6"/>
      <c r="AS7893" s="6"/>
      <c r="AT7893" s="6"/>
      <c r="AU7893" s="6"/>
      <c r="AV7893" s="6"/>
      <c r="AW7893" s="6"/>
      <c r="AX7893" s="6"/>
      <c r="AY7893" s="6"/>
      <c r="AZ7893" s="6"/>
      <c r="BA7893" s="6"/>
      <c r="BB7893" s="6"/>
      <c r="BC7893" s="6"/>
      <c r="BD7893" s="6"/>
      <c r="BE7893" s="6"/>
      <c r="BF7893" s="6"/>
      <c r="BG7893" s="10"/>
    </row>
    <row r="7894" spans="34:59" x14ac:dyDescent="0.25">
      <c r="AH7894" s="10"/>
      <c r="AI7894" s="6"/>
    </row>
    <row r="7895" spans="34:59" x14ac:dyDescent="0.25">
      <c r="AH7895" s="6"/>
      <c r="AI7895" s="6"/>
      <c r="AJ7895" s="6"/>
      <c r="AK7895" s="6"/>
      <c r="AL7895" s="6"/>
      <c r="AM7895" s="6"/>
      <c r="AN7895" s="6"/>
      <c r="AO7895" s="6"/>
      <c r="AP7895" s="6"/>
      <c r="AQ7895" s="6"/>
      <c r="AR7895" s="6"/>
      <c r="AS7895" s="6"/>
      <c r="AT7895" s="6"/>
      <c r="AU7895" s="6"/>
      <c r="AV7895" s="6"/>
      <c r="AW7895" s="6"/>
      <c r="AX7895" s="6"/>
      <c r="AY7895" s="6"/>
      <c r="AZ7895" s="6"/>
      <c r="BA7895" s="6"/>
      <c r="BB7895" s="6"/>
      <c r="BC7895" s="6"/>
      <c r="BD7895" s="6"/>
      <c r="BE7895" s="6"/>
      <c r="BF7895" s="6"/>
      <c r="BG7895" s="6"/>
    </row>
    <row r="7896" spans="34:59" x14ac:dyDescent="0.25">
      <c r="AH7896" s="10"/>
      <c r="AI7896" s="6"/>
      <c r="AJ7896" s="10"/>
      <c r="AK7896" s="10"/>
      <c r="AL7896" s="10"/>
      <c r="AM7896" s="10"/>
      <c r="AN7896" s="10"/>
      <c r="AO7896" s="10"/>
      <c r="AP7896" s="10"/>
      <c r="AQ7896" s="10"/>
      <c r="AR7896" s="10"/>
      <c r="AS7896" s="10"/>
      <c r="AT7896" s="10"/>
      <c r="AU7896" s="10"/>
      <c r="AV7896" s="10"/>
      <c r="AW7896" s="10"/>
      <c r="AX7896" s="10"/>
      <c r="AY7896" s="10"/>
      <c r="AZ7896" s="10"/>
      <c r="BA7896" s="10"/>
      <c r="BB7896" s="10"/>
      <c r="BC7896" s="10"/>
      <c r="BD7896" s="10"/>
      <c r="BE7896" s="10"/>
      <c r="BF7896" s="10"/>
      <c r="BG7896" s="6"/>
    </row>
    <row r="7897" spans="34:59" x14ac:dyDescent="0.25">
      <c r="AH7897" s="6"/>
      <c r="AI7897" s="6"/>
      <c r="AJ7897" s="6"/>
      <c r="AK7897" s="6"/>
      <c r="AL7897" s="6"/>
      <c r="AM7897" s="6"/>
      <c r="AN7897" s="6"/>
      <c r="AO7897" s="6"/>
      <c r="AP7897" s="6"/>
      <c r="AQ7897" s="6"/>
      <c r="AR7897" s="6"/>
      <c r="AS7897" s="6"/>
      <c r="AT7897" s="6"/>
      <c r="AU7897" s="6"/>
      <c r="AV7897" s="6"/>
      <c r="AW7897" s="6"/>
      <c r="AX7897" s="6"/>
      <c r="AY7897" s="6"/>
      <c r="AZ7897" s="6"/>
      <c r="BA7897" s="6"/>
      <c r="BB7897" s="6"/>
      <c r="BC7897" s="6"/>
      <c r="BD7897" s="6"/>
      <c r="BE7897" s="6"/>
      <c r="BF7897" s="6"/>
      <c r="BG7897" s="10"/>
    </row>
    <row r="7898" spans="34:59" x14ac:dyDescent="0.25">
      <c r="AH7898" s="10"/>
      <c r="AI7898" s="6"/>
    </row>
    <row r="7899" spans="34:59" x14ac:dyDescent="0.25">
      <c r="AH7899" s="6"/>
      <c r="AI7899" s="6"/>
      <c r="AJ7899" s="6"/>
      <c r="AK7899" s="6"/>
      <c r="AL7899" s="6"/>
      <c r="AM7899" s="6"/>
      <c r="AN7899" s="6"/>
      <c r="AO7899" s="6"/>
      <c r="AP7899" s="6"/>
      <c r="AQ7899" s="6"/>
      <c r="AR7899" s="6"/>
      <c r="AS7899" s="6"/>
      <c r="AT7899" s="6"/>
      <c r="AU7899" s="6"/>
      <c r="AV7899" s="6"/>
      <c r="AW7899" s="6"/>
      <c r="AX7899" s="6"/>
      <c r="AY7899" s="6"/>
      <c r="AZ7899" s="6"/>
      <c r="BA7899" s="6"/>
      <c r="BB7899" s="6"/>
      <c r="BC7899" s="6"/>
      <c r="BD7899" s="6"/>
      <c r="BE7899" s="6"/>
      <c r="BF7899" s="6"/>
      <c r="BG7899" s="6"/>
    </row>
    <row r="7900" spans="34:59" x14ac:dyDescent="0.25">
      <c r="AH7900" s="10"/>
      <c r="AI7900" s="6"/>
      <c r="AJ7900" s="10"/>
      <c r="AK7900" s="10"/>
      <c r="AL7900" s="10"/>
      <c r="AM7900" s="10"/>
      <c r="AN7900" s="10"/>
      <c r="AO7900" s="10"/>
      <c r="AP7900" s="10"/>
      <c r="AQ7900" s="10"/>
      <c r="AR7900" s="10"/>
      <c r="AS7900" s="10"/>
      <c r="AT7900" s="10"/>
      <c r="AU7900" s="10"/>
      <c r="AV7900" s="10"/>
      <c r="AW7900" s="10"/>
      <c r="AX7900" s="10"/>
      <c r="AY7900" s="10"/>
      <c r="AZ7900" s="10"/>
      <c r="BA7900" s="10"/>
      <c r="BB7900" s="10"/>
      <c r="BC7900" s="10"/>
      <c r="BD7900" s="10"/>
      <c r="BE7900" s="10"/>
      <c r="BF7900" s="10"/>
      <c r="BG7900" s="6"/>
    </row>
    <row r="7901" spans="34:59" x14ac:dyDescent="0.25">
      <c r="AH7901" s="6"/>
      <c r="AI7901" s="6"/>
      <c r="AJ7901" s="6"/>
      <c r="AK7901" s="6"/>
      <c r="AL7901" s="6"/>
      <c r="AM7901" s="6"/>
      <c r="AN7901" s="6"/>
      <c r="AO7901" s="6"/>
      <c r="AP7901" s="6"/>
      <c r="AQ7901" s="6"/>
      <c r="AR7901" s="6"/>
      <c r="AS7901" s="6"/>
      <c r="AT7901" s="6"/>
      <c r="AU7901" s="6"/>
      <c r="AV7901" s="6"/>
      <c r="AW7901" s="6"/>
      <c r="AX7901" s="6"/>
      <c r="AY7901" s="6"/>
      <c r="AZ7901" s="6"/>
      <c r="BA7901" s="6"/>
      <c r="BB7901" s="6"/>
      <c r="BC7901" s="6"/>
      <c r="BD7901" s="6"/>
      <c r="BE7901" s="6"/>
      <c r="BF7901" s="6"/>
      <c r="BG7901" s="10"/>
    </row>
    <row r="7902" spans="34:59" x14ac:dyDescent="0.25">
      <c r="AH7902" s="10"/>
      <c r="AI7902" s="6"/>
    </row>
    <row r="7903" spans="34:59" x14ac:dyDescent="0.25">
      <c r="AH7903" s="6"/>
      <c r="AI7903" s="6"/>
      <c r="AJ7903" s="6"/>
      <c r="AK7903" s="6"/>
      <c r="AL7903" s="6"/>
      <c r="AM7903" s="6"/>
      <c r="AN7903" s="6"/>
      <c r="AO7903" s="6"/>
      <c r="AP7903" s="6"/>
      <c r="AQ7903" s="6"/>
      <c r="AR7903" s="6"/>
      <c r="AS7903" s="6"/>
      <c r="AT7903" s="6"/>
      <c r="AU7903" s="6"/>
      <c r="AV7903" s="6"/>
      <c r="AW7903" s="6"/>
      <c r="AX7903" s="6"/>
      <c r="AY7903" s="6"/>
      <c r="AZ7903" s="6"/>
      <c r="BA7903" s="6"/>
      <c r="BB7903" s="6"/>
      <c r="BC7903" s="6"/>
      <c r="BD7903" s="6"/>
      <c r="BE7903" s="6"/>
      <c r="BF7903" s="6"/>
      <c r="BG7903" s="6"/>
    </row>
    <row r="7904" spans="34:59" x14ac:dyDescent="0.25">
      <c r="AH7904" s="10"/>
      <c r="AI7904" s="6"/>
      <c r="AJ7904" s="10"/>
      <c r="AK7904" s="10"/>
      <c r="AL7904" s="10"/>
      <c r="AM7904" s="10"/>
      <c r="AN7904" s="10"/>
      <c r="AO7904" s="10"/>
      <c r="AP7904" s="10"/>
      <c r="AQ7904" s="10"/>
      <c r="AR7904" s="10"/>
      <c r="AS7904" s="10"/>
      <c r="AT7904" s="10"/>
      <c r="AU7904" s="10"/>
      <c r="AV7904" s="10"/>
      <c r="AW7904" s="10"/>
      <c r="AX7904" s="10"/>
      <c r="AY7904" s="10"/>
      <c r="AZ7904" s="10"/>
      <c r="BA7904" s="10"/>
      <c r="BB7904" s="10"/>
      <c r="BC7904" s="10"/>
      <c r="BD7904" s="10"/>
      <c r="BE7904" s="10"/>
      <c r="BF7904" s="10"/>
      <c r="BG7904" s="6"/>
    </row>
    <row r="7905" spans="34:59" x14ac:dyDescent="0.25">
      <c r="AH7905" s="6"/>
      <c r="AI7905" s="6"/>
      <c r="AJ7905" s="6"/>
      <c r="AK7905" s="6"/>
      <c r="AL7905" s="6"/>
      <c r="AM7905" s="6"/>
      <c r="AN7905" s="6"/>
      <c r="AO7905" s="6"/>
      <c r="AP7905" s="6"/>
      <c r="AQ7905" s="6"/>
      <c r="AR7905" s="6"/>
      <c r="AS7905" s="6"/>
      <c r="AT7905" s="6"/>
      <c r="AU7905" s="6"/>
      <c r="AV7905" s="6"/>
      <c r="AW7905" s="6"/>
      <c r="AX7905" s="6"/>
      <c r="AY7905" s="6"/>
      <c r="AZ7905" s="6"/>
      <c r="BA7905" s="6"/>
      <c r="BB7905" s="6"/>
      <c r="BC7905" s="6"/>
      <c r="BD7905" s="6"/>
      <c r="BE7905" s="6"/>
      <c r="BF7905" s="6"/>
      <c r="BG7905" s="10"/>
    </row>
    <row r="7906" spans="34:59" x14ac:dyDescent="0.25">
      <c r="AH7906" s="10"/>
      <c r="AI7906" s="6"/>
    </row>
    <row r="7907" spans="34:59" x14ac:dyDescent="0.25">
      <c r="AH7907" s="6"/>
      <c r="AI7907" s="6"/>
      <c r="AJ7907" s="6"/>
      <c r="AK7907" s="6"/>
      <c r="AL7907" s="6"/>
      <c r="AM7907" s="6"/>
      <c r="AN7907" s="6"/>
      <c r="AO7907" s="6"/>
      <c r="AP7907" s="6"/>
      <c r="AQ7907" s="6"/>
      <c r="AR7907" s="6"/>
      <c r="AS7907" s="6"/>
      <c r="AT7907" s="6"/>
      <c r="AU7907" s="6"/>
      <c r="AV7907" s="6"/>
      <c r="AW7907" s="6"/>
      <c r="AX7907" s="6"/>
      <c r="AY7907" s="6"/>
      <c r="AZ7907" s="6"/>
      <c r="BA7907" s="6"/>
      <c r="BB7907" s="6"/>
      <c r="BC7907" s="6"/>
      <c r="BD7907" s="6"/>
      <c r="BE7907" s="6"/>
      <c r="BF7907" s="6"/>
      <c r="BG7907" s="6"/>
    </row>
    <row r="7908" spans="34:59" x14ac:dyDescent="0.25">
      <c r="AH7908" s="10"/>
      <c r="AI7908" s="6"/>
      <c r="AJ7908" s="10"/>
      <c r="AK7908" s="10"/>
      <c r="AL7908" s="10"/>
      <c r="AM7908" s="10"/>
      <c r="AN7908" s="10"/>
      <c r="AO7908" s="10"/>
      <c r="AP7908" s="10"/>
      <c r="AQ7908" s="10"/>
      <c r="AR7908" s="10"/>
      <c r="AS7908" s="10"/>
      <c r="AT7908" s="10"/>
      <c r="AU7908" s="10"/>
      <c r="AV7908" s="10"/>
      <c r="AW7908" s="10"/>
      <c r="AX7908" s="10"/>
      <c r="AY7908" s="10"/>
      <c r="AZ7908" s="10"/>
      <c r="BA7908" s="10"/>
      <c r="BB7908" s="10"/>
      <c r="BC7908" s="10"/>
      <c r="BD7908" s="10"/>
      <c r="BE7908" s="10"/>
      <c r="BF7908" s="10"/>
      <c r="BG7908" s="6"/>
    </row>
    <row r="7909" spans="34:59" x14ac:dyDescent="0.25">
      <c r="AH7909" s="6"/>
      <c r="AI7909" s="6"/>
      <c r="AJ7909" s="6"/>
      <c r="AK7909" s="6"/>
      <c r="AL7909" s="6"/>
      <c r="AM7909" s="6"/>
      <c r="AN7909" s="6"/>
      <c r="AO7909" s="6"/>
      <c r="AP7909" s="6"/>
      <c r="AQ7909" s="6"/>
      <c r="AR7909" s="6"/>
      <c r="AS7909" s="6"/>
      <c r="AT7909" s="6"/>
      <c r="AU7909" s="6"/>
      <c r="AV7909" s="6"/>
      <c r="AW7909" s="6"/>
      <c r="AX7909" s="6"/>
      <c r="AY7909" s="6"/>
      <c r="AZ7909" s="6"/>
      <c r="BA7909" s="6"/>
      <c r="BB7909" s="6"/>
      <c r="BC7909" s="6"/>
      <c r="BD7909" s="6"/>
      <c r="BE7909" s="6"/>
      <c r="BF7909" s="6"/>
      <c r="BG7909" s="10"/>
    </row>
    <row r="7910" spans="34:59" x14ac:dyDescent="0.25">
      <c r="AH7910" s="10"/>
      <c r="AI7910" s="6"/>
    </row>
    <row r="7911" spans="34:59" x14ac:dyDescent="0.25">
      <c r="AH7911" s="6"/>
      <c r="AI7911" s="6"/>
      <c r="AJ7911" s="6"/>
      <c r="AK7911" s="6"/>
      <c r="AL7911" s="6"/>
      <c r="AM7911" s="6"/>
      <c r="AN7911" s="6"/>
      <c r="AO7911" s="6"/>
      <c r="AP7911" s="6"/>
      <c r="AQ7911" s="6"/>
      <c r="AR7911" s="6"/>
      <c r="AS7911" s="6"/>
      <c r="AT7911" s="6"/>
      <c r="AU7911" s="6"/>
      <c r="AV7911" s="6"/>
      <c r="AW7911" s="6"/>
      <c r="AX7911" s="6"/>
      <c r="AY7911" s="6"/>
      <c r="AZ7911" s="6"/>
      <c r="BA7911" s="6"/>
      <c r="BB7911" s="6"/>
      <c r="BC7911" s="6"/>
      <c r="BD7911" s="6"/>
      <c r="BE7911" s="6"/>
      <c r="BF7911" s="6"/>
      <c r="BG7911" s="6"/>
    </row>
    <row r="7912" spans="34:59" x14ac:dyDescent="0.25">
      <c r="AH7912" s="10"/>
      <c r="AI7912" s="6"/>
      <c r="AJ7912" s="10"/>
      <c r="AK7912" s="10"/>
      <c r="AL7912" s="10"/>
      <c r="AM7912" s="10"/>
      <c r="AN7912" s="10"/>
      <c r="AO7912" s="10"/>
      <c r="AP7912" s="10"/>
      <c r="AQ7912" s="10"/>
      <c r="AR7912" s="10"/>
      <c r="AS7912" s="10"/>
      <c r="AT7912" s="10"/>
      <c r="AU7912" s="10"/>
      <c r="AV7912" s="10"/>
      <c r="AW7912" s="10"/>
      <c r="AX7912" s="10"/>
      <c r="AY7912" s="10"/>
      <c r="AZ7912" s="10"/>
      <c r="BA7912" s="10"/>
      <c r="BB7912" s="10"/>
      <c r="BC7912" s="10"/>
      <c r="BD7912" s="10"/>
      <c r="BE7912" s="10"/>
      <c r="BF7912" s="10"/>
      <c r="BG7912" s="6"/>
    </row>
    <row r="7913" spans="34:59" x14ac:dyDescent="0.25">
      <c r="AH7913" s="6"/>
      <c r="AI7913" s="6"/>
      <c r="AJ7913" s="6"/>
      <c r="AK7913" s="6"/>
      <c r="AL7913" s="6"/>
      <c r="AM7913" s="6"/>
      <c r="AN7913" s="6"/>
      <c r="AO7913" s="6"/>
      <c r="AP7913" s="6"/>
      <c r="AQ7913" s="6"/>
      <c r="AR7913" s="6"/>
      <c r="AS7913" s="6"/>
      <c r="AT7913" s="6"/>
      <c r="AU7913" s="6"/>
      <c r="AV7913" s="6"/>
      <c r="AW7913" s="6"/>
      <c r="AX7913" s="6"/>
      <c r="AY7913" s="6"/>
      <c r="AZ7913" s="6"/>
      <c r="BA7913" s="6"/>
      <c r="BB7913" s="6"/>
      <c r="BC7913" s="6"/>
      <c r="BD7913" s="6"/>
      <c r="BE7913" s="6"/>
      <c r="BF7913" s="6"/>
      <c r="BG7913" s="10"/>
    </row>
    <row r="7914" spans="34:59" x14ac:dyDescent="0.25">
      <c r="AH7914" s="10"/>
      <c r="AI7914" s="6"/>
    </row>
    <row r="7915" spans="34:59" x14ac:dyDescent="0.25">
      <c r="AH7915" s="6"/>
      <c r="AI7915" s="6"/>
      <c r="AJ7915" s="6"/>
      <c r="AK7915" s="6"/>
      <c r="AL7915" s="6"/>
      <c r="AM7915" s="6"/>
      <c r="AN7915" s="6"/>
      <c r="AO7915" s="6"/>
      <c r="AP7915" s="6"/>
      <c r="AQ7915" s="6"/>
      <c r="AR7915" s="6"/>
      <c r="AS7915" s="6"/>
      <c r="AT7915" s="6"/>
      <c r="AU7915" s="6"/>
      <c r="AV7915" s="6"/>
      <c r="AW7915" s="6"/>
      <c r="AX7915" s="6"/>
      <c r="AY7915" s="6"/>
      <c r="AZ7915" s="6"/>
      <c r="BA7915" s="6"/>
      <c r="BB7915" s="6"/>
      <c r="BC7915" s="6"/>
      <c r="BD7915" s="6"/>
      <c r="BE7915" s="6"/>
      <c r="BF7915" s="6"/>
      <c r="BG7915" s="6"/>
    </row>
    <row r="7916" spans="34:59" x14ac:dyDescent="0.25">
      <c r="AH7916" s="10"/>
      <c r="AI7916" s="6"/>
      <c r="AJ7916" s="10"/>
      <c r="AK7916" s="10"/>
      <c r="AL7916" s="10"/>
      <c r="AM7916" s="10"/>
      <c r="AN7916" s="10"/>
      <c r="AO7916" s="10"/>
      <c r="AP7916" s="10"/>
      <c r="AQ7916" s="10"/>
      <c r="AR7916" s="10"/>
      <c r="AS7916" s="10"/>
      <c r="AT7916" s="10"/>
      <c r="AU7916" s="10"/>
      <c r="AV7916" s="10"/>
      <c r="AW7916" s="10"/>
      <c r="AX7916" s="10"/>
      <c r="AY7916" s="10"/>
      <c r="AZ7916" s="10"/>
      <c r="BA7916" s="10"/>
      <c r="BB7916" s="10"/>
      <c r="BC7916" s="10"/>
      <c r="BD7916" s="10"/>
      <c r="BE7916" s="10"/>
      <c r="BF7916" s="10"/>
      <c r="BG7916" s="6"/>
    </row>
    <row r="7917" spans="34:59" x14ac:dyDescent="0.25">
      <c r="AH7917" s="6"/>
      <c r="AI7917" s="6"/>
      <c r="AJ7917" s="6"/>
      <c r="AK7917" s="6"/>
      <c r="AL7917" s="6"/>
      <c r="AM7917" s="6"/>
      <c r="AN7917" s="6"/>
      <c r="AO7917" s="6"/>
      <c r="AP7917" s="6"/>
      <c r="AQ7917" s="6"/>
      <c r="AR7917" s="6"/>
      <c r="AS7917" s="6"/>
      <c r="AT7917" s="6"/>
      <c r="AU7917" s="6"/>
      <c r="AV7917" s="6"/>
      <c r="AW7917" s="6"/>
      <c r="AX7917" s="6"/>
      <c r="AY7917" s="6"/>
      <c r="AZ7917" s="6"/>
      <c r="BA7917" s="6"/>
      <c r="BB7917" s="6"/>
      <c r="BC7917" s="6"/>
      <c r="BD7917" s="6"/>
      <c r="BE7917" s="6"/>
      <c r="BF7917" s="6"/>
      <c r="BG7917" s="10"/>
    </row>
    <row r="7918" spans="34:59" x14ac:dyDescent="0.25">
      <c r="AH7918" s="10"/>
      <c r="AI7918" s="6"/>
    </row>
    <row r="7919" spans="34:59" x14ac:dyDescent="0.25">
      <c r="AH7919" s="6"/>
      <c r="AI7919" s="6"/>
      <c r="AJ7919" s="6"/>
      <c r="AK7919" s="6"/>
      <c r="AL7919" s="6"/>
      <c r="AM7919" s="6"/>
      <c r="AN7919" s="6"/>
      <c r="AO7919" s="6"/>
      <c r="AP7919" s="6"/>
      <c r="AQ7919" s="6"/>
      <c r="AR7919" s="6"/>
      <c r="AS7919" s="6"/>
      <c r="AT7919" s="6"/>
      <c r="AU7919" s="6"/>
      <c r="AV7919" s="6"/>
      <c r="AW7919" s="6"/>
      <c r="AX7919" s="6"/>
      <c r="AY7919" s="6"/>
      <c r="AZ7919" s="6"/>
      <c r="BA7919" s="6"/>
      <c r="BB7919" s="6"/>
      <c r="BC7919" s="6"/>
      <c r="BD7919" s="6"/>
      <c r="BE7919" s="6"/>
      <c r="BF7919" s="6"/>
      <c r="BG7919" s="6"/>
    </row>
    <row r="7920" spans="34:59" x14ac:dyDescent="0.25">
      <c r="AH7920" s="10"/>
      <c r="AI7920" s="6"/>
      <c r="AJ7920" s="10"/>
      <c r="AK7920" s="10"/>
      <c r="AL7920" s="10"/>
      <c r="AM7920" s="10"/>
      <c r="AN7920" s="10"/>
      <c r="AO7920" s="10"/>
      <c r="AP7920" s="10"/>
      <c r="AQ7920" s="10"/>
      <c r="AR7920" s="10"/>
      <c r="AS7920" s="10"/>
      <c r="AT7920" s="10"/>
      <c r="AU7920" s="10"/>
      <c r="AV7920" s="10"/>
      <c r="AW7920" s="10"/>
      <c r="AX7920" s="10"/>
      <c r="AY7920" s="10"/>
      <c r="AZ7920" s="10"/>
      <c r="BA7920" s="10"/>
      <c r="BB7920" s="10"/>
      <c r="BC7920" s="10"/>
      <c r="BD7920" s="10"/>
      <c r="BE7920" s="10"/>
      <c r="BF7920" s="10"/>
      <c r="BG7920" s="6"/>
    </row>
    <row r="7921" spans="34:59" x14ac:dyDescent="0.25">
      <c r="AH7921" s="6"/>
      <c r="AI7921" s="6"/>
      <c r="AJ7921" s="6"/>
      <c r="AK7921" s="6"/>
      <c r="AL7921" s="6"/>
      <c r="AM7921" s="6"/>
      <c r="AN7921" s="6"/>
      <c r="AO7921" s="6"/>
      <c r="AP7921" s="6"/>
      <c r="AQ7921" s="6"/>
      <c r="AR7921" s="6"/>
      <c r="AS7921" s="6"/>
      <c r="AT7921" s="6"/>
      <c r="AU7921" s="6"/>
      <c r="AV7921" s="6"/>
      <c r="AW7921" s="6"/>
      <c r="AX7921" s="6"/>
      <c r="AY7921" s="6"/>
      <c r="AZ7921" s="6"/>
      <c r="BA7921" s="6"/>
      <c r="BB7921" s="6"/>
      <c r="BC7921" s="6"/>
      <c r="BD7921" s="6"/>
      <c r="BE7921" s="6"/>
      <c r="BF7921" s="6"/>
      <c r="BG7921" s="10"/>
    </row>
    <row r="7922" spans="34:59" x14ac:dyDescent="0.25">
      <c r="AH7922" s="10"/>
      <c r="AI7922" s="6"/>
    </row>
    <row r="7923" spans="34:59" x14ac:dyDescent="0.25">
      <c r="AH7923" s="6"/>
      <c r="AI7923" s="6"/>
      <c r="AJ7923" s="6"/>
      <c r="AK7923" s="6"/>
      <c r="AL7923" s="6"/>
      <c r="AM7923" s="6"/>
      <c r="AN7923" s="6"/>
      <c r="AO7923" s="6"/>
      <c r="AP7923" s="6"/>
      <c r="AQ7923" s="6"/>
      <c r="AR7923" s="6"/>
      <c r="AS7923" s="6"/>
      <c r="AT7923" s="6"/>
      <c r="AU7923" s="6"/>
      <c r="AV7923" s="6"/>
      <c r="AW7923" s="6"/>
      <c r="AX7923" s="6"/>
      <c r="AY7923" s="6"/>
      <c r="AZ7923" s="6"/>
      <c r="BA7923" s="6"/>
      <c r="BB7923" s="6"/>
      <c r="BC7923" s="6"/>
      <c r="BD7923" s="6"/>
      <c r="BE7923" s="6"/>
      <c r="BF7923" s="6"/>
      <c r="BG7923" s="6"/>
    </row>
    <row r="7924" spans="34:59" x14ac:dyDescent="0.25">
      <c r="AH7924" s="10"/>
      <c r="AI7924" s="6"/>
      <c r="AJ7924" s="10"/>
      <c r="AK7924" s="10"/>
      <c r="AL7924" s="10"/>
      <c r="AM7924" s="10"/>
      <c r="AN7924" s="10"/>
      <c r="AO7924" s="10"/>
      <c r="AP7924" s="10"/>
      <c r="AQ7924" s="10"/>
      <c r="AR7924" s="10"/>
      <c r="AS7924" s="10"/>
      <c r="AT7924" s="10"/>
      <c r="AU7924" s="10"/>
      <c r="AV7924" s="10"/>
      <c r="AW7924" s="10"/>
      <c r="AX7924" s="10"/>
      <c r="AY7924" s="10"/>
      <c r="AZ7924" s="10"/>
      <c r="BA7924" s="10"/>
      <c r="BB7924" s="10"/>
      <c r="BC7924" s="10"/>
      <c r="BD7924" s="10"/>
      <c r="BE7924" s="10"/>
      <c r="BF7924" s="10"/>
      <c r="BG7924" s="6"/>
    </row>
    <row r="7925" spans="34:59" x14ac:dyDescent="0.25">
      <c r="AH7925" s="6"/>
      <c r="AI7925" s="6"/>
      <c r="AJ7925" s="6"/>
      <c r="AK7925" s="6"/>
      <c r="AL7925" s="6"/>
      <c r="AM7925" s="6"/>
      <c r="AN7925" s="6"/>
      <c r="AO7925" s="6"/>
      <c r="AP7925" s="6"/>
      <c r="AQ7925" s="6"/>
      <c r="AR7925" s="6"/>
      <c r="AS7925" s="6"/>
      <c r="AT7925" s="6"/>
      <c r="AU7925" s="6"/>
      <c r="AV7925" s="6"/>
      <c r="AW7925" s="6"/>
      <c r="AX7925" s="6"/>
      <c r="AY7925" s="6"/>
      <c r="AZ7925" s="6"/>
      <c r="BA7925" s="6"/>
      <c r="BB7925" s="6"/>
      <c r="BC7925" s="6"/>
      <c r="BD7925" s="6"/>
      <c r="BE7925" s="6"/>
      <c r="BF7925" s="6"/>
      <c r="BG7925" s="10"/>
    </row>
    <row r="7926" spans="34:59" x14ac:dyDescent="0.25">
      <c r="AH7926" s="10"/>
      <c r="AI7926" s="6"/>
    </row>
    <row r="7927" spans="34:59" x14ac:dyDescent="0.25">
      <c r="AH7927" s="6"/>
      <c r="AI7927" s="6"/>
      <c r="AJ7927" s="6"/>
      <c r="AK7927" s="6"/>
      <c r="AL7927" s="6"/>
      <c r="AM7927" s="6"/>
      <c r="AN7927" s="6"/>
      <c r="AO7927" s="6"/>
      <c r="AP7927" s="6"/>
      <c r="AQ7927" s="6"/>
      <c r="AR7927" s="6"/>
      <c r="AS7927" s="6"/>
      <c r="AT7927" s="6"/>
      <c r="AU7927" s="6"/>
      <c r="AV7927" s="6"/>
      <c r="AW7927" s="6"/>
      <c r="AX7927" s="6"/>
      <c r="AY7927" s="6"/>
      <c r="AZ7927" s="6"/>
      <c r="BA7927" s="6"/>
      <c r="BB7927" s="6"/>
      <c r="BC7927" s="6"/>
      <c r="BD7927" s="6"/>
      <c r="BE7927" s="6"/>
      <c r="BF7927" s="6"/>
      <c r="BG7927" s="6"/>
    </row>
    <row r="7928" spans="34:59" x14ac:dyDescent="0.25">
      <c r="AH7928" s="10"/>
      <c r="AI7928" s="6"/>
      <c r="AJ7928" s="10"/>
      <c r="AK7928" s="10"/>
      <c r="AL7928" s="10"/>
      <c r="AM7928" s="10"/>
      <c r="AN7928" s="10"/>
      <c r="AO7928" s="10"/>
      <c r="AP7928" s="10"/>
      <c r="AQ7928" s="10"/>
      <c r="AR7928" s="10"/>
      <c r="AS7928" s="10"/>
      <c r="AT7928" s="10"/>
      <c r="AU7928" s="10"/>
      <c r="AV7928" s="10"/>
      <c r="AW7928" s="10"/>
      <c r="AX7928" s="10"/>
      <c r="AY7928" s="10"/>
      <c r="AZ7928" s="10"/>
      <c r="BA7928" s="10"/>
      <c r="BB7928" s="10"/>
      <c r="BC7928" s="10"/>
      <c r="BD7928" s="10"/>
      <c r="BE7928" s="10"/>
      <c r="BF7928" s="10"/>
      <c r="BG7928" s="6"/>
    </row>
    <row r="7929" spans="34:59" x14ac:dyDescent="0.25">
      <c r="AH7929" s="6"/>
      <c r="AI7929" s="6"/>
      <c r="AJ7929" s="6"/>
      <c r="AK7929" s="6"/>
      <c r="AL7929" s="6"/>
      <c r="AM7929" s="6"/>
      <c r="AN7929" s="6"/>
      <c r="AO7929" s="6"/>
      <c r="AP7929" s="6"/>
      <c r="AQ7929" s="6"/>
      <c r="AR7929" s="6"/>
      <c r="AS7929" s="6"/>
      <c r="AT7929" s="6"/>
      <c r="AU7929" s="6"/>
      <c r="AV7929" s="6"/>
      <c r="AW7929" s="6"/>
      <c r="AX7929" s="6"/>
      <c r="AY7929" s="6"/>
      <c r="AZ7929" s="6"/>
      <c r="BA7929" s="6"/>
      <c r="BB7929" s="6"/>
      <c r="BC7929" s="6"/>
      <c r="BD7929" s="6"/>
      <c r="BE7929" s="6"/>
      <c r="BF7929" s="6"/>
      <c r="BG7929" s="10"/>
    </row>
    <row r="7930" spans="34:59" x14ac:dyDescent="0.25">
      <c r="AH7930" s="10"/>
      <c r="AI7930" s="6"/>
    </row>
    <row r="7931" spans="34:59" x14ac:dyDescent="0.25">
      <c r="AH7931" s="6"/>
      <c r="AI7931" s="6"/>
      <c r="AJ7931" s="6"/>
      <c r="AK7931" s="6"/>
      <c r="AL7931" s="6"/>
      <c r="AM7931" s="6"/>
      <c r="AN7931" s="6"/>
      <c r="AO7931" s="6"/>
      <c r="AP7931" s="6"/>
      <c r="AQ7931" s="6"/>
      <c r="AR7931" s="6"/>
      <c r="AS7931" s="6"/>
      <c r="AT7931" s="6"/>
      <c r="AU7931" s="6"/>
      <c r="AV7931" s="6"/>
      <c r="AW7931" s="6"/>
      <c r="AX7931" s="6"/>
      <c r="AY7931" s="6"/>
      <c r="AZ7931" s="6"/>
      <c r="BA7931" s="6"/>
      <c r="BB7931" s="6"/>
      <c r="BC7931" s="6"/>
      <c r="BD7931" s="6"/>
      <c r="BE7931" s="6"/>
      <c r="BF7931" s="6"/>
      <c r="BG7931" s="6"/>
    </row>
    <row r="7932" spans="34:59" x14ac:dyDescent="0.25">
      <c r="AH7932" s="10"/>
      <c r="AI7932" s="6"/>
      <c r="AJ7932" s="10"/>
      <c r="AK7932" s="10"/>
      <c r="AL7932" s="10"/>
      <c r="AM7932" s="10"/>
      <c r="AN7932" s="10"/>
      <c r="AO7932" s="10"/>
      <c r="AP7932" s="10"/>
      <c r="AQ7932" s="10"/>
      <c r="AR7932" s="10"/>
      <c r="AS7932" s="10"/>
      <c r="AT7932" s="10"/>
      <c r="AU7932" s="10"/>
      <c r="AV7932" s="10"/>
      <c r="AW7932" s="10"/>
      <c r="AX7932" s="10"/>
      <c r="AY7932" s="10"/>
      <c r="AZ7932" s="10"/>
      <c r="BA7932" s="10"/>
      <c r="BB7932" s="10"/>
      <c r="BC7932" s="10"/>
      <c r="BD7932" s="10"/>
      <c r="BE7932" s="10"/>
      <c r="BF7932" s="10"/>
      <c r="BG7932" s="6"/>
    </row>
    <row r="7933" spans="34:59" x14ac:dyDescent="0.25">
      <c r="AH7933" s="6"/>
      <c r="AI7933" s="6"/>
      <c r="AJ7933" s="6"/>
      <c r="AK7933" s="6"/>
      <c r="AL7933" s="6"/>
      <c r="AM7933" s="6"/>
      <c r="AN7933" s="6"/>
      <c r="AO7933" s="6"/>
      <c r="AP7933" s="6"/>
      <c r="AQ7933" s="6"/>
      <c r="AR7933" s="6"/>
      <c r="AS7933" s="6"/>
      <c r="AT7933" s="6"/>
      <c r="AU7933" s="6"/>
      <c r="AV7933" s="6"/>
      <c r="AW7933" s="6"/>
      <c r="AX7933" s="6"/>
      <c r="AY7933" s="6"/>
      <c r="AZ7933" s="6"/>
      <c r="BA7933" s="6"/>
      <c r="BB7933" s="6"/>
      <c r="BC7933" s="6"/>
      <c r="BD7933" s="6"/>
      <c r="BE7933" s="6"/>
      <c r="BF7933" s="6"/>
      <c r="BG7933" s="10"/>
    </row>
    <row r="7934" spans="34:59" x14ac:dyDescent="0.25">
      <c r="AH7934" s="10"/>
      <c r="AI7934" s="6"/>
    </row>
    <row r="7935" spans="34:59" x14ac:dyDescent="0.25">
      <c r="AH7935" s="6"/>
      <c r="AI7935" s="6"/>
      <c r="AJ7935" s="6"/>
      <c r="AK7935" s="6"/>
      <c r="AL7935" s="6"/>
      <c r="AM7935" s="6"/>
      <c r="AN7935" s="6"/>
      <c r="AO7935" s="6"/>
      <c r="AP7935" s="6"/>
      <c r="AQ7935" s="6"/>
      <c r="AR7935" s="6"/>
      <c r="AS7935" s="6"/>
      <c r="AT7935" s="6"/>
      <c r="AU7935" s="6"/>
      <c r="AV7935" s="6"/>
      <c r="AW7935" s="6"/>
      <c r="AX7935" s="6"/>
      <c r="AY7935" s="6"/>
      <c r="AZ7935" s="6"/>
      <c r="BA7935" s="6"/>
      <c r="BB7935" s="6"/>
      <c r="BC7935" s="6"/>
      <c r="BD7935" s="6"/>
      <c r="BE7935" s="6"/>
      <c r="BF7935" s="6"/>
      <c r="BG7935" s="6"/>
    </row>
    <row r="7936" spans="34:59" x14ac:dyDescent="0.25">
      <c r="AH7936" s="10"/>
      <c r="AI7936" s="6"/>
      <c r="AJ7936" s="10"/>
      <c r="AK7936" s="10"/>
      <c r="AL7936" s="10"/>
      <c r="AM7936" s="10"/>
      <c r="AN7936" s="10"/>
      <c r="AO7936" s="10"/>
      <c r="AP7936" s="10"/>
      <c r="AQ7936" s="10"/>
      <c r="AR7936" s="10"/>
      <c r="AS7936" s="10"/>
      <c r="AT7936" s="10"/>
      <c r="AU7936" s="10"/>
      <c r="AV7936" s="10"/>
      <c r="AW7936" s="10"/>
      <c r="AX7936" s="10"/>
      <c r="AY7936" s="10"/>
      <c r="AZ7936" s="10"/>
      <c r="BA7936" s="10"/>
      <c r="BB7936" s="10"/>
      <c r="BC7936" s="10"/>
      <c r="BD7936" s="10"/>
      <c r="BE7936" s="10"/>
      <c r="BF7936" s="10"/>
      <c r="BG7936" s="6"/>
    </row>
    <row r="7937" spans="34:59" x14ac:dyDescent="0.25">
      <c r="AH7937" s="6"/>
      <c r="AI7937" s="6"/>
      <c r="AJ7937" s="6"/>
      <c r="AK7937" s="6"/>
      <c r="AL7937" s="6"/>
      <c r="AM7937" s="6"/>
      <c r="AN7937" s="6"/>
      <c r="AO7937" s="6"/>
      <c r="AP7937" s="6"/>
      <c r="AQ7937" s="6"/>
      <c r="AR7937" s="6"/>
      <c r="AS7937" s="6"/>
      <c r="AT7937" s="6"/>
      <c r="AU7937" s="6"/>
      <c r="AV7937" s="6"/>
      <c r="AW7937" s="6"/>
      <c r="AX7937" s="6"/>
      <c r="AY7937" s="6"/>
      <c r="AZ7937" s="6"/>
      <c r="BA7937" s="6"/>
      <c r="BB7937" s="6"/>
      <c r="BC7937" s="6"/>
      <c r="BD7937" s="6"/>
      <c r="BE7937" s="6"/>
      <c r="BF7937" s="6"/>
      <c r="BG7937" s="10"/>
    </row>
    <row r="7938" spans="34:59" x14ac:dyDescent="0.25">
      <c r="AH7938" s="10"/>
      <c r="AI7938" s="6"/>
    </row>
    <row r="7939" spans="34:59" x14ac:dyDescent="0.25">
      <c r="AH7939" s="6"/>
      <c r="AI7939" s="6"/>
      <c r="AJ7939" s="6"/>
      <c r="AK7939" s="6"/>
      <c r="AL7939" s="6"/>
      <c r="AM7939" s="6"/>
      <c r="AN7939" s="6"/>
      <c r="AO7939" s="6"/>
      <c r="AP7939" s="6"/>
      <c r="AQ7939" s="6"/>
      <c r="AR7939" s="6"/>
      <c r="AS7939" s="6"/>
      <c r="AT7939" s="6"/>
      <c r="AU7939" s="6"/>
      <c r="AV7939" s="6"/>
      <c r="AW7939" s="6"/>
      <c r="AX7939" s="6"/>
      <c r="AY7939" s="6"/>
      <c r="AZ7939" s="6"/>
      <c r="BA7939" s="6"/>
      <c r="BB7939" s="6"/>
      <c r="BC7939" s="6"/>
      <c r="BD7939" s="6"/>
      <c r="BE7939" s="6"/>
      <c r="BF7939" s="6"/>
      <c r="BG7939" s="6"/>
    </row>
    <row r="7940" spans="34:59" x14ac:dyDescent="0.25">
      <c r="AH7940" s="10"/>
      <c r="AI7940" s="6"/>
      <c r="AJ7940" s="10"/>
      <c r="AK7940" s="10"/>
      <c r="AL7940" s="10"/>
      <c r="AM7940" s="10"/>
      <c r="AN7940" s="10"/>
      <c r="AO7940" s="10"/>
      <c r="AP7940" s="10"/>
      <c r="AQ7940" s="10"/>
      <c r="AR7940" s="10"/>
      <c r="AS7940" s="10"/>
      <c r="AT7940" s="10"/>
      <c r="AU7940" s="10"/>
      <c r="AV7940" s="10"/>
      <c r="AW7940" s="10"/>
      <c r="AX7940" s="10"/>
      <c r="AY7940" s="10"/>
      <c r="AZ7940" s="10"/>
      <c r="BA7940" s="10"/>
      <c r="BB7940" s="10"/>
      <c r="BC7940" s="10"/>
      <c r="BD7940" s="10"/>
      <c r="BE7940" s="10"/>
      <c r="BF7940" s="10"/>
      <c r="BG7940" s="6"/>
    </row>
    <row r="7941" spans="34:59" x14ac:dyDescent="0.25">
      <c r="AH7941" s="6"/>
      <c r="AI7941" s="6"/>
      <c r="AJ7941" s="6"/>
      <c r="AK7941" s="6"/>
      <c r="AL7941" s="6"/>
      <c r="AM7941" s="6"/>
      <c r="AN7941" s="6"/>
      <c r="AO7941" s="6"/>
      <c r="AP7941" s="6"/>
      <c r="AQ7941" s="6"/>
      <c r="AR7941" s="6"/>
      <c r="AS7941" s="6"/>
      <c r="AT7941" s="6"/>
      <c r="AU7941" s="6"/>
      <c r="AV7941" s="6"/>
      <c r="AW7941" s="6"/>
      <c r="AX7941" s="6"/>
      <c r="AY7941" s="6"/>
      <c r="AZ7941" s="6"/>
      <c r="BA7941" s="6"/>
      <c r="BB7941" s="6"/>
      <c r="BC7941" s="6"/>
      <c r="BD7941" s="6"/>
      <c r="BE7941" s="6"/>
      <c r="BF7941" s="6"/>
      <c r="BG7941" s="10"/>
    </row>
    <row r="7942" spans="34:59" x14ac:dyDescent="0.25">
      <c r="AH7942" s="10"/>
      <c r="AI7942" s="6"/>
    </row>
    <row r="7943" spans="34:59" x14ac:dyDescent="0.25">
      <c r="AH7943" s="6"/>
      <c r="AI7943" s="6"/>
      <c r="AJ7943" s="6"/>
      <c r="AK7943" s="6"/>
      <c r="AL7943" s="6"/>
      <c r="AM7943" s="6"/>
      <c r="AN7943" s="6"/>
      <c r="AO7943" s="6"/>
      <c r="AP7943" s="6"/>
      <c r="AQ7943" s="6"/>
      <c r="AR7943" s="6"/>
      <c r="AS7943" s="6"/>
      <c r="AT7943" s="6"/>
      <c r="AU7943" s="6"/>
      <c r="AV7943" s="6"/>
      <c r="AW7943" s="6"/>
      <c r="AX7943" s="6"/>
      <c r="AY7943" s="6"/>
      <c r="AZ7943" s="6"/>
      <c r="BA7943" s="6"/>
      <c r="BB7943" s="6"/>
      <c r="BC7943" s="6"/>
      <c r="BD7943" s="6"/>
      <c r="BE7943" s="6"/>
      <c r="BF7943" s="6"/>
      <c r="BG7943" s="6"/>
    </row>
    <row r="7944" spans="34:59" x14ac:dyDescent="0.25">
      <c r="AH7944" s="10"/>
      <c r="AI7944" s="6"/>
      <c r="AJ7944" s="10"/>
      <c r="AK7944" s="10"/>
      <c r="AL7944" s="10"/>
      <c r="AM7944" s="10"/>
      <c r="AN7944" s="10"/>
      <c r="AO7944" s="10"/>
      <c r="AP7944" s="10"/>
      <c r="AQ7944" s="10"/>
      <c r="AR7944" s="10"/>
      <c r="AS7944" s="10"/>
      <c r="AT7944" s="10"/>
      <c r="AU7944" s="10"/>
      <c r="AV7944" s="10"/>
      <c r="AW7944" s="10"/>
      <c r="AX7944" s="10"/>
      <c r="AY7944" s="10"/>
      <c r="AZ7944" s="10"/>
      <c r="BA7944" s="10"/>
      <c r="BB7944" s="10"/>
      <c r="BC7944" s="10"/>
      <c r="BD7944" s="10"/>
      <c r="BE7944" s="10"/>
      <c r="BF7944" s="10"/>
      <c r="BG7944" s="6"/>
    </row>
    <row r="7945" spans="34:59" x14ac:dyDescent="0.25">
      <c r="AH7945" s="6"/>
      <c r="AI7945" s="6"/>
      <c r="AJ7945" s="6"/>
      <c r="AK7945" s="6"/>
      <c r="AL7945" s="6"/>
      <c r="AM7945" s="6"/>
      <c r="AN7945" s="6"/>
      <c r="AO7945" s="6"/>
      <c r="AP7945" s="6"/>
      <c r="AQ7945" s="6"/>
      <c r="AR7945" s="6"/>
      <c r="AS7945" s="6"/>
      <c r="AT7945" s="6"/>
      <c r="AU7945" s="6"/>
      <c r="AV7945" s="6"/>
      <c r="AW7945" s="6"/>
      <c r="AX7945" s="6"/>
      <c r="AY7945" s="6"/>
      <c r="AZ7945" s="6"/>
      <c r="BA7945" s="6"/>
      <c r="BB7945" s="6"/>
      <c r="BC7945" s="6"/>
      <c r="BD7945" s="6"/>
      <c r="BE7945" s="6"/>
      <c r="BF7945" s="6"/>
      <c r="BG7945" s="10"/>
    </row>
    <row r="7946" spans="34:59" x14ac:dyDescent="0.25">
      <c r="AH7946" s="10"/>
      <c r="AI7946" s="6"/>
    </row>
    <row r="7947" spans="34:59" x14ac:dyDescent="0.25">
      <c r="AH7947" s="6"/>
      <c r="AI7947" s="6"/>
      <c r="AJ7947" s="6"/>
      <c r="AK7947" s="6"/>
      <c r="AL7947" s="6"/>
      <c r="AM7947" s="6"/>
      <c r="AN7947" s="6"/>
      <c r="AO7947" s="6"/>
      <c r="AP7947" s="6"/>
      <c r="AQ7947" s="6"/>
      <c r="AR7947" s="6"/>
      <c r="AS7947" s="6"/>
      <c r="AT7947" s="6"/>
      <c r="AU7947" s="6"/>
      <c r="AV7947" s="6"/>
      <c r="AW7947" s="6"/>
      <c r="AX7947" s="6"/>
      <c r="AY7947" s="6"/>
      <c r="AZ7947" s="6"/>
      <c r="BA7947" s="6"/>
      <c r="BB7947" s="6"/>
      <c r="BC7947" s="6"/>
      <c r="BD7947" s="6"/>
      <c r="BE7947" s="6"/>
      <c r="BF7947" s="6"/>
      <c r="BG7947" s="6"/>
    </row>
    <row r="7948" spans="34:59" x14ac:dyDescent="0.25">
      <c r="AH7948" s="10"/>
      <c r="AI7948" s="6"/>
      <c r="AJ7948" s="10"/>
      <c r="AK7948" s="10"/>
      <c r="AL7948" s="10"/>
      <c r="AM7948" s="10"/>
      <c r="AN7948" s="10"/>
      <c r="AO7948" s="10"/>
      <c r="AP7948" s="10"/>
      <c r="AQ7948" s="10"/>
      <c r="AR7948" s="10"/>
      <c r="AS7948" s="10"/>
      <c r="AT7948" s="10"/>
      <c r="AU7948" s="10"/>
      <c r="AV7948" s="10"/>
      <c r="AW7948" s="10"/>
      <c r="AX7948" s="10"/>
      <c r="AY7948" s="10"/>
      <c r="AZ7948" s="10"/>
      <c r="BA7948" s="10"/>
      <c r="BB7948" s="10"/>
      <c r="BC7948" s="10"/>
      <c r="BD7948" s="10"/>
      <c r="BE7948" s="10"/>
      <c r="BF7948" s="10"/>
      <c r="BG7948" s="6"/>
    </row>
    <row r="7949" spans="34:59" x14ac:dyDescent="0.25">
      <c r="AH7949" s="6"/>
      <c r="AI7949" s="6"/>
      <c r="AJ7949" s="6"/>
      <c r="AK7949" s="6"/>
      <c r="AL7949" s="6"/>
      <c r="AM7949" s="6"/>
      <c r="AN7949" s="6"/>
      <c r="AO7949" s="6"/>
      <c r="AP7949" s="6"/>
      <c r="AQ7949" s="6"/>
      <c r="AR7949" s="6"/>
      <c r="AS7949" s="6"/>
      <c r="AT7949" s="6"/>
      <c r="AU7949" s="6"/>
      <c r="AV7949" s="6"/>
      <c r="AW7949" s="6"/>
      <c r="AX7949" s="6"/>
      <c r="AY7949" s="6"/>
      <c r="AZ7949" s="6"/>
      <c r="BA7949" s="6"/>
      <c r="BB7949" s="6"/>
      <c r="BC7949" s="6"/>
      <c r="BD7949" s="6"/>
      <c r="BE7949" s="6"/>
      <c r="BF7949" s="6"/>
      <c r="BG7949" s="10"/>
    </row>
    <row r="7950" spans="34:59" x14ac:dyDescent="0.25">
      <c r="AH7950" s="10"/>
      <c r="AI7950" s="6"/>
    </row>
    <row r="7951" spans="34:59" x14ac:dyDescent="0.25">
      <c r="AH7951" s="6"/>
      <c r="AI7951" s="6"/>
      <c r="AJ7951" s="6"/>
      <c r="AK7951" s="6"/>
      <c r="AL7951" s="6"/>
      <c r="AM7951" s="6"/>
      <c r="AN7951" s="6"/>
      <c r="AO7951" s="6"/>
      <c r="AP7951" s="6"/>
      <c r="AQ7951" s="6"/>
      <c r="AR7951" s="6"/>
      <c r="AS7951" s="6"/>
      <c r="AT7951" s="6"/>
      <c r="AU7951" s="6"/>
      <c r="AV7951" s="6"/>
      <c r="AW7951" s="6"/>
      <c r="AX7951" s="6"/>
      <c r="AY7951" s="6"/>
      <c r="AZ7951" s="6"/>
      <c r="BA7951" s="6"/>
      <c r="BB7951" s="6"/>
      <c r="BC7951" s="6"/>
      <c r="BD7951" s="6"/>
      <c r="BE7951" s="6"/>
      <c r="BF7951" s="6"/>
      <c r="BG7951" s="6"/>
    </row>
    <row r="7952" spans="34:59" x14ac:dyDescent="0.25">
      <c r="AH7952" s="10"/>
      <c r="AI7952" s="6"/>
      <c r="AJ7952" s="10"/>
      <c r="AK7952" s="10"/>
      <c r="AL7952" s="10"/>
      <c r="AM7952" s="10"/>
      <c r="AN7952" s="10"/>
      <c r="AO7952" s="10"/>
      <c r="AP7952" s="10"/>
      <c r="AQ7952" s="10"/>
      <c r="AR7952" s="10"/>
      <c r="AS7952" s="10"/>
      <c r="AT7952" s="10"/>
      <c r="AU7952" s="10"/>
      <c r="AV7952" s="10"/>
      <c r="AW7952" s="10"/>
      <c r="AX7952" s="10"/>
      <c r="AY7952" s="10"/>
      <c r="AZ7952" s="10"/>
      <c r="BA7952" s="10"/>
      <c r="BB7952" s="10"/>
      <c r="BC7952" s="10"/>
      <c r="BD7952" s="10"/>
      <c r="BE7952" s="10"/>
      <c r="BF7952" s="10"/>
      <c r="BG7952" s="6"/>
    </row>
    <row r="7953" spans="34:59" x14ac:dyDescent="0.25">
      <c r="AH7953" s="6"/>
      <c r="AI7953" s="6"/>
      <c r="AJ7953" s="6"/>
      <c r="AK7953" s="6"/>
      <c r="AL7953" s="6"/>
      <c r="AM7953" s="6"/>
      <c r="AN7953" s="6"/>
      <c r="AO7953" s="6"/>
      <c r="AP7953" s="6"/>
      <c r="AQ7953" s="6"/>
      <c r="AR7953" s="6"/>
      <c r="AS7953" s="6"/>
      <c r="AT7953" s="6"/>
      <c r="AU7953" s="6"/>
      <c r="AV7953" s="6"/>
      <c r="AW7953" s="6"/>
      <c r="AX7953" s="6"/>
      <c r="AY7953" s="6"/>
      <c r="AZ7953" s="6"/>
      <c r="BA7953" s="6"/>
      <c r="BB7953" s="6"/>
      <c r="BC7953" s="6"/>
      <c r="BD7953" s="6"/>
      <c r="BE7953" s="6"/>
      <c r="BF7953" s="6"/>
      <c r="BG7953" s="10"/>
    </row>
    <row r="7954" spans="34:59" x14ac:dyDescent="0.25">
      <c r="AH7954" s="10"/>
      <c r="AI7954" s="6"/>
    </row>
    <row r="7955" spans="34:59" x14ac:dyDescent="0.25">
      <c r="AH7955" s="6"/>
      <c r="AI7955" s="6"/>
      <c r="AJ7955" s="6"/>
      <c r="AK7955" s="6"/>
      <c r="AL7955" s="6"/>
      <c r="AM7955" s="6"/>
      <c r="AN7955" s="6"/>
      <c r="AO7955" s="6"/>
      <c r="AP7955" s="6"/>
      <c r="AQ7955" s="6"/>
      <c r="AR7955" s="6"/>
      <c r="AS7955" s="6"/>
      <c r="AT7955" s="6"/>
      <c r="AU7955" s="6"/>
      <c r="AV7955" s="6"/>
      <c r="AW7955" s="6"/>
      <c r="AX7955" s="6"/>
      <c r="AY7955" s="6"/>
      <c r="AZ7955" s="6"/>
      <c r="BA7955" s="6"/>
      <c r="BB7955" s="6"/>
      <c r="BC7955" s="6"/>
      <c r="BD7955" s="6"/>
      <c r="BE7955" s="6"/>
      <c r="BF7955" s="6"/>
      <c r="BG7955" s="6"/>
    </row>
    <row r="7956" spans="34:59" x14ac:dyDescent="0.25">
      <c r="AH7956" s="10"/>
      <c r="AI7956" s="6"/>
      <c r="AJ7956" s="10"/>
      <c r="AK7956" s="10"/>
      <c r="AL7956" s="10"/>
      <c r="AM7956" s="10"/>
      <c r="AN7956" s="10"/>
      <c r="AO7956" s="10"/>
      <c r="AP7956" s="10"/>
      <c r="AQ7956" s="10"/>
      <c r="AR7956" s="10"/>
      <c r="AS7956" s="10"/>
      <c r="AT7956" s="10"/>
      <c r="AU7956" s="10"/>
      <c r="AV7956" s="10"/>
      <c r="AW7956" s="10"/>
      <c r="AX7956" s="10"/>
      <c r="AY7956" s="10"/>
      <c r="AZ7956" s="10"/>
      <c r="BA7956" s="10"/>
      <c r="BB7956" s="10"/>
      <c r="BC7956" s="10"/>
      <c r="BD7956" s="10"/>
      <c r="BE7956" s="10"/>
      <c r="BF7956" s="10"/>
      <c r="BG7956" s="6"/>
    </row>
    <row r="7957" spans="34:59" x14ac:dyDescent="0.25">
      <c r="AH7957" s="6"/>
      <c r="AI7957" s="6"/>
      <c r="AJ7957" s="6"/>
      <c r="AK7957" s="6"/>
      <c r="AL7957" s="6"/>
      <c r="AM7957" s="6"/>
      <c r="AN7957" s="6"/>
      <c r="AO7957" s="6"/>
      <c r="AP7957" s="6"/>
      <c r="AQ7957" s="6"/>
      <c r="AR7957" s="6"/>
      <c r="AS7957" s="6"/>
      <c r="AT7957" s="6"/>
      <c r="AU7957" s="6"/>
      <c r="AV7957" s="6"/>
      <c r="AW7957" s="6"/>
      <c r="AX7957" s="6"/>
      <c r="AY7957" s="6"/>
      <c r="AZ7957" s="6"/>
      <c r="BA7957" s="6"/>
      <c r="BB7957" s="6"/>
      <c r="BC7957" s="6"/>
      <c r="BD7957" s="6"/>
      <c r="BE7957" s="6"/>
      <c r="BF7957" s="6"/>
      <c r="BG7957" s="10"/>
    </row>
    <row r="7958" spans="34:59" x14ac:dyDescent="0.25">
      <c r="AH7958" s="10"/>
      <c r="AI7958" s="6"/>
    </row>
    <row r="7959" spans="34:59" x14ac:dyDescent="0.25">
      <c r="AH7959" s="6"/>
      <c r="AI7959" s="6"/>
      <c r="AJ7959" s="6"/>
      <c r="AK7959" s="6"/>
      <c r="AL7959" s="6"/>
      <c r="AM7959" s="6"/>
      <c r="AN7959" s="6"/>
      <c r="AO7959" s="6"/>
      <c r="AP7959" s="6"/>
      <c r="AQ7959" s="6"/>
      <c r="AR7959" s="6"/>
      <c r="AS7959" s="6"/>
      <c r="AT7959" s="6"/>
      <c r="AU7959" s="6"/>
      <c r="AV7959" s="6"/>
      <c r="AW7959" s="6"/>
      <c r="AX7959" s="6"/>
      <c r="AY7959" s="6"/>
      <c r="AZ7959" s="6"/>
      <c r="BA7959" s="6"/>
      <c r="BB7959" s="6"/>
      <c r="BC7959" s="6"/>
      <c r="BD7959" s="6"/>
      <c r="BE7959" s="6"/>
      <c r="BF7959" s="6"/>
      <c r="BG7959" s="6"/>
    </row>
    <row r="7960" spans="34:59" x14ac:dyDescent="0.25">
      <c r="AH7960" s="10"/>
      <c r="AI7960" s="6"/>
      <c r="AJ7960" s="10"/>
      <c r="AK7960" s="10"/>
      <c r="AL7960" s="10"/>
      <c r="AM7960" s="10"/>
      <c r="AN7960" s="10"/>
      <c r="AO7960" s="10"/>
      <c r="AP7960" s="10"/>
      <c r="AQ7960" s="10"/>
      <c r="AR7960" s="10"/>
      <c r="AS7960" s="10"/>
      <c r="AT7960" s="10"/>
      <c r="AU7960" s="10"/>
      <c r="AV7960" s="10"/>
      <c r="AW7960" s="10"/>
      <c r="AX7960" s="10"/>
      <c r="AY7960" s="10"/>
      <c r="AZ7960" s="10"/>
      <c r="BA7960" s="10"/>
      <c r="BB7960" s="10"/>
      <c r="BC7960" s="10"/>
      <c r="BD7960" s="10"/>
      <c r="BE7960" s="10"/>
      <c r="BF7960" s="10"/>
      <c r="BG7960" s="6"/>
    </row>
    <row r="7961" spans="34:59" x14ac:dyDescent="0.25">
      <c r="AH7961" s="6"/>
      <c r="AI7961" s="6"/>
      <c r="AJ7961" s="6"/>
      <c r="AK7961" s="6"/>
      <c r="AL7961" s="6"/>
      <c r="AM7961" s="6"/>
      <c r="AN7961" s="6"/>
      <c r="AO7961" s="6"/>
      <c r="AP7961" s="6"/>
      <c r="AQ7961" s="6"/>
      <c r="AR7961" s="6"/>
      <c r="AS7961" s="6"/>
      <c r="AT7961" s="6"/>
      <c r="AU7961" s="6"/>
      <c r="AV7961" s="6"/>
      <c r="AW7961" s="6"/>
      <c r="AX7961" s="6"/>
      <c r="AY7961" s="6"/>
      <c r="AZ7961" s="6"/>
      <c r="BA7961" s="6"/>
      <c r="BB7961" s="6"/>
      <c r="BC7961" s="6"/>
      <c r="BD7961" s="6"/>
      <c r="BE7961" s="6"/>
      <c r="BF7961" s="6"/>
      <c r="BG7961" s="10"/>
    </row>
    <row r="7962" spans="34:59" x14ac:dyDescent="0.25">
      <c r="AH7962" s="10"/>
      <c r="AI7962" s="6"/>
    </row>
    <row r="7963" spans="34:59" x14ac:dyDescent="0.25">
      <c r="AH7963" s="6"/>
      <c r="AI7963" s="6"/>
      <c r="AJ7963" s="6"/>
      <c r="AK7963" s="6"/>
      <c r="AL7963" s="6"/>
      <c r="AM7963" s="6"/>
      <c r="AN7963" s="6"/>
      <c r="AO7963" s="6"/>
      <c r="AP7963" s="6"/>
      <c r="AQ7963" s="6"/>
      <c r="AR7963" s="6"/>
      <c r="AS7963" s="6"/>
      <c r="AT7963" s="6"/>
      <c r="AU7963" s="6"/>
      <c r="AV7963" s="6"/>
      <c r="AW7963" s="6"/>
      <c r="AX7963" s="6"/>
      <c r="AY7963" s="6"/>
      <c r="AZ7963" s="6"/>
      <c r="BA7963" s="6"/>
      <c r="BB7963" s="6"/>
      <c r="BC7963" s="6"/>
      <c r="BD7963" s="6"/>
      <c r="BE7963" s="6"/>
      <c r="BF7963" s="6"/>
      <c r="BG7963" s="6"/>
    </row>
    <row r="7964" spans="34:59" x14ac:dyDescent="0.25">
      <c r="AH7964" s="10"/>
      <c r="AI7964" s="6"/>
      <c r="AJ7964" s="10"/>
      <c r="AK7964" s="10"/>
      <c r="AL7964" s="10"/>
      <c r="AM7964" s="10"/>
      <c r="AN7964" s="10"/>
      <c r="AO7964" s="10"/>
      <c r="AP7964" s="10"/>
      <c r="AQ7964" s="10"/>
      <c r="AR7964" s="10"/>
      <c r="AS7964" s="10"/>
      <c r="AT7964" s="10"/>
      <c r="AU7964" s="10"/>
      <c r="AV7964" s="10"/>
      <c r="AW7964" s="10"/>
      <c r="AX7964" s="10"/>
      <c r="AY7964" s="10"/>
      <c r="AZ7964" s="10"/>
      <c r="BA7964" s="10"/>
      <c r="BB7964" s="10"/>
      <c r="BC7964" s="10"/>
      <c r="BD7964" s="10"/>
      <c r="BE7964" s="10"/>
      <c r="BF7964" s="10"/>
      <c r="BG7964" s="6"/>
    </row>
    <row r="7965" spans="34:59" x14ac:dyDescent="0.25">
      <c r="AH7965" s="6"/>
      <c r="AI7965" s="6"/>
      <c r="AJ7965" s="6"/>
      <c r="AK7965" s="6"/>
      <c r="AL7965" s="6"/>
      <c r="AM7965" s="6"/>
      <c r="AN7965" s="6"/>
      <c r="AO7965" s="6"/>
      <c r="AP7965" s="6"/>
      <c r="AQ7965" s="6"/>
      <c r="AR7965" s="6"/>
      <c r="AS7965" s="6"/>
      <c r="AT7965" s="6"/>
      <c r="AU7965" s="6"/>
      <c r="AV7965" s="6"/>
      <c r="AW7965" s="6"/>
      <c r="AX7965" s="6"/>
      <c r="AY7965" s="6"/>
      <c r="AZ7965" s="6"/>
      <c r="BA7965" s="6"/>
      <c r="BB7965" s="6"/>
      <c r="BC7965" s="6"/>
      <c r="BD7965" s="6"/>
      <c r="BE7965" s="6"/>
      <c r="BF7965" s="6"/>
      <c r="BG7965" s="10"/>
    </row>
    <row r="7966" spans="34:59" x14ac:dyDescent="0.25">
      <c r="AH7966" s="10"/>
      <c r="AI7966" s="6"/>
    </row>
    <row r="7967" spans="34:59" x14ac:dyDescent="0.25">
      <c r="AH7967" s="6"/>
      <c r="AI7967" s="6"/>
      <c r="AJ7967" s="6"/>
      <c r="AK7967" s="6"/>
      <c r="AL7967" s="6"/>
      <c r="AM7967" s="6"/>
      <c r="AN7967" s="6"/>
      <c r="AO7967" s="6"/>
      <c r="AP7967" s="6"/>
      <c r="AQ7967" s="6"/>
      <c r="AR7967" s="6"/>
      <c r="AS7967" s="6"/>
      <c r="AT7967" s="6"/>
      <c r="AU7967" s="6"/>
      <c r="AV7967" s="6"/>
      <c r="AW7967" s="6"/>
      <c r="AX7967" s="6"/>
      <c r="AY7967" s="6"/>
      <c r="AZ7967" s="6"/>
      <c r="BA7967" s="6"/>
      <c r="BB7967" s="6"/>
      <c r="BC7967" s="6"/>
      <c r="BD7967" s="6"/>
      <c r="BE7967" s="6"/>
      <c r="BF7967" s="6"/>
      <c r="BG7967" s="6"/>
    </row>
    <row r="7968" spans="34:59" x14ac:dyDescent="0.25">
      <c r="AH7968" s="10"/>
      <c r="AI7968" s="6"/>
      <c r="AJ7968" s="10"/>
      <c r="AK7968" s="10"/>
      <c r="AL7968" s="10"/>
      <c r="AM7968" s="10"/>
      <c r="AN7968" s="10"/>
      <c r="AO7968" s="10"/>
      <c r="AP7968" s="10"/>
      <c r="AQ7968" s="10"/>
      <c r="AR7968" s="10"/>
      <c r="AS7968" s="10"/>
      <c r="AT7968" s="10"/>
      <c r="AU7968" s="10"/>
      <c r="AV7968" s="10"/>
      <c r="AW7968" s="10"/>
      <c r="AX7968" s="10"/>
      <c r="AY7968" s="10"/>
      <c r="AZ7968" s="10"/>
      <c r="BA7968" s="10"/>
      <c r="BB7968" s="10"/>
      <c r="BC7968" s="10"/>
      <c r="BD7968" s="10"/>
      <c r="BE7968" s="10"/>
      <c r="BF7968" s="10"/>
      <c r="BG7968" s="6"/>
    </row>
    <row r="7969" spans="34:59" x14ac:dyDescent="0.25">
      <c r="AH7969" s="6"/>
      <c r="AI7969" s="6"/>
      <c r="AJ7969" s="6"/>
      <c r="AK7969" s="6"/>
      <c r="AL7969" s="6"/>
      <c r="AM7969" s="6"/>
      <c r="AN7969" s="6"/>
      <c r="AO7969" s="6"/>
      <c r="AP7969" s="6"/>
      <c r="AQ7969" s="6"/>
      <c r="AR7969" s="6"/>
      <c r="AS7969" s="6"/>
      <c r="AT7969" s="6"/>
      <c r="AU7969" s="6"/>
      <c r="AV7969" s="6"/>
      <c r="AW7969" s="6"/>
      <c r="AX7969" s="6"/>
      <c r="AY7969" s="6"/>
      <c r="AZ7969" s="6"/>
      <c r="BA7969" s="6"/>
      <c r="BB7969" s="6"/>
      <c r="BC7969" s="6"/>
      <c r="BD7969" s="6"/>
      <c r="BE7969" s="6"/>
      <c r="BF7969" s="6"/>
      <c r="BG7969" s="10"/>
    </row>
    <row r="7970" spans="34:59" x14ac:dyDescent="0.25">
      <c r="AH7970" s="10"/>
      <c r="AI7970" s="6"/>
    </row>
    <row r="7971" spans="34:59" x14ac:dyDescent="0.25">
      <c r="AH7971" s="6"/>
      <c r="AI7971" s="6"/>
      <c r="AJ7971" s="6"/>
      <c r="AK7971" s="6"/>
      <c r="AL7971" s="6"/>
      <c r="AM7971" s="6"/>
      <c r="AN7971" s="6"/>
      <c r="AO7971" s="6"/>
      <c r="AP7971" s="6"/>
      <c r="AQ7971" s="6"/>
      <c r="AR7971" s="6"/>
      <c r="AS7971" s="6"/>
      <c r="AT7971" s="6"/>
      <c r="AU7971" s="6"/>
      <c r="AV7971" s="6"/>
      <c r="AW7971" s="6"/>
      <c r="AX7971" s="6"/>
      <c r="AY7971" s="6"/>
      <c r="AZ7971" s="6"/>
      <c r="BA7971" s="6"/>
      <c r="BB7971" s="6"/>
      <c r="BC7971" s="6"/>
      <c r="BD7971" s="6"/>
      <c r="BE7971" s="6"/>
      <c r="BF7971" s="6"/>
      <c r="BG7971" s="6"/>
    </row>
    <row r="7972" spans="34:59" x14ac:dyDescent="0.25">
      <c r="AH7972" s="10"/>
      <c r="AI7972" s="6"/>
      <c r="AJ7972" s="10"/>
      <c r="AK7972" s="10"/>
      <c r="AL7972" s="10"/>
      <c r="AM7972" s="10"/>
      <c r="AN7972" s="10"/>
      <c r="AO7972" s="10"/>
      <c r="AP7972" s="10"/>
      <c r="AQ7972" s="10"/>
      <c r="AR7972" s="10"/>
      <c r="AS7972" s="10"/>
      <c r="AT7972" s="10"/>
      <c r="AU7972" s="10"/>
      <c r="AV7972" s="10"/>
      <c r="AW7972" s="10"/>
      <c r="AX7972" s="10"/>
      <c r="AY7972" s="10"/>
      <c r="AZ7972" s="10"/>
      <c r="BA7972" s="10"/>
      <c r="BB7972" s="10"/>
      <c r="BC7972" s="10"/>
      <c r="BD7972" s="10"/>
      <c r="BE7972" s="10"/>
      <c r="BF7972" s="10"/>
      <c r="BG7972" s="6"/>
    </row>
    <row r="7973" spans="34:59" x14ac:dyDescent="0.25">
      <c r="AH7973" s="6"/>
      <c r="AI7973" s="6"/>
      <c r="AJ7973" s="6"/>
      <c r="AK7973" s="6"/>
      <c r="AL7973" s="6"/>
      <c r="AM7973" s="6"/>
      <c r="AN7973" s="6"/>
      <c r="AO7973" s="6"/>
      <c r="AP7973" s="6"/>
      <c r="AQ7973" s="6"/>
      <c r="AR7973" s="6"/>
      <c r="AS7973" s="6"/>
      <c r="AT7973" s="6"/>
      <c r="AU7973" s="6"/>
      <c r="AV7973" s="6"/>
      <c r="AW7973" s="6"/>
      <c r="AX7973" s="6"/>
      <c r="AY7973" s="6"/>
      <c r="AZ7973" s="6"/>
      <c r="BA7973" s="6"/>
      <c r="BB7973" s="6"/>
      <c r="BC7973" s="6"/>
      <c r="BD7973" s="6"/>
      <c r="BE7973" s="6"/>
      <c r="BF7973" s="6"/>
      <c r="BG7973" s="10"/>
    </row>
    <row r="7974" spans="34:59" x14ac:dyDescent="0.25">
      <c r="AH7974" s="10"/>
      <c r="AI7974" s="6"/>
    </row>
    <row r="7975" spans="34:59" x14ac:dyDescent="0.25">
      <c r="AH7975" s="6"/>
      <c r="AI7975" s="6"/>
      <c r="AJ7975" s="6"/>
      <c r="AK7975" s="6"/>
      <c r="AL7975" s="6"/>
      <c r="AM7975" s="6"/>
      <c r="AN7975" s="6"/>
      <c r="AO7975" s="6"/>
      <c r="AP7975" s="6"/>
      <c r="AQ7975" s="6"/>
      <c r="AR7975" s="6"/>
      <c r="AS7975" s="6"/>
      <c r="AT7975" s="6"/>
      <c r="AU7975" s="6"/>
      <c r="AV7975" s="6"/>
      <c r="AW7975" s="6"/>
      <c r="AX7975" s="6"/>
      <c r="AY7975" s="6"/>
      <c r="AZ7975" s="6"/>
      <c r="BA7975" s="6"/>
      <c r="BB7975" s="6"/>
      <c r="BC7975" s="6"/>
      <c r="BD7975" s="6"/>
      <c r="BE7975" s="6"/>
      <c r="BF7975" s="6"/>
      <c r="BG7975" s="6"/>
    </row>
    <row r="7976" spans="34:59" x14ac:dyDescent="0.25">
      <c r="AH7976" s="10"/>
      <c r="AI7976" s="6"/>
      <c r="AJ7976" s="10"/>
      <c r="AK7976" s="10"/>
      <c r="AL7976" s="10"/>
      <c r="AM7976" s="10"/>
      <c r="AN7976" s="10"/>
      <c r="AO7976" s="10"/>
      <c r="AP7976" s="10"/>
      <c r="AQ7976" s="10"/>
      <c r="AR7976" s="10"/>
      <c r="AS7976" s="10"/>
      <c r="AT7976" s="10"/>
      <c r="AU7976" s="10"/>
      <c r="AV7976" s="10"/>
      <c r="AW7976" s="10"/>
      <c r="AX7976" s="10"/>
      <c r="AY7976" s="10"/>
      <c r="AZ7976" s="10"/>
      <c r="BA7976" s="10"/>
      <c r="BB7976" s="10"/>
      <c r="BC7976" s="10"/>
      <c r="BD7976" s="10"/>
      <c r="BE7976" s="10"/>
      <c r="BF7976" s="10"/>
      <c r="BG7976" s="6"/>
    </row>
    <row r="7977" spans="34:59" x14ac:dyDescent="0.25">
      <c r="AH7977" s="6"/>
      <c r="AI7977" s="6"/>
      <c r="AJ7977" s="6"/>
      <c r="AK7977" s="6"/>
      <c r="AL7977" s="6"/>
      <c r="AM7977" s="6"/>
      <c r="AN7977" s="6"/>
      <c r="AO7977" s="6"/>
      <c r="AP7977" s="6"/>
      <c r="AQ7977" s="6"/>
      <c r="AR7977" s="6"/>
      <c r="AS7977" s="6"/>
      <c r="AT7977" s="6"/>
      <c r="AU7977" s="6"/>
      <c r="AV7977" s="6"/>
      <c r="AW7977" s="6"/>
      <c r="AX7977" s="6"/>
      <c r="AY7977" s="6"/>
      <c r="AZ7977" s="6"/>
      <c r="BA7977" s="6"/>
      <c r="BB7977" s="6"/>
      <c r="BC7977" s="6"/>
      <c r="BD7977" s="6"/>
      <c r="BE7977" s="6"/>
      <c r="BF7977" s="6"/>
      <c r="BG7977" s="10"/>
    </row>
    <row r="7978" spans="34:59" x14ac:dyDescent="0.25">
      <c r="AH7978" s="10"/>
      <c r="AI7978" s="6"/>
    </row>
    <row r="7979" spans="34:59" x14ac:dyDescent="0.25">
      <c r="AH7979" s="6"/>
      <c r="AI7979" s="6"/>
      <c r="AJ7979" s="6"/>
      <c r="AK7979" s="6"/>
      <c r="AL7979" s="6"/>
      <c r="AM7979" s="6"/>
      <c r="AN7979" s="6"/>
      <c r="AO7979" s="6"/>
      <c r="AP7979" s="6"/>
      <c r="AQ7979" s="6"/>
      <c r="AR7979" s="6"/>
      <c r="AS7979" s="6"/>
      <c r="AT7979" s="6"/>
      <c r="AU7979" s="6"/>
      <c r="AV7979" s="6"/>
      <c r="AW7979" s="6"/>
      <c r="AX7979" s="6"/>
      <c r="AY7979" s="6"/>
      <c r="AZ7979" s="6"/>
      <c r="BA7979" s="6"/>
      <c r="BB7979" s="6"/>
      <c r="BC7979" s="6"/>
      <c r="BD7979" s="6"/>
      <c r="BE7979" s="6"/>
      <c r="BF7979" s="6"/>
      <c r="BG7979" s="6"/>
    </row>
    <row r="7980" spans="34:59" x14ac:dyDescent="0.25">
      <c r="AH7980" s="10"/>
      <c r="AI7980" s="6"/>
      <c r="AJ7980" s="10"/>
      <c r="AK7980" s="10"/>
      <c r="AL7980" s="10"/>
      <c r="AM7980" s="10"/>
      <c r="AN7980" s="10"/>
      <c r="AO7980" s="10"/>
      <c r="AP7980" s="10"/>
      <c r="AQ7980" s="10"/>
      <c r="AR7980" s="10"/>
      <c r="AS7980" s="10"/>
      <c r="AT7980" s="10"/>
      <c r="AU7980" s="10"/>
      <c r="AV7980" s="10"/>
      <c r="AW7980" s="10"/>
      <c r="AX7980" s="10"/>
      <c r="AY7980" s="10"/>
      <c r="AZ7980" s="10"/>
      <c r="BA7980" s="10"/>
      <c r="BB7980" s="10"/>
      <c r="BC7980" s="10"/>
      <c r="BD7980" s="10"/>
      <c r="BE7980" s="10"/>
      <c r="BF7980" s="10"/>
      <c r="BG7980" s="6"/>
    </row>
    <row r="7981" spans="34:59" x14ac:dyDescent="0.25">
      <c r="AH7981" s="6"/>
      <c r="AI7981" s="6"/>
      <c r="AJ7981" s="6"/>
      <c r="AK7981" s="6"/>
      <c r="AL7981" s="6"/>
      <c r="AM7981" s="6"/>
      <c r="AN7981" s="6"/>
      <c r="AO7981" s="6"/>
      <c r="AP7981" s="6"/>
      <c r="AQ7981" s="6"/>
      <c r="AR7981" s="6"/>
      <c r="AS7981" s="6"/>
      <c r="AT7981" s="6"/>
      <c r="AU7981" s="6"/>
      <c r="AV7981" s="6"/>
      <c r="AW7981" s="6"/>
      <c r="AX7981" s="6"/>
      <c r="AY7981" s="6"/>
      <c r="AZ7981" s="6"/>
      <c r="BA7981" s="6"/>
      <c r="BB7981" s="6"/>
      <c r="BC7981" s="6"/>
      <c r="BD7981" s="6"/>
      <c r="BE7981" s="6"/>
      <c r="BF7981" s="6"/>
      <c r="BG7981" s="10"/>
    </row>
    <row r="7982" spans="34:59" x14ac:dyDescent="0.25">
      <c r="AH7982" s="10"/>
      <c r="AI7982" s="6"/>
    </row>
    <row r="7983" spans="34:59" x14ac:dyDescent="0.25">
      <c r="AH7983" s="6"/>
      <c r="AI7983" s="6"/>
      <c r="AJ7983" s="6"/>
      <c r="AK7983" s="6"/>
      <c r="AL7983" s="6"/>
      <c r="AM7983" s="6"/>
      <c r="AN7983" s="6"/>
      <c r="AO7983" s="6"/>
      <c r="AP7983" s="6"/>
      <c r="AQ7983" s="6"/>
      <c r="AR7983" s="6"/>
      <c r="AS7983" s="6"/>
      <c r="AT7983" s="6"/>
      <c r="AU7983" s="6"/>
      <c r="AV7983" s="6"/>
      <c r="AW7983" s="6"/>
      <c r="AX7983" s="6"/>
      <c r="AY7983" s="6"/>
      <c r="AZ7983" s="6"/>
      <c r="BA7983" s="6"/>
      <c r="BB7983" s="6"/>
      <c r="BC7983" s="6"/>
      <c r="BD7983" s="6"/>
      <c r="BE7983" s="6"/>
      <c r="BF7983" s="6"/>
      <c r="BG7983" s="6"/>
    </row>
    <row r="7984" spans="34:59" x14ac:dyDescent="0.25">
      <c r="AH7984" s="10"/>
      <c r="AI7984" s="6"/>
      <c r="AJ7984" s="10"/>
      <c r="AK7984" s="10"/>
      <c r="AL7984" s="10"/>
      <c r="AM7984" s="10"/>
      <c r="AN7984" s="10"/>
      <c r="AO7984" s="10"/>
      <c r="AP7984" s="10"/>
      <c r="AQ7984" s="10"/>
      <c r="AR7984" s="10"/>
      <c r="AS7984" s="10"/>
      <c r="AT7984" s="10"/>
      <c r="AU7984" s="10"/>
      <c r="AV7984" s="10"/>
      <c r="AW7984" s="10"/>
      <c r="AX7984" s="10"/>
      <c r="AY7984" s="10"/>
      <c r="AZ7984" s="10"/>
      <c r="BA7984" s="10"/>
      <c r="BB7984" s="10"/>
      <c r="BC7984" s="10"/>
      <c r="BD7984" s="10"/>
      <c r="BE7984" s="10"/>
      <c r="BF7984" s="10"/>
      <c r="BG7984" s="6"/>
    </row>
    <row r="7985" spans="34:59" x14ac:dyDescent="0.25">
      <c r="AH7985" s="6"/>
      <c r="AI7985" s="6"/>
      <c r="AJ7985" s="6"/>
      <c r="AK7985" s="6"/>
      <c r="AL7985" s="6"/>
      <c r="AM7985" s="6"/>
      <c r="AN7985" s="6"/>
      <c r="AO7985" s="6"/>
      <c r="AP7985" s="6"/>
      <c r="AQ7985" s="6"/>
      <c r="AR7985" s="6"/>
      <c r="AS7985" s="6"/>
      <c r="AT7985" s="6"/>
      <c r="AU7985" s="6"/>
      <c r="AV7985" s="6"/>
      <c r="AW7985" s="6"/>
      <c r="AX7985" s="6"/>
      <c r="AY7985" s="6"/>
      <c r="AZ7985" s="6"/>
      <c r="BA7985" s="6"/>
      <c r="BB7985" s="6"/>
      <c r="BC7985" s="6"/>
      <c r="BD7985" s="6"/>
      <c r="BE7985" s="6"/>
      <c r="BF7985" s="6"/>
      <c r="BG7985" s="10"/>
    </row>
    <row r="7986" spans="34:59" x14ac:dyDescent="0.25">
      <c r="AH7986" s="10"/>
      <c r="AI7986" s="6"/>
    </row>
    <row r="7987" spans="34:59" x14ac:dyDescent="0.25">
      <c r="AH7987" s="6"/>
      <c r="AI7987" s="6"/>
      <c r="AJ7987" s="6"/>
      <c r="AK7987" s="6"/>
      <c r="AL7987" s="6"/>
      <c r="AM7987" s="6"/>
      <c r="AN7987" s="6"/>
      <c r="AO7987" s="6"/>
      <c r="AP7987" s="6"/>
      <c r="AQ7987" s="6"/>
      <c r="AR7987" s="6"/>
      <c r="AS7987" s="6"/>
      <c r="AT7987" s="6"/>
      <c r="AU7987" s="6"/>
      <c r="AV7987" s="6"/>
      <c r="AW7987" s="6"/>
      <c r="AX7987" s="6"/>
      <c r="AY7987" s="6"/>
      <c r="AZ7987" s="6"/>
      <c r="BA7987" s="6"/>
      <c r="BB7987" s="6"/>
      <c r="BC7987" s="6"/>
      <c r="BD7987" s="6"/>
      <c r="BE7987" s="6"/>
      <c r="BF7987" s="6"/>
      <c r="BG7987" s="6"/>
    </row>
    <row r="7988" spans="34:59" x14ac:dyDescent="0.25">
      <c r="AH7988" s="10"/>
      <c r="AI7988" s="6"/>
      <c r="AJ7988" s="10"/>
      <c r="AK7988" s="10"/>
      <c r="AL7988" s="10"/>
      <c r="AM7988" s="10"/>
      <c r="AN7988" s="10"/>
      <c r="AO7988" s="10"/>
      <c r="AP7988" s="10"/>
      <c r="AQ7988" s="10"/>
      <c r="AR7988" s="10"/>
      <c r="AS7988" s="10"/>
      <c r="AT7988" s="10"/>
      <c r="AU7988" s="10"/>
      <c r="AV7988" s="10"/>
      <c r="AW7988" s="10"/>
      <c r="AX7988" s="10"/>
      <c r="AY7988" s="10"/>
      <c r="AZ7988" s="10"/>
      <c r="BA7988" s="10"/>
      <c r="BB7988" s="10"/>
      <c r="BC7988" s="10"/>
      <c r="BD7988" s="10"/>
      <c r="BE7988" s="10"/>
      <c r="BF7988" s="10"/>
      <c r="BG7988" s="6"/>
    </row>
    <row r="7989" spans="34:59" x14ac:dyDescent="0.25">
      <c r="AH7989" s="6"/>
      <c r="AI7989" s="6"/>
      <c r="AJ7989" s="6"/>
      <c r="AK7989" s="6"/>
      <c r="AL7989" s="6"/>
      <c r="AM7989" s="6"/>
      <c r="AN7989" s="6"/>
      <c r="AO7989" s="6"/>
      <c r="AP7989" s="6"/>
      <c r="AQ7989" s="6"/>
      <c r="AR7989" s="6"/>
      <c r="AS7989" s="6"/>
      <c r="AT7989" s="6"/>
      <c r="AU7989" s="6"/>
      <c r="AV7989" s="6"/>
      <c r="AW7989" s="6"/>
      <c r="AX7989" s="6"/>
      <c r="AY7989" s="6"/>
      <c r="AZ7989" s="6"/>
      <c r="BA7989" s="6"/>
      <c r="BB7989" s="6"/>
      <c r="BC7989" s="6"/>
      <c r="BD7989" s="6"/>
      <c r="BE7989" s="6"/>
      <c r="BF7989" s="6"/>
      <c r="BG7989" s="10"/>
    </row>
    <row r="7990" spans="34:59" x14ac:dyDescent="0.25">
      <c r="AH7990" s="10"/>
      <c r="AI7990" s="6"/>
    </row>
    <row r="7991" spans="34:59" x14ac:dyDescent="0.25">
      <c r="AH7991" s="6"/>
      <c r="AI7991" s="6"/>
      <c r="AJ7991" s="6"/>
      <c r="AK7991" s="6"/>
      <c r="AL7991" s="6"/>
      <c r="AM7991" s="6"/>
      <c r="AN7991" s="6"/>
      <c r="AO7991" s="6"/>
      <c r="AP7991" s="6"/>
      <c r="AQ7991" s="6"/>
      <c r="AR7991" s="6"/>
      <c r="AS7991" s="6"/>
      <c r="AT7991" s="6"/>
      <c r="AU7991" s="6"/>
      <c r="AV7991" s="6"/>
      <c r="AW7991" s="6"/>
      <c r="AX7991" s="6"/>
      <c r="AY7991" s="6"/>
      <c r="AZ7991" s="6"/>
      <c r="BA7991" s="6"/>
      <c r="BB7991" s="6"/>
      <c r="BC7991" s="6"/>
      <c r="BD7991" s="6"/>
      <c r="BE7991" s="6"/>
      <c r="BF7991" s="6"/>
      <c r="BG7991" s="6"/>
    </row>
    <row r="7992" spans="34:59" x14ac:dyDescent="0.25">
      <c r="AH7992" s="10"/>
      <c r="AI7992" s="6"/>
      <c r="AJ7992" s="10"/>
      <c r="AK7992" s="10"/>
      <c r="AL7992" s="10"/>
      <c r="AM7992" s="10"/>
      <c r="AN7992" s="10"/>
      <c r="AO7992" s="10"/>
      <c r="AP7992" s="10"/>
      <c r="AQ7992" s="10"/>
      <c r="AR7992" s="10"/>
      <c r="AS7992" s="10"/>
      <c r="AT7992" s="10"/>
      <c r="AU7992" s="10"/>
      <c r="AV7992" s="10"/>
      <c r="AW7992" s="10"/>
      <c r="AX7992" s="10"/>
      <c r="AY7992" s="10"/>
      <c r="AZ7992" s="10"/>
      <c r="BA7992" s="10"/>
      <c r="BB7992" s="10"/>
      <c r="BC7992" s="10"/>
      <c r="BD7992" s="10"/>
      <c r="BE7992" s="10"/>
      <c r="BF7992" s="10"/>
      <c r="BG7992" s="6"/>
    </row>
    <row r="7993" spans="34:59" x14ac:dyDescent="0.25">
      <c r="AH7993" s="6"/>
      <c r="AI7993" s="6"/>
      <c r="AJ7993" s="6"/>
      <c r="AK7993" s="6"/>
      <c r="AL7993" s="6"/>
      <c r="AM7993" s="6"/>
      <c r="AN7993" s="6"/>
      <c r="AO7993" s="6"/>
      <c r="AP7993" s="6"/>
      <c r="AQ7993" s="6"/>
      <c r="AR7993" s="6"/>
      <c r="AS7993" s="6"/>
      <c r="AT7993" s="6"/>
      <c r="AU7993" s="6"/>
      <c r="AV7993" s="6"/>
      <c r="AW7993" s="6"/>
      <c r="AX7993" s="6"/>
      <c r="AY7993" s="6"/>
      <c r="AZ7993" s="6"/>
      <c r="BA7993" s="6"/>
      <c r="BB7993" s="6"/>
      <c r="BC7993" s="6"/>
      <c r="BD7993" s="6"/>
      <c r="BE7993" s="6"/>
      <c r="BF7993" s="6"/>
      <c r="BG7993" s="10"/>
    </row>
    <row r="7994" spans="34:59" x14ac:dyDescent="0.25">
      <c r="AH7994" s="10"/>
      <c r="AI7994" s="6"/>
    </row>
    <row r="7995" spans="34:59" x14ac:dyDescent="0.25">
      <c r="AH7995" s="6"/>
      <c r="AI7995" s="6"/>
      <c r="AJ7995" s="6"/>
      <c r="AK7995" s="6"/>
      <c r="AL7995" s="6"/>
      <c r="AM7995" s="6"/>
      <c r="AN7995" s="6"/>
      <c r="AO7995" s="6"/>
      <c r="AP7995" s="6"/>
      <c r="AQ7995" s="6"/>
      <c r="AR7995" s="6"/>
      <c r="AS7995" s="6"/>
      <c r="AT7995" s="6"/>
      <c r="AU7995" s="6"/>
      <c r="AV7995" s="6"/>
      <c r="AW7995" s="6"/>
      <c r="AX7995" s="6"/>
      <c r="AY7995" s="6"/>
      <c r="AZ7995" s="6"/>
      <c r="BA7995" s="6"/>
      <c r="BB7995" s="6"/>
      <c r="BC7995" s="6"/>
      <c r="BD7995" s="6"/>
      <c r="BE7995" s="6"/>
      <c r="BF7995" s="6"/>
      <c r="BG7995" s="6"/>
    </row>
    <row r="7996" spans="34:59" x14ac:dyDescent="0.25">
      <c r="AH7996" s="10"/>
      <c r="AI7996" s="6"/>
      <c r="AJ7996" s="10"/>
      <c r="AK7996" s="10"/>
      <c r="AL7996" s="10"/>
      <c r="AM7996" s="10"/>
      <c r="AN7996" s="10"/>
      <c r="AO7996" s="10"/>
      <c r="AP7996" s="10"/>
      <c r="AQ7996" s="10"/>
      <c r="AR7996" s="10"/>
      <c r="AS7996" s="10"/>
      <c r="AT7996" s="10"/>
      <c r="AU7996" s="10"/>
      <c r="AV7996" s="10"/>
      <c r="AW7996" s="10"/>
      <c r="AX7996" s="10"/>
      <c r="AY7996" s="10"/>
      <c r="AZ7996" s="10"/>
      <c r="BA7996" s="10"/>
      <c r="BB7996" s="10"/>
      <c r="BC7996" s="10"/>
      <c r="BD7996" s="10"/>
      <c r="BE7996" s="10"/>
      <c r="BF7996" s="10"/>
      <c r="BG7996" s="6"/>
    </row>
    <row r="7997" spans="34:59" x14ac:dyDescent="0.25">
      <c r="AH7997" s="6"/>
      <c r="AI7997" s="6"/>
      <c r="AJ7997" s="6"/>
      <c r="AK7997" s="6"/>
      <c r="AL7997" s="6"/>
      <c r="AM7997" s="6"/>
      <c r="AN7997" s="6"/>
      <c r="AO7997" s="6"/>
      <c r="AP7997" s="6"/>
      <c r="AQ7997" s="6"/>
      <c r="AR7997" s="6"/>
      <c r="AS7997" s="6"/>
      <c r="AT7997" s="6"/>
      <c r="AU7997" s="6"/>
      <c r="AV7997" s="6"/>
      <c r="AW7997" s="6"/>
      <c r="AX7997" s="6"/>
      <c r="AY7997" s="6"/>
      <c r="AZ7997" s="6"/>
      <c r="BA7997" s="6"/>
      <c r="BB7997" s="6"/>
      <c r="BC7997" s="6"/>
      <c r="BD7997" s="6"/>
      <c r="BE7997" s="6"/>
      <c r="BF7997" s="6"/>
      <c r="BG7997" s="10"/>
    </row>
    <row r="7998" spans="34:59" x14ac:dyDescent="0.25">
      <c r="AH7998" s="10"/>
      <c r="AI7998" s="6"/>
    </row>
    <row r="7999" spans="34:59" x14ac:dyDescent="0.25">
      <c r="AH7999" s="6"/>
      <c r="AI7999" s="6"/>
      <c r="AJ7999" s="6"/>
      <c r="AK7999" s="6"/>
      <c r="AL7999" s="6"/>
      <c r="AM7999" s="6"/>
      <c r="AN7999" s="6"/>
      <c r="AO7999" s="6"/>
      <c r="AP7999" s="6"/>
      <c r="AQ7999" s="6"/>
      <c r="AR7999" s="6"/>
      <c r="AS7999" s="6"/>
      <c r="AT7999" s="6"/>
      <c r="AU7999" s="6"/>
      <c r="AV7999" s="6"/>
      <c r="AW7999" s="6"/>
      <c r="AX7999" s="6"/>
      <c r="AY7999" s="6"/>
      <c r="AZ7999" s="6"/>
      <c r="BA7999" s="6"/>
      <c r="BB7999" s="6"/>
      <c r="BC7999" s="6"/>
      <c r="BD7999" s="6"/>
      <c r="BE7999" s="6"/>
      <c r="BF7999" s="6"/>
      <c r="BG7999" s="6"/>
    </row>
    <row r="8000" spans="34:59" x14ac:dyDescent="0.25">
      <c r="AH8000" s="10"/>
      <c r="AI8000" s="6"/>
      <c r="AJ8000" s="10"/>
      <c r="AK8000" s="10"/>
      <c r="AL8000" s="10"/>
      <c r="AM8000" s="10"/>
      <c r="AN8000" s="10"/>
      <c r="AO8000" s="10"/>
      <c r="AP8000" s="10"/>
      <c r="AQ8000" s="10"/>
      <c r="AR8000" s="10"/>
      <c r="AS8000" s="10"/>
      <c r="AT8000" s="10"/>
      <c r="AU8000" s="10"/>
      <c r="AV8000" s="10"/>
      <c r="AW8000" s="10"/>
      <c r="AX8000" s="10"/>
      <c r="AY8000" s="10"/>
      <c r="AZ8000" s="10"/>
      <c r="BA8000" s="10"/>
      <c r="BB8000" s="10"/>
      <c r="BC8000" s="10"/>
      <c r="BD8000" s="10"/>
      <c r="BE8000" s="10"/>
      <c r="BF8000" s="10"/>
      <c r="BG8000" s="6"/>
    </row>
    <row r="8001" spans="34:59" x14ac:dyDescent="0.25">
      <c r="AH8001" s="6"/>
      <c r="AI8001" s="6"/>
      <c r="AJ8001" s="6"/>
      <c r="AK8001" s="6"/>
      <c r="AL8001" s="6"/>
      <c r="AM8001" s="6"/>
      <c r="AN8001" s="6"/>
      <c r="AO8001" s="6"/>
      <c r="AP8001" s="6"/>
      <c r="AQ8001" s="6"/>
      <c r="AR8001" s="6"/>
      <c r="AS8001" s="6"/>
      <c r="AT8001" s="6"/>
      <c r="AU8001" s="6"/>
      <c r="AV8001" s="6"/>
      <c r="AW8001" s="6"/>
      <c r="AX8001" s="6"/>
      <c r="AY8001" s="6"/>
      <c r="AZ8001" s="6"/>
      <c r="BA8001" s="6"/>
      <c r="BB8001" s="6"/>
      <c r="BC8001" s="6"/>
      <c r="BD8001" s="6"/>
      <c r="BE8001" s="6"/>
      <c r="BF8001" s="6"/>
      <c r="BG8001" s="10"/>
    </row>
    <row r="8002" spans="34:59" x14ac:dyDescent="0.25">
      <c r="AH8002" s="10"/>
      <c r="AI8002" s="6"/>
    </row>
    <row r="8003" spans="34:59" x14ac:dyDescent="0.25">
      <c r="AH8003" s="6"/>
      <c r="AI8003" s="6"/>
      <c r="AJ8003" s="6"/>
      <c r="AK8003" s="6"/>
      <c r="AL8003" s="6"/>
      <c r="AM8003" s="6"/>
      <c r="AN8003" s="6"/>
      <c r="AO8003" s="6"/>
      <c r="AP8003" s="6"/>
      <c r="AQ8003" s="6"/>
      <c r="AR8003" s="6"/>
      <c r="AS8003" s="6"/>
      <c r="AT8003" s="6"/>
      <c r="AU8003" s="6"/>
      <c r="AV8003" s="6"/>
      <c r="AW8003" s="6"/>
      <c r="AX8003" s="6"/>
      <c r="AY8003" s="6"/>
      <c r="AZ8003" s="6"/>
      <c r="BA8003" s="6"/>
      <c r="BB8003" s="6"/>
      <c r="BC8003" s="6"/>
      <c r="BD8003" s="6"/>
      <c r="BE8003" s="6"/>
      <c r="BF8003" s="6"/>
      <c r="BG8003" s="6"/>
    </row>
    <row r="8004" spans="34:59" x14ac:dyDescent="0.25">
      <c r="AH8004" s="10"/>
      <c r="AI8004" s="6"/>
      <c r="AJ8004" s="10"/>
      <c r="AK8004" s="10"/>
      <c r="AL8004" s="10"/>
      <c r="AM8004" s="10"/>
      <c r="AN8004" s="10"/>
      <c r="AO8004" s="10"/>
      <c r="AP8004" s="10"/>
      <c r="AQ8004" s="10"/>
      <c r="AR8004" s="10"/>
      <c r="AS8004" s="10"/>
      <c r="AT8004" s="10"/>
      <c r="AU8004" s="10"/>
      <c r="AV8004" s="10"/>
      <c r="AW8004" s="10"/>
      <c r="AX8004" s="10"/>
      <c r="AY8004" s="10"/>
      <c r="AZ8004" s="10"/>
      <c r="BA8004" s="10"/>
      <c r="BB8004" s="10"/>
      <c r="BC8004" s="10"/>
      <c r="BD8004" s="10"/>
      <c r="BE8004" s="10"/>
      <c r="BF8004" s="10"/>
      <c r="BG8004" s="6"/>
    </row>
    <row r="8005" spans="34:59" x14ac:dyDescent="0.25">
      <c r="AH8005" s="6"/>
      <c r="AI8005" s="6"/>
      <c r="AJ8005" s="6"/>
      <c r="AK8005" s="6"/>
      <c r="AL8005" s="6"/>
      <c r="AM8005" s="6"/>
      <c r="AN8005" s="6"/>
      <c r="AO8005" s="6"/>
      <c r="AP8005" s="6"/>
      <c r="AQ8005" s="6"/>
      <c r="AR8005" s="6"/>
      <c r="AS8005" s="6"/>
      <c r="AT8005" s="6"/>
      <c r="AU8005" s="6"/>
      <c r="AV8005" s="6"/>
      <c r="AW8005" s="6"/>
      <c r="AX8005" s="6"/>
      <c r="AY8005" s="6"/>
      <c r="AZ8005" s="6"/>
      <c r="BA8005" s="6"/>
      <c r="BB8005" s="6"/>
      <c r="BC8005" s="6"/>
      <c r="BD8005" s="6"/>
      <c r="BE8005" s="6"/>
      <c r="BF8005" s="6"/>
      <c r="BG8005" s="10"/>
    </row>
    <row r="8006" spans="34:59" x14ac:dyDescent="0.25">
      <c r="AH8006" s="10"/>
      <c r="AI8006" s="6"/>
    </row>
    <row r="8007" spans="34:59" x14ac:dyDescent="0.25">
      <c r="AH8007" s="6"/>
      <c r="AI8007" s="6"/>
      <c r="AJ8007" s="6"/>
      <c r="AK8007" s="6"/>
      <c r="AL8007" s="6"/>
      <c r="AM8007" s="6"/>
      <c r="AN8007" s="6"/>
      <c r="AO8007" s="6"/>
      <c r="AP8007" s="6"/>
      <c r="AQ8007" s="6"/>
      <c r="AR8007" s="6"/>
      <c r="AS8007" s="6"/>
      <c r="AT8007" s="6"/>
      <c r="AU8007" s="6"/>
      <c r="AV8007" s="6"/>
      <c r="AW8007" s="6"/>
      <c r="AX8007" s="6"/>
      <c r="AY8007" s="6"/>
      <c r="AZ8007" s="6"/>
      <c r="BA8007" s="6"/>
      <c r="BB8007" s="6"/>
      <c r="BC8007" s="6"/>
      <c r="BD8007" s="6"/>
      <c r="BE8007" s="6"/>
      <c r="BF8007" s="6"/>
      <c r="BG8007" s="6"/>
    </row>
    <row r="8008" spans="34:59" x14ac:dyDescent="0.25">
      <c r="AH8008" s="10"/>
      <c r="AI8008" s="6"/>
      <c r="AJ8008" s="10"/>
      <c r="AK8008" s="10"/>
      <c r="AL8008" s="10"/>
      <c r="AM8008" s="10"/>
      <c r="AN8008" s="10"/>
      <c r="AO8008" s="10"/>
      <c r="AP8008" s="10"/>
      <c r="AQ8008" s="10"/>
      <c r="AR8008" s="10"/>
      <c r="AS8008" s="10"/>
      <c r="AT8008" s="10"/>
      <c r="AU8008" s="10"/>
      <c r="AV8008" s="10"/>
      <c r="AW8008" s="10"/>
      <c r="AX8008" s="10"/>
      <c r="AY8008" s="10"/>
      <c r="AZ8008" s="10"/>
      <c r="BA8008" s="10"/>
      <c r="BB8008" s="10"/>
      <c r="BC8008" s="10"/>
      <c r="BD8008" s="10"/>
      <c r="BE8008" s="10"/>
      <c r="BF8008" s="10"/>
      <c r="BG8008" s="6"/>
    </row>
    <row r="8009" spans="34:59" x14ac:dyDescent="0.25">
      <c r="AH8009" s="6"/>
      <c r="AI8009" s="6"/>
      <c r="AJ8009" s="6"/>
      <c r="AK8009" s="6"/>
      <c r="AL8009" s="6"/>
      <c r="AM8009" s="6"/>
      <c r="AN8009" s="6"/>
      <c r="AO8009" s="6"/>
      <c r="AP8009" s="6"/>
      <c r="AQ8009" s="6"/>
      <c r="AR8009" s="6"/>
      <c r="AS8009" s="6"/>
      <c r="AT8009" s="6"/>
      <c r="AU8009" s="6"/>
      <c r="AV8009" s="6"/>
      <c r="AW8009" s="6"/>
      <c r="AX8009" s="6"/>
      <c r="AY8009" s="6"/>
      <c r="AZ8009" s="6"/>
      <c r="BA8009" s="6"/>
      <c r="BB8009" s="6"/>
      <c r="BC8009" s="6"/>
      <c r="BD8009" s="6"/>
      <c r="BE8009" s="6"/>
      <c r="BF8009" s="6"/>
      <c r="BG8009" s="10"/>
    </row>
    <row r="8010" spans="34:59" x14ac:dyDescent="0.25">
      <c r="AH8010" s="10"/>
      <c r="AI8010" s="6"/>
    </row>
    <row r="8011" spans="34:59" x14ac:dyDescent="0.25">
      <c r="AH8011" s="6"/>
      <c r="AI8011" s="6"/>
      <c r="AJ8011" s="6"/>
      <c r="AK8011" s="6"/>
      <c r="AL8011" s="6"/>
      <c r="AM8011" s="6"/>
      <c r="AN8011" s="6"/>
      <c r="AO8011" s="6"/>
      <c r="AP8011" s="6"/>
      <c r="AQ8011" s="6"/>
      <c r="AR8011" s="6"/>
      <c r="AS8011" s="6"/>
      <c r="AT8011" s="6"/>
      <c r="AU8011" s="6"/>
      <c r="AV8011" s="6"/>
      <c r="AW8011" s="6"/>
      <c r="AX8011" s="6"/>
      <c r="AY8011" s="6"/>
      <c r="AZ8011" s="6"/>
      <c r="BA8011" s="6"/>
      <c r="BB8011" s="6"/>
      <c r="BC8011" s="6"/>
      <c r="BD8011" s="6"/>
      <c r="BE8011" s="6"/>
      <c r="BF8011" s="6"/>
      <c r="BG8011" s="6"/>
    </row>
    <row r="8012" spans="34:59" x14ac:dyDescent="0.25">
      <c r="AH8012" s="10"/>
      <c r="AI8012" s="6"/>
      <c r="AJ8012" s="10"/>
      <c r="AK8012" s="10"/>
      <c r="AL8012" s="10"/>
      <c r="AM8012" s="10"/>
      <c r="AN8012" s="10"/>
      <c r="AO8012" s="10"/>
      <c r="AP8012" s="10"/>
      <c r="AQ8012" s="10"/>
      <c r="AR8012" s="10"/>
      <c r="AS8012" s="10"/>
      <c r="AT8012" s="10"/>
      <c r="AU8012" s="10"/>
      <c r="AV8012" s="10"/>
      <c r="AW8012" s="10"/>
      <c r="AX8012" s="10"/>
      <c r="AY8012" s="10"/>
      <c r="AZ8012" s="10"/>
      <c r="BA8012" s="10"/>
      <c r="BB8012" s="10"/>
      <c r="BC8012" s="10"/>
      <c r="BD8012" s="10"/>
      <c r="BE8012" s="10"/>
      <c r="BF8012" s="10"/>
      <c r="BG8012" s="6"/>
    </row>
    <row r="8013" spans="34:59" x14ac:dyDescent="0.25">
      <c r="AH8013" s="6"/>
      <c r="AI8013" s="6"/>
      <c r="AJ8013" s="6"/>
      <c r="AK8013" s="6"/>
      <c r="AL8013" s="6"/>
      <c r="AM8013" s="6"/>
      <c r="AN8013" s="6"/>
      <c r="AO8013" s="6"/>
      <c r="AP8013" s="6"/>
      <c r="AQ8013" s="6"/>
      <c r="AR8013" s="6"/>
      <c r="AS8013" s="6"/>
      <c r="AT8013" s="6"/>
      <c r="AU8013" s="6"/>
      <c r="AV8013" s="6"/>
      <c r="AW8013" s="6"/>
      <c r="AX8013" s="6"/>
      <c r="AY8013" s="6"/>
      <c r="AZ8013" s="6"/>
      <c r="BA8013" s="6"/>
      <c r="BB8013" s="6"/>
      <c r="BC8013" s="6"/>
      <c r="BD8013" s="6"/>
      <c r="BE8013" s="6"/>
      <c r="BF8013" s="6"/>
      <c r="BG8013" s="10"/>
    </row>
    <row r="8014" spans="34:59" x14ac:dyDescent="0.25">
      <c r="AH8014" s="10"/>
      <c r="AI8014" s="6"/>
    </row>
    <row r="8015" spans="34:59" x14ac:dyDescent="0.25">
      <c r="AH8015" s="6"/>
      <c r="AI8015" s="6"/>
      <c r="AJ8015" s="6"/>
      <c r="AK8015" s="6"/>
      <c r="AL8015" s="6"/>
      <c r="AM8015" s="6"/>
      <c r="AN8015" s="6"/>
      <c r="AO8015" s="6"/>
      <c r="AP8015" s="6"/>
      <c r="AQ8015" s="6"/>
      <c r="AR8015" s="6"/>
      <c r="AS8015" s="6"/>
      <c r="AT8015" s="6"/>
      <c r="AU8015" s="6"/>
      <c r="AV8015" s="6"/>
      <c r="AW8015" s="6"/>
      <c r="AX8015" s="6"/>
      <c r="AY8015" s="6"/>
      <c r="AZ8015" s="6"/>
      <c r="BA8015" s="6"/>
      <c r="BB8015" s="6"/>
      <c r="BC8015" s="6"/>
      <c r="BD8015" s="6"/>
      <c r="BE8015" s="6"/>
      <c r="BF8015" s="6"/>
      <c r="BG8015" s="6"/>
    </row>
    <row r="8016" spans="34:59" x14ac:dyDescent="0.25">
      <c r="AH8016" s="10"/>
      <c r="AI8016" s="6"/>
      <c r="AJ8016" s="10"/>
      <c r="AK8016" s="10"/>
      <c r="AL8016" s="10"/>
      <c r="AM8016" s="10"/>
      <c r="AN8016" s="10"/>
      <c r="AO8016" s="10"/>
      <c r="AP8016" s="10"/>
      <c r="AQ8016" s="10"/>
      <c r="AR8016" s="10"/>
      <c r="AS8016" s="10"/>
      <c r="AT8016" s="10"/>
      <c r="AU8016" s="10"/>
      <c r="AV8016" s="10"/>
      <c r="AW8016" s="10"/>
      <c r="AX8016" s="10"/>
      <c r="AY8016" s="10"/>
      <c r="AZ8016" s="10"/>
      <c r="BA8016" s="10"/>
      <c r="BB8016" s="10"/>
      <c r="BC8016" s="10"/>
      <c r="BD8016" s="10"/>
      <c r="BE8016" s="10"/>
      <c r="BF8016" s="10"/>
      <c r="BG8016" s="6"/>
    </row>
    <row r="8017" spans="34:59" x14ac:dyDescent="0.25">
      <c r="AH8017" s="6"/>
      <c r="AI8017" s="6"/>
      <c r="AJ8017" s="6"/>
      <c r="AK8017" s="6"/>
      <c r="AL8017" s="6"/>
      <c r="AM8017" s="6"/>
      <c r="AN8017" s="6"/>
      <c r="AO8017" s="6"/>
      <c r="AP8017" s="6"/>
      <c r="AQ8017" s="6"/>
      <c r="AR8017" s="6"/>
      <c r="AS8017" s="6"/>
      <c r="AT8017" s="6"/>
      <c r="AU8017" s="6"/>
      <c r="AV8017" s="6"/>
      <c r="AW8017" s="6"/>
      <c r="AX8017" s="6"/>
      <c r="AY8017" s="6"/>
      <c r="AZ8017" s="6"/>
      <c r="BA8017" s="6"/>
      <c r="BB8017" s="6"/>
      <c r="BC8017" s="6"/>
      <c r="BD8017" s="6"/>
      <c r="BE8017" s="6"/>
      <c r="BF8017" s="6"/>
      <c r="BG8017" s="10"/>
    </row>
    <row r="8018" spans="34:59" x14ac:dyDescent="0.25">
      <c r="AH8018" s="10"/>
      <c r="AI8018" s="6"/>
    </row>
    <row r="8019" spans="34:59" x14ac:dyDescent="0.25">
      <c r="AH8019" s="6"/>
      <c r="AI8019" s="6"/>
      <c r="AJ8019" s="6"/>
      <c r="AK8019" s="6"/>
      <c r="AL8019" s="6"/>
      <c r="AM8019" s="6"/>
      <c r="AN8019" s="6"/>
      <c r="AO8019" s="6"/>
      <c r="AP8019" s="6"/>
      <c r="AQ8019" s="6"/>
      <c r="AR8019" s="6"/>
      <c r="AS8019" s="6"/>
      <c r="AT8019" s="6"/>
      <c r="AU8019" s="6"/>
      <c r="AV8019" s="6"/>
      <c r="AW8019" s="6"/>
      <c r="AX8019" s="6"/>
      <c r="AY8019" s="6"/>
      <c r="AZ8019" s="6"/>
      <c r="BA8019" s="6"/>
      <c r="BB8019" s="6"/>
      <c r="BC8019" s="6"/>
      <c r="BD8019" s="6"/>
      <c r="BE8019" s="6"/>
      <c r="BF8019" s="6"/>
      <c r="BG8019" s="6"/>
    </row>
    <row r="8020" spans="34:59" x14ac:dyDescent="0.25">
      <c r="AH8020" s="10"/>
      <c r="AI8020" s="6"/>
      <c r="AJ8020" s="10"/>
      <c r="AK8020" s="10"/>
      <c r="AL8020" s="10"/>
      <c r="AM8020" s="10"/>
      <c r="AN8020" s="10"/>
      <c r="AO8020" s="10"/>
      <c r="AP8020" s="10"/>
      <c r="AQ8020" s="10"/>
      <c r="AR8020" s="10"/>
      <c r="AS8020" s="10"/>
      <c r="AT8020" s="10"/>
      <c r="AU8020" s="10"/>
      <c r="AV8020" s="10"/>
      <c r="AW8020" s="10"/>
      <c r="AX8020" s="10"/>
      <c r="AY8020" s="10"/>
      <c r="AZ8020" s="10"/>
      <c r="BA8020" s="10"/>
      <c r="BB8020" s="10"/>
      <c r="BC8020" s="10"/>
      <c r="BD8020" s="10"/>
      <c r="BE8020" s="10"/>
      <c r="BF8020" s="10"/>
      <c r="BG8020" s="6"/>
    </row>
    <row r="8021" spans="34:59" x14ac:dyDescent="0.25">
      <c r="AH8021" s="6"/>
      <c r="AI8021" s="6"/>
      <c r="AJ8021" s="6"/>
      <c r="AK8021" s="6"/>
      <c r="AL8021" s="6"/>
      <c r="AM8021" s="6"/>
      <c r="AN8021" s="6"/>
      <c r="AO8021" s="6"/>
      <c r="AP8021" s="6"/>
      <c r="AQ8021" s="6"/>
      <c r="AR8021" s="6"/>
      <c r="AS8021" s="6"/>
      <c r="AT8021" s="6"/>
      <c r="AU8021" s="6"/>
      <c r="AV8021" s="6"/>
      <c r="AW8021" s="6"/>
      <c r="AX8021" s="6"/>
      <c r="AY8021" s="6"/>
      <c r="AZ8021" s="6"/>
      <c r="BA8021" s="6"/>
      <c r="BB8021" s="6"/>
      <c r="BC8021" s="6"/>
      <c r="BD8021" s="6"/>
      <c r="BE8021" s="6"/>
      <c r="BF8021" s="6"/>
      <c r="BG8021" s="10"/>
    </row>
    <row r="8022" spans="34:59" x14ac:dyDescent="0.25">
      <c r="AH8022" s="10"/>
      <c r="AI8022" s="6"/>
    </row>
    <row r="8023" spans="34:59" x14ac:dyDescent="0.25">
      <c r="AH8023" s="6"/>
      <c r="AI8023" s="6"/>
      <c r="AJ8023" s="6"/>
      <c r="AK8023" s="6"/>
      <c r="AL8023" s="6"/>
      <c r="AM8023" s="6"/>
      <c r="AN8023" s="6"/>
      <c r="AO8023" s="6"/>
      <c r="AP8023" s="6"/>
      <c r="AQ8023" s="6"/>
      <c r="AR8023" s="6"/>
      <c r="AS8023" s="6"/>
      <c r="AT8023" s="6"/>
      <c r="AU8023" s="6"/>
      <c r="AV8023" s="6"/>
      <c r="AW8023" s="6"/>
      <c r="AX8023" s="6"/>
      <c r="AY8023" s="6"/>
      <c r="AZ8023" s="6"/>
      <c r="BA8023" s="6"/>
      <c r="BB8023" s="6"/>
      <c r="BC8023" s="6"/>
      <c r="BD8023" s="6"/>
      <c r="BE8023" s="6"/>
      <c r="BF8023" s="6"/>
      <c r="BG8023" s="6"/>
    </row>
    <row r="8024" spans="34:59" x14ac:dyDescent="0.25">
      <c r="AH8024" s="10"/>
      <c r="AI8024" s="6"/>
      <c r="AJ8024" s="10"/>
      <c r="AK8024" s="10"/>
      <c r="AL8024" s="10"/>
      <c r="AM8024" s="10"/>
      <c r="AN8024" s="10"/>
      <c r="AO8024" s="10"/>
      <c r="AP8024" s="10"/>
      <c r="AQ8024" s="10"/>
      <c r="AR8024" s="10"/>
      <c r="AS8024" s="10"/>
      <c r="AT8024" s="10"/>
      <c r="AU8024" s="10"/>
      <c r="AV8024" s="10"/>
      <c r="AW8024" s="10"/>
      <c r="AX8024" s="10"/>
      <c r="AY8024" s="10"/>
      <c r="AZ8024" s="10"/>
      <c r="BA8024" s="10"/>
      <c r="BB8024" s="10"/>
      <c r="BC8024" s="10"/>
      <c r="BD8024" s="10"/>
      <c r="BE8024" s="10"/>
      <c r="BF8024" s="10"/>
      <c r="BG8024" s="6"/>
    </row>
    <row r="8025" spans="34:59" x14ac:dyDescent="0.25">
      <c r="AH8025" s="6"/>
      <c r="AI8025" s="6"/>
      <c r="AJ8025" s="6"/>
      <c r="AK8025" s="6"/>
      <c r="AL8025" s="6"/>
      <c r="AM8025" s="6"/>
      <c r="AN8025" s="6"/>
      <c r="AO8025" s="6"/>
      <c r="AP8025" s="6"/>
      <c r="AQ8025" s="6"/>
      <c r="AR8025" s="6"/>
      <c r="AS8025" s="6"/>
      <c r="AT8025" s="6"/>
      <c r="AU8025" s="6"/>
      <c r="AV8025" s="6"/>
      <c r="AW8025" s="6"/>
      <c r="AX8025" s="6"/>
      <c r="AY8025" s="6"/>
      <c r="AZ8025" s="6"/>
      <c r="BA8025" s="6"/>
      <c r="BB8025" s="6"/>
      <c r="BC8025" s="6"/>
      <c r="BD8025" s="6"/>
      <c r="BE8025" s="6"/>
      <c r="BF8025" s="6"/>
      <c r="BG8025" s="10"/>
    </row>
    <row r="8026" spans="34:59" x14ac:dyDescent="0.25">
      <c r="AH8026" s="10"/>
      <c r="AI8026" s="6"/>
    </row>
    <row r="8027" spans="34:59" x14ac:dyDescent="0.25">
      <c r="AH8027" s="6"/>
      <c r="AI8027" s="6"/>
      <c r="AJ8027" s="6"/>
      <c r="AK8027" s="6"/>
      <c r="AL8027" s="6"/>
      <c r="AM8027" s="6"/>
      <c r="AN8027" s="6"/>
      <c r="AO8027" s="6"/>
      <c r="AP8027" s="6"/>
      <c r="AQ8027" s="6"/>
      <c r="AR8027" s="6"/>
      <c r="AS8027" s="6"/>
      <c r="AT8027" s="6"/>
      <c r="AU8027" s="6"/>
      <c r="AV8027" s="6"/>
      <c r="AW8027" s="6"/>
      <c r="AX8027" s="6"/>
      <c r="AY8027" s="6"/>
      <c r="AZ8027" s="6"/>
      <c r="BA8027" s="6"/>
      <c r="BB8027" s="6"/>
      <c r="BC8027" s="6"/>
      <c r="BD8027" s="6"/>
      <c r="BE8027" s="6"/>
      <c r="BF8027" s="6"/>
      <c r="BG8027" s="6"/>
    </row>
    <row r="8028" spans="34:59" x14ac:dyDescent="0.25">
      <c r="AH8028" s="10"/>
      <c r="AI8028" s="6"/>
      <c r="AJ8028" s="10"/>
      <c r="AK8028" s="10"/>
      <c r="AL8028" s="10"/>
      <c r="AM8028" s="10"/>
      <c r="AN8028" s="10"/>
      <c r="AO8028" s="10"/>
      <c r="AP8028" s="10"/>
      <c r="AQ8028" s="10"/>
      <c r="AR8028" s="10"/>
      <c r="AS8028" s="10"/>
      <c r="AT8028" s="10"/>
      <c r="AU8028" s="10"/>
      <c r="AV8028" s="10"/>
      <c r="AW8028" s="10"/>
      <c r="AX8028" s="10"/>
      <c r="AY8028" s="10"/>
      <c r="AZ8028" s="10"/>
      <c r="BA8028" s="10"/>
      <c r="BB8028" s="10"/>
      <c r="BC8028" s="10"/>
      <c r="BD8028" s="10"/>
      <c r="BE8028" s="10"/>
      <c r="BF8028" s="10"/>
      <c r="BG8028" s="6"/>
    </row>
    <row r="8029" spans="34:59" x14ac:dyDescent="0.25">
      <c r="AH8029" s="6"/>
      <c r="AI8029" s="6"/>
      <c r="AJ8029" s="6"/>
      <c r="AK8029" s="6"/>
      <c r="AL8029" s="6"/>
      <c r="AM8029" s="6"/>
      <c r="AN8029" s="6"/>
      <c r="AO8029" s="6"/>
      <c r="AP8029" s="6"/>
      <c r="AQ8029" s="6"/>
      <c r="AR8029" s="6"/>
      <c r="AS8029" s="6"/>
      <c r="AT8029" s="6"/>
      <c r="AU8029" s="6"/>
      <c r="AV8029" s="6"/>
      <c r="AW8029" s="6"/>
      <c r="AX8029" s="6"/>
      <c r="AY8029" s="6"/>
      <c r="AZ8029" s="6"/>
      <c r="BA8029" s="6"/>
      <c r="BB8029" s="6"/>
      <c r="BC8029" s="6"/>
      <c r="BD8029" s="6"/>
      <c r="BE8029" s="6"/>
      <c r="BF8029" s="6"/>
      <c r="BG8029" s="10"/>
    </row>
    <row r="8030" spans="34:59" x14ac:dyDescent="0.25">
      <c r="AH8030" s="10"/>
      <c r="AI8030" s="6"/>
    </row>
    <row r="8031" spans="34:59" x14ac:dyDescent="0.25">
      <c r="AH8031" s="6"/>
      <c r="AI8031" s="6"/>
      <c r="AJ8031" s="6"/>
      <c r="AK8031" s="6"/>
      <c r="AL8031" s="6"/>
      <c r="AM8031" s="6"/>
      <c r="AN8031" s="6"/>
      <c r="AO8031" s="6"/>
      <c r="AP8031" s="6"/>
      <c r="AQ8031" s="6"/>
      <c r="AR8031" s="6"/>
      <c r="AS8031" s="6"/>
      <c r="AT8031" s="6"/>
      <c r="AU8031" s="6"/>
      <c r="AV8031" s="6"/>
      <c r="AW8031" s="6"/>
      <c r="AX8031" s="6"/>
      <c r="AY8031" s="6"/>
      <c r="AZ8031" s="6"/>
      <c r="BA8031" s="6"/>
      <c r="BB8031" s="6"/>
      <c r="BC8031" s="6"/>
      <c r="BD8031" s="6"/>
      <c r="BE8031" s="6"/>
      <c r="BF8031" s="6"/>
      <c r="BG8031" s="6"/>
    </row>
    <row r="8032" spans="34:59" x14ac:dyDescent="0.25">
      <c r="AH8032" s="10"/>
      <c r="AI8032" s="6"/>
      <c r="AJ8032" s="10"/>
      <c r="AK8032" s="10"/>
      <c r="AL8032" s="10"/>
      <c r="AM8032" s="10"/>
      <c r="AN8032" s="10"/>
      <c r="AO8032" s="10"/>
      <c r="AP8032" s="10"/>
      <c r="AQ8032" s="10"/>
      <c r="AR8032" s="10"/>
      <c r="AS8032" s="10"/>
      <c r="AT8032" s="10"/>
      <c r="AU8032" s="10"/>
      <c r="AV8032" s="10"/>
      <c r="AW8032" s="10"/>
      <c r="AX8032" s="10"/>
      <c r="AY8032" s="10"/>
      <c r="AZ8032" s="10"/>
      <c r="BA8032" s="10"/>
      <c r="BB8032" s="10"/>
      <c r="BC8032" s="10"/>
      <c r="BD8032" s="10"/>
      <c r="BE8032" s="10"/>
      <c r="BF8032" s="10"/>
      <c r="BG8032" s="6"/>
    </row>
    <row r="8033" spans="34:59" x14ac:dyDescent="0.25">
      <c r="AH8033" s="6"/>
      <c r="AI8033" s="6"/>
      <c r="AJ8033" s="6"/>
      <c r="AK8033" s="6"/>
      <c r="AL8033" s="6"/>
      <c r="AM8033" s="6"/>
      <c r="AN8033" s="6"/>
      <c r="AO8033" s="6"/>
      <c r="AP8033" s="6"/>
      <c r="AQ8033" s="6"/>
      <c r="AR8033" s="6"/>
      <c r="AS8033" s="6"/>
      <c r="AT8033" s="6"/>
      <c r="AU8033" s="6"/>
      <c r="AV8033" s="6"/>
      <c r="AW8033" s="6"/>
      <c r="AX8033" s="6"/>
      <c r="AY8033" s="6"/>
      <c r="AZ8033" s="6"/>
      <c r="BA8033" s="6"/>
      <c r="BB8033" s="6"/>
      <c r="BC8033" s="6"/>
      <c r="BD8033" s="6"/>
      <c r="BE8033" s="6"/>
      <c r="BF8033" s="6"/>
      <c r="BG8033" s="10"/>
    </row>
    <row r="8034" spans="34:59" x14ac:dyDescent="0.25">
      <c r="AH8034" s="10"/>
      <c r="AI8034" s="6"/>
    </row>
    <row r="8035" spans="34:59" x14ac:dyDescent="0.25">
      <c r="AH8035" s="6"/>
      <c r="AI8035" s="6"/>
      <c r="AJ8035" s="6"/>
      <c r="AK8035" s="6"/>
      <c r="AL8035" s="6"/>
      <c r="AM8035" s="6"/>
      <c r="AN8035" s="6"/>
      <c r="AO8035" s="6"/>
      <c r="AP8035" s="6"/>
      <c r="AQ8035" s="6"/>
      <c r="AR8035" s="6"/>
      <c r="AS8035" s="6"/>
      <c r="AT8035" s="6"/>
      <c r="AU8035" s="6"/>
      <c r="AV8035" s="6"/>
      <c r="AW8035" s="6"/>
      <c r="AX8035" s="6"/>
      <c r="AY8035" s="6"/>
      <c r="AZ8035" s="6"/>
      <c r="BA8035" s="6"/>
      <c r="BB8035" s="6"/>
      <c r="BC8035" s="6"/>
      <c r="BD8035" s="6"/>
      <c r="BE8035" s="6"/>
      <c r="BF8035" s="6"/>
      <c r="BG8035" s="6"/>
    </row>
    <row r="8036" spans="34:59" x14ac:dyDescent="0.25">
      <c r="AH8036" s="10"/>
      <c r="AI8036" s="6"/>
      <c r="AJ8036" s="10"/>
      <c r="AK8036" s="10"/>
      <c r="AL8036" s="10"/>
      <c r="AM8036" s="10"/>
      <c r="AN8036" s="10"/>
      <c r="AO8036" s="10"/>
      <c r="AP8036" s="10"/>
      <c r="AQ8036" s="10"/>
      <c r="AR8036" s="10"/>
      <c r="AS8036" s="10"/>
      <c r="AT8036" s="10"/>
      <c r="AU8036" s="10"/>
      <c r="AV8036" s="10"/>
      <c r="AW8036" s="10"/>
      <c r="AX8036" s="10"/>
      <c r="AY8036" s="10"/>
      <c r="AZ8036" s="10"/>
      <c r="BA8036" s="10"/>
      <c r="BB8036" s="10"/>
      <c r="BC8036" s="10"/>
      <c r="BD8036" s="10"/>
      <c r="BE8036" s="10"/>
      <c r="BF8036" s="10"/>
      <c r="BG8036" s="6"/>
    </row>
    <row r="8037" spans="34:59" x14ac:dyDescent="0.25">
      <c r="AH8037" s="6"/>
      <c r="AI8037" s="6"/>
      <c r="AJ8037" s="6"/>
      <c r="AK8037" s="6"/>
      <c r="AL8037" s="6"/>
      <c r="AM8037" s="6"/>
      <c r="AN8037" s="6"/>
      <c r="AO8037" s="6"/>
      <c r="AP8037" s="6"/>
      <c r="AQ8037" s="6"/>
      <c r="AR8037" s="6"/>
      <c r="AS8037" s="6"/>
      <c r="AT8037" s="6"/>
      <c r="AU8037" s="6"/>
      <c r="AV8037" s="6"/>
      <c r="AW8037" s="6"/>
      <c r="AX8037" s="6"/>
      <c r="AY8037" s="6"/>
      <c r="AZ8037" s="6"/>
      <c r="BA8037" s="6"/>
      <c r="BB8037" s="6"/>
      <c r="BC8037" s="6"/>
      <c r="BD8037" s="6"/>
      <c r="BE8037" s="6"/>
      <c r="BF8037" s="6"/>
      <c r="BG8037" s="10"/>
    </row>
    <row r="8038" spans="34:59" x14ac:dyDescent="0.25">
      <c r="AH8038" s="10"/>
      <c r="AI8038" s="6"/>
    </row>
    <row r="8039" spans="34:59" x14ac:dyDescent="0.25">
      <c r="AH8039" s="6"/>
      <c r="AI8039" s="6"/>
      <c r="AJ8039" s="6"/>
      <c r="AK8039" s="6"/>
      <c r="AL8039" s="6"/>
      <c r="AM8039" s="6"/>
      <c r="AN8039" s="6"/>
      <c r="AO8039" s="6"/>
      <c r="AP8039" s="6"/>
      <c r="AQ8039" s="6"/>
      <c r="AR8039" s="6"/>
      <c r="AS8039" s="6"/>
      <c r="AT8039" s="6"/>
      <c r="AU8039" s="6"/>
      <c r="AV8039" s="6"/>
      <c r="AW8039" s="6"/>
      <c r="AX8039" s="6"/>
      <c r="AY8039" s="6"/>
      <c r="AZ8039" s="6"/>
      <c r="BA8039" s="6"/>
      <c r="BB8039" s="6"/>
      <c r="BC8039" s="6"/>
      <c r="BD8039" s="6"/>
      <c r="BE8039" s="6"/>
      <c r="BF8039" s="6"/>
      <c r="BG8039" s="6"/>
    </row>
    <row r="8040" spans="34:59" x14ac:dyDescent="0.25">
      <c r="AH8040" s="10"/>
      <c r="AI8040" s="6"/>
      <c r="AJ8040" s="10"/>
      <c r="AK8040" s="10"/>
      <c r="AL8040" s="10"/>
      <c r="AM8040" s="10"/>
      <c r="AN8040" s="10"/>
      <c r="AO8040" s="10"/>
      <c r="AP8040" s="10"/>
      <c r="AQ8040" s="10"/>
      <c r="AR8040" s="10"/>
      <c r="AS8040" s="10"/>
      <c r="AT8040" s="10"/>
      <c r="AU8040" s="10"/>
      <c r="AV8040" s="10"/>
      <c r="AW8040" s="10"/>
      <c r="AX8040" s="10"/>
      <c r="AY8040" s="10"/>
      <c r="AZ8040" s="10"/>
      <c r="BA8040" s="10"/>
      <c r="BB8040" s="10"/>
      <c r="BC8040" s="10"/>
      <c r="BD8040" s="10"/>
      <c r="BE8040" s="10"/>
      <c r="BF8040" s="10"/>
      <c r="BG8040" s="6"/>
    </row>
    <row r="8041" spans="34:59" x14ac:dyDescent="0.25">
      <c r="AH8041" s="6"/>
      <c r="AI8041" s="6"/>
      <c r="AJ8041" s="6"/>
      <c r="AK8041" s="6"/>
      <c r="AL8041" s="6"/>
      <c r="AM8041" s="6"/>
      <c r="AN8041" s="6"/>
      <c r="AO8041" s="6"/>
      <c r="AP8041" s="6"/>
      <c r="AQ8041" s="6"/>
      <c r="AR8041" s="6"/>
      <c r="AS8041" s="6"/>
      <c r="AT8041" s="6"/>
      <c r="AU8041" s="6"/>
      <c r="AV8041" s="6"/>
      <c r="AW8041" s="6"/>
      <c r="AX8041" s="6"/>
      <c r="AY8041" s="6"/>
      <c r="AZ8041" s="6"/>
      <c r="BA8041" s="6"/>
      <c r="BB8041" s="6"/>
      <c r="BC8041" s="6"/>
      <c r="BD8041" s="6"/>
      <c r="BE8041" s="6"/>
      <c r="BF8041" s="6"/>
      <c r="BG8041" s="10"/>
    </row>
    <row r="8042" spans="34:59" x14ac:dyDescent="0.25">
      <c r="AH8042" s="10"/>
      <c r="AI8042" s="6"/>
    </row>
    <row r="8043" spans="34:59" x14ac:dyDescent="0.25">
      <c r="AH8043" s="6"/>
      <c r="AI8043" s="6"/>
      <c r="AJ8043" s="6"/>
      <c r="AK8043" s="6"/>
      <c r="AL8043" s="6"/>
      <c r="AM8043" s="6"/>
      <c r="AN8043" s="6"/>
      <c r="AO8043" s="6"/>
      <c r="AP8043" s="6"/>
      <c r="AQ8043" s="6"/>
      <c r="AR8043" s="6"/>
      <c r="AS8043" s="6"/>
      <c r="AT8043" s="6"/>
      <c r="AU8043" s="6"/>
      <c r="AV8043" s="6"/>
      <c r="AW8043" s="6"/>
      <c r="AX8043" s="6"/>
      <c r="AY8043" s="6"/>
      <c r="AZ8043" s="6"/>
      <c r="BA8043" s="6"/>
      <c r="BB8043" s="6"/>
      <c r="BC8043" s="6"/>
      <c r="BD8043" s="6"/>
      <c r="BE8043" s="6"/>
      <c r="BF8043" s="6"/>
      <c r="BG8043" s="6"/>
    </row>
    <row r="8044" spans="34:59" x14ac:dyDescent="0.25">
      <c r="AH8044" s="10"/>
      <c r="AI8044" s="6"/>
      <c r="AJ8044" s="10"/>
      <c r="AK8044" s="10"/>
      <c r="AL8044" s="10"/>
      <c r="AM8044" s="10"/>
      <c r="AN8044" s="10"/>
      <c r="AO8044" s="10"/>
      <c r="AP8044" s="10"/>
      <c r="AQ8044" s="10"/>
      <c r="AR8044" s="10"/>
      <c r="AS8044" s="10"/>
      <c r="AT8044" s="10"/>
      <c r="AU8044" s="10"/>
      <c r="AV8044" s="10"/>
      <c r="AW8044" s="10"/>
      <c r="AX8044" s="10"/>
      <c r="AY8044" s="10"/>
      <c r="AZ8044" s="10"/>
      <c r="BA8044" s="10"/>
      <c r="BB8044" s="10"/>
      <c r="BC8044" s="10"/>
      <c r="BD8044" s="10"/>
      <c r="BE8044" s="10"/>
      <c r="BF8044" s="10"/>
      <c r="BG8044" s="6"/>
    </row>
    <row r="8045" spans="34:59" x14ac:dyDescent="0.25">
      <c r="AH8045" s="6"/>
      <c r="AI8045" s="6"/>
      <c r="AJ8045" s="6"/>
      <c r="AK8045" s="6"/>
      <c r="AL8045" s="6"/>
      <c r="AM8045" s="6"/>
      <c r="AN8045" s="6"/>
      <c r="AO8045" s="6"/>
      <c r="AP8045" s="6"/>
      <c r="AQ8045" s="6"/>
      <c r="AR8045" s="6"/>
      <c r="AS8045" s="6"/>
      <c r="AT8045" s="6"/>
      <c r="AU8045" s="6"/>
      <c r="AV8045" s="6"/>
      <c r="AW8045" s="6"/>
      <c r="AX8045" s="6"/>
      <c r="AY8045" s="6"/>
      <c r="AZ8045" s="6"/>
      <c r="BA8045" s="6"/>
      <c r="BB8045" s="6"/>
      <c r="BC8045" s="6"/>
      <c r="BD8045" s="6"/>
      <c r="BE8045" s="6"/>
      <c r="BF8045" s="6"/>
      <c r="BG8045" s="10"/>
    </row>
    <row r="8046" spans="34:59" x14ac:dyDescent="0.25">
      <c r="AH8046" s="10"/>
      <c r="AI8046" s="6"/>
    </row>
    <row r="8047" spans="34:59" x14ac:dyDescent="0.25">
      <c r="AH8047" s="6"/>
      <c r="AI8047" s="6"/>
      <c r="AJ8047" s="6"/>
      <c r="AK8047" s="6"/>
      <c r="AL8047" s="6"/>
      <c r="AM8047" s="6"/>
      <c r="AN8047" s="6"/>
      <c r="AO8047" s="6"/>
      <c r="AP8047" s="6"/>
      <c r="AQ8047" s="6"/>
      <c r="AR8047" s="6"/>
      <c r="AS8047" s="6"/>
      <c r="AT8047" s="6"/>
      <c r="AU8047" s="6"/>
      <c r="AV8047" s="6"/>
      <c r="AW8047" s="6"/>
      <c r="AX8047" s="6"/>
      <c r="AY8047" s="6"/>
      <c r="AZ8047" s="6"/>
      <c r="BA8047" s="6"/>
      <c r="BB8047" s="6"/>
      <c r="BC8047" s="6"/>
      <c r="BD8047" s="6"/>
      <c r="BE8047" s="6"/>
      <c r="BF8047" s="6"/>
      <c r="BG8047" s="6"/>
    </row>
    <row r="8048" spans="34:59" x14ac:dyDescent="0.25">
      <c r="AH8048" s="10"/>
      <c r="AI8048" s="6"/>
      <c r="AJ8048" s="10"/>
      <c r="AK8048" s="10"/>
      <c r="AL8048" s="10"/>
      <c r="AM8048" s="10"/>
      <c r="AN8048" s="10"/>
      <c r="AO8048" s="10"/>
      <c r="AP8048" s="10"/>
      <c r="AQ8048" s="10"/>
      <c r="AR8048" s="10"/>
      <c r="AS8048" s="10"/>
      <c r="AT8048" s="10"/>
      <c r="AU8048" s="10"/>
      <c r="AV8048" s="10"/>
      <c r="AW8048" s="10"/>
      <c r="AX8048" s="10"/>
      <c r="AY8048" s="10"/>
      <c r="AZ8048" s="10"/>
      <c r="BA8048" s="10"/>
      <c r="BB8048" s="10"/>
      <c r="BC8048" s="10"/>
      <c r="BD8048" s="10"/>
      <c r="BE8048" s="10"/>
      <c r="BF8048" s="10"/>
      <c r="BG8048" s="6"/>
    </row>
    <row r="8049" spans="34:59" x14ac:dyDescent="0.25">
      <c r="AH8049" s="6"/>
      <c r="AI8049" s="6"/>
      <c r="AJ8049" s="6"/>
      <c r="AK8049" s="6"/>
      <c r="AL8049" s="6"/>
      <c r="AM8049" s="6"/>
      <c r="AN8049" s="6"/>
      <c r="AO8049" s="6"/>
      <c r="AP8049" s="6"/>
      <c r="AQ8049" s="6"/>
      <c r="AR8049" s="6"/>
      <c r="AS8049" s="6"/>
      <c r="AT8049" s="6"/>
      <c r="AU8049" s="6"/>
      <c r="AV8049" s="6"/>
      <c r="AW8049" s="6"/>
      <c r="AX8049" s="6"/>
      <c r="AY8049" s="6"/>
      <c r="AZ8049" s="6"/>
      <c r="BA8049" s="6"/>
      <c r="BB8049" s="6"/>
      <c r="BC8049" s="6"/>
      <c r="BD8049" s="6"/>
      <c r="BE8049" s="6"/>
      <c r="BF8049" s="6"/>
      <c r="BG8049" s="10"/>
    </row>
    <row r="8050" spans="34:59" x14ac:dyDescent="0.25">
      <c r="AH8050" s="10"/>
      <c r="AI8050" s="6"/>
    </row>
    <row r="8051" spans="34:59" x14ac:dyDescent="0.25">
      <c r="AH8051" s="6"/>
      <c r="AI8051" s="6"/>
      <c r="AJ8051" s="6"/>
      <c r="AK8051" s="6"/>
      <c r="AL8051" s="6"/>
      <c r="AM8051" s="6"/>
      <c r="AN8051" s="6"/>
      <c r="AO8051" s="6"/>
      <c r="AP8051" s="6"/>
      <c r="AQ8051" s="6"/>
      <c r="AR8051" s="6"/>
      <c r="AS8051" s="6"/>
      <c r="AT8051" s="6"/>
      <c r="AU8051" s="6"/>
      <c r="AV8051" s="6"/>
      <c r="AW8051" s="6"/>
      <c r="AX8051" s="6"/>
      <c r="AY8051" s="6"/>
      <c r="AZ8051" s="6"/>
      <c r="BA8051" s="6"/>
      <c r="BB8051" s="6"/>
      <c r="BC8051" s="6"/>
      <c r="BD8051" s="6"/>
      <c r="BE8051" s="6"/>
      <c r="BF8051" s="6"/>
      <c r="BG8051" s="6"/>
    </row>
    <row r="8052" spans="34:59" x14ac:dyDescent="0.25">
      <c r="AH8052" s="10"/>
      <c r="AI8052" s="6"/>
      <c r="AJ8052" s="10"/>
      <c r="AK8052" s="10"/>
      <c r="AL8052" s="10"/>
      <c r="AM8052" s="10"/>
      <c r="AN8052" s="10"/>
      <c r="AO8052" s="10"/>
      <c r="AP8052" s="10"/>
      <c r="AQ8052" s="10"/>
      <c r="AR8052" s="10"/>
      <c r="AS8052" s="10"/>
      <c r="AT8052" s="10"/>
      <c r="AU8052" s="10"/>
      <c r="AV8052" s="10"/>
      <c r="AW8052" s="10"/>
      <c r="AX8052" s="10"/>
      <c r="AY8052" s="10"/>
      <c r="AZ8052" s="10"/>
      <c r="BA8052" s="10"/>
      <c r="BB8052" s="10"/>
      <c r="BC8052" s="10"/>
      <c r="BD8052" s="10"/>
      <c r="BE8052" s="10"/>
      <c r="BF8052" s="10"/>
      <c r="BG8052" s="6"/>
    </row>
    <row r="8053" spans="34:59" x14ac:dyDescent="0.25">
      <c r="AH8053" s="6"/>
      <c r="AI8053" s="6"/>
      <c r="AJ8053" s="6"/>
      <c r="AK8053" s="6"/>
      <c r="AL8053" s="6"/>
      <c r="AM8053" s="6"/>
      <c r="AN8053" s="6"/>
      <c r="AO8053" s="6"/>
      <c r="AP8053" s="6"/>
      <c r="AQ8053" s="6"/>
      <c r="AR8053" s="6"/>
      <c r="AS8053" s="6"/>
      <c r="AT8053" s="6"/>
      <c r="AU8053" s="6"/>
      <c r="AV8053" s="6"/>
      <c r="AW8053" s="6"/>
      <c r="AX8053" s="6"/>
      <c r="AY8053" s="6"/>
      <c r="AZ8053" s="6"/>
      <c r="BA8053" s="6"/>
      <c r="BB8053" s="6"/>
      <c r="BC8053" s="6"/>
      <c r="BD8053" s="6"/>
      <c r="BE8053" s="6"/>
      <c r="BF8053" s="6"/>
      <c r="BG8053" s="10"/>
    </row>
    <row r="8054" spans="34:59" x14ac:dyDescent="0.25">
      <c r="AH8054" s="10"/>
      <c r="AI8054" s="6"/>
    </row>
    <row r="8055" spans="34:59" x14ac:dyDescent="0.25">
      <c r="AH8055" s="6"/>
      <c r="AI8055" s="6"/>
      <c r="AJ8055" s="6"/>
      <c r="AK8055" s="6"/>
      <c r="AL8055" s="6"/>
      <c r="AM8055" s="6"/>
      <c r="AN8055" s="6"/>
      <c r="AO8055" s="6"/>
      <c r="AP8055" s="6"/>
      <c r="AQ8055" s="6"/>
      <c r="AR8055" s="6"/>
      <c r="AS8055" s="6"/>
      <c r="AT8055" s="6"/>
      <c r="AU8055" s="6"/>
      <c r="AV8055" s="6"/>
      <c r="AW8055" s="6"/>
      <c r="AX8055" s="6"/>
      <c r="AY8055" s="6"/>
      <c r="AZ8055" s="6"/>
      <c r="BA8055" s="6"/>
      <c r="BB8055" s="6"/>
      <c r="BC8055" s="6"/>
      <c r="BD8055" s="6"/>
      <c r="BE8055" s="6"/>
      <c r="BF8055" s="6"/>
      <c r="BG8055" s="6"/>
    </row>
    <row r="8056" spans="34:59" x14ac:dyDescent="0.25">
      <c r="AH8056" s="10"/>
      <c r="AI8056" s="6"/>
      <c r="AJ8056" s="10"/>
      <c r="AK8056" s="10"/>
      <c r="AL8056" s="10"/>
      <c r="AM8056" s="10"/>
      <c r="AN8056" s="10"/>
      <c r="AO8056" s="10"/>
      <c r="AP8056" s="10"/>
      <c r="AQ8056" s="10"/>
      <c r="AR8056" s="10"/>
      <c r="AS8056" s="10"/>
      <c r="AT8056" s="10"/>
      <c r="AU8056" s="10"/>
      <c r="AV8056" s="10"/>
      <c r="AW8056" s="10"/>
      <c r="AX8056" s="10"/>
      <c r="AY8056" s="10"/>
      <c r="AZ8056" s="10"/>
      <c r="BA8056" s="10"/>
      <c r="BB8056" s="10"/>
      <c r="BC8056" s="10"/>
      <c r="BD8056" s="10"/>
      <c r="BE8056" s="10"/>
      <c r="BF8056" s="10"/>
      <c r="BG8056" s="6"/>
    </row>
    <row r="8057" spans="34:59" x14ac:dyDescent="0.25">
      <c r="AH8057" s="6"/>
      <c r="AI8057" s="6"/>
      <c r="AJ8057" s="6"/>
      <c r="AK8057" s="6"/>
      <c r="AL8057" s="6"/>
      <c r="AM8057" s="6"/>
      <c r="AN8057" s="6"/>
      <c r="AO8057" s="6"/>
      <c r="AP8057" s="6"/>
      <c r="AQ8057" s="6"/>
      <c r="AR8057" s="6"/>
      <c r="AS8057" s="6"/>
      <c r="AT8057" s="6"/>
      <c r="AU8057" s="6"/>
      <c r="AV8057" s="6"/>
      <c r="AW8057" s="6"/>
      <c r="AX8057" s="6"/>
      <c r="AY8057" s="6"/>
      <c r="AZ8057" s="6"/>
      <c r="BA8057" s="6"/>
      <c r="BB8057" s="6"/>
      <c r="BC8057" s="6"/>
      <c r="BD8057" s="6"/>
      <c r="BE8057" s="6"/>
      <c r="BF8057" s="6"/>
      <c r="BG8057" s="10"/>
    </row>
    <row r="8058" spans="34:59" x14ac:dyDescent="0.25">
      <c r="AH8058" s="10"/>
      <c r="AI8058" s="6"/>
    </row>
    <row r="8059" spans="34:59" x14ac:dyDescent="0.25">
      <c r="AH8059" s="6"/>
      <c r="AI8059" s="6"/>
      <c r="AJ8059" s="6"/>
      <c r="AK8059" s="6"/>
      <c r="AL8059" s="6"/>
      <c r="AM8059" s="6"/>
      <c r="AN8059" s="6"/>
      <c r="AO8059" s="6"/>
      <c r="AP8059" s="6"/>
      <c r="AQ8059" s="6"/>
      <c r="AR8059" s="6"/>
      <c r="AS8059" s="6"/>
      <c r="AT8059" s="6"/>
      <c r="AU8059" s="6"/>
      <c r="AV8059" s="6"/>
      <c r="AW8059" s="6"/>
      <c r="AX8059" s="6"/>
      <c r="AY8059" s="6"/>
      <c r="AZ8059" s="6"/>
      <c r="BA8059" s="6"/>
      <c r="BB8059" s="6"/>
      <c r="BC8059" s="6"/>
      <c r="BD8059" s="6"/>
      <c r="BE8059" s="6"/>
      <c r="BF8059" s="6"/>
      <c r="BG8059" s="6"/>
    </row>
    <row r="8060" spans="34:59" x14ac:dyDescent="0.25">
      <c r="AH8060" s="10"/>
      <c r="AI8060" s="6"/>
      <c r="AJ8060" s="10"/>
      <c r="AK8060" s="10"/>
      <c r="AL8060" s="10"/>
      <c r="AM8060" s="10"/>
      <c r="AN8060" s="10"/>
      <c r="AO8060" s="10"/>
      <c r="AP8060" s="10"/>
      <c r="AQ8060" s="10"/>
      <c r="AR8060" s="10"/>
      <c r="AS8060" s="10"/>
      <c r="AT8060" s="10"/>
      <c r="AU8060" s="10"/>
      <c r="AV8060" s="10"/>
      <c r="AW8060" s="10"/>
      <c r="AX8060" s="10"/>
      <c r="AY8060" s="10"/>
      <c r="AZ8060" s="10"/>
      <c r="BA8060" s="10"/>
      <c r="BB8060" s="10"/>
      <c r="BC8060" s="10"/>
      <c r="BD8060" s="10"/>
      <c r="BE8060" s="10"/>
      <c r="BF8060" s="10"/>
      <c r="BG8060" s="6"/>
    </row>
    <row r="8061" spans="34:59" x14ac:dyDescent="0.25">
      <c r="AH8061" s="6"/>
      <c r="AI8061" s="6"/>
      <c r="AJ8061" s="6"/>
      <c r="AK8061" s="6"/>
      <c r="AL8061" s="6"/>
      <c r="AM8061" s="6"/>
      <c r="AN8061" s="6"/>
      <c r="AO8061" s="6"/>
      <c r="AP8061" s="6"/>
      <c r="AQ8061" s="6"/>
      <c r="AR8061" s="6"/>
      <c r="AS8061" s="6"/>
      <c r="AT8061" s="6"/>
      <c r="AU8061" s="6"/>
      <c r="AV8061" s="6"/>
      <c r="AW8061" s="6"/>
      <c r="AX8061" s="6"/>
      <c r="AY8061" s="6"/>
      <c r="AZ8061" s="6"/>
      <c r="BA8061" s="6"/>
      <c r="BB8061" s="6"/>
      <c r="BC8061" s="6"/>
      <c r="BD8061" s="6"/>
      <c r="BE8061" s="6"/>
      <c r="BF8061" s="6"/>
      <c r="BG8061" s="10"/>
    </row>
    <row r="8062" spans="34:59" x14ac:dyDescent="0.25">
      <c r="AH8062" s="10"/>
      <c r="AI8062" s="6"/>
    </row>
    <row r="8063" spans="34:59" x14ac:dyDescent="0.25">
      <c r="AH8063" s="6"/>
      <c r="AI8063" s="6"/>
      <c r="AJ8063" s="6"/>
      <c r="AK8063" s="6"/>
      <c r="AL8063" s="6"/>
      <c r="AM8063" s="6"/>
      <c r="AN8063" s="6"/>
      <c r="AO8063" s="6"/>
      <c r="AP8063" s="6"/>
      <c r="AQ8063" s="6"/>
      <c r="AR8063" s="6"/>
      <c r="AS8063" s="6"/>
      <c r="AT8063" s="6"/>
      <c r="AU8063" s="6"/>
      <c r="AV8063" s="6"/>
      <c r="AW8063" s="6"/>
      <c r="AX8063" s="6"/>
      <c r="AY8063" s="6"/>
      <c r="AZ8063" s="6"/>
      <c r="BA8063" s="6"/>
      <c r="BB8063" s="6"/>
      <c r="BC8063" s="6"/>
      <c r="BD8063" s="6"/>
      <c r="BE8063" s="6"/>
      <c r="BF8063" s="6"/>
      <c r="BG8063" s="6"/>
    </row>
    <row r="8064" spans="34:59" x14ac:dyDescent="0.25">
      <c r="AH8064" s="10"/>
      <c r="AI8064" s="6"/>
      <c r="AJ8064" s="10"/>
      <c r="AK8064" s="10"/>
      <c r="AL8064" s="10"/>
      <c r="AM8064" s="10"/>
      <c r="AN8064" s="10"/>
      <c r="AO8064" s="10"/>
      <c r="AP8064" s="10"/>
      <c r="AQ8064" s="10"/>
      <c r="AR8064" s="10"/>
      <c r="AS8064" s="10"/>
      <c r="AT8064" s="10"/>
      <c r="AU8064" s="10"/>
      <c r="AV8064" s="10"/>
      <c r="AW8064" s="10"/>
      <c r="AX8064" s="10"/>
      <c r="AY8064" s="10"/>
      <c r="AZ8064" s="10"/>
      <c r="BA8064" s="10"/>
      <c r="BB8064" s="10"/>
      <c r="BC8064" s="10"/>
      <c r="BD8064" s="10"/>
      <c r="BE8064" s="10"/>
      <c r="BF8064" s="10"/>
      <c r="BG8064" s="6"/>
    </row>
    <row r="8065" spans="34:59" x14ac:dyDescent="0.25">
      <c r="AH8065" s="6"/>
      <c r="AI8065" s="6"/>
      <c r="AJ8065" s="6"/>
      <c r="AK8065" s="6"/>
      <c r="AL8065" s="6"/>
      <c r="AM8065" s="6"/>
      <c r="AN8065" s="6"/>
      <c r="AO8065" s="6"/>
      <c r="AP8065" s="6"/>
      <c r="AQ8065" s="6"/>
      <c r="AR8065" s="6"/>
      <c r="AS8065" s="6"/>
      <c r="AT8065" s="6"/>
      <c r="AU8065" s="6"/>
      <c r="AV8065" s="6"/>
      <c r="AW8065" s="6"/>
      <c r="AX8065" s="6"/>
      <c r="AY8065" s="6"/>
      <c r="AZ8065" s="6"/>
      <c r="BA8065" s="6"/>
      <c r="BB8065" s="6"/>
      <c r="BC8065" s="6"/>
      <c r="BD8065" s="6"/>
      <c r="BE8065" s="6"/>
      <c r="BF8065" s="6"/>
      <c r="BG8065" s="10"/>
    </row>
    <row r="8066" spans="34:59" x14ac:dyDescent="0.25">
      <c r="AH8066" s="10"/>
      <c r="AI8066" s="6"/>
    </row>
    <row r="8067" spans="34:59" x14ac:dyDescent="0.25">
      <c r="AH8067" s="6"/>
      <c r="AI8067" s="6"/>
      <c r="AJ8067" s="6"/>
      <c r="AK8067" s="6"/>
      <c r="AL8067" s="6"/>
      <c r="AM8067" s="6"/>
      <c r="AN8067" s="6"/>
      <c r="AO8067" s="6"/>
      <c r="AP8067" s="6"/>
      <c r="AQ8067" s="6"/>
      <c r="AR8067" s="6"/>
      <c r="AS8067" s="6"/>
      <c r="AT8067" s="6"/>
      <c r="AU8067" s="6"/>
      <c r="AV8067" s="6"/>
      <c r="AW8067" s="6"/>
      <c r="AX8067" s="6"/>
      <c r="AY8067" s="6"/>
      <c r="AZ8067" s="6"/>
      <c r="BA8067" s="6"/>
      <c r="BB8067" s="6"/>
      <c r="BC8067" s="6"/>
      <c r="BD8067" s="6"/>
      <c r="BE8067" s="6"/>
      <c r="BF8067" s="6"/>
      <c r="BG8067" s="6"/>
    </row>
    <row r="8068" spans="34:59" x14ac:dyDescent="0.25">
      <c r="AH8068" s="10"/>
      <c r="AI8068" s="6"/>
      <c r="AJ8068" s="10"/>
      <c r="AK8068" s="10"/>
      <c r="AL8068" s="10"/>
      <c r="AM8068" s="10"/>
      <c r="AN8068" s="10"/>
      <c r="AO8068" s="10"/>
      <c r="AP8068" s="10"/>
      <c r="AQ8068" s="10"/>
      <c r="AR8068" s="10"/>
      <c r="AS8068" s="10"/>
      <c r="AT8068" s="10"/>
      <c r="AU8068" s="10"/>
      <c r="AV8068" s="10"/>
      <c r="AW8068" s="10"/>
      <c r="AX8068" s="10"/>
      <c r="AY8068" s="10"/>
      <c r="AZ8068" s="10"/>
      <c r="BA8068" s="10"/>
      <c r="BB8068" s="10"/>
      <c r="BC8068" s="10"/>
      <c r="BD8068" s="10"/>
      <c r="BE8068" s="10"/>
      <c r="BF8068" s="10"/>
      <c r="BG8068" s="6"/>
    </row>
    <row r="8069" spans="34:59" x14ac:dyDescent="0.25">
      <c r="AH8069" s="6"/>
      <c r="AI8069" s="6"/>
      <c r="AJ8069" s="6"/>
      <c r="AK8069" s="6"/>
      <c r="AL8069" s="6"/>
      <c r="AM8069" s="6"/>
      <c r="AN8069" s="6"/>
      <c r="AO8069" s="6"/>
      <c r="AP8069" s="6"/>
      <c r="AQ8069" s="6"/>
      <c r="AR8069" s="6"/>
      <c r="AS8069" s="6"/>
      <c r="AT8069" s="6"/>
      <c r="AU8069" s="6"/>
      <c r="AV8069" s="6"/>
      <c r="AW8069" s="6"/>
      <c r="AX8069" s="6"/>
      <c r="AY8069" s="6"/>
      <c r="AZ8069" s="6"/>
      <c r="BA8069" s="6"/>
      <c r="BB8069" s="6"/>
      <c r="BC8069" s="6"/>
      <c r="BD8069" s="6"/>
      <c r="BE8069" s="6"/>
      <c r="BF8069" s="6"/>
      <c r="BG8069" s="10"/>
    </row>
    <row r="8070" spans="34:59" x14ac:dyDescent="0.25">
      <c r="AH8070" s="10"/>
      <c r="AI8070" s="6"/>
    </row>
    <row r="8071" spans="34:59" x14ac:dyDescent="0.25">
      <c r="AH8071" s="6"/>
      <c r="AI8071" s="6"/>
      <c r="AJ8071" s="6"/>
      <c r="AK8071" s="6"/>
      <c r="AL8071" s="6"/>
      <c r="AM8071" s="6"/>
      <c r="AN8071" s="6"/>
      <c r="AO8071" s="6"/>
      <c r="AP8071" s="6"/>
      <c r="AQ8071" s="6"/>
      <c r="AR8071" s="6"/>
      <c r="AS8071" s="6"/>
      <c r="AT8071" s="6"/>
      <c r="AU8071" s="6"/>
      <c r="AV8071" s="6"/>
      <c r="AW8071" s="6"/>
      <c r="AX8071" s="6"/>
      <c r="AY8071" s="6"/>
      <c r="AZ8071" s="6"/>
      <c r="BA8071" s="6"/>
      <c r="BB8071" s="6"/>
      <c r="BC8071" s="6"/>
      <c r="BD8071" s="6"/>
      <c r="BE8071" s="6"/>
      <c r="BF8071" s="6"/>
      <c r="BG8071" s="6"/>
    </row>
    <row r="8072" spans="34:59" x14ac:dyDescent="0.25">
      <c r="AH8072" s="10"/>
      <c r="AI8072" s="6"/>
      <c r="AJ8072" s="10"/>
      <c r="AK8072" s="10"/>
      <c r="AL8072" s="10"/>
      <c r="AM8072" s="10"/>
      <c r="AN8072" s="10"/>
      <c r="AO8072" s="10"/>
      <c r="AP8072" s="10"/>
      <c r="AQ8072" s="10"/>
      <c r="AR8072" s="10"/>
      <c r="AS8072" s="10"/>
      <c r="AT8072" s="10"/>
      <c r="AU8072" s="10"/>
      <c r="AV8072" s="10"/>
      <c r="AW8072" s="10"/>
      <c r="AX8072" s="10"/>
      <c r="AY8072" s="10"/>
      <c r="AZ8072" s="10"/>
      <c r="BA8072" s="10"/>
      <c r="BB8072" s="10"/>
      <c r="BC8072" s="10"/>
      <c r="BD8072" s="10"/>
      <c r="BE8072" s="10"/>
      <c r="BF8072" s="10"/>
      <c r="BG8072" s="6"/>
    </row>
    <row r="8073" spans="34:59" x14ac:dyDescent="0.25">
      <c r="AH8073" s="6"/>
      <c r="AI8073" s="6"/>
      <c r="AJ8073" s="6"/>
      <c r="AK8073" s="6"/>
      <c r="AL8073" s="6"/>
      <c r="AM8073" s="6"/>
      <c r="AN8073" s="6"/>
      <c r="AO8073" s="6"/>
      <c r="AP8073" s="6"/>
      <c r="AQ8073" s="6"/>
      <c r="AR8073" s="6"/>
      <c r="AS8073" s="6"/>
      <c r="AT8073" s="6"/>
      <c r="AU8073" s="6"/>
      <c r="AV8073" s="6"/>
      <c r="AW8073" s="6"/>
      <c r="AX8073" s="6"/>
      <c r="AY8073" s="6"/>
      <c r="AZ8073" s="6"/>
      <c r="BA8073" s="6"/>
      <c r="BB8073" s="6"/>
      <c r="BC8073" s="6"/>
      <c r="BD8073" s="6"/>
      <c r="BE8073" s="6"/>
      <c r="BF8073" s="6"/>
      <c r="BG8073" s="10"/>
    </row>
    <row r="8074" spans="34:59" x14ac:dyDescent="0.25">
      <c r="AH8074" s="10"/>
      <c r="AI8074" s="6"/>
    </row>
    <row r="8075" spans="34:59" x14ac:dyDescent="0.25">
      <c r="AH8075" s="6"/>
      <c r="AI8075" s="6"/>
      <c r="AJ8075" s="6"/>
      <c r="AK8075" s="6"/>
      <c r="AL8075" s="6"/>
      <c r="AM8075" s="6"/>
      <c r="AN8075" s="6"/>
      <c r="AO8075" s="6"/>
      <c r="AP8075" s="6"/>
      <c r="AQ8075" s="6"/>
      <c r="AR8075" s="6"/>
      <c r="AS8075" s="6"/>
      <c r="AT8075" s="6"/>
      <c r="AU8075" s="6"/>
      <c r="AV8075" s="6"/>
      <c r="AW8075" s="6"/>
      <c r="AX8075" s="6"/>
      <c r="AY8075" s="6"/>
      <c r="AZ8075" s="6"/>
      <c r="BA8075" s="6"/>
      <c r="BB8075" s="6"/>
      <c r="BC8075" s="6"/>
      <c r="BD8075" s="6"/>
      <c r="BE8075" s="6"/>
      <c r="BF8075" s="6"/>
      <c r="BG8075" s="6"/>
    </row>
    <row r="8076" spans="34:59" x14ac:dyDescent="0.25">
      <c r="AH8076" s="10"/>
      <c r="AI8076" s="6"/>
      <c r="AJ8076" s="10"/>
      <c r="AK8076" s="10"/>
      <c r="AL8076" s="10"/>
      <c r="AM8076" s="10"/>
      <c r="AN8076" s="10"/>
      <c r="AO8076" s="10"/>
      <c r="AP8076" s="10"/>
      <c r="AQ8076" s="10"/>
      <c r="AR8076" s="10"/>
      <c r="AS8076" s="10"/>
      <c r="AT8076" s="10"/>
      <c r="AU8076" s="10"/>
      <c r="AV8076" s="10"/>
      <c r="AW8076" s="10"/>
      <c r="AX8076" s="10"/>
      <c r="AY8076" s="10"/>
      <c r="AZ8076" s="10"/>
      <c r="BA8076" s="10"/>
      <c r="BB8076" s="10"/>
      <c r="BC8076" s="10"/>
      <c r="BD8076" s="10"/>
      <c r="BE8076" s="10"/>
      <c r="BF8076" s="10"/>
      <c r="BG8076" s="6"/>
    </row>
    <row r="8077" spans="34:59" x14ac:dyDescent="0.25">
      <c r="AH8077" s="6"/>
      <c r="AI8077" s="6"/>
      <c r="AJ8077" s="6"/>
      <c r="AK8077" s="6"/>
      <c r="AL8077" s="6"/>
      <c r="AM8077" s="6"/>
      <c r="AN8077" s="6"/>
      <c r="AO8077" s="6"/>
      <c r="AP8077" s="6"/>
      <c r="AQ8077" s="6"/>
      <c r="AR8077" s="6"/>
      <c r="AS8077" s="6"/>
      <c r="AT8077" s="6"/>
      <c r="AU8077" s="6"/>
      <c r="AV8077" s="6"/>
      <c r="AW8077" s="6"/>
      <c r="AX8077" s="6"/>
      <c r="AY8077" s="6"/>
      <c r="AZ8077" s="6"/>
      <c r="BA8077" s="6"/>
      <c r="BB8077" s="6"/>
      <c r="BC8077" s="6"/>
      <c r="BD8077" s="6"/>
      <c r="BE8077" s="6"/>
      <c r="BF8077" s="6"/>
      <c r="BG8077" s="10"/>
    </row>
    <row r="8078" spans="34:59" x14ac:dyDescent="0.25">
      <c r="AH8078" s="10"/>
      <c r="AI8078" s="6"/>
    </row>
    <row r="8079" spans="34:59" x14ac:dyDescent="0.25">
      <c r="AH8079" s="6"/>
      <c r="AI8079" s="6"/>
      <c r="AJ8079" s="6"/>
      <c r="AK8079" s="6"/>
      <c r="AL8079" s="6"/>
      <c r="AM8079" s="6"/>
      <c r="AN8079" s="6"/>
      <c r="AO8079" s="6"/>
      <c r="AP8079" s="6"/>
      <c r="AQ8079" s="6"/>
      <c r="AR8079" s="6"/>
      <c r="AS8079" s="6"/>
      <c r="AT8079" s="6"/>
      <c r="AU8079" s="6"/>
      <c r="AV8079" s="6"/>
      <c r="AW8079" s="6"/>
      <c r="AX8079" s="6"/>
      <c r="AY8079" s="6"/>
      <c r="AZ8079" s="6"/>
      <c r="BA8079" s="6"/>
      <c r="BB8079" s="6"/>
      <c r="BC8079" s="6"/>
      <c r="BD8079" s="6"/>
      <c r="BE8079" s="6"/>
      <c r="BF8079" s="6"/>
      <c r="BG8079" s="6"/>
    </row>
    <row r="8080" spans="34:59" x14ac:dyDescent="0.25">
      <c r="AH8080" s="10"/>
      <c r="AI8080" s="6"/>
      <c r="AJ8080" s="10"/>
      <c r="AK8080" s="10"/>
      <c r="AL8080" s="10"/>
      <c r="AM8080" s="10"/>
      <c r="AN8080" s="10"/>
      <c r="AO8080" s="10"/>
      <c r="AP8080" s="10"/>
      <c r="AQ8080" s="10"/>
      <c r="AR8080" s="10"/>
      <c r="AS8080" s="10"/>
      <c r="AT8080" s="10"/>
      <c r="AU8080" s="10"/>
      <c r="AV8080" s="10"/>
      <c r="AW8080" s="10"/>
      <c r="AX8080" s="10"/>
      <c r="AY8080" s="10"/>
      <c r="AZ8080" s="10"/>
      <c r="BA8080" s="10"/>
      <c r="BB8080" s="10"/>
      <c r="BC8080" s="10"/>
      <c r="BD8080" s="10"/>
      <c r="BE8080" s="10"/>
      <c r="BF8080" s="10"/>
      <c r="BG8080" s="6"/>
    </row>
    <row r="8081" spans="34:59" x14ac:dyDescent="0.25">
      <c r="AH8081" s="6"/>
      <c r="AI8081" s="6"/>
      <c r="AJ8081" s="6"/>
      <c r="AK8081" s="6"/>
      <c r="AL8081" s="6"/>
      <c r="AM8081" s="6"/>
      <c r="AN8081" s="6"/>
      <c r="AO8081" s="6"/>
      <c r="AP8081" s="6"/>
      <c r="AQ8081" s="6"/>
      <c r="AR8081" s="6"/>
      <c r="AS8081" s="6"/>
      <c r="AT8081" s="6"/>
      <c r="AU8081" s="6"/>
      <c r="AV8081" s="6"/>
      <c r="AW8081" s="6"/>
      <c r="AX8081" s="6"/>
      <c r="AY8081" s="6"/>
      <c r="AZ8081" s="6"/>
      <c r="BA8081" s="6"/>
      <c r="BB8081" s="6"/>
      <c r="BC8081" s="6"/>
      <c r="BD8081" s="6"/>
      <c r="BE8081" s="6"/>
      <c r="BF8081" s="6"/>
      <c r="BG8081" s="10"/>
    </row>
    <row r="8082" spans="34:59" x14ac:dyDescent="0.25">
      <c r="AH8082" s="10"/>
      <c r="AI8082" s="6"/>
    </row>
    <row r="8083" spans="34:59" x14ac:dyDescent="0.25">
      <c r="AH8083" s="6"/>
      <c r="AI8083" s="6"/>
      <c r="AJ8083" s="6"/>
      <c r="AK8083" s="6"/>
      <c r="AL8083" s="6"/>
      <c r="AM8083" s="6"/>
      <c r="AN8083" s="6"/>
      <c r="AO8083" s="6"/>
      <c r="AP8083" s="6"/>
      <c r="AQ8083" s="6"/>
      <c r="AR8083" s="6"/>
      <c r="AS8083" s="6"/>
      <c r="AT8083" s="6"/>
      <c r="AU8083" s="6"/>
      <c r="AV8083" s="6"/>
      <c r="AW8083" s="6"/>
      <c r="AX8083" s="6"/>
      <c r="AY8083" s="6"/>
      <c r="AZ8083" s="6"/>
      <c r="BA8083" s="6"/>
      <c r="BB8083" s="6"/>
      <c r="BC8083" s="6"/>
      <c r="BD8083" s="6"/>
      <c r="BE8083" s="6"/>
      <c r="BF8083" s="6"/>
      <c r="BG8083" s="6"/>
    </row>
    <row r="8084" spans="34:59" x14ac:dyDescent="0.25">
      <c r="AH8084" s="10"/>
      <c r="AI8084" s="6"/>
      <c r="AJ8084" s="10"/>
      <c r="AK8084" s="10"/>
      <c r="AL8084" s="10"/>
      <c r="AM8084" s="10"/>
      <c r="AN8084" s="10"/>
      <c r="AO8084" s="10"/>
      <c r="AP8084" s="10"/>
      <c r="AQ8084" s="10"/>
      <c r="AR8084" s="10"/>
      <c r="AS8084" s="10"/>
      <c r="AT8084" s="10"/>
      <c r="AU8084" s="10"/>
      <c r="AV8084" s="10"/>
      <c r="AW8084" s="10"/>
      <c r="AX8084" s="10"/>
      <c r="AY8084" s="10"/>
      <c r="AZ8084" s="10"/>
      <c r="BA8084" s="10"/>
      <c r="BB8084" s="10"/>
      <c r="BC8084" s="10"/>
      <c r="BD8084" s="10"/>
      <c r="BE8084" s="10"/>
      <c r="BF8084" s="10"/>
      <c r="BG8084" s="6"/>
    </row>
    <row r="8085" spans="34:59" x14ac:dyDescent="0.25">
      <c r="AH8085" s="6"/>
      <c r="AI8085" s="6"/>
      <c r="AJ8085" s="6"/>
      <c r="AK8085" s="6"/>
      <c r="AL8085" s="6"/>
      <c r="AM8085" s="6"/>
      <c r="AN8085" s="6"/>
      <c r="AO8085" s="6"/>
      <c r="AP8085" s="6"/>
      <c r="AQ8085" s="6"/>
      <c r="AR8085" s="6"/>
      <c r="AS8085" s="6"/>
      <c r="AT8085" s="6"/>
      <c r="AU8085" s="6"/>
      <c r="AV8085" s="6"/>
      <c r="AW8085" s="6"/>
      <c r="AX8085" s="6"/>
      <c r="AY8085" s="6"/>
      <c r="AZ8085" s="6"/>
      <c r="BA8085" s="6"/>
      <c r="BB8085" s="6"/>
      <c r="BC8085" s="6"/>
      <c r="BD8085" s="6"/>
      <c r="BE8085" s="6"/>
      <c r="BF8085" s="6"/>
      <c r="BG8085" s="10"/>
    </row>
    <row r="8086" spans="34:59" x14ac:dyDescent="0.25">
      <c r="AH8086" s="10"/>
      <c r="AI8086" s="6"/>
    </row>
    <row r="8087" spans="34:59" x14ac:dyDescent="0.25">
      <c r="AH8087" s="6"/>
      <c r="AI8087" s="6"/>
      <c r="AJ8087" s="6"/>
      <c r="AK8087" s="6"/>
      <c r="AL8087" s="6"/>
      <c r="AM8087" s="6"/>
      <c r="AN8087" s="6"/>
      <c r="AO8087" s="6"/>
      <c r="AP8087" s="6"/>
      <c r="AQ8087" s="6"/>
      <c r="AR8087" s="6"/>
      <c r="AS8087" s="6"/>
      <c r="AT8087" s="6"/>
      <c r="AU8087" s="6"/>
      <c r="AV8087" s="6"/>
      <c r="AW8087" s="6"/>
      <c r="AX8087" s="6"/>
      <c r="AY8087" s="6"/>
      <c r="AZ8087" s="6"/>
      <c r="BA8087" s="6"/>
      <c r="BB8087" s="6"/>
      <c r="BC8087" s="6"/>
      <c r="BD8087" s="6"/>
      <c r="BE8087" s="6"/>
      <c r="BF8087" s="6"/>
      <c r="BG8087" s="6"/>
    </row>
    <row r="8088" spans="34:59" x14ac:dyDescent="0.25">
      <c r="AH8088" s="10"/>
      <c r="AI8088" s="6"/>
      <c r="AJ8088" s="10"/>
      <c r="AK8088" s="10"/>
      <c r="AL8088" s="10"/>
      <c r="AM8088" s="10"/>
      <c r="AN8088" s="10"/>
      <c r="AO8088" s="10"/>
      <c r="AP8088" s="10"/>
      <c r="AQ8088" s="10"/>
      <c r="AR8088" s="10"/>
      <c r="AS8088" s="10"/>
      <c r="AT8088" s="10"/>
      <c r="AU8088" s="10"/>
      <c r="AV8088" s="10"/>
      <c r="AW8088" s="10"/>
      <c r="AX8088" s="10"/>
      <c r="AY8088" s="10"/>
      <c r="AZ8088" s="10"/>
      <c r="BA8088" s="10"/>
      <c r="BB8088" s="10"/>
      <c r="BC8088" s="10"/>
      <c r="BD8088" s="10"/>
      <c r="BE8088" s="10"/>
      <c r="BF8088" s="10"/>
      <c r="BG8088" s="6"/>
    </row>
    <row r="8089" spans="34:59" x14ac:dyDescent="0.25">
      <c r="AH8089" s="6"/>
      <c r="AI8089" s="6"/>
      <c r="AJ8089" s="6"/>
      <c r="AK8089" s="6"/>
      <c r="AL8089" s="6"/>
      <c r="AM8089" s="6"/>
      <c r="AN8089" s="6"/>
      <c r="AO8089" s="6"/>
      <c r="AP8089" s="6"/>
      <c r="AQ8089" s="6"/>
      <c r="AR8089" s="6"/>
      <c r="AS8089" s="6"/>
      <c r="AT8089" s="6"/>
      <c r="AU8089" s="6"/>
      <c r="AV8089" s="6"/>
      <c r="AW8089" s="6"/>
      <c r="AX8089" s="6"/>
      <c r="AY8089" s="6"/>
      <c r="AZ8089" s="6"/>
      <c r="BA8089" s="6"/>
      <c r="BB8089" s="6"/>
      <c r="BC8089" s="6"/>
      <c r="BD8089" s="6"/>
      <c r="BE8089" s="6"/>
      <c r="BF8089" s="6"/>
      <c r="BG8089" s="10"/>
    </row>
    <row r="8090" spans="34:59" x14ac:dyDescent="0.25">
      <c r="AH8090" s="10"/>
      <c r="AI8090" s="6"/>
    </row>
    <row r="8091" spans="34:59" x14ac:dyDescent="0.25">
      <c r="AH8091" s="6"/>
      <c r="AI8091" s="6"/>
      <c r="AJ8091" s="6"/>
      <c r="AK8091" s="6"/>
      <c r="AL8091" s="6"/>
      <c r="AM8091" s="6"/>
      <c r="AN8091" s="6"/>
      <c r="AO8091" s="6"/>
      <c r="AP8091" s="6"/>
      <c r="AQ8091" s="6"/>
      <c r="AR8091" s="6"/>
      <c r="AS8091" s="6"/>
      <c r="AT8091" s="6"/>
      <c r="AU8091" s="6"/>
      <c r="AV8091" s="6"/>
      <c r="AW8091" s="6"/>
      <c r="AX8091" s="6"/>
      <c r="AY8091" s="6"/>
      <c r="AZ8091" s="6"/>
      <c r="BA8091" s="6"/>
      <c r="BB8091" s="6"/>
      <c r="BC8091" s="6"/>
      <c r="BD8091" s="6"/>
      <c r="BE8091" s="6"/>
      <c r="BF8091" s="6"/>
      <c r="BG8091" s="6"/>
    </row>
    <row r="8092" spans="34:59" x14ac:dyDescent="0.25">
      <c r="AH8092" s="10"/>
      <c r="AI8092" s="6"/>
      <c r="AJ8092" s="10"/>
      <c r="AK8092" s="10"/>
      <c r="AL8092" s="10"/>
      <c r="AM8092" s="10"/>
      <c r="AN8092" s="10"/>
      <c r="AO8092" s="10"/>
      <c r="AP8092" s="10"/>
      <c r="AQ8092" s="10"/>
      <c r="AR8092" s="10"/>
      <c r="AS8092" s="10"/>
      <c r="AT8092" s="10"/>
      <c r="AU8092" s="10"/>
      <c r="AV8092" s="10"/>
      <c r="AW8092" s="10"/>
      <c r="AX8092" s="10"/>
      <c r="AY8092" s="10"/>
      <c r="AZ8092" s="10"/>
      <c r="BA8092" s="10"/>
      <c r="BB8092" s="10"/>
      <c r="BC8092" s="10"/>
      <c r="BD8092" s="10"/>
      <c r="BE8092" s="10"/>
      <c r="BF8092" s="10"/>
      <c r="BG8092" s="6"/>
    </row>
    <row r="8093" spans="34:59" x14ac:dyDescent="0.25">
      <c r="AH8093" s="6"/>
      <c r="AI8093" s="6"/>
      <c r="AJ8093" s="6"/>
      <c r="AK8093" s="6"/>
      <c r="AL8093" s="6"/>
      <c r="AM8093" s="6"/>
      <c r="AN8093" s="6"/>
      <c r="AO8093" s="6"/>
      <c r="AP8093" s="6"/>
      <c r="AQ8093" s="6"/>
      <c r="AR8093" s="6"/>
      <c r="AS8093" s="6"/>
      <c r="AT8093" s="6"/>
      <c r="AU8093" s="6"/>
      <c r="AV8093" s="6"/>
      <c r="AW8093" s="6"/>
      <c r="AX8093" s="6"/>
      <c r="AY8093" s="6"/>
      <c r="AZ8093" s="6"/>
      <c r="BA8093" s="6"/>
      <c r="BB8093" s="6"/>
      <c r="BC8093" s="6"/>
      <c r="BD8093" s="6"/>
      <c r="BE8093" s="6"/>
      <c r="BF8093" s="6"/>
      <c r="BG8093" s="10"/>
    </row>
    <row r="8094" spans="34:59" x14ac:dyDescent="0.25">
      <c r="AH8094" s="10"/>
      <c r="AI8094" s="6"/>
    </row>
    <row r="8095" spans="34:59" x14ac:dyDescent="0.25">
      <c r="AH8095" s="6"/>
      <c r="AI8095" s="6"/>
      <c r="AJ8095" s="6"/>
      <c r="AK8095" s="6"/>
      <c r="AL8095" s="6"/>
      <c r="AM8095" s="6"/>
      <c r="AN8095" s="6"/>
      <c r="AO8095" s="6"/>
      <c r="AP8095" s="6"/>
      <c r="AQ8095" s="6"/>
      <c r="AR8095" s="6"/>
      <c r="AS8095" s="6"/>
      <c r="AT8095" s="6"/>
      <c r="AU8095" s="6"/>
      <c r="AV8095" s="6"/>
      <c r="AW8095" s="6"/>
      <c r="AX8095" s="6"/>
      <c r="AY8095" s="6"/>
      <c r="AZ8095" s="6"/>
      <c r="BA8095" s="6"/>
      <c r="BB8095" s="6"/>
      <c r="BC8095" s="6"/>
      <c r="BD8095" s="6"/>
      <c r="BE8095" s="6"/>
      <c r="BF8095" s="6"/>
      <c r="BG8095" s="6"/>
    </row>
    <row r="8096" spans="34:59" x14ac:dyDescent="0.25">
      <c r="AH8096" s="10"/>
      <c r="AI8096" s="6"/>
      <c r="AJ8096" s="10"/>
      <c r="AK8096" s="10"/>
      <c r="AL8096" s="10"/>
      <c r="AM8096" s="10"/>
      <c r="AN8096" s="10"/>
      <c r="AO8096" s="10"/>
      <c r="AP8096" s="10"/>
      <c r="AQ8096" s="10"/>
      <c r="AR8096" s="10"/>
      <c r="AS8096" s="10"/>
      <c r="AT8096" s="10"/>
      <c r="AU8096" s="10"/>
      <c r="AV8096" s="10"/>
      <c r="AW8096" s="10"/>
      <c r="AX8096" s="10"/>
      <c r="AY8096" s="10"/>
      <c r="AZ8096" s="10"/>
      <c r="BA8096" s="10"/>
      <c r="BB8096" s="10"/>
      <c r="BC8096" s="10"/>
      <c r="BD8096" s="10"/>
      <c r="BE8096" s="10"/>
      <c r="BF8096" s="10"/>
      <c r="BG8096" s="6"/>
    </row>
    <row r="8097" spans="34:59" x14ac:dyDescent="0.25">
      <c r="AH8097" s="6"/>
      <c r="AI8097" s="6"/>
      <c r="AJ8097" s="6"/>
      <c r="AK8097" s="6"/>
      <c r="AL8097" s="6"/>
      <c r="AM8097" s="6"/>
      <c r="AN8097" s="6"/>
      <c r="AO8097" s="6"/>
      <c r="AP8097" s="6"/>
      <c r="AQ8097" s="6"/>
      <c r="AR8097" s="6"/>
      <c r="AS8097" s="6"/>
      <c r="AT8097" s="6"/>
      <c r="AU8097" s="6"/>
      <c r="AV8097" s="6"/>
      <c r="AW8097" s="6"/>
      <c r="AX8097" s="6"/>
      <c r="AY8097" s="6"/>
      <c r="AZ8097" s="6"/>
      <c r="BA8097" s="6"/>
      <c r="BB8097" s="6"/>
      <c r="BC8097" s="6"/>
      <c r="BD8097" s="6"/>
      <c r="BE8097" s="6"/>
      <c r="BF8097" s="6"/>
      <c r="BG8097" s="10"/>
    </row>
    <row r="8098" spans="34:59" x14ac:dyDescent="0.25">
      <c r="AH8098" s="10"/>
      <c r="AI8098" s="6"/>
    </row>
    <row r="8099" spans="34:59" x14ac:dyDescent="0.25">
      <c r="AH8099" s="6"/>
      <c r="AI8099" s="6"/>
      <c r="AJ8099" s="6"/>
      <c r="AK8099" s="6"/>
      <c r="AL8099" s="6"/>
      <c r="AM8099" s="6"/>
      <c r="AN8099" s="6"/>
      <c r="AO8099" s="6"/>
      <c r="AP8099" s="6"/>
      <c r="AQ8099" s="6"/>
      <c r="AR8099" s="6"/>
      <c r="AS8099" s="6"/>
      <c r="AT8099" s="6"/>
      <c r="AU8099" s="6"/>
      <c r="AV8099" s="6"/>
      <c r="AW8099" s="6"/>
      <c r="AX8099" s="6"/>
      <c r="AY8099" s="6"/>
      <c r="AZ8099" s="6"/>
      <c r="BA8099" s="6"/>
      <c r="BB8099" s="6"/>
      <c r="BC8099" s="6"/>
      <c r="BD8099" s="6"/>
      <c r="BE8099" s="6"/>
      <c r="BF8099" s="6"/>
      <c r="BG8099" s="6"/>
    </row>
    <row r="8100" spans="34:59" x14ac:dyDescent="0.25">
      <c r="AH8100" s="10"/>
      <c r="AI8100" s="6"/>
      <c r="AJ8100" s="10"/>
      <c r="AK8100" s="10"/>
      <c r="AL8100" s="10"/>
      <c r="AM8100" s="10"/>
      <c r="AN8100" s="10"/>
      <c r="AO8100" s="10"/>
      <c r="AP8100" s="10"/>
      <c r="AQ8100" s="10"/>
      <c r="AR8100" s="10"/>
      <c r="AS8100" s="10"/>
      <c r="AT8100" s="10"/>
      <c r="AU8100" s="10"/>
      <c r="AV8100" s="10"/>
      <c r="AW8100" s="10"/>
      <c r="AX8100" s="10"/>
      <c r="AY8100" s="10"/>
      <c r="AZ8100" s="10"/>
      <c r="BA8100" s="10"/>
      <c r="BB8100" s="10"/>
      <c r="BC8100" s="10"/>
      <c r="BD8100" s="10"/>
      <c r="BE8100" s="10"/>
      <c r="BF8100" s="10"/>
      <c r="BG8100" s="6"/>
    </row>
    <row r="8101" spans="34:59" x14ac:dyDescent="0.25">
      <c r="AH8101" s="6"/>
      <c r="AI8101" s="6"/>
      <c r="AJ8101" s="6"/>
      <c r="AK8101" s="6"/>
      <c r="AL8101" s="6"/>
      <c r="AM8101" s="6"/>
      <c r="AN8101" s="6"/>
      <c r="AO8101" s="6"/>
      <c r="AP8101" s="6"/>
      <c r="AQ8101" s="6"/>
      <c r="AR8101" s="6"/>
      <c r="AS8101" s="6"/>
      <c r="AT8101" s="6"/>
      <c r="AU8101" s="6"/>
      <c r="AV8101" s="6"/>
      <c r="AW8101" s="6"/>
      <c r="AX8101" s="6"/>
      <c r="AY8101" s="6"/>
      <c r="AZ8101" s="6"/>
      <c r="BA8101" s="6"/>
      <c r="BB8101" s="6"/>
      <c r="BC8101" s="6"/>
      <c r="BD8101" s="6"/>
      <c r="BE8101" s="6"/>
      <c r="BF8101" s="6"/>
      <c r="BG8101" s="10"/>
    </row>
    <row r="8102" spans="34:59" x14ac:dyDescent="0.25">
      <c r="AH8102" s="10"/>
      <c r="AI8102" s="6"/>
    </row>
    <row r="8103" spans="34:59" x14ac:dyDescent="0.25">
      <c r="AH8103" s="6"/>
      <c r="AI8103" s="6"/>
      <c r="AJ8103" s="6"/>
      <c r="AK8103" s="6"/>
      <c r="AL8103" s="6"/>
      <c r="AM8103" s="6"/>
      <c r="AN8103" s="6"/>
      <c r="AO8103" s="6"/>
      <c r="AP8103" s="6"/>
      <c r="AQ8103" s="6"/>
      <c r="AR8103" s="6"/>
      <c r="AS8103" s="6"/>
      <c r="AT8103" s="6"/>
      <c r="AU8103" s="6"/>
      <c r="AV8103" s="6"/>
      <c r="AW8103" s="6"/>
      <c r="AX8103" s="6"/>
      <c r="AY8103" s="6"/>
      <c r="AZ8103" s="6"/>
      <c r="BA8103" s="6"/>
      <c r="BB8103" s="6"/>
      <c r="BC8103" s="6"/>
      <c r="BD8103" s="6"/>
      <c r="BE8103" s="6"/>
      <c r="BF8103" s="6"/>
      <c r="BG8103" s="6"/>
    </row>
    <row r="8104" spans="34:59" x14ac:dyDescent="0.25">
      <c r="AH8104" s="10"/>
      <c r="AI8104" s="6"/>
      <c r="AJ8104" s="10"/>
      <c r="AK8104" s="10"/>
      <c r="AL8104" s="10"/>
      <c r="AM8104" s="10"/>
      <c r="AN8104" s="10"/>
      <c r="AO8104" s="10"/>
      <c r="AP8104" s="10"/>
      <c r="AQ8104" s="10"/>
      <c r="AR8104" s="10"/>
      <c r="AS8104" s="10"/>
      <c r="AT8104" s="10"/>
      <c r="AU8104" s="10"/>
      <c r="AV8104" s="10"/>
      <c r="AW8104" s="10"/>
      <c r="AX8104" s="10"/>
      <c r="AY8104" s="10"/>
      <c r="AZ8104" s="10"/>
      <c r="BA8104" s="10"/>
      <c r="BB8104" s="10"/>
      <c r="BC8104" s="10"/>
      <c r="BD8104" s="10"/>
      <c r="BE8104" s="10"/>
      <c r="BF8104" s="10"/>
      <c r="BG8104" s="6"/>
    </row>
    <row r="8105" spans="34:59" x14ac:dyDescent="0.25">
      <c r="AH8105" s="6"/>
      <c r="AI8105" s="6"/>
      <c r="AJ8105" s="6"/>
      <c r="AK8105" s="6"/>
      <c r="AL8105" s="6"/>
      <c r="AM8105" s="6"/>
      <c r="AN8105" s="6"/>
      <c r="AO8105" s="6"/>
      <c r="AP8105" s="6"/>
      <c r="AQ8105" s="6"/>
      <c r="AR8105" s="6"/>
      <c r="AS8105" s="6"/>
      <c r="AT8105" s="6"/>
      <c r="AU8105" s="6"/>
      <c r="AV8105" s="6"/>
      <c r="AW8105" s="6"/>
      <c r="AX8105" s="6"/>
      <c r="AY8105" s="6"/>
      <c r="AZ8105" s="6"/>
      <c r="BA8105" s="6"/>
      <c r="BB8105" s="6"/>
      <c r="BC8105" s="6"/>
      <c r="BD8105" s="6"/>
      <c r="BE8105" s="6"/>
      <c r="BF8105" s="6"/>
      <c r="BG8105" s="10"/>
    </row>
    <row r="8106" spans="34:59" x14ac:dyDescent="0.25">
      <c r="AH8106" s="10"/>
      <c r="AI8106" s="6"/>
    </row>
    <row r="8107" spans="34:59" x14ac:dyDescent="0.25">
      <c r="AH8107" s="6"/>
      <c r="AI8107" s="6"/>
      <c r="AJ8107" s="6"/>
      <c r="AK8107" s="6"/>
      <c r="AL8107" s="6"/>
      <c r="AM8107" s="6"/>
      <c r="AN8107" s="6"/>
      <c r="AO8107" s="6"/>
      <c r="AP8107" s="6"/>
      <c r="AQ8107" s="6"/>
      <c r="AR8107" s="6"/>
      <c r="AS8107" s="6"/>
      <c r="AT8107" s="6"/>
      <c r="AU8107" s="6"/>
      <c r="AV8107" s="6"/>
      <c r="AW8107" s="6"/>
      <c r="AX8107" s="6"/>
      <c r="AY8107" s="6"/>
      <c r="AZ8107" s="6"/>
      <c r="BA8107" s="6"/>
      <c r="BB8107" s="6"/>
      <c r="BC8107" s="6"/>
      <c r="BD8107" s="6"/>
      <c r="BE8107" s="6"/>
      <c r="BF8107" s="6"/>
      <c r="BG8107" s="6"/>
    </row>
    <row r="8108" spans="34:59" x14ac:dyDescent="0.25">
      <c r="AH8108" s="10"/>
      <c r="AI8108" s="6"/>
      <c r="AJ8108" s="10"/>
      <c r="AK8108" s="10"/>
      <c r="AL8108" s="10"/>
      <c r="AM8108" s="10"/>
      <c r="AN8108" s="10"/>
      <c r="AO8108" s="10"/>
      <c r="AP8108" s="10"/>
      <c r="AQ8108" s="10"/>
      <c r="AR8108" s="10"/>
      <c r="AS8108" s="10"/>
      <c r="AT8108" s="10"/>
      <c r="AU8108" s="10"/>
      <c r="AV8108" s="10"/>
      <c r="AW8108" s="10"/>
      <c r="AX8108" s="10"/>
      <c r="AY8108" s="10"/>
      <c r="AZ8108" s="10"/>
      <c r="BA8108" s="10"/>
      <c r="BB8108" s="10"/>
      <c r="BC8108" s="10"/>
      <c r="BD8108" s="10"/>
      <c r="BE8108" s="10"/>
      <c r="BF8108" s="10"/>
      <c r="BG8108" s="6"/>
    </row>
    <row r="8109" spans="34:59" x14ac:dyDescent="0.25">
      <c r="AH8109" s="6"/>
      <c r="AI8109" s="6"/>
      <c r="AJ8109" s="6"/>
      <c r="AK8109" s="6"/>
      <c r="AL8109" s="6"/>
      <c r="AM8109" s="6"/>
      <c r="AN8109" s="6"/>
      <c r="AO8109" s="6"/>
      <c r="AP8109" s="6"/>
      <c r="AQ8109" s="6"/>
      <c r="AR8109" s="6"/>
      <c r="AS8109" s="6"/>
      <c r="AT8109" s="6"/>
      <c r="AU8109" s="6"/>
      <c r="AV8109" s="6"/>
      <c r="AW8109" s="6"/>
      <c r="AX8109" s="6"/>
      <c r="AY8109" s="6"/>
      <c r="AZ8109" s="6"/>
      <c r="BA8109" s="6"/>
      <c r="BB8109" s="6"/>
      <c r="BC8109" s="6"/>
      <c r="BD8109" s="6"/>
      <c r="BE8109" s="6"/>
      <c r="BF8109" s="6"/>
      <c r="BG8109" s="10"/>
    </row>
    <row r="8110" spans="34:59" x14ac:dyDescent="0.25">
      <c r="AH8110" s="10"/>
      <c r="AI8110" s="6"/>
    </row>
    <row r="8111" spans="34:59" x14ac:dyDescent="0.25">
      <c r="AH8111" s="6"/>
      <c r="AI8111" s="6"/>
      <c r="AJ8111" s="6"/>
      <c r="AK8111" s="6"/>
      <c r="AL8111" s="6"/>
      <c r="AM8111" s="6"/>
      <c r="AN8111" s="6"/>
      <c r="AO8111" s="6"/>
      <c r="AP8111" s="6"/>
      <c r="AQ8111" s="6"/>
      <c r="AR8111" s="6"/>
      <c r="AS8111" s="6"/>
      <c r="AT8111" s="6"/>
      <c r="AU8111" s="6"/>
      <c r="AV8111" s="6"/>
      <c r="AW8111" s="6"/>
      <c r="AX8111" s="6"/>
      <c r="AY8111" s="6"/>
      <c r="AZ8111" s="6"/>
      <c r="BA8111" s="6"/>
      <c r="BB8111" s="6"/>
      <c r="BC8111" s="6"/>
      <c r="BD8111" s="6"/>
      <c r="BE8111" s="6"/>
      <c r="BF8111" s="6"/>
      <c r="BG8111" s="6"/>
    </row>
    <row r="8112" spans="34:59" x14ac:dyDescent="0.25">
      <c r="AH8112" s="10"/>
      <c r="AI8112" s="6"/>
      <c r="AJ8112" s="10"/>
      <c r="AK8112" s="10"/>
      <c r="AL8112" s="10"/>
      <c r="AM8112" s="10"/>
      <c r="AN8112" s="10"/>
      <c r="AO8112" s="10"/>
      <c r="AP8112" s="10"/>
      <c r="AQ8112" s="10"/>
      <c r="AR8112" s="10"/>
      <c r="AS8112" s="10"/>
      <c r="AT8112" s="10"/>
      <c r="AU8112" s="10"/>
      <c r="AV8112" s="10"/>
      <c r="AW8112" s="10"/>
      <c r="AX8112" s="10"/>
      <c r="AY8112" s="10"/>
      <c r="AZ8112" s="10"/>
      <c r="BA8112" s="10"/>
      <c r="BB8112" s="10"/>
      <c r="BC8112" s="10"/>
      <c r="BD8112" s="10"/>
      <c r="BE8112" s="10"/>
      <c r="BF8112" s="10"/>
      <c r="BG8112" s="6"/>
    </row>
    <row r="8113" spans="34:59" x14ac:dyDescent="0.25">
      <c r="AH8113" s="6"/>
      <c r="AI8113" s="6"/>
      <c r="AJ8113" s="6"/>
      <c r="AK8113" s="6"/>
      <c r="AL8113" s="6"/>
      <c r="AM8113" s="6"/>
      <c r="AN8113" s="6"/>
      <c r="AO8113" s="6"/>
      <c r="AP8113" s="6"/>
      <c r="AQ8113" s="6"/>
      <c r="AR8113" s="6"/>
      <c r="AS8113" s="6"/>
      <c r="AT8113" s="6"/>
      <c r="AU8113" s="6"/>
      <c r="AV8113" s="6"/>
      <c r="AW8113" s="6"/>
      <c r="AX8113" s="6"/>
      <c r="AY8113" s="6"/>
      <c r="AZ8113" s="6"/>
      <c r="BA8113" s="6"/>
      <c r="BB8113" s="6"/>
      <c r="BC8113" s="6"/>
      <c r="BD8113" s="6"/>
      <c r="BE8113" s="6"/>
      <c r="BF8113" s="6"/>
      <c r="BG8113" s="10"/>
    </row>
    <row r="8114" spans="34:59" x14ac:dyDescent="0.25">
      <c r="AH8114" s="10"/>
      <c r="AI8114" s="6"/>
    </row>
    <row r="8115" spans="34:59" x14ac:dyDescent="0.25">
      <c r="AH8115" s="6"/>
      <c r="AI8115" s="6"/>
      <c r="AJ8115" s="6"/>
      <c r="AK8115" s="6"/>
      <c r="AL8115" s="6"/>
      <c r="AM8115" s="6"/>
      <c r="AN8115" s="6"/>
      <c r="AO8115" s="6"/>
      <c r="AP8115" s="6"/>
      <c r="AQ8115" s="6"/>
      <c r="AR8115" s="6"/>
      <c r="AS8115" s="6"/>
      <c r="AT8115" s="6"/>
      <c r="AU8115" s="6"/>
      <c r="AV8115" s="6"/>
      <c r="AW8115" s="6"/>
      <c r="AX8115" s="6"/>
      <c r="AY8115" s="6"/>
      <c r="AZ8115" s="6"/>
      <c r="BA8115" s="6"/>
      <c r="BB8115" s="6"/>
      <c r="BC8115" s="6"/>
      <c r="BD8115" s="6"/>
      <c r="BE8115" s="6"/>
      <c r="BF8115" s="6"/>
      <c r="BG8115" s="6"/>
    </row>
    <row r="8116" spans="34:59" x14ac:dyDescent="0.25">
      <c r="AH8116" s="10"/>
      <c r="AI8116" s="6"/>
      <c r="AJ8116" s="10"/>
      <c r="AK8116" s="10"/>
      <c r="AL8116" s="10"/>
      <c r="AM8116" s="10"/>
      <c r="AN8116" s="10"/>
      <c r="AO8116" s="10"/>
      <c r="AP8116" s="10"/>
      <c r="AQ8116" s="10"/>
      <c r="AR8116" s="10"/>
      <c r="AS8116" s="10"/>
      <c r="AT8116" s="10"/>
      <c r="AU8116" s="10"/>
      <c r="AV8116" s="10"/>
      <c r="AW8116" s="10"/>
      <c r="AX8116" s="10"/>
      <c r="AY8116" s="10"/>
      <c r="AZ8116" s="10"/>
      <c r="BA8116" s="10"/>
      <c r="BB8116" s="10"/>
      <c r="BC8116" s="10"/>
      <c r="BD8116" s="10"/>
      <c r="BE8116" s="10"/>
      <c r="BF8116" s="10"/>
      <c r="BG8116" s="6"/>
    </row>
    <row r="8117" spans="34:59" x14ac:dyDescent="0.25">
      <c r="AH8117" s="6"/>
      <c r="AI8117" s="6"/>
      <c r="AJ8117" s="6"/>
      <c r="AK8117" s="6"/>
      <c r="AL8117" s="6"/>
      <c r="AM8117" s="6"/>
      <c r="AN8117" s="6"/>
      <c r="AO8117" s="6"/>
      <c r="AP8117" s="6"/>
      <c r="AQ8117" s="6"/>
      <c r="AR8117" s="6"/>
      <c r="AS8117" s="6"/>
      <c r="AT8117" s="6"/>
      <c r="AU8117" s="6"/>
      <c r="AV8117" s="6"/>
      <c r="AW8117" s="6"/>
      <c r="AX8117" s="6"/>
      <c r="AY8117" s="6"/>
      <c r="AZ8117" s="6"/>
      <c r="BA8117" s="6"/>
      <c r="BB8117" s="6"/>
      <c r="BC8117" s="6"/>
      <c r="BD8117" s="6"/>
      <c r="BE8117" s="6"/>
      <c r="BF8117" s="6"/>
      <c r="BG8117" s="10"/>
    </row>
    <row r="8118" spans="34:59" x14ac:dyDescent="0.25">
      <c r="AH8118" s="10"/>
      <c r="AI8118" s="6"/>
    </row>
    <row r="8119" spans="34:59" x14ac:dyDescent="0.25">
      <c r="AH8119" s="6"/>
      <c r="AI8119" s="6"/>
      <c r="AJ8119" s="6"/>
      <c r="AK8119" s="6"/>
      <c r="AL8119" s="6"/>
      <c r="AM8119" s="6"/>
      <c r="AN8119" s="6"/>
      <c r="AO8119" s="6"/>
      <c r="AP8119" s="6"/>
      <c r="AQ8119" s="6"/>
      <c r="AR8119" s="6"/>
      <c r="AS8119" s="6"/>
      <c r="AT8119" s="6"/>
      <c r="AU8119" s="6"/>
      <c r="AV8119" s="6"/>
      <c r="AW8119" s="6"/>
      <c r="AX8119" s="6"/>
      <c r="AY8119" s="6"/>
      <c r="AZ8119" s="6"/>
      <c r="BA8119" s="6"/>
      <c r="BB8119" s="6"/>
      <c r="BC8119" s="6"/>
      <c r="BD8119" s="6"/>
      <c r="BE8119" s="6"/>
      <c r="BF8119" s="6"/>
      <c r="BG8119" s="6"/>
    </row>
    <row r="8120" spans="34:59" x14ac:dyDescent="0.25">
      <c r="AH8120" s="10"/>
      <c r="AI8120" s="6"/>
      <c r="AJ8120" s="10"/>
      <c r="AK8120" s="10"/>
      <c r="AL8120" s="10"/>
      <c r="AM8120" s="10"/>
      <c r="AN8120" s="10"/>
      <c r="AO8120" s="10"/>
      <c r="AP8120" s="10"/>
      <c r="AQ8120" s="10"/>
      <c r="AR8120" s="10"/>
      <c r="AS8120" s="10"/>
      <c r="AT8120" s="10"/>
      <c r="AU8120" s="10"/>
      <c r="AV8120" s="10"/>
      <c r="AW8120" s="10"/>
      <c r="AX8120" s="10"/>
      <c r="AY8120" s="10"/>
      <c r="AZ8120" s="10"/>
      <c r="BA8120" s="10"/>
      <c r="BB8120" s="10"/>
      <c r="BC8120" s="10"/>
      <c r="BD8120" s="10"/>
      <c r="BE8120" s="10"/>
      <c r="BF8120" s="10"/>
      <c r="BG8120" s="6"/>
    </row>
    <row r="8121" spans="34:59" x14ac:dyDescent="0.25">
      <c r="AH8121" s="6"/>
      <c r="AI8121" s="6"/>
      <c r="AJ8121" s="6"/>
      <c r="AK8121" s="6"/>
      <c r="AL8121" s="6"/>
      <c r="AM8121" s="6"/>
      <c r="AN8121" s="6"/>
      <c r="AO8121" s="6"/>
      <c r="AP8121" s="6"/>
      <c r="AQ8121" s="6"/>
      <c r="AR8121" s="6"/>
      <c r="AS8121" s="6"/>
      <c r="AT8121" s="6"/>
      <c r="AU8121" s="6"/>
      <c r="AV8121" s="6"/>
      <c r="AW8121" s="6"/>
      <c r="AX8121" s="6"/>
      <c r="AY8121" s="6"/>
      <c r="AZ8121" s="6"/>
      <c r="BA8121" s="6"/>
      <c r="BB8121" s="6"/>
      <c r="BC8121" s="6"/>
      <c r="BD8121" s="6"/>
      <c r="BE8121" s="6"/>
      <c r="BF8121" s="6"/>
      <c r="BG8121" s="10"/>
    </row>
    <row r="8122" spans="34:59" x14ac:dyDescent="0.25">
      <c r="AH8122" s="10"/>
      <c r="AI8122" s="6"/>
    </row>
    <row r="8123" spans="34:59" x14ac:dyDescent="0.25">
      <c r="AH8123" s="6"/>
      <c r="AI8123" s="6"/>
      <c r="AJ8123" s="6"/>
      <c r="AK8123" s="6"/>
      <c r="AL8123" s="6"/>
      <c r="AM8123" s="6"/>
      <c r="AN8123" s="6"/>
      <c r="AO8123" s="6"/>
      <c r="AP8123" s="6"/>
      <c r="AQ8123" s="6"/>
      <c r="AR8123" s="6"/>
      <c r="AS8123" s="6"/>
      <c r="AT8123" s="6"/>
      <c r="AU8123" s="6"/>
      <c r="AV8123" s="6"/>
      <c r="AW8123" s="6"/>
      <c r="AX8123" s="6"/>
      <c r="AY8123" s="6"/>
      <c r="AZ8123" s="6"/>
      <c r="BA8123" s="6"/>
      <c r="BB8123" s="6"/>
      <c r="BC8123" s="6"/>
      <c r="BD8123" s="6"/>
      <c r="BE8123" s="6"/>
      <c r="BF8123" s="6"/>
      <c r="BG8123" s="6"/>
    </row>
    <row r="8124" spans="34:59" x14ac:dyDescent="0.25">
      <c r="AH8124" s="10"/>
      <c r="AI8124" s="6"/>
      <c r="AJ8124" s="10"/>
      <c r="AK8124" s="10"/>
      <c r="AL8124" s="10"/>
      <c r="AM8124" s="10"/>
      <c r="AN8124" s="10"/>
      <c r="AO8124" s="10"/>
      <c r="AP8124" s="10"/>
      <c r="AQ8124" s="10"/>
      <c r="AR8124" s="10"/>
      <c r="AS8124" s="10"/>
      <c r="AT8124" s="10"/>
      <c r="AU8124" s="10"/>
      <c r="AV8124" s="10"/>
      <c r="AW8124" s="10"/>
      <c r="AX8124" s="10"/>
      <c r="AY8124" s="10"/>
      <c r="AZ8124" s="10"/>
      <c r="BA8124" s="10"/>
      <c r="BB8124" s="10"/>
      <c r="BC8124" s="10"/>
      <c r="BD8124" s="10"/>
      <c r="BE8124" s="10"/>
      <c r="BF8124" s="10"/>
      <c r="BG8124" s="6"/>
    </row>
    <row r="8125" spans="34:59" x14ac:dyDescent="0.25">
      <c r="AH8125" s="6"/>
      <c r="AI8125" s="6"/>
      <c r="AJ8125" s="6"/>
      <c r="AK8125" s="6"/>
      <c r="AL8125" s="6"/>
      <c r="AM8125" s="6"/>
      <c r="AN8125" s="6"/>
      <c r="AO8125" s="6"/>
      <c r="AP8125" s="6"/>
      <c r="AQ8125" s="6"/>
      <c r="AR8125" s="6"/>
      <c r="AS8125" s="6"/>
      <c r="AT8125" s="6"/>
      <c r="AU8125" s="6"/>
      <c r="AV8125" s="6"/>
      <c r="AW8125" s="6"/>
      <c r="AX8125" s="6"/>
      <c r="AY8125" s="6"/>
      <c r="AZ8125" s="6"/>
      <c r="BA8125" s="6"/>
      <c r="BB8125" s="6"/>
      <c r="BC8125" s="6"/>
      <c r="BD8125" s="6"/>
      <c r="BE8125" s="6"/>
      <c r="BF8125" s="6"/>
      <c r="BG8125" s="10"/>
    </row>
    <row r="8126" spans="34:59" x14ac:dyDescent="0.25">
      <c r="AH8126" s="10"/>
      <c r="AI8126" s="6"/>
    </row>
    <row r="8127" spans="34:59" x14ac:dyDescent="0.25">
      <c r="AH8127" s="6"/>
      <c r="AI8127" s="6"/>
      <c r="AJ8127" s="6"/>
      <c r="AK8127" s="6"/>
      <c r="AL8127" s="6"/>
      <c r="AM8127" s="6"/>
      <c r="AN8127" s="6"/>
      <c r="AO8127" s="6"/>
      <c r="AP8127" s="6"/>
      <c r="AQ8127" s="6"/>
      <c r="AR8127" s="6"/>
      <c r="AS8127" s="6"/>
      <c r="AT8127" s="6"/>
      <c r="AU8127" s="6"/>
      <c r="AV8127" s="6"/>
      <c r="AW8127" s="6"/>
      <c r="AX8127" s="6"/>
      <c r="AY8127" s="6"/>
      <c r="AZ8127" s="6"/>
      <c r="BA8127" s="6"/>
      <c r="BB8127" s="6"/>
      <c r="BC8127" s="6"/>
      <c r="BD8127" s="6"/>
      <c r="BE8127" s="6"/>
      <c r="BF8127" s="6"/>
      <c r="BG8127" s="6"/>
    </row>
    <row r="8128" spans="34:59" x14ac:dyDescent="0.25">
      <c r="AH8128" s="10"/>
      <c r="AI8128" s="6"/>
      <c r="AJ8128" s="10"/>
      <c r="AK8128" s="10"/>
      <c r="AL8128" s="10"/>
      <c r="AM8128" s="10"/>
      <c r="AN8128" s="10"/>
      <c r="AO8128" s="10"/>
      <c r="AP8128" s="10"/>
      <c r="AQ8128" s="10"/>
      <c r="AR8128" s="10"/>
      <c r="AS8128" s="10"/>
      <c r="AT8128" s="10"/>
      <c r="AU8128" s="10"/>
      <c r="AV8128" s="10"/>
      <c r="AW8128" s="10"/>
      <c r="AX8128" s="10"/>
      <c r="AY8128" s="10"/>
      <c r="AZ8128" s="10"/>
      <c r="BA8128" s="10"/>
      <c r="BB8128" s="10"/>
      <c r="BC8128" s="10"/>
      <c r="BD8128" s="10"/>
      <c r="BE8128" s="10"/>
      <c r="BF8128" s="10"/>
      <c r="BG8128" s="6"/>
    </row>
    <row r="8129" spans="34:59" x14ac:dyDescent="0.25">
      <c r="AH8129" s="6"/>
      <c r="AI8129" s="6"/>
      <c r="AJ8129" s="6"/>
      <c r="AK8129" s="6"/>
      <c r="AL8129" s="6"/>
      <c r="AM8129" s="6"/>
      <c r="AN8129" s="6"/>
      <c r="AO8129" s="6"/>
      <c r="AP8129" s="6"/>
      <c r="AQ8129" s="6"/>
      <c r="AR8129" s="6"/>
      <c r="AS8129" s="6"/>
      <c r="AT8129" s="6"/>
      <c r="AU8129" s="6"/>
      <c r="AV8129" s="6"/>
      <c r="AW8129" s="6"/>
      <c r="AX8129" s="6"/>
      <c r="AY8129" s="6"/>
      <c r="AZ8129" s="6"/>
      <c r="BA8129" s="6"/>
      <c r="BB8129" s="6"/>
      <c r="BC8129" s="6"/>
      <c r="BD8129" s="6"/>
      <c r="BE8129" s="6"/>
      <c r="BF8129" s="6"/>
      <c r="BG8129" s="10"/>
    </row>
    <row r="8130" spans="34:59" x14ac:dyDescent="0.25">
      <c r="AH8130" s="10"/>
      <c r="AI8130" s="6"/>
    </row>
    <row r="8131" spans="34:59" x14ac:dyDescent="0.25">
      <c r="AH8131" s="6"/>
      <c r="AI8131" s="6"/>
      <c r="AJ8131" s="6"/>
      <c r="AK8131" s="6"/>
      <c r="AL8131" s="6"/>
      <c r="AM8131" s="6"/>
      <c r="AN8131" s="6"/>
      <c r="AO8131" s="6"/>
      <c r="AP8131" s="6"/>
      <c r="AQ8131" s="6"/>
      <c r="AR8131" s="6"/>
      <c r="AS8131" s="6"/>
      <c r="AT8131" s="6"/>
      <c r="AU8131" s="6"/>
      <c r="AV8131" s="6"/>
      <c r="AW8131" s="6"/>
      <c r="AX8131" s="6"/>
      <c r="AY8131" s="6"/>
      <c r="AZ8131" s="6"/>
      <c r="BA8131" s="6"/>
      <c r="BB8131" s="6"/>
      <c r="BC8131" s="6"/>
      <c r="BD8131" s="6"/>
      <c r="BE8131" s="6"/>
      <c r="BF8131" s="6"/>
      <c r="BG8131" s="6"/>
    </row>
    <row r="8132" spans="34:59" x14ac:dyDescent="0.25">
      <c r="AH8132" s="10"/>
      <c r="AI8132" s="6"/>
      <c r="AJ8132" s="10"/>
      <c r="AK8132" s="10"/>
      <c r="AL8132" s="10"/>
      <c r="AM8132" s="10"/>
      <c r="AN8132" s="10"/>
      <c r="AO8132" s="10"/>
      <c r="AP8132" s="10"/>
      <c r="AQ8132" s="10"/>
      <c r="AR8132" s="10"/>
      <c r="AS8132" s="10"/>
      <c r="AT8132" s="10"/>
      <c r="AU8132" s="10"/>
      <c r="AV8132" s="10"/>
      <c r="AW8132" s="10"/>
      <c r="AX8132" s="10"/>
      <c r="AY8132" s="10"/>
      <c r="AZ8132" s="10"/>
      <c r="BA8132" s="10"/>
      <c r="BB8132" s="10"/>
      <c r="BC8132" s="10"/>
      <c r="BD8132" s="10"/>
      <c r="BE8132" s="10"/>
      <c r="BF8132" s="10"/>
      <c r="BG8132" s="6"/>
    </row>
    <row r="8133" spans="34:59" x14ac:dyDescent="0.25">
      <c r="AH8133" s="6"/>
      <c r="AI8133" s="6"/>
      <c r="AJ8133" s="6"/>
      <c r="AK8133" s="6"/>
      <c r="AL8133" s="6"/>
      <c r="AM8133" s="6"/>
      <c r="AN8133" s="6"/>
      <c r="AO8133" s="6"/>
      <c r="AP8133" s="6"/>
      <c r="AQ8133" s="6"/>
      <c r="AR8133" s="6"/>
      <c r="AS8133" s="6"/>
      <c r="AT8133" s="6"/>
      <c r="AU8133" s="6"/>
      <c r="AV8133" s="6"/>
      <c r="AW8133" s="6"/>
      <c r="AX8133" s="6"/>
      <c r="AY8133" s="6"/>
      <c r="AZ8133" s="6"/>
      <c r="BA8133" s="6"/>
      <c r="BB8133" s="6"/>
      <c r="BC8133" s="6"/>
      <c r="BD8133" s="6"/>
      <c r="BE8133" s="6"/>
      <c r="BF8133" s="6"/>
      <c r="BG8133" s="10"/>
    </row>
    <row r="8134" spans="34:59" x14ac:dyDescent="0.25">
      <c r="AH8134" s="10"/>
      <c r="AI8134" s="6"/>
    </row>
    <row r="8135" spans="34:59" x14ac:dyDescent="0.25">
      <c r="AH8135" s="6"/>
      <c r="AI8135" s="6"/>
      <c r="AJ8135" s="6"/>
      <c r="AK8135" s="6"/>
      <c r="AL8135" s="6"/>
      <c r="AM8135" s="6"/>
      <c r="AN8135" s="6"/>
      <c r="AO8135" s="6"/>
      <c r="AP8135" s="6"/>
      <c r="AQ8135" s="6"/>
      <c r="AR8135" s="6"/>
      <c r="AS8135" s="6"/>
      <c r="AT8135" s="6"/>
      <c r="AU8135" s="6"/>
      <c r="AV8135" s="6"/>
      <c r="AW8135" s="6"/>
      <c r="AX8135" s="6"/>
      <c r="AY8135" s="6"/>
      <c r="AZ8135" s="6"/>
      <c r="BA8135" s="6"/>
      <c r="BB8135" s="6"/>
      <c r="BC8135" s="6"/>
      <c r="BD8135" s="6"/>
      <c r="BE8135" s="6"/>
      <c r="BF8135" s="6"/>
      <c r="BG8135" s="6"/>
    </row>
    <row r="8136" spans="34:59" x14ac:dyDescent="0.25">
      <c r="AH8136" s="10"/>
      <c r="AI8136" s="6"/>
      <c r="AJ8136" s="10"/>
      <c r="AK8136" s="10"/>
      <c r="AL8136" s="10"/>
      <c r="AM8136" s="10"/>
      <c r="AN8136" s="10"/>
      <c r="AO8136" s="10"/>
      <c r="AP8136" s="10"/>
      <c r="AQ8136" s="10"/>
      <c r="AR8136" s="10"/>
      <c r="AS8136" s="10"/>
      <c r="AT8136" s="10"/>
      <c r="AU8136" s="10"/>
      <c r="AV8136" s="10"/>
      <c r="AW8136" s="10"/>
      <c r="AX8136" s="10"/>
      <c r="AY8136" s="10"/>
      <c r="AZ8136" s="10"/>
      <c r="BA8136" s="10"/>
      <c r="BB8136" s="10"/>
      <c r="BC8136" s="10"/>
      <c r="BD8136" s="10"/>
      <c r="BE8136" s="10"/>
      <c r="BF8136" s="10"/>
      <c r="BG8136" s="6"/>
    </row>
    <row r="8137" spans="34:59" x14ac:dyDescent="0.25">
      <c r="AH8137" s="6"/>
      <c r="AI8137" s="6"/>
      <c r="AJ8137" s="6"/>
      <c r="AK8137" s="6"/>
      <c r="AL8137" s="6"/>
      <c r="AM8137" s="6"/>
      <c r="AN8137" s="6"/>
      <c r="AO8137" s="6"/>
      <c r="AP8137" s="6"/>
      <c r="AQ8137" s="6"/>
      <c r="AR8137" s="6"/>
      <c r="AS8137" s="6"/>
      <c r="AT8137" s="6"/>
      <c r="AU8137" s="6"/>
      <c r="AV8137" s="6"/>
      <c r="AW8137" s="6"/>
      <c r="AX8137" s="6"/>
      <c r="AY8137" s="6"/>
      <c r="AZ8137" s="6"/>
      <c r="BA8137" s="6"/>
      <c r="BB8137" s="6"/>
      <c r="BC8137" s="6"/>
      <c r="BD8137" s="6"/>
      <c r="BE8137" s="6"/>
      <c r="BF8137" s="6"/>
      <c r="BG8137" s="10"/>
    </row>
    <row r="8138" spans="34:59" x14ac:dyDescent="0.25">
      <c r="AH8138" s="10"/>
      <c r="AI8138" s="6"/>
    </row>
    <row r="8139" spans="34:59" x14ac:dyDescent="0.25">
      <c r="AH8139" s="6"/>
      <c r="AI8139" s="6"/>
      <c r="AJ8139" s="6"/>
      <c r="AK8139" s="6"/>
      <c r="AL8139" s="6"/>
      <c r="AM8139" s="6"/>
      <c r="AN8139" s="6"/>
      <c r="AO8139" s="6"/>
      <c r="AP8139" s="6"/>
      <c r="AQ8139" s="6"/>
      <c r="AR8139" s="6"/>
      <c r="AS8139" s="6"/>
      <c r="AT8139" s="6"/>
      <c r="AU8139" s="6"/>
      <c r="AV8139" s="6"/>
      <c r="AW8139" s="6"/>
      <c r="AX8139" s="6"/>
      <c r="AY8139" s="6"/>
      <c r="AZ8139" s="6"/>
      <c r="BA8139" s="6"/>
      <c r="BB8139" s="6"/>
      <c r="BC8139" s="6"/>
      <c r="BD8139" s="6"/>
      <c r="BE8139" s="6"/>
      <c r="BF8139" s="6"/>
      <c r="BG8139" s="6"/>
    </row>
    <row r="8140" spans="34:59" x14ac:dyDescent="0.25">
      <c r="AH8140" s="10"/>
      <c r="AI8140" s="6"/>
      <c r="AJ8140" s="10"/>
      <c r="AK8140" s="10"/>
      <c r="AL8140" s="10"/>
      <c r="AM8140" s="10"/>
      <c r="AN8140" s="10"/>
      <c r="AO8140" s="10"/>
      <c r="AP8140" s="10"/>
      <c r="AQ8140" s="10"/>
      <c r="AR8140" s="10"/>
      <c r="AS8140" s="10"/>
      <c r="AT8140" s="10"/>
      <c r="AU8140" s="10"/>
      <c r="AV8140" s="10"/>
      <c r="AW8140" s="10"/>
      <c r="AX8140" s="10"/>
      <c r="AY8140" s="10"/>
      <c r="AZ8140" s="10"/>
      <c r="BA8140" s="10"/>
      <c r="BB8140" s="10"/>
      <c r="BC8140" s="10"/>
      <c r="BD8140" s="10"/>
      <c r="BE8140" s="10"/>
      <c r="BF8140" s="10"/>
      <c r="BG8140" s="6"/>
    </row>
    <row r="8141" spans="34:59" x14ac:dyDescent="0.25">
      <c r="AH8141" s="6"/>
      <c r="AI8141" s="6"/>
      <c r="AJ8141" s="6"/>
      <c r="AK8141" s="6"/>
      <c r="AL8141" s="6"/>
      <c r="AM8141" s="6"/>
      <c r="AN8141" s="6"/>
      <c r="AO8141" s="6"/>
      <c r="AP8141" s="6"/>
      <c r="AQ8141" s="6"/>
      <c r="AR8141" s="6"/>
      <c r="AS8141" s="6"/>
      <c r="AT8141" s="6"/>
      <c r="AU8141" s="6"/>
      <c r="AV8141" s="6"/>
      <c r="AW8141" s="6"/>
      <c r="AX8141" s="6"/>
      <c r="AY8141" s="6"/>
      <c r="AZ8141" s="6"/>
      <c r="BA8141" s="6"/>
      <c r="BB8141" s="6"/>
      <c r="BC8141" s="6"/>
      <c r="BD8141" s="6"/>
      <c r="BE8141" s="6"/>
      <c r="BF8141" s="6"/>
      <c r="BG8141" s="10"/>
    </row>
    <row r="8142" spans="34:59" x14ac:dyDescent="0.25">
      <c r="AH8142" s="10"/>
      <c r="AI8142" s="6"/>
    </row>
    <row r="8143" spans="34:59" x14ac:dyDescent="0.25">
      <c r="AH8143" s="6"/>
      <c r="AI8143" s="6"/>
      <c r="AJ8143" s="6"/>
      <c r="AK8143" s="6"/>
      <c r="AL8143" s="6"/>
      <c r="AM8143" s="6"/>
      <c r="AN8143" s="6"/>
      <c r="AO8143" s="6"/>
      <c r="AP8143" s="6"/>
      <c r="AQ8143" s="6"/>
      <c r="AR8143" s="6"/>
      <c r="AS8143" s="6"/>
      <c r="AT8143" s="6"/>
      <c r="AU8143" s="6"/>
      <c r="AV8143" s="6"/>
      <c r="AW8143" s="6"/>
      <c r="AX8143" s="6"/>
      <c r="AY8143" s="6"/>
      <c r="AZ8143" s="6"/>
      <c r="BA8143" s="6"/>
      <c r="BB8143" s="6"/>
      <c r="BC8143" s="6"/>
      <c r="BD8143" s="6"/>
      <c r="BE8143" s="6"/>
      <c r="BF8143" s="6"/>
      <c r="BG8143" s="6"/>
    </row>
    <row r="8144" spans="34:59" x14ac:dyDescent="0.25">
      <c r="AH8144" s="10"/>
      <c r="AI8144" s="6"/>
      <c r="AJ8144" s="10"/>
      <c r="AK8144" s="10"/>
      <c r="AL8144" s="10"/>
      <c r="AM8144" s="10"/>
      <c r="AN8144" s="10"/>
      <c r="AO8144" s="10"/>
      <c r="AP8144" s="10"/>
      <c r="AQ8144" s="10"/>
      <c r="AR8144" s="10"/>
      <c r="AS8144" s="10"/>
      <c r="AT8144" s="10"/>
      <c r="AU8144" s="10"/>
      <c r="AV8144" s="10"/>
      <c r="AW8144" s="10"/>
      <c r="AX8144" s="10"/>
      <c r="AY8144" s="10"/>
      <c r="AZ8144" s="10"/>
      <c r="BA8144" s="10"/>
      <c r="BB8144" s="10"/>
      <c r="BC8144" s="10"/>
      <c r="BD8144" s="10"/>
      <c r="BE8144" s="10"/>
      <c r="BF8144" s="10"/>
      <c r="BG8144" s="6"/>
    </row>
    <row r="8145" spans="34:59" x14ac:dyDescent="0.25">
      <c r="AH8145" s="6"/>
      <c r="AI8145" s="6"/>
      <c r="AJ8145" s="6"/>
      <c r="AK8145" s="6"/>
      <c r="AL8145" s="6"/>
      <c r="AM8145" s="6"/>
      <c r="AN8145" s="6"/>
      <c r="AO8145" s="6"/>
      <c r="AP8145" s="6"/>
      <c r="AQ8145" s="6"/>
      <c r="AR8145" s="6"/>
      <c r="AS8145" s="6"/>
      <c r="AT8145" s="6"/>
      <c r="AU8145" s="6"/>
      <c r="AV8145" s="6"/>
      <c r="AW8145" s="6"/>
      <c r="AX8145" s="6"/>
      <c r="AY8145" s="6"/>
      <c r="AZ8145" s="6"/>
      <c r="BA8145" s="6"/>
      <c r="BB8145" s="6"/>
      <c r="BC8145" s="6"/>
      <c r="BD8145" s="6"/>
      <c r="BE8145" s="6"/>
      <c r="BF8145" s="6"/>
      <c r="BG8145" s="10"/>
    </row>
    <row r="8146" spans="34:59" x14ac:dyDescent="0.25">
      <c r="AH8146" s="10"/>
      <c r="AI8146" s="6"/>
    </row>
    <row r="8147" spans="34:59" x14ac:dyDescent="0.25">
      <c r="AH8147" s="6"/>
      <c r="AI8147" s="6"/>
      <c r="AJ8147" s="6"/>
      <c r="AK8147" s="6"/>
      <c r="AL8147" s="6"/>
      <c r="AM8147" s="6"/>
      <c r="AN8147" s="6"/>
      <c r="AO8147" s="6"/>
      <c r="AP8147" s="6"/>
      <c r="AQ8147" s="6"/>
      <c r="AR8147" s="6"/>
      <c r="AS8147" s="6"/>
      <c r="AT8147" s="6"/>
      <c r="AU8147" s="6"/>
      <c r="AV8147" s="6"/>
      <c r="AW8147" s="6"/>
      <c r="AX8147" s="6"/>
      <c r="AY8147" s="6"/>
      <c r="AZ8147" s="6"/>
      <c r="BA8147" s="6"/>
      <c r="BB8147" s="6"/>
      <c r="BC8147" s="6"/>
      <c r="BD8147" s="6"/>
      <c r="BE8147" s="6"/>
      <c r="BF8147" s="6"/>
      <c r="BG8147" s="6"/>
    </row>
    <row r="8148" spans="34:59" x14ac:dyDescent="0.25">
      <c r="AH8148" s="10"/>
      <c r="AI8148" s="6"/>
      <c r="AJ8148" s="10"/>
      <c r="AK8148" s="10"/>
      <c r="AL8148" s="10"/>
      <c r="AM8148" s="10"/>
      <c r="AN8148" s="10"/>
      <c r="AO8148" s="10"/>
      <c r="AP8148" s="10"/>
      <c r="AQ8148" s="10"/>
      <c r="AR8148" s="10"/>
      <c r="AS8148" s="10"/>
      <c r="AT8148" s="10"/>
      <c r="AU8148" s="10"/>
      <c r="AV8148" s="10"/>
      <c r="AW8148" s="10"/>
      <c r="AX8148" s="10"/>
      <c r="AY8148" s="10"/>
      <c r="AZ8148" s="10"/>
      <c r="BA8148" s="10"/>
      <c r="BB8148" s="10"/>
      <c r="BC8148" s="10"/>
      <c r="BD8148" s="10"/>
      <c r="BE8148" s="10"/>
      <c r="BF8148" s="10"/>
      <c r="BG8148" s="6"/>
    </row>
    <row r="8149" spans="34:59" x14ac:dyDescent="0.25">
      <c r="AH8149" s="6"/>
      <c r="AI8149" s="6"/>
      <c r="AJ8149" s="6"/>
      <c r="AK8149" s="6"/>
      <c r="AL8149" s="6"/>
      <c r="AM8149" s="6"/>
      <c r="AN8149" s="6"/>
      <c r="AO8149" s="6"/>
      <c r="AP8149" s="6"/>
      <c r="AQ8149" s="6"/>
      <c r="AR8149" s="6"/>
      <c r="AS8149" s="6"/>
      <c r="AT8149" s="6"/>
      <c r="AU8149" s="6"/>
      <c r="AV8149" s="6"/>
      <c r="AW8149" s="6"/>
      <c r="AX8149" s="6"/>
      <c r="AY8149" s="6"/>
      <c r="AZ8149" s="6"/>
      <c r="BA8149" s="6"/>
      <c r="BB8149" s="6"/>
      <c r="BC8149" s="6"/>
      <c r="BD8149" s="6"/>
      <c r="BE8149" s="6"/>
      <c r="BF8149" s="6"/>
      <c r="BG8149" s="10"/>
    </row>
    <row r="8150" spans="34:59" x14ac:dyDescent="0.25">
      <c r="AH8150" s="10"/>
      <c r="AI8150" s="6"/>
    </row>
    <row r="8151" spans="34:59" x14ac:dyDescent="0.25">
      <c r="AH8151" s="6"/>
      <c r="AI8151" s="6"/>
      <c r="AJ8151" s="6"/>
      <c r="AK8151" s="6"/>
      <c r="AL8151" s="6"/>
      <c r="AM8151" s="6"/>
      <c r="AN8151" s="6"/>
      <c r="AO8151" s="6"/>
      <c r="AP8151" s="6"/>
      <c r="AQ8151" s="6"/>
      <c r="AR8151" s="6"/>
      <c r="AS8151" s="6"/>
      <c r="AT8151" s="6"/>
      <c r="AU8151" s="6"/>
      <c r="AV8151" s="6"/>
      <c r="AW8151" s="6"/>
      <c r="AX8151" s="6"/>
      <c r="AY8151" s="6"/>
      <c r="AZ8151" s="6"/>
      <c r="BA8151" s="6"/>
      <c r="BB8151" s="6"/>
      <c r="BC8151" s="6"/>
      <c r="BD8151" s="6"/>
      <c r="BE8151" s="6"/>
      <c r="BF8151" s="6"/>
      <c r="BG8151" s="6"/>
    </row>
    <row r="8152" spans="34:59" x14ac:dyDescent="0.25">
      <c r="AH8152" s="10"/>
      <c r="AI8152" s="6"/>
      <c r="AJ8152" s="10"/>
      <c r="AK8152" s="10"/>
      <c r="AL8152" s="10"/>
      <c r="AM8152" s="10"/>
      <c r="AN8152" s="10"/>
      <c r="AO8152" s="10"/>
      <c r="AP8152" s="10"/>
      <c r="AQ8152" s="10"/>
      <c r="AR8152" s="10"/>
      <c r="AS8152" s="10"/>
      <c r="AT8152" s="10"/>
      <c r="AU8152" s="10"/>
      <c r="AV8152" s="10"/>
      <c r="AW8152" s="10"/>
      <c r="AX8152" s="10"/>
      <c r="AY8152" s="10"/>
      <c r="AZ8152" s="10"/>
      <c r="BA8152" s="10"/>
      <c r="BB8152" s="10"/>
      <c r="BC8152" s="10"/>
      <c r="BD8152" s="10"/>
      <c r="BE8152" s="10"/>
      <c r="BF8152" s="10"/>
      <c r="BG8152" s="6"/>
    </row>
    <row r="8153" spans="34:59" x14ac:dyDescent="0.25">
      <c r="AH8153" s="6"/>
      <c r="AI8153" s="6"/>
      <c r="AJ8153" s="6"/>
      <c r="AK8153" s="6"/>
      <c r="AL8153" s="6"/>
      <c r="AM8153" s="6"/>
      <c r="AN8153" s="6"/>
      <c r="AO8153" s="6"/>
      <c r="AP8153" s="6"/>
      <c r="AQ8153" s="6"/>
      <c r="AR8153" s="6"/>
      <c r="AS8153" s="6"/>
      <c r="AT8153" s="6"/>
      <c r="AU8153" s="6"/>
      <c r="AV8153" s="6"/>
      <c r="AW8153" s="6"/>
      <c r="AX8153" s="6"/>
      <c r="AY8153" s="6"/>
      <c r="AZ8153" s="6"/>
      <c r="BA8153" s="6"/>
      <c r="BB8153" s="6"/>
      <c r="BC8153" s="6"/>
      <c r="BD8153" s="6"/>
      <c r="BE8153" s="6"/>
      <c r="BF8153" s="6"/>
      <c r="BG8153" s="10"/>
    </row>
    <row r="8154" spans="34:59" x14ac:dyDescent="0.25">
      <c r="AH8154" s="10"/>
      <c r="AI8154" s="6"/>
    </row>
    <row r="8155" spans="34:59" x14ac:dyDescent="0.25">
      <c r="AH8155" s="6"/>
      <c r="AI8155" s="6"/>
      <c r="AJ8155" s="6"/>
      <c r="AK8155" s="6"/>
      <c r="AL8155" s="6"/>
      <c r="AM8155" s="6"/>
      <c r="AN8155" s="6"/>
      <c r="AO8155" s="6"/>
      <c r="AP8155" s="6"/>
      <c r="AQ8155" s="6"/>
      <c r="AR8155" s="6"/>
      <c r="AS8155" s="6"/>
      <c r="AT8155" s="6"/>
      <c r="AU8155" s="6"/>
      <c r="AV8155" s="6"/>
      <c r="AW8155" s="6"/>
      <c r="AX8155" s="6"/>
      <c r="AY8155" s="6"/>
      <c r="AZ8155" s="6"/>
      <c r="BA8155" s="6"/>
      <c r="BB8155" s="6"/>
      <c r="BC8155" s="6"/>
      <c r="BD8155" s="6"/>
      <c r="BE8155" s="6"/>
      <c r="BF8155" s="6"/>
      <c r="BG8155" s="6"/>
    </row>
    <row r="8156" spans="34:59" x14ac:dyDescent="0.25">
      <c r="AH8156" s="10"/>
      <c r="AI8156" s="6"/>
      <c r="AJ8156" s="10"/>
      <c r="AK8156" s="10"/>
      <c r="AL8156" s="10"/>
      <c r="AM8156" s="10"/>
      <c r="AN8156" s="10"/>
      <c r="AO8156" s="10"/>
      <c r="AP8156" s="10"/>
      <c r="AQ8156" s="10"/>
      <c r="AR8156" s="10"/>
      <c r="AS8156" s="10"/>
      <c r="AT8156" s="10"/>
      <c r="AU8156" s="10"/>
      <c r="AV8156" s="10"/>
      <c r="AW8156" s="10"/>
      <c r="AX8156" s="10"/>
      <c r="AY8156" s="10"/>
      <c r="AZ8156" s="10"/>
      <c r="BA8156" s="10"/>
      <c r="BB8156" s="10"/>
      <c r="BC8156" s="10"/>
      <c r="BD8156" s="10"/>
      <c r="BE8156" s="10"/>
      <c r="BF8156" s="10"/>
      <c r="BG8156" s="6"/>
    </row>
    <row r="8157" spans="34:59" x14ac:dyDescent="0.25">
      <c r="AH8157" s="6"/>
      <c r="AI8157" s="6"/>
      <c r="AJ8157" s="6"/>
      <c r="AK8157" s="6"/>
      <c r="AL8157" s="6"/>
      <c r="AM8157" s="6"/>
      <c r="AN8157" s="6"/>
      <c r="AO8157" s="6"/>
      <c r="AP8157" s="6"/>
      <c r="AQ8157" s="6"/>
      <c r="AR8157" s="6"/>
      <c r="AS8157" s="6"/>
      <c r="AT8157" s="6"/>
      <c r="AU8157" s="6"/>
      <c r="AV8157" s="6"/>
      <c r="AW8157" s="6"/>
      <c r="AX8157" s="6"/>
      <c r="AY8157" s="6"/>
      <c r="AZ8157" s="6"/>
      <c r="BA8157" s="6"/>
      <c r="BB8157" s="6"/>
      <c r="BC8157" s="6"/>
      <c r="BD8157" s="6"/>
      <c r="BE8157" s="6"/>
      <c r="BF8157" s="6"/>
      <c r="BG8157" s="10"/>
    </row>
    <row r="8158" spans="34:59" x14ac:dyDescent="0.25">
      <c r="AH8158" s="10"/>
      <c r="AI8158" s="6"/>
    </row>
    <row r="8159" spans="34:59" x14ac:dyDescent="0.25">
      <c r="AH8159" s="6"/>
      <c r="AI8159" s="6"/>
      <c r="AJ8159" s="6"/>
      <c r="AK8159" s="6"/>
      <c r="AL8159" s="6"/>
      <c r="AM8159" s="6"/>
      <c r="AN8159" s="6"/>
      <c r="AO8159" s="6"/>
      <c r="AP8159" s="6"/>
      <c r="AQ8159" s="6"/>
      <c r="AR8159" s="6"/>
      <c r="AS8159" s="6"/>
      <c r="AT8159" s="6"/>
      <c r="AU8159" s="6"/>
      <c r="AV8159" s="6"/>
      <c r="AW8159" s="6"/>
      <c r="AX8159" s="6"/>
      <c r="AY8159" s="6"/>
      <c r="AZ8159" s="6"/>
      <c r="BA8159" s="6"/>
      <c r="BB8159" s="6"/>
      <c r="BC8159" s="6"/>
      <c r="BD8159" s="6"/>
      <c r="BE8159" s="6"/>
      <c r="BF8159" s="6"/>
      <c r="BG8159" s="6"/>
    </row>
    <row r="8160" spans="34:59" x14ac:dyDescent="0.25">
      <c r="AH8160" s="10"/>
      <c r="AI8160" s="6"/>
      <c r="AJ8160" s="10"/>
      <c r="AK8160" s="10"/>
      <c r="AL8160" s="10"/>
      <c r="AM8160" s="10"/>
      <c r="AN8160" s="10"/>
      <c r="AO8160" s="10"/>
      <c r="AP8160" s="10"/>
      <c r="AQ8160" s="10"/>
      <c r="AR8160" s="10"/>
      <c r="AS8160" s="10"/>
      <c r="AT8160" s="10"/>
      <c r="AU8160" s="10"/>
      <c r="AV8160" s="10"/>
      <c r="AW8160" s="10"/>
      <c r="AX8160" s="10"/>
      <c r="AY8160" s="10"/>
      <c r="AZ8160" s="10"/>
      <c r="BA8160" s="10"/>
      <c r="BB8160" s="10"/>
      <c r="BC8160" s="10"/>
      <c r="BD8160" s="10"/>
      <c r="BE8160" s="10"/>
      <c r="BF8160" s="10"/>
      <c r="BG8160" s="6"/>
    </row>
    <row r="8161" spans="34:59" x14ac:dyDescent="0.25">
      <c r="AH8161" s="6"/>
      <c r="AI8161" s="6"/>
      <c r="AJ8161" s="6"/>
      <c r="AK8161" s="6"/>
      <c r="AL8161" s="6"/>
      <c r="AM8161" s="6"/>
      <c r="AN8161" s="6"/>
      <c r="AO8161" s="6"/>
      <c r="AP8161" s="6"/>
      <c r="AQ8161" s="6"/>
      <c r="AR8161" s="6"/>
      <c r="AS8161" s="6"/>
      <c r="AT8161" s="6"/>
      <c r="AU8161" s="6"/>
      <c r="AV8161" s="6"/>
      <c r="AW8161" s="6"/>
      <c r="AX8161" s="6"/>
      <c r="AY8161" s="6"/>
      <c r="AZ8161" s="6"/>
      <c r="BA8161" s="6"/>
      <c r="BB8161" s="6"/>
      <c r="BC8161" s="6"/>
      <c r="BD8161" s="6"/>
      <c r="BE8161" s="6"/>
      <c r="BF8161" s="6"/>
      <c r="BG8161" s="10"/>
    </row>
    <row r="8162" spans="34:59" x14ac:dyDescent="0.25">
      <c r="AH8162" s="10"/>
      <c r="AI8162" s="6"/>
    </row>
    <row r="8163" spans="34:59" x14ac:dyDescent="0.25">
      <c r="AH8163" s="6"/>
      <c r="AI8163" s="6"/>
      <c r="AJ8163" s="6"/>
      <c r="AK8163" s="6"/>
      <c r="AL8163" s="6"/>
      <c r="AM8163" s="6"/>
      <c r="AN8163" s="6"/>
      <c r="AO8163" s="6"/>
      <c r="AP8163" s="6"/>
      <c r="AQ8163" s="6"/>
      <c r="AR8163" s="6"/>
      <c r="AS8163" s="6"/>
      <c r="AT8163" s="6"/>
      <c r="AU8163" s="6"/>
      <c r="AV8163" s="6"/>
      <c r="AW8163" s="6"/>
      <c r="AX8163" s="6"/>
      <c r="AY8163" s="6"/>
      <c r="AZ8163" s="6"/>
      <c r="BA8163" s="6"/>
      <c r="BB8163" s="6"/>
      <c r="BC8163" s="6"/>
      <c r="BD8163" s="6"/>
      <c r="BE8163" s="6"/>
      <c r="BF8163" s="6"/>
      <c r="BG8163" s="6"/>
    </row>
    <row r="8164" spans="34:59" x14ac:dyDescent="0.25">
      <c r="AH8164" s="10"/>
      <c r="AI8164" s="6"/>
      <c r="AJ8164" s="10"/>
      <c r="AK8164" s="10"/>
      <c r="AL8164" s="10"/>
      <c r="AM8164" s="10"/>
      <c r="AN8164" s="10"/>
      <c r="AO8164" s="10"/>
      <c r="AP8164" s="10"/>
      <c r="AQ8164" s="10"/>
      <c r="AR8164" s="10"/>
      <c r="AS8164" s="10"/>
      <c r="AT8164" s="10"/>
      <c r="AU8164" s="10"/>
      <c r="AV8164" s="10"/>
      <c r="AW8164" s="10"/>
      <c r="AX8164" s="10"/>
      <c r="AY8164" s="10"/>
      <c r="AZ8164" s="10"/>
      <c r="BA8164" s="10"/>
      <c r="BB8164" s="10"/>
      <c r="BC8164" s="10"/>
      <c r="BD8164" s="10"/>
      <c r="BE8164" s="10"/>
      <c r="BF8164" s="10"/>
      <c r="BG8164" s="6"/>
    </row>
    <row r="8165" spans="34:59" x14ac:dyDescent="0.25">
      <c r="AH8165" s="6"/>
      <c r="AI8165" s="6"/>
      <c r="AJ8165" s="6"/>
      <c r="AK8165" s="6"/>
      <c r="AL8165" s="6"/>
      <c r="AM8165" s="6"/>
      <c r="AN8165" s="6"/>
      <c r="AO8165" s="6"/>
      <c r="AP8165" s="6"/>
      <c r="AQ8165" s="6"/>
      <c r="AR8165" s="6"/>
      <c r="AS8165" s="6"/>
      <c r="AT8165" s="6"/>
      <c r="AU8165" s="6"/>
      <c r="AV8165" s="6"/>
      <c r="AW8165" s="6"/>
      <c r="AX8165" s="6"/>
      <c r="AY8165" s="6"/>
      <c r="AZ8165" s="6"/>
      <c r="BA8165" s="6"/>
      <c r="BB8165" s="6"/>
      <c r="BC8165" s="6"/>
      <c r="BD8165" s="6"/>
      <c r="BE8165" s="6"/>
      <c r="BF8165" s="6"/>
      <c r="BG8165" s="10"/>
    </row>
    <row r="8166" spans="34:59" x14ac:dyDescent="0.25">
      <c r="AH8166" s="10"/>
      <c r="AI8166" s="6"/>
    </row>
    <row r="8167" spans="34:59" x14ac:dyDescent="0.25">
      <c r="AH8167" s="6"/>
      <c r="AI8167" s="6"/>
      <c r="AJ8167" s="6"/>
      <c r="AK8167" s="6"/>
      <c r="AL8167" s="6"/>
      <c r="AM8167" s="6"/>
      <c r="AN8167" s="6"/>
      <c r="AO8167" s="6"/>
      <c r="AP8167" s="6"/>
      <c r="AQ8167" s="6"/>
      <c r="AR8167" s="6"/>
      <c r="AS8167" s="6"/>
      <c r="AT8167" s="6"/>
      <c r="AU8167" s="6"/>
      <c r="AV8167" s="6"/>
      <c r="AW8167" s="6"/>
      <c r="AX8167" s="6"/>
      <c r="AY8167" s="6"/>
      <c r="AZ8167" s="6"/>
      <c r="BA8167" s="6"/>
      <c r="BB8167" s="6"/>
      <c r="BC8167" s="6"/>
      <c r="BD8167" s="6"/>
      <c r="BE8167" s="6"/>
      <c r="BF8167" s="6"/>
      <c r="BG8167" s="6"/>
    </row>
    <row r="8168" spans="34:59" x14ac:dyDescent="0.25">
      <c r="AH8168" s="10"/>
      <c r="AI8168" s="6"/>
      <c r="AJ8168" s="10"/>
      <c r="AK8168" s="10"/>
      <c r="AL8168" s="10"/>
      <c r="AM8168" s="10"/>
      <c r="AN8168" s="10"/>
      <c r="AO8168" s="10"/>
      <c r="AP8168" s="10"/>
      <c r="AQ8168" s="10"/>
      <c r="AR8168" s="10"/>
      <c r="AS8168" s="10"/>
      <c r="AT8168" s="10"/>
      <c r="AU8168" s="10"/>
      <c r="AV8168" s="10"/>
      <c r="AW8168" s="10"/>
      <c r="AX8168" s="10"/>
      <c r="AY8168" s="10"/>
      <c r="AZ8168" s="10"/>
      <c r="BA8168" s="10"/>
      <c r="BB8168" s="10"/>
      <c r="BC8168" s="10"/>
      <c r="BD8168" s="10"/>
      <c r="BE8168" s="10"/>
      <c r="BF8168" s="10"/>
      <c r="BG8168" s="6"/>
    </row>
    <row r="8169" spans="34:59" x14ac:dyDescent="0.25">
      <c r="AH8169" s="6"/>
      <c r="AI8169" s="6"/>
      <c r="AJ8169" s="6"/>
      <c r="AK8169" s="6"/>
      <c r="AL8169" s="6"/>
      <c r="AM8169" s="6"/>
      <c r="AN8169" s="6"/>
      <c r="AO8169" s="6"/>
      <c r="AP8169" s="6"/>
      <c r="AQ8169" s="6"/>
      <c r="AR8169" s="6"/>
      <c r="AS8169" s="6"/>
      <c r="AT8169" s="6"/>
      <c r="AU8169" s="6"/>
      <c r="AV8169" s="6"/>
      <c r="AW8169" s="6"/>
      <c r="AX8169" s="6"/>
      <c r="AY8169" s="6"/>
      <c r="AZ8169" s="6"/>
      <c r="BA8169" s="6"/>
      <c r="BB8169" s="6"/>
      <c r="BC8169" s="6"/>
      <c r="BD8169" s="6"/>
      <c r="BE8169" s="6"/>
      <c r="BF8169" s="6"/>
      <c r="BG8169" s="10"/>
    </row>
    <row r="8170" spans="34:59" x14ac:dyDescent="0.25">
      <c r="AH8170" s="10"/>
      <c r="AI8170" s="6"/>
    </row>
    <row r="8171" spans="34:59" x14ac:dyDescent="0.25">
      <c r="AH8171" s="6"/>
      <c r="AI8171" s="6"/>
      <c r="AJ8171" s="6"/>
      <c r="AK8171" s="6"/>
      <c r="AL8171" s="6"/>
      <c r="AM8171" s="6"/>
      <c r="AN8171" s="6"/>
      <c r="AO8171" s="6"/>
      <c r="AP8171" s="6"/>
      <c r="AQ8171" s="6"/>
      <c r="AR8171" s="6"/>
      <c r="AS8171" s="6"/>
      <c r="AT8171" s="6"/>
      <c r="AU8171" s="6"/>
      <c r="AV8171" s="6"/>
      <c r="AW8171" s="6"/>
      <c r="AX8171" s="6"/>
      <c r="AY8171" s="6"/>
      <c r="AZ8171" s="6"/>
      <c r="BA8171" s="6"/>
      <c r="BB8171" s="6"/>
      <c r="BC8171" s="6"/>
      <c r="BD8171" s="6"/>
      <c r="BE8171" s="6"/>
      <c r="BF8171" s="6"/>
      <c r="BG8171" s="6"/>
    </row>
    <row r="8172" spans="34:59" x14ac:dyDescent="0.25">
      <c r="AH8172" s="10"/>
      <c r="AI8172" s="6"/>
      <c r="AJ8172" s="10"/>
      <c r="AK8172" s="10"/>
      <c r="AL8172" s="10"/>
      <c r="AM8172" s="10"/>
      <c r="AN8172" s="10"/>
      <c r="AO8172" s="10"/>
      <c r="AP8172" s="10"/>
      <c r="AQ8172" s="10"/>
      <c r="AR8172" s="10"/>
      <c r="AS8172" s="10"/>
      <c r="AT8172" s="10"/>
      <c r="AU8172" s="10"/>
      <c r="AV8172" s="10"/>
      <c r="AW8172" s="10"/>
      <c r="AX8172" s="10"/>
      <c r="AY8172" s="10"/>
      <c r="AZ8172" s="10"/>
      <c r="BA8172" s="10"/>
      <c r="BB8172" s="10"/>
      <c r="BC8172" s="10"/>
      <c r="BD8172" s="10"/>
      <c r="BE8172" s="10"/>
      <c r="BF8172" s="10"/>
      <c r="BG8172" s="6"/>
    </row>
    <row r="8173" spans="34:59" x14ac:dyDescent="0.25">
      <c r="AH8173" s="6"/>
      <c r="AI8173" s="6"/>
      <c r="AJ8173" s="6"/>
      <c r="AK8173" s="6"/>
      <c r="AL8173" s="6"/>
      <c r="AM8173" s="6"/>
      <c r="AN8173" s="6"/>
      <c r="AO8173" s="6"/>
      <c r="AP8173" s="6"/>
      <c r="AQ8173" s="6"/>
      <c r="AR8173" s="6"/>
      <c r="AS8173" s="6"/>
      <c r="AT8173" s="6"/>
      <c r="AU8173" s="6"/>
      <c r="AV8173" s="6"/>
      <c r="AW8173" s="6"/>
      <c r="AX8173" s="6"/>
      <c r="AY8173" s="6"/>
      <c r="AZ8173" s="6"/>
      <c r="BA8173" s="6"/>
      <c r="BB8173" s="6"/>
      <c r="BC8173" s="6"/>
      <c r="BD8173" s="6"/>
      <c r="BE8173" s="6"/>
      <c r="BF8173" s="6"/>
      <c r="BG8173" s="10"/>
    </row>
    <row r="8174" spans="34:59" x14ac:dyDescent="0.25">
      <c r="AH8174" s="10"/>
      <c r="AI8174" s="6"/>
    </row>
    <row r="8175" spans="34:59" x14ac:dyDescent="0.25">
      <c r="AH8175" s="6"/>
      <c r="AI8175" s="6"/>
      <c r="AJ8175" s="6"/>
      <c r="AK8175" s="6"/>
      <c r="AL8175" s="6"/>
      <c r="AM8175" s="6"/>
      <c r="AN8175" s="6"/>
      <c r="AO8175" s="6"/>
      <c r="AP8175" s="6"/>
      <c r="AQ8175" s="6"/>
      <c r="AR8175" s="6"/>
      <c r="AS8175" s="6"/>
      <c r="AT8175" s="6"/>
      <c r="AU8175" s="6"/>
      <c r="AV8175" s="6"/>
      <c r="AW8175" s="6"/>
      <c r="AX8175" s="6"/>
      <c r="AY8175" s="6"/>
      <c r="AZ8175" s="6"/>
      <c r="BA8175" s="6"/>
      <c r="BB8175" s="6"/>
      <c r="BC8175" s="6"/>
      <c r="BD8175" s="6"/>
      <c r="BE8175" s="6"/>
      <c r="BF8175" s="6"/>
      <c r="BG8175" s="6"/>
    </row>
    <row r="8176" spans="34:59" x14ac:dyDescent="0.25">
      <c r="AH8176" s="10"/>
      <c r="AI8176" s="6"/>
      <c r="AJ8176" s="10"/>
      <c r="AK8176" s="10"/>
      <c r="AL8176" s="10"/>
      <c r="AM8176" s="10"/>
      <c r="AN8176" s="10"/>
      <c r="AO8176" s="10"/>
      <c r="AP8176" s="10"/>
      <c r="AQ8176" s="10"/>
      <c r="AR8176" s="10"/>
      <c r="AS8176" s="10"/>
      <c r="AT8176" s="10"/>
      <c r="AU8176" s="10"/>
      <c r="AV8176" s="10"/>
      <c r="AW8176" s="10"/>
      <c r="AX8176" s="10"/>
      <c r="AY8176" s="10"/>
      <c r="AZ8176" s="10"/>
      <c r="BA8176" s="10"/>
      <c r="BB8176" s="10"/>
      <c r="BC8176" s="10"/>
      <c r="BD8176" s="10"/>
      <c r="BE8176" s="10"/>
      <c r="BF8176" s="10"/>
      <c r="BG8176" s="6"/>
    </row>
    <row r="8177" spans="34:59" x14ac:dyDescent="0.25">
      <c r="AH8177" s="6"/>
      <c r="AI8177" s="6"/>
      <c r="AJ8177" s="6"/>
      <c r="AK8177" s="6"/>
      <c r="AL8177" s="6"/>
      <c r="AM8177" s="6"/>
      <c r="AN8177" s="6"/>
      <c r="AO8177" s="6"/>
      <c r="AP8177" s="6"/>
      <c r="AQ8177" s="6"/>
      <c r="AR8177" s="6"/>
      <c r="AS8177" s="6"/>
      <c r="AT8177" s="6"/>
      <c r="AU8177" s="6"/>
      <c r="AV8177" s="6"/>
      <c r="AW8177" s="6"/>
      <c r="AX8177" s="6"/>
      <c r="AY8177" s="6"/>
      <c r="AZ8177" s="6"/>
      <c r="BA8177" s="6"/>
      <c r="BB8177" s="6"/>
      <c r="BC8177" s="6"/>
      <c r="BD8177" s="6"/>
      <c r="BE8177" s="6"/>
      <c r="BF8177" s="6"/>
      <c r="BG8177" s="10"/>
    </row>
    <row r="8178" spans="34:59" x14ac:dyDescent="0.25">
      <c r="AH8178" s="10"/>
      <c r="AI8178" s="6"/>
    </row>
    <row r="8179" spans="34:59" x14ac:dyDescent="0.25">
      <c r="AH8179" s="6"/>
      <c r="AI8179" s="6"/>
      <c r="AJ8179" s="6"/>
      <c r="AK8179" s="6"/>
      <c r="AL8179" s="6"/>
      <c r="AM8179" s="6"/>
      <c r="AN8179" s="6"/>
      <c r="AO8179" s="6"/>
      <c r="AP8179" s="6"/>
      <c r="AQ8179" s="6"/>
      <c r="AR8179" s="6"/>
      <c r="AS8179" s="6"/>
      <c r="AT8179" s="6"/>
      <c r="AU8179" s="6"/>
      <c r="AV8179" s="6"/>
      <c r="AW8179" s="6"/>
      <c r="AX8179" s="6"/>
      <c r="AY8179" s="6"/>
      <c r="AZ8179" s="6"/>
      <c r="BA8179" s="6"/>
      <c r="BB8179" s="6"/>
      <c r="BC8179" s="6"/>
      <c r="BD8179" s="6"/>
      <c r="BE8179" s="6"/>
      <c r="BF8179" s="6"/>
      <c r="BG8179" s="6"/>
    </row>
    <row r="8180" spans="34:59" x14ac:dyDescent="0.25">
      <c r="AH8180" s="10"/>
      <c r="AI8180" s="6"/>
      <c r="AJ8180" s="10"/>
      <c r="AK8180" s="10"/>
      <c r="AL8180" s="10"/>
      <c r="AM8180" s="10"/>
      <c r="AN8180" s="10"/>
      <c r="AO8180" s="10"/>
      <c r="AP8180" s="10"/>
      <c r="AQ8180" s="10"/>
      <c r="AR8180" s="10"/>
      <c r="AS8180" s="10"/>
      <c r="AT8180" s="10"/>
      <c r="AU8180" s="10"/>
      <c r="AV8180" s="10"/>
      <c r="AW8180" s="10"/>
      <c r="AX8180" s="10"/>
      <c r="AY8180" s="10"/>
      <c r="AZ8180" s="10"/>
      <c r="BA8180" s="10"/>
      <c r="BB8180" s="10"/>
      <c r="BC8180" s="10"/>
      <c r="BD8180" s="10"/>
      <c r="BE8180" s="10"/>
      <c r="BF8180" s="10"/>
      <c r="BG8180" s="6"/>
    </row>
    <row r="8181" spans="34:59" x14ac:dyDescent="0.25">
      <c r="AH8181" s="6"/>
      <c r="AI8181" s="6"/>
      <c r="AJ8181" s="6"/>
      <c r="AK8181" s="6"/>
      <c r="AL8181" s="6"/>
      <c r="AM8181" s="6"/>
      <c r="AN8181" s="6"/>
      <c r="AO8181" s="6"/>
      <c r="AP8181" s="6"/>
      <c r="AQ8181" s="6"/>
      <c r="AR8181" s="6"/>
      <c r="AS8181" s="6"/>
      <c r="AT8181" s="6"/>
      <c r="AU8181" s="6"/>
      <c r="AV8181" s="6"/>
      <c r="AW8181" s="6"/>
      <c r="AX8181" s="6"/>
      <c r="AY8181" s="6"/>
      <c r="AZ8181" s="6"/>
      <c r="BA8181" s="6"/>
      <c r="BB8181" s="6"/>
      <c r="BC8181" s="6"/>
      <c r="BD8181" s="6"/>
      <c r="BE8181" s="6"/>
      <c r="BF8181" s="6"/>
      <c r="BG8181" s="10"/>
    </row>
    <row r="8182" spans="34:59" x14ac:dyDescent="0.25">
      <c r="AH8182" s="10"/>
      <c r="AI8182" s="6"/>
    </row>
    <row r="8183" spans="34:59" x14ac:dyDescent="0.25">
      <c r="AH8183" s="6"/>
      <c r="AI8183" s="6"/>
      <c r="AJ8183" s="6"/>
      <c r="AK8183" s="6"/>
      <c r="AL8183" s="6"/>
      <c r="AM8183" s="6"/>
      <c r="AN8183" s="6"/>
      <c r="AO8183" s="6"/>
      <c r="AP8183" s="6"/>
      <c r="AQ8183" s="6"/>
      <c r="AR8183" s="6"/>
      <c r="AS8183" s="6"/>
      <c r="AT8183" s="6"/>
      <c r="AU8183" s="6"/>
      <c r="AV8183" s="6"/>
      <c r="AW8183" s="6"/>
      <c r="AX8183" s="6"/>
      <c r="AY8183" s="6"/>
      <c r="AZ8183" s="6"/>
      <c r="BA8183" s="6"/>
      <c r="BB8183" s="6"/>
      <c r="BC8183" s="6"/>
      <c r="BD8183" s="6"/>
      <c r="BE8183" s="6"/>
      <c r="BF8183" s="6"/>
      <c r="BG8183" s="6"/>
    </row>
    <row r="8184" spans="34:59" x14ac:dyDescent="0.25">
      <c r="AH8184" s="10"/>
      <c r="AI8184" s="6"/>
      <c r="AJ8184" s="10"/>
      <c r="AK8184" s="10"/>
      <c r="AL8184" s="10"/>
      <c r="AM8184" s="10"/>
      <c r="AN8184" s="10"/>
      <c r="AO8184" s="10"/>
      <c r="AP8184" s="10"/>
      <c r="AQ8184" s="10"/>
      <c r="AR8184" s="10"/>
      <c r="AS8184" s="10"/>
      <c r="AT8184" s="10"/>
      <c r="AU8184" s="10"/>
      <c r="AV8184" s="10"/>
      <c r="AW8184" s="10"/>
      <c r="AX8184" s="10"/>
      <c r="AY8184" s="10"/>
      <c r="AZ8184" s="10"/>
      <c r="BA8184" s="10"/>
      <c r="BB8184" s="10"/>
      <c r="BC8184" s="10"/>
      <c r="BD8184" s="10"/>
      <c r="BE8184" s="10"/>
      <c r="BF8184" s="10"/>
      <c r="BG8184" s="6"/>
    </row>
    <row r="8185" spans="34:59" x14ac:dyDescent="0.25">
      <c r="AH8185" s="6"/>
      <c r="AI8185" s="6"/>
      <c r="AJ8185" s="6"/>
      <c r="AK8185" s="6"/>
      <c r="AL8185" s="6"/>
      <c r="AM8185" s="6"/>
      <c r="AN8185" s="6"/>
      <c r="AO8185" s="6"/>
      <c r="AP8185" s="6"/>
      <c r="AQ8185" s="6"/>
      <c r="AR8185" s="6"/>
      <c r="AS8185" s="6"/>
      <c r="AT8185" s="6"/>
      <c r="AU8185" s="6"/>
      <c r="AV8185" s="6"/>
      <c r="AW8185" s="6"/>
      <c r="AX8185" s="6"/>
      <c r="AY8185" s="6"/>
      <c r="AZ8185" s="6"/>
      <c r="BA8185" s="6"/>
      <c r="BB8185" s="6"/>
      <c r="BC8185" s="6"/>
      <c r="BD8185" s="6"/>
      <c r="BE8185" s="6"/>
      <c r="BF8185" s="6"/>
      <c r="BG8185" s="10"/>
    </row>
    <row r="8186" spans="34:59" x14ac:dyDescent="0.25">
      <c r="AH8186" s="10"/>
      <c r="AI8186" s="6"/>
    </row>
    <row r="8187" spans="34:59" x14ac:dyDescent="0.25">
      <c r="AH8187" s="6"/>
      <c r="AI8187" s="6"/>
      <c r="AJ8187" s="6"/>
      <c r="AK8187" s="6"/>
      <c r="AL8187" s="6"/>
      <c r="AM8187" s="6"/>
      <c r="AN8187" s="6"/>
      <c r="AO8187" s="6"/>
      <c r="AP8187" s="6"/>
      <c r="AQ8187" s="6"/>
      <c r="AR8187" s="6"/>
      <c r="AS8187" s="6"/>
      <c r="AT8187" s="6"/>
      <c r="AU8187" s="6"/>
      <c r="AV8187" s="6"/>
      <c r="AW8187" s="6"/>
      <c r="AX8187" s="6"/>
      <c r="AY8187" s="6"/>
      <c r="AZ8187" s="6"/>
      <c r="BA8187" s="6"/>
      <c r="BB8187" s="6"/>
      <c r="BC8187" s="6"/>
      <c r="BD8187" s="6"/>
      <c r="BE8187" s="6"/>
      <c r="BF8187" s="6"/>
      <c r="BG8187" s="6"/>
    </row>
    <row r="8188" spans="34:59" x14ac:dyDescent="0.25">
      <c r="AH8188" s="10"/>
      <c r="AI8188" s="6"/>
      <c r="AJ8188" s="10"/>
      <c r="AK8188" s="10"/>
      <c r="AL8188" s="10"/>
      <c r="AM8188" s="10"/>
      <c r="AN8188" s="10"/>
      <c r="AO8188" s="10"/>
      <c r="AP8188" s="10"/>
      <c r="AQ8188" s="10"/>
      <c r="AR8188" s="10"/>
      <c r="AS8188" s="10"/>
      <c r="AT8188" s="10"/>
      <c r="AU8188" s="10"/>
      <c r="AV8188" s="10"/>
      <c r="AW8188" s="10"/>
      <c r="AX8188" s="10"/>
      <c r="AY8188" s="10"/>
      <c r="AZ8188" s="10"/>
      <c r="BA8188" s="10"/>
      <c r="BB8188" s="10"/>
      <c r="BC8188" s="10"/>
      <c r="BD8188" s="10"/>
      <c r="BE8188" s="10"/>
      <c r="BF8188" s="10"/>
      <c r="BG8188" s="6"/>
    </row>
    <row r="8189" spans="34:59" x14ac:dyDescent="0.25">
      <c r="AH8189" s="6"/>
      <c r="AI8189" s="6"/>
      <c r="AJ8189" s="6"/>
      <c r="AK8189" s="6"/>
      <c r="AL8189" s="6"/>
      <c r="AM8189" s="6"/>
      <c r="AN8189" s="6"/>
      <c r="AO8189" s="6"/>
      <c r="AP8189" s="6"/>
      <c r="AQ8189" s="6"/>
      <c r="AR8189" s="6"/>
      <c r="AS8189" s="6"/>
      <c r="AT8189" s="6"/>
      <c r="AU8189" s="6"/>
      <c r="AV8189" s="6"/>
      <c r="AW8189" s="6"/>
      <c r="AX8189" s="6"/>
      <c r="AY8189" s="6"/>
      <c r="AZ8189" s="6"/>
      <c r="BA8189" s="6"/>
      <c r="BB8189" s="6"/>
      <c r="BC8189" s="6"/>
      <c r="BD8189" s="6"/>
      <c r="BE8189" s="6"/>
      <c r="BF8189" s="6"/>
      <c r="BG8189" s="10"/>
    </row>
    <row r="8190" spans="34:59" x14ac:dyDescent="0.25">
      <c r="AH8190" s="10"/>
      <c r="AI8190" s="6"/>
    </row>
    <row r="8191" spans="34:59" x14ac:dyDescent="0.25">
      <c r="AH8191" s="6"/>
      <c r="AI8191" s="6"/>
      <c r="AJ8191" s="6"/>
      <c r="AK8191" s="6"/>
      <c r="AL8191" s="6"/>
      <c r="AM8191" s="6"/>
      <c r="AN8191" s="6"/>
      <c r="AO8191" s="6"/>
      <c r="AP8191" s="6"/>
      <c r="AQ8191" s="6"/>
      <c r="AR8191" s="6"/>
      <c r="AS8191" s="6"/>
      <c r="AT8191" s="6"/>
      <c r="AU8191" s="6"/>
      <c r="AV8191" s="6"/>
      <c r="AW8191" s="6"/>
      <c r="AX8191" s="6"/>
      <c r="AY8191" s="6"/>
      <c r="AZ8191" s="6"/>
      <c r="BA8191" s="6"/>
      <c r="BB8191" s="6"/>
      <c r="BC8191" s="6"/>
      <c r="BD8191" s="6"/>
      <c r="BE8191" s="6"/>
      <c r="BF8191" s="6"/>
      <c r="BG8191" s="6"/>
    </row>
    <row r="8192" spans="34:59" x14ac:dyDescent="0.25">
      <c r="AH8192" s="10"/>
      <c r="AI8192" s="6"/>
      <c r="AJ8192" s="10"/>
      <c r="AK8192" s="10"/>
      <c r="AL8192" s="10"/>
      <c r="AM8192" s="10"/>
      <c r="AN8192" s="10"/>
      <c r="AO8192" s="10"/>
      <c r="AP8192" s="10"/>
      <c r="AQ8192" s="10"/>
      <c r="AR8192" s="10"/>
      <c r="AS8192" s="10"/>
      <c r="AT8192" s="10"/>
      <c r="AU8192" s="10"/>
      <c r="AV8192" s="10"/>
      <c r="AW8192" s="10"/>
      <c r="AX8192" s="10"/>
      <c r="AY8192" s="10"/>
      <c r="AZ8192" s="10"/>
      <c r="BA8192" s="10"/>
      <c r="BB8192" s="10"/>
      <c r="BC8192" s="10"/>
      <c r="BD8192" s="10"/>
      <c r="BE8192" s="10"/>
      <c r="BF8192" s="10"/>
      <c r="BG8192" s="6"/>
    </row>
    <row r="8193" spans="34:59" x14ac:dyDescent="0.25">
      <c r="AH8193" s="6"/>
      <c r="AI8193" s="6"/>
      <c r="AJ8193" s="6"/>
      <c r="AK8193" s="6"/>
      <c r="AL8193" s="6"/>
      <c r="AM8193" s="6"/>
      <c r="AN8193" s="6"/>
      <c r="AO8193" s="6"/>
      <c r="AP8193" s="6"/>
      <c r="AQ8193" s="6"/>
      <c r="AR8193" s="6"/>
      <c r="AS8193" s="6"/>
      <c r="AT8193" s="6"/>
      <c r="AU8193" s="6"/>
      <c r="AV8193" s="6"/>
      <c r="AW8193" s="6"/>
      <c r="AX8193" s="6"/>
      <c r="AY8193" s="6"/>
      <c r="AZ8193" s="6"/>
      <c r="BA8193" s="6"/>
      <c r="BB8193" s="6"/>
      <c r="BC8193" s="6"/>
      <c r="BD8193" s="6"/>
      <c r="BE8193" s="6"/>
      <c r="BF8193" s="6"/>
      <c r="BG8193" s="10"/>
    </row>
    <row r="8194" spans="34:59" x14ac:dyDescent="0.25">
      <c r="AH8194" s="10"/>
      <c r="AI8194" s="6"/>
    </row>
    <row r="8195" spans="34:59" x14ac:dyDescent="0.25">
      <c r="AH8195" s="6"/>
      <c r="AI8195" s="6"/>
      <c r="AJ8195" s="6"/>
      <c r="AK8195" s="6"/>
      <c r="AL8195" s="6"/>
      <c r="AM8195" s="6"/>
      <c r="AN8195" s="6"/>
      <c r="AO8195" s="6"/>
      <c r="AP8195" s="6"/>
      <c r="AQ8195" s="6"/>
      <c r="AR8195" s="6"/>
      <c r="AS8195" s="6"/>
      <c r="AT8195" s="6"/>
      <c r="AU8195" s="6"/>
      <c r="AV8195" s="6"/>
      <c r="AW8195" s="6"/>
      <c r="AX8195" s="6"/>
      <c r="AY8195" s="6"/>
      <c r="AZ8195" s="6"/>
      <c r="BA8195" s="6"/>
      <c r="BB8195" s="6"/>
      <c r="BC8195" s="6"/>
      <c r="BD8195" s="6"/>
      <c r="BE8195" s="6"/>
      <c r="BF8195" s="6"/>
      <c r="BG8195" s="6"/>
    </row>
    <row r="8196" spans="34:59" x14ac:dyDescent="0.25">
      <c r="AH8196" s="10"/>
      <c r="AI8196" s="6"/>
      <c r="AJ8196" s="10"/>
      <c r="AK8196" s="10"/>
      <c r="AL8196" s="10"/>
      <c r="AM8196" s="10"/>
      <c r="AN8196" s="10"/>
      <c r="AO8196" s="10"/>
      <c r="AP8196" s="10"/>
      <c r="AQ8196" s="10"/>
      <c r="AR8196" s="10"/>
      <c r="AS8196" s="10"/>
      <c r="AT8196" s="10"/>
      <c r="AU8196" s="10"/>
      <c r="AV8196" s="10"/>
      <c r="AW8196" s="10"/>
      <c r="AX8196" s="10"/>
      <c r="AY8196" s="10"/>
      <c r="AZ8196" s="10"/>
      <c r="BA8196" s="10"/>
      <c r="BB8196" s="10"/>
      <c r="BC8196" s="10"/>
      <c r="BD8196" s="10"/>
      <c r="BE8196" s="10"/>
      <c r="BF8196" s="10"/>
      <c r="BG8196" s="6"/>
    </row>
    <row r="8197" spans="34:59" x14ac:dyDescent="0.25">
      <c r="AH8197" s="6"/>
      <c r="AI8197" s="6"/>
      <c r="AJ8197" s="6"/>
      <c r="AK8197" s="6"/>
      <c r="AL8197" s="6"/>
      <c r="AM8197" s="6"/>
      <c r="AN8197" s="6"/>
      <c r="AO8197" s="6"/>
      <c r="AP8197" s="6"/>
      <c r="AQ8197" s="6"/>
      <c r="AR8197" s="6"/>
      <c r="AS8197" s="6"/>
      <c r="AT8197" s="6"/>
      <c r="AU8197" s="6"/>
      <c r="AV8197" s="6"/>
      <c r="AW8197" s="6"/>
      <c r="AX8197" s="6"/>
      <c r="AY8197" s="6"/>
      <c r="AZ8197" s="6"/>
      <c r="BA8197" s="6"/>
      <c r="BB8197" s="6"/>
      <c r="BC8197" s="6"/>
      <c r="BD8197" s="6"/>
      <c r="BE8197" s="6"/>
      <c r="BF8197" s="6"/>
      <c r="BG8197" s="10"/>
    </row>
    <row r="8198" spans="34:59" x14ac:dyDescent="0.25">
      <c r="AH8198" s="10"/>
      <c r="AI8198" s="6"/>
    </row>
    <row r="8199" spans="34:59" x14ac:dyDescent="0.25">
      <c r="AH8199" s="6"/>
      <c r="AI8199" s="6"/>
      <c r="AJ8199" s="6"/>
      <c r="AK8199" s="6"/>
      <c r="AL8199" s="6"/>
      <c r="AM8199" s="6"/>
      <c r="AN8199" s="6"/>
      <c r="AO8199" s="6"/>
      <c r="AP8199" s="6"/>
      <c r="AQ8199" s="6"/>
      <c r="AR8199" s="6"/>
      <c r="AS8199" s="6"/>
      <c r="AT8199" s="6"/>
      <c r="AU8199" s="6"/>
      <c r="AV8199" s="6"/>
      <c r="AW8199" s="6"/>
      <c r="AX8199" s="6"/>
      <c r="AY8199" s="6"/>
      <c r="AZ8199" s="6"/>
      <c r="BA8199" s="6"/>
      <c r="BB8199" s="6"/>
      <c r="BC8199" s="6"/>
      <c r="BD8199" s="6"/>
      <c r="BE8199" s="6"/>
      <c r="BF8199" s="6"/>
      <c r="BG8199" s="6"/>
    </row>
    <row r="8200" spans="34:59" x14ac:dyDescent="0.25">
      <c r="AH8200" s="10"/>
      <c r="AI8200" s="6"/>
      <c r="AJ8200" s="10"/>
      <c r="AK8200" s="10"/>
      <c r="AL8200" s="10"/>
      <c r="AM8200" s="10"/>
      <c r="AN8200" s="10"/>
      <c r="AO8200" s="10"/>
      <c r="AP8200" s="10"/>
      <c r="AQ8200" s="10"/>
      <c r="AR8200" s="10"/>
      <c r="AS8200" s="10"/>
      <c r="AT8200" s="10"/>
      <c r="AU8200" s="10"/>
      <c r="AV8200" s="10"/>
      <c r="AW8200" s="10"/>
      <c r="AX8200" s="10"/>
      <c r="AY8200" s="10"/>
      <c r="AZ8200" s="10"/>
      <c r="BA8200" s="10"/>
      <c r="BB8200" s="10"/>
      <c r="BC8200" s="10"/>
      <c r="BD8200" s="10"/>
      <c r="BE8200" s="10"/>
      <c r="BF8200" s="10"/>
      <c r="BG8200" s="6"/>
    </row>
    <row r="8201" spans="34:59" x14ac:dyDescent="0.25">
      <c r="AH8201" s="6"/>
      <c r="AI8201" s="6"/>
      <c r="AJ8201" s="6"/>
      <c r="AK8201" s="6"/>
      <c r="AL8201" s="6"/>
      <c r="AM8201" s="6"/>
      <c r="AN8201" s="6"/>
      <c r="AO8201" s="6"/>
      <c r="AP8201" s="6"/>
      <c r="AQ8201" s="6"/>
      <c r="AR8201" s="6"/>
      <c r="AS8201" s="6"/>
      <c r="AT8201" s="6"/>
      <c r="AU8201" s="6"/>
      <c r="AV8201" s="6"/>
      <c r="AW8201" s="6"/>
      <c r="AX8201" s="6"/>
      <c r="AY8201" s="6"/>
      <c r="AZ8201" s="6"/>
      <c r="BA8201" s="6"/>
      <c r="BB8201" s="6"/>
      <c r="BC8201" s="6"/>
      <c r="BD8201" s="6"/>
      <c r="BE8201" s="6"/>
      <c r="BF8201" s="6"/>
      <c r="BG8201" s="10"/>
    </row>
    <row r="8202" spans="34:59" x14ac:dyDescent="0.25">
      <c r="AH8202" s="10"/>
      <c r="AI8202" s="6"/>
    </row>
    <row r="8203" spans="34:59" x14ac:dyDescent="0.25">
      <c r="AH8203" s="6"/>
      <c r="AI8203" s="6"/>
      <c r="AJ8203" s="6"/>
      <c r="AK8203" s="6"/>
      <c r="AL8203" s="6"/>
      <c r="AM8203" s="6"/>
      <c r="AN8203" s="6"/>
      <c r="AO8203" s="6"/>
      <c r="AP8203" s="6"/>
      <c r="AQ8203" s="6"/>
      <c r="AR8203" s="6"/>
      <c r="AS8203" s="6"/>
      <c r="AT8203" s="6"/>
      <c r="AU8203" s="6"/>
      <c r="AV8203" s="6"/>
      <c r="AW8203" s="6"/>
      <c r="AX8203" s="6"/>
      <c r="AY8203" s="6"/>
      <c r="AZ8203" s="6"/>
      <c r="BA8203" s="6"/>
      <c r="BB8203" s="6"/>
      <c r="BC8203" s="6"/>
      <c r="BD8203" s="6"/>
      <c r="BE8203" s="6"/>
      <c r="BF8203" s="6"/>
      <c r="BG8203" s="6"/>
    </row>
    <row r="8204" spans="34:59" x14ac:dyDescent="0.25">
      <c r="AH8204" s="10"/>
      <c r="AI8204" s="6"/>
      <c r="AJ8204" s="10"/>
      <c r="AK8204" s="10"/>
      <c r="AL8204" s="10"/>
      <c r="AM8204" s="10"/>
      <c r="AN8204" s="10"/>
      <c r="AO8204" s="10"/>
      <c r="AP8204" s="10"/>
      <c r="AQ8204" s="10"/>
      <c r="AR8204" s="10"/>
      <c r="AS8204" s="10"/>
      <c r="AT8204" s="10"/>
      <c r="AU8204" s="10"/>
      <c r="AV8204" s="10"/>
      <c r="AW8204" s="10"/>
      <c r="AX8204" s="10"/>
      <c r="AY8204" s="10"/>
      <c r="AZ8204" s="10"/>
      <c r="BA8204" s="10"/>
      <c r="BB8204" s="10"/>
      <c r="BC8204" s="10"/>
      <c r="BD8204" s="10"/>
      <c r="BE8204" s="10"/>
      <c r="BF8204" s="10"/>
      <c r="BG8204" s="6"/>
    </row>
    <row r="8205" spans="34:59" x14ac:dyDescent="0.25">
      <c r="AH8205" s="6"/>
      <c r="AI8205" s="6"/>
      <c r="AJ8205" s="6"/>
      <c r="AK8205" s="6"/>
      <c r="AL8205" s="6"/>
      <c r="AM8205" s="6"/>
      <c r="AN8205" s="6"/>
      <c r="AO8205" s="6"/>
      <c r="AP8205" s="6"/>
      <c r="AQ8205" s="6"/>
      <c r="AR8205" s="6"/>
      <c r="AS8205" s="6"/>
      <c r="AT8205" s="6"/>
      <c r="AU8205" s="6"/>
      <c r="AV8205" s="6"/>
      <c r="AW8205" s="6"/>
      <c r="AX8205" s="6"/>
      <c r="AY8205" s="6"/>
      <c r="AZ8205" s="6"/>
      <c r="BA8205" s="6"/>
      <c r="BB8205" s="6"/>
      <c r="BC8205" s="6"/>
      <c r="BD8205" s="6"/>
      <c r="BE8205" s="6"/>
      <c r="BF8205" s="6"/>
      <c r="BG8205" s="10"/>
    </row>
    <row r="8206" spans="34:59" x14ac:dyDescent="0.25">
      <c r="AH8206" s="10"/>
      <c r="AI8206" s="6"/>
    </row>
    <row r="8207" spans="34:59" x14ac:dyDescent="0.25">
      <c r="AH8207" s="6"/>
      <c r="AI8207" s="6"/>
      <c r="AJ8207" s="6"/>
      <c r="AK8207" s="6"/>
      <c r="AL8207" s="6"/>
      <c r="AM8207" s="6"/>
      <c r="AN8207" s="6"/>
      <c r="AO8207" s="6"/>
      <c r="AP8207" s="6"/>
      <c r="AQ8207" s="6"/>
      <c r="AR8207" s="6"/>
      <c r="AS8207" s="6"/>
      <c r="AT8207" s="6"/>
      <c r="AU8207" s="6"/>
      <c r="AV8207" s="6"/>
      <c r="AW8207" s="6"/>
      <c r="AX8207" s="6"/>
      <c r="AY8207" s="6"/>
      <c r="AZ8207" s="6"/>
      <c r="BA8207" s="6"/>
      <c r="BB8207" s="6"/>
      <c r="BC8207" s="6"/>
      <c r="BD8207" s="6"/>
      <c r="BE8207" s="6"/>
      <c r="BF8207" s="6"/>
      <c r="BG8207" s="6"/>
    </row>
    <row r="8208" spans="34:59" x14ac:dyDescent="0.25">
      <c r="AH8208" s="10"/>
      <c r="AI8208" s="6"/>
      <c r="AJ8208" s="10"/>
      <c r="AK8208" s="10"/>
      <c r="AL8208" s="10"/>
      <c r="AM8208" s="10"/>
      <c r="AN8208" s="10"/>
      <c r="AO8208" s="10"/>
      <c r="AP8208" s="10"/>
      <c r="AQ8208" s="10"/>
      <c r="AR8208" s="10"/>
      <c r="AS8208" s="10"/>
      <c r="AT8208" s="10"/>
      <c r="AU8208" s="10"/>
      <c r="AV8208" s="10"/>
      <c r="AW8208" s="10"/>
      <c r="AX8208" s="10"/>
      <c r="AY8208" s="10"/>
      <c r="AZ8208" s="10"/>
      <c r="BA8208" s="10"/>
      <c r="BB8208" s="10"/>
      <c r="BC8208" s="10"/>
      <c r="BD8208" s="10"/>
      <c r="BE8208" s="10"/>
      <c r="BF8208" s="10"/>
      <c r="BG8208" s="6"/>
    </row>
    <row r="8209" spans="34:59" x14ac:dyDescent="0.25">
      <c r="AH8209" s="6"/>
      <c r="AI8209" s="6"/>
      <c r="AJ8209" s="6"/>
      <c r="AK8209" s="6"/>
      <c r="AL8209" s="6"/>
      <c r="AM8209" s="6"/>
      <c r="AN8209" s="6"/>
      <c r="AO8209" s="6"/>
      <c r="AP8209" s="6"/>
      <c r="AQ8209" s="6"/>
      <c r="AR8209" s="6"/>
      <c r="AS8209" s="6"/>
      <c r="AT8209" s="6"/>
      <c r="AU8209" s="6"/>
      <c r="AV8209" s="6"/>
      <c r="AW8209" s="6"/>
      <c r="AX8209" s="6"/>
      <c r="AY8209" s="6"/>
      <c r="AZ8209" s="6"/>
      <c r="BA8209" s="6"/>
      <c r="BB8209" s="6"/>
      <c r="BC8209" s="6"/>
      <c r="BD8209" s="6"/>
      <c r="BE8209" s="6"/>
      <c r="BF8209" s="6"/>
      <c r="BG8209" s="10"/>
    </row>
    <row r="8210" spans="34:59" x14ac:dyDescent="0.25">
      <c r="AH8210" s="10"/>
      <c r="AI8210" s="6"/>
    </row>
    <row r="8211" spans="34:59" x14ac:dyDescent="0.25">
      <c r="AH8211" s="6"/>
      <c r="AI8211" s="6"/>
      <c r="AJ8211" s="6"/>
      <c r="AK8211" s="6"/>
      <c r="AL8211" s="6"/>
      <c r="AM8211" s="6"/>
      <c r="AN8211" s="6"/>
      <c r="AO8211" s="6"/>
      <c r="AP8211" s="6"/>
      <c r="AQ8211" s="6"/>
      <c r="AR8211" s="6"/>
      <c r="AS8211" s="6"/>
      <c r="AT8211" s="6"/>
      <c r="AU8211" s="6"/>
      <c r="AV8211" s="6"/>
      <c r="AW8211" s="6"/>
      <c r="AX8211" s="6"/>
      <c r="AY8211" s="6"/>
      <c r="AZ8211" s="6"/>
      <c r="BA8211" s="6"/>
      <c r="BB8211" s="6"/>
      <c r="BC8211" s="6"/>
      <c r="BD8211" s="6"/>
      <c r="BE8211" s="6"/>
      <c r="BF8211" s="6"/>
      <c r="BG8211" s="6"/>
    </row>
    <row r="8212" spans="34:59" x14ac:dyDescent="0.25">
      <c r="AH8212" s="10"/>
      <c r="AI8212" s="6"/>
      <c r="AJ8212" s="10"/>
      <c r="AK8212" s="10"/>
      <c r="AL8212" s="10"/>
      <c r="AM8212" s="10"/>
      <c r="AN8212" s="10"/>
      <c r="AO8212" s="10"/>
      <c r="AP8212" s="10"/>
      <c r="AQ8212" s="10"/>
      <c r="AR8212" s="10"/>
      <c r="AS8212" s="10"/>
      <c r="AT8212" s="10"/>
      <c r="AU8212" s="10"/>
      <c r="AV8212" s="10"/>
      <c r="AW8212" s="10"/>
      <c r="AX8212" s="10"/>
      <c r="AY8212" s="10"/>
      <c r="AZ8212" s="10"/>
      <c r="BA8212" s="10"/>
      <c r="BB8212" s="10"/>
      <c r="BC8212" s="10"/>
      <c r="BD8212" s="10"/>
      <c r="BE8212" s="10"/>
      <c r="BF8212" s="10"/>
      <c r="BG8212" s="6"/>
    </row>
    <row r="8213" spans="34:59" x14ac:dyDescent="0.25">
      <c r="AH8213" s="6"/>
      <c r="AI8213" s="6"/>
      <c r="AJ8213" s="6"/>
      <c r="AK8213" s="6"/>
      <c r="AL8213" s="6"/>
      <c r="AM8213" s="6"/>
      <c r="AN8213" s="6"/>
      <c r="AO8213" s="6"/>
      <c r="AP8213" s="6"/>
      <c r="AQ8213" s="6"/>
      <c r="AR8213" s="6"/>
      <c r="AS8213" s="6"/>
      <c r="AT8213" s="6"/>
      <c r="AU8213" s="6"/>
      <c r="AV8213" s="6"/>
      <c r="AW8213" s="6"/>
      <c r="AX8213" s="6"/>
      <c r="AY8213" s="6"/>
      <c r="AZ8213" s="6"/>
      <c r="BA8213" s="6"/>
      <c r="BB8213" s="6"/>
      <c r="BC8213" s="6"/>
      <c r="BD8213" s="6"/>
      <c r="BE8213" s="6"/>
      <c r="BF8213" s="6"/>
      <c r="BG8213" s="10"/>
    </row>
    <row r="8214" spans="34:59" x14ac:dyDescent="0.25">
      <c r="AH8214" s="10"/>
      <c r="AI8214" s="6"/>
    </row>
    <row r="8215" spans="34:59" x14ac:dyDescent="0.25">
      <c r="AH8215" s="6"/>
      <c r="AI8215" s="6"/>
      <c r="AJ8215" s="6"/>
      <c r="AK8215" s="6"/>
      <c r="AL8215" s="6"/>
      <c r="AM8215" s="6"/>
      <c r="AN8215" s="6"/>
      <c r="AO8215" s="6"/>
      <c r="AP8215" s="6"/>
      <c r="AQ8215" s="6"/>
      <c r="AR8215" s="6"/>
      <c r="AS8215" s="6"/>
      <c r="AT8215" s="6"/>
      <c r="AU8215" s="6"/>
      <c r="AV8215" s="6"/>
      <c r="AW8215" s="6"/>
      <c r="AX8215" s="6"/>
      <c r="AY8215" s="6"/>
      <c r="AZ8215" s="6"/>
      <c r="BA8215" s="6"/>
      <c r="BB8215" s="6"/>
      <c r="BC8215" s="6"/>
      <c r="BD8215" s="6"/>
      <c r="BE8215" s="6"/>
      <c r="BF8215" s="6"/>
      <c r="BG8215" s="6"/>
    </row>
    <row r="8216" spans="34:59" x14ac:dyDescent="0.25">
      <c r="AH8216" s="10"/>
      <c r="AI8216" s="6"/>
      <c r="AJ8216" s="10"/>
      <c r="AK8216" s="10"/>
      <c r="AL8216" s="10"/>
      <c r="AM8216" s="10"/>
      <c r="AN8216" s="10"/>
      <c r="AO8216" s="10"/>
      <c r="AP8216" s="10"/>
      <c r="AQ8216" s="10"/>
      <c r="AR8216" s="10"/>
      <c r="AS8216" s="10"/>
      <c r="AT8216" s="10"/>
      <c r="AU8216" s="10"/>
      <c r="AV8216" s="10"/>
      <c r="AW8216" s="10"/>
      <c r="AX8216" s="10"/>
      <c r="AY8216" s="10"/>
      <c r="AZ8216" s="10"/>
      <c r="BA8216" s="10"/>
      <c r="BB8216" s="10"/>
      <c r="BC8216" s="10"/>
      <c r="BD8216" s="10"/>
      <c r="BE8216" s="10"/>
      <c r="BF8216" s="10"/>
      <c r="BG8216" s="6"/>
    </row>
    <row r="8217" spans="34:59" x14ac:dyDescent="0.25">
      <c r="AH8217" s="6"/>
      <c r="AI8217" s="6"/>
      <c r="AJ8217" s="6"/>
      <c r="AK8217" s="6"/>
      <c r="AL8217" s="6"/>
      <c r="AM8217" s="6"/>
      <c r="AN8217" s="6"/>
      <c r="AO8217" s="6"/>
      <c r="AP8217" s="6"/>
      <c r="AQ8217" s="6"/>
      <c r="AR8217" s="6"/>
      <c r="AS8217" s="6"/>
      <c r="AT8217" s="6"/>
      <c r="AU8217" s="6"/>
      <c r="AV8217" s="6"/>
      <c r="AW8217" s="6"/>
      <c r="AX8217" s="6"/>
      <c r="AY8217" s="6"/>
      <c r="AZ8217" s="6"/>
      <c r="BA8217" s="6"/>
      <c r="BB8217" s="6"/>
      <c r="BC8217" s="6"/>
      <c r="BD8217" s="6"/>
      <c r="BE8217" s="6"/>
      <c r="BF8217" s="6"/>
      <c r="BG8217" s="10"/>
    </row>
    <row r="8218" spans="34:59" x14ac:dyDescent="0.25">
      <c r="AH8218" s="10"/>
      <c r="AI8218" s="6"/>
    </row>
    <row r="8219" spans="34:59" x14ac:dyDescent="0.25">
      <c r="AH8219" s="6"/>
      <c r="AI8219" s="6"/>
      <c r="AJ8219" s="6"/>
      <c r="AK8219" s="6"/>
      <c r="AL8219" s="6"/>
      <c r="AM8219" s="6"/>
      <c r="AN8219" s="6"/>
      <c r="AO8219" s="6"/>
      <c r="AP8219" s="6"/>
      <c r="AQ8219" s="6"/>
      <c r="AR8219" s="6"/>
      <c r="AS8219" s="6"/>
      <c r="AT8219" s="6"/>
      <c r="AU8219" s="6"/>
      <c r="AV8219" s="6"/>
      <c r="AW8219" s="6"/>
      <c r="AX8219" s="6"/>
      <c r="AY8219" s="6"/>
      <c r="AZ8219" s="6"/>
      <c r="BA8219" s="6"/>
      <c r="BB8219" s="6"/>
      <c r="BC8219" s="6"/>
      <c r="BD8219" s="6"/>
      <c r="BE8219" s="6"/>
      <c r="BF8219" s="6"/>
      <c r="BG8219" s="6"/>
    </row>
    <row r="8220" spans="34:59" x14ac:dyDescent="0.25">
      <c r="AH8220" s="10"/>
      <c r="AI8220" s="6"/>
      <c r="AJ8220" s="10"/>
      <c r="AK8220" s="10"/>
      <c r="AL8220" s="10"/>
      <c r="AM8220" s="10"/>
      <c r="AN8220" s="10"/>
      <c r="AO8220" s="10"/>
      <c r="AP8220" s="10"/>
      <c r="AQ8220" s="10"/>
      <c r="AR8220" s="10"/>
      <c r="AS8220" s="10"/>
      <c r="AT8220" s="10"/>
      <c r="AU8220" s="10"/>
      <c r="AV8220" s="10"/>
      <c r="AW8220" s="10"/>
      <c r="AX8220" s="10"/>
      <c r="AY8220" s="10"/>
      <c r="AZ8220" s="10"/>
      <c r="BA8220" s="10"/>
      <c r="BB8220" s="10"/>
      <c r="BC8220" s="10"/>
      <c r="BD8220" s="10"/>
      <c r="BE8220" s="10"/>
      <c r="BF8220" s="10"/>
      <c r="BG8220" s="6"/>
    </row>
    <row r="8221" spans="34:59" x14ac:dyDescent="0.25">
      <c r="AH8221" s="6"/>
      <c r="AI8221" s="6"/>
      <c r="AJ8221" s="6"/>
      <c r="AK8221" s="6"/>
      <c r="AL8221" s="6"/>
      <c r="AM8221" s="6"/>
      <c r="AN8221" s="6"/>
      <c r="AO8221" s="6"/>
      <c r="AP8221" s="6"/>
      <c r="AQ8221" s="6"/>
      <c r="AR8221" s="6"/>
      <c r="AS8221" s="6"/>
      <c r="AT8221" s="6"/>
      <c r="AU8221" s="6"/>
      <c r="AV8221" s="6"/>
      <c r="AW8221" s="6"/>
      <c r="AX8221" s="6"/>
      <c r="AY8221" s="6"/>
      <c r="AZ8221" s="6"/>
      <c r="BA8221" s="6"/>
      <c r="BB8221" s="6"/>
      <c r="BC8221" s="6"/>
      <c r="BD8221" s="6"/>
      <c r="BE8221" s="6"/>
      <c r="BF8221" s="6"/>
      <c r="BG8221" s="10"/>
    </row>
    <row r="8222" spans="34:59" x14ac:dyDescent="0.25">
      <c r="AH8222" s="10"/>
      <c r="AI8222" s="6"/>
    </row>
    <row r="8223" spans="34:59" x14ac:dyDescent="0.25">
      <c r="AH8223" s="6"/>
      <c r="AI8223" s="6"/>
      <c r="AJ8223" s="6"/>
      <c r="AK8223" s="6"/>
      <c r="AL8223" s="6"/>
      <c r="AM8223" s="6"/>
      <c r="AN8223" s="6"/>
      <c r="AO8223" s="6"/>
      <c r="AP8223" s="6"/>
      <c r="AQ8223" s="6"/>
      <c r="AR8223" s="6"/>
      <c r="AS8223" s="6"/>
      <c r="AT8223" s="6"/>
      <c r="AU8223" s="6"/>
      <c r="AV8223" s="6"/>
      <c r="AW8223" s="6"/>
      <c r="AX8223" s="6"/>
      <c r="AY8223" s="6"/>
      <c r="AZ8223" s="6"/>
      <c r="BA8223" s="6"/>
      <c r="BB8223" s="6"/>
      <c r="BC8223" s="6"/>
      <c r="BD8223" s="6"/>
      <c r="BE8223" s="6"/>
      <c r="BF8223" s="6"/>
      <c r="BG8223" s="6"/>
    </row>
    <row r="8224" spans="34:59" x14ac:dyDescent="0.25">
      <c r="AH8224" s="10"/>
      <c r="AI8224" s="6"/>
      <c r="AJ8224" s="10"/>
      <c r="AK8224" s="10"/>
      <c r="AL8224" s="10"/>
      <c r="AM8224" s="10"/>
      <c r="AN8224" s="10"/>
      <c r="AO8224" s="10"/>
      <c r="AP8224" s="10"/>
      <c r="AQ8224" s="10"/>
      <c r="AR8224" s="10"/>
      <c r="AS8224" s="10"/>
      <c r="AT8224" s="10"/>
      <c r="AU8224" s="10"/>
      <c r="AV8224" s="10"/>
      <c r="AW8224" s="10"/>
      <c r="AX8224" s="10"/>
      <c r="AY8224" s="10"/>
      <c r="AZ8224" s="10"/>
      <c r="BA8224" s="10"/>
      <c r="BB8224" s="10"/>
      <c r="BC8224" s="10"/>
      <c r="BD8224" s="10"/>
      <c r="BE8224" s="10"/>
      <c r="BF8224" s="10"/>
      <c r="BG8224" s="6"/>
    </row>
    <row r="8225" spans="34:59" x14ac:dyDescent="0.25">
      <c r="AH8225" s="6"/>
      <c r="AI8225" s="6"/>
      <c r="AJ8225" s="6"/>
      <c r="AK8225" s="6"/>
      <c r="AL8225" s="6"/>
      <c r="AM8225" s="6"/>
      <c r="AN8225" s="6"/>
      <c r="AO8225" s="6"/>
      <c r="AP8225" s="6"/>
      <c r="AQ8225" s="6"/>
      <c r="AR8225" s="6"/>
      <c r="AS8225" s="6"/>
      <c r="AT8225" s="6"/>
      <c r="AU8225" s="6"/>
      <c r="AV8225" s="6"/>
      <c r="AW8225" s="6"/>
      <c r="AX8225" s="6"/>
      <c r="AY8225" s="6"/>
      <c r="AZ8225" s="6"/>
      <c r="BA8225" s="6"/>
      <c r="BB8225" s="6"/>
      <c r="BC8225" s="6"/>
      <c r="BD8225" s="6"/>
      <c r="BE8225" s="6"/>
      <c r="BF8225" s="6"/>
      <c r="BG8225" s="10"/>
    </row>
    <row r="8226" spans="34:59" x14ac:dyDescent="0.25">
      <c r="AH8226" s="10"/>
      <c r="AI8226" s="6"/>
    </row>
    <row r="8227" spans="34:59" x14ac:dyDescent="0.25">
      <c r="AH8227" s="6"/>
      <c r="AI8227" s="6"/>
      <c r="AJ8227" s="6"/>
      <c r="AK8227" s="6"/>
      <c r="AL8227" s="6"/>
      <c r="AM8227" s="6"/>
      <c r="AN8227" s="6"/>
      <c r="AO8227" s="6"/>
      <c r="AP8227" s="6"/>
      <c r="AQ8227" s="6"/>
      <c r="AR8227" s="6"/>
      <c r="AS8227" s="6"/>
      <c r="AT8227" s="6"/>
      <c r="AU8227" s="6"/>
      <c r="AV8227" s="6"/>
      <c r="AW8227" s="6"/>
      <c r="AX8227" s="6"/>
      <c r="AY8227" s="6"/>
      <c r="AZ8227" s="6"/>
      <c r="BA8227" s="6"/>
      <c r="BB8227" s="6"/>
      <c r="BC8227" s="6"/>
      <c r="BD8227" s="6"/>
      <c r="BE8227" s="6"/>
      <c r="BF8227" s="6"/>
      <c r="BG8227" s="6"/>
    </row>
    <row r="8228" spans="34:59" x14ac:dyDescent="0.25">
      <c r="AH8228" s="10"/>
      <c r="AI8228" s="6"/>
      <c r="AJ8228" s="10"/>
      <c r="AK8228" s="10"/>
      <c r="AL8228" s="10"/>
      <c r="AM8228" s="10"/>
      <c r="AN8228" s="10"/>
      <c r="AO8228" s="10"/>
      <c r="AP8228" s="10"/>
      <c r="AQ8228" s="10"/>
      <c r="AR8228" s="10"/>
      <c r="AS8228" s="10"/>
      <c r="AT8228" s="10"/>
      <c r="AU8228" s="10"/>
      <c r="AV8228" s="10"/>
      <c r="AW8228" s="10"/>
      <c r="AX8228" s="10"/>
      <c r="AY8228" s="10"/>
      <c r="AZ8228" s="10"/>
      <c r="BA8228" s="10"/>
      <c r="BB8228" s="10"/>
      <c r="BC8228" s="10"/>
      <c r="BD8228" s="10"/>
      <c r="BE8228" s="10"/>
      <c r="BF8228" s="10"/>
      <c r="BG8228" s="6"/>
    </row>
    <row r="8229" spans="34:59" x14ac:dyDescent="0.25">
      <c r="AH8229" s="6"/>
      <c r="AI8229" s="6"/>
      <c r="AJ8229" s="6"/>
      <c r="AK8229" s="6"/>
      <c r="AL8229" s="6"/>
      <c r="AM8229" s="6"/>
      <c r="AN8229" s="6"/>
      <c r="AO8229" s="6"/>
      <c r="AP8229" s="6"/>
      <c r="AQ8229" s="6"/>
      <c r="AR8229" s="6"/>
      <c r="AS8229" s="6"/>
      <c r="AT8229" s="6"/>
      <c r="AU8229" s="6"/>
      <c r="AV8229" s="6"/>
      <c r="AW8229" s="6"/>
      <c r="AX8229" s="6"/>
      <c r="AY8229" s="6"/>
      <c r="AZ8229" s="6"/>
      <c r="BA8229" s="6"/>
      <c r="BB8229" s="6"/>
      <c r="BC8229" s="6"/>
      <c r="BD8229" s="6"/>
      <c r="BE8229" s="6"/>
      <c r="BF8229" s="6"/>
      <c r="BG8229" s="10"/>
    </row>
    <row r="8230" spans="34:59" x14ac:dyDescent="0.25">
      <c r="AH8230" s="10"/>
      <c r="AI8230" s="6"/>
    </row>
    <row r="8231" spans="34:59" x14ac:dyDescent="0.25">
      <c r="AH8231" s="6"/>
      <c r="AI8231" s="6"/>
      <c r="AJ8231" s="6"/>
      <c r="AK8231" s="6"/>
      <c r="AL8231" s="6"/>
      <c r="AM8231" s="6"/>
      <c r="AN8231" s="6"/>
      <c r="AO8231" s="6"/>
      <c r="AP8231" s="6"/>
      <c r="AQ8231" s="6"/>
      <c r="AR8231" s="6"/>
      <c r="AS8231" s="6"/>
      <c r="AT8231" s="6"/>
      <c r="AU8231" s="6"/>
      <c r="AV8231" s="6"/>
      <c r="AW8231" s="6"/>
      <c r="AX8231" s="6"/>
      <c r="AY8231" s="6"/>
      <c r="AZ8231" s="6"/>
      <c r="BA8231" s="6"/>
      <c r="BB8231" s="6"/>
      <c r="BC8231" s="6"/>
      <c r="BD8231" s="6"/>
      <c r="BE8231" s="6"/>
      <c r="BF8231" s="6"/>
      <c r="BG8231" s="6"/>
    </row>
    <row r="8232" spans="34:59" x14ac:dyDescent="0.25">
      <c r="AH8232" s="10"/>
      <c r="AI8232" s="6"/>
      <c r="AJ8232" s="10"/>
      <c r="AK8232" s="10"/>
      <c r="AL8232" s="10"/>
      <c r="AM8232" s="10"/>
      <c r="AN8232" s="10"/>
      <c r="AO8232" s="10"/>
      <c r="AP8232" s="10"/>
      <c r="AQ8232" s="10"/>
      <c r="AR8232" s="10"/>
      <c r="AS8232" s="10"/>
      <c r="AT8232" s="10"/>
      <c r="AU8232" s="10"/>
      <c r="AV8232" s="10"/>
      <c r="AW8232" s="10"/>
      <c r="AX8232" s="10"/>
      <c r="AY8232" s="10"/>
      <c r="AZ8232" s="10"/>
      <c r="BA8232" s="10"/>
      <c r="BB8232" s="10"/>
      <c r="BC8232" s="10"/>
      <c r="BD8232" s="10"/>
      <c r="BE8232" s="10"/>
      <c r="BF8232" s="10"/>
      <c r="BG8232" s="6"/>
    </row>
    <row r="8233" spans="34:59" x14ac:dyDescent="0.25">
      <c r="AH8233" s="6"/>
      <c r="AI8233" s="6"/>
      <c r="AJ8233" s="6"/>
      <c r="AK8233" s="6"/>
      <c r="AL8233" s="6"/>
      <c r="AM8233" s="6"/>
      <c r="AN8233" s="6"/>
      <c r="AO8233" s="6"/>
      <c r="AP8233" s="6"/>
      <c r="AQ8233" s="6"/>
      <c r="AR8233" s="6"/>
      <c r="AS8233" s="6"/>
      <c r="AT8233" s="6"/>
      <c r="AU8233" s="6"/>
      <c r="AV8233" s="6"/>
      <c r="AW8233" s="6"/>
      <c r="AX8233" s="6"/>
      <c r="AY8233" s="6"/>
      <c r="AZ8233" s="6"/>
      <c r="BA8233" s="6"/>
      <c r="BB8233" s="6"/>
      <c r="BC8233" s="6"/>
      <c r="BD8233" s="6"/>
      <c r="BE8233" s="6"/>
      <c r="BF8233" s="6"/>
      <c r="BG8233" s="10"/>
    </row>
    <row r="8234" spans="34:59" x14ac:dyDescent="0.25">
      <c r="AH8234" s="10"/>
      <c r="AI8234" s="6"/>
    </row>
    <row r="8235" spans="34:59" x14ac:dyDescent="0.25">
      <c r="AH8235" s="6"/>
      <c r="AI8235" s="6"/>
      <c r="AJ8235" s="6"/>
      <c r="AK8235" s="6"/>
      <c r="AL8235" s="6"/>
      <c r="AM8235" s="6"/>
      <c r="AN8235" s="6"/>
      <c r="AO8235" s="6"/>
      <c r="AP8235" s="6"/>
      <c r="AQ8235" s="6"/>
      <c r="AR8235" s="6"/>
      <c r="AS8235" s="6"/>
      <c r="AT8235" s="6"/>
      <c r="AU8235" s="6"/>
      <c r="AV8235" s="6"/>
      <c r="AW8235" s="6"/>
      <c r="AX8235" s="6"/>
      <c r="AY8235" s="6"/>
      <c r="AZ8235" s="6"/>
      <c r="BA8235" s="6"/>
      <c r="BB8235" s="6"/>
      <c r="BC8235" s="6"/>
      <c r="BD8235" s="6"/>
      <c r="BE8235" s="6"/>
      <c r="BF8235" s="6"/>
      <c r="BG8235" s="6"/>
    </row>
    <row r="8236" spans="34:59" x14ac:dyDescent="0.25">
      <c r="AH8236" s="10"/>
      <c r="AI8236" s="6"/>
      <c r="AJ8236" s="10"/>
      <c r="AK8236" s="10"/>
      <c r="AL8236" s="10"/>
      <c r="AM8236" s="10"/>
      <c r="AN8236" s="10"/>
      <c r="AO8236" s="10"/>
      <c r="AP8236" s="10"/>
      <c r="AQ8236" s="10"/>
      <c r="AR8236" s="10"/>
      <c r="AS8236" s="10"/>
      <c r="AT8236" s="10"/>
      <c r="AU8236" s="10"/>
      <c r="AV8236" s="10"/>
      <c r="AW8236" s="10"/>
      <c r="AX8236" s="10"/>
      <c r="AY8236" s="10"/>
      <c r="AZ8236" s="10"/>
      <c r="BA8236" s="10"/>
      <c r="BB8236" s="10"/>
      <c r="BC8236" s="10"/>
      <c r="BD8236" s="10"/>
      <c r="BE8236" s="10"/>
      <c r="BF8236" s="10"/>
      <c r="BG8236" s="6"/>
    </row>
    <row r="8237" spans="34:59" x14ac:dyDescent="0.25">
      <c r="AH8237" s="6"/>
      <c r="AI8237" s="6"/>
      <c r="AJ8237" s="6"/>
      <c r="AK8237" s="6"/>
      <c r="AL8237" s="6"/>
      <c r="AM8237" s="6"/>
      <c r="AN8237" s="6"/>
      <c r="AO8237" s="6"/>
      <c r="AP8237" s="6"/>
      <c r="AQ8237" s="6"/>
      <c r="AR8237" s="6"/>
      <c r="AS8237" s="6"/>
      <c r="AT8237" s="6"/>
      <c r="AU8237" s="6"/>
      <c r="AV8237" s="6"/>
      <c r="AW8237" s="6"/>
      <c r="AX8237" s="6"/>
      <c r="AY8237" s="6"/>
      <c r="AZ8237" s="6"/>
      <c r="BA8237" s="6"/>
      <c r="BB8237" s="6"/>
      <c r="BC8237" s="6"/>
      <c r="BD8237" s="6"/>
      <c r="BE8237" s="6"/>
      <c r="BF8237" s="6"/>
      <c r="BG8237" s="10"/>
    </row>
    <row r="8238" spans="34:59" x14ac:dyDescent="0.25">
      <c r="AH8238" s="10"/>
      <c r="AI8238" s="6"/>
    </row>
    <row r="8239" spans="34:59" x14ac:dyDescent="0.25">
      <c r="AH8239" s="6"/>
      <c r="AI8239" s="6"/>
      <c r="AJ8239" s="6"/>
      <c r="AK8239" s="6"/>
      <c r="AL8239" s="6"/>
      <c r="AM8239" s="6"/>
      <c r="AN8239" s="6"/>
      <c r="AO8239" s="6"/>
      <c r="AP8239" s="6"/>
      <c r="AQ8239" s="6"/>
      <c r="AR8239" s="6"/>
      <c r="AS8239" s="6"/>
      <c r="AT8239" s="6"/>
      <c r="AU8239" s="6"/>
      <c r="AV8239" s="6"/>
      <c r="AW8239" s="6"/>
      <c r="AX8239" s="6"/>
      <c r="AY8239" s="6"/>
      <c r="AZ8239" s="6"/>
      <c r="BA8239" s="6"/>
      <c r="BB8239" s="6"/>
      <c r="BC8239" s="6"/>
      <c r="BD8239" s="6"/>
      <c r="BE8239" s="6"/>
      <c r="BF8239" s="6"/>
      <c r="BG8239" s="6"/>
    </row>
    <row r="8240" spans="34:59" x14ac:dyDescent="0.25">
      <c r="AH8240" s="10"/>
      <c r="AI8240" s="6"/>
      <c r="AJ8240" s="10"/>
      <c r="AK8240" s="10"/>
      <c r="AL8240" s="10"/>
      <c r="AM8240" s="10"/>
      <c r="AN8240" s="10"/>
      <c r="AO8240" s="10"/>
      <c r="AP8240" s="10"/>
      <c r="AQ8240" s="10"/>
      <c r="AR8240" s="10"/>
      <c r="AS8240" s="10"/>
      <c r="AT8240" s="10"/>
      <c r="AU8240" s="10"/>
      <c r="AV8240" s="10"/>
      <c r="AW8240" s="10"/>
      <c r="AX8240" s="10"/>
      <c r="AY8240" s="10"/>
      <c r="AZ8240" s="10"/>
      <c r="BA8240" s="10"/>
      <c r="BB8240" s="10"/>
      <c r="BC8240" s="10"/>
      <c r="BD8240" s="10"/>
      <c r="BE8240" s="10"/>
      <c r="BF8240" s="10"/>
      <c r="BG8240" s="6"/>
    </row>
    <row r="8241" spans="34:59" x14ac:dyDescent="0.25">
      <c r="AH8241" s="6"/>
      <c r="AI8241" s="6"/>
      <c r="AJ8241" s="6"/>
      <c r="AK8241" s="6"/>
      <c r="AL8241" s="6"/>
      <c r="AM8241" s="6"/>
      <c r="AN8241" s="6"/>
      <c r="AO8241" s="6"/>
      <c r="AP8241" s="6"/>
      <c r="AQ8241" s="6"/>
      <c r="AR8241" s="6"/>
      <c r="AS8241" s="6"/>
      <c r="AT8241" s="6"/>
      <c r="AU8241" s="6"/>
      <c r="AV8241" s="6"/>
      <c r="AW8241" s="6"/>
      <c r="AX8241" s="6"/>
      <c r="AY8241" s="6"/>
      <c r="AZ8241" s="6"/>
      <c r="BA8241" s="6"/>
      <c r="BB8241" s="6"/>
      <c r="BC8241" s="6"/>
      <c r="BD8241" s="6"/>
      <c r="BE8241" s="6"/>
      <c r="BF8241" s="6"/>
      <c r="BG8241" s="10"/>
    </row>
    <row r="8242" spans="34:59" x14ac:dyDescent="0.25">
      <c r="AH8242" s="10"/>
      <c r="AI8242" s="6"/>
    </row>
    <row r="8243" spans="34:59" x14ac:dyDescent="0.25">
      <c r="AH8243" s="6"/>
      <c r="AI8243" s="6"/>
      <c r="AJ8243" s="6"/>
      <c r="AK8243" s="6"/>
      <c r="AL8243" s="6"/>
      <c r="AM8243" s="6"/>
      <c r="AN8243" s="6"/>
      <c r="AO8243" s="6"/>
      <c r="AP8243" s="6"/>
      <c r="AQ8243" s="6"/>
      <c r="AR8243" s="6"/>
      <c r="AS8243" s="6"/>
      <c r="AT8243" s="6"/>
      <c r="AU8243" s="6"/>
      <c r="AV8243" s="6"/>
      <c r="AW8243" s="6"/>
      <c r="AX8243" s="6"/>
      <c r="AY8243" s="6"/>
      <c r="AZ8243" s="6"/>
      <c r="BA8243" s="6"/>
      <c r="BB8243" s="6"/>
      <c r="BC8243" s="6"/>
      <c r="BD8243" s="6"/>
      <c r="BE8243" s="6"/>
      <c r="BF8243" s="6"/>
      <c r="BG8243" s="6"/>
    </row>
    <row r="8244" spans="34:59" x14ac:dyDescent="0.25">
      <c r="AH8244" s="10"/>
      <c r="AI8244" s="6"/>
      <c r="AJ8244" s="10"/>
      <c r="AK8244" s="10"/>
      <c r="AL8244" s="10"/>
      <c r="AM8244" s="10"/>
      <c r="AN8244" s="10"/>
      <c r="AO8244" s="10"/>
      <c r="AP8244" s="10"/>
      <c r="AQ8244" s="10"/>
      <c r="AR8244" s="10"/>
      <c r="AS8244" s="10"/>
      <c r="AT8244" s="10"/>
      <c r="AU8244" s="10"/>
      <c r="AV8244" s="10"/>
      <c r="AW8244" s="10"/>
      <c r="AX8244" s="10"/>
      <c r="AY8244" s="10"/>
      <c r="AZ8244" s="10"/>
      <c r="BA8244" s="10"/>
      <c r="BB8244" s="10"/>
      <c r="BC8244" s="10"/>
      <c r="BD8244" s="10"/>
      <c r="BE8244" s="10"/>
      <c r="BF8244" s="10"/>
      <c r="BG8244" s="6"/>
    </row>
    <row r="8245" spans="34:59" x14ac:dyDescent="0.25">
      <c r="AH8245" s="6"/>
      <c r="AI8245" s="6"/>
      <c r="AJ8245" s="6"/>
      <c r="AK8245" s="6"/>
      <c r="AL8245" s="6"/>
      <c r="AM8245" s="6"/>
      <c r="AN8245" s="6"/>
      <c r="AO8245" s="6"/>
      <c r="AP8245" s="6"/>
      <c r="AQ8245" s="6"/>
      <c r="AR8245" s="6"/>
      <c r="AS8245" s="6"/>
      <c r="AT8245" s="6"/>
      <c r="AU8245" s="6"/>
      <c r="AV8245" s="6"/>
      <c r="AW8245" s="6"/>
      <c r="AX8245" s="6"/>
      <c r="AY8245" s="6"/>
      <c r="AZ8245" s="6"/>
      <c r="BA8245" s="6"/>
      <c r="BB8245" s="6"/>
      <c r="BC8245" s="6"/>
      <c r="BD8245" s="6"/>
      <c r="BE8245" s="6"/>
      <c r="BF8245" s="6"/>
      <c r="BG8245" s="10"/>
    </row>
    <row r="8246" spans="34:59" x14ac:dyDescent="0.25">
      <c r="AH8246" s="10"/>
      <c r="AI8246" s="6"/>
    </row>
    <row r="8247" spans="34:59" x14ac:dyDescent="0.25">
      <c r="AH8247" s="6"/>
      <c r="AI8247" s="6"/>
      <c r="AJ8247" s="6"/>
      <c r="AK8247" s="6"/>
      <c r="AL8247" s="6"/>
      <c r="AM8247" s="6"/>
      <c r="AN8247" s="6"/>
      <c r="AO8247" s="6"/>
      <c r="AP8247" s="6"/>
      <c r="AQ8247" s="6"/>
      <c r="AR8247" s="6"/>
      <c r="AS8247" s="6"/>
      <c r="AT8247" s="6"/>
      <c r="AU8247" s="6"/>
      <c r="AV8247" s="6"/>
      <c r="AW8247" s="6"/>
      <c r="AX8247" s="6"/>
      <c r="AY8247" s="6"/>
      <c r="AZ8247" s="6"/>
      <c r="BA8247" s="6"/>
      <c r="BB8247" s="6"/>
      <c r="BC8247" s="6"/>
      <c r="BD8247" s="6"/>
      <c r="BE8247" s="6"/>
      <c r="BF8247" s="6"/>
      <c r="BG8247" s="6"/>
    </row>
    <row r="8248" spans="34:59" x14ac:dyDescent="0.25">
      <c r="AH8248" s="10"/>
      <c r="AI8248" s="6"/>
      <c r="AJ8248" s="10"/>
      <c r="AK8248" s="10"/>
      <c r="AL8248" s="10"/>
      <c r="AM8248" s="10"/>
      <c r="AN8248" s="10"/>
      <c r="AO8248" s="10"/>
      <c r="AP8248" s="10"/>
      <c r="AQ8248" s="10"/>
      <c r="AR8248" s="10"/>
      <c r="AS8248" s="10"/>
      <c r="AT8248" s="10"/>
      <c r="AU8248" s="10"/>
      <c r="AV8248" s="10"/>
      <c r="AW8248" s="10"/>
      <c r="AX8248" s="10"/>
      <c r="AY8248" s="10"/>
      <c r="AZ8248" s="10"/>
      <c r="BA8248" s="10"/>
      <c r="BB8248" s="10"/>
      <c r="BC8248" s="10"/>
      <c r="BD8248" s="10"/>
      <c r="BE8248" s="10"/>
      <c r="BF8248" s="10"/>
      <c r="BG8248" s="6"/>
    </row>
    <row r="8249" spans="34:59" x14ac:dyDescent="0.25">
      <c r="AH8249" s="6"/>
      <c r="AI8249" s="6"/>
      <c r="AJ8249" s="6"/>
      <c r="AK8249" s="6"/>
      <c r="AL8249" s="6"/>
      <c r="AM8249" s="6"/>
      <c r="AN8249" s="6"/>
      <c r="AO8249" s="6"/>
      <c r="AP8249" s="6"/>
      <c r="AQ8249" s="6"/>
      <c r="AR8249" s="6"/>
      <c r="AS8249" s="6"/>
      <c r="AT8249" s="6"/>
      <c r="AU8249" s="6"/>
      <c r="AV8249" s="6"/>
      <c r="AW8249" s="6"/>
      <c r="AX8249" s="6"/>
      <c r="AY8249" s="6"/>
      <c r="AZ8249" s="6"/>
      <c r="BA8249" s="6"/>
      <c r="BB8249" s="6"/>
      <c r="BC8249" s="6"/>
      <c r="BD8249" s="6"/>
      <c r="BE8249" s="6"/>
      <c r="BF8249" s="6"/>
      <c r="BG8249" s="10"/>
    </row>
    <row r="8250" spans="34:59" x14ac:dyDescent="0.25">
      <c r="AH8250" s="10"/>
      <c r="AI8250" s="6"/>
    </row>
    <row r="8251" spans="34:59" x14ac:dyDescent="0.25">
      <c r="AH8251" s="6"/>
      <c r="AI8251" s="6"/>
      <c r="AJ8251" s="6"/>
      <c r="AK8251" s="6"/>
      <c r="AL8251" s="6"/>
      <c r="AM8251" s="6"/>
      <c r="AN8251" s="6"/>
      <c r="AO8251" s="6"/>
      <c r="AP8251" s="6"/>
      <c r="AQ8251" s="6"/>
      <c r="AR8251" s="6"/>
      <c r="AS8251" s="6"/>
      <c r="AT8251" s="6"/>
      <c r="AU8251" s="6"/>
      <c r="AV8251" s="6"/>
      <c r="AW8251" s="6"/>
      <c r="AX8251" s="6"/>
      <c r="AY8251" s="6"/>
      <c r="AZ8251" s="6"/>
      <c r="BA8251" s="6"/>
      <c r="BB8251" s="6"/>
      <c r="BC8251" s="6"/>
      <c r="BD8251" s="6"/>
      <c r="BE8251" s="6"/>
      <c r="BF8251" s="6"/>
      <c r="BG8251" s="6"/>
    </row>
    <row r="8252" spans="34:59" x14ac:dyDescent="0.25">
      <c r="AH8252" s="10"/>
      <c r="AI8252" s="6"/>
      <c r="AJ8252" s="10"/>
      <c r="AK8252" s="10"/>
      <c r="AL8252" s="10"/>
      <c r="AM8252" s="10"/>
      <c r="AN8252" s="10"/>
      <c r="AO8252" s="10"/>
      <c r="AP8252" s="10"/>
      <c r="AQ8252" s="10"/>
      <c r="AR8252" s="10"/>
      <c r="AS8252" s="10"/>
      <c r="AT8252" s="10"/>
      <c r="AU8252" s="10"/>
      <c r="AV8252" s="10"/>
      <c r="AW8252" s="10"/>
      <c r="AX8252" s="10"/>
      <c r="AY8252" s="10"/>
      <c r="AZ8252" s="10"/>
      <c r="BA8252" s="10"/>
      <c r="BB8252" s="10"/>
      <c r="BC8252" s="10"/>
      <c r="BD8252" s="10"/>
      <c r="BE8252" s="10"/>
      <c r="BF8252" s="10"/>
      <c r="BG8252" s="6"/>
    </row>
    <row r="8253" spans="34:59" x14ac:dyDescent="0.25">
      <c r="AH8253" s="6"/>
      <c r="AI8253" s="6"/>
      <c r="AJ8253" s="6"/>
      <c r="AK8253" s="6"/>
      <c r="AL8253" s="6"/>
      <c r="AM8253" s="6"/>
      <c r="AN8253" s="6"/>
      <c r="AO8253" s="6"/>
      <c r="AP8253" s="6"/>
      <c r="AQ8253" s="6"/>
      <c r="AR8253" s="6"/>
      <c r="AS8253" s="6"/>
      <c r="AT8253" s="6"/>
      <c r="AU8253" s="6"/>
      <c r="AV8253" s="6"/>
      <c r="AW8253" s="6"/>
      <c r="AX8253" s="6"/>
      <c r="AY8253" s="6"/>
      <c r="AZ8253" s="6"/>
      <c r="BA8253" s="6"/>
      <c r="BB8253" s="6"/>
      <c r="BC8253" s="6"/>
      <c r="BD8253" s="6"/>
      <c r="BE8253" s="6"/>
      <c r="BF8253" s="6"/>
      <c r="BG8253" s="10"/>
    </row>
    <row r="8254" spans="34:59" x14ac:dyDescent="0.25">
      <c r="AH8254" s="10"/>
      <c r="AI8254" s="6"/>
    </row>
    <row r="8255" spans="34:59" x14ac:dyDescent="0.25">
      <c r="AH8255" s="6"/>
      <c r="AI8255" s="6"/>
      <c r="AJ8255" s="6"/>
      <c r="AK8255" s="6"/>
      <c r="AL8255" s="6"/>
      <c r="AM8255" s="6"/>
      <c r="AN8255" s="6"/>
      <c r="AO8255" s="6"/>
      <c r="AP8255" s="6"/>
      <c r="AQ8255" s="6"/>
      <c r="AR8255" s="6"/>
      <c r="AS8255" s="6"/>
      <c r="AT8255" s="6"/>
      <c r="AU8255" s="6"/>
      <c r="AV8255" s="6"/>
      <c r="AW8255" s="6"/>
      <c r="AX8255" s="6"/>
      <c r="AY8255" s="6"/>
      <c r="AZ8255" s="6"/>
      <c r="BA8255" s="6"/>
      <c r="BB8255" s="6"/>
      <c r="BC8255" s="6"/>
      <c r="BD8255" s="6"/>
      <c r="BE8255" s="6"/>
      <c r="BF8255" s="6"/>
      <c r="BG8255" s="6"/>
    </row>
    <row r="8256" spans="34:59" x14ac:dyDescent="0.25">
      <c r="AH8256" s="10"/>
      <c r="AI8256" s="6"/>
      <c r="AJ8256" s="10"/>
      <c r="AK8256" s="10"/>
      <c r="AL8256" s="10"/>
      <c r="AM8256" s="10"/>
      <c r="AN8256" s="10"/>
      <c r="AO8256" s="10"/>
      <c r="AP8256" s="10"/>
      <c r="AQ8256" s="10"/>
      <c r="AR8256" s="10"/>
      <c r="AS8256" s="10"/>
      <c r="AT8256" s="10"/>
      <c r="AU8256" s="10"/>
      <c r="AV8256" s="10"/>
      <c r="AW8256" s="10"/>
      <c r="AX8256" s="10"/>
      <c r="AY8256" s="10"/>
      <c r="AZ8256" s="10"/>
      <c r="BA8256" s="10"/>
      <c r="BB8256" s="10"/>
      <c r="BC8256" s="10"/>
      <c r="BD8256" s="10"/>
      <c r="BE8256" s="10"/>
      <c r="BF8256" s="10"/>
      <c r="BG8256" s="6"/>
    </row>
    <row r="8257" spans="34:59" x14ac:dyDescent="0.25">
      <c r="AH8257" s="6"/>
      <c r="AI8257" s="6"/>
      <c r="AJ8257" s="6"/>
      <c r="AK8257" s="6"/>
      <c r="AL8257" s="6"/>
      <c r="AM8257" s="6"/>
      <c r="AN8257" s="6"/>
      <c r="AO8257" s="6"/>
      <c r="AP8257" s="6"/>
      <c r="AQ8257" s="6"/>
      <c r="AR8257" s="6"/>
      <c r="AS8257" s="6"/>
      <c r="AT8257" s="6"/>
      <c r="AU8257" s="6"/>
      <c r="AV8257" s="6"/>
      <c r="AW8257" s="6"/>
      <c r="AX8257" s="6"/>
      <c r="AY8257" s="6"/>
      <c r="AZ8257" s="6"/>
      <c r="BA8257" s="6"/>
      <c r="BB8257" s="6"/>
      <c r="BC8257" s="6"/>
      <c r="BD8257" s="6"/>
      <c r="BE8257" s="6"/>
      <c r="BF8257" s="6"/>
      <c r="BG8257" s="10"/>
    </row>
    <row r="8258" spans="34:59" x14ac:dyDescent="0.25">
      <c r="AH8258" s="10"/>
      <c r="AI8258" s="6"/>
    </row>
    <row r="8259" spans="34:59" x14ac:dyDescent="0.25">
      <c r="AH8259" s="6"/>
      <c r="AI8259" s="6"/>
      <c r="AJ8259" s="6"/>
      <c r="AK8259" s="6"/>
      <c r="AL8259" s="6"/>
      <c r="AM8259" s="6"/>
      <c r="AN8259" s="6"/>
      <c r="AO8259" s="6"/>
      <c r="AP8259" s="6"/>
      <c r="AQ8259" s="6"/>
      <c r="AR8259" s="6"/>
      <c r="AS8259" s="6"/>
      <c r="AT8259" s="6"/>
      <c r="AU8259" s="6"/>
      <c r="AV8259" s="6"/>
      <c r="AW8259" s="6"/>
      <c r="AX8259" s="6"/>
      <c r="AY8259" s="6"/>
      <c r="AZ8259" s="6"/>
      <c r="BA8259" s="6"/>
      <c r="BB8259" s="6"/>
      <c r="BC8259" s="6"/>
      <c r="BD8259" s="6"/>
      <c r="BE8259" s="6"/>
      <c r="BF8259" s="6"/>
      <c r="BG8259" s="6"/>
    </row>
    <row r="8260" spans="34:59" x14ac:dyDescent="0.25">
      <c r="AH8260" s="10"/>
      <c r="AI8260" s="6"/>
      <c r="AJ8260" s="10"/>
      <c r="AK8260" s="10"/>
      <c r="AL8260" s="10"/>
      <c r="AM8260" s="10"/>
      <c r="AN8260" s="10"/>
      <c r="AO8260" s="10"/>
      <c r="AP8260" s="10"/>
      <c r="AQ8260" s="10"/>
      <c r="AR8260" s="10"/>
      <c r="AS8260" s="10"/>
      <c r="AT8260" s="10"/>
      <c r="AU8260" s="10"/>
      <c r="AV8260" s="10"/>
      <c r="AW8260" s="10"/>
      <c r="AX8260" s="10"/>
      <c r="AY8260" s="10"/>
      <c r="AZ8260" s="10"/>
      <c r="BA8260" s="10"/>
      <c r="BB8260" s="10"/>
      <c r="BC8260" s="10"/>
      <c r="BD8260" s="10"/>
      <c r="BE8260" s="10"/>
      <c r="BF8260" s="10"/>
      <c r="BG8260" s="6"/>
    </row>
    <row r="8261" spans="34:59" x14ac:dyDescent="0.25">
      <c r="AH8261" s="6"/>
      <c r="AI8261" s="6"/>
      <c r="AJ8261" s="6"/>
      <c r="AK8261" s="6"/>
      <c r="AL8261" s="6"/>
      <c r="AM8261" s="6"/>
      <c r="AN8261" s="6"/>
      <c r="AO8261" s="6"/>
      <c r="AP8261" s="6"/>
      <c r="AQ8261" s="6"/>
      <c r="AR8261" s="6"/>
      <c r="AS8261" s="6"/>
      <c r="AT8261" s="6"/>
      <c r="AU8261" s="6"/>
      <c r="AV8261" s="6"/>
      <c r="AW8261" s="6"/>
      <c r="AX8261" s="6"/>
      <c r="AY8261" s="6"/>
      <c r="AZ8261" s="6"/>
      <c r="BA8261" s="6"/>
      <c r="BB8261" s="6"/>
      <c r="BC8261" s="6"/>
      <c r="BD8261" s="6"/>
      <c r="BE8261" s="6"/>
      <c r="BF8261" s="6"/>
      <c r="BG8261" s="10"/>
    </row>
    <row r="8262" spans="34:59" x14ac:dyDescent="0.25">
      <c r="AH8262" s="10"/>
      <c r="AI8262" s="6"/>
    </row>
    <row r="8263" spans="34:59" x14ac:dyDescent="0.25">
      <c r="AH8263" s="6"/>
      <c r="AI8263" s="6"/>
      <c r="AJ8263" s="6"/>
      <c r="AK8263" s="6"/>
      <c r="AL8263" s="6"/>
      <c r="AM8263" s="6"/>
      <c r="AN8263" s="6"/>
      <c r="AO8263" s="6"/>
      <c r="AP8263" s="6"/>
      <c r="AQ8263" s="6"/>
      <c r="AR8263" s="6"/>
      <c r="AS8263" s="6"/>
      <c r="AT8263" s="6"/>
      <c r="AU8263" s="6"/>
      <c r="AV8263" s="6"/>
      <c r="AW8263" s="6"/>
      <c r="AX8263" s="6"/>
      <c r="AY8263" s="6"/>
      <c r="AZ8263" s="6"/>
      <c r="BA8263" s="6"/>
      <c r="BB8263" s="6"/>
      <c r="BC8263" s="6"/>
      <c r="BD8263" s="6"/>
      <c r="BE8263" s="6"/>
      <c r="BF8263" s="6"/>
      <c r="BG8263" s="6"/>
    </row>
    <row r="8264" spans="34:59" x14ac:dyDescent="0.25">
      <c r="AH8264" s="10"/>
      <c r="AI8264" s="6"/>
      <c r="AJ8264" s="10"/>
      <c r="AK8264" s="10"/>
      <c r="AL8264" s="10"/>
      <c r="AM8264" s="10"/>
      <c r="AN8264" s="10"/>
      <c r="AO8264" s="10"/>
      <c r="AP8264" s="10"/>
      <c r="AQ8264" s="10"/>
      <c r="AR8264" s="10"/>
      <c r="AS8264" s="10"/>
      <c r="AT8264" s="10"/>
      <c r="AU8264" s="10"/>
      <c r="AV8264" s="10"/>
      <c r="AW8264" s="10"/>
      <c r="AX8264" s="10"/>
      <c r="AY8264" s="10"/>
      <c r="AZ8264" s="10"/>
      <c r="BA8264" s="10"/>
      <c r="BB8264" s="10"/>
      <c r="BC8264" s="10"/>
      <c r="BD8264" s="10"/>
      <c r="BE8264" s="10"/>
      <c r="BF8264" s="10"/>
      <c r="BG8264" s="6"/>
    </row>
    <row r="8265" spans="34:59" x14ac:dyDescent="0.25">
      <c r="AH8265" s="6"/>
      <c r="AI8265" s="6"/>
      <c r="AJ8265" s="6"/>
      <c r="AK8265" s="6"/>
      <c r="AL8265" s="6"/>
      <c r="AM8265" s="6"/>
      <c r="AN8265" s="6"/>
      <c r="AO8265" s="6"/>
      <c r="AP8265" s="6"/>
      <c r="AQ8265" s="6"/>
      <c r="AR8265" s="6"/>
      <c r="AS8265" s="6"/>
      <c r="AT8265" s="6"/>
      <c r="AU8265" s="6"/>
      <c r="AV8265" s="6"/>
      <c r="AW8265" s="6"/>
      <c r="AX8265" s="6"/>
      <c r="AY8265" s="6"/>
      <c r="AZ8265" s="6"/>
      <c r="BA8265" s="6"/>
      <c r="BB8265" s="6"/>
      <c r="BC8265" s="6"/>
      <c r="BD8265" s="6"/>
      <c r="BE8265" s="6"/>
      <c r="BF8265" s="6"/>
      <c r="BG8265" s="10"/>
    </row>
    <row r="8266" spans="34:59" x14ac:dyDescent="0.25">
      <c r="AH8266" s="10"/>
      <c r="AI8266" s="6"/>
    </row>
    <row r="8267" spans="34:59" x14ac:dyDescent="0.25">
      <c r="AH8267" s="6"/>
      <c r="AI8267" s="6"/>
      <c r="AJ8267" s="6"/>
      <c r="AK8267" s="6"/>
      <c r="AL8267" s="6"/>
      <c r="AM8267" s="6"/>
      <c r="AN8267" s="6"/>
      <c r="AO8267" s="6"/>
      <c r="AP8267" s="6"/>
      <c r="AQ8267" s="6"/>
      <c r="AR8267" s="6"/>
      <c r="AS8267" s="6"/>
      <c r="AT8267" s="6"/>
      <c r="AU8267" s="6"/>
      <c r="AV8267" s="6"/>
      <c r="AW8267" s="6"/>
      <c r="AX8267" s="6"/>
      <c r="AY8267" s="6"/>
      <c r="AZ8267" s="6"/>
      <c r="BA8267" s="6"/>
      <c r="BB8267" s="6"/>
      <c r="BC8267" s="6"/>
      <c r="BD8267" s="6"/>
      <c r="BE8267" s="6"/>
      <c r="BF8267" s="6"/>
      <c r="BG8267" s="6"/>
    </row>
    <row r="8268" spans="34:59" x14ac:dyDescent="0.25">
      <c r="AH8268" s="10"/>
      <c r="AI8268" s="6"/>
      <c r="AJ8268" s="10"/>
      <c r="AK8268" s="10"/>
      <c r="AL8268" s="10"/>
      <c r="AM8268" s="10"/>
      <c r="AN8268" s="10"/>
      <c r="AO8268" s="10"/>
      <c r="AP8268" s="10"/>
      <c r="AQ8268" s="10"/>
      <c r="AR8268" s="10"/>
      <c r="AS8268" s="10"/>
      <c r="AT8268" s="10"/>
      <c r="AU8268" s="10"/>
      <c r="AV8268" s="10"/>
      <c r="AW8268" s="10"/>
      <c r="AX8268" s="10"/>
      <c r="AY8268" s="10"/>
      <c r="AZ8268" s="10"/>
      <c r="BA8268" s="10"/>
      <c r="BB8268" s="10"/>
      <c r="BC8268" s="10"/>
      <c r="BD8268" s="10"/>
      <c r="BE8268" s="10"/>
      <c r="BF8268" s="10"/>
      <c r="BG8268" s="6"/>
    </row>
    <row r="8269" spans="34:59" x14ac:dyDescent="0.25">
      <c r="AH8269" s="6"/>
      <c r="AI8269" s="6"/>
      <c r="AJ8269" s="6"/>
      <c r="AK8269" s="6"/>
      <c r="AL8269" s="6"/>
      <c r="AM8269" s="6"/>
      <c r="AN8269" s="6"/>
      <c r="AO8269" s="6"/>
      <c r="AP8269" s="6"/>
      <c r="AQ8269" s="6"/>
      <c r="AR8269" s="6"/>
      <c r="AS8269" s="6"/>
      <c r="AT8269" s="6"/>
      <c r="AU8269" s="6"/>
      <c r="AV8269" s="6"/>
      <c r="AW8269" s="6"/>
      <c r="AX8269" s="6"/>
      <c r="AY8269" s="6"/>
      <c r="AZ8269" s="6"/>
      <c r="BA8269" s="6"/>
      <c r="BB8269" s="6"/>
      <c r="BC8269" s="6"/>
      <c r="BD8269" s="6"/>
      <c r="BE8269" s="6"/>
      <c r="BF8269" s="6"/>
      <c r="BG8269" s="10"/>
    </row>
    <row r="8270" spans="34:59" x14ac:dyDescent="0.25">
      <c r="AH8270" s="10"/>
      <c r="AI8270" s="6"/>
    </row>
    <row r="8271" spans="34:59" x14ac:dyDescent="0.25">
      <c r="AH8271" s="6"/>
      <c r="AI8271" s="6"/>
      <c r="AJ8271" s="6"/>
      <c r="AK8271" s="6"/>
      <c r="AL8271" s="6"/>
      <c r="AM8271" s="6"/>
      <c r="AN8271" s="6"/>
      <c r="AO8271" s="6"/>
      <c r="AP8271" s="6"/>
      <c r="AQ8271" s="6"/>
      <c r="AR8271" s="6"/>
      <c r="AS8271" s="6"/>
      <c r="AT8271" s="6"/>
      <c r="AU8271" s="6"/>
      <c r="AV8271" s="6"/>
      <c r="AW8271" s="6"/>
      <c r="AX8271" s="6"/>
      <c r="AY8271" s="6"/>
      <c r="AZ8271" s="6"/>
      <c r="BA8271" s="6"/>
      <c r="BB8271" s="6"/>
      <c r="BC8271" s="6"/>
      <c r="BD8271" s="6"/>
      <c r="BE8271" s="6"/>
      <c r="BF8271" s="6"/>
      <c r="BG8271" s="6"/>
    </row>
    <row r="8272" spans="34:59" x14ac:dyDescent="0.25">
      <c r="AH8272" s="10"/>
      <c r="AI8272" s="6"/>
      <c r="AJ8272" s="10"/>
      <c r="AK8272" s="10"/>
      <c r="AL8272" s="10"/>
      <c r="AM8272" s="10"/>
      <c r="AN8272" s="10"/>
      <c r="AO8272" s="10"/>
      <c r="AP8272" s="10"/>
      <c r="AQ8272" s="10"/>
      <c r="AR8272" s="10"/>
      <c r="AS8272" s="10"/>
      <c r="AT8272" s="10"/>
      <c r="AU8272" s="10"/>
      <c r="AV8272" s="10"/>
      <c r="AW8272" s="10"/>
      <c r="AX8272" s="10"/>
      <c r="AY8272" s="10"/>
      <c r="AZ8272" s="10"/>
      <c r="BA8272" s="10"/>
      <c r="BB8272" s="10"/>
      <c r="BC8272" s="10"/>
      <c r="BD8272" s="10"/>
      <c r="BE8272" s="10"/>
      <c r="BF8272" s="10"/>
      <c r="BG8272" s="6"/>
    </row>
    <row r="8273" spans="34:59" x14ac:dyDescent="0.25">
      <c r="AH8273" s="6"/>
      <c r="AI8273" s="6"/>
      <c r="AJ8273" s="6"/>
      <c r="AK8273" s="6"/>
      <c r="AL8273" s="6"/>
      <c r="AM8273" s="6"/>
      <c r="AN8273" s="6"/>
      <c r="AO8273" s="6"/>
      <c r="AP8273" s="6"/>
      <c r="AQ8273" s="6"/>
      <c r="AR8273" s="6"/>
      <c r="AS8273" s="6"/>
      <c r="AT8273" s="6"/>
      <c r="AU8273" s="6"/>
      <c r="AV8273" s="6"/>
      <c r="AW8273" s="6"/>
      <c r="AX8273" s="6"/>
      <c r="AY8273" s="6"/>
      <c r="AZ8273" s="6"/>
      <c r="BA8273" s="6"/>
      <c r="BB8273" s="6"/>
      <c r="BC8273" s="6"/>
      <c r="BD8273" s="6"/>
      <c r="BE8273" s="6"/>
      <c r="BF8273" s="6"/>
      <c r="BG8273" s="10"/>
    </row>
    <row r="8274" spans="34:59" x14ac:dyDescent="0.25">
      <c r="AH8274" s="10"/>
      <c r="AI8274" s="6"/>
    </row>
    <row r="8275" spans="34:59" x14ac:dyDescent="0.25">
      <c r="AH8275" s="6"/>
      <c r="AI8275" s="6"/>
      <c r="AJ8275" s="6"/>
      <c r="AK8275" s="6"/>
      <c r="AL8275" s="6"/>
      <c r="AM8275" s="6"/>
      <c r="AN8275" s="6"/>
      <c r="AO8275" s="6"/>
      <c r="AP8275" s="6"/>
      <c r="AQ8275" s="6"/>
      <c r="AR8275" s="6"/>
      <c r="AS8275" s="6"/>
      <c r="AT8275" s="6"/>
      <c r="AU8275" s="6"/>
      <c r="AV8275" s="6"/>
      <c r="AW8275" s="6"/>
      <c r="AX8275" s="6"/>
      <c r="AY8275" s="6"/>
      <c r="AZ8275" s="6"/>
      <c r="BA8275" s="6"/>
      <c r="BB8275" s="6"/>
      <c r="BC8275" s="6"/>
      <c r="BD8275" s="6"/>
      <c r="BE8275" s="6"/>
      <c r="BF8275" s="6"/>
      <c r="BG8275" s="6"/>
    </row>
    <row r="8276" spans="34:59" x14ac:dyDescent="0.25">
      <c r="AH8276" s="10"/>
      <c r="AI8276" s="6"/>
      <c r="AJ8276" s="10"/>
      <c r="AK8276" s="10"/>
      <c r="AL8276" s="10"/>
      <c r="AM8276" s="10"/>
      <c r="AN8276" s="10"/>
      <c r="AO8276" s="10"/>
      <c r="AP8276" s="10"/>
      <c r="AQ8276" s="10"/>
      <c r="AR8276" s="10"/>
      <c r="AS8276" s="10"/>
      <c r="AT8276" s="10"/>
      <c r="AU8276" s="10"/>
      <c r="AV8276" s="10"/>
      <c r="AW8276" s="10"/>
      <c r="AX8276" s="10"/>
      <c r="AY8276" s="10"/>
      <c r="AZ8276" s="10"/>
      <c r="BA8276" s="10"/>
      <c r="BB8276" s="10"/>
      <c r="BC8276" s="10"/>
      <c r="BD8276" s="10"/>
      <c r="BE8276" s="10"/>
      <c r="BF8276" s="10"/>
      <c r="BG8276" s="6"/>
    </row>
    <row r="8277" spans="34:59" x14ac:dyDescent="0.25">
      <c r="AH8277" s="6"/>
      <c r="AI8277" s="6"/>
      <c r="AJ8277" s="6"/>
      <c r="AK8277" s="6"/>
      <c r="AL8277" s="6"/>
      <c r="AM8277" s="6"/>
      <c r="AN8277" s="6"/>
      <c r="AO8277" s="6"/>
      <c r="AP8277" s="6"/>
      <c r="AQ8277" s="6"/>
      <c r="AR8277" s="6"/>
      <c r="AS8277" s="6"/>
      <c r="AT8277" s="6"/>
      <c r="AU8277" s="6"/>
      <c r="AV8277" s="6"/>
      <c r="AW8277" s="6"/>
      <c r="AX8277" s="6"/>
      <c r="AY8277" s="6"/>
      <c r="AZ8277" s="6"/>
      <c r="BA8277" s="6"/>
      <c r="BB8277" s="6"/>
      <c r="BC8277" s="6"/>
      <c r="BD8277" s="6"/>
      <c r="BE8277" s="6"/>
      <c r="BF8277" s="6"/>
      <c r="BG8277" s="10"/>
    </row>
    <row r="8278" spans="34:59" x14ac:dyDescent="0.25">
      <c r="AH8278" s="10"/>
      <c r="AI8278" s="6"/>
    </row>
    <row r="8279" spans="34:59" x14ac:dyDescent="0.25">
      <c r="AH8279" s="6"/>
      <c r="AI8279" s="6"/>
      <c r="AJ8279" s="6"/>
      <c r="AK8279" s="6"/>
      <c r="AL8279" s="6"/>
      <c r="AM8279" s="6"/>
      <c r="AN8279" s="6"/>
      <c r="AO8279" s="6"/>
      <c r="AP8279" s="6"/>
      <c r="AQ8279" s="6"/>
      <c r="AR8279" s="6"/>
      <c r="AS8279" s="6"/>
      <c r="AT8279" s="6"/>
      <c r="AU8279" s="6"/>
      <c r="AV8279" s="6"/>
      <c r="AW8279" s="6"/>
      <c r="AX8279" s="6"/>
      <c r="AY8279" s="6"/>
      <c r="AZ8279" s="6"/>
      <c r="BA8279" s="6"/>
      <c r="BB8279" s="6"/>
      <c r="BC8279" s="6"/>
      <c r="BD8279" s="6"/>
      <c r="BE8279" s="6"/>
      <c r="BF8279" s="6"/>
      <c r="BG8279" s="6"/>
    </row>
    <row r="8280" spans="34:59" x14ac:dyDescent="0.25">
      <c r="AH8280" s="10"/>
      <c r="AI8280" s="6"/>
      <c r="AJ8280" s="10"/>
      <c r="AK8280" s="10"/>
      <c r="AL8280" s="10"/>
      <c r="AM8280" s="10"/>
      <c r="AN8280" s="10"/>
      <c r="AO8280" s="10"/>
      <c r="AP8280" s="10"/>
      <c r="AQ8280" s="10"/>
      <c r="AR8280" s="10"/>
      <c r="AS8280" s="10"/>
      <c r="AT8280" s="10"/>
      <c r="AU8280" s="10"/>
      <c r="AV8280" s="10"/>
      <c r="AW8280" s="10"/>
      <c r="AX8280" s="10"/>
      <c r="AY8280" s="10"/>
      <c r="AZ8280" s="10"/>
      <c r="BA8280" s="10"/>
      <c r="BB8280" s="10"/>
      <c r="BC8280" s="10"/>
      <c r="BD8280" s="10"/>
      <c r="BE8280" s="10"/>
      <c r="BF8280" s="10"/>
      <c r="BG8280" s="6"/>
    </row>
    <row r="8281" spans="34:59" x14ac:dyDescent="0.25">
      <c r="AH8281" s="6"/>
      <c r="AI8281" s="6"/>
      <c r="AJ8281" s="6"/>
      <c r="AK8281" s="6"/>
      <c r="AL8281" s="6"/>
      <c r="AM8281" s="6"/>
      <c r="AN8281" s="6"/>
      <c r="AO8281" s="6"/>
      <c r="AP8281" s="6"/>
      <c r="AQ8281" s="6"/>
      <c r="AR8281" s="6"/>
      <c r="AS8281" s="6"/>
      <c r="AT8281" s="6"/>
      <c r="AU8281" s="6"/>
      <c r="AV8281" s="6"/>
      <c r="AW8281" s="6"/>
      <c r="AX8281" s="6"/>
      <c r="AY8281" s="6"/>
      <c r="AZ8281" s="6"/>
      <c r="BA8281" s="6"/>
      <c r="BB8281" s="6"/>
      <c r="BC8281" s="6"/>
      <c r="BD8281" s="6"/>
      <c r="BE8281" s="6"/>
      <c r="BF8281" s="6"/>
      <c r="BG8281" s="10"/>
    </row>
    <row r="8282" spans="34:59" x14ac:dyDescent="0.25">
      <c r="AH8282" s="10"/>
      <c r="AI8282" s="6"/>
    </row>
    <row r="8283" spans="34:59" x14ac:dyDescent="0.25">
      <c r="AH8283" s="6"/>
      <c r="AI8283" s="6"/>
      <c r="AJ8283" s="6"/>
      <c r="AK8283" s="6"/>
      <c r="AL8283" s="6"/>
      <c r="AM8283" s="6"/>
      <c r="AN8283" s="6"/>
      <c r="AO8283" s="6"/>
      <c r="AP8283" s="6"/>
      <c r="AQ8283" s="6"/>
      <c r="AR8283" s="6"/>
      <c r="AS8283" s="6"/>
      <c r="AT8283" s="6"/>
      <c r="AU8283" s="6"/>
      <c r="AV8283" s="6"/>
      <c r="AW8283" s="6"/>
      <c r="AX8283" s="6"/>
      <c r="AY8283" s="6"/>
      <c r="AZ8283" s="6"/>
      <c r="BA8283" s="6"/>
      <c r="BB8283" s="6"/>
      <c r="BC8283" s="6"/>
      <c r="BD8283" s="6"/>
      <c r="BE8283" s="6"/>
      <c r="BF8283" s="6"/>
      <c r="BG8283" s="6"/>
    </row>
    <row r="8284" spans="34:59" x14ac:dyDescent="0.25">
      <c r="AH8284" s="10"/>
      <c r="AI8284" s="6"/>
      <c r="AJ8284" s="10"/>
      <c r="AK8284" s="10"/>
      <c r="AL8284" s="10"/>
      <c r="AM8284" s="10"/>
      <c r="AN8284" s="10"/>
      <c r="AO8284" s="10"/>
      <c r="AP8284" s="10"/>
      <c r="AQ8284" s="10"/>
      <c r="AR8284" s="10"/>
      <c r="AS8284" s="10"/>
      <c r="AT8284" s="10"/>
      <c r="AU8284" s="10"/>
      <c r="AV8284" s="10"/>
      <c r="AW8284" s="10"/>
      <c r="AX8284" s="10"/>
      <c r="AY8284" s="10"/>
      <c r="AZ8284" s="10"/>
      <c r="BA8284" s="10"/>
      <c r="BB8284" s="10"/>
      <c r="BC8284" s="10"/>
      <c r="BD8284" s="10"/>
      <c r="BE8284" s="10"/>
      <c r="BF8284" s="10"/>
      <c r="BG8284" s="6"/>
    </row>
    <row r="8285" spans="34:59" x14ac:dyDescent="0.25">
      <c r="AH8285" s="6"/>
      <c r="AI8285" s="6"/>
      <c r="AJ8285" s="6"/>
      <c r="AK8285" s="6"/>
      <c r="AL8285" s="6"/>
      <c r="AM8285" s="6"/>
      <c r="AN8285" s="6"/>
      <c r="AO8285" s="6"/>
      <c r="AP8285" s="6"/>
      <c r="AQ8285" s="6"/>
      <c r="AR8285" s="6"/>
      <c r="AS8285" s="6"/>
      <c r="AT8285" s="6"/>
      <c r="AU8285" s="6"/>
      <c r="AV8285" s="6"/>
      <c r="AW8285" s="6"/>
      <c r="AX8285" s="6"/>
      <c r="AY8285" s="6"/>
      <c r="AZ8285" s="6"/>
      <c r="BA8285" s="6"/>
      <c r="BB8285" s="6"/>
      <c r="BC8285" s="6"/>
      <c r="BD8285" s="6"/>
      <c r="BE8285" s="6"/>
      <c r="BF8285" s="6"/>
      <c r="BG8285" s="10"/>
    </row>
    <row r="8286" spans="34:59" x14ac:dyDescent="0.25">
      <c r="AH8286" s="10"/>
      <c r="AI8286" s="6"/>
    </row>
    <row r="8287" spans="34:59" x14ac:dyDescent="0.25">
      <c r="AH8287" s="6"/>
      <c r="AI8287" s="6"/>
      <c r="AJ8287" s="6"/>
      <c r="AK8287" s="6"/>
      <c r="AL8287" s="6"/>
      <c r="AM8287" s="6"/>
      <c r="AN8287" s="6"/>
      <c r="AO8287" s="6"/>
      <c r="AP8287" s="6"/>
      <c r="AQ8287" s="6"/>
      <c r="AR8287" s="6"/>
      <c r="AS8287" s="6"/>
      <c r="AT8287" s="6"/>
      <c r="AU8287" s="6"/>
      <c r="AV8287" s="6"/>
      <c r="AW8287" s="6"/>
      <c r="AX8287" s="6"/>
      <c r="AY8287" s="6"/>
      <c r="AZ8287" s="6"/>
      <c r="BA8287" s="6"/>
      <c r="BB8287" s="6"/>
      <c r="BC8287" s="6"/>
      <c r="BD8287" s="6"/>
      <c r="BE8287" s="6"/>
      <c r="BF8287" s="6"/>
      <c r="BG8287" s="6"/>
    </row>
    <row r="8288" spans="34:59" x14ac:dyDescent="0.25">
      <c r="AH8288" s="10"/>
      <c r="AI8288" s="6"/>
      <c r="AJ8288" s="10"/>
      <c r="AK8288" s="10"/>
      <c r="AL8288" s="10"/>
      <c r="AM8288" s="10"/>
      <c r="AN8288" s="10"/>
      <c r="AO8288" s="10"/>
      <c r="AP8288" s="10"/>
      <c r="AQ8288" s="10"/>
      <c r="AR8288" s="10"/>
      <c r="AS8288" s="10"/>
      <c r="AT8288" s="10"/>
      <c r="AU8288" s="10"/>
      <c r="AV8288" s="10"/>
      <c r="AW8288" s="10"/>
      <c r="AX8288" s="10"/>
      <c r="AY8288" s="10"/>
      <c r="AZ8288" s="10"/>
      <c r="BA8288" s="10"/>
      <c r="BB8288" s="10"/>
      <c r="BC8288" s="10"/>
      <c r="BD8288" s="10"/>
      <c r="BE8288" s="10"/>
      <c r="BF8288" s="10"/>
      <c r="BG8288" s="6"/>
    </row>
    <row r="8289" spans="34:59" x14ac:dyDescent="0.25">
      <c r="AH8289" s="6"/>
      <c r="AI8289" s="6"/>
      <c r="AJ8289" s="6"/>
      <c r="AK8289" s="6"/>
      <c r="AL8289" s="6"/>
      <c r="AM8289" s="6"/>
      <c r="AN8289" s="6"/>
      <c r="AO8289" s="6"/>
      <c r="AP8289" s="6"/>
      <c r="AQ8289" s="6"/>
      <c r="AR8289" s="6"/>
      <c r="AS8289" s="6"/>
      <c r="AT8289" s="6"/>
      <c r="AU8289" s="6"/>
      <c r="AV8289" s="6"/>
      <c r="AW8289" s="6"/>
      <c r="AX8289" s="6"/>
      <c r="AY8289" s="6"/>
      <c r="AZ8289" s="6"/>
      <c r="BA8289" s="6"/>
      <c r="BB8289" s="6"/>
      <c r="BC8289" s="6"/>
      <c r="BD8289" s="6"/>
      <c r="BE8289" s="6"/>
      <c r="BF8289" s="6"/>
      <c r="BG8289" s="10"/>
    </row>
    <row r="8290" spans="34:59" x14ac:dyDescent="0.25">
      <c r="AH8290" s="10"/>
      <c r="AI8290" s="6"/>
    </row>
    <row r="8291" spans="34:59" x14ac:dyDescent="0.25">
      <c r="AH8291" s="6"/>
      <c r="AI8291" s="6"/>
      <c r="AJ8291" s="6"/>
      <c r="AK8291" s="6"/>
      <c r="AL8291" s="6"/>
      <c r="AM8291" s="6"/>
      <c r="AN8291" s="6"/>
      <c r="AO8291" s="6"/>
      <c r="AP8291" s="6"/>
      <c r="AQ8291" s="6"/>
      <c r="AR8291" s="6"/>
      <c r="AS8291" s="6"/>
      <c r="AT8291" s="6"/>
      <c r="AU8291" s="6"/>
      <c r="AV8291" s="6"/>
      <c r="AW8291" s="6"/>
      <c r="AX8291" s="6"/>
      <c r="AY8291" s="6"/>
      <c r="AZ8291" s="6"/>
      <c r="BA8291" s="6"/>
      <c r="BB8291" s="6"/>
      <c r="BC8291" s="6"/>
      <c r="BD8291" s="6"/>
      <c r="BE8291" s="6"/>
      <c r="BF8291" s="6"/>
      <c r="BG8291" s="6"/>
    </row>
    <row r="8292" spans="34:59" x14ac:dyDescent="0.25">
      <c r="AH8292" s="10"/>
      <c r="AI8292" s="6"/>
      <c r="AJ8292" s="10"/>
      <c r="AK8292" s="10"/>
      <c r="AL8292" s="10"/>
      <c r="AM8292" s="10"/>
      <c r="AN8292" s="10"/>
      <c r="AO8292" s="10"/>
      <c r="AP8292" s="10"/>
      <c r="AQ8292" s="10"/>
      <c r="AR8292" s="10"/>
      <c r="AS8292" s="10"/>
      <c r="AT8292" s="10"/>
      <c r="AU8292" s="10"/>
      <c r="AV8292" s="10"/>
      <c r="AW8292" s="10"/>
      <c r="AX8292" s="10"/>
      <c r="AY8292" s="10"/>
      <c r="AZ8292" s="10"/>
      <c r="BA8292" s="10"/>
      <c r="BB8292" s="10"/>
      <c r="BC8292" s="10"/>
      <c r="BD8292" s="10"/>
      <c r="BE8292" s="10"/>
      <c r="BF8292" s="10"/>
      <c r="BG8292" s="6"/>
    </row>
    <row r="8293" spans="34:59" x14ac:dyDescent="0.25">
      <c r="AH8293" s="6"/>
      <c r="AI8293" s="6"/>
      <c r="AJ8293" s="6"/>
      <c r="AK8293" s="6"/>
      <c r="AL8293" s="6"/>
      <c r="AM8293" s="6"/>
      <c r="AN8293" s="6"/>
      <c r="AO8293" s="6"/>
      <c r="AP8293" s="6"/>
      <c r="AQ8293" s="6"/>
      <c r="AR8293" s="6"/>
      <c r="AS8293" s="6"/>
      <c r="AT8293" s="6"/>
      <c r="AU8293" s="6"/>
      <c r="AV8293" s="6"/>
      <c r="AW8293" s="6"/>
      <c r="AX8293" s="6"/>
      <c r="AY8293" s="6"/>
      <c r="AZ8293" s="6"/>
      <c r="BA8293" s="6"/>
      <c r="BB8293" s="6"/>
      <c r="BC8293" s="6"/>
      <c r="BD8293" s="6"/>
      <c r="BE8293" s="6"/>
      <c r="BF8293" s="6"/>
      <c r="BG8293" s="10"/>
    </row>
    <row r="8294" spans="34:59" x14ac:dyDescent="0.25">
      <c r="AH8294" s="10"/>
      <c r="AI8294" s="6"/>
    </row>
    <row r="8295" spans="34:59" x14ac:dyDescent="0.25">
      <c r="AH8295" s="6"/>
      <c r="AI8295" s="6"/>
      <c r="AJ8295" s="6"/>
      <c r="AK8295" s="6"/>
      <c r="AL8295" s="6"/>
      <c r="AM8295" s="6"/>
      <c r="AN8295" s="6"/>
      <c r="AO8295" s="6"/>
      <c r="AP8295" s="6"/>
      <c r="AQ8295" s="6"/>
      <c r="AR8295" s="6"/>
      <c r="AS8295" s="6"/>
      <c r="AT8295" s="6"/>
      <c r="AU8295" s="6"/>
      <c r="AV8295" s="6"/>
      <c r="AW8295" s="6"/>
      <c r="AX8295" s="6"/>
      <c r="AY8295" s="6"/>
      <c r="AZ8295" s="6"/>
      <c r="BA8295" s="6"/>
      <c r="BB8295" s="6"/>
      <c r="BC8295" s="6"/>
      <c r="BD8295" s="6"/>
      <c r="BE8295" s="6"/>
      <c r="BF8295" s="6"/>
      <c r="BG8295" s="6"/>
    </row>
    <row r="8296" spans="34:59" x14ac:dyDescent="0.25">
      <c r="AH8296" s="10"/>
      <c r="AI8296" s="6"/>
      <c r="AJ8296" s="10"/>
      <c r="AK8296" s="10"/>
      <c r="AL8296" s="10"/>
      <c r="AM8296" s="10"/>
      <c r="AN8296" s="10"/>
      <c r="AO8296" s="10"/>
      <c r="AP8296" s="10"/>
      <c r="AQ8296" s="10"/>
      <c r="AR8296" s="10"/>
      <c r="AS8296" s="10"/>
      <c r="AT8296" s="10"/>
      <c r="AU8296" s="10"/>
      <c r="AV8296" s="10"/>
      <c r="AW8296" s="10"/>
      <c r="AX8296" s="10"/>
      <c r="AY8296" s="10"/>
      <c r="AZ8296" s="10"/>
      <c r="BA8296" s="10"/>
      <c r="BB8296" s="10"/>
      <c r="BC8296" s="10"/>
      <c r="BD8296" s="10"/>
      <c r="BE8296" s="10"/>
      <c r="BF8296" s="10"/>
      <c r="BG8296" s="6"/>
    </row>
    <row r="8297" spans="34:59" x14ac:dyDescent="0.25">
      <c r="AH8297" s="6"/>
      <c r="AI8297" s="6"/>
      <c r="AJ8297" s="6"/>
      <c r="AK8297" s="6"/>
      <c r="AL8297" s="6"/>
      <c r="AM8297" s="6"/>
      <c r="AN8297" s="6"/>
      <c r="AO8297" s="6"/>
      <c r="AP8297" s="6"/>
      <c r="AQ8297" s="6"/>
      <c r="AR8297" s="6"/>
      <c r="AS8297" s="6"/>
      <c r="AT8297" s="6"/>
      <c r="AU8297" s="6"/>
      <c r="AV8297" s="6"/>
      <c r="AW8297" s="6"/>
      <c r="AX8297" s="6"/>
      <c r="AY8297" s="6"/>
      <c r="AZ8297" s="6"/>
      <c r="BA8297" s="6"/>
      <c r="BB8297" s="6"/>
      <c r="BC8297" s="6"/>
      <c r="BD8297" s="6"/>
      <c r="BE8297" s="6"/>
      <c r="BF8297" s="6"/>
      <c r="BG8297" s="10"/>
    </row>
    <row r="8298" spans="34:59" x14ac:dyDescent="0.25">
      <c r="AH8298" s="10"/>
      <c r="AI8298" s="6"/>
    </row>
    <row r="8299" spans="34:59" x14ac:dyDescent="0.25">
      <c r="AH8299" s="6"/>
      <c r="AI8299" s="6"/>
      <c r="AJ8299" s="6"/>
      <c r="AK8299" s="6"/>
      <c r="AL8299" s="6"/>
      <c r="AM8299" s="6"/>
      <c r="AN8299" s="6"/>
      <c r="AO8299" s="6"/>
      <c r="AP8299" s="6"/>
      <c r="AQ8299" s="6"/>
      <c r="AR8299" s="6"/>
      <c r="AS8299" s="6"/>
      <c r="AT8299" s="6"/>
      <c r="AU8299" s="6"/>
      <c r="AV8299" s="6"/>
      <c r="AW8299" s="6"/>
      <c r="AX8299" s="6"/>
      <c r="AY8299" s="6"/>
      <c r="AZ8299" s="6"/>
      <c r="BA8299" s="6"/>
      <c r="BB8299" s="6"/>
      <c r="BC8299" s="6"/>
      <c r="BD8299" s="6"/>
      <c r="BE8299" s="6"/>
      <c r="BF8299" s="6"/>
      <c r="BG8299" s="6"/>
    </row>
    <row r="8300" spans="34:59" x14ac:dyDescent="0.25">
      <c r="AH8300" s="10"/>
      <c r="AI8300" s="6"/>
      <c r="AJ8300" s="10"/>
      <c r="AK8300" s="10"/>
      <c r="AL8300" s="10"/>
      <c r="AM8300" s="10"/>
      <c r="AN8300" s="10"/>
      <c r="AO8300" s="10"/>
      <c r="AP8300" s="10"/>
      <c r="AQ8300" s="10"/>
      <c r="AR8300" s="10"/>
      <c r="AS8300" s="10"/>
      <c r="AT8300" s="10"/>
      <c r="AU8300" s="10"/>
      <c r="AV8300" s="10"/>
      <c r="AW8300" s="10"/>
      <c r="AX8300" s="10"/>
      <c r="AY8300" s="10"/>
      <c r="AZ8300" s="10"/>
      <c r="BA8300" s="10"/>
      <c r="BB8300" s="10"/>
      <c r="BC8300" s="10"/>
      <c r="BD8300" s="10"/>
      <c r="BE8300" s="10"/>
      <c r="BF8300" s="10"/>
      <c r="BG8300" s="6"/>
    </row>
    <row r="8301" spans="34:59" x14ac:dyDescent="0.25">
      <c r="AH8301" s="6"/>
      <c r="AI8301" s="6"/>
      <c r="AJ8301" s="6"/>
      <c r="AK8301" s="6"/>
      <c r="AL8301" s="6"/>
      <c r="AM8301" s="6"/>
      <c r="AN8301" s="6"/>
      <c r="AO8301" s="6"/>
      <c r="AP8301" s="6"/>
      <c r="AQ8301" s="6"/>
      <c r="AR8301" s="6"/>
      <c r="AS8301" s="6"/>
      <c r="AT8301" s="6"/>
      <c r="AU8301" s="6"/>
      <c r="AV8301" s="6"/>
      <c r="AW8301" s="6"/>
      <c r="AX8301" s="6"/>
      <c r="AY8301" s="6"/>
      <c r="AZ8301" s="6"/>
      <c r="BA8301" s="6"/>
      <c r="BB8301" s="6"/>
      <c r="BC8301" s="6"/>
      <c r="BD8301" s="6"/>
      <c r="BE8301" s="6"/>
      <c r="BF8301" s="6"/>
      <c r="BG8301" s="10"/>
    </row>
    <row r="8302" spans="34:59" x14ac:dyDescent="0.25">
      <c r="AH8302" s="10"/>
      <c r="AI8302" s="6"/>
    </row>
    <row r="8303" spans="34:59" x14ac:dyDescent="0.25">
      <c r="AH8303" s="6"/>
      <c r="AI8303" s="6"/>
      <c r="AJ8303" s="6"/>
      <c r="AK8303" s="6"/>
      <c r="AL8303" s="6"/>
      <c r="AM8303" s="6"/>
      <c r="AN8303" s="6"/>
      <c r="AO8303" s="6"/>
      <c r="AP8303" s="6"/>
      <c r="AQ8303" s="6"/>
      <c r="AR8303" s="6"/>
      <c r="AS8303" s="6"/>
      <c r="AT8303" s="6"/>
      <c r="AU8303" s="6"/>
      <c r="AV8303" s="6"/>
      <c r="AW8303" s="6"/>
      <c r="AX8303" s="6"/>
      <c r="AY8303" s="6"/>
      <c r="AZ8303" s="6"/>
      <c r="BA8303" s="6"/>
      <c r="BB8303" s="6"/>
      <c r="BC8303" s="6"/>
      <c r="BD8303" s="6"/>
      <c r="BE8303" s="6"/>
      <c r="BF8303" s="6"/>
      <c r="BG8303" s="6"/>
    </row>
    <row r="8304" spans="34:59" x14ac:dyDescent="0.25">
      <c r="AH8304" s="10"/>
      <c r="AI8304" s="6"/>
      <c r="AJ8304" s="10"/>
      <c r="AK8304" s="10"/>
      <c r="AL8304" s="10"/>
      <c r="AM8304" s="10"/>
      <c r="AN8304" s="10"/>
      <c r="AO8304" s="10"/>
      <c r="AP8304" s="10"/>
      <c r="AQ8304" s="10"/>
      <c r="AR8304" s="10"/>
      <c r="AS8304" s="10"/>
      <c r="AT8304" s="10"/>
      <c r="AU8304" s="10"/>
      <c r="AV8304" s="10"/>
      <c r="AW8304" s="10"/>
      <c r="AX8304" s="10"/>
      <c r="AY8304" s="10"/>
      <c r="AZ8304" s="10"/>
      <c r="BA8304" s="10"/>
      <c r="BB8304" s="10"/>
      <c r="BC8304" s="10"/>
      <c r="BD8304" s="10"/>
      <c r="BE8304" s="10"/>
      <c r="BF8304" s="10"/>
      <c r="BG8304" s="6"/>
    </row>
    <row r="8305" spans="34:59" x14ac:dyDescent="0.25">
      <c r="AH8305" s="6"/>
      <c r="AI8305" s="6"/>
      <c r="AJ8305" s="6"/>
      <c r="AK8305" s="6"/>
      <c r="AL8305" s="6"/>
      <c r="AM8305" s="6"/>
      <c r="AN8305" s="6"/>
      <c r="AO8305" s="6"/>
      <c r="AP8305" s="6"/>
      <c r="AQ8305" s="6"/>
      <c r="AR8305" s="6"/>
      <c r="AS8305" s="6"/>
      <c r="AT8305" s="6"/>
      <c r="AU8305" s="6"/>
      <c r="AV8305" s="6"/>
      <c r="AW8305" s="6"/>
      <c r="AX8305" s="6"/>
      <c r="AY8305" s="6"/>
      <c r="AZ8305" s="6"/>
      <c r="BA8305" s="6"/>
      <c r="BB8305" s="6"/>
      <c r="BC8305" s="6"/>
      <c r="BD8305" s="6"/>
      <c r="BE8305" s="6"/>
      <c r="BF8305" s="6"/>
      <c r="BG8305" s="10"/>
    </row>
    <row r="8306" spans="34:59" x14ac:dyDescent="0.25">
      <c r="AH8306" s="10"/>
      <c r="AI8306" s="6"/>
    </row>
    <row r="8307" spans="34:59" x14ac:dyDescent="0.25">
      <c r="AH8307" s="6"/>
      <c r="AI8307" s="6"/>
      <c r="AJ8307" s="6"/>
      <c r="AK8307" s="6"/>
      <c r="AL8307" s="6"/>
      <c r="AM8307" s="6"/>
      <c r="AN8307" s="6"/>
      <c r="AO8307" s="6"/>
      <c r="AP8307" s="6"/>
      <c r="AQ8307" s="6"/>
      <c r="AR8307" s="6"/>
      <c r="AS8307" s="6"/>
      <c r="AT8307" s="6"/>
      <c r="AU8307" s="6"/>
      <c r="AV8307" s="6"/>
      <c r="AW8307" s="6"/>
      <c r="AX8307" s="6"/>
      <c r="AY8307" s="6"/>
      <c r="AZ8307" s="6"/>
      <c r="BA8307" s="6"/>
      <c r="BB8307" s="6"/>
      <c r="BC8307" s="6"/>
      <c r="BD8307" s="6"/>
      <c r="BE8307" s="6"/>
      <c r="BF8307" s="6"/>
      <c r="BG8307" s="6"/>
    </row>
    <row r="8308" spans="34:59" x14ac:dyDescent="0.25">
      <c r="AH8308" s="10"/>
      <c r="AI8308" s="6"/>
      <c r="AJ8308" s="10"/>
      <c r="AK8308" s="10"/>
      <c r="AL8308" s="10"/>
      <c r="AM8308" s="10"/>
      <c r="AN8308" s="10"/>
      <c r="AO8308" s="10"/>
      <c r="AP8308" s="10"/>
      <c r="AQ8308" s="10"/>
      <c r="AR8308" s="10"/>
      <c r="AS8308" s="10"/>
      <c r="AT8308" s="10"/>
      <c r="AU8308" s="10"/>
      <c r="AV8308" s="10"/>
      <c r="AW8308" s="10"/>
      <c r="AX8308" s="10"/>
      <c r="AY8308" s="10"/>
      <c r="AZ8308" s="10"/>
      <c r="BA8308" s="10"/>
      <c r="BB8308" s="10"/>
      <c r="BC8308" s="10"/>
      <c r="BD8308" s="10"/>
      <c r="BE8308" s="10"/>
      <c r="BF8308" s="10"/>
      <c r="BG8308" s="6"/>
    </row>
    <row r="8309" spans="34:59" x14ac:dyDescent="0.25">
      <c r="AH8309" s="6"/>
      <c r="AI8309" s="6"/>
      <c r="AJ8309" s="6"/>
      <c r="AK8309" s="6"/>
      <c r="AL8309" s="6"/>
      <c r="AM8309" s="6"/>
      <c r="AN8309" s="6"/>
      <c r="AO8309" s="6"/>
      <c r="AP8309" s="6"/>
      <c r="AQ8309" s="6"/>
      <c r="AR8309" s="6"/>
      <c r="AS8309" s="6"/>
      <c r="AT8309" s="6"/>
      <c r="AU8309" s="6"/>
      <c r="AV8309" s="6"/>
      <c r="AW8309" s="6"/>
      <c r="AX8309" s="6"/>
      <c r="AY8309" s="6"/>
      <c r="AZ8309" s="6"/>
      <c r="BA8309" s="6"/>
      <c r="BB8309" s="6"/>
      <c r="BC8309" s="6"/>
      <c r="BD8309" s="6"/>
      <c r="BE8309" s="6"/>
      <c r="BF8309" s="6"/>
      <c r="BG8309" s="10"/>
    </row>
    <row r="8310" spans="34:59" x14ac:dyDescent="0.25">
      <c r="AH8310" s="10"/>
      <c r="AI8310" s="6"/>
    </row>
    <row r="8311" spans="34:59" x14ac:dyDescent="0.25">
      <c r="AH8311" s="6"/>
      <c r="AI8311" s="6"/>
      <c r="AJ8311" s="6"/>
      <c r="AK8311" s="6"/>
      <c r="AL8311" s="6"/>
      <c r="AM8311" s="6"/>
      <c r="AN8311" s="6"/>
      <c r="AO8311" s="6"/>
      <c r="AP8311" s="6"/>
      <c r="AQ8311" s="6"/>
      <c r="AR8311" s="6"/>
      <c r="AS8311" s="6"/>
      <c r="AT8311" s="6"/>
      <c r="AU8311" s="6"/>
      <c r="AV8311" s="6"/>
      <c r="AW8311" s="6"/>
      <c r="AX8311" s="6"/>
      <c r="AY8311" s="6"/>
      <c r="AZ8311" s="6"/>
      <c r="BA8311" s="6"/>
      <c r="BB8311" s="6"/>
      <c r="BC8311" s="6"/>
      <c r="BD8311" s="6"/>
      <c r="BE8311" s="6"/>
      <c r="BF8311" s="6"/>
      <c r="BG8311" s="6"/>
    </row>
    <row r="8312" spans="34:59" x14ac:dyDescent="0.25">
      <c r="AH8312" s="10"/>
      <c r="AI8312" s="6"/>
      <c r="AJ8312" s="10"/>
      <c r="AK8312" s="10"/>
      <c r="AL8312" s="10"/>
      <c r="AM8312" s="10"/>
      <c r="AN8312" s="10"/>
      <c r="AO8312" s="10"/>
      <c r="AP8312" s="10"/>
      <c r="AQ8312" s="10"/>
      <c r="AR8312" s="10"/>
      <c r="AS8312" s="10"/>
      <c r="AT8312" s="10"/>
      <c r="AU8312" s="10"/>
      <c r="AV8312" s="10"/>
      <c r="AW8312" s="10"/>
      <c r="AX8312" s="10"/>
      <c r="AY8312" s="10"/>
      <c r="AZ8312" s="10"/>
      <c r="BA8312" s="10"/>
      <c r="BB8312" s="10"/>
      <c r="BC8312" s="10"/>
      <c r="BD8312" s="10"/>
      <c r="BE8312" s="10"/>
      <c r="BF8312" s="10"/>
      <c r="BG8312" s="6"/>
    </row>
    <row r="8313" spans="34:59" x14ac:dyDescent="0.25">
      <c r="AH8313" s="6"/>
      <c r="AI8313" s="6"/>
      <c r="AJ8313" s="6"/>
      <c r="AK8313" s="6"/>
      <c r="AL8313" s="6"/>
      <c r="AM8313" s="6"/>
      <c r="AN8313" s="6"/>
      <c r="AO8313" s="6"/>
      <c r="AP8313" s="6"/>
      <c r="AQ8313" s="6"/>
      <c r="AR8313" s="6"/>
      <c r="AS8313" s="6"/>
      <c r="AT8313" s="6"/>
      <c r="AU8313" s="6"/>
      <c r="AV8313" s="6"/>
      <c r="AW8313" s="6"/>
      <c r="AX8313" s="6"/>
      <c r="AY8313" s="6"/>
      <c r="AZ8313" s="6"/>
      <c r="BA8313" s="6"/>
      <c r="BB8313" s="6"/>
      <c r="BC8313" s="6"/>
      <c r="BD8313" s="6"/>
      <c r="BE8313" s="6"/>
      <c r="BF8313" s="6"/>
      <c r="BG8313" s="10"/>
    </row>
    <row r="8314" spans="34:59" x14ac:dyDescent="0.25">
      <c r="AH8314" s="10"/>
      <c r="AI8314" s="6"/>
    </row>
    <row r="8315" spans="34:59" x14ac:dyDescent="0.25">
      <c r="AH8315" s="6"/>
      <c r="AI8315" s="6"/>
      <c r="AJ8315" s="6"/>
      <c r="AK8315" s="6"/>
      <c r="AL8315" s="6"/>
      <c r="AM8315" s="6"/>
      <c r="AN8315" s="6"/>
      <c r="AO8315" s="6"/>
      <c r="AP8315" s="6"/>
      <c r="AQ8315" s="6"/>
      <c r="AR8315" s="6"/>
      <c r="AS8315" s="6"/>
      <c r="AT8315" s="6"/>
      <c r="AU8315" s="6"/>
      <c r="AV8315" s="6"/>
      <c r="AW8315" s="6"/>
      <c r="AX8315" s="6"/>
      <c r="AY8315" s="6"/>
      <c r="AZ8315" s="6"/>
      <c r="BA8315" s="6"/>
      <c r="BB8315" s="6"/>
      <c r="BC8315" s="6"/>
      <c r="BD8315" s="6"/>
      <c r="BE8315" s="6"/>
      <c r="BF8315" s="6"/>
      <c r="BG8315" s="6"/>
    </row>
    <row r="8316" spans="34:59" x14ac:dyDescent="0.25">
      <c r="AH8316" s="10"/>
      <c r="AI8316" s="6"/>
      <c r="AJ8316" s="10"/>
      <c r="AK8316" s="10"/>
      <c r="AL8316" s="10"/>
      <c r="AM8316" s="10"/>
      <c r="AN8316" s="10"/>
      <c r="AO8316" s="10"/>
      <c r="AP8316" s="10"/>
      <c r="AQ8316" s="10"/>
      <c r="AR8316" s="10"/>
      <c r="AS8316" s="10"/>
      <c r="AT8316" s="10"/>
      <c r="AU8316" s="10"/>
      <c r="AV8316" s="10"/>
      <c r="AW8316" s="10"/>
      <c r="AX8316" s="10"/>
      <c r="AY8316" s="10"/>
      <c r="AZ8316" s="10"/>
      <c r="BA8316" s="10"/>
      <c r="BB8316" s="10"/>
      <c r="BC8316" s="10"/>
      <c r="BD8316" s="10"/>
      <c r="BE8316" s="10"/>
      <c r="BF8316" s="10"/>
      <c r="BG8316" s="6"/>
    </row>
    <row r="8317" spans="34:59" x14ac:dyDescent="0.25">
      <c r="AH8317" s="6"/>
      <c r="AI8317" s="6"/>
      <c r="AJ8317" s="6"/>
      <c r="AK8317" s="6"/>
      <c r="AL8317" s="6"/>
      <c r="AM8317" s="6"/>
      <c r="AN8317" s="6"/>
      <c r="AO8317" s="6"/>
      <c r="AP8317" s="6"/>
      <c r="AQ8317" s="6"/>
      <c r="AR8317" s="6"/>
      <c r="AS8317" s="6"/>
      <c r="AT8317" s="6"/>
      <c r="AU8317" s="6"/>
      <c r="AV8317" s="6"/>
      <c r="AW8317" s="6"/>
      <c r="AX8317" s="6"/>
      <c r="AY8317" s="6"/>
      <c r="AZ8317" s="6"/>
      <c r="BA8317" s="6"/>
      <c r="BB8317" s="6"/>
      <c r="BC8317" s="6"/>
      <c r="BD8317" s="6"/>
      <c r="BE8317" s="6"/>
      <c r="BF8317" s="6"/>
      <c r="BG8317" s="10"/>
    </row>
    <row r="8318" spans="34:59" x14ac:dyDescent="0.25">
      <c r="AH8318" s="10"/>
      <c r="AI8318" s="6"/>
    </row>
    <row r="8319" spans="34:59" x14ac:dyDescent="0.25">
      <c r="AH8319" s="6"/>
      <c r="AI8319" s="6"/>
      <c r="AJ8319" s="6"/>
      <c r="AK8319" s="6"/>
      <c r="AL8319" s="6"/>
      <c r="AM8319" s="6"/>
      <c r="AN8319" s="6"/>
      <c r="AO8319" s="6"/>
      <c r="AP8319" s="6"/>
      <c r="AQ8319" s="6"/>
      <c r="AR8319" s="6"/>
      <c r="AS8319" s="6"/>
      <c r="AT8319" s="6"/>
      <c r="AU8319" s="6"/>
      <c r="AV8319" s="6"/>
      <c r="AW8319" s="6"/>
      <c r="AX8319" s="6"/>
      <c r="AY8319" s="6"/>
      <c r="AZ8319" s="6"/>
      <c r="BA8319" s="6"/>
      <c r="BB8319" s="6"/>
      <c r="BC8319" s="6"/>
      <c r="BD8319" s="6"/>
      <c r="BE8319" s="6"/>
      <c r="BF8319" s="6"/>
      <c r="BG8319" s="6"/>
    </row>
    <row r="8320" spans="34:59" x14ac:dyDescent="0.25">
      <c r="AH8320" s="10"/>
      <c r="AI8320" s="6"/>
      <c r="AJ8320" s="10"/>
      <c r="AK8320" s="10"/>
      <c r="AL8320" s="10"/>
      <c r="AM8320" s="10"/>
      <c r="AN8320" s="10"/>
      <c r="AO8320" s="10"/>
      <c r="AP8320" s="10"/>
      <c r="AQ8320" s="10"/>
      <c r="AR8320" s="10"/>
      <c r="AS8320" s="10"/>
      <c r="AT8320" s="10"/>
      <c r="AU8320" s="10"/>
      <c r="AV8320" s="10"/>
      <c r="AW8320" s="10"/>
      <c r="AX8320" s="10"/>
      <c r="AY8320" s="10"/>
      <c r="AZ8320" s="10"/>
      <c r="BA8320" s="10"/>
      <c r="BB8320" s="10"/>
      <c r="BC8320" s="10"/>
      <c r="BD8320" s="10"/>
      <c r="BE8320" s="10"/>
      <c r="BF8320" s="10"/>
      <c r="BG8320" s="6"/>
    </row>
    <row r="8321" spans="34:59" x14ac:dyDescent="0.25">
      <c r="AH8321" s="6"/>
      <c r="AI8321" s="6"/>
      <c r="AJ8321" s="6"/>
      <c r="AK8321" s="6"/>
      <c r="AL8321" s="6"/>
      <c r="AM8321" s="6"/>
      <c r="AN8321" s="6"/>
      <c r="AO8321" s="6"/>
      <c r="AP8321" s="6"/>
      <c r="AQ8321" s="6"/>
      <c r="AR8321" s="6"/>
      <c r="AS8321" s="6"/>
      <c r="AT8321" s="6"/>
      <c r="AU8321" s="6"/>
      <c r="AV8321" s="6"/>
      <c r="AW8321" s="6"/>
      <c r="AX8321" s="6"/>
      <c r="AY8321" s="6"/>
      <c r="AZ8321" s="6"/>
      <c r="BA8321" s="6"/>
      <c r="BB8321" s="6"/>
      <c r="BC8321" s="6"/>
      <c r="BD8321" s="6"/>
      <c r="BE8321" s="6"/>
      <c r="BF8321" s="6"/>
      <c r="BG8321" s="10"/>
    </row>
    <row r="8322" spans="34:59" x14ac:dyDescent="0.25">
      <c r="AH8322" s="10"/>
      <c r="AI8322" s="6"/>
    </row>
    <row r="8323" spans="34:59" x14ac:dyDescent="0.25">
      <c r="AH8323" s="6"/>
      <c r="AI8323" s="6"/>
      <c r="AJ8323" s="6"/>
      <c r="AK8323" s="6"/>
      <c r="AL8323" s="6"/>
      <c r="AM8323" s="6"/>
      <c r="AN8323" s="6"/>
      <c r="AO8323" s="6"/>
      <c r="AP8323" s="6"/>
      <c r="AQ8323" s="6"/>
      <c r="AR8323" s="6"/>
      <c r="AS8323" s="6"/>
      <c r="AT8323" s="6"/>
      <c r="AU8323" s="6"/>
      <c r="AV8323" s="6"/>
      <c r="AW8323" s="6"/>
      <c r="AX8323" s="6"/>
      <c r="AY8323" s="6"/>
      <c r="AZ8323" s="6"/>
      <c r="BA8323" s="6"/>
      <c r="BB8323" s="6"/>
      <c r="BC8323" s="6"/>
      <c r="BD8323" s="6"/>
      <c r="BE8323" s="6"/>
      <c r="BF8323" s="6"/>
      <c r="BG8323" s="6"/>
    </row>
    <row r="8324" spans="34:59" x14ac:dyDescent="0.25">
      <c r="AH8324" s="10"/>
      <c r="AI8324" s="6"/>
      <c r="AJ8324" s="10"/>
      <c r="AK8324" s="10"/>
      <c r="AL8324" s="10"/>
      <c r="AM8324" s="10"/>
      <c r="AN8324" s="10"/>
      <c r="AO8324" s="10"/>
      <c r="AP8324" s="10"/>
      <c r="AQ8324" s="10"/>
      <c r="AR8324" s="10"/>
      <c r="AS8324" s="10"/>
      <c r="AT8324" s="10"/>
      <c r="AU8324" s="10"/>
      <c r="AV8324" s="10"/>
      <c r="AW8324" s="10"/>
      <c r="AX8324" s="10"/>
      <c r="AY8324" s="10"/>
      <c r="AZ8324" s="10"/>
      <c r="BA8324" s="10"/>
      <c r="BB8324" s="10"/>
      <c r="BC8324" s="10"/>
      <c r="BD8324" s="10"/>
      <c r="BE8324" s="10"/>
      <c r="BF8324" s="10"/>
      <c r="BG8324" s="6"/>
    </row>
    <row r="8325" spans="34:59" x14ac:dyDescent="0.25">
      <c r="AH8325" s="6"/>
      <c r="AI8325" s="6"/>
      <c r="AJ8325" s="6"/>
      <c r="AK8325" s="6"/>
      <c r="AL8325" s="6"/>
      <c r="AM8325" s="6"/>
      <c r="AN8325" s="6"/>
      <c r="AO8325" s="6"/>
      <c r="AP8325" s="6"/>
      <c r="AQ8325" s="6"/>
      <c r="AR8325" s="6"/>
      <c r="AS8325" s="6"/>
      <c r="AT8325" s="6"/>
      <c r="AU8325" s="6"/>
      <c r="AV8325" s="6"/>
      <c r="AW8325" s="6"/>
      <c r="AX8325" s="6"/>
      <c r="AY8325" s="6"/>
      <c r="AZ8325" s="6"/>
      <c r="BA8325" s="6"/>
      <c r="BB8325" s="6"/>
      <c r="BC8325" s="6"/>
      <c r="BD8325" s="6"/>
      <c r="BE8325" s="6"/>
      <c r="BF8325" s="6"/>
      <c r="BG8325" s="10"/>
    </row>
    <row r="8326" spans="34:59" x14ac:dyDescent="0.25">
      <c r="AH8326" s="10"/>
      <c r="AI8326" s="6"/>
    </row>
    <row r="8327" spans="34:59" x14ac:dyDescent="0.25">
      <c r="AH8327" s="6"/>
      <c r="AI8327" s="6"/>
      <c r="AJ8327" s="6"/>
      <c r="AK8327" s="6"/>
      <c r="AL8327" s="6"/>
      <c r="AM8327" s="6"/>
      <c r="AN8327" s="6"/>
      <c r="AO8327" s="6"/>
      <c r="AP8327" s="6"/>
      <c r="AQ8327" s="6"/>
      <c r="AR8327" s="6"/>
      <c r="AS8327" s="6"/>
      <c r="AT8327" s="6"/>
      <c r="AU8327" s="6"/>
      <c r="AV8327" s="6"/>
      <c r="AW8327" s="6"/>
      <c r="AX8327" s="6"/>
      <c r="AY8327" s="6"/>
      <c r="AZ8327" s="6"/>
      <c r="BA8327" s="6"/>
      <c r="BB8327" s="6"/>
      <c r="BC8327" s="6"/>
      <c r="BD8327" s="6"/>
      <c r="BE8327" s="6"/>
      <c r="BF8327" s="6"/>
      <c r="BG8327" s="6"/>
    </row>
    <row r="8328" spans="34:59" x14ac:dyDescent="0.25">
      <c r="AH8328" s="10"/>
      <c r="AI8328" s="6"/>
      <c r="AJ8328" s="10"/>
      <c r="AK8328" s="10"/>
      <c r="AL8328" s="10"/>
      <c r="AM8328" s="10"/>
      <c r="AN8328" s="10"/>
      <c r="AO8328" s="10"/>
      <c r="AP8328" s="10"/>
      <c r="AQ8328" s="10"/>
      <c r="AR8328" s="10"/>
      <c r="AS8328" s="10"/>
      <c r="AT8328" s="10"/>
      <c r="AU8328" s="10"/>
      <c r="AV8328" s="10"/>
      <c r="AW8328" s="10"/>
      <c r="AX8328" s="10"/>
      <c r="AY8328" s="10"/>
      <c r="AZ8328" s="10"/>
      <c r="BA8328" s="10"/>
      <c r="BB8328" s="10"/>
      <c r="BC8328" s="10"/>
      <c r="BD8328" s="10"/>
      <c r="BE8328" s="10"/>
      <c r="BF8328" s="10"/>
      <c r="BG8328" s="6"/>
    </row>
    <row r="8329" spans="34:59" x14ac:dyDescent="0.25">
      <c r="AH8329" s="6"/>
      <c r="AI8329" s="6"/>
      <c r="AJ8329" s="6"/>
      <c r="AK8329" s="6"/>
      <c r="AL8329" s="6"/>
      <c r="AM8329" s="6"/>
      <c r="AN8329" s="6"/>
      <c r="AO8329" s="6"/>
      <c r="AP8329" s="6"/>
      <c r="AQ8329" s="6"/>
      <c r="AR8329" s="6"/>
      <c r="AS8329" s="6"/>
      <c r="AT8329" s="6"/>
      <c r="AU8329" s="6"/>
      <c r="AV8329" s="6"/>
      <c r="AW8329" s="6"/>
      <c r="AX8329" s="6"/>
      <c r="AY8329" s="6"/>
      <c r="AZ8329" s="6"/>
      <c r="BA8329" s="6"/>
      <c r="BB8329" s="6"/>
      <c r="BC8329" s="6"/>
      <c r="BD8329" s="6"/>
      <c r="BE8329" s="6"/>
      <c r="BF8329" s="6"/>
      <c r="BG8329" s="10"/>
    </row>
    <row r="8330" spans="34:59" x14ac:dyDescent="0.25">
      <c r="AH8330" s="10"/>
      <c r="AI8330" s="6"/>
    </row>
    <row r="8331" spans="34:59" x14ac:dyDescent="0.25">
      <c r="AH8331" s="6"/>
      <c r="AI8331" s="6"/>
      <c r="AJ8331" s="6"/>
      <c r="AK8331" s="6"/>
      <c r="AL8331" s="6"/>
      <c r="AM8331" s="6"/>
      <c r="AN8331" s="6"/>
      <c r="AO8331" s="6"/>
      <c r="AP8331" s="6"/>
      <c r="AQ8331" s="6"/>
      <c r="AR8331" s="6"/>
      <c r="AS8331" s="6"/>
      <c r="AT8331" s="6"/>
      <c r="AU8331" s="6"/>
      <c r="AV8331" s="6"/>
      <c r="AW8331" s="6"/>
      <c r="AX8331" s="6"/>
      <c r="AY8331" s="6"/>
      <c r="AZ8331" s="6"/>
      <c r="BA8331" s="6"/>
      <c r="BB8331" s="6"/>
      <c r="BC8331" s="6"/>
      <c r="BD8331" s="6"/>
      <c r="BE8331" s="6"/>
      <c r="BF8331" s="6"/>
      <c r="BG8331" s="6"/>
    </row>
    <row r="8332" spans="34:59" x14ac:dyDescent="0.25">
      <c r="AH8332" s="10"/>
      <c r="AI8332" s="6"/>
      <c r="AJ8332" s="10"/>
      <c r="AK8332" s="10"/>
      <c r="AL8332" s="10"/>
      <c r="AM8332" s="10"/>
      <c r="AN8332" s="10"/>
      <c r="AO8332" s="10"/>
      <c r="AP8332" s="10"/>
      <c r="AQ8332" s="10"/>
      <c r="AR8332" s="10"/>
      <c r="AS8332" s="10"/>
      <c r="AT8332" s="10"/>
      <c r="AU8332" s="10"/>
      <c r="AV8332" s="10"/>
      <c r="AW8332" s="10"/>
      <c r="AX8332" s="10"/>
      <c r="AY8332" s="10"/>
      <c r="AZ8332" s="10"/>
      <c r="BA8332" s="10"/>
      <c r="BB8332" s="10"/>
      <c r="BC8332" s="10"/>
      <c r="BD8332" s="10"/>
      <c r="BE8332" s="10"/>
      <c r="BF8332" s="10"/>
      <c r="BG8332" s="6"/>
    </row>
    <row r="8333" spans="34:59" x14ac:dyDescent="0.25">
      <c r="AH8333" s="6"/>
      <c r="AI8333" s="6"/>
      <c r="AJ8333" s="6"/>
      <c r="AK8333" s="6"/>
      <c r="AL8333" s="6"/>
      <c r="AM8333" s="6"/>
      <c r="AN8333" s="6"/>
      <c r="AO8333" s="6"/>
      <c r="AP8333" s="6"/>
      <c r="AQ8333" s="6"/>
      <c r="AR8333" s="6"/>
      <c r="AS8333" s="6"/>
      <c r="AT8333" s="6"/>
      <c r="AU8333" s="6"/>
      <c r="AV8333" s="6"/>
      <c r="AW8333" s="6"/>
      <c r="AX8333" s="6"/>
      <c r="AY8333" s="6"/>
      <c r="AZ8333" s="6"/>
      <c r="BA8333" s="6"/>
      <c r="BB8333" s="6"/>
      <c r="BC8333" s="6"/>
      <c r="BD8333" s="6"/>
      <c r="BE8333" s="6"/>
      <c r="BF8333" s="6"/>
      <c r="BG8333" s="10"/>
    </row>
    <row r="8334" spans="34:59" x14ac:dyDescent="0.25">
      <c r="AH8334" s="10"/>
      <c r="AI8334" s="6"/>
    </row>
    <row r="8335" spans="34:59" x14ac:dyDescent="0.25">
      <c r="AH8335" s="6"/>
      <c r="AI8335" s="6"/>
      <c r="AJ8335" s="6"/>
      <c r="AK8335" s="6"/>
      <c r="AL8335" s="6"/>
      <c r="AM8335" s="6"/>
      <c r="AN8335" s="6"/>
      <c r="AO8335" s="6"/>
      <c r="AP8335" s="6"/>
      <c r="AQ8335" s="6"/>
      <c r="AR8335" s="6"/>
      <c r="AS8335" s="6"/>
      <c r="AT8335" s="6"/>
      <c r="AU8335" s="6"/>
      <c r="AV8335" s="6"/>
      <c r="AW8335" s="6"/>
      <c r="AX8335" s="6"/>
      <c r="AY8335" s="6"/>
      <c r="AZ8335" s="6"/>
      <c r="BA8335" s="6"/>
      <c r="BB8335" s="6"/>
      <c r="BC8335" s="6"/>
      <c r="BD8335" s="6"/>
      <c r="BE8335" s="6"/>
      <c r="BF8335" s="6"/>
      <c r="BG8335" s="6"/>
    </row>
    <row r="8336" spans="34:59" x14ac:dyDescent="0.25">
      <c r="AH8336" s="10"/>
      <c r="AI8336" s="6"/>
      <c r="AJ8336" s="10"/>
      <c r="AK8336" s="10"/>
      <c r="AL8336" s="10"/>
      <c r="AM8336" s="10"/>
      <c r="AN8336" s="10"/>
      <c r="AO8336" s="10"/>
      <c r="AP8336" s="10"/>
      <c r="AQ8336" s="10"/>
      <c r="AR8336" s="10"/>
      <c r="AS8336" s="10"/>
      <c r="AT8336" s="10"/>
      <c r="AU8336" s="10"/>
      <c r="AV8336" s="10"/>
      <c r="AW8336" s="10"/>
      <c r="AX8336" s="10"/>
      <c r="AY8336" s="10"/>
      <c r="AZ8336" s="10"/>
      <c r="BA8336" s="10"/>
      <c r="BB8336" s="10"/>
      <c r="BC8336" s="10"/>
      <c r="BD8336" s="10"/>
      <c r="BE8336" s="10"/>
      <c r="BF8336" s="10"/>
      <c r="BG8336" s="6"/>
    </row>
    <row r="8337" spans="34:59" x14ac:dyDescent="0.25">
      <c r="AH8337" s="6"/>
      <c r="AI8337" s="6"/>
      <c r="AJ8337" s="6"/>
      <c r="AK8337" s="6"/>
      <c r="AL8337" s="6"/>
      <c r="AM8337" s="6"/>
      <c r="AN8337" s="6"/>
      <c r="AO8337" s="6"/>
      <c r="AP8337" s="6"/>
      <c r="AQ8337" s="6"/>
      <c r="AR8337" s="6"/>
      <c r="AS8337" s="6"/>
      <c r="AT8337" s="6"/>
      <c r="AU8337" s="6"/>
      <c r="AV8337" s="6"/>
      <c r="AW8337" s="6"/>
      <c r="AX8337" s="6"/>
      <c r="AY8337" s="6"/>
      <c r="AZ8337" s="6"/>
      <c r="BA8337" s="6"/>
      <c r="BB8337" s="6"/>
      <c r="BC8337" s="6"/>
      <c r="BD8337" s="6"/>
      <c r="BE8337" s="6"/>
      <c r="BF8337" s="6"/>
      <c r="BG8337" s="10"/>
    </row>
    <row r="8338" spans="34:59" x14ac:dyDescent="0.25">
      <c r="AH8338" s="10"/>
      <c r="AI8338" s="6"/>
    </row>
    <row r="8339" spans="34:59" x14ac:dyDescent="0.25">
      <c r="AH8339" s="6"/>
      <c r="AI8339" s="6"/>
      <c r="AJ8339" s="6"/>
      <c r="AK8339" s="6"/>
      <c r="AL8339" s="6"/>
      <c r="AM8339" s="6"/>
      <c r="AN8339" s="6"/>
      <c r="AO8339" s="6"/>
      <c r="AP8339" s="6"/>
      <c r="AQ8339" s="6"/>
      <c r="AR8339" s="6"/>
      <c r="AS8339" s="6"/>
      <c r="AT8339" s="6"/>
      <c r="AU8339" s="6"/>
      <c r="AV8339" s="6"/>
      <c r="AW8339" s="6"/>
      <c r="AX8339" s="6"/>
      <c r="AY8339" s="6"/>
      <c r="AZ8339" s="6"/>
      <c r="BA8339" s="6"/>
      <c r="BB8339" s="6"/>
      <c r="BC8339" s="6"/>
      <c r="BD8339" s="6"/>
      <c r="BE8339" s="6"/>
      <c r="BF8339" s="6"/>
      <c r="BG8339" s="6"/>
    </row>
    <row r="8340" spans="34:59" x14ac:dyDescent="0.25">
      <c r="AH8340" s="10"/>
      <c r="AI8340" s="6"/>
      <c r="AJ8340" s="10"/>
      <c r="AK8340" s="10"/>
      <c r="AL8340" s="10"/>
      <c r="AM8340" s="10"/>
      <c r="AN8340" s="10"/>
      <c r="AO8340" s="10"/>
      <c r="AP8340" s="10"/>
      <c r="AQ8340" s="10"/>
      <c r="AR8340" s="10"/>
      <c r="AS8340" s="10"/>
      <c r="AT8340" s="10"/>
      <c r="AU8340" s="10"/>
      <c r="AV8340" s="10"/>
      <c r="AW8340" s="10"/>
      <c r="AX8340" s="10"/>
      <c r="AY8340" s="10"/>
      <c r="AZ8340" s="10"/>
      <c r="BA8340" s="10"/>
      <c r="BB8340" s="10"/>
      <c r="BC8340" s="10"/>
      <c r="BD8340" s="10"/>
      <c r="BE8340" s="10"/>
      <c r="BF8340" s="10"/>
      <c r="BG8340" s="6"/>
    </row>
    <row r="8341" spans="34:59" x14ac:dyDescent="0.25">
      <c r="AH8341" s="6"/>
      <c r="AI8341" s="6"/>
      <c r="AJ8341" s="6"/>
      <c r="AK8341" s="6"/>
      <c r="AL8341" s="6"/>
      <c r="AM8341" s="6"/>
      <c r="AN8341" s="6"/>
      <c r="AO8341" s="6"/>
      <c r="AP8341" s="6"/>
      <c r="AQ8341" s="6"/>
      <c r="AR8341" s="6"/>
      <c r="AS8341" s="6"/>
      <c r="AT8341" s="6"/>
      <c r="AU8341" s="6"/>
      <c r="AV8341" s="6"/>
      <c r="AW8341" s="6"/>
      <c r="AX8341" s="6"/>
      <c r="AY8341" s="6"/>
      <c r="AZ8341" s="6"/>
      <c r="BA8341" s="6"/>
      <c r="BB8341" s="6"/>
      <c r="BC8341" s="6"/>
      <c r="BD8341" s="6"/>
      <c r="BE8341" s="6"/>
      <c r="BF8341" s="6"/>
      <c r="BG8341" s="10"/>
    </row>
    <row r="8342" spans="34:59" x14ac:dyDescent="0.25">
      <c r="AH8342" s="10"/>
      <c r="AI8342" s="6"/>
    </row>
    <row r="8343" spans="34:59" x14ac:dyDescent="0.25">
      <c r="AH8343" s="6"/>
      <c r="AI8343" s="6"/>
      <c r="AJ8343" s="6"/>
      <c r="AK8343" s="6"/>
      <c r="AL8343" s="6"/>
      <c r="AM8343" s="6"/>
      <c r="AN8343" s="6"/>
      <c r="AO8343" s="6"/>
      <c r="AP8343" s="6"/>
      <c r="AQ8343" s="6"/>
      <c r="AR8343" s="6"/>
      <c r="AS8343" s="6"/>
      <c r="AT8343" s="6"/>
      <c r="AU8343" s="6"/>
      <c r="AV8343" s="6"/>
      <c r="AW8343" s="6"/>
      <c r="AX8343" s="6"/>
      <c r="AY8343" s="6"/>
      <c r="AZ8343" s="6"/>
      <c r="BA8343" s="6"/>
      <c r="BB8343" s="6"/>
      <c r="BC8343" s="6"/>
      <c r="BD8343" s="6"/>
      <c r="BE8343" s="6"/>
      <c r="BF8343" s="6"/>
      <c r="BG8343" s="6"/>
    </row>
    <row r="8344" spans="34:59" x14ac:dyDescent="0.25">
      <c r="AH8344" s="10"/>
      <c r="AI8344" s="6"/>
      <c r="AJ8344" s="10"/>
      <c r="AK8344" s="10"/>
      <c r="AL8344" s="10"/>
      <c r="AM8344" s="10"/>
      <c r="AN8344" s="10"/>
      <c r="AO8344" s="10"/>
      <c r="AP8344" s="10"/>
      <c r="AQ8344" s="10"/>
      <c r="AR8344" s="10"/>
      <c r="AS8344" s="10"/>
      <c r="AT8344" s="10"/>
      <c r="AU8344" s="10"/>
      <c r="AV8344" s="10"/>
      <c r="AW8344" s="10"/>
      <c r="AX8344" s="10"/>
      <c r="AY8344" s="10"/>
      <c r="AZ8344" s="10"/>
      <c r="BA8344" s="10"/>
      <c r="BB8344" s="10"/>
      <c r="BC8344" s="10"/>
      <c r="BD8344" s="10"/>
      <c r="BE8344" s="10"/>
      <c r="BF8344" s="10"/>
      <c r="BG8344" s="6"/>
    </row>
    <row r="8345" spans="34:59" x14ac:dyDescent="0.25">
      <c r="AH8345" s="6"/>
      <c r="AI8345" s="6"/>
      <c r="AJ8345" s="6"/>
      <c r="AK8345" s="6"/>
      <c r="AL8345" s="6"/>
      <c r="AM8345" s="6"/>
      <c r="AN8345" s="6"/>
      <c r="AO8345" s="6"/>
      <c r="AP8345" s="6"/>
      <c r="AQ8345" s="6"/>
      <c r="AR8345" s="6"/>
      <c r="AS8345" s="6"/>
      <c r="AT8345" s="6"/>
      <c r="AU8345" s="6"/>
      <c r="AV8345" s="6"/>
      <c r="AW8345" s="6"/>
      <c r="AX8345" s="6"/>
      <c r="AY8345" s="6"/>
      <c r="AZ8345" s="6"/>
      <c r="BA8345" s="6"/>
      <c r="BB8345" s="6"/>
      <c r="BC8345" s="6"/>
      <c r="BD8345" s="6"/>
      <c r="BE8345" s="6"/>
      <c r="BF8345" s="6"/>
      <c r="BG8345" s="10"/>
    </row>
    <row r="8346" spans="34:59" x14ac:dyDescent="0.25">
      <c r="AH8346" s="10"/>
      <c r="AI8346" s="6"/>
    </row>
    <row r="8347" spans="34:59" x14ac:dyDescent="0.25">
      <c r="AH8347" s="6"/>
      <c r="AI8347" s="6"/>
      <c r="AJ8347" s="6"/>
      <c r="AK8347" s="6"/>
      <c r="AL8347" s="6"/>
      <c r="AM8347" s="6"/>
      <c r="AN8347" s="6"/>
      <c r="AO8347" s="6"/>
      <c r="AP8347" s="6"/>
      <c r="AQ8347" s="6"/>
      <c r="AR8347" s="6"/>
      <c r="AS8347" s="6"/>
      <c r="AT8347" s="6"/>
      <c r="AU8347" s="6"/>
      <c r="AV8347" s="6"/>
      <c r="AW8347" s="6"/>
      <c r="AX8347" s="6"/>
      <c r="AY8347" s="6"/>
      <c r="AZ8347" s="6"/>
      <c r="BA8347" s="6"/>
      <c r="BB8347" s="6"/>
      <c r="BC8347" s="6"/>
      <c r="BD8347" s="6"/>
      <c r="BE8347" s="6"/>
      <c r="BF8347" s="6"/>
      <c r="BG8347" s="6"/>
    </row>
    <row r="8348" spans="34:59" x14ac:dyDescent="0.25">
      <c r="AH8348" s="10"/>
      <c r="AI8348" s="6"/>
      <c r="AJ8348" s="10"/>
      <c r="AK8348" s="10"/>
      <c r="AL8348" s="10"/>
      <c r="AM8348" s="10"/>
      <c r="AN8348" s="10"/>
      <c r="AO8348" s="10"/>
      <c r="AP8348" s="10"/>
      <c r="AQ8348" s="10"/>
      <c r="AR8348" s="10"/>
      <c r="AS8348" s="10"/>
      <c r="AT8348" s="10"/>
      <c r="AU8348" s="10"/>
      <c r="AV8348" s="10"/>
      <c r="AW8348" s="10"/>
      <c r="AX8348" s="10"/>
      <c r="AY8348" s="10"/>
      <c r="AZ8348" s="10"/>
      <c r="BA8348" s="10"/>
      <c r="BB8348" s="10"/>
      <c r="BC8348" s="10"/>
      <c r="BD8348" s="10"/>
      <c r="BE8348" s="10"/>
      <c r="BF8348" s="10"/>
      <c r="BG8348" s="6"/>
    </row>
    <row r="8349" spans="34:59" x14ac:dyDescent="0.25">
      <c r="AH8349" s="6"/>
      <c r="AI8349" s="6"/>
      <c r="AJ8349" s="6"/>
      <c r="AK8349" s="6"/>
      <c r="AL8349" s="6"/>
      <c r="AM8349" s="6"/>
      <c r="AN8349" s="6"/>
      <c r="AO8349" s="6"/>
      <c r="AP8349" s="6"/>
      <c r="AQ8349" s="6"/>
      <c r="AR8349" s="6"/>
      <c r="AS8349" s="6"/>
      <c r="AT8349" s="6"/>
      <c r="AU8349" s="6"/>
      <c r="AV8349" s="6"/>
      <c r="AW8349" s="6"/>
      <c r="AX8349" s="6"/>
      <c r="AY8349" s="6"/>
      <c r="AZ8349" s="6"/>
      <c r="BA8349" s="6"/>
      <c r="BB8349" s="6"/>
      <c r="BC8349" s="6"/>
      <c r="BD8349" s="6"/>
      <c r="BE8349" s="6"/>
      <c r="BF8349" s="6"/>
      <c r="BG8349" s="10"/>
    </row>
    <row r="8350" spans="34:59" x14ac:dyDescent="0.25">
      <c r="AH8350" s="10"/>
      <c r="AI8350" s="6"/>
    </row>
    <row r="8351" spans="34:59" x14ac:dyDescent="0.25">
      <c r="AH8351" s="6"/>
      <c r="AI8351" s="6"/>
      <c r="AJ8351" s="6"/>
      <c r="AK8351" s="6"/>
      <c r="AL8351" s="6"/>
      <c r="AM8351" s="6"/>
      <c r="AN8351" s="6"/>
      <c r="AO8351" s="6"/>
      <c r="AP8351" s="6"/>
      <c r="AQ8351" s="6"/>
      <c r="AR8351" s="6"/>
      <c r="AS8351" s="6"/>
      <c r="AT8351" s="6"/>
      <c r="AU8351" s="6"/>
      <c r="AV8351" s="6"/>
      <c r="AW8351" s="6"/>
      <c r="AX8351" s="6"/>
      <c r="AY8351" s="6"/>
      <c r="AZ8351" s="6"/>
      <c r="BA8351" s="6"/>
      <c r="BB8351" s="6"/>
      <c r="BC8351" s="6"/>
      <c r="BD8351" s="6"/>
      <c r="BE8351" s="6"/>
      <c r="BF8351" s="6"/>
      <c r="BG8351" s="6"/>
    </row>
    <row r="8352" spans="34:59" x14ac:dyDescent="0.25">
      <c r="AH8352" s="10"/>
      <c r="AI8352" s="6"/>
      <c r="AJ8352" s="10"/>
      <c r="AK8352" s="10"/>
      <c r="AL8352" s="10"/>
      <c r="AM8352" s="10"/>
      <c r="AN8352" s="10"/>
      <c r="AO8352" s="10"/>
      <c r="AP8352" s="10"/>
      <c r="AQ8352" s="10"/>
      <c r="AR8352" s="10"/>
      <c r="AS8352" s="10"/>
      <c r="AT8352" s="10"/>
      <c r="AU8352" s="10"/>
      <c r="AV8352" s="10"/>
      <c r="AW8352" s="10"/>
      <c r="AX8352" s="10"/>
      <c r="AY8352" s="10"/>
      <c r="AZ8352" s="10"/>
      <c r="BA8352" s="10"/>
      <c r="BB8352" s="10"/>
      <c r="BC8352" s="10"/>
      <c r="BD8352" s="10"/>
      <c r="BE8352" s="10"/>
      <c r="BF8352" s="10"/>
      <c r="BG8352" s="6"/>
    </row>
    <row r="8353" spans="34:59" x14ac:dyDescent="0.25">
      <c r="AH8353" s="6"/>
      <c r="AI8353" s="6"/>
      <c r="AJ8353" s="6"/>
      <c r="AK8353" s="6"/>
      <c r="AL8353" s="6"/>
      <c r="AM8353" s="6"/>
      <c r="AN8353" s="6"/>
      <c r="AO8353" s="6"/>
      <c r="AP8353" s="6"/>
      <c r="AQ8353" s="6"/>
      <c r="AR8353" s="6"/>
      <c r="AS8353" s="6"/>
      <c r="AT8353" s="6"/>
      <c r="AU8353" s="6"/>
      <c r="AV8353" s="6"/>
      <c r="AW8353" s="6"/>
      <c r="AX8353" s="6"/>
      <c r="AY8353" s="6"/>
      <c r="AZ8353" s="6"/>
      <c r="BA8353" s="6"/>
      <c r="BB8353" s="6"/>
      <c r="BC8353" s="6"/>
      <c r="BD8353" s="6"/>
      <c r="BE8353" s="6"/>
      <c r="BF8353" s="6"/>
      <c r="BG8353" s="10"/>
    </row>
    <row r="8354" spans="34:59" x14ac:dyDescent="0.25">
      <c r="AH8354" s="10"/>
      <c r="AI8354" s="6"/>
    </row>
    <row r="8355" spans="34:59" x14ac:dyDescent="0.25">
      <c r="AH8355" s="6"/>
      <c r="AI8355" s="6"/>
      <c r="AJ8355" s="6"/>
      <c r="AK8355" s="6"/>
      <c r="AL8355" s="6"/>
      <c r="AM8355" s="6"/>
      <c r="AN8355" s="6"/>
      <c r="AO8355" s="6"/>
      <c r="AP8355" s="6"/>
      <c r="AQ8355" s="6"/>
      <c r="AR8355" s="6"/>
      <c r="AS8355" s="6"/>
      <c r="AT8355" s="6"/>
      <c r="AU8355" s="6"/>
      <c r="AV8355" s="6"/>
      <c r="AW8355" s="6"/>
      <c r="AX8355" s="6"/>
      <c r="AY8355" s="6"/>
      <c r="AZ8355" s="6"/>
      <c r="BA8355" s="6"/>
      <c r="BB8355" s="6"/>
      <c r="BC8355" s="6"/>
      <c r="BD8355" s="6"/>
      <c r="BE8355" s="6"/>
      <c r="BF8355" s="6"/>
      <c r="BG8355" s="6"/>
    </row>
    <row r="8356" spans="34:59" x14ac:dyDescent="0.25">
      <c r="AH8356" s="10"/>
      <c r="AI8356" s="6"/>
      <c r="AJ8356" s="10"/>
      <c r="AK8356" s="10"/>
      <c r="AL8356" s="10"/>
      <c r="AM8356" s="10"/>
      <c r="AN8356" s="10"/>
      <c r="AO8356" s="10"/>
      <c r="AP8356" s="10"/>
      <c r="AQ8356" s="10"/>
      <c r="AR8356" s="10"/>
      <c r="AS8356" s="10"/>
      <c r="AT8356" s="10"/>
      <c r="AU8356" s="10"/>
      <c r="AV8356" s="10"/>
      <c r="AW8356" s="10"/>
      <c r="AX8356" s="10"/>
      <c r="AY8356" s="10"/>
      <c r="AZ8356" s="10"/>
      <c r="BA8356" s="10"/>
      <c r="BB8356" s="10"/>
      <c r="BC8356" s="10"/>
      <c r="BD8356" s="10"/>
      <c r="BE8356" s="10"/>
      <c r="BF8356" s="10"/>
      <c r="BG8356" s="6"/>
    </row>
    <row r="8357" spans="34:59" x14ac:dyDescent="0.25">
      <c r="AH8357" s="6"/>
      <c r="AI8357" s="6"/>
      <c r="AJ8357" s="6"/>
      <c r="AK8357" s="6"/>
      <c r="AL8357" s="6"/>
      <c r="AM8357" s="6"/>
      <c r="AN8357" s="6"/>
      <c r="AO8357" s="6"/>
      <c r="AP8357" s="6"/>
      <c r="AQ8357" s="6"/>
      <c r="AR8357" s="6"/>
      <c r="AS8357" s="6"/>
      <c r="AT8357" s="6"/>
      <c r="AU8357" s="6"/>
      <c r="AV8357" s="6"/>
      <c r="AW8357" s="6"/>
      <c r="AX8357" s="6"/>
      <c r="AY8357" s="6"/>
      <c r="AZ8357" s="6"/>
      <c r="BA8357" s="6"/>
      <c r="BB8357" s="6"/>
      <c r="BC8357" s="6"/>
      <c r="BD8357" s="6"/>
      <c r="BE8357" s="6"/>
      <c r="BF8357" s="6"/>
      <c r="BG8357" s="10"/>
    </row>
    <row r="8358" spans="34:59" x14ac:dyDescent="0.25">
      <c r="AH8358" s="10"/>
      <c r="AI8358" s="6"/>
    </row>
    <row r="8359" spans="34:59" x14ac:dyDescent="0.25">
      <c r="AH8359" s="6"/>
      <c r="AI8359" s="6"/>
      <c r="AJ8359" s="6"/>
      <c r="AK8359" s="6"/>
      <c r="AL8359" s="6"/>
      <c r="AM8359" s="6"/>
      <c r="AN8359" s="6"/>
      <c r="AO8359" s="6"/>
      <c r="AP8359" s="6"/>
      <c r="AQ8359" s="6"/>
      <c r="AR8359" s="6"/>
      <c r="AS8359" s="6"/>
      <c r="AT8359" s="6"/>
      <c r="AU8359" s="6"/>
      <c r="AV8359" s="6"/>
      <c r="AW8359" s="6"/>
      <c r="AX8359" s="6"/>
      <c r="AY8359" s="6"/>
      <c r="AZ8359" s="6"/>
      <c r="BA8359" s="6"/>
      <c r="BB8359" s="6"/>
      <c r="BC8359" s="6"/>
      <c r="BD8359" s="6"/>
      <c r="BE8359" s="6"/>
      <c r="BF8359" s="6"/>
      <c r="BG8359" s="6"/>
    </row>
    <row r="8360" spans="34:59" x14ac:dyDescent="0.25">
      <c r="AH8360" s="10"/>
      <c r="AI8360" s="6"/>
      <c r="AJ8360" s="10"/>
      <c r="AK8360" s="10"/>
      <c r="AL8360" s="10"/>
      <c r="AM8360" s="10"/>
      <c r="AN8360" s="10"/>
      <c r="AO8360" s="10"/>
      <c r="AP8360" s="10"/>
      <c r="AQ8360" s="10"/>
      <c r="AR8360" s="10"/>
      <c r="AS8360" s="10"/>
      <c r="AT8360" s="10"/>
      <c r="AU8360" s="10"/>
      <c r="AV8360" s="10"/>
      <c r="AW8360" s="10"/>
      <c r="AX8360" s="10"/>
      <c r="AY8360" s="10"/>
      <c r="AZ8360" s="10"/>
      <c r="BA8360" s="10"/>
      <c r="BB8360" s="10"/>
      <c r="BC8360" s="10"/>
      <c r="BD8360" s="10"/>
      <c r="BE8360" s="10"/>
      <c r="BF8360" s="10"/>
      <c r="BG8360" s="6"/>
    </row>
    <row r="8361" spans="34:59" x14ac:dyDescent="0.25">
      <c r="AH8361" s="6"/>
      <c r="AI8361" s="6"/>
      <c r="AJ8361" s="6"/>
      <c r="AK8361" s="6"/>
      <c r="AL8361" s="6"/>
      <c r="AM8361" s="6"/>
      <c r="AN8361" s="6"/>
      <c r="AO8361" s="6"/>
      <c r="AP8361" s="6"/>
      <c r="AQ8361" s="6"/>
      <c r="AR8361" s="6"/>
      <c r="AS8361" s="6"/>
      <c r="AT8361" s="6"/>
      <c r="AU8361" s="6"/>
      <c r="AV8361" s="6"/>
      <c r="AW8361" s="6"/>
      <c r="AX8361" s="6"/>
      <c r="AY8361" s="6"/>
      <c r="AZ8361" s="6"/>
      <c r="BA8361" s="6"/>
      <c r="BB8361" s="6"/>
      <c r="BC8361" s="6"/>
      <c r="BD8361" s="6"/>
      <c r="BE8361" s="6"/>
      <c r="BF8361" s="6"/>
      <c r="BG8361" s="10"/>
    </row>
    <row r="8362" spans="34:59" x14ac:dyDescent="0.25">
      <c r="AH8362" s="10"/>
      <c r="AI8362" s="6"/>
    </row>
    <row r="8363" spans="34:59" x14ac:dyDescent="0.25">
      <c r="AH8363" s="6"/>
      <c r="AI8363" s="6"/>
      <c r="AJ8363" s="6"/>
      <c r="AK8363" s="6"/>
      <c r="AL8363" s="6"/>
      <c r="AM8363" s="6"/>
      <c r="AN8363" s="6"/>
      <c r="AO8363" s="6"/>
      <c r="AP8363" s="6"/>
      <c r="AQ8363" s="6"/>
      <c r="AR8363" s="6"/>
      <c r="AS8363" s="6"/>
      <c r="AT8363" s="6"/>
      <c r="AU8363" s="6"/>
      <c r="AV8363" s="6"/>
      <c r="AW8363" s="6"/>
      <c r="AX8363" s="6"/>
      <c r="AY8363" s="6"/>
      <c r="AZ8363" s="6"/>
      <c r="BA8363" s="6"/>
      <c r="BB8363" s="6"/>
      <c r="BC8363" s="6"/>
      <c r="BD8363" s="6"/>
      <c r="BE8363" s="6"/>
      <c r="BF8363" s="6"/>
      <c r="BG8363" s="6"/>
    </row>
    <row r="8364" spans="34:59" x14ac:dyDescent="0.25">
      <c r="AH8364" s="10"/>
      <c r="AI8364" s="6"/>
      <c r="AJ8364" s="10"/>
      <c r="AK8364" s="10"/>
      <c r="AL8364" s="10"/>
      <c r="AM8364" s="10"/>
      <c r="AN8364" s="10"/>
      <c r="AO8364" s="10"/>
      <c r="AP8364" s="10"/>
      <c r="AQ8364" s="10"/>
      <c r="AR8364" s="10"/>
      <c r="AS8364" s="10"/>
      <c r="AT8364" s="10"/>
      <c r="AU8364" s="10"/>
      <c r="AV8364" s="10"/>
      <c r="AW8364" s="10"/>
      <c r="AX8364" s="10"/>
      <c r="AY8364" s="10"/>
      <c r="AZ8364" s="10"/>
      <c r="BA8364" s="10"/>
      <c r="BB8364" s="10"/>
      <c r="BC8364" s="10"/>
      <c r="BD8364" s="10"/>
      <c r="BE8364" s="10"/>
      <c r="BF8364" s="10"/>
      <c r="BG8364" s="6"/>
    </row>
    <row r="8365" spans="34:59" x14ac:dyDescent="0.25">
      <c r="AH8365" s="6"/>
      <c r="AI8365" s="6"/>
      <c r="AJ8365" s="6"/>
      <c r="AK8365" s="6"/>
      <c r="AL8365" s="6"/>
      <c r="AM8365" s="6"/>
      <c r="AN8365" s="6"/>
      <c r="AO8365" s="6"/>
      <c r="AP8365" s="6"/>
      <c r="AQ8365" s="6"/>
      <c r="AR8365" s="6"/>
      <c r="AS8365" s="6"/>
      <c r="AT8365" s="6"/>
      <c r="AU8365" s="6"/>
      <c r="AV8365" s="6"/>
      <c r="AW8365" s="6"/>
      <c r="AX8365" s="6"/>
      <c r="AY8365" s="6"/>
      <c r="AZ8365" s="6"/>
      <c r="BA8365" s="6"/>
      <c r="BB8365" s="6"/>
      <c r="BC8365" s="6"/>
      <c r="BD8365" s="6"/>
      <c r="BE8365" s="6"/>
      <c r="BF8365" s="6"/>
      <c r="BG8365" s="10"/>
    </row>
    <row r="8366" spans="34:59" x14ac:dyDescent="0.25">
      <c r="AH8366" s="10"/>
      <c r="AI8366" s="6"/>
    </row>
    <row r="8367" spans="34:59" x14ac:dyDescent="0.25">
      <c r="AH8367" s="6"/>
      <c r="AI8367" s="6"/>
      <c r="AJ8367" s="6"/>
      <c r="AK8367" s="6"/>
      <c r="AL8367" s="6"/>
      <c r="AM8367" s="6"/>
      <c r="AN8367" s="6"/>
      <c r="AO8367" s="6"/>
      <c r="AP8367" s="6"/>
      <c r="AQ8367" s="6"/>
      <c r="AR8367" s="6"/>
      <c r="AS8367" s="6"/>
      <c r="AT8367" s="6"/>
      <c r="AU8367" s="6"/>
      <c r="AV8367" s="6"/>
      <c r="AW8367" s="6"/>
      <c r="AX8367" s="6"/>
      <c r="AY8367" s="6"/>
      <c r="AZ8367" s="6"/>
      <c r="BA8367" s="6"/>
      <c r="BB8367" s="6"/>
      <c r="BC8367" s="6"/>
      <c r="BD8367" s="6"/>
      <c r="BE8367" s="6"/>
      <c r="BF8367" s="6"/>
      <c r="BG8367" s="6"/>
    </row>
    <row r="8368" spans="34:59" x14ac:dyDescent="0.25">
      <c r="AH8368" s="10"/>
      <c r="AI8368" s="6"/>
      <c r="AJ8368" s="10"/>
      <c r="AK8368" s="10"/>
      <c r="AL8368" s="10"/>
      <c r="AM8368" s="10"/>
      <c r="AN8368" s="10"/>
      <c r="AO8368" s="10"/>
      <c r="AP8368" s="10"/>
      <c r="AQ8368" s="10"/>
      <c r="AR8368" s="10"/>
      <c r="AS8368" s="10"/>
      <c r="AT8368" s="10"/>
      <c r="AU8368" s="10"/>
      <c r="AV8368" s="10"/>
      <c r="AW8368" s="10"/>
      <c r="AX8368" s="10"/>
      <c r="AY8368" s="10"/>
      <c r="AZ8368" s="10"/>
      <c r="BA8368" s="10"/>
      <c r="BB8368" s="10"/>
      <c r="BC8368" s="10"/>
      <c r="BD8368" s="10"/>
      <c r="BE8368" s="10"/>
      <c r="BF8368" s="10"/>
      <c r="BG8368" s="6"/>
    </row>
    <row r="8369" spans="34:59" x14ac:dyDescent="0.25">
      <c r="AH8369" s="6"/>
      <c r="AI8369" s="6"/>
      <c r="AJ8369" s="6"/>
      <c r="AK8369" s="6"/>
      <c r="AL8369" s="6"/>
      <c r="AM8369" s="6"/>
      <c r="AN8369" s="6"/>
      <c r="AO8369" s="6"/>
      <c r="AP8369" s="6"/>
      <c r="AQ8369" s="6"/>
      <c r="AR8369" s="6"/>
      <c r="AS8369" s="6"/>
      <c r="AT8369" s="6"/>
      <c r="AU8369" s="6"/>
      <c r="AV8369" s="6"/>
      <c r="AW8369" s="6"/>
      <c r="AX8369" s="6"/>
      <c r="AY8369" s="6"/>
      <c r="AZ8369" s="6"/>
      <c r="BA8369" s="6"/>
      <c r="BB8369" s="6"/>
      <c r="BC8369" s="6"/>
      <c r="BD8369" s="6"/>
      <c r="BE8369" s="6"/>
      <c r="BF8369" s="6"/>
      <c r="BG8369" s="10"/>
    </row>
    <row r="8370" spans="34:59" x14ac:dyDescent="0.25">
      <c r="AH8370" s="10"/>
      <c r="AI8370" s="6"/>
    </row>
    <row r="8371" spans="34:59" x14ac:dyDescent="0.25">
      <c r="AH8371" s="6"/>
      <c r="AI8371" s="6"/>
      <c r="AJ8371" s="6"/>
      <c r="AK8371" s="6"/>
      <c r="AL8371" s="6"/>
      <c r="AM8371" s="6"/>
      <c r="AN8371" s="6"/>
      <c r="AO8371" s="6"/>
      <c r="AP8371" s="6"/>
      <c r="AQ8371" s="6"/>
      <c r="AR8371" s="6"/>
      <c r="AS8371" s="6"/>
      <c r="AT8371" s="6"/>
      <c r="AU8371" s="6"/>
      <c r="AV8371" s="6"/>
      <c r="AW8371" s="6"/>
      <c r="AX8371" s="6"/>
      <c r="AY8371" s="6"/>
      <c r="AZ8371" s="6"/>
      <c r="BA8371" s="6"/>
      <c r="BB8371" s="6"/>
      <c r="BC8371" s="6"/>
      <c r="BD8371" s="6"/>
      <c r="BE8371" s="6"/>
      <c r="BF8371" s="6"/>
      <c r="BG8371" s="6"/>
    </row>
    <row r="8372" spans="34:59" x14ac:dyDescent="0.25">
      <c r="AH8372" s="10"/>
      <c r="AI8372" s="6"/>
      <c r="AJ8372" s="10"/>
      <c r="AK8372" s="10"/>
      <c r="AL8372" s="10"/>
      <c r="AM8372" s="10"/>
      <c r="AN8372" s="10"/>
      <c r="AO8372" s="10"/>
      <c r="AP8372" s="10"/>
      <c r="AQ8372" s="10"/>
      <c r="AR8372" s="10"/>
      <c r="AS8372" s="10"/>
      <c r="AT8372" s="10"/>
      <c r="AU8372" s="10"/>
      <c r="AV8372" s="10"/>
      <c r="AW8372" s="10"/>
      <c r="AX8372" s="10"/>
      <c r="AY8372" s="10"/>
      <c r="AZ8372" s="10"/>
      <c r="BA8372" s="10"/>
      <c r="BB8372" s="10"/>
      <c r="BC8372" s="10"/>
      <c r="BD8372" s="10"/>
      <c r="BE8372" s="10"/>
      <c r="BF8372" s="10"/>
      <c r="BG8372" s="6"/>
    </row>
    <row r="8373" spans="34:59" x14ac:dyDescent="0.25">
      <c r="AH8373" s="6"/>
      <c r="AI8373" s="6"/>
      <c r="AJ8373" s="6"/>
      <c r="AK8373" s="6"/>
      <c r="AL8373" s="6"/>
      <c r="AM8373" s="6"/>
      <c r="AN8373" s="6"/>
      <c r="AO8373" s="6"/>
      <c r="AP8373" s="6"/>
      <c r="AQ8373" s="6"/>
      <c r="AR8373" s="6"/>
      <c r="AS8373" s="6"/>
      <c r="AT8373" s="6"/>
      <c r="AU8373" s="6"/>
      <c r="AV8373" s="6"/>
      <c r="AW8373" s="6"/>
      <c r="AX8373" s="6"/>
      <c r="AY8373" s="6"/>
      <c r="AZ8373" s="6"/>
      <c r="BA8373" s="6"/>
      <c r="BB8373" s="6"/>
      <c r="BC8373" s="6"/>
      <c r="BD8373" s="6"/>
      <c r="BE8373" s="6"/>
      <c r="BF8373" s="6"/>
      <c r="BG8373" s="10"/>
    </row>
    <row r="8374" spans="34:59" x14ac:dyDescent="0.25">
      <c r="AH8374" s="10"/>
      <c r="AI8374" s="6"/>
    </row>
    <row r="8375" spans="34:59" x14ac:dyDescent="0.25">
      <c r="AH8375" s="6"/>
      <c r="AI8375" s="6"/>
      <c r="AJ8375" s="6"/>
      <c r="AK8375" s="6"/>
      <c r="AL8375" s="6"/>
      <c r="AM8375" s="6"/>
      <c r="AN8375" s="6"/>
      <c r="AO8375" s="6"/>
      <c r="AP8375" s="6"/>
      <c r="AQ8375" s="6"/>
      <c r="AR8375" s="6"/>
      <c r="AS8375" s="6"/>
      <c r="AT8375" s="6"/>
      <c r="AU8375" s="6"/>
      <c r="AV8375" s="6"/>
      <c r="AW8375" s="6"/>
      <c r="AX8375" s="6"/>
      <c r="AY8375" s="6"/>
      <c r="AZ8375" s="6"/>
      <c r="BA8375" s="6"/>
      <c r="BB8375" s="6"/>
      <c r="BC8375" s="6"/>
      <c r="BD8375" s="6"/>
      <c r="BE8375" s="6"/>
      <c r="BF8375" s="6"/>
      <c r="BG8375" s="6"/>
    </row>
    <row r="8376" spans="34:59" x14ac:dyDescent="0.25">
      <c r="AH8376" s="10"/>
      <c r="AI8376" s="6"/>
      <c r="AJ8376" s="10"/>
      <c r="AK8376" s="10"/>
      <c r="AL8376" s="10"/>
      <c r="AM8376" s="10"/>
      <c r="AN8376" s="10"/>
      <c r="AO8376" s="10"/>
      <c r="AP8376" s="10"/>
      <c r="AQ8376" s="10"/>
      <c r="AR8376" s="10"/>
      <c r="AS8376" s="10"/>
      <c r="AT8376" s="10"/>
      <c r="AU8376" s="10"/>
      <c r="AV8376" s="10"/>
      <c r="AW8376" s="10"/>
      <c r="AX8376" s="10"/>
      <c r="AY8376" s="10"/>
      <c r="AZ8376" s="10"/>
      <c r="BA8376" s="10"/>
      <c r="BB8376" s="10"/>
      <c r="BC8376" s="10"/>
      <c r="BD8376" s="10"/>
      <c r="BE8376" s="10"/>
      <c r="BF8376" s="10"/>
      <c r="BG8376" s="6"/>
    </row>
    <row r="8377" spans="34:59" x14ac:dyDescent="0.25">
      <c r="AH8377" s="6"/>
      <c r="AI8377" s="6"/>
      <c r="AJ8377" s="6"/>
      <c r="AK8377" s="6"/>
      <c r="AL8377" s="6"/>
      <c r="AM8377" s="6"/>
      <c r="AN8377" s="6"/>
      <c r="AO8377" s="6"/>
      <c r="AP8377" s="6"/>
      <c r="AQ8377" s="6"/>
      <c r="AR8377" s="6"/>
      <c r="AS8377" s="6"/>
      <c r="AT8377" s="6"/>
      <c r="AU8377" s="6"/>
      <c r="AV8377" s="6"/>
      <c r="AW8377" s="6"/>
      <c r="AX8377" s="6"/>
      <c r="AY8377" s="6"/>
      <c r="AZ8377" s="6"/>
      <c r="BA8377" s="6"/>
      <c r="BB8377" s="6"/>
      <c r="BC8377" s="6"/>
      <c r="BD8377" s="6"/>
      <c r="BE8377" s="6"/>
      <c r="BF8377" s="6"/>
      <c r="BG8377" s="10"/>
    </row>
    <row r="8378" spans="34:59" x14ac:dyDescent="0.25">
      <c r="AH8378" s="10"/>
      <c r="AI8378" s="6"/>
    </row>
    <row r="8379" spans="34:59" x14ac:dyDescent="0.25">
      <c r="AH8379" s="6"/>
      <c r="AI8379" s="6"/>
      <c r="AJ8379" s="6"/>
      <c r="AK8379" s="6"/>
      <c r="AL8379" s="6"/>
      <c r="AM8379" s="6"/>
      <c r="AN8379" s="6"/>
      <c r="AO8379" s="6"/>
      <c r="AP8379" s="6"/>
      <c r="AQ8379" s="6"/>
      <c r="AR8379" s="6"/>
      <c r="AS8379" s="6"/>
      <c r="AT8379" s="6"/>
      <c r="AU8379" s="6"/>
      <c r="AV8379" s="6"/>
      <c r="AW8379" s="6"/>
      <c r="AX8379" s="6"/>
      <c r="AY8379" s="6"/>
      <c r="AZ8379" s="6"/>
      <c r="BA8379" s="6"/>
      <c r="BB8379" s="6"/>
      <c r="BC8379" s="6"/>
      <c r="BD8379" s="6"/>
      <c r="BE8379" s="6"/>
      <c r="BF8379" s="6"/>
      <c r="BG8379" s="6"/>
    </row>
    <row r="8380" spans="34:59" x14ac:dyDescent="0.25">
      <c r="AH8380" s="10"/>
      <c r="AI8380" s="6"/>
      <c r="AJ8380" s="10"/>
      <c r="AK8380" s="10"/>
      <c r="AL8380" s="10"/>
      <c r="AM8380" s="10"/>
      <c r="AN8380" s="10"/>
      <c r="AO8380" s="10"/>
      <c r="AP8380" s="10"/>
      <c r="AQ8380" s="10"/>
      <c r="AR8380" s="10"/>
      <c r="AS8380" s="10"/>
      <c r="AT8380" s="10"/>
      <c r="AU8380" s="10"/>
      <c r="AV8380" s="10"/>
      <c r="AW8380" s="10"/>
      <c r="AX8380" s="10"/>
      <c r="AY8380" s="10"/>
      <c r="AZ8380" s="10"/>
      <c r="BA8380" s="10"/>
      <c r="BB8380" s="10"/>
      <c r="BC8380" s="10"/>
      <c r="BD8380" s="10"/>
      <c r="BE8380" s="10"/>
      <c r="BF8380" s="10"/>
      <c r="BG8380" s="6"/>
    </row>
    <row r="8381" spans="34:59" x14ac:dyDescent="0.25">
      <c r="AH8381" s="6"/>
      <c r="AI8381" s="6"/>
      <c r="AJ8381" s="6"/>
      <c r="AK8381" s="6"/>
      <c r="AL8381" s="6"/>
      <c r="AM8381" s="6"/>
      <c r="AN8381" s="6"/>
      <c r="AO8381" s="6"/>
      <c r="AP8381" s="6"/>
      <c r="AQ8381" s="6"/>
      <c r="AR8381" s="6"/>
      <c r="AS8381" s="6"/>
      <c r="AT8381" s="6"/>
      <c r="AU8381" s="6"/>
      <c r="AV8381" s="6"/>
      <c r="AW8381" s="6"/>
      <c r="AX8381" s="6"/>
      <c r="AY8381" s="6"/>
      <c r="AZ8381" s="6"/>
      <c r="BA8381" s="6"/>
      <c r="BB8381" s="6"/>
      <c r="BC8381" s="6"/>
      <c r="BD8381" s="6"/>
      <c r="BE8381" s="6"/>
      <c r="BF8381" s="6"/>
      <c r="BG8381" s="10"/>
    </row>
    <row r="8382" spans="34:59" x14ac:dyDescent="0.25">
      <c r="AH8382" s="10"/>
      <c r="AI8382" s="6"/>
    </row>
    <row r="8383" spans="34:59" x14ac:dyDescent="0.25">
      <c r="AH8383" s="6"/>
      <c r="AI8383" s="6"/>
      <c r="AJ8383" s="6"/>
      <c r="AK8383" s="6"/>
      <c r="AL8383" s="6"/>
      <c r="AM8383" s="6"/>
      <c r="AN8383" s="6"/>
      <c r="AO8383" s="6"/>
      <c r="AP8383" s="6"/>
      <c r="AQ8383" s="6"/>
      <c r="AR8383" s="6"/>
      <c r="AS8383" s="6"/>
      <c r="AT8383" s="6"/>
      <c r="AU8383" s="6"/>
      <c r="AV8383" s="6"/>
      <c r="AW8383" s="6"/>
      <c r="AX8383" s="6"/>
      <c r="AY8383" s="6"/>
      <c r="AZ8383" s="6"/>
      <c r="BA8383" s="6"/>
      <c r="BB8383" s="6"/>
      <c r="BC8383" s="6"/>
      <c r="BD8383" s="6"/>
      <c r="BE8383" s="6"/>
      <c r="BF8383" s="6"/>
      <c r="BG8383" s="6"/>
    </row>
    <row r="8384" spans="34:59" x14ac:dyDescent="0.25">
      <c r="AH8384" s="10"/>
      <c r="AI8384" s="6"/>
      <c r="AJ8384" s="10"/>
      <c r="AK8384" s="10"/>
      <c r="AL8384" s="10"/>
      <c r="AM8384" s="10"/>
      <c r="AN8384" s="10"/>
      <c r="AO8384" s="10"/>
      <c r="AP8384" s="10"/>
      <c r="AQ8384" s="10"/>
      <c r="AR8384" s="10"/>
      <c r="AS8384" s="10"/>
      <c r="AT8384" s="10"/>
      <c r="AU8384" s="10"/>
      <c r="AV8384" s="10"/>
      <c r="AW8384" s="10"/>
      <c r="AX8384" s="10"/>
      <c r="AY8384" s="10"/>
      <c r="AZ8384" s="10"/>
      <c r="BA8384" s="10"/>
      <c r="BB8384" s="10"/>
      <c r="BC8384" s="10"/>
      <c r="BD8384" s="10"/>
      <c r="BE8384" s="10"/>
      <c r="BF8384" s="10"/>
      <c r="BG8384" s="6"/>
    </row>
    <row r="8385" spans="34:59" x14ac:dyDescent="0.25">
      <c r="AH8385" s="6"/>
      <c r="AI8385" s="6"/>
      <c r="AJ8385" s="6"/>
      <c r="AK8385" s="6"/>
      <c r="AL8385" s="6"/>
      <c r="AM8385" s="6"/>
      <c r="AN8385" s="6"/>
      <c r="AO8385" s="6"/>
      <c r="AP8385" s="6"/>
      <c r="AQ8385" s="6"/>
      <c r="AR8385" s="6"/>
      <c r="AS8385" s="6"/>
      <c r="AT8385" s="6"/>
      <c r="AU8385" s="6"/>
      <c r="AV8385" s="6"/>
      <c r="AW8385" s="6"/>
      <c r="AX8385" s="6"/>
      <c r="AY8385" s="6"/>
      <c r="AZ8385" s="6"/>
      <c r="BA8385" s="6"/>
      <c r="BB8385" s="6"/>
      <c r="BC8385" s="6"/>
      <c r="BD8385" s="6"/>
      <c r="BE8385" s="6"/>
      <c r="BF8385" s="6"/>
      <c r="BG8385" s="10"/>
    </row>
    <row r="8386" spans="34:59" x14ac:dyDescent="0.25">
      <c r="AH8386" s="10"/>
      <c r="AI8386" s="6"/>
    </row>
    <row r="8387" spans="34:59" x14ac:dyDescent="0.25">
      <c r="AH8387" s="6"/>
      <c r="AI8387" s="6"/>
      <c r="AJ8387" s="6"/>
      <c r="AK8387" s="6"/>
      <c r="AL8387" s="6"/>
      <c r="AM8387" s="6"/>
      <c r="AN8387" s="6"/>
      <c r="AO8387" s="6"/>
      <c r="AP8387" s="6"/>
      <c r="AQ8387" s="6"/>
      <c r="AR8387" s="6"/>
      <c r="AS8387" s="6"/>
      <c r="AT8387" s="6"/>
      <c r="AU8387" s="6"/>
      <c r="AV8387" s="6"/>
      <c r="AW8387" s="6"/>
      <c r="AX8387" s="6"/>
      <c r="AY8387" s="6"/>
      <c r="AZ8387" s="6"/>
      <c r="BA8387" s="6"/>
      <c r="BB8387" s="6"/>
      <c r="BC8387" s="6"/>
      <c r="BD8387" s="6"/>
      <c r="BE8387" s="6"/>
      <c r="BF8387" s="6"/>
      <c r="BG8387" s="6"/>
    </row>
    <row r="8388" spans="34:59" x14ac:dyDescent="0.25">
      <c r="AH8388" s="10"/>
      <c r="AI8388" s="6"/>
      <c r="AJ8388" s="10"/>
      <c r="AK8388" s="10"/>
      <c r="AL8388" s="10"/>
      <c r="AM8388" s="10"/>
      <c r="AN8388" s="10"/>
      <c r="AO8388" s="10"/>
      <c r="AP8388" s="10"/>
      <c r="AQ8388" s="10"/>
      <c r="AR8388" s="10"/>
      <c r="AS8388" s="10"/>
      <c r="AT8388" s="10"/>
      <c r="AU8388" s="10"/>
      <c r="AV8388" s="10"/>
      <c r="AW8388" s="10"/>
      <c r="AX8388" s="10"/>
      <c r="AY8388" s="10"/>
      <c r="AZ8388" s="10"/>
      <c r="BA8388" s="10"/>
      <c r="BB8388" s="10"/>
      <c r="BC8388" s="10"/>
      <c r="BD8388" s="10"/>
      <c r="BE8388" s="10"/>
      <c r="BF8388" s="10"/>
      <c r="BG8388" s="6"/>
    </row>
    <row r="8389" spans="34:59" x14ac:dyDescent="0.25">
      <c r="AH8389" s="6"/>
      <c r="AI8389" s="6"/>
      <c r="AJ8389" s="6"/>
      <c r="AK8389" s="6"/>
      <c r="AL8389" s="6"/>
      <c r="AM8389" s="6"/>
      <c r="AN8389" s="6"/>
      <c r="AO8389" s="6"/>
      <c r="AP8389" s="6"/>
      <c r="AQ8389" s="6"/>
      <c r="AR8389" s="6"/>
      <c r="AS8389" s="6"/>
      <c r="AT8389" s="6"/>
      <c r="AU8389" s="6"/>
      <c r="AV8389" s="6"/>
      <c r="AW8389" s="6"/>
      <c r="AX8389" s="6"/>
      <c r="AY8389" s="6"/>
      <c r="AZ8389" s="6"/>
      <c r="BA8389" s="6"/>
      <c r="BB8389" s="6"/>
      <c r="BC8389" s="6"/>
      <c r="BD8389" s="6"/>
      <c r="BE8389" s="6"/>
      <c r="BF8389" s="6"/>
      <c r="BG8389" s="10"/>
    </row>
    <row r="8390" spans="34:59" x14ac:dyDescent="0.25">
      <c r="AH8390" s="10"/>
      <c r="AI8390" s="6"/>
    </row>
    <row r="8391" spans="34:59" x14ac:dyDescent="0.25">
      <c r="AH8391" s="6"/>
      <c r="AI8391" s="6"/>
      <c r="AJ8391" s="6"/>
      <c r="AK8391" s="6"/>
      <c r="AL8391" s="6"/>
      <c r="AM8391" s="6"/>
      <c r="AN8391" s="6"/>
      <c r="AO8391" s="6"/>
      <c r="AP8391" s="6"/>
      <c r="AQ8391" s="6"/>
      <c r="AR8391" s="6"/>
      <c r="AS8391" s="6"/>
      <c r="AT8391" s="6"/>
      <c r="AU8391" s="6"/>
      <c r="AV8391" s="6"/>
      <c r="AW8391" s="6"/>
      <c r="AX8391" s="6"/>
      <c r="AY8391" s="6"/>
      <c r="AZ8391" s="6"/>
      <c r="BA8391" s="6"/>
      <c r="BB8391" s="6"/>
      <c r="BC8391" s="6"/>
      <c r="BD8391" s="6"/>
      <c r="BE8391" s="6"/>
      <c r="BF8391" s="6"/>
      <c r="BG8391" s="6"/>
    </row>
    <row r="8392" spans="34:59" x14ac:dyDescent="0.25">
      <c r="AH8392" s="10"/>
      <c r="AI8392" s="6"/>
      <c r="AJ8392" s="10"/>
      <c r="AK8392" s="10"/>
      <c r="AL8392" s="10"/>
      <c r="AM8392" s="10"/>
      <c r="AN8392" s="10"/>
      <c r="AO8392" s="10"/>
      <c r="AP8392" s="10"/>
      <c r="AQ8392" s="10"/>
      <c r="AR8392" s="10"/>
      <c r="AS8392" s="10"/>
      <c r="AT8392" s="10"/>
      <c r="AU8392" s="10"/>
      <c r="AV8392" s="10"/>
      <c r="AW8392" s="10"/>
      <c r="AX8392" s="10"/>
      <c r="AY8392" s="10"/>
      <c r="AZ8392" s="10"/>
      <c r="BA8392" s="10"/>
      <c r="BB8392" s="10"/>
      <c r="BC8392" s="10"/>
      <c r="BD8392" s="10"/>
      <c r="BE8392" s="10"/>
      <c r="BF8392" s="10"/>
      <c r="BG8392" s="6"/>
    </row>
    <row r="8393" spans="34:59" x14ac:dyDescent="0.25">
      <c r="AH8393" s="6"/>
      <c r="AI8393" s="6"/>
      <c r="AJ8393" s="6"/>
      <c r="AK8393" s="6"/>
      <c r="AL8393" s="6"/>
      <c r="AM8393" s="6"/>
      <c r="AN8393" s="6"/>
      <c r="AO8393" s="6"/>
      <c r="AP8393" s="6"/>
      <c r="AQ8393" s="6"/>
      <c r="AR8393" s="6"/>
      <c r="AS8393" s="6"/>
      <c r="AT8393" s="6"/>
      <c r="AU8393" s="6"/>
      <c r="AV8393" s="6"/>
      <c r="AW8393" s="6"/>
      <c r="AX8393" s="6"/>
      <c r="AY8393" s="6"/>
      <c r="AZ8393" s="6"/>
      <c r="BA8393" s="6"/>
      <c r="BB8393" s="6"/>
      <c r="BC8393" s="6"/>
      <c r="BD8393" s="6"/>
      <c r="BE8393" s="6"/>
      <c r="BF8393" s="6"/>
      <c r="BG8393" s="10"/>
    </row>
    <row r="8394" spans="34:59" x14ac:dyDescent="0.25">
      <c r="AH8394" s="10"/>
      <c r="AI8394" s="6"/>
    </row>
    <row r="8395" spans="34:59" x14ac:dyDescent="0.25">
      <c r="AH8395" s="6"/>
      <c r="AI8395" s="6"/>
      <c r="AJ8395" s="6"/>
      <c r="AK8395" s="6"/>
      <c r="AL8395" s="6"/>
      <c r="AM8395" s="6"/>
      <c r="AN8395" s="6"/>
      <c r="AO8395" s="6"/>
      <c r="AP8395" s="6"/>
      <c r="AQ8395" s="6"/>
      <c r="AR8395" s="6"/>
      <c r="AS8395" s="6"/>
      <c r="AT8395" s="6"/>
      <c r="AU8395" s="6"/>
      <c r="AV8395" s="6"/>
      <c r="AW8395" s="6"/>
      <c r="AX8395" s="6"/>
      <c r="AY8395" s="6"/>
      <c r="AZ8395" s="6"/>
      <c r="BA8395" s="6"/>
      <c r="BB8395" s="6"/>
      <c r="BC8395" s="6"/>
      <c r="BD8395" s="6"/>
      <c r="BE8395" s="6"/>
      <c r="BF8395" s="6"/>
      <c r="BG8395" s="6"/>
    </row>
    <row r="8396" spans="34:59" x14ac:dyDescent="0.25">
      <c r="AH8396" s="10"/>
      <c r="AI8396" s="6"/>
      <c r="AJ8396" s="10"/>
      <c r="AK8396" s="10"/>
      <c r="AL8396" s="10"/>
      <c r="AM8396" s="10"/>
      <c r="AN8396" s="10"/>
      <c r="AO8396" s="10"/>
      <c r="AP8396" s="10"/>
      <c r="AQ8396" s="10"/>
      <c r="AR8396" s="10"/>
      <c r="AS8396" s="10"/>
      <c r="AT8396" s="10"/>
      <c r="AU8396" s="10"/>
      <c r="AV8396" s="10"/>
      <c r="AW8396" s="10"/>
      <c r="AX8396" s="10"/>
      <c r="AY8396" s="10"/>
      <c r="AZ8396" s="10"/>
      <c r="BA8396" s="10"/>
      <c r="BB8396" s="10"/>
      <c r="BC8396" s="10"/>
      <c r="BD8396" s="10"/>
      <c r="BE8396" s="10"/>
      <c r="BF8396" s="10"/>
      <c r="BG8396" s="6"/>
    </row>
    <row r="8397" spans="34:59" x14ac:dyDescent="0.25">
      <c r="AH8397" s="6"/>
      <c r="AI8397" s="6"/>
      <c r="AJ8397" s="6"/>
      <c r="AK8397" s="6"/>
      <c r="AL8397" s="6"/>
      <c r="AM8397" s="6"/>
      <c r="AN8397" s="6"/>
      <c r="AO8397" s="6"/>
      <c r="AP8397" s="6"/>
      <c r="AQ8397" s="6"/>
      <c r="AR8397" s="6"/>
      <c r="AS8397" s="6"/>
      <c r="AT8397" s="6"/>
      <c r="AU8397" s="6"/>
      <c r="AV8397" s="6"/>
      <c r="AW8397" s="6"/>
      <c r="AX8397" s="6"/>
      <c r="AY8397" s="6"/>
      <c r="AZ8397" s="6"/>
      <c r="BA8397" s="6"/>
      <c r="BB8397" s="6"/>
      <c r="BC8397" s="6"/>
      <c r="BD8397" s="6"/>
      <c r="BE8397" s="6"/>
      <c r="BF8397" s="6"/>
      <c r="BG8397" s="10"/>
    </row>
    <row r="8398" spans="34:59" x14ac:dyDescent="0.25">
      <c r="AH8398" s="10"/>
      <c r="AI8398" s="6"/>
    </row>
    <row r="8399" spans="34:59" x14ac:dyDescent="0.25">
      <c r="AH8399" s="6"/>
      <c r="AI8399" s="6"/>
      <c r="AJ8399" s="6"/>
      <c r="AK8399" s="6"/>
      <c r="AL8399" s="6"/>
      <c r="AM8399" s="6"/>
      <c r="AN8399" s="6"/>
      <c r="AO8399" s="6"/>
      <c r="AP8399" s="6"/>
      <c r="AQ8399" s="6"/>
      <c r="AR8399" s="6"/>
      <c r="AS8399" s="6"/>
      <c r="AT8399" s="6"/>
      <c r="AU8399" s="6"/>
      <c r="AV8399" s="6"/>
      <c r="AW8399" s="6"/>
      <c r="AX8399" s="6"/>
      <c r="AY8399" s="6"/>
      <c r="AZ8399" s="6"/>
      <c r="BA8399" s="6"/>
      <c r="BB8399" s="6"/>
      <c r="BC8399" s="6"/>
      <c r="BD8399" s="6"/>
      <c r="BE8399" s="6"/>
      <c r="BF8399" s="6"/>
      <c r="BG8399" s="6"/>
    </row>
    <row r="8400" spans="34:59" x14ac:dyDescent="0.25">
      <c r="AH8400" s="10"/>
      <c r="AI8400" s="6"/>
      <c r="AJ8400" s="10"/>
      <c r="AK8400" s="10"/>
      <c r="AL8400" s="10"/>
      <c r="AM8400" s="10"/>
      <c r="AN8400" s="10"/>
      <c r="AO8400" s="10"/>
      <c r="AP8400" s="10"/>
      <c r="AQ8400" s="10"/>
      <c r="AR8400" s="10"/>
      <c r="AS8400" s="10"/>
      <c r="AT8400" s="10"/>
      <c r="AU8400" s="10"/>
      <c r="AV8400" s="10"/>
      <c r="AW8400" s="10"/>
      <c r="AX8400" s="10"/>
      <c r="AY8400" s="10"/>
      <c r="AZ8400" s="10"/>
      <c r="BA8400" s="10"/>
      <c r="BB8400" s="10"/>
      <c r="BC8400" s="10"/>
      <c r="BD8400" s="10"/>
      <c r="BE8400" s="10"/>
      <c r="BF8400" s="10"/>
      <c r="BG8400" s="6"/>
    </row>
    <row r="8401" spans="34:59" x14ac:dyDescent="0.25">
      <c r="AH8401" s="6"/>
      <c r="AI8401" s="6"/>
      <c r="AJ8401" s="6"/>
      <c r="AK8401" s="6"/>
      <c r="AL8401" s="6"/>
      <c r="AM8401" s="6"/>
      <c r="AN8401" s="6"/>
      <c r="AO8401" s="6"/>
      <c r="AP8401" s="6"/>
      <c r="AQ8401" s="6"/>
      <c r="AR8401" s="6"/>
      <c r="AS8401" s="6"/>
      <c r="AT8401" s="6"/>
      <c r="AU8401" s="6"/>
      <c r="AV8401" s="6"/>
      <c r="AW8401" s="6"/>
      <c r="AX8401" s="6"/>
      <c r="AY8401" s="6"/>
      <c r="AZ8401" s="6"/>
      <c r="BA8401" s="6"/>
      <c r="BB8401" s="6"/>
      <c r="BC8401" s="6"/>
      <c r="BD8401" s="6"/>
      <c r="BE8401" s="6"/>
      <c r="BF8401" s="6"/>
      <c r="BG8401" s="10"/>
    </row>
    <row r="8402" spans="34:59" x14ac:dyDescent="0.25">
      <c r="AH8402" s="10"/>
      <c r="AI8402" s="6"/>
    </row>
    <row r="8403" spans="34:59" x14ac:dyDescent="0.25">
      <c r="AH8403" s="6"/>
      <c r="AI8403" s="6"/>
      <c r="AJ8403" s="6"/>
      <c r="AK8403" s="6"/>
      <c r="AL8403" s="6"/>
      <c r="AM8403" s="6"/>
      <c r="AN8403" s="6"/>
      <c r="AO8403" s="6"/>
      <c r="AP8403" s="6"/>
      <c r="AQ8403" s="6"/>
      <c r="AR8403" s="6"/>
      <c r="AS8403" s="6"/>
      <c r="AT8403" s="6"/>
      <c r="AU8403" s="6"/>
      <c r="AV8403" s="6"/>
      <c r="AW8403" s="6"/>
      <c r="AX8403" s="6"/>
      <c r="AY8403" s="6"/>
      <c r="AZ8403" s="6"/>
      <c r="BA8403" s="6"/>
      <c r="BB8403" s="6"/>
      <c r="BC8403" s="6"/>
      <c r="BD8403" s="6"/>
      <c r="BE8403" s="6"/>
      <c r="BF8403" s="6"/>
      <c r="BG8403" s="6"/>
    </row>
    <row r="8404" spans="34:59" x14ac:dyDescent="0.25">
      <c r="AH8404" s="10"/>
      <c r="AI8404" s="6"/>
      <c r="AJ8404" s="10"/>
      <c r="AK8404" s="10"/>
      <c r="AL8404" s="10"/>
      <c r="AM8404" s="10"/>
      <c r="AN8404" s="10"/>
      <c r="AO8404" s="10"/>
      <c r="AP8404" s="10"/>
      <c r="AQ8404" s="10"/>
      <c r="AR8404" s="10"/>
      <c r="AS8404" s="10"/>
      <c r="AT8404" s="10"/>
      <c r="AU8404" s="10"/>
      <c r="AV8404" s="10"/>
      <c r="AW8404" s="10"/>
      <c r="AX8404" s="10"/>
      <c r="AY8404" s="10"/>
      <c r="AZ8404" s="10"/>
      <c r="BA8404" s="10"/>
      <c r="BB8404" s="10"/>
      <c r="BC8404" s="10"/>
      <c r="BD8404" s="10"/>
      <c r="BE8404" s="10"/>
      <c r="BF8404" s="10"/>
      <c r="BG8404" s="6"/>
    </row>
    <row r="8405" spans="34:59" x14ac:dyDescent="0.25">
      <c r="AH8405" s="6"/>
      <c r="AI8405" s="6"/>
      <c r="AJ8405" s="6"/>
      <c r="AK8405" s="6"/>
      <c r="AL8405" s="6"/>
      <c r="AM8405" s="6"/>
      <c r="AN8405" s="6"/>
      <c r="AO8405" s="6"/>
      <c r="AP8405" s="6"/>
      <c r="AQ8405" s="6"/>
      <c r="AR8405" s="6"/>
      <c r="AS8405" s="6"/>
      <c r="AT8405" s="6"/>
      <c r="AU8405" s="6"/>
      <c r="AV8405" s="6"/>
      <c r="AW8405" s="6"/>
      <c r="AX8405" s="6"/>
      <c r="AY8405" s="6"/>
      <c r="AZ8405" s="6"/>
      <c r="BA8405" s="6"/>
      <c r="BB8405" s="6"/>
      <c r="BC8405" s="6"/>
      <c r="BD8405" s="6"/>
      <c r="BE8405" s="6"/>
      <c r="BF8405" s="6"/>
      <c r="BG8405" s="10"/>
    </row>
    <row r="8406" spans="34:59" x14ac:dyDescent="0.25">
      <c r="AH8406" s="10"/>
      <c r="AI8406" s="6"/>
    </row>
    <row r="8407" spans="34:59" x14ac:dyDescent="0.25">
      <c r="AH8407" s="6"/>
      <c r="AI8407" s="6"/>
      <c r="AJ8407" s="6"/>
      <c r="AK8407" s="6"/>
      <c r="AL8407" s="6"/>
      <c r="AM8407" s="6"/>
      <c r="AN8407" s="6"/>
      <c r="AO8407" s="6"/>
      <c r="AP8407" s="6"/>
      <c r="AQ8407" s="6"/>
      <c r="AR8407" s="6"/>
      <c r="AS8407" s="6"/>
      <c r="AT8407" s="6"/>
      <c r="AU8407" s="6"/>
      <c r="AV8407" s="6"/>
      <c r="AW8407" s="6"/>
      <c r="AX8407" s="6"/>
      <c r="AY8407" s="6"/>
      <c r="AZ8407" s="6"/>
      <c r="BA8407" s="6"/>
      <c r="BB8407" s="6"/>
      <c r="BC8407" s="6"/>
      <c r="BD8407" s="6"/>
      <c r="BE8407" s="6"/>
      <c r="BF8407" s="6"/>
      <c r="BG8407" s="6"/>
    </row>
    <row r="8408" spans="34:59" x14ac:dyDescent="0.25">
      <c r="AH8408" s="10"/>
      <c r="AI8408" s="6"/>
      <c r="AJ8408" s="10"/>
      <c r="AK8408" s="10"/>
      <c r="AL8408" s="10"/>
      <c r="AM8408" s="10"/>
      <c r="AN8408" s="10"/>
      <c r="AO8408" s="10"/>
      <c r="AP8408" s="10"/>
      <c r="AQ8408" s="10"/>
      <c r="AR8408" s="10"/>
      <c r="AS8408" s="10"/>
      <c r="AT8408" s="10"/>
      <c r="AU8408" s="10"/>
      <c r="AV8408" s="10"/>
      <c r="AW8408" s="10"/>
      <c r="AX8408" s="10"/>
      <c r="AY8408" s="10"/>
      <c r="AZ8408" s="10"/>
      <c r="BA8408" s="10"/>
      <c r="BB8408" s="10"/>
      <c r="BC8408" s="10"/>
      <c r="BD8408" s="10"/>
      <c r="BE8408" s="10"/>
      <c r="BF8408" s="10"/>
      <c r="BG8408" s="6"/>
    </row>
    <row r="8409" spans="34:59" x14ac:dyDescent="0.25">
      <c r="AH8409" s="6"/>
      <c r="AI8409" s="6"/>
      <c r="AJ8409" s="6"/>
      <c r="AK8409" s="6"/>
      <c r="AL8409" s="6"/>
      <c r="AM8409" s="6"/>
      <c r="AN8409" s="6"/>
      <c r="AO8409" s="6"/>
      <c r="AP8409" s="6"/>
      <c r="AQ8409" s="6"/>
      <c r="AR8409" s="6"/>
      <c r="AS8409" s="6"/>
      <c r="AT8409" s="6"/>
      <c r="AU8409" s="6"/>
      <c r="AV8409" s="6"/>
      <c r="AW8409" s="6"/>
      <c r="AX8409" s="6"/>
      <c r="AY8409" s="6"/>
      <c r="AZ8409" s="6"/>
      <c r="BA8409" s="6"/>
      <c r="BB8409" s="6"/>
      <c r="BC8409" s="6"/>
      <c r="BD8409" s="6"/>
      <c r="BE8409" s="6"/>
      <c r="BF8409" s="6"/>
      <c r="BG8409" s="10"/>
    </row>
    <row r="8410" spans="34:59" x14ac:dyDescent="0.25">
      <c r="AH8410" s="10"/>
      <c r="AI8410" s="6"/>
    </row>
    <row r="8411" spans="34:59" x14ac:dyDescent="0.25">
      <c r="AH8411" s="6"/>
      <c r="AI8411" s="6"/>
      <c r="AJ8411" s="6"/>
      <c r="AK8411" s="6"/>
      <c r="AL8411" s="6"/>
      <c r="AM8411" s="6"/>
      <c r="AN8411" s="6"/>
      <c r="AO8411" s="6"/>
      <c r="AP8411" s="6"/>
      <c r="AQ8411" s="6"/>
      <c r="AR8411" s="6"/>
      <c r="AS8411" s="6"/>
      <c r="AT8411" s="6"/>
      <c r="AU8411" s="6"/>
      <c r="AV8411" s="6"/>
      <c r="AW8411" s="6"/>
      <c r="AX8411" s="6"/>
      <c r="AY8411" s="6"/>
      <c r="AZ8411" s="6"/>
      <c r="BA8411" s="6"/>
      <c r="BB8411" s="6"/>
      <c r="BC8411" s="6"/>
      <c r="BD8411" s="6"/>
      <c r="BE8411" s="6"/>
      <c r="BF8411" s="6"/>
      <c r="BG8411" s="6"/>
    </row>
    <row r="8412" spans="34:59" x14ac:dyDescent="0.25">
      <c r="AH8412" s="10"/>
      <c r="AI8412" s="6"/>
      <c r="AJ8412" s="10"/>
      <c r="AK8412" s="10"/>
      <c r="AL8412" s="10"/>
      <c r="AM8412" s="10"/>
      <c r="AN8412" s="10"/>
      <c r="AO8412" s="10"/>
      <c r="AP8412" s="10"/>
      <c r="AQ8412" s="10"/>
      <c r="AR8412" s="10"/>
      <c r="AS8412" s="10"/>
      <c r="AT8412" s="10"/>
      <c r="AU8412" s="10"/>
      <c r="AV8412" s="10"/>
      <c r="AW8412" s="10"/>
      <c r="AX8412" s="10"/>
      <c r="AY8412" s="10"/>
      <c r="AZ8412" s="10"/>
      <c r="BA8412" s="10"/>
      <c r="BB8412" s="10"/>
      <c r="BC8412" s="10"/>
      <c r="BD8412" s="10"/>
      <c r="BE8412" s="10"/>
      <c r="BF8412" s="10"/>
      <c r="BG8412" s="6"/>
    </row>
    <row r="8413" spans="34:59" x14ac:dyDescent="0.25">
      <c r="AH8413" s="6"/>
      <c r="AI8413" s="6"/>
      <c r="AJ8413" s="6"/>
      <c r="AK8413" s="6"/>
      <c r="AL8413" s="6"/>
      <c r="AM8413" s="6"/>
      <c r="AN8413" s="6"/>
      <c r="AO8413" s="6"/>
      <c r="AP8413" s="6"/>
      <c r="AQ8413" s="6"/>
      <c r="AR8413" s="6"/>
      <c r="AS8413" s="6"/>
      <c r="AT8413" s="6"/>
      <c r="AU8413" s="6"/>
      <c r="AV8413" s="6"/>
      <c r="AW8413" s="6"/>
      <c r="AX8413" s="6"/>
      <c r="AY8413" s="6"/>
      <c r="AZ8413" s="6"/>
      <c r="BA8413" s="6"/>
      <c r="BB8413" s="6"/>
      <c r="BC8413" s="6"/>
      <c r="BD8413" s="6"/>
      <c r="BE8413" s="6"/>
      <c r="BF8413" s="6"/>
      <c r="BG8413" s="10"/>
    </row>
    <row r="8414" spans="34:59" x14ac:dyDescent="0.25">
      <c r="AH8414" s="10"/>
      <c r="AI8414" s="6"/>
    </row>
    <row r="8415" spans="34:59" x14ac:dyDescent="0.25">
      <c r="AH8415" s="6"/>
      <c r="AI8415" s="6"/>
      <c r="AJ8415" s="6"/>
      <c r="AK8415" s="6"/>
      <c r="AL8415" s="6"/>
      <c r="AM8415" s="6"/>
      <c r="AN8415" s="6"/>
      <c r="AO8415" s="6"/>
      <c r="AP8415" s="6"/>
      <c r="AQ8415" s="6"/>
      <c r="AR8415" s="6"/>
      <c r="AS8415" s="6"/>
      <c r="AT8415" s="6"/>
      <c r="AU8415" s="6"/>
      <c r="AV8415" s="6"/>
      <c r="AW8415" s="6"/>
      <c r="AX8415" s="6"/>
      <c r="AY8415" s="6"/>
      <c r="AZ8415" s="6"/>
      <c r="BA8415" s="6"/>
      <c r="BB8415" s="6"/>
      <c r="BC8415" s="6"/>
      <c r="BD8415" s="6"/>
      <c r="BE8415" s="6"/>
      <c r="BF8415" s="6"/>
      <c r="BG8415" s="6"/>
    </row>
    <row r="8416" spans="34:59" x14ac:dyDescent="0.25">
      <c r="AH8416" s="10"/>
      <c r="AI8416" s="6"/>
      <c r="AJ8416" s="10"/>
      <c r="AK8416" s="10"/>
      <c r="AL8416" s="10"/>
      <c r="AM8416" s="10"/>
      <c r="AN8416" s="10"/>
      <c r="AO8416" s="10"/>
      <c r="AP8416" s="10"/>
      <c r="AQ8416" s="10"/>
      <c r="AR8416" s="10"/>
      <c r="AS8416" s="10"/>
      <c r="AT8416" s="10"/>
      <c r="AU8416" s="10"/>
      <c r="AV8416" s="10"/>
      <c r="AW8416" s="10"/>
      <c r="AX8416" s="10"/>
      <c r="AY8416" s="10"/>
      <c r="AZ8416" s="10"/>
      <c r="BA8416" s="10"/>
      <c r="BB8416" s="10"/>
      <c r="BC8416" s="10"/>
      <c r="BD8416" s="10"/>
      <c r="BE8416" s="10"/>
      <c r="BF8416" s="10"/>
      <c r="BG8416" s="6"/>
    </row>
    <row r="8417" spans="34:59" x14ac:dyDescent="0.25">
      <c r="AH8417" s="6"/>
      <c r="AI8417" s="6"/>
      <c r="AJ8417" s="6"/>
      <c r="AK8417" s="6"/>
      <c r="AL8417" s="6"/>
      <c r="AM8417" s="6"/>
      <c r="AN8417" s="6"/>
      <c r="AO8417" s="6"/>
      <c r="AP8417" s="6"/>
      <c r="AQ8417" s="6"/>
      <c r="AR8417" s="6"/>
      <c r="AS8417" s="6"/>
      <c r="AT8417" s="6"/>
      <c r="AU8417" s="6"/>
      <c r="AV8417" s="6"/>
      <c r="AW8417" s="6"/>
      <c r="AX8417" s="6"/>
      <c r="AY8417" s="6"/>
      <c r="AZ8417" s="6"/>
      <c r="BA8417" s="6"/>
      <c r="BB8417" s="6"/>
      <c r="BC8417" s="6"/>
      <c r="BD8417" s="6"/>
      <c r="BE8417" s="6"/>
      <c r="BF8417" s="6"/>
      <c r="BG8417" s="10"/>
    </row>
    <row r="8418" spans="34:59" x14ac:dyDescent="0.25">
      <c r="AH8418" s="10"/>
      <c r="AI8418" s="6"/>
    </row>
    <row r="8419" spans="34:59" x14ac:dyDescent="0.25">
      <c r="AH8419" s="6"/>
      <c r="AI8419" s="6"/>
      <c r="AJ8419" s="6"/>
      <c r="AK8419" s="6"/>
      <c r="AL8419" s="6"/>
      <c r="AM8419" s="6"/>
      <c r="AN8419" s="6"/>
      <c r="AO8419" s="6"/>
      <c r="AP8419" s="6"/>
      <c r="AQ8419" s="6"/>
      <c r="AR8419" s="6"/>
      <c r="AS8419" s="6"/>
      <c r="AT8419" s="6"/>
      <c r="AU8419" s="6"/>
      <c r="AV8419" s="6"/>
      <c r="AW8419" s="6"/>
      <c r="AX8419" s="6"/>
      <c r="AY8419" s="6"/>
      <c r="AZ8419" s="6"/>
      <c r="BA8419" s="6"/>
      <c r="BB8419" s="6"/>
      <c r="BC8419" s="6"/>
      <c r="BD8419" s="6"/>
      <c r="BE8419" s="6"/>
      <c r="BF8419" s="6"/>
      <c r="BG8419" s="6"/>
    </row>
    <row r="8420" spans="34:59" x14ac:dyDescent="0.25">
      <c r="AH8420" s="10"/>
      <c r="AI8420" s="6"/>
      <c r="AJ8420" s="10"/>
      <c r="AK8420" s="10"/>
      <c r="AL8420" s="10"/>
      <c r="AM8420" s="10"/>
      <c r="AN8420" s="10"/>
      <c r="AO8420" s="10"/>
      <c r="AP8420" s="10"/>
      <c r="AQ8420" s="10"/>
      <c r="AR8420" s="10"/>
      <c r="AS8420" s="10"/>
      <c r="AT8420" s="10"/>
      <c r="AU8420" s="10"/>
      <c r="AV8420" s="10"/>
      <c r="AW8420" s="10"/>
      <c r="AX8420" s="10"/>
      <c r="AY8420" s="10"/>
      <c r="AZ8420" s="10"/>
      <c r="BA8420" s="10"/>
      <c r="BB8420" s="10"/>
      <c r="BC8420" s="10"/>
      <c r="BD8420" s="10"/>
      <c r="BE8420" s="10"/>
      <c r="BF8420" s="10"/>
      <c r="BG8420" s="6"/>
    </row>
    <row r="8421" spans="34:59" x14ac:dyDescent="0.25">
      <c r="AH8421" s="6"/>
      <c r="AI8421" s="6"/>
      <c r="AJ8421" s="6"/>
      <c r="AK8421" s="6"/>
      <c r="AL8421" s="6"/>
      <c r="AM8421" s="6"/>
      <c r="AN8421" s="6"/>
      <c r="AO8421" s="6"/>
      <c r="AP8421" s="6"/>
      <c r="AQ8421" s="6"/>
      <c r="AR8421" s="6"/>
      <c r="AS8421" s="6"/>
      <c r="AT8421" s="6"/>
      <c r="AU8421" s="6"/>
      <c r="AV8421" s="6"/>
      <c r="AW8421" s="6"/>
      <c r="AX8421" s="6"/>
      <c r="AY8421" s="6"/>
      <c r="AZ8421" s="6"/>
      <c r="BA8421" s="6"/>
      <c r="BB8421" s="6"/>
      <c r="BC8421" s="6"/>
      <c r="BD8421" s="6"/>
      <c r="BE8421" s="6"/>
      <c r="BF8421" s="6"/>
      <c r="BG8421" s="10"/>
    </row>
    <row r="8422" spans="34:59" x14ac:dyDescent="0.25">
      <c r="AH8422" s="10"/>
      <c r="AI8422" s="6"/>
    </row>
    <row r="8423" spans="34:59" x14ac:dyDescent="0.25">
      <c r="AH8423" s="6"/>
      <c r="AI8423" s="6"/>
      <c r="AJ8423" s="6"/>
      <c r="AK8423" s="6"/>
      <c r="AL8423" s="6"/>
      <c r="AM8423" s="6"/>
      <c r="AN8423" s="6"/>
      <c r="AO8423" s="6"/>
      <c r="AP8423" s="6"/>
      <c r="AQ8423" s="6"/>
      <c r="AR8423" s="6"/>
      <c r="AS8423" s="6"/>
      <c r="AT8423" s="6"/>
      <c r="AU8423" s="6"/>
      <c r="AV8423" s="6"/>
      <c r="AW8423" s="6"/>
      <c r="AX8423" s="6"/>
      <c r="AY8423" s="6"/>
      <c r="AZ8423" s="6"/>
      <c r="BA8423" s="6"/>
      <c r="BB8423" s="6"/>
      <c r="BC8423" s="6"/>
      <c r="BD8423" s="6"/>
      <c r="BE8423" s="6"/>
      <c r="BF8423" s="6"/>
      <c r="BG8423" s="6"/>
    </row>
    <row r="8424" spans="34:59" x14ac:dyDescent="0.25">
      <c r="AH8424" s="10"/>
      <c r="AI8424" s="6"/>
      <c r="AJ8424" s="10"/>
      <c r="AK8424" s="10"/>
      <c r="AL8424" s="10"/>
      <c r="AM8424" s="10"/>
      <c r="AN8424" s="10"/>
      <c r="AO8424" s="10"/>
      <c r="AP8424" s="10"/>
      <c r="AQ8424" s="10"/>
      <c r="AR8424" s="10"/>
      <c r="AS8424" s="10"/>
      <c r="AT8424" s="10"/>
      <c r="AU8424" s="10"/>
      <c r="AV8424" s="10"/>
      <c r="AW8424" s="10"/>
      <c r="AX8424" s="10"/>
      <c r="AY8424" s="10"/>
      <c r="AZ8424" s="10"/>
      <c r="BA8424" s="10"/>
      <c r="BB8424" s="10"/>
      <c r="BC8424" s="10"/>
      <c r="BD8424" s="10"/>
      <c r="BE8424" s="10"/>
      <c r="BF8424" s="10"/>
      <c r="BG8424" s="6"/>
    </row>
    <row r="8425" spans="34:59" x14ac:dyDescent="0.25">
      <c r="AH8425" s="6"/>
      <c r="AI8425" s="6"/>
      <c r="AJ8425" s="6"/>
      <c r="AK8425" s="6"/>
      <c r="AL8425" s="6"/>
      <c r="AM8425" s="6"/>
      <c r="AN8425" s="6"/>
      <c r="AO8425" s="6"/>
      <c r="AP8425" s="6"/>
      <c r="AQ8425" s="6"/>
      <c r="AR8425" s="6"/>
      <c r="AS8425" s="6"/>
      <c r="AT8425" s="6"/>
      <c r="AU8425" s="6"/>
      <c r="AV8425" s="6"/>
      <c r="AW8425" s="6"/>
      <c r="AX8425" s="6"/>
      <c r="AY8425" s="6"/>
      <c r="AZ8425" s="6"/>
      <c r="BA8425" s="6"/>
      <c r="BB8425" s="6"/>
      <c r="BC8425" s="6"/>
      <c r="BD8425" s="6"/>
      <c r="BE8425" s="6"/>
      <c r="BF8425" s="6"/>
      <c r="BG8425" s="10"/>
    </row>
    <row r="8426" spans="34:59" x14ac:dyDescent="0.25">
      <c r="AH8426" s="10"/>
      <c r="AI8426" s="6"/>
    </row>
    <row r="8427" spans="34:59" x14ac:dyDescent="0.25">
      <c r="AH8427" s="6"/>
      <c r="AI8427" s="6"/>
      <c r="AJ8427" s="6"/>
      <c r="AK8427" s="6"/>
      <c r="AL8427" s="6"/>
      <c r="AM8427" s="6"/>
      <c r="AN8427" s="6"/>
      <c r="AO8427" s="6"/>
      <c r="AP8427" s="6"/>
      <c r="AQ8427" s="6"/>
      <c r="AR8427" s="6"/>
      <c r="AS8427" s="6"/>
      <c r="AT8427" s="6"/>
      <c r="AU8427" s="6"/>
      <c r="AV8427" s="6"/>
      <c r="AW8427" s="6"/>
      <c r="AX8427" s="6"/>
      <c r="AY8427" s="6"/>
      <c r="AZ8427" s="6"/>
      <c r="BA8427" s="6"/>
      <c r="BB8427" s="6"/>
      <c r="BC8427" s="6"/>
      <c r="BD8427" s="6"/>
      <c r="BE8427" s="6"/>
      <c r="BF8427" s="6"/>
      <c r="BG8427" s="6"/>
    </row>
    <row r="8428" spans="34:59" x14ac:dyDescent="0.25">
      <c r="AH8428" s="10"/>
      <c r="AI8428" s="6"/>
      <c r="AJ8428" s="10"/>
      <c r="AK8428" s="10"/>
      <c r="AL8428" s="10"/>
      <c r="AM8428" s="10"/>
      <c r="AN8428" s="10"/>
      <c r="AO8428" s="10"/>
      <c r="AP8428" s="10"/>
      <c r="AQ8428" s="10"/>
      <c r="AR8428" s="10"/>
      <c r="AS8428" s="10"/>
      <c r="AT8428" s="10"/>
      <c r="AU8428" s="10"/>
      <c r="AV8428" s="10"/>
      <c r="AW8428" s="10"/>
      <c r="AX8428" s="10"/>
      <c r="AY8428" s="10"/>
      <c r="AZ8428" s="10"/>
      <c r="BA8428" s="10"/>
      <c r="BB8428" s="10"/>
      <c r="BC8428" s="10"/>
      <c r="BD8428" s="10"/>
      <c r="BE8428" s="10"/>
      <c r="BF8428" s="10"/>
      <c r="BG8428" s="6"/>
    </row>
    <row r="8429" spans="34:59" x14ac:dyDescent="0.25">
      <c r="AH8429" s="6"/>
      <c r="AI8429" s="6"/>
      <c r="AJ8429" s="6"/>
      <c r="AK8429" s="6"/>
      <c r="AL8429" s="6"/>
      <c r="AM8429" s="6"/>
      <c r="AN8429" s="6"/>
      <c r="AO8429" s="6"/>
      <c r="AP8429" s="6"/>
      <c r="AQ8429" s="6"/>
      <c r="AR8429" s="6"/>
      <c r="AS8429" s="6"/>
      <c r="AT8429" s="6"/>
      <c r="AU8429" s="6"/>
      <c r="AV8429" s="6"/>
      <c r="AW8429" s="6"/>
      <c r="AX8429" s="6"/>
      <c r="AY8429" s="6"/>
      <c r="AZ8429" s="6"/>
      <c r="BA8429" s="6"/>
      <c r="BB8429" s="6"/>
      <c r="BC8429" s="6"/>
      <c r="BD8429" s="6"/>
      <c r="BE8429" s="6"/>
      <c r="BF8429" s="6"/>
      <c r="BG8429" s="10"/>
    </row>
    <row r="8430" spans="34:59" x14ac:dyDescent="0.25">
      <c r="AH8430" s="10"/>
      <c r="AI8430" s="6"/>
    </row>
    <row r="8431" spans="34:59" x14ac:dyDescent="0.25">
      <c r="AH8431" s="6"/>
      <c r="AI8431" s="6"/>
      <c r="AJ8431" s="6"/>
      <c r="AK8431" s="6"/>
      <c r="AL8431" s="6"/>
      <c r="AM8431" s="6"/>
      <c r="AN8431" s="6"/>
      <c r="AO8431" s="6"/>
      <c r="AP8431" s="6"/>
      <c r="AQ8431" s="6"/>
      <c r="AR8431" s="6"/>
      <c r="AS8431" s="6"/>
      <c r="AT8431" s="6"/>
      <c r="AU8431" s="6"/>
      <c r="AV8431" s="6"/>
      <c r="AW8431" s="6"/>
      <c r="AX8431" s="6"/>
      <c r="AY8431" s="6"/>
      <c r="AZ8431" s="6"/>
      <c r="BA8431" s="6"/>
      <c r="BB8431" s="6"/>
      <c r="BC8431" s="6"/>
      <c r="BD8431" s="6"/>
      <c r="BE8431" s="6"/>
      <c r="BF8431" s="6"/>
      <c r="BG8431" s="6"/>
    </row>
    <row r="8432" spans="34:59" x14ac:dyDescent="0.25">
      <c r="AH8432" s="10"/>
      <c r="AI8432" s="6"/>
      <c r="AJ8432" s="10"/>
      <c r="AK8432" s="10"/>
      <c r="AL8432" s="10"/>
      <c r="AM8432" s="10"/>
      <c r="AN8432" s="10"/>
      <c r="AO8432" s="10"/>
      <c r="AP8432" s="10"/>
      <c r="AQ8432" s="10"/>
      <c r="AR8432" s="10"/>
      <c r="AS8432" s="10"/>
      <c r="AT8432" s="10"/>
      <c r="AU8432" s="10"/>
      <c r="AV8432" s="10"/>
      <c r="AW8432" s="10"/>
      <c r="AX8432" s="10"/>
      <c r="AY8432" s="10"/>
      <c r="AZ8432" s="10"/>
      <c r="BA8432" s="10"/>
      <c r="BB8432" s="10"/>
      <c r="BC8432" s="10"/>
      <c r="BD8432" s="10"/>
      <c r="BE8432" s="10"/>
      <c r="BF8432" s="10"/>
      <c r="BG8432" s="6"/>
    </row>
    <row r="8433" spans="34:59" x14ac:dyDescent="0.25">
      <c r="AH8433" s="6"/>
      <c r="AI8433" s="6"/>
      <c r="AJ8433" s="6"/>
      <c r="AK8433" s="6"/>
      <c r="AL8433" s="6"/>
      <c r="AM8433" s="6"/>
      <c r="AN8433" s="6"/>
      <c r="AO8433" s="6"/>
      <c r="AP8433" s="6"/>
      <c r="AQ8433" s="6"/>
      <c r="AR8433" s="6"/>
      <c r="AS8433" s="6"/>
      <c r="AT8433" s="6"/>
      <c r="AU8433" s="6"/>
      <c r="AV8433" s="6"/>
      <c r="AW8433" s="6"/>
      <c r="AX8433" s="6"/>
      <c r="AY8433" s="6"/>
      <c r="AZ8433" s="6"/>
      <c r="BA8433" s="6"/>
      <c r="BB8433" s="6"/>
      <c r="BC8433" s="6"/>
      <c r="BD8433" s="6"/>
      <c r="BE8433" s="6"/>
      <c r="BF8433" s="6"/>
      <c r="BG8433" s="10"/>
    </row>
    <row r="8434" spans="34:59" x14ac:dyDescent="0.25">
      <c r="AH8434" s="10"/>
      <c r="AI8434" s="6"/>
    </row>
    <row r="8435" spans="34:59" x14ac:dyDescent="0.25">
      <c r="AH8435" s="6"/>
      <c r="AI8435" s="6"/>
      <c r="AJ8435" s="6"/>
      <c r="AK8435" s="6"/>
      <c r="AL8435" s="6"/>
      <c r="AM8435" s="6"/>
      <c r="AN8435" s="6"/>
      <c r="AO8435" s="6"/>
      <c r="AP8435" s="6"/>
      <c r="AQ8435" s="6"/>
      <c r="AR8435" s="6"/>
      <c r="AS8435" s="6"/>
      <c r="AT8435" s="6"/>
      <c r="AU8435" s="6"/>
      <c r="AV8435" s="6"/>
      <c r="AW8435" s="6"/>
      <c r="AX8435" s="6"/>
      <c r="AY8435" s="6"/>
      <c r="AZ8435" s="6"/>
      <c r="BA8435" s="6"/>
      <c r="BB8435" s="6"/>
      <c r="BC8435" s="6"/>
      <c r="BD8435" s="6"/>
      <c r="BE8435" s="6"/>
      <c r="BF8435" s="6"/>
      <c r="BG8435" s="6"/>
    </row>
    <row r="8436" spans="34:59" x14ac:dyDescent="0.25">
      <c r="AH8436" s="10"/>
      <c r="AI8436" s="6"/>
      <c r="AJ8436" s="10"/>
      <c r="AK8436" s="10"/>
      <c r="AL8436" s="10"/>
      <c r="AM8436" s="10"/>
      <c r="AN8436" s="10"/>
      <c r="AO8436" s="10"/>
      <c r="AP8436" s="10"/>
      <c r="AQ8436" s="10"/>
      <c r="AR8436" s="10"/>
      <c r="AS8436" s="10"/>
      <c r="AT8436" s="10"/>
      <c r="AU8436" s="10"/>
      <c r="AV8436" s="10"/>
      <c r="AW8436" s="10"/>
      <c r="AX8436" s="10"/>
      <c r="AY8436" s="10"/>
      <c r="AZ8436" s="10"/>
      <c r="BA8436" s="10"/>
      <c r="BB8436" s="10"/>
      <c r="BC8436" s="10"/>
      <c r="BD8436" s="10"/>
      <c r="BE8436" s="10"/>
      <c r="BF8436" s="10"/>
      <c r="BG8436" s="6"/>
    </row>
    <row r="8437" spans="34:59" x14ac:dyDescent="0.25">
      <c r="AH8437" s="6"/>
      <c r="AI8437" s="6"/>
      <c r="AJ8437" s="6"/>
      <c r="AK8437" s="6"/>
      <c r="AL8437" s="6"/>
      <c r="AM8437" s="6"/>
      <c r="AN8437" s="6"/>
      <c r="AO8437" s="6"/>
      <c r="AP8437" s="6"/>
      <c r="AQ8437" s="6"/>
      <c r="AR8437" s="6"/>
      <c r="AS8437" s="6"/>
      <c r="AT8437" s="6"/>
      <c r="AU8437" s="6"/>
      <c r="AV8437" s="6"/>
      <c r="AW8437" s="6"/>
      <c r="AX8437" s="6"/>
      <c r="AY8437" s="6"/>
      <c r="AZ8437" s="6"/>
      <c r="BA8437" s="6"/>
      <c r="BB8437" s="6"/>
      <c r="BC8437" s="6"/>
      <c r="BD8437" s="6"/>
      <c r="BE8437" s="6"/>
      <c r="BF8437" s="6"/>
      <c r="BG8437" s="10"/>
    </row>
    <row r="8438" spans="34:59" x14ac:dyDescent="0.25">
      <c r="AH8438" s="10"/>
      <c r="AI8438" s="6"/>
    </row>
    <row r="8439" spans="34:59" x14ac:dyDescent="0.25">
      <c r="AH8439" s="6"/>
      <c r="AI8439" s="6"/>
      <c r="AJ8439" s="6"/>
      <c r="AK8439" s="6"/>
      <c r="AL8439" s="6"/>
      <c r="AM8439" s="6"/>
      <c r="AN8439" s="6"/>
      <c r="AO8439" s="6"/>
      <c r="AP8439" s="6"/>
      <c r="AQ8439" s="6"/>
      <c r="AR8439" s="6"/>
      <c r="AS8439" s="6"/>
      <c r="AT8439" s="6"/>
      <c r="AU8439" s="6"/>
      <c r="AV8439" s="6"/>
      <c r="AW8439" s="6"/>
      <c r="AX8439" s="6"/>
      <c r="AY8439" s="6"/>
      <c r="AZ8439" s="6"/>
      <c r="BA8439" s="6"/>
      <c r="BB8439" s="6"/>
      <c r="BC8439" s="6"/>
      <c r="BD8439" s="6"/>
      <c r="BE8439" s="6"/>
      <c r="BF8439" s="6"/>
      <c r="BG8439" s="6"/>
    </row>
    <row r="8440" spans="34:59" x14ac:dyDescent="0.25">
      <c r="AH8440" s="10"/>
      <c r="AI8440" s="6"/>
      <c r="AJ8440" s="10"/>
      <c r="AK8440" s="10"/>
      <c r="AL8440" s="10"/>
      <c r="AM8440" s="10"/>
      <c r="AN8440" s="10"/>
      <c r="AO8440" s="10"/>
      <c r="AP8440" s="10"/>
      <c r="AQ8440" s="10"/>
      <c r="AR8440" s="10"/>
      <c r="AS8440" s="10"/>
      <c r="AT8440" s="10"/>
      <c r="AU8440" s="10"/>
      <c r="AV8440" s="10"/>
      <c r="AW8440" s="10"/>
      <c r="AX8440" s="10"/>
      <c r="AY8440" s="10"/>
      <c r="AZ8440" s="10"/>
      <c r="BA8440" s="10"/>
      <c r="BB8440" s="10"/>
      <c r="BC8440" s="10"/>
      <c r="BD8440" s="10"/>
      <c r="BE8440" s="10"/>
      <c r="BF8440" s="10"/>
      <c r="BG8440" s="6"/>
    </row>
    <row r="8441" spans="34:59" x14ac:dyDescent="0.25">
      <c r="AH8441" s="6"/>
      <c r="AI8441" s="6"/>
      <c r="AJ8441" s="6"/>
      <c r="AK8441" s="6"/>
      <c r="AL8441" s="6"/>
      <c r="AM8441" s="6"/>
      <c r="AN8441" s="6"/>
      <c r="AO8441" s="6"/>
      <c r="AP8441" s="6"/>
      <c r="AQ8441" s="6"/>
      <c r="AR8441" s="6"/>
      <c r="AS8441" s="6"/>
      <c r="AT8441" s="6"/>
      <c r="AU8441" s="6"/>
      <c r="AV8441" s="6"/>
      <c r="AW8441" s="6"/>
      <c r="AX8441" s="6"/>
      <c r="AY8441" s="6"/>
      <c r="AZ8441" s="6"/>
      <c r="BA8441" s="6"/>
      <c r="BB8441" s="6"/>
      <c r="BC8441" s="6"/>
      <c r="BD8441" s="6"/>
      <c r="BE8441" s="6"/>
      <c r="BF8441" s="6"/>
      <c r="BG8441" s="10"/>
    </row>
    <row r="8442" spans="34:59" x14ac:dyDescent="0.25">
      <c r="AH8442" s="10"/>
      <c r="AI8442" s="6"/>
    </row>
    <row r="8443" spans="34:59" x14ac:dyDescent="0.25">
      <c r="AH8443" s="6"/>
      <c r="AI8443" s="6"/>
      <c r="AJ8443" s="6"/>
      <c r="AK8443" s="6"/>
      <c r="AL8443" s="6"/>
      <c r="AM8443" s="6"/>
      <c r="AN8443" s="6"/>
      <c r="AO8443" s="6"/>
      <c r="AP8443" s="6"/>
      <c r="AQ8443" s="6"/>
      <c r="AR8443" s="6"/>
      <c r="AS8443" s="6"/>
      <c r="AT8443" s="6"/>
      <c r="AU8443" s="6"/>
      <c r="AV8443" s="6"/>
      <c r="AW8443" s="6"/>
      <c r="AX8443" s="6"/>
      <c r="AY8443" s="6"/>
      <c r="AZ8443" s="6"/>
      <c r="BA8443" s="6"/>
      <c r="BB8443" s="6"/>
      <c r="BC8443" s="6"/>
      <c r="BD8443" s="6"/>
      <c r="BE8443" s="6"/>
      <c r="BF8443" s="6"/>
      <c r="BG8443" s="6"/>
    </row>
    <row r="8444" spans="34:59" x14ac:dyDescent="0.25">
      <c r="AH8444" s="10"/>
      <c r="AI8444" s="6"/>
      <c r="AJ8444" s="10"/>
      <c r="AK8444" s="10"/>
      <c r="AL8444" s="10"/>
      <c r="AM8444" s="10"/>
      <c r="AN8444" s="10"/>
      <c r="AO8444" s="10"/>
      <c r="AP8444" s="10"/>
      <c r="AQ8444" s="10"/>
      <c r="AR8444" s="10"/>
      <c r="AS8444" s="10"/>
      <c r="AT8444" s="10"/>
      <c r="AU8444" s="10"/>
      <c r="AV8444" s="10"/>
      <c r="AW8444" s="10"/>
      <c r="AX8444" s="10"/>
      <c r="AY8444" s="10"/>
      <c r="AZ8444" s="10"/>
      <c r="BA8444" s="10"/>
      <c r="BB8444" s="10"/>
      <c r="BC8444" s="10"/>
      <c r="BD8444" s="10"/>
      <c r="BE8444" s="10"/>
      <c r="BF8444" s="10"/>
      <c r="BG8444" s="6"/>
    </row>
    <row r="8445" spans="34:59" x14ac:dyDescent="0.25">
      <c r="AH8445" s="6"/>
      <c r="AI8445" s="6"/>
      <c r="AJ8445" s="6"/>
      <c r="AK8445" s="6"/>
      <c r="AL8445" s="6"/>
      <c r="AM8445" s="6"/>
      <c r="AN8445" s="6"/>
      <c r="AO8445" s="6"/>
      <c r="AP8445" s="6"/>
      <c r="AQ8445" s="6"/>
      <c r="AR8445" s="6"/>
      <c r="AS8445" s="6"/>
      <c r="AT8445" s="6"/>
      <c r="AU8445" s="6"/>
      <c r="AV8445" s="6"/>
      <c r="AW8445" s="6"/>
      <c r="AX8445" s="6"/>
      <c r="AY8445" s="6"/>
      <c r="AZ8445" s="6"/>
      <c r="BA8445" s="6"/>
      <c r="BB8445" s="6"/>
      <c r="BC8445" s="6"/>
      <c r="BD8445" s="6"/>
      <c r="BE8445" s="6"/>
      <c r="BF8445" s="6"/>
      <c r="BG8445" s="10"/>
    </row>
    <row r="8446" spans="34:59" x14ac:dyDescent="0.25">
      <c r="AH8446" s="10"/>
      <c r="AI8446" s="6"/>
    </row>
    <row r="8447" spans="34:59" x14ac:dyDescent="0.25">
      <c r="AH8447" s="6"/>
      <c r="AI8447" s="6"/>
      <c r="AJ8447" s="6"/>
      <c r="AK8447" s="6"/>
      <c r="AL8447" s="6"/>
      <c r="AM8447" s="6"/>
      <c r="AN8447" s="6"/>
      <c r="AO8447" s="6"/>
      <c r="AP8447" s="6"/>
      <c r="AQ8447" s="6"/>
      <c r="AR8447" s="6"/>
      <c r="AS8447" s="6"/>
      <c r="AT8447" s="6"/>
      <c r="AU8447" s="6"/>
      <c r="AV8447" s="6"/>
      <c r="AW8447" s="6"/>
      <c r="AX8447" s="6"/>
      <c r="AY8447" s="6"/>
      <c r="AZ8447" s="6"/>
      <c r="BA8447" s="6"/>
      <c r="BB8447" s="6"/>
      <c r="BC8447" s="6"/>
      <c r="BD8447" s="6"/>
      <c r="BE8447" s="6"/>
      <c r="BF8447" s="6"/>
      <c r="BG8447" s="6"/>
    </row>
    <row r="8448" spans="34:59" x14ac:dyDescent="0.25">
      <c r="AH8448" s="10"/>
      <c r="AI8448" s="6"/>
      <c r="AJ8448" s="10"/>
      <c r="AK8448" s="10"/>
      <c r="AL8448" s="10"/>
      <c r="AM8448" s="10"/>
      <c r="AN8448" s="10"/>
      <c r="AO8448" s="10"/>
      <c r="AP8448" s="10"/>
      <c r="AQ8448" s="10"/>
      <c r="AR8448" s="10"/>
      <c r="AS8448" s="10"/>
      <c r="AT8448" s="10"/>
      <c r="AU8448" s="10"/>
      <c r="AV8448" s="10"/>
      <c r="AW8448" s="10"/>
      <c r="AX8448" s="10"/>
      <c r="AY8448" s="10"/>
      <c r="AZ8448" s="10"/>
      <c r="BA8448" s="10"/>
      <c r="BB8448" s="10"/>
      <c r="BC8448" s="10"/>
      <c r="BD8448" s="10"/>
      <c r="BE8448" s="10"/>
      <c r="BF8448" s="10"/>
      <c r="BG8448" s="6"/>
    </row>
    <row r="8449" spans="34:59" x14ac:dyDescent="0.25">
      <c r="AH8449" s="6"/>
      <c r="AI8449" s="6"/>
      <c r="AJ8449" s="6"/>
      <c r="AK8449" s="6"/>
      <c r="AL8449" s="6"/>
      <c r="AM8449" s="6"/>
      <c r="AN8449" s="6"/>
      <c r="AO8449" s="6"/>
      <c r="AP8449" s="6"/>
      <c r="AQ8449" s="6"/>
      <c r="AR8449" s="6"/>
      <c r="AS8449" s="6"/>
      <c r="AT8449" s="6"/>
      <c r="AU8449" s="6"/>
      <c r="AV8449" s="6"/>
      <c r="AW8449" s="6"/>
      <c r="AX8449" s="6"/>
      <c r="AY8449" s="6"/>
      <c r="AZ8449" s="6"/>
      <c r="BA8449" s="6"/>
      <c r="BB8449" s="6"/>
      <c r="BC8449" s="6"/>
      <c r="BD8449" s="6"/>
      <c r="BE8449" s="6"/>
      <c r="BF8449" s="6"/>
      <c r="BG8449" s="10"/>
    </row>
    <row r="8450" spans="34:59" x14ac:dyDescent="0.25">
      <c r="AH8450" s="10"/>
      <c r="AI8450" s="6"/>
    </row>
    <row r="8451" spans="34:59" x14ac:dyDescent="0.25">
      <c r="AH8451" s="6"/>
      <c r="AI8451" s="6"/>
      <c r="AJ8451" s="6"/>
      <c r="AK8451" s="6"/>
      <c r="AL8451" s="6"/>
      <c r="AM8451" s="6"/>
      <c r="AN8451" s="6"/>
      <c r="AO8451" s="6"/>
      <c r="AP8451" s="6"/>
      <c r="AQ8451" s="6"/>
      <c r="AR8451" s="6"/>
      <c r="AS8451" s="6"/>
      <c r="AT8451" s="6"/>
      <c r="AU8451" s="6"/>
      <c r="AV8451" s="6"/>
      <c r="AW8451" s="6"/>
      <c r="AX8451" s="6"/>
      <c r="AY8451" s="6"/>
      <c r="AZ8451" s="6"/>
      <c r="BA8451" s="6"/>
      <c r="BB8451" s="6"/>
      <c r="BC8451" s="6"/>
      <c r="BD8451" s="6"/>
      <c r="BE8451" s="6"/>
      <c r="BF8451" s="6"/>
      <c r="BG8451" s="6"/>
    </row>
    <row r="8452" spans="34:59" x14ac:dyDescent="0.25">
      <c r="AH8452" s="10"/>
      <c r="AI8452" s="6"/>
      <c r="AJ8452" s="10"/>
      <c r="AK8452" s="10"/>
      <c r="AL8452" s="10"/>
      <c r="AM8452" s="10"/>
      <c r="AN8452" s="10"/>
      <c r="AO8452" s="10"/>
      <c r="AP8452" s="10"/>
      <c r="AQ8452" s="10"/>
      <c r="AR8452" s="10"/>
      <c r="AS8452" s="10"/>
      <c r="AT8452" s="10"/>
      <c r="AU8452" s="10"/>
      <c r="AV8452" s="10"/>
      <c r="AW8452" s="10"/>
      <c r="AX8452" s="10"/>
      <c r="AY8452" s="10"/>
      <c r="AZ8452" s="10"/>
      <c r="BA8452" s="10"/>
      <c r="BB8452" s="10"/>
      <c r="BC8452" s="10"/>
      <c r="BD8452" s="10"/>
      <c r="BE8452" s="10"/>
      <c r="BF8452" s="10"/>
      <c r="BG8452" s="6"/>
    </row>
    <row r="8453" spans="34:59" x14ac:dyDescent="0.25">
      <c r="AH8453" s="6"/>
      <c r="AI8453" s="6"/>
      <c r="AJ8453" s="6"/>
      <c r="AK8453" s="6"/>
      <c r="AL8453" s="6"/>
      <c r="AM8453" s="6"/>
      <c r="AN8453" s="6"/>
      <c r="AO8453" s="6"/>
      <c r="AP8453" s="6"/>
      <c r="AQ8453" s="6"/>
      <c r="AR8453" s="6"/>
      <c r="AS8453" s="6"/>
      <c r="AT8453" s="6"/>
      <c r="AU8453" s="6"/>
      <c r="AV8453" s="6"/>
      <c r="AW8453" s="6"/>
      <c r="AX8453" s="6"/>
      <c r="AY8453" s="6"/>
      <c r="AZ8453" s="6"/>
      <c r="BA8453" s="6"/>
      <c r="BB8453" s="6"/>
      <c r="BC8453" s="6"/>
      <c r="BD8453" s="6"/>
      <c r="BE8453" s="6"/>
      <c r="BF8453" s="6"/>
      <c r="BG8453" s="10"/>
    </row>
    <row r="8454" spans="34:59" x14ac:dyDescent="0.25">
      <c r="AH8454" s="10"/>
      <c r="AI8454" s="6"/>
    </row>
    <row r="8455" spans="34:59" x14ac:dyDescent="0.25">
      <c r="AH8455" s="6"/>
      <c r="AI8455" s="6"/>
      <c r="AJ8455" s="6"/>
      <c r="AK8455" s="6"/>
      <c r="AL8455" s="6"/>
      <c r="AM8455" s="6"/>
      <c r="AN8455" s="6"/>
      <c r="AO8455" s="6"/>
      <c r="AP8455" s="6"/>
      <c r="AQ8455" s="6"/>
      <c r="AR8455" s="6"/>
      <c r="AS8455" s="6"/>
      <c r="AT8455" s="6"/>
      <c r="AU8455" s="6"/>
      <c r="AV8455" s="6"/>
      <c r="AW8455" s="6"/>
      <c r="AX8455" s="6"/>
      <c r="AY8455" s="6"/>
      <c r="AZ8455" s="6"/>
      <c r="BA8455" s="6"/>
      <c r="BB8455" s="6"/>
      <c r="BC8455" s="6"/>
      <c r="BD8455" s="6"/>
      <c r="BE8455" s="6"/>
      <c r="BF8455" s="6"/>
      <c r="BG8455" s="6"/>
    </row>
    <row r="8456" spans="34:59" x14ac:dyDescent="0.25">
      <c r="AH8456" s="10"/>
      <c r="AI8456" s="6"/>
      <c r="AJ8456" s="10"/>
      <c r="AK8456" s="10"/>
      <c r="AL8456" s="10"/>
      <c r="AM8456" s="10"/>
      <c r="AN8456" s="10"/>
      <c r="AO8456" s="10"/>
      <c r="AP8456" s="10"/>
      <c r="AQ8456" s="10"/>
      <c r="AR8456" s="10"/>
      <c r="AS8456" s="10"/>
      <c r="AT8456" s="10"/>
      <c r="AU8456" s="10"/>
      <c r="AV8456" s="10"/>
      <c r="AW8456" s="10"/>
      <c r="AX8456" s="10"/>
      <c r="AY8456" s="10"/>
      <c r="AZ8456" s="10"/>
      <c r="BA8456" s="10"/>
      <c r="BB8456" s="10"/>
      <c r="BC8456" s="10"/>
      <c r="BD8456" s="10"/>
      <c r="BE8456" s="10"/>
      <c r="BF8456" s="10"/>
      <c r="BG8456" s="6"/>
    </row>
    <row r="8457" spans="34:59" x14ac:dyDescent="0.25">
      <c r="AH8457" s="6"/>
      <c r="AI8457" s="6"/>
      <c r="AJ8457" s="6"/>
      <c r="AK8457" s="6"/>
      <c r="AL8457" s="6"/>
      <c r="AM8457" s="6"/>
      <c r="AN8457" s="6"/>
      <c r="AO8457" s="6"/>
      <c r="AP8457" s="6"/>
      <c r="AQ8457" s="6"/>
      <c r="AR8457" s="6"/>
      <c r="AS8457" s="6"/>
      <c r="AT8457" s="6"/>
      <c r="AU8457" s="6"/>
      <c r="AV8457" s="6"/>
      <c r="AW8457" s="6"/>
      <c r="AX8457" s="6"/>
      <c r="AY8457" s="6"/>
      <c r="AZ8457" s="6"/>
      <c r="BA8457" s="6"/>
      <c r="BB8457" s="6"/>
      <c r="BC8457" s="6"/>
      <c r="BD8457" s="6"/>
      <c r="BE8457" s="6"/>
      <c r="BF8457" s="6"/>
      <c r="BG8457" s="10"/>
    </row>
    <row r="8458" spans="34:59" x14ac:dyDescent="0.25">
      <c r="AH8458" s="10"/>
      <c r="AI8458" s="6"/>
    </row>
    <row r="8459" spans="34:59" x14ac:dyDescent="0.25">
      <c r="AH8459" s="6"/>
      <c r="AI8459" s="6"/>
      <c r="AJ8459" s="6"/>
      <c r="AK8459" s="6"/>
      <c r="AL8459" s="6"/>
      <c r="AM8459" s="6"/>
      <c r="AN8459" s="6"/>
      <c r="AO8459" s="6"/>
      <c r="AP8459" s="6"/>
      <c r="AQ8459" s="6"/>
      <c r="AR8459" s="6"/>
      <c r="AS8459" s="6"/>
      <c r="AT8459" s="6"/>
      <c r="AU8459" s="6"/>
      <c r="AV8459" s="6"/>
      <c r="AW8459" s="6"/>
      <c r="AX8459" s="6"/>
      <c r="AY8459" s="6"/>
      <c r="AZ8459" s="6"/>
      <c r="BA8459" s="6"/>
      <c r="BB8459" s="6"/>
      <c r="BC8459" s="6"/>
      <c r="BD8459" s="6"/>
      <c r="BE8459" s="6"/>
      <c r="BF8459" s="6"/>
      <c r="BG8459" s="6"/>
    </row>
    <row r="8460" spans="34:59" x14ac:dyDescent="0.25">
      <c r="AH8460" s="10"/>
      <c r="AI8460" s="6"/>
      <c r="AJ8460" s="10"/>
      <c r="AK8460" s="10"/>
      <c r="AL8460" s="10"/>
      <c r="AM8460" s="10"/>
      <c r="AN8460" s="10"/>
      <c r="AO8460" s="10"/>
      <c r="AP8460" s="10"/>
      <c r="AQ8460" s="10"/>
      <c r="AR8460" s="10"/>
      <c r="AS8460" s="10"/>
      <c r="AT8460" s="10"/>
      <c r="AU8460" s="10"/>
      <c r="AV8460" s="10"/>
      <c r="AW8460" s="10"/>
      <c r="AX8460" s="10"/>
      <c r="AY8460" s="10"/>
      <c r="AZ8460" s="10"/>
      <c r="BA8460" s="10"/>
      <c r="BB8460" s="10"/>
      <c r="BC8460" s="10"/>
      <c r="BD8460" s="10"/>
      <c r="BE8460" s="10"/>
      <c r="BF8460" s="10"/>
      <c r="BG8460" s="6"/>
    </row>
    <row r="8461" spans="34:59" x14ac:dyDescent="0.25">
      <c r="AH8461" s="6"/>
      <c r="AI8461" s="6"/>
      <c r="AJ8461" s="6"/>
      <c r="AK8461" s="6"/>
      <c r="AL8461" s="6"/>
      <c r="AM8461" s="6"/>
      <c r="AN8461" s="6"/>
      <c r="AO8461" s="6"/>
      <c r="AP8461" s="6"/>
      <c r="AQ8461" s="6"/>
      <c r="AR8461" s="6"/>
      <c r="AS8461" s="6"/>
      <c r="AT8461" s="6"/>
      <c r="AU8461" s="6"/>
      <c r="AV8461" s="6"/>
      <c r="AW8461" s="6"/>
      <c r="AX8461" s="6"/>
      <c r="AY8461" s="6"/>
      <c r="AZ8461" s="6"/>
      <c r="BA8461" s="6"/>
      <c r="BB8461" s="6"/>
      <c r="BC8461" s="6"/>
      <c r="BD8461" s="6"/>
      <c r="BE8461" s="6"/>
      <c r="BF8461" s="6"/>
      <c r="BG8461" s="10"/>
    </row>
    <row r="8462" spans="34:59" x14ac:dyDescent="0.25">
      <c r="AH8462" s="10"/>
      <c r="AI8462" s="6"/>
    </row>
    <row r="8463" spans="34:59" x14ac:dyDescent="0.25">
      <c r="AH8463" s="6"/>
      <c r="AI8463" s="6"/>
      <c r="AJ8463" s="6"/>
      <c r="AK8463" s="6"/>
      <c r="AL8463" s="6"/>
      <c r="AM8463" s="6"/>
      <c r="AN8463" s="6"/>
      <c r="AO8463" s="6"/>
      <c r="AP8463" s="6"/>
      <c r="AQ8463" s="6"/>
      <c r="AR8463" s="6"/>
      <c r="AS8463" s="6"/>
      <c r="AT8463" s="6"/>
      <c r="AU8463" s="6"/>
      <c r="AV8463" s="6"/>
      <c r="AW8463" s="6"/>
      <c r="AX8463" s="6"/>
      <c r="AY8463" s="6"/>
      <c r="AZ8463" s="6"/>
      <c r="BA8463" s="6"/>
      <c r="BB8463" s="6"/>
      <c r="BC8463" s="6"/>
      <c r="BD8463" s="6"/>
      <c r="BE8463" s="6"/>
      <c r="BF8463" s="6"/>
      <c r="BG8463" s="6"/>
    </row>
    <row r="8464" spans="34:59" x14ac:dyDescent="0.25">
      <c r="AH8464" s="10"/>
      <c r="AI8464" s="6"/>
      <c r="AJ8464" s="10"/>
      <c r="AK8464" s="10"/>
      <c r="AL8464" s="10"/>
      <c r="AM8464" s="10"/>
      <c r="AN8464" s="10"/>
      <c r="AO8464" s="10"/>
      <c r="AP8464" s="10"/>
      <c r="AQ8464" s="10"/>
      <c r="AR8464" s="10"/>
      <c r="AS8464" s="10"/>
      <c r="AT8464" s="10"/>
      <c r="AU8464" s="10"/>
      <c r="AV8464" s="10"/>
      <c r="AW8464" s="10"/>
      <c r="AX8464" s="10"/>
      <c r="AY8464" s="10"/>
      <c r="AZ8464" s="10"/>
      <c r="BA8464" s="10"/>
      <c r="BB8464" s="10"/>
      <c r="BC8464" s="10"/>
      <c r="BD8464" s="10"/>
      <c r="BE8464" s="10"/>
      <c r="BF8464" s="10"/>
      <c r="BG8464" s="6"/>
    </row>
    <row r="8465" spans="34:59" x14ac:dyDescent="0.25">
      <c r="AH8465" s="6"/>
      <c r="AI8465" s="6"/>
      <c r="AJ8465" s="6"/>
      <c r="AK8465" s="6"/>
      <c r="AL8465" s="6"/>
      <c r="AM8465" s="6"/>
      <c r="AN8465" s="6"/>
      <c r="AO8465" s="6"/>
      <c r="AP8465" s="6"/>
      <c r="AQ8465" s="6"/>
      <c r="AR8465" s="6"/>
      <c r="AS8465" s="6"/>
      <c r="AT8465" s="6"/>
      <c r="AU8465" s="6"/>
      <c r="AV8465" s="6"/>
      <c r="AW8465" s="6"/>
      <c r="AX8465" s="6"/>
      <c r="AY8465" s="6"/>
      <c r="AZ8465" s="6"/>
      <c r="BA8465" s="6"/>
      <c r="BB8465" s="6"/>
      <c r="BC8465" s="6"/>
      <c r="BD8465" s="6"/>
      <c r="BE8465" s="6"/>
      <c r="BF8465" s="6"/>
      <c r="BG8465" s="10"/>
    </row>
    <row r="8466" spans="34:59" x14ac:dyDescent="0.25">
      <c r="AH8466" s="10"/>
      <c r="AI8466" s="6"/>
    </row>
    <row r="8467" spans="34:59" x14ac:dyDescent="0.25">
      <c r="AH8467" s="6"/>
      <c r="AI8467" s="6"/>
      <c r="AJ8467" s="6"/>
      <c r="AK8467" s="6"/>
      <c r="AL8467" s="6"/>
      <c r="AM8467" s="6"/>
      <c r="AN8467" s="6"/>
      <c r="AO8467" s="6"/>
      <c r="AP8467" s="6"/>
      <c r="AQ8467" s="6"/>
      <c r="AR8467" s="6"/>
      <c r="AS8467" s="6"/>
      <c r="AT8467" s="6"/>
      <c r="AU8467" s="6"/>
      <c r="AV8467" s="6"/>
      <c r="AW8467" s="6"/>
      <c r="AX8467" s="6"/>
      <c r="AY8467" s="6"/>
      <c r="AZ8467" s="6"/>
      <c r="BA8467" s="6"/>
      <c r="BB8467" s="6"/>
      <c r="BC8467" s="6"/>
      <c r="BD8467" s="6"/>
      <c r="BE8467" s="6"/>
      <c r="BF8467" s="6"/>
      <c r="BG8467" s="6"/>
    </row>
    <row r="8468" spans="34:59" x14ac:dyDescent="0.25">
      <c r="AH8468" s="10"/>
      <c r="AI8468" s="6"/>
      <c r="AJ8468" s="10"/>
      <c r="AK8468" s="10"/>
      <c r="AL8468" s="10"/>
      <c r="AM8468" s="10"/>
      <c r="AN8468" s="10"/>
      <c r="AO8468" s="10"/>
      <c r="AP8468" s="10"/>
      <c r="AQ8468" s="10"/>
      <c r="AR8468" s="10"/>
      <c r="AS8468" s="10"/>
      <c r="AT8468" s="10"/>
      <c r="AU8468" s="10"/>
      <c r="AV8468" s="10"/>
      <c r="AW8468" s="10"/>
      <c r="AX8468" s="10"/>
      <c r="AY8468" s="10"/>
      <c r="AZ8468" s="10"/>
      <c r="BA8468" s="10"/>
      <c r="BB8468" s="10"/>
      <c r="BC8468" s="10"/>
      <c r="BD8468" s="10"/>
      <c r="BE8468" s="10"/>
      <c r="BF8468" s="10"/>
      <c r="BG8468" s="6"/>
    </row>
    <row r="8469" spans="34:59" x14ac:dyDescent="0.25">
      <c r="AH8469" s="6"/>
      <c r="AI8469" s="6"/>
      <c r="AJ8469" s="6"/>
      <c r="AK8469" s="6"/>
      <c r="AL8469" s="6"/>
      <c r="AM8469" s="6"/>
      <c r="AN8469" s="6"/>
      <c r="AO8469" s="6"/>
      <c r="AP8469" s="6"/>
      <c r="AQ8469" s="6"/>
      <c r="AR8469" s="6"/>
      <c r="AS8469" s="6"/>
      <c r="AT8469" s="6"/>
      <c r="AU8469" s="6"/>
      <c r="AV8469" s="6"/>
      <c r="AW8469" s="6"/>
      <c r="AX8469" s="6"/>
      <c r="AY8469" s="6"/>
      <c r="AZ8469" s="6"/>
      <c r="BA8469" s="6"/>
      <c r="BB8469" s="6"/>
      <c r="BC8469" s="6"/>
      <c r="BD8469" s="6"/>
      <c r="BE8469" s="6"/>
      <c r="BF8469" s="6"/>
      <c r="BG8469" s="10"/>
    </row>
    <row r="8470" spans="34:59" x14ac:dyDescent="0.25">
      <c r="AH8470" s="10"/>
      <c r="AI8470" s="6"/>
    </row>
    <row r="8471" spans="34:59" x14ac:dyDescent="0.25">
      <c r="AH8471" s="6"/>
      <c r="AI8471" s="6"/>
      <c r="AJ8471" s="6"/>
      <c r="AK8471" s="6"/>
      <c r="AL8471" s="6"/>
      <c r="AM8471" s="6"/>
      <c r="AN8471" s="6"/>
      <c r="AO8471" s="6"/>
      <c r="AP8471" s="6"/>
      <c r="AQ8471" s="6"/>
      <c r="AR8471" s="6"/>
      <c r="AS8471" s="6"/>
      <c r="AT8471" s="6"/>
      <c r="AU8471" s="6"/>
      <c r="AV8471" s="6"/>
      <c r="AW8471" s="6"/>
      <c r="AX8471" s="6"/>
      <c r="AY8471" s="6"/>
      <c r="AZ8471" s="6"/>
      <c r="BA8471" s="6"/>
      <c r="BB8471" s="6"/>
      <c r="BC8471" s="6"/>
      <c r="BD8471" s="6"/>
      <c r="BE8471" s="6"/>
      <c r="BF8471" s="6"/>
      <c r="BG8471" s="6"/>
    </row>
    <row r="8472" spans="34:59" x14ac:dyDescent="0.25">
      <c r="AH8472" s="10"/>
      <c r="AI8472" s="6"/>
      <c r="AJ8472" s="10"/>
      <c r="AK8472" s="10"/>
      <c r="AL8472" s="10"/>
      <c r="AM8472" s="10"/>
      <c r="AN8472" s="10"/>
      <c r="AO8472" s="10"/>
      <c r="AP8472" s="10"/>
      <c r="AQ8472" s="10"/>
      <c r="AR8472" s="10"/>
      <c r="AS8472" s="10"/>
      <c r="AT8472" s="10"/>
      <c r="AU8472" s="10"/>
      <c r="AV8472" s="10"/>
      <c r="AW8472" s="10"/>
      <c r="AX8472" s="10"/>
      <c r="AY8472" s="10"/>
      <c r="AZ8472" s="10"/>
      <c r="BA8472" s="10"/>
      <c r="BB8472" s="10"/>
      <c r="BC8472" s="10"/>
      <c r="BD8472" s="10"/>
      <c r="BE8472" s="10"/>
      <c r="BF8472" s="10"/>
      <c r="BG8472" s="6"/>
    </row>
    <row r="8473" spans="34:59" x14ac:dyDescent="0.25">
      <c r="AH8473" s="6"/>
      <c r="AI8473" s="6"/>
      <c r="AJ8473" s="6"/>
      <c r="AK8473" s="6"/>
      <c r="AL8473" s="6"/>
      <c r="AM8473" s="6"/>
      <c r="AN8473" s="6"/>
      <c r="AO8473" s="6"/>
      <c r="AP8473" s="6"/>
      <c r="AQ8473" s="6"/>
      <c r="AR8473" s="6"/>
      <c r="AS8473" s="6"/>
      <c r="AT8473" s="6"/>
      <c r="AU8473" s="6"/>
      <c r="AV8473" s="6"/>
      <c r="AW8473" s="6"/>
      <c r="AX8473" s="6"/>
      <c r="AY8473" s="6"/>
      <c r="AZ8473" s="6"/>
      <c r="BA8473" s="6"/>
      <c r="BB8473" s="6"/>
      <c r="BC8473" s="6"/>
      <c r="BD8473" s="6"/>
      <c r="BE8473" s="6"/>
      <c r="BF8473" s="6"/>
      <c r="BG8473" s="10"/>
    </row>
    <row r="8474" spans="34:59" x14ac:dyDescent="0.25">
      <c r="AH8474" s="10"/>
      <c r="AI8474" s="6"/>
    </row>
    <row r="8475" spans="34:59" x14ac:dyDescent="0.25">
      <c r="AH8475" s="6"/>
      <c r="AI8475" s="6"/>
      <c r="AJ8475" s="6"/>
      <c r="AK8475" s="6"/>
      <c r="AL8475" s="6"/>
      <c r="AM8475" s="6"/>
      <c r="AN8475" s="6"/>
      <c r="AO8475" s="6"/>
      <c r="AP8475" s="6"/>
      <c r="AQ8475" s="6"/>
      <c r="AR8475" s="6"/>
      <c r="AS8475" s="6"/>
      <c r="AT8475" s="6"/>
      <c r="AU8475" s="6"/>
      <c r="AV8475" s="6"/>
      <c r="AW8475" s="6"/>
      <c r="AX8475" s="6"/>
      <c r="AY8475" s="6"/>
      <c r="AZ8475" s="6"/>
      <c r="BA8475" s="6"/>
      <c r="BB8475" s="6"/>
      <c r="BC8475" s="6"/>
      <c r="BD8475" s="6"/>
      <c r="BE8475" s="6"/>
      <c r="BF8475" s="6"/>
      <c r="BG8475" s="6"/>
    </row>
    <row r="8476" spans="34:59" x14ac:dyDescent="0.25">
      <c r="AH8476" s="10"/>
      <c r="AI8476" s="6"/>
      <c r="AJ8476" s="10"/>
      <c r="AK8476" s="10"/>
      <c r="AL8476" s="10"/>
      <c r="AM8476" s="10"/>
      <c r="AN8476" s="10"/>
      <c r="AO8476" s="10"/>
      <c r="AP8476" s="10"/>
      <c r="AQ8476" s="10"/>
      <c r="AR8476" s="10"/>
      <c r="AS8476" s="10"/>
      <c r="AT8476" s="10"/>
      <c r="AU8476" s="10"/>
      <c r="AV8476" s="10"/>
      <c r="AW8476" s="10"/>
      <c r="AX8476" s="10"/>
      <c r="AY8476" s="10"/>
      <c r="AZ8476" s="10"/>
      <c r="BA8476" s="10"/>
      <c r="BB8476" s="10"/>
      <c r="BC8476" s="10"/>
      <c r="BD8476" s="10"/>
      <c r="BE8476" s="10"/>
      <c r="BF8476" s="10"/>
      <c r="BG8476" s="6"/>
    </row>
    <row r="8477" spans="34:59" x14ac:dyDescent="0.25">
      <c r="AH8477" s="6"/>
      <c r="AI8477" s="6"/>
      <c r="AJ8477" s="6"/>
      <c r="AK8477" s="6"/>
      <c r="AL8477" s="6"/>
      <c r="AM8477" s="6"/>
      <c r="AN8477" s="6"/>
      <c r="AO8477" s="6"/>
      <c r="AP8477" s="6"/>
      <c r="AQ8477" s="6"/>
      <c r="AR8477" s="6"/>
      <c r="AS8477" s="6"/>
      <c r="AT8477" s="6"/>
      <c r="AU8477" s="6"/>
      <c r="AV8477" s="6"/>
      <c r="AW8477" s="6"/>
      <c r="AX8477" s="6"/>
      <c r="AY8477" s="6"/>
      <c r="AZ8477" s="6"/>
      <c r="BA8477" s="6"/>
      <c r="BB8477" s="6"/>
      <c r="BC8477" s="6"/>
      <c r="BD8477" s="6"/>
      <c r="BE8477" s="6"/>
      <c r="BF8477" s="6"/>
      <c r="BG8477" s="10"/>
    </row>
    <row r="8478" spans="34:59" x14ac:dyDescent="0.25">
      <c r="AH8478" s="10"/>
      <c r="AI8478" s="6"/>
    </row>
    <row r="8479" spans="34:59" x14ac:dyDescent="0.25">
      <c r="AH8479" s="6"/>
      <c r="AI8479" s="6"/>
      <c r="AJ8479" s="6"/>
      <c r="AK8479" s="6"/>
      <c r="AL8479" s="6"/>
      <c r="AM8479" s="6"/>
      <c r="AN8479" s="6"/>
      <c r="AO8479" s="6"/>
      <c r="AP8479" s="6"/>
      <c r="AQ8479" s="6"/>
      <c r="AR8479" s="6"/>
      <c r="AS8479" s="6"/>
      <c r="AT8479" s="6"/>
      <c r="AU8479" s="6"/>
      <c r="AV8479" s="6"/>
      <c r="AW8479" s="6"/>
      <c r="AX8479" s="6"/>
      <c r="AY8479" s="6"/>
      <c r="AZ8479" s="6"/>
      <c r="BA8479" s="6"/>
      <c r="BB8479" s="6"/>
      <c r="BC8479" s="6"/>
      <c r="BD8479" s="6"/>
      <c r="BE8479" s="6"/>
      <c r="BF8479" s="6"/>
      <c r="BG8479" s="6"/>
    </row>
    <row r="8480" spans="34:59" x14ac:dyDescent="0.25">
      <c r="AH8480" s="10"/>
      <c r="AI8480" s="6"/>
      <c r="AJ8480" s="10"/>
      <c r="AK8480" s="10"/>
      <c r="AL8480" s="10"/>
      <c r="AM8480" s="10"/>
      <c r="AN8480" s="10"/>
      <c r="AO8480" s="10"/>
      <c r="AP8480" s="10"/>
      <c r="AQ8480" s="10"/>
      <c r="AR8480" s="10"/>
      <c r="AS8480" s="10"/>
      <c r="AT8480" s="10"/>
      <c r="AU8480" s="10"/>
      <c r="AV8480" s="10"/>
      <c r="AW8480" s="10"/>
      <c r="AX8480" s="10"/>
      <c r="AY8480" s="10"/>
      <c r="AZ8480" s="10"/>
      <c r="BA8480" s="10"/>
      <c r="BB8480" s="10"/>
      <c r="BC8480" s="10"/>
      <c r="BD8480" s="10"/>
      <c r="BE8480" s="10"/>
      <c r="BF8480" s="10"/>
      <c r="BG8480" s="6"/>
    </row>
    <row r="8481" spans="34:59" x14ac:dyDescent="0.25">
      <c r="AH8481" s="6"/>
      <c r="AI8481" s="6"/>
      <c r="AJ8481" s="6"/>
      <c r="AK8481" s="6"/>
      <c r="AL8481" s="6"/>
      <c r="AM8481" s="6"/>
      <c r="AN8481" s="6"/>
      <c r="AO8481" s="6"/>
      <c r="AP8481" s="6"/>
      <c r="AQ8481" s="6"/>
      <c r="AR8481" s="6"/>
      <c r="AS8481" s="6"/>
      <c r="AT8481" s="6"/>
      <c r="AU8481" s="6"/>
      <c r="AV8481" s="6"/>
      <c r="AW8481" s="6"/>
      <c r="AX8481" s="6"/>
      <c r="AY8481" s="6"/>
      <c r="AZ8481" s="6"/>
      <c r="BA8481" s="6"/>
      <c r="BB8481" s="6"/>
      <c r="BC8481" s="6"/>
      <c r="BD8481" s="6"/>
      <c r="BE8481" s="6"/>
      <c r="BF8481" s="6"/>
      <c r="BG8481" s="10"/>
    </row>
    <row r="8482" spans="34:59" x14ac:dyDescent="0.25">
      <c r="AH8482" s="10"/>
      <c r="AI8482" s="6"/>
    </row>
    <row r="8483" spans="34:59" x14ac:dyDescent="0.25">
      <c r="AH8483" s="6"/>
      <c r="AI8483" s="6"/>
      <c r="AJ8483" s="6"/>
      <c r="AK8483" s="6"/>
      <c r="AL8483" s="6"/>
      <c r="AM8483" s="6"/>
      <c r="AN8483" s="6"/>
      <c r="AO8483" s="6"/>
      <c r="AP8483" s="6"/>
      <c r="AQ8483" s="6"/>
      <c r="AR8483" s="6"/>
      <c r="AS8483" s="6"/>
      <c r="AT8483" s="6"/>
      <c r="AU8483" s="6"/>
      <c r="AV8483" s="6"/>
      <c r="AW8483" s="6"/>
      <c r="AX8483" s="6"/>
      <c r="AY8483" s="6"/>
      <c r="AZ8483" s="6"/>
      <c r="BA8483" s="6"/>
      <c r="BB8483" s="6"/>
      <c r="BC8483" s="6"/>
      <c r="BD8483" s="6"/>
      <c r="BE8483" s="6"/>
      <c r="BF8483" s="6"/>
      <c r="BG8483" s="6"/>
    </row>
    <row r="8484" spans="34:59" x14ac:dyDescent="0.25">
      <c r="AH8484" s="10"/>
      <c r="AI8484" s="6"/>
      <c r="AJ8484" s="10"/>
      <c r="AK8484" s="10"/>
      <c r="AL8484" s="10"/>
      <c r="AM8484" s="10"/>
      <c r="AN8484" s="10"/>
      <c r="AO8484" s="10"/>
      <c r="AP8484" s="10"/>
      <c r="AQ8484" s="10"/>
      <c r="AR8484" s="10"/>
      <c r="AS8484" s="10"/>
      <c r="AT8484" s="10"/>
      <c r="AU8484" s="10"/>
      <c r="AV8484" s="10"/>
      <c r="AW8484" s="10"/>
      <c r="AX8484" s="10"/>
      <c r="AY8484" s="10"/>
      <c r="AZ8484" s="10"/>
      <c r="BA8484" s="10"/>
      <c r="BB8484" s="10"/>
      <c r="BC8484" s="10"/>
      <c r="BD8484" s="10"/>
      <c r="BE8484" s="10"/>
      <c r="BF8484" s="10"/>
      <c r="BG8484" s="6"/>
    </row>
    <row r="8485" spans="34:59" x14ac:dyDescent="0.25">
      <c r="AH8485" s="6"/>
      <c r="AI8485" s="6"/>
      <c r="AJ8485" s="6"/>
      <c r="AK8485" s="6"/>
      <c r="AL8485" s="6"/>
      <c r="AM8485" s="6"/>
      <c r="AN8485" s="6"/>
      <c r="AO8485" s="6"/>
      <c r="AP8485" s="6"/>
      <c r="AQ8485" s="6"/>
      <c r="AR8485" s="6"/>
      <c r="AS8485" s="6"/>
      <c r="AT8485" s="6"/>
      <c r="AU8485" s="6"/>
      <c r="AV8485" s="6"/>
      <c r="AW8485" s="6"/>
      <c r="AX8485" s="6"/>
      <c r="AY8485" s="6"/>
      <c r="AZ8485" s="6"/>
      <c r="BA8485" s="6"/>
      <c r="BB8485" s="6"/>
      <c r="BC8485" s="6"/>
      <c r="BD8485" s="6"/>
      <c r="BE8485" s="6"/>
      <c r="BF8485" s="6"/>
      <c r="BG8485" s="10"/>
    </row>
    <row r="8486" spans="34:59" x14ac:dyDescent="0.25">
      <c r="AH8486" s="10"/>
      <c r="AI8486" s="6"/>
    </row>
    <row r="8487" spans="34:59" x14ac:dyDescent="0.25">
      <c r="AH8487" s="6"/>
      <c r="AI8487" s="6"/>
      <c r="AJ8487" s="6"/>
      <c r="AK8487" s="6"/>
      <c r="AL8487" s="6"/>
      <c r="AM8487" s="6"/>
      <c r="AN8487" s="6"/>
      <c r="AO8487" s="6"/>
      <c r="AP8487" s="6"/>
      <c r="AQ8487" s="6"/>
      <c r="AR8487" s="6"/>
      <c r="AS8487" s="6"/>
      <c r="AT8487" s="6"/>
      <c r="AU8487" s="6"/>
      <c r="AV8487" s="6"/>
      <c r="AW8487" s="6"/>
      <c r="AX8487" s="6"/>
      <c r="AY8487" s="6"/>
      <c r="AZ8487" s="6"/>
      <c r="BA8487" s="6"/>
      <c r="BB8487" s="6"/>
      <c r="BC8487" s="6"/>
      <c r="BD8487" s="6"/>
      <c r="BE8487" s="6"/>
      <c r="BF8487" s="6"/>
      <c r="BG8487" s="6"/>
    </row>
    <row r="8488" spans="34:59" x14ac:dyDescent="0.25">
      <c r="AH8488" s="10"/>
      <c r="AI8488" s="6"/>
      <c r="AJ8488" s="10"/>
      <c r="AK8488" s="10"/>
      <c r="AL8488" s="10"/>
      <c r="AM8488" s="10"/>
      <c r="AN8488" s="10"/>
      <c r="AO8488" s="10"/>
      <c r="AP8488" s="10"/>
      <c r="AQ8488" s="10"/>
      <c r="AR8488" s="10"/>
      <c r="AS8488" s="10"/>
      <c r="AT8488" s="10"/>
      <c r="AU8488" s="10"/>
      <c r="AV8488" s="10"/>
      <c r="AW8488" s="10"/>
      <c r="AX8488" s="10"/>
      <c r="AY8488" s="10"/>
      <c r="AZ8488" s="10"/>
      <c r="BA8488" s="10"/>
      <c r="BB8488" s="10"/>
      <c r="BC8488" s="10"/>
      <c r="BD8488" s="10"/>
      <c r="BE8488" s="10"/>
      <c r="BF8488" s="10"/>
      <c r="BG8488" s="6"/>
    </row>
    <row r="8489" spans="34:59" x14ac:dyDescent="0.25">
      <c r="AH8489" s="6"/>
      <c r="AI8489" s="6"/>
      <c r="AJ8489" s="6"/>
      <c r="AK8489" s="6"/>
      <c r="AL8489" s="6"/>
      <c r="AM8489" s="6"/>
      <c r="AN8489" s="6"/>
      <c r="AO8489" s="6"/>
      <c r="AP8489" s="6"/>
      <c r="AQ8489" s="6"/>
      <c r="AR8489" s="6"/>
      <c r="AS8489" s="6"/>
      <c r="AT8489" s="6"/>
      <c r="AU8489" s="6"/>
      <c r="AV8489" s="6"/>
      <c r="AW8489" s="6"/>
      <c r="AX8489" s="6"/>
      <c r="AY8489" s="6"/>
      <c r="AZ8489" s="6"/>
      <c r="BA8489" s="6"/>
      <c r="BB8489" s="6"/>
      <c r="BC8489" s="6"/>
      <c r="BD8489" s="6"/>
      <c r="BE8489" s="6"/>
      <c r="BF8489" s="6"/>
      <c r="BG8489" s="10"/>
    </row>
    <row r="8490" spans="34:59" x14ac:dyDescent="0.25">
      <c r="AH8490" s="10"/>
      <c r="AI8490" s="6"/>
    </row>
    <row r="8491" spans="34:59" x14ac:dyDescent="0.25">
      <c r="AH8491" s="6"/>
      <c r="AI8491" s="6"/>
      <c r="AJ8491" s="6"/>
      <c r="AK8491" s="6"/>
      <c r="AL8491" s="6"/>
      <c r="AM8491" s="6"/>
      <c r="AN8491" s="6"/>
      <c r="AO8491" s="6"/>
      <c r="AP8491" s="6"/>
      <c r="AQ8491" s="6"/>
      <c r="AR8491" s="6"/>
      <c r="AS8491" s="6"/>
      <c r="AT8491" s="6"/>
      <c r="AU8491" s="6"/>
      <c r="AV8491" s="6"/>
      <c r="AW8491" s="6"/>
      <c r="AX8491" s="6"/>
      <c r="AY8491" s="6"/>
      <c r="AZ8491" s="6"/>
      <c r="BA8491" s="6"/>
      <c r="BB8491" s="6"/>
      <c r="BC8491" s="6"/>
      <c r="BD8491" s="6"/>
      <c r="BE8491" s="6"/>
      <c r="BF8491" s="6"/>
      <c r="BG8491" s="6"/>
    </row>
    <row r="8492" spans="34:59" x14ac:dyDescent="0.25">
      <c r="AH8492" s="10"/>
      <c r="AI8492" s="6"/>
      <c r="AJ8492" s="10"/>
      <c r="AK8492" s="10"/>
      <c r="AL8492" s="10"/>
      <c r="AM8492" s="10"/>
      <c r="AN8492" s="10"/>
      <c r="AO8492" s="10"/>
      <c r="AP8492" s="10"/>
      <c r="AQ8492" s="10"/>
      <c r="AR8492" s="10"/>
      <c r="AS8492" s="10"/>
      <c r="AT8492" s="10"/>
      <c r="AU8492" s="10"/>
      <c r="AV8492" s="10"/>
      <c r="AW8492" s="10"/>
      <c r="AX8492" s="10"/>
      <c r="AY8492" s="10"/>
      <c r="AZ8492" s="10"/>
      <c r="BA8492" s="10"/>
      <c r="BB8492" s="10"/>
      <c r="BC8492" s="10"/>
      <c r="BD8492" s="10"/>
      <c r="BE8492" s="10"/>
      <c r="BF8492" s="10"/>
      <c r="BG8492" s="6"/>
    </row>
    <row r="8493" spans="34:59" x14ac:dyDescent="0.25">
      <c r="AH8493" s="6"/>
      <c r="AI8493" s="6"/>
      <c r="AJ8493" s="6"/>
      <c r="AK8493" s="6"/>
      <c r="AL8493" s="6"/>
      <c r="AM8493" s="6"/>
      <c r="AN8493" s="6"/>
      <c r="AO8493" s="6"/>
      <c r="AP8493" s="6"/>
      <c r="AQ8493" s="6"/>
      <c r="AR8493" s="6"/>
      <c r="AS8493" s="6"/>
      <c r="AT8493" s="6"/>
      <c r="AU8493" s="6"/>
      <c r="AV8493" s="6"/>
      <c r="AW8493" s="6"/>
      <c r="AX8493" s="6"/>
      <c r="AY8493" s="6"/>
      <c r="AZ8493" s="6"/>
      <c r="BA8493" s="6"/>
      <c r="BB8493" s="6"/>
      <c r="BC8493" s="6"/>
      <c r="BD8493" s="6"/>
      <c r="BE8493" s="6"/>
      <c r="BF8493" s="6"/>
      <c r="BG8493" s="10"/>
    </row>
    <row r="8494" spans="34:59" x14ac:dyDescent="0.25">
      <c r="AH8494" s="10"/>
      <c r="AI8494" s="6"/>
    </row>
    <row r="8495" spans="34:59" x14ac:dyDescent="0.25">
      <c r="AH8495" s="6"/>
      <c r="AI8495" s="6"/>
      <c r="AJ8495" s="6"/>
      <c r="AK8495" s="6"/>
      <c r="AL8495" s="6"/>
      <c r="AM8495" s="6"/>
      <c r="AN8495" s="6"/>
      <c r="AO8495" s="6"/>
      <c r="AP8495" s="6"/>
      <c r="AQ8495" s="6"/>
      <c r="AR8495" s="6"/>
      <c r="AS8495" s="6"/>
      <c r="AT8495" s="6"/>
      <c r="AU8495" s="6"/>
      <c r="AV8495" s="6"/>
      <c r="AW8495" s="6"/>
      <c r="AX8495" s="6"/>
      <c r="AY8495" s="6"/>
      <c r="AZ8495" s="6"/>
      <c r="BA8495" s="6"/>
      <c r="BB8495" s="6"/>
      <c r="BC8495" s="6"/>
      <c r="BD8495" s="6"/>
      <c r="BE8495" s="6"/>
      <c r="BF8495" s="6"/>
      <c r="BG8495" s="6"/>
    </row>
    <row r="8496" spans="34:59" x14ac:dyDescent="0.25">
      <c r="AH8496" s="10"/>
      <c r="AI8496" s="6"/>
      <c r="AJ8496" s="10"/>
      <c r="AK8496" s="10"/>
      <c r="AL8496" s="10"/>
      <c r="AM8496" s="10"/>
      <c r="AN8496" s="10"/>
      <c r="AO8496" s="10"/>
      <c r="AP8496" s="10"/>
      <c r="AQ8496" s="10"/>
      <c r="AR8496" s="10"/>
      <c r="AS8496" s="10"/>
      <c r="AT8496" s="10"/>
      <c r="AU8496" s="10"/>
      <c r="AV8496" s="10"/>
      <c r="AW8496" s="10"/>
      <c r="AX8496" s="10"/>
      <c r="AY8496" s="10"/>
      <c r="AZ8496" s="10"/>
      <c r="BA8496" s="10"/>
      <c r="BB8496" s="10"/>
      <c r="BC8496" s="10"/>
      <c r="BD8496" s="10"/>
      <c r="BE8496" s="10"/>
      <c r="BF8496" s="10"/>
      <c r="BG8496" s="6"/>
    </row>
    <row r="8497" spans="34:59" x14ac:dyDescent="0.25">
      <c r="AH8497" s="6"/>
      <c r="AI8497" s="6"/>
      <c r="AJ8497" s="6"/>
      <c r="AK8497" s="6"/>
      <c r="AL8497" s="6"/>
      <c r="AM8497" s="6"/>
      <c r="AN8497" s="6"/>
      <c r="AO8497" s="6"/>
      <c r="AP8497" s="6"/>
      <c r="AQ8497" s="6"/>
      <c r="AR8497" s="6"/>
      <c r="AS8497" s="6"/>
      <c r="AT8497" s="6"/>
      <c r="AU8497" s="6"/>
      <c r="AV8497" s="6"/>
      <c r="AW8497" s="6"/>
      <c r="AX8497" s="6"/>
      <c r="AY8497" s="6"/>
      <c r="AZ8497" s="6"/>
      <c r="BA8497" s="6"/>
      <c r="BB8497" s="6"/>
      <c r="BC8497" s="6"/>
      <c r="BD8497" s="6"/>
      <c r="BE8497" s="6"/>
      <c r="BF8497" s="6"/>
      <c r="BG8497" s="10"/>
    </row>
    <row r="8498" spans="34:59" x14ac:dyDescent="0.25">
      <c r="AH8498" s="10"/>
      <c r="AI8498" s="6"/>
    </row>
    <row r="8499" spans="34:59" x14ac:dyDescent="0.25">
      <c r="AH8499" s="6"/>
      <c r="AI8499" s="6"/>
      <c r="AJ8499" s="6"/>
      <c r="AK8499" s="6"/>
      <c r="AL8499" s="6"/>
      <c r="AM8499" s="6"/>
      <c r="AN8499" s="6"/>
      <c r="AO8499" s="6"/>
      <c r="AP8499" s="6"/>
      <c r="AQ8499" s="6"/>
      <c r="AR8499" s="6"/>
      <c r="AS8499" s="6"/>
      <c r="AT8499" s="6"/>
      <c r="AU8499" s="6"/>
      <c r="AV8499" s="6"/>
      <c r="AW8499" s="6"/>
      <c r="AX8499" s="6"/>
      <c r="AY8499" s="6"/>
      <c r="AZ8499" s="6"/>
      <c r="BA8499" s="6"/>
      <c r="BB8499" s="6"/>
      <c r="BC8499" s="6"/>
      <c r="BD8499" s="6"/>
      <c r="BE8499" s="6"/>
      <c r="BF8499" s="6"/>
      <c r="BG8499" s="6"/>
    </row>
    <row r="8500" spans="34:59" x14ac:dyDescent="0.25">
      <c r="AH8500" s="10"/>
      <c r="AI8500" s="6"/>
      <c r="AJ8500" s="10"/>
      <c r="AK8500" s="10"/>
      <c r="AL8500" s="10"/>
      <c r="AM8500" s="10"/>
      <c r="AN8500" s="10"/>
      <c r="AO8500" s="10"/>
      <c r="AP8500" s="10"/>
      <c r="AQ8500" s="10"/>
      <c r="AR8500" s="10"/>
      <c r="AS8500" s="10"/>
      <c r="AT8500" s="10"/>
      <c r="AU8500" s="10"/>
      <c r="AV8500" s="10"/>
      <c r="AW8500" s="10"/>
      <c r="AX8500" s="10"/>
      <c r="AY8500" s="10"/>
      <c r="AZ8500" s="10"/>
      <c r="BA8500" s="10"/>
      <c r="BB8500" s="10"/>
      <c r="BC8500" s="10"/>
      <c r="BD8500" s="10"/>
      <c r="BE8500" s="10"/>
      <c r="BF8500" s="10"/>
      <c r="BG8500" s="6"/>
    </row>
    <row r="8501" spans="34:59" x14ac:dyDescent="0.25">
      <c r="AH8501" s="6"/>
      <c r="AI8501" s="6"/>
      <c r="AJ8501" s="6"/>
      <c r="AK8501" s="6"/>
      <c r="AL8501" s="6"/>
      <c r="AM8501" s="6"/>
      <c r="AN8501" s="6"/>
      <c r="AO8501" s="6"/>
      <c r="AP8501" s="6"/>
      <c r="AQ8501" s="6"/>
      <c r="AR8501" s="6"/>
      <c r="AS8501" s="6"/>
      <c r="AT8501" s="6"/>
      <c r="AU8501" s="6"/>
      <c r="AV8501" s="6"/>
      <c r="AW8501" s="6"/>
      <c r="AX8501" s="6"/>
      <c r="AY8501" s="6"/>
      <c r="AZ8501" s="6"/>
      <c r="BA8501" s="6"/>
      <c r="BB8501" s="6"/>
      <c r="BC8501" s="6"/>
      <c r="BD8501" s="6"/>
      <c r="BE8501" s="6"/>
      <c r="BF8501" s="6"/>
      <c r="BG8501" s="10"/>
    </row>
    <row r="8502" spans="34:59" x14ac:dyDescent="0.25">
      <c r="AH8502" s="10"/>
      <c r="AI8502" s="6"/>
    </row>
    <row r="8503" spans="34:59" x14ac:dyDescent="0.25">
      <c r="AH8503" s="6"/>
      <c r="AI8503" s="6"/>
      <c r="AJ8503" s="6"/>
      <c r="AK8503" s="6"/>
      <c r="AL8503" s="6"/>
      <c r="AM8503" s="6"/>
      <c r="AN8503" s="6"/>
      <c r="AO8503" s="6"/>
      <c r="AP8503" s="6"/>
      <c r="AQ8503" s="6"/>
      <c r="AR8503" s="6"/>
      <c r="AS8503" s="6"/>
      <c r="AT8503" s="6"/>
      <c r="AU8503" s="6"/>
      <c r="AV8503" s="6"/>
      <c r="AW8503" s="6"/>
      <c r="AX8503" s="6"/>
      <c r="AY8503" s="6"/>
      <c r="AZ8503" s="6"/>
      <c r="BA8503" s="6"/>
      <c r="BB8503" s="6"/>
      <c r="BC8503" s="6"/>
      <c r="BD8503" s="6"/>
      <c r="BE8503" s="6"/>
      <c r="BF8503" s="6"/>
      <c r="BG8503" s="6"/>
    </row>
    <row r="8504" spans="34:59" x14ac:dyDescent="0.25">
      <c r="AH8504" s="10"/>
      <c r="AI8504" s="6"/>
      <c r="AJ8504" s="10"/>
      <c r="AK8504" s="10"/>
      <c r="AL8504" s="10"/>
      <c r="AM8504" s="10"/>
      <c r="AN8504" s="10"/>
      <c r="AO8504" s="10"/>
      <c r="AP8504" s="10"/>
      <c r="AQ8504" s="10"/>
      <c r="AR8504" s="10"/>
      <c r="AS8504" s="10"/>
      <c r="AT8504" s="10"/>
      <c r="AU8504" s="10"/>
      <c r="AV8504" s="10"/>
      <c r="AW8504" s="10"/>
      <c r="AX8504" s="10"/>
      <c r="AY8504" s="10"/>
      <c r="AZ8504" s="10"/>
      <c r="BA8504" s="10"/>
      <c r="BB8504" s="10"/>
      <c r="BC8504" s="10"/>
      <c r="BD8504" s="10"/>
      <c r="BE8504" s="10"/>
      <c r="BF8504" s="10"/>
      <c r="BG8504" s="6"/>
    </row>
    <row r="8505" spans="34:59" x14ac:dyDescent="0.25">
      <c r="AH8505" s="6"/>
      <c r="AI8505" s="6"/>
      <c r="AJ8505" s="6"/>
      <c r="AK8505" s="6"/>
      <c r="AL8505" s="6"/>
      <c r="AM8505" s="6"/>
      <c r="AN8505" s="6"/>
      <c r="AO8505" s="6"/>
      <c r="AP8505" s="6"/>
      <c r="AQ8505" s="6"/>
      <c r="AR8505" s="6"/>
      <c r="AS8505" s="6"/>
      <c r="AT8505" s="6"/>
      <c r="AU8505" s="6"/>
      <c r="AV8505" s="6"/>
      <c r="AW8505" s="6"/>
      <c r="AX8505" s="6"/>
      <c r="AY8505" s="6"/>
      <c r="AZ8505" s="6"/>
      <c r="BA8505" s="6"/>
      <c r="BB8505" s="6"/>
      <c r="BC8505" s="6"/>
      <c r="BD8505" s="6"/>
      <c r="BE8505" s="6"/>
      <c r="BF8505" s="6"/>
      <c r="BG8505" s="10"/>
    </row>
    <row r="8506" spans="34:59" x14ac:dyDescent="0.25">
      <c r="AH8506" s="10"/>
      <c r="AI8506" s="6"/>
    </row>
    <row r="8507" spans="34:59" x14ac:dyDescent="0.25">
      <c r="AH8507" s="6"/>
      <c r="AI8507" s="6"/>
      <c r="AJ8507" s="6"/>
      <c r="AK8507" s="6"/>
      <c r="AL8507" s="6"/>
      <c r="AM8507" s="6"/>
      <c r="AN8507" s="6"/>
      <c r="AO8507" s="6"/>
      <c r="AP8507" s="6"/>
      <c r="AQ8507" s="6"/>
      <c r="AR8507" s="6"/>
      <c r="AS8507" s="6"/>
      <c r="AT8507" s="6"/>
      <c r="AU8507" s="6"/>
      <c r="AV8507" s="6"/>
      <c r="AW8507" s="6"/>
      <c r="AX8507" s="6"/>
      <c r="AY8507" s="6"/>
      <c r="AZ8507" s="6"/>
      <c r="BA8507" s="6"/>
      <c r="BB8507" s="6"/>
      <c r="BC8507" s="6"/>
      <c r="BD8507" s="6"/>
      <c r="BE8507" s="6"/>
      <c r="BF8507" s="6"/>
      <c r="BG8507" s="6"/>
    </row>
    <row r="8508" spans="34:59" x14ac:dyDescent="0.25">
      <c r="AH8508" s="10"/>
      <c r="AI8508" s="6"/>
      <c r="AJ8508" s="10"/>
      <c r="AK8508" s="10"/>
      <c r="AL8508" s="10"/>
      <c r="AM8508" s="10"/>
      <c r="AN8508" s="10"/>
      <c r="AO8508" s="10"/>
      <c r="AP8508" s="10"/>
      <c r="AQ8508" s="10"/>
      <c r="AR8508" s="10"/>
      <c r="AS8508" s="10"/>
      <c r="AT8508" s="10"/>
      <c r="AU8508" s="10"/>
      <c r="AV8508" s="10"/>
      <c r="AW8508" s="10"/>
      <c r="AX8508" s="10"/>
      <c r="AY8508" s="10"/>
      <c r="AZ8508" s="10"/>
      <c r="BA8508" s="10"/>
      <c r="BB8508" s="10"/>
      <c r="BC8508" s="10"/>
      <c r="BD8508" s="10"/>
      <c r="BE8508" s="10"/>
      <c r="BF8508" s="10"/>
      <c r="BG8508" s="6"/>
    </row>
    <row r="8509" spans="34:59" x14ac:dyDescent="0.25">
      <c r="AH8509" s="6"/>
      <c r="AI8509" s="6"/>
      <c r="AJ8509" s="6"/>
      <c r="AK8509" s="6"/>
      <c r="AL8509" s="6"/>
      <c r="AM8509" s="6"/>
      <c r="AN8509" s="6"/>
      <c r="AO8509" s="6"/>
      <c r="AP8509" s="6"/>
      <c r="AQ8509" s="6"/>
      <c r="AR8509" s="6"/>
      <c r="AS8509" s="6"/>
      <c r="AT8509" s="6"/>
      <c r="AU8509" s="6"/>
      <c r="AV8509" s="6"/>
      <c r="AW8509" s="6"/>
      <c r="AX8509" s="6"/>
      <c r="AY8509" s="6"/>
      <c r="AZ8509" s="6"/>
      <c r="BA8509" s="6"/>
      <c r="BB8509" s="6"/>
      <c r="BC8509" s="6"/>
      <c r="BD8509" s="6"/>
      <c r="BE8509" s="6"/>
      <c r="BF8509" s="6"/>
      <c r="BG8509" s="10"/>
    </row>
    <row r="8510" spans="34:59" x14ac:dyDescent="0.25">
      <c r="AH8510" s="10"/>
      <c r="AI8510" s="6"/>
    </row>
    <row r="8511" spans="34:59" x14ac:dyDescent="0.25">
      <c r="AH8511" s="6"/>
      <c r="AI8511" s="6"/>
      <c r="AJ8511" s="6"/>
      <c r="AK8511" s="6"/>
      <c r="AL8511" s="6"/>
      <c r="AM8511" s="6"/>
      <c r="AN8511" s="6"/>
      <c r="AO8511" s="6"/>
      <c r="AP8511" s="6"/>
      <c r="AQ8511" s="6"/>
      <c r="AR8511" s="6"/>
      <c r="AS8511" s="6"/>
      <c r="AT8511" s="6"/>
      <c r="AU8511" s="6"/>
      <c r="AV8511" s="6"/>
      <c r="AW8511" s="6"/>
      <c r="AX8511" s="6"/>
      <c r="AY8511" s="6"/>
      <c r="AZ8511" s="6"/>
      <c r="BA8511" s="6"/>
      <c r="BB8511" s="6"/>
      <c r="BC8511" s="6"/>
      <c r="BD8511" s="6"/>
      <c r="BE8511" s="6"/>
      <c r="BF8511" s="6"/>
      <c r="BG8511" s="6"/>
    </row>
    <row r="8512" spans="34:59" x14ac:dyDescent="0.25">
      <c r="AH8512" s="10"/>
      <c r="AI8512" s="6"/>
      <c r="AJ8512" s="10"/>
      <c r="AK8512" s="10"/>
      <c r="AL8512" s="10"/>
      <c r="AM8512" s="10"/>
      <c r="AN8512" s="10"/>
      <c r="AO8512" s="10"/>
      <c r="AP8512" s="10"/>
      <c r="AQ8512" s="10"/>
      <c r="AR8512" s="10"/>
      <c r="AS8512" s="10"/>
      <c r="AT8512" s="10"/>
      <c r="AU8512" s="10"/>
      <c r="AV8512" s="10"/>
      <c r="AW8512" s="10"/>
      <c r="AX8512" s="10"/>
      <c r="AY8512" s="10"/>
      <c r="AZ8512" s="10"/>
      <c r="BA8512" s="10"/>
      <c r="BB8512" s="10"/>
      <c r="BC8512" s="10"/>
      <c r="BD8512" s="10"/>
      <c r="BE8512" s="10"/>
      <c r="BF8512" s="10"/>
      <c r="BG8512" s="6"/>
    </row>
    <row r="8513" spans="34:59" x14ac:dyDescent="0.25">
      <c r="AH8513" s="6"/>
      <c r="AI8513" s="6"/>
      <c r="AJ8513" s="6"/>
      <c r="AK8513" s="6"/>
      <c r="AL8513" s="6"/>
      <c r="AM8513" s="6"/>
      <c r="AN8513" s="6"/>
      <c r="AO8513" s="6"/>
      <c r="AP8513" s="6"/>
      <c r="AQ8513" s="6"/>
      <c r="AR8513" s="6"/>
      <c r="AS8513" s="6"/>
      <c r="AT8513" s="6"/>
      <c r="AU8513" s="6"/>
      <c r="AV8513" s="6"/>
      <c r="AW8513" s="6"/>
      <c r="AX8513" s="6"/>
      <c r="AY8513" s="6"/>
      <c r="AZ8513" s="6"/>
      <c r="BA8513" s="6"/>
      <c r="BB8513" s="6"/>
      <c r="BC8513" s="6"/>
      <c r="BD8513" s="6"/>
      <c r="BE8513" s="6"/>
      <c r="BF8513" s="6"/>
      <c r="BG8513" s="10"/>
    </row>
    <row r="8514" spans="34:59" x14ac:dyDescent="0.25">
      <c r="AH8514" s="10"/>
      <c r="AI8514" s="6"/>
    </row>
    <row r="8515" spans="34:59" x14ac:dyDescent="0.25">
      <c r="AH8515" s="6"/>
      <c r="AI8515" s="6"/>
      <c r="AJ8515" s="6"/>
      <c r="AK8515" s="6"/>
      <c r="AL8515" s="6"/>
      <c r="AM8515" s="6"/>
      <c r="AN8515" s="6"/>
      <c r="AO8515" s="6"/>
      <c r="AP8515" s="6"/>
      <c r="AQ8515" s="6"/>
      <c r="AR8515" s="6"/>
      <c r="AS8515" s="6"/>
      <c r="AT8515" s="6"/>
      <c r="AU8515" s="6"/>
      <c r="AV8515" s="6"/>
      <c r="AW8515" s="6"/>
      <c r="AX8515" s="6"/>
      <c r="AY8515" s="6"/>
      <c r="AZ8515" s="6"/>
      <c r="BA8515" s="6"/>
      <c r="BB8515" s="6"/>
      <c r="BC8515" s="6"/>
      <c r="BD8515" s="6"/>
      <c r="BE8515" s="6"/>
      <c r="BF8515" s="6"/>
      <c r="BG8515" s="6"/>
    </row>
    <row r="8516" spans="34:59" x14ac:dyDescent="0.25">
      <c r="AH8516" s="10"/>
      <c r="AI8516" s="6"/>
      <c r="AJ8516" s="10"/>
      <c r="AK8516" s="10"/>
      <c r="AL8516" s="10"/>
      <c r="AM8516" s="10"/>
      <c r="AN8516" s="10"/>
      <c r="AO8516" s="10"/>
      <c r="AP8516" s="10"/>
      <c r="AQ8516" s="10"/>
      <c r="AR8516" s="10"/>
      <c r="AS8516" s="10"/>
      <c r="AT8516" s="10"/>
      <c r="AU8516" s="10"/>
      <c r="AV8516" s="10"/>
      <c r="AW8516" s="10"/>
      <c r="AX8516" s="10"/>
      <c r="AY8516" s="10"/>
      <c r="AZ8516" s="10"/>
      <c r="BA8516" s="10"/>
      <c r="BB8516" s="10"/>
      <c r="BC8516" s="10"/>
      <c r="BD8516" s="10"/>
      <c r="BE8516" s="10"/>
      <c r="BF8516" s="10"/>
      <c r="BG8516" s="6"/>
    </row>
    <row r="8517" spans="34:59" x14ac:dyDescent="0.25">
      <c r="AH8517" s="6"/>
      <c r="AI8517" s="6"/>
      <c r="AJ8517" s="6"/>
      <c r="AK8517" s="6"/>
      <c r="AL8517" s="6"/>
      <c r="AM8517" s="6"/>
      <c r="AN8517" s="6"/>
      <c r="AO8517" s="6"/>
      <c r="AP8517" s="6"/>
      <c r="AQ8517" s="6"/>
      <c r="AR8517" s="6"/>
      <c r="AS8517" s="6"/>
      <c r="AT8517" s="6"/>
      <c r="AU8517" s="6"/>
      <c r="AV8517" s="6"/>
      <c r="AW8517" s="6"/>
      <c r="AX8517" s="6"/>
      <c r="AY8517" s="6"/>
      <c r="AZ8517" s="6"/>
      <c r="BA8517" s="6"/>
      <c r="BB8517" s="6"/>
      <c r="BC8517" s="6"/>
      <c r="BD8517" s="6"/>
      <c r="BE8517" s="6"/>
      <c r="BF8517" s="6"/>
      <c r="BG8517" s="10"/>
    </row>
    <row r="8518" spans="34:59" x14ac:dyDescent="0.25">
      <c r="AH8518" s="10"/>
      <c r="AI8518" s="6"/>
    </row>
    <row r="8519" spans="34:59" x14ac:dyDescent="0.25">
      <c r="AH8519" s="6"/>
      <c r="AI8519" s="6"/>
      <c r="AJ8519" s="6"/>
      <c r="AK8519" s="6"/>
      <c r="AL8519" s="6"/>
      <c r="AM8519" s="6"/>
      <c r="AN8519" s="6"/>
      <c r="AO8519" s="6"/>
      <c r="AP8519" s="6"/>
      <c r="AQ8519" s="6"/>
      <c r="AR8519" s="6"/>
      <c r="AS8519" s="6"/>
      <c r="AT8519" s="6"/>
      <c r="AU8519" s="6"/>
      <c r="AV8519" s="6"/>
      <c r="AW8519" s="6"/>
      <c r="AX8519" s="6"/>
      <c r="AY8519" s="6"/>
      <c r="AZ8519" s="6"/>
      <c r="BA8519" s="6"/>
      <c r="BB8519" s="6"/>
      <c r="BC8519" s="6"/>
      <c r="BD8519" s="6"/>
      <c r="BE8519" s="6"/>
      <c r="BF8519" s="6"/>
      <c r="BG8519" s="6"/>
    </row>
    <row r="8520" spans="34:59" x14ac:dyDescent="0.25">
      <c r="AH8520" s="10"/>
      <c r="AI8520" s="6"/>
      <c r="AJ8520" s="10"/>
      <c r="AK8520" s="10"/>
      <c r="AL8520" s="10"/>
      <c r="AM8520" s="10"/>
      <c r="AN8520" s="10"/>
      <c r="AO8520" s="10"/>
      <c r="AP8520" s="10"/>
      <c r="AQ8520" s="10"/>
      <c r="AR8520" s="10"/>
      <c r="AS8520" s="10"/>
      <c r="AT8520" s="10"/>
      <c r="AU8520" s="10"/>
      <c r="AV8520" s="10"/>
      <c r="AW8520" s="10"/>
      <c r="AX8520" s="10"/>
      <c r="AY8520" s="10"/>
      <c r="AZ8520" s="10"/>
      <c r="BA8520" s="10"/>
      <c r="BB8520" s="10"/>
      <c r="BC8520" s="10"/>
      <c r="BD8520" s="10"/>
      <c r="BE8520" s="10"/>
      <c r="BF8520" s="10"/>
      <c r="BG8520" s="6"/>
    </row>
    <row r="8521" spans="34:59" x14ac:dyDescent="0.25">
      <c r="AH8521" s="6"/>
      <c r="AI8521" s="6"/>
      <c r="AJ8521" s="6"/>
      <c r="AK8521" s="6"/>
      <c r="AL8521" s="6"/>
      <c r="AM8521" s="6"/>
      <c r="AN8521" s="6"/>
      <c r="AO8521" s="6"/>
      <c r="AP8521" s="6"/>
      <c r="AQ8521" s="6"/>
      <c r="AR8521" s="6"/>
      <c r="AS8521" s="6"/>
      <c r="AT8521" s="6"/>
      <c r="AU8521" s="6"/>
      <c r="AV8521" s="6"/>
      <c r="AW8521" s="6"/>
      <c r="AX8521" s="6"/>
      <c r="AY8521" s="6"/>
      <c r="AZ8521" s="6"/>
      <c r="BA8521" s="6"/>
      <c r="BB8521" s="6"/>
      <c r="BC8521" s="6"/>
      <c r="BD8521" s="6"/>
      <c r="BE8521" s="6"/>
      <c r="BF8521" s="6"/>
      <c r="BG8521" s="10"/>
    </row>
    <row r="8522" spans="34:59" x14ac:dyDescent="0.25">
      <c r="AH8522" s="10"/>
      <c r="AI8522" s="6"/>
    </row>
    <row r="8523" spans="34:59" x14ac:dyDescent="0.25">
      <c r="AH8523" s="6"/>
      <c r="AI8523" s="6"/>
      <c r="AJ8523" s="6"/>
      <c r="AK8523" s="6"/>
      <c r="AL8523" s="6"/>
      <c r="AM8523" s="6"/>
      <c r="AN8523" s="6"/>
      <c r="AO8523" s="6"/>
      <c r="AP8523" s="6"/>
      <c r="AQ8523" s="6"/>
      <c r="AR8523" s="6"/>
      <c r="AS8523" s="6"/>
      <c r="AT8523" s="6"/>
      <c r="AU8523" s="6"/>
      <c r="AV8523" s="6"/>
      <c r="AW8523" s="6"/>
      <c r="AX8523" s="6"/>
      <c r="AY8523" s="6"/>
      <c r="AZ8523" s="6"/>
      <c r="BA8523" s="6"/>
      <c r="BB8523" s="6"/>
      <c r="BC8523" s="6"/>
      <c r="BD8523" s="6"/>
      <c r="BE8523" s="6"/>
      <c r="BF8523" s="6"/>
      <c r="BG8523" s="6"/>
    </row>
    <row r="8524" spans="34:59" x14ac:dyDescent="0.25">
      <c r="AH8524" s="10"/>
      <c r="AI8524" s="6"/>
      <c r="AJ8524" s="10"/>
      <c r="AK8524" s="10"/>
      <c r="AL8524" s="10"/>
      <c r="AM8524" s="10"/>
      <c r="AN8524" s="10"/>
      <c r="AO8524" s="10"/>
      <c r="AP8524" s="10"/>
      <c r="AQ8524" s="10"/>
      <c r="AR8524" s="10"/>
      <c r="AS8524" s="10"/>
      <c r="AT8524" s="10"/>
      <c r="AU8524" s="10"/>
      <c r="AV8524" s="10"/>
      <c r="AW8524" s="10"/>
      <c r="AX8524" s="10"/>
      <c r="AY8524" s="10"/>
      <c r="AZ8524" s="10"/>
      <c r="BA8524" s="10"/>
      <c r="BB8524" s="10"/>
      <c r="BC8524" s="10"/>
      <c r="BD8524" s="10"/>
      <c r="BE8524" s="10"/>
      <c r="BF8524" s="10"/>
      <c r="BG8524" s="6"/>
    </row>
    <row r="8525" spans="34:59" x14ac:dyDescent="0.25">
      <c r="AH8525" s="6"/>
      <c r="AI8525" s="6"/>
      <c r="AJ8525" s="6"/>
      <c r="AK8525" s="6"/>
      <c r="AL8525" s="6"/>
      <c r="AM8525" s="6"/>
      <c r="AN8525" s="6"/>
      <c r="AO8525" s="6"/>
      <c r="AP8525" s="6"/>
      <c r="AQ8525" s="6"/>
      <c r="AR8525" s="6"/>
      <c r="AS8525" s="6"/>
      <c r="AT8525" s="6"/>
      <c r="AU8525" s="6"/>
      <c r="AV8525" s="6"/>
      <c r="AW8525" s="6"/>
      <c r="AX8525" s="6"/>
      <c r="AY8525" s="6"/>
      <c r="AZ8525" s="6"/>
      <c r="BA8525" s="6"/>
      <c r="BB8525" s="6"/>
      <c r="BC8525" s="6"/>
      <c r="BD8525" s="6"/>
      <c r="BE8525" s="6"/>
      <c r="BF8525" s="6"/>
      <c r="BG8525" s="10"/>
    </row>
    <row r="8526" spans="34:59" x14ac:dyDescent="0.25">
      <c r="AH8526" s="10"/>
      <c r="AI8526" s="6"/>
    </row>
    <row r="8527" spans="34:59" x14ac:dyDescent="0.25">
      <c r="AH8527" s="6"/>
      <c r="AI8527" s="6"/>
      <c r="AJ8527" s="6"/>
      <c r="AK8527" s="6"/>
      <c r="AL8527" s="6"/>
      <c r="AM8527" s="6"/>
      <c r="AN8527" s="6"/>
      <c r="AO8527" s="6"/>
      <c r="AP8527" s="6"/>
      <c r="AQ8527" s="6"/>
      <c r="AR8527" s="6"/>
      <c r="AS8527" s="6"/>
      <c r="AT8527" s="6"/>
      <c r="AU8527" s="6"/>
      <c r="AV8527" s="6"/>
      <c r="AW8527" s="6"/>
      <c r="AX8527" s="6"/>
      <c r="AY8527" s="6"/>
      <c r="AZ8527" s="6"/>
      <c r="BA8527" s="6"/>
      <c r="BB8527" s="6"/>
      <c r="BC8527" s="6"/>
      <c r="BD8527" s="6"/>
      <c r="BE8527" s="6"/>
      <c r="BF8527" s="6"/>
      <c r="BG8527" s="6"/>
    </row>
    <row r="8528" spans="34:59" x14ac:dyDescent="0.25">
      <c r="AH8528" s="10"/>
      <c r="AI8528" s="6"/>
      <c r="AJ8528" s="10"/>
      <c r="AK8528" s="10"/>
      <c r="AL8528" s="10"/>
      <c r="AM8528" s="10"/>
      <c r="AN8528" s="10"/>
      <c r="AO8528" s="10"/>
      <c r="AP8528" s="10"/>
      <c r="AQ8528" s="10"/>
      <c r="AR8528" s="10"/>
      <c r="AS8528" s="10"/>
      <c r="AT8528" s="10"/>
      <c r="AU8528" s="10"/>
      <c r="AV8528" s="10"/>
      <c r="AW8528" s="10"/>
      <c r="AX8528" s="10"/>
      <c r="AY8528" s="10"/>
      <c r="AZ8528" s="10"/>
      <c r="BA8528" s="10"/>
      <c r="BB8528" s="10"/>
      <c r="BC8528" s="10"/>
      <c r="BD8528" s="10"/>
      <c r="BE8528" s="10"/>
      <c r="BF8528" s="10"/>
      <c r="BG8528" s="6"/>
    </row>
    <row r="8529" spans="34:59" x14ac:dyDescent="0.25">
      <c r="AH8529" s="6"/>
      <c r="AI8529" s="6"/>
      <c r="AJ8529" s="6"/>
      <c r="AK8529" s="6"/>
      <c r="AL8529" s="6"/>
      <c r="AM8529" s="6"/>
      <c r="AN8529" s="6"/>
      <c r="AO8529" s="6"/>
      <c r="AP8529" s="6"/>
      <c r="AQ8529" s="6"/>
      <c r="AR8529" s="6"/>
      <c r="AS8529" s="6"/>
      <c r="AT8529" s="6"/>
      <c r="AU8529" s="6"/>
      <c r="AV8529" s="6"/>
      <c r="AW8529" s="6"/>
      <c r="AX8529" s="6"/>
      <c r="AY8529" s="6"/>
      <c r="AZ8529" s="6"/>
      <c r="BA8529" s="6"/>
      <c r="BB8529" s="6"/>
      <c r="BC8529" s="6"/>
      <c r="BD8529" s="6"/>
      <c r="BE8529" s="6"/>
      <c r="BF8529" s="6"/>
      <c r="BG8529" s="10"/>
    </row>
    <row r="8530" spans="34:59" x14ac:dyDescent="0.25">
      <c r="AH8530" s="10"/>
      <c r="AI8530" s="6"/>
    </row>
    <row r="8531" spans="34:59" x14ac:dyDescent="0.25">
      <c r="AH8531" s="6"/>
      <c r="AI8531" s="6"/>
      <c r="AJ8531" s="6"/>
      <c r="AK8531" s="6"/>
      <c r="AL8531" s="6"/>
      <c r="AM8531" s="6"/>
      <c r="AN8531" s="6"/>
      <c r="AO8531" s="6"/>
      <c r="AP8531" s="6"/>
      <c r="AQ8531" s="6"/>
      <c r="AR8531" s="6"/>
      <c r="AS8531" s="6"/>
      <c r="AT8531" s="6"/>
      <c r="AU8531" s="6"/>
      <c r="AV8531" s="6"/>
      <c r="AW8531" s="6"/>
      <c r="AX8531" s="6"/>
      <c r="AY8531" s="6"/>
      <c r="AZ8531" s="6"/>
      <c r="BA8531" s="6"/>
      <c r="BB8531" s="6"/>
      <c r="BC8531" s="6"/>
      <c r="BD8531" s="6"/>
      <c r="BE8531" s="6"/>
      <c r="BF8531" s="6"/>
      <c r="BG8531" s="6"/>
    </row>
    <row r="8532" spans="34:59" x14ac:dyDescent="0.25">
      <c r="AH8532" s="10"/>
      <c r="AI8532" s="6"/>
      <c r="AJ8532" s="10"/>
      <c r="AK8532" s="10"/>
      <c r="AL8532" s="10"/>
      <c r="AM8532" s="10"/>
      <c r="AN8532" s="10"/>
      <c r="AO8532" s="10"/>
      <c r="AP8532" s="10"/>
      <c r="AQ8532" s="10"/>
      <c r="AR8532" s="10"/>
      <c r="AS8532" s="10"/>
      <c r="AT8532" s="10"/>
      <c r="AU8532" s="10"/>
      <c r="AV8532" s="10"/>
      <c r="AW8532" s="10"/>
      <c r="AX8532" s="10"/>
      <c r="AY8532" s="10"/>
      <c r="AZ8532" s="10"/>
      <c r="BA8532" s="10"/>
      <c r="BB8532" s="10"/>
      <c r="BC8532" s="10"/>
      <c r="BD8532" s="10"/>
      <c r="BE8532" s="10"/>
      <c r="BF8532" s="10"/>
      <c r="BG8532" s="6"/>
    </row>
    <row r="8533" spans="34:59" x14ac:dyDescent="0.25">
      <c r="AH8533" s="6"/>
      <c r="AI8533" s="6"/>
      <c r="AJ8533" s="6"/>
      <c r="AK8533" s="6"/>
      <c r="AL8533" s="6"/>
      <c r="AM8533" s="6"/>
      <c r="AN8533" s="6"/>
      <c r="AO8533" s="6"/>
      <c r="AP8533" s="6"/>
      <c r="AQ8533" s="6"/>
      <c r="AR8533" s="6"/>
      <c r="AS8533" s="6"/>
      <c r="AT8533" s="6"/>
      <c r="AU8533" s="6"/>
      <c r="AV8533" s="6"/>
      <c r="AW8533" s="6"/>
      <c r="AX8533" s="6"/>
      <c r="AY8533" s="6"/>
      <c r="AZ8533" s="6"/>
      <c r="BA8533" s="6"/>
      <c r="BB8533" s="6"/>
      <c r="BC8533" s="6"/>
      <c r="BD8533" s="6"/>
      <c r="BE8533" s="6"/>
      <c r="BF8533" s="6"/>
      <c r="BG8533" s="10"/>
    </row>
    <row r="8534" spans="34:59" x14ac:dyDescent="0.25">
      <c r="AH8534" s="10"/>
      <c r="AI8534" s="6"/>
    </row>
    <row r="8535" spans="34:59" x14ac:dyDescent="0.25">
      <c r="AH8535" s="6"/>
      <c r="AI8535" s="6"/>
      <c r="AJ8535" s="6"/>
      <c r="AK8535" s="6"/>
      <c r="AL8535" s="6"/>
      <c r="AM8535" s="6"/>
      <c r="AN8535" s="6"/>
      <c r="AO8535" s="6"/>
      <c r="AP8535" s="6"/>
      <c r="AQ8535" s="6"/>
      <c r="AR8535" s="6"/>
      <c r="AS8535" s="6"/>
      <c r="AT8535" s="6"/>
      <c r="AU8535" s="6"/>
      <c r="AV8535" s="6"/>
      <c r="AW8535" s="6"/>
      <c r="AX8535" s="6"/>
      <c r="AY8535" s="6"/>
      <c r="AZ8535" s="6"/>
      <c r="BA8535" s="6"/>
      <c r="BB8535" s="6"/>
      <c r="BC8535" s="6"/>
      <c r="BD8535" s="6"/>
      <c r="BE8535" s="6"/>
      <c r="BF8535" s="6"/>
      <c r="BG8535" s="6"/>
    </row>
    <row r="8536" spans="34:59" x14ac:dyDescent="0.25">
      <c r="AH8536" s="10"/>
      <c r="AI8536" s="6"/>
      <c r="AJ8536" s="10"/>
      <c r="AK8536" s="10"/>
      <c r="AL8536" s="10"/>
      <c r="AM8536" s="10"/>
      <c r="AN8536" s="10"/>
      <c r="AO8536" s="10"/>
      <c r="AP8536" s="10"/>
      <c r="AQ8536" s="10"/>
      <c r="AR8536" s="10"/>
      <c r="AS8536" s="10"/>
      <c r="AT8536" s="10"/>
      <c r="AU8536" s="10"/>
      <c r="AV8536" s="10"/>
      <c r="AW8536" s="10"/>
      <c r="AX8536" s="10"/>
      <c r="AY8536" s="10"/>
      <c r="AZ8536" s="10"/>
      <c r="BA8536" s="10"/>
      <c r="BB8536" s="10"/>
      <c r="BC8536" s="10"/>
      <c r="BD8536" s="10"/>
      <c r="BE8536" s="10"/>
      <c r="BF8536" s="10"/>
      <c r="BG8536" s="6"/>
    </row>
    <row r="8537" spans="34:59" x14ac:dyDescent="0.25">
      <c r="AH8537" s="6"/>
      <c r="AI8537" s="6"/>
      <c r="AJ8537" s="6"/>
      <c r="AK8537" s="6"/>
      <c r="AL8537" s="6"/>
      <c r="AM8537" s="6"/>
      <c r="AN8537" s="6"/>
      <c r="AO8537" s="6"/>
      <c r="AP8537" s="6"/>
      <c r="AQ8537" s="6"/>
      <c r="AR8537" s="6"/>
      <c r="AS8537" s="6"/>
      <c r="AT8537" s="6"/>
      <c r="AU8537" s="6"/>
      <c r="AV8537" s="6"/>
      <c r="AW8537" s="6"/>
      <c r="AX8537" s="6"/>
      <c r="AY8537" s="6"/>
      <c r="AZ8537" s="6"/>
      <c r="BA8537" s="6"/>
      <c r="BB8537" s="6"/>
      <c r="BC8537" s="6"/>
      <c r="BD8537" s="6"/>
      <c r="BE8537" s="6"/>
      <c r="BF8537" s="6"/>
      <c r="BG8537" s="10"/>
    </row>
    <row r="8538" spans="34:59" x14ac:dyDescent="0.25">
      <c r="AH8538" s="10"/>
      <c r="AI8538" s="6"/>
    </row>
    <row r="8539" spans="34:59" x14ac:dyDescent="0.25">
      <c r="AH8539" s="6"/>
      <c r="AI8539" s="6"/>
      <c r="AJ8539" s="6"/>
      <c r="AK8539" s="6"/>
      <c r="AL8539" s="6"/>
      <c r="AM8539" s="6"/>
      <c r="AN8539" s="6"/>
      <c r="AO8539" s="6"/>
      <c r="AP8539" s="6"/>
      <c r="AQ8539" s="6"/>
      <c r="AR8539" s="6"/>
      <c r="AS8539" s="6"/>
      <c r="AT8539" s="6"/>
      <c r="AU8539" s="6"/>
      <c r="AV8539" s="6"/>
      <c r="AW8539" s="6"/>
      <c r="AX8539" s="6"/>
      <c r="AY8539" s="6"/>
      <c r="AZ8539" s="6"/>
      <c r="BA8539" s="6"/>
      <c r="BB8539" s="6"/>
      <c r="BC8539" s="6"/>
      <c r="BD8539" s="6"/>
      <c r="BE8539" s="6"/>
      <c r="BF8539" s="6"/>
      <c r="BG8539" s="6"/>
    </row>
    <row r="8540" spans="34:59" x14ac:dyDescent="0.25">
      <c r="AH8540" s="10"/>
      <c r="AI8540" s="6"/>
      <c r="AJ8540" s="10"/>
      <c r="AK8540" s="10"/>
      <c r="AL8540" s="10"/>
      <c r="AM8540" s="10"/>
      <c r="AN8540" s="10"/>
      <c r="AO8540" s="10"/>
      <c r="AP8540" s="10"/>
      <c r="AQ8540" s="10"/>
      <c r="AR8540" s="10"/>
      <c r="AS8540" s="10"/>
      <c r="AT8540" s="10"/>
      <c r="AU8540" s="10"/>
      <c r="AV8540" s="10"/>
      <c r="AW8540" s="10"/>
      <c r="AX8540" s="10"/>
      <c r="AY8540" s="10"/>
      <c r="AZ8540" s="10"/>
      <c r="BA8540" s="10"/>
      <c r="BB8540" s="10"/>
      <c r="BC8540" s="10"/>
      <c r="BD8540" s="10"/>
      <c r="BE8540" s="10"/>
      <c r="BF8540" s="10"/>
      <c r="BG8540" s="6"/>
    </row>
    <row r="8541" spans="34:59" x14ac:dyDescent="0.25">
      <c r="AH8541" s="6"/>
      <c r="AI8541" s="6"/>
      <c r="AJ8541" s="6"/>
      <c r="AK8541" s="6"/>
      <c r="AL8541" s="6"/>
      <c r="AM8541" s="6"/>
      <c r="AN8541" s="6"/>
      <c r="AO8541" s="6"/>
      <c r="AP8541" s="6"/>
      <c r="AQ8541" s="6"/>
      <c r="AR8541" s="6"/>
      <c r="AS8541" s="6"/>
      <c r="AT8541" s="6"/>
      <c r="AU8541" s="6"/>
      <c r="AV8541" s="6"/>
      <c r="AW8541" s="6"/>
      <c r="AX8541" s="6"/>
      <c r="AY8541" s="6"/>
      <c r="AZ8541" s="6"/>
      <c r="BA8541" s="6"/>
      <c r="BB8541" s="6"/>
      <c r="BC8541" s="6"/>
      <c r="BD8541" s="6"/>
      <c r="BE8541" s="6"/>
      <c r="BF8541" s="6"/>
      <c r="BG8541" s="10"/>
    </row>
    <row r="8542" spans="34:59" x14ac:dyDescent="0.25">
      <c r="AH8542" s="10"/>
      <c r="AI8542" s="6"/>
    </row>
    <row r="8543" spans="34:59" x14ac:dyDescent="0.25">
      <c r="AH8543" s="6"/>
      <c r="AI8543" s="6"/>
      <c r="AJ8543" s="6"/>
      <c r="AK8543" s="6"/>
      <c r="AL8543" s="6"/>
      <c r="AM8543" s="6"/>
      <c r="AN8543" s="6"/>
      <c r="AO8543" s="6"/>
      <c r="AP8543" s="6"/>
      <c r="AQ8543" s="6"/>
      <c r="AR8543" s="6"/>
      <c r="AS8543" s="6"/>
      <c r="AT8543" s="6"/>
      <c r="AU8543" s="6"/>
      <c r="AV8543" s="6"/>
      <c r="AW8543" s="6"/>
      <c r="AX8543" s="6"/>
      <c r="AY8543" s="6"/>
      <c r="AZ8543" s="6"/>
      <c r="BA8543" s="6"/>
      <c r="BB8543" s="6"/>
      <c r="BC8543" s="6"/>
      <c r="BD8543" s="6"/>
      <c r="BE8543" s="6"/>
      <c r="BF8543" s="6"/>
      <c r="BG8543" s="6"/>
    </row>
    <row r="8544" spans="34:59" x14ac:dyDescent="0.25">
      <c r="AH8544" s="10"/>
      <c r="AI8544" s="6"/>
      <c r="AJ8544" s="10"/>
      <c r="AK8544" s="10"/>
      <c r="AL8544" s="10"/>
      <c r="AM8544" s="10"/>
      <c r="AN8544" s="10"/>
      <c r="AO8544" s="10"/>
      <c r="AP8544" s="10"/>
      <c r="AQ8544" s="10"/>
      <c r="AR8544" s="10"/>
      <c r="AS8544" s="10"/>
      <c r="AT8544" s="10"/>
      <c r="AU8544" s="10"/>
      <c r="AV8544" s="10"/>
      <c r="AW8544" s="10"/>
      <c r="AX8544" s="10"/>
      <c r="AY8544" s="10"/>
      <c r="AZ8544" s="10"/>
      <c r="BA8544" s="10"/>
      <c r="BB8544" s="10"/>
      <c r="BC8544" s="10"/>
      <c r="BD8544" s="10"/>
      <c r="BE8544" s="10"/>
      <c r="BF8544" s="10"/>
      <c r="BG8544" s="6"/>
    </row>
    <row r="8545" spans="34:59" x14ac:dyDescent="0.25">
      <c r="AH8545" s="6"/>
      <c r="AI8545" s="6"/>
      <c r="AJ8545" s="6"/>
      <c r="AK8545" s="6"/>
      <c r="AL8545" s="6"/>
      <c r="AM8545" s="6"/>
      <c r="AN8545" s="6"/>
      <c r="AO8545" s="6"/>
      <c r="AP8545" s="6"/>
      <c r="AQ8545" s="6"/>
      <c r="AR8545" s="6"/>
      <c r="AS8545" s="6"/>
      <c r="AT8545" s="6"/>
      <c r="AU8545" s="6"/>
      <c r="AV8545" s="6"/>
      <c r="AW8545" s="6"/>
      <c r="AX8545" s="6"/>
      <c r="AY8545" s="6"/>
      <c r="AZ8545" s="6"/>
      <c r="BA8545" s="6"/>
      <c r="BB8545" s="6"/>
      <c r="BC8545" s="6"/>
      <c r="BD8545" s="6"/>
      <c r="BE8545" s="6"/>
      <c r="BF8545" s="6"/>
      <c r="BG8545" s="10"/>
    </row>
    <row r="8546" spans="34:59" x14ac:dyDescent="0.25">
      <c r="AH8546" s="10"/>
      <c r="AI8546" s="6"/>
    </row>
    <row r="8547" spans="34:59" x14ac:dyDescent="0.25">
      <c r="AH8547" s="6"/>
      <c r="AI8547" s="6"/>
      <c r="AJ8547" s="6"/>
      <c r="AK8547" s="6"/>
      <c r="AL8547" s="6"/>
      <c r="AM8547" s="6"/>
      <c r="AN8547" s="6"/>
      <c r="AO8547" s="6"/>
      <c r="AP8547" s="6"/>
      <c r="AQ8547" s="6"/>
      <c r="AR8547" s="6"/>
      <c r="AS8547" s="6"/>
      <c r="AT8547" s="6"/>
      <c r="AU8547" s="6"/>
      <c r="AV8547" s="6"/>
      <c r="AW8547" s="6"/>
      <c r="AX8547" s="6"/>
      <c r="AY8547" s="6"/>
      <c r="AZ8547" s="6"/>
      <c r="BA8547" s="6"/>
      <c r="BB8547" s="6"/>
      <c r="BC8547" s="6"/>
      <c r="BD8547" s="6"/>
      <c r="BE8547" s="6"/>
      <c r="BF8547" s="6"/>
      <c r="BG8547" s="6"/>
    </row>
    <row r="8548" spans="34:59" x14ac:dyDescent="0.25">
      <c r="AH8548" s="10"/>
      <c r="AI8548" s="6"/>
      <c r="AJ8548" s="10"/>
      <c r="AK8548" s="10"/>
      <c r="AL8548" s="10"/>
      <c r="AM8548" s="10"/>
      <c r="AN8548" s="10"/>
      <c r="AO8548" s="10"/>
      <c r="AP8548" s="10"/>
      <c r="AQ8548" s="10"/>
      <c r="AR8548" s="10"/>
      <c r="AS8548" s="10"/>
      <c r="AT8548" s="10"/>
      <c r="AU8548" s="10"/>
      <c r="AV8548" s="10"/>
      <c r="AW8548" s="10"/>
      <c r="AX8548" s="10"/>
      <c r="AY8548" s="10"/>
      <c r="AZ8548" s="10"/>
      <c r="BA8548" s="10"/>
      <c r="BB8548" s="10"/>
      <c r="BC8548" s="10"/>
      <c r="BD8548" s="10"/>
      <c r="BE8548" s="10"/>
      <c r="BF8548" s="10"/>
      <c r="BG8548" s="6"/>
    </row>
    <row r="8549" spans="34:59" x14ac:dyDescent="0.25">
      <c r="AH8549" s="6"/>
      <c r="AI8549" s="6"/>
      <c r="AJ8549" s="6"/>
      <c r="AK8549" s="6"/>
      <c r="AL8549" s="6"/>
      <c r="AM8549" s="6"/>
      <c r="AN8549" s="6"/>
      <c r="AO8549" s="6"/>
      <c r="AP8549" s="6"/>
      <c r="AQ8549" s="6"/>
      <c r="AR8549" s="6"/>
      <c r="AS8549" s="6"/>
      <c r="AT8549" s="6"/>
      <c r="AU8549" s="6"/>
      <c r="AV8549" s="6"/>
      <c r="AW8549" s="6"/>
      <c r="AX8549" s="6"/>
      <c r="AY8549" s="6"/>
      <c r="AZ8549" s="6"/>
      <c r="BA8549" s="6"/>
      <c r="BB8549" s="6"/>
      <c r="BC8549" s="6"/>
      <c r="BD8549" s="6"/>
      <c r="BE8549" s="6"/>
      <c r="BF8549" s="6"/>
      <c r="BG8549" s="10"/>
    </row>
    <row r="8550" spans="34:59" x14ac:dyDescent="0.25">
      <c r="AH8550" s="10"/>
      <c r="AI8550" s="6"/>
    </row>
    <row r="8551" spans="34:59" x14ac:dyDescent="0.25">
      <c r="AH8551" s="6"/>
      <c r="AI8551" s="6"/>
      <c r="AJ8551" s="6"/>
      <c r="AK8551" s="6"/>
      <c r="AL8551" s="6"/>
      <c r="AM8551" s="6"/>
      <c r="AN8551" s="6"/>
      <c r="AO8551" s="6"/>
      <c r="AP8551" s="6"/>
      <c r="AQ8551" s="6"/>
      <c r="AR8551" s="6"/>
      <c r="AS8551" s="6"/>
      <c r="AT8551" s="6"/>
      <c r="AU8551" s="6"/>
      <c r="AV8551" s="6"/>
      <c r="AW8551" s="6"/>
      <c r="AX8551" s="6"/>
      <c r="AY8551" s="6"/>
      <c r="AZ8551" s="6"/>
      <c r="BA8551" s="6"/>
      <c r="BB8551" s="6"/>
      <c r="BC8551" s="6"/>
      <c r="BD8551" s="6"/>
      <c r="BE8551" s="6"/>
      <c r="BF8551" s="6"/>
      <c r="BG8551" s="6"/>
    </row>
    <row r="8552" spans="34:59" x14ac:dyDescent="0.25">
      <c r="AH8552" s="10"/>
      <c r="AI8552" s="6"/>
      <c r="AJ8552" s="10"/>
      <c r="AK8552" s="10"/>
      <c r="AL8552" s="10"/>
      <c r="AM8552" s="10"/>
      <c r="AN8552" s="10"/>
      <c r="AO8552" s="10"/>
      <c r="AP8552" s="10"/>
      <c r="AQ8552" s="10"/>
      <c r="AR8552" s="10"/>
      <c r="AS8552" s="10"/>
      <c r="AT8552" s="10"/>
      <c r="AU8552" s="10"/>
      <c r="AV8552" s="10"/>
      <c r="AW8552" s="10"/>
      <c r="AX8552" s="10"/>
      <c r="AY8552" s="10"/>
      <c r="AZ8552" s="10"/>
      <c r="BA8552" s="10"/>
      <c r="BB8552" s="10"/>
      <c r="BC8552" s="10"/>
      <c r="BD8552" s="10"/>
      <c r="BE8552" s="10"/>
      <c r="BF8552" s="10"/>
      <c r="BG8552" s="6"/>
    </row>
    <row r="8553" spans="34:59" x14ac:dyDescent="0.25">
      <c r="AH8553" s="6"/>
      <c r="AI8553" s="6"/>
      <c r="AJ8553" s="6"/>
      <c r="AK8553" s="6"/>
      <c r="AL8553" s="6"/>
      <c r="AM8553" s="6"/>
      <c r="AN8553" s="6"/>
      <c r="AO8553" s="6"/>
      <c r="AP8553" s="6"/>
      <c r="AQ8553" s="6"/>
      <c r="AR8553" s="6"/>
      <c r="AS8553" s="6"/>
      <c r="AT8553" s="6"/>
      <c r="AU8553" s="6"/>
      <c r="AV8553" s="6"/>
      <c r="AW8553" s="6"/>
      <c r="AX8553" s="6"/>
      <c r="AY8553" s="6"/>
      <c r="AZ8553" s="6"/>
      <c r="BA8553" s="6"/>
      <c r="BB8553" s="6"/>
      <c r="BC8553" s="6"/>
      <c r="BD8553" s="6"/>
      <c r="BE8553" s="6"/>
      <c r="BF8553" s="6"/>
      <c r="BG8553" s="10"/>
    </row>
    <row r="8554" spans="34:59" x14ac:dyDescent="0.25">
      <c r="AH8554" s="10"/>
      <c r="AI8554" s="6"/>
    </row>
    <row r="8555" spans="34:59" x14ac:dyDescent="0.25">
      <c r="AH8555" s="6"/>
      <c r="AI8555" s="6"/>
      <c r="AJ8555" s="6"/>
      <c r="AK8555" s="6"/>
      <c r="AL8555" s="6"/>
      <c r="AM8555" s="6"/>
      <c r="AN8555" s="6"/>
      <c r="AO8555" s="6"/>
      <c r="AP8555" s="6"/>
      <c r="AQ8555" s="6"/>
      <c r="AR8555" s="6"/>
      <c r="AS8555" s="6"/>
      <c r="AT8555" s="6"/>
      <c r="AU8555" s="6"/>
      <c r="AV8555" s="6"/>
      <c r="AW8555" s="6"/>
      <c r="AX8555" s="6"/>
      <c r="AY8555" s="6"/>
      <c r="AZ8555" s="6"/>
      <c r="BA8555" s="6"/>
      <c r="BB8555" s="6"/>
      <c r="BC8555" s="6"/>
      <c r="BD8555" s="6"/>
      <c r="BE8555" s="6"/>
      <c r="BF8555" s="6"/>
      <c r="BG8555" s="6"/>
    </row>
    <row r="8556" spans="34:59" x14ac:dyDescent="0.25">
      <c r="AH8556" s="10"/>
      <c r="AI8556" s="6"/>
      <c r="AJ8556" s="10"/>
      <c r="AK8556" s="10"/>
      <c r="AL8556" s="10"/>
      <c r="AM8556" s="10"/>
      <c r="AN8556" s="10"/>
      <c r="AO8556" s="10"/>
      <c r="AP8556" s="10"/>
      <c r="AQ8556" s="10"/>
      <c r="AR8556" s="10"/>
      <c r="AS8556" s="10"/>
      <c r="AT8556" s="10"/>
      <c r="AU8556" s="10"/>
      <c r="AV8556" s="10"/>
      <c r="AW8556" s="10"/>
      <c r="AX8556" s="10"/>
      <c r="AY8556" s="10"/>
      <c r="AZ8556" s="10"/>
      <c r="BA8556" s="10"/>
      <c r="BB8556" s="10"/>
      <c r="BC8556" s="10"/>
      <c r="BD8556" s="10"/>
      <c r="BE8556" s="10"/>
      <c r="BF8556" s="10"/>
      <c r="BG8556" s="6"/>
    </row>
    <row r="8557" spans="34:59" x14ac:dyDescent="0.25">
      <c r="AH8557" s="6"/>
      <c r="AI8557" s="6"/>
      <c r="AJ8557" s="6"/>
      <c r="AK8557" s="6"/>
      <c r="AL8557" s="6"/>
      <c r="AM8557" s="6"/>
      <c r="AN8557" s="6"/>
      <c r="AO8557" s="6"/>
      <c r="AP8557" s="6"/>
      <c r="AQ8557" s="6"/>
      <c r="AR8557" s="6"/>
      <c r="AS8557" s="6"/>
      <c r="AT8557" s="6"/>
      <c r="AU8557" s="6"/>
      <c r="AV8557" s="6"/>
      <c r="AW8557" s="6"/>
      <c r="AX8557" s="6"/>
      <c r="AY8557" s="6"/>
      <c r="AZ8557" s="6"/>
      <c r="BA8557" s="6"/>
      <c r="BB8557" s="6"/>
      <c r="BC8557" s="6"/>
      <c r="BD8557" s="6"/>
      <c r="BE8557" s="6"/>
      <c r="BF8557" s="6"/>
      <c r="BG8557" s="10"/>
    </row>
    <row r="8558" spans="34:59" x14ac:dyDescent="0.25">
      <c r="AH8558" s="10"/>
      <c r="AI8558" s="6"/>
    </row>
    <row r="8559" spans="34:59" x14ac:dyDescent="0.25">
      <c r="AH8559" s="6"/>
      <c r="AI8559" s="6"/>
      <c r="AJ8559" s="6"/>
      <c r="AK8559" s="6"/>
      <c r="AL8559" s="6"/>
      <c r="AM8559" s="6"/>
      <c r="AN8559" s="6"/>
      <c r="AO8559" s="6"/>
      <c r="AP8559" s="6"/>
      <c r="AQ8559" s="6"/>
      <c r="AR8559" s="6"/>
      <c r="AS8559" s="6"/>
      <c r="AT8559" s="6"/>
      <c r="AU8559" s="6"/>
      <c r="AV8559" s="6"/>
      <c r="AW8559" s="6"/>
      <c r="AX8559" s="6"/>
      <c r="AY8559" s="6"/>
      <c r="AZ8559" s="6"/>
      <c r="BA8559" s="6"/>
      <c r="BB8559" s="6"/>
      <c r="BC8559" s="6"/>
      <c r="BD8559" s="6"/>
      <c r="BE8559" s="6"/>
      <c r="BF8559" s="6"/>
      <c r="BG8559" s="6"/>
    </row>
    <row r="8560" spans="34:59" x14ac:dyDescent="0.25">
      <c r="AH8560" s="10"/>
      <c r="AI8560" s="6"/>
      <c r="AJ8560" s="10"/>
      <c r="AK8560" s="10"/>
      <c r="AL8560" s="10"/>
      <c r="AM8560" s="10"/>
      <c r="AN8560" s="10"/>
      <c r="AO8560" s="10"/>
      <c r="AP8560" s="10"/>
      <c r="AQ8560" s="10"/>
      <c r="AR8560" s="10"/>
      <c r="AS8560" s="10"/>
      <c r="AT8560" s="10"/>
      <c r="AU8560" s="10"/>
      <c r="AV8560" s="10"/>
      <c r="AW8560" s="10"/>
      <c r="AX8560" s="10"/>
      <c r="AY8560" s="10"/>
      <c r="AZ8560" s="10"/>
      <c r="BA8560" s="10"/>
      <c r="BB8560" s="10"/>
      <c r="BC8560" s="10"/>
      <c r="BD8560" s="10"/>
      <c r="BE8560" s="10"/>
      <c r="BF8560" s="10"/>
      <c r="BG8560" s="6"/>
    </row>
    <row r="8561" spans="34:59" x14ac:dyDescent="0.25">
      <c r="AH8561" s="6"/>
      <c r="AI8561" s="6"/>
      <c r="AJ8561" s="6"/>
      <c r="AK8561" s="6"/>
      <c r="AL8561" s="6"/>
      <c r="AM8561" s="6"/>
      <c r="AN8561" s="6"/>
      <c r="AO8561" s="6"/>
      <c r="AP8561" s="6"/>
      <c r="AQ8561" s="6"/>
      <c r="AR8561" s="6"/>
      <c r="AS8561" s="6"/>
      <c r="AT8561" s="6"/>
      <c r="AU8561" s="6"/>
      <c r="AV8561" s="6"/>
      <c r="AW8561" s="6"/>
      <c r="AX8561" s="6"/>
      <c r="AY8561" s="6"/>
      <c r="AZ8561" s="6"/>
      <c r="BA8561" s="6"/>
      <c r="BB8561" s="6"/>
      <c r="BC8561" s="6"/>
      <c r="BD8561" s="6"/>
      <c r="BE8561" s="6"/>
      <c r="BF8561" s="6"/>
      <c r="BG8561" s="10"/>
    </row>
    <row r="8562" spans="34:59" x14ac:dyDescent="0.25">
      <c r="AH8562" s="10"/>
      <c r="AI8562" s="6"/>
    </row>
    <row r="8563" spans="34:59" x14ac:dyDescent="0.25">
      <c r="AH8563" s="6"/>
      <c r="AI8563" s="6"/>
      <c r="AJ8563" s="6"/>
      <c r="AK8563" s="6"/>
      <c r="AL8563" s="6"/>
      <c r="AM8563" s="6"/>
      <c r="AN8563" s="6"/>
      <c r="AO8563" s="6"/>
      <c r="AP8563" s="6"/>
      <c r="AQ8563" s="6"/>
      <c r="AR8563" s="6"/>
      <c r="AS8563" s="6"/>
      <c r="AT8563" s="6"/>
      <c r="AU8563" s="6"/>
      <c r="AV8563" s="6"/>
      <c r="AW8563" s="6"/>
      <c r="AX8563" s="6"/>
      <c r="AY8563" s="6"/>
      <c r="AZ8563" s="6"/>
      <c r="BA8563" s="6"/>
      <c r="BB8563" s="6"/>
      <c r="BC8563" s="6"/>
      <c r="BD8563" s="6"/>
      <c r="BE8563" s="6"/>
      <c r="BF8563" s="6"/>
      <c r="BG8563" s="6"/>
    </row>
    <row r="8564" spans="34:59" x14ac:dyDescent="0.25">
      <c r="AH8564" s="10"/>
      <c r="AI8564" s="6"/>
      <c r="AJ8564" s="10"/>
      <c r="AK8564" s="10"/>
      <c r="AL8564" s="10"/>
      <c r="AM8564" s="10"/>
      <c r="AN8564" s="10"/>
      <c r="AO8564" s="10"/>
      <c r="AP8564" s="10"/>
      <c r="AQ8564" s="10"/>
      <c r="AR8564" s="10"/>
      <c r="AS8564" s="10"/>
      <c r="AT8564" s="10"/>
      <c r="AU8564" s="10"/>
      <c r="AV8564" s="10"/>
      <c r="AW8564" s="10"/>
      <c r="AX8564" s="10"/>
      <c r="AY8564" s="10"/>
      <c r="AZ8564" s="10"/>
      <c r="BA8564" s="10"/>
      <c r="BB8564" s="10"/>
      <c r="BC8564" s="10"/>
      <c r="BD8564" s="10"/>
      <c r="BE8564" s="10"/>
      <c r="BF8564" s="10"/>
      <c r="BG8564" s="6"/>
    </row>
    <row r="8565" spans="34:59" x14ac:dyDescent="0.25">
      <c r="AH8565" s="6"/>
      <c r="AI8565" s="6"/>
      <c r="AJ8565" s="6"/>
      <c r="AK8565" s="6"/>
      <c r="AL8565" s="6"/>
      <c r="AM8565" s="6"/>
      <c r="AN8565" s="6"/>
      <c r="AO8565" s="6"/>
      <c r="AP8565" s="6"/>
      <c r="AQ8565" s="6"/>
      <c r="AR8565" s="6"/>
      <c r="AS8565" s="6"/>
      <c r="AT8565" s="6"/>
      <c r="AU8565" s="6"/>
      <c r="AV8565" s="6"/>
      <c r="AW8565" s="6"/>
      <c r="AX8565" s="6"/>
      <c r="AY8565" s="6"/>
      <c r="AZ8565" s="6"/>
      <c r="BA8565" s="6"/>
      <c r="BB8565" s="6"/>
      <c r="BC8565" s="6"/>
      <c r="BD8565" s="6"/>
      <c r="BE8565" s="6"/>
      <c r="BF8565" s="6"/>
      <c r="BG8565" s="10"/>
    </row>
    <row r="8566" spans="34:59" x14ac:dyDescent="0.25">
      <c r="AH8566" s="10"/>
      <c r="AI8566" s="6"/>
    </row>
    <row r="8567" spans="34:59" x14ac:dyDescent="0.25">
      <c r="AH8567" s="6"/>
      <c r="AI8567" s="6"/>
      <c r="AJ8567" s="6"/>
      <c r="AK8567" s="6"/>
      <c r="AL8567" s="6"/>
      <c r="AM8567" s="6"/>
      <c r="AN8567" s="6"/>
      <c r="AO8567" s="6"/>
      <c r="AP8567" s="6"/>
      <c r="AQ8567" s="6"/>
      <c r="AR8567" s="6"/>
      <c r="AS8567" s="6"/>
      <c r="AT8567" s="6"/>
      <c r="AU8567" s="6"/>
      <c r="AV8567" s="6"/>
      <c r="AW8567" s="6"/>
      <c r="AX8567" s="6"/>
      <c r="AY8567" s="6"/>
      <c r="AZ8567" s="6"/>
      <c r="BA8567" s="6"/>
      <c r="BB8567" s="6"/>
      <c r="BC8567" s="6"/>
      <c r="BD8567" s="6"/>
      <c r="BE8567" s="6"/>
      <c r="BF8567" s="6"/>
      <c r="BG8567" s="6"/>
    </row>
    <row r="8568" spans="34:59" x14ac:dyDescent="0.25">
      <c r="AH8568" s="10"/>
      <c r="AI8568" s="6"/>
      <c r="AJ8568" s="10"/>
      <c r="AK8568" s="10"/>
      <c r="AL8568" s="10"/>
      <c r="AM8568" s="10"/>
      <c r="AN8568" s="10"/>
      <c r="AO8568" s="10"/>
      <c r="AP8568" s="10"/>
      <c r="AQ8568" s="10"/>
      <c r="AR8568" s="10"/>
      <c r="AS8568" s="10"/>
      <c r="AT8568" s="10"/>
      <c r="AU8568" s="10"/>
      <c r="AV8568" s="10"/>
      <c r="AW8568" s="10"/>
      <c r="AX8568" s="10"/>
      <c r="AY8568" s="10"/>
      <c r="AZ8568" s="10"/>
      <c r="BA8568" s="10"/>
      <c r="BB8568" s="10"/>
      <c r="BC8568" s="10"/>
      <c r="BD8568" s="10"/>
      <c r="BE8568" s="10"/>
      <c r="BF8568" s="10"/>
      <c r="BG8568" s="6"/>
    </row>
    <row r="8569" spans="34:59" x14ac:dyDescent="0.25">
      <c r="AH8569" s="6"/>
      <c r="AI8569" s="6"/>
      <c r="AJ8569" s="6"/>
      <c r="AK8569" s="6"/>
      <c r="AL8569" s="6"/>
      <c r="AM8569" s="6"/>
      <c r="AN8569" s="6"/>
      <c r="AO8569" s="6"/>
      <c r="AP8569" s="6"/>
      <c r="AQ8569" s="6"/>
      <c r="AR8569" s="6"/>
      <c r="AS8569" s="6"/>
      <c r="AT8569" s="6"/>
      <c r="AU8569" s="6"/>
      <c r="AV8569" s="6"/>
      <c r="AW8569" s="6"/>
      <c r="AX8569" s="6"/>
      <c r="AY8569" s="6"/>
      <c r="AZ8569" s="6"/>
      <c r="BA8569" s="6"/>
      <c r="BB8569" s="6"/>
      <c r="BC8569" s="6"/>
      <c r="BD8569" s="6"/>
      <c r="BE8569" s="6"/>
      <c r="BF8569" s="6"/>
      <c r="BG8569" s="10"/>
    </row>
    <row r="8570" spans="34:59" x14ac:dyDescent="0.25">
      <c r="AH8570" s="10"/>
      <c r="AI8570" s="6"/>
    </row>
    <row r="8571" spans="34:59" x14ac:dyDescent="0.25">
      <c r="AH8571" s="6"/>
      <c r="AI8571" s="6"/>
      <c r="AJ8571" s="6"/>
      <c r="AK8571" s="6"/>
      <c r="AL8571" s="6"/>
      <c r="AM8571" s="6"/>
      <c r="AN8571" s="6"/>
      <c r="AO8571" s="6"/>
      <c r="AP8571" s="6"/>
      <c r="AQ8571" s="6"/>
      <c r="AR8571" s="6"/>
      <c r="AS8571" s="6"/>
      <c r="AT8571" s="6"/>
      <c r="AU8571" s="6"/>
      <c r="AV8571" s="6"/>
      <c r="AW8571" s="6"/>
      <c r="AX8571" s="6"/>
      <c r="AY8571" s="6"/>
      <c r="AZ8571" s="6"/>
      <c r="BA8571" s="6"/>
      <c r="BB8571" s="6"/>
      <c r="BC8571" s="6"/>
      <c r="BD8571" s="6"/>
      <c r="BE8571" s="6"/>
      <c r="BF8571" s="6"/>
      <c r="BG8571" s="6"/>
    </row>
    <row r="8572" spans="34:59" x14ac:dyDescent="0.25">
      <c r="AH8572" s="10"/>
      <c r="AI8572" s="6"/>
      <c r="AJ8572" s="10"/>
      <c r="AK8572" s="10"/>
      <c r="AL8572" s="10"/>
      <c r="AM8572" s="10"/>
      <c r="AN8572" s="10"/>
      <c r="AO8572" s="10"/>
      <c r="AP8572" s="10"/>
      <c r="AQ8572" s="10"/>
      <c r="AR8572" s="10"/>
      <c r="AS8572" s="10"/>
      <c r="AT8572" s="10"/>
      <c r="AU8572" s="10"/>
      <c r="AV8572" s="10"/>
      <c r="AW8572" s="10"/>
      <c r="AX8572" s="10"/>
      <c r="AY8572" s="10"/>
      <c r="AZ8572" s="10"/>
      <c r="BA8572" s="10"/>
      <c r="BB8572" s="10"/>
      <c r="BC8572" s="10"/>
      <c r="BD8572" s="10"/>
      <c r="BE8572" s="10"/>
      <c r="BF8572" s="10"/>
      <c r="BG8572" s="6"/>
    </row>
    <row r="8573" spans="34:59" x14ac:dyDescent="0.25">
      <c r="AH8573" s="6"/>
      <c r="AI8573" s="6"/>
      <c r="AJ8573" s="6"/>
      <c r="AK8573" s="6"/>
      <c r="AL8573" s="6"/>
      <c r="AM8573" s="6"/>
      <c r="AN8573" s="6"/>
      <c r="AO8573" s="6"/>
      <c r="AP8573" s="6"/>
      <c r="AQ8573" s="6"/>
      <c r="AR8573" s="6"/>
      <c r="AS8573" s="6"/>
      <c r="AT8573" s="6"/>
      <c r="AU8573" s="6"/>
      <c r="AV8573" s="6"/>
      <c r="AW8573" s="6"/>
      <c r="AX8573" s="6"/>
      <c r="AY8573" s="6"/>
      <c r="AZ8573" s="6"/>
      <c r="BA8573" s="6"/>
      <c r="BB8573" s="6"/>
      <c r="BC8573" s="6"/>
      <c r="BD8573" s="6"/>
      <c r="BE8573" s="6"/>
      <c r="BF8573" s="6"/>
      <c r="BG8573" s="10"/>
    </row>
    <row r="8574" spans="34:59" x14ac:dyDescent="0.25">
      <c r="AH8574" s="10"/>
      <c r="AI8574" s="6"/>
    </row>
    <row r="8575" spans="34:59" x14ac:dyDescent="0.25">
      <c r="AH8575" s="6"/>
      <c r="AI8575" s="6"/>
      <c r="AJ8575" s="6"/>
      <c r="AK8575" s="6"/>
      <c r="AL8575" s="6"/>
      <c r="AM8575" s="6"/>
      <c r="AN8575" s="6"/>
      <c r="AO8575" s="6"/>
      <c r="AP8575" s="6"/>
      <c r="AQ8575" s="6"/>
      <c r="AR8575" s="6"/>
      <c r="AS8575" s="6"/>
      <c r="AT8575" s="6"/>
      <c r="AU8575" s="6"/>
      <c r="AV8575" s="6"/>
      <c r="AW8575" s="6"/>
      <c r="AX8575" s="6"/>
      <c r="AY8575" s="6"/>
      <c r="AZ8575" s="6"/>
      <c r="BA8575" s="6"/>
      <c r="BB8575" s="6"/>
      <c r="BC8575" s="6"/>
      <c r="BD8575" s="6"/>
      <c r="BE8575" s="6"/>
      <c r="BF8575" s="6"/>
      <c r="BG8575" s="6"/>
    </row>
    <row r="8576" spans="34:59" x14ac:dyDescent="0.25">
      <c r="AH8576" s="10"/>
      <c r="AI8576" s="6"/>
      <c r="AJ8576" s="10"/>
      <c r="AK8576" s="10"/>
      <c r="AL8576" s="10"/>
      <c r="AM8576" s="10"/>
      <c r="AN8576" s="10"/>
      <c r="AO8576" s="10"/>
      <c r="AP8576" s="10"/>
      <c r="AQ8576" s="10"/>
      <c r="AR8576" s="10"/>
      <c r="AS8576" s="10"/>
      <c r="AT8576" s="10"/>
      <c r="AU8576" s="10"/>
      <c r="AV8576" s="10"/>
      <c r="AW8576" s="10"/>
      <c r="AX8576" s="10"/>
      <c r="AY8576" s="10"/>
      <c r="AZ8576" s="10"/>
      <c r="BA8576" s="10"/>
      <c r="BB8576" s="10"/>
      <c r="BC8576" s="10"/>
      <c r="BD8576" s="10"/>
      <c r="BE8576" s="10"/>
      <c r="BF8576" s="10"/>
      <c r="BG8576" s="6"/>
    </row>
    <row r="8577" spans="34:59" x14ac:dyDescent="0.25">
      <c r="AH8577" s="6"/>
      <c r="AI8577" s="6"/>
      <c r="AJ8577" s="6"/>
      <c r="AK8577" s="6"/>
      <c r="AL8577" s="6"/>
      <c r="AM8577" s="6"/>
      <c r="AN8577" s="6"/>
      <c r="AO8577" s="6"/>
      <c r="AP8577" s="6"/>
      <c r="AQ8577" s="6"/>
      <c r="AR8577" s="6"/>
      <c r="AS8577" s="6"/>
      <c r="AT8577" s="6"/>
      <c r="AU8577" s="6"/>
      <c r="AV8577" s="6"/>
      <c r="AW8577" s="6"/>
      <c r="AX8577" s="6"/>
      <c r="AY8577" s="6"/>
      <c r="AZ8577" s="6"/>
      <c r="BA8577" s="6"/>
      <c r="BB8577" s="6"/>
      <c r="BC8577" s="6"/>
      <c r="BD8577" s="6"/>
      <c r="BE8577" s="6"/>
      <c r="BF8577" s="6"/>
      <c r="BG8577" s="10"/>
    </row>
    <row r="8578" spans="34:59" x14ac:dyDescent="0.25">
      <c r="AH8578" s="10"/>
      <c r="AI8578" s="6"/>
    </row>
    <row r="8579" spans="34:59" x14ac:dyDescent="0.25">
      <c r="AH8579" s="6"/>
      <c r="AI8579" s="6"/>
      <c r="AJ8579" s="6"/>
      <c r="AK8579" s="6"/>
      <c r="AL8579" s="6"/>
      <c r="AM8579" s="6"/>
      <c r="AN8579" s="6"/>
      <c r="AO8579" s="6"/>
      <c r="AP8579" s="6"/>
      <c r="AQ8579" s="6"/>
      <c r="AR8579" s="6"/>
      <c r="AS8579" s="6"/>
      <c r="AT8579" s="6"/>
      <c r="AU8579" s="6"/>
      <c r="AV8579" s="6"/>
      <c r="AW8579" s="6"/>
      <c r="AX8579" s="6"/>
      <c r="AY8579" s="6"/>
      <c r="AZ8579" s="6"/>
      <c r="BA8579" s="6"/>
      <c r="BB8579" s="6"/>
      <c r="BC8579" s="6"/>
      <c r="BD8579" s="6"/>
      <c r="BE8579" s="6"/>
      <c r="BF8579" s="6"/>
      <c r="BG8579" s="6"/>
    </row>
    <row r="8580" spans="34:59" x14ac:dyDescent="0.25">
      <c r="AH8580" s="10"/>
      <c r="AI8580" s="6"/>
      <c r="AJ8580" s="10"/>
      <c r="AK8580" s="10"/>
      <c r="AL8580" s="10"/>
      <c r="AM8580" s="10"/>
      <c r="AN8580" s="10"/>
      <c r="AO8580" s="10"/>
      <c r="AP8580" s="10"/>
      <c r="AQ8580" s="10"/>
      <c r="AR8580" s="10"/>
      <c r="AS8580" s="10"/>
      <c r="AT8580" s="10"/>
      <c r="AU8580" s="10"/>
      <c r="AV8580" s="10"/>
      <c r="AW8580" s="10"/>
      <c r="AX8580" s="10"/>
      <c r="AY8580" s="10"/>
      <c r="AZ8580" s="10"/>
      <c r="BA8580" s="10"/>
      <c r="BB8580" s="10"/>
      <c r="BC8580" s="10"/>
      <c r="BD8580" s="10"/>
      <c r="BE8580" s="10"/>
      <c r="BF8580" s="10"/>
      <c r="BG8580" s="6"/>
    </row>
    <row r="8581" spans="34:59" x14ac:dyDescent="0.25">
      <c r="AH8581" s="6"/>
      <c r="AI8581" s="6"/>
      <c r="AJ8581" s="6"/>
      <c r="AK8581" s="6"/>
      <c r="AL8581" s="6"/>
      <c r="AM8581" s="6"/>
      <c r="AN8581" s="6"/>
      <c r="AO8581" s="6"/>
      <c r="AP8581" s="6"/>
      <c r="AQ8581" s="6"/>
      <c r="AR8581" s="6"/>
      <c r="AS8581" s="6"/>
      <c r="AT8581" s="6"/>
      <c r="AU8581" s="6"/>
      <c r="AV8581" s="6"/>
      <c r="AW8581" s="6"/>
      <c r="AX8581" s="6"/>
      <c r="AY8581" s="6"/>
      <c r="AZ8581" s="6"/>
      <c r="BA8581" s="6"/>
      <c r="BB8581" s="6"/>
      <c r="BC8581" s="6"/>
      <c r="BD8581" s="6"/>
      <c r="BE8581" s="6"/>
      <c r="BF8581" s="6"/>
      <c r="BG8581" s="10"/>
    </row>
    <row r="8582" spans="34:59" x14ac:dyDescent="0.25">
      <c r="AH8582" s="10"/>
      <c r="AI8582" s="6"/>
    </row>
    <row r="8583" spans="34:59" x14ac:dyDescent="0.25">
      <c r="AH8583" s="6"/>
      <c r="AI8583" s="6"/>
      <c r="AJ8583" s="6"/>
      <c r="AK8583" s="6"/>
      <c r="AL8583" s="6"/>
      <c r="AM8583" s="6"/>
      <c r="AN8583" s="6"/>
      <c r="AO8583" s="6"/>
      <c r="AP8583" s="6"/>
      <c r="AQ8583" s="6"/>
      <c r="AR8583" s="6"/>
      <c r="AS8583" s="6"/>
      <c r="AT8583" s="6"/>
      <c r="AU8583" s="6"/>
      <c r="AV8583" s="6"/>
      <c r="AW8583" s="6"/>
      <c r="AX8583" s="6"/>
      <c r="AY8583" s="6"/>
      <c r="AZ8583" s="6"/>
      <c r="BA8583" s="6"/>
      <c r="BB8583" s="6"/>
      <c r="BC8583" s="6"/>
      <c r="BD8583" s="6"/>
      <c r="BE8583" s="6"/>
      <c r="BF8583" s="6"/>
      <c r="BG8583" s="6"/>
    </row>
    <row r="8584" spans="34:59" x14ac:dyDescent="0.25">
      <c r="AH8584" s="10"/>
      <c r="AI8584" s="6"/>
      <c r="AJ8584" s="10"/>
      <c r="AK8584" s="10"/>
      <c r="AL8584" s="10"/>
      <c r="AM8584" s="10"/>
      <c r="AN8584" s="10"/>
      <c r="AO8584" s="10"/>
      <c r="AP8584" s="10"/>
      <c r="AQ8584" s="10"/>
      <c r="AR8584" s="10"/>
      <c r="AS8584" s="10"/>
      <c r="AT8584" s="10"/>
      <c r="AU8584" s="10"/>
      <c r="AV8584" s="10"/>
      <c r="AW8584" s="10"/>
      <c r="AX8584" s="10"/>
      <c r="AY8584" s="10"/>
      <c r="AZ8584" s="10"/>
      <c r="BA8584" s="10"/>
      <c r="BB8584" s="10"/>
      <c r="BC8584" s="10"/>
      <c r="BD8584" s="10"/>
      <c r="BE8584" s="10"/>
      <c r="BF8584" s="10"/>
      <c r="BG8584" s="6"/>
    </row>
    <row r="8585" spans="34:59" x14ac:dyDescent="0.25">
      <c r="AH8585" s="6"/>
      <c r="AI8585" s="6"/>
      <c r="AJ8585" s="6"/>
      <c r="AK8585" s="6"/>
      <c r="AL8585" s="6"/>
      <c r="AM8585" s="6"/>
      <c r="AN8585" s="6"/>
      <c r="AO8585" s="6"/>
      <c r="AP8585" s="6"/>
      <c r="AQ8585" s="6"/>
      <c r="AR8585" s="6"/>
      <c r="AS8585" s="6"/>
      <c r="AT8585" s="6"/>
      <c r="AU8585" s="6"/>
      <c r="AV8585" s="6"/>
      <c r="AW8585" s="6"/>
      <c r="AX8585" s="6"/>
      <c r="AY8585" s="6"/>
      <c r="AZ8585" s="6"/>
      <c r="BA8585" s="6"/>
      <c r="BB8585" s="6"/>
      <c r="BC8585" s="6"/>
      <c r="BD8585" s="6"/>
      <c r="BE8585" s="6"/>
      <c r="BF8585" s="6"/>
      <c r="BG8585" s="10"/>
    </row>
    <row r="8586" spans="34:59" x14ac:dyDescent="0.25">
      <c r="AH8586" s="10"/>
      <c r="AI8586" s="6"/>
    </row>
    <row r="8587" spans="34:59" x14ac:dyDescent="0.25">
      <c r="AH8587" s="6"/>
      <c r="AI8587" s="6"/>
      <c r="AJ8587" s="6"/>
      <c r="AK8587" s="6"/>
      <c r="AL8587" s="6"/>
      <c r="AM8587" s="6"/>
      <c r="AN8587" s="6"/>
      <c r="AO8587" s="6"/>
      <c r="AP8587" s="6"/>
      <c r="AQ8587" s="6"/>
      <c r="AR8587" s="6"/>
      <c r="AS8587" s="6"/>
      <c r="AT8587" s="6"/>
      <c r="AU8587" s="6"/>
      <c r="AV8587" s="6"/>
      <c r="AW8587" s="6"/>
      <c r="AX8587" s="6"/>
      <c r="AY8587" s="6"/>
      <c r="AZ8587" s="6"/>
      <c r="BA8587" s="6"/>
      <c r="BB8587" s="6"/>
      <c r="BC8587" s="6"/>
      <c r="BD8587" s="6"/>
      <c r="BE8587" s="6"/>
      <c r="BF8587" s="6"/>
      <c r="BG8587" s="6"/>
    </row>
    <row r="8588" spans="34:59" x14ac:dyDescent="0.25">
      <c r="AH8588" s="10"/>
      <c r="AI8588" s="6"/>
      <c r="AJ8588" s="10"/>
      <c r="AK8588" s="10"/>
      <c r="AL8588" s="10"/>
      <c r="AM8588" s="10"/>
      <c r="AN8588" s="10"/>
      <c r="AO8588" s="10"/>
      <c r="AP8588" s="10"/>
      <c r="AQ8588" s="10"/>
      <c r="AR8588" s="10"/>
      <c r="AS8588" s="10"/>
      <c r="AT8588" s="10"/>
      <c r="AU8588" s="10"/>
      <c r="AV8588" s="10"/>
      <c r="AW8588" s="10"/>
      <c r="AX8588" s="10"/>
      <c r="AY8588" s="10"/>
      <c r="AZ8588" s="10"/>
      <c r="BA8588" s="10"/>
      <c r="BB8588" s="10"/>
      <c r="BC8588" s="10"/>
      <c r="BD8588" s="10"/>
      <c r="BE8588" s="10"/>
      <c r="BF8588" s="10"/>
      <c r="BG8588" s="6"/>
    </row>
    <row r="8589" spans="34:59" x14ac:dyDescent="0.25">
      <c r="AH8589" s="6"/>
      <c r="AI8589" s="6"/>
      <c r="AJ8589" s="6"/>
      <c r="AK8589" s="6"/>
      <c r="AL8589" s="6"/>
      <c r="AM8589" s="6"/>
      <c r="AN8589" s="6"/>
      <c r="AO8589" s="6"/>
      <c r="AP8589" s="6"/>
      <c r="AQ8589" s="6"/>
      <c r="AR8589" s="6"/>
      <c r="AS8589" s="6"/>
      <c r="AT8589" s="6"/>
      <c r="AU8589" s="6"/>
      <c r="AV8589" s="6"/>
      <c r="AW8589" s="6"/>
      <c r="AX8589" s="6"/>
      <c r="AY8589" s="6"/>
      <c r="AZ8589" s="6"/>
      <c r="BA8589" s="6"/>
      <c r="BB8589" s="6"/>
      <c r="BC8589" s="6"/>
      <c r="BD8589" s="6"/>
      <c r="BE8589" s="6"/>
      <c r="BF8589" s="6"/>
      <c r="BG8589" s="10"/>
    </row>
    <row r="8590" spans="34:59" x14ac:dyDescent="0.25">
      <c r="AH8590" s="10"/>
      <c r="AI8590" s="6"/>
    </row>
    <row r="8591" spans="34:59" x14ac:dyDescent="0.25">
      <c r="AH8591" s="6"/>
      <c r="AI8591" s="6"/>
      <c r="AJ8591" s="6"/>
      <c r="AK8591" s="6"/>
      <c r="AL8591" s="6"/>
      <c r="AM8591" s="6"/>
      <c r="AN8591" s="6"/>
      <c r="AO8591" s="6"/>
      <c r="AP8591" s="6"/>
      <c r="AQ8591" s="6"/>
      <c r="AR8591" s="6"/>
      <c r="AS8591" s="6"/>
      <c r="AT8591" s="6"/>
      <c r="AU8591" s="6"/>
      <c r="AV8591" s="6"/>
      <c r="AW8591" s="6"/>
      <c r="AX8591" s="6"/>
      <c r="AY8591" s="6"/>
      <c r="AZ8591" s="6"/>
      <c r="BA8591" s="6"/>
      <c r="BB8591" s="6"/>
      <c r="BC8591" s="6"/>
      <c r="BD8591" s="6"/>
      <c r="BE8591" s="6"/>
      <c r="BF8591" s="6"/>
      <c r="BG8591" s="6"/>
    </row>
    <row r="8592" spans="34:59" x14ac:dyDescent="0.25">
      <c r="AH8592" s="10"/>
      <c r="AI8592" s="6"/>
      <c r="AJ8592" s="10"/>
      <c r="AK8592" s="10"/>
      <c r="AL8592" s="10"/>
      <c r="AM8592" s="10"/>
      <c r="AN8592" s="10"/>
      <c r="AO8592" s="10"/>
      <c r="AP8592" s="10"/>
      <c r="AQ8592" s="10"/>
      <c r="AR8592" s="10"/>
      <c r="AS8592" s="10"/>
      <c r="AT8592" s="10"/>
      <c r="AU8592" s="10"/>
      <c r="AV8592" s="10"/>
      <c r="AW8592" s="10"/>
      <c r="AX8592" s="10"/>
      <c r="AY8592" s="10"/>
      <c r="AZ8592" s="10"/>
      <c r="BA8592" s="10"/>
      <c r="BB8592" s="10"/>
      <c r="BC8592" s="10"/>
      <c r="BD8592" s="10"/>
      <c r="BE8592" s="10"/>
      <c r="BF8592" s="10"/>
      <c r="BG8592" s="6"/>
    </row>
    <row r="8593" spans="34:59" x14ac:dyDescent="0.25">
      <c r="AH8593" s="6"/>
      <c r="AI8593" s="6"/>
      <c r="AJ8593" s="6"/>
      <c r="AK8593" s="6"/>
      <c r="AL8593" s="6"/>
      <c r="AM8593" s="6"/>
      <c r="AN8593" s="6"/>
      <c r="AO8593" s="6"/>
      <c r="AP8593" s="6"/>
      <c r="AQ8593" s="6"/>
      <c r="AR8593" s="6"/>
      <c r="AS8593" s="6"/>
      <c r="AT8593" s="6"/>
      <c r="AU8593" s="6"/>
      <c r="AV8593" s="6"/>
      <c r="AW8593" s="6"/>
      <c r="AX8593" s="6"/>
      <c r="AY8593" s="6"/>
      <c r="AZ8593" s="6"/>
      <c r="BA8593" s="6"/>
      <c r="BB8593" s="6"/>
      <c r="BC8593" s="6"/>
      <c r="BD8593" s="6"/>
      <c r="BE8593" s="6"/>
      <c r="BF8593" s="6"/>
      <c r="BG8593" s="10"/>
    </row>
    <row r="8594" spans="34:59" x14ac:dyDescent="0.25">
      <c r="AH8594" s="10"/>
      <c r="AI8594" s="6"/>
    </row>
    <row r="8595" spans="34:59" x14ac:dyDescent="0.25">
      <c r="AH8595" s="6"/>
      <c r="AI8595" s="6"/>
      <c r="AJ8595" s="6"/>
      <c r="AK8595" s="6"/>
      <c r="AL8595" s="6"/>
      <c r="AM8595" s="6"/>
      <c r="AN8595" s="6"/>
      <c r="AO8595" s="6"/>
      <c r="AP8595" s="6"/>
      <c r="AQ8595" s="6"/>
      <c r="AR8595" s="6"/>
      <c r="AS8595" s="6"/>
      <c r="AT8595" s="6"/>
      <c r="AU8595" s="6"/>
      <c r="AV8595" s="6"/>
      <c r="AW8595" s="6"/>
      <c r="AX8595" s="6"/>
      <c r="AY8595" s="6"/>
      <c r="AZ8595" s="6"/>
      <c r="BA8595" s="6"/>
      <c r="BB8595" s="6"/>
      <c r="BC8595" s="6"/>
      <c r="BD8595" s="6"/>
      <c r="BE8595" s="6"/>
      <c r="BF8595" s="6"/>
      <c r="BG8595" s="6"/>
    </row>
    <row r="8596" spans="34:59" x14ac:dyDescent="0.25">
      <c r="AH8596" s="10"/>
      <c r="AI8596" s="6"/>
      <c r="AJ8596" s="10"/>
      <c r="AK8596" s="10"/>
      <c r="AL8596" s="10"/>
      <c r="AM8596" s="10"/>
      <c r="AN8596" s="10"/>
      <c r="AO8596" s="10"/>
      <c r="AP8596" s="10"/>
      <c r="AQ8596" s="10"/>
      <c r="AR8596" s="10"/>
      <c r="AS8596" s="10"/>
      <c r="AT8596" s="10"/>
      <c r="AU8596" s="10"/>
      <c r="AV8596" s="10"/>
      <c r="AW8596" s="10"/>
      <c r="AX8596" s="10"/>
      <c r="AY8596" s="10"/>
      <c r="AZ8596" s="10"/>
      <c r="BA8596" s="10"/>
      <c r="BB8596" s="10"/>
      <c r="BC8596" s="10"/>
      <c r="BD8596" s="10"/>
      <c r="BE8596" s="10"/>
      <c r="BF8596" s="10"/>
      <c r="BG8596" s="6"/>
    </row>
    <row r="8597" spans="34:59" x14ac:dyDescent="0.25">
      <c r="AH8597" s="6"/>
      <c r="AI8597" s="6"/>
      <c r="AJ8597" s="6"/>
      <c r="AK8597" s="6"/>
      <c r="AL8597" s="6"/>
      <c r="AM8597" s="6"/>
      <c r="AN8597" s="6"/>
      <c r="AO8597" s="6"/>
      <c r="AP8597" s="6"/>
      <c r="AQ8597" s="6"/>
      <c r="AR8597" s="6"/>
      <c r="AS8597" s="6"/>
      <c r="AT8597" s="6"/>
      <c r="AU8597" s="6"/>
      <c r="AV8597" s="6"/>
      <c r="AW8597" s="6"/>
      <c r="AX8597" s="6"/>
      <c r="AY8597" s="6"/>
      <c r="AZ8597" s="6"/>
      <c r="BA8597" s="6"/>
      <c r="BB8597" s="6"/>
      <c r="BC8597" s="6"/>
      <c r="BD8597" s="6"/>
      <c r="BE8597" s="6"/>
      <c r="BF8597" s="6"/>
      <c r="BG8597" s="10"/>
    </row>
    <row r="8598" spans="34:59" x14ac:dyDescent="0.25">
      <c r="AH8598" s="10"/>
      <c r="AI8598" s="6"/>
    </row>
    <row r="8599" spans="34:59" x14ac:dyDescent="0.25">
      <c r="AH8599" s="6"/>
      <c r="AI8599" s="6"/>
      <c r="AJ8599" s="6"/>
      <c r="AK8599" s="6"/>
      <c r="AL8599" s="6"/>
      <c r="AM8599" s="6"/>
      <c r="AN8599" s="6"/>
      <c r="AO8599" s="6"/>
      <c r="AP8599" s="6"/>
      <c r="AQ8599" s="6"/>
      <c r="AR8599" s="6"/>
      <c r="AS8599" s="6"/>
      <c r="AT8599" s="6"/>
      <c r="AU8599" s="6"/>
      <c r="AV8599" s="6"/>
      <c r="AW8599" s="6"/>
      <c r="AX8599" s="6"/>
      <c r="AY8599" s="6"/>
      <c r="AZ8599" s="6"/>
      <c r="BA8599" s="6"/>
      <c r="BB8599" s="6"/>
      <c r="BC8599" s="6"/>
      <c r="BD8599" s="6"/>
      <c r="BE8599" s="6"/>
      <c r="BF8599" s="6"/>
      <c r="BG8599" s="6"/>
    </row>
    <row r="8600" spans="34:59" x14ac:dyDescent="0.25">
      <c r="AH8600" s="10"/>
      <c r="AI8600" s="6"/>
      <c r="AJ8600" s="10"/>
      <c r="AK8600" s="10"/>
      <c r="AL8600" s="10"/>
      <c r="AM8600" s="10"/>
      <c r="AN8600" s="10"/>
      <c r="AO8600" s="10"/>
      <c r="AP8600" s="10"/>
      <c r="AQ8600" s="10"/>
      <c r="AR8600" s="10"/>
      <c r="AS8600" s="10"/>
      <c r="AT8600" s="10"/>
      <c r="AU8600" s="10"/>
      <c r="AV8600" s="10"/>
      <c r="AW8600" s="10"/>
      <c r="AX8600" s="10"/>
      <c r="AY8600" s="10"/>
      <c r="AZ8600" s="10"/>
      <c r="BA8600" s="10"/>
      <c r="BB8600" s="10"/>
      <c r="BC8600" s="10"/>
      <c r="BD8600" s="10"/>
      <c r="BE8600" s="10"/>
      <c r="BF8600" s="10"/>
      <c r="BG8600" s="6"/>
    </row>
    <row r="8601" spans="34:59" x14ac:dyDescent="0.25">
      <c r="AH8601" s="6"/>
      <c r="AI8601" s="6"/>
      <c r="AJ8601" s="6"/>
      <c r="AK8601" s="6"/>
      <c r="AL8601" s="6"/>
      <c r="AM8601" s="6"/>
      <c r="AN8601" s="6"/>
      <c r="AO8601" s="6"/>
      <c r="AP8601" s="6"/>
      <c r="AQ8601" s="6"/>
      <c r="AR8601" s="6"/>
      <c r="AS8601" s="6"/>
      <c r="AT8601" s="6"/>
      <c r="AU8601" s="6"/>
      <c r="AV8601" s="6"/>
      <c r="AW8601" s="6"/>
      <c r="AX8601" s="6"/>
      <c r="AY8601" s="6"/>
      <c r="AZ8601" s="6"/>
      <c r="BA8601" s="6"/>
      <c r="BB8601" s="6"/>
      <c r="BC8601" s="6"/>
      <c r="BD8601" s="6"/>
      <c r="BE8601" s="6"/>
      <c r="BF8601" s="6"/>
      <c r="BG8601" s="10"/>
    </row>
    <row r="8602" spans="34:59" x14ac:dyDescent="0.25">
      <c r="AH8602" s="10"/>
      <c r="AI8602" s="6"/>
    </row>
    <row r="8603" spans="34:59" x14ac:dyDescent="0.25">
      <c r="AH8603" s="6"/>
      <c r="AI8603" s="6"/>
      <c r="AJ8603" s="6"/>
      <c r="AK8603" s="6"/>
      <c r="AL8603" s="6"/>
      <c r="AM8603" s="6"/>
      <c r="AN8603" s="6"/>
      <c r="AO8603" s="6"/>
      <c r="AP8603" s="6"/>
      <c r="AQ8603" s="6"/>
      <c r="AR8603" s="6"/>
      <c r="AS8603" s="6"/>
      <c r="AT8603" s="6"/>
      <c r="AU8603" s="6"/>
      <c r="AV8603" s="6"/>
      <c r="AW8603" s="6"/>
      <c r="AX8603" s="6"/>
      <c r="AY8603" s="6"/>
      <c r="AZ8603" s="6"/>
      <c r="BA8603" s="6"/>
      <c r="BB8603" s="6"/>
      <c r="BC8603" s="6"/>
      <c r="BD8603" s="6"/>
      <c r="BE8603" s="6"/>
      <c r="BF8603" s="6"/>
      <c r="BG8603" s="6"/>
    </row>
    <row r="8604" spans="34:59" x14ac:dyDescent="0.25">
      <c r="AH8604" s="10"/>
      <c r="AI8604" s="6"/>
      <c r="AJ8604" s="10"/>
      <c r="AK8604" s="10"/>
      <c r="AL8604" s="10"/>
      <c r="AM8604" s="10"/>
      <c r="AN8604" s="10"/>
      <c r="AO8604" s="10"/>
      <c r="AP8604" s="10"/>
      <c r="AQ8604" s="10"/>
      <c r="AR8604" s="10"/>
      <c r="AS8604" s="10"/>
      <c r="AT8604" s="10"/>
      <c r="AU8604" s="10"/>
      <c r="AV8604" s="10"/>
      <c r="AW8604" s="10"/>
      <c r="AX8604" s="10"/>
      <c r="AY8604" s="10"/>
      <c r="AZ8604" s="10"/>
      <c r="BA8604" s="10"/>
      <c r="BB8604" s="10"/>
      <c r="BC8604" s="10"/>
      <c r="BD8604" s="10"/>
      <c r="BE8604" s="10"/>
      <c r="BF8604" s="10"/>
      <c r="BG8604" s="6"/>
    </row>
    <row r="8605" spans="34:59" x14ac:dyDescent="0.25">
      <c r="AH8605" s="6"/>
      <c r="AI8605" s="6"/>
      <c r="AJ8605" s="6"/>
      <c r="AK8605" s="6"/>
      <c r="AL8605" s="6"/>
      <c r="AM8605" s="6"/>
      <c r="AN8605" s="6"/>
      <c r="AO8605" s="6"/>
      <c r="AP8605" s="6"/>
      <c r="AQ8605" s="6"/>
      <c r="AR8605" s="6"/>
      <c r="AS8605" s="6"/>
      <c r="AT8605" s="6"/>
      <c r="AU8605" s="6"/>
      <c r="AV8605" s="6"/>
      <c r="AW8605" s="6"/>
      <c r="AX8605" s="6"/>
      <c r="AY8605" s="6"/>
      <c r="AZ8605" s="6"/>
      <c r="BA8605" s="6"/>
      <c r="BB8605" s="6"/>
      <c r="BC8605" s="6"/>
      <c r="BD8605" s="6"/>
      <c r="BE8605" s="6"/>
      <c r="BF8605" s="6"/>
      <c r="BG8605" s="10"/>
    </row>
    <row r="8606" spans="34:59" x14ac:dyDescent="0.25">
      <c r="AH8606" s="10"/>
      <c r="AI8606" s="6"/>
    </row>
    <row r="8607" spans="34:59" x14ac:dyDescent="0.25">
      <c r="AH8607" s="6"/>
      <c r="AI8607" s="6"/>
      <c r="AJ8607" s="6"/>
      <c r="AK8607" s="6"/>
      <c r="AL8607" s="6"/>
      <c r="AM8607" s="6"/>
      <c r="AN8607" s="6"/>
      <c r="AO8607" s="6"/>
      <c r="AP8607" s="6"/>
      <c r="AQ8607" s="6"/>
      <c r="AR8607" s="6"/>
      <c r="AS8607" s="6"/>
      <c r="AT8607" s="6"/>
      <c r="AU8607" s="6"/>
      <c r="AV8607" s="6"/>
      <c r="AW8607" s="6"/>
      <c r="AX8607" s="6"/>
      <c r="AY8607" s="6"/>
      <c r="AZ8607" s="6"/>
      <c r="BA8607" s="6"/>
      <c r="BB8607" s="6"/>
      <c r="BC8607" s="6"/>
      <c r="BD8607" s="6"/>
      <c r="BE8607" s="6"/>
      <c r="BF8607" s="6"/>
      <c r="BG8607" s="6"/>
    </row>
    <row r="8608" spans="34:59" x14ac:dyDescent="0.25">
      <c r="AH8608" s="10"/>
      <c r="AI8608" s="6"/>
      <c r="AJ8608" s="10"/>
      <c r="AK8608" s="10"/>
      <c r="AL8608" s="10"/>
      <c r="AM8608" s="10"/>
      <c r="AN8608" s="10"/>
      <c r="AO8608" s="10"/>
      <c r="AP8608" s="10"/>
      <c r="AQ8608" s="10"/>
      <c r="AR8608" s="10"/>
      <c r="AS8608" s="10"/>
      <c r="AT8608" s="10"/>
      <c r="AU8608" s="10"/>
      <c r="AV8608" s="10"/>
      <c r="AW8608" s="10"/>
      <c r="AX8608" s="10"/>
      <c r="AY8608" s="10"/>
      <c r="AZ8608" s="10"/>
      <c r="BA8608" s="10"/>
      <c r="BB8608" s="10"/>
      <c r="BC8608" s="10"/>
      <c r="BD8608" s="10"/>
      <c r="BE8608" s="10"/>
      <c r="BF8608" s="10"/>
      <c r="BG8608" s="6"/>
    </row>
    <row r="8609" spans="34:59" x14ac:dyDescent="0.25">
      <c r="AH8609" s="6"/>
      <c r="AI8609" s="6"/>
      <c r="AJ8609" s="6"/>
      <c r="AK8609" s="6"/>
      <c r="AL8609" s="6"/>
      <c r="AM8609" s="6"/>
      <c r="AN8609" s="6"/>
      <c r="AO8609" s="6"/>
      <c r="AP8609" s="6"/>
      <c r="AQ8609" s="6"/>
      <c r="AR8609" s="6"/>
      <c r="AS8609" s="6"/>
      <c r="AT8609" s="6"/>
      <c r="AU8609" s="6"/>
      <c r="AV8609" s="6"/>
      <c r="AW8609" s="6"/>
      <c r="AX8609" s="6"/>
      <c r="AY8609" s="6"/>
      <c r="AZ8609" s="6"/>
      <c r="BA8609" s="6"/>
      <c r="BB8609" s="6"/>
      <c r="BC8609" s="6"/>
      <c r="BD8609" s="6"/>
      <c r="BE8609" s="6"/>
      <c r="BF8609" s="6"/>
      <c r="BG8609" s="10"/>
    </row>
    <row r="8610" spans="34:59" x14ac:dyDescent="0.25">
      <c r="AH8610" s="10"/>
      <c r="AI8610" s="6"/>
    </row>
    <row r="8611" spans="34:59" x14ac:dyDescent="0.25">
      <c r="AH8611" s="6"/>
      <c r="AI8611" s="6"/>
      <c r="AJ8611" s="6"/>
      <c r="AK8611" s="6"/>
      <c r="AL8611" s="6"/>
      <c r="AM8611" s="6"/>
      <c r="AN8611" s="6"/>
      <c r="AO8611" s="6"/>
      <c r="AP8611" s="6"/>
      <c r="AQ8611" s="6"/>
      <c r="AR8611" s="6"/>
      <c r="AS8611" s="6"/>
      <c r="AT8611" s="6"/>
      <c r="AU8611" s="6"/>
      <c r="AV8611" s="6"/>
      <c r="AW8611" s="6"/>
      <c r="AX8611" s="6"/>
      <c r="AY8611" s="6"/>
      <c r="AZ8611" s="6"/>
      <c r="BA8611" s="6"/>
      <c r="BB8611" s="6"/>
      <c r="BC8611" s="6"/>
      <c r="BD8611" s="6"/>
      <c r="BE8611" s="6"/>
      <c r="BF8611" s="6"/>
      <c r="BG8611" s="6"/>
    </row>
    <row r="8612" spans="34:59" x14ac:dyDescent="0.25">
      <c r="AH8612" s="10"/>
      <c r="AI8612" s="6"/>
      <c r="AJ8612" s="10"/>
      <c r="AK8612" s="10"/>
      <c r="AL8612" s="10"/>
      <c r="AM8612" s="10"/>
      <c r="AN8612" s="10"/>
      <c r="AO8612" s="10"/>
      <c r="AP8612" s="10"/>
      <c r="AQ8612" s="10"/>
      <c r="AR8612" s="10"/>
      <c r="AS8612" s="10"/>
      <c r="AT8612" s="10"/>
      <c r="AU8612" s="10"/>
      <c r="AV8612" s="10"/>
      <c r="AW8612" s="10"/>
      <c r="AX8612" s="10"/>
      <c r="AY8612" s="10"/>
      <c r="AZ8612" s="10"/>
      <c r="BA8612" s="10"/>
      <c r="BB8612" s="10"/>
      <c r="BC8612" s="10"/>
      <c r="BD8612" s="10"/>
      <c r="BE8612" s="10"/>
      <c r="BF8612" s="10"/>
      <c r="BG8612" s="6"/>
    </row>
    <row r="8613" spans="34:59" x14ac:dyDescent="0.25">
      <c r="AH8613" s="6"/>
      <c r="AI8613" s="6"/>
      <c r="AJ8613" s="6"/>
      <c r="AK8613" s="6"/>
      <c r="AL8613" s="6"/>
      <c r="AM8613" s="6"/>
      <c r="AN8613" s="6"/>
      <c r="AO8613" s="6"/>
      <c r="AP8613" s="6"/>
      <c r="AQ8613" s="6"/>
      <c r="AR8613" s="6"/>
      <c r="AS8613" s="6"/>
      <c r="AT8613" s="6"/>
      <c r="AU8613" s="6"/>
      <c r="AV8613" s="6"/>
      <c r="AW8613" s="6"/>
      <c r="AX8613" s="6"/>
      <c r="AY8613" s="6"/>
      <c r="AZ8613" s="6"/>
      <c r="BA8613" s="6"/>
      <c r="BB8613" s="6"/>
      <c r="BC8613" s="6"/>
      <c r="BD8613" s="6"/>
      <c r="BE8613" s="6"/>
      <c r="BF8613" s="6"/>
      <c r="BG8613" s="10"/>
    </row>
    <row r="8614" spans="34:59" x14ac:dyDescent="0.25">
      <c r="AH8614" s="10"/>
      <c r="AI8614" s="6"/>
    </row>
    <row r="8615" spans="34:59" x14ac:dyDescent="0.25">
      <c r="AH8615" s="6"/>
      <c r="AI8615" s="6"/>
      <c r="AJ8615" s="6"/>
      <c r="AK8615" s="6"/>
      <c r="AL8615" s="6"/>
      <c r="AM8615" s="6"/>
      <c r="AN8615" s="6"/>
      <c r="AO8615" s="6"/>
      <c r="AP8615" s="6"/>
      <c r="AQ8615" s="6"/>
      <c r="AR8615" s="6"/>
      <c r="AS8615" s="6"/>
      <c r="AT8615" s="6"/>
      <c r="AU8615" s="6"/>
      <c r="AV8615" s="6"/>
      <c r="AW8615" s="6"/>
      <c r="AX8615" s="6"/>
      <c r="AY8615" s="6"/>
      <c r="AZ8615" s="6"/>
      <c r="BA8615" s="6"/>
      <c r="BB8615" s="6"/>
      <c r="BC8615" s="6"/>
      <c r="BD8615" s="6"/>
      <c r="BE8615" s="6"/>
      <c r="BF8615" s="6"/>
      <c r="BG8615" s="6"/>
    </row>
    <row r="8616" spans="34:59" x14ac:dyDescent="0.25">
      <c r="AH8616" s="10"/>
      <c r="AI8616" s="6"/>
      <c r="AJ8616" s="10"/>
      <c r="AK8616" s="10"/>
      <c r="AL8616" s="10"/>
      <c r="AM8616" s="10"/>
      <c r="AN8616" s="10"/>
      <c r="AO8616" s="10"/>
      <c r="AP8616" s="10"/>
      <c r="AQ8616" s="10"/>
      <c r="AR8616" s="10"/>
      <c r="AS8616" s="10"/>
      <c r="AT8616" s="10"/>
      <c r="AU8616" s="10"/>
      <c r="AV8616" s="10"/>
      <c r="AW8616" s="10"/>
      <c r="AX8616" s="10"/>
      <c r="AY8616" s="10"/>
      <c r="AZ8616" s="10"/>
      <c r="BA8616" s="10"/>
      <c r="BB8616" s="10"/>
      <c r="BC8616" s="10"/>
      <c r="BD8616" s="10"/>
      <c r="BE8616" s="10"/>
      <c r="BF8616" s="10"/>
      <c r="BG8616" s="6"/>
    </row>
    <row r="8617" spans="34:59" x14ac:dyDescent="0.25">
      <c r="AH8617" s="6"/>
      <c r="AI8617" s="6"/>
      <c r="AJ8617" s="6"/>
      <c r="AK8617" s="6"/>
      <c r="AL8617" s="6"/>
      <c r="AM8617" s="6"/>
      <c r="AN8617" s="6"/>
      <c r="AO8617" s="6"/>
      <c r="AP8617" s="6"/>
      <c r="AQ8617" s="6"/>
      <c r="AR8617" s="6"/>
      <c r="AS8617" s="6"/>
      <c r="AT8617" s="6"/>
      <c r="AU8617" s="6"/>
      <c r="AV8617" s="6"/>
      <c r="AW8617" s="6"/>
      <c r="AX8617" s="6"/>
      <c r="AY8617" s="6"/>
      <c r="AZ8617" s="6"/>
      <c r="BA8617" s="6"/>
      <c r="BB8617" s="6"/>
      <c r="BC8617" s="6"/>
      <c r="BD8617" s="6"/>
      <c r="BE8617" s="6"/>
      <c r="BF8617" s="6"/>
      <c r="BG8617" s="10"/>
    </row>
    <row r="8618" spans="34:59" x14ac:dyDescent="0.25">
      <c r="AH8618" s="10"/>
      <c r="AI8618" s="6"/>
    </row>
    <row r="8619" spans="34:59" x14ac:dyDescent="0.25">
      <c r="AH8619" s="6"/>
      <c r="AI8619" s="6"/>
      <c r="AJ8619" s="6"/>
      <c r="AK8619" s="6"/>
      <c r="AL8619" s="6"/>
      <c r="AM8619" s="6"/>
      <c r="AN8619" s="6"/>
      <c r="AO8619" s="6"/>
      <c r="AP8619" s="6"/>
      <c r="AQ8619" s="6"/>
      <c r="AR8619" s="6"/>
      <c r="AS8619" s="6"/>
      <c r="AT8619" s="6"/>
      <c r="AU8619" s="6"/>
      <c r="AV8619" s="6"/>
      <c r="AW8619" s="6"/>
      <c r="AX8619" s="6"/>
      <c r="AY8619" s="6"/>
      <c r="AZ8619" s="6"/>
      <c r="BA8619" s="6"/>
      <c r="BB8619" s="6"/>
      <c r="BC8619" s="6"/>
      <c r="BD8619" s="6"/>
      <c r="BE8619" s="6"/>
      <c r="BF8619" s="6"/>
      <c r="BG8619" s="6"/>
    </row>
    <row r="8620" spans="34:59" x14ac:dyDescent="0.25">
      <c r="AH8620" s="10"/>
      <c r="AI8620" s="6"/>
      <c r="AJ8620" s="10"/>
      <c r="AK8620" s="10"/>
      <c r="AL8620" s="10"/>
      <c r="AM8620" s="10"/>
      <c r="AN8620" s="10"/>
      <c r="AO8620" s="10"/>
      <c r="AP8620" s="10"/>
      <c r="AQ8620" s="10"/>
      <c r="AR8620" s="10"/>
      <c r="AS8620" s="10"/>
      <c r="AT8620" s="10"/>
      <c r="AU8620" s="10"/>
      <c r="AV8620" s="10"/>
      <c r="AW8620" s="10"/>
      <c r="AX8620" s="10"/>
      <c r="AY8620" s="10"/>
      <c r="AZ8620" s="10"/>
      <c r="BA8620" s="10"/>
      <c r="BB8620" s="10"/>
      <c r="BC8620" s="10"/>
      <c r="BD8620" s="10"/>
      <c r="BE8620" s="10"/>
      <c r="BF8620" s="10"/>
      <c r="BG8620" s="6"/>
    </row>
    <row r="8621" spans="34:59" x14ac:dyDescent="0.25">
      <c r="AH8621" s="6"/>
      <c r="AI8621" s="6"/>
      <c r="AJ8621" s="6"/>
      <c r="AK8621" s="6"/>
      <c r="AL8621" s="6"/>
      <c r="AM8621" s="6"/>
      <c r="AN8621" s="6"/>
      <c r="AO8621" s="6"/>
      <c r="AP8621" s="6"/>
      <c r="AQ8621" s="6"/>
      <c r="AR8621" s="6"/>
      <c r="AS8621" s="6"/>
      <c r="AT8621" s="6"/>
      <c r="AU8621" s="6"/>
      <c r="AV8621" s="6"/>
      <c r="AW8621" s="6"/>
      <c r="AX8621" s="6"/>
      <c r="AY8621" s="6"/>
      <c r="AZ8621" s="6"/>
      <c r="BA8621" s="6"/>
      <c r="BB8621" s="6"/>
      <c r="BC8621" s="6"/>
      <c r="BD8621" s="6"/>
      <c r="BE8621" s="6"/>
      <c r="BF8621" s="6"/>
      <c r="BG8621" s="10"/>
    </row>
    <row r="8622" spans="34:59" x14ac:dyDescent="0.25">
      <c r="AH8622" s="10"/>
      <c r="AI8622" s="6"/>
    </row>
    <row r="8623" spans="34:59" x14ac:dyDescent="0.25">
      <c r="AH8623" s="6"/>
      <c r="AI8623" s="6"/>
      <c r="AJ8623" s="6"/>
      <c r="AK8623" s="6"/>
      <c r="AL8623" s="6"/>
      <c r="AM8623" s="6"/>
      <c r="AN8623" s="6"/>
      <c r="AO8623" s="6"/>
      <c r="AP8623" s="6"/>
      <c r="AQ8623" s="6"/>
      <c r="AR8623" s="6"/>
      <c r="AS8623" s="6"/>
      <c r="AT8623" s="6"/>
      <c r="AU8623" s="6"/>
      <c r="AV8623" s="6"/>
      <c r="AW8623" s="6"/>
      <c r="AX8623" s="6"/>
      <c r="AY8623" s="6"/>
      <c r="AZ8623" s="6"/>
      <c r="BA8623" s="6"/>
      <c r="BB8623" s="6"/>
      <c r="BC8623" s="6"/>
      <c r="BD8623" s="6"/>
      <c r="BE8623" s="6"/>
      <c r="BF8623" s="6"/>
      <c r="BG8623" s="6"/>
    </row>
    <row r="8624" spans="34:59" x14ac:dyDescent="0.25">
      <c r="AH8624" s="10"/>
      <c r="AI8624" s="6"/>
      <c r="AJ8624" s="10"/>
      <c r="AK8624" s="10"/>
      <c r="AL8624" s="10"/>
      <c r="AM8624" s="10"/>
      <c r="AN8624" s="10"/>
      <c r="AO8624" s="10"/>
      <c r="AP8624" s="10"/>
      <c r="AQ8624" s="10"/>
      <c r="AR8624" s="10"/>
      <c r="AS8624" s="10"/>
      <c r="AT8624" s="10"/>
      <c r="AU8624" s="10"/>
      <c r="AV8624" s="10"/>
      <c r="AW8624" s="10"/>
      <c r="AX8624" s="10"/>
      <c r="AY8624" s="10"/>
      <c r="AZ8624" s="10"/>
      <c r="BA8624" s="10"/>
      <c r="BB8624" s="10"/>
      <c r="BC8624" s="10"/>
      <c r="BD8624" s="10"/>
      <c r="BE8624" s="10"/>
      <c r="BF8624" s="10"/>
      <c r="BG8624" s="6"/>
    </row>
    <row r="8625" spans="34:59" x14ac:dyDescent="0.25">
      <c r="AH8625" s="6"/>
      <c r="AI8625" s="6"/>
      <c r="AJ8625" s="6"/>
      <c r="AK8625" s="6"/>
      <c r="AL8625" s="6"/>
      <c r="AM8625" s="6"/>
      <c r="AN8625" s="6"/>
      <c r="AO8625" s="6"/>
      <c r="AP8625" s="6"/>
      <c r="AQ8625" s="6"/>
      <c r="AR8625" s="6"/>
      <c r="AS8625" s="6"/>
      <c r="AT8625" s="6"/>
      <c r="AU8625" s="6"/>
      <c r="AV8625" s="6"/>
      <c r="AW8625" s="6"/>
      <c r="AX8625" s="6"/>
      <c r="AY8625" s="6"/>
      <c r="AZ8625" s="6"/>
      <c r="BA8625" s="6"/>
      <c r="BB8625" s="6"/>
      <c r="BC8625" s="6"/>
      <c r="BD8625" s="6"/>
      <c r="BE8625" s="6"/>
      <c r="BF8625" s="6"/>
      <c r="BG8625" s="10"/>
    </row>
    <row r="8626" spans="34:59" x14ac:dyDescent="0.25">
      <c r="AH8626" s="10"/>
      <c r="AI8626" s="6"/>
    </row>
    <row r="8627" spans="34:59" x14ac:dyDescent="0.25">
      <c r="AH8627" s="6"/>
      <c r="AI8627" s="6"/>
      <c r="AJ8627" s="6"/>
      <c r="AK8627" s="6"/>
      <c r="AL8627" s="6"/>
      <c r="AM8627" s="6"/>
      <c r="AN8627" s="6"/>
      <c r="AO8627" s="6"/>
      <c r="AP8627" s="6"/>
      <c r="AQ8627" s="6"/>
      <c r="AR8627" s="6"/>
      <c r="AS8627" s="6"/>
      <c r="AT8627" s="6"/>
      <c r="AU8627" s="6"/>
      <c r="AV8627" s="6"/>
      <c r="AW8627" s="6"/>
      <c r="AX8627" s="6"/>
      <c r="AY8627" s="6"/>
      <c r="AZ8627" s="6"/>
      <c r="BA8627" s="6"/>
      <c r="BB8627" s="6"/>
      <c r="BC8627" s="6"/>
      <c r="BD8627" s="6"/>
      <c r="BE8627" s="6"/>
      <c r="BF8627" s="6"/>
      <c r="BG8627" s="6"/>
    </row>
    <row r="8628" spans="34:59" x14ac:dyDescent="0.25">
      <c r="AH8628" s="10"/>
      <c r="AI8628" s="6"/>
      <c r="AJ8628" s="10"/>
      <c r="AK8628" s="10"/>
      <c r="AL8628" s="10"/>
      <c r="AM8628" s="10"/>
      <c r="AN8628" s="10"/>
      <c r="AO8628" s="10"/>
      <c r="AP8628" s="10"/>
      <c r="AQ8628" s="10"/>
      <c r="AR8628" s="10"/>
      <c r="AS8628" s="10"/>
      <c r="AT8628" s="10"/>
      <c r="AU8628" s="10"/>
      <c r="AV8628" s="10"/>
      <c r="AW8628" s="10"/>
      <c r="AX8628" s="10"/>
      <c r="AY8628" s="10"/>
      <c r="AZ8628" s="10"/>
      <c r="BA8628" s="10"/>
      <c r="BB8628" s="10"/>
      <c r="BC8628" s="10"/>
      <c r="BD8628" s="10"/>
      <c r="BE8628" s="10"/>
      <c r="BF8628" s="10"/>
      <c r="BG8628" s="6"/>
    </row>
    <row r="8629" spans="34:59" x14ac:dyDescent="0.25">
      <c r="AH8629" s="6"/>
      <c r="AI8629" s="6"/>
      <c r="AJ8629" s="6"/>
      <c r="AK8629" s="6"/>
      <c r="AL8629" s="6"/>
      <c r="AM8629" s="6"/>
      <c r="AN8629" s="6"/>
      <c r="AO8629" s="6"/>
      <c r="AP8629" s="6"/>
      <c r="AQ8629" s="6"/>
      <c r="AR8629" s="6"/>
      <c r="AS8629" s="6"/>
      <c r="AT8629" s="6"/>
      <c r="AU8629" s="6"/>
      <c r="AV8629" s="6"/>
      <c r="AW8629" s="6"/>
      <c r="AX8629" s="6"/>
      <c r="AY8629" s="6"/>
      <c r="AZ8629" s="6"/>
      <c r="BA8629" s="6"/>
      <c r="BB8629" s="6"/>
      <c r="BC8629" s="6"/>
      <c r="BD8629" s="6"/>
      <c r="BE8629" s="6"/>
      <c r="BF8629" s="6"/>
      <c r="BG8629" s="10"/>
    </row>
    <row r="8630" spans="34:59" x14ac:dyDescent="0.25">
      <c r="AH8630" s="10"/>
      <c r="AI8630" s="6"/>
    </row>
    <row r="8631" spans="34:59" x14ac:dyDescent="0.25">
      <c r="AH8631" s="6"/>
      <c r="AI8631" s="6"/>
      <c r="AJ8631" s="6"/>
      <c r="AK8631" s="6"/>
      <c r="AL8631" s="6"/>
      <c r="AM8631" s="6"/>
      <c r="AN8631" s="6"/>
      <c r="AO8631" s="6"/>
      <c r="AP8631" s="6"/>
      <c r="AQ8631" s="6"/>
      <c r="AR8631" s="6"/>
      <c r="AS8631" s="6"/>
      <c r="AT8631" s="6"/>
      <c r="AU8631" s="6"/>
      <c r="AV8631" s="6"/>
      <c r="AW8631" s="6"/>
      <c r="AX8631" s="6"/>
      <c r="AY8631" s="6"/>
      <c r="AZ8631" s="6"/>
      <c r="BA8631" s="6"/>
      <c r="BB8631" s="6"/>
      <c r="BC8631" s="6"/>
      <c r="BD8631" s="6"/>
      <c r="BE8631" s="6"/>
      <c r="BF8631" s="6"/>
      <c r="BG8631" s="6"/>
    </row>
    <row r="8632" spans="34:59" x14ac:dyDescent="0.25">
      <c r="AH8632" s="10"/>
      <c r="AI8632" s="6"/>
      <c r="AJ8632" s="10"/>
      <c r="AK8632" s="10"/>
      <c r="AL8632" s="10"/>
      <c r="AM8632" s="10"/>
      <c r="AN8632" s="10"/>
      <c r="AO8632" s="10"/>
      <c r="AP8632" s="10"/>
      <c r="AQ8632" s="10"/>
      <c r="AR8632" s="10"/>
      <c r="AS8632" s="10"/>
      <c r="AT8632" s="10"/>
      <c r="AU8632" s="10"/>
      <c r="AV8632" s="10"/>
      <c r="AW8632" s="10"/>
      <c r="AX8632" s="10"/>
      <c r="AY8632" s="10"/>
      <c r="AZ8632" s="10"/>
      <c r="BA8632" s="10"/>
      <c r="BB8632" s="10"/>
      <c r="BC8632" s="10"/>
      <c r="BD8632" s="10"/>
      <c r="BE8632" s="10"/>
      <c r="BF8632" s="10"/>
      <c r="BG8632" s="6"/>
    </row>
    <row r="8633" spans="34:59" x14ac:dyDescent="0.25">
      <c r="AH8633" s="6"/>
      <c r="AI8633" s="6"/>
      <c r="AJ8633" s="6"/>
      <c r="AK8633" s="6"/>
      <c r="AL8633" s="6"/>
      <c r="AM8633" s="6"/>
      <c r="AN8633" s="6"/>
      <c r="AO8633" s="6"/>
      <c r="AP8633" s="6"/>
      <c r="AQ8633" s="6"/>
      <c r="AR8633" s="6"/>
      <c r="AS8633" s="6"/>
      <c r="AT8633" s="6"/>
      <c r="AU8633" s="6"/>
      <c r="AV8633" s="6"/>
      <c r="AW8633" s="6"/>
      <c r="AX8633" s="6"/>
      <c r="AY8633" s="6"/>
      <c r="AZ8633" s="6"/>
      <c r="BA8633" s="6"/>
      <c r="BB8633" s="6"/>
      <c r="BC8633" s="6"/>
      <c r="BD8633" s="6"/>
      <c r="BE8633" s="6"/>
      <c r="BF8633" s="6"/>
      <c r="BG8633" s="10"/>
    </row>
    <row r="8634" spans="34:59" x14ac:dyDescent="0.25">
      <c r="AH8634" s="10"/>
      <c r="AI8634" s="6"/>
    </row>
    <row r="8635" spans="34:59" x14ac:dyDescent="0.25">
      <c r="AH8635" s="6"/>
      <c r="AI8635" s="6"/>
      <c r="AJ8635" s="6"/>
      <c r="AK8635" s="6"/>
      <c r="AL8635" s="6"/>
      <c r="AM8635" s="6"/>
      <c r="AN8635" s="6"/>
      <c r="AO8635" s="6"/>
      <c r="AP8635" s="6"/>
      <c r="AQ8635" s="6"/>
      <c r="AR8635" s="6"/>
      <c r="AS8635" s="6"/>
      <c r="AT8635" s="6"/>
      <c r="AU8635" s="6"/>
      <c r="AV8635" s="6"/>
      <c r="AW8635" s="6"/>
      <c r="AX8635" s="6"/>
      <c r="AY8635" s="6"/>
      <c r="AZ8635" s="6"/>
      <c r="BA8635" s="6"/>
      <c r="BB8635" s="6"/>
      <c r="BC8635" s="6"/>
      <c r="BD8635" s="6"/>
      <c r="BE8635" s="6"/>
      <c r="BF8635" s="6"/>
      <c r="BG8635" s="6"/>
    </row>
    <row r="8636" spans="34:59" x14ac:dyDescent="0.25">
      <c r="AH8636" s="10"/>
      <c r="AI8636" s="6"/>
      <c r="AJ8636" s="10"/>
      <c r="AK8636" s="10"/>
      <c r="AL8636" s="10"/>
      <c r="AM8636" s="10"/>
      <c r="AN8636" s="10"/>
      <c r="AO8636" s="10"/>
      <c r="AP8636" s="10"/>
      <c r="AQ8636" s="10"/>
      <c r="AR8636" s="10"/>
      <c r="AS8636" s="10"/>
      <c r="AT8636" s="10"/>
      <c r="AU8636" s="10"/>
      <c r="AV8636" s="10"/>
      <c r="AW8636" s="10"/>
      <c r="AX8636" s="10"/>
      <c r="AY8636" s="10"/>
      <c r="AZ8636" s="10"/>
      <c r="BA8636" s="10"/>
      <c r="BB8636" s="10"/>
      <c r="BC8636" s="10"/>
      <c r="BD8636" s="10"/>
      <c r="BE8636" s="10"/>
      <c r="BF8636" s="10"/>
      <c r="BG8636" s="6"/>
    </row>
    <row r="8637" spans="34:59" x14ac:dyDescent="0.25">
      <c r="AH8637" s="6"/>
      <c r="AI8637" s="6"/>
      <c r="AJ8637" s="6"/>
      <c r="AK8637" s="6"/>
      <c r="AL8637" s="6"/>
      <c r="AM8637" s="6"/>
      <c r="AN8637" s="6"/>
      <c r="AO8637" s="6"/>
      <c r="AP8637" s="6"/>
      <c r="AQ8637" s="6"/>
      <c r="AR8637" s="6"/>
      <c r="AS8637" s="6"/>
      <c r="AT8637" s="6"/>
      <c r="AU8637" s="6"/>
      <c r="AV8637" s="6"/>
      <c r="AW8637" s="6"/>
      <c r="AX8637" s="6"/>
      <c r="AY8637" s="6"/>
      <c r="AZ8637" s="6"/>
      <c r="BA8637" s="6"/>
      <c r="BB8637" s="6"/>
      <c r="BC8637" s="6"/>
      <c r="BD8637" s="6"/>
      <c r="BE8637" s="6"/>
      <c r="BF8637" s="6"/>
      <c r="BG8637" s="10"/>
    </row>
    <row r="8638" spans="34:59" x14ac:dyDescent="0.25">
      <c r="AH8638" s="10"/>
      <c r="AI8638" s="6"/>
    </row>
    <row r="8639" spans="34:59" x14ac:dyDescent="0.25">
      <c r="AH8639" s="6"/>
      <c r="AI8639" s="6"/>
      <c r="AJ8639" s="6"/>
      <c r="AK8639" s="6"/>
      <c r="AL8639" s="6"/>
      <c r="AM8639" s="6"/>
      <c r="AN8639" s="6"/>
      <c r="AO8639" s="6"/>
      <c r="AP8639" s="6"/>
      <c r="AQ8639" s="6"/>
      <c r="AR8639" s="6"/>
      <c r="AS8639" s="6"/>
      <c r="AT8639" s="6"/>
      <c r="AU8639" s="6"/>
      <c r="AV8639" s="6"/>
      <c r="AW8639" s="6"/>
      <c r="AX8639" s="6"/>
      <c r="AY8639" s="6"/>
      <c r="AZ8639" s="6"/>
      <c r="BA8639" s="6"/>
      <c r="BB8639" s="6"/>
      <c r="BC8639" s="6"/>
      <c r="BD8639" s="6"/>
      <c r="BE8639" s="6"/>
      <c r="BF8639" s="6"/>
      <c r="BG8639" s="6"/>
    </row>
    <row r="8640" spans="34:59" x14ac:dyDescent="0.25">
      <c r="AH8640" s="10"/>
      <c r="AI8640" s="6"/>
      <c r="AJ8640" s="10"/>
      <c r="AK8640" s="10"/>
      <c r="AL8640" s="10"/>
      <c r="AM8640" s="10"/>
      <c r="AN8640" s="10"/>
      <c r="AO8640" s="10"/>
      <c r="AP8640" s="10"/>
      <c r="AQ8640" s="10"/>
      <c r="AR8640" s="10"/>
      <c r="AS8640" s="10"/>
      <c r="AT8640" s="10"/>
      <c r="AU8640" s="10"/>
      <c r="AV8640" s="10"/>
      <c r="AW8640" s="10"/>
      <c r="AX8640" s="10"/>
      <c r="AY8640" s="10"/>
      <c r="AZ8640" s="10"/>
      <c r="BA8640" s="10"/>
      <c r="BB8640" s="10"/>
      <c r="BC8640" s="10"/>
      <c r="BD8640" s="10"/>
      <c r="BE8640" s="10"/>
      <c r="BF8640" s="10"/>
      <c r="BG8640" s="6"/>
    </row>
    <row r="8641" spans="34:59" x14ac:dyDescent="0.25">
      <c r="AH8641" s="6"/>
      <c r="AI8641" s="6"/>
      <c r="AJ8641" s="6"/>
      <c r="AK8641" s="6"/>
      <c r="AL8641" s="6"/>
      <c r="AM8641" s="6"/>
      <c r="AN8641" s="6"/>
      <c r="AO8641" s="6"/>
      <c r="AP8641" s="6"/>
      <c r="AQ8641" s="6"/>
      <c r="AR8641" s="6"/>
      <c r="AS8641" s="6"/>
      <c r="AT8641" s="6"/>
      <c r="AU8641" s="6"/>
      <c r="AV8641" s="6"/>
      <c r="AW8641" s="6"/>
      <c r="AX8641" s="6"/>
      <c r="AY8641" s="6"/>
      <c r="AZ8641" s="6"/>
      <c r="BA8641" s="6"/>
      <c r="BB8641" s="6"/>
      <c r="BC8641" s="6"/>
      <c r="BD8641" s="6"/>
      <c r="BE8641" s="6"/>
      <c r="BF8641" s="6"/>
      <c r="BG8641" s="10"/>
    </row>
    <row r="8642" spans="34:59" x14ac:dyDescent="0.25">
      <c r="AH8642" s="10"/>
      <c r="AI8642" s="6"/>
    </row>
    <row r="8643" spans="34:59" x14ac:dyDescent="0.25">
      <c r="AH8643" s="6"/>
      <c r="AI8643" s="6"/>
      <c r="AJ8643" s="6"/>
      <c r="AK8643" s="6"/>
      <c r="AL8643" s="6"/>
      <c r="AM8643" s="6"/>
      <c r="AN8643" s="6"/>
      <c r="AO8643" s="6"/>
      <c r="AP8643" s="6"/>
      <c r="AQ8643" s="6"/>
      <c r="AR8643" s="6"/>
      <c r="AS8643" s="6"/>
      <c r="AT8643" s="6"/>
      <c r="AU8643" s="6"/>
      <c r="AV8643" s="6"/>
      <c r="AW8643" s="6"/>
      <c r="AX8643" s="6"/>
      <c r="AY8643" s="6"/>
      <c r="AZ8643" s="6"/>
      <c r="BA8643" s="6"/>
      <c r="BB8643" s="6"/>
      <c r="BC8643" s="6"/>
      <c r="BD8643" s="6"/>
      <c r="BE8643" s="6"/>
      <c r="BF8643" s="6"/>
      <c r="BG8643" s="6"/>
    </row>
    <row r="8644" spans="34:59" x14ac:dyDescent="0.25">
      <c r="AH8644" s="10"/>
      <c r="AI8644" s="6"/>
      <c r="AJ8644" s="10"/>
      <c r="AK8644" s="10"/>
      <c r="AL8644" s="10"/>
      <c r="AM8644" s="10"/>
      <c r="AN8644" s="10"/>
      <c r="AO8644" s="10"/>
      <c r="AP8644" s="10"/>
      <c r="AQ8644" s="10"/>
      <c r="AR8644" s="10"/>
      <c r="AS8644" s="10"/>
      <c r="AT8644" s="10"/>
      <c r="AU8644" s="10"/>
      <c r="AV8644" s="10"/>
      <c r="AW8644" s="10"/>
      <c r="AX8644" s="10"/>
      <c r="AY8644" s="10"/>
      <c r="AZ8644" s="10"/>
      <c r="BA8644" s="10"/>
      <c r="BB8644" s="10"/>
      <c r="BC8644" s="10"/>
      <c r="BD8644" s="10"/>
      <c r="BE8644" s="10"/>
      <c r="BF8644" s="10"/>
      <c r="BG8644" s="6"/>
    </row>
    <row r="8645" spans="34:59" x14ac:dyDescent="0.25">
      <c r="AH8645" s="6"/>
      <c r="AI8645" s="6"/>
      <c r="AJ8645" s="6"/>
      <c r="AK8645" s="6"/>
      <c r="AL8645" s="6"/>
      <c r="AM8645" s="6"/>
      <c r="AN8645" s="6"/>
      <c r="AO8645" s="6"/>
      <c r="AP8645" s="6"/>
      <c r="AQ8645" s="6"/>
      <c r="AR8645" s="6"/>
      <c r="AS8645" s="6"/>
      <c r="AT8645" s="6"/>
      <c r="AU8645" s="6"/>
      <c r="AV8645" s="6"/>
      <c r="AW8645" s="6"/>
      <c r="AX8645" s="6"/>
      <c r="AY8645" s="6"/>
      <c r="AZ8645" s="6"/>
      <c r="BA8645" s="6"/>
      <c r="BB8645" s="6"/>
      <c r="BC8645" s="6"/>
      <c r="BD8645" s="6"/>
      <c r="BE8645" s="6"/>
      <c r="BF8645" s="6"/>
      <c r="BG8645" s="10"/>
    </row>
    <row r="8646" spans="34:59" x14ac:dyDescent="0.25">
      <c r="AH8646" s="10"/>
      <c r="AI8646" s="6"/>
    </row>
    <row r="8647" spans="34:59" x14ac:dyDescent="0.25">
      <c r="AH8647" s="6"/>
      <c r="AI8647" s="6"/>
      <c r="AJ8647" s="6"/>
      <c r="AK8647" s="6"/>
      <c r="AL8647" s="6"/>
      <c r="AM8647" s="6"/>
      <c r="AN8647" s="6"/>
      <c r="AO8647" s="6"/>
      <c r="AP8647" s="6"/>
      <c r="AQ8647" s="6"/>
      <c r="AR8647" s="6"/>
      <c r="AS8647" s="6"/>
      <c r="AT8647" s="6"/>
      <c r="AU8647" s="6"/>
      <c r="AV8647" s="6"/>
      <c r="AW8647" s="6"/>
      <c r="AX8647" s="6"/>
      <c r="AY8647" s="6"/>
      <c r="AZ8647" s="6"/>
      <c r="BA8647" s="6"/>
      <c r="BB8647" s="6"/>
      <c r="BC8647" s="6"/>
      <c r="BD8647" s="6"/>
      <c r="BE8647" s="6"/>
      <c r="BF8647" s="6"/>
      <c r="BG8647" s="6"/>
    </row>
    <row r="8648" spans="34:59" x14ac:dyDescent="0.25">
      <c r="AH8648" s="10"/>
      <c r="AI8648" s="6"/>
      <c r="AJ8648" s="10"/>
      <c r="AK8648" s="10"/>
      <c r="AL8648" s="10"/>
      <c r="AM8648" s="10"/>
      <c r="AN8648" s="10"/>
      <c r="AO8648" s="10"/>
      <c r="AP8648" s="10"/>
      <c r="AQ8648" s="10"/>
      <c r="AR8648" s="10"/>
      <c r="AS8648" s="10"/>
      <c r="AT8648" s="10"/>
      <c r="AU8648" s="10"/>
      <c r="AV8648" s="10"/>
      <c r="AW8648" s="10"/>
      <c r="AX8648" s="10"/>
      <c r="AY8648" s="10"/>
      <c r="AZ8648" s="10"/>
      <c r="BA8648" s="10"/>
      <c r="BB8648" s="10"/>
      <c r="BC8648" s="10"/>
      <c r="BD8648" s="10"/>
      <c r="BE8648" s="10"/>
      <c r="BF8648" s="10"/>
      <c r="BG8648" s="6"/>
    </row>
    <row r="8649" spans="34:59" x14ac:dyDescent="0.25">
      <c r="AH8649" s="6"/>
      <c r="AI8649" s="6"/>
      <c r="AJ8649" s="6"/>
      <c r="AK8649" s="6"/>
      <c r="AL8649" s="6"/>
      <c r="AM8649" s="6"/>
      <c r="AN8649" s="6"/>
      <c r="AO8649" s="6"/>
      <c r="AP8649" s="6"/>
      <c r="AQ8649" s="6"/>
      <c r="AR8649" s="6"/>
      <c r="AS8649" s="6"/>
      <c r="AT8649" s="6"/>
      <c r="AU8649" s="6"/>
      <c r="AV8649" s="6"/>
      <c r="AW8649" s="6"/>
      <c r="AX8649" s="6"/>
      <c r="AY8649" s="6"/>
      <c r="AZ8649" s="6"/>
      <c r="BA8649" s="6"/>
      <c r="BB8649" s="6"/>
      <c r="BC8649" s="6"/>
      <c r="BD8649" s="6"/>
      <c r="BE8649" s="6"/>
      <c r="BF8649" s="6"/>
      <c r="BG8649" s="10"/>
    </row>
    <row r="8650" spans="34:59" x14ac:dyDescent="0.25">
      <c r="AH8650" s="10"/>
      <c r="AI8650" s="6"/>
    </row>
    <row r="8651" spans="34:59" x14ac:dyDescent="0.25">
      <c r="AH8651" s="6"/>
      <c r="AI8651" s="6"/>
      <c r="AJ8651" s="6"/>
      <c r="AK8651" s="6"/>
      <c r="AL8651" s="6"/>
      <c r="AM8651" s="6"/>
      <c r="AN8651" s="6"/>
      <c r="AO8651" s="6"/>
      <c r="AP8651" s="6"/>
      <c r="AQ8651" s="6"/>
      <c r="AR8651" s="6"/>
      <c r="AS8651" s="6"/>
      <c r="AT8651" s="6"/>
      <c r="AU8651" s="6"/>
      <c r="AV8651" s="6"/>
      <c r="AW8651" s="6"/>
      <c r="AX8651" s="6"/>
      <c r="AY8651" s="6"/>
      <c r="AZ8651" s="6"/>
      <c r="BA8651" s="6"/>
      <c r="BB8651" s="6"/>
      <c r="BC8651" s="6"/>
      <c r="BD8651" s="6"/>
      <c r="BE8651" s="6"/>
      <c r="BF8651" s="6"/>
      <c r="BG8651" s="6"/>
    </row>
    <row r="8652" spans="34:59" x14ac:dyDescent="0.25">
      <c r="AH8652" s="10"/>
      <c r="AI8652" s="6"/>
      <c r="AJ8652" s="10"/>
      <c r="AK8652" s="10"/>
      <c r="AL8652" s="10"/>
      <c r="AM8652" s="10"/>
      <c r="AN8652" s="10"/>
      <c r="AO8652" s="10"/>
      <c r="AP8652" s="10"/>
      <c r="AQ8652" s="10"/>
      <c r="AR8652" s="10"/>
      <c r="AS8652" s="10"/>
      <c r="AT8652" s="10"/>
      <c r="AU8652" s="10"/>
      <c r="AV8652" s="10"/>
      <c r="AW8652" s="10"/>
      <c r="AX8652" s="10"/>
      <c r="AY8652" s="10"/>
      <c r="AZ8652" s="10"/>
      <c r="BA8652" s="10"/>
      <c r="BB8652" s="10"/>
      <c r="BC8652" s="10"/>
      <c r="BD8652" s="10"/>
      <c r="BE8652" s="10"/>
      <c r="BF8652" s="10"/>
      <c r="BG8652" s="6"/>
    </row>
    <row r="8653" spans="34:59" x14ac:dyDescent="0.25">
      <c r="AH8653" s="6"/>
      <c r="AI8653" s="6"/>
      <c r="AJ8653" s="6"/>
      <c r="AK8653" s="6"/>
      <c r="AL8653" s="6"/>
      <c r="AM8653" s="6"/>
      <c r="AN8653" s="6"/>
      <c r="AO8653" s="6"/>
      <c r="AP8653" s="6"/>
      <c r="AQ8653" s="6"/>
      <c r="AR8653" s="6"/>
      <c r="AS8653" s="6"/>
      <c r="AT8653" s="6"/>
      <c r="AU8653" s="6"/>
      <c r="AV8653" s="6"/>
      <c r="AW8653" s="6"/>
      <c r="AX8653" s="6"/>
      <c r="AY8653" s="6"/>
      <c r="AZ8653" s="6"/>
      <c r="BA8653" s="6"/>
      <c r="BB8653" s="6"/>
      <c r="BC8653" s="6"/>
      <c r="BD8653" s="6"/>
      <c r="BE8653" s="6"/>
      <c r="BF8653" s="6"/>
      <c r="BG8653" s="10"/>
    </row>
    <row r="8654" spans="34:59" x14ac:dyDescent="0.25">
      <c r="AH8654" s="10"/>
      <c r="AI8654" s="6"/>
    </row>
    <row r="8655" spans="34:59" x14ac:dyDescent="0.25">
      <c r="AH8655" s="6"/>
      <c r="AI8655" s="6"/>
      <c r="AJ8655" s="6"/>
      <c r="AK8655" s="6"/>
      <c r="AL8655" s="6"/>
      <c r="AM8655" s="6"/>
      <c r="AN8655" s="6"/>
      <c r="AO8655" s="6"/>
      <c r="AP8655" s="6"/>
      <c r="AQ8655" s="6"/>
      <c r="AR8655" s="6"/>
      <c r="AS8655" s="6"/>
      <c r="AT8655" s="6"/>
      <c r="AU8655" s="6"/>
      <c r="AV8655" s="6"/>
      <c r="AW8655" s="6"/>
      <c r="AX8655" s="6"/>
      <c r="AY8655" s="6"/>
      <c r="AZ8655" s="6"/>
      <c r="BA8655" s="6"/>
      <c r="BB8655" s="6"/>
      <c r="BC8655" s="6"/>
      <c r="BD8655" s="6"/>
      <c r="BE8655" s="6"/>
      <c r="BF8655" s="6"/>
      <c r="BG8655" s="6"/>
    </row>
    <row r="8656" spans="34:59" x14ac:dyDescent="0.25">
      <c r="AH8656" s="10"/>
      <c r="AI8656" s="6"/>
      <c r="AJ8656" s="10"/>
      <c r="AK8656" s="10"/>
      <c r="AL8656" s="10"/>
      <c r="AM8656" s="10"/>
      <c r="AN8656" s="10"/>
      <c r="AO8656" s="10"/>
      <c r="AP8656" s="10"/>
      <c r="AQ8656" s="10"/>
      <c r="AR8656" s="10"/>
      <c r="AS8656" s="10"/>
      <c r="AT8656" s="10"/>
      <c r="AU8656" s="10"/>
      <c r="AV8656" s="10"/>
      <c r="AW8656" s="10"/>
      <c r="AX8656" s="10"/>
      <c r="AY8656" s="10"/>
      <c r="AZ8656" s="10"/>
      <c r="BA8656" s="10"/>
      <c r="BB8656" s="10"/>
      <c r="BC8656" s="10"/>
      <c r="BD8656" s="10"/>
      <c r="BE8656" s="10"/>
      <c r="BF8656" s="10"/>
      <c r="BG8656" s="6"/>
    </row>
    <row r="8657" spans="34:59" x14ac:dyDescent="0.25">
      <c r="AH8657" s="6"/>
      <c r="AI8657" s="6"/>
      <c r="AJ8657" s="6"/>
      <c r="AK8657" s="6"/>
      <c r="AL8657" s="6"/>
      <c r="AM8657" s="6"/>
      <c r="AN8657" s="6"/>
      <c r="AO8657" s="6"/>
      <c r="AP8657" s="6"/>
      <c r="AQ8657" s="6"/>
      <c r="AR8657" s="6"/>
      <c r="AS8657" s="6"/>
      <c r="AT8657" s="6"/>
      <c r="AU8657" s="6"/>
      <c r="AV8657" s="6"/>
      <c r="AW8657" s="6"/>
      <c r="AX8657" s="6"/>
      <c r="AY8657" s="6"/>
      <c r="AZ8657" s="6"/>
      <c r="BA8657" s="6"/>
      <c r="BB8657" s="6"/>
      <c r="BC8657" s="6"/>
      <c r="BD8657" s="6"/>
      <c r="BE8657" s="6"/>
      <c r="BF8657" s="6"/>
      <c r="BG8657" s="10"/>
    </row>
    <row r="8658" spans="34:59" x14ac:dyDescent="0.25">
      <c r="AH8658" s="10"/>
      <c r="AI8658" s="6"/>
    </row>
    <row r="8659" spans="34:59" x14ac:dyDescent="0.25">
      <c r="AH8659" s="6"/>
      <c r="AI8659" s="6"/>
      <c r="AJ8659" s="6"/>
      <c r="AK8659" s="6"/>
      <c r="AL8659" s="6"/>
      <c r="AM8659" s="6"/>
      <c r="AN8659" s="6"/>
      <c r="AO8659" s="6"/>
      <c r="AP8659" s="6"/>
      <c r="AQ8659" s="6"/>
      <c r="AR8659" s="6"/>
      <c r="AS8659" s="6"/>
      <c r="AT8659" s="6"/>
      <c r="AU8659" s="6"/>
      <c r="AV8659" s="6"/>
      <c r="AW8659" s="6"/>
      <c r="AX8659" s="6"/>
      <c r="AY8659" s="6"/>
      <c r="AZ8659" s="6"/>
      <c r="BA8659" s="6"/>
      <c r="BB8659" s="6"/>
      <c r="BC8659" s="6"/>
      <c r="BD8659" s="6"/>
      <c r="BE8659" s="6"/>
      <c r="BF8659" s="6"/>
      <c r="BG8659" s="6"/>
    </row>
    <row r="8660" spans="34:59" x14ac:dyDescent="0.25">
      <c r="AH8660" s="10"/>
      <c r="AI8660" s="6"/>
      <c r="AJ8660" s="10"/>
      <c r="AK8660" s="10"/>
      <c r="AL8660" s="10"/>
      <c r="AM8660" s="10"/>
      <c r="AN8660" s="10"/>
      <c r="AO8660" s="10"/>
      <c r="AP8660" s="10"/>
      <c r="AQ8660" s="10"/>
      <c r="AR8660" s="10"/>
      <c r="AS8660" s="10"/>
      <c r="AT8660" s="10"/>
      <c r="AU8660" s="10"/>
      <c r="AV8660" s="10"/>
      <c r="AW8660" s="10"/>
      <c r="AX8660" s="10"/>
      <c r="AY8660" s="10"/>
      <c r="AZ8660" s="10"/>
      <c r="BA8660" s="10"/>
      <c r="BB8660" s="10"/>
      <c r="BC8660" s="10"/>
      <c r="BD8660" s="10"/>
      <c r="BE8660" s="10"/>
      <c r="BF8660" s="10"/>
      <c r="BG8660" s="6"/>
    </row>
    <row r="8661" spans="34:59" x14ac:dyDescent="0.25">
      <c r="AH8661" s="6"/>
      <c r="AI8661" s="6"/>
      <c r="AJ8661" s="6"/>
      <c r="AK8661" s="6"/>
      <c r="AL8661" s="6"/>
      <c r="AM8661" s="6"/>
      <c r="AN8661" s="6"/>
      <c r="AO8661" s="6"/>
      <c r="AP8661" s="6"/>
      <c r="AQ8661" s="6"/>
      <c r="AR8661" s="6"/>
      <c r="AS8661" s="6"/>
      <c r="AT8661" s="6"/>
      <c r="AU8661" s="6"/>
      <c r="AV8661" s="6"/>
      <c r="AW8661" s="6"/>
      <c r="AX8661" s="6"/>
      <c r="AY8661" s="6"/>
      <c r="AZ8661" s="6"/>
      <c r="BA8661" s="6"/>
      <c r="BB8661" s="6"/>
      <c r="BC8661" s="6"/>
      <c r="BD8661" s="6"/>
      <c r="BE8661" s="6"/>
      <c r="BF8661" s="6"/>
      <c r="BG8661" s="10"/>
    </row>
    <row r="8662" spans="34:59" x14ac:dyDescent="0.25">
      <c r="AH8662" s="10"/>
      <c r="AI8662" s="6"/>
    </row>
    <row r="8663" spans="34:59" x14ac:dyDescent="0.25">
      <c r="AH8663" s="6"/>
      <c r="AI8663" s="6"/>
      <c r="AJ8663" s="6"/>
      <c r="AK8663" s="6"/>
      <c r="AL8663" s="6"/>
      <c r="AM8663" s="6"/>
      <c r="AN8663" s="6"/>
      <c r="AO8663" s="6"/>
      <c r="AP8663" s="6"/>
      <c r="AQ8663" s="6"/>
      <c r="AR8663" s="6"/>
      <c r="AS8663" s="6"/>
      <c r="AT8663" s="6"/>
      <c r="AU8663" s="6"/>
      <c r="AV8663" s="6"/>
      <c r="AW8663" s="6"/>
      <c r="AX8663" s="6"/>
      <c r="AY8663" s="6"/>
      <c r="AZ8663" s="6"/>
      <c r="BA8663" s="6"/>
      <c r="BB8663" s="6"/>
      <c r="BC8663" s="6"/>
      <c r="BD8663" s="6"/>
      <c r="BE8663" s="6"/>
      <c r="BF8663" s="6"/>
      <c r="BG8663" s="6"/>
    </row>
    <row r="8664" spans="34:59" x14ac:dyDescent="0.25">
      <c r="AH8664" s="10"/>
      <c r="AI8664" s="6"/>
      <c r="AJ8664" s="10"/>
      <c r="AK8664" s="10"/>
      <c r="AL8664" s="10"/>
      <c r="AM8664" s="10"/>
      <c r="AN8664" s="10"/>
      <c r="AO8664" s="10"/>
      <c r="AP8664" s="10"/>
      <c r="AQ8664" s="10"/>
      <c r="AR8664" s="10"/>
      <c r="AS8664" s="10"/>
      <c r="AT8664" s="10"/>
      <c r="AU8664" s="10"/>
      <c r="AV8664" s="10"/>
      <c r="AW8664" s="10"/>
      <c r="AX8664" s="10"/>
      <c r="AY8664" s="10"/>
      <c r="AZ8664" s="10"/>
      <c r="BA8664" s="10"/>
      <c r="BB8664" s="10"/>
      <c r="BC8664" s="10"/>
      <c r="BD8664" s="10"/>
      <c r="BE8664" s="10"/>
      <c r="BF8664" s="10"/>
      <c r="BG8664" s="6"/>
    </row>
    <row r="8665" spans="34:59" x14ac:dyDescent="0.25">
      <c r="AH8665" s="6"/>
      <c r="AI8665" s="6"/>
      <c r="AJ8665" s="6"/>
      <c r="AK8665" s="6"/>
      <c r="AL8665" s="6"/>
      <c r="AM8665" s="6"/>
      <c r="AN8665" s="6"/>
      <c r="AO8665" s="6"/>
      <c r="AP8665" s="6"/>
      <c r="AQ8665" s="6"/>
      <c r="AR8665" s="6"/>
      <c r="AS8665" s="6"/>
      <c r="AT8665" s="6"/>
      <c r="AU8665" s="6"/>
      <c r="AV8665" s="6"/>
      <c r="AW8665" s="6"/>
      <c r="AX8665" s="6"/>
      <c r="AY8665" s="6"/>
      <c r="AZ8665" s="6"/>
      <c r="BA8665" s="6"/>
      <c r="BB8665" s="6"/>
      <c r="BC8665" s="6"/>
      <c r="BD8665" s="6"/>
      <c r="BE8665" s="6"/>
      <c r="BF8665" s="6"/>
      <c r="BG8665" s="10"/>
    </row>
    <row r="8666" spans="34:59" x14ac:dyDescent="0.25">
      <c r="AH8666" s="10"/>
      <c r="AI8666" s="6"/>
    </row>
    <row r="8667" spans="34:59" x14ac:dyDescent="0.25">
      <c r="AH8667" s="6"/>
      <c r="AI8667" s="6"/>
      <c r="AJ8667" s="6"/>
      <c r="AK8667" s="6"/>
      <c r="AL8667" s="6"/>
      <c r="AM8667" s="6"/>
      <c r="AN8667" s="6"/>
      <c r="AO8667" s="6"/>
      <c r="AP8667" s="6"/>
      <c r="AQ8667" s="6"/>
      <c r="AR8667" s="6"/>
      <c r="AS8667" s="6"/>
      <c r="AT8667" s="6"/>
      <c r="AU8667" s="6"/>
      <c r="AV8667" s="6"/>
      <c r="AW8667" s="6"/>
      <c r="AX8667" s="6"/>
      <c r="AY8667" s="6"/>
      <c r="AZ8667" s="6"/>
      <c r="BA8667" s="6"/>
      <c r="BB8667" s="6"/>
      <c r="BC8667" s="6"/>
      <c r="BD8667" s="6"/>
      <c r="BE8667" s="6"/>
      <c r="BF8667" s="6"/>
      <c r="BG8667" s="6"/>
    </row>
    <row r="8668" spans="34:59" x14ac:dyDescent="0.25">
      <c r="AH8668" s="10"/>
      <c r="AI8668" s="6"/>
      <c r="AJ8668" s="10"/>
      <c r="AK8668" s="10"/>
      <c r="AL8668" s="10"/>
      <c r="AM8668" s="10"/>
      <c r="AN8668" s="10"/>
      <c r="AO8668" s="10"/>
      <c r="AP8668" s="10"/>
      <c r="AQ8668" s="10"/>
      <c r="AR8668" s="10"/>
      <c r="AS8668" s="10"/>
      <c r="AT8668" s="10"/>
      <c r="AU8668" s="10"/>
      <c r="AV8668" s="10"/>
      <c r="AW8668" s="10"/>
      <c r="AX8668" s="10"/>
      <c r="AY8668" s="10"/>
      <c r="AZ8668" s="10"/>
      <c r="BA8668" s="10"/>
      <c r="BB8668" s="10"/>
      <c r="BC8668" s="10"/>
      <c r="BD8668" s="10"/>
      <c r="BE8668" s="10"/>
      <c r="BF8668" s="10"/>
      <c r="BG8668" s="6"/>
    </row>
    <row r="8669" spans="34:59" x14ac:dyDescent="0.25">
      <c r="AH8669" s="6"/>
      <c r="AI8669" s="6"/>
      <c r="AJ8669" s="6"/>
      <c r="AK8669" s="6"/>
      <c r="AL8669" s="6"/>
      <c r="AM8669" s="6"/>
      <c r="AN8669" s="6"/>
      <c r="AO8669" s="6"/>
      <c r="AP8669" s="6"/>
      <c r="AQ8669" s="6"/>
      <c r="AR8669" s="6"/>
      <c r="AS8669" s="6"/>
      <c r="AT8669" s="6"/>
      <c r="AU8669" s="6"/>
      <c r="AV8669" s="6"/>
      <c r="AW8669" s="6"/>
      <c r="AX8669" s="6"/>
      <c r="AY8669" s="6"/>
      <c r="AZ8669" s="6"/>
      <c r="BA8669" s="6"/>
      <c r="BB8669" s="6"/>
      <c r="BC8669" s="6"/>
      <c r="BD8669" s="6"/>
      <c r="BE8669" s="6"/>
      <c r="BF8669" s="6"/>
      <c r="BG8669" s="10"/>
    </row>
    <row r="8670" spans="34:59" x14ac:dyDescent="0.25">
      <c r="AH8670" s="10"/>
      <c r="AI8670" s="6"/>
    </row>
    <row r="8671" spans="34:59" x14ac:dyDescent="0.25">
      <c r="AH8671" s="6"/>
      <c r="AI8671" s="6"/>
      <c r="AJ8671" s="6"/>
      <c r="AK8671" s="6"/>
      <c r="AL8671" s="6"/>
      <c r="AM8671" s="6"/>
      <c r="AN8671" s="6"/>
      <c r="AO8671" s="6"/>
      <c r="AP8671" s="6"/>
      <c r="AQ8671" s="6"/>
      <c r="AR8671" s="6"/>
      <c r="AS8671" s="6"/>
      <c r="AT8671" s="6"/>
      <c r="AU8671" s="6"/>
      <c r="AV8671" s="6"/>
      <c r="AW8671" s="6"/>
      <c r="AX8671" s="6"/>
      <c r="AY8671" s="6"/>
      <c r="AZ8671" s="6"/>
      <c r="BA8671" s="6"/>
      <c r="BB8671" s="6"/>
      <c r="BC8671" s="6"/>
      <c r="BD8671" s="6"/>
      <c r="BE8671" s="6"/>
      <c r="BF8671" s="6"/>
      <c r="BG8671" s="6"/>
    </row>
    <row r="8672" spans="34:59" x14ac:dyDescent="0.25">
      <c r="AH8672" s="10"/>
      <c r="AI8672" s="6"/>
      <c r="AJ8672" s="10"/>
      <c r="AK8672" s="10"/>
      <c r="AL8672" s="10"/>
      <c r="AM8672" s="10"/>
      <c r="AN8672" s="10"/>
      <c r="AO8672" s="10"/>
      <c r="AP8672" s="10"/>
      <c r="AQ8672" s="10"/>
      <c r="AR8672" s="10"/>
      <c r="AS8672" s="10"/>
      <c r="AT8672" s="10"/>
      <c r="AU8672" s="10"/>
      <c r="AV8672" s="10"/>
      <c r="AW8672" s="10"/>
      <c r="AX8672" s="10"/>
      <c r="AY8672" s="10"/>
      <c r="AZ8672" s="10"/>
      <c r="BA8672" s="10"/>
      <c r="BB8672" s="10"/>
      <c r="BC8672" s="10"/>
      <c r="BD8672" s="10"/>
      <c r="BE8672" s="10"/>
      <c r="BF8672" s="10"/>
      <c r="BG8672" s="6"/>
    </row>
    <row r="8673" spans="34:59" x14ac:dyDescent="0.25">
      <c r="AH8673" s="6"/>
      <c r="AI8673" s="6"/>
      <c r="AJ8673" s="6"/>
      <c r="AK8673" s="6"/>
      <c r="AL8673" s="6"/>
      <c r="AM8673" s="6"/>
      <c r="AN8673" s="6"/>
      <c r="AO8673" s="6"/>
      <c r="AP8673" s="6"/>
      <c r="AQ8673" s="6"/>
      <c r="AR8673" s="6"/>
      <c r="AS8673" s="6"/>
      <c r="AT8673" s="6"/>
      <c r="AU8673" s="6"/>
      <c r="AV8673" s="6"/>
      <c r="AW8673" s="6"/>
      <c r="AX8673" s="6"/>
      <c r="AY8673" s="6"/>
      <c r="AZ8673" s="6"/>
      <c r="BA8673" s="6"/>
      <c r="BB8673" s="6"/>
      <c r="BC8673" s="6"/>
      <c r="BD8673" s="6"/>
      <c r="BE8673" s="6"/>
      <c r="BF8673" s="6"/>
      <c r="BG8673" s="10"/>
    </row>
    <row r="8674" spans="34:59" x14ac:dyDescent="0.25">
      <c r="AH8674" s="10"/>
      <c r="AI8674" s="6"/>
    </row>
    <row r="8675" spans="34:59" x14ac:dyDescent="0.25">
      <c r="AH8675" s="6"/>
      <c r="AI8675" s="6"/>
      <c r="AJ8675" s="6"/>
      <c r="AK8675" s="6"/>
      <c r="AL8675" s="6"/>
      <c r="AM8675" s="6"/>
      <c r="AN8675" s="6"/>
      <c r="AO8675" s="6"/>
      <c r="AP8675" s="6"/>
      <c r="AQ8675" s="6"/>
      <c r="AR8675" s="6"/>
      <c r="AS8675" s="6"/>
      <c r="AT8675" s="6"/>
      <c r="AU8675" s="6"/>
      <c r="AV8675" s="6"/>
      <c r="AW8675" s="6"/>
      <c r="AX8675" s="6"/>
      <c r="AY8675" s="6"/>
      <c r="AZ8675" s="6"/>
      <c r="BA8675" s="6"/>
      <c r="BB8675" s="6"/>
      <c r="BC8675" s="6"/>
      <c r="BD8675" s="6"/>
      <c r="BE8675" s="6"/>
      <c r="BF8675" s="6"/>
      <c r="BG8675" s="6"/>
    </row>
    <row r="8676" spans="34:59" x14ac:dyDescent="0.25">
      <c r="AH8676" s="10"/>
      <c r="AI8676" s="6"/>
      <c r="AJ8676" s="10"/>
      <c r="AK8676" s="10"/>
      <c r="AL8676" s="10"/>
      <c r="AM8676" s="10"/>
      <c r="AN8676" s="10"/>
      <c r="AO8676" s="10"/>
      <c r="AP8676" s="10"/>
      <c r="AQ8676" s="10"/>
      <c r="AR8676" s="10"/>
      <c r="AS8676" s="10"/>
      <c r="AT8676" s="10"/>
      <c r="AU8676" s="10"/>
      <c r="AV8676" s="10"/>
      <c r="AW8676" s="10"/>
      <c r="AX8676" s="10"/>
      <c r="AY8676" s="10"/>
      <c r="AZ8676" s="10"/>
      <c r="BA8676" s="10"/>
      <c r="BB8676" s="10"/>
      <c r="BC8676" s="10"/>
      <c r="BD8676" s="10"/>
      <c r="BE8676" s="10"/>
      <c r="BF8676" s="10"/>
      <c r="BG8676" s="6"/>
    </row>
    <row r="8677" spans="34:59" x14ac:dyDescent="0.25">
      <c r="AH8677" s="6"/>
      <c r="AI8677" s="6"/>
      <c r="AJ8677" s="6"/>
      <c r="AK8677" s="6"/>
      <c r="AL8677" s="6"/>
      <c r="AM8677" s="6"/>
      <c r="AN8677" s="6"/>
      <c r="AO8677" s="6"/>
      <c r="AP8677" s="6"/>
      <c r="AQ8677" s="6"/>
      <c r="AR8677" s="6"/>
      <c r="AS8677" s="6"/>
      <c r="AT8677" s="6"/>
      <c r="AU8677" s="6"/>
      <c r="AV8677" s="6"/>
      <c r="AW8677" s="6"/>
      <c r="AX8677" s="6"/>
      <c r="AY8677" s="6"/>
      <c r="AZ8677" s="6"/>
      <c r="BA8677" s="6"/>
      <c r="BB8677" s="6"/>
      <c r="BC8677" s="6"/>
      <c r="BD8677" s="6"/>
      <c r="BE8677" s="6"/>
      <c r="BF8677" s="6"/>
      <c r="BG8677" s="10"/>
    </row>
    <row r="8678" spans="34:59" x14ac:dyDescent="0.25">
      <c r="AH8678" s="10"/>
      <c r="AI8678" s="6"/>
    </row>
    <row r="8679" spans="34:59" x14ac:dyDescent="0.25">
      <c r="AH8679" s="6"/>
      <c r="AI8679" s="6"/>
      <c r="AJ8679" s="6"/>
      <c r="AK8679" s="6"/>
      <c r="AL8679" s="6"/>
      <c r="AM8679" s="6"/>
      <c r="AN8679" s="6"/>
      <c r="AO8679" s="6"/>
      <c r="AP8679" s="6"/>
      <c r="AQ8679" s="6"/>
      <c r="AR8679" s="6"/>
      <c r="AS8679" s="6"/>
      <c r="AT8679" s="6"/>
      <c r="AU8679" s="6"/>
      <c r="AV8679" s="6"/>
      <c r="AW8679" s="6"/>
      <c r="AX8679" s="6"/>
      <c r="AY8679" s="6"/>
      <c r="AZ8679" s="6"/>
      <c r="BA8679" s="6"/>
      <c r="BB8679" s="6"/>
      <c r="BC8679" s="6"/>
      <c r="BD8679" s="6"/>
      <c r="BE8679" s="6"/>
      <c r="BF8679" s="6"/>
      <c r="BG8679" s="6"/>
    </row>
    <row r="8680" spans="34:59" x14ac:dyDescent="0.25">
      <c r="AH8680" s="10"/>
      <c r="AI8680" s="6"/>
      <c r="AJ8680" s="10"/>
      <c r="AK8680" s="10"/>
      <c r="AL8680" s="10"/>
      <c r="AM8680" s="10"/>
      <c r="AN8680" s="10"/>
      <c r="AO8680" s="10"/>
      <c r="AP8680" s="10"/>
      <c r="AQ8680" s="10"/>
      <c r="AR8680" s="10"/>
      <c r="AS8680" s="10"/>
      <c r="AT8680" s="10"/>
      <c r="AU8680" s="10"/>
      <c r="AV8680" s="10"/>
      <c r="AW8680" s="10"/>
      <c r="AX8680" s="10"/>
      <c r="AY8680" s="10"/>
      <c r="AZ8680" s="10"/>
      <c r="BA8680" s="10"/>
      <c r="BB8680" s="10"/>
      <c r="BC8680" s="10"/>
      <c r="BD8680" s="10"/>
      <c r="BE8680" s="10"/>
      <c r="BF8680" s="10"/>
      <c r="BG8680" s="6"/>
    </row>
    <row r="8681" spans="34:59" x14ac:dyDescent="0.25">
      <c r="AH8681" s="6"/>
      <c r="AI8681" s="6"/>
      <c r="AJ8681" s="6"/>
      <c r="AK8681" s="6"/>
      <c r="AL8681" s="6"/>
      <c r="AM8681" s="6"/>
      <c r="AN8681" s="6"/>
      <c r="AO8681" s="6"/>
      <c r="AP8681" s="6"/>
      <c r="AQ8681" s="6"/>
      <c r="AR8681" s="6"/>
      <c r="AS8681" s="6"/>
      <c r="AT8681" s="6"/>
      <c r="AU8681" s="6"/>
      <c r="AV8681" s="6"/>
      <c r="AW8681" s="6"/>
      <c r="AX8681" s="6"/>
      <c r="AY8681" s="6"/>
      <c r="AZ8681" s="6"/>
      <c r="BA8681" s="6"/>
      <c r="BB8681" s="6"/>
      <c r="BC8681" s="6"/>
      <c r="BD8681" s="6"/>
      <c r="BE8681" s="6"/>
      <c r="BF8681" s="6"/>
      <c r="BG8681" s="10"/>
    </row>
    <row r="8682" spans="34:59" x14ac:dyDescent="0.25">
      <c r="AH8682" s="10"/>
      <c r="AI8682" s="6"/>
    </row>
    <row r="8683" spans="34:59" x14ac:dyDescent="0.25">
      <c r="AH8683" s="6"/>
      <c r="AI8683" s="6"/>
      <c r="AJ8683" s="6"/>
      <c r="AK8683" s="6"/>
      <c r="AL8683" s="6"/>
      <c r="AM8683" s="6"/>
      <c r="AN8683" s="6"/>
      <c r="AO8683" s="6"/>
      <c r="AP8683" s="6"/>
      <c r="AQ8683" s="6"/>
      <c r="AR8683" s="6"/>
      <c r="AS8683" s="6"/>
      <c r="AT8683" s="6"/>
      <c r="AU8683" s="6"/>
      <c r="AV8683" s="6"/>
      <c r="AW8683" s="6"/>
      <c r="AX8683" s="6"/>
      <c r="AY8683" s="6"/>
      <c r="AZ8683" s="6"/>
      <c r="BA8683" s="6"/>
      <c r="BB8683" s="6"/>
      <c r="BC8683" s="6"/>
      <c r="BD8683" s="6"/>
      <c r="BE8683" s="6"/>
      <c r="BF8683" s="6"/>
      <c r="BG8683" s="6"/>
    </row>
    <row r="8684" spans="34:59" x14ac:dyDescent="0.25">
      <c r="AH8684" s="10"/>
      <c r="AI8684" s="6"/>
      <c r="AJ8684" s="10"/>
      <c r="AK8684" s="10"/>
      <c r="AL8684" s="10"/>
      <c r="AM8684" s="10"/>
      <c r="AN8684" s="10"/>
      <c r="AO8684" s="10"/>
      <c r="AP8684" s="10"/>
      <c r="AQ8684" s="10"/>
      <c r="AR8684" s="10"/>
      <c r="AS8684" s="10"/>
      <c r="AT8684" s="10"/>
      <c r="AU8684" s="10"/>
      <c r="AV8684" s="10"/>
      <c r="AW8684" s="10"/>
      <c r="AX8684" s="10"/>
      <c r="AY8684" s="10"/>
      <c r="AZ8684" s="10"/>
      <c r="BA8684" s="10"/>
      <c r="BB8684" s="10"/>
      <c r="BC8684" s="10"/>
      <c r="BD8684" s="10"/>
      <c r="BE8684" s="10"/>
      <c r="BF8684" s="10"/>
      <c r="BG8684" s="6"/>
    </row>
    <row r="8685" spans="34:59" x14ac:dyDescent="0.25">
      <c r="AH8685" s="6"/>
      <c r="AI8685" s="6"/>
      <c r="AJ8685" s="6"/>
      <c r="AK8685" s="6"/>
      <c r="AL8685" s="6"/>
      <c r="AM8685" s="6"/>
      <c r="AN8685" s="6"/>
      <c r="AO8685" s="6"/>
      <c r="AP8685" s="6"/>
      <c r="AQ8685" s="6"/>
      <c r="AR8685" s="6"/>
      <c r="AS8685" s="6"/>
      <c r="AT8685" s="6"/>
      <c r="AU8685" s="6"/>
      <c r="AV8685" s="6"/>
      <c r="AW8685" s="6"/>
      <c r="AX8685" s="6"/>
      <c r="AY8685" s="6"/>
      <c r="AZ8685" s="6"/>
      <c r="BA8685" s="6"/>
      <c r="BB8685" s="6"/>
      <c r="BC8685" s="6"/>
      <c r="BD8685" s="6"/>
      <c r="BE8685" s="6"/>
      <c r="BF8685" s="6"/>
      <c r="BG8685" s="10"/>
    </row>
    <row r="8686" spans="34:59" x14ac:dyDescent="0.25">
      <c r="AH8686" s="10"/>
      <c r="AI8686" s="6"/>
    </row>
    <row r="8687" spans="34:59" x14ac:dyDescent="0.25">
      <c r="AH8687" s="6"/>
      <c r="AI8687" s="6"/>
      <c r="AJ8687" s="6"/>
      <c r="AK8687" s="6"/>
      <c r="AL8687" s="6"/>
      <c r="AM8687" s="6"/>
      <c r="AN8687" s="6"/>
      <c r="AO8687" s="6"/>
      <c r="AP8687" s="6"/>
      <c r="AQ8687" s="6"/>
      <c r="AR8687" s="6"/>
      <c r="AS8687" s="6"/>
      <c r="AT8687" s="6"/>
      <c r="AU8687" s="6"/>
      <c r="AV8687" s="6"/>
      <c r="AW8687" s="6"/>
      <c r="AX8687" s="6"/>
      <c r="AY8687" s="6"/>
      <c r="AZ8687" s="6"/>
      <c r="BA8687" s="6"/>
      <c r="BB8687" s="6"/>
      <c r="BC8687" s="6"/>
      <c r="BD8687" s="6"/>
      <c r="BE8687" s="6"/>
      <c r="BF8687" s="6"/>
      <c r="BG8687" s="6"/>
    </row>
    <row r="8688" spans="34:59" x14ac:dyDescent="0.25">
      <c r="AH8688" s="10"/>
      <c r="AI8688" s="6"/>
      <c r="AJ8688" s="10"/>
      <c r="AK8688" s="10"/>
      <c r="AL8688" s="10"/>
      <c r="AM8688" s="10"/>
      <c r="AN8688" s="10"/>
      <c r="AO8688" s="10"/>
      <c r="AP8688" s="10"/>
      <c r="AQ8688" s="10"/>
      <c r="AR8688" s="10"/>
      <c r="AS8688" s="10"/>
      <c r="AT8688" s="10"/>
      <c r="AU8688" s="10"/>
      <c r="AV8688" s="10"/>
      <c r="AW8688" s="10"/>
      <c r="AX8688" s="10"/>
      <c r="AY8688" s="10"/>
      <c r="AZ8688" s="10"/>
      <c r="BA8688" s="10"/>
      <c r="BB8688" s="10"/>
      <c r="BC8688" s="10"/>
      <c r="BD8688" s="10"/>
      <c r="BE8688" s="10"/>
      <c r="BF8688" s="10"/>
      <c r="BG8688" s="6"/>
    </row>
    <row r="8689" spans="34:59" x14ac:dyDescent="0.25">
      <c r="AH8689" s="6"/>
      <c r="AI8689" s="6"/>
      <c r="AJ8689" s="6"/>
      <c r="AK8689" s="6"/>
      <c r="AL8689" s="6"/>
      <c r="AM8689" s="6"/>
      <c r="AN8689" s="6"/>
      <c r="AO8689" s="6"/>
      <c r="AP8689" s="6"/>
      <c r="AQ8689" s="6"/>
      <c r="AR8689" s="6"/>
      <c r="AS8689" s="6"/>
      <c r="AT8689" s="6"/>
      <c r="AU8689" s="6"/>
      <c r="AV8689" s="6"/>
      <c r="AW8689" s="6"/>
      <c r="AX8689" s="6"/>
      <c r="AY8689" s="6"/>
      <c r="AZ8689" s="6"/>
      <c r="BA8689" s="6"/>
      <c r="BB8689" s="6"/>
      <c r="BC8689" s="6"/>
      <c r="BD8689" s="6"/>
      <c r="BE8689" s="6"/>
      <c r="BF8689" s="6"/>
      <c r="BG8689" s="10"/>
    </row>
    <row r="8690" spans="34:59" x14ac:dyDescent="0.25">
      <c r="AH8690" s="10"/>
      <c r="AI8690" s="6"/>
    </row>
    <row r="8691" spans="34:59" x14ac:dyDescent="0.25">
      <c r="AH8691" s="6"/>
      <c r="AI8691" s="6"/>
      <c r="AJ8691" s="6"/>
      <c r="AK8691" s="6"/>
      <c r="AL8691" s="6"/>
      <c r="AM8691" s="6"/>
      <c r="AN8691" s="6"/>
      <c r="AO8691" s="6"/>
      <c r="AP8691" s="6"/>
      <c r="AQ8691" s="6"/>
      <c r="AR8691" s="6"/>
      <c r="AS8691" s="6"/>
      <c r="AT8691" s="6"/>
      <c r="AU8691" s="6"/>
      <c r="AV8691" s="6"/>
      <c r="AW8691" s="6"/>
      <c r="AX8691" s="6"/>
      <c r="AY8691" s="6"/>
      <c r="AZ8691" s="6"/>
      <c r="BA8691" s="6"/>
      <c r="BB8691" s="6"/>
      <c r="BC8691" s="6"/>
      <c r="BD8691" s="6"/>
      <c r="BE8691" s="6"/>
      <c r="BF8691" s="6"/>
      <c r="BG8691" s="6"/>
    </row>
    <row r="8692" spans="34:59" x14ac:dyDescent="0.25">
      <c r="AH8692" s="10"/>
      <c r="AI8692" s="6"/>
      <c r="AJ8692" s="10"/>
      <c r="AK8692" s="10"/>
      <c r="AL8692" s="10"/>
      <c r="AM8692" s="10"/>
      <c r="AN8692" s="10"/>
      <c r="AO8692" s="10"/>
      <c r="AP8692" s="10"/>
      <c r="AQ8692" s="10"/>
      <c r="AR8692" s="10"/>
      <c r="AS8692" s="10"/>
      <c r="AT8692" s="10"/>
      <c r="AU8692" s="10"/>
      <c r="AV8692" s="10"/>
      <c r="AW8692" s="10"/>
      <c r="AX8692" s="10"/>
      <c r="AY8692" s="10"/>
      <c r="AZ8692" s="10"/>
      <c r="BA8692" s="10"/>
      <c r="BB8692" s="10"/>
      <c r="BC8692" s="10"/>
      <c r="BD8692" s="10"/>
      <c r="BE8692" s="10"/>
      <c r="BF8692" s="10"/>
      <c r="BG8692" s="6"/>
    </row>
    <row r="8693" spans="34:59" x14ac:dyDescent="0.25">
      <c r="AH8693" s="6"/>
      <c r="AI8693" s="6"/>
      <c r="AJ8693" s="6"/>
      <c r="AK8693" s="6"/>
      <c r="AL8693" s="6"/>
      <c r="AM8693" s="6"/>
      <c r="AN8693" s="6"/>
      <c r="AO8693" s="6"/>
      <c r="AP8693" s="6"/>
      <c r="AQ8693" s="6"/>
      <c r="AR8693" s="6"/>
      <c r="AS8693" s="6"/>
      <c r="AT8693" s="6"/>
      <c r="AU8693" s="6"/>
      <c r="AV8693" s="6"/>
      <c r="AW8693" s="6"/>
      <c r="AX8693" s="6"/>
      <c r="AY8693" s="6"/>
      <c r="AZ8693" s="6"/>
      <c r="BA8693" s="6"/>
      <c r="BB8693" s="6"/>
      <c r="BC8693" s="6"/>
      <c r="BD8693" s="6"/>
      <c r="BE8693" s="6"/>
      <c r="BF8693" s="6"/>
      <c r="BG8693" s="10"/>
    </row>
    <row r="8694" spans="34:59" x14ac:dyDescent="0.25">
      <c r="AH8694" s="10"/>
      <c r="AI8694" s="6"/>
    </row>
    <row r="8695" spans="34:59" x14ac:dyDescent="0.25">
      <c r="AH8695" s="6"/>
      <c r="AI8695" s="6"/>
      <c r="AJ8695" s="6"/>
      <c r="AK8695" s="6"/>
      <c r="AL8695" s="6"/>
      <c r="AM8695" s="6"/>
      <c r="AN8695" s="6"/>
      <c r="AO8695" s="6"/>
      <c r="AP8695" s="6"/>
      <c r="AQ8695" s="6"/>
      <c r="AR8695" s="6"/>
      <c r="AS8695" s="6"/>
      <c r="AT8695" s="6"/>
      <c r="AU8695" s="6"/>
      <c r="AV8695" s="6"/>
      <c r="AW8695" s="6"/>
      <c r="AX8695" s="6"/>
      <c r="AY8695" s="6"/>
      <c r="AZ8695" s="6"/>
      <c r="BA8695" s="6"/>
      <c r="BB8695" s="6"/>
      <c r="BC8695" s="6"/>
      <c r="BD8695" s="6"/>
      <c r="BE8695" s="6"/>
      <c r="BF8695" s="6"/>
      <c r="BG8695" s="6"/>
    </row>
    <row r="8696" spans="34:59" x14ac:dyDescent="0.25">
      <c r="AH8696" s="10"/>
      <c r="AI8696" s="6"/>
      <c r="AJ8696" s="10"/>
      <c r="AK8696" s="10"/>
      <c r="AL8696" s="10"/>
      <c r="AM8696" s="10"/>
      <c r="AN8696" s="10"/>
      <c r="AO8696" s="10"/>
      <c r="AP8696" s="10"/>
      <c r="AQ8696" s="10"/>
      <c r="AR8696" s="10"/>
      <c r="AS8696" s="10"/>
      <c r="AT8696" s="10"/>
      <c r="AU8696" s="10"/>
      <c r="AV8696" s="10"/>
      <c r="AW8696" s="10"/>
      <c r="AX8696" s="10"/>
      <c r="AY8696" s="10"/>
      <c r="AZ8696" s="10"/>
      <c r="BA8696" s="10"/>
      <c r="BB8696" s="10"/>
      <c r="BC8696" s="10"/>
      <c r="BD8696" s="10"/>
      <c r="BE8696" s="10"/>
      <c r="BF8696" s="10"/>
      <c r="BG8696" s="6"/>
    </row>
    <row r="8697" spans="34:59" x14ac:dyDescent="0.25">
      <c r="AH8697" s="6"/>
      <c r="AI8697" s="6"/>
      <c r="AJ8697" s="6"/>
      <c r="AK8697" s="6"/>
      <c r="AL8697" s="6"/>
      <c r="AM8697" s="6"/>
      <c r="AN8697" s="6"/>
      <c r="AO8697" s="6"/>
      <c r="AP8697" s="6"/>
      <c r="AQ8697" s="6"/>
      <c r="AR8697" s="6"/>
      <c r="AS8697" s="6"/>
      <c r="AT8697" s="6"/>
      <c r="AU8697" s="6"/>
      <c r="AV8697" s="6"/>
      <c r="AW8697" s="6"/>
      <c r="AX8697" s="6"/>
      <c r="AY8697" s="6"/>
      <c r="AZ8697" s="6"/>
      <c r="BA8697" s="6"/>
      <c r="BB8697" s="6"/>
      <c r="BC8697" s="6"/>
      <c r="BD8697" s="6"/>
      <c r="BE8697" s="6"/>
      <c r="BF8697" s="6"/>
      <c r="BG8697" s="10"/>
    </row>
    <row r="8698" spans="34:59" x14ac:dyDescent="0.25">
      <c r="AH8698" s="10"/>
      <c r="AI8698" s="6"/>
    </row>
    <row r="8699" spans="34:59" x14ac:dyDescent="0.25">
      <c r="AH8699" s="6"/>
      <c r="AI8699" s="6"/>
      <c r="AJ8699" s="6"/>
      <c r="AK8699" s="6"/>
      <c r="AL8699" s="6"/>
      <c r="AM8699" s="6"/>
      <c r="AN8699" s="6"/>
      <c r="AO8699" s="6"/>
      <c r="AP8699" s="6"/>
      <c r="AQ8699" s="6"/>
      <c r="AR8699" s="6"/>
      <c r="AS8699" s="6"/>
      <c r="AT8699" s="6"/>
      <c r="AU8699" s="6"/>
      <c r="AV8699" s="6"/>
      <c r="AW8699" s="6"/>
      <c r="AX8699" s="6"/>
      <c r="AY8699" s="6"/>
      <c r="AZ8699" s="6"/>
      <c r="BA8699" s="6"/>
      <c r="BB8699" s="6"/>
      <c r="BC8699" s="6"/>
      <c r="BD8699" s="6"/>
      <c r="BE8699" s="6"/>
      <c r="BF8699" s="6"/>
      <c r="BG8699" s="6"/>
    </row>
    <row r="8700" spans="34:59" x14ac:dyDescent="0.25">
      <c r="AH8700" s="10"/>
      <c r="AI8700" s="6"/>
      <c r="AJ8700" s="10"/>
      <c r="AK8700" s="10"/>
      <c r="AL8700" s="10"/>
      <c r="AM8700" s="10"/>
      <c r="AN8700" s="10"/>
      <c r="AO8700" s="10"/>
      <c r="AP8700" s="10"/>
      <c r="AQ8700" s="10"/>
      <c r="AR8700" s="10"/>
      <c r="AS8700" s="10"/>
      <c r="AT8700" s="10"/>
      <c r="AU8700" s="10"/>
      <c r="AV8700" s="10"/>
      <c r="AW8700" s="10"/>
      <c r="AX8700" s="10"/>
      <c r="AY8700" s="10"/>
      <c r="AZ8700" s="10"/>
      <c r="BA8700" s="10"/>
      <c r="BB8700" s="10"/>
      <c r="BC8700" s="10"/>
      <c r="BD8700" s="10"/>
      <c r="BE8700" s="10"/>
      <c r="BF8700" s="10"/>
      <c r="BG8700" s="6"/>
    </row>
    <row r="8701" spans="34:59" x14ac:dyDescent="0.25">
      <c r="AH8701" s="6"/>
      <c r="AI8701" s="6"/>
      <c r="AJ8701" s="6"/>
      <c r="AK8701" s="6"/>
      <c r="AL8701" s="6"/>
      <c r="AM8701" s="6"/>
      <c r="AN8701" s="6"/>
      <c r="AO8701" s="6"/>
      <c r="AP8701" s="6"/>
      <c r="AQ8701" s="6"/>
      <c r="AR8701" s="6"/>
      <c r="AS8701" s="6"/>
      <c r="AT8701" s="6"/>
      <c r="AU8701" s="6"/>
      <c r="AV8701" s="6"/>
      <c r="AW8701" s="6"/>
      <c r="AX8701" s="6"/>
      <c r="AY8701" s="6"/>
      <c r="AZ8701" s="6"/>
      <c r="BA8701" s="6"/>
      <c r="BB8701" s="6"/>
      <c r="BC8701" s="6"/>
      <c r="BD8701" s="6"/>
      <c r="BE8701" s="6"/>
      <c r="BF8701" s="6"/>
      <c r="BG8701" s="10"/>
    </row>
    <row r="8702" spans="34:59" x14ac:dyDescent="0.25">
      <c r="AH8702" s="10"/>
      <c r="AI8702" s="6"/>
    </row>
    <row r="8703" spans="34:59" x14ac:dyDescent="0.25">
      <c r="AH8703" s="6"/>
      <c r="AI8703" s="6"/>
      <c r="AJ8703" s="6"/>
      <c r="AK8703" s="6"/>
      <c r="AL8703" s="6"/>
      <c r="AM8703" s="6"/>
      <c r="AN8703" s="6"/>
      <c r="AO8703" s="6"/>
      <c r="AP8703" s="6"/>
      <c r="AQ8703" s="6"/>
      <c r="AR8703" s="6"/>
      <c r="AS8703" s="6"/>
      <c r="AT8703" s="6"/>
      <c r="AU8703" s="6"/>
      <c r="AV8703" s="6"/>
      <c r="AW8703" s="6"/>
      <c r="AX8703" s="6"/>
      <c r="AY8703" s="6"/>
      <c r="AZ8703" s="6"/>
      <c r="BA8703" s="6"/>
      <c r="BB8703" s="6"/>
      <c r="BC8703" s="6"/>
      <c r="BD8703" s="6"/>
      <c r="BE8703" s="6"/>
      <c r="BF8703" s="6"/>
      <c r="BG8703" s="6"/>
    </row>
    <row r="8704" spans="34:59" x14ac:dyDescent="0.25">
      <c r="AH8704" s="10"/>
      <c r="AI8704" s="6"/>
      <c r="AJ8704" s="10"/>
      <c r="AK8704" s="10"/>
      <c r="AL8704" s="10"/>
      <c r="AM8704" s="10"/>
      <c r="AN8704" s="10"/>
      <c r="AO8704" s="10"/>
      <c r="AP8704" s="10"/>
      <c r="AQ8704" s="10"/>
      <c r="AR8704" s="10"/>
      <c r="AS8704" s="10"/>
      <c r="AT8704" s="10"/>
      <c r="AU8704" s="10"/>
      <c r="AV8704" s="10"/>
      <c r="AW8704" s="10"/>
      <c r="AX8704" s="10"/>
      <c r="AY8704" s="10"/>
      <c r="AZ8704" s="10"/>
      <c r="BA8704" s="10"/>
      <c r="BB8704" s="10"/>
      <c r="BC8704" s="10"/>
      <c r="BD8704" s="10"/>
      <c r="BE8704" s="10"/>
      <c r="BF8704" s="10"/>
      <c r="BG8704" s="6"/>
    </row>
    <row r="8705" spans="34:59" x14ac:dyDescent="0.25">
      <c r="AH8705" s="6"/>
      <c r="AI8705" s="6"/>
      <c r="AJ8705" s="6"/>
      <c r="AK8705" s="6"/>
      <c r="AL8705" s="6"/>
      <c r="AM8705" s="6"/>
      <c r="AN8705" s="6"/>
      <c r="AO8705" s="6"/>
      <c r="AP8705" s="6"/>
      <c r="AQ8705" s="6"/>
      <c r="AR8705" s="6"/>
      <c r="AS8705" s="6"/>
      <c r="AT8705" s="6"/>
      <c r="AU8705" s="6"/>
      <c r="AV8705" s="6"/>
      <c r="AW8705" s="6"/>
      <c r="AX8705" s="6"/>
      <c r="AY8705" s="6"/>
      <c r="AZ8705" s="6"/>
      <c r="BA8705" s="6"/>
      <c r="BB8705" s="6"/>
      <c r="BC8705" s="6"/>
      <c r="BD8705" s="6"/>
      <c r="BE8705" s="6"/>
      <c r="BF8705" s="6"/>
      <c r="BG8705" s="10"/>
    </row>
    <row r="8706" spans="34:59" x14ac:dyDescent="0.25">
      <c r="AH8706" s="10"/>
      <c r="AI8706" s="6"/>
    </row>
    <row r="8707" spans="34:59" x14ac:dyDescent="0.25">
      <c r="AH8707" s="6"/>
      <c r="AI8707" s="6"/>
      <c r="AJ8707" s="6"/>
      <c r="AK8707" s="6"/>
      <c r="AL8707" s="6"/>
      <c r="AM8707" s="6"/>
      <c r="AN8707" s="6"/>
      <c r="AO8707" s="6"/>
      <c r="AP8707" s="6"/>
      <c r="AQ8707" s="6"/>
      <c r="AR8707" s="6"/>
      <c r="AS8707" s="6"/>
      <c r="AT8707" s="6"/>
      <c r="AU8707" s="6"/>
      <c r="AV8707" s="6"/>
      <c r="AW8707" s="6"/>
      <c r="AX8707" s="6"/>
      <c r="AY8707" s="6"/>
      <c r="AZ8707" s="6"/>
      <c r="BA8707" s="6"/>
      <c r="BB8707" s="6"/>
      <c r="BC8707" s="6"/>
      <c r="BD8707" s="6"/>
      <c r="BE8707" s="6"/>
      <c r="BF8707" s="6"/>
      <c r="BG8707" s="6"/>
    </row>
    <row r="8708" spans="34:59" x14ac:dyDescent="0.25">
      <c r="AH8708" s="10"/>
      <c r="AI8708" s="6"/>
      <c r="AJ8708" s="10"/>
      <c r="AK8708" s="10"/>
      <c r="AL8708" s="10"/>
      <c r="AM8708" s="10"/>
      <c r="AN8708" s="10"/>
      <c r="AO8708" s="10"/>
      <c r="AP8708" s="10"/>
      <c r="AQ8708" s="10"/>
      <c r="AR8708" s="10"/>
      <c r="AS8708" s="10"/>
      <c r="AT8708" s="10"/>
      <c r="AU8708" s="10"/>
      <c r="AV8708" s="10"/>
      <c r="AW8708" s="10"/>
      <c r="AX8708" s="10"/>
      <c r="AY8708" s="10"/>
      <c r="AZ8708" s="10"/>
      <c r="BA8708" s="10"/>
      <c r="BB8708" s="10"/>
      <c r="BC8708" s="10"/>
      <c r="BD8708" s="10"/>
      <c r="BE8708" s="10"/>
      <c r="BF8708" s="10"/>
      <c r="BG8708" s="6"/>
    </row>
    <row r="8709" spans="34:59" x14ac:dyDescent="0.25">
      <c r="AH8709" s="6"/>
      <c r="AI8709" s="6"/>
      <c r="AJ8709" s="6"/>
      <c r="AK8709" s="6"/>
      <c r="AL8709" s="6"/>
      <c r="AM8709" s="6"/>
      <c r="AN8709" s="6"/>
      <c r="AO8709" s="6"/>
      <c r="AP8709" s="6"/>
      <c r="AQ8709" s="6"/>
      <c r="AR8709" s="6"/>
      <c r="AS8709" s="6"/>
      <c r="AT8709" s="6"/>
      <c r="AU8709" s="6"/>
      <c r="AV8709" s="6"/>
      <c r="AW8709" s="6"/>
      <c r="AX8709" s="6"/>
      <c r="AY8709" s="6"/>
      <c r="AZ8709" s="6"/>
      <c r="BA8709" s="6"/>
      <c r="BB8709" s="6"/>
      <c r="BC8709" s="6"/>
      <c r="BD8709" s="6"/>
      <c r="BE8709" s="6"/>
      <c r="BF8709" s="6"/>
      <c r="BG8709" s="10"/>
    </row>
    <row r="8710" spans="34:59" x14ac:dyDescent="0.25">
      <c r="AH8710" s="10"/>
      <c r="AI8710" s="6"/>
    </row>
    <row r="8711" spans="34:59" x14ac:dyDescent="0.25">
      <c r="AH8711" s="6"/>
      <c r="AI8711" s="6"/>
      <c r="AJ8711" s="6"/>
      <c r="AK8711" s="6"/>
      <c r="AL8711" s="6"/>
      <c r="AM8711" s="6"/>
      <c r="AN8711" s="6"/>
      <c r="AO8711" s="6"/>
      <c r="AP8711" s="6"/>
      <c r="AQ8711" s="6"/>
      <c r="AR8711" s="6"/>
      <c r="AS8711" s="6"/>
      <c r="AT8711" s="6"/>
      <c r="AU8711" s="6"/>
      <c r="AV8711" s="6"/>
      <c r="AW8711" s="6"/>
      <c r="AX8711" s="6"/>
      <c r="AY8711" s="6"/>
      <c r="AZ8711" s="6"/>
      <c r="BA8711" s="6"/>
      <c r="BB8711" s="6"/>
      <c r="BC8711" s="6"/>
      <c r="BD8711" s="6"/>
      <c r="BE8711" s="6"/>
      <c r="BF8711" s="6"/>
      <c r="BG8711" s="6"/>
    </row>
    <row r="8712" spans="34:59" x14ac:dyDescent="0.25">
      <c r="AH8712" s="10"/>
      <c r="AI8712" s="6"/>
      <c r="AJ8712" s="10"/>
      <c r="AK8712" s="10"/>
      <c r="AL8712" s="10"/>
      <c r="AM8712" s="10"/>
      <c r="AN8712" s="10"/>
      <c r="AO8712" s="10"/>
      <c r="AP8712" s="10"/>
      <c r="AQ8712" s="10"/>
      <c r="AR8712" s="10"/>
      <c r="AS8712" s="10"/>
      <c r="AT8712" s="10"/>
      <c r="AU8712" s="10"/>
      <c r="AV8712" s="10"/>
      <c r="AW8712" s="10"/>
      <c r="AX8712" s="10"/>
      <c r="AY8712" s="10"/>
      <c r="AZ8712" s="10"/>
      <c r="BA8712" s="10"/>
      <c r="BB8712" s="10"/>
      <c r="BC8712" s="10"/>
      <c r="BD8712" s="10"/>
      <c r="BE8712" s="10"/>
      <c r="BF8712" s="10"/>
      <c r="BG8712" s="6"/>
    </row>
    <row r="8713" spans="34:59" x14ac:dyDescent="0.25">
      <c r="AH8713" s="6"/>
      <c r="AI8713" s="6"/>
      <c r="AJ8713" s="6"/>
      <c r="AK8713" s="6"/>
      <c r="AL8713" s="6"/>
      <c r="AM8713" s="6"/>
      <c r="AN8713" s="6"/>
      <c r="AO8713" s="6"/>
      <c r="AP8713" s="6"/>
      <c r="AQ8713" s="6"/>
      <c r="AR8713" s="6"/>
      <c r="AS8713" s="6"/>
      <c r="AT8713" s="6"/>
      <c r="AU8713" s="6"/>
      <c r="AV8713" s="6"/>
      <c r="AW8713" s="6"/>
      <c r="AX8713" s="6"/>
      <c r="AY8713" s="6"/>
      <c r="AZ8713" s="6"/>
      <c r="BA8713" s="6"/>
      <c r="BB8713" s="6"/>
      <c r="BC8713" s="6"/>
      <c r="BD8713" s="6"/>
      <c r="BE8713" s="6"/>
      <c r="BF8713" s="6"/>
      <c r="BG8713" s="10"/>
    </row>
    <row r="8714" spans="34:59" x14ac:dyDescent="0.25">
      <c r="AH8714" s="10"/>
      <c r="AI8714" s="6"/>
    </row>
    <row r="8715" spans="34:59" x14ac:dyDescent="0.25">
      <c r="AH8715" s="6"/>
      <c r="AI8715" s="6"/>
      <c r="AJ8715" s="6"/>
      <c r="AK8715" s="6"/>
      <c r="AL8715" s="6"/>
      <c r="AM8715" s="6"/>
      <c r="AN8715" s="6"/>
      <c r="AO8715" s="6"/>
      <c r="AP8715" s="6"/>
      <c r="AQ8715" s="6"/>
      <c r="AR8715" s="6"/>
      <c r="AS8715" s="6"/>
      <c r="AT8715" s="6"/>
      <c r="AU8715" s="6"/>
      <c r="AV8715" s="6"/>
      <c r="AW8715" s="6"/>
      <c r="AX8715" s="6"/>
      <c r="AY8715" s="6"/>
      <c r="AZ8715" s="6"/>
      <c r="BA8715" s="6"/>
      <c r="BB8715" s="6"/>
      <c r="BC8715" s="6"/>
      <c r="BD8715" s="6"/>
      <c r="BE8715" s="6"/>
      <c r="BF8715" s="6"/>
      <c r="BG8715" s="6"/>
    </row>
    <row r="8716" spans="34:59" x14ac:dyDescent="0.25">
      <c r="AH8716" s="10"/>
      <c r="AI8716" s="6"/>
      <c r="AJ8716" s="10"/>
      <c r="AK8716" s="10"/>
      <c r="AL8716" s="10"/>
      <c r="AM8716" s="10"/>
      <c r="AN8716" s="10"/>
      <c r="AO8716" s="10"/>
      <c r="AP8716" s="10"/>
      <c r="AQ8716" s="10"/>
      <c r="AR8716" s="10"/>
      <c r="AS8716" s="10"/>
      <c r="AT8716" s="10"/>
      <c r="AU8716" s="10"/>
      <c r="AV8716" s="10"/>
      <c r="AW8716" s="10"/>
      <c r="AX8716" s="10"/>
      <c r="AY8716" s="10"/>
      <c r="AZ8716" s="10"/>
      <c r="BA8716" s="10"/>
      <c r="BB8716" s="10"/>
      <c r="BC8716" s="10"/>
      <c r="BD8716" s="10"/>
      <c r="BE8716" s="10"/>
      <c r="BF8716" s="10"/>
      <c r="BG8716" s="6"/>
    </row>
    <row r="8717" spans="34:59" x14ac:dyDescent="0.25">
      <c r="AH8717" s="6"/>
      <c r="AI8717" s="6"/>
      <c r="AJ8717" s="6"/>
      <c r="AK8717" s="6"/>
      <c r="AL8717" s="6"/>
      <c r="AM8717" s="6"/>
      <c r="AN8717" s="6"/>
      <c r="AO8717" s="6"/>
      <c r="AP8717" s="6"/>
      <c r="AQ8717" s="6"/>
      <c r="AR8717" s="6"/>
      <c r="AS8717" s="6"/>
      <c r="AT8717" s="6"/>
      <c r="AU8717" s="6"/>
      <c r="AV8717" s="6"/>
      <c r="AW8717" s="6"/>
      <c r="AX8717" s="6"/>
      <c r="AY8717" s="6"/>
      <c r="AZ8717" s="6"/>
      <c r="BA8717" s="6"/>
      <c r="BB8717" s="6"/>
      <c r="BC8717" s="6"/>
      <c r="BD8717" s="6"/>
      <c r="BE8717" s="6"/>
      <c r="BF8717" s="6"/>
      <c r="BG8717" s="10"/>
    </row>
    <row r="8718" spans="34:59" x14ac:dyDescent="0.25">
      <c r="AH8718" s="10"/>
      <c r="AI8718" s="6"/>
    </row>
    <row r="8719" spans="34:59" x14ac:dyDescent="0.25">
      <c r="AH8719" s="6"/>
      <c r="AI8719" s="6"/>
      <c r="AJ8719" s="6"/>
      <c r="AK8719" s="6"/>
      <c r="AL8719" s="6"/>
      <c r="AM8719" s="6"/>
      <c r="AN8719" s="6"/>
      <c r="AO8719" s="6"/>
      <c r="AP8719" s="6"/>
      <c r="AQ8719" s="6"/>
      <c r="AR8719" s="6"/>
      <c r="AS8719" s="6"/>
      <c r="AT8719" s="6"/>
      <c r="AU8719" s="6"/>
      <c r="AV8719" s="6"/>
      <c r="AW8719" s="6"/>
      <c r="AX8719" s="6"/>
      <c r="AY8719" s="6"/>
      <c r="AZ8719" s="6"/>
      <c r="BA8719" s="6"/>
      <c r="BB8719" s="6"/>
      <c r="BC8719" s="6"/>
      <c r="BD8719" s="6"/>
      <c r="BE8719" s="6"/>
      <c r="BF8719" s="6"/>
      <c r="BG8719" s="6"/>
    </row>
    <row r="8720" spans="34:59" x14ac:dyDescent="0.25">
      <c r="AH8720" s="10"/>
      <c r="AI8720" s="6"/>
      <c r="AJ8720" s="10"/>
      <c r="AK8720" s="10"/>
      <c r="AL8720" s="10"/>
      <c r="AM8720" s="10"/>
      <c r="AN8720" s="10"/>
      <c r="AO8720" s="10"/>
      <c r="AP8720" s="10"/>
      <c r="AQ8720" s="10"/>
      <c r="AR8720" s="10"/>
      <c r="AS8720" s="10"/>
      <c r="AT8720" s="10"/>
      <c r="AU8720" s="10"/>
      <c r="AV8720" s="10"/>
      <c r="AW8720" s="10"/>
      <c r="AX8720" s="10"/>
      <c r="AY8720" s="10"/>
      <c r="AZ8720" s="10"/>
      <c r="BA8720" s="10"/>
      <c r="BB8720" s="10"/>
      <c r="BC8720" s="10"/>
      <c r="BD8720" s="10"/>
      <c r="BE8720" s="10"/>
      <c r="BF8720" s="10"/>
      <c r="BG8720" s="6"/>
    </row>
    <row r="8721" spans="34:59" x14ac:dyDescent="0.25">
      <c r="AH8721" s="6"/>
      <c r="AI8721" s="6"/>
      <c r="AJ8721" s="6"/>
      <c r="AK8721" s="6"/>
      <c r="AL8721" s="6"/>
      <c r="AM8721" s="6"/>
      <c r="AN8721" s="6"/>
      <c r="AO8721" s="6"/>
      <c r="AP8721" s="6"/>
      <c r="AQ8721" s="6"/>
      <c r="AR8721" s="6"/>
      <c r="AS8721" s="6"/>
      <c r="AT8721" s="6"/>
      <c r="AU8721" s="6"/>
      <c r="AV8721" s="6"/>
      <c r="AW8721" s="6"/>
      <c r="AX8721" s="6"/>
      <c r="AY8721" s="6"/>
      <c r="AZ8721" s="6"/>
      <c r="BA8721" s="6"/>
      <c r="BB8721" s="6"/>
      <c r="BC8721" s="6"/>
      <c r="BD8721" s="6"/>
      <c r="BE8721" s="6"/>
      <c r="BF8721" s="6"/>
      <c r="BG8721" s="10"/>
    </row>
    <row r="8722" spans="34:59" x14ac:dyDescent="0.25">
      <c r="AH8722" s="10"/>
      <c r="AI8722" s="6"/>
    </row>
    <row r="8723" spans="34:59" x14ac:dyDescent="0.25">
      <c r="AH8723" s="6"/>
      <c r="AI8723" s="6"/>
      <c r="AJ8723" s="6"/>
      <c r="AK8723" s="6"/>
      <c r="AL8723" s="6"/>
      <c r="AM8723" s="6"/>
      <c r="AN8723" s="6"/>
      <c r="AO8723" s="6"/>
      <c r="AP8723" s="6"/>
      <c r="AQ8723" s="6"/>
      <c r="AR8723" s="6"/>
      <c r="AS8723" s="6"/>
      <c r="AT8723" s="6"/>
      <c r="AU8723" s="6"/>
      <c r="AV8723" s="6"/>
      <c r="AW8723" s="6"/>
      <c r="AX8723" s="6"/>
      <c r="AY8723" s="6"/>
      <c r="AZ8723" s="6"/>
      <c r="BA8723" s="6"/>
      <c r="BB8723" s="6"/>
      <c r="BC8723" s="6"/>
      <c r="BD8723" s="6"/>
      <c r="BE8723" s="6"/>
      <c r="BF8723" s="6"/>
      <c r="BG8723" s="6"/>
    </row>
    <row r="8724" spans="34:59" x14ac:dyDescent="0.25">
      <c r="AH8724" s="10"/>
      <c r="AI8724" s="6"/>
      <c r="AJ8724" s="10"/>
      <c r="AK8724" s="10"/>
      <c r="AL8724" s="10"/>
      <c r="AM8724" s="10"/>
      <c r="AN8724" s="10"/>
      <c r="AO8724" s="10"/>
      <c r="AP8724" s="10"/>
      <c r="AQ8724" s="10"/>
      <c r="AR8724" s="10"/>
      <c r="AS8724" s="10"/>
      <c r="AT8724" s="10"/>
      <c r="AU8724" s="10"/>
      <c r="AV8724" s="10"/>
      <c r="AW8724" s="10"/>
      <c r="AX8724" s="10"/>
      <c r="AY8724" s="10"/>
      <c r="AZ8724" s="10"/>
      <c r="BA8724" s="10"/>
      <c r="BB8724" s="10"/>
      <c r="BC8724" s="10"/>
      <c r="BD8724" s="10"/>
      <c r="BE8724" s="10"/>
      <c r="BF8724" s="10"/>
      <c r="BG8724" s="6"/>
    </row>
    <row r="8725" spans="34:59" x14ac:dyDescent="0.25">
      <c r="AH8725" s="6"/>
      <c r="AI8725" s="6"/>
      <c r="AJ8725" s="6"/>
      <c r="AK8725" s="6"/>
      <c r="AL8725" s="6"/>
      <c r="AM8725" s="6"/>
      <c r="AN8725" s="6"/>
      <c r="AO8725" s="6"/>
      <c r="AP8725" s="6"/>
      <c r="AQ8725" s="6"/>
      <c r="AR8725" s="6"/>
      <c r="AS8725" s="6"/>
      <c r="AT8725" s="6"/>
      <c r="AU8725" s="6"/>
      <c r="AV8725" s="6"/>
      <c r="AW8725" s="6"/>
      <c r="AX8725" s="6"/>
      <c r="AY8725" s="6"/>
      <c r="AZ8725" s="6"/>
      <c r="BA8725" s="6"/>
      <c r="BB8725" s="6"/>
      <c r="BC8725" s="6"/>
      <c r="BD8725" s="6"/>
      <c r="BE8725" s="6"/>
      <c r="BF8725" s="6"/>
      <c r="BG8725" s="10"/>
    </row>
    <row r="8726" spans="34:59" x14ac:dyDescent="0.25">
      <c r="AH8726" s="10"/>
      <c r="AI8726" s="6"/>
    </row>
    <row r="8727" spans="34:59" x14ac:dyDescent="0.25">
      <c r="AH8727" s="6"/>
      <c r="AI8727" s="6"/>
      <c r="AJ8727" s="6"/>
      <c r="AK8727" s="6"/>
      <c r="AL8727" s="6"/>
      <c r="AM8727" s="6"/>
      <c r="AN8727" s="6"/>
      <c r="AO8727" s="6"/>
      <c r="AP8727" s="6"/>
      <c r="AQ8727" s="6"/>
      <c r="AR8727" s="6"/>
      <c r="AS8727" s="6"/>
      <c r="AT8727" s="6"/>
      <c r="AU8727" s="6"/>
      <c r="AV8727" s="6"/>
      <c r="AW8727" s="6"/>
      <c r="AX8727" s="6"/>
      <c r="AY8727" s="6"/>
      <c r="AZ8727" s="6"/>
      <c r="BA8727" s="6"/>
      <c r="BB8727" s="6"/>
      <c r="BC8727" s="6"/>
      <c r="BD8727" s="6"/>
      <c r="BE8727" s="6"/>
      <c r="BF8727" s="6"/>
      <c r="BG8727" s="6"/>
    </row>
    <row r="8728" spans="34:59" x14ac:dyDescent="0.25">
      <c r="AH8728" s="10"/>
      <c r="AI8728" s="6"/>
      <c r="AJ8728" s="10"/>
      <c r="AK8728" s="10"/>
      <c r="AL8728" s="10"/>
      <c r="AM8728" s="10"/>
      <c r="AN8728" s="10"/>
      <c r="AO8728" s="10"/>
      <c r="AP8728" s="10"/>
      <c r="AQ8728" s="10"/>
      <c r="AR8728" s="10"/>
      <c r="AS8728" s="10"/>
      <c r="AT8728" s="10"/>
      <c r="AU8728" s="10"/>
      <c r="AV8728" s="10"/>
      <c r="AW8728" s="10"/>
      <c r="AX8728" s="10"/>
      <c r="AY8728" s="10"/>
      <c r="AZ8728" s="10"/>
      <c r="BA8728" s="10"/>
      <c r="BB8728" s="10"/>
      <c r="BC8728" s="10"/>
      <c r="BD8728" s="10"/>
      <c r="BE8728" s="10"/>
      <c r="BF8728" s="10"/>
      <c r="BG8728" s="6"/>
    </row>
    <row r="8729" spans="34:59" x14ac:dyDescent="0.25">
      <c r="AH8729" s="6"/>
      <c r="AI8729" s="6"/>
      <c r="AJ8729" s="6"/>
      <c r="AK8729" s="6"/>
      <c r="AL8729" s="6"/>
      <c r="AM8729" s="6"/>
      <c r="AN8729" s="6"/>
      <c r="AO8729" s="6"/>
      <c r="AP8729" s="6"/>
      <c r="AQ8729" s="6"/>
      <c r="AR8729" s="6"/>
      <c r="AS8729" s="6"/>
      <c r="AT8729" s="6"/>
      <c r="AU8729" s="6"/>
      <c r="AV8729" s="6"/>
      <c r="AW8729" s="6"/>
      <c r="AX8729" s="6"/>
      <c r="AY8729" s="6"/>
      <c r="AZ8729" s="6"/>
      <c r="BA8729" s="6"/>
      <c r="BB8729" s="6"/>
      <c r="BC8729" s="6"/>
      <c r="BD8729" s="6"/>
      <c r="BE8729" s="6"/>
      <c r="BF8729" s="6"/>
      <c r="BG8729" s="10"/>
    </row>
    <row r="8730" spans="34:59" x14ac:dyDescent="0.25">
      <c r="AH8730" s="10"/>
      <c r="AI8730" s="6"/>
    </row>
    <row r="8731" spans="34:59" x14ac:dyDescent="0.25">
      <c r="AH8731" s="6"/>
      <c r="AI8731" s="6"/>
      <c r="AJ8731" s="6"/>
      <c r="AK8731" s="6"/>
      <c r="AL8731" s="6"/>
      <c r="AM8731" s="6"/>
      <c r="AN8731" s="6"/>
      <c r="AO8731" s="6"/>
      <c r="AP8731" s="6"/>
      <c r="AQ8731" s="6"/>
      <c r="AR8731" s="6"/>
      <c r="AS8731" s="6"/>
      <c r="AT8731" s="6"/>
      <c r="AU8731" s="6"/>
      <c r="AV8731" s="6"/>
      <c r="AW8731" s="6"/>
      <c r="AX8731" s="6"/>
      <c r="AY8731" s="6"/>
      <c r="AZ8731" s="6"/>
      <c r="BA8731" s="6"/>
      <c r="BB8731" s="6"/>
      <c r="BC8731" s="6"/>
      <c r="BD8731" s="6"/>
      <c r="BE8731" s="6"/>
      <c r="BF8731" s="6"/>
      <c r="BG8731" s="6"/>
    </row>
    <row r="8732" spans="34:59" x14ac:dyDescent="0.25">
      <c r="AH8732" s="10"/>
      <c r="AI8732" s="6"/>
      <c r="AJ8732" s="10"/>
      <c r="AK8732" s="10"/>
      <c r="AL8732" s="10"/>
      <c r="AM8732" s="10"/>
      <c r="AN8732" s="10"/>
      <c r="AO8732" s="10"/>
      <c r="AP8732" s="10"/>
      <c r="AQ8732" s="10"/>
      <c r="AR8732" s="10"/>
      <c r="AS8732" s="10"/>
      <c r="AT8732" s="10"/>
      <c r="AU8732" s="10"/>
      <c r="AV8732" s="10"/>
      <c r="AW8732" s="10"/>
      <c r="AX8732" s="10"/>
      <c r="AY8732" s="10"/>
      <c r="AZ8732" s="10"/>
      <c r="BA8732" s="10"/>
      <c r="BB8732" s="10"/>
      <c r="BC8732" s="10"/>
      <c r="BD8732" s="10"/>
      <c r="BE8732" s="10"/>
      <c r="BF8732" s="10"/>
      <c r="BG8732" s="6"/>
    </row>
    <row r="8733" spans="34:59" x14ac:dyDescent="0.25">
      <c r="AH8733" s="6"/>
      <c r="AI8733" s="6"/>
      <c r="AJ8733" s="6"/>
      <c r="AK8733" s="6"/>
      <c r="AL8733" s="6"/>
      <c r="AM8733" s="6"/>
      <c r="AN8733" s="6"/>
      <c r="AO8733" s="6"/>
      <c r="AP8733" s="6"/>
      <c r="AQ8733" s="6"/>
      <c r="AR8733" s="6"/>
      <c r="AS8733" s="6"/>
      <c r="AT8733" s="6"/>
      <c r="AU8733" s="6"/>
      <c r="AV8733" s="6"/>
      <c r="AW8733" s="6"/>
      <c r="AX8733" s="6"/>
      <c r="AY8733" s="6"/>
      <c r="AZ8733" s="6"/>
      <c r="BA8733" s="6"/>
      <c r="BB8733" s="6"/>
      <c r="BC8733" s="6"/>
      <c r="BD8733" s="6"/>
      <c r="BE8733" s="6"/>
      <c r="BF8733" s="6"/>
      <c r="BG8733" s="10"/>
    </row>
    <row r="8734" spans="34:59" x14ac:dyDescent="0.25">
      <c r="AH8734" s="10"/>
      <c r="AI8734" s="6"/>
    </row>
    <row r="8735" spans="34:59" x14ac:dyDescent="0.25">
      <c r="AH8735" s="6"/>
      <c r="AI8735" s="6"/>
      <c r="AJ8735" s="6"/>
      <c r="AK8735" s="6"/>
      <c r="AL8735" s="6"/>
      <c r="AM8735" s="6"/>
      <c r="AN8735" s="6"/>
      <c r="AO8735" s="6"/>
      <c r="AP8735" s="6"/>
      <c r="AQ8735" s="6"/>
      <c r="AR8735" s="6"/>
      <c r="AS8735" s="6"/>
      <c r="AT8735" s="6"/>
      <c r="AU8735" s="6"/>
      <c r="AV8735" s="6"/>
      <c r="AW8735" s="6"/>
      <c r="AX8735" s="6"/>
      <c r="AY8735" s="6"/>
      <c r="AZ8735" s="6"/>
      <c r="BA8735" s="6"/>
      <c r="BB8735" s="6"/>
      <c r="BC8735" s="6"/>
      <c r="BD8735" s="6"/>
      <c r="BE8735" s="6"/>
      <c r="BF8735" s="6"/>
      <c r="BG8735" s="6"/>
    </row>
    <row r="8736" spans="34:59" x14ac:dyDescent="0.25">
      <c r="AH8736" s="10"/>
      <c r="AI8736" s="6"/>
      <c r="AJ8736" s="10"/>
      <c r="AK8736" s="10"/>
      <c r="AL8736" s="10"/>
      <c r="AM8736" s="10"/>
      <c r="AN8736" s="10"/>
      <c r="AO8736" s="10"/>
      <c r="AP8736" s="10"/>
      <c r="AQ8736" s="10"/>
      <c r="AR8736" s="10"/>
      <c r="AS8736" s="10"/>
      <c r="AT8736" s="10"/>
      <c r="AU8736" s="10"/>
      <c r="AV8736" s="10"/>
      <c r="AW8736" s="10"/>
      <c r="AX8736" s="10"/>
      <c r="AY8736" s="10"/>
      <c r="AZ8736" s="10"/>
      <c r="BA8736" s="10"/>
      <c r="BB8736" s="10"/>
      <c r="BC8736" s="10"/>
      <c r="BD8736" s="10"/>
      <c r="BE8736" s="10"/>
      <c r="BF8736" s="10"/>
      <c r="BG8736" s="6"/>
    </row>
    <row r="8737" spans="34:59" x14ac:dyDescent="0.25">
      <c r="AH8737" s="6"/>
      <c r="AI8737" s="6"/>
      <c r="AJ8737" s="6"/>
      <c r="AK8737" s="6"/>
      <c r="AL8737" s="6"/>
      <c r="AM8737" s="6"/>
      <c r="AN8737" s="6"/>
      <c r="AO8737" s="6"/>
      <c r="AP8737" s="6"/>
      <c r="AQ8737" s="6"/>
      <c r="AR8737" s="6"/>
      <c r="AS8737" s="6"/>
      <c r="AT8737" s="6"/>
      <c r="AU8737" s="6"/>
      <c r="AV8737" s="6"/>
      <c r="AW8737" s="6"/>
      <c r="AX8737" s="6"/>
      <c r="AY8737" s="6"/>
      <c r="AZ8737" s="6"/>
      <c r="BA8737" s="6"/>
      <c r="BB8737" s="6"/>
      <c r="BC8737" s="6"/>
      <c r="BD8737" s="6"/>
      <c r="BE8737" s="6"/>
      <c r="BF8737" s="6"/>
      <c r="BG8737" s="10"/>
    </row>
    <row r="8738" spans="34:59" x14ac:dyDescent="0.25">
      <c r="AH8738" s="10"/>
      <c r="AI8738" s="6"/>
    </row>
    <row r="8739" spans="34:59" x14ac:dyDescent="0.25">
      <c r="AH8739" s="6"/>
      <c r="AI8739" s="6"/>
      <c r="AJ8739" s="6"/>
      <c r="AK8739" s="6"/>
      <c r="AL8739" s="6"/>
      <c r="AM8739" s="6"/>
      <c r="AN8739" s="6"/>
      <c r="AO8739" s="6"/>
      <c r="AP8739" s="6"/>
      <c r="AQ8739" s="6"/>
      <c r="AR8739" s="6"/>
      <c r="AS8739" s="6"/>
      <c r="AT8739" s="6"/>
      <c r="AU8739" s="6"/>
      <c r="AV8739" s="6"/>
      <c r="AW8739" s="6"/>
      <c r="AX8739" s="6"/>
      <c r="AY8739" s="6"/>
      <c r="AZ8739" s="6"/>
      <c r="BA8739" s="6"/>
      <c r="BB8739" s="6"/>
      <c r="BC8739" s="6"/>
      <c r="BD8739" s="6"/>
      <c r="BE8739" s="6"/>
      <c r="BF8739" s="6"/>
      <c r="BG8739" s="6"/>
    </row>
    <row r="8740" spans="34:59" x14ac:dyDescent="0.25">
      <c r="AH8740" s="10"/>
      <c r="AI8740" s="6"/>
      <c r="AJ8740" s="10"/>
      <c r="AK8740" s="10"/>
      <c r="AL8740" s="10"/>
      <c r="AM8740" s="10"/>
      <c r="AN8740" s="10"/>
      <c r="AO8740" s="10"/>
      <c r="AP8740" s="10"/>
      <c r="AQ8740" s="10"/>
      <c r="AR8740" s="10"/>
      <c r="AS8740" s="10"/>
      <c r="AT8740" s="10"/>
      <c r="AU8740" s="10"/>
      <c r="AV8740" s="10"/>
      <c r="AW8740" s="10"/>
      <c r="AX8740" s="10"/>
      <c r="AY8740" s="10"/>
      <c r="AZ8740" s="10"/>
      <c r="BA8740" s="10"/>
      <c r="BB8740" s="10"/>
      <c r="BC8740" s="10"/>
      <c r="BD8740" s="10"/>
      <c r="BE8740" s="10"/>
      <c r="BF8740" s="10"/>
      <c r="BG8740" s="6"/>
    </row>
    <row r="8741" spans="34:59" x14ac:dyDescent="0.25">
      <c r="AH8741" s="6"/>
      <c r="AI8741" s="6"/>
      <c r="AJ8741" s="6"/>
      <c r="AK8741" s="6"/>
      <c r="AL8741" s="6"/>
      <c r="AM8741" s="6"/>
      <c r="AN8741" s="6"/>
      <c r="AO8741" s="6"/>
      <c r="AP8741" s="6"/>
      <c r="AQ8741" s="6"/>
      <c r="AR8741" s="6"/>
      <c r="AS8741" s="6"/>
      <c r="AT8741" s="6"/>
      <c r="AU8741" s="6"/>
      <c r="AV8741" s="6"/>
      <c r="AW8741" s="6"/>
      <c r="AX8741" s="6"/>
      <c r="AY8741" s="6"/>
      <c r="AZ8741" s="6"/>
      <c r="BA8741" s="6"/>
      <c r="BB8741" s="6"/>
      <c r="BC8741" s="6"/>
      <c r="BD8741" s="6"/>
      <c r="BE8741" s="6"/>
      <c r="BF8741" s="6"/>
      <c r="BG8741" s="10"/>
    </row>
    <row r="8742" spans="34:59" x14ac:dyDescent="0.25">
      <c r="AH8742" s="10"/>
      <c r="AI8742" s="6"/>
    </row>
    <row r="8743" spans="34:59" x14ac:dyDescent="0.25">
      <c r="AH8743" s="6"/>
      <c r="AI8743" s="6"/>
      <c r="AJ8743" s="6"/>
      <c r="AK8743" s="6"/>
      <c r="AL8743" s="6"/>
      <c r="AM8743" s="6"/>
      <c r="AN8743" s="6"/>
      <c r="AO8743" s="6"/>
      <c r="AP8743" s="6"/>
      <c r="AQ8743" s="6"/>
      <c r="AR8743" s="6"/>
      <c r="AS8743" s="6"/>
      <c r="AT8743" s="6"/>
      <c r="AU8743" s="6"/>
      <c r="AV8743" s="6"/>
      <c r="AW8743" s="6"/>
      <c r="AX8743" s="6"/>
      <c r="AY8743" s="6"/>
      <c r="AZ8743" s="6"/>
      <c r="BA8743" s="6"/>
      <c r="BB8743" s="6"/>
      <c r="BC8743" s="6"/>
      <c r="BD8743" s="6"/>
      <c r="BE8743" s="6"/>
      <c r="BF8743" s="6"/>
      <c r="BG8743" s="6"/>
    </row>
    <row r="8744" spans="34:59" x14ac:dyDescent="0.25">
      <c r="AH8744" s="10"/>
      <c r="AI8744" s="6"/>
      <c r="AJ8744" s="10"/>
      <c r="AK8744" s="10"/>
      <c r="AL8744" s="10"/>
      <c r="AM8744" s="10"/>
      <c r="AN8744" s="10"/>
      <c r="AO8744" s="10"/>
      <c r="AP8744" s="10"/>
      <c r="AQ8744" s="10"/>
      <c r="AR8744" s="10"/>
      <c r="AS8744" s="10"/>
      <c r="AT8744" s="10"/>
      <c r="AU8744" s="10"/>
      <c r="AV8744" s="10"/>
      <c r="AW8744" s="10"/>
      <c r="AX8744" s="10"/>
      <c r="AY8744" s="10"/>
      <c r="AZ8744" s="10"/>
      <c r="BA8744" s="10"/>
      <c r="BB8744" s="10"/>
      <c r="BC8744" s="10"/>
      <c r="BD8744" s="10"/>
      <c r="BE8744" s="10"/>
      <c r="BF8744" s="10"/>
      <c r="BG8744" s="6"/>
    </row>
    <row r="8745" spans="34:59" x14ac:dyDescent="0.25">
      <c r="AH8745" s="6"/>
      <c r="AI8745" s="6"/>
      <c r="AJ8745" s="6"/>
      <c r="AK8745" s="6"/>
      <c r="AL8745" s="6"/>
      <c r="AM8745" s="6"/>
      <c r="AN8745" s="6"/>
      <c r="AO8745" s="6"/>
      <c r="AP8745" s="6"/>
      <c r="AQ8745" s="6"/>
      <c r="AR8745" s="6"/>
      <c r="AS8745" s="6"/>
      <c r="AT8745" s="6"/>
      <c r="AU8745" s="6"/>
      <c r="AV8745" s="6"/>
      <c r="AW8745" s="6"/>
      <c r="AX8745" s="6"/>
      <c r="AY8745" s="6"/>
      <c r="AZ8745" s="6"/>
      <c r="BA8745" s="6"/>
      <c r="BB8745" s="6"/>
      <c r="BC8745" s="6"/>
      <c r="BD8745" s="6"/>
      <c r="BE8745" s="6"/>
      <c r="BF8745" s="6"/>
      <c r="BG8745" s="10"/>
    </row>
    <row r="8746" spans="34:59" x14ac:dyDescent="0.25">
      <c r="AH8746" s="10"/>
      <c r="AI8746" s="6"/>
    </row>
    <row r="8747" spans="34:59" x14ac:dyDescent="0.25">
      <c r="AH8747" s="6"/>
      <c r="AI8747" s="6"/>
      <c r="AJ8747" s="6"/>
      <c r="AK8747" s="6"/>
      <c r="AL8747" s="6"/>
      <c r="AM8747" s="6"/>
      <c r="AN8747" s="6"/>
      <c r="AO8747" s="6"/>
      <c r="AP8747" s="6"/>
      <c r="AQ8747" s="6"/>
      <c r="AR8747" s="6"/>
      <c r="AS8747" s="6"/>
      <c r="AT8747" s="6"/>
      <c r="AU8747" s="6"/>
      <c r="AV8747" s="6"/>
      <c r="AW8747" s="6"/>
      <c r="AX8747" s="6"/>
      <c r="AY8747" s="6"/>
      <c r="AZ8747" s="6"/>
      <c r="BA8747" s="6"/>
      <c r="BB8747" s="6"/>
      <c r="BC8747" s="6"/>
      <c r="BD8747" s="6"/>
      <c r="BE8747" s="6"/>
      <c r="BF8747" s="6"/>
      <c r="BG8747" s="6"/>
    </row>
    <row r="8748" spans="34:59" x14ac:dyDescent="0.25">
      <c r="AH8748" s="10"/>
      <c r="AI8748" s="6"/>
      <c r="AJ8748" s="10"/>
      <c r="AK8748" s="10"/>
      <c r="AL8748" s="10"/>
      <c r="AM8748" s="10"/>
      <c r="AN8748" s="10"/>
      <c r="AO8748" s="10"/>
      <c r="AP8748" s="10"/>
      <c r="AQ8748" s="10"/>
      <c r="AR8748" s="10"/>
      <c r="AS8748" s="10"/>
      <c r="AT8748" s="10"/>
      <c r="AU8748" s="10"/>
      <c r="AV8748" s="10"/>
      <c r="AW8748" s="10"/>
      <c r="AX8748" s="10"/>
      <c r="AY8748" s="10"/>
      <c r="AZ8748" s="10"/>
      <c r="BA8748" s="10"/>
      <c r="BB8748" s="10"/>
      <c r="BC8748" s="10"/>
      <c r="BD8748" s="10"/>
      <c r="BE8748" s="10"/>
      <c r="BF8748" s="10"/>
      <c r="BG8748" s="6"/>
    </row>
    <row r="8749" spans="34:59" x14ac:dyDescent="0.25">
      <c r="AH8749" s="6"/>
      <c r="AI8749" s="6"/>
      <c r="AJ8749" s="6"/>
      <c r="AK8749" s="6"/>
      <c r="AL8749" s="6"/>
      <c r="AM8749" s="6"/>
      <c r="AN8749" s="6"/>
      <c r="AO8749" s="6"/>
      <c r="AP8749" s="6"/>
      <c r="AQ8749" s="6"/>
      <c r="AR8749" s="6"/>
      <c r="AS8749" s="6"/>
      <c r="AT8749" s="6"/>
      <c r="AU8749" s="6"/>
      <c r="AV8749" s="6"/>
      <c r="AW8749" s="6"/>
      <c r="AX8749" s="6"/>
      <c r="AY8749" s="6"/>
      <c r="AZ8749" s="6"/>
      <c r="BA8749" s="6"/>
      <c r="BB8749" s="6"/>
      <c r="BC8749" s="6"/>
      <c r="BD8749" s="6"/>
      <c r="BE8749" s="6"/>
      <c r="BF8749" s="6"/>
      <c r="BG8749" s="10"/>
    </row>
    <row r="8750" spans="34:59" x14ac:dyDescent="0.25">
      <c r="AH8750" s="10"/>
      <c r="AI8750" s="6"/>
    </row>
    <row r="8751" spans="34:59" x14ac:dyDescent="0.25">
      <c r="AH8751" s="6"/>
      <c r="AI8751" s="6"/>
      <c r="AJ8751" s="6"/>
      <c r="AK8751" s="6"/>
      <c r="AL8751" s="6"/>
      <c r="AM8751" s="6"/>
      <c r="AN8751" s="6"/>
      <c r="AO8751" s="6"/>
      <c r="AP8751" s="6"/>
      <c r="AQ8751" s="6"/>
      <c r="AR8751" s="6"/>
      <c r="AS8751" s="6"/>
      <c r="AT8751" s="6"/>
      <c r="AU8751" s="6"/>
      <c r="AV8751" s="6"/>
      <c r="AW8751" s="6"/>
      <c r="AX8751" s="6"/>
      <c r="AY8751" s="6"/>
      <c r="AZ8751" s="6"/>
      <c r="BA8751" s="6"/>
      <c r="BB8751" s="6"/>
      <c r="BC8751" s="6"/>
      <c r="BD8751" s="6"/>
      <c r="BE8751" s="6"/>
      <c r="BF8751" s="6"/>
      <c r="BG8751" s="6"/>
    </row>
    <row r="8752" spans="34:59" x14ac:dyDescent="0.25">
      <c r="AH8752" s="10"/>
      <c r="AI8752" s="6"/>
      <c r="AJ8752" s="10"/>
      <c r="AK8752" s="10"/>
      <c r="AL8752" s="10"/>
      <c r="AM8752" s="10"/>
      <c r="AN8752" s="10"/>
      <c r="AO8752" s="10"/>
      <c r="AP8752" s="10"/>
      <c r="AQ8752" s="10"/>
      <c r="AR8752" s="10"/>
      <c r="AS8752" s="10"/>
      <c r="AT8752" s="10"/>
      <c r="AU8752" s="10"/>
      <c r="AV8752" s="10"/>
      <c r="AW8752" s="10"/>
      <c r="AX8752" s="10"/>
      <c r="AY8752" s="10"/>
      <c r="AZ8752" s="10"/>
      <c r="BA8752" s="10"/>
      <c r="BB8752" s="10"/>
      <c r="BC8752" s="10"/>
      <c r="BD8752" s="10"/>
      <c r="BE8752" s="10"/>
      <c r="BF8752" s="10"/>
      <c r="BG8752" s="6"/>
    </row>
    <row r="8753" spans="34:59" x14ac:dyDescent="0.25">
      <c r="AH8753" s="6"/>
      <c r="AI8753" s="6"/>
      <c r="AJ8753" s="6"/>
      <c r="AK8753" s="6"/>
      <c r="AL8753" s="6"/>
      <c r="AM8753" s="6"/>
      <c r="AN8753" s="6"/>
      <c r="AO8753" s="6"/>
      <c r="AP8753" s="6"/>
      <c r="AQ8753" s="6"/>
      <c r="AR8753" s="6"/>
      <c r="AS8753" s="6"/>
      <c r="AT8753" s="6"/>
      <c r="AU8753" s="6"/>
      <c r="AV8753" s="6"/>
      <c r="AW8753" s="6"/>
      <c r="AX8753" s="6"/>
      <c r="AY8753" s="6"/>
      <c r="AZ8753" s="6"/>
      <c r="BA8753" s="6"/>
      <c r="BB8753" s="6"/>
      <c r="BC8753" s="6"/>
      <c r="BD8753" s="6"/>
      <c r="BE8753" s="6"/>
      <c r="BF8753" s="6"/>
      <c r="BG8753" s="10"/>
    </row>
    <row r="8754" spans="34:59" x14ac:dyDescent="0.25">
      <c r="AH8754" s="10"/>
      <c r="AI8754" s="6"/>
    </row>
    <row r="8755" spans="34:59" x14ac:dyDescent="0.25">
      <c r="AH8755" s="6"/>
      <c r="AI8755" s="6"/>
      <c r="AJ8755" s="6"/>
      <c r="AK8755" s="6"/>
      <c r="AL8755" s="6"/>
      <c r="AM8755" s="6"/>
      <c r="AN8755" s="6"/>
      <c r="AO8755" s="6"/>
      <c r="AP8755" s="6"/>
      <c r="AQ8755" s="6"/>
      <c r="AR8755" s="6"/>
      <c r="AS8755" s="6"/>
      <c r="AT8755" s="6"/>
      <c r="AU8755" s="6"/>
      <c r="AV8755" s="6"/>
      <c r="AW8755" s="6"/>
      <c r="AX8755" s="6"/>
      <c r="AY8755" s="6"/>
      <c r="AZ8755" s="6"/>
      <c r="BA8755" s="6"/>
      <c r="BB8755" s="6"/>
      <c r="BC8755" s="6"/>
      <c r="BD8755" s="6"/>
      <c r="BE8755" s="6"/>
      <c r="BF8755" s="6"/>
      <c r="BG8755" s="6"/>
    </row>
    <row r="8756" spans="34:59" x14ac:dyDescent="0.25">
      <c r="AH8756" s="10"/>
      <c r="AI8756" s="6"/>
      <c r="AJ8756" s="10"/>
      <c r="AK8756" s="10"/>
      <c r="AL8756" s="10"/>
      <c r="AM8756" s="10"/>
      <c r="AN8756" s="10"/>
      <c r="AO8756" s="10"/>
      <c r="AP8756" s="10"/>
      <c r="AQ8756" s="10"/>
      <c r="AR8756" s="10"/>
      <c r="AS8756" s="10"/>
      <c r="AT8756" s="10"/>
      <c r="AU8756" s="10"/>
      <c r="AV8756" s="10"/>
      <c r="AW8756" s="10"/>
      <c r="AX8756" s="10"/>
      <c r="AY8756" s="10"/>
      <c r="AZ8756" s="10"/>
      <c r="BA8756" s="10"/>
      <c r="BB8756" s="10"/>
      <c r="BC8756" s="10"/>
      <c r="BD8756" s="10"/>
      <c r="BE8756" s="10"/>
      <c r="BF8756" s="10"/>
      <c r="BG8756" s="6"/>
    </row>
    <row r="8757" spans="34:59" x14ac:dyDescent="0.25">
      <c r="AH8757" s="6"/>
      <c r="AI8757" s="6"/>
      <c r="AJ8757" s="6"/>
      <c r="AK8757" s="6"/>
      <c r="AL8757" s="6"/>
      <c r="AM8757" s="6"/>
      <c r="AN8757" s="6"/>
      <c r="AO8757" s="6"/>
      <c r="AP8757" s="6"/>
      <c r="AQ8757" s="6"/>
      <c r="AR8757" s="6"/>
      <c r="AS8757" s="6"/>
      <c r="AT8757" s="6"/>
      <c r="AU8757" s="6"/>
      <c r="AV8757" s="6"/>
      <c r="AW8757" s="6"/>
      <c r="AX8757" s="6"/>
      <c r="AY8757" s="6"/>
      <c r="AZ8757" s="6"/>
      <c r="BA8757" s="6"/>
      <c r="BB8757" s="6"/>
      <c r="BC8757" s="6"/>
      <c r="BD8757" s="6"/>
      <c r="BE8757" s="6"/>
      <c r="BF8757" s="6"/>
      <c r="BG8757" s="10"/>
    </row>
    <row r="8758" spans="34:59" x14ac:dyDescent="0.25">
      <c r="AH8758" s="10"/>
      <c r="AI8758" s="6"/>
    </row>
    <row r="8759" spans="34:59" x14ac:dyDescent="0.25">
      <c r="AH8759" s="6"/>
      <c r="AI8759" s="6"/>
      <c r="AJ8759" s="6"/>
      <c r="AK8759" s="6"/>
      <c r="AL8759" s="6"/>
      <c r="AM8759" s="6"/>
      <c r="AN8759" s="6"/>
      <c r="AO8759" s="6"/>
      <c r="AP8759" s="6"/>
      <c r="AQ8759" s="6"/>
      <c r="AR8759" s="6"/>
      <c r="AS8759" s="6"/>
      <c r="AT8759" s="6"/>
      <c r="AU8759" s="6"/>
      <c r="AV8759" s="6"/>
      <c r="AW8759" s="6"/>
      <c r="AX8759" s="6"/>
      <c r="AY8759" s="6"/>
      <c r="AZ8759" s="6"/>
      <c r="BA8759" s="6"/>
      <c r="BB8759" s="6"/>
      <c r="BC8759" s="6"/>
      <c r="BD8759" s="6"/>
      <c r="BE8759" s="6"/>
      <c r="BF8759" s="6"/>
      <c r="BG8759" s="6"/>
    </row>
    <row r="8760" spans="34:59" x14ac:dyDescent="0.25">
      <c r="AH8760" s="10"/>
      <c r="AI8760" s="6"/>
      <c r="AJ8760" s="10"/>
      <c r="AK8760" s="10"/>
      <c r="AL8760" s="10"/>
      <c r="AM8760" s="10"/>
      <c r="AN8760" s="10"/>
      <c r="AO8760" s="10"/>
      <c r="AP8760" s="10"/>
      <c r="AQ8760" s="10"/>
      <c r="AR8760" s="10"/>
      <c r="AS8760" s="10"/>
      <c r="AT8760" s="10"/>
      <c r="AU8760" s="10"/>
      <c r="AV8760" s="10"/>
      <c r="AW8760" s="10"/>
      <c r="AX8760" s="10"/>
      <c r="AY8760" s="10"/>
      <c r="AZ8760" s="10"/>
      <c r="BA8760" s="10"/>
      <c r="BB8760" s="10"/>
      <c r="BC8760" s="10"/>
      <c r="BD8760" s="10"/>
      <c r="BE8760" s="10"/>
      <c r="BF8760" s="10"/>
      <c r="BG8760" s="6"/>
    </row>
    <row r="8761" spans="34:59" x14ac:dyDescent="0.25">
      <c r="AH8761" s="6"/>
      <c r="AI8761" s="6"/>
      <c r="AJ8761" s="6"/>
      <c r="AK8761" s="6"/>
      <c r="AL8761" s="6"/>
      <c r="AM8761" s="6"/>
      <c r="AN8761" s="6"/>
      <c r="AO8761" s="6"/>
      <c r="AP8761" s="6"/>
      <c r="AQ8761" s="6"/>
      <c r="AR8761" s="6"/>
      <c r="AS8761" s="6"/>
      <c r="AT8761" s="6"/>
      <c r="AU8761" s="6"/>
      <c r="AV8761" s="6"/>
      <c r="AW8761" s="6"/>
      <c r="AX8761" s="6"/>
      <c r="AY8761" s="6"/>
      <c r="AZ8761" s="6"/>
      <c r="BA8761" s="6"/>
      <c r="BB8761" s="6"/>
      <c r="BC8761" s="6"/>
      <c r="BD8761" s="6"/>
      <c r="BE8761" s="6"/>
      <c r="BF8761" s="6"/>
      <c r="BG8761" s="10"/>
    </row>
    <row r="8762" spans="34:59" x14ac:dyDescent="0.25">
      <c r="AH8762" s="10"/>
      <c r="AI8762" s="6"/>
    </row>
    <row r="8763" spans="34:59" x14ac:dyDescent="0.25">
      <c r="AH8763" s="6"/>
      <c r="AI8763" s="6"/>
      <c r="AJ8763" s="6"/>
      <c r="AK8763" s="6"/>
      <c r="AL8763" s="6"/>
      <c r="AM8763" s="6"/>
      <c r="AN8763" s="6"/>
      <c r="AO8763" s="6"/>
      <c r="AP8763" s="6"/>
      <c r="AQ8763" s="6"/>
      <c r="AR8763" s="6"/>
      <c r="AS8763" s="6"/>
      <c r="AT8763" s="6"/>
      <c r="AU8763" s="6"/>
      <c r="AV8763" s="6"/>
      <c r="AW8763" s="6"/>
      <c r="AX8763" s="6"/>
      <c r="AY8763" s="6"/>
      <c r="AZ8763" s="6"/>
      <c r="BA8763" s="6"/>
      <c r="BB8763" s="6"/>
      <c r="BC8763" s="6"/>
      <c r="BD8763" s="6"/>
      <c r="BE8763" s="6"/>
      <c r="BF8763" s="6"/>
      <c r="BG8763" s="6"/>
    </row>
    <row r="8764" spans="34:59" x14ac:dyDescent="0.25">
      <c r="AH8764" s="10"/>
      <c r="AI8764" s="6"/>
      <c r="AJ8764" s="10"/>
      <c r="AK8764" s="10"/>
      <c r="AL8764" s="10"/>
      <c r="AM8764" s="10"/>
      <c r="AN8764" s="10"/>
      <c r="AO8764" s="10"/>
      <c r="AP8764" s="10"/>
      <c r="AQ8764" s="10"/>
      <c r="AR8764" s="10"/>
      <c r="AS8764" s="10"/>
      <c r="AT8764" s="10"/>
      <c r="AU8764" s="10"/>
      <c r="AV8764" s="10"/>
      <c r="AW8764" s="10"/>
      <c r="AX8764" s="10"/>
      <c r="AY8764" s="10"/>
      <c r="AZ8764" s="10"/>
      <c r="BA8764" s="10"/>
      <c r="BB8764" s="10"/>
      <c r="BC8764" s="10"/>
      <c r="BD8764" s="10"/>
      <c r="BE8764" s="10"/>
      <c r="BF8764" s="10"/>
      <c r="BG8764" s="6"/>
    </row>
    <row r="8765" spans="34:59" x14ac:dyDescent="0.25">
      <c r="AH8765" s="6"/>
      <c r="AI8765" s="6"/>
      <c r="AJ8765" s="6"/>
      <c r="AK8765" s="6"/>
      <c r="AL8765" s="6"/>
      <c r="AM8765" s="6"/>
      <c r="AN8765" s="6"/>
      <c r="AO8765" s="6"/>
      <c r="AP8765" s="6"/>
      <c r="AQ8765" s="6"/>
      <c r="AR8765" s="6"/>
      <c r="AS8765" s="6"/>
      <c r="AT8765" s="6"/>
      <c r="AU8765" s="6"/>
      <c r="AV8765" s="6"/>
      <c r="AW8765" s="6"/>
      <c r="AX8765" s="6"/>
      <c r="AY8765" s="6"/>
      <c r="AZ8765" s="6"/>
      <c r="BA8765" s="6"/>
      <c r="BB8765" s="6"/>
      <c r="BC8765" s="6"/>
      <c r="BD8765" s="6"/>
      <c r="BE8765" s="6"/>
      <c r="BF8765" s="6"/>
      <c r="BG8765" s="10"/>
    </row>
    <row r="8766" spans="34:59" x14ac:dyDescent="0.25">
      <c r="AH8766" s="10"/>
      <c r="AI8766" s="6"/>
    </row>
    <row r="8767" spans="34:59" x14ac:dyDescent="0.25">
      <c r="AH8767" s="6"/>
      <c r="AI8767" s="6"/>
      <c r="AJ8767" s="6"/>
      <c r="AK8767" s="6"/>
      <c r="AL8767" s="6"/>
      <c r="AM8767" s="6"/>
      <c r="AN8767" s="6"/>
      <c r="AO8767" s="6"/>
      <c r="AP8767" s="6"/>
      <c r="AQ8767" s="6"/>
      <c r="AR8767" s="6"/>
      <c r="AS8767" s="6"/>
      <c r="AT8767" s="6"/>
      <c r="AU8767" s="6"/>
      <c r="AV8767" s="6"/>
      <c r="AW8767" s="6"/>
      <c r="AX8767" s="6"/>
      <c r="AY8767" s="6"/>
      <c r="AZ8767" s="6"/>
      <c r="BA8767" s="6"/>
      <c r="BB8767" s="6"/>
      <c r="BC8767" s="6"/>
      <c r="BD8767" s="6"/>
      <c r="BE8767" s="6"/>
      <c r="BF8767" s="6"/>
      <c r="BG8767" s="6"/>
    </row>
    <row r="8768" spans="34:59" x14ac:dyDescent="0.25">
      <c r="AH8768" s="10"/>
      <c r="AI8768" s="6"/>
      <c r="AJ8768" s="10"/>
      <c r="AK8768" s="10"/>
      <c r="AL8768" s="10"/>
      <c r="AM8768" s="10"/>
      <c r="AN8768" s="10"/>
      <c r="AO8768" s="10"/>
      <c r="AP8768" s="10"/>
      <c r="AQ8768" s="10"/>
      <c r="AR8768" s="10"/>
      <c r="AS8768" s="10"/>
      <c r="AT8768" s="10"/>
      <c r="AU8768" s="10"/>
      <c r="AV8768" s="10"/>
      <c r="AW8768" s="10"/>
      <c r="AX8768" s="10"/>
      <c r="AY8768" s="10"/>
      <c r="AZ8768" s="10"/>
      <c r="BA8768" s="10"/>
      <c r="BB8768" s="10"/>
      <c r="BC8768" s="10"/>
      <c r="BD8768" s="10"/>
      <c r="BE8768" s="10"/>
      <c r="BF8768" s="10"/>
      <c r="BG8768" s="6"/>
    </row>
    <row r="8769" spans="34:59" x14ac:dyDescent="0.25">
      <c r="AH8769" s="6"/>
      <c r="AI8769" s="6"/>
      <c r="AJ8769" s="6"/>
      <c r="AK8769" s="6"/>
      <c r="AL8769" s="6"/>
      <c r="AM8769" s="6"/>
      <c r="AN8769" s="6"/>
      <c r="AO8769" s="6"/>
      <c r="AP8769" s="6"/>
      <c r="AQ8769" s="6"/>
      <c r="AR8769" s="6"/>
      <c r="AS8769" s="6"/>
      <c r="AT8769" s="6"/>
      <c r="AU8769" s="6"/>
      <c r="AV8769" s="6"/>
      <c r="AW8769" s="6"/>
      <c r="AX8769" s="6"/>
      <c r="AY8769" s="6"/>
      <c r="AZ8769" s="6"/>
      <c r="BA8769" s="6"/>
      <c r="BB8769" s="6"/>
      <c r="BC8769" s="6"/>
      <c r="BD8769" s="6"/>
      <c r="BE8769" s="6"/>
      <c r="BF8769" s="6"/>
      <c r="BG8769" s="10"/>
    </row>
    <row r="8770" spans="34:59" x14ac:dyDescent="0.25">
      <c r="AH8770" s="10"/>
      <c r="AI8770" s="6"/>
    </row>
    <row r="8771" spans="34:59" x14ac:dyDescent="0.25">
      <c r="AH8771" s="6"/>
      <c r="AI8771" s="6"/>
      <c r="AJ8771" s="6"/>
      <c r="AK8771" s="6"/>
      <c r="AL8771" s="6"/>
      <c r="AM8771" s="6"/>
      <c r="AN8771" s="6"/>
      <c r="AO8771" s="6"/>
      <c r="AP8771" s="6"/>
      <c r="AQ8771" s="6"/>
      <c r="AR8771" s="6"/>
      <c r="AS8771" s="6"/>
      <c r="AT8771" s="6"/>
      <c r="AU8771" s="6"/>
      <c r="AV8771" s="6"/>
      <c r="AW8771" s="6"/>
      <c r="AX8771" s="6"/>
      <c r="AY8771" s="6"/>
      <c r="AZ8771" s="6"/>
      <c r="BA8771" s="6"/>
      <c r="BB8771" s="6"/>
      <c r="BC8771" s="6"/>
      <c r="BD8771" s="6"/>
      <c r="BE8771" s="6"/>
      <c r="BF8771" s="6"/>
      <c r="BG8771" s="6"/>
    </row>
    <row r="8772" spans="34:59" x14ac:dyDescent="0.25">
      <c r="AH8772" s="10"/>
      <c r="AI8772" s="6"/>
      <c r="AJ8772" s="10"/>
      <c r="AK8772" s="10"/>
      <c r="AL8772" s="10"/>
      <c r="AM8772" s="10"/>
      <c r="AN8772" s="10"/>
      <c r="AO8772" s="10"/>
      <c r="AP8772" s="10"/>
      <c r="AQ8772" s="10"/>
      <c r="AR8772" s="10"/>
      <c r="AS8772" s="10"/>
      <c r="AT8772" s="10"/>
      <c r="AU8772" s="10"/>
      <c r="AV8772" s="10"/>
      <c r="AW8772" s="10"/>
      <c r="AX8772" s="10"/>
      <c r="AY8772" s="10"/>
      <c r="AZ8772" s="10"/>
      <c r="BA8772" s="10"/>
      <c r="BB8772" s="10"/>
      <c r="BC8772" s="10"/>
      <c r="BD8772" s="10"/>
      <c r="BE8772" s="10"/>
      <c r="BF8772" s="10"/>
      <c r="BG8772" s="6"/>
    </row>
    <row r="8773" spans="34:59" x14ac:dyDescent="0.25">
      <c r="AH8773" s="6"/>
      <c r="AI8773" s="6"/>
      <c r="AJ8773" s="6"/>
      <c r="AK8773" s="6"/>
      <c r="AL8773" s="6"/>
      <c r="AM8773" s="6"/>
      <c r="AN8773" s="6"/>
      <c r="AO8773" s="6"/>
      <c r="AP8773" s="6"/>
      <c r="AQ8773" s="6"/>
      <c r="AR8773" s="6"/>
      <c r="AS8773" s="6"/>
      <c r="AT8773" s="6"/>
      <c r="AU8773" s="6"/>
      <c r="AV8773" s="6"/>
      <c r="AW8773" s="6"/>
      <c r="AX8773" s="6"/>
      <c r="AY8773" s="6"/>
      <c r="AZ8773" s="6"/>
      <c r="BA8773" s="6"/>
      <c r="BB8773" s="6"/>
      <c r="BC8773" s="6"/>
      <c r="BD8773" s="6"/>
      <c r="BE8773" s="6"/>
      <c r="BF8773" s="6"/>
      <c r="BG8773" s="10"/>
    </row>
    <row r="8774" spans="34:59" x14ac:dyDescent="0.25">
      <c r="AH8774" s="10"/>
      <c r="AI8774" s="6"/>
    </row>
    <row r="8775" spans="34:59" x14ac:dyDescent="0.25">
      <c r="AH8775" s="6"/>
      <c r="AI8775" s="6"/>
      <c r="AJ8775" s="6"/>
      <c r="AK8775" s="6"/>
      <c r="AL8775" s="6"/>
      <c r="AM8775" s="6"/>
      <c r="AN8775" s="6"/>
      <c r="AO8775" s="6"/>
      <c r="AP8775" s="6"/>
      <c r="AQ8775" s="6"/>
      <c r="AR8775" s="6"/>
      <c r="AS8775" s="6"/>
      <c r="AT8775" s="6"/>
      <c r="AU8775" s="6"/>
      <c r="AV8775" s="6"/>
      <c r="AW8775" s="6"/>
      <c r="AX8775" s="6"/>
      <c r="AY8775" s="6"/>
      <c r="AZ8775" s="6"/>
      <c r="BA8775" s="6"/>
      <c r="BB8775" s="6"/>
      <c r="BC8775" s="6"/>
      <c r="BD8775" s="6"/>
      <c r="BE8775" s="6"/>
      <c r="BF8775" s="6"/>
      <c r="BG8775" s="6"/>
    </row>
    <row r="8776" spans="34:59" x14ac:dyDescent="0.25">
      <c r="AH8776" s="10"/>
      <c r="AI8776" s="6"/>
      <c r="AJ8776" s="10"/>
      <c r="AK8776" s="10"/>
      <c r="AL8776" s="10"/>
      <c r="AM8776" s="10"/>
      <c r="AN8776" s="10"/>
      <c r="AO8776" s="10"/>
      <c r="AP8776" s="10"/>
      <c r="AQ8776" s="10"/>
      <c r="AR8776" s="10"/>
      <c r="AS8776" s="10"/>
      <c r="AT8776" s="10"/>
      <c r="AU8776" s="10"/>
      <c r="AV8776" s="10"/>
      <c r="AW8776" s="10"/>
      <c r="AX8776" s="10"/>
      <c r="AY8776" s="10"/>
      <c r="AZ8776" s="10"/>
      <c r="BA8776" s="10"/>
      <c r="BB8776" s="10"/>
      <c r="BC8776" s="10"/>
      <c r="BD8776" s="10"/>
      <c r="BE8776" s="10"/>
      <c r="BF8776" s="10"/>
      <c r="BG8776" s="6"/>
    </row>
    <row r="8777" spans="34:59" x14ac:dyDescent="0.25">
      <c r="AH8777" s="6"/>
      <c r="AI8777" s="6"/>
      <c r="AJ8777" s="6"/>
      <c r="AK8777" s="6"/>
      <c r="AL8777" s="6"/>
      <c r="AM8777" s="6"/>
      <c r="AN8777" s="6"/>
      <c r="AO8777" s="6"/>
      <c r="AP8777" s="6"/>
      <c r="AQ8777" s="6"/>
      <c r="AR8777" s="6"/>
      <c r="AS8777" s="6"/>
      <c r="AT8777" s="6"/>
      <c r="AU8777" s="6"/>
      <c r="AV8777" s="6"/>
      <c r="AW8777" s="6"/>
      <c r="AX8777" s="6"/>
      <c r="AY8777" s="6"/>
      <c r="AZ8777" s="6"/>
      <c r="BA8777" s="6"/>
      <c r="BB8777" s="6"/>
      <c r="BC8777" s="6"/>
      <c r="BD8777" s="6"/>
      <c r="BE8777" s="6"/>
      <c r="BF8777" s="6"/>
      <c r="BG8777" s="10"/>
    </row>
    <row r="8778" spans="34:59" x14ac:dyDescent="0.25">
      <c r="AH8778" s="10"/>
      <c r="AI8778" s="6"/>
    </row>
    <row r="8779" spans="34:59" x14ac:dyDescent="0.25">
      <c r="AH8779" s="6"/>
      <c r="AI8779" s="6"/>
      <c r="AJ8779" s="6"/>
      <c r="AK8779" s="6"/>
      <c r="AL8779" s="6"/>
      <c r="AM8779" s="6"/>
      <c r="AN8779" s="6"/>
      <c r="AO8779" s="6"/>
      <c r="AP8779" s="6"/>
      <c r="AQ8779" s="6"/>
      <c r="AR8779" s="6"/>
      <c r="AS8779" s="6"/>
      <c r="AT8779" s="6"/>
      <c r="AU8779" s="6"/>
      <c r="AV8779" s="6"/>
      <c r="AW8779" s="6"/>
      <c r="AX8779" s="6"/>
      <c r="AY8779" s="6"/>
      <c r="AZ8779" s="6"/>
      <c r="BA8779" s="6"/>
      <c r="BB8779" s="6"/>
      <c r="BC8779" s="6"/>
      <c r="BD8779" s="6"/>
      <c r="BE8779" s="6"/>
      <c r="BF8779" s="6"/>
      <c r="BG8779" s="6"/>
    </row>
    <row r="8780" spans="34:59" x14ac:dyDescent="0.25">
      <c r="AH8780" s="10"/>
      <c r="AI8780" s="6"/>
      <c r="AJ8780" s="10"/>
      <c r="AK8780" s="10"/>
      <c r="AL8780" s="10"/>
      <c r="AM8780" s="10"/>
      <c r="AN8780" s="10"/>
      <c r="AO8780" s="10"/>
      <c r="AP8780" s="10"/>
      <c r="AQ8780" s="10"/>
      <c r="AR8780" s="10"/>
      <c r="AS8780" s="10"/>
      <c r="AT8780" s="10"/>
      <c r="AU8780" s="10"/>
      <c r="AV8780" s="10"/>
      <c r="AW8780" s="10"/>
      <c r="AX8780" s="10"/>
      <c r="AY8780" s="10"/>
      <c r="AZ8780" s="10"/>
      <c r="BA8780" s="10"/>
      <c r="BB8780" s="10"/>
      <c r="BC8780" s="10"/>
      <c r="BD8780" s="10"/>
      <c r="BE8780" s="10"/>
      <c r="BF8780" s="10"/>
      <c r="BG8780" s="6"/>
    </row>
    <row r="8781" spans="34:59" x14ac:dyDescent="0.25">
      <c r="AH8781" s="6"/>
      <c r="AI8781" s="6"/>
      <c r="AJ8781" s="6"/>
      <c r="AK8781" s="6"/>
      <c r="AL8781" s="6"/>
      <c r="AM8781" s="6"/>
      <c r="AN8781" s="6"/>
      <c r="AO8781" s="6"/>
      <c r="AP8781" s="6"/>
      <c r="AQ8781" s="6"/>
      <c r="AR8781" s="6"/>
      <c r="AS8781" s="6"/>
      <c r="AT8781" s="6"/>
      <c r="AU8781" s="6"/>
      <c r="AV8781" s="6"/>
      <c r="AW8781" s="6"/>
      <c r="AX8781" s="6"/>
      <c r="AY8781" s="6"/>
      <c r="AZ8781" s="6"/>
      <c r="BA8781" s="6"/>
      <c r="BB8781" s="6"/>
      <c r="BC8781" s="6"/>
      <c r="BD8781" s="6"/>
      <c r="BE8781" s="6"/>
      <c r="BF8781" s="6"/>
      <c r="BG8781" s="10"/>
    </row>
    <row r="8782" spans="34:59" x14ac:dyDescent="0.25">
      <c r="AH8782" s="10"/>
      <c r="AI8782" s="6"/>
    </row>
    <row r="8783" spans="34:59" x14ac:dyDescent="0.25">
      <c r="AH8783" s="6"/>
      <c r="AI8783" s="6"/>
      <c r="AJ8783" s="6"/>
      <c r="AK8783" s="6"/>
      <c r="AL8783" s="6"/>
      <c r="AM8783" s="6"/>
      <c r="AN8783" s="6"/>
      <c r="AO8783" s="6"/>
      <c r="AP8783" s="6"/>
      <c r="AQ8783" s="6"/>
      <c r="AR8783" s="6"/>
      <c r="AS8783" s="6"/>
      <c r="AT8783" s="6"/>
      <c r="AU8783" s="6"/>
      <c r="AV8783" s="6"/>
      <c r="AW8783" s="6"/>
      <c r="AX8783" s="6"/>
      <c r="AY8783" s="6"/>
      <c r="AZ8783" s="6"/>
      <c r="BA8783" s="6"/>
      <c r="BB8783" s="6"/>
      <c r="BC8783" s="6"/>
      <c r="BD8783" s="6"/>
      <c r="BE8783" s="6"/>
      <c r="BF8783" s="6"/>
      <c r="BG8783" s="6"/>
    </row>
    <row r="8784" spans="34:59" x14ac:dyDescent="0.25">
      <c r="AH8784" s="10"/>
      <c r="AI8784" s="6"/>
      <c r="AJ8784" s="10"/>
      <c r="AK8784" s="10"/>
      <c r="AL8784" s="10"/>
      <c r="AM8784" s="10"/>
      <c r="AN8784" s="10"/>
      <c r="AO8784" s="10"/>
      <c r="AP8784" s="10"/>
      <c r="AQ8784" s="10"/>
      <c r="AR8784" s="10"/>
      <c r="AS8784" s="10"/>
      <c r="AT8784" s="10"/>
      <c r="AU8784" s="10"/>
      <c r="AV8784" s="10"/>
      <c r="AW8784" s="10"/>
      <c r="AX8784" s="10"/>
      <c r="AY8784" s="10"/>
      <c r="AZ8784" s="10"/>
      <c r="BA8784" s="10"/>
      <c r="BB8784" s="10"/>
      <c r="BC8784" s="10"/>
      <c r="BD8784" s="10"/>
      <c r="BE8784" s="10"/>
      <c r="BF8784" s="10"/>
      <c r="BG8784" s="6"/>
    </row>
    <row r="8785" spans="34:59" x14ac:dyDescent="0.25">
      <c r="AH8785" s="6"/>
      <c r="AI8785" s="6"/>
      <c r="AJ8785" s="6"/>
      <c r="AK8785" s="6"/>
      <c r="AL8785" s="6"/>
      <c r="AM8785" s="6"/>
      <c r="AN8785" s="6"/>
      <c r="AO8785" s="6"/>
      <c r="AP8785" s="6"/>
      <c r="AQ8785" s="6"/>
      <c r="AR8785" s="6"/>
      <c r="AS8785" s="6"/>
      <c r="AT8785" s="6"/>
      <c r="AU8785" s="6"/>
      <c r="AV8785" s="6"/>
      <c r="AW8785" s="6"/>
      <c r="AX8785" s="6"/>
      <c r="AY8785" s="6"/>
      <c r="AZ8785" s="6"/>
      <c r="BA8785" s="6"/>
      <c r="BB8785" s="6"/>
      <c r="BC8785" s="6"/>
      <c r="BD8785" s="6"/>
      <c r="BE8785" s="6"/>
      <c r="BF8785" s="6"/>
      <c r="BG8785" s="10"/>
    </row>
    <row r="8786" spans="34:59" x14ac:dyDescent="0.25">
      <c r="AH8786" s="10"/>
      <c r="AI8786" s="6"/>
    </row>
    <row r="8787" spans="34:59" x14ac:dyDescent="0.25">
      <c r="AH8787" s="6"/>
      <c r="AI8787" s="6"/>
      <c r="AJ8787" s="6"/>
      <c r="AK8787" s="6"/>
      <c r="AL8787" s="6"/>
      <c r="AM8787" s="6"/>
      <c r="AN8787" s="6"/>
      <c r="AO8787" s="6"/>
      <c r="AP8787" s="6"/>
      <c r="AQ8787" s="6"/>
      <c r="AR8787" s="6"/>
      <c r="AS8787" s="6"/>
      <c r="AT8787" s="6"/>
      <c r="AU8787" s="6"/>
      <c r="AV8787" s="6"/>
      <c r="AW8787" s="6"/>
      <c r="AX8787" s="6"/>
      <c r="AY8787" s="6"/>
      <c r="AZ8787" s="6"/>
      <c r="BA8787" s="6"/>
      <c r="BB8787" s="6"/>
      <c r="BC8787" s="6"/>
      <c r="BD8787" s="6"/>
      <c r="BE8787" s="6"/>
      <c r="BF8787" s="6"/>
      <c r="BG8787" s="6"/>
    </row>
    <row r="8788" spans="34:59" x14ac:dyDescent="0.25">
      <c r="AH8788" s="10"/>
      <c r="AI8788" s="6"/>
      <c r="AJ8788" s="10"/>
      <c r="AK8788" s="10"/>
      <c r="AL8788" s="10"/>
      <c r="AM8788" s="10"/>
      <c r="AN8788" s="10"/>
      <c r="AO8788" s="10"/>
      <c r="AP8788" s="10"/>
      <c r="AQ8788" s="10"/>
      <c r="AR8788" s="10"/>
      <c r="AS8788" s="10"/>
      <c r="AT8788" s="10"/>
      <c r="AU8788" s="10"/>
      <c r="AV8788" s="10"/>
      <c r="AW8788" s="10"/>
      <c r="AX8788" s="10"/>
      <c r="AY8788" s="10"/>
      <c r="AZ8788" s="10"/>
      <c r="BA8788" s="10"/>
      <c r="BB8788" s="10"/>
      <c r="BC8788" s="10"/>
      <c r="BD8788" s="10"/>
      <c r="BE8788" s="10"/>
      <c r="BF8788" s="10"/>
      <c r="BG8788" s="6"/>
    </row>
    <row r="8789" spans="34:59" x14ac:dyDescent="0.25">
      <c r="AH8789" s="6"/>
      <c r="AI8789" s="6"/>
      <c r="AJ8789" s="6"/>
      <c r="AK8789" s="6"/>
      <c r="AL8789" s="6"/>
      <c r="AM8789" s="6"/>
      <c r="AN8789" s="6"/>
      <c r="AO8789" s="6"/>
      <c r="AP8789" s="6"/>
      <c r="AQ8789" s="6"/>
      <c r="AR8789" s="6"/>
      <c r="AS8789" s="6"/>
      <c r="AT8789" s="6"/>
      <c r="AU8789" s="6"/>
      <c r="AV8789" s="6"/>
      <c r="AW8789" s="6"/>
      <c r="AX8789" s="6"/>
      <c r="AY8789" s="6"/>
      <c r="AZ8789" s="6"/>
      <c r="BA8789" s="6"/>
      <c r="BB8789" s="6"/>
      <c r="BC8789" s="6"/>
      <c r="BD8789" s="6"/>
      <c r="BE8789" s="6"/>
      <c r="BF8789" s="6"/>
      <c r="BG8789" s="10"/>
    </row>
    <row r="8790" spans="34:59" x14ac:dyDescent="0.25">
      <c r="AH8790" s="10"/>
      <c r="AI8790" s="6"/>
    </row>
    <row r="8791" spans="34:59" x14ac:dyDescent="0.25">
      <c r="AH8791" s="6"/>
      <c r="AI8791" s="6"/>
      <c r="AJ8791" s="6"/>
      <c r="AK8791" s="6"/>
      <c r="AL8791" s="6"/>
      <c r="AM8791" s="6"/>
      <c r="AN8791" s="6"/>
      <c r="AO8791" s="6"/>
      <c r="AP8791" s="6"/>
      <c r="AQ8791" s="6"/>
      <c r="AR8791" s="6"/>
      <c r="AS8791" s="6"/>
      <c r="AT8791" s="6"/>
      <c r="AU8791" s="6"/>
      <c r="AV8791" s="6"/>
      <c r="AW8791" s="6"/>
      <c r="AX8791" s="6"/>
      <c r="AY8791" s="6"/>
      <c r="AZ8791" s="6"/>
      <c r="BA8791" s="6"/>
      <c r="BB8791" s="6"/>
      <c r="BC8791" s="6"/>
      <c r="BD8791" s="6"/>
      <c r="BE8791" s="6"/>
      <c r="BF8791" s="6"/>
      <c r="BG8791" s="6"/>
    </row>
    <row r="8792" spans="34:59" x14ac:dyDescent="0.25">
      <c r="AH8792" s="10"/>
      <c r="AI8792" s="6"/>
      <c r="AJ8792" s="10"/>
      <c r="AK8792" s="10"/>
      <c r="AL8792" s="10"/>
      <c r="AM8792" s="10"/>
      <c r="AN8792" s="10"/>
      <c r="AO8792" s="10"/>
      <c r="AP8792" s="10"/>
      <c r="AQ8792" s="10"/>
      <c r="AR8792" s="10"/>
      <c r="AS8792" s="10"/>
      <c r="AT8792" s="10"/>
      <c r="AU8792" s="10"/>
      <c r="AV8792" s="10"/>
      <c r="AW8792" s="10"/>
      <c r="AX8792" s="10"/>
      <c r="AY8792" s="10"/>
      <c r="AZ8792" s="10"/>
      <c r="BA8792" s="10"/>
      <c r="BB8792" s="10"/>
      <c r="BC8792" s="10"/>
      <c r="BD8792" s="10"/>
      <c r="BE8792" s="10"/>
      <c r="BF8792" s="10"/>
      <c r="BG8792" s="6"/>
    </row>
    <row r="8793" spans="34:59" x14ac:dyDescent="0.25">
      <c r="AH8793" s="6"/>
      <c r="AI8793" s="6"/>
      <c r="AJ8793" s="6"/>
      <c r="AK8793" s="6"/>
      <c r="AL8793" s="6"/>
      <c r="AM8793" s="6"/>
      <c r="AN8793" s="6"/>
      <c r="AO8793" s="6"/>
      <c r="AP8793" s="6"/>
      <c r="AQ8793" s="6"/>
      <c r="AR8793" s="6"/>
      <c r="AS8793" s="6"/>
      <c r="AT8793" s="6"/>
      <c r="AU8793" s="6"/>
      <c r="AV8793" s="6"/>
      <c r="AW8793" s="6"/>
      <c r="AX8793" s="6"/>
      <c r="AY8793" s="6"/>
      <c r="AZ8793" s="6"/>
      <c r="BA8793" s="6"/>
      <c r="BB8793" s="6"/>
      <c r="BC8793" s="6"/>
      <c r="BD8793" s="6"/>
      <c r="BE8793" s="6"/>
      <c r="BF8793" s="6"/>
      <c r="BG8793" s="10"/>
    </row>
    <row r="8794" spans="34:59" x14ac:dyDescent="0.25">
      <c r="AH8794" s="10"/>
      <c r="AI8794" s="6"/>
    </row>
    <row r="8795" spans="34:59" x14ac:dyDescent="0.25">
      <c r="AH8795" s="6"/>
      <c r="AI8795" s="6"/>
      <c r="AJ8795" s="6"/>
      <c r="AK8795" s="6"/>
      <c r="AL8795" s="6"/>
      <c r="AM8795" s="6"/>
      <c r="AN8795" s="6"/>
      <c r="AO8795" s="6"/>
      <c r="AP8795" s="6"/>
      <c r="AQ8795" s="6"/>
      <c r="AR8795" s="6"/>
      <c r="AS8795" s="6"/>
      <c r="AT8795" s="6"/>
      <c r="AU8795" s="6"/>
      <c r="AV8795" s="6"/>
      <c r="AW8795" s="6"/>
      <c r="AX8795" s="6"/>
      <c r="AY8795" s="6"/>
      <c r="AZ8795" s="6"/>
      <c r="BA8795" s="6"/>
      <c r="BB8795" s="6"/>
      <c r="BC8795" s="6"/>
      <c r="BD8795" s="6"/>
      <c r="BE8795" s="6"/>
      <c r="BF8795" s="6"/>
      <c r="BG8795" s="6"/>
    </row>
    <row r="8796" spans="34:59" x14ac:dyDescent="0.25">
      <c r="AH8796" s="10"/>
      <c r="AI8796" s="6"/>
      <c r="AJ8796" s="10"/>
      <c r="AK8796" s="10"/>
      <c r="AL8796" s="10"/>
      <c r="AM8796" s="10"/>
      <c r="AN8796" s="10"/>
      <c r="AO8796" s="10"/>
      <c r="AP8796" s="10"/>
      <c r="AQ8796" s="10"/>
      <c r="AR8796" s="10"/>
      <c r="AS8796" s="10"/>
      <c r="AT8796" s="10"/>
      <c r="AU8796" s="10"/>
      <c r="AV8796" s="10"/>
      <c r="AW8796" s="10"/>
      <c r="AX8796" s="10"/>
      <c r="AY8796" s="10"/>
      <c r="AZ8796" s="10"/>
      <c r="BA8796" s="10"/>
      <c r="BB8796" s="10"/>
      <c r="BC8796" s="10"/>
      <c r="BD8796" s="10"/>
      <c r="BE8796" s="10"/>
      <c r="BF8796" s="10"/>
      <c r="BG8796" s="6"/>
    </row>
    <row r="8797" spans="34:59" x14ac:dyDescent="0.25">
      <c r="AH8797" s="6"/>
      <c r="AI8797" s="6"/>
      <c r="AJ8797" s="6"/>
      <c r="AK8797" s="6"/>
      <c r="AL8797" s="6"/>
      <c r="AM8797" s="6"/>
      <c r="AN8797" s="6"/>
      <c r="AO8797" s="6"/>
      <c r="AP8797" s="6"/>
      <c r="AQ8797" s="6"/>
      <c r="AR8797" s="6"/>
      <c r="AS8797" s="6"/>
      <c r="AT8797" s="6"/>
      <c r="AU8797" s="6"/>
      <c r="AV8797" s="6"/>
      <c r="AW8797" s="6"/>
      <c r="AX8797" s="6"/>
      <c r="AY8797" s="6"/>
      <c r="AZ8797" s="6"/>
      <c r="BA8797" s="6"/>
      <c r="BB8797" s="6"/>
      <c r="BC8797" s="6"/>
      <c r="BD8797" s="6"/>
      <c r="BE8797" s="6"/>
      <c r="BF8797" s="6"/>
      <c r="BG8797" s="10"/>
    </row>
    <row r="8798" spans="34:59" x14ac:dyDescent="0.25">
      <c r="AH8798" s="10"/>
      <c r="AI8798" s="6"/>
    </row>
    <row r="8799" spans="34:59" x14ac:dyDescent="0.25">
      <c r="AH8799" s="6"/>
      <c r="AI8799" s="6"/>
      <c r="AJ8799" s="6"/>
      <c r="AK8799" s="6"/>
      <c r="AL8799" s="6"/>
      <c r="AM8799" s="6"/>
      <c r="AN8799" s="6"/>
      <c r="AO8799" s="6"/>
      <c r="AP8799" s="6"/>
      <c r="AQ8799" s="6"/>
      <c r="AR8799" s="6"/>
      <c r="AS8799" s="6"/>
      <c r="AT8799" s="6"/>
      <c r="AU8799" s="6"/>
      <c r="AV8799" s="6"/>
      <c r="AW8799" s="6"/>
      <c r="AX8799" s="6"/>
      <c r="AY8799" s="6"/>
      <c r="AZ8799" s="6"/>
      <c r="BA8799" s="6"/>
      <c r="BB8799" s="6"/>
      <c r="BC8799" s="6"/>
      <c r="BD8799" s="6"/>
      <c r="BE8799" s="6"/>
      <c r="BF8799" s="6"/>
      <c r="BG8799" s="6"/>
    </row>
    <row r="8800" spans="34:59" x14ac:dyDescent="0.25">
      <c r="AH8800" s="10"/>
      <c r="AI8800" s="6"/>
      <c r="AJ8800" s="10"/>
      <c r="AK8800" s="10"/>
      <c r="AL8800" s="10"/>
      <c r="AM8800" s="10"/>
      <c r="AN8800" s="10"/>
      <c r="AO8800" s="10"/>
      <c r="AP8800" s="10"/>
      <c r="AQ8800" s="10"/>
      <c r="AR8800" s="10"/>
      <c r="AS8800" s="10"/>
      <c r="AT8800" s="10"/>
      <c r="AU8800" s="10"/>
      <c r="AV8800" s="10"/>
      <c r="AW8800" s="10"/>
      <c r="AX8800" s="10"/>
      <c r="AY8800" s="10"/>
      <c r="AZ8800" s="10"/>
      <c r="BA8800" s="10"/>
      <c r="BB8800" s="10"/>
      <c r="BC8800" s="10"/>
      <c r="BD8800" s="10"/>
      <c r="BE8800" s="10"/>
      <c r="BF8800" s="10"/>
      <c r="BG8800" s="6"/>
    </row>
    <row r="8801" spans="34:59" x14ac:dyDescent="0.25">
      <c r="AH8801" s="6"/>
      <c r="AI8801" s="6"/>
      <c r="AJ8801" s="6"/>
      <c r="AK8801" s="6"/>
      <c r="AL8801" s="6"/>
      <c r="AM8801" s="6"/>
      <c r="AN8801" s="6"/>
      <c r="AO8801" s="6"/>
      <c r="AP8801" s="6"/>
      <c r="AQ8801" s="6"/>
      <c r="AR8801" s="6"/>
      <c r="AS8801" s="6"/>
      <c r="AT8801" s="6"/>
      <c r="AU8801" s="6"/>
      <c r="AV8801" s="6"/>
      <c r="AW8801" s="6"/>
      <c r="AX8801" s="6"/>
      <c r="AY8801" s="6"/>
      <c r="AZ8801" s="6"/>
      <c r="BA8801" s="6"/>
      <c r="BB8801" s="6"/>
      <c r="BC8801" s="6"/>
      <c r="BD8801" s="6"/>
      <c r="BE8801" s="6"/>
      <c r="BF8801" s="6"/>
      <c r="BG8801" s="10"/>
    </row>
    <row r="8802" spans="34:59" x14ac:dyDescent="0.25">
      <c r="AH8802" s="10"/>
      <c r="AI8802" s="6"/>
    </row>
    <row r="8803" spans="34:59" x14ac:dyDescent="0.25">
      <c r="AH8803" s="6"/>
      <c r="AI8803" s="6"/>
      <c r="AJ8803" s="6"/>
      <c r="AK8803" s="6"/>
      <c r="AL8803" s="6"/>
      <c r="AM8803" s="6"/>
      <c r="AN8803" s="6"/>
      <c r="AO8803" s="6"/>
      <c r="AP8803" s="6"/>
      <c r="AQ8803" s="6"/>
      <c r="AR8803" s="6"/>
      <c r="AS8803" s="6"/>
      <c r="AT8803" s="6"/>
      <c r="AU8803" s="6"/>
      <c r="AV8803" s="6"/>
      <c r="AW8803" s="6"/>
      <c r="AX8803" s="6"/>
      <c r="AY8803" s="6"/>
      <c r="AZ8803" s="6"/>
      <c r="BA8803" s="6"/>
      <c r="BB8803" s="6"/>
      <c r="BC8803" s="6"/>
      <c r="BD8803" s="6"/>
      <c r="BE8803" s="6"/>
      <c r="BF8803" s="6"/>
      <c r="BG8803" s="6"/>
    </row>
    <row r="8804" spans="34:59" x14ac:dyDescent="0.25">
      <c r="AH8804" s="10"/>
      <c r="AI8804" s="6"/>
      <c r="AJ8804" s="10"/>
      <c r="AK8804" s="10"/>
      <c r="AL8804" s="10"/>
      <c r="AM8804" s="10"/>
      <c r="AN8804" s="10"/>
      <c r="AO8804" s="10"/>
      <c r="AP8804" s="10"/>
      <c r="AQ8804" s="10"/>
      <c r="AR8804" s="10"/>
      <c r="AS8804" s="10"/>
      <c r="AT8804" s="10"/>
      <c r="AU8804" s="10"/>
      <c r="AV8804" s="10"/>
      <c r="AW8804" s="10"/>
      <c r="AX8804" s="10"/>
      <c r="AY8804" s="10"/>
      <c r="AZ8804" s="10"/>
      <c r="BA8804" s="10"/>
      <c r="BB8804" s="10"/>
      <c r="BC8804" s="10"/>
      <c r="BD8804" s="10"/>
      <c r="BE8804" s="10"/>
      <c r="BF8804" s="10"/>
      <c r="BG8804" s="6"/>
    </row>
    <row r="8805" spans="34:59" x14ac:dyDescent="0.25">
      <c r="AH8805" s="6"/>
      <c r="AI8805" s="6"/>
      <c r="AJ8805" s="6"/>
      <c r="AK8805" s="6"/>
      <c r="AL8805" s="6"/>
      <c r="AM8805" s="6"/>
      <c r="AN8805" s="6"/>
      <c r="AO8805" s="6"/>
      <c r="AP8805" s="6"/>
      <c r="AQ8805" s="6"/>
      <c r="AR8805" s="6"/>
      <c r="AS8805" s="6"/>
      <c r="AT8805" s="6"/>
      <c r="AU8805" s="6"/>
      <c r="AV8805" s="6"/>
      <c r="AW8805" s="6"/>
      <c r="AX8805" s="6"/>
      <c r="AY8805" s="6"/>
      <c r="AZ8805" s="6"/>
      <c r="BA8805" s="6"/>
      <c r="BB8805" s="6"/>
      <c r="BC8805" s="6"/>
      <c r="BD8805" s="6"/>
      <c r="BE8805" s="6"/>
      <c r="BF8805" s="6"/>
      <c r="BG8805" s="10"/>
    </row>
    <row r="8806" spans="34:59" x14ac:dyDescent="0.25">
      <c r="AH8806" s="10"/>
      <c r="AI8806" s="6"/>
    </row>
    <row r="8807" spans="34:59" x14ac:dyDescent="0.25">
      <c r="AH8807" s="6"/>
      <c r="AI8807" s="6"/>
      <c r="AJ8807" s="6"/>
      <c r="AK8807" s="6"/>
      <c r="AL8807" s="6"/>
      <c r="AM8807" s="6"/>
      <c r="AN8807" s="6"/>
      <c r="AO8807" s="6"/>
      <c r="AP8807" s="6"/>
      <c r="AQ8807" s="6"/>
      <c r="AR8807" s="6"/>
      <c r="AS8807" s="6"/>
      <c r="AT8807" s="6"/>
      <c r="AU8807" s="6"/>
      <c r="AV8807" s="6"/>
      <c r="AW8807" s="6"/>
      <c r="AX8807" s="6"/>
      <c r="AY8807" s="6"/>
      <c r="AZ8807" s="6"/>
      <c r="BA8807" s="6"/>
      <c r="BB8807" s="6"/>
      <c r="BC8807" s="6"/>
      <c r="BD8807" s="6"/>
      <c r="BE8807" s="6"/>
      <c r="BF8807" s="6"/>
      <c r="BG8807" s="6"/>
    </row>
    <row r="8808" spans="34:59" x14ac:dyDescent="0.25">
      <c r="AH8808" s="10"/>
      <c r="AI8808" s="6"/>
      <c r="AJ8808" s="10"/>
      <c r="AK8808" s="10"/>
      <c r="AL8808" s="10"/>
      <c r="AM8808" s="10"/>
      <c r="AN8808" s="10"/>
      <c r="AO8808" s="10"/>
      <c r="AP8808" s="10"/>
      <c r="AQ8808" s="10"/>
      <c r="AR8808" s="10"/>
      <c r="AS8808" s="10"/>
      <c r="AT8808" s="10"/>
      <c r="AU8808" s="10"/>
      <c r="AV8808" s="10"/>
      <c r="AW8808" s="10"/>
      <c r="AX8808" s="10"/>
      <c r="AY8808" s="10"/>
      <c r="AZ8808" s="10"/>
      <c r="BA8808" s="10"/>
      <c r="BB8808" s="10"/>
      <c r="BC8808" s="10"/>
      <c r="BD8808" s="10"/>
      <c r="BE8808" s="10"/>
      <c r="BF8808" s="10"/>
      <c r="BG8808" s="6"/>
    </row>
    <row r="8809" spans="34:59" x14ac:dyDescent="0.25">
      <c r="AH8809" s="6"/>
      <c r="AI8809" s="6"/>
      <c r="AJ8809" s="6"/>
      <c r="AK8809" s="6"/>
      <c r="AL8809" s="6"/>
      <c r="AM8809" s="6"/>
      <c r="AN8809" s="6"/>
      <c r="AO8809" s="6"/>
      <c r="AP8809" s="6"/>
      <c r="AQ8809" s="6"/>
      <c r="AR8809" s="6"/>
      <c r="AS8809" s="6"/>
      <c r="AT8809" s="6"/>
      <c r="AU8809" s="6"/>
      <c r="AV8809" s="6"/>
      <c r="AW8809" s="6"/>
      <c r="AX8809" s="6"/>
      <c r="AY8809" s="6"/>
      <c r="AZ8809" s="6"/>
      <c r="BA8809" s="6"/>
      <c r="BB8809" s="6"/>
      <c r="BC8809" s="6"/>
      <c r="BD8809" s="6"/>
      <c r="BE8809" s="6"/>
      <c r="BF8809" s="6"/>
      <c r="BG8809" s="10"/>
    </row>
    <row r="8810" spans="34:59" x14ac:dyDescent="0.25">
      <c r="AH8810" s="10"/>
      <c r="AI8810" s="6"/>
    </row>
    <row r="8811" spans="34:59" x14ac:dyDescent="0.25">
      <c r="AH8811" s="6"/>
      <c r="AI8811" s="6"/>
      <c r="AJ8811" s="6"/>
      <c r="AK8811" s="6"/>
      <c r="AL8811" s="6"/>
      <c r="AM8811" s="6"/>
      <c r="AN8811" s="6"/>
      <c r="AO8811" s="6"/>
      <c r="AP8811" s="6"/>
      <c r="AQ8811" s="6"/>
      <c r="AR8811" s="6"/>
      <c r="AS8811" s="6"/>
      <c r="AT8811" s="6"/>
      <c r="AU8811" s="6"/>
      <c r="AV8811" s="6"/>
      <c r="AW8811" s="6"/>
      <c r="AX8811" s="6"/>
      <c r="AY8811" s="6"/>
      <c r="AZ8811" s="6"/>
      <c r="BA8811" s="6"/>
      <c r="BB8811" s="6"/>
      <c r="BC8811" s="6"/>
      <c r="BD8811" s="6"/>
      <c r="BE8811" s="6"/>
      <c r="BF8811" s="6"/>
      <c r="BG8811" s="6"/>
    </row>
    <row r="8812" spans="34:59" x14ac:dyDescent="0.25">
      <c r="AH8812" s="10"/>
      <c r="AI8812" s="6"/>
      <c r="AJ8812" s="10"/>
      <c r="AK8812" s="10"/>
      <c r="AL8812" s="10"/>
      <c r="AM8812" s="10"/>
      <c r="AN8812" s="10"/>
      <c r="AO8812" s="10"/>
      <c r="AP8812" s="10"/>
      <c r="AQ8812" s="10"/>
      <c r="AR8812" s="10"/>
      <c r="AS8812" s="10"/>
      <c r="AT8812" s="10"/>
      <c r="AU8812" s="10"/>
      <c r="AV8812" s="10"/>
      <c r="AW8812" s="10"/>
      <c r="AX8812" s="10"/>
      <c r="AY8812" s="10"/>
      <c r="AZ8812" s="10"/>
      <c r="BA8812" s="10"/>
      <c r="BB8812" s="10"/>
      <c r="BC8812" s="10"/>
      <c r="BD8812" s="10"/>
      <c r="BE8812" s="10"/>
      <c r="BF8812" s="10"/>
      <c r="BG8812" s="6"/>
    </row>
    <row r="8813" spans="34:59" x14ac:dyDescent="0.25">
      <c r="AH8813" s="6"/>
      <c r="AI8813" s="6"/>
      <c r="AJ8813" s="6"/>
      <c r="AK8813" s="6"/>
      <c r="AL8813" s="6"/>
      <c r="AM8813" s="6"/>
      <c r="AN8813" s="6"/>
      <c r="AO8813" s="6"/>
      <c r="AP8813" s="6"/>
      <c r="AQ8813" s="6"/>
      <c r="AR8813" s="6"/>
      <c r="AS8813" s="6"/>
      <c r="AT8813" s="6"/>
      <c r="AU8813" s="6"/>
      <c r="AV8813" s="6"/>
      <c r="AW8813" s="6"/>
      <c r="AX8813" s="6"/>
      <c r="AY8813" s="6"/>
      <c r="AZ8813" s="6"/>
      <c r="BA8813" s="6"/>
      <c r="BB8813" s="6"/>
      <c r="BC8813" s="6"/>
      <c r="BD8813" s="6"/>
      <c r="BE8813" s="6"/>
      <c r="BF8813" s="6"/>
      <c r="BG8813" s="10"/>
    </row>
    <row r="8814" spans="34:59" x14ac:dyDescent="0.25">
      <c r="AH8814" s="10"/>
      <c r="AI8814" s="6"/>
    </row>
    <row r="8815" spans="34:59" x14ac:dyDescent="0.25">
      <c r="AH8815" s="6"/>
      <c r="AI8815" s="6"/>
      <c r="AJ8815" s="6"/>
      <c r="AK8815" s="6"/>
      <c r="AL8815" s="6"/>
      <c r="AM8815" s="6"/>
      <c r="AN8815" s="6"/>
      <c r="AO8815" s="6"/>
      <c r="AP8815" s="6"/>
      <c r="AQ8815" s="6"/>
      <c r="AR8815" s="6"/>
      <c r="AS8815" s="6"/>
      <c r="AT8815" s="6"/>
      <c r="AU8815" s="6"/>
      <c r="AV8815" s="6"/>
      <c r="AW8815" s="6"/>
      <c r="AX8815" s="6"/>
      <c r="AY8815" s="6"/>
      <c r="AZ8815" s="6"/>
      <c r="BA8815" s="6"/>
      <c r="BB8815" s="6"/>
      <c r="BC8815" s="6"/>
      <c r="BD8815" s="6"/>
      <c r="BE8815" s="6"/>
      <c r="BF8815" s="6"/>
      <c r="BG8815" s="6"/>
    </row>
    <row r="8816" spans="34:59" x14ac:dyDescent="0.25">
      <c r="AH8816" s="10"/>
      <c r="AI8816" s="6"/>
      <c r="AJ8816" s="10"/>
      <c r="AK8816" s="10"/>
      <c r="AL8816" s="10"/>
      <c r="AM8816" s="10"/>
      <c r="AN8816" s="10"/>
      <c r="AO8816" s="10"/>
      <c r="AP8816" s="10"/>
      <c r="AQ8816" s="10"/>
      <c r="AR8816" s="10"/>
      <c r="AS8816" s="10"/>
      <c r="AT8816" s="10"/>
      <c r="AU8816" s="10"/>
      <c r="AV8816" s="10"/>
      <c r="AW8816" s="10"/>
      <c r="AX8816" s="10"/>
      <c r="AY8816" s="10"/>
      <c r="AZ8816" s="10"/>
      <c r="BA8816" s="10"/>
      <c r="BB8816" s="10"/>
      <c r="BC8816" s="10"/>
      <c r="BD8816" s="10"/>
      <c r="BE8816" s="10"/>
      <c r="BF8816" s="10"/>
      <c r="BG8816" s="6"/>
    </row>
    <row r="8817" spans="34:59" x14ac:dyDescent="0.25">
      <c r="AH8817" s="6"/>
      <c r="AI8817" s="6"/>
      <c r="AJ8817" s="6"/>
      <c r="AK8817" s="6"/>
      <c r="AL8817" s="6"/>
      <c r="AM8817" s="6"/>
      <c r="AN8817" s="6"/>
      <c r="AO8817" s="6"/>
      <c r="AP8817" s="6"/>
      <c r="AQ8817" s="6"/>
      <c r="AR8817" s="6"/>
      <c r="AS8817" s="6"/>
      <c r="AT8817" s="6"/>
      <c r="AU8817" s="6"/>
      <c r="AV8817" s="6"/>
      <c r="AW8817" s="6"/>
      <c r="AX8817" s="6"/>
      <c r="AY8817" s="6"/>
      <c r="AZ8817" s="6"/>
      <c r="BA8817" s="6"/>
      <c r="BB8817" s="6"/>
      <c r="BC8817" s="6"/>
      <c r="BD8817" s="6"/>
      <c r="BE8817" s="6"/>
      <c r="BF8817" s="6"/>
      <c r="BG8817" s="10"/>
    </row>
    <row r="8818" spans="34:59" x14ac:dyDescent="0.25">
      <c r="AH8818" s="10"/>
      <c r="AI8818" s="6"/>
    </row>
    <row r="8819" spans="34:59" x14ac:dyDescent="0.25">
      <c r="AH8819" s="6"/>
      <c r="AI8819" s="6"/>
      <c r="AJ8819" s="6"/>
      <c r="AK8819" s="6"/>
      <c r="AL8819" s="6"/>
      <c r="AM8819" s="6"/>
      <c r="AN8819" s="6"/>
      <c r="AO8819" s="6"/>
      <c r="AP8819" s="6"/>
      <c r="AQ8819" s="6"/>
      <c r="AR8819" s="6"/>
      <c r="AS8819" s="6"/>
      <c r="AT8819" s="6"/>
      <c r="AU8819" s="6"/>
      <c r="AV8819" s="6"/>
      <c r="AW8819" s="6"/>
      <c r="AX8819" s="6"/>
      <c r="AY8819" s="6"/>
      <c r="AZ8819" s="6"/>
      <c r="BA8819" s="6"/>
      <c r="BB8819" s="6"/>
      <c r="BC8819" s="6"/>
      <c r="BD8819" s="6"/>
      <c r="BE8819" s="6"/>
      <c r="BF8819" s="6"/>
      <c r="BG8819" s="6"/>
    </row>
    <row r="8820" spans="34:59" x14ac:dyDescent="0.25">
      <c r="AH8820" s="10"/>
      <c r="AI8820" s="6"/>
      <c r="AJ8820" s="10"/>
      <c r="AK8820" s="10"/>
      <c r="AL8820" s="10"/>
      <c r="AM8820" s="10"/>
      <c r="AN8820" s="10"/>
      <c r="AO8820" s="10"/>
      <c r="AP8820" s="10"/>
      <c r="AQ8820" s="10"/>
      <c r="AR8820" s="10"/>
      <c r="AS8820" s="10"/>
      <c r="AT8820" s="10"/>
      <c r="AU8820" s="10"/>
      <c r="AV8820" s="10"/>
      <c r="AW8820" s="10"/>
      <c r="AX8820" s="10"/>
      <c r="AY8820" s="10"/>
      <c r="AZ8820" s="10"/>
      <c r="BA8820" s="10"/>
      <c r="BB8820" s="10"/>
      <c r="BC8820" s="10"/>
      <c r="BD8820" s="10"/>
      <c r="BE8820" s="10"/>
      <c r="BF8820" s="10"/>
      <c r="BG8820" s="6"/>
    </row>
    <row r="8821" spans="34:59" x14ac:dyDescent="0.25">
      <c r="AH8821" s="6"/>
      <c r="AI8821" s="6"/>
      <c r="AJ8821" s="6"/>
      <c r="AK8821" s="6"/>
      <c r="AL8821" s="6"/>
      <c r="AM8821" s="6"/>
      <c r="AN8821" s="6"/>
      <c r="AO8821" s="6"/>
      <c r="AP8821" s="6"/>
      <c r="AQ8821" s="6"/>
      <c r="AR8821" s="6"/>
      <c r="AS8821" s="6"/>
      <c r="AT8821" s="6"/>
      <c r="AU8821" s="6"/>
      <c r="AV8821" s="6"/>
      <c r="AW8821" s="6"/>
      <c r="AX8821" s="6"/>
      <c r="AY8821" s="6"/>
      <c r="AZ8821" s="6"/>
      <c r="BA8821" s="6"/>
      <c r="BB8821" s="6"/>
      <c r="BC8821" s="6"/>
      <c r="BD8821" s="6"/>
      <c r="BE8821" s="6"/>
      <c r="BF8821" s="6"/>
      <c r="BG8821" s="10"/>
    </row>
    <row r="8822" spans="34:59" x14ac:dyDescent="0.25">
      <c r="AH8822" s="10"/>
      <c r="AI8822" s="6"/>
    </row>
    <row r="8823" spans="34:59" x14ac:dyDescent="0.25">
      <c r="AH8823" s="6"/>
      <c r="AI8823" s="6"/>
      <c r="AJ8823" s="6"/>
      <c r="AK8823" s="6"/>
      <c r="AL8823" s="6"/>
      <c r="AM8823" s="6"/>
      <c r="AN8823" s="6"/>
      <c r="AO8823" s="6"/>
      <c r="AP8823" s="6"/>
      <c r="AQ8823" s="6"/>
      <c r="AR8823" s="6"/>
      <c r="AS8823" s="6"/>
      <c r="AT8823" s="6"/>
      <c r="AU8823" s="6"/>
      <c r="AV8823" s="6"/>
      <c r="AW8823" s="6"/>
      <c r="AX8823" s="6"/>
      <c r="AY8823" s="6"/>
      <c r="AZ8823" s="6"/>
      <c r="BA8823" s="6"/>
      <c r="BB8823" s="6"/>
      <c r="BC8823" s="6"/>
      <c r="BD8823" s="6"/>
      <c r="BE8823" s="6"/>
      <c r="BF8823" s="6"/>
      <c r="BG8823" s="6"/>
    </row>
    <row r="8824" spans="34:59" x14ac:dyDescent="0.25">
      <c r="AH8824" s="10"/>
      <c r="AI8824" s="6"/>
      <c r="AJ8824" s="10"/>
      <c r="AK8824" s="10"/>
      <c r="AL8824" s="10"/>
      <c r="AM8824" s="10"/>
      <c r="AN8824" s="10"/>
      <c r="AO8824" s="10"/>
      <c r="AP8824" s="10"/>
      <c r="AQ8824" s="10"/>
      <c r="AR8824" s="10"/>
      <c r="AS8824" s="10"/>
      <c r="AT8824" s="10"/>
      <c r="AU8824" s="10"/>
      <c r="AV8824" s="10"/>
      <c r="AW8824" s="10"/>
      <c r="AX8824" s="10"/>
      <c r="AY8824" s="10"/>
      <c r="AZ8824" s="10"/>
      <c r="BA8824" s="10"/>
      <c r="BB8824" s="10"/>
      <c r="BC8824" s="10"/>
      <c r="BD8824" s="10"/>
      <c r="BE8824" s="10"/>
      <c r="BF8824" s="10"/>
      <c r="BG8824" s="6"/>
    </row>
    <row r="8825" spans="34:59" x14ac:dyDescent="0.25">
      <c r="AH8825" s="6"/>
      <c r="AI8825" s="6"/>
      <c r="AJ8825" s="6"/>
      <c r="AK8825" s="6"/>
      <c r="AL8825" s="6"/>
      <c r="AM8825" s="6"/>
      <c r="AN8825" s="6"/>
      <c r="AO8825" s="6"/>
      <c r="AP8825" s="6"/>
      <c r="AQ8825" s="6"/>
      <c r="AR8825" s="6"/>
      <c r="AS8825" s="6"/>
      <c r="AT8825" s="6"/>
      <c r="AU8825" s="6"/>
      <c r="AV8825" s="6"/>
      <c r="AW8825" s="6"/>
      <c r="AX8825" s="6"/>
      <c r="AY8825" s="6"/>
      <c r="AZ8825" s="6"/>
      <c r="BA8825" s="6"/>
      <c r="BB8825" s="6"/>
      <c r="BC8825" s="6"/>
      <c r="BD8825" s="6"/>
      <c r="BE8825" s="6"/>
      <c r="BF8825" s="6"/>
      <c r="BG8825" s="10"/>
    </row>
    <row r="8826" spans="34:59" x14ac:dyDescent="0.25">
      <c r="AH8826" s="10"/>
      <c r="AI8826" s="6"/>
    </row>
    <row r="8827" spans="34:59" x14ac:dyDescent="0.25">
      <c r="AH8827" s="6"/>
      <c r="AI8827" s="6"/>
      <c r="AJ8827" s="6"/>
      <c r="AK8827" s="6"/>
      <c r="AL8827" s="6"/>
      <c r="AM8827" s="6"/>
      <c r="AN8827" s="6"/>
      <c r="AO8827" s="6"/>
      <c r="AP8827" s="6"/>
      <c r="AQ8827" s="6"/>
      <c r="AR8827" s="6"/>
      <c r="AS8827" s="6"/>
      <c r="AT8827" s="6"/>
      <c r="AU8827" s="6"/>
      <c r="AV8827" s="6"/>
      <c r="AW8827" s="6"/>
      <c r="AX8827" s="6"/>
      <c r="AY8827" s="6"/>
      <c r="AZ8827" s="6"/>
      <c r="BA8827" s="6"/>
      <c r="BB8827" s="6"/>
      <c r="BC8827" s="6"/>
      <c r="BD8827" s="6"/>
      <c r="BE8827" s="6"/>
      <c r="BF8827" s="6"/>
      <c r="BG8827" s="6"/>
    </row>
    <row r="8828" spans="34:59" x14ac:dyDescent="0.25">
      <c r="AH8828" s="10"/>
      <c r="AI8828" s="6"/>
      <c r="AJ8828" s="10"/>
      <c r="AK8828" s="10"/>
      <c r="AL8828" s="10"/>
      <c r="AM8828" s="10"/>
      <c r="AN8828" s="10"/>
      <c r="AO8828" s="10"/>
      <c r="AP8828" s="10"/>
      <c r="AQ8828" s="10"/>
      <c r="AR8828" s="10"/>
      <c r="AS8828" s="10"/>
      <c r="AT8828" s="10"/>
      <c r="AU8828" s="10"/>
      <c r="AV8828" s="10"/>
      <c r="AW8828" s="10"/>
      <c r="AX8828" s="10"/>
      <c r="AY8828" s="10"/>
      <c r="AZ8828" s="10"/>
      <c r="BA8828" s="10"/>
      <c r="BB8828" s="10"/>
      <c r="BC8828" s="10"/>
      <c r="BD8828" s="10"/>
      <c r="BE8828" s="10"/>
      <c r="BF8828" s="10"/>
      <c r="BG8828" s="6"/>
    </row>
    <row r="8829" spans="34:59" x14ac:dyDescent="0.25">
      <c r="AH8829" s="6"/>
      <c r="AI8829" s="6"/>
      <c r="AJ8829" s="6"/>
      <c r="AK8829" s="6"/>
      <c r="AL8829" s="6"/>
      <c r="AM8829" s="6"/>
      <c r="AN8829" s="6"/>
      <c r="AO8829" s="6"/>
      <c r="AP8829" s="6"/>
      <c r="AQ8829" s="6"/>
      <c r="AR8829" s="6"/>
      <c r="AS8829" s="6"/>
      <c r="AT8829" s="6"/>
      <c r="AU8829" s="6"/>
      <c r="AV8829" s="6"/>
      <c r="AW8829" s="6"/>
      <c r="AX8829" s="6"/>
      <c r="AY8829" s="6"/>
      <c r="AZ8829" s="6"/>
      <c r="BA8829" s="6"/>
      <c r="BB8829" s="6"/>
      <c r="BC8829" s="6"/>
      <c r="BD8829" s="6"/>
      <c r="BE8829" s="6"/>
      <c r="BF8829" s="6"/>
      <c r="BG8829" s="10"/>
    </row>
    <row r="8830" spans="34:59" x14ac:dyDescent="0.25">
      <c r="AH8830" s="10"/>
      <c r="AI8830" s="6"/>
    </row>
    <row r="8831" spans="34:59" x14ac:dyDescent="0.25">
      <c r="AH8831" s="6"/>
      <c r="AI8831" s="6"/>
      <c r="AJ8831" s="6"/>
      <c r="AK8831" s="6"/>
      <c r="AL8831" s="6"/>
      <c r="AM8831" s="6"/>
      <c r="AN8831" s="6"/>
      <c r="AO8831" s="6"/>
      <c r="AP8831" s="6"/>
      <c r="AQ8831" s="6"/>
      <c r="AR8831" s="6"/>
      <c r="AS8831" s="6"/>
      <c r="AT8831" s="6"/>
      <c r="AU8831" s="6"/>
      <c r="AV8831" s="6"/>
      <c r="AW8831" s="6"/>
      <c r="AX8831" s="6"/>
      <c r="AY8831" s="6"/>
      <c r="AZ8831" s="6"/>
      <c r="BA8831" s="6"/>
      <c r="BB8831" s="6"/>
      <c r="BC8831" s="6"/>
      <c r="BD8831" s="6"/>
      <c r="BE8831" s="6"/>
      <c r="BF8831" s="6"/>
      <c r="BG8831" s="6"/>
    </row>
    <row r="8832" spans="34:59" x14ac:dyDescent="0.25">
      <c r="AH8832" s="10"/>
      <c r="AI8832" s="6"/>
      <c r="AJ8832" s="10"/>
      <c r="AK8832" s="10"/>
      <c r="AL8832" s="10"/>
      <c r="AM8832" s="10"/>
      <c r="AN8832" s="10"/>
      <c r="AO8832" s="10"/>
      <c r="AP8832" s="10"/>
      <c r="AQ8832" s="10"/>
      <c r="AR8832" s="10"/>
      <c r="AS8832" s="10"/>
      <c r="AT8832" s="10"/>
      <c r="AU8832" s="10"/>
      <c r="AV8832" s="10"/>
      <c r="AW8832" s="10"/>
      <c r="AX8832" s="10"/>
      <c r="AY8832" s="10"/>
      <c r="AZ8832" s="10"/>
      <c r="BA8832" s="10"/>
      <c r="BB8832" s="10"/>
      <c r="BC8832" s="10"/>
      <c r="BD8832" s="10"/>
      <c r="BE8832" s="10"/>
      <c r="BF8832" s="10"/>
      <c r="BG8832" s="6"/>
    </row>
    <row r="8833" spans="34:59" x14ac:dyDescent="0.25">
      <c r="AH8833" s="6"/>
      <c r="AI8833" s="6"/>
      <c r="AJ8833" s="6"/>
      <c r="AK8833" s="6"/>
      <c r="AL8833" s="6"/>
      <c r="AM8833" s="6"/>
      <c r="AN8833" s="6"/>
      <c r="AO8833" s="6"/>
      <c r="AP8833" s="6"/>
      <c r="AQ8833" s="6"/>
      <c r="AR8833" s="6"/>
      <c r="AS8833" s="6"/>
      <c r="AT8833" s="6"/>
      <c r="AU8833" s="6"/>
      <c r="AV8833" s="6"/>
      <c r="AW8833" s="6"/>
      <c r="AX8833" s="6"/>
      <c r="AY8833" s="6"/>
      <c r="AZ8833" s="6"/>
      <c r="BA8833" s="6"/>
      <c r="BB8833" s="6"/>
      <c r="BC8833" s="6"/>
      <c r="BD8833" s="6"/>
      <c r="BE8833" s="6"/>
      <c r="BF8833" s="6"/>
      <c r="BG8833" s="10"/>
    </row>
    <row r="8834" spans="34:59" x14ac:dyDescent="0.25">
      <c r="AH8834" s="10"/>
      <c r="AI8834" s="6"/>
    </row>
    <row r="8835" spans="34:59" x14ac:dyDescent="0.25">
      <c r="AH8835" s="6"/>
      <c r="AI8835" s="6"/>
      <c r="AJ8835" s="6"/>
      <c r="AK8835" s="6"/>
      <c r="AL8835" s="6"/>
      <c r="AM8835" s="6"/>
      <c r="AN8835" s="6"/>
      <c r="AO8835" s="6"/>
      <c r="AP8835" s="6"/>
      <c r="AQ8835" s="6"/>
      <c r="AR8835" s="6"/>
      <c r="AS8835" s="6"/>
      <c r="AT8835" s="6"/>
      <c r="AU8835" s="6"/>
      <c r="AV8835" s="6"/>
      <c r="AW8835" s="6"/>
      <c r="AX8835" s="6"/>
      <c r="AY8835" s="6"/>
      <c r="AZ8835" s="6"/>
      <c r="BA8835" s="6"/>
      <c r="BB8835" s="6"/>
      <c r="BC8835" s="6"/>
      <c r="BD8835" s="6"/>
      <c r="BE8835" s="6"/>
      <c r="BF8835" s="6"/>
      <c r="BG8835" s="6"/>
    </row>
    <row r="8836" spans="34:59" x14ac:dyDescent="0.25">
      <c r="AH8836" s="10"/>
      <c r="AI8836" s="6"/>
      <c r="AJ8836" s="10"/>
      <c r="AK8836" s="10"/>
      <c r="AL8836" s="10"/>
      <c r="AM8836" s="10"/>
      <c r="AN8836" s="10"/>
      <c r="AO8836" s="10"/>
      <c r="AP8836" s="10"/>
      <c r="AQ8836" s="10"/>
      <c r="AR8836" s="10"/>
      <c r="AS8836" s="10"/>
      <c r="AT8836" s="10"/>
      <c r="AU8836" s="10"/>
      <c r="AV8836" s="10"/>
      <c r="AW8836" s="10"/>
      <c r="AX8836" s="10"/>
      <c r="AY8836" s="10"/>
      <c r="AZ8836" s="10"/>
      <c r="BA8836" s="10"/>
      <c r="BB8836" s="10"/>
      <c r="BC8836" s="10"/>
      <c r="BD8836" s="10"/>
      <c r="BE8836" s="10"/>
      <c r="BF8836" s="10"/>
      <c r="BG8836" s="6"/>
    </row>
    <row r="8837" spans="34:59" x14ac:dyDescent="0.25">
      <c r="AH8837" s="6"/>
      <c r="AI8837" s="6"/>
      <c r="AJ8837" s="6"/>
      <c r="AK8837" s="6"/>
      <c r="AL8837" s="6"/>
      <c r="AM8837" s="6"/>
      <c r="AN8837" s="6"/>
      <c r="AO8837" s="6"/>
      <c r="AP8837" s="6"/>
      <c r="AQ8837" s="6"/>
      <c r="AR8837" s="6"/>
      <c r="AS8837" s="6"/>
      <c r="AT8837" s="6"/>
      <c r="AU8837" s="6"/>
      <c r="AV8837" s="6"/>
      <c r="AW8837" s="6"/>
      <c r="AX8837" s="6"/>
      <c r="AY8837" s="6"/>
      <c r="AZ8837" s="6"/>
      <c r="BA8837" s="6"/>
      <c r="BB8837" s="6"/>
      <c r="BC8837" s="6"/>
      <c r="BD8837" s="6"/>
      <c r="BE8837" s="6"/>
      <c r="BF8837" s="6"/>
      <c r="BG8837" s="10"/>
    </row>
    <row r="8838" spans="34:59" x14ac:dyDescent="0.25">
      <c r="AH8838" s="10"/>
      <c r="AI8838" s="6"/>
    </row>
    <row r="8839" spans="34:59" x14ac:dyDescent="0.25">
      <c r="AH8839" s="6"/>
      <c r="AI8839" s="6"/>
      <c r="AJ8839" s="6"/>
      <c r="AK8839" s="6"/>
      <c r="AL8839" s="6"/>
      <c r="AM8839" s="6"/>
      <c r="AN8839" s="6"/>
      <c r="AO8839" s="6"/>
      <c r="AP8839" s="6"/>
      <c r="AQ8839" s="6"/>
      <c r="AR8839" s="6"/>
      <c r="AS8839" s="6"/>
      <c r="AT8839" s="6"/>
      <c r="AU8839" s="6"/>
      <c r="AV8839" s="6"/>
      <c r="AW8839" s="6"/>
      <c r="AX8839" s="6"/>
      <c r="AY8839" s="6"/>
      <c r="AZ8839" s="6"/>
      <c r="BA8839" s="6"/>
      <c r="BB8839" s="6"/>
      <c r="BC8839" s="6"/>
      <c r="BD8839" s="6"/>
      <c r="BE8839" s="6"/>
      <c r="BF8839" s="6"/>
      <c r="BG8839" s="6"/>
    </row>
    <row r="8840" spans="34:59" x14ac:dyDescent="0.25">
      <c r="AH8840" s="10"/>
      <c r="AI8840" s="6"/>
      <c r="AJ8840" s="10"/>
      <c r="AK8840" s="10"/>
      <c r="AL8840" s="10"/>
      <c r="AM8840" s="10"/>
      <c r="AN8840" s="10"/>
      <c r="AO8840" s="10"/>
      <c r="AP8840" s="10"/>
      <c r="AQ8840" s="10"/>
      <c r="AR8840" s="10"/>
      <c r="AS8840" s="10"/>
      <c r="AT8840" s="10"/>
      <c r="AU8840" s="10"/>
      <c r="AV8840" s="10"/>
      <c r="AW8840" s="10"/>
      <c r="AX8840" s="10"/>
      <c r="AY8840" s="10"/>
      <c r="AZ8840" s="10"/>
      <c r="BA8840" s="10"/>
      <c r="BB8840" s="10"/>
      <c r="BC8840" s="10"/>
      <c r="BD8840" s="10"/>
      <c r="BE8840" s="10"/>
      <c r="BF8840" s="10"/>
      <c r="BG8840" s="6"/>
    </row>
    <row r="8841" spans="34:59" x14ac:dyDescent="0.25">
      <c r="AH8841" s="6"/>
      <c r="AI8841" s="6"/>
      <c r="AJ8841" s="6"/>
      <c r="AK8841" s="6"/>
      <c r="AL8841" s="6"/>
      <c r="AM8841" s="6"/>
      <c r="AN8841" s="6"/>
      <c r="AO8841" s="6"/>
      <c r="AP8841" s="6"/>
      <c r="AQ8841" s="6"/>
      <c r="AR8841" s="6"/>
      <c r="AS8841" s="6"/>
      <c r="AT8841" s="6"/>
      <c r="AU8841" s="6"/>
      <c r="AV8841" s="6"/>
      <c r="AW8841" s="6"/>
      <c r="AX8841" s="6"/>
      <c r="AY8841" s="6"/>
      <c r="AZ8841" s="6"/>
      <c r="BA8841" s="6"/>
      <c r="BB8841" s="6"/>
      <c r="BC8841" s="6"/>
      <c r="BD8841" s="6"/>
      <c r="BE8841" s="6"/>
      <c r="BF8841" s="6"/>
      <c r="BG8841" s="10"/>
    </row>
    <row r="8842" spans="34:59" x14ac:dyDescent="0.25">
      <c r="AH8842" s="10"/>
      <c r="AI8842" s="6"/>
    </row>
    <row r="8843" spans="34:59" x14ac:dyDescent="0.25">
      <c r="AH8843" s="6"/>
      <c r="AI8843" s="6"/>
      <c r="AJ8843" s="6"/>
      <c r="AK8843" s="6"/>
      <c r="AL8843" s="6"/>
      <c r="AM8843" s="6"/>
      <c r="AN8843" s="6"/>
      <c r="AO8843" s="6"/>
      <c r="AP8843" s="6"/>
      <c r="AQ8843" s="6"/>
      <c r="AR8843" s="6"/>
      <c r="AS8843" s="6"/>
      <c r="AT8843" s="6"/>
      <c r="AU8843" s="6"/>
      <c r="AV8843" s="6"/>
      <c r="AW8843" s="6"/>
      <c r="AX8843" s="6"/>
      <c r="AY8843" s="6"/>
      <c r="AZ8843" s="6"/>
      <c r="BA8843" s="6"/>
      <c r="BB8843" s="6"/>
      <c r="BC8843" s="6"/>
      <c r="BD8843" s="6"/>
      <c r="BE8843" s="6"/>
      <c r="BF8843" s="6"/>
      <c r="BG8843" s="6"/>
    </row>
    <row r="8844" spans="34:59" x14ac:dyDescent="0.25">
      <c r="AH8844" s="10"/>
      <c r="AI8844" s="6"/>
      <c r="AJ8844" s="10"/>
      <c r="AK8844" s="10"/>
      <c r="AL8844" s="10"/>
      <c r="AM8844" s="10"/>
      <c r="AN8844" s="10"/>
      <c r="AO8844" s="10"/>
      <c r="AP8844" s="10"/>
      <c r="AQ8844" s="10"/>
      <c r="AR8844" s="10"/>
      <c r="AS8844" s="10"/>
      <c r="AT8844" s="10"/>
      <c r="AU8844" s="10"/>
      <c r="AV8844" s="10"/>
      <c r="AW8844" s="10"/>
      <c r="AX8844" s="10"/>
      <c r="AY8844" s="10"/>
      <c r="AZ8844" s="10"/>
      <c r="BA8844" s="10"/>
      <c r="BB8844" s="10"/>
      <c r="BC8844" s="10"/>
      <c r="BD8844" s="10"/>
      <c r="BE8844" s="10"/>
      <c r="BF8844" s="10"/>
      <c r="BG8844" s="6"/>
    </row>
    <row r="8845" spans="34:59" x14ac:dyDescent="0.25">
      <c r="AH8845" s="6"/>
      <c r="AI8845" s="6"/>
      <c r="AJ8845" s="6"/>
      <c r="AK8845" s="6"/>
      <c r="AL8845" s="6"/>
      <c r="AM8845" s="6"/>
      <c r="AN8845" s="6"/>
      <c r="AO8845" s="6"/>
      <c r="AP8845" s="6"/>
      <c r="AQ8845" s="6"/>
      <c r="AR8845" s="6"/>
      <c r="AS8845" s="6"/>
      <c r="AT8845" s="6"/>
      <c r="AU8845" s="6"/>
      <c r="AV8845" s="6"/>
      <c r="AW8845" s="6"/>
      <c r="AX8845" s="6"/>
      <c r="AY8845" s="6"/>
      <c r="AZ8845" s="6"/>
      <c r="BA8845" s="6"/>
      <c r="BB8845" s="6"/>
      <c r="BC8845" s="6"/>
      <c r="BD8845" s="6"/>
      <c r="BE8845" s="6"/>
      <c r="BF8845" s="6"/>
      <c r="BG8845" s="10"/>
    </row>
    <row r="8846" spans="34:59" x14ac:dyDescent="0.25">
      <c r="AH8846" s="10"/>
      <c r="AI8846" s="6"/>
    </row>
    <row r="8847" spans="34:59" x14ac:dyDescent="0.25">
      <c r="AH8847" s="6"/>
      <c r="AI8847" s="6"/>
      <c r="AJ8847" s="6"/>
      <c r="AK8847" s="6"/>
      <c r="AL8847" s="6"/>
      <c r="AM8847" s="6"/>
      <c r="AN8847" s="6"/>
      <c r="AO8847" s="6"/>
      <c r="AP8847" s="6"/>
      <c r="AQ8847" s="6"/>
      <c r="AR8847" s="6"/>
      <c r="AS8847" s="6"/>
      <c r="AT8847" s="6"/>
      <c r="AU8847" s="6"/>
      <c r="AV8847" s="6"/>
      <c r="AW8847" s="6"/>
      <c r="AX8847" s="6"/>
      <c r="AY8847" s="6"/>
      <c r="AZ8847" s="6"/>
      <c r="BA8847" s="6"/>
      <c r="BB8847" s="6"/>
      <c r="BC8847" s="6"/>
      <c r="BD8847" s="6"/>
      <c r="BE8847" s="6"/>
      <c r="BF8847" s="6"/>
      <c r="BG8847" s="6"/>
    </row>
    <row r="8848" spans="34:59" x14ac:dyDescent="0.25">
      <c r="AH8848" s="10"/>
      <c r="AI8848" s="6"/>
      <c r="AJ8848" s="10"/>
      <c r="AK8848" s="10"/>
      <c r="AL8848" s="10"/>
      <c r="AM8848" s="10"/>
      <c r="AN8848" s="10"/>
      <c r="AO8848" s="10"/>
      <c r="AP8848" s="10"/>
      <c r="AQ8848" s="10"/>
      <c r="AR8848" s="10"/>
      <c r="AS8848" s="10"/>
      <c r="AT8848" s="10"/>
      <c r="AU8848" s="10"/>
      <c r="AV8848" s="10"/>
      <c r="AW8848" s="10"/>
      <c r="AX8848" s="10"/>
      <c r="AY8848" s="10"/>
      <c r="AZ8848" s="10"/>
      <c r="BA8848" s="10"/>
      <c r="BB8848" s="10"/>
      <c r="BC8848" s="10"/>
      <c r="BD8848" s="10"/>
      <c r="BE8848" s="10"/>
      <c r="BF8848" s="10"/>
      <c r="BG8848" s="6"/>
    </row>
    <row r="8849" spans="34:59" x14ac:dyDescent="0.25">
      <c r="AH8849" s="6"/>
      <c r="AI8849" s="6"/>
      <c r="AJ8849" s="6"/>
      <c r="AK8849" s="6"/>
      <c r="AL8849" s="6"/>
      <c r="AM8849" s="6"/>
      <c r="AN8849" s="6"/>
      <c r="AO8849" s="6"/>
      <c r="AP8849" s="6"/>
      <c r="AQ8849" s="6"/>
      <c r="AR8849" s="6"/>
      <c r="AS8849" s="6"/>
      <c r="AT8849" s="6"/>
      <c r="AU8849" s="6"/>
      <c r="AV8849" s="6"/>
      <c r="AW8849" s="6"/>
      <c r="AX8849" s="6"/>
      <c r="AY8849" s="6"/>
      <c r="AZ8849" s="6"/>
      <c r="BA8849" s="6"/>
      <c r="BB8849" s="6"/>
      <c r="BC8849" s="6"/>
      <c r="BD8849" s="6"/>
      <c r="BE8849" s="6"/>
      <c r="BF8849" s="6"/>
      <c r="BG8849" s="10"/>
    </row>
    <row r="8850" spans="34:59" x14ac:dyDescent="0.25">
      <c r="AH8850" s="10"/>
      <c r="AI8850" s="6"/>
    </row>
    <row r="8851" spans="34:59" x14ac:dyDescent="0.25">
      <c r="AH8851" s="6"/>
      <c r="AI8851" s="6"/>
      <c r="AJ8851" s="6"/>
      <c r="AK8851" s="6"/>
      <c r="AL8851" s="6"/>
      <c r="AM8851" s="6"/>
      <c r="AN8851" s="6"/>
      <c r="AO8851" s="6"/>
      <c r="AP8851" s="6"/>
      <c r="AQ8851" s="6"/>
      <c r="AR8851" s="6"/>
      <c r="AS8851" s="6"/>
      <c r="AT8851" s="6"/>
      <c r="AU8851" s="6"/>
      <c r="AV8851" s="6"/>
      <c r="AW8851" s="6"/>
      <c r="AX8851" s="6"/>
      <c r="AY8851" s="6"/>
      <c r="AZ8851" s="6"/>
      <c r="BA8851" s="6"/>
      <c r="BB8851" s="6"/>
      <c r="BC8851" s="6"/>
      <c r="BD8851" s="6"/>
      <c r="BE8851" s="6"/>
      <c r="BF8851" s="6"/>
      <c r="BG8851" s="6"/>
    </row>
    <row r="8852" spans="34:59" x14ac:dyDescent="0.25">
      <c r="AH8852" s="10"/>
      <c r="AI8852" s="6"/>
      <c r="AJ8852" s="10"/>
      <c r="AK8852" s="10"/>
      <c r="AL8852" s="10"/>
      <c r="AM8852" s="10"/>
      <c r="AN8852" s="10"/>
      <c r="AO8852" s="10"/>
      <c r="AP8852" s="10"/>
      <c r="AQ8852" s="10"/>
      <c r="AR8852" s="10"/>
      <c r="AS8852" s="10"/>
      <c r="AT8852" s="10"/>
      <c r="AU8852" s="10"/>
      <c r="AV8852" s="10"/>
      <c r="AW8852" s="10"/>
      <c r="AX8852" s="10"/>
      <c r="AY8852" s="10"/>
      <c r="AZ8852" s="10"/>
      <c r="BA8852" s="10"/>
      <c r="BB8852" s="10"/>
      <c r="BC8852" s="10"/>
      <c r="BD8852" s="10"/>
      <c r="BE8852" s="10"/>
      <c r="BF8852" s="10"/>
      <c r="BG8852" s="6"/>
    </row>
    <row r="8853" spans="34:59" x14ac:dyDescent="0.25">
      <c r="AH8853" s="6"/>
      <c r="AI8853" s="6"/>
      <c r="AJ8853" s="6"/>
      <c r="AK8853" s="6"/>
      <c r="AL8853" s="6"/>
      <c r="AM8853" s="6"/>
      <c r="AN8853" s="6"/>
      <c r="AO8853" s="6"/>
      <c r="AP8853" s="6"/>
      <c r="AQ8853" s="6"/>
      <c r="AR8853" s="6"/>
      <c r="AS8853" s="6"/>
      <c r="AT8853" s="6"/>
      <c r="AU8853" s="6"/>
      <c r="AV8853" s="6"/>
      <c r="AW8853" s="6"/>
      <c r="AX8853" s="6"/>
      <c r="AY8853" s="6"/>
      <c r="AZ8853" s="6"/>
      <c r="BA8853" s="6"/>
      <c r="BB8853" s="6"/>
      <c r="BC8853" s="6"/>
      <c r="BD8853" s="6"/>
      <c r="BE8853" s="6"/>
      <c r="BF8853" s="6"/>
      <c r="BG8853" s="10"/>
    </row>
    <row r="8854" spans="34:59" x14ac:dyDescent="0.25">
      <c r="AH8854" s="10"/>
      <c r="AI8854" s="6"/>
    </row>
    <row r="8855" spans="34:59" x14ac:dyDescent="0.25">
      <c r="AH8855" s="6"/>
      <c r="AI8855" s="6"/>
      <c r="AJ8855" s="6"/>
      <c r="AK8855" s="6"/>
      <c r="AL8855" s="6"/>
      <c r="AM8855" s="6"/>
      <c r="AN8855" s="6"/>
      <c r="AO8855" s="6"/>
      <c r="AP8855" s="6"/>
      <c r="AQ8855" s="6"/>
      <c r="AR8855" s="6"/>
      <c r="AS8855" s="6"/>
      <c r="AT8855" s="6"/>
      <c r="AU8855" s="6"/>
      <c r="AV8855" s="6"/>
      <c r="AW8855" s="6"/>
      <c r="AX8855" s="6"/>
      <c r="AY8855" s="6"/>
      <c r="AZ8855" s="6"/>
      <c r="BA8855" s="6"/>
      <c r="BB8855" s="6"/>
      <c r="BC8855" s="6"/>
      <c r="BD8855" s="6"/>
      <c r="BE8855" s="6"/>
      <c r="BF8855" s="6"/>
      <c r="BG8855" s="6"/>
    </row>
    <row r="8856" spans="34:59" x14ac:dyDescent="0.25">
      <c r="AH8856" s="10"/>
      <c r="AI8856" s="6"/>
      <c r="AJ8856" s="10"/>
      <c r="AK8856" s="10"/>
      <c r="AL8856" s="10"/>
      <c r="AM8856" s="10"/>
      <c r="AN8856" s="10"/>
      <c r="AO8856" s="10"/>
      <c r="AP8856" s="10"/>
      <c r="AQ8856" s="10"/>
      <c r="AR8856" s="10"/>
      <c r="AS8856" s="10"/>
      <c r="AT8856" s="10"/>
      <c r="AU8856" s="10"/>
      <c r="AV8856" s="10"/>
      <c r="AW8856" s="10"/>
      <c r="AX8856" s="10"/>
      <c r="AY8856" s="10"/>
      <c r="AZ8856" s="10"/>
      <c r="BA8856" s="10"/>
      <c r="BB8856" s="10"/>
      <c r="BC8856" s="10"/>
      <c r="BD8856" s="10"/>
      <c r="BE8856" s="10"/>
      <c r="BF8856" s="10"/>
      <c r="BG8856" s="6"/>
    </row>
    <row r="8857" spans="34:59" x14ac:dyDescent="0.25">
      <c r="AH8857" s="6"/>
      <c r="AI8857" s="6"/>
      <c r="AJ8857" s="6"/>
      <c r="AK8857" s="6"/>
      <c r="AL8857" s="6"/>
      <c r="AM8857" s="6"/>
      <c r="AN8857" s="6"/>
      <c r="AO8857" s="6"/>
      <c r="AP8857" s="6"/>
      <c r="AQ8857" s="6"/>
      <c r="AR8857" s="6"/>
      <c r="AS8857" s="6"/>
      <c r="AT8857" s="6"/>
      <c r="AU8857" s="6"/>
      <c r="AV8857" s="6"/>
      <c r="AW8857" s="6"/>
      <c r="AX8857" s="6"/>
      <c r="AY8857" s="6"/>
      <c r="AZ8857" s="6"/>
      <c r="BA8857" s="6"/>
      <c r="BB8857" s="6"/>
      <c r="BC8857" s="6"/>
      <c r="BD8857" s="6"/>
      <c r="BE8857" s="6"/>
      <c r="BF8857" s="6"/>
      <c r="BG8857" s="10"/>
    </row>
    <row r="8858" spans="34:59" x14ac:dyDescent="0.25">
      <c r="AH8858" s="10"/>
      <c r="AI8858" s="6"/>
    </row>
    <row r="8859" spans="34:59" x14ac:dyDescent="0.25">
      <c r="AH8859" s="6"/>
      <c r="AI8859" s="6"/>
      <c r="AJ8859" s="6"/>
      <c r="AK8859" s="6"/>
      <c r="AL8859" s="6"/>
      <c r="AM8859" s="6"/>
      <c r="AN8859" s="6"/>
      <c r="AO8859" s="6"/>
      <c r="AP8859" s="6"/>
      <c r="AQ8859" s="6"/>
      <c r="AR8859" s="6"/>
      <c r="AS8859" s="6"/>
      <c r="AT8859" s="6"/>
      <c r="AU8859" s="6"/>
      <c r="AV8859" s="6"/>
      <c r="AW8859" s="6"/>
      <c r="AX8859" s="6"/>
      <c r="AY8859" s="6"/>
      <c r="AZ8859" s="6"/>
      <c r="BA8859" s="6"/>
      <c r="BB8859" s="6"/>
      <c r="BC8859" s="6"/>
      <c r="BD8859" s="6"/>
      <c r="BE8859" s="6"/>
      <c r="BF8859" s="6"/>
      <c r="BG8859" s="6"/>
    </row>
    <row r="8860" spans="34:59" x14ac:dyDescent="0.25">
      <c r="AH8860" s="10"/>
      <c r="AI8860" s="6"/>
      <c r="AJ8860" s="10"/>
      <c r="AK8860" s="10"/>
      <c r="AL8860" s="10"/>
      <c r="AM8860" s="10"/>
      <c r="AN8860" s="10"/>
      <c r="AO8860" s="10"/>
      <c r="AP8860" s="10"/>
      <c r="AQ8860" s="10"/>
      <c r="AR8860" s="10"/>
      <c r="AS8860" s="10"/>
      <c r="AT8860" s="10"/>
      <c r="AU8860" s="10"/>
      <c r="AV8860" s="10"/>
      <c r="AW8860" s="10"/>
      <c r="AX8860" s="10"/>
      <c r="AY8860" s="10"/>
      <c r="AZ8860" s="10"/>
      <c r="BA8860" s="10"/>
      <c r="BB8860" s="10"/>
      <c r="BC8860" s="10"/>
      <c r="BD8860" s="10"/>
      <c r="BE8860" s="10"/>
      <c r="BF8860" s="10"/>
      <c r="BG8860" s="6"/>
    </row>
    <row r="8861" spans="34:59" x14ac:dyDescent="0.25">
      <c r="AH8861" s="6"/>
      <c r="AI8861" s="6"/>
      <c r="AJ8861" s="6"/>
      <c r="AK8861" s="6"/>
      <c r="AL8861" s="6"/>
      <c r="AM8861" s="6"/>
      <c r="AN8861" s="6"/>
      <c r="AO8861" s="6"/>
      <c r="AP8861" s="6"/>
      <c r="AQ8861" s="6"/>
      <c r="AR8861" s="6"/>
      <c r="AS8861" s="6"/>
      <c r="AT8861" s="6"/>
      <c r="AU8861" s="6"/>
      <c r="AV8861" s="6"/>
      <c r="AW8861" s="6"/>
      <c r="AX8861" s="6"/>
      <c r="AY8861" s="6"/>
      <c r="AZ8861" s="6"/>
      <c r="BA8861" s="6"/>
      <c r="BB8861" s="6"/>
      <c r="BC8861" s="6"/>
      <c r="BD8861" s="6"/>
      <c r="BE8861" s="6"/>
      <c r="BF8861" s="6"/>
      <c r="BG8861" s="10"/>
    </row>
    <row r="8862" spans="34:59" x14ac:dyDescent="0.25">
      <c r="AH8862" s="10"/>
      <c r="AI8862" s="6"/>
    </row>
    <row r="8863" spans="34:59" x14ac:dyDescent="0.25">
      <c r="AH8863" s="6"/>
      <c r="AI8863" s="6"/>
      <c r="AJ8863" s="6"/>
      <c r="AK8863" s="6"/>
      <c r="AL8863" s="6"/>
      <c r="AM8863" s="6"/>
      <c r="AN8863" s="6"/>
      <c r="AO8863" s="6"/>
      <c r="AP8863" s="6"/>
      <c r="AQ8863" s="6"/>
      <c r="AR8863" s="6"/>
      <c r="AS8863" s="6"/>
      <c r="AT8863" s="6"/>
      <c r="AU8863" s="6"/>
      <c r="AV8863" s="6"/>
      <c r="AW8863" s="6"/>
      <c r="AX8863" s="6"/>
      <c r="AY8863" s="6"/>
      <c r="AZ8863" s="6"/>
      <c r="BA8863" s="6"/>
      <c r="BB8863" s="6"/>
      <c r="BC8863" s="6"/>
      <c r="BD8863" s="6"/>
      <c r="BE8863" s="6"/>
      <c r="BF8863" s="6"/>
      <c r="BG8863" s="6"/>
    </row>
    <row r="8864" spans="34:59" x14ac:dyDescent="0.25">
      <c r="AH8864" s="10"/>
      <c r="AI8864" s="6"/>
      <c r="AJ8864" s="10"/>
      <c r="AK8864" s="10"/>
      <c r="AL8864" s="10"/>
      <c r="AM8864" s="10"/>
      <c r="AN8864" s="10"/>
      <c r="AO8864" s="10"/>
      <c r="AP8864" s="10"/>
      <c r="AQ8864" s="10"/>
      <c r="AR8864" s="10"/>
      <c r="AS8864" s="10"/>
      <c r="AT8864" s="10"/>
      <c r="AU8864" s="10"/>
      <c r="AV8864" s="10"/>
      <c r="AW8864" s="10"/>
      <c r="AX8864" s="10"/>
      <c r="AY8864" s="10"/>
      <c r="AZ8864" s="10"/>
      <c r="BA8864" s="10"/>
      <c r="BB8864" s="10"/>
      <c r="BC8864" s="10"/>
      <c r="BD8864" s="10"/>
      <c r="BE8864" s="10"/>
      <c r="BF8864" s="10"/>
      <c r="BG8864" s="6"/>
    </row>
    <row r="8865" spans="34:59" x14ac:dyDescent="0.25">
      <c r="AH8865" s="6"/>
      <c r="AI8865" s="6"/>
      <c r="AJ8865" s="6"/>
      <c r="AK8865" s="6"/>
      <c r="AL8865" s="6"/>
      <c r="AM8865" s="6"/>
      <c r="AN8865" s="6"/>
      <c r="AO8865" s="6"/>
      <c r="AP8865" s="6"/>
      <c r="AQ8865" s="6"/>
      <c r="AR8865" s="6"/>
      <c r="AS8865" s="6"/>
      <c r="AT8865" s="6"/>
      <c r="AU8865" s="6"/>
      <c r="AV8865" s="6"/>
      <c r="AW8865" s="6"/>
      <c r="AX8865" s="6"/>
      <c r="AY8865" s="6"/>
      <c r="AZ8865" s="6"/>
      <c r="BA8865" s="6"/>
      <c r="BB8865" s="6"/>
      <c r="BC8865" s="6"/>
      <c r="BD8865" s="6"/>
      <c r="BE8865" s="6"/>
      <c r="BF8865" s="6"/>
      <c r="BG8865" s="10"/>
    </row>
    <row r="8866" spans="34:59" x14ac:dyDescent="0.25">
      <c r="AH8866" s="10"/>
      <c r="AI8866" s="6"/>
    </row>
    <row r="8867" spans="34:59" x14ac:dyDescent="0.25">
      <c r="AH8867" s="6"/>
      <c r="AI8867" s="6"/>
      <c r="AJ8867" s="6"/>
      <c r="AK8867" s="6"/>
      <c r="AL8867" s="6"/>
      <c r="AM8867" s="6"/>
      <c r="AN8867" s="6"/>
      <c r="AO8867" s="6"/>
      <c r="AP8867" s="6"/>
      <c r="AQ8867" s="6"/>
      <c r="AR8867" s="6"/>
      <c r="AS8867" s="6"/>
      <c r="AT8867" s="6"/>
      <c r="AU8867" s="6"/>
      <c r="AV8867" s="6"/>
      <c r="AW8867" s="6"/>
      <c r="AX8867" s="6"/>
      <c r="AY8867" s="6"/>
      <c r="AZ8867" s="6"/>
      <c r="BA8867" s="6"/>
      <c r="BB8867" s="6"/>
      <c r="BC8867" s="6"/>
      <c r="BD8867" s="6"/>
      <c r="BE8867" s="6"/>
      <c r="BF8867" s="6"/>
      <c r="BG8867" s="6"/>
    </row>
    <row r="8868" spans="34:59" x14ac:dyDescent="0.25">
      <c r="AH8868" s="10"/>
      <c r="AI8868" s="6"/>
      <c r="AJ8868" s="10"/>
      <c r="AK8868" s="10"/>
      <c r="AL8868" s="10"/>
      <c r="AM8868" s="10"/>
      <c r="AN8868" s="10"/>
      <c r="AO8868" s="10"/>
      <c r="AP8868" s="10"/>
      <c r="AQ8868" s="10"/>
      <c r="AR8868" s="10"/>
      <c r="AS8868" s="10"/>
      <c r="AT8868" s="10"/>
      <c r="AU8868" s="10"/>
      <c r="AV8868" s="10"/>
      <c r="AW8868" s="10"/>
      <c r="AX8868" s="10"/>
      <c r="AY8868" s="10"/>
      <c r="AZ8868" s="10"/>
      <c r="BA8868" s="10"/>
      <c r="BB8868" s="10"/>
      <c r="BC8868" s="10"/>
      <c r="BD8868" s="10"/>
      <c r="BE8868" s="10"/>
      <c r="BF8868" s="10"/>
      <c r="BG8868" s="6"/>
    </row>
    <row r="8869" spans="34:59" x14ac:dyDescent="0.25">
      <c r="AH8869" s="6"/>
      <c r="AI8869" s="6"/>
      <c r="AJ8869" s="6"/>
      <c r="AK8869" s="6"/>
      <c r="AL8869" s="6"/>
      <c r="AM8869" s="6"/>
      <c r="AN8869" s="6"/>
      <c r="AO8869" s="6"/>
      <c r="AP8869" s="6"/>
      <c r="AQ8869" s="6"/>
      <c r="AR8869" s="6"/>
      <c r="AS8869" s="6"/>
      <c r="AT8869" s="6"/>
      <c r="AU8869" s="6"/>
      <c r="AV8869" s="6"/>
      <c r="AW8869" s="6"/>
      <c r="AX8869" s="6"/>
      <c r="AY8869" s="6"/>
      <c r="AZ8869" s="6"/>
      <c r="BA8869" s="6"/>
      <c r="BB8869" s="6"/>
      <c r="BC8869" s="6"/>
      <c r="BD8869" s="6"/>
      <c r="BE8869" s="6"/>
      <c r="BF8869" s="6"/>
      <c r="BG8869" s="10"/>
    </row>
    <row r="8870" spans="34:59" x14ac:dyDescent="0.25">
      <c r="AH8870" s="10"/>
      <c r="AI8870" s="6"/>
    </row>
    <row r="8871" spans="34:59" x14ac:dyDescent="0.25">
      <c r="AH8871" s="6"/>
      <c r="AI8871" s="6"/>
      <c r="AJ8871" s="6"/>
      <c r="AK8871" s="6"/>
      <c r="AL8871" s="6"/>
      <c r="AM8871" s="6"/>
      <c r="AN8871" s="6"/>
      <c r="AO8871" s="6"/>
      <c r="AP8871" s="6"/>
      <c r="AQ8871" s="6"/>
      <c r="AR8871" s="6"/>
      <c r="AS8871" s="6"/>
      <c r="AT8871" s="6"/>
      <c r="AU8871" s="6"/>
      <c r="AV8871" s="6"/>
      <c r="AW8871" s="6"/>
      <c r="AX8871" s="6"/>
      <c r="AY8871" s="6"/>
      <c r="AZ8871" s="6"/>
      <c r="BA8871" s="6"/>
      <c r="BB8871" s="6"/>
      <c r="BC8871" s="6"/>
      <c r="BD8871" s="6"/>
      <c r="BE8871" s="6"/>
      <c r="BF8871" s="6"/>
      <c r="BG8871" s="6"/>
    </row>
    <row r="8872" spans="34:59" x14ac:dyDescent="0.25">
      <c r="AH8872" s="10"/>
      <c r="AI8872" s="6"/>
      <c r="AJ8872" s="10"/>
      <c r="AK8872" s="10"/>
      <c r="AL8872" s="10"/>
      <c r="AM8872" s="10"/>
      <c r="AN8872" s="10"/>
      <c r="AO8872" s="10"/>
      <c r="AP8872" s="10"/>
      <c r="AQ8872" s="10"/>
      <c r="AR8872" s="10"/>
      <c r="AS8872" s="10"/>
      <c r="AT8872" s="10"/>
      <c r="AU8872" s="10"/>
      <c r="AV8872" s="10"/>
      <c r="AW8872" s="10"/>
      <c r="AX8872" s="10"/>
      <c r="AY8872" s="10"/>
      <c r="AZ8872" s="10"/>
      <c r="BA8872" s="10"/>
      <c r="BB8872" s="10"/>
      <c r="BC8872" s="10"/>
      <c r="BD8872" s="10"/>
      <c r="BE8872" s="10"/>
      <c r="BF8872" s="10"/>
      <c r="BG8872" s="6"/>
    </row>
    <row r="8873" spans="34:59" x14ac:dyDescent="0.25">
      <c r="AH8873" s="6"/>
      <c r="AI8873" s="6"/>
      <c r="AJ8873" s="6"/>
      <c r="AK8873" s="6"/>
      <c r="AL8873" s="6"/>
      <c r="AM8873" s="6"/>
      <c r="AN8873" s="6"/>
      <c r="AO8873" s="6"/>
      <c r="AP8873" s="6"/>
      <c r="AQ8873" s="6"/>
      <c r="AR8873" s="6"/>
      <c r="AS8873" s="6"/>
      <c r="AT8873" s="6"/>
      <c r="AU8873" s="6"/>
      <c r="AV8873" s="6"/>
      <c r="AW8873" s="6"/>
      <c r="AX8873" s="6"/>
      <c r="AY8873" s="6"/>
      <c r="AZ8873" s="6"/>
      <c r="BA8873" s="6"/>
      <c r="BB8873" s="6"/>
      <c r="BC8873" s="6"/>
      <c r="BD8873" s="6"/>
      <c r="BE8873" s="6"/>
      <c r="BF8873" s="6"/>
      <c r="BG8873" s="10"/>
    </row>
    <row r="8874" spans="34:59" x14ac:dyDescent="0.25">
      <c r="AH8874" s="10"/>
      <c r="AI8874" s="6"/>
    </row>
    <row r="8875" spans="34:59" x14ac:dyDescent="0.25">
      <c r="AH8875" s="6"/>
      <c r="AI8875" s="6"/>
      <c r="AJ8875" s="6"/>
      <c r="AK8875" s="6"/>
      <c r="AL8875" s="6"/>
      <c r="AM8875" s="6"/>
      <c r="AN8875" s="6"/>
      <c r="AO8875" s="6"/>
      <c r="AP8875" s="6"/>
      <c r="AQ8875" s="6"/>
      <c r="AR8875" s="6"/>
      <c r="AS8875" s="6"/>
      <c r="AT8875" s="6"/>
      <c r="AU8875" s="6"/>
      <c r="AV8875" s="6"/>
      <c r="AW8875" s="6"/>
      <c r="AX8875" s="6"/>
      <c r="AY8875" s="6"/>
      <c r="AZ8875" s="6"/>
      <c r="BA8875" s="6"/>
      <c r="BB8875" s="6"/>
      <c r="BC8875" s="6"/>
      <c r="BD8875" s="6"/>
      <c r="BE8875" s="6"/>
      <c r="BF8875" s="6"/>
      <c r="BG8875" s="6"/>
    </row>
    <row r="8876" spans="34:59" x14ac:dyDescent="0.25">
      <c r="AH8876" s="10"/>
      <c r="AI8876" s="6"/>
      <c r="AJ8876" s="10"/>
      <c r="AK8876" s="10"/>
      <c r="AL8876" s="10"/>
      <c r="AM8876" s="10"/>
      <c r="AN8876" s="10"/>
      <c r="AO8876" s="10"/>
      <c r="AP8876" s="10"/>
      <c r="AQ8876" s="10"/>
      <c r="AR8876" s="10"/>
      <c r="AS8876" s="10"/>
      <c r="AT8876" s="10"/>
      <c r="AU8876" s="10"/>
      <c r="AV8876" s="10"/>
      <c r="AW8876" s="10"/>
      <c r="AX8876" s="10"/>
      <c r="AY8876" s="10"/>
      <c r="AZ8876" s="10"/>
      <c r="BA8876" s="10"/>
      <c r="BB8876" s="10"/>
      <c r="BC8876" s="10"/>
      <c r="BD8876" s="10"/>
      <c r="BE8876" s="10"/>
      <c r="BF8876" s="10"/>
      <c r="BG8876" s="6"/>
    </row>
    <row r="8877" spans="34:59" x14ac:dyDescent="0.25">
      <c r="AH8877" s="6"/>
      <c r="AI8877" s="6"/>
      <c r="AJ8877" s="6"/>
      <c r="AK8877" s="6"/>
      <c r="AL8877" s="6"/>
      <c r="AM8877" s="6"/>
      <c r="AN8877" s="6"/>
      <c r="AO8877" s="6"/>
      <c r="AP8877" s="6"/>
      <c r="AQ8877" s="6"/>
      <c r="AR8877" s="6"/>
      <c r="AS8877" s="6"/>
      <c r="AT8877" s="6"/>
      <c r="AU8877" s="6"/>
      <c r="AV8877" s="6"/>
      <c r="AW8877" s="6"/>
      <c r="AX8877" s="6"/>
      <c r="AY8877" s="6"/>
      <c r="AZ8877" s="6"/>
      <c r="BA8877" s="6"/>
      <c r="BB8877" s="6"/>
      <c r="BC8877" s="6"/>
      <c r="BD8877" s="6"/>
      <c r="BE8877" s="6"/>
      <c r="BF8877" s="6"/>
      <c r="BG8877" s="10"/>
    </row>
    <row r="8878" spans="34:59" x14ac:dyDescent="0.25">
      <c r="AH8878" s="10"/>
      <c r="AI8878" s="6"/>
    </row>
    <row r="8879" spans="34:59" x14ac:dyDescent="0.25">
      <c r="AH8879" s="6"/>
      <c r="AI8879" s="6"/>
      <c r="AJ8879" s="6"/>
      <c r="AK8879" s="6"/>
      <c r="AL8879" s="6"/>
      <c r="AM8879" s="6"/>
      <c r="AN8879" s="6"/>
      <c r="AO8879" s="6"/>
      <c r="AP8879" s="6"/>
      <c r="AQ8879" s="6"/>
      <c r="AR8879" s="6"/>
      <c r="AS8879" s="6"/>
      <c r="AT8879" s="6"/>
      <c r="AU8879" s="6"/>
      <c r="AV8879" s="6"/>
      <c r="AW8879" s="6"/>
      <c r="AX8879" s="6"/>
      <c r="AY8879" s="6"/>
      <c r="AZ8879" s="6"/>
      <c r="BA8879" s="6"/>
      <c r="BB8879" s="6"/>
      <c r="BC8879" s="6"/>
      <c r="BD8879" s="6"/>
      <c r="BE8879" s="6"/>
      <c r="BF8879" s="6"/>
      <c r="BG8879" s="6"/>
    </row>
    <row r="8880" spans="34:59" x14ac:dyDescent="0.25">
      <c r="AH8880" s="10"/>
      <c r="AI8880" s="6"/>
      <c r="AJ8880" s="10"/>
      <c r="AK8880" s="10"/>
      <c r="AL8880" s="10"/>
      <c r="AM8880" s="10"/>
      <c r="AN8880" s="10"/>
      <c r="AO8880" s="10"/>
      <c r="AP8880" s="10"/>
      <c r="AQ8880" s="10"/>
      <c r="AR8880" s="10"/>
      <c r="AS8880" s="10"/>
      <c r="AT8880" s="10"/>
      <c r="AU8880" s="10"/>
      <c r="AV8880" s="10"/>
      <c r="AW8880" s="10"/>
      <c r="AX8880" s="10"/>
      <c r="AY8880" s="10"/>
      <c r="AZ8880" s="10"/>
      <c r="BA8880" s="10"/>
      <c r="BB8880" s="10"/>
      <c r="BC8880" s="10"/>
      <c r="BD8880" s="10"/>
      <c r="BE8880" s="10"/>
      <c r="BF8880" s="10"/>
      <c r="BG8880" s="6"/>
    </row>
    <row r="8881" spans="34:59" x14ac:dyDescent="0.25">
      <c r="AH8881" s="6"/>
      <c r="AI8881" s="6"/>
      <c r="AJ8881" s="6"/>
      <c r="AK8881" s="6"/>
      <c r="AL8881" s="6"/>
      <c r="AM8881" s="6"/>
      <c r="AN8881" s="6"/>
      <c r="AO8881" s="6"/>
      <c r="AP8881" s="6"/>
      <c r="AQ8881" s="6"/>
      <c r="AR8881" s="6"/>
      <c r="AS8881" s="6"/>
      <c r="AT8881" s="6"/>
      <c r="AU8881" s="6"/>
      <c r="AV8881" s="6"/>
      <c r="AW8881" s="6"/>
      <c r="AX8881" s="6"/>
      <c r="AY8881" s="6"/>
      <c r="AZ8881" s="6"/>
      <c r="BA8881" s="6"/>
      <c r="BB8881" s="6"/>
      <c r="BC8881" s="6"/>
      <c r="BD8881" s="6"/>
      <c r="BE8881" s="6"/>
      <c r="BF8881" s="6"/>
      <c r="BG8881" s="10"/>
    </row>
    <row r="8882" spans="34:59" x14ac:dyDescent="0.25">
      <c r="AH8882" s="10"/>
      <c r="AI8882" s="6"/>
    </row>
    <row r="8883" spans="34:59" x14ac:dyDescent="0.25">
      <c r="AH8883" s="6"/>
      <c r="AI8883" s="6"/>
      <c r="AJ8883" s="6"/>
      <c r="AK8883" s="6"/>
      <c r="AL8883" s="6"/>
      <c r="AM8883" s="6"/>
      <c r="AN8883" s="6"/>
      <c r="AO8883" s="6"/>
      <c r="AP8883" s="6"/>
      <c r="AQ8883" s="6"/>
      <c r="AR8883" s="6"/>
      <c r="AS8883" s="6"/>
      <c r="AT8883" s="6"/>
      <c r="AU8883" s="6"/>
      <c r="AV8883" s="6"/>
      <c r="AW8883" s="6"/>
      <c r="AX8883" s="6"/>
      <c r="AY8883" s="6"/>
      <c r="AZ8883" s="6"/>
      <c r="BA8883" s="6"/>
      <c r="BB8883" s="6"/>
      <c r="BC8883" s="6"/>
      <c r="BD8883" s="6"/>
      <c r="BE8883" s="6"/>
      <c r="BF8883" s="6"/>
      <c r="BG8883" s="6"/>
    </row>
    <row r="8884" spans="34:59" x14ac:dyDescent="0.25">
      <c r="AH8884" s="10"/>
      <c r="AI8884" s="6"/>
      <c r="AJ8884" s="10"/>
      <c r="AK8884" s="10"/>
      <c r="AL8884" s="10"/>
      <c r="AM8884" s="10"/>
      <c r="AN8884" s="10"/>
      <c r="AO8884" s="10"/>
      <c r="AP8884" s="10"/>
      <c r="AQ8884" s="10"/>
      <c r="AR8884" s="10"/>
      <c r="AS8884" s="10"/>
      <c r="AT8884" s="10"/>
      <c r="AU8884" s="10"/>
      <c r="AV8884" s="10"/>
      <c r="AW8884" s="10"/>
      <c r="AX8884" s="10"/>
      <c r="AY8884" s="10"/>
      <c r="AZ8884" s="10"/>
      <c r="BA8884" s="10"/>
      <c r="BB8884" s="10"/>
      <c r="BC8884" s="10"/>
      <c r="BD8884" s="10"/>
      <c r="BE8884" s="10"/>
      <c r="BF8884" s="10"/>
      <c r="BG8884" s="6"/>
    </row>
    <row r="8885" spans="34:59" x14ac:dyDescent="0.25">
      <c r="AH8885" s="6"/>
      <c r="AI8885" s="6"/>
      <c r="AJ8885" s="6"/>
      <c r="AK8885" s="6"/>
      <c r="AL8885" s="6"/>
      <c r="AM8885" s="6"/>
      <c r="AN8885" s="6"/>
      <c r="AO8885" s="6"/>
      <c r="AP8885" s="6"/>
      <c r="AQ8885" s="6"/>
      <c r="AR8885" s="6"/>
      <c r="AS8885" s="6"/>
      <c r="AT8885" s="6"/>
      <c r="AU8885" s="6"/>
      <c r="AV8885" s="6"/>
      <c r="AW8885" s="6"/>
      <c r="AX8885" s="6"/>
      <c r="AY8885" s="6"/>
      <c r="AZ8885" s="6"/>
      <c r="BA8885" s="6"/>
      <c r="BB8885" s="6"/>
      <c r="BC8885" s="6"/>
      <c r="BD8885" s="6"/>
      <c r="BE8885" s="6"/>
      <c r="BF8885" s="6"/>
      <c r="BG8885" s="10"/>
    </row>
    <row r="8886" spans="34:59" x14ac:dyDescent="0.25">
      <c r="AH8886" s="10"/>
      <c r="AI8886" s="6"/>
    </row>
    <row r="8887" spans="34:59" x14ac:dyDescent="0.25">
      <c r="AH8887" s="6"/>
      <c r="AI8887" s="6"/>
      <c r="AJ8887" s="6"/>
      <c r="AK8887" s="6"/>
      <c r="AL8887" s="6"/>
      <c r="AM8887" s="6"/>
      <c r="AN8887" s="6"/>
      <c r="AO8887" s="6"/>
      <c r="AP8887" s="6"/>
      <c r="AQ8887" s="6"/>
      <c r="AR8887" s="6"/>
      <c r="AS8887" s="6"/>
      <c r="AT8887" s="6"/>
      <c r="AU8887" s="6"/>
      <c r="AV8887" s="6"/>
      <c r="AW8887" s="6"/>
      <c r="AX8887" s="6"/>
      <c r="AY8887" s="6"/>
      <c r="AZ8887" s="6"/>
      <c r="BA8887" s="6"/>
      <c r="BB8887" s="6"/>
      <c r="BC8887" s="6"/>
      <c r="BD8887" s="6"/>
      <c r="BE8887" s="6"/>
      <c r="BF8887" s="6"/>
      <c r="BG8887" s="6"/>
    </row>
    <row r="8888" spans="34:59" x14ac:dyDescent="0.25">
      <c r="AH8888" s="10"/>
      <c r="AI8888" s="6"/>
      <c r="AJ8888" s="10"/>
      <c r="AK8888" s="10"/>
      <c r="AL8888" s="10"/>
      <c r="AM8888" s="10"/>
      <c r="AN8888" s="10"/>
      <c r="AO8888" s="10"/>
      <c r="AP8888" s="10"/>
      <c r="AQ8888" s="10"/>
      <c r="AR8888" s="10"/>
      <c r="AS8888" s="10"/>
      <c r="AT8888" s="10"/>
      <c r="AU8888" s="10"/>
      <c r="AV8888" s="10"/>
      <c r="AW8888" s="10"/>
      <c r="AX8888" s="10"/>
      <c r="AY8888" s="10"/>
      <c r="AZ8888" s="10"/>
      <c r="BA8888" s="10"/>
      <c r="BB8888" s="10"/>
      <c r="BC8888" s="10"/>
      <c r="BD8888" s="10"/>
      <c r="BE8888" s="10"/>
      <c r="BF8888" s="10"/>
      <c r="BG8888" s="6"/>
    </row>
    <row r="8889" spans="34:59" x14ac:dyDescent="0.25">
      <c r="AH8889" s="6"/>
      <c r="AI8889" s="6"/>
      <c r="AJ8889" s="6"/>
      <c r="AK8889" s="6"/>
      <c r="AL8889" s="6"/>
      <c r="AM8889" s="6"/>
      <c r="AN8889" s="6"/>
      <c r="AO8889" s="6"/>
      <c r="AP8889" s="6"/>
      <c r="AQ8889" s="6"/>
      <c r="AR8889" s="6"/>
      <c r="AS8889" s="6"/>
      <c r="AT8889" s="6"/>
      <c r="AU8889" s="6"/>
      <c r="AV8889" s="6"/>
      <c r="AW8889" s="6"/>
      <c r="AX8889" s="6"/>
      <c r="AY8889" s="6"/>
      <c r="AZ8889" s="6"/>
      <c r="BA8889" s="6"/>
      <c r="BB8889" s="6"/>
      <c r="BC8889" s="6"/>
      <c r="BD8889" s="6"/>
      <c r="BE8889" s="6"/>
      <c r="BF8889" s="6"/>
      <c r="BG8889" s="10"/>
    </row>
    <row r="8890" spans="34:59" x14ac:dyDescent="0.25">
      <c r="AH8890" s="10"/>
      <c r="AI8890" s="6"/>
    </row>
    <row r="8891" spans="34:59" x14ac:dyDescent="0.25">
      <c r="AH8891" s="6"/>
      <c r="AI8891" s="6"/>
      <c r="AJ8891" s="6"/>
      <c r="AK8891" s="6"/>
      <c r="AL8891" s="6"/>
      <c r="AM8891" s="6"/>
      <c r="AN8891" s="6"/>
      <c r="AO8891" s="6"/>
      <c r="AP8891" s="6"/>
      <c r="AQ8891" s="6"/>
      <c r="AR8891" s="6"/>
      <c r="AS8891" s="6"/>
      <c r="AT8891" s="6"/>
      <c r="AU8891" s="6"/>
      <c r="AV8891" s="6"/>
      <c r="AW8891" s="6"/>
      <c r="AX8891" s="6"/>
      <c r="AY8891" s="6"/>
      <c r="AZ8891" s="6"/>
      <c r="BA8891" s="6"/>
      <c r="BB8891" s="6"/>
      <c r="BC8891" s="6"/>
      <c r="BD8891" s="6"/>
      <c r="BE8891" s="6"/>
      <c r="BF8891" s="6"/>
      <c r="BG8891" s="6"/>
    </row>
    <row r="8892" spans="34:59" x14ac:dyDescent="0.25">
      <c r="AH8892" s="10"/>
      <c r="AI8892" s="6"/>
      <c r="AJ8892" s="10"/>
      <c r="AK8892" s="10"/>
      <c r="AL8892" s="10"/>
      <c r="AM8892" s="10"/>
      <c r="AN8892" s="10"/>
      <c r="AO8892" s="10"/>
      <c r="AP8892" s="10"/>
      <c r="AQ8892" s="10"/>
      <c r="AR8892" s="10"/>
      <c r="AS8892" s="10"/>
      <c r="AT8892" s="10"/>
      <c r="AU8892" s="10"/>
      <c r="AV8892" s="10"/>
      <c r="AW8892" s="10"/>
      <c r="AX8892" s="10"/>
      <c r="AY8892" s="10"/>
      <c r="AZ8892" s="10"/>
      <c r="BA8892" s="10"/>
      <c r="BB8892" s="10"/>
      <c r="BC8892" s="10"/>
      <c r="BD8892" s="10"/>
      <c r="BE8892" s="10"/>
      <c r="BF8892" s="10"/>
      <c r="BG8892" s="6"/>
    </row>
    <row r="8893" spans="34:59" x14ac:dyDescent="0.25">
      <c r="AH8893" s="6"/>
      <c r="AI8893" s="6"/>
      <c r="AJ8893" s="6"/>
      <c r="AK8893" s="6"/>
      <c r="AL8893" s="6"/>
      <c r="AM8893" s="6"/>
      <c r="AN8893" s="6"/>
      <c r="AO8893" s="6"/>
      <c r="AP8893" s="6"/>
      <c r="AQ8893" s="6"/>
      <c r="AR8893" s="6"/>
      <c r="AS8893" s="6"/>
      <c r="AT8893" s="6"/>
      <c r="AU8893" s="6"/>
      <c r="AV8893" s="6"/>
      <c r="AW8893" s="6"/>
      <c r="AX8893" s="6"/>
      <c r="AY8893" s="6"/>
      <c r="AZ8893" s="6"/>
      <c r="BA8893" s="6"/>
      <c r="BB8893" s="6"/>
      <c r="BC8893" s="6"/>
      <c r="BD8893" s="6"/>
      <c r="BE8893" s="6"/>
      <c r="BF8893" s="6"/>
      <c r="BG8893" s="10"/>
    </row>
    <row r="8894" spans="34:59" x14ac:dyDescent="0.25">
      <c r="AH8894" s="10"/>
      <c r="AI8894" s="6"/>
    </row>
    <row r="8895" spans="34:59" x14ac:dyDescent="0.25">
      <c r="AH8895" s="6"/>
      <c r="AI8895" s="6"/>
      <c r="AJ8895" s="6"/>
      <c r="AK8895" s="6"/>
      <c r="AL8895" s="6"/>
      <c r="AM8895" s="6"/>
      <c r="AN8895" s="6"/>
      <c r="AO8895" s="6"/>
      <c r="AP8895" s="6"/>
      <c r="AQ8895" s="6"/>
      <c r="AR8895" s="6"/>
      <c r="AS8895" s="6"/>
      <c r="AT8895" s="6"/>
      <c r="AU8895" s="6"/>
      <c r="AV8895" s="6"/>
      <c r="AW8895" s="6"/>
      <c r="AX8895" s="6"/>
      <c r="AY8895" s="6"/>
      <c r="AZ8895" s="6"/>
      <c r="BA8895" s="6"/>
      <c r="BB8895" s="6"/>
      <c r="BC8895" s="6"/>
      <c r="BD8895" s="6"/>
      <c r="BE8895" s="6"/>
      <c r="BF8895" s="6"/>
      <c r="BG8895" s="6"/>
    </row>
    <row r="8896" spans="34:59" x14ac:dyDescent="0.25">
      <c r="AH8896" s="10"/>
      <c r="AI8896" s="6"/>
      <c r="AJ8896" s="10"/>
      <c r="AK8896" s="10"/>
      <c r="AL8896" s="10"/>
      <c r="AM8896" s="10"/>
      <c r="AN8896" s="10"/>
      <c r="AO8896" s="10"/>
      <c r="AP8896" s="10"/>
      <c r="AQ8896" s="10"/>
      <c r="AR8896" s="10"/>
      <c r="AS8896" s="10"/>
      <c r="AT8896" s="10"/>
      <c r="AU8896" s="10"/>
      <c r="AV8896" s="10"/>
      <c r="AW8896" s="10"/>
      <c r="AX8896" s="10"/>
      <c r="AY8896" s="10"/>
      <c r="AZ8896" s="10"/>
      <c r="BA8896" s="10"/>
      <c r="BB8896" s="10"/>
      <c r="BC8896" s="10"/>
      <c r="BD8896" s="10"/>
      <c r="BE8896" s="10"/>
      <c r="BF8896" s="10"/>
      <c r="BG8896" s="6"/>
    </row>
    <row r="8897" spans="34:59" x14ac:dyDescent="0.25">
      <c r="AH8897" s="6"/>
      <c r="AI8897" s="6"/>
      <c r="AJ8897" s="6"/>
      <c r="AK8897" s="6"/>
      <c r="AL8897" s="6"/>
      <c r="AM8897" s="6"/>
      <c r="AN8897" s="6"/>
      <c r="AO8897" s="6"/>
      <c r="AP8897" s="6"/>
      <c r="AQ8897" s="6"/>
      <c r="AR8897" s="6"/>
      <c r="AS8897" s="6"/>
      <c r="AT8897" s="6"/>
      <c r="AU8897" s="6"/>
      <c r="AV8897" s="6"/>
      <c r="AW8897" s="6"/>
      <c r="AX8897" s="6"/>
      <c r="AY8897" s="6"/>
      <c r="AZ8897" s="6"/>
      <c r="BA8897" s="6"/>
      <c r="BB8897" s="6"/>
      <c r="BC8897" s="6"/>
      <c r="BD8897" s="6"/>
      <c r="BE8897" s="6"/>
      <c r="BF8897" s="6"/>
      <c r="BG8897" s="10"/>
    </row>
    <row r="8898" spans="34:59" x14ac:dyDescent="0.25">
      <c r="AH8898" s="10"/>
      <c r="AI8898" s="6"/>
    </row>
    <row r="8899" spans="34:59" x14ac:dyDescent="0.25">
      <c r="AH8899" s="6"/>
      <c r="AI8899" s="6"/>
      <c r="AJ8899" s="6"/>
      <c r="AK8899" s="6"/>
      <c r="AL8899" s="6"/>
      <c r="AM8899" s="6"/>
      <c r="AN8899" s="6"/>
      <c r="AO8899" s="6"/>
      <c r="AP8899" s="6"/>
      <c r="AQ8899" s="6"/>
      <c r="AR8899" s="6"/>
      <c r="AS8899" s="6"/>
      <c r="AT8899" s="6"/>
      <c r="AU8899" s="6"/>
      <c r="AV8899" s="6"/>
      <c r="AW8899" s="6"/>
      <c r="AX8899" s="6"/>
      <c r="AY8899" s="6"/>
      <c r="AZ8899" s="6"/>
      <c r="BA8899" s="6"/>
      <c r="BB8899" s="6"/>
      <c r="BC8899" s="6"/>
      <c r="BD8899" s="6"/>
      <c r="BE8899" s="6"/>
      <c r="BF8899" s="6"/>
      <c r="BG8899" s="6"/>
    </row>
    <row r="8900" spans="34:59" x14ac:dyDescent="0.25">
      <c r="AH8900" s="10"/>
      <c r="AI8900" s="6"/>
      <c r="AJ8900" s="10"/>
      <c r="AK8900" s="10"/>
      <c r="AL8900" s="10"/>
      <c r="AM8900" s="10"/>
      <c r="AN8900" s="10"/>
      <c r="AO8900" s="10"/>
      <c r="AP8900" s="10"/>
      <c r="AQ8900" s="10"/>
      <c r="AR8900" s="10"/>
      <c r="AS8900" s="10"/>
      <c r="AT8900" s="10"/>
      <c r="AU8900" s="10"/>
      <c r="AV8900" s="10"/>
      <c r="AW8900" s="10"/>
      <c r="AX8900" s="10"/>
      <c r="AY8900" s="10"/>
      <c r="AZ8900" s="10"/>
      <c r="BA8900" s="10"/>
      <c r="BB8900" s="10"/>
      <c r="BC8900" s="10"/>
      <c r="BD8900" s="10"/>
      <c r="BE8900" s="10"/>
      <c r="BF8900" s="10"/>
      <c r="BG8900" s="6"/>
    </row>
    <row r="8901" spans="34:59" x14ac:dyDescent="0.25">
      <c r="AH8901" s="6"/>
      <c r="AI8901" s="6"/>
      <c r="AJ8901" s="6"/>
      <c r="AK8901" s="6"/>
      <c r="AL8901" s="6"/>
      <c r="AM8901" s="6"/>
      <c r="AN8901" s="6"/>
      <c r="AO8901" s="6"/>
      <c r="AP8901" s="6"/>
      <c r="AQ8901" s="6"/>
      <c r="AR8901" s="6"/>
      <c r="AS8901" s="6"/>
      <c r="AT8901" s="6"/>
      <c r="AU8901" s="6"/>
      <c r="AV8901" s="6"/>
      <c r="AW8901" s="6"/>
      <c r="AX8901" s="6"/>
      <c r="AY8901" s="6"/>
      <c r="AZ8901" s="6"/>
      <c r="BA8901" s="6"/>
      <c r="BB8901" s="6"/>
      <c r="BC8901" s="6"/>
      <c r="BD8901" s="6"/>
      <c r="BE8901" s="6"/>
      <c r="BF8901" s="6"/>
      <c r="BG8901" s="10"/>
    </row>
    <row r="8902" spans="34:59" x14ac:dyDescent="0.25">
      <c r="AH8902" s="10"/>
      <c r="AI8902" s="6"/>
    </row>
    <row r="8903" spans="34:59" x14ac:dyDescent="0.25">
      <c r="AH8903" s="6"/>
      <c r="AI8903" s="6"/>
      <c r="AJ8903" s="6"/>
      <c r="AK8903" s="6"/>
      <c r="AL8903" s="6"/>
      <c r="AM8903" s="6"/>
      <c r="AN8903" s="6"/>
      <c r="AO8903" s="6"/>
      <c r="AP8903" s="6"/>
      <c r="AQ8903" s="6"/>
      <c r="AR8903" s="6"/>
      <c r="AS8903" s="6"/>
      <c r="AT8903" s="6"/>
      <c r="AU8903" s="6"/>
      <c r="AV8903" s="6"/>
      <c r="AW8903" s="6"/>
      <c r="AX8903" s="6"/>
      <c r="AY8903" s="6"/>
      <c r="AZ8903" s="6"/>
      <c r="BA8903" s="6"/>
      <c r="BB8903" s="6"/>
      <c r="BC8903" s="6"/>
      <c r="BD8903" s="6"/>
      <c r="BE8903" s="6"/>
      <c r="BF8903" s="6"/>
      <c r="BG8903" s="6"/>
    </row>
    <row r="8904" spans="34:59" x14ac:dyDescent="0.25">
      <c r="AH8904" s="10"/>
      <c r="AI8904" s="6"/>
      <c r="AJ8904" s="10"/>
      <c r="AK8904" s="10"/>
      <c r="AL8904" s="10"/>
      <c r="AM8904" s="10"/>
      <c r="AN8904" s="10"/>
      <c r="AO8904" s="10"/>
      <c r="AP8904" s="10"/>
      <c r="AQ8904" s="10"/>
      <c r="AR8904" s="10"/>
      <c r="AS8904" s="10"/>
      <c r="AT8904" s="10"/>
      <c r="AU8904" s="10"/>
      <c r="AV8904" s="10"/>
      <c r="AW8904" s="10"/>
      <c r="AX8904" s="10"/>
      <c r="AY8904" s="10"/>
      <c r="AZ8904" s="10"/>
      <c r="BA8904" s="10"/>
      <c r="BB8904" s="10"/>
      <c r="BC8904" s="10"/>
      <c r="BD8904" s="10"/>
      <c r="BE8904" s="10"/>
      <c r="BF8904" s="10"/>
      <c r="BG8904" s="6"/>
    </row>
    <row r="8905" spans="34:59" x14ac:dyDescent="0.25">
      <c r="AH8905" s="6"/>
      <c r="AI8905" s="6"/>
      <c r="AJ8905" s="6"/>
      <c r="AK8905" s="6"/>
      <c r="AL8905" s="6"/>
      <c r="AM8905" s="6"/>
      <c r="AN8905" s="6"/>
      <c r="AO8905" s="6"/>
      <c r="AP8905" s="6"/>
      <c r="AQ8905" s="6"/>
      <c r="AR8905" s="6"/>
      <c r="AS8905" s="6"/>
      <c r="AT8905" s="6"/>
      <c r="AU8905" s="6"/>
      <c r="AV8905" s="6"/>
      <c r="AW8905" s="6"/>
      <c r="AX8905" s="6"/>
      <c r="AY8905" s="6"/>
      <c r="AZ8905" s="6"/>
      <c r="BA8905" s="6"/>
      <c r="BB8905" s="6"/>
      <c r="BC8905" s="6"/>
      <c r="BD8905" s="6"/>
      <c r="BE8905" s="6"/>
      <c r="BF8905" s="6"/>
      <c r="BG8905" s="10"/>
    </row>
    <row r="8906" spans="34:59" x14ac:dyDescent="0.25">
      <c r="AH8906" s="10"/>
      <c r="AI8906" s="6"/>
    </row>
    <row r="8907" spans="34:59" x14ac:dyDescent="0.25">
      <c r="AH8907" s="6"/>
      <c r="AI8907" s="6"/>
      <c r="AJ8907" s="6"/>
      <c r="AK8907" s="6"/>
      <c r="AL8907" s="6"/>
      <c r="AM8907" s="6"/>
      <c r="AN8907" s="6"/>
      <c r="AO8907" s="6"/>
      <c r="AP8907" s="6"/>
      <c r="AQ8907" s="6"/>
      <c r="AR8907" s="6"/>
      <c r="AS8907" s="6"/>
      <c r="AT8907" s="6"/>
      <c r="AU8907" s="6"/>
      <c r="AV8907" s="6"/>
      <c r="AW8907" s="6"/>
      <c r="AX8907" s="6"/>
      <c r="AY8907" s="6"/>
      <c r="AZ8907" s="6"/>
      <c r="BA8907" s="6"/>
      <c r="BB8907" s="6"/>
      <c r="BC8907" s="6"/>
      <c r="BD8907" s="6"/>
      <c r="BE8907" s="6"/>
      <c r="BF8907" s="6"/>
      <c r="BG8907" s="6"/>
    </row>
    <row r="8908" spans="34:59" x14ac:dyDescent="0.25">
      <c r="AH8908" s="10"/>
      <c r="AI8908" s="6"/>
      <c r="AJ8908" s="10"/>
      <c r="AK8908" s="10"/>
      <c r="AL8908" s="10"/>
      <c r="AM8908" s="10"/>
      <c r="AN8908" s="10"/>
      <c r="AO8908" s="10"/>
      <c r="AP8908" s="10"/>
      <c r="AQ8908" s="10"/>
      <c r="AR8908" s="10"/>
      <c r="AS8908" s="10"/>
      <c r="AT8908" s="10"/>
      <c r="AU8908" s="10"/>
      <c r="AV8908" s="10"/>
      <c r="AW8908" s="10"/>
      <c r="AX8908" s="10"/>
      <c r="AY8908" s="10"/>
      <c r="AZ8908" s="10"/>
      <c r="BA8908" s="10"/>
      <c r="BB8908" s="10"/>
      <c r="BC8908" s="10"/>
      <c r="BD8908" s="10"/>
      <c r="BE8908" s="10"/>
      <c r="BF8908" s="10"/>
      <c r="BG8908" s="6"/>
    </row>
    <row r="8909" spans="34:59" x14ac:dyDescent="0.25">
      <c r="AH8909" s="6"/>
      <c r="AI8909" s="6"/>
      <c r="AJ8909" s="6"/>
      <c r="AK8909" s="6"/>
      <c r="AL8909" s="6"/>
      <c r="AM8909" s="6"/>
      <c r="AN8909" s="6"/>
      <c r="AO8909" s="6"/>
      <c r="AP8909" s="6"/>
      <c r="AQ8909" s="6"/>
      <c r="AR8909" s="6"/>
      <c r="AS8909" s="6"/>
      <c r="AT8909" s="6"/>
      <c r="AU8909" s="6"/>
      <c r="AV8909" s="6"/>
      <c r="AW8909" s="6"/>
      <c r="AX8909" s="6"/>
      <c r="AY8909" s="6"/>
      <c r="AZ8909" s="6"/>
      <c r="BA8909" s="6"/>
      <c r="BB8909" s="6"/>
      <c r="BC8909" s="6"/>
      <c r="BD8909" s="6"/>
      <c r="BE8909" s="6"/>
      <c r="BF8909" s="6"/>
      <c r="BG8909" s="10"/>
    </row>
    <row r="8910" spans="34:59" x14ac:dyDescent="0.25">
      <c r="AH8910" s="10"/>
      <c r="AI8910" s="6"/>
    </row>
    <row r="8911" spans="34:59" x14ac:dyDescent="0.25">
      <c r="AH8911" s="6"/>
      <c r="AI8911" s="6"/>
      <c r="AJ8911" s="6"/>
      <c r="AK8911" s="6"/>
      <c r="AL8911" s="6"/>
      <c r="AM8911" s="6"/>
      <c r="AN8911" s="6"/>
      <c r="AO8911" s="6"/>
      <c r="AP8911" s="6"/>
      <c r="AQ8911" s="6"/>
      <c r="AR8911" s="6"/>
      <c r="AS8911" s="6"/>
      <c r="AT8911" s="6"/>
      <c r="AU8911" s="6"/>
      <c r="AV8911" s="6"/>
      <c r="AW8911" s="6"/>
      <c r="AX8911" s="6"/>
      <c r="AY8911" s="6"/>
      <c r="AZ8911" s="6"/>
      <c r="BA8911" s="6"/>
      <c r="BB8911" s="6"/>
      <c r="BC8911" s="6"/>
      <c r="BD8911" s="6"/>
      <c r="BE8911" s="6"/>
      <c r="BF8911" s="6"/>
      <c r="BG8911" s="6"/>
    </row>
    <row r="8912" spans="34:59" x14ac:dyDescent="0.25">
      <c r="AH8912" s="10"/>
      <c r="AI8912" s="6"/>
      <c r="AJ8912" s="10"/>
      <c r="AK8912" s="10"/>
      <c r="AL8912" s="10"/>
      <c r="AM8912" s="10"/>
      <c r="AN8912" s="10"/>
      <c r="AO8912" s="10"/>
      <c r="AP8912" s="10"/>
      <c r="AQ8912" s="10"/>
      <c r="AR8912" s="10"/>
      <c r="AS8912" s="10"/>
      <c r="AT8912" s="10"/>
      <c r="AU8912" s="10"/>
      <c r="AV8912" s="10"/>
      <c r="AW8912" s="10"/>
      <c r="AX8912" s="10"/>
      <c r="AY8912" s="10"/>
      <c r="AZ8912" s="10"/>
      <c r="BA8912" s="10"/>
      <c r="BB8912" s="10"/>
      <c r="BC8912" s="10"/>
      <c r="BD8912" s="10"/>
      <c r="BE8912" s="10"/>
      <c r="BF8912" s="10"/>
      <c r="BG8912" s="6"/>
    </row>
    <row r="8913" spans="34:59" x14ac:dyDescent="0.25">
      <c r="AH8913" s="6"/>
      <c r="AI8913" s="6"/>
      <c r="AJ8913" s="6"/>
      <c r="AK8913" s="6"/>
      <c r="AL8913" s="6"/>
      <c r="AM8913" s="6"/>
      <c r="AN8913" s="6"/>
      <c r="AO8913" s="6"/>
      <c r="AP8913" s="6"/>
      <c r="AQ8913" s="6"/>
      <c r="AR8913" s="6"/>
      <c r="AS8913" s="6"/>
      <c r="AT8913" s="6"/>
      <c r="AU8913" s="6"/>
      <c r="AV8913" s="6"/>
      <c r="AW8913" s="6"/>
      <c r="AX8913" s="6"/>
      <c r="AY8913" s="6"/>
      <c r="AZ8913" s="6"/>
      <c r="BA8913" s="6"/>
      <c r="BB8913" s="6"/>
      <c r="BC8913" s="6"/>
      <c r="BD8913" s="6"/>
      <c r="BE8913" s="6"/>
      <c r="BF8913" s="6"/>
      <c r="BG8913" s="10"/>
    </row>
    <row r="8914" spans="34:59" x14ac:dyDescent="0.25">
      <c r="AH8914" s="10"/>
      <c r="AI8914" s="6"/>
    </row>
    <row r="8915" spans="34:59" x14ac:dyDescent="0.25">
      <c r="AH8915" s="6"/>
      <c r="AI8915" s="6"/>
      <c r="AJ8915" s="6"/>
      <c r="AK8915" s="6"/>
      <c r="AL8915" s="6"/>
      <c r="AM8915" s="6"/>
      <c r="AN8915" s="6"/>
      <c r="AO8915" s="6"/>
      <c r="AP8915" s="6"/>
      <c r="AQ8915" s="6"/>
      <c r="AR8915" s="6"/>
      <c r="AS8915" s="6"/>
      <c r="AT8915" s="6"/>
      <c r="AU8915" s="6"/>
      <c r="AV8915" s="6"/>
      <c r="AW8915" s="6"/>
      <c r="AX8915" s="6"/>
      <c r="AY8915" s="6"/>
      <c r="AZ8915" s="6"/>
      <c r="BA8915" s="6"/>
      <c r="BB8915" s="6"/>
      <c r="BC8915" s="6"/>
      <c r="BD8915" s="6"/>
      <c r="BE8915" s="6"/>
      <c r="BF8915" s="6"/>
      <c r="BG8915" s="6"/>
    </row>
    <row r="8916" spans="34:59" x14ac:dyDescent="0.25">
      <c r="AH8916" s="10"/>
      <c r="AI8916" s="6"/>
      <c r="AJ8916" s="10"/>
      <c r="AK8916" s="10"/>
      <c r="AL8916" s="10"/>
      <c r="AM8916" s="10"/>
      <c r="AN8916" s="10"/>
      <c r="AO8916" s="10"/>
      <c r="AP8916" s="10"/>
      <c r="AQ8916" s="10"/>
      <c r="AR8916" s="10"/>
      <c r="AS8916" s="10"/>
      <c r="AT8916" s="10"/>
      <c r="AU8916" s="10"/>
      <c r="AV8916" s="10"/>
      <c r="AW8916" s="10"/>
      <c r="AX8916" s="10"/>
      <c r="AY8916" s="10"/>
      <c r="AZ8916" s="10"/>
      <c r="BA8916" s="10"/>
      <c r="BB8916" s="10"/>
      <c r="BC8916" s="10"/>
      <c r="BD8916" s="10"/>
      <c r="BE8916" s="10"/>
      <c r="BF8916" s="10"/>
      <c r="BG8916" s="6"/>
    </row>
    <row r="8917" spans="34:59" x14ac:dyDescent="0.25">
      <c r="AH8917" s="6"/>
      <c r="AI8917" s="6"/>
      <c r="AJ8917" s="6"/>
      <c r="AK8917" s="6"/>
      <c r="AL8917" s="6"/>
      <c r="AM8917" s="6"/>
      <c r="AN8917" s="6"/>
      <c r="AO8917" s="6"/>
      <c r="AP8917" s="6"/>
      <c r="AQ8917" s="6"/>
      <c r="AR8917" s="6"/>
      <c r="AS8917" s="6"/>
      <c r="AT8917" s="6"/>
      <c r="AU8917" s="6"/>
      <c r="AV8917" s="6"/>
      <c r="AW8917" s="6"/>
      <c r="AX8917" s="6"/>
      <c r="AY8917" s="6"/>
      <c r="AZ8917" s="6"/>
      <c r="BA8917" s="6"/>
      <c r="BB8917" s="6"/>
      <c r="BC8917" s="6"/>
      <c r="BD8917" s="6"/>
      <c r="BE8917" s="6"/>
      <c r="BF8917" s="6"/>
      <c r="BG8917" s="10"/>
    </row>
    <row r="8918" spans="34:59" x14ac:dyDescent="0.25">
      <c r="AH8918" s="10"/>
      <c r="AI8918" s="6"/>
    </row>
    <row r="8919" spans="34:59" x14ac:dyDescent="0.25">
      <c r="AH8919" s="6"/>
      <c r="AI8919" s="6"/>
      <c r="AJ8919" s="6"/>
      <c r="AK8919" s="6"/>
      <c r="AL8919" s="6"/>
      <c r="AM8919" s="6"/>
      <c r="AN8919" s="6"/>
      <c r="AO8919" s="6"/>
      <c r="AP8919" s="6"/>
      <c r="AQ8919" s="6"/>
      <c r="AR8919" s="6"/>
      <c r="AS8919" s="6"/>
      <c r="AT8919" s="6"/>
      <c r="AU8919" s="6"/>
      <c r="AV8919" s="6"/>
      <c r="AW8919" s="6"/>
      <c r="AX8919" s="6"/>
      <c r="AY8919" s="6"/>
      <c r="AZ8919" s="6"/>
      <c r="BA8919" s="6"/>
      <c r="BB8919" s="6"/>
      <c r="BC8919" s="6"/>
      <c r="BD8919" s="6"/>
      <c r="BE8919" s="6"/>
      <c r="BF8919" s="6"/>
      <c r="BG8919" s="6"/>
    </row>
    <row r="8920" spans="34:59" x14ac:dyDescent="0.25">
      <c r="AH8920" s="10"/>
      <c r="AI8920" s="6"/>
      <c r="AJ8920" s="10"/>
      <c r="AK8920" s="10"/>
      <c r="AL8920" s="10"/>
      <c r="AM8920" s="10"/>
      <c r="AN8920" s="10"/>
      <c r="AO8920" s="10"/>
      <c r="AP8920" s="10"/>
      <c r="AQ8920" s="10"/>
      <c r="AR8920" s="10"/>
      <c r="AS8920" s="10"/>
      <c r="AT8920" s="10"/>
      <c r="AU8920" s="10"/>
      <c r="AV8920" s="10"/>
      <c r="AW8920" s="10"/>
      <c r="AX8920" s="10"/>
      <c r="AY8920" s="10"/>
      <c r="AZ8920" s="10"/>
      <c r="BA8920" s="10"/>
      <c r="BB8920" s="10"/>
      <c r="BC8920" s="10"/>
      <c r="BD8920" s="10"/>
      <c r="BE8920" s="10"/>
      <c r="BF8920" s="10"/>
      <c r="BG8920" s="6"/>
    </row>
    <row r="8921" spans="34:59" x14ac:dyDescent="0.25">
      <c r="AH8921" s="6"/>
      <c r="AI8921" s="6"/>
      <c r="AJ8921" s="6"/>
      <c r="AK8921" s="6"/>
      <c r="AL8921" s="6"/>
      <c r="AM8921" s="6"/>
      <c r="AN8921" s="6"/>
      <c r="AO8921" s="6"/>
      <c r="AP8921" s="6"/>
      <c r="AQ8921" s="6"/>
      <c r="AR8921" s="6"/>
      <c r="AS8921" s="6"/>
      <c r="AT8921" s="6"/>
      <c r="AU8921" s="6"/>
      <c r="AV8921" s="6"/>
      <c r="AW8921" s="6"/>
      <c r="AX8921" s="6"/>
      <c r="AY8921" s="6"/>
      <c r="AZ8921" s="6"/>
      <c r="BA8921" s="6"/>
      <c r="BB8921" s="6"/>
      <c r="BC8921" s="6"/>
      <c r="BD8921" s="6"/>
      <c r="BE8921" s="6"/>
      <c r="BF8921" s="6"/>
      <c r="BG8921" s="10"/>
    </row>
    <row r="8922" spans="34:59" x14ac:dyDescent="0.25">
      <c r="AH8922" s="10"/>
      <c r="AI8922" s="6"/>
    </row>
    <row r="8923" spans="34:59" x14ac:dyDescent="0.25">
      <c r="AH8923" s="6"/>
      <c r="AI8923" s="6"/>
      <c r="AJ8923" s="6"/>
      <c r="AK8923" s="6"/>
      <c r="AL8923" s="6"/>
      <c r="AM8923" s="6"/>
      <c r="AN8923" s="6"/>
      <c r="AO8923" s="6"/>
      <c r="AP8923" s="6"/>
      <c r="AQ8923" s="6"/>
      <c r="AR8923" s="6"/>
      <c r="AS8923" s="6"/>
      <c r="AT8923" s="6"/>
      <c r="AU8923" s="6"/>
      <c r="AV8923" s="6"/>
      <c r="AW8923" s="6"/>
      <c r="AX8923" s="6"/>
      <c r="AY8923" s="6"/>
      <c r="AZ8923" s="6"/>
      <c r="BA8923" s="6"/>
      <c r="BB8923" s="6"/>
      <c r="BC8923" s="6"/>
      <c r="BD8923" s="6"/>
      <c r="BE8923" s="6"/>
      <c r="BF8923" s="6"/>
      <c r="BG8923" s="6"/>
    </row>
    <row r="8924" spans="34:59" x14ac:dyDescent="0.25">
      <c r="AH8924" s="10"/>
      <c r="AI8924" s="6"/>
      <c r="AJ8924" s="10"/>
      <c r="AK8924" s="10"/>
      <c r="AL8924" s="10"/>
      <c r="AM8924" s="10"/>
      <c r="AN8924" s="10"/>
      <c r="AO8924" s="10"/>
      <c r="AP8924" s="10"/>
      <c r="AQ8924" s="10"/>
      <c r="AR8924" s="10"/>
      <c r="AS8924" s="10"/>
      <c r="AT8924" s="10"/>
      <c r="AU8924" s="10"/>
      <c r="AV8924" s="10"/>
      <c r="AW8924" s="10"/>
      <c r="AX8924" s="10"/>
      <c r="AY8924" s="10"/>
      <c r="AZ8924" s="10"/>
      <c r="BA8924" s="10"/>
      <c r="BB8924" s="10"/>
      <c r="BC8924" s="10"/>
      <c r="BD8924" s="10"/>
      <c r="BE8924" s="10"/>
      <c r="BF8924" s="10"/>
      <c r="BG8924" s="6"/>
    </row>
    <row r="8925" spans="34:59" x14ac:dyDescent="0.25">
      <c r="AH8925" s="6"/>
      <c r="AI8925" s="6"/>
      <c r="AJ8925" s="6"/>
      <c r="AK8925" s="6"/>
      <c r="AL8925" s="6"/>
      <c r="AM8925" s="6"/>
      <c r="AN8925" s="6"/>
      <c r="AO8925" s="6"/>
      <c r="AP8925" s="6"/>
      <c r="AQ8925" s="6"/>
      <c r="AR8925" s="6"/>
      <c r="AS8925" s="6"/>
      <c r="AT8925" s="6"/>
      <c r="AU8925" s="6"/>
      <c r="AV8925" s="6"/>
      <c r="AW8925" s="6"/>
      <c r="AX8925" s="6"/>
      <c r="AY8925" s="6"/>
      <c r="AZ8925" s="6"/>
      <c r="BA8925" s="6"/>
      <c r="BB8925" s="6"/>
      <c r="BC8925" s="6"/>
      <c r="BD8925" s="6"/>
      <c r="BE8925" s="6"/>
      <c r="BF8925" s="6"/>
      <c r="BG8925" s="10"/>
    </row>
    <row r="8926" spans="34:59" x14ac:dyDescent="0.25">
      <c r="AH8926" s="10"/>
      <c r="AI8926" s="6"/>
    </row>
    <row r="8927" spans="34:59" x14ac:dyDescent="0.25">
      <c r="AH8927" s="6"/>
      <c r="AI8927" s="6"/>
      <c r="AJ8927" s="6"/>
      <c r="AK8927" s="6"/>
      <c r="AL8927" s="6"/>
      <c r="AM8927" s="6"/>
      <c r="AN8927" s="6"/>
      <c r="AO8927" s="6"/>
      <c r="AP8927" s="6"/>
      <c r="AQ8927" s="6"/>
      <c r="AR8927" s="6"/>
      <c r="AS8927" s="6"/>
      <c r="AT8927" s="6"/>
      <c r="AU8927" s="6"/>
      <c r="AV8927" s="6"/>
      <c r="AW8927" s="6"/>
      <c r="AX8927" s="6"/>
      <c r="AY8927" s="6"/>
      <c r="AZ8927" s="6"/>
      <c r="BA8927" s="6"/>
      <c r="BB8927" s="6"/>
      <c r="BC8927" s="6"/>
      <c r="BD8927" s="6"/>
      <c r="BE8927" s="6"/>
      <c r="BF8927" s="6"/>
      <c r="BG8927" s="6"/>
    </row>
    <row r="8928" spans="34:59" x14ac:dyDescent="0.25">
      <c r="AH8928" s="10"/>
      <c r="AI8928" s="6"/>
      <c r="AJ8928" s="10"/>
      <c r="AK8928" s="10"/>
      <c r="AL8928" s="10"/>
      <c r="AM8928" s="10"/>
      <c r="AN8928" s="10"/>
      <c r="AO8928" s="10"/>
      <c r="AP8928" s="10"/>
      <c r="AQ8928" s="10"/>
      <c r="AR8928" s="10"/>
      <c r="AS8928" s="10"/>
      <c r="AT8928" s="10"/>
      <c r="AU8928" s="10"/>
      <c r="AV8928" s="10"/>
      <c r="AW8928" s="10"/>
      <c r="AX8928" s="10"/>
      <c r="AY8928" s="10"/>
      <c r="AZ8928" s="10"/>
      <c r="BA8928" s="10"/>
      <c r="BB8928" s="10"/>
      <c r="BC8928" s="10"/>
      <c r="BD8928" s="10"/>
      <c r="BE8928" s="10"/>
      <c r="BF8928" s="10"/>
      <c r="BG8928" s="6"/>
    </row>
    <row r="8929" spans="34:59" x14ac:dyDescent="0.25">
      <c r="AH8929" s="6"/>
      <c r="AI8929" s="6"/>
      <c r="AJ8929" s="6"/>
      <c r="AK8929" s="6"/>
      <c r="AL8929" s="6"/>
      <c r="AM8929" s="6"/>
      <c r="AN8929" s="6"/>
      <c r="AO8929" s="6"/>
      <c r="AP8929" s="6"/>
      <c r="AQ8929" s="6"/>
      <c r="AR8929" s="6"/>
      <c r="AS8929" s="6"/>
      <c r="AT8929" s="6"/>
      <c r="AU8929" s="6"/>
      <c r="AV8929" s="6"/>
      <c r="AW8929" s="6"/>
      <c r="AX8929" s="6"/>
      <c r="AY8929" s="6"/>
      <c r="AZ8929" s="6"/>
      <c r="BA8929" s="6"/>
      <c r="BB8929" s="6"/>
      <c r="BC8929" s="6"/>
      <c r="BD8929" s="6"/>
      <c r="BE8929" s="6"/>
      <c r="BF8929" s="6"/>
      <c r="BG8929" s="10"/>
    </row>
    <row r="8930" spans="34:59" x14ac:dyDescent="0.25">
      <c r="AH8930" s="10"/>
      <c r="AI8930" s="6"/>
    </row>
    <row r="8931" spans="34:59" x14ac:dyDescent="0.25">
      <c r="AH8931" s="6"/>
      <c r="AI8931" s="6"/>
      <c r="AJ8931" s="6"/>
      <c r="AK8931" s="6"/>
      <c r="AL8931" s="6"/>
      <c r="AM8931" s="6"/>
      <c r="AN8931" s="6"/>
      <c r="AO8931" s="6"/>
      <c r="AP8931" s="6"/>
      <c r="AQ8931" s="6"/>
      <c r="AR8931" s="6"/>
      <c r="AS8931" s="6"/>
      <c r="AT8931" s="6"/>
      <c r="AU8931" s="6"/>
      <c r="AV8931" s="6"/>
      <c r="AW8931" s="6"/>
      <c r="AX8931" s="6"/>
      <c r="AY8931" s="6"/>
      <c r="AZ8931" s="6"/>
      <c r="BA8931" s="6"/>
      <c r="BB8931" s="6"/>
      <c r="BC8931" s="6"/>
      <c r="BD8931" s="6"/>
      <c r="BE8931" s="6"/>
      <c r="BF8931" s="6"/>
      <c r="BG8931" s="6"/>
    </row>
    <row r="8932" spans="34:59" x14ac:dyDescent="0.25">
      <c r="AH8932" s="10"/>
      <c r="AI8932" s="6"/>
      <c r="AJ8932" s="10"/>
      <c r="AK8932" s="10"/>
      <c r="AL8932" s="10"/>
      <c r="AM8932" s="10"/>
      <c r="AN8932" s="10"/>
      <c r="AO8932" s="10"/>
      <c r="AP8932" s="10"/>
      <c r="AQ8932" s="10"/>
      <c r="AR8932" s="10"/>
      <c r="AS8932" s="10"/>
      <c r="AT8932" s="10"/>
      <c r="AU8932" s="10"/>
      <c r="AV8932" s="10"/>
      <c r="AW8932" s="10"/>
      <c r="AX8932" s="10"/>
      <c r="AY8932" s="10"/>
      <c r="AZ8932" s="10"/>
      <c r="BA8932" s="10"/>
      <c r="BB8932" s="10"/>
      <c r="BC8932" s="10"/>
      <c r="BD8932" s="10"/>
      <c r="BE8932" s="10"/>
      <c r="BF8932" s="10"/>
      <c r="BG8932" s="6"/>
    </row>
    <row r="8933" spans="34:59" x14ac:dyDescent="0.25">
      <c r="AH8933" s="6"/>
      <c r="AI8933" s="6"/>
      <c r="AJ8933" s="6"/>
      <c r="AK8933" s="6"/>
      <c r="AL8933" s="6"/>
      <c r="AM8933" s="6"/>
      <c r="AN8933" s="6"/>
      <c r="AO8933" s="6"/>
      <c r="AP8933" s="6"/>
      <c r="AQ8933" s="6"/>
      <c r="AR8933" s="6"/>
      <c r="AS8933" s="6"/>
      <c r="AT8933" s="6"/>
      <c r="AU8933" s="6"/>
      <c r="AV8933" s="6"/>
      <c r="AW8933" s="6"/>
      <c r="AX8933" s="6"/>
      <c r="AY8933" s="6"/>
      <c r="AZ8933" s="6"/>
      <c r="BA8933" s="6"/>
      <c r="BB8933" s="6"/>
      <c r="BC8933" s="6"/>
      <c r="BD8933" s="6"/>
      <c r="BE8933" s="6"/>
      <c r="BF8933" s="6"/>
      <c r="BG8933" s="10"/>
    </row>
    <row r="8934" spans="34:59" x14ac:dyDescent="0.25">
      <c r="AH8934" s="10"/>
      <c r="AI8934" s="6"/>
    </row>
    <row r="8935" spans="34:59" x14ac:dyDescent="0.25">
      <c r="AH8935" s="6"/>
      <c r="AI8935" s="6"/>
      <c r="AJ8935" s="6"/>
      <c r="AK8935" s="6"/>
      <c r="AL8935" s="6"/>
      <c r="AM8935" s="6"/>
      <c r="AN8935" s="6"/>
      <c r="AO8935" s="6"/>
      <c r="AP8935" s="6"/>
      <c r="AQ8935" s="6"/>
      <c r="AR8935" s="6"/>
      <c r="AS8935" s="6"/>
      <c r="AT8935" s="6"/>
      <c r="AU8935" s="6"/>
      <c r="AV8935" s="6"/>
      <c r="AW8935" s="6"/>
      <c r="AX8935" s="6"/>
      <c r="AY8935" s="6"/>
      <c r="AZ8935" s="6"/>
      <c r="BA8935" s="6"/>
      <c r="BB8935" s="6"/>
      <c r="BC8935" s="6"/>
      <c r="BD8935" s="6"/>
      <c r="BE8935" s="6"/>
      <c r="BF8935" s="6"/>
      <c r="BG8935" s="6"/>
    </row>
    <row r="8936" spans="34:59" x14ac:dyDescent="0.25">
      <c r="AH8936" s="10"/>
      <c r="AI8936" s="6"/>
      <c r="AJ8936" s="10"/>
      <c r="AK8936" s="10"/>
      <c r="AL8936" s="10"/>
      <c r="AM8936" s="10"/>
      <c r="AN8936" s="10"/>
      <c r="AO8936" s="10"/>
      <c r="AP8936" s="10"/>
      <c r="AQ8936" s="10"/>
      <c r="AR8936" s="10"/>
      <c r="AS8936" s="10"/>
      <c r="AT8936" s="10"/>
      <c r="AU8936" s="10"/>
      <c r="AV8936" s="10"/>
      <c r="AW8936" s="10"/>
      <c r="AX8936" s="10"/>
      <c r="AY8936" s="10"/>
      <c r="AZ8936" s="10"/>
      <c r="BA8936" s="10"/>
      <c r="BB8936" s="10"/>
      <c r="BC8936" s="10"/>
      <c r="BD8936" s="10"/>
      <c r="BE8936" s="10"/>
      <c r="BF8936" s="10"/>
      <c r="BG8936" s="6"/>
    </row>
    <row r="8937" spans="34:59" x14ac:dyDescent="0.25">
      <c r="AH8937" s="6"/>
      <c r="AI8937" s="6"/>
      <c r="AJ8937" s="6"/>
      <c r="AK8937" s="6"/>
      <c r="AL8937" s="6"/>
      <c r="AM8937" s="6"/>
      <c r="AN8937" s="6"/>
      <c r="AO8937" s="6"/>
      <c r="AP8937" s="6"/>
      <c r="AQ8937" s="6"/>
      <c r="AR8937" s="6"/>
      <c r="AS8937" s="6"/>
      <c r="AT8937" s="6"/>
      <c r="AU8937" s="6"/>
      <c r="AV8937" s="6"/>
      <c r="AW8937" s="6"/>
      <c r="AX8937" s="6"/>
      <c r="AY8937" s="6"/>
      <c r="AZ8937" s="6"/>
      <c r="BA8937" s="6"/>
      <c r="BB8937" s="6"/>
      <c r="BC8937" s="6"/>
      <c r="BD8937" s="6"/>
      <c r="BE8937" s="6"/>
      <c r="BF8937" s="6"/>
      <c r="BG8937" s="10"/>
    </row>
    <row r="8938" spans="34:59" x14ac:dyDescent="0.25">
      <c r="AH8938" s="10"/>
      <c r="AI8938" s="6"/>
    </row>
    <row r="8939" spans="34:59" x14ac:dyDescent="0.25">
      <c r="AH8939" s="6"/>
      <c r="AI8939" s="6"/>
      <c r="AJ8939" s="6"/>
      <c r="AK8939" s="6"/>
      <c r="AL8939" s="6"/>
      <c r="AM8939" s="6"/>
      <c r="AN8939" s="6"/>
      <c r="AO8939" s="6"/>
      <c r="AP8939" s="6"/>
      <c r="AQ8939" s="6"/>
      <c r="AR8939" s="6"/>
      <c r="AS8939" s="6"/>
      <c r="AT8939" s="6"/>
      <c r="AU8939" s="6"/>
      <c r="AV8939" s="6"/>
      <c r="AW8939" s="6"/>
      <c r="AX8939" s="6"/>
      <c r="AY8939" s="6"/>
      <c r="AZ8939" s="6"/>
      <c r="BA8939" s="6"/>
      <c r="BB8939" s="6"/>
      <c r="BC8939" s="6"/>
      <c r="BD8939" s="6"/>
      <c r="BE8939" s="6"/>
      <c r="BF8939" s="6"/>
      <c r="BG8939" s="6"/>
    </row>
    <row r="8940" spans="34:59" x14ac:dyDescent="0.25">
      <c r="AH8940" s="10"/>
      <c r="AI8940" s="6"/>
      <c r="AJ8940" s="10"/>
      <c r="AK8940" s="10"/>
      <c r="AL8940" s="10"/>
      <c r="AM8940" s="10"/>
      <c r="AN8940" s="10"/>
      <c r="AO8940" s="10"/>
      <c r="AP8940" s="10"/>
      <c r="AQ8940" s="10"/>
      <c r="AR8940" s="10"/>
      <c r="AS8940" s="10"/>
      <c r="AT8940" s="10"/>
      <c r="AU8940" s="10"/>
      <c r="AV8940" s="10"/>
      <c r="AW8940" s="10"/>
      <c r="AX8940" s="10"/>
      <c r="AY8940" s="10"/>
      <c r="AZ8940" s="10"/>
      <c r="BA8940" s="10"/>
      <c r="BB8940" s="10"/>
      <c r="BC8940" s="10"/>
      <c r="BD8940" s="10"/>
      <c r="BE8940" s="10"/>
      <c r="BF8940" s="10"/>
      <c r="BG8940" s="6"/>
    </row>
    <row r="8941" spans="34:59" x14ac:dyDescent="0.25">
      <c r="AH8941" s="6"/>
      <c r="AI8941" s="6"/>
      <c r="AJ8941" s="6"/>
      <c r="AK8941" s="6"/>
      <c r="AL8941" s="6"/>
      <c r="AM8941" s="6"/>
      <c r="AN8941" s="6"/>
      <c r="AO8941" s="6"/>
      <c r="AP8941" s="6"/>
      <c r="AQ8941" s="6"/>
      <c r="AR8941" s="6"/>
      <c r="AS8941" s="6"/>
      <c r="AT8941" s="6"/>
      <c r="AU8941" s="6"/>
      <c r="AV8941" s="6"/>
      <c r="AW8941" s="6"/>
      <c r="AX8941" s="6"/>
      <c r="AY8941" s="6"/>
      <c r="AZ8941" s="6"/>
      <c r="BA8941" s="6"/>
      <c r="BB8941" s="6"/>
      <c r="BC8941" s="6"/>
      <c r="BD8941" s="6"/>
      <c r="BE8941" s="6"/>
      <c r="BF8941" s="6"/>
      <c r="BG8941" s="10"/>
    </row>
    <row r="8942" spans="34:59" x14ac:dyDescent="0.25">
      <c r="AH8942" s="10"/>
      <c r="AI8942" s="6"/>
    </row>
    <row r="8943" spans="34:59" x14ac:dyDescent="0.25">
      <c r="AH8943" s="6"/>
      <c r="AI8943" s="6"/>
      <c r="AJ8943" s="6"/>
      <c r="AK8943" s="6"/>
      <c r="AL8943" s="6"/>
      <c r="AM8943" s="6"/>
      <c r="AN8943" s="6"/>
      <c r="AO8943" s="6"/>
      <c r="AP8943" s="6"/>
      <c r="AQ8943" s="6"/>
      <c r="AR8943" s="6"/>
      <c r="AS8943" s="6"/>
      <c r="AT8943" s="6"/>
      <c r="AU8943" s="6"/>
      <c r="AV8943" s="6"/>
      <c r="AW8943" s="6"/>
      <c r="AX8943" s="6"/>
      <c r="AY8943" s="6"/>
      <c r="AZ8943" s="6"/>
      <c r="BA8943" s="6"/>
      <c r="BB8943" s="6"/>
      <c r="BC8943" s="6"/>
      <c r="BD8943" s="6"/>
      <c r="BE8943" s="6"/>
      <c r="BF8943" s="6"/>
      <c r="BG8943" s="6"/>
    </row>
    <row r="8944" spans="34:59" x14ac:dyDescent="0.25">
      <c r="AH8944" s="10"/>
      <c r="AI8944" s="6"/>
      <c r="AJ8944" s="10"/>
      <c r="AK8944" s="10"/>
      <c r="AL8944" s="10"/>
      <c r="AM8944" s="10"/>
      <c r="AN8944" s="10"/>
      <c r="AO8944" s="10"/>
      <c r="AP8944" s="10"/>
      <c r="AQ8944" s="10"/>
      <c r="AR8944" s="10"/>
      <c r="AS8944" s="10"/>
      <c r="AT8944" s="10"/>
      <c r="AU8944" s="10"/>
      <c r="AV8944" s="10"/>
      <c r="AW8944" s="10"/>
      <c r="AX8944" s="10"/>
      <c r="AY8944" s="10"/>
      <c r="AZ8944" s="10"/>
      <c r="BA8944" s="10"/>
      <c r="BB8944" s="10"/>
      <c r="BC8944" s="10"/>
      <c r="BD8944" s="10"/>
      <c r="BE8944" s="10"/>
      <c r="BF8944" s="10"/>
      <c r="BG8944" s="6"/>
    </row>
    <row r="8945" spans="34:59" x14ac:dyDescent="0.25">
      <c r="AH8945" s="6"/>
      <c r="AI8945" s="6"/>
      <c r="AJ8945" s="6"/>
      <c r="AK8945" s="6"/>
      <c r="AL8945" s="6"/>
      <c r="AM8945" s="6"/>
      <c r="AN8945" s="6"/>
      <c r="AO8945" s="6"/>
      <c r="AP8945" s="6"/>
      <c r="AQ8945" s="6"/>
      <c r="AR8945" s="6"/>
      <c r="AS8945" s="6"/>
      <c r="AT8945" s="6"/>
      <c r="AU8945" s="6"/>
      <c r="AV8945" s="6"/>
      <c r="AW8945" s="6"/>
      <c r="AX8945" s="6"/>
      <c r="AY8945" s="6"/>
      <c r="AZ8945" s="6"/>
      <c r="BA8945" s="6"/>
      <c r="BB8945" s="6"/>
      <c r="BC8945" s="6"/>
      <c r="BD8945" s="6"/>
      <c r="BE8945" s="6"/>
      <c r="BF8945" s="6"/>
      <c r="BG8945" s="10"/>
    </row>
    <row r="8946" spans="34:59" x14ac:dyDescent="0.25">
      <c r="AH8946" s="10"/>
      <c r="AI8946" s="6"/>
    </row>
    <row r="8947" spans="34:59" x14ac:dyDescent="0.25">
      <c r="AH8947" s="6"/>
      <c r="AI8947" s="6"/>
      <c r="AJ8947" s="6"/>
      <c r="AK8947" s="6"/>
      <c r="AL8947" s="6"/>
      <c r="AM8947" s="6"/>
      <c r="AN8947" s="6"/>
      <c r="AO8947" s="6"/>
      <c r="AP8947" s="6"/>
      <c r="AQ8947" s="6"/>
      <c r="AR8947" s="6"/>
      <c r="AS8947" s="6"/>
      <c r="AT8947" s="6"/>
      <c r="AU8947" s="6"/>
      <c r="AV8947" s="6"/>
      <c r="AW8947" s="6"/>
      <c r="AX8947" s="6"/>
      <c r="AY8947" s="6"/>
      <c r="AZ8947" s="6"/>
      <c r="BA8947" s="6"/>
      <c r="BB8947" s="6"/>
      <c r="BC8947" s="6"/>
      <c r="BD8947" s="6"/>
      <c r="BE8947" s="6"/>
      <c r="BF8947" s="6"/>
      <c r="BG8947" s="6"/>
    </row>
    <row r="8948" spans="34:59" x14ac:dyDescent="0.25">
      <c r="AH8948" s="10"/>
      <c r="AI8948" s="6"/>
      <c r="AJ8948" s="10"/>
      <c r="AK8948" s="10"/>
      <c r="AL8948" s="10"/>
      <c r="AM8948" s="10"/>
      <c r="AN8948" s="10"/>
      <c r="AO8948" s="10"/>
      <c r="AP8948" s="10"/>
      <c r="AQ8948" s="10"/>
      <c r="AR8948" s="10"/>
      <c r="AS8948" s="10"/>
      <c r="AT8948" s="10"/>
      <c r="AU8948" s="10"/>
      <c r="AV8948" s="10"/>
      <c r="AW8948" s="10"/>
      <c r="AX8948" s="10"/>
      <c r="AY8948" s="10"/>
      <c r="AZ8948" s="10"/>
      <c r="BA8948" s="10"/>
      <c r="BB8948" s="10"/>
      <c r="BC8948" s="10"/>
      <c r="BD8948" s="10"/>
      <c r="BE8948" s="10"/>
      <c r="BF8948" s="10"/>
      <c r="BG8948" s="6"/>
    </row>
    <row r="8949" spans="34:59" x14ac:dyDescent="0.25">
      <c r="AH8949" s="6"/>
      <c r="AI8949" s="6"/>
      <c r="AJ8949" s="6"/>
      <c r="AK8949" s="6"/>
      <c r="AL8949" s="6"/>
      <c r="AM8949" s="6"/>
      <c r="AN8949" s="6"/>
      <c r="AO8949" s="6"/>
      <c r="AP8949" s="6"/>
      <c r="AQ8949" s="6"/>
      <c r="AR8949" s="6"/>
      <c r="AS8949" s="6"/>
      <c r="AT8949" s="6"/>
      <c r="AU8949" s="6"/>
      <c r="AV8949" s="6"/>
      <c r="AW8949" s="6"/>
      <c r="AX8949" s="6"/>
      <c r="AY8949" s="6"/>
      <c r="AZ8949" s="6"/>
      <c r="BA8949" s="6"/>
      <c r="BB8949" s="6"/>
      <c r="BC8949" s="6"/>
      <c r="BD8949" s="6"/>
      <c r="BE8949" s="6"/>
      <c r="BF8949" s="6"/>
      <c r="BG8949" s="10"/>
    </row>
    <row r="8950" spans="34:59" x14ac:dyDescent="0.25">
      <c r="AH8950" s="10"/>
      <c r="AI8950" s="6"/>
    </row>
    <row r="8951" spans="34:59" x14ac:dyDescent="0.25">
      <c r="AH8951" s="6"/>
      <c r="AI8951" s="6"/>
      <c r="AJ8951" s="6"/>
      <c r="AK8951" s="6"/>
      <c r="AL8951" s="6"/>
      <c r="AM8951" s="6"/>
      <c r="AN8951" s="6"/>
      <c r="AO8951" s="6"/>
      <c r="AP8951" s="6"/>
      <c r="AQ8951" s="6"/>
      <c r="AR8951" s="6"/>
      <c r="AS8951" s="6"/>
      <c r="AT8951" s="6"/>
      <c r="AU8951" s="6"/>
      <c r="AV8951" s="6"/>
      <c r="AW8951" s="6"/>
      <c r="AX8951" s="6"/>
      <c r="AY8951" s="6"/>
      <c r="AZ8951" s="6"/>
      <c r="BA8951" s="6"/>
      <c r="BB8951" s="6"/>
      <c r="BC8951" s="6"/>
      <c r="BD8951" s="6"/>
      <c r="BE8951" s="6"/>
      <c r="BF8951" s="6"/>
      <c r="BG8951" s="6"/>
    </row>
    <row r="8952" spans="34:59" x14ac:dyDescent="0.25">
      <c r="AH8952" s="10"/>
      <c r="AI8952" s="6"/>
      <c r="AJ8952" s="10"/>
      <c r="AK8952" s="10"/>
      <c r="AL8952" s="10"/>
      <c r="AM8952" s="10"/>
      <c r="AN8952" s="10"/>
      <c r="AO8952" s="10"/>
      <c r="AP8952" s="10"/>
      <c r="AQ8952" s="10"/>
      <c r="AR8952" s="10"/>
      <c r="AS8952" s="10"/>
      <c r="AT8952" s="10"/>
      <c r="AU8952" s="10"/>
      <c r="AV8952" s="10"/>
      <c r="AW8952" s="10"/>
      <c r="AX8952" s="10"/>
      <c r="AY8952" s="10"/>
      <c r="AZ8952" s="10"/>
      <c r="BA8952" s="10"/>
      <c r="BB8952" s="10"/>
      <c r="BC8952" s="10"/>
      <c r="BD8952" s="10"/>
      <c r="BE8952" s="10"/>
      <c r="BF8952" s="10"/>
      <c r="BG8952" s="6"/>
    </row>
    <row r="8953" spans="34:59" x14ac:dyDescent="0.25">
      <c r="AH8953" s="6"/>
      <c r="AI8953" s="6"/>
      <c r="AJ8953" s="6"/>
      <c r="AK8953" s="6"/>
      <c r="AL8953" s="6"/>
      <c r="AM8953" s="6"/>
      <c r="AN8953" s="6"/>
      <c r="AO8953" s="6"/>
      <c r="AP8953" s="6"/>
      <c r="AQ8953" s="6"/>
      <c r="AR8953" s="6"/>
      <c r="AS8953" s="6"/>
      <c r="AT8953" s="6"/>
      <c r="AU8953" s="6"/>
      <c r="AV8953" s="6"/>
      <c r="AW8953" s="6"/>
      <c r="AX8953" s="6"/>
      <c r="AY8953" s="6"/>
      <c r="AZ8953" s="6"/>
      <c r="BA8953" s="6"/>
      <c r="BB8953" s="6"/>
      <c r="BC8953" s="6"/>
      <c r="BD8953" s="6"/>
      <c r="BE8953" s="6"/>
      <c r="BF8953" s="6"/>
      <c r="BG8953" s="10"/>
    </row>
    <row r="8954" spans="34:59" x14ac:dyDescent="0.25">
      <c r="AH8954" s="10"/>
      <c r="AI8954" s="6"/>
    </row>
    <row r="8955" spans="34:59" x14ac:dyDescent="0.25">
      <c r="AH8955" s="6"/>
      <c r="AI8955" s="6"/>
      <c r="AJ8955" s="6"/>
      <c r="AK8955" s="6"/>
      <c r="AL8955" s="6"/>
      <c r="AM8955" s="6"/>
      <c r="AN8955" s="6"/>
      <c r="AO8955" s="6"/>
      <c r="AP8955" s="6"/>
      <c r="AQ8955" s="6"/>
      <c r="AR8955" s="6"/>
      <c r="AS8955" s="6"/>
      <c r="AT8955" s="6"/>
      <c r="AU8955" s="6"/>
      <c r="AV8955" s="6"/>
      <c r="AW8955" s="6"/>
      <c r="AX8955" s="6"/>
      <c r="AY8955" s="6"/>
      <c r="AZ8955" s="6"/>
      <c r="BA8955" s="6"/>
      <c r="BB8955" s="6"/>
      <c r="BC8955" s="6"/>
      <c r="BD8955" s="6"/>
      <c r="BE8955" s="6"/>
      <c r="BF8955" s="6"/>
      <c r="BG8955" s="6"/>
    </row>
    <row r="8956" spans="34:59" x14ac:dyDescent="0.25">
      <c r="AH8956" s="10"/>
      <c r="AI8956" s="6"/>
      <c r="AJ8956" s="10"/>
      <c r="AK8956" s="10"/>
      <c r="AL8956" s="10"/>
      <c r="AM8956" s="10"/>
      <c r="AN8956" s="10"/>
      <c r="AO8956" s="10"/>
      <c r="AP8956" s="10"/>
      <c r="AQ8956" s="10"/>
      <c r="AR8956" s="10"/>
      <c r="AS8956" s="10"/>
      <c r="AT8956" s="10"/>
      <c r="AU8956" s="10"/>
      <c r="AV8956" s="10"/>
      <c r="AW8956" s="10"/>
      <c r="AX8956" s="10"/>
      <c r="AY8956" s="10"/>
      <c r="AZ8956" s="10"/>
      <c r="BA8956" s="10"/>
      <c r="BB8956" s="10"/>
      <c r="BC8956" s="10"/>
      <c r="BD8956" s="10"/>
      <c r="BE8956" s="10"/>
      <c r="BF8956" s="10"/>
      <c r="BG8956" s="6"/>
    </row>
    <row r="8957" spans="34:59" x14ac:dyDescent="0.25">
      <c r="AH8957" s="6"/>
      <c r="AI8957" s="6"/>
      <c r="AJ8957" s="6"/>
      <c r="AK8957" s="6"/>
      <c r="AL8957" s="6"/>
      <c r="AM8957" s="6"/>
      <c r="AN8957" s="6"/>
      <c r="AO8957" s="6"/>
      <c r="AP8957" s="6"/>
      <c r="AQ8957" s="6"/>
      <c r="AR8957" s="6"/>
      <c r="AS8957" s="6"/>
      <c r="AT8957" s="6"/>
      <c r="AU8957" s="6"/>
      <c r="AV8957" s="6"/>
      <c r="AW8957" s="6"/>
      <c r="AX8957" s="6"/>
      <c r="AY8957" s="6"/>
      <c r="AZ8957" s="6"/>
      <c r="BA8957" s="6"/>
      <c r="BB8957" s="6"/>
      <c r="BC8957" s="6"/>
      <c r="BD8957" s="6"/>
      <c r="BE8957" s="6"/>
      <c r="BF8957" s="6"/>
      <c r="BG8957" s="10"/>
    </row>
    <row r="8958" spans="34:59" x14ac:dyDescent="0.25">
      <c r="AH8958" s="10"/>
      <c r="AI8958" s="6"/>
    </row>
    <row r="8959" spans="34:59" x14ac:dyDescent="0.25">
      <c r="AH8959" s="6"/>
      <c r="AI8959" s="6"/>
      <c r="AJ8959" s="6"/>
      <c r="AK8959" s="6"/>
      <c r="AL8959" s="6"/>
      <c r="AM8959" s="6"/>
      <c r="AN8959" s="6"/>
      <c r="AO8959" s="6"/>
      <c r="AP8959" s="6"/>
      <c r="AQ8959" s="6"/>
      <c r="AR8959" s="6"/>
      <c r="AS8959" s="6"/>
      <c r="AT8959" s="6"/>
      <c r="AU8959" s="6"/>
      <c r="AV8959" s="6"/>
      <c r="AW8959" s="6"/>
      <c r="AX8959" s="6"/>
      <c r="AY8959" s="6"/>
      <c r="AZ8959" s="6"/>
      <c r="BA8959" s="6"/>
      <c r="BB8959" s="6"/>
      <c r="BC8959" s="6"/>
      <c r="BD8959" s="6"/>
      <c r="BE8959" s="6"/>
      <c r="BF8959" s="6"/>
      <c r="BG8959" s="6"/>
    </row>
    <row r="8960" spans="34:59" x14ac:dyDescent="0.25">
      <c r="AH8960" s="10"/>
      <c r="AI8960" s="6"/>
      <c r="AJ8960" s="10"/>
      <c r="AK8960" s="10"/>
      <c r="AL8960" s="10"/>
      <c r="AM8960" s="10"/>
      <c r="AN8960" s="10"/>
      <c r="AO8960" s="10"/>
      <c r="AP8960" s="10"/>
      <c r="AQ8960" s="10"/>
      <c r="AR8960" s="10"/>
      <c r="AS8960" s="10"/>
      <c r="AT8960" s="10"/>
      <c r="AU8960" s="10"/>
      <c r="AV8960" s="10"/>
      <c r="AW8960" s="10"/>
      <c r="AX8960" s="10"/>
      <c r="AY8960" s="10"/>
      <c r="AZ8960" s="10"/>
      <c r="BA8960" s="10"/>
      <c r="BB8960" s="10"/>
      <c r="BC8960" s="10"/>
      <c r="BD8960" s="10"/>
      <c r="BE8960" s="10"/>
      <c r="BF8960" s="10"/>
      <c r="BG8960" s="6"/>
    </row>
    <row r="8961" spans="34:59" x14ac:dyDescent="0.25">
      <c r="AH8961" s="6"/>
      <c r="AI8961" s="6"/>
      <c r="AJ8961" s="6"/>
      <c r="AK8961" s="6"/>
      <c r="AL8961" s="6"/>
      <c r="AM8961" s="6"/>
      <c r="AN8961" s="6"/>
      <c r="AO8961" s="6"/>
      <c r="AP8961" s="6"/>
      <c r="AQ8961" s="6"/>
      <c r="AR8961" s="6"/>
      <c r="AS8961" s="6"/>
      <c r="AT8961" s="6"/>
      <c r="AU8961" s="6"/>
      <c r="AV8961" s="6"/>
      <c r="AW8961" s="6"/>
      <c r="AX8961" s="6"/>
      <c r="AY8961" s="6"/>
      <c r="AZ8961" s="6"/>
      <c r="BA8961" s="6"/>
      <c r="BB8961" s="6"/>
      <c r="BC8961" s="6"/>
      <c r="BD8961" s="6"/>
      <c r="BE8961" s="6"/>
      <c r="BF8961" s="6"/>
      <c r="BG8961" s="10"/>
    </row>
    <row r="8962" spans="34:59" x14ac:dyDescent="0.25">
      <c r="AH8962" s="10"/>
      <c r="AI8962" s="6"/>
    </row>
    <row r="8963" spans="34:59" x14ac:dyDescent="0.25">
      <c r="AH8963" s="6"/>
      <c r="AI8963" s="6"/>
      <c r="AJ8963" s="6"/>
      <c r="AK8963" s="6"/>
      <c r="AL8963" s="6"/>
      <c r="AM8963" s="6"/>
      <c r="AN8963" s="6"/>
      <c r="AO8963" s="6"/>
      <c r="AP8963" s="6"/>
      <c r="AQ8963" s="6"/>
      <c r="AR8963" s="6"/>
      <c r="AS8963" s="6"/>
      <c r="AT8963" s="6"/>
      <c r="AU8963" s="6"/>
      <c r="AV8963" s="6"/>
      <c r="AW8963" s="6"/>
      <c r="AX8963" s="6"/>
      <c r="AY8963" s="6"/>
      <c r="AZ8963" s="6"/>
      <c r="BA8963" s="6"/>
      <c r="BB8963" s="6"/>
      <c r="BC8963" s="6"/>
      <c r="BD8963" s="6"/>
      <c r="BE8963" s="6"/>
      <c r="BF8963" s="6"/>
      <c r="BG8963" s="6"/>
    </row>
    <row r="8964" spans="34:59" x14ac:dyDescent="0.25">
      <c r="AH8964" s="10"/>
      <c r="AI8964" s="6"/>
      <c r="AJ8964" s="10"/>
      <c r="AK8964" s="10"/>
      <c r="AL8964" s="10"/>
      <c r="AM8964" s="10"/>
      <c r="AN8964" s="10"/>
      <c r="AO8964" s="10"/>
      <c r="AP8964" s="10"/>
      <c r="AQ8964" s="10"/>
      <c r="AR8964" s="10"/>
      <c r="AS8964" s="10"/>
      <c r="AT8964" s="10"/>
      <c r="AU8964" s="10"/>
      <c r="AV8964" s="10"/>
      <c r="AW8964" s="10"/>
      <c r="AX8964" s="10"/>
      <c r="AY8964" s="10"/>
      <c r="AZ8964" s="10"/>
      <c r="BA8964" s="10"/>
      <c r="BB8964" s="10"/>
      <c r="BC8964" s="10"/>
      <c r="BD8964" s="10"/>
      <c r="BE8964" s="10"/>
      <c r="BF8964" s="10"/>
      <c r="BG8964" s="6"/>
    </row>
    <row r="8965" spans="34:59" x14ac:dyDescent="0.25">
      <c r="AH8965" s="6"/>
      <c r="AI8965" s="6"/>
      <c r="AJ8965" s="6"/>
      <c r="AK8965" s="6"/>
      <c r="AL8965" s="6"/>
      <c r="AM8965" s="6"/>
      <c r="AN8965" s="6"/>
      <c r="AO8965" s="6"/>
      <c r="AP8965" s="6"/>
      <c r="AQ8965" s="6"/>
      <c r="AR8965" s="6"/>
      <c r="AS8965" s="6"/>
      <c r="AT8965" s="6"/>
      <c r="AU8965" s="6"/>
      <c r="AV8965" s="6"/>
      <c r="AW8965" s="6"/>
      <c r="AX8965" s="6"/>
      <c r="AY8965" s="6"/>
      <c r="AZ8965" s="6"/>
      <c r="BA8965" s="6"/>
      <c r="BB8965" s="6"/>
      <c r="BC8965" s="6"/>
      <c r="BD8965" s="6"/>
      <c r="BE8965" s="6"/>
      <c r="BF8965" s="6"/>
      <c r="BG8965" s="10"/>
    </row>
    <row r="8966" spans="34:59" x14ac:dyDescent="0.25">
      <c r="AH8966" s="10"/>
      <c r="AI8966" s="6"/>
    </row>
    <row r="8967" spans="34:59" x14ac:dyDescent="0.25">
      <c r="AH8967" s="6"/>
      <c r="AI8967" s="6"/>
      <c r="AJ8967" s="6"/>
      <c r="AK8967" s="6"/>
      <c r="AL8967" s="6"/>
      <c r="AM8967" s="6"/>
      <c r="AN8967" s="6"/>
      <c r="AO8967" s="6"/>
      <c r="AP8967" s="6"/>
      <c r="AQ8967" s="6"/>
      <c r="AR8967" s="6"/>
      <c r="AS8967" s="6"/>
      <c r="AT8967" s="6"/>
      <c r="AU8967" s="6"/>
      <c r="AV8967" s="6"/>
      <c r="AW8967" s="6"/>
      <c r="AX8967" s="6"/>
      <c r="AY8967" s="6"/>
      <c r="AZ8967" s="6"/>
      <c r="BA8967" s="6"/>
      <c r="BB8967" s="6"/>
      <c r="BC8967" s="6"/>
      <c r="BD8967" s="6"/>
      <c r="BE8967" s="6"/>
      <c r="BF8967" s="6"/>
      <c r="BG8967" s="6"/>
    </row>
    <row r="8968" spans="34:59" x14ac:dyDescent="0.25">
      <c r="AH8968" s="10"/>
      <c r="AI8968" s="6"/>
      <c r="AJ8968" s="10"/>
      <c r="AK8968" s="10"/>
      <c r="AL8968" s="10"/>
      <c r="AM8968" s="10"/>
      <c r="AN8968" s="10"/>
      <c r="AO8968" s="10"/>
      <c r="AP8968" s="10"/>
      <c r="AQ8968" s="10"/>
      <c r="AR8968" s="10"/>
      <c r="AS8968" s="10"/>
      <c r="AT8968" s="10"/>
      <c r="AU8968" s="10"/>
      <c r="AV8968" s="10"/>
      <c r="AW8968" s="10"/>
      <c r="AX8968" s="10"/>
      <c r="AY8968" s="10"/>
      <c r="AZ8968" s="10"/>
      <c r="BA8968" s="10"/>
      <c r="BB8968" s="10"/>
      <c r="BC8968" s="10"/>
      <c r="BD8968" s="10"/>
      <c r="BE8968" s="10"/>
      <c r="BF8968" s="10"/>
      <c r="BG8968" s="6"/>
    </row>
    <row r="8969" spans="34:59" x14ac:dyDescent="0.25">
      <c r="AH8969" s="6"/>
      <c r="AI8969" s="6"/>
      <c r="AJ8969" s="6"/>
      <c r="AK8969" s="6"/>
      <c r="AL8969" s="6"/>
      <c r="AM8969" s="6"/>
      <c r="AN8969" s="6"/>
      <c r="AO8969" s="6"/>
      <c r="AP8969" s="6"/>
      <c r="AQ8969" s="6"/>
      <c r="AR8969" s="6"/>
      <c r="AS8969" s="6"/>
      <c r="AT8969" s="6"/>
      <c r="AU8969" s="6"/>
      <c r="AV8969" s="6"/>
      <c r="AW8969" s="6"/>
      <c r="AX8969" s="6"/>
      <c r="AY8969" s="6"/>
      <c r="AZ8969" s="6"/>
      <c r="BA8969" s="6"/>
      <c r="BB8969" s="6"/>
      <c r="BC8969" s="6"/>
      <c r="BD8969" s="6"/>
      <c r="BE8969" s="6"/>
      <c r="BF8969" s="6"/>
      <c r="BG8969" s="10"/>
    </row>
    <row r="8970" spans="34:59" x14ac:dyDescent="0.25">
      <c r="AH8970" s="10"/>
      <c r="AI8970" s="6"/>
    </row>
    <row r="8971" spans="34:59" x14ac:dyDescent="0.25">
      <c r="AH8971" s="6"/>
      <c r="AI8971" s="6"/>
      <c r="AJ8971" s="6"/>
      <c r="AK8971" s="6"/>
      <c r="AL8971" s="6"/>
      <c r="AM8971" s="6"/>
      <c r="AN8971" s="6"/>
      <c r="AO8971" s="6"/>
      <c r="AP8971" s="6"/>
      <c r="AQ8971" s="6"/>
      <c r="AR8971" s="6"/>
      <c r="AS8971" s="6"/>
      <c r="AT8971" s="6"/>
      <c r="AU8971" s="6"/>
      <c r="AV8971" s="6"/>
      <c r="AW8971" s="6"/>
      <c r="AX8971" s="6"/>
      <c r="AY8971" s="6"/>
      <c r="AZ8971" s="6"/>
      <c r="BA8971" s="6"/>
      <c r="BB8971" s="6"/>
      <c r="BC8971" s="6"/>
      <c r="BD8971" s="6"/>
      <c r="BE8971" s="6"/>
      <c r="BF8971" s="6"/>
      <c r="BG8971" s="6"/>
    </row>
    <row r="8972" spans="34:59" x14ac:dyDescent="0.25">
      <c r="AH8972" s="10"/>
      <c r="AI8972" s="6"/>
      <c r="AJ8972" s="10"/>
      <c r="AK8972" s="10"/>
      <c r="AL8972" s="10"/>
      <c r="AM8972" s="10"/>
      <c r="AN8972" s="10"/>
      <c r="AO8972" s="10"/>
      <c r="AP8972" s="10"/>
      <c r="AQ8972" s="10"/>
      <c r="AR8972" s="10"/>
      <c r="AS8972" s="10"/>
      <c r="AT8972" s="10"/>
      <c r="AU8972" s="10"/>
      <c r="AV8972" s="10"/>
      <c r="AW8972" s="10"/>
      <c r="AX8972" s="10"/>
      <c r="AY8972" s="10"/>
      <c r="AZ8972" s="10"/>
      <c r="BA8972" s="10"/>
      <c r="BB8972" s="10"/>
      <c r="BC8972" s="10"/>
      <c r="BD8972" s="10"/>
      <c r="BE8972" s="10"/>
      <c r="BF8972" s="10"/>
      <c r="BG8972" s="6"/>
    </row>
    <row r="8973" spans="34:59" x14ac:dyDescent="0.25">
      <c r="AH8973" s="6"/>
      <c r="AI8973" s="6"/>
      <c r="AJ8973" s="6"/>
      <c r="AK8973" s="6"/>
      <c r="AL8973" s="6"/>
      <c r="AM8973" s="6"/>
      <c r="AN8973" s="6"/>
      <c r="AO8973" s="6"/>
      <c r="AP8973" s="6"/>
      <c r="AQ8973" s="6"/>
      <c r="AR8973" s="6"/>
      <c r="AS8973" s="6"/>
      <c r="AT8973" s="6"/>
      <c r="AU8973" s="6"/>
      <c r="AV8973" s="6"/>
      <c r="AW8973" s="6"/>
      <c r="AX8973" s="6"/>
      <c r="AY8973" s="6"/>
      <c r="AZ8973" s="6"/>
      <c r="BA8973" s="6"/>
      <c r="BB8973" s="6"/>
      <c r="BC8973" s="6"/>
      <c r="BD8973" s="6"/>
      <c r="BE8973" s="6"/>
      <c r="BF8973" s="6"/>
      <c r="BG8973" s="10"/>
    </row>
    <row r="8974" spans="34:59" x14ac:dyDescent="0.25">
      <c r="AH8974" s="10"/>
      <c r="AI8974" s="6"/>
    </row>
    <row r="8975" spans="34:59" x14ac:dyDescent="0.25">
      <c r="AH8975" s="6"/>
      <c r="AI8975" s="6"/>
      <c r="AJ8975" s="6"/>
      <c r="AK8975" s="6"/>
      <c r="AL8975" s="6"/>
      <c r="AM8975" s="6"/>
      <c r="AN8975" s="6"/>
      <c r="AO8975" s="6"/>
      <c r="AP8975" s="6"/>
      <c r="AQ8975" s="6"/>
      <c r="AR8975" s="6"/>
      <c r="AS8975" s="6"/>
      <c r="AT8975" s="6"/>
      <c r="AU8975" s="6"/>
      <c r="AV8975" s="6"/>
      <c r="AW8975" s="6"/>
      <c r="AX8975" s="6"/>
      <c r="AY8975" s="6"/>
      <c r="AZ8975" s="6"/>
      <c r="BA8975" s="6"/>
      <c r="BB8975" s="6"/>
      <c r="BC8975" s="6"/>
      <c r="BD8975" s="6"/>
      <c r="BE8975" s="6"/>
      <c r="BF8975" s="6"/>
      <c r="BG8975" s="6"/>
    </row>
    <row r="8976" spans="34:59" x14ac:dyDescent="0.25">
      <c r="AH8976" s="10"/>
      <c r="AI8976" s="6"/>
      <c r="AJ8976" s="10"/>
      <c r="AK8976" s="10"/>
      <c r="AL8976" s="10"/>
      <c r="AM8976" s="10"/>
      <c r="AN8976" s="10"/>
      <c r="AO8976" s="10"/>
      <c r="AP8976" s="10"/>
      <c r="AQ8976" s="10"/>
      <c r="AR8976" s="10"/>
      <c r="AS8976" s="10"/>
      <c r="AT8976" s="10"/>
      <c r="AU8976" s="10"/>
      <c r="AV8976" s="10"/>
      <c r="AW8976" s="10"/>
      <c r="AX8976" s="10"/>
      <c r="AY8976" s="10"/>
      <c r="AZ8976" s="10"/>
      <c r="BA8976" s="10"/>
      <c r="BB8976" s="10"/>
      <c r="BC8976" s="10"/>
      <c r="BD8976" s="10"/>
      <c r="BE8976" s="10"/>
      <c r="BF8976" s="10"/>
      <c r="BG8976" s="6"/>
    </row>
    <row r="8977" spans="34:59" x14ac:dyDescent="0.25">
      <c r="AH8977" s="6"/>
      <c r="AI8977" s="6"/>
      <c r="AJ8977" s="6"/>
      <c r="AK8977" s="6"/>
      <c r="AL8977" s="6"/>
      <c r="AM8977" s="6"/>
      <c r="AN8977" s="6"/>
      <c r="AO8977" s="6"/>
      <c r="AP8977" s="6"/>
      <c r="AQ8977" s="6"/>
      <c r="AR8977" s="6"/>
      <c r="AS8977" s="6"/>
      <c r="AT8977" s="6"/>
      <c r="AU8977" s="6"/>
      <c r="AV8977" s="6"/>
      <c r="AW8977" s="6"/>
      <c r="AX8977" s="6"/>
      <c r="AY8977" s="6"/>
      <c r="AZ8977" s="6"/>
      <c r="BA8977" s="6"/>
      <c r="BB8977" s="6"/>
      <c r="BC8977" s="6"/>
      <c r="BD8977" s="6"/>
      <c r="BE8977" s="6"/>
      <c r="BF8977" s="6"/>
      <c r="BG8977" s="10"/>
    </row>
    <row r="8978" spans="34:59" x14ac:dyDescent="0.25">
      <c r="AH8978" s="10"/>
      <c r="AI8978" s="6"/>
    </row>
    <row r="8979" spans="34:59" x14ac:dyDescent="0.25">
      <c r="AH8979" s="6"/>
      <c r="AI8979" s="6"/>
      <c r="AJ8979" s="6"/>
      <c r="AK8979" s="6"/>
      <c r="AL8979" s="6"/>
      <c r="AM8979" s="6"/>
      <c r="AN8979" s="6"/>
      <c r="AO8979" s="6"/>
      <c r="AP8979" s="6"/>
      <c r="AQ8979" s="6"/>
      <c r="AR8979" s="6"/>
      <c r="AS8979" s="6"/>
      <c r="AT8979" s="6"/>
      <c r="AU8979" s="6"/>
      <c r="AV8979" s="6"/>
      <c r="AW8979" s="6"/>
      <c r="AX8979" s="6"/>
      <c r="AY8979" s="6"/>
      <c r="AZ8979" s="6"/>
      <c r="BA8979" s="6"/>
      <c r="BB8979" s="6"/>
      <c r="BC8979" s="6"/>
      <c r="BD8979" s="6"/>
      <c r="BE8979" s="6"/>
      <c r="BF8979" s="6"/>
      <c r="BG8979" s="6"/>
    </row>
    <row r="8980" spans="34:59" x14ac:dyDescent="0.25">
      <c r="AH8980" s="10"/>
      <c r="AI8980" s="6"/>
      <c r="AJ8980" s="10"/>
      <c r="AK8980" s="10"/>
      <c r="AL8980" s="10"/>
      <c r="AM8980" s="10"/>
      <c r="AN8980" s="10"/>
      <c r="AO8980" s="10"/>
      <c r="AP8980" s="10"/>
      <c r="AQ8980" s="10"/>
      <c r="AR8980" s="10"/>
      <c r="AS8980" s="10"/>
      <c r="AT8980" s="10"/>
      <c r="AU8980" s="10"/>
      <c r="AV8980" s="10"/>
      <c r="AW8980" s="10"/>
      <c r="AX8980" s="10"/>
      <c r="AY8980" s="10"/>
      <c r="AZ8980" s="10"/>
      <c r="BA8980" s="10"/>
      <c r="BB8980" s="10"/>
      <c r="BC8980" s="10"/>
      <c r="BD8980" s="10"/>
      <c r="BE8980" s="10"/>
      <c r="BF8980" s="10"/>
      <c r="BG8980" s="6"/>
    </row>
    <row r="8981" spans="34:59" x14ac:dyDescent="0.25">
      <c r="AH8981" s="6"/>
      <c r="AI8981" s="6"/>
      <c r="AJ8981" s="6"/>
      <c r="AK8981" s="6"/>
      <c r="AL8981" s="6"/>
      <c r="AM8981" s="6"/>
      <c r="AN8981" s="6"/>
      <c r="AO8981" s="6"/>
      <c r="AP8981" s="6"/>
      <c r="AQ8981" s="6"/>
      <c r="AR8981" s="6"/>
      <c r="AS8981" s="6"/>
      <c r="AT8981" s="6"/>
      <c r="AU8981" s="6"/>
      <c r="AV8981" s="6"/>
      <c r="AW8981" s="6"/>
      <c r="AX8981" s="6"/>
      <c r="AY8981" s="6"/>
      <c r="AZ8981" s="6"/>
      <c r="BA8981" s="6"/>
      <c r="BB8981" s="6"/>
      <c r="BC8981" s="6"/>
      <c r="BD8981" s="6"/>
      <c r="BE8981" s="6"/>
      <c r="BF8981" s="6"/>
      <c r="BG8981" s="10"/>
    </row>
    <row r="8982" spans="34:59" x14ac:dyDescent="0.25">
      <c r="AH8982" s="10"/>
      <c r="AI8982" s="6"/>
    </row>
    <row r="8983" spans="34:59" x14ac:dyDescent="0.25">
      <c r="AH8983" s="6"/>
      <c r="AI8983" s="6"/>
      <c r="AJ8983" s="6"/>
      <c r="AK8983" s="6"/>
      <c r="AL8983" s="6"/>
      <c r="AM8983" s="6"/>
      <c r="AN8983" s="6"/>
      <c r="AO8983" s="6"/>
      <c r="AP8983" s="6"/>
      <c r="AQ8983" s="6"/>
      <c r="AR8983" s="6"/>
      <c r="AS8983" s="6"/>
      <c r="AT8983" s="6"/>
      <c r="AU8983" s="6"/>
      <c r="AV8983" s="6"/>
      <c r="AW8983" s="6"/>
      <c r="AX8983" s="6"/>
      <c r="AY8983" s="6"/>
      <c r="AZ8983" s="6"/>
      <c r="BA8983" s="6"/>
      <c r="BB8983" s="6"/>
      <c r="BC8983" s="6"/>
      <c r="BD8983" s="6"/>
      <c r="BE8983" s="6"/>
      <c r="BF8983" s="6"/>
      <c r="BG8983" s="6"/>
    </row>
    <row r="8984" spans="34:59" x14ac:dyDescent="0.25">
      <c r="AH8984" s="10"/>
      <c r="AI8984" s="6"/>
      <c r="AJ8984" s="10"/>
      <c r="AK8984" s="10"/>
      <c r="AL8984" s="10"/>
      <c r="AM8984" s="10"/>
      <c r="AN8984" s="10"/>
      <c r="AO8984" s="10"/>
      <c r="AP8984" s="10"/>
      <c r="AQ8984" s="10"/>
      <c r="AR8984" s="10"/>
      <c r="AS8984" s="10"/>
      <c r="AT8984" s="10"/>
      <c r="AU8984" s="10"/>
      <c r="AV8984" s="10"/>
      <c r="AW8984" s="10"/>
      <c r="AX8984" s="10"/>
      <c r="AY8984" s="10"/>
      <c r="AZ8984" s="10"/>
      <c r="BA8984" s="10"/>
      <c r="BB8984" s="10"/>
      <c r="BC8984" s="10"/>
      <c r="BD8984" s="10"/>
      <c r="BE8984" s="10"/>
      <c r="BF8984" s="10"/>
      <c r="BG8984" s="6"/>
    </row>
    <row r="8985" spans="34:59" x14ac:dyDescent="0.25">
      <c r="AH8985" s="6"/>
      <c r="AI8985" s="6"/>
      <c r="AJ8985" s="6"/>
      <c r="AK8985" s="6"/>
      <c r="AL8985" s="6"/>
      <c r="AM8985" s="6"/>
      <c r="AN8985" s="6"/>
      <c r="AO8985" s="6"/>
      <c r="AP8985" s="6"/>
      <c r="AQ8985" s="6"/>
      <c r="AR8985" s="6"/>
      <c r="AS8985" s="6"/>
      <c r="AT8985" s="6"/>
      <c r="AU8985" s="6"/>
      <c r="AV8985" s="6"/>
      <c r="AW8985" s="6"/>
      <c r="AX8985" s="6"/>
      <c r="AY8985" s="6"/>
      <c r="AZ8985" s="6"/>
      <c r="BA8985" s="6"/>
      <c r="BB8985" s="6"/>
      <c r="BC8985" s="6"/>
      <c r="BD8985" s="6"/>
      <c r="BE8985" s="6"/>
      <c r="BF8985" s="6"/>
      <c r="BG8985" s="10"/>
    </row>
    <row r="8986" spans="34:59" x14ac:dyDescent="0.25">
      <c r="AH8986" s="10"/>
      <c r="AI8986" s="6"/>
    </row>
    <row r="8987" spans="34:59" x14ac:dyDescent="0.25">
      <c r="AH8987" s="6"/>
      <c r="AI8987" s="6"/>
      <c r="AJ8987" s="6"/>
      <c r="AK8987" s="6"/>
      <c r="AL8987" s="6"/>
      <c r="AM8987" s="6"/>
      <c r="AN8987" s="6"/>
      <c r="AO8987" s="6"/>
      <c r="AP8987" s="6"/>
      <c r="AQ8987" s="6"/>
      <c r="AR8987" s="6"/>
      <c r="AS8987" s="6"/>
      <c r="AT8987" s="6"/>
      <c r="AU8987" s="6"/>
      <c r="AV8987" s="6"/>
      <c r="AW8987" s="6"/>
      <c r="AX8987" s="6"/>
      <c r="AY8987" s="6"/>
      <c r="AZ8987" s="6"/>
      <c r="BA8987" s="6"/>
      <c r="BB8987" s="6"/>
      <c r="BC8987" s="6"/>
      <c r="BD8987" s="6"/>
      <c r="BE8987" s="6"/>
      <c r="BF8987" s="6"/>
      <c r="BG8987" s="6"/>
    </row>
    <row r="8988" spans="34:59" x14ac:dyDescent="0.25">
      <c r="AH8988" s="10"/>
      <c r="AI8988" s="6"/>
      <c r="AJ8988" s="10"/>
      <c r="AK8988" s="10"/>
      <c r="AL8988" s="10"/>
      <c r="AM8988" s="10"/>
      <c r="AN8988" s="10"/>
      <c r="AO8988" s="10"/>
      <c r="AP8988" s="10"/>
      <c r="AQ8988" s="10"/>
      <c r="AR8988" s="10"/>
      <c r="AS8988" s="10"/>
      <c r="AT8988" s="10"/>
      <c r="AU8988" s="10"/>
      <c r="AV8988" s="10"/>
      <c r="AW8988" s="10"/>
      <c r="AX8988" s="10"/>
      <c r="AY8988" s="10"/>
      <c r="AZ8988" s="10"/>
      <c r="BA8988" s="10"/>
      <c r="BB8988" s="10"/>
      <c r="BC8988" s="10"/>
      <c r="BD8988" s="10"/>
      <c r="BE8988" s="10"/>
      <c r="BF8988" s="10"/>
      <c r="BG8988" s="6"/>
    </row>
    <row r="8989" spans="34:59" x14ac:dyDescent="0.25">
      <c r="AH8989" s="6"/>
      <c r="AI8989" s="6"/>
      <c r="AJ8989" s="6"/>
      <c r="AK8989" s="6"/>
      <c r="AL8989" s="6"/>
      <c r="AM8989" s="6"/>
      <c r="AN8989" s="6"/>
      <c r="AO8989" s="6"/>
      <c r="AP8989" s="6"/>
      <c r="AQ8989" s="6"/>
      <c r="AR8989" s="6"/>
      <c r="AS8989" s="6"/>
      <c r="AT8989" s="6"/>
      <c r="AU8989" s="6"/>
      <c r="AV8989" s="6"/>
      <c r="AW8989" s="6"/>
      <c r="AX8989" s="6"/>
      <c r="AY8989" s="6"/>
      <c r="AZ8989" s="6"/>
      <c r="BA8989" s="6"/>
      <c r="BB8989" s="6"/>
      <c r="BC8989" s="6"/>
      <c r="BD8989" s="6"/>
      <c r="BE8989" s="6"/>
      <c r="BF8989" s="6"/>
      <c r="BG8989" s="10"/>
    </row>
    <row r="8990" spans="34:59" x14ac:dyDescent="0.25">
      <c r="AH8990" s="10"/>
      <c r="AI8990" s="6"/>
    </row>
    <row r="8991" spans="34:59" x14ac:dyDescent="0.25">
      <c r="AH8991" s="6"/>
      <c r="AI8991" s="6"/>
      <c r="AJ8991" s="6"/>
      <c r="AK8991" s="6"/>
      <c r="AL8991" s="6"/>
      <c r="AM8991" s="6"/>
      <c r="AN8991" s="6"/>
      <c r="AO8991" s="6"/>
      <c r="AP8991" s="6"/>
      <c r="AQ8991" s="6"/>
      <c r="AR8991" s="6"/>
      <c r="AS8991" s="6"/>
      <c r="AT8991" s="6"/>
      <c r="AU8991" s="6"/>
      <c r="AV8991" s="6"/>
      <c r="AW8991" s="6"/>
      <c r="AX8991" s="6"/>
      <c r="AY8991" s="6"/>
      <c r="AZ8991" s="6"/>
      <c r="BA8991" s="6"/>
      <c r="BB8991" s="6"/>
      <c r="BC8991" s="6"/>
      <c r="BD8991" s="6"/>
      <c r="BE8991" s="6"/>
      <c r="BF8991" s="6"/>
      <c r="BG8991" s="6"/>
    </row>
    <row r="8992" spans="34:59" x14ac:dyDescent="0.25">
      <c r="AH8992" s="10"/>
      <c r="AI8992" s="6"/>
      <c r="AJ8992" s="10"/>
      <c r="AK8992" s="10"/>
      <c r="AL8992" s="10"/>
      <c r="AM8992" s="10"/>
      <c r="AN8992" s="10"/>
      <c r="AO8992" s="10"/>
      <c r="AP8992" s="10"/>
      <c r="AQ8992" s="10"/>
      <c r="AR8992" s="10"/>
      <c r="AS8992" s="10"/>
      <c r="AT8992" s="10"/>
      <c r="AU8992" s="10"/>
      <c r="AV8992" s="10"/>
      <c r="AW8992" s="10"/>
      <c r="AX8992" s="10"/>
      <c r="AY8992" s="10"/>
      <c r="AZ8992" s="10"/>
      <c r="BA8992" s="10"/>
      <c r="BB8992" s="10"/>
      <c r="BC8992" s="10"/>
      <c r="BD8992" s="10"/>
      <c r="BE8992" s="10"/>
      <c r="BF8992" s="10"/>
      <c r="BG8992" s="6"/>
    </row>
    <row r="8993" spans="34:59" x14ac:dyDescent="0.25">
      <c r="AH8993" s="6"/>
      <c r="AI8993" s="6"/>
      <c r="AJ8993" s="6"/>
      <c r="AK8993" s="6"/>
      <c r="AL8993" s="6"/>
      <c r="AM8993" s="6"/>
      <c r="AN8993" s="6"/>
      <c r="AO8993" s="6"/>
      <c r="AP8993" s="6"/>
      <c r="AQ8993" s="6"/>
      <c r="AR8993" s="6"/>
      <c r="AS8993" s="6"/>
      <c r="AT8993" s="6"/>
      <c r="AU8993" s="6"/>
      <c r="AV8993" s="6"/>
      <c r="AW8993" s="6"/>
      <c r="AX8993" s="6"/>
      <c r="AY8993" s="6"/>
      <c r="AZ8993" s="6"/>
      <c r="BA8993" s="6"/>
      <c r="BB8993" s="6"/>
      <c r="BC8993" s="6"/>
      <c r="BD8993" s="6"/>
      <c r="BE8993" s="6"/>
      <c r="BF8993" s="6"/>
      <c r="BG8993" s="10"/>
    </row>
    <row r="8994" spans="34:59" x14ac:dyDescent="0.25">
      <c r="AH8994" s="10"/>
      <c r="AI8994" s="6"/>
    </row>
    <row r="8995" spans="34:59" x14ac:dyDescent="0.25">
      <c r="AH8995" s="6"/>
      <c r="AI8995" s="6"/>
      <c r="AJ8995" s="6"/>
      <c r="AK8995" s="6"/>
      <c r="AL8995" s="6"/>
      <c r="AM8995" s="6"/>
      <c r="AN8995" s="6"/>
      <c r="AO8995" s="6"/>
      <c r="AP8995" s="6"/>
      <c r="AQ8995" s="6"/>
      <c r="AR8995" s="6"/>
      <c r="AS8995" s="6"/>
      <c r="AT8995" s="6"/>
      <c r="AU8995" s="6"/>
      <c r="AV8995" s="6"/>
      <c r="AW8995" s="6"/>
      <c r="AX8995" s="6"/>
      <c r="AY8995" s="6"/>
      <c r="AZ8995" s="6"/>
      <c r="BA8995" s="6"/>
      <c r="BB8995" s="6"/>
      <c r="BC8995" s="6"/>
      <c r="BD8995" s="6"/>
      <c r="BE8995" s="6"/>
      <c r="BF8995" s="6"/>
      <c r="BG8995" s="6"/>
    </row>
    <row r="8996" spans="34:59" x14ac:dyDescent="0.25">
      <c r="AH8996" s="10"/>
      <c r="AI8996" s="6"/>
      <c r="AJ8996" s="10"/>
      <c r="AK8996" s="10"/>
      <c r="AL8996" s="10"/>
      <c r="AM8996" s="10"/>
      <c r="AN8996" s="10"/>
      <c r="AO8996" s="10"/>
      <c r="AP8996" s="10"/>
      <c r="AQ8996" s="10"/>
      <c r="AR8996" s="10"/>
      <c r="AS8996" s="10"/>
      <c r="AT8996" s="10"/>
      <c r="AU8996" s="10"/>
      <c r="AV8996" s="10"/>
      <c r="AW8996" s="10"/>
      <c r="AX8996" s="10"/>
      <c r="AY8996" s="10"/>
      <c r="AZ8996" s="10"/>
      <c r="BA8996" s="10"/>
      <c r="BB8996" s="10"/>
      <c r="BC8996" s="10"/>
      <c r="BD8996" s="10"/>
      <c r="BE8996" s="10"/>
      <c r="BF8996" s="10"/>
      <c r="BG8996" s="6"/>
    </row>
    <row r="8997" spans="34:59" x14ac:dyDescent="0.25">
      <c r="AH8997" s="6"/>
      <c r="AI8997" s="6"/>
      <c r="AJ8997" s="6"/>
      <c r="AK8997" s="6"/>
      <c r="AL8997" s="6"/>
      <c r="AM8997" s="6"/>
      <c r="AN8997" s="6"/>
      <c r="AO8997" s="6"/>
      <c r="AP8997" s="6"/>
      <c r="AQ8997" s="6"/>
      <c r="AR8997" s="6"/>
      <c r="AS8997" s="6"/>
      <c r="AT8997" s="6"/>
      <c r="AU8997" s="6"/>
      <c r="AV8997" s="6"/>
      <c r="AW8997" s="6"/>
      <c r="AX8997" s="6"/>
      <c r="AY8997" s="6"/>
      <c r="AZ8997" s="6"/>
      <c r="BA8997" s="6"/>
      <c r="BB8997" s="6"/>
      <c r="BC8997" s="6"/>
      <c r="BD8997" s="6"/>
      <c r="BE8997" s="6"/>
      <c r="BF8997" s="6"/>
      <c r="BG8997" s="10"/>
    </row>
    <row r="8998" spans="34:59" x14ac:dyDescent="0.25">
      <c r="AH8998" s="10"/>
      <c r="AI8998" s="6"/>
    </row>
    <row r="8999" spans="34:59" x14ac:dyDescent="0.25">
      <c r="AH8999" s="6"/>
      <c r="AI8999" s="6"/>
      <c r="AJ8999" s="6"/>
      <c r="AK8999" s="6"/>
      <c r="AL8999" s="6"/>
      <c r="AM8999" s="6"/>
      <c r="AN8999" s="6"/>
      <c r="AO8999" s="6"/>
      <c r="AP8999" s="6"/>
      <c r="AQ8999" s="6"/>
      <c r="AR8999" s="6"/>
      <c r="AS8999" s="6"/>
      <c r="AT8999" s="6"/>
      <c r="AU8999" s="6"/>
      <c r="AV8999" s="6"/>
      <c r="AW8999" s="6"/>
      <c r="AX8999" s="6"/>
      <c r="AY8999" s="6"/>
      <c r="AZ8999" s="6"/>
      <c r="BA8999" s="6"/>
      <c r="BB8999" s="6"/>
      <c r="BC8999" s="6"/>
      <c r="BD8999" s="6"/>
      <c r="BE8999" s="6"/>
      <c r="BF8999" s="6"/>
      <c r="BG8999" s="6"/>
    </row>
    <row r="9000" spans="34:59" x14ac:dyDescent="0.25">
      <c r="AH9000" s="10"/>
      <c r="AI9000" s="6"/>
      <c r="AJ9000" s="10"/>
      <c r="AK9000" s="10"/>
      <c r="AL9000" s="10"/>
      <c r="AM9000" s="10"/>
      <c r="AN9000" s="10"/>
      <c r="AO9000" s="10"/>
      <c r="AP9000" s="10"/>
      <c r="AQ9000" s="10"/>
      <c r="AR9000" s="10"/>
      <c r="AS9000" s="10"/>
      <c r="AT9000" s="10"/>
      <c r="AU9000" s="10"/>
      <c r="AV9000" s="10"/>
      <c r="AW9000" s="10"/>
      <c r="AX9000" s="10"/>
      <c r="AY9000" s="10"/>
      <c r="AZ9000" s="10"/>
      <c r="BA9000" s="10"/>
      <c r="BB9000" s="10"/>
      <c r="BC9000" s="10"/>
      <c r="BD9000" s="10"/>
      <c r="BE9000" s="10"/>
      <c r="BF9000" s="10"/>
      <c r="BG9000" s="6"/>
    </row>
    <row r="9001" spans="34:59" x14ac:dyDescent="0.25">
      <c r="AH9001" s="6"/>
      <c r="AI9001" s="6"/>
      <c r="AJ9001" s="6"/>
      <c r="AK9001" s="6"/>
      <c r="AL9001" s="6"/>
      <c r="AM9001" s="6"/>
      <c r="AN9001" s="6"/>
      <c r="AO9001" s="6"/>
      <c r="AP9001" s="6"/>
      <c r="AQ9001" s="6"/>
      <c r="AR9001" s="6"/>
      <c r="AS9001" s="6"/>
      <c r="AT9001" s="6"/>
      <c r="AU9001" s="6"/>
      <c r="AV9001" s="6"/>
      <c r="AW9001" s="6"/>
      <c r="AX9001" s="6"/>
      <c r="AY9001" s="6"/>
      <c r="AZ9001" s="6"/>
      <c r="BA9001" s="6"/>
      <c r="BB9001" s="6"/>
      <c r="BC9001" s="6"/>
      <c r="BD9001" s="6"/>
      <c r="BE9001" s="6"/>
      <c r="BF9001" s="6"/>
      <c r="BG9001" s="10"/>
    </row>
    <row r="9002" spans="34:59" x14ac:dyDescent="0.25">
      <c r="AH9002" s="10"/>
      <c r="AI9002" s="6"/>
    </row>
    <row r="9003" spans="34:59" x14ac:dyDescent="0.25">
      <c r="AH9003" s="6"/>
      <c r="AI9003" s="6"/>
      <c r="AJ9003" s="6"/>
      <c r="AK9003" s="6"/>
      <c r="AL9003" s="6"/>
      <c r="AM9003" s="6"/>
      <c r="AN9003" s="6"/>
      <c r="AO9003" s="6"/>
      <c r="AP9003" s="6"/>
      <c r="AQ9003" s="6"/>
      <c r="AR9003" s="6"/>
      <c r="AS9003" s="6"/>
      <c r="AT9003" s="6"/>
      <c r="AU9003" s="6"/>
      <c r="AV9003" s="6"/>
      <c r="AW9003" s="6"/>
      <c r="AX9003" s="6"/>
      <c r="AY9003" s="6"/>
      <c r="AZ9003" s="6"/>
      <c r="BA9003" s="6"/>
      <c r="BB9003" s="6"/>
      <c r="BC9003" s="6"/>
      <c r="BD9003" s="6"/>
      <c r="BE9003" s="6"/>
      <c r="BF9003" s="6"/>
      <c r="BG9003" s="6"/>
    </row>
    <row r="9004" spans="34:59" x14ac:dyDescent="0.25">
      <c r="AH9004" s="10"/>
      <c r="AI9004" s="6"/>
      <c r="AJ9004" s="10"/>
      <c r="AK9004" s="10"/>
      <c r="AL9004" s="10"/>
      <c r="AM9004" s="10"/>
      <c r="AN9004" s="10"/>
      <c r="AO9004" s="10"/>
      <c r="AP9004" s="10"/>
      <c r="AQ9004" s="10"/>
      <c r="AR9004" s="10"/>
      <c r="AS9004" s="10"/>
      <c r="AT9004" s="10"/>
      <c r="AU9004" s="10"/>
      <c r="AV9004" s="10"/>
      <c r="AW9004" s="10"/>
      <c r="AX9004" s="10"/>
      <c r="AY9004" s="10"/>
      <c r="AZ9004" s="10"/>
      <c r="BA9004" s="10"/>
      <c r="BB9004" s="10"/>
      <c r="BC9004" s="10"/>
      <c r="BD9004" s="10"/>
      <c r="BE9004" s="10"/>
      <c r="BF9004" s="10"/>
      <c r="BG9004" s="6"/>
    </row>
    <row r="9005" spans="34:59" x14ac:dyDescent="0.25">
      <c r="AH9005" s="6"/>
      <c r="AI9005" s="6"/>
      <c r="AJ9005" s="6"/>
      <c r="AK9005" s="6"/>
      <c r="AL9005" s="6"/>
      <c r="AM9005" s="6"/>
      <c r="AN9005" s="6"/>
      <c r="AO9005" s="6"/>
      <c r="AP9005" s="6"/>
      <c r="AQ9005" s="6"/>
      <c r="AR9005" s="6"/>
      <c r="AS9005" s="6"/>
      <c r="AT9005" s="6"/>
      <c r="AU9005" s="6"/>
      <c r="AV9005" s="6"/>
      <c r="AW9005" s="6"/>
      <c r="AX9005" s="6"/>
      <c r="AY9005" s="6"/>
      <c r="AZ9005" s="6"/>
      <c r="BA9005" s="6"/>
      <c r="BB9005" s="6"/>
      <c r="BC9005" s="6"/>
      <c r="BD9005" s="6"/>
      <c r="BE9005" s="6"/>
      <c r="BF9005" s="6"/>
      <c r="BG9005" s="10"/>
    </row>
    <row r="9006" spans="34:59" x14ac:dyDescent="0.25">
      <c r="AH9006" s="10"/>
      <c r="AI9006" s="6"/>
    </row>
    <row r="9007" spans="34:59" x14ac:dyDescent="0.25">
      <c r="AH9007" s="6"/>
      <c r="AI9007" s="6"/>
      <c r="AJ9007" s="6"/>
      <c r="AK9007" s="6"/>
      <c r="AL9007" s="6"/>
      <c r="AM9007" s="6"/>
      <c r="AN9007" s="6"/>
      <c r="AO9007" s="6"/>
      <c r="AP9007" s="6"/>
      <c r="AQ9007" s="6"/>
      <c r="AR9007" s="6"/>
      <c r="AS9007" s="6"/>
      <c r="AT9007" s="6"/>
      <c r="AU9007" s="6"/>
      <c r="AV9007" s="6"/>
      <c r="AW9007" s="6"/>
      <c r="AX9007" s="6"/>
      <c r="AY9007" s="6"/>
      <c r="AZ9007" s="6"/>
      <c r="BA9007" s="6"/>
      <c r="BB9007" s="6"/>
      <c r="BC9007" s="6"/>
      <c r="BD9007" s="6"/>
      <c r="BE9007" s="6"/>
      <c r="BF9007" s="6"/>
      <c r="BG9007" s="6"/>
    </row>
    <row r="9008" spans="34:59" x14ac:dyDescent="0.25">
      <c r="AH9008" s="10"/>
      <c r="AI9008" s="6"/>
      <c r="AJ9008" s="10"/>
      <c r="AK9008" s="10"/>
      <c r="AL9008" s="10"/>
      <c r="AM9008" s="10"/>
      <c r="AN9008" s="10"/>
      <c r="AO9008" s="10"/>
      <c r="AP9008" s="10"/>
      <c r="AQ9008" s="10"/>
      <c r="AR9008" s="10"/>
      <c r="AS9008" s="10"/>
      <c r="AT9008" s="10"/>
      <c r="AU9008" s="10"/>
      <c r="AV9008" s="10"/>
      <c r="AW9008" s="10"/>
      <c r="AX9008" s="10"/>
      <c r="AY9008" s="10"/>
      <c r="AZ9008" s="10"/>
      <c r="BA9008" s="10"/>
      <c r="BB9008" s="10"/>
      <c r="BC9008" s="10"/>
      <c r="BD9008" s="10"/>
      <c r="BE9008" s="10"/>
      <c r="BF9008" s="10"/>
      <c r="BG9008" s="6"/>
    </row>
    <row r="9009" spans="34:59" x14ac:dyDescent="0.25">
      <c r="AH9009" s="6"/>
      <c r="AI9009" s="6"/>
      <c r="AJ9009" s="6"/>
      <c r="AK9009" s="6"/>
      <c r="AL9009" s="6"/>
      <c r="AM9009" s="6"/>
      <c r="AN9009" s="6"/>
      <c r="AO9009" s="6"/>
      <c r="AP9009" s="6"/>
      <c r="AQ9009" s="6"/>
      <c r="AR9009" s="6"/>
      <c r="AS9009" s="6"/>
      <c r="AT9009" s="6"/>
      <c r="AU9009" s="6"/>
      <c r="AV9009" s="6"/>
      <c r="AW9009" s="6"/>
      <c r="AX9009" s="6"/>
      <c r="AY9009" s="6"/>
      <c r="AZ9009" s="6"/>
      <c r="BA9009" s="6"/>
      <c r="BB9009" s="6"/>
      <c r="BC9009" s="6"/>
      <c r="BD9009" s="6"/>
      <c r="BE9009" s="6"/>
      <c r="BF9009" s="6"/>
      <c r="BG9009" s="10"/>
    </row>
    <row r="9010" spans="34:59" x14ac:dyDescent="0.25">
      <c r="AH9010" s="10"/>
      <c r="AI9010" s="6"/>
    </row>
    <row r="9011" spans="34:59" x14ac:dyDescent="0.25">
      <c r="AH9011" s="6"/>
      <c r="AI9011" s="6"/>
      <c r="AJ9011" s="6"/>
      <c r="AK9011" s="6"/>
      <c r="AL9011" s="6"/>
      <c r="AM9011" s="6"/>
      <c r="AN9011" s="6"/>
      <c r="AO9011" s="6"/>
      <c r="AP9011" s="6"/>
      <c r="AQ9011" s="6"/>
      <c r="AR9011" s="6"/>
      <c r="AS9011" s="6"/>
      <c r="AT9011" s="6"/>
      <c r="AU9011" s="6"/>
      <c r="AV9011" s="6"/>
      <c r="AW9011" s="6"/>
      <c r="AX9011" s="6"/>
      <c r="AY9011" s="6"/>
      <c r="AZ9011" s="6"/>
      <c r="BA9011" s="6"/>
      <c r="BB9011" s="6"/>
      <c r="BC9011" s="6"/>
      <c r="BD9011" s="6"/>
      <c r="BE9011" s="6"/>
      <c r="BF9011" s="6"/>
      <c r="BG9011" s="6"/>
    </row>
    <row r="9012" spans="34:59" x14ac:dyDescent="0.25">
      <c r="AH9012" s="10"/>
      <c r="AI9012" s="6"/>
      <c r="AJ9012" s="10"/>
      <c r="AK9012" s="10"/>
      <c r="AL9012" s="10"/>
      <c r="AM9012" s="10"/>
      <c r="AN9012" s="10"/>
      <c r="AO9012" s="10"/>
      <c r="AP9012" s="10"/>
      <c r="AQ9012" s="10"/>
      <c r="AR9012" s="10"/>
      <c r="AS9012" s="10"/>
      <c r="AT9012" s="10"/>
      <c r="AU9012" s="10"/>
      <c r="AV9012" s="10"/>
      <c r="AW9012" s="10"/>
      <c r="AX9012" s="10"/>
      <c r="AY9012" s="10"/>
      <c r="AZ9012" s="10"/>
      <c r="BA9012" s="10"/>
      <c r="BB9012" s="10"/>
      <c r="BC9012" s="10"/>
      <c r="BD9012" s="10"/>
      <c r="BE9012" s="10"/>
      <c r="BF9012" s="10"/>
      <c r="BG9012" s="6"/>
    </row>
    <row r="9013" spans="34:59" x14ac:dyDescent="0.25">
      <c r="AH9013" s="6"/>
      <c r="AI9013" s="6"/>
      <c r="AJ9013" s="6"/>
      <c r="AK9013" s="6"/>
      <c r="AL9013" s="6"/>
      <c r="AM9013" s="6"/>
      <c r="AN9013" s="6"/>
      <c r="AO9013" s="6"/>
      <c r="AP9013" s="6"/>
      <c r="AQ9013" s="6"/>
      <c r="AR9013" s="6"/>
      <c r="AS9013" s="6"/>
      <c r="AT9013" s="6"/>
      <c r="AU9013" s="6"/>
      <c r="AV9013" s="6"/>
      <c r="AW9013" s="6"/>
      <c r="AX9013" s="6"/>
      <c r="AY9013" s="6"/>
      <c r="AZ9013" s="6"/>
      <c r="BA9013" s="6"/>
      <c r="BB9013" s="6"/>
      <c r="BC9013" s="6"/>
      <c r="BD9013" s="6"/>
      <c r="BE9013" s="6"/>
      <c r="BF9013" s="6"/>
      <c r="BG9013" s="10"/>
    </row>
    <row r="9014" spans="34:59" x14ac:dyDescent="0.25">
      <c r="AH9014" s="10"/>
      <c r="AI9014" s="6"/>
    </row>
    <row r="9015" spans="34:59" x14ac:dyDescent="0.25">
      <c r="AH9015" s="6"/>
      <c r="AI9015" s="6"/>
      <c r="AJ9015" s="6"/>
      <c r="AK9015" s="6"/>
      <c r="AL9015" s="6"/>
      <c r="AM9015" s="6"/>
      <c r="AN9015" s="6"/>
      <c r="AO9015" s="6"/>
      <c r="AP9015" s="6"/>
      <c r="AQ9015" s="6"/>
      <c r="AR9015" s="6"/>
      <c r="AS9015" s="6"/>
      <c r="AT9015" s="6"/>
      <c r="AU9015" s="6"/>
      <c r="AV9015" s="6"/>
      <c r="AW9015" s="6"/>
      <c r="AX9015" s="6"/>
      <c r="AY9015" s="6"/>
      <c r="AZ9015" s="6"/>
      <c r="BA9015" s="6"/>
      <c r="BB9015" s="6"/>
      <c r="BC9015" s="6"/>
      <c r="BD9015" s="6"/>
      <c r="BE9015" s="6"/>
      <c r="BF9015" s="6"/>
      <c r="BG9015" s="6"/>
    </row>
    <row r="9016" spans="34:59" x14ac:dyDescent="0.25">
      <c r="AH9016" s="10"/>
      <c r="AI9016" s="6"/>
      <c r="AJ9016" s="10"/>
      <c r="AK9016" s="10"/>
      <c r="AL9016" s="10"/>
      <c r="AM9016" s="10"/>
      <c r="AN9016" s="10"/>
      <c r="AO9016" s="10"/>
      <c r="AP9016" s="10"/>
      <c r="AQ9016" s="10"/>
      <c r="AR9016" s="10"/>
      <c r="AS9016" s="10"/>
      <c r="AT9016" s="10"/>
      <c r="AU9016" s="10"/>
      <c r="AV9016" s="10"/>
      <c r="AW9016" s="10"/>
      <c r="AX9016" s="10"/>
      <c r="AY9016" s="10"/>
      <c r="AZ9016" s="10"/>
      <c r="BA9016" s="10"/>
      <c r="BB9016" s="10"/>
      <c r="BC9016" s="10"/>
      <c r="BD9016" s="10"/>
      <c r="BE9016" s="10"/>
      <c r="BF9016" s="10"/>
      <c r="BG9016" s="6"/>
    </row>
    <row r="9017" spans="34:59" x14ac:dyDescent="0.25">
      <c r="AH9017" s="6"/>
      <c r="AI9017" s="6"/>
      <c r="AJ9017" s="6"/>
      <c r="AK9017" s="6"/>
      <c r="AL9017" s="6"/>
      <c r="AM9017" s="6"/>
      <c r="AN9017" s="6"/>
      <c r="AO9017" s="6"/>
      <c r="AP9017" s="6"/>
      <c r="AQ9017" s="6"/>
      <c r="AR9017" s="6"/>
      <c r="AS9017" s="6"/>
      <c r="AT9017" s="6"/>
      <c r="AU9017" s="6"/>
      <c r="AV9017" s="6"/>
      <c r="AW9017" s="6"/>
      <c r="AX9017" s="6"/>
      <c r="AY9017" s="6"/>
      <c r="AZ9017" s="6"/>
      <c r="BA9017" s="6"/>
      <c r="BB9017" s="6"/>
      <c r="BC9017" s="6"/>
      <c r="BD9017" s="6"/>
      <c r="BE9017" s="6"/>
      <c r="BF9017" s="6"/>
      <c r="BG9017" s="10"/>
    </row>
    <row r="9018" spans="34:59" x14ac:dyDescent="0.25">
      <c r="AH9018" s="10"/>
      <c r="AI9018" s="6"/>
    </row>
    <row r="9019" spans="34:59" x14ac:dyDescent="0.25">
      <c r="AH9019" s="6"/>
      <c r="AI9019" s="6"/>
      <c r="AJ9019" s="6"/>
      <c r="AK9019" s="6"/>
      <c r="AL9019" s="6"/>
      <c r="AM9019" s="6"/>
      <c r="AN9019" s="6"/>
      <c r="AO9019" s="6"/>
      <c r="AP9019" s="6"/>
      <c r="AQ9019" s="6"/>
      <c r="AR9019" s="6"/>
      <c r="AS9019" s="6"/>
      <c r="AT9019" s="6"/>
      <c r="AU9019" s="6"/>
      <c r="AV9019" s="6"/>
      <c r="AW9019" s="6"/>
      <c r="AX9019" s="6"/>
      <c r="AY9019" s="6"/>
      <c r="AZ9019" s="6"/>
      <c r="BA9019" s="6"/>
      <c r="BB9019" s="6"/>
      <c r="BC9019" s="6"/>
      <c r="BD9019" s="6"/>
      <c r="BE9019" s="6"/>
      <c r="BF9019" s="6"/>
      <c r="BG9019" s="6"/>
    </row>
    <row r="9020" spans="34:59" x14ac:dyDescent="0.25">
      <c r="AH9020" s="10"/>
      <c r="AI9020" s="6"/>
      <c r="AJ9020" s="10"/>
      <c r="AK9020" s="10"/>
      <c r="AL9020" s="10"/>
      <c r="AM9020" s="10"/>
      <c r="AN9020" s="10"/>
      <c r="AO9020" s="10"/>
      <c r="AP9020" s="10"/>
      <c r="AQ9020" s="10"/>
      <c r="AR9020" s="10"/>
      <c r="AS9020" s="10"/>
      <c r="AT9020" s="10"/>
      <c r="AU9020" s="10"/>
      <c r="AV9020" s="10"/>
      <c r="AW9020" s="10"/>
      <c r="AX9020" s="10"/>
      <c r="AY9020" s="10"/>
      <c r="AZ9020" s="10"/>
      <c r="BA9020" s="10"/>
      <c r="BB9020" s="10"/>
      <c r="BC9020" s="10"/>
      <c r="BD9020" s="10"/>
      <c r="BE9020" s="10"/>
      <c r="BF9020" s="10"/>
      <c r="BG9020" s="6"/>
    </row>
    <row r="9021" spans="34:59" x14ac:dyDescent="0.25">
      <c r="AH9021" s="6"/>
      <c r="AI9021" s="6"/>
      <c r="AJ9021" s="6"/>
      <c r="AK9021" s="6"/>
      <c r="AL9021" s="6"/>
      <c r="AM9021" s="6"/>
      <c r="AN9021" s="6"/>
      <c r="AO9021" s="6"/>
      <c r="AP9021" s="6"/>
      <c r="AQ9021" s="6"/>
      <c r="AR9021" s="6"/>
      <c r="AS9021" s="6"/>
      <c r="AT9021" s="6"/>
      <c r="AU9021" s="6"/>
      <c r="AV9021" s="6"/>
      <c r="AW9021" s="6"/>
      <c r="AX9021" s="6"/>
      <c r="AY9021" s="6"/>
      <c r="AZ9021" s="6"/>
      <c r="BA9021" s="6"/>
      <c r="BB9021" s="6"/>
      <c r="BC9021" s="6"/>
      <c r="BD9021" s="6"/>
      <c r="BE9021" s="6"/>
      <c r="BF9021" s="6"/>
      <c r="BG9021" s="10"/>
    </row>
    <row r="9022" spans="34:59" x14ac:dyDescent="0.25">
      <c r="AH9022" s="10"/>
      <c r="AI9022" s="6"/>
    </row>
    <row r="9023" spans="34:59" x14ac:dyDescent="0.25">
      <c r="AH9023" s="6"/>
      <c r="AI9023" s="6"/>
      <c r="AJ9023" s="6"/>
      <c r="AK9023" s="6"/>
      <c r="AL9023" s="6"/>
      <c r="AM9023" s="6"/>
      <c r="AN9023" s="6"/>
      <c r="AO9023" s="6"/>
      <c r="AP9023" s="6"/>
      <c r="AQ9023" s="6"/>
      <c r="AR9023" s="6"/>
      <c r="AS9023" s="6"/>
      <c r="AT9023" s="6"/>
      <c r="AU9023" s="6"/>
      <c r="AV9023" s="6"/>
      <c r="AW9023" s="6"/>
      <c r="AX9023" s="6"/>
      <c r="AY9023" s="6"/>
      <c r="AZ9023" s="6"/>
      <c r="BA9023" s="6"/>
      <c r="BB9023" s="6"/>
      <c r="BC9023" s="6"/>
      <c r="BD9023" s="6"/>
      <c r="BE9023" s="6"/>
      <c r="BF9023" s="6"/>
      <c r="BG9023" s="6"/>
    </row>
    <row r="9024" spans="34:59" x14ac:dyDescent="0.25">
      <c r="AH9024" s="10"/>
      <c r="AI9024" s="6"/>
      <c r="AJ9024" s="10"/>
      <c r="AK9024" s="10"/>
      <c r="AL9024" s="10"/>
      <c r="AM9024" s="10"/>
      <c r="AN9024" s="10"/>
      <c r="AO9024" s="10"/>
      <c r="AP9024" s="10"/>
      <c r="AQ9024" s="10"/>
      <c r="AR9024" s="10"/>
      <c r="AS9024" s="10"/>
      <c r="AT9024" s="10"/>
      <c r="AU9024" s="10"/>
      <c r="AV9024" s="10"/>
      <c r="AW9024" s="10"/>
      <c r="AX9024" s="10"/>
      <c r="AY9024" s="10"/>
      <c r="AZ9024" s="10"/>
      <c r="BA9024" s="10"/>
      <c r="BB9024" s="10"/>
      <c r="BC9024" s="10"/>
      <c r="BD9024" s="10"/>
      <c r="BE9024" s="10"/>
      <c r="BF9024" s="10"/>
      <c r="BG9024" s="6"/>
    </row>
    <row r="9025" spans="34:59" x14ac:dyDescent="0.25">
      <c r="AH9025" s="6"/>
      <c r="AI9025" s="6"/>
      <c r="AJ9025" s="6"/>
      <c r="AK9025" s="6"/>
      <c r="AL9025" s="6"/>
      <c r="AM9025" s="6"/>
      <c r="AN9025" s="6"/>
      <c r="AO9025" s="6"/>
      <c r="AP9025" s="6"/>
      <c r="AQ9025" s="6"/>
      <c r="AR9025" s="6"/>
      <c r="AS9025" s="6"/>
      <c r="AT9025" s="6"/>
      <c r="AU9025" s="6"/>
      <c r="AV9025" s="6"/>
      <c r="AW9025" s="6"/>
      <c r="AX9025" s="6"/>
      <c r="AY9025" s="6"/>
      <c r="AZ9025" s="6"/>
      <c r="BA9025" s="6"/>
      <c r="BB9025" s="6"/>
      <c r="BC9025" s="6"/>
      <c r="BD9025" s="6"/>
      <c r="BE9025" s="6"/>
      <c r="BF9025" s="6"/>
      <c r="BG9025" s="10"/>
    </row>
    <row r="9026" spans="34:59" x14ac:dyDescent="0.25">
      <c r="AH9026" s="10"/>
      <c r="AI9026" s="6"/>
    </row>
    <row r="9027" spans="34:59" x14ac:dyDescent="0.25">
      <c r="AH9027" s="6"/>
      <c r="AI9027" s="6"/>
      <c r="AJ9027" s="6"/>
      <c r="AK9027" s="6"/>
      <c r="AL9027" s="6"/>
      <c r="AM9027" s="6"/>
      <c r="AN9027" s="6"/>
      <c r="AO9027" s="6"/>
      <c r="AP9027" s="6"/>
      <c r="AQ9027" s="6"/>
      <c r="AR9027" s="6"/>
      <c r="AS9027" s="6"/>
      <c r="AT9027" s="6"/>
      <c r="AU9027" s="6"/>
      <c r="AV9027" s="6"/>
      <c r="AW9027" s="6"/>
      <c r="AX9027" s="6"/>
      <c r="AY9027" s="6"/>
      <c r="AZ9027" s="6"/>
      <c r="BA9027" s="6"/>
      <c r="BB9027" s="6"/>
      <c r="BC9027" s="6"/>
      <c r="BD9027" s="6"/>
      <c r="BE9027" s="6"/>
      <c r="BF9027" s="6"/>
      <c r="BG9027" s="6"/>
    </row>
    <row r="9028" spans="34:59" x14ac:dyDescent="0.25">
      <c r="AH9028" s="10"/>
      <c r="AI9028" s="6"/>
      <c r="AJ9028" s="10"/>
      <c r="AK9028" s="10"/>
      <c r="AL9028" s="10"/>
      <c r="AM9028" s="10"/>
      <c r="AN9028" s="10"/>
      <c r="AO9028" s="10"/>
      <c r="AP9028" s="10"/>
      <c r="AQ9028" s="10"/>
      <c r="AR9028" s="10"/>
      <c r="AS9028" s="10"/>
      <c r="AT9028" s="10"/>
      <c r="AU9028" s="10"/>
      <c r="AV9028" s="10"/>
      <c r="AW9028" s="10"/>
      <c r="AX9028" s="10"/>
      <c r="AY9028" s="10"/>
      <c r="AZ9028" s="10"/>
      <c r="BA9028" s="10"/>
      <c r="BB9028" s="10"/>
      <c r="BC9028" s="10"/>
      <c r="BD9028" s="10"/>
      <c r="BE9028" s="10"/>
      <c r="BF9028" s="10"/>
      <c r="BG9028" s="6"/>
    </row>
    <row r="9029" spans="34:59" x14ac:dyDescent="0.25">
      <c r="AH9029" s="6"/>
      <c r="AI9029" s="6"/>
      <c r="AJ9029" s="6"/>
      <c r="AK9029" s="6"/>
      <c r="AL9029" s="6"/>
      <c r="AM9029" s="6"/>
      <c r="AN9029" s="6"/>
      <c r="AO9029" s="6"/>
      <c r="AP9029" s="6"/>
      <c r="AQ9029" s="6"/>
      <c r="AR9029" s="6"/>
      <c r="AS9029" s="6"/>
      <c r="AT9029" s="6"/>
      <c r="AU9029" s="6"/>
      <c r="AV9029" s="6"/>
      <c r="AW9029" s="6"/>
      <c r="AX9029" s="6"/>
      <c r="AY9029" s="6"/>
      <c r="AZ9029" s="6"/>
      <c r="BA9029" s="6"/>
      <c r="BB9029" s="6"/>
      <c r="BC9029" s="6"/>
      <c r="BD9029" s="6"/>
      <c r="BE9029" s="6"/>
      <c r="BF9029" s="6"/>
      <c r="BG9029" s="10"/>
    </row>
    <row r="9030" spans="34:59" x14ac:dyDescent="0.25">
      <c r="AH9030" s="10"/>
      <c r="AI9030" s="6"/>
    </row>
    <row r="9031" spans="34:59" x14ac:dyDescent="0.25">
      <c r="AH9031" s="6"/>
      <c r="AI9031" s="6"/>
      <c r="AJ9031" s="6"/>
      <c r="AK9031" s="6"/>
      <c r="AL9031" s="6"/>
      <c r="AM9031" s="6"/>
      <c r="AN9031" s="6"/>
      <c r="AO9031" s="6"/>
      <c r="AP9031" s="6"/>
      <c r="AQ9031" s="6"/>
      <c r="AR9031" s="6"/>
      <c r="AS9031" s="6"/>
      <c r="AT9031" s="6"/>
      <c r="AU9031" s="6"/>
      <c r="AV9031" s="6"/>
      <c r="AW9031" s="6"/>
      <c r="AX9031" s="6"/>
      <c r="AY9031" s="6"/>
      <c r="AZ9031" s="6"/>
      <c r="BA9031" s="6"/>
      <c r="BB9031" s="6"/>
      <c r="BC9031" s="6"/>
      <c r="BD9031" s="6"/>
      <c r="BE9031" s="6"/>
      <c r="BF9031" s="6"/>
      <c r="BG9031" s="6"/>
    </row>
    <row r="9032" spans="34:59" x14ac:dyDescent="0.25">
      <c r="AH9032" s="10"/>
      <c r="AI9032" s="6"/>
      <c r="AJ9032" s="10"/>
      <c r="AK9032" s="10"/>
      <c r="AL9032" s="10"/>
      <c r="AM9032" s="10"/>
      <c r="AN9032" s="10"/>
      <c r="AO9032" s="10"/>
      <c r="AP9032" s="10"/>
      <c r="AQ9032" s="10"/>
      <c r="AR9032" s="10"/>
      <c r="AS9032" s="10"/>
      <c r="AT9032" s="10"/>
      <c r="AU9032" s="10"/>
      <c r="AV9032" s="10"/>
      <c r="AW9032" s="10"/>
      <c r="AX9032" s="10"/>
      <c r="AY9032" s="10"/>
      <c r="AZ9032" s="10"/>
      <c r="BA9032" s="10"/>
      <c r="BB9032" s="10"/>
      <c r="BC9032" s="10"/>
      <c r="BD9032" s="10"/>
      <c r="BE9032" s="10"/>
      <c r="BF9032" s="10"/>
      <c r="BG9032" s="6"/>
    </row>
    <row r="9033" spans="34:59" x14ac:dyDescent="0.25">
      <c r="AH9033" s="6"/>
      <c r="AI9033" s="6"/>
      <c r="AJ9033" s="6"/>
      <c r="AK9033" s="6"/>
      <c r="AL9033" s="6"/>
      <c r="AM9033" s="6"/>
      <c r="AN9033" s="6"/>
      <c r="AO9033" s="6"/>
      <c r="AP9033" s="6"/>
      <c r="AQ9033" s="6"/>
      <c r="AR9033" s="6"/>
      <c r="AS9033" s="6"/>
      <c r="AT9033" s="6"/>
      <c r="AU9033" s="6"/>
      <c r="AV9033" s="6"/>
      <c r="AW9033" s="6"/>
      <c r="AX9033" s="6"/>
      <c r="AY9033" s="6"/>
      <c r="AZ9033" s="6"/>
      <c r="BA9033" s="6"/>
      <c r="BB9033" s="6"/>
      <c r="BC9033" s="6"/>
      <c r="BD9033" s="6"/>
      <c r="BE9033" s="6"/>
      <c r="BF9033" s="6"/>
      <c r="BG9033" s="10"/>
    </row>
    <row r="9034" spans="34:59" x14ac:dyDescent="0.25">
      <c r="AH9034" s="10"/>
      <c r="AI9034" s="6"/>
    </row>
    <row r="9035" spans="34:59" x14ac:dyDescent="0.25">
      <c r="AH9035" s="6"/>
      <c r="AI9035" s="6"/>
      <c r="AJ9035" s="6"/>
      <c r="AK9035" s="6"/>
      <c r="AL9035" s="6"/>
      <c r="AM9035" s="6"/>
      <c r="AN9035" s="6"/>
      <c r="AO9035" s="6"/>
      <c r="AP9035" s="6"/>
      <c r="AQ9035" s="6"/>
      <c r="AR9035" s="6"/>
      <c r="AS9035" s="6"/>
      <c r="AT9035" s="6"/>
      <c r="AU9035" s="6"/>
      <c r="AV9035" s="6"/>
      <c r="AW9035" s="6"/>
      <c r="AX9035" s="6"/>
      <c r="AY9035" s="6"/>
      <c r="AZ9035" s="6"/>
      <c r="BA9035" s="6"/>
      <c r="BB9035" s="6"/>
      <c r="BC9035" s="6"/>
      <c r="BD9035" s="6"/>
      <c r="BE9035" s="6"/>
      <c r="BF9035" s="6"/>
      <c r="BG9035" s="6"/>
    </row>
    <row r="9036" spans="34:59" x14ac:dyDescent="0.25">
      <c r="AH9036" s="10"/>
      <c r="AI9036" s="6"/>
      <c r="AJ9036" s="10"/>
      <c r="AK9036" s="10"/>
      <c r="AL9036" s="10"/>
      <c r="AM9036" s="10"/>
      <c r="AN9036" s="10"/>
      <c r="AO9036" s="10"/>
      <c r="AP9036" s="10"/>
      <c r="AQ9036" s="10"/>
      <c r="AR9036" s="10"/>
      <c r="AS9036" s="10"/>
      <c r="AT9036" s="10"/>
      <c r="AU9036" s="10"/>
      <c r="AV9036" s="10"/>
      <c r="AW9036" s="10"/>
      <c r="AX9036" s="10"/>
      <c r="AY9036" s="10"/>
      <c r="AZ9036" s="10"/>
      <c r="BA9036" s="10"/>
      <c r="BB9036" s="10"/>
      <c r="BC9036" s="10"/>
      <c r="BD9036" s="10"/>
      <c r="BE9036" s="10"/>
      <c r="BF9036" s="10"/>
      <c r="BG9036" s="6"/>
    </row>
    <row r="9037" spans="34:59" x14ac:dyDescent="0.25">
      <c r="AH9037" s="6"/>
      <c r="AI9037" s="6"/>
      <c r="AJ9037" s="6"/>
      <c r="AK9037" s="6"/>
      <c r="AL9037" s="6"/>
      <c r="AM9037" s="6"/>
      <c r="AN9037" s="6"/>
      <c r="AO9037" s="6"/>
      <c r="AP9037" s="6"/>
      <c r="AQ9037" s="6"/>
      <c r="AR9037" s="6"/>
      <c r="AS9037" s="6"/>
      <c r="AT9037" s="6"/>
      <c r="AU9037" s="6"/>
      <c r="AV9037" s="6"/>
      <c r="AW9037" s="6"/>
      <c r="AX9037" s="6"/>
      <c r="AY9037" s="6"/>
      <c r="AZ9037" s="6"/>
      <c r="BA9037" s="6"/>
      <c r="BB9037" s="6"/>
      <c r="BC9037" s="6"/>
      <c r="BD9037" s="6"/>
      <c r="BE9037" s="6"/>
      <c r="BF9037" s="6"/>
      <c r="BG9037" s="10"/>
    </row>
    <row r="9038" spans="34:59" x14ac:dyDescent="0.25">
      <c r="AH9038" s="10"/>
      <c r="AI9038" s="6"/>
    </row>
    <row r="9039" spans="34:59" x14ac:dyDescent="0.25">
      <c r="AH9039" s="6"/>
      <c r="AI9039" s="6"/>
      <c r="AJ9039" s="6"/>
      <c r="AK9039" s="6"/>
      <c r="AL9039" s="6"/>
      <c r="AM9039" s="6"/>
      <c r="AN9039" s="6"/>
      <c r="AO9039" s="6"/>
      <c r="AP9039" s="6"/>
      <c r="AQ9039" s="6"/>
      <c r="AR9039" s="6"/>
      <c r="AS9039" s="6"/>
      <c r="AT9039" s="6"/>
      <c r="AU9039" s="6"/>
      <c r="AV9039" s="6"/>
      <c r="AW9039" s="6"/>
      <c r="AX9039" s="6"/>
      <c r="AY9039" s="6"/>
      <c r="AZ9039" s="6"/>
      <c r="BA9039" s="6"/>
      <c r="BB9039" s="6"/>
      <c r="BC9039" s="6"/>
      <c r="BD9039" s="6"/>
      <c r="BE9039" s="6"/>
      <c r="BF9039" s="6"/>
      <c r="BG9039" s="6"/>
    </row>
    <row r="9040" spans="34:59" x14ac:dyDescent="0.25">
      <c r="AH9040" s="10"/>
      <c r="AI9040" s="6"/>
      <c r="AJ9040" s="10"/>
      <c r="AK9040" s="10"/>
      <c r="AL9040" s="10"/>
      <c r="AM9040" s="10"/>
      <c r="AN9040" s="10"/>
      <c r="AO9040" s="10"/>
      <c r="AP9040" s="10"/>
      <c r="AQ9040" s="10"/>
      <c r="AR9040" s="10"/>
      <c r="AS9040" s="10"/>
      <c r="AT9040" s="10"/>
      <c r="AU9040" s="10"/>
      <c r="AV9040" s="10"/>
      <c r="AW9040" s="10"/>
      <c r="AX9040" s="10"/>
      <c r="AY9040" s="10"/>
      <c r="AZ9040" s="10"/>
      <c r="BA9040" s="10"/>
      <c r="BB9040" s="10"/>
      <c r="BC9040" s="10"/>
      <c r="BD9040" s="10"/>
      <c r="BE9040" s="10"/>
      <c r="BF9040" s="10"/>
      <c r="BG9040" s="6"/>
    </row>
    <row r="9041" spans="34:59" x14ac:dyDescent="0.25">
      <c r="AH9041" s="6"/>
      <c r="AI9041" s="6"/>
      <c r="AJ9041" s="6"/>
      <c r="AK9041" s="6"/>
      <c r="AL9041" s="6"/>
      <c r="AM9041" s="6"/>
      <c r="AN9041" s="6"/>
      <c r="AO9041" s="6"/>
      <c r="AP9041" s="6"/>
      <c r="AQ9041" s="6"/>
      <c r="AR9041" s="6"/>
      <c r="AS9041" s="6"/>
      <c r="AT9041" s="6"/>
      <c r="AU9041" s="6"/>
      <c r="AV9041" s="6"/>
      <c r="AW9041" s="6"/>
      <c r="AX9041" s="6"/>
      <c r="AY9041" s="6"/>
      <c r="AZ9041" s="6"/>
      <c r="BA9041" s="6"/>
      <c r="BB9041" s="6"/>
      <c r="BC9041" s="6"/>
      <c r="BD9041" s="6"/>
      <c r="BE9041" s="6"/>
      <c r="BF9041" s="6"/>
      <c r="BG9041" s="10"/>
    </row>
    <row r="9042" spans="34:59" x14ac:dyDescent="0.25">
      <c r="AH9042" s="10"/>
      <c r="AI9042" s="6"/>
    </row>
    <row r="9043" spans="34:59" x14ac:dyDescent="0.25">
      <c r="AH9043" s="6"/>
      <c r="AI9043" s="6"/>
      <c r="AJ9043" s="6"/>
      <c r="AK9043" s="6"/>
      <c r="AL9043" s="6"/>
      <c r="AM9043" s="6"/>
      <c r="AN9043" s="6"/>
      <c r="AO9043" s="6"/>
      <c r="AP9043" s="6"/>
      <c r="AQ9043" s="6"/>
      <c r="AR9043" s="6"/>
      <c r="AS9043" s="6"/>
      <c r="AT9043" s="6"/>
      <c r="AU9043" s="6"/>
      <c r="AV9043" s="6"/>
      <c r="AW9043" s="6"/>
      <c r="AX9043" s="6"/>
      <c r="AY9043" s="6"/>
      <c r="AZ9043" s="6"/>
      <c r="BA9043" s="6"/>
      <c r="BB9043" s="6"/>
      <c r="BC9043" s="6"/>
      <c r="BD9043" s="6"/>
      <c r="BE9043" s="6"/>
      <c r="BF9043" s="6"/>
      <c r="BG9043" s="6"/>
    </row>
    <row r="9044" spans="34:59" x14ac:dyDescent="0.25">
      <c r="AH9044" s="10"/>
      <c r="AI9044" s="6"/>
      <c r="AJ9044" s="10"/>
      <c r="AK9044" s="10"/>
      <c r="AL9044" s="10"/>
      <c r="AM9044" s="10"/>
      <c r="AN9044" s="10"/>
      <c r="AO9044" s="10"/>
      <c r="AP9044" s="10"/>
      <c r="AQ9044" s="10"/>
      <c r="AR9044" s="10"/>
      <c r="AS9044" s="10"/>
      <c r="AT9044" s="10"/>
      <c r="AU9044" s="10"/>
      <c r="AV9044" s="10"/>
      <c r="AW9044" s="10"/>
      <c r="AX9044" s="10"/>
      <c r="AY9044" s="10"/>
      <c r="AZ9044" s="10"/>
      <c r="BA9044" s="10"/>
      <c r="BB9044" s="10"/>
      <c r="BC9044" s="10"/>
      <c r="BD9044" s="10"/>
      <c r="BE9044" s="10"/>
      <c r="BF9044" s="10"/>
      <c r="BG9044" s="6"/>
    </row>
    <row r="9045" spans="34:59" x14ac:dyDescent="0.25">
      <c r="AH9045" s="6"/>
      <c r="AI9045" s="6"/>
      <c r="AJ9045" s="6"/>
      <c r="AK9045" s="6"/>
      <c r="AL9045" s="6"/>
      <c r="AM9045" s="6"/>
      <c r="AN9045" s="6"/>
      <c r="AO9045" s="6"/>
      <c r="AP9045" s="6"/>
      <c r="AQ9045" s="6"/>
      <c r="AR9045" s="6"/>
      <c r="AS9045" s="6"/>
      <c r="AT9045" s="6"/>
      <c r="AU9045" s="6"/>
      <c r="AV9045" s="6"/>
      <c r="AW9045" s="6"/>
      <c r="AX9045" s="6"/>
      <c r="AY9045" s="6"/>
      <c r="AZ9045" s="6"/>
      <c r="BA9045" s="6"/>
      <c r="BB9045" s="6"/>
      <c r="BC9045" s="6"/>
      <c r="BD9045" s="6"/>
      <c r="BE9045" s="6"/>
      <c r="BF9045" s="6"/>
      <c r="BG9045" s="10"/>
    </row>
    <row r="9046" spans="34:59" x14ac:dyDescent="0.25">
      <c r="AH9046" s="10"/>
      <c r="AI9046" s="6"/>
    </row>
    <row r="9047" spans="34:59" x14ac:dyDescent="0.25">
      <c r="AH9047" s="6"/>
      <c r="AI9047" s="6"/>
      <c r="AJ9047" s="6"/>
      <c r="AK9047" s="6"/>
      <c r="AL9047" s="6"/>
      <c r="AM9047" s="6"/>
      <c r="AN9047" s="6"/>
      <c r="AO9047" s="6"/>
      <c r="AP9047" s="6"/>
      <c r="AQ9047" s="6"/>
      <c r="AR9047" s="6"/>
      <c r="AS9047" s="6"/>
      <c r="AT9047" s="6"/>
      <c r="AU9047" s="6"/>
      <c r="AV9047" s="6"/>
      <c r="AW9047" s="6"/>
      <c r="AX9047" s="6"/>
      <c r="AY9047" s="6"/>
      <c r="AZ9047" s="6"/>
      <c r="BA9047" s="6"/>
      <c r="BB9047" s="6"/>
      <c r="BC9047" s="6"/>
      <c r="BD9047" s="6"/>
      <c r="BE9047" s="6"/>
      <c r="BF9047" s="6"/>
      <c r="BG9047" s="6"/>
    </row>
    <row r="9048" spans="34:59" x14ac:dyDescent="0.25">
      <c r="AH9048" s="10"/>
      <c r="AI9048" s="6"/>
      <c r="AJ9048" s="10"/>
      <c r="AK9048" s="10"/>
      <c r="AL9048" s="10"/>
      <c r="AM9048" s="10"/>
      <c r="AN9048" s="10"/>
      <c r="AO9048" s="10"/>
      <c r="AP9048" s="10"/>
      <c r="AQ9048" s="10"/>
      <c r="AR9048" s="10"/>
      <c r="AS9048" s="10"/>
      <c r="AT9048" s="10"/>
      <c r="AU9048" s="10"/>
      <c r="AV9048" s="10"/>
      <c r="AW9048" s="10"/>
      <c r="AX9048" s="10"/>
      <c r="AY9048" s="10"/>
      <c r="AZ9048" s="10"/>
      <c r="BA9048" s="10"/>
      <c r="BB9048" s="10"/>
      <c r="BC9048" s="10"/>
      <c r="BD9048" s="10"/>
      <c r="BE9048" s="10"/>
      <c r="BF9048" s="10"/>
      <c r="BG9048" s="6"/>
    </row>
    <row r="9049" spans="34:59" x14ac:dyDescent="0.25">
      <c r="AH9049" s="6"/>
      <c r="AI9049" s="6"/>
      <c r="AJ9049" s="6"/>
      <c r="AK9049" s="6"/>
      <c r="AL9049" s="6"/>
      <c r="AM9049" s="6"/>
      <c r="AN9049" s="6"/>
      <c r="AO9049" s="6"/>
      <c r="AP9049" s="6"/>
      <c r="AQ9049" s="6"/>
      <c r="AR9049" s="6"/>
      <c r="AS9049" s="6"/>
      <c r="AT9049" s="6"/>
      <c r="AU9049" s="6"/>
      <c r="AV9049" s="6"/>
      <c r="AW9049" s="6"/>
      <c r="AX9049" s="6"/>
      <c r="AY9049" s="6"/>
      <c r="AZ9049" s="6"/>
      <c r="BA9049" s="6"/>
      <c r="BB9049" s="6"/>
      <c r="BC9049" s="6"/>
      <c r="BD9049" s="6"/>
      <c r="BE9049" s="6"/>
      <c r="BF9049" s="6"/>
      <c r="BG9049" s="10"/>
    </row>
    <row r="9050" spans="34:59" x14ac:dyDescent="0.25">
      <c r="AH9050" s="10"/>
      <c r="AI9050" s="6"/>
    </row>
    <row r="9051" spans="34:59" x14ac:dyDescent="0.25">
      <c r="AH9051" s="6"/>
      <c r="AI9051" s="6"/>
      <c r="AJ9051" s="6"/>
      <c r="AK9051" s="6"/>
      <c r="AL9051" s="6"/>
      <c r="AM9051" s="6"/>
      <c r="AN9051" s="6"/>
      <c r="AO9051" s="6"/>
      <c r="AP9051" s="6"/>
      <c r="AQ9051" s="6"/>
      <c r="AR9051" s="6"/>
      <c r="AS9051" s="6"/>
      <c r="AT9051" s="6"/>
      <c r="AU9051" s="6"/>
      <c r="AV9051" s="6"/>
      <c r="AW9051" s="6"/>
      <c r="AX9051" s="6"/>
      <c r="AY9051" s="6"/>
      <c r="AZ9051" s="6"/>
      <c r="BA9051" s="6"/>
      <c r="BB9051" s="6"/>
      <c r="BC9051" s="6"/>
      <c r="BD9051" s="6"/>
      <c r="BE9051" s="6"/>
      <c r="BF9051" s="6"/>
      <c r="BG9051" s="6"/>
    </row>
    <row r="9052" spans="34:59" x14ac:dyDescent="0.25">
      <c r="AH9052" s="10"/>
      <c r="AI9052" s="6"/>
      <c r="AJ9052" s="10"/>
      <c r="AK9052" s="10"/>
      <c r="AL9052" s="10"/>
      <c r="AM9052" s="10"/>
      <c r="AN9052" s="10"/>
      <c r="AO9052" s="10"/>
      <c r="AP9052" s="10"/>
      <c r="AQ9052" s="10"/>
      <c r="AR9052" s="10"/>
      <c r="AS9052" s="10"/>
      <c r="AT9052" s="10"/>
      <c r="AU9052" s="10"/>
      <c r="AV9052" s="10"/>
      <c r="AW9052" s="10"/>
      <c r="AX9052" s="10"/>
      <c r="AY9052" s="10"/>
      <c r="AZ9052" s="10"/>
      <c r="BA9052" s="10"/>
      <c r="BB9052" s="10"/>
      <c r="BC9052" s="10"/>
      <c r="BD9052" s="10"/>
      <c r="BE9052" s="10"/>
      <c r="BF9052" s="10"/>
      <c r="BG9052" s="6"/>
    </row>
    <row r="9053" spans="34:59" x14ac:dyDescent="0.25">
      <c r="AH9053" s="6"/>
      <c r="AI9053" s="6"/>
      <c r="AJ9053" s="6"/>
      <c r="AK9053" s="6"/>
      <c r="AL9053" s="6"/>
      <c r="AM9053" s="6"/>
      <c r="AN9053" s="6"/>
      <c r="AO9053" s="6"/>
      <c r="AP9053" s="6"/>
      <c r="AQ9053" s="6"/>
      <c r="AR9053" s="6"/>
      <c r="AS9053" s="6"/>
      <c r="AT9053" s="6"/>
      <c r="AU9053" s="6"/>
      <c r="AV9053" s="6"/>
      <c r="AW9053" s="6"/>
      <c r="AX9053" s="6"/>
      <c r="AY9053" s="6"/>
      <c r="AZ9053" s="6"/>
      <c r="BA9053" s="6"/>
      <c r="BB9053" s="6"/>
      <c r="BC9053" s="6"/>
      <c r="BD9053" s="6"/>
      <c r="BE9053" s="6"/>
      <c r="BF9053" s="6"/>
      <c r="BG9053" s="10"/>
    </row>
    <row r="9054" spans="34:59" x14ac:dyDescent="0.25">
      <c r="AH9054" s="10"/>
      <c r="AI9054" s="6"/>
    </row>
    <row r="9055" spans="34:59" x14ac:dyDescent="0.25">
      <c r="AH9055" s="6"/>
      <c r="AI9055" s="6"/>
      <c r="AJ9055" s="6"/>
      <c r="AK9055" s="6"/>
      <c r="AL9055" s="6"/>
      <c r="AM9055" s="6"/>
      <c r="AN9055" s="6"/>
      <c r="AO9055" s="6"/>
      <c r="AP9055" s="6"/>
      <c r="AQ9055" s="6"/>
      <c r="AR9055" s="6"/>
      <c r="AS9055" s="6"/>
      <c r="AT9055" s="6"/>
      <c r="AU9055" s="6"/>
      <c r="AV9055" s="6"/>
      <c r="AW9055" s="6"/>
      <c r="AX9055" s="6"/>
      <c r="AY9055" s="6"/>
      <c r="AZ9055" s="6"/>
      <c r="BA9055" s="6"/>
      <c r="BB9055" s="6"/>
      <c r="BC9055" s="6"/>
      <c r="BD9055" s="6"/>
      <c r="BE9055" s="6"/>
      <c r="BF9055" s="6"/>
      <c r="BG9055" s="6"/>
    </row>
    <row r="9056" spans="34:59" x14ac:dyDescent="0.25">
      <c r="AH9056" s="10"/>
      <c r="AI9056" s="6"/>
      <c r="AJ9056" s="10"/>
      <c r="AK9056" s="10"/>
      <c r="AL9056" s="10"/>
      <c r="AM9056" s="10"/>
      <c r="AN9056" s="10"/>
      <c r="AO9056" s="10"/>
      <c r="AP9056" s="10"/>
      <c r="AQ9056" s="10"/>
      <c r="AR9056" s="10"/>
      <c r="AS9056" s="10"/>
      <c r="AT9056" s="10"/>
      <c r="AU9056" s="10"/>
      <c r="AV9056" s="10"/>
      <c r="AW9056" s="10"/>
      <c r="AX9056" s="10"/>
      <c r="AY9056" s="10"/>
      <c r="AZ9056" s="10"/>
      <c r="BA9056" s="10"/>
      <c r="BB9056" s="10"/>
      <c r="BC9056" s="10"/>
      <c r="BD9056" s="10"/>
      <c r="BE9056" s="10"/>
      <c r="BF9056" s="10"/>
      <c r="BG9056" s="6"/>
    </row>
    <row r="9057" spans="34:59" x14ac:dyDescent="0.25">
      <c r="AH9057" s="6"/>
      <c r="AI9057" s="6"/>
      <c r="AJ9057" s="6"/>
      <c r="AK9057" s="6"/>
      <c r="AL9057" s="6"/>
      <c r="AM9057" s="6"/>
      <c r="AN9057" s="6"/>
      <c r="AO9057" s="6"/>
      <c r="AP9057" s="6"/>
      <c r="AQ9057" s="6"/>
      <c r="AR9057" s="6"/>
      <c r="AS9057" s="6"/>
      <c r="AT9057" s="6"/>
      <c r="AU9057" s="6"/>
      <c r="AV9057" s="6"/>
      <c r="AW9057" s="6"/>
      <c r="AX9057" s="6"/>
      <c r="AY9057" s="6"/>
      <c r="AZ9057" s="6"/>
      <c r="BA9057" s="6"/>
      <c r="BB9057" s="6"/>
      <c r="BC9057" s="6"/>
      <c r="BD9057" s="6"/>
      <c r="BE9057" s="6"/>
      <c r="BF9057" s="6"/>
      <c r="BG9057" s="10"/>
    </row>
    <row r="9058" spans="34:59" x14ac:dyDescent="0.25">
      <c r="AH9058" s="10"/>
      <c r="AI9058" s="6"/>
    </row>
    <row r="9059" spans="34:59" x14ac:dyDescent="0.25">
      <c r="AH9059" s="6"/>
      <c r="AI9059" s="6"/>
      <c r="AJ9059" s="6"/>
      <c r="AK9059" s="6"/>
      <c r="AL9059" s="6"/>
      <c r="AM9059" s="6"/>
      <c r="AN9059" s="6"/>
      <c r="AO9059" s="6"/>
      <c r="AP9059" s="6"/>
      <c r="AQ9059" s="6"/>
      <c r="AR9059" s="6"/>
      <c r="AS9059" s="6"/>
      <c r="AT9059" s="6"/>
      <c r="AU9059" s="6"/>
      <c r="AV9059" s="6"/>
      <c r="AW9059" s="6"/>
      <c r="AX9059" s="6"/>
      <c r="AY9059" s="6"/>
      <c r="AZ9059" s="6"/>
      <c r="BA9059" s="6"/>
      <c r="BB9059" s="6"/>
      <c r="BC9059" s="6"/>
      <c r="BD9059" s="6"/>
      <c r="BE9059" s="6"/>
      <c r="BF9059" s="6"/>
      <c r="BG9059" s="6"/>
    </row>
    <row r="9060" spans="34:59" x14ac:dyDescent="0.25">
      <c r="AH9060" s="10"/>
      <c r="AI9060" s="6"/>
      <c r="AJ9060" s="10"/>
      <c r="AK9060" s="10"/>
      <c r="AL9060" s="10"/>
      <c r="AM9060" s="10"/>
      <c r="AN9060" s="10"/>
      <c r="AO9060" s="10"/>
      <c r="AP9060" s="10"/>
      <c r="AQ9060" s="10"/>
      <c r="AR9060" s="10"/>
      <c r="AS9060" s="10"/>
      <c r="AT9060" s="10"/>
      <c r="AU9060" s="10"/>
      <c r="AV9060" s="10"/>
      <c r="AW9060" s="10"/>
      <c r="AX9060" s="10"/>
      <c r="AY9060" s="10"/>
      <c r="AZ9060" s="10"/>
      <c r="BA9060" s="10"/>
      <c r="BB9060" s="10"/>
      <c r="BC9060" s="10"/>
      <c r="BD9060" s="10"/>
      <c r="BE9060" s="10"/>
      <c r="BF9060" s="10"/>
      <c r="BG9060" s="6"/>
    </row>
    <row r="9061" spans="34:59" x14ac:dyDescent="0.25">
      <c r="AH9061" s="6"/>
      <c r="AI9061" s="6"/>
      <c r="AJ9061" s="6"/>
      <c r="AK9061" s="6"/>
      <c r="AL9061" s="6"/>
      <c r="AM9061" s="6"/>
      <c r="AN9061" s="6"/>
      <c r="AO9061" s="6"/>
      <c r="AP9061" s="6"/>
      <c r="AQ9061" s="6"/>
      <c r="AR9061" s="6"/>
      <c r="AS9061" s="6"/>
      <c r="AT9061" s="6"/>
      <c r="AU9061" s="6"/>
      <c r="AV9061" s="6"/>
      <c r="AW9061" s="6"/>
      <c r="AX9061" s="6"/>
      <c r="AY9061" s="6"/>
      <c r="AZ9061" s="6"/>
      <c r="BA9061" s="6"/>
      <c r="BB9061" s="6"/>
      <c r="BC9061" s="6"/>
      <c r="BD9061" s="6"/>
      <c r="BE9061" s="6"/>
      <c r="BF9061" s="6"/>
      <c r="BG9061" s="10"/>
    </row>
    <row r="9062" spans="34:59" x14ac:dyDescent="0.25">
      <c r="AH9062" s="10"/>
      <c r="AI9062" s="6"/>
    </row>
    <row r="9063" spans="34:59" x14ac:dyDescent="0.25">
      <c r="AH9063" s="6"/>
      <c r="AI9063" s="6"/>
      <c r="AJ9063" s="6"/>
      <c r="AK9063" s="6"/>
      <c r="AL9063" s="6"/>
      <c r="AM9063" s="6"/>
      <c r="AN9063" s="6"/>
      <c r="AO9063" s="6"/>
      <c r="AP9063" s="6"/>
      <c r="AQ9063" s="6"/>
      <c r="AR9063" s="6"/>
      <c r="AS9063" s="6"/>
      <c r="AT9063" s="6"/>
      <c r="AU9063" s="6"/>
      <c r="AV9063" s="6"/>
      <c r="AW9063" s="6"/>
      <c r="AX9063" s="6"/>
      <c r="AY9063" s="6"/>
      <c r="AZ9063" s="6"/>
      <c r="BA9063" s="6"/>
      <c r="BB9063" s="6"/>
      <c r="BC9063" s="6"/>
      <c r="BD9063" s="6"/>
      <c r="BE9063" s="6"/>
      <c r="BF9063" s="6"/>
      <c r="BG9063" s="6"/>
    </row>
    <row r="9064" spans="34:59" x14ac:dyDescent="0.25">
      <c r="AH9064" s="10"/>
      <c r="AI9064" s="6"/>
      <c r="AJ9064" s="10"/>
      <c r="AK9064" s="10"/>
      <c r="AL9064" s="10"/>
      <c r="AM9064" s="10"/>
      <c r="AN9064" s="10"/>
      <c r="AO9064" s="10"/>
      <c r="AP9064" s="10"/>
      <c r="AQ9064" s="10"/>
      <c r="AR9064" s="10"/>
      <c r="AS9064" s="10"/>
      <c r="AT9064" s="10"/>
      <c r="AU9064" s="10"/>
      <c r="AV9064" s="10"/>
      <c r="AW9064" s="10"/>
      <c r="AX9064" s="10"/>
      <c r="AY9064" s="10"/>
      <c r="AZ9064" s="10"/>
      <c r="BA9064" s="10"/>
      <c r="BB9064" s="10"/>
      <c r="BC9064" s="10"/>
      <c r="BD9064" s="10"/>
      <c r="BE9064" s="10"/>
      <c r="BF9064" s="10"/>
      <c r="BG9064" s="6"/>
    </row>
    <row r="9065" spans="34:59" x14ac:dyDescent="0.25">
      <c r="AH9065" s="6"/>
      <c r="AI9065" s="6"/>
      <c r="AJ9065" s="6"/>
      <c r="AK9065" s="6"/>
      <c r="AL9065" s="6"/>
      <c r="AM9065" s="6"/>
      <c r="AN9065" s="6"/>
      <c r="AO9065" s="6"/>
      <c r="AP9065" s="6"/>
      <c r="AQ9065" s="6"/>
      <c r="AR9065" s="6"/>
      <c r="AS9065" s="6"/>
      <c r="AT9065" s="6"/>
      <c r="AU9065" s="6"/>
      <c r="AV9065" s="6"/>
      <c r="AW9065" s="6"/>
      <c r="AX9065" s="6"/>
      <c r="AY9065" s="6"/>
      <c r="AZ9065" s="6"/>
      <c r="BA9065" s="6"/>
      <c r="BB9065" s="6"/>
      <c r="BC9065" s="6"/>
      <c r="BD9065" s="6"/>
      <c r="BE9065" s="6"/>
      <c r="BF9065" s="6"/>
      <c r="BG9065" s="10"/>
    </row>
    <row r="9066" spans="34:59" x14ac:dyDescent="0.25">
      <c r="AH9066" s="10"/>
      <c r="AI9066" s="6"/>
    </row>
    <row r="9067" spans="34:59" x14ac:dyDescent="0.25">
      <c r="AH9067" s="6"/>
      <c r="AI9067" s="6"/>
      <c r="AJ9067" s="6"/>
      <c r="AK9067" s="6"/>
      <c r="AL9067" s="6"/>
      <c r="AM9067" s="6"/>
      <c r="AN9067" s="6"/>
      <c r="AO9067" s="6"/>
      <c r="AP9067" s="6"/>
      <c r="AQ9067" s="6"/>
      <c r="AR9067" s="6"/>
      <c r="AS9067" s="6"/>
      <c r="AT9067" s="6"/>
      <c r="AU9067" s="6"/>
      <c r="AV9067" s="6"/>
      <c r="AW9067" s="6"/>
      <c r="AX9067" s="6"/>
      <c r="AY9067" s="6"/>
      <c r="AZ9067" s="6"/>
      <c r="BA9067" s="6"/>
      <c r="BB9067" s="6"/>
      <c r="BC9067" s="6"/>
      <c r="BD9067" s="6"/>
      <c r="BE9067" s="6"/>
      <c r="BF9067" s="6"/>
      <c r="BG9067" s="6"/>
    </row>
    <row r="9068" spans="34:59" x14ac:dyDescent="0.25">
      <c r="AH9068" s="10"/>
      <c r="AI9068" s="6"/>
      <c r="AJ9068" s="10"/>
      <c r="AK9068" s="10"/>
      <c r="AL9068" s="10"/>
      <c r="AM9068" s="10"/>
      <c r="AN9068" s="10"/>
      <c r="AO9068" s="10"/>
      <c r="AP9068" s="10"/>
      <c r="AQ9068" s="10"/>
      <c r="AR9068" s="10"/>
      <c r="AS9068" s="10"/>
      <c r="AT9068" s="10"/>
      <c r="AU9068" s="10"/>
      <c r="AV9068" s="10"/>
      <c r="AW9068" s="10"/>
      <c r="AX9068" s="10"/>
      <c r="AY9068" s="10"/>
      <c r="AZ9068" s="10"/>
      <c r="BA9068" s="10"/>
      <c r="BB9068" s="10"/>
      <c r="BC9068" s="10"/>
      <c r="BD9068" s="10"/>
      <c r="BE9068" s="10"/>
      <c r="BF9068" s="10"/>
      <c r="BG9068" s="6"/>
    </row>
    <row r="9069" spans="34:59" x14ac:dyDescent="0.25">
      <c r="AH9069" s="6"/>
      <c r="AI9069" s="6"/>
      <c r="AJ9069" s="6"/>
      <c r="AK9069" s="6"/>
      <c r="AL9069" s="6"/>
      <c r="AM9069" s="6"/>
      <c r="AN9069" s="6"/>
      <c r="AO9069" s="6"/>
      <c r="AP9069" s="6"/>
      <c r="AQ9069" s="6"/>
      <c r="AR9069" s="6"/>
      <c r="AS9069" s="6"/>
      <c r="AT9069" s="6"/>
      <c r="AU9069" s="6"/>
      <c r="AV9069" s="6"/>
      <c r="AW9069" s="6"/>
      <c r="AX9069" s="6"/>
      <c r="AY9069" s="6"/>
      <c r="AZ9069" s="6"/>
      <c r="BA9069" s="6"/>
      <c r="BB9069" s="6"/>
      <c r="BC9069" s="6"/>
      <c r="BD9069" s="6"/>
      <c r="BE9069" s="6"/>
      <c r="BF9069" s="6"/>
      <c r="BG9069" s="10"/>
    </row>
    <row r="9070" spans="34:59" x14ac:dyDescent="0.25">
      <c r="AH9070" s="10"/>
      <c r="AI9070" s="6"/>
    </row>
    <row r="9071" spans="34:59" x14ac:dyDescent="0.25">
      <c r="AH9071" s="6"/>
      <c r="AI9071" s="6"/>
      <c r="AJ9071" s="6"/>
      <c r="AK9071" s="6"/>
      <c r="AL9071" s="6"/>
      <c r="AM9071" s="6"/>
      <c r="AN9071" s="6"/>
      <c r="AO9071" s="6"/>
      <c r="AP9071" s="6"/>
      <c r="AQ9071" s="6"/>
      <c r="AR9071" s="6"/>
      <c r="AS9071" s="6"/>
      <c r="AT9071" s="6"/>
      <c r="AU9071" s="6"/>
      <c r="AV9071" s="6"/>
      <c r="AW9071" s="6"/>
      <c r="AX9071" s="6"/>
      <c r="AY9071" s="6"/>
      <c r="AZ9071" s="6"/>
      <c r="BA9071" s="6"/>
      <c r="BB9071" s="6"/>
      <c r="BC9071" s="6"/>
      <c r="BD9071" s="6"/>
      <c r="BE9071" s="6"/>
      <c r="BF9071" s="6"/>
      <c r="BG9071" s="6"/>
    </row>
    <row r="9072" spans="34:59" x14ac:dyDescent="0.25">
      <c r="AH9072" s="10"/>
      <c r="AI9072" s="6"/>
      <c r="AJ9072" s="10"/>
      <c r="AK9072" s="10"/>
      <c r="AL9072" s="10"/>
      <c r="AM9072" s="10"/>
      <c r="AN9072" s="10"/>
      <c r="AO9072" s="10"/>
      <c r="AP9072" s="10"/>
      <c r="AQ9072" s="10"/>
      <c r="AR9072" s="10"/>
      <c r="AS9072" s="10"/>
      <c r="AT9072" s="10"/>
      <c r="AU9072" s="10"/>
      <c r="AV9072" s="10"/>
      <c r="AW9072" s="10"/>
      <c r="AX9072" s="10"/>
      <c r="AY9072" s="10"/>
      <c r="AZ9072" s="10"/>
      <c r="BA9072" s="10"/>
      <c r="BB9072" s="10"/>
      <c r="BC9072" s="10"/>
      <c r="BD9072" s="10"/>
      <c r="BE9072" s="10"/>
      <c r="BF9072" s="10"/>
      <c r="BG9072" s="6"/>
    </row>
    <row r="9073" spans="34:59" x14ac:dyDescent="0.25">
      <c r="AH9073" s="6"/>
      <c r="AI9073" s="6"/>
      <c r="AJ9073" s="6"/>
      <c r="AK9073" s="6"/>
      <c r="AL9073" s="6"/>
      <c r="AM9073" s="6"/>
      <c r="AN9073" s="6"/>
      <c r="AO9073" s="6"/>
      <c r="AP9073" s="6"/>
      <c r="AQ9073" s="6"/>
      <c r="AR9073" s="6"/>
      <c r="AS9073" s="6"/>
      <c r="AT9073" s="6"/>
      <c r="AU9073" s="6"/>
      <c r="AV9073" s="6"/>
      <c r="AW9073" s="6"/>
      <c r="AX9073" s="6"/>
      <c r="AY9073" s="6"/>
      <c r="AZ9073" s="6"/>
      <c r="BA9073" s="6"/>
      <c r="BB9073" s="6"/>
      <c r="BC9073" s="6"/>
      <c r="BD9073" s="6"/>
      <c r="BE9073" s="6"/>
      <c r="BF9073" s="6"/>
      <c r="BG9073" s="10"/>
    </row>
    <row r="9074" spans="34:59" x14ac:dyDescent="0.25">
      <c r="AH9074" s="10"/>
      <c r="AI9074" s="6"/>
    </row>
    <row r="9075" spans="34:59" x14ac:dyDescent="0.25">
      <c r="AH9075" s="6"/>
      <c r="AI9075" s="6"/>
      <c r="AJ9075" s="6"/>
      <c r="AK9075" s="6"/>
      <c r="AL9075" s="6"/>
      <c r="AM9075" s="6"/>
      <c r="AN9075" s="6"/>
      <c r="AO9075" s="6"/>
      <c r="AP9075" s="6"/>
      <c r="AQ9075" s="6"/>
      <c r="AR9075" s="6"/>
      <c r="AS9075" s="6"/>
      <c r="AT9075" s="6"/>
      <c r="AU9075" s="6"/>
      <c r="AV9075" s="6"/>
      <c r="AW9075" s="6"/>
      <c r="AX9075" s="6"/>
      <c r="AY9075" s="6"/>
      <c r="AZ9075" s="6"/>
      <c r="BA9075" s="6"/>
      <c r="BB9075" s="6"/>
      <c r="BC9075" s="6"/>
      <c r="BD9075" s="6"/>
      <c r="BE9075" s="6"/>
      <c r="BF9075" s="6"/>
      <c r="BG9075" s="6"/>
    </row>
    <row r="9076" spans="34:59" x14ac:dyDescent="0.25">
      <c r="AH9076" s="10"/>
      <c r="AI9076" s="6"/>
      <c r="AJ9076" s="10"/>
      <c r="AK9076" s="10"/>
      <c r="AL9076" s="10"/>
      <c r="AM9076" s="10"/>
      <c r="AN9076" s="10"/>
      <c r="AO9076" s="10"/>
      <c r="AP9076" s="10"/>
      <c r="AQ9076" s="10"/>
      <c r="AR9076" s="10"/>
      <c r="AS9076" s="10"/>
      <c r="AT9076" s="10"/>
      <c r="AU9076" s="10"/>
      <c r="AV9076" s="10"/>
      <c r="AW9076" s="10"/>
      <c r="AX9076" s="10"/>
      <c r="AY9076" s="10"/>
      <c r="AZ9076" s="10"/>
      <c r="BA9076" s="10"/>
      <c r="BB9076" s="10"/>
      <c r="BC9076" s="10"/>
      <c r="BD9076" s="10"/>
      <c r="BE9076" s="10"/>
      <c r="BF9076" s="10"/>
      <c r="BG9076" s="6"/>
    </row>
    <row r="9077" spans="34:59" x14ac:dyDescent="0.25">
      <c r="AH9077" s="6"/>
      <c r="AI9077" s="6"/>
      <c r="AJ9077" s="6"/>
      <c r="AK9077" s="6"/>
      <c r="AL9077" s="6"/>
      <c r="AM9077" s="6"/>
      <c r="AN9077" s="6"/>
      <c r="AO9077" s="6"/>
      <c r="AP9077" s="6"/>
      <c r="AQ9077" s="6"/>
      <c r="AR9077" s="6"/>
      <c r="AS9077" s="6"/>
      <c r="AT9077" s="6"/>
      <c r="AU9077" s="6"/>
      <c r="AV9077" s="6"/>
      <c r="AW9077" s="6"/>
      <c r="AX9077" s="6"/>
      <c r="AY9077" s="6"/>
      <c r="AZ9077" s="6"/>
      <c r="BA9077" s="6"/>
      <c r="BB9077" s="6"/>
      <c r="BC9077" s="6"/>
      <c r="BD9077" s="6"/>
      <c r="BE9077" s="6"/>
      <c r="BF9077" s="6"/>
      <c r="BG9077" s="10"/>
    </row>
    <row r="9078" spans="34:59" x14ac:dyDescent="0.25">
      <c r="AH9078" s="10"/>
      <c r="AI9078" s="6"/>
    </row>
    <row r="9079" spans="34:59" x14ac:dyDescent="0.25">
      <c r="AH9079" s="6"/>
      <c r="AI9079" s="6"/>
      <c r="AJ9079" s="6"/>
      <c r="AK9079" s="6"/>
      <c r="AL9079" s="6"/>
      <c r="AM9079" s="6"/>
      <c r="AN9079" s="6"/>
      <c r="AO9079" s="6"/>
      <c r="AP9079" s="6"/>
      <c r="AQ9079" s="6"/>
      <c r="AR9079" s="6"/>
      <c r="AS9079" s="6"/>
      <c r="AT9079" s="6"/>
      <c r="AU9079" s="6"/>
      <c r="AV9079" s="6"/>
      <c r="AW9079" s="6"/>
      <c r="AX9079" s="6"/>
      <c r="AY9079" s="6"/>
      <c r="AZ9079" s="6"/>
      <c r="BA9079" s="6"/>
      <c r="BB9079" s="6"/>
      <c r="BC9079" s="6"/>
      <c r="BD9079" s="6"/>
      <c r="BE9079" s="6"/>
      <c r="BF9079" s="6"/>
      <c r="BG9079" s="6"/>
    </row>
    <row r="9080" spans="34:59" x14ac:dyDescent="0.25">
      <c r="AH9080" s="10"/>
      <c r="AI9080" s="6"/>
      <c r="AJ9080" s="10"/>
      <c r="AK9080" s="10"/>
      <c r="AL9080" s="10"/>
      <c r="AM9080" s="10"/>
      <c r="AN9080" s="10"/>
      <c r="AO9080" s="10"/>
      <c r="AP9080" s="10"/>
      <c r="AQ9080" s="10"/>
      <c r="AR9080" s="10"/>
      <c r="AS9080" s="10"/>
      <c r="AT9080" s="10"/>
      <c r="AU9080" s="10"/>
      <c r="AV9080" s="10"/>
      <c r="AW9080" s="10"/>
      <c r="AX9080" s="10"/>
      <c r="AY9080" s="10"/>
      <c r="AZ9080" s="10"/>
      <c r="BA9080" s="10"/>
      <c r="BB9080" s="10"/>
      <c r="BC9080" s="10"/>
      <c r="BD9080" s="10"/>
      <c r="BE9080" s="10"/>
      <c r="BF9080" s="10"/>
      <c r="BG9080" s="6"/>
    </row>
    <row r="9081" spans="34:59" x14ac:dyDescent="0.25">
      <c r="AH9081" s="6"/>
      <c r="AI9081" s="6"/>
      <c r="AJ9081" s="6"/>
      <c r="AK9081" s="6"/>
      <c r="AL9081" s="6"/>
      <c r="AM9081" s="6"/>
      <c r="AN9081" s="6"/>
      <c r="AO9081" s="6"/>
      <c r="AP9081" s="6"/>
      <c r="AQ9081" s="6"/>
      <c r="AR9081" s="6"/>
      <c r="AS9081" s="6"/>
      <c r="AT9081" s="6"/>
      <c r="AU9081" s="6"/>
      <c r="AV9081" s="6"/>
      <c r="AW9081" s="6"/>
      <c r="AX9081" s="6"/>
      <c r="AY9081" s="6"/>
      <c r="AZ9081" s="6"/>
      <c r="BA9081" s="6"/>
      <c r="BB9081" s="6"/>
      <c r="BC9081" s="6"/>
      <c r="BD9081" s="6"/>
      <c r="BE9081" s="6"/>
      <c r="BF9081" s="6"/>
      <c r="BG9081" s="10"/>
    </row>
    <row r="9082" spans="34:59" x14ac:dyDescent="0.25">
      <c r="AH9082" s="10"/>
      <c r="AI9082" s="6"/>
    </row>
    <row r="9083" spans="34:59" x14ac:dyDescent="0.25">
      <c r="AH9083" s="6"/>
      <c r="AI9083" s="6"/>
      <c r="AJ9083" s="6"/>
      <c r="AK9083" s="6"/>
      <c r="AL9083" s="6"/>
      <c r="AM9083" s="6"/>
      <c r="AN9083" s="6"/>
      <c r="AO9083" s="6"/>
      <c r="AP9083" s="6"/>
      <c r="AQ9083" s="6"/>
      <c r="AR9083" s="6"/>
      <c r="AS9083" s="6"/>
      <c r="AT9083" s="6"/>
      <c r="AU9083" s="6"/>
      <c r="AV9083" s="6"/>
      <c r="AW9083" s="6"/>
      <c r="AX9083" s="6"/>
      <c r="AY9083" s="6"/>
      <c r="AZ9083" s="6"/>
      <c r="BA9083" s="6"/>
      <c r="BB9083" s="6"/>
      <c r="BC9083" s="6"/>
      <c r="BD9083" s="6"/>
      <c r="BE9083" s="6"/>
      <c r="BF9083" s="6"/>
      <c r="BG9083" s="6"/>
    </row>
    <row r="9084" spans="34:59" x14ac:dyDescent="0.25">
      <c r="AH9084" s="10"/>
      <c r="AI9084" s="6"/>
      <c r="AJ9084" s="10"/>
      <c r="AK9084" s="10"/>
      <c r="AL9084" s="10"/>
      <c r="AM9084" s="10"/>
      <c r="AN9084" s="10"/>
      <c r="AO9084" s="10"/>
      <c r="AP9084" s="10"/>
      <c r="AQ9084" s="10"/>
      <c r="AR9084" s="10"/>
      <c r="AS9084" s="10"/>
      <c r="AT9084" s="10"/>
      <c r="AU9084" s="10"/>
      <c r="AV9084" s="10"/>
      <c r="AW9084" s="10"/>
      <c r="AX9084" s="10"/>
      <c r="AY9084" s="10"/>
      <c r="AZ9084" s="10"/>
      <c r="BA9084" s="10"/>
      <c r="BB9084" s="10"/>
      <c r="BC9084" s="10"/>
      <c r="BD9084" s="10"/>
      <c r="BE9084" s="10"/>
      <c r="BF9084" s="10"/>
      <c r="BG9084" s="6"/>
    </row>
    <row r="9085" spans="34:59" x14ac:dyDescent="0.25">
      <c r="AH9085" s="6"/>
      <c r="AI9085" s="6"/>
      <c r="AJ9085" s="6"/>
      <c r="AK9085" s="6"/>
      <c r="AL9085" s="6"/>
      <c r="AM9085" s="6"/>
      <c r="AN9085" s="6"/>
      <c r="AO9085" s="6"/>
      <c r="AP9085" s="6"/>
      <c r="AQ9085" s="6"/>
      <c r="AR9085" s="6"/>
      <c r="AS9085" s="6"/>
      <c r="AT9085" s="6"/>
      <c r="AU9085" s="6"/>
      <c r="AV9085" s="6"/>
      <c r="AW9085" s="6"/>
      <c r="AX9085" s="6"/>
      <c r="AY9085" s="6"/>
      <c r="AZ9085" s="6"/>
      <c r="BA9085" s="6"/>
      <c r="BB9085" s="6"/>
      <c r="BC9085" s="6"/>
      <c r="BD9085" s="6"/>
      <c r="BE9085" s="6"/>
      <c r="BF9085" s="6"/>
      <c r="BG9085" s="10"/>
    </row>
    <row r="9086" spans="34:59" x14ac:dyDescent="0.25">
      <c r="AH9086" s="10"/>
      <c r="AI9086" s="6"/>
    </row>
    <row r="9087" spans="34:59" x14ac:dyDescent="0.25">
      <c r="AH9087" s="6"/>
      <c r="AI9087" s="6"/>
      <c r="AJ9087" s="6"/>
      <c r="AK9087" s="6"/>
      <c r="AL9087" s="6"/>
      <c r="AM9087" s="6"/>
      <c r="AN9087" s="6"/>
      <c r="AO9087" s="6"/>
      <c r="AP9087" s="6"/>
      <c r="AQ9087" s="6"/>
      <c r="AR9087" s="6"/>
      <c r="AS9087" s="6"/>
      <c r="AT9087" s="6"/>
      <c r="AU9087" s="6"/>
      <c r="AV9087" s="6"/>
      <c r="AW9087" s="6"/>
      <c r="AX9087" s="6"/>
      <c r="AY9087" s="6"/>
      <c r="AZ9087" s="6"/>
      <c r="BA9087" s="6"/>
      <c r="BB9087" s="6"/>
      <c r="BC9087" s="6"/>
      <c r="BD9087" s="6"/>
      <c r="BE9087" s="6"/>
      <c r="BF9087" s="6"/>
      <c r="BG9087" s="6"/>
    </row>
    <row r="9088" spans="34:59" x14ac:dyDescent="0.25">
      <c r="AH9088" s="10"/>
      <c r="AI9088" s="6"/>
      <c r="AJ9088" s="10"/>
      <c r="AK9088" s="10"/>
      <c r="AL9088" s="10"/>
      <c r="AM9088" s="10"/>
      <c r="AN9088" s="10"/>
      <c r="AO9088" s="10"/>
      <c r="AP9088" s="10"/>
      <c r="AQ9088" s="10"/>
      <c r="AR9088" s="10"/>
      <c r="AS9088" s="10"/>
      <c r="AT9088" s="10"/>
      <c r="AU9088" s="10"/>
      <c r="AV9088" s="10"/>
      <c r="AW9088" s="10"/>
      <c r="AX9088" s="10"/>
      <c r="AY9088" s="10"/>
      <c r="AZ9088" s="10"/>
      <c r="BA9088" s="10"/>
      <c r="BB9088" s="10"/>
      <c r="BC9088" s="10"/>
      <c r="BD9088" s="10"/>
      <c r="BE9088" s="10"/>
      <c r="BF9088" s="10"/>
      <c r="BG9088" s="6"/>
    </row>
    <row r="9089" spans="34:59" x14ac:dyDescent="0.25">
      <c r="AH9089" s="6"/>
      <c r="AI9089" s="6"/>
      <c r="AJ9089" s="6"/>
      <c r="AK9089" s="6"/>
      <c r="AL9089" s="6"/>
      <c r="AM9089" s="6"/>
      <c r="AN9089" s="6"/>
      <c r="AO9089" s="6"/>
      <c r="AP9089" s="6"/>
      <c r="AQ9089" s="6"/>
      <c r="AR9089" s="6"/>
      <c r="AS9089" s="6"/>
      <c r="AT9089" s="6"/>
      <c r="AU9089" s="6"/>
      <c r="AV9089" s="6"/>
      <c r="AW9089" s="6"/>
      <c r="AX9089" s="6"/>
      <c r="AY9089" s="6"/>
      <c r="AZ9089" s="6"/>
      <c r="BA9089" s="6"/>
      <c r="BB9089" s="6"/>
      <c r="BC9089" s="6"/>
      <c r="BD9089" s="6"/>
      <c r="BE9089" s="6"/>
      <c r="BF9089" s="6"/>
      <c r="BG9089" s="10"/>
    </row>
    <row r="9090" spans="34:59" x14ac:dyDescent="0.25">
      <c r="AH9090" s="10"/>
      <c r="AI9090" s="6"/>
    </row>
    <row r="9091" spans="34:59" x14ac:dyDescent="0.25">
      <c r="AH9091" s="6"/>
      <c r="AI9091" s="6"/>
      <c r="AJ9091" s="6"/>
      <c r="AK9091" s="6"/>
      <c r="AL9091" s="6"/>
      <c r="AM9091" s="6"/>
      <c r="AN9091" s="6"/>
      <c r="AO9091" s="6"/>
      <c r="AP9091" s="6"/>
      <c r="AQ9091" s="6"/>
      <c r="AR9091" s="6"/>
      <c r="AS9091" s="6"/>
      <c r="AT9091" s="6"/>
      <c r="AU9091" s="6"/>
      <c r="AV9091" s="6"/>
      <c r="AW9091" s="6"/>
      <c r="AX9091" s="6"/>
      <c r="AY9091" s="6"/>
      <c r="AZ9091" s="6"/>
      <c r="BA9091" s="6"/>
      <c r="BB9091" s="6"/>
      <c r="BC9091" s="6"/>
      <c r="BD9091" s="6"/>
      <c r="BE9091" s="6"/>
      <c r="BF9091" s="6"/>
      <c r="BG9091" s="6"/>
    </row>
    <row r="9092" spans="34:59" x14ac:dyDescent="0.25">
      <c r="AH9092" s="10"/>
      <c r="AI9092" s="6"/>
      <c r="AJ9092" s="10"/>
      <c r="AK9092" s="10"/>
      <c r="AL9092" s="10"/>
      <c r="AM9092" s="10"/>
      <c r="AN9092" s="10"/>
      <c r="AO9092" s="10"/>
      <c r="AP9092" s="10"/>
      <c r="AQ9092" s="10"/>
      <c r="AR9092" s="10"/>
      <c r="AS9092" s="10"/>
      <c r="AT9092" s="10"/>
      <c r="AU9092" s="10"/>
      <c r="AV9092" s="10"/>
      <c r="AW9092" s="10"/>
      <c r="AX9092" s="10"/>
      <c r="AY9092" s="10"/>
      <c r="AZ9092" s="10"/>
      <c r="BA9092" s="10"/>
      <c r="BB9092" s="10"/>
      <c r="BC9092" s="10"/>
      <c r="BD9092" s="10"/>
      <c r="BE9092" s="10"/>
      <c r="BF9092" s="10"/>
      <c r="BG9092" s="6"/>
    </row>
    <row r="9093" spans="34:59" x14ac:dyDescent="0.25">
      <c r="AH9093" s="6"/>
      <c r="AI9093" s="6"/>
      <c r="AJ9093" s="6"/>
      <c r="AK9093" s="6"/>
      <c r="AL9093" s="6"/>
      <c r="AM9093" s="6"/>
      <c r="AN9093" s="6"/>
      <c r="AO9093" s="6"/>
      <c r="AP9093" s="6"/>
      <c r="AQ9093" s="6"/>
      <c r="AR9093" s="6"/>
      <c r="AS9093" s="6"/>
      <c r="AT9093" s="6"/>
      <c r="AU9093" s="6"/>
      <c r="AV9093" s="6"/>
      <c r="AW9093" s="6"/>
      <c r="AX9093" s="6"/>
      <c r="AY9093" s="6"/>
      <c r="AZ9093" s="6"/>
      <c r="BA9093" s="6"/>
      <c r="BB9093" s="6"/>
      <c r="BC9093" s="6"/>
      <c r="BD9093" s="6"/>
      <c r="BE9093" s="6"/>
      <c r="BF9093" s="6"/>
      <c r="BG9093" s="10"/>
    </row>
    <row r="9094" spans="34:59" x14ac:dyDescent="0.25">
      <c r="AH9094" s="10"/>
      <c r="AI9094" s="6"/>
    </row>
    <row r="9095" spans="34:59" x14ac:dyDescent="0.25">
      <c r="AH9095" s="6"/>
      <c r="AI9095" s="6"/>
      <c r="AJ9095" s="6"/>
      <c r="AK9095" s="6"/>
      <c r="AL9095" s="6"/>
      <c r="AM9095" s="6"/>
      <c r="AN9095" s="6"/>
      <c r="AO9095" s="6"/>
      <c r="AP9095" s="6"/>
      <c r="AQ9095" s="6"/>
      <c r="AR9095" s="6"/>
      <c r="AS9095" s="6"/>
      <c r="AT9095" s="6"/>
      <c r="AU9095" s="6"/>
      <c r="AV9095" s="6"/>
      <c r="AW9095" s="6"/>
      <c r="AX9095" s="6"/>
      <c r="AY9095" s="6"/>
      <c r="AZ9095" s="6"/>
      <c r="BA9095" s="6"/>
      <c r="BB9095" s="6"/>
      <c r="BC9095" s="6"/>
      <c r="BD9095" s="6"/>
      <c r="BE9095" s="6"/>
      <c r="BF9095" s="6"/>
      <c r="BG9095" s="6"/>
    </row>
    <row r="9096" spans="34:59" x14ac:dyDescent="0.25">
      <c r="AH9096" s="10"/>
      <c r="AI9096" s="6"/>
      <c r="AJ9096" s="10"/>
      <c r="AK9096" s="10"/>
      <c r="AL9096" s="10"/>
      <c r="AM9096" s="10"/>
      <c r="AN9096" s="10"/>
      <c r="AO9096" s="10"/>
      <c r="AP9096" s="10"/>
      <c r="AQ9096" s="10"/>
      <c r="AR9096" s="10"/>
      <c r="AS9096" s="10"/>
      <c r="AT9096" s="10"/>
      <c r="AU9096" s="10"/>
      <c r="AV9096" s="10"/>
      <c r="AW9096" s="10"/>
      <c r="AX9096" s="10"/>
      <c r="AY9096" s="10"/>
      <c r="AZ9096" s="10"/>
      <c r="BA9096" s="10"/>
      <c r="BB9096" s="10"/>
      <c r="BC9096" s="10"/>
      <c r="BD9096" s="10"/>
      <c r="BE9096" s="10"/>
      <c r="BF9096" s="10"/>
      <c r="BG9096" s="6"/>
    </row>
    <row r="9097" spans="34:59" x14ac:dyDescent="0.25">
      <c r="AH9097" s="6"/>
      <c r="AI9097" s="6"/>
      <c r="AJ9097" s="6"/>
      <c r="AK9097" s="6"/>
      <c r="AL9097" s="6"/>
      <c r="AM9097" s="6"/>
      <c r="AN9097" s="6"/>
      <c r="AO9097" s="6"/>
      <c r="AP9097" s="6"/>
      <c r="AQ9097" s="6"/>
      <c r="AR9097" s="6"/>
      <c r="AS9097" s="6"/>
      <c r="AT9097" s="6"/>
      <c r="AU9097" s="6"/>
      <c r="AV9097" s="6"/>
      <c r="AW9097" s="6"/>
      <c r="AX9097" s="6"/>
      <c r="AY9097" s="6"/>
      <c r="AZ9097" s="6"/>
      <c r="BA9097" s="6"/>
      <c r="BB9097" s="6"/>
      <c r="BC9097" s="6"/>
      <c r="BD9097" s="6"/>
      <c r="BE9097" s="6"/>
      <c r="BF9097" s="6"/>
      <c r="BG9097" s="10"/>
    </row>
    <row r="9098" spans="34:59" x14ac:dyDescent="0.25">
      <c r="AH9098" s="10"/>
      <c r="AI9098" s="6"/>
    </row>
    <row r="9099" spans="34:59" x14ac:dyDescent="0.25">
      <c r="AH9099" s="6"/>
      <c r="AI9099" s="6"/>
      <c r="AJ9099" s="6"/>
      <c r="AK9099" s="6"/>
      <c r="AL9099" s="6"/>
      <c r="AM9099" s="6"/>
      <c r="AN9099" s="6"/>
      <c r="AO9099" s="6"/>
      <c r="AP9099" s="6"/>
      <c r="AQ9099" s="6"/>
      <c r="AR9099" s="6"/>
      <c r="AS9099" s="6"/>
      <c r="AT9099" s="6"/>
      <c r="AU9099" s="6"/>
      <c r="AV9099" s="6"/>
      <c r="AW9099" s="6"/>
      <c r="AX9099" s="6"/>
      <c r="AY9099" s="6"/>
      <c r="AZ9099" s="6"/>
      <c r="BA9099" s="6"/>
      <c r="BB9099" s="6"/>
      <c r="BC9099" s="6"/>
      <c r="BD9099" s="6"/>
      <c r="BE9099" s="6"/>
      <c r="BF9099" s="6"/>
      <c r="BG9099" s="6"/>
    </row>
    <row r="9100" spans="34:59" x14ac:dyDescent="0.25">
      <c r="AH9100" s="10"/>
      <c r="AI9100" s="6"/>
      <c r="AJ9100" s="10"/>
      <c r="AK9100" s="10"/>
      <c r="AL9100" s="10"/>
      <c r="AM9100" s="10"/>
      <c r="AN9100" s="10"/>
      <c r="AO9100" s="10"/>
      <c r="AP9100" s="10"/>
      <c r="AQ9100" s="10"/>
      <c r="AR9100" s="10"/>
      <c r="AS9100" s="10"/>
      <c r="AT9100" s="10"/>
      <c r="AU9100" s="10"/>
      <c r="AV9100" s="10"/>
      <c r="AW9100" s="10"/>
      <c r="AX9100" s="10"/>
      <c r="AY9100" s="10"/>
      <c r="AZ9100" s="10"/>
      <c r="BA9100" s="10"/>
      <c r="BB9100" s="10"/>
      <c r="BC9100" s="10"/>
      <c r="BD9100" s="10"/>
      <c r="BE9100" s="10"/>
      <c r="BF9100" s="10"/>
      <c r="BG9100" s="6"/>
    </row>
    <row r="9101" spans="34:59" x14ac:dyDescent="0.25">
      <c r="AH9101" s="6"/>
      <c r="AI9101" s="6"/>
      <c r="AJ9101" s="6"/>
      <c r="AK9101" s="6"/>
      <c r="AL9101" s="6"/>
      <c r="AM9101" s="6"/>
      <c r="AN9101" s="6"/>
      <c r="AO9101" s="6"/>
      <c r="AP9101" s="6"/>
      <c r="AQ9101" s="6"/>
      <c r="AR9101" s="6"/>
      <c r="AS9101" s="6"/>
      <c r="AT9101" s="6"/>
      <c r="AU9101" s="6"/>
      <c r="AV9101" s="6"/>
      <c r="AW9101" s="6"/>
      <c r="AX9101" s="6"/>
      <c r="AY9101" s="6"/>
      <c r="AZ9101" s="6"/>
      <c r="BA9101" s="6"/>
      <c r="BB9101" s="6"/>
      <c r="BC9101" s="6"/>
      <c r="BD9101" s="6"/>
      <c r="BE9101" s="6"/>
      <c r="BF9101" s="6"/>
      <c r="BG9101" s="10"/>
    </row>
    <row r="9102" spans="34:59" x14ac:dyDescent="0.25">
      <c r="AH9102" s="10"/>
      <c r="AI9102" s="6"/>
    </row>
    <row r="9103" spans="34:59" x14ac:dyDescent="0.25">
      <c r="AH9103" s="6"/>
      <c r="AI9103" s="6"/>
      <c r="AJ9103" s="6"/>
      <c r="AK9103" s="6"/>
      <c r="AL9103" s="6"/>
      <c r="AM9103" s="6"/>
      <c r="AN9103" s="6"/>
      <c r="AO9103" s="6"/>
      <c r="AP9103" s="6"/>
      <c r="AQ9103" s="6"/>
      <c r="AR9103" s="6"/>
      <c r="AS9103" s="6"/>
      <c r="AT9103" s="6"/>
      <c r="AU9103" s="6"/>
      <c r="AV9103" s="6"/>
      <c r="AW9103" s="6"/>
      <c r="AX9103" s="6"/>
      <c r="AY9103" s="6"/>
      <c r="AZ9103" s="6"/>
      <c r="BA9103" s="6"/>
      <c r="BB9103" s="6"/>
      <c r="BC9103" s="6"/>
      <c r="BD9103" s="6"/>
      <c r="BE9103" s="6"/>
      <c r="BF9103" s="6"/>
      <c r="BG9103" s="6"/>
    </row>
    <row r="9104" spans="34:59" x14ac:dyDescent="0.25">
      <c r="AH9104" s="10"/>
      <c r="AI9104" s="6"/>
      <c r="AJ9104" s="10"/>
      <c r="AK9104" s="10"/>
      <c r="AL9104" s="10"/>
      <c r="AM9104" s="10"/>
      <c r="AN9104" s="10"/>
      <c r="AO9104" s="10"/>
      <c r="AP9104" s="10"/>
      <c r="AQ9104" s="10"/>
      <c r="AR9104" s="10"/>
      <c r="AS9104" s="10"/>
      <c r="AT9104" s="10"/>
      <c r="AU9104" s="10"/>
      <c r="AV9104" s="10"/>
      <c r="AW9104" s="10"/>
      <c r="AX9104" s="10"/>
      <c r="AY9104" s="10"/>
      <c r="AZ9104" s="10"/>
      <c r="BA9104" s="10"/>
      <c r="BB9104" s="10"/>
      <c r="BC9104" s="10"/>
      <c r="BD9104" s="10"/>
      <c r="BE9104" s="10"/>
      <c r="BF9104" s="10"/>
      <c r="BG9104" s="6"/>
    </row>
    <row r="9105" spans="34:59" x14ac:dyDescent="0.25">
      <c r="AH9105" s="6"/>
      <c r="AI9105" s="6"/>
      <c r="AJ9105" s="6"/>
      <c r="AK9105" s="6"/>
      <c r="AL9105" s="6"/>
      <c r="AM9105" s="6"/>
      <c r="AN9105" s="6"/>
      <c r="AO9105" s="6"/>
      <c r="AP9105" s="6"/>
      <c r="AQ9105" s="6"/>
      <c r="AR9105" s="6"/>
      <c r="AS9105" s="6"/>
      <c r="AT9105" s="6"/>
      <c r="AU9105" s="6"/>
      <c r="AV9105" s="6"/>
      <c r="AW9105" s="6"/>
      <c r="AX9105" s="6"/>
      <c r="AY9105" s="6"/>
      <c r="AZ9105" s="6"/>
      <c r="BA9105" s="6"/>
      <c r="BB9105" s="6"/>
      <c r="BC9105" s="6"/>
      <c r="BD9105" s="6"/>
      <c r="BE9105" s="6"/>
      <c r="BF9105" s="6"/>
      <c r="BG9105" s="10"/>
    </row>
    <row r="9106" spans="34:59" x14ac:dyDescent="0.25">
      <c r="AH9106" s="10"/>
      <c r="AI9106" s="6"/>
    </row>
    <row r="9107" spans="34:59" x14ac:dyDescent="0.25">
      <c r="AH9107" s="6"/>
      <c r="AI9107" s="6"/>
      <c r="AJ9107" s="6"/>
      <c r="AK9107" s="6"/>
      <c r="AL9107" s="6"/>
      <c r="AM9107" s="6"/>
      <c r="AN9107" s="6"/>
      <c r="AO9107" s="6"/>
      <c r="AP9107" s="6"/>
      <c r="AQ9107" s="6"/>
      <c r="AR9107" s="6"/>
      <c r="AS9107" s="6"/>
      <c r="AT9107" s="6"/>
      <c r="AU9107" s="6"/>
      <c r="AV9107" s="6"/>
      <c r="AW9107" s="6"/>
      <c r="AX9107" s="6"/>
      <c r="AY9107" s="6"/>
      <c r="AZ9107" s="6"/>
      <c r="BA9107" s="6"/>
      <c r="BB9107" s="6"/>
      <c r="BC9107" s="6"/>
      <c r="BD9107" s="6"/>
      <c r="BE9107" s="6"/>
      <c r="BF9107" s="6"/>
      <c r="BG9107" s="6"/>
    </row>
    <row r="9108" spans="34:59" x14ac:dyDescent="0.25">
      <c r="AH9108" s="10"/>
      <c r="AI9108" s="6"/>
      <c r="AJ9108" s="10"/>
      <c r="AK9108" s="10"/>
      <c r="AL9108" s="10"/>
      <c r="AM9108" s="10"/>
      <c r="AN9108" s="10"/>
      <c r="AO9108" s="10"/>
      <c r="AP9108" s="10"/>
      <c r="AQ9108" s="10"/>
      <c r="AR9108" s="10"/>
      <c r="AS9108" s="10"/>
      <c r="AT9108" s="10"/>
      <c r="AU9108" s="10"/>
      <c r="AV9108" s="10"/>
      <c r="AW9108" s="10"/>
      <c r="AX9108" s="10"/>
      <c r="AY9108" s="10"/>
      <c r="AZ9108" s="10"/>
      <c r="BA9108" s="10"/>
      <c r="BB9108" s="10"/>
      <c r="BC9108" s="10"/>
      <c r="BD9108" s="10"/>
      <c r="BE9108" s="10"/>
      <c r="BF9108" s="10"/>
      <c r="BG9108" s="6"/>
    </row>
    <row r="9109" spans="34:59" x14ac:dyDescent="0.25">
      <c r="AH9109" s="6"/>
      <c r="AI9109" s="6"/>
      <c r="AJ9109" s="6"/>
      <c r="AK9109" s="6"/>
      <c r="AL9109" s="6"/>
      <c r="AM9109" s="6"/>
      <c r="AN9109" s="6"/>
      <c r="AO9109" s="6"/>
      <c r="AP9109" s="6"/>
      <c r="AQ9109" s="6"/>
      <c r="AR9109" s="6"/>
      <c r="AS9109" s="6"/>
      <c r="AT9109" s="6"/>
      <c r="AU9109" s="6"/>
      <c r="AV9109" s="6"/>
      <c r="AW9109" s="6"/>
      <c r="AX9109" s="6"/>
      <c r="AY9109" s="6"/>
      <c r="AZ9109" s="6"/>
      <c r="BA9109" s="6"/>
      <c r="BB9109" s="6"/>
      <c r="BC9109" s="6"/>
      <c r="BD9109" s="6"/>
      <c r="BE9109" s="6"/>
      <c r="BF9109" s="6"/>
      <c r="BG9109" s="10"/>
    </row>
    <row r="9110" spans="34:59" x14ac:dyDescent="0.25">
      <c r="AH9110" s="10"/>
      <c r="AI9110" s="6"/>
    </row>
    <row r="9111" spans="34:59" x14ac:dyDescent="0.25">
      <c r="AH9111" s="6"/>
      <c r="AI9111" s="6"/>
      <c r="AJ9111" s="6"/>
      <c r="AK9111" s="6"/>
      <c r="AL9111" s="6"/>
      <c r="AM9111" s="6"/>
      <c r="AN9111" s="6"/>
      <c r="AO9111" s="6"/>
      <c r="AP9111" s="6"/>
      <c r="AQ9111" s="6"/>
      <c r="AR9111" s="6"/>
      <c r="AS9111" s="6"/>
      <c r="AT9111" s="6"/>
      <c r="AU9111" s="6"/>
      <c r="AV9111" s="6"/>
      <c r="AW9111" s="6"/>
      <c r="AX9111" s="6"/>
      <c r="AY9111" s="6"/>
      <c r="AZ9111" s="6"/>
      <c r="BA9111" s="6"/>
      <c r="BB9111" s="6"/>
      <c r="BC9111" s="6"/>
      <c r="BD9111" s="6"/>
      <c r="BE9111" s="6"/>
      <c r="BF9111" s="6"/>
      <c r="BG9111" s="6"/>
    </row>
    <row r="9112" spans="34:59" x14ac:dyDescent="0.25">
      <c r="AH9112" s="10"/>
      <c r="AI9112" s="6"/>
      <c r="AJ9112" s="10"/>
      <c r="AK9112" s="10"/>
      <c r="AL9112" s="10"/>
      <c r="AM9112" s="10"/>
      <c r="AN9112" s="10"/>
      <c r="AO9112" s="10"/>
      <c r="AP9112" s="10"/>
      <c r="AQ9112" s="10"/>
      <c r="AR9112" s="10"/>
      <c r="AS9112" s="10"/>
      <c r="AT9112" s="10"/>
      <c r="AU9112" s="10"/>
      <c r="AV9112" s="10"/>
      <c r="AW9112" s="10"/>
      <c r="AX9112" s="10"/>
      <c r="AY9112" s="10"/>
      <c r="AZ9112" s="10"/>
      <c r="BA9112" s="10"/>
      <c r="BB9112" s="10"/>
      <c r="BC9112" s="10"/>
      <c r="BD9112" s="10"/>
      <c r="BE9112" s="10"/>
      <c r="BF9112" s="10"/>
      <c r="BG9112" s="6"/>
    </row>
    <row r="9113" spans="34:59" x14ac:dyDescent="0.25">
      <c r="AH9113" s="6"/>
      <c r="AI9113" s="6"/>
      <c r="AJ9113" s="6"/>
      <c r="AK9113" s="6"/>
      <c r="AL9113" s="6"/>
      <c r="AM9113" s="6"/>
      <c r="AN9113" s="6"/>
      <c r="AO9113" s="6"/>
      <c r="AP9113" s="6"/>
      <c r="AQ9113" s="6"/>
      <c r="AR9113" s="6"/>
      <c r="AS9113" s="6"/>
      <c r="AT9113" s="6"/>
      <c r="AU9113" s="6"/>
      <c r="AV9113" s="6"/>
      <c r="AW9113" s="6"/>
      <c r="AX9113" s="6"/>
      <c r="AY9113" s="6"/>
      <c r="AZ9113" s="6"/>
      <c r="BA9113" s="6"/>
      <c r="BB9113" s="6"/>
      <c r="BC9113" s="6"/>
      <c r="BD9113" s="6"/>
      <c r="BE9113" s="6"/>
      <c r="BF9113" s="6"/>
      <c r="BG9113" s="10"/>
    </row>
    <row r="9114" spans="34:59" x14ac:dyDescent="0.25">
      <c r="AH9114" s="10"/>
      <c r="AI9114" s="6"/>
    </row>
    <row r="9115" spans="34:59" x14ac:dyDescent="0.25">
      <c r="AH9115" s="6"/>
      <c r="AI9115" s="6"/>
      <c r="AJ9115" s="6"/>
      <c r="AK9115" s="6"/>
      <c r="AL9115" s="6"/>
      <c r="AM9115" s="6"/>
      <c r="AN9115" s="6"/>
      <c r="AO9115" s="6"/>
      <c r="AP9115" s="6"/>
      <c r="AQ9115" s="6"/>
      <c r="AR9115" s="6"/>
      <c r="AS9115" s="6"/>
      <c r="AT9115" s="6"/>
      <c r="AU9115" s="6"/>
      <c r="AV9115" s="6"/>
      <c r="AW9115" s="6"/>
      <c r="AX9115" s="6"/>
      <c r="AY9115" s="6"/>
      <c r="AZ9115" s="6"/>
      <c r="BA9115" s="6"/>
      <c r="BB9115" s="6"/>
      <c r="BC9115" s="6"/>
      <c r="BD9115" s="6"/>
      <c r="BE9115" s="6"/>
      <c r="BF9115" s="6"/>
      <c r="BG9115" s="6"/>
    </row>
    <row r="9116" spans="34:59" x14ac:dyDescent="0.25">
      <c r="AH9116" s="10"/>
      <c r="AI9116" s="6"/>
      <c r="AJ9116" s="10"/>
      <c r="AK9116" s="10"/>
      <c r="AL9116" s="10"/>
      <c r="AM9116" s="10"/>
      <c r="AN9116" s="10"/>
      <c r="AO9116" s="10"/>
      <c r="AP9116" s="10"/>
      <c r="AQ9116" s="10"/>
      <c r="AR9116" s="10"/>
      <c r="AS9116" s="10"/>
      <c r="AT9116" s="10"/>
      <c r="AU9116" s="10"/>
      <c r="AV9116" s="10"/>
      <c r="AW9116" s="10"/>
      <c r="AX9116" s="10"/>
      <c r="AY9116" s="10"/>
      <c r="AZ9116" s="10"/>
      <c r="BA9116" s="10"/>
      <c r="BB9116" s="10"/>
      <c r="BC9116" s="10"/>
      <c r="BD9116" s="10"/>
      <c r="BE9116" s="10"/>
      <c r="BF9116" s="10"/>
      <c r="BG9116" s="6"/>
    </row>
    <row r="9117" spans="34:59" x14ac:dyDescent="0.25">
      <c r="AH9117" s="6"/>
      <c r="AI9117" s="6"/>
      <c r="AJ9117" s="6"/>
      <c r="AK9117" s="6"/>
      <c r="AL9117" s="6"/>
      <c r="AM9117" s="6"/>
      <c r="AN9117" s="6"/>
      <c r="AO9117" s="6"/>
      <c r="AP9117" s="6"/>
      <c r="AQ9117" s="6"/>
      <c r="AR9117" s="6"/>
      <c r="AS9117" s="6"/>
      <c r="AT9117" s="6"/>
      <c r="AU9117" s="6"/>
      <c r="AV9117" s="6"/>
      <c r="AW9117" s="6"/>
      <c r="AX9117" s="6"/>
      <c r="AY9117" s="6"/>
      <c r="AZ9117" s="6"/>
      <c r="BA9117" s="6"/>
      <c r="BB9117" s="6"/>
      <c r="BC9117" s="6"/>
      <c r="BD9117" s="6"/>
      <c r="BE9117" s="6"/>
      <c r="BF9117" s="6"/>
      <c r="BG9117" s="10"/>
    </row>
    <row r="9118" spans="34:59" x14ac:dyDescent="0.25">
      <c r="AH9118" s="10"/>
      <c r="AI9118" s="6"/>
    </row>
    <row r="9119" spans="34:59" x14ac:dyDescent="0.25">
      <c r="AH9119" s="6"/>
      <c r="AI9119" s="6"/>
      <c r="AJ9119" s="6"/>
      <c r="AK9119" s="6"/>
      <c r="AL9119" s="6"/>
      <c r="AM9119" s="6"/>
      <c r="AN9119" s="6"/>
      <c r="AO9119" s="6"/>
      <c r="AP9119" s="6"/>
      <c r="AQ9119" s="6"/>
      <c r="AR9119" s="6"/>
      <c r="AS9119" s="6"/>
      <c r="AT9119" s="6"/>
      <c r="AU9119" s="6"/>
      <c r="AV9119" s="6"/>
      <c r="AW9119" s="6"/>
      <c r="AX9119" s="6"/>
      <c r="AY9119" s="6"/>
      <c r="AZ9119" s="6"/>
      <c r="BA9119" s="6"/>
      <c r="BB9119" s="6"/>
      <c r="BC9119" s="6"/>
      <c r="BD9119" s="6"/>
      <c r="BE9119" s="6"/>
      <c r="BF9119" s="6"/>
      <c r="BG9119" s="6"/>
    </row>
    <row r="9120" spans="34:59" x14ac:dyDescent="0.25">
      <c r="AH9120" s="10"/>
      <c r="AI9120" s="6"/>
      <c r="AJ9120" s="10"/>
      <c r="AK9120" s="10"/>
      <c r="AL9120" s="10"/>
      <c r="AM9120" s="10"/>
      <c r="AN9120" s="10"/>
      <c r="AO9120" s="10"/>
      <c r="AP9120" s="10"/>
      <c r="AQ9120" s="10"/>
      <c r="AR9120" s="10"/>
      <c r="AS9120" s="10"/>
      <c r="AT9120" s="10"/>
      <c r="AU9120" s="10"/>
      <c r="AV9120" s="10"/>
      <c r="AW9120" s="10"/>
      <c r="AX9120" s="10"/>
      <c r="AY9120" s="10"/>
      <c r="AZ9120" s="10"/>
      <c r="BA9120" s="10"/>
      <c r="BB9120" s="10"/>
      <c r="BC9120" s="10"/>
      <c r="BD9120" s="10"/>
      <c r="BE9120" s="10"/>
      <c r="BF9120" s="10"/>
      <c r="BG9120" s="6"/>
    </row>
    <row r="9121" spans="34:59" x14ac:dyDescent="0.25">
      <c r="AH9121" s="6"/>
      <c r="AI9121" s="6"/>
      <c r="AJ9121" s="6"/>
      <c r="AK9121" s="6"/>
      <c r="AL9121" s="6"/>
      <c r="AM9121" s="6"/>
      <c r="AN9121" s="6"/>
      <c r="AO9121" s="6"/>
      <c r="AP9121" s="6"/>
      <c r="AQ9121" s="6"/>
      <c r="AR9121" s="6"/>
      <c r="AS9121" s="6"/>
      <c r="AT9121" s="6"/>
      <c r="AU9121" s="6"/>
      <c r="AV9121" s="6"/>
      <c r="AW9121" s="6"/>
      <c r="AX9121" s="6"/>
      <c r="AY9121" s="6"/>
      <c r="AZ9121" s="6"/>
      <c r="BA9121" s="6"/>
      <c r="BB9121" s="6"/>
      <c r="BC9121" s="6"/>
      <c r="BD9121" s="6"/>
      <c r="BE9121" s="6"/>
      <c r="BF9121" s="6"/>
      <c r="BG9121" s="10"/>
    </row>
    <row r="9122" spans="34:59" x14ac:dyDescent="0.25">
      <c r="AH9122" s="10"/>
      <c r="AI9122" s="6"/>
    </row>
    <row r="9123" spans="34:59" x14ac:dyDescent="0.25">
      <c r="AH9123" s="6"/>
      <c r="AI9123" s="6"/>
      <c r="AJ9123" s="6"/>
      <c r="AK9123" s="6"/>
      <c r="AL9123" s="6"/>
      <c r="AM9123" s="6"/>
      <c r="AN9123" s="6"/>
      <c r="AO9123" s="6"/>
      <c r="AP9123" s="6"/>
      <c r="AQ9123" s="6"/>
      <c r="AR9123" s="6"/>
      <c r="AS9123" s="6"/>
      <c r="AT9123" s="6"/>
      <c r="AU9123" s="6"/>
      <c r="AV9123" s="6"/>
      <c r="AW9123" s="6"/>
      <c r="AX9123" s="6"/>
      <c r="AY9123" s="6"/>
      <c r="AZ9123" s="6"/>
      <c r="BA9123" s="6"/>
      <c r="BB9123" s="6"/>
      <c r="BC9123" s="6"/>
      <c r="BD9123" s="6"/>
      <c r="BE9123" s="6"/>
      <c r="BF9123" s="6"/>
      <c r="BG9123" s="6"/>
    </row>
    <row r="9124" spans="34:59" x14ac:dyDescent="0.25">
      <c r="AH9124" s="10"/>
      <c r="AI9124" s="6"/>
      <c r="AJ9124" s="10"/>
      <c r="AK9124" s="10"/>
      <c r="AL9124" s="10"/>
      <c r="AM9124" s="10"/>
      <c r="AN9124" s="10"/>
      <c r="AO9124" s="10"/>
      <c r="AP9124" s="10"/>
      <c r="AQ9124" s="10"/>
      <c r="AR9124" s="10"/>
      <c r="AS9124" s="10"/>
      <c r="AT9124" s="10"/>
      <c r="AU9124" s="10"/>
      <c r="AV9124" s="10"/>
      <c r="AW9124" s="10"/>
      <c r="AX9124" s="10"/>
      <c r="AY9124" s="10"/>
      <c r="AZ9124" s="10"/>
      <c r="BA9124" s="10"/>
      <c r="BB9124" s="10"/>
      <c r="BC9124" s="10"/>
      <c r="BD9124" s="10"/>
      <c r="BE9124" s="10"/>
      <c r="BF9124" s="10"/>
      <c r="BG9124" s="6"/>
    </row>
    <row r="9125" spans="34:59" x14ac:dyDescent="0.25">
      <c r="AH9125" s="6"/>
      <c r="AI9125" s="6"/>
      <c r="AJ9125" s="6"/>
      <c r="AK9125" s="6"/>
      <c r="AL9125" s="6"/>
      <c r="AM9125" s="6"/>
      <c r="AN9125" s="6"/>
      <c r="AO9125" s="6"/>
      <c r="AP9125" s="6"/>
      <c r="AQ9125" s="6"/>
      <c r="AR9125" s="6"/>
      <c r="AS9125" s="6"/>
      <c r="AT9125" s="6"/>
      <c r="AU9125" s="6"/>
      <c r="AV9125" s="6"/>
      <c r="AW9125" s="6"/>
      <c r="AX9125" s="6"/>
      <c r="AY9125" s="6"/>
      <c r="AZ9125" s="6"/>
      <c r="BA9125" s="6"/>
      <c r="BB9125" s="6"/>
      <c r="BC9125" s="6"/>
      <c r="BD9125" s="6"/>
      <c r="BE9125" s="6"/>
      <c r="BF9125" s="6"/>
      <c r="BG9125" s="10"/>
    </row>
    <row r="9126" spans="34:59" x14ac:dyDescent="0.25">
      <c r="AH9126" s="10"/>
      <c r="AI9126" s="6"/>
    </row>
    <row r="9127" spans="34:59" x14ac:dyDescent="0.25">
      <c r="AH9127" s="6"/>
      <c r="AI9127" s="6"/>
      <c r="AJ9127" s="6"/>
      <c r="AK9127" s="6"/>
      <c r="AL9127" s="6"/>
      <c r="AM9127" s="6"/>
      <c r="AN9127" s="6"/>
      <c r="AO9127" s="6"/>
      <c r="AP9127" s="6"/>
      <c r="AQ9127" s="6"/>
      <c r="AR9127" s="6"/>
      <c r="AS9127" s="6"/>
      <c r="AT9127" s="6"/>
      <c r="AU9127" s="6"/>
      <c r="AV9127" s="6"/>
      <c r="AW9127" s="6"/>
      <c r="AX9127" s="6"/>
      <c r="AY9127" s="6"/>
      <c r="AZ9127" s="6"/>
      <c r="BA9127" s="6"/>
      <c r="BB9127" s="6"/>
      <c r="BC9127" s="6"/>
      <c r="BD9127" s="6"/>
      <c r="BE9127" s="6"/>
      <c r="BF9127" s="6"/>
      <c r="BG9127" s="6"/>
    </row>
    <row r="9128" spans="34:59" x14ac:dyDescent="0.25">
      <c r="AH9128" s="10"/>
      <c r="AI9128" s="6"/>
      <c r="AJ9128" s="10"/>
      <c r="AK9128" s="10"/>
      <c r="AL9128" s="10"/>
      <c r="AM9128" s="10"/>
      <c r="AN9128" s="10"/>
      <c r="AO9128" s="10"/>
      <c r="AP9128" s="10"/>
      <c r="AQ9128" s="10"/>
      <c r="AR9128" s="10"/>
      <c r="AS9128" s="10"/>
      <c r="AT9128" s="10"/>
      <c r="AU9128" s="10"/>
      <c r="AV9128" s="10"/>
      <c r="AW9128" s="10"/>
      <c r="AX9128" s="10"/>
      <c r="AY9128" s="10"/>
      <c r="AZ9128" s="10"/>
      <c r="BA9128" s="10"/>
      <c r="BB9128" s="10"/>
      <c r="BC9128" s="10"/>
      <c r="BD9128" s="10"/>
      <c r="BE9128" s="10"/>
      <c r="BF9128" s="10"/>
      <c r="BG9128" s="6"/>
    </row>
    <row r="9129" spans="34:59" x14ac:dyDescent="0.25">
      <c r="AH9129" s="6"/>
      <c r="AI9129" s="6"/>
      <c r="AJ9129" s="6"/>
      <c r="AK9129" s="6"/>
      <c r="AL9129" s="6"/>
      <c r="AM9129" s="6"/>
      <c r="AN9129" s="6"/>
      <c r="AO9129" s="6"/>
      <c r="AP9129" s="6"/>
      <c r="AQ9129" s="6"/>
      <c r="AR9129" s="6"/>
      <c r="AS9129" s="6"/>
      <c r="AT9129" s="6"/>
      <c r="AU9129" s="6"/>
      <c r="AV9129" s="6"/>
      <c r="AW9129" s="6"/>
      <c r="AX9129" s="6"/>
      <c r="AY9129" s="6"/>
      <c r="AZ9129" s="6"/>
      <c r="BA9129" s="6"/>
      <c r="BB9129" s="6"/>
      <c r="BC9129" s="6"/>
      <c r="BD9129" s="6"/>
      <c r="BE9129" s="6"/>
      <c r="BF9129" s="6"/>
      <c r="BG9129" s="10"/>
    </row>
    <row r="9130" spans="34:59" x14ac:dyDescent="0.25">
      <c r="AH9130" s="10"/>
      <c r="AI9130" s="6"/>
    </row>
    <row r="9131" spans="34:59" x14ac:dyDescent="0.25">
      <c r="AH9131" s="6"/>
      <c r="AI9131" s="6"/>
      <c r="AJ9131" s="6"/>
      <c r="AK9131" s="6"/>
      <c r="AL9131" s="6"/>
      <c r="AM9131" s="6"/>
      <c r="AN9131" s="6"/>
      <c r="AO9131" s="6"/>
      <c r="AP9131" s="6"/>
      <c r="AQ9131" s="6"/>
      <c r="AR9131" s="6"/>
      <c r="AS9131" s="6"/>
      <c r="AT9131" s="6"/>
      <c r="AU9131" s="6"/>
      <c r="AV9131" s="6"/>
      <c r="AW9131" s="6"/>
      <c r="AX9131" s="6"/>
      <c r="AY9131" s="6"/>
      <c r="AZ9131" s="6"/>
      <c r="BA9131" s="6"/>
      <c r="BB9131" s="6"/>
      <c r="BC9131" s="6"/>
      <c r="BD9131" s="6"/>
      <c r="BE9131" s="6"/>
      <c r="BF9131" s="6"/>
      <c r="BG9131" s="6"/>
    </row>
    <row r="9132" spans="34:59" x14ac:dyDescent="0.25">
      <c r="AH9132" s="10"/>
      <c r="AI9132" s="6"/>
      <c r="AJ9132" s="10"/>
      <c r="AK9132" s="10"/>
      <c r="AL9132" s="10"/>
      <c r="AM9132" s="10"/>
      <c r="AN9132" s="10"/>
      <c r="AO9132" s="10"/>
      <c r="AP9132" s="10"/>
      <c r="AQ9132" s="10"/>
      <c r="AR9132" s="10"/>
      <c r="AS9132" s="10"/>
      <c r="AT9132" s="10"/>
      <c r="AU9132" s="10"/>
      <c r="AV9132" s="10"/>
      <c r="AW9132" s="10"/>
      <c r="AX9132" s="10"/>
      <c r="AY9132" s="10"/>
      <c r="AZ9132" s="10"/>
      <c r="BA9132" s="10"/>
      <c r="BB9132" s="10"/>
      <c r="BC9132" s="10"/>
      <c r="BD9132" s="10"/>
      <c r="BE9132" s="10"/>
      <c r="BF9132" s="10"/>
      <c r="BG9132" s="6"/>
    </row>
    <row r="9133" spans="34:59" x14ac:dyDescent="0.25">
      <c r="AH9133" s="6"/>
      <c r="AI9133" s="6"/>
      <c r="AJ9133" s="6"/>
      <c r="AK9133" s="6"/>
      <c r="AL9133" s="6"/>
      <c r="AM9133" s="6"/>
      <c r="AN9133" s="6"/>
      <c r="AO9133" s="6"/>
      <c r="AP9133" s="6"/>
      <c r="AQ9133" s="6"/>
      <c r="AR9133" s="6"/>
      <c r="AS9133" s="6"/>
      <c r="AT9133" s="6"/>
      <c r="AU9133" s="6"/>
      <c r="AV9133" s="6"/>
      <c r="AW9133" s="6"/>
      <c r="AX9133" s="6"/>
      <c r="AY9133" s="6"/>
      <c r="AZ9133" s="6"/>
      <c r="BA9133" s="6"/>
      <c r="BB9133" s="6"/>
      <c r="BC9133" s="6"/>
      <c r="BD9133" s="6"/>
      <c r="BE9133" s="6"/>
      <c r="BF9133" s="6"/>
      <c r="BG9133" s="10"/>
    </row>
    <row r="9134" spans="34:59" x14ac:dyDescent="0.25">
      <c r="AH9134" s="10"/>
      <c r="AI9134" s="6"/>
    </row>
    <row r="9135" spans="34:59" x14ac:dyDescent="0.25">
      <c r="AH9135" s="6"/>
      <c r="AI9135" s="6"/>
      <c r="AJ9135" s="6"/>
      <c r="AK9135" s="6"/>
      <c r="AL9135" s="6"/>
      <c r="AM9135" s="6"/>
      <c r="AN9135" s="6"/>
      <c r="AO9135" s="6"/>
      <c r="AP9135" s="6"/>
      <c r="AQ9135" s="6"/>
      <c r="AR9135" s="6"/>
      <c r="AS9135" s="6"/>
      <c r="AT9135" s="6"/>
      <c r="AU9135" s="6"/>
      <c r="AV9135" s="6"/>
      <c r="AW9135" s="6"/>
      <c r="AX9135" s="6"/>
      <c r="AY9135" s="6"/>
      <c r="AZ9135" s="6"/>
      <c r="BA9135" s="6"/>
      <c r="BB9135" s="6"/>
      <c r="BC9135" s="6"/>
      <c r="BD9135" s="6"/>
      <c r="BE9135" s="6"/>
      <c r="BF9135" s="6"/>
      <c r="BG9135" s="6"/>
    </row>
    <row r="9136" spans="34:59" x14ac:dyDescent="0.25">
      <c r="AH9136" s="10"/>
      <c r="AI9136" s="6"/>
      <c r="AJ9136" s="10"/>
      <c r="AK9136" s="10"/>
      <c r="AL9136" s="10"/>
      <c r="AM9136" s="10"/>
      <c r="AN9136" s="10"/>
      <c r="AO9136" s="10"/>
      <c r="AP9136" s="10"/>
      <c r="AQ9136" s="10"/>
      <c r="AR9136" s="10"/>
      <c r="AS9136" s="10"/>
      <c r="AT9136" s="10"/>
      <c r="AU9136" s="10"/>
      <c r="AV9136" s="10"/>
      <c r="AW9136" s="10"/>
      <c r="AX9136" s="10"/>
      <c r="AY9136" s="10"/>
      <c r="AZ9136" s="10"/>
      <c r="BA9136" s="10"/>
      <c r="BB9136" s="10"/>
      <c r="BC9136" s="10"/>
      <c r="BD9136" s="10"/>
      <c r="BE9136" s="10"/>
      <c r="BF9136" s="10"/>
      <c r="BG9136" s="6"/>
    </row>
    <row r="9137" spans="34:59" x14ac:dyDescent="0.25">
      <c r="AH9137" s="6"/>
      <c r="AI9137" s="6"/>
      <c r="AJ9137" s="6"/>
      <c r="AK9137" s="6"/>
      <c r="AL9137" s="6"/>
      <c r="AM9137" s="6"/>
      <c r="AN9137" s="6"/>
      <c r="AO9137" s="6"/>
      <c r="AP9137" s="6"/>
      <c r="AQ9137" s="6"/>
      <c r="AR9137" s="6"/>
      <c r="AS9137" s="6"/>
      <c r="AT9137" s="6"/>
      <c r="AU9137" s="6"/>
      <c r="AV9137" s="6"/>
      <c r="AW9137" s="6"/>
      <c r="AX9137" s="6"/>
      <c r="AY9137" s="6"/>
      <c r="AZ9137" s="6"/>
      <c r="BA9137" s="6"/>
      <c r="BB9137" s="6"/>
      <c r="BC9137" s="6"/>
      <c r="BD9137" s="6"/>
      <c r="BE9137" s="6"/>
      <c r="BF9137" s="6"/>
      <c r="BG9137" s="10"/>
    </row>
    <row r="9138" spans="34:59" x14ac:dyDescent="0.25">
      <c r="AH9138" s="10"/>
      <c r="AI9138" s="6"/>
    </row>
    <row r="9139" spans="34:59" x14ac:dyDescent="0.25">
      <c r="AH9139" s="6"/>
      <c r="AI9139" s="6"/>
      <c r="AJ9139" s="6"/>
      <c r="AK9139" s="6"/>
      <c r="AL9139" s="6"/>
      <c r="AM9139" s="6"/>
      <c r="AN9139" s="6"/>
      <c r="AO9139" s="6"/>
      <c r="AP9139" s="6"/>
      <c r="AQ9139" s="6"/>
      <c r="AR9139" s="6"/>
      <c r="AS9139" s="6"/>
      <c r="AT9139" s="6"/>
      <c r="AU9139" s="6"/>
      <c r="AV9139" s="6"/>
      <c r="AW9139" s="6"/>
      <c r="AX9139" s="6"/>
      <c r="AY9139" s="6"/>
      <c r="AZ9139" s="6"/>
      <c r="BA9139" s="6"/>
      <c r="BB9139" s="6"/>
      <c r="BC9139" s="6"/>
      <c r="BD9139" s="6"/>
      <c r="BE9139" s="6"/>
      <c r="BF9139" s="6"/>
      <c r="BG9139" s="6"/>
    </row>
    <row r="9140" spans="34:59" x14ac:dyDescent="0.25">
      <c r="AH9140" s="10"/>
      <c r="AI9140" s="6"/>
      <c r="AJ9140" s="10"/>
      <c r="AK9140" s="10"/>
      <c r="AL9140" s="10"/>
      <c r="AM9140" s="10"/>
      <c r="AN9140" s="10"/>
      <c r="AO9140" s="10"/>
      <c r="AP9140" s="10"/>
      <c r="AQ9140" s="10"/>
      <c r="AR9140" s="10"/>
      <c r="AS9140" s="10"/>
      <c r="AT9140" s="10"/>
      <c r="AU9140" s="10"/>
      <c r="AV9140" s="10"/>
      <c r="AW9140" s="10"/>
      <c r="AX9140" s="10"/>
      <c r="AY9140" s="10"/>
      <c r="AZ9140" s="10"/>
      <c r="BA9140" s="10"/>
      <c r="BB9140" s="10"/>
      <c r="BC9140" s="10"/>
      <c r="BD9140" s="10"/>
      <c r="BE9140" s="10"/>
      <c r="BF9140" s="10"/>
      <c r="BG9140" s="6"/>
    </row>
    <row r="9141" spans="34:59" x14ac:dyDescent="0.25">
      <c r="AH9141" s="6"/>
      <c r="AI9141" s="6"/>
      <c r="AJ9141" s="6"/>
      <c r="AK9141" s="6"/>
      <c r="AL9141" s="6"/>
      <c r="AM9141" s="6"/>
      <c r="AN9141" s="6"/>
      <c r="AO9141" s="6"/>
      <c r="AP9141" s="6"/>
      <c r="AQ9141" s="6"/>
      <c r="AR9141" s="6"/>
      <c r="AS9141" s="6"/>
      <c r="AT9141" s="6"/>
      <c r="AU9141" s="6"/>
      <c r="AV9141" s="6"/>
      <c r="AW9141" s="6"/>
      <c r="AX9141" s="6"/>
      <c r="AY9141" s="6"/>
      <c r="AZ9141" s="6"/>
      <c r="BA9141" s="6"/>
      <c r="BB9141" s="6"/>
      <c r="BC9141" s="6"/>
      <c r="BD9141" s="6"/>
      <c r="BE9141" s="6"/>
      <c r="BF9141" s="6"/>
      <c r="BG9141" s="10"/>
    </row>
    <row r="9142" spans="34:59" x14ac:dyDescent="0.25">
      <c r="AH9142" s="10"/>
      <c r="AI9142" s="6"/>
    </row>
    <row r="9143" spans="34:59" x14ac:dyDescent="0.25">
      <c r="AH9143" s="6"/>
      <c r="AI9143" s="6"/>
      <c r="AJ9143" s="6"/>
      <c r="AK9143" s="6"/>
      <c r="AL9143" s="6"/>
      <c r="AM9143" s="6"/>
      <c r="AN9143" s="6"/>
      <c r="AO9143" s="6"/>
      <c r="AP9143" s="6"/>
      <c r="AQ9143" s="6"/>
      <c r="AR9143" s="6"/>
      <c r="AS9143" s="6"/>
      <c r="AT9143" s="6"/>
      <c r="AU9143" s="6"/>
      <c r="AV9143" s="6"/>
      <c r="AW9143" s="6"/>
      <c r="AX9143" s="6"/>
      <c r="AY9143" s="6"/>
      <c r="AZ9143" s="6"/>
      <c r="BA9143" s="6"/>
      <c r="BB9143" s="6"/>
      <c r="BC9143" s="6"/>
      <c r="BD9143" s="6"/>
      <c r="BE9143" s="6"/>
      <c r="BF9143" s="6"/>
      <c r="BG9143" s="6"/>
    </row>
    <row r="9144" spans="34:59" x14ac:dyDescent="0.25">
      <c r="AH9144" s="10"/>
      <c r="AI9144" s="6"/>
      <c r="AJ9144" s="10"/>
      <c r="AK9144" s="10"/>
      <c r="AL9144" s="10"/>
      <c r="AM9144" s="10"/>
      <c r="AN9144" s="10"/>
      <c r="AO9144" s="10"/>
      <c r="AP9144" s="10"/>
      <c r="AQ9144" s="10"/>
      <c r="AR9144" s="10"/>
      <c r="AS9144" s="10"/>
      <c r="AT9144" s="10"/>
      <c r="AU9144" s="10"/>
      <c r="AV9144" s="10"/>
      <c r="AW9144" s="10"/>
      <c r="AX9144" s="10"/>
      <c r="AY9144" s="10"/>
      <c r="AZ9144" s="10"/>
      <c r="BA9144" s="10"/>
      <c r="BB9144" s="10"/>
      <c r="BC9144" s="10"/>
      <c r="BD9144" s="10"/>
      <c r="BE9144" s="10"/>
      <c r="BF9144" s="10"/>
      <c r="BG9144" s="6"/>
    </row>
    <row r="9145" spans="34:59" x14ac:dyDescent="0.25">
      <c r="AH9145" s="6"/>
      <c r="AI9145" s="6"/>
      <c r="AJ9145" s="6"/>
      <c r="AK9145" s="6"/>
      <c r="AL9145" s="6"/>
      <c r="AM9145" s="6"/>
      <c r="AN9145" s="6"/>
      <c r="AO9145" s="6"/>
      <c r="AP9145" s="6"/>
      <c r="AQ9145" s="6"/>
      <c r="AR9145" s="6"/>
      <c r="AS9145" s="6"/>
      <c r="AT9145" s="6"/>
      <c r="AU9145" s="6"/>
      <c r="AV9145" s="6"/>
      <c r="AW9145" s="6"/>
      <c r="AX9145" s="6"/>
      <c r="AY9145" s="6"/>
      <c r="AZ9145" s="6"/>
      <c r="BA9145" s="6"/>
      <c r="BB9145" s="6"/>
      <c r="BC9145" s="6"/>
      <c r="BD9145" s="6"/>
      <c r="BE9145" s="6"/>
      <c r="BF9145" s="6"/>
      <c r="BG9145" s="10"/>
    </row>
    <row r="9146" spans="34:59" x14ac:dyDescent="0.25">
      <c r="AH9146" s="10"/>
      <c r="AI9146" s="6"/>
    </row>
    <row r="9147" spans="34:59" x14ac:dyDescent="0.25">
      <c r="AH9147" s="6"/>
      <c r="AI9147" s="6"/>
      <c r="AJ9147" s="6"/>
      <c r="AK9147" s="6"/>
      <c r="AL9147" s="6"/>
      <c r="AM9147" s="6"/>
      <c r="AN9147" s="6"/>
      <c r="AO9147" s="6"/>
      <c r="AP9147" s="6"/>
      <c r="AQ9147" s="6"/>
      <c r="AR9147" s="6"/>
      <c r="AS9147" s="6"/>
      <c r="AT9147" s="6"/>
      <c r="AU9147" s="6"/>
      <c r="AV9147" s="6"/>
      <c r="AW9147" s="6"/>
      <c r="AX9147" s="6"/>
      <c r="AY9147" s="6"/>
      <c r="AZ9147" s="6"/>
      <c r="BA9147" s="6"/>
      <c r="BB9147" s="6"/>
      <c r="BC9147" s="6"/>
      <c r="BD9147" s="6"/>
      <c r="BE9147" s="6"/>
      <c r="BF9147" s="6"/>
      <c r="BG9147" s="6"/>
    </row>
    <row r="9148" spans="34:59" x14ac:dyDescent="0.25">
      <c r="AH9148" s="10"/>
      <c r="AI9148" s="6"/>
      <c r="AJ9148" s="10"/>
      <c r="AK9148" s="10"/>
      <c r="AL9148" s="10"/>
      <c r="AM9148" s="10"/>
      <c r="AN9148" s="10"/>
      <c r="AO9148" s="10"/>
      <c r="AP9148" s="10"/>
      <c r="AQ9148" s="10"/>
      <c r="AR9148" s="10"/>
      <c r="AS9148" s="10"/>
      <c r="AT9148" s="10"/>
      <c r="AU9148" s="10"/>
      <c r="AV9148" s="10"/>
      <c r="AW9148" s="10"/>
      <c r="AX9148" s="10"/>
      <c r="AY9148" s="10"/>
      <c r="AZ9148" s="10"/>
      <c r="BA9148" s="10"/>
      <c r="BB9148" s="10"/>
      <c r="BC9148" s="10"/>
      <c r="BD9148" s="10"/>
      <c r="BE9148" s="10"/>
      <c r="BF9148" s="10"/>
      <c r="BG9148" s="6"/>
    </row>
    <row r="9149" spans="34:59" x14ac:dyDescent="0.25">
      <c r="AH9149" s="6"/>
      <c r="AI9149" s="6"/>
      <c r="AJ9149" s="6"/>
      <c r="AK9149" s="6"/>
      <c r="AL9149" s="6"/>
      <c r="AM9149" s="6"/>
      <c r="AN9149" s="6"/>
      <c r="AO9149" s="6"/>
      <c r="AP9149" s="6"/>
      <c r="AQ9149" s="6"/>
      <c r="AR9149" s="6"/>
      <c r="AS9149" s="6"/>
      <c r="AT9149" s="6"/>
      <c r="AU9149" s="6"/>
      <c r="AV9149" s="6"/>
      <c r="AW9149" s="6"/>
      <c r="AX9149" s="6"/>
      <c r="AY9149" s="6"/>
      <c r="AZ9149" s="6"/>
      <c r="BA9149" s="6"/>
      <c r="BB9149" s="6"/>
      <c r="BC9149" s="6"/>
      <c r="BD9149" s="6"/>
      <c r="BE9149" s="6"/>
      <c r="BF9149" s="6"/>
      <c r="BG9149" s="10"/>
    </row>
    <row r="9150" spans="34:59" x14ac:dyDescent="0.25">
      <c r="AH9150" s="10"/>
      <c r="AI9150" s="6"/>
    </row>
    <row r="9151" spans="34:59" x14ac:dyDescent="0.25">
      <c r="AH9151" s="6"/>
      <c r="AI9151" s="6"/>
      <c r="AJ9151" s="6"/>
      <c r="AK9151" s="6"/>
      <c r="AL9151" s="6"/>
      <c r="AM9151" s="6"/>
      <c r="AN9151" s="6"/>
      <c r="AO9151" s="6"/>
      <c r="AP9151" s="6"/>
      <c r="AQ9151" s="6"/>
      <c r="AR9151" s="6"/>
      <c r="AS9151" s="6"/>
      <c r="AT9151" s="6"/>
      <c r="AU9151" s="6"/>
      <c r="AV9151" s="6"/>
      <c r="AW9151" s="6"/>
      <c r="AX9151" s="6"/>
      <c r="AY9151" s="6"/>
      <c r="AZ9151" s="6"/>
      <c r="BA9151" s="6"/>
      <c r="BB9151" s="6"/>
      <c r="BC9151" s="6"/>
      <c r="BD9151" s="6"/>
      <c r="BE9151" s="6"/>
      <c r="BF9151" s="6"/>
      <c r="BG9151" s="6"/>
    </row>
    <row r="9152" spans="34:59" x14ac:dyDescent="0.25">
      <c r="AH9152" s="10"/>
      <c r="AI9152" s="6"/>
      <c r="AJ9152" s="10"/>
      <c r="AK9152" s="10"/>
      <c r="AL9152" s="10"/>
      <c r="AM9152" s="10"/>
      <c r="AN9152" s="10"/>
      <c r="AO9152" s="10"/>
      <c r="AP9152" s="10"/>
      <c r="AQ9152" s="10"/>
      <c r="AR9152" s="10"/>
      <c r="AS9152" s="10"/>
      <c r="AT9152" s="10"/>
      <c r="AU9152" s="10"/>
      <c r="AV9152" s="10"/>
      <c r="AW9152" s="10"/>
      <c r="AX9152" s="10"/>
      <c r="AY9152" s="10"/>
      <c r="AZ9152" s="10"/>
      <c r="BA9152" s="10"/>
      <c r="BB9152" s="10"/>
      <c r="BC9152" s="10"/>
      <c r="BD9152" s="10"/>
      <c r="BE9152" s="10"/>
      <c r="BF9152" s="10"/>
      <c r="BG9152" s="6"/>
    </row>
    <row r="9153" spans="34:59" x14ac:dyDescent="0.25">
      <c r="AH9153" s="6"/>
      <c r="AI9153" s="6"/>
      <c r="AJ9153" s="6"/>
      <c r="AK9153" s="6"/>
      <c r="AL9153" s="6"/>
      <c r="AM9153" s="6"/>
      <c r="AN9153" s="6"/>
      <c r="AO9153" s="6"/>
      <c r="AP9153" s="6"/>
      <c r="AQ9153" s="6"/>
      <c r="AR9153" s="6"/>
      <c r="AS9153" s="6"/>
      <c r="AT9153" s="6"/>
      <c r="AU9153" s="6"/>
      <c r="AV9153" s="6"/>
      <c r="AW9153" s="6"/>
      <c r="AX9153" s="6"/>
      <c r="AY9153" s="6"/>
      <c r="AZ9153" s="6"/>
      <c r="BA9153" s="6"/>
      <c r="BB9153" s="6"/>
      <c r="BC9153" s="6"/>
      <c r="BD9153" s="6"/>
      <c r="BE9153" s="6"/>
      <c r="BF9153" s="6"/>
      <c r="BG9153" s="10"/>
    </row>
    <row r="9154" spans="34:59" x14ac:dyDescent="0.25">
      <c r="AH9154" s="10"/>
      <c r="AI9154" s="6"/>
    </row>
    <row r="9155" spans="34:59" x14ac:dyDescent="0.25">
      <c r="AH9155" s="6"/>
      <c r="AI9155" s="6"/>
      <c r="AJ9155" s="6"/>
      <c r="AK9155" s="6"/>
      <c r="AL9155" s="6"/>
      <c r="AM9155" s="6"/>
      <c r="AN9155" s="6"/>
      <c r="AO9155" s="6"/>
      <c r="AP9155" s="6"/>
      <c r="AQ9155" s="6"/>
      <c r="AR9155" s="6"/>
      <c r="AS9155" s="6"/>
      <c r="AT9155" s="6"/>
      <c r="AU9155" s="6"/>
      <c r="AV9155" s="6"/>
      <c r="AW9155" s="6"/>
      <c r="AX9155" s="6"/>
      <c r="AY9155" s="6"/>
      <c r="AZ9155" s="6"/>
      <c r="BA9155" s="6"/>
      <c r="BB9155" s="6"/>
      <c r="BC9155" s="6"/>
      <c r="BD9155" s="6"/>
      <c r="BE9155" s="6"/>
      <c r="BF9155" s="6"/>
      <c r="BG9155" s="6"/>
    </row>
    <row r="9156" spans="34:59" x14ac:dyDescent="0.25">
      <c r="AH9156" s="10"/>
      <c r="AI9156" s="6"/>
      <c r="AJ9156" s="10"/>
      <c r="AK9156" s="10"/>
      <c r="AL9156" s="10"/>
      <c r="AM9156" s="10"/>
      <c r="AN9156" s="10"/>
      <c r="AO9156" s="10"/>
      <c r="AP9156" s="10"/>
      <c r="AQ9156" s="10"/>
      <c r="AR9156" s="10"/>
      <c r="AS9156" s="10"/>
      <c r="AT9156" s="10"/>
      <c r="AU9156" s="10"/>
      <c r="AV9156" s="10"/>
      <c r="AW9156" s="10"/>
      <c r="AX9156" s="10"/>
      <c r="AY9156" s="10"/>
      <c r="AZ9156" s="10"/>
      <c r="BA9156" s="10"/>
      <c r="BB9156" s="10"/>
      <c r="BC9156" s="10"/>
      <c r="BD9156" s="10"/>
      <c r="BE9156" s="10"/>
      <c r="BF9156" s="10"/>
      <c r="BG9156" s="6"/>
    </row>
    <row r="9157" spans="34:59" x14ac:dyDescent="0.25">
      <c r="AH9157" s="6"/>
      <c r="AI9157" s="6"/>
      <c r="AJ9157" s="6"/>
      <c r="AK9157" s="6"/>
      <c r="AL9157" s="6"/>
      <c r="AM9157" s="6"/>
      <c r="AN9157" s="6"/>
      <c r="AO9157" s="6"/>
      <c r="AP9157" s="6"/>
      <c r="AQ9157" s="6"/>
      <c r="AR9157" s="6"/>
      <c r="AS9157" s="6"/>
      <c r="AT9157" s="6"/>
      <c r="AU9157" s="6"/>
      <c r="AV9157" s="6"/>
      <c r="AW9157" s="6"/>
      <c r="AX9157" s="6"/>
      <c r="AY9157" s="6"/>
      <c r="AZ9157" s="6"/>
      <c r="BA9157" s="6"/>
      <c r="BB9157" s="6"/>
      <c r="BC9157" s="6"/>
      <c r="BD9157" s="6"/>
      <c r="BE9157" s="6"/>
      <c r="BF9157" s="6"/>
      <c r="BG9157" s="10"/>
    </row>
    <row r="9158" spans="34:59" x14ac:dyDescent="0.25">
      <c r="AH9158" s="10"/>
      <c r="AI9158" s="6"/>
    </row>
    <row r="9159" spans="34:59" x14ac:dyDescent="0.25">
      <c r="AH9159" s="6"/>
      <c r="AI9159" s="6"/>
      <c r="AJ9159" s="6"/>
      <c r="AK9159" s="6"/>
      <c r="AL9159" s="6"/>
      <c r="AM9159" s="6"/>
      <c r="AN9159" s="6"/>
      <c r="AO9159" s="6"/>
      <c r="AP9159" s="6"/>
      <c r="AQ9159" s="6"/>
      <c r="AR9159" s="6"/>
      <c r="AS9159" s="6"/>
      <c r="AT9159" s="6"/>
      <c r="AU9159" s="6"/>
      <c r="AV9159" s="6"/>
      <c r="AW9159" s="6"/>
      <c r="AX9159" s="6"/>
      <c r="AY9159" s="6"/>
      <c r="AZ9159" s="6"/>
      <c r="BA9159" s="6"/>
      <c r="BB9159" s="6"/>
      <c r="BC9159" s="6"/>
      <c r="BD9159" s="6"/>
      <c r="BE9159" s="6"/>
      <c r="BF9159" s="6"/>
      <c r="BG9159" s="6"/>
    </row>
    <row r="9160" spans="34:59" x14ac:dyDescent="0.25">
      <c r="AH9160" s="10"/>
      <c r="AI9160" s="6"/>
      <c r="AJ9160" s="10"/>
      <c r="AK9160" s="10"/>
      <c r="AL9160" s="10"/>
      <c r="AM9160" s="10"/>
      <c r="AN9160" s="10"/>
      <c r="AO9160" s="10"/>
      <c r="AP9160" s="10"/>
      <c r="AQ9160" s="10"/>
      <c r="AR9160" s="10"/>
      <c r="AS9160" s="10"/>
      <c r="AT9160" s="10"/>
      <c r="AU9160" s="10"/>
      <c r="AV9160" s="10"/>
      <c r="AW9160" s="10"/>
      <c r="AX9160" s="10"/>
      <c r="AY9160" s="10"/>
      <c r="AZ9160" s="10"/>
      <c r="BA9160" s="10"/>
      <c r="BB9160" s="10"/>
      <c r="BC9160" s="10"/>
      <c r="BD9160" s="10"/>
      <c r="BE9160" s="10"/>
      <c r="BF9160" s="10"/>
      <c r="BG9160" s="6"/>
    </row>
    <row r="9161" spans="34:59" x14ac:dyDescent="0.25">
      <c r="AH9161" s="6"/>
      <c r="AI9161" s="6"/>
      <c r="AJ9161" s="6"/>
      <c r="AK9161" s="6"/>
      <c r="AL9161" s="6"/>
      <c r="AM9161" s="6"/>
      <c r="AN9161" s="6"/>
      <c r="AO9161" s="6"/>
      <c r="AP9161" s="6"/>
      <c r="AQ9161" s="6"/>
      <c r="AR9161" s="6"/>
      <c r="AS9161" s="6"/>
      <c r="AT9161" s="6"/>
      <c r="AU9161" s="6"/>
      <c r="AV9161" s="6"/>
      <c r="AW9161" s="6"/>
      <c r="AX9161" s="6"/>
      <c r="AY9161" s="6"/>
      <c r="AZ9161" s="6"/>
      <c r="BA9161" s="6"/>
      <c r="BB9161" s="6"/>
      <c r="BC9161" s="6"/>
      <c r="BD9161" s="6"/>
      <c r="BE9161" s="6"/>
      <c r="BF9161" s="6"/>
      <c r="BG9161" s="10"/>
    </row>
    <row r="9162" spans="34:59" x14ac:dyDescent="0.25">
      <c r="AH9162" s="10"/>
      <c r="AI9162" s="6"/>
    </row>
    <row r="9163" spans="34:59" x14ac:dyDescent="0.25">
      <c r="AH9163" s="6"/>
      <c r="AI9163" s="6"/>
      <c r="AJ9163" s="6"/>
      <c r="AK9163" s="6"/>
      <c r="AL9163" s="6"/>
      <c r="AM9163" s="6"/>
      <c r="AN9163" s="6"/>
      <c r="AO9163" s="6"/>
      <c r="AP9163" s="6"/>
      <c r="AQ9163" s="6"/>
      <c r="AR9163" s="6"/>
      <c r="AS9163" s="6"/>
      <c r="AT9163" s="6"/>
      <c r="AU9163" s="6"/>
      <c r="AV9163" s="6"/>
      <c r="AW9163" s="6"/>
      <c r="AX9163" s="6"/>
      <c r="AY9163" s="6"/>
      <c r="AZ9163" s="6"/>
      <c r="BA9163" s="6"/>
      <c r="BB9163" s="6"/>
      <c r="BC9163" s="6"/>
      <c r="BD9163" s="6"/>
      <c r="BE9163" s="6"/>
      <c r="BF9163" s="6"/>
      <c r="BG9163" s="6"/>
    </row>
    <row r="9164" spans="34:59" x14ac:dyDescent="0.25">
      <c r="AH9164" s="10"/>
      <c r="AI9164" s="6"/>
      <c r="AJ9164" s="10"/>
      <c r="AK9164" s="10"/>
      <c r="AL9164" s="10"/>
      <c r="AM9164" s="10"/>
      <c r="AN9164" s="10"/>
      <c r="AO9164" s="10"/>
      <c r="AP9164" s="10"/>
      <c r="AQ9164" s="10"/>
      <c r="AR9164" s="10"/>
      <c r="AS9164" s="10"/>
      <c r="AT9164" s="10"/>
      <c r="AU9164" s="10"/>
      <c r="AV9164" s="10"/>
      <c r="AW9164" s="10"/>
      <c r="AX9164" s="10"/>
      <c r="AY9164" s="10"/>
      <c r="AZ9164" s="10"/>
      <c r="BA9164" s="10"/>
      <c r="BB9164" s="10"/>
      <c r="BC9164" s="10"/>
      <c r="BD9164" s="10"/>
      <c r="BE9164" s="10"/>
      <c r="BF9164" s="10"/>
      <c r="BG9164" s="6"/>
    </row>
    <row r="9165" spans="34:59" x14ac:dyDescent="0.25">
      <c r="AH9165" s="6"/>
      <c r="AI9165" s="6"/>
      <c r="AJ9165" s="6"/>
      <c r="AK9165" s="6"/>
      <c r="AL9165" s="6"/>
      <c r="AM9165" s="6"/>
      <c r="AN9165" s="6"/>
      <c r="AO9165" s="6"/>
      <c r="AP9165" s="6"/>
      <c r="AQ9165" s="6"/>
      <c r="AR9165" s="6"/>
      <c r="AS9165" s="6"/>
      <c r="AT9165" s="6"/>
      <c r="AU9165" s="6"/>
      <c r="AV9165" s="6"/>
      <c r="AW9165" s="6"/>
      <c r="AX9165" s="6"/>
      <c r="AY9165" s="6"/>
      <c r="AZ9165" s="6"/>
      <c r="BA9165" s="6"/>
      <c r="BB9165" s="6"/>
      <c r="BC9165" s="6"/>
      <c r="BD9165" s="6"/>
      <c r="BE9165" s="6"/>
      <c r="BF9165" s="6"/>
      <c r="BG9165" s="10"/>
    </row>
    <row r="9166" spans="34:59" x14ac:dyDescent="0.25">
      <c r="AH9166" s="10"/>
      <c r="AI9166" s="6"/>
    </row>
    <row r="9167" spans="34:59" x14ac:dyDescent="0.25">
      <c r="AH9167" s="6"/>
      <c r="AI9167" s="6"/>
      <c r="AJ9167" s="6"/>
      <c r="AK9167" s="6"/>
      <c r="AL9167" s="6"/>
      <c r="AM9167" s="6"/>
      <c r="AN9167" s="6"/>
      <c r="AO9167" s="6"/>
      <c r="AP9167" s="6"/>
      <c r="AQ9167" s="6"/>
      <c r="AR9167" s="6"/>
      <c r="AS9167" s="6"/>
      <c r="AT9167" s="6"/>
      <c r="AU9167" s="6"/>
      <c r="AV9167" s="6"/>
      <c r="AW9167" s="6"/>
      <c r="AX9167" s="6"/>
      <c r="AY9167" s="6"/>
      <c r="AZ9167" s="6"/>
      <c r="BA9167" s="6"/>
      <c r="BB9167" s="6"/>
      <c r="BC9167" s="6"/>
      <c r="BD9167" s="6"/>
      <c r="BE9167" s="6"/>
      <c r="BF9167" s="6"/>
      <c r="BG9167" s="6"/>
    </row>
    <row r="9168" spans="34:59" x14ac:dyDescent="0.25">
      <c r="AH9168" s="10"/>
      <c r="AI9168" s="6"/>
      <c r="AJ9168" s="10"/>
      <c r="AK9168" s="10"/>
      <c r="AL9168" s="10"/>
      <c r="AM9168" s="10"/>
      <c r="AN9168" s="10"/>
      <c r="AO9168" s="10"/>
      <c r="AP9168" s="10"/>
      <c r="AQ9168" s="10"/>
      <c r="AR9168" s="10"/>
      <c r="AS9168" s="10"/>
      <c r="AT9168" s="10"/>
      <c r="AU9168" s="10"/>
      <c r="AV9168" s="10"/>
      <c r="AW9168" s="10"/>
      <c r="AX9168" s="10"/>
      <c r="AY9168" s="10"/>
      <c r="AZ9168" s="10"/>
      <c r="BA9168" s="10"/>
      <c r="BB9168" s="10"/>
      <c r="BC9168" s="10"/>
      <c r="BD9168" s="10"/>
      <c r="BE9168" s="10"/>
      <c r="BF9168" s="10"/>
      <c r="BG9168" s="6"/>
    </row>
    <row r="9169" spans="34:59" x14ac:dyDescent="0.25">
      <c r="AH9169" s="6"/>
      <c r="AI9169" s="6"/>
      <c r="AJ9169" s="6"/>
      <c r="AK9169" s="6"/>
      <c r="AL9169" s="6"/>
      <c r="AM9169" s="6"/>
      <c r="AN9169" s="6"/>
      <c r="AO9169" s="6"/>
      <c r="AP9169" s="6"/>
      <c r="AQ9169" s="6"/>
      <c r="AR9169" s="6"/>
      <c r="AS9169" s="6"/>
      <c r="AT9169" s="6"/>
      <c r="AU9169" s="6"/>
      <c r="AV9169" s="6"/>
      <c r="AW9169" s="6"/>
      <c r="AX9169" s="6"/>
      <c r="AY9169" s="6"/>
      <c r="AZ9169" s="6"/>
      <c r="BA9169" s="6"/>
      <c r="BB9169" s="6"/>
      <c r="BC9169" s="6"/>
      <c r="BD9169" s="6"/>
      <c r="BE9169" s="6"/>
      <c r="BF9169" s="6"/>
      <c r="BG9169" s="10"/>
    </row>
    <row r="9170" spans="34:59" x14ac:dyDescent="0.25">
      <c r="AH9170" s="10"/>
      <c r="AI9170" s="6"/>
    </row>
    <row r="9171" spans="34:59" x14ac:dyDescent="0.25">
      <c r="AH9171" s="6"/>
      <c r="AI9171" s="6"/>
      <c r="AJ9171" s="6"/>
      <c r="AK9171" s="6"/>
      <c r="AL9171" s="6"/>
      <c r="AM9171" s="6"/>
      <c r="AN9171" s="6"/>
      <c r="AO9171" s="6"/>
      <c r="AP9171" s="6"/>
      <c r="AQ9171" s="6"/>
      <c r="AR9171" s="6"/>
      <c r="AS9171" s="6"/>
      <c r="AT9171" s="6"/>
      <c r="AU9171" s="6"/>
      <c r="AV9171" s="6"/>
      <c r="AW9171" s="6"/>
      <c r="AX9171" s="6"/>
      <c r="AY9171" s="6"/>
      <c r="AZ9171" s="6"/>
      <c r="BA9171" s="6"/>
      <c r="BB9171" s="6"/>
      <c r="BC9171" s="6"/>
      <c r="BD9171" s="6"/>
      <c r="BE9171" s="6"/>
      <c r="BF9171" s="6"/>
      <c r="BG9171" s="6"/>
    </row>
    <row r="9172" spans="34:59" x14ac:dyDescent="0.25">
      <c r="AH9172" s="10"/>
      <c r="AI9172" s="6"/>
      <c r="AJ9172" s="10"/>
      <c r="AK9172" s="10"/>
      <c r="AL9172" s="10"/>
      <c r="AM9172" s="10"/>
      <c r="AN9172" s="10"/>
      <c r="AO9172" s="10"/>
      <c r="AP9172" s="10"/>
      <c r="AQ9172" s="10"/>
      <c r="AR9172" s="10"/>
      <c r="AS9172" s="10"/>
      <c r="AT9172" s="10"/>
      <c r="AU9172" s="10"/>
      <c r="AV9172" s="10"/>
      <c r="AW9172" s="10"/>
      <c r="AX9172" s="10"/>
      <c r="AY9172" s="10"/>
      <c r="AZ9172" s="10"/>
      <c r="BA9172" s="10"/>
      <c r="BB9172" s="10"/>
      <c r="BC9172" s="10"/>
      <c r="BD9172" s="10"/>
      <c r="BE9172" s="10"/>
      <c r="BF9172" s="10"/>
      <c r="BG9172" s="6"/>
    </row>
    <row r="9173" spans="34:59" x14ac:dyDescent="0.25">
      <c r="AH9173" s="6"/>
      <c r="AI9173" s="6"/>
      <c r="AJ9173" s="6"/>
      <c r="AK9173" s="6"/>
      <c r="AL9173" s="6"/>
      <c r="AM9173" s="6"/>
      <c r="AN9173" s="6"/>
      <c r="AO9173" s="6"/>
      <c r="AP9173" s="6"/>
      <c r="AQ9173" s="6"/>
      <c r="AR9173" s="6"/>
      <c r="AS9173" s="6"/>
      <c r="AT9173" s="6"/>
      <c r="AU9173" s="6"/>
      <c r="AV9173" s="6"/>
      <c r="AW9173" s="6"/>
      <c r="AX9173" s="6"/>
      <c r="AY9173" s="6"/>
      <c r="AZ9173" s="6"/>
      <c r="BA9173" s="6"/>
      <c r="BB9173" s="6"/>
      <c r="BC9173" s="6"/>
      <c r="BD9173" s="6"/>
      <c r="BE9173" s="6"/>
      <c r="BF9173" s="6"/>
      <c r="BG9173" s="10"/>
    </row>
    <row r="9174" spans="34:59" x14ac:dyDescent="0.25">
      <c r="AH9174" s="10"/>
      <c r="AI9174" s="6"/>
    </row>
    <row r="9175" spans="34:59" x14ac:dyDescent="0.25">
      <c r="AH9175" s="6"/>
      <c r="AI9175" s="6"/>
      <c r="AJ9175" s="6"/>
      <c r="AK9175" s="6"/>
      <c r="AL9175" s="6"/>
      <c r="AM9175" s="6"/>
      <c r="AN9175" s="6"/>
      <c r="AO9175" s="6"/>
      <c r="AP9175" s="6"/>
      <c r="AQ9175" s="6"/>
      <c r="AR9175" s="6"/>
      <c r="AS9175" s="6"/>
      <c r="AT9175" s="6"/>
      <c r="AU9175" s="6"/>
      <c r="AV9175" s="6"/>
      <c r="AW9175" s="6"/>
      <c r="AX9175" s="6"/>
      <c r="AY9175" s="6"/>
      <c r="AZ9175" s="6"/>
      <c r="BA9175" s="6"/>
      <c r="BB9175" s="6"/>
      <c r="BC9175" s="6"/>
      <c r="BD9175" s="6"/>
      <c r="BE9175" s="6"/>
      <c r="BF9175" s="6"/>
      <c r="BG9175" s="6"/>
    </row>
    <row r="9176" spans="34:59" x14ac:dyDescent="0.25">
      <c r="AH9176" s="10"/>
      <c r="AI9176" s="6"/>
      <c r="AJ9176" s="10"/>
      <c r="AK9176" s="10"/>
      <c r="AL9176" s="10"/>
      <c r="AM9176" s="10"/>
      <c r="AN9176" s="10"/>
      <c r="AO9176" s="10"/>
      <c r="AP9176" s="10"/>
      <c r="AQ9176" s="10"/>
      <c r="AR9176" s="10"/>
      <c r="AS9176" s="10"/>
      <c r="AT9176" s="10"/>
      <c r="AU9176" s="10"/>
      <c r="AV9176" s="10"/>
      <c r="AW9176" s="10"/>
      <c r="AX9176" s="10"/>
      <c r="AY9176" s="10"/>
      <c r="AZ9176" s="10"/>
      <c r="BA9176" s="10"/>
      <c r="BB9176" s="10"/>
      <c r="BC9176" s="10"/>
      <c r="BD9176" s="10"/>
      <c r="BE9176" s="10"/>
      <c r="BF9176" s="10"/>
      <c r="BG9176" s="6"/>
    </row>
    <row r="9177" spans="34:59" x14ac:dyDescent="0.25">
      <c r="AH9177" s="6"/>
      <c r="AI9177" s="6"/>
      <c r="AJ9177" s="6"/>
      <c r="AK9177" s="6"/>
      <c r="AL9177" s="6"/>
      <c r="AM9177" s="6"/>
      <c r="AN9177" s="6"/>
      <c r="AO9177" s="6"/>
      <c r="AP9177" s="6"/>
      <c r="AQ9177" s="6"/>
      <c r="AR9177" s="6"/>
      <c r="AS9177" s="6"/>
      <c r="AT9177" s="6"/>
      <c r="AU9177" s="6"/>
      <c r="AV9177" s="6"/>
      <c r="AW9177" s="6"/>
      <c r="AX9177" s="6"/>
      <c r="AY9177" s="6"/>
      <c r="AZ9177" s="6"/>
      <c r="BA9177" s="6"/>
      <c r="BB9177" s="6"/>
      <c r="BC9177" s="6"/>
      <c r="BD9177" s="6"/>
      <c r="BE9177" s="6"/>
      <c r="BF9177" s="6"/>
      <c r="BG9177" s="10"/>
    </row>
    <row r="9178" spans="34:59" x14ac:dyDescent="0.25">
      <c r="AH9178" s="10"/>
      <c r="AI9178" s="6"/>
    </row>
    <row r="9179" spans="34:59" x14ac:dyDescent="0.25">
      <c r="AH9179" s="6"/>
      <c r="AI9179" s="6"/>
      <c r="AJ9179" s="6"/>
      <c r="AK9179" s="6"/>
      <c r="AL9179" s="6"/>
      <c r="AM9179" s="6"/>
      <c r="AN9179" s="6"/>
      <c r="AO9179" s="6"/>
      <c r="AP9179" s="6"/>
      <c r="AQ9179" s="6"/>
      <c r="AR9179" s="6"/>
      <c r="AS9179" s="6"/>
      <c r="AT9179" s="6"/>
      <c r="AU9179" s="6"/>
      <c r="AV9179" s="6"/>
      <c r="AW9179" s="6"/>
      <c r="AX9179" s="6"/>
      <c r="AY9179" s="6"/>
      <c r="AZ9179" s="6"/>
      <c r="BA9179" s="6"/>
      <c r="BB9179" s="6"/>
      <c r="BC9179" s="6"/>
      <c r="BD9179" s="6"/>
      <c r="BE9179" s="6"/>
      <c r="BF9179" s="6"/>
      <c r="BG9179" s="6"/>
    </row>
    <row r="9180" spans="34:59" x14ac:dyDescent="0.25">
      <c r="AH9180" s="10"/>
      <c r="AI9180" s="6"/>
      <c r="AJ9180" s="10"/>
      <c r="AK9180" s="10"/>
      <c r="AL9180" s="10"/>
      <c r="AM9180" s="10"/>
      <c r="AN9180" s="10"/>
      <c r="AO9180" s="10"/>
      <c r="AP9180" s="10"/>
      <c r="AQ9180" s="10"/>
      <c r="AR9180" s="10"/>
      <c r="AS9180" s="10"/>
      <c r="AT9180" s="10"/>
      <c r="AU9180" s="10"/>
      <c r="AV9180" s="10"/>
      <c r="AW9180" s="10"/>
      <c r="AX9180" s="10"/>
      <c r="AY9180" s="10"/>
      <c r="AZ9180" s="10"/>
      <c r="BA9180" s="10"/>
      <c r="BB9180" s="10"/>
      <c r="BC9180" s="10"/>
      <c r="BD9180" s="10"/>
      <c r="BE9180" s="10"/>
      <c r="BF9180" s="10"/>
      <c r="BG9180" s="6"/>
    </row>
    <row r="9181" spans="34:59" x14ac:dyDescent="0.25">
      <c r="AH9181" s="6"/>
      <c r="AI9181" s="6"/>
      <c r="AJ9181" s="6"/>
      <c r="AK9181" s="6"/>
      <c r="AL9181" s="6"/>
      <c r="AM9181" s="6"/>
      <c r="AN9181" s="6"/>
      <c r="AO9181" s="6"/>
      <c r="AP9181" s="6"/>
      <c r="AQ9181" s="6"/>
      <c r="AR9181" s="6"/>
      <c r="AS9181" s="6"/>
      <c r="AT9181" s="6"/>
      <c r="AU9181" s="6"/>
      <c r="AV9181" s="6"/>
      <c r="AW9181" s="6"/>
      <c r="AX9181" s="6"/>
      <c r="AY9181" s="6"/>
      <c r="AZ9181" s="6"/>
      <c r="BA9181" s="6"/>
      <c r="BB9181" s="6"/>
      <c r="BC9181" s="6"/>
      <c r="BD9181" s="6"/>
      <c r="BE9181" s="6"/>
      <c r="BF9181" s="6"/>
      <c r="BG9181" s="10"/>
    </row>
    <row r="9182" spans="34:59" x14ac:dyDescent="0.25">
      <c r="AH9182" s="10"/>
      <c r="AI9182" s="6"/>
    </row>
    <row r="9183" spans="34:59" x14ac:dyDescent="0.25">
      <c r="AH9183" s="6"/>
      <c r="AI9183" s="6"/>
      <c r="AJ9183" s="6"/>
      <c r="AK9183" s="6"/>
      <c r="AL9183" s="6"/>
      <c r="AM9183" s="6"/>
      <c r="AN9183" s="6"/>
      <c r="AO9183" s="6"/>
      <c r="AP9183" s="6"/>
      <c r="AQ9183" s="6"/>
      <c r="AR9183" s="6"/>
      <c r="AS9183" s="6"/>
      <c r="AT9183" s="6"/>
      <c r="AU9183" s="6"/>
      <c r="AV9183" s="6"/>
      <c r="AW9183" s="6"/>
      <c r="AX9183" s="6"/>
      <c r="AY9183" s="6"/>
      <c r="AZ9183" s="6"/>
      <c r="BA9183" s="6"/>
      <c r="BB9183" s="6"/>
      <c r="BC9183" s="6"/>
      <c r="BD9183" s="6"/>
      <c r="BE9183" s="6"/>
      <c r="BF9183" s="6"/>
      <c r="BG9183" s="6"/>
    </row>
    <row r="9184" spans="34:59" x14ac:dyDescent="0.25">
      <c r="AH9184" s="10"/>
      <c r="AI9184" s="6"/>
      <c r="AJ9184" s="10"/>
      <c r="AK9184" s="10"/>
      <c r="AL9184" s="10"/>
      <c r="AM9184" s="10"/>
      <c r="AN9184" s="10"/>
      <c r="AO9184" s="10"/>
      <c r="AP9184" s="10"/>
      <c r="AQ9184" s="10"/>
      <c r="AR9184" s="10"/>
      <c r="AS9184" s="10"/>
      <c r="AT9184" s="10"/>
      <c r="AU9184" s="10"/>
      <c r="AV9184" s="10"/>
      <c r="AW9184" s="10"/>
      <c r="AX9184" s="10"/>
      <c r="AY9184" s="10"/>
      <c r="AZ9184" s="10"/>
      <c r="BA9184" s="10"/>
      <c r="BB9184" s="10"/>
      <c r="BC9184" s="10"/>
      <c r="BD9184" s="10"/>
      <c r="BE9184" s="10"/>
      <c r="BF9184" s="10"/>
      <c r="BG9184" s="6"/>
    </row>
    <row r="9185" spans="34:59" x14ac:dyDescent="0.25">
      <c r="AH9185" s="6"/>
      <c r="AI9185" s="6"/>
      <c r="AJ9185" s="6"/>
      <c r="AK9185" s="6"/>
      <c r="AL9185" s="6"/>
      <c r="AM9185" s="6"/>
      <c r="AN9185" s="6"/>
      <c r="AO9185" s="6"/>
      <c r="AP9185" s="6"/>
      <c r="AQ9185" s="6"/>
      <c r="AR9185" s="6"/>
      <c r="AS9185" s="6"/>
      <c r="AT9185" s="6"/>
      <c r="AU9185" s="6"/>
      <c r="AV9185" s="6"/>
      <c r="AW9185" s="6"/>
      <c r="AX9185" s="6"/>
      <c r="AY9185" s="6"/>
      <c r="AZ9185" s="6"/>
      <c r="BA9185" s="6"/>
      <c r="BB9185" s="6"/>
      <c r="BC9185" s="6"/>
      <c r="BD9185" s="6"/>
      <c r="BE9185" s="6"/>
      <c r="BF9185" s="6"/>
      <c r="BG9185" s="10"/>
    </row>
    <row r="9186" spans="34:59" x14ac:dyDescent="0.25">
      <c r="AH9186" s="10"/>
      <c r="AI9186" s="6"/>
    </row>
    <row r="9187" spans="34:59" x14ac:dyDescent="0.25">
      <c r="AH9187" s="6"/>
      <c r="AI9187" s="6"/>
      <c r="AJ9187" s="6"/>
      <c r="AK9187" s="6"/>
      <c r="AL9187" s="6"/>
      <c r="AM9187" s="6"/>
      <c r="AN9187" s="6"/>
      <c r="AO9187" s="6"/>
      <c r="AP9187" s="6"/>
      <c r="AQ9187" s="6"/>
      <c r="AR9187" s="6"/>
      <c r="AS9187" s="6"/>
      <c r="AT9187" s="6"/>
      <c r="AU9187" s="6"/>
      <c r="AV9187" s="6"/>
      <c r="AW9187" s="6"/>
      <c r="AX9187" s="6"/>
      <c r="AY9187" s="6"/>
      <c r="AZ9187" s="6"/>
      <c r="BA9187" s="6"/>
      <c r="BB9187" s="6"/>
      <c r="BC9187" s="6"/>
      <c r="BD9187" s="6"/>
      <c r="BE9187" s="6"/>
      <c r="BF9187" s="6"/>
      <c r="BG9187" s="6"/>
    </row>
    <row r="9188" spans="34:59" x14ac:dyDescent="0.25">
      <c r="AH9188" s="10"/>
      <c r="AI9188" s="6"/>
      <c r="AJ9188" s="10"/>
      <c r="AK9188" s="10"/>
      <c r="AL9188" s="10"/>
      <c r="AM9188" s="10"/>
      <c r="AN9188" s="10"/>
      <c r="AO9188" s="10"/>
      <c r="AP9188" s="10"/>
      <c r="AQ9188" s="10"/>
      <c r="AR9188" s="10"/>
      <c r="AS9188" s="10"/>
      <c r="AT9188" s="10"/>
      <c r="AU9188" s="10"/>
      <c r="AV9188" s="10"/>
      <c r="AW9188" s="10"/>
      <c r="AX9188" s="10"/>
      <c r="AY9188" s="10"/>
      <c r="AZ9188" s="10"/>
      <c r="BA9188" s="10"/>
      <c r="BB9188" s="10"/>
      <c r="BC9188" s="10"/>
      <c r="BD9188" s="10"/>
      <c r="BE9188" s="10"/>
      <c r="BF9188" s="10"/>
      <c r="BG9188" s="6"/>
    </row>
    <row r="9189" spans="34:59" x14ac:dyDescent="0.25">
      <c r="AH9189" s="6"/>
      <c r="AI9189" s="6"/>
      <c r="AJ9189" s="6"/>
      <c r="AK9189" s="6"/>
      <c r="AL9189" s="6"/>
      <c r="AM9189" s="6"/>
      <c r="AN9189" s="6"/>
      <c r="AO9189" s="6"/>
      <c r="AP9189" s="6"/>
      <c r="AQ9189" s="6"/>
      <c r="AR9189" s="6"/>
      <c r="AS9189" s="6"/>
      <c r="AT9189" s="6"/>
      <c r="AU9189" s="6"/>
      <c r="AV9189" s="6"/>
      <c r="AW9189" s="6"/>
      <c r="AX9189" s="6"/>
      <c r="AY9189" s="6"/>
      <c r="AZ9189" s="6"/>
      <c r="BA9189" s="6"/>
      <c r="BB9189" s="6"/>
      <c r="BC9189" s="6"/>
      <c r="BD9189" s="6"/>
      <c r="BE9189" s="6"/>
      <c r="BF9189" s="6"/>
      <c r="BG9189" s="10"/>
    </row>
    <row r="9190" spans="34:59" x14ac:dyDescent="0.25">
      <c r="AH9190" s="10"/>
      <c r="AI9190" s="6"/>
    </row>
    <row r="9191" spans="34:59" x14ac:dyDescent="0.25">
      <c r="AH9191" s="6"/>
      <c r="AI9191" s="6"/>
      <c r="AJ9191" s="6"/>
      <c r="AK9191" s="6"/>
      <c r="AL9191" s="6"/>
      <c r="AM9191" s="6"/>
      <c r="AN9191" s="6"/>
      <c r="AO9191" s="6"/>
      <c r="AP9191" s="6"/>
      <c r="AQ9191" s="6"/>
      <c r="AR9191" s="6"/>
      <c r="AS9191" s="6"/>
      <c r="AT9191" s="6"/>
      <c r="AU9191" s="6"/>
      <c r="AV9191" s="6"/>
      <c r="AW9191" s="6"/>
      <c r="AX9191" s="6"/>
      <c r="AY9191" s="6"/>
      <c r="AZ9191" s="6"/>
      <c r="BA9191" s="6"/>
      <c r="BB9191" s="6"/>
      <c r="BC9191" s="6"/>
      <c r="BD9191" s="6"/>
      <c r="BE9191" s="6"/>
      <c r="BF9191" s="6"/>
      <c r="BG9191" s="6"/>
    </row>
    <row r="9192" spans="34:59" x14ac:dyDescent="0.25">
      <c r="AH9192" s="10"/>
      <c r="AI9192" s="6"/>
      <c r="AJ9192" s="10"/>
      <c r="AK9192" s="10"/>
      <c r="AL9192" s="10"/>
      <c r="AM9192" s="10"/>
      <c r="AN9192" s="10"/>
      <c r="AO9192" s="10"/>
      <c r="AP9192" s="10"/>
      <c r="AQ9192" s="10"/>
      <c r="AR9192" s="10"/>
      <c r="AS9192" s="10"/>
      <c r="AT9192" s="10"/>
      <c r="AU9192" s="10"/>
      <c r="AV9192" s="10"/>
      <c r="AW9192" s="10"/>
      <c r="AX9192" s="10"/>
      <c r="AY9192" s="10"/>
      <c r="AZ9192" s="10"/>
      <c r="BA9192" s="10"/>
      <c r="BB9192" s="10"/>
      <c r="BC9192" s="10"/>
      <c r="BD9192" s="10"/>
      <c r="BE9192" s="10"/>
      <c r="BF9192" s="10"/>
      <c r="BG9192" s="6"/>
    </row>
    <row r="9193" spans="34:59" x14ac:dyDescent="0.25">
      <c r="AH9193" s="6"/>
      <c r="AI9193" s="6"/>
      <c r="AJ9193" s="6"/>
      <c r="AK9193" s="6"/>
      <c r="AL9193" s="6"/>
      <c r="AM9193" s="6"/>
      <c r="AN9193" s="6"/>
      <c r="AO9193" s="6"/>
      <c r="AP9193" s="6"/>
      <c r="AQ9193" s="6"/>
      <c r="AR9193" s="6"/>
      <c r="AS9193" s="6"/>
      <c r="AT9193" s="6"/>
      <c r="AU9193" s="6"/>
      <c r="AV9193" s="6"/>
      <c r="AW9193" s="6"/>
      <c r="AX9193" s="6"/>
      <c r="AY9193" s="6"/>
      <c r="AZ9193" s="6"/>
      <c r="BA9193" s="6"/>
      <c r="BB9193" s="6"/>
      <c r="BC9193" s="6"/>
      <c r="BD9193" s="6"/>
      <c r="BE9193" s="6"/>
      <c r="BF9193" s="6"/>
      <c r="BG9193" s="10"/>
    </row>
    <row r="9194" spans="34:59" x14ac:dyDescent="0.25">
      <c r="AH9194" s="10"/>
      <c r="AI9194" s="6"/>
    </row>
    <row r="9195" spans="34:59" x14ac:dyDescent="0.25">
      <c r="AH9195" s="6"/>
      <c r="AI9195" s="6"/>
      <c r="AJ9195" s="6"/>
      <c r="AK9195" s="6"/>
      <c r="AL9195" s="6"/>
      <c r="AM9195" s="6"/>
      <c r="AN9195" s="6"/>
      <c r="AO9195" s="6"/>
      <c r="AP9195" s="6"/>
      <c r="AQ9195" s="6"/>
      <c r="AR9195" s="6"/>
      <c r="AS9195" s="6"/>
      <c r="AT9195" s="6"/>
      <c r="AU9195" s="6"/>
      <c r="AV9195" s="6"/>
      <c r="AW9195" s="6"/>
      <c r="AX9195" s="6"/>
      <c r="AY9195" s="6"/>
      <c r="AZ9195" s="6"/>
      <c r="BA9195" s="6"/>
      <c r="BB9195" s="6"/>
      <c r="BC9195" s="6"/>
      <c r="BD9195" s="6"/>
      <c r="BE9195" s="6"/>
      <c r="BF9195" s="6"/>
      <c r="BG9195" s="6"/>
    </row>
    <row r="9196" spans="34:59" x14ac:dyDescent="0.25">
      <c r="AH9196" s="10"/>
      <c r="AI9196" s="6"/>
      <c r="AJ9196" s="10"/>
      <c r="AK9196" s="10"/>
      <c r="AL9196" s="10"/>
      <c r="AM9196" s="10"/>
      <c r="AN9196" s="10"/>
      <c r="AO9196" s="10"/>
      <c r="AP9196" s="10"/>
      <c r="AQ9196" s="10"/>
      <c r="AR9196" s="10"/>
      <c r="AS9196" s="10"/>
      <c r="AT9196" s="10"/>
      <c r="AU9196" s="10"/>
      <c r="AV9196" s="10"/>
      <c r="AW9196" s="10"/>
      <c r="AX9196" s="10"/>
      <c r="AY9196" s="10"/>
      <c r="AZ9196" s="10"/>
      <c r="BA9196" s="10"/>
      <c r="BB9196" s="10"/>
      <c r="BC9196" s="10"/>
      <c r="BD9196" s="10"/>
      <c r="BE9196" s="10"/>
      <c r="BF9196" s="10"/>
      <c r="BG9196" s="6"/>
    </row>
    <row r="9197" spans="34:59" x14ac:dyDescent="0.25">
      <c r="AH9197" s="6"/>
      <c r="AI9197" s="6"/>
      <c r="AJ9197" s="6"/>
      <c r="AK9197" s="6"/>
      <c r="AL9197" s="6"/>
      <c r="AM9197" s="6"/>
      <c r="AN9197" s="6"/>
      <c r="AO9197" s="6"/>
      <c r="AP9197" s="6"/>
      <c r="AQ9197" s="6"/>
      <c r="AR9197" s="6"/>
      <c r="AS9197" s="6"/>
      <c r="AT9197" s="6"/>
      <c r="AU9197" s="6"/>
      <c r="AV9197" s="6"/>
      <c r="AW9197" s="6"/>
      <c r="AX9197" s="6"/>
      <c r="AY9197" s="6"/>
      <c r="AZ9197" s="6"/>
      <c r="BA9197" s="6"/>
      <c r="BB9197" s="6"/>
      <c r="BC9197" s="6"/>
      <c r="BD9197" s="6"/>
      <c r="BE9197" s="6"/>
      <c r="BF9197" s="6"/>
      <c r="BG9197" s="10"/>
    </row>
    <row r="9198" spans="34:59" x14ac:dyDescent="0.25">
      <c r="AH9198" s="10"/>
      <c r="AI9198" s="6"/>
    </row>
    <row r="9199" spans="34:59" x14ac:dyDescent="0.25">
      <c r="AH9199" s="6"/>
      <c r="AI9199" s="6"/>
      <c r="AJ9199" s="6"/>
      <c r="AK9199" s="6"/>
      <c r="AL9199" s="6"/>
      <c r="AM9199" s="6"/>
      <c r="AN9199" s="6"/>
      <c r="AO9199" s="6"/>
      <c r="AP9199" s="6"/>
      <c r="AQ9199" s="6"/>
      <c r="AR9199" s="6"/>
      <c r="AS9199" s="6"/>
      <c r="AT9199" s="6"/>
      <c r="AU9199" s="6"/>
      <c r="AV9199" s="6"/>
      <c r="AW9199" s="6"/>
      <c r="AX9199" s="6"/>
      <c r="AY9199" s="6"/>
      <c r="AZ9199" s="6"/>
      <c r="BA9199" s="6"/>
      <c r="BB9199" s="6"/>
      <c r="BC9199" s="6"/>
      <c r="BD9199" s="6"/>
      <c r="BE9199" s="6"/>
      <c r="BF9199" s="6"/>
      <c r="BG9199" s="6"/>
    </row>
    <row r="9200" spans="34:59" x14ac:dyDescent="0.25">
      <c r="AH9200" s="10"/>
      <c r="AI9200" s="6"/>
      <c r="AJ9200" s="10"/>
      <c r="AK9200" s="10"/>
      <c r="AL9200" s="10"/>
      <c r="AM9200" s="10"/>
      <c r="AN9200" s="10"/>
      <c r="AO9200" s="10"/>
      <c r="AP9200" s="10"/>
      <c r="AQ9200" s="10"/>
      <c r="AR9200" s="10"/>
      <c r="AS9200" s="10"/>
      <c r="AT9200" s="10"/>
      <c r="AU9200" s="10"/>
      <c r="AV9200" s="10"/>
      <c r="AW9200" s="10"/>
      <c r="AX9200" s="10"/>
      <c r="AY9200" s="10"/>
      <c r="AZ9200" s="10"/>
      <c r="BA9200" s="10"/>
      <c r="BB9200" s="10"/>
      <c r="BC9200" s="10"/>
      <c r="BD9200" s="10"/>
      <c r="BE9200" s="10"/>
      <c r="BF9200" s="10"/>
      <c r="BG9200" s="6"/>
    </row>
    <row r="9201" spans="34:59" x14ac:dyDescent="0.25">
      <c r="AH9201" s="6"/>
      <c r="AI9201" s="6"/>
      <c r="AJ9201" s="6"/>
      <c r="AK9201" s="6"/>
      <c r="AL9201" s="6"/>
      <c r="AM9201" s="6"/>
      <c r="AN9201" s="6"/>
      <c r="AO9201" s="6"/>
      <c r="AP9201" s="6"/>
      <c r="AQ9201" s="6"/>
      <c r="AR9201" s="6"/>
      <c r="AS9201" s="6"/>
      <c r="AT9201" s="6"/>
      <c r="AU9201" s="6"/>
      <c r="AV9201" s="6"/>
      <c r="AW9201" s="6"/>
      <c r="AX9201" s="6"/>
      <c r="AY9201" s="6"/>
      <c r="AZ9201" s="6"/>
      <c r="BA9201" s="6"/>
      <c r="BB9201" s="6"/>
      <c r="BC9201" s="6"/>
      <c r="BD9201" s="6"/>
      <c r="BE9201" s="6"/>
      <c r="BF9201" s="6"/>
      <c r="BG9201" s="10"/>
    </row>
    <row r="9202" spans="34:59" x14ac:dyDescent="0.25">
      <c r="AH9202" s="10"/>
      <c r="AI9202" s="6"/>
    </row>
    <row r="9203" spans="34:59" x14ac:dyDescent="0.25">
      <c r="AH9203" s="6"/>
      <c r="AI9203" s="6"/>
      <c r="AJ9203" s="6"/>
      <c r="AK9203" s="6"/>
      <c r="AL9203" s="6"/>
      <c r="AM9203" s="6"/>
      <c r="AN9203" s="6"/>
      <c r="AO9203" s="6"/>
      <c r="AP9203" s="6"/>
      <c r="AQ9203" s="6"/>
      <c r="AR9203" s="6"/>
      <c r="AS9203" s="6"/>
      <c r="AT9203" s="6"/>
      <c r="AU9203" s="6"/>
      <c r="AV9203" s="6"/>
      <c r="AW9203" s="6"/>
      <c r="AX9203" s="6"/>
      <c r="AY9203" s="6"/>
      <c r="AZ9203" s="6"/>
      <c r="BA9203" s="6"/>
      <c r="BB9203" s="6"/>
      <c r="BC9203" s="6"/>
      <c r="BD9203" s="6"/>
      <c r="BE9203" s="6"/>
      <c r="BF9203" s="6"/>
      <c r="BG9203" s="6"/>
    </row>
    <row r="9204" spans="34:59" x14ac:dyDescent="0.25">
      <c r="AH9204" s="10"/>
      <c r="AI9204" s="6"/>
      <c r="AJ9204" s="10"/>
      <c r="AK9204" s="10"/>
      <c r="AL9204" s="10"/>
      <c r="AM9204" s="10"/>
      <c r="AN9204" s="10"/>
      <c r="AO9204" s="10"/>
      <c r="AP9204" s="10"/>
      <c r="AQ9204" s="10"/>
      <c r="AR9204" s="10"/>
      <c r="AS9204" s="10"/>
      <c r="AT9204" s="10"/>
      <c r="AU9204" s="10"/>
      <c r="AV9204" s="10"/>
      <c r="AW9204" s="10"/>
      <c r="AX9204" s="10"/>
      <c r="AY9204" s="10"/>
      <c r="AZ9204" s="10"/>
      <c r="BA9204" s="10"/>
      <c r="BB9204" s="10"/>
      <c r="BC9204" s="10"/>
      <c r="BD9204" s="10"/>
      <c r="BE9204" s="10"/>
      <c r="BF9204" s="10"/>
      <c r="BG9204" s="6"/>
    </row>
    <row r="9205" spans="34:59" x14ac:dyDescent="0.25">
      <c r="AH9205" s="6"/>
      <c r="AI9205" s="6"/>
      <c r="AJ9205" s="6"/>
      <c r="AK9205" s="6"/>
      <c r="AL9205" s="6"/>
      <c r="AM9205" s="6"/>
      <c r="AN9205" s="6"/>
      <c r="AO9205" s="6"/>
      <c r="AP9205" s="6"/>
      <c r="AQ9205" s="6"/>
      <c r="AR9205" s="6"/>
      <c r="AS9205" s="6"/>
      <c r="AT9205" s="6"/>
      <c r="AU9205" s="6"/>
      <c r="AV9205" s="6"/>
      <c r="AW9205" s="6"/>
      <c r="AX9205" s="6"/>
      <c r="AY9205" s="6"/>
      <c r="AZ9205" s="6"/>
      <c r="BA9205" s="6"/>
      <c r="BB9205" s="6"/>
      <c r="BC9205" s="6"/>
      <c r="BD9205" s="6"/>
      <c r="BE9205" s="6"/>
      <c r="BF9205" s="6"/>
      <c r="BG9205" s="10"/>
    </row>
    <row r="9206" spans="34:59" x14ac:dyDescent="0.25">
      <c r="AH9206" s="10"/>
      <c r="AI9206" s="6"/>
    </row>
    <row r="9207" spans="34:59" x14ac:dyDescent="0.25">
      <c r="AH9207" s="6"/>
      <c r="AI9207" s="6"/>
      <c r="AJ9207" s="6"/>
      <c r="AK9207" s="6"/>
      <c r="AL9207" s="6"/>
      <c r="AM9207" s="6"/>
      <c r="AN9207" s="6"/>
      <c r="AO9207" s="6"/>
      <c r="AP9207" s="6"/>
      <c r="AQ9207" s="6"/>
      <c r="AR9207" s="6"/>
      <c r="AS9207" s="6"/>
      <c r="AT9207" s="6"/>
      <c r="AU9207" s="6"/>
      <c r="AV9207" s="6"/>
      <c r="AW9207" s="6"/>
      <c r="AX9207" s="6"/>
      <c r="AY9207" s="6"/>
      <c r="AZ9207" s="6"/>
      <c r="BA9207" s="6"/>
      <c r="BB9207" s="6"/>
      <c r="BC9207" s="6"/>
      <c r="BD9207" s="6"/>
      <c r="BE9207" s="6"/>
      <c r="BF9207" s="6"/>
      <c r="BG9207" s="6"/>
    </row>
    <row r="9208" spans="34:59" x14ac:dyDescent="0.25">
      <c r="AH9208" s="10"/>
      <c r="AI9208" s="6"/>
      <c r="AJ9208" s="10"/>
      <c r="AK9208" s="10"/>
      <c r="AL9208" s="10"/>
      <c r="AM9208" s="10"/>
      <c r="AN9208" s="10"/>
      <c r="AO9208" s="10"/>
      <c r="AP9208" s="10"/>
      <c r="AQ9208" s="10"/>
      <c r="AR9208" s="10"/>
      <c r="AS9208" s="10"/>
      <c r="AT9208" s="10"/>
      <c r="AU9208" s="10"/>
      <c r="AV9208" s="10"/>
      <c r="AW9208" s="10"/>
      <c r="AX9208" s="10"/>
      <c r="AY9208" s="10"/>
      <c r="AZ9208" s="10"/>
      <c r="BA9208" s="10"/>
      <c r="BB9208" s="10"/>
      <c r="BC9208" s="10"/>
      <c r="BD9208" s="10"/>
      <c r="BE9208" s="10"/>
      <c r="BF9208" s="10"/>
      <c r="BG9208" s="6"/>
    </row>
    <row r="9209" spans="34:59" x14ac:dyDescent="0.25">
      <c r="AH9209" s="6"/>
      <c r="AI9209" s="6"/>
      <c r="AJ9209" s="6"/>
      <c r="AK9209" s="6"/>
      <c r="AL9209" s="6"/>
      <c r="AM9209" s="6"/>
      <c r="AN9209" s="6"/>
      <c r="AO9209" s="6"/>
      <c r="AP9209" s="6"/>
      <c r="AQ9209" s="6"/>
      <c r="AR9209" s="6"/>
      <c r="AS9209" s="6"/>
      <c r="AT9209" s="6"/>
      <c r="AU9209" s="6"/>
      <c r="AV9209" s="6"/>
      <c r="AW9209" s="6"/>
      <c r="AX9209" s="6"/>
      <c r="AY9209" s="6"/>
      <c r="AZ9209" s="6"/>
      <c r="BA9209" s="6"/>
      <c r="BB9209" s="6"/>
      <c r="BC9209" s="6"/>
      <c r="BD9209" s="6"/>
      <c r="BE9209" s="6"/>
      <c r="BF9209" s="6"/>
      <c r="BG9209" s="10"/>
    </row>
    <row r="9210" spans="34:59" x14ac:dyDescent="0.25">
      <c r="AH9210" s="10"/>
      <c r="AI9210" s="6"/>
    </row>
    <row r="9211" spans="34:59" x14ac:dyDescent="0.25">
      <c r="AH9211" s="6"/>
      <c r="AI9211" s="6"/>
      <c r="AJ9211" s="6"/>
      <c r="AK9211" s="6"/>
      <c r="AL9211" s="6"/>
      <c r="AM9211" s="6"/>
      <c r="AN9211" s="6"/>
      <c r="AO9211" s="6"/>
      <c r="AP9211" s="6"/>
      <c r="AQ9211" s="6"/>
      <c r="AR9211" s="6"/>
      <c r="AS9211" s="6"/>
      <c r="AT9211" s="6"/>
      <c r="AU9211" s="6"/>
      <c r="AV9211" s="6"/>
      <c r="AW9211" s="6"/>
      <c r="AX9211" s="6"/>
      <c r="AY9211" s="6"/>
      <c r="AZ9211" s="6"/>
      <c r="BA9211" s="6"/>
      <c r="BB9211" s="6"/>
      <c r="BC9211" s="6"/>
      <c r="BD9211" s="6"/>
      <c r="BE9211" s="6"/>
      <c r="BF9211" s="6"/>
      <c r="BG9211" s="6"/>
    </row>
    <row r="9212" spans="34:59" x14ac:dyDescent="0.25">
      <c r="AH9212" s="10"/>
      <c r="AI9212" s="6"/>
      <c r="AJ9212" s="10"/>
      <c r="AK9212" s="10"/>
      <c r="AL9212" s="10"/>
      <c r="AM9212" s="10"/>
      <c r="AN9212" s="10"/>
      <c r="AO9212" s="10"/>
      <c r="AP9212" s="10"/>
      <c r="AQ9212" s="10"/>
      <c r="AR9212" s="10"/>
      <c r="AS9212" s="10"/>
      <c r="AT9212" s="10"/>
      <c r="AU9212" s="10"/>
      <c r="AV9212" s="10"/>
      <c r="AW9212" s="10"/>
      <c r="AX9212" s="10"/>
      <c r="AY9212" s="10"/>
      <c r="AZ9212" s="10"/>
      <c r="BA9212" s="10"/>
      <c r="BB9212" s="10"/>
      <c r="BC9212" s="10"/>
      <c r="BD9212" s="10"/>
      <c r="BE9212" s="10"/>
      <c r="BF9212" s="10"/>
      <c r="BG9212" s="6"/>
    </row>
    <row r="9213" spans="34:59" x14ac:dyDescent="0.25">
      <c r="AH9213" s="6"/>
      <c r="AI9213" s="6"/>
      <c r="AJ9213" s="6"/>
      <c r="AK9213" s="6"/>
      <c r="AL9213" s="6"/>
      <c r="AM9213" s="6"/>
      <c r="AN9213" s="6"/>
      <c r="AO9213" s="6"/>
      <c r="AP9213" s="6"/>
      <c r="AQ9213" s="6"/>
      <c r="AR9213" s="6"/>
      <c r="AS9213" s="6"/>
      <c r="AT9213" s="6"/>
      <c r="AU9213" s="6"/>
      <c r="AV9213" s="6"/>
      <c r="AW9213" s="6"/>
      <c r="AX9213" s="6"/>
      <c r="AY9213" s="6"/>
      <c r="AZ9213" s="6"/>
      <c r="BA9213" s="6"/>
      <c r="BB9213" s="6"/>
      <c r="BC9213" s="6"/>
      <c r="BD9213" s="6"/>
      <c r="BE9213" s="6"/>
      <c r="BF9213" s="6"/>
      <c r="BG9213" s="10"/>
    </row>
    <row r="9214" spans="34:59" x14ac:dyDescent="0.25">
      <c r="AH9214" s="10"/>
      <c r="AI9214" s="6"/>
    </row>
    <row r="9215" spans="34:59" x14ac:dyDescent="0.25">
      <c r="AH9215" s="6"/>
      <c r="AI9215" s="6"/>
      <c r="AJ9215" s="6"/>
      <c r="AK9215" s="6"/>
      <c r="AL9215" s="6"/>
      <c r="AM9215" s="6"/>
      <c r="AN9215" s="6"/>
      <c r="AO9215" s="6"/>
      <c r="AP9215" s="6"/>
      <c r="AQ9215" s="6"/>
      <c r="AR9215" s="6"/>
      <c r="AS9215" s="6"/>
      <c r="AT9215" s="6"/>
      <c r="AU9215" s="6"/>
      <c r="AV9215" s="6"/>
      <c r="AW9215" s="6"/>
      <c r="AX9215" s="6"/>
      <c r="AY9215" s="6"/>
      <c r="AZ9215" s="6"/>
      <c r="BA9215" s="6"/>
      <c r="BB9215" s="6"/>
      <c r="BC9215" s="6"/>
      <c r="BD9215" s="6"/>
      <c r="BE9215" s="6"/>
      <c r="BF9215" s="6"/>
      <c r="BG9215" s="6"/>
    </row>
    <row r="9216" spans="34:59" x14ac:dyDescent="0.25">
      <c r="AH9216" s="10"/>
      <c r="AI9216" s="6"/>
      <c r="AJ9216" s="10"/>
      <c r="AK9216" s="10"/>
      <c r="AL9216" s="10"/>
      <c r="AM9216" s="10"/>
      <c r="AN9216" s="10"/>
      <c r="AO9216" s="10"/>
      <c r="AP9216" s="10"/>
      <c r="AQ9216" s="10"/>
      <c r="AR9216" s="10"/>
      <c r="AS9216" s="10"/>
      <c r="AT9216" s="10"/>
      <c r="AU9216" s="10"/>
      <c r="AV9216" s="10"/>
      <c r="AW9216" s="10"/>
      <c r="AX9216" s="10"/>
      <c r="AY9216" s="10"/>
      <c r="AZ9216" s="10"/>
      <c r="BA9216" s="10"/>
      <c r="BB9216" s="10"/>
      <c r="BC9216" s="10"/>
      <c r="BD9216" s="10"/>
      <c r="BE9216" s="10"/>
      <c r="BF9216" s="10"/>
      <c r="BG9216" s="6"/>
    </row>
    <row r="9217" spans="34:59" x14ac:dyDescent="0.25">
      <c r="AH9217" s="6"/>
      <c r="AI9217" s="6"/>
      <c r="AJ9217" s="6"/>
      <c r="AK9217" s="6"/>
      <c r="AL9217" s="6"/>
      <c r="AM9217" s="6"/>
      <c r="AN9217" s="6"/>
      <c r="AO9217" s="6"/>
      <c r="AP9217" s="6"/>
      <c r="AQ9217" s="6"/>
      <c r="AR9217" s="6"/>
      <c r="AS9217" s="6"/>
      <c r="AT9217" s="6"/>
      <c r="AU9217" s="6"/>
      <c r="AV9217" s="6"/>
      <c r="AW9217" s="6"/>
      <c r="AX9217" s="6"/>
      <c r="AY9217" s="6"/>
      <c r="AZ9217" s="6"/>
      <c r="BA9217" s="6"/>
      <c r="BB9217" s="6"/>
      <c r="BC9217" s="6"/>
      <c r="BD9217" s="6"/>
      <c r="BE9217" s="6"/>
      <c r="BF9217" s="6"/>
      <c r="BG9217" s="10"/>
    </row>
    <row r="9218" spans="34:59" x14ac:dyDescent="0.25">
      <c r="AH9218" s="10"/>
      <c r="AI9218" s="6"/>
    </row>
    <row r="9219" spans="34:59" x14ac:dyDescent="0.25">
      <c r="AH9219" s="6"/>
      <c r="AI9219" s="6"/>
      <c r="AJ9219" s="6"/>
      <c r="AK9219" s="6"/>
      <c r="AL9219" s="6"/>
      <c r="AM9219" s="6"/>
      <c r="AN9219" s="6"/>
      <c r="AO9219" s="6"/>
      <c r="AP9219" s="6"/>
      <c r="AQ9219" s="6"/>
      <c r="AR9219" s="6"/>
      <c r="AS9219" s="6"/>
      <c r="AT9219" s="6"/>
      <c r="AU9219" s="6"/>
      <c r="AV9219" s="6"/>
      <c r="AW9219" s="6"/>
      <c r="AX9219" s="6"/>
      <c r="AY9219" s="6"/>
      <c r="AZ9219" s="6"/>
      <c r="BA9219" s="6"/>
      <c r="BB9219" s="6"/>
      <c r="BC9219" s="6"/>
      <c r="BD9219" s="6"/>
      <c r="BE9219" s="6"/>
      <c r="BF9219" s="6"/>
      <c r="BG9219" s="6"/>
    </row>
    <row r="9220" spans="34:59" x14ac:dyDescent="0.25">
      <c r="AH9220" s="10"/>
      <c r="AI9220" s="6"/>
      <c r="AJ9220" s="10"/>
      <c r="AK9220" s="10"/>
      <c r="AL9220" s="10"/>
      <c r="AM9220" s="10"/>
      <c r="AN9220" s="10"/>
      <c r="AO9220" s="10"/>
      <c r="AP9220" s="10"/>
      <c r="AQ9220" s="10"/>
      <c r="AR9220" s="10"/>
      <c r="AS9220" s="10"/>
      <c r="AT9220" s="10"/>
      <c r="AU9220" s="10"/>
      <c r="AV9220" s="10"/>
      <c r="AW9220" s="10"/>
      <c r="AX9220" s="10"/>
      <c r="AY9220" s="10"/>
      <c r="AZ9220" s="10"/>
      <c r="BA9220" s="10"/>
      <c r="BB9220" s="10"/>
      <c r="BC9220" s="10"/>
      <c r="BD9220" s="10"/>
      <c r="BE9220" s="10"/>
      <c r="BF9220" s="10"/>
      <c r="BG9220" s="6"/>
    </row>
    <row r="9221" spans="34:59" x14ac:dyDescent="0.25">
      <c r="AH9221" s="6"/>
      <c r="AI9221" s="6"/>
      <c r="AJ9221" s="6"/>
      <c r="AK9221" s="6"/>
      <c r="AL9221" s="6"/>
      <c r="AM9221" s="6"/>
      <c r="AN9221" s="6"/>
      <c r="AO9221" s="6"/>
      <c r="AP9221" s="6"/>
      <c r="AQ9221" s="6"/>
      <c r="AR9221" s="6"/>
      <c r="AS9221" s="6"/>
      <c r="AT9221" s="6"/>
      <c r="AU9221" s="6"/>
      <c r="AV9221" s="6"/>
      <c r="AW9221" s="6"/>
      <c r="AX9221" s="6"/>
      <c r="AY9221" s="6"/>
      <c r="AZ9221" s="6"/>
      <c r="BA9221" s="6"/>
      <c r="BB9221" s="6"/>
      <c r="BC9221" s="6"/>
      <c r="BD9221" s="6"/>
      <c r="BE9221" s="6"/>
      <c r="BF9221" s="6"/>
      <c r="BG9221" s="10"/>
    </row>
    <row r="9222" spans="34:59" x14ac:dyDescent="0.25">
      <c r="AH9222" s="10"/>
      <c r="AI9222" s="6"/>
    </row>
    <row r="9223" spans="34:59" x14ac:dyDescent="0.25">
      <c r="AH9223" s="6"/>
      <c r="AI9223" s="6"/>
      <c r="AJ9223" s="6"/>
      <c r="AK9223" s="6"/>
      <c r="AL9223" s="6"/>
      <c r="AM9223" s="6"/>
      <c r="AN9223" s="6"/>
      <c r="AO9223" s="6"/>
      <c r="AP9223" s="6"/>
      <c r="AQ9223" s="6"/>
      <c r="AR9223" s="6"/>
      <c r="AS9223" s="6"/>
      <c r="AT9223" s="6"/>
      <c r="AU9223" s="6"/>
      <c r="AV9223" s="6"/>
      <c r="AW9223" s="6"/>
      <c r="AX9223" s="6"/>
      <c r="AY9223" s="6"/>
      <c r="AZ9223" s="6"/>
      <c r="BA9223" s="6"/>
      <c r="BB9223" s="6"/>
      <c r="BC9223" s="6"/>
      <c r="BD9223" s="6"/>
      <c r="BE9223" s="6"/>
      <c r="BF9223" s="6"/>
      <c r="BG9223" s="6"/>
    </row>
    <row r="9224" spans="34:59" x14ac:dyDescent="0.25">
      <c r="AH9224" s="10"/>
      <c r="AI9224" s="6"/>
      <c r="AJ9224" s="10"/>
      <c r="AK9224" s="10"/>
      <c r="AL9224" s="10"/>
      <c r="AM9224" s="10"/>
      <c r="AN9224" s="10"/>
      <c r="AO9224" s="10"/>
      <c r="AP9224" s="10"/>
      <c r="AQ9224" s="10"/>
      <c r="AR9224" s="10"/>
      <c r="AS9224" s="10"/>
      <c r="AT9224" s="10"/>
      <c r="AU9224" s="10"/>
      <c r="AV9224" s="10"/>
      <c r="AW9224" s="10"/>
      <c r="AX9224" s="10"/>
      <c r="AY9224" s="10"/>
      <c r="AZ9224" s="10"/>
      <c r="BA9224" s="10"/>
      <c r="BB9224" s="10"/>
      <c r="BC9224" s="10"/>
      <c r="BD9224" s="10"/>
      <c r="BE9224" s="10"/>
      <c r="BF9224" s="10"/>
      <c r="BG9224" s="6"/>
    </row>
    <row r="9225" spans="34:59" x14ac:dyDescent="0.25">
      <c r="AH9225" s="6"/>
      <c r="AI9225" s="6"/>
      <c r="AJ9225" s="6"/>
      <c r="AK9225" s="6"/>
      <c r="AL9225" s="6"/>
      <c r="AM9225" s="6"/>
      <c r="AN9225" s="6"/>
      <c r="AO9225" s="6"/>
      <c r="AP9225" s="6"/>
      <c r="AQ9225" s="6"/>
      <c r="AR9225" s="6"/>
      <c r="AS9225" s="6"/>
      <c r="AT9225" s="6"/>
      <c r="AU9225" s="6"/>
      <c r="AV9225" s="6"/>
      <c r="AW9225" s="6"/>
      <c r="AX9225" s="6"/>
      <c r="AY9225" s="6"/>
      <c r="AZ9225" s="6"/>
      <c r="BA9225" s="6"/>
      <c r="BB9225" s="6"/>
      <c r="BC9225" s="6"/>
      <c r="BD9225" s="6"/>
      <c r="BE9225" s="6"/>
      <c r="BF9225" s="6"/>
      <c r="BG9225" s="10"/>
    </row>
    <row r="9226" spans="34:59" x14ac:dyDescent="0.25">
      <c r="AH9226" s="10"/>
      <c r="AI9226" s="6"/>
    </row>
    <row r="9227" spans="34:59" x14ac:dyDescent="0.25">
      <c r="AH9227" s="6"/>
      <c r="AI9227" s="6"/>
      <c r="AJ9227" s="6"/>
      <c r="AK9227" s="6"/>
      <c r="AL9227" s="6"/>
      <c r="AM9227" s="6"/>
      <c r="AN9227" s="6"/>
      <c r="AO9227" s="6"/>
      <c r="AP9227" s="6"/>
      <c r="AQ9227" s="6"/>
      <c r="AR9227" s="6"/>
      <c r="AS9227" s="6"/>
      <c r="AT9227" s="6"/>
      <c r="AU9227" s="6"/>
      <c r="AV9227" s="6"/>
      <c r="AW9227" s="6"/>
      <c r="AX9227" s="6"/>
      <c r="AY9227" s="6"/>
      <c r="AZ9227" s="6"/>
      <c r="BA9227" s="6"/>
      <c r="BB9227" s="6"/>
      <c r="BC9227" s="6"/>
      <c r="BD9227" s="6"/>
      <c r="BE9227" s="6"/>
      <c r="BF9227" s="6"/>
      <c r="BG9227" s="6"/>
    </row>
    <row r="9228" spans="34:59" x14ac:dyDescent="0.25">
      <c r="AH9228" s="10"/>
      <c r="AI9228" s="6"/>
      <c r="AJ9228" s="10"/>
      <c r="AK9228" s="10"/>
      <c r="AL9228" s="10"/>
      <c r="AM9228" s="10"/>
      <c r="AN9228" s="10"/>
      <c r="AO9228" s="10"/>
      <c r="AP9228" s="10"/>
      <c r="AQ9228" s="10"/>
      <c r="AR9228" s="10"/>
      <c r="AS9228" s="10"/>
      <c r="AT9228" s="10"/>
      <c r="AU9228" s="10"/>
      <c r="AV9228" s="10"/>
      <c r="AW9228" s="10"/>
      <c r="AX9228" s="10"/>
      <c r="AY9228" s="10"/>
      <c r="AZ9228" s="10"/>
      <c r="BA9228" s="10"/>
      <c r="BB9228" s="10"/>
      <c r="BC9228" s="10"/>
      <c r="BD9228" s="10"/>
      <c r="BE9228" s="10"/>
      <c r="BF9228" s="10"/>
      <c r="BG9228" s="6"/>
    </row>
    <row r="9229" spans="34:59" x14ac:dyDescent="0.25">
      <c r="AH9229" s="6"/>
      <c r="AI9229" s="6"/>
      <c r="AJ9229" s="6"/>
      <c r="AK9229" s="6"/>
      <c r="AL9229" s="6"/>
      <c r="AM9229" s="6"/>
      <c r="AN9229" s="6"/>
      <c r="AO9229" s="6"/>
      <c r="AP9229" s="6"/>
      <c r="AQ9229" s="6"/>
      <c r="AR9229" s="6"/>
      <c r="AS9229" s="6"/>
      <c r="AT9229" s="6"/>
      <c r="AU9229" s="6"/>
      <c r="AV9229" s="6"/>
      <c r="AW9229" s="6"/>
      <c r="AX9229" s="6"/>
      <c r="AY9229" s="6"/>
      <c r="AZ9229" s="6"/>
      <c r="BA9229" s="6"/>
      <c r="BB9229" s="6"/>
      <c r="BC9229" s="6"/>
      <c r="BD9229" s="6"/>
      <c r="BE9229" s="6"/>
      <c r="BF9229" s="6"/>
      <c r="BG9229" s="10"/>
    </row>
    <row r="9230" spans="34:59" x14ac:dyDescent="0.25">
      <c r="AH9230" s="10"/>
      <c r="AI9230" s="6"/>
    </row>
    <row r="9231" spans="34:59" x14ac:dyDescent="0.25">
      <c r="AH9231" s="6"/>
      <c r="AI9231" s="6"/>
      <c r="AJ9231" s="6"/>
      <c r="AK9231" s="6"/>
      <c r="AL9231" s="6"/>
      <c r="AM9231" s="6"/>
      <c r="AN9231" s="6"/>
      <c r="AO9231" s="6"/>
      <c r="AP9231" s="6"/>
      <c r="AQ9231" s="6"/>
      <c r="AR9231" s="6"/>
      <c r="AS9231" s="6"/>
      <c r="AT9231" s="6"/>
      <c r="AU9231" s="6"/>
      <c r="AV9231" s="6"/>
      <c r="AW9231" s="6"/>
      <c r="AX9231" s="6"/>
      <c r="AY9231" s="6"/>
      <c r="AZ9231" s="6"/>
      <c r="BA9231" s="6"/>
      <c r="BB9231" s="6"/>
      <c r="BC9231" s="6"/>
      <c r="BD9231" s="6"/>
      <c r="BE9231" s="6"/>
      <c r="BF9231" s="6"/>
      <c r="BG9231" s="6"/>
    </row>
    <row r="9232" spans="34:59" x14ac:dyDescent="0.25">
      <c r="AH9232" s="10"/>
      <c r="AI9232" s="6"/>
      <c r="AJ9232" s="10"/>
      <c r="AK9232" s="10"/>
      <c r="AL9232" s="10"/>
      <c r="AM9232" s="10"/>
      <c r="AN9232" s="10"/>
      <c r="AO9232" s="10"/>
      <c r="AP9232" s="10"/>
      <c r="AQ9232" s="10"/>
      <c r="AR9232" s="10"/>
      <c r="AS9232" s="10"/>
      <c r="AT9232" s="10"/>
      <c r="AU9232" s="10"/>
      <c r="AV9232" s="10"/>
      <c r="AW9232" s="10"/>
      <c r="AX9232" s="10"/>
      <c r="AY9232" s="10"/>
      <c r="AZ9232" s="10"/>
      <c r="BA9232" s="10"/>
      <c r="BB9232" s="10"/>
      <c r="BC9232" s="10"/>
      <c r="BD9232" s="10"/>
      <c r="BE9232" s="10"/>
      <c r="BF9232" s="10"/>
      <c r="BG9232" s="6"/>
    </row>
    <row r="9233" spans="34:59" x14ac:dyDescent="0.25">
      <c r="AH9233" s="6"/>
      <c r="AI9233" s="6"/>
      <c r="AJ9233" s="6"/>
      <c r="AK9233" s="6"/>
      <c r="AL9233" s="6"/>
      <c r="AM9233" s="6"/>
      <c r="AN9233" s="6"/>
      <c r="AO9233" s="6"/>
      <c r="AP9233" s="6"/>
      <c r="AQ9233" s="6"/>
      <c r="AR9233" s="6"/>
      <c r="AS9233" s="6"/>
      <c r="AT9233" s="6"/>
      <c r="AU9233" s="6"/>
      <c r="AV9233" s="6"/>
      <c r="AW9233" s="6"/>
      <c r="AX9233" s="6"/>
      <c r="AY9233" s="6"/>
      <c r="AZ9233" s="6"/>
      <c r="BA9233" s="6"/>
      <c r="BB9233" s="6"/>
      <c r="BC9233" s="6"/>
      <c r="BD9233" s="6"/>
      <c r="BE9233" s="6"/>
      <c r="BF9233" s="6"/>
      <c r="BG9233" s="10"/>
    </row>
    <row r="9234" spans="34:59" x14ac:dyDescent="0.25">
      <c r="AH9234" s="10"/>
      <c r="AI9234" s="6"/>
    </row>
    <row r="9235" spans="34:59" x14ac:dyDescent="0.25">
      <c r="AH9235" s="6"/>
      <c r="AI9235" s="6"/>
      <c r="AJ9235" s="6"/>
      <c r="AK9235" s="6"/>
      <c r="AL9235" s="6"/>
      <c r="AM9235" s="6"/>
      <c r="AN9235" s="6"/>
      <c r="AO9235" s="6"/>
      <c r="AP9235" s="6"/>
      <c r="AQ9235" s="6"/>
      <c r="AR9235" s="6"/>
      <c r="AS9235" s="6"/>
      <c r="AT9235" s="6"/>
      <c r="AU9235" s="6"/>
      <c r="AV9235" s="6"/>
      <c r="AW9235" s="6"/>
      <c r="AX9235" s="6"/>
      <c r="AY9235" s="6"/>
      <c r="AZ9235" s="6"/>
      <c r="BA9235" s="6"/>
      <c r="BB9235" s="6"/>
      <c r="BC9235" s="6"/>
      <c r="BD9235" s="6"/>
      <c r="BE9235" s="6"/>
      <c r="BF9235" s="6"/>
      <c r="BG9235" s="6"/>
    </row>
    <row r="9236" spans="34:59" x14ac:dyDescent="0.25">
      <c r="AH9236" s="10"/>
      <c r="AI9236" s="6"/>
      <c r="AJ9236" s="10"/>
      <c r="AK9236" s="10"/>
      <c r="AL9236" s="10"/>
      <c r="AM9236" s="10"/>
      <c r="AN9236" s="10"/>
      <c r="AO9236" s="10"/>
      <c r="AP9236" s="10"/>
      <c r="AQ9236" s="10"/>
      <c r="AR9236" s="10"/>
      <c r="AS9236" s="10"/>
      <c r="AT9236" s="10"/>
      <c r="AU9236" s="10"/>
      <c r="AV9236" s="10"/>
      <c r="AW9236" s="10"/>
      <c r="AX9236" s="10"/>
      <c r="AY9236" s="10"/>
      <c r="AZ9236" s="10"/>
      <c r="BA9236" s="10"/>
      <c r="BB9236" s="10"/>
      <c r="BC9236" s="10"/>
      <c r="BD9236" s="10"/>
      <c r="BE9236" s="10"/>
      <c r="BF9236" s="10"/>
      <c r="BG9236" s="6"/>
    </row>
    <row r="9237" spans="34:59" x14ac:dyDescent="0.25">
      <c r="AH9237" s="6"/>
      <c r="AI9237" s="6"/>
      <c r="AJ9237" s="6"/>
      <c r="AK9237" s="6"/>
      <c r="AL9237" s="6"/>
      <c r="AM9237" s="6"/>
      <c r="AN9237" s="6"/>
      <c r="AO9237" s="6"/>
      <c r="AP9237" s="6"/>
      <c r="AQ9237" s="6"/>
      <c r="AR9237" s="6"/>
      <c r="AS9237" s="6"/>
      <c r="AT9237" s="6"/>
      <c r="AU9237" s="6"/>
      <c r="AV9237" s="6"/>
      <c r="AW9237" s="6"/>
      <c r="AX9237" s="6"/>
      <c r="AY9237" s="6"/>
      <c r="AZ9237" s="6"/>
      <c r="BA9237" s="6"/>
      <c r="BB9237" s="6"/>
      <c r="BC9237" s="6"/>
      <c r="BD9237" s="6"/>
      <c r="BE9237" s="6"/>
      <c r="BF9237" s="6"/>
      <c r="BG9237" s="10"/>
    </row>
    <row r="9238" spans="34:59" x14ac:dyDescent="0.25">
      <c r="AH9238" s="10"/>
      <c r="AI9238" s="6"/>
    </row>
    <row r="9239" spans="34:59" x14ac:dyDescent="0.25">
      <c r="AH9239" s="6"/>
      <c r="AI9239" s="6"/>
      <c r="AJ9239" s="6"/>
      <c r="AK9239" s="6"/>
      <c r="AL9239" s="6"/>
      <c r="AM9239" s="6"/>
      <c r="AN9239" s="6"/>
      <c r="AO9239" s="6"/>
      <c r="AP9239" s="6"/>
      <c r="AQ9239" s="6"/>
      <c r="AR9239" s="6"/>
      <c r="AS9239" s="6"/>
      <c r="AT9239" s="6"/>
      <c r="AU9239" s="6"/>
      <c r="AV9239" s="6"/>
      <c r="AW9239" s="6"/>
      <c r="AX9239" s="6"/>
      <c r="AY9239" s="6"/>
      <c r="AZ9239" s="6"/>
      <c r="BA9239" s="6"/>
      <c r="BB9239" s="6"/>
      <c r="BC9239" s="6"/>
      <c r="BD9239" s="6"/>
      <c r="BE9239" s="6"/>
      <c r="BF9239" s="6"/>
      <c r="BG9239" s="6"/>
    </row>
    <row r="9240" spans="34:59" x14ac:dyDescent="0.25">
      <c r="AH9240" s="10"/>
      <c r="AI9240" s="6"/>
      <c r="AJ9240" s="10"/>
      <c r="AK9240" s="10"/>
      <c r="AL9240" s="10"/>
      <c r="AM9240" s="10"/>
      <c r="AN9240" s="10"/>
      <c r="AO9240" s="10"/>
      <c r="AP9240" s="10"/>
      <c r="AQ9240" s="10"/>
      <c r="AR9240" s="10"/>
      <c r="AS9240" s="10"/>
      <c r="AT9240" s="10"/>
      <c r="AU9240" s="10"/>
      <c r="AV9240" s="10"/>
      <c r="AW9240" s="10"/>
      <c r="AX9240" s="10"/>
      <c r="AY9240" s="10"/>
      <c r="AZ9240" s="10"/>
      <c r="BA9240" s="10"/>
      <c r="BB9240" s="10"/>
      <c r="BC9240" s="10"/>
      <c r="BD9240" s="10"/>
      <c r="BE9240" s="10"/>
      <c r="BF9240" s="10"/>
      <c r="BG9240" s="6"/>
    </row>
    <row r="9241" spans="34:59" x14ac:dyDescent="0.25">
      <c r="AH9241" s="6"/>
      <c r="AI9241" s="6"/>
      <c r="AJ9241" s="6"/>
      <c r="AK9241" s="6"/>
      <c r="AL9241" s="6"/>
      <c r="AM9241" s="6"/>
      <c r="AN9241" s="6"/>
      <c r="AO9241" s="6"/>
      <c r="AP9241" s="6"/>
      <c r="AQ9241" s="6"/>
      <c r="AR9241" s="6"/>
      <c r="AS9241" s="6"/>
      <c r="AT9241" s="6"/>
      <c r="AU9241" s="6"/>
      <c r="AV9241" s="6"/>
      <c r="AW9241" s="6"/>
      <c r="AX9241" s="6"/>
      <c r="AY9241" s="6"/>
      <c r="AZ9241" s="6"/>
      <c r="BA9241" s="6"/>
      <c r="BB9241" s="6"/>
      <c r="BC9241" s="6"/>
      <c r="BD9241" s="6"/>
      <c r="BE9241" s="6"/>
      <c r="BF9241" s="6"/>
      <c r="BG9241" s="10"/>
    </row>
    <row r="9242" spans="34:59" x14ac:dyDescent="0.25">
      <c r="AH9242" s="10"/>
      <c r="AI9242" s="6"/>
    </row>
    <row r="9243" spans="34:59" x14ac:dyDescent="0.25">
      <c r="AH9243" s="6"/>
      <c r="AI9243" s="6"/>
      <c r="AJ9243" s="6"/>
      <c r="AK9243" s="6"/>
      <c r="AL9243" s="6"/>
      <c r="AM9243" s="6"/>
      <c r="AN9243" s="6"/>
      <c r="AO9243" s="6"/>
      <c r="AP9243" s="6"/>
      <c r="AQ9243" s="6"/>
      <c r="AR9243" s="6"/>
      <c r="AS9243" s="6"/>
      <c r="AT9243" s="6"/>
      <c r="AU9243" s="6"/>
      <c r="AV9243" s="6"/>
      <c r="AW9243" s="6"/>
      <c r="AX9243" s="6"/>
      <c r="AY9243" s="6"/>
      <c r="AZ9243" s="6"/>
      <c r="BA9243" s="6"/>
      <c r="BB9243" s="6"/>
      <c r="BC9243" s="6"/>
      <c r="BD9243" s="6"/>
      <c r="BE9243" s="6"/>
      <c r="BF9243" s="6"/>
      <c r="BG9243" s="6"/>
    </row>
    <row r="9244" spans="34:59" x14ac:dyDescent="0.25">
      <c r="AH9244" s="10"/>
      <c r="AI9244" s="6"/>
      <c r="AJ9244" s="10"/>
      <c r="AK9244" s="10"/>
      <c r="AL9244" s="10"/>
      <c r="AM9244" s="10"/>
      <c r="AN9244" s="10"/>
      <c r="AO9244" s="10"/>
      <c r="AP9244" s="10"/>
      <c r="AQ9244" s="10"/>
      <c r="AR9244" s="10"/>
      <c r="AS9244" s="10"/>
      <c r="AT9244" s="10"/>
      <c r="AU9244" s="10"/>
      <c r="AV9244" s="10"/>
      <c r="AW9244" s="10"/>
      <c r="AX9244" s="10"/>
      <c r="AY9244" s="10"/>
      <c r="AZ9244" s="10"/>
      <c r="BA9244" s="10"/>
      <c r="BB9244" s="10"/>
      <c r="BC9244" s="10"/>
      <c r="BD9244" s="10"/>
      <c r="BE9244" s="10"/>
      <c r="BF9244" s="10"/>
      <c r="BG9244" s="6"/>
    </row>
    <row r="9245" spans="34:59" x14ac:dyDescent="0.25">
      <c r="AH9245" s="6"/>
      <c r="AI9245" s="6"/>
      <c r="AJ9245" s="6"/>
      <c r="AK9245" s="6"/>
      <c r="AL9245" s="6"/>
      <c r="AM9245" s="6"/>
      <c r="AN9245" s="6"/>
      <c r="AO9245" s="6"/>
      <c r="AP9245" s="6"/>
      <c r="AQ9245" s="6"/>
      <c r="AR9245" s="6"/>
      <c r="AS9245" s="6"/>
      <c r="AT9245" s="6"/>
      <c r="AU9245" s="6"/>
      <c r="AV9245" s="6"/>
      <c r="AW9245" s="6"/>
      <c r="AX9245" s="6"/>
      <c r="AY9245" s="6"/>
      <c r="AZ9245" s="6"/>
      <c r="BA9245" s="6"/>
      <c r="BB9245" s="6"/>
      <c r="BC9245" s="6"/>
      <c r="BD9245" s="6"/>
      <c r="BE9245" s="6"/>
      <c r="BF9245" s="6"/>
      <c r="BG9245" s="10"/>
    </row>
    <row r="9246" spans="34:59" x14ac:dyDescent="0.25">
      <c r="AH9246" s="10"/>
      <c r="AI9246" s="6"/>
    </row>
    <row r="9247" spans="34:59" x14ac:dyDescent="0.25">
      <c r="AH9247" s="6"/>
      <c r="AI9247" s="6"/>
      <c r="AJ9247" s="6"/>
      <c r="AK9247" s="6"/>
      <c r="AL9247" s="6"/>
      <c r="AM9247" s="6"/>
      <c r="AN9247" s="6"/>
      <c r="AO9247" s="6"/>
      <c r="AP9247" s="6"/>
      <c r="AQ9247" s="6"/>
      <c r="AR9247" s="6"/>
      <c r="AS9247" s="6"/>
      <c r="AT9247" s="6"/>
      <c r="AU9247" s="6"/>
      <c r="AV9247" s="6"/>
      <c r="AW9247" s="6"/>
      <c r="AX9247" s="6"/>
      <c r="AY9247" s="6"/>
      <c r="AZ9247" s="6"/>
      <c r="BA9247" s="6"/>
      <c r="BB9247" s="6"/>
      <c r="BC9247" s="6"/>
      <c r="BD9247" s="6"/>
      <c r="BE9247" s="6"/>
      <c r="BF9247" s="6"/>
      <c r="BG9247" s="6"/>
    </row>
    <row r="9248" spans="34:59" x14ac:dyDescent="0.25">
      <c r="AH9248" s="10"/>
      <c r="AI9248" s="6"/>
      <c r="AJ9248" s="10"/>
      <c r="AK9248" s="10"/>
      <c r="AL9248" s="10"/>
      <c r="AM9248" s="10"/>
      <c r="AN9248" s="10"/>
      <c r="AO9248" s="10"/>
      <c r="AP9248" s="10"/>
      <c r="AQ9248" s="10"/>
      <c r="AR9248" s="10"/>
      <c r="AS9248" s="10"/>
      <c r="AT9248" s="10"/>
      <c r="AU9248" s="10"/>
      <c r="AV9248" s="10"/>
      <c r="AW9248" s="10"/>
      <c r="AX9248" s="10"/>
      <c r="AY9248" s="10"/>
      <c r="AZ9248" s="10"/>
      <c r="BA9248" s="10"/>
      <c r="BB9248" s="10"/>
      <c r="BC9248" s="10"/>
      <c r="BD9248" s="10"/>
      <c r="BE9248" s="10"/>
      <c r="BF9248" s="10"/>
      <c r="BG9248" s="6"/>
    </row>
    <row r="9249" spans="34:59" x14ac:dyDescent="0.25">
      <c r="AH9249" s="6"/>
      <c r="AI9249" s="6"/>
      <c r="AJ9249" s="6"/>
      <c r="AK9249" s="6"/>
      <c r="AL9249" s="6"/>
      <c r="AM9249" s="6"/>
      <c r="AN9249" s="6"/>
      <c r="AO9249" s="6"/>
      <c r="AP9249" s="6"/>
      <c r="AQ9249" s="6"/>
      <c r="AR9249" s="6"/>
      <c r="AS9249" s="6"/>
      <c r="AT9249" s="6"/>
      <c r="AU9249" s="6"/>
      <c r="AV9249" s="6"/>
      <c r="AW9249" s="6"/>
      <c r="AX9249" s="6"/>
      <c r="AY9249" s="6"/>
      <c r="AZ9249" s="6"/>
      <c r="BA9249" s="6"/>
      <c r="BB9249" s="6"/>
      <c r="BC9249" s="6"/>
      <c r="BD9249" s="6"/>
      <c r="BE9249" s="6"/>
      <c r="BF9249" s="6"/>
      <c r="BG9249" s="10"/>
    </row>
    <row r="9250" spans="34:59" x14ac:dyDescent="0.25">
      <c r="AH9250" s="10"/>
      <c r="AI9250" s="6"/>
    </row>
    <row r="9251" spans="34:59" x14ac:dyDescent="0.25">
      <c r="AH9251" s="6"/>
      <c r="AI9251" s="6"/>
      <c r="AJ9251" s="6"/>
      <c r="AK9251" s="6"/>
      <c r="AL9251" s="6"/>
      <c r="AM9251" s="6"/>
      <c r="AN9251" s="6"/>
      <c r="AO9251" s="6"/>
      <c r="AP9251" s="6"/>
      <c r="AQ9251" s="6"/>
      <c r="AR9251" s="6"/>
      <c r="AS9251" s="6"/>
      <c r="AT9251" s="6"/>
      <c r="AU9251" s="6"/>
      <c r="AV9251" s="6"/>
      <c r="AW9251" s="6"/>
      <c r="AX9251" s="6"/>
      <c r="AY9251" s="6"/>
      <c r="AZ9251" s="6"/>
      <c r="BA9251" s="6"/>
      <c r="BB9251" s="6"/>
      <c r="BC9251" s="6"/>
      <c r="BD9251" s="6"/>
      <c r="BE9251" s="6"/>
      <c r="BF9251" s="6"/>
      <c r="BG9251" s="6"/>
    </row>
    <row r="9252" spans="34:59" x14ac:dyDescent="0.25">
      <c r="AH9252" s="10"/>
      <c r="AI9252" s="6"/>
      <c r="AJ9252" s="10"/>
      <c r="AK9252" s="10"/>
      <c r="AL9252" s="10"/>
      <c r="AM9252" s="10"/>
      <c r="AN9252" s="10"/>
      <c r="AO9252" s="10"/>
      <c r="AP9252" s="10"/>
      <c r="AQ9252" s="10"/>
      <c r="AR9252" s="10"/>
      <c r="AS9252" s="10"/>
      <c r="AT9252" s="10"/>
      <c r="AU9252" s="10"/>
      <c r="AV9252" s="10"/>
      <c r="AW9252" s="10"/>
      <c r="AX9252" s="10"/>
      <c r="AY9252" s="10"/>
      <c r="AZ9252" s="10"/>
      <c r="BA9252" s="10"/>
      <c r="BB9252" s="10"/>
      <c r="BC9252" s="10"/>
      <c r="BD9252" s="10"/>
      <c r="BE9252" s="10"/>
      <c r="BF9252" s="10"/>
      <c r="BG9252" s="6"/>
    </row>
    <row r="9253" spans="34:59" x14ac:dyDescent="0.25">
      <c r="AH9253" s="6"/>
      <c r="AI9253" s="6"/>
      <c r="AJ9253" s="6"/>
      <c r="AK9253" s="6"/>
      <c r="AL9253" s="6"/>
      <c r="AM9253" s="6"/>
      <c r="AN9253" s="6"/>
      <c r="AO9253" s="6"/>
      <c r="AP9253" s="6"/>
      <c r="AQ9253" s="6"/>
      <c r="AR9253" s="6"/>
      <c r="AS9253" s="6"/>
      <c r="AT9253" s="6"/>
      <c r="AU9253" s="6"/>
      <c r="AV9253" s="6"/>
      <c r="AW9253" s="6"/>
      <c r="AX9253" s="6"/>
      <c r="AY9253" s="6"/>
      <c r="AZ9253" s="6"/>
      <c r="BA9253" s="6"/>
      <c r="BB9253" s="6"/>
      <c r="BC9253" s="6"/>
      <c r="BD9253" s="6"/>
      <c r="BE9253" s="6"/>
      <c r="BF9253" s="6"/>
      <c r="BG9253" s="10"/>
    </row>
    <row r="9254" spans="34:59" x14ac:dyDescent="0.25">
      <c r="AH9254" s="10"/>
      <c r="AI9254" s="6"/>
    </row>
    <row r="9255" spans="34:59" x14ac:dyDescent="0.25">
      <c r="AH9255" s="6"/>
      <c r="AI9255" s="6"/>
      <c r="AJ9255" s="6"/>
      <c r="AK9255" s="6"/>
      <c r="AL9255" s="6"/>
      <c r="AM9255" s="6"/>
      <c r="AN9255" s="6"/>
      <c r="AO9255" s="6"/>
      <c r="AP9255" s="6"/>
      <c r="AQ9255" s="6"/>
      <c r="AR9255" s="6"/>
      <c r="AS9255" s="6"/>
      <c r="AT9255" s="6"/>
      <c r="AU9255" s="6"/>
      <c r="AV9255" s="6"/>
      <c r="AW9255" s="6"/>
      <c r="AX9255" s="6"/>
      <c r="AY9255" s="6"/>
      <c r="AZ9255" s="6"/>
      <c r="BA9255" s="6"/>
      <c r="BB9255" s="6"/>
      <c r="BC9255" s="6"/>
      <c r="BD9255" s="6"/>
      <c r="BE9255" s="6"/>
      <c r="BF9255" s="6"/>
      <c r="BG9255" s="6"/>
    </row>
    <row r="9256" spans="34:59" x14ac:dyDescent="0.25">
      <c r="AH9256" s="10"/>
      <c r="AI9256" s="6"/>
      <c r="AJ9256" s="10"/>
      <c r="AK9256" s="10"/>
      <c r="AL9256" s="10"/>
      <c r="AM9256" s="10"/>
      <c r="AN9256" s="10"/>
      <c r="AO9256" s="10"/>
      <c r="AP9256" s="10"/>
      <c r="AQ9256" s="10"/>
      <c r="AR9256" s="10"/>
      <c r="AS9256" s="10"/>
      <c r="AT9256" s="10"/>
      <c r="AU9256" s="10"/>
      <c r="AV9256" s="10"/>
      <c r="AW9256" s="10"/>
      <c r="AX9256" s="10"/>
      <c r="AY9256" s="10"/>
      <c r="AZ9256" s="10"/>
      <c r="BA9256" s="10"/>
      <c r="BB9256" s="10"/>
      <c r="BC9256" s="10"/>
      <c r="BD9256" s="10"/>
      <c r="BE9256" s="10"/>
      <c r="BF9256" s="10"/>
      <c r="BG9256" s="6"/>
    </row>
    <row r="9257" spans="34:59" x14ac:dyDescent="0.25">
      <c r="AH9257" s="6"/>
      <c r="AI9257" s="6"/>
      <c r="AJ9257" s="6"/>
      <c r="AK9257" s="6"/>
      <c r="AL9257" s="6"/>
      <c r="AM9257" s="6"/>
      <c r="AN9257" s="6"/>
      <c r="AO9257" s="6"/>
      <c r="AP9257" s="6"/>
      <c r="AQ9257" s="6"/>
      <c r="AR9257" s="6"/>
      <c r="AS9257" s="6"/>
      <c r="AT9257" s="6"/>
      <c r="AU9257" s="6"/>
      <c r="AV9257" s="6"/>
      <c r="AW9257" s="6"/>
      <c r="AX9257" s="6"/>
      <c r="AY9257" s="6"/>
      <c r="AZ9257" s="6"/>
      <c r="BA9257" s="6"/>
      <c r="BB9257" s="6"/>
      <c r="BC9257" s="6"/>
      <c r="BD9257" s="6"/>
      <c r="BE9257" s="6"/>
      <c r="BF9257" s="6"/>
      <c r="BG9257" s="10"/>
    </row>
    <row r="9258" spans="34:59" x14ac:dyDescent="0.25">
      <c r="AH9258" s="10"/>
      <c r="AI9258" s="6"/>
    </row>
    <row r="9259" spans="34:59" x14ac:dyDescent="0.25">
      <c r="AH9259" s="6"/>
      <c r="AI9259" s="6"/>
      <c r="AJ9259" s="6"/>
      <c r="AK9259" s="6"/>
      <c r="AL9259" s="6"/>
      <c r="AM9259" s="6"/>
      <c r="AN9259" s="6"/>
      <c r="AO9259" s="6"/>
      <c r="AP9259" s="6"/>
      <c r="AQ9259" s="6"/>
      <c r="AR9259" s="6"/>
      <c r="AS9259" s="6"/>
      <c r="AT9259" s="6"/>
      <c r="AU9259" s="6"/>
      <c r="AV9259" s="6"/>
      <c r="AW9259" s="6"/>
      <c r="AX9259" s="6"/>
      <c r="AY9259" s="6"/>
      <c r="AZ9259" s="6"/>
      <c r="BA9259" s="6"/>
      <c r="BB9259" s="6"/>
      <c r="BC9259" s="6"/>
      <c r="BD9259" s="6"/>
      <c r="BE9259" s="6"/>
      <c r="BF9259" s="6"/>
      <c r="BG9259" s="6"/>
    </row>
    <row r="9260" spans="34:59" x14ac:dyDescent="0.25">
      <c r="AH9260" s="10"/>
      <c r="AI9260" s="6"/>
      <c r="AJ9260" s="10"/>
      <c r="AK9260" s="10"/>
      <c r="AL9260" s="10"/>
      <c r="AM9260" s="10"/>
      <c r="AN9260" s="10"/>
      <c r="AO9260" s="10"/>
      <c r="AP9260" s="10"/>
      <c r="AQ9260" s="10"/>
      <c r="AR9260" s="10"/>
      <c r="AS9260" s="10"/>
      <c r="AT9260" s="10"/>
      <c r="AU9260" s="10"/>
      <c r="AV9260" s="10"/>
      <c r="AW9260" s="10"/>
      <c r="AX9260" s="10"/>
      <c r="AY9260" s="10"/>
      <c r="AZ9260" s="10"/>
      <c r="BA9260" s="10"/>
      <c r="BB9260" s="10"/>
      <c r="BC9260" s="10"/>
      <c r="BD9260" s="10"/>
      <c r="BE9260" s="10"/>
      <c r="BF9260" s="10"/>
      <c r="BG9260" s="6"/>
    </row>
    <row r="9261" spans="34:59" x14ac:dyDescent="0.25">
      <c r="AH9261" s="6"/>
      <c r="AI9261" s="6"/>
      <c r="AJ9261" s="6"/>
      <c r="AK9261" s="6"/>
      <c r="AL9261" s="6"/>
      <c r="AM9261" s="6"/>
      <c r="AN9261" s="6"/>
      <c r="AO9261" s="6"/>
      <c r="AP9261" s="6"/>
      <c r="AQ9261" s="6"/>
      <c r="AR9261" s="6"/>
      <c r="AS9261" s="6"/>
      <c r="AT9261" s="6"/>
      <c r="AU9261" s="6"/>
      <c r="AV9261" s="6"/>
      <c r="AW9261" s="6"/>
      <c r="AX9261" s="6"/>
      <c r="AY9261" s="6"/>
      <c r="AZ9261" s="6"/>
      <c r="BA9261" s="6"/>
      <c r="BB9261" s="6"/>
      <c r="BC9261" s="6"/>
      <c r="BD9261" s="6"/>
      <c r="BE9261" s="6"/>
      <c r="BF9261" s="6"/>
      <c r="BG9261" s="10"/>
    </row>
    <row r="9262" spans="34:59" x14ac:dyDescent="0.25">
      <c r="AH9262" s="10"/>
      <c r="AI9262" s="6"/>
    </row>
    <row r="9263" spans="34:59" x14ac:dyDescent="0.25">
      <c r="AH9263" s="6"/>
      <c r="AI9263" s="6"/>
      <c r="AJ9263" s="6"/>
      <c r="AK9263" s="6"/>
      <c r="AL9263" s="6"/>
      <c r="AM9263" s="6"/>
      <c r="AN9263" s="6"/>
      <c r="AO9263" s="6"/>
      <c r="AP9263" s="6"/>
      <c r="AQ9263" s="6"/>
      <c r="AR9263" s="6"/>
      <c r="AS9263" s="6"/>
      <c r="AT9263" s="6"/>
      <c r="AU9263" s="6"/>
      <c r="AV9263" s="6"/>
      <c r="AW9263" s="6"/>
      <c r="AX9263" s="6"/>
      <c r="AY9263" s="6"/>
      <c r="AZ9263" s="6"/>
      <c r="BA9263" s="6"/>
      <c r="BB9263" s="6"/>
      <c r="BC9263" s="6"/>
      <c r="BD9263" s="6"/>
      <c r="BE9263" s="6"/>
      <c r="BF9263" s="6"/>
      <c r="BG9263" s="6"/>
    </row>
    <row r="9264" spans="34:59" x14ac:dyDescent="0.25">
      <c r="AH9264" s="10"/>
      <c r="AI9264" s="6"/>
      <c r="AJ9264" s="10"/>
      <c r="AK9264" s="10"/>
      <c r="AL9264" s="10"/>
      <c r="AM9264" s="10"/>
      <c r="AN9264" s="10"/>
      <c r="AO9264" s="10"/>
      <c r="AP9264" s="10"/>
      <c r="AQ9264" s="10"/>
      <c r="AR9264" s="10"/>
      <c r="AS9264" s="10"/>
      <c r="AT9264" s="10"/>
      <c r="AU9264" s="10"/>
      <c r="AV9264" s="10"/>
      <c r="AW9264" s="10"/>
      <c r="AX9264" s="10"/>
      <c r="AY9264" s="10"/>
      <c r="AZ9264" s="10"/>
      <c r="BA9264" s="10"/>
      <c r="BB9264" s="10"/>
      <c r="BC9264" s="10"/>
      <c r="BD9264" s="10"/>
      <c r="BE9264" s="10"/>
      <c r="BF9264" s="10"/>
      <c r="BG9264" s="6"/>
    </row>
    <row r="9265" spans="34:59" x14ac:dyDescent="0.25">
      <c r="AH9265" s="6"/>
      <c r="AI9265" s="6"/>
      <c r="AJ9265" s="6"/>
      <c r="AK9265" s="6"/>
      <c r="AL9265" s="6"/>
      <c r="AM9265" s="6"/>
      <c r="AN9265" s="6"/>
      <c r="AO9265" s="6"/>
      <c r="AP9265" s="6"/>
      <c r="AQ9265" s="6"/>
      <c r="AR9265" s="6"/>
      <c r="AS9265" s="6"/>
      <c r="AT9265" s="6"/>
      <c r="AU9265" s="6"/>
      <c r="AV9265" s="6"/>
      <c r="AW9265" s="6"/>
      <c r="AX9265" s="6"/>
      <c r="AY9265" s="6"/>
      <c r="AZ9265" s="6"/>
      <c r="BA9265" s="6"/>
      <c r="BB9265" s="6"/>
      <c r="BC9265" s="6"/>
      <c r="BD9265" s="6"/>
      <c r="BE9265" s="6"/>
      <c r="BF9265" s="6"/>
      <c r="BG9265" s="10"/>
    </row>
    <row r="9266" spans="34:59" x14ac:dyDescent="0.25">
      <c r="AH9266" s="10"/>
      <c r="AI9266" s="6"/>
    </row>
    <row r="9267" spans="34:59" x14ac:dyDescent="0.25">
      <c r="AH9267" s="6"/>
      <c r="AI9267" s="6"/>
      <c r="AJ9267" s="6"/>
      <c r="AK9267" s="6"/>
      <c r="AL9267" s="6"/>
      <c r="AM9267" s="6"/>
      <c r="AN9267" s="6"/>
      <c r="AO9267" s="6"/>
      <c r="AP9267" s="6"/>
      <c r="AQ9267" s="6"/>
      <c r="AR9267" s="6"/>
      <c r="AS9267" s="6"/>
      <c r="AT9267" s="6"/>
      <c r="AU9267" s="6"/>
      <c r="AV9267" s="6"/>
      <c r="AW9267" s="6"/>
      <c r="AX9267" s="6"/>
      <c r="AY9267" s="6"/>
      <c r="AZ9267" s="6"/>
      <c r="BA9267" s="6"/>
      <c r="BB9267" s="6"/>
      <c r="BC9267" s="6"/>
      <c r="BD9267" s="6"/>
      <c r="BE9267" s="6"/>
      <c r="BF9267" s="6"/>
      <c r="BG9267" s="6"/>
    </row>
    <row r="9268" spans="34:59" x14ac:dyDescent="0.25">
      <c r="AH9268" s="10"/>
      <c r="AI9268" s="6"/>
      <c r="AJ9268" s="10"/>
      <c r="AK9268" s="10"/>
      <c r="AL9268" s="10"/>
      <c r="AM9268" s="10"/>
      <c r="AN9268" s="10"/>
      <c r="AO9268" s="10"/>
      <c r="AP9268" s="10"/>
      <c r="AQ9268" s="10"/>
      <c r="AR9268" s="10"/>
      <c r="AS9268" s="10"/>
      <c r="AT9268" s="10"/>
      <c r="AU9268" s="10"/>
      <c r="AV9268" s="10"/>
      <c r="AW9268" s="10"/>
      <c r="AX9268" s="10"/>
      <c r="AY9268" s="10"/>
      <c r="AZ9268" s="10"/>
      <c r="BA9268" s="10"/>
      <c r="BB9268" s="10"/>
      <c r="BC9268" s="10"/>
      <c r="BD9268" s="10"/>
      <c r="BE9268" s="10"/>
      <c r="BF9268" s="10"/>
      <c r="BG9268" s="6"/>
    </row>
    <row r="9269" spans="34:59" x14ac:dyDescent="0.25">
      <c r="AH9269" s="6"/>
      <c r="AI9269" s="6"/>
      <c r="AJ9269" s="6"/>
      <c r="AK9269" s="6"/>
      <c r="AL9269" s="6"/>
      <c r="AM9269" s="6"/>
      <c r="AN9269" s="6"/>
      <c r="AO9269" s="6"/>
      <c r="AP9269" s="6"/>
      <c r="AQ9269" s="6"/>
      <c r="AR9269" s="6"/>
      <c r="AS9269" s="6"/>
      <c r="AT9269" s="6"/>
      <c r="AU9269" s="6"/>
      <c r="AV9269" s="6"/>
      <c r="AW9269" s="6"/>
      <c r="AX9269" s="6"/>
      <c r="AY9269" s="6"/>
      <c r="AZ9269" s="6"/>
      <c r="BA9269" s="6"/>
      <c r="BB9269" s="6"/>
      <c r="BC9269" s="6"/>
      <c r="BD9269" s="6"/>
      <c r="BE9269" s="6"/>
      <c r="BF9269" s="6"/>
      <c r="BG9269" s="10"/>
    </row>
    <row r="9270" spans="34:59" x14ac:dyDescent="0.25">
      <c r="AH9270" s="10"/>
      <c r="AI9270" s="6"/>
    </row>
    <row r="9271" spans="34:59" x14ac:dyDescent="0.25">
      <c r="AH9271" s="6"/>
      <c r="AI9271" s="6"/>
      <c r="AJ9271" s="6"/>
      <c r="AK9271" s="6"/>
      <c r="AL9271" s="6"/>
      <c r="AM9271" s="6"/>
      <c r="AN9271" s="6"/>
      <c r="AO9271" s="6"/>
      <c r="AP9271" s="6"/>
      <c r="AQ9271" s="6"/>
      <c r="AR9271" s="6"/>
      <c r="AS9271" s="6"/>
      <c r="AT9271" s="6"/>
      <c r="AU9271" s="6"/>
      <c r="AV9271" s="6"/>
      <c r="AW9271" s="6"/>
      <c r="AX9271" s="6"/>
      <c r="AY9271" s="6"/>
      <c r="AZ9271" s="6"/>
      <c r="BA9271" s="6"/>
      <c r="BB9271" s="6"/>
      <c r="BC9271" s="6"/>
      <c r="BD9271" s="6"/>
      <c r="BE9271" s="6"/>
      <c r="BF9271" s="6"/>
      <c r="BG9271" s="6"/>
    </row>
    <row r="9272" spans="34:59" x14ac:dyDescent="0.25">
      <c r="AH9272" s="10"/>
      <c r="AI9272" s="6"/>
      <c r="AJ9272" s="10"/>
      <c r="AK9272" s="10"/>
      <c r="AL9272" s="10"/>
      <c r="AM9272" s="10"/>
      <c r="AN9272" s="10"/>
      <c r="AO9272" s="10"/>
      <c r="AP9272" s="10"/>
      <c r="AQ9272" s="10"/>
      <c r="AR9272" s="10"/>
      <c r="AS9272" s="10"/>
      <c r="AT9272" s="10"/>
      <c r="AU9272" s="10"/>
      <c r="AV9272" s="10"/>
      <c r="AW9272" s="10"/>
      <c r="AX9272" s="10"/>
      <c r="AY9272" s="10"/>
      <c r="AZ9272" s="10"/>
      <c r="BA9272" s="10"/>
      <c r="BB9272" s="10"/>
      <c r="BC9272" s="10"/>
      <c r="BD9272" s="10"/>
      <c r="BE9272" s="10"/>
      <c r="BF9272" s="10"/>
      <c r="BG9272" s="6"/>
    </row>
    <row r="9273" spans="34:59" x14ac:dyDescent="0.25">
      <c r="AH9273" s="6"/>
      <c r="AI9273" s="6"/>
      <c r="AJ9273" s="6"/>
      <c r="AK9273" s="6"/>
      <c r="AL9273" s="6"/>
      <c r="AM9273" s="6"/>
      <c r="AN9273" s="6"/>
      <c r="AO9273" s="6"/>
      <c r="AP9273" s="6"/>
      <c r="AQ9273" s="6"/>
      <c r="AR9273" s="6"/>
      <c r="AS9273" s="6"/>
      <c r="AT9273" s="6"/>
      <c r="AU9273" s="6"/>
      <c r="AV9273" s="6"/>
      <c r="AW9273" s="6"/>
      <c r="AX9273" s="6"/>
      <c r="AY9273" s="6"/>
      <c r="AZ9273" s="6"/>
      <c r="BA9273" s="6"/>
      <c r="BB9273" s="6"/>
      <c r="BC9273" s="6"/>
      <c r="BD9273" s="6"/>
      <c r="BE9273" s="6"/>
      <c r="BF9273" s="6"/>
      <c r="BG9273" s="10"/>
    </row>
    <row r="9274" spans="34:59" x14ac:dyDescent="0.25">
      <c r="AH9274" s="10"/>
      <c r="AI9274" s="6"/>
    </row>
    <row r="9275" spans="34:59" x14ac:dyDescent="0.25">
      <c r="AH9275" s="6"/>
      <c r="AI9275" s="6"/>
      <c r="AJ9275" s="6"/>
      <c r="AK9275" s="6"/>
      <c r="AL9275" s="6"/>
      <c r="AM9275" s="6"/>
      <c r="AN9275" s="6"/>
      <c r="AO9275" s="6"/>
      <c r="AP9275" s="6"/>
      <c r="AQ9275" s="6"/>
      <c r="AR9275" s="6"/>
      <c r="AS9275" s="6"/>
      <c r="AT9275" s="6"/>
      <c r="AU9275" s="6"/>
      <c r="AV9275" s="6"/>
      <c r="AW9275" s="6"/>
      <c r="AX9275" s="6"/>
      <c r="AY9275" s="6"/>
      <c r="AZ9275" s="6"/>
      <c r="BA9275" s="6"/>
      <c r="BB9275" s="6"/>
      <c r="BC9275" s="6"/>
      <c r="BD9275" s="6"/>
      <c r="BE9275" s="6"/>
      <c r="BF9275" s="6"/>
      <c r="BG9275" s="6"/>
    </row>
    <row r="9276" spans="34:59" x14ac:dyDescent="0.25">
      <c r="AH9276" s="10"/>
      <c r="AI9276" s="6"/>
      <c r="AJ9276" s="10"/>
      <c r="AK9276" s="10"/>
      <c r="AL9276" s="10"/>
      <c r="AM9276" s="10"/>
      <c r="AN9276" s="10"/>
      <c r="AO9276" s="10"/>
      <c r="AP9276" s="10"/>
      <c r="AQ9276" s="10"/>
      <c r="AR9276" s="10"/>
      <c r="AS9276" s="10"/>
      <c r="AT9276" s="10"/>
      <c r="AU9276" s="10"/>
      <c r="AV9276" s="10"/>
      <c r="AW9276" s="10"/>
      <c r="AX9276" s="10"/>
      <c r="AY9276" s="10"/>
      <c r="AZ9276" s="10"/>
      <c r="BA9276" s="10"/>
      <c r="BB9276" s="10"/>
      <c r="BC9276" s="10"/>
      <c r="BD9276" s="10"/>
      <c r="BE9276" s="10"/>
      <c r="BF9276" s="10"/>
      <c r="BG9276" s="6"/>
    </row>
    <row r="9277" spans="34:59" x14ac:dyDescent="0.25">
      <c r="AH9277" s="6"/>
      <c r="AI9277" s="6"/>
      <c r="AJ9277" s="6"/>
      <c r="AK9277" s="6"/>
      <c r="AL9277" s="6"/>
      <c r="AM9277" s="6"/>
      <c r="AN9277" s="6"/>
      <c r="AO9277" s="6"/>
      <c r="AP9277" s="6"/>
      <c r="AQ9277" s="6"/>
      <c r="AR9277" s="6"/>
      <c r="AS9277" s="6"/>
      <c r="AT9277" s="6"/>
      <c r="AU9277" s="6"/>
      <c r="AV9277" s="6"/>
      <c r="AW9277" s="6"/>
      <c r="AX9277" s="6"/>
      <c r="AY9277" s="6"/>
      <c r="AZ9277" s="6"/>
      <c r="BA9277" s="6"/>
      <c r="BB9277" s="6"/>
      <c r="BC9277" s="6"/>
      <c r="BD9277" s="6"/>
      <c r="BE9277" s="6"/>
      <c r="BF9277" s="6"/>
      <c r="BG9277" s="10"/>
    </row>
    <row r="9278" spans="34:59" x14ac:dyDescent="0.25">
      <c r="AH9278" s="10"/>
      <c r="AI9278" s="6"/>
    </row>
    <row r="9279" spans="34:59" x14ac:dyDescent="0.25">
      <c r="AH9279" s="6"/>
      <c r="AI9279" s="6"/>
      <c r="AJ9279" s="6"/>
      <c r="AK9279" s="6"/>
      <c r="AL9279" s="6"/>
      <c r="AM9279" s="6"/>
      <c r="AN9279" s="6"/>
      <c r="AO9279" s="6"/>
      <c r="AP9279" s="6"/>
      <c r="AQ9279" s="6"/>
      <c r="AR9279" s="6"/>
      <c r="AS9279" s="6"/>
      <c r="AT9279" s="6"/>
      <c r="AU9279" s="6"/>
      <c r="AV9279" s="6"/>
      <c r="AW9279" s="6"/>
      <c r="AX9279" s="6"/>
      <c r="AY9279" s="6"/>
      <c r="AZ9279" s="6"/>
      <c r="BA9279" s="6"/>
      <c r="BB9279" s="6"/>
      <c r="BC9279" s="6"/>
      <c r="BD9279" s="6"/>
      <c r="BE9279" s="6"/>
      <c r="BF9279" s="6"/>
      <c r="BG9279" s="6"/>
    </row>
    <row r="9280" spans="34:59" x14ac:dyDescent="0.25">
      <c r="AH9280" s="10"/>
      <c r="AI9280" s="6"/>
      <c r="AJ9280" s="10"/>
      <c r="AK9280" s="10"/>
      <c r="AL9280" s="10"/>
      <c r="AM9280" s="10"/>
      <c r="AN9280" s="10"/>
      <c r="AO9280" s="10"/>
      <c r="AP9280" s="10"/>
      <c r="AQ9280" s="10"/>
      <c r="AR9280" s="10"/>
      <c r="AS9280" s="10"/>
      <c r="AT9280" s="10"/>
      <c r="AU9280" s="10"/>
      <c r="AV9280" s="10"/>
      <c r="AW9280" s="10"/>
      <c r="AX9280" s="10"/>
      <c r="AY9280" s="10"/>
      <c r="AZ9280" s="10"/>
      <c r="BA9280" s="10"/>
      <c r="BB9280" s="10"/>
      <c r="BC9280" s="10"/>
      <c r="BD9280" s="10"/>
      <c r="BE9280" s="10"/>
      <c r="BF9280" s="10"/>
      <c r="BG9280" s="6"/>
    </row>
    <row r="9281" spans="34:59" x14ac:dyDescent="0.25">
      <c r="AH9281" s="6"/>
      <c r="AI9281" s="6"/>
      <c r="AJ9281" s="6"/>
      <c r="AK9281" s="6"/>
      <c r="AL9281" s="6"/>
      <c r="AM9281" s="6"/>
      <c r="AN9281" s="6"/>
      <c r="AO9281" s="6"/>
      <c r="AP9281" s="6"/>
      <c r="AQ9281" s="6"/>
      <c r="AR9281" s="6"/>
      <c r="AS9281" s="6"/>
      <c r="AT9281" s="6"/>
      <c r="AU9281" s="6"/>
      <c r="AV9281" s="6"/>
      <c r="AW9281" s="6"/>
      <c r="AX9281" s="6"/>
      <c r="AY9281" s="6"/>
      <c r="AZ9281" s="6"/>
      <c r="BA9281" s="6"/>
      <c r="BB9281" s="6"/>
      <c r="BC9281" s="6"/>
      <c r="BD9281" s="6"/>
      <c r="BE9281" s="6"/>
      <c r="BF9281" s="6"/>
      <c r="BG9281" s="10"/>
    </row>
    <row r="9282" spans="34:59" x14ac:dyDescent="0.25">
      <c r="AH9282" s="10"/>
      <c r="AI9282" s="6"/>
    </row>
    <row r="9283" spans="34:59" x14ac:dyDescent="0.25">
      <c r="AH9283" s="6"/>
      <c r="AI9283" s="6"/>
      <c r="AJ9283" s="6"/>
      <c r="AK9283" s="6"/>
      <c r="AL9283" s="6"/>
      <c r="AM9283" s="6"/>
      <c r="AN9283" s="6"/>
      <c r="AO9283" s="6"/>
      <c r="AP9283" s="6"/>
      <c r="AQ9283" s="6"/>
      <c r="AR9283" s="6"/>
      <c r="AS9283" s="6"/>
      <c r="AT9283" s="6"/>
      <c r="AU9283" s="6"/>
      <c r="AV9283" s="6"/>
      <c r="AW9283" s="6"/>
      <c r="AX9283" s="6"/>
      <c r="AY9283" s="6"/>
      <c r="AZ9283" s="6"/>
      <c r="BA9283" s="6"/>
      <c r="BB9283" s="6"/>
      <c r="BC9283" s="6"/>
      <c r="BD9283" s="6"/>
      <c r="BE9283" s="6"/>
      <c r="BF9283" s="6"/>
      <c r="BG9283" s="6"/>
    </row>
    <row r="9284" spans="34:59" x14ac:dyDescent="0.25">
      <c r="AH9284" s="10"/>
      <c r="AI9284" s="6"/>
      <c r="AJ9284" s="10"/>
      <c r="AK9284" s="10"/>
      <c r="AL9284" s="10"/>
      <c r="AM9284" s="10"/>
      <c r="AN9284" s="10"/>
      <c r="AO9284" s="10"/>
      <c r="AP9284" s="10"/>
      <c r="AQ9284" s="10"/>
      <c r="AR9284" s="10"/>
      <c r="AS9284" s="10"/>
      <c r="AT9284" s="10"/>
      <c r="AU9284" s="10"/>
      <c r="AV9284" s="10"/>
      <c r="AW9284" s="10"/>
      <c r="AX9284" s="10"/>
      <c r="AY9284" s="10"/>
      <c r="AZ9284" s="10"/>
      <c r="BA9284" s="10"/>
      <c r="BB9284" s="10"/>
      <c r="BC9284" s="10"/>
      <c r="BD9284" s="10"/>
      <c r="BE9284" s="10"/>
      <c r="BF9284" s="10"/>
      <c r="BG9284" s="6"/>
    </row>
    <row r="9285" spans="34:59" x14ac:dyDescent="0.25">
      <c r="AH9285" s="6"/>
      <c r="AI9285" s="6"/>
      <c r="AJ9285" s="6"/>
      <c r="AK9285" s="6"/>
      <c r="AL9285" s="6"/>
      <c r="AM9285" s="6"/>
      <c r="AN9285" s="6"/>
      <c r="AO9285" s="6"/>
      <c r="AP9285" s="6"/>
      <c r="AQ9285" s="6"/>
      <c r="AR9285" s="6"/>
      <c r="AS9285" s="6"/>
      <c r="AT9285" s="6"/>
      <c r="AU9285" s="6"/>
      <c r="AV9285" s="6"/>
      <c r="AW9285" s="6"/>
      <c r="AX9285" s="6"/>
      <c r="AY9285" s="6"/>
      <c r="AZ9285" s="6"/>
      <c r="BA9285" s="6"/>
      <c r="BB9285" s="6"/>
      <c r="BC9285" s="6"/>
      <c r="BD9285" s="6"/>
      <c r="BE9285" s="6"/>
      <c r="BF9285" s="6"/>
      <c r="BG9285" s="10"/>
    </row>
    <row r="9286" spans="34:59" x14ac:dyDescent="0.25">
      <c r="AH9286" s="10"/>
      <c r="AI9286" s="6"/>
    </row>
    <row r="9287" spans="34:59" x14ac:dyDescent="0.25">
      <c r="AH9287" s="6"/>
      <c r="AI9287" s="6"/>
      <c r="AJ9287" s="6"/>
      <c r="AK9287" s="6"/>
      <c r="AL9287" s="6"/>
      <c r="AM9287" s="6"/>
      <c r="AN9287" s="6"/>
      <c r="AO9287" s="6"/>
      <c r="AP9287" s="6"/>
      <c r="AQ9287" s="6"/>
      <c r="AR9287" s="6"/>
      <c r="AS9287" s="6"/>
      <c r="AT9287" s="6"/>
      <c r="AU9287" s="6"/>
      <c r="AV9287" s="6"/>
      <c r="AW9287" s="6"/>
      <c r="AX9287" s="6"/>
      <c r="AY9287" s="6"/>
      <c r="AZ9287" s="6"/>
      <c r="BA9287" s="6"/>
      <c r="BB9287" s="6"/>
      <c r="BC9287" s="6"/>
      <c r="BD9287" s="6"/>
      <c r="BE9287" s="6"/>
      <c r="BF9287" s="6"/>
      <c r="BG9287" s="6"/>
    </row>
    <row r="9288" spans="34:59" x14ac:dyDescent="0.25">
      <c r="AH9288" s="10"/>
      <c r="AI9288" s="6"/>
      <c r="AJ9288" s="10"/>
      <c r="AK9288" s="10"/>
      <c r="AL9288" s="10"/>
      <c r="AM9288" s="10"/>
      <c r="AN9288" s="10"/>
      <c r="AO9288" s="10"/>
      <c r="AP9288" s="10"/>
      <c r="AQ9288" s="10"/>
      <c r="AR9288" s="10"/>
      <c r="AS9288" s="10"/>
      <c r="AT9288" s="10"/>
      <c r="AU9288" s="10"/>
      <c r="AV9288" s="10"/>
      <c r="AW9288" s="10"/>
      <c r="AX9288" s="10"/>
      <c r="AY9288" s="10"/>
      <c r="AZ9288" s="10"/>
      <c r="BA9288" s="10"/>
      <c r="BB9288" s="10"/>
      <c r="BC9288" s="10"/>
      <c r="BD9288" s="10"/>
      <c r="BE9288" s="10"/>
      <c r="BF9288" s="10"/>
      <c r="BG9288" s="6"/>
    </row>
    <row r="9289" spans="34:59" x14ac:dyDescent="0.25">
      <c r="AH9289" s="6"/>
      <c r="AI9289" s="6"/>
      <c r="AJ9289" s="6"/>
      <c r="AK9289" s="6"/>
      <c r="AL9289" s="6"/>
      <c r="AM9289" s="6"/>
      <c r="AN9289" s="6"/>
      <c r="AO9289" s="6"/>
      <c r="AP9289" s="6"/>
      <c r="AQ9289" s="6"/>
      <c r="AR9289" s="6"/>
      <c r="AS9289" s="6"/>
      <c r="AT9289" s="6"/>
      <c r="AU9289" s="6"/>
      <c r="AV9289" s="6"/>
      <c r="AW9289" s="6"/>
      <c r="AX9289" s="6"/>
      <c r="AY9289" s="6"/>
      <c r="AZ9289" s="6"/>
      <c r="BA9289" s="6"/>
      <c r="BB9289" s="6"/>
      <c r="BC9289" s="6"/>
      <c r="BD9289" s="6"/>
      <c r="BE9289" s="6"/>
      <c r="BF9289" s="6"/>
      <c r="BG9289" s="10"/>
    </row>
    <row r="9290" spans="34:59" x14ac:dyDescent="0.25">
      <c r="AH9290" s="10"/>
      <c r="AI9290" s="6"/>
    </row>
    <row r="9291" spans="34:59" x14ac:dyDescent="0.25">
      <c r="AH9291" s="6"/>
      <c r="AI9291" s="6"/>
      <c r="AJ9291" s="6"/>
      <c r="AK9291" s="6"/>
      <c r="AL9291" s="6"/>
      <c r="AM9291" s="6"/>
      <c r="AN9291" s="6"/>
      <c r="AO9291" s="6"/>
      <c r="AP9291" s="6"/>
      <c r="AQ9291" s="6"/>
      <c r="AR9291" s="6"/>
      <c r="AS9291" s="6"/>
      <c r="AT9291" s="6"/>
      <c r="AU9291" s="6"/>
      <c r="AV9291" s="6"/>
      <c r="AW9291" s="6"/>
      <c r="AX9291" s="6"/>
      <c r="AY9291" s="6"/>
      <c r="AZ9291" s="6"/>
      <c r="BA9291" s="6"/>
      <c r="BB9291" s="6"/>
      <c r="BC9291" s="6"/>
      <c r="BD9291" s="6"/>
      <c r="BE9291" s="6"/>
      <c r="BF9291" s="6"/>
      <c r="BG9291" s="6"/>
    </row>
    <row r="9292" spans="34:59" x14ac:dyDescent="0.25">
      <c r="AH9292" s="10"/>
      <c r="AI9292" s="6"/>
      <c r="AJ9292" s="10"/>
      <c r="AK9292" s="10"/>
      <c r="AL9292" s="10"/>
      <c r="AM9292" s="10"/>
      <c r="AN9292" s="10"/>
      <c r="AO9292" s="10"/>
      <c r="AP9292" s="10"/>
      <c r="AQ9292" s="10"/>
      <c r="AR9292" s="10"/>
      <c r="AS9292" s="10"/>
      <c r="AT9292" s="10"/>
      <c r="AU9292" s="10"/>
      <c r="AV9292" s="10"/>
      <c r="AW9292" s="10"/>
      <c r="AX9292" s="10"/>
      <c r="AY9292" s="10"/>
      <c r="AZ9292" s="10"/>
      <c r="BA9292" s="10"/>
      <c r="BB9292" s="10"/>
      <c r="BC9292" s="10"/>
      <c r="BD9292" s="10"/>
      <c r="BE9292" s="10"/>
      <c r="BF9292" s="10"/>
      <c r="BG9292" s="6"/>
    </row>
    <row r="9293" spans="34:59" x14ac:dyDescent="0.25">
      <c r="AH9293" s="6"/>
      <c r="AI9293" s="6"/>
      <c r="AJ9293" s="6"/>
      <c r="AK9293" s="6"/>
      <c r="AL9293" s="6"/>
      <c r="AM9293" s="6"/>
      <c r="AN9293" s="6"/>
      <c r="AO9293" s="6"/>
      <c r="AP9293" s="6"/>
      <c r="AQ9293" s="6"/>
      <c r="AR9293" s="6"/>
      <c r="AS9293" s="6"/>
      <c r="AT9293" s="6"/>
      <c r="AU9293" s="6"/>
      <c r="AV9293" s="6"/>
      <c r="AW9293" s="6"/>
      <c r="AX9293" s="6"/>
      <c r="AY9293" s="6"/>
      <c r="AZ9293" s="6"/>
      <c r="BA9293" s="6"/>
      <c r="BB9293" s="6"/>
      <c r="BC9293" s="6"/>
      <c r="BD9293" s="6"/>
      <c r="BE9293" s="6"/>
      <c r="BF9293" s="6"/>
      <c r="BG9293" s="10"/>
    </row>
    <row r="9294" spans="34:59" x14ac:dyDescent="0.25">
      <c r="AH9294" s="10"/>
      <c r="AI9294" s="6"/>
    </row>
    <row r="9295" spans="34:59" x14ac:dyDescent="0.25">
      <c r="AH9295" s="6"/>
      <c r="AI9295" s="6"/>
      <c r="AJ9295" s="6"/>
      <c r="AK9295" s="6"/>
      <c r="AL9295" s="6"/>
      <c r="AM9295" s="6"/>
      <c r="AN9295" s="6"/>
      <c r="AO9295" s="6"/>
      <c r="AP9295" s="6"/>
      <c r="AQ9295" s="6"/>
      <c r="AR9295" s="6"/>
      <c r="AS9295" s="6"/>
      <c r="AT9295" s="6"/>
      <c r="AU9295" s="6"/>
      <c r="AV9295" s="6"/>
      <c r="AW9295" s="6"/>
      <c r="AX9295" s="6"/>
      <c r="AY9295" s="6"/>
      <c r="AZ9295" s="6"/>
      <c r="BA9295" s="6"/>
      <c r="BB9295" s="6"/>
      <c r="BC9295" s="6"/>
      <c r="BD9295" s="6"/>
      <c r="BE9295" s="6"/>
      <c r="BF9295" s="6"/>
      <c r="BG9295" s="6"/>
    </row>
    <row r="9296" spans="34:59" x14ac:dyDescent="0.25">
      <c r="AH9296" s="10"/>
      <c r="AI9296" s="6"/>
      <c r="AJ9296" s="10"/>
      <c r="AK9296" s="10"/>
      <c r="AL9296" s="10"/>
      <c r="AM9296" s="10"/>
      <c r="AN9296" s="10"/>
      <c r="AO9296" s="10"/>
      <c r="AP9296" s="10"/>
      <c r="AQ9296" s="10"/>
      <c r="AR9296" s="10"/>
      <c r="AS9296" s="10"/>
      <c r="AT9296" s="10"/>
      <c r="AU9296" s="10"/>
      <c r="AV9296" s="10"/>
      <c r="AW9296" s="10"/>
      <c r="AX9296" s="10"/>
      <c r="AY9296" s="10"/>
      <c r="AZ9296" s="10"/>
      <c r="BA9296" s="10"/>
      <c r="BB9296" s="10"/>
      <c r="BC9296" s="10"/>
      <c r="BD9296" s="10"/>
      <c r="BE9296" s="10"/>
      <c r="BF9296" s="10"/>
      <c r="BG9296" s="6"/>
    </row>
    <row r="9297" spans="34:59" x14ac:dyDescent="0.25">
      <c r="AH9297" s="6"/>
      <c r="AI9297" s="6"/>
      <c r="AJ9297" s="6"/>
      <c r="AK9297" s="6"/>
      <c r="AL9297" s="6"/>
      <c r="AM9297" s="6"/>
      <c r="AN9297" s="6"/>
      <c r="AO9297" s="6"/>
      <c r="AP9297" s="6"/>
      <c r="AQ9297" s="6"/>
      <c r="AR9297" s="6"/>
      <c r="AS9297" s="6"/>
      <c r="AT9297" s="6"/>
      <c r="AU9297" s="6"/>
      <c r="AV9297" s="6"/>
      <c r="AW9297" s="6"/>
      <c r="AX9297" s="6"/>
      <c r="AY9297" s="6"/>
      <c r="AZ9297" s="6"/>
      <c r="BA9297" s="6"/>
      <c r="BB9297" s="6"/>
      <c r="BC9297" s="6"/>
      <c r="BD9297" s="6"/>
      <c r="BE9297" s="6"/>
      <c r="BF9297" s="6"/>
      <c r="BG9297" s="10"/>
    </row>
    <row r="9298" spans="34:59" x14ac:dyDescent="0.25">
      <c r="AH9298" s="10"/>
      <c r="AI9298" s="6"/>
    </row>
    <row r="9299" spans="34:59" x14ac:dyDescent="0.25">
      <c r="AH9299" s="6"/>
      <c r="AI9299" s="6"/>
      <c r="AJ9299" s="6"/>
      <c r="AK9299" s="6"/>
      <c r="AL9299" s="6"/>
      <c r="AM9299" s="6"/>
      <c r="AN9299" s="6"/>
      <c r="AO9299" s="6"/>
      <c r="AP9299" s="6"/>
      <c r="AQ9299" s="6"/>
      <c r="AR9299" s="6"/>
      <c r="AS9299" s="6"/>
      <c r="AT9299" s="6"/>
      <c r="AU9299" s="6"/>
      <c r="AV9299" s="6"/>
      <c r="AW9299" s="6"/>
      <c r="AX9299" s="6"/>
      <c r="AY9299" s="6"/>
      <c r="AZ9299" s="6"/>
      <c r="BA9299" s="6"/>
      <c r="BB9299" s="6"/>
      <c r="BC9299" s="6"/>
      <c r="BD9299" s="6"/>
      <c r="BE9299" s="6"/>
      <c r="BF9299" s="6"/>
      <c r="BG9299" s="6"/>
    </row>
    <row r="9300" spans="34:59" x14ac:dyDescent="0.25">
      <c r="AH9300" s="10"/>
      <c r="AI9300" s="6"/>
      <c r="AJ9300" s="10"/>
      <c r="AK9300" s="10"/>
      <c r="AL9300" s="10"/>
      <c r="AM9300" s="10"/>
      <c r="AN9300" s="10"/>
      <c r="AO9300" s="10"/>
      <c r="AP9300" s="10"/>
      <c r="AQ9300" s="10"/>
      <c r="AR9300" s="10"/>
      <c r="AS9300" s="10"/>
      <c r="AT9300" s="10"/>
      <c r="AU9300" s="10"/>
      <c r="AV9300" s="10"/>
      <c r="AW9300" s="10"/>
      <c r="AX9300" s="10"/>
      <c r="AY9300" s="10"/>
      <c r="AZ9300" s="10"/>
      <c r="BA9300" s="10"/>
      <c r="BB9300" s="10"/>
      <c r="BC9300" s="10"/>
      <c r="BD9300" s="10"/>
      <c r="BE9300" s="10"/>
      <c r="BF9300" s="10"/>
      <c r="BG9300" s="6"/>
    </row>
    <row r="9301" spans="34:59" x14ac:dyDescent="0.25">
      <c r="AH9301" s="6"/>
      <c r="AI9301" s="6"/>
      <c r="AJ9301" s="6"/>
      <c r="AK9301" s="6"/>
      <c r="AL9301" s="6"/>
      <c r="AM9301" s="6"/>
      <c r="AN9301" s="6"/>
      <c r="AO9301" s="6"/>
      <c r="AP9301" s="6"/>
      <c r="AQ9301" s="6"/>
      <c r="AR9301" s="6"/>
      <c r="AS9301" s="6"/>
      <c r="AT9301" s="6"/>
      <c r="AU9301" s="6"/>
      <c r="AV9301" s="6"/>
      <c r="AW9301" s="6"/>
      <c r="AX9301" s="6"/>
      <c r="AY9301" s="6"/>
      <c r="AZ9301" s="6"/>
      <c r="BA9301" s="6"/>
      <c r="BB9301" s="6"/>
      <c r="BC9301" s="6"/>
      <c r="BD9301" s="6"/>
      <c r="BE9301" s="6"/>
      <c r="BF9301" s="6"/>
      <c r="BG9301" s="10"/>
    </row>
    <row r="9302" spans="34:59" x14ac:dyDescent="0.25">
      <c r="AH9302" s="10"/>
      <c r="AI9302" s="6"/>
    </row>
    <row r="9303" spans="34:59" x14ac:dyDescent="0.25">
      <c r="AH9303" s="6"/>
      <c r="AI9303" s="6"/>
      <c r="AJ9303" s="6"/>
      <c r="AK9303" s="6"/>
      <c r="AL9303" s="6"/>
      <c r="AM9303" s="6"/>
      <c r="AN9303" s="6"/>
      <c r="AO9303" s="6"/>
      <c r="AP9303" s="6"/>
      <c r="AQ9303" s="6"/>
      <c r="AR9303" s="6"/>
      <c r="AS9303" s="6"/>
      <c r="AT9303" s="6"/>
      <c r="AU9303" s="6"/>
      <c r="AV9303" s="6"/>
      <c r="AW9303" s="6"/>
      <c r="AX9303" s="6"/>
      <c r="AY9303" s="6"/>
      <c r="AZ9303" s="6"/>
      <c r="BA9303" s="6"/>
      <c r="BB9303" s="6"/>
      <c r="BC9303" s="6"/>
      <c r="BD9303" s="6"/>
      <c r="BE9303" s="6"/>
      <c r="BF9303" s="6"/>
      <c r="BG9303" s="6"/>
    </row>
    <row r="9304" spans="34:59" x14ac:dyDescent="0.25">
      <c r="AH9304" s="10"/>
      <c r="AI9304" s="6"/>
      <c r="AJ9304" s="10"/>
      <c r="AK9304" s="10"/>
      <c r="AL9304" s="10"/>
      <c r="AM9304" s="10"/>
      <c r="AN9304" s="10"/>
      <c r="AO9304" s="10"/>
      <c r="AP9304" s="10"/>
      <c r="AQ9304" s="10"/>
      <c r="AR9304" s="10"/>
      <c r="AS9304" s="10"/>
      <c r="AT9304" s="10"/>
      <c r="AU9304" s="10"/>
      <c r="AV9304" s="10"/>
      <c r="AW9304" s="10"/>
      <c r="AX9304" s="10"/>
      <c r="AY9304" s="10"/>
      <c r="AZ9304" s="10"/>
      <c r="BA9304" s="10"/>
      <c r="BB9304" s="10"/>
      <c r="BC9304" s="10"/>
      <c r="BD9304" s="10"/>
      <c r="BE9304" s="10"/>
      <c r="BF9304" s="10"/>
      <c r="BG9304" s="6"/>
    </row>
    <row r="9305" spans="34:59" x14ac:dyDescent="0.25">
      <c r="AH9305" s="6"/>
      <c r="AI9305" s="6"/>
      <c r="AJ9305" s="6"/>
      <c r="AK9305" s="6"/>
      <c r="AL9305" s="6"/>
      <c r="AM9305" s="6"/>
      <c r="AN9305" s="6"/>
      <c r="AO9305" s="6"/>
      <c r="AP9305" s="6"/>
      <c r="AQ9305" s="6"/>
      <c r="AR9305" s="6"/>
      <c r="AS9305" s="6"/>
      <c r="AT9305" s="6"/>
      <c r="AU9305" s="6"/>
      <c r="AV9305" s="6"/>
      <c r="AW9305" s="6"/>
      <c r="AX9305" s="6"/>
      <c r="AY9305" s="6"/>
      <c r="AZ9305" s="6"/>
      <c r="BA9305" s="6"/>
      <c r="BB9305" s="6"/>
      <c r="BC9305" s="6"/>
      <c r="BD9305" s="6"/>
      <c r="BE9305" s="6"/>
      <c r="BF9305" s="6"/>
      <c r="BG9305" s="10"/>
    </row>
    <row r="9306" spans="34:59" x14ac:dyDescent="0.25">
      <c r="AH9306" s="10"/>
      <c r="AI9306" s="6"/>
    </row>
    <row r="9307" spans="34:59" x14ac:dyDescent="0.25">
      <c r="AH9307" s="6"/>
      <c r="AI9307" s="6"/>
      <c r="AJ9307" s="6"/>
      <c r="AK9307" s="6"/>
      <c r="AL9307" s="6"/>
      <c r="AM9307" s="6"/>
      <c r="AN9307" s="6"/>
      <c r="AO9307" s="6"/>
      <c r="AP9307" s="6"/>
      <c r="AQ9307" s="6"/>
      <c r="AR9307" s="6"/>
      <c r="AS9307" s="6"/>
      <c r="AT9307" s="6"/>
      <c r="AU9307" s="6"/>
      <c r="AV9307" s="6"/>
      <c r="AW9307" s="6"/>
      <c r="AX9307" s="6"/>
      <c r="AY9307" s="6"/>
      <c r="AZ9307" s="6"/>
      <c r="BA9307" s="6"/>
      <c r="BB9307" s="6"/>
      <c r="BC9307" s="6"/>
      <c r="BD9307" s="6"/>
      <c r="BE9307" s="6"/>
      <c r="BF9307" s="6"/>
      <c r="BG9307" s="6"/>
    </row>
    <row r="9308" spans="34:59" x14ac:dyDescent="0.25">
      <c r="AH9308" s="10"/>
      <c r="AI9308" s="6"/>
      <c r="AJ9308" s="10"/>
      <c r="AK9308" s="10"/>
      <c r="AL9308" s="10"/>
      <c r="AM9308" s="10"/>
      <c r="AN9308" s="10"/>
      <c r="AO9308" s="10"/>
      <c r="AP9308" s="10"/>
      <c r="AQ9308" s="10"/>
      <c r="AR9308" s="10"/>
      <c r="AS9308" s="10"/>
      <c r="AT9308" s="10"/>
      <c r="AU9308" s="10"/>
      <c r="AV9308" s="10"/>
      <c r="AW9308" s="10"/>
      <c r="AX9308" s="10"/>
      <c r="AY9308" s="10"/>
      <c r="AZ9308" s="10"/>
      <c r="BA9308" s="10"/>
      <c r="BB9308" s="10"/>
      <c r="BC9308" s="10"/>
      <c r="BD9308" s="10"/>
      <c r="BE9308" s="10"/>
      <c r="BF9308" s="10"/>
      <c r="BG9308" s="6"/>
    </row>
    <row r="9309" spans="34:59" x14ac:dyDescent="0.25">
      <c r="AH9309" s="6"/>
      <c r="AI9309" s="6"/>
      <c r="AJ9309" s="6"/>
      <c r="AK9309" s="6"/>
      <c r="AL9309" s="6"/>
      <c r="AM9309" s="6"/>
      <c r="AN9309" s="6"/>
      <c r="AO9309" s="6"/>
      <c r="AP9309" s="6"/>
      <c r="AQ9309" s="6"/>
      <c r="AR9309" s="6"/>
      <c r="AS9309" s="6"/>
      <c r="AT9309" s="6"/>
      <c r="AU9309" s="6"/>
      <c r="AV9309" s="6"/>
      <c r="AW9309" s="6"/>
      <c r="AX9309" s="6"/>
      <c r="AY9309" s="6"/>
      <c r="AZ9309" s="6"/>
      <c r="BA9309" s="6"/>
      <c r="BB9309" s="6"/>
      <c r="BC9309" s="6"/>
      <c r="BD9309" s="6"/>
      <c r="BE9309" s="6"/>
      <c r="BF9309" s="6"/>
      <c r="BG9309" s="10"/>
    </row>
    <row r="9310" spans="34:59" x14ac:dyDescent="0.25">
      <c r="AH9310" s="10"/>
      <c r="AI9310" s="6"/>
    </row>
    <row r="9311" spans="34:59" x14ac:dyDescent="0.25">
      <c r="AH9311" s="6"/>
      <c r="AI9311" s="6"/>
      <c r="AJ9311" s="6"/>
      <c r="AK9311" s="6"/>
      <c r="AL9311" s="6"/>
      <c r="AM9311" s="6"/>
      <c r="AN9311" s="6"/>
      <c r="AO9311" s="6"/>
      <c r="AP9311" s="6"/>
      <c r="AQ9311" s="6"/>
      <c r="AR9311" s="6"/>
      <c r="AS9311" s="6"/>
      <c r="AT9311" s="6"/>
      <c r="AU9311" s="6"/>
      <c r="AV9311" s="6"/>
      <c r="AW9311" s="6"/>
      <c r="AX9311" s="6"/>
      <c r="AY9311" s="6"/>
      <c r="AZ9311" s="6"/>
      <c r="BA9311" s="6"/>
      <c r="BB9311" s="6"/>
      <c r="BC9311" s="6"/>
      <c r="BD9311" s="6"/>
      <c r="BE9311" s="6"/>
      <c r="BF9311" s="6"/>
      <c r="BG9311" s="6"/>
    </row>
    <row r="9312" spans="34:59" x14ac:dyDescent="0.25">
      <c r="AH9312" s="10"/>
      <c r="AI9312" s="6"/>
      <c r="AJ9312" s="10"/>
      <c r="AK9312" s="10"/>
      <c r="AL9312" s="10"/>
      <c r="AM9312" s="10"/>
      <c r="AN9312" s="10"/>
      <c r="AO9312" s="10"/>
      <c r="AP9312" s="10"/>
      <c r="AQ9312" s="10"/>
      <c r="AR9312" s="10"/>
      <c r="AS9312" s="10"/>
      <c r="AT9312" s="10"/>
      <c r="AU9312" s="10"/>
      <c r="AV9312" s="10"/>
      <c r="AW9312" s="10"/>
      <c r="AX9312" s="10"/>
      <c r="AY9312" s="10"/>
      <c r="AZ9312" s="10"/>
      <c r="BA9312" s="10"/>
      <c r="BB9312" s="10"/>
      <c r="BC9312" s="10"/>
      <c r="BD9312" s="10"/>
      <c r="BE9312" s="10"/>
      <c r="BF9312" s="10"/>
      <c r="BG9312" s="6"/>
    </row>
    <row r="9313" spans="34:59" x14ac:dyDescent="0.25">
      <c r="AH9313" s="6"/>
      <c r="AI9313" s="6"/>
      <c r="AJ9313" s="6"/>
      <c r="AK9313" s="6"/>
      <c r="AL9313" s="6"/>
      <c r="AM9313" s="6"/>
      <c r="AN9313" s="6"/>
      <c r="AO9313" s="6"/>
      <c r="AP9313" s="6"/>
      <c r="AQ9313" s="6"/>
      <c r="AR9313" s="6"/>
      <c r="AS9313" s="6"/>
      <c r="AT9313" s="6"/>
      <c r="AU9313" s="6"/>
      <c r="AV9313" s="6"/>
      <c r="AW9313" s="6"/>
      <c r="AX9313" s="6"/>
      <c r="AY9313" s="6"/>
      <c r="AZ9313" s="6"/>
      <c r="BA9313" s="6"/>
      <c r="BB9313" s="6"/>
      <c r="BC9313" s="6"/>
      <c r="BD9313" s="6"/>
      <c r="BE9313" s="6"/>
      <c r="BF9313" s="6"/>
      <c r="BG9313" s="10"/>
    </row>
    <row r="9314" spans="34:59" x14ac:dyDescent="0.25">
      <c r="AH9314" s="10"/>
      <c r="AI9314" s="6"/>
    </row>
    <row r="9315" spans="34:59" x14ac:dyDescent="0.25">
      <c r="AH9315" s="6"/>
      <c r="AI9315" s="6"/>
      <c r="AJ9315" s="6"/>
      <c r="AK9315" s="6"/>
      <c r="AL9315" s="6"/>
      <c r="AM9315" s="6"/>
      <c r="AN9315" s="6"/>
      <c r="AO9315" s="6"/>
      <c r="AP9315" s="6"/>
      <c r="AQ9315" s="6"/>
      <c r="AR9315" s="6"/>
      <c r="AS9315" s="6"/>
      <c r="AT9315" s="6"/>
      <c r="AU9315" s="6"/>
      <c r="AV9315" s="6"/>
      <c r="AW9315" s="6"/>
      <c r="AX9315" s="6"/>
      <c r="AY9315" s="6"/>
      <c r="AZ9315" s="6"/>
      <c r="BA9315" s="6"/>
      <c r="BB9315" s="6"/>
      <c r="BC9315" s="6"/>
      <c r="BD9315" s="6"/>
      <c r="BE9315" s="6"/>
      <c r="BF9315" s="6"/>
      <c r="BG9315" s="6"/>
    </row>
    <row r="9316" spans="34:59" x14ac:dyDescent="0.25">
      <c r="AH9316" s="10"/>
      <c r="AI9316" s="6"/>
      <c r="AJ9316" s="10"/>
      <c r="AK9316" s="10"/>
      <c r="AL9316" s="10"/>
      <c r="AM9316" s="10"/>
      <c r="AN9316" s="10"/>
      <c r="AO9316" s="10"/>
      <c r="AP9316" s="10"/>
      <c r="AQ9316" s="10"/>
      <c r="AR9316" s="10"/>
      <c r="AS9316" s="10"/>
      <c r="AT9316" s="10"/>
      <c r="AU9316" s="10"/>
      <c r="AV9316" s="10"/>
      <c r="AW9316" s="10"/>
      <c r="AX9316" s="10"/>
      <c r="AY9316" s="10"/>
      <c r="AZ9316" s="10"/>
      <c r="BA9316" s="10"/>
      <c r="BB9316" s="10"/>
      <c r="BC9316" s="10"/>
      <c r="BD9316" s="10"/>
      <c r="BE9316" s="10"/>
      <c r="BF9316" s="10"/>
      <c r="BG9316" s="6"/>
    </row>
    <row r="9317" spans="34:59" x14ac:dyDescent="0.25">
      <c r="AH9317" s="6"/>
      <c r="AI9317" s="6"/>
      <c r="AJ9317" s="6"/>
      <c r="AK9317" s="6"/>
      <c r="AL9317" s="6"/>
      <c r="AM9317" s="6"/>
      <c r="AN9317" s="6"/>
      <c r="AO9317" s="6"/>
      <c r="AP9317" s="6"/>
      <c r="AQ9317" s="6"/>
      <c r="AR9317" s="6"/>
      <c r="AS9317" s="6"/>
      <c r="AT9317" s="6"/>
      <c r="AU9317" s="6"/>
      <c r="AV9317" s="6"/>
      <c r="AW9317" s="6"/>
      <c r="AX9317" s="6"/>
      <c r="AY9317" s="6"/>
      <c r="AZ9317" s="6"/>
      <c r="BA9317" s="6"/>
      <c r="BB9317" s="6"/>
      <c r="BC9317" s="6"/>
      <c r="BD9317" s="6"/>
      <c r="BE9317" s="6"/>
      <c r="BF9317" s="6"/>
      <c r="BG9317" s="10"/>
    </row>
    <row r="9318" spans="34:59" x14ac:dyDescent="0.25">
      <c r="AH9318" s="10"/>
      <c r="AI9318" s="6"/>
    </row>
    <row r="9319" spans="34:59" x14ac:dyDescent="0.25">
      <c r="AH9319" s="6"/>
      <c r="AI9319" s="6"/>
      <c r="AJ9319" s="6"/>
      <c r="AK9319" s="6"/>
      <c r="AL9319" s="6"/>
      <c r="AM9319" s="6"/>
      <c r="AN9319" s="6"/>
      <c r="AO9319" s="6"/>
      <c r="AP9319" s="6"/>
      <c r="AQ9319" s="6"/>
      <c r="AR9319" s="6"/>
      <c r="AS9319" s="6"/>
      <c r="AT9319" s="6"/>
      <c r="AU9319" s="6"/>
      <c r="AV9319" s="6"/>
      <c r="AW9319" s="6"/>
      <c r="AX9319" s="6"/>
      <c r="AY9319" s="6"/>
      <c r="AZ9319" s="6"/>
      <c r="BA9319" s="6"/>
      <c r="BB9319" s="6"/>
      <c r="BC9319" s="6"/>
      <c r="BD9319" s="6"/>
      <c r="BE9319" s="6"/>
      <c r="BF9319" s="6"/>
      <c r="BG9319" s="6"/>
    </row>
    <row r="9320" spans="34:59" x14ac:dyDescent="0.25">
      <c r="AH9320" s="10"/>
      <c r="AI9320" s="6"/>
      <c r="AJ9320" s="10"/>
      <c r="AK9320" s="10"/>
      <c r="AL9320" s="10"/>
      <c r="AM9320" s="10"/>
      <c r="AN9320" s="10"/>
      <c r="AO9320" s="10"/>
      <c r="AP9320" s="10"/>
      <c r="AQ9320" s="10"/>
      <c r="AR9320" s="10"/>
      <c r="AS9320" s="10"/>
      <c r="AT9320" s="10"/>
      <c r="AU9320" s="10"/>
      <c r="AV9320" s="10"/>
      <c r="AW9320" s="10"/>
      <c r="AX9320" s="10"/>
      <c r="AY9320" s="10"/>
      <c r="AZ9320" s="10"/>
      <c r="BA9320" s="10"/>
      <c r="BB9320" s="10"/>
      <c r="BC9320" s="10"/>
      <c r="BD9320" s="10"/>
      <c r="BE9320" s="10"/>
      <c r="BF9320" s="10"/>
      <c r="BG9320" s="6"/>
    </row>
    <row r="9321" spans="34:59" x14ac:dyDescent="0.25">
      <c r="AH9321" s="6"/>
      <c r="AI9321" s="6"/>
      <c r="AJ9321" s="6"/>
      <c r="AK9321" s="6"/>
      <c r="AL9321" s="6"/>
      <c r="AM9321" s="6"/>
      <c r="AN9321" s="6"/>
      <c r="AO9321" s="6"/>
      <c r="AP9321" s="6"/>
      <c r="AQ9321" s="6"/>
      <c r="AR9321" s="6"/>
      <c r="AS9321" s="6"/>
      <c r="AT9321" s="6"/>
      <c r="AU9321" s="6"/>
      <c r="AV9321" s="6"/>
      <c r="AW9321" s="6"/>
      <c r="AX9321" s="6"/>
      <c r="AY9321" s="6"/>
      <c r="AZ9321" s="6"/>
      <c r="BA9321" s="6"/>
      <c r="BB9321" s="6"/>
      <c r="BC9321" s="6"/>
      <c r="BD9321" s="6"/>
      <c r="BE9321" s="6"/>
      <c r="BF9321" s="6"/>
      <c r="BG9321" s="10"/>
    </row>
    <row r="9322" spans="34:59" x14ac:dyDescent="0.25">
      <c r="AH9322" s="10"/>
      <c r="AI9322" s="6"/>
    </row>
    <row r="9323" spans="34:59" x14ac:dyDescent="0.25">
      <c r="AH9323" s="6"/>
      <c r="AI9323" s="6"/>
      <c r="AJ9323" s="6"/>
      <c r="AK9323" s="6"/>
      <c r="AL9323" s="6"/>
      <c r="AM9323" s="6"/>
      <c r="AN9323" s="6"/>
      <c r="AO9323" s="6"/>
      <c r="AP9323" s="6"/>
      <c r="AQ9323" s="6"/>
      <c r="AR9323" s="6"/>
      <c r="AS9323" s="6"/>
      <c r="AT9323" s="6"/>
      <c r="AU9323" s="6"/>
      <c r="AV9323" s="6"/>
      <c r="AW9323" s="6"/>
      <c r="AX9323" s="6"/>
      <c r="AY9323" s="6"/>
      <c r="AZ9323" s="6"/>
      <c r="BA9323" s="6"/>
      <c r="BB9323" s="6"/>
      <c r="BC9323" s="6"/>
      <c r="BD9323" s="6"/>
      <c r="BE9323" s="6"/>
      <c r="BF9323" s="6"/>
      <c r="BG9323" s="6"/>
    </row>
    <row r="9324" spans="34:59" x14ac:dyDescent="0.25">
      <c r="AH9324" s="10"/>
      <c r="AI9324" s="6"/>
      <c r="AJ9324" s="10"/>
      <c r="AK9324" s="10"/>
      <c r="AL9324" s="10"/>
      <c r="AM9324" s="10"/>
      <c r="AN9324" s="10"/>
      <c r="AO9324" s="10"/>
      <c r="AP9324" s="10"/>
      <c r="AQ9324" s="10"/>
      <c r="AR9324" s="10"/>
      <c r="AS9324" s="10"/>
      <c r="AT9324" s="10"/>
      <c r="AU9324" s="10"/>
      <c r="AV9324" s="10"/>
      <c r="AW9324" s="10"/>
      <c r="AX9324" s="10"/>
      <c r="AY9324" s="10"/>
      <c r="AZ9324" s="10"/>
      <c r="BA9324" s="10"/>
      <c r="BB9324" s="10"/>
      <c r="BC9324" s="10"/>
      <c r="BD9324" s="10"/>
      <c r="BE9324" s="10"/>
      <c r="BF9324" s="10"/>
      <c r="BG9324" s="6"/>
    </row>
    <row r="9325" spans="34:59" x14ac:dyDescent="0.25">
      <c r="AH9325" s="6"/>
      <c r="AI9325" s="6"/>
      <c r="AJ9325" s="6"/>
      <c r="AK9325" s="6"/>
      <c r="AL9325" s="6"/>
      <c r="AM9325" s="6"/>
      <c r="AN9325" s="6"/>
      <c r="AO9325" s="6"/>
      <c r="AP9325" s="6"/>
      <c r="AQ9325" s="6"/>
      <c r="AR9325" s="6"/>
      <c r="AS9325" s="6"/>
      <c r="AT9325" s="6"/>
      <c r="AU9325" s="6"/>
      <c r="AV9325" s="6"/>
      <c r="AW9325" s="6"/>
      <c r="AX9325" s="6"/>
      <c r="AY9325" s="6"/>
      <c r="AZ9325" s="6"/>
      <c r="BA9325" s="6"/>
      <c r="BB9325" s="6"/>
      <c r="BC9325" s="6"/>
      <c r="BD9325" s="6"/>
      <c r="BE9325" s="6"/>
      <c r="BF9325" s="6"/>
      <c r="BG9325" s="10"/>
    </row>
    <row r="9326" spans="34:59" x14ac:dyDescent="0.25">
      <c r="AH9326" s="10"/>
      <c r="AI9326" s="6"/>
    </row>
    <row r="9327" spans="34:59" x14ac:dyDescent="0.25">
      <c r="AH9327" s="6"/>
      <c r="AI9327" s="6"/>
      <c r="AJ9327" s="6"/>
      <c r="AK9327" s="6"/>
      <c r="AL9327" s="6"/>
      <c r="AM9327" s="6"/>
      <c r="AN9327" s="6"/>
      <c r="AO9327" s="6"/>
      <c r="AP9327" s="6"/>
      <c r="AQ9327" s="6"/>
      <c r="AR9327" s="6"/>
      <c r="AS9327" s="6"/>
      <c r="AT9327" s="6"/>
      <c r="AU9327" s="6"/>
      <c r="AV9327" s="6"/>
      <c r="AW9327" s="6"/>
      <c r="AX9327" s="6"/>
      <c r="AY9327" s="6"/>
      <c r="AZ9327" s="6"/>
      <c r="BA9327" s="6"/>
      <c r="BB9327" s="6"/>
      <c r="BC9327" s="6"/>
      <c r="BD9327" s="6"/>
      <c r="BE9327" s="6"/>
      <c r="BF9327" s="6"/>
      <c r="BG9327" s="6"/>
    </row>
    <row r="9328" spans="34:59" x14ac:dyDescent="0.25">
      <c r="AH9328" s="10"/>
      <c r="AI9328" s="6"/>
      <c r="AJ9328" s="10"/>
      <c r="AK9328" s="10"/>
      <c r="AL9328" s="10"/>
      <c r="AM9328" s="10"/>
      <c r="AN9328" s="10"/>
      <c r="AO9328" s="10"/>
      <c r="AP9328" s="10"/>
      <c r="AQ9328" s="10"/>
      <c r="AR9328" s="10"/>
      <c r="AS9328" s="10"/>
      <c r="AT9328" s="10"/>
      <c r="AU9328" s="10"/>
      <c r="AV9328" s="10"/>
      <c r="AW9328" s="10"/>
      <c r="AX9328" s="10"/>
      <c r="AY9328" s="10"/>
      <c r="AZ9328" s="10"/>
      <c r="BA9328" s="10"/>
      <c r="BB9328" s="10"/>
      <c r="BC9328" s="10"/>
      <c r="BD9328" s="10"/>
      <c r="BE9328" s="10"/>
      <c r="BF9328" s="10"/>
      <c r="BG9328" s="6"/>
    </row>
    <row r="9329" spans="34:59" x14ac:dyDescent="0.25">
      <c r="AH9329" s="6"/>
      <c r="AI9329" s="6"/>
      <c r="AJ9329" s="6"/>
      <c r="AK9329" s="6"/>
      <c r="AL9329" s="6"/>
      <c r="AM9329" s="6"/>
      <c r="AN9329" s="6"/>
      <c r="AO9329" s="6"/>
      <c r="AP9329" s="6"/>
      <c r="AQ9329" s="6"/>
      <c r="AR9329" s="6"/>
      <c r="AS9329" s="6"/>
      <c r="AT9329" s="6"/>
      <c r="AU9329" s="6"/>
      <c r="AV9329" s="6"/>
      <c r="AW9329" s="6"/>
      <c r="AX9329" s="6"/>
      <c r="AY9329" s="6"/>
      <c r="AZ9329" s="6"/>
      <c r="BA9329" s="6"/>
      <c r="BB9329" s="6"/>
      <c r="BC9329" s="6"/>
      <c r="BD9329" s="6"/>
      <c r="BE9329" s="6"/>
      <c r="BF9329" s="6"/>
      <c r="BG9329" s="10"/>
    </row>
    <row r="9330" spans="34:59" x14ac:dyDescent="0.25">
      <c r="AH9330" s="10"/>
      <c r="AI9330" s="6"/>
    </row>
    <row r="9331" spans="34:59" x14ac:dyDescent="0.25">
      <c r="AH9331" s="6"/>
      <c r="AI9331" s="6"/>
      <c r="AJ9331" s="6"/>
      <c r="AK9331" s="6"/>
      <c r="AL9331" s="6"/>
      <c r="AM9331" s="6"/>
      <c r="AN9331" s="6"/>
      <c r="AO9331" s="6"/>
      <c r="AP9331" s="6"/>
      <c r="AQ9331" s="6"/>
      <c r="AR9331" s="6"/>
      <c r="AS9331" s="6"/>
      <c r="AT9331" s="6"/>
      <c r="AU9331" s="6"/>
      <c r="AV9331" s="6"/>
      <c r="AW9331" s="6"/>
      <c r="AX9331" s="6"/>
      <c r="AY9331" s="6"/>
      <c r="AZ9331" s="6"/>
      <c r="BA9331" s="6"/>
      <c r="BB9331" s="6"/>
      <c r="BC9331" s="6"/>
      <c r="BD9331" s="6"/>
      <c r="BE9331" s="6"/>
      <c r="BF9331" s="6"/>
      <c r="BG9331" s="6"/>
    </row>
    <row r="9332" spans="34:59" x14ac:dyDescent="0.25">
      <c r="AH9332" s="10"/>
      <c r="AI9332" s="6"/>
      <c r="AJ9332" s="10"/>
      <c r="AK9332" s="10"/>
      <c r="AL9332" s="10"/>
      <c r="AM9332" s="10"/>
      <c r="AN9332" s="10"/>
      <c r="AO9332" s="10"/>
      <c r="AP9332" s="10"/>
      <c r="AQ9332" s="10"/>
      <c r="AR9332" s="10"/>
      <c r="AS9332" s="10"/>
      <c r="AT9332" s="10"/>
      <c r="AU9332" s="10"/>
      <c r="AV9332" s="10"/>
      <c r="AW9332" s="10"/>
      <c r="AX9332" s="10"/>
      <c r="AY9332" s="10"/>
      <c r="AZ9332" s="10"/>
      <c r="BA9332" s="10"/>
      <c r="BB9332" s="10"/>
      <c r="BC9332" s="10"/>
      <c r="BD9332" s="10"/>
      <c r="BE9332" s="10"/>
      <c r="BF9332" s="10"/>
      <c r="BG9332" s="6"/>
    </row>
    <row r="9333" spans="34:59" x14ac:dyDescent="0.25">
      <c r="AH9333" s="6"/>
      <c r="AI9333" s="6"/>
      <c r="AJ9333" s="6"/>
      <c r="AK9333" s="6"/>
      <c r="AL9333" s="6"/>
      <c r="AM9333" s="6"/>
      <c r="AN9333" s="6"/>
      <c r="AO9333" s="6"/>
      <c r="AP9333" s="6"/>
      <c r="AQ9333" s="6"/>
      <c r="AR9333" s="6"/>
      <c r="AS9333" s="6"/>
      <c r="AT9333" s="6"/>
      <c r="AU9333" s="6"/>
      <c r="AV9333" s="6"/>
      <c r="AW9333" s="6"/>
      <c r="AX9333" s="6"/>
      <c r="AY9333" s="6"/>
      <c r="AZ9333" s="6"/>
      <c r="BA9333" s="6"/>
      <c r="BB9333" s="6"/>
      <c r="BC9333" s="6"/>
      <c r="BD9333" s="6"/>
      <c r="BE9333" s="6"/>
      <c r="BF9333" s="6"/>
      <c r="BG9333" s="10"/>
    </row>
    <row r="9334" spans="34:59" x14ac:dyDescent="0.25">
      <c r="AH9334" s="10"/>
      <c r="AI9334" s="6"/>
    </row>
    <row r="9335" spans="34:59" x14ac:dyDescent="0.25">
      <c r="AH9335" s="6"/>
      <c r="AI9335" s="6"/>
      <c r="AJ9335" s="6"/>
      <c r="AK9335" s="6"/>
      <c r="AL9335" s="6"/>
      <c r="AM9335" s="6"/>
      <c r="AN9335" s="6"/>
      <c r="AO9335" s="6"/>
      <c r="AP9335" s="6"/>
      <c r="AQ9335" s="6"/>
      <c r="AR9335" s="6"/>
      <c r="AS9335" s="6"/>
      <c r="AT9335" s="6"/>
      <c r="AU9335" s="6"/>
      <c r="AV9335" s="6"/>
      <c r="AW9335" s="6"/>
      <c r="AX9335" s="6"/>
      <c r="AY9335" s="6"/>
      <c r="AZ9335" s="6"/>
      <c r="BA9335" s="6"/>
      <c r="BB9335" s="6"/>
      <c r="BC9335" s="6"/>
      <c r="BD9335" s="6"/>
      <c r="BE9335" s="6"/>
      <c r="BF9335" s="6"/>
      <c r="BG9335" s="6"/>
    </row>
    <row r="9336" spans="34:59" x14ac:dyDescent="0.25">
      <c r="AH9336" s="10"/>
      <c r="AI9336" s="6"/>
      <c r="AJ9336" s="10"/>
      <c r="AK9336" s="10"/>
      <c r="AL9336" s="10"/>
      <c r="AM9336" s="10"/>
      <c r="AN9336" s="10"/>
      <c r="AO9336" s="10"/>
      <c r="AP9336" s="10"/>
      <c r="AQ9336" s="10"/>
      <c r="AR9336" s="10"/>
      <c r="AS9336" s="10"/>
      <c r="AT9336" s="10"/>
      <c r="AU9336" s="10"/>
      <c r="AV9336" s="10"/>
      <c r="AW9336" s="10"/>
      <c r="AX9336" s="10"/>
      <c r="AY9336" s="10"/>
      <c r="AZ9336" s="10"/>
      <c r="BA9336" s="10"/>
      <c r="BB9336" s="10"/>
      <c r="BC9336" s="10"/>
      <c r="BD9336" s="10"/>
      <c r="BE9336" s="10"/>
      <c r="BF9336" s="10"/>
      <c r="BG9336" s="6"/>
    </row>
    <row r="9337" spans="34:59" x14ac:dyDescent="0.25">
      <c r="AH9337" s="6"/>
      <c r="AI9337" s="6"/>
      <c r="AJ9337" s="6"/>
      <c r="AK9337" s="6"/>
      <c r="AL9337" s="6"/>
      <c r="AM9337" s="6"/>
      <c r="AN9337" s="6"/>
      <c r="AO9337" s="6"/>
      <c r="AP9337" s="6"/>
      <c r="AQ9337" s="6"/>
      <c r="AR9337" s="6"/>
      <c r="AS9337" s="6"/>
      <c r="AT9337" s="6"/>
      <c r="AU9337" s="6"/>
      <c r="AV9337" s="6"/>
      <c r="AW9337" s="6"/>
      <c r="AX9337" s="6"/>
      <c r="AY9337" s="6"/>
      <c r="AZ9337" s="6"/>
      <c r="BA9337" s="6"/>
      <c r="BB9337" s="6"/>
      <c r="BC9337" s="6"/>
      <c r="BD9337" s="6"/>
      <c r="BE9337" s="6"/>
      <c r="BF9337" s="6"/>
      <c r="BG9337" s="10"/>
    </row>
    <row r="9338" spans="34:59" x14ac:dyDescent="0.25">
      <c r="AH9338" s="10"/>
      <c r="AI9338" s="6"/>
    </row>
    <row r="9339" spans="34:59" x14ac:dyDescent="0.25">
      <c r="AH9339" s="6"/>
      <c r="AI9339" s="6"/>
      <c r="AJ9339" s="6"/>
      <c r="AK9339" s="6"/>
      <c r="AL9339" s="6"/>
      <c r="AM9339" s="6"/>
      <c r="AN9339" s="6"/>
      <c r="AO9339" s="6"/>
      <c r="AP9339" s="6"/>
      <c r="AQ9339" s="6"/>
      <c r="AR9339" s="6"/>
      <c r="AS9339" s="6"/>
      <c r="AT9339" s="6"/>
      <c r="AU9339" s="6"/>
      <c r="AV9339" s="6"/>
      <c r="AW9339" s="6"/>
      <c r="AX9339" s="6"/>
      <c r="AY9339" s="6"/>
      <c r="AZ9339" s="6"/>
      <c r="BA9339" s="6"/>
      <c r="BB9339" s="6"/>
      <c r="BC9339" s="6"/>
      <c r="BD9339" s="6"/>
      <c r="BE9339" s="6"/>
      <c r="BF9339" s="6"/>
      <c r="BG9339" s="6"/>
    </row>
    <row r="9340" spans="34:59" x14ac:dyDescent="0.25">
      <c r="AH9340" s="10"/>
      <c r="AI9340" s="6"/>
      <c r="AJ9340" s="10"/>
      <c r="AK9340" s="10"/>
      <c r="AL9340" s="10"/>
      <c r="AM9340" s="10"/>
      <c r="AN9340" s="10"/>
      <c r="AO9340" s="10"/>
      <c r="AP9340" s="10"/>
      <c r="AQ9340" s="10"/>
      <c r="AR9340" s="10"/>
      <c r="AS9340" s="10"/>
      <c r="AT9340" s="10"/>
      <c r="AU9340" s="10"/>
      <c r="AV9340" s="10"/>
      <c r="AW9340" s="10"/>
      <c r="AX9340" s="10"/>
      <c r="AY9340" s="10"/>
      <c r="AZ9340" s="10"/>
      <c r="BA9340" s="10"/>
      <c r="BB9340" s="10"/>
      <c r="BC9340" s="10"/>
      <c r="BD9340" s="10"/>
      <c r="BE9340" s="10"/>
      <c r="BF9340" s="10"/>
      <c r="BG9340" s="6"/>
    </row>
    <row r="9341" spans="34:59" x14ac:dyDescent="0.25">
      <c r="AH9341" s="6"/>
      <c r="AI9341" s="6"/>
      <c r="AJ9341" s="6"/>
      <c r="AK9341" s="6"/>
      <c r="AL9341" s="6"/>
      <c r="AM9341" s="6"/>
      <c r="AN9341" s="6"/>
      <c r="AO9341" s="6"/>
      <c r="AP9341" s="6"/>
      <c r="AQ9341" s="6"/>
      <c r="AR9341" s="6"/>
      <c r="AS9341" s="6"/>
      <c r="AT9341" s="6"/>
      <c r="AU9341" s="6"/>
      <c r="AV9341" s="6"/>
      <c r="AW9341" s="6"/>
      <c r="AX9341" s="6"/>
      <c r="AY9341" s="6"/>
      <c r="AZ9341" s="6"/>
      <c r="BA9341" s="6"/>
      <c r="BB9341" s="6"/>
      <c r="BC9341" s="6"/>
      <c r="BD9341" s="6"/>
      <c r="BE9341" s="6"/>
      <c r="BF9341" s="6"/>
      <c r="BG9341" s="10"/>
    </row>
    <row r="9342" spans="34:59" x14ac:dyDescent="0.25">
      <c r="AH9342" s="10"/>
      <c r="AI9342" s="6"/>
    </row>
    <row r="9343" spans="34:59" x14ac:dyDescent="0.25">
      <c r="AH9343" s="6"/>
      <c r="AI9343" s="6"/>
      <c r="AJ9343" s="6"/>
      <c r="AK9343" s="6"/>
      <c r="AL9343" s="6"/>
      <c r="AM9343" s="6"/>
      <c r="AN9343" s="6"/>
      <c r="AO9343" s="6"/>
      <c r="AP9343" s="6"/>
      <c r="AQ9343" s="6"/>
      <c r="AR9343" s="6"/>
      <c r="AS9343" s="6"/>
      <c r="AT9343" s="6"/>
      <c r="AU9343" s="6"/>
      <c r="AV9343" s="6"/>
      <c r="AW9343" s="6"/>
      <c r="AX9343" s="6"/>
      <c r="AY9343" s="6"/>
      <c r="AZ9343" s="6"/>
      <c r="BA9343" s="6"/>
      <c r="BB9343" s="6"/>
      <c r="BC9343" s="6"/>
      <c r="BD9343" s="6"/>
      <c r="BE9343" s="6"/>
      <c r="BF9343" s="6"/>
      <c r="BG9343" s="6"/>
    </row>
    <row r="9344" spans="34:59" x14ac:dyDescent="0.25">
      <c r="AH9344" s="10"/>
      <c r="AI9344" s="6"/>
      <c r="AJ9344" s="10"/>
      <c r="AK9344" s="10"/>
      <c r="AL9344" s="10"/>
      <c r="AM9344" s="10"/>
      <c r="AN9344" s="10"/>
      <c r="AO9344" s="10"/>
      <c r="AP9344" s="10"/>
      <c r="AQ9344" s="10"/>
      <c r="AR9344" s="10"/>
      <c r="AS9344" s="10"/>
      <c r="AT9344" s="10"/>
      <c r="AU9344" s="10"/>
      <c r="AV9344" s="10"/>
      <c r="AW9344" s="10"/>
      <c r="AX9344" s="10"/>
      <c r="AY9344" s="10"/>
      <c r="AZ9344" s="10"/>
      <c r="BA9344" s="10"/>
      <c r="BB9344" s="10"/>
      <c r="BC9344" s="10"/>
      <c r="BD9344" s="10"/>
      <c r="BE9344" s="10"/>
      <c r="BF9344" s="10"/>
      <c r="BG9344" s="6"/>
    </row>
    <row r="9345" spans="34:59" x14ac:dyDescent="0.25">
      <c r="AH9345" s="6"/>
      <c r="AI9345" s="6"/>
      <c r="AJ9345" s="6"/>
      <c r="AK9345" s="6"/>
      <c r="AL9345" s="6"/>
      <c r="AM9345" s="6"/>
      <c r="AN9345" s="6"/>
      <c r="AO9345" s="6"/>
      <c r="AP9345" s="6"/>
      <c r="AQ9345" s="6"/>
      <c r="AR9345" s="6"/>
      <c r="AS9345" s="6"/>
      <c r="AT9345" s="6"/>
      <c r="AU9345" s="6"/>
      <c r="AV9345" s="6"/>
      <c r="AW9345" s="6"/>
      <c r="AX9345" s="6"/>
      <c r="AY9345" s="6"/>
      <c r="AZ9345" s="6"/>
      <c r="BA9345" s="6"/>
      <c r="BB9345" s="6"/>
      <c r="BC9345" s="6"/>
      <c r="BD9345" s="6"/>
      <c r="BE9345" s="6"/>
      <c r="BF9345" s="6"/>
      <c r="BG9345" s="10"/>
    </row>
    <row r="9346" spans="34:59" x14ac:dyDescent="0.25">
      <c r="AH9346" s="10"/>
      <c r="AI9346" s="6"/>
    </row>
    <row r="9347" spans="34:59" x14ac:dyDescent="0.25">
      <c r="AH9347" s="6"/>
      <c r="AI9347" s="6"/>
      <c r="AJ9347" s="6"/>
      <c r="AK9347" s="6"/>
      <c r="AL9347" s="6"/>
      <c r="AM9347" s="6"/>
      <c r="AN9347" s="6"/>
      <c r="AO9347" s="6"/>
      <c r="AP9347" s="6"/>
      <c r="AQ9347" s="6"/>
      <c r="AR9347" s="6"/>
      <c r="AS9347" s="6"/>
      <c r="AT9347" s="6"/>
      <c r="AU9347" s="6"/>
      <c r="AV9347" s="6"/>
      <c r="AW9347" s="6"/>
      <c r="AX9347" s="6"/>
      <c r="AY9347" s="6"/>
      <c r="AZ9347" s="6"/>
      <c r="BA9347" s="6"/>
      <c r="BB9347" s="6"/>
      <c r="BC9347" s="6"/>
      <c r="BD9347" s="6"/>
      <c r="BE9347" s="6"/>
      <c r="BF9347" s="6"/>
      <c r="BG9347" s="6"/>
    </row>
    <row r="9348" spans="34:59" x14ac:dyDescent="0.25">
      <c r="AH9348" s="10"/>
      <c r="AI9348" s="6"/>
      <c r="AJ9348" s="10"/>
      <c r="AK9348" s="10"/>
      <c r="AL9348" s="10"/>
      <c r="AM9348" s="10"/>
      <c r="AN9348" s="10"/>
      <c r="AO9348" s="10"/>
      <c r="AP9348" s="10"/>
      <c r="AQ9348" s="10"/>
      <c r="AR9348" s="10"/>
      <c r="AS9348" s="10"/>
      <c r="AT9348" s="10"/>
      <c r="AU9348" s="10"/>
      <c r="AV9348" s="10"/>
      <c r="AW9348" s="10"/>
      <c r="AX9348" s="10"/>
      <c r="AY9348" s="10"/>
      <c r="AZ9348" s="10"/>
      <c r="BA9348" s="10"/>
      <c r="BB9348" s="10"/>
      <c r="BC9348" s="10"/>
      <c r="BD9348" s="10"/>
      <c r="BE9348" s="10"/>
      <c r="BF9348" s="10"/>
      <c r="BG9348" s="6"/>
    </row>
    <row r="9349" spans="34:59" x14ac:dyDescent="0.25">
      <c r="AH9349" s="6"/>
      <c r="AI9349" s="6"/>
      <c r="AJ9349" s="6"/>
      <c r="AK9349" s="6"/>
      <c r="AL9349" s="6"/>
      <c r="AM9349" s="6"/>
      <c r="AN9349" s="6"/>
      <c r="AO9349" s="6"/>
      <c r="AP9349" s="6"/>
      <c r="AQ9349" s="6"/>
      <c r="AR9349" s="6"/>
      <c r="AS9349" s="6"/>
      <c r="AT9349" s="6"/>
      <c r="AU9349" s="6"/>
      <c r="AV9349" s="6"/>
      <c r="AW9349" s="6"/>
      <c r="AX9349" s="6"/>
      <c r="AY9349" s="6"/>
      <c r="AZ9349" s="6"/>
      <c r="BA9349" s="6"/>
      <c r="BB9349" s="6"/>
      <c r="BC9349" s="6"/>
      <c r="BD9349" s="6"/>
      <c r="BE9349" s="6"/>
      <c r="BF9349" s="6"/>
      <c r="BG9349" s="10"/>
    </row>
    <row r="9350" spans="34:59" x14ac:dyDescent="0.25">
      <c r="AH9350" s="10"/>
      <c r="AI9350" s="6"/>
    </row>
    <row r="9351" spans="34:59" x14ac:dyDescent="0.25">
      <c r="AH9351" s="6"/>
      <c r="AI9351" s="6"/>
      <c r="AJ9351" s="6"/>
      <c r="AK9351" s="6"/>
      <c r="AL9351" s="6"/>
      <c r="AM9351" s="6"/>
      <c r="AN9351" s="6"/>
      <c r="AO9351" s="6"/>
      <c r="AP9351" s="6"/>
      <c r="AQ9351" s="6"/>
      <c r="AR9351" s="6"/>
      <c r="AS9351" s="6"/>
      <c r="AT9351" s="6"/>
      <c r="AU9351" s="6"/>
      <c r="AV9351" s="6"/>
      <c r="AW9351" s="6"/>
      <c r="AX9351" s="6"/>
      <c r="AY9351" s="6"/>
      <c r="AZ9351" s="6"/>
      <c r="BA9351" s="6"/>
      <c r="BB9351" s="6"/>
      <c r="BC9351" s="6"/>
      <c r="BD9351" s="6"/>
      <c r="BE9351" s="6"/>
      <c r="BF9351" s="6"/>
      <c r="BG9351" s="6"/>
    </row>
    <row r="9352" spans="34:59" x14ac:dyDescent="0.25">
      <c r="AH9352" s="10"/>
      <c r="AI9352" s="6"/>
      <c r="AJ9352" s="10"/>
      <c r="AK9352" s="10"/>
      <c r="AL9352" s="10"/>
      <c r="AM9352" s="10"/>
      <c r="AN9352" s="10"/>
      <c r="AO9352" s="10"/>
      <c r="AP9352" s="10"/>
      <c r="AQ9352" s="10"/>
      <c r="AR9352" s="10"/>
      <c r="AS9352" s="10"/>
      <c r="AT9352" s="10"/>
      <c r="AU9352" s="10"/>
      <c r="AV9352" s="10"/>
      <c r="AW9352" s="10"/>
      <c r="AX9352" s="10"/>
      <c r="AY9352" s="10"/>
      <c r="AZ9352" s="10"/>
      <c r="BA9352" s="10"/>
      <c r="BB9352" s="10"/>
      <c r="BC9352" s="10"/>
      <c r="BD9352" s="10"/>
      <c r="BE9352" s="10"/>
      <c r="BF9352" s="10"/>
      <c r="BG9352" s="6"/>
    </row>
    <row r="9353" spans="34:59" x14ac:dyDescent="0.25">
      <c r="AH9353" s="6"/>
      <c r="AI9353" s="6"/>
      <c r="AJ9353" s="6"/>
      <c r="AK9353" s="6"/>
      <c r="AL9353" s="6"/>
      <c r="AM9353" s="6"/>
      <c r="AN9353" s="6"/>
      <c r="AO9353" s="6"/>
      <c r="AP9353" s="6"/>
      <c r="AQ9353" s="6"/>
      <c r="AR9353" s="6"/>
      <c r="AS9353" s="6"/>
      <c r="AT9353" s="6"/>
      <c r="AU9353" s="6"/>
      <c r="AV9353" s="6"/>
      <c r="AW9353" s="6"/>
      <c r="AX9353" s="6"/>
      <c r="AY9353" s="6"/>
      <c r="AZ9353" s="6"/>
      <c r="BA9353" s="6"/>
      <c r="BB9353" s="6"/>
      <c r="BC9353" s="6"/>
      <c r="BD9353" s="6"/>
      <c r="BE9353" s="6"/>
      <c r="BF9353" s="6"/>
      <c r="BG9353" s="10"/>
    </row>
    <row r="9354" spans="34:59" x14ac:dyDescent="0.25">
      <c r="AH9354" s="10"/>
      <c r="AI9354" s="6"/>
    </row>
    <row r="9355" spans="34:59" x14ac:dyDescent="0.25">
      <c r="AH9355" s="6"/>
      <c r="AI9355" s="6"/>
      <c r="AJ9355" s="6"/>
      <c r="AK9355" s="6"/>
      <c r="AL9355" s="6"/>
      <c r="AM9355" s="6"/>
      <c r="AN9355" s="6"/>
      <c r="AO9355" s="6"/>
      <c r="AP9355" s="6"/>
      <c r="AQ9355" s="6"/>
      <c r="AR9355" s="6"/>
      <c r="AS9355" s="6"/>
      <c r="AT9355" s="6"/>
      <c r="AU9355" s="6"/>
      <c r="AV9355" s="6"/>
      <c r="AW9355" s="6"/>
      <c r="AX9355" s="6"/>
      <c r="AY9355" s="6"/>
      <c r="AZ9355" s="6"/>
      <c r="BA9355" s="6"/>
      <c r="BB9355" s="6"/>
      <c r="BC9355" s="6"/>
      <c r="BD9355" s="6"/>
      <c r="BE9355" s="6"/>
      <c r="BF9355" s="6"/>
      <c r="BG9355" s="6"/>
    </row>
    <row r="9356" spans="34:59" x14ac:dyDescent="0.25">
      <c r="AH9356" s="10"/>
      <c r="AI9356" s="6"/>
      <c r="AJ9356" s="10"/>
      <c r="AK9356" s="10"/>
      <c r="AL9356" s="10"/>
      <c r="AM9356" s="10"/>
      <c r="AN9356" s="10"/>
      <c r="AO9356" s="10"/>
      <c r="AP9356" s="10"/>
      <c r="AQ9356" s="10"/>
      <c r="AR9356" s="10"/>
      <c r="AS9356" s="10"/>
      <c r="AT9356" s="10"/>
      <c r="AU9356" s="10"/>
      <c r="AV9356" s="10"/>
      <c r="AW9356" s="10"/>
      <c r="AX9356" s="10"/>
      <c r="AY9356" s="10"/>
      <c r="AZ9356" s="10"/>
      <c r="BA9356" s="10"/>
      <c r="BB9356" s="10"/>
      <c r="BC9356" s="10"/>
      <c r="BD9356" s="10"/>
      <c r="BE9356" s="10"/>
      <c r="BF9356" s="10"/>
      <c r="BG9356" s="6"/>
    </row>
    <row r="9357" spans="34:59" x14ac:dyDescent="0.25">
      <c r="AH9357" s="6"/>
      <c r="AI9357" s="6"/>
      <c r="AJ9357" s="6"/>
      <c r="AK9357" s="6"/>
      <c r="AL9357" s="6"/>
      <c r="AM9357" s="6"/>
      <c r="AN9357" s="6"/>
      <c r="AO9357" s="6"/>
      <c r="AP9357" s="6"/>
      <c r="AQ9357" s="6"/>
      <c r="AR9357" s="6"/>
      <c r="AS9357" s="6"/>
      <c r="AT9357" s="6"/>
      <c r="AU9357" s="6"/>
      <c r="AV9357" s="6"/>
      <c r="AW9357" s="6"/>
      <c r="AX9357" s="6"/>
      <c r="AY9357" s="6"/>
      <c r="AZ9357" s="6"/>
      <c r="BA9357" s="6"/>
      <c r="BB9357" s="6"/>
      <c r="BC9357" s="6"/>
      <c r="BD9357" s="6"/>
      <c r="BE9357" s="6"/>
      <c r="BF9357" s="6"/>
      <c r="BG9357" s="10"/>
    </row>
    <row r="9358" spans="34:59" x14ac:dyDescent="0.25">
      <c r="AH9358" s="10"/>
      <c r="AI9358" s="6"/>
    </row>
    <row r="9359" spans="34:59" x14ac:dyDescent="0.25">
      <c r="AH9359" s="6"/>
      <c r="AI9359" s="6"/>
      <c r="AJ9359" s="6"/>
      <c r="AK9359" s="6"/>
      <c r="AL9359" s="6"/>
      <c r="AM9359" s="6"/>
      <c r="AN9359" s="6"/>
      <c r="AO9359" s="6"/>
      <c r="AP9359" s="6"/>
      <c r="AQ9359" s="6"/>
      <c r="AR9359" s="6"/>
      <c r="AS9359" s="6"/>
      <c r="AT9359" s="6"/>
      <c r="AU9359" s="6"/>
      <c r="AV9359" s="6"/>
      <c r="AW9359" s="6"/>
      <c r="AX9359" s="6"/>
      <c r="AY9359" s="6"/>
      <c r="AZ9359" s="6"/>
      <c r="BA9359" s="6"/>
      <c r="BB9359" s="6"/>
      <c r="BC9359" s="6"/>
      <c r="BD9359" s="6"/>
      <c r="BE9359" s="6"/>
      <c r="BF9359" s="6"/>
      <c r="BG9359" s="6"/>
    </row>
    <row r="9360" spans="34:59" x14ac:dyDescent="0.25">
      <c r="AH9360" s="10"/>
      <c r="AI9360" s="6"/>
      <c r="AJ9360" s="10"/>
      <c r="AK9360" s="10"/>
      <c r="AL9360" s="10"/>
      <c r="AM9360" s="10"/>
      <c r="AN9360" s="10"/>
      <c r="AO9360" s="10"/>
      <c r="AP9360" s="10"/>
      <c r="AQ9360" s="10"/>
      <c r="AR9360" s="10"/>
      <c r="AS9360" s="10"/>
      <c r="AT9360" s="10"/>
      <c r="AU9360" s="10"/>
      <c r="AV9360" s="10"/>
      <c r="AW9360" s="10"/>
      <c r="AX9360" s="10"/>
      <c r="AY9360" s="10"/>
      <c r="AZ9360" s="10"/>
      <c r="BA9360" s="10"/>
      <c r="BB9360" s="10"/>
      <c r="BC9360" s="10"/>
      <c r="BD9360" s="10"/>
      <c r="BE9360" s="10"/>
      <c r="BF9360" s="10"/>
      <c r="BG9360" s="6"/>
    </row>
    <row r="9361" spans="34:59" x14ac:dyDescent="0.25">
      <c r="AH9361" s="6"/>
      <c r="AI9361" s="6"/>
      <c r="AJ9361" s="6"/>
      <c r="AK9361" s="6"/>
      <c r="AL9361" s="6"/>
      <c r="AM9361" s="6"/>
      <c r="AN9361" s="6"/>
      <c r="AO9361" s="6"/>
      <c r="AP9361" s="6"/>
      <c r="AQ9361" s="6"/>
      <c r="AR9361" s="6"/>
      <c r="AS9361" s="6"/>
      <c r="AT9361" s="6"/>
      <c r="AU9361" s="6"/>
      <c r="AV9361" s="6"/>
      <c r="AW9361" s="6"/>
      <c r="AX9361" s="6"/>
      <c r="AY9361" s="6"/>
      <c r="AZ9361" s="6"/>
      <c r="BA9361" s="6"/>
      <c r="BB9361" s="6"/>
      <c r="BC9361" s="6"/>
      <c r="BD9361" s="6"/>
      <c r="BE9361" s="6"/>
      <c r="BF9361" s="6"/>
      <c r="BG9361" s="10"/>
    </row>
    <row r="9362" spans="34:59" x14ac:dyDescent="0.25">
      <c r="AH9362" s="10"/>
      <c r="AI9362" s="6"/>
    </row>
    <row r="9363" spans="34:59" x14ac:dyDescent="0.25">
      <c r="AH9363" s="6"/>
      <c r="AI9363" s="6"/>
      <c r="AJ9363" s="6"/>
      <c r="AK9363" s="6"/>
      <c r="AL9363" s="6"/>
      <c r="AM9363" s="6"/>
      <c r="AN9363" s="6"/>
      <c r="AO9363" s="6"/>
      <c r="AP9363" s="6"/>
      <c r="AQ9363" s="6"/>
      <c r="AR9363" s="6"/>
      <c r="AS9363" s="6"/>
      <c r="AT9363" s="6"/>
      <c r="AU9363" s="6"/>
      <c r="AV9363" s="6"/>
      <c r="AW9363" s="6"/>
      <c r="AX9363" s="6"/>
      <c r="AY9363" s="6"/>
      <c r="AZ9363" s="6"/>
      <c r="BA9363" s="6"/>
      <c r="BB9363" s="6"/>
      <c r="BC9363" s="6"/>
      <c r="BD9363" s="6"/>
      <c r="BE9363" s="6"/>
      <c r="BF9363" s="6"/>
      <c r="BG9363" s="6"/>
    </row>
    <row r="9364" spans="34:59" x14ac:dyDescent="0.25">
      <c r="AH9364" s="10"/>
      <c r="AI9364" s="6"/>
      <c r="AJ9364" s="10"/>
      <c r="AK9364" s="10"/>
      <c r="AL9364" s="10"/>
      <c r="AM9364" s="10"/>
      <c r="AN9364" s="10"/>
      <c r="AO9364" s="10"/>
      <c r="AP9364" s="10"/>
      <c r="AQ9364" s="10"/>
      <c r="AR9364" s="10"/>
      <c r="AS9364" s="10"/>
      <c r="AT9364" s="10"/>
      <c r="AU9364" s="10"/>
      <c r="AV9364" s="10"/>
      <c r="AW9364" s="10"/>
      <c r="AX9364" s="10"/>
      <c r="AY9364" s="10"/>
      <c r="AZ9364" s="10"/>
      <c r="BA9364" s="10"/>
      <c r="BB9364" s="10"/>
      <c r="BC9364" s="10"/>
      <c r="BD9364" s="10"/>
      <c r="BE9364" s="10"/>
      <c r="BF9364" s="10"/>
      <c r="BG9364" s="6"/>
    </row>
    <row r="9365" spans="34:59" x14ac:dyDescent="0.25">
      <c r="AH9365" s="6"/>
      <c r="AI9365" s="6"/>
      <c r="AJ9365" s="6"/>
      <c r="AK9365" s="6"/>
      <c r="AL9365" s="6"/>
      <c r="AM9365" s="6"/>
      <c r="AN9365" s="6"/>
      <c r="AO9365" s="6"/>
      <c r="AP9365" s="6"/>
      <c r="AQ9365" s="6"/>
      <c r="AR9365" s="6"/>
      <c r="AS9365" s="6"/>
      <c r="AT9365" s="6"/>
      <c r="AU9365" s="6"/>
      <c r="AV9365" s="6"/>
      <c r="AW9365" s="6"/>
      <c r="AX9365" s="6"/>
      <c r="AY9365" s="6"/>
      <c r="AZ9365" s="6"/>
      <c r="BA9365" s="6"/>
      <c r="BB9365" s="6"/>
      <c r="BC9365" s="6"/>
      <c r="BD9365" s="6"/>
      <c r="BE9365" s="6"/>
      <c r="BF9365" s="6"/>
      <c r="BG9365" s="10"/>
    </row>
    <row r="9366" spans="34:59" x14ac:dyDescent="0.25">
      <c r="AH9366" s="10"/>
      <c r="AI9366" s="6"/>
    </row>
    <row r="9367" spans="34:59" x14ac:dyDescent="0.25">
      <c r="AH9367" s="6"/>
      <c r="AI9367" s="6"/>
      <c r="AJ9367" s="6"/>
      <c r="AK9367" s="6"/>
      <c r="AL9367" s="6"/>
      <c r="AM9367" s="6"/>
      <c r="AN9367" s="6"/>
      <c r="AO9367" s="6"/>
      <c r="AP9367" s="6"/>
      <c r="AQ9367" s="6"/>
      <c r="AR9367" s="6"/>
      <c r="AS9367" s="6"/>
      <c r="AT9367" s="6"/>
      <c r="AU9367" s="6"/>
      <c r="AV9367" s="6"/>
      <c r="AW9367" s="6"/>
      <c r="AX9367" s="6"/>
      <c r="AY9367" s="6"/>
      <c r="AZ9367" s="6"/>
      <c r="BA9367" s="6"/>
      <c r="BB9367" s="6"/>
      <c r="BC9367" s="6"/>
      <c r="BD9367" s="6"/>
      <c r="BE9367" s="6"/>
      <c r="BF9367" s="6"/>
      <c r="BG9367" s="6"/>
    </row>
    <row r="9368" spans="34:59" x14ac:dyDescent="0.25">
      <c r="AH9368" s="10"/>
      <c r="AI9368" s="6"/>
      <c r="AJ9368" s="10"/>
      <c r="AK9368" s="10"/>
      <c r="AL9368" s="10"/>
      <c r="AM9368" s="10"/>
      <c r="AN9368" s="10"/>
      <c r="AO9368" s="10"/>
      <c r="AP9368" s="10"/>
      <c r="AQ9368" s="10"/>
      <c r="AR9368" s="10"/>
      <c r="AS9368" s="10"/>
      <c r="AT9368" s="10"/>
      <c r="AU9368" s="10"/>
      <c r="AV9368" s="10"/>
      <c r="AW9368" s="10"/>
      <c r="AX9368" s="10"/>
      <c r="AY9368" s="10"/>
      <c r="AZ9368" s="10"/>
      <c r="BA9368" s="10"/>
      <c r="BB9368" s="10"/>
      <c r="BC9368" s="10"/>
      <c r="BD9368" s="10"/>
      <c r="BE9368" s="10"/>
      <c r="BF9368" s="10"/>
      <c r="BG9368" s="6"/>
    </row>
    <row r="9369" spans="34:59" x14ac:dyDescent="0.25">
      <c r="AH9369" s="6"/>
      <c r="AI9369" s="6"/>
      <c r="AJ9369" s="6"/>
      <c r="AK9369" s="6"/>
      <c r="AL9369" s="6"/>
      <c r="AM9369" s="6"/>
      <c r="AN9369" s="6"/>
      <c r="AO9369" s="6"/>
      <c r="AP9369" s="6"/>
      <c r="AQ9369" s="6"/>
      <c r="AR9369" s="6"/>
      <c r="AS9369" s="6"/>
      <c r="AT9369" s="6"/>
      <c r="AU9369" s="6"/>
      <c r="AV9369" s="6"/>
      <c r="AW9369" s="6"/>
      <c r="AX9369" s="6"/>
      <c r="AY9369" s="6"/>
      <c r="AZ9369" s="6"/>
      <c r="BA9369" s="6"/>
      <c r="BB9369" s="6"/>
      <c r="BC9369" s="6"/>
      <c r="BD9369" s="6"/>
      <c r="BE9369" s="6"/>
      <c r="BF9369" s="6"/>
      <c r="BG9369" s="10"/>
    </row>
    <row r="9370" spans="34:59" x14ac:dyDescent="0.25">
      <c r="AH9370" s="10"/>
      <c r="AI9370" s="6"/>
    </row>
    <row r="9371" spans="34:59" x14ac:dyDescent="0.25">
      <c r="AH9371" s="6"/>
      <c r="AI9371" s="6"/>
      <c r="AJ9371" s="6"/>
      <c r="AK9371" s="6"/>
      <c r="AL9371" s="6"/>
      <c r="AM9371" s="6"/>
      <c r="AN9371" s="6"/>
      <c r="AO9371" s="6"/>
      <c r="AP9371" s="6"/>
      <c r="AQ9371" s="6"/>
      <c r="AR9371" s="6"/>
      <c r="AS9371" s="6"/>
      <c r="AT9371" s="6"/>
      <c r="AU9371" s="6"/>
      <c r="AV9371" s="6"/>
      <c r="AW9371" s="6"/>
      <c r="AX9371" s="6"/>
      <c r="AY9371" s="6"/>
      <c r="AZ9371" s="6"/>
      <c r="BA9371" s="6"/>
      <c r="BB9371" s="6"/>
      <c r="BC9371" s="6"/>
      <c r="BD9371" s="6"/>
      <c r="BE9371" s="6"/>
      <c r="BF9371" s="6"/>
      <c r="BG9371" s="6"/>
    </row>
    <row r="9372" spans="34:59" x14ac:dyDescent="0.25">
      <c r="AH9372" s="10"/>
      <c r="AI9372" s="6"/>
      <c r="AJ9372" s="10"/>
      <c r="AK9372" s="10"/>
      <c r="AL9372" s="10"/>
      <c r="AM9372" s="10"/>
      <c r="AN9372" s="10"/>
      <c r="AO9372" s="10"/>
      <c r="AP9372" s="10"/>
      <c r="AQ9372" s="10"/>
      <c r="AR9372" s="10"/>
      <c r="AS9372" s="10"/>
      <c r="AT9372" s="10"/>
      <c r="AU9372" s="10"/>
      <c r="AV9372" s="10"/>
      <c r="AW9372" s="10"/>
      <c r="AX9372" s="10"/>
      <c r="AY9372" s="10"/>
      <c r="AZ9372" s="10"/>
      <c r="BA9372" s="10"/>
      <c r="BB9372" s="10"/>
      <c r="BC9372" s="10"/>
      <c r="BD9372" s="10"/>
      <c r="BE9372" s="10"/>
      <c r="BF9372" s="10"/>
      <c r="BG9372" s="6"/>
    </row>
    <row r="9373" spans="34:59" x14ac:dyDescent="0.25">
      <c r="AH9373" s="6"/>
      <c r="AI9373" s="6"/>
      <c r="AJ9373" s="6"/>
      <c r="AK9373" s="6"/>
      <c r="AL9373" s="6"/>
      <c r="AM9373" s="6"/>
      <c r="AN9373" s="6"/>
      <c r="AO9373" s="6"/>
      <c r="AP9373" s="6"/>
      <c r="AQ9373" s="6"/>
      <c r="AR9373" s="6"/>
      <c r="AS9373" s="6"/>
      <c r="AT9373" s="6"/>
      <c r="AU9373" s="6"/>
      <c r="AV9373" s="6"/>
      <c r="AW9373" s="6"/>
      <c r="AX9373" s="6"/>
      <c r="AY9373" s="6"/>
      <c r="AZ9373" s="6"/>
      <c r="BA9373" s="6"/>
      <c r="BB9373" s="6"/>
      <c r="BC9373" s="6"/>
      <c r="BD9373" s="6"/>
      <c r="BE9373" s="6"/>
      <c r="BF9373" s="6"/>
      <c r="BG9373" s="10"/>
    </row>
    <row r="9374" spans="34:59" x14ac:dyDescent="0.25">
      <c r="AH9374" s="10"/>
      <c r="AI9374" s="6"/>
    </row>
    <row r="9375" spans="34:59" x14ac:dyDescent="0.25">
      <c r="AH9375" s="6"/>
      <c r="AI9375" s="6"/>
      <c r="AJ9375" s="6"/>
      <c r="AK9375" s="6"/>
      <c r="AL9375" s="6"/>
      <c r="AM9375" s="6"/>
      <c r="AN9375" s="6"/>
      <c r="AO9375" s="6"/>
      <c r="AP9375" s="6"/>
      <c r="AQ9375" s="6"/>
      <c r="AR9375" s="6"/>
      <c r="AS9375" s="6"/>
      <c r="AT9375" s="6"/>
      <c r="AU9375" s="6"/>
      <c r="AV9375" s="6"/>
      <c r="AW9375" s="6"/>
      <c r="AX9375" s="6"/>
      <c r="AY9375" s="6"/>
      <c r="AZ9375" s="6"/>
      <c r="BA9375" s="6"/>
      <c r="BB9375" s="6"/>
      <c r="BC9375" s="6"/>
      <c r="BD9375" s="6"/>
      <c r="BE9375" s="6"/>
      <c r="BF9375" s="6"/>
      <c r="BG9375" s="6"/>
    </row>
    <row r="9376" spans="34:59" x14ac:dyDescent="0.25">
      <c r="AH9376" s="10"/>
      <c r="AI9376" s="6"/>
      <c r="AJ9376" s="10"/>
      <c r="AK9376" s="10"/>
      <c r="AL9376" s="10"/>
      <c r="AM9376" s="10"/>
      <c r="AN9376" s="10"/>
      <c r="AO9376" s="10"/>
      <c r="AP9376" s="10"/>
      <c r="AQ9376" s="10"/>
      <c r="AR9376" s="10"/>
      <c r="AS9376" s="10"/>
      <c r="AT9376" s="10"/>
      <c r="AU9376" s="10"/>
      <c r="AV9376" s="10"/>
      <c r="AW9376" s="10"/>
      <c r="AX9376" s="10"/>
      <c r="AY9376" s="10"/>
      <c r="AZ9376" s="10"/>
      <c r="BA9376" s="10"/>
      <c r="BB9376" s="10"/>
      <c r="BC9376" s="10"/>
      <c r="BD9376" s="10"/>
      <c r="BE9376" s="10"/>
      <c r="BF9376" s="10"/>
      <c r="BG9376" s="6"/>
    </row>
    <row r="9377" spans="34:59" x14ac:dyDescent="0.25">
      <c r="AH9377" s="6"/>
      <c r="AI9377" s="6"/>
      <c r="AJ9377" s="6"/>
      <c r="AK9377" s="6"/>
      <c r="AL9377" s="6"/>
      <c r="AM9377" s="6"/>
      <c r="AN9377" s="6"/>
      <c r="AO9377" s="6"/>
      <c r="AP9377" s="6"/>
      <c r="AQ9377" s="6"/>
      <c r="AR9377" s="6"/>
      <c r="AS9377" s="6"/>
      <c r="AT9377" s="6"/>
      <c r="AU9377" s="6"/>
      <c r="AV9377" s="6"/>
      <c r="AW9377" s="6"/>
      <c r="AX9377" s="6"/>
      <c r="AY9377" s="6"/>
      <c r="AZ9377" s="6"/>
      <c r="BA9377" s="6"/>
      <c r="BB9377" s="6"/>
      <c r="BC9377" s="6"/>
      <c r="BD9377" s="6"/>
      <c r="BE9377" s="6"/>
      <c r="BF9377" s="6"/>
      <c r="BG9377" s="10"/>
    </row>
    <row r="9378" spans="34:59" x14ac:dyDescent="0.25">
      <c r="AH9378" s="10"/>
      <c r="AI9378" s="6"/>
    </row>
    <row r="9379" spans="34:59" x14ac:dyDescent="0.25">
      <c r="AH9379" s="6"/>
      <c r="AI9379" s="6"/>
      <c r="AJ9379" s="6"/>
      <c r="AK9379" s="6"/>
      <c r="AL9379" s="6"/>
      <c r="AM9379" s="6"/>
      <c r="AN9379" s="6"/>
      <c r="AO9379" s="6"/>
      <c r="AP9379" s="6"/>
      <c r="AQ9379" s="6"/>
      <c r="AR9379" s="6"/>
      <c r="AS9379" s="6"/>
      <c r="AT9379" s="6"/>
      <c r="AU9379" s="6"/>
      <c r="AV9379" s="6"/>
      <c r="AW9379" s="6"/>
      <c r="AX9379" s="6"/>
      <c r="AY9379" s="6"/>
      <c r="AZ9379" s="6"/>
      <c r="BA9379" s="6"/>
      <c r="BB9379" s="6"/>
      <c r="BC9379" s="6"/>
      <c r="BD9379" s="6"/>
      <c r="BE9379" s="6"/>
      <c r="BF9379" s="6"/>
      <c r="BG9379" s="6"/>
    </row>
    <row r="9380" spans="34:59" x14ac:dyDescent="0.25">
      <c r="AH9380" s="10"/>
      <c r="AI9380" s="6"/>
      <c r="AJ9380" s="10"/>
      <c r="AK9380" s="10"/>
      <c r="AL9380" s="10"/>
      <c r="AM9380" s="10"/>
      <c r="AN9380" s="10"/>
      <c r="AO9380" s="10"/>
      <c r="AP9380" s="10"/>
      <c r="AQ9380" s="10"/>
      <c r="AR9380" s="10"/>
      <c r="AS9380" s="10"/>
      <c r="AT9380" s="10"/>
      <c r="AU9380" s="10"/>
      <c r="AV9380" s="10"/>
      <c r="AW9380" s="10"/>
      <c r="AX9380" s="10"/>
      <c r="AY9380" s="10"/>
      <c r="AZ9380" s="10"/>
      <c r="BA9380" s="10"/>
      <c r="BB9380" s="10"/>
      <c r="BC9380" s="10"/>
      <c r="BD9380" s="10"/>
      <c r="BE9380" s="10"/>
      <c r="BF9380" s="10"/>
      <c r="BG9380" s="6"/>
    </row>
    <row r="9381" spans="34:59" x14ac:dyDescent="0.25">
      <c r="AH9381" s="6"/>
      <c r="AI9381" s="6"/>
      <c r="AJ9381" s="6"/>
      <c r="AK9381" s="6"/>
      <c r="AL9381" s="6"/>
      <c r="AM9381" s="6"/>
      <c r="AN9381" s="6"/>
      <c r="AO9381" s="6"/>
      <c r="AP9381" s="6"/>
      <c r="AQ9381" s="6"/>
      <c r="AR9381" s="6"/>
      <c r="AS9381" s="6"/>
      <c r="AT9381" s="6"/>
      <c r="AU9381" s="6"/>
      <c r="AV9381" s="6"/>
      <c r="AW9381" s="6"/>
      <c r="AX9381" s="6"/>
      <c r="AY9381" s="6"/>
      <c r="AZ9381" s="6"/>
      <c r="BA9381" s="6"/>
      <c r="BB9381" s="6"/>
      <c r="BC9381" s="6"/>
      <c r="BD9381" s="6"/>
      <c r="BE9381" s="6"/>
      <c r="BF9381" s="6"/>
      <c r="BG9381" s="10"/>
    </row>
    <row r="9382" spans="34:59" x14ac:dyDescent="0.25">
      <c r="AH9382" s="10"/>
      <c r="AI9382" s="6"/>
    </row>
    <row r="9383" spans="34:59" x14ac:dyDescent="0.25">
      <c r="AH9383" s="6"/>
      <c r="AI9383" s="6"/>
      <c r="AJ9383" s="6"/>
      <c r="AK9383" s="6"/>
      <c r="AL9383" s="6"/>
      <c r="AM9383" s="6"/>
      <c r="AN9383" s="6"/>
      <c r="AO9383" s="6"/>
      <c r="AP9383" s="6"/>
      <c r="AQ9383" s="6"/>
      <c r="AR9383" s="6"/>
      <c r="AS9383" s="6"/>
      <c r="AT9383" s="6"/>
      <c r="AU9383" s="6"/>
      <c r="AV9383" s="6"/>
      <c r="AW9383" s="6"/>
      <c r="AX9383" s="6"/>
      <c r="AY9383" s="6"/>
      <c r="AZ9383" s="6"/>
      <c r="BA9383" s="6"/>
      <c r="BB9383" s="6"/>
      <c r="BC9383" s="6"/>
      <c r="BD9383" s="6"/>
      <c r="BE9383" s="6"/>
      <c r="BF9383" s="6"/>
      <c r="BG9383" s="6"/>
    </row>
    <row r="9384" spans="34:59" x14ac:dyDescent="0.25">
      <c r="AH9384" s="10"/>
      <c r="AI9384" s="6"/>
      <c r="AJ9384" s="10"/>
      <c r="AK9384" s="10"/>
      <c r="AL9384" s="10"/>
      <c r="AM9384" s="10"/>
      <c r="AN9384" s="10"/>
      <c r="AO9384" s="10"/>
      <c r="AP9384" s="10"/>
      <c r="AQ9384" s="10"/>
      <c r="AR9384" s="10"/>
      <c r="AS9384" s="10"/>
      <c r="AT9384" s="10"/>
      <c r="AU9384" s="10"/>
      <c r="AV9384" s="10"/>
      <c r="AW9384" s="10"/>
      <c r="AX9384" s="10"/>
      <c r="AY9384" s="10"/>
      <c r="AZ9384" s="10"/>
      <c r="BA9384" s="10"/>
      <c r="BB9384" s="10"/>
      <c r="BC9384" s="10"/>
      <c r="BD9384" s="10"/>
      <c r="BE9384" s="10"/>
      <c r="BF9384" s="10"/>
      <c r="BG9384" s="6"/>
    </row>
    <row r="9385" spans="34:59" x14ac:dyDescent="0.25">
      <c r="AH9385" s="6"/>
      <c r="AI9385" s="6"/>
      <c r="AJ9385" s="6"/>
      <c r="AK9385" s="6"/>
      <c r="AL9385" s="6"/>
      <c r="AM9385" s="6"/>
      <c r="AN9385" s="6"/>
      <c r="AO9385" s="6"/>
      <c r="AP9385" s="6"/>
      <c r="AQ9385" s="6"/>
      <c r="AR9385" s="6"/>
      <c r="AS9385" s="6"/>
      <c r="AT9385" s="6"/>
      <c r="AU9385" s="6"/>
      <c r="AV9385" s="6"/>
      <c r="AW9385" s="6"/>
      <c r="AX9385" s="6"/>
      <c r="AY9385" s="6"/>
      <c r="AZ9385" s="6"/>
      <c r="BA9385" s="6"/>
      <c r="BB9385" s="6"/>
      <c r="BC9385" s="6"/>
      <c r="BD9385" s="6"/>
      <c r="BE9385" s="6"/>
      <c r="BF9385" s="6"/>
      <c r="BG9385" s="10"/>
    </row>
    <row r="9386" spans="34:59" x14ac:dyDescent="0.25">
      <c r="AH9386" s="10"/>
      <c r="AI9386" s="6"/>
    </row>
    <row r="9387" spans="34:59" x14ac:dyDescent="0.25">
      <c r="AH9387" s="6"/>
      <c r="AI9387" s="6"/>
      <c r="AJ9387" s="6"/>
      <c r="AK9387" s="6"/>
      <c r="AL9387" s="6"/>
      <c r="AM9387" s="6"/>
      <c r="AN9387" s="6"/>
      <c r="AO9387" s="6"/>
      <c r="AP9387" s="6"/>
      <c r="AQ9387" s="6"/>
      <c r="AR9387" s="6"/>
      <c r="AS9387" s="6"/>
      <c r="AT9387" s="6"/>
      <c r="AU9387" s="6"/>
      <c r="AV9387" s="6"/>
      <c r="AW9387" s="6"/>
      <c r="AX9387" s="6"/>
      <c r="AY9387" s="6"/>
      <c r="AZ9387" s="6"/>
      <c r="BA9387" s="6"/>
      <c r="BB9387" s="6"/>
      <c r="BC9387" s="6"/>
      <c r="BD9387" s="6"/>
      <c r="BE9387" s="6"/>
      <c r="BF9387" s="6"/>
      <c r="BG9387" s="6"/>
    </row>
    <row r="9388" spans="34:59" x14ac:dyDescent="0.25">
      <c r="AH9388" s="10"/>
      <c r="AI9388" s="6"/>
      <c r="AJ9388" s="10"/>
      <c r="AK9388" s="10"/>
      <c r="AL9388" s="10"/>
      <c r="AM9388" s="10"/>
      <c r="AN9388" s="10"/>
      <c r="AO9388" s="10"/>
      <c r="AP9388" s="10"/>
      <c r="AQ9388" s="10"/>
      <c r="AR9388" s="10"/>
      <c r="AS9388" s="10"/>
      <c r="AT9388" s="10"/>
      <c r="AU9388" s="10"/>
      <c r="AV9388" s="10"/>
      <c r="AW9388" s="10"/>
      <c r="AX9388" s="10"/>
      <c r="AY9388" s="10"/>
      <c r="AZ9388" s="10"/>
      <c r="BA9388" s="10"/>
      <c r="BB9388" s="10"/>
      <c r="BC9388" s="10"/>
      <c r="BD9388" s="10"/>
      <c r="BE9388" s="10"/>
      <c r="BF9388" s="10"/>
      <c r="BG9388" s="6"/>
    </row>
    <row r="9389" spans="34:59" x14ac:dyDescent="0.25">
      <c r="AH9389" s="6"/>
      <c r="AI9389" s="6"/>
      <c r="AJ9389" s="6"/>
      <c r="AK9389" s="6"/>
      <c r="AL9389" s="6"/>
      <c r="AM9389" s="6"/>
      <c r="AN9389" s="6"/>
      <c r="AO9389" s="6"/>
      <c r="AP9389" s="6"/>
      <c r="AQ9389" s="6"/>
      <c r="AR9389" s="6"/>
      <c r="AS9389" s="6"/>
      <c r="AT9389" s="6"/>
      <c r="AU9389" s="6"/>
      <c r="AV9389" s="6"/>
      <c r="AW9389" s="6"/>
      <c r="AX9389" s="6"/>
      <c r="AY9389" s="6"/>
      <c r="AZ9389" s="6"/>
      <c r="BA9389" s="6"/>
      <c r="BB9389" s="6"/>
      <c r="BC9389" s="6"/>
      <c r="BD9389" s="6"/>
      <c r="BE9389" s="6"/>
      <c r="BF9389" s="6"/>
      <c r="BG9389" s="10"/>
    </row>
    <row r="9390" spans="34:59" x14ac:dyDescent="0.25">
      <c r="AH9390" s="10"/>
      <c r="AI9390" s="6"/>
    </row>
    <row r="9391" spans="34:59" x14ac:dyDescent="0.25">
      <c r="AH9391" s="6"/>
      <c r="AI9391" s="6"/>
      <c r="AJ9391" s="6"/>
      <c r="AK9391" s="6"/>
      <c r="AL9391" s="6"/>
      <c r="AM9391" s="6"/>
      <c r="AN9391" s="6"/>
      <c r="AO9391" s="6"/>
      <c r="AP9391" s="6"/>
      <c r="AQ9391" s="6"/>
      <c r="AR9391" s="6"/>
      <c r="AS9391" s="6"/>
      <c r="AT9391" s="6"/>
      <c r="AU9391" s="6"/>
      <c r="AV9391" s="6"/>
      <c r="AW9391" s="6"/>
      <c r="AX9391" s="6"/>
      <c r="AY9391" s="6"/>
      <c r="AZ9391" s="6"/>
      <c r="BA9391" s="6"/>
      <c r="BB9391" s="6"/>
      <c r="BC9391" s="6"/>
      <c r="BD9391" s="6"/>
      <c r="BE9391" s="6"/>
      <c r="BF9391" s="6"/>
      <c r="BG9391" s="6"/>
    </row>
    <row r="9392" spans="34:59" x14ac:dyDescent="0.25">
      <c r="AH9392" s="10"/>
      <c r="AI9392" s="6"/>
      <c r="AJ9392" s="10"/>
      <c r="AK9392" s="10"/>
      <c r="AL9392" s="10"/>
      <c r="AM9392" s="10"/>
      <c r="AN9392" s="10"/>
      <c r="AO9392" s="10"/>
      <c r="AP9392" s="10"/>
      <c r="AQ9392" s="10"/>
      <c r="AR9392" s="10"/>
      <c r="AS9392" s="10"/>
      <c r="AT9392" s="10"/>
      <c r="AU9392" s="10"/>
      <c r="AV9392" s="10"/>
      <c r="AW9392" s="10"/>
      <c r="AX9392" s="10"/>
      <c r="AY9392" s="10"/>
      <c r="AZ9392" s="10"/>
      <c r="BA9392" s="10"/>
      <c r="BB9392" s="10"/>
      <c r="BC9392" s="10"/>
      <c r="BD9392" s="10"/>
      <c r="BE9392" s="10"/>
      <c r="BF9392" s="10"/>
      <c r="BG9392" s="6"/>
    </row>
    <row r="9393" spans="34:59" x14ac:dyDescent="0.25">
      <c r="AH9393" s="6"/>
      <c r="AI9393" s="6"/>
      <c r="AJ9393" s="6"/>
      <c r="AK9393" s="6"/>
      <c r="AL9393" s="6"/>
      <c r="AM9393" s="6"/>
      <c r="AN9393" s="6"/>
      <c r="AO9393" s="6"/>
      <c r="AP9393" s="6"/>
      <c r="AQ9393" s="6"/>
      <c r="AR9393" s="6"/>
      <c r="AS9393" s="6"/>
      <c r="AT9393" s="6"/>
      <c r="AU9393" s="6"/>
      <c r="AV9393" s="6"/>
      <c r="AW9393" s="6"/>
      <c r="AX9393" s="6"/>
      <c r="AY9393" s="6"/>
      <c r="AZ9393" s="6"/>
      <c r="BA9393" s="6"/>
      <c r="BB9393" s="6"/>
      <c r="BC9393" s="6"/>
      <c r="BD9393" s="6"/>
      <c r="BE9393" s="6"/>
      <c r="BF9393" s="6"/>
      <c r="BG9393" s="10"/>
    </row>
    <row r="9394" spans="34:59" x14ac:dyDescent="0.25">
      <c r="AH9394" s="10"/>
      <c r="AI9394" s="6"/>
    </row>
    <row r="9395" spans="34:59" x14ac:dyDescent="0.25">
      <c r="AH9395" s="6"/>
      <c r="AI9395" s="6"/>
      <c r="AJ9395" s="6"/>
      <c r="AK9395" s="6"/>
      <c r="AL9395" s="6"/>
      <c r="AM9395" s="6"/>
      <c r="AN9395" s="6"/>
      <c r="AO9395" s="6"/>
      <c r="AP9395" s="6"/>
      <c r="AQ9395" s="6"/>
      <c r="AR9395" s="6"/>
      <c r="AS9395" s="6"/>
      <c r="AT9395" s="6"/>
      <c r="AU9395" s="6"/>
      <c r="AV9395" s="6"/>
      <c r="AW9395" s="6"/>
      <c r="AX9395" s="6"/>
      <c r="AY9395" s="6"/>
      <c r="AZ9395" s="6"/>
      <c r="BA9395" s="6"/>
      <c r="BB9395" s="6"/>
      <c r="BC9395" s="6"/>
      <c r="BD9395" s="6"/>
      <c r="BE9395" s="6"/>
      <c r="BF9395" s="6"/>
      <c r="BG9395" s="6"/>
    </row>
    <row r="9396" spans="34:59" x14ac:dyDescent="0.25">
      <c r="AH9396" s="10"/>
      <c r="AI9396" s="6"/>
      <c r="AJ9396" s="10"/>
      <c r="AK9396" s="10"/>
      <c r="AL9396" s="10"/>
      <c r="AM9396" s="10"/>
      <c r="AN9396" s="10"/>
      <c r="AO9396" s="10"/>
      <c r="AP9396" s="10"/>
      <c r="AQ9396" s="10"/>
      <c r="AR9396" s="10"/>
      <c r="AS9396" s="10"/>
      <c r="AT9396" s="10"/>
      <c r="AU9396" s="10"/>
      <c r="AV9396" s="10"/>
      <c r="AW9396" s="10"/>
      <c r="AX9396" s="10"/>
      <c r="AY9396" s="10"/>
      <c r="AZ9396" s="10"/>
      <c r="BA9396" s="10"/>
      <c r="BB9396" s="10"/>
      <c r="BC9396" s="10"/>
      <c r="BD9396" s="10"/>
      <c r="BE9396" s="10"/>
      <c r="BF9396" s="10"/>
      <c r="BG9396" s="6"/>
    </row>
    <row r="9397" spans="34:59" x14ac:dyDescent="0.25">
      <c r="AH9397" s="6"/>
      <c r="AI9397" s="6"/>
      <c r="AJ9397" s="6"/>
      <c r="AK9397" s="6"/>
      <c r="AL9397" s="6"/>
      <c r="AM9397" s="6"/>
      <c r="AN9397" s="6"/>
      <c r="AO9397" s="6"/>
      <c r="AP9397" s="6"/>
      <c r="AQ9397" s="6"/>
      <c r="AR9397" s="6"/>
      <c r="AS9397" s="6"/>
      <c r="AT9397" s="6"/>
      <c r="AU9397" s="6"/>
      <c r="AV9397" s="6"/>
      <c r="AW9397" s="6"/>
      <c r="AX9397" s="6"/>
      <c r="AY9397" s="6"/>
      <c r="AZ9397" s="6"/>
      <c r="BA9397" s="6"/>
      <c r="BB9397" s="6"/>
      <c r="BC9397" s="6"/>
      <c r="BD9397" s="6"/>
      <c r="BE9397" s="6"/>
      <c r="BF9397" s="6"/>
      <c r="BG9397" s="10"/>
    </row>
    <row r="9398" spans="34:59" x14ac:dyDescent="0.25">
      <c r="AH9398" s="10"/>
      <c r="AI9398" s="6"/>
    </row>
    <row r="9399" spans="34:59" x14ac:dyDescent="0.25">
      <c r="AH9399" s="6"/>
      <c r="AI9399" s="6"/>
      <c r="AJ9399" s="6"/>
      <c r="AK9399" s="6"/>
      <c r="AL9399" s="6"/>
      <c r="AM9399" s="6"/>
      <c r="AN9399" s="6"/>
      <c r="AO9399" s="6"/>
      <c r="AP9399" s="6"/>
      <c r="AQ9399" s="6"/>
      <c r="AR9399" s="6"/>
      <c r="AS9399" s="6"/>
      <c r="AT9399" s="6"/>
      <c r="AU9399" s="6"/>
      <c r="AV9399" s="6"/>
      <c r="AW9399" s="6"/>
      <c r="AX9399" s="6"/>
      <c r="AY9399" s="6"/>
      <c r="AZ9399" s="6"/>
      <c r="BA9399" s="6"/>
      <c r="BB9399" s="6"/>
      <c r="BC9399" s="6"/>
      <c r="BD9399" s="6"/>
      <c r="BE9399" s="6"/>
      <c r="BF9399" s="6"/>
      <c r="BG9399" s="6"/>
    </row>
    <row r="9400" spans="34:59" x14ac:dyDescent="0.25">
      <c r="AH9400" s="10"/>
      <c r="AI9400" s="6"/>
      <c r="AJ9400" s="10"/>
      <c r="AK9400" s="10"/>
      <c r="AL9400" s="10"/>
      <c r="AM9400" s="10"/>
      <c r="AN9400" s="10"/>
      <c r="AO9400" s="10"/>
      <c r="AP9400" s="10"/>
      <c r="AQ9400" s="10"/>
      <c r="AR9400" s="10"/>
      <c r="AS9400" s="10"/>
      <c r="AT9400" s="10"/>
      <c r="AU9400" s="10"/>
      <c r="AV9400" s="10"/>
      <c r="AW9400" s="10"/>
      <c r="AX9400" s="10"/>
      <c r="AY9400" s="10"/>
      <c r="AZ9400" s="10"/>
      <c r="BA9400" s="10"/>
      <c r="BB9400" s="10"/>
      <c r="BC9400" s="10"/>
      <c r="BD9400" s="10"/>
      <c r="BE9400" s="10"/>
      <c r="BF9400" s="10"/>
      <c r="BG9400" s="6"/>
    </row>
    <row r="9401" spans="34:59" x14ac:dyDescent="0.25">
      <c r="AH9401" s="6"/>
      <c r="AI9401" s="6"/>
      <c r="AJ9401" s="6"/>
      <c r="AK9401" s="6"/>
      <c r="AL9401" s="6"/>
      <c r="AM9401" s="6"/>
      <c r="AN9401" s="6"/>
      <c r="AO9401" s="6"/>
      <c r="AP9401" s="6"/>
      <c r="AQ9401" s="6"/>
      <c r="AR9401" s="6"/>
      <c r="AS9401" s="6"/>
      <c r="AT9401" s="6"/>
      <c r="AU9401" s="6"/>
      <c r="AV9401" s="6"/>
      <c r="AW9401" s="6"/>
      <c r="AX9401" s="6"/>
      <c r="AY9401" s="6"/>
      <c r="AZ9401" s="6"/>
      <c r="BA9401" s="6"/>
      <c r="BB9401" s="6"/>
      <c r="BC9401" s="6"/>
      <c r="BD9401" s="6"/>
      <c r="BE9401" s="6"/>
      <c r="BF9401" s="6"/>
      <c r="BG9401" s="10"/>
    </row>
    <row r="9402" spans="34:59" x14ac:dyDescent="0.25">
      <c r="AH9402" s="10"/>
      <c r="AI9402" s="6"/>
    </row>
    <row r="9403" spans="34:59" x14ac:dyDescent="0.25">
      <c r="AH9403" s="6"/>
      <c r="AI9403" s="6"/>
      <c r="AJ9403" s="6"/>
      <c r="AK9403" s="6"/>
      <c r="AL9403" s="6"/>
      <c r="AM9403" s="6"/>
      <c r="AN9403" s="6"/>
      <c r="AO9403" s="6"/>
      <c r="AP9403" s="6"/>
      <c r="AQ9403" s="6"/>
      <c r="AR9403" s="6"/>
      <c r="AS9403" s="6"/>
      <c r="AT9403" s="6"/>
      <c r="AU9403" s="6"/>
      <c r="AV9403" s="6"/>
      <c r="AW9403" s="6"/>
      <c r="AX9403" s="6"/>
      <c r="AY9403" s="6"/>
      <c r="AZ9403" s="6"/>
      <c r="BA9403" s="6"/>
      <c r="BB9403" s="6"/>
      <c r="BC9403" s="6"/>
      <c r="BD9403" s="6"/>
      <c r="BE9403" s="6"/>
      <c r="BF9403" s="6"/>
      <c r="BG9403" s="6"/>
    </row>
    <row r="9404" spans="34:59" x14ac:dyDescent="0.25">
      <c r="AH9404" s="10"/>
      <c r="AI9404" s="6"/>
      <c r="AJ9404" s="10"/>
      <c r="AK9404" s="10"/>
      <c r="AL9404" s="10"/>
      <c r="AM9404" s="10"/>
      <c r="AN9404" s="10"/>
      <c r="AO9404" s="10"/>
      <c r="AP9404" s="10"/>
      <c r="AQ9404" s="10"/>
      <c r="AR9404" s="10"/>
      <c r="AS9404" s="10"/>
      <c r="AT9404" s="10"/>
      <c r="AU9404" s="10"/>
      <c r="AV9404" s="10"/>
      <c r="AW9404" s="10"/>
      <c r="AX9404" s="10"/>
      <c r="AY9404" s="10"/>
      <c r="AZ9404" s="10"/>
      <c r="BA9404" s="10"/>
      <c r="BB9404" s="10"/>
      <c r="BC9404" s="10"/>
      <c r="BD9404" s="10"/>
      <c r="BE9404" s="10"/>
      <c r="BF9404" s="10"/>
      <c r="BG9404" s="6"/>
    </row>
    <row r="9405" spans="34:59" x14ac:dyDescent="0.25">
      <c r="AH9405" s="6"/>
      <c r="AI9405" s="6"/>
      <c r="AJ9405" s="6"/>
      <c r="AK9405" s="6"/>
      <c r="AL9405" s="6"/>
      <c r="AM9405" s="6"/>
      <c r="AN9405" s="6"/>
      <c r="AO9405" s="6"/>
      <c r="AP9405" s="6"/>
      <c r="AQ9405" s="6"/>
      <c r="AR9405" s="6"/>
      <c r="AS9405" s="6"/>
      <c r="AT9405" s="6"/>
      <c r="AU9405" s="6"/>
      <c r="AV9405" s="6"/>
      <c r="AW9405" s="6"/>
      <c r="AX9405" s="6"/>
      <c r="AY9405" s="6"/>
      <c r="AZ9405" s="6"/>
      <c r="BA9405" s="6"/>
      <c r="BB9405" s="6"/>
      <c r="BC9405" s="6"/>
      <c r="BD9405" s="6"/>
      <c r="BE9405" s="6"/>
      <c r="BF9405" s="6"/>
      <c r="BG9405" s="10"/>
    </row>
    <row r="9406" spans="34:59" x14ac:dyDescent="0.25">
      <c r="AH9406" s="10"/>
      <c r="AI9406" s="6"/>
    </row>
    <row r="9407" spans="34:59" x14ac:dyDescent="0.25">
      <c r="AH9407" s="6"/>
      <c r="AI9407" s="6"/>
      <c r="AJ9407" s="6"/>
      <c r="AK9407" s="6"/>
      <c r="AL9407" s="6"/>
      <c r="AM9407" s="6"/>
      <c r="AN9407" s="6"/>
      <c r="AO9407" s="6"/>
      <c r="AP9407" s="6"/>
      <c r="AQ9407" s="6"/>
      <c r="AR9407" s="6"/>
      <c r="AS9407" s="6"/>
      <c r="AT9407" s="6"/>
      <c r="AU9407" s="6"/>
      <c r="AV9407" s="6"/>
      <c r="AW9407" s="6"/>
      <c r="AX9407" s="6"/>
      <c r="AY9407" s="6"/>
      <c r="AZ9407" s="6"/>
      <c r="BA9407" s="6"/>
      <c r="BB9407" s="6"/>
      <c r="BC9407" s="6"/>
      <c r="BD9407" s="6"/>
      <c r="BE9407" s="6"/>
      <c r="BF9407" s="6"/>
      <c r="BG9407" s="6"/>
    </row>
    <row r="9408" spans="34:59" x14ac:dyDescent="0.25">
      <c r="AH9408" s="10"/>
      <c r="AI9408" s="6"/>
      <c r="AJ9408" s="10"/>
      <c r="AK9408" s="10"/>
      <c r="AL9408" s="10"/>
      <c r="AM9408" s="10"/>
      <c r="AN9408" s="10"/>
      <c r="AO9408" s="10"/>
      <c r="AP9408" s="10"/>
      <c r="AQ9408" s="10"/>
      <c r="AR9408" s="10"/>
      <c r="AS9408" s="10"/>
      <c r="AT9408" s="10"/>
      <c r="AU9408" s="10"/>
      <c r="AV9408" s="10"/>
      <c r="AW9408" s="10"/>
      <c r="AX9408" s="10"/>
      <c r="AY9408" s="10"/>
      <c r="AZ9408" s="10"/>
      <c r="BA9408" s="10"/>
      <c r="BB9408" s="10"/>
      <c r="BC9408" s="10"/>
      <c r="BD9408" s="10"/>
      <c r="BE9408" s="10"/>
      <c r="BF9408" s="10"/>
      <c r="BG9408" s="6"/>
    </row>
    <row r="9409" spans="34:59" x14ac:dyDescent="0.25">
      <c r="AH9409" s="6"/>
      <c r="AI9409" s="6"/>
      <c r="AJ9409" s="6"/>
      <c r="AK9409" s="6"/>
      <c r="AL9409" s="6"/>
      <c r="AM9409" s="6"/>
      <c r="AN9409" s="6"/>
      <c r="AO9409" s="6"/>
      <c r="AP9409" s="6"/>
      <c r="AQ9409" s="6"/>
      <c r="AR9409" s="6"/>
      <c r="AS9409" s="6"/>
      <c r="AT9409" s="6"/>
      <c r="AU9409" s="6"/>
      <c r="AV9409" s="6"/>
      <c r="AW9409" s="6"/>
      <c r="AX9409" s="6"/>
      <c r="AY9409" s="6"/>
      <c r="AZ9409" s="6"/>
      <c r="BA9409" s="6"/>
      <c r="BB9409" s="6"/>
      <c r="BC9409" s="6"/>
      <c r="BD9409" s="6"/>
      <c r="BE9409" s="6"/>
      <c r="BF9409" s="6"/>
      <c r="BG9409" s="10"/>
    </row>
    <row r="9410" spans="34:59" x14ac:dyDescent="0.25">
      <c r="AH9410" s="10"/>
      <c r="AI9410" s="6"/>
    </row>
    <row r="9411" spans="34:59" x14ac:dyDescent="0.25">
      <c r="AH9411" s="6"/>
      <c r="AI9411" s="6"/>
      <c r="AJ9411" s="6"/>
      <c r="AK9411" s="6"/>
      <c r="AL9411" s="6"/>
      <c r="AM9411" s="6"/>
      <c r="AN9411" s="6"/>
      <c r="AO9411" s="6"/>
      <c r="AP9411" s="6"/>
      <c r="AQ9411" s="6"/>
      <c r="AR9411" s="6"/>
      <c r="AS9411" s="6"/>
      <c r="AT9411" s="6"/>
      <c r="AU9411" s="6"/>
      <c r="AV9411" s="6"/>
      <c r="AW9411" s="6"/>
      <c r="AX9411" s="6"/>
      <c r="AY9411" s="6"/>
      <c r="AZ9411" s="6"/>
      <c r="BA9411" s="6"/>
      <c r="BB9411" s="6"/>
      <c r="BC9411" s="6"/>
      <c r="BD9411" s="6"/>
      <c r="BE9411" s="6"/>
      <c r="BF9411" s="6"/>
      <c r="BG9411" s="6"/>
    </row>
    <row r="9412" spans="34:59" x14ac:dyDescent="0.25">
      <c r="AH9412" s="10"/>
      <c r="AI9412" s="6"/>
      <c r="AJ9412" s="10"/>
      <c r="AK9412" s="10"/>
      <c r="AL9412" s="10"/>
      <c r="AM9412" s="10"/>
      <c r="AN9412" s="10"/>
      <c r="AO9412" s="10"/>
      <c r="AP9412" s="10"/>
      <c r="AQ9412" s="10"/>
      <c r="AR9412" s="10"/>
      <c r="AS9412" s="10"/>
      <c r="AT9412" s="10"/>
      <c r="AU9412" s="10"/>
      <c r="AV9412" s="10"/>
      <c r="AW9412" s="10"/>
      <c r="AX9412" s="10"/>
      <c r="AY9412" s="10"/>
      <c r="AZ9412" s="10"/>
      <c r="BA9412" s="10"/>
      <c r="BB9412" s="10"/>
      <c r="BC9412" s="10"/>
      <c r="BD9412" s="10"/>
      <c r="BE9412" s="10"/>
      <c r="BF9412" s="10"/>
      <c r="BG9412" s="6"/>
    </row>
    <row r="9413" spans="34:59" x14ac:dyDescent="0.25">
      <c r="AH9413" s="6"/>
      <c r="AI9413" s="6"/>
      <c r="AJ9413" s="6"/>
      <c r="AK9413" s="6"/>
      <c r="AL9413" s="6"/>
      <c r="AM9413" s="6"/>
      <c r="AN9413" s="6"/>
      <c r="AO9413" s="6"/>
      <c r="AP9413" s="6"/>
      <c r="AQ9413" s="6"/>
      <c r="AR9413" s="6"/>
      <c r="AS9413" s="6"/>
      <c r="AT9413" s="6"/>
      <c r="AU9413" s="6"/>
      <c r="AV9413" s="6"/>
      <c r="AW9413" s="6"/>
      <c r="AX9413" s="6"/>
      <c r="AY9413" s="6"/>
      <c r="AZ9413" s="6"/>
      <c r="BA9413" s="6"/>
      <c r="BB9413" s="6"/>
      <c r="BC9413" s="6"/>
      <c r="BD9413" s="6"/>
      <c r="BE9413" s="6"/>
      <c r="BF9413" s="6"/>
      <c r="BG9413" s="10"/>
    </row>
    <row r="9414" spans="34:59" x14ac:dyDescent="0.25">
      <c r="AH9414" s="10"/>
      <c r="AI9414" s="6"/>
    </row>
    <row r="9415" spans="34:59" x14ac:dyDescent="0.25">
      <c r="AH9415" s="6"/>
      <c r="AI9415" s="6"/>
      <c r="AJ9415" s="6"/>
      <c r="AK9415" s="6"/>
      <c r="AL9415" s="6"/>
      <c r="AM9415" s="6"/>
      <c r="AN9415" s="6"/>
      <c r="AO9415" s="6"/>
      <c r="AP9415" s="6"/>
      <c r="AQ9415" s="6"/>
      <c r="AR9415" s="6"/>
      <c r="AS9415" s="6"/>
      <c r="AT9415" s="6"/>
      <c r="AU9415" s="6"/>
      <c r="AV9415" s="6"/>
      <c r="AW9415" s="6"/>
      <c r="AX9415" s="6"/>
      <c r="AY9415" s="6"/>
      <c r="AZ9415" s="6"/>
      <c r="BA9415" s="6"/>
      <c r="BB9415" s="6"/>
      <c r="BC9415" s="6"/>
      <c r="BD9415" s="6"/>
      <c r="BE9415" s="6"/>
      <c r="BF9415" s="6"/>
      <c r="BG9415" s="6"/>
    </row>
    <row r="9416" spans="34:59" x14ac:dyDescent="0.25">
      <c r="AH9416" s="10"/>
      <c r="AI9416" s="6"/>
      <c r="AJ9416" s="10"/>
      <c r="AK9416" s="10"/>
      <c r="AL9416" s="10"/>
      <c r="AM9416" s="10"/>
      <c r="AN9416" s="10"/>
      <c r="AO9416" s="10"/>
      <c r="AP9416" s="10"/>
      <c r="AQ9416" s="10"/>
      <c r="AR9416" s="10"/>
      <c r="AS9416" s="10"/>
      <c r="AT9416" s="10"/>
      <c r="AU9416" s="10"/>
      <c r="AV9416" s="10"/>
      <c r="AW9416" s="10"/>
      <c r="AX9416" s="10"/>
      <c r="AY9416" s="10"/>
      <c r="AZ9416" s="10"/>
      <c r="BA9416" s="10"/>
      <c r="BB9416" s="10"/>
      <c r="BC9416" s="10"/>
      <c r="BD9416" s="10"/>
      <c r="BE9416" s="10"/>
      <c r="BF9416" s="10"/>
      <c r="BG9416" s="6"/>
    </row>
    <row r="9417" spans="34:59" x14ac:dyDescent="0.25">
      <c r="AH9417" s="6"/>
      <c r="AI9417" s="6"/>
      <c r="AJ9417" s="6"/>
      <c r="AK9417" s="6"/>
      <c r="AL9417" s="6"/>
      <c r="AM9417" s="6"/>
      <c r="AN9417" s="6"/>
      <c r="AO9417" s="6"/>
      <c r="AP9417" s="6"/>
      <c r="AQ9417" s="6"/>
      <c r="AR9417" s="6"/>
      <c r="AS9417" s="6"/>
      <c r="AT9417" s="6"/>
      <c r="AU9417" s="6"/>
      <c r="AV9417" s="6"/>
      <c r="AW9417" s="6"/>
      <c r="AX9417" s="6"/>
      <c r="AY9417" s="6"/>
      <c r="AZ9417" s="6"/>
      <c r="BA9417" s="6"/>
      <c r="BB9417" s="6"/>
      <c r="BC9417" s="6"/>
      <c r="BD9417" s="6"/>
      <c r="BE9417" s="6"/>
      <c r="BF9417" s="6"/>
      <c r="BG9417" s="10"/>
    </row>
    <row r="9418" spans="34:59" x14ac:dyDescent="0.25">
      <c r="AH9418" s="10"/>
      <c r="AI9418" s="6"/>
    </row>
    <row r="9419" spans="34:59" x14ac:dyDescent="0.25">
      <c r="AH9419" s="6"/>
      <c r="AI9419" s="6"/>
      <c r="AJ9419" s="6"/>
      <c r="AK9419" s="6"/>
      <c r="AL9419" s="6"/>
      <c r="AM9419" s="6"/>
      <c r="AN9419" s="6"/>
      <c r="AO9419" s="6"/>
      <c r="AP9419" s="6"/>
      <c r="AQ9419" s="6"/>
      <c r="AR9419" s="6"/>
      <c r="AS9419" s="6"/>
      <c r="AT9419" s="6"/>
      <c r="AU9419" s="6"/>
      <c r="AV9419" s="6"/>
      <c r="AW9419" s="6"/>
      <c r="AX9419" s="6"/>
      <c r="AY9419" s="6"/>
      <c r="AZ9419" s="6"/>
      <c r="BA9419" s="6"/>
      <c r="BB9419" s="6"/>
      <c r="BC9419" s="6"/>
      <c r="BD9419" s="6"/>
      <c r="BE9419" s="6"/>
      <c r="BF9419" s="6"/>
      <c r="BG9419" s="6"/>
    </row>
    <row r="9420" spans="34:59" x14ac:dyDescent="0.25">
      <c r="AH9420" s="10"/>
      <c r="AI9420" s="6"/>
      <c r="AJ9420" s="10"/>
      <c r="AK9420" s="10"/>
      <c r="AL9420" s="10"/>
      <c r="AM9420" s="10"/>
      <c r="AN9420" s="10"/>
      <c r="AO9420" s="10"/>
      <c r="AP9420" s="10"/>
      <c r="AQ9420" s="10"/>
      <c r="AR9420" s="10"/>
      <c r="AS9420" s="10"/>
      <c r="AT9420" s="10"/>
      <c r="AU9420" s="10"/>
      <c r="AV9420" s="10"/>
      <c r="AW9420" s="10"/>
      <c r="AX9420" s="10"/>
      <c r="AY9420" s="10"/>
      <c r="AZ9420" s="10"/>
      <c r="BA9420" s="10"/>
      <c r="BB9420" s="10"/>
      <c r="BC9420" s="10"/>
      <c r="BD9420" s="10"/>
      <c r="BE9420" s="10"/>
      <c r="BF9420" s="10"/>
      <c r="BG9420" s="6"/>
    </row>
    <row r="9421" spans="34:59" x14ac:dyDescent="0.25">
      <c r="AH9421" s="6"/>
      <c r="AI9421" s="6"/>
      <c r="AJ9421" s="6"/>
      <c r="AK9421" s="6"/>
      <c r="AL9421" s="6"/>
      <c r="AM9421" s="6"/>
      <c r="AN9421" s="6"/>
      <c r="AO9421" s="6"/>
      <c r="AP9421" s="6"/>
      <c r="AQ9421" s="6"/>
      <c r="AR9421" s="6"/>
      <c r="AS9421" s="6"/>
      <c r="AT9421" s="6"/>
      <c r="AU9421" s="6"/>
      <c r="AV9421" s="6"/>
      <c r="AW9421" s="6"/>
      <c r="AX9421" s="6"/>
      <c r="AY9421" s="6"/>
      <c r="AZ9421" s="6"/>
      <c r="BA9421" s="6"/>
      <c r="BB9421" s="6"/>
      <c r="BC9421" s="6"/>
      <c r="BD9421" s="6"/>
      <c r="BE9421" s="6"/>
      <c r="BF9421" s="6"/>
      <c r="BG9421" s="10"/>
    </row>
    <row r="9422" spans="34:59" x14ac:dyDescent="0.25">
      <c r="AH9422" s="10"/>
      <c r="AI9422" s="6"/>
    </row>
    <row r="9423" spans="34:59" x14ac:dyDescent="0.25">
      <c r="AH9423" s="6"/>
      <c r="AI9423" s="6"/>
      <c r="AJ9423" s="6"/>
      <c r="AK9423" s="6"/>
      <c r="AL9423" s="6"/>
      <c r="AM9423" s="6"/>
      <c r="AN9423" s="6"/>
      <c r="AO9423" s="6"/>
      <c r="AP9423" s="6"/>
      <c r="AQ9423" s="6"/>
      <c r="AR9423" s="6"/>
      <c r="AS9423" s="6"/>
      <c r="AT9423" s="6"/>
      <c r="AU9423" s="6"/>
      <c r="AV9423" s="6"/>
      <c r="AW9423" s="6"/>
      <c r="AX9423" s="6"/>
      <c r="AY9423" s="6"/>
      <c r="AZ9423" s="6"/>
      <c r="BA9423" s="6"/>
      <c r="BB9423" s="6"/>
      <c r="BC9423" s="6"/>
      <c r="BD9423" s="6"/>
      <c r="BE9423" s="6"/>
      <c r="BF9423" s="6"/>
      <c r="BG9423" s="6"/>
    </row>
    <row r="9424" spans="34:59" x14ac:dyDescent="0.25">
      <c r="AH9424" s="10"/>
      <c r="AI9424" s="6"/>
      <c r="AJ9424" s="10"/>
      <c r="AK9424" s="10"/>
      <c r="AL9424" s="10"/>
      <c r="AM9424" s="10"/>
      <c r="AN9424" s="10"/>
      <c r="AO9424" s="10"/>
      <c r="AP9424" s="10"/>
      <c r="AQ9424" s="10"/>
      <c r="AR9424" s="10"/>
      <c r="AS9424" s="10"/>
      <c r="AT9424" s="10"/>
      <c r="AU9424" s="10"/>
      <c r="AV9424" s="10"/>
      <c r="AW9424" s="10"/>
      <c r="AX9424" s="10"/>
      <c r="AY9424" s="10"/>
      <c r="AZ9424" s="10"/>
      <c r="BA9424" s="10"/>
      <c r="BB9424" s="10"/>
      <c r="BC9424" s="10"/>
      <c r="BD9424" s="10"/>
      <c r="BE9424" s="10"/>
      <c r="BF9424" s="10"/>
      <c r="BG9424" s="6"/>
    </row>
    <row r="9425" spans="34:59" x14ac:dyDescent="0.25">
      <c r="AH9425" s="6"/>
      <c r="AI9425" s="6"/>
      <c r="AJ9425" s="6"/>
      <c r="AK9425" s="6"/>
      <c r="AL9425" s="6"/>
      <c r="AM9425" s="6"/>
      <c r="AN9425" s="6"/>
      <c r="AO9425" s="6"/>
      <c r="AP9425" s="6"/>
      <c r="AQ9425" s="6"/>
      <c r="AR9425" s="6"/>
      <c r="AS9425" s="6"/>
      <c r="AT9425" s="6"/>
      <c r="AU9425" s="6"/>
      <c r="AV9425" s="6"/>
      <c r="AW9425" s="6"/>
      <c r="AX9425" s="6"/>
      <c r="AY9425" s="6"/>
      <c r="AZ9425" s="6"/>
      <c r="BA9425" s="6"/>
      <c r="BB9425" s="6"/>
      <c r="BC9425" s="6"/>
      <c r="BD9425" s="6"/>
      <c r="BE9425" s="6"/>
      <c r="BF9425" s="6"/>
      <c r="BG9425" s="10"/>
    </row>
    <row r="9426" spans="34:59" x14ac:dyDescent="0.25">
      <c r="AH9426" s="10"/>
      <c r="AI9426" s="6"/>
    </row>
    <row r="9427" spans="34:59" x14ac:dyDescent="0.25">
      <c r="AH9427" s="6"/>
      <c r="AI9427" s="6"/>
      <c r="AJ9427" s="6"/>
      <c r="AK9427" s="6"/>
      <c r="AL9427" s="6"/>
      <c r="AM9427" s="6"/>
      <c r="AN9427" s="6"/>
      <c r="AO9427" s="6"/>
      <c r="AP9427" s="6"/>
      <c r="AQ9427" s="6"/>
      <c r="AR9427" s="6"/>
      <c r="AS9427" s="6"/>
      <c r="AT9427" s="6"/>
      <c r="AU9427" s="6"/>
      <c r="AV9427" s="6"/>
      <c r="AW9427" s="6"/>
      <c r="AX9427" s="6"/>
      <c r="AY9427" s="6"/>
      <c r="AZ9427" s="6"/>
      <c r="BA9427" s="6"/>
      <c r="BB9427" s="6"/>
      <c r="BC9427" s="6"/>
      <c r="BD9427" s="6"/>
      <c r="BE9427" s="6"/>
      <c r="BF9427" s="6"/>
      <c r="BG9427" s="6"/>
    </row>
    <row r="9428" spans="34:59" x14ac:dyDescent="0.25">
      <c r="AH9428" s="10"/>
      <c r="AI9428" s="6"/>
      <c r="AJ9428" s="10"/>
      <c r="AK9428" s="10"/>
      <c r="AL9428" s="10"/>
      <c r="AM9428" s="10"/>
      <c r="AN9428" s="10"/>
      <c r="AO9428" s="10"/>
      <c r="AP9428" s="10"/>
      <c r="AQ9428" s="10"/>
      <c r="AR9428" s="10"/>
      <c r="AS9428" s="10"/>
      <c r="AT9428" s="10"/>
      <c r="AU9428" s="10"/>
      <c r="AV9428" s="10"/>
      <c r="AW9428" s="10"/>
      <c r="AX9428" s="10"/>
      <c r="AY9428" s="10"/>
      <c r="AZ9428" s="10"/>
      <c r="BA9428" s="10"/>
      <c r="BB9428" s="10"/>
      <c r="BC9428" s="10"/>
      <c r="BD9428" s="10"/>
      <c r="BE9428" s="10"/>
      <c r="BF9428" s="10"/>
      <c r="BG9428" s="6"/>
    </row>
    <row r="9429" spans="34:59" x14ac:dyDescent="0.25">
      <c r="AH9429" s="6"/>
      <c r="AI9429" s="6"/>
      <c r="AJ9429" s="6"/>
      <c r="AK9429" s="6"/>
      <c r="AL9429" s="6"/>
      <c r="AM9429" s="6"/>
      <c r="AN9429" s="6"/>
      <c r="AO9429" s="6"/>
      <c r="AP9429" s="6"/>
      <c r="AQ9429" s="6"/>
      <c r="AR9429" s="6"/>
      <c r="AS9429" s="6"/>
      <c r="AT9429" s="6"/>
      <c r="AU9429" s="6"/>
      <c r="AV9429" s="6"/>
      <c r="AW9429" s="6"/>
      <c r="AX9429" s="6"/>
      <c r="AY9429" s="6"/>
      <c r="AZ9429" s="6"/>
      <c r="BA9429" s="6"/>
      <c r="BB9429" s="6"/>
      <c r="BC9429" s="6"/>
      <c r="BD9429" s="6"/>
      <c r="BE9429" s="6"/>
      <c r="BF9429" s="6"/>
      <c r="BG9429" s="10"/>
    </row>
    <row r="9430" spans="34:59" x14ac:dyDescent="0.25">
      <c r="AH9430" s="10"/>
      <c r="AI9430" s="6"/>
    </row>
    <row r="9431" spans="34:59" x14ac:dyDescent="0.25">
      <c r="AH9431" s="6"/>
      <c r="AI9431" s="6"/>
      <c r="AJ9431" s="6"/>
      <c r="AK9431" s="6"/>
      <c r="AL9431" s="6"/>
      <c r="AM9431" s="6"/>
      <c r="AN9431" s="6"/>
      <c r="AO9431" s="6"/>
      <c r="AP9431" s="6"/>
      <c r="AQ9431" s="6"/>
      <c r="AR9431" s="6"/>
      <c r="AS9431" s="6"/>
      <c r="AT9431" s="6"/>
      <c r="AU9431" s="6"/>
      <c r="AV9431" s="6"/>
      <c r="AW9431" s="6"/>
      <c r="AX9431" s="6"/>
      <c r="AY9431" s="6"/>
      <c r="AZ9431" s="6"/>
      <c r="BA9431" s="6"/>
      <c r="BB9431" s="6"/>
      <c r="BC9431" s="6"/>
      <c r="BD9431" s="6"/>
      <c r="BE9431" s="6"/>
      <c r="BF9431" s="6"/>
      <c r="BG9431" s="6"/>
    </row>
    <row r="9432" spans="34:59" x14ac:dyDescent="0.25">
      <c r="AH9432" s="10"/>
      <c r="AI9432" s="6"/>
      <c r="AJ9432" s="10"/>
      <c r="AK9432" s="10"/>
      <c r="AL9432" s="10"/>
      <c r="AM9432" s="10"/>
      <c r="AN9432" s="10"/>
      <c r="AO9432" s="10"/>
      <c r="AP9432" s="10"/>
      <c r="AQ9432" s="10"/>
      <c r="AR9432" s="10"/>
      <c r="AS9432" s="10"/>
      <c r="AT9432" s="10"/>
      <c r="AU9432" s="10"/>
      <c r="AV9432" s="10"/>
      <c r="AW9432" s="10"/>
      <c r="AX9432" s="10"/>
      <c r="AY9432" s="10"/>
      <c r="AZ9432" s="10"/>
      <c r="BA9432" s="10"/>
      <c r="BB9432" s="10"/>
      <c r="BC9432" s="10"/>
      <c r="BD9432" s="10"/>
      <c r="BE9432" s="10"/>
      <c r="BF9432" s="10"/>
      <c r="BG9432" s="6"/>
    </row>
    <row r="9433" spans="34:59" x14ac:dyDescent="0.25">
      <c r="AH9433" s="6"/>
      <c r="AI9433" s="6"/>
      <c r="AJ9433" s="6"/>
      <c r="AK9433" s="6"/>
      <c r="AL9433" s="6"/>
      <c r="AM9433" s="6"/>
      <c r="AN9433" s="6"/>
      <c r="AO9433" s="6"/>
      <c r="AP9433" s="6"/>
      <c r="AQ9433" s="6"/>
      <c r="AR9433" s="6"/>
      <c r="AS9433" s="6"/>
      <c r="AT9433" s="6"/>
      <c r="AU9433" s="6"/>
      <c r="AV9433" s="6"/>
      <c r="AW9433" s="6"/>
      <c r="AX9433" s="6"/>
      <c r="AY9433" s="6"/>
      <c r="AZ9433" s="6"/>
      <c r="BA9433" s="6"/>
      <c r="BB9433" s="6"/>
      <c r="BC9433" s="6"/>
      <c r="BD9433" s="6"/>
      <c r="BE9433" s="6"/>
      <c r="BF9433" s="6"/>
      <c r="BG9433" s="10"/>
    </row>
    <row r="9434" spans="34:59" x14ac:dyDescent="0.25">
      <c r="AH9434" s="10"/>
      <c r="AI9434" s="6"/>
    </row>
    <row r="9435" spans="34:59" x14ac:dyDescent="0.25">
      <c r="AH9435" s="6"/>
      <c r="AI9435" s="6"/>
      <c r="AJ9435" s="6"/>
      <c r="AK9435" s="6"/>
      <c r="AL9435" s="6"/>
      <c r="AM9435" s="6"/>
      <c r="AN9435" s="6"/>
      <c r="AO9435" s="6"/>
      <c r="AP9435" s="6"/>
      <c r="AQ9435" s="6"/>
      <c r="AR9435" s="6"/>
      <c r="AS9435" s="6"/>
      <c r="AT9435" s="6"/>
      <c r="AU9435" s="6"/>
      <c r="AV9435" s="6"/>
      <c r="AW9435" s="6"/>
      <c r="AX9435" s="6"/>
      <c r="AY9435" s="6"/>
      <c r="AZ9435" s="6"/>
      <c r="BA9435" s="6"/>
      <c r="BB9435" s="6"/>
      <c r="BC9435" s="6"/>
      <c r="BD9435" s="6"/>
      <c r="BE9435" s="6"/>
      <c r="BF9435" s="6"/>
      <c r="BG9435" s="6"/>
    </row>
    <row r="9436" spans="34:59" x14ac:dyDescent="0.25">
      <c r="AH9436" s="10"/>
      <c r="AI9436" s="6"/>
      <c r="AJ9436" s="10"/>
      <c r="AK9436" s="10"/>
      <c r="AL9436" s="10"/>
      <c r="AM9436" s="10"/>
      <c r="AN9436" s="10"/>
      <c r="AO9436" s="10"/>
      <c r="AP9436" s="10"/>
      <c r="AQ9436" s="10"/>
      <c r="AR9436" s="10"/>
      <c r="AS9436" s="10"/>
      <c r="AT9436" s="10"/>
      <c r="AU9436" s="10"/>
      <c r="AV9436" s="10"/>
      <c r="AW9436" s="10"/>
      <c r="AX9436" s="10"/>
      <c r="AY9436" s="10"/>
      <c r="AZ9436" s="10"/>
      <c r="BA9436" s="10"/>
      <c r="BB9436" s="10"/>
      <c r="BC9436" s="10"/>
      <c r="BD9436" s="10"/>
      <c r="BE9436" s="10"/>
      <c r="BF9436" s="10"/>
      <c r="BG9436" s="6"/>
    </row>
    <row r="9437" spans="34:59" x14ac:dyDescent="0.25">
      <c r="AH9437" s="6"/>
      <c r="AI9437" s="6"/>
      <c r="AJ9437" s="6"/>
      <c r="AK9437" s="6"/>
      <c r="AL9437" s="6"/>
      <c r="AM9437" s="6"/>
      <c r="AN9437" s="6"/>
      <c r="AO9437" s="6"/>
      <c r="AP9437" s="6"/>
      <c r="AQ9437" s="6"/>
      <c r="AR9437" s="6"/>
      <c r="AS9437" s="6"/>
      <c r="AT9437" s="6"/>
      <c r="AU9437" s="6"/>
      <c r="AV9437" s="6"/>
      <c r="AW9437" s="6"/>
      <c r="AX9437" s="6"/>
      <c r="AY9437" s="6"/>
      <c r="AZ9437" s="6"/>
      <c r="BA9437" s="6"/>
      <c r="BB9437" s="6"/>
      <c r="BC9437" s="6"/>
      <c r="BD9437" s="6"/>
      <c r="BE9437" s="6"/>
      <c r="BF9437" s="6"/>
      <c r="BG9437" s="10"/>
    </row>
    <row r="9438" spans="34:59" x14ac:dyDescent="0.25">
      <c r="AH9438" s="10"/>
      <c r="AI9438" s="6"/>
    </row>
    <row r="9439" spans="34:59" x14ac:dyDescent="0.25">
      <c r="AH9439" s="6"/>
      <c r="AI9439" s="6"/>
      <c r="AJ9439" s="6"/>
      <c r="AK9439" s="6"/>
      <c r="AL9439" s="6"/>
      <c r="AM9439" s="6"/>
      <c r="AN9439" s="6"/>
      <c r="AO9439" s="6"/>
      <c r="AP9439" s="6"/>
      <c r="AQ9439" s="6"/>
      <c r="AR9439" s="6"/>
      <c r="AS9439" s="6"/>
      <c r="AT9439" s="6"/>
      <c r="AU9439" s="6"/>
      <c r="AV9439" s="6"/>
      <c r="AW9439" s="6"/>
      <c r="AX9439" s="6"/>
      <c r="AY9439" s="6"/>
      <c r="AZ9439" s="6"/>
      <c r="BA9439" s="6"/>
      <c r="BB9439" s="6"/>
      <c r="BC9439" s="6"/>
      <c r="BD9439" s="6"/>
      <c r="BE9439" s="6"/>
      <c r="BF9439" s="6"/>
      <c r="BG9439" s="6"/>
    </row>
    <row r="9440" spans="34:59" x14ac:dyDescent="0.25">
      <c r="AH9440" s="10"/>
      <c r="AI9440" s="6"/>
      <c r="AJ9440" s="10"/>
      <c r="AK9440" s="10"/>
      <c r="AL9440" s="10"/>
      <c r="AM9440" s="10"/>
      <c r="AN9440" s="10"/>
      <c r="AO9440" s="10"/>
      <c r="AP9440" s="10"/>
      <c r="AQ9440" s="10"/>
      <c r="AR9440" s="10"/>
      <c r="AS9440" s="10"/>
      <c r="AT9440" s="10"/>
      <c r="AU9440" s="10"/>
      <c r="AV9440" s="10"/>
      <c r="AW9440" s="10"/>
      <c r="AX9440" s="10"/>
      <c r="AY9440" s="10"/>
      <c r="AZ9440" s="10"/>
      <c r="BA9440" s="10"/>
      <c r="BB9440" s="10"/>
      <c r="BC9440" s="10"/>
      <c r="BD9440" s="10"/>
      <c r="BE9440" s="10"/>
      <c r="BF9440" s="10"/>
      <c r="BG9440" s="6"/>
    </row>
    <row r="9441" spans="34:59" x14ac:dyDescent="0.25">
      <c r="AH9441" s="6"/>
      <c r="AI9441" s="6"/>
      <c r="AJ9441" s="6"/>
      <c r="AK9441" s="6"/>
      <c r="AL9441" s="6"/>
      <c r="AM9441" s="6"/>
      <c r="AN9441" s="6"/>
      <c r="AO9441" s="6"/>
      <c r="AP9441" s="6"/>
      <c r="AQ9441" s="6"/>
      <c r="AR9441" s="6"/>
      <c r="AS9441" s="6"/>
      <c r="AT9441" s="6"/>
      <c r="AU9441" s="6"/>
      <c r="AV9441" s="6"/>
      <c r="AW9441" s="6"/>
      <c r="AX9441" s="6"/>
      <c r="AY9441" s="6"/>
      <c r="AZ9441" s="6"/>
      <c r="BA9441" s="6"/>
      <c r="BB9441" s="6"/>
      <c r="BC9441" s="6"/>
      <c r="BD9441" s="6"/>
      <c r="BE9441" s="6"/>
      <c r="BF9441" s="6"/>
      <c r="BG9441" s="10"/>
    </row>
    <row r="9442" spans="34:59" x14ac:dyDescent="0.25">
      <c r="AH9442" s="10"/>
      <c r="AI9442" s="6"/>
    </row>
    <row r="9443" spans="34:59" x14ac:dyDescent="0.25">
      <c r="AH9443" s="6"/>
      <c r="AI9443" s="6"/>
      <c r="AJ9443" s="6"/>
      <c r="AK9443" s="6"/>
      <c r="AL9443" s="6"/>
      <c r="AM9443" s="6"/>
      <c r="AN9443" s="6"/>
      <c r="AO9443" s="6"/>
      <c r="AP9443" s="6"/>
      <c r="AQ9443" s="6"/>
      <c r="AR9443" s="6"/>
      <c r="AS9443" s="6"/>
      <c r="AT9443" s="6"/>
      <c r="AU9443" s="6"/>
      <c r="AV9443" s="6"/>
      <c r="AW9443" s="6"/>
      <c r="AX9443" s="6"/>
      <c r="AY9443" s="6"/>
      <c r="AZ9443" s="6"/>
      <c r="BA9443" s="6"/>
      <c r="BB9443" s="6"/>
      <c r="BC9443" s="6"/>
      <c r="BD9443" s="6"/>
      <c r="BE9443" s="6"/>
      <c r="BF9443" s="6"/>
      <c r="BG9443" s="6"/>
    </row>
    <row r="9444" spans="34:59" x14ac:dyDescent="0.25">
      <c r="AH9444" s="10"/>
      <c r="AI9444" s="6"/>
      <c r="AJ9444" s="10"/>
      <c r="AK9444" s="10"/>
      <c r="AL9444" s="10"/>
      <c r="AM9444" s="10"/>
      <c r="AN9444" s="10"/>
      <c r="AO9444" s="10"/>
      <c r="AP9444" s="10"/>
      <c r="AQ9444" s="10"/>
      <c r="AR9444" s="10"/>
      <c r="AS9444" s="10"/>
      <c r="AT9444" s="10"/>
      <c r="AU9444" s="10"/>
      <c r="AV9444" s="10"/>
      <c r="AW9444" s="10"/>
      <c r="AX9444" s="10"/>
      <c r="AY9444" s="10"/>
      <c r="AZ9444" s="10"/>
      <c r="BA9444" s="10"/>
      <c r="BB9444" s="10"/>
      <c r="BC9444" s="10"/>
      <c r="BD9444" s="10"/>
      <c r="BE9444" s="10"/>
      <c r="BF9444" s="10"/>
      <c r="BG9444" s="6"/>
    </row>
    <row r="9445" spans="34:59" x14ac:dyDescent="0.25">
      <c r="AH9445" s="6"/>
      <c r="AI9445" s="6"/>
      <c r="AJ9445" s="6"/>
      <c r="AK9445" s="6"/>
      <c r="AL9445" s="6"/>
      <c r="AM9445" s="6"/>
      <c r="AN9445" s="6"/>
      <c r="AO9445" s="6"/>
      <c r="AP9445" s="6"/>
      <c r="AQ9445" s="6"/>
      <c r="AR9445" s="6"/>
      <c r="AS9445" s="6"/>
      <c r="AT9445" s="6"/>
      <c r="AU9445" s="6"/>
      <c r="AV9445" s="6"/>
      <c r="AW9445" s="6"/>
      <c r="AX9445" s="6"/>
      <c r="AY9445" s="6"/>
      <c r="AZ9445" s="6"/>
      <c r="BA9445" s="6"/>
      <c r="BB9445" s="6"/>
      <c r="BC9445" s="6"/>
      <c r="BD9445" s="6"/>
      <c r="BE9445" s="6"/>
      <c r="BF9445" s="6"/>
      <c r="BG9445" s="10"/>
    </row>
    <row r="9446" spans="34:59" x14ac:dyDescent="0.25">
      <c r="AH9446" s="10"/>
      <c r="AI9446" s="6"/>
    </row>
    <row r="9447" spans="34:59" x14ac:dyDescent="0.25">
      <c r="AH9447" s="6"/>
      <c r="AI9447" s="6"/>
      <c r="AJ9447" s="6"/>
      <c r="AK9447" s="6"/>
      <c r="AL9447" s="6"/>
      <c r="AM9447" s="6"/>
      <c r="AN9447" s="6"/>
      <c r="AO9447" s="6"/>
      <c r="AP9447" s="6"/>
      <c r="AQ9447" s="6"/>
      <c r="AR9447" s="6"/>
      <c r="AS9447" s="6"/>
      <c r="AT9447" s="6"/>
      <c r="AU9447" s="6"/>
      <c r="AV9447" s="6"/>
      <c r="AW9447" s="6"/>
      <c r="AX9447" s="6"/>
      <c r="AY9447" s="6"/>
      <c r="AZ9447" s="6"/>
      <c r="BA9447" s="6"/>
      <c r="BB9447" s="6"/>
      <c r="BC9447" s="6"/>
      <c r="BD9447" s="6"/>
      <c r="BE9447" s="6"/>
      <c r="BF9447" s="6"/>
      <c r="BG9447" s="6"/>
    </row>
    <row r="9448" spans="34:59" x14ac:dyDescent="0.25">
      <c r="AH9448" s="10"/>
      <c r="AI9448" s="6"/>
      <c r="AJ9448" s="10"/>
      <c r="AK9448" s="10"/>
      <c r="AL9448" s="10"/>
      <c r="AM9448" s="10"/>
      <c r="AN9448" s="10"/>
      <c r="AO9448" s="10"/>
      <c r="AP9448" s="10"/>
      <c r="AQ9448" s="10"/>
      <c r="AR9448" s="10"/>
      <c r="AS9448" s="10"/>
      <c r="AT9448" s="10"/>
      <c r="AU9448" s="10"/>
      <c r="AV9448" s="10"/>
      <c r="AW9448" s="10"/>
      <c r="AX9448" s="10"/>
      <c r="AY9448" s="10"/>
      <c r="AZ9448" s="10"/>
      <c r="BA9448" s="10"/>
      <c r="BB9448" s="10"/>
      <c r="BC9448" s="10"/>
      <c r="BD9448" s="10"/>
      <c r="BE9448" s="10"/>
      <c r="BF9448" s="10"/>
      <c r="BG9448" s="6"/>
    </row>
    <row r="9449" spans="34:59" x14ac:dyDescent="0.25">
      <c r="AH9449" s="6"/>
      <c r="AI9449" s="6"/>
      <c r="AJ9449" s="6"/>
      <c r="AK9449" s="6"/>
      <c r="AL9449" s="6"/>
      <c r="AM9449" s="6"/>
      <c r="AN9449" s="6"/>
      <c r="AO9449" s="6"/>
      <c r="AP9449" s="6"/>
      <c r="AQ9449" s="6"/>
      <c r="AR9449" s="6"/>
      <c r="AS9449" s="6"/>
      <c r="AT9449" s="6"/>
      <c r="AU9449" s="6"/>
      <c r="AV9449" s="6"/>
      <c r="AW9449" s="6"/>
      <c r="AX9449" s="6"/>
      <c r="AY9449" s="6"/>
      <c r="AZ9449" s="6"/>
      <c r="BA9449" s="6"/>
      <c r="BB9449" s="6"/>
      <c r="BC9449" s="6"/>
      <c r="BD9449" s="6"/>
      <c r="BE9449" s="6"/>
      <c r="BF9449" s="6"/>
      <c r="BG9449" s="10"/>
    </row>
    <row r="9450" spans="34:59" x14ac:dyDescent="0.25">
      <c r="AH9450" s="10"/>
      <c r="AI9450" s="6"/>
    </row>
    <row r="9451" spans="34:59" x14ac:dyDescent="0.25">
      <c r="AH9451" s="6"/>
      <c r="AI9451" s="6"/>
      <c r="AJ9451" s="6"/>
      <c r="AK9451" s="6"/>
      <c r="AL9451" s="6"/>
      <c r="AM9451" s="6"/>
      <c r="AN9451" s="6"/>
      <c r="AO9451" s="6"/>
      <c r="AP9451" s="6"/>
      <c r="AQ9451" s="6"/>
      <c r="AR9451" s="6"/>
      <c r="AS9451" s="6"/>
      <c r="AT9451" s="6"/>
      <c r="AU9451" s="6"/>
      <c r="AV9451" s="6"/>
      <c r="AW9451" s="6"/>
      <c r="AX9451" s="6"/>
      <c r="AY9451" s="6"/>
      <c r="AZ9451" s="6"/>
      <c r="BA9451" s="6"/>
      <c r="BB9451" s="6"/>
      <c r="BC9451" s="6"/>
      <c r="BD9451" s="6"/>
      <c r="BE9451" s="6"/>
      <c r="BF9451" s="6"/>
      <c r="BG9451" s="6"/>
    </row>
    <row r="9452" spans="34:59" x14ac:dyDescent="0.25">
      <c r="AH9452" s="10"/>
      <c r="AI9452" s="6"/>
      <c r="AJ9452" s="10"/>
      <c r="AK9452" s="10"/>
      <c r="AL9452" s="10"/>
      <c r="AM9452" s="10"/>
      <c r="AN9452" s="10"/>
      <c r="AO9452" s="10"/>
      <c r="AP9452" s="10"/>
      <c r="AQ9452" s="10"/>
      <c r="AR9452" s="10"/>
      <c r="AS9452" s="10"/>
      <c r="AT9452" s="10"/>
      <c r="AU9452" s="10"/>
      <c r="AV9452" s="10"/>
      <c r="AW9452" s="10"/>
      <c r="AX9452" s="10"/>
      <c r="AY9452" s="10"/>
      <c r="AZ9452" s="10"/>
      <c r="BA9452" s="10"/>
      <c r="BB9452" s="10"/>
      <c r="BC9452" s="10"/>
      <c r="BD9452" s="10"/>
      <c r="BE9452" s="10"/>
      <c r="BF9452" s="10"/>
      <c r="BG9452" s="6"/>
    </row>
    <row r="9453" spans="34:59" x14ac:dyDescent="0.25">
      <c r="AH9453" s="6"/>
      <c r="AI9453" s="6"/>
      <c r="AJ9453" s="6"/>
      <c r="AK9453" s="6"/>
      <c r="AL9453" s="6"/>
      <c r="AM9453" s="6"/>
      <c r="AN9453" s="6"/>
      <c r="AO9453" s="6"/>
      <c r="AP9453" s="6"/>
      <c r="AQ9453" s="6"/>
      <c r="AR9453" s="6"/>
      <c r="AS9453" s="6"/>
      <c r="AT9453" s="6"/>
      <c r="AU9453" s="6"/>
      <c r="AV9453" s="6"/>
      <c r="AW9453" s="6"/>
      <c r="AX9453" s="6"/>
      <c r="AY9453" s="6"/>
      <c r="AZ9453" s="6"/>
      <c r="BA9453" s="6"/>
      <c r="BB9453" s="6"/>
      <c r="BC9453" s="6"/>
      <c r="BD9453" s="6"/>
      <c r="BE9453" s="6"/>
      <c r="BF9453" s="6"/>
      <c r="BG9453" s="10"/>
    </row>
    <row r="9454" spans="34:59" x14ac:dyDescent="0.25">
      <c r="AH9454" s="10"/>
      <c r="AI9454" s="6"/>
    </row>
    <row r="9455" spans="34:59" x14ac:dyDescent="0.25">
      <c r="AH9455" s="6"/>
      <c r="AI9455" s="6"/>
      <c r="AJ9455" s="6"/>
      <c r="AK9455" s="6"/>
      <c r="AL9455" s="6"/>
      <c r="AM9455" s="6"/>
      <c r="AN9455" s="6"/>
      <c r="AO9455" s="6"/>
      <c r="AP9455" s="6"/>
      <c r="AQ9455" s="6"/>
      <c r="AR9455" s="6"/>
      <c r="AS9455" s="6"/>
      <c r="AT9455" s="6"/>
      <c r="AU9455" s="6"/>
      <c r="AV9455" s="6"/>
      <c r="AW9455" s="6"/>
      <c r="AX9455" s="6"/>
      <c r="AY9455" s="6"/>
      <c r="AZ9455" s="6"/>
      <c r="BA9455" s="6"/>
      <c r="BB9455" s="6"/>
      <c r="BC9455" s="6"/>
      <c r="BD9455" s="6"/>
      <c r="BE9455" s="6"/>
      <c r="BF9455" s="6"/>
      <c r="BG9455" s="6"/>
    </row>
    <row r="9456" spans="34:59" x14ac:dyDescent="0.25">
      <c r="AH9456" s="10"/>
      <c r="AI9456" s="6"/>
      <c r="AJ9456" s="10"/>
      <c r="AK9456" s="10"/>
      <c r="AL9456" s="10"/>
      <c r="AM9456" s="10"/>
      <c r="AN9456" s="10"/>
      <c r="AO9456" s="10"/>
      <c r="AP9456" s="10"/>
      <c r="AQ9456" s="10"/>
      <c r="AR9456" s="10"/>
      <c r="AS9456" s="10"/>
      <c r="AT9456" s="10"/>
      <c r="AU9456" s="10"/>
      <c r="AV9456" s="10"/>
      <c r="AW9456" s="10"/>
      <c r="AX9456" s="10"/>
      <c r="AY9456" s="10"/>
      <c r="AZ9456" s="10"/>
      <c r="BA9456" s="10"/>
      <c r="BB9456" s="10"/>
      <c r="BC9456" s="10"/>
      <c r="BD9456" s="10"/>
      <c r="BE9456" s="10"/>
      <c r="BF9456" s="10"/>
      <c r="BG9456" s="6"/>
    </row>
    <row r="9457" spans="34:59" x14ac:dyDescent="0.25">
      <c r="AH9457" s="6"/>
      <c r="AI9457" s="6"/>
      <c r="AJ9457" s="6"/>
      <c r="AK9457" s="6"/>
      <c r="AL9457" s="6"/>
      <c r="AM9457" s="6"/>
      <c r="AN9457" s="6"/>
      <c r="AO9457" s="6"/>
      <c r="AP9457" s="6"/>
      <c r="AQ9457" s="6"/>
      <c r="AR9457" s="6"/>
      <c r="AS9457" s="6"/>
      <c r="AT9457" s="6"/>
      <c r="AU9457" s="6"/>
      <c r="AV9457" s="6"/>
      <c r="AW9457" s="6"/>
      <c r="AX9457" s="6"/>
      <c r="AY9457" s="6"/>
      <c r="AZ9457" s="6"/>
      <c r="BA9457" s="6"/>
      <c r="BB9457" s="6"/>
      <c r="BC9457" s="6"/>
      <c r="BD9457" s="6"/>
      <c r="BE9457" s="6"/>
      <c r="BF9457" s="6"/>
      <c r="BG9457" s="10"/>
    </row>
    <row r="9458" spans="34:59" x14ac:dyDescent="0.25">
      <c r="AH9458" s="10"/>
      <c r="AI9458" s="6"/>
    </row>
    <row r="9459" spans="34:59" x14ac:dyDescent="0.25">
      <c r="AH9459" s="6"/>
      <c r="AI9459" s="6"/>
      <c r="AJ9459" s="6"/>
      <c r="AK9459" s="6"/>
      <c r="AL9459" s="6"/>
      <c r="AM9459" s="6"/>
      <c r="AN9459" s="6"/>
      <c r="AO9459" s="6"/>
      <c r="AP9459" s="6"/>
      <c r="AQ9459" s="6"/>
      <c r="AR9459" s="6"/>
      <c r="AS9459" s="6"/>
      <c r="AT9459" s="6"/>
      <c r="AU9459" s="6"/>
      <c r="AV9459" s="6"/>
      <c r="AW9459" s="6"/>
      <c r="AX9459" s="6"/>
      <c r="AY9459" s="6"/>
      <c r="AZ9459" s="6"/>
      <c r="BA9459" s="6"/>
      <c r="BB9459" s="6"/>
      <c r="BC9459" s="6"/>
      <c r="BD9459" s="6"/>
      <c r="BE9459" s="6"/>
      <c r="BF9459" s="6"/>
      <c r="BG9459" s="6"/>
    </row>
    <row r="9460" spans="34:59" x14ac:dyDescent="0.25">
      <c r="AH9460" s="10"/>
      <c r="AI9460" s="6"/>
      <c r="AJ9460" s="10"/>
      <c r="AK9460" s="10"/>
      <c r="AL9460" s="10"/>
      <c r="AM9460" s="10"/>
      <c r="AN9460" s="10"/>
      <c r="AO9460" s="10"/>
      <c r="AP9460" s="10"/>
      <c r="AQ9460" s="10"/>
      <c r="AR9460" s="10"/>
      <c r="AS9460" s="10"/>
      <c r="AT9460" s="10"/>
      <c r="AU9460" s="10"/>
      <c r="AV9460" s="10"/>
      <c r="AW9460" s="10"/>
      <c r="AX9460" s="10"/>
      <c r="AY9460" s="10"/>
      <c r="AZ9460" s="10"/>
      <c r="BA9460" s="10"/>
      <c r="BB9460" s="10"/>
      <c r="BC9460" s="10"/>
      <c r="BD9460" s="10"/>
      <c r="BE9460" s="10"/>
      <c r="BF9460" s="10"/>
      <c r="BG9460" s="6"/>
    </row>
    <row r="9461" spans="34:59" x14ac:dyDescent="0.25">
      <c r="AH9461" s="6"/>
      <c r="AI9461" s="6"/>
      <c r="AJ9461" s="6"/>
      <c r="AK9461" s="6"/>
      <c r="AL9461" s="6"/>
      <c r="AM9461" s="6"/>
      <c r="AN9461" s="6"/>
      <c r="AO9461" s="6"/>
      <c r="AP9461" s="6"/>
      <c r="AQ9461" s="6"/>
      <c r="AR9461" s="6"/>
      <c r="AS9461" s="6"/>
      <c r="AT9461" s="6"/>
      <c r="AU9461" s="6"/>
      <c r="AV9461" s="6"/>
      <c r="AW9461" s="6"/>
      <c r="AX9461" s="6"/>
      <c r="AY9461" s="6"/>
      <c r="AZ9461" s="6"/>
      <c r="BA9461" s="6"/>
      <c r="BB9461" s="6"/>
      <c r="BC9461" s="6"/>
      <c r="BD9461" s="6"/>
      <c r="BE9461" s="6"/>
      <c r="BF9461" s="6"/>
      <c r="BG9461" s="10"/>
    </row>
    <row r="9462" spans="34:59" x14ac:dyDescent="0.25">
      <c r="AH9462" s="10"/>
      <c r="AI9462" s="6"/>
    </row>
    <row r="9463" spans="34:59" x14ac:dyDescent="0.25">
      <c r="AH9463" s="6"/>
      <c r="AI9463" s="6"/>
      <c r="AJ9463" s="6"/>
      <c r="AK9463" s="6"/>
      <c r="AL9463" s="6"/>
      <c r="AM9463" s="6"/>
      <c r="AN9463" s="6"/>
      <c r="AO9463" s="6"/>
      <c r="AP9463" s="6"/>
      <c r="AQ9463" s="6"/>
      <c r="AR9463" s="6"/>
      <c r="AS9463" s="6"/>
      <c r="AT9463" s="6"/>
      <c r="AU9463" s="6"/>
      <c r="AV9463" s="6"/>
      <c r="AW9463" s="6"/>
      <c r="AX9463" s="6"/>
      <c r="AY9463" s="6"/>
      <c r="AZ9463" s="6"/>
      <c r="BA9463" s="6"/>
      <c r="BB9463" s="6"/>
      <c r="BC9463" s="6"/>
      <c r="BD9463" s="6"/>
      <c r="BE9463" s="6"/>
      <c r="BF9463" s="6"/>
      <c r="BG9463" s="6"/>
    </row>
    <row r="9464" spans="34:59" x14ac:dyDescent="0.25">
      <c r="AH9464" s="10"/>
      <c r="AI9464" s="6"/>
      <c r="AJ9464" s="10"/>
      <c r="AK9464" s="10"/>
      <c r="AL9464" s="10"/>
      <c r="AM9464" s="10"/>
      <c r="AN9464" s="10"/>
      <c r="AO9464" s="10"/>
      <c r="AP9464" s="10"/>
      <c r="AQ9464" s="10"/>
      <c r="AR9464" s="10"/>
      <c r="AS9464" s="10"/>
      <c r="AT9464" s="10"/>
      <c r="AU9464" s="10"/>
      <c r="AV9464" s="10"/>
      <c r="AW9464" s="10"/>
      <c r="AX9464" s="10"/>
      <c r="AY9464" s="10"/>
      <c r="AZ9464" s="10"/>
      <c r="BA9464" s="10"/>
      <c r="BB9464" s="10"/>
      <c r="BC9464" s="10"/>
      <c r="BD9464" s="10"/>
      <c r="BE9464" s="10"/>
      <c r="BF9464" s="10"/>
      <c r="BG9464" s="6"/>
    </row>
    <row r="9465" spans="34:59" x14ac:dyDescent="0.25">
      <c r="AH9465" s="6"/>
      <c r="AI9465" s="6"/>
      <c r="AJ9465" s="6"/>
      <c r="AK9465" s="6"/>
      <c r="AL9465" s="6"/>
      <c r="AM9465" s="6"/>
      <c r="AN9465" s="6"/>
      <c r="AO9465" s="6"/>
      <c r="AP9465" s="6"/>
      <c r="AQ9465" s="6"/>
      <c r="AR9465" s="6"/>
      <c r="AS9465" s="6"/>
      <c r="AT9465" s="6"/>
      <c r="AU9465" s="6"/>
      <c r="AV9465" s="6"/>
      <c r="AW9465" s="6"/>
      <c r="AX9465" s="6"/>
      <c r="AY9465" s="6"/>
      <c r="AZ9465" s="6"/>
      <c r="BA9465" s="6"/>
      <c r="BB9465" s="6"/>
      <c r="BC9465" s="6"/>
      <c r="BD9465" s="6"/>
      <c r="BE9465" s="6"/>
      <c r="BF9465" s="6"/>
      <c r="BG9465" s="10"/>
    </row>
    <row r="9466" spans="34:59" x14ac:dyDescent="0.25">
      <c r="AH9466" s="10"/>
      <c r="AI9466" s="6"/>
    </row>
    <row r="9467" spans="34:59" x14ac:dyDescent="0.25">
      <c r="AH9467" s="6"/>
      <c r="AI9467" s="6"/>
      <c r="AJ9467" s="6"/>
      <c r="AK9467" s="6"/>
      <c r="AL9467" s="6"/>
      <c r="AM9467" s="6"/>
      <c r="AN9467" s="6"/>
      <c r="AO9467" s="6"/>
      <c r="AP9467" s="6"/>
      <c r="AQ9467" s="6"/>
      <c r="AR9467" s="6"/>
      <c r="AS9467" s="6"/>
      <c r="AT9467" s="6"/>
      <c r="AU9467" s="6"/>
      <c r="AV9467" s="6"/>
      <c r="AW9467" s="6"/>
      <c r="AX9467" s="6"/>
      <c r="AY9467" s="6"/>
      <c r="AZ9467" s="6"/>
      <c r="BA9467" s="6"/>
      <c r="BB9467" s="6"/>
      <c r="BC9467" s="6"/>
      <c r="BD9467" s="6"/>
      <c r="BE9467" s="6"/>
      <c r="BF9467" s="6"/>
      <c r="BG9467" s="6"/>
    </row>
    <row r="9468" spans="34:59" x14ac:dyDescent="0.25">
      <c r="AH9468" s="10"/>
      <c r="AI9468" s="6"/>
      <c r="AJ9468" s="10"/>
      <c r="AK9468" s="10"/>
      <c r="AL9468" s="10"/>
      <c r="AM9468" s="10"/>
      <c r="AN9468" s="10"/>
      <c r="AO9468" s="10"/>
      <c r="AP9468" s="10"/>
      <c r="AQ9468" s="10"/>
      <c r="AR9468" s="10"/>
      <c r="AS9468" s="10"/>
      <c r="AT9468" s="10"/>
      <c r="AU9468" s="10"/>
      <c r="AV9468" s="10"/>
      <c r="AW9468" s="10"/>
      <c r="AX9468" s="10"/>
      <c r="AY9468" s="10"/>
      <c r="AZ9468" s="10"/>
      <c r="BA9468" s="10"/>
      <c r="BB9468" s="10"/>
      <c r="BC9468" s="10"/>
      <c r="BD9468" s="10"/>
      <c r="BE9468" s="10"/>
      <c r="BF9468" s="10"/>
      <c r="BG9468" s="6"/>
    </row>
    <row r="9469" spans="34:59" x14ac:dyDescent="0.25">
      <c r="AH9469" s="6"/>
      <c r="AI9469" s="6"/>
      <c r="AJ9469" s="6"/>
      <c r="AK9469" s="6"/>
      <c r="AL9469" s="6"/>
      <c r="AM9469" s="6"/>
      <c r="AN9469" s="6"/>
      <c r="AO9469" s="6"/>
      <c r="AP9469" s="6"/>
      <c r="AQ9469" s="6"/>
      <c r="AR9469" s="6"/>
      <c r="AS9469" s="6"/>
      <c r="AT9469" s="6"/>
      <c r="AU9469" s="6"/>
      <c r="AV9469" s="6"/>
      <c r="AW9469" s="6"/>
      <c r="AX9469" s="6"/>
      <c r="AY9469" s="6"/>
      <c r="AZ9469" s="6"/>
      <c r="BA9469" s="6"/>
      <c r="BB9469" s="6"/>
      <c r="BC9469" s="6"/>
      <c r="BD9469" s="6"/>
      <c r="BE9469" s="6"/>
      <c r="BF9469" s="6"/>
      <c r="BG9469" s="10"/>
    </row>
    <row r="9470" spans="34:59" x14ac:dyDescent="0.25">
      <c r="AH9470" s="10"/>
      <c r="AI9470" s="6"/>
    </row>
    <row r="9471" spans="34:59" x14ac:dyDescent="0.25">
      <c r="AH9471" s="6"/>
      <c r="AI9471" s="6"/>
      <c r="AJ9471" s="6"/>
      <c r="AK9471" s="6"/>
      <c r="AL9471" s="6"/>
      <c r="AM9471" s="6"/>
      <c r="AN9471" s="6"/>
      <c r="AO9471" s="6"/>
      <c r="AP9471" s="6"/>
      <c r="AQ9471" s="6"/>
      <c r="AR9471" s="6"/>
      <c r="AS9471" s="6"/>
      <c r="AT9471" s="6"/>
      <c r="AU9471" s="6"/>
      <c r="AV9471" s="6"/>
      <c r="AW9471" s="6"/>
      <c r="AX9471" s="6"/>
      <c r="AY9471" s="6"/>
      <c r="AZ9471" s="6"/>
      <c r="BA9471" s="6"/>
      <c r="BB9471" s="6"/>
      <c r="BC9471" s="6"/>
      <c r="BD9471" s="6"/>
      <c r="BE9471" s="6"/>
      <c r="BF9471" s="6"/>
      <c r="BG9471" s="6"/>
    </row>
    <row r="9472" spans="34:59" x14ac:dyDescent="0.25">
      <c r="AH9472" s="10"/>
      <c r="AI9472" s="6"/>
      <c r="AJ9472" s="10"/>
      <c r="AK9472" s="10"/>
      <c r="AL9472" s="10"/>
      <c r="AM9472" s="10"/>
      <c r="AN9472" s="10"/>
      <c r="AO9472" s="10"/>
      <c r="AP9472" s="10"/>
      <c r="AQ9472" s="10"/>
      <c r="AR9472" s="10"/>
      <c r="AS9472" s="10"/>
      <c r="AT9472" s="10"/>
      <c r="AU9472" s="10"/>
      <c r="AV9472" s="10"/>
      <c r="AW9472" s="10"/>
      <c r="AX9472" s="10"/>
      <c r="AY9472" s="10"/>
      <c r="AZ9472" s="10"/>
      <c r="BA9472" s="10"/>
      <c r="BB9472" s="10"/>
      <c r="BC9472" s="10"/>
      <c r="BD9472" s="10"/>
      <c r="BE9472" s="10"/>
      <c r="BF9472" s="10"/>
      <c r="BG9472" s="6"/>
    </row>
    <row r="9473" spans="34:59" x14ac:dyDescent="0.25">
      <c r="AH9473" s="6"/>
      <c r="AI9473" s="6"/>
      <c r="AJ9473" s="6"/>
      <c r="AK9473" s="6"/>
      <c r="AL9473" s="6"/>
      <c r="AM9473" s="6"/>
      <c r="AN9473" s="6"/>
      <c r="AO9473" s="6"/>
      <c r="AP9473" s="6"/>
      <c r="AQ9473" s="6"/>
      <c r="AR9473" s="6"/>
      <c r="AS9473" s="6"/>
      <c r="AT9473" s="6"/>
      <c r="AU9473" s="6"/>
      <c r="AV9473" s="6"/>
      <c r="AW9473" s="6"/>
      <c r="AX9473" s="6"/>
      <c r="AY9473" s="6"/>
      <c r="AZ9473" s="6"/>
      <c r="BA9473" s="6"/>
      <c r="BB9473" s="6"/>
      <c r="BC9473" s="6"/>
      <c r="BD9473" s="6"/>
      <c r="BE9473" s="6"/>
      <c r="BF9473" s="6"/>
      <c r="BG9473" s="10"/>
    </row>
    <row r="9474" spans="34:59" x14ac:dyDescent="0.25">
      <c r="AH9474" s="10"/>
      <c r="AI9474" s="6"/>
    </row>
    <row r="9475" spans="34:59" x14ac:dyDescent="0.25">
      <c r="AH9475" s="6"/>
      <c r="AI9475" s="6"/>
      <c r="AJ9475" s="6"/>
      <c r="AK9475" s="6"/>
      <c r="AL9475" s="6"/>
      <c r="AM9475" s="6"/>
      <c r="AN9475" s="6"/>
      <c r="AO9475" s="6"/>
      <c r="AP9475" s="6"/>
      <c r="AQ9475" s="6"/>
      <c r="AR9475" s="6"/>
      <c r="AS9475" s="6"/>
      <c r="AT9475" s="6"/>
      <c r="AU9475" s="6"/>
      <c r="AV9475" s="6"/>
      <c r="AW9475" s="6"/>
      <c r="AX9475" s="6"/>
      <c r="AY9475" s="6"/>
      <c r="AZ9475" s="6"/>
      <c r="BA9475" s="6"/>
      <c r="BB9475" s="6"/>
      <c r="BC9475" s="6"/>
      <c r="BD9475" s="6"/>
      <c r="BE9475" s="6"/>
      <c r="BF9475" s="6"/>
      <c r="BG9475" s="6"/>
    </row>
    <row r="9476" spans="34:59" x14ac:dyDescent="0.25">
      <c r="AH9476" s="10"/>
      <c r="AI9476" s="6"/>
      <c r="AJ9476" s="10"/>
      <c r="AK9476" s="10"/>
      <c r="AL9476" s="10"/>
      <c r="AM9476" s="10"/>
      <c r="AN9476" s="10"/>
      <c r="AO9476" s="10"/>
      <c r="AP9476" s="10"/>
      <c r="AQ9476" s="10"/>
      <c r="AR9476" s="10"/>
      <c r="AS9476" s="10"/>
      <c r="AT9476" s="10"/>
      <c r="AU9476" s="10"/>
      <c r="AV9476" s="10"/>
      <c r="AW9476" s="10"/>
      <c r="AX9476" s="10"/>
      <c r="AY9476" s="10"/>
      <c r="AZ9476" s="10"/>
      <c r="BA9476" s="10"/>
      <c r="BB9476" s="10"/>
      <c r="BC9476" s="10"/>
      <c r="BD9476" s="10"/>
      <c r="BE9476" s="10"/>
      <c r="BF9476" s="10"/>
      <c r="BG9476" s="6"/>
    </row>
    <row r="9477" spans="34:59" x14ac:dyDescent="0.25">
      <c r="AH9477" s="6"/>
      <c r="AI9477" s="6"/>
      <c r="AJ9477" s="6"/>
      <c r="AK9477" s="6"/>
      <c r="AL9477" s="6"/>
      <c r="AM9477" s="6"/>
      <c r="AN9477" s="6"/>
      <c r="AO9477" s="6"/>
      <c r="AP9477" s="6"/>
      <c r="AQ9477" s="6"/>
      <c r="AR9477" s="6"/>
      <c r="AS9477" s="6"/>
      <c r="AT9477" s="6"/>
      <c r="AU9477" s="6"/>
      <c r="AV9477" s="6"/>
      <c r="AW9477" s="6"/>
      <c r="AX9477" s="6"/>
      <c r="AY9477" s="6"/>
      <c r="AZ9477" s="6"/>
      <c r="BA9477" s="6"/>
      <c r="BB9477" s="6"/>
      <c r="BC9477" s="6"/>
      <c r="BD9477" s="6"/>
      <c r="BE9477" s="6"/>
      <c r="BF9477" s="6"/>
      <c r="BG9477" s="10"/>
    </row>
    <row r="9478" spans="34:59" x14ac:dyDescent="0.25">
      <c r="AH9478" s="10"/>
      <c r="AI9478" s="6"/>
    </row>
    <row r="9479" spans="34:59" x14ac:dyDescent="0.25">
      <c r="AH9479" s="6"/>
      <c r="AI9479" s="6"/>
      <c r="AJ9479" s="6"/>
      <c r="AK9479" s="6"/>
      <c r="AL9479" s="6"/>
      <c r="AM9479" s="6"/>
      <c r="AN9479" s="6"/>
      <c r="AO9479" s="6"/>
      <c r="AP9479" s="6"/>
      <c r="AQ9479" s="6"/>
      <c r="AR9479" s="6"/>
      <c r="AS9479" s="6"/>
      <c r="AT9479" s="6"/>
      <c r="AU9479" s="6"/>
      <c r="AV9479" s="6"/>
      <c r="AW9479" s="6"/>
      <c r="AX9479" s="6"/>
      <c r="AY9479" s="6"/>
      <c r="AZ9479" s="6"/>
      <c r="BA9479" s="6"/>
      <c r="BB9479" s="6"/>
      <c r="BC9479" s="6"/>
      <c r="BD9479" s="6"/>
      <c r="BE9479" s="6"/>
      <c r="BF9479" s="6"/>
      <c r="BG9479" s="6"/>
    </row>
    <row r="9480" spans="34:59" x14ac:dyDescent="0.25">
      <c r="AH9480" s="10"/>
      <c r="AI9480" s="6"/>
      <c r="AJ9480" s="10"/>
      <c r="AK9480" s="10"/>
      <c r="AL9480" s="10"/>
      <c r="AM9480" s="10"/>
      <c r="AN9480" s="10"/>
      <c r="AO9480" s="10"/>
      <c r="AP9480" s="10"/>
      <c r="AQ9480" s="10"/>
      <c r="AR9480" s="10"/>
      <c r="AS9480" s="10"/>
      <c r="AT9480" s="10"/>
      <c r="AU9480" s="10"/>
      <c r="AV9480" s="10"/>
      <c r="AW9480" s="10"/>
      <c r="AX9480" s="10"/>
      <c r="AY9480" s="10"/>
      <c r="AZ9480" s="10"/>
      <c r="BA9480" s="10"/>
      <c r="BB9480" s="10"/>
      <c r="BC9480" s="10"/>
      <c r="BD9480" s="10"/>
      <c r="BE9480" s="10"/>
      <c r="BF9480" s="10"/>
      <c r="BG9480" s="6"/>
    </row>
    <row r="9481" spans="34:59" x14ac:dyDescent="0.25">
      <c r="AH9481" s="6"/>
      <c r="AI9481" s="6"/>
      <c r="AJ9481" s="6"/>
      <c r="AK9481" s="6"/>
      <c r="AL9481" s="6"/>
      <c r="AM9481" s="6"/>
      <c r="AN9481" s="6"/>
      <c r="AO9481" s="6"/>
      <c r="AP9481" s="6"/>
      <c r="AQ9481" s="6"/>
      <c r="AR9481" s="6"/>
      <c r="AS9481" s="6"/>
      <c r="AT9481" s="6"/>
      <c r="AU9481" s="6"/>
      <c r="AV9481" s="6"/>
      <c r="AW9481" s="6"/>
      <c r="AX9481" s="6"/>
      <c r="AY9481" s="6"/>
      <c r="AZ9481" s="6"/>
      <c r="BA9481" s="6"/>
      <c r="BB9481" s="6"/>
      <c r="BC9481" s="6"/>
      <c r="BD9481" s="6"/>
      <c r="BE9481" s="6"/>
      <c r="BF9481" s="6"/>
      <c r="BG9481" s="10"/>
    </row>
    <row r="9482" spans="34:59" x14ac:dyDescent="0.25">
      <c r="AH9482" s="10"/>
      <c r="AI9482" s="6"/>
    </row>
    <row r="9483" spans="34:59" x14ac:dyDescent="0.25">
      <c r="AH9483" s="6"/>
      <c r="AI9483" s="6"/>
      <c r="AJ9483" s="6"/>
      <c r="AK9483" s="6"/>
      <c r="AL9483" s="6"/>
      <c r="AM9483" s="6"/>
      <c r="AN9483" s="6"/>
      <c r="AO9483" s="6"/>
      <c r="AP9483" s="6"/>
      <c r="AQ9483" s="6"/>
      <c r="AR9483" s="6"/>
      <c r="AS9483" s="6"/>
      <c r="AT9483" s="6"/>
      <c r="AU9483" s="6"/>
      <c r="AV9483" s="6"/>
      <c r="AW9483" s="6"/>
      <c r="AX9483" s="6"/>
      <c r="AY9483" s="6"/>
      <c r="AZ9483" s="6"/>
      <c r="BA9483" s="6"/>
      <c r="BB9483" s="6"/>
      <c r="BC9483" s="6"/>
      <c r="BD9483" s="6"/>
      <c r="BE9483" s="6"/>
      <c r="BF9483" s="6"/>
      <c r="BG9483" s="6"/>
    </row>
    <row r="9484" spans="34:59" x14ac:dyDescent="0.25">
      <c r="AH9484" s="10"/>
      <c r="AI9484" s="6"/>
      <c r="AJ9484" s="10"/>
      <c r="AK9484" s="10"/>
      <c r="AL9484" s="10"/>
      <c r="AM9484" s="10"/>
      <c r="AN9484" s="10"/>
      <c r="AO9484" s="10"/>
      <c r="AP9484" s="10"/>
      <c r="AQ9484" s="10"/>
      <c r="AR9484" s="10"/>
      <c r="AS9484" s="10"/>
      <c r="AT9484" s="10"/>
      <c r="AU9484" s="10"/>
      <c r="AV9484" s="10"/>
      <c r="AW9484" s="10"/>
      <c r="AX9484" s="10"/>
      <c r="AY9484" s="10"/>
      <c r="AZ9484" s="10"/>
      <c r="BA9484" s="10"/>
      <c r="BB9484" s="10"/>
      <c r="BC9484" s="10"/>
      <c r="BD9484" s="10"/>
      <c r="BE9484" s="10"/>
      <c r="BF9484" s="10"/>
      <c r="BG9484" s="6"/>
    </row>
    <row r="9485" spans="34:59" x14ac:dyDescent="0.25">
      <c r="AH9485" s="6"/>
      <c r="AI9485" s="6"/>
      <c r="AJ9485" s="6"/>
      <c r="AK9485" s="6"/>
      <c r="AL9485" s="6"/>
      <c r="AM9485" s="6"/>
      <c r="AN9485" s="6"/>
      <c r="AO9485" s="6"/>
      <c r="AP9485" s="6"/>
      <c r="AQ9485" s="6"/>
      <c r="AR9485" s="6"/>
      <c r="AS9485" s="6"/>
      <c r="AT9485" s="6"/>
      <c r="AU9485" s="6"/>
      <c r="AV9485" s="6"/>
      <c r="AW9485" s="6"/>
      <c r="AX9485" s="6"/>
      <c r="AY9485" s="6"/>
      <c r="AZ9485" s="6"/>
      <c r="BA9485" s="6"/>
      <c r="BB9485" s="6"/>
      <c r="BC9485" s="6"/>
      <c r="BD9485" s="6"/>
      <c r="BE9485" s="6"/>
      <c r="BF9485" s="6"/>
      <c r="BG9485" s="10"/>
    </row>
    <row r="9486" spans="34:59" x14ac:dyDescent="0.25">
      <c r="AH9486" s="10"/>
      <c r="AI9486" s="6"/>
    </row>
    <row r="9487" spans="34:59" x14ac:dyDescent="0.25">
      <c r="AH9487" s="6"/>
      <c r="AI9487" s="6"/>
      <c r="AJ9487" s="6"/>
      <c r="AK9487" s="6"/>
      <c r="AL9487" s="6"/>
      <c r="AM9487" s="6"/>
      <c r="AN9487" s="6"/>
      <c r="AO9487" s="6"/>
      <c r="AP9487" s="6"/>
      <c r="AQ9487" s="6"/>
      <c r="AR9487" s="6"/>
      <c r="AS9487" s="6"/>
      <c r="AT9487" s="6"/>
      <c r="AU9487" s="6"/>
      <c r="AV9487" s="6"/>
      <c r="AW9487" s="6"/>
      <c r="AX9487" s="6"/>
      <c r="AY9487" s="6"/>
      <c r="AZ9487" s="6"/>
      <c r="BA9487" s="6"/>
      <c r="BB9487" s="6"/>
      <c r="BC9487" s="6"/>
      <c r="BD9487" s="6"/>
      <c r="BE9487" s="6"/>
      <c r="BF9487" s="6"/>
      <c r="BG9487" s="6"/>
    </row>
    <row r="9488" spans="34:59" x14ac:dyDescent="0.25">
      <c r="AH9488" s="10"/>
      <c r="AI9488" s="6"/>
      <c r="AJ9488" s="10"/>
      <c r="AK9488" s="10"/>
      <c r="AL9488" s="10"/>
      <c r="AM9488" s="10"/>
      <c r="AN9488" s="10"/>
      <c r="AO9488" s="10"/>
      <c r="AP9488" s="10"/>
      <c r="AQ9488" s="10"/>
      <c r="AR9488" s="10"/>
      <c r="AS9488" s="10"/>
      <c r="AT9488" s="10"/>
      <c r="AU9488" s="10"/>
      <c r="AV9488" s="10"/>
      <c r="AW9488" s="10"/>
      <c r="AX9488" s="10"/>
      <c r="AY9488" s="10"/>
      <c r="AZ9488" s="10"/>
      <c r="BA9488" s="10"/>
      <c r="BB9488" s="10"/>
      <c r="BC9488" s="10"/>
      <c r="BD9488" s="10"/>
      <c r="BE9488" s="10"/>
      <c r="BF9488" s="10"/>
      <c r="BG9488" s="6"/>
    </row>
    <row r="9489" spans="34:59" x14ac:dyDescent="0.25">
      <c r="AH9489" s="6"/>
      <c r="AI9489" s="6"/>
      <c r="AJ9489" s="6"/>
      <c r="AK9489" s="6"/>
      <c r="AL9489" s="6"/>
      <c r="AM9489" s="6"/>
      <c r="AN9489" s="6"/>
      <c r="AO9489" s="6"/>
      <c r="AP9489" s="6"/>
      <c r="AQ9489" s="6"/>
      <c r="AR9489" s="6"/>
      <c r="AS9489" s="6"/>
      <c r="AT9489" s="6"/>
      <c r="AU9489" s="6"/>
      <c r="AV9489" s="6"/>
      <c r="AW9489" s="6"/>
      <c r="AX9489" s="6"/>
      <c r="AY9489" s="6"/>
      <c r="AZ9489" s="6"/>
      <c r="BA9489" s="6"/>
      <c r="BB9489" s="6"/>
      <c r="BC9489" s="6"/>
      <c r="BD9489" s="6"/>
      <c r="BE9489" s="6"/>
      <c r="BF9489" s="6"/>
      <c r="BG9489" s="10"/>
    </row>
    <row r="9490" spans="34:59" x14ac:dyDescent="0.25">
      <c r="AH9490" s="10"/>
      <c r="AI9490" s="6"/>
    </row>
    <row r="9491" spans="34:59" x14ac:dyDescent="0.25">
      <c r="AH9491" s="6"/>
      <c r="AI9491" s="6"/>
      <c r="AJ9491" s="6"/>
      <c r="AK9491" s="6"/>
      <c r="AL9491" s="6"/>
      <c r="AM9491" s="6"/>
      <c r="AN9491" s="6"/>
      <c r="AO9491" s="6"/>
      <c r="AP9491" s="6"/>
      <c r="AQ9491" s="6"/>
      <c r="AR9491" s="6"/>
      <c r="AS9491" s="6"/>
      <c r="AT9491" s="6"/>
      <c r="AU9491" s="6"/>
      <c r="AV9491" s="6"/>
      <c r="AW9491" s="6"/>
      <c r="AX9491" s="6"/>
      <c r="AY9491" s="6"/>
      <c r="AZ9491" s="6"/>
      <c r="BA9491" s="6"/>
      <c r="BB9491" s="6"/>
      <c r="BC9491" s="6"/>
      <c r="BD9491" s="6"/>
      <c r="BE9491" s="6"/>
      <c r="BF9491" s="6"/>
      <c r="BG9491" s="6"/>
    </row>
    <row r="9492" spans="34:59" x14ac:dyDescent="0.25">
      <c r="AH9492" s="10"/>
      <c r="AI9492" s="6"/>
      <c r="AJ9492" s="10"/>
      <c r="AK9492" s="10"/>
      <c r="AL9492" s="10"/>
      <c r="AM9492" s="10"/>
      <c r="AN9492" s="10"/>
      <c r="AO9492" s="10"/>
      <c r="AP9492" s="10"/>
      <c r="AQ9492" s="10"/>
      <c r="AR9492" s="10"/>
      <c r="AS9492" s="10"/>
      <c r="AT9492" s="10"/>
      <c r="AU9492" s="10"/>
      <c r="AV9492" s="10"/>
      <c r="AW9492" s="10"/>
      <c r="AX9492" s="10"/>
      <c r="AY9492" s="10"/>
      <c r="AZ9492" s="10"/>
      <c r="BA9492" s="10"/>
      <c r="BB9492" s="10"/>
      <c r="BC9492" s="10"/>
      <c r="BD9492" s="10"/>
      <c r="BE9492" s="10"/>
      <c r="BF9492" s="10"/>
      <c r="BG9492" s="6"/>
    </row>
    <row r="9493" spans="34:59" x14ac:dyDescent="0.25">
      <c r="AH9493" s="6"/>
      <c r="AI9493" s="6"/>
      <c r="AJ9493" s="6"/>
      <c r="AK9493" s="6"/>
      <c r="AL9493" s="6"/>
      <c r="AM9493" s="6"/>
      <c r="AN9493" s="6"/>
      <c r="AO9493" s="6"/>
      <c r="AP9493" s="6"/>
      <c r="AQ9493" s="6"/>
      <c r="AR9493" s="6"/>
      <c r="AS9493" s="6"/>
      <c r="AT9493" s="6"/>
      <c r="AU9493" s="6"/>
      <c r="AV9493" s="6"/>
      <c r="AW9493" s="6"/>
      <c r="AX9493" s="6"/>
      <c r="AY9493" s="6"/>
      <c r="AZ9493" s="6"/>
      <c r="BA9493" s="6"/>
      <c r="BB9493" s="6"/>
      <c r="BC9493" s="6"/>
      <c r="BD9493" s="6"/>
      <c r="BE9493" s="6"/>
      <c r="BF9493" s="6"/>
      <c r="BG9493" s="10"/>
    </row>
    <row r="9494" spans="34:59" x14ac:dyDescent="0.25">
      <c r="AH9494" s="10"/>
      <c r="AI9494" s="6"/>
    </row>
    <row r="9495" spans="34:59" x14ac:dyDescent="0.25">
      <c r="AH9495" s="6"/>
      <c r="AI9495" s="6"/>
      <c r="AJ9495" s="6"/>
      <c r="AK9495" s="6"/>
      <c r="AL9495" s="6"/>
      <c r="AM9495" s="6"/>
      <c r="AN9495" s="6"/>
      <c r="AO9495" s="6"/>
      <c r="AP9495" s="6"/>
      <c r="AQ9495" s="6"/>
      <c r="AR9495" s="6"/>
      <c r="AS9495" s="6"/>
      <c r="AT9495" s="6"/>
      <c r="AU9495" s="6"/>
      <c r="AV9495" s="6"/>
      <c r="AW9495" s="6"/>
      <c r="AX9495" s="6"/>
      <c r="AY9495" s="6"/>
      <c r="AZ9495" s="6"/>
      <c r="BA9495" s="6"/>
      <c r="BB9495" s="6"/>
      <c r="BC9495" s="6"/>
      <c r="BD9495" s="6"/>
      <c r="BE9495" s="6"/>
      <c r="BF9495" s="6"/>
      <c r="BG9495" s="6"/>
    </row>
    <row r="9496" spans="34:59" x14ac:dyDescent="0.25">
      <c r="AH9496" s="10"/>
      <c r="AI9496" s="6"/>
      <c r="AJ9496" s="10"/>
      <c r="AK9496" s="10"/>
      <c r="AL9496" s="10"/>
      <c r="AM9496" s="10"/>
      <c r="AN9496" s="10"/>
      <c r="AO9496" s="10"/>
      <c r="AP9496" s="10"/>
      <c r="AQ9496" s="10"/>
      <c r="AR9496" s="10"/>
      <c r="AS9496" s="10"/>
      <c r="AT9496" s="10"/>
      <c r="AU9496" s="10"/>
      <c r="AV9496" s="10"/>
      <c r="AW9496" s="10"/>
      <c r="AX9496" s="10"/>
      <c r="AY9496" s="10"/>
      <c r="AZ9496" s="10"/>
      <c r="BA9496" s="10"/>
      <c r="BB9496" s="10"/>
      <c r="BC9496" s="10"/>
      <c r="BD9496" s="10"/>
      <c r="BE9496" s="10"/>
      <c r="BF9496" s="10"/>
      <c r="BG9496" s="6"/>
    </row>
    <row r="9497" spans="34:59" x14ac:dyDescent="0.25">
      <c r="AH9497" s="6"/>
      <c r="AI9497" s="6"/>
      <c r="AJ9497" s="6"/>
      <c r="AK9497" s="6"/>
      <c r="AL9497" s="6"/>
      <c r="AM9497" s="6"/>
      <c r="AN9497" s="6"/>
      <c r="AO9497" s="6"/>
      <c r="AP9497" s="6"/>
      <c r="AQ9497" s="6"/>
      <c r="AR9497" s="6"/>
      <c r="AS9497" s="6"/>
      <c r="AT9497" s="6"/>
      <c r="AU9497" s="6"/>
      <c r="AV9497" s="6"/>
      <c r="AW9497" s="6"/>
      <c r="AX9497" s="6"/>
      <c r="AY9497" s="6"/>
      <c r="AZ9497" s="6"/>
      <c r="BA9497" s="6"/>
      <c r="BB9497" s="6"/>
      <c r="BC9497" s="6"/>
      <c r="BD9497" s="6"/>
      <c r="BE9497" s="6"/>
      <c r="BF9497" s="6"/>
      <c r="BG9497" s="10"/>
    </row>
    <row r="9498" spans="34:59" x14ac:dyDescent="0.25">
      <c r="AH9498" s="10"/>
      <c r="AI9498" s="6"/>
    </row>
    <row r="9499" spans="34:59" x14ac:dyDescent="0.25">
      <c r="AH9499" s="6"/>
      <c r="AI9499" s="6"/>
      <c r="AJ9499" s="6"/>
      <c r="AK9499" s="6"/>
      <c r="AL9499" s="6"/>
      <c r="AM9499" s="6"/>
      <c r="AN9499" s="6"/>
      <c r="AO9499" s="6"/>
      <c r="AP9499" s="6"/>
      <c r="AQ9499" s="6"/>
      <c r="AR9499" s="6"/>
      <c r="AS9499" s="6"/>
      <c r="AT9499" s="6"/>
      <c r="AU9499" s="6"/>
      <c r="AV9499" s="6"/>
      <c r="AW9499" s="6"/>
      <c r="AX9499" s="6"/>
      <c r="AY9499" s="6"/>
      <c r="AZ9499" s="6"/>
      <c r="BA9499" s="6"/>
      <c r="BB9499" s="6"/>
      <c r="BC9499" s="6"/>
      <c r="BD9499" s="6"/>
      <c r="BE9499" s="6"/>
      <c r="BF9499" s="6"/>
      <c r="BG9499" s="6"/>
    </row>
    <row r="9500" spans="34:59" x14ac:dyDescent="0.25">
      <c r="AH9500" s="10"/>
      <c r="AI9500" s="6"/>
      <c r="AJ9500" s="10"/>
      <c r="AK9500" s="10"/>
      <c r="AL9500" s="10"/>
      <c r="AM9500" s="10"/>
      <c r="AN9500" s="10"/>
      <c r="AO9500" s="10"/>
      <c r="AP9500" s="10"/>
      <c r="AQ9500" s="10"/>
      <c r="AR9500" s="10"/>
      <c r="AS9500" s="10"/>
      <c r="AT9500" s="10"/>
      <c r="AU9500" s="10"/>
      <c r="AV9500" s="10"/>
      <c r="AW9500" s="10"/>
      <c r="AX9500" s="10"/>
      <c r="AY9500" s="10"/>
      <c r="AZ9500" s="10"/>
      <c r="BA9500" s="10"/>
      <c r="BB9500" s="10"/>
      <c r="BC9500" s="10"/>
      <c r="BD9500" s="10"/>
      <c r="BE9500" s="10"/>
      <c r="BF9500" s="10"/>
      <c r="BG9500" s="6"/>
    </row>
    <row r="9501" spans="34:59" x14ac:dyDescent="0.25">
      <c r="AH9501" s="6"/>
      <c r="AI9501" s="6"/>
      <c r="AJ9501" s="6"/>
      <c r="AK9501" s="6"/>
      <c r="AL9501" s="6"/>
      <c r="AM9501" s="6"/>
      <c r="AN9501" s="6"/>
      <c r="AO9501" s="6"/>
      <c r="AP9501" s="6"/>
      <c r="AQ9501" s="6"/>
      <c r="AR9501" s="6"/>
      <c r="AS9501" s="6"/>
      <c r="AT9501" s="6"/>
      <c r="AU9501" s="6"/>
      <c r="AV9501" s="6"/>
      <c r="AW9501" s="6"/>
      <c r="AX9501" s="6"/>
      <c r="AY9501" s="6"/>
      <c r="AZ9501" s="6"/>
      <c r="BA9501" s="6"/>
      <c r="BB9501" s="6"/>
      <c r="BC9501" s="6"/>
      <c r="BD9501" s="6"/>
      <c r="BE9501" s="6"/>
      <c r="BF9501" s="6"/>
      <c r="BG9501" s="10"/>
    </row>
    <row r="9502" spans="34:59" x14ac:dyDescent="0.25">
      <c r="AH9502" s="10"/>
      <c r="AI9502" s="6"/>
    </row>
    <row r="9503" spans="34:59" x14ac:dyDescent="0.25">
      <c r="AH9503" s="6"/>
      <c r="AI9503" s="6"/>
      <c r="AJ9503" s="6"/>
      <c r="AK9503" s="6"/>
      <c r="AL9503" s="6"/>
      <c r="AM9503" s="6"/>
      <c r="AN9503" s="6"/>
      <c r="AO9503" s="6"/>
      <c r="AP9503" s="6"/>
      <c r="AQ9503" s="6"/>
      <c r="AR9503" s="6"/>
      <c r="AS9503" s="6"/>
      <c r="AT9503" s="6"/>
      <c r="AU9503" s="6"/>
      <c r="AV9503" s="6"/>
      <c r="AW9503" s="6"/>
      <c r="AX9503" s="6"/>
      <c r="AY9503" s="6"/>
      <c r="AZ9503" s="6"/>
      <c r="BA9503" s="6"/>
      <c r="BB9503" s="6"/>
      <c r="BC9503" s="6"/>
      <c r="BD9503" s="6"/>
      <c r="BE9503" s="6"/>
      <c r="BF9503" s="6"/>
      <c r="BG9503" s="6"/>
    </row>
    <row r="9504" spans="34:59" x14ac:dyDescent="0.25">
      <c r="AH9504" s="10"/>
      <c r="AI9504" s="6"/>
      <c r="AJ9504" s="10"/>
      <c r="AK9504" s="10"/>
      <c r="AL9504" s="10"/>
      <c r="AM9504" s="10"/>
      <c r="AN9504" s="10"/>
      <c r="AO9504" s="10"/>
      <c r="AP9504" s="10"/>
      <c r="AQ9504" s="10"/>
      <c r="AR9504" s="10"/>
      <c r="AS9504" s="10"/>
      <c r="AT9504" s="10"/>
      <c r="AU9504" s="10"/>
      <c r="AV9504" s="10"/>
      <c r="AW9504" s="10"/>
      <c r="AX9504" s="10"/>
      <c r="AY9504" s="10"/>
      <c r="AZ9504" s="10"/>
      <c r="BA9504" s="10"/>
      <c r="BB9504" s="10"/>
      <c r="BC9504" s="10"/>
      <c r="BD9504" s="10"/>
      <c r="BE9504" s="10"/>
      <c r="BF9504" s="10"/>
      <c r="BG9504" s="6"/>
    </row>
    <row r="9505" spans="34:59" x14ac:dyDescent="0.25">
      <c r="AH9505" s="6"/>
      <c r="AI9505" s="6"/>
      <c r="AJ9505" s="6"/>
      <c r="AK9505" s="6"/>
      <c r="AL9505" s="6"/>
      <c r="AM9505" s="6"/>
      <c r="AN9505" s="6"/>
      <c r="AO9505" s="6"/>
      <c r="AP9505" s="6"/>
      <c r="AQ9505" s="6"/>
      <c r="AR9505" s="6"/>
      <c r="AS9505" s="6"/>
      <c r="AT9505" s="6"/>
      <c r="AU9505" s="6"/>
      <c r="AV9505" s="6"/>
      <c r="AW9505" s="6"/>
      <c r="AX9505" s="6"/>
      <c r="AY9505" s="6"/>
      <c r="AZ9505" s="6"/>
      <c r="BA9505" s="6"/>
      <c r="BB9505" s="6"/>
      <c r="BC9505" s="6"/>
      <c r="BD9505" s="6"/>
      <c r="BE9505" s="6"/>
      <c r="BF9505" s="6"/>
      <c r="BG9505" s="10"/>
    </row>
    <row r="9506" spans="34:59" x14ac:dyDescent="0.25">
      <c r="AH9506" s="10"/>
      <c r="AI9506" s="6"/>
    </row>
    <row r="9507" spans="34:59" x14ac:dyDescent="0.25">
      <c r="AH9507" s="6"/>
      <c r="AI9507" s="6"/>
      <c r="AJ9507" s="6"/>
      <c r="AK9507" s="6"/>
      <c r="AL9507" s="6"/>
      <c r="AM9507" s="6"/>
      <c r="AN9507" s="6"/>
      <c r="AO9507" s="6"/>
      <c r="AP9507" s="6"/>
      <c r="AQ9507" s="6"/>
      <c r="AR9507" s="6"/>
      <c r="AS9507" s="6"/>
      <c r="AT9507" s="6"/>
      <c r="AU9507" s="6"/>
      <c r="AV9507" s="6"/>
      <c r="AW9507" s="6"/>
      <c r="AX9507" s="6"/>
      <c r="AY9507" s="6"/>
      <c r="AZ9507" s="6"/>
      <c r="BA9507" s="6"/>
      <c r="BB9507" s="6"/>
      <c r="BC9507" s="6"/>
      <c r="BD9507" s="6"/>
      <c r="BE9507" s="6"/>
      <c r="BF9507" s="6"/>
      <c r="BG9507" s="6"/>
    </row>
    <row r="9508" spans="34:59" x14ac:dyDescent="0.25">
      <c r="AH9508" s="10"/>
      <c r="AI9508" s="6"/>
      <c r="AJ9508" s="10"/>
      <c r="AK9508" s="10"/>
      <c r="AL9508" s="10"/>
      <c r="AM9508" s="10"/>
      <c r="AN9508" s="10"/>
      <c r="AO9508" s="10"/>
      <c r="AP9508" s="10"/>
      <c r="AQ9508" s="10"/>
      <c r="AR9508" s="10"/>
      <c r="AS9508" s="10"/>
      <c r="AT9508" s="10"/>
      <c r="AU9508" s="10"/>
      <c r="AV9508" s="10"/>
      <c r="AW9508" s="10"/>
      <c r="AX9508" s="10"/>
      <c r="AY9508" s="10"/>
      <c r="AZ9508" s="10"/>
      <c r="BA9508" s="10"/>
      <c r="BB9508" s="10"/>
      <c r="BC9508" s="10"/>
      <c r="BD9508" s="10"/>
      <c r="BE9508" s="10"/>
      <c r="BF9508" s="10"/>
      <c r="BG9508" s="6"/>
    </row>
    <row r="9509" spans="34:59" x14ac:dyDescent="0.25">
      <c r="AH9509" s="6"/>
      <c r="AI9509" s="6"/>
      <c r="AJ9509" s="6"/>
      <c r="AK9509" s="6"/>
      <c r="AL9509" s="6"/>
      <c r="AM9509" s="6"/>
      <c r="AN9509" s="6"/>
      <c r="AO9509" s="6"/>
      <c r="AP9509" s="6"/>
      <c r="AQ9509" s="6"/>
      <c r="AR9509" s="6"/>
      <c r="AS9509" s="6"/>
      <c r="AT9509" s="6"/>
      <c r="AU9509" s="6"/>
      <c r="AV9509" s="6"/>
      <c r="AW9509" s="6"/>
      <c r="AX9509" s="6"/>
      <c r="AY9509" s="6"/>
      <c r="AZ9509" s="6"/>
      <c r="BA9509" s="6"/>
      <c r="BB9509" s="6"/>
      <c r="BC9509" s="6"/>
      <c r="BD9509" s="6"/>
      <c r="BE9509" s="6"/>
      <c r="BF9509" s="6"/>
      <c r="BG9509" s="10"/>
    </row>
    <row r="9510" spans="34:59" x14ac:dyDescent="0.25">
      <c r="AH9510" s="10"/>
      <c r="AI9510" s="6"/>
    </row>
    <row r="9511" spans="34:59" x14ac:dyDescent="0.25">
      <c r="AH9511" s="6"/>
      <c r="AI9511" s="6"/>
      <c r="AJ9511" s="6"/>
      <c r="AK9511" s="6"/>
      <c r="AL9511" s="6"/>
      <c r="AM9511" s="6"/>
      <c r="AN9511" s="6"/>
      <c r="AO9511" s="6"/>
      <c r="AP9511" s="6"/>
      <c r="AQ9511" s="6"/>
      <c r="AR9511" s="6"/>
      <c r="AS9511" s="6"/>
      <c r="AT9511" s="6"/>
      <c r="AU9511" s="6"/>
      <c r="AV9511" s="6"/>
      <c r="AW9511" s="6"/>
      <c r="AX9511" s="6"/>
      <c r="AY9511" s="6"/>
      <c r="AZ9511" s="6"/>
      <c r="BA9511" s="6"/>
      <c r="BB9511" s="6"/>
      <c r="BC9511" s="6"/>
      <c r="BD9511" s="6"/>
      <c r="BE9511" s="6"/>
      <c r="BF9511" s="6"/>
      <c r="BG9511" s="6"/>
    </row>
    <row r="9512" spans="34:59" x14ac:dyDescent="0.25">
      <c r="AH9512" s="10"/>
      <c r="AI9512" s="6"/>
      <c r="AJ9512" s="10"/>
      <c r="AK9512" s="10"/>
      <c r="AL9512" s="10"/>
      <c r="AM9512" s="10"/>
      <c r="AN9512" s="10"/>
      <c r="AO9512" s="10"/>
      <c r="AP9512" s="10"/>
      <c r="AQ9512" s="10"/>
      <c r="AR9512" s="10"/>
      <c r="AS9512" s="10"/>
      <c r="AT9512" s="10"/>
      <c r="AU9512" s="10"/>
      <c r="AV9512" s="10"/>
      <c r="AW9512" s="10"/>
      <c r="AX9512" s="10"/>
      <c r="AY9512" s="10"/>
      <c r="AZ9512" s="10"/>
      <c r="BA9512" s="10"/>
      <c r="BB9512" s="10"/>
      <c r="BC9512" s="10"/>
      <c r="BD9512" s="10"/>
      <c r="BE9512" s="10"/>
      <c r="BF9512" s="10"/>
      <c r="BG9512" s="6"/>
    </row>
    <row r="9513" spans="34:59" x14ac:dyDescent="0.25">
      <c r="AH9513" s="6"/>
      <c r="AI9513" s="6"/>
      <c r="AJ9513" s="6"/>
      <c r="AK9513" s="6"/>
      <c r="AL9513" s="6"/>
      <c r="AM9513" s="6"/>
      <c r="AN9513" s="6"/>
      <c r="AO9513" s="6"/>
      <c r="AP9513" s="6"/>
      <c r="AQ9513" s="6"/>
      <c r="AR9513" s="6"/>
      <c r="AS9513" s="6"/>
      <c r="AT9513" s="6"/>
      <c r="AU9513" s="6"/>
      <c r="AV9513" s="6"/>
      <c r="AW9513" s="6"/>
      <c r="AX9513" s="6"/>
      <c r="AY9513" s="6"/>
      <c r="AZ9513" s="6"/>
      <c r="BA9513" s="6"/>
      <c r="BB9513" s="6"/>
      <c r="BC9513" s="6"/>
      <c r="BD9513" s="6"/>
      <c r="BE9513" s="6"/>
      <c r="BF9513" s="6"/>
      <c r="BG9513" s="10"/>
    </row>
    <row r="9514" spans="34:59" x14ac:dyDescent="0.25">
      <c r="AH9514" s="10"/>
      <c r="AI9514" s="6"/>
    </row>
    <row r="9515" spans="34:59" x14ac:dyDescent="0.25">
      <c r="AH9515" s="6"/>
      <c r="AI9515" s="6"/>
      <c r="AJ9515" s="6"/>
      <c r="AK9515" s="6"/>
      <c r="AL9515" s="6"/>
      <c r="AM9515" s="6"/>
      <c r="AN9515" s="6"/>
      <c r="AO9515" s="6"/>
      <c r="AP9515" s="6"/>
      <c r="AQ9515" s="6"/>
      <c r="AR9515" s="6"/>
      <c r="AS9515" s="6"/>
      <c r="AT9515" s="6"/>
      <c r="AU9515" s="6"/>
      <c r="AV9515" s="6"/>
      <c r="AW9515" s="6"/>
      <c r="AX9515" s="6"/>
      <c r="AY9515" s="6"/>
      <c r="AZ9515" s="6"/>
      <c r="BA9515" s="6"/>
      <c r="BB9515" s="6"/>
      <c r="BC9515" s="6"/>
      <c r="BD9515" s="6"/>
      <c r="BE9515" s="6"/>
      <c r="BF9515" s="6"/>
      <c r="BG9515" s="6"/>
    </row>
    <row r="9516" spans="34:59" x14ac:dyDescent="0.25">
      <c r="AH9516" s="10"/>
      <c r="AI9516" s="6"/>
      <c r="AJ9516" s="10"/>
      <c r="AK9516" s="10"/>
      <c r="AL9516" s="10"/>
      <c r="AM9516" s="10"/>
      <c r="AN9516" s="10"/>
      <c r="AO9516" s="10"/>
      <c r="AP9516" s="10"/>
      <c r="AQ9516" s="10"/>
      <c r="AR9516" s="10"/>
      <c r="AS9516" s="10"/>
      <c r="AT9516" s="10"/>
      <c r="AU9516" s="10"/>
      <c r="AV9516" s="10"/>
      <c r="AW9516" s="10"/>
      <c r="AX9516" s="10"/>
      <c r="AY9516" s="10"/>
      <c r="AZ9516" s="10"/>
      <c r="BA9516" s="10"/>
      <c r="BB9516" s="10"/>
      <c r="BC9516" s="10"/>
      <c r="BD9516" s="10"/>
      <c r="BE9516" s="10"/>
      <c r="BF9516" s="10"/>
      <c r="BG9516" s="6"/>
    </row>
    <row r="9517" spans="34:59" x14ac:dyDescent="0.25">
      <c r="AH9517" s="6"/>
      <c r="AI9517" s="6"/>
      <c r="AJ9517" s="6"/>
      <c r="AK9517" s="6"/>
      <c r="AL9517" s="6"/>
      <c r="AM9517" s="6"/>
      <c r="AN9517" s="6"/>
      <c r="AO9517" s="6"/>
      <c r="AP9517" s="6"/>
      <c r="AQ9517" s="6"/>
      <c r="AR9517" s="6"/>
      <c r="AS9517" s="6"/>
      <c r="AT9517" s="6"/>
      <c r="AU9517" s="6"/>
      <c r="AV9517" s="6"/>
      <c r="AW9517" s="6"/>
      <c r="AX9517" s="6"/>
      <c r="AY9517" s="6"/>
      <c r="AZ9517" s="6"/>
      <c r="BA9517" s="6"/>
      <c r="BB9517" s="6"/>
      <c r="BC9517" s="6"/>
      <c r="BD9517" s="6"/>
      <c r="BE9517" s="6"/>
      <c r="BF9517" s="6"/>
      <c r="BG9517" s="10"/>
    </row>
    <row r="9518" spans="34:59" x14ac:dyDescent="0.25">
      <c r="AH9518" s="10"/>
      <c r="AI9518" s="6"/>
    </row>
    <row r="9519" spans="34:59" x14ac:dyDescent="0.25">
      <c r="AH9519" s="6"/>
      <c r="AI9519" s="6"/>
      <c r="AJ9519" s="6"/>
      <c r="AK9519" s="6"/>
      <c r="AL9519" s="6"/>
      <c r="AM9519" s="6"/>
      <c r="AN9519" s="6"/>
      <c r="AO9519" s="6"/>
      <c r="AP9519" s="6"/>
      <c r="AQ9519" s="6"/>
      <c r="AR9519" s="6"/>
      <c r="AS9519" s="6"/>
      <c r="AT9519" s="6"/>
      <c r="AU9519" s="6"/>
      <c r="AV9519" s="6"/>
      <c r="AW9519" s="6"/>
      <c r="AX9519" s="6"/>
      <c r="AY9519" s="6"/>
      <c r="AZ9519" s="6"/>
      <c r="BA9519" s="6"/>
      <c r="BB9519" s="6"/>
      <c r="BC9519" s="6"/>
      <c r="BD9519" s="6"/>
      <c r="BE9519" s="6"/>
      <c r="BF9519" s="6"/>
      <c r="BG9519" s="6"/>
    </row>
    <row r="9520" spans="34:59" x14ac:dyDescent="0.25">
      <c r="AH9520" s="10"/>
      <c r="AI9520" s="6"/>
      <c r="AJ9520" s="10"/>
      <c r="AK9520" s="10"/>
      <c r="AL9520" s="10"/>
      <c r="AM9520" s="10"/>
      <c r="AN9520" s="10"/>
      <c r="AO9520" s="10"/>
      <c r="AP9520" s="10"/>
      <c r="AQ9520" s="10"/>
      <c r="AR9520" s="10"/>
      <c r="AS9520" s="10"/>
      <c r="AT9520" s="10"/>
      <c r="AU9520" s="10"/>
      <c r="AV9520" s="10"/>
      <c r="AW9520" s="10"/>
      <c r="AX9520" s="10"/>
      <c r="AY9520" s="10"/>
      <c r="AZ9520" s="10"/>
      <c r="BA9520" s="10"/>
      <c r="BB9520" s="10"/>
      <c r="BC9520" s="10"/>
      <c r="BD9520" s="10"/>
      <c r="BE9520" s="10"/>
      <c r="BF9520" s="10"/>
      <c r="BG9520" s="6"/>
    </row>
    <row r="9521" spans="34:59" x14ac:dyDescent="0.25">
      <c r="AH9521" s="6"/>
      <c r="AI9521" s="6"/>
      <c r="AJ9521" s="6"/>
      <c r="AK9521" s="6"/>
      <c r="AL9521" s="6"/>
      <c r="AM9521" s="6"/>
      <c r="AN9521" s="6"/>
      <c r="AO9521" s="6"/>
      <c r="AP9521" s="6"/>
      <c r="AQ9521" s="6"/>
      <c r="AR9521" s="6"/>
      <c r="AS9521" s="6"/>
      <c r="AT9521" s="6"/>
      <c r="AU9521" s="6"/>
      <c r="AV9521" s="6"/>
      <c r="AW9521" s="6"/>
      <c r="AX9521" s="6"/>
      <c r="AY9521" s="6"/>
      <c r="AZ9521" s="6"/>
      <c r="BA9521" s="6"/>
      <c r="BB9521" s="6"/>
      <c r="BC9521" s="6"/>
      <c r="BD9521" s="6"/>
      <c r="BE9521" s="6"/>
      <c r="BF9521" s="6"/>
      <c r="BG9521" s="10"/>
    </row>
    <row r="9522" spans="34:59" x14ac:dyDescent="0.25">
      <c r="AH9522" s="10"/>
      <c r="AI9522" s="6"/>
    </row>
    <row r="9523" spans="34:59" x14ac:dyDescent="0.25">
      <c r="AH9523" s="6"/>
      <c r="AI9523" s="6"/>
      <c r="AJ9523" s="6"/>
      <c r="AK9523" s="6"/>
      <c r="AL9523" s="6"/>
      <c r="AM9523" s="6"/>
      <c r="AN9523" s="6"/>
      <c r="AO9523" s="6"/>
      <c r="AP9523" s="6"/>
      <c r="AQ9523" s="6"/>
      <c r="AR9523" s="6"/>
      <c r="AS9523" s="6"/>
      <c r="AT9523" s="6"/>
      <c r="AU9523" s="6"/>
      <c r="AV9523" s="6"/>
      <c r="AW9523" s="6"/>
      <c r="AX9523" s="6"/>
      <c r="AY9523" s="6"/>
      <c r="AZ9523" s="6"/>
      <c r="BA9523" s="6"/>
      <c r="BB9523" s="6"/>
      <c r="BC9523" s="6"/>
      <c r="BD9523" s="6"/>
      <c r="BE9523" s="6"/>
      <c r="BF9523" s="6"/>
      <c r="BG9523" s="6"/>
    </row>
    <row r="9524" spans="34:59" x14ac:dyDescent="0.25">
      <c r="AH9524" s="10"/>
      <c r="AI9524" s="6"/>
      <c r="AJ9524" s="10"/>
      <c r="AK9524" s="10"/>
      <c r="AL9524" s="10"/>
      <c r="AM9524" s="10"/>
      <c r="AN9524" s="10"/>
      <c r="AO9524" s="10"/>
      <c r="AP9524" s="10"/>
      <c r="AQ9524" s="10"/>
      <c r="AR9524" s="10"/>
      <c r="AS9524" s="10"/>
      <c r="AT9524" s="10"/>
      <c r="AU9524" s="10"/>
      <c r="AV9524" s="10"/>
      <c r="AW9524" s="10"/>
      <c r="AX9524" s="10"/>
      <c r="AY9524" s="10"/>
      <c r="AZ9524" s="10"/>
      <c r="BA9524" s="10"/>
      <c r="BB9524" s="10"/>
      <c r="BC9524" s="10"/>
      <c r="BD9524" s="10"/>
      <c r="BE9524" s="10"/>
      <c r="BF9524" s="10"/>
      <c r="BG9524" s="6"/>
    </row>
    <row r="9525" spans="34:59" x14ac:dyDescent="0.25">
      <c r="AH9525" s="6"/>
      <c r="AI9525" s="6"/>
      <c r="AJ9525" s="6"/>
      <c r="AK9525" s="6"/>
      <c r="AL9525" s="6"/>
      <c r="AM9525" s="6"/>
      <c r="AN9525" s="6"/>
      <c r="AO9525" s="6"/>
      <c r="AP9525" s="6"/>
      <c r="AQ9525" s="6"/>
      <c r="AR9525" s="6"/>
      <c r="AS9525" s="6"/>
      <c r="AT9525" s="6"/>
      <c r="AU9525" s="6"/>
      <c r="AV9525" s="6"/>
      <c r="AW9525" s="6"/>
      <c r="AX9525" s="6"/>
      <c r="AY9525" s="6"/>
      <c r="AZ9525" s="6"/>
      <c r="BA9525" s="6"/>
      <c r="BB9525" s="6"/>
      <c r="BC9525" s="6"/>
      <c r="BD9525" s="6"/>
      <c r="BE9525" s="6"/>
      <c r="BF9525" s="6"/>
      <c r="BG9525" s="10"/>
    </row>
    <row r="9526" spans="34:59" x14ac:dyDescent="0.25">
      <c r="AH9526" s="10"/>
      <c r="AI9526" s="6"/>
    </row>
    <row r="9527" spans="34:59" x14ac:dyDescent="0.25">
      <c r="AH9527" s="6"/>
      <c r="AI9527" s="6"/>
      <c r="AJ9527" s="6"/>
      <c r="AK9527" s="6"/>
      <c r="AL9527" s="6"/>
      <c r="AM9527" s="6"/>
      <c r="AN9527" s="6"/>
      <c r="AO9527" s="6"/>
      <c r="AP9527" s="6"/>
      <c r="AQ9527" s="6"/>
      <c r="AR9527" s="6"/>
      <c r="AS9527" s="6"/>
      <c r="AT9527" s="6"/>
      <c r="AU9527" s="6"/>
      <c r="AV9527" s="6"/>
      <c r="AW9527" s="6"/>
      <c r="AX9527" s="6"/>
      <c r="AY9527" s="6"/>
      <c r="AZ9527" s="6"/>
      <c r="BA9527" s="6"/>
      <c r="BB9527" s="6"/>
      <c r="BC9527" s="6"/>
      <c r="BD9527" s="6"/>
      <c r="BE9527" s="6"/>
      <c r="BF9527" s="6"/>
      <c r="BG9527" s="6"/>
    </row>
    <row r="9528" spans="34:59" x14ac:dyDescent="0.25">
      <c r="AH9528" s="10"/>
      <c r="AI9528" s="6"/>
      <c r="AJ9528" s="10"/>
      <c r="AK9528" s="10"/>
      <c r="AL9528" s="10"/>
      <c r="AM9528" s="10"/>
      <c r="AN9528" s="10"/>
      <c r="AO9528" s="10"/>
      <c r="AP9528" s="10"/>
      <c r="AQ9528" s="10"/>
      <c r="AR9528" s="10"/>
      <c r="AS9528" s="10"/>
      <c r="AT9528" s="10"/>
      <c r="AU9528" s="10"/>
      <c r="AV9528" s="10"/>
      <c r="AW9528" s="10"/>
      <c r="AX9528" s="10"/>
      <c r="AY9528" s="10"/>
      <c r="AZ9528" s="10"/>
      <c r="BA9528" s="10"/>
      <c r="BB9528" s="10"/>
      <c r="BC9528" s="10"/>
      <c r="BD9528" s="10"/>
      <c r="BE9528" s="10"/>
      <c r="BF9528" s="10"/>
      <c r="BG9528" s="6"/>
    </row>
    <row r="9529" spans="34:59" x14ac:dyDescent="0.25">
      <c r="AH9529" s="6"/>
      <c r="AI9529" s="6"/>
      <c r="AJ9529" s="6"/>
      <c r="AK9529" s="6"/>
      <c r="AL9529" s="6"/>
      <c r="AM9529" s="6"/>
      <c r="AN9529" s="6"/>
      <c r="AO9529" s="6"/>
      <c r="AP9529" s="6"/>
      <c r="AQ9529" s="6"/>
      <c r="AR9529" s="6"/>
      <c r="AS9529" s="6"/>
      <c r="AT9529" s="6"/>
      <c r="AU9529" s="6"/>
      <c r="AV9529" s="6"/>
      <c r="AW9529" s="6"/>
      <c r="AX9529" s="6"/>
      <c r="AY9529" s="6"/>
      <c r="AZ9529" s="6"/>
      <c r="BA9529" s="6"/>
      <c r="BB9529" s="6"/>
      <c r="BC9529" s="6"/>
      <c r="BD9529" s="6"/>
      <c r="BE9529" s="6"/>
      <c r="BF9529" s="6"/>
      <c r="BG9529" s="10"/>
    </row>
    <row r="9530" spans="34:59" x14ac:dyDescent="0.25">
      <c r="AH9530" s="10"/>
      <c r="AI9530" s="6"/>
    </row>
    <row r="9531" spans="34:59" x14ac:dyDescent="0.25">
      <c r="AH9531" s="6"/>
      <c r="AI9531" s="6"/>
      <c r="AJ9531" s="6"/>
      <c r="AK9531" s="6"/>
      <c r="AL9531" s="6"/>
      <c r="AM9531" s="6"/>
      <c r="AN9531" s="6"/>
      <c r="AO9531" s="6"/>
      <c r="AP9531" s="6"/>
      <c r="AQ9531" s="6"/>
      <c r="AR9531" s="6"/>
      <c r="AS9531" s="6"/>
      <c r="AT9531" s="6"/>
      <c r="AU9531" s="6"/>
      <c r="AV9531" s="6"/>
      <c r="AW9531" s="6"/>
      <c r="AX9531" s="6"/>
      <c r="AY9531" s="6"/>
      <c r="AZ9531" s="6"/>
      <c r="BA9531" s="6"/>
      <c r="BB9531" s="6"/>
      <c r="BC9531" s="6"/>
      <c r="BD9531" s="6"/>
      <c r="BE9531" s="6"/>
      <c r="BF9531" s="6"/>
      <c r="BG9531" s="6"/>
    </row>
    <row r="9532" spans="34:59" x14ac:dyDescent="0.25">
      <c r="AH9532" s="10"/>
      <c r="AI9532" s="6"/>
      <c r="AJ9532" s="10"/>
      <c r="AK9532" s="10"/>
      <c r="AL9532" s="10"/>
      <c r="AM9532" s="10"/>
      <c r="AN9532" s="10"/>
      <c r="AO9532" s="10"/>
      <c r="AP9532" s="10"/>
      <c r="AQ9532" s="10"/>
      <c r="AR9532" s="10"/>
      <c r="AS9532" s="10"/>
      <c r="AT9532" s="10"/>
      <c r="AU9532" s="10"/>
      <c r="AV9532" s="10"/>
      <c r="AW9532" s="10"/>
      <c r="AX9532" s="10"/>
      <c r="AY9532" s="10"/>
      <c r="AZ9532" s="10"/>
      <c r="BA9532" s="10"/>
      <c r="BB9532" s="10"/>
      <c r="BC9532" s="10"/>
      <c r="BD9532" s="10"/>
      <c r="BE9532" s="10"/>
      <c r="BF9532" s="10"/>
      <c r="BG9532" s="6"/>
    </row>
    <row r="9533" spans="34:59" x14ac:dyDescent="0.25">
      <c r="AH9533" s="6"/>
      <c r="AI9533" s="6"/>
      <c r="AJ9533" s="6"/>
      <c r="AK9533" s="6"/>
      <c r="AL9533" s="6"/>
      <c r="AM9533" s="6"/>
      <c r="AN9533" s="6"/>
      <c r="AO9533" s="6"/>
      <c r="AP9533" s="6"/>
      <c r="AQ9533" s="6"/>
      <c r="AR9533" s="6"/>
      <c r="AS9533" s="6"/>
      <c r="AT9533" s="6"/>
      <c r="AU9533" s="6"/>
      <c r="AV9533" s="6"/>
      <c r="AW9533" s="6"/>
      <c r="AX9533" s="6"/>
      <c r="AY9533" s="6"/>
      <c r="AZ9533" s="6"/>
      <c r="BA9533" s="6"/>
      <c r="BB9533" s="6"/>
      <c r="BC9533" s="6"/>
      <c r="BD9533" s="6"/>
      <c r="BE9533" s="6"/>
      <c r="BF9533" s="6"/>
      <c r="BG9533" s="10"/>
    </row>
    <row r="9534" spans="34:59" x14ac:dyDescent="0.25">
      <c r="AH9534" s="10"/>
      <c r="AI9534" s="6"/>
    </row>
    <row r="9535" spans="34:59" x14ac:dyDescent="0.25">
      <c r="AH9535" s="6"/>
      <c r="AI9535" s="6"/>
      <c r="AJ9535" s="6"/>
      <c r="AK9535" s="6"/>
      <c r="AL9535" s="6"/>
      <c r="AM9535" s="6"/>
      <c r="AN9535" s="6"/>
      <c r="AO9535" s="6"/>
      <c r="AP9535" s="6"/>
      <c r="AQ9535" s="6"/>
      <c r="AR9535" s="6"/>
      <c r="AS9535" s="6"/>
      <c r="AT9535" s="6"/>
      <c r="AU9535" s="6"/>
      <c r="AV9535" s="6"/>
      <c r="AW9535" s="6"/>
      <c r="AX9535" s="6"/>
      <c r="AY9535" s="6"/>
      <c r="AZ9535" s="6"/>
      <c r="BA9535" s="6"/>
      <c r="BB9535" s="6"/>
      <c r="BC9535" s="6"/>
      <c r="BD9535" s="6"/>
      <c r="BE9535" s="6"/>
      <c r="BF9535" s="6"/>
      <c r="BG9535" s="6"/>
    </row>
    <row r="9536" spans="34:59" x14ac:dyDescent="0.25">
      <c r="AH9536" s="10"/>
      <c r="AI9536" s="6"/>
      <c r="AJ9536" s="10"/>
      <c r="AK9536" s="10"/>
      <c r="AL9536" s="10"/>
      <c r="AM9536" s="10"/>
      <c r="AN9536" s="10"/>
      <c r="AO9536" s="10"/>
      <c r="AP9536" s="10"/>
      <c r="AQ9536" s="10"/>
      <c r="AR9536" s="10"/>
      <c r="AS9536" s="10"/>
      <c r="AT9536" s="10"/>
      <c r="AU9536" s="10"/>
      <c r="AV9536" s="10"/>
      <c r="AW9536" s="10"/>
      <c r="AX9536" s="10"/>
      <c r="AY9536" s="10"/>
      <c r="AZ9536" s="10"/>
      <c r="BA9536" s="10"/>
      <c r="BB9536" s="10"/>
      <c r="BC9536" s="10"/>
      <c r="BD9536" s="10"/>
      <c r="BE9536" s="10"/>
      <c r="BF9536" s="10"/>
      <c r="BG9536" s="6"/>
    </row>
    <row r="9537" spans="34:59" x14ac:dyDescent="0.25">
      <c r="AH9537" s="6"/>
      <c r="AI9537" s="6"/>
      <c r="AJ9537" s="6"/>
      <c r="AK9537" s="6"/>
      <c r="AL9537" s="6"/>
      <c r="AM9537" s="6"/>
      <c r="AN9537" s="6"/>
      <c r="AO9537" s="6"/>
      <c r="AP9537" s="6"/>
      <c r="AQ9537" s="6"/>
      <c r="AR9537" s="6"/>
      <c r="AS9537" s="6"/>
      <c r="AT9537" s="6"/>
      <c r="AU9537" s="6"/>
      <c r="AV9537" s="6"/>
      <c r="AW9537" s="6"/>
      <c r="AX9537" s="6"/>
      <c r="AY9537" s="6"/>
      <c r="AZ9537" s="6"/>
      <c r="BA9537" s="6"/>
      <c r="BB9537" s="6"/>
      <c r="BC9537" s="6"/>
      <c r="BD9537" s="6"/>
      <c r="BE9537" s="6"/>
      <c r="BF9537" s="6"/>
      <c r="BG9537" s="10"/>
    </row>
    <row r="9538" spans="34:59" x14ac:dyDescent="0.25">
      <c r="AH9538" s="10"/>
      <c r="AI9538" s="6"/>
    </row>
    <row r="9539" spans="34:59" x14ac:dyDescent="0.25">
      <c r="AH9539" s="6"/>
      <c r="AI9539" s="6"/>
      <c r="AJ9539" s="6"/>
      <c r="AK9539" s="6"/>
      <c r="AL9539" s="6"/>
      <c r="AM9539" s="6"/>
      <c r="AN9539" s="6"/>
      <c r="AO9539" s="6"/>
      <c r="AP9539" s="6"/>
      <c r="AQ9539" s="6"/>
      <c r="AR9539" s="6"/>
      <c r="AS9539" s="6"/>
      <c r="AT9539" s="6"/>
      <c r="AU9539" s="6"/>
      <c r="AV9539" s="6"/>
      <c r="AW9539" s="6"/>
      <c r="AX9539" s="6"/>
      <c r="AY9539" s="6"/>
      <c r="AZ9539" s="6"/>
      <c r="BA9539" s="6"/>
      <c r="BB9539" s="6"/>
      <c r="BC9539" s="6"/>
      <c r="BD9539" s="6"/>
      <c r="BE9539" s="6"/>
      <c r="BF9539" s="6"/>
      <c r="BG9539" s="6"/>
    </row>
    <row r="9540" spans="34:59" x14ac:dyDescent="0.25">
      <c r="AH9540" s="10"/>
      <c r="AI9540" s="6"/>
      <c r="AJ9540" s="10"/>
      <c r="AK9540" s="10"/>
      <c r="AL9540" s="10"/>
      <c r="AM9540" s="10"/>
      <c r="AN9540" s="10"/>
      <c r="AO9540" s="10"/>
      <c r="AP9540" s="10"/>
      <c r="AQ9540" s="10"/>
      <c r="AR9540" s="10"/>
      <c r="AS9540" s="10"/>
      <c r="AT9540" s="10"/>
      <c r="AU9540" s="10"/>
      <c r="AV9540" s="10"/>
      <c r="AW9540" s="10"/>
      <c r="AX9540" s="10"/>
      <c r="AY9540" s="10"/>
      <c r="AZ9540" s="10"/>
      <c r="BA9540" s="10"/>
      <c r="BB9540" s="10"/>
      <c r="BC9540" s="10"/>
      <c r="BD9540" s="10"/>
      <c r="BE9540" s="10"/>
      <c r="BF9540" s="10"/>
      <c r="BG9540" s="6"/>
    </row>
    <row r="9541" spans="34:59" x14ac:dyDescent="0.25">
      <c r="AH9541" s="6"/>
      <c r="AI9541" s="6"/>
      <c r="AJ9541" s="6"/>
      <c r="AK9541" s="6"/>
      <c r="AL9541" s="6"/>
      <c r="AM9541" s="6"/>
      <c r="AN9541" s="6"/>
      <c r="AO9541" s="6"/>
      <c r="AP9541" s="6"/>
      <c r="AQ9541" s="6"/>
      <c r="AR9541" s="6"/>
      <c r="AS9541" s="6"/>
      <c r="AT9541" s="6"/>
      <c r="AU9541" s="6"/>
      <c r="AV9541" s="6"/>
      <c r="AW9541" s="6"/>
      <c r="AX9541" s="6"/>
      <c r="AY9541" s="6"/>
      <c r="AZ9541" s="6"/>
      <c r="BA9541" s="6"/>
      <c r="BB9541" s="6"/>
      <c r="BC9541" s="6"/>
      <c r="BD9541" s="6"/>
      <c r="BE9541" s="6"/>
      <c r="BF9541" s="6"/>
      <c r="BG9541" s="10"/>
    </row>
    <row r="9542" spans="34:59" x14ac:dyDescent="0.25">
      <c r="AH9542" s="10"/>
      <c r="AI9542" s="6"/>
    </row>
    <row r="9543" spans="34:59" x14ac:dyDescent="0.25">
      <c r="AH9543" s="6"/>
      <c r="AI9543" s="6"/>
      <c r="AJ9543" s="6"/>
      <c r="AK9543" s="6"/>
      <c r="AL9543" s="6"/>
      <c r="AM9543" s="6"/>
      <c r="AN9543" s="6"/>
      <c r="AO9543" s="6"/>
      <c r="AP9543" s="6"/>
      <c r="AQ9543" s="6"/>
      <c r="AR9543" s="6"/>
      <c r="AS9543" s="6"/>
      <c r="AT9543" s="6"/>
      <c r="AU9543" s="6"/>
      <c r="AV9543" s="6"/>
      <c r="AW9543" s="6"/>
      <c r="AX9543" s="6"/>
      <c r="AY9543" s="6"/>
      <c r="AZ9543" s="6"/>
      <c r="BA9543" s="6"/>
      <c r="BB9543" s="6"/>
      <c r="BC9543" s="6"/>
      <c r="BD9543" s="6"/>
      <c r="BE9543" s="6"/>
      <c r="BF9543" s="6"/>
      <c r="BG9543" s="6"/>
    </row>
    <row r="9544" spans="34:59" x14ac:dyDescent="0.25">
      <c r="AH9544" s="10"/>
      <c r="AI9544" s="6"/>
      <c r="AJ9544" s="10"/>
      <c r="AK9544" s="10"/>
      <c r="AL9544" s="10"/>
      <c r="AM9544" s="10"/>
      <c r="AN9544" s="10"/>
      <c r="AO9544" s="10"/>
      <c r="AP9544" s="10"/>
      <c r="AQ9544" s="10"/>
      <c r="AR9544" s="10"/>
      <c r="AS9544" s="10"/>
      <c r="AT9544" s="10"/>
      <c r="AU9544" s="10"/>
      <c r="AV9544" s="10"/>
      <c r="AW9544" s="10"/>
      <c r="AX9544" s="10"/>
      <c r="AY9544" s="10"/>
      <c r="AZ9544" s="10"/>
      <c r="BA9544" s="10"/>
      <c r="BB9544" s="10"/>
      <c r="BC9544" s="10"/>
      <c r="BD9544" s="10"/>
      <c r="BE9544" s="10"/>
      <c r="BF9544" s="10"/>
      <c r="BG9544" s="6"/>
    </row>
    <row r="9545" spans="34:59" x14ac:dyDescent="0.25">
      <c r="AH9545" s="6"/>
      <c r="AI9545" s="6"/>
      <c r="AJ9545" s="6"/>
      <c r="AK9545" s="6"/>
      <c r="AL9545" s="6"/>
      <c r="AM9545" s="6"/>
      <c r="AN9545" s="6"/>
      <c r="AO9545" s="6"/>
      <c r="AP9545" s="6"/>
      <c r="AQ9545" s="6"/>
      <c r="AR9545" s="6"/>
      <c r="AS9545" s="6"/>
      <c r="AT9545" s="6"/>
      <c r="AU9545" s="6"/>
      <c r="AV9545" s="6"/>
      <c r="AW9545" s="6"/>
      <c r="AX9545" s="6"/>
      <c r="AY9545" s="6"/>
      <c r="AZ9545" s="6"/>
      <c r="BA9545" s="6"/>
      <c r="BB9545" s="6"/>
      <c r="BC9545" s="6"/>
      <c r="BD9545" s="6"/>
      <c r="BE9545" s="6"/>
      <c r="BF9545" s="6"/>
      <c r="BG9545" s="10"/>
    </row>
    <row r="9546" spans="34:59" x14ac:dyDescent="0.25">
      <c r="AH9546" s="10"/>
      <c r="AI9546" s="6"/>
    </row>
    <row r="9547" spans="34:59" x14ac:dyDescent="0.25">
      <c r="AH9547" s="6"/>
      <c r="AI9547" s="6"/>
      <c r="AJ9547" s="6"/>
      <c r="AK9547" s="6"/>
      <c r="AL9547" s="6"/>
      <c r="AM9547" s="6"/>
      <c r="AN9547" s="6"/>
      <c r="AO9547" s="6"/>
      <c r="AP9547" s="6"/>
      <c r="AQ9547" s="6"/>
      <c r="AR9547" s="6"/>
      <c r="AS9547" s="6"/>
      <c r="AT9547" s="6"/>
      <c r="AU9547" s="6"/>
      <c r="AV9547" s="6"/>
      <c r="AW9547" s="6"/>
      <c r="AX9547" s="6"/>
      <c r="AY9547" s="6"/>
      <c r="AZ9547" s="6"/>
      <c r="BA9547" s="6"/>
      <c r="BB9547" s="6"/>
      <c r="BC9547" s="6"/>
      <c r="BD9547" s="6"/>
      <c r="BE9547" s="6"/>
      <c r="BF9547" s="6"/>
      <c r="BG9547" s="6"/>
    </row>
    <row r="9548" spans="34:59" x14ac:dyDescent="0.25">
      <c r="AH9548" s="10"/>
      <c r="AI9548" s="6"/>
      <c r="AJ9548" s="10"/>
      <c r="AK9548" s="10"/>
      <c r="AL9548" s="10"/>
      <c r="AM9548" s="10"/>
      <c r="AN9548" s="10"/>
      <c r="AO9548" s="10"/>
      <c r="AP9548" s="10"/>
      <c r="AQ9548" s="10"/>
      <c r="AR9548" s="10"/>
      <c r="AS9548" s="10"/>
      <c r="AT9548" s="10"/>
      <c r="AU9548" s="10"/>
      <c r="AV9548" s="10"/>
      <c r="AW9548" s="10"/>
      <c r="AX9548" s="10"/>
      <c r="AY9548" s="10"/>
      <c r="AZ9548" s="10"/>
      <c r="BA9548" s="10"/>
      <c r="BB9548" s="10"/>
      <c r="BC9548" s="10"/>
      <c r="BD9548" s="10"/>
      <c r="BE9548" s="10"/>
      <c r="BF9548" s="10"/>
      <c r="BG9548" s="6"/>
    </row>
    <row r="9549" spans="34:59" x14ac:dyDescent="0.25">
      <c r="AH9549" s="6"/>
      <c r="AI9549" s="6"/>
      <c r="AJ9549" s="6"/>
      <c r="AK9549" s="6"/>
      <c r="AL9549" s="6"/>
      <c r="AM9549" s="6"/>
      <c r="AN9549" s="6"/>
      <c r="AO9549" s="6"/>
      <c r="AP9549" s="6"/>
      <c r="AQ9549" s="6"/>
      <c r="AR9549" s="6"/>
      <c r="AS9549" s="6"/>
      <c r="AT9549" s="6"/>
      <c r="AU9549" s="6"/>
      <c r="AV9549" s="6"/>
      <c r="AW9549" s="6"/>
      <c r="AX9549" s="6"/>
      <c r="AY9549" s="6"/>
      <c r="AZ9549" s="6"/>
      <c r="BA9549" s="6"/>
      <c r="BB9549" s="6"/>
      <c r="BC9549" s="6"/>
      <c r="BD9549" s="6"/>
      <c r="BE9549" s="6"/>
      <c r="BF9549" s="6"/>
      <c r="BG9549" s="10"/>
    </row>
    <row r="9550" spans="34:59" x14ac:dyDescent="0.25">
      <c r="AH9550" s="10"/>
      <c r="AI9550" s="6"/>
    </row>
    <row r="9551" spans="34:59" x14ac:dyDescent="0.25">
      <c r="AH9551" s="6"/>
      <c r="AI9551" s="6"/>
      <c r="AJ9551" s="6"/>
      <c r="AK9551" s="6"/>
      <c r="AL9551" s="6"/>
      <c r="AM9551" s="6"/>
      <c r="AN9551" s="6"/>
      <c r="AO9551" s="6"/>
      <c r="AP9551" s="6"/>
      <c r="AQ9551" s="6"/>
      <c r="AR9551" s="6"/>
      <c r="AS9551" s="6"/>
      <c r="AT9551" s="6"/>
      <c r="AU9551" s="6"/>
      <c r="AV9551" s="6"/>
      <c r="AW9551" s="6"/>
      <c r="AX9551" s="6"/>
      <c r="AY9551" s="6"/>
      <c r="AZ9551" s="6"/>
      <c r="BA9551" s="6"/>
      <c r="BB9551" s="6"/>
      <c r="BC9551" s="6"/>
      <c r="BD9551" s="6"/>
      <c r="BE9551" s="6"/>
      <c r="BF9551" s="6"/>
      <c r="BG9551" s="6"/>
    </row>
    <row r="9552" spans="34:59" x14ac:dyDescent="0.25">
      <c r="AH9552" s="10"/>
      <c r="AI9552" s="6"/>
      <c r="AJ9552" s="10"/>
      <c r="AK9552" s="10"/>
      <c r="AL9552" s="10"/>
      <c r="AM9552" s="10"/>
      <c r="AN9552" s="10"/>
      <c r="AO9552" s="10"/>
      <c r="AP9552" s="10"/>
      <c r="AQ9552" s="10"/>
      <c r="AR9552" s="10"/>
      <c r="AS9552" s="10"/>
      <c r="AT9552" s="10"/>
      <c r="AU9552" s="10"/>
      <c r="AV9552" s="10"/>
      <c r="AW9552" s="10"/>
      <c r="AX9552" s="10"/>
      <c r="AY9552" s="10"/>
      <c r="AZ9552" s="10"/>
      <c r="BA9552" s="10"/>
      <c r="BB9552" s="10"/>
      <c r="BC9552" s="10"/>
      <c r="BD9552" s="10"/>
      <c r="BE9552" s="10"/>
      <c r="BF9552" s="10"/>
      <c r="BG9552" s="6"/>
    </row>
    <row r="9553" spans="34:59" x14ac:dyDescent="0.25">
      <c r="AH9553" s="6"/>
      <c r="AI9553" s="6"/>
      <c r="AJ9553" s="6"/>
      <c r="AK9553" s="6"/>
      <c r="AL9553" s="6"/>
      <c r="AM9553" s="6"/>
      <c r="AN9553" s="6"/>
      <c r="AO9553" s="6"/>
      <c r="AP9553" s="6"/>
      <c r="AQ9553" s="6"/>
      <c r="AR9553" s="6"/>
      <c r="AS9553" s="6"/>
      <c r="AT9553" s="6"/>
      <c r="AU9553" s="6"/>
      <c r="AV9553" s="6"/>
      <c r="AW9553" s="6"/>
      <c r="AX9553" s="6"/>
      <c r="AY9553" s="6"/>
      <c r="AZ9553" s="6"/>
      <c r="BA9553" s="6"/>
      <c r="BB9553" s="6"/>
      <c r="BC9553" s="6"/>
      <c r="BD9553" s="6"/>
      <c r="BE9553" s="6"/>
      <c r="BF9553" s="6"/>
      <c r="BG9553" s="10"/>
    </row>
    <row r="9554" spans="34:59" x14ac:dyDescent="0.25">
      <c r="AH9554" s="10"/>
      <c r="AI9554" s="6"/>
    </row>
    <row r="9555" spans="34:59" x14ac:dyDescent="0.25">
      <c r="AH9555" s="6"/>
      <c r="AI9555" s="6"/>
      <c r="AJ9555" s="6"/>
      <c r="AK9555" s="6"/>
      <c r="AL9555" s="6"/>
      <c r="AM9555" s="6"/>
      <c r="AN9555" s="6"/>
      <c r="AO9555" s="6"/>
      <c r="AP9555" s="6"/>
      <c r="AQ9555" s="6"/>
      <c r="AR9555" s="6"/>
      <c r="AS9555" s="6"/>
      <c r="AT9555" s="6"/>
      <c r="AU9555" s="6"/>
      <c r="AV9555" s="6"/>
      <c r="AW9555" s="6"/>
      <c r="AX9555" s="6"/>
      <c r="AY9555" s="6"/>
      <c r="AZ9555" s="6"/>
      <c r="BA9555" s="6"/>
      <c r="BB9555" s="6"/>
      <c r="BC9555" s="6"/>
      <c r="BD9555" s="6"/>
      <c r="BE9555" s="6"/>
      <c r="BF9555" s="6"/>
      <c r="BG9555" s="6"/>
    </row>
    <row r="9556" spans="34:59" x14ac:dyDescent="0.25">
      <c r="AH9556" s="10"/>
      <c r="AI9556" s="6"/>
      <c r="AJ9556" s="10"/>
      <c r="AK9556" s="10"/>
      <c r="AL9556" s="10"/>
      <c r="AM9556" s="10"/>
      <c r="AN9556" s="10"/>
      <c r="AO9556" s="10"/>
      <c r="AP9556" s="10"/>
      <c r="AQ9556" s="10"/>
      <c r="AR9556" s="10"/>
      <c r="AS9556" s="10"/>
      <c r="AT9556" s="10"/>
      <c r="AU9556" s="10"/>
      <c r="AV9556" s="10"/>
      <c r="AW9556" s="10"/>
      <c r="AX9556" s="10"/>
      <c r="AY9556" s="10"/>
      <c r="AZ9556" s="10"/>
      <c r="BA9556" s="10"/>
      <c r="BB9556" s="10"/>
      <c r="BC9556" s="10"/>
      <c r="BD9556" s="10"/>
      <c r="BE9556" s="10"/>
      <c r="BF9556" s="10"/>
      <c r="BG9556" s="6"/>
    </row>
    <row r="9557" spans="34:59" x14ac:dyDescent="0.25">
      <c r="AH9557" s="6"/>
      <c r="AI9557" s="6"/>
      <c r="AJ9557" s="6"/>
      <c r="AK9557" s="6"/>
      <c r="AL9557" s="6"/>
      <c r="AM9557" s="6"/>
      <c r="AN9557" s="6"/>
      <c r="AO9557" s="6"/>
      <c r="AP9557" s="6"/>
      <c r="AQ9557" s="6"/>
      <c r="AR9557" s="6"/>
      <c r="AS9557" s="6"/>
      <c r="AT9557" s="6"/>
      <c r="AU9557" s="6"/>
      <c r="AV9557" s="6"/>
      <c r="AW9557" s="6"/>
      <c r="AX9557" s="6"/>
      <c r="AY9557" s="6"/>
      <c r="AZ9557" s="6"/>
      <c r="BA9557" s="6"/>
      <c r="BB9557" s="6"/>
      <c r="BC9557" s="6"/>
      <c r="BD9557" s="6"/>
      <c r="BE9557" s="6"/>
      <c r="BF9557" s="6"/>
      <c r="BG9557" s="10"/>
    </row>
    <row r="9558" spans="34:59" x14ac:dyDescent="0.25">
      <c r="AH9558" s="10"/>
      <c r="AI9558" s="6"/>
    </row>
    <row r="9559" spans="34:59" x14ac:dyDescent="0.25">
      <c r="AH9559" s="6"/>
      <c r="AI9559" s="6"/>
      <c r="AJ9559" s="6"/>
      <c r="AK9559" s="6"/>
      <c r="AL9559" s="6"/>
      <c r="AM9559" s="6"/>
      <c r="AN9559" s="6"/>
      <c r="AO9559" s="6"/>
      <c r="AP9559" s="6"/>
      <c r="AQ9559" s="6"/>
      <c r="AR9559" s="6"/>
      <c r="AS9559" s="6"/>
      <c r="AT9559" s="6"/>
      <c r="AU9559" s="6"/>
      <c r="AV9559" s="6"/>
      <c r="AW9559" s="6"/>
      <c r="AX9559" s="6"/>
      <c r="AY9559" s="6"/>
      <c r="AZ9559" s="6"/>
      <c r="BA9559" s="6"/>
      <c r="BB9559" s="6"/>
      <c r="BC9559" s="6"/>
      <c r="BD9559" s="6"/>
      <c r="BE9559" s="6"/>
      <c r="BF9559" s="6"/>
      <c r="BG9559" s="6"/>
    </row>
    <row r="9560" spans="34:59" x14ac:dyDescent="0.25">
      <c r="AH9560" s="10"/>
      <c r="AI9560" s="6"/>
      <c r="AJ9560" s="10"/>
      <c r="AK9560" s="10"/>
      <c r="AL9560" s="10"/>
      <c r="AM9560" s="10"/>
      <c r="AN9560" s="10"/>
      <c r="AO9560" s="10"/>
      <c r="AP9560" s="10"/>
      <c r="AQ9560" s="10"/>
      <c r="AR9560" s="10"/>
      <c r="AS9560" s="10"/>
      <c r="AT9560" s="10"/>
      <c r="AU9560" s="10"/>
      <c r="AV9560" s="10"/>
      <c r="AW9560" s="10"/>
      <c r="AX9560" s="10"/>
      <c r="AY9560" s="10"/>
      <c r="AZ9560" s="10"/>
      <c r="BA9560" s="10"/>
      <c r="BB9560" s="10"/>
      <c r="BC9560" s="10"/>
      <c r="BD9560" s="10"/>
      <c r="BE9560" s="10"/>
      <c r="BF9560" s="10"/>
      <c r="BG9560" s="6"/>
    </row>
    <row r="9561" spans="34:59" x14ac:dyDescent="0.25">
      <c r="AH9561" s="6"/>
      <c r="AI9561" s="6"/>
      <c r="AJ9561" s="6"/>
      <c r="AK9561" s="6"/>
      <c r="AL9561" s="6"/>
      <c r="AM9561" s="6"/>
      <c r="AN9561" s="6"/>
      <c r="AO9561" s="6"/>
      <c r="AP9561" s="6"/>
      <c r="AQ9561" s="6"/>
      <c r="AR9561" s="6"/>
      <c r="AS9561" s="6"/>
      <c r="AT9561" s="6"/>
      <c r="AU9561" s="6"/>
      <c r="AV9561" s="6"/>
      <c r="AW9561" s="6"/>
      <c r="AX9561" s="6"/>
      <c r="AY9561" s="6"/>
      <c r="AZ9561" s="6"/>
      <c r="BA9561" s="6"/>
      <c r="BB9561" s="6"/>
      <c r="BC9561" s="6"/>
      <c r="BD9561" s="6"/>
      <c r="BE9561" s="6"/>
      <c r="BF9561" s="6"/>
      <c r="BG9561" s="10"/>
    </row>
    <row r="9562" spans="34:59" x14ac:dyDescent="0.25">
      <c r="AH9562" s="10"/>
      <c r="AI9562" s="6"/>
    </row>
    <row r="9563" spans="34:59" x14ac:dyDescent="0.25">
      <c r="AH9563" s="6"/>
      <c r="AI9563" s="6"/>
      <c r="AJ9563" s="6"/>
      <c r="AK9563" s="6"/>
      <c r="AL9563" s="6"/>
      <c r="AM9563" s="6"/>
      <c r="AN9563" s="6"/>
      <c r="AO9563" s="6"/>
      <c r="AP9563" s="6"/>
      <c r="AQ9563" s="6"/>
      <c r="AR9563" s="6"/>
      <c r="AS9563" s="6"/>
      <c r="AT9563" s="6"/>
      <c r="AU9563" s="6"/>
      <c r="AV9563" s="6"/>
      <c r="AW9563" s="6"/>
      <c r="AX9563" s="6"/>
      <c r="AY9563" s="6"/>
      <c r="AZ9563" s="6"/>
      <c r="BA9563" s="6"/>
      <c r="BB9563" s="6"/>
      <c r="BC9563" s="6"/>
      <c r="BD9563" s="6"/>
      <c r="BE9563" s="6"/>
      <c r="BF9563" s="6"/>
      <c r="BG9563" s="6"/>
    </row>
    <row r="9564" spans="34:59" x14ac:dyDescent="0.25">
      <c r="AH9564" s="10"/>
      <c r="AI9564" s="6"/>
      <c r="AJ9564" s="10"/>
      <c r="AK9564" s="10"/>
      <c r="AL9564" s="10"/>
      <c r="AM9564" s="10"/>
      <c r="AN9564" s="10"/>
      <c r="AO9564" s="10"/>
      <c r="AP9564" s="10"/>
      <c r="AQ9564" s="10"/>
      <c r="AR9564" s="10"/>
      <c r="AS9564" s="10"/>
      <c r="AT9564" s="10"/>
      <c r="AU9564" s="10"/>
      <c r="AV9564" s="10"/>
      <c r="AW9564" s="10"/>
      <c r="AX9564" s="10"/>
      <c r="AY9564" s="10"/>
      <c r="AZ9564" s="10"/>
      <c r="BA9564" s="10"/>
      <c r="BB9564" s="10"/>
      <c r="BC9564" s="10"/>
      <c r="BD9564" s="10"/>
      <c r="BE9564" s="10"/>
      <c r="BF9564" s="10"/>
      <c r="BG9564" s="6"/>
    </row>
    <row r="9565" spans="34:59" x14ac:dyDescent="0.25">
      <c r="AH9565" s="6"/>
      <c r="AI9565" s="6"/>
      <c r="AJ9565" s="6"/>
      <c r="AK9565" s="6"/>
      <c r="AL9565" s="6"/>
      <c r="AM9565" s="6"/>
      <c r="AN9565" s="6"/>
      <c r="AO9565" s="6"/>
      <c r="AP9565" s="6"/>
      <c r="AQ9565" s="6"/>
      <c r="AR9565" s="6"/>
      <c r="AS9565" s="6"/>
      <c r="AT9565" s="6"/>
      <c r="AU9565" s="6"/>
      <c r="AV9565" s="6"/>
      <c r="AW9565" s="6"/>
      <c r="AX9565" s="6"/>
      <c r="AY9565" s="6"/>
      <c r="AZ9565" s="6"/>
      <c r="BA9565" s="6"/>
      <c r="BB9565" s="6"/>
      <c r="BC9565" s="6"/>
      <c r="BD9565" s="6"/>
      <c r="BE9565" s="6"/>
      <c r="BF9565" s="6"/>
      <c r="BG9565" s="10"/>
    </row>
    <row r="9566" spans="34:59" x14ac:dyDescent="0.25">
      <c r="AH9566" s="10"/>
      <c r="AI9566" s="6"/>
    </row>
    <row r="9567" spans="34:59" x14ac:dyDescent="0.25">
      <c r="AH9567" s="6"/>
      <c r="AI9567" s="6"/>
      <c r="AJ9567" s="6"/>
      <c r="AK9567" s="6"/>
      <c r="AL9567" s="6"/>
      <c r="AM9567" s="6"/>
      <c r="AN9567" s="6"/>
      <c r="AO9567" s="6"/>
      <c r="AP9567" s="6"/>
      <c r="AQ9567" s="6"/>
      <c r="AR9567" s="6"/>
      <c r="AS9567" s="6"/>
      <c r="AT9567" s="6"/>
      <c r="AU9567" s="6"/>
      <c r="AV9567" s="6"/>
      <c r="AW9567" s="6"/>
      <c r="AX9567" s="6"/>
      <c r="AY9567" s="6"/>
      <c r="AZ9567" s="6"/>
      <c r="BA9567" s="6"/>
      <c r="BB9567" s="6"/>
      <c r="BC9567" s="6"/>
      <c r="BD9567" s="6"/>
      <c r="BE9567" s="6"/>
      <c r="BF9567" s="6"/>
      <c r="BG9567" s="6"/>
    </row>
    <row r="9568" spans="34:59" x14ac:dyDescent="0.25">
      <c r="AH9568" s="10"/>
      <c r="AI9568" s="6"/>
      <c r="AJ9568" s="10"/>
      <c r="AK9568" s="10"/>
      <c r="AL9568" s="10"/>
      <c r="AM9568" s="10"/>
      <c r="AN9568" s="10"/>
      <c r="AO9568" s="10"/>
      <c r="AP9568" s="10"/>
      <c r="AQ9568" s="10"/>
      <c r="AR9568" s="10"/>
      <c r="AS9568" s="10"/>
      <c r="AT9568" s="10"/>
      <c r="AU9568" s="10"/>
      <c r="AV9568" s="10"/>
      <c r="AW9568" s="10"/>
      <c r="AX9568" s="10"/>
      <c r="AY9568" s="10"/>
      <c r="AZ9568" s="10"/>
      <c r="BA9568" s="10"/>
      <c r="BB9568" s="10"/>
      <c r="BC9568" s="10"/>
      <c r="BD9568" s="10"/>
      <c r="BE9568" s="10"/>
      <c r="BF9568" s="10"/>
      <c r="BG9568" s="6"/>
    </row>
    <row r="9569" spans="34:59" x14ac:dyDescent="0.25">
      <c r="AH9569" s="6"/>
      <c r="AI9569" s="6"/>
      <c r="AJ9569" s="6"/>
      <c r="AK9569" s="6"/>
      <c r="AL9569" s="6"/>
      <c r="AM9569" s="6"/>
      <c r="AN9569" s="6"/>
      <c r="AO9569" s="6"/>
      <c r="AP9569" s="6"/>
      <c r="AQ9569" s="6"/>
      <c r="AR9569" s="6"/>
      <c r="AS9569" s="6"/>
      <c r="AT9569" s="6"/>
      <c r="AU9569" s="6"/>
      <c r="AV9569" s="6"/>
      <c r="AW9569" s="6"/>
      <c r="AX9569" s="6"/>
      <c r="AY9569" s="6"/>
      <c r="AZ9569" s="6"/>
      <c r="BA9569" s="6"/>
      <c r="BB9569" s="6"/>
      <c r="BC9569" s="6"/>
      <c r="BD9569" s="6"/>
      <c r="BE9569" s="6"/>
      <c r="BF9569" s="6"/>
      <c r="BG9569" s="10"/>
    </row>
    <row r="9570" spans="34:59" x14ac:dyDescent="0.25">
      <c r="AH9570" s="10"/>
      <c r="AI9570" s="6"/>
    </row>
    <row r="9571" spans="34:59" x14ac:dyDescent="0.25">
      <c r="AH9571" s="6"/>
      <c r="AI9571" s="6"/>
      <c r="AJ9571" s="6"/>
      <c r="AK9571" s="6"/>
      <c r="AL9571" s="6"/>
      <c r="AM9571" s="6"/>
      <c r="AN9571" s="6"/>
      <c r="AO9571" s="6"/>
      <c r="AP9571" s="6"/>
      <c r="AQ9571" s="6"/>
      <c r="AR9571" s="6"/>
      <c r="AS9571" s="6"/>
      <c r="AT9571" s="6"/>
      <c r="AU9571" s="6"/>
      <c r="AV9571" s="6"/>
      <c r="AW9571" s="6"/>
      <c r="AX9571" s="6"/>
      <c r="AY9571" s="6"/>
      <c r="AZ9571" s="6"/>
      <c r="BA9571" s="6"/>
      <c r="BB9571" s="6"/>
      <c r="BC9571" s="6"/>
      <c r="BD9571" s="6"/>
      <c r="BE9571" s="6"/>
      <c r="BF9571" s="6"/>
      <c r="BG9571" s="6"/>
    </row>
    <row r="9572" spans="34:59" x14ac:dyDescent="0.25">
      <c r="AH9572" s="10"/>
      <c r="AI9572" s="6"/>
      <c r="AJ9572" s="10"/>
      <c r="AK9572" s="10"/>
      <c r="AL9572" s="10"/>
      <c r="AM9572" s="10"/>
      <c r="AN9572" s="10"/>
      <c r="AO9572" s="10"/>
      <c r="AP9572" s="10"/>
      <c r="AQ9572" s="10"/>
      <c r="AR9572" s="10"/>
      <c r="AS9572" s="10"/>
      <c r="AT9572" s="10"/>
      <c r="AU9572" s="10"/>
      <c r="AV9572" s="10"/>
      <c r="AW9572" s="10"/>
      <c r="AX9572" s="10"/>
      <c r="AY9572" s="10"/>
      <c r="AZ9572" s="10"/>
      <c r="BA9572" s="10"/>
      <c r="BB9572" s="10"/>
      <c r="BC9572" s="10"/>
      <c r="BD9572" s="10"/>
      <c r="BE9572" s="10"/>
      <c r="BF9572" s="10"/>
      <c r="BG9572" s="6"/>
    </row>
    <row r="9573" spans="34:59" x14ac:dyDescent="0.25">
      <c r="AH9573" s="6"/>
      <c r="AI9573" s="6"/>
      <c r="AJ9573" s="6"/>
      <c r="AK9573" s="6"/>
      <c r="AL9573" s="6"/>
      <c r="AM9573" s="6"/>
      <c r="AN9573" s="6"/>
      <c r="AO9573" s="6"/>
      <c r="AP9573" s="6"/>
      <c r="AQ9573" s="6"/>
      <c r="AR9573" s="6"/>
      <c r="AS9573" s="6"/>
      <c r="AT9573" s="6"/>
      <c r="AU9573" s="6"/>
      <c r="AV9573" s="6"/>
      <c r="AW9573" s="6"/>
      <c r="AX9573" s="6"/>
      <c r="AY9573" s="6"/>
      <c r="AZ9573" s="6"/>
      <c r="BA9573" s="6"/>
      <c r="BB9573" s="6"/>
      <c r="BC9573" s="6"/>
      <c r="BD9573" s="6"/>
      <c r="BE9573" s="6"/>
      <c r="BF9573" s="6"/>
      <c r="BG9573" s="10"/>
    </row>
    <row r="9574" spans="34:59" x14ac:dyDescent="0.25">
      <c r="AH9574" s="10"/>
      <c r="AI9574" s="6"/>
    </row>
    <row r="9575" spans="34:59" x14ac:dyDescent="0.25">
      <c r="AH9575" s="6"/>
      <c r="AI9575" s="6"/>
      <c r="AJ9575" s="6"/>
      <c r="AK9575" s="6"/>
      <c r="AL9575" s="6"/>
      <c r="AM9575" s="6"/>
      <c r="AN9575" s="6"/>
      <c r="AO9575" s="6"/>
      <c r="AP9575" s="6"/>
      <c r="AQ9575" s="6"/>
      <c r="AR9575" s="6"/>
      <c r="AS9575" s="6"/>
      <c r="AT9575" s="6"/>
      <c r="AU9575" s="6"/>
      <c r="AV9575" s="6"/>
      <c r="AW9575" s="6"/>
      <c r="AX9575" s="6"/>
      <c r="AY9575" s="6"/>
      <c r="AZ9575" s="6"/>
      <c r="BA9575" s="6"/>
      <c r="BB9575" s="6"/>
      <c r="BC9575" s="6"/>
      <c r="BD9575" s="6"/>
      <c r="BE9575" s="6"/>
      <c r="BF9575" s="6"/>
      <c r="BG9575" s="6"/>
    </row>
    <row r="9576" spans="34:59" x14ac:dyDescent="0.25">
      <c r="AH9576" s="10"/>
      <c r="AI9576" s="6"/>
      <c r="AJ9576" s="10"/>
      <c r="AK9576" s="10"/>
      <c r="AL9576" s="10"/>
      <c r="AM9576" s="10"/>
      <c r="AN9576" s="10"/>
      <c r="AO9576" s="10"/>
      <c r="AP9576" s="10"/>
      <c r="AQ9576" s="10"/>
      <c r="AR9576" s="10"/>
      <c r="AS9576" s="10"/>
      <c r="AT9576" s="10"/>
      <c r="AU9576" s="10"/>
      <c r="AV9576" s="10"/>
      <c r="AW9576" s="10"/>
      <c r="AX9576" s="10"/>
      <c r="AY9576" s="10"/>
      <c r="AZ9576" s="10"/>
      <c r="BA9576" s="10"/>
      <c r="BB9576" s="10"/>
      <c r="BC9576" s="10"/>
      <c r="BD9576" s="10"/>
      <c r="BE9576" s="10"/>
      <c r="BF9576" s="10"/>
      <c r="BG9576" s="6"/>
    </row>
    <row r="9577" spans="34:59" x14ac:dyDescent="0.25">
      <c r="AH9577" s="6"/>
      <c r="AI9577" s="6"/>
      <c r="AJ9577" s="6"/>
      <c r="AK9577" s="6"/>
      <c r="AL9577" s="6"/>
      <c r="AM9577" s="6"/>
      <c r="AN9577" s="6"/>
      <c r="AO9577" s="6"/>
      <c r="AP9577" s="6"/>
      <c r="AQ9577" s="6"/>
      <c r="AR9577" s="6"/>
      <c r="AS9577" s="6"/>
      <c r="AT9577" s="6"/>
      <c r="AU9577" s="6"/>
      <c r="AV9577" s="6"/>
      <c r="AW9577" s="6"/>
      <c r="AX9577" s="6"/>
      <c r="AY9577" s="6"/>
      <c r="AZ9577" s="6"/>
      <c r="BA9577" s="6"/>
      <c r="BB9577" s="6"/>
      <c r="BC9577" s="6"/>
      <c r="BD9577" s="6"/>
      <c r="BE9577" s="6"/>
      <c r="BF9577" s="6"/>
      <c r="BG9577" s="10"/>
    </row>
    <row r="9578" spans="34:59" x14ac:dyDescent="0.25">
      <c r="AH9578" s="10"/>
      <c r="AI9578" s="6"/>
    </row>
    <row r="9579" spans="34:59" x14ac:dyDescent="0.25">
      <c r="AH9579" s="6"/>
      <c r="AI9579" s="6"/>
      <c r="AJ9579" s="6"/>
      <c r="AK9579" s="6"/>
      <c r="AL9579" s="6"/>
      <c r="AM9579" s="6"/>
      <c r="AN9579" s="6"/>
      <c r="AO9579" s="6"/>
      <c r="AP9579" s="6"/>
      <c r="AQ9579" s="6"/>
      <c r="AR9579" s="6"/>
      <c r="AS9579" s="6"/>
      <c r="AT9579" s="6"/>
      <c r="AU9579" s="6"/>
      <c r="AV9579" s="6"/>
      <c r="AW9579" s="6"/>
      <c r="AX9579" s="6"/>
      <c r="AY9579" s="6"/>
      <c r="AZ9579" s="6"/>
      <c r="BA9579" s="6"/>
      <c r="BB9579" s="6"/>
      <c r="BC9579" s="6"/>
      <c r="BD9579" s="6"/>
      <c r="BE9579" s="6"/>
      <c r="BF9579" s="6"/>
      <c r="BG9579" s="6"/>
    </row>
    <row r="9580" spans="34:59" x14ac:dyDescent="0.25">
      <c r="AH9580" s="10"/>
      <c r="AI9580" s="6"/>
      <c r="AJ9580" s="10"/>
      <c r="AK9580" s="10"/>
      <c r="AL9580" s="10"/>
      <c r="AM9580" s="10"/>
      <c r="AN9580" s="10"/>
      <c r="AO9580" s="10"/>
      <c r="AP9580" s="10"/>
      <c r="AQ9580" s="10"/>
      <c r="AR9580" s="10"/>
      <c r="AS9580" s="10"/>
      <c r="AT9580" s="10"/>
      <c r="AU9580" s="10"/>
      <c r="AV9580" s="10"/>
      <c r="AW9580" s="10"/>
      <c r="AX9580" s="10"/>
      <c r="AY9580" s="10"/>
      <c r="AZ9580" s="10"/>
      <c r="BA9580" s="10"/>
      <c r="BB9580" s="10"/>
      <c r="BC9580" s="10"/>
      <c r="BD9580" s="10"/>
      <c r="BE9580" s="10"/>
      <c r="BF9580" s="10"/>
      <c r="BG9580" s="6"/>
    </row>
    <row r="9581" spans="34:59" x14ac:dyDescent="0.25">
      <c r="AH9581" s="6"/>
      <c r="AI9581" s="6"/>
      <c r="AJ9581" s="6"/>
      <c r="AK9581" s="6"/>
      <c r="AL9581" s="6"/>
      <c r="AM9581" s="6"/>
      <c r="AN9581" s="6"/>
      <c r="AO9581" s="6"/>
      <c r="AP9581" s="6"/>
      <c r="AQ9581" s="6"/>
      <c r="AR9581" s="6"/>
      <c r="AS9581" s="6"/>
      <c r="AT9581" s="6"/>
      <c r="AU9581" s="6"/>
      <c r="AV9581" s="6"/>
      <c r="AW9581" s="6"/>
      <c r="AX9581" s="6"/>
      <c r="AY9581" s="6"/>
      <c r="AZ9581" s="6"/>
      <c r="BA9581" s="6"/>
      <c r="BB9581" s="6"/>
      <c r="BC9581" s="6"/>
      <c r="BD9581" s="6"/>
      <c r="BE9581" s="6"/>
      <c r="BF9581" s="6"/>
      <c r="BG9581" s="10"/>
    </row>
    <row r="9582" spans="34:59" x14ac:dyDescent="0.25">
      <c r="AH9582" s="10"/>
      <c r="AI9582" s="6"/>
    </row>
    <row r="9583" spans="34:59" x14ac:dyDescent="0.25">
      <c r="AH9583" s="6"/>
      <c r="AI9583" s="6"/>
      <c r="AJ9583" s="6"/>
      <c r="AK9583" s="6"/>
      <c r="AL9583" s="6"/>
      <c r="AM9583" s="6"/>
      <c r="AN9583" s="6"/>
      <c r="AO9583" s="6"/>
      <c r="AP9583" s="6"/>
      <c r="AQ9583" s="6"/>
      <c r="AR9583" s="6"/>
      <c r="AS9583" s="6"/>
      <c r="AT9583" s="6"/>
      <c r="AU9583" s="6"/>
      <c r="AV9583" s="6"/>
      <c r="AW9583" s="6"/>
      <c r="AX9583" s="6"/>
      <c r="AY9583" s="6"/>
      <c r="AZ9583" s="6"/>
      <c r="BA9583" s="6"/>
      <c r="BB9583" s="6"/>
      <c r="BC9583" s="6"/>
      <c r="BD9583" s="6"/>
      <c r="BE9583" s="6"/>
      <c r="BF9583" s="6"/>
      <c r="BG9583" s="6"/>
    </row>
    <row r="9584" spans="34:59" x14ac:dyDescent="0.25">
      <c r="AH9584" s="10"/>
      <c r="AI9584" s="6"/>
      <c r="AJ9584" s="10"/>
      <c r="AK9584" s="10"/>
      <c r="AL9584" s="10"/>
      <c r="AM9584" s="10"/>
      <c r="AN9584" s="10"/>
      <c r="AO9584" s="10"/>
      <c r="AP9584" s="10"/>
      <c r="AQ9584" s="10"/>
      <c r="AR9584" s="10"/>
      <c r="AS9584" s="10"/>
      <c r="AT9584" s="10"/>
      <c r="AU9584" s="10"/>
      <c r="AV9584" s="10"/>
      <c r="AW9584" s="10"/>
      <c r="AX9584" s="10"/>
      <c r="AY9584" s="10"/>
      <c r="AZ9584" s="10"/>
      <c r="BA9584" s="10"/>
      <c r="BB9584" s="10"/>
      <c r="BC9584" s="10"/>
      <c r="BD9584" s="10"/>
      <c r="BE9584" s="10"/>
      <c r="BF9584" s="10"/>
      <c r="BG9584" s="6"/>
    </row>
    <row r="9585" spans="34:59" x14ac:dyDescent="0.25">
      <c r="AH9585" s="6"/>
      <c r="AI9585" s="6"/>
      <c r="AJ9585" s="6"/>
      <c r="AK9585" s="6"/>
      <c r="AL9585" s="6"/>
      <c r="AM9585" s="6"/>
      <c r="AN9585" s="6"/>
      <c r="AO9585" s="6"/>
      <c r="AP9585" s="6"/>
      <c r="AQ9585" s="6"/>
      <c r="AR9585" s="6"/>
      <c r="AS9585" s="6"/>
      <c r="AT9585" s="6"/>
      <c r="AU9585" s="6"/>
      <c r="AV9585" s="6"/>
      <c r="AW9585" s="6"/>
      <c r="AX9585" s="6"/>
      <c r="AY9585" s="6"/>
      <c r="AZ9585" s="6"/>
      <c r="BA9585" s="6"/>
      <c r="BB9585" s="6"/>
      <c r="BC9585" s="6"/>
      <c r="BD9585" s="6"/>
      <c r="BE9585" s="6"/>
      <c r="BF9585" s="6"/>
      <c r="BG9585" s="10"/>
    </row>
    <row r="9586" spans="34:59" x14ac:dyDescent="0.25">
      <c r="AH9586" s="10"/>
      <c r="AI9586" s="6"/>
    </row>
    <row r="9587" spans="34:59" x14ac:dyDescent="0.25">
      <c r="AH9587" s="6"/>
      <c r="AI9587" s="6"/>
      <c r="AJ9587" s="6"/>
      <c r="AK9587" s="6"/>
      <c r="AL9587" s="6"/>
      <c r="AM9587" s="6"/>
      <c r="AN9587" s="6"/>
      <c r="AO9587" s="6"/>
      <c r="AP9587" s="6"/>
      <c r="AQ9587" s="6"/>
      <c r="AR9587" s="6"/>
      <c r="AS9587" s="6"/>
      <c r="AT9587" s="6"/>
      <c r="AU9587" s="6"/>
      <c r="AV9587" s="6"/>
      <c r="AW9587" s="6"/>
      <c r="AX9587" s="6"/>
      <c r="AY9587" s="6"/>
      <c r="AZ9587" s="6"/>
      <c r="BA9587" s="6"/>
      <c r="BB9587" s="6"/>
      <c r="BC9587" s="6"/>
      <c r="BD9587" s="6"/>
      <c r="BE9587" s="6"/>
      <c r="BF9587" s="6"/>
      <c r="BG9587" s="6"/>
    </row>
    <row r="9588" spans="34:59" x14ac:dyDescent="0.25">
      <c r="AH9588" s="10"/>
      <c r="AI9588" s="6"/>
      <c r="AJ9588" s="10"/>
      <c r="AK9588" s="10"/>
      <c r="AL9588" s="10"/>
      <c r="AM9588" s="10"/>
      <c r="AN9588" s="10"/>
      <c r="AO9588" s="10"/>
      <c r="AP9588" s="10"/>
      <c r="AQ9588" s="10"/>
      <c r="AR9588" s="10"/>
      <c r="AS9588" s="10"/>
      <c r="AT9588" s="10"/>
      <c r="AU9588" s="10"/>
      <c r="AV9588" s="10"/>
      <c r="AW9588" s="10"/>
      <c r="AX9588" s="10"/>
      <c r="AY9588" s="10"/>
      <c r="AZ9588" s="10"/>
      <c r="BA9588" s="10"/>
      <c r="BB9588" s="10"/>
      <c r="BC9588" s="10"/>
      <c r="BD9588" s="10"/>
      <c r="BE9588" s="10"/>
      <c r="BF9588" s="10"/>
      <c r="BG9588" s="6"/>
    </row>
    <row r="9589" spans="34:59" x14ac:dyDescent="0.25">
      <c r="AH9589" s="6"/>
      <c r="AI9589" s="6"/>
      <c r="AJ9589" s="6"/>
      <c r="AK9589" s="6"/>
      <c r="AL9589" s="6"/>
      <c r="AM9589" s="6"/>
      <c r="AN9589" s="6"/>
      <c r="AO9589" s="6"/>
      <c r="AP9589" s="6"/>
      <c r="AQ9589" s="6"/>
      <c r="AR9589" s="6"/>
      <c r="AS9589" s="6"/>
      <c r="AT9589" s="6"/>
      <c r="AU9589" s="6"/>
      <c r="AV9589" s="6"/>
      <c r="AW9589" s="6"/>
      <c r="AX9589" s="6"/>
      <c r="AY9589" s="6"/>
      <c r="AZ9589" s="6"/>
      <c r="BA9589" s="6"/>
      <c r="BB9589" s="6"/>
      <c r="BC9589" s="6"/>
      <c r="BD9589" s="6"/>
      <c r="BE9589" s="6"/>
      <c r="BF9589" s="6"/>
      <c r="BG9589" s="10"/>
    </row>
    <row r="9590" spans="34:59" x14ac:dyDescent="0.25">
      <c r="AH9590" s="10"/>
      <c r="AI9590" s="6"/>
    </row>
    <row r="9591" spans="34:59" x14ac:dyDescent="0.25">
      <c r="AH9591" s="6"/>
      <c r="AI9591" s="6"/>
      <c r="AJ9591" s="6"/>
      <c r="AK9591" s="6"/>
      <c r="AL9591" s="6"/>
      <c r="AM9591" s="6"/>
      <c r="AN9591" s="6"/>
      <c r="AO9591" s="6"/>
      <c r="AP9591" s="6"/>
      <c r="AQ9591" s="6"/>
      <c r="AR9591" s="6"/>
      <c r="AS9591" s="6"/>
      <c r="AT9591" s="6"/>
      <c r="AU9591" s="6"/>
      <c r="AV9591" s="6"/>
      <c r="AW9591" s="6"/>
      <c r="AX9591" s="6"/>
      <c r="AY9591" s="6"/>
      <c r="AZ9591" s="6"/>
      <c r="BA9591" s="6"/>
      <c r="BB9591" s="6"/>
      <c r="BC9591" s="6"/>
      <c r="BD9591" s="6"/>
      <c r="BE9591" s="6"/>
      <c r="BF9591" s="6"/>
      <c r="BG9591" s="6"/>
    </row>
    <row r="9592" spans="34:59" x14ac:dyDescent="0.25">
      <c r="AH9592" s="10"/>
      <c r="AI9592" s="6"/>
      <c r="AJ9592" s="10"/>
      <c r="AK9592" s="10"/>
      <c r="AL9592" s="10"/>
      <c r="AM9592" s="10"/>
      <c r="AN9592" s="10"/>
      <c r="AO9592" s="10"/>
      <c r="AP9592" s="10"/>
      <c r="AQ9592" s="10"/>
      <c r="AR9592" s="10"/>
      <c r="AS9592" s="10"/>
      <c r="AT9592" s="10"/>
      <c r="AU9592" s="10"/>
      <c r="AV9592" s="10"/>
      <c r="AW9592" s="10"/>
      <c r="AX9592" s="10"/>
      <c r="AY9592" s="10"/>
      <c r="AZ9592" s="10"/>
      <c r="BA9592" s="10"/>
      <c r="BB9592" s="10"/>
      <c r="BC9592" s="10"/>
      <c r="BD9592" s="10"/>
      <c r="BE9592" s="10"/>
      <c r="BF9592" s="10"/>
      <c r="BG9592" s="6"/>
    </row>
    <row r="9593" spans="34:59" x14ac:dyDescent="0.25">
      <c r="AH9593" s="6"/>
      <c r="AI9593" s="6"/>
      <c r="AJ9593" s="6"/>
      <c r="AK9593" s="6"/>
      <c r="AL9593" s="6"/>
      <c r="AM9593" s="6"/>
      <c r="AN9593" s="6"/>
      <c r="AO9593" s="6"/>
      <c r="AP9593" s="6"/>
      <c r="AQ9593" s="6"/>
      <c r="AR9593" s="6"/>
      <c r="AS9593" s="6"/>
      <c r="AT9593" s="6"/>
      <c r="AU9593" s="6"/>
      <c r="AV9593" s="6"/>
      <c r="AW9593" s="6"/>
      <c r="AX9593" s="6"/>
      <c r="AY9593" s="6"/>
      <c r="AZ9593" s="6"/>
      <c r="BA9593" s="6"/>
      <c r="BB9593" s="6"/>
      <c r="BC9593" s="6"/>
      <c r="BD9593" s="6"/>
      <c r="BE9593" s="6"/>
      <c r="BF9593" s="6"/>
      <c r="BG9593" s="10"/>
    </row>
    <row r="9594" spans="34:59" x14ac:dyDescent="0.25">
      <c r="AH9594" s="10"/>
      <c r="AI9594" s="6"/>
    </row>
    <row r="9595" spans="34:59" x14ac:dyDescent="0.25">
      <c r="AH9595" s="6"/>
      <c r="AI9595" s="6"/>
      <c r="AJ9595" s="6"/>
      <c r="AK9595" s="6"/>
      <c r="AL9595" s="6"/>
      <c r="AM9595" s="6"/>
      <c r="AN9595" s="6"/>
      <c r="AO9595" s="6"/>
      <c r="AP9595" s="6"/>
      <c r="AQ9595" s="6"/>
      <c r="AR9595" s="6"/>
      <c r="AS9595" s="6"/>
      <c r="AT9595" s="6"/>
      <c r="AU9595" s="6"/>
      <c r="AV9595" s="6"/>
      <c r="AW9595" s="6"/>
      <c r="AX9595" s="6"/>
      <c r="AY9595" s="6"/>
      <c r="AZ9595" s="6"/>
      <c r="BA9595" s="6"/>
      <c r="BB9595" s="6"/>
      <c r="BC9595" s="6"/>
      <c r="BD9595" s="6"/>
      <c r="BE9595" s="6"/>
      <c r="BF9595" s="6"/>
      <c r="BG9595" s="6"/>
    </row>
    <row r="9596" spans="34:59" x14ac:dyDescent="0.25">
      <c r="AH9596" s="10"/>
      <c r="AI9596" s="6"/>
      <c r="AJ9596" s="10"/>
      <c r="AK9596" s="10"/>
      <c r="AL9596" s="10"/>
      <c r="AM9596" s="10"/>
      <c r="AN9596" s="10"/>
      <c r="AO9596" s="10"/>
      <c r="AP9596" s="10"/>
      <c r="AQ9596" s="10"/>
      <c r="AR9596" s="10"/>
      <c r="AS9596" s="10"/>
      <c r="AT9596" s="10"/>
      <c r="AU9596" s="10"/>
      <c r="AV9596" s="10"/>
      <c r="AW9596" s="10"/>
      <c r="AX9596" s="10"/>
      <c r="AY9596" s="10"/>
      <c r="AZ9596" s="10"/>
      <c r="BA9596" s="10"/>
      <c r="BB9596" s="10"/>
      <c r="BC9596" s="10"/>
      <c r="BD9596" s="10"/>
      <c r="BE9596" s="10"/>
      <c r="BF9596" s="10"/>
      <c r="BG9596" s="6"/>
    </row>
    <row r="9597" spans="34:59" x14ac:dyDescent="0.25">
      <c r="AH9597" s="6"/>
      <c r="AI9597" s="6"/>
      <c r="AJ9597" s="6"/>
      <c r="AK9597" s="6"/>
      <c r="AL9597" s="6"/>
      <c r="AM9597" s="6"/>
      <c r="AN9597" s="6"/>
      <c r="AO9597" s="6"/>
      <c r="AP9597" s="6"/>
      <c r="AQ9597" s="6"/>
      <c r="AR9597" s="6"/>
      <c r="AS9597" s="6"/>
      <c r="AT9597" s="6"/>
      <c r="AU9597" s="6"/>
      <c r="AV9597" s="6"/>
      <c r="AW9597" s="6"/>
      <c r="AX9597" s="6"/>
      <c r="AY9597" s="6"/>
      <c r="AZ9597" s="6"/>
      <c r="BA9597" s="6"/>
      <c r="BB9597" s="6"/>
      <c r="BC9597" s="6"/>
      <c r="BD9597" s="6"/>
      <c r="BE9597" s="6"/>
      <c r="BF9597" s="6"/>
      <c r="BG9597" s="10"/>
    </row>
    <row r="9598" spans="34:59" x14ac:dyDescent="0.25">
      <c r="AH9598" s="10"/>
      <c r="AI9598" s="6"/>
    </row>
    <row r="9599" spans="34:59" x14ac:dyDescent="0.25">
      <c r="AH9599" s="6"/>
      <c r="AI9599" s="6"/>
      <c r="AJ9599" s="6"/>
      <c r="AK9599" s="6"/>
      <c r="AL9599" s="6"/>
      <c r="AM9599" s="6"/>
      <c r="AN9599" s="6"/>
      <c r="AO9599" s="6"/>
      <c r="AP9599" s="6"/>
      <c r="AQ9599" s="6"/>
      <c r="AR9599" s="6"/>
      <c r="AS9599" s="6"/>
      <c r="AT9599" s="6"/>
      <c r="AU9599" s="6"/>
      <c r="AV9599" s="6"/>
      <c r="AW9599" s="6"/>
      <c r="AX9599" s="6"/>
      <c r="AY9599" s="6"/>
      <c r="AZ9599" s="6"/>
      <c r="BA9599" s="6"/>
      <c r="BB9599" s="6"/>
      <c r="BC9599" s="6"/>
      <c r="BD9599" s="6"/>
      <c r="BE9599" s="6"/>
      <c r="BF9599" s="6"/>
      <c r="BG9599" s="6"/>
    </row>
    <row r="9600" spans="34:59" x14ac:dyDescent="0.25">
      <c r="AH9600" s="10"/>
      <c r="AI9600" s="6"/>
      <c r="AJ9600" s="10"/>
      <c r="AK9600" s="10"/>
      <c r="AL9600" s="10"/>
      <c r="AM9600" s="10"/>
      <c r="AN9600" s="10"/>
      <c r="AO9600" s="10"/>
      <c r="AP9600" s="10"/>
      <c r="AQ9600" s="10"/>
      <c r="AR9600" s="10"/>
      <c r="AS9600" s="10"/>
      <c r="AT9600" s="10"/>
      <c r="AU9600" s="10"/>
      <c r="AV9600" s="10"/>
      <c r="AW9600" s="10"/>
      <c r="AX9600" s="10"/>
      <c r="AY9600" s="10"/>
      <c r="AZ9600" s="10"/>
      <c r="BA9600" s="10"/>
      <c r="BB9600" s="10"/>
      <c r="BC9600" s="10"/>
      <c r="BD9600" s="10"/>
      <c r="BE9600" s="10"/>
      <c r="BF9600" s="10"/>
      <c r="BG9600" s="6"/>
    </row>
    <row r="9601" spans="34:59" x14ac:dyDescent="0.25">
      <c r="AH9601" s="6"/>
      <c r="AI9601" s="6"/>
      <c r="AJ9601" s="6"/>
      <c r="AK9601" s="6"/>
      <c r="AL9601" s="6"/>
      <c r="AM9601" s="6"/>
      <c r="AN9601" s="6"/>
      <c r="AO9601" s="6"/>
      <c r="AP9601" s="6"/>
      <c r="AQ9601" s="6"/>
      <c r="AR9601" s="6"/>
      <c r="AS9601" s="6"/>
      <c r="AT9601" s="6"/>
      <c r="AU9601" s="6"/>
      <c r="AV9601" s="6"/>
      <c r="AW9601" s="6"/>
      <c r="AX9601" s="6"/>
      <c r="AY9601" s="6"/>
      <c r="AZ9601" s="6"/>
      <c r="BA9601" s="6"/>
      <c r="BB9601" s="6"/>
      <c r="BC9601" s="6"/>
      <c r="BD9601" s="6"/>
      <c r="BE9601" s="6"/>
      <c r="BF9601" s="6"/>
      <c r="BG9601" s="10"/>
    </row>
    <row r="9602" spans="34:59" x14ac:dyDescent="0.25">
      <c r="AH9602" s="10"/>
      <c r="AI9602" s="6"/>
    </row>
    <row r="9603" spans="34:59" x14ac:dyDescent="0.25">
      <c r="AH9603" s="6"/>
      <c r="AI9603" s="6"/>
      <c r="AJ9603" s="6"/>
      <c r="AK9603" s="6"/>
      <c r="AL9603" s="6"/>
      <c r="AM9603" s="6"/>
      <c r="AN9603" s="6"/>
      <c r="AO9603" s="6"/>
      <c r="AP9603" s="6"/>
      <c r="AQ9603" s="6"/>
      <c r="AR9603" s="6"/>
      <c r="AS9603" s="6"/>
      <c r="AT9603" s="6"/>
      <c r="AU9603" s="6"/>
      <c r="AV9603" s="6"/>
      <c r="AW9603" s="6"/>
      <c r="AX9603" s="6"/>
      <c r="AY9603" s="6"/>
      <c r="AZ9603" s="6"/>
      <c r="BA9603" s="6"/>
      <c r="BB9603" s="6"/>
      <c r="BC9603" s="6"/>
      <c r="BD9603" s="6"/>
      <c r="BE9603" s="6"/>
      <c r="BF9603" s="6"/>
      <c r="BG9603" s="6"/>
    </row>
    <row r="9604" spans="34:59" x14ac:dyDescent="0.25">
      <c r="AH9604" s="10"/>
      <c r="AI9604" s="6"/>
      <c r="AJ9604" s="10"/>
      <c r="AK9604" s="10"/>
      <c r="AL9604" s="10"/>
      <c r="AM9604" s="10"/>
      <c r="AN9604" s="10"/>
      <c r="AO9604" s="10"/>
      <c r="AP9604" s="10"/>
      <c r="AQ9604" s="10"/>
      <c r="AR9604" s="10"/>
      <c r="AS9604" s="10"/>
      <c r="AT9604" s="10"/>
      <c r="AU9604" s="10"/>
      <c r="AV9604" s="10"/>
      <c r="AW9604" s="10"/>
      <c r="AX9604" s="10"/>
      <c r="AY9604" s="10"/>
      <c r="AZ9604" s="10"/>
      <c r="BA9604" s="10"/>
      <c r="BB9604" s="10"/>
      <c r="BC9604" s="10"/>
      <c r="BD9604" s="10"/>
      <c r="BE9604" s="10"/>
      <c r="BF9604" s="10"/>
      <c r="BG9604" s="6"/>
    </row>
    <row r="9605" spans="34:59" x14ac:dyDescent="0.25">
      <c r="AH9605" s="6"/>
      <c r="AI9605" s="6"/>
      <c r="AJ9605" s="6"/>
      <c r="AK9605" s="6"/>
      <c r="AL9605" s="6"/>
      <c r="AM9605" s="6"/>
      <c r="AN9605" s="6"/>
      <c r="AO9605" s="6"/>
      <c r="AP9605" s="6"/>
      <c r="AQ9605" s="6"/>
      <c r="AR9605" s="6"/>
      <c r="AS9605" s="6"/>
      <c r="AT9605" s="6"/>
      <c r="AU9605" s="6"/>
      <c r="AV9605" s="6"/>
      <c r="AW9605" s="6"/>
      <c r="AX9605" s="6"/>
      <c r="AY9605" s="6"/>
      <c r="AZ9605" s="6"/>
      <c r="BA9605" s="6"/>
      <c r="BB9605" s="6"/>
      <c r="BC9605" s="6"/>
      <c r="BD9605" s="6"/>
      <c r="BE9605" s="6"/>
      <c r="BF9605" s="6"/>
      <c r="BG9605" s="10"/>
    </row>
    <row r="9606" spans="34:59" x14ac:dyDescent="0.25">
      <c r="AH9606" s="10"/>
      <c r="AI9606" s="6"/>
    </row>
    <row r="9607" spans="34:59" x14ac:dyDescent="0.25">
      <c r="AH9607" s="6"/>
      <c r="AI9607" s="6"/>
      <c r="AJ9607" s="6"/>
      <c r="AK9607" s="6"/>
      <c r="AL9607" s="6"/>
      <c r="AM9607" s="6"/>
      <c r="AN9607" s="6"/>
      <c r="AO9607" s="6"/>
      <c r="AP9607" s="6"/>
      <c r="AQ9607" s="6"/>
      <c r="AR9607" s="6"/>
      <c r="AS9607" s="6"/>
      <c r="AT9607" s="6"/>
      <c r="AU9607" s="6"/>
      <c r="AV9607" s="6"/>
      <c r="AW9607" s="6"/>
      <c r="AX9607" s="6"/>
      <c r="AY9607" s="6"/>
      <c r="AZ9607" s="6"/>
      <c r="BA9607" s="6"/>
      <c r="BB9607" s="6"/>
      <c r="BC9607" s="6"/>
      <c r="BD9607" s="6"/>
      <c r="BE9607" s="6"/>
      <c r="BF9607" s="6"/>
      <c r="BG9607" s="6"/>
    </row>
    <row r="9608" spans="34:59" x14ac:dyDescent="0.25">
      <c r="AH9608" s="10"/>
      <c r="AI9608" s="6"/>
      <c r="AJ9608" s="10"/>
      <c r="AK9608" s="10"/>
      <c r="AL9608" s="10"/>
      <c r="AM9608" s="10"/>
      <c r="AN9608" s="10"/>
      <c r="AO9608" s="10"/>
      <c r="AP9608" s="10"/>
      <c r="AQ9608" s="10"/>
      <c r="AR9608" s="10"/>
      <c r="AS9608" s="10"/>
      <c r="AT9608" s="10"/>
      <c r="AU9608" s="10"/>
      <c r="AV9608" s="10"/>
      <c r="AW9608" s="10"/>
      <c r="AX9608" s="10"/>
      <c r="AY9608" s="10"/>
      <c r="AZ9608" s="10"/>
      <c r="BA9608" s="10"/>
      <c r="BB9608" s="10"/>
      <c r="BC9608" s="10"/>
      <c r="BD9608" s="10"/>
      <c r="BE9608" s="10"/>
      <c r="BF9608" s="10"/>
      <c r="BG9608" s="6"/>
    </row>
    <row r="9609" spans="34:59" x14ac:dyDescent="0.25">
      <c r="AH9609" s="6"/>
      <c r="AI9609" s="6"/>
      <c r="AJ9609" s="6"/>
      <c r="AK9609" s="6"/>
      <c r="AL9609" s="6"/>
      <c r="AM9609" s="6"/>
      <c r="AN9609" s="6"/>
      <c r="AO9609" s="6"/>
      <c r="AP9609" s="6"/>
      <c r="AQ9609" s="6"/>
      <c r="AR9609" s="6"/>
      <c r="AS9609" s="6"/>
      <c r="AT9609" s="6"/>
      <c r="AU9609" s="6"/>
      <c r="AV9609" s="6"/>
      <c r="AW9609" s="6"/>
      <c r="AX9609" s="6"/>
      <c r="AY9609" s="6"/>
      <c r="AZ9609" s="6"/>
      <c r="BA9609" s="6"/>
      <c r="BB9609" s="6"/>
      <c r="BC9609" s="6"/>
      <c r="BD9609" s="6"/>
      <c r="BE9609" s="6"/>
      <c r="BF9609" s="6"/>
      <c r="BG9609" s="10"/>
    </row>
    <row r="9610" spans="34:59" x14ac:dyDescent="0.25">
      <c r="AH9610" s="10"/>
      <c r="AI9610" s="6"/>
    </row>
    <row r="9611" spans="34:59" x14ac:dyDescent="0.25">
      <c r="AH9611" s="6"/>
      <c r="AI9611" s="6"/>
      <c r="AJ9611" s="6"/>
      <c r="AK9611" s="6"/>
      <c r="AL9611" s="6"/>
      <c r="AM9611" s="6"/>
      <c r="AN9611" s="6"/>
      <c r="AO9611" s="6"/>
      <c r="AP9611" s="6"/>
      <c r="AQ9611" s="6"/>
      <c r="AR9611" s="6"/>
      <c r="AS9611" s="6"/>
      <c r="AT9611" s="6"/>
      <c r="AU9611" s="6"/>
      <c r="AV9611" s="6"/>
      <c r="AW9611" s="6"/>
      <c r="AX9611" s="6"/>
      <c r="AY9611" s="6"/>
      <c r="AZ9611" s="6"/>
      <c r="BA9611" s="6"/>
      <c r="BB9611" s="6"/>
      <c r="BC9611" s="6"/>
      <c r="BD9611" s="6"/>
      <c r="BE9611" s="6"/>
      <c r="BF9611" s="6"/>
      <c r="BG9611" s="6"/>
    </row>
    <row r="9612" spans="34:59" x14ac:dyDescent="0.25">
      <c r="AH9612" s="10"/>
      <c r="AI9612" s="6"/>
      <c r="AJ9612" s="10"/>
      <c r="AK9612" s="10"/>
      <c r="AL9612" s="10"/>
      <c r="AM9612" s="10"/>
      <c r="AN9612" s="10"/>
      <c r="AO9612" s="10"/>
      <c r="AP9612" s="10"/>
      <c r="AQ9612" s="10"/>
      <c r="AR9612" s="10"/>
      <c r="AS9612" s="10"/>
      <c r="AT9612" s="10"/>
      <c r="AU9612" s="10"/>
      <c r="AV9612" s="10"/>
      <c r="AW9612" s="10"/>
      <c r="AX9612" s="10"/>
      <c r="AY9612" s="10"/>
      <c r="AZ9612" s="10"/>
      <c r="BA9612" s="10"/>
      <c r="BB9612" s="10"/>
      <c r="BC9612" s="10"/>
      <c r="BD9612" s="10"/>
      <c r="BE9612" s="10"/>
      <c r="BF9612" s="10"/>
      <c r="BG9612" s="6"/>
    </row>
    <row r="9613" spans="34:59" x14ac:dyDescent="0.25">
      <c r="AH9613" s="6"/>
      <c r="AI9613" s="6"/>
      <c r="AJ9613" s="6"/>
      <c r="AK9613" s="6"/>
      <c r="AL9613" s="6"/>
      <c r="AM9613" s="6"/>
      <c r="AN9613" s="6"/>
      <c r="AO9613" s="6"/>
      <c r="AP9613" s="6"/>
      <c r="AQ9613" s="6"/>
      <c r="AR9613" s="6"/>
      <c r="AS9613" s="6"/>
      <c r="AT9613" s="6"/>
      <c r="AU9613" s="6"/>
      <c r="AV9613" s="6"/>
      <c r="AW9613" s="6"/>
      <c r="AX9613" s="6"/>
      <c r="AY9613" s="6"/>
      <c r="AZ9613" s="6"/>
      <c r="BA9613" s="6"/>
      <c r="BB9613" s="6"/>
      <c r="BC9613" s="6"/>
      <c r="BD9613" s="6"/>
      <c r="BE9613" s="6"/>
      <c r="BF9613" s="6"/>
      <c r="BG9613" s="10"/>
    </row>
    <row r="9614" spans="34:59" x14ac:dyDescent="0.25">
      <c r="AH9614" s="10"/>
      <c r="AI9614" s="6"/>
    </row>
    <row r="9615" spans="34:59" x14ac:dyDescent="0.25">
      <c r="AH9615" s="6"/>
      <c r="AI9615" s="6"/>
      <c r="AJ9615" s="6"/>
      <c r="AK9615" s="6"/>
      <c r="AL9615" s="6"/>
      <c r="AM9615" s="6"/>
      <c r="AN9615" s="6"/>
      <c r="AO9615" s="6"/>
      <c r="AP9615" s="6"/>
      <c r="AQ9615" s="6"/>
      <c r="AR9615" s="6"/>
      <c r="AS9615" s="6"/>
      <c r="AT9615" s="6"/>
      <c r="AU9615" s="6"/>
      <c r="AV9615" s="6"/>
      <c r="AW9615" s="6"/>
      <c r="AX9615" s="6"/>
      <c r="AY9615" s="6"/>
      <c r="AZ9615" s="6"/>
      <c r="BA9615" s="6"/>
      <c r="BB9615" s="6"/>
      <c r="BC9615" s="6"/>
      <c r="BD9615" s="6"/>
      <c r="BE9615" s="6"/>
      <c r="BF9615" s="6"/>
      <c r="BG9615" s="6"/>
    </row>
    <row r="9616" spans="34:59" x14ac:dyDescent="0.25">
      <c r="AH9616" s="10"/>
      <c r="AI9616" s="6"/>
      <c r="AJ9616" s="10"/>
      <c r="AK9616" s="10"/>
      <c r="AL9616" s="10"/>
      <c r="AM9616" s="10"/>
      <c r="AN9616" s="10"/>
      <c r="AO9616" s="10"/>
      <c r="AP9616" s="10"/>
      <c r="AQ9616" s="10"/>
      <c r="AR9616" s="10"/>
      <c r="AS9616" s="10"/>
      <c r="AT9616" s="10"/>
      <c r="AU9616" s="10"/>
      <c r="AV9616" s="10"/>
      <c r="AW9616" s="10"/>
      <c r="AX9616" s="10"/>
      <c r="AY9616" s="10"/>
      <c r="AZ9616" s="10"/>
      <c r="BA9616" s="10"/>
      <c r="BB9616" s="10"/>
      <c r="BC9616" s="10"/>
      <c r="BD9616" s="10"/>
      <c r="BE9616" s="10"/>
      <c r="BF9616" s="10"/>
      <c r="BG9616" s="6"/>
    </row>
    <row r="9617" spans="34:59" x14ac:dyDescent="0.25">
      <c r="AH9617" s="6"/>
      <c r="AI9617" s="6"/>
      <c r="AJ9617" s="6"/>
      <c r="AK9617" s="6"/>
      <c r="AL9617" s="6"/>
      <c r="AM9617" s="6"/>
      <c r="AN9617" s="6"/>
      <c r="AO9617" s="6"/>
      <c r="AP9617" s="6"/>
      <c r="AQ9617" s="6"/>
      <c r="AR9617" s="6"/>
      <c r="AS9617" s="6"/>
      <c r="AT9617" s="6"/>
      <c r="AU9617" s="6"/>
      <c r="AV9617" s="6"/>
      <c r="AW9617" s="6"/>
      <c r="AX9617" s="6"/>
      <c r="AY9617" s="6"/>
      <c r="AZ9617" s="6"/>
      <c r="BA9617" s="6"/>
      <c r="BB9617" s="6"/>
      <c r="BC9617" s="6"/>
      <c r="BD9617" s="6"/>
      <c r="BE9617" s="6"/>
      <c r="BF9617" s="6"/>
      <c r="BG9617" s="10"/>
    </row>
    <row r="9618" spans="34:59" x14ac:dyDescent="0.25">
      <c r="AH9618" s="10"/>
      <c r="AI9618" s="6"/>
    </row>
    <row r="9619" spans="34:59" x14ac:dyDescent="0.25">
      <c r="AH9619" s="6"/>
      <c r="AI9619" s="6"/>
      <c r="AJ9619" s="6"/>
      <c r="AK9619" s="6"/>
      <c r="AL9619" s="6"/>
      <c r="AM9619" s="6"/>
      <c r="AN9619" s="6"/>
      <c r="AO9619" s="6"/>
      <c r="AP9619" s="6"/>
      <c r="AQ9619" s="6"/>
      <c r="AR9619" s="6"/>
      <c r="AS9619" s="6"/>
      <c r="AT9619" s="6"/>
      <c r="AU9619" s="6"/>
      <c r="AV9619" s="6"/>
      <c r="AW9619" s="6"/>
      <c r="AX9619" s="6"/>
      <c r="AY9619" s="6"/>
      <c r="AZ9619" s="6"/>
      <c r="BA9619" s="6"/>
      <c r="BB9619" s="6"/>
      <c r="BC9619" s="6"/>
      <c r="BD9619" s="6"/>
      <c r="BE9619" s="6"/>
      <c r="BF9619" s="6"/>
      <c r="BG9619" s="6"/>
    </row>
    <row r="9620" spans="34:59" x14ac:dyDescent="0.25">
      <c r="AH9620" s="10"/>
      <c r="AI9620" s="6"/>
      <c r="AJ9620" s="10"/>
      <c r="AK9620" s="10"/>
      <c r="AL9620" s="10"/>
      <c r="AM9620" s="10"/>
      <c r="AN9620" s="10"/>
      <c r="AO9620" s="10"/>
      <c r="AP9620" s="10"/>
      <c r="AQ9620" s="10"/>
      <c r="AR9620" s="10"/>
      <c r="AS9620" s="10"/>
      <c r="AT9620" s="10"/>
      <c r="AU9620" s="10"/>
      <c r="AV9620" s="10"/>
      <c r="AW9620" s="10"/>
      <c r="AX9620" s="10"/>
      <c r="AY9620" s="10"/>
      <c r="AZ9620" s="10"/>
      <c r="BA9620" s="10"/>
      <c r="BB9620" s="10"/>
      <c r="BC9620" s="10"/>
      <c r="BD9620" s="10"/>
      <c r="BE9620" s="10"/>
      <c r="BF9620" s="10"/>
      <c r="BG9620" s="6"/>
    </row>
    <row r="9621" spans="34:59" x14ac:dyDescent="0.25">
      <c r="AH9621" s="6"/>
      <c r="AI9621" s="6"/>
      <c r="AJ9621" s="6"/>
      <c r="AK9621" s="6"/>
      <c r="AL9621" s="6"/>
      <c r="AM9621" s="6"/>
      <c r="AN9621" s="6"/>
      <c r="AO9621" s="6"/>
      <c r="AP9621" s="6"/>
      <c r="AQ9621" s="6"/>
      <c r="AR9621" s="6"/>
      <c r="AS9621" s="6"/>
      <c r="AT9621" s="6"/>
      <c r="AU9621" s="6"/>
      <c r="AV9621" s="6"/>
      <c r="AW9621" s="6"/>
      <c r="AX9621" s="6"/>
      <c r="AY9621" s="6"/>
      <c r="AZ9621" s="6"/>
      <c r="BA9621" s="6"/>
      <c r="BB9621" s="6"/>
      <c r="BC9621" s="6"/>
      <c r="BD9621" s="6"/>
      <c r="BE9621" s="6"/>
      <c r="BF9621" s="6"/>
      <c r="BG9621" s="10"/>
    </row>
    <row r="9622" spans="34:59" x14ac:dyDescent="0.25">
      <c r="AH9622" s="10"/>
      <c r="AI9622" s="6"/>
    </row>
    <row r="9623" spans="34:59" x14ac:dyDescent="0.25">
      <c r="AH9623" s="6"/>
      <c r="AI9623" s="6"/>
      <c r="AJ9623" s="6"/>
      <c r="AK9623" s="6"/>
      <c r="AL9623" s="6"/>
      <c r="AM9623" s="6"/>
      <c r="AN9623" s="6"/>
      <c r="AO9623" s="6"/>
      <c r="AP9623" s="6"/>
      <c r="AQ9623" s="6"/>
      <c r="AR9623" s="6"/>
      <c r="AS9623" s="6"/>
      <c r="AT9623" s="6"/>
      <c r="AU9623" s="6"/>
      <c r="AV9623" s="6"/>
      <c r="AW9623" s="6"/>
      <c r="AX9623" s="6"/>
      <c r="AY9623" s="6"/>
      <c r="AZ9623" s="6"/>
      <c r="BA9623" s="6"/>
      <c r="BB9623" s="6"/>
      <c r="BC9623" s="6"/>
      <c r="BD9623" s="6"/>
      <c r="BE9623" s="6"/>
      <c r="BF9623" s="6"/>
      <c r="BG9623" s="6"/>
    </row>
    <row r="9624" spans="34:59" x14ac:dyDescent="0.25">
      <c r="AH9624" s="10"/>
      <c r="AI9624" s="6"/>
      <c r="AJ9624" s="10"/>
      <c r="AK9624" s="10"/>
      <c r="AL9624" s="10"/>
      <c r="AM9624" s="10"/>
      <c r="AN9624" s="10"/>
      <c r="AO9624" s="10"/>
      <c r="AP9624" s="10"/>
      <c r="AQ9624" s="10"/>
      <c r="AR9624" s="10"/>
      <c r="AS9624" s="10"/>
      <c r="AT9624" s="10"/>
      <c r="AU9624" s="10"/>
      <c r="AV9624" s="10"/>
      <c r="AW9624" s="10"/>
      <c r="AX9624" s="10"/>
      <c r="AY9624" s="10"/>
      <c r="AZ9624" s="10"/>
      <c r="BA9624" s="10"/>
      <c r="BB9624" s="10"/>
      <c r="BC9624" s="10"/>
      <c r="BD9624" s="10"/>
      <c r="BE9624" s="10"/>
      <c r="BF9624" s="10"/>
      <c r="BG9624" s="6"/>
    </row>
    <row r="9625" spans="34:59" x14ac:dyDescent="0.25">
      <c r="AH9625" s="6"/>
      <c r="AI9625" s="6"/>
      <c r="AJ9625" s="6"/>
      <c r="AK9625" s="6"/>
      <c r="AL9625" s="6"/>
      <c r="AM9625" s="6"/>
      <c r="AN9625" s="6"/>
      <c r="AO9625" s="6"/>
      <c r="AP9625" s="6"/>
      <c r="AQ9625" s="6"/>
      <c r="AR9625" s="6"/>
      <c r="AS9625" s="6"/>
      <c r="AT9625" s="6"/>
      <c r="AU9625" s="6"/>
      <c r="AV9625" s="6"/>
      <c r="AW9625" s="6"/>
      <c r="AX9625" s="6"/>
      <c r="AY9625" s="6"/>
      <c r="AZ9625" s="6"/>
      <c r="BA9625" s="6"/>
      <c r="BB9625" s="6"/>
      <c r="BC9625" s="6"/>
      <c r="BD9625" s="6"/>
      <c r="BE9625" s="6"/>
      <c r="BF9625" s="6"/>
      <c r="BG9625" s="10"/>
    </row>
    <row r="9626" spans="34:59" x14ac:dyDescent="0.25">
      <c r="AH9626" s="10"/>
      <c r="AI9626" s="6"/>
    </row>
    <row r="9627" spans="34:59" x14ac:dyDescent="0.25">
      <c r="AH9627" s="6"/>
      <c r="AI9627" s="6"/>
      <c r="AJ9627" s="6"/>
      <c r="AK9627" s="6"/>
      <c r="AL9627" s="6"/>
      <c r="AM9627" s="6"/>
      <c r="AN9627" s="6"/>
      <c r="AO9627" s="6"/>
      <c r="AP9627" s="6"/>
      <c r="AQ9627" s="6"/>
      <c r="AR9627" s="6"/>
      <c r="AS9627" s="6"/>
      <c r="AT9627" s="6"/>
      <c r="AU9627" s="6"/>
      <c r="AV9627" s="6"/>
      <c r="AW9627" s="6"/>
      <c r="AX9627" s="6"/>
      <c r="AY9627" s="6"/>
      <c r="AZ9627" s="6"/>
      <c r="BA9627" s="6"/>
      <c r="BB9627" s="6"/>
      <c r="BC9627" s="6"/>
      <c r="BD9627" s="6"/>
      <c r="BE9627" s="6"/>
      <c r="BF9627" s="6"/>
      <c r="BG9627" s="6"/>
    </row>
    <row r="9628" spans="34:59" x14ac:dyDescent="0.25">
      <c r="AH9628" s="10"/>
      <c r="AI9628" s="6"/>
      <c r="AJ9628" s="10"/>
      <c r="AK9628" s="10"/>
      <c r="AL9628" s="10"/>
      <c r="AM9628" s="10"/>
      <c r="AN9628" s="10"/>
      <c r="AO9628" s="10"/>
      <c r="AP9628" s="10"/>
      <c r="AQ9628" s="10"/>
      <c r="AR9628" s="10"/>
      <c r="AS9628" s="10"/>
      <c r="AT9628" s="10"/>
      <c r="AU9628" s="10"/>
      <c r="AV9628" s="10"/>
      <c r="AW9628" s="10"/>
      <c r="AX9628" s="10"/>
      <c r="AY9628" s="10"/>
      <c r="AZ9628" s="10"/>
      <c r="BA9628" s="10"/>
      <c r="BB9628" s="10"/>
      <c r="BC9628" s="10"/>
      <c r="BD9628" s="10"/>
      <c r="BE9628" s="10"/>
      <c r="BF9628" s="10"/>
      <c r="BG9628" s="6"/>
    </row>
    <row r="9629" spans="34:59" x14ac:dyDescent="0.25">
      <c r="AH9629" s="6"/>
      <c r="AI9629" s="6"/>
      <c r="AJ9629" s="6"/>
      <c r="AK9629" s="6"/>
      <c r="AL9629" s="6"/>
      <c r="AM9629" s="6"/>
      <c r="AN9629" s="6"/>
      <c r="AO9629" s="6"/>
      <c r="AP9629" s="6"/>
      <c r="AQ9629" s="6"/>
      <c r="AR9629" s="6"/>
      <c r="AS9629" s="6"/>
      <c r="AT9629" s="6"/>
      <c r="AU9629" s="6"/>
      <c r="AV9629" s="6"/>
      <c r="AW9629" s="6"/>
      <c r="AX9629" s="6"/>
      <c r="AY9629" s="6"/>
      <c r="AZ9629" s="6"/>
      <c r="BA9629" s="6"/>
      <c r="BB9629" s="6"/>
      <c r="BC9629" s="6"/>
      <c r="BD9629" s="6"/>
      <c r="BE9629" s="6"/>
      <c r="BF9629" s="6"/>
      <c r="BG9629" s="10"/>
    </row>
    <row r="9630" spans="34:59" x14ac:dyDescent="0.25">
      <c r="AH9630" s="10"/>
      <c r="AI9630" s="6"/>
    </row>
    <row r="9631" spans="34:59" x14ac:dyDescent="0.25">
      <c r="AH9631" s="6"/>
      <c r="AI9631" s="6"/>
      <c r="AJ9631" s="6"/>
      <c r="AK9631" s="6"/>
      <c r="AL9631" s="6"/>
      <c r="AM9631" s="6"/>
      <c r="AN9631" s="6"/>
      <c r="AO9631" s="6"/>
      <c r="AP9631" s="6"/>
      <c r="AQ9631" s="6"/>
      <c r="AR9631" s="6"/>
      <c r="AS9631" s="6"/>
      <c r="AT9631" s="6"/>
      <c r="AU9631" s="6"/>
      <c r="AV9631" s="6"/>
      <c r="AW9631" s="6"/>
      <c r="AX9631" s="6"/>
      <c r="AY9631" s="6"/>
      <c r="AZ9631" s="6"/>
      <c r="BA9631" s="6"/>
      <c r="BB9631" s="6"/>
      <c r="BC9631" s="6"/>
      <c r="BD9631" s="6"/>
      <c r="BE9631" s="6"/>
      <c r="BF9631" s="6"/>
      <c r="BG9631" s="6"/>
    </row>
    <row r="9632" spans="34:59" x14ac:dyDescent="0.25">
      <c r="AH9632" s="10"/>
      <c r="AI9632" s="6"/>
      <c r="AJ9632" s="10"/>
      <c r="AK9632" s="10"/>
      <c r="AL9632" s="10"/>
      <c r="AM9632" s="10"/>
      <c r="AN9632" s="10"/>
      <c r="AO9632" s="10"/>
      <c r="AP9632" s="10"/>
      <c r="AQ9632" s="10"/>
      <c r="AR9632" s="10"/>
      <c r="AS9632" s="10"/>
      <c r="AT9632" s="10"/>
      <c r="AU9632" s="10"/>
      <c r="AV9632" s="10"/>
      <c r="AW9632" s="10"/>
      <c r="AX9632" s="10"/>
      <c r="AY9632" s="10"/>
      <c r="AZ9632" s="10"/>
      <c r="BA9632" s="10"/>
      <c r="BB9632" s="10"/>
      <c r="BC9632" s="10"/>
      <c r="BD9632" s="10"/>
      <c r="BE9632" s="10"/>
      <c r="BF9632" s="10"/>
      <c r="BG9632" s="6"/>
    </row>
    <row r="9633" spans="34:59" x14ac:dyDescent="0.25">
      <c r="AH9633" s="6"/>
      <c r="AI9633" s="6"/>
      <c r="AJ9633" s="6"/>
      <c r="AK9633" s="6"/>
      <c r="AL9633" s="6"/>
      <c r="AM9633" s="6"/>
      <c r="AN9633" s="6"/>
      <c r="AO9633" s="6"/>
      <c r="AP9633" s="6"/>
      <c r="AQ9633" s="6"/>
      <c r="AR9633" s="6"/>
      <c r="AS9633" s="6"/>
      <c r="AT9633" s="6"/>
      <c r="AU9633" s="6"/>
      <c r="AV9633" s="6"/>
      <c r="AW9633" s="6"/>
      <c r="AX9633" s="6"/>
      <c r="AY9633" s="6"/>
      <c r="AZ9633" s="6"/>
      <c r="BA9633" s="6"/>
      <c r="BB9633" s="6"/>
      <c r="BC9633" s="6"/>
      <c r="BD9633" s="6"/>
      <c r="BE9633" s="6"/>
      <c r="BF9633" s="6"/>
      <c r="BG9633" s="10"/>
    </row>
    <row r="9634" spans="34:59" x14ac:dyDescent="0.25">
      <c r="AH9634" s="10"/>
      <c r="AI9634" s="6"/>
    </row>
    <row r="9635" spans="34:59" x14ac:dyDescent="0.25">
      <c r="AH9635" s="6"/>
      <c r="AI9635" s="6"/>
      <c r="AJ9635" s="6"/>
      <c r="AK9635" s="6"/>
      <c r="AL9635" s="6"/>
      <c r="AM9635" s="6"/>
      <c r="AN9635" s="6"/>
      <c r="AO9635" s="6"/>
      <c r="AP9635" s="6"/>
      <c r="AQ9635" s="6"/>
      <c r="AR9635" s="6"/>
      <c r="AS9635" s="6"/>
      <c r="AT9635" s="6"/>
      <c r="AU9635" s="6"/>
      <c r="AV9635" s="6"/>
      <c r="AW9635" s="6"/>
      <c r="AX9635" s="6"/>
      <c r="AY9635" s="6"/>
      <c r="AZ9635" s="6"/>
      <c r="BA9635" s="6"/>
      <c r="BB9635" s="6"/>
      <c r="BC9635" s="6"/>
      <c r="BD9635" s="6"/>
      <c r="BE9635" s="6"/>
      <c r="BF9635" s="6"/>
      <c r="BG9635" s="6"/>
    </row>
    <row r="9636" spans="34:59" x14ac:dyDescent="0.25">
      <c r="AH9636" s="10"/>
      <c r="AI9636" s="6"/>
      <c r="AJ9636" s="10"/>
      <c r="AK9636" s="10"/>
      <c r="AL9636" s="10"/>
      <c r="AM9636" s="10"/>
      <c r="AN9636" s="10"/>
      <c r="AO9636" s="10"/>
      <c r="AP9636" s="10"/>
      <c r="AQ9636" s="10"/>
      <c r="AR9636" s="10"/>
      <c r="AS9636" s="10"/>
      <c r="AT9636" s="10"/>
      <c r="AU9636" s="10"/>
      <c r="AV9636" s="10"/>
      <c r="AW9636" s="10"/>
      <c r="AX9636" s="10"/>
      <c r="AY9636" s="10"/>
      <c r="AZ9636" s="10"/>
      <c r="BA9636" s="10"/>
      <c r="BB9636" s="10"/>
      <c r="BC9636" s="10"/>
      <c r="BD9636" s="10"/>
      <c r="BE9636" s="10"/>
      <c r="BF9636" s="10"/>
      <c r="BG9636" s="6"/>
    </row>
    <row r="9637" spans="34:59" x14ac:dyDescent="0.25">
      <c r="AH9637" s="6"/>
      <c r="AI9637" s="6"/>
      <c r="AJ9637" s="6"/>
      <c r="AK9637" s="6"/>
      <c r="AL9637" s="6"/>
      <c r="AM9637" s="6"/>
      <c r="AN9637" s="6"/>
      <c r="AO9637" s="6"/>
      <c r="AP9637" s="6"/>
      <c r="AQ9637" s="6"/>
      <c r="AR9637" s="6"/>
      <c r="AS9637" s="6"/>
      <c r="AT9637" s="6"/>
      <c r="AU9637" s="6"/>
      <c r="AV9637" s="6"/>
      <c r="AW9637" s="6"/>
      <c r="AX9637" s="6"/>
      <c r="AY9637" s="6"/>
      <c r="AZ9637" s="6"/>
      <c r="BA9637" s="6"/>
      <c r="BB9637" s="6"/>
      <c r="BC9637" s="6"/>
      <c r="BD9637" s="6"/>
      <c r="BE9637" s="6"/>
      <c r="BF9637" s="6"/>
      <c r="BG9637" s="10"/>
    </row>
    <row r="9638" spans="34:59" x14ac:dyDescent="0.25">
      <c r="AH9638" s="10"/>
      <c r="AI9638" s="6"/>
    </row>
    <row r="9639" spans="34:59" x14ac:dyDescent="0.25">
      <c r="AH9639" s="6"/>
      <c r="AI9639" s="6"/>
      <c r="AJ9639" s="6"/>
      <c r="AK9639" s="6"/>
      <c r="AL9639" s="6"/>
      <c r="AM9639" s="6"/>
      <c r="AN9639" s="6"/>
      <c r="AO9639" s="6"/>
      <c r="AP9639" s="6"/>
      <c r="AQ9639" s="6"/>
      <c r="AR9639" s="6"/>
      <c r="AS9639" s="6"/>
      <c r="AT9639" s="6"/>
      <c r="AU9639" s="6"/>
      <c r="AV9639" s="6"/>
      <c r="AW9639" s="6"/>
      <c r="AX9639" s="6"/>
      <c r="AY9639" s="6"/>
      <c r="AZ9639" s="6"/>
      <c r="BA9639" s="6"/>
      <c r="BB9639" s="6"/>
      <c r="BC9639" s="6"/>
      <c r="BD9639" s="6"/>
      <c r="BE9639" s="6"/>
      <c r="BF9639" s="6"/>
      <c r="BG9639" s="6"/>
    </row>
    <row r="9640" spans="34:59" x14ac:dyDescent="0.25">
      <c r="AH9640" s="10"/>
      <c r="AI9640" s="6"/>
      <c r="AJ9640" s="10"/>
      <c r="AK9640" s="10"/>
      <c r="AL9640" s="10"/>
      <c r="AM9640" s="10"/>
      <c r="AN9640" s="10"/>
      <c r="AO9640" s="10"/>
      <c r="AP9640" s="10"/>
      <c r="AQ9640" s="10"/>
      <c r="AR9640" s="10"/>
      <c r="AS9640" s="10"/>
      <c r="AT9640" s="10"/>
      <c r="AU9640" s="10"/>
      <c r="AV9640" s="10"/>
      <c r="AW9640" s="10"/>
      <c r="AX9640" s="10"/>
      <c r="AY9640" s="10"/>
      <c r="AZ9640" s="10"/>
      <c r="BA9640" s="10"/>
      <c r="BB9640" s="10"/>
      <c r="BC9640" s="10"/>
      <c r="BD9640" s="10"/>
      <c r="BE9640" s="10"/>
      <c r="BF9640" s="10"/>
      <c r="BG9640" s="6"/>
    </row>
    <row r="9641" spans="34:59" x14ac:dyDescent="0.25">
      <c r="AH9641" s="6"/>
      <c r="AI9641" s="6"/>
      <c r="AJ9641" s="6"/>
      <c r="AK9641" s="6"/>
      <c r="AL9641" s="6"/>
      <c r="AM9641" s="6"/>
      <c r="AN9641" s="6"/>
      <c r="AO9641" s="6"/>
      <c r="AP9641" s="6"/>
      <c r="AQ9641" s="6"/>
      <c r="AR9641" s="6"/>
      <c r="AS9641" s="6"/>
      <c r="AT9641" s="6"/>
      <c r="AU9641" s="6"/>
      <c r="AV9641" s="6"/>
      <c r="AW9641" s="6"/>
      <c r="AX9641" s="6"/>
      <c r="AY9641" s="6"/>
      <c r="AZ9641" s="6"/>
      <c r="BA9641" s="6"/>
      <c r="BB9641" s="6"/>
      <c r="BC9641" s="6"/>
      <c r="BD9641" s="6"/>
      <c r="BE9641" s="6"/>
      <c r="BF9641" s="6"/>
      <c r="BG9641" s="10"/>
    </row>
    <row r="9642" spans="34:59" x14ac:dyDescent="0.25">
      <c r="AH9642" s="10"/>
      <c r="AI9642" s="6"/>
    </row>
    <row r="9643" spans="34:59" x14ac:dyDescent="0.25">
      <c r="AH9643" s="6"/>
      <c r="AI9643" s="6"/>
      <c r="AJ9643" s="6"/>
      <c r="AK9643" s="6"/>
      <c r="AL9643" s="6"/>
      <c r="AM9643" s="6"/>
      <c r="AN9643" s="6"/>
      <c r="AO9643" s="6"/>
      <c r="AP9643" s="6"/>
      <c r="AQ9643" s="6"/>
      <c r="AR9643" s="6"/>
      <c r="AS9643" s="6"/>
      <c r="AT9643" s="6"/>
      <c r="AU9643" s="6"/>
      <c r="AV9643" s="6"/>
      <c r="AW9643" s="6"/>
      <c r="AX9643" s="6"/>
      <c r="AY9643" s="6"/>
      <c r="AZ9643" s="6"/>
      <c r="BA9643" s="6"/>
      <c r="BB9643" s="6"/>
      <c r="BC9643" s="6"/>
      <c r="BD9643" s="6"/>
      <c r="BE9643" s="6"/>
      <c r="BF9643" s="6"/>
      <c r="BG9643" s="6"/>
    </row>
    <row r="9644" spans="34:59" x14ac:dyDescent="0.25">
      <c r="AH9644" s="10"/>
      <c r="AI9644" s="6"/>
      <c r="AJ9644" s="10"/>
      <c r="AK9644" s="10"/>
      <c r="AL9644" s="10"/>
      <c r="AM9644" s="10"/>
      <c r="AN9644" s="10"/>
      <c r="AO9644" s="10"/>
      <c r="AP9644" s="10"/>
      <c r="AQ9644" s="10"/>
      <c r="AR9644" s="10"/>
      <c r="AS9644" s="10"/>
      <c r="AT9644" s="10"/>
      <c r="AU9644" s="10"/>
      <c r="AV9644" s="10"/>
      <c r="AW9644" s="10"/>
      <c r="AX9644" s="10"/>
      <c r="AY9644" s="10"/>
      <c r="AZ9644" s="10"/>
      <c r="BA9644" s="10"/>
      <c r="BB9644" s="10"/>
      <c r="BC9644" s="10"/>
      <c r="BD9644" s="10"/>
      <c r="BE9644" s="10"/>
      <c r="BF9644" s="10"/>
      <c r="BG9644" s="6"/>
    </row>
    <row r="9645" spans="34:59" x14ac:dyDescent="0.25">
      <c r="AH9645" s="6"/>
      <c r="AI9645" s="6"/>
      <c r="AJ9645" s="6"/>
      <c r="AK9645" s="6"/>
      <c r="AL9645" s="6"/>
      <c r="AM9645" s="6"/>
      <c r="AN9645" s="6"/>
      <c r="AO9645" s="6"/>
      <c r="AP9645" s="6"/>
      <c r="AQ9645" s="6"/>
      <c r="AR9645" s="6"/>
      <c r="AS9645" s="6"/>
      <c r="AT9645" s="6"/>
      <c r="AU9645" s="6"/>
      <c r="AV9645" s="6"/>
      <c r="AW9645" s="6"/>
      <c r="AX9645" s="6"/>
      <c r="AY9645" s="6"/>
      <c r="AZ9645" s="6"/>
      <c r="BA9645" s="6"/>
      <c r="BB9645" s="6"/>
      <c r="BC9645" s="6"/>
      <c r="BD9645" s="6"/>
      <c r="BE9645" s="6"/>
      <c r="BF9645" s="6"/>
      <c r="BG9645" s="10"/>
    </row>
    <row r="9646" spans="34:59" x14ac:dyDescent="0.25">
      <c r="AH9646" s="10"/>
      <c r="AI9646" s="6"/>
    </row>
    <row r="9647" spans="34:59" x14ac:dyDescent="0.25">
      <c r="AH9647" s="6"/>
      <c r="AI9647" s="6"/>
      <c r="AJ9647" s="6"/>
      <c r="AK9647" s="6"/>
      <c r="AL9647" s="6"/>
      <c r="AM9647" s="6"/>
      <c r="AN9647" s="6"/>
      <c r="AO9647" s="6"/>
      <c r="AP9647" s="6"/>
      <c r="AQ9647" s="6"/>
      <c r="AR9647" s="6"/>
      <c r="AS9647" s="6"/>
      <c r="AT9647" s="6"/>
      <c r="AU9647" s="6"/>
      <c r="AV9647" s="6"/>
      <c r="AW9647" s="6"/>
      <c r="AX9647" s="6"/>
      <c r="AY9647" s="6"/>
      <c r="AZ9647" s="6"/>
      <c r="BA9647" s="6"/>
      <c r="BB9647" s="6"/>
      <c r="BC9647" s="6"/>
      <c r="BD9647" s="6"/>
      <c r="BE9647" s="6"/>
      <c r="BF9647" s="6"/>
      <c r="BG9647" s="6"/>
    </row>
    <row r="9648" spans="34:59" x14ac:dyDescent="0.25">
      <c r="AH9648" s="10"/>
      <c r="AI9648" s="6"/>
      <c r="AJ9648" s="10"/>
      <c r="AK9648" s="10"/>
      <c r="AL9648" s="10"/>
      <c r="AM9648" s="10"/>
      <c r="AN9648" s="10"/>
      <c r="AO9648" s="10"/>
      <c r="AP9648" s="10"/>
      <c r="AQ9648" s="10"/>
      <c r="AR9648" s="10"/>
      <c r="AS9648" s="10"/>
      <c r="AT9648" s="10"/>
      <c r="AU9648" s="10"/>
      <c r="AV9648" s="10"/>
      <c r="AW9648" s="10"/>
      <c r="AX9648" s="10"/>
      <c r="AY9648" s="10"/>
      <c r="AZ9648" s="10"/>
      <c r="BA9648" s="10"/>
      <c r="BB9648" s="10"/>
      <c r="BC9648" s="10"/>
      <c r="BD9648" s="10"/>
      <c r="BE9648" s="10"/>
      <c r="BF9648" s="10"/>
      <c r="BG9648" s="6"/>
    </row>
    <row r="9649" spans="34:59" x14ac:dyDescent="0.25">
      <c r="AH9649" s="6"/>
      <c r="AI9649" s="6"/>
      <c r="AJ9649" s="6"/>
      <c r="AK9649" s="6"/>
      <c r="AL9649" s="6"/>
      <c r="AM9649" s="6"/>
      <c r="AN9649" s="6"/>
      <c r="AO9649" s="6"/>
      <c r="AP9649" s="6"/>
      <c r="AQ9649" s="6"/>
      <c r="AR9649" s="6"/>
      <c r="AS9649" s="6"/>
      <c r="AT9649" s="6"/>
      <c r="AU9649" s="6"/>
      <c r="AV9649" s="6"/>
      <c r="AW9649" s="6"/>
      <c r="AX9649" s="6"/>
      <c r="AY9649" s="6"/>
      <c r="AZ9649" s="6"/>
      <c r="BA9649" s="6"/>
      <c r="BB9649" s="6"/>
      <c r="BC9649" s="6"/>
      <c r="BD9649" s="6"/>
      <c r="BE9649" s="6"/>
      <c r="BF9649" s="6"/>
      <c r="BG9649" s="10"/>
    </row>
    <row r="9650" spans="34:59" x14ac:dyDescent="0.25">
      <c r="AH9650" s="10"/>
      <c r="AI9650" s="6"/>
    </row>
    <row r="9651" spans="34:59" x14ac:dyDescent="0.25">
      <c r="AH9651" s="6"/>
      <c r="AI9651" s="6"/>
      <c r="AJ9651" s="6"/>
      <c r="AK9651" s="6"/>
      <c r="AL9651" s="6"/>
      <c r="AM9651" s="6"/>
      <c r="AN9651" s="6"/>
      <c r="AO9651" s="6"/>
      <c r="AP9651" s="6"/>
      <c r="AQ9651" s="6"/>
      <c r="AR9651" s="6"/>
      <c r="AS9651" s="6"/>
      <c r="AT9651" s="6"/>
      <c r="AU9651" s="6"/>
      <c r="AV9651" s="6"/>
      <c r="AW9651" s="6"/>
      <c r="AX9651" s="6"/>
      <c r="AY9651" s="6"/>
      <c r="AZ9651" s="6"/>
      <c r="BA9651" s="6"/>
      <c r="BB9651" s="6"/>
      <c r="BC9651" s="6"/>
      <c r="BD9651" s="6"/>
      <c r="BE9651" s="6"/>
      <c r="BF9651" s="6"/>
      <c r="BG9651" s="6"/>
    </row>
    <row r="9652" spans="34:59" x14ac:dyDescent="0.25">
      <c r="AH9652" s="10"/>
      <c r="AI9652" s="6"/>
      <c r="AJ9652" s="10"/>
      <c r="AK9652" s="10"/>
      <c r="AL9652" s="10"/>
      <c r="AM9652" s="10"/>
      <c r="AN9652" s="10"/>
      <c r="AO9652" s="10"/>
      <c r="AP9652" s="10"/>
      <c r="AQ9652" s="10"/>
      <c r="AR9652" s="10"/>
      <c r="AS9652" s="10"/>
      <c r="AT9652" s="10"/>
      <c r="AU9652" s="10"/>
      <c r="AV9652" s="10"/>
      <c r="AW9652" s="10"/>
      <c r="AX9652" s="10"/>
      <c r="AY9652" s="10"/>
      <c r="AZ9652" s="10"/>
      <c r="BA9652" s="10"/>
      <c r="BB9652" s="10"/>
      <c r="BC9652" s="10"/>
      <c r="BD9652" s="10"/>
      <c r="BE9652" s="10"/>
      <c r="BF9652" s="10"/>
      <c r="BG9652" s="6"/>
    </row>
    <row r="9653" spans="34:59" x14ac:dyDescent="0.25">
      <c r="AH9653" s="6"/>
      <c r="AI9653" s="6"/>
      <c r="AJ9653" s="6"/>
      <c r="AK9653" s="6"/>
      <c r="AL9653" s="6"/>
      <c r="AM9653" s="6"/>
      <c r="AN9653" s="6"/>
      <c r="AO9653" s="6"/>
      <c r="AP9653" s="6"/>
      <c r="AQ9653" s="6"/>
      <c r="AR9653" s="6"/>
      <c r="AS9653" s="6"/>
      <c r="AT9653" s="6"/>
      <c r="AU9653" s="6"/>
      <c r="AV9653" s="6"/>
      <c r="AW9653" s="6"/>
      <c r="AX9653" s="6"/>
      <c r="AY9653" s="6"/>
      <c r="AZ9653" s="6"/>
      <c r="BA9653" s="6"/>
      <c r="BB9653" s="6"/>
      <c r="BC9653" s="6"/>
      <c r="BD9653" s="6"/>
      <c r="BE9653" s="6"/>
      <c r="BF9653" s="6"/>
      <c r="BG9653" s="10"/>
    </row>
    <row r="9654" spans="34:59" x14ac:dyDescent="0.25">
      <c r="AH9654" s="10"/>
      <c r="AI9654" s="6"/>
    </row>
    <row r="9655" spans="34:59" x14ac:dyDescent="0.25">
      <c r="AH9655" s="6"/>
      <c r="AI9655" s="6"/>
      <c r="AJ9655" s="6"/>
      <c r="AK9655" s="6"/>
      <c r="AL9655" s="6"/>
      <c r="AM9655" s="6"/>
      <c r="AN9655" s="6"/>
      <c r="AO9655" s="6"/>
      <c r="AP9655" s="6"/>
      <c r="AQ9655" s="6"/>
      <c r="AR9655" s="6"/>
      <c r="AS9655" s="6"/>
      <c r="AT9655" s="6"/>
      <c r="AU9655" s="6"/>
      <c r="AV9655" s="6"/>
      <c r="AW9655" s="6"/>
      <c r="AX9655" s="6"/>
      <c r="AY9655" s="6"/>
      <c r="AZ9655" s="6"/>
      <c r="BA9655" s="6"/>
      <c r="BB9655" s="6"/>
      <c r="BC9655" s="6"/>
      <c r="BD9655" s="6"/>
      <c r="BE9655" s="6"/>
      <c r="BF9655" s="6"/>
      <c r="BG9655" s="6"/>
    </row>
    <row r="9656" spans="34:59" x14ac:dyDescent="0.25">
      <c r="AH9656" s="10"/>
      <c r="AI9656" s="6"/>
      <c r="AJ9656" s="10"/>
      <c r="AK9656" s="10"/>
      <c r="AL9656" s="10"/>
      <c r="AM9656" s="10"/>
      <c r="AN9656" s="10"/>
      <c r="AO9656" s="10"/>
      <c r="AP9656" s="10"/>
      <c r="AQ9656" s="10"/>
      <c r="AR9656" s="10"/>
      <c r="AS9656" s="10"/>
      <c r="AT9656" s="10"/>
      <c r="AU9656" s="10"/>
      <c r="AV9656" s="10"/>
      <c r="AW9656" s="10"/>
      <c r="AX9656" s="10"/>
      <c r="AY9656" s="10"/>
      <c r="AZ9656" s="10"/>
      <c r="BA9656" s="10"/>
      <c r="BB9656" s="10"/>
      <c r="BC9656" s="10"/>
      <c r="BD9656" s="10"/>
      <c r="BE9656" s="10"/>
      <c r="BF9656" s="10"/>
      <c r="BG9656" s="6"/>
    </row>
    <row r="9657" spans="34:59" x14ac:dyDescent="0.25">
      <c r="AH9657" s="6"/>
      <c r="AI9657" s="6"/>
      <c r="AJ9657" s="6"/>
      <c r="AK9657" s="6"/>
      <c r="AL9657" s="6"/>
      <c r="AM9657" s="6"/>
      <c r="AN9657" s="6"/>
      <c r="AO9657" s="6"/>
      <c r="AP9657" s="6"/>
      <c r="AQ9657" s="6"/>
      <c r="AR9657" s="6"/>
      <c r="AS9657" s="6"/>
      <c r="AT9657" s="6"/>
      <c r="AU9657" s="6"/>
      <c r="AV9657" s="6"/>
      <c r="AW9657" s="6"/>
      <c r="AX9657" s="6"/>
      <c r="AY9657" s="6"/>
      <c r="AZ9657" s="6"/>
      <c r="BA9657" s="6"/>
      <c r="BB9657" s="6"/>
      <c r="BC9657" s="6"/>
      <c r="BD9657" s="6"/>
      <c r="BE9657" s="6"/>
      <c r="BF9657" s="6"/>
      <c r="BG9657" s="10"/>
    </row>
    <row r="9658" spans="34:59" x14ac:dyDescent="0.25">
      <c r="AH9658" s="10"/>
      <c r="AI9658" s="6"/>
    </row>
    <row r="9659" spans="34:59" x14ac:dyDescent="0.25">
      <c r="AH9659" s="6"/>
      <c r="AI9659" s="6"/>
      <c r="AJ9659" s="6"/>
      <c r="AK9659" s="6"/>
      <c r="AL9659" s="6"/>
      <c r="AM9659" s="6"/>
      <c r="AN9659" s="6"/>
      <c r="AO9659" s="6"/>
      <c r="AP9659" s="6"/>
      <c r="AQ9659" s="6"/>
      <c r="AR9659" s="6"/>
      <c r="AS9659" s="6"/>
      <c r="AT9659" s="6"/>
      <c r="AU9659" s="6"/>
      <c r="AV9659" s="6"/>
      <c r="AW9659" s="6"/>
      <c r="AX9659" s="6"/>
      <c r="AY9659" s="6"/>
      <c r="AZ9659" s="6"/>
      <c r="BA9659" s="6"/>
      <c r="BB9659" s="6"/>
      <c r="BC9659" s="6"/>
      <c r="BD9659" s="6"/>
      <c r="BE9659" s="6"/>
      <c r="BF9659" s="6"/>
      <c r="BG9659" s="6"/>
    </row>
    <row r="9660" spans="34:59" x14ac:dyDescent="0.25">
      <c r="AH9660" s="10"/>
      <c r="AI9660" s="6"/>
      <c r="AJ9660" s="10"/>
      <c r="AK9660" s="10"/>
      <c r="AL9660" s="10"/>
      <c r="AM9660" s="10"/>
      <c r="AN9660" s="10"/>
      <c r="AO9660" s="10"/>
      <c r="AP9660" s="10"/>
      <c r="AQ9660" s="10"/>
      <c r="AR9660" s="10"/>
      <c r="AS9660" s="10"/>
      <c r="AT9660" s="10"/>
      <c r="AU9660" s="10"/>
      <c r="AV9660" s="10"/>
      <c r="AW9660" s="10"/>
      <c r="AX9660" s="10"/>
      <c r="AY9660" s="10"/>
      <c r="AZ9660" s="10"/>
      <c r="BA9660" s="10"/>
      <c r="BB9660" s="10"/>
      <c r="BC9660" s="10"/>
      <c r="BD9660" s="10"/>
      <c r="BE9660" s="10"/>
      <c r="BF9660" s="10"/>
      <c r="BG9660" s="6"/>
    </row>
    <row r="9661" spans="34:59" x14ac:dyDescent="0.25">
      <c r="AH9661" s="6"/>
      <c r="AI9661" s="6"/>
      <c r="AJ9661" s="6"/>
      <c r="AK9661" s="6"/>
      <c r="AL9661" s="6"/>
      <c r="AM9661" s="6"/>
      <c r="AN9661" s="6"/>
      <c r="AO9661" s="6"/>
      <c r="AP9661" s="6"/>
      <c r="AQ9661" s="6"/>
      <c r="AR9661" s="6"/>
      <c r="AS9661" s="6"/>
      <c r="AT9661" s="6"/>
      <c r="AU9661" s="6"/>
      <c r="AV9661" s="6"/>
      <c r="AW9661" s="6"/>
      <c r="AX9661" s="6"/>
      <c r="AY9661" s="6"/>
      <c r="AZ9661" s="6"/>
      <c r="BA9661" s="6"/>
      <c r="BB9661" s="6"/>
      <c r="BC9661" s="6"/>
      <c r="BD9661" s="6"/>
      <c r="BE9661" s="6"/>
      <c r="BF9661" s="6"/>
      <c r="BG9661" s="10"/>
    </row>
    <row r="9662" spans="34:59" x14ac:dyDescent="0.25">
      <c r="AH9662" s="10"/>
      <c r="AI9662" s="6"/>
    </row>
    <row r="9663" spans="34:59" x14ac:dyDescent="0.25">
      <c r="AH9663" s="6"/>
      <c r="AI9663" s="6"/>
      <c r="AJ9663" s="6"/>
      <c r="AK9663" s="6"/>
      <c r="AL9663" s="6"/>
      <c r="AM9663" s="6"/>
      <c r="AN9663" s="6"/>
      <c r="AO9663" s="6"/>
      <c r="AP9663" s="6"/>
      <c r="AQ9663" s="6"/>
      <c r="AR9663" s="6"/>
      <c r="AS9663" s="6"/>
      <c r="AT9663" s="6"/>
      <c r="AU9663" s="6"/>
      <c r="AV9663" s="6"/>
      <c r="AW9663" s="6"/>
      <c r="AX9663" s="6"/>
      <c r="AY9663" s="6"/>
      <c r="AZ9663" s="6"/>
      <c r="BA9663" s="6"/>
      <c r="BB9663" s="6"/>
      <c r="BC9663" s="6"/>
      <c r="BD9663" s="6"/>
      <c r="BE9663" s="6"/>
      <c r="BF9663" s="6"/>
      <c r="BG9663" s="6"/>
    </row>
    <row r="9664" spans="34:59" x14ac:dyDescent="0.25">
      <c r="AH9664" s="10"/>
      <c r="AI9664" s="6"/>
      <c r="AJ9664" s="10"/>
      <c r="AK9664" s="10"/>
      <c r="AL9664" s="10"/>
      <c r="AM9664" s="10"/>
      <c r="AN9664" s="10"/>
      <c r="AO9664" s="10"/>
      <c r="AP9664" s="10"/>
      <c r="AQ9664" s="10"/>
      <c r="AR9664" s="10"/>
      <c r="AS9664" s="10"/>
      <c r="AT9664" s="10"/>
      <c r="AU9664" s="10"/>
      <c r="AV9664" s="10"/>
      <c r="AW9664" s="10"/>
      <c r="AX9664" s="10"/>
      <c r="AY9664" s="10"/>
      <c r="AZ9664" s="10"/>
      <c r="BA9664" s="10"/>
      <c r="BB9664" s="10"/>
      <c r="BC9664" s="10"/>
      <c r="BD9664" s="10"/>
      <c r="BE9664" s="10"/>
      <c r="BF9664" s="10"/>
      <c r="BG9664" s="6"/>
    </row>
    <row r="9665" spans="34:59" x14ac:dyDescent="0.25">
      <c r="AH9665" s="6"/>
      <c r="AI9665" s="6"/>
      <c r="AJ9665" s="6"/>
      <c r="AK9665" s="6"/>
      <c r="AL9665" s="6"/>
      <c r="AM9665" s="6"/>
      <c r="AN9665" s="6"/>
      <c r="AO9665" s="6"/>
      <c r="AP9665" s="6"/>
      <c r="AQ9665" s="6"/>
      <c r="AR9665" s="6"/>
      <c r="AS9665" s="6"/>
      <c r="AT9665" s="6"/>
      <c r="AU9665" s="6"/>
      <c r="AV9665" s="6"/>
      <c r="AW9665" s="6"/>
      <c r="AX9665" s="6"/>
      <c r="AY9665" s="6"/>
      <c r="AZ9665" s="6"/>
      <c r="BA9665" s="6"/>
      <c r="BB9665" s="6"/>
      <c r="BC9665" s="6"/>
      <c r="BD9665" s="6"/>
      <c r="BE9665" s="6"/>
      <c r="BF9665" s="6"/>
      <c r="BG9665" s="10"/>
    </row>
    <row r="9666" spans="34:59" x14ac:dyDescent="0.25">
      <c r="AH9666" s="10"/>
      <c r="AI9666" s="6"/>
    </row>
    <row r="9667" spans="34:59" x14ac:dyDescent="0.25">
      <c r="AH9667" s="6"/>
      <c r="AI9667" s="6"/>
      <c r="AJ9667" s="6"/>
      <c r="AK9667" s="6"/>
      <c r="AL9667" s="6"/>
      <c r="AM9667" s="6"/>
      <c r="AN9667" s="6"/>
      <c r="AO9667" s="6"/>
      <c r="AP9667" s="6"/>
      <c r="AQ9667" s="6"/>
      <c r="AR9667" s="6"/>
      <c r="AS9667" s="6"/>
      <c r="AT9667" s="6"/>
      <c r="AU9667" s="6"/>
      <c r="AV9667" s="6"/>
      <c r="AW9667" s="6"/>
      <c r="AX9667" s="6"/>
      <c r="AY9667" s="6"/>
      <c r="AZ9667" s="6"/>
      <c r="BA9667" s="6"/>
      <c r="BB9667" s="6"/>
      <c r="BC9667" s="6"/>
      <c r="BD9667" s="6"/>
      <c r="BE9667" s="6"/>
      <c r="BF9667" s="6"/>
      <c r="BG9667" s="6"/>
    </row>
    <row r="9668" spans="34:59" x14ac:dyDescent="0.25">
      <c r="AH9668" s="10"/>
      <c r="AI9668" s="6"/>
      <c r="AJ9668" s="10"/>
      <c r="AK9668" s="10"/>
      <c r="AL9668" s="10"/>
      <c r="AM9668" s="10"/>
      <c r="AN9668" s="10"/>
      <c r="AO9668" s="10"/>
      <c r="AP9668" s="10"/>
      <c r="AQ9668" s="10"/>
      <c r="AR9668" s="10"/>
      <c r="AS9668" s="10"/>
      <c r="AT9668" s="10"/>
      <c r="AU9668" s="10"/>
      <c r="AV9668" s="10"/>
      <c r="AW9668" s="10"/>
      <c r="AX9668" s="10"/>
      <c r="AY9668" s="10"/>
      <c r="AZ9668" s="10"/>
      <c r="BA9668" s="10"/>
      <c r="BB9668" s="10"/>
      <c r="BC9668" s="10"/>
      <c r="BD9668" s="10"/>
      <c r="BE9668" s="10"/>
      <c r="BF9668" s="10"/>
      <c r="BG9668" s="6"/>
    </row>
    <row r="9669" spans="34:59" x14ac:dyDescent="0.25">
      <c r="AH9669" s="6"/>
      <c r="AI9669" s="6"/>
      <c r="AJ9669" s="6"/>
      <c r="AK9669" s="6"/>
      <c r="AL9669" s="6"/>
      <c r="AM9669" s="6"/>
      <c r="AN9669" s="6"/>
      <c r="AO9669" s="6"/>
      <c r="AP9669" s="6"/>
      <c r="AQ9669" s="6"/>
      <c r="AR9669" s="6"/>
      <c r="AS9669" s="6"/>
      <c r="AT9669" s="6"/>
      <c r="AU9669" s="6"/>
      <c r="AV9669" s="6"/>
      <c r="AW9669" s="6"/>
      <c r="AX9669" s="6"/>
      <c r="AY9669" s="6"/>
      <c r="AZ9669" s="6"/>
      <c r="BA9669" s="6"/>
      <c r="BB9669" s="6"/>
      <c r="BC9669" s="6"/>
      <c r="BD9669" s="6"/>
      <c r="BE9669" s="6"/>
      <c r="BF9669" s="6"/>
      <c r="BG9669" s="10"/>
    </row>
    <row r="9670" spans="34:59" x14ac:dyDescent="0.25">
      <c r="AH9670" s="10"/>
      <c r="AI9670" s="6"/>
    </row>
    <row r="9671" spans="34:59" x14ac:dyDescent="0.25">
      <c r="AH9671" s="6"/>
      <c r="AI9671" s="6"/>
      <c r="AJ9671" s="6"/>
      <c r="AK9671" s="6"/>
      <c r="AL9671" s="6"/>
      <c r="AM9671" s="6"/>
      <c r="AN9671" s="6"/>
      <c r="AO9671" s="6"/>
      <c r="AP9671" s="6"/>
      <c r="AQ9671" s="6"/>
      <c r="AR9671" s="6"/>
      <c r="AS9671" s="6"/>
      <c r="AT9671" s="6"/>
      <c r="AU9671" s="6"/>
      <c r="AV9671" s="6"/>
      <c r="AW9671" s="6"/>
      <c r="AX9671" s="6"/>
      <c r="AY9671" s="6"/>
      <c r="AZ9671" s="6"/>
      <c r="BA9671" s="6"/>
      <c r="BB9671" s="6"/>
      <c r="BC9671" s="6"/>
      <c r="BD9671" s="6"/>
      <c r="BE9671" s="6"/>
      <c r="BF9671" s="6"/>
      <c r="BG9671" s="6"/>
    </row>
    <row r="9672" spans="34:59" x14ac:dyDescent="0.25">
      <c r="AH9672" s="10"/>
      <c r="AI9672" s="6"/>
      <c r="AJ9672" s="10"/>
      <c r="AK9672" s="10"/>
      <c r="AL9672" s="10"/>
      <c r="AM9672" s="10"/>
      <c r="AN9672" s="10"/>
      <c r="AO9672" s="10"/>
      <c r="AP9672" s="10"/>
      <c r="AQ9672" s="10"/>
      <c r="AR9672" s="10"/>
      <c r="AS9672" s="10"/>
      <c r="AT9672" s="10"/>
      <c r="AU9672" s="10"/>
      <c r="AV9672" s="10"/>
      <c r="AW9672" s="10"/>
      <c r="AX9672" s="10"/>
      <c r="AY9672" s="10"/>
      <c r="AZ9672" s="10"/>
      <c r="BA9672" s="10"/>
      <c r="BB9672" s="10"/>
      <c r="BC9672" s="10"/>
      <c r="BD9672" s="10"/>
      <c r="BE9672" s="10"/>
      <c r="BF9672" s="10"/>
      <c r="BG9672" s="6"/>
    </row>
    <row r="9673" spans="34:59" x14ac:dyDescent="0.25">
      <c r="AH9673" s="6"/>
      <c r="AI9673" s="6"/>
      <c r="AJ9673" s="6"/>
      <c r="AK9673" s="6"/>
      <c r="AL9673" s="6"/>
      <c r="AM9673" s="6"/>
      <c r="AN9673" s="6"/>
      <c r="AO9673" s="6"/>
      <c r="AP9673" s="6"/>
      <c r="AQ9673" s="6"/>
      <c r="AR9673" s="6"/>
      <c r="AS9673" s="6"/>
      <c r="AT9673" s="6"/>
      <c r="AU9673" s="6"/>
      <c r="AV9673" s="6"/>
      <c r="AW9673" s="6"/>
      <c r="AX9673" s="6"/>
      <c r="AY9673" s="6"/>
      <c r="AZ9673" s="6"/>
      <c r="BA9673" s="6"/>
      <c r="BB9673" s="6"/>
      <c r="BC9673" s="6"/>
      <c r="BD9673" s="6"/>
      <c r="BE9673" s="6"/>
      <c r="BF9673" s="6"/>
      <c r="BG9673" s="10"/>
    </row>
    <row r="9674" spans="34:59" x14ac:dyDescent="0.25">
      <c r="AH9674" s="10"/>
      <c r="AI9674" s="6"/>
    </row>
    <row r="9675" spans="34:59" x14ac:dyDescent="0.25">
      <c r="AH9675" s="6"/>
      <c r="AI9675" s="6"/>
      <c r="AJ9675" s="6"/>
      <c r="AK9675" s="6"/>
      <c r="AL9675" s="6"/>
      <c r="AM9675" s="6"/>
      <c r="AN9675" s="6"/>
      <c r="AO9675" s="6"/>
      <c r="AP9675" s="6"/>
      <c r="AQ9675" s="6"/>
      <c r="AR9675" s="6"/>
      <c r="AS9675" s="6"/>
      <c r="AT9675" s="6"/>
      <c r="AU9675" s="6"/>
      <c r="AV9675" s="6"/>
      <c r="AW9675" s="6"/>
      <c r="AX9675" s="6"/>
      <c r="AY9675" s="6"/>
      <c r="AZ9675" s="6"/>
      <c r="BA9675" s="6"/>
      <c r="BB9675" s="6"/>
      <c r="BC9675" s="6"/>
      <c r="BD9675" s="6"/>
      <c r="BE9675" s="6"/>
      <c r="BF9675" s="6"/>
      <c r="BG9675" s="6"/>
    </row>
    <row r="9676" spans="34:59" x14ac:dyDescent="0.25">
      <c r="AH9676" s="10"/>
      <c r="AI9676" s="6"/>
      <c r="AJ9676" s="10"/>
      <c r="AK9676" s="10"/>
      <c r="AL9676" s="10"/>
      <c r="AM9676" s="10"/>
      <c r="AN9676" s="10"/>
      <c r="AO9676" s="10"/>
      <c r="AP9676" s="10"/>
      <c r="AQ9676" s="10"/>
      <c r="AR9676" s="10"/>
      <c r="AS9676" s="10"/>
      <c r="AT9676" s="10"/>
      <c r="AU9676" s="10"/>
      <c r="AV9676" s="10"/>
      <c r="AW9676" s="10"/>
      <c r="AX9676" s="10"/>
      <c r="AY9676" s="10"/>
      <c r="AZ9676" s="10"/>
      <c r="BA9676" s="10"/>
      <c r="BB9676" s="10"/>
      <c r="BC9676" s="10"/>
      <c r="BD9676" s="10"/>
      <c r="BE9676" s="10"/>
      <c r="BF9676" s="10"/>
      <c r="BG9676" s="6"/>
    </row>
    <row r="9677" spans="34:59" x14ac:dyDescent="0.25">
      <c r="AH9677" s="6"/>
      <c r="AI9677" s="6"/>
      <c r="AJ9677" s="6"/>
      <c r="AK9677" s="6"/>
      <c r="AL9677" s="6"/>
      <c r="AM9677" s="6"/>
      <c r="AN9677" s="6"/>
      <c r="AO9677" s="6"/>
      <c r="AP9677" s="6"/>
      <c r="AQ9677" s="6"/>
      <c r="AR9677" s="6"/>
      <c r="AS9677" s="6"/>
      <c r="AT9677" s="6"/>
      <c r="AU9677" s="6"/>
      <c r="AV9677" s="6"/>
      <c r="AW9677" s="6"/>
      <c r="AX9677" s="6"/>
      <c r="AY9677" s="6"/>
      <c r="AZ9677" s="6"/>
      <c r="BA9677" s="6"/>
      <c r="BB9677" s="6"/>
      <c r="BC9677" s="6"/>
      <c r="BD9677" s="6"/>
      <c r="BE9677" s="6"/>
      <c r="BF9677" s="6"/>
      <c r="BG9677" s="10"/>
    </row>
    <row r="9678" spans="34:59" x14ac:dyDescent="0.25">
      <c r="AH9678" s="10"/>
      <c r="AI9678" s="6"/>
    </row>
    <row r="9679" spans="34:59" x14ac:dyDescent="0.25">
      <c r="AH9679" s="6"/>
      <c r="AI9679" s="6"/>
      <c r="AJ9679" s="6"/>
      <c r="AK9679" s="6"/>
      <c r="AL9679" s="6"/>
      <c r="AM9679" s="6"/>
      <c r="AN9679" s="6"/>
      <c r="AO9679" s="6"/>
      <c r="AP9679" s="6"/>
      <c r="AQ9679" s="6"/>
      <c r="AR9679" s="6"/>
      <c r="AS9679" s="6"/>
      <c r="AT9679" s="6"/>
      <c r="AU9679" s="6"/>
      <c r="AV9679" s="6"/>
      <c r="AW9679" s="6"/>
      <c r="AX9679" s="6"/>
      <c r="AY9679" s="6"/>
      <c r="AZ9679" s="6"/>
      <c r="BA9679" s="6"/>
      <c r="BB9679" s="6"/>
      <c r="BC9679" s="6"/>
      <c r="BD9679" s="6"/>
      <c r="BE9679" s="6"/>
      <c r="BF9679" s="6"/>
      <c r="BG9679" s="6"/>
    </row>
    <row r="9680" spans="34:59" x14ac:dyDescent="0.25">
      <c r="AH9680" s="10"/>
      <c r="AI9680" s="6"/>
      <c r="AJ9680" s="10"/>
      <c r="AK9680" s="10"/>
      <c r="AL9680" s="10"/>
      <c r="AM9680" s="10"/>
      <c r="AN9680" s="10"/>
      <c r="AO9680" s="10"/>
      <c r="AP9680" s="10"/>
      <c r="AQ9680" s="10"/>
      <c r="AR9680" s="10"/>
      <c r="AS9680" s="10"/>
      <c r="AT9680" s="10"/>
      <c r="AU9680" s="10"/>
      <c r="AV9680" s="10"/>
      <c r="AW9680" s="10"/>
      <c r="AX9680" s="10"/>
      <c r="AY9680" s="10"/>
      <c r="AZ9680" s="10"/>
      <c r="BA9680" s="10"/>
      <c r="BB9680" s="10"/>
      <c r="BC9680" s="10"/>
      <c r="BD9680" s="10"/>
      <c r="BE9680" s="10"/>
      <c r="BF9680" s="10"/>
      <c r="BG9680" s="6"/>
    </row>
    <row r="9681" spans="34:59" x14ac:dyDescent="0.25">
      <c r="AH9681" s="6"/>
      <c r="AI9681" s="6"/>
      <c r="AJ9681" s="6"/>
      <c r="AK9681" s="6"/>
      <c r="AL9681" s="6"/>
      <c r="AM9681" s="6"/>
      <c r="AN9681" s="6"/>
      <c r="AO9681" s="6"/>
      <c r="AP9681" s="6"/>
      <c r="AQ9681" s="6"/>
      <c r="AR9681" s="6"/>
      <c r="AS9681" s="6"/>
      <c r="AT9681" s="6"/>
      <c r="AU9681" s="6"/>
      <c r="AV9681" s="6"/>
      <c r="AW9681" s="6"/>
      <c r="AX9681" s="6"/>
      <c r="AY9681" s="6"/>
      <c r="AZ9681" s="6"/>
      <c r="BA9681" s="6"/>
      <c r="BB9681" s="6"/>
      <c r="BC9681" s="6"/>
      <c r="BD9681" s="6"/>
      <c r="BE9681" s="6"/>
      <c r="BF9681" s="6"/>
      <c r="BG9681" s="10"/>
    </row>
    <row r="9682" spans="34:59" x14ac:dyDescent="0.25">
      <c r="AH9682" s="10"/>
      <c r="AI9682" s="6"/>
    </row>
    <row r="9683" spans="34:59" x14ac:dyDescent="0.25">
      <c r="AH9683" s="6"/>
      <c r="AI9683" s="6"/>
      <c r="AJ9683" s="6"/>
      <c r="AK9683" s="6"/>
      <c r="AL9683" s="6"/>
      <c r="AM9683" s="6"/>
      <c r="AN9683" s="6"/>
      <c r="AO9683" s="6"/>
      <c r="AP9683" s="6"/>
      <c r="AQ9683" s="6"/>
      <c r="AR9683" s="6"/>
      <c r="AS9683" s="6"/>
      <c r="AT9683" s="6"/>
      <c r="AU9683" s="6"/>
      <c r="AV9683" s="6"/>
      <c r="AW9683" s="6"/>
      <c r="AX9683" s="6"/>
      <c r="AY9683" s="6"/>
      <c r="AZ9683" s="6"/>
      <c r="BA9683" s="6"/>
      <c r="BB9683" s="6"/>
      <c r="BC9683" s="6"/>
      <c r="BD9683" s="6"/>
      <c r="BE9683" s="6"/>
      <c r="BF9683" s="6"/>
      <c r="BG9683" s="6"/>
    </row>
    <row r="9684" spans="34:59" x14ac:dyDescent="0.25">
      <c r="AH9684" s="10"/>
      <c r="AI9684" s="6"/>
      <c r="AJ9684" s="10"/>
      <c r="AK9684" s="10"/>
      <c r="AL9684" s="10"/>
      <c r="AM9684" s="10"/>
      <c r="AN9684" s="10"/>
      <c r="AO9684" s="10"/>
      <c r="AP9684" s="10"/>
      <c r="AQ9684" s="10"/>
      <c r="AR9684" s="10"/>
      <c r="AS9684" s="10"/>
      <c r="AT9684" s="10"/>
      <c r="AU9684" s="10"/>
      <c r="AV9684" s="10"/>
      <c r="AW9684" s="10"/>
      <c r="AX9684" s="10"/>
      <c r="AY9684" s="10"/>
      <c r="AZ9684" s="10"/>
      <c r="BA9684" s="10"/>
      <c r="BB9684" s="10"/>
      <c r="BC9684" s="10"/>
      <c r="BD9684" s="10"/>
      <c r="BE9684" s="10"/>
      <c r="BF9684" s="10"/>
      <c r="BG9684" s="6"/>
    </row>
    <row r="9685" spans="34:59" x14ac:dyDescent="0.25">
      <c r="AH9685" s="6"/>
      <c r="AI9685" s="6"/>
      <c r="AJ9685" s="6"/>
      <c r="AK9685" s="6"/>
      <c r="AL9685" s="6"/>
      <c r="AM9685" s="6"/>
      <c r="AN9685" s="6"/>
      <c r="AO9685" s="6"/>
      <c r="AP9685" s="6"/>
      <c r="AQ9685" s="6"/>
      <c r="AR9685" s="6"/>
      <c r="AS9685" s="6"/>
      <c r="AT9685" s="6"/>
      <c r="AU9685" s="6"/>
      <c r="AV9685" s="6"/>
      <c r="AW9685" s="6"/>
      <c r="AX9685" s="6"/>
      <c r="AY9685" s="6"/>
      <c r="AZ9685" s="6"/>
      <c r="BA9685" s="6"/>
      <c r="BB9685" s="6"/>
      <c r="BC9685" s="6"/>
      <c r="BD9685" s="6"/>
      <c r="BE9685" s="6"/>
      <c r="BF9685" s="6"/>
      <c r="BG9685" s="10"/>
    </row>
    <row r="9686" spans="34:59" x14ac:dyDescent="0.25">
      <c r="AH9686" s="10"/>
      <c r="AI9686" s="6"/>
    </row>
    <row r="9687" spans="34:59" x14ac:dyDescent="0.25">
      <c r="AH9687" s="6"/>
      <c r="AI9687" s="6"/>
      <c r="AJ9687" s="6"/>
      <c r="AK9687" s="6"/>
      <c r="AL9687" s="6"/>
      <c r="AM9687" s="6"/>
      <c r="AN9687" s="6"/>
      <c r="AO9687" s="6"/>
      <c r="AP9687" s="6"/>
      <c r="AQ9687" s="6"/>
      <c r="AR9687" s="6"/>
      <c r="AS9687" s="6"/>
      <c r="AT9687" s="6"/>
      <c r="AU9687" s="6"/>
      <c r="AV9687" s="6"/>
      <c r="AW9687" s="6"/>
      <c r="AX9687" s="6"/>
      <c r="AY9687" s="6"/>
      <c r="AZ9687" s="6"/>
      <c r="BA9687" s="6"/>
      <c r="BB9687" s="6"/>
      <c r="BC9687" s="6"/>
      <c r="BD9687" s="6"/>
      <c r="BE9687" s="6"/>
      <c r="BF9687" s="6"/>
      <c r="BG9687" s="6"/>
    </row>
    <row r="9688" spans="34:59" x14ac:dyDescent="0.25">
      <c r="AH9688" s="10"/>
      <c r="AI9688" s="6"/>
      <c r="AJ9688" s="10"/>
      <c r="AK9688" s="10"/>
      <c r="AL9688" s="10"/>
      <c r="AM9688" s="10"/>
      <c r="AN9688" s="10"/>
      <c r="AO9688" s="10"/>
      <c r="AP9688" s="10"/>
      <c r="AQ9688" s="10"/>
      <c r="AR9688" s="10"/>
      <c r="AS9688" s="10"/>
      <c r="AT9688" s="10"/>
      <c r="AU9688" s="10"/>
      <c r="AV9688" s="10"/>
      <c r="AW9688" s="10"/>
      <c r="AX9688" s="10"/>
      <c r="AY9688" s="10"/>
      <c r="AZ9688" s="10"/>
      <c r="BA9688" s="10"/>
      <c r="BB9688" s="10"/>
      <c r="BC9688" s="10"/>
      <c r="BD9688" s="10"/>
      <c r="BE9688" s="10"/>
      <c r="BF9688" s="10"/>
      <c r="BG9688" s="6"/>
    </row>
    <row r="9689" spans="34:59" x14ac:dyDescent="0.25">
      <c r="AH9689" s="6"/>
      <c r="AI9689" s="6"/>
      <c r="AJ9689" s="6"/>
      <c r="AK9689" s="6"/>
      <c r="AL9689" s="6"/>
      <c r="AM9689" s="6"/>
      <c r="AN9689" s="6"/>
      <c r="AO9689" s="6"/>
      <c r="AP9689" s="6"/>
      <c r="AQ9689" s="6"/>
      <c r="AR9689" s="6"/>
      <c r="AS9689" s="6"/>
      <c r="AT9689" s="6"/>
      <c r="AU9689" s="6"/>
      <c r="AV9689" s="6"/>
      <c r="AW9689" s="6"/>
      <c r="AX9689" s="6"/>
      <c r="AY9689" s="6"/>
      <c r="AZ9689" s="6"/>
      <c r="BA9689" s="6"/>
      <c r="BB9689" s="6"/>
      <c r="BC9689" s="6"/>
      <c r="BD9689" s="6"/>
      <c r="BE9689" s="6"/>
      <c r="BF9689" s="6"/>
      <c r="BG9689" s="10"/>
    </row>
    <row r="9690" spans="34:59" x14ac:dyDescent="0.25">
      <c r="AH9690" s="10"/>
      <c r="AI9690" s="6"/>
    </row>
    <row r="9691" spans="34:59" x14ac:dyDescent="0.25">
      <c r="AH9691" s="6"/>
      <c r="AI9691" s="6"/>
      <c r="AJ9691" s="6"/>
      <c r="AK9691" s="6"/>
      <c r="AL9691" s="6"/>
      <c r="AM9691" s="6"/>
      <c r="AN9691" s="6"/>
      <c r="AO9691" s="6"/>
      <c r="AP9691" s="6"/>
      <c r="AQ9691" s="6"/>
      <c r="AR9691" s="6"/>
      <c r="AS9691" s="6"/>
      <c r="AT9691" s="6"/>
      <c r="AU9691" s="6"/>
      <c r="AV9691" s="6"/>
      <c r="AW9691" s="6"/>
      <c r="AX9691" s="6"/>
      <c r="AY9691" s="6"/>
      <c r="AZ9691" s="6"/>
      <c r="BA9691" s="6"/>
      <c r="BB9691" s="6"/>
      <c r="BC9691" s="6"/>
      <c r="BD9691" s="6"/>
      <c r="BE9691" s="6"/>
      <c r="BF9691" s="6"/>
      <c r="BG9691" s="6"/>
    </row>
    <row r="9692" spans="34:59" x14ac:dyDescent="0.25">
      <c r="AH9692" s="10"/>
      <c r="AI9692" s="6"/>
      <c r="AJ9692" s="10"/>
      <c r="AK9692" s="10"/>
      <c r="AL9692" s="10"/>
      <c r="AM9692" s="10"/>
      <c r="AN9692" s="10"/>
      <c r="AO9692" s="10"/>
      <c r="AP9692" s="10"/>
      <c r="AQ9692" s="10"/>
      <c r="AR9692" s="10"/>
      <c r="AS9692" s="10"/>
      <c r="AT9692" s="10"/>
      <c r="AU9692" s="10"/>
      <c r="AV9692" s="10"/>
      <c r="AW9692" s="10"/>
      <c r="AX9692" s="10"/>
      <c r="AY9692" s="10"/>
      <c r="AZ9692" s="10"/>
      <c r="BA9692" s="10"/>
      <c r="BB9692" s="10"/>
      <c r="BC9692" s="10"/>
      <c r="BD9692" s="10"/>
      <c r="BE9692" s="10"/>
      <c r="BF9692" s="10"/>
      <c r="BG9692" s="6"/>
    </row>
    <row r="9693" spans="34:59" x14ac:dyDescent="0.25">
      <c r="AH9693" s="6"/>
      <c r="AI9693" s="6"/>
      <c r="AJ9693" s="6"/>
      <c r="AK9693" s="6"/>
      <c r="AL9693" s="6"/>
      <c r="AM9693" s="6"/>
      <c r="AN9693" s="6"/>
      <c r="AO9693" s="6"/>
      <c r="AP9693" s="6"/>
      <c r="AQ9693" s="6"/>
      <c r="AR9693" s="6"/>
      <c r="AS9693" s="6"/>
      <c r="AT9693" s="6"/>
      <c r="AU9693" s="6"/>
      <c r="AV9693" s="6"/>
      <c r="AW9693" s="6"/>
      <c r="AX9693" s="6"/>
      <c r="AY9693" s="6"/>
      <c r="AZ9693" s="6"/>
      <c r="BA9693" s="6"/>
      <c r="BB9693" s="6"/>
      <c r="BC9693" s="6"/>
      <c r="BD9693" s="6"/>
      <c r="BE9693" s="6"/>
      <c r="BF9693" s="6"/>
      <c r="BG9693" s="10"/>
    </row>
    <row r="9694" spans="34:59" x14ac:dyDescent="0.25">
      <c r="AH9694" s="10"/>
      <c r="AI9694" s="6"/>
    </row>
    <row r="9695" spans="34:59" x14ac:dyDescent="0.25">
      <c r="AH9695" s="6"/>
      <c r="AI9695" s="6"/>
      <c r="AJ9695" s="6"/>
      <c r="AK9695" s="6"/>
      <c r="AL9695" s="6"/>
      <c r="AM9695" s="6"/>
      <c r="AN9695" s="6"/>
      <c r="AO9695" s="6"/>
      <c r="AP9695" s="6"/>
      <c r="AQ9695" s="6"/>
      <c r="AR9695" s="6"/>
      <c r="AS9695" s="6"/>
      <c r="AT9695" s="6"/>
      <c r="AU9695" s="6"/>
      <c r="AV9695" s="6"/>
      <c r="AW9695" s="6"/>
      <c r="AX9695" s="6"/>
      <c r="AY9695" s="6"/>
      <c r="AZ9695" s="6"/>
      <c r="BA9695" s="6"/>
      <c r="BB9695" s="6"/>
      <c r="BC9695" s="6"/>
      <c r="BD9695" s="6"/>
      <c r="BE9695" s="6"/>
      <c r="BF9695" s="6"/>
      <c r="BG9695" s="6"/>
    </row>
    <row r="9696" spans="34:59" x14ac:dyDescent="0.25">
      <c r="AH9696" s="10"/>
      <c r="AI9696" s="6"/>
      <c r="AJ9696" s="10"/>
      <c r="AK9696" s="10"/>
      <c r="AL9696" s="10"/>
      <c r="AM9696" s="10"/>
      <c r="AN9696" s="10"/>
      <c r="AO9696" s="10"/>
      <c r="AP9696" s="10"/>
      <c r="AQ9696" s="10"/>
      <c r="AR9696" s="10"/>
      <c r="AS9696" s="10"/>
      <c r="AT9696" s="10"/>
      <c r="AU9696" s="10"/>
      <c r="AV9696" s="10"/>
      <c r="AW9696" s="10"/>
      <c r="AX9696" s="10"/>
      <c r="AY9696" s="10"/>
      <c r="AZ9696" s="10"/>
      <c r="BA9696" s="10"/>
      <c r="BB9696" s="10"/>
      <c r="BC9696" s="10"/>
      <c r="BD9696" s="10"/>
      <c r="BE9696" s="10"/>
      <c r="BF9696" s="10"/>
      <c r="BG9696" s="6"/>
    </row>
    <row r="9697" spans="34:59" x14ac:dyDescent="0.25">
      <c r="AH9697" s="6"/>
      <c r="AI9697" s="6"/>
      <c r="AJ9697" s="6"/>
      <c r="AK9697" s="6"/>
      <c r="AL9697" s="6"/>
      <c r="AM9697" s="6"/>
      <c r="AN9697" s="6"/>
      <c r="AO9697" s="6"/>
      <c r="AP9697" s="6"/>
      <c r="AQ9697" s="6"/>
      <c r="AR9697" s="6"/>
      <c r="AS9697" s="6"/>
      <c r="AT9697" s="6"/>
      <c r="AU9697" s="6"/>
      <c r="AV9697" s="6"/>
      <c r="AW9697" s="6"/>
      <c r="AX9697" s="6"/>
      <c r="AY9697" s="6"/>
      <c r="AZ9697" s="6"/>
      <c r="BA9697" s="6"/>
      <c r="BB9697" s="6"/>
      <c r="BC9697" s="6"/>
      <c r="BD9697" s="6"/>
      <c r="BE9697" s="6"/>
      <c r="BF9697" s="6"/>
      <c r="BG9697" s="10"/>
    </row>
    <row r="9698" spans="34:59" x14ac:dyDescent="0.25">
      <c r="AH9698" s="10"/>
      <c r="AI9698" s="6"/>
    </row>
    <row r="9699" spans="34:59" x14ac:dyDescent="0.25">
      <c r="AH9699" s="6"/>
      <c r="AI9699" s="6"/>
      <c r="AJ9699" s="6"/>
      <c r="AK9699" s="6"/>
      <c r="AL9699" s="6"/>
      <c r="AM9699" s="6"/>
      <c r="AN9699" s="6"/>
      <c r="AO9699" s="6"/>
      <c r="AP9699" s="6"/>
      <c r="AQ9699" s="6"/>
      <c r="AR9699" s="6"/>
      <c r="AS9699" s="6"/>
      <c r="AT9699" s="6"/>
      <c r="AU9699" s="6"/>
      <c r="AV9699" s="6"/>
      <c r="AW9699" s="6"/>
      <c r="AX9699" s="6"/>
      <c r="AY9699" s="6"/>
      <c r="AZ9699" s="6"/>
      <c r="BA9699" s="6"/>
      <c r="BB9699" s="6"/>
      <c r="BC9699" s="6"/>
      <c r="BD9699" s="6"/>
      <c r="BE9699" s="6"/>
      <c r="BF9699" s="6"/>
      <c r="BG9699" s="6"/>
    </row>
    <row r="9700" spans="34:59" x14ac:dyDescent="0.25">
      <c r="AH9700" s="10"/>
      <c r="AI9700" s="6"/>
      <c r="AJ9700" s="10"/>
      <c r="AK9700" s="10"/>
      <c r="AL9700" s="10"/>
      <c r="AM9700" s="10"/>
      <c r="AN9700" s="10"/>
      <c r="AO9700" s="10"/>
      <c r="AP9700" s="10"/>
      <c r="AQ9700" s="10"/>
      <c r="AR9700" s="10"/>
      <c r="AS9700" s="10"/>
      <c r="AT9700" s="10"/>
      <c r="AU9700" s="10"/>
      <c r="AV9700" s="10"/>
      <c r="AW9700" s="10"/>
      <c r="AX9700" s="10"/>
      <c r="AY9700" s="10"/>
      <c r="AZ9700" s="10"/>
      <c r="BA9700" s="10"/>
      <c r="BB9700" s="10"/>
      <c r="BC9700" s="10"/>
      <c r="BD9700" s="10"/>
      <c r="BE9700" s="10"/>
      <c r="BF9700" s="10"/>
      <c r="BG9700" s="6"/>
    </row>
    <row r="9701" spans="34:59" x14ac:dyDescent="0.25">
      <c r="AH9701" s="6"/>
      <c r="AI9701" s="6"/>
      <c r="AJ9701" s="6"/>
      <c r="AK9701" s="6"/>
      <c r="AL9701" s="6"/>
      <c r="AM9701" s="6"/>
      <c r="AN9701" s="6"/>
      <c r="AO9701" s="6"/>
      <c r="AP9701" s="6"/>
      <c r="AQ9701" s="6"/>
      <c r="AR9701" s="6"/>
      <c r="AS9701" s="6"/>
      <c r="AT9701" s="6"/>
      <c r="AU9701" s="6"/>
      <c r="AV9701" s="6"/>
      <c r="AW9701" s="6"/>
      <c r="AX9701" s="6"/>
      <c r="AY9701" s="6"/>
      <c r="AZ9701" s="6"/>
      <c r="BA9701" s="6"/>
      <c r="BB9701" s="6"/>
      <c r="BC9701" s="6"/>
      <c r="BD9701" s="6"/>
      <c r="BE9701" s="6"/>
      <c r="BF9701" s="6"/>
      <c r="BG9701" s="10"/>
    </row>
    <row r="9702" spans="34:59" x14ac:dyDescent="0.25">
      <c r="AH9702" s="10"/>
      <c r="AI9702" s="6"/>
    </row>
    <row r="9703" spans="34:59" x14ac:dyDescent="0.25">
      <c r="AH9703" s="6"/>
      <c r="AI9703" s="6"/>
      <c r="AJ9703" s="6"/>
      <c r="AK9703" s="6"/>
      <c r="AL9703" s="6"/>
      <c r="AM9703" s="6"/>
      <c r="AN9703" s="6"/>
      <c r="AO9703" s="6"/>
      <c r="AP9703" s="6"/>
      <c r="AQ9703" s="6"/>
      <c r="AR9703" s="6"/>
      <c r="AS9703" s="6"/>
      <c r="AT9703" s="6"/>
      <c r="AU9703" s="6"/>
      <c r="AV9703" s="6"/>
      <c r="AW9703" s="6"/>
      <c r="AX9703" s="6"/>
      <c r="AY9703" s="6"/>
      <c r="AZ9703" s="6"/>
      <c r="BA9703" s="6"/>
      <c r="BB9703" s="6"/>
      <c r="BC9703" s="6"/>
      <c r="BD9703" s="6"/>
      <c r="BE9703" s="6"/>
      <c r="BF9703" s="6"/>
      <c r="BG9703" s="6"/>
    </row>
    <row r="9704" spans="34:59" x14ac:dyDescent="0.25">
      <c r="AH9704" s="10"/>
      <c r="AI9704" s="6"/>
      <c r="AJ9704" s="10"/>
      <c r="AK9704" s="10"/>
      <c r="AL9704" s="10"/>
      <c r="AM9704" s="10"/>
      <c r="AN9704" s="10"/>
      <c r="AO9704" s="10"/>
      <c r="AP9704" s="10"/>
      <c r="AQ9704" s="10"/>
      <c r="AR9704" s="10"/>
      <c r="AS9704" s="10"/>
      <c r="AT9704" s="10"/>
      <c r="AU9704" s="10"/>
      <c r="AV9704" s="10"/>
      <c r="AW9704" s="10"/>
      <c r="AX9704" s="10"/>
      <c r="AY9704" s="10"/>
      <c r="AZ9704" s="10"/>
      <c r="BA9704" s="10"/>
      <c r="BB9704" s="10"/>
      <c r="BC9704" s="10"/>
      <c r="BD9704" s="10"/>
      <c r="BE9704" s="10"/>
      <c r="BF9704" s="10"/>
      <c r="BG9704" s="6"/>
    </row>
    <row r="9705" spans="34:59" x14ac:dyDescent="0.25">
      <c r="AH9705" s="6"/>
      <c r="AI9705" s="6"/>
      <c r="AJ9705" s="6"/>
      <c r="AK9705" s="6"/>
      <c r="AL9705" s="6"/>
      <c r="AM9705" s="6"/>
      <c r="AN9705" s="6"/>
      <c r="AO9705" s="6"/>
      <c r="AP9705" s="6"/>
      <c r="AQ9705" s="6"/>
      <c r="AR9705" s="6"/>
      <c r="AS9705" s="6"/>
      <c r="AT9705" s="6"/>
      <c r="AU9705" s="6"/>
      <c r="AV9705" s="6"/>
      <c r="AW9705" s="6"/>
      <c r="AX9705" s="6"/>
      <c r="AY9705" s="6"/>
      <c r="AZ9705" s="6"/>
      <c r="BA9705" s="6"/>
      <c r="BB9705" s="6"/>
      <c r="BC9705" s="6"/>
      <c r="BD9705" s="6"/>
      <c r="BE9705" s="6"/>
      <c r="BF9705" s="6"/>
      <c r="BG9705" s="10"/>
    </row>
    <row r="9706" spans="34:59" x14ac:dyDescent="0.25">
      <c r="AH9706" s="10"/>
      <c r="AI9706" s="6"/>
    </row>
    <row r="9707" spans="34:59" x14ac:dyDescent="0.25">
      <c r="AH9707" s="6"/>
      <c r="AI9707" s="6"/>
      <c r="AJ9707" s="6"/>
      <c r="AK9707" s="6"/>
      <c r="AL9707" s="6"/>
      <c r="AM9707" s="6"/>
      <c r="AN9707" s="6"/>
      <c r="AO9707" s="6"/>
      <c r="AP9707" s="6"/>
      <c r="AQ9707" s="6"/>
      <c r="AR9707" s="6"/>
      <c r="AS9707" s="6"/>
      <c r="AT9707" s="6"/>
      <c r="AU9707" s="6"/>
      <c r="AV9707" s="6"/>
      <c r="AW9707" s="6"/>
      <c r="AX9707" s="6"/>
      <c r="AY9707" s="6"/>
      <c r="AZ9707" s="6"/>
      <c r="BA9707" s="6"/>
      <c r="BB9707" s="6"/>
      <c r="BC9707" s="6"/>
      <c r="BD9707" s="6"/>
      <c r="BE9707" s="6"/>
      <c r="BF9707" s="6"/>
      <c r="BG9707" s="6"/>
    </row>
    <row r="9708" spans="34:59" x14ac:dyDescent="0.25">
      <c r="AH9708" s="10"/>
      <c r="AI9708" s="6"/>
      <c r="AJ9708" s="10"/>
      <c r="AK9708" s="10"/>
      <c r="AL9708" s="10"/>
      <c r="AM9708" s="10"/>
      <c r="AN9708" s="10"/>
      <c r="AO9708" s="10"/>
      <c r="AP9708" s="10"/>
      <c r="AQ9708" s="10"/>
      <c r="AR9708" s="10"/>
      <c r="AS9708" s="10"/>
      <c r="AT9708" s="10"/>
      <c r="AU9708" s="10"/>
      <c r="AV9708" s="10"/>
      <c r="AW9708" s="10"/>
      <c r="AX9708" s="10"/>
      <c r="AY9708" s="10"/>
      <c r="AZ9708" s="10"/>
      <c r="BA9708" s="10"/>
      <c r="BB9708" s="10"/>
      <c r="BC9708" s="10"/>
      <c r="BD9708" s="10"/>
      <c r="BE9708" s="10"/>
      <c r="BF9708" s="10"/>
      <c r="BG9708" s="6"/>
    </row>
    <row r="9709" spans="34:59" x14ac:dyDescent="0.25">
      <c r="AH9709" s="6"/>
      <c r="AI9709" s="6"/>
      <c r="AJ9709" s="6"/>
      <c r="AK9709" s="6"/>
      <c r="AL9709" s="6"/>
      <c r="AM9709" s="6"/>
      <c r="AN9709" s="6"/>
      <c r="AO9709" s="6"/>
      <c r="AP9709" s="6"/>
      <c r="AQ9709" s="6"/>
      <c r="AR9709" s="6"/>
      <c r="AS9709" s="6"/>
      <c r="AT9709" s="6"/>
      <c r="AU9709" s="6"/>
      <c r="AV9709" s="6"/>
      <c r="AW9709" s="6"/>
      <c r="AX9709" s="6"/>
      <c r="AY9709" s="6"/>
      <c r="AZ9709" s="6"/>
      <c r="BA9709" s="6"/>
      <c r="BB9709" s="6"/>
      <c r="BC9709" s="6"/>
      <c r="BD9709" s="6"/>
      <c r="BE9709" s="6"/>
      <c r="BF9709" s="6"/>
      <c r="BG9709" s="10"/>
    </row>
    <row r="9710" spans="34:59" x14ac:dyDescent="0.25">
      <c r="AH9710" s="10"/>
      <c r="AI9710" s="6"/>
    </row>
    <row r="9711" spans="34:59" x14ac:dyDescent="0.25">
      <c r="AH9711" s="6"/>
      <c r="AI9711" s="6"/>
      <c r="AJ9711" s="6"/>
      <c r="AK9711" s="6"/>
      <c r="AL9711" s="6"/>
      <c r="AM9711" s="6"/>
      <c r="AN9711" s="6"/>
      <c r="AO9711" s="6"/>
      <c r="AP9711" s="6"/>
      <c r="AQ9711" s="6"/>
      <c r="AR9711" s="6"/>
      <c r="AS9711" s="6"/>
      <c r="AT9711" s="6"/>
      <c r="AU9711" s="6"/>
      <c r="AV9711" s="6"/>
      <c r="AW9711" s="6"/>
      <c r="AX9711" s="6"/>
      <c r="AY9711" s="6"/>
      <c r="AZ9711" s="6"/>
      <c r="BA9711" s="6"/>
      <c r="BB9711" s="6"/>
      <c r="BC9711" s="6"/>
      <c r="BD9711" s="6"/>
      <c r="BE9711" s="6"/>
      <c r="BF9711" s="6"/>
      <c r="BG9711" s="6"/>
    </row>
    <row r="9712" spans="34:59" x14ac:dyDescent="0.25">
      <c r="AH9712" s="10"/>
      <c r="AI9712" s="6"/>
      <c r="AJ9712" s="10"/>
      <c r="AK9712" s="10"/>
      <c r="AL9712" s="10"/>
      <c r="AM9712" s="10"/>
      <c r="AN9712" s="10"/>
      <c r="AO9712" s="10"/>
      <c r="AP9712" s="10"/>
      <c r="AQ9712" s="10"/>
      <c r="AR9712" s="10"/>
      <c r="AS9712" s="10"/>
      <c r="AT9712" s="10"/>
      <c r="AU9712" s="10"/>
      <c r="AV9712" s="10"/>
      <c r="AW9712" s="10"/>
      <c r="AX9712" s="10"/>
      <c r="AY9712" s="10"/>
      <c r="AZ9712" s="10"/>
      <c r="BA9712" s="10"/>
      <c r="BB9712" s="10"/>
      <c r="BC9712" s="10"/>
      <c r="BD9712" s="10"/>
      <c r="BE9712" s="10"/>
      <c r="BF9712" s="10"/>
      <c r="BG9712" s="6"/>
    </row>
    <row r="9713" spans="34:59" x14ac:dyDescent="0.25">
      <c r="AH9713" s="6"/>
      <c r="AI9713" s="6"/>
      <c r="AJ9713" s="6"/>
      <c r="AK9713" s="6"/>
      <c r="AL9713" s="6"/>
      <c r="AM9713" s="6"/>
      <c r="AN9713" s="6"/>
      <c r="AO9713" s="6"/>
      <c r="AP9713" s="6"/>
      <c r="AQ9713" s="6"/>
      <c r="AR9713" s="6"/>
      <c r="AS9713" s="6"/>
      <c r="AT9713" s="6"/>
      <c r="AU9713" s="6"/>
      <c r="AV9713" s="6"/>
      <c r="AW9713" s="6"/>
      <c r="AX9713" s="6"/>
      <c r="AY9713" s="6"/>
      <c r="AZ9713" s="6"/>
      <c r="BA9713" s="6"/>
      <c r="BB9713" s="6"/>
      <c r="BC9713" s="6"/>
      <c r="BD9713" s="6"/>
      <c r="BE9713" s="6"/>
      <c r="BF9713" s="6"/>
      <c r="BG9713" s="10"/>
    </row>
    <row r="9714" spans="34:59" x14ac:dyDescent="0.25">
      <c r="AH9714" s="10"/>
      <c r="AI9714" s="6"/>
    </row>
    <row r="9715" spans="34:59" x14ac:dyDescent="0.25">
      <c r="AH9715" s="6"/>
      <c r="AI9715" s="6"/>
      <c r="AJ9715" s="6"/>
      <c r="AK9715" s="6"/>
      <c r="AL9715" s="6"/>
      <c r="AM9715" s="6"/>
      <c r="AN9715" s="6"/>
      <c r="AO9715" s="6"/>
      <c r="AP9715" s="6"/>
      <c r="AQ9715" s="6"/>
      <c r="AR9715" s="6"/>
      <c r="AS9715" s="6"/>
      <c r="AT9715" s="6"/>
      <c r="AU9715" s="6"/>
      <c r="AV9715" s="6"/>
      <c r="AW9715" s="6"/>
      <c r="AX9715" s="6"/>
      <c r="AY9715" s="6"/>
      <c r="AZ9715" s="6"/>
      <c r="BA9715" s="6"/>
      <c r="BB9715" s="6"/>
      <c r="BC9715" s="6"/>
      <c r="BD9715" s="6"/>
      <c r="BE9715" s="6"/>
      <c r="BF9715" s="6"/>
      <c r="BG9715" s="6"/>
    </row>
    <row r="9716" spans="34:59" x14ac:dyDescent="0.25">
      <c r="AH9716" s="10"/>
      <c r="AI9716" s="6"/>
      <c r="AJ9716" s="10"/>
      <c r="AK9716" s="10"/>
      <c r="AL9716" s="10"/>
      <c r="AM9716" s="10"/>
      <c r="AN9716" s="10"/>
      <c r="AO9716" s="10"/>
      <c r="AP9716" s="10"/>
      <c r="AQ9716" s="10"/>
      <c r="AR9716" s="10"/>
      <c r="AS9716" s="10"/>
      <c r="AT9716" s="10"/>
      <c r="AU9716" s="10"/>
      <c r="AV9716" s="10"/>
      <c r="AW9716" s="10"/>
      <c r="AX9716" s="10"/>
      <c r="AY9716" s="10"/>
      <c r="AZ9716" s="10"/>
      <c r="BA9716" s="10"/>
      <c r="BB9716" s="10"/>
      <c r="BC9716" s="10"/>
      <c r="BD9716" s="10"/>
      <c r="BE9716" s="10"/>
      <c r="BF9716" s="10"/>
      <c r="BG9716" s="6"/>
    </row>
    <row r="9717" spans="34:59" x14ac:dyDescent="0.25">
      <c r="AH9717" s="6"/>
      <c r="AI9717" s="6"/>
      <c r="AJ9717" s="6"/>
      <c r="AK9717" s="6"/>
      <c r="AL9717" s="6"/>
      <c r="AM9717" s="6"/>
      <c r="AN9717" s="6"/>
      <c r="AO9717" s="6"/>
      <c r="AP9717" s="6"/>
      <c r="AQ9717" s="6"/>
      <c r="AR9717" s="6"/>
      <c r="AS9717" s="6"/>
      <c r="AT9717" s="6"/>
      <c r="AU9717" s="6"/>
      <c r="AV9717" s="6"/>
      <c r="AW9717" s="6"/>
      <c r="AX9717" s="6"/>
      <c r="AY9717" s="6"/>
      <c r="AZ9717" s="6"/>
      <c r="BA9717" s="6"/>
      <c r="BB9717" s="6"/>
      <c r="BC9717" s="6"/>
      <c r="BD9717" s="6"/>
      <c r="BE9717" s="6"/>
      <c r="BF9717" s="6"/>
      <c r="BG9717" s="10"/>
    </row>
    <row r="9718" spans="34:59" x14ac:dyDescent="0.25">
      <c r="AH9718" s="10"/>
      <c r="AI9718" s="6"/>
    </row>
    <row r="9719" spans="34:59" x14ac:dyDescent="0.25">
      <c r="AH9719" s="6"/>
      <c r="AI9719" s="6"/>
      <c r="AJ9719" s="6"/>
      <c r="AK9719" s="6"/>
      <c r="AL9719" s="6"/>
      <c r="AM9719" s="6"/>
      <c r="AN9719" s="6"/>
      <c r="AO9719" s="6"/>
      <c r="AP9719" s="6"/>
      <c r="AQ9719" s="6"/>
      <c r="AR9719" s="6"/>
      <c r="AS9719" s="6"/>
      <c r="AT9719" s="6"/>
      <c r="AU9719" s="6"/>
      <c r="AV9719" s="6"/>
      <c r="AW9719" s="6"/>
      <c r="AX9719" s="6"/>
      <c r="AY9719" s="6"/>
      <c r="AZ9719" s="6"/>
      <c r="BA9719" s="6"/>
      <c r="BB9719" s="6"/>
      <c r="BC9719" s="6"/>
      <c r="BD9719" s="6"/>
      <c r="BE9719" s="6"/>
      <c r="BF9719" s="6"/>
      <c r="BG9719" s="6"/>
    </row>
    <row r="9720" spans="34:59" x14ac:dyDescent="0.25">
      <c r="AH9720" s="10"/>
      <c r="AI9720" s="6"/>
      <c r="AJ9720" s="10"/>
      <c r="AK9720" s="10"/>
      <c r="AL9720" s="10"/>
      <c r="AM9720" s="10"/>
      <c r="AN9720" s="10"/>
      <c r="AO9720" s="10"/>
      <c r="AP9720" s="10"/>
      <c r="AQ9720" s="10"/>
      <c r="AR9720" s="10"/>
      <c r="AS9720" s="10"/>
      <c r="AT9720" s="10"/>
      <c r="AU9720" s="10"/>
      <c r="AV9720" s="10"/>
      <c r="AW9720" s="10"/>
      <c r="AX9720" s="10"/>
      <c r="AY9720" s="10"/>
      <c r="AZ9720" s="10"/>
      <c r="BA9720" s="10"/>
      <c r="BB9720" s="10"/>
      <c r="BC9720" s="10"/>
      <c r="BD9720" s="10"/>
      <c r="BE9720" s="10"/>
      <c r="BF9720" s="10"/>
      <c r="BG9720" s="6"/>
    </row>
    <row r="9721" spans="34:59" x14ac:dyDescent="0.25">
      <c r="AH9721" s="6"/>
      <c r="AI9721" s="6"/>
      <c r="AJ9721" s="6"/>
      <c r="AK9721" s="6"/>
      <c r="AL9721" s="6"/>
      <c r="AM9721" s="6"/>
      <c r="AN9721" s="6"/>
      <c r="AO9721" s="6"/>
      <c r="AP9721" s="6"/>
      <c r="AQ9721" s="6"/>
      <c r="AR9721" s="6"/>
      <c r="AS9721" s="6"/>
      <c r="AT9721" s="6"/>
      <c r="AU9721" s="6"/>
      <c r="AV9721" s="6"/>
      <c r="AW9721" s="6"/>
      <c r="AX9721" s="6"/>
      <c r="AY9721" s="6"/>
      <c r="AZ9721" s="6"/>
      <c r="BA9721" s="6"/>
      <c r="BB9721" s="6"/>
      <c r="BC9721" s="6"/>
      <c r="BD9721" s="6"/>
      <c r="BE9721" s="6"/>
      <c r="BF9721" s="6"/>
      <c r="BG9721" s="10"/>
    </row>
    <row r="9722" spans="34:59" x14ac:dyDescent="0.25">
      <c r="AH9722" s="10"/>
      <c r="AI9722" s="6"/>
    </row>
    <row r="9723" spans="34:59" x14ac:dyDescent="0.25">
      <c r="AH9723" s="6"/>
      <c r="AI9723" s="6"/>
      <c r="AJ9723" s="6"/>
      <c r="AK9723" s="6"/>
      <c r="AL9723" s="6"/>
      <c r="AM9723" s="6"/>
      <c r="AN9723" s="6"/>
      <c r="AO9723" s="6"/>
      <c r="AP9723" s="6"/>
      <c r="AQ9723" s="6"/>
      <c r="AR9723" s="6"/>
      <c r="AS9723" s="6"/>
      <c r="AT9723" s="6"/>
      <c r="AU9723" s="6"/>
      <c r="AV9723" s="6"/>
      <c r="AW9723" s="6"/>
      <c r="AX9723" s="6"/>
      <c r="AY9723" s="6"/>
      <c r="AZ9723" s="6"/>
      <c r="BA9723" s="6"/>
      <c r="BB9723" s="6"/>
      <c r="BC9723" s="6"/>
      <c r="BD9723" s="6"/>
      <c r="BE9723" s="6"/>
      <c r="BF9723" s="6"/>
      <c r="BG9723" s="6"/>
    </row>
    <row r="9724" spans="34:59" x14ac:dyDescent="0.25">
      <c r="AH9724" s="10"/>
      <c r="AI9724" s="6"/>
      <c r="AJ9724" s="10"/>
      <c r="AK9724" s="10"/>
      <c r="AL9724" s="10"/>
      <c r="AM9724" s="10"/>
      <c r="AN9724" s="10"/>
      <c r="AO9724" s="10"/>
      <c r="AP9724" s="10"/>
      <c r="AQ9724" s="10"/>
      <c r="AR9724" s="10"/>
      <c r="AS9724" s="10"/>
      <c r="AT9724" s="10"/>
      <c r="AU9724" s="10"/>
      <c r="AV9724" s="10"/>
      <c r="AW9724" s="10"/>
      <c r="AX9724" s="10"/>
      <c r="AY9724" s="10"/>
      <c r="AZ9724" s="10"/>
      <c r="BA9724" s="10"/>
      <c r="BB9724" s="10"/>
      <c r="BC9724" s="10"/>
      <c r="BD9724" s="10"/>
      <c r="BE9724" s="10"/>
      <c r="BF9724" s="10"/>
      <c r="BG9724" s="6"/>
    </row>
    <row r="9725" spans="34:59" x14ac:dyDescent="0.25">
      <c r="AH9725" s="6"/>
      <c r="AI9725" s="6"/>
      <c r="AJ9725" s="6"/>
      <c r="AK9725" s="6"/>
      <c r="AL9725" s="6"/>
      <c r="AM9725" s="6"/>
      <c r="AN9725" s="6"/>
      <c r="AO9725" s="6"/>
      <c r="AP9725" s="6"/>
      <c r="AQ9725" s="6"/>
      <c r="AR9725" s="6"/>
      <c r="AS9725" s="6"/>
      <c r="AT9725" s="6"/>
      <c r="AU9725" s="6"/>
      <c r="AV9725" s="6"/>
      <c r="AW9725" s="6"/>
      <c r="AX9725" s="6"/>
      <c r="AY9725" s="6"/>
      <c r="AZ9725" s="6"/>
      <c r="BA9725" s="6"/>
      <c r="BB9725" s="6"/>
      <c r="BC9725" s="6"/>
      <c r="BD9725" s="6"/>
      <c r="BE9725" s="6"/>
      <c r="BF9725" s="6"/>
      <c r="BG9725" s="10"/>
    </row>
    <row r="9726" spans="34:59" x14ac:dyDescent="0.25">
      <c r="AH9726" s="10"/>
      <c r="AI9726" s="6"/>
    </row>
    <row r="9727" spans="34:59" x14ac:dyDescent="0.25">
      <c r="AH9727" s="6"/>
      <c r="AI9727" s="6"/>
      <c r="AJ9727" s="6"/>
      <c r="AK9727" s="6"/>
      <c r="AL9727" s="6"/>
      <c r="AM9727" s="6"/>
      <c r="AN9727" s="6"/>
      <c r="AO9727" s="6"/>
      <c r="AP9727" s="6"/>
      <c r="AQ9727" s="6"/>
      <c r="AR9727" s="6"/>
      <c r="AS9727" s="6"/>
      <c r="AT9727" s="6"/>
      <c r="AU9727" s="6"/>
      <c r="AV9727" s="6"/>
      <c r="AW9727" s="6"/>
      <c r="AX9727" s="6"/>
      <c r="AY9727" s="6"/>
      <c r="AZ9727" s="6"/>
      <c r="BA9727" s="6"/>
      <c r="BB9727" s="6"/>
      <c r="BC9727" s="6"/>
      <c r="BD9727" s="6"/>
      <c r="BE9727" s="6"/>
      <c r="BF9727" s="6"/>
      <c r="BG9727" s="6"/>
    </row>
    <row r="9728" spans="34:59" x14ac:dyDescent="0.25">
      <c r="AH9728" s="10"/>
      <c r="AI9728" s="6"/>
      <c r="AJ9728" s="10"/>
      <c r="AK9728" s="10"/>
      <c r="AL9728" s="10"/>
      <c r="AM9728" s="10"/>
      <c r="AN9728" s="10"/>
      <c r="AO9728" s="10"/>
      <c r="AP9728" s="10"/>
      <c r="AQ9728" s="10"/>
      <c r="AR9728" s="10"/>
      <c r="AS9728" s="10"/>
      <c r="AT9728" s="10"/>
      <c r="AU9728" s="10"/>
      <c r="AV9728" s="10"/>
      <c r="AW9728" s="10"/>
      <c r="AX9728" s="10"/>
      <c r="AY9728" s="10"/>
      <c r="AZ9728" s="10"/>
      <c r="BA9728" s="10"/>
      <c r="BB9728" s="10"/>
      <c r="BC9728" s="10"/>
      <c r="BD9728" s="10"/>
      <c r="BE9728" s="10"/>
      <c r="BF9728" s="10"/>
      <c r="BG9728" s="6"/>
    </row>
    <row r="9729" spans="34:59" x14ac:dyDescent="0.25">
      <c r="AH9729" s="6"/>
      <c r="AI9729" s="6"/>
      <c r="AJ9729" s="6"/>
      <c r="AK9729" s="6"/>
      <c r="AL9729" s="6"/>
      <c r="AM9729" s="6"/>
      <c r="AN9729" s="6"/>
      <c r="AO9729" s="6"/>
      <c r="AP9729" s="6"/>
      <c r="AQ9729" s="6"/>
      <c r="AR9729" s="6"/>
      <c r="AS9729" s="6"/>
      <c r="AT9729" s="6"/>
      <c r="AU9729" s="6"/>
      <c r="AV9729" s="6"/>
      <c r="AW9729" s="6"/>
      <c r="AX9729" s="6"/>
      <c r="AY9729" s="6"/>
      <c r="AZ9729" s="6"/>
      <c r="BA9729" s="6"/>
      <c r="BB9729" s="6"/>
      <c r="BC9729" s="6"/>
      <c r="BD9729" s="6"/>
      <c r="BE9729" s="6"/>
      <c r="BF9729" s="6"/>
      <c r="BG9729" s="10"/>
    </row>
    <row r="9730" spans="34:59" x14ac:dyDescent="0.25">
      <c r="AH9730" s="10"/>
      <c r="AI9730" s="6"/>
    </row>
    <row r="9731" spans="34:59" x14ac:dyDescent="0.25">
      <c r="AH9731" s="6"/>
      <c r="AI9731" s="6"/>
      <c r="AJ9731" s="6"/>
      <c r="AK9731" s="6"/>
      <c r="AL9731" s="6"/>
      <c r="AM9731" s="6"/>
      <c r="AN9731" s="6"/>
      <c r="AO9731" s="6"/>
      <c r="AP9731" s="6"/>
      <c r="AQ9731" s="6"/>
      <c r="AR9731" s="6"/>
      <c r="AS9731" s="6"/>
      <c r="AT9731" s="6"/>
      <c r="AU9731" s="6"/>
      <c r="AV9731" s="6"/>
      <c r="AW9731" s="6"/>
      <c r="AX9731" s="6"/>
      <c r="AY9731" s="6"/>
      <c r="AZ9731" s="6"/>
      <c r="BA9731" s="6"/>
      <c r="BB9731" s="6"/>
      <c r="BC9731" s="6"/>
      <c r="BD9731" s="6"/>
      <c r="BE9731" s="6"/>
      <c r="BF9731" s="6"/>
      <c r="BG9731" s="6"/>
    </row>
    <row r="9732" spans="34:59" x14ac:dyDescent="0.25">
      <c r="AH9732" s="10"/>
      <c r="AI9732" s="6"/>
      <c r="AJ9732" s="10"/>
      <c r="AK9732" s="10"/>
      <c r="AL9732" s="10"/>
      <c r="AM9732" s="10"/>
      <c r="AN9732" s="10"/>
      <c r="AO9732" s="10"/>
      <c r="AP9732" s="10"/>
      <c r="AQ9732" s="10"/>
      <c r="AR9732" s="10"/>
      <c r="AS9732" s="10"/>
      <c r="AT9732" s="10"/>
      <c r="AU9732" s="10"/>
      <c r="AV9732" s="10"/>
      <c r="AW9732" s="10"/>
      <c r="AX9732" s="10"/>
      <c r="AY9732" s="10"/>
      <c r="AZ9732" s="10"/>
      <c r="BA9732" s="10"/>
      <c r="BB9732" s="10"/>
      <c r="BC9732" s="10"/>
      <c r="BD9732" s="10"/>
      <c r="BE9732" s="10"/>
      <c r="BF9732" s="10"/>
      <c r="BG9732" s="6"/>
    </row>
    <row r="9733" spans="34:59" x14ac:dyDescent="0.25">
      <c r="AH9733" s="6"/>
      <c r="AI9733" s="6"/>
      <c r="AJ9733" s="6"/>
      <c r="AK9733" s="6"/>
      <c r="AL9733" s="6"/>
      <c r="AM9733" s="6"/>
      <c r="AN9733" s="6"/>
      <c r="AO9733" s="6"/>
      <c r="AP9733" s="6"/>
      <c r="AQ9733" s="6"/>
      <c r="AR9733" s="6"/>
      <c r="AS9733" s="6"/>
      <c r="AT9733" s="6"/>
      <c r="AU9733" s="6"/>
      <c r="AV9733" s="6"/>
      <c r="AW9733" s="6"/>
      <c r="AX9733" s="6"/>
      <c r="AY9733" s="6"/>
      <c r="AZ9733" s="6"/>
      <c r="BA9733" s="6"/>
      <c r="BB9733" s="6"/>
      <c r="BC9733" s="6"/>
      <c r="BD9733" s="6"/>
      <c r="BE9733" s="6"/>
      <c r="BF9733" s="6"/>
      <c r="BG9733" s="10"/>
    </row>
    <row r="9734" spans="34:59" x14ac:dyDescent="0.25">
      <c r="AH9734" s="10"/>
      <c r="AI9734" s="6"/>
    </row>
    <row r="9735" spans="34:59" x14ac:dyDescent="0.25">
      <c r="AH9735" s="6"/>
      <c r="AI9735" s="6"/>
      <c r="AJ9735" s="6"/>
      <c r="AK9735" s="6"/>
      <c r="AL9735" s="6"/>
      <c r="AM9735" s="6"/>
      <c r="AN9735" s="6"/>
      <c r="AO9735" s="6"/>
      <c r="AP9735" s="6"/>
      <c r="AQ9735" s="6"/>
      <c r="AR9735" s="6"/>
      <c r="AS9735" s="6"/>
      <c r="AT9735" s="6"/>
      <c r="AU9735" s="6"/>
      <c r="AV9735" s="6"/>
      <c r="AW9735" s="6"/>
      <c r="AX9735" s="6"/>
      <c r="AY9735" s="6"/>
      <c r="AZ9735" s="6"/>
      <c r="BA9735" s="6"/>
      <c r="BB9735" s="6"/>
      <c r="BC9735" s="6"/>
      <c r="BD9735" s="6"/>
      <c r="BE9735" s="6"/>
      <c r="BF9735" s="6"/>
      <c r="BG9735" s="6"/>
    </row>
    <row r="9736" spans="34:59" x14ac:dyDescent="0.25">
      <c r="AH9736" s="10"/>
      <c r="AI9736" s="6"/>
      <c r="AJ9736" s="10"/>
      <c r="AK9736" s="10"/>
      <c r="AL9736" s="10"/>
      <c r="AM9736" s="10"/>
      <c r="AN9736" s="10"/>
      <c r="AO9736" s="10"/>
      <c r="AP9736" s="10"/>
      <c r="AQ9736" s="10"/>
      <c r="AR9736" s="10"/>
      <c r="AS9736" s="10"/>
      <c r="AT9736" s="10"/>
      <c r="AU9736" s="10"/>
      <c r="AV9736" s="10"/>
      <c r="AW9736" s="10"/>
      <c r="AX9736" s="10"/>
      <c r="AY9736" s="10"/>
      <c r="AZ9736" s="10"/>
      <c r="BA9736" s="10"/>
      <c r="BB9736" s="10"/>
      <c r="BC9736" s="10"/>
      <c r="BD9736" s="10"/>
      <c r="BE9736" s="10"/>
      <c r="BF9736" s="10"/>
      <c r="BG9736" s="6"/>
    </row>
    <row r="9737" spans="34:59" x14ac:dyDescent="0.25">
      <c r="AH9737" s="6"/>
      <c r="AI9737" s="6"/>
      <c r="AJ9737" s="6"/>
      <c r="AK9737" s="6"/>
      <c r="AL9737" s="6"/>
      <c r="AM9737" s="6"/>
      <c r="AN9737" s="6"/>
      <c r="AO9737" s="6"/>
      <c r="AP9737" s="6"/>
      <c r="AQ9737" s="6"/>
      <c r="AR9737" s="6"/>
      <c r="AS9737" s="6"/>
      <c r="AT9737" s="6"/>
      <c r="AU9737" s="6"/>
      <c r="AV9737" s="6"/>
      <c r="AW9737" s="6"/>
      <c r="AX9737" s="6"/>
      <c r="AY9737" s="6"/>
      <c r="AZ9737" s="6"/>
      <c r="BA9737" s="6"/>
      <c r="BB9737" s="6"/>
      <c r="BC9737" s="6"/>
      <c r="BD9737" s="6"/>
      <c r="BE9737" s="6"/>
      <c r="BF9737" s="6"/>
      <c r="BG9737" s="10"/>
    </row>
    <row r="9738" spans="34:59" x14ac:dyDescent="0.25">
      <c r="AH9738" s="10"/>
      <c r="AI9738" s="6"/>
    </row>
    <row r="9739" spans="34:59" x14ac:dyDescent="0.25">
      <c r="AH9739" s="6"/>
      <c r="AI9739" s="6"/>
      <c r="AJ9739" s="6"/>
      <c r="AK9739" s="6"/>
      <c r="AL9739" s="6"/>
      <c r="AM9739" s="6"/>
      <c r="AN9739" s="6"/>
      <c r="AO9739" s="6"/>
      <c r="AP9739" s="6"/>
      <c r="AQ9739" s="6"/>
      <c r="AR9739" s="6"/>
      <c r="AS9739" s="6"/>
      <c r="AT9739" s="6"/>
      <c r="AU9739" s="6"/>
      <c r="AV9739" s="6"/>
      <c r="AW9739" s="6"/>
      <c r="AX9739" s="6"/>
      <c r="AY9739" s="6"/>
      <c r="AZ9739" s="6"/>
      <c r="BA9739" s="6"/>
      <c r="BB9739" s="6"/>
      <c r="BC9739" s="6"/>
      <c r="BD9739" s="6"/>
      <c r="BE9739" s="6"/>
      <c r="BF9739" s="6"/>
      <c r="BG9739" s="6"/>
    </row>
    <row r="9740" spans="34:59" x14ac:dyDescent="0.25">
      <c r="AH9740" s="10"/>
      <c r="AI9740" s="6"/>
      <c r="AJ9740" s="10"/>
      <c r="AK9740" s="10"/>
      <c r="AL9740" s="10"/>
      <c r="AM9740" s="10"/>
      <c r="AN9740" s="10"/>
      <c r="AO9740" s="10"/>
      <c r="AP9740" s="10"/>
      <c r="AQ9740" s="10"/>
      <c r="AR9740" s="10"/>
      <c r="AS9740" s="10"/>
      <c r="AT9740" s="10"/>
      <c r="AU9740" s="10"/>
      <c r="AV9740" s="10"/>
      <c r="AW9740" s="10"/>
      <c r="AX9740" s="10"/>
      <c r="AY9740" s="10"/>
      <c r="AZ9740" s="10"/>
      <c r="BA9740" s="10"/>
      <c r="BB9740" s="10"/>
      <c r="BC9740" s="10"/>
      <c r="BD9740" s="10"/>
      <c r="BE9740" s="10"/>
      <c r="BF9740" s="10"/>
      <c r="BG9740" s="6"/>
    </row>
    <row r="9741" spans="34:59" x14ac:dyDescent="0.25">
      <c r="AH9741" s="6"/>
      <c r="AI9741" s="6"/>
      <c r="AJ9741" s="6"/>
      <c r="AK9741" s="6"/>
      <c r="AL9741" s="6"/>
      <c r="AM9741" s="6"/>
      <c r="AN9741" s="6"/>
      <c r="AO9741" s="6"/>
      <c r="AP9741" s="6"/>
      <c r="AQ9741" s="6"/>
      <c r="AR9741" s="6"/>
      <c r="AS9741" s="6"/>
      <c r="AT9741" s="6"/>
      <c r="AU9741" s="6"/>
      <c r="AV9741" s="6"/>
      <c r="AW9741" s="6"/>
      <c r="AX9741" s="6"/>
      <c r="AY9741" s="6"/>
      <c r="AZ9741" s="6"/>
      <c r="BA9741" s="6"/>
      <c r="BB9741" s="6"/>
      <c r="BC9741" s="6"/>
      <c r="BD9741" s="6"/>
      <c r="BE9741" s="6"/>
      <c r="BF9741" s="6"/>
      <c r="BG9741" s="10"/>
    </row>
    <row r="9742" spans="34:59" x14ac:dyDescent="0.25">
      <c r="AH9742" s="10"/>
      <c r="AI9742" s="6"/>
    </row>
    <row r="9743" spans="34:59" x14ac:dyDescent="0.25">
      <c r="AH9743" s="6"/>
      <c r="AI9743" s="6"/>
      <c r="AJ9743" s="6"/>
      <c r="AK9743" s="6"/>
      <c r="AL9743" s="6"/>
      <c r="AM9743" s="6"/>
      <c r="AN9743" s="6"/>
      <c r="AO9743" s="6"/>
      <c r="AP9743" s="6"/>
      <c r="AQ9743" s="6"/>
      <c r="AR9743" s="6"/>
      <c r="AS9743" s="6"/>
      <c r="AT9743" s="6"/>
      <c r="AU9743" s="6"/>
      <c r="AV9743" s="6"/>
      <c r="AW9743" s="6"/>
      <c r="AX9743" s="6"/>
      <c r="AY9743" s="6"/>
      <c r="AZ9743" s="6"/>
      <c r="BA9743" s="6"/>
      <c r="BB9743" s="6"/>
      <c r="BC9743" s="6"/>
      <c r="BD9743" s="6"/>
      <c r="BE9743" s="6"/>
      <c r="BF9743" s="6"/>
      <c r="BG9743" s="6"/>
    </row>
    <row r="9744" spans="34:59" x14ac:dyDescent="0.25">
      <c r="AH9744" s="10"/>
      <c r="AI9744" s="6"/>
      <c r="AJ9744" s="10"/>
      <c r="AK9744" s="10"/>
      <c r="AL9744" s="10"/>
      <c r="AM9744" s="10"/>
      <c r="AN9744" s="10"/>
      <c r="AO9744" s="10"/>
      <c r="AP9744" s="10"/>
      <c r="AQ9744" s="10"/>
      <c r="AR9744" s="10"/>
      <c r="AS9744" s="10"/>
      <c r="AT9744" s="10"/>
      <c r="AU9744" s="10"/>
      <c r="AV9744" s="10"/>
      <c r="AW9744" s="10"/>
      <c r="AX9744" s="10"/>
      <c r="AY9744" s="10"/>
      <c r="AZ9744" s="10"/>
      <c r="BA9744" s="10"/>
      <c r="BB9744" s="10"/>
      <c r="BC9744" s="10"/>
      <c r="BD9744" s="10"/>
      <c r="BE9744" s="10"/>
      <c r="BF9744" s="10"/>
      <c r="BG9744" s="6"/>
    </row>
    <row r="9745" spans="34:59" x14ac:dyDescent="0.25">
      <c r="AH9745" s="6"/>
      <c r="AI9745" s="6"/>
      <c r="AJ9745" s="6"/>
      <c r="AK9745" s="6"/>
      <c r="AL9745" s="6"/>
      <c r="AM9745" s="6"/>
      <c r="AN9745" s="6"/>
      <c r="AO9745" s="6"/>
      <c r="AP9745" s="6"/>
      <c r="AQ9745" s="6"/>
      <c r="AR9745" s="6"/>
      <c r="AS9745" s="6"/>
      <c r="AT9745" s="6"/>
      <c r="AU9745" s="6"/>
      <c r="AV9745" s="6"/>
      <c r="AW9745" s="6"/>
      <c r="AX9745" s="6"/>
      <c r="AY9745" s="6"/>
      <c r="AZ9745" s="6"/>
      <c r="BA9745" s="6"/>
      <c r="BB9745" s="6"/>
      <c r="BC9745" s="6"/>
      <c r="BD9745" s="6"/>
      <c r="BE9745" s="6"/>
      <c r="BF9745" s="6"/>
      <c r="BG9745" s="10"/>
    </row>
    <row r="9746" spans="34:59" x14ac:dyDescent="0.25">
      <c r="AH9746" s="10"/>
      <c r="AI9746" s="6"/>
    </row>
    <row r="9747" spans="34:59" x14ac:dyDescent="0.25">
      <c r="AH9747" s="6"/>
      <c r="AI9747" s="6"/>
      <c r="AJ9747" s="6"/>
      <c r="AK9747" s="6"/>
      <c r="AL9747" s="6"/>
      <c r="AM9747" s="6"/>
      <c r="AN9747" s="6"/>
      <c r="AO9747" s="6"/>
      <c r="AP9747" s="6"/>
      <c r="AQ9747" s="6"/>
      <c r="AR9747" s="6"/>
      <c r="AS9747" s="6"/>
      <c r="AT9747" s="6"/>
      <c r="AU9747" s="6"/>
      <c r="AV9747" s="6"/>
      <c r="AW9747" s="6"/>
      <c r="AX9747" s="6"/>
      <c r="AY9747" s="6"/>
      <c r="AZ9747" s="6"/>
      <c r="BA9747" s="6"/>
      <c r="BB9747" s="6"/>
      <c r="BC9747" s="6"/>
      <c r="BD9747" s="6"/>
      <c r="BE9747" s="6"/>
      <c r="BF9747" s="6"/>
      <c r="BG9747" s="6"/>
    </row>
    <row r="9748" spans="34:59" x14ac:dyDescent="0.25">
      <c r="AH9748" s="10"/>
      <c r="AI9748" s="6"/>
      <c r="AJ9748" s="10"/>
      <c r="AK9748" s="10"/>
      <c r="AL9748" s="10"/>
      <c r="AM9748" s="10"/>
      <c r="AN9748" s="10"/>
      <c r="AO9748" s="10"/>
      <c r="AP9748" s="10"/>
      <c r="AQ9748" s="10"/>
      <c r="AR9748" s="10"/>
      <c r="AS9748" s="10"/>
      <c r="AT9748" s="10"/>
      <c r="AU9748" s="10"/>
      <c r="AV9748" s="10"/>
      <c r="AW9748" s="10"/>
      <c r="AX9748" s="10"/>
      <c r="AY9748" s="10"/>
      <c r="AZ9748" s="10"/>
      <c r="BA9748" s="10"/>
      <c r="BB9748" s="10"/>
      <c r="BC9748" s="10"/>
      <c r="BD9748" s="10"/>
      <c r="BE9748" s="10"/>
      <c r="BF9748" s="10"/>
      <c r="BG9748" s="6"/>
    </row>
    <row r="9749" spans="34:59" x14ac:dyDescent="0.25">
      <c r="AH9749" s="6"/>
      <c r="AI9749" s="6"/>
      <c r="AJ9749" s="6"/>
      <c r="AK9749" s="6"/>
      <c r="AL9749" s="6"/>
      <c r="AM9749" s="6"/>
      <c r="AN9749" s="6"/>
      <c r="AO9749" s="6"/>
      <c r="AP9749" s="6"/>
      <c r="AQ9749" s="6"/>
      <c r="AR9749" s="6"/>
      <c r="AS9749" s="6"/>
      <c r="AT9749" s="6"/>
      <c r="AU9749" s="6"/>
      <c r="AV9749" s="6"/>
      <c r="AW9749" s="6"/>
      <c r="AX9749" s="6"/>
      <c r="AY9749" s="6"/>
      <c r="AZ9749" s="6"/>
      <c r="BA9749" s="6"/>
      <c r="BB9749" s="6"/>
      <c r="BC9749" s="6"/>
      <c r="BD9749" s="6"/>
      <c r="BE9749" s="6"/>
      <c r="BF9749" s="6"/>
      <c r="BG9749" s="10"/>
    </row>
    <row r="9750" spans="34:59" x14ac:dyDescent="0.25">
      <c r="AH9750" s="10"/>
      <c r="AI9750" s="6"/>
    </row>
    <row r="9751" spans="34:59" x14ac:dyDescent="0.25">
      <c r="AH9751" s="6"/>
      <c r="AI9751" s="6"/>
      <c r="AJ9751" s="6"/>
      <c r="AK9751" s="6"/>
      <c r="AL9751" s="6"/>
      <c r="AM9751" s="6"/>
      <c r="AN9751" s="6"/>
      <c r="AO9751" s="6"/>
      <c r="AP9751" s="6"/>
      <c r="AQ9751" s="6"/>
      <c r="AR9751" s="6"/>
      <c r="AS9751" s="6"/>
      <c r="AT9751" s="6"/>
      <c r="AU9751" s="6"/>
      <c r="AV9751" s="6"/>
      <c r="AW9751" s="6"/>
      <c r="AX9751" s="6"/>
      <c r="AY9751" s="6"/>
      <c r="AZ9751" s="6"/>
      <c r="BA9751" s="6"/>
      <c r="BB9751" s="6"/>
      <c r="BC9751" s="6"/>
      <c r="BD9751" s="6"/>
      <c r="BE9751" s="6"/>
      <c r="BF9751" s="6"/>
      <c r="BG9751" s="6"/>
    </row>
    <row r="9752" spans="34:59" x14ac:dyDescent="0.25">
      <c r="AH9752" s="10"/>
      <c r="AI9752" s="6"/>
      <c r="AJ9752" s="10"/>
      <c r="AK9752" s="10"/>
      <c r="AL9752" s="10"/>
      <c r="AM9752" s="10"/>
      <c r="AN9752" s="10"/>
      <c r="AO9752" s="10"/>
      <c r="AP9752" s="10"/>
      <c r="AQ9752" s="10"/>
      <c r="AR9752" s="10"/>
      <c r="AS9752" s="10"/>
      <c r="AT9752" s="10"/>
      <c r="AU9752" s="10"/>
      <c r="AV9752" s="10"/>
      <c r="AW9752" s="10"/>
      <c r="AX9752" s="10"/>
      <c r="AY9752" s="10"/>
      <c r="AZ9752" s="10"/>
      <c r="BA9752" s="10"/>
      <c r="BB9752" s="10"/>
      <c r="BC9752" s="10"/>
      <c r="BD9752" s="10"/>
      <c r="BE9752" s="10"/>
      <c r="BF9752" s="10"/>
      <c r="BG9752" s="6"/>
    </row>
    <row r="9753" spans="34:59" x14ac:dyDescent="0.25">
      <c r="AH9753" s="6"/>
      <c r="AI9753" s="6"/>
      <c r="AJ9753" s="6"/>
      <c r="AK9753" s="6"/>
      <c r="AL9753" s="6"/>
      <c r="AM9753" s="6"/>
      <c r="AN9753" s="6"/>
      <c r="AO9753" s="6"/>
      <c r="AP9753" s="6"/>
      <c r="AQ9753" s="6"/>
      <c r="AR9753" s="6"/>
      <c r="AS9753" s="6"/>
      <c r="AT9753" s="6"/>
      <c r="AU9753" s="6"/>
      <c r="AV9753" s="6"/>
      <c r="AW9753" s="6"/>
      <c r="AX9753" s="6"/>
      <c r="AY9753" s="6"/>
      <c r="AZ9753" s="6"/>
      <c r="BA9753" s="6"/>
      <c r="BB9753" s="6"/>
      <c r="BC9753" s="6"/>
      <c r="BD9753" s="6"/>
      <c r="BE9753" s="6"/>
      <c r="BF9753" s="6"/>
      <c r="BG9753" s="10"/>
    </row>
    <row r="9754" spans="34:59" x14ac:dyDescent="0.25">
      <c r="AH9754" s="10"/>
      <c r="AI9754" s="6"/>
    </row>
    <row r="9755" spans="34:59" x14ac:dyDescent="0.25">
      <c r="AH9755" s="6"/>
      <c r="AI9755" s="6"/>
      <c r="AJ9755" s="6"/>
      <c r="AK9755" s="6"/>
      <c r="AL9755" s="6"/>
      <c r="AM9755" s="6"/>
      <c r="AN9755" s="6"/>
      <c r="AO9755" s="6"/>
      <c r="AP9755" s="6"/>
      <c r="AQ9755" s="6"/>
      <c r="AR9755" s="6"/>
      <c r="AS9755" s="6"/>
      <c r="AT9755" s="6"/>
      <c r="AU9755" s="6"/>
      <c r="AV9755" s="6"/>
      <c r="AW9755" s="6"/>
      <c r="AX9755" s="6"/>
      <c r="AY9755" s="6"/>
      <c r="AZ9755" s="6"/>
      <c r="BA9755" s="6"/>
      <c r="BB9755" s="6"/>
      <c r="BC9755" s="6"/>
      <c r="BD9755" s="6"/>
      <c r="BE9755" s="6"/>
      <c r="BF9755" s="6"/>
      <c r="BG9755" s="6"/>
    </row>
    <row r="9756" spans="34:59" x14ac:dyDescent="0.25">
      <c r="AH9756" s="10"/>
      <c r="AI9756" s="6"/>
      <c r="AJ9756" s="10"/>
      <c r="AK9756" s="10"/>
      <c r="AL9756" s="10"/>
      <c r="AM9756" s="10"/>
      <c r="AN9756" s="10"/>
      <c r="AO9756" s="10"/>
      <c r="AP9756" s="10"/>
      <c r="AQ9756" s="10"/>
      <c r="AR9756" s="10"/>
      <c r="AS9756" s="10"/>
      <c r="AT9756" s="10"/>
      <c r="AU9756" s="10"/>
      <c r="AV9756" s="10"/>
      <c r="AW9756" s="10"/>
      <c r="AX9756" s="10"/>
      <c r="AY9756" s="10"/>
      <c r="AZ9756" s="10"/>
      <c r="BA9756" s="10"/>
      <c r="BB9756" s="10"/>
      <c r="BC9756" s="10"/>
      <c r="BD9756" s="10"/>
      <c r="BE9756" s="10"/>
      <c r="BF9756" s="10"/>
      <c r="BG9756" s="6"/>
    </row>
    <row r="9757" spans="34:59" x14ac:dyDescent="0.25">
      <c r="AH9757" s="6"/>
      <c r="AI9757" s="6"/>
      <c r="AJ9757" s="6"/>
      <c r="AK9757" s="6"/>
      <c r="AL9757" s="6"/>
      <c r="AM9757" s="6"/>
      <c r="AN9757" s="6"/>
      <c r="AO9757" s="6"/>
      <c r="AP9757" s="6"/>
      <c r="AQ9757" s="6"/>
      <c r="AR9757" s="6"/>
      <c r="AS9757" s="6"/>
      <c r="AT9757" s="6"/>
      <c r="AU9757" s="6"/>
      <c r="AV9757" s="6"/>
      <c r="AW9757" s="6"/>
      <c r="AX9757" s="6"/>
      <c r="AY9757" s="6"/>
      <c r="AZ9757" s="6"/>
      <c r="BA9757" s="6"/>
      <c r="BB9757" s="6"/>
      <c r="BC9757" s="6"/>
      <c r="BD9757" s="6"/>
      <c r="BE9757" s="6"/>
      <c r="BF9757" s="6"/>
      <c r="BG9757" s="10"/>
    </row>
    <row r="9758" spans="34:59" x14ac:dyDescent="0.25">
      <c r="AH9758" s="10"/>
      <c r="AI9758" s="6"/>
    </row>
    <row r="9759" spans="34:59" x14ac:dyDescent="0.25">
      <c r="AH9759" s="6"/>
      <c r="AI9759" s="6"/>
      <c r="AJ9759" s="6"/>
      <c r="AK9759" s="6"/>
      <c r="AL9759" s="6"/>
      <c r="AM9759" s="6"/>
      <c r="AN9759" s="6"/>
      <c r="AO9759" s="6"/>
      <c r="AP9759" s="6"/>
      <c r="AQ9759" s="6"/>
      <c r="AR9759" s="6"/>
      <c r="AS9759" s="6"/>
      <c r="AT9759" s="6"/>
      <c r="AU9759" s="6"/>
      <c r="AV9759" s="6"/>
      <c r="AW9759" s="6"/>
      <c r="AX9759" s="6"/>
      <c r="AY9759" s="6"/>
      <c r="AZ9759" s="6"/>
      <c r="BA9759" s="6"/>
      <c r="BB9759" s="6"/>
      <c r="BC9759" s="6"/>
      <c r="BD9759" s="6"/>
      <c r="BE9759" s="6"/>
      <c r="BF9759" s="6"/>
      <c r="BG9759" s="6"/>
    </row>
    <row r="9760" spans="34:59" x14ac:dyDescent="0.25">
      <c r="AH9760" s="10"/>
      <c r="AI9760" s="6"/>
      <c r="AJ9760" s="10"/>
      <c r="AK9760" s="10"/>
      <c r="AL9760" s="10"/>
      <c r="AM9760" s="10"/>
      <c r="AN9760" s="10"/>
      <c r="AO9760" s="10"/>
      <c r="AP9760" s="10"/>
      <c r="AQ9760" s="10"/>
      <c r="AR9760" s="10"/>
      <c r="AS9760" s="10"/>
      <c r="AT9760" s="10"/>
      <c r="AU9760" s="10"/>
      <c r="AV9760" s="10"/>
      <c r="AW9760" s="10"/>
      <c r="AX9760" s="10"/>
      <c r="AY9760" s="10"/>
      <c r="AZ9760" s="10"/>
      <c r="BA9760" s="10"/>
      <c r="BB9760" s="10"/>
      <c r="BC9760" s="10"/>
      <c r="BD9760" s="10"/>
      <c r="BE9760" s="10"/>
      <c r="BF9760" s="10"/>
      <c r="BG9760" s="6"/>
    </row>
    <row r="9761" spans="34:59" x14ac:dyDescent="0.25">
      <c r="AH9761" s="6"/>
      <c r="AI9761" s="6"/>
      <c r="AJ9761" s="6"/>
      <c r="AK9761" s="6"/>
      <c r="AL9761" s="6"/>
      <c r="AM9761" s="6"/>
      <c r="AN9761" s="6"/>
      <c r="AO9761" s="6"/>
      <c r="AP9761" s="6"/>
      <c r="AQ9761" s="6"/>
      <c r="AR9761" s="6"/>
      <c r="AS9761" s="6"/>
      <c r="AT9761" s="6"/>
      <c r="AU9761" s="6"/>
      <c r="AV9761" s="6"/>
      <c r="AW9761" s="6"/>
      <c r="AX9761" s="6"/>
      <c r="AY9761" s="6"/>
      <c r="AZ9761" s="6"/>
      <c r="BA9761" s="6"/>
      <c r="BB9761" s="6"/>
      <c r="BC9761" s="6"/>
      <c r="BD9761" s="6"/>
      <c r="BE9761" s="6"/>
      <c r="BF9761" s="6"/>
      <c r="BG9761" s="10"/>
    </row>
    <row r="9762" spans="34:59" x14ac:dyDescent="0.25">
      <c r="AH9762" s="10"/>
      <c r="AI9762" s="6"/>
    </row>
    <row r="9763" spans="34:59" x14ac:dyDescent="0.25">
      <c r="AH9763" s="6"/>
      <c r="AI9763" s="6"/>
      <c r="AJ9763" s="6"/>
      <c r="AK9763" s="6"/>
      <c r="AL9763" s="6"/>
      <c r="AM9763" s="6"/>
      <c r="AN9763" s="6"/>
      <c r="AO9763" s="6"/>
      <c r="AP9763" s="6"/>
      <c r="AQ9763" s="6"/>
      <c r="AR9763" s="6"/>
      <c r="AS9763" s="6"/>
      <c r="AT9763" s="6"/>
      <c r="AU9763" s="6"/>
      <c r="AV9763" s="6"/>
      <c r="AW9763" s="6"/>
      <c r="AX9763" s="6"/>
      <c r="AY9763" s="6"/>
      <c r="AZ9763" s="6"/>
      <c r="BA9763" s="6"/>
      <c r="BB9763" s="6"/>
      <c r="BC9763" s="6"/>
      <c r="BD9763" s="6"/>
      <c r="BE9763" s="6"/>
      <c r="BF9763" s="6"/>
      <c r="BG9763" s="6"/>
    </row>
    <row r="9764" spans="34:59" x14ac:dyDescent="0.25">
      <c r="AH9764" s="10"/>
      <c r="AI9764" s="6"/>
      <c r="AJ9764" s="10"/>
      <c r="AK9764" s="10"/>
      <c r="AL9764" s="10"/>
      <c r="AM9764" s="10"/>
      <c r="AN9764" s="10"/>
      <c r="AO9764" s="10"/>
      <c r="AP9764" s="10"/>
      <c r="AQ9764" s="10"/>
      <c r="AR9764" s="10"/>
      <c r="AS9764" s="10"/>
      <c r="AT9764" s="10"/>
      <c r="AU9764" s="10"/>
      <c r="AV9764" s="10"/>
      <c r="AW9764" s="10"/>
      <c r="AX9764" s="10"/>
      <c r="AY9764" s="10"/>
      <c r="AZ9764" s="10"/>
      <c r="BA9764" s="10"/>
      <c r="BB9764" s="10"/>
      <c r="BC9764" s="10"/>
      <c r="BD9764" s="10"/>
      <c r="BE9764" s="10"/>
      <c r="BF9764" s="10"/>
      <c r="BG9764" s="6"/>
    </row>
    <row r="9765" spans="34:59" x14ac:dyDescent="0.25">
      <c r="AH9765" s="6"/>
      <c r="AI9765" s="6"/>
      <c r="AJ9765" s="6"/>
      <c r="AK9765" s="6"/>
      <c r="AL9765" s="6"/>
      <c r="AM9765" s="6"/>
      <c r="AN9765" s="6"/>
      <c r="AO9765" s="6"/>
      <c r="AP9765" s="6"/>
      <c r="AQ9765" s="6"/>
      <c r="AR9765" s="6"/>
      <c r="AS9765" s="6"/>
      <c r="AT9765" s="6"/>
      <c r="AU9765" s="6"/>
      <c r="AV9765" s="6"/>
      <c r="AW9765" s="6"/>
      <c r="AX9765" s="6"/>
      <c r="AY9765" s="6"/>
      <c r="AZ9765" s="6"/>
      <c r="BA9765" s="6"/>
      <c r="BB9765" s="6"/>
      <c r="BC9765" s="6"/>
      <c r="BD9765" s="6"/>
      <c r="BE9765" s="6"/>
      <c r="BF9765" s="6"/>
      <c r="BG9765" s="10"/>
    </row>
    <row r="9766" spans="34:59" x14ac:dyDescent="0.25">
      <c r="AH9766" s="10"/>
      <c r="AI9766" s="6"/>
    </row>
    <row r="9767" spans="34:59" x14ac:dyDescent="0.25">
      <c r="AH9767" s="6"/>
      <c r="AI9767" s="6"/>
      <c r="AJ9767" s="6"/>
      <c r="AK9767" s="6"/>
      <c r="AL9767" s="6"/>
      <c r="AM9767" s="6"/>
      <c r="AN9767" s="6"/>
      <c r="AO9767" s="6"/>
      <c r="AP9767" s="6"/>
      <c r="AQ9767" s="6"/>
      <c r="AR9767" s="6"/>
      <c r="AS9767" s="6"/>
      <c r="AT9767" s="6"/>
      <c r="AU9767" s="6"/>
      <c r="AV9767" s="6"/>
      <c r="AW9767" s="6"/>
      <c r="AX9767" s="6"/>
      <c r="AY9767" s="6"/>
      <c r="AZ9767" s="6"/>
      <c r="BA9767" s="6"/>
      <c r="BB9767" s="6"/>
      <c r="BC9767" s="6"/>
      <c r="BD9767" s="6"/>
      <c r="BE9767" s="6"/>
      <c r="BF9767" s="6"/>
      <c r="BG9767" s="6"/>
    </row>
    <row r="9768" spans="34:59" x14ac:dyDescent="0.25">
      <c r="AH9768" s="10"/>
      <c r="AI9768" s="6"/>
      <c r="AJ9768" s="10"/>
      <c r="AK9768" s="10"/>
      <c r="AL9768" s="10"/>
      <c r="AM9768" s="10"/>
      <c r="AN9768" s="10"/>
      <c r="AO9768" s="10"/>
      <c r="AP9768" s="10"/>
      <c r="AQ9768" s="10"/>
      <c r="AR9768" s="10"/>
      <c r="AS9768" s="10"/>
      <c r="AT9768" s="10"/>
      <c r="AU9768" s="10"/>
      <c r="AV9768" s="10"/>
      <c r="AW9768" s="10"/>
      <c r="AX9768" s="10"/>
      <c r="AY9768" s="10"/>
      <c r="AZ9768" s="10"/>
      <c r="BA9768" s="10"/>
      <c r="BB9768" s="10"/>
      <c r="BC9768" s="10"/>
      <c r="BD9768" s="10"/>
      <c r="BE9768" s="10"/>
      <c r="BF9768" s="10"/>
      <c r="BG9768" s="6"/>
    </row>
    <row r="9769" spans="34:59" x14ac:dyDescent="0.25">
      <c r="AH9769" s="6"/>
      <c r="AI9769" s="6"/>
      <c r="AJ9769" s="6"/>
      <c r="AK9769" s="6"/>
      <c r="AL9769" s="6"/>
      <c r="AM9769" s="6"/>
      <c r="AN9769" s="6"/>
      <c r="AO9769" s="6"/>
      <c r="AP9769" s="6"/>
      <c r="AQ9769" s="6"/>
      <c r="AR9769" s="6"/>
      <c r="AS9769" s="6"/>
      <c r="AT9769" s="6"/>
      <c r="AU9769" s="6"/>
      <c r="AV9769" s="6"/>
      <c r="AW9769" s="6"/>
      <c r="AX9769" s="6"/>
      <c r="AY9769" s="6"/>
      <c r="AZ9769" s="6"/>
      <c r="BA9769" s="6"/>
      <c r="BB9769" s="6"/>
      <c r="BC9769" s="6"/>
      <c r="BD9769" s="6"/>
      <c r="BE9769" s="6"/>
      <c r="BF9769" s="6"/>
      <c r="BG9769" s="10"/>
    </row>
    <row r="9770" spans="34:59" x14ac:dyDescent="0.25">
      <c r="AH9770" s="10"/>
      <c r="AI9770" s="6"/>
    </row>
    <row r="9771" spans="34:59" x14ac:dyDescent="0.25">
      <c r="AH9771" s="6"/>
      <c r="AI9771" s="6"/>
      <c r="AJ9771" s="6"/>
      <c r="AK9771" s="6"/>
      <c r="AL9771" s="6"/>
      <c r="AM9771" s="6"/>
      <c r="AN9771" s="6"/>
      <c r="AO9771" s="6"/>
      <c r="AP9771" s="6"/>
      <c r="AQ9771" s="6"/>
      <c r="AR9771" s="6"/>
      <c r="AS9771" s="6"/>
      <c r="AT9771" s="6"/>
      <c r="AU9771" s="6"/>
      <c r="AV9771" s="6"/>
      <c r="AW9771" s="6"/>
      <c r="AX9771" s="6"/>
      <c r="AY9771" s="6"/>
      <c r="AZ9771" s="6"/>
      <c r="BA9771" s="6"/>
      <c r="BB9771" s="6"/>
      <c r="BC9771" s="6"/>
      <c r="BD9771" s="6"/>
      <c r="BE9771" s="6"/>
      <c r="BF9771" s="6"/>
      <c r="BG9771" s="6"/>
    </row>
    <row r="9772" spans="34:59" x14ac:dyDescent="0.25">
      <c r="AH9772" s="10"/>
      <c r="AI9772" s="6"/>
      <c r="AJ9772" s="10"/>
      <c r="AK9772" s="10"/>
      <c r="AL9772" s="10"/>
      <c r="AM9772" s="10"/>
      <c r="AN9772" s="10"/>
      <c r="AO9772" s="10"/>
      <c r="AP9772" s="10"/>
      <c r="AQ9772" s="10"/>
      <c r="AR9772" s="10"/>
      <c r="AS9772" s="10"/>
      <c r="AT9772" s="10"/>
      <c r="AU9772" s="10"/>
      <c r="AV9772" s="10"/>
      <c r="AW9772" s="10"/>
      <c r="AX9772" s="10"/>
      <c r="AY9772" s="10"/>
      <c r="AZ9772" s="10"/>
      <c r="BA9772" s="10"/>
      <c r="BB9772" s="10"/>
      <c r="BC9772" s="10"/>
      <c r="BD9772" s="10"/>
      <c r="BE9772" s="10"/>
      <c r="BF9772" s="10"/>
      <c r="BG9772" s="6"/>
    </row>
    <row r="9773" spans="34:59" x14ac:dyDescent="0.25">
      <c r="AH9773" s="6"/>
      <c r="AI9773" s="6"/>
      <c r="AJ9773" s="6"/>
      <c r="AK9773" s="6"/>
      <c r="AL9773" s="6"/>
      <c r="AM9773" s="6"/>
      <c r="AN9773" s="6"/>
      <c r="AO9773" s="6"/>
      <c r="AP9773" s="6"/>
      <c r="AQ9773" s="6"/>
      <c r="AR9773" s="6"/>
      <c r="AS9773" s="6"/>
      <c r="AT9773" s="6"/>
      <c r="AU9773" s="6"/>
      <c r="AV9773" s="6"/>
      <c r="AW9773" s="6"/>
      <c r="AX9773" s="6"/>
      <c r="AY9773" s="6"/>
      <c r="AZ9773" s="6"/>
      <c r="BA9773" s="6"/>
      <c r="BB9773" s="6"/>
      <c r="BC9773" s="6"/>
      <c r="BD9773" s="6"/>
      <c r="BE9773" s="6"/>
      <c r="BF9773" s="6"/>
      <c r="BG9773" s="10"/>
    </row>
    <row r="9774" spans="34:59" x14ac:dyDescent="0.25">
      <c r="AH9774" s="10"/>
      <c r="AI9774" s="6"/>
    </row>
    <row r="9775" spans="34:59" x14ac:dyDescent="0.25">
      <c r="AH9775" s="6"/>
      <c r="AI9775" s="6"/>
      <c r="AJ9775" s="6"/>
      <c r="AK9775" s="6"/>
      <c r="AL9775" s="6"/>
      <c r="AM9775" s="6"/>
      <c r="AN9775" s="6"/>
      <c r="AO9775" s="6"/>
      <c r="AP9775" s="6"/>
      <c r="AQ9775" s="6"/>
      <c r="AR9775" s="6"/>
      <c r="AS9775" s="6"/>
      <c r="AT9775" s="6"/>
      <c r="AU9775" s="6"/>
      <c r="AV9775" s="6"/>
      <c r="AW9775" s="6"/>
      <c r="AX9775" s="6"/>
      <c r="AY9775" s="6"/>
      <c r="AZ9775" s="6"/>
      <c r="BA9775" s="6"/>
      <c r="BB9775" s="6"/>
      <c r="BC9775" s="6"/>
      <c r="BD9775" s="6"/>
      <c r="BE9775" s="6"/>
      <c r="BF9775" s="6"/>
      <c r="BG9775" s="6"/>
    </row>
    <row r="9776" spans="34:59" x14ac:dyDescent="0.25">
      <c r="AH9776" s="10"/>
      <c r="AI9776" s="6"/>
      <c r="AJ9776" s="10"/>
      <c r="AK9776" s="10"/>
      <c r="AL9776" s="10"/>
      <c r="AM9776" s="10"/>
      <c r="AN9776" s="10"/>
      <c r="AO9776" s="10"/>
      <c r="AP9776" s="10"/>
      <c r="AQ9776" s="10"/>
      <c r="AR9776" s="10"/>
      <c r="AS9776" s="10"/>
      <c r="AT9776" s="10"/>
      <c r="AU9776" s="10"/>
      <c r="AV9776" s="10"/>
      <c r="AW9776" s="10"/>
      <c r="AX9776" s="10"/>
      <c r="AY9776" s="10"/>
      <c r="AZ9776" s="10"/>
      <c r="BA9776" s="10"/>
      <c r="BB9776" s="10"/>
      <c r="BC9776" s="10"/>
      <c r="BD9776" s="10"/>
      <c r="BE9776" s="10"/>
      <c r="BF9776" s="10"/>
      <c r="BG9776" s="6"/>
    </row>
    <row r="9777" spans="34:59" x14ac:dyDescent="0.25">
      <c r="AH9777" s="6"/>
      <c r="AI9777" s="6"/>
      <c r="AJ9777" s="6"/>
      <c r="AK9777" s="6"/>
      <c r="AL9777" s="6"/>
      <c r="AM9777" s="6"/>
      <c r="AN9777" s="6"/>
      <c r="AO9777" s="6"/>
      <c r="AP9777" s="6"/>
      <c r="AQ9777" s="6"/>
      <c r="AR9777" s="6"/>
      <c r="AS9777" s="6"/>
      <c r="AT9777" s="6"/>
      <c r="AU9777" s="6"/>
      <c r="AV9777" s="6"/>
      <c r="AW9777" s="6"/>
      <c r="AX9777" s="6"/>
      <c r="AY9777" s="6"/>
      <c r="AZ9777" s="6"/>
      <c r="BA9777" s="6"/>
      <c r="BB9777" s="6"/>
      <c r="BC9777" s="6"/>
      <c r="BD9777" s="6"/>
      <c r="BE9777" s="6"/>
      <c r="BF9777" s="6"/>
      <c r="BG9777" s="10"/>
    </row>
    <row r="9778" spans="34:59" x14ac:dyDescent="0.25">
      <c r="AH9778" s="10"/>
      <c r="AI9778" s="6"/>
    </row>
    <row r="9779" spans="34:59" x14ac:dyDescent="0.25">
      <c r="AH9779" s="6"/>
      <c r="AI9779" s="6"/>
      <c r="AJ9779" s="6"/>
      <c r="AK9779" s="6"/>
      <c r="AL9779" s="6"/>
      <c r="AM9779" s="6"/>
      <c r="AN9779" s="6"/>
      <c r="AO9779" s="6"/>
      <c r="AP9779" s="6"/>
      <c r="AQ9779" s="6"/>
      <c r="AR9779" s="6"/>
      <c r="AS9779" s="6"/>
      <c r="AT9779" s="6"/>
      <c r="AU9779" s="6"/>
      <c r="AV9779" s="6"/>
      <c r="AW9779" s="6"/>
      <c r="AX9779" s="6"/>
      <c r="AY9779" s="6"/>
      <c r="AZ9779" s="6"/>
      <c r="BA9779" s="6"/>
      <c r="BB9779" s="6"/>
      <c r="BC9779" s="6"/>
      <c r="BD9779" s="6"/>
      <c r="BE9779" s="6"/>
      <c r="BF9779" s="6"/>
      <c r="BG9779" s="6"/>
    </row>
    <row r="9780" spans="34:59" x14ac:dyDescent="0.25">
      <c r="AH9780" s="10"/>
      <c r="AI9780" s="6"/>
      <c r="AJ9780" s="10"/>
      <c r="AK9780" s="10"/>
      <c r="AL9780" s="10"/>
      <c r="AM9780" s="10"/>
      <c r="AN9780" s="10"/>
      <c r="AO9780" s="10"/>
      <c r="AP9780" s="10"/>
      <c r="AQ9780" s="10"/>
      <c r="AR9780" s="10"/>
      <c r="AS9780" s="10"/>
      <c r="AT9780" s="10"/>
      <c r="AU9780" s="10"/>
      <c r="AV9780" s="10"/>
      <c r="AW9780" s="10"/>
      <c r="AX9780" s="10"/>
      <c r="AY9780" s="10"/>
      <c r="AZ9780" s="10"/>
      <c r="BA9780" s="10"/>
      <c r="BB9780" s="10"/>
      <c r="BC9780" s="10"/>
      <c r="BD9780" s="10"/>
      <c r="BE9780" s="10"/>
      <c r="BF9780" s="10"/>
      <c r="BG9780" s="6"/>
    </row>
    <row r="9781" spans="34:59" x14ac:dyDescent="0.25">
      <c r="AH9781" s="6"/>
      <c r="AI9781" s="6"/>
      <c r="AJ9781" s="6"/>
      <c r="AK9781" s="6"/>
      <c r="AL9781" s="6"/>
      <c r="AM9781" s="6"/>
      <c r="AN9781" s="6"/>
      <c r="AO9781" s="6"/>
      <c r="AP9781" s="6"/>
      <c r="AQ9781" s="6"/>
      <c r="AR9781" s="6"/>
      <c r="AS9781" s="6"/>
      <c r="AT9781" s="6"/>
      <c r="AU9781" s="6"/>
      <c r="AV9781" s="6"/>
      <c r="AW9781" s="6"/>
      <c r="AX9781" s="6"/>
      <c r="AY9781" s="6"/>
      <c r="AZ9781" s="6"/>
      <c r="BA9781" s="6"/>
      <c r="BB9781" s="6"/>
      <c r="BC9781" s="6"/>
      <c r="BD9781" s="6"/>
      <c r="BE9781" s="6"/>
      <c r="BF9781" s="6"/>
      <c r="BG9781" s="10"/>
    </row>
    <row r="9782" spans="34:59" x14ac:dyDescent="0.25">
      <c r="AH9782" s="10"/>
      <c r="AI9782" s="6"/>
    </row>
    <row r="9783" spans="34:59" x14ac:dyDescent="0.25">
      <c r="AH9783" s="6"/>
      <c r="AI9783" s="6"/>
      <c r="AJ9783" s="6"/>
      <c r="AK9783" s="6"/>
      <c r="AL9783" s="6"/>
      <c r="AM9783" s="6"/>
      <c r="AN9783" s="6"/>
      <c r="AO9783" s="6"/>
      <c r="AP9783" s="6"/>
      <c r="AQ9783" s="6"/>
      <c r="AR9783" s="6"/>
      <c r="AS9783" s="6"/>
      <c r="AT9783" s="6"/>
      <c r="AU9783" s="6"/>
      <c r="AV9783" s="6"/>
      <c r="AW9783" s="6"/>
      <c r="AX9783" s="6"/>
      <c r="AY9783" s="6"/>
      <c r="AZ9783" s="6"/>
      <c r="BA9783" s="6"/>
      <c r="BB9783" s="6"/>
      <c r="BC9783" s="6"/>
      <c r="BD9783" s="6"/>
      <c r="BE9783" s="6"/>
      <c r="BF9783" s="6"/>
      <c r="BG9783" s="6"/>
    </row>
    <row r="9784" spans="34:59" x14ac:dyDescent="0.25">
      <c r="AH9784" s="10"/>
      <c r="AI9784" s="6"/>
      <c r="AJ9784" s="10"/>
      <c r="AK9784" s="10"/>
      <c r="AL9784" s="10"/>
      <c r="AM9784" s="10"/>
      <c r="AN9784" s="10"/>
      <c r="AO9784" s="10"/>
      <c r="AP9784" s="10"/>
      <c r="AQ9784" s="10"/>
      <c r="AR9784" s="10"/>
      <c r="AS9784" s="10"/>
      <c r="AT9784" s="10"/>
      <c r="AU9784" s="10"/>
      <c r="AV9784" s="10"/>
      <c r="AW9784" s="10"/>
      <c r="AX9784" s="10"/>
      <c r="AY9784" s="10"/>
      <c r="AZ9784" s="10"/>
      <c r="BA9784" s="10"/>
      <c r="BB9784" s="10"/>
      <c r="BC9784" s="10"/>
      <c r="BD9784" s="10"/>
      <c r="BE9784" s="10"/>
      <c r="BF9784" s="10"/>
      <c r="BG9784" s="6"/>
    </row>
    <row r="9785" spans="34:59" x14ac:dyDescent="0.25">
      <c r="AH9785" s="6"/>
      <c r="AI9785" s="6"/>
      <c r="AJ9785" s="6"/>
      <c r="AK9785" s="6"/>
      <c r="AL9785" s="6"/>
      <c r="AM9785" s="6"/>
      <c r="AN9785" s="6"/>
      <c r="AO9785" s="6"/>
      <c r="AP9785" s="6"/>
      <c r="AQ9785" s="6"/>
      <c r="AR9785" s="6"/>
      <c r="AS9785" s="6"/>
      <c r="AT9785" s="6"/>
      <c r="AU9785" s="6"/>
      <c r="AV9785" s="6"/>
      <c r="AW9785" s="6"/>
      <c r="AX9785" s="6"/>
      <c r="AY9785" s="6"/>
      <c r="AZ9785" s="6"/>
      <c r="BA9785" s="6"/>
      <c r="BB9785" s="6"/>
      <c r="BC9785" s="6"/>
      <c r="BD9785" s="6"/>
      <c r="BE9785" s="6"/>
      <c r="BF9785" s="6"/>
      <c r="BG9785" s="10"/>
    </row>
    <row r="9786" spans="34:59" x14ac:dyDescent="0.25">
      <c r="AH9786" s="10"/>
      <c r="AI9786" s="6"/>
    </row>
    <row r="9787" spans="34:59" x14ac:dyDescent="0.25">
      <c r="AH9787" s="6"/>
      <c r="AI9787" s="6"/>
      <c r="AJ9787" s="6"/>
      <c r="AK9787" s="6"/>
      <c r="AL9787" s="6"/>
      <c r="AM9787" s="6"/>
      <c r="AN9787" s="6"/>
      <c r="AO9787" s="6"/>
      <c r="AP9787" s="6"/>
      <c r="AQ9787" s="6"/>
      <c r="AR9787" s="6"/>
      <c r="AS9787" s="6"/>
      <c r="AT9787" s="6"/>
      <c r="AU9787" s="6"/>
      <c r="AV9787" s="6"/>
      <c r="AW9787" s="6"/>
      <c r="AX9787" s="6"/>
      <c r="AY9787" s="6"/>
      <c r="AZ9787" s="6"/>
      <c r="BA9787" s="6"/>
      <c r="BB9787" s="6"/>
      <c r="BC9787" s="6"/>
      <c r="BD9787" s="6"/>
      <c r="BE9787" s="6"/>
      <c r="BF9787" s="6"/>
      <c r="BG9787" s="6"/>
    </row>
    <row r="9788" spans="34:59" x14ac:dyDescent="0.25">
      <c r="AH9788" s="10"/>
      <c r="AI9788" s="6"/>
      <c r="AJ9788" s="10"/>
      <c r="AK9788" s="10"/>
      <c r="AL9788" s="10"/>
      <c r="AM9788" s="10"/>
      <c r="AN9788" s="10"/>
      <c r="AO9788" s="10"/>
      <c r="AP9788" s="10"/>
      <c r="AQ9788" s="10"/>
      <c r="AR9788" s="10"/>
      <c r="AS9788" s="10"/>
      <c r="AT9788" s="10"/>
      <c r="AU9788" s="10"/>
      <c r="AV9788" s="10"/>
      <c r="AW9788" s="10"/>
      <c r="AX9788" s="10"/>
      <c r="AY9788" s="10"/>
      <c r="AZ9788" s="10"/>
      <c r="BA9788" s="10"/>
      <c r="BB9788" s="10"/>
      <c r="BC9788" s="10"/>
      <c r="BD9788" s="10"/>
      <c r="BE9788" s="10"/>
      <c r="BF9788" s="10"/>
      <c r="BG9788" s="6"/>
    </row>
    <row r="9789" spans="34:59" x14ac:dyDescent="0.25">
      <c r="AH9789" s="6"/>
      <c r="AI9789" s="6"/>
      <c r="AJ9789" s="6"/>
      <c r="AK9789" s="6"/>
      <c r="AL9789" s="6"/>
      <c r="AM9789" s="6"/>
      <c r="AN9789" s="6"/>
      <c r="AO9789" s="6"/>
      <c r="AP9789" s="6"/>
      <c r="AQ9789" s="6"/>
      <c r="AR9789" s="6"/>
      <c r="AS9789" s="6"/>
      <c r="AT9789" s="6"/>
      <c r="AU9789" s="6"/>
      <c r="AV9789" s="6"/>
      <c r="AW9789" s="6"/>
      <c r="AX9789" s="6"/>
      <c r="AY9789" s="6"/>
      <c r="AZ9789" s="6"/>
      <c r="BA9789" s="6"/>
      <c r="BB9789" s="6"/>
      <c r="BC9789" s="6"/>
      <c r="BD9789" s="6"/>
      <c r="BE9789" s="6"/>
      <c r="BF9789" s="6"/>
      <c r="BG9789" s="10"/>
    </row>
    <row r="9790" spans="34:59" x14ac:dyDescent="0.25">
      <c r="AH9790" s="10"/>
      <c r="AI9790" s="6"/>
    </row>
    <row r="9791" spans="34:59" x14ac:dyDescent="0.25">
      <c r="AH9791" s="6"/>
      <c r="AI9791" s="6"/>
      <c r="AJ9791" s="6"/>
      <c r="AK9791" s="6"/>
      <c r="AL9791" s="6"/>
      <c r="AM9791" s="6"/>
      <c r="AN9791" s="6"/>
      <c r="AO9791" s="6"/>
      <c r="AP9791" s="6"/>
      <c r="AQ9791" s="6"/>
      <c r="AR9791" s="6"/>
      <c r="AS9791" s="6"/>
      <c r="AT9791" s="6"/>
      <c r="AU9791" s="6"/>
      <c r="AV9791" s="6"/>
      <c r="AW9791" s="6"/>
      <c r="AX9791" s="6"/>
      <c r="AY9791" s="6"/>
      <c r="AZ9791" s="6"/>
      <c r="BA9791" s="6"/>
      <c r="BB9791" s="6"/>
      <c r="BC9791" s="6"/>
      <c r="BD9791" s="6"/>
      <c r="BE9791" s="6"/>
      <c r="BF9791" s="6"/>
      <c r="BG9791" s="6"/>
    </row>
    <row r="9792" spans="34:59" x14ac:dyDescent="0.25">
      <c r="AH9792" s="10"/>
      <c r="AI9792" s="6"/>
      <c r="AJ9792" s="10"/>
      <c r="AK9792" s="10"/>
      <c r="AL9792" s="10"/>
      <c r="AM9792" s="10"/>
      <c r="AN9792" s="10"/>
      <c r="AO9792" s="10"/>
      <c r="AP9792" s="10"/>
      <c r="AQ9792" s="10"/>
      <c r="AR9792" s="10"/>
      <c r="AS9792" s="10"/>
      <c r="AT9792" s="10"/>
      <c r="AU9792" s="10"/>
      <c r="AV9792" s="10"/>
      <c r="AW9792" s="10"/>
      <c r="AX9792" s="10"/>
      <c r="AY9792" s="10"/>
      <c r="AZ9792" s="10"/>
      <c r="BA9792" s="10"/>
      <c r="BB9792" s="10"/>
      <c r="BC9792" s="10"/>
      <c r="BD9792" s="10"/>
      <c r="BE9792" s="10"/>
      <c r="BF9792" s="10"/>
      <c r="BG9792" s="6"/>
    </row>
    <row r="9793" spans="34:59" x14ac:dyDescent="0.25">
      <c r="AH9793" s="6"/>
      <c r="AI9793" s="6"/>
      <c r="AJ9793" s="6"/>
      <c r="AK9793" s="6"/>
      <c r="AL9793" s="6"/>
      <c r="AM9793" s="6"/>
      <c r="AN9793" s="6"/>
      <c r="AO9793" s="6"/>
      <c r="AP9793" s="6"/>
      <c r="AQ9793" s="6"/>
      <c r="AR9793" s="6"/>
      <c r="AS9793" s="6"/>
      <c r="AT9793" s="6"/>
      <c r="AU9793" s="6"/>
      <c r="AV9793" s="6"/>
      <c r="AW9793" s="6"/>
      <c r="AX9793" s="6"/>
      <c r="AY9793" s="6"/>
      <c r="AZ9793" s="6"/>
      <c r="BA9793" s="6"/>
      <c r="BB9793" s="6"/>
      <c r="BC9793" s="6"/>
      <c r="BD9793" s="6"/>
      <c r="BE9793" s="6"/>
      <c r="BF9793" s="6"/>
      <c r="BG9793" s="10"/>
    </row>
    <row r="9794" spans="34:59" x14ac:dyDescent="0.25">
      <c r="AH9794" s="10"/>
      <c r="AI9794" s="6"/>
    </row>
    <row r="9795" spans="34:59" x14ac:dyDescent="0.25">
      <c r="AH9795" s="6"/>
      <c r="AI9795" s="6"/>
      <c r="AJ9795" s="6"/>
      <c r="AK9795" s="6"/>
      <c r="AL9795" s="6"/>
      <c r="AM9795" s="6"/>
      <c r="AN9795" s="6"/>
      <c r="AO9795" s="6"/>
      <c r="AP9795" s="6"/>
      <c r="AQ9795" s="6"/>
      <c r="AR9795" s="6"/>
      <c r="AS9795" s="6"/>
      <c r="AT9795" s="6"/>
      <c r="AU9795" s="6"/>
      <c r="AV9795" s="6"/>
      <c r="AW9795" s="6"/>
      <c r="AX9795" s="6"/>
      <c r="AY9795" s="6"/>
      <c r="AZ9795" s="6"/>
      <c r="BA9795" s="6"/>
      <c r="BB9795" s="6"/>
      <c r="BC9795" s="6"/>
      <c r="BD9795" s="6"/>
      <c r="BE9795" s="6"/>
      <c r="BF9795" s="6"/>
      <c r="BG9795" s="6"/>
    </row>
    <row r="9796" spans="34:59" x14ac:dyDescent="0.25">
      <c r="AH9796" s="10"/>
      <c r="AI9796" s="6"/>
      <c r="AJ9796" s="10"/>
      <c r="AK9796" s="10"/>
      <c r="AL9796" s="10"/>
      <c r="AM9796" s="10"/>
      <c r="AN9796" s="10"/>
      <c r="AO9796" s="10"/>
      <c r="AP9796" s="10"/>
      <c r="AQ9796" s="10"/>
      <c r="AR9796" s="10"/>
      <c r="AS9796" s="10"/>
      <c r="AT9796" s="10"/>
      <c r="AU9796" s="10"/>
      <c r="AV9796" s="10"/>
      <c r="AW9796" s="10"/>
      <c r="AX9796" s="10"/>
      <c r="AY9796" s="10"/>
      <c r="AZ9796" s="10"/>
      <c r="BA9796" s="10"/>
      <c r="BB9796" s="10"/>
      <c r="BC9796" s="10"/>
      <c r="BD9796" s="10"/>
      <c r="BE9796" s="10"/>
      <c r="BF9796" s="10"/>
      <c r="BG9796" s="6"/>
    </row>
    <row r="9797" spans="34:59" x14ac:dyDescent="0.25">
      <c r="AH9797" s="6"/>
      <c r="AI9797" s="6"/>
      <c r="AJ9797" s="6"/>
      <c r="AK9797" s="6"/>
      <c r="AL9797" s="6"/>
      <c r="AM9797" s="6"/>
      <c r="AN9797" s="6"/>
      <c r="AO9797" s="6"/>
      <c r="AP9797" s="6"/>
      <c r="AQ9797" s="6"/>
      <c r="AR9797" s="6"/>
      <c r="AS9797" s="6"/>
      <c r="AT9797" s="6"/>
      <c r="AU9797" s="6"/>
      <c r="AV9797" s="6"/>
      <c r="AW9797" s="6"/>
      <c r="AX9797" s="6"/>
      <c r="AY9797" s="6"/>
      <c r="AZ9797" s="6"/>
      <c r="BA9797" s="6"/>
      <c r="BB9797" s="6"/>
      <c r="BC9797" s="6"/>
      <c r="BD9797" s="6"/>
      <c r="BE9797" s="6"/>
      <c r="BF9797" s="6"/>
      <c r="BG9797" s="10"/>
    </row>
    <row r="9798" spans="34:59" x14ac:dyDescent="0.25">
      <c r="AH9798" s="10"/>
      <c r="AI9798" s="6"/>
    </row>
    <row r="9799" spans="34:59" x14ac:dyDescent="0.25">
      <c r="AH9799" s="6"/>
      <c r="AI9799" s="6"/>
      <c r="AJ9799" s="6"/>
      <c r="AK9799" s="6"/>
      <c r="AL9799" s="6"/>
      <c r="AM9799" s="6"/>
      <c r="AN9799" s="6"/>
      <c r="AO9799" s="6"/>
      <c r="AP9799" s="6"/>
      <c r="AQ9799" s="6"/>
      <c r="AR9799" s="6"/>
      <c r="AS9799" s="6"/>
      <c r="AT9799" s="6"/>
      <c r="AU9799" s="6"/>
      <c r="AV9799" s="6"/>
      <c r="AW9799" s="6"/>
      <c r="AX9799" s="6"/>
      <c r="AY9799" s="6"/>
      <c r="AZ9799" s="6"/>
      <c r="BA9799" s="6"/>
      <c r="BB9799" s="6"/>
      <c r="BC9799" s="6"/>
      <c r="BD9799" s="6"/>
      <c r="BE9799" s="6"/>
      <c r="BF9799" s="6"/>
      <c r="BG9799" s="6"/>
    </row>
    <row r="9800" spans="34:59" x14ac:dyDescent="0.25">
      <c r="AH9800" s="10"/>
      <c r="AI9800" s="6"/>
      <c r="AJ9800" s="10"/>
      <c r="AK9800" s="10"/>
      <c r="AL9800" s="10"/>
      <c r="AM9800" s="10"/>
      <c r="AN9800" s="10"/>
      <c r="AO9800" s="10"/>
      <c r="AP9800" s="10"/>
      <c r="AQ9800" s="10"/>
      <c r="AR9800" s="10"/>
      <c r="AS9800" s="10"/>
      <c r="AT9800" s="10"/>
      <c r="AU9800" s="10"/>
      <c r="AV9800" s="10"/>
      <c r="AW9800" s="10"/>
      <c r="AX9800" s="10"/>
      <c r="AY9800" s="10"/>
      <c r="AZ9800" s="10"/>
      <c r="BA9800" s="10"/>
      <c r="BB9800" s="10"/>
      <c r="BC9800" s="10"/>
      <c r="BD9800" s="10"/>
      <c r="BE9800" s="10"/>
      <c r="BF9800" s="10"/>
      <c r="BG9800" s="6"/>
    </row>
    <row r="9801" spans="34:59" x14ac:dyDescent="0.25">
      <c r="AH9801" s="6"/>
      <c r="AI9801" s="6"/>
      <c r="AJ9801" s="6"/>
      <c r="AK9801" s="6"/>
      <c r="AL9801" s="6"/>
      <c r="AM9801" s="6"/>
      <c r="AN9801" s="6"/>
      <c r="AO9801" s="6"/>
      <c r="AP9801" s="6"/>
      <c r="AQ9801" s="6"/>
      <c r="AR9801" s="6"/>
      <c r="AS9801" s="6"/>
      <c r="AT9801" s="6"/>
      <c r="AU9801" s="6"/>
      <c r="AV9801" s="6"/>
      <c r="AW9801" s="6"/>
      <c r="AX9801" s="6"/>
      <c r="AY9801" s="6"/>
      <c r="AZ9801" s="6"/>
      <c r="BA9801" s="6"/>
      <c r="BB9801" s="6"/>
      <c r="BC9801" s="6"/>
      <c r="BD9801" s="6"/>
      <c r="BE9801" s="6"/>
      <c r="BF9801" s="6"/>
      <c r="BG9801" s="10"/>
    </row>
    <row r="9802" spans="34:59" x14ac:dyDescent="0.25">
      <c r="AH9802" s="10"/>
      <c r="AI9802" s="6"/>
    </row>
    <row r="9803" spans="34:59" x14ac:dyDescent="0.25">
      <c r="AH9803" s="6"/>
      <c r="AI9803" s="6"/>
      <c r="AJ9803" s="6"/>
      <c r="AK9803" s="6"/>
      <c r="AL9803" s="6"/>
      <c r="AM9803" s="6"/>
      <c r="AN9803" s="6"/>
      <c r="AO9803" s="6"/>
      <c r="AP9803" s="6"/>
      <c r="AQ9803" s="6"/>
      <c r="AR9803" s="6"/>
      <c r="AS9803" s="6"/>
      <c r="AT9803" s="6"/>
      <c r="AU9803" s="6"/>
      <c r="AV9803" s="6"/>
      <c r="AW9803" s="6"/>
      <c r="AX9803" s="6"/>
      <c r="AY9803" s="6"/>
      <c r="AZ9803" s="6"/>
      <c r="BA9803" s="6"/>
      <c r="BB9803" s="6"/>
      <c r="BC9803" s="6"/>
      <c r="BD9803" s="6"/>
      <c r="BE9803" s="6"/>
      <c r="BF9803" s="6"/>
      <c r="BG9803" s="6"/>
    </row>
    <row r="9804" spans="34:59" x14ac:dyDescent="0.25">
      <c r="AH9804" s="10"/>
      <c r="AI9804" s="6"/>
      <c r="AJ9804" s="10"/>
      <c r="AK9804" s="10"/>
      <c r="AL9804" s="10"/>
      <c r="AM9804" s="10"/>
      <c r="AN9804" s="10"/>
      <c r="AO9804" s="10"/>
      <c r="AP9804" s="10"/>
      <c r="AQ9804" s="10"/>
      <c r="AR9804" s="10"/>
      <c r="AS9804" s="10"/>
      <c r="AT9804" s="10"/>
      <c r="AU9804" s="10"/>
      <c r="AV9804" s="10"/>
      <c r="AW9804" s="10"/>
      <c r="AX9804" s="10"/>
      <c r="AY9804" s="10"/>
      <c r="AZ9804" s="10"/>
      <c r="BA9804" s="10"/>
      <c r="BB9804" s="10"/>
      <c r="BC9804" s="10"/>
      <c r="BD9804" s="10"/>
      <c r="BE9804" s="10"/>
      <c r="BF9804" s="10"/>
      <c r="BG9804" s="6"/>
    </row>
    <row r="9805" spans="34:59" x14ac:dyDescent="0.25">
      <c r="AH9805" s="6"/>
      <c r="AI9805" s="6"/>
      <c r="AJ9805" s="6"/>
      <c r="AK9805" s="6"/>
      <c r="AL9805" s="6"/>
      <c r="AM9805" s="6"/>
      <c r="AN9805" s="6"/>
      <c r="AO9805" s="6"/>
      <c r="AP9805" s="6"/>
      <c r="AQ9805" s="6"/>
      <c r="AR9805" s="6"/>
      <c r="AS9805" s="6"/>
      <c r="AT9805" s="6"/>
      <c r="AU9805" s="6"/>
      <c r="AV9805" s="6"/>
      <c r="AW9805" s="6"/>
      <c r="AX9805" s="6"/>
      <c r="AY9805" s="6"/>
      <c r="AZ9805" s="6"/>
      <c r="BA9805" s="6"/>
      <c r="BB9805" s="6"/>
      <c r="BC9805" s="6"/>
      <c r="BD9805" s="6"/>
      <c r="BE9805" s="6"/>
      <c r="BF9805" s="6"/>
      <c r="BG9805" s="10"/>
    </row>
    <row r="9806" spans="34:59" x14ac:dyDescent="0.25">
      <c r="AH9806" s="10"/>
      <c r="AI9806" s="6"/>
    </row>
    <row r="9807" spans="34:59" x14ac:dyDescent="0.25">
      <c r="AH9807" s="6"/>
      <c r="AI9807" s="6"/>
      <c r="AJ9807" s="6"/>
      <c r="AK9807" s="6"/>
      <c r="AL9807" s="6"/>
      <c r="AM9807" s="6"/>
      <c r="AN9807" s="6"/>
      <c r="AO9807" s="6"/>
      <c r="AP9807" s="6"/>
      <c r="AQ9807" s="6"/>
      <c r="AR9807" s="6"/>
      <c r="AS9807" s="6"/>
      <c r="AT9807" s="6"/>
      <c r="AU9807" s="6"/>
      <c r="AV9807" s="6"/>
      <c r="AW9807" s="6"/>
      <c r="AX9807" s="6"/>
      <c r="AY9807" s="6"/>
      <c r="AZ9807" s="6"/>
      <c r="BA9807" s="6"/>
      <c r="BB9807" s="6"/>
      <c r="BC9807" s="6"/>
      <c r="BD9807" s="6"/>
      <c r="BE9807" s="6"/>
      <c r="BF9807" s="6"/>
      <c r="BG9807" s="6"/>
    </row>
    <row r="9808" spans="34:59" x14ac:dyDescent="0.25">
      <c r="AH9808" s="10"/>
      <c r="AI9808" s="6"/>
      <c r="AJ9808" s="10"/>
      <c r="AK9808" s="10"/>
      <c r="AL9808" s="10"/>
      <c r="AM9808" s="10"/>
      <c r="AN9808" s="10"/>
      <c r="AO9808" s="10"/>
      <c r="AP9808" s="10"/>
      <c r="AQ9808" s="10"/>
      <c r="AR9808" s="10"/>
      <c r="AS9808" s="10"/>
      <c r="AT9808" s="10"/>
      <c r="AU9808" s="10"/>
      <c r="AV9808" s="10"/>
      <c r="AW9808" s="10"/>
      <c r="AX9808" s="10"/>
      <c r="AY9808" s="10"/>
      <c r="AZ9808" s="10"/>
      <c r="BA9808" s="10"/>
      <c r="BB9808" s="10"/>
      <c r="BC9808" s="10"/>
      <c r="BD9808" s="10"/>
      <c r="BE9808" s="10"/>
      <c r="BF9808" s="10"/>
      <c r="BG9808" s="6"/>
    </row>
    <row r="9809" spans="34:59" x14ac:dyDescent="0.25">
      <c r="AH9809" s="6"/>
      <c r="AI9809" s="6"/>
      <c r="AJ9809" s="6"/>
      <c r="AK9809" s="6"/>
      <c r="AL9809" s="6"/>
      <c r="AM9809" s="6"/>
      <c r="AN9809" s="6"/>
      <c r="AO9809" s="6"/>
      <c r="AP9809" s="6"/>
      <c r="AQ9809" s="6"/>
      <c r="AR9809" s="6"/>
      <c r="AS9809" s="6"/>
      <c r="AT9809" s="6"/>
      <c r="AU9809" s="6"/>
      <c r="AV9809" s="6"/>
      <c r="AW9809" s="6"/>
      <c r="AX9809" s="6"/>
      <c r="AY9809" s="6"/>
      <c r="AZ9809" s="6"/>
      <c r="BA9809" s="6"/>
      <c r="BB9809" s="6"/>
      <c r="BC9809" s="6"/>
      <c r="BD9809" s="6"/>
      <c r="BE9809" s="6"/>
      <c r="BF9809" s="6"/>
      <c r="BG9809" s="10"/>
    </row>
    <row r="9810" spans="34:59" x14ac:dyDescent="0.25">
      <c r="AH9810" s="10"/>
      <c r="AI9810" s="6"/>
    </row>
    <row r="9811" spans="34:59" x14ac:dyDescent="0.25">
      <c r="AH9811" s="6"/>
      <c r="AI9811" s="6"/>
      <c r="AJ9811" s="6"/>
      <c r="AK9811" s="6"/>
      <c r="AL9811" s="6"/>
      <c r="AM9811" s="6"/>
      <c r="AN9811" s="6"/>
      <c r="AO9811" s="6"/>
      <c r="AP9811" s="6"/>
      <c r="AQ9811" s="6"/>
      <c r="AR9811" s="6"/>
      <c r="AS9811" s="6"/>
      <c r="AT9811" s="6"/>
      <c r="AU9811" s="6"/>
      <c r="AV9811" s="6"/>
      <c r="AW9811" s="6"/>
      <c r="AX9811" s="6"/>
      <c r="AY9811" s="6"/>
      <c r="AZ9811" s="6"/>
      <c r="BA9811" s="6"/>
      <c r="BB9811" s="6"/>
      <c r="BC9811" s="6"/>
      <c r="BD9811" s="6"/>
      <c r="BE9811" s="6"/>
      <c r="BF9811" s="6"/>
      <c r="BG9811" s="6"/>
    </row>
    <row r="9812" spans="34:59" x14ac:dyDescent="0.25">
      <c r="AH9812" s="10"/>
      <c r="AI9812" s="6"/>
      <c r="AJ9812" s="10"/>
      <c r="AK9812" s="10"/>
      <c r="AL9812" s="10"/>
      <c r="AM9812" s="10"/>
      <c r="AN9812" s="10"/>
      <c r="AO9812" s="10"/>
      <c r="AP9812" s="10"/>
      <c r="AQ9812" s="10"/>
      <c r="AR9812" s="10"/>
      <c r="AS9812" s="10"/>
      <c r="AT9812" s="10"/>
      <c r="AU9812" s="10"/>
      <c r="AV9812" s="10"/>
      <c r="AW9812" s="10"/>
      <c r="AX9812" s="10"/>
      <c r="AY9812" s="10"/>
      <c r="AZ9812" s="10"/>
      <c r="BA9812" s="10"/>
      <c r="BB9812" s="10"/>
      <c r="BC9812" s="10"/>
      <c r="BD9812" s="10"/>
      <c r="BE9812" s="10"/>
      <c r="BF9812" s="10"/>
      <c r="BG9812" s="6"/>
    </row>
    <row r="9813" spans="34:59" x14ac:dyDescent="0.25">
      <c r="AH9813" s="6"/>
      <c r="AI9813" s="6"/>
      <c r="AJ9813" s="6"/>
      <c r="AK9813" s="6"/>
      <c r="AL9813" s="6"/>
      <c r="AM9813" s="6"/>
      <c r="AN9813" s="6"/>
      <c r="AO9813" s="6"/>
      <c r="AP9813" s="6"/>
      <c r="AQ9813" s="6"/>
      <c r="AR9813" s="6"/>
      <c r="AS9813" s="6"/>
      <c r="AT9813" s="6"/>
      <c r="AU9813" s="6"/>
      <c r="AV9813" s="6"/>
      <c r="AW9813" s="6"/>
      <c r="AX9813" s="6"/>
      <c r="AY9813" s="6"/>
      <c r="AZ9813" s="6"/>
      <c r="BA9813" s="6"/>
      <c r="BB9813" s="6"/>
      <c r="BC9813" s="6"/>
      <c r="BD9813" s="6"/>
      <c r="BE9813" s="6"/>
      <c r="BF9813" s="6"/>
      <c r="BG9813" s="10"/>
    </row>
    <row r="9814" spans="34:59" x14ac:dyDescent="0.25">
      <c r="AH9814" s="10"/>
      <c r="AI9814" s="6"/>
    </row>
    <row r="9815" spans="34:59" x14ac:dyDescent="0.25">
      <c r="AH9815" s="6"/>
      <c r="AI9815" s="6"/>
      <c r="AJ9815" s="6"/>
      <c r="AK9815" s="6"/>
      <c r="AL9815" s="6"/>
      <c r="AM9815" s="6"/>
      <c r="AN9815" s="6"/>
      <c r="AO9815" s="6"/>
      <c r="AP9815" s="6"/>
      <c r="AQ9815" s="6"/>
      <c r="AR9815" s="6"/>
      <c r="AS9815" s="6"/>
      <c r="AT9815" s="6"/>
      <c r="AU9815" s="6"/>
      <c r="AV9815" s="6"/>
      <c r="AW9815" s="6"/>
      <c r="AX9815" s="6"/>
      <c r="AY9815" s="6"/>
      <c r="AZ9815" s="6"/>
      <c r="BA9815" s="6"/>
      <c r="BB9815" s="6"/>
      <c r="BC9815" s="6"/>
      <c r="BD9815" s="6"/>
      <c r="BE9815" s="6"/>
      <c r="BF9815" s="6"/>
      <c r="BG9815" s="6"/>
    </row>
    <row r="9816" spans="34:59" x14ac:dyDescent="0.25">
      <c r="AH9816" s="10"/>
      <c r="AI9816" s="6"/>
      <c r="AJ9816" s="10"/>
      <c r="AK9816" s="10"/>
      <c r="AL9816" s="10"/>
      <c r="AM9816" s="10"/>
      <c r="AN9816" s="10"/>
      <c r="AO9816" s="10"/>
      <c r="AP9816" s="10"/>
      <c r="AQ9816" s="10"/>
      <c r="AR9816" s="10"/>
      <c r="AS9816" s="10"/>
      <c r="AT9816" s="10"/>
      <c r="AU9816" s="10"/>
      <c r="AV9816" s="10"/>
      <c r="AW9816" s="10"/>
      <c r="AX9816" s="10"/>
      <c r="AY9816" s="10"/>
      <c r="AZ9816" s="10"/>
      <c r="BA9816" s="10"/>
      <c r="BB9816" s="10"/>
      <c r="BC9816" s="10"/>
      <c r="BD9816" s="10"/>
      <c r="BE9816" s="10"/>
      <c r="BF9816" s="10"/>
      <c r="BG9816" s="6"/>
    </row>
    <row r="9817" spans="34:59" x14ac:dyDescent="0.25">
      <c r="AH9817" s="6"/>
      <c r="AI9817" s="6"/>
      <c r="AJ9817" s="6"/>
      <c r="AK9817" s="6"/>
      <c r="AL9817" s="6"/>
      <c r="AM9817" s="6"/>
      <c r="AN9817" s="6"/>
      <c r="AO9817" s="6"/>
      <c r="AP9817" s="6"/>
      <c r="AQ9817" s="6"/>
      <c r="AR9817" s="6"/>
      <c r="AS9817" s="6"/>
      <c r="AT9817" s="6"/>
      <c r="AU9817" s="6"/>
      <c r="AV9817" s="6"/>
      <c r="AW9817" s="6"/>
      <c r="AX9817" s="6"/>
      <c r="AY9817" s="6"/>
      <c r="AZ9817" s="6"/>
      <c r="BA9817" s="6"/>
      <c r="BB9817" s="6"/>
      <c r="BC9817" s="6"/>
      <c r="BD9817" s="6"/>
      <c r="BE9817" s="6"/>
      <c r="BF9817" s="6"/>
      <c r="BG9817" s="10"/>
    </row>
    <row r="9818" spans="34:59" x14ac:dyDescent="0.25">
      <c r="AH9818" s="10"/>
      <c r="AI9818" s="6"/>
    </row>
    <row r="9819" spans="34:59" x14ac:dyDescent="0.25">
      <c r="AH9819" s="6"/>
      <c r="AI9819" s="6"/>
      <c r="AJ9819" s="6"/>
      <c r="AK9819" s="6"/>
      <c r="AL9819" s="6"/>
      <c r="AM9819" s="6"/>
      <c r="AN9819" s="6"/>
      <c r="AO9819" s="6"/>
      <c r="AP9819" s="6"/>
      <c r="AQ9819" s="6"/>
      <c r="AR9819" s="6"/>
      <c r="AS9819" s="6"/>
      <c r="AT9819" s="6"/>
      <c r="AU9819" s="6"/>
      <c r="AV9819" s="6"/>
      <c r="AW9819" s="6"/>
      <c r="AX9819" s="6"/>
      <c r="AY9819" s="6"/>
      <c r="AZ9819" s="6"/>
      <c r="BA9819" s="6"/>
      <c r="BB9819" s="6"/>
      <c r="BC9819" s="6"/>
      <c r="BD9819" s="6"/>
      <c r="BE9819" s="6"/>
      <c r="BF9819" s="6"/>
      <c r="BG9819" s="6"/>
    </row>
    <row r="9820" spans="34:59" x14ac:dyDescent="0.25">
      <c r="AH9820" s="10"/>
      <c r="AI9820" s="6"/>
      <c r="AJ9820" s="10"/>
      <c r="AK9820" s="10"/>
      <c r="AL9820" s="10"/>
      <c r="AM9820" s="10"/>
      <c r="AN9820" s="10"/>
      <c r="AO9820" s="10"/>
      <c r="AP9820" s="10"/>
      <c r="AQ9820" s="10"/>
      <c r="AR9820" s="10"/>
      <c r="AS9820" s="10"/>
      <c r="AT9820" s="10"/>
      <c r="AU9820" s="10"/>
      <c r="AV9820" s="10"/>
      <c r="AW9820" s="10"/>
      <c r="AX9820" s="10"/>
      <c r="AY9820" s="10"/>
      <c r="AZ9820" s="10"/>
      <c r="BA9820" s="10"/>
      <c r="BB9820" s="10"/>
      <c r="BC9820" s="10"/>
      <c r="BD9820" s="10"/>
      <c r="BE9820" s="10"/>
      <c r="BF9820" s="10"/>
      <c r="BG9820" s="6"/>
    </row>
    <row r="9821" spans="34:59" x14ac:dyDescent="0.25">
      <c r="AH9821" s="6"/>
      <c r="AI9821" s="6"/>
      <c r="AJ9821" s="6"/>
      <c r="AK9821" s="6"/>
      <c r="AL9821" s="6"/>
      <c r="AM9821" s="6"/>
      <c r="AN9821" s="6"/>
      <c r="AO9821" s="6"/>
      <c r="AP9821" s="6"/>
      <c r="AQ9821" s="6"/>
      <c r="AR9821" s="6"/>
      <c r="AS9821" s="6"/>
      <c r="AT9821" s="6"/>
      <c r="AU9821" s="6"/>
      <c r="AV9821" s="6"/>
      <c r="AW9821" s="6"/>
      <c r="AX9821" s="6"/>
      <c r="AY9821" s="6"/>
      <c r="AZ9821" s="6"/>
      <c r="BA9821" s="6"/>
      <c r="BB9821" s="6"/>
      <c r="BC9821" s="6"/>
      <c r="BD9821" s="6"/>
      <c r="BE9821" s="6"/>
      <c r="BF9821" s="6"/>
      <c r="BG9821" s="10"/>
    </row>
    <row r="9822" spans="34:59" x14ac:dyDescent="0.25">
      <c r="AH9822" s="10"/>
      <c r="AI9822" s="6"/>
    </row>
    <row r="9823" spans="34:59" x14ac:dyDescent="0.25">
      <c r="AH9823" s="6"/>
      <c r="AI9823" s="6"/>
      <c r="AJ9823" s="6"/>
      <c r="AK9823" s="6"/>
      <c r="AL9823" s="6"/>
      <c r="AM9823" s="6"/>
      <c r="AN9823" s="6"/>
      <c r="AO9823" s="6"/>
      <c r="AP9823" s="6"/>
      <c r="AQ9823" s="6"/>
      <c r="AR9823" s="6"/>
      <c r="AS9823" s="6"/>
      <c r="AT9823" s="6"/>
      <c r="AU9823" s="6"/>
      <c r="AV9823" s="6"/>
      <c r="AW9823" s="6"/>
      <c r="AX9823" s="6"/>
      <c r="AY9823" s="6"/>
      <c r="AZ9823" s="6"/>
      <c r="BA9823" s="6"/>
      <c r="BB9823" s="6"/>
      <c r="BC9823" s="6"/>
      <c r="BD9823" s="6"/>
      <c r="BE9823" s="6"/>
      <c r="BF9823" s="6"/>
      <c r="BG9823" s="6"/>
    </row>
    <row r="9824" spans="34:59" x14ac:dyDescent="0.25">
      <c r="AH9824" s="10"/>
      <c r="AI9824" s="6"/>
      <c r="AJ9824" s="10"/>
      <c r="AK9824" s="10"/>
      <c r="AL9824" s="10"/>
      <c r="AM9824" s="10"/>
      <c r="AN9824" s="10"/>
      <c r="AO9824" s="10"/>
      <c r="AP9824" s="10"/>
      <c r="AQ9824" s="10"/>
      <c r="AR9824" s="10"/>
      <c r="AS9824" s="10"/>
      <c r="AT9824" s="10"/>
      <c r="AU9824" s="10"/>
      <c r="AV9824" s="10"/>
      <c r="AW9824" s="10"/>
      <c r="AX9824" s="10"/>
      <c r="AY9824" s="10"/>
      <c r="AZ9824" s="10"/>
      <c r="BA9824" s="10"/>
      <c r="BB9824" s="10"/>
      <c r="BC9824" s="10"/>
      <c r="BD9824" s="10"/>
      <c r="BE9824" s="10"/>
      <c r="BF9824" s="10"/>
      <c r="BG9824" s="6"/>
    </row>
    <row r="9825" spans="34:59" x14ac:dyDescent="0.25">
      <c r="AH9825" s="6"/>
      <c r="AI9825" s="6"/>
      <c r="AJ9825" s="6"/>
      <c r="AK9825" s="6"/>
      <c r="AL9825" s="6"/>
      <c r="AM9825" s="6"/>
      <c r="AN9825" s="6"/>
      <c r="AO9825" s="6"/>
      <c r="AP9825" s="6"/>
      <c r="AQ9825" s="6"/>
      <c r="AR9825" s="6"/>
      <c r="AS9825" s="6"/>
      <c r="AT9825" s="6"/>
      <c r="AU9825" s="6"/>
      <c r="AV9825" s="6"/>
      <c r="AW9825" s="6"/>
      <c r="AX9825" s="6"/>
      <c r="AY9825" s="6"/>
      <c r="AZ9825" s="6"/>
      <c r="BA9825" s="6"/>
      <c r="BB9825" s="6"/>
      <c r="BC9825" s="6"/>
      <c r="BD9825" s="6"/>
      <c r="BE9825" s="6"/>
      <c r="BF9825" s="6"/>
      <c r="BG9825" s="10"/>
    </row>
    <row r="9826" spans="34:59" x14ac:dyDescent="0.25">
      <c r="AH9826" s="10"/>
      <c r="AI9826" s="6"/>
    </row>
    <row r="9827" spans="34:59" x14ac:dyDescent="0.25">
      <c r="AH9827" s="6"/>
      <c r="AI9827" s="6"/>
      <c r="AJ9827" s="6"/>
      <c r="AK9827" s="6"/>
      <c r="AL9827" s="6"/>
      <c r="AM9827" s="6"/>
      <c r="AN9827" s="6"/>
      <c r="AO9827" s="6"/>
      <c r="AP9827" s="6"/>
      <c r="AQ9827" s="6"/>
      <c r="AR9827" s="6"/>
      <c r="AS9827" s="6"/>
      <c r="AT9827" s="6"/>
      <c r="AU9827" s="6"/>
      <c r="AV9827" s="6"/>
      <c r="AW9827" s="6"/>
      <c r="AX9827" s="6"/>
      <c r="AY9827" s="6"/>
      <c r="AZ9827" s="6"/>
      <c r="BA9827" s="6"/>
      <c r="BB9827" s="6"/>
      <c r="BC9827" s="6"/>
      <c r="BD9827" s="6"/>
      <c r="BE9827" s="6"/>
      <c r="BF9827" s="6"/>
      <c r="BG9827" s="6"/>
    </row>
    <row r="9828" spans="34:59" x14ac:dyDescent="0.25">
      <c r="AH9828" s="10"/>
      <c r="AI9828" s="6"/>
      <c r="AJ9828" s="10"/>
      <c r="AK9828" s="10"/>
      <c r="AL9828" s="10"/>
      <c r="AM9828" s="10"/>
      <c r="AN9828" s="10"/>
      <c r="AO9828" s="10"/>
      <c r="AP9828" s="10"/>
      <c r="AQ9828" s="10"/>
      <c r="AR9828" s="10"/>
      <c r="AS9828" s="10"/>
      <c r="AT9828" s="10"/>
      <c r="AU9828" s="10"/>
      <c r="AV9828" s="10"/>
      <c r="AW9828" s="10"/>
      <c r="AX9828" s="10"/>
      <c r="AY9828" s="10"/>
      <c r="AZ9828" s="10"/>
      <c r="BA9828" s="10"/>
      <c r="BB9828" s="10"/>
      <c r="BC9828" s="10"/>
      <c r="BD9828" s="10"/>
      <c r="BE9828" s="10"/>
      <c r="BF9828" s="10"/>
      <c r="BG9828" s="6"/>
    </row>
    <row r="9829" spans="34:59" x14ac:dyDescent="0.25">
      <c r="AH9829" s="6"/>
      <c r="AI9829" s="6"/>
      <c r="AJ9829" s="6"/>
      <c r="AK9829" s="6"/>
      <c r="AL9829" s="6"/>
      <c r="AM9829" s="6"/>
      <c r="AN9829" s="6"/>
      <c r="AO9829" s="6"/>
      <c r="AP9829" s="6"/>
      <c r="AQ9829" s="6"/>
      <c r="AR9829" s="6"/>
      <c r="AS9829" s="6"/>
      <c r="AT9829" s="6"/>
      <c r="AU9829" s="6"/>
      <c r="AV9829" s="6"/>
      <c r="AW9829" s="6"/>
      <c r="AX9829" s="6"/>
      <c r="AY9829" s="6"/>
      <c r="AZ9829" s="6"/>
      <c r="BA9829" s="6"/>
      <c r="BB9829" s="6"/>
      <c r="BC9829" s="6"/>
      <c r="BD9829" s="6"/>
      <c r="BE9829" s="6"/>
      <c r="BF9829" s="6"/>
      <c r="BG9829" s="10"/>
    </row>
    <row r="9830" spans="34:59" x14ac:dyDescent="0.25">
      <c r="AH9830" s="10"/>
      <c r="AI9830" s="6"/>
    </row>
    <row r="9831" spans="34:59" x14ac:dyDescent="0.25">
      <c r="AH9831" s="6"/>
      <c r="AI9831" s="6"/>
      <c r="AJ9831" s="6"/>
      <c r="AK9831" s="6"/>
      <c r="AL9831" s="6"/>
      <c r="AM9831" s="6"/>
      <c r="AN9831" s="6"/>
      <c r="AO9831" s="6"/>
      <c r="AP9831" s="6"/>
      <c r="AQ9831" s="6"/>
      <c r="AR9831" s="6"/>
      <c r="AS9831" s="6"/>
      <c r="AT9831" s="6"/>
      <c r="AU9831" s="6"/>
      <c r="AV9831" s="6"/>
      <c r="AW9831" s="6"/>
      <c r="AX9831" s="6"/>
      <c r="AY9831" s="6"/>
      <c r="AZ9831" s="6"/>
      <c r="BA9831" s="6"/>
      <c r="BB9831" s="6"/>
      <c r="BC9831" s="6"/>
      <c r="BD9831" s="6"/>
      <c r="BE9831" s="6"/>
      <c r="BF9831" s="6"/>
      <c r="BG9831" s="6"/>
    </row>
    <row r="9832" spans="34:59" x14ac:dyDescent="0.25">
      <c r="AH9832" s="10"/>
      <c r="AI9832" s="6"/>
      <c r="AJ9832" s="10"/>
      <c r="AK9832" s="10"/>
      <c r="AL9832" s="10"/>
      <c r="AM9832" s="10"/>
      <c r="AN9832" s="10"/>
      <c r="AO9832" s="10"/>
      <c r="AP9832" s="10"/>
      <c r="AQ9832" s="10"/>
      <c r="AR9832" s="10"/>
      <c r="AS9832" s="10"/>
      <c r="AT9832" s="10"/>
      <c r="AU9832" s="10"/>
      <c r="AV9832" s="10"/>
      <c r="AW9832" s="10"/>
      <c r="AX9832" s="10"/>
      <c r="AY9832" s="10"/>
      <c r="AZ9832" s="10"/>
      <c r="BA9832" s="10"/>
      <c r="BB9832" s="10"/>
      <c r="BC9832" s="10"/>
      <c r="BD9832" s="10"/>
      <c r="BE9832" s="10"/>
      <c r="BF9832" s="10"/>
      <c r="BG9832" s="6"/>
    </row>
    <row r="9833" spans="34:59" x14ac:dyDescent="0.25">
      <c r="AH9833" s="6"/>
      <c r="AI9833" s="6"/>
      <c r="AJ9833" s="6"/>
      <c r="AK9833" s="6"/>
      <c r="AL9833" s="6"/>
      <c r="AM9833" s="6"/>
      <c r="AN9833" s="6"/>
      <c r="AO9833" s="6"/>
      <c r="AP9833" s="6"/>
      <c r="AQ9833" s="6"/>
      <c r="AR9833" s="6"/>
      <c r="AS9833" s="6"/>
      <c r="AT9833" s="6"/>
      <c r="AU9833" s="6"/>
      <c r="AV9833" s="6"/>
      <c r="AW9833" s="6"/>
      <c r="AX9833" s="6"/>
      <c r="AY9833" s="6"/>
      <c r="AZ9833" s="6"/>
      <c r="BA9833" s="6"/>
      <c r="BB9833" s="6"/>
      <c r="BC9833" s="6"/>
      <c r="BD9833" s="6"/>
      <c r="BE9833" s="6"/>
      <c r="BF9833" s="6"/>
      <c r="BG9833" s="10"/>
    </row>
    <row r="9834" spans="34:59" x14ac:dyDescent="0.25">
      <c r="AH9834" s="10"/>
      <c r="AI9834" s="6"/>
    </row>
    <row r="9835" spans="34:59" x14ac:dyDescent="0.25">
      <c r="AH9835" s="6"/>
      <c r="AI9835" s="6"/>
      <c r="AJ9835" s="6"/>
      <c r="AK9835" s="6"/>
      <c r="AL9835" s="6"/>
      <c r="AM9835" s="6"/>
      <c r="AN9835" s="6"/>
      <c r="AO9835" s="6"/>
      <c r="AP9835" s="6"/>
      <c r="AQ9835" s="6"/>
      <c r="AR9835" s="6"/>
      <c r="AS9835" s="6"/>
      <c r="AT9835" s="6"/>
      <c r="AU9835" s="6"/>
      <c r="AV9835" s="6"/>
      <c r="AW9835" s="6"/>
      <c r="AX9835" s="6"/>
      <c r="AY9835" s="6"/>
      <c r="AZ9835" s="6"/>
      <c r="BA9835" s="6"/>
      <c r="BB9835" s="6"/>
      <c r="BC9835" s="6"/>
      <c r="BD9835" s="6"/>
      <c r="BE9835" s="6"/>
      <c r="BF9835" s="6"/>
      <c r="BG9835" s="6"/>
    </row>
    <row r="9836" spans="34:59" x14ac:dyDescent="0.25">
      <c r="AH9836" s="10"/>
      <c r="AI9836" s="6"/>
      <c r="AJ9836" s="10"/>
      <c r="AK9836" s="10"/>
      <c r="AL9836" s="10"/>
      <c r="AM9836" s="10"/>
      <c r="AN9836" s="10"/>
      <c r="AO9836" s="10"/>
      <c r="AP9836" s="10"/>
      <c r="AQ9836" s="10"/>
      <c r="AR9836" s="10"/>
      <c r="AS9836" s="10"/>
      <c r="AT9836" s="10"/>
      <c r="AU9836" s="10"/>
      <c r="AV9836" s="10"/>
      <c r="AW9836" s="10"/>
      <c r="AX9836" s="10"/>
      <c r="AY9836" s="10"/>
      <c r="AZ9836" s="10"/>
      <c r="BA9836" s="10"/>
      <c r="BB9836" s="10"/>
      <c r="BC9836" s="10"/>
      <c r="BD9836" s="10"/>
      <c r="BE9836" s="10"/>
      <c r="BF9836" s="10"/>
      <c r="BG9836" s="6"/>
    </row>
    <row r="9837" spans="34:59" x14ac:dyDescent="0.25">
      <c r="AH9837" s="6"/>
      <c r="AI9837" s="6"/>
      <c r="AJ9837" s="6"/>
      <c r="AK9837" s="6"/>
      <c r="AL9837" s="6"/>
      <c r="AM9837" s="6"/>
      <c r="AN9837" s="6"/>
      <c r="AO9837" s="6"/>
      <c r="AP9837" s="6"/>
      <c r="AQ9837" s="6"/>
      <c r="AR9837" s="6"/>
      <c r="AS9837" s="6"/>
      <c r="AT9837" s="6"/>
      <c r="AU9837" s="6"/>
      <c r="AV9837" s="6"/>
      <c r="AW9837" s="6"/>
      <c r="AX9837" s="6"/>
      <c r="AY9837" s="6"/>
      <c r="AZ9837" s="6"/>
      <c r="BA9837" s="6"/>
      <c r="BB9837" s="6"/>
      <c r="BC9837" s="6"/>
      <c r="BD9837" s="6"/>
      <c r="BE9837" s="6"/>
      <c r="BF9837" s="6"/>
      <c r="BG9837" s="10"/>
    </row>
    <row r="9838" spans="34:59" x14ac:dyDescent="0.25">
      <c r="AH9838" s="10"/>
      <c r="AI9838" s="6"/>
    </row>
    <row r="9839" spans="34:59" x14ac:dyDescent="0.25">
      <c r="AH9839" s="6"/>
      <c r="AI9839" s="6"/>
      <c r="AJ9839" s="6"/>
      <c r="AK9839" s="6"/>
      <c r="AL9839" s="6"/>
      <c r="AM9839" s="6"/>
      <c r="AN9839" s="6"/>
      <c r="AO9839" s="6"/>
      <c r="AP9839" s="6"/>
      <c r="AQ9839" s="6"/>
      <c r="AR9839" s="6"/>
      <c r="AS9839" s="6"/>
      <c r="AT9839" s="6"/>
      <c r="AU9839" s="6"/>
      <c r="AV9839" s="6"/>
      <c r="AW9839" s="6"/>
      <c r="AX9839" s="6"/>
      <c r="AY9839" s="6"/>
      <c r="AZ9839" s="6"/>
      <c r="BA9839" s="6"/>
      <c r="BB9839" s="6"/>
      <c r="BC9839" s="6"/>
      <c r="BD9839" s="6"/>
      <c r="BE9839" s="6"/>
      <c r="BF9839" s="6"/>
      <c r="BG9839" s="6"/>
    </row>
    <row r="9840" spans="34:59" x14ac:dyDescent="0.25">
      <c r="AH9840" s="10"/>
      <c r="AI9840" s="6"/>
      <c r="AJ9840" s="10"/>
      <c r="AK9840" s="10"/>
      <c r="AL9840" s="10"/>
      <c r="AM9840" s="10"/>
      <c r="AN9840" s="10"/>
      <c r="AO9840" s="10"/>
      <c r="AP9840" s="10"/>
      <c r="AQ9840" s="10"/>
      <c r="AR9840" s="10"/>
      <c r="AS9840" s="10"/>
      <c r="AT9840" s="10"/>
      <c r="AU9840" s="10"/>
      <c r="AV9840" s="10"/>
      <c r="AW9840" s="10"/>
      <c r="AX9840" s="10"/>
      <c r="AY9840" s="10"/>
      <c r="AZ9840" s="10"/>
      <c r="BA9840" s="10"/>
      <c r="BB9840" s="10"/>
      <c r="BC9840" s="10"/>
      <c r="BD9840" s="10"/>
      <c r="BE9840" s="10"/>
      <c r="BF9840" s="10"/>
      <c r="BG9840" s="6"/>
    </row>
    <row r="9841" spans="34:59" x14ac:dyDescent="0.25">
      <c r="AH9841" s="6"/>
      <c r="AI9841" s="6"/>
      <c r="AJ9841" s="6"/>
      <c r="AK9841" s="6"/>
      <c r="AL9841" s="6"/>
      <c r="AM9841" s="6"/>
      <c r="AN9841" s="6"/>
      <c r="AO9841" s="6"/>
      <c r="AP9841" s="6"/>
      <c r="AQ9841" s="6"/>
      <c r="AR9841" s="6"/>
      <c r="AS9841" s="6"/>
      <c r="AT9841" s="6"/>
      <c r="AU9841" s="6"/>
      <c r="AV9841" s="6"/>
      <c r="AW9841" s="6"/>
      <c r="AX9841" s="6"/>
      <c r="AY9841" s="6"/>
      <c r="AZ9841" s="6"/>
      <c r="BA9841" s="6"/>
      <c r="BB9841" s="6"/>
      <c r="BC9841" s="6"/>
      <c r="BD9841" s="6"/>
      <c r="BE9841" s="6"/>
      <c r="BF9841" s="6"/>
      <c r="BG9841" s="10"/>
    </row>
    <row r="9842" spans="34:59" x14ac:dyDescent="0.25">
      <c r="AH9842" s="10"/>
      <c r="AI9842" s="6"/>
    </row>
    <row r="9843" spans="34:59" x14ac:dyDescent="0.25">
      <c r="AH9843" s="6"/>
      <c r="AI9843" s="6"/>
      <c r="AJ9843" s="6"/>
      <c r="AK9843" s="6"/>
      <c r="AL9843" s="6"/>
      <c r="AM9843" s="6"/>
      <c r="AN9843" s="6"/>
      <c r="AO9843" s="6"/>
      <c r="AP9843" s="6"/>
      <c r="AQ9843" s="6"/>
      <c r="AR9843" s="6"/>
      <c r="AS9843" s="6"/>
      <c r="AT9843" s="6"/>
      <c r="AU9843" s="6"/>
      <c r="AV9843" s="6"/>
      <c r="AW9843" s="6"/>
      <c r="AX9843" s="6"/>
      <c r="AY9843" s="6"/>
      <c r="AZ9843" s="6"/>
      <c r="BA9843" s="6"/>
      <c r="BB9843" s="6"/>
      <c r="BC9843" s="6"/>
      <c r="BD9843" s="6"/>
      <c r="BE9843" s="6"/>
      <c r="BF9843" s="6"/>
      <c r="BG9843" s="6"/>
    </row>
    <row r="9844" spans="34:59" x14ac:dyDescent="0.25">
      <c r="AH9844" s="10"/>
      <c r="AI9844" s="6"/>
      <c r="AJ9844" s="10"/>
      <c r="AK9844" s="10"/>
      <c r="AL9844" s="10"/>
      <c r="AM9844" s="10"/>
      <c r="AN9844" s="10"/>
      <c r="AO9844" s="10"/>
      <c r="AP9844" s="10"/>
      <c r="AQ9844" s="10"/>
      <c r="AR9844" s="10"/>
      <c r="AS9844" s="10"/>
      <c r="AT9844" s="10"/>
      <c r="AU9844" s="10"/>
      <c r="AV9844" s="10"/>
      <c r="AW9844" s="10"/>
      <c r="AX9844" s="10"/>
      <c r="AY9844" s="10"/>
      <c r="AZ9844" s="10"/>
      <c r="BA9844" s="10"/>
      <c r="BB9844" s="10"/>
      <c r="BC9844" s="10"/>
      <c r="BD9844" s="10"/>
      <c r="BE9844" s="10"/>
      <c r="BF9844" s="10"/>
      <c r="BG9844" s="6"/>
    </row>
    <row r="9845" spans="34:59" x14ac:dyDescent="0.25">
      <c r="AH9845" s="6"/>
      <c r="AI9845" s="6"/>
      <c r="AJ9845" s="6"/>
      <c r="AK9845" s="6"/>
      <c r="AL9845" s="6"/>
      <c r="AM9845" s="6"/>
      <c r="AN9845" s="6"/>
      <c r="AO9845" s="6"/>
      <c r="AP9845" s="6"/>
      <c r="AQ9845" s="6"/>
      <c r="AR9845" s="6"/>
      <c r="AS9845" s="6"/>
      <c r="AT9845" s="6"/>
      <c r="AU9845" s="6"/>
      <c r="AV9845" s="6"/>
      <c r="AW9845" s="6"/>
      <c r="AX9845" s="6"/>
      <c r="AY9845" s="6"/>
      <c r="AZ9845" s="6"/>
      <c r="BA9845" s="6"/>
      <c r="BB9845" s="6"/>
      <c r="BC9845" s="6"/>
      <c r="BD9845" s="6"/>
      <c r="BE9845" s="6"/>
      <c r="BF9845" s="6"/>
      <c r="BG9845" s="10"/>
    </row>
    <row r="9846" spans="34:59" x14ac:dyDescent="0.25">
      <c r="AH9846" s="10"/>
      <c r="AI9846" s="6"/>
    </row>
    <row r="9847" spans="34:59" x14ac:dyDescent="0.25">
      <c r="AH9847" s="6"/>
      <c r="AI9847" s="6"/>
      <c r="AJ9847" s="6"/>
      <c r="AK9847" s="6"/>
      <c r="AL9847" s="6"/>
      <c r="AM9847" s="6"/>
      <c r="AN9847" s="6"/>
      <c r="AO9847" s="6"/>
      <c r="AP9847" s="6"/>
      <c r="AQ9847" s="6"/>
      <c r="AR9847" s="6"/>
      <c r="AS9847" s="6"/>
      <c r="AT9847" s="6"/>
      <c r="AU9847" s="6"/>
      <c r="AV9847" s="6"/>
      <c r="AW9847" s="6"/>
      <c r="AX9847" s="6"/>
      <c r="AY9847" s="6"/>
      <c r="AZ9847" s="6"/>
      <c r="BA9847" s="6"/>
      <c r="BB9847" s="6"/>
      <c r="BC9847" s="6"/>
      <c r="BD9847" s="6"/>
      <c r="BE9847" s="6"/>
      <c r="BF9847" s="6"/>
      <c r="BG9847" s="6"/>
    </row>
    <row r="9848" spans="34:59" x14ac:dyDescent="0.25">
      <c r="AH9848" s="10"/>
      <c r="AI9848" s="6"/>
      <c r="AJ9848" s="10"/>
      <c r="AK9848" s="10"/>
      <c r="AL9848" s="10"/>
      <c r="AM9848" s="10"/>
      <c r="AN9848" s="10"/>
      <c r="AO9848" s="10"/>
      <c r="AP9848" s="10"/>
      <c r="AQ9848" s="10"/>
      <c r="AR9848" s="10"/>
      <c r="AS9848" s="10"/>
      <c r="AT9848" s="10"/>
      <c r="AU9848" s="10"/>
      <c r="AV9848" s="10"/>
      <c r="AW9848" s="10"/>
      <c r="AX9848" s="10"/>
      <c r="AY9848" s="10"/>
      <c r="AZ9848" s="10"/>
      <c r="BA9848" s="10"/>
      <c r="BB9848" s="10"/>
      <c r="BC9848" s="10"/>
      <c r="BD9848" s="10"/>
      <c r="BE9848" s="10"/>
      <c r="BF9848" s="10"/>
      <c r="BG9848" s="6"/>
    </row>
    <row r="9849" spans="34:59" x14ac:dyDescent="0.25">
      <c r="AH9849" s="6"/>
      <c r="AI9849" s="6"/>
      <c r="AJ9849" s="6"/>
      <c r="AK9849" s="6"/>
      <c r="AL9849" s="6"/>
      <c r="AM9849" s="6"/>
      <c r="AN9849" s="6"/>
      <c r="AO9849" s="6"/>
      <c r="AP9849" s="6"/>
      <c r="AQ9849" s="6"/>
      <c r="AR9849" s="6"/>
      <c r="AS9849" s="6"/>
      <c r="AT9849" s="6"/>
      <c r="AU9849" s="6"/>
      <c r="AV9849" s="6"/>
      <c r="AW9849" s="6"/>
      <c r="AX9849" s="6"/>
      <c r="AY9849" s="6"/>
      <c r="AZ9849" s="6"/>
      <c r="BA9849" s="6"/>
      <c r="BB9849" s="6"/>
      <c r="BC9849" s="6"/>
      <c r="BD9849" s="6"/>
      <c r="BE9849" s="6"/>
      <c r="BF9849" s="6"/>
      <c r="BG9849" s="10"/>
    </row>
    <row r="9850" spans="34:59" x14ac:dyDescent="0.25">
      <c r="AH9850" s="10"/>
      <c r="AI9850" s="6"/>
    </row>
    <row r="9851" spans="34:59" x14ac:dyDescent="0.25">
      <c r="AH9851" s="6"/>
      <c r="AI9851" s="6"/>
      <c r="AJ9851" s="6"/>
      <c r="AK9851" s="6"/>
      <c r="AL9851" s="6"/>
      <c r="AM9851" s="6"/>
      <c r="AN9851" s="6"/>
      <c r="AO9851" s="6"/>
      <c r="AP9851" s="6"/>
      <c r="AQ9851" s="6"/>
      <c r="AR9851" s="6"/>
      <c r="AS9851" s="6"/>
      <c r="AT9851" s="6"/>
      <c r="AU9851" s="6"/>
      <c r="AV9851" s="6"/>
      <c r="AW9851" s="6"/>
      <c r="AX9851" s="6"/>
      <c r="AY9851" s="6"/>
      <c r="AZ9851" s="6"/>
      <c r="BA9851" s="6"/>
      <c r="BB9851" s="6"/>
      <c r="BC9851" s="6"/>
      <c r="BD9851" s="6"/>
      <c r="BE9851" s="6"/>
      <c r="BF9851" s="6"/>
      <c r="BG9851" s="6"/>
    </row>
    <row r="9852" spans="34:59" x14ac:dyDescent="0.25">
      <c r="AH9852" s="10"/>
      <c r="AI9852" s="6"/>
      <c r="AJ9852" s="10"/>
      <c r="AK9852" s="10"/>
      <c r="AL9852" s="10"/>
      <c r="AM9852" s="10"/>
      <c r="AN9852" s="10"/>
      <c r="AO9852" s="10"/>
      <c r="AP9852" s="10"/>
      <c r="AQ9852" s="10"/>
      <c r="AR9852" s="10"/>
      <c r="AS9852" s="10"/>
      <c r="AT9852" s="10"/>
      <c r="AU9852" s="10"/>
      <c r="AV9852" s="10"/>
      <c r="AW9852" s="10"/>
      <c r="AX9852" s="10"/>
      <c r="AY9852" s="10"/>
      <c r="AZ9852" s="10"/>
      <c r="BA9852" s="10"/>
      <c r="BB9852" s="10"/>
      <c r="BC9852" s="10"/>
      <c r="BD9852" s="10"/>
      <c r="BE9852" s="10"/>
      <c r="BF9852" s="10"/>
      <c r="BG9852" s="6"/>
    </row>
    <row r="9853" spans="34:59" x14ac:dyDescent="0.25">
      <c r="AH9853" s="6"/>
      <c r="AI9853" s="6"/>
      <c r="AJ9853" s="6"/>
      <c r="AK9853" s="6"/>
      <c r="AL9853" s="6"/>
      <c r="AM9853" s="6"/>
      <c r="AN9853" s="6"/>
      <c r="AO9853" s="6"/>
      <c r="AP9853" s="6"/>
      <c r="AQ9853" s="6"/>
      <c r="AR9853" s="6"/>
      <c r="AS9853" s="6"/>
      <c r="AT9853" s="6"/>
      <c r="AU9853" s="6"/>
      <c r="AV9853" s="6"/>
      <c r="AW9853" s="6"/>
      <c r="AX9853" s="6"/>
      <c r="AY9853" s="6"/>
      <c r="AZ9853" s="6"/>
      <c r="BA9853" s="6"/>
      <c r="BB9853" s="6"/>
      <c r="BC9853" s="6"/>
      <c r="BD9853" s="6"/>
      <c r="BE9853" s="6"/>
      <c r="BF9853" s="6"/>
      <c r="BG9853" s="10"/>
    </row>
    <row r="9854" spans="34:59" x14ac:dyDescent="0.25">
      <c r="AH9854" s="10"/>
      <c r="AI9854" s="6"/>
    </row>
    <row r="9855" spans="34:59" x14ac:dyDescent="0.25">
      <c r="AH9855" s="6"/>
      <c r="AI9855" s="6"/>
      <c r="AJ9855" s="6"/>
      <c r="AK9855" s="6"/>
      <c r="AL9855" s="6"/>
      <c r="AM9855" s="6"/>
      <c r="AN9855" s="6"/>
      <c r="AO9855" s="6"/>
      <c r="AP9855" s="6"/>
      <c r="AQ9855" s="6"/>
      <c r="AR9855" s="6"/>
      <c r="AS9855" s="6"/>
      <c r="AT9855" s="6"/>
      <c r="AU9855" s="6"/>
      <c r="AV9855" s="6"/>
      <c r="AW9855" s="6"/>
      <c r="AX9855" s="6"/>
      <c r="AY9855" s="6"/>
      <c r="AZ9855" s="6"/>
      <c r="BA9855" s="6"/>
      <c r="BB9855" s="6"/>
      <c r="BC9855" s="6"/>
      <c r="BD9855" s="6"/>
      <c r="BE9855" s="6"/>
      <c r="BF9855" s="6"/>
      <c r="BG9855" s="6"/>
    </row>
    <row r="9856" spans="34:59" x14ac:dyDescent="0.25">
      <c r="AH9856" s="10"/>
      <c r="AI9856" s="6"/>
      <c r="AJ9856" s="10"/>
      <c r="AK9856" s="10"/>
      <c r="AL9856" s="10"/>
      <c r="AM9856" s="10"/>
      <c r="AN9856" s="10"/>
      <c r="AO9856" s="10"/>
      <c r="AP9856" s="10"/>
      <c r="AQ9856" s="10"/>
      <c r="AR9856" s="10"/>
      <c r="AS9856" s="10"/>
      <c r="AT9856" s="10"/>
      <c r="AU9856" s="10"/>
      <c r="AV9856" s="10"/>
      <c r="AW9856" s="10"/>
      <c r="AX9856" s="10"/>
      <c r="AY9856" s="10"/>
      <c r="AZ9856" s="10"/>
      <c r="BA9856" s="10"/>
      <c r="BB9856" s="10"/>
      <c r="BC9856" s="10"/>
      <c r="BD9856" s="10"/>
      <c r="BE9856" s="10"/>
      <c r="BF9856" s="10"/>
      <c r="BG9856" s="6"/>
    </row>
    <row r="9857" spans="34:59" x14ac:dyDescent="0.25">
      <c r="AH9857" s="6"/>
      <c r="AI9857" s="6"/>
      <c r="AJ9857" s="6"/>
      <c r="AK9857" s="6"/>
      <c r="AL9857" s="6"/>
      <c r="AM9857" s="6"/>
      <c r="AN9857" s="6"/>
      <c r="AO9857" s="6"/>
      <c r="AP9857" s="6"/>
      <c r="AQ9857" s="6"/>
      <c r="AR9857" s="6"/>
      <c r="AS9857" s="6"/>
      <c r="AT9857" s="6"/>
      <c r="AU9857" s="6"/>
      <c r="AV9857" s="6"/>
      <c r="AW9857" s="6"/>
      <c r="AX9857" s="6"/>
      <c r="AY9857" s="6"/>
      <c r="AZ9857" s="6"/>
      <c r="BA9857" s="6"/>
      <c r="BB9857" s="6"/>
      <c r="BC9857" s="6"/>
      <c r="BD9857" s="6"/>
      <c r="BE9857" s="6"/>
      <c r="BF9857" s="6"/>
      <c r="BG9857" s="10"/>
    </row>
    <row r="9858" spans="34:59" x14ac:dyDescent="0.25">
      <c r="AH9858" s="10"/>
      <c r="AI9858" s="6"/>
    </row>
    <row r="9859" spans="34:59" x14ac:dyDescent="0.25">
      <c r="AH9859" s="6"/>
      <c r="AI9859" s="6"/>
      <c r="AJ9859" s="6"/>
      <c r="AK9859" s="6"/>
      <c r="AL9859" s="6"/>
      <c r="AM9859" s="6"/>
      <c r="AN9859" s="6"/>
      <c r="AO9859" s="6"/>
      <c r="AP9859" s="6"/>
      <c r="AQ9859" s="6"/>
      <c r="AR9859" s="6"/>
      <c r="AS9859" s="6"/>
      <c r="AT9859" s="6"/>
      <c r="AU9859" s="6"/>
      <c r="AV9859" s="6"/>
      <c r="AW9859" s="6"/>
      <c r="AX9859" s="6"/>
      <c r="AY9859" s="6"/>
      <c r="AZ9859" s="6"/>
      <c r="BA9859" s="6"/>
      <c r="BB9859" s="6"/>
      <c r="BC9859" s="6"/>
      <c r="BD9859" s="6"/>
      <c r="BE9859" s="6"/>
      <c r="BF9859" s="6"/>
      <c r="BG9859" s="6"/>
    </row>
    <row r="9860" spans="34:59" x14ac:dyDescent="0.25">
      <c r="AH9860" s="10"/>
      <c r="AI9860" s="6"/>
      <c r="AJ9860" s="10"/>
      <c r="AK9860" s="10"/>
      <c r="AL9860" s="10"/>
      <c r="AM9860" s="10"/>
      <c r="AN9860" s="10"/>
      <c r="AO9860" s="10"/>
      <c r="AP9860" s="10"/>
      <c r="AQ9860" s="10"/>
      <c r="AR9860" s="10"/>
      <c r="AS9860" s="10"/>
      <c r="AT9860" s="10"/>
      <c r="AU9860" s="10"/>
      <c r="AV9860" s="10"/>
      <c r="AW9860" s="10"/>
      <c r="AX9860" s="10"/>
      <c r="AY9860" s="10"/>
      <c r="AZ9860" s="10"/>
      <c r="BA9860" s="10"/>
      <c r="BB9860" s="10"/>
      <c r="BC9860" s="10"/>
      <c r="BD9860" s="10"/>
      <c r="BE9860" s="10"/>
      <c r="BF9860" s="10"/>
      <c r="BG9860" s="6"/>
    </row>
    <row r="9861" spans="34:59" x14ac:dyDescent="0.25">
      <c r="AH9861" s="6"/>
      <c r="AI9861" s="6"/>
      <c r="AJ9861" s="6"/>
      <c r="AK9861" s="6"/>
      <c r="AL9861" s="6"/>
      <c r="AM9861" s="6"/>
      <c r="AN9861" s="6"/>
      <c r="AO9861" s="6"/>
      <c r="AP9861" s="6"/>
      <c r="AQ9861" s="6"/>
      <c r="AR9861" s="6"/>
      <c r="AS9861" s="6"/>
      <c r="AT9861" s="6"/>
      <c r="AU9861" s="6"/>
      <c r="AV9861" s="6"/>
      <c r="AW9861" s="6"/>
      <c r="AX9861" s="6"/>
      <c r="AY9861" s="6"/>
      <c r="AZ9861" s="6"/>
      <c r="BA9861" s="6"/>
      <c r="BB9861" s="6"/>
      <c r="BC9861" s="6"/>
      <c r="BD9861" s="6"/>
      <c r="BE9861" s="6"/>
      <c r="BF9861" s="6"/>
      <c r="BG9861" s="10"/>
    </row>
    <row r="9862" spans="34:59" x14ac:dyDescent="0.25">
      <c r="AH9862" s="10"/>
      <c r="AI9862" s="6"/>
    </row>
    <row r="9863" spans="34:59" x14ac:dyDescent="0.25">
      <c r="AH9863" s="6"/>
      <c r="AI9863" s="6"/>
      <c r="AJ9863" s="6"/>
      <c r="AK9863" s="6"/>
      <c r="AL9863" s="6"/>
      <c r="AM9863" s="6"/>
      <c r="AN9863" s="6"/>
      <c r="AO9863" s="6"/>
      <c r="AP9863" s="6"/>
      <c r="AQ9863" s="6"/>
      <c r="AR9863" s="6"/>
      <c r="AS9863" s="6"/>
      <c r="AT9863" s="6"/>
      <c r="AU9863" s="6"/>
      <c r="AV9863" s="6"/>
      <c r="AW9863" s="6"/>
      <c r="AX9863" s="6"/>
      <c r="AY9863" s="6"/>
      <c r="AZ9863" s="6"/>
      <c r="BA9863" s="6"/>
      <c r="BB9863" s="6"/>
      <c r="BC9863" s="6"/>
      <c r="BD9863" s="6"/>
      <c r="BE9863" s="6"/>
      <c r="BF9863" s="6"/>
      <c r="BG9863" s="6"/>
    </row>
    <row r="9864" spans="34:59" x14ac:dyDescent="0.25">
      <c r="AH9864" s="10"/>
      <c r="AI9864" s="6"/>
      <c r="AJ9864" s="10"/>
      <c r="AK9864" s="10"/>
      <c r="AL9864" s="10"/>
      <c r="AM9864" s="10"/>
      <c r="AN9864" s="10"/>
      <c r="AO9864" s="10"/>
      <c r="AP9864" s="10"/>
      <c r="AQ9864" s="10"/>
      <c r="AR9864" s="10"/>
      <c r="AS9864" s="10"/>
      <c r="AT9864" s="10"/>
      <c r="AU9864" s="10"/>
      <c r="AV9864" s="10"/>
      <c r="AW9864" s="10"/>
      <c r="AX9864" s="10"/>
      <c r="AY9864" s="10"/>
      <c r="AZ9864" s="10"/>
      <c r="BA9864" s="10"/>
      <c r="BB9864" s="10"/>
      <c r="BC9864" s="10"/>
      <c r="BD9864" s="10"/>
      <c r="BE9864" s="10"/>
      <c r="BF9864" s="10"/>
      <c r="BG9864" s="6"/>
    </row>
    <row r="9865" spans="34:59" x14ac:dyDescent="0.25">
      <c r="AH9865" s="6"/>
      <c r="AI9865" s="6"/>
      <c r="AJ9865" s="6"/>
      <c r="AK9865" s="6"/>
      <c r="AL9865" s="6"/>
      <c r="AM9865" s="6"/>
      <c r="AN9865" s="6"/>
      <c r="AO9865" s="6"/>
      <c r="AP9865" s="6"/>
      <c r="AQ9865" s="6"/>
      <c r="AR9865" s="6"/>
      <c r="AS9865" s="6"/>
      <c r="AT9865" s="6"/>
      <c r="AU9865" s="6"/>
      <c r="AV9865" s="6"/>
      <c r="AW9865" s="6"/>
      <c r="AX9865" s="6"/>
      <c r="AY9865" s="6"/>
      <c r="AZ9865" s="6"/>
      <c r="BA9865" s="6"/>
      <c r="BB9865" s="6"/>
      <c r="BC9865" s="6"/>
      <c r="BD9865" s="6"/>
      <c r="BE9865" s="6"/>
      <c r="BF9865" s="6"/>
      <c r="BG9865" s="10"/>
    </row>
    <row r="9866" spans="34:59" x14ac:dyDescent="0.25">
      <c r="AH9866" s="10"/>
      <c r="AI9866" s="6"/>
    </row>
    <row r="9867" spans="34:59" x14ac:dyDescent="0.25">
      <c r="AH9867" s="6"/>
      <c r="AI9867" s="6"/>
      <c r="AJ9867" s="6"/>
      <c r="AK9867" s="6"/>
      <c r="AL9867" s="6"/>
      <c r="AM9867" s="6"/>
      <c r="AN9867" s="6"/>
      <c r="AO9867" s="6"/>
      <c r="AP9867" s="6"/>
      <c r="AQ9867" s="6"/>
      <c r="AR9867" s="6"/>
      <c r="AS9867" s="6"/>
      <c r="AT9867" s="6"/>
      <c r="AU9867" s="6"/>
      <c r="AV9867" s="6"/>
      <c r="AW9867" s="6"/>
      <c r="AX9867" s="6"/>
      <c r="AY9867" s="6"/>
      <c r="AZ9867" s="6"/>
      <c r="BA9867" s="6"/>
      <c r="BB9867" s="6"/>
      <c r="BC9867" s="6"/>
      <c r="BD9867" s="6"/>
      <c r="BE9867" s="6"/>
      <c r="BF9867" s="6"/>
      <c r="BG9867" s="6"/>
    </row>
    <row r="9868" spans="34:59" x14ac:dyDescent="0.25">
      <c r="AH9868" s="10"/>
      <c r="AI9868" s="6"/>
      <c r="AJ9868" s="10"/>
      <c r="AK9868" s="10"/>
      <c r="AL9868" s="10"/>
      <c r="AM9868" s="10"/>
      <c r="AN9868" s="10"/>
      <c r="AO9868" s="10"/>
      <c r="AP9868" s="10"/>
      <c r="AQ9868" s="10"/>
      <c r="AR9868" s="10"/>
      <c r="AS9868" s="10"/>
      <c r="AT9868" s="10"/>
      <c r="AU9868" s="10"/>
      <c r="AV9868" s="10"/>
      <c r="AW9868" s="10"/>
      <c r="AX9868" s="10"/>
      <c r="AY9868" s="10"/>
      <c r="AZ9868" s="10"/>
      <c r="BA9868" s="10"/>
      <c r="BB9868" s="10"/>
      <c r="BC9868" s="10"/>
      <c r="BD9868" s="10"/>
      <c r="BE9868" s="10"/>
      <c r="BF9868" s="10"/>
      <c r="BG9868" s="6"/>
    </row>
    <row r="9869" spans="34:59" x14ac:dyDescent="0.25">
      <c r="AH9869" s="6"/>
      <c r="AI9869" s="6"/>
      <c r="AJ9869" s="6"/>
      <c r="AK9869" s="6"/>
      <c r="AL9869" s="6"/>
      <c r="AM9869" s="6"/>
      <c r="AN9869" s="6"/>
      <c r="AO9869" s="6"/>
      <c r="AP9869" s="6"/>
      <c r="AQ9869" s="6"/>
      <c r="AR9869" s="6"/>
      <c r="AS9869" s="6"/>
      <c r="AT9869" s="6"/>
      <c r="AU9869" s="6"/>
      <c r="AV9869" s="6"/>
      <c r="AW9869" s="6"/>
      <c r="AX9869" s="6"/>
      <c r="AY9869" s="6"/>
      <c r="AZ9869" s="6"/>
      <c r="BA9869" s="6"/>
      <c r="BB9869" s="6"/>
      <c r="BC9869" s="6"/>
      <c r="BD9869" s="6"/>
      <c r="BE9869" s="6"/>
      <c r="BF9869" s="6"/>
      <c r="BG9869" s="10"/>
    </row>
    <row r="9870" spans="34:59" x14ac:dyDescent="0.25">
      <c r="AH9870" s="10"/>
      <c r="AI9870" s="6"/>
    </row>
    <row r="9871" spans="34:59" x14ac:dyDescent="0.25">
      <c r="AH9871" s="6"/>
      <c r="AI9871" s="6"/>
      <c r="AJ9871" s="6"/>
      <c r="AK9871" s="6"/>
      <c r="AL9871" s="6"/>
      <c r="AM9871" s="6"/>
      <c r="AN9871" s="6"/>
      <c r="AO9871" s="6"/>
      <c r="AP9871" s="6"/>
      <c r="AQ9871" s="6"/>
      <c r="AR9871" s="6"/>
      <c r="AS9871" s="6"/>
      <c r="AT9871" s="6"/>
      <c r="AU9871" s="6"/>
      <c r="AV9871" s="6"/>
      <c r="AW9871" s="6"/>
      <c r="AX9871" s="6"/>
      <c r="AY9871" s="6"/>
      <c r="AZ9871" s="6"/>
      <c r="BA9871" s="6"/>
      <c r="BB9871" s="6"/>
      <c r="BC9871" s="6"/>
      <c r="BD9871" s="6"/>
      <c r="BE9871" s="6"/>
      <c r="BF9871" s="6"/>
      <c r="BG9871" s="6"/>
    </row>
    <row r="9872" spans="34:59" x14ac:dyDescent="0.25">
      <c r="AH9872" s="10"/>
      <c r="AI9872" s="6"/>
      <c r="AJ9872" s="10"/>
      <c r="AK9872" s="10"/>
      <c r="AL9872" s="10"/>
      <c r="AM9872" s="10"/>
      <c r="AN9872" s="10"/>
      <c r="AO9872" s="10"/>
      <c r="AP9872" s="10"/>
      <c r="AQ9872" s="10"/>
      <c r="AR9872" s="10"/>
      <c r="AS9872" s="10"/>
      <c r="AT9872" s="10"/>
      <c r="AU9872" s="10"/>
      <c r="AV9872" s="10"/>
      <c r="AW9872" s="10"/>
      <c r="AX9872" s="10"/>
      <c r="AY9872" s="10"/>
      <c r="AZ9872" s="10"/>
      <c r="BA9872" s="10"/>
      <c r="BB9872" s="10"/>
      <c r="BC9872" s="10"/>
      <c r="BD9872" s="10"/>
      <c r="BE9872" s="10"/>
      <c r="BF9872" s="10"/>
      <c r="BG9872" s="6"/>
    </row>
    <row r="9873" spans="34:59" x14ac:dyDescent="0.25">
      <c r="AH9873" s="6"/>
      <c r="AI9873" s="6"/>
      <c r="AJ9873" s="6"/>
      <c r="AK9873" s="6"/>
      <c r="AL9873" s="6"/>
      <c r="AM9873" s="6"/>
      <c r="AN9873" s="6"/>
      <c r="AO9873" s="6"/>
      <c r="AP9873" s="6"/>
      <c r="AQ9873" s="6"/>
      <c r="AR9873" s="6"/>
      <c r="AS9873" s="6"/>
      <c r="AT9873" s="6"/>
      <c r="AU9873" s="6"/>
      <c r="AV9873" s="6"/>
      <c r="AW9873" s="6"/>
      <c r="AX9873" s="6"/>
      <c r="AY9873" s="6"/>
      <c r="AZ9873" s="6"/>
      <c r="BA9873" s="6"/>
      <c r="BB9873" s="6"/>
      <c r="BC9873" s="6"/>
      <c r="BD9873" s="6"/>
      <c r="BE9873" s="6"/>
      <c r="BF9873" s="6"/>
      <c r="BG9873" s="10"/>
    </row>
    <row r="9874" spans="34:59" x14ac:dyDescent="0.25">
      <c r="AH9874" s="10"/>
      <c r="AI9874" s="6"/>
    </row>
    <row r="9875" spans="34:59" x14ac:dyDescent="0.25">
      <c r="AH9875" s="6"/>
      <c r="AI9875" s="6"/>
      <c r="AJ9875" s="6"/>
      <c r="AK9875" s="6"/>
      <c r="AL9875" s="6"/>
      <c r="AM9875" s="6"/>
      <c r="AN9875" s="6"/>
      <c r="AO9875" s="6"/>
      <c r="AP9875" s="6"/>
      <c r="AQ9875" s="6"/>
      <c r="AR9875" s="6"/>
      <c r="AS9875" s="6"/>
      <c r="AT9875" s="6"/>
      <c r="AU9875" s="6"/>
      <c r="AV9875" s="6"/>
      <c r="AW9875" s="6"/>
      <c r="AX9875" s="6"/>
      <c r="AY9875" s="6"/>
      <c r="AZ9875" s="6"/>
      <c r="BA9875" s="6"/>
      <c r="BB9875" s="6"/>
      <c r="BC9875" s="6"/>
      <c r="BD9875" s="6"/>
      <c r="BE9875" s="6"/>
      <c r="BF9875" s="6"/>
      <c r="BG9875" s="6"/>
    </row>
    <row r="9876" spans="34:59" x14ac:dyDescent="0.25">
      <c r="AH9876" s="10"/>
      <c r="AI9876" s="6"/>
      <c r="AJ9876" s="10"/>
      <c r="AK9876" s="10"/>
      <c r="AL9876" s="10"/>
      <c r="AM9876" s="10"/>
      <c r="AN9876" s="10"/>
      <c r="AO9876" s="10"/>
      <c r="AP9876" s="10"/>
      <c r="AQ9876" s="10"/>
      <c r="AR9876" s="10"/>
      <c r="AS9876" s="10"/>
      <c r="AT9876" s="10"/>
      <c r="AU9876" s="10"/>
      <c r="AV9876" s="10"/>
      <c r="AW9876" s="10"/>
      <c r="AX9876" s="10"/>
      <c r="AY9876" s="10"/>
      <c r="AZ9876" s="10"/>
      <c r="BA9876" s="10"/>
      <c r="BB9876" s="10"/>
      <c r="BC9876" s="10"/>
      <c r="BD9876" s="10"/>
      <c r="BE9876" s="10"/>
      <c r="BF9876" s="10"/>
      <c r="BG9876" s="6"/>
    </row>
    <row r="9877" spans="34:59" x14ac:dyDescent="0.25">
      <c r="AH9877" s="6"/>
      <c r="AI9877" s="6"/>
      <c r="AJ9877" s="6"/>
      <c r="AK9877" s="6"/>
      <c r="AL9877" s="6"/>
      <c r="AM9877" s="6"/>
      <c r="AN9877" s="6"/>
      <c r="AO9877" s="6"/>
      <c r="AP9877" s="6"/>
      <c r="AQ9877" s="6"/>
      <c r="AR9877" s="6"/>
      <c r="AS9877" s="6"/>
      <c r="AT9877" s="6"/>
      <c r="AU9877" s="6"/>
      <c r="AV9877" s="6"/>
      <c r="AW9877" s="6"/>
      <c r="AX9877" s="6"/>
      <c r="AY9877" s="6"/>
      <c r="AZ9877" s="6"/>
      <c r="BA9877" s="6"/>
      <c r="BB9877" s="6"/>
      <c r="BC9877" s="6"/>
      <c r="BD9877" s="6"/>
      <c r="BE9877" s="6"/>
      <c r="BF9877" s="6"/>
      <c r="BG9877" s="10"/>
    </row>
    <row r="9878" spans="34:59" x14ac:dyDescent="0.25">
      <c r="AH9878" s="10"/>
      <c r="AI9878" s="6"/>
    </row>
    <row r="9879" spans="34:59" x14ac:dyDescent="0.25">
      <c r="AH9879" s="6"/>
      <c r="AI9879" s="6"/>
      <c r="AJ9879" s="6"/>
      <c r="AK9879" s="6"/>
      <c r="AL9879" s="6"/>
      <c r="AM9879" s="6"/>
      <c r="AN9879" s="6"/>
      <c r="AO9879" s="6"/>
      <c r="AP9879" s="6"/>
      <c r="AQ9879" s="6"/>
      <c r="AR9879" s="6"/>
      <c r="AS9879" s="6"/>
      <c r="AT9879" s="6"/>
      <c r="AU9879" s="6"/>
      <c r="AV9879" s="6"/>
      <c r="AW9879" s="6"/>
      <c r="AX9879" s="6"/>
      <c r="AY9879" s="6"/>
      <c r="AZ9879" s="6"/>
      <c r="BA9879" s="6"/>
      <c r="BB9879" s="6"/>
      <c r="BC9879" s="6"/>
      <c r="BD9879" s="6"/>
      <c r="BE9879" s="6"/>
      <c r="BF9879" s="6"/>
      <c r="BG9879" s="6"/>
    </row>
    <row r="9880" spans="34:59" x14ac:dyDescent="0.25">
      <c r="AH9880" s="10"/>
      <c r="AI9880" s="6"/>
      <c r="AJ9880" s="10"/>
      <c r="AK9880" s="10"/>
      <c r="AL9880" s="10"/>
      <c r="AM9880" s="10"/>
      <c r="AN9880" s="10"/>
      <c r="AO9880" s="10"/>
      <c r="AP9880" s="10"/>
      <c r="AQ9880" s="10"/>
      <c r="AR9880" s="10"/>
      <c r="AS9880" s="10"/>
      <c r="AT9880" s="10"/>
      <c r="AU9880" s="10"/>
      <c r="AV9880" s="10"/>
      <c r="AW9880" s="10"/>
      <c r="AX9880" s="10"/>
      <c r="AY9880" s="10"/>
      <c r="AZ9880" s="10"/>
      <c r="BA9880" s="10"/>
      <c r="BB9880" s="10"/>
      <c r="BC9880" s="10"/>
      <c r="BD9880" s="10"/>
      <c r="BE9880" s="10"/>
      <c r="BF9880" s="10"/>
      <c r="BG9880" s="6"/>
    </row>
    <row r="9881" spans="34:59" x14ac:dyDescent="0.25">
      <c r="AH9881" s="6"/>
      <c r="AI9881" s="6"/>
      <c r="AJ9881" s="6"/>
      <c r="AK9881" s="6"/>
      <c r="AL9881" s="6"/>
      <c r="AM9881" s="6"/>
      <c r="AN9881" s="6"/>
      <c r="AO9881" s="6"/>
      <c r="AP9881" s="6"/>
      <c r="AQ9881" s="6"/>
      <c r="AR9881" s="6"/>
      <c r="AS9881" s="6"/>
      <c r="AT9881" s="6"/>
      <c r="AU9881" s="6"/>
      <c r="AV9881" s="6"/>
      <c r="AW9881" s="6"/>
      <c r="AX9881" s="6"/>
      <c r="AY9881" s="6"/>
      <c r="AZ9881" s="6"/>
      <c r="BA9881" s="6"/>
      <c r="BB9881" s="6"/>
      <c r="BC9881" s="6"/>
      <c r="BD9881" s="6"/>
      <c r="BE9881" s="6"/>
      <c r="BF9881" s="6"/>
      <c r="BG9881" s="10"/>
    </row>
    <row r="9882" spans="34:59" x14ac:dyDescent="0.25">
      <c r="AH9882" s="10"/>
      <c r="AI9882" s="6"/>
    </row>
    <row r="9883" spans="34:59" x14ac:dyDescent="0.25">
      <c r="AH9883" s="6"/>
      <c r="AI9883" s="6"/>
      <c r="AJ9883" s="6"/>
      <c r="AK9883" s="6"/>
      <c r="AL9883" s="6"/>
      <c r="AM9883" s="6"/>
      <c r="AN9883" s="6"/>
      <c r="AO9883" s="6"/>
      <c r="AP9883" s="6"/>
      <c r="AQ9883" s="6"/>
      <c r="AR9883" s="6"/>
      <c r="AS9883" s="6"/>
      <c r="AT9883" s="6"/>
      <c r="AU9883" s="6"/>
      <c r="AV9883" s="6"/>
      <c r="AW9883" s="6"/>
      <c r="AX9883" s="6"/>
      <c r="AY9883" s="6"/>
      <c r="AZ9883" s="6"/>
      <c r="BA9883" s="6"/>
      <c r="BB9883" s="6"/>
      <c r="BC9883" s="6"/>
      <c r="BD9883" s="6"/>
      <c r="BE9883" s="6"/>
      <c r="BF9883" s="6"/>
      <c r="BG9883" s="6"/>
    </row>
    <row r="9884" spans="34:59" x14ac:dyDescent="0.25">
      <c r="AH9884" s="10"/>
      <c r="AI9884" s="6"/>
      <c r="AJ9884" s="10"/>
      <c r="AK9884" s="10"/>
      <c r="AL9884" s="10"/>
      <c r="AM9884" s="10"/>
      <c r="AN9884" s="10"/>
      <c r="AO9884" s="10"/>
      <c r="AP9884" s="10"/>
      <c r="AQ9884" s="10"/>
      <c r="AR9884" s="10"/>
      <c r="AS9884" s="10"/>
      <c r="AT9884" s="10"/>
      <c r="AU9884" s="10"/>
      <c r="AV9884" s="10"/>
      <c r="AW9884" s="10"/>
      <c r="AX9884" s="10"/>
      <c r="AY9884" s="10"/>
      <c r="AZ9884" s="10"/>
      <c r="BA9884" s="10"/>
      <c r="BB9884" s="10"/>
      <c r="BC9884" s="10"/>
      <c r="BD9884" s="10"/>
      <c r="BE9884" s="10"/>
      <c r="BF9884" s="10"/>
      <c r="BG9884" s="6"/>
    </row>
    <row r="9885" spans="34:59" x14ac:dyDescent="0.25">
      <c r="AH9885" s="6"/>
      <c r="AI9885" s="6"/>
      <c r="AJ9885" s="6"/>
      <c r="AK9885" s="6"/>
      <c r="AL9885" s="6"/>
      <c r="AM9885" s="6"/>
      <c r="AN9885" s="6"/>
      <c r="AO9885" s="6"/>
      <c r="AP9885" s="6"/>
      <c r="AQ9885" s="6"/>
      <c r="AR9885" s="6"/>
      <c r="AS9885" s="6"/>
      <c r="AT9885" s="6"/>
      <c r="AU9885" s="6"/>
      <c r="AV9885" s="6"/>
      <c r="AW9885" s="6"/>
      <c r="AX9885" s="6"/>
      <c r="AY9885" s="6"/>
      <c r="AZ9885" s="6"/>
      <c r="BA9885" s="6"/>
      <c r="BB9885" s="6"/>
      <c r="BC9885" s="6"/>
      <c r="BD9885" s="6"/>
      <c r="BE9885" s="6"/>
      <c r="BF9885" s="6"/>
      <c r="BG9885" s="10"/>
    </row>
    <row r="9886" spans="34:59" x14ac:dyDescent="0.25">
      <c r="AH9886" s="10"/>
      <c r="AI9886" s="6"/>
    </row>
    <row r="9887" spans="34:59" x14ac:dyDescent="0.25">
      <c r="AH9887" s="6"/>
      <c r="AI9887" s="6"/>
      <c r="AJ9887" s="6"/>
      <c r="AK9887" s="6"/>
      <c r="AL9887" s="6"/>
      <c r="AM9887" s="6"/>
      <c r="AN9887" s="6"/>
      <c r="AO9887" s="6"/>
      <c r="AP9887" s="6"/>
      <c r="AQ9887" s="6"/>
      <c r="AR9887" s="6"/>
      <c r="AS9887" s="6"/>
      <c r="AT9887" s="6"/>
      <c r="AU9887" s="6"/>
      <c r="AV9887" s="6"/>
      <c r="AW9887" s="6"/>
      <c r="AX9887" s="6"/>
      <c r="AY9887" s="6"/>
      <c r="AZ9887" s="6"/>
      <c r="BA9887" s="6"/>
      <c r="BB9887" s="6"/>
      <c r="BC9887" s="6"/>
      <c r="BD9887" s="6"/>
      <c r="BE9887" s="6"/>
      <c r="BF9887" s="6"/>
      <c r="BG9887" s="6"/>
    </row>
    <row r="9888" spans="34:59" x14ac:dyDescent="0.25">
      <c r="AH9888" s="10"/>
      <c r="AI9888" s="6"/>
      <c r="AJ9888" s="10"/>
      <c r="AK9888" s="10"/>
      <c r="AL9888" s="10"/>
      <c r="AM9888" s="10"/>
      <c r="AN9888" s="10"/>
      <c r="AO9888" s="10"/>
      <c r="AP9888" s="10"/>
      <c r="AQ9888" s="10"/>
      <c r="AR9888" s="10"/>
      <c r="AS9888" s="10"/>
      <c r="AT9888" s="10"/>
      <c r="AU9888" s="10"/>
      <c r="AV9888" s="10"/>
      <c r="AW9888" s="10"/>
      <c r="AX9888" s="10"/>
      <c r="AY9888" s="10"/>
      <c r="AZ9888" s="10"/>
      <c r="BA9888" s="10"/>
      <c r="BB9888" s="10"/>
      <c r="BC9888" s="10"/>
      <c r="BD9888" s="10"/>
      <c r="BE9888" s="10"/>
      <c r="BF9888" s="10"/>
      <c r="BG9888" s="6"/>
    </row>
    <row r="9889" spans="34:59" x14ac:dyDescent="0.25">
      <c r="AH9889" s="6"/>
      <c r="AI9889" s="6"/>
      <c r="AJ9889" s="6"/>
      <c r="AK9889" s="6"/>
      <c r="AL9889" s="6"/>
      <c r="AM9889" s="6"/>
      <c r="AN9889" s="6"/>
      <c r="AO9889" s="6"/>
      <c r="AP9889" s="6"/>
      <c r="AQ9889" s="6"/>
      <c r="AR9889" s="6"/>
      <c r="AS9889" s="6"/>
      <c r="AT9889" s="6"/>
      <c r="AU9889" s="6"/>
      <c r="AV9889" s="6"/>
      <c r="AW9889" s="6"/>
      <c r="AX9889" s="6"/>
      <c r="AY9889" s="6"/>
      <c r="AZ9889" s="6"/>
      <c r="BA9889" s="6"/>
      <c r="BB9889" s="6"/>
      <c r="BC9889" s="6"/>
      <c r="BD9889" s="6"/>
      <c r="BE9889" s="6"/>
      <c r="BF9889" s="6"/>
      <c r="BG9889" s="10"/>
    </row>
    <row r="9890" spans="34:59" x14ac:dyDescent="0.25">
      <c r="AH9890" s="10"/>
      <c r="AI9890" s="6"/>
    </row>
    <row r="9891" spans="34:59" x14ac:dyDescent="0.25">
      <c r="AH9891" s="6"/>
      <c r="AI9891" s="6"/>
      <c r="AJ9891" s="6"/>
      <c r="AK9891" s="6"/>
      <c r="AL9891" s="6"/>
      <c r="AM9891" s="6"/>
      <c r="AN9891" s="6"/>
      <c r="AO9891" s="6"/>
      <c r="AP9891" s="6"/>
      <c r="AQ9891" s="6"/>
      <c r="AR9891" s="6"/>
      <c r="AS9891" s="6"/>
      <c r="AT9891" s="6"/>
      <c r="AU9891" s="6"/>
      <c r="AV9891" s="6"/>
      <c r="AW9891" s="6"/>
      <c r="AX9891" s="6"/>
      <c r="AY9891" s="6"/>
      <c r="AZ9891" s="6"/>
      <c r="BA9891" s="6"/>
      <c r="BB9891" s="6"/>
      <c r="BC9891" s="6"/>
      <c r="BD9891" s="6"/>
      <c r="BE9891" s="6"/>
      <c r="BF9891" s="6"/>
      <c r="BG9891" s="6"/>
    </row>
    <row r="9892" spans="34:59" x14ac:dyDescent="0.25">
      <c r="AH9892" s="10"/>
      <c r="AI9892" s="6"/>
      <c r="AJ9892" s="10"/>
      <c r="AK9892" s="10"/>
      <c r="AL9892" s="10"/>
      <c r="AM9892" s="10"/>
      <c r="AN9892" s="10"/>
      <c r="AO9892" s="10"/>
      <c r="AP9892" s="10"/>
      <c r="AQ9892" s="10"/>
      <c r="AR9892" s="10"/>
      <c r="AS9892" s="10"/>
      <c r="AT9892" s="10"/>
      <c r="AU9892" s="10"/>
      <c r="AV9892" s="10"/>
      <c r="AW9892" s="10"/>
      <c r="AX9892" s="10"/>
      <c r="AY9892" s="10"/>
      <c r="AZ9892" s="10"/>
      <c r="BA9892" s="10"/>
      <c r="BB9892" s="10"/>
      <c r="BC9892" s="10"/>
      <c r="BD9892" s="10"/>
      <c r="BE9892" s="10"/>
      <c r="BF9892" s="10"/>
      <c r="BG9892" s="6"/>
    </row>
    <row r="9893" spans="34:59" x14ac:dyDescent="0.25">
      <c r="AH9893" s="6"/>
      <c r="AI9893" s="6"/>
      <c r="AJ9893" s="6"/>
      <c r="AK9893" s="6"/>
      <c r="AL9893" s="6"/>
      <c r="AM9893" s="6"/>
      <c r="AN9893" s="6"/>
      <c r="AO9893" s="6"/>
      <c r="AP9893" s="6"/>
      <c r="AQ9893" s="6"/>
      <c r="AR9893" s="6"/>
      <c r="AS9893" s="6"/>
      <c r="AT9893" s="6"/>
      <c r="AU9893" s="6"/>
      <c r="AV9893" s="6"/>
      <c r="AW9893" s="6"/>
      <c r="AX9893" s="6"/>
      <c r="AY9893" s="6"/>
      <c r="AZ9893" s="6"/>
      <c r="BA9893" s="6"/>
      <c r="BB9893" s="6"/>
      <c r="BC9893" s="6"/>
      <c r="BD9893" s="6"/>
      <c r="BE9893" s="6"/>
      <c r="BF9893" s="6"/>
      <c r="BG9893" s="10"/>
    </row>
    <row r="9894" spans="34:59" x14ac:dyDescent="0.25">
      <c r="AH9894" s="10"/>
      <c r="AI9894" s="6"/>
    </row>
    <row r="9895" spans="34:59" x14ac:dyDescent="0.25">
      <c r="AH9895" s="6"/>
      <c r="AI9895" s="6"/>
      <c r="AJ9895" s="6"/>
      <c r="AK9895" s="6"/>
      <c r="AL9895" s="6"/>
      <c r="AM9895" s="6"/>
      <c r="AN9895" s="6"/>
      <c r="AO9895" s="6"/>
      <c r="AP9895" s="6"/>
      <c r="AQ9895" s="6"/>
      <c r="AR9895" s="6"/>
      <c r="AS9895" s="6"/>
      <c r="AT9895" s="6"/>
      <c r="AU9895" s="6"/>
      <c r="AV9895" s="6"/>
      <c r="AW9895" s="6"/>
      <c r="AX9895" s="6"/>
      <c r="AY9895" s="6"/>
      <c r="AZ9895" s="6"/>
      <c r="BA9895" s="6"/>
      <c r="BB9895" s="6"/>
      <c r="BC9895" s="6"/>
      <c r="BD9895" s="6"/>
      <c r="BE9895" s="6"/>
      <c r="BF9895" s="6"/>
      <c r="BG9895" s="6"/>
    </row>
    <row r="9896" spans="34:59" x14ac:dyDescent="0.25">
      <c r="AH9896" s="10"/>
      <c r="AI9896" s="6"/>
      <c r="AJ9896" s="10"/>
      <c r="AK9896" s="10"/>
      <c r="AL9896" s="10"/>
      <c r="AM9896" s="10"/>
      <c r="AN9896" s="10"/>
      <c r="AO9896" s="10"/>
      <c r="AP9896" s="10"/>
      <c r="AQ9896" s="10"/>
      <c r="AR9896" s="10"/>
      <c r="AS9896" s="10"/>
      <c r="AT9896" s="10"/>
      <c r="AU9896" s="10"/>
      <c r="AV9896" s="10"/>
      <c r="AW9896" s="10"/>
      <c r="AX9896" s="10"/>
      <c r="AY9896" s="10"/>
      <c r="AZ9896" s="10"/>
      <c r="BA9896" s="10"/>
      <c r="BB9896" s="10"/>
      <c r="BC9896" s="10"/>
      <c r="BD9896" s="10"/>
      <c r="BE9896" s="10"/>
      <c r="BF9896" s="10"/>
      <c r="BG9896" s="6"/>
    </row>
    <row r="9897" spans="34:59" x14ac:dyDescent="0.25">
      <c r="AH9897" s="6"/>
      <c r="AI9897" s="6"/>
      <c r="AJ9897" s="6"/>
      <c r="AK9897" s="6"/>
      <c r="AL9897" s="6"/>
      <c r="AM9897" s="6"/>
      <c r="AN9897" s="6"/>
      <c r="AO9897" s="6"/>
      <c r="AP9897" s="6"/>
      <c r="AQ9897" s="6"/>
      <c r="AR9897" s="6"/>
      <c r="AS9897" s="6"/>
      <c r="AT9897" s="6"/>
      <c r="AU9897" s="6"/>
      <c r="AV9897" s="6"/>
      <c r="AW9897" s="6"/>
      <c r="AX9897" s="6"/>
      <c r="AY9897" s="6"/>
      <c r="AZ9897" s="6"/>
      <c r="BA9897" s="6"/>
      <c r="BB9897" s="6"/>
      <c r="BC9897" s="6"/>
      <c r="BD9897" s="6"/>
      <c r="BE9897" s="6"/>
      <c r="BF9897" s="6"/>
      <c r="BG9897" s="10"/>
    </row>
    <row r="9898" spans="34:59" x14ac:dyDescent="0.25">
      <c r="AH9898" s="10"/>
      <c r="AI9898" s="6"/>
    </row>
    <row r="9899" spans="34:59" x14ac:dyDescent="0.25">
      <c r="AH9899" s="6"/>
      <c r="AI9899" s="6"/>
      <c r="AJ9899" s="6"/>
      <c r="AK9899" s="6"/>
      <c r="AL9899" s="6"/>
      <c r="AM9899" s="6"/>
      <c r="AN9899" s="6"/>
      <c r="AO9899" s="6"/>
      <c r="AP9899" s="6"/>
      <c r="AQ9899" s="6"/>
      <c r="AR9899" s="6"/>
      <c r="AS9899" s="6"/>
      <c r="AT9899" s="6"/>
      <c r="AU9899" s="6"/>
      <c r="AV9899" s="6"/>
      <c r="AW9899" s="6"/>
      <c r="AX9899" s="6"/>
      <c r="AY9899" s="6"/>
      <c r="AZ9899" s="6"/>
      <c r="BA9899" s="6"/>
      <c r="BB9899" s="6"/>
      <c r="BC9899" s="6"/>
      <c r="BD9899" s="6"/>
      <c r="BE9899" s="6"/>
      <c r="BF9899" s="6"/>
      <c r="BG9899" s="6"/>
    </row>
    <row r="9900" spans="34:59" x14ac:dyDescent="0.25">
      <c r="AH9900" s="10"/>
      <c r="AI9900" s="6"/>
      <c r="AJ9900" s="10"/>
      <c r="AK9900" s="10"/>
      <c r="AL9900" s="10"/>
      <c r="AM9900" s="10"/>
      <c r="AN9900" s="10"/>
      <c r="AO9900" s="10"/>
      <c r="AP9900" s="10"/>
      <c r="AQ9900" s="10"/>
      <c r="AR9900" s="10"/>
      <c r="AS9900" s="10"/>
      <c r="AT9900" s="10"/>
      <c r="AU9900" s="10"/>
      <c r="AV9900" s="10"/>
      <c r="AW9900" s="10"/>
      <c r="AX9900" s="10"/>
      <c r="AY9900" s="10"/>
      <c r="AZ9900" s="10"/>
      <c r="BA9900" s="10"/>
      <c r="BB9900" s="10"/>
      <c r="BC9900" s="10"/>
      <c r="BD9900" s="10"/>
      <c r="BE9900" s="10"/>
      <c r="BF9900" s="10"/>
      <c r="BG9900" s="6"/>
    </row>
    <row r="9901" spans="34:59" x14ac:dyDescent="0.25">
      <c r="AH9901" s="6"/>
      <c r="AI9901" s="6"/>
      <c r="AJ9901" s="6"/>
      <c r="AK9901" s="6"/>
      <c r="AL9901" s="6"/>
      <c r="AM9901" s="6"/>
      <c r="AN9901" s="6"/>
      <c r="AO9901" s="6"/>
      <c r="AP9901" s="6"/>
      <c r="AQ9901" s="6"/>
      <c r="AR9901" s="6"/>
      <c r="AS9901" s="6"/>
      <c r="AT9901" s="6"/>
      <c r="AU9901" s="6"/>
      <c r="AV9901" s="6"/>
      <c r="AW9901" s="6"/>
      <c r="AX9901" s="6"/>
      <c r="AY9901" s="6"/>
      <c r="AZ9901" s="6"/>
      <c r="BA9901" s="6"/>
      <c r="BB9901" s="6"/>
      <c r="BC9901" s="6"/>
      <c r="BD9901" s="6"/>
      <c r="BE9901" s="6"/>
      <c r="BF9901" s="6"/>
      <c r="BG9901" s="10"/>
    </row>
    <row r="9902" spans="34:59" x14ac:dyDescent="0.25">
      <c r="AH9902" s="10"/>
      <c r="AI9902" s="6"/>
    </row>
    <row r="9903" spans="34:59" x14ac:dyDescent="0.25">
      <c r="AH9903" s="6"/>
      <c r="AI9903" s="6"/>
      <c r="AJ9903" s="6"/>
      <c r="AK9903" s="6"/>
      <c r="AL9903" s="6"/>
      <c r="AM9903" s="6"/>
      <c r="AN9903" s="6"/>
      <c r="AO9903" s="6"/>
      <c r="AP9903" s="6"/>
      <c r="AQ9903" s="6"/>
      <c r="AR9903" s="6"/>
      <c r="AS9903" s="6"/>
      <c r="AT9903" s="6"/>
      <c r="AU9903" s="6"/>
      <c r="AV9903" s="6"/>
      <c r="AW9903" s="6"/>
      <c r="AX9903" s="6"/>
      <c r="AY9903" s="6"/>
      <c r="AZ9903" s="6"/>
      <c r="BA9903" s="6"/>
      <c r="BB9903" s="6"/>
      <c r="BC9903" s="6"/>
      <c r="BD9903" s="6"/>
      <c r="BE9903" s="6"/>
      <c r="BF9903" s="6"/>
      <c r="BG9903" s="6"/>
    </row>
    <row r="9904" spans="34:59" x14ac:dyDescent="0.25">
      <c r="AH9904" s="10"/>
      <c r="AI9904" s="6"/>
      <c r="AJ9904" s="10"/>
      <c r="AK9904" s="10"/>
      <c r="AL9904" s="10"/>
      <c r="AM9904" s="10"/>
      <c r="AN9904" s="10"/>
      <c r="AO9904" s="10"/>
      <c r="AP9904" s="10"/>
      <c r="AQ9904" s="10"/>
      <c r="AR9904" s="10"/>
      <c r="AS9904" s="10"/>
      <c r="AT9904" s="10"/>
      <c r="AU9904" s="10"/>
      <c r="AV9904" s="10"/>
      <c r="AW9904" s="10"/>
      <c r="AX9904" s="10"/>
      <c r="AY9904" s="10"/>
      <c r="AZ9904" s="10"/>
      <c r="BA9904" s="10"/>
      <c r="BB9904" s="10"/>
      <c r="BC9904" s="10"/>
      <c r="BD9904" s="10"/>
      <c r="BE9904" s="10"/>
      <c r="BF9904" s="10"/>
      <c r="BG9904" s="6"/>
    </row>
    <row r="9905" spans="34:59" x14ac:dyDescent="0.25">
      <c r="AH9905" s="6"/>
      <c r="AI9905" s="6"/>
      <c r="AJ9905" s="6"/>
      <c r="AK9905" s="6"/>
      <c r="AL9905" s="6"/>
      <c r="AM9905" s="6"/>
      <c r="AN9905" s="6"/>
      <c r="AO9905" s="6"/>
      <c r="AP9905" s="6"/>
      <c r="AQ9905" s="6"/>
      <c r="AR9905" s="6"/>
      <c r="AS9905" s="6"/>
      <c r="AT9905" s="6"/>
      <c r="AU9905" s="6"/>
      <c r="AV9905" s="6"/>
      <c r="AW9905" s="6"/>
      <c r="AX9905" s="6"/>
      <c r="AY9905" s="6"/>
      <c r="AZ9905" s="6"/>
      <c r="BA9905" s="6"/>
      <c r="BB9905" s="6"/>
      <c r="BC9905" s="6"/>
      <c r="BD9905" s="6"/>
      <c r="BE9905" s="6"/>
      <c r="BF9905" s="6"/>
      <c r="BG9905" s="10"/>
    </row>
    <row r="9906" spans="34:59" x14ac:dyDescent="0.25">
      <c r="AH9906" s="10"/>
      <c r="AI9906" s="6"/>
    </row>
    <row r="9907" spans="34:59" x14ac:dyDescent="0.25">
      <c r="AH9907" s="6"/>
      <c r="AI9907" s="6"/>
      <c r="AJ9907" s="6"/>
      <c r="AK9907" s="6"/>
      <c r="AL9907" s="6"/>
      <c r="AM9907" s="6"/>
      <c r="AN9907" s="6"/>
      <c r="AO9907" s="6"/>
      <c r="AP9907" s="6"/>
      <c r="AQ9907" s="6"/>
      <c r="AR9907" s="6"/>
      <c r="AS9907" s="6"/>
      <c r="AT9907" s="6"/>
      <c r="AU9907" s="6"/>
      <c r="AV9907" s="6"/>
      <c r="AW9907" s="6"/>
      <c r="AX9907" s="6"/>
      <c r="AY9907" s="6"/>
      <c r="AZ9907" s="6"/>
      <c r="BA9907" s="6"/>
      <c r="BB9907" s="6"/>
      <c r="BC9907" s="6"/>
      <c r="BD9907" s="6"/>
      <c r="BE9907" s="6"/>
      <c r="BF9907" s="6"/>
      <c r="BG9907" s="6"/>
    </row>
    <row r="9908" spans="34:59" x14ac:dyDescent="0.25">
      <c r="AH9908" s="10"/>
      <c r="AI9908" s="6"/>
      <c r="AJ9908" s="10"/>
      <c r="AK9908" s="10"/>
      <c r="AL9908" s="10"/>
      <c r="AM9908" s="10"/>
      <c r="AN9908" s="10"/>
      <c r="AO9908" s="10"/>
      <c r="AP9908" s="10"/>
      <c r="AQ9908" s="10"/>
      <c r="AR9908" s="10"/>
      <c r="AS9908" s="10"/>
      <c r="AT9908" s="10"/>
      <c r="AU9908" s="10"/>
      <c r="AV9908" s="10"/>
      <c r="AW9908" s="10"/>
      <c r="AX9908" s="10"/>
      <c r="AY9908" s="10"/>
      <c r="AZ9908" s="10"/>
      <c r="BA9908" s="10"/>
      <c r="BB9908" s="10"/>
      <c r="BC9908" s="10"/>
      <c r="BD9908" s="10"/>
      <c r="BE9908" s="10"/>
      <c r="BF9908" s="10"/>
      <c r="BG9908" s="6"/>
    </row>
    <row r="9909" spans="34:59" x14ac:dyDescent="0.25">
      <c r="AH9909" s="6"/>
      <c r="AI9909" s="6"/>
      <c r="AJ9909" s="6"/>
      <c r="AK9909" s="6"/>
      <c r="AL9909" s="6"/>
      <c r="AM9909" s="6"/>
      <c r="AN9909" s="6"/>
      <c r="AO9909" s="6"/>
      <c r="AP9909" s="6"/>
      <c r="AQ9909" s="6"/>
      <c r="AR9909" s="6"/>
      <c r="AS9909" s="6"/>
      <c r="AT9909" s="6"/>
      <c r="AU9909" s="6"/>
      <c r="AV9909" s="6"/>
      <c r="AW9909" s="6"/>
      <c r="AX9909" s="6"/>
      <c r="AY9909" s="6"/>
      <c r="AZ9909" s="6"/>
      <c r="BA9909" s="6"/>
      <c r="BB9909" s="6"/>
      <c r="BC9909" s="6"/>
      <c r="BD9909" s="6"/>
      <c r="BE9909" s="6"/>
      <c r="BF9909" s="6"/>
      <c r="BG9909" s="10"/>
    </row>
    <row r="9910" spans="34:59" x14ac:dyDescent="0.25">
      <c r="AH9910" s="10"/>
      <c r="AI9910" s="6"/>
    </row>
    <row r="9911" spans="34:59" x14ac:dyDescent="0.25">
      <c r="AH9911" s="6"/>
      <c r="AI9911" s="6"/>
      <c r="AJ9911" s="6"/>
      <c r="AK9911" s="6"/>
      <c r="AL9911" s="6"/>
      <c r="AM9911" s="6"/>
      <c r="AN9911" s="6"/>
      <c r="AO9911" s="6"/>
      <c r="AP9911" s="6"/>
      <c r="AQ9911" s="6"/>
      <c r="AR9911" s="6"/>
      <c r="AS9911" s="6"/>
      <c r="AT9911" s="6"/>
      <c r="AU9911" s="6"/>
      <c r="AV9911" s="6"/>
      <c r="AW9911" s="6"/>
      <c r="AX9911" s="6"/>
      <c r="AY9911" s="6"/>
      <c r="AZ9911" s="6"/>
      <c r="BA9911" s="6"/>
      <c r="BB9911" s="6"/>
      <c r="BC9911" s="6"/>
      <c r="BD9911" s="6"/>
      <c r="BE9911" s="6"/>
      <c r="BF9911" s="6"/>
      <c r="BG9911" s="6"/>
    </row>
    <row r="9912" spans="34:59" x14ac:dyDescent="0.25">
      <c r="AH9912" s="10"/>
      <c r="AI9912" s="6"/>
      <c r="AJ9912" s="10"/>
      <c r="AK9912" s="10"/>
      <c r="AL9912" s="10"/>
      <c r="AM9912" s="10"/>
      <c r="AN9912" s="10"/>
      <c r="AO9912" s="10"/>
      <c r="AP9912" s="10"/>
      <c r="AQ9912" s="10"/>
      <c r="AR9912" s="10"/>
      <c r="AS9912" s="10"/>
      <c r="AT9912" s="10"/>
      <c r="AU9912" s="10"/>
      <c r="AV9912" s="10"/>
      <c r="AW9912" s="10"/>
      <c r="AX9912" s="10"/>
      <c r="AY9912" s="10"/>
      <c r="AZ9912" s="10"/>
      <c r="BA9912" s="10"/>
      <c r="BB9912" s="10"/>
      <c r="BC9912" s="10"/>
      <c r="BD9912" s="10"/>
      <c r="BE9912" s="10"/>
      <c r="BF9912" s="10"/>
      <c r="BG9912" s="6"/>
    </row>
    <row r="9913" spans="34:59" x14ac:dyDescent="0.25">
      <c r="AH9913" s="6"/>
      <c r="AI9913" s="6"/>
      <c r="AJ9913" s="6"/>
      <c r="AK9913" s="6"/>
      <c r="AL9913" s="6"/>
      <c r="AM9913" s="6"/>
      <c r="AN9913" s="6"/>
      <c r="AO9913" s="6"/>
      <c r="AP9913" s="6"/>
      <c r="AQ9913" s="6"/>
      <c r="AR9913" s="6"/>
      <c r="AS9913" s="6"/>
      <c r="AT9913" s="6"/>
      <c r="AU9913" s="6"/>
      <c r="AV9913" s="6"/>
      <c r="AW9913" s="6"/>
      <c r="AX9913" s="6"/>
      <c r="AY9913" s="6"/>
      <c r="AZ9913" s="6"/>
      <c r="BA9913" s="6"/>
      <c r="BB9913" s="6"/>
      <c r="BC9913" s="6"/>
      <c r="BD9913" s="6"/>
      <c r="BE9913" s="6"/>
      <c r="BF9913" s="6"/>
      <c r="BG9913" s="10"/>
    </row>
    <row r="9914" spans="34:59" x14ac:dyDescent="0.25">
      <c r="AH9914" s="10"/>
      <c r="AI9914" s="6"/>
    </row>
    <row r="9915" spans="34:59" x14ac:dyDescent="0.25">
      <c r="AH9915" s="6"/>
      <c r="AI9915" s="6"/>
      <c r="AJ9915" s="6"/>
      <c r="AK9915" s="6"/>
      <c r="AL9915" s="6"/>
      <c r="AM9915" s="6"/>
      <c r="AN9915" s="6"/>
      <c r="AO9915" s="6"/>
      <c r="AP9915" s="6"/>
      <c r="AQ9915" s="6"/>
      <c r="AR9915" s="6"/>
      <c r="AS9915" s="6"/>
      <c r="AT9915" s="6"/>
      <c r="AU9915" s="6"/>
      <c r="AV9915" s="6"/>
      <c r="AW9915" s="6"/>
      <c r="AX9915" s="6"/>
      <c r="AY9915" s="6"/>
      <c r="AZ9915" s="6"/>
      <c r="BA9915" s="6"/>
      <c r="BB9915" s="6"/>
      <c r="BC9915" s="6"/>
      <c r="BD9915" s="6"/>
      <c r="BE9915" s="6"/>
      <c r="BF9915" s="6"/>
      <c r="BG9915" s="6"/>
    </row>
    <row r="9916" spans="34:59" x14ac:dyDescent="0.25">
      <c r="AH9916" s="10"/>
      <c r="AI9916" s="6"/>
      <c r="AJ9916" s="10"/>
      <c r="AK9916" s="10"/>
      <c r="AL9916" s="10"/>
      <c r="AM9916" s="10"/>
      <c r="AN9916" s="10"/>
      <c r="AO9916" s="10"/>
      <c r="AP9916" s="10"/>
      <c r="AQ9916" s="10"/>
      <c r="AR9916" s="10"/>
      <c r="AS9916" s="10"/>
      <c r="AT9916" s="10"/>
      <c r="AU9916" s="10"/>
      <c r="AV9916" s="10"/>
      <c r="AW9916" s="10"/>
      <c r="AX9916" s="10"/>
      <c r="AY9916" s="10"/>
      <c r="AZ9916" s="10"/>
      <c r="BA9916" s="10"/>
      <c r="BB9916" s="10"/>
      <c r="BC9916" s="10"/>
      <c r="BD9916" s="10"/>
      <c r="BE9916" s="10"/>
      <c r="BF9916" s="10"/>
      <c r="BG9916" s="6"/>
    </row>
    <row r="9917" spans="34:59" x14ac:dyDescent="0.25">
      <c r="AH9917" s="6"/>
      <c r="AI9917" s="6"/>
      <c r="AJ9917" s="6"/>
      <c r="AK9917" s="6"/>
      <c r="AL9917" s="6"/>
      <c r="AM9917" s="6"/>
      <c r="AN9917" s="6"/>
      <c r="AO9917" s="6"/>
      <c r="AP9917" s="6"/>
      <c r="AQ9917" s="6"/>
      <c r="AR9917" s="6"/>
      <c r="AS9917" s="6"/>
      <c r="AT9917" s="6"/>
      <c r="AU9917" s="6"/>
      <c r="AV9917" s="6"/>
      <c r="AW9917" s="6"/>
      <c r="AX9917" s="6"/>
      <c r="AY9917" s="6"/>
      <c r="AZ9917" s="6"/>
      <c r="BA9917" s="6"/>
      <c r="BB9917" s="6"/>
      <c r="BC9917" s="6"/>
      <c r="BD9917" s="6"/>
      <c r="BE9917" s="6"/>
      <c r="BF9917" s="6"/>
      <c r="BG9917" s="10"/>
    </row>
    <row r="9918" spans="34:59" x14ac:dyDescent="0.25">
      <c r="AH9918" s="10"/>
      <c r="AI9918" s="6"/>
    </row>
    <row r="9919" spans="34:59" x14ac:dyDescent="0.25">
      <c r="AH9919" s="6"/>
      <c r="AI9919" s="6"/>
      <c r="AJ9919" s="6"/>
      <c r="AK9919" s="6"/>
      <c r="AL9919" s="6"/>
      <c r="AM9919" s="6"/>
      <c r="AN9919" s="6"/>
      <c r="AO9919" s="6"/>
      <c r="AP9919" s="6"/>
      <c r="AQ9919" s="6"/>
      <c r="AR9919" s="6"/>
      <c r="AS9919" s="6"/>
      <c r="AT9919" s="6"/>
      <c r="AU9919" s="6"/>
      <c r="AV9919" s="6"/>
      <c r="AW9919" s="6"/>
      <c r="AX9919" s="6"/>
      <c r="AY9919" s="6"/>
      <c r="AZ9919" s="6"/>
      <c r="BA9919" s="6"/>
      <c r="BB9919" s="6"/>
      <c r="BC9919" s="6"/>
      <c r="BD9919" s="6"/>
      <c r="BE9919" s="6"/>
      <c r="BF9919" s="6"/>
      <c r="BG9919" s="6"/>
    </row>
    <row r="9920" spans="34:59" x14ac:dyDescent="0.25">
      <c r="AH9920" s="10"/>
      <c r="AI9920" s="6"/>
      <c r="AJ9920" s="10"/>
      <c r="AK9920" s="10"/>
      <c r="AL9920" s="10"/>
      <c r="AM9920" s="10"/>
      <c r="AN9920" s="10"/>
      <c r="AO9920" s="10"/>
      <c r="AP9920" s="10"/>
      <c r="AQ9920" s="10"/>
      <c r="AR9920" s="10"/>
      <c r="AS9920" s="10"/>
      <c r="AT9920" s="10"/>
      <c r="AU9920" s="10"/>
      <c r="AV9920" s="10"/>
      <c r="AW9920" s="10"/>
      <c r="AX9920" s="10"/>
      <c r="AY9920" s="10"/>
      <c r="AZ9920" s="10"/>
      <c r="BA9920" s="10"/>
      <c r="BB9920" s="10"/>
      <c r="BC9920" s="10"/>
      <c r="BD9920" s="10"/>
      <c r="BE9920" s="10"/>
      <c r="BF9920" s="10"/>
      <c r="BG9920" s="6"/>
    </row>
    <row r="9921" spans="34:59" x14ac:dyDescent="0.25">
      <c r="AH9921" s="6"/>
      <c r="AI9921" s="6"/>
      <c r="AJ9921" s="6"/>
      <c r="AK9921" s="6"/>
      <c r="AL9921" s="6"/>
      <c r="AM9921" s="6"/>
      <c r="AN9921" s="6"/>
      <c r="AO9921" s="6"/>
      <c r="AP9921" s="6"/>
      <c r="AQ9921" s="6"/>
      <c r="AR9921" s="6"/>
      <c r="AS9921" s="6"/>
      <c r="AT9921" s="6"/>
      <c r="AU9921" s="6"/>
      <c r="AV9921" s="6"/>
      <c r="AW9921" s="6"/>
      <c r="AX9921" s="6"/>
      <c r="AY9921" s="6"/>
      <c r="AZ9921" s="6"/>
      <c r="BA9921" s="6"/>
      <c r="BB9921" s="6"/>
      <c r="BC9921" s="6"/>
      <c r="BD9921" s="6"/>
      <c r="BE9921" s="6"/>
      <c r="BF9921" s="6"/>
      <c r="BG9921" s="10"/>
    </row>
    <row r="9922" spans="34:59" x14ac:dyDescent="0.25">
      <c r="AH9922" s="10"/>
      <c r="AI9922" s="6"/>
    </row>
    <row r="9923" spans="34:59" x14ac:dyDescent="0.25">
      <c r="AH9923" s="6"/>
      <c r="AI9923" s="6"/>
      <c r="AJ9923" s="6"/>
      <c r="AK9923" s="6"/>
      <c r="AL9923" s="6"/>
      <c r="AM9923" s="6"/>
      <c r="AN9923" s="6"/>
      <c r="AO9923" s="6"/>
      <c r="AP9923" s="6"/>
      <c r="AQ9923" s="6"/>
      <c r="AR9923" s="6"/>
      <c r="AS9923" s="6"/>
      <c r="AT9923" s="6"/>
      <c r="AU9923" s="6"/>
      <c r="AV9923" s="6"/>
      <c r="AW9923" s="6"/>
      <c r="AX9923" s="6"/>
      <c r="AY9923" s="6"/>
      <c r="AZ9923" s="6"/>
      <c r="BA9923" s="6"/>
      <c r="BB9923" s="6"/>
      <c r="BC9923" s="6"/>
      <c r="BD9923" s="6"/>
      <c r="BE9923" s="6"/>
      <c r="BF9923" s="6"/>
      <c r="BG9923" s="6"/>
    </row>
    <row r="9924" spans="34:59" x14ac:dyDescent="0.25">
      <c r="AH9924" s="10"/>
      <c r="AI9924" s="6"/>
      <c r="AJ9924" s="10"/>
      <c r="AK9924" s="10"/>
      <c r="AL9924" s="10"/>
      <c r="AM9924" s="10"/>
      <c r="AN9924" s="10"/>
      <c r="AO9924" s="10"/>
      <c r="AP9924" s="10"/>
      <c r="AQ9924" s="10"/>
      <c r="AR9924" s="10"/>
      <c r="AS9924" s="10"/>
      <c r="AT9924" s="10"/>
      <c r="AU9924" s="10"/>
      <c r="AV9924" s="10"/>
      <c r="AW9924" s="10"/>
      <c r="AX9924" s="10"/>
      <c r="AY9924" s="10"/>
      <c r="AZ9924" s="10"/>
      <c r="BA9924" s="10"/>
      <c r="BB9924" s="10"/>
      <c r="BC9924" s="10"/>
      <c r="BD9924" s="10"/>
      <c r="BE9924" s="10"/>
      <c r="BF9924" s="10"/>
      <c r="BG9924" s="6"/>
    </row>
    <row r="9925" spans="34:59" x14ac:dyDescent="0.25">
      <c r="AH9925" s="6"/>
      <c r="AI9925" s="6"/>
      <c r="AJ9925" s="6"/>
      <c r="AK9925" s="6"/>
      <c r="AL9925" s="6"/>
      <c r="AM9925" s="6"/>
      <c r="AN9925" s="6"/>
      <c r="AO9925" s="6"/>
      <c r="AP9925" s="6"/>
      <c r="AQ9925" s="6"/>
      <c r="AR9925" s="6"/>
      <c r="AS9925" s="6"/>
      <c r="AT9925" s="6"/>
      <c r="AU9925" s="6"/>
      <c r="AV9925" s="6"/>
      <c r="AW9925" s="6"/>
      <c r="AX9925" s="6"/>
      <c r="AY9925" s="6"/>
      <c r="AZ9925" s="6"/>
      <c r="BA9925" s="6"/>
      <c r="BB9925" s="6"/>
      <c r="BC9925" s="6"/>
      <c r="BD9925" s="6"/>
      <c r="BE9925" s="6"/>
      <c r="BF9925" s="6"/>
      <c r="BG9925" s="10"/>
    </row>
    <row r="9926" spans="34:59" x14ac:dyDescent="0.25">
      <c r="AH9926" s="10"/>
      <c r="AI9926" s="6"/>
    </row>
    <row r="9927" spans="34:59" x14ac:dyDescent="0.25">
      <c r="AH9927" s="6"/>
      <c r="AI9927" s="6"/>
      <c r="AJ9927" s="6"/>
      <c r="AK9927" s="6"/>
      <c r="AL9927" s="6"/>
      <c r="AM9927" s="6"/>
      <c r="AN9927" s="6"/>
      <c r="AO9927" s="6"/>
      <c r="AP9927" s="6"/>
      <c r="AQ9927" s="6"/>
      <c r="AR9927" s="6"/>
      <c r="AS9927" s="6"/>
      <c r="AT9927" s="6"/>
      <c r="AU9927" s="6"/>
      <c r="AV9927" s="6"/>
      <c r="AW9927" s="6"/>
      <c r="AX9927" s="6"/>
      <c r="AY9927" s="6"/>
      <c r="AZ9927" s="6"/>
      <c r="BA9927" s="6"/>
      <c r="BB9927" s="6"/>
      <c r="BC9927" s="6"/>
      <c r="BD9927" s="6"/>
      <c r="BE9927" s="6"/>
      <c r="BF9927" s="6"/>
      <c r="BG9927" s="6"/>
    </row>
    <row r="9928" spans="34:59" x14ac:dyDescent="0.25">
      <c r="AH9928" s="10"/>
      <c r="AI9928" s="6"/>
      <c r="AJ9928" s="10"/>
      <c r="AK9928" s="10"/>
      <c r="AL9928" s="10"/>
      <c r="AM9928" s="10"/>
      <c r="AN9928" s="10"/>
      <c r="AO9928" s="10"/>
      <c r="AP9928" s="10"/>
      <c r="AQ9928" s="10"/>
      <c r="AR9928" s="10"/>
      <c r="AS9928" s="10"/>
      <c r="AT9928" s="10"/>
      <c r="AU9928" s="10"/>
      <c r="AV9928" s="10"/>
      <c r="AW9928" s="10"/>
      <c r="AX9928" s="10"/>
      <c r="AY9928" s="10"/>
      <c r="AZ9928" s="10"/>
      <c r="BA9928" s="10"/>
      <c r="BB9928" s="10"/>
      <c r="BC9928" s="10"/>
      <c r="BD9928" s="10"/>
      <c r="BE9928" s="10"/>
      <c r="BF9928" s="10"/>
      <c r="BG9928" s="6"/>
    </row>
    <row r="9929" spans="34:59" x14ac:dyDescent="0.25">
      <c r="AH9929" s="6"/>
      <c r="AI9929" s="6"/>
      <c r="AJ9929" s="6"/>
      <c r="AK9929" s="6"/>
      <c r="AL9929" s="6"/>
      <c r="AM9929" s="6"/>
      <c r="AN9929" s="6"/>
      <c r="AO9929" s="6"/>
      <c r="AP9929" s="6"/>
      <c r="AQ9929" s="6"/>
      <c r="AR9929" s="6"/>
      <c r="AS9929" s="6"/>
      <c r="AT9929" s="6"/>
      <c r="AU9929" s="6"/>
      <c r="AV9929" s="6"/>
      <c r="AW9929" s="6"/>
      <c r="AX9929" s="6"/>
      <c r="AY9929" s="6"/>
      <c r="AZ9929" s="6"/>
      <c r="BA9929" s="6"/>
      <c r="BB9929" s="6"/>
      <c r="BC9929" s="6"/>
      <c r="BD9929" s="6"/>
      <c r="BE9929" s="6"/>
      <c r="BF9929" s="6"/>
      <c r="BG9929" s="10"/>
    </row>
    <row r="9930" spans="34:59" x14ac:dyDescent="0.25">
      <c r="AH9930" s="10"/>
      <c r="AI9930" s="6"/>
    </row>
    <row r="9931" spans="34:59" x14ac:dyDescent="0.25">
      <c r="AH9931" s="6"/>
      <c r="AI9931" s="6"/>
      <c r="AJ9931" s="6"/>
      <c r="AK9931" s="6"/>
      <c r="AL9931" s="6"/>
      <c r="AM9931" s="6"/>
      <c r="AN9931" s="6"/>
      <c r="AO9931" s="6"/>
      <c r="AP9931" s="6"/>
      <c r="AQ9931" s="6"/>
      <c r="AR9931" s="6"/>
      <c r="AS9931" s="6"/>
      <c r="AT9931" s="6"/>
      <c r="AU9931" s="6"/>
      <c r="AV9931" s="6"/>
      <c r="AW9931" s="6"/>
      <c r="AX9931" s="6"/>
      <c r="AY9931" s="6"/>
      <c r="AZ9931" s="6"/>
      <c r="BA9931" s="6"/>
      <c r="BB9931" s="6"/>
      <c r="BC9931" s="6"/>
      <c r="BD9931" s="6"/>
      <c r="BE9931" s="6"/>
      <c r="BF9931" s="6"/>
      <c r="BG9931" s="6"/>
    </row>
    <row r="9932" spans="34:59" x14ac:dyDescent="0.25">
      <c r="AH9932" s="10"/>
      <c r="AI9932" s="6"/>
      <c r="AJ9932" s="10"/>
      <c r="AK9932" s="10"/>
      <c r="AL9932" s="10"/>
      <c r="AM9932" s="10"/>
      <c r="AN9932" s="10"/>
      <c r="AO9932" s="10"/>
      <c r="AP9932" s="10"/>
      <c r="AQ9932" s="10"/>
      <c r="AR9932" s="10"/>
      <c r="AS9932" s="10"/>
      <c r="AT9932" s="10"/>
      <c r="AU9932" s="10"/>
      <c r="AV9932" s="10"/>
      <c r="AW9932" s="10"/>
      <c r="AX9932" s="10"/>
      <c r="AY9932" s="10"/>
      <c r="AZ9932" s="10"/>
      <c r="BA9932" s="10"/>
      <c r="BB9932" s="10"/>
      <c r="BC9932" s="10"/>
      <c r="BD9932" s="10"/>
      <c r="BE9932" s="10"/>
      <c r="BF9932" s="10"/>
      <c r="BG9932" s="6"/>
    </row>
    <row r="9933" spans="34:59" x14ac:dyDescent="0.25">
      <c r="AH9933" s="6"/>
      <c r="AI9933" s="6"/>
      <c r="AJ9933" s="6"/>
      <c r="AK9933" s="6"/>
      <c r="AL9933" s="6"/>
      <c r="AM9933" s="6"/>
      <c r="AN9933" s="6"/>
      <c r="AO9933" s="6"/>
      <c r="AP9933" s="6"/>
      <c r="AQ9933" s="6"/>
      <c r="AR9933" s="6"/>
      <c r="AS9933" s="6"/>
      <c r="AT9933" s="6"/>
      <c r="AU9933" s="6"/>
      <c r="AV9933" s="6"/>
      <c r="AW9933" s="6"/>
      <c r="AX9933" s="6"/>
      <c r="AY9933" s="6"/>
      <c r="AZ9933" s="6"/>
      <c r="BA9933" s="6"/>
      <c r="BB9933" s="6"/>
      <c r="BC9933" s="6"/>
      <c r="BD9933" s="6"/>
      <c r="BE9933" s="6"/>
      <c r="BF9933" s="6"/>
      <c r="BG9933" s="10"/>
    </row>
    <row r="9934" spans="34:59" x14ac:dyDescent="0.25">
      <c r="AH9934" s="10"/>
      <c r="AI9934" s="6"/>
    </row>
    <row r="9935" spans="34:59" x14ac:dyDescent="0.25">
      <c r="AH9935" s="6"/>
      <c r="AI9935" s="6"/>
      <c r="AJ9935" s="6"/>
      <c r="AK9935" s="6"/>
      <c r="AL9935" s="6"/>
      <c r="AM9935" s="6"/>
      <c r="AN9935" s="6"/>
      <c r="AO9935" s="6"/>
      <c r="AP9935" s="6"/>
      <c r="AQ9935" s="6"/>
      <c r="AR9935" s="6"/>
      <c r="AS9935" s="6"/>
      <c r="AT9935" s="6"/>
      <c r="AU9935" s="6"/>
      <c r="AV9935" s="6"/>
      <c r="AW9935" s="6"/>
      <c r="AX9935" s="6"/>
      <c r="AY9935" s="6"/>
      <c r="AZ9935" s="6"/>
      <c r="BA9935" s="6"/>
      <c r="BB9935" s="6"/>
      <c r="BC9935" s="6"/>
      <c r="BD9935" s="6"/>
      <c r="BE9935" s="6"/>
      <c r="BF9935" s="6"/>
      <c r="BG9935" s="6"/>
    </row>
    <row r="9936" spans="34:59" x14ac:dyDescent="0.25">
      <c r="AH9936" s="10"/>
      <c r="AI9936" s="6"/>
      <c r="AJ9936" s="10"/>
      <c r="AK9936" s="10"/>
      <c r="AL9936" s="10"/>
      <c r="AM9936" s="10"/>
      <c r="AN9936" s="10"/>
      <c r="AO9936" s="10"/>
      <c r="AP9936" s="10"/>
      <c r="AQ9936" s="10"/>
      <c r="AR9936" s="10"/>
      <c r="AS9936" s="10"/>
      <c r="AT9936" s="10"/>
      <c r="AU9936" s="10"/>
      <c r="AV9936" s="10"/>
      <c r="AW9936" s="10"/>
      <c r="AX9936" s="10"/>
      <c r="AY9936" s="10"/>
      <c r="AZ9936" s="10"/>
      <c r="BA9936" s="10"/>
      <c r="BB9936" s="10"/>
      <c r="BC9936" s="10"/>
      <c r="BD9936" s="10"/>
      <c r="BE9936" s="10"/>
      <c r="BF9936" s="10"/>
      <c r="BG9936" s="6"/>
    </row>
    <row r="9937" spans="34:59" x14ac:dyDescent="0.25">
      <c r="AH9937" s="6"/>
      <c r="AI9937" s="6"/>
      <c r="AJ9937" s="6"/>
      <c r="AK9937" s="6"/>
      <c r="AL9937" s="6"/>
      <c r="AM9937" s="6"/>
      <c r="AN9937" s="6"/>
      <c r="AO9937" s="6"/>
      <c r="AP9937" s="6"/>
      <c r="AQ9937" s="6"/>
      <c r="AR9937" s="6"/>
      <c r="AS9937" s="6"/>
      <c r="AT9937" s="6"/>
      <c r="AU9937" s="6"/>
      <c r="AV9937" s="6"/>
      <c r="AW9937" s="6"/>
      <c r="AX9937" s="6"/>
      <c r="AY9937" s="6"/>
      <c r="AZ9937" s="6"/>
      <c r="BA9937" s="6"/>
      <c r="BB9937" s="6"/>
      <c r="BC9937" s="6"/>
      <c r="BD9937" s="6"/>
      <c r="BE9937" s="6"/>
      <c r="BF9937" s="6"/>
      <c r="BG9937" s="10"/>
    </row>
    <row r="9938" spans="34:59" x14ac:dyDescent="0.25">
      <c r="AH9938" s="10"/>
      <c r="AI9938" s="6"/>
    </row>
    <row r="9939" spans="34:59" x14ac:dyDescent="0.25">
      <c r="AH9939" s="6"/>
      <c r="AI9939" s="6"/>
      <c r="AJ9939" s="6"/>
      <c r="AK9939" s="6"/>
      <c r="AL9939" s="6"/>
      <c r="AM9939" s="6"/>
      <c r="AN9939" s="6"/>
      <c r="AO9939" s="6"/>
      <c r="AP9939" s="6"/>
      <c r="AQ9939" s="6"/>
      <c r="AR9939" s="6"/>
      <c r="AS9939" s="6"/>
      <c r="AT9939" s="6"/>
      <c r="AU9939" s="6"/>
      <c r="AV9939" s="6"/>
      <c r="AW9939" s="6"/>
      <c r="AX9939" s="6"/>
      <c r="AY9939" s="6"/>
      <c r="AZ9939" s="6"/>
      <c r="BA9939" s="6"/>
      <c r="BB9939" s="6"/>
      <c r="BC9939" s="6"/>
      <c r="BD9939" s="6"/>
      <c r="BE9939" s="6"/>
      <c r="BF9939" s="6"/>
      <c r="BG9939" s="6"/>
    </row>
    <row r="9940" spans="34:59" x14ac:dyDescent="0.25">
      <c r="AH9940" s="10"/>
      <c r="AI9940" s="6"/>
      <c r="AJ9940" s="10"/>
      <c r="AK9940" s="10"/>
      <c r="AL9940" s="10"/>
      <c r="AM9940" s="10"/>
      <c r="AN9940" s="10"/>
      <c r="AO9940" s="10"/>
      <c r="AP9940" s="10"/>
      <c r="AQ9940" s="10"/>
      <c r="AR9940" s="10"/>
      <c r="AS9940" s="10"/>
      <c r="AT9940" s="10"/>
      <c r="AU9940" s="10"/>
      <c r="AV9940" s="10"/>
      <c r="AW9940" s="10"/>
      <c r="AX9940" s="10"/>
      <c r="AY9940" s="10"/>
      <c r="AZ9940" s="10"/>
      <c r="BA9940" s="10"/>
      <c r="BB9940" s="10"/>
      <c r="BC9940" s="10"/>
      <c r="BD9940" s="10"/>
      <c r="BE9940" s="10"/>
      <c r="BF9940" s="10"/>
      <c r="BG9940" s="6"/>
    </row>
    <row r="9941" spans="34:59" x14ac:dyDescent="0.25">
      <c r="AH9941" s="6"/>
      <c r="AI9941" s="6"/>
      <c r="AJ9941" s="6"/>
      <c r="AK9941" s="6"/>
      <c r="AL9941" s="6"/>
      <c r="AM9941" s="6"/>
      <c r="AN9941" s="6"/>
      <c r="AO9941" s="6"/>
      <c r="AP9941" s="6"/>
      <c r="AQ9941" s="6"/>
      <c r="AR9941" s="6"/>
      <c r="AS9941" s="6"/>
      <c r="AT9941" s="6"/>
      <c r="AU9941" s="6"/>
      <c r="AV9941" s="6"/>
      <c r="AW9941" s="6"/>
      <c r="AX9941" s="6"/>
      <c r="AY9941" s="6"/>
      <c r="AZ9941" s="6"/>
      <c r="BA9941" s="6"/>
      <c r="BB9941" s="6"/>
      <c r="BC9941" s="6"/>
      <c r="BD9941" s="6"/>
      <c r="BE9941" s="6"/>
      <c r="BF9941" s="6"/>
      <c r="BG9941" s="10"/>
    </row>
    <row r="9942" spans="34:59" x14ac:dyDescent="0.25">
      <c r="AH9942" s="10"/>
      <c r="AI9942" s="6"/>
    </row>
    <row r="9943" spans="34:59" x14ac:dyDescent="0.25">
      <c r="AH9943" s="6"/>
      <c r="AI9943" s="6"/>
      <c r="AJ9943" s="6"/>
      <c r="AK9943" s="6"/>
      <c r="AL9943" s="6"/>
      <c r="AM9943" s="6"/>
      <c r="AN9943" s="6"/>
      <c r="AO9943" s="6"/>
      <c r="AP9943" s="6"/>
      <c r="AQ9943" s="6"/>
      <c r="AR9943" s="6"/>
      <c r="AS9943" s="6"/>
      <c r="AT9943" s="6"/>
      <c r="AU9943" s="6"/>
      <c r="AV9943" s="6"/>
      <c r="AW9943" s="6"/>
      <c r="AX9943" s="6"/>
      <c r="AY9943" s="6"/>
      <c r="AZ9943" s="6"/>
      <c r="BA9943" s="6"/>
      <c r="BB9943" s="6"/>
      <c r="BC9943" s="6"/>
      <c r="BD9943" s="6"/>
      <c r="BE9943" s="6"/>
      <c r="BF9943" s="6"/>
      <c r="BG9943" s="6"/>
    </row>
    <row r="9944" spans="34:59" x14ac:dyDescent="0.25">
      <c r="AH9944" s="10"/>
      <c r="AI9944" s="6"/>
      <c r="AJ9944" s="10"/>
      <c r="AK9944" s="10"/>
      <c r="AL9944" s="10"/>
      <c r="AM9944" s="10"/>
      <c r="AN9944" s="10"/>
      <c r="AO9944" s="10"/>
      <c r="AP9944" s="10"/>
      <c r="AQ9944" s="10"/>
      <c r="AR9944" s="10"/>
      <c r="AS9944" s="10"/>
      <c r="AT9944" s="10"/>
      <c r="AU9944" s="10"/>
      <c r="AV9944" s="10"/>
      <c r="AW9944" s="10"/>
      <c r="AX9944" s="10"/>
      <c r="AY9944" s="10"/>
      <c r="AZ9944" s="10"/>
      <c r="BA9944" s="10"/>
      <c r="BB9944" s="10"/>
      <c r="BC9944" s="10"/>
      <c r="BD9944" s="10"/>
      <c r="BE9944" s="10"/>
      <c r="BF9944" s="10"/>
      <c r="BG9944" s="6"/>
    </row>
    <row r="9945" spans="34:59" x14ac:dyDescent="0.25">
      <c r="AH9945" s="6"/>
      <c r="AI9945" s="6"/>
      <c r="AJ9945" s="6"/>
      <c r="AK9945" s="6"/>
      <c r="AL9945" s="6"/>
      <c r="AM9945" s="6"/>
      <c r="AN9945" s="6"/>
      <c r="AO9945" s="6"/>
      <c r="AP9945" s="6"/>
      <c r="AQ9945" s="6"/>
      <c r="AR9945" s="6"/>
      <c r="AS9945" s="6"/>
      <c r="AT9945" s="6"/>
      <c r="AU9945" s="6"/>
      <c r="AV9945" s="6"/>
      <c r="AW9945" s="6"/>
      <c r="AX9945" s="6"/>
      <c r="AY9945" s="6"/>
      <c r="AZ9945" s="6"/>
      <c r="BA9945" s="6"/>
      <c r="BB9945" s="6"/>
      <c r="BC9945" s="6"/>
      <c r="BD9945" s="6"/>
      <c r="BE9945" s="6"/>
      <c r="BF9945" s="6"/>
      <c r="BG9945" s="10"/>
    </row>
    <row r="9946" spans="34:59" x14ac:dyDescent="0.25">
      <c r="AH9946" s="10"/>
      <c r="AI9946" s="6"/>
    </row>
    <row r="9947" spans="34:59" x14ac:dyDescent="0.25">
      <c r="AH9947" s="6"/>
      <c r="AI9947" s="6"/>
      <c r="AJ9947" s="6"/>
      <c r="AK9947" s="6"/>
      <c r="AL9947" s="6"/>
      <c r="AM9947" s="6"/>
      <c r="AN9947" s="6"/>
      <c r="AO9947" s="6"/>
      <c r="AP9947" s="6"/>
      <c r="AQ9947" s="6"/>
      <c r="AR9947" s="6"/>
      <c r="AS9947" s="6"/>
      <c r="AT9947" s="6"/>
      <c r="AU9947" s="6"/>
      <c r="AV9947" s="6"/>
      <c r="AW9947" s="6"/>
      <c r="AX9947" s="6"/>
      <c r="AY9947" s="6"/>
      <c r="AZ9947" s="6"/>
      <c r="BA9947" s="6"/>
      <c r="BB9947" s="6"/>
      <c r="BC9947" s="6"/>
      <c r="BD9947" s="6"/>
      <c r="BE9947" s="6"/>
      <c r="BF9947" s="6"/>
      <c r="BG9947" s="6"/>
    </row>
    <row r="9948" spans="34:59" x14ac:dyDescent="0.25">
      <c r="AH9948" s="10"/>
      <c r="AI9948" s="6"/>
      <c r="AJ9948" s="10"/>
      <c r="AK9948" s="10"/>
      <c r="AL9948" s="10"/>
      <c r="AM9948" s="10"/>
      <c r="AN9948" s="10"/>
      <c r="AO9948" s="10"/>
      <c r="AP9948" s="10"/>
      <c r="AQ9948" s="10"/>
      <c r="AR9948" s="10"/>
      <c r="AS9948" s="10"/>
      <c r="AT9948" s="10"/>
      <c r="AU9948" s="10"/>
      <c r="AV9948" s="10"/>
      <c r="AW9948" s="10"/>
      <c r="AX9948" s="10"/>
      <c r="AY9948" s="10"/>
      <c r="AZ9948" s="10"/>
      <c r="BA9948" s="10"/>
      <c r="BB9948" s="10"/>
      <c r="BC9948" s="10"/>
      <c r="BD9948" s="10"/>
      <c r="BE9948" s="10"/>
      <c r="BF9948" s="10"/>
      <c r="BG9948" s="6"/>
    </row>
    <row r="9949" spans="34:59" x14ac:dyDescent="0.25">
      <c r="AH9949" s="6"/>
      <c r="AI9949" s="6"/>
      <c r="AJ9949" s="6"/>
      <c r="AK9949" s="6"/>
      <c r="AL9949" s="6"/>
      <c r="AM9949" s="6"/>
      <c r="AN9949" s="6"/>
      <c r="AO9949" s="6"/>
      <c r="AP9949" s="6"/>
      <c r="AQ9949" s="6"/>
      <c r="AR9949" s="6"/>
      <c r="AS9949" s="6"/>
      <c r="AT9949" s="6"/>
      <c r="AU9949" s="6"/>
      <c r="AV9949" s="6"/>
      <c r="AW9949" s="6"/>
      <c r="AX9949" s="6"/>
      <c r="AY9949" s="6"/>
      <c r="AZ9949" s="6"/>
      <c r="BA9949" s="6"/>
      <c r="BB9949" s="6"/>
      <c r="BC9949" s="6"/>
      <c r="BD9949" s="6"/>
      <c r="BE9949" s="6"/>
      <c r="BF9949" s="6"/>
      <c r="BG9949" s="10"/>
    </row>
    <row r="9950" spans="34:59" x14ac:dyDescent="0.25">
      <c r="AH9950" s="10"/>
      <c r="AI9950" s="6"/>
    </row>
    <row r="9951" spans="34:59" x14ac:dyDescent="0.25">
      <c r="AH9951" s="6"/>
      <c r="AI9951" s="6"/>
      <c r="AJ9951" s="6"/>
      <c r="AK9951" s="6"/>
      <c r="AL9951" s="6"/>
      <c r="AM9951" s="6"/>
      <c r="AN9951" s="6"/>
      <c r="AO9951" s="6"/>
      <c r="AP9951" s="6"/>
      <c r="AQ9951" s="6"/>
      <c r="AR9951" s="6"/>
      <c r="AS9951" s="6"/>
      <c r="AT9951" s="6"/>
      <c r="AU9951" s="6"/>
      <c r="AV9951" s="6"/>
      <c r="AW9951" s="6"/>
      <c r="AX9951" s="6"/>
      <c r="AY9951" s="6"/>
      <c r="AZ9951" s="6"/>
      <c r="BA9951" s="6"/>
      <c r="BB9951" s="6"/>
      <c r="BC9951" s="6"/>
      <c r="BD9951" s="6"/>
      <c r="BE9951" s="6"/>
      <c r="BF9951" s="6"/>
      <c r="BG9951" s="6"/>
    </row>
    <row r="9952" spans="34:59" x14ac:dyDescent="0.25">
      <c r="AH9952" s="10"/>
      <c r="AI9952" s="6"/>
      <c r="AJ9952" s="10"/>
      <c r="AK9952" s="10"/>
      <c r="AL9952" s="10"/>
      <c r="AM9952" s="10"/>
      <c r="AN9952" s="10"/>
      <c r="AO9952" s="10"/>
      <c r="AP9952" s="10"/>
      <c r="AQ9952" s="10"/>
      <c r="AR9952" s="10"/>
      <c r="AS9952" s="10"/>
      <c r="AT9952" s="10"/>
      <c r="AU9952" s="10"/>
      <c r="AV9952" s="10"/>
      <c r="AW9952" s="10"/>
      <c r="AX9952" s="10"/>
      <c r="AY9952" s="10"/>
      <c r="AZ9952" s="10"/>
      <c r="BA9952" s="10"/>
      <c r="BB9952" s="10"/>
      <c r="BC9952" s="10"/>
      <c r="BD9952" s="10"/>
      <c r="BE9952" s="10"/>
      <c r="BF9952" s="10"/>
      <c r="BG9952" s="6"/>
    </row>
    <row r="9953" spans="34:59" x14ac:dyDescent="0.25">
      <c r="AH9953" s="6"/>
      <c r="AI9953" s="6"/>
      <c r="AJ9953" s="6"/>
      <c r="AK9953" s="6"/>
      <c r="AL9953" s="6"/>
      <c r="AM9953" s="6"/>
      <c r="AN9953" s="6"/>
      <c r="AO9953" s="6"/>
      <c r="AP9953" s="6"/>
      <c r="AQ9953" s="6"/>
      <c r="AR9953" s="6"/>
      <c r="AS9953" s="6"/>
      <c r="AT9953" s="6"/>
      <c r="AU9953" s="6"/>
      <c r="AV9953" s="6"/>
      <c r="AW9953" s="6"/>
      <c r="AX9953" s="6"/>
      <c r="AY9953" s="6"/>
      <c r="AZ9953" s="6"/>
      <c r="BA9953" s="6"/>
      <c r="BB9953" s="6"/>
      <c r="BC9953" s="6"/>
      <c r="BD9953" s="6"/>
      <c r="BE9953" s="6"/>
      <c r="BF9953" s="6"/>
      <c r="BG9953" s="10"/>
    </row>
    <row r="9954" spans="34:59" x14ac:dyDescent="0.25">
      <c r="AH9954" s="10"/>
      <c r="AI9954" s="6"/>
    </row>
    <row r="9955" spans="34:59" x14ac:dyDescent="0.25">
      <c r="AH9955" s="6"/>
      <c r="AI9955" s="6"/>
      <c r="AJ9955" s="6"/>
      <c r="AK9955" s="6"/>
      <c r="AL9955" s="6"/>
      <c r="AM9955" s="6"/>
      <c r="AN9955" s="6"/>
      <c r="AO9955" s="6"/>
      <c r="AP9955" s="6"/>
      <c r="AQ9955" s="6"/>
      <c r="AR9955" s="6"/>
      <c r="AS9955" s="6"/>
      <c r="AT9955" s="6"/>
      <c r="AU9955" s="6"/>
      <c r="AV9955" s="6"/>
      <c r="AW9955" s="6"/>
      <c r="AX9955" s="6"/>
      <c r="AY9955" s="6"/>
      <c r="AZ9955" s="6"/>
      <c r="BA9955" s="6"/>
      <c r="BB9955" s="6"/>
      <c r="BC9955" s="6"/>
      <c r="BD9955" s="6"/>
      <c r="BE9955" s="6"/>
      <c r="BF9955" s="6"/>
      <c r="BG9955" s="6"/>
    </row>
    <row r="9956" spans="34:59" x14ac:dyDescent="0.25">
      <c r="AH9956" s="10"/>
      <c r="AI9956" s="6"/>
      <c r="AJ9956" s="10"/>
      <c r="AK9956" s="10"/>
      <c r="AL9956" s="10"/>
      <c r="AM9956" s="10"/>
      <c r="AN9956" s="10"/>
      <c r="AO9956" s="10"/>
      <c r="AP9956" s="10"/>
      <c r="AQ9956" s="10"/>
      <c r="AR9956" s="10"/>
      <c r="AS9956" s="10"/>
      <c r="AT9956" s="10"/>
      <c r="AU9956" s="10"/>
      <c r="AV9956" s="10"/>
      <c r="AW9956" s="10"/>
      <c r="AX9956" s="10"/>
      <c r="AY9956" s="10"/>
      <c r="AZ9956" s="10"/>
      <c r="BA9956" s="10"/>
      <c r="BB9956" s="10"/>
      <c r="BC9956" s="10"/>
      <c r="BD9956" s="10"/>
      <c r="BE9956" s="10"/>
      <c r="BF9956" s="10"/>
      <c r="BG9956" s="6"/>
    </row>
    <row r="9957" spans="34:59" x14ac:dyDescent="0.25">
      <c r="AH9957" s="6"/>
      <c r="AI9957" s="6"/>
      <c r="AJ9957" s="6"/>
      <c r="AK9957" s="6"/>
      <c r="AL9957" s="6"/>
      <c r="AM9957" s="6"/>
      <c r="AN9957" s="6"/>
      <c r="AO9957" s="6"/>
      <c r="AP9957" s="6"/>
      <c r="AQ9957" s="6"/>
      <c r="AR9957" s="6"/>
      <c r="AS9957" s="6"/>
      <c r="AT9957" s="6"/>
      <c r="AU9957" s="6"/>
      <c r="AV9957" s="6"/>
      <c r="AW9957" s="6"/>
      <c r="AX9957" s="6"/>
      <c r="AY9957" s="6"/>
      <c r="AZ9957" s="6"/>
      <c r="BA9957" s="6"/>
      <c r="BB9957" s="6"/>
      <c r="BC9957" s="6"/>
      <c r="BD9957" s="6"/>
      <c r="BE9957" s="6"/>
      <c r="BF9957" s="6"/>
      <c r="BG9957" s="10"/>
    </row>
    <row r="9958" spans="34:59" x14ac:dyDescent="0.25">
      <c r="AH9958" s="10"/>
      <c r="AI9958" s="6"/>
    </row>
    <row r="9959" spans="34:59" x14ac:dyDescent="0.25">
      <c r="AH9959" s="6"/>
      <c r="AI9959" s="6"/>
      <c r="AJ9959" s="6"/>
      <c r="AK9959" s="6"/>
      <c r="AL9959" s="6"/>
      <c r="AM9959" s="6"/>
      <c r="AN9959" s="6"/>
      <c r="AO9959" s="6"/>
      <c r="AP9959" s="6"/>
      <c r="AQ9959" s="6"/>
      <c r="AR9959" s="6"/>
      <c r="AS9959" s="6"/>
      <c r="AT9959" s="6"/>
      <c r="AU9959" s="6"/>
      <c r="AV9959" s="6"/>
      <c r="AW9959" s="6"/>
      <c r="AX9959" s="6"/>
      <c r="AY9959" s="6"/>
      <c r="AZ9959" s="6"/>
      <c r="BA9959" s="6"/>
      <c r="BB9959" s="6"/>
      <c r="BC9959" s="6"/>
      <c r="BD9959" s="6"/>
      <c r="BE9959" s="6"/>
      <c r="BF9959" s="6"/>
      <c r="BG9959" s="6"/>
    </row>
    <row r="9960" spans="34:59" x14ac:dyDescent="0.25">
      <c r="AH9960" s="10"/>
      <c r="AI9960" s="6"/>
      <c r="AJ9960" s="10"/>
      <c r="AK9960" s="10"/>
      <c r="AL9960" s="10"/>
      <c r="AM9960" s="10"/>
      <c r="AN9960" s="10"/>
      <c r="AO9960" s="10"/>
      <c r="AP9960" s="10"/>
      <c r="AQ9960" s="10"/>
      <c r="AR9960" s="10"/>
      <c r="AS9960" s="10"/>
      <c r="AT9960" s="10"/>
      <c r="AU9960" s="10"/>
      <c r="AV9960" s="10"/>
      <c r="AW9960" s="10"/>
      <c r="AX9960" s="10"/>
      <c r="AY9960" s="10"/>
      <c r="AZ9960" s="10"/>
      <c r="BA9960" s="10"/>
      <c r="BB9960" s="10"/>
      <c r="BC9960" s="10"/>
      <c r="BD9960" s="10"/>
      <c r="BE9960" s="10"/>
      <c r="BF9960" s="10"/>
      <c r="BG9960" s="6"/>
    </row>
    <row r="9961" spans="34:59" x14ac:dyDescent="0.25">
      <c r="AH9961" s="6"/>
      <c r="AI9961" s="6"/>
      <c r="AJ9961" s="6"/>
      <c r="AK9961" s="6"/>
      <c r="AL9961" s="6"/>
      <c r="AM9961" s="6"/>
      <c r="AN9961" s="6"/>
      <c r="AO9961" s="6"/>
      <c r="AP9961" s="6"/>
      <c r="AQ9961" s="6"/>
      <c r="AR9961" s="6"/>
      <c r="AS9961" s="6"/>
      <c r="AT9961" s="6"/>
      <c r="AU9961" s="6"/>
      <c r="AV9961" s="6"/>
      <c r="AW9961" s="6"/>
      <c r="AX9961" s="6"/>
      <c r="AY9961" s="6"/>
      <c r="AZ9961" s="6"/>
      <c r="BA9961" s="6"/>
      <c r="BB9961" s="6"/>
      <c r="BC9961" s="6"/>
      <c r="BD9961" s="6"/>
      <c r="BE9961" s="6"/>
      <c r="BF9961" s="6"/>
      <c r="BG9961" s="10"/>
    </row>
    <row r="9962" spans="34:59" x14ac:dyDescent="0.25">
      <c r="AH9962" s="10"/>
      <c r="AI9962" s="6"/>
    </row>
    <row r="9963" spans="34:59" x14ac:dyDescent="0.25">
      <c r="AH9963" s="6"/>
      <c r="AI9963" s="6"/>
      <c r="AJ9963" s="6"/>
      <c r="AK9963" s="6"/>
      <c r="AL9963" s="6"/>
      <c r="AM9963" s="6"/>
      <c r="AN9963" s="6"/>
      <c r="AO9963" s="6"/>
      <c r="AP9963" s="6"/>
      <c r="AQ9963" s="6"/>
      <c r="AR9963" s="6"/>
      <c r="AS9963" s="6"/>
      <c r="AT9963" s="6"/>
      <c r="AU9963" s="6"/>
      <c r="AV9963" s="6"/>
      <c r="AW9963" s="6"/>
      <c r="AX9963" s="6"/>
      <c r="AY9963" s="6"/>
      <c r="AZ9963" s="6"/>
      <c r="BA9963" s="6"/>
      <c r="BB9963" s="6"/>
      <c r="BC9963" s="6"/>
      <c r="BD9963" s="6"/>
      <c r="BE9963" s="6"/>
      <c r="BF9963" s="6"/>
      <c r="BG9963" s="6"/>
    </row>
    <row r="9964" spans="34:59" x14ac:dyDescent="0.25">
      <c r="AH9964" s="10"/>
      <c r="AI9964" s="6"/>
      <c r="AJ9964" s="10"/>
      <c r="AK9964" s="10"/>
      <c r="AL9964" s="10"/>
      <c r="AM9964" s="10"/>
      <c r="AN9964" s="10"/>
      <c r="AO9964" s="10"/>
      <c r="AP9964" s="10"/>
      <c r="AQ9964" s="10"/>
      <c r="AR9964" s="10"/>
      <c r="AS9964" s="10"/>
      <c r="AT9964" s="10"/>
      <c r="AU9964" s="10"/>
      <c r="AV9964" s="10"/>
      <c r="AW9964" s="10"/>
      <c r="AX9964" s="10"/>
      <c r="AY9964" s="10"/>
      <c r="AZ9964" s="10"/>
      <c r="BA9964" s="10"/>
      <c r="BB9964" s="10"/>
      <c r="BC9964" s="10"/>
      <c r="BD9964" s="10"/>
      <c r="BE9964" s="10"/>
      <c r="BF9964" s="10"/>
      <c r="BG9964" s="6"/>
    </row>
    <row r="9965" spans="34:59" x14ac:dyDescent="0.25">
      <c r="AH9965" s="6"/>
      <c r="AI9965" s="6"/>
      <c r="AJ9965" s="6"/>
      <c r="AK9965" s="6"/>
      <c r="AL9965" s="6"/>
      <c r="AM9965" s="6"/>
      <c r="AN9965" s="6"/>
      <c r="AO9965" s="6"/>
      <c r="AP9965" s="6"/>
      <c r="AQ9965" s="6"/>
      <c r="AR9965" s="6"/>
      <c r="AS9965" s="6"/>
      <c r="AT9965" s="6"/>
      <c r="AU9965" s="6"/>
      <c r="AV9965" s="6"/>
      <c r="AW9965" s="6"/>
      <c r="AX9965" s="6"/>
      <c r="AY9965" s="6"/>
      <c r="AZ9965" s="6"/>
      <c r="BA9965" s="6"/>
      <c r="BB9965" s="6"/>
      <c r="BC9965" s="6"/>
      <c r="BD9965" s="6"/>
      <c r="BE9965" s="6"/>
      <c r="BF9965" s="6"/>
      <c r="BG9965" s="10"/>
    </row>
    <row r="9966" spans="34:59" x14ac:dyDescent="0.25">
      <c r="AH9966" s="10"/>
      <c r="AI9966" s="6"/>
    </row>
    <row r="9967" spans="34:59" x14ac:dyDescent="0.25">
      <c r="AH9967" s="6"/>
      <c r="AI9967" s="6"/>
      <c r="AJ9967" s="6"/>
      <c r="AK9967" s="6"/>
      <c r="AL9967" s="6"/>
      <c r="AM9967" s="6"/>
      <c r="AN9967" s="6"/>
      <c r="AO9967" s="6"/>
      <c r="AP9967" s="6"/>
      <c r="AQ9967" s="6"/>
      <c r="AR9967" s="6"/>
      <c r="AS9967" s="6"/>
      <c r="AT9967" s="6"/>
      <c r="AU9967" s="6"/>
      <c r="AV9967" s="6"/>
      <c r="AW9967" s="6"/>
      <c r="AX9967" s="6"/>
      <c r="AY9967" s="6"/>
      <c r="AZ9967" s="6"/>
      <c r="BA9967" s="6"/>
      <c r="BB9967" s="6"/>
      <c r="BC9967" s="6"/>
      <c r="BD9967" s="6"/>
      <c r="BE9967" s="6"/>
      <c r="BF9967" s="6"/>
      <c r="BG9967" s="6"/>
    </row>
    <row r="9968" spans="34:59" x14ac:dyDescent="0.25">
      <c r="AH9968" s="10"/>
      <c r="AI9968" s="6"/>
      <c r="AJ9968" s="10"/>
      <c r="AK9968" s="10"/>
      <c r="AL9968" s="10"/>
      <c r="AM9968" s="10"/>
      <c r="AN9968" s="10"/>
      <c r="AO9968" s="10"/>
      <c r="AP9968" s="10"/>
      <c r="AQ9968" s="10"/>
      <c r="AR9968" s="10"/>
      <c r="AS9968" s="10"/>
      <c r="AT9968" s="10"/>
      <c r="AU9968" s="10"/>
      <c r="AV9968" s="10"/>
      <c r="AW9968" s="10"/>
      <c r="AX9968" s="10"/>
      <c r="AY9968" s="10"/>
      <c r="AZ9968" s="10"/>
      <c r="BA9968" s="10"/>
      <c r="BB9968" s="10"/>
      <c r="BC9968" s="10"/>
      <c r="BD9968" s="10"/>
      <c r="BE9968" s="10"/>
      <c r="BF9968" s="10"/>
      <c r="BG9968" s="6"/>
    </row>
    <row r="9969" spans="34:59" x14ac:dyDescent="0.25">
      <c r="AH9969" s="6"/>
      <c r="AI9969" s="6"/>
      <c r="AJ9969" s="6"/>
      <c r="AK9969" s="6"/>
      <c r="AL9969" s="6"/>
      <c r="AM9969" s="6"/>
      <c r="AN9969" s="6"/>
      <c r="AO9969" s="6"/>
      <c r="AP9969" s="6"/>
      <c r="AQ9969" s="6"/>
      <c r="AR9969" s="6"/>
      <c r="AS9969" s="6"/>
      <c r="AT9969" s="6"/>
      <c r="AU9969" s="6"/>
      <c r="AV9969" s="6"/>
      <c r="AW9969" s="6"/>
      <c r="AX9969" s="6"/>
      <c r="AY9969" s="6"/>
      <c r="AZ9969" s="6"/>
      <c r="BA9969" s="6"/>
      <c r="BB9969" s="6"/>
      <c r="BC9969" s="6"/>
      <c r="BD9969" s="6"/>
      <c r="BE9969" s="6"/>
      <c r="BF9969" s="6"/>
      <c r="BG9969" s="10"/>
    </row>
    <row r="9970" spans="34:59" x14ac:dyDescent="0.25">
      <c r="AH9970" s="10"/>
      <c r="AI9970" s="6"/>
    </row>
    <row r="9971" spans="34:59" x14ac:dyDescent="0.25">
      <c r="AH9971" s="6"/>
      <c r="AI9971" s="6"/>
      <c r="AJ9971" s="6"/>
      <c r="AK9971" s="6"/>
      <c r="AL9971" s="6"/>
      <c r="AM9971" s="6"/>
      <c r="AN9971" s="6"/>
      <c r="AO9971" s="6"/>
      <c r="AP9971" s="6"/>
      <c r="AQ9971" s="6"/>
      <c r="AR9971" s="6"/>
      <c r="AS9971" s="6"/>
      <c r="AT9971" s="6"/>
      <c r="AU9971" s="6"/>
      <c r="AV9971" s="6"/>
      <c r="AW9971" s="6"/>
      <c r="AX9971" s="6"/>
      <c r="AY9971" s="6"/>
      <c r="AZ9971" s="6"/>
      <c r="BA9971" s="6"/>
      <c r="BB9971" s="6"/>
      <c r="BC9971" s="6"/>
      <c r="BD9971" s="6"/>
      <c r="BE9971" s="6"/>
      <c r="BF9971" s="6"/>
      <c r="BG9971" s="6"/>
    </row>
    <row r="9972" spans="34:59" x14ac:dyDescent="0.25">
      <c r="AH9972" s="10"/>
      <c r="AI9972" s="6"/>
      <c r="AJ9972" s="10"/>
      <c r="AK9972" s="10"/>
      <c r="AL9972" s="10"/>
      <c r="AM9972" s="10"/>
      <c r="AN9972" s="10"/>
      <c r="AO9972" s="10"/>
      <c r="AP9972" s="10"/>
      <c r="AQ9972" s="10"/>
      <c r="AR9972" s="10"/>
      <c r="AS9972" s="10"/>
      <c r="AT9972" s="10"/>
      <c r="AU9972" s="10"/>
      <c r="AV9972" s="10"/>
      <c r="AW9972" s="10"/>
      <c r="AX9972" s="10"/>
      <c r="AY9972" s="10"/>
      <c r="AZ9972" s="10"/>
      <c r="BA9972" s="10"/>
      <c r="BB9972" s="10"/>
      <c r="BC9972" s="10"/>
      <c r="BD9972" s="10"/>
      <c r="BE9972" s="10"/>
      <c r="BF9972" s="10"/>
      <c r="BG9972" s="6"/>
    </row>
    <row r="9973" spans="34:59" x14ac:dyDescent="0.25">
      <c r="AH9973" s="6"/>
      <c r="AI9973" s="6"/>
      <c r="AJ9973" s="6"/>
      <c r="AK9973" s="6"/>
      <c r="AL9973" s="6"/>
      <c r="AM9973" s="6"/>
      <c r="AN9973" s="6"/>
      <c r="AO9973" s="6"/>
      <c r="AP9973" s="6"/>
      <c r="AQ9973" s="6"/>
      <c r="AR9973" s="6"/>
      <c r="AS9973" s="6"/>
      <c r="AT9973" s="6"/>
      <c r="AU9973" s="6"/>
      <c r="AV9973" s="6"/>
      <c r="AW9973" s="6"/>
      <c r="AX9973" s="6"/>
      <c r="AY9973" s="6"/>
      <c r="AZ9973" s="6"/>
      <c r="BA9973" s="6"/>
      <c r="BB9973" s="6"/>
      <c r="BC9973" s="6"/>
      <c r="BD9973" s="6"/>
      <c r="BE9973" s="6"/>
      <c r="BF9973" s="6"/>
      <c r="BG9973" s="10"/>
    </row>
    <row r="9974" spans="34:59" x14ac:dyDescent="0.25">
      <c r="AH9974" s="10"/>
      <c r="AI9974" s="6"/>
    </row>
    <row r="9975" spans="34:59" x14ac:dyDescent="0.25">
      <c r="AH9975" s="6"/>
      <c r="AI9975" s="6"/>
      <c r="AJ9975" s="6"/>
      <c r="AK9975" s="6"/>
      <c r="AL9975" s="6"/>
      <c r="AM9975" s="6"/>
      <c r="AN9975" s="6"/>
      <c r="AO9975" s="6"/>
      <c r="AP9975" s="6"/>
      <c r="AQ9975" s="6"/>
      <c r="AR9975" s="6"/>
      <c r="AS9975" s="6"/>
      <c r="AT9975" s="6"/>
      <c r="AU9975" s="6"/>
      <c r="AV9975" s="6"/>
      <c r="AW9975" s="6"/>
      <c r="AX9975" s="6"/>
      <c r="AY9975" s="6"/>
      <c r="AZ9975" s="6"/>
      <c r="BA9975" s="6"/>
      <c r="BB9975" s="6"/>
      <c r="BC9975" s="6"/>
      <c r="BD9975" s="6"/>
      <c r="BE9975" s="6"/>
      <c r="BF9975" s="6"/>
      <c r="BG9975" s="6"/>
    </row>
    <row r="9976" spans="34:59" x14ac:dyDescent="0.25">
      <c r="AH9976" s="10"/>
      <c r="AI9976" s="6"/>
      <c r="AJ9976" s="10"/>
      <c r="AK9976" s="10"/>
      <c r="AL9976" s="10"/>
      <c r="AM9976" s="10"/>
      <c r="AN9976" s="10"/>
      <c r="AO9976" s="10"/>
      <c r="AP9976" s="10"/>
      <c r="AQ9976" s="10"/>
      <c r="AR9976" s="10"/>
      <c r="AS9976" s="10"/>
      <c r="AT9976" s="10"/>
      <c r="AU9976" s="10"/>
      <c r="AV9976" s="10"/>
      <c r="AW9976" s="10"/>
      <c r="AX9976" s="10"/>
      <c r="AY9976" s="10"/>
      <c r="AZ9976" s="10"/>
      <c r="BA9976" s="10"/>
      <c r="BB9976" s="10"/>
      <c r="BC9976" s="10"/>
      <c r="BD9976" s="10"/>
      <c r="BE9976" s="10"/>
      <c r="BF9976" s="10"/>
      <c r="BG9976" s="6"/>
    </row>
    <row r="9977" spans="34:59" x14ac:dyDescent="0.25">
      <c r="AH9977" s="6"/>
      <c r="AI9977" s="6"/>
      <c r="AJ9977" s="6"/>
      <c r="AK9977" s="6"/>
      <c r="AL9977" s="6"/>
      <c r="AM9977" s="6"/>
      <c r="AN9977" s="6"/>
      <c r="AO9977" s="6"/>
      <c r="AP9977" s="6"/>
      <c r="AQ9977" s="6"/>
      <c r="AR9977" s="6"/>
      <c r="AS9977" s="6"/>
      <c r="AT9977" s="6"/>
      <c r="AU9977" s="6"/>
      <c r="AV9977" s="6"/>
      <c r="AW9977" s="6"/>
      <c r="AX9977" s="6"/>
      <c r="AY9977" s="6"/>
      <c r="AZ9977" s="6"/>
      <c r="BA9977" s="6"/>
      <c r="BB9977" s="6"/>
      <c r="BC9977" s="6"/>
      <c r="BD9977" s="6"/>
      <c r="BE9977" s="6"/>
      <c r="BF9977" s="6"/>
      <c r="BG9977" s="10"/>
    </row>
    <row r="9978" spans="34:59" x14ac:dyDescent="0.25">
      <c r="AH9978" s="10"/>
      <c r="AI9978" s="6"/>
    </row>
    <row r="9979" spans="34:59" x14ac:dyDescent="0.25">
      <c r="AH9979" s="6"/>
      <c r="AI9979" s="6"/>
      <c r="AJ9979" s="6"/>
      <c r="AK9979" s="6"/>
      <c r="AL9979" s="6"/>
      <c r="AM9979" s="6"/>
      <c r="AN9979" s="6"/>
      <c r="AO9979" s="6"/>
      <c r="AP9979" s="6"/>
      <c r="AQ9979" s="6"/>
      <c r="AR9979" s="6"/>
      <c r="AS9979" s="6"/>
      <c r="AT9979" s="6"/>
      <c r="AU9979" s="6"/>
      <c r="AV9979" s="6"/>
      <c r="AW9979" s="6"/>
      <c r="AX9979" s="6"/>
      <c r="AY9979" s="6"/>
      <c r="AZ9979" s="6"/>
      <c r="BA9979" s="6"/>
      <c r="BB9979" s="6"/>
      <c r="BC9979" s="6"/>
      <c r="BD9979" s="6"/>
      <c r="BE9979" s="6"/>
      <c r="BF9979" s="6"/>
      <c r="BG9979" s="6"/>
    </row>
    <row r="9980" spans="34:59" x14ac:dyDescent="0.25">
      <c r="AH9980" s="10"/>
      <c r="AI9980" s="6"/>
      <c r="AJ9980" s="10"/>
      <c r="AK9980" s="10"/>
      <c r="AL9980" s="10"/>
      <c r="AM9980" s="10"/>
      <c r="AN9980" s="10"/>
      <c r="AO9980" s="10"/>
      <c r="AP9980" s="10"/>
      <c r="AQ9980" s="10"/>
      <c r="AR9980" s="10"/>
      <c r="AS9980" s="10"/>
      <c r="AT9980" s="10"/>
      <c r="AU9980" s="10"/>
      <c r="AV9980" s="10"/>
      <c r="AW9980" s="10"/>
      <c r="AX9980" s="10"/>
      <c r="AY9980" s="10"/>
      <c r="AZ9980" s="10"/>
      <c r="BA9980" s="10"/>
      <c r="BB9980" s="10"/>
      <c r="BC9980" s="10"/>
      <c r="BD9980" s="10"/>
      <c r="BE9980" s="10"/>
      <c r="BF9980" s="10"/>
      <c r="BG9980" s="6"/>
    </row>
    <row r="9981" spans="34:59" x14ac:dyDescent="0.25">
      <c r="AH9981" s="6"/>
      <c r="AI9981" s="6"/>
      <c r="AJ9981" s="6"/>
      <c r="AK9981" s="6"/>
      <c r="AL9981" s="6"/>
      <c r="AM9981" s="6"/>
      <c r="AN9981" s="6"/>
      <c r="AO9981" s="6"/>
      <c r="AP9981" s="6"/>
      <c r="AQ9981" s="6"/>
      <c r="AR9981" s="6"/>
      <c r="AS9981" s="6"/>
      <c r="AT9981" s="6"/>
      <c r="AU9981" s="6"/>
      <c r="AV9981" s="6"/>
      <c r="AW9981" s="6"/>
      <c r="AX9981" s="6"/>
      <c r="AY9981" s="6"/>
      <c r="AZ9981" s="6"/>
      <c r="BA9981" s="6"/>
      <c r="BB9981" s="6"/>
      <c r="BC9981" s="6"/>
      <c r="BD9981" s="6"/>
      <c r="BE9981" s="6"/>
      <c r="BF9981" s="6"/>
      <c r="BG9981" s="10"/>
    </row>
    <row r="9982" spans="34:59" x14ac:dyDescent="0.25">
      <c r="AH9982" s="10"/>
      <c r="AI9982" s="6"/>
    </row>
    <row r="9983" spans="34:59" x14ac:dyDescent="0.25">
      <c r="AH9983" s="6"/>
      <c r="AI9983" s="6"/>
      <c r="AJ9983" s="6"/>
      <c r="AK9983" s="6"/>
      <c r="AL9983" s="6"/>
      <c r="AM9983" s="6"/>
      <c r="AN9983" s="6"/>
      <c r="AO9983" s="6"/>
      <c r="AP9983" s="6"/>
      <c r="AQ9983" s="6"/>
      <c r="AR9983" s="6"/>
      <c r="AS9983" s="6"/>
      <c r="AT9983" s="6"/>
      <c r="AU9983" s="6"/>
      <c r="AV9983" s="6"/>
      <c r="AW9983" s="6"/>
      <c r="AX9983" s="6"/>
      <c r="AY9983" s="6"/>
      <c r="AZ9983" s="6"/>
      <c r="BA9983" s="6"/>
      <c r="BB9983" s="6"/>
      <c r="BC9983" s="6"/>
      <c r="BD9983" s="6"/>
      <c r="BE9983" s="6"/>
      <c r="BF9983" s="6"/>
      <c r="BG9983" s="6"/>
    </row>
    <row r="9984" spans="34:59" x14ac:dyDescent="0.25">
      <c r="AH9984" s="10"/>
      <c r="AI9984" s="6"/>
      <c r="AJ9984" s="10"/>
      <c r="AK9984" s="10"/>
      <c r="AL9984" s="10"/>
      <c r="AM9984" s="10"/>
      <c r="AN9984" s="10"/>
      <c r="AO9984" s="10"/>
      <c r="AP9984" s="10"/>
      <c r="AQ9984" s="10"/>
      <c r="AR9984" s="10"/>
      <c r="AS9984" s="10"/>
      <c r="AT9984" s="10"/>
      <c r="AU9984" s="10"/>
      <c r="AV9984" s="10"/>
      <c r="AW9984" s="10"/>
      <c r="AX9984" s="10"/>
      <c r="AY9984" s="10"/>
      <c r="AZ9984" s="10"/>
      <c r="BA9984" s="10"/>
      <c r="BB9984" s="10"/>
      <c r="BC9984" s="10"/>
      <c r="BD9984" s="10"/>
      <c r="BE9984" s="10"/>
      <c r="BF9984" s="10"/>
      <c r="BG9984" s="6"/>
    </row>
    <row r="9985" spans="34:59" x14ac:dyDescent="0.25">
      <c r="AH9985" s="6"/>
      <c r="AI9985" s="6"/>
      <c r="AJ9985" s="6"/>
      <c r="AK9985" s="6"/>
      <c r="AL9985" s="6"/>
      <c r="AM9985" s="6"/>
      <c r="AN9985" s="6"/>
      <c r="AO9985" s="6"/>
      <c r="AP9985" s="6"/>
      <c r="AQ9985" s="6"/>
      <c r="AR9985" s="6"/>
      <c r="AS9985" s="6"/>
      <c r="AT9985" s="6"/>
      <c r="AU9985" s="6"/>
      <c r="AV9985" s="6"/>
      <c r="AW9985" s="6"/>
      <c r="AX9985" s="6"/>
      <c r="AY9985" s="6"/>
      <c r="AZ9985" s="6"/>
      <c r="BA9985" s="6"/>
      <c r="BB9985" s="6"/>
      <c r="BC9985" s="6"/>
      <c r="BD9985" s="6"/>
      <c r="BE9985" s="6"/>
      <c r="BF9985" s="6"/>
      <c r="BG9985" s="10"/>
    </row>
    <row r="9986" spans="34:59" x14ac:dyDescent="0.25">
      <c r="AH9986" s="10"/>
      <c r="AI9986" s="6"/>
    </row>
    <row r="9987" spans="34:59" x14ac:dyDescent="0.25">
      <c r="AH9987" s="6"/>
      <c r="AI9987" s="6"/>
      <c r="AJ9987" s="6"/>
      <c r="AK9987" s="6"/>
      <c r="AL9987" s="6"/>
      <c r="AM9987" s="6"/>
      <c r="AN9987" s="6"/>
      <c r="AO9987" s="6"/>
      <c r="AP9987" s="6"/>
      <c r="AQ9987" s="6"/>
      <c r="AR9987" s="6"/>
      <c r="AS9987" s="6"/>
      <c r="AT9987" s="6"/>
      <c r="AU9987" s="6"/>
      <c r="AV9987" s="6"/>
      <c r="AW9987" s="6"/>
      <c r="AX9987" s="6"/>
      <c r="AY9987" s="6"/>
      <c r="AZ9987" s="6"/>
      <c r="BA9987" s="6"/>
      <c r="BB9987" s="6"/>
      <c r="BC9987" s="6"/>
      <c r="BD9987" s="6"/>
      <c r="BE9987" s="6"/>
      <c r="BF9987" s="6"/>
      <c r="BG9987" s="6"/>
    </row>
    <row r="9988" spans="34:59" x14ac:dyDescent="0.25">
      <c r="AH9988" s="10"/>
      <c r="AI9988" s="6"/>
      <c r="AJ9988" s="10"/>
      <c r="AK9988" s="10"/>
      <c r="AL9988" s="10"/>
      <c r="AM9988" s="10"/>
      <c r="AN9988" s="10"/>
      <c r="AO9988" s="10"/>
      <c r="AP9988" s="10"/>
      <c r="AQ9988" s="10"/>
      <c r="AR9988" s="10"/>
      <c r="AS9988" s="10"/>
      <c r="AT9988" s="10"/>
      <c r="AU9988" s="10"/>
      <c r="AV9988" s="10"/>
      <c r="AW9988" s="10"/>
      <c r="AX9988" s="10"/>
      <c r="AY9988" s="10"/>
      <c r="AZ9988" s="10"/>
      <c r="BA9988" s="10"/>
      <c r="BB9988" s="10"/>
      <c r="BC9988" s="10"/>
      <c r="BD9988" s="10"/>
      <c r="BE9988" s="10"/>
      <c r="BF9988" s="10"/>
      <c r="BG9988" s="6"/>
    </row>
    <row r="9989" spans="34:59" x14ac:dyDescent="0.25">
      <c r="AH9989" s="6"/>
      <c r="AI9989" s="6"/>
      <c r="AJ9989" s="6"/>
      <c r="AK9989" s="6"/>
      <c r="AL9989" s="6"/>
      <c r="AM9989" s="6"/>
      <c r="AN9989" s="6"/>
      <c r="AO9989" s="6"/>
      <c r="AP9989" s="6"/>
      <c r="AQ9989" s="6"/>
      <c r="AR9989" s="6"/>
      <c r="AS9989" s="6"/>
      <c r="AT9989" s="6"/>
      <c r="AU9989" s="6"/>
      <c r="AV9989" s="6"/>
      <c r="AW9989" s="6"/>
      <c r="AX9989" s="6"/>
      <c r="AY9989" s="6"/>
      <c r="AZ9989" s="6"/>
      <c r="BA9989" s="6"/>
      <c r="BB9989" s="6"/>
      <c r="BC9989" s="6"/>
      <c r="BD9989" s="6"/>
      <c r="BE9989" s="6"/>
      <c r="BF9989" s="6"/>
      <c r="BG9989" s="10"/>
    </row>
    <row r="9990" spans="34:59" x14ac:dyDescent="0.25">
      <c r="AH9990" s="10"/>
      <c r="AI9990" s="6"/>
    </row>
    <row r="9991" spans="34:59" x14ac:dyDescent="0.25">
      <c r="AH9991" s="6"/>
      <c r="AI9991" s="6"/>
      <c r="AJ9991" s="6"/>
      <c r="AK9991" s="6"/>
      <c r="AL9991" s="6"/>
      <c r="AM9991" s="6"/>
      <c r="AN9991" s="6"/>
      <c r="AO9991" s="6"/>
      <c r="AP9991" s="6"/>
      <c r="AQ9991" s="6"/>
      <c r="AR9991" s="6"/>
      <c r="AS9991" s="6"/>
      <c r="AT9991" s="6"/>
      <c r="AU9991" s="6"/>
      <c r="AV9991" s="6"/>
      <c r="AW9991" s="6"/>
      <c r="AX9991" s="6"/>
      <c r="AY9991" s="6"/>
      <c r="AZ9991" s="6"/>
      <c r="BA9991" s="6"/>
      <c r="BB9991" s="6"/>
      <c r="BC9991" s="6"/>
      <c r="BD9991" s="6"/>
      <c r="BE9991" s="6"/>
      <c r="BF9991" s="6"/>
      <c r="BG9991" s="6"/>
    </row>
    <row r="9992" spans="34:59" x14ac:dyDescent="0.25">
      <c r="AH9992" s="10"/>
      <c r="AI9992" s="6"/>
      <c r="AJ9992" s="10"/>
      <c r="AK9992" s="10"/>
      <c r="AL9992" s="10"/>
      <c r="AM9992" s="10"/>
      <c r="AN9992" s="10"/>
      <c r="AO9992" s="10"/>
      <c r="AP9992" s="10"/>
      <c r="AQ9992" s="10"/>
      <c r="AR9992" s="10"/>
      <c r="AS9992" s="10"/>
      <c r="AT9992" s="10"/>
      <c r="AU9992" s="10"/>
      <c r="AV9992" s="10"/>
      <c r="AW9992" s="10"/>
      <c r="AX9992" s="10"/>
      <c r="AY9992" s="10"/>
      <c r="AZ9992" s="10"/>
      <c r="BA9992" s="10"/>
      <c r="BB9992" s="10"/>
      <c r="BC9992" s="10"/>
      <c r="BD9992" s="10"/>
      <c r="BE9992" s="10"/>
      <c r="BF9992" s="10"/>
      <c r="BG9992" s="6"/>
    </row>
    <row r="9993" spans="34:59" x14ac:dyDescent="0.25">
      <c r="AH9993" s="6"/>
      <c r="AI9993" s="6"/>
      <c r="AJ9993" s="6"/>
      <c r="AK9993" s="6"/>
      <c r="AL9993" s="6"/>
      <c r="AM9993" s="6"/>
      <c r="AN9993" s="6"/>
      <c r="AO9993" s="6"/>
      <c r="AP9993" s="6"/>
      <c r="AQ9993" s="6"/>
      <c r="AR9993" s="6"/>
      <c r="AS9993" s="6"/>
      <c r="AT9993" s="6"/>
      <c r="AU9993" s="6"/>
      <c r="AV9993" s="6"/>
      <c r="AW9993" s="6"/>
      <c r="AX9993" s="6"/>
      <c r="AY9993" s="6"/>
      <c r="AZ9993" s="6"/>
      <c r="BA9993" s="6"/>
      <c r="BB9993" s="6"/>
      <c r="BC9993" s="6"/>
      <c r="BD9993" s="6"/>
      <c r="BE9993" s="6"/>
      <c r="BF9993" s="6"/>
      <c r="BG9993" s="10"/>
    </row>
    <row r="9994" spans="34:59" x14ac:dyDescent="0.25">
      <c r="AH9994" s="10"/>
      <c r="AI9994" s="6"/>
    </row>
    <row r="9995" spans="34:59" x14ac:dyDescent="0.25">
      <c r="AH9995" s="6"/>
      <c r="AI9995" s="6"/>
      <c r="AJ9995" s="6"/>
      <c r="AK9995" s="6"/>
      <c r="AL9995" s="6"/>
      <c r="AM9995" s="6"/>
      <c r="AN9995" s="6"/>
      <c r="AO9995" s="6"/>
      <c r="AP9995" s="6"/>
      <c r="AQ9995" s="6"/>
      <c r="AR9995" s="6"/>
      <c r="AS9995" s="6"/>
      <c r="AT9995" s="6"/>
      <c r="AU9995" s="6"/>
      <c r="AV9995" s="6"/>
      <c r="AW9995" s="6"/>
      <c r="AX9995" s="6"/>
      <c r="AY9995" s="6"/>
      <c r="AZ9995" s="6"/>
      <c r="BA9995" s="6"/>
      <c r="BB9995" s="6"/>
      <c r="BC9995" s="6"/>
      <c r="BD9995" s="6"/>
      <c r="BE9995" s="6"/>
      <c r="BF9995" s="6"/>
      <c r="BG9995" s="6"/>
    </row>
    <row r="9996" spans="34:59" x14ac:dyDescent="0.25">
      <c r="AH9996" s="10"/>
      <c r="AI9996" s="6"/>
      <c r="AJ9996" s="10"/>
      <c r="AK9996" s="10"/>
      <c r="AL9996" s="10"/>
      <c r="AM9996" s="10"/>
      <c r="AN9996" s="10"/>
      <c r="AO9996" s="10"/>
      <c r="AP9996" s="10"/>
      <c r="AQ9996" s="10"/>
      <c r="AR9996" s="10"/>
      <c r="AS9996" s="10"/>
      <c r="AT9996" s="10"/>
      <c r="AU9996" s="10"/>
      <c r="AV9996" s="10"/>
      <c r="AW9996" s="10"/>
      <c r="AX9996" s="10"/>
      <c r="AY9996" s="10"/>
      <c r="AZ9996" s="10"/>
      <c r="BA9996" s="10"/>
      <c r="BB9996" s="10"/>
      <c r="BC9996" s="10"/>
      <c r="BD9996" s="10"/>
      <c r="BE9996" s="10"/>
      <c r="BF9996" s="10"/>
      <c r="BG9996" s="6"/>
    </row>
    <row r="9997" spans="34:59" x14ac:dyDescent="0.25">
      <c r="AH9997" s="6"/>
      <c r="AI9997" s="6"/>
      <c r="AJ9997" s="6"/>
      <c r="AK9997" s="6"/>
      <c r="AL9997" s="6"/>
      <c r="AM9997" s="6"/>
      <c r="AN9997" s="6"/>
      <c r="AO9997" s="6"/>
      <c r="AP9997" s="6"/>
      <c r="AQ9997" s="6"/>
      <c r="AR9997" s="6"/>
      <c r="AS9997" s="6"/>
      <c r="AT9997" s="6"/>
      <c r="AU9997" s="6"/>
      <c r="AV9997" s="6"/>
      <c r="AW9997" s="6"/>
      <c r="AX9997" s="6"/>
      <c r="AY9997" s="6"/>
      <c r="AZ9997" s="6"/>
      <c r="BA9997" s="6"/>
      <c r="BB9997" s="6"/>
      <c r="BC9997" s="6"/>
      <c r="BD9997" s="6"/>
      <c r="BE9997" s="6"/>
      <c r="BF9997" s="6"/>
      <c r="BG9997" s="10"/>
    </row>
    <row r="9998" spans="34:59" x14ac:dyDescent="0.25">
      <c r="AH9998" s="10"/>
      <c r="AI9998" s="6"/>
    </row>
    <row r="9999" spans="34:59" x14ac:dyDescent="0.25">
      <c r="AH9999" s="6"/>
      <c r="AI9999" s="6"/>
      <c r="AJ9999" s="6"/>
      <c r="AK9999" s="6"/>
      <c r="AL9999" s="6"/>
      <c r="AM9999" s="6"/>
      <c r="AN9999" s="6"/>
      <c r="AO9999" s="6"/>
      <c r="AP9999" s="6"/>
      <c r="AQ9999" s="6"/>
      <c r="AR9999" s="6"/>
      <c r="AS9999" s="6"/>
      <c r="AT9999" s="6"/>
      <c r="AU9999" s="6"/>
      <c r="AV9999" s="6"/>
      <c r="AW9999" s="6"/>
      <c r="AX9999" s="6"/>
      <c r="AY9999" s="6"/>
      <c r="AZ9999" s="6"/>
      <c r="BA9999" s="6"/>
      <c r="BB9999" s="6"/>
      <c r="BC9999" s="6"/>
      <c r="BD9999" s="6"/>
      <c r="BE9999" s="6"/>
      <c r="BF9999" s="6"/>
      <c r="BG9999" s="6"/>
    </row>
    <row r="10000" spans="34:59" x14ac:dyDescent="0.25">
      <c r="AH10000" s="10"/>
      <c r="AI10000" s="6"/>
      <c r="AJ10000" s="10"/>
      <c r="AK10000" s="10"/>
      <c r="AL10000" s="10"/>
      <c r="AM10000" s="10"/>
      <c r="AN10000" s="10"/>
      <c r="AO10000" s="10"/>
      <c r="AP10000" s="10"/>
      <c r="AQ10000" s="10"/>
      <c r="AR10000" s="10"/>
      <c r="AS10000" s="10"/>
      <c r="AT10000" s="10"/>
      <c r="AU10000" s="10"/>
      <c r="AV10000" s="10"/>
      <c r="AW10000" s="10"/>
      <c r="AX10000" s="10"/>
      <c r="AY10000" s="10"/>
      <c r="AZ10000" s="10"/>
      <c r="BA10000" s="10"/>
      <c r="BB10000" s="10"/>
      <c r="BC10000" s="10"/>
      <c r="BD10000" s="10"/>
      <c r="BE10000" s="10"/>
      <c r="BF10000" s="10"/>
      <c r="BG10000" s="6"/>
    </row>
    <row r="10001" spans="34:59" x14ac:dyDescent="0.25">
      <c r="AH10001" s="6"/>
      <c r="AI10001" s="6"/>
      <c r="AJ10001" s="6"/>
      <c r="AK10001" s="6"/>
      <c r="AL10001" s="6"/>
      <c r="AM10001" s="6"/>
      <c r="AN10001" s="6"/>
      <c r="AO10001" s="6"/>
      <c r="AP10001" s="6"/>
      <c r="AQ10001" s="6"/>
      <c r="AR10001" s="6"/>
      <c r="AS10001" s="6"/>
      <c r="AT10001" s="6"/>
      <c r="AU10001" s="6"/>
      <c r="AV10001" s="6"/>
      <c r="AW10001" s="6"/>
      <c r="AX10001" s="6"/>
      <c r="AY10001" s="6"/>
      <c r="AZ10001" s="6"/>
      <c r="BA10001" s="6"/>
      <c r="BB10001" s="6"/>
      <c r="BC10001" s="6"/>
      <c r="BD10001" s="6"/>
      <c r="BE10001" s="6"/>
      <c r="BF10001" s="6"/>
      <c r="BG10001" s="10"/>
    </row>
    <row r="10002" spans="34:59" x14ac:dyDescent="0.25">
      <c r="AH10002" s="10"/>
      <c r="AI10002" s="6"/>
    </row>
    <row r="10003" spans="34:59" x14ac:dyDescent="0.25">
      <c r="AH10003" s="6"/>
      <c r="AI10003" s="6"/>
      <c r="AJ10003" s="6"/>
      <c r="AK10003" s="6"/>
      <c r="AL10003" s="6"/>
      <c r="AM10003" s="6"/>
      <c r="AN10003" s="6"/>
      <c r="AO10003" s="6"/>
      <c r="AP10003" s="6"/>
      <c r="AQ10003" s="6"/>
      <c r="AR10003" s="6"/>
      <c r="AS10003" s="6"/>
      <c r="AT10003" s="6"/>
      <c r="AU10003" s="6"/>
      <c r="AV10003" s="6"/>
      <c r="AW10003" s="6"/>
      <c r="AX10003" s="6"/>
      <c r="AY10003" s="6"/>
      <c r="AZ10003" s="6"/>
      <c r="BA10003" s="6"/>
      <c r="BB10003" s="6"/>
      <c r="BC10003" s="6"/>
      <c r="BD10003" s="6"/>
      <c r="BE10003" s="6"/>
      <c r="BF10003" s="6"/>
      <c r="BG10003" s="6"/>
    </row>
    <row r="10004" spans="34:59" x14ac:dyDescent="0.25">
      <c r="AH10004" s="10"/>
      <c r="AI10004" s="6"/>
      <c r="AJ10004" s="10"/>
      <c r="AK10004" s="10"/>
      <c r="AL10004" s="10"/>
      <c r="AM10004" s="10"/>
      <c r="AN10004" s="10"/>
      <c r="AO10004" s="10"/>
      <c r="AP10004" s="10"/>
      <c r="AQ10004" s="10"/>
      <c r="AR10004" s="10"/>
      <c r="AS10004" s="10"/>
      <c r="AT10004" s="10"/>
      <c r="AU10004" s="10"/>
      <c r="AV10004" s="10"/>
      <c r="AW10004" s="10"/>
      <c r="AX10004" s="10"/>
      <c r="AY10004" s="10"/>
      <c r="AZ10004" s="10"/>
      <c r="BA10004" s="10"/>
      <c r="BB10004" s="10"/>
      <c r="BC10004" s="10"/>
      <c r="BD10004" s="10"/>
      <c r="BE10004" s="10"/>
      <c r="BF10004" s="10"/>
      <c r="BG10004" s="6"/>
    </row>
    <row r="10005" spans="34:59" x14ac:dyDescent="0.25">
      <c r="AH10005" s="6"/>
      <c r="AI10005" s="6"/>
      <c r="AJ10005" s="6"/>
      <c r="AK10005" s="6"/>
      <c r="AL10005" s="6"/>
      <c r="AM10005" s="6"/>
      <c r="AN10005" s="6"/>
      <c r="AO10005" s="6"/>
      <c r="AP10005" s="6"/>
      <c r="AQ10005" s="6"/>
      <c r="AR10005" s="6"/>
      <c r="AS10005" s="6"/>
      <c r="AT10005" s="6"/>
      <c r="AU10005" s="6"/>
      <c r="AV10005" s="6"/>
      <c r="AW10005" s="6"/>
      <c r="AX10005" s="6"/>
      <c r="AY10005" s="6"/>
      <c r="AZ10005" s="6"/>
      <c r="BA10005" s="6"/>
      <c r="BB10005" s="6"/>
      <c r="BC10005" s="6"/>
      <c r="BD10005" s="6"/>
      <c r="BE10005" s="6"/>
      <c r="BF10005" s="6"/>
      <c r="BG10005" s="10"/>
    </row>
    <row r="10006" spans="34:59" x14ac:dyDescent="0.25">
      <c r="AH10006" s="10"/>
      <c r="AI10006" s="6"/>
    </row>
    <row r="10007" spans="34:59" x14ac:dyDescent="0.25">
      <c r="AH10007" s="6"/>
      <c r="AI10007" s="6"/>
      <c r="AJ10007" s="6"/>
      <c r="AK10007" s="6"/>
      <c r="AL10007" s="6"/>
      <c r="AM10007" s="6"/>
      <c r="AN10007" s="6"/>
      <c r="AO10007" s="6"/>
      <c r="AP10007" s="6"/>
      <c r="AQ10007" s="6"/>
      <c r="AR10007" s="6"/>
      <c r="AS10007" s="6"/>
      <c r="AT10007" s="6"/>
      <c r="AU10007" s="6"/>
      <c r="AV10007" s="6"/>
      <c r="AW10007" s="6"/>
      <c r="AX10007" s="6"/>
      <c r="AY10007" s="6"/>
      <c r="AZ10007" s="6"/>
      <c r="BA10007" s="6"/>
      <c r="BB10007" s="6"/>
      <c r="BC10007" s="6"/>
      <c r="BD10007" s="6"/>
      <c r="BE10007" s="6"/>
      <c r="BF10007" s="6"/>
      <c r="BG10007" s="6"/>
    </row>
    <row r="10008" spans="34:59" x14ac:dyDescent="0.25">
      <c r="AH10008" s="10"/>
      <c r="AI10008" s="6"/>
      <c r="AJ10008" s="10"/>
      <c r="AK10008" s="10"/>
      <c r="AL10008" s="10"/>
      <c r="AM10008" s="10"/>
      <c r="AN10008" s="10"/>
      <c r="AO10008" s="10"/>
      <c r="AP10008" s="10"/>
      <c r="AQ10008" s="10"/>
      <c r="AR10008" s="10"/>
      <c r="AS10008" s="10"/>
      <c r="AT10008" s="10"/>
      <c r="AU10008" s="10"/>
      <c r="AV10008" s="10"/>
      <c r="AW10008" s="10"/>
      <c r="AX10008" s="10"/>
      <c r="AY10008" s="10"/>
      <c r="AZ10008" s="10"/>
      <c r="BA10008" s="10"/>
      <c r="BB10008" s="10"/>
      <c r="BC10008" s="10"/>
      <c r="BD10008" s="10"/>
      <c r="BE10008" s="10"/>
      <c r="BF10008" s="10"/>
      <c r="BG10008" s="6"/>
    </row>
    <row r="10009" spans="34:59" x14ac:dyDescent="0.25">
      <c r="AH10009" s="6"/>
      <c r="AI10009" s="6"/>
      <c r="AJ10009" s="6"/>
      <c r="AK10009" s="6"/>
      <c r="AL10009" s="6"/>
      <c r="AM10009" s="6"/>
      <c r="AN10009" s="6"/>
      <c r="AO10009" s="6"/>
      <c r="AP10009" s="6"/>
      <c r="AQ10009" s="6"/>
      <c r="AR10009" s="6"/>
      <c r="AS10009" s="6"/>
      <c r="AT10009" s="6"/>
      <c r="AU10009" s="6"/>
      <c r="AV10009" s="6"/>
      <c r="AW10009" s="6"/>
      <c r="AX10009" s="6"/>
      <c r="AY10009" s="6"/>
      <c r="AZ10009" s="6"/>
      <c r="BA10009" s="6"/>
      <c r="BB10009" s="6"/>
      <c r="BC10009" s="6"/>
      <c r="BD10009" s="6"/>
      <c r="BE10009" s="6"/>
      <c r="BF10009" s="6"/>
      <c r="BG10009" s="10"/>
    </row>
    <row r="10010" spans="34:59" x14ac:dyDescent="0.25">
      <c r="AH10010" s="10"/>
      <c r="AI10010" s="6"/>
    </row>
    <row r="10011" spans="34:59" x14ac:dyDescent="0.25">
      <c r="AH10011" s="6"/>
      <c r="AI10011" s="6"/>
      <c r="AJ10011" s="6"/>
      <c r="AK10011" s="6"/>
      <c r="AL10011" s="6"/>
      <c r="AM10011" s="6"/>
      <c r="AN10011" s="6"/>
      <c r="AO10011" s="6"/>
      <c r="AP10011" s="6"/>
      <c r="AQ10011" s="6"/>
      <c r="AR10011" s="6"/>
      <c r="AS10011" s="6"/>
      <c r="AT10011" s="6"/>
      <c r="AU10011" s="6"/>
      <c r="AV10011" s="6"/>
      <c r="AW10011" s="6"/>
      <c r="AX10011" s="6"/>
      <c r="AY10011" s="6"/>
      <c r="AZ10011" s="6"/>
      <c r="BA10011" s="6"/>
      <c r="BB10011" s="6"/>
      <c r="BC10011" s="6"/>
      <c r="BD10011" s="6"/>
      <c r="BE10011" s="6"/>
      <c r="BF10011" s="6"/>
      <c r="BG10011" s="6"/>
    </row>
    <row r="10012" spans="34:59" x14ac:dyDescent="0.25">
      <c r="AH10012" s="10"/>
      <c r="AI10012" s="6"/>
      <c r="AJ10012" s="10"/>
      <c r="AK10012" s="10"/>
      <c r="AL10012" s="10"/>
      <c r="AM10012" s="10"/>
      <c r="AN10012" s="10"/>
      <c r="AO10012" s="10"/>
      <c r="AP10012" s="10"/>
      <c r="AQ10012" s="10"/>
      <c r="AR10012" s="10"/>
      <c r="AS10012" s="10"/>
      <c r="AT10012" s="10"/>
      <c r="AU10012" s="10"/>
      <c r="AV10012" s="10"/>
      <c r="AW10012" s="10"/>
      <c r="AX10012" s="10"/>
      <c r="AY10012" s="10"/>
      <c r="AZ10012" s="10"/>
      <c r="BA10012" s="10"/>
      <c r="BB10012" s="10"/>
      <c r="BC10012" s="10"/>
      <c r="BD10012" s="10"/>
      <c r="BE10012" s="10"/>
      <c r="BF10012" s="10"/>
      <c r="BG10012" s="6"/>
    </row>
    <row r="10013" spans="34:59" x14ac:dyDescent="0.25">
      <c r="AH10013" s="6"/>
      <c r="AI10013" s="6"/>
      <c r="AJ10013" s="6"/>
      <c r="AK10013" s="6"/>
      <c r="AL10013" s="6"/>
      <c r="AM10013" s="6"/>
      <c r="AN10013" s="6"/>
      <c r="AO10013" s="6"/>
      <c r="AP10013" s="6"/>
      <c r="AQ10013" s="6"/>
      <c r="AR10013" s="6"/>
      <c r="AS10013" s="6"/>
      <c r="AT10013" s="6"/>
      <c r="AU10013" s="6"/>
      <c r="AV10013" s="6"/>
      <c r="AW10013" s="6"/>
      <c r="AX10013" s="6"/>
      <c r="AY10013" s="6"/>
      <c r="AZ10013" s="6"/>
      <c r="BA10013" s="6"/>
      <c r="BB10013" s="6"/>
      <c r="BC10013" s="6"/>
      <c r="BD10013" s="6"/>
      <c r="BE10013" s="6"/>
      <c r="BF10013" s="6"/>
      <c r="BG10013" s="10"/>
    </row>
    <row r="10014" spans="34:59" x14ac:dyDescent="0.25">
      <c r="AH10014" s="10"/>
      <c r="AI10014" s="6"/>
    </row>
    <row r="10015" spans="34:59" x14ac:dyDescent="0.25">
      <c r="AH10015" s="6"/>
      <c r="AI10015" s="6"/>
      <c r="AJ10015" s="6"/>
      <c r="AK10015" s="6"/>
      <c r="AL10015" s="6"/>
      <c r="AM10015" s="6"/>
      <c r="AN10015" s="6"/>
      <c r="AO10015" s="6"/>
      <c r="AP10015" s="6"/>
      <c r="AQ10015" s="6"/>
      <c r="AR10015" s="6"/>
      <c r="AS10015" s="6"/>
      <c r="AT10015" s="6"/>
      <c r="AU10015" s="6"/>
      <c r="AV10015" s="6"/>
      <c r="AW10015" s="6"/>
      <c r="AX10015" s="6"/>
      <c r="AY10015" s="6"/>
      <c r="AZ10015" s="6"/>
      <c r="BA10015" s="6"/>
      <c r="BB10015" s="6"/>
      <c r="BC10015" s="6"/>
      <c r="BD10015" s="6"/>
      <c r="BE10015" s="6"/>
      <c r="BF10015" s="6"/>
      <c r="BG10015" s="6"/>
    </row>
    <row r="10016" spans="34:59" x14ac:dyDescent="0.25">
      <c r="AH10016" s="10"/>
      <c r="AI10016" s="6"/>
      <c r="AJ10016" s="10"/>
      <c r="AK10016" s="10"/>
      <c r="AL10016" s="10"/>
      <c r="AM10016" s="10"/>
      <c r="AN10016" s="10"/>
      <c r="AO10016" s="10"/>
      <c r="AP10016" s="10"/>
      <c r="AQ10016" s="10"/>
      <c r="AR10016" s="10"/>
      <c r="AS10016" s="10"/>
      <c r="AT10016" s="10"/>
      <c r="AU10016" s="10"/>
      <c r="AV10016" s="10"/>
      <c r="AW10016" s="10"/>
      <c r="AX10016" s="10"/>
      <c r="AY10016" s="10"/>
      <c r="AZ10016" s="10"/>
      <c r="BA10016" s="10"/>
      <c r="BB10016" s="10"/>
      <c r="BC10016" s="10"/>
      <c r="BD10016" s="10"/>
      <c r="BE10016" s="10"/>
      <c r="BF10016" s="10"/>
      <c r="BG10016" s="6"/>
    </row>
    <row r="10017" spans="34:59" x14ac:dyDescent="0.25">
      <c r="AH10017" s="6"/>
      <c r="AI10017" s="6"/>
      <c r="AJ10017" s="6"/>
      <c r="AK10017" s="6"/>
      <c r="AL10017" s="6"/>
      <c r="AM10017" s="6"/>
      <c r="AN10017" s="6"/>
      <c r="AO10017" s="6"/>
      <c r="AP10017" s="6"/>
      <c r="AQ10017" s="6"/>
      <c r="AR10017" s="6"/>
      <c r="AS10017" s="6"/>
      <c r="AT10017" s="6"/>
      <c r="AU10017" s="6"/>
      <c r="AV10017" s="6"/>
      <c r="AW10017" s="6"/>
      <c r="AX10017" s="6"/>
      <c r="AY10017" s="6"/>
      <c r="AZ10017" s="6"/>
      <c r="BA10017" s="6"/>
      <c r="BB10017" s="6"/>
      <c r="BC10017" s="6"/>
      <c r="BD10017" s="6"/>
      <c r="BE10017" s="6"/>
      <c r="BF10017" s="6"/>
      <c r="BG10017" s="10"/>
    </row>
    <row r="10018" spans="34:59" x14ac:dyDescent="0.25">
      <c r="AH10018" s="10"/>
      <c r="AI10018" s="6"/>
    </row>
    <row r="10019" spans="34:59" x14ac:dyDescent="0.25">
      <c r="AH10019" s="6"/>
      <c r="AI10019" s="6"/>
      <c r="AJ10019" s="6"/>
      <c r="AK10019" s="6"/>
      <c r="AL10019" s="6"/>
      <c r="AM10019" s="6"/>
      <c r="AN10019" s="6"/>
      <c r="AO10019" s="6"/>
      <c r="AP10019" s="6"/>
      <c r="AQ10019" s="6"/>
      <c r="AR10019" s="6"/>
      <c r="AS10019" s="6"/>
      <c r="AT10019" s="6"/>
      <c r="AU10019" s="6"/>
      <c r="AV10019" s="6"/>
      <c r="AW10019" s="6"/>
      <c r="AX10019" s="6"/>
      <c r="AY10019" s="6"/>
      <c r="AZ10019" s="6"/>
      <c r="BA10019" s="6"/>
      <c r="BB10019" s="6"/>
      <c r="BC10019" s="6"/>
      <c r="BD10019" s="6"/>
      <c r="BE10019" s="6"/>
      <c r="BF10019" s="6"/>
      <c r="BG10019" s="6"/>
    </row>
    <row r="10020" spans="34:59" x14ac:dyDescent="0.25">
      <c r="AH10020" s="10"/>
      <c r="AI10020" s="6"/>
      <c r="AJ10020" s="10"/>
      <c r="AK10020" s="10"/>
      <c r="AL10020" s="10"/>
      <c r="AM10020" s="10"/>
      <c r="AN10020" s="10"/>
      <c r="AO10020" s="10"/>
      <c r="AP10020" s="10"/>
      <c r="AQ10020" s="10"/>
      <c r="AR10020" s="10"/>
      <c r="AS10020" s="10"/>
      <c r="AT10020" s="10"/>
      <c r="AU10020" s="10"/>
      <c r="AV10020" s="10"/>
      <c r="AW10020" s="10"/>
      <c r="AX10020" s="10"/>
      <c r="AY10020" s="10"/>
      <c r="AZ10020" s="10"/>
      <c r="BA10020" s="10"/>
      <c r="BB10020" s="10"/>
      <c r="BC10020" s="10"/>
      <c r="BD10020" s="10"/>
      <c r="BE10020" s="10"/>
      <c r="BF10020" s="10"/>
      <c r="BG10020" s="6"/>
    </row>
    <row r="10021" spans="34:59" x14ac:dyDescent="0.25">
      <c r="AH10021" s="6"/>
      <c r="AI10021" s="6"/>
      <c r="AJ10021" s="6"/>
      <c r="AK10021" s="6"/>
      <c r="AL10021" s="6"/>
      <c r="AM10021" s="6"/>
      <c r="AN10021" s="6"/>
      <c r="AO10021" s="6"/>
      <c r="AP10021" s="6"/>
      <c r="AQ10021" s="6"/>
      <c r="AR10021" s="6"/>
      <c r="AS10021" s="6"/>
      <c r="AT10021" s="6"/>
      <c r="AU10021" s="6"/>
      <c r="AV10021" s="6"/>
      <c r="AW10021" s="6"/>
      <c r="AX10021" s="6"/>
      <c r="AY10021" s="6"/>
      <c r="AZ10021" s="6"/>
      <c r="BA10021" s="6"/>
      <c r="BB10021" s="6"/>
      <c r="BC10021" s="6"/>
      <c r="BD10021" s="6"/>
      <c r="BE10021" s="6"/>
      <c r="BF10021" s="6"/>
      <c r="BG10021" s="10"/>
    </row>
    <row r="10022" spans="34:59" x14ac:dyDescent="0.25">
      <c r="AH10022" s="10"/>
      <c r="AI10022" s="6"/>
    </row>
    <row r="10023" spans="34:59" x14ac:dyDescent="0.25">
      <c r="AH10023" s="6"/>
      <c r="AI10023" s="6"/>
      <c r="AJ10023" s="6"/>
      <c r="AK10023" s="6"/>
      <c r="AL10023" s="6"/>
      <c r="AM10023" s="6"/>
      <c r="AN10023" s="6"/>
      <c r="AO10023" s="6"/>
      <c r="AP10023" s="6"/>
      <c r="AQ10023" s="6"/>
      <c r="AR10023" s="6"/>
      <c r="AS10023" s="6"/>
      <c r="AT10023" s="6"/>
      <c r="AU10023" s="6"/>
      <c r="AV10023" s="6"/>
      <c r="AW10023" s="6"/>
      <c r="AX10023" s="6"/>
      <c r="AY10023" s="6"/>
      <c r="AZ10023" s="6"/>
      <c r="BA10023" s="6"/>
      <c r="BB10023" s="6"/>
      <c r="BC10023" s="6"/>
      <c r="BD10023" s="6"/>
      <c r="BE10023" s="6"/>
      <c r="BF10023" s="6"/>
      <c r="BG10023" s="6"/>
    </row>
    <row r="10024" spans="34:59" x14ac:dyDescent="0.25">
      <c r="AH10024" s="10"/>
      <c r="AI10024" s="6"/>
      <c r="AJ10024" s="10"/>
      <c r="AK10024" s="10"/>
      <c r="AL10024" s="10"/>
      <c r="AM10024" s="10"/>
      <c r="AN10024" s="10"/>
      <c r="AO10024" s="10"/>
      <c r="AP10024" s="10"/>
      <c r="AQ10024" s="10"/>
      <c r="AR10024" s="10"/>
      <c r="AS10024" s="10"/>
      <c r="AT10024" s="10"/>
      <c r="AU10024" s="10"/>
      <c r="AV10024" s="10"/>
      <c r="AW10024" s="10"/>
      <c r="AX10024" s="10"/>
      <c r="AY10024" s="10"/>
      <c r="AZ10024" s="10"/>
      <c r="BA10024" s="10"/>
      <c r="BB10024" s="10"/>
      <c r="BC10024" s="10"/>
      <c r="BD10024" s="10"/>
      <c r="BE10024" s="10"/>
      <c r="BF10024" s="10"/>
      <c r="BG10024" s="6"/>
    </row>
    <row r="10025" spans="34:59" x14ac:dyDescent="0.25">
      <c r="AH10025" s="6"/>
      <c r="AI10025" s="6"/>
      <c r="AJ10025" s="6"/>
      <c r="AK10025" s="6"/>
      <c r="AL10025" s="6"/>
      <c r="AM10025" s="6"/>
      <c r="AN10025" s="6"/>
      <c r="AO10025" s="6"/>
      <c r="AP10025" s="6"/>
      <c r="AQ10025" s="6"/>
      <c r="AR10025" s="6"/>
      <c r="AS10025" s="6"/>
      <c r="AT10025" s="6"/>
      <c r="AU10025" s="6"/>
      <c r="AV10025" s="6"/>
      <c r="AW10025" s="6"/>
      <c r="AX10025" s="6"/>
      <c r="AY10025" s="6"/>
      <c r="AZ10025" s="6"/>
      <c r="BA10025" s="6"/>
      <c r="BB10025" s="6"/>
      <c r="BC10025" s="6"/>
      <c r="BD10025" s="6"/>
      <c r="BE10025" s="6"/>
      <c r="BF10025" s="6"/>
      <c r="BG10025" s="10"/>
    </row>
    <row r="10026" spans="34:59" x14ac:dyDescent="0.25">
      <c r="AH10026" s="10"/>
      <c r="AI10026" s="6"/>
    </row>
    <row r="10027" spans="34:59" x14ac:dyDescent="0.25">
      <c r="AH10027" s="6"/>
      <c r="AI10027" s="6"/>
      <c r="AJ10027" s="6"/>
      <c r="AK10027" s="6"/>
      <c r="AL10027" s="6"/>
      <c r="AM10027" s="6"/>
      <c r="AN10027" s="6"/>
      <c r="AO10027" s="6"/>
      <c r="AP10027" s="6"/>
      <c r="AQ10027" s="6"/>
      <c r="AR10027" s="6"/>
      <c r="AS10027" s="6"/>
      <c r="AT10027" s="6"/>
      <c r="AU10027" s="6"/>
      <c r="AV10027" s="6"/>
      <c r="AW10027" s="6"/>
      <c r="AX10027" s="6"/>
      <c r="AY10027" s="6"/>
      <c r="AZ10027" s="6"/>
      <c r="BA10027" s="6"/>
      <c r="BB10027" s="6"/>
      <c r="BC10027" s="6"/>
      <c r="BD10027" s="6"/>
      <c r="BE10027" s="6"/>
      <c r="BF10027" s="6"/>
      <c r="BG10027" s="6"/>
    </row>
    <row r="10028" spans="34:59" x14ac:dyDescent="0.25">
      <c r="AH10028" s="10"/>
      <c r="AI10028" s="6"/>
      <c r="AJ10028" s="10"/>
      <c r="AK10028" s="10"/>
      <c r="AL10028" s="10"/>
      <c r="AM10028" s="10"/>
      <c r="AN10028" s="10"/>
      <c r="AO10028" s="10"/>
      <c r="AP10028" s="10"/>
      <c r="AQ10028" s="10"/>
      <c r="AR10028" s="10"/>
      <c r="AS10028" s="10"/>
      <c r="AT10028" s="10"/>
      <c r="AU10028" s="10"/>
      <c r="AV10028" s="10"/>
      <c r="AW10028" s="10"/>
      <c r="AX10028" s="10"/>
      <c r="AY10028" s="10"/>
      <c r="AZ10028" s="10"/>
      <c r="BA10028" s="10"/>
      <c r="BB10028" s="10"/>
      <c r="BC10028" s="10"/>
      <c r="BD10028" s="10"/>
      <c r="BE10028" s="10"/>
      <c r="BF10028" s="10"/>
      <c r="BG10028" s="6"/>
    </row>
    <row r="10029" spans="34:59" x14ac:dyDescent="0.25">
      <c r="AH10029" s="6"/>
      <c r="AI10029" s="6"/>
      <c r="AJ10029" s="6"/>
      <c r="AK10029" s="6"/>
      <c r="AL10029" s="6"/>
      <c r="AM10029" s="6"/>
      <c r="AN10029" s="6"/>
      <c r="AO10029" s="6"/>
      <c r="AP10029" s="6"/>
      <c r="AQ10029" s="6"/>
      <c r="AR10029" s="6"/>
      <c r="AS10029" s="6"/>
      <c r="AT10029" s="6"/>
      <c r="AU10029" s="6"/>
      <c r="AV10029" s="6"/>
      <c r="AW10029" s="6"/>
      <c r="AX10029" s="6"/>
      <c r="AY10029" s="6"/>
      <c r="AZ10029" s="6"/>
      <c r="BA10029" s="6"/>
      <c r="BB10029" s="6"/>
      <c r="BC10029" s="6"/>
      <c r="BD10029" s="6"/>
      <c r="BE10029" s="6"/>
      <c r="BF10029" s="6"/>
      <c r="BG10029" s="10"/>
    </row>
    <row r="10030" spans="34:59" x14ac:dyDescent="0.25">
      <c r="AH10030" s="10"/>
      <c r="AI10030" s="6"/>
    </row>
    <row r="10031" spans="34:59" x14ac:dyDescent="0.25">
      <c r="AH10031" s="6"/>
      <c r="AI10031" s="6"/>
      <c r="AJ10031" s="6"/>
      <c r="AK10031" s="6"/>
      <c r="AL10031" s="6"/>
      <c r="AM10031" s="6"/>
      <c r="AN10031" s="6"/>
      <c r="AO10031" s="6"/>
      <c r="AP10031" s="6"/>
      <c r="AQ10031" s="6"/>
      <c r="AR10031" s="6"/>
      <c r="AS10031" s="6"/>
      <c r="AT10031" s="6"/>
      <c r="AU10031" s="6"/>
      <c r="AV10031" s="6"/>
      <c r="AW10031" s="6"/>
      <c r="AX10031" s="6"/>
      <c r="AY10031" s="6"/>
      <c r="AZ10031" s="6"/>
      <c r="BA10031" s="6"/>
      <c r="BB10031" s="6"/>
      <c r="BC10031" s="6"/>
      <c r="BD10031" s="6"/>
      <c r="BE10031" s="6"/>
      <c r="BF10031" s="6"/>
      <c r="BG10031" s="6"/>
    </row>
    <row r="10032" spans="34:59" x14ac:dyDescent="0.25">
      <c r="AH10032" s="10"/>
      <c r="AI10032" s="6"/>
      <c r="AJ10032" s="10"/>
      <c r="AK10032" s="10"/>
      <c r="AL10032" s="10"/>
      <c r="AM10032" s="10"/>
      <c r="AN10032" s="10"/>
      <c r="AO10032" s="10"/>
      <c r="AP10032" s="10"/>
      <c r="AQ10032" s="10"/>
      <c r="AR10032" s="10"/>
      <c r="AS10032" s="10"/>
      <c r="AT10032" s="10"/>
      <c r="AU10032" s="10"/>
      <c r="AV10032" s="10"/>
      <c r="AW10032" s="10"/>
      <c r="AX10032" s="10"/>
      <c r="AY10032" s="10"/>
      <c r="AZ10032" s="10"/>
      <c r="BA10032" s="10"/>
      <c r="BB10032" s="10"/>
      <c r="BC10032" s="10"/>
      <c r="BD10032" s="10"/>
      <c r="BE10032" s="10"/>
      <c r="BF10032" s="10"/>
      <c r="BG10032" s="6"/>
    </row>
    <row r="10033" spans="34:59" x14ac:dyDescent="0.25">
      <c r="AH10033" s="6"/>
      <c r="AI10033" s="6"/>
      <c r="AJ10033" s="6"/>
      <c r="AK10033" s="6"/>
      <c r="AL10033" s="6"/>
      <c r="AM10033" s="6"/>
      <c r="AN10033" s="6"/>
      <c r="AO10033" s="6"/>
      <c r="AP10033" s="6"/>
      <c r="AQ10033" s="6"/>
      <c r="AR10033" s="6"/>
      <c r="AS10033" s="6"/>
      <c r="AT10033" s="6"/>
      <c r="AU10033" s="6"/>
      <c r="AV10033" s="6"/>
      <c r="AW10033" s="6"/>
      <c r="AX10033" s="6"/>
      <c r="AY10033" s="6"/>
      <c r="AZ10033" s="6"/>
      <c r="BA10033" s="6"/>
      <c r="BB10033" s="6"/>
      <c r="BC10033" s="6"/>
      <c r="BD10033" s="6"/>
      <c r="BE10033" s="6"/>
      <c r="BF10033" s="6"/>
      <c r="BG10033" s="10"/>
    </row>
    <row r="10034" spans="34:59" x14ac:dyDescent="0.25">
      <c r="AH10034" s="10"/>
      <c r="AI10034" s="6"/>
    </row>
    <row r="10035" spans="34:59" x14ac:dyDescent="0.25">
      <c r="AH10035" s="6"/>
      <c r="AI10035" s="6"/>
      <c r="AJ10035" s="6"/>
      <c r="AK10035" s="6"/>
      <c r="AL10035" s="6"/>
      <c r="AM10035" s="6"/>
      <c r="AN10035" s="6"/>
      <c r="AO10035" s="6"/>
      <c r="AP10035" s="6"/>
      <c r="AQ10035" s="6"/>
      <c r="AR10035" s="6"/>
      <c r="AS10035" s="6"/>
      <c r="AT10035" s="6"/>
      <c r="AU10035" s="6"/>
      <c r="AV10035" s="6"/>
      <c r="AW10035" s="6"/>
      <c r="AX10035" s="6"/>
      <c r="AY10035" s="6"/>
      <c r="AZ10035" s="6"/>
      <c r="BA10035" s="6"/>
      <c r="BB10035" s="6"/>
      <c r="BC10035" s="6"/>
      <c r="BD10035" s="6"/>
      <c r="BE10035" s="6"/>
      <c r="BF10035" s="6"/>
      <c r="BG10035" s="6"/>
    </row>
    <row r="10036" spans="34:59" x14ac:dyDescent="0.25">
      <c r="AH10036" s="10"/>
      <c r="AI10036" s="6"/>
      <c r="AJ10036" s="10"/>
      <c r="AK10036" s="10"/>
      <c r="AL10036" s="10"/>
      <c r="AM10036" s="10"/>
      <c r="AN10036" s="10"/>
      <c r="AO10036" s="10"/>
      <c r="AP10036" s="10"/>
      <c r="AQ10036" s="10"/>
      <c r="AR10036" s="10"/>
      <c r="AS10036" s="10"/>
      <c r="AT10036" s="10"/>
      <c r="AU10036" s="10"/>
      <c r="AV10036" s="10"/>
      <c r="AW10036" s="10"/>
      <c r="AX10036" s="10"/>
      <c r="AY10036" s="10"/>
      <c r="AZ10036" s="10"/>
      <c r="BA10036" s="10"/>
      <c r="BB10036" s="10"/>
      <c r="BC10036" s="10"/>
      <c r="BD10036" s="10"/>
      <c r="BE10036" s="10"/>
      <c r="BF10036" s="10"/>
      <c r="BG10036" s="6"/>
    </row>
    <row r="10037" spans="34:59" x14ac:dyDescent="0.25">
      <c r="AH10037" s="6"/>
      <c r="AI10037" s="6"/>
      <c r="AJ10037" s="6"/>
      <c r="AK10037" s="6"/>
      <c r="AL10037" s="6"/>
      <c r="AM10037" s="6"/>
      <c r="AN10037" s="6"/>
      <c r="AO10037" s="6"/>
      <c r="AP10037" s="6"/>
      <c r="AQ10037" s="6"/>
      <c r="AR10037" s="6"/>
      <c r="AS10037" s="6"/>
      <c r="AT10037" s="6"/>
      <c r="AU10037" s="6"/>
      <c r="AV10037" s="6"/>
      <c r="AW10037" s="6"/>
      <c r="AX10037" s="6"/>
      <c r="AY10037" s="6"/>
      <c r="AZ10037" s="6"/>
      <c r="BA10037" s="6"/>
      <c r="BB10037" s="6"/>
      <c r="BC10037" s="6"/>
      <c r="BD10037" s="6"/>
      <c r="BE10037" s="6"/>
      <c r="BF10037" s="6"/>
      <c r="BG10037" s="10"/>
    </row>
    <row r="10038" spans="34:59" x14ac:dyDescent="0.25">
      <c r="AH10038" s="10"/>
      <c r="AI10038" s="6"/>
    </row>
    <row r="10039" spans="34:59" x14ac:dyDescent="0.25">
      <c r="AH10039" s="6"/>
      <c r="AI10039" s="6"/>
      <c r="AJ10039" s="6"/>
      <c r="AK10039" s="6"/>
      <c r="AL10039" s="6"/>
      <c r="AM10039" s="6"/>
      <c r="AN10039" s="6"/>
      <c r="AO10039" s="6"/>
      <c r="AP10039" s="6"/>
      <c r="AQ10039" s="6"/>
      <c r="AR10039" s="6"/>
      <c r="AS10039" s="6"/>
      <c r="AT10039" s="6"/>
      <c r="AU10039" s="6"/>
      <c r="AV10039" s="6"/>
      <c r="AW10039" s="6"/>
      <c r="AX10039" s="6"/>
      <c r="AY10039" s="6"/>
      <c r="AZ10039" s="6"/>
      <c r="BA10039" s="6"/>
      <c r="BB10039" s="6"/>
      <c r="BC10039" s="6"/>
      <c r="BD10039" s="6"/>
      <c r="BE10039" s="6"/>
      <c r="BF10039" s="6"/>
      <c r="BG10039" s="6"/>
    </row>
    <row r="10040" spans="34:59" x14ac:dyDescent="0.25">
      <c r="AH10040" s="10"/>
      <c r="AI10040" s="6"/>
      <c r="AJ10040" s="10"/>
      <c r="AK10040" s="10"/>
      <c r="AL10040" s="10"/>
      <c r="AM10040" s="10"/>
      <c r="AN10040" s="10"/>
      <c r="AO10040" s="10"/>
      <c r="AP10040" s="10"/>
      <c r="AQ10040" s="10"/>
      <c r="AR10040" s="10"/>
      <c r="AS10040" s="10"/>
      <c r="AT10040" s="10"/>
      <c r="AU10040" s="10"/>
      <c r="AV10040" s="10"/>
      <c r="AW10040" s="10"/>
      <c r="AX10040" s="10"/>
      <c r="AY10040" s="10"/>
      <c r="AZ10040" s="10"/>
      <c r="BA10040" s="10"/>
      <c r="BB10040" s="10"/>
      <c r="BC10040" s="10"/>
      <c r="BD10040" s="10"/>
      <c r="BE10040" s="10"/>
      <c r="BF10040" s="10"/>
      <c r="BG10040" s="6"/>
    </row>
    <row r="10041" spans="34:59" x14ac:dyDescent="0.25">
      <c r="AH10041" s="6"/>
      <c r="AI10041" s="6"/>
      <c r="AJ10041" s="6"/>
      <c r="AK10041" s="6"/>
      <c r="AL10041" s="6"/>
      <c r="AM10041" s="6"/>
      <c r="AN10041" s="6"/>
      <c r="AO10041" s="6"/>
      <c r="AP10041" s="6"/>
      <c r="AQ10041" s="6"/>
      <c r="AR10041" s="6"/>
      <c r="AS10041" s="6"/>
      <c r="AT10041" s="6"/>
      <c r="AU10041" s="6"/>
      <c r="AV10041" s="6"/>
      <c r="AW10041" s="6"/>
      <c r="AX10041" s="6"/>
      <c r="AY10041" s="6"/>
      <c r="AZ10041" s="6"/>
      <c r="BA10041" s="6"/>
      <c r="BB10041" s="6"/>
      <c r="BC10041" s="6"/>
      <c r="BD10041" s="6"/>
      <c r="BE10041" s="6"/>
      <c r="BF10041" s="6"/>
      <c r="BG10041" s="10"/>
    </row>
    <row r="10042" spans="34:59" x14ac:dyDescent="0.25">
      <c r="AH10042" s="10"/>
      <c r="AI10042" s="6"/>
    </row>
    <row r="10043" spans="34:59" x14ac:dyDescent="0.25">
      <c r="AH10043" s="6"/>
      <c r="AI10043" s="6"/>
      <c r="AJ10043" s="6"/>
      <c r="AK10043" s="6"/>
      <c r="AL10043" s="6"/>
      <c r="AM10043" s="6"/>
      <c r="AN10043" s="6"/>
      <c r="AO10043" s="6"/>
      <c r="AP10043" s="6"/>
      <c r="AQ10043" s="6"/>
      <c r="AR10043" s="6"/>
      <c r="AS10043" s="6"/>
      <c r="AT10043" s="6"/>
      <c r="AU10043" s="6"/>
      <c r="AV10043" s="6"/>
      <c r="AW10043" s="6"/>
      <c r="AX10043" s="6"/>
      <c r="AY10043" s="6"/>
      <c r="AZ10043" s="6"/>
      <c r="BA10043" s="6"/>
      <c r="BB10043" s="6"/>
      <c r="BC10043" s="6"/>
      <c r="BD10043" s="6"/>
      <c r="BE10043" s="6"/>
      <c r="BF10043" s="6"/>
      <c r="BG10043" s="6"/>
    </row>
    <row r="10044" spans="34:59" x14ac:dyDescent="0.25">
      <c r="AH10044" s="10"/>
      <c r="AI10044" s="6"/>
      <c r="AJ10044" s="10"/>
      <c r="AK10044" s="10"/>
      <c r="AL10044" s="10"/>
      <c r="AM10044" s="10"/>
      <c r="AN10044" s="10"/>
      <c r="AO10044" s="10"/>
      <c r="AP10044" s="10"/>
      <c r="AQ10044" s="10"/>
      <c r="AR10044" s="10"/>
      <c r="AS10044" s="10"/>
      <c r="AT10044" s="10"/>
      <c r="AU10044" s="10"/>
      <c r="AV10044" s="10"/>
      <c r="AW10044" s="10"/>
      <c r="AX10044" s="10"/>
      <c r="AY10044" s="10"/>
      <c r="AZ10044" s="10"/>
      <c r="BA10044" s="10"/>
      <c r="BB10044" s="10"/>
      <c r="BC10044" s="10"/>
      <c r="BD10044" s="10"/>
      <c r="BE10044" s="10"/>
      <c r="BF10044" s="10"/>
      <c r="BG10044" s="6"/>
    </row>
    <row r="10045" spans="34:59" x14ac:dyDescent="0.25">
      <c r="AH10045" s="6"/>
      <c r="AI10045" s="6"/>
      <c r="AJ10045" s="6"/>
      <c r="AK10045" s="6"/>
      <c r="AL10045" s="6"/>
      <c r="AM10045" s="6"/>
      <c r="AN10045" s="6"/>
      <c r="AO10045" s="6"/>
      <c r="AP10045" s="6"/>
      <c r="AQ10045" s="6"/>
      <c r="AR10045" s="6"/>
      <c r="AS10045" s="6"/>
      <c r="AT10045" s="6"/>
      <c r="AU10045" s="6"/>
      <c r="AV10045" s="6"/>
      <c r="AW10045" s="6"/>
      <c r="AX10045" s="6"/>
      <c r="AY10045" s="6"/>
      <c r="AZ10045" s="6"/>
      <c r="BA10045" s="6"/>
      <c r="BB10045" s="6"/>
      <c r="BC10045" s="6"/>
      <c r="BD10045" s="6"/>
      <c r="BE10045" s="6"/>
      <c r="BF10045" s="6"/>
      <c r="BG10045" s="10"/>
    </row>
    <row r="10046" spans="34:59" x14ac:dyDescent="0.25">
      <c r="AH10046" s="10"/>
      <c r="AI10046" s="6"/>
    </row>
    <row r="10047" spans="34:59" x14ac:dyDescent="0.25">
      <c r="AH10047" s="6"/>
      <c r="AI10047" s="6"/>
      <c r="AJ10047" s="6"/>
      <c r="AK10047" s="6"/>
      <c r="AL10047" s="6"/>
      <c r="AM10047" s="6"/>
      <c r="AN10047" s="6"/>
      <c r="AO10047" s="6"/>
      <c r="AP10047" s="6"/>
      <c r="AQ10047" s="6"/>
      <c r="AR10047" s="6"/>
      <c r="AS10047" s="6"/>
      <c r="AT10047" s="6"/>
      <c r="AU10047" s="6"/>
      <c r="AV10047" s="6"/>
      <c r="AW10047" s="6"/>
      <c r="AX10047" s="6"/>
      <c r="AY10047" s="6"/>
      <c r="AZ10047" s="6"/>
      <c r="BA10047" s="6"/>
      <c r="BB10047" s="6"/>
      <c r="BC10047" s="6"/>
      <c r="BD10047" s="6"/>
      <c r="BE10047" s="6"/>
      <c r="BF10047" s="6"/>
      <c r="BG10047" s="6"/>
    </row>
    <row r="10048" spans="34:59" x14ac:dyDescent="0.25">
      <c r="AH10048" s="10"/>
      <c r="AI10048" s="6"/>
      <c r="AJ10048" s="10"/>
      <c r="AK10048" s="10"/>
      <c r="AL10048" s="10"/>
      <c r="AM10048" s="10"/>
      <c r="AN10048" s="10"/>
      <c r="AO10048" s="10"/>
      <c r="AP10048" s="10"/>
      <c r="AQ10048" s="10"/>
      <c r="AR10048" s="10"/>
      <c r="AS10048" s="10"/>
      <c r="AT10048" s="10"/>
      <c r="AU10048" s="10"/>
      <c r="AV10048" s="10"/>
      <c r="AW10048" s="10"/>
      <c r="AX10048" s="10"/>
      <c r="AY10048" s="10"/>
      <c r="AZ10048" s="10"/>
      <c r="BA10048" s="10"/>
      <c r="BB10048" s="10"/>
      <c r="BC10048" s="10"/>
      <c r="BD10048" s="10"/>
      <c r="BE10048" s="10"/>
      <c r="BF10048" s="10"/>
      <c r="BG10048" s="6"/>
    </row>
    <row r="10049" spans="34:59" x14ac:dyDescent="0.25">
      <c r="AH10049" s="6"/>
      <c r="AI10049" s="6"/>
      <c r="AJ10049" s="6"/>
      <c r="AK10049" s="6"/>
      <c r="AL10049" s="6"/>
      <c r="AM10049" s="6"/>
      <c r="AN10049" s="6"/>
      <c r="AO10049" s="6"/>
      <c r="AP10049" s="6"/>
      <c r="AQ10049" s="6"/>
      <c r="AR10049" s="6"/>
      <c r="AS10049" s="6"/>
      <c r="AT10049" s="6"/>
      <c r="AU10049" s="6"/>
      <c r="AV10049" s="6"/>
      <c r="AW10049" s="6"/>
      <c r="AX10049" s="6"/>
      <c r="AY10049" s="6"/>
      <c r="AZ10049" s="6"/>
      <c r="BA10049" s="6"/>
      <c r="BB10049" s="6"/>
      <c r="BC10049" s="6"/>
      <c r="BD10049" s="6"/>
      <c r="BE10049" s="6"/>
      <c r="BF10049" s="6"/>
      <c r="BG10049" s="10"/>
    </row>
    <row r="10050" spans="34:59" x14ac:dyDescent="0.25">
      <c r="AH10050" s="10"/>
      <c r="AI10050" s="6"/>
    </row>
    <row r="10051" spans="34:59" x14ac:dyDescent="0.25">
      <c r="AH10051" s="6"/>
      <c r="AI10051" s="6"/>
      <c r="AJ10051" s="6"/>
      <c r="AK10051" s="6"/>
      <c r="AL10051" s="6"/>
      <c r="AM10051" s="6"/>
      <c r="AN10051" s="6"/>
      <c r="AO10051" s="6"/>
      <c r="AP10051" s="6"/>
      <c r="AQ10051" s="6"/>
      <c r="AR10051" s="6"/>
      <c r="AS10051" s="6"/>
      <c r="AT10051" s="6"/>
      <c r="AU10051" s="6"/>
      <c r="AV10051" s="6"/>
      <c r="AW10051" s="6"/>
      <c r="AX10051" s="6"/>
      <c r="AY10051" s="6"/>
      <c r="AZ10051" s="6"/>
      <c r="BA10051" s="6"/>
      <c r="BB10051" s="6"/>
      <c r="BC10051" s="6"/>
      <c r="BD10051" s="6"/>
      <c r="BE10051" s="6"/>
      <c r="BF10051" s="6"/>
      <c r="BG10051" s="6"/>
    </row>
    <row r="10052" spans="34:59" x14ac:dyDescent="0.25">
      <c r="AH10052" s="10"/>
      <c r="AI10052" s="6"/>
      <c r="AJ10052" s="10"/>
      <c r="AK10052" s="10"/>
      <c r="AL10052" s="10"/>
      <c r="AM10052" s="10"/>
      <c r="AN10052" s="10"/>
      <c r="AO10052" s="10"/>
      <c r="AP10052" s="10"/>
      <c r="AQ10052" s="10"/>
      <c r="AR10052" s="10"/>
      <c r="AS10052" s="10"/>
      <c r="AT10052" s="10"/>
      <c r="AU10052" s="10"/>
      <c r="AV10052" s="10"/>
      <c r="AW10052" s="10"/>
      <c r="AX10052" s="10"/>
      <c r="AY10052" s="10"/>
      <c r="AZ10052" s="10"/>
      <c r="BA10052" s="10"/>
      <c r="BB10052" s="10"/>
      <c r="BC10052" s="10"/>
      <c r="BD10052" s="10"/>
      <c r="BE10052" s="10"/>
      <c r="BF10052" s="10"/>
      <c r="BG10052" s="6"/>
    </row>
    <row r="10053" spans="34:59" x14ac:dyDescent="0.25">
      <c r="AH10053" s="6"/>
      <c r="AI10053" s="6"/>
      <c r="AJ10053" s="6"/>
      <c r="AK10053" s="6"/>
      <c r="AL10053" s="6"/>
      <c r="AM10053" s="6"/>
      <c r="AN10053" s="6"/>
      <c r="AO10053" s="6"/>
      <c r="AP10053" s="6"/>
      <c r="AQ10053" s="6"/>
      <c r="AR10053" s="6"/>
      <c r="AS10053" s="6"/>
      <c r="AT10053" s="6"/>
      <c r="AU10053" s="6"/>
      <c r="AV10053" s="6"/>
      <c r="AW10053" s="6"/>
      <c r="AX10053" s="6"/>
      <c r="AY10053" s="6"/>
      <c r="AZ10053" s="6"/>
      <c r="BA10053" s="6"/>
      <c r="BB10053" s="6"/>
      <c r="BC10053" s="6"/>
      <c r="BD10053" s="6"/>
      <c r="BE10053" s="6"/>
      <c r="BF10053" s="6"/>
      <c r="BG10053" s="10"/>
    </row>
    <row r="10054" spans="34:59" x14ac:dyDescent="0.25">
      <c r="AH10054" s="10"/>
      <c r="AI10054" s="6"/>
    </row>
    <row r="10055" spans="34:59" x14ac:dyDescent="0.25">
      <c r="AH10055" s="6"/>
      <c r="AI10055" s="6"/>
      <c r="AJ10055" s="6"/>
      <c r="AK10055" s="6"/>
      <c r="AL10055" s="6"/>
      <c r="AM10055" s="6"/>
      <c r="AN10055" s="6"/>
      <c r="AO10055" s="6"/>
      <c r="AP10055" s="6"/>
      <c r="AQ10055" s="6"/>
      <c r="AR10055" s="6"/>
      <c r="AS10055" s="6"/>
      <c r="AT10055" s="6"/>
      <c r="AU10055" s="6"/>
      <c r="AV10055" s="6"/>
      <c r="AW10055" s="6"/>
      <c r="AX10055" s="6"/>
      <c r="AY10055" s="6"/>
      <c r="AZ10055" s="6"/>
      <c r="BA10055" s="6"/>
      <c r="BB10055" s="6"/>
      <c r="BC10055" s="6"/>
      <c r="BD10055" s="6"/>
      <c r="BE10055" s="6"/>
      <c r="BF10055" s="6"/>
      <c r="BG10055" s="6"/>
    </row>
    <row r="10056" spans="34:59" x14ac:dyDescent="0.25">
      <c r="AH10056" s="10"/>
      <c r="AI10056" s="6"/>
      <c r="AJ10056" s="10"/>
      <c r="AK10056" s="10"/>
      <c r="AL10056" s="10"/>
      <c r="AM10056" s="10"/>
      <c r="AN10056" s="10"/>
      <c r="AO10056" s="10"/>
      <c r="AP10056" s="10"/>
      <c r="AQ10056" s="10"/>
      <c r="AR10056" s="10"/>
      <c r="AS10056" s="10"/>
      <c r="AT10056" s="10"/>
      <c r="AU10056" s="10"/>
      <c r="AV10056" s="10"/>
      <c r="AW10056" s="10"/>
      <c r="AX10056" s="10"/>
      <c r="AY10056" s="10"/>
      <c r="AZ10056" s="10"/>
      <c r="BA10056" s="10"/>
      <c r="BB10056" s="10"/>
      <c r="BC10056" s="10"/>
      <c r="BD10056" s="10"/>
      <c r="BE10056" s="10"/>
      <c r="BF10056" s="10"/>
      <c r="BG10056" s="6"/>
    </row>
    <row r="10057" spans="34:59" x14ac:dyDescent="0.25">
      <c r="AH10057" s="6"/>
      <c r="AI10057" s="6"/>
      <c r="AJ10057" s="6"/>
      <c r="AK10057" s="6"/>
      <c r="AL10057" s="6"/>
      <c r="AM10057" s="6"/>
      <c r="AN10057" s="6"/>
      <c r="AO10057" s="6"/>
      <c r="AP10057" s="6"/>
      <c r="AQ10057" s="6"/>
      <c r="AR10057" s="6"/>
      <c r="AS10057" s="6"/>
      <c r="AT10057" s="6"/>
      <c r="AU10057" s="6"/>
      <c r="AV10057" s="6"/>
      <c r="AW10057" s="6"/>
      <c r="AX10057" s="6"/>
      <c r="AY10057" s="6"/>
      <c r="AZ10057" s="6"/>
      <c r="BA10057" s="6"/>
      <c r="BB10057" s="6"/>
      <c r="BC10057" s="6"/>
      <c r="BD10057" s="6"/>
      <c r="BE10057" s="6"/>
      <c r="BF10057" s="6"/>
      <c r="BG10057" s="10"/>
    </row>
    <row r="10058" spans="34:59" x14ac:dyDescent="0.25">
      <c r="AH10058" s="10"/>
      <c r="AI10058" s="6"/>
    </row>
    <row r="10059" spans="34:59" x14ac:dyDescent="0.25">
      <c r="AH10059" s="6"/>
      <c r="AI10059" s="6"/>
      <c r="AJ10059" s="6"/>
      <c r="AK10059" s="6"/>
      <c r="AL10059" s="6"/>
      <c r="AM10059" s="6"/>
      <c r="AN10059" s="6"/>
      <c r="AO10059" s="6"/>
      <c r="AP10059" s="6"/>
      <c r="AQ10059" s="6"/>
      <c r="AR10059" s="6"/>
      <c r="AS10059" s="6"/>
      <c r="AT10059" s="6"/>
      <c r="AU10059" s="6"/>
      <c r="AV10059" s="6"/>
      <c r="AW10059" s="6"/>
      <c r="AX10059" s="6"/>
      <c r="AY10059" s="6"/>
      <c r="AZ10059" s="6"/>
      <c r="BA10059" s="6"/>
      <c r="BB10059" s="6"/>
      <c r="BC10059" s="6"/>
      <c r="BD10059" s="6"/>
      <c r="BE10059" s="6"/>
      <c r="BF10059" s="6"/>
      <c r="BG10059" s="6"/>
    </row>
    <row r="10060" spans="34:59" x14ac:dyDescent="0.25">
      <c r="AH10060" s="10"/>
      <c r="AI10060" s="6"/>
      <c r="AJ10060" s="10"/>
      <c r="AK10060" s="10"/>
      <c r="AL10060" s="10"/>
      <c r="AM10060" s="10"/>
      <c r="AN10060" s="10"/>
      <c r="AO10060" s="10"/>
      <c r="AP10060" s="10"/>
      <c r="AQ10060" s="10"/>
      <c r="AR10060" s="10"/>
      <c r="AS10060" s="10"/>
      <c r="AT10060" s="10"/>
      <c r="AU10060" s="10"/>
      <c r="AV10060" s="10"/>
      <c r="AW10060" s="10"/>
      <c r="AX10060" s="10"/>
      <c r="AY10060" s="10"/>
      <c r="AZ10060" s="10"/>
      <c r="BA10060" s="10"/>
      <c r="BB10060" s="10"/>
      <c r="BC10060" s="10"/>
      <c r="BD10060" s="10"/>
      <c r="BE10060" s="10"/>
      <c r="BF10060" s="10"/>
      <c r="BG10060" s="6"/>
    </row>
    <row r="10061" spans="34:59" x14ac:dyDescent="0.25">
      <c r="AH10061" s="6"/>
      <c r="AI10061" s="6"/>
      <c r="AJ10061" s="6"/>
      <c r="AK10061" s="6"/>
      <c r="AL10061" s="6"/>
      <c r="AM10061" s="6"/>
      <c r="AN10061" s="6"/>
      <c r="AO10061" s="6"/>
      <c r="AP10061" s="6"/>
      <c r="AQ10061" s="6"/>
      <c r="AR10061" s="6"/>
      <c r="AS10061" s="6"/>
      <c r="AT10061" s="6"/>
      <c r="AU10061" s="6"/>
      <c r="AV10061" s="6"/>
      <c r="AW10061" s="6"/>
      <c r="AX10061" s="6"/>
      <c r="AY10061" s="6"/>
      <c r="AZ10061" s="6"/>
      <c r="BA10061" s="6"/>
      <c r="BB10061" s="6"/>
      <c r="BC10061" s="6"/>
      <c r="BD10061" s="6"/>
      <c r="BE10061" s="6"/>
      <c r="BF10061" s="6"/>
      <c r="BG10061" s="10"/>
    </row>
    <row r="10062" spans="34:59" x14ac:dyDescent="0.25">
      <c r="AH10062" s="10"/>
      <c r="AI10062" s="6"/>
    </row>
    <row r="10063" spans="34:59" x14ac:dyDescent="0.25">
      <c r="AH10063" s="6"/>
      <c r="AI10063" s="6"/>
      <c r="AJ10063" s="6"/>
      <c r="AK10063" s="6"/>
      <c r="AL10063" s="6"/>
      <c r="AM10063" s="6"/>
      <c r="AN10063" s="6"/>
      <c r="AO10063" s="6"/>
      <c r="AP10063" s="6"/>
      <c r="AQ10063" s="6"/>
      <c r="AR10063" s="6"/>
      <c r="AS10063" s="6"/>
      <c r="AT10063" s="6"/>
      <c r="AU10063" s="6"/>
      <c r="AV10063" s="6"/>
      <c r="AW10063" s="6"/>
      <c r="AX10063" s="6"/>
      <c r="AY10063" s="6"/>
      <c r="AZ10063" s="6"/>
      <c r="BA10063" s="6"/>
      <c r="BB10063" s="6"/>
      <c r="BC10063" s="6"/>
      <c r="BD10063" s="6"/>
      <c r="BE10063" s="6"/>
      <c r="BF10063" s="6"/>
      <c r="BG10063" s="6"/>
    </row>
    <row r="10064" spans="34:59" x14ac:dyDescent="0.25">
      <c r="AH10064" s="10"/>
      <c r="AI10064" s="6"/>
      <c r="AJ10064" s="10"/>
      <c r="AK10064" s="10"/>
      <c r="AL10064" s="10"/>
      <c r="AM10064" s="10"/>
      <c r="AN10064" s="10"/>
      <c r="AO10064" s="10"/>
      <c r="AP10064" s="10"/>
      <c r="AQ10064" s="10"/>
      <c r="AR10064" s="10"/>
      <c r="AS10064" s="10"/>
      <c r="AT10064" s="10"/>
      <c r="AU10064" s="10"/>
      <c r="AV10064" s="10"/>
      <c r="AW10064" s="10"/>
      <c r="AX10064" s="10"/>
      <c r="AY10064" s="10"/>
      <c r="AZ10064" s="10"/>
      <c r="BA10064" s="10"/>
      <c r="BB10064" s="10"/>
      <c r="BC10064" s="10"/>
      <c r="BD10064" s="10"/>
      <c r="BE10064" s="10"/>
      <c r="BF10064" s="10"/>
      <c r="BG10064" s="6"/>
    </row>
    <row r="10065" spans="34:59" x14ac:dyDescent="0.25">
      <c r="AH10065" s="6"/>
      <c r="AI10065" s="6"/>
      <c r="AJ10065" s="6"/>
      <c r="AK10065" s="6"/>
      <c r="AL10065" s="6"/>
      <c r="AM10065" s="6"/>
      <c r="AN10065" s="6"/>
      <c r="AO10065" s="6"/>
      <c r="AP10065" s="6"/>
      <c r="AQ10065" s="6"/>
      <c r="AR10065" s="6"/>
      <c r="AS10065" s="6"/>
      <c r="AT10065" s="6"/>
      <c r="AU10065" s="6"/>
      <c r="AV10065" s="6"/>
      <c r="AW10065" s="6"/>
      <c r="AX10065" s="6"/>
      <c r="AY10065" s="6"/>
      <c r="AZ10065" s="6"/>
      <c r="BA10065" s="6"/>
      <c r="BB10065" s="6"/>
      <c r="BC10065" s="6"/>
      <c r="BD10065" s="6"/>
      <c r="BE10065" s="6"/>
      <c r="BF10065" s="6"/>
      <c r="BG10065" s="10"/>
    </row>
    <row r="10066" spans="34:59" x14ac:dyDescent="0.25">
      <c r="AH10066" s="10"/>
      <c r="AI10066" s="6"/>
    </row>
    <row r="10067" spans="34:59" x14ac:dyDescent="0.25">
      <c r="AH10067" s="6"/>
      <c r="AI10067" s="6"/>
      <c r="AJ10067" s="6"/>
      <c r="AK10067" s="6"/>
      <c r="AL10067" s="6"/>
      <c r="AM10067" s="6"/>
      <c r="AN10067" s="6"/>
      <c r="AO10067" s="6"/>
      <c r="AP10067" s="6"/>
      <c r="AQ10067" s="6"/>
      <c r="AR10067" s="6"/>
      <c r="AS10067" s="6"/>
      <c r="AT10067" s="6"/>
      <c r="AU10067" s="6"/>
      <c r="AV10067" s="6"/>
      <c r="AW10067" s="6"/>
      <c r="AX10067" s="6"/>
      <c r="AY10067" s="6"/>
      <c r="AZ10067" s="6"/>
      <c r="BA10067" s="6"/>
      <c r="BB10067" s="6"/>
      <c r="BC10067" s="6"/>
      <c r="BD10067" s="6"/>
      <c r="BE10067" s="6"/>
      <c r="BF10067" s="6"/>
      <c r="BG10067" s="6"/>
    </row>
    <row r="10068" spans="34:59" x14ac:dyDescent="0.25">
      <c r="AH10068" s="10"/>
      <c r="AI10068" s="6"/>
      <c r="AJ10068" s="10"/>
      <c r="AK10068" s="10"/>
      <c r="AL10068" s="10"/>
      <c r="AM10068" s="10"/>
      <c r="AN10068" s="10"/>
      <c r="AO10068" s="10"/>
      <c r="AP10068" s="10"/>
      <c r="AQ10068" s="10"/>
      <c r="AR10068" s="10"/>
      <c r="AS10068" s="10"/>
      <c r="AT10068" s="10"/>
      <c r="AU10068" s="10"/>
      <c r="AV10068" s="10"/>
      <c r="AW10068" s="10"/>
      <c r="AX10068" s="10"/>
      <c r="AY10068" s="10"/>
      <c r="AZ10068" s="10"/>
      <c r="BA10068" s="10"/>
      <c r="BB10068" s="10"/>
      <c r="BC10068" s="10"/>
      <c r="BD10068" s="10"/>
      <c r="BE10068" s="10"/>
      <c r="BF10068" s="10"/>
      <c r="BG10068" s="6"/>
    </row>
    <row r="10069" spans="34:59" x14ac:dyDescent="0.25">
      <c r="AH10069" s="6"/>
      <c r="AI10069" s="6"/>
      <c r="AJ10069" s="6"/>
      <c r="AK10069" s="6"/>
      <c r="AL10069" s="6"/>
      <c r="AM10069" s="6"/>
      <c r="AN10069" s="6"/>
      <c r="AO10069" s="6"/>
      <c r="AP10069" s="6"/>
      <c r="AQ10069" s="6"/>
      <c r="AR10069" s="6"/>
      <c r="AS10069" s="6"/>
      <c r="AT10069" s="6"/>
      <c r="AU10069" s="6"/>
      <c r="AV10069" s="6"/>
      <c r="AW10069" s="6"/>
      <c r="AX10069" s="6"/>
      <c r="AY10069" s="6"/>
      <c r="AZ10069" s="6"/>
      <c r="BA10069" s="6"/>
      <c r="BB10069" s="6"/>
      <c r="BC10069" s="6"/>
      <c r="BD10069" s="6"/>
      <c r="BE10069" s="6"/>
      <c r="BF10069" s="6"/>
      <c r="BG10069" s="10"/>
    </row>
    <row r="10070" spans="34:59" x14ac:dyDescent="0.25">
      <c r="AH10070" s="10"/>
      <c r="AI10070" s="6"/>
    </row>
    <row r="10071" spans="34:59" x14ac:dyDescent="0.25">
      <c r="AH10071" s="6"/>
      <c r="AI10071" s="6"/>
      <c r="AJ10071" s="6"/>
      <c r="AK10071" s="6"/>
      <c r="AL10071" s="6"/>
      <c r="AM10071" s="6"/>
      <c r="AN10071" s="6"/>
      <c r="AO10071" s="6"/>
      <c r="AP10071" s="6"/>
      <c r="AQ10071" s="6"/>
      <c r="AR10071" s="6"/>
      <c r="AS10071" s="6"/>
      <c r="AT10071" s="6"/>
      <c r="AU10071" s="6"/>
      <c r="AV10071" s="6"/>
      <c r="AW10071" s="6"/>
      <c r="AX10071" s="6"/>
      <c r="AY10071" s="6"/>
      <c r="AZ10071" s="6"/>
      <c r="BA10071" s="6"/>
      <c r="BB10071" s="6"/>
      <c r="BC10071" s="6"/>
      <c r="BD10071" s="6"/>
      <c r="BE10071" s="6"/>
      <c r="BF10071" s="6"/>
      <c r="BG10071" s="6"/>
    </row>
    <row r="10072" spans="34:59" x14ac:dyDescent="0.25">
      <c r="AH10072" s="10"/>
      <c r="AI10072" s="6"/>
      <c r="AJ10072" s="10"/>
      <c r="AK10072" s="10"/>
      <c r="AL10072" s="10"/>
      <c r="AM10072" s="10"/>
      <c r="AN10072" s="10"/>
      <c r="AO10072" s="10"/>
      <c r="AP10072" s="10"/>
      <c r="AQ10072" s="10"/>
      <c r="AR10072" s="10"/>
      <c r="AS10072" s="10"/>
      <c r="AT10072" s="10"/>
      <c r="AU10072" s="10"/>
      <c r="AV10072" s="10"/>
      <c r="AW10072" s="10"/>
      <c r="AX10072" s="10"/>
      <c r="AY10072" s="10"/>
      <c r="AZ10072" s="10"/>
      <c r="BA10072" s="10"/>
      <c r="BB10072" s="10"/>
      <c r="BC10072" s="10"/>
      <c r="BD10072" s="10"/>
      <c r="BE10072" s="10"/>
      <c r="BF10072" s="10"/>
      <c r="BG10072" s="6"/>
    </row>
    <row r="10073" spans="34:59" x14ac:dyDescent="0.25">
      <c r="AH10073" s="6"/>
      <c r="AI10073" s="6"/>
      <c r="AJ10073" s="6"/>
      <c r="AK10073" s="6"/>
      <c r="AL10073" s="6"/>
      <c r="AM10073" s="6"/>
      <c r="AN10073" s="6"/>
      <c r="AO10073" s="6"/>
      <c r="AP10073" s="6"/>
      <c r="AQ10073" s="6"/>
      <c r="AR10073" s="6"/>
      <c r="AS10073" s="6"/>
      <c r="AT10073" s="6"/>
      <c r="AU10073" s="6"/>
      <c r="AV10073" s="6"/>
      <c r="AW10073" s="6"/>
      <c r="AX10073" s="6"/>
      <c r="AY10073" s="6"/>
      <c r="AZ10073" s="6"/>
      <c r="BA10073" s="6"/>
      <c r="BB10073" s="6"/>
      <c r="BC10073" s="6"/>
      <c r="BD10073" s="6"/>
      <c r="BE10073" s="6"/>
      <c r="BF10073" s="6"/>
      <c r="BG10073" s="10"/>
    </row>
    <row r="10074" spans="34:59" x14ac:dyDescent="0.25">
      <c r="AH10074" s="10"/>
      <c r="AI10074" s="6"/>
    </row>
    <row r="10075" spans="34:59" x14ac:dyDescent="0.25">
      <c r="AH10075" s="6"/>
      <c r="AI10075" s="6"/>
      <c r="AJ10075" s="6"/>
      <c r="AK10075" s="6"/>
      <c r="AL10075" s="6"/>
      <c r="AM10075" s="6"/>
      <c r="AN10075" s="6"/>
      <c r="AO10075" s="6"/>
      <c r="AP10075" s="6"/>
      <c r="AQ10075" s="6"/>
      <c r="AR10075" s="6"/>
      <c r="AS10075" s="6"/>
      <c r="AT10075" s="6"/>
      <c r="AU10075" s="6"/>
      <c r="AV10075" s="6"/>
      <c r="AW10075" s="6"/>
      <c r="AX10075" s="6"/>
      <c r="AY10075" s="6"/>
      <c r="AZ10075" s="6"/>
      <c r="BA10075" s="6"/>
      <c r="BB10075" s="6"/>
      <c r="BC10075" s="6"/>
      <c r="BD10075" s="6"/>
      <c r="BE10075" s="6"/>
      <c r="BF10075" s="6"/>
      <c r="BG10075" s="6"/>
    </row>
    <row r="10076" spans="34:59" x14ac:dyDescent="0.25">
      <c r="AH10076" s="10"/>
      <c r="AI10076" s="6"/>
      <c r="AJ10076" s="10"/>
      <c r="AK10076" s="10"/>
      <c r="AL10076" s="10"/>
      <c r="AM10076" s="10"/>
      <c r="AN10076" s="10"/>
      <c r="AO10076" s="10"/>
      <c r="AP10076" s="10"/>
      <c r="AQ10076" s="10"/>
      <c r="AR10076" s="10"/>
      <c r="AS10076" s="10"/>
      <c r="AT10076" s="10"/>
      <c r="AU10076" s="10"/>
      <c r="AV10076" s="10"/>
      <c r="AW10076" s="10"/>
      <c r="AX10076" s="10"/>
      <c r="AY10076" s="10"/>
      <c r="AZ10076" s="10"/>
      <c r="BA10076" s="10"/>
      <c r="BB10076" s="10"/>
      <c r="BC10076" s="10"/>
      <c r="BD10076" s="10"/>
      <c r="BE10076" s="10"/>
      <c r="BF10076" s="10"/>
      <c r="BG10076" s="6"/>
    </row>
    <row r="10077" spans="34:59" x14ac:dyDescent="0.25">
      <c r="AH10077" s="6"/>
      <c r="AI10077" s="6"/>
      <c r="AJ10077" s="6"/>
      <c r="AK10077" s="6"/>
      <c r="AL10077" s="6"/>
      <c r="AM10077" s="6"/>
      <c r="AN10077" s="6"/>
      <c r="AO10077" s="6"/>
      <c r="AP10077" s="6"/>
      <c r="AQ10077" s="6"/>
      <c r="AR10077" s="6"/>
      <c r="AS10077" s="6"/>
      <c r="AT10077" s="6"/>
      <c r="AU10077" s="6"/>
      <c r="AV10077" s="6"/>
      <c r="AW10077" s="6"/>
      <c r="AX10077" s="6"/>
      <c r="AY10077" s="6"/>
      <c r="AZ10077" s="6"/>
      <c r="BA10077" s="6"/>
      <c r="BB10077" s="6"/>
      <c r="BC10077" s="6"/>
      <c r="BD10077" s="6"/>
      <c r="BE10077" s="6"/>
      <c r="BF10077" s="6"/>
      <c r="BG10077" s="10"/>
    </row>
    <row r="10078" spans="34:59" x14ac:dyDescent="0.25">
      <c r="AH10078" s="10"/>
      <c r="AI10078" s="6"/>
    </row>
    <row r="10079" spans="34:59" x14ac:dyDescent="0.25">
      <c r="AH10079" s="6"/>
      <c r="AI10079" s="6"/>
      <c r="AJ10079" s="6"/>
      <c r="AK10079" s="6"/>
      <c r="AL10079" s="6"/>
      <c r="AM10079" s="6"/>
      <c r="AN10079" s="6"/>
      <c r="AO10079" s="6"/>
      <c r="AP10079" s="6"/>
      <c r="AQ10079" s="6"/>
      <c r="AR10079" s="6"/>
      <c r="AS10079" s="6"/>
      <c r="AT10079" s="6"/>
      <c r="AU10079" s="6"/>
      <c r="AV10079" s="6"/>
      <c r="AW10079" s="6"/>
      <c r="AX10079" s="6"/>
      <c r="AY10079" s="6"/>
      <c r="AZ10079" s="6"/>
      <c r="BA10079" s="6"/>
      <c r="BB10079" s="6"/>
      <c r="BC10079" s="6"/>
      <c r="BD10079" s="6"/>
      <c r="BE10079" s="6"/>
      <c r="BF10079" s="6"/>
      <c r="BG10079" s="6"/>
    </row>
    <row r="10080" spans="34:59" x14ac:dyDescent="0.25">
      <c r="AH10080" s="10"/>
      <c r="AI10080" s="6"/>
      <c r="AJ10080" s="10"/>
      <c r="AK10080" s="10"/>
      <c r="AL10080" s="10"/>
      <c r="AM10080" s="10"/>
      <c r="AN10080" s="10"/>
      <c r="AO10080" s="10"/>
      <c r="AP10080" s="10"/>
      <c r="AQ10080" s="10"/>
      <c r="AR10080" s="10"/>
      <c r="AS10080" s="10"/>
      <c r="AT10080" s="10"/>
      <c r="AU10080" s="10"/>
      <c r="AV10080" s="10"/>
      <c r="AW10080" s="10"/>
      <c r="AX10080" s="10"/>
      <c r="AY10080" s="10"/>
      <c r="AZ10080" s="10"/>
      <c r="BA10080" s="10"/>
      <c r="BB10080" s="10"/>
      <c r="BC10080" s="10"/>
      <c r="BD10080" s="10"/>
      <c r="BE10080" s="10"/>
      <c r="BF10080" s="10"/>
      <c r="BG10080" s="6"/>
    </row>
    <row r="10081" spans="34:59" x14ac:dyDescent="0.25">
      <c r="AH10081" s="6"/>
      <c r="AI10081" s="6"/>
      <c r="AJ10081" s="6"/>
      <c r="AK10081" s="6"/>
      <c r="AL10081" s="6"/>
      <c r="AM10081" s="6"/>
      <c r="AN10081" s="6"/>
      <c r="AO10081" s="6"/>
      <c r="AP10081" s="6"/>
      <c r="AQ10081" s="6"/>
      <c r="AR10081" s="6"/>
      <c r="AS10081" s="6"/>
      <c r="AT10081" s="6"/>
      <c r="AU10081" s="6"/>
      <c r="AV10081" s="6"/>
      <c r="AW10081" s="6"/>
      <c r="AX10081" s="6"/>
      <c r="AY10081" s="6"/>
      <c r="AZ10081" s="6"/>
      <c r="BA10081" s="6"/>
      <c r="BB10081" s="6"/>
      <c r="BC10081" s="6"/>
      <c r="BD10081" s="6"/>
      <c r="BE10081" s="6"/>
      <c r="BF10081" s="6"/>
      <c r="BG10081" s="10"/>
    </row>
    <row r="10082" spans="34:59" x14ac:dyDescent="0.25">
      <c r="AH10082" s="10"/>
      <c r="AI10082" s="6"/>
    </row>
    <row r="10083" spans="34:59" x14ac:dyDescent="0.25">
      <c r="AH10083" s="6"/>
      <c r="AI10083" s="6"/>
      <c r="AJ10083" s="6"/>
      <c r="AK10083" s="6"/>
      <c r="AL10083" s="6"/>
      <c r="AM10083" s="6"/>
      <c r="AN10083" s="6"/>
      <c r="AO10083" s="6"/>
      <c r="AP10083" s="6"/>
      <c r="AQ10083" s="6"/>
      <c r="AR10083" s="6"/>
      <c r="AS10083" s="6"/>
      <c r="AT10083" s="6"/>
      <c r="AU10083" s="6"/>
      <c r="AV10083" s="6"/>
      <c r="AW10083" s="6"/>
      <c r="AX10083" s="6"/>
      <c r="AY10083" s="6"/>
      <c r="AZ10083" s="6"/>
      <c r="BA10083" s="6"/>
      <c r="BB10083" s="6"/>
      <c r="BC10083" s="6"/>
      <c r="BD10083" s="6"/>
      <c r="BE10083" s="6"/>
      <c r="BF10083" s="6"/>
      <c r="BG10083" s="6"/>
    </row>
    <row r="10084" spans="34:59" x14ac:dyDescent="0.25">
      <c r="AH10084" s="10"/>
      <c r="AI10084" s="6"/>
      <c r="AJ10084" s="10"/>
      <c r="AK10084" s="10"/>
      <c r="AL10084" s="10"/>
      <c r="AM10084" s="10"/>
      <c r="AN10084" s="10"/>
      <c r="AO10084" s="10"/>
      <c r="AP10084" s="10"/>
      <c r="AQ10084" s="10"/>
      <c r="AR10084" s="10"/>
      <c r="AS10084" s="10"/>
      <c r="AT10084" s="10"/>
      <c r="AU10084" s="10"/>
      <c r="AV10084" s="10"/>
      <c r="AW10084" s="10"/>
      <c r="AX10084" s="10"/>
      <c r="AY10084" s="10"/>
      <c r="AZ10084" s="10"/>
      <c r="BA10084" s="10"/>
      <c r="BB10084" s="10"/>
      <c r="BC10084" s="10"/>
      <c r="BD10084" s="10"/>
      <c r="BE10084" s="10"/>
      <c r="BF10084" s="10"/>
      <c r="BG10084" s="6"/>
    </row>
    <row r="10085" spans="34:59" x14ac:dyDescent="0.25">
      <c r="AH10085" s="6"/>
      <c r="AI10085" s="6"/>
      <c r="AJ10085" s="6"/>
      <c r="AK10085" s="6"/>
      <c r="AL10085" s="6"/>
      <c r="AM10085" s="6"/>
      <c r="AN10085" s="6"/>
      <c r="AO10085" s="6"/>
      <c r="AP10085" s="6"/>
      <c r="AQ10085" s="6"/>
      <c r="AR10085" s="6"/>
      <c r="AS10085" s="6"/>
      <c r="AT10085" s="6"/>
      <c r="AU10085" s="6"/>
      <c r="AV10085" s="6"/>
      <c r="AW10085" s="6"/>
      <c r="AX10085" s="6"/>
      <c r="AY10085" s="6"/>
      <c r="AZ10085" s="6"/>
      <c r="BA10085" s="6"/>
      <c r="BB10085" s="6"/>
      <c r="BC10085" s="6"/>
      <c r="BD10085" s="6"/>
      <c r="BE10085" s="6"/>
      <c r="BF10085" s="6"/>
      <c r="BG10085" s="10"/>
    </row>
    <row r="10086" spans="34:59" x14ac:dyDescent="0.25">
      <c r="AH10086" s="10"/>
      <c r="AI10086" s="6"/>
    </row>
    <row r="10087" spans="34:59" x14ac:dyDescent="0.25">
      <c r="AH10087" s="6"/>
      <c r="AI10087" s="6"/>
      <c r="AJ10087" s="6"/>
      <c r="AK10087" s="6"/>
      <c r="AL10087" s="6"/>
      <c r="AM10087" s="6"/>
      <c r="AN10087" s="6"/>
      <c r="AO10087" s="6"/>
      <c r="AP10087" s="6"/>
      <c r="AQ10087" s="6"/>
      <c r="AR10087" s="6"/>
      <c r="AS10087" s="6"/>
      <c r="AT10087" s="6"/>
      <c r="AU10087" s="6"/>
      <c r="AV10087" s="6"/>
      <c r="AW10087" s="6"/>
      <c r="AX10087" s="6"/>
      <c r="AY10087" s="6"/>
      <c r="AZ10087" s="6"/>
      <c r="BA10087" s="6"/>
      <c r="BB10087" s="6"/>
      <c r="BC10087" s="6"/>
      <c r="BD10087" s="6"/>
      <c r="BE10087" s="6"/>
      <c r="BF10087" s="6"/>
      <c r="BG10087" s="6"/>
    </row>
    <row r="10088" spans="34:59" x14ac:dyDescent="0.25">
      <c r="AH10088" s="10"/>
      <c r="AI10088" s="6"/>
      <c r="AJ10088" s="10"/>
      <c r="AK10088" s="10"/>
      <c r="AL10088" s="10"/>
      <c r="AM10088" s="10"/>
      <c r="AN10088" s="10"/>
      <c r="AO10088" s="10"/>
      <c r="AP10088" s="10"/>
      <c r="AQ10088" s="10"/>
      <c r="AR10088" s="10"/>
      <c r="AS10088" s="10"/>
      <c r="AT10088" s="10"/>
      <c r="AU10088" s="10"/>
      <c r="AV10088" s="10"/>
      <c r="AW10088" s="10"/>
      <c r="AX10088" s="10"/>
      <c r="AY10088" s="10"/>
      <c r="AZ10088" s="10"/>
      <c r="BA10088" s="10"/>
      <c r="BB10088" s="10"/>
      <c r="BC10088" s="10"/>
      <c r="BD10088" s="10"/>
      <c r="BE10088" s="10"/>
      <c r="BF10088" s="10"/>
      <c r="BG10088" s="6"/>
    </row>
    <row r="10089" spans="34:59" x14ac:dyDescent="0.25">
      <c r="AH10089" s="6"/>
      <c r="AI10089" s="6"/>
      <c r="AJ10089" s="6"/>
      <c r="AK10089" s="6"/>
      <c r="AL10089" s="6"/>
      <c r="AM10089" s="6"/>
      <c r="AN10089" s="6"/>
      <c r="AO10089" s="6"/>
      <c r="AP10089" s="6"/>
      <c r="AQ10089" s="6"/>
      <c r="AR10089" s="6"/>
      <c r="AS10089" s="6"/>
      <c r="AT10089" s="6"/>
      <c r="AU10089" s="6"/>
      <c r="AV10089" s="6"/>
      <c r="AW10089" s="6"/>
      <c r="AX10089" s="6"/>
      <c r="AY10089" s="6"/>
      <c r="AZ10089" s="6"/>
      <c r="BA10089" s="6"/>
      <c r="BB10089" s="6"/>
      <c r="BC10089" s="6"/>
      <c r="BD10089" s="6"/>
      <c r="BE10089" s="6"/>
      <c r="BF10089" s="6"/>
      <c r="BG10089" s="10"/>
    </row>
    <row r="10090" spans="34:59" x14ac:dyDescent="0.25">
      <c r="AH10090" s="10"/>
      <c r="AI10090" s="6"/>
    </row>
    <row r="10091" spans="34:59" x14ac:dyDescent="0.25">
      <c r="AH10091" s="6"/>
      <c r="AI10091" s="6"/>
      <c r="AJ10091" s="6"/>
      <c r="AK10091" s="6"/>
      <c r="AL10091" s="6"/>
      <c r="AM10091" s="6"/>
      <c r="AN10091" s="6"/>
      <c r="AO10091" s="6"/>
      <c r="AP10091" s="6"/>
      <c r="AQ10091" s="6"/>
      <c r="AR10091" s="6"/>
      <c r="AS10091" s="6"/>
      <c r="AT10091" s="6"/>
      <c r="AU10091" s="6"/>
      <c r="AV10091" s="6"/>
      <c r="AW10091" s="6"/>
      <c r="AX10091" s="6"/>
      <c r="AY10091" s="6"/>
      <c r="AZ10091" s="6"/>
      <c r="BA10091" s="6"/>
      <c r="BB10091" s="6"/>
      <c r="BC10091" s="6"/>
      <c r="BD10091" s="6"/>
      <c r="BE10091" s="6"/>
      <c r="BF10091" s="6"/>
      <c r="BG10091" s="6"/>
    </row>
    <row r="10092" spans="34:59" x14ac:dyDescent="0.25">
      <c r="AH10092" s="10"/>
      <c r="AI10092" s="6"/>
      <c r="AJ10092" s="10"/>
      <c r="AK10092" s="10"/>
      <c r="AL10092" s="10"/>
      <c r="AM10092" s="10"/>
      <c r="AN10092" s="10"/>
      <c r="AO10092" s="10"/>
      <c r="AP10092" s="10"/>
      <c r="AQ10092" s="10"/>
      <c r="AR10092" s="10"/>
      <c r="AS10092" s="10"/>
      <c r="AT10092" s="10"/>
      <c r="AU10092" s="10"/>
      <c r="AV10092" s="10"/>
      <c r="AW10092" s="10"/>
      <c r="AX10092" s="10"/>
      <c r="AY10092" s="10"/>
      <c r="AZ10092" s="10"/>
      <c r="BA10092" s="10"/>
      <c r="BB10092" s="10"/>
      <c r="BC10092" s="10"/>
      <c r="BD10092" s="10"/>
      <c r="BE10092" s="10"/>
      <c r="BF10092" s="10"/>
      <c r="BG10092" s="6"/>
    </row>
    <row r="10093" spans="34:59" x14ac:dyDescent="0.25">
      <c r="AH10093" s="6"/>
      <c r="AI10093" s="6"/>
      <c r="AJ10093" s="6"/>
      <c r="AK10093" s="6"/>
      <c r="AL10093" s="6"/>
      <c r="AM10093" s="6"/>
      <c r="AN10093" s="6"/>
      <c r="AO10093" s="6"/>
      <c r="AP10093" s="6"/>
      <c r="AQ10093" s="6"/>
      <c r="AR10093" s="6"/>
      <c r="AS10093" s="6"/>
      <c r="AT10093" s="6"/>
      <c r="AU10093" s="6"/>
      <c r="AV10093" s="6"/>
      <c r="AW10093" s="6"/>
      <c r="AX10093" s="6"/>
      <c r="AY10093" s="6"/>
      <c r="AZ10093" s="6"/>
      <c r="BA10093" s="6"/>
      <c r="BB10093" s="6"/>
      <c r="BC10093" s="6"/>
      <c r="BD10093" s="6"/>
      <c r="BE10093" s="6"/>
      <c r="BF10093" s="6"/>
      <c r="BG10093" s="10"/>
    </row>
    <row r="10094" spans="34:59" x14ac:dyDescent="0.25">
      <c r="AH10094" s="10"/>
      <c r="AI10094" s="6"/>
    </row>
    <row r="10095" spans="34:59" x14ac:dyDescent="0.25">
      <c r="AH10095" s="6"/>
      <c r="AI10095" s="6"/>
      <c r="AJ10095" s="6"/>
      <c r="AK10095" s="6"/>
      <c r="AL10095" s="6"/>
      <c r="AM10095" s="6"/>
      <c r="AN10095" s="6"/>
      <c r="AO10095" s="6"/>
      <c r="AP10095" s="6"/>
      <c r="AQ10095" s="6"/>
      <c r="AR10095" s="6"/>
      <c r="AS10095" s="6"/>
      <c r="AT10095" s="6"/>
      <c r="AU10095" s="6"/>
      <c r="AV10095" s="6"/>
      <c r="AW10095" s="6"/>
      <c r="AX10095" s="6"/>
      <c r="AY10095" s="6"/>
      <c r="AZ10095" s="6"/>
      <c r="BA10095" s="6"/>
      <c r="BB10095" s="6"/>
      <c r="BC10095" s="6"/>
      <c r="BD10095" s="6"/>
      <c r="BE10095" s="6"/>
      <c r="BF10095" s="6"/>
      <c r="BG10095" s="6"/>
    </row>
    <row r="10096" spans="34:59" x14ac:dyDescent="0.25">
      <c r="AH10096" s="10"/>
      <c r="AI10096" s="6"/>
      <c r="AJ10096" s="10"/>
      <c r="AK10096" s="10"/>
      <c r="AL10096" s="10"/>
      <c r="AM10096" s="10"/>
      <c r="AN10096" s="10"/>
      <c r="AO10096" s="10"/>
      <c r="AP10096" s="10"/>
      <c r="AQ10096" s="10"/>
      <c r="AR10096" s="10"/>
      <c r="AS10096" s="10"/>
      <c r="AT10096" s="10"/>
      <c r="AU10096" s="10"/>
      <c r="AV10096" s="10"/>
      <c r="AW10096" s="10"/>
      <c r="AX10096" s="10"/>
      <c r="AY10096" s="10"/>
      <c r="AZ10096" s="10"/>
      <c r="BA10096" s="10"/>
      <c r="BB10096" s="10"/>
      <c r="BC10096" s="10"/>
      <c r="BD10096" s="10"/>
      <c r="BE10096" s="10"/>
      <c r="BF10096" s="10"/>
      <c r="BG10096" s="6"/>
    </row>
    <row r="10097" spans="34:59" x14ac:dyDescent="0.25">
      <c r="AH10097" s="6"/>
      <c r="AI10097" s="6"/>
      <c r="AJ10097" s="6"/>
      <c r="AK10097" s="6"/>
      <c r="AL10097" s="6"/>
      <c r="AM10097" s="6"/>
      <c r="AN10097" s="6"/>
      <c r="AO10097" s="6"/>
      <c r="AP10097" s="6"/>
      <c r="AQ10097" s="6"/>
      <c r="AR10097" s="6"/>
      <c r="AS10097" s="6"/>
      <c r="AT10097" s="6"/>
      <c r="AU10097" s="6"/>
      <c r="AV10097" s="6"/>
      <c r="AW10097" s="6"/>
      <c r="AX10097" s="6"/>
      <c r="AY10097" s="6"/>
      <c r="AZ10097" s="6"/>
      <c r="BA10097" s="6"/>
      <c r="BB10097" s="6"/>
      <c r="BC10097" s="6"/>
      <c r="BD10097" s="6"/>
      <c r="BE10097" s="6"/>
      <c r="BF10097" s="6"/>
      <c r="BG10097" s="10"/>
    </row>
    <row r="10098" spans="34:59" x14ac:dyDescent="0.25">
      <c r="AH10098" s="10"/>
      <c r="AI10098" s="6"/>
    </row>
    <row r="10099" spans="34:59" x14ac:dyDescent="0.25">
      <c r="AH10099" s="6"/>
      <c r="AI10099" s="6"/>
      <c r="AJ10099" s="6"/>
      <c r="AK10099" s="6"/>
      <c r="AL10099" s="6"/>
      <c r="AM10099" s="6"/>
      <c r="AN10099" s="6"/>
      <c r="AO10099" s="6"/>
      <c r="AP10099" s="6"/>
      <c r="AQ10099" s="6"/>
      <c r="AR10099" s="6"/>
      <c r="AS10099" s="6"/>
      <c r="AT10099" s="6"/>
      <c r="AU10099" s="6"/>
      <c r="AV10099" s="6"/>
      <c r="AW10099" s="6"/>
      <c r="AX10099" s="6"/>
      <c r="AY10099" s="6"/>
      <c r="AZ10099" s="6"/>
      <c r="BA10099" s="6"/>
      <c r="BB10099" s="6"/>
      <c r="BC10099" s="6"/>
      <c r="BD10099" s="6"/>
      <c r="BE10099" s="6"/>
      <c r="BF10099" s="6"/>
      <c r="BG10099" s="6"/>
    </row>
    <row r="10100" spans="34:59" x14ac:dyDescent="0.25">
      <c r="AH10100" s="10"/>
      <c r="AI10100" s="6"/>
      <c r="AJ10100" s="10"/>
      <c r="AK10100" s="10"/>
      <c r="AL10100" s="10"/>
      <c r="AM10100" s="10"/>
      <c r="AN10100" s="10"/>
      <c r="AO10100" s="10"/>
      <c r="AP10100" s="10"/>
      <c r="AQ10100" s="10"/>
      <c r="AR10100" s="10"/>
      <c r="AS10100" s="10"/>
      <c r="AT10100" s="10"/>
      <c r="AU10100" s="10"/>
      <c r="AV10100" s="10"/>
      <c r="AW10100" s="10"/>
      <c r="AX10100" s="10"/>
      <c r="AY10100" s="10"/>
      <c r="AZ10100" s="10"/>
      <c r="BA10100" s="10"/>
      <c r="BB10100" s="10"/>
      <c r="BC10100" s="10"/>
      <c r="BD10100" s="10"/>
      <c r="BE10100" s="10"/>
      <c r="BF10100" s="10"/>
      <c r="BG10100" s="6"/>
    </row>
    <row r="10101" spans="34:59" x14ac:dyDescent="0.25">
      <c r="AH10101" s="6"/>
      <c r="AI10101" s="6"/>
      <c r="AJ10101" s="6"/>
      <c r="AK10101" s="6"/>
      <c r="AL10101" s="6"/>
      <c r="AM10101" s="6"/>
      <c r="AN10101" s="6"/>
      <c r="AO10101" s="6"/>
      <c r="AP10101" s="6"/>
      <c r="AQ10101" s="6"/>
      <c r="AR10101" s="6"/>
      <c r="AS10101" s="6"/>
      <c r="AT10101" s="6"/>
      <c r="AU10101" s="6"/>
      <c r="AV10101" s="6"/>
      <c r="AW10101" s="6"/>
      <c r="AX10101" s="6"/>
      <c r="AY10101" s="6"/>
      <c r="AZ10101" s="6"/>
      <c r="BA10101" s="6"/>
      <c r="BB10101" s="6"/>
      <c r="BC10101" s="6"/>
      <c r="BD10101" s="6"/>
      <c r="BE10101" s="6"/>
      <c r="BF10101" s="6"/>
      <c r="BG10101" s="10"/>
    </row>
    <row r="10102" spans="34:59" x14ac:dyDescent="0.25">
      <c r="AH10102" s="10"/>
      <c r="AI10102" s="6"/>
    </row>
    <row r="10103" spans="34:59" x14ac:dyDescent="0.25">
      <c r="AH10103" s="6"/>
      <c r="AI10103" s="6"/>
      <c r="AJ10103" s="6"/>
      <c r="AK10103" s="6"/>
      <c r="AL10103" s="6"/>
      <c r="AM10103" s="6"/>
      <c r="AN10103" s="6"/>
      <c r="AO10103" s="6"/>
      <c r="AP10103" s="6"/>
      <c r="AQ10103" s="6"/>
      <c r="AR10103" s="6"/>
      <c r="AS10103" s="6"/>
      <c r="AT10103" s="6"/>
      <c r="AU10103" s="6"/>
      <c r="AV10103" s="6"/>
      <c r="AW10103" s="6"/>
      <c r="AX10103" s="6"/>
      <c r="AY10103" s="6"/>
      <c r="AZ10103" s="6"/>
      <c r="BA10103" s="6"/>
      <c r="BB10103" s="6"/>
      <c r="BC10103" s="6"/>
      <c r="BD10103" s="6"/>
      <c r="BE10103" s="6"/>
      <c r="BF10103" s="6"/>
      <c r="BG10103" s="6"/>
    </row>
    <row r="10104" spans="34:59" x14ac:dyDescent="0.25">
      <c r="AH10104" s="10"/>
      <c r="AI10104" s="6"/>
      <c r="AJ10104" s="10"/>
      <c r="AK10104" s="10"/>
      <c r="AL10104" s="10"/>
      <c r="AM10104" s="10"/>
      <c r="AN10104" s="10"/>
      <c r="AO10104" s="10"/>
      <c r="AP10104" s="10"/>
      <c r="AQ10104" s="10"/>
      <c r="AR10104" s="10"/>
      <c r="AS10104" s="10"/>
      <c r="AT10104" s="10"/>
      <c r="AU10104" s="10"/>
      <c r="AV10104" s="10"/>
      <c r="AW10104" s="10"/>
      <c r="AX10104" s="10"/>
      <c r="AY10104" s="10"/>
      <c r="AZ10104" s="10"/>
      <c r="BA10104" s="10"/>
      <c r="BB10104" s="10"/>
      <c r="BC10104" s="10"/>
      <c r="BD10104" s="10"/>
      <c r="BE10104" s="10"/>
      <c r="BF10104" s="10"/>
      <c r="BG10104" s="6"/>
    </row>
    <row r="10105" spans="34:59" x14ac:dyDescent="0.25">
      <c r="AH10105" s="6"/>
      <c r="AI10105" s="6"/>
      <c r="AJ10105" s="6"/>
      <c r="AK10105" s="6"/>
      <c r="AL10105" s="6"/>
      <c r="AM10105" s="6"/>
      <c r="AN10105" s="6"/>
      <c r="AO10105" s="6"/>
      <c r="AP10105" s="6"/>
      <c r="AQ10105" s="6"/>
      <c r="AR10105" s="6"/>
      <c r="AS10105" s="6"/>
      <c r="AT10105" s="6"/>
      <c r="AU10105" s="6"/>
      <c r="AV10105" s="6"/>
      <c r="AW10105" s="6"/>
      <c r="AX10105" s="6"/>
      <c r="AY10105" s="6"/>
      <c r="AZ10105" s="6"/>
      <c r="BA10105" s="6"/>
      <c r="BB10105" s="6"/>
      <c r="BC10105" s="6"/>
      <c r="BD10105" s="6"/>
      <c r="BE10105" s="6"/>
      <c r="BF10105" s="6"/>
      <c r="BG10105" s="10"/>
    </row>
    <row r="10106" spans="34:59" x14ac:dyDescent="0.25">
      <c r="AH10106" s="10"/>
      <c r="AI10106" s="6"/>
    </row>
    <row r="10107" spans="34:59" x14ac:dyDescent="0.25">
      <c r="AH10107" s="6"/>
      <c r="AI10107" s="6"/>
      <c r="AJ10107" s="6"/>
      <c r="AK10107" s="6"/>
      <c r="AL10107" s="6"/>
      <c r="AM10107" s="6"/>
      <c r="AN10107" s="6"/>
      <c r="AO10107" s="6"/>
      <c r="AP10107" s="6"/>
      <c r="AQ10107" s="6"/>
      <c r="AR10107" s="6"/>
      <c r="AS10107" s="6"/>
      <c r="AT10107" s="6"/>
      <c r="AU10107" s="6"/>
      <c r="AV10107" s="6"/>
      <c r="AW10107" s="6"/>
      <c r="AX10107" s="6"/>
      <c r="AY10107" s="6"/>
      <c r="AZ10107" s="6"/>
      <c r="BA10107" s="6"/>
      <c r="BB10107" s="6"/>
      <c r="BC10107" s="6"/>
      <c r="BD10107" s="6"/>
      <c r="BE10107" s="6"/>
      <c r="BF10107" s="6"/>
      <c r="BG10107" s="6"/>
    </row>
    <row r="10108" spans="34:59" x14ac:dyDescent="0.25">
      <c r="AH10108" s="10"/>
      <c r="AI10108" s="6"/>
      <c r="AJ10108" s="10"/>
      <c r="AK10108" s="10"/>
      <c r="AL10108" s="10"/>
      <c r="AM10108" s="10"/>
      <c r="AN10108" s="10"/>
      <c r="AO10108" s="10"/>
      <c r="AP10108" s="10"/>
      <c r="AQ10108" s="10"/>
      <c r="AR10108" s="10"/>
      <c r="AS10108" s="10"/>
      <c r="AT10108" s="10"/>
      <c r="AU10108" s="10"/>
      <c r="AV10108" s="10"/>
      <c r="AW10108" s="10"/>
      <c r="AX10108" s="10"/>
      <c r="AY10108" s="10"/>
      <c r="AZ10108" s="10"/>
      <c r="BA10108" s="10"/>
      <c r="BB10108" s="10"/>
      <c r="BC10108" s="10"/>
      <c r="BD10108" s="10"/>
      <c r="BE10108" s="10"/>
      <c r="BF10108" s="10"/>
      <c r="BG10108" s="6"/>
    </row>
    <row r="10109" spans="34:59" x14ac:dyDescent="0.25">
      <c r="AH10109" s="6"/>
      <c r="AI10109" s="6"/>
      <c r="AJ10109" s="6"/>
      <c r="AK10109" s="6"/>
      <c r="AL10109" s="6"/>
      <c r="AM10109" s="6"/>
      <c r="AN10109" s="6"/>
      <c r="AO10109" s="6"/>
      <c r="AP10109" s="6"/>
      <c r="AQ10109" s="6"/>
      <c r="AR10109" s="6"/>
      <c r="AS10109" s="6"/>
      <c r="AT10109" s="6"/>
      <c r="AU10109" s="6"/>
      <c r="AV10109" s="6"/>
      <c r="AW10109" s="6"/>
      <c r="AX10109" s="6"/>
      <c r="AY10109" s="6"/>
      <c r="AZ10109" s="6"/>
      <c r="BA10109" s="6"/>
      <c r="BB10109" s="6"/>
      <c r="BC10109" s="6"/>
      <c r="BD10109" s="6"/>
      <c r="BE10109" s="6"/>
      <c r="BF10109" s="6"/>
      <c r="BG10109" s="10"/>
    </row>
    <row r="10110" spans="34:59" x14ac:dyDescent="0.25">
      <c r="AH10110" s="10"/>
      <c r="AI10110" s="6"/>
    </row>
    <row r="10111" spans="34:59" x14ac:dyDescent="0.25">
      <c r="AH10111" s="6"/>
      <c r="AI10111" s="6"/>
      <c r="AJ10111" s="6"/>
      <c r="AK10111" s="6"/>
      <c r="AL10111" s="6"/>
      <c r="AM10111" s="6"/>
      <c r="AN10111" s="6"/>
      <c r="AO10111" s="6"/>
      <c r="AP10111" s="6"/>
      <c r="AQ10111" s="6"/>
      <c r="AR10111" s="6"/>
      <c r="AS10111" s="6"/>
      <c r="AT10111" s="6"/>
      <c r="AU10111" s="6"/>
      <c r="AV10111" s="6"/>
      <c r="AW10111" s="6"/>
      <c r="AX10111" s="6"/>
      <c r="AY10111" s="6"/>
      <c r="AZ10111" s="6"/>
      <c r="BA10111" s="6"/>
      <c r="BB10111" s="6"/>
      <c r="BC10111" s="6"/>
      <c r="BD10111" s="6"/>
      <c r="BE10111" s="6"/>
      <c r="BF10111" s="6"/>
      <c r="BG10111" s="6"/>
    </row>
    <row r="10112" spans="34:59" x14ac:dyDescent="0.25">
      <c r="AH10112" s="10"/>
      <c r="AI10112" s="6"/>
      <c r="AJ10112" s="10"/>
      <c r="AK10112" s="10"/>
      <c r="AL10112" s="10"/>
      <c r="AM10112" s="10"/>
      <c r="AN10112" s="10"/>
      <c r="AO10112" s="10"/>
      <c r="AP10112" s="10"/>
      <c r="AQ10112" s="10"/>
      <c r="AR10112" s="10"/>
      <c r="AS10112" s="10"/>
      <c r="AT10112" s="10"/>
      <c r="AU10112" s="10"/>
      <c r="AV10112" s="10"/>
      <c r="AW10112" s="10"/>
      <c r="AX10112" s="10"/>
      <c r="AY10112" s="10"/>
      <c r="AZ10112" s="10"/>
      <c r="BA10112" s="10"/>
      <c r="BB10112" s="10"/>
      <c r="BC10112" s="10"/>
      <c r="BD10112" s="10"/>
      <c r="BE10112" s="10"/>
      <c r="BF10112" s="10"/>
      <c r="BG10112" s="6"/>
    </row>
    <row r="10113" spans="34:59" x14ac:dyDescent="0.25">
      <c r="AH10113" s="6"/>
      <c r="AI10113" s="6"/>
      <c r="AJ10113" s="6"/>
      <c r="AK10113" s="6"/>
      <c r="AL10113" s="6"/>
      <c r="AM10113" s="6"/>
      <c r="AN10113" s="6"/>
      <c r="AO10113" s="6"/>
      <c r="AP10113" s="6"/>
      <c r="AQ10113" s="6"/>
      <c r="AR10113" s="6"/>
      <c r="AS10113" s="6"/>
      <c r="AT10113" s="6"/>
      <c r="AU10113" s="6"/>
      <c r="AV10113" s="6"/>
      <c r="AW10113" s="6"/>
      <c r="AX10113" s="6"/>
      <c r="AY10113" s="6"/>
      <c r="AZ10113" s="6"/>
      <c r="BA10113" s="6"/>
      <c r="BB10113" s="6"/>
      <c r="BC10113" s="6"/>
      <c r="BD10113" s="6"/>
      <c r="BE10113" s="6"/>
      <c r="BF10113" s="6"/>
      <c r="BG10113" s="10"/>
    </row>
    <row r="10114" spans="34:59" x14ac:dyDescent="0.25">
      <c r="AH10114" s="10"/>
      <c r="AI10114" s="6"/>
    </row>
    <row r="10115" spans="34:59" x14ac:dyDescent="0.25">
      <c r="AH10115" s="6"/>
      <c r="AI10115" s="6"/>
      <c r="AJ10115" s="6"/>
      <c r="AK10115" s="6"/>
      <c r="AL10115" s="6"/>
      <c r="AM10115" s="6"/>
      <c r="AN10115" s="6"/>
      <c r="AO10115" s="6"/>
      <c r="AP10115" s="6"/>
      <c r="AQ10115" s="6"/>
      <c r="AR10115" s="6"/>
      <c r="AS10115" s="6"/>
      <c r="AT10115" s="6"/>
      <c r="AU10115" s="6"/>
      <c r="AV10115" s="6"/>
      <c r="AW10115" s="6"/>
      <c r="AX10115" s="6"/>
      <c r="AY10115" s="6"/>
      <c r="AZ10115" s="6"/>
      <c r="BA10115" s="6"/>
      <c r="BB10115" s="6"/>
      <c r="BC10115" s="6"/>
      <c r="BD10115" s="6"/>
      <c r="BE10115" s="6"/>
      <c r="BF10115" s="6"/>
      <c r="BG10115" s="6"/>
    </row>
    <row r="10116" spans="34:59" x14ac:dyDescent="0.25">
      <c r="AH10116" s="10"/>
      <c r="AI10116" s="6"/>
      <c r="AJ10116" s="10"/>
      <c r="AK10116" s="10"/>
      <c r="AL10116" s="10"/>
      <c r="AM10116" s="10"/>
      <c r="AN10116" s="10"/>
      <c r="AO10116" s="10"/>
      <c r="AP10116" s="10"/>
      <c r="AQ10116" s="10"/>
      <c r="AR10116" s="10"/>
      <c r="AS10116" s="10"/>
      <c r="AT10116" s="10"/>
      <c r="AU10116" s="10"/>
      <c r="AV10116" s="10"/>
      <c r="AW10116" s="10"/>
      <c r="AX10116" s="10"/>
      <c r="AY10116" s="10"/>
      <c r="AZ10116" s="10"/>
      <c r="BA10116" s="10"/>
      <c r="BB10116" s="10"/>
      <c r="BC10116" s="10"/>
      <c r="BD10116" s="10"/>
      <c r="BE10116" s="10"/>
      <c r="BF10116" s="10"/>
      <c r="BG10116" s="6"/>
    </row>
    <row r="10117" spans="34:59" x14ac:dyDescent="0.25">
      <c r="AH10117" s="6"/>
      <c r="AI10117" s="6"/>
      <c r="AJ10117" s="6"/>
      <c r="AK10117" s="6"/>
      <c r="AL10117" s="6"/>
      <c r="AM10117" s="6"/>
      <c r="AN10117" s="6"/>
      <c r="AO10117" s="6"/>
      <c r="AP10117" s="6"/>
      <c r="AQ10117" s="6"/>
      <c r="AR10117" s="6"/>
      <c r="AS10117" s="6"/>
      <c r="AT10117" s="6"/>
      <c r="AU10117" s="6"/>
      <c r="AV10117" s="6"/>
      <c r="AW10117" s="6"/>
      <c r="AX10117" s="6"/>
      <c r="AY10117" s="6"/>
      <c r="AZ10117" s="6"/>
      <c r="BA10117" s="6"/>
      <c r="BB10117" s="6"/>
      <c r="BC10117" s="6"/>
      <c r="BD10117" s="6"/>
      <c r="BE10117" s="6"/>
      <c r="BF10117" s="6"/>
      <c r="BG10117" s="10"/>
    </row>
    <row r="10118" spans="34:59" x14ac:dyDescent="0.25">
      <c r="AH10118" s="10"/>
      <c r="AI10118" s="6"/>
    </row>
    <row r="10119" spans="34:59" x14ac:dyDescent="0.25">
      <c r="AH10119" s="6"/>
      <c r="AI10119" s="6"/>
      <c r="AJ10119" s="6"/>
      <c r="AK10119" s="6"/>
      <c r="AL10119" s="6"/>
      <c r="AM10119" s="6"/>
      <c r="AN10119" s="6"/>
      <c r="AO10119" s="6"/>
      <c r="AP10119" s="6"/>
      <c r="AQ10119" s="6"/>
      <c r="AR10119" s="6"/>
      <c r="AS10119" s="6"/>
      <c r="AT10119" s="6"/>
      <c r="AU10119" s="6"/>
      <c r="AV10119" s="6"/>
      <c r="AW10119" s="6"/>
      <c r="AX10119" s="6"/>
      <c r="AY10119" s="6"/>
      <c r="AZ10119" s="6"/>
      <c r="BA10119" s="6"/>
      <c r="BB10119" s="6"/>
      <c r="BC10119" s="6"/>
      <c r="BD10119" s="6"/>
      <c r="BE10119" s="6"/>
      <c r="BF10119" s="6"/>
      <c r="BG10119" s="6"/>
    </row>
    <row r="10120" spans="34:59" x14ac:dyDescent="0.25">
      <c r="AH10120" s="10"/>
      <c r="AI10120" s="6"/>
      <c r="AJ10120" s="10"/>
      <c r="AK10120" s="10"/>
      <c r="AL10120" s="10"/>
      <c r="AM10120" s="10"/>
      <c r="AN10120" s="10"/>
      <c r="AO10120" s="10"/>
      <c r="AP10120" s="10"/>
      <c r="AQ10120" s="10"/>
      <c r="AR10120" s="10"/>
      <c r="AS10120" s="10"/>
      <c r="AT10120" s="10"/>
      <c r="AU10120" s="10"/>
      <c r="AV10120" s="10"/>
      <c r="AW10120" s="10"/>
      <c r="AX10120" s="10"/>
      <c r="AY10120" s="10"/>
      <c r="AZ10120" s="10"/>
      <c r="BA10120" s="10"/>
      <c r="BB10120" s="10"/>
      <c r="BC10120" s="10"/>
      <c r="BD10120" s="10"/>
      <c r="BE10120" s="10"/>
      <c r="BF10120" s="10"/>
      <c r="BG10120" s="6"/>
    </row>
    <row r="10121" spans="34:59" x14ac:dyDescent="0.25">
      <c r="AH10121" s="6"/>
      <c r="AI10121" s="6"/>
      <c r="AJ10121" s="6"/>
      <c r="AK10121" s="6"/>
      <c r="AL10121" s="6"/>
      <c r="AM10121" s="6"/>
      <c r="AN10121" s="6"/>
      <c r="AO10121" s="6"/>
      <c r="AP10121" s="6"/>
      <c r="AQ10121" s="6"/>
      <c r="AR10121" s="6"/>
      <c r="AS10121" s="6"/>
      <c r="AT10121" s="6"/>
      <c r="AU10121" s="6"/>
      <c r="AV10121" s="6"/>
      <c r="AW10121" s="6"/>
      <c r="AX10121" s="6"/>
      <c r="AY10121" s="6"/>
      <c r="AZ10121" s="6"/>
      <c r="BA10121" s="6"/>
      <c r="BB10121" s="6"/>
      <c r="BC10121" s="6"/>
      <c r="BD10121" s="6"/>
      <c r="BE10121" s="6"/>
      <c r="BF10121" s="6"/>
      <c r="BG10121" s="10"/>
    </row>
    <row r="10122" spans="34:59" x14ac:dyDescent="0.25">
      <c r="AH10122" s="10"/>
      <c r="AI10122" s="6"/>
    </row>
    <row r="10123" spans="34:59" x14ac:dyDescent="0.25">
      <c r="AH10123" s="6"/>
      <c r="AI10123" s="6"/>
      <c r="AJ10123" s="6"/>
      <c r="AK10123" s="6"/>
      <c r="AL10123" s="6"/>
      <c r="AM10123" s="6"/>
      <c r="AN10123" s="6"/>
      <c r="AO10123" s="6"/>
      <c r="AP10123" s="6"/>
      <c r="AQ10123" s="6"/>
      <c r="AR10123" s="6"/>
      <c r="AS10123" s="6"/>
      <c r="AT10123" s="6"/>
      <c r="AU10123" s="6"/>
      <c r="AV10123" s="6"/>
      <c r="AW10123" s="6"/>
      <c r="AX10123" s="6"/>
      <c r="AY10123" s="6"/>
      <c r="AZ10123" s="6"/>
      <c r="BA10123" s="6"/>
      <c r="BB10123" s="6"/>
      <c r="BC10123" s="6"/>
      <c r="BD10123" s="6"/>
      <c r="BE10123" s="6"/>
      <c r="BF10123" s="6"/>
      <c r="BG10123" s="6"/>
    </row>
    <row r="10124" spans="34:59" x14ac:dyDescent="0.25">
      <c r="AH10124" s="10"/>
      <c r="AI10124" s="6"/>
      <c r="AJ10124" s="10"/>
      <c r="AK10124" s="10"/>
      <c r="AL10124" s="10"/>
      <c r="AM10124" s="10"/>
      <c r="AN10124" s="10"/>
      <c r="AO10124" s="10"/>
      <c r="AP10124" s="10"/>
      <c r="AQ10124" s="10"/>
      <c r="AR10124" s="10"/>
      <c r="AS10124" s="10"/>
      <c r="AT10124" s="10"/>
      <c r="AU10124" s="10"/>
      <c r="AV10124" s="10"/>
      <c r="AW10124" s="10"/>
      <c r="AX10124" s="10"/>
      <c r="AY10124" s="10"/>
      <c r="AZ10124" s="10"/>
      <c r="BA10124" s="10"/>
      <c r="BB10124" s="10"/>
      <c r="BC10124" s="10"/>
      <c r="BD10124" s="10"/>
      <c r="BE10124" s="10"/>
      <c r="BF10124" s="10"/>
      <c r="BG10124" s="6"/>
    </row>
    <row r="10125" spans="34:59" x14ac:dyDescent="0.25">
      <c r="AH10125" s="6"/>
      <c r="AI10125" s="6"/>
      <c r="AJ10125" s="6"/>
      <c r="AK10125" s="6"/>
      <c r="AL10125" s="6"/>
      <c r="AM10125" s="6"/>
      <c r="AN10125" s="6"/>
      <c r="AO10125" s="6"/>
      <c r="AP10125" s="6"/>
      <c r="AQ10125" s="6"/>
      <c r="AR10125" s="6"/>
      <c r="AS10125" s="6"/>
      <c r="AT10125" s="6"/>
      <c r="AU10125" s="6"/>
      <c r="AV10125" s="6"/>
      <c r="AW10125" s="6"/>
      <c r="AX10125" s="6"/>
      <c r="AY10125" s="6"/>
      <c r="AZ10125" s="6"/>
      <c r="BA10125" s="6"/>
      <c r="BB10125" s="6"/>
      <c r="BC10125" s="6"/>
      <c r="BD10125" s="6"/>
      <c r="BE10125" s="6"/>
      <c r="BF10125" s="6"/>
      <c r="BG10125" s="10"/>
    </row>
    <row r="10126" spans="34:59" x14ac:dyDescent="0.25">
      <c r="AH10126" s="10"/>
      <c r="AI10126" s="6"/>
    </row>
    <row r="10127" spans="34:59" x14ac:dyDescent="0.25">
      <c r="AH10127" s="6"/>
      <c r="AI10127" s="6"/>
      <c r="AJ10127" s="6"/>
      <c r="AK10127" s="6"/>
      <c r="AL10127" s="6"/>
      <c r="AM10127" s="6"/>
      <c r="AN10127" s="6"/>
      <c r="AO10127" s="6"/>
      <c r="AP10127" s="6"/>
      <c r="AQ10127" s="6"/>
      <c r="AR10127" s="6"/>
      <c r="AS10127" s="6"/>
      <c r="AT10127" s="6"/>
      <c r="AU10127" s="6"/>
      <c r="AV10127" s="6"/>
      <c r="AW10127" s="6"/>
      <c r="AX10127" s="6"/>
      <c r="AY10127" s="6"/>
      <c r="AZ10127" s="6"/>
      <c r="BA10127" s="6"/>
      <c r="BB10127" s="6"/>
      <c r="BC10127" s="6"/>
      <c r="BD10127" s="6"/>
      <c r="BE10127" s="6"/>
      <c r="BF10127" s="6"/>
      <c r="BG10127" s="6"/>
    </row>
    <row r="10128" spans="34:59" x14ac:dyDescent="0.25">
      <c r="AH10128" s="10"/>
      <c r="AI10128" s="6"/>
      <c r="AJ10128" s="10"/>
      <c r="AK10128" s="10"/>
      <c r="AL10128" s="10"/>
      <c r="AM10128" s="10"/>
      <c r="AN10128" s="10"/>
      <c r="AO10128" s="10"/>
      <c r="AP10128" s="10"/>
      <c r="AQ10128" s="10"/>
      <c r="AR10128" s="10"/>
      <c r="AS10128" s="10"/>
      <c r="AT10128" s="10"/>
      <c r="AU10128" s="10"/>
      <c r="AV10128" s="10"/>
      <c r="AW10128" s="10"/>
      <c r="AX10128" s="10"/>
      <c r="AY10128" s="10"/>
      <c r="AZ10128" s="10"/>
      <c r="BA10128" s="10"/>
      <c r="BB10128" s="10"/>
      <c r="BC10128" s="10"/>
      <c r="BD10128" s="10"/>
      <c r="BE10128" s="10"/>
      <c r="BF10128" s="10"/>
      <c r="BG10128" s="6"/>
    </row>
    <row r="10129" spans="34:59" x14ac:dyDescent="0.25">
      <c r="AH10129" s="6"/>
      <c r="AI10129" s="6"/>
      <c r="AJ10129" s="6"/>
      <c r="AK10129" s="6"/>
      <c r="AL10129" s="6"/>
      <c r="AM10129" s="6"/>
      <c r="AN10129" s="6"/>
      <c r="AO10129" s="6"/>
      <c r="AP10129" s="6"/>
      <c r="AQ10129" s="6"/>
      <c r="AR10129" s="6"/>
      <c r="AS10129" s="6"/>
      <c r="AT10129" s="6"/>
      <c r="AU10129" s="6"/>
      <c r="AV10129" s="6"/>
      <c r="AW10129" s="6"/>
      <c r="AX10129" s="6"/>
      <c r="AY10129" s="6"/>
      <c r="AZ10129" s="6"/>
      <c r="BA10129" s="6"/>
      <c r="BB10129" s="6"/>
      <c r="BC10129" s="6"/>
      <c r="BD10129" s="6"/>
      <c r="BE10129" s="6"/>
      <c r="BF10129" s="6"/>
      <c r="BG10129" s="10"/>
    </row>
    <row r="10130" spans="34:59" x14ac:dyDescent="0.25">
      <c r="AH10130" s="10"/>
      <c r="AI10130" s="6"/>
    </row>
    <row r="10131" spans="34:59" x14ac:dyDescent="0.25">
      <c r="AH10131" s="6"/>
      <c r="AI10131" s="6"/>
      <c r="AJ10131" s="6"/>
      <c r="AK10131" s="6"/>
      <c r="AL10131" s="6"/>
      <c r="AM10131" s="6"/>
      <c r="AN10131" s="6"/>
      <c r="AO10131" s="6"/>
      <c r="AP10131" s="6"/>
      <c r="AQ10131" s="6"/>
      <c r="AR10131" s="6"/>
      <c r="AS10131" s="6"/>
      <c r="AT10131" s="6"/>
      <c r="AU10131" s="6"/>
      <c r="AV10131" s="6"/>
      <c r="AW10131" s="6"/>
      <c r="AX10131" s="6"/>
      <c r="AY10131" s="6"/>
      <c r="AZ10131" s="6"/>
      <c r="BA10131" s="6"/>
      <c r="BB10131" s="6"/>
      <c r="BC10131" s="6"/>
      <c r="BD10131" s="6"/>
      <c r="BE10131" s="6"/>
      <c r="BF10131" s="6"/>
      <c r="BG10131" s="6"/>
    </row>
    <row r="10132" spans="34:59" x14ac:dyDescent="0.25">
      <c r="AH10132" s="10"/>
      <c r="AI10132" s="6"/>
      <c r="AJ10132" s="10"/>
      <c r="AK10132" s="10"/>
      <c r="AL10132" s="10"/>
      <c r="AM10132" s="10"/>
      <c r="AN10132" s="10"/>
      <c r="AO10132" s="10"/>
      <c r="AP10132" s="10"/>
      <c r="AQ10132" s="10"/>
      <c r="AR10132" s="10"/>
      <c r="AS10132" s="10"/>
      <c r="AT10132" s="10"/>
      <c r="AU10132" s="10"/>
      <c r="AV10132" s="10"/>
      <c r="AW10132" s="10"/>
      <c r="AX10132" s="10"/>
      <c r="AY10132" s="10"/>
      <c r="AZ10132" s="10"/>
      <c r="BA10132" s="10"/>
      <c r="BB10132" s="10"/>
      <c r="BC10132" s="10"/>
      <c r="BD10132" s="10"/>
      <c r="BE10132" s="10"/>
      <c r="BF10132" s="10"/>
      <c r="BG10132" s="6"/>
    </row>
    <row r="10133" spans="34:59" x14ac:dyDescent="0.25">
      <c r="AH10133" s="6"/>
      <c r="AI10133" s="6"/>
      <c r="AJ10133" s="6"/>
      <c r="AK10133" s="6"/>
      <c r="AL10133" s="6"/>
      <c r="AM10133" s="6"/>
      <c r="AN10133" s="6"/>
      <c r="AO10133" s="6"/>
      <c r="AP10133" s="6"/>
      <c r="AQ10133" s="6"/>
      <c r="AR10133" s="6"/>
      <c r="AS10133" s="6"/>
      <c r="AT10133" s="6"/>
      <c r="AU10133" s="6"/>
      <c r="AV10133" s="6"/>
      <c r="AW10133" s="6"/>
      <c r="AX10133" s="6"/>
      <c r="AY10133" s="6"/>
      <c r="AZ10133" s="6"/>
      <c r="BA10133" s="6"/>
      <c r="BB10133" s="6"/>
      <c r="BC10133" s="6"/>
      <c r="BD10133" s="6"/>
      <c r="BE10133" s="6"/>
      <c r="BF10133" s="6"/>
      <c r="BG10133" s="10"/>
    </row>
    <row r="10134" spans="34:59" x14ac:dyDescent="0.25">
      <c r="AH10134" s="10"/>
      <c r="AI10134" s="6"/>
    </row>
    <row r="10135" spans="34:59" x14ac:dyDescent="0.25">
      <c r="AH10135" s="6"/>
      <c r="AI10135" s="6"/>
      <c r="AJ10135" s="6"/>
      <c r="AK10135" s="6"/>
      <c r="AL10135" s="6"/>
      <c r="AM10135" s="6"/>
      <c r="AN10135" s="6"/>
      <c r="AO10135" s="6"/>
      <c r="AP10135" s="6"/>
      <c r="AQ10135" s="6"/>
      <c r="AR10135" s="6"/>
      <c r="AS10135" s="6"/>
      <c r="AT10135" s="6"/>
      <c r="AU10135" s="6"/>
      <c r="AV10135" s="6"/>
      <c r="AW10135" s="6"/>
      <c r="AX10135" s="6"/>
      <c r="AY10135" s="6"/>
      <c r="AZ10135" s="6"/>
      <c r="BA10135" s="6"/>
      <c r="BB10135" s="6"/>
      <c r="BC10135" s="6"/>
      <c r="BD10135" s="6"/>
      <c r="BE10135" s="6"/>
      <c r="BF10135" s="6"/>
      <c r="BG10135" s="6"/>
    </row>
    <row r="10136" spans="34:59" x14ac:dyDescent="0.25">
      <c r="AH10136" s="10"/>
      <c r="AI10136" s="6"/>
      <c r="AJ10136" s="10"/>
      <c r="AK10136" s="10"/>
      <c r="AL10136" s="10"/>
      <c r="AM10136" s="10"/>
      <c r="AN10136" s="10"/>
      <c r="AO10136" s="10"/>
      <c r="AP10136" s="10"/>
      <c r="AQ10136" s="10"/>
      <c r="AR10136" s="10"/>
      <c r="AS10136" s="10"/>
      <c r="AT10136" s="10"/>
      <c r="AU10136" s="10"/>
      <c r="AV10136" s="10"/>
      <c r="AW10136" s="10"/>
      <c r="AX10136" s="10"/>
      <c r="AY10136" s="10"/>
      <c r="AZ10136" s="10"/>
      <c r="BA10136" s="10"/>
      <c r="BB10136" s="10"/>
      <c r="BC10136" s="10"/>
      <c r="BD10136" s="10"/>
      <c r="BE10136" s="10"/>
      <c r="BF10136" s="10"/>
      <c r="BG10136" s="6"/>
    </row>
    <row r="10137" spans="34:59" x14ac:dyDescent="0.25">
      <c r="AH10137" s="6"/>
      <c r="AI10137" s="6"/>
      <c r="AJ10137" s="6"/>
      <c r="AK10137" s="6"/>
      <c r="AL10137" s="6"/>
      <c r="AM10137" s="6"/>
      <c r="AN10137" s="6"/>
      <c r="AO10137" s="6"/>
      <c r="AP10137" s="6"/>
      <c r="AQ10137" s="6"/>
      <c r="AR10137" s="6"/>
      <c r="AS10137" s="6"/>
      <c r="AT10137" s="6"/>
      <c r="AU10137" s="6"/>
      <c r="AV10137" s="6"/>
      <c r="AW10137" s="6"/>
      <c r="AX10137" s="6"/>
      <c r="AY10137" s="6"/>
      <c r="AZ10137" s="6"/>
      <c r="BA10137" s="6"/>
      <c r="BB10137" s="6"/>
      <c r="BC10137" s="6"/>
      <c r="BD10137" s="6"/>
      <c r="BE10137" s="6"/>
      <c r="BF10137" s="6"/>
      <c r="BG10137" s="10"/>
    </row>
    <row r="10138" spans="34:59" x14ac:dyDescent="0.25">
      <c r="AH10138" s="10"/>
      <c r="AI10138" s="6"/>
    </row>
    <row r="10139" spans="34:59" x14ac:dyDescent="0.25">
      <c r="AH10139" s="6"/>
      <c r="AI10139" s="6"/>
      <c r="AJ10139" s="6"/>
      <c r="AK10139" s="6"/>
      <c r="AL10139" s="6"/>
      <c r="AM10139" s="6"/>
      <c r="AN10139" s="6"/>
      <c r="AO10139" s="6"/>
      <c r="AP10139" s="6"/>
      <c r="AQ10139" s="6"/>
      <c r="AR10139" s="6"/>
      <c r="AS10139" s="6"/>
      <c r="AT10139" s="6"/>
      <c r="AU10139" s="6"/>
      <c r="AV10139" s="6"/>
      <c r="AW10139" s="6"/>
      <c r="AX10139" s="6"/>
      <c r="AY10139" s="6"/>
      <c r="AZ10139" s="6"/>
      <c r="BA10139" s="6"/>
      <c r="BB10139" s="6"/>
      <c r="BC10139" s="6"/>
      <c r="BD10139" s="6"/>
      <c r="BE10139" s="6"/>
      <c r="BF10139" s="6"/>
      <c r="BG10139" s="6"/>
    </row>
    <row r="10140" spans="34:59" x14ac:dyDescent="0.25">
      <c r="AH10140" s="10"/>
      <c r="AI10140" s="6"/>
      <c r="AJ10140" s="10"/>
      <c r="AK10140" s="10"/>
      <c r="AL10140" s="10"/>
      <c r="AM10140" s="10"/>
      <c r="AN10140" s="10"/>
      <c r="AO10140" s="10"/>
      <c r="AP10140" s="10"/>
      <c r="AQ10140" s="10"/>
      <c r="AR10140" s="10"/>
      <c r="AS10140" s="10"/>
      <c r="AT10140" s="10"/>
      <c r="AU10140" s="10"/>
      <c r="AV10140" s="10"/>
      <c r="AW10140" s="10"/>
      <c r="AX10140" s="10"/>
      <c r="AY10140" s="10"/>
      <c r="AZ10140" s="10"/>
      <c r="BA10140" s="10"/>
      <c r="BB10140" s="10"/>
      <c r="BC10140" s="10"/>
      <c r="BD10140" s="10"/>
      <c r="BE10140" s="10"/>
      <c r="BF10140" s="10"/>
      <c r="BG10140" s="6"/>
    </row>
    <row r="10141" spans="34:59" x14ac:dyDescent="0.25">
      <c r="AH10141" s="6"/>
      <c r="AI10141" s="6"/>
      <c r="AJ10141" s="6"/>
      <c r="AK10141" s="6"/>
      <c r="AL10141" s="6"/>
      <c r="AM10141" s="6"/>
      <c r="AN10141" s="6"/>
      <c r="AO10141" s="6"/>
      <c r="AP10141" s="6"/>
      <c r="AQ10141" s="6"/>
      <c r="AR10141" s="6"/>
      <c r="AS10141" s="6"/>
      <c r="AT10141" s="6"/>
      <c r="AU10141" s="6"/>
      <c r="AV10141" s="6"/>
      <c r="AW10141" s="6"/>
      <c r="AX10141" s="6"/>
      <c r="AY10141" s="6"/>
      <c r="AZ10141" s="6"/>
      <c r="BA10141" s="6"/>
      <c r="BB10141" s="6"/>
      <c r="BC10141" s="6"/>
      <c r="BD10141" s="6"/>
      <c r="BE10141" s="6"/>
      <c r="BF10141" s="6"/>
      <c r="BG10141" s="10"/>
    </row>
    <row r="10142" spans="34:59" x14ac:dyDescent="0.25">
      <c r="AH10142" s="10"/>
      <c r="AI10142" s="6"/>
    </row>
    <row r="10143" spans="34:59" x14ac:dyDescent="0.25">
      <c r="AH10143" s="6"/>
      <c r="AI10143" s="6"/>
      <c r="AJ10143" s="6"/>
      <c r="AK10143" s="6"/>
      <c r="AL10143" s="6"/>
      <c r="AM10143" s="6"/>
      <c r="AN10143" s="6"/>
      <c r="AO10143" s="6"/>
      <c r="AP10143" s="6"/>
      <c r="AQ10143" s="6"/>
      <c r="AR10143" s="6"/>
      <c r="AS10143" s="6"/>
      <c r="AT10143" s="6"/>
      <c r="AU10143" s="6"/>
      <c r="AV10143" s="6"/>
      <c r="AW10143" s="6"/>
      <c r="AX10143" s="6"/>
      <c r="AY10143" s="6"/>
      <c r="AZ10143" s="6"/>
      <c r="BA10143" s="6"/>
      <c r="BB10143" s="6"/>
      <c r="BC10143" s="6"/>
      <c r="BD10143" s="6"/>
      <c r="BE10143" s="6"/>
      <c r="BF10143" s="6"/>
      <c r="BG10143" s="6"/>
    </row>
    <row r="10144" spans="34:59" x14ac:dyDescent="0.25">
      <c r="AH10144" s="10"/>
      <c r="AI10144" s="6"/>
      <c r="AJ10144" s="10"/>
      <c r="AK10144" s="10"/>
      <c r="AL10144" s="10"/>
      <c r="AM10144" s="10"/>
      <c r="AN10144" s="10"/>
      <c r="AO10144" s="10"/>
      <c r="AP10144" s="10"/>
      <c r="AQ10144" s="10"/>
      <c r="AR10144" s="10"/>
      <c r="AS10144" s="10"/>
      <c r="AT10144" s="10"/>
      <c r="AU10144" s="10"/>
      <c r="AV10144" s="10"/>
      <c r="AW10144" s="10"/>
      <c r="AX10144" s="10"/>
      <c r="AY10144" s="10"/>
      <c r="AZ10144" s="10"/>
      <c r="BA10144" s="10"/>
      <c r="BB10144" s="10"/>
      <c r="BC10144" s="10"/>
      <c r="BD10144" s="10"/>
      <c r="BE10144" s="10"/>
      <c r="BF10144" s="10"/>
      <c r="BG10144" s="6"/>
    </row>
    <row r="10145" spans="34:59" x14ac:dyDescent="0.25">
      <c r="AH10145" s="6"/>
      <c r="AI10145" s="6"/>
      <c r="AJ10145" s="6"/>
      <c r="AK10145" s="6"/>
      <c r="AL10145" s="6"/>
      <c r="AM10145" s="6"/>
      <c r="AN10145" s="6"/>
      <c r="AO10145" s="6"/>
      <c r="AP10145" s="6"/>
      <c r="AQ10145" s="6"/>
      <c r="AR10145" s="6"/>
      <c r="AS10145" s="6"/>
      <c r="AT10145" s="6"/>
      <c r="AU10145" s="6"/>
      <c r="AV10145" s="6"/>
      <c r="AW10145" s="6"/>
      <c r="AX10145" s="6"/>
      <c r="AY10145" s="6"/>
      <c r="AZ10145" s="6"/>
      <c r="BA10145" s="6"/>
      <c r="BB10145" s="6"/>
      <c r="BC10145" s="6"/>
      <c r="BD10145" s="6"/>
      <c r="BE10145" s="6"/>
      <c r="BF10145" s="6"/>
      <c r="BG10145" s="10"/>
    </row>
    <row r="10146" spans="34:59" x14ac:dyDescent="0.25">
      <c r="AH10146" s="10"/>
      <c r="AI10146" s="6"/>
    </row>
    <row r="10147" spans="34:59" x14ac:dyDescent="0.25">
      <c r="AH10147" s="6"/>
      <c r="AI10147" s="6"/>
      <c r="AJ10147" s="6"/>
      <c r="AK10147" s="6"/>
      <c r="AL10147" s="6"/>
      <c r="AM10147" s="6"/>
      <c r="AN10147" s="6"/>
      <c r="AO10147" s="6"/>
      <c r="AP10147" s="6"/>
      <c r="AQ10147" s="6"/>
      <c r="AR10147" s="6"/>
      <c r="AS10147" s="6"/>
      <c r="AT10147" s="6"/>
      <c r="AU10147" s="6"/>
      <c r="AV10147" s="6"/>
      <c r="AW10147" s="6"/>
      <c r="AX10147" s="6"/>
      <c r="AY10147" s="6"/>
      <c r="AZ10147" s="6"/>
      <c r="BA10147" s="6"/>
      <c r="BB10147" s="6"/>
      <c r="BC10147" s="6"/>
      <c r="BD10147" s="6"/>
      <c r="BE10147" s="6"/>
      <c r="BF10147" s="6"/>
      <c r="BG10147" s="6"/>
    </row>
    <row r="10148" spans="34:59" x14ac:dyDescent="0.25">
      <c r="AH10148" s="10"/>
      <c r="AI10148" s="6"/>
      <c r="AJ10148" s="10"/>
      <c r="AK10148" s="10"/>
      <c r="AL10148" s="10"/>
      <c r="AM10148" s="10"/>
      <c r="AN10148" s="10"/>
      <c r="AO10148" s="10"/>
      <c r="AP10148" s="10"/>
      <c r="AQ10148" s="10"/>
      <c r="AR10148" s="10"/>
      <c r="AS10148" s="10"/>
      <c r="AT10148" s="10"/>
      <c r="AU10148" s="10"/>
      <c r="AV10148" s="10"/>
      <c r="AW10148" s="10"/>
      <c r="AX10148" s="10"/>
      <c r="AY10148" s="10"/>
      <c r="AZ10148" s="10"/>
      <c r="BA10148" s="10"/>
      <c r="BB10148" s="10"/>
      <c r="BC10148" s="10"/>
      <c r="BD10148" s="10"/>
      <c r="BE10148" s="10"/>
      <c r="BF10148" s="10"/>
      <c r="BG10148" s="6"/>
    </row>
    <row r="10149" spans="34:59" x14ac:dyDescent="0.25">
      <c r="AH10149" s="6"/>
      <c r="AI10149" s="6"/>
      <c r="AJ10149" s="6"/>
      <c r="AK10149" s="6"/>
      <c r="AL10149" s="6"/>
      <c r="AM10149" s="6"/>
      <c r="AN10149" s="6"/>
      <c r="AO10149" s="6"/>
      <c r="AP10149" s="6"/>
      <c r="AQ10149" s="6"/>
      <c r="AR10149" s="6"/>
      <c r="AS10149" s="6"/>
      <c r="AT10149" s="6"/>
      <c r="AU10149" s="6"/>
      <c r="AV10149" s="6"/>
      <c r="AW10149" s="6"/>
      <c r="AX10149" s="6"/>
      <c r="AY10149" s="6"/>
      <c r="AZ10149" s="6"/>
      <c r="BA10149" s="6"/>
      <c r="BB10149" s="6"/>
      <c r="BC10149" s="6"/>
      <c r="BD10149" s="6"/>
      <c r="BE10149" s="6"/>
      <c r="BF10149" s="6"/>
      <c r="BG10149" s="10"/>
    </row>
    <row r="10150" spans="34:59" x14ac:dyDescent="0.25">
      <c r="AH10150" s="10"/>
      <c r="AI10150" s="6"/>
    </row>
    <row r="10151" spans="34:59" x14ac:dyDescent="0.25">
      <c r="AH10151" s="6"/>
      <c r="AI10151" s="6"/>
      <c r="AJ10151" s="6"/>
      <c r="AK10151" s="6"/>
      <c r="AL10151" s="6"/>
      <c r="AM10151" s="6"/>
      <c r="AN10151" s="6"/>
      <c r="AO10151" s="6"/>
      <c r="AP10151" s="6"/>
      <c r="AQ10151" s="6"/>
      <c r="AR10151" s="6"/>
      <c r="AS10151" s="6"/>
      <c r="AT10151" s="6"/>
      <c r="AU10151" s="6"/>
      <c r="AV10151" s="6"/>
      <c r="AW10151" s="6"/>
      <c r="AX10151" s="6"/>
      <c r="AY10151" s="6"/>
      <c r="AZ10151" s="6"/>
      <c r="BA10151" s="6"/>
      <c r="BB10151" s="6"/>
      <c r="BC10151" s="6"/>
      <c r="BD10151" s="6"/>
      <c r="BE10151" s="6"/>
      <c r="BF10151" s="6"/>
      <c r="BG10151" s="6"/>
    </row>
    <row r="10152" spans="34:59" x14ac:dyDescent="0.25">
      <c r="AH10152" s="10"/>
      <c r="AI10152" s="6"/>
      <c r="AJ10152" s="10"/>
      <c r="AK10152" s="10"/>
      <c r="AL10152" s="10"/>
      <c r="AM10152" s="10"/>
      <c r="AN10152" s="10"/>
      <c r="AO10152" s="10"/>
      <c r="AP10152" s="10"/>
      <c r="AQ10152" s="10"/>
      <c r="AR10152" s="10"/>
      <c r="AS10152" s="10"/>
      <c r="AT10152" s="10"/>
      <c r="AU10152" s="10"/>
      <c r="AV10152" s="10"/>
      <c r="AW10152" s="10"/>
      <c r="AX10152" s="10"/>
      <c r="AY10152" s="10"/>
      <c r="AZ10152" s="10"/>
      <c r="BA10152" s="10"/>
      <c r="BB10152" s="10"/>
      <c r="BC10152" s="10"/>
      <c r="BD10152" s="10"/>
      <c r="BE10152" s="10"/>
      <c r="BF10152" s="10"/>
      <c r="BG10152" s="6"/>
    </row>
    <row r="10153" spans="34:59" x14ac:dyDescent="0.25">
      <c r="AH10153" s="6"/>
      <c r="AI10153" s="6"/>
      <c r="AJ10153" s="6"/>
      <c r="AK10153" s="6"/>
      <c r="AL10153" s="6"/>
      <c r="AM10153" s="6"/>
      <c r="AN10153" s="6"/>
      <c r="AO10153" s="6"/>
      <c r="AP10153" s="6"/>
      <c r="AQ10153" s="6"/>
      <c r="AR10153" s="6"/>
      <c r="AS10153" s="6"/>
      <c r="AT10153" s="6"/>
      <c r="AU10153" s="6"/>
      <c r="AV10153" s="6"/>
      <c r="AW10153" s="6"/>
      <c r="AX10153" s="6"/>
      <c r="AY10153" s="6"/>
      <c r="AZ10153" s="6"/>
      <c r="BA10153" s="6"/>
      <c r="BB10153" s="6"/>
      <c r="BC10153" s="6"/>
      <c r="BD10153" s="6"/>
      <c r="BE10153" s="6"/>
      <c r="BF10153" s="6"/>
      <c r="BG10153" s="10"/>
    </row>
    <row r="10154" spans="34:59" x14ac:dyDescent="0.25">
      <c r="AH10154" s="10"/>
      <c r="AI10154" s="6"/>
    </row>
    <row r="10155" spans="34:59" x14ac:dyDescent="0.25">
      <c r="AH10155" s="6"/>
      <c r="AI10155" s="6"/>
      <c r="AJ10155" s="6"/>
      <c r="AK10155" s="6"/>
      <c r="AL10155" s="6"/>
      <c r="AM10155" s="6"/>
      <c r="AN10155" s="6"/>
      <c r="AO10155" s="6"/>
      <c r="AP10155" s="6"/>
      <c r="AQ10155" s="6"/>
      <c r="AR10155" s="6"/>
      <c r="AS10155" s="6"/>
      <c r="AT10155" s="6"/>
      <c r="AU10155" s="6"/>
      <c r="AV10155" s="6"/>
      <c r="AW10155" s="6"/>
      <c r="AX10155" s="6"/>
      <c r="AY10155" s="6"/>
      <c r="AZ10155" s="6"/>
      <c r="BA10155" s="6"/>
      <c r="BB10155" s="6"/>
      <c r="BC10155" s="6"/>
      <c r="BD10155" s="6"/>
      <c r="BE10155" s="6"/>
      <c r="BF10155" s="6"/>
      <c r="BG10155" s="6"/>
    </row>
    <row r="10156" spans="34:59" x14ac:dyDescent="0.25">
      <c r="AH10156" s="10"/>
      <c r="AI10156" s="6"/>
      <c r="AJ10156" s="10"/>
      <c r="AK10156" s="10"/>
      <c r="AL10156" s="10"/>
      <c r="AM10156" s="10"/>
      <c r="AN10156" s="10"/>
      <c r="AO10156" s="10"/>
      <c r="AP10156" s="10"/>
      <c r="AQ10156" s="10"/>
      <c r="AR10156" s="10"/>
      <c r="AS10156" s="10"/>
      <c r="AT10156" s="10"/>
      <c r="AU10156" s="10"/>
      <c r="AV10156" s="10"/>
      <c r="AW10156" s="10"/>
      <c r="AX10156" s="10"/>
      <c r="AY10156" s="10"/>
      <c r="AZ10156" s="10"/>
      <c r="BA10156" s="10"/>
      <c r="BB10156" s="10"/>
      <c r="BC10156" s="10"/>
      <c r="BD10156" s="10"/>
      <c r="BE10156" s="10"/>
      <c r="BF10156" s="10"/>
      <c r="BG10156" s="6"/>
    </row>
    <row r="10157" spans="34:59" x14ac:dyDescent="0.25">
      <c r="AH10157" s="6"/>
      <c r="AI10157" s="6"/>
      <c r="AJ10157" s="6"/>
      <c r="AK10157" s="6"/>
      <c r="AL10157" s="6"/>
      <c r="AM10157" s="6"/>
      <c r="AN10157" s="6"/>
      <c r="AO10157" s="6"/>
      <c r="AP10157" s="6"/>
      <c r="AQ10157" s="6"/>
      <c r="AR10157" s="6"/>
      <c r="AS10157" s="6"/>
      <c r="AT10157" s="6"/>
      <c r="AU10157" s="6"/>
      <c r="AV10157" s="6"/>
      <c r="AW10157" s="6"/>
      <c r="AX10157" s="6"/>
      <c r="AY10157" s="6"/>
      <c r="AZ10157" s="6"/>
      <c r="BA10157" s="6"/>
      <c r="BB10157" s="6"/>
      <c r="BC10157" s="6"/>
      <c r="BD10157" s="6"/>
      <c r="BE10157" s="6"/>
      <c r="BF10157" s="6"/>
      <c r="BG10157" s="10"/>
    </row>
    <row r="10158" spans="34:59" x14ac:dyDescent="0.25">
      <c r="AH10158" s="10"/>
      <c r="AI10158" s="6"/>
    </row>
    <row r="10159" spans="34:59" x14ac:dyDescent="0.25">
      <c r="AH10159" s="6"/>
      <c r="AI10159" s="6"/>
      <c r="AJ10159" s="6"/>
      <c r="AK10159" s="6"/>
      <c r="AL10159" s="6"/>
      <c r="AM10159" s="6"/>
      <c r="AN10159" s="6"/>
      <c r="AO10159" s="6"/>
      <c r="AP10159" s="6"/>
      <c r="AQ10159" s="6"/>
      <c r="AR10159" s="6"/>
      <c r="AS10159" s="6"/>
      <c r="AT10159" s="6"/>
      <c r="AU10159" s="6"/>
      <c r="AV10159" s="6"/>
      <c r="AW10159" s="6"/>
      <c r="AX10159" s="6"/>
      <c r="AY10159" s="6"/>
      <c r="AZ10159" s="6"/>
      <c r="BA10159" s="6"/>
      <c r="BB10159" s="6"/>
      <c r="BC10159" s="6"/>
      <c r="BD10159" s="6"/>
      <c r="BE10159" s="6"/>
      <c r="BF10159" s="6"/>
      <c r="BG10159" s="6"/>
    </row>
    <row r="10160" spans="34:59" x14ac:dyDescent="0.25">
      <c r="AH10160" s="10"/>
      <c r="AI10160" s="6"/>
      <c r="AJ10160" s="10"/>
      <c r="AK10160" s="10"/>
      <c r="AL10160" s="10"/>
      <c r="AM10160" s="10"/>
      <c r="AN10160" s="10"/>
      <c r="AO10160" s="10"/>
      <c r="AP10160" s="10"/>
      <c r="AQ10160" s="10"/>
      <c r="AR10160" s="10"/>
      <c r="AS10160" s="10"/>
      <c r="AT10160" s="10"/>
      <c r="AU10160" s="10"/>
      <c r="AV10160" s="10"/>
      <c r="AW10160" s="10"/>
      <c r="AX10160" s="10"/>
      <c r="AY10160" s="10"/>
      <c r="AZ10160" s="10"/>
      <c r="BA10160" s="10"/>
      <c r="BB10160" s="10"/>
      <c r="BC10160" s="10"/>
      <c r="BD10160" s="10"/>
      <c r="BE10160" s="10"/>
      <c r="BF10160" s="10"/>
      <c r="BG10160" s="6"/>
    </row>
    <row r="10161" spans="34:59" x14ac:dyDescent="0.25">
      <c r="AH10161" s="6"/>
      <c r="AI10161" s="6"/>
      <c r="AJ10161" s="6"/>
      <c r="AK10161" s="6"/>
      <c r="AL10161" s="6"/>
      <c r="AM10161" s="6"/>
      <c r="AN10161" s="6"/>
      <c r="AO10161" s="6"/>
      <c r="AP10161" s="6"/>
      <c r="AQ10161" s="6"/>
      <c r="AR10161" s="6"/>
      <c r="AS10161" s="6"/>
      <c r="AT10161" s="6"/>
      <c r="AU10161" s="6"/>
      <c r="AV10161" s="6"/>
      <c r="AW10161" s="6"/>
      <c r="AX10161" s="6"/>
      <c r="AY10161" s="6"/>
      <c r="AZ10161" s="6"/>
      <c r="BA10161" s="6"/>
      <c r="BB10161" s="6"/>
      <c r="BC10161" s="6"/>
      <c r="BD10161" s="6"/>
      <c r="BE10161" s="6"/>
      <c r="BF10161" s="6"/>
      <c r="BG10161" s="10"/>
    </row>
    <row r="10162" spans="34:59" x14ac:dyDescent="0.25">
      <c r="AH10162" s="10"/>
      <c r="AI10162" s="6"/>
    </row>
    <row r="10163" spans="34:59" x14ac:dyDescent="0.25">
      <c r="AH10163" s="6"/>
      <c r="AI10163" s="6"/>
      <c r="AJ10163" s="6"/>
      <c r="AK10163" s="6"/>
      <c r="AL10163" s="6"/>
      <c r="AM10163" s="6"/>
      <c r="AN10163" s="6"/>
      <c r="AO10163" s="6"/>
      <c r="AP10163" s="6"/>
      <c r="AQ10163" s="6"/>
      <c r="AR10163" s="6"/>
      <c r="AS10163" s="6"/>
      <c r="AT10163" s="6"/>
      <c r="AU10163" s="6"/>
      <c r="AV10163" s="6"/>
      <c r="AW10163" s="6"/>
      <c r="AX10163" s="6"/>
      <c r="AY10163" s="6"/>
      <c r="AZ10163" s="6"/>
      <c r="BA10163" s="6"/>
      <c r="BB10163" s="6"/>
      <c r="BC10163" s="6"/>
      <c r="BD10163" s="6"/>
      <c r="BE10163" s="6"/>
      <c r="BF10163" s="6"/>
      <c r="BG10163" s="6"/>
    </row>
    <row r="10164" spans="34:59" x14ac:dyDescent="0.25">
      <c r="AH10164" s="10"/>
      <c r="AI10164" s="6"/>
      <c r="AJ10164" s="10"/>
      <c r="AK10164" s="10"/>
      <c r="AL10164" s="10"/>
      <c r="AM10164" s="10"/>
      <c r="AN10164" s="10"/>
      <c r="AO10164" s="10"/>
      <c r="AP10164" s="10"/>
      <c r="AQ10164" s="10"/>
      <c r="AR10164" s="10"/>
      <c r="AS10164" s="10"/>
      <c r="AT10164" s="10"/>
      <c r="AU10164" s="10"/>
      <c r="AV10164" s="10"/>
      <c r="AW10164" s="10"/>
      <c r="AX10164" s="10"/>
      <c r="AY10164" s="10"/>
      <c r="AZ10164" s="10"/>
      <c r="BA10164" s="10"/>
      <c r="BB10164" s="10"/>
      <c r="BC10164" s="10"/>
      <c r="BD10164" s="10"/>
      <c r="BE10164" s="10"/>
      <c r="BF10164" s="10"/>
      <c r="BG10164" s="6"/>
    </row>
    <row r="10165" spans="34:59" x14ac:dyDescent="0.25">
      <c r="AH10165" s="6"/>
      <c r="AI10165" s="6"/>
      <c r="AJ10165" s="6"/>
      <c r="AK10165" s="6"/>
      <c r="AL10165" s="6"/>
      <c r="AM10165" s="6"/>
      <c r="AN10165" s="6"/>
      <c r="AO10165" s="6"/>
      <c r="AP10165" s="6"/>
      <c r="AQ10165" s="6"/>
      <c r="AR10165" s="6"/>
      <c r="AS10165" s="6"/>
      <c r="AT10165" s="6"/>
      <c r="AU10165" s="6"/>
      <c r="AV10165" s="6"/>
      <c r="AW10165" s="6"/>
      <c r="AX10165" s="6"/>
      <c r="AY10165" s="6"/>
      <c r="AZ10165" s="6"/>
      <c r="BA10165" s="6"/>
      <c r="BB10165" s="6"/>
      <c r="BC10165" s="6"/>
      <c r="BD10165" s="6"/>
      <c r="BE10165" s="6"/>
      <c r="BF10165" s="6"/>
      <c r="BG10165" s="10"/>
    </row>
    <row r="10166" spans="34:59" x14ac:dyDescent="0.25">
      <c r="AH10166" s="10"/>
      <c r="AI10166" s="6"/>
    </row>
    <row r="10167" spans="34:59" x14ac:dyDescent="0.25">
      <c r="AH10167" s="6"/>
      <c r="AI10167" s="6"/>
      <c r="AJ10167" s="6"/>
      <c r="AK10167" s="6"/>
      <c r="AL10167" s="6"/>
      <c r="AM10167" s="6"/>
      <c r="AN10167" s="6"/>
      <c r="AO10167" s="6"/>
      <c r="AP10167" s="6"/>
      <c r="AQ10167" s="6"/>
      <c r="AR10167" s="6"/>
      <c r="AS10167" s="6"/>
      <c r="AT10167" s="6"/>
      <c r="AU10167" s="6"/>
      <c r="AV10167" s="6"/>
      <c r="AW10167" s="6"/>
      <c r="AX10167" s="6"/>
      <c r="AY10167" s="6"/>
      <c r="AZ10167" s="6"/>
      <c r="BA10167" s="6"/>
      <c r="BB10167" s="6"/>
      <c r="BC10167" s="6"/>
      <c r="BD10167" s="6"/>
      <c r="BE10167" s="6"/>
      <c r="BF10167" s="6"/>
      <c r="BG10167" s="6"/>
    </row>
    <row r="10168" spans="34:59" x14ac:dyDescent="0.25">
      <c r="AH10168" s="10"/>
      <c r="AI10168" s="6"/>
      <c r="AJ10168" s="10"/>
      <c r="AK10168" s="10"/>
      <c r="AL10168" s="10"/>
      <c r="AM10168" s="10"/>
      <c r="AN10168" s="10"/>
      <c r="AO10168" s="10"/>
      <c r="AP10168" s="10"/>
      <c r="AQ10168" s="10"/>
      <c r="AR10168" s="10"/>
      <c r="AS10168" s="10"/>
      <c r="AT10168" s="10"/>
      <c r="AU10168" s="10"/>
      <c r="AV10168" s="10"/>
      <c r="AW10168" s="10"/>
      <c r="AX10168" s="10"/>
      <c r="AY10168" s="10"/>
      <c r="AZ10168" s="10"/>
      <c r="BA10168" s="10"/>
      <c r="BB10168" s="10"/>
      <c r="BC10168" s="10"/>
      <c r="BD10168" s="10"/>
      <c r="BE10168" s="10"/>
      <c r="BF10168" s="10"/>
      <c r="BG10168" s="6"/>
    </row>
    <row r="10169" spans="34:59" x14ac:dyDescent="0.25">
      <c r="AH10169" s="6"/>
      <c r="AI10169" s="6"/>
      <c r="AJ10169" s="6"/>
      <c r="AK10169" s="6"/>
      <c r="AL10169" s="6"/>
      <c r="AM10169" s="6"/>
      <c r="AN10169" s="6"/>
      <c r="AO10169" s="6"/>
      <c r="AP10169" s="6"/>
      <c r="AQ10169" s="6"/>
      <c r="AR10169" s="6"/>
      <c r="AS10169" s="6"/>
      <c r="AT10169" s="6"/>
      <c r="AU10169" s="6"/>
      <c r="AV10169" s="6"/>
      <c r="AW10169" s="6"/>
      <c r="AX10169" s="6"/>
      <c r="AY10169" s="6"/>
      <c r="AZ10169" s="6"/>
      <c r="BA10169" s="6"/>
      <c r="BB10169" s="6"/>
      <c r="BC10169" s="6"/>
      <c r="BD10169" s="6"/>
      <c r="BE10169" s="6"/>
      <c r="BF10169" s="6"/>
      <c r="BG10169" s="10"/>
    </row>
    <row r="10170" spans="34:59" x14ac:dyDescent="0.25">
      <c r="AH10170" s="10"/>
      <c r="AI10170" s="6"/>
    </row>
    <row r="10171" spans="34:59" x14ac:dyDescent="0.25">
      <c r="AH10171" s="6"/>
      <c r="AI10171" s="6"/>
      <c r="AJ10171" s="6"/>
      <c r="AK10171" s="6"/>
      <c r="AL10171" s="6"/>
      <c r="AM10171" s="6"/>
      <c r="AN10171" s="6"/>
      <c r="AO10171" s="6"/>
      <c r="AP10171" s="6"/>
      <c r="AQ10171" s="6"/>
      <c r="AR10171" s="6"/>
      <c r="AS10171" s="6"/>
      <c r="AT10171" s="6"/>
      <c r="AU10171" s="6"/>
      <c r="AV10171" s="6"/>
      <c r="AW10171" s="6"/>
      <c r="AX10171" s="6"/>
      <c r="AY10171" s="6"/>
      <c r="AZ10171" s="6"/>
      <c r="BA10171" s="6"/>
      <c r="BB10171" s="6"/>
      <c r="BC10171" s="6"/>
      <c r="BD10171" s="6"/>
      <c r="BE10171" s="6"/>
      <c r="BF10171" s="6"/>
      <c r="BG10171" s="6"/>
    </row>
    <row r="10172" spans="34:59" x14ac:dyDescent="0.25">
      <c r="AH10172" s="10"/>
      <c r="AI10172" s="6"/>
      <c r="AJ10172" s="10"/>
      <c r="AK10172" s="10"/>
      <c r="AL10172" s="10"/>
      <c r="AM10172" s="10"/>
      <c r="AN10172" s="10"/>
      <c r="AO10172" s="10"/>
      <c r="AP10172" s="10"/>
      <c r="AQ10172" s="10"/>
      <c r="AR10172" s="10"/>
      <c r="AS10172" s="10"/>
      <c r="AT10172" s="10"/>
      <c r="AU10172" s="10"/>
      <c r="AV10172" s="10"/>
      <c r="AW10172" s="10"/>
      <c r="AX10172" s="10"/>
      <c r="AY10172" s="10"/>
      <c r="AZ10172" s="10"/>
      <c r="BA10172" s="10"/>
      <c r="BB10172" s="10"/>
      <c r="BC10172" s="10"/>
      <c r="BD10172" s="10"/>
      <c r="BE10172" s="10"/>
      <c r="BF10172" s="10"/>
      <c r="BG10172" s="6"/>
    </row>
    <row r="10173" spans="34:59" x14ac:dyDescent="0.25">
      <c r="AH10173" s="6"/>
      <c r="AI10173" s="6"/>
      <c r="AJ10173" s="6"/>
      <c r="AK10173" s="6"/>
      <c r="AL10173" s="6"/>
      <c r="AM10173" s="6"/>
      <c r="AN10173" s="6"/>
      <c r="AO10173" s="6"/>
      <c r="AP10173" s="6"/>
      <c r="AQ10173" s="6"/>
      <c r="AR10173" s="6"/>
      <c r="AS10173" s="6"/>
      <c r="AT10173" s="6"/>
      <c r="AU10173" s="6"/>
      <c r="AV10173" s="6"/>
      <c r="AW10173" s="6"/>
      <c r="AX10173" s="6"/>
      <c r="AY10173" s="6"/>
      <c r="AZ10173" s="6"/>
      <c r="BA10173" s="6"/>
      <c r="BB10173" s="6"/>
      <c r="BC10173" s="6"/>
      <c r="BD10173" s="6"/>
      <c r="BE10173" s="6"/>
      <c r="BF10173" s="6"/>
      <c r="BG10173" s="10"/>
    </row>
    <row r="10174" spans="34:59" x14ac:dyDescent="0.25">
      <c r="AH10174" s="10"/>
      <c r="AI10174" s="6"/>
    </row>
    <row r="10175" spans="34:59" x14ac:dyDescent="0.25">
      <c r="AH10175" s="6"/>
      <c r="AI10175" s="6"/>
      <c r="AJ10175" s="6"/>
      <c r="AK10175" s="6"/>
      <c r="AL10175" s="6"/>
      <c r="AM10175" s="6"/>
      <c r="AN10175" s="6"/>
      <c r="AO10175" s="6"/>
      <c r="AP10175" s="6"/>
      <c r="AQ10175" s="6"/>
      <c r="AR10175" s="6"/>
      <c r="AS10175" s="6"/>
      <c r="AT10175" s="6"/>
      <c r="AU10175" s="6"/>
      <c r="AV10175" s="6"/>
      <c r="AW10175" s="6"/>
      <c r="AX10175" s="6"/>
      <c r="AY10175" s="6"/>
      <c r="AZ10175" s="6"/>
      <c r="BA10175" s="6"/>
      <c r="BB10175" s="6"/>
      <c r="BC10175" s="6"/>
      <c r="BD10175" s="6"/>
      <c r="BE10175" s="6"/>
      <c r="BF10175" s="6"/>
      <c r="BG10175" s="6"/>
    </row>
    <row r="10176" spans="34:59" x14ac:dyDescent="0.25">
      <c r="AH10176" s="10"/>
      <c r="AI10176" s="6"/>
      <c r="AJ10176" s="10"/>
      <c r="AK10176" s="10"/>
      <c r="AL10176" s="10"/>
      <c r="AM10176" s="10"/>
      <c r="AN10176" s="10"/>
      <c r="AO10176" s="10"/>
      <c r="AP10176" s="10"/>
      <c r="AQ10176" s="10"/>
      <c r="AR10176" s="10"/>
      <c r="AS10176" s="10"/>
      <c r="AT10176" s="10"/>
      <c r="AU10176" s="10"/>
      <c r="AV10176" s="10"/>
      <c r="AW10176" s="10"/>
      <c r="AX10176" s="10"/>
      <c r="AY10176" s="10"/>
      <c r="AZ10176" s="10"/>
      <c r="BA10176" s="10"/>
      <c r="BB10176" s="10"/>
      <c r="BC10176" s="10"/>
      <c r="BD10176" s="10"/>
      <c r="BE10176" s="10"/>
      <c r="BF10176" s="10"/>
      <c r="BG10176" s="6"/>
    </row>
    <row r="10177" spans="34:59" x14ac:dyDescent="0.25">
      <c r="AH10177" s="6"/>
      <c r="AI10177" s="6"/>
      <c r="AJ10177" s="6"/>
      <c r="AK10177" s="6"/>
      <c r="AL10177" s="6"/>
      <c r="AM10177" s="6"/>
      <c r="AN10177" s="6"/>
      <c r="AO10177" s="6"/>
      <c r="AP10177" s="6"/>
      <c r="AQ10177" s="6"/>
      <c r="AR10177" s="6"/>
      <c r="AS10177" s="6"/>
      <c r="AT10177" s="6"/>
      <c r="AU10177" s="6"/>
      <c r="AV10177" s="6"/>
      <c r="AW10177" s="6"/>
      <c r="AX10177" s="6"/>
      <c r="AY10177" s="6"/>
      <c r="AZ10177" s="6"/>
      <c r="BA10177" s="6"/>
      <c r="BB10177" s="6"/>
      <c r="BC10177" s="6"/>
      <c r="BD10177" s="6"/>
      <c r="BE10177" s="6"/>
      <c r="BF10177" s="6"/>
      <c r="BG10177" s="10"/>
    </row>
    <row r="10178" spans="34:59" x14ac:dyDescent="0.25">
      <c r="AH10178" s="10"/>
      <c r="AI10178" s="6"/>
    </row>
    <row r="10179" spans="34:59" x14ac:dyDescent="0.25">
      <c r="AH10179" s="6"/>
      <c r="AI10179" s="6"/>
      <c r="AJ10179" s="6"/>
      <c r="AK10179" s="6"/>
      <c r="AL10179" s="6"/>
      <c r="AM10179" s="6"/>
      <c r="AN10179" s="6"/>
      <c r="AO10179" s="6"/>
      <c r="AP10179" s="6"/>
      <c r="AQ10179" s="6"/>
      <c r="AR10179" s="6"/>
      <c r="AS10179" s="6"/>
      <c r="AT10179" s="6"/>
      <c r="AU10179" s="6"/>
      <c r="AV10179" s="6"/>
      <c r="AW10179" s="6"/>
      <c r="AX10179" s="6"/>
      <c r="AY10179" s="6"/>
      <c r="AZ10179" s="6"/>
      <c r="BA10179" s="6"/>
      <c r="BB10179" s="6"/>
      <c r="BC10179" s="6"/>
      <c r="BD10179" s="6"/>
      <c r="BE10179" s="6"/>
      <c r="BF10179" s="6"/>
      <c r="BG10179" s="6"/>
    </row>
    <row r="10180" spans="34:59" x14ac:dyDescent="0.25">
      <c r="AH10180" s="10"/>
      <c r="AI10180" s="6"/>
      <c r="AJ10180" s="10"/>
      <c r="AK10180" s="10"/>
      <c r="AL10180" s="10"/>
      <c r="AM10180" s="10"/>
      <c r="AN10180" s="10"/>
      <c r="AO10180" s="10"/>
      <c r="AP10180" s="10"/>
      <c r="AQ10180" s="10"/>
      <c r="AR10180" s="10"/>
      <c r="AS10180" s="10"/>
      <c r="AT10180" s="10"/>
      <c r="AU10180" s="10"/>
      <c r="AV10180" s="10"/>
      <c r="AW10180" s="10"/>
      <c r="AX10180" s="10"/>
      <c r="AY10180" s="10"/>
      <c r="AZ10180" s="10"/>
      <c r="BA10180" s="10"/>
      <c r="BB10180" s="10"/>
      <c r="BC10180" s="10"/>
      <c r="BD10180" s="10"/>
      <c r="BE10180" s="10"/>
      <c r="BF10180" s="10"/>
      <c r="BG10180" s="6"/>
    </row>
    <row r="10181" spans="34:59" x14ac:dyDescent="0.25">
      <c r="AH10181" s="6"/>
      <c r="AI10181" s="6"/>
      <c r="AJ10181" s="6"/>
      <c r="AK10181" s="6"/>
      <c r="AL10181" s="6"/>
      <c r="AM10181" s="6"/>
      <c r="AN10181" s="6"/>
      <c r="AO10181" s="6"/>
      <c r="AP10181" s="6"/>
      <c r="AQ10181" s="6"/>
      <c r="AR10181" s="6"/>
      <c r="AS10181" s="6"/>
      <c r="AT10181" s="6"/>
      <c r="AU10181" s="6"/>
      <c r="AV10181" s="6"/>
      <c r="AW10181" s="6"/>
      <c r="AX10181" s="6"/>
      <c r="AY10181" s="6"/>
      <c r="AZ10181" s="6"/>
      <c r="BA10181" s="6"/>
      <c r="BB10181" s="6"/>
      <c r="BC10181" s="6"/>
      <c r="BD10181" s="6"/>
      <c r="BE10181" s="6"/>
      <c r="BF10181" s="6"/>
      <c r="BG10181" s="10"/>
    </row>
    <row r="10182" spans="34:59" x14ac:dyDescent="0.25">
      <c r="AH10182" s="10"/>
      <c r="AI10182" s="6"/>
    </row>
    <row r="10183" spans="34:59" x14ac:dyDescent="0.25">
      <c r="AH10183" s="6"/>
      <c r="AI10183" s="6"/>
      <c r="AJ10183" s="6"/>
      <c r="AK10183" s="6"/>
      <c r="AL10183" s="6"/>
      <c r="AM10183" s="6"/>
      <c r="AN10183" s="6"/>
      <c r="AO10183" s="6"/>
      <c r="AP10183" s="6"/>
      <c r="AQ10183" s="6"/>
      <c r="AR10183" s="6"/>
      <c r="AS10183" s="6"/>
      <c r="AT10183" s="6"/>
      <c r="AU10183" s="6"/>
      <c r="AV10183" s="6"/>
      <c r="AW10183" s="6"/>
      <c r="AX10183" s="6"/>
      <c r="AY10183" s="6"/>
      <c r="AZ10183" s="6"/>
      <c r="BA10183" s="6"/>
      <c r="BB10183" s="6"/>
      <c r="BC10183" s="6"/>
      <c r="BD10183" s="6"/>
      <c r="BE10183" s="6"/>
      <c r="BF10183" s="6"/>
      <c r="BG10183" s="6"/>
    </row>
    <row r="10184" spans="34:59" x14ac:dyDescent="0.25">
      <c r="AH10184" s="10"/>
      <c r="AI10184" s="6"/>
      <c r="AJ10184" s="10"/>
      <c r="AK10184" s="10"/>
      <c r="AL10184" s="10"/>
      <c r="AM10184" s="10"/>
      <c r="AN10184" s="10"/>
      <c r="AO10184" s="10"/>
      <c r="AP10184" s="10"/>
      <c r="AQ10184" s="10"/>
      <c r="AR10184" s="10"/>
      <c r="AS10184" s="10"/>
      <c r="AT10184" s="10"/>
      <c r="AU10184" s="10"/>
      <c r="AV10184" s="10"/>
      <c r="AW10184" s="10"/>
      <c r="AX10184" s="10"/>
      <c r="AY10184" s="10"/>
      <c r="AZ10184" s="10"/>
      <c r="BA10184" s="10"/>
      <c r="BB10184" s="10"/>
      <c r="BC10184" s="10"/>
      <c r="BD10184" s="10"/>
      <c r="BE10184" s="10"/>
      <c r="BF10184" s="10"/>
      <c r="BG10184" s="6"/>
    </row>
    <row r="10185" spans="34:59" x14ac:dyDescent="0.25">
      <c r="AH10185" s="6"/>
      <c r="AI10185" s="6"/>
      <c r="AJ10185" s="6"/>
      <c r="AK10185" s="6"/>
      <c r="AL10185" s="6"/>
      <c r="AM10185" s="6"/>
      <c r="AN10185" s="6"/>
      <c r="AO10185" s="6"/>
      <c r="AP10185" s="6"/>
      <c r="AQ10185" s="6"/>
      <c r="AR10185" s="6"/>
      <c r="AS10185" s="6"/>
      <c r="AT10185" s="6"/>
      <c r="AU10185" s="6"/>
      <c r="AV10185" s="6"/>
      <c r="AW10185" s="6"/>
      <c r="AX10185" s="6"/>
      <c r="AY10185" s="6"/>
      <c r="AZ10185" s="6"/>
      <c r="BA10185" s="6"/>
      <c r="BB10185" s="6"/>
      <c r="BC10185" s="6"/>
      <c r="BD10185" s="6"/>
      <c r="BE10185" s="6"/>
      <c r="BF10185" s="6"/>
      <c r="BG10185" s="10"/>
    </row>
    <row r="10186" spans="34:59" x14ac:dyDescent="0.25">
      <c r="AH10186" s="10"/>
      <c r="AI10186" s="6"/>
    </row>
    <row r="10187" spans="34:59" x14ac:dyDescent="0.25">
      <c r="AH10187" s="6"/>
      <c r="AI10187" s="6"/>
      <c r="AJ10187" s="6"/>
      <c r="AK10187" s="6"/>
      <c r="AL10187" s="6"/>
      <c r="AM10187" s="6"/>
      <c r="AN10187" s="6"/>
      <c r="AO10187" s="6"/>
      <c r="AP10187" s="6"/>
      <c r="AQ10187" s="6"/>
      <c r="AR10187" s="6"/>
      <c r="AS10187" s="6"/>
      <c r="AT10187" s="6"/>
      <c r="AU10187" s="6"/>
      <c r="AV10187" s="6"/>
      <c r="AW10187" s="6"/>
      <c r="AX10187" s="6"/>
      <c r="AY10187" s="6"/>
      <c r="AZ10187" s="6"/>
      <c r="BA10187" s="6"/>
      <c r="BB10187" s="6"/>
      <c r="BC10187" s="6"/>
      <c r="BD10187" s="6"/>
      <c r="BE10187" s="6"/>
      <c r="BF10187" s="6"/>
      <c r="BG10187" s="6"/>
    </row>
    <row r="10188" spans="34:59" x14ac:dyDescent="0.25">
      <c r="AH10188" s="10"/>
      <c r="AI10188" s="6"/>
      <c r="AJ10188" s="10"/>
      <c r="AK10188" s="10"/>
      <c r="AL10188" s="10"/>
      <c r="AM10188" s="10"/>
      <c r="AN10188" s="10"/>
      <c r="AO10188" s="10"/>
      <c r="AP10188" s="10"/>
      <c r="AQ10188" s="10"/>
      <c r="AR10188" s="10"/>
      <c r="AS10188" s="10"/>
      <c r="AT10188" s="10"/>
      <c r="AU10188" s="10"/>
      <c r="AV10188" s="10"/>
      <c r="AW10188" s="10"/>
      <c r="AX10188" s="10"/>
      <c r="AY10188" s="10"/>
      <c r="AZ10188" s="10"/>
      <c r="BA10188" s="10"/>
      <c r="BB10188" s="10"/>
      <c r="BC10188" s="10"/>
      <c r="BD10188" s="10"/>
      <c r="BE10188" s="10"/>
      <c r="BF10188" s="10"/>
      <c r="BG10188" s="6"/>
    </row>
    <row r="10189" spans="34:59" x14ac:dyDescent="0.25">
      <c r="AH10189" s="6"/>
      <c r="AI10189" s="6"/>
      <c r="AJ10189" s="6"/>
      <c r="AK10189" s="6"/>
      <c r="AL10189" s="6"/>
      <c r="AM10189" s="6"/>
      <c r="AN10189" s="6"/>
      <c r="AO10189" s="6"/>
      <c r="AP10189" s="6"/>
      <c r="AQ10189" s="6"/>
      <c r="AR10189" s="6"/>
      <c r="AS10189" s="6"/>
      <c r="AT10189" s="6"/>
      <c r="AU10189" s="6"/>
      <c r="AV10189" s="6"/>
      <c r="AW10189" s="6"/>
      <c r="AX10189" s="6"/>
      <c r="AY10189" s="6"/>
      <c r="AZ10189" s="6"/>
      <c r="BA10189" s="6"/>
      <c r="BB10189" s="6"/>
      <c r="BC10189" s="6"/>
      <c r="BD10189" s="6"/>
      <c r="BE10189" s="6"/>
      <c r="BF10189" s="6"/>
      <c r="BG10189" s="10"/>
    </row>
    <row r="10190" spans="34:59" x14ac:dyDescent="0.25">
      <c r="AH10190" s="10"/>
      <c r="AI10190" s="6"/>
    </row>
    <row r="10191" spans="34:59" x14ac:dyDescent="0.25">
      <c r="AH10191" s="6"/>
      <c r="AI10191" s="6"/>
      <c r="AJ10191" s="6"/>
      <c r="AK10191" s="6"/>
      <c r="AL10191" s="6"/>
      <c r="AM10191" s="6"/>
      <c r="AN10191" s="6"/>
      <c r="AO10191" s="6"/>
      <c r="AP10191" s="6"/>
      <c r="AQ10191" s="6"/>
      <c r="AR10191" s="6"/>
      <c r="AS10191" s="6"/>
      <c r="AT10191" s="6"/>
      <c r="AU10191" s="6"/>
      <c r="AV10191" s="6"/>
      <c r="AW10191" s="6"/>
      <c r="AX10191" s="6"/>
      <c r="AY10191" s="6"/>
      <c r="AZ10191" s="6"/>
      <c r="BA10191" s="6"/>
      <c r="BB10191" s="6"/>
      <c r="BC10191" s="6"/>
      <c r="BD10191" s="6"/>
      <c r="BE10191" s="6"/>
      <c r="BF10191" s="6"/>
      <c r="BG10191" s="6"/>
    </row>
    <row r="10192" spans="34:59" x14ac:dyDescent="0.25">
      <c r="AH10192" s="10"/>
      <c r="AI10192" s="6"/>
      <c r="AJ10192" s="10"/>
      <c r="AK10192" s="10"/>
      <c r="AL10192" s="10"/>
      <c r="AM10192" s="10"/>
      <c r="AN10192" s="10"/>
      <c r="AO10192" s="10"/>
      <c r="AP10192" s="10"/>
      <c r="AQ10192" s="10"/>
      <c r="AR10192" s="10"/>
      <c r="AS10192" s="10"/>
      <c r="AT10192" s="10"/>
      <c r="AU10192" s="10"/>
      <c r="AV10192" s="10"/>
      <c r="AW10192" s="10"/>
      <c r="AX10192" s="10"/>
      <c r="AY10192" s="10"/>
      <c r="AZ10192" s="10"/>
      <c r="BA10192" s="10"/>
      <c r="BB10192" s="10"/>
      <c r="BC10192" s="10"/>
      <c r="BD10192" s="10"/>
      <c r="BE10192" s="10"/>
      <c r="BF10192" s="10"/>
      <c r="BG10192" s="6"/>
    </row>
    <row r="10193" spans="34:59" x14ac:dyDescent="0.25">
      <c r="AH10193" s="6"/>
      <c r="AI10193" s="6"/>
      <c r="AJ10193" s="6"/>
      <c r="AK10193" s="6"/>
      <c r="AL10193" s="6"/>
      <c r="AM10193" s="6"/>
      <c r="AN10193" s="6"/>
      <c r="AO10193" s="6"/>
      <c r="AP10193" s="6"/>
      <c r="AQ10193" s="6"/>
      <c r="AR10193" s="6"/>
      <c r="AS10193" s="6"/>
      <c r="AT10193" s="6"/>
      <c r="AU10193" s="6"/>
      <c r="AV10193" s="6"/>
      <c r="AW10193" s="6"/>
      <c r="AX10193" s="6"/>
      <c r="AY10193" s="6"/>
      <c r="AZ10193" s="6"/>
      <c r="BA10193" s="6"/>
      <c r="BB10193" s="6"/>
      <c r="BC10193" s="6"/>
      <c r="BD10193" s="6"/>
      <c r="BE10193" s="6"/>
      <c r="BF10193" s="6"/>
      <c r="BG10193" s="10"/>
    </row>
    <row r="10194" spans="34:59" x14ac:dyDescent="0.25">
      <c r="AH10194" s="10"/>
      <c r="AI10194" s="6"/>
    </row>
    <row r="10195" spans="34:59" x14ac:dyDescent="0.25">
      <c r="AH10195" s="6"/>
      <c r="AI10195" s="6"/>
      <c r="AJ10195" s="6"/>
      <c r="AK10195" s="6"/>
      <c r="AL10195" s="6"/>
      <c r="AM10195" s="6"/>
      <c r="AN10195" s="6"/>
      <c r="AO10195" s="6"/>
      <c r="AP10195" s="6"/>
      <c r="AQ10195" s="6"/>
      <c r="AR10195" s="6"/>
      <c r="AS10195" s="6"/>
      <c r="AT10195" s="6"/>
      <c r="AU10195" s="6"/>
      <c r="AV10195" s="6"/>
      <c r="AW10195" s="6"/>
      <c r="AX10195" s="6"/>
      <c r="AY10195" s="6"/>
      <c r="AZ10195" s="6"/>
      <c r="BA10195" s="6"/>
      <c r="BB10195" s="6"/>
      <c r="BC10195" s="6"/>
      <c r="BD10195" s="6"/>
      <c r="BE10195" s="6"/>
      <c r="BF10195" s="6"/>
      <c r="BG10195" s="6"/>
    </row>
    <row r="10196" spans="34:59" x14ac:dyDescent="0.25">
      <c r="AH10196" s="10"/>
      <c r="AI10196" s="6"/>
      <c r="AJ10196" s="10"/>
      <c r="AK10196" s="10"/>
      <c r="AL10196" s="10"/>
      <c r="AM10196" s="10"/>
      <c r="AN10196" s="10"/>
      <c r="AO10196" s="10"/>
      <c r="AP10196" s="10"/>
      <c r="AQ10196" s="10"/>
      <c r="AR10196" s="10"/>
      <c r="AS10196" s="10"/>
      <c r="AT10196" s="10"/>
      <c r="AU10196" s="10"/>
      <c r="AV10196" s="10"/>
      <c r="AW10196" s="10"/>
      <c r="AX10196" s="10"/>
      <c r="AY10196" s="10"/>
      <c r="AZ10196" s="10"/>
      <c r="BA10196" s="10"/>
      <c r="BB10196" s="10"/>
      <c r="BC10196" s="10"/>
      <c r="BD10196" s="10"/>
      <c r="BE10196" s="10"/>
      <c r="BF10196" s="10"/>
      <c r="BG10196" s="6"/>
    </row>
    <row r="10197" spans="34:59" x14ac:dyDescent="0.25">
      <c r="AH10197" s="6"/>
      <c r="AI10197" s="6"/>
      <c r="AJ10197" s="6"/>
      <c r="AK10197" s="6"/>
      <c r="AL10197" s="6"/>
      <c r="AM10197" s="6"/>
      <c r="AN10197" s="6"/>
      <c r="AO10197" s="6"/>
      <c r="AP10197" s="6"/>
      <c r="AQ10197" s="6"/>
      <c r="AR10197" s="6"/>
      <c r="AS10197" s="6"/>
      <c r="AT10197" s="6"/>
      <c r="AU10197" s="6"/>
      <c r="AV10197" s="6"/>
      <c r="AW10197" s="6"/>
      <c r="AX10197" s="6"/>
      <c r="AY10197" s="6"/>
      <c r="AZ10197" s="6"/>
      <c r="BA10197" s="6"/>
      <c r="BB10197" s="6"/>
      <c r="BC10197" s="6"/>
      <c r="BD10197" s="6"/>
      <c r="BE10197" s="6"/>
      <c r="BF10197" s="6"/>
      <c r="BG10197" s="10"/>
    </row>
    <row r="10198" spans="34:59" x14ac:dyDescent="0.25">
      <c r="AH10198" s="10"/>
      <c r="AI10198" s="6"/>
    </row>
    <row r="10199" spans="34:59" x14ac:dyDescent="0.25">
      <c r="AH10199" s="6"/>
      <c r="AI10199" s="6"/>
      <c r="AJ10199" s="6"/>
      <c r="AK10199" s="6"/>
      <c r="AL10199" s="6"/>
      <c r="AM10199" s="6"/>
      <c r="AN10199" s="6"/>
      <c r="AO10199" s="6"/>
      <c r="AP10199" s="6"/>
      <c r="AQ10199" s="6"/>
      <c r="AR10199" s="6"/>
      <c r="AS10199" s="6"/>
      <c r="AT10199" s="6"/>
      <c r="AU10199" s="6"/>
      <c r="AV10199" s="6"/>
      <c r="AW10199" s="6"/>
      <c r="AX10199" s="6"/>
      <c r="AY10199" s="6"/>
      <c r="AZ10199" s="6"/>
      <c r="BA10199" s="6"/>
      <c r="BB10199" s="6"/>
      <c r="BC10199" s="6"/>
      <c r="BD10199" s="6"/>
      <c r="BE10199" s="6"/>
      <c r="BF10199" s="6"/>
      <c r="BG10199" s="6"/>
    </row>
    <row r="10200" spans="34:59" x14ac:dyDescent="0.25">
      <c r="AH10200" s="10"/>
      <c r="AI10200" s="6"/>
      <c r="AJ10200" s="10"/>
      <c r="AK10200" s="10"/>
      <c r="AL10200" s="10"/>
      <c r="AM10200" s="10"/>
      <c r="AN10200" s="10"/>
      <c r="AO10200" s="10"/>
      <c r="AP10200" s="10"/>
      <c r="AQ10200" s="10"/>
      <c r="AR10200" s="10"/>
      <c r="AS10200" s="10"/>
      <c r="AT10200" s="10"/>
      <c r="AU10200" s="10"/>
      <c r="AV10200" s="10"/>
      <c r="AW10200" s="10"/>
      <c r="AX10200" s="10"/>
      <c r="AY10200" s="10"/>
      <c r="AZ10200" s="10"/>
      <c r="BA10200" s="10"/>
      <c r="BB10200" s="10"/>
      <c r="BC10200" s="10"/>
      <c r="BD10200" s="10"/>
      <c r="BE10200" s="10"/>
      <c r="BF10200" s="10"/>
      <c r="BG10200" s="6"/>
    </row>
    <row r="10201" spans="34:59" x14ac:dyDescent="0.25">
      <c r="AH10201" s="6"/>
      <c r="AI10201" s="6"/>
      <c r="AJ10201" s="6"/>
      <c r="AK10201" s="6"/>
      <c r="AL10201" s="6"/>
      <c r="AM10201" s="6"/>
      <c r="AN10201" s="6"/>
      <c r="AO10201" s="6"/>
      <c r="AP10201" s="6"/>
      <c r="AQ10201" s="6"/>
      <c r="AR10201" s="6"/>
      <c r="AS10201" s="6"/>
      <c r="AT10201" s="6"/>
      <c r="AU10201" s="6"/>
      <c r="AV10201" s="6"/>
      <c r="AW10201" s="6"/>
      <c r="AX10201" s="6"/>
      <c r="AY10201" s="6"/>
      <c r="AZ10201" s="6"/>
      <c r="BA10201" s="6"/>
      <c r="BB10201" s="6"/>
      <c r="BC10201" s="6"/>
      <c r="BD10201" s="6"/>
      <c r="BE10201" s="6"/>
      <c r="BF10201" s="6"/>
      <c r="BG10201" s="10"/>
    </row>
    <row r="10202" spans="34:59" x14ac:dyDescent="0.25">
      <c r="AH10202" s="10"/>
      <c r="AI10202" s="6"/>
    </row>
    <row r="10203" spans="34:59" x14ac:dyDescent="0.25">
      <c r="AH10203" s="6"/>
      <c r="AI10203" s="6"/>
      <c r="AJ10203" s="6"/>
      <c r="AK10203" s="6"/>
      <c r="AL10203" s="6"/>
      <c r="AM10203" s="6"/>
      <c r="AN10203" s="6"/>
      <c r="AO10203" s="6"/>
      <c r="AP10203" s="6"/>
      <c r="AQ10203" s="6"/>
      <c r="AR10203" s="6"/>
      <c r="AS10203" s="6"/>
      <c r="AT10203" s="6"/>
      <c r="AU10203" s="6"/>
      <c r="AV10203" s="6"/>
      <c r="AW10203" s="6"/>
      <c r="AX10203" s="6"/>
      <c r="AY10203" s="6"/>
      <c r="AZ10203" s="6"/>
      <c r="BA10203" s="6"/>
      <c r="BB10203" s="6"/>
      <c r="BC10203" s="6"/>
      <c r="BD10203" s="6"/>
      <c r="BE10203" s="6"/>
      <c r="BF10203" s="6"/>
      <c r="BG10203" s="6"/>
    </row>
    <row r="10204" spans="34:59" x14ac:dyDescent="0.25">
      <c r="AH10204" s="10"/>
      <c r="AI10204" s="6"/>
      <c r="AJ10204" s="10"/>
      <c r="AK10204" s="10"/>
      <c r="AL10204" s="10"/>
      <c r="AM10204" s="10"/>
      <c r="AN10204" s="10"/>
      <c r="AO10204" s="10"/>
      <c r="AP10204" s="10"/>
      <c r="AQ10204" s="10"/>
      <c r="AR10204" s="10"/>
      <c r="AS10204" s="10"/>
      <c r="AT10204" s="10"/>
      <c r="AU10204" s="10"/>
      <c r="AV10204" s="10"/>
      <c r="AW10204" s="10"/>
      <c r="AX10204" s="10"/>
      <c r="AY10204" s="10"/>
      <c r="AZ10204" s="10"/>
      <c r="BA10204" s="10"/>
      <c r="BB10204" s="10"/>
      <c r="BC10204" s="10"/>
      <c r="BD10204" s="10"/>
      <c r="BE10204" s="10"/>
      <c r="BF10204" s="10"/>
      <c r="BG10204" s="6"/>
    </row>
    <row r="10205" spans="34:59" x14ac:dyDescent="0.25">
      <c r="AH10205" s="6"/>
      <c r="AI10205" s="6"/>
      <c r="AJ10205" s="6"/>
      <c r="AK10205" s="6"/>
      <c r="AL10205" s="6"/>
      <c r="AM10205" s="6"/>
      <c r="AN10205" s="6"/>
      <c r="AO10205" s="6"/>
      <c r="AP10205" s="6"/>
      <c r="AQ10205" s="6"/>
      <c r="AR10205" s="6"/>
      <c r="AS10205" s="6"/>
      <c r="AT10205" s="6"/>
      <c r="AU10205" s="6"/>
      <c r="AV10205" s="6"/>
      <c r="AW10205" s="6"/>
      <c r="AX10205" s="6"/>
      <c r="AY10205" s="6"/>
      <c r="AZ10205" s="6"/>
      <c r="BA10205" s="6"/>
      <c r="BB10205" s="6"/>
      <c r="BC10205" s="6"/>
      <c r="BD10205" s="6"/>
      <c r="BE10205" s="6"/>
      <c r="BF10205" s="6"/>
      <c r="BG10205" s="10"/>
    </row>
    <row r="10206" spans="34:59" x14ac:dyDescent="0.25">
      <c r="AH10206" s="10"/>
      <c r="AI10206" s="6"/>
    </row>
    <row r="10207" spans="34:59" x14ac:dyDescent="0.25">
      <c r="AH10207" s="6"/>
      <c r="AI10207" s="6"/>
      <c r="AJ10207" s="6"/>
      <c r="AK10207" s="6"/>
      <c r="AL10207" s="6"/>
      <c r="AM10207" s="6"/>
      <c r="AN10207" s="6"/>
      <c r="AO10207" s="6"/>
      <c r="AP10207" s="6"/>
      <c r="AQ10207" s="6"/>
      <c r="AR10207" s="6"/>
      <c r="AS10207" s="6"/>
      <c r="AT10207" s="6"/>
      <c r="AU10207" s="6"/>
      <c r="AV10207" s="6"/>
      <c r="AW10207" s="6"/>
      <c r="AX10207" s="6"/>
      <c r="AY10207" s="6"/>
      <c r="AZ10207" s="6"/>
      <c r="BA10207" s="6"/>
      <c r="BB10207" s="6"/>
      <c r="BC10207" s="6"/>
      <c r="BD10207" s="6"/>
      <c r="BE10207" s="6"/>
      <c r="BF10207" s="6"/>
      <c r="BG10207" s="6"/>
    </row>
    <row r="10208" spans="34:59" x14ac:dyDescent="0.25">
      <c r="AH10208" s="10"/>
      <c r="AI10208" s="6"/>
      <c r="AJ10208" s="10"/>
      <c r="AK10208" s="10"/>
      <c r="AL10208" s="10"/>
      <c r="AM10208" s="10"/>
      <c r="AN10208" s="10"/>
      <c r="AO10208" s="10"/>
      <c r="AP10208" s="10"/>
      <c r="AQ10208" s="10"/>
      <c r="AR10208" s="10"/>
      <c r="AS10208" s="10"/>
      <c r="AT10208" s="10"/>
      <c r="AU10208" s="10"/>
      <c r="AV10208" s="10"/>
      <c r="AW10208" s="10"/>
      <c r="AX10208" s="10"/>
      <c r="AY10208" s="10"/>
      <c r="AZ10208" s="10"/>
      <c r="BA10208" s="10"/>
      <c r="BB10208" s="10"/>
      <c r="BC10208" s="10"/>
      <c r="BD10208" s="10"/>
      <c r="BE10208" s="10"/>
      <c r="BF10208" s="10"/>
      <c r="BG10208" s="6"/>
    </row>
    <row r="10209" spans="34:59" x14ac:dyDescent="0.25">
      <c r="AH10209" s="6"/>
      <c r="AI10209" s="6"/>
      <c r="AJ10209" s="6"/>
      <c r="AK10209" s="6"/>
      <c r="AL10209" s="6"/>
      <c r="AM10209" s="6"/>
      <c r="AN10209" s="6"/>
      <c r="AO10209" s="6"/>
      <c r="AP10209" s="6"/>
      <c r="AQ10209" s="6"/>
      <c r="AR10209" s="6"/>
      <c r="AS10209" s="6"/>
      <c r="AT10209" s="6"/>
      <c r="AU10209" s="6"/>
      <c r="AV10209" s="6"/>
      <c r="AW10209" s="6"/>
      <c r="AX10209" s="6"/>
      <c r="AY10209" s="6"/>
      <c r="AZ10209" s="6"/>
      <c r="BA10209" s="6"/>
      <c r="BB10209" s="6"/>
      <c r="BC10209" s="6"/>
      <c r="BD10209" s="6"/>
      <c r="BE10209" s="6"/>
      <c r="BF10209" s="6"/>
      <c r="BG10209" s="10"/>
    </row>
    <row r="10210" spans="34:59" x14ac:dyDescent="0.25">
      <c r="AH10210" s="10"/>
      <c r="AI10210" s="6"/>
    </row>
    <row r="10211" spans="34:59" x14ac:dyDescent="0.25">
      <c r="AH10211" s="6"/>
      <c r="AI10211" s="6"/>
      <c r="AJ10211" s="6"/>
      <c r="AK10211" s="6"/>
      <c r="AL10211" s="6"/>
      <c r="AM10211" s="6"/>
      <c r="AN10211" s="6"/>
      <c r="AO10211" s="6"/>
      <c r="AP10211" s="6"/>
      <c r="AQ10211" s="6"/>
      <c r="AR10211" s="6"/>
      <c r="AS10211" s="6"/>
      <c r="AT10211" s="6"/>
      <c r="AU10211" s="6"/>
      <c r="AV10211" s="6"/>
      <c r="AW10211" s="6"/>
      <c r="AX10211" s="6"/>
      <c r="AY10211" s="6"/>
      <c r="AZ10211" s="6"/>
      <c r="BA10211" s="6"/>
      <c r="BB10211" s="6"/>
      <c r="BC10211" s="6"/>
      <c r="BD10211" s="6"/>
      <c r="BE10211" s="6"/>
      <c r="BF10211" s="6"/>
      <c r="BG10211" s="6"/>
    </row>
    <row r="10212" spans="34:59" x14ac:dyDescent="0.25">
      <c r="AH10212" s="10"/>
      <c r="AI10212" s="6"/>
      <c r="AJ10212" s="10"/>
      <c r="AK10212" s="10"/>
      <c r="AL10212" s="10"/>
      <c r="AM10212" s="10"/>
      <c r="AN10212" s="10"/>
      <c r="AO10212" s="10"/>
      <c r="AP10212" s="10"/>
      <c r="AQ10212" s="10"/>
      <c r="AR10212" s="10"/>
      <c r="AS10212" s="10"/>
      <c r="AT10212" s="10"/>
      <c r="AU10212" s="10"/>
      <c r="AV10212" s="10"/>
      <c r="AW10212" s="10"/>
      <c r="AX10212" s="10"/>
      <c r="AY10212" s="10"/>
      <c r="AZ10212" s="10"/>
      <c r="BA10212" s="10"/>
      <c r="BB10212" s="10"/>
      <c r="BC10212" s="10"/>
      <c r="BD10212" s="10"/>
      <c r="BE10212" s="10"/>
      <c r="BF10212" s="10"/>
      <c r="BG10212" s="6"/>
    </row>
    <row r="10213" spans="34:59" x14ac:dyDescent="0.25">
      <c r="AH10213" s="6"/>
      <c r="AI10213" s="6"/>
      <c r="AJ10213" s="6"/>
      <c r="AK10213" s="6"/>
      <c r="AL10213" s="6"/>
      <c r="AM10213" s="6"/>
      <c r="AN10213" s="6"/>
      <c r="AO10213" s="6"/>
      <c r="AP10213" s="6"/>
      <c r="AQ10213" s="6"/>
      <c r="AR10213" s="6"/>
      <c r="AS10213" s="6"/>
      <c r="AT10213" s="6"/>
      <c r="AU10213" s="6"/>
      <c r="AV10213" s="6"/>
      <c r="AW10213" s="6"/>
      <c r="AX10213" s="6"/>
      <c r="AY10213" s="6"/>
      <c r="AZ10213" s="6"/>
      <c r="BA10213" s="6"/>
      <c r="BB10213" s="6"/>
      <c r="BC10213" s="6"/>
      <c r="BD10213" s="6"/>
      <c r="BE10213" s="6"/>
      <c r="BF10213" s="6"/>
      <c r="BG10213" s="10"/>
    </row>
    <row r="10214" spans="34:59" x14ac:dyDescent="0.25">
      <c r="AH10214" s="10"/>
      <c r="AI10214" s="6"/>
    </row>
    <row r="10215" spans="34:59" x14ac:dyDescent="0.25">
      <c r="AH10215" s="6"/>
      <c r="AI10215" s="6"/>
      <c r="AJ10215" s="6"/>
      <c r="AK10215" s="6"/>
      <c r="AL10215" s="6"/>
      <c r="AM10215" s="6"/>
      <c r="AN10215" s="6"/>
      <c r="AO10215" s="6"/>
      <c r="AP10215" s="6"/>
      <c r="AQ10215" s="6"/>
      <c r="AR10215" s="6"/>
      <c r="AS10215" s="6"/>
      <c r="AT10215" s="6"/>
      <c r="AU10215" s="6"/>
      <c r="AV10215" s="6"/>
      <c r="AW10215" s="6"/>
      <c r="AX10215" s="6"/>
      <c r="AY10215" s="6"/>
      <c r="AZ10215" s="6"/>
      <c r="BA10215" s="6"/>
      <c r="BB10215" s="6"/>
      <c r="BC10215" s="6"/>
      <c r="BD10215" s="6"/>
      <c r="BE10215" s="6"/>
      <c r="BF10215" s="6"/>
      <c r="BG10215" s="6"/>
    </row>
    <row r="10216" spans="34:59" x14ac:dyDescent="0.25">
      <c r="AH10216" s="10"/>
      <c r="AI10216" s="6"/>
      <c r="AJ10216" s="10"/>
      <c r="AK10216" s="10"/>
      <c r="AL10216" s="10"/>
      <c r="AM10216" s="10"/>
      <c r="AN10216" s="10"/>
      <c r="AO10216" s="10"/>
      <c r="AP10216" s="10"/>
      <c r="AQ10216" s="10"/>
      <c r="AR10216" s="10"/>
      <c r="AS10216" s="10"/>
      <c r="AT10216" s="10"/>
      <c r="AU10216" s="10"/>
      <c r="AV10216" s="10"/>
      <c r="AW10216" s="10"/>
      <c r="AX10216" s="10"/>
      <c r="AY10216" s="10"/>
      <c r="AZ10216" s="10"/>
      <c r="BA10216" s="10"/>
      <c r="BB10216" s="10"/>
      <c r="BC10216" s="10"/>
      <c r="BD10216" s="10"/>
      <c r="BE10216" s="10"/>
      <c r="BF10216" s="10"/>
      <c r="BG10216" s="6"/>
    </row>
    <row r="10217" spans="34:59" x14ac:dyDescent="0.25">
      <c r="AH10217" s="6"/>
      <c r="AI10217" s="6"/>
      <c r="AJ10217" s="6"/>
      <c r="AK10217" s="6"/>
      <c r="AL10217" s="6"/>
      <c r="AM10217" s="6"/>
      <c r="AN10217" s="6"/>
      <c r="AO10217" s="6"/>
      <c r="AP10217" s="6"/>
      <c r="AQ10217" s="6"/>
      <c r="AR10217" s="6"/>
      <c r="AS10217" s="6"/>
      <c r="AT10217" s="6"/>
      <c r="AU10217" s="6"/>
      <c r="AV10217" s="6"/>
      <c r="AW10217" s="6"/>
      <c r="AX10217" s="6"/>
      <c r="AY10217" s="6"/>
      <c r="AZ10217" s="6"/>
      <c r="BA10217" s="6"/>
      <c r="BB10217" s="6"/>
      <c r="BC10217" s="6"/>
      <c r="BD10217" s="6"/>
      <c r="BE10217" s="6"/>
      <c r="BF10217" s="6"/>
      <c r="BG10217" s="10"/>
    </row>
    <row r="10218" spans="34:59" x14ac:dyDescent="0.25">
      <c r="AH10218" s="10"/>
      <c r="AI10218" s="6"/>
    </row>
    <row r="10219" spans="34:59" x14ac:dyDescent="0.25">
      <c r="AH10219" s="6"/>
      <c r="AI10219" s="6"/>
      <c r="AJ10219" s="6"/>
      <c r="AK10219" s="6"/>
      <c r="AL10219" s="6"/>
      <c r="AM10219" s="6"/>
      <c r="AN10219" s="6"/>
      <c r="AO10219" s="6"/>
      <c r="AP10219" s="6"/>
      <c r="AQ10219" s="6"/>
      <c r="AR10219" s="6"/>
      <c r="AS10219" s="6"/>
      <c r="AT10219" s="6"/>
      <c r="AU10219" s="6"/>
      <c r="AV10219" s="6"/>
      <c r="AW10219" s="6"/>
      <c r="AX10219" s="6"/>
      <c r="AY10219" s="6"/>
      <c r="AZ10219" s="6"/>
      <c r="BA10219" s="6"/>
      <c r="BB10219" s="6"/>
      <c r="BC10219" s="6"/>
      <c r="BD10219" s="6"/>
      <c r="BE10219" s="6"/>
      <c r="BF10219" s="6"/>
      <c r="BG10219" s="6"/>
    </row>
    <row r="10220" spans="34:59" x14ac:dyDescent="0.25">
      <c r="AH10220" s="10"/>
      <c r="AI10220" s="6"/>
      <c r="AJ10220" s="10"/>
      <c r="AK10220" s="10"/>
      <c r="AL10220" s="10"/>
      <c r="AM10220" s="10"/>
      <c r="AN10220" s="10"/>
      <c r="AO10220" s="10"/>
      <c r="AP10220" s="10"/>
      <c r="AQ10220" s="10"/>
      <c r="AR10220" s="10"/>
      <c r="AS10220" s="10"/>
      <c r="AT10220" s="10"/>
      <c r="AU10220" s="10"/>
      <c r="AV10220" s="10"/>
      <c r="AW10220" s="10"/>
      <c r="AX10220" s="10"/>
      <c r="AY10220" s="10"/>
      <c r="AZ10220" s="10"/>
      <c r="BA10220" s="10"/>
      <c r="BB10220" s="10"/>
      <c r="BC10220" s="10"/>
      <c r="BD10220" s="10"/>
      <c r="BE10220" s="10"/>
      <c r="BF10220" s="10"/>
      <c r="BG10220" s="6"/>
    </row>
    <row r="10221" spans="34:59" x14ac:dyDescent="0.25">
      <c r="AH10221" s="6"/>
      <c r="AI10221" s="6"/>
      <c r="AJ10221" s="6"/>
      <c r="AK10221" s="6"/>
      <c r="AL10221" s="6"/>
      <c r="AM10221" s="6"/>
      <c r="AN10221" s="6"/>
      <c r="AO10221" s="6"/>
      <c r="AP10221" s="6"/>
      <c r="AQ10221" s="6"/>
      <c r="AR10221" s="6"/>
      <c r="AS10221" s="6"/>
      <c r="AT10221" s="6"/>
      <c r="AU10221" s="6"/>
      <c r="AV10221" s="6"/>
      <c r="AW10221" s="6"/>
      <c r="AX10221" s="6"/>
      <c r="AY10221" s="6"/>
      <c r="AZ10221" s="6"/>
      <c r="BA10221" s="6"/>
      <c r="BB10221" s="6"/>
      <c r="BC10221" s="6"/>
      <c r="BD10221" s="6"/>
      <c r="BE10221" s="6"/>
      <c r="BF10221" s="6"/>
      <c r="BG10221" s="10"/>
    </row>
    <row r="10222" spans="34:59" x14ac:dyDescent="0.25">
      <c r="AH10222" s="10"/>
      <c r="AI10222" s="6"/>
    </row>
    <row r="10223" spans="34:59" x14ac:dyDescent="0.25">
      <c r="AH10223" s="6"/>
      <c r="AI10223" s="6"/>
      <c r="AJ10223" s="6"/>
      <c r="AK10223" s="6"/>
      <c r="AL10223" s="6"/>
      <c r="AM10223" s="6"/>
      <c r="AN10223" s="6"/>
      <c r="AO10223" s="6"/>
      <c r="AP10223" s="6"/>
      <c r="AQ10223" s="6"/>
      <c r="AR10223" s="6"/>
      <c r="AS10223" s="6"/>
      <c r="AT10223" s="6"/>
      <c r="AU10223" s="6"/>
      <c r="AV10223" s="6"/>
      <c r="AW10223" s="6"/>
      <c r="AX10223" s="6"/>
      <c r="AY10223" s="6"/>
      <c r="AZ10223" s="6"/>
      <c r="BA10223" s="6"/>
      <c r="BB10223" s="6"/>
      <c r="BC10223" s="6"/>
      <c r="BD10223" s="6"/>
      <c r="BE10223" s="6"/>
      <c r="BF10223" s="6"/>
      <c r="BG10223" s="6"/>
    </row>
    <row r="10224" spans="34:59" x14ac:dyDescent="0.25">
      <c r="AH10224" s="10"/>
      <c r="AI10224" s="6"/>
      <c r="AJ10224" s="10"/>
      <c r="AK10224" s="10"/>
      <c r="AL10224" s="10"/>
      <c r="AM10224" s="10"/>
      <c r="AN10224" s="10"/>
      <c r="AO10224" s="10"/>
      <c r="AP10224" s="10"/>
      <c r="AQ10224" s="10"/>
      <c r="AR10224" s="10"/>
      <c r="AS10224" s="10"/>
      <c r="AT10224" s="10"/>
      <c r="AU10224" s="10"/>
      <c r="AV10224" s="10"/>
      <c r="AW10224" s="10"/>
      <c r="AX10224" s="10"/>
      <c r="AY10224" s="10"/>
      <c r="AZ10224" s="10"/>
      <c r="BA10224" s="10"/>
      <c r="BB10224" s="10"/>
      <c r="BC10224" s="10"/>
      <c r="BD10224" s="10"/>
      <c r="BE10224" s="10"/>
      <c r="BF10224" s="10"/>
      <c r="BG10224" s="6"/>
    </row>
    <row r="10225" spans="34:59" x14ac:dyDescent="0.25">
      <c r="AH10225" s="6"/>
      <c r="AI10225" s="6"/>
      <c r="AJ10225" s="6"/>
      <c r="AK10225" s="6"/>
      <c r="AL10225" s="6"/>
      <c r="AM10225" s="6"/>
      <c r="AN10225" s="6"/>
      <c r="AO10225" s="6"/>
      <c r="AP10225" s="6"/>
      <c r="AQ10225" s="6"/>
      <c r="AR10225" s="6"/>
      <c r="AS10225" s="6"/>
      <c r="AT10225" s="6"/>
      <c r="AU10225" s="6"/>
      <c r="AV10225" s="6"/>
      <c r="AW10225" s="6"/>
      <c r="AX10225" s="6"/>
      <c r="AY10225" s="6"/>
      <c r="AZ10225" s="6"/>
      <c r="BA10225" s="6"/>
      <c r="BB10225" s="6"/>
      <c r="BC10225" s="6"/>
      <c r="BD10225" s="6"/>
      <c r="BE10225" s="6"/>
      <c r="BF10225" s="6"/>
      <c r="BG10225" s="10"/>
    </row>
    <row r="10226" spans="34:59" x14ac:dyDescent="0.25">
      <c r="AH10226" s="10"/>
      <c r="AI10226" s="6"/>
    </row>
    <row r="10227" spans="34:59" x14ac:dyDescent="0.25">
      <c r="AH10227" s="6"/>
      <c r="AI10227" s="6"/>
      <c r="AJ10227" s="6"/>
      <c r="AK10227" s="6"/>
      <c r="AL10227" s="6"/>
      <c r="AM10227" s="6"/>
      <c r="AN10227" s="6"/>
      <c r="AO10227" s="6"/>
      <c r="AP10227" s="6"/>
      <c r="AQ10227" s="6"/>
      <c r="AR10227" s="6"/>
      <c r="AS10227" s="6"/>
      <c r="AT10227" s="6"/>
      <c r="AU10227" s="6"/>
      <c r="AV10227" s="6"/>
      <c r="AW10227" s="6"/>
      <c r="AX10227" s="6"/>
      <c r="AY10227" s="6"/>
      <c r="AZ10227" s="6"/>
      <c r="BA10227" s="6"/>
      <c r="BB10227" s="6"/>
      <c r="BC10227" s="6"/>
      <c r="BD10227" s="6"/>
      <c r="BE10227" s="6"/>
      <c r="BF10227" s="6"/>
      <c r="BG10227" s="6"/>
    </row>
    <row r="10228" spans="34:59" x14ac:dyDescent="0.25">
      <c r="AH10228" s="10"/>
      <c r="AI10228" s="6"/>
      <c r="AJ10228" s="10"/>
      <c r="AK10228" s="10"/>
      <c r="AL10228" s="10"/>
      <c r="AM10228" s="10"/>
      <c r="AN10228" s="10"/>
      <c r="AO10228" s="10"/>
      <c r="AP10228" s="10"/>
      <c r="AQ10228" s="10"/>
      <c r="AR10228" s="10"/>
      <c r="AS10228" s="10"/>
      <c r="AT10228" s="10"/>
      <c r="AU10228" s="10"/>
      <c r="AV10228" s="10"/>
      <c r="AW10228" s="10"/>
      <c r="AX10228" s="10"/>
      <c r="AY10228" s="10"/>
      <c r="AZ10228" s="10"/>
      <c r="BA10228" s="10"/>
      <c r="BB10228" s="10"/>
      <c r="BC10228" s="10"/>
      <c r="BD10228" s="10"/>
      <c r="BE10228" s="10"/>
      <c r="BF10228" s="10"/>
      <c r="BG10228" s="6"/>
    </row>
    <row r="10229" spans="34:59" x14ac:dyDescent="0.25">
      <c r="AH10229" s="6"/>
      <c r="AI10229" s="6"/>
      <c r="AJ10229" s="6"/>
      <c r="AK10229" s="6"/>
      <c r="AL10229" s="6"/>
      <c r="AM10229" s="6"/>
      <c r="AN10229" s="6"/>
      <c r="AO10229" s="6"/>
      <c r="AP10229" s="6"/>
      <c r="AQ10229" s="6"/>
      <c r="AR10229" s="6"/>
      <c r="AS10229" s="6"/>
      <c r="AT10229" s="6"/>
      <c r="AU10229" s="6"/>
      <c r="AV10229" s="6"/>
      <c r="AW10229" s="6"/>
      <c r="AX10229" s="6"/>
      <c r="AY10229" s="6"/>
      <c r="AZ10229" s="6"/>
      <c r="BA10229" s="6"/>
      <c r="BB10229" s="6"/>
      <c r="BC10229" s="6"/>
      <c r="BD10229" s="6"/>
      <c r="BE10229" s="6"/>
      <c r="BF10229" s="6"/>
      <c r="BG10229" s="10"/>
    </row>
    <row r="10230" spans="34:59" x14ac:dyDescent="0.25">
      <c r="AH10230" s="10"/>
      <c r="AI10230" s="6"/>
    </row>
    <row r="10231" spans="34:59" x14ac:dyDescent="0.25">
      <c r="AH10231" s="6"/>
      <c r="AI10231" s="6"/>
      <c r="AJ10231" s="6"/>
      <c r="AK10231" s="6"/>
      <c r="AL10231" s="6"/>
      <c r="AM10231" s="6"/>
      <c r="AN10231" s="6"/>
      <c r="AO10231" s="6"/>
      <c r="AP10231" s="6"/>
      <c r="AQ10231" s="6"/>
      <c r="AR10231" s="6"/>
      <c r="AS10231" s="6"/>
      <c r="AT10231" s="6"/>
      <c r="AU10231" s="6"/>
      <c r="AV10231" s="6"/>
      <c r="AW10231" s="6"/>
      <c r="AX10231" s="6"/>
      <c r="AY10231" s="6"/>
      <c r="AZ10231" s="6"/>
      <c r="BA10231" s="6"/>
      <c r="BB10231" s="6"/>
      <c r="BC10231" s="6"/>
      <c r="BD10231" s="6"/>
      <c r="BE10231" s="6"/>
      <c r="BF10231" s="6"/>
      <c r="BG10231" s="6"/>
    </row>
    <row r="10232" spans="34:59" x14ac:dyDescent="0.25">
      <c r="AH10232" s="10"/>
      <c r="AI10232" s="6"/>
      <c r="AJ10232" s="10"/>
      <c r="AK10232" s="10"/>
      <c r="AL10232" s="10"/>
      <c r="AM10232" s="10"/>
      <c r="AN10232" s="10"/>
      <c r="AO10232" s="10"/>
      <c r="AP10232" s="10"/>
      <c r="AQ10232" s="10"/>
      <c r="AR10232" s="10"/>
      <c r="AS10232" s="10"/>
      <c r="AT10232" s="10"/>
      <c r="AU10232" s="10"/>
      <c r="AV10232" s="10"/>
      <c r="AW10232" s="10"/>
      <c r="AX10232" s="10"/>
      <c r="AY10232" s="10"/>
      <c r="AZ10232" s="10"/>
      <c r="BA10232" s="10"/>
      <c r="BB10232" s="10"/>
      <c r="BC10232" s="10"/>
      <c r="BD10232" s="10"/>
      <c r="BE10232" s="10"/>
      <c r="BF10232" s="10"/>
      <c r="BG10232" s="6"/>
    </row>
    <row r="10233" spans="34:59" x14ac:dyDescent="0.25">
      <c r="AH10233" s="6"/>
      <c r="AI10233" s="6"/>
      <c r="AJ10233" s="6"/>
      <c r="AK10233" s="6"/>
      <c r="AL10233" s="6"/>
      <c r="AM10233" s="6"/>
      <c r="AN10233" s="6"/>
      <c r="AO10233" s="6"/>
      <c r="AP10233" s="6"/>
      <c r="AQ10233" s="6"/>
      <c r="AR10233" s="6"/>
      <c r="AS10233" s="6"/>
      <c r="AT10233" s="6"/>
      <c r="AU10233" s="6"/>
      <c r="AV10233" s="6"/>
      <c r="AW10233" s="6"/>
      <c r="AX10233" s="6"/>
      <c r="AY10233" s="6"/>
      <c r="AZ10233" s="6"/>
      <c r="BA10233" s="6"/>
      <c r="BB10233" s="6"/>
      <c r="BC10233" s="6"/>
      <c r="BD10233" s="6"/>
      <c r="BE10233" s="6"/>
      <c r="BF10233" s="6"/>
      <c r="BG10233" s="10"/>
    </row>
    <row r="10234" spans="34:59" x14ac:dyDescent="0.25">
      <c r="AH10234" s="10"/>
      <c r="AI10234" s="6"/>
    </row>
    <row r="10235" spans="34:59" x14ac:dyDescent="0.25">
      <c r="AH10235" s="6"/>
      <c r="AI10235" s="6"/>
      <c r="AJ10235" s="6"/>
      <c r="AK10235" s="6"/>
      <c r="AL10235" s="6"/>
      <c r="AM10235" s="6"/>
      <c r="AN10235" s="6"/>
      <c r="AO10235" s="6"/>
      <c r="AP10235" s="6"/>
      <c r="AQ10235" s="6"/>
      <c r="AR10235" s="6"/>
      <c r="AS10235" s="6"/>
      <c r="AT10235" s="6"/>
      <c r="AU10235" s="6"/>
      <c r="AV10235" s="6"/>
      <c r="AW10235" s="6"/>
      <c r="AX10235" s="6"/>
      <c r="AY10235" s="6"/>
      <c r="AZ10235" s="6"/>
      <c r="BA10235" s="6"/>
      <c r="BB10235" s="6"/>
      <c r="BC10235" s="6"/>
      <c r="BD10235" s="6"/>
      <c r="BE10235" s="6"/>
      <c r="BF10235" s="6"/>
      <c r="BG10235" s="6"/>
    </row>
    <row r="10236" spans="34:59" x14ac:dyDescent="0.25">
      <c r="AH10236" s="10"/>
      <c r="AI10236" s="6"/>
      <c r="AJ10236" s="10"/>
      <c r="AK10236" s="10"/>
      <c r="AL10236" s="10"/>
      <c r="AM10236" s="10"/>
      <c r="AN10236" s="10"/>
      <c r="AO10236" s="10"/>
      <c r="AP10236" s="10"/>
      <c r="AQ10236" s="10"/>
      <c r="AR10236" s="10"/>
      <c r="AS10236" s="10"/>
      <c r="AT10236" s="10"/>
      <c r="AU10236" s="10"/>
      <c r="AV10236" s="10"/>
      <c r="AW10236" s="10"/>
      <c r="AX10236" s="10"/>
      <c r="AY10236" s="10"/>
      <c r="AZ10236" s="10"/>
      <c r="BA10236" s="10"/>
      <c r="BB10236" s="10"/>
      <c r="BC10236" s="10"/>
      <c r="BD10236" s="10"/>
      <c r="BE10236" s="10"/>
      <c r="BF10236" s="10"/>
      <c r="BG10236" s="6"/>
    </row>
    <row r="10237" spans="34:59" x14ac:dyDescent="0.25">
      <c r="AH10237" s="6"/>
      <c r="AI10237" s="6"/>
      <c r="AJ10237" s="6"/>
      <c r="AK10237" s="6"/>
      <c r="AL10237" s="6"/>
      <c r="AM10237" s="6"/>
      <c r="AN10237" s="6"/>
      <c r="AO10237" s="6"/>
      <c r="AP10237" s="6"/>
      <c r="AQ10237" s="6"/>
      <c r="AR10237" s="6"/>
      <c r="AS10237" s="6"/>
      <c r="AT10237" s="6"/>
      <c r="AU10237" s="6"/>
      <c r="AV10237" s="6"/>
      <c r="AW10237" s="6"/>
      <c r="AX10237" s="6"/>
      <c r="AY10237" s="6"/>
      <c r="AZ10237" s="6"/>
      <c r="BA10237" s="6"/>
      <c r="BB10237" s="6"/>
      <c r="BC10237" s="6"/>
      <c r="BD10237" s="6"/>
      <c r="BE10237" s="6"/>
      <c r="BF10237" s="6"/>
      <c r="BG10237" s="10"/>
    </row>
    <row r="10238" spans="34:59" x14ac:dyDescent="0.25">
      <c r="AH10238" s="10"/>
      <c r="AI10238" s="6"/>
    </row>
    <row r="10239" spans="34:59" x14ac:dyDescent="0.25">
      <c r="AH10239" s="6"/>
      <c r="AI10239" s="6"/>
      <c r="AJ10239" s="6"/>
      <c r="AK10239" s="6"/>
      <c r="AL10239" s="6"/>
      <c r="AM10239" s="6"/>
      <c r="AN10239" s="6"/>
      <c r="AO10239" s="6"/>
      <c r="AP10239" s="6"/>
      <c r="AQ10239" s="6"/>
      <c r="AR10239" s="6"/>
      <c r="AS10239" s="6"/>
      <c r="AT10239" s="6"/>
      <c r="AU10239" s="6"/>
      <c r="AV10239" s="6"/>
      <c r="AW10239" s="6"/>
      <c r="AX10239" s="6"/>
      <c r="AY10239" s="6"/>
      <c r="AZ10239" s="6"/>
      <c r="BA10239" s="6"/>
      <c r="BB10239" s="6"/>
      <c r="BC10239" s="6"/>
      <c r="BD10239" s="6"/>
      <c r="BE10239" s="6"/>
      <c r="BF10239" s="6"/>
      <c r="BG10239" s="6"/>
    </row>
    <row r="10240" spans="34:59" x14ac:dyDescent="0.25">
      <c r="AH10240" s="10"/>
      <c r="AI10240" s="6"/>
      <c r="AJ10240" s="10"/>
      <c r="AK10240" s="10"/>
      <c r="AL10240" s="10"/>
      <c r="AM10240" s="10"/>
      <c r="AN10240" s="10"/>
      <c r="AO10240" s="10"/>
      <c r="AP10240" s="10"/>
      <c r="AQ10240" s="10"/>
      <c r="AR10240" s="10"/>
      <c r="AS10240" s="10"/>
      <c r="AT10240" s="10"/>
      <c r="AU10240" s="10"/>
      <c r="AV10240" s="10"/>
      <c r="AW10240" s="10"/>
      <c r="AX10240" s="10"/>
      <c r="AY10240" s="10"/>
      <c r="AZ10240" s="10"/>
      <c r="BA10240" s="10"/>
      <c r="BB10240" s="10"/>
      <c r="BC10240" s="10"/>
      <c r="BD10240" s="10"/>
      <c r="BE10240" s="10"/>
      <c r="BF10240" s="10"/>
      <c r="BG10240" s="6"/>
    </row>
    <row r="10241" spans="34:59" x14ac:dyDescent="0.25">
      <c r="AH10241" s="6"/>
      <c r="AI10241" s="6"/>
      <c r="AJ10241" s="6"/>
      <c r="AK10241" s="6"/>
      <c r="AL10241" s="6"/>
      <c r="AM10241" s="6"/>
      <c r="AN10241" s="6"/>
      <c r="AO10241" s="6"/>
      <c r="AP10241" s="6"/>
      <c r="AQ10241" s="6"/>
      <c r="AR10241" s="6"/>
      <c r="AS10241" s="6"/>
      <c r="AT10241" s="6"/>
      <c r="AU10241" s="6"/>
      <c r="AV10241" s="6"/>
      <c r="AW10241" s="6"/>
      <c r="AX10241" s="6"/>
      <c r="AY10241" s="6"/>
      <c r="AZ10241" s="6"/>
      <c r="BA10241" s="6"/>
      <c r="BB10241" s="6"/>
      <c r="BC10241" s="6"/>
      <c r="BD10241" s="6"/>
      <c r="BE10241" s="6"/>
      <c r="BF10241" s="6"/>
      <c r="BG10241" s="10"/>
    </row>
    <row r="10242" spans="34:59" x14ac:dyDescent="0.25">
      <c r="AH10242" s="10"/>
      <c r="AI10242" s="6"/>
    </row>
    <row r="10243" spans="34:59" x14ac:dyDescent="0.25">
      <c r="AH10243" s="6"/>
      <c r="AI10243" s="6"/>
      <c r="AJ10243" s="6"/>
      <c r="AK10243" s="6"/>
      <c r="AL10243" s="6"/>
      <c r="AM10243" s="6"/>
      <c r="AN10243" s="6"/>
      <c r="AO10243" s="6"/>
      <c r="AP10243" s="6"/>
      <c r="AQ10243" s="6"/>
      <c r="AR10243" s="6"/>
      <c r="AS10243" s="6"/>
      <c r="AT10243" s="6"/>
      <c r="AU10243" s="6"/>
      <c r="AV10243" s="6"/>
      <c r="AW10243" s="6"/>
      <c r="AX10243" s="6"/>
      <c r="AY10243" s="6"/>
      <c r="AZ10243" s="6"/>
      <c r="BA10243" s="6"/>
      <c r="BB10243" s="6"/>
      <c r="BC10243" s="6"/>
      <c r="BD10243" s="6"/>
      <c r="BE10243" s="6"/>
      <c r="BF10243" s="6"/>
      <c r="BG10243" s="6"/>
    </row>
    <row r="10244" spans="34:59" x14ac:dyDescent="0.25">
      <c r="AH10244" s="10"/>
      <c r="AI10244" s="6"/>
      <c r="AJ10244" s="10"/>
      <c r="AK10244" s="10"/>
      <c r="AL10244" s="10"/>
      <c r="AM10244" s="10"/>
      <c r="AN10244" s="10"/>
      <c r="AO10244" s="10"/>
      <c r="AP10244" s="10"/>
      <c r="AQ10244" s="10"/>
      <c r="AR10244" s="10"/>
      <c r="AS10244" s="10"/>
      <c r="AT10244" s="10"/>
      <c r="AU10244" s="10"/>
      <c r="AV10244" s="10"/>
      <c r="AW10244" s="10"/>
      <c r="AX10244" s="10"/>
      <c r="AY10244" s="10"/>
      <c r="AZ10244" s="10"/>
      <c r="BA10244" s="10"/>
      <c r="BB10244" s="10"/>
      <c r="BC10244" s="10"/>
      <c r="BD10244" s="10"/>
      <c r="BE10244" s="10"/>
      <c r="BF10244" s="10"/>
      <c r="BG10244" s="6"/>
    </row>
    <row r="10245" spans="34:59" x14ac:dyDescent="0.25">
      <c r="AH10245" s="6"/>
      <c r="AI10245" s="6"/>
      <c r="AJ10245" s="6"/>
      <c r="AK10245" s="6"/>
      <c r="AL10245" s="6"/>
      <c r="AM10245" s="6"/>
      <c r="AN10245" s="6"/>
      <c r="AO10245" s="6"/>
      <c r="AP10245" s="6"/>
      <c r="AQ10245" s="6"/>
      <c r="AR10245" s="6"/>
      <c r="AS10245" s="6"/>
      <c r="AT10245" s="6"/>
      <c r="AU10245" s="6"/>
      <c r="AV10245" s="6"/>
      <c r="AW10245" s="6"/>
      <c r="AX10245" s="6"/>
      <c r="AY10245" s="6"/>
      <c r="AZ10245" s="6"/>
      <c r="BA10245" s="6"/>
      <c r="BB10245" s="6"/>
      <c r="BC10245" s="6"/>
      <c r="BD10245" s="6"/>
      <c r="BE10245" s="6"/>
      <c r="BF10245" s="6"/>
      <c r="BG10245" s="10"/>
    </row>
    <row r="10246" spans="34:59" x14ac:dyDescent="0.25">
      <c r="AH10246" s="10"/>
      <c r="AI10246" s="6"/>
    </row>
    <row r="10247" spans="34:59" x14ac:dyDescent="0.25">
      <c r="AH10247" s="6"/>
      <c r="AI10247" s="6"/>
      <c r="AJ10247" s="6"/>
      <c r="AK10247" s="6"/>
      <c r="AL10247" s="6"/>
      <c r="AM10247" s="6"/>
      <c r="AN10247" s="6"/>
      <c r="AO10247" s="6"/>
      <c r="AP10247" s="6"/>
      <c r="AQ10247" s="6"/>
      <c r="AR10247" s="6"/>
      <c r="AS10247" s="6"/>
      <c r="AT10247" s="6"/>
      <c r="AU10247" s="6"/>
      <c r="AV10247" s="6"/>
      <c r="AW10247" s="6"/>
      <c r="AX10247" s="6"/>
      <c r="AY10247" s="6"/>
      <c r="AZ10247" s="6"/>
      <c r="BA10247" s="6"/>
      <c r="BB10247" s="6"/>
      <c r="BC10247" s="6"/>
      <c r="BD10247" s="6"/>
      <c r="BE10247" s="6"/>
      <c r="BF10247" s="6"/>
      <c r="BG10247" s="6"/>
    </row>
    <row r="10248" spans="34:59" x14ac:dyDescent="0.25">
      <c r="AH10248" s="10"/>
      <c r="AI10248" s="6"/>
      <c r="AJ10248" s="10"/>
      <c r="AK10248" s="10"/>
      <c r="AL10248" s="10"/>
      <c r="AM10248" s="10"/>
      <c r="AN10248" s="10"/>
      <c r="AO10248" s="10"/>
      <c r="AP10248" s="10"/>
      <c r="AQ10248" s="10"/>
      <c r="AR10248" s="10"/>
      <c r="AS10248" s="10"/>
      <c r="AT10248" s="10"/>
      <c r="AU10248" s="10"/>
      <c r="AV10248" s="10"/>
      <c r="AW10248" s="10"/>
      <c r="AX10248" s="10"/>
      <c r="AY10248" s="10"/>
      <c r="AZ10248" s="10"/>
      <c r="BA10248" s="10"/>
      <c r="BB10248" s="10"/>
      <c r="BC10248" s="10"/>
      <c r="BD10248" s="10"/>
      <c r="BE10248" s="10"/>
      <c r="BF10248" s="10"/>
      <c r="BG10248" s="6"/>
    </row>
    <row r="10249" spans="34:59" x14ac:dyDescent="0.25">
      <c r="AH10249" s="6"/>
      <c r="AI10249" s="6"/>
      <c r="AJ10249" s="6"/>
      <c r="AK10249" s="6"/>
      <c r="AL10249" s="6"/>
      <c r="AM10249" s="6"/>
      <c r="AN10249" s="6"/>
      <c r="AO10249" s="6"/>
      <c r="AP10249" s="6"/>
      <c r="AQ10249" s="6"/>
      <c r="AR10249" s="6"/>
      <c r="AS10249" s="6"/>
      <c r="AT10249" s="6"/>
      <c r="AU10249" s="6"/>
      <c r="AV10249" s="6"/>
      <c r="AW10249" s="6"/>
      <c r="AX10249" s="6"/>
      <c r="AY10249" s="6"/>
      <c r="AZ10249" s="6"/>
      <c r="BA10249" s="6"/>
      <c r="BB10249" s="6"/>
      <c r="BC10249" s="6"/>
      <c r="BD10249" s="6"/>
      <c r="BE10249" s="6"/>
      <c r="BF10249" s="6"/>
      <c r="BG10249" s="10"/>
    </row>
    <row r="10250" spans="34:59" x14ac:dyDescent="0.25">
      <c r="AH10250" s="10"/>
      <c r="AI10250" s="6"/>
    </row>
    <row r="10251" spans="34:59" x14ac:dyDescent="0.25">
      <c r="AH10251" s="6"/>
      <c r="AI10251" s="6"/>
      <c r="AJ10251" s="6"/>
      <c r="AK10251" s="6"/>
      <c r="AL10251" s="6"/>
      <c r="AM10251" s="6"/>
      <c r="AN10251" s="6"/>
      <c r="AO10251" s="6"/>
      <c r="AP10251" s="6"/>
      <c r="AQ10251" s="6"/>
      <c r="AR10251" s="6"/>
      <c r="AS10251" s="6"/>
      <c r="AT10251" s="6"/>
      <c r="AU10251" s="6"/>
      <c r="AV10251" s="6"/>
      <c r="AW10251" s="6"/>
      <c r="AX10251" s="6"/>
      <c r="AY10251" s="6"/>
      <c r="AZ10251" s="6"/>
      <c r="BA10251" s="6"/>
      <c r="BB10251" s="6"/>
      <c r="BC10251" s="6"/>
      <c r="BD10251" s="6"/>
      <c r="BE10251" s="6"/>
      <c r="BF10251" s="6"/>
      <c r="BG10251" s="6"/>
    </row>
    <row r="10252" spans="34:59" x14ac:dyDescent="0.25">
      <c r="AH10252" s="10"/>
      <c r="AI10252" s="6"/>
      <c r="AJ10252" s="10"/>
      <c r="AK10252" s="10"/>
      <c r="AL10252" s="10"/>
      <c r="AM10252" s="10"/>
      <c r="AN10252" s="10"/>
      <c r="AO10252" s="10"/>
      <c r="AP10252" s="10"/>
      <c r="AQ10252" s="10"/>
      <c r="AR10252" s="10"/>
      <c r="AS10252" s="10"/>
      <c r="AT10252" s="10"/>
      <c r="AU10252" s="10"/>
      <c r="AV10252" s="10"/>
      <c r="AW10252" s="10"/>
      <c r="AX10252" s="10"/>
      <c r="AY10252" s="10"/>
      <c r="AZ10252" s="10"/>
      <c r="BA10252" s="10"/>
      <c r="BB10252" s="10"/>
      <c r="BC10252" s="10"/>
      <c r="BD10252" s="10"/>
      <c r="BE10252" s="10"/>
      <c r="BF10252" s="10"/>
      <c r="BG10252" s="6"/>
    </row>
    <row r="10253" spans="34:59" x14ac:dyDescent="0.25">
      <c r="AH10253" s="6"/>
      <c r="AI10253" s="6"/>
      <c r="AJ10253" s="6"/>
      <c r="AK10253" s="6"/>
      <c r="AL10253" s="6"/>
      <c r="AM10253" s="6"/>
      <c r="AN10253" s="6"/>
      <c r="AO10253" s="6"/>
      <c r="AP10253" s="6"/>
      <c r="AQ10253" s="6"/>
      <c r="AR10253" s="6"/>
      <c r="AS10253" s="6"/>
      <c r="AT10253" s="6"/>
      <c r="AU10253" s="6"/>
      <c r="AV10253" s="6"/>
      <c r="AW10253" s="6"/>
      <c r="AX10253" s="6"/>
      <c r="AY10253" s="6"/>
      <c r="AZ10253" s="6"/>
      <c r="BA10253" s="6"/>
      <c r="BB10253" s="6"/>
      <c r="BC10253" s="6"/>
      <c r="BD10253" s="6"/>
      <c r="BE10253" s="6"/>
      <c r="BF10253" s="6"/>
      <c r="BG10253" s="10"/>
    </row>
    <row r="10254" spans="34:59" x14ac:dyDescent="0.25">
      <c r="AH10254" s="10"/>
      <c r="AI10254" s="6"/>
    </row>
    <row r="10255" spans="34:59" x14ac:dyDescent="0.25">
      <c r="AH10255" s="6"/>
      <c r="AI10255" s="6"/>
      <c r="AJ10255" s="6"/>
      <c r="AK10255" s="6"/>
      <c r="AL10255" s="6"/>
      <c r="AM10255" s="6"/>
      <c r="AN10255" s="6"/>
      <c r="AO10255" s="6"/>
      <c r="AP10255" s="6"/>
      <c r="AQ10255" s="6"/>
      <c r="AR10255" s="6"/>
      <c r="AS10255" s="6"/>
      <c r="AT10255" s="6"/>
      <c r="AU10255" s="6"/>
      <c r="AV10255" s="6"/>
      <c r="AW10255" s="6"/>
      <c r="AX10255" s="6"/>
      <c r="AY10255" s="6"/>
      <c r="AZ10255" s="6"/>
      <c r="BA10255" s="6"/>
      <c r="BB10255" s="6"/>
      <c r="BC10255" s="6"/>
      <c r="BD10255" s="6"/>
      <c r="BE10255" s="6"/>
      <c r="BF10255" s="6"/>
      <c r="BG10255" s="6"/>
    </row>
    <row r="10256" spans="34:59" x14ac:dyDescent="0.25">
      <c r="AH10256" s="10"/>
      <c r="AI10256" s="6"/>
      <c r="AJ10256" s="10"/>
      <c r="AK10256" s="10"/>
      <c r="AL10256" s="10"/>
      <c r="AM10256" s="10"/>
      <c r="AN10256" s="10"/>
      <c r="AO10256" s="10"/>
      <c r="AP10256" s="10"/>
      <c r="AQ10256" s="10"/>
      <c r="AR10256" s="10"/>
      <c r="AS10256" s="10"/>
      <c r="AT10256" s="10"/>
      <c r="AU10256" s="10"/>
      <c r="AV10256" s="10"/>
      <c r="AW10256" s="10"/>
      <c r="AX10256" s="10"/>
      <c r="AY10256" s="10"/>
      <c r="AZ10256" s="10"/>
      <c r="BA10256" s="10"/>
      <c r="BB10256" s="10"/>
      <c r="BC10256" s="10"/>
      <c r="BD10256" s="10"/>
      <c r="BE10256" s="10"/>
      <c r="BF10256" s="10"/>
      <c r="BG10256" s="6"/>
    </row>
    <row r="10257" spans="34:59" x14ac:dyDescent="0.25">
      <c r="AH10257" s="6"/>
      <c r="AI10257" s="6"/>
      <c r="AJ10257" s="6"/>
      <c r="AK10257" s="6"/>
      <c r="AL10257" s="6"/>
      <c r="AM10257" s="6"/>
      <c r="AN10257" s="6"/>
      <c r="AO10257" s="6"/>
      <c r="AP10257" s="6"/>
      <c r="AQ10257" s="6"/>
      <c r="AR10257" s="6"/>
      <c r="AS10257" s="6"/>
      <c r="AT10257" s="6"/>
      <c r="AU10257" s="6"/>
      <c r="AV10257" s="6"/>
      <c r="AW10257" s="6"/>
      <c r="AX10257" s="6"/>
      <c r="AY10257" s="6"/>
      <c r="AZ10257" s="6"/>
      <c r="BA10257" s="6"/>
      <c r="BB10257" s="6"/>
      <c r="BC10257" s="6"/>
      <c r="BD10257" s="6"/>
      <c r="BE10257" s="6"/>
      <c r="BF10257" s="6"/>
      <c r="BG10257" s="10"/>
    </row>
    <row r="10258" spans="34:59" x14ac:dyDescent="0.25">
      <c r="AH10258" s="10"/>
      <c r="AI10258" s="6"/>
    </row>
    <row r="10259" spans="34:59" x14ac:dyDescent="0.25">
      <c r="AH10259" s="6"/>
      <c r="AI10259" s="6"/>
      <c r="AJ10259" s="6"/>
      <c r="AK10259" s="6"/>
      <c r="AL10259" s="6"/>
      <c r="AM10259" s="6"/>
      <c r="AN10259" s="6"/>
      <c r="AO10259" s="6"/>
      <c r="AP10259" s="6"/>
      <c r="AQ10259" s="6"/>
      <c r="AR10259" s="6"/>
      <c r="AS10259" s="6"/>
      <c r="AT10259" s="6"/>
      <c r="AU10259" s="6"/>
      <c r="AV10259" s="6"/>
      <c r="AW10259" s="6"/>
      <c r="AX10259" s="6"/>
      <c r="AY10259" s="6"/>
      <c r="AZ10259" s="6"/>
      <c r="BA10259" s="6"/>
      <c r="BB10259" s="6"/>
      <c r="BC10259" s="6"/>
      <c r="BD10259" s="6"/>
      <c r="BE10259" s="6"/>
      <c r="BF10259" s="6"/>
      <c r="BG10259" s="6"/>
    </row>
    <row r="10260" spans="34:59" x14ac:dyDescent="0.25">
      <c r="AH10260" s="10"/>
      <c r="AI10260" s="6"/>
      <c r="AJ10260" s="10"/>
      <c r="AK10260" s="10"/>
      <c r="AL10260" s="10"/>
      <c r="AM10260" s="10"/>
      <c r="AN10260" s="10"/>
      <c r="AO10260" s="10"/>
      <c r="AP10260" s="10"/>
      <c r="AQ10260" s="10"/>
      <c r="AR10260" s="10"/>
      <c r="AS10260" s="10"/>
      <c r="AT10260" s="10"/>
      <c r="AU10260" s="10"/>
      <c r="AV10260" s="10"/>
      <c r="AW10260" s="10"/>
      <c r="AX10260" s="10"/>
      <c r="AY10260" s="10"/>
      <c r="AZ10260" s="10"/>
      <c r="BA10260" s="10"/>
      <c r="BB10260" s="10"/>
      <c r="BC10260" s="10"/>
      <c r="BD10260" s="10"/>
      <c r="BE10260" s="10"/>
      <c r="BF10260" s="10"/>
      <c r="BG10260" s="6"/>
    </row>
    <row r="10261" spans="34:59" x14ac:dyDescent="0.25">
      <c r="AH10261" s="6"/>
      <c r="AI10261" s="6"/>
      <c r="AJ10261" s="6"/>
      <c r="AK10261" s="6"/>
      <c r="AL10261" s="6"/>
      <c r="AM10261" s="6"/>
      <c r="AN10261" s="6"/>
      <c r="AO10261" s="6"/>
      <c r="AP10261" s="6"/>
      <c r="AQ10261" s="6"/>
      <c r="AR10261" s="6"/>
      <c r="AS10261" s="6"/>
      <c r="AT10261" s="6"/>
      <c r="AU10261" s="6"/>
      <c r="AV10261" s="6"/>
      <c r="AW10261" s="6"/>
      <c r="AX10261" s="6"/>
      <c r="AY10261" s="6"/>
      <c r="AZ10261" s="6"/>
      <c r="BA10261" s="6"/>
      <c r="BB10261" s="6"/>
      <c r="BC10261" s="6"/>
      <c r="BD10261" s="6"/>
      <c r="BE10261" s="6"/>
      <c r="BF10261" s="6"/>
      <c r="BG10261" s="10"/>
    </row>
    <row r="10262" spans="34:59" x14ac:dyDescent="0.25">
      <c r="AH10262" s="10"/>
      <c r="AI10262" s="6"/>
    </row>
    <row r="10263" spans="34:59" x14ac:dyDescent="0.25">
      <c r="AH10263" s="6"/>
      <c r="AI10263" s="6"/>
      <c r="AJ10263" s="6"/>
      <c r="AK10263" s="6"/>
      <c r="AL10263" s="6"/>
      <c r="AM10263" s="6"/>
      <c r="AN10263" s="6"/>
      <c r="AO10263" s="6"/>
      <c r="AP10263" s="6"/>
      <c r="AQ10263" s="6"/>
      <c r="AR10263" s="6"/>
      <c r="AS10263" s="6"/>
      <c r="AT10263" s="6"/>
      <c r="AU10263" s="6"/>
      <c r="AV10263" s="6"/>
      <c r="AW10263" s="6"/>
      <c r="AX10263" s="6"/>
      <c r="AY10263" s="6"/>
      <c r="AZ10263" s="6"/>
      <c r="BA10263" s="6"/>
      <c r="BB10263" s="6"/>
      <c r="BC10263" s="6"/>
      <c r="BD10263" s="6"/>
      <c r="BE10263" s="6"/>
      <c r="BF10263" s="6"/>
      <c r="BG10263" s="6"/>
    </row>
    <row r="10264" spans="34:59" x14ac:dyDescent="0.25">
      <c r="AH10264" s="10"/>
      <c r="AI10264" s="6"/>
      <c r="AJ10264" s="10"/>
      <c r="AK10264" s="10"/>
      <c r="AL10264" s="10"/>
      <c r="AM10264" s="10"/>
      <c r="AN10264" s="10"/>
      <c r="AO10264" s="10"/>
      <c r="AP10264" s="10"/>
      <c r="AQ10264" s="10"/>
      <c r="AR10264" s="10"/>
      <c r="AS10264" s="10"/>
      <c r="AT10264" s="10"/>
      <c r="AU10264" s="10"/>
      <c r="AV10264" s="10"/>
      <c r="AW10264" s="10"/>
      <c r="AX10264" s="10"/>
      <c r="AY10264" s="10"/>
      <c r="AZ10264" s="10"/>
      <c r="BA10264" s="10"/>
      <c r="BB10264" s="10"/>
      <c r="BC10264" s="10"/>
      <c r="BD10264" s="10"/>
      <c r="BE10264" s="10"/>
      <c r="BF10264" s="10"/>
      <c r="BG10264" s="6"/>
    </row>
    <row r="10265" spans="34:59" x14ac:dyDescent="0.25">
      <c r="AH10265" s="6"/>
      <c r="AI10265" s="6"/>
      <c r="AJ10265" s="6"/>
      <c r="AK10265" s="6"/>
      <c r="AL10265" s="6"/>
      <c r="AM10265" s="6"/>
      <c r="AN10265" s="6"/>
      <c r="AO10265" s="6"/>
      <c r="AP10265" s="6"/>
      <c r="AQ10265" s="6"/>
      <c r="AR10265" s="6"/>
      <c r="AS10265" s="6"/>
      <c r="AT10265" s="6"/>
      <c r="AU10265" s="6"/>
      <c r="AV10265" s="6"/>
      <c r="AW10265" s="6"/>
      <c r="AX10265" s="6"/>
      <c r="AY10265" s="6"/>
      <c r="AZ10265" s="6"/>
      <c r="BA10265" s="6"/>
      <c r="BB10265" s="6"/>
      <c r="BC10265" s="6"/>
      <c r="BD10265" s="6"/>
      <c r="BE10265" s="6"/>
      <c r="BF10265" s="6"/>
      <c r="BG10265" s="10"/>
    </row>
    <row r="10266" spans="34:59" x14ac:dyDescent="0.25">
      <c r="AH10266" s="10"/>
      <c r="AI10266" s="6"/>
    </row>
    <row r="10267" spans="34:59" x14ac:dyDescent="0.25">
      <c r="AH10267" s="6"/>
      <c r="AI10267" s="6"/>
      <c r="AJ10267" s="6"/>
      <c r="AK10267" s="6"/>
      <c r="AL10267" s="6"/>
      <c r="AM10267" s="6"/>
      <c r="AN10267" s="6"/>
      <c r="AO10267" s="6"/>
      <c r="AP10267" s="6"/>
      <c r="AQ10267" s="6"/>
      <c r="AR10267" s="6"/>
      <c r="AS10267" s="6"/>
      <c r="AT10267" s="6"/>
      <c r="AU10267" s="6"/>
      <c r="AV10267" s="6"/>
      <c r="AW10267" s="6"/>
      <c r="AX10267" s="6"/>
      <c r="AY10267" s="6"/>
      <c r="AZ10267" s="6"/>
      <c r="BA10267" s="6"/>
      <c r="BB10267" s="6"/>
      <c r="BC10267" s="6"/>
      <c r="BD10267" s="6"/>
      <c r="BE10267" s="6"/>
      <c r="BF10267" s="6"/>
      <c r="BG10267" s="6"/>
    </row>
    <row r="10268" spans="34:59" x14ac:dyDescent="0.25">
      <c r="AH10268" s="10"/>
      <c r="AI10268" s="6"/>
      <c r="AJ10268" s="10"/>
      <c r="AK10268" s="10"/>
      <c r="AL10268" s="10"/>
      <c r="AM10268" s="10"/>
      <c r="AN10268" s="10"/>
      <c r="AO10268" s="10"/>
      <c r="AP10268" s="10"/>
      <c r="AQ10268" s="10"/>
      <c r="AR10268" s="10"/>
      <c r="AS10268" s="10"/>
      <c r="AT10268" s="10"/>
      <c r="AU10268" s="10"/>
      <c r="AV10268" s="10"/>
      <c r="AW10268" s="10"/>
      <c r="AX10268" s="10"/>
      <c r="AY10268" s="10"/>
      <c r="AZ10268" s="10"/>
      <c r="BA10268" s="10"/>
      <c r="BB10268" s="10"/>
      <c r="BC10268" s="10"/>
      <c r="BD10268" s="10"/>
      <c r="BE10268" s="10"/>
      <c r="BF10268" s="10"/>
      <c r="BG10268" s="6"/>
    </row>
    <row r="10269" spans="34:59" x14ac:dyDescent="0.25">
      <c r="AH10269" s="6"/>
      <c r="AI10269" s="6"/>
      <c r="AJ10269" s="6"/>
      <c r="AK10269" s="6"/>
      <c r="AL10269" s="6"/>
      <c r="AM10269" s="6"/>
      <c r="AN10269" s="6"/>
      <c r="AO10269" s="6"/>
      <c r="AP10269" s="6"/>
      <c r="AQ10269" s="6"/>
      <c r="AR10269" s="6"/>
      <c r="AS10269" s="6"/>
      <c r="AT10269" s="6"/>
      <c r="AU10269" s="6"/>
      <c r="AV10269" s="6"/>
      <c r="AW10269" s="6"/>
      <c r="AX10269" s="6"/>
      <c r="AY10269" s="6"/>
      <c r="AZ10269" s="6"/>
      <c r="BA10269" s="6"/>
      <c r="BB10269" s="6"/>
      <c r="BC10269" s="6"/>
      <c r="BD10269" s="6"/>
      <c r="BE10269" s="6"/>
      <c r="BF10269" s="6"/>
      <c r="BG10269" s="10"/>
    </row>
    <row r="10270" spans="34:59" x14ac:dyDescent="0.25">
      <c r="AH10270" s="10"/>
      <c r="AI10270" s="6"/>
    </row>
    <row r="10271" spans="34:59" x14ac:dyDescent="0.25">
      <c r="AH10271" s="6"/>
      <c r="AI10271" s="6"/>
      <c r="AJ10271" s="6"/>
      <c r="AK10271" s="6"/>
      <c r="AL10271" s="6"/>
      <c r="AM10271" s="6"/>
      <c r="AN10271" s="6"/>
      <c r="AO10271" s="6"/>
      <c r="AP10271" s="6"/>
      <c r="AQ10271" s="6"/>
      <c r="AR10271" s="6"/>
      <c r="AS10271" s="6"/>
      <c r="AT10271" s="6"/>
      <c r="AU10271" s="6"/>
      <c r="AV10271" s="6"/>
      <c r="AW10271" s="6"/>
      <c r="AX10271" s="6"/>
      <c r="AY10271" s="6"/>
      <c r="AZ10271" s="6"/>
      <c r="BA10271" s="6"/>
      <c r="BB10271" s="6"/>
      <c r="BC10271" s="6"/>
      <c r="BD10271" s="6"/>
      <c r="BE10271" s="6"/>
      <c r="BF10271" s="6"/>
      <c r="BG10271" s="6"/>
    </row>
    <row r="10272" spans="34:59" x14ac:dyDescent="0.25">
      <c r="AH10272" s="10"/>
      <c r="AI10272" s="6"/>
      <c r="AJ10272" s="10"/>
      <c r="AK10272" s="10"/>
      <c r="AL10272" s="10"/>
      <c r="AM10272" s="10"/>
      <c r="AN10272" s="10"/>
      <c r="AO10272" s="10"/>
      <c r="AP10272" s="10"/>
      <c r="AQ10272" s="10"/>
      <c r="AR10272" s="10"/>
      <c r="AS10272" s="10"/>
      <c r="AT10272" s="10"/>
      <c r="AU10272" s="10"/>
      <c r="AV10272" s="10"/>
      <c r="AW10272" s="10"/>
      <c r="AX10272" s="10"/>
      <c r="AY10272" s="10"/>
      <c r="AZ10272" s="10"/>
      <c r="BA10272" s="10"/>
      <c r="BB10272" s="10"/>
      <c r="BC10272" s="10"/>
      <c r="BD10272" s="10"/>
      <c r="BE10272" s="10"/>
      <c r="BF10272" s="10"/>
      <c r="BG10272" s="6"/>
    </row>
    <row r="10273" spans="34:59" x14ac:dyDescent="0.25">
      <c r="AH10273" s="6"/>
      <c r="AI10273" s="6"/>
      <c r="AJ10273" s="6"/>
      <c r="AK10273" s="6"/>
      <c r="AL10273" s="6"/>
      <c r="AM10273" s="6"/>
      <c r="AN10273" s="6"/>
      <c r="AO10273" s="6"/>
      <c r="AP10273" s="6"/>
      <c r="AQ10273" s="6"/>
      <c r="AR10273" s="6"/>
      <c r="AS10273" s="6"/>
      <c r="AT10273" s="6"/>
      <c r="AU10273" s="6"/>
      <c r="AV10273" s="6"/>
      <c r="AW10273" s="6"/>
      <c r="AX10273" s="6"/>
      <c r="AY10273" s="6"/>
      <c r="AZ10273" s="6"/>
      <c r="BA10273" s="6"/>
      <c r="BB10273" s="6"/>
      <c r="BC10273" s="6"/>
      <c r="BD10273" s="6"/>
      <c r="BE10273" s="6"/>
      <c r="BF10273" s="6"/>
      <c r="BG10273" s="10"/>
    </row>
    <row r="10274" spans="34:59" x14ac:dyDescent="0.25">
      <c r="AH10274" s="10"/>
      <c r="AI10274" s="6"/>
    </row>
    <row r="10275" spans="34:59" x14ac:dyDescent="0.25">
      <c r="AH10275" s="6"/>
      <c r="AI10275" s="6"/>
      <c r="AJ10275" s="6"/>
      <c r="AK10275" s="6"/>
      <c r="AL10275" s="6"/>
      <c r="AM10275" s="6"/>
      <c r="AN10275" s="6"/>
      <c r="AO10275" s="6"/>
      <c r="AP10275" s="6"/>
      <c r="AQ10275" s="6"/>
      <c r="AR10275" s="6"/>
      <c r="AS10275" s="6"/>
      <c r="AT10275" s="6"/>
      <c r="AU10275" s="6"/>
      <c r="AV10275" s="6"/>
      <c r="AW10275" s="6"/>
      <c r="AX10275" s="6"/>
      <c r="AY10275" s="6"/>
      <c r="AZ10275" s="6"/>
      <c r="BA10275" s="6"/>
      <c r="BB10275" s="6"/>
      <c r="BC10275" s="6"/>
      <c r="BD10275" s="6"/>
      <c r="BE10275" s="6"/>
      <c r="BF10275" s="6"/>
      <c r="BG10275" s="6"/>
    </row>
    <row r="10276" spans="34:59" x14ac:dyDescent="0.25">
      <c r="AH10276" s="10"/>
      <c r="AI10276" s="6"/>
      <c r="AJ10276" s="10"/>
      <c r="AK10276" s="10"/>
      <c r="AL10276" s="10"/>
      <c r="AM10276" s="10"/>
      <c r="AN10276" s="10"/>
      <c r="AO10276" s="10"/>
      <c r="AP10276" s="10"/>
      <c r="AQ10276" s="10"/>
      <c r="AR10276" s="10"/>
      <c r="AS10276" s="10"/>
      <c r="AT10276" s="10"/>
      <c r="AU10276" s="10"/>
      <c r="AV10276" s="10"/>
      <c r="AW10276" s="10"/>
      <c r="AX10276" s="10"/>
      <c r="AY10276" s="10"/>
      <c r="AZ10276" s="10"/>
      <c r="BA10276" s="10"/>
      <c r="BB10276" s="10"/>
      <c r="BC10276" s="10"/>
      <c r="BD10276" s="10"/>
      <c r="BE10276" s="10"/>
      <c r="BF10276" s="10"/>
      <c r="BG10276" s="6"/>
    </row>
    <row r="10277" spans="34:59" x14ac:dyDescent="0.25">
      <c r="AH10277" s="6"/>
      <c r="AI10277" s="6"/>
      <c r="AJ10277" s="6"/>
      <c r="AK10277" s="6"/>
      <c r="AL10277" s="6"/>
      <c r="AM10277" s="6"/>
      <c r="AN10277" s="6"/>
      <c r="AO10277" s="6"/>
      <c r="AP10277" s="6"/>
      <c r="AQ10277" s="6"/>
      <c r="AR10277" s="6"/>
      <c r="AS10277" s="6"/>
      <c r="AT10277" s="6"/>
      <c r="AU10277" s="6"/>
      <c r="AV10277" s="6"/>
      <c r="AW10277" s="6"/>
      <c r="AX10277" s="6"/>
      <c r="AY10277" s="6"/>
      <c r="AZ10277" s="6"/>
      <c r="BA10277" s="6"/>
      <c r="BB10277" s="6"/>
      <c r="BC10277" s="6"/>
      <c r="BD10277" s="6"/>
      <c r="BE10277" s="6"/>
      <c r="BF10277" s="6"/>
      <c r="BG10277" s="10"/>
    </row>
    <row r="10278" spans="34:59" x14ac:dyDescent="0.25">
      <c r="AH10278" s="10"/>
      <c r="AI10278" s="6"/>
    </row>
    <row r="10279" spans="34:59" x14ac:dyDescent="0.25">
      <c r="AH10279" s="6"/>
      <c r="AI10279" s="6"/>
      <c r="AJ10279" s="6"/>
      <c r="AK10279" s="6"/>
      <c r="AL10279" s="6"/>
      <c r="AM10279" s="6"/>
      <c r="AN10279" s="6"/>
      <c r="AO10279" s="6"/>
      <c r="AP10279" s="6"/>
      <c r="AQ10279" s="6"/>
      <c r="AR10279" s="6"/>
      <c r="AS10279" s="6"/>
      <c r="AT10279" s="6"/>
      <c r="AU10279" s="6"/>
      <c r="AV10279" s="6"/>
      <c r="AW10279" s="6"/>
      <c r="AX10279" s="6"/>
      <c r="AY10279" s="6"/>
      <c r="AZ10279" s="6"/>
      <c r="BA10279" s="6"/>
      <c r="BB10279" s="6"/>
      <c r="BC10279" s="6"/>
      <c r="BD10279" s="6"/>
      <c r="BE10279" s="6"/>
      <c r="BF10279" s="6"/>
      <c r="BG10279" s="6"/>
    </row>
    <row r="10280" spans="34:59" x14ac:dyDescent="0.25">
      <c r="AH10280" s="10"/>
      <c r="AI10280" s="6"/>
      <c r="AJ10280" s="10"/>
      <c r="AK10280" s="10"/>
      <c r="AL10280" s="10"/>
      <c r="AM10280" s="10"/>
      <c r="AN10280" s="10"/>
      <c r="AO10280" s="10"/>
      <c r="AP10280" s="10"/>
      <c r="AQ10280" s="10"/>
      <c r="AR10280" s="10"/>
      <c r="AS10280" s="10"/>
      <c r="AT10280" s="10"/>
      <c r="AU10280" s="10"/>
      <c r="AV10280" s="10"/>
      <c r="AW10280" s="10"/>
      <c r="AX10280" s="10"/>
      <c r="AY10280" s="10"/>
      <c r="AZ10280" s="10"/>
      <c r="BA10280" s="10"/>
      <c r="BB10280" s="10"/>
      <c r="BC10280" s="10"/>
      <c r="BD10280" s="10"/>
      <c r="BE10280" s="10"/>
      <c r="BF10280" s="10"/>
      <c r="BG10280" s="6"/>
    </row>
    <row r="10281" spans="34:59" x14ac:dyDescent="0.25">
      <c r="AH10281" s="6"/>
      <c r="AI10281" s="6"/>
      <c r="AJ10281" s="6"/>
      <c r="AK10281" s="6"/>
      <c r="AL10281" s="6"/>
      <c r="AM10281" s="6"/>
      <c r="AN10281" s="6"/>
      <c r="AO10281" s="6"/>
      <c r="AP10281" s="6"/>
      <c r="AQ10281" s="6"/>
      <c r="AR10281" s="6"/>
      <c r="AS10281" s="6"/>
      <c r="AT10281" s="6"/>
      <c r="AU10281" s="6"/>
      <c r="AV10281" s="6"/>
      <c r="AW10281" s="6"/>
      <c r="AX10281" s="6"/>
      <c r="AY10281" s="6"/>
      <c r="AZ10281" s="6"/>
      <c r="BA10281" s="6"/>
      <c r="BB10281" s="6"/>
      <c r="BC10281" s="6"/>
      <c r="BD10281" s="6"/>
      <c r="BE10281" s="6"/>
      <c r="BF10281" s="6"/>
      <c r="BG10281" s="10"/>
    </row>
    <row r="10282" spans="34:59" x14ac:dyDescent="0.25">
      <c r="AH10282" s="10"/>
      <c r="AI10282" s="6"/>
    </row>
    <row r="10283" spans="34:59" x14ac:dyDescent="0.25">
      <c r="AH10283" s="6"/>
      <c r="AI10283" s="6"/>
      <c r="AJ10283" s="6"/>
      <c r="AK10283" s="6"/>
      <c r="AL10283" s="6"/>
      <c r="AM10283" s="6"/>
      <c r="AN10283" s="6"/>
      <c r="AO10283" s="6"/>
      <c r="AP10283" s="6"/>
      <c r="AQ10283" s="6"/>
      <c r="AR10283" s="6"/>
      <c r="AS10283" s="6"/>
      <c r="AT10283" s="6"/>
      <c r="AU10283" s="6"/>
      <c r="AV10283" s="6"/>
      <c r="AW10283" s="6"/>
      <c r="AX10283" s="6"/>
      <c r="AY10283" s="6"/>
      <c r="AZ10283" s="6"/>
      <c r="BA10283" s="6"/>
      <c r="BB10283" s="6"/>
      <c r="BC10283" s="6"/>
      <c r="BD10283" s="6"/>
      <c r="BE10283" s="6"/>
      <c r="BF10283" s="6"/>
      <c r="BG10283" s="6"/>
    </row>
    <row r="10284" spans="34:59" x14ac:dyDescent="0.25">
      <c r="AH10284" s="10"/>
      <c r="AI10284" s="6"/>
      <c r="AJ10284" s="10"/>
      <c r="AK10284" s="10"/>
      <c r="AL10284" s="10"/>
      <c r="AM10284" s="10"/>
      <c r="AN10284" s="10"/>
      <c r="AO10284" s="10"/>
      <c r="AP10284" s="10"/>
      <c r="AQ10284" s="10"/>
      <c r="AR10284" s="10"/>
      <c r="AS10284" s="10"/>
      <c r="AT10284" s="10"/>
      <c r="AU10284" s="10"/>
      <c r="AV10284" s="10"/>
      <c r="AW10284" s="10"/>
      <c r="AX10284" s="10"/>
      <c r="AY10284" s="10"/>
      <c r="AZ10284" s="10"/>
      <c r="BA10284" s="10"/>
      <c r="BB10284" s="10"/>
      <c r="BC10284" s="10"/>
      <c r="BD10284" s="10"/>
      <c r="BE10284" s="10"/>
      <c r="BF10284" s="10"/>
      <c r="BG10284" s="6"/>
    </row>
    <row r="10285" spans="34:59" x14ac:dyDescent="0.25">
      <c r="AH10285" s="6"/>
      <c r="AI10285" s="6"/>
      <c r="AJ10285" s="6"/>
      <c r="AK10285" s="6"/>
      <c r="AL10285" s="6"/>
      <c r="AM10285" s="6"/>
      <c r="AN10285" s="6"/>
      <c r="AO10285" s="6"/>
      <c r="AP10285" s="6"/>
      <c r="AQ10285" s="6"/>
      <c r="AR10285" s="6"/>
      <c r="AS10285" s="6"/>
      <c r="AT10285" s="6"/>
      <c r="AU10285" s="6"/>
      <c r="AV10285" s="6"/>
      <c r="AW10285" s="6"/>
      <c r="AX10285" s="6"/>
      <c r="AY10285" s="6"/>
      <c r="AZ10285" s="6"/>
      <c r="BA10285" s="6"/>
      <c r="BB10285" s="6"/>
      <c r="BC10285" s="6"/>
      <c r="BD10285" s="6"/>
      <c r="BE10285" s="6"/>
      <c r="BF10285" s="6"/>
      <c r="BG10285" s="10"/>
    </row>
    <row r="10286" spans="34:59" x14ac:dyDescent="0.25">
      <c r="AH10286" s="10"/>
      <c r="AI10286" s="6"/>
    </row>
    <row r="10287" spans="34:59" x14ac:dyDescent="0.25">
      <c r="AH10287" s="6"/>
      <c r="AI10287" s="6"/>
      <c r="AJ10287" s="6"/>
      <c r="AK10287" s="6"/>
      <c r="AL10287" s="6"/>
      <c r="AM10287" s="6"/>
      <c r="AN10287" s="6"/>
      <c r="AO10287" s="6"/>
      <c r="AP10287" s="6"/>
      <c r="AQ10287" s="6"/>
      <c r="AR10287" s="6"/>
      <c r="AS10287" s="6"/>
      <c r="AT10287" s="6"/>
      <c r="AU10287" s="6"/>
      <c r="AV10287" s="6"/>
      <c r="AW10287" s="6"/>
      <c r="AX10287" s="6"/>
      <c r="AY10287" s="6"/>
      <c r="AZ10287" s="6"/>
      <c r="BA10287" s="6"/>
      <c r="BB10287" s="6"/>
      <c r="BC10287" s="6"/>
      <c r="BD10287" s="6"/>
      <c r="BE10287" s="6"/>
      <c r="BF10287" s="6"/>
      <c r="BG10287" s="6"/>
    </row>
    <row r="10288" spans="34:59" x14ac:dyDescent="0.25">
      <c r="AH10288" s="10"/>
      <c r="AI10288" s="6"/>
      <c r="AJ10288" s="10"/>
      <c r="AK10288" s="10"/>
      <c r="AL10288" s="10"/>
      <c r="AM10288" s="10"/>
      <c r="AN10288" s="10"/>
      <c r="AO10288" s="10"/>
      <c r="AP10288" s="10"/>
      <c r="AQ10288" s="10"/>
      <c r="AR10288" s="10"/>
      <c r="AS10288" s="10"/>
      <c r="AT10288" s="10"/>
      <c r="AU10288" s="10"/>
      <c r="AV10288" s="10"/>
      <c r="AW10288" s="10"/>
      <c r="AX10288" s="10"/>
      <c r="AY10288" s="10"/>
      <c r="AZ10288" s="10"/>
      <c r="BA10288" s="10"/>
      <c r="BB10288" s="10"/>
      <c r="BC10288" s="10"/>
      <c r="BD10288" s="10"/>
      <c r="BE10288" s="10"/>
      <c r="BF10288" s="10"/>
      <c r="BG10288" s="6"/>
    </row>
    <row r="10289" spans="34:59" x14ac:dyDescent="0.25">
      <c r="AH10289" s="6"/>
      <c r="AI10289" s="6"/>
      <c r="AJ10289" s="6"/>
      <c r="AK10289" s="6"/>
      <c r="AL10289" s="6"/>
      <c r="AM10289" s="6"/>
      <c r="AN10289" s="6"/>
      <c r="AO10289" s="6"/>
      <c r="AP10289" s="6"/>
      <c r="AQ10289" s="6"/>
      <c r="AR10289" s="6"/>
      <c r="AS10289" s="6"/>
      <c r="AT10289" s="6"/>
      <c r="AU10289" s="6"/>
      <c r="AV10289" s="6"/>
      <c r="AW10289" s="6"/>
      <c r="AX10289" s="6"/>
      <c r="AY10289" s="6"/>
      <c r="AZ10289" s="6"/>
      <c r="BA10289" s="6"/>
      <c r="BB10289" s="6"/>
      <c r="BC10289" s="6"/>
      <c r="BD10289" s="6"/>
      <c r="BE10289" s="6"/>
      <c r="BF10289" s="6"/>
      <c r="BG10289" s="10"/>
    </row>
    <row r="10290" spans="34:59" x14ac:dyDescent="0.25">
      <c r="AH10290" s="10"/>
      <c r="AI10290" s="6"/>
    </row>
    <row r="10291" spans="34:59" x14ac:dyDescent="0.25">
      <c r="AH10291" s="6"/>
      <c r="AI10291" s="6"/>
      <c r="AJ10291" s="6"/>
      <c r="AK10291" s="6"/>
      <c r="AL10291" s="6"/>
      <c r="AM10291" s="6"/>
      <c r="AN10291" s="6"/>
      <c r="AO10291" s="6"/>
      <c r="AP10291" s="6"/>
      <c r="AQ10291" s="6"/>
      <c r="AR10291" s="6"/>
      <c r="AS10291" s="6"/>
      <c r="AT10291" s="6"/>
      <c r="AU10291" s="6"/>
      <c r="AV10291" s="6"/>
      <c r="AW10291" s="6"/>
      <c r="AX10291" s="6"/>
      <c r="AY10291" s="6"/>
      <c r="AZ10291" s="6"/>
      <c r="BA10291" s="6"/>
      <c r="BB10291" s="6"/>
      <c r="BC10291" s="6"/>
      <c r="BD10291" s="6"/>
      <c r="BE10291" s="6"/>
      <c r="BF10291" s="6"/>
      <c r="BG10291" s="6"/>
    </row>
    <row r="10292" spans="34:59" x14ac:dyDescent="0.25">
      <c r="AH10292" s="10"/>
      <c r="AI10292" s="6"/>
      <c r="AJ10292" s="10"/>
      <c r="AK10292" s="10"/>
      <c r="AL10292" s="10"/>
      <c r="AM10292" s="10"/>
      <c r="AN10292" s="10"/>
      <c r="AO10292" s="10"/>
      <c r="AP10292" s="10"/>
      <c r="AQ10292" s="10"/>
      <c r="AR10292" s="10"/>
      <c r="AS10292" s="10"/>
      <c r="AT10292" s="10"/>
      <c r="AU10292" s="10"/>
      <c r="AV10292" s="10"/>
      <c r="AW10292" s="10"/>
      <c r="AX10292" s="10"/>
      <c r="AY10292" s="10"/>
      <c r="AZ10292" s="10"/>
      <c r="BA10292" s="10"/>
      <c r="BB10292" s="10"/>
      <c r="BC10292" s="10"/>
      <c r="BD10292" s="10"/>
      <c r="BE10292" s="10"/>
      <c r="BF10292" s="10"/>
      <c r="BG10292" s="6"/>
    </row>
    <row r="10293" spans="34:59" x14ac:dyDescent="0.25">
      <c r="AH10293" s="6"/>
      <c r="AI10293" s="6"/>
      <c r="AJ10293" s="6"/>
      <c r="AK10293" s="6"/>
      <c r="AL10293" s="6"/>
      <c r="AM10293" s="6"/>
      <c r="AN10293" s="6"/>
      <c r="AO10293" s="6"/>
      <c r="AP10293" s="6"/>
      <c r="AQ10293" s="6"/>
      <c r="AR10293" s="6"/>
      <c r="AS10293" s="6"/>
      <c r="AT10293" s="6"/>
      <c r="AU10293" s="6"/>
      <c r="AV10293" s="6"/>
      <c r="AW10293" s="6"/>
      <c r="AX10293" s="6"/>
      <c r="AY10293" s="6"/>
      <c r="AZ10293" s="6"/>
      <c r="BA10293" s="6"/>
      <c r="BB10293" s="6"/>
      <c r="BC10293" s="6"/>
      <c r="BD10293" s="6"/>
      <c r="BE10293" s="6"/>
      <c r="BF10293" s="6"/>
      <c r="BG10293" s="10"/>
    </row>
    <row r="10294" spans="34:59" x14ac:dyDescent="0.25">
      <c r="AH10294" s="10"/>
      <c r="AI10294" s="6"/>
    </row>
    <row r="10295" spans="34:59" x14ac:dyDescent="0.25">
      <c r="AH10295" s="6"/>
      <c r="AI10295" s="6"/>
      <c r="AJ10295" s="6"/>
      <c r="AK10295" s="6"/>
      <c r="AL10295" s="6"/>
      <c r="AM10295" s="6"/>
      <c r="AN10295" s="6"/>
      <c r="AO10295" s="6"/>
      <c r="AP10295" s="6"/>
      <c r="AQ10295" s="6"/>
      <c r="AR10295" s="6"/>
      <c r="AS10295" s="6"/>
      <c r="AT10295" s="6"/>
      <c r="AU10295" s="6"/>
      <c r="AV10295" s="6"/>
      <c r="AW10295" s="6"/>
      <c r="AX10295" s="6"/>
      <c r="AY10295" s="6"/>
      <c r="AZ10295" s="6"/>
      <c r="BA10295" s="6"/>
      <c r="BB10295" s="6"/>
      <c r="BC10295" s="6"/>
      <c r="BD10295" s="6"/>
      <c r="BE10295" s="6"/>
      <c r="BF10295" s="6"/>
      <c r="BG10295" s="6"/>
    </row>
    <row r="10296" spans="34:59" x14ac:dyDescent="0.25">
      <c r="AH10296" s="10"/>
      <c r="AI10296" s="6"/>
      <c r="AJ10296" s="10"/>
      <c r="AK10296" s="10"/>
      <c r="AL10296" s="10"/>
      <c r="AM10296" s="10"/>
      <c r="AN10296" s="10"/>
      <c r="AO10296" s="10"/>
      <c r="AP10296" s="10"/>
      <c r="AQ10296" s="10"/>
      <c r="AR10296" s="10"/>
      <c r="AS10296" s="10"/>
      <c r="AT10296" s="10"/>
      <c r="AU10296" s="10"/>
      <c r="AV10296" s="10"/>
      <c r="AW10296" s="10"/>
      <c r="AX10296" s="10"/>
      <c r="AY10296" s="10"/>
      <c r="AZ10296" s="10"/>
      <c r="BA10296" s="10"/>
      <c r="BB10296" s="10"/>
      <c r="BC10296" s="10"/>
      <c r="BD10296" s="10"/>
      <c r="BE10296" s="10"/>
      <c r="BF10296" s="10"/>
      <c r="BG10296" s="6"/>
    </row>
    <row r="10297" spans="34:59" x14ac:dyDescent="0.25">
      <c r="AH10297" s="6"/>
      <c r="AI10297" s="6"/>
      <c r="AJ10297" s="6"/>
      <c r="AK10297" s="6"/>
      <c r="AL10297" s="6"/>
      <c r="AM10297" s="6"/>
      <c r="AN10297" s="6"/>
      <c r="AO10297" s="6"/>
      <c r="AP10297" s="6"/>
      <c r="AQ10297" s="6"/>
      <c r="AR10297" s="6"/>
      <c r="AS10297" s="6"/>
      <c r="AT10297" s="6"/>
      <c r="AU10297" s="6"/>
      <c r="AV10297" s="6"/>
      <c r="AW10297" s="6"/>
      <c r="AX10297" s="6"/>
      <c r="AY10297" s="6"/>
      <c r="AZ10297" s="6"/>
      <c r="BA10297" s="6"/>
      <c r="BB10297" s="6"/>
      <c r="BC10297" s="6"/>
      <c r="BD10297" s="6"/>
      <c r="BE10297" s="6"/>
      <c r="BF10297" s="6"/>
      <c r="BG10297" s="10"/>
    </row>
    <row r="10298" spans="34:59" x14ac:dyDescent="0.25">
      <c r="AH10298" s="10"/>
      <c r="AI10298" s="6"/>
    </row>
    <row r="10299" spans="34:59" x14ac:dyDescent="0.25">
      <c r="AH10299" s="6"/>
      <c r="AI10299" s="6"/>
      <c r="AJ10299" s="6"/>
      <c r="AK10299" s="6"/>
      <c r="AL10299" s="6"/>
      <c r="AM10299" s="6"/>
      <c r="AN10299" s="6"/>
      <c r="AO10299" s="6"/>
      <c r="AP10299" s="6"/>
      <c r="AQ10299" s="6"/>
      <c r="AR10299" s="6"/>
      <c r="AS10299" s="6"/>
      <c r="AT10299" s="6"/>
      <c r="AU10299" s="6"/>
      <c r="AV10299" s="6"/>
      <c r="AW10299" s="6"/>
      <c r="AX10299" s="6"/>
      <c r="AY10299" s="6"/>
      <c r="AZ10299" s="6"/>
      <c r="BA10299" s="6"/>
      <c r="BB10299" s="6"/>
      <c r="BC10299" s="6"/>
      <c r="BD10299" s="6"/>
      <c r="BE10299" s="6"/>
      <c r="BF10299" s="6"/>
      <c r="BG10299" s="6"/>
    </row>
    <row r="10300" spans="34:59" x14ac:dyDescent="0.25">
      <c r="AH10300" s="10"/>
      <c r="AI10300" s="6"/>
      <c r="AJ10300" s="10"/>
      <c r="AK10300" s="10"/>
      <c r="AL10300" s="10"/>
      <c r="AM10300" s="10"/>
      <c r="AN10300" s="10"/>
      <c r="AO10300" s="10"/>
      <c r="AP10300" s="10"/>
      <c r="AQ10300" s="10"/>
      <c r="AR10300" s="10"/>
      <c r="AS10300" s="10"/>
      <c r="AT10300" s="10"/>
      <c r="AU10300" s="10"/>
      <c r="AV10300" s="10"/>
      <c r="AW10300" s="10"/>
      <c r="AX10300" s="10"/>
      <c r="AY10300" s="10"/>
      <c r="AZ10300" s="10"/>
      <c r="BA10300" s="10"/>
      <c r="BB10300" s="10"/>
      <c r="BC10300" s="10"/>
      <c r="BD10300" s="10"/>
      <c r="BE10300" s="10"/>
      <c r="BF10300" s="10"/>
      <c r="BG10300" s="6"/>
    </row>
    <row r="10301" spans="34:59" x14ac:dyDescent="0.25">
      <c r="AH10301" s="6"/>
      <c r="AI10301" s="6"/>
      <c r="AJ10301" s="6"/>
      <c r="AK10301" s="6"/>
      <c r="AL10301" s="6"/>
      <c r="AM10301" s="6"/>
      <c r="AN10301" s="6"/>
      <c r="AO10301" s="6"/>
      <c r="AP10301" s="6"/>
      <c r="AQ10301" s="6"/>
      <c r="AR10301" s="6"/>
      <c r="AS10301" s="6"/>
      <c r="AT10301" s="6"/>
      <c r="AU10301" s="6"/>
      <c r="AV10301" s="6"/>
      <c r="AW10301" s="6"/>
      <c r="AX10301" s="6"/>
      <c r="AY10301" s="6"/>
      <c r="AZ10301" s="6"/>
      <c r="BA10301" s="6"/>
      <c r="BB10301" s="6"/>
      <c r="BC10301" s="6"/>
      <c r="BD10301" s="6"/>
      <c r="BE10301" s="6"/>
      <c r="BF10301" s="6"/>
      <c r="BG10301" s="10"/>
    </row>
    <row r="10302" spans="34:59" x14ac:dyDescent="0.25">
      <c r="AH10302" s="10"/>
      <c r="AI10302" s="6"/>
    </row>
    <row r="10303" spans="34:59" x14ac:dyDescent="0.25">
      <c r="AH10303" s="6"/>
      <c r="AI10303" s="6"/>
      <c r="AJ10303" s="6"/>
      <c r="AK10303" s="6"/>
      <c r="AL10303" s="6"/>
      <c r="AM10303" s="6"/>
      <c r="AN10303" s="6"/>
      <c r="AO10303" s="6"/>
      <c r="AP10303" s="6"/>
      <c r="AQ10303" s="6"/>
      <c r="AR10303" s="6"/>
      <c r="AS10303" s="6"/>
      <c r="AT10303" s="6"/>
      <c r="AU10303" s="6"/>
      <c r="AV10303" s="6"/>
      <c r="AW10303" s="6"/>
      <c r="AX10303" s="6"/>
      <c r="AY10303" s="6"/>
      <c r="AZ10303" s="6"/>
      <c r="BA10303" s="6"/>
      <c r="BB10303" s="6"/>
      <c r="BC10303" s="6"/>
      <c r="BD10303" s="6"/>
      <c r="BE10303" s="6"/>
      <c r="BF10303" s="6"/>
      <c r="BG10303" s="6"/>
    </row>
    <row r="10304" spans="34:59" x14ac:dyDescent="0.25">
      <c r="AH10304" s="10"/>
      <c r="AI10304" s="6"/>
      <c r="AJ10304" s="10"/>
      <c r="AK10304" s="10"/>
      <c r="AL10304" s="10"/>
      <c r="AM10304" s="10"/>
      <c r="AN10304" s="10"/>
      <c r="AO10304" s="10"/>
      <c r="AP10304" s="10"/>
      <c r="AQ10304" s="10"/>
      <c r="AR10304" s="10"/>
      <c r="AS10304" s="10"/>
      <c r="AT10304" s="10"/>
      <c r="AU10304" s="10"/>
      <c r="AV10304" s="10"/>
      <c r="AW10304" s="10"/>
      <c r="AX10304" s="10"/>
      <c r="AY10304" s="10"/>
      <c r="AZ10304" s="10"/>
      <c r="BA10304" s="10"/>
      <c r="BB10304" s="10"/>
      <c r="BC10304" s="10"/>
      <c r="BD10304" s="10"/>
      <c r="BE10304" s="10"/>
      <c r="BF10304" s="10"/>
      <c r="BG10304" s="6"/>
    </row>
    <row r="10305" spans="34:59" x14ac:dyDescent="0.25">
      <c r="AH10305" s="6"/>
      <c r="AI10305" s="6"/>
      <c r="AJ10305" s="6"/>
      <c r="AK10305" s="6"/>
      <c r="AL10305" s="6"/>
      <c r="AM10305" s="6"/>
      <c r="AN10305" s="6"/>
      <c r="AO10305" s="6"/>
      <c r="AP10305" s="6"/>
      <c r="AQ10305" s="6"/>
      <c r="AR10305" s="6"/>
      <c r="AS10305" s="6"/>
      <c r="AT10305" s="6"/>
      <c r="AU10305" s="6"/>
      <c r="AV10305" s="6"/>
      <c r="AW10305" s="6"/>
      <c r="AX10305" s="6"/>
      <c r="AY10305" s="6"/>
      <c r="AZ10305" s="6"/>
      <c r="BA10305" s="6"/>
      <c r="BB10305" s="6"/>
      <c r="BC10305" s="6"/>
      <c r="BD10305" s="6"/>
      <c r="BE10305" s="6"/>
      <c r="BF10305" s="6"/>
      <c r="BG10305" s="10"/>
    </row>
    <row r="10306" spans="34:59" x14ac:dyDescent="0.25">
      <c r="AH10306" s="10"/>
      <c r="AI10306" s="6"/>
    </row>
    <row r="10307" spans="34:59" x14ac:dyDescent="0.25">
      <c r="AH10307" s="6"/>
      <c r="AI10307" s="6"/>
      <c r="AJ10307" s="6"/>
      <c r="AK10307" s="6"/>
      <c r="AL10307" s="6"/>
      <c r="AM10307" s="6"/>
      <c r="AN10307" s="6"/>
      <c r="AO10307" s="6"/>
      <c r="AP10307" s="6"/>
      <c r="AQ10307" s="6"/>
      <c r="AR10307" s="6"/>
      <c r="AS10307" s="6"/>
      <c r="AT10307" s="6"/>
      <c r="AU10307" s="6"/>
      <c r="AV10307" s="6"/>
      <c r="AW10307" s="6"/>
      <c r="AX10307" s="6"/>
      <c r="AY10307" s="6"/>
      <c r="AZ10307" s="6"/>
      <c r="BA10307" s="6"/>
      <c r="BB10307" s="6"/>
      <c r="BC10307" s="6"/>
      <c r="BD10307" s="6"/>
      <c r="BE10307" s="6"/>
      <c r="BF10307" s="6"/>
      <c r="BG10307" s="6"/>
    </row>
    <row r="10308" spans="34:59" x14ac:dyDescent="0.25">
      <c r="AH10308" s="10"/>
      <c r="AI10308" s="6"/>
      <c r="AJ10308" s="10"/>
      <c r="AK10308" s="10"/>
      <c r="AL10308" s="10"/>
      <c r="AM10308" s="10"/>
      <c r="AN10308" s="10"/>
      <c r="AO10308" s="10"/>
      <c r="AP10308" s="10"/>
      <c r="AQ10308" s="10"/>
      <c r="AR10308" s="10"/>
      <c r="AS10308" s="10"/>
      <c r="AT10308" s="10"/>
      <c r="AU10308" s="10"/>
      <c r="AV10308" s="10"/>
      <c r="AW10308" s="10"/>
      <c r="AX10308" s="10"/>
      <c r="AY10308" s="10"/>
      <c r="AZ10308" s="10"/>
      <c r="BA10308" s="10"/>
      <c r="BB10308" s="10"/>
      <c r="BC10308" s="10"/>
      <c r="BD10308" s="10"/>
      <c r="BE10308" s="10"/>
      <c r="BF10308" s="10"/>
      <c r="BG10308" s="6"/>
    </row>
    <row r="10309" spans="34:59" x14ac:dyDescent="0.25">
      <c r="AH10309" s="6"/>
      <c r="AI10309" s="6"/>
      <c r="AJ10309" s="6"/>
      <c r="AK10309" s="6"/>
      <c r="AL10309" s="6"/>
      <c r="AM10309" s="6"/>
      <c r="AN10309" s="6"/>
      <c r="AO10309" s="6"/>
      <c r="AP10309" s="6"/>
      <c r="AQ10309" s="6"/>
      <c r="AR10309" s="6"/>
      <c r="AS10309" s="6"/>
      <c r="AT10309" s="6"/>
      <c r="AU10309" s="6"/>
      <c r="AV10309" s="6"/>
      <c r="AW10309" s="6"/>
      <c r="AX10309" s="6"/>
      <c r="AY10309" s="6"/>
      <c r="AZ10309" s="6"/>
      <c r="BA10309" s="6"/>
      <c r="BB10309" s="6"/>
      <c r="BC10309" s="6"/>
      <c r="BD10309" s="6"/>
      <c r="BE10309" s="6"/>
      <c r="BF10309" s="6"/>
      <c r="BG10309" s="10"/>
    </row>
    <row r="10310" spans="34:59" x14ac:dyDescent="0.25">
      <c r="AH10310" s="10"/>
      <c r="AI10310" s="6"/>
    </row>
    <row r="10311" spans="34:59" x14ac:dyDescent="0.25">
      <c r="AH10311" s="6"/>
      <c r="AI10311" s="6"/>
      <c r="AJ10311" s="6"/>
      <c r="AK10311" s="6"/>
      <c r="AL10311" s="6"/>
      <c r="AM10311" s="6"/>
      <c r="AN10311" s="6"/>
      <c r="AO10311" s="6"/>
      <c r="AP10311" s="6"/>
      <c r="AQ10311" s="6"/>
      <c r="AR10311" s="6"/>
      <c r="AS10311" s="6"/>
      <c r="AT10311" s="6"/>
      <c r="AU10311" s="6"/>
      <c r="AV10311" s="6"/>
      <c r="AW10311" s="6"/>
      <c r="AX10311" s="6"/>
      <c r="AY10311" s="6"/>
      <c r="AZ10311" s="6"/>
      <c r="BA10311" s="6"/>
      <c r="BB10311" s="6"/>
      <c r="BC10311" s="6"/>
      <c r="BD10311" s="6"/>
      <c r="BE10311" s="6"/>
      <c r="BF10311" s="6"/>
      <c r="BG10311" s="6"/>
    </row>
    <row r="10312" spans="34:59" x14ac:dyDescent="0.25">
      <c r="AH10312" s="10"/>
      <c r="AI10312" s="6"/>
      <c r="AJ10312" s="10"/>
      <c r="AK10312" s="10"/>
      <c r="AL10312" s="10"/>
      <c r="AM10312" s="10"/>
      <c r="AN10312" s="10"/>
      <c r="AO10312" s="10"/>
      <c r="AP10312" s="10"/>
      <c r="AQ10312" s="10"/>
      <c r="AR10312" s="10"/>
      <c r="AS10312" s="10"/>
      <c r="AT10312" s="10"/>
      <c r="AU10312" s="10"/>
      <c r="AV10312" s="10"/>
      <c r="AW10312" s="10"/>
      <c r="AX10312" s="10"/>
      <c r="AY10312" s="10"/>
      <c r="AZ10312" s="10"/>
      <c r="BA10312" s="10"/>
      <c r="BB10312" s="10"/>
      <c r="BC10312" s="10"/>
      <c r="BD10312" s="10"/>
      <c r="BE10312" s="10"/>
      <c r="BF10312" s="10"/>
      <c r="BG10312" s="6"/>
    </row>
    <row r="10313" spans="34:59" x14ac:dyDescent="0.25">
      <c r="AH10313" s="6"/>
      <c r="AI10313" s="6"/>
      <c r="AJ10313" s="6"/>
      <c r="AK10313" s="6"/>
      <c r="AL10313" s="6"/>
      <c r="AM10313" s="6"/>
      <c r="AN10313" s="6"/>
      <c r="AO10313" s="6"/>
      <c r="AP10313" s="6"/>
      <c r="AQ10313" s="6"/>
      <c r="AR10313" s="6"/>
      <c r="AS10313" s="6"/>
      <c r="AT10313" s="6"/>
      <c r="AU10313" s="6"/>
      <c r="AV10313" s="6"/>
      <c r="AW10313" s="6"/>
      <c r="AX10313" s="6"/>
      <c r="AY10313" s="6"/>
      <c r="AZ10313" s="6"/>
      <c r="BA10313" s="6"/>
      <c r="BB10313" s="6"/>
      <c r="BC10313" s="6"/>
      <c r="BD10313" s="6"/>
      <c r="BE10313" s="6"/>
      <c r="BF10313" s="6"/>
      <c r="BG10313" s="10"/>
    </row>
    <row r="10314" spans="34:59" x14ac:dyDescent="0.25">
      <c r="AH10314" s="10"/>
      <c r="AI10314" s="6"/>
    </row>
    <row r="10315" spans="34:59" x14ac:dyDescent="0.25">
      <c r="AH10315" s="6"/>
      <c r="AI10315" s="6"/>
      <c r="AJ10315" s="6"/>
      <c r="AK10315" s="6"/>
      <c r="AL10315" s="6"/>
      <c r="AM10315" s="6"/>
      <c r="AN10315" s="6"/>
      <c r="AO10315" s="6"/>
      <c r="AP10315" s="6"/>
      <c r="AQ10315" s="6"/>
      <c r="AR10315" s="6"/>
      <c r="AS10315" s="6"/>
      <c r="AT10315" s="6"/>
      <c r="AU10315" s="6"/>
      <c r="AV10315" s="6"/>
      <c r="AW10315" s="6"/>
      <c r="AX10315" s="6"/>
      <c r="AY10315" s="6"/>
      <c r="AZ10315" s="6"/>
      <c r="BA10315" s="6"/>
      <c r="BB10315" s="6"/>
      <c r="BC10315" s="6"/>
      <c r="BD10315" s="6"/>
      <c r="BE10315" s="6"/>
      <c r="BF10315" s="6"/>
      <c r="BG10315" s="6"/>
    </row>
    <row r="10316" spans="34:59" x14ac:dyDescent="0.25">
      <c r="AH10316" s="10"/>
      <c r="AI10316" s="6"/>
      <c r="AJ10316" s="10"/>
      <c r="AK10316" s="10"/>
      <c r="AL10316" s="10"/>
      <c r="AM10316" s="10"/>
      <c r="AN10316" s="10"/>
      <c r="AO10316" s="10"/>
      <c r="AP10316" s="10"/>
      <c r="AQ10316" s="10"/>
      <c r="AR10316" s="10"/>
      <c r="AS10316" s="10"/>
      <c r="AT10316" s="10"/>
      <c r="AU10316" s="10"/>
      <c r="AV10316" s="10"/>
      <c r="AW10316" s="10"/>
      <c r="AX10316" s="10"/>
      <c r="AY10316" s="10"/>
      <c r="AZ10316" s="10"/>
      <c r="BA10316" s="10"/>
      <c r="BB10316" s="10"/>
      <c r="BC10316" s="10"/>
      <c r="BD10316" s="10"/>
      <c r="BE10316" s="10"/>
      <c r="BF10316" s="10"/>
      <c r="BG10316" s="6"/>
    </row>
    <row r="10317" spans="34:59" x14ac:dyDescent="0.25">
      <c r="AH10317" s="6"/>
      <c r="AI10317" s="6"/>
      <c r="AJ10317" s="6"/>
      <c r="AK10317" s="6"/>
      <c r="AL10317" s="6"/>
      <c r="AM10317" s="6"/>
      <c r="AN10317" s="6"/>
      <c r="AO10317" s="6"/>
      <c r="AP10317" s="6"/>
      <c r="AQ10317" s="6"/>
      <c r="AR10317" s="6"/>
      <c r="AS10317" s="6"/>
      <c r="AT10317" s="6"/>
      <c r="AU10317" s="6"/>
      <c r="AV10317" s="6"/>
      <c r="AW10317" s="6"/>
      <c r="AX10317" s="6"/>
      <c r="AY10317" s="6"/>
      <c r="AZ10317" s="6"/>
      <c r="BA10317" s="6"/>
      <c r="BB10317" s="6"/>
      <c r="BC10317" s="6"/>
      <c r="BD10317" s="6"/>
      <c r="BE10317" s="6"/>
      <c r="BF10317" s="6"/>
      <c r="BG10317" s="10"/>
    </row>
    <row r="10318" spans="34:59" x14ac:dyDescent="0.25">
      <c r="AH10318" s="10"/>
      <c r="AI10318" s="6"/>
    </row>
    <row r="10319" spans="34:59" x14ac:dyDescent="0.25">
      <c r="AH10319" s="6"/>
      <c r="AI10319" s="6"/>
      <c r="AJ10319" s="6"/>
      <c r="AK10319" s="6"/>
      <c r="AL10319" s="6"/>
      <c r="AM10319" s="6"/>
      <c r="AN10319" s="6"/>
      <c r="AO10319" s="6"/>
      <c r="AP10319" s="6"/>
      <c r="AQ10319" s="6"/>
      <c r="AR10319" s="6"/>
      <c r="AS10319" s="6"/>
      <c r="AT10319" s="6"/>
      <c r="AU10319" s="6"/>
      <c r="AV10319" s="6"/>
      <c r="AW10319" s="6"/>
      <c r="AX10319" s="6"/>
      <c r="AY10319" s="6"/>
      <c r="AZ10319" s="6"/>
      <c r="BA10319" s="6"/>
      <c r="BB10319" s="6"/>
      <c r="BC10319" s="6"/>
      <c r="BD10319" s="6"/>
      <c r="BE10319" s="6"/>
      <c r="BF10319" s="6"/>
      <c r="BG10319" s="6"/>
    </row>
    <row r="10320" spans="34:59" x14ac:dyDescent="0.25">
      <c r="AH10320" s="10"/>
      <c r="AI10320" s="6"/>
      <c r="AJ10320" s="10"/>
      <c r="AK10320" s="10"/>
      <c r="AL10320" s="10"/>
      <c r="AM10320" s="10"/>
      <c r="AN10320" s="10"/>
      <c r="AO10320" s="10"/>
      <c r="AP10320" s="10"/>
      <c r="AQ10320" s="10"/>
      <c r="AR10320" s="10"/>
      <c r="AS10320" s="10"/>
      <c r="AT10320" s="10"/>
      <c r="AU10320" s="10"/>
      <c r="AV10320" s="10"/>
      <c r="AW10320" s="10"/>
      <c r="AX10320" s="10"/>
      <c r="AY10320" s="10"/>
      <c r="AZ10320" s="10"/>
      <c r="BA10320" s="10"/>
      <c r="BB10320" s="10"/>
      <c r="BC10320" s="10"/>
      <c r="BD10320" s="10"/>
      <c r="BE10320" s="10"/>
      <c r="BF10320" s="10"/>
      <c r="BG10320" s="6"/>
    </row>
    <row r="10321" spans="34:59" x14ac:dyDescent="0.25">
      <c r="AH10321" s="6"/>
      <c r="AI10321" s="6"/>
      <c r="AJ10321" s="6"/>
      <c r="AK10321" s="6"/>
      <c r="AL10321" s="6"/>
      <c r="AM10321" s="6"/>
      <c r="AN10321" s="6"/>
      <c r="AO10321" s="6"/>
      <c r="AP10321" s="6"/>
      <c r="AQ10321" s="6"/>
      <c r="AR10321" s="6"/>
      <c r="AS10321" s="6"/>
      <c r="AT10321" s="6"/>
      <c r="AU10321" s="6"/>
      <c r="AV10321" s="6"/>
      <c r="AW10321" s="6"/>
      <c r="AX10321" s="6"/>
      <c r="AY10321" s="6"/>
      <c r="AZ10321" s="6"/>
      <c r="BA10321" s="6"/>
      <c r="BB10321" s="6"/>
      <c r="BC10321" s="6"/>
      <c r="BD10321" s="6"/>
      <c r="BE10321" s="6"/>
      <c r="BF10321" s="6"/>
      <c r="BG10321" s="10"/>
    </row>
    <row r="10322" spans="34:59" x14ac:dyDescent="0.25">
      <c r="AH10322" s="10"/>
      <c r="AI10322" s="6"/>
    </row>
    <row r="10323" spans="34:59" x14ac:dyDescent="0.25">
      <c r="AH10323" s="6"/>
      <c r="AI10323" s="6"/>
      <c r="AJ10323" s="6"/>
      <c r="AK10323" s="6"/>
      <c r="AL10323" s="6"/>
      <c r="AM10323" s="6"/>
      <c r="AN10323" s="6"/>
      <c r="AO10323" s="6"/>
      <c r="AP10323" s="6"/>
      <c r="AQ10323" s="6"/>
      <c r="AR10323" s="6"/>
      <c r="AS10323" s="6"/>
      <c r="AT10323" s="6"/>
      <c r="AU10323" s="6"/>
      <c r="AV10323" s="6"/>
      <c r="AW10323" s="6"/>
      <c r="AX10323" s="6"/>
      <c r="AY10323" s="6"/>
      <c r="AZ10323" s="6"/>
      <c r="BA10323" s="6"/>
      <c r="BB10323" s="6"/>
      <c r="BC10323" s="6"/>
      <c r="BD10323" s="6"/>
      <c r="BE10323" s="6"/>
      <c r="BF10323" s="6"/>
      <c r="BG10323" s="6"/>
    </row>
    <row r="10324" spans="34:59" x14ac:dyDescent="0.25">
      <c r="AH10324" s="10"/>
      <c r="AI10324" s="6"/>
      <c r="AJ10324" s="10"/>
      <c r="AK10324" s="10"/>
      <c r="AL10324" s="10"/>
      <c r="AM10324" s="10"/>
      <c r="AN10324" s="10"/>
      <c r="AO10324" s="10"/>
      <c r="AP10324" s="10"/>
      <c r="AQ10324" s="10"/>
      <c r="AR10324" s="10"/>
      <c r="AS10324" s="10"/>
      <c r="AT10324" s="10"/>
      <c r="AU10324" s="10"/>
      <c r="AV10324" s="10"/>
      <c r="AW10324" s="10"/>
      <c r="AX10324" s="10"/>
      <c r="AY10324" s="10"/>
      <c r="AZ10324" s="10"/>
      <c r="BA10324" s="10"/>
      <c r="BB10324" s="10"/>
      <c r="BC10324" s="10"/>
      <c r="BD10324" s="10"/>
      <c r="BE10324" s="10"/>
      <c r="BF10324" s="10"/>
      <c r="BG10324" s="6"/>
    </row>
    <row r="10325" spans="34:59" x14ac:dyDescent="0.25">
      <c r="AH10325" s="6"/>
      <c r="AI10325" s="6"/>
      <c r="AJ10325" s="6"/>
      <c r="AK10325" s="6"/>
      <c r="AL10325" s="6"/>
      <c r="AM10325" s="6"/>
      <c r="AN10325" s="6"/>
      <c r="AO10325" s="6"/>
      <c r="AP10325" s="6"/>
      <c r="AQ10325" s="6"/>
      <c r="AR10325" s="6"/>
      <c r="AS10325" s="6"/>
      <c r="AT10325" s="6"/>
      <c r="AU10325" s="6"/>
      <c r="AV10325" s="6"/>
      <c r="AW10325" s="6"/>
      <c r="AX10325" s="6"/>
      <c r="AY10325" s="6"/>
      <c r="AZ10325" s="6"/>
      <c r="BA10325" s="6"/>
      <c r="BB10325" s="6"/>
      <c r="BC10325" s="6"/>
      <c r="BD10325" s="6"/>
      <c r="BE10325" s="6"/>
      <c r="BF10325" s="6"/>
      <c r="BG10325" s="10"/>
    </row>
    <row r="10326" spans="34:59" x14ac:dyDescent="0.25">
      <c r="AH10326" s="10"/>
      <c r="AI10326" s="6"/>
    </row>
    <row r="10327" spans="34:59" x14ac:dyDescent="0.25">
      <c r="AH10327" s="6"/>
      <c r="AI10327" s="6"/>
      <c r="AJ10327" s="6"/>
      <c r="AK10327" s="6"/>
      <c r="AL10327" s="6"/>
      <c r="AM10327" s="6"/>
      <c r="AN10327" s="6"/>
      <c r="AO10327" s="6"/>
      <c r="AP10327" s="6"/>
      <c r="AQ10327" s="6"/>
      <c r="AR10327" s="6"/>
      <c r="AS10327" s="6"/>
      <c r="AT10327" s="6"/>
      <c r="AU10327" s="6"/>
      <c r="AV10327" s="6"/>
      <c r="AW10327" s="6"/>
      <c r="AX10327" s="6"/>
      <c r="AY10327" s="6"/>
      <c r="AZ10327" s="6"/>
      <c r="BA10327" s="6"/>
      <c r="BB10327" s="6"/>
      <c r="BC10327" s="6"/>
      <c r="BD10327" s="6"/>
      <c r="BE10327" s="6"/>
      <c r="BF10327" s="6"/>
      <c r="BG10327" s="6"/>
    </row>
    <row r="10328" spans="34:59" x14ac:dyDescent="0.25">
      <c r="AH10328" s="10"/>
      <c r="AI10328" s="6"/>
      <c r="AJ10328" s="10"/>
      <c r="AK10328" s="10"/>
      <c r="AL10328" s="10"/>
      <c r="AM10328" s="10"/>
      <c r="AN10328" s="10"/>
      <c r="AO10328" s="10"/>
      <c r="AP10328" s="10"/>
      <c r="AQ10328" s="10"/>
      <c r="AR10328" s="10"/>
      <c r="AS10328" s="10"/>
      <c r="AT10328" s="10"/>
      <c r="AU10328" s="10"/>
      <c r="AV10328" s="10"/>
      <c r="AW10328" s="10"/>
      <c r="AX10328" s="10"/>
      <c r="AY10328" s="10"/>
      <c r="AZ10328" s="10"/>
      <c r="BA10328" s="10"/>
      <c r="BB10328" s="10"/>
      <c r="BC10328" s="10"/>
      <c r="BD10328" s="10"/>
      <c r="BE10328" s="10"/>
      <c r="BF10328" s="10"/>
      <c r="BG10328" s="6"/>
    </row>
    <row r="10329" spans="34:59" x14ac:dyDescent="0.25">
      <c r="AH10329" s="6"/>
      <c r="AI10329" s="6"/>
      <c r="AJ10329" s="6"/>
      <c r="AK10329" s="6"/>
      <c r="AL10329" s="6"/>
      <c r="AM10329" s="6"/>
      <c r="AN10329" s="6"/>
      <c r="AO10329" s="6"/>
      <c r="AP10329" s="6"/>
      <c r="AQ10329" s="6"/>
      <c r="AR10329" s="6"/>
      <c r="AS10329" s="6"/>
      <c r="AT10329" s="6"/>
      <c r="AU10329" s="6"/>
      <c r="AV10329" s="6"/>
      <c r="AW10329" s="6"/>
      <c r="AX10329" s="6"/>
      <c r="AY10329" s="6"/>
      <c r="AZ10329" s="6"/>
      <c r="BA10329" s="6"/>
      <c r="BB10329" s="6"/>
      <c r="BC10329" s="6"/>
      <c r="BD10329" s="6"/>
      <c r="BE10329" s="6"/>
      <c r="BF10329" s="6"/>
      <c r="BG10329" s="10"/>
    </row>
    <row r="10330" spans="34:59" x14ac:dyDescent="0.25">
      <c r="AH10330" s="10"/>
      <c r="AI10330" s="6"/>
    </row>
    <row r="10331" spans="34:59" x14ac:dyDescent="0.25">
      <c r="AH10331" s="6"/>
      <c r="AI10331" s="6"/>
      <c r="AJ10331" s="6"/>
      <c r="AK10331" s="6"/>
      <c r="AL10331" s="6"/>
      <c r="AM10331" s="6"/>
      <c r="AN10331" s="6"/>
      <c r="AO10331" s="6"/>
      <c r="AP10331" s="6"/>
      <c r="AQ10331" s="6"/>
      <c r="AR10331" s="6"/>
      <c r="AS10331" s="6"/>
      <c r="AT10331" s="6"/>
      <c r="AU10331" s="6"/>
      <c r="AV10331" s="6"/>
      <c r="AW10331" s="6"/>
      <c r="AX10331" s="6"/>
      <c r="AY10331" s="6"/>
      <c r="AZ10331" s="6"/>
      <c r="BA10331" s="6"/>
      <c r="BB10331" s="6"/>
      <c r="BC10331" s="6"/>
      <c r="BD10331" s="6"/>
      <c r="BE10331" s="6"/>
      <c r="BF10331" s="6"/>
      <c r="BG10331" s="6"/>
    </row>
    <row r="10332" spans="34:59" x14ac:dyDescent="0.25">
      <c r="AH10332" s="10"/>
      <c r="AI10332" s="6"/>
      <c r="AJ10332" s="10"/>
      <c r="AK10332" s="10"/>
      <c r="AL10332" s="10"/>
      <c r="AM10332" s="10"/>
      <c r="AN10332" s="10"/>
      <c r="AO10332" s="10"/>
      <c r="AP10332" s="10"/>
      <c r="AQ10332" s="10"/>
      <c r="AR10332" s="10"/>
      <c r="AS10332" s="10"/>
      <c r="AT10332" s="10"/>
      <c r="AU10332" s="10"/>
      <c r="AV10332" s="10"/>
      <c r="AW10332" s="10"/>
      <c r="AX10332" s="10"/>
      <c r="AY10332" s="10"/>
      <c r="AZ10332" s="10"/>
      <c r="BA10332" s="10"/>
      <c r="BB10332" s="10"/>
      <c r="BC10332" s="10"/>
      <c r="BD10332" s="10"/>
      <c r="BE10332" s="10"/>
      <c r="BF10332" s="10"/>
      <c r="BG10332" s="6"/>
    </row>
    <row r="10333" spans="34:59" x14ac:dyDescent="0.25">
      <c r="AH10333" s="6"/>
      <c r="AI10333" s="6"/>
      <c r="AJ10333" s="6"/>
      <c r="AK10333" s="6"/>
      <c r="AL10333" s="6"/>
      <c r="AM10333" s="6"/>
      <c r="AN10333" s="6"/>
      <c r="AO10333" s="6"/>
      <c r="AP10333" s="6"/>
      <c r="AQ10333" s="6"/>
      <c r="AR10333" s="6"/>
      <c r="AS10333" s="6"/>
      <c r="AT10333" s="6"/>
      <c r="AU10333" s="6"/>
      <c r="AV10333" s="6"/>
      <c r="AW10333" s="6"/>
      <c r="AX10333" s="6"/>
      <c r="AY10333" s="6"/>
      <c r="AZ10333" s="6"/>
      <c r="BA10333" s="6"/>
      <c r="BB10333" s="6"/>
      <c r="BC10333" s="6"/>
      <c r="BD10333" s="6"/>
      <c r="BE10333" s="6"/>
      <c r="BF10333" s="6"/>
      <c r="BG10333" s="10"/>
    </row>
    <row r="10334" spans="34:59" x14ac:dyDescent="0.25">
      <c r="AH10334" s="10"/>
      <c r="AI10334" s="6"/>
    </row>
    <row r="10335" spans="34:59" x14ac:dyDescent="0.25">
      <c r="AH10335" s="6"/>
      <c r="AI10335" s="6"/>
      <c r="AJ10335" s="6"/>
      <c r="AK10335" s="6"/>
      <c r="AL10335" s="6"/>
      <c r="AM10335" s="6"/>
      <c r="AN10335" s="6"/>
      <c r="AO10335" s="6"/>
      <c r="AP10335" s="6"/>
      <c r="AQ10335" s="6"/>
      <c r="AR10335" s="6"/>
      <c r="AS10335" s="6"/>
      <c r="AT10335" s="6"/>
      <c r="AU10335" s="6"/>
      <c r="AV10335" s="6"/>
      <c r="AW10335" s="6"/>
      <c r="AX10335" s="6"/>
      <c r="AY10335" s="6"/>
      <c r="AZ10335" s="6"/>
      <c r="BA10335" s="6"/>
      <c r="BB10335" s="6"/>
      <c r="BC10335" s="6"/>
      <c r="BD10335" s="6"/>
      <c r="BE10335" s="6"/>
      <c r="BF10335" s="6"/>
      <c r="BG10335" s="6"/>
    </row>
    <row r="10336" spans="34:59" x14ac:dyDescent="0.25">
      <c r="AH10336" s="10"/>
      <c r="AI10336" s="6"/>
      <c r="AJ10336" s="10"/>
      <c r="AK10336" s="10"/>
      <c r="AL10336" s="10"/>
      <c r="AM10336" s="10"/>
      <c r="AN10336" s="10"/>
      <c r="AO10336" s="10"/>
      <c r="AP10336" s="10"/>
      <c r="AQ10336" s="10"/>
      <c r="AR10336" s="10"/>
      <c r="AS10336" s="10"/>
      <c r="AT10336" s="10"/>
      <c r="AU10336" s="10"/>
      <c r="AV10336" s="10"/>
      <c r="AW10336" s="10"/>
      <c r="AX10336" s="10"/>
      <c r="AY10336" s="10"/>
      <c r="AZ10336" s="10"/>
      <c r="BA10336" s="10"/>
      <c r="BB10336" s="10"/>
      <c r="BC10336" s="10"/>
      <c r="BD10336" s="10"/>
      <c r="BE10336" s="10"/>
      <c r="BF10336" s="10"/>
      <c r="BG10336" s="6"/>
    </row>
    <row r="10337" spans="34:59" x14ac:dyDescent="0.25">
      <c r="AH10337" s="6"/>
      <c r="AI10337" s="6"/>
      <c r="AJ10337" s="6"/>
      <c r="AK10337" s="6"/>
      <c r="AL10337" s="6"/>
      <c r="AM10337" s="6"/>
      <c r="AN10337" s="6"/>
      <c r="AO10337" s="6"/>
      <c r="AP10337" s="6"/>
      <c r="AQ10337" s="6"/>
      <c r="AR10337" s="6"/>
      <c r="AS10337" s="6"/>
      <c r="AT10337" s="6"/>
      <c r="AU10337" s="6"/>
      <c r="AV10337" s="6"/>
      <c r="AW10337" s="6"/>
      <c r="AX10337" s="6"/>
      <c r="AY10337" s="6"/>
      <c r="AZ10337" s="6"/>
      <c r="BA10337" s="6"/>
      <c r="BB10337" s="6"/>
      <c r="BC10337" s="6"/>
      <c r="BD10337" s="6"/>
      <c r="BE10337" s="6"/>
      <c r="BF10337" s="6"/>
      <c r="BG10337" s="10"/>
    </row>
    <row r="10338" spans="34:59" x14ac:dyDescent="0.25">
      <c r="AH10338" s="10"/>
      <c r="AI10338" s="6"/>
    </row>
    <row r="10339" spans="34:59" x14ac:dyDescent="0.25">
      <c r="AH10339" s="6"/>
      <c r="AI10339" s="6"/>
      <c r="AJ10339" s="6"/>
      <c r="AK10339" s="6"/>
      <c r="AL10339" s="6"/>
      <c r="AM10339" s="6"/>
      <c r="AN10339" s="6"/>
      <c r="AO10339" s="6"/>
      <c r="AP10339" s="6"/>
      <c r="AQ10339" s="6"/>
      <c r="AR10339" s="6"/>
      <c r="AS10339" s="6"/>
      <c r="AT10339" s="6"/>
      <c r="AU10339" s="6"/>
      <c r="AV10339" s="6"/>
      <c r="AW10339" s="6"/>
      <c r="AX10339" s="6"/>
      <c r="AY10339" s="6"/>
      <c r="AZ10339" s="6"/>
      <c r="BA10339" s="6"/>
      <c r="BB10339" s="6"/>
      <c r="BC10339" s="6"/>
      <c r="BD10339" s="6"/>
      <c r="BE10339" s="6"/>
      <c r="BF10339" s="6"/>
      <c r="BG10339" s="6"/>
    </row>
    <row r="10340" spans="34:59" x14ac:dyDescent="0.25">
      <c r="AH10340" s="10"/>
      <c r="AI10340" s="6"/>
      <c r="AJ10340" s="10"/>
      <c r="AK10340" s="10"/>
      <c r="AL10340" s="10"/>
      <c r="AM10340" s="10"/>
      <c r="AN10340" s="10"/>
      <c r="AO10340" s="10"/>
      <c r="AP10340" s="10"/>
      <c r="AQ10340" s="10"/>
      <c r="AR10340" s="10"/>
      <c r="AS10340" s="10"/>
      <c r="AT10340" s="10"/>
      <c r="AU10340" s="10"/>
      <c r="AV10340" s="10"/>
      <c r="AW10340" s="10"/>
      <c r="AX10340" s="10"/>
      <c r="AY10340" s="10"/>
      <c r="AZ10340" s="10"/>
      <c r="BA10340" s="10"/>
      <c r="BB10340" s="10"/>
      <c r="BC10340" s="10"/>
      <c r="BD10340" s="10"/>
      <c r="BE10340" s="10"/>
      <c r="BF10340" s="10"/>
      <c r="BG10340" s="6"/>
    </row>
    <row r="10341" spans="34:59" x14ac:dyDescent="0.25">
      <c r="AH10341" s="6"/>
      <c r="AI10341" s="6"/>
      <c r="AJ10341" s="6"/>
      <c r="AK10341" s="6"/>
      <c r="AL10341" s="6"/>
      <c r="AM10341" s="6"/>
      <c r="AN10341" s="6"/>
      <c r="AO10341" s="6"/>
      <c r="AP10341" s="6"/>
      <c r="AQ10341" s="6"/>
      <c r="AR10341" s="6"/>
      <c r="AS10341" s="6"/>
      <c r="AT10341" s="6"/>
      <c r="AU10341" s="6"/>
      <c r="AV10341" s="6"/>
      <c r="AW10341" s="6"/>
      <c r="AX10341" s="6"/>
      <c r="AY10341" s="6"/>
      <c r="AZ10341" s="6"/>
      <c r="BA10341" s="6"/>
      <c r="BB10341" s="6"/>
      <c r="BC10341" s="6"/>
      <c r="BD10341" s="6"/>
      <c r="BE10341" s="6"/>
      <c r="BF10341" s="6"/>
      <c r="BG10341" s="10"/>
    </row>
    <row r="10342" spans="34:59" x14ac:dyDescent="0.25">
      <c r="AH10342" s="10"/>
      <c r="AI10342" s="6"/>
    </row>
    <row r="10343" spans="34:59" x14ac:dyDescent="0.25">
      <c r="AH10343" s="6"/>
      <c r="AI10343" s="6"/>
      <c r="AJ10343" s="6"/>
      <c r="AK10343" s="6"/>
      <c r="AL10343" s="6"/>
      <c r="AM10343" s="6"/>
      <c r="AN10343" s="6"/>
      <c r="AO10343" s="6"/>
      <c r="AP10343" s="6"/>
      <c r="AQ10343" s="6"/>
      <c r="AR10343" s="6"/>
      <c r="AS10343" s="6"/>
      <c r="AT10343" s="6"/>
      <c r="AU10343" s="6"/>
      <c r="AV10343" s="6"/>
      <c r="AW10343" s="6"/>
      <c r="AX10343" s="6"/>
      <c r="AY10343" s="6"/>
      <c r="AZ10343" s="6"/>
      <c r="BA10343" s="6"/>
      <c r="BB10343" s="6"/>
      <c r="BC10343" s="6"/>
      <c r="BD10343" s="6"/>
      <c r="BE10343" s="6"/>
      <c r="BF10343" s="6"/>
      <c r="BG10343" s="6"/>
    </row>
    <row r="10344" spans="34:59" x14ac:dyDescent="0.25">
      <c r="AH10344" s="10"/>
      <c r="AI10344" s="6"/>
      <c r="AJ10344" s="10"/>
      <c r="AK10344" s="10"/>
      <c r="AL10344" s="10"/>
      <c r="AM10344" s="10"/>
      <c r="AN10344" s="10"/>
      <c r="AO10344" s="10"/>
      <c r="AP10344" s="10"/>
      <c r="AQ10344" s="10"/>
      <c r="AR10344" s="10"/>
      <c r="AS10344" s="10"/>
      <c r="AT10344" s="10"/>
      <c r="AU10344" s="10"/>
      <c r="AV10344" s="10"/>
      <c r="AW10344" s="10"/>
      <c r="AX10344" s="10"/>
      <c r="AY10344" s="10"/>
      <c r="AZ10344" s="10"/>
      <c r="BA10344" s="10"/>
      <c r="BB10344" s="10"/>
      <c r="BC10344" s="10"/>
      <c r="BD10344" s="10"/>
      <c r="BE10344" s="10"/>
      <c r="BF10344" s="10"/>
      <c r="BG10344" s="6"/>
    </row>
    <row r="10345" spans="34:59" x14ac:dyDescent="0.25">
      <c r="AH10345" s="6"/>
      <c r="AI10345" s="6"/>
      <c r="AJ10345" s="6"/>
      <c r="AK10345" s="6"/>
      <c r="AL10345" s="6"/>
      <c r="AM10345" s="6"/>
      <c r="AN10345" s="6"/>
      <c r="AO10345" s="6"/>
      <c r="AP10345" s="6"/>
      <c r="AQ10345" s="6"/>
      <c r="AR10345" s="6"/>
      <c r="AS10345" s="6"/>
      <c r="AT10345" s="6"/>
      <c r="AU10345" s="6"/>
      <c r="AV10345" s="6"/>
      <c r="AW10345" s="6"/>
      <c r="AX10345" s="6"/>
      <c r="AY10345" s="6"/>
      <c r="AZ10345" s="6"/>
      <c r="BA10345" s="6"/>
      <c r="BB10345" s="6"/>
      <c r="BC10345" s="6"/>
      <c r="BD10345" s="6"/>
      <c r="BE10345" s="6"/>
      <c r="BF10345" s="6"/>
      <c r="BG10345" s="10"/>
    </row>
    <row r="10346" spans="34:59" x14ac:dyDescent="0.25">
      <c r="AH10346" s="10"/>
      <c r="AI10346" s="6"/>
    </row>
    <row r="10347" spans="34:59" x14ac:dyDescent="0.25">
      <c r="AH10347" s="6"/>
      <c r="AI10347" s="6"/>
      <c r="AJ10347" s="6"/>
      <c r="AK10347" s="6"/>
      <c r="AL10347" s="6"/>
      <c r="AM10347" s="6"/>
      <c r="AN10347" s="6"/>
      <c r="AO10347" s="6"/>
      <c r="AP10347" s="6"/>
      <c r="AQ10347" s="6"/>
      <c r="AR10347" s="6"/>
      <c r="AS10347" s="6"/>
      <c r="AT10347" s="6"/>
      <c r="AU10347" s="6"/>
      <c r="AV10347" s="6"/>
      <c r="AW10347" s="6"/>
      <c r="AX10347" s="6"/>
      <c r="AY10347" s="6"/>
      <c r="AZ10347" s="6"/>
      <c r="BA10347" s="6"/>
      <c r="BB10347" s="6"/>
      <c r="BC10347" s="6"/>
      <c r="BD10347" s="6"/>
      <c r="BE10347" s="6"/>
      <c r="BF10347" s="6"/>
      <c r="BG10347" s="6"/>
    </row>
    <row r="10348" spans="34:59" x14ac:dyDescent="0.25">
      <c r="AH10348" s="10"/>
      <c r="AI10348" s="6"/>
      <c r="AJ10348" s="10"/>
      <c r="AK10348" s="10"/>
      <c r="AL10348" s="10"/>
      <c r="AM10348" s="10"/>
      <c r="AN10348" s="10"/>
      <c r="AO10348" s="10"/>
      <c r="AP10348" s="10"/>
      <c r="AQ10348" s="10"/>
      <c r="AR10348" s="10"/>
      <c r="AS10348" s="10"/>
      <c r="AT10348" s="10"/>
      <c r="AU10348" s="10"/>
      <c r="AV10348" s="10"/>
      <c r="AW10348" s="10"/>
      <c r="AX10348" s="10"/>
      <c r="AY10348" s="10"/>
      <c r="AZ10348" s="10"/>
      <c r="BA10348" s="10"/>
      <c r="BB10348" s="10"/>
      <c r="BC10348" s="10"/>
      <c r="BD10348" s="10"/>
      <c r="BE10348" s="10"/>
      <c r="BF10348" s="10"/>
      <c r="BG10348" s="6"/>
    </row>
    <row r="10349" spans="34:59" x14ac:dyDescent="0.25">
      <c r="AH10349" s="6"/>
      <c r="AI10349" s="6"/>
      <c r="AJ10349" s="6"/>
      <c r="AK10349" s="6"/>
      <c r="AL10349" s="6"/>
      <c r="AM10349" s="6"/>
      <c r="AN10349" s="6"/>
      <c r="AO10349" s="6"/>
      <c r="AP10349" s="6"/>
      <c r="AQ10349" s="6"/>
      <c r="AR10349" s="6"/>
      <c r="AS10349" s="6"/>
      <c r="AT10349" s="6"/>
      <c r="AU10349" s="6"/>
      <c r="AV10349" s="6"/>
      <c r="AW10349" s="6"/>
      <c r="AX10349" s="6"/>
      <c r="AY10349" s="6"/>
      <c r="AZ10349" s="6"/>
      <c r="BA10349" s="6"/>
      <c r="BB10349" s="6"/>
      <c r="BC10349" s="6"/>
      <c r="BD10349" s="6"/>
      <c r="BE10349" s="6"/>
      <c r="BF10349" s="6"/>
      <c r="BG10349" s="10"/>
    </row>
    <row r="10350" spans="34:59" x14ac:dyDescent="0.25">
      <c r="AH10350" s="10"/>
      <c r="AI10350" s="6"/>
    </row>
    <row r="10351" spans="34:59" x14ac:dyDescent="0.25">
      <c r="AH10351" s="6"/>
      <c r="AI10351" s="6"/>
      <c r="AJ10351" s="6"/>
      <c r="AK10351" s="6"/>
      <c r="AL10351" s="6"/>
      <c r="AM10351" s="6"/>
      <c r="AN10351" s="6"/>
      <c r="AO10351" s="6"/>
      <c r="AP10351" s="6"/>
      <c r="AQ10351" s="6"/>
      <c r="AR10351" s="6"/>
      <c r="AS10351" s="6"/>
      <c r="AT10351" s="6"/>
      <c r="AU10351" s="6"/>
      <c r="AV10351" s="6"/>
      <c r="AW10351" s="6"/>
      <c r="AX10351" s="6"/>
      <c r="AY10351" s="6"/>
      <c r="AZ10351" s="6"/>
      <c r="BA10351" s="6"/>
      <c r="BB10351" s="6"/>
      <c r="BC10351" s="6"/>
      <c r="BD10351" s="6"/>
      <c r="BE10351" s="6"/>
      <c r="BF10351" s="6"/>
      <c r="BG10351" s="6"/>
    </row>
    <row r="10352" spans="34:59" x14ac:dyDescent="0.25">
      <c r="AH10352" s="10"/>
      <c r="AI10352" s="6"/>
      <c r="AJ10352" s="10"/>
      <c r="AK10352" s="10"/>
      <c r="AL10352" s="10"/>
      <c r="AM10352" s="10"/>
      <c r="AN10352" s="10"/>
      <c r="AO10352" s="10"/>
      <c r="AP10352" s="10"/>
      <c r="AQ10352" s="10"/>
      <c r="AR10352" s="10"/>
      <c r="AS10352" s="10"/>
      <c r="AT10352" s="10"/>
      <c r="AU10352" s="10"/>
      <c r="AV10352" s="10"/>
      <c r="AW10352" s="10"/>
      <c r="AX10352" s="10"/>
      <c r="AY10352" s="10"/>
      <c r="AZ10352" s="10"/>
      <c r="BA10352" s="10"/>
      <c r="BB10352" s="10"/>
      <c r="BC10352" s="10"/>
      <c r="BD10352" s="10"/>
      <c r="BE10352" s="10"/>
      <c r="BF10352" s="10"/>
      <c r="BG10352" s="6"/>
    </row>
    <row r="10353" spans="34:59" x14ac:dyDescent="0.25">
      <c r="AH10353" s="6"/>
      <c r="AI10353" s="6"/>
      <c r="AJ10353" s="6"/>
      <c r="AK10353" s="6"/>
      <c r="AL10353" s="6"/>
      <c r="AM10353" s="6"/>
      <c r="AN10353" s="6"/>
      <c r="AO10353" s="6"/>
      <c r="AP10353" s="6"/>
      <c r="AQ10353" s="6"/>
      <c r="AR10353" s="6"/>
      <c r="AS10353" s="6"/>
      <c r="AT10353" s="6"/>
      <c r="AU10353" s="6"/>
      <c r="AV10353" s="6"/>
      <c r="AW10353" s="6"/>
      <c r="AX10353" s="6"/>
      <c r="AY10353" s="6"/>
      <c r="AZ10353" s="6"/>
      <c r="BA10353" s="6"/>
      <c r="BB10353" s="6"/>
      <c r="BC10353" s="6"/>
      <c r="BD10353" s="6"/>
      <c r="BE10353" s="6"/>
      <c r="BF10353" s="6"/>
      <c r="BG10353" s="10"/>
    </row>
    <row r="10354" spans="34:59" x14ac:dyDescent="0.25">
      <c r="AH10354" s="10"/>
      <c r="AI10354" s="6"/>
    </row>
    <row r="10355" spans="34:59" x14ac:dyDescent="0.25">
      <c r="AH10355" s="6"/>
      <c r="AI10355" s="6"/>
      <c r="AJ10355" s="6"/>
      <c r="AK10355" s="6"/>
      <c r="AL10355" s="6"/>
      <c r="AM10355" s="6"/>
      <c r="AN10355" s="6"/>
      <c r="AO10355" s="6"/>
      <c r="AP10355" s="6"/>
      <c r="AQ10355" s="6"/>
      <c r="AR10355" s="6"/>
      <c r="AS10355" s="6"/>
      <c r="AT10355" s="6"/>
      <c r="AU10355" s="6"/>
      <c r="AV10355" s="6"/>
      <c r="AW10355" s="6"/>
      <c r="AX10355" s="6"/>
      <c r="AY10355" s="6"/>
      <c r="AZ10355" s="6"/>
      <c r="BA10355" s="6"/>
      <c r="BB10355" s="6"/>
      <c r="BC10355" s="6"/>
      <c r="BD10355" s="6"/>
      <c r="BE10355" s="6"/>
      <c r="BF10355" s="6"/>
      <c r="BG10355" s="6"/>
    </row>
    <row r="10356" spans="34:59" x14ac:dyDescent="0.25">
      <c r="AH10356" s="10"/>
      <c r="AI10356" s="6"/>
      <c r="AJ10356" s="10"/>
      <c r="AK10356" s="10"/>
      <c r="AL10356" s="10"/>
      <c r="AM10356" s="10"/>
      <c r="AN10356" s="10"/>
      <c r="AO10356" s="10"/>
      <c r="AP10356" s="10"/>
      <c r="AQ10356" s="10"/>
      <c r="AR10356" s="10"/>
      <c r="AS10356" s="10"/>
      <c r="AT10356" s="10"/>
      <c r="AU10356" s="10"/>
      <c r="AV10356" s="10"/>
      <c r="AW10356" s="10"/>
      <c r="AX10356" s="10"/>
      <c r="AY10356" s="10"/>
      <c r="AZ10356" s="10"/>
      <c r="BA10356" s="10"/>
      <c r="BB10356" s="10"/>
      <c r="BC10356" s="10"/>
      <c r="BD10356" s="10"/>
      <c r="BE10356" s="10"/>
      <c r="BF10356" s="10"/>
      <c r="BG10356" s="6"/>
    </row>
    <row r="10357" spans="34:59" x14ac:dyDescent="0.25">
      <c r="AH10357" s="6"/>
      <c r="AI10357" s="6"/>
      <c r="AJ10357" s="6"/>
      <c r="AK10357" s="6"/>
      <c r="AL10357" s="6"/>
      <c r="AM10357" s="6"/>
      <c r="AN10357" s="6"/>
      <c r="AO10357" s="6"/>
      <c r="AP10357" s="6"/>
      <c r="AQ10357" s="6"/>
      <c r="AR10357" s="6"/>
      <c r="AS10357" s="6"/>
      <c r="AT10357" s="6"/>
      <c r="AU10357" s="6"/>
      <c r="AV10357" s="6"/>
      <c r="AW10357" s="6"/>
      <c r="AX10357" s="6"/>
      <c r="AY10357" s="6"/>
      <c r="AZ10357" s="6"/>
      <c r="BA10357" s="6"/>
      <c r="BB10357" s="6"/>
      <c r="BC10357" s="6"/>
      <c r="BD10357" s="6"/>
      <c r="BE10357" s="6"/>
      <c r="BF10357" s="6"/>
      <c r="BG10357" s="10"/>
    </row>
    <row r="10358" spans="34:59" x14ac:dyDescent="0.25">
      <c r="AH10358" s="10"/>
      <c r="AI10358" s="6"/>
    </row>
    <row r="10359" spans="34:59" x14ac:dyDescent="0.25">
      <c r="AH10359" s="6"/>
      <c r="AI10359" s="6"/>
      <c r="AJ10359" s="6"/>
      <c r="AK10359" s="6"/>
      <c r="AL10359" s="6"/>
      <c r="AM10359" s="6"/>
      <c r="AN10359" s="6"/>
      <c r="AO10359" s="6"/>
      <c r="AP10359" s="6"/>
      <c r="AQ10359" s="6"/>
      <c r="AR10359" s="6"/>
      <c r="AS10359" s="6"/>
      <c r="AT10359" s="6"/>
      <c r="AU10359" s="6"/>
      <c r="AV10359" s="6"/>
      <c r="AW10359" s="6"/>
      <c r="AX10359" s="6"/>
      <c r="AY10359" s="6"/>
      <c r="AZ10359" s="6"/>
      <c r="BA10359" s="6"/>
      <c r="BB10359" s="6"/>
      <c r="BC10359" s="6"/>
      <c r="BD10359" s="6"/>
      <c r="BE10359" s="6"/>
      <c r="BF10359" s="6"/>
      <c r="BG10359" s="6"/>
    </row>
    <row r="10360" spans="34:59" x14ac:dyDescent="0.25">
      <c r="AH10360" s="10"/>
      <c r="AI10360" s="6"/>
      <c r="AJ10360" s="10"/>
      <c r="AK10360" s="10"/>
      <c r="AL10360" s="10"/>
      <c r="AM10360" s="10"/>
      <c r="AN10360" s="10"/>
      <c r="AO10360" s="10"/>
      <c r="AP10360" s="10"/>
      <c r="AQ10360" s="10"/>
      <c r="AR10360" s="10"/>
      <c r="AS10360" s="10"/>
      <c r="AT10360" s="10"/>
      <c r="AU10360" s="10"/>
      <c r="AV10360" s="10"/>
      <c r="AW10360" s="10"/>
      <c r="AX10360" s="10"/>
      <c r="AY10360" s="10"/>
      <c r="AZ10360" s="10"/>
      <c r="BA10360" s="10"/>
      <c r="BB10360" s="10"/>
      <c r="BC10360" s="10"/>
      <c r="BD10360" s="10"/>
      <c r="BE10360" s="10"/>
      <c r="BF10360" s="10"/>
      <c r="BG10360" s="6"/>
    </row>
    <row r="10361" spans="34:59" x14ac:dyDescent="0.25">
      <c r="AH10361" s="6"/>
      <c r="AI10361" s="6"/>
      <c r="AJ10361" s="6"/>
      <c r="AK10361" s="6"/>
      <c r="AL10361" s="6"/>
      <c r="AM10361" s="6"/>
      <c r="AN10361" s="6"/>
      <c r="AO10361" s="6"/>
      <c r="AP10361" s="6"/>
      <c r="AQ10361" s="6"/>
      <c r="AR10361" s="6"/>
      <c r="AS10361" s="6"/>
      <c r="AT10361" s="6"/>
      <c r="AU10361" s="6"/>
      <c r="AV10361" s="6"/>
      <c r="AW10361" s="6"/>
      <c r="AX10361" s="6"/>
      <c r="AY10361" s="6"/>
      <c r="AZ10361" s="6"/>
      <c r="BA10361" s="6"/>
      <c r="BB10361" s="6"/>
      <c r="BC10361" s="6"/>
      <c r="BD10361" s="6"/>
      <c r="BE10361" s="6"/>
      <c r="BF10361" s="6"/>
      <c r="BG10361" s="10"/>
    </row>
    <row r="10362" spans="34:59" x14ac:dyDescent="0.25">
      <c r="AH10362" s="10"/>
      <c r="AI10362" s="6"/>
    </row>
    <row r="10363" spans="34:59" x14ac:dyDescent="0.25">
      <c r="AH10363" s="6"/>
      <c r="AI10363" s="6"/>
      <c r="AJ10363" s="6"/>
      <c r="AK10363" s="6"/>
      <c r="AL10363" s="6"/>
      <c r="AM10363" s="6"/>
      <c r="AN10363" s="6"/>
      <c r="AO10363" s="6"/>
      <c r="AP10363" s="6"/>
      <c r="AQ10363" s="6"/>
      <c r="AR10363" s="6"/>
      <c r="AS10363" s="6"/>
      <c r="AT10363" s="6"/>
      <c r="AU10363" s="6"/>
      <c r="AV10363" s="6"/>
      <c r="AW10363" s="6"/>
      <c r="AX10363" s="6"/>
      <c r="AY10363" s="6"/>
      <c r="AZ10363" s="6"/>
      <c r="BA10363" s="6"/>
      <c r="BB10363" s="6"/>
      <c r="BC10363" s="6"/>
      <c r="BD10363" s="6"/>
      <c r="BE10363" s="6"/>
      <c r="BF10363" s="6"/>
      <c r="BG10363" s="6"/>
    </row>
    <row r="10364" spans="34:59" x14ac:dyDescent="0.25">
      <c r="AH10364" s="10"/>
      <c r="AI10364" s="6"/>
      <c r="AJ10364" s="10"/>
      <c r="AK10364" s="10"/>
      <c r="AL10364" s="10"/>
      <c r="AM10364" s="10"/>
      <c r="AN10364" s="10"/>
      <c r="AO10364" s="10"/>
      <c r="AP10364" s="10"/>
      <c r="AQ10364" s="10"/>
      <c r="AR10364" s="10"/>
      <c r="AS10364" s="10"/>
      <c r="AT10364" s="10"/>
      <c r="AU10364" s="10"/>
      <c r="AV10364" s="10"/>
      <c r="AW10364" s="10"/>
      <c r="AX10364" s="10"/>
      <c r="AY10364" s="10"/>
      <c r="AZ10364" s="10"/>
      <c r="BA10364" s="10"/>
      <c r="BB10364" s="10"/>
      <c r="BC10364" s="10"/>
      <c r="BD10364" s="10"/>
      <c r="BE10364" s="10"/>
      <c r="BF10364" s="10"/>
      <c r="BG10364" s="6"/>
    </row>
    <row r="10365" spans="34:59" x14ac:dyDescent="0.25">
      <c r="AH10365" s="6"/>
      <c r="AI10365" s="6"/>
      <c r="AJ10365" s="6"/>
      <c r="AK10365" s="6"/>
      <c r="AL10365" s="6"/>
      <c r="AM10365" s="6"/>
      <c r="AN10365" s="6"/>
      <c r="AO10365" s="6"/>
      <c r="AP10365" s="6"/>
      <c r="AQ10365" s="6"/>
      <c r="AR10365" s="6"/>
      <c r="AS10365" s="6"/>
      <c r="AT10365" s="6"/>
      <c r="AU10365" s="6"/>
      <c r="AV10365" s="6"/>
      <c r="AW10365" s="6"/>
      <c r="AX10365" s="6"/>
      <c r="AY10365" s="6"/>
      <c r="AZ10365" s="6"/>
      <c r="BA10365" s="6"/>
      <c r="BB10365" s="6"/>
      <c r="BC10365" s="6"/>
      <c r="BD10365" s="6"/>
      <c r="BE10365" s="6"/>
      <c r="BF10365" s="6"/>
      <c r="BG10365" s="10"/>
    </row>
    <row r="10366" spans="34:59" x14ac:dyDescent="0.25">
      <c r="AH10366" s="10"/>
      <c r="AI10366" s="6"/>
    </row>
    <row r="10367" spans="34:59" x14ac:dyDescent="0.25">
      <c r="AH10367" s="6"/>
      <c r="AI10367" s="6"/>
      <c r="AJ10367" s="6"/>
      <c r="AK10367" s="6"/>
      <c r="AL10367" s="6"/>
      <c r="AM10367" s="6"/>
      <c r="AN10367" s="6"/>
      <c r="AO10367" s="6"/>
      <c r="AP10367" s="6"/>
      <c r="AQ10367" s="6"/>
      <c r="AR10367" s="6"/>
      <c r="AS10367" s="6"/>
      <c r="AT10367" s="6"/>
      <c r="AU10367" s="6"/>
      <c r="AV10367" s="6"/>
      <c r="AW10367" s="6"/>
      <c r="AX10367" s="6"/>
      <c r="AY10367" s="6"/>
      <c r="AZ10367" s="6"/>
      <c r="BA10367" s="6"/>
      <c r="BB10367" s="6"/>
      <c r="BC10367" s="6"/>
      <c r="BD10367" s="6"/>
      <c r="BE10367" s="6"/>
      <c r="BF10367" s="6"/>
      <c r="BG10367" s="6"/>
    </row>
    <row r="10368" spans="34:59" x14ac:dyDescent="0.25">
      <c r="AH10368" s="10"/>
      <c r="AI10368" s="6"/>
      <c r="AJ10368" s="10"/>
      <c r="AK10368" s="10"/>
      <c r="AL10368" s="10"/>
      <c r="AM10368" s="10"/>
      <c r="AN10368" s="10"/>
      <c r="AO10368" s="10"/>
      <c r="AP10368" s="10"/>
      <c r="AQ10368" s="10"/>
      <c r="AR10368" s="10"/>
      <c r="AS10368" s="10"/>
      <c r="AT10368" s="10"/>
      <c r="AU10368" s="10"/>
      <c r="AV10368" s="10"/>
      <c r="AW10368" s="10"/>
      <c r="AX10368" s="10"/>
      <c r="AY10368" s="10"/>
      <c r="AZ10368" s="10"/>
      <c r="BA10368" s="10"/>
      <c r="BB10368" s="10"/>
      <c r="BC10368" s="10"/>
      <c r="BD10368" s="10"/>
      <c r="BE10368" s="10"/>
      <c r="BF10368" s="10"/>
      <c r="BG10368" s="6"/>
    </row>
    <row r="10369" spans="34:59" x14ac:dyDescent="0.25">
      <c r="AH10369" s="6"/>
      <c r="AI10369" s="6"/>
      <c r="AJ10369" s="6"/>
      <c r="AK10369" s="6"/>
      <c r="AL10369" s="6"/>
      <c r="AM10369" s="6"/>
      <c r="AN10369" s="6"/>
      <c r="AO10369" s="6"/>
      <c r="AP10369" s="6"/>
      <c r="AQ10369" s="6"/>
      <c r="AR10369" s="6"/>
      <c r="AS10369" s="6"/>
      <c r="AT10369" s="6"/>
      <c r="AU10369" s="6"/>
      <c r="AV10369" s="6"/>
      <c r="AW10369" s="6"/>
      <c r="AX10369" s="6"/>
      <c r="AY10369" s="6"/>
      <c r="AZ10369" s="6"/>
      <c r="BA10369" s="6"/>
      <c r="BB10369" s="6"/>
      <c r="BC10369" s="6"/>
      <c r="BD10369" s="6"/>
      <c r="BE10369" s="6"/>
      <c r="BF10369" s="6"/>
      <c r="BG10369" s="10"/>
    </row>
    <row r="10370" spans="34:59" x14ac:dyDescent="0.25">
      <c r="AH10370" s="10"/>
      <c r="AI10370" s="6"/>
    </row>
    <row r="10371" spans="34:59" x14ac:dyDescent="0.25">
      <c r="AH10371" s="6"/>
      <c r="AI10371" s="6"/>
      <c r="AJ10371" s="6"/>
      <c r="AK10371" s="6"/>
      <c r="AL10371" s="6"/>
      <c r="AM10371" s="6"/>
      <c r="AN10371" s="6"/>
      <c r="AO10371" s="6"/>
      <c r="AP10371" s="6"/>
      <c r="AQ10371" s="6"/>
      <c r="AR10371" s="6"/>
      <c r="AS10371" s="6"/>
      <c r="AT10371" s="6"/>
      <c r="AU10371" s="6"/>
      <c r="AV10371" s="6"/>
      <c r="AW10371" s="6"/>
      <c r="AX10371" s="6"/>
      <c r="AY10371" s="6"/>
      <c r="AZ10371" s="6"/>
      <c r="BA10371" s="6"/>
      <c r="BB10371" s="6"/>
      <c r="BC10371" s="6"/>
      <c r="BD10371" s="6"/>
      <c r="BE10371" s="6"/>
      <c r="BF10371" s="6"/>
      <c r="BG10371" s="6"/>
    </row>
    <row r="10372" spans="34:59" x14ac:dyDescent="0.25">
      <c r="AH10372" s="10"/>
      <c r="AI10372" s="6"/>
      <c r="AJ10372" s="10"/>
      <c r="AK10372" s="10"/>
      <c r="AL10372" s="10"/>
      <c r="AM10372" s="10"/>
      <c r="AN10372" s="10"/>
      <c r="AO10372" s="10"/>
      <c r="AP10372" s="10"/>
      <c r="AQ10372" s="10"/>
      <c r="AR10372" s="10"/>
      <c r="AS10372" s="10"/>
      <c r="AT10372" s="10"/>
      <c r="AU10372" s="10"/>
      <c r="AV10372" s="10"/>
      <c r="AW10372" s="10"/>
      <c r="AX10372" s="10"/>
      <c r="AY10372" s="10"/>
      <c r="AZ10372" s="10"/>
      <c r="BA10372" s="10"/>
      <c r="BB10372" s="10"/>
      <c r="BC10372" s="10"/>
      <c r="BD10372" s="10"/>
      <c r="BE10372" s="10"/>
      <c r="BF10372" s="10"/>
      <c r="BG10372" s="6"/>
    </row>
    <row r="10373" spans="34:59" x14ac:dyDescent="0.25">
      <c r="AH10373" s="6"/>
      <c r="AI10373" s="6"/>
      <c r="AJ10373" s="6"/>
      <c r="AK10373" s="6"/>
      <c r="AL10373" s="6"/>
      <c r="AM10373" s="6"/>
      <c r="AN10373" s="6"/>
      <c r="AO10373" s="6"/>
      <c r="AP10373" s="6"/>
      <c r="AQ10373" s="6"/>
      <c r="AR10373" s="6"/>
      <c r="AS10373" s="6"/>
      <c r="AT10373" s="6"/>
      <c r="AU10373" s="6"/>
      <c r="AV10373" s="6"/>
      <c r="AW10373" s="6"/>
      <c r="AX10373" s="6"/>
      <c r="AY10373" s="6"/>
      <c r="AZ10373" s="6"/>
      <c r="BA10373" s="6"/>
      <c r="BB10373" s="6"/>
      <c r="BC10373" s="6"/>
      <c r="BD10373" s="6"/>
      <c r="BE10373" s="6"/>
      <c r="BF10373" s="6"/>
      <c r="BG10373" s="10"/>
    </row>
    <row r="10374" spans="34:59" x14ac:dyDescent="0.25">
      <c r="AH10374" s="10"/>
      <c r="AI10374" s="6"/>
    </row>
    <row r="10375" spans="34:59" x14ac:dyDescent="0.25">
      <c r="AH10375" s="6"/>
      <c r="AI10375" s="6"/>
      <c r="AJ10375" s="6"/>
      <c r="AK10375" s="6"/>
      <c r="AL10375" s="6"/>
      <c r="AM10375" s="6"/>
      <c r="AN10375" s="6"/>
      <c r="AO10375" s="6"/>
      <c r="AP10375" s="6"/>
      <c r="AQ10375" s="6"/>
      <c r="AR10375" s="6"/>
      <c r="AS10375" s="6"/>
      <c r="AT10375" s="6"/>
      <c r="AU10375" s="6"/>
      <c r="AV10375" s="6"/>
      <c r="AW10375" s="6"/>
      <c r="AX10375" s="6"/>
      <c r="AY10375" s="6"/>
      <c r="AZ10375" s="6"/>
      <c r="BA10375" s="6"/>
      <c r="BB10375" s="6"/>
      <c r="BC10375" s="6"/>
      <c r="BD10375" s="6"/>
      <c r="BE10375" s="6"/>
      <c r="BF10375" s="6"/>
      <c r="BG10375" s="6"/>
    </row>
    <row r="10376" spans="34:59" x14ac:dyDescent="0.25">
      <c r="AH10376" s="10"/>
      <c r="AI10376" s="6"/>
      <c r="AJ10376" s="10"/>
      <c r="AK10376" s="10"/>
      <c r="AL10376" s="10"/>
      <c r="AM10376" s="10"/>
      <c r="AN10376" s="10"/>
      <c r="AO10376" s="10"/>
      <c r="AP10376" s="10"/>
      <c r="AQ10376" s="10"/>
      <c r="AR10376" s="10"/>
      <c r="AS10376" s="10"/>
      <c r="AT10376" s="10"/>
      <c r="AU10376" s="10"/>
      <c r="AV10376" s="10"/>
      <c r="AW10376" s="10"/>
      <c r="AX10376" s="10"/>
      <c r="AY10376" s="10"/>
      <c r="AZ10376" s="10"/>
      <c r="BA10376" s="10"/>
      <c r="BB10376" s="10"/>
      <c r="BC10376" s="10"/>
      <c r="BD10376" s="10"/>
      <c r="BE10376" s="10"/>
      <c r="BF10376" s="10"/>
      <c r="BG10376" s="6"/>
    </row>
    <row r="10377" spans="34:59" x14ac:dyDescent="0.25">
      <c r="AH10377" s="6"/>
      <c r="AI10377" s="6"/>
      <c r="AJ10377" s="6"/>
      <c r="AK10377" s="6"/>
      <c r="AL10377" s="6"/>
      <c r="AM10377" s="6"/>
      <c r="AN10377" s="6"/>
      <c r="AO10377" s="6"/>
      <c r="AP10377" s="6"/>
      <c r="AQ10377" s="6"/>
      <c r="AR10377" s="6"/>
      <c r="AS10377" s="6"/>
      <c r="AT10377" s="6"/>
      <c r="AU10377" s="6"/>
      <c r="AV10377" s="6"/>
      <c r="AW10377" s="6"/>
      <c r="AX10377" s="6"/>
      <c r="AY10377" s="6"/>
      <c r="AZ10377" s="6"/>
      <c r="BA10377" s="6"/>
      <c r="BB10377" s="6"/>
      <c r="BC10377" s="6"/>
      <c r="BD10377" s="6"/>
      <c r="BE10377" s="6"/>
      <c r="BF10377" s="6"/>
      <c r="BG10377" s="10"/>
    </row>
    <row r="10378" spans="34:59" x14ac:dyDescent="0.25">
      <c r="AH10378" s="10"/>
      <c r="AI10378" s="6"/>
    </row>
    <row r="10379" spans="34:59" x14ac:dyDescent="0.25">
      <c r="AH10379" s="6"/>
      <c r="AI10379" s="6"/>
      <c r="AJ10379" s="6"/>
      <c r="AK10379" s="6"/>
      <c r="AL10379" s="6"/>
      <c r="AM10379" s="6"/>
      <c r="AN10379" s="6"/>
      <c r="AO10379" s="6"/>
      <c r="AP10379" s="6"/>
      <c r="AQ10379" s="6"/>
      <c r="AR10379" s="6"/>
      <c r="AS10379" s="6"/>
      <c r="AT10379" s="6"/>
      <c r="AU10379" s="6"/>
      <c r="AV10379" s="6"/>
      <c r="AW10379" s="6"/>
      <c r="AX10379" s="6"/>
      <c r="AY10379" s="6"/>
      <c r="AZ10379" s="6"/>
      <c r="BA10379" s="6"/>
      <c r="BB10379" s="6"/>
      <c r="BC10379" s="6"/>
      <c r="BD10379" s="6"/>
      <c r="BE10379" s="6"/>
      <c r="BF10379" s="6"/>
      <c r="BG10379" s="6"/>
    </row>
    <row r="10380" spans="34:59" x14ac:dyDescent="0.25">
      <c r="AH10380" s="10"/>
      <c r="AI10380" s="6"/>
      <c r="AJ10380" s="10"/>
      <c r="AK10380" s="10"/>
      <c r="AL10380" s="10"/>
      <c r="AM10380" s="10"/>
      <c r="AN10380" s="10"/>
      <c r="AO10380" s="10"/>
      <c r="AP10380" s="10"/>
      <c r="AQ10380" s="10"/>
      <c r="AR10380" s="10"/>
      <c r="AS10380" s="10"/>
      <c r="AT10380" s="10"/>
      <c r="AU10380" s="10"/>
      <c r="AV10380" s="10"/>
      <c r="AW10380" s="10"/>
      <c r="AX10380" s="10"/>
      <c r="AY10380" s="10"/>
      <c r="AZ10380" s="10"/>
      <c r="BA10380" s="10"/>
      <c r="BB10380" s="10"/>
      <c r="BC10380" s="10"/>
      <c r="BD10380" s="10"/>
      <c r="BE10380" s="10"/>
      <c r="BF10380" s="10"/>
      <c r="BG10380" s="6"/>
    </row>
    <row r="10381" spans="34:59" x14ac:dyDescent="0.25">
      <c r="AH10381" s="6"/>
      <c r="AI10381" s="6"/>
      <c r="AJ10381" s="6"/>
      <c r="AK10381" s="6"/>
      <c r="AL10381" s="6"/>
      <c r="AM10381" s="6"/>
      <c r="AN10381" s="6"/>
      <c r="AO10381" s="6"/>
      <c r="AP10381" s="6"/>
      <c r="AQ10381" s="6"/>
      <c r="AR10381" s="6"/>
      <c r="AS10381" s="6"/>
      <c r="AT10381" s="6"/>
      <c r="AU10381" s="6"/>
      <c r="AV10381" s="6"/>
      <c r="AW10381" s="6"/>
      <c r="AX10381" s="6"/>
      <c r="AY10381" s="6"/>
      <c r="AZ10381" s="6"/>
      <c r="BA10381" s="6"/>
      <c r="BB10381" s="6"/>
      <c r="BC10381" s="6"/>
      <c r="BD10381" s="6"/>
      <c r="BE10381" s="6"/>
      <c r="BF10381" s="6"/>
      <c r="BG10381" s="10"/>
    </row>
    <row r="10382" spans="34:59" x14ac:dyDescent="0.25">
      <c r="AH10382" s="10"/>
      <c r="AI10382" s="6"/>
    </row>
    <row r="10383" spans="34:59" x14ac:dyDescent="0.25">
      <c r="AH10383" s="6"/>
      <c r="AI10383" s="6"/>
      <c r="AJ10383" s="6"/>
      <c r="AK10383" s="6"/>
      <c r="AL10383" s="6"/>
      <c r="AM10383" s="6"/>
      <c r="AN10383" s="6"/>
      <c r="AO10383" s="6"/>
      <c r="AP10383" s="6"/>
      <c r="AQ10383" s="6"/>
      <c r="AR10383" s="6"/>
      <c r="AS10383" s="6"/>
      <c r="AT10383" s="6"/>
      <c r="AU10383" s="6"/>
      <c r="AV10383" s="6"/>
      <c r="AW10383" s="6"/>
      <c r="AX10383" s="6"/>
      <c r="AY10383" s="6"/>
      <c r="AZ10383" s="6"/>
      <c r="BA10383" s="6"/>
      <c r="BB10383" s="6"/>
      <c r="BC10383" s="6"/>
      <c r="BD10383" s="6"/>
      <c r="BE10383" s="6"/>
      <c r="BF10383" s="6"/>
      <c r="BG10383" s="6"/>
    </row>
    <row r="10384" spans="34:59" x14ac:dyDescent="0.25">
      <c r="AH10384" s="10"/>
      <c r="AI10384" s="6"/>
      <c r="AJ10384" s="10"/>
      <c r="AK10384" s="10"/>
      <c r="AL10384" s="10"/>
      <c r="AM10384" s="10"/>
      <c r="AN10384" s="10"/>
      <c r="AO10384" s="10"/>
      <c r="AP10384" s="10"/>
      <c r="AQ10384" s="10"/>
      <c r="AR10384" s="10"/>
      <c r="AS10384" s="10"/>
      <c r="AT10384" s="10"/>
      <c r="AU10384" s="10"/>
      <c r="AV10384" s="10"/>
      <c r="AW10384" s="10"/>
      <c r="AX10384" s="10"/>
      <c r="AY10384" s="10"/>
      <c r="AZ10384" s="10"/>
      <c r="BA10384" s="10"/>
      <c r="BB10384" s="10"/>
      <c r="BC10384" s="10"/>
      <c r="BD10384" s="10"/>
      <c r="BE10384" s="10"/>
      <c r="BF10384" s="10"/>
      <c r="BG10384" s="6"/>
    </row>
    <row r="10385" spans="34:59" x14ac:dyDescent="0.25">
      <c r="AH10385" s="6"/>
      <c r="AI10385" s="6"/>
      <c r="AJ10385" s="6"/>
      <c r="AK10385" s="6"/>
      <c r="AL10385" s="6"/>
      <c r="AM10385" s="6"/>
      <c r="AN10385" s="6"/>
      <c r="AO10385" s="6"/>
      <c r="AP10385" s="6"/>
      <c r="AQ10385" s="6"/>
      <c r="AR10385" s="6"/>
      <c r="AS10385" s="6"/>
      <c r="AT10385" s="6"/>
      <c r="AU10385" s="6"/>
      <c r="AV10385" s="6"/>
      <c r="AW10385" s="6"/>
      <c r="AX10385" s="6"/>
      <c r="AY10385" s="6"/>
      <c r="AZ10385" s="6"/>
      <c r="BA10385" s="6"/>
      <c r="BB10385" s="6"/>
      <c r="BC10385" s="6"/>
      <c r="BD10385" s="6"/>
      <c r="BE10385" s="6"/>
      <c r="BF10385" s="6"/>
      <c r="BG10385" s="10"/>
    </row>
    <row r="10386" spans="34:59" x14ac:dyDescent="0.25">
      <c r="AH10386" s="10"/>
      <c r="AI10386" s="6"/>
    </row>
    <row r="10387" spans="34:59" x14ac:dyDescent="0.25">
      <c r="AH10387" s="6"/>
      <c r="AI10387" s="6"/>
      <c r="AJ10387" s="6"/>
      <c r="AK10387" s="6"/>
      <c r="AL10387" s="6"/>
      <c r="AM10387" s="6"/>
      <c r="AN10387" s="6"/>
      <c r="AO10387" s="6"/>
      <c r="AP10387" s="6"/>
      <c r="AQ10387" s="6"/>
      <c r="AR10387" s="6"/>
      <c r="AS10387" s="6"/>
      <c r="AT10387" s="6"/>
      <c r="AU10387" s="6"/>
      <c r="AV10387" s="6"/>
      <c r="AW10387" s="6"/>
      <c r="AX10387" s="6"/>
      <c r="AY10387" s="6"/>
      <c r="AZ10387" s="6"/>
      <c r="BA10387" s="6"/>
      <c r="BB10387" s="6"/>
      <c r="BC10387" s="6"/>
      <c r="BD10387" s="6"/>
      <c r="BE10387" s="6"/>
      <c r="BF10387" s="6"/>
      <c r="BG10387" s="6"/>
    </row>
    <row r="10388" spans="34:59" x14ac:dyDescent="0.25">
      <c r="AH10388" s="10"/>
      <c r="AI10388" s="6"/>
      <c r="AJ10388" s="10"/>
      <c r="AK10388" s="10"/>
      <c r="AL10388" s="10"/>
      <c r="AM10388" s="10"/>
      <c r="AN10388" s="10"/>
      <c r="AO10388" s="10"/>
      <c r="AP10388" s="10"/>
      <c r="AQ10388" s="10"/>
      <c r="AR10388" s="10"/>
      <c r="AS10388" s="10"/>
      <c r="AT10388" s="10"/>
      <c r="AU10388" s="10"/>
      <c r="AV10388" s="10"/>
      <c r="AW10388" s="10"/>
      <c r="AX10388" s="10"/>
      <c r="AY10388" s="10"/>
      <c r="AZ10388" s="10"/>
      <c r="BA10388" s="10"/>
      <c r="BB10388" s="10"/>
      <c r="BC10388" s="10"/>
      <c r="BD10388" s="10"/>
      <c r="BE10388" s="10"/>
      <c r="BF10388" s="10"/>
      <c r="BG10388" s="6"/>
    </row>
    <row r="10389" spans="34:59" x14ac:dyDescent="0.25">
      <c r="AH10389" s="6"/>
      <c r="AI10389" s="6"/>
      <c r="AJ10389" s="6"/>
      <c r="AK10389" s="6"/>
      <c r="AL10389" s="6"/>
      <c r="AM10389" s="6"/>
      <c r="AN10389" s="6"/>
      <c r="AO10389" s="6"/>
      <c r="AP10389" s="6"/>
      <c r="AQ10389" s="6"/>
      <c r="AR10389" s="6"/>
      <c r="AS10389" s="6"/>
      <c r="AT10389" s="6"/>
      <c r="AU10389" s="6"/>
      <c r="AV10389" s="6"/>
      <c r="AW10389" s="6"/>
      <c r="AX10389" s="6"/>
      <c r="AY10389" s="6"/>
      <c r="AZ10389" s="6"/>
      <c r="BA10389" s="6"/>
      <c r="BB10389" s="6"/>
      <c r="BC10389" s="6"/>
      <c r="BD10389" s="6"/>
      <c r="BE10389" s="6"/>
      <c r="BF10389" s="6"/>
      <c r="BG10389" s="10"/>
    </row>
    <row r="10390" spans="34:59" x14ac:dyDescent="0.25">
      <c r="AH10390" s="10"/>
      <c r="AI10390" s="6"/>
    </row>
    <row r="10391" spans="34:59" x14ac:dyDescent="0.25">
      <c r="AH10391" s="6"/>
      <c r="AI10391" s="6"/>
      <c r="AJ10391" s="6"/>
      <c r="AK10391" s="6"/>
      <c r="AL10391" s="6"/>
      <c r="AM10391" s="6"/>
      <c r="AN10391" s="6"/>
      <c r="AO10391" s="6"/>
      <c r="AP10391" s="6"/>
      <c r="AQ10391" s="6"/>
      <c r="AR10391" s="6"/>
      <c r="AS10391" s="6"/>
      <c r="AT10391" s="6"/>
      <c r="AU10391" s="6"/>
      <c r="AV10391" s="6"/>
      <c r="AW10391" s="6"/>
      <c r="AX10391" s="6"/>
      <c r="AY10391" s="6"/>
      <c r="AZ10391" s="6"/>
      <c r="BA10391" s="6"/>
      <c r="BB10391" s="6"/>
      <c r="BC10391" s="6"/>
      <c r="BD10391" s="6"/>
      <c r="BE10391" s="6"/>
      <c r="BF10391" s="6"/>
      <c r="BG10391" s="6"/>
    </row>
    <row r="10392" spans="34:59" x14ac:dyDescent="0.25">
      <c r="AH10392" s="10"/>
      <c r="AI10392" s="6"/>
      <c r="AJ10392" s="10"/>
      <c r="AK10392" s="10"/>
      <c r="AL10392" s="10"/>
      <c r="AM10392" s="10"/>
      <c r="AN10392" s="10"/>
      <c r="AO10392" s="10"/>
      <c r="AP10392" s="10"/>
      <c r="AQ10392" s="10"/>
      <c r="AR10392" s="10"/>
      <c r="AS10392" s="10"/>
      <c r="AT10392" s="10"/>
      <c r="AU10392" s="10"/>
      <c r="AV10392" s="10"/>
      <c r="AW10392" s="10"/>
      <c r="AX10392" s="10"/>
      <c r="AY10392" s="10"/>
      <c r="AZ10392" s="10"/>
      <c r="BA10392" s="10"/>
      <c r="BB10392" s="10"/>
      <c r="BC10392" s="10"/>
      <c r="BD10392" s="10"/>
      <c r="BE10392" s="10"/>
      <c r="BF10392" s="10"/>
      <c r="BG10392" s="6"/>
    </row>
    <row r="10393" spans="34:59" x14ac:dyDescent="0.25">
      <c r="AH10393" s="6"/>
      <c r="AI10393" s="6"/>
      <c r="AJ10393" s="6"/>
      <c r="AK10393" s="6"/>
      <c r="AL10393" s="6"/>
      <c r="AM10393" s="6"/>
      <c r="AN10393" s="6"/>
      <c r="AO10393" s="6"/>
      <c r="AP10393" s="6"/>
      <c r="AQ10393" s="6"/>
      <c r="AR10393" s="6"/>
      <c r="AS10393" s="6"/>
      <c r="AT10393" s="6"/>
      <c r="AU10393" s="6"/>
      <c r="AV10393" s="6"/>
      <c r="AW10393" s="6"/>
      <c r="AX10393" s="6"/>
      <c r="AY10393" s="6"/>
      <c r="AZ10393" s="6"/>
      <c r="BA10393" s="6"/>
      <c r="BB10393" s="6"/>
      <c r="BC10393" s="6"/>
      <c r="BD10393" s="6"/>
      <c r="BE10393" s="6"/>
      <c r="BF10393" s="6"/>
      <c r="BG10393" s="10"/>
    </row>
    <row r="10394" spans="34:59" x14ac:dyDescent="0.25">
      <c r="AH10394" s="10"/>
      <c r="AI10394" s="6"/>
    </row>
    <row r="10395" spans="34:59" x14ac:dyDescent="0.25">
      <c r="AH10395" s="6"/>
      <c r="AI10395" s="6"/>
      <c r="AJ10395" s="6"/>
      <c r="AK10395" s="6"/>
      <c r="AL10395" s="6"/>
      <c r="AM10395" s="6"/>
      <c r="AN10395" s="6"/>
      <c r="AO10395" s="6"/>
      <c r="AP10395" s="6"/>
      <c r="AQ10395" s="6"/>
      <c r="AR10395" s="6"/>
      <c r="AS10395" s="6"/>
      <c r="AT10395" s="6"/>
      <c r="AU10395" s="6"/>
      <c r="AV10395" s="6"/>
      <c r="AW10395" s="6"/>
      <c r="AX10395" s="6"/>
      <c r="AY10395" s="6"/>
      <c r="AZ10395" s="6"/>
      <c r="BA10395" s="6"/>
      <c r="BB10395" s="6"/>
      <c r="BC10395" s="6"/>
      <c r="BD10395" s="6"/>
      <c r="BE10395" s="6"/>
      <c r="BF10395" s="6"/>
      <c r="BG10395" s="6"/>
    </row>
    <row r="10396" spans="34:59" x14ac:dyDescent="0.25">
      <c r="AH10396" s="10"/>
      <c r="AI10396" s="6"/>
      <c r="AJ10396" s="10"/>
      <c r="AK10396" s="10"/>
      <c r="AL10396" s="10"/>
      <c r="AM10396" s="10"/>
      <c r="AN10396" s="10"/>
      <c r="AO10396" s="10"/>
      <c r="AP10396" s="10"/>
      <c r="AQ10396" s="10"/>
      <c r="AR10396" s="10"/>
      <c r="AS10396" s="10"/>
      <c r="AT10396" s="10"/>
      <c r="AU10396" s="10"/>
      <c r="AV10396" s="10"/>
      <c r="AW10396" s="10"/>
      <c r="AX10396" s="10"/>
      <c r="AY10396" s="10"/>
      <c r="AZ10396" s="10"/>
      <c r="BA10396" s="10"/>
      <c r="BB10396" s="10"/>
      <c r="BC10396" s="10"/>
      <c r="BD10396" s="10"/>
      <c r="BE10396" s="10"/>
      <c r="BF10396" s="10"/>
      <c r="BG10396" s="6"/>
    </row>
    <row r="10397" spans="34:59" x14ac:dyDescent="0.25">
      <c r="AH10397" s="6"/>
      <c r="AI10397" s="6"/>
      <c r="AJ10397" s="6"/>
      <c r="AK10397" s="6"/>
      <c r="AL10397" s="6"/>
      <c r="AM10397" s="6"/>
      <c r="AN10397" s="6"/>
      <c r="AO10397" s="6"/>
      <c r="AP10397" s="6"/>
      <c r="AQ10397" s="6"/>
      <c r="AR10397" s="6"/>
      <c r="AS10397" s="6"/>
      <c r="AT10397" s="6"/>
      <c r="AU10397" s="6"/>
      <c r="AV10397" s="6"/>
      <c r="AW10397" s="6"/>
      <c r="AX10397" s="6"/>
      <c r="AY10397" s="6"/>
      <c r="AZ10397" s="6"/>
      <c r="BA10397" s="6"/>
      <c r="BB10397" s="6"/>
      <c r="BC10397" s="6"/>
      <c r="BD10397" s="6"/>
      <c r="BE10397" s="6"/>
      <c r="BF10397" s="6"/>
      <c r="BG10397" s="10"/>
    </row>
    <row r="10398" spans="34:59" x14ac:dyDescent="0.25">
      <c r="AH10398" s="10"/>
      <c r="AI10398" s="6"/>
    </row>
    <row r="10399" spans="34:59" x14ac:dyDescent="0.25">
      <c r="AH10399" s="6"/>
      <c r="AI10399" s="6"/>
      <c r="AJ10399" s="6"/>
      <c r="AK10399" s="6"/>
      <c r="AL10399" s="6"/>
      <c r="AM10399" s="6"/>
      <c r="AN10399" s="6"/>
      <c r="AO10399" s="6"/>
      <c r="AP10399" s="6"/>
      <c r="AQ10399" s="6"/>
      <c r="AR10399" s="6"/>
      <c r="AS10399" s="6"/>
      <c r="AT10399" s="6"/>
      <c r="AU10399" s="6"/>
      <c r="AV10399" s="6"/>
      <c r="AW10399" s="6"/>
      <c r="AX10399" s="6"/>
      <c r="AY10399" s="6"/>
      <c r="AZ10399" s="6"/>
      <c r="BA10399" s="6"/>
      <c r="BB10399" s="6"/>
      <c r="BC10399" s="6"/>
      <c r="BD10399" s="6"/>
      <c r="BE10399" s="6"/>
      <c r="BF10399" s="6"/>
      <c r="BG10399" s="6"/>
    </row>
    <row r="10400" spans="34:59" x14ac:dyDescent="0.25">
      <c r="AH10400" s="10"/>
      <c r="AI10400" s="6"/>
      <c r="AJ10400" s="10"/>
      <c r="AK10400" s="10"/>
      <c r="AL10400" s="10"/>
      <c r="AM10400" s="10"/>
      <c r="AN10400" s="10"/>
      <c r="AO10400" s="10"/>
      <c r="AP10400" s="10"/>
      <c r="AQ10400" s="10"/>
      <c r="AR10400" s="10"/>
      <c r="AS10400" s="10"/>
      <c r="AT10400" s="10"/>
      <c r="AU10400" s="10"/>
      <c r="AV10400" s="10"/>
      <c r="AW10400" s="10"/>
      <c r="AX10400" s="10"/>
      <c r="AY10400" s="10"/>
      <c r="AZ10400" s="10"/>
      <c r="BA10400" s="10"/>
      <c r="BB10400" s="10"/>
      <c r="BC10400" s="10"/>
      <c r="BD10400" s="10"/>
      <c r="BE10400" s="10"/>
      <c r="BF10400" s="10"/>
      <c r="BG10400" s="6"/>
    </row>
    <row r="10401" spans="34:59" x14ac:dyDescent="0.25">
      <c r="AH10401" s="6"/>
      <c r="AI10401" s="6"/>
      <c r="AJ10401" s="6"/>
      <c r="AK10401" s="6"/>
      <c r="AL10401" s="6"/>
      <c r="AM10401" s="6"/>
      <c r="AN10401" s="6"/>
      <c r="AO10401" s="6"/>
      <c r="AP10401" s="6"/>
      <c r="AQ10401" s="6"/>
      <c r="AR10401" s="6"/>
      <c r="AS10401" s="6"/>
      <c r="AT10401" s="6"/>
      <c r="AU10401" s="6"/>
      <c r="AV10401" s="6"/>
      <c r="AW10401" s="6"/>
      <c r="AX10401" s="6"/>
      <c r="AY10401" s="6"/>
      <c r="AZ10401" s="6"/>
      <c r="BA10401" s="6"/>
      <c r="BB10401" s="6"/>
      <c r="BC10401" s="6"/>
      <c r="BD10401" s="6"/>
      <c r="BE10401" s="6"/>
      <c r="BF10401" s="6"/>
      <c r="BG10401" s="10"/>
    </row>
    <row r="10402" spans="34:59" x14ac:dyDescent="0.25">
      <c r="AH10402" s="10"/>
      <c r="AI10402" s="6"/>
    </row>
    <row r="10403" spans="34:59" x14ac:dyDescent="0.25">
      <c r="AH10403" s="6"/>
      <c r="AI10403" s="6"/>
      <c r="AJ10403" s="6"/>
      <c r="AK10403" s="6"/>
      <c r="AL10403" s="6"/>
      <c r="AM10403" s="6"/>
      <c r="AN10403" s="6"/>
      <c r="AO10403" s="6"/>
      <c r="AP10403" s="6"/>
      <c r="AQ10403" s="6"/>
      <c r="AR10403" s="6"/>
      <c r="AS10403" s="6"/>
      <c r="AT10403" s="6"/>
      <c r="AU10403" s="6"/>
      <c r="AV10403" s="6"/>
      <c r="AW10403" s="6"/>
      <c r="AX10403" s="6"/>
      <c r="AY10403" s="6"/>
      <c r="AZ10403" s="6"/>
      <c r="BA10403" s="6"/>
      <c r="BB10403" s="6"/>
      <c r="BC10403" s="6"/>
      <c r="BD10403" s="6"/>
      <c r="BE10403" s="6"/>
      <c r="BF10403" s="6"/>
      <c r="BG10403" s="6"/>
    </row>
    <row r="10404" spans="34:59" x14ac:dyDescent="0.25">
      <c r="AH10404" s="10"/>
      <c r="AI10404" s="6"/>
      <c r="AJ10404" s="10"/>
      <c r="AK10404" s="10"/>
      <c r="AL10404" s="10"/>
      <c r="AM10404" s="10"/>
      <c r="AN10404" s="10"/>
      <c r="AO10404" s="10"/>
      <c r="AP10404" s="10"/>
      <c r="AQ10404" s="10"/>
      <c r="AR10404" s="10"/>
      <c r="AS10404" s="10"/>
      <c r="AT10404" s="10"/>
      <c r="AU10404" s="10"/>
      <c r="AV10404" s="10"/>
      <c r="AW10404" s="10"/>
      <c r="AX10404" s="10"/>
      <c r="AY10404" s="10"/>
      <c r="AZ10404" s="10"/>
      <c r="BA10404" s="10"/>
      <c r="BB10404" s="10"/>
      <c r="BC10404" s="10"/>
      <c r="BD10404" s="10"/>
      <c r="BE10404" s="10"/>
      <c r="BF10404" s="10"/>
      <c r="BG10404" s="6"/>
    </row>
    <row r="10405" spans="34:59" x14ac:dyDescent="0.25">
      <c r="AH10405" s="6"/>
      <c r="AI10405" s="6"/>
      <c r="AJ10405" s="6"/>
      <c r="AK10405" s="6"/>
      <c r="AL10405" s="6"/>
      <c r="AM10405" s="6"/>
      <c r="AN10405" s="6"/>
      <c r="AO10405" s="6"/>
      <c r="AP10405" s="6"/>
      <c r="AQ10405" s="6"/>
      <c r="AR10405" s="6"/>
      <c r="AS10405" s="6"/>
      <c r="AT10405" s="6"/>
      <c r="AU10405" s="6"/>
      <c r="AV10405" s="6"/>
      <c r="AW10405" s="6"/>
      <c r="AX10405" s="6"/>
      <c r="AY10405" s="6"/>
      <c r="AZ10405" s="6"/>
      <c r="BA10405" s="6"/>
      <c r="BB10405" s="6"/>
      <c r="BC10405" s="6"/>
      <c r="BD10405" s="6"/>
      <c r="BE10405" s="6"/>
      <c r="BF10405" s="6"/>
      <c r="BG10405" s="10"/>
    </row>
    <row r="10406" spans="34:59" x14ac:dyDescent="0.25">
      <c r="AH10406" s="10"/>
      <c r="AI10406" s="6"/>
    </row>
    <row r="10407" spans="34:59" x14ac:dyDescent="0.25">
      <c r="AH10407" s="6"/>
      <c r="AI10407" s="6"/>
      <c r="AJ10407" s="6"/>
      <c r="AK10407" s="6"/>
      <c r="AL10407" s="6"/>
      <c r="AM10407" s="6"/>
      <c r="AN10407" s="6"/>
      <c r="AO10407" s="6"/>
      <c r="AP10407" s="6"/>
      <c r="AQ10407" s="6"/>
      <c r="AR10407" s="6"/>
      <c r="AS10407" s="6"/>
      <c r="AT10407" s="6"/>
      <c r="AU10407" s="6"/>
      <c r="AV10407" s="6"/>
      <c r="AW10407" s="6"/>
      <c r="AX10407" s="6"/>
      <c r="AY10407" s="6"/>
      <c r="AZ10407" s="6"/>
      <c r="BA10407" s="6"/>
      <c r="BB10407" s="6"/>
      <c r="BC10407" s="6"/>
      <c r="BD10407" s="6"/>
      <c r="BE10407" s="6"/>
      <c r="BF10407" s="6"/>
      <c r="BG10407" s="6"/>
    </row>
    <row r="10408" spans="34:59" x14ac:dyDescent="0.25">
      <c r="AH10408" s="10"/>
      <c r="AI10408" s="6"/>
      <c r="AJ10408" s="10"/>
      <c r="AK10408" s="10"/>
      <c r="AL10408" s="10"/>
      <c r="AM10408" s="10"/>
      <c r="AN10408" s="10"/>
      <c r="AO10408" s="10"/>
      <c r="AP10408" s="10"/>
      <c r="AQ10408" s="10"/>
      <c r="AR10408" s="10"/>
      <c r="AS10408" s="10"/>
      <c r="AT10408" s="10"/>
      <c r="AU10408" s="10"/>
      <c r="AV10408" s="10"/>
      <c r="AW10408" s="10"/>
      <c r="AX10408" s="10"/>
      <c r="AY10408" s="10"/>
      <c r="AZ10408" s="10"/>
      <c r="BA10408" s="10"/>
      <c r="BB10408" s="10"/>
      <c r="BC10408" s="10"/>
      <c r="BD10408" s="10"/>
      <c r="BE10408" s="10"/>
      <c r="BF10408" s="10"/>
      <c r="BG10408" s="6"/>
    </row>
    <row r="10409" spans="34:59" x14ac:dyDescent="0.25">
      <c r="AH10409" s="6"/>
      <c r="AI10409" s="6"/>
      <c r="AJ10409" s="6"/>
      <c r="AK10409" s="6"/>
      <c r="AL10409" s="6"/>
      <c r="AM10409" s="6"/>
      <c r="AN10409" s="6"/>
      <c r="AO10409" s="6"/>
      <c r="AP10409" s="6"/>
      <c r="AQ10409" s="6"/>
      <c r="AR10409" s="6"/>
      <c r="AS10409" s="6"/>
      <c r="AT10409" s="6"/>
      <c r="AU10409" s="6"/>
      <c r="AV10409" s="6"/>
      <c r="AW10409" s="6"/>
      <c r="AX10409" s="6"/>
      <c r="AY10409" s="6"/>
      <c r="AZ10409" s="6"/>
      <c r="BA10409" s="6"/>
      <c r="BB10409" s="6"/>
      <c r="BC10409" s="6"/>
      <c r="BD10409" s="6"/>
      <c r="BE10409" s="6"/>
      <c r="BF10409" s="6"/>
      <c r="BG10409" s="10"/>
    </row>
    <row r="10410" spans="34:59" x14ac:dyDescent="0.25">
      <c r="AH10410" s="10"/>
      <c r="AI10410" s="6"/>
    </row>
    <row r="10411" spans="34:59" x14ac:dyDescent="0.25">
      <c r="AH10411" s="6"/>
      <c r="AI10411" s="6"/>
      <c r="AJ10411" s="6"/>
      <c r="AK10411" s="6"/>
      <c r="AL10411" s="6"/>
      <c r="AM10411" s="6"/>
      <c r="AN10411" s="6"/>
      <c r="AO10411" s="6"/>
      <c r="AP10411" s="6"/>
      <c r="AQ10411" s="6"/>
      <c r="AR10411" s="6"/>
      <c r="AS10411" s="6"/>
      <c r="AT10411" s="6"/>
      <c r="AU10411" s="6"/>
      <c r="AV10411" s="6"/>
      <c r="AW10411" s="6"/>
      <c r="AX10411" s="6"/>
      <c r="AY10411" s="6"/>
      <c r="AZ10411" s="6"/>
      <c r="BA10411" s="6"/>
      <c r="BB10411" s="6"/>
      <c r="BC10411" s="6"/>
      <c r="BD10411" s="6"/>
      <c r="BE10411" s="6"/>
      <c r="BF10411" s="6"/>
      <c r="BG10411" s="6"/>
    </row>
    <row r="10412" spans="34:59" x14ac:dyDescent="0.25">
      <c r="AH10412" s="10"/>
      <c r="AI10412" s="6"/>
      <c r="AJ10412" s="10"/>
      <c r="AK10412" s="10"/>
      <c r="AL10412" s="10"/>
      <c r="AM10412" s="10"/>
      <c r="AN10412" s="10"/>
      <c r="AO10412" s="10"/>
      <c r="AP10412" s="10"/>
      <c r="AQ10412" s="10"/>
      <c r="AR10412" s="10"/>
      <c r="AS10412" s="10"/>
      <c r="AT10412" s="10"/>
      <c r="AU10412" s="10"/>
      <c r="AV10412" s="10"/>
      <c r="AW10412" s="10"/>
      <c r="AX10412" s="10"/>
      <c r="AY10412" s="10"/>
      <c r="AZ10412" s="10"/>
      <c r="BA10412" s="10"/>
      <c r="BB10412" s="10"/>
      <c r="BC10412" s="10"/>
      <c r="BD10412" s="10"/>
      <c r="BE10412" s="10"/>
      <c r="BF10412" s="10"/>
      <c r="BG10412" s="6"/>
    </row>
    <row r="10413" spans="34:59" x14ac:dyDescent="0.25">
      <c r="AH10413" s="6"/>
      <c r="AI10413" s="6"/>
      <c r="AJ10413" s="6"/>
      <c r="AK10413" s="6"/>
      <c r="AL10413" s="6"/>
      <c r="AM10413" s="6"/>
      <c r="AN10413" s="6"/>
      <c r="AO10413" s="6"/>
      <c r="AP10413" s="6"/>
      <c r="AQ10413" s="6"/>
      <c r="AR10413" s="6"/>
      <c r="AS10413" s="6"/>
      <c r="AT10413" s="6"/>
      <c r="AU10413" s="6"/>
      <c r="AV10413" s="6"/>
      <c r="AW10413" s="6"/>
      <c r="AX10413" s="6"/>
      <c r="AY10413" s="6"/>
      <c r="AZ10413" s="6"/>
      <c r="BA10413" s="6"/>
      <c r="BB10413" s="6"/>
      <c r="BC10413" s="6"/>
      <c r="BD10413" s="6"/>
      <c r="BE10413" s="6"/>
      <c r="BF10413" s="6"/>
      <c r="BG10413" s="10"/>
    </row>
    <row r="10414" spans="34:59" x14ac:dyDescent="0.25">
      <c r="AH10414" s="10"/>
      <c r="AI10414" s="6"/>
    </row>
    <row r="10415" spans="34:59" x14ac:dyDescent="0.25">
      <c r="AH10415" s="6"/>
      <c r="AI10415" s="6"/>
      <c r="AJ10415" s="6"/>
      <c r="AK10415" s="6"/>
      <c r="AL10415" s="6"/>
      <c r="AM10415" s="6"/>
      <c r="AN10415" s="6"/>
      <c r="AO10415" s="6"/>
      <c r="AP10415" s="6"/>
      <c r="AQ10415" s="6"/>
      <c r="AR10415" s="6"/>
      <c r="AS10415" s="6"/>
      <c r="AT10415" s="6"/>
      <c r="AU10415" s="6"/>
      <c r="AV10415" s="6"/>
      <c r="AW10415" s="6"/>
      <c r="AX10415" s="6"/>
      <c r="AY10415" s="6"/>
      <c r="AZ10415" s="6"/>
      <c r="BA10415" s="6"/>
      <c r="BB10415" s="6"/>
      <c r="BC10415" s="6"/>
      <c r="BD10415" s="6"/>
      <c r="BE10415" s="6"/>
      <c r="BF10415" s="6"/>
      <c r="BG10415" s="6"/>
    </row>
    <row r="10416" spans="34:59" x14ac:dyDescent="0.25">
      <c r="AH10416" s="10"/>
      <c r="AI10416" s="6"/>
      <c r="AJ10416" s="10"/>
      <c r="AK10416" s="10"/>
      <c r="AL10416" s="10"/>
      <c r="AM10416" s="10"/>
      <c r="AN10416" s="10"/>
      <c r="AO10416" s="10"/>
      <c r="AP10416" s="10"/>
      <c r="AQ10416" s="10"/>
      <c r="AR10416" s="10"/>
      <c r="AS10416" s="10"/>
      <c r="AT10416" s="10"/>
      <c r="AU10416" s="10"/>
      <c r="AV10416" s="10"/>
      <c r="AW10416" s="10"/>
      <c r="AX10416" s="10"/>
      <c r="AY10416" s="10"/>
      <c r="AZ10416" s="10"/>
      <c r="BA10416" s="10"/>
      <c r="BB10416" s="10"/>
      <c r="BC10416" s="10"/>
      <c r="BD10416" s="10"/>
      <c r="BE10416" s="10"/>
      <c r="BF10416" s="10"/>
      <c r="BG10416" s="6"/>
    </row>
    <row r="10417" spans="34:59" x14ac:dyDescent="0.25">
      <c r="AH10417" s="6"/>
      <c r="AI10417" s="6"/>
      <c r="AJ10417" s="6"/>
      <c r="AK10417" s="6"/>
      <c r="AL10417" s="6"/>
      <c r="AM10417" s="6"/>
      <c r="AN10417" s="6"/>
      <c r="AO10417" s="6"/>
      <c r="AP10417" s="6"/>
      <c r="AQ10417" s="6"/>
      <c r="AR10417" s="6"/>
      <c r="AS10417" s="6"/>
      <c r="AT10417" s="6"/>
      <c r="AU10417" s="6"/>
      <c r="AV10417" s="6"/>
      <c r="AW10417" s="6"/>
      <c r="AX10417" s="6"/>
      <c r="AY10417" s="6"/>
      <c r="AZ10417" s="6"/>
      <c r="BA10417" s="6"/>
      <c r="BB10417" s="6"/>
      <c r="BC10417" s="6"/>
      <c r="BD10417" s="6"/>
      <c r="BE10417" s="6"/>
      <c r="BF10417" s="6"/>
      <c r="BG10417" s="10"/>
    </row>
    <row r="10418" spans="34:59" x14ac:dyDescent="0.25">
      <c r="AH10418" s="10"/>
      <c r="AI10418" s="6"/>
    </row>
    <row r="10419" spans="34:59" x14ac:dyDescent="0.25">
      <c r="AH10419" s="6"/>
      <c r="AI10419" s="6"/>
      <c r="AJ10419" s="6"/>
      <c r="AK10419" s="6"/>
      <c r="AL10419" s="6"/>
      <c r="AM10419" s="6"/>
      <c r="AN10419" s="6"/>
      <c r="AO10419" s="6"/>
      <c r="AP10419" s="6"/>
      <c r="AQ10419" s="6"/>
      <c r="AR10419" s="6"/>
      <c r="AS10419" s="6"/>
      <c r="AT10419" s="6"/>
      <c r="AU10419" s="6"/>
      <c r="AV10419" s="6"/>
      <c r="AW10419" s="6"/>
      <c r="AX10419" s="6"/>
      <c r="AY10419" s="6"/>
      <c r="AZ10419" s="6"/>
      <c r="BA10419" s="6"/>
      <c r="BB10419" s="6"/>
      <c r="BC10419" s="6"/>
      <c r="BD10419" s="6"/>
      <c r="BE10419" s="6"/>
      <c r="BF10419" s="6"/>
      <c r="BG10419" s="6"/>
    </row>
    <row r="10420" spans="34:59" x14ac:dyDescent="0.25">
      <c r="AH10420" s="10"/>
      <c r="AI10420" s="6"/>
      <c r="AJ10420" s="10"/>
      <c r="AK10420" s="10"/>
      <c r="AL10420" s="10"/>
      <c r="AM10420" s="10"/>
      <c r="AN10420" s="10"/>
      <c r="AO10420" s="10"/>
      <c r="AP10420" s="10"/>
      <c r="AQ10420" s="10"/>
      <c r="AR10420" s="10"/>
      <c r="AS10420" s="10"/>
      <c r="AT10420" s="10"/>
      <c r="AU10420" s="10"/>
      <c r="AV10420" s="10"/>
      <c r="AW10420" s="10"/>
      <c r="AX10420" s="10"/>
      <c r="AY10420" s="10"/>
      <c r="AZ10420" s="10"/>
      <c r="BA10420" s="10"/>
      <c r="BB10420" s="10"/>
      <c r="BC10420" s="10"/>
      <c r="BD10420" s="10"/>
      <c r="BE10420" s="10"/>
      <c r="BF10420" s="10"/>
      <c r="BG10420" s="6"/>
    </row>
    <row r="10421" spans="34:59" x14ac:dyDescent="0.25">
      <c r="AH10421" s="6"/>
      <c r="AI10421" s="6"/>
      <c r="AJ10421" s="6"/>
      <c r="AK10421" s="6"/>
      <c r="AL10421" s="6"/>
      <c r="AM10421" s="6"/>
      <c r="AN10421" s="6"/>
      <c r="AO10421" s="6"/>
      <c r="AP10421" s="6"/>
      <c r="AQ10421" s="6"/>
      <c r="AR10421" s="6"/>
      <c r="AS10421" s="6"/>
      <c r="AT10421" s="6"/>
      <c r="AU10421" s="6"/>
      <c r="AV10421" s="6"/>
      <c r="AW10421" s="6"/>
      <c r="AX10421" s="6"/>
      <c r="AY10421" s="6"/>
      <c r="AZ10421" s="6"/>
      <c r="BA10421" s="6"/>
      <c r="BB10421" s="6"/>
      <c r="BC10421" s="6"/>
      <c r="BD10421" s="6"/>
      <c r="BE10421" s="6"/>
      <c r="BF10421" s="6"/>
      <c r="BG10421" s="10"/>
    </row>
    <row r="10422" spans="34:59" x14ac:dyDescent="0.25">
      <c r="AH10422" s="10"/>
      <c r="AI10422" s="6"/>
    </row>
    <row r="10423" spans="34:59" x14ac:dyDescent="0.25">
      <c r="AH10423" s="6"/>
      <c r="AI10423" s="6"/>
      <c r="AJ10423" s="6"/>
      <c r="AK10423" s="6"/>
      <c r="AL10423" s="6"/>
      <c r="AM10423" s="6"/>
      <c r="AN10423" s="6"/>
      <c r="AO10423" s="6"/>
      <c r="AP10423" s="6"/>
      <c r="AQ10423" s="6"/>
      <c r="AR10423" s="6"/>
      <c r="AS10423" s="6"/>
      <c r="AT10423" s="6"/>
      <c r="AU10423" s="6"/>
      <c r="AV10423" s="6"/>
      <c r="AW10423" s="6"/>
      <c r="AX10423" s="6"/>
      <c r="AY10423" s="6"/>
      <c r="AZ10423" s="6"/>
      <c r="BA10423" s="6"/>
      <c r="BB10423" s="6"/>
      <c r="BC10423" s="6"/>
      <c r="BD10423" s="6"/>
      <c r="BE10423" s="6"/>
      <c r="BF10423" s="6"/>
      <c r="BG10423" s="6"/>
    </row>
    <row r="10424" spans="34:59" x14ac:dyDescent="0.25">
      <c r="AH10424" s="10"/>
      <c r="AI10424" s="6"/>
      <c r="AJ10424" s="10"/>
      <c r="AK10424" s="10"/>
      <c r="AL10424" s="10"/>
      <c r="AM10424" s="10"/>
      <c r="AN10424" s="10"/>
      <c r="AO10424" s="10"/>
      <c r="AP10424" s="10"/>
      <c r="AQ10424" s="10"/>
      <c r="AR10424" s="10"/>
      <c r="AS10424" s="10"/>
      <c r="AT10424" s="10"/>
      <c r="AU10424" s="10"/>
      <c r="AV10424" s="10"/>
      <c r="AW10424" s="10"/>
      <c r="AX10424" s="10"/>
      <c r="AY10424" s="10"/>
      <c r="AZ10424" s="10"/>
      <c r="BA10424" s="10"/>
      <c r="BB10424" s="10"/>
      <c r="BC10424" s="10"/>
      <c r="BD10424" s="10"/>
      <c r="BE10424" s="10"/>
      <c r="BF10424" s="10"/>
      <c r="BG10424" s="6"/>
    </row>
    <row r="10425" spans="34:59" x14ac:dyDescent="0.25">
      <c r="AH10425" s="6"/>
      <c r="AI10425" s="6"/>
      <c r="AJ10425" s="6"/>
      <c r="AK10425" s="6"/>
      <c r="AL10425" s="6"/>
      <c r="AM10425" s="6"/>
      <c r="AN10425" s="6"/>
      <c r="AO10425" s="6"/>
      <c r="AP10425" s="6"/>
      <c r="AQ10425" s="6"/>
      <c r="AR10425" s="6"/>
      <c r="AS10425" s="6"/>
      <c r="AT10425" s="6"/>
      <c r="AU10425" s="6"/>
      <c r="AV10425" s="6"/>
      <c r="AW10425" s="6"/>
      <c r="AX10425" s="6"/>
      <c r="AY10425" s="6"/>
      <c r="AZ10425" s="6"/>
      <c r="BA10425" s="6"/>
      <c r="BB10425" s="6"/>
      <c r="BC10425" s="6"/>
      <c r="BD10425" s="6"/>
      <c r="BE10425" s="6"/>
      <c r="BF10425" s="6"/>
      <c r="BG10425" s="10"/>
    </row>
    <row r="10426" spans="34:59" x14ac:dyDescent="0.25">
      <c r="AH10426" s="10"/>
      <c r="AI10426" s="6"/>
    </row>
    <row r="10427" spans="34:59" x14ac:dyDescent="0.25">
      <c r="AH10427" s="6"/>
      <c r="AI10427" s="6"/>
      <c r="AJ10427" s="6"/>
      <c r="AK10427" s="6"/>
      <c r="AL10427" s="6"/>
      <c r="AM10427" s="6"/>
      <c r="AN10427" s="6"/>
      <c r="AO10427" s="6"/>
      <c r="AP10427" s="6"/>
      <c r="AQ10427" s="6"/>
      <c r="AR10427" s="6"/>
      <c r="AS10427" s="6"/>
      <c r="AT10427" s="6"/>
      <c r="AU10427" s="6"/>
      <c r="AV10427" s="6"/>
      <c r="AW10427" s="6"/>
      <c r="AX10427" s="6"/>
      <c r="AY10427" s="6"/>
      <c r="AZ10427" s="6"/>
      <c r="BA10427" s="6"/>
      <c r="BB10427" s="6"/>
      <c r="BC10427" s="6"/>
      <c r="BD10427" s="6"/>
      <c r="BE10427" s="6"/>
      <c r="BF10427" s="6"/>
      <c r="BG10427" s="6"/>
    </row>
    <row r="10428" spans="34:59" x14ac:dyDescent="0.25">
      <c r="AH10428" s="10"/>
      <c r="AI10428" s="6"/>
      <c r="AJ10428" s="10"/>
      <c r="AK10428" s="10"/>
      <c r="AL10428" s="10"/>
      <c r="AM10428" s="10"/>
      <c r="AN10428" s="10"/>
      <c r="AO10428" s="10"/>
      <c r="AP10428" s="10"/>
      <c r="AQ10428" s="10"/>
      <c r="AR10428" s="10"/>
      <c r="AS10428" s="10"/>
      <c r="AT10428" s="10"/>
      <c r="AU10428" s="10"/>
      <c r="AV10428" s="10"/>
      <c r="AW10428" s="10"/>
      <c r="AX10428" s="10"/>
      <c r="AY10428" s="10"/>
      <c r="AZ10428" s="10"/>
      <c r="BA10428" s="10"/>
      <c r="BB10428" s="10"/>
      <c r="BC10428" s="10"/>
      <c r="BD10428" s="10"/>
      <c r="BE10428" s="10"/>
      <c r="BF10428" s="10"/>
      <c r="BG10428" s="6"/>
    </row>
    <row r="10429" spans="34:59" x14ac:dyDescent="0.25">
      <c r="AH10429" s="6"/>
      <c r="AI10429" s="6"/>
      <c r="AJ10429" s="6"/>
      <c r="AK10429" s="6"/>
      <c r="AL10429" s="6"/>
      <c r="AM10429" s="6"/>
      <c r="AN10429" s="6"/>
      <c r="AO10429" s="6"/>
      <c r="AP10429" s="6"/>
      <c r="AQ10429" s="6"/>
      <c r="AR10429" s="6"/>
      <c r="AS10429" s="6"/>
      <c r="AT10429" s="6"/>
      <c r="AU10429" s="6"/>
      <c r="AV10429" s="6"/>
      <c r="AW10429" s="6"/>
      <c r="AX10429" s="6"/>
      <c r="AY10429" s="6"/>
      <c r="AZ10429" s="6"/>
      <c r="BA10429" s="6"/>
      <c r="BB10429" s="6"/>
      <c r="BC10429" s="6"/>
      <c r="BD10429" s="6"/>
      <c r="BE10429" s="6"/>
      <c r="BF10429" s="6"/>
      <c r="BG10429" s="10"/>
    </row>
    <row r="10430" spans="34:59" x14ac:dyDescent="0.25">
      <c r="AH10430" s="10"/>
      <c r="AI10430" s="6"/>
    </row>
    <row r="10431" spans="34:59" x14ac:dyDescent="0.25">
      <c r="AH10431" s="6"/>
      <c r="AI10431" s="6"/>
      <c r="AJ10431" s="6"/>
      <c r="AK10431" s="6"/>
      <c r="AL10431" s="6"/>
      <c r="AM10431" s="6"/>
      <c r="AN10431" s="6"/>
      <c r="AO10431" s="6"/>
      <c r="AP10431" s="6"/>
      <c r="AQ10431" s="6"/>
      <c r="AR10431" s="6"/>
      <c r="AS10431" s="6"/>
      <c r="AT10431" s="6"/>
      <c r="AU10431" s="6"/>
      <c r="AV10431" s="6"/>
      <c r="AW10431" s="6"/>
      <c r="AX10431" s="6"/>
      <c r="AY10431" s="6"/>
      <c r="AZ10431" s="6"/>
      <c r="BA10431" s="6"/>
      <c r="BB10431" s="6"/>
      <c r="BC10431" s="6"/>
      <c r="BD10431" s="6"/>
      <c r="BE10431" s="6"/>
      <c r="BF10431" s="6"/>
      <c r="BG10431" s="6"/>
    </row>
    <row r="10432" spans="34:59" x14ac:dyDescent="0.25">
      <c r="AH10432" s="10"/>
      <c r="AI10432" s="6"/>
      <c r="AJ10432" s="10"/>
      <c r="AK10432" s="10"/>
      <c r="AL10432" s="10"/>
      <c r="AM10432" s="10"/>
      <c r="AN10432" s="10"/>
      <c r="AO10432" s="10"/>
      <c r="AP10432" s="10"/>
      <c r="AQ10432" s="10"/>
      <c r="AR10432" s="10"/>
      <c r="AS10432" s="10"/>
      <c r="AT10432" s="10"/>
      <c r="AU10432" s="10"/>
      <c r="AV10432" s="10"/>
      <c r="AW10432" s="10"/>
      <c r="AX10432" s="10"/>
      <c r="AY10432" s="10"/>
      <c r="AZ10432" s="10"/>
      <c r="BA10432" s="10"/>
      <c r="BB10432" s="10"/>
      <c r="BC10432" s="10"/>
      <c r="BD10432" s="10"/>
      <c r="BE10432" s="10"/>
      <c r="BF10432" s="10"/>
      <c r="BG10432" s="6"/>
    </row>
    <row r="10433" spans="34:59" x14ac:dyDescent="0.25">
      <c r="AH10433" s="6"/>
      <c r="AI10433" s="6"/>
      <c r="AJ10433" s="6"/>
      <c r="AK10433" s="6"/>
      <c r="AL10433" s="6"/>
      <c r="AM10433" s="6"/>
      <c r="AN10433" s="6"/>
      <c r="AO10433" s="6"/>
      <c r="AP10433" s="6"/>
      <c r="AQ10433" s="6"/>
      <c r="AR10433" s="6"/>
      <c r="AS10433" s="6"/>
      <c r="AT10433" s="6"/>
      <c r="AU10433" s="6"/>
      <c r="AV10433" s="6"/>
      <c r="AW10433" s="6"/>
      <c r="AX10433" s="6"/>
      <c r="AY10433" s="6"/>
      <c r="AZ10433" s="6"/>
      <c r="BA10433" s="6"/>
      <c r="BB10433" s="6"/>
      <c r="BC10433" s="6"/>
      <c r="BD10433" s="6"/>
      <c r="BE10433" s="6"/>
      <c r="BF10433" s="6"/>
      <c r="BG10433" s="10"/>
    </row>
    <row r="10434" spans="34:59" x14ac:dyDescent="0.25">
      <c r="AH10434" s="10"/>
      <c r="AI10434" s="6"/>
    </row>
    <row r="10435" spans="34:59" x14ac:dyDescent="0.25">
      <c r="AH10435" s="6"/>
      <c r="AI10435" s="6"/>
      <c r="AJ10435" s="6"/>
      <c r="AK10435" s="6"/>
      <c r="AL10435" s="6"/>
      <c r="AM10435" s="6"/>
      <c r="AN10435" s="6"/>
      <c r="AO10435" s="6"/>
      <c r="AP10435" s="6"/>
      <c r="AQ10435" s="6"/>
      <c r="AR10435" s="6"/>
      <c r="AS10435" s="6"/>
      <c r="AT10435" s="6"/>
      <c r="AU10435" s="6"/>
      <c r="AV10435" s="6"/>
      <c r="AW10435" s="6"/>
      <c r="AX10435" s="6"/>
      <c r="AY10435" s="6"/>
      <c r="AZ10435" s="6"/>
      <c r="BA10435" s="6"/>
      <c r="BB10435" s="6"/>
      <c r="BC10435" s="6"/>
      <c r="BD10435" s="6"/>
      <c r="BE10435" s="6"/>
      <c r="BF10435" s="6"/>
      <c r="BG10435" s="6"/>
    </row>
    <row r="10436" spans="34:59" x14ac:dyDescent="0.25">
      <c r="AH10436" s="10"/>
      <c r="AI10436" s="6"/>
      <c r="AJ10436" s="10"/>
      <c r="AK10436" s="10"/>
      <c r="AL10436" s="10"/>
      <c r="AM10436" s="10"/>
      <c r="AN10436" s="10"/>
      <c r="AO10436" s="10"/>
      <c r="AP10436" s="10"/>
      <c r="AQ10436" s="10"/>
      <c r="AR10436" s="10"/>
      <c r="AS10436" s="10"/>
      <c r="AT10436" s="10"/>
      <c r="AU10436" s="10"/>
      <c r="AV10436" s="10"/>
      <c r="AW10436" s="10"/>
      <c r="AX10436" s="10"/>
      <c r="AY10436" s="10"/>
      <c r="AZ10436" s="10"/>
      <c r="BA10436" s="10"/>
      <c r="BB10436" s="10"/>
      <c r="BC10436" s="10"/>
      <c r="BD10436" s="10"/>
      <c r="BE10436" s="10"/>
      <c r="BF10436" s="10"/>
      <c r="BG10436" s="6"/>
    </row>
    <row r="10437" spans="34:59" x14ac:dyDescent="0.25">
      <c r="AH10437" s="6"/>
      <c r="AI10437" s="6"/>
      <c r="AJ10437" s="6"/>
      <c r="AK10437" s="6"/>
      <c r="AL10437" s="6"/>
      <c r="AM10437" s="6"/>
      <c r="AN10437" s="6"/>
      <c r="AO10437" s="6"/>
      <c r="AP10437" s="6"/>
      <c r="AQ10437" s="6"/>
      <c r="AR10437" s="6"/>
      <c r="AS10437" s="6"/>
      <c r="AT10437" s="6"/>
      <c r="AU10437" s="6"/>
      <c r="AV10437" s="6"/>
      <c r="AW10437" s="6"/>
      <c r="AX10437" s="6"/>
      <c r="AY10437" s="6"/>
      <c r="AZ10437" s="6"/>
      <c r="BA10437" s="6"/>
      <c r="BB10437" s="6"/>
      <c r="BC10437" s="6"/>
      <c r="BD10437" s="6"/>
      <c r="BE10437" s="6"/>
      <c r="BF10437" s="6"/>
      <c r="BG10437" s="10"/>
    </row>
    <row r="10438" spans="34:59" x14ac:dyDescent="0.25">
      <c r="AH10438" s="10"/>
      <c r="AI10438" s="6"/>
    </row>
    <row r="10439" spans="34:59" x14ac:dyDescent="0.25">
      <c r="AH10439" s="6"/>
      <c r="AI10439" s="6"/>
      <c r="AJ10439" s="6"/>
      <c r="AK10439" s="6"/>
      <c r="AL10439" s="6"/>
      <c r="AM10439" s="6"/>
      <c r="AN10439" s="6"/>
      <c r="AO10439" s="6"/>
      <c r="AP10439" s="6"/>
      <c r="AQ10439" s="6"/>
      <c r="AR10439" s="6"/>
      <c r="AS10439" s="6"/>
      <c r="AT10439" s="6"/>
      <c r="AU10439" s="6"/>
      <c r="AV10439" s="6"/>
      <c r="AW10439" s="6"/>
      <c r="AX10439" s="6"/>
      <c r="AY10439" s="6"/>
      <c r="AZ10439" s="6"/>
      <c r="BA10439" s="6"/>
      <c r="BB10439" s="6"/>
      <c r="BC10439" s="6"/>
      <c r="BD10439" s="6"/>
      <c r="BE10439" s="6"/>
      <c r="BF10439" s="6"/>
      <c r="BG10439" s="6"/>
    </row>
    <row r="10440" spans="34:59" x14ac:dyDescent="0.25">
      <c r="AH10440" s="10"/>
      <c r="AI10440" s="6"/>
      <c r="AJ10440" s="10"/>
      <c r="AK10440" s="10"/>
      <c r="AL10440" s="10"/>
      <c r="AM10440" s="10"/>
      <c r="AN10440" s="10"/>
      <c r="AO10440" s="10"/>
      <c r="AP10440" s="10"/>
      <c r="AQ10440" s="10"/>
      <c r="AR10440" s="10"/>
      <c r="AS10440" s="10"/>
      <c r="AT10440" s="10"/>
      <c r="AU10440" s="10"/>
      <c r="AV10440" s="10"/>
      <c r="AW10440" s="10"/>
      <c r="AX10440" s="10"/>
      <c r="AY10440" s="10"/>
      <c r="AZ10440" s="10"/>
      <c r="BA10440" s="10"/>
      <c r="BB10440" s="10"/>
      <c r="BC10440" s="10"/>
      <c r="BD10440" s="10"/>
      <c r="BE10440" s="10"/>
      <c r="BF10440" s="10"/>
      <c r="BG10440" s="6"/>
    </row>
    <row r="10441" spans="34:59" x14ac:dyDescent="0.25">
      <c r="AH10441" s="6"/>
      <c r="AI10441" s="6"/>
      <c r="AJ10441" s="6"/>
      <c r="AK10441" s="6"/>
      <c r="AL10441" s="6"/>
      <c r="AM10441" s="6"/>
      <c r="AN10441" s="6"/>
      <c r="AO10441" s="6"/>
      <c r="AP10441" s="6"/>
      <c r="AQ10441" s="6"/>
      <c r="AR10441" s="6"/>
      <c r="AS10441" s="6"/>
      <c r="AT10441" s="6"/>
      <c r="AU10441" s="6"/>
      <c r="AV10441" s="6"/>
      <c r="AW10441" s="6"/>
      <c r="AX10441" s="6"/>
      <c r="AY10441" s="6"/>
      <c r="AZ10441" s="6"/>
      <c r="BA10441" s="6"/>
      <c r="BB10441" s="6"/>
      <c r="BC10441" s="6"/>
      <c r="BD10441" s="6"/>
      <c r="BE10441" s="6"/>
      <c r="BF10441" s="6"/>
      <c r="BG10441" s="10"/>
    </row>
    <row r="10442" spans="34:59" x14ac:dyDescent="0.25">
      <c r="AH10442" s="10"/>
      <c r="AI10442" s="6"/>
    </row>
    <row r="10443" spans="34:59" x14ac:dyDescent="0.25">
      <c r="AH10443" s="6"/>
      <c r="AI10443" s="6"/>
      <c r="AJ10443" s="6"/>
      <c r="AK10443" s="6"/>
      <c r="AL10443" s="6"/>
      <c r="AM10443" s="6"/>
      <c r="AN10443" s="6"/>
      <c r="AO10443" s="6"/>
      <c r="AP10443" s="6"/>
      <c r="AQ10443" s="6"/>
      <c r="AR10443" s="6"/>
      <c r="AS10443" s="6"/>
      <c r="AT10443" s="6"/>
      <c r="AU10443" s="6"/>
      <c r="AV10443" s="6"/>
      <c r="AW10443" s="6"/>
      <c r="AX10443" s="6"/>
      <c r="AY10443" s="6"/>
      <c r="AZ10443" s="6"/>
      <c r="BA10443" s="6"/>
      <c r="BB10443" s="6"/>
      <c r="BC10443" s="6"/>
      <c r="BD10443" s="6"/>
      <c r="BE10443" s="6"/>
      <c r="BF10443" s="6"/>
      <c r="BG10443" s="6"/>
    </row>
    <row r="10444" spans="34:59" x14ac:dyDescent="0.25">
      <c r="AH10444" s="10"/>
      <c r="AI10444" s="6"/>
      <c r="AJ10444" s="10"/>
      <c r="AK10444" s="10"/>
      <c r="AL10444" s="10"/>
      <c r="AM10444" s="10"/>
      <c r="AN10444" s="10"/>
      <c r="AO10444" s="10"/>
      <c r="AP10444" s="10"/>
      <c r="AQ10444" s="10"/>
      <c r="AR10444" s="10"/>
      <c r="AS10444" s="10"/>
      <c r="AT10444" s="10"/>
      <c r="AU10444" s="10"/>
      <c r="AV10444" s="10"/>
      <c r="AW10444" s="10"/>
      <c r="AX10444" s="10"/>
      <c r="AY10444" s="10"/>
      <c r="AZ10444" s="10"/>
      <c r="BA10444" s="10"/>
      <c r="BB10444" s="10"/>
      <c r="BC10444" s="10"/>
      <c r="BD10444" s="10"/>
      <c r="BE10444" s="10"/>
      <c r="BF10444" s="10"/>
      <c r="BG10444" s="6"/>
    </row>
    <row r="10445" spans="34:59" x14ac:dyDescent="0.25">
      <c r="AH10445" s="6"/>
      <c r="AI10445" s="6"/>
      <c r="AJ10445" s="6"/>
      <c r="AK10445" s="6"/>
      <c r="AL10445" s="6"/>
      <c r="AM10445" s="6"/>
      <c r="AN10445" s="6"/>
      <c r="AO10445" s="6"/>
      <c r="AP10445" s="6"/>
      <c r="AQ10445" s="6"/>
      <c r="AR10445" s="6"/>
      <c r="AS10445" s="6"/>
      <c r="AT10445" s="6"/>
      <c r="AU10445" s="6"/>
      <c r="AV10445" s="6"/>
      <c r="AW10445" s="6"/>
      <c r="AX10445" s="6"/>
      <c r="AY10445" s="6"/>
      <c r="AZ10445" s="6"/>
      <c r="BA10445" s="6"/>
      <c r="BB10445" s="6"/>
      <c r="BC10445" s="6"/>
      <c r="BD10445" s="6"/>
      <c r="BE10445" s="6"/>
      <c r="BF10445" s="6"/>
      <c r="BG10445" s="10"/>
    </row>
    <row r="10446" spans="34:59" x14ac:dyDescent="0.25">
      <c r="AH10446" s="10"/>
      <c r="AI10446" s="6"/>
    </row>
    <row r="10447" spans="34:59" x14ac:dyDescent="0.25">
      <c r="AH10447" s="6"/>
      <c r="AI10447" s="6"/>
      <c r="AJ10447" s="6"/>
      <c r="AK10447" s="6"/>
      <c r="AL10447" s="6"/>
      <c r="AM10447" s="6"/>
      <c r="AN10447" s="6"/>
      <c r="AO10447" s="6"/>
      <c r="AP10447" s="6"/>
      <c r="AQ10447" s="6"/>
      <c r="AR10447" s="6"/>
      <c r="AS10447" s="6"/>
      <c r="AT10447" s="6"/>
      <c r="AU10447" s="6"/>
      <c r="AV10447" s="6"/>
      <c r="AW10447" s="6"/>
      <c r="AX10447" s="6"/>
      <c r="AY10447" s="6"/>
      <c r="AZ10447" s="6"/>
      <c r="BA10447" s="6"/>
      <c r="BB10447" s="6"/>
      <c r="BC10447" s="6"/>
      <c r="BD10447" s="6"/>
      <c r="BE10447" s="6"/>
      <c r="BF10447" s="6"/>
      <c r="BG10447" s="6"/>
    </row>
    <row r="10448" spans="34:59" x14ac:dyDescent="0.25">
      <c r="AH10448" s="10"/>
      <c r="AI10448" s="6"/>
      <c r="AJ10448" s="10"/>
      <c r="AK10448" s="10"/>
      <c r="AL10448" s="10"/>
      <c r="AM10448" s="10"/>
      <c r="AN10448" s="10"/>
      <c r="AO10448" s="10"/>
      <c r="AP10448" s="10"/>
      <c r="AQ10448" s="10"/>
      <c r="AR10448" s="10"/>
      <c r="AS10448" s="10"/>
      <c r="AT10448" s="10"/>
      <c r="AU10448" s="10"/>
      <c r="AV10448" s="10"/>
      <c r="AW10448" s="10"/>
      <c r="AX10448" s="10"/>
      <c r="AY10448" s="10"/>
      <c r="AZ10448" s="10"/>
      <c r="BA10448" s="10"/>
      <c r="BB10448" s="10"/>
      <c r="BC10448" s="10"/>
      <c r="BD10448" s="10"/>
      <c r="BE10448" s="10"/>
      <c r="BF10448" s="10"/>
      <c r="BG10448" s="6"/>
    </row>
    <row r="10449" spans="34:59" x14ac:dyDescent="0.25">
      <c r="AH10449" s="6"/>
      <c r="AI10449" s="6"/>
      <c r="AJ10449" s="6"/>
      <c r="AK10449" s="6"/>
      <c r="AL10449" s="6"/>
      <c r="AM10449" s="6"/>
      <c r="AN10449" s="6"/>
      <c r="AO10449" s="6"/>
      <c r="AP10449" s="6"/>
      <c r="AQ10449" s="6"/>
      <c r="AR10449" s="6"/>
      <c r="AS10449" s="6"/>
      <c r="AT10449" s="6"/>
      <c r="AU10449" s="6"/>
      <c r="AV10449" s="6"/>
      <c r="AW10449" s="6"/>
      <c r="AX10449" s="6"/>
      <c r="AY10449" s="6"/>
      <c r="AZ10449" s="6"/>
      <c r="BA10449" s="6"/>
      <c r="BB10449" s="6"/>
      <c r="BC10449" s="6"/>
      <c r="BD10449" s="6"/>
      <c r="BE10449" s="6"/>
      <c r="BF10449" s="6"/>
      <c r="BG10449" s="10"/>
    </row>
    <row r="10450" spans="34:59" x14ac:dyDescent="0.25">
      <c r="AH10450" s="10"/>
      <c r="AI10450" s="6"/>
    </row>
    <row r="10451" spans="34:59" x14ac:dyDescent="0.25">
      <c r="AH10451" s="6"/>
      <c r="AI10451" s="6"/>
      <c r="AJ10451" s="6"/>
      <c r="AK10451" s="6"/>
      <c r="AL10451" s="6"/>
      <c r="AM10451" s="6"/>
      <c r="AN10451" s="6"/>
      <c r="AO10451" s="6"/>
      <c r="AP10451" s="6"/>
      <c r="AQ10451" s="6"/>
      <c r="AR10451" s="6"/>
      <c r="AS10451" s="6"/>
      <c r="AT10451" s="6"/>
      <c r="AU10451" s="6"/>
      <c r="AV10451" s="6"/>
      <c r="AW10451" s="6"/>
      <c r="AX10451" s="6"/>
      <c r="AY10451" s="6"/>
      <c r="AZ10451" s="6"/>
      <c r="BA10451" s="6"/>
      <c r="BB10451" s="6"/>
      <c r="BC10451" s="6"/>
      <c r="BD10451" s="6"/>
      <c r="BE10451" s="6"/>
      <c r="BF10451" s="6"/>
      <c r="BG10451" s="6"/>
    </row>
    <row r="10452" spans="34:59" x14ac:dyDescent="0.25">
      <c r="AH10452" s="10"/>
      <c r="AI10452" s="6"/>
      <c r="AJ10452" s="10"/>
      <c r="AK10452" s="10"/>
      <c r="AL10452" s="10"/>
      <c r="AM10452" s="10"/>
      <c r="AN10452" s="10"/>
      <c r="AO10452" s="10"/>
      <c r="AP10452" s="10"/>
      <c r="AQ10452" s="10"/>
      <c r="AR10452" s="10"/>
      <c r="AS10452" s="10"/>
      <c r="AT10452" s="10"/>
      <c r="AU10452" s="10"/>
      <c r="AV10452" s="10"/>
      <c r="AW10452" s="10"/>
      <c r="AX10452" s="10"/>
      <c r="AY10452" s="10"/>
      <c r="AZ10452" s="10"/>
      <c r="BA10452" s="10"/>
      <c r="BB10452" s="10"/>
      <c r="BC10452" s="10"/>
      <c r="BD10452" s="10"/>
      <c r="BE10452" s="10"/>
      <c r="BF10452" s="10"/>
      <c r="BG10452" s="6"/>
    </row>
    <row r="10453" spans="34:59" x14ac:dyDescent="0.25">
      <c r="AH10453" s="6"/>
      <c r="AI10453" s="6"/>
      <c r="AJ10453" s="6"/>
      <c r="AK10453" s="6"/>
      <c r="AL10453" s="6"/>
      <c r="AM10453" s="6"/>
      <c r="AN10453" s="6"/>
      <c r="AO10453" s="6"/>
      <c r="AP10453" s="6"/>
      <c r="AQ10453" s="6"/>
      <c r="AR10453" s="6"/>
      <c r="AS10453" s="6"/>
      <c r="AT10453" s="6"/>
      <c r="AU10453" s="6"/>
      <c r="AV10453" s="6"/>
      <c r="AW10453" s="6"/>
      <c r="AX10453" s="6"/>
      <c r="AY10453" s="6"/>
      <c r="AZ10453" s="6"/>
      <c r="BA10453" s="6"/>
      <c r="BB10453" s="6"/>
      <c r="BC10453" s="6"/>
      <c r="BD10453" s="6"/>
      <c r="BE10453" s="6"/>
      <c r="BF10453" s="6"/>
      <c r="BG10453" s="10"/>
    </row>
    <row r="10454" spans="34:59" x14ac:dyDescent="0.25">
      <c r="AH10454" s="10"/>
      <c r="AI10454" s="6"/>
    </row>
    <row r="10455" spans="34:59" x14ac:dyDescent="0.25">
      <c r="AH10455" s="6"/>
      <c r="AI10455" s="6"/>
      <c r="AJ10455" s="6"/>
      <c r="AK10455" s="6"/>
      <c r="AL10455" s="6"/>
      <c r="AM10455" s="6"/>
      <c r="AN10455" s="6"/>
      <c r="AO10455" s="6"/>
      <c r="AP10455" s="6"/>
      <c r="AQ10455" s="6"/>
      <c r="AR10455" s="6"/>
      <c r="AS10455" s="6"/>
      <c r="AT10455" s="6"/>
      <c r="AU10455" s="6"/>
      <c r="AV10455" s="6"/>
      <c r="AW10455" s="6"/>
      <c r="AX10455" s="6"/>
      <c r="AY10455" s="6"/>
      <c r="AZ10455" s="6"/>
      <c r="BA10455" s="6"/>
      <c r="BB10455" s="6"/>
      <c r="BC10455" s="6"/>
      <c r="BD10455" s="6"/>
      <c r="BE10455" s="6"/>
      <c r="BF10455" s="6"/>
      <c r="BG10455" s="6"/>
    </row>
    <row r="10456" spans="34:59" x14ac:dyDescent="0.25">
      <c r="AH10456" s="10"/>
      <c r="AI10456" s="6"/>
      <c r="AJ10456" s="10"/>
      <c r="AK10456" s="10"/>
      <c r="AL10456" s="10"/>
      <c r="AM10456" s="10"/>
      <c r="AN10456" s="10"/>
      <c r="AO10456" s="10"/>
      <c r="AP10456" s="10"/>
      <c r="AQ10456" s="10"/>
      <c r="AR10456" s="10"/>
      <c r="AS10456" s="10"/>
      <c r="AT10456" s="10"/>
      <c r="AU10456" s="10"/>
      <c r="AV10456" s="10"/>
      <c r="AW10456" s="10"/>
      <c r="AX10456" s="10"/>
      <c r="AY10456" s="10"/>
      <c r="AZ10456" s="10"/>
      <c r="BA10456" s="10"/>
      <c r="BB10456" s="10"/>
      <c r="BC10456" s="10"/>
      <c r="BD10456" s="10"/>
      <c r="BE10456" s="10"/>
      <c r="BF10456" s="10"/>
      <c r="BG10456" s="6"/>
    </row>
    <row r="10457" spans="34:59" x14ac:dyDescent="0.25">
      <c r="AH10457" s="6"/>
      <c r="AI10457" s="6"/>
      <c r="AJ10457" s="6"/>
      <c r="AK10457" s="6"/>
      <c r="AL10457" s="6"/>
      <c r="AM10457" s="6"/>
      <c r="AN10457" s="6"/>
      <c r="AO10457" s="6"/>
      <c r="AP10457" s="6"/>
      <c r="AQ10457" s="6"/>
      <c r="AR10457" s="6"/>
      <c r="AS10457" s="6"/>
      <c r="AT10457" s="6"/>
      <c r="AU10457" s="6"/>
      <c r="AV10457" s="6"/>
      <c r="AW10457" s="6"/>
      <c r="AX10457" s="6"/>
      <c r="AY10457" s="6"/>
      <c r="AZ10457" s="6"/>
      <c r="BA10457" s="6"/>
      <c r="BB10457" s="6"/>
      <c r="BC10457" s="6"/>
      <c r="BD10457" s="6"/>
      <c r="BE10457" s="6"/>
      <c r="BF10457" s="6"/>
      <c r="BG10457" s="10"/>
    </row>
    <row r="10458" spans="34:59" x14ac:dyDescent="0.25">
      <c r="AH10458" s="10"/>
      <c r="AI10458" s="6"/>
    </row>
    <row r="10459" spans="34:59" x14ac:dyDescent="0.25">
      <c r="AH10459" s="6"/>
      <c r="AI10459" s="6"/>
      <c r="AJ10459" s="6"/>
      <c r="AK10459" s="6"/>
      <c r="AL10459" s="6"/>
      <c r="AM10459" s="6"/>
      <c r="AN10459" s="6"/>
      <c r="AO10459" s="6"/>
      <c r="AP10459" s="6"/>
      <c r="AQ10459" s="6"/>
      <c r="AR10459" s="6"/>
      <c r="AS10459" s="6"/>
      <c r="AT10459" s="6"/>
      <c r="AU10459" s="6"/>
      <c r="AV10459" s="6"/>
      <c r="AW10459" s="6"/>
      <c r="AX10459" s="6"/>
      <c r="AY10459" s="6"/>
      <c r="AZ10459" s="6"/>
      <c r="BA10459" s="6"/>
      <c r="BB10459" s="6"/>
      <c r="BC10459" s="6"/>
      <c r="BD10459" s="6"/>
      <c r="BE10459" s="6"/>
      <c r="BF10459" s="6"/>
      <c r="BG10459" s="6"/>
    </row>
    <row r="10460" spans="34:59" x14ac:dyDescent="0.25">
      <c r="AH10460" s="10"/>
      <c r="AI10460" s="6"/>
      <c r="AJ10460" s="10"/>
      <c r="AK10460" s="10"/>
      <c r="AL10460" s="10"/>
      <c r="AM10460" s="10"/>
      <c r="AN10460" s="10"/>
      <c r="AO10460" s="10"/>
      <c r="AP10460" s="10"/>
      <c r="AQ10460" s="10"/>
      <c r="AR10460" s="10"/>
      <c r="AS10460" s="10"/>
      <c r="AT10460" s="10"/>
      <c r="AU10460" s="10"/>
      <c r="AV10460" s="10"/>
      <c r="AW10460" s="10"/>
      <c r="AX10460" s="10"/>
      <c r="AY10460" s="10"/>
      <c r="AZ10460" s="10"/>
      <c r="BA10460" s="10"/>
      <c r="BB10460" s="10"/>
      <c r="BC10460" s="10"/>
      <c r="BD10460" s="10"/>
      <c r="BE10460" s="10"/>
      <c r="BF10460" s="10"/>
      <c r="BG10460" s="6"/>
    </row>
    <row r="10461" spans="34:59" x14ac:dyDescent="0.25">
      <c r="AH10461" s="6"/>
      <c r="AI10461" s="6"/>
      <c r="AJ10461" s="6"/>
      <c r="AK10461" s="6"/>
      <c r="AL10461" s="6"/>
      <c r="AM10461" s="6"/>
      <c r="AN10461" s="6"/>
      <c r="AO10461" s="6"/>
      <c r="AP10461" s="6"/>
      <c r="AQ10461" s="6"/>
      <c r="AR10461" s="6"/>
      <c r="AS10461" s="6"/>
      <c r="AT10461" s="6"/>
      <c r="AU10461" s="6"/>
      <c r="AV10461" s="6"/>
      <c r="AW10461" s="6"/>
      <c r="AX10461" s="6"/>
      <c r="AY10461" s="6"/>
      <c r="AZ10461" s="6"/>
      <c r="BA10461" s="6"/>
      <c r="BB10461" s="6"/>
      <c r="BC10461" s="6"/>
      <c r="BD10461" s="6"/>
      <c r="BE10461" s="6"/>
      <c r="BF10461" s="6"/>
      <c r="BG10461" s="10"/>
    </row>
    <row r="10462" spans="34:59" x14ac:dyDescent="0.25">
      <c r="AH10462" s="10"/>
      <c r="AI10462" s="6"/>
    </row>
    <row r="10463" spans="34:59" x14ac:dyDescent="0.25">
      <c r="AH10463" s="6"/>
      <c r="AI10463" s="6"/>
      <c r="AJ10463" s="6"/>
      <c r="AK10463" s="6"/>
      <c r="AL10463" s="6"/>
      <c r="AM10463" s="6"/>
      <c r="AN10463" s="6"/>
      <c r="AO10463" s="6"/>
      <c r="AP10463" s="6"/>
      <c r="AQ10463" s="6"/>
      <c r="AR10463" s="6"/>
      <c r="AS10463" s="6"/>
      <c r="AT10463" s="6"/>
      <c r="AU10463" s="6"/>
      <c r="AV10463" s="6"/>
      <c r="AW10463" s="6"/>
      <c r="AX10463" s="6"/>
      <c r="AY10463" s="6"/>
      <c r="AZ10463" s="6"/>
      <c r="BA10463" s="6"/>
      <c r="BB10463" s="6"/>
      <c r="BC10463" s="6"/>
      <c r="BD10463" s="6"/>
      <c r="BE10463" s="6"/>
      <c r="BF10463" s="6"/>
      <c r="BG10463" s="6"/>
    </row>
    <row r="10464" spans="34:59" x14ac:dyDescent="0.25">
      <c r="AH10464" s="10"/>
      <c r="AI10464" s="6"/>
      <c r="AJ10464" s="10"/>
      <c r="AK10464" s="10"/>
      <c r="AL10464" s="10"/>
      <c r="AM10464" s="10"/>
      <c r="AN10464" s="10"/>
      <c r="AO10464" s="10"/>
      <c r="AP10464" s="10"/>
      <c r="AQ10464" s="10"/>
      <c r="AR10464" s="10"/>
      <c r="AS10464" s="10"/>
      <c r="AT10464" s="10"/>
      <c r="AU10464" s="10"/>
      <c r="AV10464" s="10"/>
      <c r="AW10464" s="10"/>
      <c r="AX10464" s="10"/>
      <c r="AY10464" s="10"/>
      <c r="AZ10464" s="10"/>
      <c r="BA10464" s="10"/>
      <c r="BB10464" s="10"/>
      <c r="BC10464" s="10"/>
      <c r="BD10464" s="10"/>
      <c r="BE10464" s="10"/>
      <c r="BF10464" s="10"/>
      <c r="BG10464" s="6"/>
    </row>
    <row r="10465" spans="34:59" x14ac:dyDescent="0.25">
      <c r="AH10465" s="6"/>
      <c r="AI10465" s="6"/>
      <c r="AJ10465" s="6"/>
      <c r="AK10465" s="6"/>
      <c r="AL10465" s="6"/>
      <c r="AM10465" s="6"/>
      <c r="AN10465" s="6"/>
      <c r="AO10465" s="6"/>
      <c r="AP10465" s="6"/>
      <c r="AQ10465" s="6"/>
      <c r="AR10465" s="6"/>
      <c r="AS10465" s="6"/>
      <c r="AT10465" s="6"/>
      <c r="AU10465" s="6"/>
      <c r="AV10465" s="6"/>
      <c r="AW10465" s="6"/>
      <c r="AX10465" s="6"/>
      <c r="AY10465" s="6"/>
      <c r="AZ10465" s="6"/>
      <c r="BA10465" s="6"/>
      <c r="BB10465" s="6"/>
      <c r="BC10465" s="6"/>
      <c r="BD10465" s="6"/>
      <c r="BE10465" s="6"/>
      <c r="BF10465" s="6"/>
      <c r="BG10465" s="10"/>
    </row>
    <row r="10466" spans="34:59" x14ac:dyDescent="0.25">
      <c r="AH10466" s="10"/>
      <c r="AI10466" s="6"/>
    </row>
    <row r="10467" spans="34:59" x14ac:dyDescent="0.25">
      <c r="AH10467" s="6"/>
      <c r="AI10467" s="6"/>
      <c r="AJ10467" s="6"/>
      <c r="AK10467" s="6"/>
      <c r="AL10467" s="6"/>
      <c r="AM10467" s="6"/>
      <c r="AN10467" s="6"/>
      <c r="AO10467" s="6"/>
      <c r="AP10467" s="6"/>
      <c r="AQ10467" s="6"/>
      <c r="AR10467" s="6"/>
      <c r="AS10467" s="6"/>
      <c r="AT10467" s="6"/>
      <c r="AU10467" s="6"/>
      <c r="AV10467" s="6"/>
      <c r="AW10467" s="6"/>
      <c r="AX10467" s="6"/>
      <c r="AY10467" s="6"/>
      <c r="AZ10467" s="6"/>
      <c r="BA10467" s="6"/>
      <c r="BB10467" s="6"/>
      <c r="BC10467" s="6"/>
      <c r="BD10467" s="6"/>
      <c r="BE10467" s="6"/>
      <c r="BF10467" s="6"/>
      <c r="BG10467" s="6"/>
    </row>
    <row r="10468" spans="34:59" x14ac:dyDescent="0.25">
      <c r="AH10468" s="10"/>
      <c r="AI10468" s="6"/>
      <c r="AJ10468" s="10"/>
      <c r="AK10468" s="10"/>
      <c r="AL10468" s="10"/>
      <c r="AM10468" s="10"/>
      <c r="AN10468" s="10"/>
      <c r="AO10468" s="10"/>
      <c r="AP10468" s="10"/>
      <c r="AQ10468" s="10"/>
      <c r="AR10468" s="10"/>
      <c r="AS10468" s="10"/>
      <c r="AT10468" s="10"/>
      <c r="AU10468" s="10"/>
      <c r="AV10468" s="10"/>
      <c r="AW10468" s="10"/>
      <c r="AX10468" s="10"/>
      <c r="AY10468" s="10"/>
      <c r="AZ10468" s="10"/>
      <c r="BA10468" s="10"/>
      <c r="BB10468" s="10"/>
      <c r="BC10468" s="10"/>
      <c r="BD10468" s="10"/>
      <c r="BE10468" s="10"/>
      <c r="BF10468" s="10"/>
      <c r="BG10468" s="6"/>
    </row>
    <row r="10469" spans="34:59" x14ac:dyDescent="0.25">
      <c r="AH10469" s="6"/>
      <c r="AI10469" s="6"/>
      <c r="AJ10469" s="6"/>
      <c r="AK10469" s="6"/>
      <c r="AL10469" s="6"/>
      <c r="AM10469" s="6"/>
      <c r="AN10469" s="6"/>
      <c r="AO10469" s="6"/>
      <c r="AP10469" s="6"/>
      <c r="AQ10469" s="6"/>
      <c r="AR10469" s="6"/>
      <c r="AS10469" s="6"/>
      <c r="AT10469" s="6"/>
      <c r="AU10469" s="6"/>
      <c r="AV10469" s="6"/>
      <c r="AW10469" s="6"/>
      <c r="AX10469" s="6"/>
      <c r="AY10469" s="6"/>
      <c r="AZ10469" s="6"/>
      <c r="BA10469" s="6"/>
      <c r="BB10469" s="6"/>
      <c r="BC10469" s="6"/>
      <c r="BD10469" s="6"/>
      <c r="BE10469" s="6"/>
      <c r="BF10469" s="6"/>
      <c r="BG10469" s="10"/>
    </row>
    <row r="10470" spans="34:59" x14ac:dyDescent="0.25">
      <c r="AH10470" s="10"/>
      <c r="AI10470" s="6"/>
    </row>
    <row r="10471" spans="34:59" x14ac:dyDescent="0.25">
      <c r="AH10471" s="6"/>
      <c r="AI10471" s="6"/>
      <c r="AJ10471" s="6"/>
      <c r="AK10471" s="6"/>
      <c r="AL10471" s="6"/>
      <c r="AM10471" s="6"/>
      <c r="AN10471" s="6"/>
      <c r="AO10471" s="6"/>
      <c r="AP10471" s="6"/>
      <c r="AQ10471" s="6"/>
      <c r="AR10471" s="6"/>
      <c r="AS10471" s="6"/>
      <c r="AT10471" s="6"/>
      <c r="AU10471" s="6"/>
      <c r="AV10471" s="6"/>
      <c r="AW10471" s="6"/>
      <c r="AX10471" s="6"/>
      <c r="AY10471" s="6"/>
      <c r="AZ10471" s="6"/>
      <c r="BA10471" s="6"/>
      <c r="BB10471" s="6"/>
      <c r="BC10471" s="6"/>
      <c r="BD10471" s="6"/>
      <c r="BE10471" s="6"/>
      <c r="BF10471" s="6"/>
      <c r="BG10471" s="6"/>
    </row>
    <row r="10472" spans="34:59" x14ac:dyDescent="0.25">
      <c r="AH10472" s="10"/>
      <c r="AI10472" s="6"/>
      <c r="AJ10472" s="10"/>
      <c r="AK10472" s="10"/>
      <c r="AL10472" s="10"/>
      <c r="AM10472" s="10"/>
      <c r="AN10472" s="10"/>
      <c r="AO10472" s="10"/>
      <c r="AP10472" s="10"/>
      <c r="AQ10472" s="10"/>
      <c r="AR10472" s="10"/>
      <c r="AS10472" s="10"/>
      <c r="AT10472" s="10"/>
      <c r="AU10472" s="10"/>
      <c r="AV10472" s="10"/>
      <c r="AW10472" s="10"/>
      <c r="AX10472" s="10"/>
      <c r="AY10472" s="10"/>
      <c r="AZ10472" s="10"/>
      <c r="BA10472" s="10"/>
      <c r="BB10472" s="10"/>
      <c r="BC10472" s="10"/>
      <c r="BD10472" s="10"/>
      <c r="BE10472" s="10"/>
      <c r="BF10472" s="10"/>
      <c r="BG10472" s="6"/>
    </row>
    <row r="10473" spans="34:59" x14ac:dyDescent="0.25">
      <c r="AH10473" s="6"/>
      <c r="AI10473" s="6"/>
      <c r="AJ10473" s="6"/>
      <c r="AK10473" s="6"/>
      <c r="AL10473" s="6"/>
      <c r="AM10473" s="6"/>
      <c r="AN10473" s="6"/>
      <c r="AO10473" s="6"/>
      <c r="AP10473" s="6"/>
      <c r="AQ10473" s="6"/>
      <c r="AR10473" s="6"/>
      <c r="AS10473" s="6"/>
      <c r="AT10473" s="6"/>
      <c r="AU10473" s="6"/>
      <c r="AV10473" s="6"/>
      <c r="AW10473" s="6"/>
      <c r="AX10473" s="6"/>
      <c r="AY10473" s="6"/>
      <c r="AZ10473" s="6"/>
      <c r="BA10473" s="6"/>
      <c r="BB10473" s="6"/>
      <c r="BC10473" s="6"/>
      <c r="BD10473" s="6"/>
      <c r="BE10473" s="6"/>
      <c r="BF10473" s="6"/>
      <c r="BG10473" s="10"/>
    </row>
    <row r="10474" spans="34:59" x14ac:dyDescent="0.25">
      <c r="AH10474" s="10"/>
      <c r="AI10474" s="6"/>
    </row>
    <row r="10475" spans="34:59" x14ac:dyDescent="0.25">
      <c r="AH10475" s="6"/>
      <c r="AI10475" s="6"/>
      <c r="AJ10475" s="6"/>
      <c r="AK10475" s="6"/>
      <c r="AL10475" s="6"/>
      <c r="AM10475" s="6"/>
      <c r="AN10475" s="6"/>
      <c r="AO10475" s="6"/>
      <c r="AP10475" s="6"/>
      <c r="AQ10475" s="6"/>
      <c r="AR10475" s="6"/>
      <c r="AS10475" s="6"/>
      <c r="AT10475" s="6"/>
      <c r="AU10475" s="6"/>
      <c r="AV10475" s="6"/>
      <c r="AW10475" s="6"/>
      <c r="AX10475" s="6"/>
      <c r="AY10475" s="6"/>
      <c r="AZ10475" s="6"/>
      <c r="BA10475" s="6"/>
      <c r="BB10475" s="6"/>
      <c r="BC10475" s="6"/>
      <c r="BD10475" s="6"/>
      <c r="BE10475" s="6"/>
      <c r="BF10475" s="6"/>
      <c r="BG10475" s="6"/>
    </row>
    <row r="10476" spans="34:59" x14ac:dyDescent="0.25">
      <c r="AH10476" s="10"/>
      <c r="AI10476" s="6"/>
      <c r="AJ10476" s="10"/>
      <c r="AK10476" s="10"/>
      <c r="AL10476" s="10"/>
      <c r="AM10476" s="10"/>
      <c r="AN10476" s="10"/>
      <c r="AO10476" s="10"/>
      <c r="AP10476" s="10"/>
      <c r="AQ10476" s="10"/>
      <c r="AR10476" s="10"/>
      <c r="AS10476" s="10"/>
      <c r="AT10476" s="10"/>
      <c r="AU10476" s="10"/>
      <c r="AV10476" s="10"/>
      <c r="AW10476" s="10"/>
      <c r="AX10476" s="10"/>
      <c r="AY10476" s="10"/>
      <c r="AZ10476" s="10"/>
      <c r="BA10476" s="10"/>
      <c r="BB10476" s="10"/>
      <c r="BC10476" s="10"/>
      <c r="BD10476" s="10"/>
      <c r="BE10476" s="10"/>
      <c r="BF10476" s="10"/>
      <c r="BG10476" s="6"/>
    </row>
    <row r="10477" spans="34:59" x14ac:dyDescent="0.25">
      <c r="AH10477" s="6"/>
      <c r="AI10477" s="6"/>
      <c r="AJ10477" s="6"/>
      <c r="AK10477" s="6"/>
      <c r="AL10477" s="6"/>
      <c r="AM10477" s="6"/>
      <c r="AN10477" s="6"/>
      <c r="AO10477" s="6"/>
      <c r="AP10477" s="6"/>
      <c r="AQ10477" s="6"/>
      <c r="AR10477" s="6"/>
      <c r="AS10477" s="6"/>
      <c r="AT10477" s="6"/>
      <c r="AU10477" s="6"/>
      <c r="AV10477" s="6"/>
      <c r="AW10477" s="6"/>
      <c r="AX10477" s="6"/>
      <c r="AY10477" s="6"/>
      <c r="AZ10477" s="6"/>
      <c r="BA10477" s="6"/>
      <c r="BB10477" s="6"/>
      <c r="BC10477" s="6"/>
      <c r="BD10477" s="6"/>
      <c r="BE10477" s="6"/>
      <c r="BF10477" s="6"/>
      <c r="BG10477" s="10"/>
    </row>
    <row r="10478" spans="34:59" x14ac:dyDescent="0.25">
      <c r="AH10478" s="10"/>
      <c r="AI10478" s="6"/>
    </row>
    <row r="10479" spans="34:59" x14ac:dyDescent="0.25">
      <c r="AH10479" s="6"/>
      <c r="AI10479" s="6"/>
      <c r="AJ10479" s="6"/>
      <c r="AK10479" s="6"/>
      <c r="AL10479" s="6"/>
      <c r="AM10479" s="6"/>
      <c r="AN10479" s="6"/>
      <c r="AO10479" s="6"/>
      <c r="AP10479" s="6"/>
      <c r="AQ10479" s="6"/>
      <c r="AR10479" s="6"/>
      <c r="AS10479" s="6"/>
      <c r="AT10479" s="6"/>
      <c r="AU10479" s="6"/>
      <c r="AV10479" s="6"/>
      <c r="AW10479" s="6"/>
      <c r="AX10479" s="6"/>
      <c r="AY10479" s="6"/>
      <c r="AZ10479" s="6"/>
      <c r="BA10479" s="6"/>
      <c r="BB10479" s="6"/>
      <c r="BC10479" s="6"/>
      <c r="BD10479" s="6"/>
      <c r="BE10479" s="6"/>
      <c r="BF10479" s="6"/>
      <c r="BG10479" s="6"/>
    </row>
    <row r="10480" spans="34:59" x14ac:dyDescent="0.25">
      <c r="AH10480" s="10"/>
      <c r="AI10480" s="6"/>
      <c r="AJ10480" s="10"/>
      <c r="AK10480" s="10"/>
      <c r="AL10480" s="10"/>
      <c r="AM10480" s="10"/>
      <c r="AN10480" s="10"/>
      <c r="AO10480" s="10"/>
      <c r="AP10480" s="10"/>
      <c r="AQ10480" s="10"/>
      <c r="AR10480" s="10"/>
      <c r="AS10480" s="10"/>
      <c r="AT10480" s="10"/>
      <c r="AU10480" s="10"/>
      <c r="AV10480" s="10"/>
      <c r="AW10480" s="10"/>
      <c r="AX10480" s="10"/>
      <c r="AY10480" s="10"/>
      <c r="AZ10480" s="10"/>
      <c r="BA10480" s="10"/>
      <c r="BB10480" s="10"/>
      <c r="BC10480" s="10"/>
      <c r="BD10480" s="10"/>
      <c r="BE10480" s="10"/>
      <c r="BF10480" s="10"/>
      <c r="BG10480" s="6"/>
    </row>
    <row r="10481" spans="34:59" x14ac:dyDescent="0.25">
      <c r="AH10481" s="6"/>
      <c r="AI10481" s="6"/>
      <c r="AJ10481" s="6"/>
      <c r="AK10481" s="6"/>
      <c r="AL10481" s="6"/>
      <c r="AM10481" s="6"/>
      <c r="AN10481" s="6"/>
      <c r="AO10481" s="6"/>
      <c r="AP10481" s="6"/>
      <c r="AQ10481" s="6"/>
      <c r="AR10481" s="6"/>
      <c r="AS10481" s="6"/>
      <c r="AT10481" s="6"/>
      <c r="AU10481" s="6"/>
      <c r="AV10481" s="6"/>
      <c r="AW10481" s="6"/>
      <c r="AX10481" s="6"/>
      <c r="AY10481" s="6"/>
      <c r="AZ10481" s="6"/>
      <c r="BA10481" s="6"/>
      <c r="BB10481" s="6"/>
      <c r="BC10481" s="6"/>
      <c r="BD10481" s="6"/>
      <c r="BE10481" s="6"/>
      <c r="BF10481" s="6"/>
      <c r="BG10481" s="10"/>
    </row>
    <row r="10482" spans="34:59" x14ac:dyDescent="0.25">
      <c r="AH10482" s="10"/>
      <c r="AI10482" s="6"/>
    </row>
    <row r="10483" spans="34:59" x14ac:dyDescent="0.25">
      <c r="AH10483" s="6"/>
      <c r="AI10483" s="6"/>
      <c r="AJ10483" s="6"/>
      <c r="AK10483" s="6"/>
      <c r="AL10483" s="6"/>
      <c r="AM10483" s="6"/>
      <c r="AN10483" s="6"/>
      <c r="AO10483" s="6"/>
      <c r="AP10483" s="6"/>
      <c r="AQ10483" s="6"/>
      <c r="AR10483" s="6"/>
      <c r="AS10483" s="6"/>
      <c r="AT10483" s="6"/>
      <c r="AU10483" s="6"/>
      <c r="AV10483" s="6"/>
      <c r="AW10483" s="6"/>
      <c r="AX10483" s="6"/>
      <c r="AY10483" s="6"/>
      <c r="AZ10483" s="6"/>
      <c r="BA10483" s="6"/>
      <c r="BB10483" s="6"/>
      <c r="BC10483" s="6"/>
      <c r="BD10483" s="6"/>
      <c r="BE10483" s="6"/>
      <c r="BF10483" s="6"/>
      <c r="BG10483" s="6"/>
    </row>
    <row r="10484" spans="34:59" x14ac:dyDescent="0.25">
      <c r="AH10484" s="10"/>
      <c r="AI10484" s="6"/>
      <c r="AJ10484" s="10"/>
      <c r="AK10484" s="10"/>
      <c r="AL10484" s="10"/>
      <c r="AM10484" s="10"/>
      <c r="AN10484" s="10"/>
      <c r="AO10484" s="10"/>
      <c r="AP10484" s="10"/>
      <c r="AQ10484" s="10"/>
      <c r="AR10484" s="10"/>
      <c r="AS10484" s="10"/>
      <c r="AT10484" s="10"/>
      <c r="AU10484" s="10"/>
      <c r="AV10484" s="10"/>
      <c r="AW10484" s="10"/>
      <c r="AX10484" s="10"/>
      <c r="AY10484" s="10"/>
      <c r="AZ10484" s="10"/>
      <c r="BA10484" s="10"/>
      <c r="BB10484" s="10"/>
      <c r="BC10484" s="10"/>
      <c r="BD10484" s="10"/>
      <c r="BE10484" s="10"/>
      <c r="BF10484" s="10"/>
      <c r="BG10484" s="6"/>
    </row>
    <row r="10485" spans="34:59" x14ac:dyDescent="0.25">
      <c r="AH10485" s="6"/>
      <c r="AI10485" s="6"/>
      <c r="AJ10485" s="6"/>
      <c r="AK10485" s="6"/>
      <c r="AL10485" s="6"/>
      <c r="AM10485" s="6"/>
      <c r="AN10485" s="6"/>
      <c r="AO10485" s="6"/>
      <c r="AP10485" s="6"/>
      <c r="AQ10485" s="6"/>
      <c r="AR10485" s="6"/>
      <c r="AS10485" s="6"/>
      <c r="AT10485" s="6"/>
      <c r="AU10485" s="6"/>
      <c r="AV10485" s="6"/>
      <c r="AW10485" s="6"/>
      <c r="AX10485" s="6"/>
      <c r="AY10485" s="6"/>
      <c r="AZ10485" s="6"/>
      <c r="BA10485" s="6"/>
      <c r="BB10485" s="6"/>
      <c r="BC10485" s="6"/>
      <c r="BD10485" s="6"/>
      <c r="BE10485" s="6"/>
      <c r="BF10485" s="6"/>
      <c r="BG10485" s="10"/>
    </row>
    <row r="10486" spans="34:59" x14ac:dyDescent="0.25">
      <c r="AH10486" s="10"/>
      <c r="AI10486" s="6"/>
    </row>
    <row r="10487" spans="34:59" x14ac:dyDescent="0.25">
      <c r="AH10487" s="6"/>
      <c r="AI10487" s="6"/>
      <c r="AJ10487" s="6"/>
      <c r="AK10487" s="6"/>
      <c r="AL10487" s="6"/>
      <c r="AM10487" s="6"/>
      <c r="AN10487" s="6"/>
      <c r="AO10487" s="6"/>
      <c r="AP10487" s="6"/>
      <c r="AQ10487" s="6"/>
      <c r="AR10487" s="6"/>
      <c r="AS10487" s="6"/>
      <c r="AT10487" s="6"/>
      <c r="AU10487" s="6"/>
      <c r="AV10487" s="6"/>
      <c r="AW10487" s="6"/>
      <c r="AX10487" s="6"/>
      <c r="AY10487" s="6"/>
      <c r="AZ10487" s="6"/>
      <c r="BA10487" s="6"/>
      <c r="BB10487" s="6"/>
      <c r="BC10487" s="6"/>
      <c r="BD10487" s="6"/>
      <c r="BE10487" s="6"/>
      <c r="BF10487" s="6"/>
      <c r="BG10487" s="6"/>
    </row>
    <row r="10488" spans="34:59" x14ac:dyDescent="0.25">
      <c r="AH10488" s="10"/>
      <c r="AI10488" s="6"/>
      <c r="AJ10488" s="10"/>
      <c r="AK10488" s="10"/>
      <c r="AL10488" s="10"/>
      <c r="AM10488" s="10"/>
      <c r="AN10488" s="10"/>
      <c r="AO10488" s="10"/>
      <c r="AP10488" s="10"/>
      <c r="AQ10488" s="10"/>
      <c r="AR10488" s="10"/>
      <c r="AS10488" s="10"/>
      <c r="AT10488" s="10"/>
      <c r="AU10488" s="10"/>
      <c r="AV10488" s="10"/>
      <c r="AW10488" s="10"/>
      <c r="AX10488" s="10"/>
      <c r="AY10488" s="10"/>
      <c r="AZ10488" s="10"/>
      <c r="BA10488" s="10"/>
      <c r="BB10488" s="10"/>
      <c r="BC10488" s="10"/>
      <c r="BD10488" s="10"/>
      <c r="BE10488" s="10"/>
      <c r="BF10488" s="10"/>
      <c r="BG10488" s="6"/>
    </row>
    <row r="10489" spans="34:59" x14ac:dyDescent="0.25">
      <c r="AH10489" s="6"/>
      <c r="AI10489" s="6"/>
      <c r="AJ10489" s="6"/>
      <c r="AK10489" s="6"/>
      <c r="AL10489" s="6"/>
      <c r="AM10489" s="6"/>
      <c r="AN10489" s="6"/>
      <c r="AO10489" s="6"/>
      <c r="AP10489" s="6"/>
      <c r="AQ10489" s="6"/>
      <c r="AR10489" s="6"/>
      <c r="AS10489" s="6"/>
      <c r="AT10489" s="6"/>
      <c r="AU10489" s="6"/>
      <c r="AV10489" s="6"/>
      <c r="AW10489" s="6"/>
      <c r="AX10489" s="6"/>
      <c r="AY10489" s="6"/>
      <c r="AZ10489" s="6"/>
      <c r="BA10489" s="6"/>
      <c r="BB10489" s="6"/>
      <c r="BC10489" s="6"/>
      <c r="BD10489" s="6"/>
      <c r="BE10489" s="6"/>
      <c r="BF10489" s="6"/>
      <c r="BG10489" s="10"/>
    </row>
    <row r="10490" spans="34:59" x14ac:dyDescent="0.25">
      <c r="AH10490" s="10"/>
      <c r="AI10490" s="6"/>
    </row>
    <row r="10491" spans="34:59" x14ac:dyDescent="0.25">
      <c r="AH10491" s="6"/>
      <c r="AI10491" s="6"/>
      <c r="AJ10491" s="6"/>
      <c r="AK10491" s="6"/>
      <c r="AL10491" s="6"/>
      <c r="AM10491" s="6"/>
      <c r="AN10491" s="6"/>
      <c r="AO10491" s="6"/>
      <c r="AP10491" s="6"/>
      <c r="AQ10491" s="6"/>
      <c r="AR10491" s="6"/>
      <c r="AS10491" s="6"/>
      <c r="AT10491" s="6"/>
      <c r="AU10491" s="6"/>
      <c r="AV10491" s="6"/>
      <c r="AW10491" s="6"/>
      <c r="AX10491" s="6"/>
      <c r="AY10491" s="6"/>
      <c r="AZ10491" s="6"/>
      <c r="BA10491" s="6"/>
      <c r="BB10491" s="6"/>
      <c r="BC10491" s="6"/>
      <c r="BD10491" s="6"/>
      <c r="BE10491" s="6"/>
      <c r="BF10491" s="6"/>
      <c r="BG10491" s="6"/>
    </row>
    <row r="10492" spans="34:59" x14ac:dyDescent="0.25">
      <c r="AH10492" s="10"/>
      <c r="AI10492" s="6"/>
      <c r="AJ10492" s="10"/>
      <c r="AK10492" s="10"/>
      <c r="AL10492" s="10"/>
      <c r="AM10492" s="10"/>
      <c r="AN10492" s="10"/>
      <c r="AO10492" s="10"/>
      <c r="AP10492" s="10"/>
      <c r="AQ10492" s="10"/>
      <c r="AR10492" s="10"/>
      <c r="AS10492" s="10"/>
      <c r="AT10492" s="10"/>
      <c r="AU10492" s="10"/>
      <c r="AV10492" s="10"/>
      <c r="AW10492" s="10"/>
      <c r="AX10492" s="10"/>
      <c r="AY10492" s="10"/>
      <c r="AZ10492" s="10"/>
      <c r="BA10492" s="10"/>
      <c r="BB10492" s="10"/>
      <c r="BC10492" s="10"/>
      <c r="BD10492" s="10"/>
      <c r="BE10492" s="10"/>
      <c r="BF10492" s="10"/>
      <c r="BG10492" s="6"/>
    </row>
    <row r="10493" spans="34:59" x14ac:dyDescent="0.25">
      <c r="AH10493" s="6"/>
      <c r="AI10493" s="6"/>
      <c r="AJ10493" s="6"/>
      <c r="AK10493" s="6"/>
      <c r="AL10493" s="6"/>
      <c r="AM10493" s="6"/>
      <c r="AN10493" s="6"/>
      <c r="AO10493" s="6"/>
      <c r="AP10493" s="6"/>
      <c r="AQ10493" s="6"/>
      <c r="AR10493" s="6"/>
      <c r="AS10493" s="6"/>
      <c r="AT10493" s="6"/>
      <c r="AU10493" s="6"/>
      <c r="AV10493" s="6"/>
      <c r="AW10493" s="6"/>
      <c r="AX10493" s="6"/>
      <c r="AY10493" s="6"/>
      <c r="AZ10493" s="6"/>
      <c r="BA10493" s="6"/>
      <c r="BB10493" s="6"/>
      <c r="BC10493" s="6"/>
      <c r="BD10493" s="6"/>
      <c r="BE10493" s="6"/>
      <c r="BF10493" s="6"/>
      <c r="BG10493" s="10"/>
    </row>
    <row r="10494" spans="34:59" x14ac:dyDescent="0.25">
      <c r="AH10494" s="10"/>
      <c r="AI10494" s="6"/>
    </row>
    <row r="10495" spans="34:59" x14ac:dyDescent="0.25">
      <c r="AH10495" s="6"/>
      <c r="AI10495" s="6"/>
      <c r="AJ10495" s="6"/>
      <c r="AK10495" s="6"/>
      <c r="AL10495" s="6"/>
      <c r="AM10495" s="6"/>
      <c r="AN10495" s="6"/>
      <c r="AO10495" s="6"/>
      <c r="AP10495" s="6"/>
      <c r="AQ10495" s="6"/>
      <c r="AR10495" s="6"/>
      <c r="AS10495" s="6"/>
      <c r="AT10495" s="6"/>
      <c r="AU10495" s="6"/>
      <c r="AV10495" s="6"/>
      <c r="AW10495" s="6"/>
      <c r="AX10495" s="6"/>
      <c r="AY10495" s="6"/>
      <c r="AZ10495" s="6"/>
      <c r="BA10495" s="6"/>
      <c r="BB10495" s="6"/>
      <c r="BC10495" s="6"/>
      <c r="BD10495" s="6"/>
      <c r="BE10495" s="6"/>
      <c r="BF10495" s="6"/>
      <c r="BG10495" s="6"/>
    </row>
    <row r="10496" spans="34:59" x14ac:dyDescent="0.25">
      <c r="AH10496" s="10"/>
      <c r="AI10496" s="6"/>
      <c r="AJ10496" s="10"/>
      <c r="AK10496" s="10"/>
      <c r="AL10496" s="10"/>
      <c r="AM10496" s="10"/>
      <c r="AN10496" s="10"/>
      <c r="AO10496" s="10"/>
      <c r="AP10496" s="10"/>
      <c r="AQ10496" s="10"/>
      <c r="AR10496" s="10"/>
      <c r="AS10496" s="10"/>
      <c r="AT10496" s="10"/>
      <c r="AU10496" s="10"/>
      <c r="AV10496" s="10"/>
      <c r="AW10496" s="10"/>
      <c r="AX10496" s="10"/>
      <c r="AY10496" s="10"/>
      <c r="AZ10496" s="10"/>
      <c r="BA10496" s="10"/>
      <c r="BB10496" s="10"/>
      <c r="BC10496" s="10"/>
      <c r="BD10496" s="10"/>
      <c r="BE10496" s="10"/>
      <c r="BF10496" s="10"/>
      <c r="BG10496" s="6"/>
    </row>
    <row r="10497" spans="34:59" x14ac:dyDescent="0.25">
      <c r="AH10497" s="6"/>
      <c r="AI10497" s="6"/>
      <c r="AJ10497" s="6"/>
      <c r="AK10497" s="6"/>
      <c r="AL10497" s="6"/>
      <c r="AM10497" s="6"/>
      <c r="AN10497" s="6"/>
      <c r="AO10497" s="6"/>
      <c r="AP10497" s="6"/>
      <c r="AQ10497" s="6"/>
      <c r="AR10497" s="6"/>
      <c r="AS10497" s="6"/>
      <c r="AT10497" s="6"/>
      <c r="AU10497" s="6"/>
      <c r="AV10497" s="6"/>
      <c r="AW10497" s="6"/>
      <c r="AX10497" s="6"/>
      <c r="AY10497" s="6"/>
      <c r="AZ10497" s="6"/>
      <c r="BA10497" s="6"/>
      <c r="BB10497" s="6"/>
      <c r="BC10497" s="6"/>
      <c r="BD10497" s="6"/>
      <c r="BE10497" s="6"/>
      <c r="BF10497" s="6"/>
      <c r="BG10497" s="10"/>
    </row>
    <row r="10498" spans="34:59" x14ac:dyDescent="0.25">
      <c r="AH10498" s="10"/>
      <c r="AI10498" s="6"/>
    </row>
    <row r="10499" spans="34:59" x14ac:dyDescent="0.25">
      <c r="AH10499" s="6"/>
      <c r="AI10499" s="6"/>
      <c r="AJ10499" s="6"/>
      <c r="AK10499" s="6"/>
      <c r="AL10499" s="6"/>
      <c r="AM10499" s="6"/>
      <c r="AN10499" s="6"/>
      <c r="AO10499" s="6"/>
      <c r="AP10499" s="6"/>
      <c r="AQ10499" s="6"/>
      <c r="AR10499" s="6"/>
      <c r="AS10499" s="6"/>
      <c r="AT10499" s="6"/>
      <c r="AU10499" s="6"/>
      <c r="AV10499" s="6"/>
      <c r="AW10499" s="6"/>
      <c r="AX10499" s="6"/>
      <c r="AY10499" s="6"/>
      <c r="AZ10499" s="6"/>
      <c r="BA10499" s="6"/>
      <c r="BB10499" s="6"/>
      <c r="BC10499" s="6"/>
      <c r="BD10499" s="6"/>
      <c r="BE10499" s="6"/>
      <c r="BF10499" s="6"/>
      <c r="BG10499" s="6"/>
    </row>
    <row r="10500" spans="34:59" x14ac:dyDescent="0.25">
      <c r="AH10500" s="10"/>
      <c r="AI10500" s="6"/>
      <c r="AJ10500" s="10"/>
      <c r="AK10500" s="10"/>
      <c r="AL10500" s="10"/>
      <c r="AM10500" s="10"/>
      <c r="AN10500" s="10"/>
      <c r="AO10500" s="10"/>
      <c r="AP10500" s="10"/>
      <c r="AQ10500" s="10"/>
      <c r="AR10500" s="10"/>
      <c r="AS10500" s="10"/>
      <c r="AT10500" s="10"/>
      <c r="AU10500" s="10"/>
      <c r="AV10500" s="10"/>
      <c r="AW10500" s="10"/>
      <c r="AX10500" s="10"/>
      <c r="AY10500" s="10"/>
      <c r="AZ10500" s="10"/>
      <c r="BA10500" s="10"/>
      <c r="BB10500" s="10"/>
      <c r="BC10500" s="10"/>
      <c r="BD10500" s="10"/>
      <c r="BE10500" s="10"/>
      <c r="BF10500" s="10"/>
      <c r="BG10500" s="6"/>
    </row>
    <row r="10501" spans="34:59" x14ac:dyDescent="0.25">
      <c r="AH10501" s="6"/>
      <c r="AI10501" s="6"/>
      <c r="AJ10501" s="6"/>
      <c r="AK10501" s="6"/>
      <c r="AL10501" s="6"/>
      <c r="AM10501" s="6"/>
      <c r="AN10501" s="6"/>
      <c r="AO10501" s="6"/>
      <c r="AP10501" s="6"/>
      <c r="AQ10501" s="6"/>
      <c r="AR10501" s="6"/>
      <c r="AS10501" s="6"/>
      <c r="AT10501" s="6"/>
      <c r="AU10501" s="6"/>
      <c r="AV10501" s="6"/>
      <c r="AW10501" s="6"/>
      <c r="AX10501" s="6"/>
      <c r="AY10501" s="6"/>
      <c r="AZ10501" s="6"/>
      <c r="BA10501" s="6"/>
      <c r="BB10501" s="6"/>
      <c r="BC10501" s="6"/>
      <c r="BD10501" s="6"/>
      <c r="BE10501" s="6"/>
      <c r="BF10501" s="6"/>
      <c r="BG10501" s="10"/>
    </row>
    <row r="10502" spans="34:59" x14ac:dyDescent="0.25">
      <c r="AH10502" s="10"/>
      <c r="AI10502" s="6"/>
    </row>
    <row r="10503" spans="34:59" x14ac:dyDescent="0.25">
      <c r="AH10503" s="6"/>
      <c r="AI10503" s="6"/>
      <c r="AJ10503" s="6"/>
      <c r="AK10503" s="6"/>
      <c r="AL10503" s="6"/>
      <c r="AM10503" s="6"/>
      <c r="AN10503" s="6"/>
      <c r="AO10503" s="6"/>
      <c r="AP10503" s="6"/>
      <c r="AQ10503" s="6"/>
      <c r="AR10503" s="6"/>
      <c r="AS10503" s="6"/>
      <c r="AT10503" s="6"/>
      <c r="AU10503" s="6"/>
      <c r="AV10503" s="6"/>
      <c r="AW10503" s="6"/>
      <c r="AX10503" s="6"/>
      <c r="AY10503" s="6"/>
      <c r="AZ10503" s="6"/>
      <c r="BA10503" s="6"/>
      <c r="BB10503" s="6"/>
      <c r="BC10503" s="6"/>
      <c r="BD10503" s="6"/>
      <c r="BE10503" s="6"/>
      <c r="BF10503" s="6"/>
      <c r="BG10503" s="6"/>
    </row>
    <row r="10504" spans="34:59" x14ac:dyDescent="0.25">
      <c r="AH10504" s="10"/>
      <c r="AI10504" s="6"/>
      <c r="AJ10504" s="10"/>
      <c r="AK10504" s="10"/>
      <c r="AL10504" s="10"/>
      <c r="AM10504" s="10"/>
      <c r="AN10504" s="10"/>
      <c r="AO10504" s="10"/>
      <c r="AP10504" s="10"/>
      <c r="AQ10504" s="10"/>
      <c r="AR10504" s="10"/>
      <c r="AS10504" s="10"/>
      <c r="AT10504" s="10"/>
      <c r="AU10504" s="10"/>
      <c r="AV10504" s="10"/>
      <c r="AW10504" s="10"/>
      <c r="AX10504" s="10"/>
      <c r="AY10504" s="10"/>
      <c r="AZ10504" s="10"/>
      <c r="BA10504" s="10"/>
      <c r="BB10504" s="10"/>
      <c r="BC10504" s="10"/>
      <c r="BD10504" s="10"/>
      <c r="BE10504" s="10"/>
      <c r="BF10504" s="10"/>
      <c r="BG10504" s="6"/>
    </row>
    <row r="10505" spans="34:59" x14ac:dyDescent="0.25">
      <c r="AH10505" s="6"/>
      <c r="AI10505" s="6"/>
      <c r="AJ10505" s="6"/>
      <c r="AK10505" s="6"/>
      <c r="AL10505" s="6"/>
      <c r="AM10505" s="6"/>
      <c r="AN10505" s="6"/>
      <c r="AO10505" s="6"/>
      <c r="AP10505" s="6"/>
      <c r="AQ10505" s="6"/>
      <c r="AR10505" s="6"/>
      <c r="AS10505" s="6"/>
      <c r="AT10505" s="6"/>
      <c r="AU10505" s="6"/>
      <c r="AV10505" s="6"/>
      <c r="AW10505" s="6"/>
      <c r="AX10505" s="6"/>
      <c r="AY10505" s="6"/>
      <c r="AZ10505" s="6"/>
      <c r="BA10505" s="6"/>
      <c r="BB10505" s="6"/>
      <c r="BC10505" s="6"/>
      <c r="BD10505" s="6"/>
      <c r="BE10505" s="6"/>
      <c r="BF10505" s="6"/>
      <c r="BG10505" s="10"/>
    </row>
    <row r="10506" spans="34:59" x14ac:dyDescent="0.25">
      <c r="AH10506" s="10"/>
      <c r="AI10506" s="6"/>
    </row>
    <row r="10507" spans="34:59" x14ac:dyDescent="0.25">
      <c r="AH10507" s="6"/>
      <c r="AI10507" s="6"/>
      <c r="AJ10507" s="6"/>
      <c r="AK10507" s="6"/>
      <c r="AL10507" s="6"/>
      <c r="AM10507" s="6"/>
      <c r="AN10507" s="6"/>
      <c r="AO10507" s="6"/>
      <c r="AP10507" s="6"/>
      <c r="AQ10507" s="6"/>
      <c r="AR10507" s="6"/>
      <c r="AS10507" s="6"/>
      <c r="AT10507" s="6"/>
      <c r="AU10507" s="6"/>
      <c r="AV10507" s="6"/>
      <c r="AW10507" s="6"/>
      <c r="AX10507" s="6"/>
      <c r="AY10507" s="6"/>
      <c r="AZ10507" s="6"/>
      <c r="BA10507" s="6"/>
      <c r="BB10507" s="6"/>
      <c r="BC10507" s="6"/>
      <c r="BD10507" s="6"/>
      <c r="BE10507" s="6"/>
      <c r="BF10507" s="6"/>
      <c r="BG10507" s="6"/>
    </row>
    <row r="10508" spans="34:59" x14ac:dyDescent="0.25">
      <c r="AH10508" s="10"/>
      <c r="AI10508" s="6"/>
      <c r="AJ10508" s="10"/>
      <c r="AK10508" s="10"/>
      <c r="AL10508" s="10"/>
      <c r="AM10508" s="10"/>
      <c r="AN10508" s="10"/>
      <c r="AO10508" s="10"/>
      <c r="AP10508" s="10"/>
      <c r="AQ10508" s="10"/>
      <c r="AR10508" s="10"/>
      <c r="AS10508" s="10"/>
      <c r="AT10508" s="10"/>
      <c r="AU10508" s="10"/>
      <c r="AV10508" s="10"/>
      <c r="AW10508" s="10"/>
      <c r="AX10508" s="10"/>
      <c r="AY10508" s="10"/>
      <c r="AZ10508" s="10"/>
      <c r="BA10508" s="10"/>
      <c r="BB10508" s="10"/>
      <c r="BC10508" s="10"/>
      <c r="BD10508" s="10"/>
      <c r="BE10508" s="10"/>
      <c r="BF10508" s="10"/>
      <c r="BG10508" s="6"/>
    </row>
    <row r="10509" spans="34:59" x14ac:dyDescent="0.25">
      <c r="AH10509" s="6"/>
      <c r="AI10509" s="6"/>
      <c r="AJ10509" s="6"/>
      <c r="AK10509" s="6"/>
      <c r="AL10509" s="6"/>
      <c r="AM10509" s="6"/>
      <c r="AN10509" s="6"/>
      <c r="AO10509" s="6"/>
      <c r="AP10509" s="6"/>
      <c r="AQ10509" s="6"/>
      <c r="AR10509" s="6"/>
      <c r="AS10509" s="6"/>
      <c r="AT10509" s="6"/>
      <c r="AU10509" s="6"/>
      <c r="AV10509" s="6"/>
      <c r="AW10509" s="6"/>
      <c r="AX10509" s="6"/>
      <c r="AY10509" s="6"/>
      <c r="AZ10509" s="6"/>
      <c r="BA10509" s="6"/>
      <c r="BB10509" s="6"/>
      <c r="BC10509" s="6"/>
      <c r="BD10509" s="6"/>
      <c r="BE10509" s="6"/>
      <c r="BF10509" s="6"/>
      <c r="BG10509" s="10"/>
    </row>
    <row r="10510" spans="34:59" x14ac:dyDescent="0.25">
      <c r="AH10510" s="10"/>
      <c r="AI10510" s="6"/>
    </row>
    <row r="10511" spans="34:59" x14ac:dyDescent="0.25">
      <c r="AH10511" s="6"/>
      <c r="AI10511" s="6"/>
      <c r="AJ10511" s="6"/>
      <c r="AK10511" s="6"/>
      <c r="AL10511" s="6"/>
      <c r="AM10511" s="6"/>
      <c r="AN10511" s="6"/>
      <c r="AO10511" s="6"/>
      <c r="AP10511" s="6"/>
      <c r="AQ10511" s="6"/>
      <c r="AR10511" s="6"/>
      <c r="AS10511" s="6"/>
      <c r="AT10511" s="6"/>
      <c r="AU10511" s="6"/>
      <c r="AV10511" s="6"/>
      <c r="AW10511" s="6"/>
      <c r="AX10511" s="6"/>
      <c r="AY10511" s="6"/>
      <c r="AZ10511" s="6"/>
      <c r="BA10511" s="6"/>
      <c r="BB10511" s="6"/>
      <c r="BC10511" s="6"/>
      <c r="BD10511" s="6"/>
      <c r="BE10511" s="6"/>
      <c r="BF10511" s="6"/>
      <c r="BG10511" s="6"/>
    </row>
    <row r="10512" spans="34:59" x14ac:dyDescent="0.25">
      <c r="AH10512" s="10"/>
      <c r="AI10512" s="6"/>
      <c r="AJ10512" s="10"/>
      <c r="AK10512" s="10"/>
      <c r="AL10512" s="10"/>
      <c r="AM10512" s="10"/>
      <c r="AN10512" s="10"/>
      <c r="AO10512" s="10"/>
      <c r="AP10512" s="10"/>
      <c r="AQ10512" s="10"/>
      <c r="AR10512" s="10"/>
      <c r="AS10512" s="10"/>
      <c r="AT10512" s="10"/>
      <c r="AU10512" s="10"/>
      <c r="AV10512" s="10"/>
      <c r="AW10512" s="10"/>
      <c r="AX10512" s="10"/>
      <c r="AY10512" s="10"/>
      <c r="AZ10512" s="10"/>
      <c r="BA10512" s="10"/>
      <c r="BB10512" s="10"/>
      <c r="BC10512" s="10"/>
      <c r="BD10512" s="10"/>
      <c r="BE10512" s="10"/>
      <c r="BF10512" s="10"/>
      <c r="BG10512" s="6"/>
    </row>
    <row r="10513" spans="34:59" x14ac:dyDescent="0.25">
      <c r="AH10513" s="6"/>
      <c r="AI10513" s="6"/>
      <c r="AJ10513" s="6"/>
      <c r="AK10513" s="6"/>
      <c r="AL10513" s="6"/>
      <c r="AM10513" s="6"/>
      <c r="AN10513" s="6"/>
      <c r="AO10513" s="6"/>
      <c r="AP10513" s="6"/>
      <c r="AQ10513" s="6"/>
      <c r="AR10513" s="6"/>
      <c r="AS10513" s="6"/>
      <c r="AT10513" s="6"/>
      <c r="AU10513" s="6"/>
      <c r="AV10513" s="6"/>
      <c r="AW10513" s="6"/>
      <c r="AX10513" s="6"/>
      <c r="AY10513" s="6"/>
      <c r="AZ10513" s="6"/>
      <c r="BA10513" s="6"/>
      <c r="BB10513" s="6"/>
      <c r="BC10513" s="6"/>
      <c r="BD10513" s="6"/>
      <c r="BE10513" s="6"/>
      <c r="BF10513" s="6"/>
      <c r="BG10513" s="10"/>
    </row>
    <row r="10514" spans="34:59" x14ac:dyDescent="0.25">
      <c r="AH10514" s="10"/>
      <c r="AI10514" s="6"/>
    </row>
    <row r="10515" spans="34:59" x14ac:dyDescent="0.25">
      <c r="AH10515" s="6"/>
      <c r="AI10515" s="6"/>
      <c r="AJ10515" s="6"/>
      <c r="AK10515" s="6"/>
      <c r="AL10515" s="6"/>
      <c r="AM10515" s="6"/>
      <c r="AN10515" s="6"/>
      <c r="AO10515" s="6"/>
      <c r="AP10515" s="6"/>
      <c r="AQ10515" s="6"/>
      <c r="AR10515" s="6"/>
      <c r="AS10515" s="6"/>
      <c r="AT10515" s="6"/>
      <c r="AU10515" s="6"/>
      <c r="AV10515" s="6"/>
      <c r="AW10515" s="6"/>
      <c r="AX10515" s="6"/>
      <c r="AY10515" s="6"/>
      <c r="AZ10515" s="6"/>
      <c r="BA10515" s="6"/>
      <c r="BB10515" s="6"/>
      <c r="BC10515" s="6"/>
      <c r="BD10515" s="6"/>
      <c r="BE10515" s="6"/>
      <c r="BF10515" s="6"/>
      <c r="BG10515" s="6"/>
    </row>
    <row r="10516" spans="34:59" x14ac:dyDescent="0.25">
      <c r="AH10516" s="10"/>
      <c r="AI10516" s="6"/>
      <c r="AJ10516" s="10"/>
      <c r="AK10516" s="10"/>
      <c r="AL10516" s="10"/>
      <c r="AM10516" s="10"/>
      <c r="AN10516" s="10"/>
      <c r="AO10516" s="10"/>
      <c r="AP10516" s="10"/>
      <c r="AQ10516" s="10"/>
      <c r="AR10516" s="10"/>
      <c r="AS10516" s="10"/>
      <c r="AT10516" s="10"/>
      <c r="AU10516" s="10"/>
      <c r="AV10516" s="10"/>
      <c r="AW10516" s="10"/>
      <c r="AX10516" s="10"/>
      <c r="AY10516" s="10"/>
      <c r="AZ10516" s="10"/>
      <c r="BA10516" s="10"/>
      <c r="BB10516" s="10"/>
      <c r="BC10516" s="10"/>
      <c r="BD10516" s="10"/>
      <c r="BE10516" s="10"/>
      <c r="BF10516" s="10"/>
      <c r="BG10516" s="6"/>
    </row>
    <row r="10517" spans="34:59" x14ac:dyDescent="0.25">
      <c r="AH10517" s="6"/>
      <c r="AI10517" s="6"/>
      <c r="AJ10517" s="6"/>
      <c r="AK10517" s="6"/>
      <c r="AL10517" s="6"/>
      <c r="AM10517" s="6"/>
      <c r="AN10517" s="6"/>
      <c r="AO10517" s="6"/>
      <c r="AP10517" s="6"/>
      <c r="AQ10517" s="6"/>
      <c r="AR10517" s="6"/>
      <c r="AS10517" s="6"/>
      <c r="AT10517" s="6"/>
      <c r="AU10517" s="6"/>
      <c r="AV10517" s="6"/>
      <c r="AW10517" s="6"/>
      <c r="AX10517" s="6"/>
      <c r="AY10517" s="6"/>
      <c r="AZ10517" s="6"/>
      <c r="BA10517" s="6"/>
      <c r="BB10517" s="6"/>
      <c r="BC10517" s="6"/>
      <c r="BD10517" s="6"/>
      <c r="BE10517" s="6"/>
      <c r="BF10517" s="6"/>
      <c r="BG10517" s="10"/>
    </row>
    <row r="10518" spans="34:59" x14ac:dyDescent="0.25">
      <c r="AH10518" s="10"/>
      <c r="AI10518" s="6"/>
    </row>
    <row r="10519" spans="34:59" x14ac:dyDescent="0.25">
      <c r="AH10519" s="6"/>
      <c r="AI10519" s="6"/>
      <c r="AJ10519" s="6"/>
      <c r="AK10519" s="6"/>
      <c r="AL10519" s="6"/>
      <c r="AM10519" s="6"/>
      <c r="AN10519" s="6"/>
      <c r="AO10519" s="6"/>
      <c r="AP10519" s="6"/>
      <c r="AQ10519" s="6"/>
      <c r="AR10519" s="6"/>
      <c r="AS10519" s="6"/>
      <c r="AT10519" s="6"/>
      <c r="AU10519" s="6"/>
      <c r="AV10519" s="6"/>
      <c r="AW10519" s="6"/>
      <c r="AX10519" s="6"/>
      <c r="AY10519" s="6"/>
      <c r="AZ10519" s="6"/>
      <c r="BA10519" s="6"/>
      <c r="BB10519" s="6"/>
      <c r="BC10519" s="6"/>
      <c r="BD10519" s="6"/>
      <c r="BE10519" s="6"/>
      <c r="BF10519" s="6"/>
      <c r="BG10519" s="6"/>
    </row>
    <row r="10520" spans="34:59" x14ac:dyDescent="0.25">
      <c r="AH10520" s="10"/>
      <c r="AI10520" s="6"/>
      <c r="AJ10520" s="10"/>
      <c r="AK10520" s="10"/>
      <c r="AL10520" s="10"/>
      <c r="AM10520" s="10"/>
      <c r="AN10520" s="10"/>
      <c r="AO10520" s="10"/>
      <c r="AP10520" s="10"/>
      <c r="AQ10520" s="10"/>
      <c r="AR10520" s="10"/>
      <c r="AS10520" s="10"/>
      <c r="AT10520" s="10"/>
      <c r="AU10520" s="10"/>
      <c r="AV10520" s="10"/>
      <c r="AW10520" s="10"/>
      <c r="AX10520" s="10"/>
      <c r="AY10520" s="10"/>
      <c r="AZ10520" s="10"/>
      <c r="BA10520" s="10"/>
      <c r="BB10520" s="10"/>
      <c r="BC10520" s="10"/>
      <c r="BD10520" s="10"/>
      <c r="BE10520" s="10"/>
      <c r="BF10520" s="10"/>
      <c r="BG10520" s="6"/>
    </row>
    <row r="10521" spans="34:59" x14ac:dyDescent="0.25">
      <c r="AH10521" s="6"/>
      <c r="AI10521" s="6"/>
      <c r="AJ10521" s="6"/>
      <c r="AK10521" s="6"/>
      <c r="AL10521" s="6"/>
      <c r="AM10521" s="6"/>
      <c r="AN10521" s="6"/>
      <c r="AO10521" s="6"/>
      <c r="AP10521" s="6"/>
      <c r="AQ10521" s="6"/>
      <c r="AR10521" s="6"/>
      <c r="AS10521" s="6"/>
      <c r="AT10521" s="6"/>
      <c r="AU10521" s="6"/>
      <c r="AV10521" s="6"/>
      <c r="AW10521" s="6"/>
      <c r="AX10521" s="6"/>
      <c r="AY10521" s="6"/>
      <c r="AZ10521" s="6"/>
      <c r="BA10521" s="6"/>
      <c r="BB10521" s="6"/>
      <c r="BC10521" s="6"/>
      <c r="BD10521" s="6"/>
      <c r="BE10521" s="6"/>
      <c r="BF10521" s="6"/>
      <c r="BG10521" s="10"/>
    </row>
    <row r="10522" spans="34:59" x14ac:dyDescent="0.25">
      <c r="AH10522" s="10"/>
      <c r="AI10522" s="6"/>
    </row>
    <row r="10523" spans="34:59" x14ac:dyDescent="0.25">
      <c r="AH10523" s="6"/>
      <c r="AI10523" s="6"/>
      <c r="AJ10523" s="6"/>
      <c r="AK10523" s="6"/>
      <c r="AL10523" s="6"/>
      <c r="AM10523" s="6"/>
      <c r="AN10523" s="6"/>
      <c r="AO10523" s="6"/>
      <c r="AP10523" s="6"/>
      <c r="AQ10523" s="6"/>
      <c r="AR10523" s="6"/>
      <c r="AS10523" s="6"/>
      <c r="AT10523" s="6"/>
      <c r="AU10523" s="6"/>
      <c r="AV10523" s="6"/>
      <c r="AW10523" s="6"/>
      <c r="AX10523" s="6"/>
      <c r="AY10523" s="6"/>
      <c r="AZ10523" s="6"/>
      <c r="BA10523" s="6"/>
      <c r="BB10523" s="6"/>
      <c r="BC10523" s="6"/>
      <c r="BD10523" s="6"/>
      <c r="BE10523" s="6"/>
      <c r="BF10523" s="6"/>
      <c r="BG10523" s="6"/>
    </row>
    <row r="10524" spans="34:59" x14ac:dyDescent="0.25">
      <c r="AH10524" s="10"/>
      <c r="AI10524" s="6"/>
      <c r="AJ10524" s="10"/>
      <c r="AK10524" s="10"/>
      <c r="AL10524" s="10"/>
      <c r="AM10524" s="10"/>
      <c r="AN10524" s="10"/>
      <c r="AO10524" s="10"/>
      <c r="AP10524" s="10"/>
      <c r="AQ10524" s="10"/>
      <c r="AR10524" s="10"/>
      <c r="AS10524" s="10"/>
      <c r="AT10524" s="10"/>
      <c r="AU10524" s="10"/>
      <c r="AV10524" s="10"/>
      <c r="AW10524" s="10"/>
      <c r="AX10524" s="10"/>
      <c r="AY10524" s="10"/>
      <c r="AZ10524" s="10"/>
      <c r="BA10524" s="10"/>
      <c r="BB10524" s="10"/>
      <c r="BC10524" s="10"/>
      <c r="BD10524" s="10"/>
      <c r="BE10524" s="10"/>
      <c r="BF10524" s="10"/>
      <c r="BG10524" s="6"/>
    </row>
    <row r="10525" spans="34:59" x14ac:dyDescent="0.25">
      <c r="AH10525" s="6"/>
      <c r="AI10525" s="6"/>
      <c r="AJ10525" s="6"/>
      <c r="AK10525" s="6"/>
      <c r="AL10525" s="6"/>
      <c r="AM10525" s="6"/>
      <c r="AN10525" s="6"/>
      <c r="AO10525" s="6"/>
      <c r="AP10525" s="6"/>
      <c r="AQ10525" s="6"/>
      <c r="AR10525" s="6"/>
      <c r="AS10525" s="6"/>
      <c r="AT10525" s="6"/>
      <c r="AU10525" s="6"/>
      <c r="AV10525" s="6"/>
      <c r="AW10525" s="6"/>
      <c r="AX10525" s="6"/>
      <c r="AY10525" s="6"/>
      <c r="AZ10525" s="6"/>
      <c r="BA10525" s="6"/>
      <c r="BB10525" s="6"/>
      <c r="BC10525" s="6"/>
      <c r="BD10525" s="6"/>
      <c r="BE10525" s="6"/>
      <c r="BF10525" s="6"/>
      <c r="BG10525" s="10"/>
    </row>
    <row r="10526" spans="34:59" x14ac:dyDescent="0.25">
      <c r="AH10526" s="10"/>
      <c r="AI10526" s="6"/>
    </row>
    <row r="10527" spans="34:59" x14ac:dyDescent="0.25">
      <c r="AH10527" s="6"/>
      <c r="AI10527" s="6"/>
      <c r="AJ10527" s="6"/>
      <c r="AK10527" s="6"/>
      <c r="AL10527" s="6"/>
      <c r="AM10527" s="6"/>
      <c r="AN10527" s="6"/>
      <c r="AO10527" s="6"/>
      <c r="AP10527" s="6"/>
      <c r="AQ10527" s="6"/>
      <c r="AR10527" s="6"/>
      <c r="AS10527" s="6"/>
      <c r="AT10527" s="6"/>
      <c r="AU10527" s="6"/>
      <c r="AV10527" s="6"/>
      <c r="AW10527" s="6"/>
      <c r="AX10527" s="6"/>
      <c r="AY10527" s="6"/>
      <c r="AZ10527" s="6"/>
      <c r="BA10527" s="6"/>
      <c r="BB10527" s="6"/>
      <c r="BC10527" s="6"/>
      <c r="BD10527" s="6"/>
      <c r="BE10527" s="6"/>
      <c r="BF10527" s="6"/>
      <c r="BG10527" s="6"/>
    </row>
    <row r="10528" spans="34:59" x14ac:dyDescent="0.25">
      <c r="AH10528" s="10"/>
      <c r="AI10528" s="6"/>
      <c r="AJ10528" s="10"/>
      <c r="AK10528" s="10"/>
      <c r="AL10528" s="10"/>
      <c r="AM10528" s="10"/>
      <c r="AN10528" s="10"/>
      <c r="AO10528" s="10"/>
      <c r="AP10528" s="10"/>
      <c r="AQ10528" s="10"/>
      <c r="AR10528" s="10"/>
      <c r="AS10528" s="10"/>
      <c r="AT10528" s="10"/>
      <c r="AU10528" s="10"/>
      <c r="AV10528" s="10"/>
      <c r="AW10528" s="10"/>
      <c r="AX10528" s="10"/>
      <c r="AY10528" s="10"/>
      <c r="AZ10528" s="10"/>
      <c r="BA10528" s="10"/>
      <c r="BB10528" s="10"/>
      <c r="BC10528" s="10"/>
      <c r="BD10528" s="10"/>
      <c r="BE10528" s="10"/>
      <c r="BF10528" s="10"/>
      <c r="BG10528" s="6"/>
    </row>
    <row r="10529" spans="34:59" x14ac:dyDescent="0.25">
      <c r="AH10529" s="6"/>
      <c r="AI10529" s="6"/>
      <c r="AJ10529" s="6"/>
      <c r="AK10529" s="6"/>
      <c r="AL10529" s="6"/>
      <c r="AM10529" s="6"/>
      <c r="AN10529" s="6"/>
      <c r="AO10529" s="6"/>
      <c r="AP10529" s="6"/>
      <c r="AQ10529" s="6"/>
      <c r="AR10529" s="6"/>
      <c r="AS10529" s="6"/>
      <c r="AT10529" s="6"/>
      <c r="AU10529" s="6"/>
      <c r="AV10529" s="6"/>
      <c r="AW10529" s="6"/>
      <c r="AX10529" s="6"/>
      <c r="AY10529" s="6"/>
      <c r="AZ10529" s="6"/>
      <c r="BA10529" s="6"/>
      <c r="BB10529" s="6"/>
      <c r="BC10529" s="6"/>
      <c r="BD10529" s="6"/>
      <c r="BE10529" s="6"/>
      <c r="BF10529" s="6"/>
      <c r="BG10529" s="10"/>
    </row>
    <row r="10530" spans="34:59" x14ac:dyDescent="0.25">
      <c r="AH10530" s="10"/>
      <c r="AI10530" s="6"/>
    </row>
    <row r="10531" spans="34:59" x14ac:dyDescent="0.25">
      <c r="AH10531" s="6"/>
      <c r="AI10531" s="6"/>
      <c r="AJ10531" s="6"/>
      <c r="AK10531" s="6"/>
      <c r="AL10531" s="6"/>
      <c r="AM10531" s="6"/>
      <c r="AN10531" s="6"/>
      <c r="AO10531" s="6"/>
      <c r="AP10531" s="6"/>
      <c r="AQ10531" s="6"/>
      <c r="AR10531" s="6"/>
      <c r="AS10531" s="6"/>
      <c r="AT10531" s="6"/>
      <c r="AU10531" s="6"/>
      <c r="AV10531" s="6"/>
      <c r="AW10531" s="6"/>
      <c r="AX10531" s="6"/>
      <c r="AY10531" s="6"/>
      <c r="AZ10531" s="6"/>
      <c r="BA10531" s="6"/>
      <c r="BB10531" s="6"/>
      <c r="BC10531" s="6"/>
      <c r="BD10531" s="6"/>
      <c r="BE10531" s="6"/>
      <c r="BF10531" s="6"/>
      <c r="BG10531" s="6"/>
    </row>
    <row r="10532" spans="34:59" x14ac:dyDescent="0.25">
      <c r="AH10532" s="10"/>
      <c r="AI10532" s="6"/>
      <c r="AJ10532" s="10"/>
      <c r="AK10532" s="10"/>
      <c r="AL10532" s="10"/>
      <c r="AM10532" s="10"/>
      <c r="AN10532" s="10"/>
      <c r="AO10532" s="10"/>
      <c r="AP10532" s="10"/>
      <c r="AQ10532" s="10"/>
      <c r="AR10532" s="10"/>
      <c r="AS10532" s="10"/>
      <c r="AT10532" s="10"/>
      <c r="AU10532" s="10"/>
      <c r="AV10532" s="10"/>
      <c r="AW10532" s="10"/>
      <c r="AX10532" s="10"/>
      <c r="AY10532" s="10"/>
      <c r="AZ10532" s="10"/>
      <c r="BA10532" s="10"/>
      <c r="BB10532" s="10"/>
      <c r="BC10532" s="10"/>
      <c r="BD10532" s="10"/>
      <c r="BE10532" s="10"/>
      <c r="BF10532" s="10"/>
      <c r="BG10532" s="6"/>
    </row>
    <row r="10533" spans="34:59" x14ac:dyDescent="0.25">
      <c r="AH10533" s="6"/>
      <c r="AI10533" s="6"/>
      <c r="AJ10533" s="6"/>
      <c r="AK10533" s="6"/>
      <c r="AL10533" s="6"/>
      <c r="AM10533" s="6"/>
      <c r="AN10533" s="6"/>
      <c r="AO10533" s="6"/>
      <c r="AP10533" s="6"/>
      <c r="AQ10533" s="6"/>
      <c r="AR10533" s="6"/>
      <c r="AS10533" s="6"/>
      <c r="AT10533" s="6"/>
      <c r="AU10533" s="6"/>
      <c r="AV10533" s="6"/>
      <c r="AW10533" s="6"/>
      <c r="AX10533" s="6"/>
      <c r="AY10533" s="6"/>
      <c r="AZ10533" s="6"/>
      <c r="BA10533" s="6"/>
      <c r="BB10533" s="6"/>
      <c r="BC10533" s="6"/>
      <c r="BD10533" s="6"/>
      <c r="BE10533" s="6"/>
      <c r="BF10533" s="6"/>
      <c r="BG10533" s="10"/>
    </row>
    <row r="10534" spans="34:59" x14ac:dyDescent="0.25">
      <c r="AH10534" s="10"/>
      <c r="AI10534" s="6"/>
    </row>
    <row r="10535" spans="34:59" x14ac:dyDescent="0.25">
      <c r="AH10535" s="6"/>
      <c r="AI10535" s="6"/>
      <c r="AJ10535" s="6"/>
      <c r="AK10535" s="6"/>
      <c r="AL10535" s="6"/>
      <c r="AM10535" s="6"/>
      <c r="AN10535" s="6"/>
      <c r="AO10535" s="6"/>
      <c r="AP10535" s="6"/>
      <c r="AQ10535" s="6"/>
      <c r="AR10535" s="6"/>
      <c r="AS10535" s="6"/>
      <c r="AT10535" s="6"/>
      <c r="AU10535" s="6"/>
      <c r="AV10535" s="6"/>
      <c r="AW10535" s="6"/>
      <c r="AX10535" s="6"/>
      <c r="AY10535" s="6"/>
      <c r="AZ10535" s="6"/>
      <c r="BA10535" s="6"/>
      <c r="BB10535" s="6"/>
      <c r="BC10535" s="6"/>
      <c r="BD10535" s="6"/>
      <c r="BE10535" s="6"/>
      <c r="BF10535" s="6"/>
      <c r="BG10535" s="6"/>
    </row>
    <row r="10536" spans="34:59" x14ac:dyDescent="0.25">
      <c r="AH10536" s="10"/>
      <c r="AI10536" s="6"/>
      <c r="AJ10536" s="10"/>
      <c r="AK10536" s="10"/>
      <c r="AL10536" s="10"/>
      <c r="AM10536" s="10"/>
      <c r="AN10536" s="10"/>
      <c r="AO10536" s="10"/>
      <c r="AP10536" s="10"/>
      <c r="AQ10536" s="10"/>
      <c r="AR10536" s="10"/>
      <c r="AS10536" s="10"/>
      <c r="AT10536" s="10"/>
      <c r="AU10536" s="10"/>
      <c r="AV10536" s="10"/>
      <c r="AW10536" s="10"/>
      <c r="AX10536" s="10"/>
      <c r="AY10536" s="10"/>
      <c r="AZ10536" s="10"/>
      <c r="BA10536" s="10"/>
      <c r="BB10536" s="10"/>
      <c r="BC10536" s="10"/>
      <c r="BD10536" s="10"/>
      <c r="BE10536" s="10"/>
      <c r="BF10536" s="10"/>
      <c r="BG10536" s="6"/>
    </row>
    <row r="10537" spans="34:59" x14ac:dyDescent="0.25">
      <c r="AH10537" s="6"/>
      <c r="AI10537" s="6"/>
      <c r="AJ10537" s="6"/>
      <c r="AK10537" s="6"/>
      <c r="AL10537" s="6"/>
      <c r="AM10537" s="6"/>
      <c r="AN10537" s="6"/>
      <c r="AO10537" s="6"/>
      <c r="AP10537" s="6"/>
      <c r="AQ10537" s="6"/>
      <c r="AR10537" s="6"/>
      <c r="AS10537" s="6"/>
      <c r="AT10537" s="6"/>
      <c r="AU10537" s="6"/>
      <c r="AV10537" s="6"/>
      <c r="AW10537" s="6"/>
      <c r="AX10537" s="6"/>
      <c r="AY10537" s="6"/>
      <c r="AZ10537" s="6"/>
      <c r="BA10537" s="6"/>
      <c r="BB10537" s="6"/>
      <c r="BC10537" s="6"/>
      <c r="BD10537" s="6"/>
      <c r="BE10537" s="6"/>
      <c r="BF10537" s="6"/>
      <c r="BG10537" s="10"/>
    </row>
    <row r="10538" spans="34:59" x14ac:dyDescent="0.25">
      <c r="AH10538" s="10"/>
      <c r="AI10538" s="6"/>
    </row>
    <row r="10539" spans="34:59" x14ac:dyDescent="0.25">
      <c r="AH10539" s="6"/>
      <c r="AI10539" s="6"/>
      <c r="AJ10539" s="6"/>
      <c r="AK10539" s="6"/>
      <c r="AL10539" s="6"/>
      <c r="AM10539" s="6"/>
      <c r="AN10539" s="6"/>
      <c r="AO10539" s="6"/>
      <c r="AP10539" s="6"/>
      <c r="AQ10539" s="6"/>
      <c r="AR10539" s="6"/>
      <c r="AS10539" s="6"/>
      <c r="AT10539" s="6"/>
      <c r="AU10539" s="6"/>
      <c r="AV10539" s="6"/>
      <c r="AW10539" s="6"/>
      <c r="AX10539" s="6"/>
      <c r="AY10539" s="6"/>
      <c r="AZ10539" s="6"/>
      <c r="BA10539" s="6"/>
      <c r="BB10539" s="6"/>
      <c r="BC10539" s="6"/>
      <c r="BD10539" s="6"/>
      <c r="BE10539" s="6"/>
      <c r="BF10539" s="6"/>
      <c r="BG10539" s="6"/>
    </row>
    <row r="10540" spans="34:59" x14ac:dyDescent="0.25">
      <c r="AH10540" s="10"/>
      <c r="AI10540" s="6"/>
      <c r="AJ10540" s="10"/>
      <c r="AK10540" s="10"/>
      <c r="AL10540" s="10"/>
      <c r="AM10540" s="10"/>
      <c r="AN10540" s="10"/>
      <c r="AO10540" s="10"/>
      <c r="AP10540" s="10"/>
      <c r="AQ10540" s="10"/>
      <c r="AR10540" s="10"/>
      <c r="AS10540" s="10"/>
      <c r="AT10540" s="10"/>
      <c r="AU10540" s="10"/>
      <c r="AV10540" s="10"/>
      <c r="AW10540" s="10"/>
      <c r="AX10540" s="10"/>
      <c r="AY10540" s="10"/>
      <c r="AZ10540" s="10"/>
      <c r="BA10540" s="10"/>
      <c r="BB10540" s="10"/>
      <c r="BC10540" s="10"/>
      <c r="BD10540" s="10"/>
      <c r="BE10540" s="10"/>
      <c r="BF10540" s="10"/>
      <c r="BG10540" s="6"/>
    </row>
    <row r="10541" spans="34:59" x14ac:dyDescent="0.25">
      <c r="AH10541" s="6"/>
      <c r="AI10541" s="6"/>
      <c r="AJ10541" s="6"/>
      <c r="AK10541" s="6"/>
      <c r="AL10541" s="6"/>
      <c r="AM10541" s="6"/>
      <c r="AN10541" s="6"/>
      <c r="AO10541" s="6"/>
      <c r="AP10541" s="6"/>
      <c r="AQ10541" s="6"/>
      <c r="AR10541" s="6"/>
      <c r="AS10541" s="6"/>
      <c r="AT10541" s="6"/>
      <c r="AU10541" s="6"/>
      <c r="AV10541" s="6"/>
      <c r="AW10541" s="6"/>
      <c r="AX10541" s="6"/>
      <c r="AY10541" s="6"/>
      <c r="AZ10541" s="6"/>
      <c r="BA10541" s="6"/>
      <c r="BB10541" s="6"/>
      <c r="BC10541" s="6"/>
      <c r="BD10541" s="6"/>
      <c r="BE10541" s="6"/>
      <c r="BF10541" s="6"/>
      <c r="BG10541" s="10"/>
    </row>
    <row r="10542" spans="34:59" x14ac:dyDescent="0.25">
      <c r="AH10542" s="10"/>
      <c r="AI10542" s="6"/>
    </row>
    <row r="10543" spans="34:59" x14ac:dyDescent="0.25">
      <c r="AH10543" s="6"/>
      <c r="AI10543" s="6"/>
      <c r="AJ10543" s="6"/>
      <c r="AK10543" s="6"/>
      <c r="AL10543" s="6"/>
      <c r="AM10543" s="6"/>
      <c r="AN10543" s="6"/>
      <c r="AO10543" s="6"/>
      <c r="AP10543" s="6"/>
      <c r="AQ10543" s="6"/>
      <c r="AR10543" s="6"/>
      <c r="AS10543" s="6"/>
      <c r="AT10543" s="6"/>
      <c r="AU10543" s="6"/>
      <c r="AV10543" s="6"/>
      <c r="AW10543" s="6"/>
      <c r="AX10543" s="6"/>
      <c r="AY10543" s="6"/>
      <c r="AZ10543" s="6"/>
      <c r="BA10543" s="6"/>
      <c r="BB10543" s="6"/>
      <c r="BC10543" s="6"/>
      <c r="BD10543" s="6"/>
      <c r="BE10543" s="6"/>
      <c r="BF10543" s="6"/>
      <c r="BG10543" s="6"/>
    </row>
    <row r="10544" spans="34:59" x14ac:dyDescent="0.25">
      <c r="AH10544" s="10"/>
      <c r="AI10544" s="6"/>
      <c r="AJ10544" s="10"/>
      <c r="AK10544" s="10"/>
      <c r="AL10544" s="10"/>
      <c r="AM10544" s="10"/>
      <c r="AN10544" s="10"/>
      <c r="AO10544" s="10"/>
      <c r="AP10544" s="10"/>
      <c r="AQ10544" s="10"/>
      <c r="AR10544" s="10"/>
      <c r="AS10544" s="10"/>
      <c r="AT10544" s="10"/>
      <c r="AU10544" s="10"/>
      <c r="AV10544" s="10"/>
      <c r="AW10544" s="10"/>
      <c r="AX10544" s="10"/>
      <c r="AY10544" s="10"/>
      <c r="AZ10544" s="10"/>
      <c r="BA10544" s="10"/>
      <c r="BB10544" s="10"/>
      <c r="BC10544" s="10"/>
      <c r="BD10544" s="10"/>
      <c r="BE10544" s="10"/>
      <c r="BF10544" s="10"/>
      <c r="BG10544" s="6"/>
    </row>
    <row r="10545" spans="34:59" x14ac:dyDescent="0.25">
      <c r="AH10545" s="6"/>
      <c r="AI10545" s="6"/>
      <c r="AJ10545" s="6"/>
      <c r="AK10545" s="6"/>
      <c r="AL10545" s="6"/>
      <c r="AM10545" s="6"/>
      <c r="AN10545" s="6"/>
      <c r="AO10545" s="6"/>
      <c r="AP10545" s="6"/>
      <c r="AQ10545" s="6"/>
      <c r="AR10545" s="6"/>
      <c r="AS10545" s="6"/>
      <c r="AT10545" s="6"/>
      <c r="AU10545" s="6"/>
      <c r="AV10545" s="6"/>
      <c r="AW10545" s="6"/>
      <c r="AX10545" s="6"/>
      <c r="AY10545" s="6"/>
      <c r="AZ10545" s="6"/>
      <c r="BA10545" s="6"/>
      <c r="BB10545" s="6"/>
      <c r="BC10545" s="6"/>
      <c r="BD10545" s="6"/>
      <c r="BE10545" s="6"/>
      <c r="BF10545" s="6"/>
      <c r="BG10545" s="10"/>
    </row>
    <row r="10546" spans="34:59" x14ac:dyDescent="0.25">
      <c r="AH10546" s="10"/>
      <c r="AI10546" s="6"/>
    </row>
    <row r="10547" spans="34:59" x14ac:dyDescent="0.25">
      <c r="AH10547" s="6"/>
      <c r="AI10547" s="6"/>
      <c r="AJ10547" s="6"/>
      <c r="AK10547" s="6"/>
      <c r="AL10547" s="6"/>
      <c r="AM10547" s="6"/>
      <c r="AN10547" s="6"/>
      <c r="AO10547" s="6"/>
      <c r="AP10547" s="6"/>
      <c r="AQ10547" s="6"/>
      <c r="AR10547" s="6"/>
      <c r="AS10547" s="6"/>
      <c r="AT10547" s="6"/>
      <c r="AU10547" s="6"/>
      <c r="AV10547" s="6"/>
      <c r="AW10547" s="6"/>
      <c r="AX10547" s="6"/>
      <c r="AY10547" s="6"/>
      <c r="AZ10547" s="6"/>
      <c r="BA10547" s="6"/>
      <c r="BB10547" s="6"/>
      <c r="BC10547" s="6"/>
      <c r="BD10547" s="6"/>
      <c r="BE10547" s="6"/>
      <c r="BF10547" s="6"/>
      <c r="BG10547" s="6"/>
    </row>
    <row r="10548" spans="34:59" x14ac:dyDescent="0.25">
      <c r="AH10548" s="10"/>
      <c r="AI10548" s="6"/>
      <c r="AJ10548" s="10"/>
      <c r="AK10548" s="10"/>
      <c r="AL10548" s="10"/>
      <c r="AM10548" s="10"/>
      <c r="AN10548" s="10"/>
      <c r="AO10548" s="10"/>
      <c r="AP10548" s="10"/>
      <c r="AQ10548" s="10"/>
      <c r="AR10548" s="10"/>
      <c r="AS10548" s="10"/>
      <c r="AT10548" s="10"/>
      <c r="AU10548" s="10"/>
      <c r="AV10548" s="10"/>
      <c r="AW10548" s="10"/>
      <c r="AX10548" s="10"/>
      <c r="AY10548" s="10"/>
      <c r="AZ10548" s="10"/>
      <c r="BA10548" s="10"/>
      <c r="BB10548" s="10"/>
      <c r="BC10548" s="10"/>
      <c r="BD10548" s="10"/>
      <c r="BE10548" s="10"/>
      <c r="BF10548" s="10"/>
      <c r="BG10548" s="6"/>
    </row>
    <row r="10549" spans="34:59" x14ac:dyDescent="0.25">
      <c r="AH10549" s="6"/>
      <c r="AI10549" s="6"/>
      <c r="AJ10549" s="6"/>
      <c r="AK10549" s="6"/>
      <c r="AL10549" s="6"/>
      <c r="AM10549" s="6"/>
      <c r="AN10549" s="6"/>
      <c r="AO10549" s="6"/>
      <c r="AP10549" s="6"/>
      <c r="AQ10549" s="6"/>
      <c r="AR10549" s="6"/>
      <c r="AS10549" s="6"/>
      <c r="AT10549" s="6"/>
      <c r="AU10549" s="6"/>
      <c r="AV10549" s="6"/>
      <c r="AW10549" s="6"/>
      <c r="AX10549" s="6"/>
      <c r="AY10549" s="6"/>
      <c r="AZ10549" s="6"/>
      <c r="BA10549" s="6"/>
      <c r="BB10549" s="6"/>
      <c r="BC10549" s="6"/>
      <c r="BD10549" s="6"/>
      <c r="BE10549" s="6"/>
      <c r="BF10549" s="6"/>
      <c r="BG10549" s="10"/>
    </row>
    <row r="10550" spans="34:59" x14ac:dyDescent="0.25">
      <c r="AH10550" s="10"/>
      <c r="AI10550" s="6"/>
    </row>
    <row r="10551" spans="34:59" x14ac:dyDescent="0.25">
      <c r="AH10551" s="6"/>
      <c r="AI10551" s="6"/>
      <c r="AJ10551" s="6"/>
      <c r="AK10551" s="6"/>
      <c r="AL10551" s="6"/>
      <c r="AM10551" s="6"/>
      <c r="AN10551" s="6"/>
      <c r="AO10551" s="6"/>
      <c r="AP10551" s="6"/>
      <c r="AQ10551" s="6"/>
      <c r="AR10551" s="6"/>
      <c r="AS10551" s="6"/>
      <c r="AT10551" s="6"/>
      <c r="AU10551" s="6"/>
      <c r="AV10551" s="6"/>
      <c r="AW10551" s="6"/>
      <c r="AX10551" s="6"/>
      <c r="AY10551" s="6"/>
      <c r="AZ10551" s="6"/>
      <c r="BA10551" s="6"/>
      <c r="BB10551" s="6"/>
      <c r="BC10551" s="6"/>
      <c r="BD10551" s="6"/>
      <c r="BE10551" s="6"/>
      <c r="BF10551" s="6"/>
      <c r="BG10551" s="6"/>
    </row>
    <row r="10552" spans="34:59" x14ac:dyDescent="0.25">
      <c r="AH10552" s="10"/>
      <c r="AI10552" s="6"/>
      <c r="AJ10552" s="10"/>
      <c r="AK10552" s="10"/>
      <c r="AL10552" s="10"/>
      <c r="AM10552" s="10"/>
      <c r="AN10552" s="10"/>
      <c r="AO10552" s="10"/>
      <c r="AP10552" s="10"/>
      <c r="AQ10552" s="10"/>
      <c r="AR10552" s="10"/>
      <c r="AS10552" s="10"/>
      <c r="AT10552" s="10"/>
      <c r="AU10552" s="10"/>
      <c r="AV10552" s="10"/>
      <c r="AW10552" s="10"/>
      <c r="AX10552" s="10"/>
      <c r="AY10552" s="10"/>
      <c r="AZ10552" s="10"/>
      <c r="BA10552" s="10"/>
      <c r="BB10552" s="10"/>
      <c r="BC10552" s="10"/>
      <c r="BD10552" s="10"/>
      <c r="BE10552" s="10"/>
      <c r="BF10552" s="10"/>
      <c r="BG10552" s="6"/>
    </row>
    <row r="10553" spans="34:59" x14ac:dyDescent="0.25">
      <c r="AH10553" s="6"/>
      <c r="AI10553" s="6"/>
      <c r="AJ10553" s="6"/>
      <c r="AK10553" s="6"/>
      <c r="AL10553" s="6"/>
      <c r="AM10553" s="6"/>
      <c r="AN10553" s="6"/>
      <c r="AO10553" s="6"/>
      <c r="AP10553" s="6"/>
      <c r="AQ10553" s="6"/>
      <c r="AR10553" s="6"/>
      <c r="AS10553" s="6"/>
      <c r="AT10553" s="6"/>
      <c r="AU10553" s="6"/>
      <c r="AV10553" s="6"/>
      <c r="AW10553" s="6"/>
      <c r="AX10553" s="6"/>
      <c r="AY10553" s="6"/>
      <c r="AZ10553" s="6"/>
      <c r="BA10553" s="6"/>
      <c r="BB10553" s="6"/>
      <c r="BC10553" s="6"/>
      <c r="BD10553" s="6"/>
      <c r="BE10553" s="6"/>
      <c r="BF10553" s="6"/>
      <c r="BG10553" s="10"/>
    </row>
    <row r="10554" spans="34:59" x14ac:dyDescent="0.25">
      <c r="AH10554" s="10"/>
      <c r="AI10554" s="6"/>
    </row>
    <row r="10555" spans="34:59" x14ac:dyDescent="0.25">
      <c r="AH10555" s="6"/>
      <c r="AI10555" s="6"/>
      <c r="AJ10555" s="6"/>
      <c r="AK10555" s="6"/>
      <c r="AL10555" s="6"/>
      <c r="AM10555" s="6"/>
      <c r="AN10555" s="6"/>
      <c r="AO10555" s="6"/>
      <c r="AP10555" s="6"/>
      <c r="AQ10555" s="6"/>
      <c r="AR10555" s="6"/>
      <c r="AS10555" s="6"/>
      <c r="AT10555" s="6"/>
      <c r="AU10555" s="6"/>
      <c r="AV10555" s="6"/>
      <c r="AW10555" s="6"/>
      <c r="AX10555" s="6"/>
      <c r="AY10555" s="6"/>
      <c r="AZ10555" s="6"/>
      <c r="BA10555" s="6"/>
      <c r="BB10555" s="6"/>
      <c r="BC10555" s="6"/>
      <c r="BD10555" s="6"/>
      <c r="BE10555" s="6"/>
      <c r="BF10555" s="6"/>
      <c r="BG10555" s="6"/>
    </row>
    <row r="10556" spans="34:59" x14ac:dyDescent="0.25">
      <c r="AH10556" s="10"/>
      <c r="AI10556" s="6"/>
      <c r="AJ10556" s="10"/>
      <c r="AK10556" s="10"/>
      <c r="AL10556" s="10"/>
      <c r="AM10556" s="10"/>
      <c r="AN10556" s="10"/>
      <c r="AO10556" s="10"/>
      <c r="AP10556" s="10"/>
      <c r="AQ10556" s="10"/>
      <c r="AR10556" s="10"/>
      <c r="AS10556" s="10"/>
      <c r="AT10556" s="10"/>
      <c r="AU10556" s="10"/>
      <c r="AV10556" s="10"/>
      <c r="AW10556" s="10"/>
      <c r="AX10556" s="10"/>
      <c r="AY10556" s="10"/>
      <c r="AZ10556" s="10"/>
      <c r="BA10556" s="10"/>
      <c r="BB10556" s="10"/>
      <c r="BC10556" s="10"/>
      <c r="BD10556" s="10"/>
      <c r="BE10556" s="10"/>
      <c r="BF10556" s="10"/>
      <c r="BG10556" s="6"/>
    </row>
    <row r="10557" spans="34:59" x14ac:dyDescent="0.25">
      <c r="AH10557" s="6"/>
      <c r="AI10557" s="6"/>
      <c r="AJ10557" s="6"/>
      <c r="AK10557" s="6"/>
      <c r="AL10557" s="6"/>
      <c r="AM10557" s="6"/>
      <c r="AN10557" s="6"/>
      <c r="AO10557" s="6"/>
      <c r="AP10557" s="6"/>
      <c r="AQ10557" s="6"/>
      <c r="AR10557" s="6"/>
      <c r="AS10557" s="6"/>
      <c r="AT10557" s="6"/>
      <c r="AU10557" s="6"/>
      <c r="AV10557" s="6"/>
      <c r="AW10557" s="6"/>
      <c r="AX10557" s="6"/>
      <c r="AY10557" s="6"/>
      <c r="AZ10557" s="6"/>
      <c r="BA10557" s="6"/>
      <c r="BB10557" s="6"/>
      <c r="BC10557" s="6"/>
      <c r="BD10557" s="6"/>
      <c r="BE10557" s="6"/>
      <c r="BF10557" s="6"/>
      <c r="BG10557" s="10"/>
    </row>
    <row r="10558" spans="34:59" x14ac:dyDescent="0.25">
      <c r="AH10558" s="10"/>
      <c r="AI10558" s="6"/>
    </row>
    <row r="10559" spans="34:59" x14ac:dyDescent="0.25">
      <c r="AH10559" s="6"/>
      <c r="AI10559" s="6"/>
      <c r="AJ10559" s="6"/>
      <c r="AK10559" s="6"/>
      <c r="AL10559" s="6"/>
      <c r="AM10559" s="6"/>
      <c r="AN10559" s="6"/>
      <c r="AO10559" s="6"/>
      <c r="AP10559" s="6"/>
      <c r="AQ10559" s="6"/>
      <c r="AR10559" s="6"/>
      <c r="AS10559" s="6"/>
      <c r="AT10559" s="6"/>
      <c r="AU10559" s="6"/>
      <c r="AV10559" s="6"/>
      <c r="AW10559" s="6"/>
      <c r="AX10559" s="6"/>
      <c r="AY10559" s="6"/>
      <c r="AZ10559" s="6"/>
      <c r="BA10559" s="6"/>
      <c r="BB10559" s="6"/>
      <c r="BC10559" s="6"/>
      <c r="BD10559" s="6"/>
      <c r="BE10559" s="6"/>
      <c r="BF10559" s="6"/>
      <c r="BG10559" s="6"/>
    </row>
    <row r="10560" spans="34:59" x14ac:dyDescent="0.25">
      <c r="AH10560" s="10"/>
      <c r="AI10560" s="6"/>
      <c r="AJ10560" s="10"/>
      <c r="AK10560" s="10"/>
      <c r="AL10560" s="10"/>
      <c r="AM10560" s="10"/>
      <c r="AN10560" s="10"/>
      <c r="AO10560" s="10"/>
      <c r="AP10560" s="10"/>
      <c r="AQ10560" s="10"/>
      <c r="AR10560" s="10"/>
      <c r="AS10560" s="10"/>
      <c r="AT10560" s="10"/>
      <c r="AU10560" s="10"/>
      <c r="AV10560" s="10"/>
      <c r="AW10560" s="10"/>
      <c r="AX10560" s="10"/>
      <c r="AY10560" s="10"/>
      <c r="AZ10560" s="10"/>
      <c r="BA10560" s="10"/>
      <c r="BB10560" s="10"/>
      <c r="BC10560" s="10"/>
      <c r="BD10560" s="10"/>
      <c r="BE10560" s="10"/>
      <c r="BF10560" s="10"/>
      <c r="BG10560" s="6"/>
    </row>
    <row r="10561" spans="34:59" x14ac:dyDescent="0.25">
      <c r="AH10561" s="6"/>
      <c r="AI10561" s="6"/>
      <c r="AJ10561" s="6"/>
      <c r="AK10561" s="6"/>
      <c r="AL10561" s="6"/>
      <c r="AM10561" s="6"/>
      <c r="AN10561" s="6"/>
      <c r="AO10561" s="6"/>
      <c r="AP10561" s="6"/>
      <c r="AQ10561" s="6"/>
      <c r="AR10561" s="6"/>
      <c r="AS10561" s="6"/>
      <c r="AT10561" s="6"/>
      <c r="AU10561" s="6"/>
      <c r="AV10561" s="6"/>
      <c r="AW10561" s="6"/>
      <c r="AX10561" s="6"/>
      <c r="AY10561" s="6"/>
      <c r="AZ10561" s="6"/>
      <c r="BA10561" s="6"/>
      <c r="BB10561" s="6"/>
      <c r="BC10561" s="6"/>
      <c r="BD10561" s="6"/>
      <c r="BE10561" s="6"/>
      <c r="BF10561" s="6"/>
      <c r="BG10561" s="10"/>
    </row>
    <row r="10562" spans="34:59" x14ac:dyDescent="0.25">
      <c r="AH10562" s="10"/>
      <c r="AI10562" s="6"/>
    </row>
    <row r="10563" spans="34:59" x14ac:dyDescent="0.25">
      <c r="AH10563" s="6"/>
      <c r="AI10563" s="6"/>
      <c r="AJ10563" s="6"/>
      <c r="AK10563" s="6"/>
      <c r="AL10563" s="6"/>
      <c r="AM10563" s="6"/>
      <c r="AN10563" s="6"/>
      <c r="AO10563" s="6"/>
      <c r="AP10563" s="6"/>
      <c r="AQ10563" s="6"/>
      <c r="AR10563" s="6"/>
      <c r="AS10563" s="6"/>
      <c r="AT10563" s="6"/>
      <c r="AU10563" s="6"/>
      <c r="AV10563" s="6"/>
      <c r="AW10563" s="6"/>
      <c r="AX10563" s="6"/>
      <c r="AY10563" s="6"/>
      <c r="AZ10563" s="6"/>
      <c r="BA10563" s="6"/>
      <c r="BB10563" s="6"/>
      <c r="BC10563" s="6"/>
      <c r="BD10563" s="6"/>
      <c r="BE10563" s="6"/>
      <c r="BF10563" s="6"/>
      <c r="BG10563" s="6"/>
    </row>
    <row r="10564" spans="34:59" x14ac:dyDescent="0.25">
      <c r="AH10564" s="10"/>
      <c r="AI10564" s="6"/>
      <c r="AJ10564" s="10"/>
      <c r="AK10564" s="10"/>
      <c r="AL10564" s="10"/>
      <c r="AM10564" s="10"/>
      <c r="AN10564" s="10"/>
      <c r="AO10564" s="10"/>
      <c r="AP10564" s="10"/>
      <c r="AQ10564" s="10"/>
      <c r="AR10564" s="10"/>
      <c r="AS10564" s="10"/>
      <c r="AT10564" s="10"/>
      <c r="AU10564" s="10"/>
      <c r="AV10564" s="10"/>
      <c r="AW10564" s="10"/>
      <c r="AX10564" s="10"/>
      <c r="AY10564" s="10"/>
      <c r="AZ10564" s="10"/>
      <c r="BA10564" s="10"/>
      <c r="BB10564" s="10"/>
      <c r="BC10564" s="10"/>
      <c r="BD10564" s="10"/>
      <c r="BE10564" s="10"/>
      <c r="BF10564" s="10"/>
      <c r="BG10564" s="6"/>
    </row>
    <row r="10565" spans="34:59" x14ac:dyDescent="0.25">
      <c r="AH10565" s="6"/>
      <c r="AI10565" s="6"/>
      <c r="AJ10565" s="6"/>
      <c r="AK10565" s="6"/>
      <c r="AL10565" s="6"/>
      <c r="AM10565" s="6"/>
      <c r="AN10565" s="6"/>
      <c r="AO10565" s="6"/>
      <c r="AP10565" s="6"/>
      <c r="AQ10565" s="6"/>
      <c r="AR10565" s="6"/>
      <c r="AS10565" s="6"/>
      <c r="AT10565" s="6"/>
      <c r="AU10565" s="6"/>
      <c r="AV10565" s="6"/>
      <c r="AW10565" s="6"/>
      <c r="AX10565" s="6"/>
      <c r="AY10565" s="6"/>
      <c r="AZ10565" s="6"/>
      <c r="BA10565" s="6"/>
      <c r="BB10565" s="6"/>
      <c r="BC10565" s="6"/>
      <c r="BD10565" s="6"/>
      <c r="BE10565" s="6"/>
      <c r="BF10565" s="6"/>
      <c r="BG10565" s="10"/>
    </row>
    <row r="10566" spans="34:59" x14ac:dyDescent="0.25">
      <c r="AH10566" s="10"/>
      <c r="AI10566" s="6"/>
    </row>
    <row r="10567" spans="34:59" x14ac:dyDescent="0.25">
      <c r="AH10567" s="6"/>
      <c r="AI10567" s="6"/>
      <c r="AJ10567" s="6"/>
      <c r="AK10567" s="6"/>
      <c r="AL10567" s="6"/>
      <c r="AM10567" s="6"/>
      <c r="AN10567" s="6"/>
      <c r="AO10567" s="6"/>
      <c r="AP10567" s="6"/>
      <c r="AQ10567" s="6"/>
      <c r="AR10567" s="6"/>
      <c r="AS10567" s="6"/>
      <c r="AT10567" s="6"/>
      <c r="AU10567" s="6"/>
      <c r="AV10567" s="6"/>
      <c r="AW10567" s="6"/>
      <c r="AX10567" s="6"/>
      <c r="AY10567" s="6"/>
      <c r="AZ10567" s="6"/>
      <c r="BA10567" s="6"/>
      <c r="BB10567" s="6"/>
      <c r="BC10567" s="6"/>
      <c r="BD10567" s="6"/>
      <c r="BE10567" s="6"/>
      <c r="BF10567" s="6"/>
      <c r="BG10567" s="6"/>
    </row>
    <row r="10568" spans="34:59" x14ac:dyDescent="0.25">
      <c r="AH10568" s="10"/>
      <c r="AI10568" s="6"/>
      <c r="AJ10568" s="10"/>
      <c r="AK10568" s="10"/>
      <c r="AL10568" s="10"/>
      <c r="AM10568" s="10"/>
      <c r="AN10568" s="10"/>
      <c r="AO10568" s="10"/>
      <c r="AP10568" s="10"/>
      <c r="AQ10568" s="10"/>
      <c r="AR10568" s="10"/>
      <c r="AS10568" s="10"/>
      <c r="AT10568" s="10"/>
      <c r="AU10568" s="10"/>
      <c r="AV10568" s="10"/>
      <c r="AW10568" s="10"/>
      <c r="AX10568" s="10"/>
      <c r="AY10568" s="10"/>
      <c r="AZ10568" s="10"/>
      <c r="BA10568" s="10"/>
      <c r="BB10568" s="10"/>
      <c r="BC10568" s="10"/>
      <c r="BD10568" s="10"/>
      <c r="BE10568" s="10"/>
      <c r="BF10568" s="10"/>
      <c r="BG10568" s="6"/>
    </row>
    <row r="10569" spans="34:59" x14ac:dyDescent="0.25">
      <c r="AH10569" s="6"/>
      <c r="AI10569" s="6"/>
      <c r="AJ10569" s="6"/>
      <c r="AK10569" s="6"/>
      <c r="AL10569" s="6"/>
      <c r="AM10569" s="6"/>
      <c r="AN10569" s="6"/>
      <c r="AO10569" s="6"/>
      <c r="AP10569" s="6"/>
      <c r="AQ10569" s="6"/>
      <c r="AR10569" s="6"/>
      <c r="AS10569" s="6"/>
      <c r="AT10569" s="6"/>
      <c r="AU10569" s="6"/>
      <c r="AV10569" s="6"/>
      <c r="AW10569" s="6"/>
      <c r="AX10569" s="6"/>
      <c r="AY10569" s="6"/>
      <c r="AZ10569" s="6"/>
      <c r="BA10569" s="6"/>
      <c r="BB10569" s="6"/>
      <c r="BC10569" s="6"/>
      <c r="BD10569" s="6"/>
      <c r="BE10569" s="6"/>
      <c r="BF10569" s="6"/>
      <c r="BG10569" s="10"/>
    </row>
    <row r="10570" spans="34:59" x14ac:dyDescent="0.25">
      <c r="AH10570" s="10"/>
      <c r="AI10570" s="6"/>
    </row>
    <row r="10571" spans="34:59" x14ac:dyDescent="0.25">
      <c r="AH10571" s="6"/>
      <c r="AI10571" s="6"/>
      <c r="AJ10571" s="6"/>
      <c r="AK10571" s="6"/>
      <c r="AL10571" s="6"/>
      <c r="AM10571" s="6"/>
      <c r="AN10571" s="6"/>
      <c r="AO10571" s="6"/>
      <c r="AP10571" s="6"/>
      <c r="AQ10571" s="6"/>
      <c r="AR10571" s="6"/>
      <c r="AS10571" s="6"/>
      <c r="AT10571" s="6"/>
      <c r="AU10571" s="6"/>
      <c r="AV10571" s="6"/>
      <c r="AW10571" s="6"/>
      <c r="AX10571" s="6"/>
      <c r="AY10571" s="6"/>
      <c r="AZ10571" s="6"/>
      <c r="BA10571" s="6"/>
      <c r="BB10571" s="6"/>
      <c r="BC10571" s="6"/>
      <c r="BD10571" s="6"/>
      <c r="BE10571" s="6"/>
      <c r="BF10571" s="6"/>
      <c r="BG10571" s="6"/>
    </row>
    <row r="10572" spans="34:59" x14ac:dyDescent="0.25">
      <c r="AH10572" s="10"/>
      <c r="AI10572" s="6"/>
      <c r="AJ10572" s="10"/>
      <c r="AK10572" s="10"/>
      <c r="AL10572" s="10"/>
      <c r="AM10572" s="10"/>
      <c r="AN10572" s="10"/>
      <c r="AO10572" s="10"/>
      <c r="AP10572" s="10"/>
      <c r="AQ10572" s="10"/>
      <c r="AR10572" s="10"/>
      <c r="AS10572" s="10"/>
      <c r="AT10572" s="10"/>
      <c r="AU10572" s="10"/>
      <c r="AV10572" s="10"/>
      <c r="AW10572" s="10"/>
      <c r="AX10572" s="10"/>
      <c r="AY10572" s="10"/>
      <c r="AZ10572" s="10"/>
      <c r="BA10572" s="10"/>
      <c r="BB10572" s="10"/>
      <c r="BC10572" s="10"/>
      <c r="BD10572" s="10"/>
      <c r="BE10572" s="10"/>
      <c r="BF10572" s="10"/>
      <c r="BG10572" s="6"/>
    </row>
    <row r="10573" spans="34:59" x14ac:dyDescent="0.25">
      <c r="AH10573" s="6"/>
      <c r="AI10573" s="6"/>
      <c r="AJ10573" s="6"/>
      <c r="AK10573" s="6"/>
      <c r="AL10573" s="6"/>
      <c r="AM10573" s="6"/>
      <c r="AN10573" s="6"/>
      <c r="AO10573" s="6"/>
      <c r="AP10573" s="6"/>
      <c r="AQ10573" s="6"/>
      <c r="AR10573" s="6"/>
      <c r="AS10573" s="6"/>
      <c r="AT10573" s="6"/>
      <c r="AU10573" s="6"/>
      <c r="AV10573" s="6"/>
      <c r="AW10573" s="6"/>
      <c r="AX10573" s="6"/>
      <c r="AY10573" s="6"/>
      <c r="AZ10573" s="6"/>
      <c r="BA10573" s="6"/>
      <c r="BB10573" s="6"/>
      <c r="BC10573" s="6"/>
      <c r="BD10573" s="6"/>
      <c r="BE10573" s="6"/>
      <c r="BF10573" s="6"/>
      <c r="BG10573" s="10"/>
    </row>
    <row r="10574" spans="34:59" x14ac:dyDescent="0.25">
      <c r="AH10574" s="10"/>
      <c r="AI10574" s="6"/>
    </row>
    <row r="10575" spans="34:59" x14ac:dyDescent="0.25">
      <c r="AH10575" s="6"/>
      <c r="AI10575" s="6"/>
      <c r="AJ10575" s="6"/>
      <c r="AK10575" s="6"/>
      <c r="AL10575" s="6"/>
      <c r="AM10575" s="6"/>
      <c r="AN10575" s="6"/>
      <c r="AO10575" s="6"/>
      <c r="AP10575" s="6"/>
      <c r="AQ10575" s="6"/>
      <c r="AR10575" s="6"/>
      <c r="AS10575" s="6"/>
      <c r="AT10575" s="6"/>
      <c r="AU10575" s="6"/>
      <c r="AV10575" s="6"/>
      <c r="AW10575" s="6"/>
      <c r="AX10575" s="6"/>
      <c r="AY10575" s="6"/>
      <c r="AZ10575" s="6"/>
      <c r="BA10575" s="6"/>
      <c r="BB10575" s="6"/>
      <c r="BC10575" s="6"/>
      <c r="BD10575" s="6"/>
      <c r="BE10575" s="6"/>
      <c r="BF10575" s="6"/>
      <c r="BG10575" s="6"/>
    </row>
    <row r="10576" spans="34:59" x14ac:dyDescent="0.25">
      <c r="AH10576" s="10"/>
      <c r="AI10576" s="6"/>
      <c r="AJ10576" s="10"/>
      <c r="AK10576" s="10"/>
      <c r="AL10576" s="10"/>
      <c r="AM10576" s="10"/>
      <c r="AN10576" s="10"/>
      <c r="AO10576" s="10"/>
      <c r="AP10576" s="10"/>
      <c r="AQ10576" s="10"/>
      <c r="AR10576" s="10"/>
      <c r="AS10576" s="10"/>
      <c r="AT10576" s="10"/>
      <c r="AU10576" s="10"/>
      <c r="AV10576" s="10"/>
      <c r="AW10576" s="10"/>
      <c r="AX10576" s="10"/>
      <c r="AY10576" s="10"/>
      <c r="AZ10576" s="10"/>
      <c r="BA10576" s="10"/>
      <c r="BB10576" s="10"/>
      <c r="BC10576" s="10"/>
      <c r="BD10576" s="10"/>
      <c r="BE10576" s="10"/>
      <c r="BF10576" s="10"/>
      <c r="BG10576" s="6"/>
    </row>
    <row r="10577" spans="34:59" x14ac:dyDescent="0.25">
      <c r="AH10577" s="6"/>
      <c r="AI10577" s="6"/>
      <c r="AJ10577" s="6"/>
      <c r="AK10577" s="6"/>
      <c r="AL10577" s="6"/>
      <c r="AM10577" s="6"/>
      <c r="AN10577" s="6"/>
      <c r="AO10577" s="6"/>
      <c r="AP10577" s="6"/>
      <c r="AQ10577" s="6"/>
      <c r="AR10577" s="6"/>
      <c r="AS10577" s="6"/>
      <c r="AT10577" s="6"/>
      <c r="AU10577" s="6"/>
      <c r="AV10577" s="6"/>
      <c r="AW10577" s="6"/>
      <c r="AX10577" s="6"/>
      <c r="AY10577" s="6"/>
      <c r="AZ10577" s="6"/>
      <c r="BA10577" s="6"/>
      <c r="BB10577" s="6"/>
      <c r="BC10577" s="6"/>
      <c r="BD10577" s="6"/>
      <c r="BE10577" s="6"/>
      <c r="BF10577" s="6"/>
      <c r="BG10577" s="10"/>
    </row>
    <row r="10578" spans="34:59" x14ac:dyDescent="0.25">
      <c r="AH10578" s="10"/>
      <c r="AI10578" s="6"/>
    </row>
    <row r="10579" spans="34:59" x14ac:dyDescent="0.25">
      <c r="AH10579" s="6"/>
      <c r="AI10579" s="6"/>
      <c r="AJ10579" s="6"/>
      <c r="AK10579" s="6"/>
      <c r="AL10579" s="6"/>
      <c r="AM10579" s="6"/>
      <c r="AN10579" s="6"/>
      <c r="AO10579" s="6"/>
      <c r="AP10579" s="6"/>
      <c r="AQ10579" s="6"/>
      <c r="AR10579" s="6"/>
      <c r="AS10579" s="6"/>
      <c r="AT10579" s="6"/>
      <c r="AU10579" s="6"/>
      <c r="AV10579" s="6"/>
      <c r="AW10579" s="6"/>
      <c r="AX10579" s="6"/>
      <c r="AY10579" s="6"/>
      <c r="AZ10579" s="6"/>
      <c r="BA10579" s="6"/>
      <c r="BB10579" s="6"/>
      <c r="BC10579" s="6"/>
      <c r="BD10579" s="6"/>
      <c r="BE10579" s="6"/>
      <c r="BF10579" s="6"/>
      <c r="BG10579" s="6"/>
    </row>
    <row r="10580" spans="34:59" x14ac:dyDescent="0.25">
      <c r="AH10580" s="10"/>
      <c r="AI10580" s="6"/>
      <c r="AJ10580" s="10"/>
      <c r="AK10580" s="10"/>
      <c r="AL10580" s="10"/>
      <c r="AM10580" s="10"/>
      <c r="AN10580" s="10"/>
      <c r="AO10580" s="10"/>
      <c r="AP10580" s="10"/>
      <c r="AQ10580" s="10"/>
      <c r="AR10580" s="10"/>
      <c r="AS10580" s="10"/>
      <c r="AT10580" s="10"/>
      <c r="AU10580" s="10"/>
      <c r="AV10580" s="10"/>
      <c r="AW10580" s="10"/>
      <c r="AX10580" s="10"/>
      <c r="AY10580" s="10"/>
      <c r="AZ10580" s="10"/>
      <c r="BA10580" s="10"/>
      <c r="BB10580" s="10"/>
      <c r="BC10580" s="10"/>
      <c r="BD10580" s="10"/>
      <c r="BE10580" s="10"/>
      <c r="BF10580" s="10"/>
      <c r="BG10580" s="6"/>
    </row>
    <row r="10581" spans="34:59" x14ac:dyDescent="0.25">
      <c r="AH10581" s="6"/>
      <c r="AI10581" s="6"/>
      <c r="AJ10581" s="6"/>
      <c r="AK10581" s="6"/>
      <c r="AL10581" s="6"/>
      <c r="AM10581" s="6"/>
      <c r="AN10581" s="6"/>
      <c r="AO10581" s="6"/>
      <c r="AP10581" s="6"/>
      <c r="AQ10581" s="6"/>
      <c r="AR10581" s="6"/>
      <c r="AS10581" s="6"/>
      <c r="AT10581" s="6"/>
      <c r="AU10581" s="6"/>
      <c r="AV10581" s="6"/>
      <c r="AW10581" s="6"/>
      <c r="AX10581" s="6"/>
      <c r="AY10581" s="6"/>
      <c r="AZ10581" s="6"/>
      <c r="BA10581" s="6"/>
      <c r="BB10581" s="6"/>
      <c r="BC10581" s="6"/>
      <c r="BD10581" s="6"/>
      <c r="BE10581" s="6"/>
      <c r="BF10581" s="6"/>
      <c r="BG10581" s="10"/>
    </row>
    <row r="10582" spans="34:59" x14ac:dyDescent="0.25">
      <c r="AH10582" s="10"/>
      <c r="AI10582" s="6"/>
    </row>
    <row r="10583" spans="34:59" x14ac:dyDescent="0.25">
      <c r="AH10583" s="6"/>
      <c r="AI10583" s="6"/>
      <c r="AJ10583" s="6"/>
      <c r="AK10583" s="6"/>
      <c r="AL10583" s="6"/>
      <c r="AM10583" s="6"/>
      <c r="AN10583" s="6"/>
      <c r="AO10583" s="6"/>
      <c r="AP10583" s="6"/>
      <c r="AQ10583" s="6"/>
      <c r="AR10583" s="6"/>
      <c r="AS10583" s="6"/>
      <c r="AT10583" s="6"/>
      <c r="AU10583" s="6"/>
      <c r="AV10583" s="6"/>
      <c r="AW10583" s="6"/>
      <c r="AX10583" s="6"/>
      <c r="AY10583" s="6"/>
      <c r="AZ10583" s="6"/>
      <c r="BA10583" s="6"/>
      <c r="BB10583" s="6"/>
      <c r="BC10583" s="6"/>
      <c r="BD10583" s="6"/>
      <c r="BE10583" s="6"/>
      <c r="BF10583" s="6"/>
      <c r="BG10583" s="6"/>
    </row>
    <row r="10584" spans="34:59" x14ac:dyDescent="0.25">
      <c r="AH10584" s="10"/>
      <c r="AI10584" s="6"/>
      <c r="AJ10584" s="10"/>
      <c r="AK10584" s="10"/>
      <c r="AL10584" s="10"/>
      <c r="AM10584" s="10"/>
      <c r="AN10584" s="10"/>
      <c r="AO10584" s="10"/>
      <c r="AP10584" s="10"/>
      <c r="AQ10584" s="10"/>
      <c r="AR10584" s="10"/>
      <c r="AS10584" s="10"/>
      <c r="AT10584" s="10"/>
      <c r="AU10584" s="10"/>
      <c r="AV10584" s="10"/>
      <c r="AW10584" s="10"/>
      <c r="AX10584" s="10"/>
      <c r="AY10584" s="10"/>
      <c r="AZ10584" s="10"/>
      <c r="BA10584" s="10"/>
      <c r="BB10584" s="10"/>
      <c r="BC10584" s="10"/>
      <c r="BD10584" s="10"/>
      <c r="BE10584" s="10"/>
      <c r="BF10584" s="10"/>
      <c r="BG10584" s="6"/>
    </row>
    <row r="10585" spans="34:59" x14ac:dyDescent="0.25">
      <c r="AH10585" s="6"/>
      <c r="AI10585" s="6"/>
      <c r="AJ10585" s="6"/>
      <c r="AK10585" s="6"/>
      <c r="AL10585" s="6"/>
      <c r="AM10585" s="6"/>
      <c r="AN10585" s="6"/>
      <c r="AO10585" s="6"/>
      <c r="AP10585" s="6"/>
      <c r="AQ10585" s="6"/>
      <c r="AR10585" s="6"/>
      <c r="AS10585" s="6"/>
      <c r="AT10585" s="6"/>
      <c r="AU10585" s="6"/>
      <c r="AV10585" s="6"/>
      <c r="AW10585" s="6"/>
      <c r="AX10585" s="6"/>
      <c r="AY10585" s="6"/>
      <c r="AZ10585" s="6"/>
      <c r="BA10585" s="6"/>
      <c r="BB10585" s="6"/>
      <c r="BC10585" s="6"/>
      <c r="BD10585" s="6"/>
      <c r="BE10585" s="6"/>
      <c r="BF10585" s="6"/>
      <c r="BG10585" s="10"/>
    </row>
    <row r="10586" spans="34:59" x14ac:dyDescent="0.25">
      <c r="AH10586" s="10"/>
      <c r="AI10586" s="6"/>
    </row>
    <row r="10587" spans="34:59" x14ac:dyDescent="0.25">
      <c r="AH10587" s="6"/>
      <c r="AI10587" s="6"/>
      <c r="AJ10587" s="6"/>
      <c r="AK10587" s="6"/>
      <c r="AL10587" s="6"/>
      <c r="AM10587" s="6"/>
      <c r="AN10587" s="6"/>
      <c r="AO10587" s="6"/>
      <c r="AP10587" s="6"/>
      <c r="AQ10587" s="6"/>
      <c r="AR10587" s="6"/>
      <c r="AS10587" s="6"/>
      <c r="AT10587" s="6"/>
      <c r="AU10587" s="6"/>
      <c r="AV10587" s="6"/>
      <c r="AW10587" s="6"/>
      <c r="AX10587" s="6"/>
      <c r="AY10587" s="6"/>
      <c r="AZ10587" s="6"/>
      <c r="BA10587" s="6"/>
      <c r="BB10587" s="6"/>
      <c r="BC10587" s="6"/>
      <c r="BD10587" s="6"/>
      <c r="BE10587" s="6"/>
      <c r="BF10587" s="6"/>
      <c r="BG10587" s="6"/>
    </row>
    <row r="10588" spans="34:59" x14ac:dyDescent="0.25">
      <c r="AH10588" s="10"/>
      <c r="AI10588" s="6"/>
      <c r="AJ10588" s="10"/>
      <c r="AK10588" s="10"/>
      <c r="AL10588" s="10"/>
      <c r="AM10588" s="10"/>
      <c r="AN10588" s="10"/>
      <c r="AO10588" s="10"/>
      <c r="AP10588" s="10"/>
      <c r="AQ10588" s="10"/>
      <c r="AR10588" s="10"/>
      <c r="AS10588" s="10"/>
      <c r="AT10588" s="10"/>
      <c r="AU10588" s="10"/>
      <c r="AV10588" s="10"/>
      <c r="AW10588" s="10"/>
      <c r="AX10588" s="10"/>
      <c r="AY10588" s="10"/>
      <c r="AZ10588" s="10"/>
      <c r="BA10588" s="10"/>
      <c r="BB10588" s="10"/>
      <c r="BC10588" s="10"/>
      <c r="BD10588" s="10"/>
      <c r="BE10588" s="10"/>
      <c r="BF10588" s="10"/>
      <c r="BG10588" s="6"/>
    </row>
    <row r="10589" spans="34:59" x14ac:dyDescent="0.25">
      <c r="AH10589" s="6"/>
      <c r="AI10589" s="6"/>
      <c r="AJ10589" s="6"/>
      <c r="AK10589" s="6"/>
      <c r="AL10589" s="6"/>
      <c r="AM10589" s="6"/>
      <c r="AN10589" s="6"/>
      <c r="AO10589" s="6"/>
      <c r="AP10589" s="6"/>
      <c r="AQ10589" s="6"/>
      <c r="AR10589" s="6"/>
      <c r="AS10589" s="6"/>
      <c r="AT10589" s="6"/>
      <c r="AU10589" s="6"/>
      <c r="AV10589" s="6"/>
      <c r="AW10589" s="6"/>
      <c r="AX10589" s="6"/>
      <c r="AY10589" s="6"/>
      <c r="AZ10589" s="6"/>
      <c r="BA10589" s="6"/>
      <c r="BB10589" s="6"/>
      <c r="BC10589" s="6"/>
      <c r="BD10589" s="6"/>
      <c r="BE10589" s="6"/>
      <c r="BF10589" s="6"/>
      <c r="BG10589" s="10"/>
    </row>
    <row r="10590" spans="34:59" x14ac:dyDescent="0.25">
      <c r="AH10590" s="10"/>
      <c r="AI10590" s="6"/>
    </row>
    <row r="10591" spans="34:59" x14ac:dyDescent="0.25">
      <c r="AH10591" s="6"/>
      <c r="AI10591" s="6"/>
      <c r="AJ10591" s="6"/>
      <c r="AK10591" s="6"/>
      <c r="AL10591" s="6"/>
      <c r="AM10591" s="6"/>
      <c r="AN10591" s="6"/>
      <c r="AO10591" s="6"/>
      <c r="AP10591" s="6"/>
      <c r="AQ10591" s="6"/>
      <c r="AR10591" s="6"/>
      <c r="AS10591" s="6"/>
      <c r="AT10591" s="6"/>
      <c r="AU10591" s="6"/>
      <c r="AV10591" s="6"/>
      <c r="AW10591" s="6"/>
      <c r="AX10591" s="6"/>
      <c r="AY10591" s="6"/>
      <c r="AZ10591" s="6"/>
      <c r="BA10591" s="6"/>
      <c r="BB10591" s="6"/>
      <c r="BC10591" s="6"/>
      <c r="BD10591" s="6"/>
      <c r="BE10591" s="6"/>
      <c r="BF10591" s="6"/>
      <c r="BG10591" s="6"/>
    </row>
    <row r="10592" spans="34:59" x14ac:dyDescent="0.25">
      <c r="AH10592" s="10"/>
      <c r="AI10592" s="6"/>
      <c r="AJ10592" s="10"/>
      <c r="AK10592" s="10"/>
      <c r="AL10592" s="10"/>
      <c r="AM10592" s="10"/>
      <c r="AN10592" s="10"/>
      <c r="AO10592" s="10"/>
      <c r="AP10592" s="10"/>
      <c r="AQ10592" s="10"/>
      <c r="AR10592" s="10"/>
      <c r="AS10592" s="10"/>
      <c r="AT10592" s="10"/>
      <c r="AU10592" s="10"/>
      <c r="AV10592" s="10"/>
      <c r="AW10592" s="10"/>
      <c r="AX10592" s="10"/>
      <c r="AY10592" s="10"/>
      <c r="AZ10592" s="10"/>
      <c r="BA10592" s="10"/>
      <c r="BB10592" s="10"/>
      <c r="BC10592" s="10"/>
      <c r="BD10592" s="10"/>
      <c r="BE10592" s="10"/>
      <c r="BF10592" s="10"/>
      <c r="BG10592" s="6"/>
    </row>
    <row r="10593" spans="34:59" x14ac:dyDescent="0.25">
      <c r="AH10593" s="6"/>
      <c r="AI10593" s="6"/>
      <c r="AJ10593" s="6"/>
      <c r="AK10593" s="6"/>
      <c r="AL10593" s="6"/>
      <c r="AM10593" s="6"/>
      <c r="AN10593" s="6"/>
      <c r="AO10593" s="6"/>
      <c r="AP10593" s="6"/>
      <c r="AQ10593" s="6"/>
      <c r="AR10593" s="6"/>
      <c r="AS10593" s="6"/>
      <c r="AT10593" s="6"/>
      <c r="AU10593" s="6"/>
      <c r="AV10593" s="6"/>
      <c r="AW10593" s="6"/>
      <c r="AX10593" s="6"/>
      <c r="AY10593" s="6"/>
      <c r="AZ10593" s="6"/>
      <c r="BA10593" s="6"/>
      <c r="BB10593" s="6"/>
      <c r="BC10593" s="6"/>
      <c r="BD10593" s="6"/>
      <c r="BE10593" s="6"/>
      <c r="BF10593" s="6"/>
      <c r="BG10593" s="10"/>
    </row>
    <row r="10594" spans="34:59" x14ac:dyDescent="0.25">
      <c r="AH10594" s="10"/>
      <c r="AI10594" s="6"/>
    </row>
    <row r="10595" spans="34:59" x14ac:dyDescent="0.25">
      <c r="AH10595" s="6"/>
      <c r="AI10595" s="6"/>
      <c r="AJ10595" s="6"/>
      <c r="AK10595" s="6"/>
      <c r="AL10595" s="6"/>
      <c r="AM10595" s="6"/>
      <c r="AN10595" s="6"/>
      <c r="AO10595" s="6"/>
      <c r="AP10595" s="6"/>
      <c r="AQ10595" s="6"/>
      <c r="AR10595" s="6"/>
      <c r="AS10595" s="6"/>
      <c r="AT10595" s="6"/>
      <c r="AU10595" s="6"/>
      <c r="AV10595" s="6"/>
      <c r="AW10595" s="6"/>
      <c r="AX10595" s="6"/>
      <c r="AY10595" s="6"/>
      <c r="AZ10595" s="6"/>
      <c r="BA10595" s="6"/>
      <c r="BB10595" s="6"/>
      <c r="BC10595" s="6"/>
      <c r="BD10595" s="6"/>
      <c r="BE10595" s="6"/>
      <c r="BF10595" s="6"/>
      <c r="BG10595" s="6"/>
    </row>
    <row r="10596" spans="34:59" x14ac:dyDescent="0.25">
      <c r="AH10596" s="10"/>
      <c r="AI10596" s="6"/>
      <c r="AJ10596" s="10"/>
      <c r="AK10596" s="10"/>
      <c r="AL10596" s="10"/>
      <c r="AM10596" s="10"/>
      <c r="AN10596" s="10"/>
      <c r="AO10596" s="10"/>
      <c r="AP10596" s="10"/>
      <c r="AQ10596" s="10"/>
      <c r="AR10596" s="10"/>
      <c r="AS10596" s="10"/>
      <c r="AT10596" s="10"/>
      <c r="AU10596" s="10"/>
      <c r="AV10596" s="10"/>
      <c r="AW10596" s="10"/>
      <c r="AX10596" s="10"/>
      <c r="AY10596" s="10"/>
      <c r="AZ10596" s="10"/>
      <c r="BA10596" s="10"/>
      <c r="BB10596" s="10"/>
      <c r="BC10596" s="10"/>
      <c r="BD10596" s="10"/>
      <c r="BE10596" s="10"/>
      <c r="BF10596" s="10"/>
      <c r="BG10596" s="6"/>
    </row>
    <row r="10597" spans="34:59" x14ac:dyDescent="0.25">
      <c r="AH10597" s="6"/>
      <c r="AI10597" s="6"/>
      <c r="AJ10597" s="6"/>
      <c r="AK10597" s="6"/>
      <c r="AL10597" s="6"/>
      <c r="AM10597" s="6"/>
      <c r="AN10597" s="6"/>
      <c r="AO10597" s="6"/>
      <c r="AP10597" s="6"/>
      <c r="AQ10597" s="6"/>
      <c r="AR10597" s="6"/>
      <c r="AS10597" s="6"/>
      <c r="AT10597" s="6"/>
      <c r="AU10597" s="6"/>
      <c r="AV10597" s="6"/>
      <c r="AW10597" s="6"/>
      <c r="AX10597" s="6"/>
      <c r="AY10597" s="6"/>
      <c r="AZ10597" s="6"/>
      <c r="BA10597" s="6"/>
      <c r="BB10597" s="6"/>
      <c r="BC10597" s="6"/>
      <c r="BD10597" s="6"/>
      <c r="BE10597" s="6"/>
      <c r="BF10597" s="6"/>
      <c r="BG10597" s="10"/>
    </row>
    <row r="10598" spans="34:59" x14ac:dyDescent="0.25">
      <c r="AH10598" s="10"/>
      <c r="AI10598" s="6"/>
    </row>
    <row r="10599" spans="34:59" x14ac:dyDescent="0.25">
      <c r="AH10599" s="6"/>
      <c r="AI10599" s="6"/>
      <c r="AJ10599" s="6"/>
      <c r="AK10599" s="6"/>
      <c r="AL10599" s="6"/>
      <c r="AM10599" s="6"/>
      <c r="AN10599" s="6"/>
      <c r="AO10599" s="6"/>
      <c r="AP10599" s="6"/>
      <c r="AQ10599" s="6"/>
      <c r="AR10599" s="6"/>
      <c r="AS10599" s="6"/>
      <c r="AT10599" s="6"/>
      <c r="AU10599" s="6"/>
      <c r="AV10599" s="6"/>
      <c r="AW10599" s="6"/>
      <c r="AX10599" s="6"/>
      <c r="AY10599" s="6"/>
      <c r="AZ10599" s="6"/>
      <c r="BA10599" s="6"/>
      <c r="BB10599" s="6"/>
      <c r="BC10599" s="6"/>
      <c r="BD10599" s="6"/>
      <c r="BE10599" s="6"/>
      <c r="BF10599" s="6"/>
      <c r="BG10599" s="6"/>
    </row>
    <row r="10600" spans="34:59" x14ac:dyDescent="0.25">
      <c r="AH10600" s="10"/>
      <c r="AI10600" s="6"/>
      <c r="AJ10600" s="10"/>
      <c r="AK10600" s="10"/>
      <c r="AL10600" s="10"/>
      <c r="AM10600" s="10"/>
      <c r="AN10600" s="10"/>
      <c r="AO10600" s="10"/>
      <c r="AP10600" s="10"/>
      <c r="AQ10600" s="10"/>
      <c r="AR10600" s="10"/>
      <c r="AS10600" s="10"/>
      <c r="AT10600" s="10"/>
      <c r="AU10600" s="10"/>
      <c r="AV10600" s="10"/>
      <c r="AW10600" s="10"/>
      <c r="AX10600" s="10"/>
      <c r="AY10600" s="10"/>
      <c r="AZ10600" s="10"/>
      <c r="BA10600" s="10"/>
      <c r="BB10600" s="10"/>
      <c r="BC10600" s="10"/>
      <c r="BD10600" s="10"/>
      <c r="BE10600" s="10"/>
      <c r="BF10600" s="10"/>
      <c r="BG10600" s="6"/>
    </row>
    <row r="10601" spans="34:59" x14ac:dyDescent="0.25">
      <c r="AH10601" s="6"/>
      <c r="AI10601" s="6"/>
      <c r="AJ10601" s="6"/>
      <c r="AK10601" s="6"/>
      <c r="AL10601" s="6"/>
      <c r="AM10601" s="6"/>
      <c r="AN10601" s="6"/>
      <c r="AO10601" s="6"/>
      <c r="AP10601" s="6"/>
      <c r="AQ10601" s="6"/>
      <c r="AR10601" s="6"/>
      <c r="AS10601" s="6"/>
      <c r="AT10601" s="6"/>
      <c r="AU10601" s="6"/>
      <c r="AV10601" s="6"/>
      <c r="AW10601" s="6"/>
      <c r="AX10601" s="6"/>
      <c r="AY10601" s="6"/>
      <c r="AZ10601" s="6"/>
      <c r="BA10601" s="6"/>
      <c r="BB10601" s="6"/>
      <c r="BC10601" s="6"/>
      <c r="BD10601" s="6"/>
      <c r="BE10601" s="6"/>
      <c r="BF10601" s="6"/>
      <c r="BG10601" s="10"/>
    </row>
    <row r="10602" spans="34:59" x14ac:dyDescent="0.25">
      <c r="AH10602" s="10"/>
      <c r="AI10602" s="6"/>
    </row>
    <row r="10603" spans="34:59" x14ac:dyDescent="0.25">
      <c r="AH10603" s="6"/>
      <c r="AI10603" s="6"/>
      <c r="AJ10603" s="6"/>
      <c r="AK10603" s="6"/>
      <c r="AL10603" s="6"/>
      <c r="AM10603" s="6"/>
      <c r="AN10603" s="6"/>
      <c r="AO10603" s="6"/>
      <c r="AP10603" s="6"/>
      <c r="AQ10603" s="6"/>
      <c r="AR10603" s="6"/>
      <c r="AS10603" s="6"/>
      <c r="AT10603" s="6"/>
      <c r="AU10603" s="6"/>
      <c r="AV10603" s="6"/>
      <c r="AW10603" s="6"/>
      <c r="AX10603" s="6"/>
      <c r="AY10603" s="6"/>
      <c r="AZ10603" s="6"/>
      <c r="BA10603" s="6"/>
      <c r="BB10603" s="6"/>
      <c r="BC10603" s="6"/>
      <c r="BD10603" s="6"/>
      <c r="BE10603" s="6"/>
      <c r="BF10603" s="6"/>
      <c r="BG10603" s="6"/>
    </row>
    <row r="10604" spans="34:59" x14ac:dyDescent="0.25">
      <c r="AH10604" s="10"/>
      <c r="AI10604" s="6"/>
      <c r="AJ10604" s="10"/>
      <c r="AK10604" s="10"/>
      <c r="AL10604" s="10"/>
      <c r="AM10604" s="10"/>
      <c r="AN10604" s="10"/>
      <c r="AO10604" s="10"/>
      <c r="AP10604" s="10"/>
      <c r="AQ10604" s="10"/>
      <c r="AR10604" s="10"/>
      <c r="AS10604" s="10"/>
      <c r="AT10604" s="10"/>
      <c r="AU10604" s="10"/>
      <c r="AV10604" s="10"/>
      <c r="AW10604" s="10"/>
      <c r="AX10604" s="10"/>
      <c r="AY10604" s="10"/>
      <c r="AZ10604" s="10"/>
      <c r="BA10604" s="10"/>
      <c r="BB10604" s="10"/>
      <c r="BC10604" s="10"/>
      <c r="BD10604" s="10"/>
      <c r="BE10604" s="10"/>
      <c r="BF10604" s="10"/>
      <c r="BG10604" s="6"/>
    </row>
    <row r="10605" spans="34:59" x14ac:dyDescent="0.25">
      <c r="AH10605" s="6"/>
      <c r="AI10605" s="6"/>
      <c r="AJ10605" s="6"/>
      <c r="AK10605" s="6"/>
      <c r="AL10605" s="6"/>
      <c r="AM10605" s="6"/>
      <c r="AN10605" s="6"/>
      <c r="AO10605" s="6"/>
      <c r="AP10605" s="6"/>
      <c r="AQ10605" s="6"/>
      <c r="AR10605" s="6"/>
      <c r="AS10605" s="6"/>
      <c r="AT10605" s="6"/>
      <c r="AU10605" s="6"/>
      <c r="AV10605" s="6"/>
      <c r="AW10605" s="6"/>
      <c r="AX10605" s="6"/>
      <c r="AY10605" s="6"/>
      <c r="AZ10605" s="6"/>
      <c r="BA10605" s="6"/>
      <c r="BB10605" s="6"/>
      <c r="BC10605" s="6"/>
      <c r="BD10605" s="6"/>
      <c r="BE10605" s="6"/>
      <c r="BF10605" s="6"/>
      <c r="BG10605" s="10"/>
    </row>
    <row r="10606" spans="34:59" x14ac:dyDescent="0.25">
      <c r="AH10606" s="10"/>
      <c r="AI10606" s="6"/>
    </row>
    <row r="10607" spans="34:59" x14ac:dyDescent="0.25">
      <c r="AH10607" s="6"/>
      <c r="AI10607" s="6"/>
      <c r="AJ10607" s="6"/>
      <c r="AK10607" s="6"/>
      <c r="AL10607" s="6"/>
      <c r="AM10607" s="6"/>
      <c r="AN10607" s="6"/>
      <c r="AO10607" s="6"/>
      <c r="AP10607" s="6"/>
      <c r="AQ10607" s="6"/>
      <c r="AR10607" s="6"/>
      <c r="AS10607" s="6"/>
      <c r="AT10607" s="6"/>
      <c r="AU10607" s="6"/>
      <c r="AV10607" s="6"/>
      <c r="AW10607" s="6"/>
      <c r="AX10607" s="6"/>
      <c r="AY10607" s="6"/>
      <c r="AZ10607" s="6"/>
      <c r="BA10607" s="6"/>
      <c r="BB10607" s="6"/>
      <c r="BC10607" s="6"/>
      <c r="BD10607" s="6"/>
      <c r="BE10607" s="6"/>
      <c r="BF10607" s="6"/>
      <c r="BG10607" s="6"/>
    </row>
    <row r="10608" spans="34:59" x14ac:dyDescent="0.25">
      <c r="AH10608" s="10"/>
      <c r="AI10608" s="6"/>
      <c r="AJ10608" s="10"/>
      <c r="AK10608" s="10"/>
      <c r="AL10608" s="10"/>
      <c r="AM10608" s="10"/>
      <c r="AN10608" s="10"/>
      <c r="AO10608" s="10"/>
      <c r="AP10608" s="10"/>
      <c r="AQ10608" s="10"/>
      <c r="AR10608" s="10"/>
      <c r="AS10608" s="10"/>
      <c r="AT10608" s="10"/>
      <c r="AU10608" s="10"/>
      <c r="AV10608" s="10"/>
      <c r="AW10608" s="10"/>
      <c r="AX10608" s="10"/>
      <c r="AY10608" s="10"/>
      <c r="AZ10608" s="10"/>
      <c r="BA10608" s="10"/>
      <c r="BB10608" s="10"/>
      <c r="BC10608" s="10"/>
      <c r="BD10608" s="10"/>
      <c r="BE10608" s="10"/>
      <c r="BF10608" s="10"/>
      <c r="BG10608" s="6"/>
    </row>
    <row r="10609" spans="34:59" x14ac:dyDescent="0.25">
      <c r="AH10609" s="6"/>
      <c r="AI10609" s="6"/>
      <c r="AJ10609" s="6"/>
      <c r="AK10609" s="6"/>
      <c r="AL10609" s="6"/>
      <c r="AM10609" s="6"/>
      <c r="AN10609" s="6"/>
      <c r="AO10609" s="6"/>
      <c r="AP10609" s="6"/>
      <c r="AQ10609" s="6"/>
      <c r="AR10609" s="6"/>
      <c r="AS10609" s="6"/>
      <c r="AT10609" s="6"/>
      <c r="AU10609" s="6"/>
      <c r="AV10609" s="6"/>
      <c r="AW10609" s="6"/>
      <c r="AX10609" s="6"/>
      <c r="AY10609" s="6"/>
      <c r="AZ10609" s="6"/>
      <c r="BA10609" s="6"/>
      <c r="BB10609" s="6"/>
      <c r="BC10609" s="6"/>
      <c r="BD10609" s="6"/>
      <c r="BE10609" s="6"/>
      <c r="BF10609" s="6"/>
      <c r="BG10609" s="10"/>
    </row>
    <row r="10610" spans="34:59" x14ac:dyDescent="0.25">
      <c r="AH10610" s="10"/>
      <c r="AI10610" s="6"/>
    </row>
    <row r="10611" spans="34:59" x14ac:dyDescent="0.25">
      <c r="AH10611" s="6"/>
      <c r="AI10611" s="6"/>
      <c r="AJ10611" s="6"/>
      <c r="AK10611" s="6"/>
      <c r="AL10611" s="6"/>
      <c r="AM10611" s="6"/>
      <c r="AN10611" s="6"/>
      <c r="AO10611" s="6"/>
      <c r="AP10611" s="6"/>
      <c r="AQ10611" s="6"/>
      <c r="AR10611" s="6"/>
      <c r="AS10611" s="6"/>
      <c r="AT10611" s="6"/>
      <c r="AU10611" s="6"/>
      <c r="AV10611" s="6"/>
      <c r="AW10611" s="6"/>
      <c r="AX10611" s="6"/>
      <c r="AY10611" s="6"/>
      <c r="AZ10611" s="6"/>
      <c r="BA10611" s="6"/>
      <c r="BB10611" s="6"/>
      <c r="BC10611" s="6"/>
      <c r="BD10611" s="6"/>
      <c r="BE10611" s="6"/>
      <c r="BF10611" s="6"/>
      <c r="BG10611" s="6"/>
    </row>
    <row r="10612" spans="34:59" x14ac:dyDescent="0.25">
      <c r="AH10612" s="10"/>
      <c r="AI10612" s="6"/>
      <c r="AJ10612" s="10"/>
      <c r="AK10612" s="10"/>
      <c r="AL10612" s="10"/>
      <c r="AM10612" s="10"/>
      <c r="AN10612" s="10"/>
      <c r="AO10612" s="10"/>
      <c r="AP10612" s="10"/>
      <c r="AQ10612" s="10"/>
      <c r="AR10612" s="10"/>
      <c r="AS10612" s="10"/>
      <c r="AT10612" s="10"/>
      <c r="AU10612" s="10"/>
      <c r="AV10612" s="10"/>
      <c r="AW10612" s="10"/>
      <c r="AX10612" s="10"/>
      <c r="AY10612" s="10"/>
      <c r="AZ10612" s="10"/>
      <c r="BA10612" s="10"/>
      <c r="BB10612" s="10"/>
      <c r="BC10612" s="10"/>
      <c r="BD10612" s="10"/>
      <c r="BE10612" s="10"/>
      <c r="BF10612" s="10"/>
      <c r="BG10612" s="6"/>
    </row>
    <row r="10613" spans="34:59" x14ac:dyDescent="0.25">
      <c r="AH10613" s="6"/>
      <c r="AI10613" s="6"/>
      <c r="AJ10613" s="6"/>
      <c r="AK10613" s="6"/>
      <c r="AL10613" s="6"/>
      <c r="AM10613" s="6"/>
      <c r="AN10613" s="6"/>
      <c r="AO10613" s="6"/>
      <c r="AP10613" s="6"/>
      <c r="AQ10613" s="6"/>
      <c r="AR10613" s="6"/>
      <c r="AS10613" s="6"/>
      <c r="AT10613" s="6"/>
      <c r="AU10613" s="6"/>
      <c r="AV10613" s="6"/>
      <c r="AW10613" s="6"/>
      <c r="AX10613" s="6"/>
      <c r="AY10613" s="6"/>
      <c r="AZ10613" s="6"/>
      <c r="BA10613" s="6"/>
      <c r="BB10613" s="6"/>
      <c r="BC10613" s="6"/>
      <c r="BD10613" s="6"/>
      <c r="BE10613" s="6"/>
      <c r="BF10613" s="6"/>
      <c r="BG10613" s="10"/>
    </row>
    <row r="10614" spans="34:59" x14ac:dyDescent="0.25">
      <c r="AH10614" s="10"/>
      <c r="AI10614" s="6"/>
    </row>
    <row r="10615" spans="34:59" x14ac:dyDescent="0.25">
      <c r="AH10615" s="6"/>
      <c r="AI10615" s="6"/>
      <c r="AJ10615" s="6"/>
      <c r="AK10615" s="6"/>
      <c r="AL10615" s="6"/>
      <c r="AM10615" s="6"/>
      <c r="AN10615" s="6"/>
      <c r="AO10615" s="6"/>
      <c r="AP10615" s="6"/>
      <c r="AQ10615" s="6"/>
      <c r="AR10615" s="6"/>
      <c r="AS10615" s="6"/>
      <c r="AT10615" s="6"/>
      <c r="AU10615" s="6"/>
      <c r="AV10615" s="6"/>
      <c r="AW10615" s="6"/>
      <c r="AX10615" s="6"/>
      <c r="AY10615" s="6"/>
      <c r="AZ10615" s="6"/>
      <c r="BA10615" s="6"/>
      <c r="BB10615" s="6"/>
      <c r="BC10615" s="6"/>
      <c r="BD10615" s="6"/>
      <c r="BE10615" s="6"/>
      <c r="BF10615" s="6"/>
      <c r="BG10615" s="6"/>
    </row>
    <row r="10616" spans="34:59" x14ac:dyDescent="0.25">
      <c r="AH10616" s="10"/>
      <c r="AI10616" s="6"/>
      <c r="AJ10616" s="10"/>
      <c r="AK10616" s="10"/>
      <c r="AL10616" s="10"/>
      <c r="AM10616" s="10"/>
      <c r="AN10616" s="10"/>
      <c r="AO10616" s="10"/>
      <c r="AP10616" s="10"/>
      <c r="AQ10616" s="10"/>
      <c r="AR10616" s="10"/>
      <c r="AS10616" s="10"/>
      <c r="AT10616" s="10"/>
      <c r="AU10616" s="10"/>
      <c r="AV10616" s="10"/>
      <c r="AW10616" s="10"/>
      <c r="AX10616" s="10"/>
      <c r="AY10616" s="10"/>
      <c r="AZ10616" s="10"/>
      <c r="BA10616" s="10"/>
      <c r="BB10616" s="10"/>
      <c r="BC10616" s="10"/>
      <c r="BD10616" s="10"/>
      <c r="BE10616" s="10"/>
      <c r="BF10616" s="10"/>
      <c r="BG10616" s="6"/>
    </row>
    <row r="10617" spans="34:59" x14ac:dyDescent="0.25">
      <c r="AH10617" s="6"/>
      <c r="AI10617" s="6"/>
      <c r="AJ10617" s="6"/>
      <c r="AK10617" s="6"/>
      <c r="AL10617" s="6"/>
      <c r="AM10617" s="6"/>
      <c r="AN10617" s="6"/>
      <c r="AO10617" s="6"/>
      <c r="AP10617" s="6"/>
      <c r="AQ10617" s="6"/>
      <c r="AR10617" s="6"/>
      <c r="AS10617" s="6"/>
      <c r="AT10617" s="6"/>
      <c r="AU10617" s="6"/>
      <c r="AV10617" s="6"/>
      <c r="AW10617" s="6"/>
      <c r="AX10617" s="6"/>
      <c r="AY10617" s="6"/>
      <c r="AZ10617" s="6"/>
      <c r="BA10617" s="6"/>
      <c r="BB10617" s="6"/>
      <c r="BC10617" s="6"/>
      <c r="BD10617" s="6"/>
      <c r="BE10617" s="6"/>
      <c r="BF10617" s="6"/>
      <c r="BG10617" s="10"/>
    </row>
    <row r="10618" spans="34:59" x14ac:dyDescent="0.25">
      <c r="AH10618" s="10"/>
      <c r="AI10618" s="6"/>
    </row>
    <row r="10619" spans="34:59" x14ac:dyDescent="0.25">
      <c r="AH10619" s="6"/>
      <c r="AI10619" s="6"/>
      <c r="AJ10619" s="6"/>
      <c r="AK10619" s="6"/>
      <c r="AL10619" s="6"/>
      <c r="AM10619" s="6"/>
      <c r="AN10619" s="6"/>
      <c r="AO10619" s="6"/>
      <c r="AP10619" s="6"/>
      <c r="AQ10619" s="6"/>
      <c r="AR10619" s="6"/>
      <c r="AS10619" s="6"/>
      <c r="AT10619" s="6"/>
      <c r="AU10619" s="6"/>
      <c r="AV10619" s="6"/>
      <c r="AW10619" s="6"/>
      <c r="AX10619" s="6"/>
      <c r="AY10619" s="6"/>
      <c r="AZ10619" s="6"/>
      <c r="BA10619" s="6"/>
      <c r="BB10619" s="6"/>
      <c r="BC10619" s="6"/>
      <c r="BD10619" s="6"/>
      <c r="BE10619" s="6"/>
      <c r="BF10619" s="6"/>
      <c r="BG10619" s="6"/>
    </row>
    <row r="10620" spans="34:59" x14ac:dyDescent="0.25">
      <c r="AH10620" s="10"/>
      <c r="AI10620" s="6"/>
      <c r="AJ10620" s="10"/>
      <c r="AK10620" s="10"/>
      <c r="AL10620" s="10"/>
      <c r="AM10620" s="10"/>
      <c r="AN10620" s="10"/>
      <c r="AO10620" s="10"/>
      <c r="AP10620" s="10"/>
      <c r="AQ10620" s="10"/>
      <c r="AR10620" s="10"/>
      <c r="AS10620" s="10"/>
      <c r="AT10620" s="10"/>
      <c r="AU10620" s="10"/>
      <c r="AV10620" s="10"/>
      <c r="AW10620" s="10"/>
      <c r="AX10620" s="10"/>
      <c r="AY10620" s="10"/>
      <c r="AZ10620" s="10"/>
      <c r="BA10620" s="10"/>
      <c r="BB10620" s="10"/>
      <c r="BC10620" s="10"/>
      <c r="BD10620" s="10"/>
      <c r="BE10620" s="10"/>
      <c r="BF10620" s="10"/>
      <c r="BG10620" s="6"/>
    </row>
    <row r="10621" spans="34:59" x14ac:dyDescent="0.25">
      <c r="AH10621" s="6"/>
      <c r="AI10621" s="6"/>
      <c r="AJ10621" s="6"/>
      <c r="AK10621" s="6"/>
      <c r="AL10621" s="6"/>
      <c r="AM10621" s="6"/>
      <c r="AN10621" s="6"/>
      <c r="AO10621" s="6"/>
      <c r="AP10621" s="6"/>
      <c r="AQ10621" s="6"/>
      <c r="AR10621" s="6"/>
      <c r="AS10621" s="6"/>
      <c r="AT10621" s="6"/>
      <c r="AU10621" s="6"/>
      <c r="AV10621" s="6"/>
      <c r="AW10621" s="6"/>
      <c r="AX10621" s="6"/>
      <c r="AY10621" s="6"/>
      <c r="AZ10621" s="6"/>
      <c r="BA10621" s="6"/>
      <c r="BB10621" s="6"/>
      <c r="BC10621" s="6"/>
      <c r="BD10621" s="6"/>
      <c r="BE10621" s="6"/>
      <c r="BF10621" s="6"/>
      <c r="BG10621" s="10"/>
    </row>
    <row r="10622" spans="34:59" x14ac:dyDescent="0.25">
      <c r="AH10622" s="10"/>
      <c r="AI10622" s="6"/>
    </row>
    <row r="10623" spans="34:59" x14ac:dyDescent="0.25">
      <c r="AH10623" s="6"/>
      <c r="AI10623" s="6"/>
      <c r="AJ10623" s="6"/>
      <c r="AK10623" s="6"/>
      <c r="AL10623" s="6"/>
      <c r="AM10623" s="6"/>
      <c r="AN10623" s="6"/>
      <c r="AO10623" s="6"/>
      <c r="AP10623" s="6"/>
      <c r="AQ10623" s="6"/>
      <c r="AR10623" s="6"/>
      <c r="AS10623" s="6"/>
      <c r="AT10623" s="6"/>
      <c r="AU10623" s="6"/>
      <c r="AV10623" s="6"/>
      <c r="AW10623" s="6"/>
      <c r="AX10623" s="6"/>
      <c r="AY10623" s="6"/>
      <c r="AZ10623" s="6"/>
      <c r="BA10623" s="6"/>
      <c r="BB10623" s="6"/>
      <c r="BC10623" s="6"/>
      <c r="BD10623" s="6"/>
      <c r="BE10623" s="6"/>
      <c r="BF10623" s="6"/>
      <c r="BG10623" s="6"/>
    </row>
    <row r="10624" spans="34:59" x14ac:dyDescent="0.25">
      <c r="AH10624" s="10"/>
      <c r="AI10624" s="6"/>
      <c r="AJ10624" s="10"/>
      <c r="AK10624" s="10"/>
      <c r="AL10624" s="10"/>
      <c r="AM10624" s="10"/>
      <c r="AN10624" s="10"/>
      <c r="AO10624" s="10"/>
      <c r="AP10624" s="10"/>
      <c r="AQ10624" s="10"/>
      <c r="AR10624" s="10"/>
      <c r="AS10624" s="10"/>
      <c r="AT10624" s="10"/>
      <c r="AU10624" s="10"/>
      <c r="AV10624" s="10"/>
      <c r="AW10624" s="10"/>
      <c r="AX10624" s="10"/>
      <c r="AY10624" s="10"/>
      <c r="AZ10624" s="10"/>
      <c r="BA10624" s="10"/>
      <c r="BB10624" s="10"/>
      <c r="BC10624" s="10"/>
      <c r="BD10624" s="10"/>
      <c r="BE10624" s="10"/>
      <c r="BF10624" s="10"/>
      <c r="BG10624" s="6"/>
    </row>
    <row r="10625" spans="34:59" x14ac:dyDescent="0.25">
      <c r="AH10625" s="6"/>
      <c r="AI10625" s="6"/>
      <c r="AJ10625" s="6"/>
      <c r="AK10625" s="6"/>
      <c r="AL10625" s="6"/>
      <c r="AM10625" s="6"/>
      <c r="AN10625" s="6"/>
      <c r="AO10625" s="6"/>
      <c r="AP10625" s="6"/>
      <c r="AQ10625" s="6"/>
      <c r="AR10625" s="6"/>
      <c r="AS10625" s="6"/>
      <c r="AT10625" s="6"/>
      <c r="AU10625" s="6"/>
      <c r="AV10625" s="6"/>
      <c r="AW10625" s="6"/>
      <c r="AX10625" s="6"/>
      <c r="AY10625" s="6"/>
      <c r="AZ10625" s="6"/>
      <c r="BA10625" s="6"/>
      <c r="BB10625" s="6"/>
      <c r="BC10625" s="6"/>
      <c r="BD10625" s="6"/>
      <c r="BE10625" s="6"/>
      <c r="BF10625" s="6"/>
      <c r="BG10625" s="10"/>
    </row>
    <row r="10626" spans="34:59" x14ac:dyDescent="0.25">
      <c r="AH10626" s="10"/>
      <c r="AI10626" s="6"/>
    </row>
    <row r="10627" spans="34:59" x14ac:dyDescent="0.25">
      <c r="AH10627" s="6"/>
      <c r="AI10627" s="6"/>
      <c r="AJ10627" s="6"/>
      <c r="AK10627" s="6"/>
      <c r="AL10627" s="6"/>
      <c r="AM10627" s="6"/>
      <c r="AN10627" s="6"/>
      <c r="AO10627" s="6"/>
      <c r="AP10627" s="6"/>
      <c r="AQ10627" s="6"/>
      <c r="AR10627" s="6"/>
      <c r="AS10627" s="6"/>
      <c r="AT10627" s="6"/>
      <c r="AU10627" s="6"/>
      <c r="AV10627" s="6"/>
      <c r="AW10627" s="6"/>
      <c r="AX10627" s="6"/>
      <c r="AY10627" s="6"/>
      <c r="AZ10627" s="6"/>
      <c r="BA10627" s="6"/>
      <c r="BB10627" s="6"/>
      <c r="BC10627" s="6"/>
      <c r="BD10627" s="6"/>
      <c r="BE10627" s="6"/>
      <c r="BF10627" s="6"/>
      <c r="BG10627" s="6"/>
    </row>
    <row r="10628" spans="34:59" x14ac:dyDescent="0.25">
      <c r="AH10628" s="10"/>
      <c r="AI10628" s="6"/>
      <c r="AJ10628" s="10"/>
      <c r="AK10628" s="10"/>
      <c r="AL10628" s="10"/>
      <c r="AM10628" s="10"/>
      <c r="AN10628" s="10"/>
      <c r="AO10628" s="10"/>
      <c r="AP10628" s="10"/>
      <c r="AQ10628" s="10"/>
      <c r="AR10628" s="10"/>
      <c r="AS10628" s="10"/>
      <c r="AT10628" s="10"/>
      <c r="AU10628" s="10"/>
      <c r="AV10628" s="10"/>
      <c r="AW10628" s="10"/>
      <c r="AX10628" s="10"/>
      <c r="AY10628" s="10"/>
      <c r="AZ10628" s="10"/>
      <c r="BA10628" s="10"/>
      <c r="BB10628" s="10"/>
      <c r="BC10628" s="10"/>
      <c r="BD10628" s="10"/>
      <c r="BE10628" s="10"/>
      <c r="BF10628" s="10"/>
      <c r="BG10628" s="6"/>
    </row>
    <row r="10629" spans="34:59" x14ac:dyDescent="0.25">
      <c r="AH10629" s="6"/>
      <c r="AI10629" s="6"/>
      <c r="AJ10629" s="6"/>
      <c r="AK10629" s="6"/>
      <c r="AL10629" s="6"/>
      <c r="AM10629" s="6"/>
      <c r="AN10629" s="6"/>
      <c r="AO10629" s="6"/>
      <c r="AP10629" s="6"/>
      <c r="AQ10629" s="6"/>
      <c r="AR10629" s="6"/>
      <c r="AS10629" s="6"/>
      <c r="AT10629" s="6"/>
      <c r="AU10629" s="6"/>
      <c r="AV10629" s="6"/>
      <c r="AW10629" s="6"/>
      <c r="AX10629" s="6"/>
      <c r="AY10629" s="6"/>
      <c r="AZ10629" s="6"/>
      <c r="BA10629" s="6"/>
      <c r="BB10629" s="6"/>
      <c r="BC10629" s="6"/>
      <c r="BD10629" s="6"/>
      <c r="BE10629" s="6"/>
      <c r="BF10629" s="6"/>
      <c r="BG10629" s="10"/>
    </row>
    <row r="10630" spans="34:59" x14ac:dyDescent="0.25">
      <c r="AH10630" s="10"/>
      <c r="AI10630" s="6"/>
    </row>
    <row r="10631" spans="34:59" x14ac:dyDescent="0.25">
      <c r="AH10631" s="6"/>
      <c r="AI10631" s="6"/>
      <c r="AJ10631" s="6"/>
      <c r="AK10631" s="6"/>
      <c r="AL10631" s="6"/>
      <c r="AM10631" s="6"/>
      <c r="AN10631" s="6"/>
      <c r="AO10631" s="6"/>
      <c r="AP10631" s="6"/>
      <c r="AQ10631" s="6"/>
      <c r="AR10631" s="6"/>
      <c r="AS10631" s="6"/>
      <c r="AT10631" s="6"/>
      <c r="AU10631" s="6"/>
      <c r="AV10631" s="6"/>
      <c r="AW10631" s="6"/>
      <c r="AX10631" s="6"/>
      <c r="AY10631" s="6"/>
      <c r="AZ10631" s="6"/>
      <c r="BA10631" s="6"/>
      <c r="BB10631" s="6"/>
      <c r="BC10631" s="6"/>
      <c r="BD10631" s="6"/>
      <c r="BE10631" s="6"/>
      <c r="BF10631" s="6"/>
      <c r="BG10631" s="6"/>
    </row>
    <row r="10632" spans="34:59" x14ac:dyDescent="0.25">
      <c r="AH10632" s="10"/>
      <c r="AI10632" s="6"/>
      <c r="AJ10632" s="10"/>
      <c r="AK10632" s="10"/>
      <c r="AL10632" s="10"/>
      <c r="AM10632" s="10"/>
      <c r="AN10632" s="10"/>
      <c r="AO10632" s="10"/>
      <c r="AP10632" s="10"/>
      <c r="AQ10632" s="10"/>
      <c r="AR10632" s="10"/>
      <c r="AS10632" s="10"/>
      <c r="AT10632" s="10"/>
      <c r="AU10632" s="10"/>
      <c r="AV10632" s="10"/>
      <c r="AW10632" s="10"/>
      <c r="AX10632" s="10"/>
      <c r="AY10632" s="10"/>
      <c r="AZ10632" s="10"/>
      <c r="BA10632" s="10"/>
      <c r="BB10632" s="10"/>
      <c r="BC10632" s="10"/>
      <c r="BD10632" s="10"/>
      <c r="BE10632" s="10"/>
      <c r="BF10632" s="10"/>
      <c r="BG10632" s="6"/>
    </row>
    <row r="10633" spans="34:59" x14ac:dyDescent="0.25">
      <c r="AH10633" s="6"/>
      <c r="AI10633" s="6"/>
      <c r="AJ10633" s="6"/>
      <c r="AK10633" s="6"/>
      <c r="AL10633" s="6"/>
      <c r="AM10633" s="6"/>
      <c r="AN10633" s="6"/>
      <c r="AO10633" s="6"/>
      <c r="AP10633" s="6"/>
      <c r="AQ10633" s="6"/>
      <c r="AR10633" s="6"/>
      <c r="AS10633" s="6"/>
      <c r="AT10633" s="6"/>
      <c r="AU10633" s="6"/>
      <c r="AV10633" s="6"/>
      <c r="AW10633" s="6"/>
      <c r="AX10633" s="6"/>
      <c r="AY10633" s="6"/>
      <c r="AZ10633" s="6"/>
      <c r="BA10633" s="6"/>
      <c r="BB10633" s="6"/>
      <c r="BC10633" s="6"/>
      <c r="BD10633" s="6"/>
      <c r="BE10633" s="6"/>
      <c r="BF10633" s="6"/>
      <c r="BG10633" s="10"/>
    </row>
    <row r="10634" spans="34:59" x14ac:dyDescent="0.25">
      <c r="AH10634" s="10"/>
      <c r="AI10634" s="6"/>
    </row>
    <row r="10635" spans="34:59" x14ac:dyDescent="0.25">
      <c r="AH10635" s="6"/>
      <c r="AI10635" s="6"/>
      <c r="AJ10635" s="6"/>
      <c r="AK10635" s="6"/>
      <c r="AL10635" s="6"/>
      <c r="AM10635" s="6"/>
      <c r="AN10635" s="6"/>
      <c r="AO10635" s="6"/>
      <c r="AP10635" s="6"/>
      <c r="AQ10635" s="6"/>
      <c r="AR10635" s="6"/>
      <c r="AS10635" s="6"/>
      <c r="AT10635" s="6"/>
      <c r="AU10635" s="6"/>
      <c r="AV10635" s="6"/>
      <c r="AW10635" s="6"/>
      <c r="AX10635" s="6"/>
      <c r="AY10635" s="6"/>
      <c r="AZ10635" s="6"/>
      <c r="BA10635" s="6"/>
      <c r="BB10635" s="6"/>
      <c r="BC10635" s="6"/>
      <c r="BD10635" s="6"/>
      <c r="BE10635" s="6"/>
      <c r="BF10635" s="6"/>
      <c r="BG10635" s="6"/>
    </row>
    <row r="10636" spans="34:59" x14ac:dyDescent="0.25">
      <c r="AH10636" s="10"/>
      <c r="AI10636" s="6"/>
      <c r="AJ10636" s="10"/>
      <c r="AK10636" s="10"/>
      <c r="AL10636" s="10"/>
      <c r="AM10636" s="10"/>
      <c r="AN10636" s="10"/>
      <c r="AO10636" s="10"/>
      <c r="AP10636" s="10"/>
      <c r="AQ10636" s="10"/>
      <c r="AR10636" s="10"/>
      <c r="AS10636" s="10"/>
      <c r="AT10636" s="10"/>
      <c r="AU10636" s="10"/>
      <c r="AV10636" s="10"/>
      <c r="AW10636" s="10"/>
      <c r="AX10636" s="10"/>
      <c r="AY10636" s="10"/>
      <c r="AZ10636" s="10"/>
      <c r="BA10636" s="10"/>
      <c r="BB10636" s="10"/>
      <c r="BC10636" s="10"/>
      <c r="BD10636" s="10"/>
      <c r="BE10636" s="10"/>
      <c r="BF10636" s="10"/>
      <c r="BG10636" s="6"/>
    </row>
    <row r="10637" spans="34:59" x14ac:dyDescent="0.25">
      <c r="AH10637" s="6"/>
      <c r="AI10637" s="6"/>
      <c r="AJ10637" s="6"/>
      <c r="AK10637" s="6"/>
      <c r="AL10637" s="6"/>
      <c r="AM10637" s="6"/>
      <c r="AN10637" s="6"/>
      <c r="AO10637" s="6"/>
      <c r="AP10637" s="6"/>
      <c r="AQ10637" s="6"/>
      <c r="AR10637" s="6"/>
      <c r="AS10637" s="6"/>
      <c r="AT10637" s="6"/>
      <c r="AU10637" s="6"/>
      <c r="AV10637" s="6"/>
      <c r="AW10637" s="6"/>
      <c r="AX10637" s="6"/>
      <c r="AY10637" s="6"/>
      <c r="AZ10637" s="6"/>
      <c r="BA10637" s="6"/>
      <c r="BB10637" s="6"/>
      <c r="BC10637" s="6"/>
      <c r="BD10637" s="6"/>
      <c r="BE10637" s="6"/>
      <c r="BF10637" s="6"/>
      <c r="BG10637" s="10"/>
    </row>
    <row r="10638" spans="34:59" x14ac:dyDescent="0.25">
      <c r="AH10638" s="10"/>
      <c r="AI10638" s="6"/>
    </row>
    <row r="10639" spans="34:59" x14ac:dyDescent="0.25">
      <c r="AH10639" s="6"/>
      <c r="AI10639" s="6"/>
      <c r="AJ10639" s="6"/>
      <c r="AK10639" s="6"/>
      <c r="AL10639" s="6"/>
      <c r="AM10639" s="6"/>
      <c r="AN10639" s="6"/>
      <c r="AO10639" s="6"/>
      <c r="AP10639" s="6"/>
      <c r="AQ10639" s="6"/>
      <c r="AR10639" s="6"/>
      <c r="AS10639" s="6"/>
      <c r="AT10639" s="6"/>
      <c r="AU10639" s="6"/>
      <c r="AV10639" s="6"/>
      <c r="AW10639" s="6"/>
      <c r="AX10639" s="6"/>
      <c r="AY10639" s="6"/>
      <c r="AZ10639" s="6"/>
      <c r="BA10639" s="6"/>
      <c r="BB10639" s="6"/>
      <c r="BC10639" s="6"/>
      <c r="BD10639" s="6"/>
      <c r="BE10639" s="6"/>
      <c r="BF10639" s="6"/>
      <c r="BG10639" s="6"/>
    </row>
    <row r="10640" spans="34:59" x14ac:dyDescent="0.25">
      <c r="AH10640" s="10"/>
      <c r="AI10640" s="6"/>
      <c r="AJ10640" s="10"/>
      <c r="AK10640" s="10"/>
      <c r="AL10640" s="10"/>
      <c r="AM10640" s="10"/>
      <c r="AN10640" s="10"/>
      <c r="AO10640" s="10"/>
      <c r="AP10640" s="10"/>
      <c r="AQ10640" s="10"/>
      <c r="AR10640" s="10"/>
      <c r="AS10640" s="10"/>
      <c r="AT10640" s="10"/>
      <c r="AU10640" s="10"/>
      <c r="AV10640" s="10"/>
      <c r="AW10640" s="10"/>
      <c r="AX10640" s="10"/>
      <c r="AY10640" s="10"/>
      <c r="AZ10640" s="10"/>
      <c r="BA10640" s="10"/>
      <c r="BB10640" s="10"/>
      <c r="BC10640" s="10"/>
      <c r="BD10640" s="10"/>
      <c r="BE10640" s="10"/>
      <c r="BF10640" s="10"/>
      <c r="BG10640" s="6"/>
    </row>
    <row r="10641" spans="34:59" x14ac:dyDescent="0.25">
      <c r="AH10641" s="6"/>
      <c r="AI10641" s="6"/>
      <c r="AJ10641" s="6"/>
      <c r="AK10641" s="6"/>
      <c r="AL10641" s="6"/>
      <c r="AM10641" s="6"/>
      <c r="AN10641" s="6"/>
      <c r="AO10641" s="6"/>
      <c r="AP10641" s="6"/>
      <c r="AQ10641" s="6"/>
      <c r="AR10641" s="6"/>
      <c r="AS10641" s="6"/>
      <c r="AT10641" s="6"/>
      <c r="AU10641" s="6"/>
      <c r="AV10641" s="6"/>
      <c r="AW10641" s="6"/>
      <c r="AX10641" s="6"/>
      <c r="AY10641" s="6"/>
      <c r="AZ10641" s="6"/>
      <c r="BA10641" s="6"/>
      <c r="BB10641" s="6"/>
      <c r="BC10641" s="6"/>
      <c r="BD10641" s="6"/>
      <c r="BE10641" s="6"/>
      <c r="BF10641" s="6"/>
      <c r="BG10641" s="10"/>
    </row>
    <row r="10642" spans="34:59" x14ac:dyDescent="0.25">
      <c r="AH10642" s="10"/>
      <c r="AI10642" s="6"/>
    </row>
    <row r="10643" spans="34:59" x14ac:dyDescent="0.25">
      <c r="AH10643" s="6"/>
      <c r="AI10643" s="6"/>
      <c r="AJ10643" s="6"/>
      <c r="AK10643" s="6"/>
      <c r="AL10643" s="6"/>
      <c r="AM10643" s="6"/>
      <c r="AN10643" s="6"/>
      <c r="AO10643" s="6"/>
      <c r="AP10643" s="6"/>
      <c r="AQ10643" s="6"/>
      <c r="AR10643" s="6"/>
      <c r="AS10643" s="6"/>
      <c r="AT10643" s="6"/>
      <c r="AU10643" s="6"/>
      <c r="AV10643" s="6"/>
      <c r="AW10643" s="6"/>
      <c r="AX10643" s="6"/>
      <c r="AY10643" s="6"/>
      <c r="AZ10643" s="6"/>
      <c r="BA10643" s="6"/>
      <c r="BB10643" s="6"/>
      <c r="BC10643" s="6"/>
      <c r="BD10643" s="6"/>
      <c r="BE10643" s="6"/>
      <c r="BF10643" s="6"/>
      <c r="BG10643" s="6"/>
    </row>
    <row r="10644" spans="34:59" x14ac:dyDescent="0.25">
      <c r="AH10644" s="10"/>
      <c r="AI10644" s="6"/>
      <c r="AJ10644" s="10"/>
      <c r="AK10644" s="10"/>
      <c r="AL10644" s="10"/>
      <c r="AM10644" s="10"/>
      <c r="AN10644" s="10"/>
      <c r="AO10644" s="10"/>
      <c r="AP10644" s="10"/>
      <c r="AQ10644" s="10"/>
      <c r="AR10644" s="10"/>
      <c r="AS10644" s="10"/>
      <c r="AT10644" s="10"/>
      <c r="AU10644" s="10"/>
      <c r="AV10644" s="10"/>
      <c r="AW10644" s="10"/>
      <c r="AX10644" s="10"/>
      <c r="AY10644" s="10"/>
      <c r="AZ10644" s="10"/>
      <c r="BA10644" s="10"/>
      <c r="BB10644" s="10"/>
      <c r="BC10644" s="10"/>
      <c r="BD10644" s="10"/>
      <c r="BE10644" s="10"/>
      <c r="BF10644" s="10"/>
      <c r="BG10644" s="6"/>
    </row>
    <row r="10645" spans="34:59" x14ac:dyDescent="0.25">
      <c r="AH10645" s="6"/>
      <c r="AI10645" s="6"/>
      <c r="AJ10645" s="6"/>
      <c r="AK10645" s="6"/>
      <c r="AL10645" s="6"/>
      <c r="AM10645" s="6"/>
      <c r="AN10645" s="6"/>
      <c r="AO10645" s="6"/>
      <c r="AP10645" s="6"/>
      <c r="AQ10645" s="6"/>
      <c r="AR10645" s="6"/>
      <c r="AS10645" s="6"/>
      <c r="AT10645" s="6"/>
      <c r="AU10645" s="6"/>
      <c r="AV10645" s="6"/>
      <c r="AW10645" s="6"/>
      <c r="AX10645" s="6"/>
      <c r="AY10645" s="6"/>
      <c r="AZ10645" s="6"/>
      <c r="BA10645" s="6"/>
      <c r="BB10645" s="6"/>
      <c r="BC10645" s="6"/>
      <c r="BD10645" s="6"/>
      <c r="BE10645" s="6"/>
      <c r="BF10645" s="6"/>
      <c r="BG10645" s="10"/>
    </row>
    <row r="10646" spans="34:59" x14ac:dyDescent="0.25">
      <c r="AH10646" s="10"/>
      <c r="AI10646" s="6"/>
    </row>
    <row r="10647" spans="34:59" x14ac:dyDescent="0.25">
      <c r="AH10647" s="6"/>
      <c r="AI10647" s="6"/>
      <c r="AJ10647" s="6"/>
      <c r="AK10647" s="6"/>
      <c r="AL10647" s="6"/>
      <c r="AM10647" s="6"/>
      <c r="AN10647" s="6"/>
      <c r="AO10647" s="6"/>
      <c r="AP10647" s="6"/>
      <c r="AQ10647" s="6"/>
      <c r="AR10647" s="6"/>
      <c r="AS10647" s="6"/>
      <c r="AT10647" s="6"/>
      <c r="AU10647" s="6"/>
      <c r="AV10647" s="6"/>
      <c r="AW10647" s="6"/>
      <c r="AX10647" s="6"/>
      <c r="AY10647" s="6"/>
      <c r="AZ10647" s="6"/>
      <c r="BA10647" s="6"/>
      <c r="BB10647" s="6"/>
      <c r="BC10647" s="6"/>
      <c r="BD10647" s="6"/>
      <c r="BE10647" s="6"/>
      <c r="BF10647" s="6"/>
      <c r="BG10647" s="6"/>
    </row>
    <row r="10648" spans="34:59" x14ac:dyDescent="0.25">
      <c r="AH10648" s="10"/>
      <c r="AI10648" s="6"/>
      <c r="AJ10648" s="10"/>
      <c r="AK10648" s="10"/>
      <c r="AL10648" s="10"/>
      <c r="AM10648" s="10"/>
      <c r="AN10648" s="10"/>
      <c r="AO10648" s="10"/>
      <c r="AP10648" s="10"/>
      <c r="AQ10648" s="10"/>
      <c r="AR10648" s="10"/>
      <c r="AS10648" s="10"/>
      <c r="AT10648" s="10"/>
      <c r="AU10648" s="10"/>
      <c r="AV10648" s="10"/>
      <c r="AW10648" s="10"/>
      <c r="AX10648" s="10"/>
      <c r="AY10648" s="10"/>
      <c r="AZ10648" s="10"/>
      <c r="BA10648" s="10"/>
      <c r="BB10648" s="10"/>
      <c r="BC10648" s="10"/>
      <c r="BD10648" s="10"/>
      <c r="BE10648" s="10"/>
      <c r="BF10648" s="10"/>
      <c r="BG10648" s="6"/>
    </row>
    <row r="10649" spans="34:59" x14ac:dyDescent="0.25">
      <c r="AH10649" s="6"/>
      <c r="AI10649" s="6"/>
      <c r="AJ10649" s="6"/>
      <c r="AK10649" s="6"/>
      <c r="AL10649" s="6"/>
      <c r="AM10649" s="6"/>
      <c r="AN10649" s="6"/>
      <c r="AO10649" s="6"/>
      <c r="AP10649" s="6"/>
      <c r="AQ10649" s="6"/>
      <c r="AR10649" s="6"/>
      <c r="AS10649" s="6"/>
      <c r="AT10649" s="6"/>
      <c r="AU10649" s="6"/>
      <c r="AV10649" s="6"/>
      <c r="AW10649" s="6"/>
      <c r="AX10649" s="6"/>
      <c r="AY10649" s="6"/>
      <c r="AZ10649" s="6"/>
      <c r="BA10649" s="6"/>
      <c r="BB10649" s="6"/>
      <c r="BC10649" s="6"/>
      <c r="BD10649" s="6"/>
      <c r="BE10649" s="6"/>
      <c r="BF10649" s="6"/>
      <c r="BG10649" s="10"/>
    </row>
    <row r="10650" spans="34:59" x14ac:dyDescent="0.25">
      <c r="AH10650" s="10"/>
      <c r="AI10650" s="6"/>
    </row>
    <row r="10651" spans="34:59" x14ac:dyDescent="0.25">
      <c r="AH10651" s="6"/>
      <c r="AI10651" s="6"/>
      <c r="AJ10651" s="6"/>
      <c r="AK10651" s="6"/>
      <c r="AL10651" s="6"/>
      <c r="AM10651" s="6"/>
      <c r="AN10651" s="6"/>
      <c r="AO10651" s="6"/>
      <c r="AP10651" s="6"/>
      <c r="AQ10651" s="6"/>
      <c r="AR10651" s="6"/>
      <c r="AS10651" s="6"/>
      <c r="AT10651" s="6"/>
      <c r="AU10651" s="6"/>
      <c r="AV10651" s="6"/>
      <c r="AW10651" s="6"/>
      <c r="AX10651" s="6"/>
      <c r="AY10651" s="6"/>
      <c r="AZ10651" s="6"/>
      <c r="BA10651" s="6"/>
      <c r="BB10651" s="6"/>
      <c r="BC10651" s="6"/>
      <c r="BD10651" s="6"/>
      <c r="BE10651" s="6"/>
      <c r="BF10651" s="6"/>
      <c r="BG10651" s="6"/>
    </row>
    <row r="10652" spans="34:59" x14ac:dyDescent="0.25">
      <c r="AH10652" s="10"/>
      <c r="AI10652" s="6"/>
      <c r="AJ10652" s="10"/>
      <c r="AK10652" s="10"/>
      <c r="AL10652" s="10"/>
      <c r="AM10652" s="10"/>
      <c r="AN10652" s="10"/>
      <c r="AO10652" s="10"/>
      <c r="AP10652" s="10"/>
      <c r="AQ10652" s="10"/>
      <c r="AR10652" s="10"/>
      <c r="AS10652" s="10"/>
      <c r="AT10652" s="10"/>
      <c r="AU10652" s="10"/>
      <c r="AV10652" s="10"/>
      <c r="AW10652" s="10"/>
      <c r="AX10652" s="10"/>
      <c r="AY10652" s="10"/>
      <c r="AZ10652" s="10"/>
      <c r="BA10652" s="10"/>
      <c r="BB10652" s="10"/>
      <c r="BC10652" s="10"/>
      <c r="BD10652" s="10"/>
      <c r="BE10652" s="10"/>
      <c r="BF10652" s="10"/>
      <c r="BG10652" s="6"/>
    </row>
    <row r="10653" spans="34:59" x14ac:dyDescent="0.25">
      <c r="AH10653" s="6"/>
      <c r="AI10653" s="6"/>
      <c r="AJ10653" s="6"/>
      <c r="AK10653" s="6"/>
      <c r="AL10653" s="6"/>
      <c r="AM10653" s="6"/>
      <c r="AN10653" s="6"/>
      <c r="AO10653" s="6"/>
      <c r="AP10653" s="6"/>
      <c r="AQ10653" s="6"/>
      <c r="AR10653" s="6"/>
      <c r="AS10653" s="6"/>
      <c r="AT10653" s="6"/>
      <c r="AU10653" s="6"/>
      <c r="AV10653" s="6"/>
      <c r="AW10653" s="6"/>
      <c r="AX10653" s="6"/>
      <c r="AY10653" s="6"/>
      <c r="AZ10653" s="6"/>
      <c r="BA10653" s="6"/>
      <c r="BB10653" s="6"/>
      <c r="BC10653" s="6"/>
      <c r="BD10653" s="6"/>
      <c r="BE10653" s="6"/>
      <c r="BF10653" s="6"/>
      <c r="BG10653" s="10"/>
    </row>
    <row r="10654" spans="34:59" x14ac:dyDescent="0.25">
      <c r="AH10654" s="10"/>
      <c r="AI10654" s="6"/>
    </row>
    <row r="10655" spans="34:59" x14ac:dyDescent="0.25">
      <c r="AH10655" s="6"/>
      <c r="AI10655" s="6"/>
      <c r="AJ10655" s="6"/>
      <c r="AK10655" s="6"/>
      <c r="AL10655" s="6"/>
      <c r="AM10655" s="6"/>
      <c r="AN10655" s="6"/>
      <c r="AO10655" s="6"/>
      <c r="AP10655" s="6"/>
      <c r="AQ10655" s="6"/>
      <c r="AR10655" s="6"/>
      <c r="AS10655" s="6"/>
      <c r="AT10655" s="6"/>
      <c r="AU10655" s="6"/>
      <c r="AV10655" s="6"/>
      <c r="AW10655" s="6"/>
      <c r="AX10655" s="6"/>
      <c r="AY10655" s="6"/>
      <c r="AZ10655" s="6"/>
      <c r="BA10655" s="6"/>
      <c r="BB10655" s="6"/>
      <c r="BC10655" s="6"/>
      <c r="BD10655" s="6"/>
      <c r="BE10655" s="6"/>
      <c r="BF10655" s="6"/>
      <c r="BG10655" s="6"/>
    </row>
    <row r="10656" spans="34:59" x14ac:dyDescent="0.25">
      <c r="AH10656" s="10"/>
      <c r="AI10656" s="6"/>
      <c r="AJ10656" s="10"/>
      <c r="AK10656" s="10"/>
      <c r="AL10656" s="10"/>
      <c r="AM10656" s="10"/>
      <c r="AN10656" s="10"/>
      <c r="AO10656" s="10"/>
      <c r="AP10656" s="10"/>
      <c r="AQ10656" s="10"/>
      <c r="AR10656" s="10"/>
      <c r="AS10656" s="10"/>
      <c r="AT10656" s="10"/>
      <c r="AU10656" s="10"/>
      <c r="AV10656" s="10"/>
      <c r="AW10656" s="10"/>
      <c r="AX10656" s="10"/>
      <c r="AY10656" s="10"/>
      <c r="AZ10656" s="10"/>
      <c r="BA10656" s="10"/>
      <c r="BB10656" s="10"/>
      <c r="BC10656" s="10"/>
      <c r="BD10656" s="10"/>
      <c r="BE10656" s="10"/>
      <c r="BF10656" s="10"/>
      <c r="BG10656" s="6"/>
    </row>
    <row r="10657" spans="34:59" x14ac:dyDescent="0.25">
      <c r="AH10657" s="6"/>
      <c r="AI10657" s="6"/>
      <c r="AJ10657" s="6"/>
      <c r="AK10657" s="6"/>
      <c r="AL10657" s="6"/>
      <c r="AM10657" s="6"/>
      <c r="AN10657" s="6"/>
      <c r="AO10657" s="6"/>
      <c r="AP10657" s="6"/>
      <c r="AQ10657" s="6"/>
      <c r="AR10657" s="6"/>
      <c r="AS10657" s="6"/>
      <c r="AT10657" s="6"/>
      <c r="AU10657" s="6"/>
      <c r="AV10657" s="6"/>
      <c r="AW10657" s="6"/>
      <c r="AX10657" s="6"/>
      <c r="AY10657" s="6"/>
      <c r="AZ10657" s="6"/>
      <c r="BA10657" s="6"/>
      <c r="BB10657" s="6"/>
      <c r="BC10657" s="6"/>
      <c r="BD10657" s="6"/>
      <c r="BE10657" s="6"/>
      <c r="BF10657" s="6"/>
      <c r="BG10657" s="10"/>
    </row>
    <row r="10658" spans="34:59" x14ac:dyDescent="0.25">
      <c r="AH10658" s="10"/>
      <c r="AI10658" s="6"/>
    </row>
    <row r="10659" spans="34:59" x14ac:dyDescent="0.25">
      <c r="AH10659" s="6"/>
      <c r="AI10659" s="6"/>
      <c r="AJ10659" s="6"/>
      <c r="AK10659" s="6"/>
      <c r="AL10659" s="6"/>
      <c r="AM10659" s="6"/>
      <c r="AN10659" s="6"/>
      <c r="AO10659" s="6"/>
      <c r="AP10659" s="6"/>
      <c r="AQ10659" s="6"/>
      <c r="AR10659" s="6"/>
      <c r="AS10659" s="6"/>
      <c r="AT10659" s="6"/>
      <c r="AU10659" s="6"/>
      <c r="AV10659" s="6"/>
      <c r="AW10659" s="6"/>
      <c r="AX10659" s="6"/>
      <c r="AY10659" s="6"/>
      <c r="AZ10659" s="6"/>
      <c r="BA10659" s="6"/>
      <c r="BB10659" s="6"/>
      <c r="BC10659" s="6"/>
      <c r="BD10659" s="6"/>
      <c r="BE10659" s="6"/>
      <c r="BF10659" s="6"/>
      <c r="BG10659" s="6"/>
    </row>
    <row r="10660" spans="34:59" x14ac:dyDescent="0.25">
      <c r="AH10660" s="10"/>
      <c r="AI10660" s="6"/>
      <c r="AJ10660" s="10"/>
      <c r="AK10660" s="10"/>
      <c r="AL10660" s="10"/>
      <c r="AM10660" s="10"/>
      <c r="AN10660" s="10"/>
      <c r="AO10660" s="10"/>
      <c r="AP10660" s="10"/>
      <c r="AQ10660" s="10"/>
      <c r="AR10660" s="10"/>
      <c r="AS10660" s="10"/>
      <c r="AT10660" s="10"/>
      <c r="AU10660" s="10"/>
      <c r="AV10660" s="10"/>
      <c r="AW10660" s="10"/>
      <c r="AX10660" s="10"/>
      <c r="AY10660" s="10"/>
      <c r="AZ10660" s="10"/>
      <c r="BA10660" s="10"/>
      <c r="BB10660" s="10"/>
      <c r="BC10660" s="10"/>
      <c r="BD10660" s="10"/>
      <c r="BE10660" s="10"/>
      <c r="BF10660" s="10"/>
      <c r="BG10660" s="6"/>
    </row>
    <row r="10661" spans="34:59" x14ac:dyDescent="0.25">
      <c r="AH10661" s="6"/>
      <c r="AI10661" s="6"/>
      <c r="AJ10661" s="6"/>
      <c r="AK10661" s="6"/>
      <c r="AL10661" s="6"/>
      <c r="AM10661" s="6"/>
      <c r="AN10661" s="6"/>
      <c r="AO10661" s="6"/>
      <c r="AP10661" s="6"/>
      <c r="AQ10661" s="6"/>
      <c r="AR10661" s="6"/>
      <c r="AS10661" s="6"/>
      <c r="AT10661" s="6"/>
      <c r="AU10661" s="6"/>
      <c r="AV10661" s="6"/>
      <c r="AW10661" s="6"/>
      <c r="AX10661" s="6"/>
      <c r="AY10661" s="6"/>
      <c r="AZ10661" s="6"/>
      <c r="BA10661" s="6"/>
      <c r="BB10661" s="6"/>
      <c r="BC10661" s="6"/>
      <c r="BD10661" s="6"/>
      <c r="BE10661" s="6"/>
      <c r="BF10661" s="6"/>
      <c r="BG10661" s="10"/>
    </row>
    <row r="10662" spans="34:59" x14ac:dyDescent="0.25">
      <c r="AH10662" s="10"/>
      <c r="AI10662" s="6"/>
    </row>
    <row r="10663" spans="34:59" x14ac:dyDescent="0.25">
      <c r="AH10663" s="6"/>
      <c r="AI10663" s="6"/>
      <c r="AJ10663" s="6"/>
      <c r="AK10663" s="6"/>
      <c r="AL10663" s="6"/>
      <c r="AM10663" s="6"/>
      <c r="AN10663" s="6"/>
      <c r="AO10663" s="6"/>
      <c r="AP10663" s="6"/>
      <c r="AQ10663" s="6"/>
      <c r="AR10663" s="6"/>
      <c r="AS10663" s="6"/>
      <c r="AT10663" s="6"/>
      <c r="AU10663" s="6"/>
      <c r="AV10663" s="6"/>
      <c r="AW10663" s="6"/>
      <c r="AX10663" s="6"/>
      <c r="AY10663" s="6"/>
      <c r="AZ10663" s="6"/>
      <c r="BA10663" s="6"/>
      <c r="BB10663" s="6"/>
      <c r="BC10663" s="6"/>
      <c r="BD10663" s="6"/>
      <c r="BE10663" s="6"/>
      <c r="BF10663" s="6"/>
      <c r="BG10663" s="6"/>
    </row>
    <row r="10664" spans="34:59" x14ac:dyDescent="0.25">
      <c r="AH10664" s="10"/>
      <c r="AI10664" s="6"/>
      <c r="AJ10664" s="10"/>
      <c r="AK10664" s="10"/>
      <c r="AL10664" s="10"/>
      <c r="AM10664" s="10"/>
      <c r="AN10664" s="10"/>
      <c r="AO10664" s="10"/>
      <c r="AP10664" s="10"/>
      <c r="AQ10664" s="10"/>
      <c r="AR10664" s="10"/>
      <c r="AS10664" s="10"/>
      <c r="AT10664" s="10"/>
      <c r="AU10664" s="10"/>
      <c r="AV10664" s="10"/>
      <c r="AW10664" s="10"/>
      <c r="AX10664" s="10"/>
      <c r="AY10664" s="10"/>
      <c r="AZ10664" s="10"/>
      <c r="BA10664" s="10"/>
      <c r="BB10664" s="10"/>
      <c r="BC10664" s="10"/>
      <c r="BD10664" s="10"/>
      <c r="BE10664" s="10"/>
      <c r="BF10664" s="10"/>
      <c r="BG10664" s="6"/>
    </row>
    <row r="10665" spans="34:59" x14ac:dyDescent="0.25">
      <c r="AH10665" s="6"/>
      <c r="AI10665" s="6"/>
      <c r="AJ10665" s="6"/>
      <c r="AK10665" s="6"/>
      <c r="AL10665" s="6"/>
      <c r="AM10665" s="6"/>
      <c r="AN10665" s="6"/>
      <c r="AO10665" s="6"/>
      <c r="AP10665" s="6"/>
      <c r="AQ10665" s="6"/>
      <c r="AR10665" s="6"/>
      <c r="AS10665" s="6"/>
      <c r="AT10665" s="6"/>
      <c r="AU10665" s="6"/>
      <c r="AV10665" s="6"/>
      <c r="AW10665" s="6"/>
      <c r="AX10665" s="6"/>
      <c r="AY10665" s="6"/>
      <c r="AZ10665" s="6"/>
      <c r="BA10665" s="6"/>
      <c r="BB10665" s="6"/>
      <c r="BC10665" s="6"/>
      <c r="BD10665" s="6"/>
      <c r="BE10665" s="6"/>
      <c r="BF10665" s="6"/>
      <c r="BG10665" s="10"/>
    </row>
    <row r="10666" spans="34:59" x14ac:dyDescent="0.25">
      <c r="AH10666" s="10"/>
      <c r="AI10666" s="6"/>
    </row>
    <row r="10667" spans="34:59" x14ac:dyDescent="0.25">
      <c r="AH10667" s="6"/>
      <c r="AI10667" s="6"/>
      <c r="AJ10667" s="6"/>
      <c r="AK10667" s="6"/>
      <c r="AL10667" s="6"/>
      <c r="AM10667" s="6"/>
      <c r="AN10667" s="6"/>
      <c r="AO10667" s="6"/>
      <c r="AP10667" s="6"/>
      <c r="AQ10667" s="6"/>
      <c r="AR10667" s="6"/>
      <c r="AS10667" s="6"/>
      <c r="AT10667" s="6"/>
      <c r="AU10667" s="6"/>
      <c r="AV10667" s="6"/>
      <c r="AW10667" s="6"/>
      <c r="AX10667" s="6"/>
      <c r="AY10667" s="6"/>
      <c r="AZ10667" s="6"/>
      <c r="BA10667" s="6"/>
      <c r="BB10667" s="6"/>
      <c r="BC10667" s="6"/>
      <c r="BD10667" s="6"/>
      <c r="BE10667" s="6"/>
      <c r="BF10667" s="6"/>
      <c r="BG10667" s="6"/>
    </row>
    <row r="10668" spans="34:59" x14ac:dyDescent="0.25">
      <c r="AH10668" s="10"/>
      <c r="AI10668" s="6"/>
      <c r="AJ10668" s="10"/>
      <c r="AK10668" s="10"/>
      <c r="AL10668" s="10"/>
      <c r="AM10668" s="10"/>
      <c r="AN10668" s="10"/>
      <c r="AO10668" s="10"/>
      <c r="AP10668" s="10"/>
      <c r="AQ10668" s="10"/>
      <c r="AR10668" s="10"/>
      <c r="AS10668" s="10"/>
      <c r="AT10668" s="10"/>
      <c r="AU10668" s="10"/>
      <c r="AV10668" s="10"/>
      <c r="AW10668" s="10"/>
      <c r="AX10668" s="10"/>
      <c r="AY10668" s="10"/>
      <c r="AZ10668" s="10"/>
      <c r="BA10668" s="10"/>
      <c r="BB10668" s="10"/>
      <c r="BC10668" s="10"/>
      <c r="BD10668" s="10"/>
      <c r="BE10668" s="10"/>
      <c r="BF10668" s="10"/>
      <c r="BG10668" s="6"/>
    </row>
    <row r="10669" spans="34:59" x14ac:dyDescent="0.25">
      <c r="AH10669" s="6"/>
      <c r="AI10669" s="6"/>
      <c r="AJ10669" s="6"/>
      <c r="AK10669" s="6"/>
      <c r="AL10669" s="6"/>
      <c r="AM10669" s="6"/>
      <c r="AN10669" s="6"/>
      <c r="AO10669" s="6"/>
      <c r="AP10669" s="6"/>
      <c r="AQ10669" s="6"/>
      <c r="AR10669" s="6"/>
      <c r="AS10669" s="6"/>
      <c r="AT10669" s="6"/>
      <c r="AU10669" s="6"/>
      <c r="AV10669" s="6"/>
      <c r="AW10669" s="6"/>
      <c r="AX10669" s="6"/>
      <c r="AY10669" s="6"/>
      <c r="AZ10669" s="6"/>
      <c r="BA10669" s="6"/>
      <c r="BB10669" s="6"/>
      <c r="BC10669" s="6"/>
      <c r="BD10669" s="6"/>
      <c r="BE10669" s="6"/>
      <c r="BF10669" s="6"/>
      <c r="BG10669" s="10"/>
    </row>
    <row r="10670" spans="34:59" x14ac:dyDescent="0.25">
      <c r="AH10670" s="10"/>
      <c r="AI10670" s="6"/>
    </row>
    <row r="10671" spans="34:59" x14ac:dyDescent="0.25">
      <c r="AH10671" s="6"/>
      <c r="AI10671" s="6"/>
      <c r="AJ10671" s="6"/>
      <c r="AK10671" s="6"/>
      <c r="AL10671" s="6"/>
      <c r="AM10671" s="6"/>
      <c r="AN10671" s="6"/>
      <c r="AO10671" s="6"/>
      <c r="AP10671" s="6"/>
      <c r="AQ10671" s="6"/>
      <c r="AR10671" s="6"/>
      <c r="AS10671" s="6"/>
      <c r="AT10671" s="6"/>
      <c r="AU10671" s="6"/>
      <c r="AV10671" s="6"/>
      <c r="AW10671" s="6"/>
      <c r="AX10671" s="6"/>
      <c r="AY10671" s="6"/>
      <c r="AZ10671" s="6"/>
      <c r="BA10671" s="6"/>
      <c r="BB10671" s="6"/>
      <c r="BC10671" s="6"/>
      <c r="BD10671" s="6"/>
      <c r="BE10671" s="6"/>
      <c r="BF10671" s="6"/>
      <c r="BG10671" s="6"/>
    </row>
    <row r="10672" spans="34:59" x14ac:dyDescent="0.25">
      <c r="AH10672" s="10"/>
      <c r="AI10672" s="6"/>
      <c r="AJ10672" s="10"/>
      <c r="AK10672" s="10"/>
      <c r="AL10672" s="10"/>
      <c r="AM10672" s="10"/>
      <c r="AN10672" s="10"/>
      <c r="AO10672" s="10"/>
      <c r="AP10672" s="10"/>
      <c r="AQ10672" s="10"/>
      <c r="AR10672" s="10"/>
      <c r="AS10672" s="10"/>
      <c r="AT10672" s="10"/>
      <c r="AU10672" s="10"/>
      <c r="AV10672" s="10"/>
      <c r="AW10672" s="10"/>
      <c r="AX10672" s="10"/>
      <c r="AY10672" s="10"/>
      <c r="AZ10672" s="10"/>
      <c r="BA10672" s="10"/>
      <c r="BB10672" s="10"/>
      <c r="BC10672" s="10"/>
      <c r="BD10672" s="10"/>
      <c r="BE10672" s="10"/>
      <c r="BF10672" s="10"/>
      <c r="BG10672" s="6"/>
    </row>
    <row r="10673" spans="34:59" x14ac:dyDescent="0.25">
      <c r="AH10673" s="6"/>
      <c r="AI10673" s="6"/>
      <c r="AJ10673" s="6"/>
      <c r="AK10673" s="6"/>
      <c r="AL10673" s="6"/>
      <c r="AM10673" s="6"/>
      <c r="AN10673" s="6"/>
      <c r="AO10673" s="6"/>
      <c r="AP10673" s="6"/>
      <c r="AQ10673" s="6"/>
      <c r="AR10673" s="6"/>
      <c r="AS10673" s="6"/>
      <c r="AT10673" s="6"/>
      <c r="AU10673" s="6"/>
      <c r="AV10673" s="6"/>
      <c r="AW10673" s="6"/>
      <c r="AX10673" s="6"/>
      <c r="AY10673" s="6"/>
      <c r="AZ10673" s="6"/>
      <c r="BA10673" s="6"/>
      <c r="BB10673" s="6"/>
      <c r="BC10673" s="6"/>
      <c r="BD10673" s="6"/>
      <c r="BE10673" s="6"/>
      <c r="BF10673" s="6"/>
      <c r="BG10673" s="10"/>
    </row>
    <row r="10674" spans="34:59" x14ac:dyDescent="0.25">
      <c r="AH10674" s="10"/>
      <c r="AI10674" s="6"/>
    </row>
    <row r="10675" spans="34:59" x14ac:dyDescent="0.25">
      <c r="AH10675" s="6"/>
      <c r="AI10675" s="6"/>
      <c r="AJ10675" s="6"/>
      <c r="AK10675" s="6"/>
      <c r="AL10675" s="6"/>
      <c r="AM10675" s="6"/>
      <c r="AN10675" s="6"/>
      <c r="AO10675" s="6"/>
      <c r="AP10675" s="6"/>
      <c r="AQ10675" s="6"/>
      <c r="AR10675" s="6"/>
      <c r="AS10675" s="6"/>
      <c r="AT10675" s="6"/>
      <c r="AU10675" s="6"/>
      <c r="AV10675" s="6"/>
      <c r="AW10675" s="6"/>
      <c r="AX10675" s="6"/>
      <c r="AY10675" s="6"/>
      <c r="AZ10675" s="6"/>
      <c r="BA10675" s="6"/>
      <c r="BB10675" s="6"/>
      <c r="BC10675" s="6"/>
      <c r="BD10675" s="6"/>
      <c r="BE10675" s="6"/>
      <c r="BF10675" s="6"/>
      <c r="BG10675" s="6"/>
    </row>
    <row r="10676" spans="34:59" x14ac:dyDescent="0.25">
      <c r="AH10676" s="10"/>
      <c r="AI10676" s="6"/>
      <c r="AJ10676" s="10"/>
      <c r="AK10676" s="10"/>
      <c r="AL10676" s="10"/>
      <c r="AM10676" s="10"/>
      <c r="AN10676" s="10"/>
      <c r="AO10676" s="10"/>
      <c r="AP10676" s="10"/>
      <c r="AQ10676" s="10"/>
      <c r="AR10676" s="10"/>
      <c r="AS10676" s="10"/>
      <c r="AT10676" s="10"/>
      <c r="AU10676" s="10"/>
      <c r="AV10676" s="10"/>
      <c r="AW10676" s="10"/>
      <c r="AX10676" s="10"/>
      <c r="AY10676" s="10"/>
      <c r="AZ10676" s="10"/>
      <c r="BA10676" s="10"/>
      <c r="BB10676" s="10"/>
      <c r="BC10676" s="10"/>
      <c r="BD10676" s="10"/>
      <c r="BE10676" s="10"/>
      <c r="BF10676" s="10"/>
      <c r="BG10676" s="6"/>
    </row>
    <row r="10677" spans="34:59" x14ac:dyDescent="0.25">
      <c r="AH10677" s="6"/>
      <c r="AI10677" s="6"/>
      <c r="AJ10677" s="6"/>
      <c r="AK10677" s="6"/>
      <c r="AL10677" s="6"/>
      <c r="AM10677" s="6"/>
      <c r="AN10677" s="6"/>
      <c r="AO10677" s="6"/>
      <c r="AP10677" s="6"/>
      <c r="AQ10677" s="6"/>
      <c r="AR10677" s="6"/>
      <c r="AS10677" s="6"/>
      <c r="AT10677" s="6"/>
      <c r="AU10677" s="6"/>
      <c r="AV10677" s="6"/>
      <c r="AW10677" s="6"/>
      <c r="AX10677" s="6"/>
      <c r="AY10677" s="6"/>
      <c r="AZ10677" s="6"/>
      <c r="BA10677" s="6"/>
      <c r="BB10677" s="6"/>
      <c r="BC10677" s="6"/>
      <c r="BD10677" s="6"/>
      <c r="BE10677" s="6"/>
      <c r="BF10677" s="6"/>
      <c r="BG10677" s="10"/>
    </row>
    <row r="10678" spans="34:59" x14ac:dyDescent="0.25">
      <c r="AH10678" s="10"/>
      <c r="AI10678" s="6"/>
    </row>
    <row r="10679" spans="34:59" x14ac:dyDescent="0.25">
      <c r="AH10679" s="6"/>
      <c r="AI10679" s="6"/>
      <c r="AJ10679" s="6"/>
      <c r="AK10679" s="6"/>
      <c r="AL10679" s="6"/>
      <c r="AM10679" s="6"/>
      <c r="AN10679" s="6"/>
      <c r="AO10679" s="6"/>
      <c r="AP10679" s="6"/>
      <c r="AQ10679" s="6"/>
      <c r="AR10679" s="6"/>
      <c r="AS10679" s="6"/>
      <c r="AT10679" s="6"/>
      <c r="AU10679" s="6"/>
      <c r="AV10679" s="6"/>
      <c r="AW10679" s="6"/>
      <c r="AX10679" s="6"/>
      <c r="AY10679" s="6"/>
      <c r="AZ10679" s="6"/>
      <c r="BA10679" s="6"/>
      <c r="BB10679" s="6"/>
      <c r="BC10679" s="6"/>
      <c r="BD10679" s="6"/>
      <c r="BE10679" s="6"/>
      <c r="BF10679" s="6"/>
      <c r="BG10679" s="6"/>
    </row>
    <row r="10680" spans="34:59" x14ac:dyDescent="0.25">
      <c r="AH10680" s="10"/>
      <c r="AI10680" s="6"/>
      <c r="AJ10680" s="10"/>
      <c r="AK10680" s="10"/>
      <c r="AL10680" s="10"/>
      <c r="AM10680" s="10"/>
      <c r="AN10680" s="10"/>
      <c r="AO10680" s="10"/>
      <c r="AP10680" s="10"/>
      <c r="AQ10680" s="10"/>
      <c r="AR10680" s="10"/>
      <c r="AS10680" s="10"/>
      <c r="AT10680" s="10"/>
      <c r="AU10680" s="10"/>
      <c r="AV10680" s="10"/>
      <c r="AW10680" s="10"/>
      <c r="AX10680" s="10"/>
      <c r="AY10680" s="10"/>
      <c r="AZ10680" s="10"/>
      <c r="BA10680" s="10"/>
      <c r="BB10680" s="10"/>
      <c r="BC10680" s="10"/>
      <c r="BD10680" s="10"/>
      <c r="BE10680" s="10"/>
      <c r="BF10680" s="10"/>
      <c r="BG10680" s="6"/>
    </row>
    <row r="10681" spans="34:59" x14ac:dyDescent="0.25">
      <c r="AH10681" s="6"/>
      <c r="AI10681" s="6"/>
      <c r="AJ10681" s="6"/>
      <c r="AK10681" s="6"/>
      <c r="AL10681" s="6"/>
      <c r="AM10681" s="6"/>
      <c r="AN10681" s="6"/>
      <c r="AO10681" s="6"/>
      <c r="AP10681" s="6"/>
      <c r="AQ10681" s="6"/>
      <c r="AR10681" s="6"/>
      <c r="AS10681" s="6"/>
      <c r="AT10681" s="6"/>
      <c r="AU10681" s="6"/>
      <c r="AV10681" s="6"/>
      <c r="AW10681" s="6"/>
      <c r="AX10681" s="6"/>
      <c r="AY10681" s="6"/>
      <c r="AZ10681" s="6"/>
      <c r="BA10681" s="6"/>
      <c r="BB10681" s="6"/>
      <c r="BC10681" s="6"/>
      <c r="BD10681" s="6"/>
      <c r="BE10681" s="6"/>
      <c r="BF10681" s="6"/>
      <c r="BG10681" s="10"/>
    </row>
    <row r="10682" spans="34:59" x14ac:dyDescent="0.25">
      <c r="AH10682" s="10"/>
      <c r="AI10682" s="6"/>
    </row>
    <row r="10683" spans="34:59" x14ac:dyDescent="0.25">
      <c r="AH10683" s="6"/>
      <c r="AI10683" s="6"/>
      <c r="AJ10683" s="6"/>
      <c r="AK10683" s="6"/>
      <c r="AL10683" s="6"/>
      <c r="AM10683" s="6"/>
      <c r="AN10683" s="6"/>
      <c r="AO10683" s="6"/>
      <c r="AP10683" s="6"/>
      <c r="AQ10683" s="6"/>
      <c r="AR10683" s="6"/>
      <c r="AS10683" s="6"/>
      <c r="AT10683" s="6"/>
      <c r="AU10683" s="6"/>
      <c r="AV10683" s="6"/>
      <c r="AW10683" s="6"/>
      <c r="AX10683" s="6"/>
      <c r="AY10683" s="6"/>
      <c r="AZ10683" s="6"/>
      <c r="BA10683" s="6"/>
      <c r="BB10683" s="6"/>
      <c r="BC10683" s="6"/>
      <c r="BD10683" s="6"/>
      <c r="BE10683" s="6"/>
      <c r="BF10683" s="6"/>
      <c r="BG10683" s="6"/>
    </row>
    <row r="10684" spans="34:59" x14ac:dyDescent="0.25">
      <c r="AH10684" s="10"/>
      <c r="AI10684" s="6"/>
      <c r="AJ10684" s="10"/>
      <c r="AK10684" s="10"/>
      <c r="AL10684" s="10"/>
      <c r="AM10684" s="10"/>
      <c r="AN10684" s="10"/>
      <c r="AO10684" s="10"/>
      <c r="AP10684" s="10"/>
      <c r="AQ10684" s="10"/>
      <c r="AR10684" s="10"/>
      <c r="AS10684" s="10"/>
      <c r="AT10684" s="10"/>
      <c r="AU10684" s="10"/>
      <c r="AV10684" s="10"/>
      <c r="AW10684" s="10"/>
      <c r="AX10684" s="10"/>
      <c r="AY10684" s="10"/>
      <c r="AZ10684" s="10"/>
      <c r="BA10684" s="10"/>
      <c r="BB10684" s="10"/>
      <c r="BC10684" s="10"/>
      <c r="BD10684" s="10"/>
      <c r="BE10684" s="10"/>
      <c r="BF10684" s="10"/>
      <c r="BG10684" s="6"/>
    </row>
    <row r="10685" spans="34:59" x14ac:dyDescent="0.25">
      <c r="AH10685" s="6"/>
      <c r="AI10685" s="6"/>
      <c r="AJ10685" s="6"/>
      <c r="AK10685" s="6"/>
      <c r="AL10685" s="6"/>
      <c r="AM10685" s="6"/>
      <c r="AN10685" s="6"/>
      <c r="AO10685" s="6"/>
      <c r="AP10685" s="6"/>
      <c r="AQ10685" s="6"/>
      <c r="AR10685" s="6"/>
      <c r="AS10685" s="6"/>
      <c r="AT10685" s="6"/>
      <c r="AU10685" s="6"/>
      <c r="AV10685" s="6"/>
      <c r="AW10685" s="6"/>
      <c r="AX10685" s="6"/>
      <c r="AY10685" s="6"/>
      <c r="AZ10685" s="6"/>
      <c r="BA10685" s="6"/>
      <c r="BB10685" s="6"/>
      <c r="BC10685" s="6"/>
      <c r="BD10685" s="6"/>
      <c r="BE10685" s="6"/>
      <c r="BF10685" s="6"/>
      <c r="BG10685" s="10"/>
    </row>
    <row r="10686" spans="34:59" x14ac:dyDescent="0.25">
      <c r="AH10686" s="10"/>
      <c r="AI10686" s="6"/>
    </row>
    <row r="10687" spans="34:59" x14ac:dyDescent="0.25">
      <c r="AH10687" s="6"/>
      <c r="AI10687" s="6"/>
      <c r="AJ10687" s="6"/>
      <c r="AK10687" s="6"/>
      <c r="AL10687" s="6"/>
      <c r="AM10687" s="6"/>
      <c r="AN10687" s="6"/>
      <c r="AO10687" s="6"/>
      <c r="AP10687" s="6"/>
      <c r="AQ10687" s="6"/>
      <c r="AR10687" s="6"/>
      <c r="AS10687" s="6"/>
      <c r="AT10687" s="6"/>
      <c r="AU10687" s="6"/>
      <c r="AV10687" s="6"/>
      <c r="AW10687" s="6"/>
      <c r="AX10687" s="6"/>
      <c r="AY10687" s="6"/>
      <c r="AZ10687" s="6"/>
      <c r="BA10687" s="6"/>
      <c r="BB10687" s="6"/>
      <c r="BC10687" s="6"/>
      <c r="BD10687" s="6"/>
      <c r="BE10687" s="6"/>
      <c r="BF10687" s="6"/>
      <c r="BG10687" s="6"/>
    </row>
    <row r="10688" spans="34:59" x14ac:dyDescent="0.25">
      <c r="AH10688" s="10"/>
      <c r="AI10688" s="6"/>
      <c r="AJ10688" s="10"/>
      <c r="AK10688" s="10"/>
      <c r="AL10688" s="10"/>
      <c r="AM10688" s="10"/>
      <c r="AN10688" s="10"/>
      <c r="AO10688" s="10"/>
      <c r="AP10688" s="10"/>
      <c r="AQ10688" s="10"/>
      <c r="AR10688" s="10"/>
      <c r="AS10688" s="10"/>
      <c r="AT10688" s="10"/>
      <c r="AU10688" s="10"/>
      <c r="AV10688" s="10"/>
      <c r="AW10688" s="10"/>
      <c r="AX10688" s="10"/>
      <c r="AY10688" s="10"/>
      <c r="AZ10688" s="10"/>
      <c r="BA10688" s="10"/>
      <c r="BB10688" s="10"/>
      <c r="BC10688" s="10"/>
      <c r="BD10688" s="10"/>
      <c r="BE10688" s="10"/>
      <c r="BF10688" s="10"/>
      <c r="BG10688" s="6"/>
    </row>
    <row r="10689" spans="34:59" x14ac:dyDescent="0.25">
      <c r="AH10689" s="6"/>
      <c r="AI10689" s="6"/>
      <c r="AJ10689" s="6"/>
      <c r="AK10689" s="6"/>
      <c r="AL10689" s="6"/>
      <c r="AM10689" s="6"/>
      <c r="AN10689" s="6"/>
      <c r="AO10689" s="6"/>
      <c r="AP10689" s="6"/>
      <c r="AQ10689" s="6"/>
      <c r="AR10689" s="6"/>
      <c r="AS10689" s="6"/>
      <c r="AT10689" s="6"/>
      <c r="AU10689" s="6"/>
      <c r="AV10689" s="6"/>
      <c r="AW10689" s="6"/>
      <c r="AX10689" s="6"/>
      <c r="AY10689" s="6"/>
      <c r="AZ10689" s="6"/>
      <c r="BA10689" s="6"/>
      <c r="BB10689" s="6"/>
      <c r="BC10689" s="6"/>
      <c r="BD10689" s="6"/>
      <c r="BE10689" s="6"/>
      <c r="BF10689" s="6"/>
      <c r="BG10689" s="10"/>
    </row>
    <row r="10690" spans="34:59" x14ac:dyDescent="0.25">
      <c r="AH10690" s="10"/>
      <c r="AI10690" s="6"/>
    </row>
    <row r="10691" spans="34:59" x14ac:dyDescent="0.25">
      <c r="AH10691" s="6"/>
      <c r="AI10691" s="6"/>
      <c r="AJ10691" s="6"/>
      <c r="AK10691" s="6"/>
      <c r="AL10691" s="6"/>
      <c r="AM10691" s="6"/>
      <c r="AN10691" s="6"/>
      <c r="AO10691" s="6"/>
      <c r="AP10691" s="6"/>
      <c r="AQ10691" s="6"/>
      <c r="AR10691" s="6"/>
      <c r="AS10691" s="6"/>
      <c r="AT10691" s="6"/>
      <c r="AU10691" s="6"/>
      <c r="AV10691" s="6"/>
      <c r="AW10691" s="6"/>
      <c r="AX10691" s="6"/>
      <c r="AY10691" s="6"/>
      <c r="AZ10691" s="6"/>
      <c r="BA10691" s="6"/>
      <c r="BB10691" s="6"/>
      <c r="BC10691" s="6"/>
      <c r="BD10691" s="6"/>
      <c r="BE10691" s="6"/>
      <c r="BF10691" s="6"/>
      <c r="BG10691" s="6"/>
    </row>
    <row r="10692" spans="34:59" x14ac:dyDescent="0.25">
      <c r="AH10692" s="10"/>
      <c r="AI10692" s="6"/>
      <c r="AJ10692" s="10"/>
      <c r="AK10692" s="10"/>
      <c r="AL10692" s="10"/>
      <c r="AM10692" s="10"/>
      <c r="AN10692" s="10"/>
      <c r="AO10692" s="10"/>
      <c r="AP10692" s="10"/>
      <c r="AQ10692" s="10"/>
      <c r="AR10692" s="10"/>
      <c r="AS10692" s="10"/>
      <c r="AT10692" s="10"/>
      <c r="AU10692" s="10"/>
      <c r="AV10692" s="10"/>
      <c r="AW10692" s="10"/>
      <c r="AX10692" s="10"/>
      <c r="AY10692" s="10"/>
      <c r="AZ10692" s="10"/>
      <c r="BA10692" s="10"/>
      <c r="BB10692" s="10"/>
      <c r="BC10692" s="10"/>
      <c r="BD10692" s="10"/>
      <c r="BE10692" s="10"/>
      <c r="BF10692" s="10"/>
      <c r="BG10692" s="6"/>
    </row>
    <row r="10693" spans="34:59" x14ac:dyDescent="0.25">
      <c r="AH10693" s="6"/>
      <c r="AI10693" s="6"/>
      <c r="AJ10693" s="6"/>
      <c r="AK10693" s="6"/>
      <c r="AL10693" s="6"/>
      <c r="AM10693" s="6"/>
      <c r="AN10693" s="6"/>
      <c r="AO10693" s="6"/>
      <c r="AP10693" s="6"/>
      <c r="AQ10693" s="6"/>
      <c r="AR10693" s="6"/>
      <c r="AS10693" s="6"/>
      <c r="AT10693" s="6"/>
      <c r="AU10693" s="6"/>
      <c r="AV10693" s="6"/>
      <c r="AW10693" s="6"/>
      <c r="AX10693" s="6"/>
      <c r="AY10693" s="6"/>
      <c r="AZ10693" s="6"/>
      <c r="BA10693" s="6"/>
      <c r="BB10693" s="6"/>
      <c r="BC10693" s="6"/>
      <c r="BD10693" s="6"/>
      <c r="BE10693" s="6"/>
      <c r="BF10693" s="6"/>
      <c r="BG10693" s="10"/>
    </row>
    <row r="10694" spans="34:59" x14ac:dyDescent="0.25">
      <c r="AH10694" s="10"/>
      <c r="AI10694" s="6"/>
    </row>
    <row r="10695" spans="34:59" x14ac:dyDescent="0.25">
      <c r="AH10695" s="6"/>
      <c r="AI10695" s="6"/>
      <c r="AJ10695" s="6"/>
      <c r="AK10695" s="6"/>
      <c r="AL10695" s="6"/>
      <c r="AM10695" s="6"/>
      <c r="AN10695" s="6"/>
      <c r="AO10695" s="6"/>
      <c r="AP10695" s="6"/>
      <c r="AQ10695" s="6"/>
      <c r="AR10695" s="6"/>
      <c r="AS10695" s="6"/>
      <c r="AT10695" s="6"/>
      <c r="AU10695" s="6"/>
      <c r="AV10695" s="6"/>
      <c r="AW10695" s="6"/>
      <c r="AX10695" s="6"/>
      <c r="AY10695" s="6"/>
      <c r="AZ10695" s="6"/>
      <c r="BA10695" s="6"/>
      <c r="BB10695" s="6"/>
      <c r="BC10695" s="6"/>
      <c r="BD10695" s="6"/>
      <c r="BE10695" s="6"/>
      <c r="BF10695" s="6"/>
      <c r="BG10695" s="6"/>
    </row>
    <row r="10696" spans="34:59" x14ac:dyDescent="0.25">
      <c r="AH10696" s="10"/>
      <c r="AI10696" s="6"/>
      <c r="AJ10696" s="10"/>
      <c r="AK10696" s="10"/>
      <c r="AL10696" s="10"/>
      <c r="AM10696" s="10"/>
      <c r="AN10696" s="10"/>
      <c r="AO10696" s="10"/>
      <c r="AP10696" s="10"/>
      <c r="AQ10696" s="10"/>
      <c r="AR10696" s="10"/>
      <c r="AS10696" s="10"/>
      <c r="AT10696" s="10"/>
      <c r="AU10696" s="10"/>
      <c r="AV10696" s="10"/>
      <c r="AW10696" s="10"/>
      <c r="AX10696" s="10"/>
      <c r="AY10696" s="10"/>
      <c r="AZ10696" s="10"/>
      <c r="BA10696" s="10"/>
      <c r="BB10696" s="10"/>
      <c r="BC10696" s="10"/>
      <c r="BD10696" s="10"/>
      <c r="BE10696" s="10"/>
      <c r="BF10696" s="10"/>
      <c r="BG10696" s="6"/>
    </row>
    <row r="10697" spans="34:59" x14ac:dyDescent="0.25">
      <c r="AH10697" s="6"/>
      <c r="AI10697" s="6"/>
      <c r="AJ10697" s="6"/>
      <c r="AK10697" s="6"/>
      <c r="AL10697" s="6"/>
      <c r="AM10697" s="6"/>
      <c r="AN10697" s="6"/>
      <c r="AO10697" s="6"/>
      <c r="AP10697" s="6"/>
      <c r="AQ10697" s="6"/>
      <c r="AR10697" s="6"/>
      <c r="AS10697" s="6"/>
      <c r="AT10697" s="6"/>
      <c r="AU10697" s="6"/>
      <c r="AV10697" s="6"/>
      <c r="AW10697" s="6"/>
      <c r="AX10697" s="6"/>
      <c r="AY10697" s="6"/>
      <c r="AZ10697" s="6"/>
      <c r="BA10697" s="6"/>
      <c r="BB10697" s="6"/>
      <c r="BC10697" s="6"/>
      <c r="BD10697" s="6"/>
      <c r="BE10697" s="6"/>
      <c r="BF10697" s="6"/>
      <c r="BG10697" s="10"/>
    </row>
    <row r="10698" spans="34:59" x14ac:dyDescent="0.25">
      <c r="AH10698" s="10"/>
      <c r="AI10698" s="6"/>
    </row>
    <row r="10699" spans="34:59" x14ac:dyDescent="0.25">
      <c r="AH10699" s="6"/>
      <c r="AI10699" s="6"/>
      <c r="AJ10699" s="6"/>
      <c r="AK10699" s="6"/>
      <c r="AL10699" s="6"/>
      <c r="AM10699" s="6"/>
      <c r="AN10699" s="6"/>
      <c r="AO10699" s="6"/>
      <c r="AP10699" s="6"/>
      <c r="AQ10699" s="6"/>
      <c r="AR10699" s="6"/>
      <c r="AS10699" s="6"/>
      <c r="AT10699" s="6"/>
      <c r="AU10699" s="6"/>
      <c r="AV10699" s="6"/>
      <c r="AW10699" s="6"/>
      <c r="AX10699" s="6"/>
      <c r="AY10699" s="6"/>
      <c r="AZ10699" s="6"/>
      <c r="BA10699" s="6"/>
      <c r="BB10699" s="6"/>
      <c r="BC10699" s="6"/>
      <c r="BD10699" s="6"/>
      <c r="BE10699" s="6"/>
      <c r="BF10699" s="6"/>
      <c r="BG10699" s="6"/>
    </row>
    <row r="10700" spans="34:59" x14ac:dyDescent="0.25">
      <c r="AH10700" s="10"/>
      <c r="AI10700" s="6"/>
      <c r="AJ10700" s="10"/>
      <c r="AK10700" s="10"/>
      <c r="AL10700" s="10"/>
      <c r="AM10700" s="10"/>
      <c r="AN10700" s="10"/>
      <c r="AO10700" s="10"/>
      <c r="AP10700" s="10"/>
      <c r="AQ10700" s="10"/>
      <c r="AR10700" s="10"/>
      <c r="AS10700" s="10"/>
      <c r="AT10700" s="10"/>
      <c r="AU10700" s="10"/>
      <c r="AV10700" s="10"/>
      <c r="AW10700" s="10"/>
      <c r="AX10700" s="10"/>
      <c r="AY10700" s="10"/>
      <c r="AZ10700" s="10"/>
      <c r="BA10700" s="10"/>
      <c r="BB10700" s="10"/>
      <c r="BC10700" s="10"/>
      <c r="BD10700" s="10"/>
      <c r="BE10700" s="10"/>
      <c r="BF10700" s="10"/>
      <c r="BG10700" s="6"/>
    </row>
    <row r="10701" spans="34:59" x14ac:dyDescent="0.25">
      <c r="AH10701" s="6"/>
      <c r="AI10701" s="6"/>
      <c r="AJ10701" s="6"/>
      <c r="AK10701" s="6"/>
      <c r="AL10701" s="6"/>
      <c r="AM10701" s="6"/>
      <c r="AN10701" s="6"/>
      <c r="AO10701" s="6"/>
      <c r="AP10701" s="6"/>
      <c r="AQ10701" s="6"/>
      <c r="AR10701" s="6"/>
      <c r="AS10701" s="6"/>
      <c r="AT10701" s="6"/>
      <c r="AU10701" s="6"/>
      <c r="AV10701" s="6"/>
      <c r="AW10701" s="6"/>
      <c r="AX10701" s="6"/>
      <c r="AY10701" s="6"/>
      <c r="AZ10701" s="6"/>
      <c r="BA10701" s="6"/>
      <c r="BB10701" s="6"/>
      <c r="BC10701" s="6"/>
      <c r="BD10701" s="6"/>
      <c r="BE10701" s="6"/>
      <c r="BF10701" s="6"/>
      <c r="BG10701" s="10"/>
    </row>
    <row r="10702" spans="34:59" x14ac:dyDescent="0.25">
      <c r="AH10702" s="10"/>
      <c r="AI10702" s="6"/>
    </row>
    <row r="10703" spans="34:59" x14ac:dyDescent="0.25">
      <c r="AH10703" s="6"/>
      <c r="AI10703" s="6"/>
      <c r="AJ10703" s="6"/>
      <c r="AK10703" s="6"/>
      <c r="AL10703" s="6"/>
      <c r="AM10703" s="6"/>
      <c r="AN10703" s="6"/>
      <c r="AO10703" s="6"/>
      <c r="AP10703" s="6"/>
      <c r="AQ10703" s="6"/>
      <c r="AR10703" s="6"/>
      <c r="AS10703" s="6"/>
      <c r="AT10703" s="6"/>
      <c r="AU10703" s="6"/>
      <c r="AV10703" s="6"/>
      <c r="AW10703" s="6"/>
      <c r="AX10703" s="6"/>
      <c r="AY10703" s="6"/>
      <c r="AZ10703" s="6"/>
      <c r="BA10703" s="6"/>
      <c r="BB10703" s="6"/>
      <c r="BC10703" s="6"/>
      <c r="BD10703" s="6"/>
      <c r="BE10703" s="6"/>
      <c r="BF10703" s="6"/>
      <c r="BG10703" s="6"/>
    </row>
    <row r="10704" spans="34:59" x14ac:dyDescent="0.25">
      <c r="AH10704" s="10"/>
      <c r="AI10704" s="6"/>
      <c r="AJ10704" s="10"/>
      <c r="AK10704" s="10"/>
      <c r="AL10704" s="10"/>
      <c r="AM10704" s="10"/>
      <c r="AN10704" s="10"/>
      <c r="AO10704" s="10"/>
      <c r="AP10704" s="10"/>
      <c r="AQ10704" s="10"/>
      <c r="AR10704" s="10"/>
      <c r="AS10704" s="10"/>
      <c r="AT10704" s="10"/>
      <c r="AU10704" s="10"/>
      <c r="AV10704" s="10"/>
      <c r="AW10704" s="10"/>
      <c r="AX10704" s="10"/>
      <c r="AY10704" s="10"/>
      <c r="AZ10704" s="10"/>
      <c r="BA10704" s="10"/>
      <c r="BB10704" s="10"/>
      <c r="BC10704" s="10"/>
      <c r="BD10704" s="10"/>
      <c r="BE10704" s="10"/>
      <c r="BF10704" s="10"/>
      <c r="BG10704" s="6"/>
    </row>
    <row r="10705" spans="34:59" x14ac:dyDescent="0.25">
      <c r="AH10705" s="6"/>
      <c r="AI10705" s="6"/>
      <c r="AJ10705" s="6"/>
      <c r="AK10705" s="6"/>
      <c r="AL10705" s="6"/>
      <c r="AM10705" s="6"/>
      <c r="AN10705" s="6"/>
      <c r="AO10705" s="6"/>
      <c r="AP10705" s="6"/>
      <c r="AQ10705" s="6"/>
      <c r="AR10705" s="6"/>
      <c r="AS10705" s="6"/>
      <c r="AT10705" s="6"/>
      <c r="AU10705" s="6"/>
      <c r="AV10705" s="6"/>
      <c r="AW10705" s="6"/>
      <c r="AX10705" s="6"/>
      <c r="AY10705" s="6"/>
      <c r="AZ10705" s="6"/>
      <c r="BA10705" s="6"/>
      <c r="BB10705" s="6"/>
      <c r="BC10705" s="6"/>
      <c r="BD10705" s="6"/>
      <c r="BE10705" s="6"/>
      <c r="BF10705" s="6"/>
      <c r="BG10705" s="10"/>
    </row>
    <row r="10706" spans="34:59" x14ac:dyDescent="0.25">
      <c r="AH10706" s="10"/>
      <c r="AI10706" s="6"/>
    </row>
    <row r="10707" spans="34:59" x14ac:dyDescent="0.25">
      <c r="AH10707" s="6"/>
      <c r="AI10707" s="6"/>
      <c r="AJ10707" s="6"/>
      <c r="AK10707" s="6"/>
      <c r="AL10707" s="6"/>
      <c r="AM10707" s="6"/>
      <c r="AN10707" s="6"/>
      <c r="AO10707" s="6"/>
      <c r="AP10707" s="6"/>
      <c r="AQ10707" s="6"/>
      <c r="AR10707" s="6"/>
      <c r="AS10707" s="6"/>
      <c r="AT10707" s="6"/>
      <c r="AU10707" s="6"/>
      <c r="AV10707" s="6"/>
      <c r="AW10707" s="6"/>
      <c r="AX10707" s="6"/>
      <c r="AY10707" s="6"/>
      <c r="AZ10707" s="6"/>
      <c r="BA10707" s="6"/>
      <c r="BB10707" s="6"/>
      <c r="BC10707" s="6"/>
      <c r="BD10707" s="6"/>
      <c r="BE10707" s="6"/>
      <c r="BF10707" s="6"/>
      <c r="BG10707" s="6"/>
    </row>
    <row r="10708" spans="34:59" x14ac:dyDescent="0.25">
      <c r="AH10708" s="10"/>
      <c r="AI10708" s="6"/>
      <c r="AJ10708" s="10"/>
      <c r="AK10708" s="10"/>
      <c r="AL10708" s="10"/>
      <c r="AM10708" s="10"/>
      <c r="AN10708" s="10"/>
      <c r="AO10708" s="10"/>
      <c r="AP10708" s="10"/>
      <c r="AQ10708" s="10"/>
      <c r="AR10708" s="10"/>
      <c r="AS10708" s="10"/>
      <c r="AT10708" s="10"/>
      <c r="AU10708" s="10"/>
      <c r="AV10708" s="10"/>
      <c r="AW10708" s="10"/>
      <c r="AX10708" s="10"/>
      <c r="AY10708" s="10"/>
      <c r="AZ10708" s="10"/>
      <c r="BA10708" s="10"/>
      <c r="BB10708" s="10"/>
      <c r="BC10708" s="10"/>
      <c r="BD10708" s="10"/>
      <c r="BE10708" s="10"/>
      <c r="BF10708" s="10"/>
      <c r="BG10708" s="6"/>
    </row>
    <row r="10709" spans="34:59" x14ac:dyDescent="0.25">
      <c r="AH10709" s="6"/>
      <c r="AI10709" s="6"/>
      <c r="AJ10709" s="6"/>
      <c r="AK10709" s="6"/>
      <c r="AL10709" s="6"/>
      <c r="AM10709" s="6"/>
      <c r="AN10709" s="6"/>
      <c r="AO10709" s="6"/>
      <c r="AP10709" s="6"/>
      <c r="AQ10709" s="6"/>
      <c r="AR10709" s="6"/>
      <c r="AS10709" s="6"/>
      <c r="AT10709" s="6"/>
      <c r="AU10709" s="6"/>
      <c r="AV10709" s="6"/>
      <c r="AW10709" s="6"/>
      <c r="AX10709" s="6"/>
      <c r="AY10709" s="6"/>
      <c r="AZ10709" s="6"/>
      <c r="BA10709" s="6"/>
      <c r="BB10709" s="6"/>
      <c r="BC10709" s="6"/>
      <c r="BD10709" s="6"/>
      <c r="BE10709" s="6"/>
      <c r="BF10709" s="6"/>
      <c r="BG10709" s="10"/>
    </row>
    <row r="10710" spans="34:59" x14ac:dyDescent="0.25">
      <c r="AH10710" s="10"/>
      <c r="AI10710" s="6"/>
    </row>
    <row r="10711" spans="34:59" x14ac:dyDescent="0.25">
      <c r="AH10711" s="6"/>
      <c r="AI10711" s="6"/>
      <c r="AJ10711" s="6"/>
      <c r="AK10711" s="6"/>
      <c r="AL10711" s="6"/>
      <c r="AM10711" s="6"/>
      <c r="AN10711" s="6"/>
      <c r="AO10711" s="6"/>
      <c r="AP10711" s="6"/>
      <c r="AQ10711" s="6"/>
      <c r="AR10711" s="6"/>
      <c r="AS10711" s="6"/>
      <c r="AT10711" s="6"/>
      <c r="AU10711" s="6"/>
      <c r="AV10711" s="6"/>
      <c r="AW10711" s="6"/>
      <c r="AX10711" s="6"/>
      <c r="AY10711" s="6"/>
      <c r="AZ10711" s="6"/>
      <c r="BA10711" s="6"/>
      <c r="BB10711" s="6"/>
      <c r="BC10711" s="6"/>
      <c r="BD10711" s="6"/>
      <c r="BE10711" s="6"/>
      <c r="BF10711" s="6"/>
      <c r="BG10711" s="6"/>
    </row>
    <row r="10712" spans="34:59" x14ac:dyDescent="0.25">
      <c r="AH10712" s="10"/>
      <c r="AI10712" s="6"/>
      <c r="AJ10712" s="10"/>
      <c r="AK10712" s="10"/>
      <c r="AL10712" s="10"/>
      <c r="AM10712" s="10"/>
      <c r="AN10712" s="10"/>
      <c r="AO10712" s="10"/>
      <c r="AP10712" s="10"/>
      <c r="AQ10712" s="10"/>
      <c r="AR10712" s="10"/>
      <c r="AS10712" s="10"/>
      <c r="AT10712" s="10"/>
      <c r="AU10712" s="10"/>
      <c r="AV10712" s="10"/>
      <c r="AW10712" s="10"/>
      <c r="AX10712" s="10"/>
      <c r="AY10712" s="10"/>
      <c r="AZ10712" s="10"/>
      <c r="BA10712" s="10"/>
      <c r="BB10712" s="10"/>
      <c r="BC10712" s="10"/>
      <c r="BD10712" s="10"/>
      <c r="BE10712" s="10"/>
      <c r="BF10712" s="10"/>
      <c r="BG10712" s="6"/>
    </row>
    <row r="10713" spans="34:59" x14ac:dyDescent="0.25">
      <c r="AH10713" s="6"/>
      <c r="AI10713" s="6"/>
      <c r="AJ10713" s="6"/>
      <c r="AK10713" s="6"/>
      <c r="AL10713" s="6"/>
      <c r="AM10713" s="6"/>
      <c r="AN10713" s="6"/>
      <c r="AO10713" s="6"/>
      <c r="AP10713" s="6"/>
      <c r="AQ10713" s="6"/>
      <c r="AR10713" s="6"/>
      <c r="AS10713" s="6"/>
      <c r="AT10713" s="6"/>
      <c r="AU10713" s="6"/>
      <c r="AV10713" s="6"/>
      <c r="AW10713" s="6"/>
      <c r="AX10713" s="6"/>
      <c r="AY10713" s="6"/>
      <c r="AZ10713" s="6"/>
      <c r="BA10713" s="6"/>
      <c r="BB10713" s="6"/>
      <c r="BC10713" s="6"/>
      <c r="BD10713" s="6"/>
      <c r="BE10713" s="6"/>
      <c r="BF10713" s="6"/>
      <c r="BG10713" s="10"/>
    </row>
    <row r="10714" spans="34:59" x14ac:dyDescent="0.25">
      <c r="AH10714" s="10"/>
      <c r="AI10714" s="6"/>
    </row>
    <row r="10715" spans="34:59" x14ac:dyDescent="0.25">
      <c r="AH10715" s="6"/>
      <c r="AI10715" s="6"/>
      <c r="AJ10715" s="6"/>
      <c r="AK10715" s="6"/>
      <c r="AL10715" s="6"/>
      <c r="AM10715" s="6"/>
      <c r="AN10715" s="6"/>
      <c r="AO10715" s="6"/>
      <c r="AP10715" s="6"/>
      <c r="AQ10715" s="6"/>
      <c r="AR10715" s="6"/>
      <c r="AS10715" s="6"/>
      <c r="AT10715" s="6"/>
      <c r="AU10715" s="6"/>
      <c r="AV10715" s="6"/>
      <c r="AW10715" s="6"/>
      <c r="AX10715" s="6"/>
      <c r="AY10715" s="6"/>
      <c r="AZ10715" s="6"/>
      <c r="BA10715" s="6"/>
      <c r="BB10715" s="6"/>
      <c r="BC10715" s="6"/>
      <c r="BD10715" s="6"/>
      <c r="BE10715" s="6"/>
      <c r="BF10715" s="6"/>
      <c r="BG10715" s="6"/>
    </row>
    <row r="10716" spans="34:59" x14ac:dyDescent="0.25">
      <c r="AH10716" s="10"/>
      <c r="AI10716" s="6"/>
      <c r="AJ10716" s="10"/>
      <c r="AK10716" s="10"/>
      <c r="AL10716" s="10"/>
      <c r="AM10716" s="10"/>
      <c r="AN10716" s="10"/>
      <c r="AO10716" s="10"/>
      <c r="AP10716" s="10"/>
      <c r="AQ10716" s="10"/>
      <c r="AR10716" s="10"/>
      <c r="AS10716" s="10"/>
      <c r="AT10716" s="10"/>
      <c r="AU10716" s="10"/>
      <c r="AV10716" s="10"/>
      <c r="AW10716" s="10"/>
      <c r="AX10716" s="10"/>
      <c r="AY10716" s="10"/>
      <c r="AZ10716" s="10"/>
      <c r="BA10716" s="10"/>
      <c r="BB10716" s="10"/>
      <c r="BC10716" s="10"/>
      <c r="BD10716" s="10"/>
      <c r="BE10716" s="10"/>
      <c r="BF10716" s="10"/>
      <c r="BG10716" s="6"/>
    </row>
    <row r="10717" spans="34:59" x14ac:dyDescent="0.25">
      <c r="AH10717" s="6"/>
      <c r="AI10717" s="6"/>
      <c r="AJ10717" s="6"/>
      <c r="AK10717" s="6"/>
      <c r="AL10717" s="6"/>
      <c r="AM10717" s="6"/>
      <c r="AN10717" s="6"/>
      <c r="AO10717" s="6"/>
      <c r="AP10717" s="6"/>
      <c r="AQ10717" s="6"/>
      <c r="AR10717" s="6"/>
      <c r="AS10717" s="6"/>
      <c r="AT10717" s="6"/>
      <c r="AU10717" s="6"/>
      <c r="AV10717" s="6"/>
      <c r="AW10717" s="6"/>
      <c r="AX10717" s="6"/>
      <c r="AY10717" s="6"/>
      <c r="AZ10717" s="6"/>
      <c r="BA10717" s="6"/>
      <c r="BB10717" s="6"/>
      <c r="BC10717" s="6"/>
      <c r="BD10717" s="6"/>
      <c r="BE10717" s="6"/>
      <c r="BF10717" s="6"/>
      <c r="BG10717" s="10"/>
    </row>
    <row r="10718" spans="34:59" x14ac:dyDescent="0.25">
      <c r="AH10718" s="10"/>
      <c r="AI10718" s="6"/>
    </row>
    <row r="10719" spans="34:59" x14ac:dyDescent="0.25">
      <c r="AH10719" s="6"/>
      <c r="AI10719" s="6"/>
      <c r="AJ10719" s="6"/>
      <c r="AK10719" s="6"/>
      <c r="AL10719" s="6"/>
      <c r="AM10719" s="6"/>
      <c r="AN10719" s="6"/>
      <c r="AO10719" s="6"/>
      <c r="AP10719" s="6"/>
      <c r="AQ10719" s="6"/>
      <c r="AR10719" s="6"/>
      <c r="AS10719" s="6"/>
      <c r="AT10719" s="6"/>
      <c r="AU10719" s="6"/>
      <c r="AV10719" s="6"/>
      <c r="AW10719" s="6"/>
      <c r="AX10719" s="6"/>
      <c r="AY10719" s="6"/>
      <c r="AZ10719" s="6"/>
      <c r="BA10719" s="6"/>
      <c r="BB10719" s="6"/>
      <c r="BC10719" s="6"/>
      <c r="BD10719" s="6"/>
      <c r="BE10719" s="6"/>
      <c r="BF10719" s="6"/>
      <c r="BG10719" s="6"/>
    </row>
    <row r="10720" spans="34:59" x14ac:dyDescent="0.25">
      <c r="AH10720" s="10"/>
      <c r="AI10720" s="6"/>
      <c r="AJ10720" s="10"/>
      <c r="AK10720" s="10"/>
      <c r="AL10720" s="10"/>
      <c r="AM10720" s="10"/>
      <c r="AN10720" s="10"/>
      <c r="AO10720" s="10"/>
      <c r="AP10720" s="10"/>
      <c r="AQ10720" s="10"/>
      <c r="AR10720" s="10"/>
      <c r="AS10720" s="10"/>
      <c r="AT10720" s="10"/>
      <c r="AU10720" s="10"/>
      <c r="AV10720" s="10"/>
      <c r="AW10720" s="10"/>
      <c r="AX10720" s="10"/>
      <c r="AY10720" s="10"/>
      <c r="AZ10720" s="10"/>
      <c r="BA10720" s="10"/>
      <c r="BB10720" s="10"/>
      <c r="BC10720" s="10"/>
      <c r="BD10720" s="10"/>
      <c r="BE10720" s="10"/>
      <c r="BF10720" s="10"/>
      <c r="BG10720" s="6"/>
    </row>
    <row r="10721" spans="34:59" x14ac:dyDescent="0.25">
      <c r="AH10721" s="6"/>
      <c r="AI10721" s="6"/>
      <c r="AJ10721" s="6"/>
      <c r="AK10721" s="6"/>
      <c r="AL10721" s="6"/>
      <c r="AM10721" s="6"/>
      <c r="AN10721" s="6"/>
      <c r="AO10721" s="6"/>
      <c r="AP10721" s="6"/>
      <c r="AQ10721" s="6"/>
      <c r="AR10721" s="6"/>
      <c r="AS10721" s="6"/>
      <c r="AT10721" s="6"/>
      <c r="AU10721" s="6"/>
      <c r="AV10721" s="6"/>
      <c r="AW10721" s="6"/>
      <c r="AX10721" s="6"/>
      <c r="AY10721" s="6"/>
      <c r="AZ10721" s="6"/>
      <c r="BA10721" s="6"/>
      <c r="BB10721" s="6"/>
      <c r="BC10721" s="6"/>
      <c r="BD10721" s="6"/>
      <c r="BE10721" s="6"/>
      <c r="BF10721" s="6"/>
      <c r="BG10721" s="10"/>
    </row>
    <row r="10722" spans="34:59" x14ac:dyDescent="0.25">
      <c r="AH10722" s="10"/>
      <c r="AI10722" s="6"/>
    </row>
    <row r="10723" spans="34:59" x14ac:dyDescent="0.25">
      <c r="AH10723" s="6"/>
      <c r="AI10723" s="6"/>
      <c r="AJ10723" s="6"/>
      <c r="AK10723" s="6"/>
      <c r="AL10723" s="6"/>
      <c r="AM10723" s="6"/>
      <c r="AN10723" s="6"/>
      <c r="AO10723" s="6"/>
      <c r="AP10723" s="6"/>
      <c r="AQ10723" s="6"/>
      <c r="AR10723" s="6"/>
      <c r="AS10723" s="6"/>
      <c r="AT10723" s="6"/>
      <c r="AU10723" s="6"/>
      <c r="AV10723" s="6"/>
      <c r="AW10723" s="6"/>
      <c r="AX10723" s="6"/>
      <c r="AY10723" s="6"/>
      <c r="AZ10723" s="6"/>
      <c r="BA10723" s="6"/>
      <c r="BB10723" s="6"/>
      <c r="BC10723" s="6"/>
      <c r="BD10723" s="6"/>
      <c r="BE10723" s="6"/>
      <c r="BF10723" s="6"/>
      <c r="BG10723" s="6"/>
    </row>
    <row r="10724" spans="34:59" x14ac:dyDescent="0.25">
      <c r="AH10724" s="10"/>
      <c r="AI10724" s="6"/>
      <c r="AJ10724" s="10"/>
      <c r="AK10724" s="10"/>
      <c r="AL10724" s="10"/>
      <c r="AM10724" s="10"/>
      <c r="AN10724" s="10"/>
      <c r="AO10724" s="10"/>
      <c r="AP10724" s="10"/>
      <c r="AQ10724" s="10"/>
      <c r="AR10724" s="10"/>
      <c r="AS10724" s="10"/>
      <c r="AT10724" s="10"/>
      <c r="AU10724" s="10"/>
      <c r="AV10724" s="10"/>
      <c r="AW10724" s="10"/>
      <c r="AX10724" s="10"/>
      <c r="AY10724" s="10"/>
      <c r="AZ10724" s="10"/>
      <c r="BA10724" s="10"/>
      <c r="BB10724" s="10"/>
      <c r="BC10724" s="10"/>
      <c r="BD10724" s="10"/>
      <c r="BE10724" s="10"/>
      <c r="BF10724" s="10"/>
      <c r="BG10724" s="6"/>
    </row>
    <row r="10725" spans="34:59" x14ac:dyDescent="0.25">
      <c r="AH10725" s="6"/>
      <c r="AI10725" s="6"/>
      <c r="AJ10725" s="6"/>
      <c r="AK10725" s="6"/>
      <c r="AL10725" s="6"/>
      <c r="AM10725" s="6"/>
      <c r="AN10725" s="6"/>
      <c r="AO10725" s="6"/>
      <c r="AP10725" s="6"/>
      <c r="AQ10725" s="6"/>
      <c r="AR10725" s="6"/>
      <c r="AS10725" s="6"/>
      <c r="AT10725" s="6"/>
      <c r="AU10725" s="6"/>
      <c r="AV10725" s="6"/>
      <c r="AW10725" s="6"/>
      <c r="AX10725" s="6"/>
      <c r="AY10725" s="6"/>
      <c r="AZ10725" s="6"/>
      <c r="BA10725" s="6"/>
      <c r="BB10725" s="6"/>
      <c r="BC10725" s="6"/>
      <c r="BD10725" s="6"/>
      <c r="BE10725" s="6"/>
      <c r="BF10725" s="6"/>
      <c r="BG10725" s="10"/>
    </row>
    <row r="10726" spans="34:59" x14ac:dyDescent="0.25">
      <c r="AH10726" s="10"/>
      <c r="AI10726" s="6"/>
    </row>
    <row r="10727" spans="34:59" x14ac:dyDescent="0.25">
      <c r="AH10727" s="6"/>
      <c r="AI10727" s="6"/>
      <c r="AJ10727" s="6"/>
      <c r="AK10727" s="6"/>
      <c r="AL10727" s="6"/>
      <c r="AM10727" s="6"/>
      <c r="AN10727" s="6"/>
      <c r="AO10727" s="6"/>
      <c r="AP10727" s="6"/>
      <c r="AQ10727" s="6"/>
      <c r="AR10727" s="6"/>
      <c r="AS10727" s="6"/>
      <c r="AT10727" s="6"/>
      <c r="AU10727" s="6"/>
      <c r="AV10727" s="6"/>
      <c r="AW10727" s="6"/>
      <c r="AX10727" s="6"/>
      <c r="AY10727" s="6"/>
      <c r="AZ10727" s="6"/>
      <c r="BA10727" s="6"/>
      <c r="BB10727" s="6"/>
      <c r="BC10727" s="6"/>
      <c r="BD10727" s="6"/>
      <c r="BE10727" s="6"/>
      <c r="BF10727" s="6"/>
      <c r="BG10727" s="6"/>
    </row>
    <row r="10728" spans="34:59" x14ac:dyDescent="0.25">
      <c r="AH10728" s="10"/>
      <c r="AI10728" s="6"/>
      <c r="AJ10728" s="10"/>
      <c r="AK10728" s="10"/>
      <c r="AL10728" s="10"/>
      <c r="AM10728" s="10"/>
      <c r="AN10728" s="10"/>
      <c r="AO10728" s="10"/>
      <c r="AP10728" s="10"/>
      <c r="AQ10728" s="10"/>
      <c r="AR10728" s="10"/>
      <c r="AS10728" s="10"/>
      <c r="AT10728" s="10"/>
      <c r="AU10728" s="10"/>
      <c r="AV10728" s="10"/>
      <c r="AW10728" s="10"/>
      <c r="AX10728" s="10"/>
      <c r="AY10728" s="10"/>
      <c r="AZ10728" s="10"/>
      <c r="BA10728" s="10"/>
      <c r="BB10728" s="10"/>
      <c r="BC10728" s="10"/>
      <c r="BD10728" s="10"/>
      <c r="BE10728" s="10"/>
      <c r="BF10728" s="10"/>
      <c r="BG10728" s="6"/>
    </row>
    <row r="10729" spans="34:59" x14ac:dyDescent="0.25">
      <c r="AH10729" s="6"/>
      <c r="AI10729" s="6"/>
      <c r="AJ10729" s="6"/>
      <c r="AK10729" s="6"/>
      <c r="AL10729" s="6"/>
      <c r="AM10729" s="6"/>
      <c r="AN10729" s="6"/>
      <c r="AO10729" s="6"/>
      <c r="AP10729" s="6"/>
      <c r="AQ10729" s="6"/>
      <c r="AR10729" s="6"/>
      <c r="AS10729" s="6"/>
      <c r="AT10729" s="6"/>
      <c r="AU10729" s="6"/>
      <c r="AV10729" s="6"/>
      <c r="AW10729" s="6"/>
      <c r="AX10729" s="6"/>
      <c r="AY10729" s="6"/>
      <c r="AZ10729" s="6"/>
      <c r="BA10729" s="6"/>
      <c r="BB10729" s="6"/>
      <c r="BC10729" s="6"/>
      <c r="BD10729" s="6"/>
      <c r="BE10729" s="6"/>
      <c r="BF10729" s="6"/>
      <c r="BG10729" s="10"/>
    </row>
    <row r="10730" spans="34:59" x14ac:dyDescent="0.25">
      <c r="AH10730" s="10"/>
      <c r="AI10730" s="6"/>
    </row>
    <row r="10731" spans="34:59" x14ac:dyDescent="0.25">
      <c r="AH10731" s="6"/>
      <c r="AI10731" s="6"/>
      <c r="AJ10731" s="6"/>
      <c r="AK10731" s="6"/>
      <c r="AL10731" s="6"/>
      <c r="AM10731" s="6"/>
      <c r="AN10731" s="6"/>
      <c r="AO10731" s="6"/>
      <c r="AP10731" s="6"/>
      <c r="AQ10731" s="6"/>
      <c r="AR10731" s="6"/>
      <c r="AS10731" s="6"/>
      <c r="AT10731" s="6"/>
      <c r="AU10731" s="6"/>
      <c r="AV10731" s="6"/>
      <c r="AW10731" s="6"/>
      <c r="AX10731" s="6"/>
      <c r="AY10731" s="6"/>
      <c r="AZ10731" s="6"/>
      <c r="BA10731" s="6"/>
      <c r="BB10731" s="6"/>
      <c r="BC10731" s="6"/>
      <c r="BD10731" s="6"/>
      <c r="BE10731" s="6"/>
      <c r="BF10731" s="6"/>
      <c r="BG10731" s="6"/>
    </row>
    <row r="10732" spans="34:59" x14ac:dyDescent="0.25">
      <c r="AH10732" s="10"/>
      <c r="AI10732" s="6"/>
      <c r="AJ10732" s="10"/>
      <c r="AK10732" s="10"/>
      <c r="AL10732" s="10"/>
      <c r="AM10732" s="10"/>
      <c r="AN10732" s="10"/>
      <c r="AO10732" s="10"/>
      <c r="AP10732" s="10"/>
      <c r="AQ10732" s="10"/>
      <c r="AR10732" s="10"/>
      <c r="AS10732" s="10"/>
      <c r="AT10732" s="10"/>
      <c r="AU10732" s="10"/>
      <c r="AV10732" s="10"/>
      <c r="AW10732" s="10"/>
      <c r="AX10732" s="10"/>
      <c r="AY10732" s="10"/>
      <c r="AZ10732" s="10"/>
      <c r="BA10732" s="10"/>
      <c r="BB10732" s="10"/>
      <c r="BC10732" s="10"/>
      <c r="BD10732" s="10"/>
      <c r="BE10732" s="10"/>
      <c r="BF10732" s="10"/>
      <c r="BG10732" s="6"/>
    </row>
    <row r="10733" spans="34:59" x14ac:dyDescent="0.25">
      <c r="AH10733" s="6"/>
      <c r="AI10733" s="6"/>
      <c r="AJ10733" s="6"/>
      <c r="AK10733" s="6"/>
      <c r="AL10733" s="6"/>
      <c r="AM10733" s="6"/>
      <c r="AN10733" s="6"/>
      <c r="AO10733" s="6"/>
      <c r="AP10733" s="6"/>
      <c r="AQ10733" s="6"/>
      <c r="AR10733" s="6"/>
      <c r="AS10733" s="6"/>
      <c r="AT10733" s="6"/>
      <c r="AU10733" s="6"/>
      <c r="AV10733" s="6"/>
      <c r="AW10733" s="6"/>
      <c r="AX10733" s="6"/>
      <c r="AY10733" s="6"/>
      <c r="AZ10733" s="6"/>
      <c r="BA10733" s="6"/>
      <c r="BB10733" s="6"/>
      <c r="BC10733" s="6"/>
      <c r="BD10733" s="6"/>
      <c r="BE10733" s="6"/>
      <c r="BF10733" s="6"/>
      <c r="BG10733" s="10"/>
    </row>
    <row r="10734" spans="34:59" x14ac:dyDescent="0.25">
      <c r="AH10734" s="10"/>
      <c r="AI10734" s="6"/>
    </row>
    <row r="10735" spans="34:59" x14ac:dyDescent="0.25">
      <c r="AH10735" s="6"/>
      <c r="AI10735" s="6"/>
      <c r="AJ10735" s="6"/>
      <c r="AK10735" s="6"/>
      <c r="AL10735" s="6"/>
      <c r="AM10735" s="6"/>
      <c r="AN10735" s="6"/>
      <c r="AO10735" s="6"/>
      <c r="AP10735" s="6"/>
      <c r="AQ10735" s="6"/>
      <c r="AR10735" s="6"/>
      <c r="AS10735" s="6"/>
      <c r="AT10735" s="6"/>
      <c r="AU10735" s="6"/>
      <c r="AV10735" s="6"/>
      <c r="AW10735" s="6"/>
      <c r="AX10735" s="6"/>
      <c r="AY10735" s="6"/>
      <c r="AZ10735" s="6"/>
      <c r="BA10735" s="6"/>
      <c r="BB10735" s="6"/>
      <c r="BC10735" s="6"/>
      <c r="BD10735" s="6"/>
      <c r="BE10735" s="6"/>
      <c r="BF10735" s="6"/>
      <c r="BG10735" s="6"/>
    </row>
    <row r="10736" spans="34:59" x14ac:dyDescent="0.25">
      <c r="AH10736" s="10"/>
      <c r="AI10736" s="6"/>
      <c r="AJ10736" s="10"/>
      <c r="AK10736" s="10"/>
      <c r="AL10736" s="10"/>
      <c r="AM10736" s="10"/>
      <c r="AN10736" s="10"/>
      <c r="AO10736" s="10"/>
      <c r="AP10736" s="10"/>
      <c r="AQ10736" s="10"/>
      <c r="AR10736" s="10"/>
      <c r="AS10736" s="10"/>
      <c r="AT10736" s="10"/>
      <c r="AU10736" s="10"/>
      <c r="AV10736" s="10"/>
      <c r="AW10736" s="10"/>
      <c r="AX10736" s="10"/>
      <c r="AY10736" s="10"/>
      <c r="AZ10736" s="10"/>
      <c r="BA10736" s="10"/>
      <c r="BB10736" s="10"/>
      <c r="BC10736" s="10"/>
      <c r="BD10736" s="10"/>
      <c r="BE10736" s="10"/>
      <c r="BF10736" s="10"/>
      <c r="BG10736" s="6"/>
    </row>
    <row r="10737" spans="34:59" x14ac:dyDescent="0.25">
      <c r="AH10737" s="6"/>
      <c r="AI10737" s="6"/>
      <c r="AJ10737" s="6"/>
      <c r="AK10737" s="6"/>
      <c r="AL10737" s="6"/>
      <c r="AM10737" s="6"/>
      <c r="AN10737" s="6"/>
      <c r="AO10737" s="6"/>
      <c r="AP10737" s="6"/>
      <c r="AQ10737" s="6"/>
      <c r="AR10737" s="6"/>
      <c r="AS10737" s="6"/>
      <c r="AT10737" s="6"/>
      <c r="AU10737" s="6"/>
      <c r="AV10737" s="6"/>
      <c r="AW10737" s="6"/>
      <c r="AX10737" s="6"/>
      <c r="AY10737" s="6"/>
      <c r="AZ10737" s="6"/>
      <c r="BA10737" s="6"/>
      <c r="BB10737" s="6"/>
      <c r="BC10737" s="6"/>
      <c r="BD10737" s="6"/>
      <c r="BE10737" s="6"/>
      <c r="BF10737" s="6"/>
      <c r="BG10737" s="10"/>
    </row>
    <row r="10738" spans="34:59" x14ac:dyDescent="0.25">
      <c r="AH10738" s="10"/>
      <c r="AI10738" s="6"/>
    </row>
    <row r="10739" spans="34:59" x14ac:dyDescent="0.25">
      <c r="AH10739" s="6"/>
      <c r="AI10739" s="6"/>
      <c r="AJ10739" s="6"/>
      <c r="AK10739" s="6"/>
      <c r="AL10739" s="6"/>
      <c r="AM10739" s="6"/>
      <c r="AN10739" s="6"/>
      <c r="AO10739" s="6"/>
      <c r="AP10739" s="6"/>
      <c r="AQ10739" s="6"/>
      <c r="AR10739" s="6"/>
      <c r="AS10739" s="6"/>
      <c r="AT10739" s="6"/>
      <c r="AU10739" s="6"/>
      <c r="AV10739" s="6"/>
      <c r="AW10739" s="6"/>
      <c r="AX10739" s="6"/>
      <c r="AY10739" s="6"/>
      <c r="AZ10739" s="6"/>
      <c r="BA10739" s="6"/>
      <c r="BB10739" s="6"/>
      <c r="BC10739" s="6"/>
      <c r="BD10739" s="6"/>
      <c r="BE10739" s="6"/>
      <c r="BF10739" s="6"/>
      <c r="BG10739" s="6"/>
    </row>
    <row r="10740" spans="34:59" x14ac:dyDescent="0.25">
      <c r="AH10740" s="10"/>
      <c r="AI10740" s="6"/>
      <c r="AJ10740" s="10"/>
      <c r="AK10740" s="10"/>
      <c r="AL10740" s="10"/>
      <c r="AM10740" s="10"/>
      <c r="AN10740" s="10"/>
      <c r="AO10740" s="10"/>
      <c r="AP10740" s="10"/>
      <c r="AQ10740" s="10"/>
      <c r="AR10740" s="10"/>
      <c r="AS10740" s="10"/>
      <c r="AT10740" s="10"/>
      <c r="AU10740" s="10"/>
      <c r="AV10740" s="10"/>
      <c r="AW10740" s="10"/>
      <c r="AX10740" s="10"/>
      <c r="AY10740" s="10"/>
      <c r="AZ10740" s="10"/>
      <c r="BA10740" s="10"/>
      <c r="BB10740" s="10"/>
      <c r="BC10740" s="10"/>
      <c r="BD10740" s="10"/>
      <c r="BE10740" s="10"/>
      <c r="BF10740" s="10"/>
      <c r="BG10740" s="6"/>
    </row>
    <row r="10741" spans="34:59" x14ac:dyDescent="0.25">
      <c r="AH10741" s="6"/>
      <c r="AI10741" s="6"/>
      <c r="AJ10741" s="6"/>
      <c r="AK10741" s="6"/>
      <c r="AL10741" s="6"/>
      <c r="AM10741" s="6"/>
      <c r="AN10741" s="6"/>
      <c r="AO10741" s="6"/>
      <c r="AP10741" s="6"/>
      <c r="AQ10741" s="6"/>
      <c r="AR10741" s="6"/>
      <c r="AS10741" s="6"/>
      <c r="AT10741" s="6"/>
      <c r="AU10741" s="6"/>
      <c r="AV10741" s="6"/>
      <c r="AW10741" s="6"/>
      <c r="AX10741" s="6"/>
      <c r="AY10741" s="6"/>
      <c r="AZ10741" s="6"/>
      <c r="BA10741" s="6"/>
      <c r="BB10741" s="6"/>
      <c r="BC10741" s="6"/>
      <c r="BD10741" s="6"/>
      <c r="BE10741" s="6"/>
      <c r="BF10741" s="6"/>
      <c r="BG10741" s="10"/>
    </row>
    <row r="10742" spans="34:59" x14ac:dyDescent="0.25">
      <c r="AH10742" s="10"/>
      <c r="AI10742" s="6"/>
    </row>
    <row r="10743" spans="34:59" x14ac:dyDescent="0.25">
      <c r="AH10743" s="6"/>
      <c r="AI10743" s="6"/>
      <c r="AJ10743" s="6"/>
      <c r="AK10743" s="6"/>
      <c r="AL10743" s="6"/>
      <c r="AM10743" s="6"/>
      <c r="AN10743" s="6"/>
      <c r="AO10743" s="6"/>
      <c r="AP10743" s="6"/>
      <c r="AQ10743" s="6"/>
      <c r="AR10743" s="6"/>
      <c r="AS10743" s="6"/>
      <c r="AT10743" s="6"/>
      <c r="AU10743" s="6"/>
      <c r="AV10743" s="6"/>
      <c r="AW10743" s="6"/>
      <c r="AX10743" s="6"/>
      <c r="AY10743" s="6"/>
      <c r="AZ10743" s="6"/>
      <c r="BA10743" s="6"/>
      <c r="BB10743" s="6"/>
      <c r="BC10743" s="6"/>
      <c r="BD10743" s="6"/>
      <c r="BE10743" s="6"/>
      <c r="BF10743" s="6"/>
      <c r="BG10743" s="6"/>
    </row>
    <row r="10744" spans="34:59" x14ac:dyDescent="0.25">
      <c r="AH10744" s="10"/>
      <c r="AI10744" s="6"/>
      <c r="AJ10744" s="10"/>
      <c r="AK10744" s="10"/>
      <c r="AL10744" s="10"/>
      <c r="AM10744" s="10"/>
      <c r="AN10744" s="10"/>
      <c r="AO10744" s="10"/>
      <c r="AP10744" s="10"/>
      <c r="AQ10744" s="10"/>
      <c r="AR10744" s="10"/>
      <c r="AS10744" s="10"/>
      <c r="AT10744" s="10"/>
      <c r="AU10744" s="10"/>
      <c r="AV10744" s="10"/>
      <c r="AW10744" s="10"/>
      <c r="AX10744" s="10"/>
      <c r="AY10744" s="10"/>
      <c r="AZ10744" s="10"/>
      <c r="BA10744" s="10"/>
      <c r="BB10744" s="10"/>
      <c r="BC10744" s="10"/>
      <c r="BD10744" s="10"/>
      <c r="BE10744" s="10"/>
      <c r="BF10744" s="10"/>
      <c r="BG10744" s="6"/>
    </row>
    <row r="10745" spans="34:59" x14ac:dyDescent="0.25">
      <c r="AH10745" s="6"/>
      <c r="AI10745" s="6"/>
      <c r="AJ10745" s="6"/>
      <c r="AK10745" s="6"/>
      <c r="AL10745" s="6"/>
      <c r="AM10745" s="6"/>
      <c r="AN10745" s="6"/>
      <c r="AO10745" s="6"/>
      <c r="AP10745" s="6"/>
      <c r="AQ10745" s="6"/>
      <c r="AR10745" s="6"/>
      <c r="AS10745" s="6"/>
      <c r="AT10745" s="6"/>
      <c r="AU10745" s="6"/>
      <c r="AV10745" s="6"/>
      <c r="AW10745" s="6"/>
      <c r="AX10745" s="6"/>
      <c r="AY10745" s="6"/>
      <c r="AZ10745" s="6"/>
      <c r="BA10745" s="6"/>
      <c r="BB10745" s="6"/>
      <c r="BC10745" s="6"/>
      <c r="BD10745" s="6"/>
      <c r="BE10745" s="6"/>
      <c r="BF10745" s="6"/>
      <c r="BG10745" s="10"/>
    </row>
    <row r="10746" spans="34:59" x14ac:dyDescent="0.25">
      <c r="AH10746" s="10"/>
      <c r="AI10746" s="6"/>
    </row>
    <row r="10747" spans="34:59" x14ac:dyDescent="0.25">
      <c r="AH10747" s="6"/>
      <c r="AI10747" s="6"/>
      <c r="AJ10747" s="6"/>
      <c r="AK10747" s="6"/>
      <c r="AL10747" s="6"/>
      <c r="AM10747" s="6"/>
      <c r="AN10747" s="6"/>
      <c r="AO10747" s="6"/>
      <c r="AP10747" s="6"/>
      <c r="AQ10747" s="6"/>
      <c r="AR10747" s="6"/>
      <c r="AS10747" s="6"/>
      <c r="AT10747" s="6"/>
      <c r="AU10747" s="6"/>
      <c r="AV10747" s="6"/>
      <c r="AW10747" s="6"/>
      <c r="AX10747" s="6"/>
      <c r="AY10747" s="6"/>
      <c r="AZ10747" s="6"/>
      <c r="BA10747" s="6"/>
      <c r="BB10747" s="6"/>
      <c r="BC10747" s="6"/>
      <c r="BD10747" s="6"/>
      <c r="BE10747" s="6"/>
      <c r="BF10747" s="6"/>
      <c r="BG10747" s="6"/>
    </row>
    <row r="10748" spans="34:59" x14ac:dyDescent="0.25">
      <c r="AH10748" s="10"/>
      <c r="AI10748" s="6"/>
      <c r="AJ10748" s="10"/>
      <c r="AK10748" s="10"/>
      <c r="AL10748" s="10"/>
      <c r="AM10748" s="10"/>
      <c r="AN10748" s="10"/>
      <c r="AO10748" s="10"/>
      <c r="AP10748" s="10"/>
      <c r="AQ10748" s="10"/>
      <c r="AR10748" s="10"/>
      <c r="AS10748" s="10"/>
      <c r="AT10748" s="10"/>
      <c r="AU10748" s="10"/>
      <c r="AV10748" s="10"/>
      <c r="AW10748" s="10"/>
      <c r="AX10748" s="10"/>
      <c r="AY10748" s="10"/>
      <c r="AZ10748" s="10"/>
      <c r="BA10748" s="10"/>
      <c r="BB10748" s="10"/>
      <c r="BC10748" s="10"/>
      <c r="BD10748" s="10"/>
      <c r="BE10748" s="10"/>
      <c r="BF10748" s="10"/>
      <c r="BG10748" s="6"/>
    </row>
    <row r="10749" spans="34:59" x14ac:dyDescent="0.25">
      <c r="AH10749" s="6"/>
      <c r="AI10749" s="6"/>
      <c r="AJ10749" s="6"/>
      <c r="AK10749" s="6"/>
      <c r="AL10749" s="6"/>
      <c r="AM10749" s="6"/>
      <c r="AN10749" s="6"/>
      <c r="AO10749" s="6"/>
      <c r="AP10749" s="6"/>
      <c r="AQ10749" s="6"/>
      <c r="AR10749" s="6"/>
      <c r="AS10749" s="6"/>
      <c r="AT10749" s="6"/>
      <c r="AU10749" s="6"/>
      <c r="AV10749" s="6"/>
      <c r="AW10749" s="6"/>
      <c r="AX10749" s="6"/>
      <c r="AY10749" s="6"/>
      <c r="AZ10749" s="6"/>
      <c r="BA10749" s="6"/>
      <c r="BB10749" s="6"/>
      <c r="BC10749" s="6"/>
      <c r="BD10749" s="6"/>
      <c r="BE10749" s="6"/>
      <c r="BF10749" s="6"/>
      <c r="BG10749" s="10"/>
    </row>
    <row r="10750" spans="34:59" x14ac:dyDescent="0.25">
      <c r="AH10750" s="10"/>
      <c r="AI10750" s="6"/>
    </row>
    <row r="10751" spans="34:59" x14ac:dyDescent="0.25">
      <c r="AH10751" s="6"/>
      <c r="AI10751" s="6"/>
      <c r="AJ10751" s="6"/>
      <c r="AK10751" s="6"/>
      <c r="AL10751" s="6"/>
      <c r="AM10751" s="6"/>
      <c r="AN10751" s="6"/>
      <c r="AO10751" s="6"/>
      <c r="AP10751" s="6"/>
      <c r="AQ10751" s="6"/>
      <c r="AR10751" s="6"/>
      <c r="AS10751" s="6"/>
      <c r="AT10751" s="6"/>
      <c r="AU10751" s="6"/>
      <c r="AV10751" s="6"/>
      <c r="AW10751" s="6"/>
      <c r="AX10751" s="6"/>
      <c r="AY10751" s="6"/>
      <c r="AZ10751" s="6"/>
      <c r="BA10751" s="6"/>
      <c r="BB10751" s="6"/>
      <c r="BC10751" s="6"/>
      <c r="BD10751" s="6"/>
      <c r="BE10751" s="6"/>
      <c r="BF10751" s="6"/>
      <c r="BG10751" s="6"/>
    </row>
    <row r="10752" spans="34:59" x14ac:dyDescent="0.25">
      <c r="AH10752" s="10"/>
      <c r="AI10752" s="6"/>
      <c r="AJ10752" s="10"/>
      <c r="AK10752" s="10"/>
      <c r="AL10752" s="10"/>
      <c r="AM10752" s="10"/>
      <c r="AN10752" s="10"/>
      <c r="AO10752" s="10"/>
      <c r="AP10752" s="10"/>
      <c r="AQ10752" s="10"/>
      <c r="AR10752" s="10"/>
      <c r="AS10752" s="10"/>
      <c r="AT10752" s="10"/>
      <c r="AU10752" s="10"/>
      <c r="AV10752" s="10"/>
      <c r="AW10752" s="10"/>
      <c r="AX10752" s="10"/>
      <c r="AY10752" s="10"/>
      <c r="AZ10752" s="10"/>
      <c r="BA10752" s="10"/>
      <c r="BB10752" s="10"/>
      <c r="BC10752" s="10"/>
      <c r="BD10752" s="10"/>
      <c r="BE10752" s="10"/>
      <c r="BF10752" s="10"/>
      <c r="BG10752" s="6"/>
    </row>
    <row r="10753" spans="34:59" x14ac:dyDescent="0.25">
      <c r="AH10753" s="6"/>
      <c r="AI10753" s="6"/>
      <c r="AJ10753" s="6"/>
      <c r="AK10753" s="6"/>
      <c r="AL10753" s="6"/>
      <c r="AM10753" s="6"/>
      <c r="AN10753" s="6"/>
      <c r="AO10753" s="6"/>
      <c r="AP10753" s="6"/>
      <c r="AQ10753" s="6"/>
      <c r="AR10753" s="6"/>
      <c r="AS10753" s="6"/>
      <c r="AT10753" s="6"/>
      <c r="AU10753" s="6"/>
      <c r="AV10753" s="6"/>
      <c r="AW10753" s="6"/>
      <c r="AX10753" s="6"/>
      <c r="AY10753" s="6"/>
      <c r="AZ10753" s="6"/>
      <c r="BA10753" s="6"/>
      <c r="BB10753" s="6"/>
      <c r="BC10753" s="6"/>
      <c r="BD10753" s="6"/>
      <c r="BE10753" s="6"/>
      <c r="BF10753" s="6"/>
      <c r="BG10753" s="10"/>
    </row>
    <row r="10754" spans="34:59" x14ac:dyDescent="0.25">
      <c r="AH10754" s="10"/>
      <c r="AI10754" s="6"/>
    </row>
    <row r="10755" spans="34:59" x14ac:dyDescent="0.25">
      <c r="AH10755" s="6"/>
      <c r="AI10755" s="6"/>
      <c r="AJ10755" s="6"/>
      <c r="AK10755" s="6"/>
      <c r="AL10755" s="6"/>
      <c r="AM10755" s="6"/>
      <c r="AN10755" s="6"/>
      <c r="AO10755" s="6"/>
      <c r="AP10755" s="6"/>
      <c r="AQ10755" s="6"/>
      <c r="AR10755" s="6"/>
      <c r="AS10755" s="6"/>
      <c r="AT10755" s="6"/>
      <c r="AU10755" s="6"/>
      <c r="AV10755" s="6"/>
      <c r="AW10755" s="6"/>
      <c r="AX10755" s="6"/>
      <c r="AY10755" s="6"/>
      <c r="AZ10755" s="6"/>
      <c r="BA10755" s="6"/>
      <c r="BB10755" s="6"/>
      <c r="BC10755" s="6"/>
      <c r="BD10755" s="6"/>
      <c r="BE10755" s="6"/>
      <c r="BF10755" s="6"/>
      <c r="BG10755" s="6"/>
    </row>
    <row r="10756" spans="34:59" x14ac:dyDescent="0.25">
      <c r="AH10756" s="10"/>
      <c r="AI10756" s="6"/>
      <c r="AJ10756" s="10"/>
      <c r="AK10756" s="10"/>
      <c r="AL10756" s="10"/>
      <c r="AM10756" s="10"/>
      <c r="AN10756" s="10"/>
      <c r="AO10756" s="10"/>
      <c r="AP10756" s="10"/>
      <c r="AQ10756" s="10"/>
      <c r="AR10756" s="10"/>
      <c r="AS10756" s="10"/>
      <c r="AT10756" s="10"/>
      <c r="AU10756" s="10"/>
      <c r="AV10756" s="10"/>
      <c r="AW10756" s="10"/>
      <c r="AX10756" s="10"/>
      <c r="AY10756" s="10"/>
      <c r="AZ10756" s="10"/>
      <c r="BA10756" s="10"/>
      <c r="BB10756" s="10"/>
      <c r="BC10756" s="10"/>
      <c r="BD10756" s="10"/>
      <c r="BE10756" s="10"/>
      <c r="BF10756" s="10"/>
      <c r="BG10756" s="6"/>
    </row>
    <row r="10757" spans="34:59" x14ac:dyDescent="0.25">
      <c r="AH10757" s="6"/>
      <c r="AI10757" s="6"/>
      <c r="AJ10757" s="6"/>
      <c r="AK10757" s="6"/>
      <c r="AL10757" s="6"/>
      <c r="AM10757" s="6"/>
      <c r="AN10757" s="6"/>
      <c r="AO10757" s="6"/>
      <c r="AP10757" s="6"/>
      <c r="AQ10757" s="6"/>
      <c r="AR10757" s="6"/>
      <c r="AS10757" s="6"/>
      <c r="AT10757" s="6"/>
      <c r="AU10757" s="6"/>
      <c r="AV10757" s="6"/>
      <c r="AW10757" s="6"/>
      <c r="AX10757" s="6"/>
      <c r="AY10757" s="6"/>
      <c r="AZ10757" s="6"/>
      <c r="BA10757" s="6"/>
      <c r="BB10757" s="6"/>
      <c r="BC10757" s="6"/>
      <c r="BD10757" s="6"/>
      <c r="BE10757" s="6"/>
      <c r="BF10757" s="6"/>
      <c r="BG10757" s="10"/>
    </row>
    <row r="10758" spans="34:59" x14ac:dyDescent="0.25">
      <c r="AH10758" s="10"/>
      <c r="AI10758" s="6"/>
    </row>
    <row r="10759" spans="34:59" x14ac:dyDescent="0.25">
      <c r="AH10759" s="6"/>
      <c r="AI10759" s="6"/>
      <c r="AJ10759" s="6"/>
      <c r="AK10759" s="6"/>
      <c r="AL10759" s="6"/>
      <c r="AM10759" s="6"/>
      <c r="AN10759" s="6"/>
      <c r="AO10759" s="6"/>
      <c r="AP10759" s="6"/>
      <c r="AQ10759" s="6"/>
      <c r="AR10759" s="6"/>
      <c r="AS10759" s="6"/>
      <c r="AT10759" s="6"/>
      <c r="AU10759" s="6"/>
      <c r="AV10759" s="6"/>
      <c r="AW10759" s="6"/>
      <c r="AX10759" s="6"/>
      <c r="AY10759" s="6"/>
      <c r="AZ10759" s="6"/>
      <c r="BA10759" s="6"/>
      <c r="BB10759" s="6"/>
      <c r="BC10759" s="6"/>
      <c r="BD10759" s="6"/>
      <c r="BE10759" s="6"/>
      <c r="BF10759" s="6"/>
      <c r="BG10759" s="6"/>
    </row>
    <row r="10760" spans="34:59" x14ac:dyDescent="0.25">
      <c r="AH10760" s="10"/>
      <c r="AI10760" s="6"/>
      <c r="AJ10760" s="10"/>
      <c r="AK10760" s="10"/>
      <c r="AL10760" s="10"/>
      <c r="AM10760" s="10"/>
      <c r="AN10760" s="10"/>
      <c r="AO10760" s="10"/>
      <c r="AP10760" s="10"/>
      <c r="AQ10760" s="10"/>
      <c r="AR10760" s="10"/>
      <c r="AS10760" s="10"/>
      <c r="AT10760" s="10"/>
      <c r="AU10760" s="10"/>
      <c r="AV10760" s="10"/>
      <c r="AW10760" s="10"/>
      <c r="AX10760" s="10"/>
      <c r="AY10760" s="10"/>
      <c r="AZ10760" s="10"/>
      <c r="BA10760" s="10"/>
      <c r="BB10760" s="10"/>
      <c r="BC10760" s="10"/>
      <c r="BD10760" s="10"/>
      <c r="BE10760" s="10"/>
      <c r="BF10760" s="10"/>
      <c r="BG10760" s="6"/>
    </row>
    <row r="10761" spans="34:59" x14ac:dyDescent="0.25">
      <c r="AH10761" s="6"/>
      <c r="AI10761" s="6"/>
      <c r="AJ10761" s="6"/>
      <c r="AK10761" s="6"/>
      <c r="AL10761" s="6"/>
      <c r="AM10761" s="6"/>
      <c r="AN10761" s="6"/>
      <c r="AO10761" s="6"/>
      <c r="AP10761" s="6"/>
      <c r="AQ10761" s="6"/>
      <c r="AR10761" s="6"/>
      <c r="AS10761" s="6"/>
      <c r="AT10761" s="6"/>
      <c r="AU10761" s="6"/>
      <c r="AV10761" s="6"/>
      <c r="AW10761" s="6"/>
      <c r="AX10761" s="6"/>
      <c r="AY10761" s="6"/>
      <c r="AZ10761" s="6"/>
      <c r="BA10761" s="6"/>
      <c r="BB10761" s="6"/>
      <c r="BC10761" s="6"/>
      <c r="BD10761" s="6"/>
      <c r="BE10761" s="6"/>
      <c r="BF10761" s="6"/>
      <c r="BG10761" s="10"/>
    </row>
    <row r="10762" spans="34:59" x14ac:dyDescent="0.25">
      <c r="AH10762" s="10"/>
      <c r="AI10762" s="6"/>
    </row>
    <row r="10763" spans="34:59" x14ac:dyDescent="0.25">
      <c r="AH10763" s="6"/>
      <c r="AI10763" s="6"/>
      <c r="AJ10763" s="6"/>
      <c r="AK10763" s="6"/>
      <c r="AL10763" s="6"/>
      <c r="AM10763" s="6"/>
      <c r="AN10763" s="6"/>
      <c r="AO10763" s="6"/>
      <c r="AP10763" s="6"/>
      <c r="AQ10763" s="6"/>
      <c r="AR10763" s="6"/>
      <c r="AS10763" s="6"/>
      <c r="AT10763" s="6"/>
      <c r="AU10763" s="6"/>
      <c r="AV10763" s="6"/>
      <c r="AW10763" s="6"/>
      <c r="AX10763" s="6"/>
      <c r="AY10763" s="6"/>
      <c r="AZ10763" s="6"/>
      <c r="BA10763" s="6"/>
      <c r="BB10763" s="6"/>
      <c r="BC10763" s="6"/>
      <c r="BD10763" s="6"/>
      <c r="BE10763" s="6"/>
      <c r="BF10763" s="6"/>
      <c r="BG10763" s="6"/>
    </row>
    <row r="10764" spans="34:59" x14ac:dyDescent="0.25">
      <c r="AH10764" s="10"/>
      <c r="AI10764" s="6"/>
      <c r="AJ10764" s="10"/>
      <c r="AK10764" s="10"/>
      <c r="AL10764" s="10"/>
      <c r="AM10764" s="10"/>
      <c r="AN10764" s="10"/>
      <c r="AO10764" s="10"/>
      <c r="AP10764" s="10"/>
      <c r="AQ10764" s="10"/>
      <c r="AR10764" s="10"/>
      <c r="AS10764" s="10"/>
      <c r="AT10764" s="10"/>
      <c r="AU10764" s="10"/>
      <c r="AV10764" s="10"/>
      <c r="AW10764" s="10"/>
      <c r="AX10764" s="10"/>
      <c r="AY10764" s="10"/>
      <c r="AZ10764" s="10"/>
      <c r="BA10764" s="10"/>
      <c r="BB10764" s="10"/>
      <c r="BC10764" s="10"/>
      <c r="BD10764" s="10"/>
      <c r="BE10764" s="10"/>
      <c r="BF10764" s="10"/>
      <c r="BG10764" s="6"/>
    </row>
    <row r="10765" spans="34:59" x14ac:dyDescent="0.25">
      <c r="AH10765" s="6"/>
      <c r="AI10765" s="6"/>
      <c r="AJ10765" s="6"/>
      <c r="AK10765" s="6"/>
      <c r="AL10765" s="6"/>
      <c r="AM10765" s="6"/>
      <c r="AN10765" s="6"/>
      <c r="AO10765" s="6"/>
      <c r="AP10765" s="6"/>
      <c r="AQ10765" s="6"/>
      <c r="AR10765" s="6"/>
      <c r="AS10765" s="6"/>
      <c r="AT10765" s="6"/>
      <c r="AU10765" s="6"/>
      <c r="AV10765" s="6"/>
      <c r="AW10765" s="6"/>
      <c r="AX10765" s="6"/>
      <c r="AY10765" s="6"/>
      <c r="AZ10765" s="6"/>
      <c r="BA10765" s="6"/>
      <c r="BB10765" s="6"/>
      <c r="BC10765" s="6"/>
      <c r="BD10765" s="6"/>
      <c r="BE10765" s="6"/>
      <c r="BF10765" s="6"/>
      <c r="BG10765" s="10"/>
    </row>
    <row r="10766" spans="34:59" x14ac:dyDescent="0.25">
      <c r="AH10766" s="10"/>
      <c r="AI10766" s="6"/>
    </row>
    <row r="10767" spans="34:59" x14ac:dyDescent="0.25">
      <c r="AH10767" s="6"/>
      <c r="AI10767" s="6"/>
      <c r="AJ10767" s="6"/>
      <c r="AK10767" s="6"/>
      <c r="AL10767" s="6"/>
      <c r="AM10767" s="6"/>
      <c r="AN10767" s="6"/>
      <c r="AO10767" s="6"/>
      <c r="AP10767" s="6"/>
      <c r="AQ10767" s="6"/>
      <c r="AR10767" s="6"/>
      <c r="AS10767" s="6"/>
      <c r="AT10767" s="6"/>
      <c r="AU10767" s="6"/>
      <c r="AV10767" s="6"/>
      <c r="AW10767" s="6"/>
      <c r="AX10767" s="6"/>
      <c r="AY10767" s="6"/>
      <c r="AZ10767" s="6"/>
      <c r="BA10767" s="6"/>
      <c r="BB10767" s="6"/>
      <c r="BC10767" s="6"/>
      <c r="BD10767" s="6"/>
      <c r="BE10767" s="6"/>
      <c r="BF10767" s="6"/>
      <c r="BG10767" s="6"/>
    </row>
    <row r="10768" spans="34:59" x14ac:dyDescent="0.25">
      <c r="AH10768" s="10"/>
      <c r="AI10768" s="6"/>
      <c r="AJ10768" s="10"/>
      <c r="AK10768" s="10"/>
      <c r="AL10768" s="10"/>
      <c r="AM10768" s="10"/>
      <c r="AN10768" s="10"/>
      <c r="AO10768" s="10"/>
      <c r="AP10768" s="10"/>
      <c r="AQ10768" s="10"/>
      <c r="AR10768" s="10"/>
      <c r="AS10768" s="10"/>
      <c r="AT10768" s="10"/>
      <c r="AU10768" s="10"/>
      <c r="AV10768" s="10"/>
      <c r="AW10768" s="10"/>
      <c r="AX10768" s="10"/>
      <c r="AY10768" s="10"/>
      <c r="AZ10768" s="10"/>
      <c r="BA10768" s="10"/>
      <c r="BB10768" s="10"/>
      <c r="BC10768" s="10"/>
      <c r="BD10768" s="10"/>
      <c r="BE10768" s="10"/>
      <c r="BF10768" s="10"/>
      <c r="BG10768" s="6"/>
    </row>
    <row r="10769" spans="34:59" x14ac:dyDescent="0.25">
      <c r="AH10769" s="6"/>
      <c r="AI10769" s="6"/>
      <c r="AJ10769" s="6"/>
      <c r="AK10769" s="6"/>
      <c r="AL10769" s="6"/>
      <c r="AM10769" s="6"/>
      <c r="AN10769" s="6"/>
      <c r="AO10769" s="6"/>
      <c r="AP10769" s="6"/>
      <c r="AQ10769" s="6"/>
      <c r="AR10769" s="6"/>
      <c r="AS10769" s="6"/>
      <c r="AT10769" s="6"/>
      <c r="AU10769" s="6"/>
      <c r="AV10769" s="6"/>
      <c r="AW10769" s="6"/>
      <c r="AX10769" s="6"/>
      <c r="AY10769" s="6"/>
      <c r="AZ10769" s="6"/>
      <c r="BA10769" s="6"/>
      <c r="BB10769" s="6"/>
      <c r="BC10769" s="6"/>
      <c r="BD10769" s="6"/>
      <c r="BE10769" s="6"/>
      <c r="BF10769" s="6"/>
      <c r="BG10769" s="10"/>
    </row>
    <row r="10770" spans="34:59" x14ac:dyDescent="0.25">
      <c r="AH10770" s="10"/>
      <c r="AI10770" s="6"/>
    </row>
    <row r="10771" spans="34:59" x14ac:dyDescent="0.25">
      <c r="AH10771" s="6"/>
      <c r="AI10771" s="6"/>
      <c r="AJ10771" s="6"/>
      <c r="AK10771" s="6"/>
      <c r="AL10771" s="6"/>
      <c r="AM10771" s="6"/>
      <c r="AN10771" s="6"/>
      <c r="AO10771" s="6"/>
      <c r="AP10771" s="6"/>
      <c r="AQ10771" s="6"/>
      <c r="AR10771" s="6"/>
      <c r="AS10771" s="6"/>
      <c r="AT10771" s="6"/>
      <c r="AU10771" s="6"/>
      <c r="AV10771" s="6"/>
      <c r="AW10771" s="6"/>
      <c r="AX10771" s="6"/>
      <c r="AY10771" s="6"/>
      <c r="AZ10771" s="6"/>
      <c r="BA10771" s="6"/>
      <c r="BB10771" s="6"/>
      <c r="BC10771" s="6"/>
      <c r="BD10771" s="6"/>
      <c r="BE10771" s="6"/>
      <c r="BF10771" s="6"/>
      <c r="BG10771" s="6"/>
    </row>
    <row r="10772" spans="34:59" x14ac:dyDescent="0.25">
      <c r="AH10772" s="10"/>
      <c r="AI10772" s="6"/>
      <c r="AJ10772" s="10"/>
      <c r="AK10772" s="10"/>
      <c r="AL10772" s="10"/>
      <c r="AM10772" s="10"/>
      <c r="AN10772" s="10"/>
      <c r="AO10772" s="10"/>
      <c r="AP10772" s="10"/>
      <c r="AQ10772" s="10"/>
      <c r="AR10772" s="10"/>
      <c r="AS10772" s="10"/>
      <c r="AT10772" s="10"/>
      <c r="AU10772" s="10"/>
      <c r="AV10772" s="10"/>
      <c r="AW10772" s="10"/>
      <c r="AX10772" s="10"/>
      <c r="AY10772" s="10"/>
      <c r="AZ10772" s="10"/>
      <c r="BA10772" s="10"/>
      <c r="BB10772" s="10"/>
      <c r="BC10772" s="10"/>
      <c r="BD10772" s="10"/>
      <c r="BE10772" s="10"/>
      <c r="BF10772" s="10"/>
      <c r="BG10772" s="6"/>
    </row>
    <row r="10773" spans="34:59" x14ac:dyDescent="0.25">
      <c r="AH10773" s="6"/>
      <c r="AI10773" s="6"/>
      <c r="AJ10773" s="6"/>
      <c r="AK10773" s="6"/>
      <c r="AL10773" s="6"/>
      <c r="AM10773" s="6"/>
      <c r="AN10773" s="6"/>
      <c r="AO10773" s="6"/>
      <c r="AP10773" s="6"/>
      <c r="AQ10773" s="6"/>
      <c r="AR10773" s="6"/>
      <c r="AS10773" s="6"/>
      <c r="AT10773" s="6"/>
      <c r="AU10773" s="6"/>
      <c r="AV10773" s="6"/>
      <c r="AW10773" s="6"/>
      <c r="AX10773" s="6"/>
      <c r="AY10773" s="6"/>
      <c r="AZ10773" s="6"/>
      <c r="BA10773" s="6"/>
      <c r="BB10773" s="6"/>
      <c r="BC10773" s="6"/>
      <c r="BD10773" s="6"/>
      <c r="BE10773" s="6"/>
      <c r="BF10773" s="6"/>
      <c r="BG10773" s="10"/>
    </row>
    <row r="10774" spans="34:59" x14ac:dyDescent="0.25">
      <c r="AH10774" s="10"/>
      <c r="AI10774" s="6"/>
    </row>
    <row r="10775" spans="34:59" x14ac:dyDescent="0.25">
      <c r="AH10775" s="6"/>
      <c r="AI10775" s="6"/>
      <c r="AJ10775" s="6"/>
      <c r="AK10775" s="6"/>
      <c r="AL10775" s="6"/>
      <c r="AM10775" s="6"/>
      <c r="AN10775" s="6"/>
      <c r="AO10775" s="6"/>
      <c r="AP10775" s="6"/>
      <c r="AQ10775" s="6"/>
      <c r="AR10775" s="6"/>
      <c r="AS10775" s="6"/>
      <c r="AT10775" s="6"/>
      <c r="AU10775" s="6"/>
      <c r="AV10775" s="6"/>
      <c r="AW10775" s="6"/>
      <c r="AX10775" s="6"/>
      <c r="AY10775" s="6"/>
      <c r="AZ10775" s="6"/>
      <c r="BA10775" s="6"/>
      <c r="BB10775" s="6"/>
      <c r="BC10775" s="6"/>
      <c r="BD10775" s="6"/>
      <c r="BE10775" s="6"/>
      <c r="BF10775" s="6"/>
      <c r="BG10775" s="6"/>
    </row>
    <row r="10776" spans="34:59" x14ac:dyDescent="0.25">
      <c r="AH10776" s="10"/>
      <c r="AI10776" s="6"/>
      <c r="AJ10776" s="10"/>
      <c r="AK10776" s="10"/>
      <c r="AL10776" s="10"/>
      <c r="AM10776" s="10"/>
      <c r="AN10776" s="10"/>
      <c r="AO10776" s="10"/>
      <c r="AP10776" s="10"/>
      <c r="AQ10776" s="10"/>
      <c r="AR10776" s="10"/>
      <c r="AS10776" s="10"/>
      <c r="AT10776" s="10"/>
      <c r="AU10776" s="10"/>
      <c r="AV10776" s="10"/>
      <c r="AW10776" s="10"/>
      <c r="AX10776" s="10"/>
      <c r="AY10776" s="10"/>
      <c r="AZ10776" s="10"/>
      <c r="BA10776" s="10"/>
      <c r="BB10776" s="10"/>
      <c r="BC10776" s="10"/>
      <c r="BD10776" s="10"/>
      <c r="BE10776" s="10"/>
      <c r="BF10776" s="10"/>
      <c r="BG10776" s="6"/>
    </row>
    <row r="10777" spans="34:59" x14ac:dyDescent="0.25">
      <c r="AH10777" s="6"/>
      <c r="AI10777" s="6"/>
      <c r="AJ10777" s="6"/>
      <c r="AK10777" s="6"/>
      <c r="AL10777" s="6"/>
      <c r="AM10777" s="6"/>
      <c r="AN10777" s="6"/>
      <c r="AO10777" s="6"/>
      <c r="AP10777" s="6"/>
      <c r="AQ10777" s="6"/>
      <c r="AR10777" s="6"/>
      <c r="AS10777" s="6"/>
      <c r="AT10777" s="6"/>
      <c r="AU10777" s="6"/>
      <c r="AV10777" s="6"/>
      <c r="AW10777" s="6"/>
      <c r="AX10777" s="6"/>
      <c r="AY10777" s="6"/>
      <c r="AZ10777" s="6"/>
      <c r="BA10777" s="6"/>
      <c r="BB10777" s="6"/>
      <c r="BC10777" s="6"/>
      <c r="BD10777" s="6"/>
      <c r="BE10777" s="6"/>
      <c r="BF10777" s="6"/>
      <c r="BG10777" s="10"/>
    </row>
    <row r="10778" spans="34:59" x14ac:dyDescent="0.25">
      <c r="AH10778" s="10"/>
      <c r="AI10778" s="6"/>
    </row>
    <row r="10779" spans="34:59" x14ac:dyDescent="0.25">
      <c r="AH10779" s="6"/>
      <c r="AI10779" s="6"/>
      <c r="AJ10779" s="6"/>
      <c r="AK10779" s="6"/>
      <c r="AL10779" s="6"/>
      <c r="AM10779" s="6"/>
      <c r="AN10779" s="6"/>
      <c r="AO10779" s="6"/>
      <c r="AP10779" s="6"/>
      <c r="AQ10779" s="6"/>
      <c r="AR10779" s="6"/>
      <c r="AS10779" s="6"/>
      <c r="AT10779" s="6"/>
      <c r="AU10779" s="6"/>
      <c r="AV10779" s="6"/>
      <c r="AW10779" s="6"/>
      <c r="AX10779" s="6"/>
      <c r="AY10779" s="6"/>
      <c r="AZ10779" s="6"/>
      <c r="BA10779" s="6"/>
      <c r="BB10779" s="6"/>
      <c r="BC10779" s="6"/>
      <c r="BD10779" s="6"/>
      <c r="BE10779" s="6"/>
      <c r="BF10779" s="6"/>
      <c r="BG10779" s="6"/>
    </row>
    <row r="10780" spans="34:59" x14ac:dyDescent="0.25">
      <c r="AH10780" s="10"/>
      <c r="AI10780" s="6"/>
      <c r="AJ10780" s="10"/>
      <c r="AK10780" s="10"/>
      <c r="AL10780" s="10"/>
      <c r="AM10780" s="10"/>
      <c r="AN10780" s="10"/>
      <c r="AO10780" s="10"/>
      <c r="AP10780" s="10"/>
      <c r="AQ10780" s="10"/>
      <c r="AR10780" s="10"/>
      <c r="AS10780" s="10"/>
      <c r="AT10780" s="10"/>
      <c r="AU10780" s="10"/>
      <c r="AV10780" s="10"/>
      <c r="AW10780" s="10"/>
      <c r="AX10780" s="10"/>
      <c r="AY10780" s="10"/>
      <c r="AZ10780" s="10"/>
      <c r="BA10780" s="10"/>
      <c r="BB10780" s="10"/>
      <c r="BC10780" s="10"/>
      <c r="BD10780" s="10"/>
      <c r="BE10780" s="10"/>
      <c r="BF10780" s="10"/>
      <c r="BG10780" s="6"/>
    </row>
    <row r="10781" spans="34:59" x14ac:dyDescent="0.25">
      <c r="AH10781" s="6"/>
      <c r="AI10781" s="6"/>
      <c r="AJ10781" s="6"/>
      <c r="AK10781" s="6"/>
      <c r="AL10781" s="6"/>
      <c r="AM10781" s="6"/>
      <c r="AN10781" s="6"/>
      <c r="AO10781" s="6"/>
      <c r="AP10781" s="6"/>
      <c r="AQ10781" s="6"/>
      <c r="AR10781" s="6"/>
      <c r="AS10781" s="6"/>
      <c r="AT10781" s="6"/>
      <c r="AU10781" s="6"/>
      <c r="AV10781" s="6"/>
      <c r="AW10781" s="6"/>
      <c r="AX10781" s="6"/>
      <c r="AY10781" s="6"/>
      <c r="AZ10781" s="6"/>
      <c r="BA10781" s="6"/>
      <c r="BB10781" s="6"/>
      <c r="BC10781" s="6"/>
      <c r="BD10781" s="6"/>
      <c r="BE10781" s="6"/>
      <c r="BF10781" s="6"/>
      <c r="BG10781" s="10"/>
    </row>
    <row r="10782" spans="34:59" x14ac:dyDescent="0.25">
      <c r="AH10782" s="10"/>
      <c r="AI10782" s="6"/>
    </row>
    <row r="10783" spans="34:59" x14ac:dyDescent="0.25">
      <c r="AH10783" s="6"/>
      <c r="AI10783" s="6"/>
      <c r="AJ10783" s="6"/>
      <c r="AK10783" s="6"/>
      <c r="AL10783" s="6"/>
      <c r="AM10783" s="6"/>
      <c r="AN10783" s="6"/>
      <c r="AO10783" s="6"/>
      <c r="AP10783" s="6"/>
      <c r="AQ10783" s="6"/>
      <c r="AR10783" s="6"/>
      <c r="AS10783" s="6"/>
      <c r="AT10783" s="6"/>
      <c r="AU10783" s="6"/>
      <c r="AV10783" s="6"/>
      <c r="AW10783" s="6"/>
      <c r="AX10783" s="6"/>
      <c r="AY10783" s="6"/>
      <c r="AZ10783" s="6"/>
      <c r="BA10783" s="6"/>
      <c r="BB10783" s="6"/>
      <c r="BC10783" s="6"/>
      <c r="BD10783" s="6"/>
      <c r="BE10783" s="6"/>
      <c r="BF10783" s="6"/>
      <c r="BG10783" s="6"/>
    </row>
    <row r="10784" spans="34:59" x14ac:dyDescent="0.25">
      <c r="AH10784" s="10"/>
      <c r="AI10784" s="6"/>
      <c r="AJ10784" s="10"/>
      <c r="AK10784" s="10"/>
      <c r="AL10784" s="10"/>
      <c r="AM10784" s="10"/>
      <c r="AN10784" s="10"/>
      <c r="AO10784" s="10"/>
      <c r="AP10784" s="10"/>
      <c r="AQ10784" s="10"/>
      <c r="AR10784" s="10"/>
      <c r="AS10784" s="10"/>
      <c r="AT10784" s="10"/>
      <c r="AU10784" s="10"/>
      <c r="AV10784" s="10"/>
      <c r="AW10784" s="10"/>
      <c r="AX10784" s="10"/>
      <c r="AY10784" s="10"/>
      <c r="AZ10784" s="10"/>
      <c r="BA10784" s="10"/>
      <c r="BB10784" s="10"/>
      <c r="BC10784" s="10"/>
      <c r="BD10784" s="10"/>
      <c r="BE10784" s="10"/>
      <c r="BF10784" s="10"/>
      <c r="BG10784" s="6"/>
    </row>
    <row r="10785" spans="34:59" x14ac:dyDescent="0.25">
      <c r="AH10785" s="6"/>
      <c r="AI10785" s="6"/>
      <c r="AJ10785" s="6"/>
      <c r="AK10785" s="6"/>
      <c r="AL10785" s="6"/>
      <c r="AM10785" s="6"/>
      <c r="AN10785" s="6"/>
      <c r="AO10785" s="6"/>
      <c r="AP10785" s="6"/>
      <c r="AQ10785" s="6"/>
      <c r="AR10785" s="6"/>
      <c r="AS10785" s="6"/>
      <c r="AT10785" s="6"/>
      <c r="AU10785" s="6"/>
      <c r="AV10785" s="6"/>
      <c r="AW10785" s="6"/>
      <c r="AX10785" s="6"/>
      <c r="AY10785" s="6"/>
      <c r="AZ10785" s="6"/>
      <c r="BA10785" s="6"/>
      <c r="BB10785" s="6"/>
      <c r="BC10785" s="6"/>
      <c r="BD10785" s="6"/>
      <c r="BE10785" s="6"/>
      <c r="BF10785" s="6"/>
      <c r="BG10785" s="10"/>
    </row>
    <row r="10786" spans="34:59" x14ac:dyDescent="0.25">
      <c r="AH10786" s="10"/>
      <c r="AI10786" s="6"/>
    </row>
    <row r="10787" spans="34:59" x14ac:dyDescent="0.25">
      <c r="AH10787" s="6"/>
      <c r="AI10787" s="6"/>
      <c r="AJ10787" s="6"/>
      <c r="AK10787" s="6"/>
      <c r="AL10787" s="6"/>
      <c r="AM10787" s="6"/>
      <c r="AN10787" s="6"/>
      <c r="AO10787" s="6"/>
      <c r="AP10787" s="6"/>
      <c r="AQ10787" s="6"/>
      <c r="AR10787" s="6"/>
      <c r="AS10787" s="6"/>
      <c r="AT10787" s="6"/>
      <c r="AU10787" s="6"/>
      <c r="AV10787" s="6"/>
      <c r="AW10787" s="6"/>
      <c r="AX10787" s="6"/>
      <c r="AY10787" s="6"/>
      <c r="AZ10787" s="6"/>
      <c r="BA10787" s="6"/>
      <c r="BB10787" s="6"/>
      <c r="BC10787" s="6"/>
      <c r="BD10787" s="6"/>
      <c r="BE10787" s="6"/>
      <c r="BF10787" s="6"/>
      <c r="BG10787" s="6"/>
    </row>
    <row r="10788" spans="34:59" x14ac:dyDescent="0.25">
      <c r="AH10788" s="10"/>
      <c r="AI10788" s="6"/>
      <c r="AJ10788" s="10"/>
      <c r="AK10788" s="10"/>
      <c r="AL10788" s="10"/>
      <c r="AM10788" s="10"/>
      <c r="AN10788" s="10"/>
      <c r="AO10788" s="10"/>
      <c r="AP10788" s="10"/>
      <c r="AQ10788" s="10"/>
      <c r="AR10788" s="10"/>
      <c r="AS10788" s="10"/>
      <c r="AT10788" s="10"/>
      <c r="AU10788" s="10"/>
      <c r="AV10788" s="10"/>
      <c r="AW10788" s="10"/>
      <c r="AX10788" s="10"/>
      <c r="AY10788" s="10"/>
      <c r="AZ10788" s="10"/>
      <c r="BA10788" s="10"/>
      <c r="BB10788" s="10"/>
      <c r="BC10788" s="10"/>
      <c r="BD10788" s="10"/>
      <c r="BE10788" s="10"/>
      <c r="BF10788" s="10"/>
      <c r="BG10788" s="6"/>
    </row>
    <row r="10789" spans="34:59" x14ac:dyDescent="0.25">
      <c r="AH10789" s="6"/>
      <c r="AI10789" s="6"/>
      <c r="AJ10789" s="6"/>
      <c r="AK10789" s="6"/>
      <c r="AL10789" s="6"/>
      <c r="AM10789" s="6"/>
      <c r="AN10789" s="6"/>
      <c r="AO10789" s="6"/>
      <c r="AP10789" s="6"/>
      <c r="AQ10789" s="6"/>
      <c r="AR10789" s="6"/>
      <c r="AS10789" s="6"/>
      <c r="AT10789" s="6"/>
      <c r="AU10789" s="6"/>
      <c r="AV10789" s="6"/>
      <c r="AW10789" s="6"/>
      <c r="AX10789" s="6"/>
      <c r="AY10789" s="6"/>
      <c r="AZ10789" s="6"/>
      <c r="BA10789" s="6"/>
      <c r="BB10789" s="6"/>
      <c r="BC10789" s="6"/>
      <c r="BD10789" s="6"/>
      <c r="BE10789" s="6"/>
      <c r="BF10789" s="6"/>
      <c r="BG10789" s="10"/>
    </row>
    <row r="10790" spans="34:59" x14ac:dyDescent="0.25">
      <c r="AH10790" s="10"/>
      <c r="AI10790" s="6"/>
    </row>
    <row r="10791" spans="34:59" x14ac:dyDescent="0.25">
      <c r="AH10791" s="6"/>
      <c r="AI10791" s="6"/>
      <c r="AJ10791" s="6"/>
      <c r="AK10791" s="6"/>
      <c r="AL10791" s="6"/>
      <c r="AM10791" s="6"/>
      <c r="AN10791" s="6"/>
      <c r="AO10791" s="6"/>
      <c r="AP10791" s="6"/>
      <c r="AQ10791" s="6"/>
      <c r="AR10791" s="6"/>
      <c r="AS10791" s="6"/>
      <c r="AT10791" s="6"/>
      <c r="AU10791" s="6"/>
      <c r="AV10791" s="6"/>
      <c r="AW10791" s="6"/>
      <c r="AX10791" s="6"/>
      <c r="AY10791" s="6"/>
      <c r="AZ10791" s="6"/>
      <c r="BA10791" s="6"/>
      <c r="BB10791" s="6"/>
      <c r="BC10791" s="6"/>
      <c r="BD10791" s="6"/>
      <c r="BE10791" s="6"/>
      <c r="BF10791" s="6"/>
      <c r="BG10791" s="6"/>
    </row>
    <row r="10792" spans="34:59" x14ac:dyDescent="0.25">
      <c r="AH10792" s="10"/>
      <c r="AI10792" s="6"/>
      <c r="AJ10792" s="10"/>
      <c r="AK10792" s="10"/>
      <c r="AL10792" s="10"/>
      <c r="AM10792" s="10"/>
      <c r="AN10792" s="10"/>
      <c r="AO10792" s="10"/>
      <c r="AP10792" s="10"/>
      <c r="AQ10792" s="10"/>
      <c r="AR10792" s="10"/>
      <c r="AS10792" s="10"/>
      <c r="AT10792" s="10"/>
      <c r="AU10792" s="10"/>
      <c r="AV10792" s="10"/>
      <c r="AW10792" s="10"/>
      <c r="AX10792" s="10"/>
      <c r="AY10792" s="10"/>
      <c r="AZ10792" s="10"/>
      <c r="BA10792" s="10"/>
      <c r="BB10792" s="10"/>
      <c r="BC10792" s="10"/>
      <c r="BD10792" s="10"/>
      <c r="BE10792" s="10"/>
      <c r="BF10792" s="10"/>
      <c r="BG10792" s="6"/>
    </row>
    <row r="10793" spans="34:59" x14ac:dyDescent="0.25">
      <c r="AH10793" s="6"/>
      <c r="AI10793" s="6"/>
      <c r="AJ10793" s="6"/>
      <c r="AK10793" s="6"/>
      <c r="AL10793" s="6"/>
      <c r="AM10793" s="6"/>
      <c r="AN10793" s="6"/>
      <c r="AO10793" s="6"/>
      <c r="AP10793" s="6"/>
      <c r="AQ10793" s="6"/>
      <c r="AR10793" s="6"/>
      <c r="AS10793" s="6"/>
      <c r="AT10793" s="6"/>
      <c r="AU10793" s="6"/>
      <c r="AV10793" s="6"/>
      <c r="AW10793" s="6"/>
      <c r="AX10793" s="6"/>
      <c r="AY10793" s="6"/>
      <c r="AZ10793" s="6"/>
      <c r="BA10793" s="6"/>
      <c r="BB10793" s="6"/>
      <c r="BC10793" s="6"/>
      <c r="BD10793" s="6"/>
      <c r="BE10793" s="6"/>
      <c r="BF10793" s="6"/>
      <c r="BG10793" s="10"/>
    </row>
    <row r="10794" spans="34:59" x14ac:dyDescent="0.25">
      <c r="AH10794" s="10"/>
      <c r="AI10794" s="6"/>
    </row>
    <row r="10795" spans="34:59" x14ac:dyDescent="0.25">
      <c r="AH10795" s="6"/>
      <c r="AI10795" s="6"/>
      <c r="AJ10795" s="6"/>
      <c r="AK10795" s="6"/>
      <c r="AL10795" s="6"/>
      <c r="AM10795" s="6"/>
      <c r="AN10795" s="6"/>
      <c r="AO10795" s="6"/>
      <c r="AP10795" s="6"/>
      <c r="AQ10795" s="6"/>
      <c r="AR10795" s="6"/>
      <c r="AS10795" s="6"/>
      <c r="AT10795" s="6"/>
      <c r="AU10795" s="6"/>
      <c r="AV10795" s="6"/>
      <c r="AW10795" s="6"/>
      <c r="AX10795" s="6"/>
      <c r="AY10795" s="6"/>
      <c r="AZ10795" s="6"/>
      <c r="BA10795" s="6"/>
      <c r="BB10795" s="6"/>
      <c r="BC10795" s="6"/>
      <c r="BD10795" s="6"/>
      <c r="BE10795" s="6"/>
      <c r="BF10795" s="6"/>
      <c r="BG10795" s="6"/>
    </row>
    <row r="10796" spans="34:59" x14ac:dyDescent="0.25">
      <c r="AH10796" s="10"/>
      <c r="AI10796" s="6"/>
      <c r="AJ10796" s="10"/>
      <c r="AK10796" s="10"/>
      <c r="AL10796" s="10"/>
      <c r="AM10796" s="10"/>
      <c r="AN10796" s="10"/>
      <c r="AO10796" s="10"/>
      <c r="AP10796" s="10"/>
      <c r="AQ10796" s="10"/>
      <c r="AR10796" s="10"/>
      <c r="AS10796" s="10"/>
      <c r="AT10796" s="10"/>
      <c r="AU10796" s="10"/>
      <c r="AV10796" s="10"/>
      <c r="AW10796" s="10"/>
      <c r="AX10796" s="10"/>
      <c r="AY10796" s="10"/>
      <c r="AZ10796" s="10"/>
      <c r="BA10796" s="10"/>
      <c r="BB10796" s="10"/>
      <c r="BC10796" s="10"/>
      <c r="BD10796" s="10"/>
      <c r="BE10796" s="10"/>
      <c r="BF10796" s="10"/>
      <c r="BG10796" s="6"/>
    </row>
    <row r="10797" spans="34:59" x14ac:dyDescent="0.25">
      <c r="AH10797" s="6"/>
      <c r="AI10797" s="6"/>
      <c r="AJ10797" s="6"/>
      <c r="AK10797" s="6"/>
      <c r="AL10797" s="6"/>
      <c r="AM10797" s="6"/>
      <c r="AN10797" s="6"/>
      <c r="AO10797" s="6"/>
      <c r="AP10797" s="6"/>
      <c r="AQ10797" s="6"/>
      <c r="AR10797" s="6"/>
      <c r="AS10797" s="6"/>
      <c r="AT10797" s="6"/>
      <c r="AU10797" s="6"/>
      <c r="AV10797" s="6"/>
      <c r="AW10797" s="6"/>
      <c r="AX10797" s="6"/>
      <c r="AY10797" s="6"/>
      <c r="AZ10797" s="6"/>
      <c r="BA10797" s="6"/>
      <c r="BB10797" s="6"/>
      <c r="BC10797" s="6"/>
      <c r="BD10797" s="6"/>
      <c r="BE10797" s="6"/>
      <c r="BF10797" s="6"/>
      <c r="BG10797" s="10"/>
    </row>
    <row r="10798" spans="34:59" x14ac:dyDescent="0.25">
      <c r="AH10798" s="10"/>
      <c r="AI10798" s="6"/>
    </row>
    <row r="10799" spans="34:59" x14ac:dyDescent="0.25">
      <c r="AH10799" s="6"/>
      <c r="AI10799" s="6"/>
      <c r="AJ10799" s="6"/>
      <c r="AK10799" s="6"/>
      <c r="AL10799" s="6"/>
      <c r="AM10799" s="6"/>
      <c r="AN10799" s="6"/>
      <c r="AO10799" s="6"/>
      <c r="AP10799" s="6"/>
      <c r="AQ10799" s="6"/>
      <c r="AR10799" s="6"/>
      <c r="AS10799" s="6"/>
      <c r="AT10799" s="6"/>
      <c r="AU10799" s="6"/>
      <c r="AV10799" s="6"/>
      <c r="AW10799" s="6"/>
      <c r="AX10799" s="6"/>
      <c r="AY10799" s="6"/>
      <c r="AZ10799" s="6"/>
      <c r="BA10799" s="6"/>
      <c r="BB10799" s="6"/>
      <c r="BC10799" s="6"/>
      <c r="BD10799" s="6"/>
      <c r="BE10799" s="6"/>
      <c r="BF10799" s="6"/>
      <c r="BG10799" s="6"/>
    </row>
    <row r="10800" spans="34:59" x14ac:dyDescent="0.25">
      <c r="AH10800" s="10"/>
      <c r="AI10800" s="6"/>
      <c r="AJ10800" s="10"/>
      <c r="AK10800" s="10"/>
      <c r="AL10800" s="10"/>
      <c r="AM10800" s="10"/>
      <c r="AN10800" s="10"/>
      <c r="AO10800" s="10"/>
      <c r="AP10800" s="10"/>
      <c r="AQ10800" s="10"/>
      <c r="AR10800" s="10"/>
      <c r="AS10800" s="10"/>
      <c r="AT10800" s="10"/>
      <c r="AU10800" s="10"/>
      <c r="AV10800" s="10"/>
      <c r="AW10800" s="10"/>
      <c r="AX10800" s="10"/>
      <c r="AY10800" s="10"/>
      <c r="AZ10800" s="10"/>
      <c r="BA10800" s="10"/>
      <c r="BB10800" s="10"/>
      <c r="BC10800" s="10"/>
      <c r="BD10800" s="10"/>
      <c r="BE10800" s="10"/>
      <c r="BF10800" s="10"/>
      <c r="BG10800" s="6"/>
    </row>
    <row r="10801" spans="34:59" x14ac:dyDescent="0.25">
      <c r="AH10801" s="6"/>
      <c r="AI10801" s="6"/>
      <c r="AJ10801" s="6"/>
      <c r="AK10801" s="6"/>
      <c r="AL10801" s="6"/>
      <c r="AM10801" s="6"/>
      <c r="AN10801" s="6"/>
      <c r="AO10801" s="6"/>
      <c r="AP10801" s="6"/>
      <c r="AQ10801" s="6"/>
      <c r="AR10801" s="6"/>
      <c r="AS10801" s="6"/>
      <c r="AT10801" s="6"/>
      <c r="AU10801" s="6"/>
      <c r="AV10801" s="6"/>
      <c r="AW10801" s="6"/>
      <c r="AX10801" s="6"/>
      <c r="AY10801" s="6"/>
      <c r="AZ10801" s="6"/>
      <c r="BA10801" s="6"/>
      <c r="BB10801" s="6"/>
      <c r="BC10801" s="6"/>
      <c r="BD10801" s="6"/>
      <c r="BE10801" s="6"/>
      <c r="BF10801" s="6"/>
      <c r="BG10801" s="10"/>
    </row>
    <row r="10802" spans="34:59" x14ac:dyDescent="0.25">
      <c r="AH10802" s="10"/>
      <c r="AI10802" s="6"/>
    </row>
    <row r="10803" spans="34:59" x14ac:dyDescent="0.25">
      <c r="AH10803" s="6"/>
      <c r="AI10803" s="6"/>
      <c r="AJ10803" s="6"/>
      <c r="AK10803" s="6"/>
      <c r="AL10803" s="6"/>
      <c r="AM10803" s="6"/>
      <c r="AN10803" s="6"/>
      <c r="AO10803" s="6"/>
      <c r="AP10803" s="6"/>
      <c r="AQ10803" s="6"/>
      <c r="AR10803" s="6"/>
      <c r="AS10803" s="6"/>
      <c r="AT10803" s="6"/>
      <c r="AU10803" s="6"/>
      <c r="AV10803" s="6"/>
      <c r="AW10803" s="6"/>
      <c r="AX10803" s="6"/>
      <c r="AY10803" s="6"/>
      <c r="AZ10803" s="6"/>
      <c r="BA10803" s="6"/>
      <c r="BB10803" s="6"/>
      <c r="BC10803" s="6"/>
      <c r="BD10803" s="6"/>
      <c r="BE10803" s="6"/>
      <c r="BF10803" s="6"/>
      <c r="BG10803" s="6"/>
    </row>
    <row r="10804" spans="34:59" x14ac:dyDescent="0.25">
      <c r="AH10804" s="10"/>
      <c r="AI10804" s="6"/>
      <c r="AJ10804" s="10"/>
      <c r="AK10804" s="10"/>
      <c r="AL10804" s="10"/>
      <c r="AM10804" s="10"/>
      <c r="AN10804" s="10"/>
      <c r="AO10804" s="10"/>
      <c r="AP10804" s="10"/>
      <c r="AQ10804" s="10"/>
      <c r="AR10804" s="10"/>
      <c r="AS10804" s="10"/>
      <c r="AT10804" s="10"/>
      <c r="AU10804" s="10"/>
      <c r="AV10804" s="10"/>
      <c r="AW10804" s="10"/>
      <c r="AX10804" s="10"/>
      <c r="AY10804" s="10"/>
      <c r="AZ10804" s="10"/>
      <c r="BA10804" s="10"/>
      <c r="BB10804" s="10"/>
      <c r="BC10804" s="10"/>
      <c r="BD10804" s="10"/>
      <c r="BE10804" s="10"/>
      <c r="BF10804" s="10"/>
      <c r="BG10804" s="6"/>
    </row>
    <row r="10806" spans="34:59" x14ac:dyDescent="0.25">
      <c r="AH10806" s="10"/>
      <c r="AI10806" s="6"/>
    </row>
    <row r="10807" spans="34:59" x14ac:dyDescent="0.25">
      <c r="AH10807" s="6"/>
      <c r="AI10807" s="6"/>
      <c r="AJ10807" s="6"/>
      <c r="AK10807" s="6"/>
      <c r="AL10807" s="6"/>
      <c r="AM10807" s="6"/>
      <c r="AN10807" s="6"/>
      <c r="AO10807" s="6"/>
      <c r="AP10807" s="6"/>
      <c r="AQ10807" s="6"/>
      <c r="AR10807" s="6"/>
      <c r="AS10807" s="6"/>
      <c r="AT10807" s="6"/>
      <c r="AU10807" s="6"/>
      <c r="AV10807" s="6"/>
      <c r="AW10807" s="6"/>
      <c r="AX10807" s="6"/>
      <c r="AY10807" s="6"/>
      <c r="AZ10807" s="6"/>
      <c r="BA10807" s="6"/>
      <c r="BB10807" s="6"/>
      <c r="BC10807" s="6"/>
      <c r="BD10807" s="6"/>
      <c r="BE10807" s="6"/>
      <c r="BF10807" s="6"/>
      <c r="BG10807" s="6"/>
    </row>
    <row r="10808" spans="34:59" x14ac:dyDescent="0.25">
      <c r="AH10808" s="10"/>
      <c r="AI10808" s="6"/>
      <c r="AJ10808" s="10"/>
      <c r="AK10808" s="10"/>
      <c r="AL10808" s="10"/>
      <c r="AM10808" s="10"/>
      <c r="AN10808" s="10"/>
      <c r="AO10808" s="10"/>
      <c r="AP10808" s="10"/>
      <c r="AQ10808" s="10"/>
      <c r="AR10808" s="10"/>
      <c r="AS10808" s="10"/>
      <c r="AT10808" s="10"/>
      <c r="AU10808" s="10"/>
      <c r="AV10808" s="10"/>
      <c r="AW10808" s="10"/>
      <c r="AX10808" s="10"/>
      <c r="AY10808" s="10"/>
      <c r="AZ10808" s="10"/>
      <c r="BA10808" s="10"/>
      <c r="BB10808" s="10"/>
      <c r="BC10808" s="10"/>
      <c r="BD10808" s="10"/>
      <c r="BE10808" s="10"/>
      <c r="BF10808" s="10"/>
      <c r="BG10808" s="6"/>
    </row>
    <row r="10809" spans="34:59" x14ac:dyDescent="0.25">
      <c r="AH10809" s="6"/>
      <c r="AI10809" s="6"/>
      <c r="AJ10809" s="6"/>
      <c r="AK10809" s="6"/>
      <c r="AL10809" s="6"/>
      <c r="AM10809" s="6"/>
      <c r="AN10809" s="6"/>
      <c r="AO10809" s="6"/>
      <c r="AP10809" s="6"/>
      <c r="AQ10809" s="6"/>
      <c r="AR10809" s="6"/>
      <c r="AS10809" s="6"/>
      <c r="AT10809" s="6"/>
      <c r="AU10809" s="6"/>
      <c r="AV10809" s="6"/>
      <c r="AW10809" s="6"/>
      <c r="AX10809" s="6"/>
      <c r="AY10809" s="6"/>
      <c r="AZ10809" s="6"/>
      <c r="BA10809" s="6"/>
      <c r="BB10809" s="6"/>
      <c r="BC10809" s="6"/>
      <c r="BD10809" s="6"/>
      <c r="BE10809" s="6"/>
      <c r="BF10809" s="6"/>
      <c r="BG10809" s="10"/>
    </row>
    <row r="10810" spans="34:59" x14ac:dyDescent="0.25">
      <c r="AH10810" s="10"/>
      <c r="AI10810" s="6"/>
    </row>
    <row r="10811" spans="34:59" x14ac:dyDescent="0.25">
      <c r="AH10811" s="6"/>
      <c r="AI10811" s="6"/>
      <c r="AJ10811" s="6"/>
      <c r="AK10811" s="6"/>
      <c r="AL10811" s="6"/>
      <c r="AM10811" s="6"/>
      <c r="AN10811" s="6"/>
      <c r="AO10811" s="6"/>
      <c r="AP10811" s="6"/>
      <c r="AQ10811" s="6"/>
      <c r="AR10811" s="6"/>
      <c r="AS10811" s="6"/>
      <c r="AT10811" s="6"/>
      <c r="AU10811" s="6"/>
      <c r="AV10811" s="6"/>
      <c r="AW10811" s="6"/>
      <c r="AX10811" s="6"/>
      <c r="AY10811" s="6"/>
      <c r="AZ10811" s="6"/>
      <c r="BA10811" s="6"/>
      <c r="BB10811" s="6"/>
      <c r="BC10811" s="6"/>
      <c r="BD10811" s="6"/>
      <c r="BE10811" s="6"/>
      <c r="BF10811" s="6"/>
      <c r="BG10811" s="6"/>
    </row>
    <row r="10812" spans="34:59" x14ac:dyDescent="0.25">
      <c r="AH10812" s="10"/>
      <c r="AI10812" s="6"/>
      <c r="AJ10812" s="10"/>
      <c r="AK10812" s="10"/>
      <c r="AL10812" s="10"/>
      <c r="AM10812" s="10"/>
      <c r="AN10812" s="10"/>
      <c r="AO10812" s="10"/>
      <c r="AP10812" s="10"/>
      <c r="AQ10812" s="10"/>
      <c r="AR10812" s="10"/>
      <c r="AS10812" s="10"/>
      <c r="AT10812" s="10"/>
      <c r="AU10812" s="10"/>
      <c r="AV10812" s="10"/>
      <c r="AW10812" s="10"/>
      <c r="AX10812" s="10"/>
      <c r="AY10812" s="10"/>
      <c r="AZ10812" s="10"/>
      <c r="BA10812" s="10"/>
      <c r="BB10812" s="10"/>
      <c r="BC10812" s="10"/>
      <c r="BD10812" s="10"/>
      <c r="BE10812" s="10"/>
      <c r="BF10812" s="10"/>
      <c r="BG10812" s="6"/>
    </row>
    <row r="10813" spans="34:59" x14ac:dyDescent="0.25">
      <c r="AH10813" s="6"/>
      <c r="AI10813" s="6"/>
      <c r="AJ10813" s="6"/>
      <c r="AK10813" s="6"/>
      <c r="AL10813" s="6"/>
      <c r="AM10813" s="6"/>
      <c r="AN10813" s="6"/>
      <c r="AO10813" s="6"/>
      <c r="AP10813" s="6"/>
      <c r="AQ10813" s="6"/>
      <c r="AR10813" s="6"/>
      <c r="AS10813" s="6"/>
      <c r="AT10813" s="6"/>
      <c r="AU10813" s="6"/>
      <c r="AV10813" s="6"/>
      <c r="AW10813" s="6"/>
      <c r="AX10813" s="6"/>
      <c r="AY10813" s="6"/>
      <c r="AZ10813" s="6"/>
      <c r="BA10813" s="6"/>
      <c r="BB10813" s="6"/>
      <c r="BC10813" s="6"/>
      <c r="BD10813" s="6"/>
      <c r="BE10813" s="6"/>
      <c r="BF10813" s="6"/>
      <c r="BG10813" s="10"/>
    </row>
    <row r="10814" spans="34:59" x14ac:dyDescent="0.25">
      <c r="AH10814" s="10"/>
      <c r="AI10814" s="6"/>
    </row>
    <row r="10815" spans="34:59" x14ac:dyDescent="0.25">
      <c r="AH10815" s="6"/>
      <c r="AI10815" s="6"/>
      <c r="AJ10815" s="6"/>
      <c r="AK10815" s="6"/>
      <c r="AL10815" s="6"/>
      <c r="AM10815" s="6"/>
      <c r="AN10815" s="6"/>
      <c r="AO10815" s="6"/>
      <c r="AP10815" s="6"/>
      <c r="AQ10815" s="6"/>
      <c r="AR10815" s="6"/>
      <c r="AS10815" s="6"/>
      <c r="AT10815" s="6"/>
      <c r="AU10815" s="6"/>
      <c r="AV10815" s="6"/>
      <c r="AW10815" s="6"/>
      <c r="AX10815" s="6"/>
      <c r="AY10815" s="6"/>
      <c r="AZ10815" s="6"/>
      <c r="BA10815" s="6"/>
      <c r="BB10815" s="6"/>
      <c r="BC10815" s="6"/>
      <c r="BD10815" s="6"/>
      <c r="BE10815" s="6"/>
      <c r="BF10815" s="6"/>
      <c r="BG10815" s="6"/>
    </row>
    <row r="10816" spans="34:59" x14ac:dyDescent="0.25">
      <c r="AH10816" s="10"/>
      <c r="AI10816" s="6"/>
      <c r="AJ10816" s="10"/>
      <c r="AK10816" s="10"/>
      <c r="AL10816" s="10"/>
      <c r="AM10816" s="10"/>
      <c r="AN10816" s="10"/>
      <c r="AO10816" s="10"/>
      <c r="AP10816" s="10"/>
      <c r="AQ10816" s="10"/>
      <c r="AR10816" s="10"/>
      <c r="AS10816" s="10"/>
      <c r="AT10816" s="10"/>
      <c r="AU10816" s="10"/>
      <c r="AV10816" s="10"/>
      <c r="AW10816" s="10"/>
      <c r="AX10816" s="10"/>
      <c r="AY10816" s="10"/>
      <c r="AZ10816" s="10"/>
      <c r="BA10816" s="10"/>
      <c r="BB10816" s="10"/>
      <c r="BC10816" s="10"/>
      <c r="BD10816" s="10"/>
      <c r="BE10816" s="10"/>
      <c r="BF10816" s="10"/>
      <c r="BG10816" s="6"/>
    </row>
    <row r="10817" spans="34:59" x14ac:dyDescent="0.25">
      <c r="AH10817" s="6"/>
      <c r="AI10817" s="6"/>
      <c r="AJ10817" s="6"/>
      <c r="AK10817" s="6"/>
      <c r="AL10817" s="6"/>
      <c r="AM10817" s="6"/>
      <c r="AN10817" s="6"/>
      <c r="AO10817" s="6"/>
      <c r="AP10817" s="6"/>
      <c r="AQ10817" s="6"/>
      <c r="AR10817" s="6"/>
      <c r="AS10817" s="6"/>
      <c r="AT10817" s="6"/>
      <c r="AU10817" s="6"/>
      <c r="AV10817" s="6"/>
      <c r="AW10817" s="6"/>
      <c r="AX10817" s="6"/>
      <c r="AY10817" s="6"/>
      <c r="AZ10817" s="6"/>
      <c r="BA10817" s="6"/>
      <c r="BB10817" s="6"/>
      <c r="BC10817" s="6"/>
      <c r="BD10817" s="6"/>
      <c r="BE10817" s="6"/>
      <c r="BF10817" s="6"/>
      <c r="BG10817" s="10"/>
    </row>
    <row r="10818" spans="34:59" x14ac:dyDescent="0.25">
      <c r="AH10818" s="10"/>
      <c r="AI10818" s="6"/>
    </row>
    <row r="10819" spans="34:59" x14ac:dyDescent="0.25">
      <c r="AH10819" s="6"/>
      <c r="AI10819" s="6"/>
      <c r="AJ10819" s="6"/>
      <c r="AK10819" s="6"/>
      <c r="AL10819" s="6"/>
      <c r="AM10819" s="6"/>
      <c r="AN10819" s="6"/>
      <c r="AO10819" s="6"/>
      <c r="AP10819" s="6"/>
      <c r="AQ10819" s="6"/>
      <c r="AR10819" s="6"/>
      <c r="AS10819" s="6"/>
      <c r="AT10819" s="6"/>
      <c r="AU10819" s="6"/>
      <c r="AV10819" s="6"/>
      <c r="AW10819" s="6"/>
      <c r="AX10819" s="6"/>
      <c r="AY10819" s="6"/>
      <c r="AZ10819" s="6"/>
      <c r="BA10819" s="6"/>
      <c r="BB10819" s="6"/>
      <c r="BC10819" s="6"/>
      <c r="BD10819" s="6"/>
      <c r="BE10819" s="6"/>
      <c r="BF10819" s="6"/>
      <c r="BG10819" s="6"/>
    </row>
    <row r="10820" spans="34:59" x14ac:dyDescent="0.25">
      <c r="AH10820" s="10"/>
      <c r="AI10820" s="6"/>
      <c r="AJ10820" s="10"/>
      <c r="AK10820" s="10"/>
      <c r="AL10820" s="10"/>
      <c r="AM10820" s="10"/>
      <c r="AN10820" s="10"/>
      <c r="AO10820" s="10"/>
      <c r="AP10820" s="10"/>
      <c r="AQ10820" s="10"/>
      <c r="AR10820" s="10"/>
      <c r="AS10820" s="10"/>
      <c r="AT10820" s="10"/>
      <c r="AU10820" s="10"/>
      <c r="AV10820" s="10"/>
      <c r="AW10820" s="10"/>
      <c r="AX10820" s="10"/>
      <c r="AY10820" s="10"/>
      <c r="AZ10820" s="10"/>
      <c r="BA10820" s="10"/>
      <c r="BB10820" s="10"/>
      <c r="BC10820" s="10"/>
      <c r="BD10820" s="10"/>
      <c r="BE10820" s="10"/>
      <c r="BF10820" s="10"/>
      <c r="BG10820" s="6"/>
    </row>
    <row r="10822" spans="34:59" x14ac:dyDescent="0.25">
      <c r="AH10822" s="10"/>
      <c r="AI10822" s="6"/>
    </row>
    <row r="10823" spans="34:59" x14ac:dyDescent="0.25">
      <c r="AH10823" s="6"/>
      <c r="AI10823" s="6"/>
      <c r="AJ10823" s="6"/>
      <c r="AK10823" s="6"/>
      <c r="AL10823" s="6"/>
      <c r="AM10823" s="6"/>
      <c r="AN10823" s="6"/>
      <c r="AO10823" s="6"/>
      <c r="AP10823" s="6"/>
      <c r="AQ10823" s="6"/>
      <c r="AR10823" s="6"/>
      <c r="AS10823" s="6"/>
      <c r="AT10823" s="6"/>
      <c r="AU10823" s="6"/>
      <c r="AV10823" s="6"/>
      <c r="AW10823" s="6"/>
      <c r="AX10823" s="6"/>
      <c r="AY10823" s="6"/>
      <c r="AZ10823" s="6"/>
      <c r="BA10823" s="6"/>
      <c r="BB10823" s="6"/>
      <c r="BC10823" s="6"/>
      <c r="BD10823" s="6"/>
      <c r="BE10823" s="6"/>
      <c r="BF10823" s="6"/>
      <c r="BG10823" s="6"/>
    </row>
    <row r="10824" spans="34:59" x14ac:dyDescent="0.25">
      <c r="AH10824" s="10"/>
      <c r="AI10824" s="6"/>
      <c r="AJ10824" s="10"/>
      <c r="AK10824" s="10"/>
      <c r="AL10824" s="10"/>
      <c r="AM10824" s="10"/>
      <c r="AN10824" s="10"/>
      <c r="AO10824" s="10"/>
      <c r="AP10824" s="10"/>
      <c r="AQ10824" s="10"/>
      <c r="AR10824" s="10"/>
      <c r="AS10824" s="10"/>
      <c r="AT10824" s="10"/>
      <c r="AU10824" s="10"/>
      <c r="AV10824" s="10"/>
      <c r="AW10824" s="10"/>
      <c r="AX10824" s="10"/>
      <c r="AY10824" s="10"/>
      <c r="AZ10824" s="10"/>
      <c r="BA10824" s="10"/>
      <c r="BB10824" s="10"/>
      <c r="BC10824" s="10"/>
      <c r="BD10824" s="10"/>
      <c r="BE10824" s="10"/>
      <c r="BF10824" s="10"/>
      <c r="BG10824" s="6"/>
    </row>
    <row r="10825" spans="34:59" x14ac:dyDescent="0.25">
      <c r="AH10825" s="6"/>
      <c r="AI10825" s="6"/>
      <c r="AJ10825" s="6"/>
      <c r="AK10825" s="6"/>
      <c r="AL10825" s="6"/>
      <c r="AM10825" s="6"/>
      <c r="AN10825" s="6"/>
      <c r="AO10825" s="6"/>
      <c r="AP10825" s="6"/>
      <c r="AQ10825" s="6"/>
      <c r="AR10825" s="6"/>
      <c r="AS10825" s="6"/>
      <c r="AT10825" s="6"/>
      <c r="AU10825" s="6"/>
      <c r="AV10825" s="6"/>
      <c r="AW10825" s="6"/>
      <c r="AX10825" s="6"/>
      <c r="AY10825" s="6"/>
      <c r="AZ10825" s="6"/>
      <c r="BA10825" s="6"/>
      <c r="BB10825" s="6"/>
      <c r="BC10825" s="6"/>
      <c r="BD10825" s="6"/>
      <c r="BE10825" s="6"/>
      <c r="BF10825" s="6"/>
      <c r="BG10825" s="10"/>
    </row>
    <row r="10826" spans="34:59" x14ac:dyDescent="0.25">
      <c r="AH10826" s="10"/>
      <c r="AI10826" s="6"/>
    </row>
    <row r="10827" spans="34:59" x14ac:dyDescent="0.25">
      <c r="AH10827" s="6"/>
      <c r="AI10827" s="6"/>
      <c r="AJ10827" s="6"/>
      <c r="AK10827" s="6"/>
      <c r="AL10827" s="6"/>
      <c r="AM10827" s="6"/>
      <c r="AN10827" s="6"/>
      <c r="AO10827" s="6"/>
      <c r="AP10827" s="6"/>
      <c r="AQ10827" s="6"/>
      <c r="AR10827" s="6"/>
      <c r="AS10827" s="6"/>
      <c r="AT10827" s="6"/>
      <c r="AU10827" s="6"/>
      <c r="AV10827" s="6"/>
      <c r="AW10827" s="6"/>
      <c r="AX10827" s="6"/>
      <c r="AY10827" s="6"/>
      <c r="AZ10827" s="6"/>
      <c r="BA10827" s="6"/>
      <c r="BB10827" s="6"/>
      <c r="BC10827" s="6"/>
      <c r="BD10827" s="6"/>
      <c r="BE10827" s="6"/>
      <c r="BF10827" s="6"/>
      <c r="BG10827" s="6"/>
    </row>
    <row r="10828" spans="34:59" x14ac:dyDescent="0.25">
      <c r="AH10828" s="10"/>
      <c r="AI10828" s="6"/>
      <c r="AJ10828" s="10"/>
      <c r="AK10828" s="10"/>
      <c r="AL10828" s="10"/>
      <c r="AM10828" s="10"/>
      <c r="AN10828" s="10"/>
      <c r="AO10828" s="10"/>
      <c r="AP10828" s="10"/>
      <c r="AQ10828" s="10"/>
      <c r="AR10828" s="10"/>
      <c r="AS10828" s="10"/>
      <c r="AT10828" s="10"/>
      <c r="AU10828" s="10"/>
      <c r="AV10828" s="10"/>
      <c r="AW10828" s="10"/>
      <c r="AX10828" s="10"/>
      <c r="AY10828" s="10"/>
      <c r="AZ10828" s="10"/>
      <c r="BA10828" s="10"/>
      <c r="BB10828" s="10"/>
      <c r="BC10828" s="10"/>
      <c r="BD10828" s="10"/>
      <c r="BE10828" s="10"/>
      <c r="BF10828" s="10"/>
      <c r="BG10828" s="6"/>
    </row>
    <row r="10829" spans="34:59" x14ac:dyDescent="0.25">
      <c r="AH10829" s="6"/>
      <c r="AI10829" s="6"/>
      <c r="AJ10829" s="6"/>
      <c r="AK10829" s="6"/>
      <c r="AL10829" s="6"/>
      <c r="AM10829" s="6"/>
      <c r="AN10829" s="6"/>
      <c r="AO10829" s="6"/>
      <c r="AP10829" s="6"/>
      <c r="AQ10829" s="6"/>
      <c r="AR10829" s="6"/>
      <c r="AS10829" s="6"/>
      <c r="AT10829" s="6"/>
      <c r="AU10829" s="6"/>
      <c r="AV10829" s="6"/>
      <c r="AW10829" s="6"/>
      <c r="AX10829" s="6"/>
      <c r="AY10829" s="6"/>
      <c r="AZ10829" s="6"/>
      <c r="BA10829" s="6"/>
      <c r="BB10829" s="6"/>
      <c r="BC10829" s="6"/>
      <c r="BD10829" s="6"/>
      <c r="BE10829" s="6"/>
      <c r="BF10829" s="6"/>
      <c r="BG10829" s="10"/>
    </row>
    <row r="10830" spans="34:59" x14ac:dyDescent="0.25">
      <c r="AH10830" s="10"/>
      <c r="AI10830" s="6"/>
    </row>
    <row r="10831" spans="34:59" x14ac:dyDescent="0.25">
      <c r="AH10831" s="6"/>
      <c r="AI10831" s="6"/>
      <c r="AJ10831" s="6"/>
      <c r="AK10831" s="6"/>
      <c r="AL10831" s="6"/>
      <c r="AM10831" s="6"/>
      <c r="AN10831" s="6"/>
      <c r="AO10831" s="6"/>
      <c r="AP10831" s="6"/>
      <c r="AQ10831" s="6"/>
      <c r="AR10831" s="6"/>
      <c r="AS10831" s="6"/>
      <c r="AT10831" s="6"/>
      <c r="AU10831" s="6"/>
      <c r="AV10831" s="6"/>
      <c r="AW10831" s="6"/>
      <c r="AX10831" s="6"/>
      <c r="AY10831" s="6"/>
      <c r="AZ10831" s="6"/>
      <c r="BA10831" s="6"/>
      <c r="BB10831" s="6"/>
      <c r="BC10831" s="6"/>
      <c r="BD10831" s="6"/>
      <c r="BE10831" s="6"/>
      <c r="BF10831" s="6"/>
      <c r="BG10831" s="6"/>
    </row>
    <row r="10832" spans="34:59" x14ac:dyDescent="0.25">
      <c r="AH10832" s="10"/>
      <c r="AI10832" s="6"/>
      <c r="AJ10832" s="10"/>
      <c r="AK10832" s="10"/>
      <c r="AL10832" s="10"/>
      <c r="AM10832" s="10"/>
      <c r="AN10832" s="10"/>
      <c r="AO10832" s="10"/>
      <c r="AP10832" s="10"/>
      <c r="AQ10832" s="10"/>
      <c r="AR10832" s="10"/>
      <c r="AS10832" s="10"/>
      <c r="AT10832" s="10"/>
      <c r="AU10832" s="10"/>
      <c r="AV10832" s="10"/>
      <c r="AW10832" s="10"/>
      <c r="AX10832" s="10"/>
      <c r="AY10832" s="10"/>
      <c r="AZ10832" s="10"/>
      <c r="BA10832" s="10"/>
      <c r="BB10832" s="10"/>
      <c r="BC10832" s="10"/>
      <c r="BD10832" s="10"/>
      <c r="BE10832" s="10"/>
      <c r="BF10832" s="10"/>
      <c r="BG10832" s="6"/>
    </row>
    <row r="10833" spans="34:59" x14ac:dyDescent="0.25">
      <c r="AH10833" s="6"/>
      <c r="AI10833" s="6"/>
      <c r="AJ10833" s="6"/>
      <c r="AK10833" s="6"/>
      <c r="AL10833" s="6"/>
      <c r="AM10833" s="6"/>
      <c r="AN10833" s="6"/>
      <c r="AO10833" s="6"/>
      <c r="AP10833" s="6"/>
      <c r="AQ10833" s="6"/>
      <c r="AR10833" s="6"/>
      <c r="AS10833" s="6"/>
      <c r="AT10833" s="6"/>
      <c r="AU10833" s="6"/>
      <c r="AV10833" s="6"/>
      <c r="AW10833" s="6"/>
      <c r="AX10833" s="6"/>
      <c r="AY10833" s="6"/>
      <c r="AZ10833" s="6"/>
      <c r="BA10833" s="6"/>
      <c r="BB10833" s="6"/>
      <c r="BC10833" s="6"/>
      <c r="BD10833" s="6"/>
      <c r="BE10833" s="6"/>
      <c r="BF10833" s="6"/>
      <c r="BG10833" s="10"/>
    </row>
    <row r="10834" spans="34:59" x14ac:dyDescent="0.25">
      <c r="AH10834" s="10"/>
      <c r="AI10834" s="6"/>
    </row>
    <row r="10835" spans="34:59" x14ac:dyDescent="0.25">
      <c r="AH10835" s="6"/>
      <c r="AI10835" s="6"/>
      <c r="AJ10835" s="6"/>
      <c r="AK10835" s="6"/>
      <c r="AL10835" s="6"/>
      <c r="AM10835" s="6"/>
      <c r="AN10835" s="6"/>
      <c r="AO10835" s="6"/>
      <c r="AP10835" s="6"/>
      <c r="AQ10835" s="6"/>
      <c r="AR10835" s="6"/>
      <c r="AS10835" s="6"/>
      <c r="AT10835" s="6"/>
      <c r="AU10835" s="6"/>
      <c r="AV10835" s="6"/>
      <c r="AW10835" s="6"/>
      <c r="AX10835" s="6"/>
      <c r="AY10835" s="6"/>
      <c r="AZ10835" s="6"/>
      <c r="BA10835" s="6"/>
      <c r="BB10835" s="6"/>
      <c r="BC10835" s="6"/>
      <c r="BD10835" s="6"/>
      <c r="BE10835" s="6"/>
      <c r="BF10835" s="6"/>
      <c r="BG10835" s="6"/>
    </row>
    <row r="10836" spans="34:59" x14ac:dyDescent="0.25">
      <c r="AH10836" s="10"/>
      <c r="AI10836" s="6"/>
      <c r="AJ10836" s="10"/>
      <c r="AK10836" s="10"/>
      <c r="AL10836" s="10"/>
      <c r="AM10836" s="10"/>
      <c r="AN10836" s="10"/>
      <c r="AO10836" s="10"/>
      <c r="AP10836" s="10"/>
      <c r="AQ10836" s="10"/>
      <c r="AR10836" s="10"/>
      <c r="AS10836" s="10"/>
      <c r="AT10836" s="10"/>
      <c r="AU10836" s="10"/>
      <c r="AV10836" s="10"/>
      <c r="AW10836" s="10"/>
      <c r="AX10836" s="10"/>
      <c r="AY10836" s="10"/>
      <c r="AZ10836" s="10"/>
      <c r="BA10836" s="10"/>
      <c r="BB10836" s="10"/>
      <c r="BC10836" s="10"/>
      <c r="BD10836" s="10"/>
      <c r="BE10836" s="10"/>
      <c r="BF10836" s="10"/>
      <c r="BG10836" s="6"/>
    </row>
    <row r="10838" spans="34:59" x14ac:dyDescent="0.25">
      <c r="AH10838" s="10"/>
      <c r="AI10838" s="6"/>
    </row>
    <row r="10839" spans="34:59" x14ac:dyDescent="0.25">
      <c r="AH10839" s="6"/>
      <c r="AI10839" s="6"/>
      <c r="AJ10839" s="6"/>
      <c r="AK10839" s="6"/>
      <c r="AL10839" s="6"/>
      <c r="AM10839" s="6"/>
      <c r="AN10839" s="6"/>
      <c r="AO10839" s="6"/>
      <c r="AP10839" s="6"/>
      <c r="AQ10839" s="6"/>
      <c r="AR10839" s="6"/>
      <c r="AS10839" s="6"/>
      <c r="AT10839" s="6"/>
      <c r="AU10839" s="6"/>
      <c r="AV10839" s="6"/>
      <c r="AW10839" s="6"/>
      <c r="AX10839" s="6"/>
      <c r="AY10839" s="6"/>
      <c r="AZ10839" s="6"/>
      <c r="BA10839" s="6"/>
      <c r="BB10839" s="6"/>
      <c r="BC10839" s="6"/>
      <c r="BD10839" s="6"/>
      <c r="BE10839" s="6"/>
      <c r="BF10839" s="6"/>
      <c r="BG10839" s="6"/>
    </row>
    <row r="10840" spans="34:59" x14ac:dyDescent="0.25">
      <c r="AH10840" s="10"/>
      <c r="AI10840" s="6"/>
      <c r="AJ10840" s="10"/>
      <c r="AK10840" s="10"/>
      <c r="AL10840" s="10"/>
      <c r="AM10840" s="10"/>
      <c r="AN10840" s="10"/>
      <c r="AO10840" s="10"/>
      <c r="AP10840" s="10"/>
      <c r="AQ10840" s="10"/>
      <c r="AR10840" s="10"/>
      <c r="AS10840" s="10"/>
      <c r="AT10840" s="10"/>
      <c r="AU10840" s="10"/>
      <c r="AV10840" s="10"/>
      <c r="AW10840" s="10"/>
      <c r="AX10840" s="10"/>
      <c r="AY10840" s="10"/>
      <c r="AZ10840" s="10"/>
      <c r="BA10840" s="10"/>
      <c r="BB10840" s="10"/>
      <c r="BC10840" s="10"/>
      <c r="BD10840" s="10"/>
      <c r="BE10840" s="10"/>
      <c r="BF10840" s="10"/>
      <c r="BG10840" s="6"/>
    </row>
    <row r="10841" spans="34:59" x14ac:dyDescent="0.25">
      <c r="AH10841" s="6"/>
      <c r="AI10841" s="6"/>
      <c r="AJ10841" s="6"/>
      <c r="AK10841" s="6"/>
      <c r="AL10841" s="6"/>
      <c r="AM10841" s="6"/>
      <c r="AN10841" s="6"/>
      <c r="AO10841" s="6"/>
      <c r="AP10841" s="6"/>
      <c r="AQ10841" s="6"/>
      <c r="AR10841" s="6"/>
      <c r="AS10841" s="6"/>
      <c r="AT10841" s="6"/>
      <c r="AU10841" s="6"/>
      <c r="AV10841" s="6"/>
      <c r="AW10841" s="6"/>
      <c r="AX10841" s="6"/>
      <c r="AY10841" s="6"/>
      <c r="AZ10841" s="6"/>
      <c r="BA10841" s="6"/>
      <c r="BB10841" s="6"/>
      <c r="BC10841" s="6"/>
      <c r="BD10841" s="6"/>
      <c r="BE10841" s="6"/>
      <c r="BF10841" s="6"/>
      <c r="BG10841" s="10"/>
    </row>
    <row r="10842" spans="34:59" x14ac:dyDescent="0.25">
      <c r="AH10842" s="10"/>
      <c r="AI10842" s="6"/>
    </row>
    <row r="10843" spans="34:59" x14ac:dyDescent="0.25">
      <c r="AH10843" s="6"/>
      <c r="AI10843" s="6"/>
      <c r="AJ10843" s="6"/>
      <c r="AK10843" s="6"/>
      <c r="AL10843" s="6"/>
      <c r="AM10843" s="6"/>
      <c r="AN10843" s="6"/>
      <c r="AO10843" s="6"/>
      <c r="AP10843" s="6"/>
      <c r="AQ10843" s="6"/>
      <c r="AR10843" s="6"/>
      <c r="AS10843" s="6"/>
      <c r="AT10843" s="6"/>
      <c r="AU10843" s="6"/>
      <c r="AV10843" s="6"/>
      <c r="AW10843" s="6"/>
      <c r="AX10843" s="6"/>
      <c r="AY10843" s="6"/>
      <c r="AZ10843" s="6"/>
      <c r="BA10843" s="6"/>
      <c r="BB10843" s="6"/>
      <c r="BC10843" s="6"/>
      <c r="BD10843" s="6"/>
      <c r="BE10843" s="6"/>
      <c r="BF10843" s="6"/>
      <c r="BG10843" s="6"/>
    </row>
    <row r="10844" spans="34:59" x14ac:dyDescent="0.25">
      <c r="AH10844" s="10"/>
      <c r="AI10844" s="6"/>
      <c r="AJ10844" s="10"/>
      <c r="AK10844" s="10"/>
      <c r="AL10844" s="10"/>
      <c r="AM10844" s="10"/>
      <c r="AN10844" s="10"/>
      <c r="AO10844" s="10"/>
      <c r="AP10844" s="10"/>
      <c r="AQ10844" s="10"/>
      <c r="AR10844" s="10"/>
      <c r="AS10844" s="10"/>
      <c r="AT10844" s="10"/>
      <c r="AU10844" s="10"/>
      <c r="AV10844" s="10"/>
      <c r="AW10844" s="10"/>
      <c r="AX10844" s="10"/>
      <c r="AY10844" s="10"/>
      <c r="AZ10844" s="10"/>
      <c r="BA10844" s="10"/>
      <c r="BB10844" s="10"/>
      <c r="BC10844" s="10"/>
      <c r="BD10844" s="10"/>
      <c r="BE10844" s="10"/>
      <c r="BF10844" s="10"/>
      <c r="BG10844" s="6"/>
    </row>
    <row r="10845" spans="34:59" x14ac:dyDescent="0.25">
      <c r="AH10845" s="6"/>
      <c r="AI10845" s="6"/>
      <c r="AJ10845" s="6"/>
      <c r="AK10845" s="6"/>
      <c r="AL10845" s="6"/>
      <c r="AM10845" s="6"/>
      <c r="AN10845" s="6"/>
      <c r="AO10845" s="6"/>
      <c r="AP10845" s="6"/>
      <c r="AQ10845" s="6"/>
      <c r="AR10845" s="6"/>
      <c r="AS10845" s="6"/>
      <c r="AT10845" s="6"/>
      <c r="AU10845" s="6"/>
      <c r="AV10845" s="6"/>
      <c r="AW10845" s="6"/>
      <c r="AX10845" s="6"/>
      <c r="AY10845" s="6"/>
      <c r="AZ10845" s="6"/>
      <c r="BA10845" s="6"/>
      <c r="BB10845" s="6"/>
      <c r="BC10845" s="6"/>
      <c r="BD10845" s="6"/>
      <c r="BE10845" s="6"/>
      <c r="BF10845" s="6"/>
      <c r="BG10845" s="10"/>
    </row>
    <row r="10846" spans="34:59" x14ac:dyDescent="0.25">
      <c r="AH10846" s="10"/>
      <c r="AI10846" s="6"/>
    </row>
    <row r="10847" spans="34:59" x14ac:dyDescent="0.25">
      <c r="AH10847" s="6"/>
      <c r="AI10847" s="6"/>
      <c r="AJ10847" s="6"/>
      <c r="AK10847" s="6"/>
      <c r="AL10847" s="6"/>
      <c r="AM10847" s="6"/>
      <c r="AN10847" s="6"/>
      <c r="AO10847" s="6"/>
      <c r="AP10847" s="6"/>
      <c r="AQ10847" s="6"/>
      <c r="AR10847" s="6"/>
      <c r="AS10847" s="6"/>
      <c r="AT10847" s="6"/>
      <c r="AU10847" s="6"/>
      <c r="AV10847" s="6"/>
      <c r="AW10847" s="6"/>
      <c r="AX10847" s="6"/>
      <c r="AY10847" s="6"/>
      <c r="AZ10847" s="6"/>
      <c r="BA10847" s="6"/>
      <c r="BB10847" s="6"/>
      <c r="BC10847" s="6"/>
      <c r="BD10847" s="6"/>
      <c r="BE10847" s="6"/>
      <c r="BF10847" s="6"/>
      <c r="BG10847" s="6"/>
    </row>
    <row r="10848" spans="34:59" x14ac:dyDescent="0.25">
      <c r="AH10848" s="10"/>
      <c r="AI10848" s="6"/>
      <c r="AJ10848" s="10"/>
      <c r="AK10848" s="10"/>
      <c r="AL10848" s="10"/>
      <c r="AM10848" s="10"/>
      <c r="AN10848" s="10"/>
      <c r="AO10848" s="10"/>
      <c r="AP10848" s="10"/>
      <c r="AQ10848" s="10"/>
      <c r="AR10848" s="10"/>
      <c r="AS10848" s="10"/>
      <c r="AT10848" s="10"/>
      <c r="AU10848" s="10"/>
      <c r="AV10848" s="10"/>
      <c r="AW10848" s="10"/>
      <c r="AX10848" s="10"/>
      <c r="AY10848" s="10"/>
      <c r="AZ10848" s="10"/>
      <c r="BA10848" s="10"/>
      <c r="BB10848" s="10"/>
      <c r="BC10848" s="10"/>
      <c r="BD10848" s="10"/>
      <c r="BE10848" s="10"/>
      <c r="BF10848" s="10"/>
      <c r="BG10848" s="6"/>
    </row>
    <row r="10849" spans="34:59" x14ac:dyDescent="0.25">
      <c r="AH10849" s="6"/>
      <c r="AI10849" s="6"/>
      <c r="AJ10849" s="6"/>
      <c r="AK10849" s="6"/>
      <c r="AL10849" s="6"/>
      <c r="AM10849" s="6"/>
      <c r="AN10849" s="6"/>
      <c r="AO10849" s="6"/>
      <c r="AP10849" s="6"/>
      <c r="AQ10849" s="6"/>
      <c r="AR10849" s="6"/>
      <c r="AS10849" s="6"/>
      <c r="AT10849" s="6"/>
      <c r="AU10849" s="6"/>
      <c r="AV10849" s="6"/>
      <c r="AW10849" s="6"/>
      <c r="AX10849" s="6"/>
      <c r="AY10849" s="6"/>
      <c r="AZ10849" s="6"/>
      <c r="BA10849" s="6"/>
      <c r="BB10849" s="6"/>
      <c r="BC10849" s="6"/>
      <c r="BD10849" s="6"/>
      <c r="BE10849" s="6"/>
      <c r="BF10849" s="6"/>
      <c r="BG10849" s="10"/>
    </row>
    <row r="10850" spans="34:59" x14ac:dyDescent="0.25">
      <c r="AH10850" s="10"/>
      <c r="AI10850" s="6"/>
    </row>
    <row r="10851" spans="34:59" x14ac:dyDescent="0.25">
      <c r="AH10851" s="6"/>
      <c r="AI10851" s="6"/>
      <c r="AJ10851" s="6"/>
      <c r="AK10851" s="6"/>
      <c r="AL10851" s="6"/>
      <c r="AM10851" s="6"/>
      <c r="AN10851" s="6"/>
      <c r="AO10851" s="6"/>
      <c r="AP10851" s="6"/>
      <c r="AQ10851" s="6"/>
      <c r="AR10851" s="6"/>
      <c r="AS10851" s="6"/>
      <c r="AT10851" s="6"/>
      <c r="AU10851" s="6"/>
      <c r="AV10851" s="6"/>
      <c r="AW10851" s="6"/>
      <c r="AX10851" s="6"/>
      <c r="AY10851" s="6"/>
      <c r="AZ10851" s="6"/>
      <c r="BA10851" s="6"/>
      <c r="BB10851" s="6"/>
      <c r="BC10851" s="6"/>
      <c r="BD10851" s="6"/>
      <c r="BE10851" s="6"/>
      <c r="BF10851" s="6"/>
      <c r="BG10851" s="6"/>
    </row>
    <row r="10852" spans="34:59" x14ac:dyDescent="0.25">
      <c r="AH10852" s="10"/>
      <c r="AI10852" s="6"/>
      <c r="AJ10852" s="10"/>
      <c r="AK10852" s="10"/>
      <c r="AL10852" s="10"/>
      <c r="AM10852" s="10"/>
      <c r="AN10852" s="10"/>
      <c r="AO10852" s="10"/>
      <c r="AP10852" s="10"/>
      <c r="AQ10852" s="10"/>
      <c r="AR10852" s="10"/>
      <c r="AS10852" s="10"/>
      <c r="AT10852" s="10"/>
      <c r="AU10852" s="10"/>
      <c r="AV10852" s="10"/>
      <c r="AW10852" s="10"/>
      <c r="AX10852" s="10"/>
      <c r="AY10852" s="10"/>
      <c r="AZ10852" s="10"/>
      <c r="BA10852" s="10"/>
      <c r="BB10852" s="10"/>
      <c r="BC10852" s="10"/>
      <c r="BD10852" s="10"/>
      <c r="BE10852" s="10"/>
      <c r="BF10852" s="10"/>
      <c r="BG10852" s="6"/>
    </row>
    <row r="10854" spans="34:59" x14ac:dyDescent="0.25">
      <c r="AH10854" s="10"/>
      <c r="AI10854" s="6"/>
    </row>
    <row r="10855" spans="34:59" x14ac:dyDescent="0.25">
      <c r="AH10855" s="6"/>
      <c r="AI10855" s="6"/>
      <c r="AJ10855" s="6"/>
      <c r="AK10855" s="6"/>
      <c r="AL10855" s="6"/>
      <c r="AM10855" s="6"/>
      <c r="AN10855" s="6"/>
      <c r="AO10855" s="6"/>
      <c r="AP10855" s="6"/>
      <c r="AQ10855" s="6"/>
      <c r="AR10855" s="6"/>
      <c r="AS10855" s="6"/>
      <c r="AT10855" s="6"/>
      <c r="AU10855" s="6"/>
      <c r="AV10855" s="6"/>
      <c r="AW10855" s="6"/>
      <c r="AX10855" s="6"/>
      <c r="AY10855" s="6"/>
      <c r="AZ10855" s="6"/>
      <c r="BA10855" s="6"/>
      <c r="BB10855" s="6"/>
      <c r="BC10855" s="6"/>
      <c r="BD10855" s="6"/>
      <c r="BE10855" s="6"/>
      <c r="BF10855" s="6"/>
      <c r="BG10855" s="6"/>
    </row>
    <row r="10856" spans="34:59" x14ac:dyDescent="0.25">
      <c r="AH10856" s="10"/>
      <c r="AI10856" s="6"/>
      <c r="AJ10856" s="10"/>
      <c r="AK10856" s="10"/>
      <c r="AL10856" s="10"/>
      <c r="AM10856" s="10"/>
      <c r="AN10856" s="10"/>
      <c r="AO10856" s="10"/>
      <c r="AP10856" s="10"/>
      <c r="AQ10856" s="10"/>
      <c r="AR10856" s="10"/>
      <c r="AS10856" s="10"/>
      <c r="AT10856" s="10"/>
      <c r="AU10856" s="10"/>
      <c r="AV10856" s="10"/>
      <c r="AW10856" s="10"/>
      <c r="AX10856" s="10"/>
      <c r="AY10856" s="10"/>
      <c r="AZ10856" s="10"/>
      <c r="BA10856" s="10"/>
      <c r="BB10856" s="10"/>
      <c r="BC10856" s="10"/>
      <c r="BD10856" s="10"/>
      <c r="BE10856" s="10"/>
      <c r="BF10856" s="10"/>
      <c r="BG10856" s="6"/>
    </row>
    <row r="10857" spans="34:59" x14ac:dyDescent="0.25">
      <c r="AH10857" s="6"/>
      <c r="AI10857" s="6"/>
      <c r="AJ10857" s="6"/>
      <c r="AK10857" s="6"/>
      <c r="AL10857" s="6"/>
      <c r="AM10857" s="6"/>
      <c r="AN10857" s="6"/>
      <c r="AO10857" s="6"/>
      <c r="AP10857" s="6"/>
      <c r="AQ10857" s="6"/>
      <c r="AR10857" s="6"/>
      <c r="AS10857" s="6"/>
      <c r="AT10857" s="6"/>
      <c r="AU10857" s="6"/>
      <c r="AV10857" s="6"/>
      <c r="AW10857" s="6"/>
      <c r="AX10857" s="6"/>
      <c r="AY10857" s="6"/>
      <c r="AZ10857" s="6"/>
      <c r="BA10857" s="6"/>
      <c r="BB10857" s="6"/>
      <c r="BC10857" s="6"/>
      <c r="BD10857" s="6"/>
      <c r="BE10857" s="6"/>
      <c r="BF10857" s="6"/>
      <c r="BG10857" s="10"/>
    </row>
    <row r="10858" spans="34:59" x14ac:dyDescent="0.25">
      <c r="AH10858" s="10"/>
      <c r="AI10858" s="6"/>
    </row>
    <row r="10859" spans="34:59" x14ac:dyDescent="0.25">
      <c r="AH10859" s="6"/>
      <c r="AI10859" s="6"/>
      <c r="AJ10859" s="6"/>
      <c r="AK10859" s="6"/>
      <c r="AL10859" s="6"/>
      <c r="AM10859" s="6"/>
      <c r="AN10859" s="6"/>
      <c r="AO10859" s="6"/>
      <c r="AP10859" s="6"/>
      <c r="AQ10859" s="6"/>
      <c r="AR10859" s="6"/>
      <c r="AS10859" s="6"/>
      <c r="AT10859" s="6"/>
      <c r="AU10859" s="6"/>
      <c r="AV10859" s="6"/>
      <c r="AW10859" s="6"/>
      <c r="AX10859" s="6"/>
      <c r="AY10859" s="6"/>
      <c r="AZ10859" s="6"/>
      <c r="BA10859" s="6"/>
      <c r="BB10859" s="6"/>
      <c r="BC10859" s="6"/>
      <c r="BD10859" s="6"/>
      <c r="BE10859" s="6"/>
      <c r="BF10859" s="6"/>
      <c r="BG10859" s="6"/>
    </row>
    <row r="10860" spans="34:59" x14ac:dyDescent="0.25">
      <c r="AH10860" s="10"/>
      <c r="AI10860" s="6"/>
      <c r="AJ10860" s="10"/>
      <c r="AK10860" s="10"/>
      <c r="AL10860" s="10"/>
      <c r="AM10860" s="10"/>
      <c r="AN10860" s="10"/>
      <c r="AO10860" s="10"/>
      <c r="AP10860" s="10"/>
      <c r="AQ10860" s="10"/>
      <c r="AR10860" s="10"/>
      <c r="AS10860" s="10"/>
      <c r="AT10860" s="10"/>
      <c r="AU10860" s="10"/>
      <c r="AV10860" s="10"/>
      <c r="AW10860" s="10"/>
      <c r="AX10860" s="10"/>
      <c r="AY10860" s="10"/>
      <c r="AZ10860" s="10"/>
      <c r="BA10860" s="10"/>
      <c r="BB10860" s="10"/>
      <c r="BC10860" s="10"/>
      <c r="BD10860" s="10"/>
      <c r="BE10860" s="10"/>
      <c r="BF10860" s="10"/>
      <c r="BG10860" s="6"/>
    </row>
    <row r="10861" spans="34:59" x14ac:dyDescent="0.25">
      <c r="AH10861" s="6"/>
      <c r="AI10861" s="6"/>
      <c r="AJ10861" s="6"/>
      <c r="AK10861" s="6"/>
      <c r="AL10861" s="6"/>
      <c r="AM10861" s="6"/>
      <c r="AN10861" s="6"/>
      <c r="AO10861" s="6"/>
      <c r="AP10861" s="6"/>
      <c r="AQ10861" s="6"/>
      <c r="AR10861" s="6"/>
      <c r="AS10861" s="6"/>
      <c r="AT10861" s="6"/>
      <c r="AU10861" s="6"/>
      <c r="AV10861" s="6"/>
      <c r="AW10861" s="6"/>
      <c r="AX10861" s="6"/>
      <c r="AY10861" s="6"/>
      <c r="AZ10861" s="6"/>
      <c r="BA10861" s="6"/>
      <c r="BB10861" s="6"/>
      <c r="BC10861" s="6"/>
      <c r="BD10861" s="6"/>
      <c r="BE10861" s="6"/>
      <c r="BF10861" s="6"/>
      <c r="BG10861" s="10"/>
    </row>
    <row r="10862" spans="34:59" x14ac:dyDescent="0.25">
      <c r="AH10862" s="10"/>
      <c r="AI10862" s="6"/>
    </row>
    <row r="10863" spans="34:59" x14ac:dyDescent="0.25">
      <c r="AH10863" s="6"/>
      <c r="AI10863" s="6"/>
      <c r="AJ10863" s="6"/>
      <c r="AK10863" s="6"/>
      <c r="AL10863" s="6"/>
      <c r="AM10863" s="6"/>
      <c r="AN10863" s="6"/>
      <c r="AO10863" s="6"/>
      <c r="AP10863" s="6"/>
      <c r="AQ10863" s="6"/>
      <c r="AR10863" s="6"/>
      <c r="AS10863" s="6"/>
      <c r="AT10863" s="6"/>
      <c r="AU10863" s="6"/>
      <c r="AV10863" s="6"/>
      <c r="AW10863" s="6"/>
      <c r="AX10863" s="6"/>
      <c r="AY10863" s="6"/>
      <c r="AZ10863" s="6"/>
      <c r="BA10863" s="6"/>
      <c r="BB10863" s="6"/>
      <c r="BC10863" s="6"/>
      <c r="BD10863" s="6"/>
      <c r="BE10863" s="6"/>
      <c r="BF10863" s="6"/>
      <c r="BG10863" s="6"/>
    </row>
    <row r="10864" spans="34:59" x14ac:dyDescent="0.25">
      <c r="AH10864" s="10"/>
      <c r="AI10864" s="6"/>
      <c r="AJ10864" s="10"/>
      <c r="AK10864" s="10"/>
      <c r="AL10864" s="10"/>
      <c r="AM10864" s="10"/>
      <c r="AN10864" s="10"/>
      <c r="AO10864" s="10"/>
      <c r="AP10864" s="10"/>
      <c r="AQ10864" s="10"/>
      <c r="AR10864" s="10"/>
      <c r="AS10864" s="10"/>
      <c r="AT10864" s="10"/>
      <c r="AU10864" s="10"/>
      <c r="AV10864" s="10"/>
      <c r="AW10864" s="10"/>
      <c r="AX10864" s="10"/>
      <c r="AY10864" s="10"/>
      <c r="AZ10864" s="10"/>
      <c r="BA10864" s="10"/>
      <c r="BB10864" s="10"/>
      <c r="BC10864" s="10"/>
      <c r="BD10864" s="10"/>
      <c r="BE10864" s="10"/>
      <c r="BF10864" s="10"/>
      <c r="BG10864" s="6"/>
    </row>
    <row r="10865" spans="34:59" x14ac:dyDescent="0.25">
      <c r="AH10865" s="6"/>
      <c r="AI10865" s="6"/>
      <c r="AJ10865" s="6"/>
      <c r="AK10865" s="6"/>
      <c r="AL10865" s="6"/>
      <c r="AM10865" s="6"/>
      <c r="AN10865" s="6"/>
      <c r="AO10865" s="6"/>
      <c r="AP10865" s="6"/>
      <c r="AQ10865" s="6"/>
      <c r="AR10865" s="6"/>
      <c r="AS10865" s="6"/>
      <c r="AT10865" s="6"/>
      <c r="AU10865" s="6"/>
      <c r="AV10865" s="6"/>
      <c r="AW10865" s="6"/>
      <c r="AX10865" s="6"/>
      <c r="AY10865" s="6"/>
      <c r="AZ10865" s="6"/>
      <c r="BA10865" s="6"/>
      <c r="BB10865" s="6"/>
      <c r="BC10865" s="6"/>
      <c r="BD10865" s="6"/>
      <c r="BE10865" s="6"/>
      <c r="BF10865" s="6"/>
      <c r="BG10865" s="10"/>
    </row>
    <row r="10866" spans="34:59" x14ac:dyDescent="0.25">
      <c r="AH10866" s="10"/>
      <c r="AI10866" s="6"/>
    </row>
    <row r="10867" spans="34:59" x14ac:dyDescent="0.25">
      <c r="AH10867" s="6"/>
      <c r="AI10867" s="6"/>
      <c r="AJ10867" s="6"/>
      <c r="AK10867" s="6"/>
      <c r="AL10867" s="6"/>
      <c r="AM10867" s="6"/>
      <c r="AN10867" s="6"/>
      <c r="AO10867" s="6"/>
      <c r="AP10867" s="6"/>
      <c r="AQ10867" s="6"/>
      <c r="AR10867" s="6"/>
      <c r="AS10867" s="6"/>
      <c r="AT10867" s="6"/>
      <c r="AU10867" s="6"/>
      <c r="AV10867" s="6"/>
      <c r="AW10867" s="6"/>
      <c r="AX10867" s="6"/>
      <c r="AY10867" s="6"/>
      <c r="AZ10867" s="6"/>
      <c r="BA10867" s="6"/>
      <c r="BB10867" s="6"/>
      <c r="BC10867" s="6"/>
      <c r="BD10867" s="6"/>
      <c r="BE10867" s="6"/>
      <c r="BF10867" s="6"/>
      <c r="BG10867" s="6"/>
    </row>
    <row r="10868" spans="34:59" x14ac:dyDescent="0.25">
      <c r="AH10868" s="10"/>
      <c r="AI10868" s="6"/>
      <c r="AJ10868" s="10"/>
      <c r="AK10868" s="10"/>
      <c r="AL10868" s="10"/>
      <c r="AM10868" s="10"/>
      <c r="AN10868" s="10"/>
      <c r="AO10868" s="10"/>
      <c r="AP10868" s="10"/>
      <c r="AQ10868" s="10"/>
      <c r="AR10868" s="10"/>
      <c r="AS10868" s="10"/>
      <c r="AT10868" s="10"/>
      <c r="AU10868" s="10"/>
      <c r="AV10868" s="10"/>
      <c r="AW10868" s="10"/>
      <c r="AX10868" s="10"/>
      <c r="AY10868" s="10"/>
      <c r="AZ10868" s="10"/>
      <c r="BA10868" s="10"/>
      <c r="BB10868" s="10"/>
      <c r="BC10868" s="10"/>
      <c r="BD10868" s="10"/>
      <c r="BE10868" s="10"/>
      <c r="BF10868" s="10"/>
      <c r="BG10868" s="6"/>
    </row>
    <row r="10870" spans="34:59" x14ac:dyDescent="0.25">
      <c r="AH10870" s="10"/>
      <c r="AI10870" s="6"/>
    </row>
    <row r="10871" spans="34:59" x14ac:dyDescent="0.25">
      <c r="AH10871" s="6"/>
      <c r="AI10871" s="6"/>
      <c r="AJ10871" s="6"/>
      <c r="AK10871" s="6"/>
      <c r="AL10871" s="6"/>
      <c r="AM10871" s="6"/>
      <c r="AN10871" s="6"/>
      <c r="AO10871" s="6"/>
      <c r="AP10871" s="6"/>
      <c r="AQ10871" s="6"/>
      <c r="AR10871" s="6"/>
      <c r="AS10871" s="6"/>
      <c r="AT10871" s="6"/>
      <c r="AU10871" s="6"/>
      <c r="AV10871" s="6"/>
      <c r="AW10871" s="6"/>
      <c r="AX10871" s="6"/>
      <c r="AY10871" s="6"/>
      <c r="AZ10871" s="6"/>
      <c r="BA10871" s="6"/>
      <c r="BB10871" s="6"/>
      <c r="BC10871" s="6"/>
      <c r="BD10871" s="6"/>
      <c r="BE10871" s="6"/>
      <c r="BF10871" s="6"/>
      <c r="BG10871" s="6"/>
    </row>
    <row r="10872" spans="34:59" x14ac:dyDescent="0.25">
      <c r="AH10872" s="10"/>
      <c r="AI10872" s="6"/>
      <c r="AJ10872" s="10"/>
      <c r="AK10872" s="10"/>
      <c r="AL10872" s="10"/>
      <c r="AM10872" s="10"/>
      <c r="AN10872" s="10"/>
      <c r="AO10872" s="10"/>
      <c r="AP10872" s="10"/>
      <c r="AQ10872" s="10"/>
      <c r="AR10872" s="10"/>
      <c r="AS10872" s="10"/>
      <c r="AT10872" s="10"/>
      <c r="AU10872" s="10"/>
      <c r="AV10872" s="10"/>
      <c r="AW10872" s="10"/>
      <c r="AX10872" s="10"/>
      <c r="AY10872" s="10"/>
      <c r="AZ10872" s="10"/>
      <c r="BA10872" s="10"/>
      <c r="BB10872" s="10"/>
      <c r="BC10872" s="10"/>
      <c r="BD10872" s="10"/>
      <c r="BE10872" s="10"/>
      <c r="BF10872" s="10"/>
      <c r="BG10872" s="6"/>
    </row>
    <row r="10873" spans="34:59" x14ac:dyDescent="0.25">
      <c r="AH10873" s="6"/>
      <c r="AI10873" s="6"/>
      <c r="AJ10873" s="6"/>
      <c r="AK10873" s="6"/>
      <c r="AL10873" s="6"/>
      <c r="AM10873" s="6"/>
      <c r="AN10873" s="6"/>
      <c r="AO10873" s="6"/>
      <c r="AP10873" s="6"/>
      <c r="AQ10873" s="6"/>
      <c r="AR10873" s="6"/>
      <c r="AS10873" s="6"/>
      <c r="AT10873" s="6"/>
      <c r="AU10873" s="6"/>
      <c r="AV10873" s="6"/>
      <c r="AW10873" s="6"/>
      <c r="AX10873" s="6"/>
      <c r="AY10873" s="6"/>
      <c r="AZ10873" s="6"/>
      <c r="BA10873" s="6"/>
      <c r="BB10873" s="6"/>
      <c r="BC10873" s="6"/>
      <c r="BD10873" s="6"/>
      <c r="BE10873" s="6"/>
      <c r="BF10873" s="6"/>
      <c r="BG10873" s="10"/>
    </row>
    <row r="10874" spans="34:59" x14ac:dyDescent="0.25">
      <c r="AH10874" s="10"/>
      <c r="AI10874" s="6"/>
    </row>
    <row r="10875" spans="34:59" x14ac:dyDescent="0.25">
      <c r="AH10875" s="6"/>
      <c r="AI10875" s="6"/>
      <c r="AJ10875" s="6"/>
      <c r="AK10875" s="6"/>
      <c r="AL10875" s="6"/>
      <c r="AM10875" s="6"/>
      <c r="AN10875" s="6"/>
      <c r="AO10875" s="6"/>
      <c r="AP10875" s="6"/>
      <c r="AQ10875" s="6"/>
      <c r="AR10875" s="6"/>
      <c r="AS10875" s="6"/>
      <c r="AT10875" s="6"/>
      <c r="AU10875" s="6"/>
      <c r="AV10875" s="6"/>
      <c r="AW10875" s="6"/>
      <c r="AX10875" s="6"/>
      <c r="AY10875" s="6"/>
      <c r="AZ10875" s="6"/>
      <c r="BA10875" s="6"/>
      <c r="BB10875" s="6"/>
      <c r="BC10875" s="6"/>
      <c r="BD10875" s="6"/>
      <c r="BE10875" s="6"/>
      <c r="BF10875" s="6"/>
      <c r="BG10875" s="6"/>
    </row>
    <row r="10876" spans="34:59" x14ac:dyDescent="0.25">
      <c r="AH10876" s="10"/>
      <c r="AI10876" s="6"/>
      <c r="AJ10876" s="10"/>
      <c r="AK10876" s="10"/>
      <c r="AL10876" s="10"/>
      <c r="AM10876" s="10"/>
      <c r="AN10876" s="10"/>
      <c r="AO10876" s="10"/>
      <c r="AP10876" s="10"/>
      <c r="AQ10876" s="10"/>
      <c r="AR10876" s="10"/>
      <c r="AS10876" s="10"/>
      <c r="AT10876" s="10"/>
      <c r="AU10876" s="10"/>
      <c r="AV10876" s="10"/>
      <c r="AW10876" s="10"/>
      <c r="AX10876" s="10"/>
      <c r="AY10876" s="10"/>
      <c r="AZ10876" s="10"/>
      <c r="BA10876" s="10"/>
      <c r="BB10876" s="10"/>
      <c r="BC10876" s="10"/>
      <c r="BD10876" s="10"/>
      <c r="BE10876" s="10"/>
      <c r="BF10876" s="10"/>
      <c r="BG10876" s="6"/>
    </row>
    <row r="10877" spans="34:59" x14ac:dyDescent="0.25">
      <c r="AH10877" s="6"/>
      <c r="AI10877" s="6"/>
      <c r="AJ10877" s="6"/>
      <c r="AK10877" s="6"/>
      <c r="AL10877" s="6"/>
      <c r="AM10877" s="6"/>
      <c r="AN10877" s="6"/>
      <c r="AO10877" s="6"/>
      <c r="AP10877" s="6"/>
      <c r="AQ10877" s="6"/>
      <c r="AR10877" s="6"/>
      <c r="AS10877" s="6"/>
      <c r="AT10877" s="6"/>
      <c r="AU10877" s="6"/>
      <c r="AV10877" s="6"/>
      <c r="AW10877" s="6"/>
      <c r="AX10877" s="6"/>
      <c r="AY10877" s="6"/>
      <c r="AZ10877" s="6"/>
      <c r="BA10877" s="6"/>
      <c r="BB10877" s="6"/>
      <c r="BC10877" s="6"/>
      <c r="BD10877" s="6"/>
      <c r="BE10877" s="6"/>
      <c r="BF10877" s="6"/>
      <c r="BG10877" s="10"/>
    </row>
    <row r="10878" spans="34:59" x14ac:dyDescent="0.25">
      <c r="AH10878" s="10"/>
      <c r="AI10878" s="6"/>
    </row>
    <row r="10879" spans="34:59" x14ac:dyDescent="0.25">
      <c r="AH10879" s="6"/>
      <c r="AI10879" s="6"/>
      <c r="AJ10879" s="6"/>
      <c r="AK10879" s="6"/>
      <c r="AL10879" s="6"/>
      <c r="AM10879" s="6"/>
      <c r="AN10879" s="6"/>
      <c r="AO10879" s="6"/>
      <c r="AP10879" s="6"/>
      <c r="AQ10879" s="6"/>
      <c r="AR10879" s="6"/>
      <c r="AS10879" s="6"/>
      <c r="AT10879" s="6"/>
      <c r="AU10879" s="6"/>
      <c r="AV10879" s="6"/>
      <c r="AW10879" s="6"/>
      <c r="AX10879" s="6"/>
      <c r="AY10879" s="6"/>
      <c r="AZ10879" s="6"/>
      <c r="BA10879" s="6"/>
      <c r="BB10879" s="6"/>
      <c r="BC10879" s="6"/>
      <c r="BD10879" s="6"/>
      <c r="BE10879" s="6"/>
      <c r="BF10879" s="6"/>
      <c r="BG10879" s="6"/>
    </row>
    <row r="10880" spans="34:59" x14ac:dyDescent="0.25">
      <c r="AH10880" s="10"/>
      <c r="AI10880" s="6"/>
      <c r="AJ10880" s="10"/>
      <c r="AK10880" s="10"/>
      <c r="AL10880" s="10"/>
      <c r="AM10880" s="10"/>
      <c r="AN10880" s="10"/>
      <c r="AO10880" s="10"/>
      <c r="AP10880" s="10"/>
      <c r="AQ10880" s="10"/>
      <c r="AR10880" s="10"/>
      <c r="AS10880" s="10"/>
      <c r="AT10880" s="10"/>
      <c r="AU10880" s="10"/>
      <c r="AV10880" s="10"/>
      <c r="AW10880" s="10"/>
      <c r="AX10880" s="10"/>
      <c r="AY10880" s="10"/>
      <c r="AZ10880" s="10"/>
      <c r="BA10880" s="10"/>
      <c r="BB10880" s="10"/>
      <c r="BC10880" s="10"/>
      <c r="BD10880" s="10"/>
      <c r="BE10880" s="10"/>
      <c r="BF10880" s="10"/>
      <c r="BG10880" s="6"/>
    </row>
    <row r="10881" spans="34:59" x14ac:dyDescent="0.25">
      <c r="AH10881" s="6"/>
      <c r="AI10881" s="6"/>
      <c r="AJ10881" s="6"/>
      <c r="AK10881" s="6"/>
      <c r="AL10881" s="6"/>
      <c r="AM10881" s="6"/>
      <c r="AN10881" s="6"/>
      <c r="AO10881" s="6"/>
      <c r="AP10881" s="6"/>
      <c r="AQ10881" s="6"/>
      <c r="AR10881" s="6"/>
      <c r="AS10881" s="6"/>
      <c r="AT10881" s="6"/>
      <c r="AU10881" s="6"/>
      <c r="AV10881" s="6"/>
      <c r="AW10881" s="6"/>
      <c r="AX10881" s="6"/>
      <c r="AY10881" s="6"/>
      <c r="AZ10881" s="6"/>
      <c r="BA10881" s="6"/>
      <c r="BB10881" s="6"/>
      <c r="BC10881" s="6"/>
      <c r="BD10881" s="6"/>
      <c r="BE10881" s="6"/>
      <c r="BF10881" s="6"/>
      <c r="BG10881" s="10"/>
    </row>
    <row r="10882" spans="34:59" x14ac:dyDescent="0.25">
      <c r="AH10882" s="10"/>
      <c r="AI10882" s="6"/>
    </row>
    <row r="10883" spans="34:59" x14ac:dyDescent="0.25">
      <c r="AH10883" s="6"/>
      <c r="AI10883" s="6"/>
      <c r="AJ10883" s="6"/>
      <c r="AK10883" s="6"/>
      <c r="AL10883" s="6"/>
      <c r="AM10883" s="6"/>
      <c r="AN10883" s="6"/>
      <c r="AO10883" s="6"/>
      <c r="AP10883" s="6"/>
      <c r="AQ10883" s="6"/>
      <c r="AR10883" s="6"/>
      <c r="AS10883" s="6"/>
      <c r="AT10883" s="6"/>
      <c r="AU10883" s="6"/>
      <c r="AV10883" s="6"/>
      <c r="AW10883" s="6"/>
      <c r="AX10883" s="6"/>
      <c r="AY10883" s="6"/>
      <c r="AZ10883" s="6"/>
      <c r="BA10883" s="6"/>
      <c r="BB10883" s="6"/>
      <c r="BC10883" s="6"/>
      <c r="BD10883" s="6"/>
      <c r="BE10883" s="6"/>
      <c r="BF10883" s="6"/>
      <c r="BG10883" s="6"/>
    </row>
    <row r="10884" spans="34:59" x14ac:dyDescent="0.25">
      <c r="AH10884" s="10"/>
      <c r="AI10884" s="6"/>
      <c r="AJ10884" s="10"/>
      <c r="AK10884" s="10"/>
      <c r="AL10884" s="10"/>
      <c r="AM10884" s="10"/>
      <c r="AN10884" s="10"/>
      <c r="AO10884" s="10"/>
      <c r="AP10884" s="10"/>
      <c r="AQ10884" s="10"/>
      <c r="AR10884" s="10"/>
      <c r="AS10884" s="10"/>
      <c r="AT10884" s="10"/>
      <c r="AU10884" s="10"/>
      <c r="AV10884" s="10"/>
      <c r="AW10884" s="10"/>
      <c r="AX10884" s="10"/>
      <c r="AY10884" s="10"/>
      <c r="AZ10884" s="10"/>
      <c r="BA10884" s="10"/>
      <c r="BB10884" s="10"/>
      <c r="BC10884" s="10"/>
      <c r="BD10884" s="10"/>
      <c r="BE10884" s="10"/>
      <c r="BF10884" s="10"/>
      <c r="BG10884" s="6"/>
    </row>
    <row r="10886" spans="34:59" x14ac:dyDescent="0.25">
      <c r="AH10886" s="10"/>
      <c r="AI10886" s="6"/>
    </row>
    <row r="10887" spans="34:59" x14ac:dyDescent="0.25">
      <c r="AH10887" s="6"/>
      <c r="AI10887" s="6"/>
      <c r="AJ10887" s="6"/>
      <c r="AK10887" s="6"/>
      <c r="AL10887" s="6"/>
      <c r="AM10887" s="6"/>
      <c r="AN10887" s="6"/>
      <c r="AO10887" s="6"/>
      <c r="AP10887" s="6"/>
      <c r="AQ10887" s="6"/>
      <c r="AR10887" s="6"/>
      <c r="AS10887" s="6"/>
      <c r="AT10887" s="6"/>
      <c r="AU10887" s="6"/>
      <c r="AV10887" s="6"/>
      <c r="AW10887" s="6"/>
      <c r="AX10887" s="6"/>
      <c r="AY10887" s="6"/>
      <c r="AZ10887" s="6"/>
      <c r="BA10887" s="6"/>
      <c r="BB10887" s="6"/>
      <c r="BC10887" s="6"/>
      <c r="BD10887" s="6"/>
      <c r="BE10887" s="6"/>
      <c r="BF10887" s="6"/>
      <c r="BG10887" s="6"/>
    </row>
    <row r="10888" spans="34:59" x14ac:dyDescent="0.25">
      <c r="AH10888" s="10"/>
      <c r="AI10888" s="6"/>
      <c r="AJ10888" s="10"/>
      <c r="AK10888" s="10"/>
      <c r="AL10888" s="10"/>
      <c r="AM10888" s="10"/>
      <c r="AN10888" s="10"/>
      <c r="AO10888" s="10"/>
      <c r="AP10888" s="10"/>
      <c r="AQ10888" s="10"/>
      <c r="AR10888" s="10"/>
      <c r="AS10888" s="10"/>
      <c r="AT10888" s="10"/>
      <c r="AU10888" s="10"/>
      <c r="AV10888" s="10"/>
      <c r="AW10888" s="10"/>
      <c r="AX10888" s="10"/>
      <c r="AY10888" s="10"/>
      <c r="AZ10888" s="10"/>
      <c r="BA10888" s="10"/>
      <c r="BB10888" s="10"/>
      <c r="BC10888" s="10"/>
      <c r="BD10888" s="10"/>
      <c r="BE10888" s="10"/>
      <c r="BF10888" s="10"/>
      <c r="BG10888" s="6"/>
    </row>
    <row r="10889" spans="34:59" x14ac:dyDescent="0.25">
      <c r="AH10889" s="6"/>
      <c r="AI10889" s="6"/>
      <c r="AJ10889" s="6"/>
      <c r="AK10889" s="6"/>
      <c r="AL10889" s="6"/>
      <c r="AM10889" s="6"/>
      <c r="AN10889" s="6"/>
      <c r="AO10889" s="6"/>
      <c r="AP10889" s="6"/>
      <c r="AQ10889" s="6"/>
      <c r="AR10889" s="6"/>
      <c r="AS10889" s="6"/>
      <c r="AT10889" s="6"/>
      <c r="AU10889" s="6"/>
      <c r="AV10889" s="6"/>
      <c r="AW10889" s="6"/>
      <c r="AX10889" s="6"/>
      <c r="AY10889" s="6"/>
      <c r="AZ10889" s="6"/>
      <c r="BA10889" s="6"/>
      <c r="BB10889" s="6"/>
      <c r="BC10889" s="6"/>
      <c r="BD10889" s="6"/>
      <c r="BE10889" s="6"/>
      <c r="BF10889" s="6"/>
      <c r="BG10889" s="10"/>
    </row>
    <row r="10890" spans="34:59" x14ac:dyDescent="0.25">
      <c r="AH10890" s="10"/>
      <c r="AI10890" s="6"/>
    </row>
    <row r="10891" spans="34:59" x14ac:dyDescent="0.25">
      <c r="AH10891" s="6"/>
      <c r="AI10891" s="6"/>
      <c r="AJ10891" s="6"/>
      <c r="AK10891" s="6"/>
      <c r="AL10891" s="6"/>
      <c r="AM10891" s="6"/>
      <c r="AN10891" s="6"/>
      <c r="AO10891" s="6"/>
      <c r="AP10891" s="6"/>
      <c r="AQ10891" s="6"/>
      <c r="AR10891" s="6"/>
      <c r="AS10891" s="6"/>
      <c r="AT10891" s="6"/>
      <c r="AU10891" s="6"/>
      <c r="AV10891" s="6"/>
      <c r="AW10891" s="6"/>
      <c r="AX10891" s="6"/>
      <c r="AY10891" s="6"/>
      <c r="AZ10891" s="6"/>
      <c r="BA10891" s="6"/>
      <c r="BB10891" s="6"/>
      <c r="BC10891" s="6"/>
      <c r="BD10891" s="6"/>
      <c r="BE10891" s="6"/>
      <c r="BF10891" s="6"/>
      <c r="BG10891" s="6"/>
    </row>
    <row r="10892" spans="34:59" x14ac:dyDescent="0.25">
      <c r="AH10892" s="10"/>
      <c r="AI10892" s="6"/>
      <c r="AJ10892" s="10"/>
      <c r="AK10892" s="10"/>
      <c r="AL10892" s="10"/>
      <c r="AM10892" s="10"/>
      <c r="AN10892" s="10"/>
      <c r="AO10892" s="10"/>
      <c r="AP10892" s="10"/>
      <c r="AQ10892" s="10"/>
      <c r="AR10892" s="10"/>
      <c r="AS10892" s="10"/>
      <c r="AT10892" s="10"/>
      <c r="AU10892" s="10"/>
      <c r="AV10892" s="10"/>
      <c r="AW10892" s="10"/>
      <c r="AX10892" s="10"/>
      <c r="AY10892" s="10"/>
      <c r="AZ10892" s="10"/>
      <c r="BA10892" s="10"/>
      <c r="BB10892" s="10"/>
      <c r="BC10892" s="10"/>
      <c r="BD10892" s="10"/>
      <c r="BE10892" s="10"/>
      <c r="BF10892" s="10"/>
      <c r="BG10892" s="6"/>
    </row>
    <row r="10893" spans="34:59" x14ac:dyDescent="0.25">
      <c r="AH10893" s="6"/>
      <c r="AI10893" s="6"/>
      <c r="AJ10893" s="6"/>
      <c r="AK10893" s="6"/>
      <c r="AL10893" s="6"/>
      <c r="AM10893" s="6"/>
      <c r="AN10893" s="6"/>
      <c r="AO10893" s="6"/>
      <c r="AP10893" s="6"/>
      <c r="AQ10893" s="6"/>
      <c r="AR10893" s="6"/>
      <c r="AS10893" s="6"/>
      <c r="AT10893" s="6"/>
      <c r="AU10893" s="6"/>
      <c r="AV10893" s="6"/>
      <c r="AW10893" s="6"/>
      <c r="AX10893" s="6"/>
      <c r="AY10893" s="6"/>
      <c r="AZ10893" s="6"/>
      <c r="BA10893" s="6"/>
      <c r="BB10893" s="6"/>
      <c r="BC10893" s="6"/>
      <c r="BD10893" s="6"/>
      <c r="BE10893" s="6"/>
      <c r="BF10893" s="6"/>
      <c r="BG10893" s="10"/>
    </row>
    <row r="10894" spans="34:59" x14ac:dyDescent="0.25">
      <c r="AH10894" s="10"/>
      <c r="AI10894" s="6"/>
    </row>
    <row r="10895" spans="34:59" x14ac:dyDescent="0.25">
      <c r="AH10895" s="6"/>
      <c r="AI10895" s="6"/>
      <c r="AJ10895" s="6"/>
      <c r="AK10895" s="6"/>
      <c r="AL10895" s="6"/>
      <c r="AM10895" s="6"/>
      <c r="AN10895" s="6"/>
      <c r="AO10895" s="6"/>
      <c r="AP10895" s="6"/>
      <c r="AQ10895" s="6"/>
      <c r="AR10895" s="6"/>
      <c r="AS10895" s="6"/>
      <c r="AT10895" s="6"/>
      <c r="AU10895" s="6"/>
      <c r="AV10895" s="6"/>
      <c r="AW10895" s="6"/>
      <c r="AX10895" s="6"/>
      <c r="AY10895" s="6"/>
      <c r="AZ10895" s="6"/>
      <c r="BA10895" s="6"/>
      <c r="BB10895" s="6"/>
      <c r="BC10895" s="6"/>
      <c r="BD10895" s="6"/>
      <c r="BE10895" s="6"/>
      <c r="BF10895" s="6"/>
      <c r="BG10895" s="6"/>
    </row>
    <row r="10896" spans="34:59" x14ac:dyDescent="0.25">
      <c r="AH10896" s="10"/>
      <c r="AI10896" s="6"/>
      <c r="AJ10896" s="10"/>
      <c r="AK10896" s="10"/>
      <c r="AL10896" s="10"/>
      <c r="AM10896" s="10"/>
      <c r="AN10896" s="10"/>
      <c r="AO10896" s="10"/>
      <c r="AP10896" s="10"/>
      <c r="AQ10896" s="10"/>
      <c r="AR10896" s="10"/>
      <c r="AS10896" s="10"/>
      <c r="AT10896" s="10"/>
      <c r="AU10896" s="10"/>
      <c r="AV10896" s="10"/>
      <c r="AW10896" s="10"/>
      <c r="AX10896" s="10"/>
      <c r="AY10896" s="10"/>
      <c r="AZ10896" s="10"/>
      <c r="BA10896" s="10"/>
      <c r="BB10896" s="10"/>
      <c r="BC10896" s="10"/>
      <c r="BD10896" s="10"/>
      <c r="BE10896" s="10"/>
      <c r="BF10896" s="10"/>
      <c r="BG10896" s="6"/>
    </row>
    <row r="10897" spans="34:59" x14ac:dyDescent="0.25">
      <c r="AH10897" s="6"/>
      <c r="AI10897" s="6"/>
      <c r="AJ10897" s="6"/>
      <c r="AK10897" s="6"/>
      <c r="AL10897" s="6"/>
      <c r="AM10897" s="6"/>
      <c r="AN10897" s="6"/>
      <c r="AO10897" s="6"/>
      <c r="AP10897" s="6"/>
      <c r="AQ10897" s="6"/>
      <c r="AR10897" s="6"/>
      <c r="AS10897" s="6"/>
      <c r="AT10897" s="6"/>
      <c r="AU10897" s="6"/>
      <c r="AV10897" s="6"/>
      <c r="AW10897" s="6"/>
      <c r="AX10897" s="6"/>
      <c r="AY10897" s="6"/>
      <c r="AZ10897" s="6"/>
      <c r="BA10897" s="6"/>
      <c r="BB10897" s="6"/>
      <c r="BC10897" s="6"/>
      <c r="BD10897" s="6"/>
      <c r="BE10897" s="6"/>
      <c r="BF10897" s="6"/>
      <c r="BG10897" s="10"/>
    </row>
    <row r="10898" spans="34:59" x14ac:dyDescent="0.25">
      <c r="AH10898" s="10"/>
      <c r="AI10898" s="6"/>
    </row>
    <row r="10899" spans="34:59" x14ac:dyDescent="0.25">
      <c r="AH10899" s="6"/>
      <c r="AI10899" s="6"/>
      <c r="AJ10899" s="6"/>
      <c r="AK10899" s="6"/>
      <c r="AL10899" s="6"/>
      <c r="AM10899" s="6"/>
      <c r="AN10899" s="6"/>
      <c r="AO10899" s="6"/>
      <c r="AP10899" s="6"/>
      <c r="AQ10899" s="6"/>
      <c r="AR10899" s="6"/>
      <c r="AS10899" s="6"/>
      <c r="AT10899" s="6"/>
      <c r="AU10899" s="6"/>
      <c r="AV10899" s="6"/>
      <c r="AW10899" s="6"/>
      <c r="AX10899" s="6"/>
      <c r="AY10899" s="6"/>
      <c r="AZ10899" s="6"/>
      <c r="BA10899" s="6"/>
      <c r="BB10899" s="6"/>
      <c r="BC10899" s="6"/>
      <c r="BD10899" s="6"/>
      <c r="BE10899" s="6"/>
      <c r="BF10899" s="6"/>
      <c r="BG10899" s="6"/>
    </row>
    <row r="10900" spans="34:59" x14ac:dyDescent="0.25">
      <c r="AH10900" s="10"/>
      <c r="AI10900" s="6"/>
      <c r="AJ10900" s="10"/>
      <c r="AK10900" s="10"/>
      <c r="AL10900" s="10"/>
      <c r="AM10900" s="10"/>
      <c r="AN10900" s="10"/>
      <c r="AO10900" s="10"/>
      <c r="AP10900" s="10"/>
      <c r="AQ10900" s="10"/>
      <c r="AR10900" s="10"/>
      <c r="AS10900" s="10"/>
      <c r="AT10900" s="10"/>
      <c r="AU10900" s="10"/>
      <c r="AV10900" s="10"/>
      <c r="AW10900" s="10"/>
      <c r="AX10900" s="10"/>
      <c r="AY10900" s="10"/>
      <c r="AZ10900" s="10"/>
      <c r="BA10900" s="10"/>
      <c r="BB10900" s="10"/>
      <c r="BC10900" s="10"/>
      <c r="BD10900" s="10"/>
      <c r="BE10900" s="10"/>
      <c r="BF10900" s="10"/>
      <c r="BG10900" s="6"/>
    </row>
    <row r="10902" spans="34:59" x14ac:dyDescent="0.25">
      <c r="AH10902" s="10"/>
      <c r="AI10902" s="6"/>
    </row>
    <row r="10903" spans="34:59" x14ac:dyDescent="0.25">
      <c r="AH10903" s="6"/>
      <c r="AI10903" s="6"/>
      <c r="AJ10903" s="6"/>
      <c r="AK10903" s="6"/>
      <c r="AL10903" s="6"/>
      <c r="AM10903" s="6"/>
      <c r="AN10903" s="6"/>
      <c r="AO10903" s="6"/>
      <c r="AP10903" s="6"/>
      <c r="AQ10903" s="6"/>
      <c r="AR10903" s="6"/>
      <c r="AS10903" s="6"/>
      <c r="AT10903" s="6"/>
      <c r="AU10903" s="6"/>
      <c r="AV10903" s="6"/>
      <c r="AW10903" s="6"/>
      <c r="AX10903" s="6"/>
      <c r="AY10903" s="6"/>
      <c r="AZ10903" s="6"/>
      <c r="BA10903" s="6"/>
      <c r="BB10903" s="6"/>
      <c r="BC10903" s="6"/>
      <c r="BD10903" s="6"/>
      <c r="BE10903" s="6"/>
      <c r="BF10903" s="6"/>
      <c r="BG10903" s="6"/>
    </row>
    <row r="10904" spans="34:59" x14ac:dyDescent="0.25">
      <c r="AH10904" s="10"/>
      <c r="AI10904" s="6"/>
      <c r="AJ10904" s="10"/>
      <c r="AK10904" s="10"/>
      <c r="AL10904" s="10"/>
      <c r="AM10904" s="10"/>
      <c r="AN10904" s="10"/>
      <c r="AO10904" s="10"/>
      <c r="AP10904" s="10"/>
      <c r="AQ10904" s="10"/>
      <c r="AR10904" s="10"/>
      <c r="AS10904" s="10"/>
      <c r="AT10904" s="10"/>
      <c r="AU10904" s="10"/>
      <c r="AV10904" s="10"/>
      <c r="AW10904" s="10"/>
      <c r="AX10904" s="10"/>
      <c r="AY10904" s="10"/>
      <c r="AZ10904" s="10"/>
      <c r="BA10904" s="10"/>
      <c r="BB10904" s="10"/>
      <c r="BC10904" s="10"/>
      <c r="BD10904" s="10"/>
      <c r="BE10904" s="10"/>
      <c r="BF10904" s="10"/>
      <c r="BG10904" s="6"/>
    </row>
    <row r="10905" spans="34:59" x14ac:dyDescent="0.25">
      <c r="AH10905" s="6"/>
      <c r="AI10905" s="6"/>
      <c r="AJ10905" s="6"/>
      <c r="AK10905" s="6"/>
      <c r="AL10905" s="6"/>
      <c r="AM10905" s="6"/>
      <c r="AN10905" s="6"/>
      <c r="AO10905" s="6"/>
      <c r="AP10905" s="6"/>
      <c r="AQ10905" s="6"/>
      <c r="AR10905" s="6"/>
      <c r="AS10905" s="6"/>
      <c r="AT10905" s="6"/>
      <c r="AU10905" s="6"/>
      <c r="AV10905" s="6"/>
      <c r="AW10905" s="6"/>
      <c r="AX10905" s="6"/>
      <c r="AY10905" s="6"/>
      <c r="AZ10905" s="6"/>
      <c r="BA10905" s="6"/>
      <c r="BB10905" s="6"/>
      <c r="BC10905" s="6"/>
      <c r="BD10905" s="6"/>
      <c r="BE10905" s="6"/>
      <c r="BF10905" s="6"/>
      <c r="BG10905" s="10"/>
    </row>
    <row r="10906" spans="34:59" x14ac:dyDescent="0.25">
      <c r="AH10906" s="10"/>
      <c r="AI10906" s="6"/>
    </row>
    <row r="10907" spans="34:59" x14ac:dyDescent="0.25">
      <c r="AH10907" s="6"/>
      <c r="AI10907" s="6"/>
      <c r="AJ10907" s="6"/>
      <c r="AK10907" s="6"/>
      <c r="AL10907" s="6"/>
      <c r="AM10907" s="6"/>
      <c r="AN10907" s="6"/>
      <c r="AO10907" s="6"/>
      <c r="AP10907" s="6"/>
      <c r="AQ10907" s="6"/>
      <c r="AR10907" s="6"/>
      <c r="AS10907" s="6"/>
      <c r="AT10907" s="6"/>
      <c r="AU10907" s="6"/>
      <c r="AV10907" s="6"/>
      <c r="AW10907" s="6"/>
      <c r="AX10907" s="6"/>
      <c r="AY10907" s="6"/>
      <c r="AZ10907" s="6"/>
      <c r="BA10907" s="6"/>
      <c r="BB10907" s="6"/>
      <c r="BC10907" s="6"/>
      <c r="BD10907" s="6"/>
      <c r="BE10907" s="6"/>
      <c r="BF10907" s="6"/>
      <c r="BG10907" s="6"/>
    </row>
    <row r="10908" spans="34:59" x14ac:dyDescent="0.25">
      <c r="AH10908" s="10"/>
      <c r="AI10908" s="6"/>
      <c r="AJ10908" s="10"/>
      <c r="AK10908" s="10"/>
      <c r="AL10908" s="10"/>
      <c r="AM10908" s="10"/>
      <c r="AN10908" s="10"/>
      <c r="AO10908" s="10"/>
      <c r="AP10908" s="10"/>
      <c r="AQ10908" s="10"/>
      <c r="AR10908" s="10"/>
      <c r="AS10908" s="10"/>
      <c r="AT10908" s="10"/>
      <c r="AU10908" s="10"/>
      <c r="AV10908" s="10"/>
      <c r="AW10908" s="10"/>
      <c r="AX10908" s="10"/>
      <c r="AY10908" s="10"/>
      <c r="AZ10908" s="10"/>
      <c r="BA10908" s="10"/>
      <c r="BB10908" s="10"/>
      <c r="BC10908" s="10"/>
      <c r="BD10908" s="10"/>
      <c r="BE10908" s="10"/>
      <c r="BF10908" s="10"/>
      <c r="BG10908" s="6"/>
    </row>
    <row r="10909" spans="34:59" x14ac:dyDescent="0.25">
      <c r="AH10909" s="6"/>
      <c r="AI10909" s="6"/>
      <c r="AJ10909" s="6"/>
      <c r="AK10909" s="6"/>
      <c r="AL10909" s="6"/>
      <c r="AM10909" s="6"/>
      <c r="AN10909" s="6"/>
      <c r="AO10909" s="6"/>
      <c r="AP10909" s="6"/>
      <c r="AQ10909" s="6"/>
      <c r="AR10909" s="6"/>
      <c r="AS10909" s="6"/>
      <c r="AT10909" s="6"/>
      <c r="AU10909" s="6"/>
      <c r="AV10909" s="6"/>
      <c r="AW10909" s="6"/>
      <c r="AX10909" s="6"/>
      <c r="AY10909" s="6"/>
      <c r="AZ10909" s="6"/>
      <c r="BA10909" s="6"/>
      <c r="BB10909" s="6"/>
      <c r="BC10909" s="6"/>
      <c r="BD10909" s="6"/>
      <c r="BE10909" s="6"/>
      <c r="BF10909" s="6"/>
      <c r="BG10909" s="10"/>
    </row>
    <row r="10910" spans="34:59" x14ac:dyDescent="0.25">
      <c r="AH10910" s="10"/>
      <c r="AI10910" s="6"/>
    </row>
    <row r="10911" spans="34:59" x14ac:dyDescent="0.25">
      <c r="AH10911" s="6"/>
      <c r="AI10911" s="6"/>
      <c r="AJ10911" s="6"/>
      <c r="AK10911" s="6"/>
      <c r="AL10911" s="6"/>
      <c r="AM10911" s="6"/>
      <c r="AN10911" s="6"/>
      <c r="AO10911" s="6"/>
      <c r="AP10911" s="6"/>
      <c r="AQ10911" s="6"/>
      <c r="AR10911" s="6"/>
      <c r="AS10911" s="6"/>
      <c r="AT10911" s="6"/>
      <c r="AU10911" s="6"/>
      <c r="AV10911" s="6"/>
      <c r="AW10911" s="6"/>
      <c r="AX10911" s="6"/>
      <c r="AY10911" s="6"/>
      <c r="AZ10911" s="6"/>
      <c r="BA10911" s="6"/>
      <c r="BB10911" s="6"/>
      <c r="BC10911" s="6"/>
      <c r="BD10911" s="6"/>
      <c r="BE10911" s="6"/>
      <c r="BF10911" s="6"/>
      <c r="BG10911" s="6"/>
    </row>
    <row r="10912" spans="34:59" x14ac:dyDescent="0.25">
      <c r="AH10912" s="10"/>
      <c r="AI10912" s="6"/>
      <c r="AJ10912" s="10"/>
      <c r="AK10912" s="10"/>
      <c r="AL10912" s="10"/>
      <c r="AM10912" s="10"/>
      <c r="AN10912" s="10"/>
      <c r="AO10912" s="10"/>
      <c r="AP10912" s="10"/>
      <c r="AQ10912" s="10"/>
      <c r="AR10912" s="10"/>
      <c r="AS10912" s="10"/>
      <c r="AT10912" s="10"/>
      <c r="AU10912" s="10"/>
      <c r="AV10912" s="10"/>
      <c r="AW10912" s="10"/>
      <c r="AX10912" s="10"/>
      <c r="AY10912" s="10"/>
      <c r="AZ10912" s="10"/>
      <c r="BA10912" s="10"/>
      <c r="BB10912" s="10"/>
      <c r="BC10912" s="10"/>
      <c r="BD10912" s="10"/>
      <c r="BE10912" s="10"/>
      <c r="BF10912" s="10"/>
      <c r="BG10912" s="6"/>
    </row>
    <row r="10913" spans="34:59" x14ac:dyDescent="0.25">
      <c r="AH10913" s="6"/>
      <c r="AI10913" s="6"/>
      <c r="AJ10913" s="6"/>
      <c r="AK10913" s="6"/>
      <c r="AL10913" s="6"/>
      <c r="AM10913" s="6"/>
      <c r="AN10913" s="6"/>
      <c r="AO10913" s="6"/>
      <c r="AP10913" s="6"/>
      <c r="AQ10913" s="6"/>
      <c r="AR10913" s="6"/>
      <c r="AS10913" s="6"/>
      <c r="AT10913" s="6"/>
      <c r="AU10913" s="6"/>
      <c r="AV10913" s="6"/>
      <c r="AW10913" s="6"/>
      <c r="AX10913" s="6"/>
      <c r="AY10913" s="6"/>
      <c r="AZ10913" s="6"/>
      <c r="BA10913" s="6"/>
      <c r="BB10913" s="6"/>
      <c r="BC10913" s="6"/>
      <c r="BD10913" s="6"/>
      <c r="BE10913" s="6"/>
      <c r="BF10913" s="6"/>
      <c r="BG10913" s="10"/>
    </row>
    <row r="10914" spans="34:59" x14ac:dyDescent="0.25">
      <c r="AH10914" s="10"/>
      <c r="AI10914" s="6"/>
    </row>
    <row r="10915" spans="34:59" x14ac:dyDescent="0.25">
      <c r="AH10915" s="6"/>
      <c r="AI10915" s="6"/>
      <c r="AJ10915" s="6"/>
      <c r="AK10915" s="6"/>
      <c r="AL10915" s="6"/>
      <c r="AM10915" s="6"/>
      <c r="AN10915" s="6"/>
      <c r="AO10915" s="6"/>
      <c r="AP10915" s="6"/>
      <c r="AQ10915" s="6"/>
      <c r="AR10915" s="6"/>
      <c r="AS10915" s="6"/>
      <c r="AT10915" s="6"/>
      <c r="AU10915" s="6"/>
      <c r="AV10915" s="6"/>
      <c r="AW10915" s="6"/>
      <c r="AX10915" s="6"/>
      <c r="AY10915" s="6"/>
      <c r="AZ10915" s="6"/>
      <c r="BA10915" s="6"/>
      <c r="BB10915" s="6"/>
      <c r="BC10915" s="6"/>
      <c r="BD10915" s="6"/>
      <c r="BE10915" s="6"/>
      <c r="BF10915" s="6"/>
      <c r="BG10915" s="6"/>
    </row>
    <row r="10916" spans="34:59" x14ac:dyDescent="0.25">
      <c r="AH10916" s="10"/>
      <c r="AI10916" s="6"/>
      <c r="AJ10916" s="10"/>
      <c r="AK10916" s="10"/>
      <c r="AL10916" s="10"/>
      <c r="AM10916" s="10"/>
      <c r="AN10916" s="10"/>
      <c r="AO10916" s="10"/>
      <c r="AP10916" s="10"/>
      <c r="AQ10916" s="10"/>
      <c r="AR10916" s="10"/>
      <c r="AS10916" s="10"/>
      <c r="AT10916" s="10"/>
      <c r="AU10916" s="10"/>
      <c r="AV10916" s="10"/>
      <c r="AW10916" s="10"/>
      <c r="AX10916" s="10"/>
      <c r="AY10916" s="10"/>
      <c r="AZ10916" s="10"/>
      <c r="BA10916" s="10"/>
      <c r="BB10916" s="10"/>
      <c r="BC10916" s="10"/>
      <c r="BD10916" s="10"/>
      <c r="BE10916" s="10"/>
      <c r="BF10916" s="10"/>
      <c r="BG10916" s="6"/>
    </row>
    <row r="10918" spans="34:59" x14ac:dyDescent="0.25">
      <c r="AH10918" s="10"/>
      <c r="AI10918" s="6"/>
    </row>
    <row r="10919" spans="34:59" x14ac:dyDescent="0.25">
      <c r="AH10919" s="6"/>
      <c r="AI10919" s="6"/>
      <c r="AJ10919" s="6"/>
      <c r="AK10919" s="6"/>
      <c r="AL10919" s="6"/>
      <c r="AM10919" s="6"/>
      <c r="AN10919" s="6"/>
      <c r="AO10919" s="6"/>
      <c r="AP10919" s="6"/>
      <c r="AQ10919" s="6"/>
      <c r="AR10919" s="6"/>
      <c r="AS10919" s="6"/>
      <c r="AT10919" s="6"/>
      <c r="AU10919" s="6"/>
      <c r="AV10919" s="6"/>
      <c r="AW10919" s="6"/>
      <c r="AX10919" s="6"/>
      <c r="AY10919" s="6"/>
      <c r="AZ10919" s="6"/>
      <c r="BA10919" s="6"/>
      <c r="BB10919" s="6"/>
      <c r="BC10919" s="6"/>
      <c r="BD10919" s="6"/>
      <c r="BE10919" s="6"/>
      <c r="BF10919" s="6"/>
      <c r="BG10919" s="6"/>
    </row>
    <row r="10920" spans="34:59" x14ac:dyDescent="0.25">
      <c r="AH10920" s="10"/>
      <c r="AI10920" s="6"/>
      <c r="AJ10920" s="10"/>
      <c r="AK10920" s="10"/>
      <c r="AL10920" s="10"/>
      <c r="AM10920" s="10"/>
      <c r="AN10920" s="10"/>
      <c r="AO10920" s="10"/>
      <c r="AP10920" s="10"/>
      <c r="AQ10920" s="10"/>
      <c r="AR10920" s="10"/>
      <c r="AS10920" s="10"/>
      <c r="AT10920" s="10"/>
      <c r="AU10920" s="10"/>
      <c r="AV10920" s="10"/>
      <c r="AW10920" s="10"/>
      <c r="AX10920" s="10"/>
      <c r="AY10920" s="10"/>
      <c r="AZ10920" s="10"/>
      <c r="BA10920" s="10"/>
      <c r="BB10920" s="10"/>
      <c r="BC10920" s="10"/>
      <c r="BD10920" s="10"/>
      <c r="BE10920" s="10"/>
      <c r="BF10920" s="10"/>
      <c r="BG10920" s="6"/>
    </row>
    <row r="10921" spans="34:59" x14ac:dyDescent="0.25">
      <c r="AH10921" s="6"/>
      <c r="AI10921" s="6"/>
      <c r="AJ10921" s="6"/>
      <c r="AK10921" s="6"/>
      <c r="AL10921" s="6"/>
      <c r="AM10921" s="6"/>
      <c r="AN10921" s="6"/>
      <c r="AO10921" s="6"/>
      <c r="AP10921" s="6"/>
      <c r="AQ10921" s="6"/>
      <c r="AR10921" s="6"/>
      <c r="AS10921" s="6"/>
      <c r="AT10921" s="6"/>
      <c r="AU10921" s="6"/>
      <c r="AV10921" s="6"/>
      <c r="AW10921" s="6"/>
      <c r="AX10921" s="6"/>
      <c r="AY10921" s="6"/>
      <c r="AZ10921" s="6"/>
      <c r="BA10921" s="6"/>
      <c r="BB10921" s="6"/>
      <c r="BC10921" s="6"/>
      <c r="BD10921" s="6"/>
      <c r="BE10921" s="6"/>
      <c r="BF10921" s="6"/>
      <c r="BG10921" s="10"/>
    </row>
    <row r="10922" spans="34:59" x14ac:dyDescent="0.25">
      <c r="AH10922" s="10"/>
      <c r="AI10922" s="6"/>
    </row>
    <row r="10923" spans="34:59" x14ac:dyDescent="0.25">
      <c r="AH10923" s="6"/>
      <c r="AI10923" s="6"/>
      <c r="AJ10923" s="6"/>
      <c r="AK10923" s="6"/>
      <c r="AL10923" s="6"/>
      <c r="AM10923" s="6"/>
      <c r="AN10923" s="6"/>
      <c r="AO10923" s="6"/>
      <c r="AP10923" s="6"/>
      <c r="AQ10923" s="6"/>
      <c r="AR10923" s="6"/>
      <c r="AS10923" s="6"/>
      <c r="AT10923" s="6"/>
      <c r="AU10923" s="6"/>
      <c r="AV10923" s="6"/>
      <c r="AW10923" s="6"/>
      <c r="AX10923" s="6"/>
      <c r="AY10923" s="6"/>
      <c r="AZ10923" s="6"/>
      <c r="BA10923" s="6"/>
      <c r="BB10923" s="6"/>
      <c r="BC10923" s="6"/>
      <c r="BD10923" s="6"/>
      <c r="BE10923" s="6"/>
      <c r="BF10923" s="6"/>
      <c r="BG10923" s="6"/>
    </row>
    <row r="10924" spans="34:59" x14ac:dyDescent="0.25">
      <c r="AH10924" s="10"/>
      <c r="AI10924" s="6"/>
      <c r="AJ10924" s="10"/>
      <c r="AK10924" s="10"/>
      <c r="AL10924" s="10"/>
      <c r="AM10924" s="10"/>
      <c r="AN10924" s="10"/>
      <c r="AO10924" s="10"/>
      <c r="AP10924" s="10"/>
      <c r="AQ10924" s="10"/>
      <c r="AR10924" s="10"/>
      <c r="AS10924" s="10"/>
      <c r="AT10924" s="10"/>
      <c r="AU10924" s="10"/>
      <c r="AV10924" s="10"/>
      <c r="AW10924" s="10"/>
      <c r="AX10924" s="10"/>
      <c r="AY10924" s="10"/>
      <c r="AZ10924" s="10"/>
      <c r="BA10924" s="10"/>
      <c r="BB10924" s="10"/>
      <c r="BC10924" s="10"/>
      <c r="BD10924" s="10"/>
      <c r="BE10924" s="10"/>
      <c r="BF10924" s="10"/>
      <c r="BG10924" s="6"/>
    </row>
    <row r="10925" spans="34:59" x14ac:dyDescent="0.25">
      <c r="AH10925" s="6"/>
      <c r="AI10925" s="6"/>
      <c r="AJ10925" s="6"/>
      <c r="AK10925" s="6"/>
      <c r="AL10925" s="6"/>
      <c r="AM10925" s="6"/>
      <c r="AN10925" s="6"/>
      <c r="AO10925" s="6"/>
      <c r="AP10925" s="6"/>
      <c r="AQ10925" s="6"/>
      <c r="AR10925" s="6"/>
      <c r="AS10925" s="6"/>
      <c r="AT10925" s="6"/>
      <c r="AU10925" s="6"/>
      <c r="AV10925" s="6"/>
      <c r="AW10925" s="6"/>
      <c r="AX10925" s="6"/>
      <c r="AY10925" s="6"/>
      <c r="AZ10925" s="6"/>
      <c r="BA10925" s="6"/>
      <c r="BB10925" s="6"/>
      <c r="BC10925" s="6"/>
      <c r="BD10925" s="6"/>
      <c r="BE10925" s="6"/>
      <c r="BF10925" s="6"/>
      <c r="BG10925" s="10"/>
    </row>
    <row r="10926" spans="34:59" x14ac:dyDescent="0.25">
      <c r="AH10926" s="10"/>
      <c r="AI10926" s="6"/>
    </row>
    <row r="10927" spans="34:59" x14ac:dyDescent="0.25">
      <c r="AH10927" s="6"/>
      <c r="AI10927" s="6"/>
      <c r="AJ10927" s="6"/>
      <c r="AK10927" s="6"/>
      <c r="AL10927" s="6"/>
      <c r="AM10927" s="6"/>
      <c r="AN10927" s="6"/>
      <c r="AO10927" s="6"/>
      <c r="AP10927" s="6"/>
      <c r="AQ10927" s="6"/>
      <c r="AR10927" s="6"/>
      <c r="AS10927" s="6"/>
      <c r="AT10927" s="6"/>
      <c r="AU10927" s="6"/>
      <c r="AV10927" s="6"/>
      <c r="AW10927" s="6"/>
      <c r="AX10927" s="6"/>
      <c r="AY10927" s="6"/>
      <c r="AZ10927" s="6"/>
      <c r="BA10927" s="6"/>
      <c r="BB10927" s="6"/>
      <c r="BC10927" s="6"/>
      <c r="BD10927" s="6"/>
      <c r="BE10927" s="6"/>
      <c r="BF10927" s="6"/>
      <c r="BG10927" s="6"/>
    </row>
    <row r="10928" spans="34:59" x14ac:dyDescent="0.25">
      <c r="AH10928" s="10"/>
      <c r="AI10928" s="6"/>
      <c r="AJ10928" s="10"/>
      <c r="AK10928" s="10"/>
      <c r="AL10928" s="10"/>
      <c r="AM10928" s="10"/>
      <c r="AN10928" s="10"/>
      <c r="AO10928" s="10"/>
      <c r="AP10928" s="10"/>
      <c r="AQ10928" s="10"/>
      <c r="AR10928" s="10"/>
      <c r="AS10928" s="10"/>
      <c r="AT10928" s="10"/>
      <c r="AU10928" s="10"/>
      <c r="AV10928" s="10"/>
      <c r="AW10928" s="10"/>
      <c r="AX10928" s="10"/>
      <c r="AY10928" s="10"/>
      <c r="AZ10928" s="10"/>
      <c r="BA10928" s="10"/>
      <c r="BB10928" s="10"/>
      <c r="BC10928" s="10"/>
      <c r="BD10928" s="10"/>
      <c r="BE10928" s="10"/>
      <c r="BF10928" s="10"/>
      <c r="BG10928" s="6"/>
    </row>
    <row r="10929" spans="34:59" x14ac:dyDescent="0.25">
      <c r="AH10929" s="6"/>
      <c r="AI10929" s="6"/>
      <c r="AJ10929" s="6"/>
      <c r="AK10929" s="6"/>
      <c r="AL10929" s="6"/>
      <c r="AM10929" s="6"/>
      <c r="AN10929" s="6"/>
      <c r="AO10929" s="6"/>
      <c r="AP10929" s="6"/>
      <c r="AQ10929" s="6"/>
      <c r="AR10929" s="6"/>
      <c r="AS10929" s="6"/>
      <c r="AT10929" s="6"/>
      <c r="AU10929" s="6"/>
      <c r="AV10929" s="6"/>
      <c r="AW10929" s="6"/>
      <c r="AX10929" s="6"/>
      <c r="AY10929" s="6"/>
      <c r="AZ10929" s="6"/>
      <c r="BA10929" s="6"/>
      <c r="BB10929" s="6"/>
      <c r="BC10929" s="6"/>
      <c r="BD10929" s="6"/>
      <c r="BE10929" s="6"/>
      <c r="BF10929" s="6"/>
      <c r="BG10929" s="10"/>
    </row>
    <row r="10930" spans="34:59" x14ac:dyDescent="0.25">
      <c r="AH10930" s="10"/>
      <c r="AI10930" s="6"/>
    </row>
    <row r="10931" spans="34:59" x14ac:dyDescent="0.25">
      <c r="AH10931" s="6"/>
      <c r="AI10931" s="6"/>
      <c r="AJ10931" s="6"/>
      <c r="AK10931" s="6"/>
      <c r="AL10931" s="6"/>
      <c r="AM10931" s="6"/>
      <c r="AN10931" s="6"/>
      <c r="AO10931" s="6"/>
      <c r="AP10931" s="6"/>
      <c r="AQ10931" s="6"/>
      <c r="AR10931" s="6"/>
      <c r="AS10931" s="6"/>
      <c r="AT10931" s="6"/>
      <c r="AU10931" s="6"/>
      <c r="AV10931" s="6"/>
      <c r="AW10931" s="6"/>
      <c r="AX10931" s="6"/>
      <c r="AY10931" s="6"/>
      <c r="AZ10931" s="6"/>
      <c r="BA10931" s="6"/>
      <c r="BB10931" s="6"/>
      <c r="BC10931" s="6"/>
      <c r="BD10931" s="6"/>
      <c r="BE10931" s="6"/>
      <c r="BF10931" s="6"/>
      <c r="BG10931" s="6"/>
    </row>
    <row r="10932" spans="34:59" x14ac:dyDescent="0.25">
      <c r="AH10932" s="10"/>
      <c r="AI10932" s="6"/>
      <c r="AJ10932" s="10"/>
      <c r="AK10932" s="10"/>
      <c r="AL10932" s="10"/>
      <c r="AM10932" s="10"/>
      <c r="AN10932" s="10"/>
      <c r="AO10932" s="10"/>
      <c r="AP10932" s="10"/>
      <c r="AQ10932" s="10"/>
      <c r="AR10932" s="10"/>
      <c r="AS10932" s="10"/>
      <c r="AT10932" s="10"/>
      <c r="AU10932" s="10"/>
      <c r="AV10932" s="10"/>
      <c r="AW10932" s="10"/>
      <c r="AX10932" s="10"/>
      <c r="AY10932" s="10"/>
      <c r="AZ10932" s="10"/>
      <c r="BA10932" s="10"/>
      <c r="BB10932" s="10"/>
      <c r="BC10932" s="10"/>
      <c r="BD10932" s="10"/>
      <c r="BE10932" s="10"/>
      <c r="BF10932" s="10"/>
      <c r="BG10932" s="6"/>
    </row>
    <row r="10934" spans="34:59" x14ac:dyDescent="0.25">
      <c r="AH10934" s="10"/>
      <c r="AI10934" s="6"/>
    </row>
    <row r="10935" spans="34:59" x14ac:dyDescent="0.25">
      <c r="AH10935" s="6"/>
      <c r="AI10935" s="6"/>
      <c r="AJ10935" s="6"/>
      <c r="AK10935" s="6"/>
      <c r="AL10935" s="6"/>
      <c r="AM10935" s="6"/>
      <c r="AN10935" s="6"/>
      <c r="AO10935" s="6"/>
      <c r="AP10935" s="6"/>
      <c r="AQ10935" s="6"/>
      <c r="AR10935" s="6"/>
      <c r="AS10935" s="6"/>
      <c r="AT10935" s="6"/>
      <c r="AU10935" s="6"/>
      <c r="AV10935" s="6"/>
      <c r="AW10935" s="6"/>
      <c r="AX10935" s="6"/>
      <c r="AY10935" s="6"/>
      <c r="AZ10935" s="6"/>
      <c r="BA10935" s="6"/>
      <c r="BB10935" s="6"/>
      <c r="BC10935" s="6"/>
      <c r="BD10935" s="6"/>
      <c r="BE10935" s="6"/>
      <c r="BF10935" s="6"/>
      <c r="BG10935" s="6"/>
    </row>
    <row r="10936" spans="34:59" x14ac:dyDescent="0.25">
      <c r="AH10936" s="10"/>
      <c r="AI10936" s="6"/>
      <c r="AJ10936" s="10"/>
      <c r="AK10936" s="10"/>
      <c r="AL10936" s="10"/>
      <c r="AM10936" s="10"/>
      <c r="AN10936" s="10"/>
      <c r="AO10936" s="10"/>
      <c r="AP10936" s="10"/>
      <c r="AQ10936" s="10"/>
      <c r="AR10936" s="10"/>
      <c r="AS10936" s="10"/>
      <c r="AT10936" s="10"/>
      <c r="AU10936" s="10"/>
      <c r="AV10936" s="10"/>
      <c r="AW10936" s="10"/>
      <c r="AX10936" s="10"/>
      <c r="AY10936" s="10"/>
      <c r="AZ10936" s="10"/>
      <c r="BA10936" s="10"/>
      <c r="BB10936" s="10"/>
      <c r="BC10936" s="10"/>
      <c r="BD10936" s="10"/>
      <c r="BE10936" s="10"/>
      <c r="BF10936" s="10"/>
      <c r="BG10936" s="6"/>
    </row>
    <row r="10937" spans="34:59" x14ac:dyDescent="0.25">
      <c r="AH10937" s="6"/>
      <c r="AI10937" s="6"/>
      <c r="AJ10937" s="6"/>
      <c r="AK10937" s="6"/>
      <c r="AL10937" s="6"/>
      <c r="AM10937" s="6"/>
      <c r="AN10937" s="6"/>
      <c r="AO10937" s="6"/>
      <c r="AP10937" s="6"/>
      <c r="AQ10937" s="6"/>
      <c r="AR10937" s="6"/>
      <c r="AS10937" s="6"/>
      <c r="AT10937" s="6"/>
      <c r="AU10937" s="6"/>
      <c r="AV10937" s="6"/>
      <c r="AW10937" s="6"/>
      <c r="AX10937" s="6"/>
      <c r="AY10937" s="6"/>
      <c r="AZ10937" s="6"/>
      <c r="BA10937" s="6"/>
      <c r="BB10937" s="6"/>
      <c r="BC10937" s="6"/>
      <c r="BD10937" s="6"/>
      <c r="BE10937" s="6"/>
      <c r="BF10937" s="6"/>
      <c r="BG10937" s="10"/>
    </row>
    <row r="10938" spans="34:59" x14ac:dyDescent="0.25">
      <c r="AH10938" s="10"/>
      <c r="AI10938" s="6"/>
    </row>
    <row r="10939" spans="34:59" x14ac:dyDescent="0.25">
      <c r="AH10939" s="6"/>
      <c r="AI10939" s="6"/>
      <c r="AJ10939" s="6"/>
      <c r="AK10939" s="6"/>
      <c r="AL10939" s="6"/>
      <c r="AM10939" s="6"/>
      <c r="AN10939" s="6"/>
      <c r="AO10939" s="6"/>
      <c r="AP10939" s="6"/>
      <c r="AQ10939" s="6"/>
      <c r="AR10939" s="6"/>
      <c r="AS10939" s="6"/>
      <c r="AT10939" s="6"/>
      <c r="AU10939" s="6"/>
      <c r="AV10939" s="6"/>
      <c r="AW10939" s="6"/>
      <c r="AX10939" s="6"/>
      <c r="AY10939" s="6"/>
      <c r="AZ10939" s="6"/>
      <c r="BA10939" s="6"/>
      <c r="BB10939" s="6"/>
      <c r="BC10939" s="6"/>
      <c r="BD10939" s="6"/>
      <c r="BE10939" s="6"/>
      <c r="BF10939" s="6"/>
      <c r="BG10939" s="6"/>
    </row>
    <row r="10940" spans="34:59" x14ac:dyDescent="0.25">
      <c r="AH10940" s="10"/>
      <c r="AI10940" s="6"/>
      <c r="AJ10940" s="10"/>
      <c r="AK10940" s="10"/>
      <c r="AL10940" s="10"/>
      <c r="AM10940" s="10"/>
      <c r="AN10940" s="10"/>
      <c r="AO10940" s="10"/>
      <c r="AP10940" s="10"/>
      <c r="AQ10940" s="10"/>
      <c r="AR10940" s="10"/>
      <c r="AS10940" s="10"/>
      <c r="AT10940" s="10"/>
      <c r="AU10940" s="10"/>
      <c r="AV10940" s="10"/>
      <c r="AW10940" s="10"/>
      <c r="AX10940" s="10"/>
      <c r="AY10940" s="10"/>
      <c r="AZ10940" s="10"/>
      <c r="BA10940" s="10"/>
      <c r="BB10940" s="10"/>
      <c r="BC10940" s="10"/>
      <c r="BD10940" s="10"/>
      <c r="BE10940" s="10"/>
      <c r="BF10940" s="10"/>
      <c r="BG10940" s="6"/>
    </row>
    <row r="10941" spans="34:59" x14ac:dyDescent="0.25">
      <c r="AH10941" s="6"/>
      <c r="AI10941" s="6"/>
      <c r="AJ10941" s="6"/>
      <c r="AK10941" s="6"/>
      <c r="AL10941" s="6"/>
      <c r="AM10941" s="6"/>
      <c r="AN10941" s="6"/>
      <c r="AO10941" s="6"/>
      <c r="AP10941" s="6"/>
      <c r="AQ10941" s="6"/>
      <c r="AR10941" s="6"/>
      <c r="AS10941" s="6"/>
      <c r="AT10941" s="6"/>
      <c r="AU10941" s="6"/>
      <c r="AV10941" s="6"/>
      <c r="AW10941" s="6"/>
      <c r="AX10941" s="6"/>
      <c r="AY10941" s="6"/>
      <c r="AZ10941" s="6"/>
      <c r="BA10941" s="6"/>
      <c r="BB10941" s="6"/>
      <c r="BC10941" s="6"/>
      <c r="BD10941" s="6"/>
      <c r="BE10941" s="6"/>
      <c r="BF10941" s="6"/>
      <c r="BG10941" s="10"/>
    </row>
    <row r="10942" spans="34:59" x14ac:dyDescent="0.25">
      <c r="AH10942" s="10"/>
      <c r="AI10942" s="6"/>
    </row>
    <row r="10943" spans="34:59" x14ac:dyDescent="0.25">
      <c r="AH10943" s="6"/>
      <c r="AI10943" s="6"/>
      <c r="AJ10943" s="6"/>
      <c r="AK10943" s="6"/>
      <c r="AL10943" s="6"/>
      <c r="AM10943" s="6"/>
      <c r="AN10943" s="6"/>
      <c r="AO10943" s="6"/>
      <c r="AP10943" s="6"/>
      <c r="AQ10943" s="6"/>
      <c r="AR10943" s="6"/>
      <c r="AS10943" s="6"/>
      <c r="AT10943" s="6"/>
      <c r="AU10943" s="6"/>
      <c r="AV10943" s="6"/>
      <c r="AW10943" s="6"/>
      <c r="AX10943" s="6"/>
      <c r="AY10943" s="6"/>
      <c r="AZ10943" s="6"/>
      <c r="BA10943" s="6"/>
      <c r="BB10943" s="6"/>
      <c r="BC10943" s="6"/>
      <c r="BD10943" s="6"/>
      <c r="BE10943" s="6"/>
      <c r="BF10943" s="6"/>
      <c r="BG10943" s="6"/>
    </row>
    <row r="10944" spans="34:59" x14ac:dyDescent="0.25">
      <c r="AH10944" s="10"/>
      <c r="AI10944" s="6"/>
      <c r="AJ10944" s="10"/>
      <c r="AK10944" s="10"/>
      <c r="AL10944" s="10"/>
      <c r="AM10944" s="10"/>
      <c r="AN10944" s="10"/>
      <c r="AO10944" s="10"/>
      <c r="AP10944" s="10"/>
      <c r="AQ10944" s="10"/>
      <c r="AR10944" s="10"/>
      <c r="AS10944" s="10"/>
      <c r="AT10944" s="10"/>
      <c r="AU10944" s="10"/>
      <c r="AV10944" s="10"/>
      <c r="AW10944" s="10"/>
      <c r="AX10944" s="10"/>
      <c r="AY10944" s="10"/>
      <c r="AZ10944" s="10"/>
      <c r="BA10944" s="10"/>
      <c r="BB10944" s="10"/>
      <c r="BC10944" s="10"/>
      <c r="BD10944" s="10"/>
      <c r="BE10944" s="10"/>
      <c r="BF10944" s="10"/>
      <c r="BG10944" s="6"/>
    </row>
    <row r="10945" spans="34:59" x14ac:dyDescent="0.25">
      <c r="AH10945" s="6"/>
      <c r="AI10945" s="6"/>
      <c r="AJ10945" s="6"/>
      <c r="AK10945" s="6"/>
      <c r="AL10945" s="6"/>
      <c r="AM10945" s="6"/>
      <c r="AN10945" s="6"/>
      <c r="AO10945" s="6"/>
      <c r="AP10945" s="6"/>
      <c r="AQ10945" s="6"/>
      <c r="AR10945" s="6"/>
      <c r="AS10945" s="6"/>
      <c r="AT10945" s="6"/>
      <c r="AU10945" s="6"/>
      <c r="AV10945" s="6"/>
      <c r="AW10945" s="6"/>
      <c r="AX10945" s="6"/>
      <c r="AY10945" s="6"/>
      <c r="AZ10945" s="6"/>
      <c r="BA10945" s="6"/>
      <c r="BB10945" s="6"/>
      <c r="BC10945" s="6"/>
      <c r="BD10945" s="6"/>
      <c r="BE10945" s="6"/>
      <c r="BF10945" s="6"/>
      <c r="BG10945" s="10"/>
    </row>
    <row r="10946" spans="34:59" x14ac:dyDescent="0.25">
      <c r="AH10946" s="10"/>
      <c r="AI10946" s="6"/>
    </row>
    <row r="10947" spans="34:59" x14ac:dyDescent="0.25">
      <c r="AH10947" s="6"/>
      <c r="AI10947" s="6"/>
      <c r="AJ10947" s="6"/>
      <c r="AK10947" s="6"/>
      <c r="AL10947" s="6"/>
      <c r="AM10947" s="6"/>
      <c r="AN10947" s="6"/>
      <c r="AO10947" s="6"/>
      <c r="AP10947" s="6"/>
      <c r="AQ10947" s="6"/>
      <c r="AR10947" s="6"/>
      <c r="AS10947" s="6"/>
      <c r="AT10947" s="6"/>
      <c r="AU10947" s="6"/>
      <c r="AV10947" s="6"/>
      <c r="AW10947" s="6"/>
      <c r="AX10947" s="6"/>
      <c r="AY10947" s="6"/>
      <c r="AZ10947" s="6"/>
      <c r="BA10947" s="6"/>
      <c r="BB10947" s="6"/>
      <c r="BC10947" s="6"/>
      <c r="BD10947" s="6"/>
      <c r="BE10947" s="6"/>
      <c r="BF10947" s="6"/>
      <c r="BG10947" s="6"/>
    </row>
    <row r="10948" spans="34:59" x14ac:dyDescent="0.25">
      <c r="AH10948" s="10"/>
      <c r="AI10948" s="6"/>
      <c r="AJ10948" s="10"/>
      <c r="AK10948" s="10"/>
      <c r="AL10948" s="10"/>
      <c r="AM10948" s="10"/>
      <c r="AN10948" s="10"/>
      <c r="AO10948" s="10"/>
      <c r="AP10948" s="10"/>
      <c r="AQ10948" s="10"/>
      <c r="AR10948" s="10"/>
      <c r="AS10948" s="10"/>
      <c r="AT10948" s="10"/>
      <c r="AU10948" s="10"/>
      <c r="AV10948" s="10"/>
      <c r="AW10948" s="10"/>
      <c r="AX10948" s="10"/>
      <c r="AY10948" s="10"/>
      <c r="AZ10948" s="10"/>
      <c r="BA10948" s="10"/>
      <c r="BB10948" s="10"/>
      <c r="BC10948" s="10"/>
      <c r="BD10948" s="10"/>
      <c r="BE10948" s="10"/>
      <c r="BF10948" s="10"/>
      <c r="BG10948" s="6"/>
    </row>
    <row r="10950" spans="34:59" x14ac:dyDescent="0.25">
      <c r="AH10950" s="10"/>
      <c r="AI10950" s="6"/>
    </row>
    <row r="10951" spans="34:59" x14ac:dyDescent="0.25">
      <c r="AH10951" s="6"/>
      <c r="AI10951" s="6"/>
      <c r="AJ10951" s="6"/>
      <c r="AK10951" s="6"/>
      <c r="AL10951" s="6"/>
      <c r="AM10951" s="6"/>
      <c r="AN10951" s="6"/>
      <c r="AO10951" s="6"/>
      <c r="AP10951" s="6"/>
      <c r="AQ10951" s="6"/>
      <c r="AR10951" s="6"/>
      <c r="AS10951" s="6"/>
      <c r="AT10951" s="6"/>
      <c r="AU10951" s="6"/>
      <c r="AV10951" s="6"/>
      <c r="AW10951" s="6"/>
      <c r="AX10951" s="6"/>
      <c r="AY10951" s="6"/>
      <c r="AZ10951" s="6"/>
      <c r="BA10951" s="6"/>
      <c r="BB10951" s="6"/>
      <c r="BC10951" s="6"/>
      <c r="BD10951" s="6"/>
      <c r="BE10951" s="6"/>
      <c r="BF10951" s="6"/>
      <c r="BG10951" s="6"/>
    </row>
    <row r="10952" spans="34:59" x14ac:dyDescent="0.25">
      <c r="AH10952" s="10"/>
      <c r="AI10952" s="6"/>
      <c r="AJ10952" s="10"/>
      <c r="AK10952" s="10"/>
      <c r="AL10952" s="10"/>
      <c r="AM10952" s="10"/>
      <c r="AN10952" s="10"/>
      <c r="AO10952" s="10"/>
      <c r="AP10952" s="10"/>
      <c r="AQ10952" s="10"/>
      <c r="AR10952" s="10"/>
      <c r="AS10952" s="10"/>
      <c r="AT10952" s="10"/>
      <c r="AU10952" s="10"/>
      <c r="AV10952" s="10"/>
      <c r="AW10952" s="10"/>
      <c r="AX10952" s="10"/>
      <c r="AY10952" s="10"/>
      <c r="AZ10952" s="10"/>
      <c r="BA10952" s="10"/>
      <c r="BB10952" s="10"/>
      <c r="BC10952" s="10"/>
      <c r="BD10952" s="10"/>
      <c r="BE10952" s="10"/>
      <c r="BF10952" s="10"/>
      <c r="BG10952" s="6"/>
    </row>
    <row r="10953" spans="34:59" x14ac:dyDescent="0.25">
      <c r="AH10953" s="6"/>
      <c r="AI10953" s="6"/>
      <c r="AJ10953" s="6"/>
      <c r="AK10953" s="6"/>
      <c r="AL10953" s="6"/>
      <c r="AM10953" s="6"/>
      <c r="AN10953" s="6"/>
      <c r="AO10953" s="6"/>
      <c r="AP10953" s="6"/>
      <c r="AQ10953" s="6"/>
      <c r="AR10953" s="6"/>
      <c r="AS10953" s="6"/>
      <c r="AT10953" s="6"/>
      <c r="AU10953" s="6"/>
      <c r="AV10953" s="6"/>
      <c r="AW10953" s="6"/>
      <c r="AX10953" s="6"/>
      <c r="AY10953" s="6"/>
      <c r="AZ10953" s="6"/>
      <c r="BA10953" s="6"/>
      <c r="BB10953" s="6"/>
      <c r="BC10953" s="6"/>
      <c r="BD10953" s="6"/>
      <c r="BE10953" s="6"/>
      <c r="BF10953" s="6"/>
      <c r="BG10953" s="10"/>
    </row>
    <row r="10954" spans="34:59" x14ac:dyDescent="0.25">
      <c r="AH10954" s="10"/>
      <c r="AI10954" s="6"/>
    </row>
    <row r="10955" spans="34:59" x14ac:dyDescent="0.25">
      <c r="AH10955" s="6"/>
      <c r="AI10955" s="6"/>
      <c r="AJ10955" s="6"/>
      <c r="AK10955" s="6"/>
      <c r="AL10955" s="6"/>
      <c r="AM10955" s="6"/>
      <c r="AN10955" s="6"/>
      <c r="AO10955" s="6"/>
      <c r="AP10955" s="6"/>
      <c r="AQ10955" s="6"/>
      <c r="AR10955" s="6"/>
      <c r="AS10955" s="6"/>
      <c r="AT10955" s="6"/>
      <c r="AU10955" s="6"/>
      <c r="AV10955" s="6"/>
      <c r="AW10955" s="6"/>
      <c r="AX10955" s="6"/>
      <c r="AY10955" s="6"/>
      <c r="AZ10955" s="6"/>
      <c r="BA10955" s="6"/>
      <c r="BB10955" s="6"/>
      <c r="BC10955" s="6"/>
      <c r="BD10955" s="6"/>
      <c r="BE10955" s="6"/>
      <c r="BF10955" s="6"/>
      <c r="BG10955" s="6"/>
    </row>
    <row r="10956" spans="34:59" x14ac:dyDescent="0.25">
      <c r="AH10956" s="10"/>
      <c r="AI10956" s="6"/>
      <c r="AJ10956" s="10"/>
      <c r="AK10956" s="10"/>
      <c r="AL10956" s="10"/>
      <c r="AM10956" s="10"/>
      <c r="AN10956" s="10"/>
      <c r="AO10956" s="10"/>
      <c r="AP10956" s="10"/>
      <c r="AQ10956" s="10"/>
      <c r="AR10956" s="10"/>
      <c r="AS10956" s="10"/>
      <c r="AT10956" s="10"/>
      <c r="AU10956" s="10"/>
      <c r="AV10956" s="10"/>
      <c r="AW10956" s="10"/>
      <c r="AX10956" s="10"/>
      <c r="AY10956" s="10"/>
      <c r="AZ10956" s="10"/>
      <c r="BA10956" s="10"/>
      <c r="BB10956" s="10"/>
      <c r="BC10956" s="10"/>
      <c r="BD10956" s="10"/>
      <c r="BE10956" s="10"/>
      <c r="BF10956" s="10"/>
      <c r="BG10956" s="6"/>
    </row>
    <row r="10957" spans="34:59" x14ac:dyDescent="0.25">
      <c r="AH10957" s="6"/>
      <c r="AI10957" s="6"/>
      <c r="AJ10957" s="6"/>
      <c r="AK10957" s="6"/>
      <c r="AL10957" s="6"/>
      <c r="AM10957" s="6"/>
      <c r="AN10957" s="6"/>
      <c r="AO10957" s="6"/>
      <c r="AP10957" s="6"/>
      <c r="AQ10957" s="6"/>
      <c r="AR10957" s="6"/>
      <c r="AS10957" s="6"/>
      <c r="AT10957" s="6"/>
      <c r="AU10957" s="6"/>
      <c r="AV10957" s="6"/>
      <c r="AW10957" s="6"/>
      <c r="AX10957" s="6"/>
      <c r="AY10957" s="6"/>
      <c r="AZ10957" s="6"/>
      <c r="BA10957" s="6"/>
      <c r="BB10957" s="6"/>
      <c r="BC10957" s="6"/>
      <c r="BD10957" s="6"/>
      <c r="BE10957" s="6"/>
      <c r="BF10957" s="6"/>
      <c r="BG10957" s="10"/>
    </row>
    <row r="10958" spans="34:59" x14ac:dyDescent="0.25">
      <c r="AH10958" s="10"/>
      <c r="AI10958" s="6"/>
    </row>
    <row r="10959" spans="34:59" x14ac:dyDescent="0.25">
      <c r="AH10959" s="6"/>
      <c r="AI10959" s="6"/>
      <c r="AJ10959" s="6"/>
      <c r="AK10959" s="6"/>
      <c r="AL10959" s="6"/>
      <c r="AM10959" s="6"/>
      <c r="AN10959" s="6"/>
      <c r="AO10959" s="6"/>
      <c r="AP10959" s="6"/>
      <c r="AQ10959" s="6"/>
      <c r="AR10959" s="6"/>
      <c r="AS10959" s="6"/>
      <c r="AT10959" s="6"/>
      <c r="AU10959" s="6"/>
      <c r="AV10959" s="6"/>
      <c r="AW10959" s="6"/>
      <c r="AX10959" s="6"/>
      <c r="AY10959" s="6"/>
      <c r="AZ10959" s="6"/>
      <c r="BA10959" s="6"/>
      <c r="BB10959" s="6"/>
      <c r="BC10959" s="6"/>
      <c r="BD10959" s="6"/>
      <c r="BE10959" s="6"/>
      <c r="BF10959" s="6"/>
      <c r="BG10959" s="6"/>
    </row>
    <row r="10960" spans="34:59" x14ac:dyDescent="0.25">
      <c r="AH10960" s="10"/>
      <c r="AI10960" s="6"/>
      <c r="AJ10960" s="10"/>
      <c r="AK10960" s="10"/>
      <c r="AL10960" s="10"/>
      <c r="AM10960" s="10"/>
      <c r="AN10960" s="10"/>
      <c r="AO10960" s="10"/>
      <c r="AP10960" s="10"/>
      <c r="AQ10960" s="10"/>
      <c r="AR10960" s="10"/>
      <c r="AS10960" s="10"/>
      <c r="AT10960" s="10"/>
      <c r="AU10960" s="10"/>
      <c r="AV10960" s="10"/>
      <c r="AW10960" s="10"/>
      <c r="AX10960" s="10"/>
      <c r="AY10960" s="10"/>
      <c r="AZ10960" s="10"/>
      <c r="BA10960" s="10"/>
      <c r="BB10960" s="10"/>
      <c r="BC10960" s="10"/>
      <c r="BD10960" s="10"/>
      <c r="BE10960" s="10"/>
      <c r="BF10960" s="10"/>
      <c r="BG10960" s="6"/>
    </row>
    <row r="10961" spans="34:59" x14ac:dyDescent="0.25">
      <c r="AH10961" s="6"/>
      <c r="AI10961" s="6"/>
      <c r="AJ10961" s="6"/>
      <c r="AK10961" s="6"/>
      <c r="AL10961" s="6"/>
      <c r="AM10961" s="6"/>
      <c r="AN10961" s="6"/>
      <c r="AO10961" s="6"/>
      <c r="AP10961" s="6"/>
      <c r="AQ10961" s="6"/>
      <c r="AR10961" s="6"/>
      <c r="AS10961" s="6"/>
      <c r="AT10961" s="6"/>
      <c r="AU10961" s="6"/>
      <c r="AV10961" s="6"/>
      <c r="AW10961" s="6"/>
      <c r="AX10961" s="6"/>
      <c r="AY10961" s="6"/>
      <c r="AZ10961" s="6"/>
      <c r="BA10961" s="6"/>
      <c r="BB10961" s="6"/>
      <c r="BC10961" s="6"/>
      <c r="BD10961" s="6"/>
      <c r="BE10961" s="6"/>
      <c r="BF10961" s="6"/>
      <c r="BG10961" s="10"/>
    </row>
    <row r="10962" spans="34:59" x14ac:dyDescent="0.25">
      <c r="AH10962" s="10"/>
      <c r="AI10962" s="6"/>
    </row>
    <row r="10963" spans="34:59" x14ac:dyDescent="0.25">
      <c r="AH10963" s="6"/>
      <c r="AI10963" s="6"/>
      <c r="AJ10963" s="6"/>
      <c r="AK10963" s="6"/>
      <c r="AL10963" s="6"/>
      <c r="AM10963" s="6"/>
      <c r="AN10963" s="6"/>
      <c r="AO10963" s="6"/>
      <c r="AP10963" s="6"/>
      <c r="AQ10963" s="6"/>
      <c r="AR10963" s="6"/>
      <c r="AS10963" s="6"/>
      <c r="AT10963" s="6"/>
      <c r="AU10963" s="6"/>
      <c r="AV10963" s="6"/>
      <c r="AW10963" s="6"/>
      <c r="AX10963" s="6"/>
      <c r="AY10963" s="6"/>
      <c r="AZ10963" s="6"/>
      <c r="BA10963" s="6"/>
      <c r="BB10963" s="6"/>
      <c r="BC10963" s="6"/>
      <c r="BD10963" s="6"/>
      <c r="BE10963" s="6"/>
      <c r="BF10963" s="6"/>
      <c r="BG10963" s="6"/>
    </row>
    <row r="10964" spans="34:59" x14ac:dyDescent="0.25">
      <c r="AH10964" s="10"/>
      <c r="AI10964" s="6"/>
      <c r="AJ10964" s="10"/>
      <c r="AK10964" s="10"/>
      <c r="AL10964" s="10"/>
      <c r="AM10964" s="10"/>
      <c r="AN10964" s="10"/>
      <c r="AO10964" s="10"/>
      <c r="AP10964" s="10"/>
      <c r="AQ10964" s="10"/>
      <c r="AR10964" s="10"/>
      <c r="AS10964" s="10"/>
      <c r="AT10964" s="10"/>
      <c r="AU10964" s="10"/>
      <c r="AV10964" s="10"/>
      <c r="AW10964" s="10"/>
      <c r="AX10964" s="10"/>
      <c r="AY10964" s="10"/>
      <c r="AZ10964" s="10"/>
      <c r="BA10964" s="10"/>
      <c r="BB10964" s="10"/>
      <c r="BC10964" s="10"/>
      <c r="BD10964" s="10"/>
      <c r="BE10964" s="10"/>
      <c r="BF10964" s="10"/>
      <c r="BG10964" s="6"/>
    </row>
    <row r="10966" spans="34:59" x14ac:dyDescent="0.25">
      <c r="AH10966" s="10"/>
      <c r="AI10966" s="6"/>
    </row>
    <row r="10967" spans="34:59" x14ac:dyDescent="0.25">
      <c r="AH10967" s="6"/>
      <c r="AI10967" s="6"/>
      <c r="AJ10967" s="6"/>
      <c r="AK10967" s="6"/>
      <c r="AL10967" s="6"/>
      <c r="AM10967" s="6"/>
      <c r="AN10967" s="6"/>
      <c r="AO10967" s="6"/>
      <c r="AP10967" s="6"/>
      <c r="AQ10967" s="6"/>
      <c r="AR10967" s="6"/>
      <c r="AS10967" s="6"/>
      <c r="AT10967" s="6"/>
      <c r="AU10967" s="6"/>
      <c r="AV10967" s="6"/>
      <c r="AW10967" s="6"/>
      <c r="AX10967" s="6"/>
      <c r="AY10967" s="6"/>
      <c r="AZ10967" s="6"/>
      <c r="BA10967" s="6"/>
      <c r="BB10967" s="6"/>
      <c r="BC10967" s="6"/>
      <c r="BD10967" s="6"/>
      <c r="BE10967" s="6"/>
      <c r="BF10967" s="6"/>
      <c r="BG10967" s="6"/>
    </row>
    <row r="10968" spans="34:59" x14ac:dyDescent="0.25">
      <c r="AH10968" s="10"/>
      <c r="AI10968" s="6"/>
      <c r="AJ10968" s="10"/>
      <c r="AK10968" s="10"/>
      <c r="AL10968" s="10"/>
      <c r="AM10968" s="10"/>
      <c r="AN10968" s="10"/>
      <c r="AO10968" s="10"/>
      <c r="AP10968" s="10"/>
      <c r="AQ10968" s="10"/>
      <c r="AR10968" s="10"/>
      <c r="AS10968" s="10"/>
      <c r="AT10968" s="10"/>
      <c r="AU10968" s="10"/>
      <c r="AV10968" s="10"/>
      <c r="AW10968" s="10"/>
      <c r="AX10968" s="10"/>
      <c r="AY10968" s="10"/>
      <c r="AZ10968" s="10"/>
      <c r="BA10968" s="10"/>
      <c r="BB10968" s="10"/>
      <c r="BC10968" s="10"/>
      <c r="BD10968" s="10"/>
      <c r="BE10968" s="10"/>
      <c r="BF10968" s="10"/>
      <c r="BG10968" s="6"/>
    </row>
    <row r="10969" spans="34:59" x14ac:dyDescent="0.25">
      <c r="AH10969" s="6"/>
      <c r="AI10969" s="6"/>
      <c r="AJ10969" s="6"/>
      <c r="AK10969" s="6"/>
      <c r="AL10969" s="6"/>
      <c r="AM10969" s="6"/>
      <c r="AN10969" s="6"/>
      <c r="AO10969" s="6"/>
      <c r="AP10969" s="6"/>
      <c r="AQ10969" s="6"/>
      <c r="AR10969" s="6"/>
      <c r="AS10969" s="6"/>
      <c r="AT10969" s="6"/>
      <c r="AU10969" s="6"/>
      <c r="AV10969" s="6"/>
      <c r="AW10969" s="6"/>
      <c r="AX10969" s="6"/>
      <c r="AY10969" s="6"/>
      <c r="AZ10969" s="6"/>
      <c r="BA10969" s="6"/>
      <c r="BB10969" s="6"/>
      <c r="BC10969" s="6"/>
      <c r="BD10969" s="6"/>
      <c r="BE10969" s="6"/>
      <c r="BF10969" s="6"/>
      <c r="BG10969" s="10"/>
    </row>
    <row r="10970" spans="34:59" x14ac:dyDescent="0.25">
      <c r="AH10970" s="10"/>
      <c r="AI10970" s="6"/>
    </row>
    <row r="10971" spans="34:59" x14ac:dyDescent="0.25">
      <c r="AH10971" s="6"/>
      <c r="AI10971" s="6"/>
      <c r="AJ10971" s="6"/>
      <c r="AK10971" s="6"/>
      <c r="AL10971" s="6"/>
      <c r="AM10971" s="6"/>
      <c r="AN10971" s="6"/>
      <c r="AO10971" s="6"/>
      <c r="AP10971" s="6"/>
      <c r="AQ10971" s="6"/>
      <c r="AR10971" s="6"/>
      <c r="AS10971" s="6"/>
      <c r="AT10971" s="6"/>
      <c r="AU10971" s="6"/>
      <c r="AV10971" s="6"/>
      <c r="AW10971" s="6"/>
      <c r="AX10971" s="6"/>
      <c r="AY10971" s="6"/>
      <c r="AZ10971" s="6"/>
      <c r="BA10971" s="6"/>
      <c r="BB10971" s="6"/>
      <c r="BC10971" s="6"/>
      <c r="BD10971" s="6"/>
      <c r="BE10971" s="6"/>
      <c r="BF10971" s="6"/>
      <c r="BG10971" s="6"/>
    </row>
    <row r="10972" spans="34:59" x14ac:dyDescent="0.25">
      <c r="AH10972" s="10"/>
      <c r="AI10972" s="6"/>
      <c r="AJ10972" s="10"/>
      <c r="AK10972" s="10"/>
      <c r="AL10972" s="10"/>
      <c r="AM10972" s="10"/>
      <c r="AN10972" s="10"/>
      <c r="AO10972" s="10"/>
      <c r="AP10972" s="10"/>
      <c r="AQ10972" s="10"/>
      <c r="AR10972" s="10"/>
      <c r="AS10972" s="10"/>
      <c r="AT10972" s="10"/>
      <c r="AU10972" s="10"/>
      <c r="AV10972" s="10"/>
      <c r="AW10972" s="10"/>
      <c r="AX10972" s="10"/>
      <c r="AY10972" s="10"/>
      <c r="AZ10972" s="10"/>
      <c r="BA10972" s="10"/>
      <c r="BB10972" s="10"/>
      <c r="BC10972" s="10"/>
      <c r="BD10972" s="10"/>
      <c r="BE10972" s="10"/>
      <c r="BF10972" s="10"/>
      <c r="BG10972" s="6"/>
    </row>
    <row r="10973" spans="34:59" x14ac:dyDescent="0.25">
      <c r="AH10973" s="6"/>
      <c r="AI10973" s="6"/>
      <c r="AJ10973" s="6"/>
      <c r="AK10973" s="6"/>
      <c r="AL10973" s="6"/>
      <c r="AM10973" s="6"/>
      <c r="AN10973" s="6"/>
      <c r="AO10973" s="6"/>
      <c r="AP10973" s="6"/>
      <c r="AQ10973" s="6"/>
      <c r="AR10973" s="6"/>
      <c r="AS10973" s="6"/>
      <c r="AT10973" s="6"/>
      <c r="AU10973" s="6"/>
      <c r="AV10973" s="6"/>
      <c r="AW10973" s="6"/>
      <c r="AX10973" s="6"/>
      <c r="AY10973" s="6"/>
      <c r="AZ10973" s="6"/>
      <c r="BA10973" s="6"/>
      <c r="BB10973" s="6"/>
      <c r="BC10973" s="6"/>
      <c r="BD10973" s="6"/>
      <c r="BE10973" s="6"/>
      <c r="BF10973" s="6"/>
      <c r="BG10973" s="10"/>
    </row>
    <row r="10974" spans="34:59" x14ac:dyDescent="0.25">
      <c r="AH10974" s="10"/>
      <c r="AI10974" s="6"/>
    </row>
    <row r="10975" spans="34:59" x14ac:dyDescent="0.25">
      <c r="AH10975" s="6"/>
      <c r="AI10975" s="6"/>
      <c r="AJ10975" s="6"/>
      <c r="AK10975" s="6"/>
      <c r="AL10975" s="6"/>
      <c r="AM10975" s="6"/>
      <c r="AN10975" s="6"/>
      <c r="AO10975" s="6"/>
      <c r="AP10975" s="6"/>
      <c r="AQ10975" s="6"/>
      <c r="AR10975" s="6"/>
      <c r="AS10975" s="6"/>
      <c r="AT10975" s="6"/>
      <c r="AU10975" s="6"/>
      <c r="AV10975" s="6"/>
      <c r="AW10975" s="6"/>
      <c r="AX10975" s="6"/>
      <c r="AY10975" s="6"/>
      <c r="AZ10975" s="6"/>
      <c r="BA10975" s="6"/>
      <c r="BB10975" s="6"/>
      <c r="BC10975" s="6"/>
      <c r="BD10975" s="6"/>
      <c r="BE10975" s="6"/>
      <c r="BF10975" s="6"/>
      <c r="BG10975" s="6"/>
    </row>
    <row r="10976" spans="34:59" x14ac:dyDescent="0.25">
      <c r="AH10976" s="10"/>
      <c r="AI10976" s="6"/>
      <c r="AJ10976" s="10"/>
      <c r="AK10976" s="10"/>
      <c r="AL10976" s="10"/>
      <c r="AM10976" s="10"/>
      <c r="AN10976" s="10"/>
      <c r="AO10976" s="10"/>
      <c r="AP10976" s="10"/>
      <c r="AQ10976" s="10"/>
      <c r="AR10976" s="10"/>
      <c r="AS10976" s="10"/>
      <c r="AT10976" s="10"/>
      <c r="AU10976" s="10"/>
      <c r="AV10976" s="10"/>
      <c r="AW10976" s="10"/>
      <c r="AX10976" s="10"/>
      <c r="AY10976" s="10"/>
      <c r="AZ10976" s="10"/>
      <c r="BA10976" s="10"/>
      <c r="BB10976" s="10"/>
      <c r="BC10976" s="10"/>
      <c r="BD10976" s="10"/>
      <c r="BE10976" s="10"/>
      <c r="BF10976" s="10"/>
      <c r="BG10976" s="6"/>
    </row>
    <row r="10977" spans="34:59" x14ac:dyDescent="0.25">
      <c r="AH10977" s="6"/>
      <c r="AI10977" s="6"/>
      <c r="AJ10977" s="6"/>
      <c r="AK10977" s="6"/>
      <c r="AL10977" s="6"/>
      <c r="AM10977" s="6"/>
      <c r="AN10977" s="6"/>
      <c r="AO10977" s="6"/>
      <c r="AP10977" s="6"/>
      <c r="AQ10977" s="6"/>
      <c r="AR10977" s="6"/>
      <c r="AS10977" s="6"/>
      <c r="AT10977" s="6"/>
      <c r="AU10977" s="6"/>
      <c r="AV10977" s="6"/>
      <c r="AW10977" s="6"/>
      <c r="AX10977" s="6"/>
      <c r="AY10977" s="6"/>
      <c r="AZ10977" s="6"/>
      <c r="BA10977" s="6"/>
      <c r="BB10977" s="6"/>
      <c r="BC10977" s="6"/>
      <c r="BD10977" s="6"/>
      <c r="BE10977" s="6"/>
      <c r="BF10977" s="6"/>
      <c r="BG10977" s="10"/>
    </row>
    <row r="10978" spans="34:59" x14ac:dyDescent="0.25">
      <c r="AH10978" s="10"/>
      <c r="AI10978" s="6"/>
    </row>
    <row r="10979" spans="34:59" x14ac:dyDescent="0.25">
      <c r="AH10979" s="6"/>
      <c r="AI10979" s="6"/>
      <c r="AJ10979" s="6"/>
      <c r="AK10979" s="6"/>
      <c r="AL10979" s="6"/>
      <c r="AM10979" s="6"/>
      <c r="AN10979" s="6"/>
      <c r="AO10979" s="6"/>
      <c r="AP10979" s="6"/>
      <c r="AQ10979" s="6"/>
      <c r="AR10979" s="6"/>
      <c r="AS10979" s="6"/>
      <c r="AT10979" s="6"/>
      <c r="AU10979" s="6"/>
      <c r="AV10979" s="6"/>
      <c r="AW10979" s="6"/>
      <c r="AX10979" s="6"/>
      <c r="AY10979" s="6"/>
      <c r="AZ10979" s="6"/>
      <c r="BA10979" s="6"/>
      <c r="BB10979" s="6"/>
      <c r="BC10979" s="6"/>
      <c r="BD10979" s="6"/>
      <c r="BE10979" s="6"/>
      <c r="BF10979" s="6"/>
      <c r="BG10979" s="6"/>
    </row>
    <row r="10980" spans="34:59" x14ac:dyDescent="0.25">
      <c r="AH10980" s="10"/>
      <c r="AI10980" s="6"/>
      <c r="AJ10980" s="10"/>
      <c r="AK10980" s="10"/>
      <c r="AL10980" s="10"/>
      <c r="AM10980" s="10"/>
      <c r="AN10980" s="10"/>
      <c r="AO10980" s="10"/>
      <c r="AP10980" s="10"/>
      <c r="AQ10980" s="10"/>
      <c r="AR10980" s="10"/>
      <c r="AS10980" s="10"/>
      <c r="AT10980" s="10"/>
      <c r="AU10980" s="10"/>
      <c r="AV10980" s="10"/>
      <c r="AW10980" s="10"/>
      <c r="AX10980" s="10"/>
      <c r="AY10980" s="10"/>
      <c r="AZ10980" s="10"/>
      <c r="BA10980" s="10"/>
      <c r="BB10980" s="10"/>
      <c r="BC10980" s="10"/>
      <c r="BD10980" s="10"/>
      <c r="BE10980" s="10"/>
      <c r="BF10980" s="10"/>
      <c r="BG10980" s="6"/>
    </row>
    <row r="10982" spans="34:59" x14ac:dyDescent="0.25">
      <c r="AH10982" s="10"/>
      <c r="AI10982" s="6"/>
    </row>
    <row r="10983" spans="34:59" x14ac:dyDescent="0.25">
      <c r="AH10983" s="6"/>
      <c r="AI10983" s="6"/>
      <c r="AJ10983" s="6"/>
      <c r="AK10983" s="6"/>
      <c r="AL10983" s="6"/>
      <c r="AM10983" s="6"/>
      <c r="AN10983" s="6"/>
      <c r="AO10983" s="6"/>
      <c r="AP10983" s="6"/>
      <c r="AQ10983" s="6"/>
      <c r="AR10983" s="6"/>
      <c r="AS10983" s="6"/>
      <c r="AT10983" s="6"/>
      <c r="AU10983" s="6"/>
      <c r="AV10983" s="6"/>
      <c r="AW10983" s="6"/>
      <c r="AX10983" s="6"/>
      <c r="AY10983" s="6"/>
      <c r="AZ10983" s="6"/>
      <c r="BA10983" s="6"/>
      <c r="BB10983" s="6"/>
      <c r="BC10983" s="6"/>
      <c r="BD10983" s="6"/>
      <c r="BE10983" s="6"/>
      <c r="BF10983" s="6"/>
      <c r="BG10983" s="6"/>
    </row>
    <row r="10984" spans="34:59" x14ac:dyDescent="0.25">
      <c r="AH10984" s="10"/>
      <c r="AI10984" s="6"/>
      <c r="AJ10984" s="10"/>
      <c r="AK10984" s="10"/>
      <c r="AL10984" s="10"/>
      <c r="AM10984" s="10"/>
      <c r="AN10984" s="10"/>
      <c r="AO10984" s="10"/>
      <c r="AP10984" s="10"/>
      <c r="AQ10984" s="10"/>
      <c r="AR10984" s="10"/>
      <c r="AS10984" s="10"/>
      <c r="AT10984" s="10"/>
      <c r="AU10984" s="10"/>
      <c r="AV10984" s="10"/>
      <c r="AW10984" s="10"/>
      <c r="AX10984" s="10"/>
      <c r="AY10984" s="10"/>
      <c r="AZ10984" s="10"/>
      <c r="BA10984" s="10"/>
      <c r="BB10984" s="10"/>
      <c r="BC10984" s="10"/>
      <c r="BD10984" s="10"/>
      <c r="BE10984" s="10"/>
      <c r="BF10984" s="10"/>
      <c r="BG10984" s="6"/>
    </row>
    <row r="10985" spans="34:59" x14ac:dyDescent="0.25">
      <c r="AH10985" s="6"/>
      <c r="AI10985" s="6"/>
      <c r="AJ10985" s="6"/>
      <c r="AK10985" s="6"/>
      <c r="AL10985" s="6"/>
      <c r="AM10985" s="6"/>
      <c r="AN10985" s="6"/>
      <c r="AO10985" s="6"/>
      <c r="AP10985" s="6"/>
      <c r="AQ10985" s="6"/>
      <c r="AR10985" s="6"/>
      <c r="AS10985" s="6"/>
      <c r="AT10985" s="6"/>
      <c r="AU10985" s="6"/>
      <c r="AV10985" s="6"/>
      <c r="AW10985" s="6"/>
      <c r="AX10985" s="6"/>
      <c r="AY10985" s="6"/>
      <c r="AZ10985" s="6"/>
      <c r="BA10985" s="6"/>
      <c r="BB10985" s="6"/>
      <c r="BC10985" s="6"/>
      <c r="BD10985" s="6"/>
      <c r="BE10985" s="6"/>
      <c r="BF10985" s="6"/>
      <c r="BG10985" s="10"/>
    </row>
    <row r="10986" spans="34:59" x14ac:dyDescent="0.25">
      <c r="AH10986" s="10"/>
      <c r="AI10986" s="6"/>
    </row>
    <row r="10987" spans="34:59" x14ac:dyDescent="0.25">
      <c r="AH10987" s="6"/>
      <c r="AI10987" s="6"/>
      <c r="AJ10987" s="6"/>
      <c r="AK10987" s="6"/>
      <c r="AL10987" s="6"/>
      <c r="AM10987" s="6"/>
      <c r="AN10987" s="6"/>
      <c r="AO10987" s="6"/>
      <c r="AP10987" s="6"/>
      <c r="AQ10987" s="6"/>
      <c r="AR10987" s="6"/>
      <c r="AS10987" s="6"/>
      <c r="AT10987" s="6"/>
      <c r="AU10987" s="6"/>
      <c r="AV10987" s="6"/>
      <c r="AW10987" s="6"/>
      <c r="AX10987" s="6"/>
      <c r="AY10987" s="6"/>
      <c r="AZ10987" s="6"/>
      <c r="BA10987" s="6"/>
      <c r="BB10987" s="6"/>
      <c r="BC10987" s="6"/>
      <c r="BD10987" s="6"/>
      <c r="BE10987" s="6"/>
      <c r="BF10987" s="6"/>
      <c r="BG10987" s="6"/>
    </row>
    <row r="10988" spans="34:59" x14ac:dyDescent="0.25">
      <c r="AH10988" s="10"/>
      <c r="AI10988" s="6"/>
      <c r="AJ10988" s="10"/>
      <c r="AK10988" s="10"/>
      <c r="AL10988" s="10"/>
      <c r="AM10988" s="10"/>
      <c r="AN10988" s="10"/>
      <c r="AO10988" s="10"/>
      <c r="AP10988" s="10"/>
      <c r="AQ10988" s="10"/>
      <c r="AR10988" s="10"/>
      <c r="AS10988" s="10"/>
      <c r="AT10988" s="10"/>
      <c r="AU10988" s="10"/>
      <c r="AV10988" s="10"/>
      <c r="AW10988" s="10"/>
      <c r="AX10988" s="10"/>
      <c r="AY10988" s="10"/>
      <c r="AZ10988" s="10"/>
      <c r="BA10988" s="10"/>
      <c r="BB10988" s="10"/>
      <c r="BC10988" s="10"/>
      <c r="BD10988" s="10"/>
      <c r="BE10988" s="10"/>
      <c r="BF10988" s="10"/>
      <c r="BG10988" s="6"/>
    </row>
    <row r="10989" spans="34:59" x14ac:dyDescent="0.25">
      <c r="AH10989" s="6"/>
      <c r="AI10989" s="6"/>
      <c r="AJ10989" s="6"/>
      <c r="AK10989" s="6"/>
      <c r="AL10989" s="6"/>
      <c r="AM10989" s="6"/>
      <c r="AN10989" s="6"/>
      <c r="AO10989" s="6"/>
      <c r="AP10989" s="6"/>
      <c r="AQ10989" s="6"/>
      <c r="AR10989" s="6"/>
      <c r="AS10989" s="6"/>
      <c r="AT10989" s="6"/>
      <c r="AU10989" s="6"/>
      <c r="AV10989" s="6"/>
      <c r="AW10989" s="6"/>
      <c r="AX10989" s="6"/>
      <c r="AY10989" s="6"/>
      <c r="AZ10989" s="6"/>
      <c r="BA10989" s="6"/>
      <c r="BB10989" s="6"/>
      <c r="BC10989" s="6"/>
      <c r="BD10989" s="6"/>
      <c r="BE10989" s="6"/>
      <c r="BF10989" s="6"/>
      <c r="BG10989" s="10"/>
    </row>
    <row r="10990" spans="34:59" x14ac:dyDescent="0.25">
      <c r="AH10990" s="10"/>
      <c r="AI10990" s="6"/>
    </row>
    <row r="10991" spans="34:59" x14ac:dyDescent="0.25">
      <c r="AH10991" s="6"/>
      <c r="AI10991" s="6"/>
      <c r="AJ10991" s="6"/>
      <c r="AK10991" s="6"/>
      <c r="AL10991" s="6"/>
      <c r="AM10991" s="6"/>
      <c r="AN10991" s="6"/>
      <c r="AO10991" s="6"/>
      <c r="AP10991" s="6"/>
      <c r="AQ10991" s="6"/>
      <c r="AR10991" s="6"/>
      <c r="AS10991" s="6"/>
      <c r="AT10991" s="6"/>
      <c r="AU10991" s="6"/>
      <c r="AV10991" s="6"/>
      <c r="AW10991" s="6"/>
      <c r="AX10991" s="6"/>
      <c r="AY10991" s="6"/>
      <c r="AZ10991" s="6"/>
      <c r="BA10991" s="6"/>
      <c r="BB10991" s="6"/>
      <c r="BC10991" s="6"/>
      <c r="BD10991" s="6"/>
      <c r="BE10991" s="6"/>
      <c r="BF10991" s="6"/>
      <c r="BG10991" s="6"/>
    </row>
    <row r="10992" spans="34:59" x14ac:dyDescent="0.25">
      <c r="AH10992" s="10"/>
      <c r="AI10992" s="6"/>
      <c r="AJ10992" s="10"/>
      <c r="AK10992" s="10"/>
      <c r="AL10992" s="10"/>
      <c r="AM10992" s="10"/>
      <c r="AN10992" s="10"/>
      <c r="AO10992" s="10"/>
      <c r="AP10992" s="10"/>
      <c r="AQ10992" s="10"/>
      <c r="AR10992" s="10"/>
      <c r="AS10992" s="10"/>
      <c r="AT10992" s="10"/>
      <c r="AU10992" s="10"/>
      <c r="AV10992" s="10"/>
      <c r="AW10992" s="10"/>
      <c r="AX10992" s="10"/>
      <c r="AY10992" s="10"/>
      <c r="AZ10992" s="10"/>
      <c r="BA10992" s="10"/>
      <c r="BB10992" s="10"/>
      <c r="BC10992" s="10"/>
      <c r="BD10992" s="10"/>
      <c r="BE10992" s="10"/>
      <c r="BF10992" s="10"/>
      <c r="BG10992" s="6"/>
    </row>
    <row r="10993" spans="34:59" x14ac:dyDescent="0.25">
      <c r="AH10993" s="6"/>
      <c r="AI10993" s="6"/>
      <c r="AJ10993" s="6"/>
      <c r="AK10993" s="6"/>
      <c r="AL10993" s="6"/>
      <c r="AM10993" s="6"/>
      <c r="AN10993" s="6"/>
      <c r="AO10993" s="6"/>
      <c r="AP10993" s="6"/>
      <c r="AQ10993" s="6"/>
      <c r="AR10993" s="6"/>
      <c r="AS10993" s="6"/>
      <c r="AT10993" s="6"/>
      <c r="AU10993" s="6"/>
      <c r="AV10993" s="6"/>
      <c r="AW10993" s="6"/>
      <c r="AX10993" s="6"/>
      <c r="AY10993" s="6"/>
      <c r="AZ10993" s="6"/>
      <c r="BA10993" s="6"/>
      <c r="BB10993" s="6"/>
      <c r="BC10993" s="6"/>
      <c r="BD10993" s="6"/>
      <c r="BE10993" s="6"/>
      <c r="BF10993" s="6"/>
      <c r="BG10993" s="10"/>
    </row>
    <row r="10994" spans="34:59" x14ac:dyDescent="0.25">
      <c r="AH10994" s="10"/>
      <c r="AI10994" s="6"/>
    </row>
    <row r="10995" spans="34:59" x14ac:dyDescent="0.25">
      <c r="AH10995" s="6"/>
      <c r="AI10995" s="6"/>
      <c r="AJ10995" s="6"/>
      <c r="AK10995" s="6"/>
      <c r="AL10995" s="6"/>
      <c r="AM10995" s="6"/>
      <c r="AN10995" s="6"/>
      <c r="AO10995" s="6"/>
      <c r="AP10995" s="6"/>
      <c r="AQ10995" s="6"/>
      <c r="AR10995" s="6"/>
      <c r="AS10995" s="6"/>
      <c r="AT10995" s="6"/>
      <c r="AU10995" s="6"/>
      <c r="AV10995" s="6"/>
      <c r="AW10995" s="6"/>
      <c r="AX10995" s="6"/>
      <c r="AY10995" s="6"/>
      <c r="AZ10995" s="6"/>
      <c r="BA10995" s="6"/>
      <c r="BB10995" s="6"/>
      <c r="BC10995" s="6"/>
      <c r="BD10995" s="6"/>
      <c r="BE10995" s="6"/>
      <c r="BF10995" s="6"/>
      <c r="BG10995" s="6"/>
    </row>
    <row r="10996" spans="34:59" x14ac:dyDescent="0.25">
      <c r="AH10996" s="10"/>
      <c r="AI10996" s="6"/>
      <c r="AJ10996" s="10"/>
      <c r="AK10996" s="10"/>
      <c r="AL10996" s="10"/>
      <c r="AM10996" s="10"/>
      <c r="AN10996" s="10"/>
      <c r="AO10996" s="10"/>
      <c r="AP10996" s="10"/>
      <c r="AQ10996" s="10"/>
      <c r="AR10996" s="10"/>
      <c r="AS10996" s="10"/>
      <c r="AT10996" s="10"/>
      <c r="AU10996" s="10"/>
      <c r="AV10996" s="10"/>
      <c r="AW10996" s="10"/>
      <c r="AX10996" s="10"/>
      <c r="AY10996" s="10"/>
      <c r="AZ10996" s="10"/>
      <c r="BA10996" s="10"/>
      <c r="BB10996" s="10"/>
      <c r="BC10996" s="10"/>
      <c r="BD10996" s="10"/>
      <c r="BE10996" s="10"/>
      <c r="BF10996" s="10"/>
      <c r="BG10996" s="6"/>
    </row>
    <row r="10998" spans="34:59" x14ac:dyDescent="0.25">
      <c r="AH10998" s="10"/>
      <c r="AI10998" s="6"/>
    </row>
    <row r="10999" spans="34:59" x14ac:dyDescent="0.25">
      <c r="AH10999" s="6"/>
      <c r="AI10999" s="6"/>
      <c r="AJ10999" s="6"/>
      <c r="AK10999" s="6"/>
      <c r="AL10999" s="6"/>
      <c r="AM10999" s="6"/>
      <c r="AN10999" s="6"/>
      <c r="AO10999" s="6"/>
      <c r="AP10999" s="6"/>
      <c r="AQ10999" s="6"/>
      <c r="AR10999" s="6"/>
      <c r="AS10999" s="6"/>
      <c r="AT10999" s="6"/>
      <c r="AU10999" s="6"/>
      <c r="AV10999" s="6"/>
      <c r="AW10999" s="6"/>
      <c r="AX10999" s="6"/>
      <c r="AY10999" s="6"/>
      <c r="AZ10999" s="6"/>
      <c r="BA10999" s="6"/>
      <c r="BB10999" s="6"/>
      <c r="BC10999" s="6"/>
      <c r="BD10999" s="6"/>
      <c r="BE10999" s="6"/>
      <c r="BF10999" s="6"/>
      <c r="BG10999" s="6"/>
    </row>
    <row r="11000" spans="34:59" x14ac:dyDescent="0.25">
      <c r="AH11000" s="10"/>
      <c r="AI11000" s="6"/>
      <c r="AJ11000" s="10"/>
      <c r="AK11000" s="10"/>
      <c r="AL11000" s="10"/>
      <c r="AM11000" s="10"/>
      <c r="AN11000" s="10"/>
      <c r="AO11000" s="10"/>
      <c r="AP11000" s="10"/>
      <c r="AQ11000" s="10"/>
      <c r="AR11000" s="10"/>
      <c r="AS11000" s="10"/>
      <c r="AT11000" s="10"/>
      <c r="AU11000" s="10"/>
      <c r="AV11000" s="10"/>
      <c r="AW11000" s="10"/>
      <c r="AX11000" s="10"/>
      <c r="AY11000" s="10"/>
      <c r="AZ11000" s="10"/>
      <c r="BA11000" s="10"/>
      <c r="BB11000" s="10"/>
      <c r="BC11000" s="10"/>
      <c r="BD11000" s="10"/>
      <c r="BE11000" s="10"/>
      <c r="BF11000" s="10"/>
      <c r="BG11000" s="6"/>
    </row>
    <row r="11001" spans="34:59" x14ac:dyDescent="0.25">
      <c r="AH11001" s="6"/>
      <c r="AI11001" s="6"/>
      <c r="AJ11001" s="6"/>
      <c r="AK11001" s="6"/>
      <c r="AL11001" s="6"/>
      <c r="AM11001" s="6"/>
      <c r="AN11001" s="6"/>
      <c r="AO11001" s="6"/>
      <c r="AP11001" s="6"/>
      <c r="AQ11001" s="6"/>
      <c r="AR11001" s="6"/>
      <c r="AS11001" s="6"/>
      <c r="AT11001" s="6"/>
      <c r="AU11001" s="6"/>
      <c r="AV11001" s="6"/>
      <c r="AW11001" s="6"/>
      <c r="AX11001" s="6"/>
      <c r="AY11001" s="6"/>
      <c r="AZ11001" s="6"/>
      <c r="BA11001" s="6"/>
      <c r="BB11001" s="6"/>
      <c r="BC11001" s="6"/>
      <c r="BD11001" s="6"/>
      <c r="BE11001" s="6"/>
      <c r="BF11001" s="6"/>
      <c r="BG11001" s="10"/>
    </row>
    <row r="11002" spans="34:59" x14ac:dyDescent="0.25">
      <c r="AH11002" s="10"/>
      <c r="AI11002" s="6"/>
    </row>
    <row r="11003" spans="34:59" x14ac:dyDescent="0.25">
      <c r="AH11003" s="6"/>
      <c r="AI11003" s="6"/>
      <c r="AJ11003" s="6"/>
      <c r="AK11003" s="6"/>
      <c r="AL11003" s="6"/>
      <c r="AM11003" s="6"/>
      <c r="AN11003" s="6"/>
      <c r="AO11003" s="6"/>
      <c r="AP11003" s="6"/>
      <c r="AQ11003" s="6"/>
      <c r="AR11003" s="6"/>
      <c r="AS11003" s="6"/>
      <c r="AT11003" s="6"/>
      <c r="AU11003" s="6"/>
      <c r="AV11003" s="6"/>
      <c r="AW11003" s="6"/>
      <c r="AX11003" s="6"/>
      <c r="AY11003" s="6"/>
      <c r="AZ11003" s="6"/>
      <c r="BA11003" s="6"/>
      <c r="BB11003" s="6"/>
      <c r="BC11003" s="6"/>
      <c r="BD11003" s="6"/>
      <c r="BE11003" s="6"/>
      <c r="BF11003" s="6"/>
      <c r="BG11003" s="6"/>
    </row>
    <row r="11004" spans="34:59" x14ac:dyDescent="0.25">
      <c r="AH11004" s="10"/>
      <c r="AI11004" s="6"/>
      <c r="AJ11004" s="10"/>
      <c r="AK11004" s="10"/>
      <c r="AL11004" s="10"/>
      <c r="AM11004" s="10"/>
      <c r="AN11004" s="10"/>
      <c r="AO11004" s="10"/>
      <c r="AP11004" s="10"/>
      <c r="AQ11004" s="10"/>
      <c r="AR11004" s="10"/>
      <c r="AS11004" s="10"/>
      <c r="AT11004" s="10"/>
      <c r="AU11004" s="10"/>
      <c r="AV11004" s="10"/>
      <c r="AW11004" s="10"/>
      <c r="AX11004" s="10"/>
      <c r="AY11004" s="10"/>
      <c r="AZ11004" s="10"/>
      <c r="BA11004" s="10"/>
      <c r="BB11004" s="10"/>
      <c r="BC11004" s="10"/>
      <c r="BD11004" s="10"/>
      <c r="BE11004" s="10"/>
      <c r="BF11004" s="10"/>
      <c r="BG11004" s="6"/>
    </row>
    <row r="11005" spans="34:59" x14ac:dyDescent="0.25">
      <c r="AH11005" s="6"/>
      <c r="AI11005" s="6"/>
      <c r="AJ11005" s="6"/>
      <c r="AK11005" s="6"/>
      <c r="AL11005" s="6"/>
      <c r="AM11005" s="6"/>
      <c r="AN11005" s="6"/>
      <c r="AO11005" s="6"/>
      <c r="AP11005" s="6"/>
      <c r="AQ11005" s="6"/>
      <c r="AR11005" s="6"/>
      <c r="AS11005" s="6"/>
      <c r="AT11005" s="6"/>
      <c r="AU11005" s="6"/>
      <c r="AV11005" s="6"/>
      <c r="AW11005" s="6"/>
      <c r="AX11005" s="6"/>
      <c r="AY11005" s="6"/>
      <c r="AZ11005" s="6"/>
      <c r="BA11005" s="6"/>
      <c r="BB11005" s="6"/>
      <c r="BC11005" s="6"/>
      <c r="BD11005" s="6"/>
      <c r="BE11005" s="6"/>
      <c r="BF11005" s="6"/>
      <c r="BG11005" s="10"/>
    </row>
    <row r="11006" spans="34:59" x14ac:dyDescent="0.25">
      <c r="AH11006" s="10"/>
      <c r="AI11006" s="6"/>
    </row>
    <row r="11007" spans="34:59" x14ac:dyDescent="0.25">
      <c r="AH11007" s="6"/>
      <c r="AI11007" s="6"/>
      <c r="AJ11007" s="6"/>
      <c r="AK11007" s="6"/>
      <c r="AL11007" s="6"/>
      <c r="AM11007" s="6"/>
      <c r="AN11007" s="6"/>
      <c r="AO11007" s="6"/>
      <c r="AP11007" s="6"/>
      <c r="AQ11007" s="6"/>
      <c r="AR11007" s="6"/>
      <c r="AS11007" s="6"/>
      <c r="AT11007" s="6"/>
      <c r="AU11007" s="6"/>
      <c r="AV11007" s="6"/>
      <c r="AW11007" s="6"/>
      <c r="AX11007" s="6"/>
      <c r="AY11007" s="6"/>
      <c r="AZ11007" s="6"/>
      <c r="BA11007" s="6"/>
      <c r="BB11007" s="6"/>
      <c r="BC11007" s="6"/>
      <c r="BD11007" s="6"/>
      <c r="BE11007" s="6"/>
      <c r="BF11007" s="6"/>
      <c r="BG11007" s="6"/>
    </row>
    <row r="11008" spans="34:59" x14ac:dyDescent="0.25">
      <c r="AH11008" s="10"/>
      <c r="AI11008" s="6"/>
      <c r="AJ11008" s="10"/>
      <c r="AK11008" s="10"/>
      <c r="AL11008" s="10"/>
      <c r="AM11008" s="10"/>
      <c r="AN11008" s="10"/>
      <c r="AO11008" s="10"/>
      <c r="AP11008" s="10"/>
      <c r="AQ11008" s="10"/>
      <c r="AR11008" s="10"/>
      <c r="AS11008" s="10"/>
      <c r="AT11008" s="10"/>
      <c r="AU11008" s="10"/>
      <c r="AV11008" s="10"/>
      <c r="AW11008" s="10"/>
      <c r="AX11008" s="10"/>
      <c r="AY11008" s="10"/>
      <c r="AZ11008" s="10"/>
      <c r="BA11008" s="10"/>
      <c r="BB11008" s="10"/>
      <c r="BC11008" s="10"/>
      <c r="BD11008" s="10"/>
      <c r="BE11008" s="10"/>
      <c r="BF11008" s="10"/>
      <c r="BG11008" s="6"/>
    </row>
    <row r="11009" spans="34:59" x14ac:dyDescent="0.25">
      <c r="AH11009" s="6"/>
      <c r="AI11009" s="6"/>
      <c r="AJ11009" s="6"/>
      <c r="AK11009" s="6"/>
      <c r="AL11009" s="6"/>
      <c r="AM11009" s="6"/>
      <c r="AN11009" s="6"/>
      <c r="AO11009" s="6"/>
      <c r="AP11009" s="6"/>
      <c r="AQ11009" s="6"/>
      <c r="AR11009" s="6"/>
      <c r="AS11009" s="6"/>
      <c r="AT11009" s="6"/>
      <c r="AU11009" s="6"/>
      <c r="AV11009" s="6"/>
      <c r="AW11009" s="6"/>
      <c r="AX11009" s="6"/>
      <c r="AY11009" s="6"/>
      <c r="AZ11009" s="6"/>
      <c r="BA11009" s="6"/>
      <c r="BB11009" s="6"/>
      <c r="BC11009" s="6"/>
      <c r="BD11009" s="6"/>
      <c r="BE11009" s="6"/>
      <c r="BF11009" s="6"/>
      <c r="BG11009" s="10"/>
    </row>
    <row r="11010" spans="34:59" x14ac:dyDescent="0.25">
      <c r="AH11010" s="10"/>
      <c r="AI11010" s="6"/>
    </row>
    <row r="11011" spans="34:59" x14ac:dyDescent="0.25">
      <c r="AH11011" s="6"/>
      <c r="AI11011" s="6"/>
      <c r="AJ11011" s="6"/>
      <c r="AK11011" s="6"/>
      <c r="AL11011" s="6"/>
      <c r="AM11011" s="6"/>
      <c r="AN11011" s="6"/>
      <c r="AO11011" s="6"/>
      <c r="AP11011" s="6"/>
      <c r="AQ11011" s="6"/>
      <c r="AR11011" s="6"/>
      <c r="AS11011" s="6"/>
      <c r="AT11011" s="6"/>
      <c r="AU11011" s="6"/>
      <c r="AV11011" s="6"/>
      <c r="AW11011" s="6"/>
      <c r="AX11011" s="6"/>
      <c r="AY11011" s="6"/>
      <c r="AZ11011" s="6"/>
      <c r="BA11011" s="6"/>
      <c r="BB11011" s="6"/>
      <c r="BC11011" s="6"/>
      <c r="BD11011" s="6"/>
      <c r="BE11011" s="6"/>
      <c r="BF11011" s="6"/>
      <c r="BG11011" s="6"/>
    </row>
    <row r="11012" spans="34:59" x14ac:dyDescent="0.25">
      <c r="AH11012" s="10"/>
      <c r="AI11012" s="6"/>
      <c r="AJ11012" s="10"/>
      <c r="AK11012" s="10"/>
      <c r="AL11012" s="10"/>
      <c r="AM11012" s="10"/>
      <c r="AN11012" s="10"/>
      <c r="AO11012" s="10"/>
      <c r="AP11012" s="10"/>
      <c r="AQ11012" s="10"/>
      <c r="AR11012" s="10"/>
      <c r="AS11012" s="10"/>
      <c r="AT11012" s="10"/>
      <c r="AU11012" s="10"/>
      <c r="AV11012" s="10"/>
      <c r="AW11012" s="10"/>
      <c r="AX11012" s="10"/>
      <c r="AY11012" s="10"/>
      <c r="AZ11012" s="10"/>
      <c r="BA11012" s="10"/>
      <c r="BB11012" s="10"/>
      <c r="BC11012" s="10"/>
      <c r="BD11012" s="10"/>
      <c r="BE11012" s="10"/>
      <c r="BF11012" s="10"/>
      <c r="BG11012" s="6"/>
    </row>
    <row r="11014" spans="34:59" x14ac:dyDescent="0.25">
      <c r="AH11014" s="10"/>
      <c r="AI11014" s="6"/>
    </row>
    <row r="11015" spans="34:59" x14ac:dyDescent="0.25">
      <c r="AH11015" s="6"/>
      <c r="AI11015" s="6"/>
      <c r="AJ11015" s="6"/>
      <c r="AK11015" s="6"/>
      <c r="AL11015" s="6"/>
      <c r="AM11015" s="6"/>
      <c r="AN11015" s="6"/>
      <c r="AO11015" s="6"/>
      <c r="AP11015" s="6"/>
      <c r="AQ11015" s="6"/>
      <c r="AR11015" s="6"/>
      <c r="AS11015" s="6"/>
      <c r="AT11015" s="6"/>
      <c r="AU11015" s="6"/>
      <c r="AV11015" s="6"/>
      <c r="AW11015" s="6"/>
      <c r="AX11015" s="6"/>
      <c r="AY11015" s="6"/>
      <c r="AZ11015" s="6"/>
      <c r="BA11015" s="6"/>
      <c r="BB11015" s="6"/>
      <c r="BC11015" s="6"/>
      <c r="BD11015" s="6"/>
      <c r="BE11015" s="6"/>
      <c r="BF11015" s="6"/>
      <c r="BG11015" s="6"/>
    </row>
    <row r="11016" spans="34:59" x14ac:dyDescent="0.25">
      <c r="AH11016" s="10"/>
      <c r="AI11016" s="6"/>
      <c r="AJ11016" s="10"/>
      <c r="AK11016" s="10"/>
      <c r="AL11016" s="10"/>
      <c r="AM11016" s="10"/>
      <c r="AN11016" s="10"/>
      <c r="AO11016" s="10"/>
      <c r="AP11016" s="10"/>
      <c r="AQ11016" s="10"/>
      <c r="AR11016" s="10"/>
      <c r="AS11016" s="10"/>
      <c r="AT11016" s="10"/>
      <c r="AU11016" s="10"/>
      <c r="AV11016" s="10"/>
      <c r="AW11016" s="10"/>
      <c r="AX11016" s="10"/>
      <c r="AY11016" s="10"/>
      <c r="AZ11016" s="10"/>
      <c r="BA11016" s="10"/>
      <c r="BB11016" s="10"/>
      <c r="BC11016" s="10"/>
      <c r="BD11016" s="10"/>
      <c r="BE11016" s="10"/>
      <c r="BF11016" s="10"/>
      <c r="BG11016" s="6"/>
    </row>
    <row r="11017" spans="34:59" x14ac:dyDescent="0.25">
      <c r="AH11017" s="6"/>
      <c r="AI11017" s="6"/>
      <c r="AJ11017" s="6"/>
      <c r="AK11017" s="6"/>
      <c r="AL11017" s="6"/>
      <c r="AM11017" s="6"/>
      <c r="AN11017" s="6"/>
      <c r="AO11017" s="6"/>
      <c r="AP11017" s="6"/>
      <c r="AQ11017" s="6"/>
      <c r="AR11017" s="6"/>
      <c r="AS11017" s="6"/>
      <c r="AT11017" s="6"/>
      <c r="AU11017" s="6"/>
      <c r="AV11017" s="6"/>
      <c r="AW11017" s="6"/>
      <c r="AX11017" s="6"/>
      <c r="AY11017" s="6"/>
      <c r="AZ11017" s="6"/>
      <c r="BA11017" s="6"/>
      <c r="BB11017" s="6"/>
      <c r="BC11017" s="6"/>
      <c r="BD11017" s="6"/>
      <c r="BE11017" s="6"/>
      <c r="BF11017" s="6"/>
      <c r="BG11017" s="10"/>
    </row>
    <row r="11018" spans="34:59" x14ac:dyDescent="0.25">
      <c r="AH11018" s="10"/>
      <c r="AI11018" s="6"/>
    </row>
    <row r="11019" spans="34:59" x14ac:dyDescent="0.25">
      <c r="AH11019" s="6"/>
      <c r="AI11019" s="6"/>
      <c r="AJ11019" s="6"/>
      <c r="AK11019" s="6"/>
      <c r="AL11019" s="6"/>
      <c r="AM11019" s="6"/>
      <c r="AN11019" s="6"/>
      <c r="AO11019" s="6"/>
      <c r="AP11019" s="6"/>
      <c r="AQ11019" s="6"/>
      <c r="AR11019" s="6"/>
      <c r="AS11019" s="6"/>
      <c r="AT11019" s="6"/>
      <c r="AU11019" s="6"/>
      <c r="AV11019" s="6"/>
      <c r="AW11019" s="6"/>
      <c r="AX11019" s="6"/>
      <c r="AY11019" s="6"/>
      <c r="AZ11019" s="6"/>
      <c r="BA11019" s="6"/>
      <c r="BB11019" s="6"/>
      <c r="BC11019" s="6"/>
      <c r="BD11019" s="6"/>
      <c r="BE11019" s="6"/>
      <c r="BF11019" s="6"/>
      <c r="BG11019" s="6"/>
    </row>
    <row r="11020" spans="34:59" x14ac:dyDescent="0.25">
      <c r="AH11020" s="10"/>
      <c r="AI11020" s="6"/>
      <c r="AJ11020" s="10"/>
      <c r="AK11020" s="10"/>
      <c r="AL11020" s="10"/>
      <c r="AM11020" s="10"/>
      <c r="AN11020" s="10"/>
      <c r="AO11020" s="10"/>
      <c r="AP11020" s="10"/>
      <c r="AQ11020" s="10"/>
      <c r="AR11020" s="10"/>
      <c r="AS11020" s="10"/>
      <c r="AT11020" s="10"/>
      <c r="AU11020" s="10"/>
      <c r="AV11020" s="10"/>
      <c r="AW11020" s="10"/>
      <c r="AX11020" s="10"/>
      <c r="AY11020" s="10"/>
      <c r="AZ11020" s="10"/>
      <c r="BA11020" s="10"/>
      <c r="BB11020" s="10"/>
      <c r="BC11020" s="10"/>
      <c r="BD11020" s="10"/>
      <c r="BE11020" s="10"/>
      <c r="BF11020" s="10"/>
      <c r="BG11020" s="6"/>
    </row>
    <row r="11021" spans="34:59" x14ac:dyDescent="0.25">
      <c r="AH11021" s="6"/>
      <c r="AI11021" s="6"/>
      <c r="AJ11021" s="6"/>
      <c r="AK11021" s="6"/>
      <c r="AL11021" s="6"/>
      <c r="AM11021" s="6"/>
      <c r="AN11021" s="6"/>
      <c r="AO11021" s="6"/>
      <c r="AP11021" s="6"/>
      <c r="AQ11021" s="6"/>
      <c r="AR11021" s="6"/>
      <c r="AS11021" s="6"/>
      <c r="AT11021" s="6"/>
      <c r="AU11021" s="6"/>
      <c r="AV11021" s="6"/>
      <c r="AW11021" s="6"/>
      <c r="AX11021" s="6"/>
      <c r="AY11021" s="6"/>
      <c r="AZ11021" s="6"/>
      <c r="BA11021" s="6"/>
      <c r="BB11021" s="6"/>
      <c r="BC11021" s="6"/>
      <c r="BD11021" s="6"/>
      <c r="BE11021" s="6"/>
      <c r="BF11021" s="6"/>
      <c r="BG11021" s="10"/>
    </row>
    <row r="11022" spans="34:59" x14ac:dyDescent="0.25">
      <c r="AH11022" s="10"/>
      <c r="AI11022" s="6"/>
    </row>
    <row r="11023" spans="34:59" x14ac:dyDescent="0.25">
      <c r="AH11023" s="6"/>
      <c r="AI11023" s="6"/>
      <c r="AJ11023" s="6"/>
      <c r="AK11023" s="6"/>
      <c r="AL11023" s="6"/>
      <c r="AM11023" s="6"/>
      <c r="AN11023" s="6"/>
      <c r="AO11023" s="6"/>
      <c r="AP11023" s="6"/>
      <c r="AQ11023" s="6"/>
      <c r="AR11023" s="6"/>
      <c r="AS11023" s="6"/>
      <c r="AT11023" s="6"/>
      <c r="AU11023" s="6"/>
      <c r="AV11023" s="6"/>
      <c r="AW11023" s="6"/>
      <c r="AX11023" s="6"/>
      <c r="AY11023" s="6"/>
      <c r="AZ11023" s="6"/>
      <c r="BA11023" s="6"/>
      <c r="BB11023" s="6"/>
      <c r="BC11023" s="6"/>
      <c r="BD11023" s="6"/>
      <c r="BE11023" s="6"/>
      <c r="BF11023" s="6"/>
      <c r="BG11023" s="6"/>
    </row>
    <row r="11024" spans="34:59" x14ac:dyDescent="0.25">
      <c r="AH11024" s="10"/>
      <c r="AI11024" s="6"/>
      <c r="AJ11024" s="10"/>
      <c r="AK11024" s="10"/>
      <c r="AL11024" s="10"/>
      <c r="AM11024" s="10"/>
      <c r="AN11024" s="10"/>
      <c r="AO11024" s="10"/>
      <c r="AP11024" s="10"/>
      <c r="AQ11024" s="10"/>
      <c r="AR11024" s="10"/>
      <c r="AS11024" s="10"/>
      <c r="AT11024" s="10"/>
      <c r="AU11024" s="10"/>
      <c r="AV11024" s="10"/>
      <c r="AW11024" s="10"/>
      <c r="AX11024" s="10"/>
      <c r="AY11024" s="10"/>
      <c r="AZ11024" s="10"/>
      <c r="BA11024" s="10"/>
      <c r="BB11024" s="10"/>
      <c r="BC11024" s="10"/>
      <c r="BD11024" s="10"/>
      <c r="BE11024" s="10"/>
      <c r="BF11024" s="10"/>
      <c r="BG11024" s="6"/>
    </row>
    <row r="11025" spans="34:59" x14ac:dyDescent="0.25">
      <c r="AH11025" s="6"/>
      <c r="AI11025" s="6"/>
      <c r="AJ11025" s="6"/>
      <c r="AK11025" s="6"/>
      <c r="AL11025" s="6"/>
      <c r="AM11025" s="6"/>
      <c r="AN11025" s="6"/>
      <c r="AO11025" s="6"/>
      <c r="AP11025" s="6"/>
      <c r="AQ11025" s="6"/>
      <c r="AR11025" s="6"/>
      <c r="AS11025" s="6"/>
      <c r="AT11025" s="6"/>
      <c r="AU11025" s="6"/>
      <c r="AV11025" s="6"/>
      <c r="AW11025" s="6"/>
      <c r="AX11025" s="6"/>
      <c r="AY11025" s="6"/>
      <c r="AZ11025" s="6"/>
      <c r="BA11025" s="6"/>
      <c r="BB11025" s="6"/>
      <c r="BC11025" s="6"/>
      <c r="BD11025" s="6"/>
      <c r="BE11025" s="6"/>
      <c r="BF11025" s="6"/>
      <c r="BG11025" s="10"/>
    </row>
    <row r="11026" spans="34:59" x14ac:dyDescent="0.25">
      <c r="AH11026" s="10"/>
      <c r="AI11026" s="6"/>
    </row>
    <row r="11027" spans="34:59" x14ac:dyDescent="0.25">
      <c r="AH11027" s="6"/>
      <c r="AI11027" s="6"/>
      <c r="AJ11027" s="6"/>
      <c r="AK11027" s="6"/>
      <c r="AL11027" s="6"/>
      <c r="AM11027" s="6"/>
      <c r="AN11027" s="6"/>
      <c r="AO11027" s="6"/>
      <c r="AP11027" s="6"/>
      <c r="AQ11027" s="6"/>
      <c r="AR11027" s="6"/>
      <c r="AS11027" s="6"/>
      <c r="AT11027" s="6"/>
      <c r="AU11027" s="6"/>
      <c r="AV11027" s="6"/>
      <c r="AW11027" s="6"/>
      <c r="AX11027" s="6"/>
      <c r="AY11027" s="6"/>
      <c r="AZ11027" s="6"/>
      <c r="BA11027" s="6"/>
      <c r="BB11027" s="6"/>
      <c r="BC11027" s="6"/>
      <c r="BD11027" s="6"/>
      <c r="BE11027" s="6"/>
      <c r="BF11027" s="6"/>
      <c r="BG11027" s="6"/>
    </row>
    <row r="11028" spans="34:59" x14ac:dyDescent="0.25">
      <c r="AH11028" s="10"/>
      <c r="AI11028" s="6"/>
      <c r="AJ11028" s="10"/>
      <c r="AK11028" s="10"/>
      <c r="AL11028" s="10"/>
      <c r="AM11028" s="10"/>
      <c r="AN11028" s="10"/>
      <c r="AO11028" s="10"/>
      <c r="AP11028" s="10"/>
      <c r="AQ11028" s="10"/>
      <c r="AR11028" s="10"/>
      <c r="AS11028" s="10"/>
      <c r="AT11028" s="10"/>
      <c r="AU11028" s="10"/>
      <c r="AV11028" s="10"/>
      <c r="AW11028" s="10"/>
      <c r="AX11028" s="10"/>
      <c r="AY11028" s="10"/>
      <c r="AZ11028" s="10"/>
      <c r="BA11028" s="10"/>
      <c r="BB11028" s="10"/>
      <c r="BC11028" s="10"/>
      <c r="BD11028" s="10"/>
      <c r="BE11028" s="10"/>
      <c r="BF11028" s="10"/>
      <c r="BG11028" s="6"/>
    </row>
    <row r="11030" spans="34:59" x14ac:dyDescent="0.25">
      <c r="AH11030" s="10"/>
      <c r="AI11030" s="6"/>
    </row>
    <row r="11031" spans="34:59" x14ac:dyDescent="0.25">
      <c r="AH11031" s="6"/>
      <c r="AI11031" s="6"/>
      <c r="AJ11031" s="6"/>
      <c r="AK11031" s="6"/>
      <c r="AL11031" s="6"/>
      <c r="AM11031" s="6"/>
      <c r="AN11031" s="6"/>
      <c r="AO11031" s="6"/>
      <c r="AP11031" s="6"/>
      <c r="AQ11031" s="6"/>
      <c r="AR11031" s="6"/>
      <c r="AS11031" s="6"/>
      <c r="AT11031" s="6"/>
      <c r="AU11031" s="6"/>
      <c r="AV11031" s="6"/>
      <c r="AW11031" s="6"/>
      <c r="AX11031" s="6"/>
      <c r="AY11031" s="6"/>
      <c r="AZ11031" s="6"/>
      <c r="BA11031" s="6"/>
      <c r="BB11031" s="6"/>
      <c r="BC11031" s="6"/>
      <c r="BD11031" s="6"/>
      <c r="BE11031" s="6"/>
      <c r="BF11031" s="6"/>
      <c r="BG11031" s="6"/>
    </row>
    <row r="11032" spans="34:59" x14ac:dyDescent="0.25">
      <c r="AH11032" s="10"/>
      <c r="AI11032" s="6"/>
      <c r="AJ11032" s="10"/>
      <c r="AK11032" s="10"/>
      <c r="AL11032" s="10"/>
      <c r="AM11032" s="10"/>
      <c r="AN11032" s="10"/>
      <c r="AO11032" s="10"/>
      <c r="AP11032" s="10"/>
      <c r="AQ11032" s="10"/>
      <c r="AR11032" s="10"/>
      <c r="AS11032" s="10"/>
      <c r="AT11032" s="10"/>
      <c r="AU11032" s="10"/>
      <c r="AV11032" s="10"/>
      <c r="AW11032" s="10"/>
      <c r="AX11032" s="10"/>
      <c r="AY11032" s="10"/>
      <c r="AZ11032" s="10"/>
      <c r="BA11032" s="10"/>
      <c r="BB11032" s="10"/>
      <c r="BC11032" s="10"/>
      <c r="BD11032" s="10"/>
      <c r="BE11032" s="10"/>
      <c r="BF11032" s="10"/>
      <c r="BG11032" s="6"/>
    </row>
    <row r="11033" spans="34:59" x14ac:dyDescent="0.25">
      <c r="AH11033" s="6"/>
      <c r="AI11033" s="6"/>
      <c r="AJ11033" s="6"/>
      <c r="AK11033" s="6"/>
      <c r="AL11033" s="6"/>
      <c r="AM11033" s="6"/>
      <c r="AN11033" s="6"/>
      <c r="AO11033" s="6"/>
      <c r="AP11033" s="6"/>
      <c r="AQ11033" s="6"/>
      <c r="AR11033" s="6"/>
      <c r="AS11033" s="6"/>
      <c r="AT11033" s="6"/>
      <c r="AU11033" s="6"/>
      <c r="AV11033" s="6"/>
      <c r="AW11033" s="6"/>
      <c r="AX11033" s="6"/>
      <c r="AY11033" s="6"/>
      <c r="AZ11033" s="6"/>
      <c r="BA11033" s="6"/>
      <c r="BB11033" s="6"/>
      <c r="BC11033" s="6"/>
      <c r="BD11033" s="6"/>
      <c r="BE11033" s="6"/>
      <c r="BF11033" s="6"/>
      <c r="BG11033" s="10"/>
    </row>
    <row r="11034" spans="34:59" x14ac:dyDescent="0.25">
      <c r="AH11034" s="10"/>
      <c r="AI11034" s="6"/>
    </row>
    <row r="11035" spans="34:59" x14ac:dyDescent="0.25">
      <c r="AH11035" s="6"/>
      <c r="AI11035" s="6"/>
      <c r="AJ11035" s="6"/>
      <c r="AK11035" s="6"/>
      <c r="AL11035" s="6"/>
      <c r="AM11035" s="6"/>
      <c r="AN11035" s="6"/>
      <c r="AO11035" s="6"/>
      <c r="AP11035" s="6"/>
      <c r="AQ11035" s="6"/>
      <c r="AR11035" s="6"/>
      <c r="AS11035" s="6"/>
      <c r="AT11035" s="6"/>
      <c r="AU11035" s="6"/>
      <c r="AV11035" s="6"/>
      <c r="AW11035" s="6"/>
      <c r="AX11035" s="6"/>
      <c r="AY11035" s="6"/>
      <c r="AZ11035" s="6"/>
      <c r="BA11035" s="6"/>
      <c r="BB11035" s="6"/>
      <c r="BC11035" s="6"/>
      <c r="BD11035" s="6"/>
      <c r="BE11035" s="6"/>
      <c r="BF11035" s="6"/>
      <c r="BG11035" s="6"/>
    </row>
    <row r="11036" spans="34:59" x14ac:dyDescent="0.25">
      <c r="AH11036" s="10"/>
      <c r="AI11036" s="6"/>
      <c r="AJ11036" s="10"/>
      <c r="AK11036" s="10"/>
      <c r="AL11036" s="10"/>
      <c r="AM11036" s="10"/>
      <c r="AN11036" s="10"/>
      <c r="AO11036" s="10"/>
      <c r="AP11036" s="10"/>
      <c r="AQ11036" s="10"/>
      <c r="AR11036" s="10"/>
      <c r="AS11036" s="10"/>
      <c r="AT11036" s="10"/>
      <c r="AU11036" s="10"/>
      <c r="AV11036" s="10"/>
      <c r="AW11036" s="10"/>
      <c r="AX11036" s="10"/>
      <c r="AY11036" s="10"/>
      <c r="AZ11036" s="10"/>
      <c r="BA11036" s="10"/>
      <c r="BB11036" s="10"/>
      <c r="BC11036" s="10"/>
      <c r="BD11036" s="10"/>
      <c r="BE11036" s="10"/>
      <c r="BF11036" s="10"/>
      <c r="BG11036" s="6"/>
    </row>
    <row r="11037" spans="34:59" x14ac:dyDescent="0.25">
      <c r="AH11037" s="6"/>
      <c r="AI11037" s="6"/>
      <c r="AJ11037" s="6"/>
      <c r="AK11037" s="6"/>
      <c r="AL11037" s="6"/>
      <c r="AM11037" s="6"/>
      <c r="AN11037" s="6"/>
      <c r="AO11037" s="6"/>
      <c r="AP11037" s="6"/>
      <c r="AQ11037" s="6"/>
      <c r="AR11037" s="6"/>
      <c r="AS11037" s="6"/>
      <c r="AT11037" s="6"/>
      <c r="AU11037" s="6"/>
      <c r="AV11037" s="6"/>
      <c r="AW11037" s="6"/>
      <c r="AX11037" s="6"/>
      <c r="AY11037" s="6"/>
      <c r="AZ11037" s="6"/>
      <c r="BA11037" s="6"/>
      <c r="BB11037" s="6"/>
      <c r="BC11037" s="6"/>
      <c r="BD11037" s="6"/>
      <c r="BE11037" s="6"/>
      <c r="BF11037" s="6"/>
      <c r="BG11037" s="10"/>
    </row>
    <row r="11038" spans="34:59" x14ac:dyDescent="0.25">
      <c r="AH11038" s="10"/>
      <c r="AI11038" s="6"/>
    </row>
    <row r="11039" spans="34:59" x14ac:dyDescent="0.25">
      <c r="AH11039" s="6"/>
      <c r="AI11039" s="6"/>
      <c r="AJ11039" s="6"/>
      <c r="AK11039" s="6"/>
      <c r="AL11039" s="6"/>
      <c r="AM11039" s="6"/>
      <c r="AN11039" s="6"/>
      <c r="AO11039" s="6"/>
      <c r="AP11039" s="6"/>
      <c r="AQ11039" s="6"/>
      <c r="AR11039" s="6"/>
      <c r="AS11039" s="6"/>
      <c r="AT11039" s="6"/>
      <c r="AU11039" s="6"/>
      <c r="AV11039" s="6"/>
      <c r="AW11039" s="6"/>
      <c r="AX11039" s="6"/>
      <c r="AY11039" s="6"/>
      <c r="AZ11039" s="6"/>
      <c r="BA11039" s="6"/>
      <c r="BB11039" s="6"/>
      <c r="BC11039" s="6"/>
      <c r="BD11039" s="6"/>
      <c r="BE11039" s="6"/>
      <c r="BF11039" s="6"/>
      <c r="BG11039" s="6"/>
    </row>
    <row r="11040" spans="34:59" x14ac:dyDescent="0.25">
      <c r="AH11040" s="10"/>
      <c r="AI11040" s="6"/>
      <c r="AJ11040" s="10"/>
      <c r="AK11040" s="10"/>
      <c r="AL11040" s="10"/>
      <c r="AM11040" s="10"/>
      <c r="AN11040" s="10"/>
      <c r="AO11040" s="10"/>
      <c r="AP11040" s="10"/>
      <c r="AQ11040" s="10"/>
      <c r="AR11040" s="10"/>
      <c r="AS11040" s="10"/>
      <c r="AT11040" s="10"/>
      <c r="AU11040" s="10"/>
      <c r="AV11040" s="10"/>
      <c r="AW11040" s="10"/>
      <c r="AX11040" s="10"/>
      <c r="AY11040" s="10"/>
      <c r="AZ11040" s="10"/>
      <c r="BA11040" s="10"/>
      <c r="BB11040" s="10"/>
      <c r="BC11040" s="10"/>
      <c r="BD11040" s="10"/>
      <c r="BE11040" s="10"/>
      <c r="BF11040" s="10"/>
      <c r="BG11040" s="6"/>
    </row>
    <row r="11041" spans="34:59" x14ac:dyDescent="0.25">
      <c r="AH11041" s="6"/>
      <c r="AI11041" s="6"/>
      <c r="AJ11041" s="6"/>
      <c r="AK11041" s="6"/>
      <c r="AL11041" s="6"/>
      <c r="AM11041" s="6"/>
      <c r="AN11041" s="6"/>
      <c r="AO11041" s="6"/>
      <c r="AP11041" s="6"/>
      <c r="AQ11041" s="6"/>
      <c r="AR11041" s="6"/>
      <c r="AS11041" s="6"/>
      <c r="AT11041" s="6"/>
      <c r="AU11041" s="6"/>
      <c r="AV11041" s="6"/>
      <c r="AW11041" s="6"/>
      <c r="AX11041" s="6"/>
      <c r="AY11041" s="6"/>
      <c r="AZ11041" s="6"/>
      <c r="BA11041" s="6"/>
      <c r="BB11041" s="6"/>
      <c r="BC11041" s="6"/>
      <c r="BD11041" s="6"/>
      <c r="BE11041" s="6"/>
      <c r="BF11041" s="6"/>
      <c r="BG11041" s="10"/>
    </row>
    <row r="11042" spans="34:59" x14ac:dyDescent="0.25">
      <c r="AH11042" s="10"/>
      <c r="AI11042" s="6"/>
    </row>
    <row r="11043" spans="34:59" x14ac:dyDescent="0.25">
      <c r="AH11043" s="6"/>
      <c r="AI11043" s="6"/>
      <c r="AJ11043" s="6"/>
      <c r="AK11043" s="6"/>
      <c r="AL11043" s="6"/>
      <c r="AM11043" s="6"/>
      <c r="AN11043" s="6"/>
      <c r="AO11043" s="6"/>
      <c r="AP11043" s="6"/>
      <c r="AQ11043" s="6"/>
      <c r="AR11043" s="6"/>
      <c r="AS11043" s="6"/>
      <c r="AT11043" s="6"/>
      <c r="AU11043" s="6"/>
      <c r="AV11043" s="6"/>
      <c r="AW11043" s="6"/>
      <c r="AX11043" s="6"/>
      <c r="AY11043" s="6"/>
      <c r="AZ11043" s="6"/>
      <c r="BA11043" s="6"/>
      <c r="BB11043" s="6"/>
      <c r="BC11043" s="6"/>
      <c r="BD11043" s="6"/>
      <c r="BE11043" s="6"/>
      <c r="BF11043" s="6"/>
      <c r="BG11043" s="6"/>
    </row>
    <row r="11044" spans="34:59" x14ac:dyDescent="0.25">
      <c r="AH11044" s="10"/>
      <c r="AI11044" s="6"/>
      <c r="AJ11044" s="10"/>
      <c r="AK11044" s="10"/>
      <c r="AL11044" s="10"/>
      <c r="AM11044" s="10"/>
      <c r="AN11044" s="10"/>
      <c r="AO11044" s="10"/>
      <c r="AP11044" s="10"/>
      <c r="AQ11044" s="10"/>
      <c r="AR11044" s="10"/>
      <c r="AS11044" s="10"/>
      <c r="AT11044" s="10"/>
      <c r="AU11044" s="10"/>
      <c r="AV11044" s="10"/>
      <c r="AW11044" s="10"/>
      <c r="AX11044" s="10"/>
      <c r="AY11044" s="10"/>
      <c r="AZ11044" s="10"/>
      <c r="BA11044" s="10"/>
      <c r="BB11044" s="10"/>
      <c r="BC11044" s="10"/>
      <c r="BD11044" s="10"/>
      <c r="BE11044" s="10"/>
      <c r="BF11044" s="10"/>
      <c r="BG11044" s="6"/>
    </row>
    <row r="11046" spans="34:59" x14ac:dyDescent="0.25">
      <c r="AH11046" s="10"/>
      <c r="AI11046" s="6"/>
    </row>
    <row r="11047" spans="34:59" x14ac:dyDescent="0.25">
      <c r="AH11047" s="6"/>
      <c r="AI11047" s="6"/>
      <c r="AJ11047" s="6"/>
      <c r="AK11047" s="6"/>
      <c r="AL11047" s="6"/>
      <c r="AM11047" s="6"/>
      <c r="AN11047" s="6"/>
      <c r="AO11047" s="6"/>
      <c r="AP11047" s="6"/>
      <c r="AQ11047" s="6"/>
      <c r="AR11047" s="6"/>
      <c r="AS11047" s="6"/>
      <c r="AT11047" s="6"/>
      <c r="AU11047" s="6"/>
      <c r="AV11047" s="6"/>
      <c r="AW11047" s="6"/>
      <c r="AX11047" s="6"/>
      <c r="AY11047" s="6"/>
      <c r="AZ11047" s="6"/>
      <c r="BA11047" s="6"/>
      <c r="BB11047" s="6"/>
      <c r="BC11047" s="6"/>
      <c r="BD11047" s="6"/>
      <c r="BE11047" s="6"/>
      <c r="BF11047" s="6"/>
      <c r="BG11047" s="6"/>
    </row>
    <row r="11048" spans="34:59" x14ac:dyDescent="0.25">
      <c r="AH11048" s="10"/>
      <c r="AI11048" s="6"/>
      <c r="AJ11048" s="10"/>
      <c r="AK11048" s="10"/>
      <c r="AL11048" s="10"/>
      <c r="AM11048" s="10"/>
      <c r="AN11048" s="10"/>
      <c r="AO11048" s="10"/>
      <c r="AP11048" s="10"/>
      <c r="AQ11048" s="10"/>
      <c r="AR11048" s="10"/>
      <c r="AS11048" s="10"/>
      <c r="AT11048" s="10"/>
      <c r="AU11048" s="10"/>
      <c r="AV11048" s="10"/>
      <c r="AW11048" s="10"/>
      <c r="AX11048" s="10"/>
      <c r="AY11048" s="10"/>
      <c r="AZ11048" s="10"/>
      <c r="BA11048" s="10"/>
      <c r="BB11048" s="10"/>
      <c r="BC11048" s="10"/>
      <c r="BD11048" s="10"/>
      <c r="BE11048" s="10"/>
      <c r="BF11048" s="10"/>
      <c r="BG11048" s="6"/>
    </row>
    <row r="11049" spans="34:59" x14ac:dyDescent="0.25">
      <c r="AH11049" s="6"/>
      <c r="AI11049" s="6"/>
      <c r="AJ11049" s="6"/>
      <c r="AK11049" s="6"/>
      <c r="AL11049" s="6"/>
      <c r="AM11049" s="6"/>
      <c r="AN11049" s="6"/>
      <c r="AO11049" s="6"/>
      <c r="AP11049" s="6"/>
      <c r="AQ11049" s="6"/>
      <c r="AR11049" s="6"/>
      <c r="AS11049" s="6"/>
      <c r="AT11049" s="6"/>
      <c r="AU11049" s="6"/>
      <c r="AV11049" s="6"/>
      <c r="AW11049" s="6"/>
      <c r="AX11049" s="6"/>
      <c r="AY11049" s="6"/>
      <c r="AZ11049" s="6"/>
      <c r="BA11049" s="6"/>
      <c r="BB11049" s="6"/>
      <c r="BC11049" s="6"/>
      <c r="BD11049" s="6"/>
      <c r="BE11049" s="6"/>
      <c r="BF11049" s="6"/>
      <c r="BG11049" s="10"/>
    </row>
    <row r="11050" spans="34:59" x14ac:dyDescent="0.25">
      <c r="AH11050" s="10"/>
      <c r="AI11050" s="6"/>
    </row>
    <row r="11051" spans="34:59" x14ac:dyDescent="0.25">
      <c r="AH11051" s="6"/>
      <c r="AI11051" s="6"/>
      <c r="AJ11051" s="6"/>
      <c r="AK11051" s="6"/>
      <c r="AL11051" s="6"/>
      <c r="AM11051" s="6"/>
      <c r="AN11051" s="6"/>
      <c r="AO11051" s="6"/>
      <c r="AP11051" s="6"/>
      <c r="AQ11051" s="6"/>
      <c r="AR11051" s="6"/>
      <c r="AS11051" s="6"/>
      <c r="AT11051" s="6"/>
      <c r="AU11051" s="6"/>
      <c r="AV11051" s="6"/>
      <c r="AW11051" s="6"/>
      <c r="AX11051" s="6"/>
      <c r="AY11051" s="6"/>
      <c r="AZ11051" s="6"/>
      <c r="BA11051" s="6"/>
      <c r="BB11051" s="6"/>
      <c r="BC11051" s="6"/>
      <c r="BD11051" s="6"/>
      <c r="BE11051" s="6"/>
      <c r="BF11051" s="6"/>
      <c r="BG11051" s="6"/>
    </row>
    <row r="11052" spans="34:59" x14ac:dyDescent="0.25">
      <c r="AH11052" s="10"/>
      <c r="AI11052" s="6"/>
      <c r="AJ11052" s="10"/>
      <c r="AK11052" s="10"/>
      <c r="AL11052" s="10"/>
      <c r="AM11052" s="10"/>
      <c r="AN11052" s="10"/>
      <c r="AO11052" s="10"/>
      <c r="AP11052" s="10"/>
      <c r="AQ11052" s="10"/>
      <c r="AR11052" s="10"/>
      <c r="AS11052" s="10"/>
      <c r="AT11052" s="10"/>
      <c r="AU11052" s="10"/>
      <c r="AV11052" s="10"/>
      <c r="AW11052" s="10"/>
      <c r="AX11052" s="10"/>
      <c r="AY11052" s="10"/>
      <c r="AZ11052" s="10"/>
      <c r="BA11052" s="10"/>
      <c r="BB11052" s="10"/>
      <c r="BC11052" s="10"/>
      <c r="BD11052" s="10"/>
      <c r="BE11052" s="10"/>
      <c r="BF11052" s="10"/>
      <c r="BG11052" s="6"/>
    </row>
    <row r="11053" spans="34:59" x14ac:dyDescent="0.25">
      <c r="AH11053" s="6"/>
      <c r="AI11053" s="6"/>
      <c r="AJ11053" s="6"/>
      <c r="AK11053" s="6"/>
      <c r="AL11053" s="6"/>
      <c r="AM11053" s="6"/>
      <c r="AN11053" s="6"/>
      <c r="AO11053" s="6"/>
      <c r="AP11053" s="6"/>
      <c r="AQ11053" s="6"/>
      <c r="AR11053" s="6"/>
      <c r="AS11053" s="6"/>
      <c r="AT11053" s="6"/>
      <c r="AU11053" s="6"/>
      <c r="AV11053" s="6"/>
      <c r="AW11053" s="6"/>
      <c r="AX11053" s="6"/>
      <c r="AY11053" s="6"/>
      <c r="AZ11053" s="6"/>
      <c r="BA11053" s="6"/>
      <c r="BB11053" s="6"/>
      <c r="BC11053" s="6"/>
      <c r="BD11053" s="6"/>
      <c r="BE11053" s="6"/>
      <c r="BF11053" s="6"/>
      <c r="BG11053" s="10"/>
    </row>
    <row r="11054" spans="34:59" x14ac:dyDescent="0.25">
      <c r="AH11054" s="10"/>
      <c r="AI11054" s="6"/>
    </row>
    <row r="11055" spans="34:59" x14ac:dyDescent="0.25">
      <c r="AH11055" s="6"/>
      <c r="AI11055" s="6"/>
      <c r="AJ11055" s="6"/>
      <c r="AK11055" s="6"/>
      <c r="AL11055" s="6"/>
      <c r="AM11055" s="6"/>
      <c r="AN11055" s="6"/>
      <c r="AO11055" s="6"/>
      <c r="AP11055" s="6"/>
      <c r="AQ11055" s="6"/>
      <c r="AR11055" s="6"/>
      <c r="AS11055" s="6"/>
      <c r="AT11055" s="6"/>
      <c r="AU11055" s="6"/>
      <c r="AV11055" s="6"/>
      <c r="AW11055" s="6"/>
      <c r="AX11055" s="6"/>
      <c r="AY11055" s="6"/>
      <c r="AZ11055" s="6"/>
      <c r="BA11055" s="6"/>
      <c r="BB11055" s="6"/>
      <c r="BC11055" s="6"/>
      <c r="BD11055" s="6"/>
      <c r="BE11055" s="6"/>
      <c r="BF11055" s="6"/>
      <c r="BG11055" s="6"/>
    </row>
    <row r="11056" spans="34:59" x14ac:dyDescent="0.25">
      <c r="AH11056" s="10"/>
      <c r="AI11056" s="6"/>
      <c r="AJ11056" s="10"/>
      <c r="AK11056" s="10"/>
      <c r="AL11056" s="10"/>
      <c r="AM11056" s="10"/>
      <c r="AN11056" s="10"/>
      <c r="AO11056" s="10"/>
      <c r="AP11056" s="10"/>
      <c r="AQ11056" s="10"/>
      <c r="AR11056" s="10"/>
      <c r="AS11056" s="10"/>
      <c r="AT11056" s="10"/>
      <c r="AU11056" s="10"/>
      <c r="AV11056" s="10"/>
      <c r="AW11056" s="10"/>
      <c r="AX11056" s="10"/>
      <c r="AY11056" s="10"/>
      <c r="AZ11056" s="10"/>
      <c r="BA11056" s="10"/>
      <c r="BB11056" s="10"/>
      <c r="BC11056" s="10"/>
      <c r="BD11056" s="10"/>
      <c r="BE11056" s="10"/>
      <c r="BF11056" s="10"/>
      <c r="BG11056" s="6"/>
    </row>
    <row r="11057" spans="34:59" x14ac:dyDescent="0.25">
      <c r="AH11057" s="6"/>
      <c r="AI11057" s="6"/>
      <c r="AJ11057" s="6"/>
      <c r="AK11057" s="6"/>
      <c r="AL11057" s="6"/>
      <c r="AM11057" s="6"/>
      <c r="AN11057" s="6"/>
      <c r="AO11057" s="6"/>
      <c r="AP11057" s="6"/>
      <c r="AQ11057" s="6"/>
      <c r="AR11057" s="6"/>
      <c r="AS11057" s="6"/>
      <c r="AT11057" s="6"/>
      <c r="AU11057" s="6"/>
      <c r="AV11057" s="6"/>
      <c r="AW11057" s="6"/>
      <c r="AX11057" s="6"/>
      <c r="AY11057" s="6"/>
      <c r="AZ11057" s="6"/>
      <c r="BA11057" s="6"/>
      <c r="BB11057" s="6"/>
      <c r="BC11057" s="6"/>
      <c r="BD11057" s="6"/>
      <c r="BE11057" s="6"/>
      <c r="BF11057" s="6"/>
      <c r="BG11057" s="10"/>
    </row>
    <row r="11058" spans="34:59" x14ac:dyDescent="0.25">
      <c r="AH11058" s="10"/>
      <c r="AI11058" s="6"/>
    </row>
    <row r="11059" spans="34:59" x14ac:dyDescent="0.25">
      <c r="AH11059" s="6"/>
      <c r="AI11059" s="6"/>
      <c r="AJ11059" s="6"/>
      <c r="AK11059" s="6"/>
      <c r="AL11059" s="6"/>
      <c r="AM11059" s="6"/>
      <c r="AN11059" s="6"/>
      <c r="AO11059" s="6"/>
      <c r="AP11059" s="6"/>
      <c r="AQ11059" s="6"/>
      <c r="AR11059" s="6"/>
      <c r="AS11059" s="6"/>
      <c r="AT11059" s="6"/>
      <c r="AU11059" s="6"/>
      <c r="AV11059" s="6"/>
      <c r="AW11059" s="6"/>
      <c r="AX11059" s="6"/>
      <c r="AY11059" s="6"/>
      <c r="AZ11059" s="6"/>
      <c r="BA11059" s="6"/>
      <c r="BB11059" s="6"/>
      <c r="BC11059" s="6"/>
      <c r="BD11059" s="6"/>
      <c r="BE11059" s="6"/>
      <c r="BF11059" s="6"/>
      <c r="BG11059" s="6"/>
    </row>
    <row r="11060" spans="34:59" x14ac:dyDescent="0.25">
      <c r="AH11060" s="10"/>
      <c r="AI11060" s="6"/>
      <c r="AJ11060" s="10"/>
      <c r="AK11060" s="10"/>
      <c r="AL11060" s="10"/>
      <c r="AM11060" s="10"/>
      <c r="AN11060" s="10"/>
      <c r="AO11060" s="10"/>
      <c r="AP11060" s="10"/>
      <c r="AQ11060" s="10"/>
      <c r="AR11060" s="10"/>
      <c r="AS11060" s="10"/>
      <c r="AT11060" s="10"/>
      <c r="AU11060" s="10"/>
      <c r="AV11060" s="10"/>
      <c r="AW11060" s="10"/>
      <c r="AX11060" s="10"/>
      <c r="AY11060" s="10"/>
      <c r="AZ11060" s="10"/>
      <c r="BA11060" s="10"/>
      <c r="BB11060" s="10"/>
      <c r="BC11060" s="10"/>
      <c r="BD11060" s="10"/>
      <c r="BE11060" s="10"/>
      <c r="BF11060" s="10"/>
      <c r="BG11060" s="6"/>
    </row>
    <row r="11062" spans="34:59" x14ac:dyDescent="0.25">
      <c r="AH11062" s="10"/>
      <c r="AI11062" s="6"/>
    </row>
    <row r="11063" spans="34:59" x14ac:dyDescent="0.25">
      <c r="AH11063" s="6"/>
      <c r="AI11063" s="6"/>
      <c r="AJ11063" s="6"/>
      <c r="AK11063" s="6"/>
      <c r="AL11063" s="6"/>
      <c r="AM11063" s="6"/>
      <c r="AN11063" s="6"/>
      <c r="AO11063" s="6"/>
      <c r="AP11063" s="6"/>
      <c r="AQ11063" s="6"/>
      <c r="AR11063" s="6"/>
      <c r="AS11063" s="6"/>
      <c r="AT11063" s="6"/>
      <c r="AU11063" s="6"/>
      <c r="AV11063" s="6"/>
      <c r="AW11063" s="6"/>
      <c r="AX11063" s="6"/>
      <c r="AY11063" s="6"/>
      <c r="AZ11063" s="6"/>
      <c r="BA11063" s="6"/>
      <c r="BB11063" s="6"/>
      <c r="BC11063" s="6"/>
      <c r="BD11063" s="6"/>
      <c r="BE11063" s="6"/>
      <c r="BF11063" s="6"/>
      <c r="BG11063" s="6"/>
    </row>
    <row r="11064" spans="34:59" x14ac:dyDescent="0.25">
      <c r="AH11064" s="10"/>
      <c r="AI11064" s="6"/>
      <c r="AJ11064" s="10"/>
      <c r="AK11064" s="10"/>
      <c r="AL11064" s="10"/>
      <c r="AM11064" s="10"/>
      <c r="AN11064" s="10"/>
      <c r="AO11064" s="10"/>
      <c r="AP11064" s="10"/>
      <c r="AQ11064" s="10"/>
      <c r="AR11064" s="10"/>
      <c r="AS11064" s="10"/>
      <c r="AT11064" s="10"/>
      <c r="AU11064" s="10"/>
      <c r="AV11064" s="10"/>
      <c r="AW11064" s="10"/>
      <c r="AX11064" s="10"/>
      <c r="AY11064" s="10"/>
      <c r="AZ11064" s="10"/>
      <c r="BA11064" s="10"/>
      <c r="BB11064" s="10"/>
      <c r="BC11064" s="10"/>
      <c r="BD11064" s="10"/>
      <c r="BE11064" s="10"/>
      <c r="BF11064" s="10"/>
      <c r="BG11064" s="6"/>
    </row>
    <row r="11065" spans="34:59" x14ac:dyDescent="0.25">
      <c r="AH11065" s="6"/>
      <c r="AI11065" s="6"/>
      <c r="AJ11065" s="6"/>
      <c r="AK11065" s="6"/>
      <c r="AL11065" s="6"/>
      <c r="AM11065" s="6"/>
      <c r="AN11065" s="6"/>
      <c r="AO11065" s="6"/>
      <c r="AP11065" s="6"/>
      <c r="AQ11065" s="6"/>
      <c r="AR11065" s="6"/>
      <c r="AS11065" s="6"/>
      <c r="AT11065" s="6"/>
      <c r="AU11065" s="6"/>
      <c r="AV11065" s="6"/>
      <c r="AW11065" s="6"/>
      <c r="AX11065" s="6"/>
      <c r="AY11065" s="6"/>
      <c r="AZ11065" s="6"/>
      <c r="BA11065" s="6"/>
      <c r="BB11065" s="6"/>
      <c r="BC11065" s="6"/>
      <c r="BD11065" s="6"/>
      <c r="BE11065" s="6"/>
      <c r="BF11065" s="6"/>
      <c r="BG11065" s="10"/>
    </row>
    <row r="11066" spans="34:59" x14ac:dyDescent="0.25">
      <c r="AH11066" s="10"/>
      <c r="AI11066" s="6"/>
    </row>
    <row r="11067" spans="34:59" x14ac:dyDescent="0.25">
      <c r="AH11067" s="6"/>
      <c r="AI11067" s="6"/>
      <c r="AJ11067" s="6"/>
      <c r="AK11067" s="6"/>
      <c r="AL11067" s="6"/>
      <c r="AM11067" s="6"/>
      <c r="AN11067" s="6"/>
      <c r="AO11067" s="6"/>
      <c r="AP11067" s="6"/>
      <c r="AQ11067" s="6"/>
      <c r="AR11067" s="6"/>
      <c r="AS11067" s="6"/>
      <c r="AT11067" s="6"/>
      <c r="AU11067" s="6"/>
      <c r="AV11067" s="6"/>
      <c r="AW11067" s="6"/>
      <c r="AX11067" s="6"/>
      <c r="AY11067" s="6"/>
      <c r="AZ11067" s="6"/>
      <c r="BA11067" s="6"/>
      <c r="BB11067" s="6"/>
      <c r="BC11067" s="6"/>
      <c r="BD11067" s="6"/>
      <c r="BE11067" s="6"/>
      <c r="BF11067" s="6"/>
      <c r="BG11067" s="6"/>
    </row>
    <row r="11068" spans="34:59" x14ac:dyDescent="0.25">
      <c r="AH11068" s="10"/>
      <c r="AI11068" s="6"/>
      <c r="AJ11068" s="10"/>
      <c r="AK11068" s="10"/>
      <c r="AL11068" s="10"/>
      <c r="AM11068" s="10"/>
      <c r="AN11068" s="10"/>
      <c r="AO11068" s="10"/>
      <c r="AP11068" s="10"/>
      <c r="AQ11068" s="10"/>
      <c r="AR11068" s="10"/>
      <c r="AS11068" s="10"/>
      <c r="AT11068" s="10"/>
      <c r="AU11068" s="10"/>
      <c r="AV11068" s="10"/>
      <c r="AW11068" s="10"/>
      <c r="AX11068" s="10"/>
      <c r="AY11068" s="10"/>
      <c r="AZ11068" s="10"/>
      <c r="BA11068" s="10"/>
      <c r="BB11068" s="10"/>
      <c r="BC11068" s="10"/>
      <c r="BD11068" s="10"/>
      <c r="BE11068" s="10"/>
      <c r="BF11068" s="10"/>
      <c r="BG11068" s="6"/>
    </row>
    <row r="11069" spans="34:59" x14ac:dyDescent="0.25">
      <c r="AH11069" s="6"/>
      <c r="AI11069" s="6"/>
      <c r="AJ11069" s="6"/>
      <c r="AK11069" s="6"/>
      <c r="AL11069" s="6"/>
      <c r="AM11069" s="6"/>
      <c r="AN11069" s="6"/>
      <c r="AO11069" s="6"/>
      <c r="AP11069" s="6"/>
      <c r="AQ11069" s="6"/>
      <c r="AR11069" s="6"/>
      <c r="AS11069" s="6"/>
      <c r="AT11069" s="6"/>
      <c r="AU11069" s="6"/>
      <c r="AV11069" s="6"/>
      <c r="AW11069" s="6"/>
      <c r="AX11069" s="6"/>
      <c r="AY11069" s="6"/>
      <c r="AZ11069" s="6"/>
      <c r="BA11069" s="6"/>
      <c r="BB11069" s="6"/>
      <c r="BC11069" s="6"/>
      <c r="BD11069" s="6"/>
      <c r="BE11069" s="6"/>
      <c r="BF11069" s="6"/>
      <c r="BG11069" s="10"/>
    </row>
    <row r="11070" spans="34:59" x14ac:dyDescent="0.25">
      <c r="AH11070" s="10"/>
      <c r="AI11070" s="6"/>
    </row>
    <row r="11071" spans="34:59" x14ac:dyDescent="0.25">
      <c r="AH11071" s="6"/>
      <c r="AI11071" s="6"/>
      <c r="AJ11071" s="6"/>
      <c r="AK11071" s="6"/>
      <c r="AL11071" s="6"/>
      <c r="AM11071" s="6"/>
      <c r="AN11071" s="6"/>
      <c r="AO11071" s="6"/>
      <c r="AP11071" s="6"/>
      <c r="AQ11071" s="6"/>
      <c r="AR11071" s="6"/>
      <c r="AS11071" s="6"/>
      <c r="AT11071" s="6"/>
      <c r="AU11071" s="6"/>
      <c r="AV11071" s="6"/>
      <c r="AW11071" s="6"/>
      <c r="AX11071" s="6"/>
      <c r="AY11071" s="6"/>
      <c r="AZ11071" s="6"/>
      <c r="BA11071" s="6"/>
      <c r="BB11071" s="6"/>
      <c r="BC11071" s="6"/>
      <c r="BD11071" s="6"/>
      <c r="BE11071" s="6"/>
      <c r="BF11071" s="6"/>
      <c r="BG11071" s="6"/>
    </row>
    <row r="11072" spans="34:59" x14ac:dyDescent="0.25">
      <c r="AH11072" s="10"/>
      <c r="AI11072" s="6"/>
      <c r="AJ11072" s="10"/>
      <c r="AK11072" s="10"/>
      <c r="AL11072" s="10"/>
      <c r="AM11072" s="10"/>
      <c r="AN11072" s="10"/>
      <c r="AO11072" s="10"/>
      <c r="AP11072" s="10"/>
      <c r="AQ11072" s="10"/>
      <c r="AR11072" s="10"/>
      <c r="AS11072" s="10"/>
      <c r="AT11072" s="10"/>
      <c r="AU11072" s="10"/>
      <c r="AV11072" s="10"/>
      <c r="AW11072" s="10"/>
      <c r="AX11072" s="10"/>
      <c r="AY11072" s="10"/>
      <c r="AZ11072" s="10"/>
      <c r="BA11072" s="10"/>
      <c r="BB11072" s="10"/>
      <c r="BC11072" s="10"/>
      <c r="BD11072" s="10"/>
      <c r="BE11072" s="10"/>
      <c r="BF11072" s="10"/>
      <c r="BG11072" s="6"/>
    </row>
    <row r="11073" spans="34:59" x14ac:dyDescent="0.25">
      <c r="AH11073" s="6"/>
      <c r="AI11073" s="6"/>
      <c r="AJ11073" s="6"/>
      <c r="AK11073" s="6"/>
      <c r="AL11073" s="6"/>
      <c r="AM11073" s="6"/>
      <c r="AN11073" s="6"/>
      <c r="AO11073" s="6"/>
      <c r="AP11073" s="6"/>
      <c r="AQ11073" s="6"/>
      <c r="AR11073" s="6"/>
      <c r="AS11073" s="6"/>
      <c r="AT11073" s="6"/>
      <c r="AU11073" s="6"/>
      <c r="AV11073" s="6"/>
      <c r="AW11073" s="6"/>
      <c r="AX11073" s="6"/>
      <c r="AY11073" s="6"/>
      <c r="AZ11073" s="6"/>
      <c r="BA11073" s="6"/>
      <c r="BB11073" s="6"/>
      <c r="BC11073" s="6"/>
      <c r="BD11073" s="6"/>
      <c r="BE11073" s="6"/>
      <c r="BF11073" s="6"/>
      <c r="BG11073" s="10"/>
    </row>
    <row r="11074" spans="34:59" x14ac:dyDescent="0.25">
      <c r="AH11074" s="10"/>
      <c r="AI11074" s="6"/>
    </row>
    <row r="11075" spans="34:59" x14ac:dyDescent="0.25">
      <c r="AH11075" s="6"/>
      <c r="AI11075" s="6"/>
      <c r="AJ11075" s="6"/>
      <c r="AK11075" s="6"/>
      <c r="AL11075" s="6"/>
      <c r="AM11075" s="6"/>
      <c r="AN11075" s="6"/>
      <c r="AO11075" s="6"/>
      <c r="AP11075" s="6"/>
      <c r="AQ11075" s="6"/>
      <c r="AR11075" s="6"/>
      <c r="AS11075" s="6"/>
      <c r="AT11075" s="6"/>
      <c r="AU11075" s="6"/>
      <c r="AV11075" s="6"/>
      <c r="AW11075" s="6"/>
      <c r="AX11075" s="6"/>
      <c r="AY11075" s="6"/>
      <c r="AZ11075" s="6"/>
      <c r="BA11075" s="6"/>
      <c r="BB11075" s="6"/>
      <c r="BC11075" s="6"/>
      <c r="BD11075" s="6"/>
      <c r="BE11075" s="6"/>
      <c r="BF11075" s="6"/>
      <c r="BG11075" s="6"/>
    </row>
    <row r="11076" spans="34:59" x14ac:dyDescent="0.25">
      <c r="AH11076" s="10"/>
      <c r="AI11076" s="6"/>
      <c r="AJ11076" s="10"/>
      <c r="AK11076" s="10"/>
      <c r="AL11076" s="10"/>
      <c r="AM11076" s="10"/>
      <c r="AN11076" s="10"/>
      <c r="AO11076" s="10"/>
      <c r="AP11076" s="10"/>
      <c r="AQ11076" s="10"/>
      <c r="AR11076" s="10"/>
      <c r="AS11076" s="10"/>
      <c r="AT11076" s="10"/>
      <c r="AU11076" s="10"/>
      <c r="AV11076" s="10"/>
      <c r="AW11076" s="10"/>
      <c r="AX11076" s="10"/>
      <c r="AY11076" s="10"/>
      <c r="AZ11076" s="10"/>
      <c r="BA11076" s="10"/>
      <c r="BB11076" s="10"/>
      <c r="BC11076" s="10"/>
      <c r="BD11076" s="10"/>
      <c r="BE11076" s="10"/>
      <c r="BF11076" s="10"/>
      <c r="BG11076" s="6"/>
    </row>
    <row r="11078" spans="34:59" x14ac:dyDescent="0.25">
      <c r="AH11078" s="10"/>
      <c r="AI11078" s="6"/>
    </row>
    <row r="11079" spans="34:59" x14ac:dyDescent="0.25">
      <c r="AH11079" s="6"/>
      <c r="AI11079" s="6"/>
      <c r="AJ11079" s="6"/>
      <c r="AK11079" s="6"/>
      <c r="AL11079" s="6"/>
      <c r="AM11079" s="6"/>
      <c r="AN11079" s="6"/>
      <c r="AO11079" s="6"/>
      <c r="AP11079" s="6"/>
      <c r="AQ11079" s="6"/>
      <c r="AR11079" s="6"/>
      <c r="AS11079" s="6"/>
      <c r="AT11079" s="6"/>
      <c r="AU11079" s="6"/>
      <c r="AV11079" s="6"/>
      <c r="AW11079" s="6"/>
      <c r="AX11079" s="6"/>
      <c r="AY11079" s="6"/>
      <c r="AZ11079" s="6"/>
      <c r="BA11079" s="6"/>
      <c r="BB11079" s="6"/>
      <c r="BC11079" s="6"/>
      <c r="BD11079" s="6"/>
      <c r="BE11079" s="6"/>
      <c r="BF11079" s="6"/>
      <c r="BG11079" s="6"/>
    </row>
    <row r="11080" spans="34:59" x14ac:dyDescent="0.25">
      <c r="AH11080" s="10"/>
      <c r="AI11080" s="6"/>
      <c r="AJ11080" s="10"/>
      <c r="AK11080" s="10"/>
      <c r="AL11080" s="10"/>
      <c r="AM11080" s="10"/>
      <c r="AN11080" s="10"/>
      <c r="AO11080" s="10"/>
      <c r="AP11080" s="10"/>
      <c r="AQ11080" s="10"/>
      <c r="AR11080" s="10"/>
      <c r="AS11080" s="10"/>
      <c r="AT11080" s="10"/>
      <c r="AU11080" s="10"/>
      <c r="AV11080" s="10"/>
      <c r="AW11080" s="10"/>
      <c r="AX11080" s="10"/>
      <c r="AY11080" s="10"/>
      <c r="AZ11080" s="10"/>
      <c r="BA11080" s="10"/>
      <c r="BB11080" s="10"/>
      <c r="BC11080" s="10"/>
      <c r="BD11080" s="10"/>
      <c r="BE11080" s="10"/>
      <c r="BF11080" s="10"/>
      <c r="BG11080" s="6"/>
    </row>
    <row r="11081" spans="34:59" x14ac:dyDescent="0.25">
      <c r="AH11081" s="6"/>
      <c r="AI11081" s="6"/>
      <c r="AJ11081" s="6"/>
      <c r="AK11081" s="6"/>
      <c r="AL11081" s="6"/>
      <c r="AM11081" s="6"/>
      <c r="AN11081" s="6"/>
      <c r="AO11081" s="6"/>
      <c r="AP11081" s="6"/>
      <c r="AQ11081" s="6"/>
      <c r="AR11081" s="6"/>
      <c r="AS11081" s="6"/>
      <c r="AT11081" s="6"/>
      <c r="AU11081" s="6"/>
      <c r="AV11081" s="6"/>
      <c r="AW11081" s="6"/>
      <c r="AX11081" s="6"/>
      <c r="AY11081" s="6"/>
      <c r="AZ11081" s="6"/>
      <c r="BA11081" s="6"/>
      <c r="BB11081" s="6"/>
      <c r="BC11081" s="6"/>
      <c r="BD11081" s="6"/>
      <c r="BE11081" s="6"/>
      <c r="BF11081" s="6"/>
      <c r="BG11081" s="10"/>
    </row>
    <row r="11082" spans="34:59" x14ac:dyDescent="0.25">
      <c r="AH11082" s="10"/>
      <c r="AI11082" s="6"/>
    </row>
    <row r="11083" spans="34:59" x14ac:dyDescent="0.25">
      <c r="AH11083" s="6"/>
      <c r="AI11083" s="6"/>
      <c r="AJ11083" s="6"/>
      <c r="AK11083" s="6"/>
      <c r="AL11083" s="6"/>
      <c r="AM11083" s="6"/>
      <c r="AN11083" s="6"/>
      <c r="AO11083" s="6"/>
      <c r="AP11083" s="6"/>
      <c r="AQ11083" s="6"/>
      <c r="AR11083" s="6"/>
      <c r="AS11083" s="6"/>
      <c r="AT11083" s="6"/>
      <c r="AU11083" s="6"/>
      <c r="AV11083" s="6"/>
      <c r="AW11083" s="6"/>
      <c r="AX11083" s="6"/>
      <c r="AY11083" s="6"/>
      <c r="AZ11083" s="6"/>
      <c r="BA11083" s="6"/>
      <c r="BB11083" s="6"/>
      <c r="BC11083" s="6"/>
      <c r="BD11083" s="6"/>
      <c r="BE11083" s="6"/>
      <c r="BF11083" s="6"/>
      <c r="BG11083" s="6"/>
    </row>
    <row r="11084" spans="34:59" x14ac:dyDescent="0.25">
      <c r="AH11084" s="10"/>
      <c r="AI11084" s="6"/>
      <c r="AJ11084" s="10"/>
      <c r="AK11084" s="10"/>
      <c r="AL11084" s="10"/>
      <c r="AM11084" s="10"/>
      <c r="AN11084" s="10"/>
      <c r="AO11084" s="10"/>
      <c r="AP11084" s="10"/>
      <c r="AQ11084" s="10"/>
      <c r="AR11084" s="10"/>
      <c r="AS11084" s="10"/>
      <c r="AT11084" s="10"/>
      <c r="AU11084" s="10"/>
      <c r="AV11084" s="10"/>
      <c r="AW11084" s="10"/>
      <c r="AX11084" s="10"/>
      <c r="AY11084" s="10"/>
      <c r="AZ11084" s="10"/>
      <c r="BA11084" s="10"/>
      <c r="BB11084" s="10"/>
      <c r="BC11084" s="10"/>
      <c r="BD11084" s="10"/>
      <c r="BE11084" s="10"/>
      <c r="BF11084" s="10"/>
      <c r="BG11084" s="6"/>
    </row>
    <row r="11085" spans="34:59" x14ac:dyDescent="0.25">
      <c r="AH11085" s="6"/>
      <c r="AI11085" s="6"/>
      <c r="AJ11085" s="6"/>
      <c r="AK11085" s="6"/>
      <c r="AL11085" s="6"/>
      <c r="AM11085" s="6"/>
      <c r="AN11085" s="6"/>
      <c r="AO11085" s="6"/>
      <c r="AP11085" s="6"/>
      <c r="AQ11085" s="6"/>
      <c r="AR11085" s="6"/>
      <c r="AS11085" s="6"/>
      <c r="AT11085" s="6"/>
      <c r="AU11085" s="6"/>
      <c r="AV11085" s="6"/>
      <c r="AW11085" s="6"/>
      <c r="AX11085" s="6"/>
      <c r="AY11085" s="6"/>
      <c r="AZ11085" s="6"/>
      <c r="BA11085" s="6"/>
      <c r="BB11085" s="6"/>
      <c r="BC11085" s="6"/>
      <c r="BD11085" s="6"/>
      <c r="BE11085" s="6"/>
      <c r="BF11085" s="6"/>
      <c r="BG11085" s="10"/>
    </row>
    <row r="11086" spans="34:59" x14ac:dyDescent="0.25">
      <c r="AH11086" s="10"/>
      <c r="AI11086" s="6"/>
    </row>
    <row r="11087" spans="34:59" x14ac:dyDescent="0.25">
      <c r="AH11087" s="6"/>
      <c r="AI11087" s="6"/>
      <c r="AJ11087" s="6"/>
      <c r="AK11087" s="6"/>
      <c r="AL11087" s="6"/>
      <c r="AM11087" s="6"/>
      <c r="AN11087" s="6"/>
      <c r="AO11087" s="6"/>
      <c r="AP11087" s="6"/>
      <c r="AQ11087" s="6"/>
      <c r="AR11087" s="6"/>
      <c r="AS11087" s="6"/>
      <c r="AT11087" s="6"/>
      <c r="AU11087" s="6"/>
      <c r="AV11087" s="6"/>
      <c r="AW11087" s="6"/>
      <c r="AX11087" s="6"/>
      <c r="AY11087" s="6"/>
      <c r="AZ11087" s="6"/>
      <c r="BA11087" s="6"/>
      <c r="BB11087" s="6"/>
      <c r="BC11087" s="6"/>
      <c r="BD11087" s="6"/>
      <c r="BE11087" s="6"/>
      <c r="BF11087" s="6"/>
      <c r="BG11087" s="6"/>
    </row>
    <row r="11088" spans="34:59" x14ac:dyDescent="0.25">
      <c r="AH11088" s="10"/>
      <c r="AI11088" s="6"/>
      <c r="AJ11088" s="10"/>
      <c r="AK11088" s="10"/>
      <c r="AL11088" s="10"/>
      <c r="AM11088" s="10"/>
      <c r="AN11088" s="10"/>
      <c r="AO11088" s="10"/>
      <c r="AP11088" s="10"/>
      <c r="AQ11088" s="10"/>
      <c r="AR11088" s="10"/>
      <c r="AS11088" s="10"/>
      <c r="AT11088" s="10"/>
      <c r="AU11088" s="10"/>
      <c r="AV11088" s="10"/>
      <c r="AW11088" s="10"/>
      <c r="AX11088" s="10"/>
      <c r="AY11088" s="10"/>
      <c r="AZ11088" s="10"/>
      <c r="BA11088" s="10"/>
      <c r="BB11088" s="10"/>
      <c r="BC11088" s="10"/>
      <c r="BD11088" s="10"/>
      <c r="BE11088" s="10"/>
      <c r="BF11088" s="10"/>
      <c r="BG11088" s="6"/>
    </row>
    <row r="11089" spans="34:59" x14ac:dyDescent="0.25">
      <c r="AH11089" s="6"/>
      <c r="AI11089" s="6"/>
      <c r="AJ11089" s="6"/>
      <c r="AK11089" s="6"/>
      <c r="AL11089" s="6"/>
      <c r="AM11089" s="6"/>
      <c r="AN11089" s="6"/>
      <c r="AO11089" s="6"/>
      <c r="AP11089" s="6"/>
      <c r="AQ11089" s="6"/>
      <c r="AR11089" s="6"/>
      <c r="AS11089" s="6"/>
      <c r="AT11089" s="6"/>
      <c r="AU11089" s="6"/>
      <c r="AV11089" s="6"/>
      <c r="AW11089" s="6"/>
      <c r="AX11089" s="6"/>
      <c r="AY11089" s="6"/>
      <c r="AZ11089" s="6"/>
      <c r="BA11089" s="6"/>
      <c r="BB11089" s="6"/>
      <c r="BC11089" s="6"/>
      <c r="BD11089" s="6"/>
      <c r="BE11089" s="6"/>
      <c r="BF11089" s="6"/>
      <c r="BG11089" s="10"/>
    </row>
    <row r="11090" spans="34:59" x14ac:dyDescent="0.25">
      <c r="AH11090" s="10"/>
      <c r="AI11090" s="6"/>
    </row>
    <row r="11091" spans="34:59" x14ac:dyDescent="0.25">
      <c r="AH11091" s="6"/>
      <c r="AI11091" s="6"/>
      <c r="AJ11091" s="6"/>
      <c r="AK11091" s="6"/>
      <c r="AL11091" s="6"/>
      <c r="AM11091" s="6"/>
      <c r="AN11091" s="6"/>
      <c r="AO11091" s="6"/>
      <c r="AP11091" s="6"/>
      <c r="AQ11091" s="6"/>
      <c r="AR11091" s="6"/>
      <c r="AS11091" s="6"/>
      <c r="AT11091" s="6"/>
      <c r="AU11091" s="6"/>
      <c r="AV11091" s="6"/>
      <c r="AW11091" s="6"/>
      <c r="AX11091" s="6"/>
      <c r="AY11091" s="6"/>
      <c r="AZ11091" s="6"/>
      <c r="BA11091" s="6"/>
      <c r="BB11091" s="6"/>
      <c r="BC11091" s="6"/>
      <c r="BD11091" s="6"/>
      <c r="BE11091" s="6"/>
      <c r="BF11091" s="6"/>
      <c r="BG11091" s="6"/>
    </row>
    <row r="11092" spans="34:59" x14ac:dyDescent="0.25">
      <c r="AH11092" s="10"/>
      <c r="AI11092" s="6"/>
      <c r="AJ11092" s="10"/>
      <c r="AK11092" s="10"/>
      <c r="AL11092" s="10"/>
      <c r="AM11092" s="10"/>
      <c r="AN11092" s="10"/>
      <c r="AO11092" s="10"/>
      <c r="AP11092" s="10"/>
      <c r="AQ11092" s="10"/>
      <c r="AR11092" s="10"/>
      <c r="AS11092" s="10"/>
      <c r="AT11092" s="10"/>
      <c r="AU11092" s="10"/>
      <c r="AV11092" s="10"/>
      <c r="AW11092" s="10"/>
      <c r="AX11092" s="10"/>
      <c r="AY11092" s="10"/>
      <c r="AZ11092" s="10"/>
      <c r="BA11092" s="10"/>
      <c r="BB11092" s="10"/>
      <c r="BC11092" s="10"/>
      <c r="BD11092" s="10"/>
      <c r="BE11092" s="10"/>
      <c r="BF11092" s="10"/>
      <c r="BG11092" s="6"/>
    </row>
    <row r="11094" spans="34:59" x14ac:dyDescent="0.25">
      <c r="AH11094" s="10"/>
      <c r="AI11094" s="6"/>
    </row>
    <row r="11095" spans="34:59" x14ac:dyDescent="0.25">
      <c r="AH11095" s="6"/>
      <c r="AI11095" s="6"/>
      <c r="AJ11095" s="6"/>
      <c r="AK11095" s="6"/>
      <c r="AL11095" s="6"/>
      <c r="AM11095" s="6"/>
      <c r="AN11095" s="6"/>
      <c r="AO11095" s="6"/>
      <c r="AP11095" s="6"/>
      <c r="AQ11095" s="6"/>
      <c r="AR11095" s="6"/>
      <c r="AS11095" s="6"/>
      <c r="AT11095" s="6"/>
      <c r="AU11095" s="6"/>
      <c r="AV11095" s="6"/>
      <c r="AW11095" s="6"/>
      <c r="AX11095" s="6"/>
      <c r="AY11095" s="6"/>
      <c r="AZ11095" s="6"/>
      <c r="BA11095" s="6"/>
      <c r="BB11095" s="6"/>
      <c r="BC11095" s="6"/>
      <c r="BD11095" s="6"/>
      <c r="BE11095" s="6"/>
      <c r="BF11095" s="6"/>
      <c r="BG11095" s="6"/>
    </row>
    <row r="11096" spans="34:59" x14ac:dyDescent="0.25">
      <c r="AH11096" s="10"/>
      <c r="AI11096" s="6"/>
      <c r="AJ11096" s="10"/>
      <c r="AK11096" s="10"/>
      <c r="AL11096" s="10"/>
      <c r="AM11096" s="10"/>
      <c r="AN11096" s="10"/>
      <c r="AO11096" s="10"/>
      <c r="AP11096" s="10"/>
      <c r="AQ11096" s="10"/>
      <c r="AR11096" s="10"/>
      <c r="AS11096" s="10"/>
      <c r="AT11096" s="10"/>
      <c r="AU11096" s="10"/>
      <c r="AV11096" s="10"/>
      <c r="AW11096" s="10"/>
      <c r="AX11096" s="10"/>
      <c r="AY11096" s="10"/>
      <c r="AZ11096" s="10"/>
      <c r="BA11096" s="10"/>
      <c r="BB11096" s="10"/>
      <c r="BC11096" s="10"/>
      <c r="BD11096" s="10"/>
      <c r="BE11096" s="10"/>
      <c r="BF11096" s="10"/>
      <c r="BG11096" s="6"/>
    </row>
    <row r="11097" spans="34:59" x14ac:dyDescent="0.25">
      <c r="AH11097" s="6"/>
      <c r="AI11097" s="6"/>
      <c r="AJ11097" s="6"/>
      <c r="AK11097" s="6"/>
      <c r="AL11097" s="6"/>
      <c r="AM11097" s="6"/>
      <c r="AN11097" s="6"/>
      <c r="AO11097" s="6"/>
      <c r="AP11097" s="6"/>
      <c r="AQ11097" s="6"/>
      <c r="AR11097" s="6"/>
      <c r="AS11097" s="6"/>
      <c r="AT11097" s="6"/>
      <c r="AU11097" s="6"/>
      <c r="AV11097" s="6"/>
      <c r="AW11097" s="6"/>
      <c r="AX11097" s="6"/>
      <c r="AY11097" s="6"/>
      <c r="AZ11097" s="6"/>
      <c r="BA11097" s="6"/>
      <c r="BB11097" s="6"/>
      <c r="BC11097" s="6"/>
      <c r="BD11097" s="6"/>
      <c r="BE11097" s="6"/>
      <c r="BF11097" s="6"/>
      <c r="BG11097" s="10"/>
    </row>
    <row r="11098" spans="34:59" x14ac:dyDescent="0.25">
      <c r="AH11098" s="10"/>
      <c r="AI11098" s="6"/>
    </row>
    <row r="11099" spans="34:59" x14ac:dyDescent="0.25">
      <c r="AH11099" s="6"/>
      <c r="AI11099" s="6"/>
      <c r="AJ11099" s="6"/>
      <c r="AK11099" s="6"/>
      <c r="AL11099" s="6"/>
      <c r="AM11099" s="6"/>
      <c r="AN11099" s="6"/>
      <c r="AO11099" s="6"/>
      <c r="AP11099" s="6"/>
      <c r="AQ11099" s="6"/>
      <c r="AR11099" s="6"/>
      <c r="AS11099" s="6"/>
      <c r="AT11099" s="6"/>
      <c r="AU11099" s="6"/>
      <c r="AV11099" s="6"/>
      <c r="AW11099" s="6"/>
      <c r="AX11099" s="6"/>
      <c r="AY11099" s="6"/>
      <c r="AZ11099" s="6"/>
      <c r="BA11099" s="6"/>
      <c r="BB11099" s="6"/>
      <c r="BC11099" s="6"/>
      <c r="BD11099" s="6"/>
      <c r="BE11099" s="6"/>
      <c r="BF11099" s="6"/>
      <c r="BG11099" s="6"/>
    </row>
    <row r="11100" spans="34:59" x14ac:dyDescent="0.25">
      <c r="AH11100" s="10"/>
      <c r="AI11100" s="6"/>
      <c r="AJ11100" s="10"/>
      <c r="AK11100" s="10"/>
      <c r="AL11100" s="10"/>
      <c r="AM11100" s="10"/>
      <c r="AN11100" s="10"/>
      <c r="AO11100" s="10"/>
      <c r="AP11100" s="10"/>
      <c r="AQ11100" s="10"/>
      <c r="AR11100" s="10"/>
      <c r="AS11100" s="10"/>
      <c r="AT11100" s="10"/>
      <c r="AU11100" s="10"/>
      <c r="AV11100" s="10"/>
      <c r="AW11100" s="10"/>
      <c r="AX11100" s="10"/>
      <c r="AY11100" s="10"/>
      <c r="AZ11100" s="10"/>
      <c r="BA11100" s="10"/>
      <c r="BB11100" s="10"/>
      <c r="BC11100" s="10"/>
      <c r="BD11100" s="10"/>
      <c r="BE11100" s="10"/>
      <c r="BF11100" s="10"/>
      <c r="BG11100" s="6"/>
    </row>
    <row r="11101" spans="34:59" x14ac:dyDescent="0.25">
      <c r="AH11101" s="6"/>
      <c r="AI11101" s="6"/>
      <c r="AJ11101" s="6"/>
      <c r="AK11101" s="6"/>
      <c r="AL11101" s="6"/>
      <c r="AM11101" s="6"/>
      <c r="AN11101" s="6"/>
      <c r="AO11101" s="6"/>
      <c r="AP11101" s="6"/>
      <c r="AQ11101" s="6"/>
      <c r="AR11101" s="6"/>
      <c r="AS11101" s="6"/>
      <c r="AT11101" s="6"/>
      <c r="AU11101" s="6"/>
      <c r="AV11101" s="6"/>
      <c r="AW11101" s="6"/>
      <c r="AX11101" s="6"/>
      <c r="AY11101" s="6"/>
      <c r="AZ11101" s="6"/>
      <c r="BA11101" s="6"/>
      <c r="BB11101" s="6"/>
      <c r="BC11101" s="6"/>
      <c r="BD11101" s="6"/>
      <c r="BE11101" s="6"/>
      <c r="BF11101" s="6"/>
      <c r="BG11101" s="10"/>
    </row>
    <row r="11102" spans="34:59" x14ac:dyDescent="0.25">
      <c r="AH11102" s="10"/>
      <c r="AI11102" s="6"/>
    </row>
    <row r="11103" spans="34:59" x14ac:dyDescent="0.25">
      <c r="AH11103" s="6"/>
      <c r="AI11103" s="6"/>
      <c r="AJ11103" s="6"/>
      <c r="AK11103" s="6"/>
      <c r="AL11103" s="6"/>
      <c r="AM11103" s="6"/>
      <c r="AN11103" s="6"/>
      <c r="AO11103" s="6"/>
      <c r="AP11103" s="6"/>
      <c r="AQ11103" s="6"/>
      <c r="AR11103" s="6"/>
      <c r="AS11103" s="6"/>
      <c r="AT11103" s="6"/>
      <c r="AU11103" s="6"/>
      <c r="AV11103" s="6"/>
      <c r="AW11103" s="6"/>
      <c r="AX11103" s="6"/>
      <c r="AY11103" s="6"/>
      <c r="AZ11103" s="6"/>
      <c r="BA11103" s="6"/>
      <c r="BB11103" s="6"/>
      <c r="BC11103" s="6"/>
      <c r="BD11103" s="6"/>
      <c r="BE11103" s="6"/>
      <c r="BF11103" s="6"/>
      <c r="BG11103" s="6"/>
    </row>
    <row r="11104" spans="34:59" x14ac:dyDescent="0.25">
      <c r="AH11104" s="10"/>
      <c r="AI11104" s="6"/>
      <c r="AJ11104" s="10"/>
      <c r="AK11104" s="10"/>
      <c r="AL11104" s="10"/>
      <c r="AM11104" s="10"/>
      <c r="AN11104" s="10"/>
      <c r="AO11104" s="10"/>
      <c r="AP11104" s="10"/>
      <c r="AQ11104" s="10"/>
      <c r="AR11104" s="10"/>
      <c r="AS11104" s="10"/>
      <c r="AT11104" s="10"/>
      <c r="AU11104" s="10"/>
      <c r="AV11104" s="10"/>
      <c r="AW11104" s="10"/>
      <c r="AX11104" s="10"/>
      <c r="AY11104" s="10"/>
      <c r="AZ11104" s="10"/>
      <c r="BA11104" s="10"/>
      <c r="BB11104" s="10"/>
      <c r="BC11104" s="10"/>
      <c r="BD11104" s="10"/>
      <c r="BE11104" s="10"/>
      <c r="BF11104" s="10"/>
      <c r="BG11104" s="6"/>
    </row>
    <row r="11105" spans="34:59" x14ac:dyDescent="0.25">
      <c r="AH11105" s="6"/>
      <c r="AI11105" s="6"/>
      <c r="AJ11105" s="6"/>
      <c r="AK11105" s="6"/>
      <c r="AL11105" s="6"/>
      <c r="AM11105" s="6"/>
      <c r="AN11105" s="6"/>
      <c r="AO11105" s="6"/>
      <c r="AP11105" s="6"/>
      <c r="AQ11105" s="6"/>
      <c r="AR11105" s="6"/>
      <c r="AS11105" s="6"/>
      <c r="AT11105" s="6"/>
      <c r="AU11105" s="6"/>
      <c r="AV11105" s="6"/>
      <c r="AW11105" s="6"/>
      <c r="AX11105" s="6"/>
      <c r="AY11105" s="6"/>
      <c r="AZ11105" s="6"/>
      <c r="BA11105" s="6"/>
      <c r="BB11105" s="6"/>
      <c r="BC11105" s="6"/>
      <c r="BD11105" s="6"/>
      <c r="BE11105" s="6"/>
      <c r="BF11105" s="6"/>
      <c r="BG11105" s="10"/>
    </row>
    <row r="11106" spans="34:59" x14ac:dyDescent="0.25">
      <c r="AH11106" s="10"/>
      <c r="AI11106" s="6"/>
    </row>
    <row r="11107" spans="34:59" x14ac:dyDescent="0.25">
      <c r="AH11107" s="6"/>
      <c r="AI11107" s="6"/>
      <c r="AJ11107" s="6"/>
      <c r="AK11107" s="6"/>
      <c r="AL11107" s="6"/>
      <c r="AM11107" s="6"/>
      <c r="AN11107" s="6"/>
      <c r="AO11107" s="6"/>
      <c r="AP11107" s="6"/>
      <c r="AQ11107" s="6"/>
      <c r="AR11107" s="6"/>
      <c r="AS11107" s="6"/>
      <c r="AT11107" s="6"/>
      <c r="AU11107" s="6"/>
      <c r="AV11107" s="6"/>
      <c r="AW11107" s="6"/>
      <c r="AX11107" s="6"/>
      <c r="AY11107" s="6"/>
      <c r="AZ11107" s="6"/>
      <c r="BA11107" s="6"/>
      <c r="BB11107" s="6"/>
      <c r="BC11107" s="6"/>
      <c r="BD11107" s="6"/>
      <c r="BE11107" s="6"/>
      <c r="BF11107" s="6"/>
      <c r="BG11107" s="6"/>
    </row>
    <row r="11108" spans="34:59" x14ac:dyDescent="0.25">
      <c r="AH11108" s="10"/>
      <c r="AI11108" s="6"/>
      <c r="AJ11108" s="10"/>
      <c r="AK11108" s="10"/>
      <c r="AL11108" s="10"/>
      <c r="AM11108" s="10"/>
      <c r="AN11108" s="10"/>
      <c r="AO11108" s="10"/>
      <c r="AP11108" s="10"/>
      <c r="AQ11108" s="10"/>
      <c r="AR11108" s="10"/>
      <c r="AS11108" s="10"/>
      <c r="AT11108" s="10"/>
      <c r="AU11108" s="10"/>
      <c r="AV11108" s="10"/>
      <c r="AW11108" s="10"/>
      <c r="AX11108" s="10"/>
      <c r="AY11108" s="10"/>
      <c r="AZ11108" s="10"/>
      <c r="BA11108" s="10"/>
      <c r="BB11108" s="10"/>
      <c r="BC11108" s="10"/>
      <c r="BD11108" s="10"/>
      <c r="BE11108" s="10"/>
      <c r="BF11108" s="10"/>
      <c r="BG11108" s="6"/>
    </row>
    <row r="11110" spans="34:59" x14ac:dyDescent="0.25">
      <c r="AH11110" s="10"/>
      <c r="AI11110" s="6"/>
    </row>
    <row r="11111" spans="34:59" x14ac:dyDescent="0.25">
      <c r="AH11111" s="6"/>
      <c r="AI11111" s="6"/>
      <c r="AJ11111" s="6"/>
      <c r="AK11111" s="6"/>
      <c r="AL11111" s="6"/>
      <c r="AM11111" s="6"/>
      <c r="AN11111" s="6"/>
      <c r="AO11111" s="6"/>
      <c r="AP11111" s="6"/>
      <c r="AQ11111" s="6"/>
      <c r="AR11111" s="6"/>
      <c r="AS11111" s="6"/>
      <c r="AT11111" s="6"/>
      <c r="AU11111" s="6"/>
      <c r="AV11111" s="6"/>
      <c r="AW11111" s="6"/>
      <c r="AX11111" s="6"/>
      <c r="AY11111" s="6"/>
      <c r="AZ11111" s="6"/>
      <c r="BA11111" s="6"/>
      <c r="BB11111" s="6"/>
      <c r="BC11111" s="6"/>
      <c r="BD11111" s="6"/>
      <c r="BE11111" s="6"/>
      <c r="BF11111" s="6"/>
      <c r="BG11111" s="6"/>
    </row>
    <row r="11112" spans="34:59" x14ac:dyDescent="0.25">
      <c r="AH11112" s="10"/>
      <c r="AI11112" s="6"/>
      <c r="AJ11112" s="10"/>
      <c r="AK11112" s="10"/>
      <c r="AL11112" s="10"/>
      <c r="AM11112" s="10"/>
      <c r="AN11112" s="10"/>
      <c r="AO11112" s="10"/>
      <c r="AP11112" s="10"/>
      <c r="AQ11112" s="10"/>
      <c r="AR11112" s="10"/>
      <c r="AS11112" s="10"/>
      <c r="AT11112" s="10"/>
      <c r="AU11112" s="10"/>
      <c r="AV11112" s="10"/>
      <c r="AW11112" s="10"/>
      <c r="AX11112" s="10"/>
      <c r="AY11112" s="10"/>
      <c r="AZ11112" s="10"/>
      <c r="BA11112" s="10"/>
      <c r="BB11112" s="10"/>
      <c r="BC11112" s="10"/>
      <c r="BD11112" s="10"/>
      <c r="BE11112" s="10"/>
      <c r="BF11112" s="10"/>
      <c r="BG11112" s="6"/>
    </row>
    <row r="11113" spans="34:59" x14ac:dyDescent="0.25">
      <c r="AH11113" s="6"/>
      <c r="AI11113" s="6"/>
      <c r="AJ11113" s="6"/>
      <c r="AK11113" s="6"/>
      <c r="AL11113" s="6"/>
      <c r="AM11113" s="6"/>
      <c r="AN11113" s="6"/>
      <c r="AO11113" s="6"/>
      <c r="AP11113" s="6"/>
      <c r="AQ11113" s="6"/>
      <c r="AR11113" s="6"/>
      <c r="AS11113" s="6"/>
      <c r="AT11113" s="6"/>
      <c r="AU11113" s="6"/>
      <c r="AV11113" s="6"/>
      <c r="AW11113" s="6"/>
      <c r="AX11113" s="6"/>
      <c r="AY11113" s="6"/>
      <c r="AZ11113" s="6"/>
      <c r="BA11113" s="6"/>
      <c r="BB11113" s="6"/>
      <c r="BC11113" s="6"/>
      <c r="BD11113" s="6"/>
      <c r="BE11113" s="6"/>
      <c r="BF11113" s="6"/>
      <c r="BG11113" s="10"/>
    </row>
    <row r="11114" spans="34:59" x14ac:dyDescent="0.25">
      <c r="AH11114" s="10"/>
      <c r="AI11114" s="6"/>
    </row>
    <row r="11115" spans="34:59" x14ac:dyDescent="0.25">
      <c r="AH11115" s="6"/>
      <c r="AI11115" s="6"/>
      <c r="AJ11115" s="6"/>
      <c r="AK11115" s="6"/>
      <c r="AL11115" s="6"/>
      <c r="AM11115" s="6"/>
      <c r="AN11115" s="6"/>
      <c r="AO11115" s="6"/>
      <c r="AP11115" s="6"/>
      <c r="AQ11115" s="6"/>
      <c r="AR11115" s="6"/>
      <c r="AS11115" s="6"/>
      <c r="AT11115" s="6"/>
      <c r="AU11115" s="6"/>
      <c r="AV11115" s="6"/>
      <c r="AW11115" s="6"/>
      <c r="AX11115" s="6"/>
      <c r="AY11115" s="6"/>
      <c r="AZ11115" s="6"/>
      <c r="BA11115" s="6"/>
      <c r="BB11115" s="6"/>
      <c r="BC11115" s="6"/>
      <c r="BD11115" s="6"/>
      <c r="BE11115" s="6"/>
      <c r="BF11115" s="6"/>
      <c r="BG11115" s="6"/>
    </row>
    <row r="11116" spans="34:59" x14ac:dyDescent="0.25">
      <c r="AH11116" s="10"/>
      <c r="AI11116" s="6"/>
      <c r="AJ11116" s="10"/>
      <c r="AK11116" s="10"/>
      <c r="AL11116" s="10"/>
      <c r="AM11116" s="10"/>
      <c r="AN11116" s="10"/>
      <c r="AO11116" s="10"/>
      <c r="AP11116" s="10"/>
      <c r="AQ11116" s="10"/>
      <c r="AR11116" s="10"/>
      <c r="AS11116" s="10"/>
      <c r="AT11116" s="10"/>
      <c r="AU11116" s="10"/>
      <c r="AV11116" s="10"/>
      <c r="AW11116" s="10"/>
      <c r="AX11116" s="10"/>
      <c r="AY11116" s="10"/>
      <c r="AZ11116" s="10"/>
      <c r="BA11116" s="10"/>
      <c r="BB11116" s="10"/>
      <c r="BC11116" s="10"/>
      <c r="BD11116" s="10"/>
      <c r="BE11116" s="10"/>
      <c r="BF11116" s="10"/>
      <c r="BG11116" s="6"/>
    </row>
    <row r="11117" spans="34:59" x14ac:dyDescent="0.25">
      <c r="AH11117" s="6"/>
      <c r="AI11117" s="6"/>
      <c r="AJ11117" s="6"/>
      <c r="AK11117" s="6"/>
      <c r="AL11117" s="6"/>
      <c r="AM11117" s="6"/>
      <c r="AN11117" s="6"/>
      <c r="AO11117" s="6"/>
      <c r="AP11117" s="6"/>
      <c r="AQ11117" s="6"/>
      <c r="AR11117" s="6"/>
      <c r="AS11117" s="6"/>
      <c r="AT11117" s="6"/>
      <c r="AU11117" s="6"/>
      <c r="AV11117" s="6"/>
      <c r="AW11117" s="6"/>
      <c r="AX11117" s="6"/>
      <c r="AY11117" s="6"/>
      <c r="AZ11117" s="6"/>
      <c r="BA11117" s="6"/>
      <c r="BB11117" s="6"/>
      <c r="BC11117" s="6"/>
      <c r="BD11117" s="6"/>
      <c r="BE11117" s="6"/>
      <c r="BF11117" s="6"/>
      <c r="BG11117" s="10"/>
    </row>
    <row r="11118" spans="34:59" x14ac:dyDescent="0.25">
      <c r="AH11118" s="10"/>
      <c r="AI11118" s="6"/>
    </row>
    <row r="11119" spans="34:59" x14ac:dyDescent="0.25">
      <c r="AH11119" s="6"/>
      <c r="AI11119" s="6"/>
      <c r="AJ11119" s="6"/>
      <c r="AK11119" s="6"/>
      <c r="AL11119" s="6"/>
      <c r="AM11119" s="6"/>
      <c r="AN11119" s="6"/>
      <c r="AO11119" s="6"/>
      <c r="AP11119" s="6"/>
      <c r="AQ11119" s="6"/>
      <c r="AR11119" s="6"/>
      <c r="AS11119" s="6"/>
      <c r="AT11119" s="6"/>
      <c r="AU11119" s="6"/>
      <c r="AV11119" s="6"/>
      <c r="AW11119" s="6"/>
      <c r="AX11119" s="6"/>
      <c r="AY11119" s="6"/>
      <c r="AZ11119" s="6"/>
      <c r="BA11119" s="6"/>
      <c r="BB11119" s="6"/>
      <c r="BC11119" s="6"/>
      <c r="BD11119" s="6"/>
      <c r="BE11119" s="6"/>
      <c r="BF11119" s="6"/>
      <c r="BG11119" s="6"/>
    </row>
    <row r="11120" spans="34:59" x14ac:dyDescent="0.25">
      <c r="AH11120" s="10"/>
      <c r="AI11120" s="6"/>
      <c r="AJ11120" s="10"/>
      <c r="AK11120" s="10"/>
      <c r="AL11120" s="10"/>
      <c r="AM11120" s="10"/>
      <c r="AN11120" s="10"/>
      <c r="AO11120" s="10"/>
      <c r="AP11120" s="10"/>
      <c r="AQ11120" s="10"/>
      <c r="AR11120" s="10"/>
      <c r="AS11120" s="10"/>
      <c r="AT11120" s="10"/>
      <c r="AU11120" s="10"/>
      <c r="AV11120" s="10"/>
      <c r="AW11120" s="10"/>
      <c r="AX11120" s="10"/>
      <c r="AY11120" s="10"/>
      <c r="AZ11120" s="10"/>
      <c r="BA11120" s="10"/>
      <c r="BB11120" s="10"/>
      <c r="BC11120" s="10"/>
      <c r="BD11120" s="10"/>
      <c r="BE11120" s="10"/>
      <c r="BF11120" s="10"/>
      <c r="BG11120" s="6"/>
    </row>
    <row r="11121" spans="34:59" x14ac:dyDescent="0.25">
      <c r="AH11121" s="6"/>
      <c r="AI11121" s="6"/>
      <c r="AJ11121" s="6"/>
      <c r="AK11121" s="6"/>
      <c r="AL11121" s="6"/>
      <c r="AM11121" s="6"/>
      <c r="AN11121" s="6"/>
      <c r="AO11121" s="6"/>
      <c r="AP11121" s="6"/>
      <c r="AQ11121" s="6"/>
      <c r="AR11121" s="6"/>
      <c r="AS11121" s="6"/>
      <c r="AT11121" s="6"/>
      <c r="AU11121" s="6"/>
      <c r="AV11121" s="6"/>
      <c r="AW11121" s="6"/>
      <c r="AX11121" s="6"/>
      <c r="AY11121" s="6"/>
      <c r="AZ11121" s="6"/>
      <c r="BA11121" s="6"/>
      <c r="BB11121" s="6"/>
      <c r="BC11121" s="6"/>
      <c r="BD11121" s="6"/>
      <c r="BE11121" s="6"/>
      <c r="BF11121" s="6"/>
      <c r="BG11121" s="10"/>
    </row>
    <row r="11122" spans="34:59" x14ac:dyDescent="0.25">
      <c r="AH11122" s="10"/>
      <c r="AI11122" s="6"/>
    </row>
    <row r="11123" spans="34:59" x14ac:dyDescent="0.25">
      <c r="AH11123" s="6"/>
      <c r="AI11123" s="6"/>
      <c r="AJ11123" s="6"/>
      <c r="AK11123" s="6"/>
      <c r="AL11123" s="6"/>
      <c r="AM11123" s="6"/>
      <c r="AN11123" s="6"/>
      <c r="AO11123" s="6"/>
      <c r="AP11123" s="6"/>
      <c r="AQ11123" s="6"/>
      <c r="AR11123" s="6"/>
      <c r="AS11123" s="6"/>
      <c r="AT11123" s="6"/>
      <c r="AU11123" s="6"/>
      <c r="AV11123" s="6"/>
      <c r="AW11123" s="6"/>
      <c r="AX11123" s="6"/>
      <c r="AY11123" s="6"/>
      <c r="AZ11123" s="6"/>
      <c r="BA11123" s="6"/>
      <c r="BB11123" s="6"/>
      <c r="BC11123" s="6"/>
      <c r="BD11123" s="6"/>
      <c r="BE11123" s="6"/>
      <c r="BF11123" s="6"/>
      <c r="BG11123" s="6"/>
    </row>
    <row r="11124" spans="34:59" x14ac:dyDescent="0.25">
      <c r="AH11124" s="10"/>
      <c r="AI11124" s="6"/>
      <c r="AJ11124" s="10"/>
      <c r="AK11124" s="10"/>
      <c r="AL11124" s="10"/>
      <c r="AM11124" s="10"/>
      <c r="AN11124" s="10"/>
      <c r="AO11124" s="10"/>
      <c r="AP11124" s="10"/>
      <c r="AQ11124" s="10"/>
      <c r="AR11124" s="10"/>
      <c r="AS11124" s="10"/>
      <c r="AT11124" s="10"/>
      <c r="AU11124" s="10"/>
      <c r="AV11124" s="10"/>
      <c r="AW11124" s="10"/>
      <c r="AX11124" s="10"/>
      <c r="AY11124" s="10"/>
      <c r="AZ11124" s="10"/>
      <c r="BA11124" s="10"/>
      <c r="BB11124" s="10"/>
      <c r="BC11124" s="10"/>
      <c r="BD11124" s="10"/>
      <c r="BE11124" s="10"/>
      <c r="BF11124" s="10"/>
      <c r="BG11124" s="6"/>
    </row>
    <row r="11126" spans="34:59" x14ac:dyDescent="0.25">
      <c r="AH11126" s="10"/>
      <c r="AI11126" s="6"/>
    </row>
    <row r="11127" spans="34:59" x14ac:dyDescent="0.25">
      <c r="AH11127" s="6"/>
      <c r="AI11127" s="6"/>
      <c r="AJ11127" s="6"/>
      <c r="AK11127" s="6"/>
      <c r="AL11127" s="6"/>
      <c r="AM11127" s="6"/>
      <c r="AN11127" s="6"/>
      <c r="AO11127" s="6"/>
      <c r="AP11127" s="6"/>
      <c r="AQ11127" s="6"/>
      <c r="AR11127" s="6"/>
      <c r="AS11127" s="6"/>
      <c r="AT11127" s="6"/>
      <c r="AU11127" s="6"/>
      <c r="AV11127" s="6"/>
      <c r="AW11127" s="6"/>
      <c r="AX11127" s="6"/>
      <c r="AY11127" s="6"/>
      <c r="AZ11127" s="6"/>
      <c r="BA11127" s="6"/>
      <c r="BB11127" s="6"/>
      <c r="BC11127" s="6"/>
      <c r="BD11127" s="6"/>
      <c r="BE11127" s="6"/>
      <c r="BF11127" s="6"/>
      <c r="BG11127" s="6"/>
    </row>
    <row r="11128" spans="34:59" x14ac:dyDescent="0.25">
      <c r="AH11128" s="10"/>
      <c r="AI11128" s="6"/>
      <c r="AJ11128" s="10"/>
      <c r="AK11128" s="10"/>
      <c r="AL11128" s="10"/>
      <c r="AM11128" s="10"/>
      <c r="AN11128" s="10"/>
      <c r="AO11128" s="10"/>
      <c r="AP11128" s="10"/>
      <c r="AQ11128" s="10"/>
      <c r="AR11128" s="10"/>
      <c r="AS11128" s="10"/>
      <c r="AT11128" s="10"/>
      <c r="AU11128" s="10"/>
      <c r="AV11128" s="10"/>
      <c r="AW11128" s="10"/>
      <c r="AX11128" s="10"/>
      <c r="AY11128" s="10"/>
      <c r="AZ11128" s="10"/>
      <c r="BA11128" s="10"/>
      <c r="BB11128" s="10"/>
      <c r="BC11128" s="10"/>
      <c r="BD11128" s="10"/>
      <c r="BE11128" s="10"/>
      <c r="BF11128" s="10"/>
      <c r="BG11128" s="6"/>
    </row>
    <row r="11129" spans="34:59" x14ac:dyDescent="0.25">
      <c r="AH11129" s="6"/>
      <c r="AI11129" s="6"/>
      <c r="AJ11129" s="6"/>
      <c r="AK11129" s="6"/>
      <c r="AL11129" s="6"/>
      <c r="AM11129" s="6"/>
      <c r="AN11129" s="6"/>
      <c r="AO11129" s="6"/>
      <c r="AP11129" s="6"/>
      <c r="AQ11129" s="6"/>
      <c r="AR11129" s="6"/>
      <c r="AS11129" s="6"/>
      <c r="AT11129" s="6"/>
      <c r="AU11129" s="6"/>
      <c r="AV11129" s="6"/>
      <c r="AW11129" s="6"/>
      <c r="AX11129" s="6"/>
      <c r="AY11129" s="6"/>
      <c r="AZ11129" s="6"/>
      <c r="BA11129" s="6"/>
      <c r="BB11129" s="6"/>
      <c r="BC11129" s="6"/>
      <c r="BD11129" s="6"/>
      <c r="BE11129" s="6"/>
      <c r="BF11129" s="6"/>
      <c r="BG11129" s="10"/>
    </row>
    <row r="11130" spans="34:59" x14ac:dyDescent="0.25">
      <c r="AH11130" s="10"/>
      <c r="AI11130" s="6"/>
    </row>
    <row r="11131" spans="34:59" x14ac:dyDescent="0.25">
      <c r="AH11131" s="6"/>
      <c r="AI11131" s="6"/>
      <c r="AJ11131" s="6"/>
      <c r="AK11131" s="6"/>
      <c r="AL11131" s="6"/>
      <c r="AM11131" s="6"/>
      <c r="AN11131" s="6"/>
      <c r="AO11131" s="6"/>
      <c r="AP11131" s="6"/>
      <c r="AQ11131" s="6"/>
      <c r="AR11131" s="6"/>
      <c r="AS11131" s="6"/>
      <c r="AT11131" s="6"/>
      <c r="AU11131" s="6"/>
      <c r="AV11131" s="6"/>
      <c r="AW11131" s="6"/>
      <c r="AX11131" s="6"/>
      <c r="AY11131" s="6"/>
      <c r="AZ11131" s="6"/>
      <c r="BA11131" s="6"/>
      <c r="BB11131" s="6"/>
      <c r="BC11131" s="6"/>
      <c r="BD11131" s="6"/>
      <c r="BE11131" s="6"/>
      <c r="BF11131" s="6"/>
      <c r="BG11131" s="6"/>
    </row>
    <row r="11132" spans="34:59" x14ac:dyDescent="0.25">
      <c r="AH11132" s="10"/>
      <c r="AI11132" s="6"/>
      <c r="AJ11132" s="10"/>
      <c r="AK11132" s="10"/>
      <c r="AL11132" s="10"/>
      <c r="AM11132" s="10"/>
      <c r="AN11132" s="10"/>
      <c r="AO11132" s="10"/>
      <c r="AP11132" s="10"/>
      <c r="AQ11132" s="10"/>
      <c r="AR11132" s="10"/>
      <c r="AS11132" s="10"/>
      <c r="AT11132" s="10"/>
      <c r="AU11132" s="10"/>
      <c r="AV11132" s="10"/>
      <c r="AW11132" s="10"/>
      <c r="AX11132" s="10"/>
      <c r="AY11132" s="10"/>
      <c r="AZ11132" s="10"/>
      <c r="BA11132" s="10"/>
      <c r="BB11132" s="10"/>
      <c r="BC11132" s="10"/>
      <c r="BD11132" s="10"/>
      <c r="BE11132" s="10"/>
      <c r="BF11132" s="10"/>
      <c r="BG11132" s="6"/>
    </row>
    <row r="11133" spans="34:59" x14ac:dyDescent="0.25">
      <c r="AH11133" s="6"/>
      <c r="AI11133" s="6"/>
      <c r="AJ11133" s="6"/>
      <c r="AK11133" s="6"/>
      <c r="AL11133" s="6"/>
      <c r="AM11133" s="6"/>
      <c r="AN11133" s="6"/>
      <c r="AO11133" s="6"/>
      <c r="AP11133" s="6"/>
      <c r="AQ11133" s="6"/>
      <c r="AR11133" s="6"/>
      <c r="AS11133" s="6"/>
      <c r="AT11133" s="6"/>
      <c r="AU11133" s="6"/>
      <c r="AV11133" s="6"/>
      <c r="AW11133" s="6"/>
      <c r="AX11133" s="6"/>
      <c r="AY11133" s="6"/>
      <c r="AZ11133" s="6"/>
      <c r="BA11133" s="6"/>
      <c r="BB11133" s="6"/>
      <c r="BC11133" s="6"/>
      <c r="BD11133" s="6"/>
      <c r="BE11133" s="6"/>
      <c r="BF11133" s="6"/>
      <c r="BG11133" s="10"/>
    </row>
    <row r="11134" spans="34:59" x14ac:dyDescent="0.25">
      <c r="AH11134" s="10"/>
      <c r="AI11134" s="6"/>
    </row>
    <row r="11135" spans="34:59" x14ac:dyDescent="0.25">
      <c r="AH11135" s="6"/>
      <c r="AI11135" s="6"/>
      <c r="AJ11135" s="6"/>
      <c r="AK11135" s="6"/>
      <c r="AL11135" s="6"/>
      <c r="AM11135" s="6"/>
      <c r="AN11135" s="6"/>
      <c r="AO11135" s="6"/>
      <c r="AP11135" s="6"/>
      <c r="AQ11135" s="6"/>
      <c r="AR11135" s="6"/>
      <c r="AS11135" s="6"/>
      <c r="AT11135" s="6"/>
      <c r="AU11135" s="6"/>
      <c r="AV11135" s="6"/>
      <c r="AW11135" s="6"/>
      <c r="AX11135" s="6"/>
      <c r="AY11135" s="6"/>
      <c r="AZ11135" s="6"/>
      <c r="BA11135" s="6"/>
      <c r="BB11135" s="6"/>
      <c r="BC11135" s="6"/>
      <c r="BD11135" s="6"/>
      <c r="BE11135" s="6"/>
      <c r="BF11135" s="6"/>
      <c r="BG11135" s="6"/>
    </row>
    <row r="11136" spans="34:59" x14ac:dyDescent="0.25">
      <c r="AH11136" s="10"/>
      <c r="AI11136" s="6"/>
      <c r="AJ11136" s="10"/>
      <c r="AK11136" s="10"/>
      <c r="AL11136" s="10"/>
      <c r="AM11136" s="10"/>
      <c r="AN11136" s="10"/>
      <c r="AO11136" s="10"/>
      <c r="AP11136" s="10"/>
      <c r="AQ11136" s="10"/>
      <c r="AR11136" s="10"/>
      <c r="AS11136" s="10"/>
      <c r="AT11136" s="10"/>
      <c r="AU11136" s="10"/>
      <c r="AV11136" s="10"/>
      <c r="AW11136" s="10"/>
      <c r="AX11136" s="10"/>
      <c r="AY11136" s="10"/>
      <c r="AZ11136" s="10"/>
      <c r="BA11136" s="10"/>
      <c r="BB11136" s="10"/>
      <c r="BC11136" s="10"/>
      <c r="BD11136" s="10"/>
      <c r="BE11136" s="10"/>
      <c r="BF11136" s="10"/>
      <c r="BG11136" s="6"/>
    </row>
    <row r="11137" spans="34:59" x14ac:dyDescent="0.25">
      <c r="AH11137" s="6"/>
      <c r="AI11137" s="6"/>
      <c r="AJ11137" s="6"/>
      <c r="AK11137" s="6"/>
      <c r="AL11137" s="6"/>
      <c r="AM11137" s="6"/>
      <c r="AN11137" s="6"/>
      <c r="AO11137" s="6"/>
      <c r="AP11137" s="6"/>
      <c r="AQ11137" s="6"/>
      <c r="AR11137" s="6"/>
      <c r="AS11137" s="6"/>
      <c r="AT11137" s="6"/>
      <c r="AU11137" s="6"/>
      <c r="AV11137" s="6"/>
      <c r="AW11137" s="6"/>
      <c r="AX11137" s="6"/>
      <c r="AY11137" s="6"/>
      <c r="AZ11137" s="6"/>
      <c r="BA11137" s="6"/>
      <c r="BB11137" s="6"/>
      <c r="BC11137" s="6"/>
      <c r="BD11137" s="6"/>
      <c r="BE11137" s="6"/>
      <c r="BF11137" s="6"/>
      <c r="BG11137" s="10"/>
    </row>
    <row r="11138" spans="34:59" x14ac:dyDescent="0.25">
      <c r="AH11138" s="10"/>
      <c r="AI11138" s="6"/>
    </row>
    <row r="11139" spans="34:59" x14ac:dyDescent="0.25">
      <c r="AH11139" s="6"/>
      <c r="AI11139" s="6"/>
      <c r="AJ11139" s="6"/>
      <c r="AK11139" s="6"/>
      <c r="AL11139" s="6"/>
      <c r="AM11139" s="6"/>
      <c r="AN11139" s="6"/>
      <c r="AO11139" s="6"/>
      <c r="AP11139" s="6"/>
      <c r="AQ11139" s="6"/>
      <c r="AR11139" s="6"/>
      <c r="AS11139" s="6"/>
      <c r="AT11139" s="6"/>
      <c r="AU11139" s="6"/>
      <c r="AV11139" s="6"/>
      <c r="AW11139" s="6"/>
      <c r="AX11139" s="6"/>
      <c r="AY11139" s="6"/>
      <c r="AZ11139" s="6"/>
      <c r="BA11139" s="6"/>
      <c r="BB11139" s="6"/>
      <c r="BC11139" s="6"/>
      <c r="BD11139" s="6"/>
      <c r="BE11139" s="6"/>
      <c r="BF11139" s="6"/>
      <c r="BG11139" s="6"/>
    </row>
    <row r="11140" spans="34:59" x14ac:dyDescent="0.25">
      <c r="AH11140" s="10"/>
      <c r="AI11140" s="6"/>
      <c r="AJ11140" s="10"/>
      <c r="AK11140" s="10"/>
      <c r="AL11140" s="10"/>
      <c r="AM11140" s="10"/>
      <c r="AN11140" s="10"/>
      <c r="AO11140" s="10"/>
      <c r="AP11140" s="10"/>
      <c r="AQ11140" s="10"/>
      <c r="AR11140" s="10"/>
      <c r="AS11140" s="10"/>
      <c r="AT11140" s="10"/>
      <c r="AU11140" s="10"/>
      <c r="AV11140" s="10"/>
      <c r="AW11140" s="10"/>
      <c r="AX11140" s="10"/>
      <c r="AY11140" s="10"/>
      <c r="AZ11140" s="10"/>
      <c r="BA11140" s="10"/>
      <c r="BB11140" s="10"/>
      <c r="BC11140" s="10"/>
      <c r="BD11140" s="10"/>
      <c r="BE11140" s="10"/>
      <c r="BF11140" s="10"/>
      <c r="BG11140" s="6"/>
    </row>
    <row r="11142" spans="34:59" x14ac:dyDescent="0.25">
      <c r="AH11142" s="10"/>
      <c r="AI11142" s="6"/>
    </row>
    <row r="11143" spans="34:59" x14ac:dyDescent="0.25">
      <c r="AH11143" s="6"/>
      <c r="AI11143" s="6"/>
      <c r="AJ11143" s="6"/>
      <c r="AK11143" s="6"/>
      <c r="AL11143" s="6"/>
      <c r="AM11143" s="6"/>
      <c r="AN11143" s="6"/>
      <c r="AO11143" s="6"/>
      <c r="AP11143" s="6"/>
      <c r="AQ11143" s="6"/>
      <c r="AR11143" s="6"/>
      <c r="AS11143" s="6"/>
      <c r="AT11143" s="6"/>
      <c r="AU11143" s="6"/>
      <c r="AV11143" s="6"/>
      <c r="AW11143" s="6"/>
      <c r="AX11143" s="6"/>
      <c r="AY11143" s="6"/>
      <c r="AZ11143" s="6"/>
      <c r="BA11143" s="6"/>
      <c r="BB11143" s="6"/>
      <c r="BC11143" s="6"/>
      <c r="BD11143" s="6"/>
      <c r="BE11143" s="6"/>
      <c r="BF11143" s="6"/>
      <c r="BG11143" s="6"/>
    </row>
    <row r="11144" spans="34:59" x14ac:dyDescent="0.25">
      <c r="AH11144" s="10"/>
      <c r="AI11144" s="6"/>
      <c r="AJ11144" s="10"/>
      <c r="AK11144" s="10"/>
      <c r="AL11144" s="10"/>
      <c r="AM11144" s="10"/>
      <c r="AN11144" s="10"/>
      <c r="AO11144" s="10"/>
      <c r="AP11144" s="10"/>
      <c r="AQ11144" s="10"/>
      <c r="AR11144" s="10"/>
      <c r="AS11144" s="10"/>
      <c r="AT11144" s="10"/>
      <c r="AU11144" s="10"/>
      <c r="AV11144" s="10"/>
      <c r="AW11144" s="10"/>
      <c r="AX11144" s="10"/>
      <c r="AY11144" s="10"/>
      <c r="AZ11144" s="10"/>
      <c r="BA11144" s="10"/>
      <c r="BB11144" s="10"/>
      <c r="BC11144" s="10"/>
      <c r="BD11144" s="10"/>
      <c r="BE11144" s="10"/>
      <c r="BF11144" s="10"/>
      <c r="BG11144" s="6"/>
    </row>
    <row r="11145" spans="34:59" x14ac:dyDescent="0.25">
      <c r="AH11145" s="6"/>
      <c r="AI11145" s="6"/>
      <c r="AJ11145" s="6"/>
      <c r="AK11145" s="6"/>
      <c r="AL11145" s="6"/>
      <c r="AM11145" s="6"/>
      <c r="AN11145" s="6"/>
      <c r="AO11145" s="6"/>
      <c r="AP11145" s="6"/>
      <c r="AQ11145" s="6"/>
      <c r="AR11145" s="6"/>
      <c r="AS11145" s="6"/>
      <c r="AT11145" s="6"/>
      <c r="AU11145" s="6"/>
      <c r="AV11145" s="6"/>
      <c r="AW11145" s="6"/>
      <c r="AX11145" s="6"/>
      <c r="AY11145" s="6"/>
      <c r="AZ11145" s="6"/>
      <c r="BA11145" s="6"/>
      <c r="BB11145" s="6"/>
      <c r="BC11145" s="6"/>
      <c r="BD11145" s="6"/>
      <c r="BE11145" s="6"/>
      <c r="BF11145" s="6"/>
      <c r="BG11145" s="10"/>
    </row>
    <row r="11146" spans="34:59" x14ac:dyDescent="0.25">
      <c r="AH11146" s="10"/>
      <c r="AI11146" s="6"/>
    </row>
    <row r="11147" spans="34:59" x14ac:dyDescent="0.25">
      <c r="AH11147" s="6"/>
      <c r="AI11147" s="6"/>
      <c r="AJ11147" s="6"/>
      <c r="AK11147" s="6"/>
      <c r="AL11147" s="6"/>
      <c r="AM11147" s="6"/>
      <c r="AN11147" s="6"/>
      <c r="AO11147" s="6"/>
      <c r="AP11147" s="6"/>
      <c r="AQ11147" s="6"/>
      <c r="AR11147" s="6"/>
      <c r="AS11147" s="6"/>
      <c r="AT11147" s="6"/>
      <c r="AU11147" s="6"/>
      <c r="AV11147" s="6"/>
      <c r="AW11147" s="6"/>
      <c r="AX11147" s="6"/>
      <c r="AY11147" s="6"/>
      <c r="AZ11147" s="6"/>
      <c r="BA11147" s="6"/>
      <c r="BB11147" s="6"/>
      <c r="BC11147" s="6"/>
      <c r="BD11147" s="6"/>
      <c r="BE11147" s="6"/>
      <c r="BF11147" s="6"/>
      <c r="BG11147" s="6"/>
    </row>
    <row r="11148" spans="34:59" x14ac:dyDescent="0.25">
      <c r="AH11148" s="10"/>
      <c r="AI11148" s="6"/>
      <c r="AJ11148" s="10"/>
      <c r="AK11148" s="10"/>
      <c r="AL11148" s="10"/>
      <c r="AM11148" s="10"/>
      <c r="AN11148" s="10"/>
      <c r="AO11148" s="10"/>
      <c r="AP11148" s="10"/>
      <c r="AQ11148" s="10"/>
      <c r="AR11148" s="10"/>
      <c r="AS11148" s="10"/>
      <c r="AT11148" s="10"/>
      <c r="AU11148" s="10"/>
      <c r="AV11148" s="10"/>
      <c r="AW11148" s="10"/>
      <c r="AX11148" s="10"/>
      <c r="AY11148" s="10"/>
      <c r="AZ11148" s="10"/>
      <c r="BA11148" s="10"/>
      <c r="BB11148" s="10"/>
      <c r="BC11148" s="10"/>
      <c r="BD11148" s="10"/>
      <c r="BE11148" s="10"/>
      <c r="BF11148" s="10"/>
      <c r="BG11148" s="6"/>
    </row>
    <row r="11149" spans="34:59" x14ac:dyDescent="0.25">
      <c r="AH11149" s="6"/>
      <c r="AI11149" s="6"/>
      <c r="AJ11149" s="6"/>
      <c r="AK11149" s="6"/>
      <c r="AL11149" s="6"/>
      <c r="AM11149" s="6"/>
      <c r="AN11149" s="6"/>
      <c r="AO11149" s="6"/>
      <c r="AP11149" s="6"/>
      <c r="AQ11149" s="6"/>
      <c r="AR11149" s="6"/>
      <c r="AS11149" s="6"/>
      <c r="AT11149" s="6"/>
      <c r="AU11149" s="6"/>
      <c r="AV11149" s="6"/>
      <c r="AW11149" s="6"/>
      <c r="AX11149" s="6"/>
      <c r="AY11149" s="6"/>
      <c r="AZ11149" s="6"/>
      <c r="BA11149" s="6"/>
      <c r="BB11149" s="6"/>
      <c r="BC11149" s="6"/>
      <c r="BD11149" s="6"/>
      <c r="BE11149" s="6"/>
      <c r="BF11149" s="6"/>
      <c r="BG11149" s="10"/>
    </row>
    <row r="11150" spans="34:59" x14ac:dyDescent="0.25">
      <c r="AH11150" s="10"/>
      <c r="AI11150" s="6"/>
    </row>
    <row r="11151" spans="34:59" x14ac:dyDescent="0.25">
      <c r="AH11151" s="6"/>
      <c r="AI11151" s="6"/>
      <c r="AJ11151" s="6"/>
      <c r="AK11151" s="6"/>
      <c r="AL11151" s="6"/>
      <c r="AM11151" s="6"/>
      <c r="AN11151" s="6"/>
      <c r="AO11151" s="6"/>
      <c r="AP11151" s="6"/>
      <c r="AQ11151" s="6"/>
      <c r="AR11151" s="6"/>
      <c r="AS11151" s="6"/>
      <c r="AT11151" s="6"/>
      <c r="AU11151" s="6"/>
      <c r="AV11151" s="6"/>
      <c r="AW11151" s="6"/>
      <c r="AX11151" s="6"/>
      <c r="AY11151" s="6"/>
      <c r="AZ11151" s="6"/>
      <c r="BA11151" s="6"/>
      <c r="BB11151" s="6"/>
      <c r="BC11151" s="6"/>
      <c r="BD11151" s="6"/>
      <c r="BE11151" s="6"/>
      <c r="BF11151" s="6"/>
      <c r="BG11151" s="6"/>
    </row>
    <row r="11152" spans="34:59" x14ac:dyDescent="0.25">
      <c r="AH11152" s="10"/>
      <c r="AI11152" s="6"/>
      <c r="AJ11152" s="10"/>
      <c r="AK11152" s="10"/>
      <c r="AL11152" s="10"/>
      <c r="AM11152" s="10"/>
      <c r="AN11152" s="10"/>
      <c r="AO11152" s="10"/>
      <c r="AP11152" s="10"/>
      <c r="AQ11152" s="10"/>
      <c r="AR11152" s="10"/>
      <c r="AS11152" s="10"/>
      <c r="AT11152" s="10"/>
      <c r="AU11152" s="10"/>
      <c r="AV11152" s="10"/>
      <c r="AW11152" s="10"/>
      <c r="AX11152" s="10"/>
      <c r="AY11152" s="10"/>
      <c r="AZ11152" s="10"/>
      <c r="BA11152" s="10"/>
      <c r="BB11152" s="10"/>
      <c r="BC11152" s="10"/>
      <c r="BD11152" s="10"/>
      <c r="BE11152" s="10"/>
      <c r="BF11152" s="10"/>
      <c r="BG11152" s="6"/>
    </row>
    <row r="11153" spans="34:59" x14ac:dyDescent="0.25">
      <c r="AH11153" s="6"/>
      <c r="AI11153" s="6"/>
      <c r="AJ11153" s="6"/>
      <c r="AK11153" s="6"/>
      <c r="AL11153" s="6"/>
      <c r="AM11153" s="6"/>
      <c r="AN11153" s="6"/>
      <c r="AO11153" s="6"/>
      <c r="AP11153" s="6"/>
      <c r="AQ11153" s="6"/>
      <c r="AR11153" s="6"/>
      <c r="AS11153" s="6"/>
      <c r="AT11153" s="6"/>
      <c r="AU11153" s="6"/>
      <c r="AV11153" s="6"/>
      <c r="AW11153" s="6"/>
      <c r="AX11153" s="6"/>
      <c r="AY11153" s="6"/>
      <c r="AZ11153" s="6"/>
      <c r="BA11153" s="6"/>
      <c r="BB11153" s="6"/>
      <c r="BC11153" s="6"/>
      <c r="BD11153" s="6"/>
      <c r="BE11153" s="6"/>
      <c r="BF11153" s="6"/>
      <c r="BG11153" s="10"/>
    </row>
    <row r="11154" spans="34:59" x14ac:dyDescent="0.25">
      <c r="AH11154" s="10"/>
      <c r="AI11154" s="6"/>
    </row>
    <row r="11155" spans="34:59" x14ac:dyDescent="0.25">
      <c r="AH11155" s="6"/>
      <c r="AI11155" s="6"/>
      <c r="AJ11155" s="6"/>
      <c r="AK11155" s="6"/>
      <c r="AL11155" s="6"/>
      <c r="AM11155" s="6"/>
      <c r="AN11155" s="6"/>
      <c r="AO11155" s="6"/>
      <c r="AP11155" s="6"/>
      <c r="AQ11155" s="6"/>
      <c r="AR11155" s="6"/>
      <c r="AS11155" s="6"/>
      <c r="AT11155" s="6"/>
      <c r="AU11155" s="6"/>
      <c r="AV11155" s="6"/>
      <c r="AW11155" s="6"/>
      <c r="AX11155" s="6"/>
      <c r="AY11155" s="6"/>
      <c r="AZ11155" s="6"/>
      <c r="BA11155" s="6"/>
      <c r="BB11155" s="6"/>
      <c r="BC11155" s="6"/>
      <c r="BD11155" s="6"/>
      <c r="BE11155" s="6"/>
      <c r="BF11155" s="6"/>
      <c r="BG11155" s="6"/>
    </row>
    <row r="11156" spans="34:59" x14ac:dyDescent="0.25">
      <c r="AH11156" s="10"/>
      <c r="AI11156" s="6"/>
      <c r="AJ11156" s="10"/>
      <c r="AK11156" s="10"/>
      <c r="AL11156" s="10"/>
      <c r="AM11156" s="10"/>
      <c r="AN11156" s="10"/>
      <c r="AO11156" s="10"/>
      <c r="AP11156" s="10"/>
      <c r="AQ11156" s="10"/>
      <c r="AR11156" s="10"/>
      <c r="AS11156" s="10"/>
      <c r="AT11156" s="10"/>
      <c r="AU11156" s="10"/>
      <c r="AV11156" s="10"/>
      <c r="AW11156" s="10"/>
      <c r="AX11156" s="10"/>
      <c r="AY11156" s="10"/>
      <c r="AZ11156" s="10"/>
      <c r="BA11156" s="10"/>
      <c r="BB11156" s="10"/>
      <c r="BC11156" s="10"/>
      <c r="BD11156" s="10"/>
      <c r="BE11156" s="10"/>
      <c r="BF11156" s="10"/>
      <c r="BG11156" s="6"/>
    </row>
    <row r="11158" spans="34:59" x14ac:dyDescent="0.25">
      <c r="AH11158" s="10"/>
      <c r="AI11158" s="6"/>
    </row>
    <row r="11159" spans="34:59" x14ac:dyDescent="0.25">
      <c r="AH11159" s="6"/>
      <c r="AI11159" s="6"/>
      <c r="AJ11159" s="6"/>
      <c r="AK11159" s="6"/>
      <c r="AL11159" s="6"/>
      <c r="AM11159" s="6"/>
      <c r="AN11159" s="6"/>
      <c r="AO11159" s="6"/>
      <c r="AP11159" s="6"/>
      <c r="AQ11159" s="6"/>
      <c r="AR11159" s="6"/>
      <c r="AS11159" s="6"/>
      <c r="AT11159" s="6"/>
      <c r="AU11159" s="6"/>
      <c r="AV11159" s="6"/>
      <c r="AW11159" s="6"/>
      <c r="AX11159" s="6"/>
      <c r="AY11159" s="6"/>
      <c r="AZ11159" s="6"/>
      <c r="BA11159" s="6"/>
      <c r="BB11159" s="6"/>
      <c r="BC11159" s="6"/>
      <c r="BD11159" s="6"/>
      <c r="BE11159" s="6"/>
      <c r="BF11159" s="6"/>
      <c r="BG11159" s="6"/>
    </row>
    <row r="11160" spans="34:59" x14ac:dyDescent="0.25">
      <c r="AH11160" s="10"/>
      <c r="AI11160" s="6"/>
      <c r="AJ11160" s="10"/>
      <c r="AK11160" s="10"/>
      <c r="AL11160" s="10"/>
      <c r="AM11160" s="10"/>
      <c r="AN11160" s="10"/>
      <c r="AO11160" s="10"/>
      <c r="AP11160" s="10"/>
      <c r="AQ11160" s="10"/>
      <c r="AR11160" s="10"/>
      <c r="AS11160" s="10"/>
      <c r="AT11160" s="10"/>
      <c r="AU11160" s="10"/>
      <c r="AV11160" s="10"/>
      <c r="AW11160" s="10"/>
      <c r="AX11160" s="10"/>
      <c r="AY11160" s="10"/>
      <c r="AZ11160" s="10"/>
      <c r="BA11160" s="10"/>
      <c r="BB11160" s="10"/>
      <c r="BC11160" s="10"/>
      <c r="BD11160" s="10"/>
      <c r="BE11160" s="10"/>
      <c r="BF11160" s="10"/>
      <c r="BG11160" s="6"/>
    </row>
    <row r="11161" spans="34:59" x14ac:dyDescent="0.25">
      <c r="AH11161" s="6"/>
      <c r="AI11161" s="6"/>
      <c r="AJ11161" s="6"/>
      <c r="AK11161" s="6"/>
      <c r="AL11161" s="6"/>
      <c r="AM11161" s="6"/>
      <c r="AN11161" s="6"/>
      <c r="AO11161" s="6"/>
      <c r="AP11161" s="6"/>
      <c r="AQ11161" s="6"/>
      <c r="AR11161" s="6"/>
      <c r="AS11161" s="6"/>
      <c r="AT11161" s="6"/>
      <c r="AU11161" s="6"/>
      <c r="AV11161" s="6"/>
      <c r="AW11161" s="6"/>
      <c r="AX11161" s="6"/>
      <c r="AY11161" s="6"/>
      <c r="AZ11161" s="6"/>
      <c r="BA11161" s="6"/>
      <c r="BB11161" s="6"/>
      <c r="BC11161" s="6"/>
      <c r="BD11161" s="6"/>
      <c r="BE11161" s="6"/>
      <c r="BF11161" s="6"/>
      <c r="BG11161" s="10"/>
    </row>
    <row r="11162" spans="34:59" x14ac:dyDescent="0.25">
      <c r="AH11162" s="10"/>
      <c r="AI11162" s="6"/>
    </row>
    <row r="11163" spans="34:59" x14ac:dyDescent="0.25">
      <c r="AH11163" s="6"/>
      <c r="AI11163" s="6"/>
      <c r="AJ11163" s="6"/>
      <c r="AK11163" s="6"/>
      <c r="AL11163" s="6"/>
      <c r="AM11163" s="6"/>
      <c r="AN11163" s="6"/>
      <c r="AO11163" s="6"/>
      <c r="AP11163" s="6"/>
      <c r="AQ11163" s="6"/>
      <c r="AR11163" s="6"/>
      <c r="AS11163" s="6"/>
      <c r="AT11163" s="6"/>
      <c r="AU11163" s="6"/>
      <c r="AV11163" s="6"/>
      <c r="AW11163" s="6"/>
      <c r="AX11163" s="6"/>
      <c r="AY11163" s="6"/>
      <c r="AZ11163" s="6"/>
      <c r="BA11163" s="6"/>
      <c r="BB11163" s="6"/>
      <c r="BC11163" s="6"/>
      <c r="BD11163" s="6"/>
      <c r="BE11163" s="6"/>
      <c r="BF11163" s="6"/>
      <c r="BG11163" s="6"/>
    </row>
    <row r="11164" spans="34:59" x14ac:dyDescent="0.25">
      <c r="AH11164" s="10"/>
      <c r="AI11164" s="6"/>
      <c r="AJ11164" s="10"/>
      <c r="AK11164" s="10"/>
      <c r="AL11164" s="10"/>
      <c r="AM11164" s="10"/>
      <c r="AN11164" s="10"/>
      <c r="AO11164" s="10"/>
      <c r="AP11164" s="10"/>
      <c r="AQ11164" s="10"/>
      <c r="AR11164" s="10"/>
      <c r="AS11164" s="10"/>
      <c r="AT11164" s="10"/>
      <c r="AU11164" s="10"/>
      <c r="AV11164" s="10"/>
      <c r="AW11164" s="10"/>
      <c r="AX11164" s="10"/>
      <c r="AY11164" s="10"/>
      <c r="AZ11164" s="10"/>
      <c r="BA11164" s="10"/>
      <c r="BB11164" s="10"/>
      <c r="BC11164" s="10"/>
      <c r="BD11164" s="10"/>
      <c r="BE11164" s="10"/>
      <c r="BF11164" s="10"/>
      <c r="BG11164" s="6"/>
    </row>
    <row r="11165" spans="34:59" x14ac:dyDescent="0.25">
      <c r="AH11165" s="6"/>
      <c r="AI11165" s="6"/>
      <c r="AJ11165" s="6"/>
      <c r="AK11165" s="6"/>
      <c r="AL11165" s="6"/>
      <c r="AM11165" s="6"/>
      <c r="AN11165" s="6"/>
      <c r="AO11165" s="6"/>
      <c r="AP11165" s="6"/>
      <c r="AQ11165" s="6"/>
      <c r="AR11165" s="6"/>
      <c r="AS11165" s="6"/>
      <c r="AT11165" s="6"/>
      <c r="AU11165" s="6"/>
      <c r="AV11165" s="6"/>
      <c r="AW11165" s="6"/>
      <c r="AX11165" s="6"/>
      <c r="AY11165" s="6"/>
      <c r="AZ11165" s="6"/>
      <c r="BA11165" s="6"/>
      <c r="BB11165" s="6"/>
      <c r="BC11165" s="6"/>
      <c r="BD11165" s="6"/>
      <c r="BE11165" s="6"/>
      <c r="BF11165" s="6"/>
      <c r="BG11165" s="10"/>
    </row>
    <row r="11166" spans="34:59" x14ac:dyDescent="0.25">
      <c r="AH11166" s="10"/>
      <c r="AI11166" s="6"/>
    </row>
    <row r="11167" spans="34:59" x14ac:dyDescent="0.25">
      <c r="AH11167" s="6"/>
      <c r="AI11167" s="6"/>
      <c r="AJ11167" s="6"/>
      <c r="AK11167" s="6"/>
      <c r="AL11167" s="6"/>
      <c r="AM11167" s="6"/>
      <c r="AN11167" s="6"/>
      <c r="AO11167" s="6"/>
      <c r="AP11167" s="6"/>
      <c r="AQ11167" s="6"/>
      <c r="AR11167" s="6"/>
      <c r="AS11167" s="6"/>
      <c r="AT11167" s="6"/>
      <c r="AU11167" s="6"/>
      <c r="AV11167" s="6"/>
      <c r="AW11167" s="6"/>
      <c r="AX11167" s="6"/>
      <c r="AY11167" s="6"/>
      <c r="AZ11167" s="6"/>
      <c r="BA11167" s="6"/>
      <c r="BB11167" s="6"/>
      <c r="BC11167" s="6"/>
      <c r="BD11167" s="6"/>
      <c r="BE11167" s="6"/>
      <c r="BF11167" s="6"/>
      <c r="BG11167" s="6"/>
    </row>
    <row r="11168" spans="34:59" x14ac:dyDescent="0.25">
      <c r="AH11168" s="10"/>
      <c r="AI11168" s="6"/>
      <c r="AJ11168" s="10"/>
      <c r="AK11168" s="10"/>
      <c r="AL11168" s="10"/>
      <c r="AM11168" s="10"/>
      <c r="AN11168" s="10"/>
      <c r="AO11168" s="10"/>
      <c r="AP11168" s="10"/>
      <c r="AQ11168" s="10"/>
      <c r="AR11168" s="10"/>
      <c r="AS11168" s="10"/>
      <c r="AT11168" s="10"/>
      <c r="AU11168" s="10"/>
      <c r="AV11168" s="10"/>
      <c r="AW11168" s="10"/>
      <c r="AX11168" s="10"/>
      <c r="AY11168" s="10"/>
      <c r="AZ11168" s="10"/>
      <c r="BA11168" s="10"/>
      <c r="BB11168" s="10"/>
      <c r="BC11168" s="10"/>
      <c r="BD11168" s="10"/>
      <c r="BE11168" s="10"/>
      <c r="BF11168" s="10"/>
      <c r="BG11168" s="6"/>
    </row>
    <row r="11169" spans="34:59" x14ac:dyDescent="0.25">
      <c r="AH11169" s="6"/>
      <c r="AI11169" s="6"/>
      <c r="AJ11169" s="6"/>
      <c r="AK11169" s="6"/>
      <c r="AL11169" s="6"/>
      <c r="AM11169" s="6"/>
      <c r="AN11169" s="6"/>
      <c r="AO11169" s="6"/>
      <c r="AP11169" s="6"/>
      <c r="AQ11169" s="6"/>
      <c r="AR11169" s="6"/>
      <c r="AS11169" s="6"/>
      <c r="AT11169" s="6"/>
      <c r="AU11169" s="6"/>
      <c r="AV11169" s="6"/>
      <c r="AW11169" s="6"/>
      <c r="AX11169" s="6"/>
      <c r="AY11169" s="6"/>
      <c r="AZ11169" s="6"/>
      <c r="BA11169" s="6"/>
      <c r="BB11169" s="6"/>
      <c r="BC11169" s="6"/>
      <c r="BD11169" s="6"/>
      <c r="BE11169" s="6"/>
      <c r="BF11169" s="6"/>
      <c r="BG11169" s="10"/>
    </row>
    <row r="11170" spans="34:59" x14ac:dyDescent="0.25">
      <c r="AH11170" s="10"/>
      <c r="AI11170" s="6"/>
    </row>
    <row r="11171" spans="34:59" x14ac:dyDescent="0.25">
      <c r="AH11171" s="6"/>
      <c r="AI11171" s="6"/>
      <c r="AJ11171" s="6"/>
      <c r="AK11171" s="6"/>
      <c r="AL11171" s="6"/>
      <c r="AM11171" s="6"/>
      <c r="AN11171" s="6"/>
      <c r="AO11171" s="6"/>
      <c r="AP11171" s="6"/>
      <c r="AQ11171" s="6"/>
      <c r="AR11171" s="6"/>
      <c r="AS11171" s="6"/>
      <c r="AT11171" s="6"/>
      <c r="AU11171" s="6"/>
      <c r="AV11171" s="6"/>
      <c r="AW11171" s="6"/>
      <c r="AX11171" s="6"/>
      <c r="AY11171" s="6"/>
      <c r="AZ11171" s="6"/>
      <c r="BA11171" s="6"/>
      <c r="BB11171" s="6"/>
      <c r="BC11171" s="6"/>
      <c r="BD11171" s="6"/>
      <c r="BE11171" s="6"/>
      <c r="BF11171" s="6"/>
      <c r="BG11171" s="6"/>
    </row>
    <row r="11172" spans="34:59" x14ac:dyDescent="0.25">
      <c r="AH11172" s="10"/>
      <c r="AI11172" s="6"/>
      <c r="AJ11172" s="10"/>
      <c r="AK11172" s="10"/>
      <c r="AL11172" s="10"/>
      <c r="AM11172" s="10"/>
      <c r="AN11172" s="10"/>
      <c r="AO11172" s="10"/>
      <c r="AP11172" s="10"/>
      <c r="AQ11172" s="10"/>
      <c r="AR11172" s="10"/>
      <c r="AS11172" s="10"/>
      <c r="AT11172" s="10"/>
      <c r="AU11172" s="10"/>
      <c r="AV11172" s="10"/>
      <c r="AW11172" s="10"/>
      <c r="AX11172" s="10"/>
      <c r="AY11172" s="10"/>
      <c r="AZ11172" s="10"/>
      <c r="BA11172" s="10"/>
      <c r="BB11172" s="10"/>
      <c r="BC11172" s="10"/>
      <c r="BD11172" s="10"/>
      <c r="BE11172" s="10"/>
      <c r="BF11172" s="10"/>
      <c r="BG11172" s="6"/>
    </row>
    <row r="11174" spans="34:59" x14ac:dyDescent="0.25">
      <c r="AH11174" s="10"/>
      <c r="AI11174" s="6"/>
    </row>
    <row r="11175" spans="34:59" x14ac:dyDescent="0.25">
      <c r="AH11175" s="6"/>
      <c r="AI11175" s="6"/>
      <c r="AJ11175" s="6"/>
      <c r="AK11175" s="6"/>
      <c r="AL11175" s="6"/>
      <c r="AM11175" s="6"/>
      <c r="AN11175" s="6"/>
      <c r="AO11175" s="6"/>
      <c r="AP11175" s="6"/>
      <c r="AQ11175" s="6"/>
      <c r="AR11175" s="6"/>
      <c r="AS11175" s="6"/>
      <c r="AT11175" s="6"/>
      <c r="AU11175" s="6"/>
      <c r="AV11175" s="6"/>
      <c r="AW11175" s="6"/>
      <c r="AX11175" s="6"/>
      <c r="AY11175" s="6"/>
      <c r="AZ11175" s="6"/>
      <c r="BA11175" s="6"/>
      <c r="BB11175" s="6"/>
      <c r="BC11175" s="6"/>
      <c r="BD11175" s="6"/>
      <c r="BE11175" s="6"/>
      <c r="BF11175" s="6"/>
      <c r="BG11175" s="6"/>
    </row>
    <row r="11176" spans="34:59" x14ac:dyDescent="0.25">
      <c r="AH11176" s="10"/>
      <c r="AI11176" s="6"/>
      <c r="AJ11176" s="10"/>
      <c r="AK11176" s="10"/>
      <c r="AL11176" s="10"/>
      <c r="AM11176" s="10"/>
      <c r="AN11176" s="10"/>
      <c r="AO11176" s="10"/>
      <c r="AP11176" s="10"/>
      <c r="AQ11176" s="10"/>
      <c r="AR11176" s="10"/>
      <c r="AS11176" s="10"/>
      <c r="AT11176" s="10"/>
      <c r="AU11176" s="10"/>
      <c r="AV11176" s="10"/>
      <c r="AW11176" s="10"/>
      <c r="AX11176" s="10"/>
      <c r="AY11176" s="10"/>
      <c r="AZ11176" s="10"/>
      <c r="BA11176" s="10"/>
      <c r="BB11176" s="10"/>
      <c r="BC11176" s="10"/>
      <c r="BD11176" s="10"/>
      <c r="BE11176" s="10"/>
      <c r="BF11176" s="10"/>
      <c r="BG11176" s="6"/>
    </row>
    <row r="11177" spans="34:59" x14ac:dyDescent="0.25">
      <c r="AH11177" s="6"/>
      <c r="AI11177" s="6"/>
      <c r="AJ11177" s="6"/>
      <c r="AK11177" s="6"/>
      <c r="AL11177" s="6"/>
      <c r="AM11177" s="6"/>
      <c r="AN11177" s="6"/>
      <c r="AO11177" s="6"/>
      <c r="AP11177" s="6"/>
      <c r="AQ11177" s="6"/>
      <c r="AR11177" s="6"/>
      <c r="AS11177" s="6"/>
      <c r="AT11177" s="6"/>
      <c r="AU11177" s="6"/>
      <c r="AV11177" s="6"/>
      <c r="AW11177" s="6"/>
      <c r="AX11177" s="6"/>
      <c r="AY11177" s="6"/>
      <c r="AZ11177" s="6"/>
      <c r="BA11177" s="6"/>
      <c r="BB11177" s="6"/>
      <c r="BC11177" s="6"/>
      <c r="BD11177" s="6"/>
      <c r="BE11177" s="6"/>
      <c r="BF11177" s="6"/>
      <c r="BG11177" s="10"/>
    </row>
    <row r="11178" spans="34:59" x14ac:dyDescent="0.25">
      <c r="AH11178" s="10"/>
      <c r="AI11178" s="6"/>
    </row>
    <row r="11179" spans="34:59" x14ac:dyDescent="0.25">
      <c r="AH11179" s="6"/>
      <c r="AI11179" s="6"/>
      <c r="AJ11179" s="6"/>
      <c r="AK11179" s="6"/>
      <c r="AL11179" s="6"/>
      <c r="AM11179" s="6"/>
      <c r="AN11179" s="6"/>
      <c r="AO11179" s="6"/>
      <c r="AP11179" s="6"/>
      <c r="AQ11179" s="6"/>
      <c r="AR11179" s="6"/>
      <c r="AS11179" s="6"/>
      <c r="AT11179" s="6"/>
      <c r="AU11179" s="6"/>
      <c r="AV11179" s="6"/>
      <c r="AW11179" s="6"/>
      <c r="AX11179" s="6"/>
      <c r="AY11179" s="6"/>
      <c r="AZ11179" s="6"/>
      <c r="BA11179" s="6"/>
      <c r="BB11179" s="6"/>
      <c r="BC11179" s="6"/>
      <c r="BD11179" s="6"/>
      <c r="BE11179" s="6"/>
      <c r="BF11179" s="6"/>
      <c r="BG11179" s="6"/>
    </row>
    <row r="11180" spans="34:59" x14ac:dyDescent="0.25">
      <c r="AH11180" s="10"/>
      <c r="AI11180" s="6"/>
      <c r="AJ11180" s="10"/>
      <c r="AK11180" s="10"/>
      <c r="AL11180" s="10"/>
      <c r="AM11180" s="10"/>
      <c r="AN11180" s="10"/>
      <c r="AO11180" s="10"/>
      <c r="AP11180" s="10"/>
      <c r="AQ11180" s="10"/>
      <c r="AR11180" s="10"/>
      <c r="AS11180" s="10"/>
      <c r="AT11180" s="10"/>
      <c r="AU11180" s="10"/>
      <c r="AV11180" s="10"/>
      <c r="AW11180" s="10"/>
      <c r="AX11180" s="10"/>
      <c r="AY11180" s="10"/>
      <c r="AZ11180" s="10"/>
      <c r="BA11180" s="10"/>
      <c r="BB11180" s="10"/>
      <c r="BC11180" s="10"/>
      <c r="BD11180" s="10"/>
      <c r="BE11180" s="10"/>
      <c r="BF11180" s="10"/>
      <c r="BG11180" s="6"/>
    </row>
    <row r="11181" spans="34:59" x14ac:dyDescent="0.25">
      <c r="AH11181" s="6"/>
      <c r="AI11181" s="6"/>
      <c r="AJ11181" s="6"/>
      <c r="AK11181" s="6"/>
      <c r="AL11181" s="6"/>
      <c r="AM11181" s="6"/>
      <c r="AN11181" s="6"/>
      <c r="AO11181" s="6"/>
      <c r="AP11181" s="6"/>
      <c r="AQ11181" s="6"/>
      <c r="AR11181" s="6"/>
      <c r="AS11181" s="6"/>
      <c r="AT11181" s="6"/>
      <c r="AU11181" s="6"/>
      <c r="AV11181" s="6"/>
      <c r="AW11181" s="6"/>
      <c r="AX11181" s="6"/>
      <c r="AY11181" s="6"/>
      <c r="AZ11181" s="6"/>
      <c r="BA11181" s="6"/>
      <c r="BB11181" s="6"/>
      <c r="BC11181" s="6"/>
      <c r="BD11181" s="6"/>
      <c r="BE11181" s="6"/>
      <c r="BF11181" s="6"/>
      <c r="BG11181" s="10"/>
    </row>
    <row r="11182" spans="34:59" x14ac:dyDescent="0.25">
      <c r="AH11182" s="10"/>
      <c r="AI11182" s="6"/>
    </row>
    <row r="11183" spans="34:59" x14ac:dyDescent="0.25">
      <c r="AH11183" s="6"/>
      <c r="AI11183" s="6"/>
      <c r="AJ11183" s="6"/>
      <c r="AK11183" s="6"/>
      <c r="AL11183" s="6"/>
      <c r="AM11183" s="6"/>
      <c r="AN11183" s="6"/>
      <c r="AO11183" s="6"/>
      <c r="AP11183" s="6"/>
      <c r="AQ11183" s="6"/>
      <c r="AR11183" s="6"/>
      <c r="AS11183" s="6"/>
      <c r="AT11183" s="6"/>
      <c r="AU11183" s="6"/>
      <c r="AV11183" s="6"/>
      <c r="AW11183" s="6"/>
      <c r="AX11183" s="6"/>
      <c r="AY11183" s="6"/>
      <c r="AZ11183" s="6"/>
      <c r="BA11183" s="6"/>
      <c r="BB11183" s="6"/>
      <c r="BC11183" s="6"/>
      <c r="BD11183" s="6"/>
      <c r="BE11183" s="6"/>
      <c r="BF11183" s="6"/>
      <c r="BG11183" s="6"/>
    </row>
    <row r="11184" spans="34:59" x14ac:dyDescent="0.25">
      <c r="AH11184" s="10"/>
      <c r="AI11184" s="6"/>
      <c r="AJ11184" s="10"/>
      <c r="AK11184" s="10"/>
      <c r="AL11184" s="10"/>
      <c r="AM11184" s="10"/>
      <c r="AN11184" s="10"/>
      <c r="AO11184" s="10"/>
      <c r="AP11184" s="10"/>
      <c r="AQ11184" s="10"/>
      <c r="AR11184" s="10"/>
      <c r="AS11184" s="10"/>
      <c r="AT11184" s="10"/>
      <c r="AU11184" s="10"/>
      <c r="AV11184" s="10"/>
      <c r="AW11184" s="10"/>
      <c r="AX11184" s="10"/>
      <c r="AY11184" s="10"/>
      <c r="AZ11184" s="10"/>
      <c r="BA11184" s="10"/>
      <c r="BB11184" s="10"/>
      <c r="BC11184" s="10"/>
      <c r="BD11184" s="10"/>
      <c r="BE11184" s="10"/>
      <c r="BF11184" s="10"/>
      <c r="BG11184" s="6"/>
    </row>
    <row r="11185" spans="34:59" x14ac:dyDescent="0.25">
      <c r="AH11185" s="6"/>
      <c r="AI11185" s="6"/>
      <c r="AJ11185" s="6"/>
      <c r="AK11185" s="6"/>
      <c r="AL11185" s="6"/>
      <c r="AM11185" s="6"/>
      <c r="AN11185" s="6"/>
      <c r="AO11185" s="6"/>
      <c r="AP11185" s="6"/>
      <c r="AQ11185" s="6"/>
      <c r="AR11185" s="6"/>
      <c r="AS11185" s="6"/>
      <c r="AT11185" s="6"/>
      <c r="AU11185" s="6"/>
      <c r="AV11185" s="6"/>
      <c r="AW11185" s="6"/>
      <c r="AX11185" s="6"/>
      <c r="AY11185" s="6"/>
      <c r="AZ11185" s="6"/>
      <c r="BA11185" s="6"/>
      <c r="BB11185" s="6"/>
      <c r="BC11185" s="6"/>
      <c r="BD11185" s="6"/>
      <c r="BE11185" s="6"/>
      <c r="BF11185" s="6"/>
      <c r="BG11185" s="10"/>
    </row>
    <row r="11186" spans="34:59" x14ac:dyDescent="0.25">
      <c r="AH11186" s="10"/>
      <c r="AI11186" s="6"/>
    </row>
    <row r="11187" spans="34:59" x14ac:dyDescent="0.25">
      <c r="AH11187" s="6"/>
      <c r="AI11187" s="6"/>
      <c r="AJ11187" s="6"/>
      <c r="AK11187" s="6"/>
      <c r="AL11187" s="6"/>
      <c r="AM11187" s="6"/>
      <c r="AN11187" s="6"/>
      <c r="AO11187" s="6"/>
      <c r="AP11187" s="6"/>
      <c r="AQ11187" s="6"/>
      <c r="AR11187" s="6"/>
      <c r="AS11187" s="6"/>
      <c r="AT11187" s="6"/>
      <c r="AU11187" s="6"/>
      <c r="AV11187" s="6"/>
      <c r="AW11187" s="6"/>
      <c r="AX11187" s="6"/>
      <c r="AY11187" s="6"/>
      <c r="AZ11187" s="6"/>
      <c r="BA11187" s="6"/>
      <c r="BB11187" s="6"/>
      <c r="BC11187" s="6"/>
      <c r="BD11187" s="6"/>
      <c r="BE11187" s="6"/>
      <c r="BF11187" s="6"/>
      <c r="BG11187" s="6"/>
    </row>
    <row r="11188" spans="34:59" x14ac:dyDescent="0.25">
      <c r="AH11188" s="10"/>
      <c r="AI11188" s="6"/>
      <c r="AJ11188" s="10"/>
      <c r="AK11188" s="10"/>
      <c r="AL11188" s="10"/>
      <c r="AM11188" s="10"/>
      <c r="AN11188" s="10"/>
      <c r="AO11188" s="10"/>
      <c r="AP11188" s="10"/>
      <c r="AQ11188" s="10"/>
      <c r="AR11188" s="10"/>
      <c r="AS11188" s="10"/>
      <c r="AT11188" s="10"/>
      <c r="AU11188" s="10"/>
      <c r="AV11188" s="10"/>
      <c r="AW11188" s="10"/>
      <c r="AX11188" s="10"/>
      <c r="AY11188" s="10"/>
      <c r="AZ11188" s="10"/>
      <c r="BA11188" s="10"/>
      <c r="BB11188" s="10"/>
      <c r="BC11188" s="10"/>
      <c r="BD11188" s="10"/>
      <c r="BE11188" s="10"/>
      <c r="BF11188" s="10"/>
      <c r="BG11188" s="6"/>
    </row>
    <row r="11190" spans="34:59" x14ac:dyDescent="0.25">
      <c r="AH11190" s="10"/>
      <c r="AI11190" s="6"/>
    </row>
    <row r="11191" spans="34:59" x14ac:dyDescent="0.25">
      <c r="AH11191" s="6"/>
      <c r="AI11191" s="6"/>
      <c r="AJ11191" s="6"/>
      <c r="AK11191" s="6"/>
      <c r="AL11191" s="6"/>
      <c r="AM11191" s="6"/>
      <c r="AN11191" s="6"/>
      <c r="AO11191" s="6"/>
      <c r="AP11191" s="6"/>
      <c r="AQ11191" s="6"/>
      <c r="AR11191" s="6"/>
      <c r="AS11191" s="6"/>
      <c r="AT11191" s="6"/>
      <c r="AU11191" s="6"/>
      <c r="AV11191" s="6"/>
      <c r="AW11191" s="6"/>
      <c r="AX11191" s="6"/>
      <c r="AY11191" s="6"/>
      <c r="AZ11191" s="6"/>
      <c r="BA11191" s="6"/>
      <c r="BB11191" s="6"/>
      <c r="BC11191" s="6"/>
      <c r="BD11191" s="6"/>
      <c r="BE11191" s="6"/>
      <c r="BF11191" s="6"/>
      <c r="BG11191" s="6"/>
    </row>
    <row r="11192" spans="34:59" x14ac:dyDescent="0.25">
      <c r="AH11192" s="10"/>
      <c r="AI11192" s="6"/>
      <c r="AJ11192" s="10"/>
      <c r="AK11192" s="10"/>
      <c r="AL11192" s="10"/>
      <c r="AM11192" s="10"/>
      <c r="AN11192" s="10"/>
      <c r="AO11192" s="10"/>
      <c r="AP11192" s="10"/>
      <c r="AQ11192" s="10"/>
      <c r="AR11192" s="10"/>
      <c r="AS11192" s="10"/>
      <c r="AT11192" s="10"/>
      <c r="AU11192" s="10"/>
      <c r="AV11192" s="10"/>
      <c r="AW11192" s="10"/>
      <c r="AX11192" s="10"/>
      <c r="AY11192" s="10"/>
      <c r="AZ11192" s="10"/>
      <c r="BA11192" s="10"/>
      <c r="BB11192" s="10"/>
      <c r="BC11192" s="10"/>
      <c r="BD11192" s="10"/>
      <c r="BE11192" s="10"/>
      <c r="BF11192" s="10"/>
      <c r="BG11192" s="6"/>
    </row>
    <row r="11193" spans="34:59" x14ac:dyDescent="0.25">
      <c r="AH11193" s="6"/>
      <c r="AI11193" s="6"/>
      <c r="AJ11193" s="6"/>
      <c r="AK11193" s="6"/>
      <c r="AL11193" s="6"/>
      <c r="AM11193" s="6"/>
      <c r="AN11193" s="6"/>
      <c r="AO11193" s="6"/>
      <c r="AP11193" s="6"/>
      <c r="AQ11193" s="6"/>
      <c r="AR11193" s="6"/>
      <c r="AS11193" s="6"/>
      <c r="AT11193" s="6"/>
      <c r="AU11193" s="6"/>
      <c r="AV11193" s="6"/>
      <c r="AW11193" s="6"/>
      <c r="AX11193" s="6"/>
      <c r="AY11193" s="6"/>
      <c r="AZ11193" s="6"/>
      <c r="BA11193" s="6"/>
      <c r="BB11193" s="6"/>
      <c r="BC11193" s="6"/>
      <c r="BD11193" s="6"/>
      <c r="BE11193" s="6"/>
      <c r="BF11193" s="6"/>
      <c r="BG11193" s="10"/>
    </row>
    <row r="11194" spans="34:59" x14ac:dyDescent="0.25">
      <c r="AH11194" s="10"/>
      <c r="AI11194" s="6"/>
    </row>
    <row r="11195" spans="34:59" x14ac:dyDescent="0.25">
      <c r="AH11195" s="6"/>
      <c r="AI11195" s="6"/>
      <c r="AJ11195" s="6"/>
      <c r="AK11195" s="6"/>
      <c r="AL11195" s="6"/>
      <c r="AM11195" s="6"/>
      <c r="AN11195" s="6"/>
      <c r="AO11195" s="6"/>
      <c r="AP11195" s="6"/>
      <c r="AQ11195" s="6"/>
      <c r="AR11195" s="6"/>
      <c r="AS11195" s="6"/>
      <c r="AT11195" s="6"/>
      <c r="AU11195" s="6"/>
      <c r="AV11195" s="6"/>
      <c r="AW11195" s="6"/>
      <c r="AX11195" s="6"/>
      <c r="AY11195" s="6"/>
      <c r="AZ11195" s="6"/>
      <c r="BA11195" s="6"/>
      <c r="BB11195" s="6"/>
      <c r="BC11195" s="6"/>
      <c r="BD11195" s="6"/>
      <c r="BE11195" s="6"/>
      <c r="BF11195" s="6"/>
      <c r="BG11195" s="6"/>
    </row>
    <row r="11196" spans="34:59" x14ac:dyDescent="0.25">
      <c r="AH11196" s="10"/>
      <c r="AI11196" s="6"/>
      <c r="AJ11196" s="10"/>
      <c r="AK11196" s="10"/>
      <c r="AL11196" s="10"/>
      <c r="AM11196" s="10"/>
      <c r="AN11196" s="10"/>
      <c r="AO11196" s="10"/>
      <c r="AP11196" s="10"/>
      <c r="AQ11196" s="10"/>
      <c r="AR11196" s="10"/>
      <c r="AS11196" s="10"/>
      <c r="AT11196" s="10"/>
      <c r="AU11196" s="10"/>
      <c r="AV11196" s="10"/>
      <c r="AW11196" s="10"/>
      <c r="AX11196" s="10"/>
      <c r="AY11196" s="10"/>
      <c r="AZ11196" s="10"/>
      <c r="BA11196" s="10"/>
      <c r="BB11196" s="10"/>
      <c r="BC11196" s="10"/>
      <c r="BD11196" s="10"/>
      <c r="BE11196" s="10"/>
      <c r="BF11196" s="10"/>
      <c r="BG11196" s="6"/>
    </row>
    <row r="11197" spans="34:59" x14ac:dyDescent="0.25">
      <c r="AH11197" s="6"/>
      <c r="AI11197" s="6"/>
      <c r="AJ11197" s="6"/>
      <c r="AK11197" s="6"/>
      <c r="AL11197" s="6"/>
      <c r="AM11197" s="6"/>
      <c r="AN11197" s="6"/>
      <c r="AO11197" s="6"/>
      <c r="AP11197" s="6"/>
      <c r="AQ11197" s="6"/>
      <c r="AR11197" s="6"/>
      <c r="AS11197" s="6"/>
      <c r="AT11197" s="6"/>
      <c r="AU11197" s="6"/>
      <c r="AV11197" s="6"/>
      <c r="AW11197" s="6"/>
      <c r="AX11197" s="6"/>
      <c r="AY11197" s="6"/>
      <c r="AZ11197" s="6"/>
      <c r="BA11197" s="6"/>
      <c r="BB11197" s="6"/>
      <c r="BC11197" s="6"/>
      <c r="BD11197" s="6"/>
      <c r="BE11197" s="6"/>
      <c r="BF11197" s="6"/>
      <c r="BG11197" s="10"/>
    </row>
    <row r="11198" spans="34:59" x14ac:dyDescent="0.25">
      <c r="AH11198" s="10"/>
      <c r="AI11198" s="6"/>
    </row>
    <row r="11199" spans="34:59" x14ac:dyDescent="0.25">
      <c r="AH11199" s="6"/>
      <c r="AI11199" s="6"/>
      <c r="AJ11199" s="6"/>
      <c r="AK11199" s="6"/>
      <c r="AL11199" s="6"/>
      <c r="AM11199" s="6"/>
      <c r="AN11199" s="6"/>
      <c r="AO11199" s="6"/>
      <c r="AP11199" s="6"/>
      <c r="AQ11199" s="6"/>
      <c r="AR11199" s="6"/>
      <c r="AS11199" s="6"/>
      <c r="AT11199" s="6"/>
      <c r="AU11199" s="6"/>
      <c r="AV11199" s="6"/>
      <c r="AW11199" s="6"/>
      <c r="AX11199" s="6"/>
      <c r="AY11199" s="6"/>
      <c r="AZ11199" s="6"/>
      <c r="BA11199" s="6"/>
      <c r="BB11199" s="6"/>
      <c r="BC11199" s="6"/>
      <c r="BD11199" s="6"/>
      <c r="BE11199" s="6"/>
      <c r="BF11199" s="6"/>
      <c r="BG11199" s="6"/>
    </row>
    <row r="11200" spans="34:59" x14ac:dyDescent="0.25">
      <c r="AH11200" s="10"/>
      <c r="AI11200" s="6"/>
      <c r="AJ11200" s="10"/>
      <c r="AK11200" s="10"/>
      <c r="AL11200" s="10"/>
      <c r="AM11200" s="10"/>
      <c r="AN11200" s="10"/>
      <c r="AO11200" s="10"/>
      <c r="AP11200" s="10"/>
      <c r="AQ11200" s="10"/>
      <c r="AR11200" s="10"/>
      <c r="AS11200" s="10"/>
      <c r="AT11200" s="10"/>
      <c r="AU11200" s="10"/>
      <c r="AV11200" s="10"/>
      <c r="AW11200" s="10"/>
      <c r="AX11200" s="10"/>
      <c r="AY11200" s="10"/>
      <c r="AZ11200" s="10"/>
      <c r="BA11200" s="10"/>
      <c r="BB11200" s="10"/>
      <c r="BC11200" s="10"/>
      <c r="BD11200" s="10"/>
      <c r="BE11200" s="10"/>
      <c r="BF11200" s="10"/>
      <c r="BG11200" s="6"/>
    </row>
    <row r="11201" spans="34:59" x14ac:dyDescent="0.25">
      <c r="AH11201" s="6"/>
      <c r="AI11201" s="6"/>
      <c r="AJ11201" s="6"/>
      <c r="AK11201" s="6"/>
      <c r="AL11201" s="6"/>
      <c r="AM11201" s="6"/>
      <c r="AN11201" s="6"/>
      <c r="AO11201" s="6"/>
      <c r="AP11201" s="6"/>
      <c r="AQ11201" s="6"/>
      <c r="AR11201" s="6"/>
      <c r="AS11201" s="6"/>
      <c r="AT11201" s="6"/>
      <c r="AU11201" s="6"/>
      <c r="AV11201" s="6"/>
      <c r="AW11201" s="6"/>
      <c r="AX11201" s="6"/>
      <c r="AY11201" s="6"/>
      <c r="AZ11201" s="6"/>
      <c r="BA11201" s="6"/>
      <c r="BB11201" s="6"/>
      <c r="BC11201" s="6"/>
      <c r="BD11201" s="6"/>
      <c r="BE11201" s="6"/>
      <c r="BF11201" s="6"/>
      <c r="BG11201" s="10"/>
    </row>
    <row r="11202" spans="34:59" x14ac:dyDescent="0.25">
      <c r="AH11202" s="10"/>
      <c r="AI11202" s="6"/>
    </row>
    <row r="11203" spans="34:59" x14ac:dyDescent="0.25">
      <c r="AH11203" s="6"/>
      <c r="AI11203" s="6"/>
      <c r="AJ11203" s="6"/>
      <c r="AK11203" s="6"/>
      <c r="AL11203" s="6"/>
      <c r="AM11203" s="6"/>
      <c r="AN11203" s="6"/>
      <c r="AO11203" s="6"/>
      <c r="AP11203" s="6"/>
      <c r="AQ11203" s="6"/>
      <c r="AR11203" s="6"/>
      <c r="AS11203" s="6"/>
      <c r="AT11203" s="6"/>
      <c r="AU11203" s="6"/>
      <c r="AV11203" s="6"/>
      <c r="AW11203" s="6"/>
      <c r="AX11203" s="6"/>
      <c r="AY11203" s="6"/>
      <c r="AZ11203" s="6"/>
      <c r="BA11203" s="6"/>
      <c r="BB11203" s="6"/>
      <c r="BC11203" s="6"/>
      <c r="BD11203" s="6"/>
      <c r="BE11203" s="6"/>
      <c r="BF11203" s="6"/>
      <c r="BG11203" s="6"/>
    </row>
    <row r="11204" spans="34:59" x14ac:dyDescent="0.25">
      <c r="AH11204" s="10"/>
      <c r="AI11204" s="6"/>
      <c r="AJ11204" s="10"/>
      <c r="AK11204" s="10"/>
      <c r="AL11204" s="10"/>
      <c r="AM11204" s="10"/>
      <c r="AN11204" s="10"/>
      <c r="AO11204" s="10"/>
      <c r="AP11204" s="10"/>
      <c r="AQ11204" s="10"/>
      <c r="AR11204" s="10"/>
      <c r="AS11204" s="10"/>
      <c r="AT11204" s="10"/>
      <c r="AU11204" s="10"/>
      <c r="AV11204" s="10"/>
      <c r="AW11204" s="10"/>
      <c r="AX11204" s="10"/>
      <c r="AY11204" s="10"/>
      <c r="AZ11204" s="10"/>
      <c r="BA11204" s="10"/>
      <c r="BB11204" s="10"/>
      <c r="BC11204" s="10"/>
      <c r="BD11204" s="10"/>
      <c r="BE11204" s="10"/>
      <c r="BF11204" s="10"/>
      <c r="BG11204" s="6"/>
    </row>
    <row r="11206" spans="34:59" x14ac:dyDescent="0.25">
      <c r="AH11206" s="10"/>
      <c r="AI11206" s="6"/>
    </row>
    <row r="11207" spans="34:59" x14ac:dyDescent="0.25">
      <c r="AH11207" s="6"/>
      <c r="AI11207" s="6"/>
      <c r="AJ11207" s="6"/>
      <c r="AK11207" s="6"/>
      <c r="AL11207" s="6"/>
      <c r="AM11207" s="6"/>
      <c r="AN11207" s="6"/>
      <c r="AO11207" s="6"/>
      <c r="AP11207" s="6"/>
      <c r="AQ11207" s="6"/>
      <c r="AR11207" s="6"/>
      <c r="AS11207" s="6"/>
      <c r="AT11207" s="6"/>
      <c r="AU11207" s="6"/>
      <c r="AV11207" s="6"/>
      <c r="AW11207" s="6"/>
      <c r="AX11207" s="6"/>
      <c r="AY11207" s="6"/>
      <c r="AZ11207" s="6"/>
      <c r="BA11207" s="6"/>
      <c r="BB11207" s="6"/>
      <c r="BC11207" s="6"/>
      <c r="BD11207" s="6"/>
      <c r="BE11207" s="6"/>
      <c r="BF11207" s="6"/>
      <c r="BG11207" s="6"/>
    </row>
    <row r="11208" spans="34:59" x14ac:dyDescent="0.25">
      <c r="AH11208" s="10"/>
      <c r="AI11208" s="6"/>
      <c r="AJ11208" s="10"/>
      <c r="AK11208" s="10"/>
      <c r="AL11208" s="10"/>
      <c r="AM11208" s="10"/>
      <c r="AN11208" s="10"/>
      <c r="AO11208" s="10"/>
      <c r="AP11208" s="10"/>
      <c r="AQ11208" s="10"/>
      <c r="AR11208" s="10"/>
      <c r="AS11208" s="10"/>
      <c r="AT11208" s="10"/>
      <c r="AU11208" s="10"/>
      <c r="AV11208" s="10"/>
      <c r="AW11208" s="10"/>
      <c r="AX11208" s="10"/>
      <c r="AY11208" s="10"/>
      <c r="AZ11208" s="10"/>
      <c r="BA11208" s="10"/>
      <c r="BB11208" s="10"/>
      <c r="BC11208" s="10"/>
      <c r="BD11208" s="10"/>
      <c r="BE11208" s="10"/>
      <c r="BF11208" s="10"/>
      <c r="BG11208" s="6"/>
    </row>
    <row r="11209" spans="34:59" x14ac:dyDescent="0.25">
      <c r="AH11209" s="6"/>
      <c r="AI11209" s="6"/>
      <c r="AJ11209" s="6"/>
      <c r="AK11209" s="6"/>
      <c r="AL11209" s="6"/>
      <c r="AM11209" s="6"/>
      <c r="AN11209" s="6"/>
      <c r="AO11209" s="6"/>
      <c r="AP11209" s="6"/>
      <c r="AQ11209" s="6"/>
      <c r="AR11209" s="6"/>
      <c r="AS11209" s="6"/>
      <c r="AT11209" s="6"/>
      <c r="AU11209" s="6"/>
      <c r="AV11209" s="6"/>
      <c r="AW11209" s="6"/>
      <c r="AX11209" s="6"/>
      <c r="AY11209" s="6"/>
      <c r="AZ11209" s="6"/>
      <c r="BA11209" s="6"/>
      <c r="BB11209" s="6"/>
      <c r="BC11209" s="6"/>
      <c r="BD11209" s="6"/>
      <c r="BE11209" s="6"/>
      <c r="BF11209" s="6"/>
      <c r="BG11209" s="10"/>
    </row>
    <row r="11210" spans="34:59" x14ac:dyDescent="0.25">
      <c r="AH11210" s="10"/>
      <c r="AI11210" s="6"/>
    </row>
    <row r="11211" spans="34:59" x14ac:dyDescent="0.25">
      <c r="AH11211" s="6"/>
      <c r="AI11211" s="6"/>
      <c r="AJ11211" s="6"/>
      <c r="AK11211" s="6"/>
      <c r="AL11211" s="6"/>
      <c r="AM11211" s="6"/>
      <c r="AN11211" s="6"/>
      <c r="AO11211" s="6"/>
      <c r="AP11211" s="6"/>
      <c r="AQ11211" s="6"/>
      <c r="AR11211" s="6"/>
      <c r="AS11211" s="6"/>
      <c r="AT11211" s="6"/>
      <c r="AU11211" s="6"/>
      <c r="AV11211" s="6"/>
      <c r="AW11211" s="6"/>
      <c r="AX11211" s="6"/>
      <c r="AY11211" s="6"/>
      <c r="AZ11211" s="6"/>
      <c r="BA11211" s="6"/>
      <c r="BB11211" s="6"/>
      <c r="BC11211" s="6"/>
      <c r="BD11211" s="6"/>
      <c r="BE11211" s="6"/>
      <c r="BF11211" s="6"/>
      <c r="BG11211" s="6"/>
    </row>
    <row r="11212" spans="34:59" x14ac:dyDescent="0.25">
      <c r="AH11212" s="10"/>
      <c r="AI11212" s="6"/>
      <c r="AJ11212" s="10"/>
      <c r="AK11212" s="10"/>
      <c r="AL11212" s="10"/>
      <c r="AM11212" s="10"/>
      <c r="AN11212" s="10"/>
      <c r="AO11212" s="10"/>
      <c r="AP11212" s="10"/>
      <c r="AQ11212" s="10"/>
      <c r="AR11212" s="10"/>
      <c r="AS11212" s="10"/>
      <c r="AT11212" s="10"/>
      <c r="AU11212" s="10"/>
      <c r="AV11212" s="10"/>
      <c r="AW11212" s="10"/>
      <c r="AX11212" s="10"/>
      <c r="AY11212" s="10"/>
      <c r="AZ11212" s="10"/>
      <c r="BA11212" s="10"/>
      <c r="BB11212" s="10"/>
      <c r="BC11212" s="10"/>
      <c r="BD11212" s="10"/>
      <c r="BE11212" s="10"/>
      <c r="BF11212" s="10"/>
      <c r="BG11212" s="6"/>
    </row>
    <row r="11213" spans="34:59" x14ac:dyDescent="0.25">
      <c r="AH11213" s="6"/>
      <c r="AI11213" s="6"/>
      <c r="AJ11213" s="6"/>
      <c r="AK11213" s="6"/>
      <c r="AL11213" s="6"/>
      <c r="AM11213" s="6"/>
      <c r="AN11213" s="6"/>
      <c r="AO11213" s="6"/>
      <c r="AP11213" s="6"/>
      <c r="AQ11213" s="6"/>
      <c r="AR11213" s="6"/>
      <c r="AS11213" s="6"/>
      <c r="AT11213" s="6"/>
      <c r="AU11213" s="6"/>
      <c r="AV11213" s="6"/>
      <c r="AW11213" s="6"/>
      <c r="AX11213" s="6"/>
      <c r="AY11213" s="6"/>
      <c r="AZ11213" s="6"/>
      <c r="BA11213" s="6"/>
      <c r="BB11213" s="6"/>
      <c r="BC11213" s="6"/>
      <c r="BD11213" s="6"/>
      <c r="BE11213" s="6"/>
      <c r="BF11213" s="6"/>
      <c r="BG11213" s="10"/>
    </row>
    <row r="11214" spans="34:59" x14ac:dyDescent="0.25">
      <c r="AH11214" s="10"/>
      <c r="AI11214" s="6"/>
    </row>
    <row r="11215" spans="34:59" x14ac:dyDescent="0.25">
      <c r="AH11215" s="6"/>
      <c r="AI11215" s="6"/>
      <c r="AJ11215" s="6"/>
      <c r="AK11215" s="6"/>
      <c r="AL11215" s="6"/>
      <c r="AM11215" s="6"/>
      <c r="AN11215" s="6"/>
      <c r="AO11215" s="6"/>
      <c r="AP11215" s="6"/>
      <c r="AQ11215" s="6"/>
      <c r="AR11215" s="6"/>
      <c r="AS11215" s="6"/>
      <c r="AT11215" s="6"/>
      <c r="AU11215" s="6"/>
      <c r="AV11215" s="6"/>
      <c r="AW11215" s="6"/>
      <c r="AX11215" s="6"/>
      <c r="AY11215" s="6"/>
      <c r="AZ11215" s="6"/>
      <c r="BA11215" s="6"/>
      <c r="BB11215" s="6"/>
      <c r="BC11215" s="6"/>
      <c r="BD11215" s="6"/>
      <c r="BE11215" s="6"/>
      <c r="BF11215" s="6"/>
      <c r="BG11215" s="6"/>
    </row>
    <row r="11216" spans="34:59" x14ac:dyDescent="0.25">
      <c r="AH11216" s="10"/>
      <c r="AI11216" s="6"/>
      <c r="AJ11216" s="10"/>
      <c r="AK11216" s="10"/>
      <c r="AL11216" s="10"/>
      <c r="AM11216" s="10"/>
      <c r="AN11216" s="10"/>
      <c r="AO11216" s="10"/>
      <c r="AP11216" s="10"/>
      <c r="AQ11216" s="10"/>
      <c r="AR11216" s="10"/>
      <c r="AS11216" s="10"/>
      <c r="AT11216" s="10"/>
      <c r="AU11216" s="10"/>
      <c r="AV11216" s="10"/>
      <c r="AW11216" s="10"/>
      <c r="AX11216" s="10"/>
      <c r="AY11216" s="10"/>
      <c r="AZ11216" s="10"/>
      <c r="BA11216" s="10"/>
      <c r="BB11216" s="10"/>
      <c r="BC11216" s="10"/>
      <c r="BD11216" s="10"/>
      <c r="BE11216" s="10"/>
      <c r="BF11216" s="10"/>
      <c r="BG11216" s="6"/>
    </row>
    <row r="11217" spans="34:59" x14ac:dyDescent="0.25">
      <c r="AH11217" s="6"/>
      <c r="AI11217" s="6"/>
      <c r="AJ11217" s="6"/>
      <c r="AK11217" s="6"/>
      <c r="AL11217" s="6"/>
      <c r="AM11217" s="6"/>
      <c r="AN11217" s="6"/>
      <c r="AO11217" s="6"/>
      <c r="AP11217" s="6"/>
      <c r="AQ11217" s="6"/>
      <c r="AR11217" s="6"/>
      <c r="AS11217" s="6"/>
      <c r="AT11217" s="6"/>
      <c r="AU11217" s="6"/>
      <c r="AV11217" s="6"/>
      <c r="AW11217" s="6"/>
      <c r="AX11217" s="6"/>
      <c r="AY11217" s="6"/>
      <c r="AZ11217" s="6"/>
      <c r="BA11217" s="6"/>
      <c r="BB11217" s="6"/>
      <c r="BC11217" s="6"/>
      <c r="BD11217" s="6"/>
      <c r="BE11217" s="6"/>
      <c r="BF11217" s="6"/>
      <c r="BG11217" s="10"/>
    </row>
    <row r="11218" spans="34:59" x14ac:dyDescent="0.25">
      <c r="AH11218" s="10"/>
      <c r="AI11218" s="6"/>
    </row>
    <row r="11219" spans="34:59" x14ac:dyDescent="0.25">
      <c r="AH11219" s="6"/>
      <c r="AI11219" s="6"/>
      <c r="AJ11219" s="6"/>
      <c r="AK11219" s="6"/>
      <c r="AL11219" s="6"/>
      <c r="AM11219" s="6"/>
      <c r="AN11219" s="6"/>
      <c r="AO11219" s="6"/>
      <c r="AP11219" s="6"/>
      <c r="AQ11219" s="6"/>
      <c r="AR11219" s="6"/>
      <c r="AS11219" s="6"/>
      <c r="AT11219" s="6"/>
      <c r="AU11219" s="6"/>
      <c r="AV11219" s="6"/>
      <c r="AW11219" s="6"/>
      <c r="AX11219" s="6"/>
      <c r="AY11219" s="6"/>
      <c r="AZ11219" s="6"/>
      <c r="BA11219" s="6"/>
      <c r="BB11219" s="6"/>
      <c r="BC11219" s="6"/>
      <c r="BD11219" s="6"/>
      <c r="BE11219" s="6"/>
      <c r="BF11219" s="6"/>
      <c r="BG11219" s="6"/>
    </row>
    <row r="11220" spans="34:59" x14ac:dyDescent="0.25">
      <c r="AH11220" s="10"/>
      <c r="AI11220" s="6"/>
      <c r="AJ11220" s="10"/>
      <c r="AK11220" s="10"/>
      <c r="AL11220" s="10"/>
      <c r="AM11220" s="10"/>
      <c r="AN11220" s="10"/>
      <c r="AO11220" s="10"/>
      <c r="AP11220" s="10"/>
      <c r="AQ11220" s="10"/>
      <c r="AR11220" s="10"/>
      <c r="AS11220" s="10"/>
      <c r="AT11220" s="10"/>
      <c r="AU11220" s="10"/>
      <c r="AV11220" s="10"/>
      <c r="AW11220" s="10"/>
      <c r="AX11220" s="10"/>
      <c r="AY11220" s="10"/>
      <c r="AZ11220" s="10"/>
      <c r="BA11220" s="10"/>
      <c r="BB11220" s="10"/>
      <c r="BC11220" s="10"/>
      <c r="BD11220" s="10"/>
      <c r="BE11220" s="10"/>
      <c r="BF11220" s="10"/>
      <c r="BG11220" s="6"/>
    </row>
    <row r="11222" spans="34:59" x14ac:dyDescent="0.25">
      <c r="AH11222" s="10"/>
      <c r="AI11222" s="6"/>
    </row>
    <row r="11223" spans="34:59" x14ac:dyDescent="0.25">
      <c r="AH11223" s="6"/>
      <c r="AI11223" s="6"/>
      <c r="AJ11223" s="6"/>
      <c r="AK11223" s="6"/>
      <c r="AL11223" s="6"/>
      <c r="AM11223" s="6"/>
      <c r="AN11223" s="6"/>
      <c r="AO11223" s="6"/>
      <c r="AP11223" s="6"/>
      <c r="AQ11223" s="6"/>
      <c r="AR11223" s="6"/>
      <c r="AS11223" s="6"/>
      <c r="AT11223" s="6"/>
      <c r="AU11223" s="6"/>
      <c r="AV11223" s="6"/>
      <c r="AW11223" s="6"/>
      <c r="AX11223" s="6"/>
      <c r="AY11223" s="6"/>
      <c r="AZ11223" s="6"/>
      <c r="BA11223" s="6"/>
      <c r="BB11223" s="6"/>
      <c r="BC11223" s="6"/>
      <c r="BD11223" s="6"/>
      <c r="BE11223" s="6"/>
      <c r="BF11223" s="6"/>
      <c r="BG11223" s="6"/>
    </row>
    <row r="11224" spans="34:59" x14ac:dyDescent="0.25">
      <c r="AH11224" s="10"/>
      <c r="AI11224" s="6"/>
      <c r="AJ11224" s="10"/>
      <c r="AK11224" s="10"/>
      <c r="AL11224" s="10"/>
      <c r="AM11224" s="10"/>
      <c r="AN11224" s="10"/>
      <c r="AO11224" s="10"/>
      <c r="AP11224" s="10"/>
      <c r="AQ11224" s="10"/>
      <c r="AR11224" s="10"/>
      <c r="AS11224" s="10"/>
      <c r="AT11224" s="10"/>
      <c r="AU11224" s="10"/>
      <c r="AV11224" s="10"/>
      <c r="AW11224" s="10"/>
      <c r="AX11224" s="10"/>
      <c r="AY11224" s="10"/>
      <c r="AZ11224" s="10"/>
      <c r="BA11224" s="10"/>
      <c r="BB11224" s="10"/>
      <c r="BC11224" s="10"/>
      <c r="BD11224" s="10"/>
      <c r="BE11224" s="10"/>
      <c r="BF11224" s="10"/>
      <c r="BG11224" s="6"/>
    </row>
    <row r="11225" spans="34:59" x14ac:dyDescent="0.25">
      <c r="AH11225" s="6"/>
      <c r="AI11225" s="6"/>
      <c r="AJ11225" s="6"/>
      <c r="AK11225" s="6"/>
      <c r="AL11225" s="6"/>
      <c r="AM11225" s="6"/>
      <c r="AN11225" s="6"/>
      <c r="AO11225" s="6"/>
      <c r="AP11225" s="6"/>
      <c r="AQ11225" s="6"/>
      <c r="AR11225" s="6"/>
      <c r="AS11225" s="6"/>
      <c r="AT11225" s="6"/>
      <c r="AU11225" s="6"/>
      <c r="AV11225" s="6"/>
      <c r="AW11225" s="6"/>
      <c r="AX11225" s="6"/>
      <c r="AY11225" s="6"/>
      <c r="AZ11225" s="6"/>
      <c r="BA11225" s="6"/>
      <c r="BB11225" s="6"/>
      <c r="BC11225" s="6"/>
      <c r="BD11225" s="6"/>
      <c r="BE11225" s="6"/>
      <c r="BF11225" s="6"/>
      <c r="BG11225" s="10"/>
    </row>
    <row r="11226" spans="34:59" x14ac:dyDescent="0.25">
      <c r="AH11226" s="10"/>
      <c r="AI11226" s="6"/>
    </row>
    <row r="11227" spans="34:59" x14ac:dyDescent="0.25">
      <c r="AH11227" s="6"/>
      <c r="AI11227" s="6"/>
      <c r="AJ11227" s="6"/>
      <c r="AK11227" s="6"/>
      <c r="AL11227" s="6"/>
      <c r="AM11227" s="6"/>
      <c r="AN11227" s="6"/>
      <c r="AO11227" s="6"/>
      <c r="AP11227" s="6"/>
      <c r="AQ11227" s="6"/>
      <c r="AR11227" s="6"/>
      <c r="AS11227" s="6"/>
      <c r="AT11227" s="6"/>
      <c r="AU11227" s="6"/>
      <c r="AV11227" s="6"/>
      <c r="AW11227" s="6"/>
      <c r="AX11227" s="6"/>
      <c r="AY11227" s="6"/>
      <c r="AZ11227" s="6"/>
      <c r="BA11227" s="6"/>
      <c r="BB11227" s="6"/>
      <c r="BC11227" s="6"/>
      <c r="BD11227" s="6"/>
      <c r="BE11227" s="6"/>
      <c r="BF11227" s="6"/>
      <c r="BG11227" s="6"/>
    </row>
    <row r="11228" spans="34:59" x14ac:dyDescent="0.25">
      <c r="AH11228" s="10"/>
      <c r="AI11228" s="6"/>
      <c r="AJ11228" s="10"/>
      <c r="AK11228" s="10"/>
      <c r="AL11228" s="10"/>
      <c r="AM11228" s="10"/>
      <c r="AN11228" s="10"/>
      <c r="AO11228" s="10"/>
      <c r="AP11228" s="10"/>
      <c r="AQ11228" s="10"/>
      <c r="AR11228" s="10"/>
      <c r="AS11228" s="10"/>
      <c r="AT11228" s="10"/>
      <c r="AU11228" s="10"/>
      <c r="AV11228" s="10"/>
      <c r="AW11228" s="10"/>
      <c r="AX11228" s="10"/>
      <c r="AY11228" s="10"/>
      <c r="AZ11228" s="10"/>
      <c r="BA11228" s="10"/>
      <c r="BB11228" s="10"/>
      <c r="BC11228" s="10"/>
      <c r="BD11228" s="10"/>
      <c r="BE11228" s="10"/>
      <c r="BF11228" s="10"/>
      <c r="BG11228" s="6"/>
    </row>
    <row r="11229" spans="34:59" x14ac:dyDescent="0.25">
      <c r="AH11229" s="6"/>
      <c r="AI11229" s="6"/>
      <c r="AJ11229" s="6"/>
      <c r="AK11229" s="6"/>
      <c r="AL11229" s="6"/>
      <c r="AM11229" s="6"/>
      <c r="AN11229" s="6"/>
      <c r="AO11229" s="6"/>
      <c r="AP11229" s="6"/>
      <c r="AQ11229" s="6"/>
      <c r="AR11229" s="6"/>
      <c r="AS11229" s="6"/>
      <c r="AT11229" s="6"/>
      <c r="AU11229" s="6"/>
      <c r="AV11229" s="6"/>
      <c r="AW11229" s="6"/>
      <c r="AX11229" s="6"/>
      <c r="AY11229" s="6"/>
      <c r="AZ11229" s="6"/>
      <c r="BA11229" s="6"/>
      <c r="BB11229" s="6"/>
      <c r="BC11229" s="6"/>
      <c r="BD11229" s="6"/>
      <c r="BE11229" s="6"/>
      <c r="BF11229" s="6"/>
      <c r="BG11229" s="10"/>
    </row>
    <row r="11230" spans="34:59" x14ac:dyDescent="0.25">
      <c r="AH11230" s="10"/>
      <c r="AI11230" s="6"/>
    </row>
    <row r="11231" spans="34:59" x14ac:dyDescent="0.25">
      <c r="AH11231" s="6"/>
      <c r="AI11231" s="6"/>
      <c r="AJ11231" s="6"/>
      <c r="AK11231" s="6"/>
      <c r="AL11231" s="6"/>
      <c r="AM11231" s="6"/>
      <c r="AN11231" s="6"/>
      <c r="AO11231" s="6"/>
      <c r="AP11231" s="6"/>
      <c r="AQ11231" s="6"/>
      <c r="AR11231" s="6"/>
      <c r="AS11231" s="6"/>
      <c r="AT11231" s="6"/>
      <c r="AU11231" s="6"/>
      <c r="AV11231" s="6"/>
      <c r="AW11231" s="6"/>
      <c r="AX11231" s="6"/>
      <c r="AY11231" s="6"/>
      <c r="AZ11231" s="6"/>
      <c r="BA11231" s="6"/>
      <c r="BB11231" s="6"/>
      <c r="BC11231" s="6"/>
      <c r="BD11231" s="6"/>
      <c r="BE11231" s="6"/>
      <c r="BF11231" s="6"/>
      <c r="BG11231" s="6"/>
    </row>
    <row r="11232" spans="34:59" x14ac:dyDescent="0.25">
      <c r="AH11232" s="10"/>
      <c r="AI11232" s="6"/>
      <c r="AJ11232" s="10"/>
      <c r="AK11232" s="10"/>
      <c r="AL11232" s="10"/>
      <c r="AM11232" s="10"/>
      <c r="AN11232" s="10"/>
      <c r="AO11232" s="10"/>
      <c r="AP11232" s="10"/>
      <c r="AQ11232" s="10"/>
      <c r="AR11232" s="10"/>
      <c r="AS11232" s="10"/>
      <c r="AT11232" s="10"/>
      <c r="AU11232" s="10"/>
      <c r="AV11232" s="10"/>
      <c r="AW11232" s="10"/>
      <c r="AX11232" s="10"/>
      <c r="AY11232" s="10"/>
      <c r="AZ11232" s="10"/>
      <c r="BA11232" s="10"/>
      <c r="BB11232" s="10"/>
      <c r="BC11232" s="10"/>
      <c r="BD11232" s="10"/>
      <c r="BE11232" s="10"/>
      <c r="BF11232" s="10"/>
      <c r="BG11232" s="6"/>
    </row>
    <row r="11233" spans="34:59" x14ac:dyDescent="0.25">
      <c r="AH11233" s="6"/>
      <c r="AI11233" s="6"/>
      <c r="AJ11233" s="6"/>
      <c r="AK11233" s="6"/>
      <c r="AL11233" s="6"/>
      <c r="AM11233" s="6"/>
      <c r="AN11233" s="6"/>
      <c r="AO11233" s="6"/>
      <c r="AP11233" s="6"/>
      <c r="AQ11233" s="6"/>
      <c r="AR11233" s="6"/>
      <c r="AS11233" s="6"/>
      <c r="AT11233" s="6"/>
      <c r="AU11233" s="6"/>
      <c r="AV11233" s="6"/>
      <c r="AW11233" s="6"/>
      <c r="AX11233" s="6"/>
      <c r="AY11233" s="6"/>
      <c r="AZ11233" s="6"/>
      <c r="BA11233" s="6"/>
      <c r="BB11233" s="6"/>
      <c r="BC11233" s="6"/>
      <c r="BD11233" s="6"/>
      <c r="BE11233" s="6"/>
      <c r="BF11233" s="6"/>
      <c r="BG11233" s="10"/>
    </row>
    <row r="11234" spans="34:59" x14ac:dyDescent="0.25">
      <c r="AH11234" s="10"/>
      <c r="AI11234" s="6"/>
    </row>
    <row r="11235" spans="34:59" x14ac:dyDescent="0.25">
      <c r="AH11235" s="6"/>
      <c r="AI11235" s="6"/>
      <c r="AJ11235" s="6"/>
      <c r="AK11235" s="6"/>
      <c r="AL11235" s="6"/>
      <c r="AM11235" s="6"/>
      <c r="AN11235" s="6"/>
      <c r="AO11235" s="6"/>
      <c r="AP11235" s="6"/>
      <c r="AQ11235" s="6"/>
      <c r="AR11235" s="6"/>
      <c r="AS11235" s="6"/>
      <c r="AT11235" s="6"/>
      <c r="AU11235" s="6"/>
      <c r="AV11235" s="6"/>
      <c r="AW11235" s="6"/>
      <c r="AX11235" s="6"/>
      <c r="AY11235" s="6"/>
      <c r="AZ11235" s="6"/>
      <c r="BA11235" s="6"/>
      <c r="BB11235" s="6"/>
      <c r="BC11235" s="6"/>
      <c r="BD11235" s="6"/>
      <c r="BE11235" s="6"/>
      <c r="BF11235" s="6"/>
      <c r="BG11235" s="6"/>
    </row>
    <row r="11236" spans="34:59" x14ac:dyDescent="0.25">
      <c r="AH11236" s="10"/>
      <c r="AI11236" s="6"/>
      <c r="AJ11236" s="10"/>
      <c r="AK11236" s="10"/>
      <c r="AL11236" s="10"/>
      <c r="AM11236" s="10"/>
      <c r="AN11236" s="10"/>
      <c r="AO11236" s="10"/>
      <c r="AP11236" s="10"/>
      <c r="AQ11236" s="10"/>
      <c r="AR11236" s="10"/>
      <c r="AS11236" s="10"/>
      <c r="AT11236" s="10"/>
      <c r="AU11236" s="10"/>
      <c r="AV11236" s="10"/>
      <c r="AW11236" s="10"/>
      <c r="AX11236" s="10"/>
      <c r="AY11236" s="10"/>
      <c r="AZ11236" s="10"/>
      <c r="BA11236" s="10"/>
      <c r="BB11236" s="10"/>
      <c r="BC11236" s="10"/>
      <c r="BD11236" s="10"/>
      <c r="BE11236" s="10"/>
      <c r="BF11236" s="10"/>
      <c r="BG11236" s="6"/>
    </row>
    <row r="11238" spans="34:59" x14ac:dyDescent="0.25">
      <c r="AH11238" s="10"/>
      <c r="AI11238" s="6"/>
    </row>
    <row r="11239" spans="34:59" x14ac:dyDescent="0.25">
      <c r="AH11239" s="6"/>
      <c r="AI11239" s="6"/>
      <c r="AJ11239" s="6"/>
      <c r="AK11239" s="6"/>
      <c r="AL11239" s="6"/>
      <c r="AM11239" s="6"/>
      <c r="AN11239" s="6"/>
      <c r="AO11239" s="6"/>
      <c r="AP11239" s="6"/>
      <c r="AQ11239" s="6"/>
      <c r="AR11239" s="6"/>
      <c r="AS11239" s="6"/>
      <c r="AT11239" s="6"/>
      <c r="AU11239" s="6"/>
      <c r="AV11239" s="6"/>
      <c r="AW11239" s="6"/>
      <c r="AX11239" s="6"/>
      <c r="AY11239" s="6"/>
      <c r="AZ11239" s="6"/>
      <c r="BA11239" s="6"/>
      <c r="BB11239" s="6"/>
      <c r="BC11239" s="6"/>
      <c r="BD11239" s="6"/>
      <c r="BE11239" s="6"/>
      <c r="BF11239" s="6"/>
      <c r="BG11239" s="6"/>
    </row>
    <row r="11240" spans="34:59" x14ac:dyDescent="0.25">
      <c r="AH11240" s="10"/>
      <c r="AI11240" s="6"/>
      <c r="AJ11240" s="10"/>
      <c r="AK11240" s="10"/>
      <c r="AL11240" s="10"/>
      <c r="AM11240" s="10"/>
      <c r="AN11240" s="10"/>
      <c r="AO11240" s="10"/>
      <c r="AP11240" s="10"/>
      <c r="AQ11240" s="10"/>
      <c r="AR11240" s="10"/>
      <c r="AS11240" s="10"/>
      <c r="AT11240" s="10"/>
      <c r="AU11240" s="10"/>
      <c r="AV11240" s="10"/>
      <c r="AW11240" s="10"/>
      <c r="AX11240" s="10"/>
      <c r="AY11240" s="10"/>
      <c r="AZ11240" s="10"/>
      <c r="BA11240" s="10"/>
      <c r="BB11240" s="10"/>
      <c r="BC11240" s="10"/>
      <c r="BD11240" s="10"/>
      <c r="BE11240" s="10"/>
      <c r="BF11240" s="10"/>
      <c r="BG11240" s="6"/>
    </row>
    <row r="11241" spans="34:59" x14ac:dyDescent="0.25">
      <c r="AH11241" s="6"/>
      <c r="AI11241" s="6"/>
      <c r="AJ11241" s="6"/>
      <c r="AK11241" s="6"/>
      <c r="AL11241" s="6"/>
      <c r="AM11241" s="6"/>
      <c r="AN11241" s="6"/>
      <c r="AO11241" s="6"/>
      <c r="AP11241" s="6"/>
      <c r="AQ11241" s="6"/>
      <c r="AR11241" s="6"/>
      <c r="AS11241" s="6"/>
      <c r="AT11241" s="6"/>
      <c r="AU11241" s="6"/>
      <c r="AV11241" s="6"/>
      <c r="AW11241" s="6"/>
      <c r="AX11241" s="6"/>
      <c r="AY11241" s="6"/>
      <c r="AZ11241" s="6"/>
      <c r="BA11241" s="6"/>
      <c r="BB11241" s="6"/>
      <c r="BC11241" s="6"/>
      <c r="BD11241" s="6"/>
      <c r="BE11241" s="6"/>
      <c r="BF11241" s="6"/>
      <c r="BG11241" s="10"/>
    </row>
    <row r="11242" spans="34:59" x14ac:dyDescent="0.25">
      <c r="AH11242" s="10"/>
      <c r="AI11242" s="6"/>
    </row>
    <row r="11243" spans="34:59" x14ac:dyDescent="0.25">
      <c r="AH11243" s="6"/>
      <c r="AI11243" s="6"/>
      <c r="AJ11243" s="6"/>
      <c r="AK11243" s="6"/>
      <c r="AL11243" s="6"/>
      <c r="AM11243" s="6"/>
      <c r="AN11243" s="6"/>
      <c r="AO11243" s="6"/>
      <c r="AP11243" s="6"/>
      <c r="AQ11243" s="6"/>
      <c r="AR11243" s="6"/>
      <c r="AS11243" s="6"/>
      <c r="AT11243" s="6"/>
      <c r="AU11243" s="6"/>
      <c r="AV11243" s="6"/>
      <c r="AW11243" s="6"/>
      <c r="AX11243" s="6"/>
      <c r="AY11243" s="6"/>
      <c r="AZ11243" s="6"/>
      <c r="BA11243" s="6"/>
      <c r="BB11243" s="6"/>
      <c r="BC11243" s="6"/>
      <c r="BD11243" s="6"/>
      <c r="BE11243" s="6"/>
      <c r="BF11243" s="6"/>
      <c r="BG11243" s="6"/>
    </row>
    <row r="11244" spans="34:59" x14ac:dyDescent="0.25">
      <c r="AH11244" s="10"/>
      <c r="AI11244" s="6"/>
      <c r="AJ11244" s="10"/>
      <c r="AK11244" s="10"/>
      <c r="AL11244" s="10"/>
      <c r="AM11244" s="10"/>
      <c r="AN11244" s="10"/>
      <c r="AO11244" s="10"/>
      <c r="AP11244" s="10"/>
      <c r="AQ11244" s="10"/>
      <c r="AR11244" s="10"/>
      <c r="AS11244" s="10"/>
      <c r="AT11244" s="10"/>
      <c r="AU11244" s="10"/>
      <c r="AV11244" s="10"/>
      <c r="AW11244" s="10"/>
      <c r="AX11244" s="10"/>
      <c r="AY11244" s="10"/>
      <c r="AZ11244" s="10"/>
      <c r="BA11244" s="10"/>
      <c r="BB11244" s="10"/>
      <c r="BC11244" s="10"/>
      <c r="BD11244" s="10"/>
      <c r="BE11244" s="10"/>
      <c r="BF11244" s="10"/>
      <c r="BG11244" s="6"/>
    </row>
    <row r="11245" spans="34:59" x14ac:dyDescent="0.25">
      <c r="AH11245" s="6"/>
      <c r="AI11245" s="6"/>
      <c r="AJ11245" s="6"/>
      <c r="AK11245" s="6"/>
      <c r="AL11245" s="6"/>
      <c r="AM11245" s="6"/>
      <c r="AN11245" s="6"/>
      <c r="AO11245" s="6"/>
      <c r="AP11245" s="6"/>
      <c r="AQ11245" s="6"/>
      <c r="AR11245" s="6"/>
      <c r="AS11245" s="6"/>
      <c r="AT11245" s="6"/>
      <c r="AU11245" s="6"/>
      <c r="AV11245" s="6"/>
      <c r="AW11245" s="6"/>
      <c r="AX11245" s="6"/>
      <c r="AY11245" s="6"/>
      <c r="AZ11245" s="6"/>
      <c r="BA11245" s="6"/>
      <c r="BB11245" s="6"/>
      <c r="BC11245" s="6"/>
      <c r="BD11245" s="6"/>
      <c r="BE11245" s="6"/>
      <c r="BF11245" s="6"/>
      <c r="BG11245" s="10"/>
    </row>
    <row r="11246" spans="34:59" x14ac:dyDescent="0.25">
      <c r="AH11246" s="10"/>
      <c r="AI11246" s="6"/>
    </row>
    <row r="11247" spans="34:59" x14ac:dyDescent="0.25">
      <c r="AH11247" s="6"/>
      <c r="AI11247" s="6"/>
      <c r="AJ11247" s="6"/>
      <c r="AK11247" s="6"/>
      <c r="AL11247" s="6"/>
      <c r="AM11247" s="6"/>
      <c r="AN11247" s="6"/>
      <c r="AO11247" s="6"/>
      <c r="AP11247" s="6"/>
      <c r="AQ11247" s="6"/>
      <c r="AR11247" s="6"/>
      <c r="AS11247" s="6"/>
      <c r="AT11247" s="6"/>
      <c r="AU11247" s="6"/>
      <c r="AV11247" s="6"/>
      <c r="AW11247" s="6"/>
      <c r="AX11247" s="6"/>
      <c r="AY11247" s="6"/>
      <c r="AZ11247" s="6"/>
      <c r="BA11247" s="6"/>
      <c r="BB11247" s="6"/>
      <c r="BC11247" s="6"/>
      <c r="BD11247" s="6"/>
      <c r="BE11247" s="6"/>
      <c r="BF11247" s="6"/>
      <c r="BG11247" s="6"/>
    </row>
    <row r="11248" spans="34:59" x14ac:dyDescent="0.25">
      <c r="AH11248" s="10"/>
      <c r="AI11248" s="6"/>
      <c r="AJ11248" s="10"/>
      <c r="AK11248" s="10"/>
      <c r="AL11248" s="10"/>
      <c r="AM11248" s="10"/>
      <c r="AN11248" s="10"/>
      <c r="AO11248" s="10"/>
      <c r="AP11248" s="10"/>
      <c r="AQ11248" s="10"/>
      <c r="AR11248" s="10"/>
      <c r="AS11248" s="10"/>
      <c r="AT11248" s="10"/>
      <c r="AU11248" s="10"/>
      <c r="AV11248" s="10"/>
      <c r="AW11248" s="10"/>
      <c r="AX11248" s="10"/>
      <c r="AY11248" s="10"/>
      <c r="AZ11248" s="10"/>
      <c r="BA11248" s="10"/>
      <c r="BB11248" s="10"/>
      <c r="BC11248" s="10"/>
      <c r="BD11248" s="10"/>
      <c r="BE11248" s="10"/>
      <c r="BF11248" s="10"/>
      <c r="BG11248" s="6"/>
    </row>
    <row r="11249" spans="34:59" x14ac:dyDescent="0.25">
      <c r="AH11249" s="6"/>
      <c r="AI11249" s="6"/>
      <c r="AJ11249" s="6"/>
      <c r="AK11249" s="6"/>
      <c r="AL11249" s="6"/>
      <c r="AM11249" s="6"/>
      <c r="AN11249" s="6"/>
      <c r="AO11249" s="6"/>
      <c r="AP11249" s="6"/>
      <c r="AQ11249" s="6"/>
      <c r="AR11249" s="6"/>
      <c r="AS11249" s="6"/>
      <c r="AT11249" s="6"/>
      <c r="AU11249" s="6"/>
      <c r="AV11249" s="6"/>
      <c r="AW11249" s="6"/>
      <c r="AX11249" s="6"/>
      <c r="AY11249" s="6"/>
      <c r="AZ11249" s="6"/>
      <c r="BA11249" s="6"/>
      <c r="BB11249" s="6"/>
      <c r="BC11249" s="6"/>
      <c r="BD11249" s="6"/>
      <c r="BE11249" s="6"/>
      <c r="BF11249" s="6"/>
      <c r="BG11249" s="10"/>
    </row>
    <row r="11250" spans="34:59" x14ac:dyDescent="0.25">
      <c r="AH11250" s="10"/>
      <c r="AI11250" s="6"/>
    </row>
    <row r="11251" spans="34:59" x14ac:dyDescent="0.25">
      <c r="AH11251" s="6"/>
      <c r="AI11251" s="6"/>
      <c r="AJ11251" s="6"/>
      <c r="AK11251" s="6"/>
      <c r="AL11251" s="6"/>
      <c r="AM11251" s="6"/>
      <c r="AN11251" s="6"/>
      <c r="AO11251" s="6"/>
      <c r="AP11251" s="6"/>
      <c r="AQ11251" s="6"/>
      <c r="AR11251" s="6"/>
      <c r="AS11251" s="6"/>
      <c r="AT11251" s="6"/>
      <c r="AU11251" s="6"/>
      <c r="AV11251" s="6"/>
      <c r="AW11251" s="6"/>
      <c r="AX11251" s="6"/>
      <c r="AY11251" s="6"/>
      <c r="AZ11251" s="6"/>
      <c r="BA11251" s="6"/>
      <c r="BB11251" s="6"/>
      <c r="BC11251" s="6"/>
      <c r="BD11251" s="6"/>
      <c r="BE11251" s="6"/>
      <c r="BF11251" s="6"/>
      <c r="BG11251" s="6"/>
    </row>
    <row r="11252" spans="34:59" x14ac:dyDescent="0.25">
      <c r="AH11252" s="10"/>
      <c r="AI11252" s="6"/>
      <c r="AJ11252" s="10"/>
      <c r="AK11252" s="10"/>
      <c r="AL11252" s="10"/>
      <c r="AM11252" s="10"/>
      <c r="AN11252" s="10"/>
      <c r="AO11252" s="10"/>
      <c r="AP11252" s="10"/>
      <c r="AQ11252" s="10"/>
      <c r="AR11252" s="10"/>
      <c r="AS11252" s="10"/>
      <c r="AT11252" s="10"/>
      <c r="AU11252" s="10"/>
      <c r="AV11252" s="10"/>
      <c r="AW11252" s="10"/>
      <c r="AX11252" s="10"/>
      <c r="AY11252" s="10"/>
      <c r="AZ11252" s="10"/>
      <c r="BA11252" s="10"/>
      <c r="BB11252" s="10"/>
      <c r="BC11252" s="10"/>
      <c r="BD11252" s="10"/>
      <c r="BE11252" s="10"/>
      <c r="BF11252" s="10"/>
      <c r="BG11252" s="6"/>
    </row>
    <row r="11254" spans="34:59" x14ac:dyDescent="0.25">
      <c r="AH11254" s="10"/>
      <c r="AI11254" s="6"/>
    </row>
    <row r="11255" spans="34:59" x14ac:dyDescent="0.25">
      <c r="AH11255" s="6"/>
      <c r="AI11255" s="6"/>
      <c r="AJ11255" s="6"/>
      <c r="AK11255" s="6"/>
      <c r="AL11255" s="6"/>
      <c r="AM11255" s="6"/>
      <c r="AN11255" s="6"/>
      <c r="AO11255" s="6"/>
      <c r="AP11255" s="6"/>
      <c r="AQ11255" s="6"/>
      <c r="AR11255" s="6"/>
      <c r="AS11255" s="6"/>
      <c r="AT11255" s="6"/>
      <c r="AU11255" s="6"/>
      <c r="AV11255" s="6"/>
      <c r="AW11255" s="6"/>
      <c r="AX11255" s="6"/>
      <c r="AY11255" s="6"/>
      <c r="AZ11255" s="6"/>
      <c r="BA11255" s="6"/>
      <c r="BB11255" s="6"/>
      <c r="BC11255" s="6"/>
      <c r="BD11255" s="6"/>
      <c r="BE11255" s="6"/>
      <c r="BF11255" s="6"/>
      <c r="BG11255" s="6"/>
    </row>
    <row r="11256" spans="34:59" x14ac:dyDescent="0.25">
      <c r="AH11256" s="10"/>
      <c r="AI11256" s="6"/>
      <c r="AJ11256" s="10"/>
      <c r="AK11256" s="10"/>
      <c r="AL11256" s="10"/>
      <c r="AM11256" s="10"/>
      <c r="AN11256" s="10"/>
      <c r="AO11256" s="10"/>
      <c r="AP11256" s="10"/>
      <c r="AQ11256" s="10"/>
      <c r="AR11256" s="10"/>
      <c r="AS11256" s="10"/>
      <c r="AT11256" s="10"/>
      <c r="AU11256" s="10"/>
      <c r="AV11256" s="10"/>
      <c r="AW11256" s="10"/>
      <c r="AX11256" s="10"/>
      <c r="AY11256" s="10"/>
      <c r="AZ11256" s="10"/>
      <c r="BA11256" s="10"/>
      <c r="BB11256" s="10"/>
      <c r="BC11256" s="10"/>
      <c r="BD11256" s="10"/>
      <c r="BE11256" s="10"/>
      <c r="BF11256" s="10"/>
      <c r="BG11256" s="6"/>
    </row>
    <row r="11257" spans="34:59" x14ac:dyDescent="0.25">
      <c r="AH11257" s="6"/>
      <c r="AI11257" s="6"/>
      <c r="AJ11257" s="6"/>
      <c r="AK11257" s="6"/>
      <c r="AL11257" s="6"/>
      <c r="AM11257" s="6"/>
      <c r="AN11257" s="6"/>
      <c r="AO11257" s="6"/>
      <c r="AP11257" s="6"/>
      <c r="AQ11257" s="6"/>
      <c r="AR11257" s="6"/>
      <c r="AS11257" s="6"/>
      <c r="AT11257" s="6"/>
      <c r="AU11257" s="6"/>
      <c r="AV11257" s="6"/>
      <c r="AW11257" s="6"/>
      <c r="AX11257" s="6"/>
      <c r="AY11257" s="6"/>
      <c r="AZ11257" s="6"/>
      <c r="BA11257" s="6"/>
      <c r="BB11257" s="6"/>
      <c r="BC11257" s="6"/>
      <c r="BD11257" s="6"/>
      <c r="BE11257" s="6"/>
      <c r="BF11257" s="6"/>
      <c r="BG11257" s="10"/>
    </row>
    <row r="11258" spans="34:59" x14ac:dyDescent="0.25">
      <c r="AH11258" s="10"/>
      <c r="AI11258" s="6"/>
    </row>
    <row r="11259" spans="34:59" x14ac:dyDescent="0.25">
      <c r="AH11259" s="6"/>
      <c r="AI11259" s="6"/>
      <c r="AJ11259" s="6"/>
      <c r="AK11259" s="6"/>
      <c r="AL11259" s="6"/>
      <c r="AM11259" s="6"/>
      <c r="AN11259" s="6"/>
      <c r="AO11259" s="6"/>
      <c r="AP11259" s="6"/>
      <c r="AQ11259" s="6"/>
      <c r="AR11259" s="6"/>
      <c r="AS11259" s="6"/>
      <c r="AT11259" s="6"/>
      <c r="AU11259" s="6"/>
      <c r="AV11259" s="6"/>
      <c r="AW11259" s="6"/>
      <c r="AX11259" s="6"/>
      <c r="AY11259" s="6"/>
      <c r="AZ11259" s="6"/>
      <c r="BA11259" s="6"/>
      <c r="BB11259" s="6"/>
      <c r="BC11259" s="6"/>
      <c r="BD11259" s="6"/>
      <c r="BE11259" s="6"/>
      <c r="BF11259" s="6"/>
      <c r="BG11259" s="6"/>
    </row>
    <row r="11260" spans="34:59" x14ac:dyDescent="0.25">
      <c r="AH11260" s="10"/>
      <c r="AI11260" s="6"/>
      <c r="AJ11260" s="10"/>
      <c r="AK11260" s="10"/>
      <c r="AL11260" s="10"/>
      <c r="AM11260" s="10"/>
      <c r="AN11260" s="10"/>
      <c r="AO11260" s="10"/>
      <c r="AP11260" s="10"/>
      <c r="AQ11260" s="10"/>
      <c r="AR11260" s="10"/>
      <c r="AS11260" s="10"/>
      <c r="AT11260" s="10"/>
      <c r="AU11260" s="10"/>
      <c r="AV11260" s="10"/>
      <c r="AW11260" s="10"/>
      <c r="AX11260" s="10"/>
      <c r="AY11260" s="10"/>
      <c r="AZ11260" s="10"/>
      <c r="BA11260" s="10"/>
      <c r="BB11260" s="10"/>
      <c r="BC11260" s="10"/>
      <c r="BD11260" s="10"/>
      <c r="BE11260" s="10"/>
      <c r="BF11260" s="10"/>
      <c r="BG11260" s="6"/>
    </row>
    <row r="11261" spans="34:59" x14ac:dyDescent="0.25">
      <c r="AH11261" s="6"/>
      <c r="AI11261" s="6"/>
      <c r="AJ11261" s="6"/>
      <c r="AK11261" s="6"/>
      <c r="AL11261" s="6"/>
      <c r="AM11261" s="6"/>
      <c r="AN11261" s="6"/>
      <c r="AO11261" s="6"/>
      <c r="AP11261" s="6"/>
      <c r="AQ11261" s="6"/>
      <c r="AR11261" s="6"/>
      <c r="AS11261" s="6"/>
      <c r="AT11261" s="6"/>
      <c r="AU11261" s="6"/>
      <c r="AV11261" s="6"/>
      <c r="AW11261" s="6"/>
      <c r="AX11261" s="6"/>
      <c r="AY11261" s="6"/>
      <c r="AZ11261" s="6"/>
      <c r="BA11261" s="6"/>
      <c r="BB11261" s="6"/>
      <c r="BC11261" s="6"/>
      <c r="BD11261" s="6"/>
      <c r="BE11261" s="6"/>
      <c r="BF11261" s="6"/>
      <c r="BG11261" s="10"/>
    </row>
    <row r="11262" spans="34:59" x14ac:dyDescent="0.25">
      <c r="AH11262" s="10"/>
      <c r="AI11262" s="6"/>
    </row>
    <row r="11263" spans="34:59" x14ac:dyDescent="0.25">
      <c r="AH11263" s="6"/>
      <c r="AI11263" s="6"/>
      <c r="AJ11263" s="6"/>
      <c r="AK11263" s="6"/>
      <c r="AL11263" s="6"/>
      <c r="AM11263" s="6"/>
      <c r="AN11263" s="6"/>
      <c r="AO11263" s="6"/>
      <c r="AP11263" s="6"/>
      <c r="AQ11263" s="6"/>
      <c r="AR11263" s="6"/>
      <c r="AS11263" s="6"/>
      <c r="AT11263" s="6"/>
      <c r="AU11263" s="6"/>
      <c r="AV11263" s="6"/>
      <c r="AW11263" s="6"/>
      <c r="AX11263" s="6"/>
      <c r="AY11263" s="6"/>
      <c r="AZ11263" s="6"/>
      <c r="BA11263" s="6"/>
      <c r="BB11263" s="6"/>
      <c r="BC11263" s="6"/>
      <c r="BD11263" s="6"/>
      <c r="BE11263" s="6"/>
      <c r="BF11263" s="6"/>
      <c r="BG11263" s="6"/>
    </row>
    <row r="11264" spans="34:59" x14ac:dyDescent="0.25">
      <c r="AH11264" s="10"/>
      <c r="AI11264" s="6"/>
      <c r="AJ11264" s="10"/>
      <c r="AK11264" s="10"/>
      <c r="AL11264" s="10"/>
      <c r="AM11264" s="10"/>
      <c r="AN11264" s="10"/>
      <c r="AO11264" s="10"/>
      <c r="AP11264" s="10"/>
      <c r="AQ11264" s="10"/>
      <c r="AR11264" s="10"/>
      <c r="AS11264" s="10"/>
      <c r="AT11264" s="10"/>
      <c r="AU11264" s="10"/>
      <c r="AV11264" s="10"/>
      <c r="AW11264" s="10"/>
      <c r="AX11264" s="10"/>
      <c r="AY11264" s="10"/>
      <c r="AZ11264" s="10"/>
      <c r="BA11264" s="10"/>
      <c r="BB11264" s="10"/>
      <c r="BC11264" s="10"/>
      <c r="BD11264" s="10"/>
      <c r="BE11264" s="10"/>
      <c r="BF11264" s="10"/>
      <c r="BG11264" s="6"/>
    </row>
    <row r="11265" spans="34:59" x14ac:dyDescent="0.25">
      <c r="AH11265" s="6"/>
      <c r="AI11265" s="6"/>
      <c r="AJ11265" s="6"/>
      <c r="AK11265" s="6"/>
      <c r="AL11265" s="6"/>
      <c r="AM11265" s="6"/>
      <c r="AN11265" s="6"/>
      <c r="AO11265" s="6"/>
      <c r="AP11265" s="6"/>
      <c r="AQ11265" s="6"/>
      <c r="AR11265" s="6"/>
      <c r="AS11265" s="6"/>
      <c r="AT11265" s="6"/>
      <c r="AU11265" s="6"/>
      <c r="AV11265" s="6"/>
      <c r="AW11265" s="6"/>
      <c r="AX11265" s="6"/>
      <c r="AY11265" s="6"/>
      <c r="AZ11265" s="6"/>
      <c r="BA11265" s="6"/>
      <c r="BB11265" s="6"/>
      <c r="BC11265" s="6"/>
      <c r="BD11265" s="6"/>
      <c r="BE11265" s="6"/>
      <c r="BF11265" s="6"/>
      <c r="BG11265" s="10"/>
    </row>
    <row r="11266" spans="34:59" x14ac:dyDescent="0.25">
      <c r="AH11266" s="10"/>
      <c r="AI11266" s="6"/>
    </row>
    <row r="11267" spans="34:59" x14ac:dyDescent="0.25">
      <c r="AH11267" s="6"/>
      <c r="AI11267" s="6"/>
      <c r="AJ11267" s="6"/>
      <c r="AK11267" s="6"/>
      <c r="AL11267" s="6"/>
      <c r="AM11267" s="6"/>
      <c r="AN11267" s="6"/>
      <c r="AO11267" s="6"/>
      <c r="AP11267" s="6"/>
      <c r="AQ11267" s="6"/>
      <c r="AR11267" s="6"/>
      <c r="AS11267" s="6"/>
      <c r="AT11267" s="6"/>
      <c r="AU11267" s="6"/>
      <c r="AV11267" s="6"/>
      <c r="AW11267" s="6"/>
      <c r="AX11267" s="6"/>
      <c r="AY11267" s="6"/>
      <c r="AZ11267" s="6"/>
      <c r="BA11267" s="6"/>
      <c r="BB11267" s="6"/>
      <c r="BC11267" s="6"/>
      <c r="BD11267" s="6"/>
      <c r="BE11267" s="6"/>
      <c r="BF11267" s="6"/>
      <c r="BG11267" s="6"/>
    </row>
    <row r="11268" spans="34:59" x14ac:dyDescent="0.25">
      <c r="AH11268" s="10"/>
      <c r="AI11268" s="6"/>
      <c r="AJ11268" s="10"/>
      <c r="AK11268" s="10"/>
      <c r="AL11268" s="10"/>
      <c r="AM11268" s="10"/>
      <c r="AN11268" s="10"/>
      <c r="AO11268" s="10"/>
      <c r="AP11268" s="10"/>
      <c r="AQ11268" s="10"/>
      <c r="AR11268" s="10"/>
      <c r="AS11268" s="10"/>
      <c r="AT11268" s="10"/>
      <c r="AU11268" s="10"/>
      <c r="AV11268" s="10"/>
      <c r="AW11268" s="10"/>
      <c r="AX11268" s="10"/>
      <c r="AY11268" s="10"/>
      <c r="AZ11268" s="10"/>
      <c r="BA11268" s="10"/>
      <c r="BB11268" s="10"/>
      <c r="BC11268" s="10"/>
      <c r="BD11268" s="10"/>
      <c r="BE11268" s="10"/>
      <c r="BF11268" s="10"/>
      <c r="BG11268" s="6"/>
    </row>
    <row r="11270" spans="34:59" x14ac:dyDescent="0.25">
      <c r="AH11270" s="10"/>
      <c r="AI11270" s="6"/>
    </row>
    <row r="11271" spans="34:59" x14ac:dyDescent="0.25">
      <c r="AH11271" s="6"/>
      <c r="AI11271" s="6"/>
      <c r="AJ11271" s="6"/>
      <c r="AK11271" s="6"/>
      <c r="AL11271" s="6"/>
      <c r="AM11271" s="6"/>
      <c r="AN11271" s="6"/>
      <c r="AO11271" s="6"/>
      <c r="AP11271" s="6"/>
      <c r="AQ11271" s="6"/>
      <c r="AR11271" s="6"/>
      <c r="AS11271" s="6"/>
      <c r="AT11271" s="6"/>
      <c r="AU11271" s="6"/>
      <c r="AV11271" s="6"/>
      <c r="AW11271" s="6"/>
      <c r="AX11271" s="6"/>
      <c r="AY11271" s="6"/>
      <c r="AZ11271" s="6"/>
      <c r="BA11271" s="6"/>
      <c r="BB11271" s="6"/>
      <c r="BC11271" s="6"/>
      <c r="BD11271" s="6"/>
      <c r="BE11271" s="6"/>
      <c r="BF11271" s="6"/>
      <c r="BG11271" s="6"/>
    </row>
    <row r="11272" spans="34:59" x14ac:dyDescent="0.25">
      <c r="AH11272" s="10"/>
      <c r="AI11272" s="6"/>
      <c r="AJ11272" s="10"/>
      <c r="AK11272" s="10"/>
      <c r="AL11272" s="10"/>
      <c r="AM11272" s="10"/>
      <c r="AN11272" s="10"/>
      <c r="AO11272" s="10"/>
      <c r="AP11272" s="10"/>
      <c r="AQ11272" s="10"/>
      <c r="AR11272" s="10"/>
      <c r="AS11272" s="10"/>
      <c r="AT11272" s="10"/>
      <c r="AU11272" s="10"/>
      <c r="AV11272" s="10"/>
      <c r="AW11272" s="10"/>
      <c r="AX11272" s="10"/>
      <c r="AY11272" s="10"/>
      <c r="AZ11272" s="10"/>
      <c r="BA11272" s="10"/>
      <c r="BB11272" s="10"/>
      <c r="BC11272" s="10"/>
      <c r="BD11272" s="10"/>
      <c r="BE11272" s="10"/>
      <c r="BF11272" s="10"/>
      <c r="BG11272" s="6"/>
    </row>
    <row r="11273" spans="34:59" x14ac:dyDescent="0.25">
      <c r="AH11273" s="6"/>
      <c r="AI11273" s="6"/>
      <c r="AJ11273" s="6"/>
      <c r="AK11273" s="6"/>
      <c r="AL11273" s="6"/>
      <c r="AM11273" s="6"/>
      <c r="AN11273" s="6"/>
      <c r="AO11273" s="6"/>
      <c r="AP11273" s="6"/>
      <c r="AQ11273" s="6"/>
      <c r="AR11273" s="6"/>
      <c r="AS11273" s="6"/>
      <c r="AT11273" s="6"/>
      <c r="AU11273" s="6"/>
      <c r="AV11273" s="6"/>
      <c r="AW11273" s="6"/>
      <c r="AX11273" s="6"/>
      <c r="AY11273" s="6"/>
      <c r="AZ11273" s="6"/>
      <c r="BA11273" s="6"/>
      <c r="BB11273" s="6"/>
      <c r="BC11273" s="6"/>
      <c r="BD11273" s="6"/>
      <c r="BE11273" s="6"/>
      <c r="BF11273" s="6"/>
      <c r="BG11273" s="10"/>
    </row>
    <row r="11274" spans="34:59" x14ac:dyDescent="0.25">
      <c r="AH11274" s="10"/>
      <c r="AI11274" s="6"/>
    </row>
    <row r="11275" spans="34:59" x14ac:dyDescent="0.25">
      <c r="AH11275" s="6"/>
      <c r="AI11275" s="6"/>
      <c r="AJ11275" s="6"/>
      <c r="AK11275" s="6"/>
      <c r="AL11275" s="6"/>
      <c r="AM11275" s="6"/>
      <c r="AN11275" s="6"/>
      <c r="AO11275" s="6"/>
      <c r="AP11275" s="6"/>
      <c r="AQ11275" s="6"/>
      <c r="AR11275" s="6"/>
      <c r="AS11275" s="6"/>
      <c r="AT11275" s="6"/>
      <c r="AU11275" s="6"/>
      <c r="AV11275" s="6"/>
      <c r="AW11275" s="6"/>
      <c r="AX11275" s="6"/>
      <c r="AY11275" s="6"/>
      <c r="AZ11275" s="6"/>
      <c r="BA11275" s="6"/>
      <c r="BB11275" s="6"/>
      <c r="BC11275" s="6"/>
      <c r="BD11275" s="6"/>
      <c r="BE11275" s="6"/>
      <c r="BF11275" s="6"/>
      <c r="BG11275" s="6"/>
    </row>
    <row r="11276" spans="34:59" x14ac:dyDescent="0.25">
      <c r="AH11276" s="10"/>
      <c r="AI11276" s="6"/>
      <c r="AJ11276" s="10"/>
      <c r="AK11276" s="10"/>
      <c r="AL11276" s="10"/>
      <c r="AM11276" s="10"/>
      <c r="AN11276" s="10"/>
      <c r="AO11276" s="10"/>
      <c r="AP11276" s="10"/>
      <c r="AQ11276" s="10"/>
      <c r="AR11276" s="10"/>
      <c r="AS11276" s="10"/>
      <c r="AT11276" s="10"/>
      <c r="AU11276" s="10"/>
      <c r="AV11276" s="10"/>
      <c r="AW11276" s="10"/>
      <c r="AX11276" s="10"/>
      <c r="AY11276" s="10"/>
      <c r="AZ11276" s="10"/>
      <c r="BA11276" s="10"/>
      <c r="BB11276" s="10"/>
      <c r="BC11276" s="10"/>
      <c r="BD11276" s="10"/>
      <c r="BE11276" s="10"/>
      <c r="BF11276" s="10"/>
      <c r="BG11276" s="6"/>
    </row>
    <row r="11277" spans="34:59" x14ac:dyDescent="0.25">
      <c r="AH11277" s="6"/>
      <c r="AI11277" s="6"/>
      <c r="AJ11277" s="6"/>
      <c r="AK11277" s="6"/>
      <c r="AL11277" s="6"/>
      <c r="AM11277" s="6"/>
      <c r="AN11277" s="6"/>
      <c r="AO11277" s="6"/>
      <c r="AP11277" s="6"/>
      <c r="AQ11277" s="6"/>
      <c r="AR11277" s="6"/>
      <c r="AS11277" s="6"/>
      <c r="AT11277" s="6"/>
      <c r="AU11277" s="6"/>
      <c r="AV11277" s="6"/>
      <c r="AW11277" s="6"/>
      <c r="AX11277" s="6"/>
      <c r="AY11277" s="6"/>
      <c r="AZ11277" s="6"/>
      <c r="BA11277" s="6"/>
      <c r="BB11277" s="6"/>
      <c r="BC11277" s="6"/>
      <c r="BD11277" s="6"/>
      <c r="BE11277" s="6"/>
      <c r="BF11277" s="6"/>
      <c r="BG11277" s="10"/>
    </row>
    <row r="11278" spans="34:59" x14ac:dyDescent="0.25">
      <c r="AH11278" s="10"/>
      <c r="AI11278" s="6"/>
    </row>
    <row r="11279" spans="34:59" x14ac:dyDescent="0.25">
      <c r="AH11279" s="6"/>
      <c r="AI11279" s="6"/>
      <c r="AJ11279" s="6"/>
      <c r="AK11279" s="6"/>
      <c r="AL11279" s="6"/>
      <c r="AM11279" s="6"/>
      <c r="AN11279" s="6"/>
      <c r="AO11279" s="6"/>
      <c r="AP11279" s="6"/>
      <c r="AQ11279" s="6"/>
      <c r="AR11279" s="6"/>
      <c r="AS11279" s="6"/>
      <c r="AT11279" s="6"/>
      <c r="AU11279" s="6"/>
      <c r="AV11279" s="6"/>
      <c r="AW11279" s="6"/>
      <c r="AX11279" s="6"/>
      <c r="AY11279" s="6"/>
      <c r="AZ11279" s="6"/>
      <c r="BA11279" s="6"/>
      <c r="BB11279" s="6"/>
      <c r="BC11279" s="6"/>
      <c r="BD11279" s="6"/>
      <c r="BE11279" s="6"/>
      <c r="BF11279" s="6"/>
      <c r="BG11279" s="6"/>
    </row>
    <row r="11280" spans="34:59" x14ac:dyDescent="0.25">
      <c r="AH11280" s="10"/>
      <c r="AI11280" s="6"/>
      <c r="AJ11280" s="10"/>
      <c r="AK11280" s="10"/>
      <c r="AL11280" s="10"/>
      <c r="AM11280" s="10"/>
      <c r="AN11280" s="10"/>
      <c r="AO11280" s="10"/>
      <c r="AP11280" s="10"/>
      <c r="AQ11280" s="10"/>
      <c r="AR11280" s="10"/>
      <c r="AS11280" s="10"/>
      <c r="AT11280" s="10"/>
      <c r="AU11280" s="10"/>
      <c r="AV11280" s="10"/>
      <c r="AW11280" s="10"/>
      <c r="AX11280" s="10"/>
      <c r="AY11280" s="10"/>
      <c r="AZ11280" s="10"/>
      <c r="BA11280" s="10"/>
      <c r="BB11280" s="10"/>
      <c r="BC11280" s="10"/>
      <c r="BD11280" s="10"/>
      <c r="BE11280" s="10"/>
      <c r="BF11280" s="10"/>
      <c r="BG11280" s="6"/>
    </row>
    <row r="11281" spans="34:59" x14ac:dyDescent="0.25">
      <c r="AH11281" s="6"/>
      <c r="AI11281" s="6"/>
      <c r="AJ11281" s="6"/>
      <c r="AK11281" s="6"/>
      <c r="AL11281" s="6"/>
      <c r="AM11281" s="6"/>
      <c r="AN11281" s="6"/>
      <c r="AO11281" s="6"/>
      <c r="AP11281" s="6"/>
      <c r="AQ11281" s="6"/>
      <c r="AR11281" s="6"/>
      <c r="AS11281" s="6"/>
      <c r="AT11281" s="6"/>
      <c r="AU11281" s="6"/>
      <c r="AV11281" s="6"/>
      <c r="AW11281" s="6"/>
      <c r="AX11281" s="6"/>
      <c r="AY11281" s="6"/>
      <c r="AZ11281" s="6"/>
      <c r="BA11281" s="6"/>
      <c r="BB11281" s="6"/>
      <c r="BC11281" s="6"/>
      <c r="BD11281" s="6"/>
      <c r="BE11281" s="6"/>
      <c r="BF11281" s="6"/>
      <c r="BG11281" s="10"/>
    </row>
    <row r="11282" spans="34:59" x14ac:dyDescent="0.25">
      <c r="AH11282" s="10"/>
      <c r="AI11282" s="6"/>
    </row>
    <row r="11283" spans="34:59" x14ac:dyDescent="0.25">
      <c r="AH11283" s="6"/>
      <c r="AI11283" s="6"/>
      <c r="AJ11283" s="6"/>
      <c r="AK11283" s="6"/>
      <c r="AL11283" s="6"/>
      <c r="AM11283" s="6"/>
      <c r="AN11283" s="6"/>
      <c r="AO11283" s="6"/>
      <c r="AP11283" s="6"/>
      <c r="AQ11283" s="6"/>
      <c r="AR11283" s="6"/>
      <c r="AS11283" s="6"/>
      <c r="AT11283" s="6"/>
      <c r="AU11283" s="6"/>
      <c r="AV11283" s="6"/>
      <c r="AW11283" s="6"/>
      <c r="AX11283" s="6"/>
      <c r="AY11283" s="6"/>
      <c r="AZ11283" s="6"/>
      <c r="BA11283" s="6"/>
      <c r="BB11283" s="6"/>
      <c r="BC11283" s="6"/>
      <c r="BD11283" s="6"/>
      <c r="BE11283" s="6"/>
      <c r="BF11283" s="6"/>
      <c r="BG11283" s="6"/>
    </row>
    <row r="11284" spans="34:59" x14ac:dyDescent="0.25">
      <c r="AH11284" s="10"/>
      <c r="AI11284" s="6"/>
      <c r="AJ11284" s="10"/>
      <c r="AK11284" s="10"/>
      <c r="AL11284" s="10"/>
      <c r="AM11284" s="10"/>
      <c r="AN11284" s="10"/>
      <c r="AO11284" s="10"/>
      <c r="AP11284" s="10"/>
      <c r="AQ11284" s="10"/>
      <c r="AR11284" s="10"/>
      <c r="AS11284" s="10"/>
      <c r="AT11284" s="10"/>
      <c r="AU11284" s="10"/>
      <c r="AV11284" s="10"/>
      <c r="AW11284" s="10"/>
      <c r="AX11284" s="10"/>
      <c r="AY11284" s="10"/>
      <c r="AZ11284" s="10"/>
      <c r="BA11284" s="10"/>
      <c r="BB11284" s="10"/>
      <c r="BC11284" s="10"/>
      <c r="BD11284" s="10"/>
      <c r="BE11284" s="10"/>
      <c r="BF11284" s="10"/>
      <c r="BG11284" s="6"/>
    </row>
    <row r="11286" spans="34:59" x14ac:dyDescent="0.25">
      <c r="AH11286" s="10"/>
      <c r="AI11286" s="6"/>
    </row>
    <row r="11287" spans="34:59" x14ac:dyDescent="0.25">
      <c r="AH11287" s="6"/>
      <c r="AI11287" s="6"/>
      <c r="AJ11287" s="6"/>
      <c r="AK11287" s="6"/>
      <c r="AL11287" s="6"/>
      <c r="AM11287" s="6"/>
      <c r="AN11287" s="6"/>
      <c r="AO11287" s="6"/>
      <c r="AP11287" s="6"/>
      <c r="AQ11287" s="6"/>
      <c r="AR11287" s="6"/>
      <c r="AS11287" s="6"/>
      <c r="AT11287" s="6"/>
      <c r="AU11287" s="6"/>
      <c r="AV11287" s="6"/>
      <c r="AW11287" s="6"/>
      <c r="AX11287" s="6"/>
      <c r="AY11287" s="6"/>
      <c r="AZ11287" s="6"/>
      <c r="BA11287" s="6"/>
      <c r="BB11287" s="6"/>
      <c r="BC11287" s="6"/>
      <c r="BD11287" s="6"/>
      <c r="BE11287" s="6"/>
      <c r="BF11287" s="6"/>
      <c r="BG11287" s="6"/>
    </row>
    <row r="11288" spans="34:59" x14ac:dyDescent="0.25">
      <c r="AH11288" s="10"/>
      <c r="AI11288" s="6"/>
      <c r="AJ11288" s="10"/>
      <c r="AK11288" s="10"/>
      <c r="AL11288" s="10"/>
      <c r="AM11288" s="10"/>
      <c r="AN11288" s="10"/>
      <c r="AO11288" s="10"/>
      <c r="AP11288" s="10"/>
      <c r="AQ11288" s="10"/>
      <c r="AR11288" s="10"/>
      <c r="AS11288" s="10"/>
      <c r="AT11288" s="10"/>
      <c r="AU11288" s="10"/>
      <c r="AV11288" s="10"/>
      <c r="AW11288" s="10"/>
      <c r="AX11288" s="10"/>
      <c r="AY11288" s="10"/>
      <c r="AZ11288" s="10"/>
      <c r="BA11288" s="10"/>
      <c r="BB11288" s="10"/>
      <c r="BC11288" s="10"/>
      <c r="BD11288" s="10"/>
      <c r="BE11288" s="10"/>
      <c r="BF11288" s="10"/>
      <c r="BG11288" s="6"/>
    </row>
    <row r="11289" spans="34:59" x14ac:dyDescent="0.25">
      <c r="AH11289" s="6"/>
      <c r="AI11289" s="6"/>
      <c r="AJ11289" s="6"/>
      <c r="AK11289" s="6"/>
      <c r="AL11289" s="6"/>
      <c r="AM11289" s="6"/>
      <c r="AN11289" s="6"/>
      <c r="AO11289" s="6"/>
      <c r="AP11289" s="6"/>
      <c r="AQ11289" s="6"/>
      <c r="AR11289" s="6"/>
      <c r="AS11289" s="6"/>
      <c r="AT11289" s="6"/>
      <c r="AU11289" s="6"/>
      <c r="AV11289" s="6"/>
      <c r="AW11289" s="6"/>
      <c r="AX11289" s="6"/>
      <c r="AY11289" s="6"/>
      <c r="AZ11289" s="6"/>
      <c r="BA11289" s="6"/>
      <c r="BB11289" s="6"/>
      <c r="BC11289" s="6"/>
      <c r="BD11289" s="6"/>
      <c r="BE11289" s="6"/>
      <c r="BF11289" s="6"/>
      <c r="BG11289" s="10"/>
    </row>
    <row r="11290" spans="34:59" x14ac:dyDescent="0.25">
      <c r="AH11290" s="10"/>
      <c r="AI11290" s="6"/>
    </row>
    <row r="11291" spans="34:59" x14ac:dyDescent="0.25">
      <c r="AH11291" s="6"/>
      <c r="AI11291" s="6"/>
      <c r="AJ11291" s="6"/>
      <c r="AK11291" s="6"/>
      <c r="AL11291" s="6"/>
      <c r="AM11291" s="6"/>
      <c r="AN11291" s="6"/>
      <c r="AO11291" s="6"/>
      <c r="AP11291" s="6"/>
      <c r="AQ11291" s="6"/>
      <c r="AR11291" s="6"/>
      <c r="AS11291" s="6"/>
      <c r="AT11291" s="6"/>
      <c r="AU11291" s="6"/>
      <c r="AV11291" s="6"/>
      <c r="AW11291" s="6"/>
      <c r="AX11291" s="6"/>
      <c r="AY11291" s="6"/>
      <c r="AZ11291" s="6"/>
      <c r="BA11291" s="6"/>
      <c r="BB11291" s="6"/>
      <c r="BC11291" s="6"/>
      <c r="BD11291" s="6"/>
      <c r="BE11291" s="6"/>
      <c r="BF11291" s="6"/>
      <c r="BG11291" s="6"/>
    </row>
    <row r="11292" spans="34:59" x14ac:dyDescent="0.25">
      <c r="AH11292" s="10"/>
      <c r="AI11292" s="6"/>
      <c r="AJ11292" s="10"/>
      <c r="AK11292" s="10"/>
      <c r="AL11292" s="10"/>
      <c r="AM11292" s="10"/>
      <c r="AN11292" s="10"/>
      <c r="AO11292" s="10"/>
      <c r="AP11292" s="10"/>
      <c r="AQ11292" s="10"/>
      <c r="AR11292" s="10"/>
      <c r="AS11292" s="10"/>
      <c r="AT11292" s="10"/>
      <c r="AU11292" s="10"/>
      <c r="AV11292" s="10"/>
      <c r="AW11292" s="10"/>
      <c r="AX11292" s="10"/>
      <c r="AY11292" s="10"/>
      <c r="AZ11292" s="10"/>
      <c r="BA11292" s="10"/>
      <c r="BB11292" s="10"/>
      <c r="BC11292" s="10"/>
      <c r="BD11292" s="10"/>
      <c r="BE11292" s="10"/>
      <c r="BF11292" s="10"/>
      <c r="BG11292" s="6"/>
    </row>
    <row r="11293" spans="34:59" x14ac:dyDescent="0.25">
      <c r="AH11293" s="6"/>
      <c r="AI11293" s="6"/>
      <c r="AJ11293" s="6"/>
      <c r="AK11293" s="6"/>
      <c r="AL11293" s="6"/>
      <c r="AM11293" s="6"/>
      <c r="AN11293" s="6"/>
      <c r="AO11293" s="6"/>
      <c r="AP11293" s="6"/>
      <c r="AQ11293" s="6"/>
      <c r="AR11293" s="6"/>
      <c r="AS11293" s="6"/>
      <c r="AT11293" s="6"/>
      <c r="AU11293" s="6"/>
      <c r="AV11293" s="6"/>
      <c r="AW11293" s="6"/>
      <c r="AX11293" s="6"/>
      <c r="AY11293" s="6"/>
      <c r="AZ11293" s="6"/>
      <c r="BA11293" s="6"/>
      <c r="BB11293" s="6"/>
      <c r="BC11293" s="6"/>
      <c r="BD11293" s="6"/>
      <c r="BE11293" s="6"/>
      <c r="BF11293" s="6"/>
      <c r="BG11293" s="10"/>
    </row>
    <row r="11294" spans="34:59" x14ac:dyDescent="0.25">
      <c r="AH11294" s="10"/>
      <c r="AI11294" s="6"/>
    </row>
    <row r="11295" spans="34:59" x14ac:dyDescent="0.25">
      <c r="AH11295" s="6"/>
      <c r="AI11295" s="6"/>
      <c r="AJ11295" s="6"/>
      <c r="AK11295" s="6"/>
      <c r="AL11295" s="6"/>
      <c r="AM11295" s="6"/>
      <c r="AN11295" s="6"/>
      <c r="AO11295" s="6"/>
      <c r="AP11295" s="6"/>
      <c r="AQ11295" s="6"/>
      <c r="AR11295" s="6"/>
      <c r="AS11295" s="6"/>
      <c r="AT11295" s="6"/>
      <c r="AU11295" s="6"/>
      <c r="AV11295" s="6"/>
      <c r="AW11295" s="6"/>
      <c r="AX11295" s="6"/>
      <c r="AY11295" s="6"/>
      <c r="AZ11295" s="6"/>
      <c r="BA11295" s="6"/>
      <c r="BB11295" s="6"/>
      <c r="BC11295" s="6"/>
      <c r="BD11295" s="6"/>
      <c r="BE11295" s="6"/>
      <c r="BF11295" s="6"/>
      <c r="BG11295" s="6"/>
    </row>
    <row r="11296" spans="34:59" x14ac:dyDescent="0.25">
      <c r="AH11296" s="10"/>
      <c r="AI11296" s="6"/>
      <c r="AJ11296" s="10"/>
      <c r="AK11296" s="10"/>
      <c r="AL11296" s="10"/>
      <c r="AM11296" s="10"/>
      <c r="AN11296" s="10"/>
      <c r="AO11296" s="10"/>
      <c r="AP11296" s="10"/>
      <c r="AQ11296" s="10"/>
      <c r="AR11296" s="10"/>
      <c r="AS11296" s="10"/>
      <c r="AT11296" s="10"/>
      <c r="AU11296" s="10"/>
      <c r="AV11296" s="10"/>
      <c r="AW11296" s="10"/>
      <c r="AX11296" s="10"/>
      <c r="AY11296" s="10"/>
      <c r="AZ11296" s="10"/>
      <c r="BA11296" s="10"/>
      <c r="BB11296" s="10"/>
      <c r="BC11296" s="10"/>
      <c r="BD11296" s="10"/>
      <c r="BE11296" s="10"/>
      <c r="BF11296" s="10"/>
      <c r="BG11296" s="6"/>
    </row>
    <row r="11297" spans="34:59" x14ac:dyDescent="0.25">
      <c r="AH11297" s="6"/>
      <c r="AI11297" s="6"/>
      <c r="AJ11297" s="6"/>
      <c r="AK11297" s="6"/>
      <c r="AL11297" s="6"/>
      <c r="AM11297" s="6"/>
      <c r="AN11297" s="6"/>
      <c r="AO11297" s="6"/>
      <c r="AP11297" s="6"/>
      <c r="AQ11297" s="6"/>
      <c r="AR11297" s="6"/>
      <c r="AS11297" s="6"/>
      <c r="AT11297" s="6"/>
      <c r="AU11297" s="6"/>
      <c r="AV11297" s="6"/>
      <c r="AW11297" s="6"/>
      <c r="AX11297" s="6"/>
      <c r="AY11297" s="6"/>
      <c r="AZ11297" s="6"/>
      <c r="BA11297" s="6"/>
      <c r="BB11297" s="6"/>
      <c r="BC11297" s="6"/>
      <c r="BD11297" s="6"/>
      <c r="BE11297" s="6"/>
      <c r="BF11297" s="6"/>
      <c r="BG11297" s="10"/>
    </row>
    <row r="11298" spans="34:59" x14ac:dyDescent="0.25">
      <c r="AH11298" s="10"/>
      <c r="AI11298" s="6"/>
    </row>
    <row r="11299" spans="34:59" x14ac:dyDescent="0.25">
      <c r="AH11299" s="6"/>
      <c r="AI11299" s="6"/>
      <c r="AJ11299" s="6"/>
      <c r="AK11299" s="6"/>
      <c r="AL11299" s="6"/>
      <c r="AM11299" s="6"/>
      <c r="AN11299" s="6"/>
      <c r="AO11299" s="6"/>
      <c r="AP11299" s="6"/>
      <c r="AQ11299" s="6"/>
      <c r="AR11299" s="6"/>
      <c r="AS11299" s="6"/>
      <c r="AT11299" s="6"/>
      <c r="AU11299" s="6"/>
      <c r="AV11299" s="6"/>
      <c r="AW11299" s="6"/>
      <c r="AX11299" s="6"/>
      <c r="AY11299" s="6"/>
      <c r="AZ11299" s="6"/>
      <c r="BA11299" s="6"/>
      <c r="BB11299" s="6"/>
      <c r="BC11299" s="6"/>
      <c r="BD11299" s="6"/>
      <c r="BE11299" s="6"/>
      <c r="BF11299" s="6"/>
      <c r="BG11299" s="6"/>
    </row>
    <row r="11300" spans="34:59" x14ac:dyDescent="0.25">
      <c r="AH11300" s="10"/>
      <c r="AI11300" s="6"/>
      <c r="AJ11300" s="10"/>
      <c r="AK11300" s="10"/>
      <c r="AL11300" s="10"/>
      <c r="AM11300" s="10"/>
      <c r="AN11300" s="10"/>
      <c r="AO11300" s="10"/>
      <c r="AP11300" s="10"/>
      <c r="AQ11300" s="10"/>
      <c r="AR11300" s="10"/>
      <c r="AS11300" s="10"/>
      <c r="AT11300" s="10"/>
      <c r="AU11300" s="10"/>
      <c r="AV11300" s="10"/>
      <c r="AW11300" s="10"/>
      <c r="AX11300" s="10"/>
      <c r="AY11300" s="10"/>
      <c r="AZ11300" s="10"/>
      <c r="BA11300" s="10"/>
      <c r="BB11300" s="10"/>
      <c r="BC11300" s="10"/>
      <c r="BD11300" s="10"/>
      <c r="BE11300" s="10"/>
      <c r="BF11300" s="10"/>
      <c r="BG11300" s="6"/>
    </row>
    <row r="11302" spans="34:59" x14ac:dyDescent="0.25">
      <c r="AH11302" s="10"/>
      <c r="AI11302" s="6"/>
    </row>
    <row r="11303" spans="34:59" x14ac:dyDescent="0.25">
      <c r="AH11303" s="6"/>
      <c r="AI11303" s="6"/>
      <c r="AJ11303" s="6"/>
      <c r="AK11303" s="6"/>
      <c r="AL11303" s="6"/>
      <c r="AM11303" s="6"/>
      <c r="AN11303" s="6"/>
      <c r="AO11303" s="6"/>
      <c r="AP11303" s="6"/>
      <c r="AQ11303" s="6"/>
      <c r="AR11303" s="6"/>
      <c r="AS11303" s="6"/>
      <c r="AT11303" s="6"/>
      <c r="AU11303" s="6"/>
      <c r="AV11303" s="6"/>
      <c r="AW11303" s="6"/>
      <c r="AX11303" s="6"/>
      <c r="AY11303" s="6"/>
      <c r="AZ11303" s="6"/>
      <c r="BA11303" s="6"/>
      <c r="BB11303" s="6"/>
      <c r="BC11303" s="6"/>
      <c r="BD11303" s="6"/>
      <c r="BE11303" s="6"/>
      <c r="BF11303" s="6"/>
      <c r="BG11303" s="6"/>
    </row>
    <row r="11304" spans="34:59" x14ac:dyDescent="0.25">
      <c r="AH11304" s="10"/>
      <c r="AI11304" s="6"/>
      <c r="AJ11304" s="10"/>
      <c r="AK11304" s="10"/>
      <c r="AL11304" s="10"/>
      <c r="AM11304" s="10"/>
      <c r="AN11304" s="10"/>
      <c r="AO11304" s="10"/>
      <c r="AP11304" s="10"/>
      <c r="AQ11304" s="10"/>
      <c r="AR11304" s="10"/>
      <c r="AS11304" s="10"/>
      <c r="AT11304" s="10"/>
      <c r="AU11304" s="10"/>
      <c r="AV11304" s="10"/>
      <c r="AW11304" s="10"/>
      <c r="AX11304" s="10"/>
      <c r="AY11304" s="10"/>
      <c r="AZ11304" s="10"/>
      <c r="BA11304" s="10"/>
      <c r="BB11304" s="10"/>
      <c r="BC11304" s="10"/>
      <c r="BD11304" s="10"/>
      <c r="BE11304" s="10"/>
      <c r="BF11304" s="10"/>
      <c r="BG11304" s="6"/>
    </row>
    <row r="11305" spans="34:59" x14ac:dyDescent="0.25">
      <c r="AH11305" s="6"/>
      <c r="AI11305" s="6"/>
      <c r="AJ11305" s="6"/>
      <c r="AK11305" s="6"/>
      <c r="AL11305" s="6"/>
      <c r="AM11305" s="6"/>
      <c r="AN11305" s="6"/>
      <c r="AO11305" s="6"/>
      <c r="AP11305" s="6"/>
      <c r="AQ11305" s="6"/>
      <c r="AR11305" s="6"/>
      <c r="AS11305" s="6"/>
      <c r="AT11305" s="6"/>
      <c r="AU11305" s="6"/>
      <c r="AV11305" s="6"/>
      <c r="AW11305" s="6"/>
      <c r="AX11305" s="6"/>
      <c r="AY11305" s="6"/>
      <c r="AZ11305" s="6"/>
      <c r="BA11305" s="6"/>
      <c r="BB11305" s="6"/>
      <c r="BC11305" s="6"/>
      <c r="BD11305" s="6"/>
      <c r="BE11305" s="6"/>
      <c r="BF11305" s="6"/>
      <c r="BG11305" s="10"/>
    </row>
    <row r="11306" spans="34:59" x14ac:dyDescent="0.25">
      <c r="AH11306" s="10"/>
      <c r="AI11306" s="6"/>
    </row>
    <row r="11307" spans="34:59" x14ac:dyDescent="0.25">
      <c r="AH11307" s="6"/>
      <c r="AI11307" s="6"/>
      <c r="AJ11307" s="6"/>
      <c r="AK11307" s="6"/>
      <c r="AL11307" s="6"/>
      <c r="AM11307" s="6"/>
      <c r="AN11307" s="6"/>
      <c r="AO11307" s="6"/>
      <c r="AP11307" s="6"/>
      <c r="AQ11307" s="6"/>
      <c r="AR11307" s="6"/>
      <c r="AS11307" s="6"/>
      <c r="AT11307" s="6"/>
      <c r="AU11307" s="6"/>
      <c r="AV11307" s="6"/>
      <c r="AW11307" s="6"/>
      <c r="AX11307" s="6"/>
      <c r="AY11307" s="6"/>
      <c r="AZ11307" s="6"/>
      <c r="BA11307" s="6"/>
      <c r="BB11307" s="6"/>
      <c r="BC11307" s="6"/>
      <c r="BD11307" s="6"/>
      <c r="BE11307" s="6"/>
      <c r="BF11307" s="6"/>
      <c r="BG11307" s="6"/>
    </row>
    <row r="11308" spans="34:59" x14ac:dyDescent="0.25">
      <c r="AH11308" s="10"/>
      <c r="AI11308" s="6"/>
      <c r="AJ11308" s="10"/>
      <c r="AK11308" s="10"/>
      <c r="AL11308" s="10"/>
      <c r="AM11308" s="10"/>
      <c r="AN11308" s="10"/>
      <c r="AO11308" s="10"/>
      <c r="AP11308" s="10"/>
      <c r="AQ11308" s="10"/>
      <c r="AR11308" s="10"/>
      <c r="AS11308" s="10"/>
      <c r="AT11308" s="10"/>
      <c r="AU11308" s="10"/>
      <c r="AV11308" s="10"/>
      <c r="AW11308" s="10"/>
      <c r="AX11308" s="10"/>
      <c r="AY11308" s="10"/>
      <c r="AZ11308" s="10"/>
      <c r="BA11308" s="10"/>
      <c r="BB11308" s="10"/>
      <c r="BC11308" s="10"/>
      <c r="BD11308" s="10"/>
      <c r="BE11308" s="10"/>
      <c r="BF11308" s="10"/>
      <c r="BG11308" s="6"/>
    </row>
    <row r="11309" spans="34:59" x14ac:dyDescent="0.25">
      <c r="AH11309" s="6"/>
      <c r="AI11309" s="6"/>
      <c r="AJ11309" s="6"/>
      <c r="AK11309" s="6"/>
      <c r="AL11309" s="6"/>
      <c r="AM11309" s="6"/>
      <c r="AN11309" s="6"/>
      <c r="AO11309" s="6"/>
      <c r="AP11309" s="6"/>
      <c r="AQ11309" s="6"/>
      <c r="AR11309" s="6"/>
      <c r="AS11309" s="6"/>
      <c r="AT11309" s="6"/>
      <c r="AU11309" s="6"/>
      <c r="AV11309" s="6"/>
      <c r="AW11309" s="6"/>
      <c r="AX11309" s="6"/>
      <c r="AY11309" s="6"/>
      <c r="AZ11309" s="6"/>
      <c r="BA11309" s="6"/>
      <c r="BB11309" s="6"/>
      <c r="BC11309" s="6"/>
      <c r="BD11309" s="6"/>
      <c r="BE11309" s="6"/>
      <c r="BF11309" s="6"/>
      <c r="BG11309" s="10"/>
    </row>
    <row r="11310" spans="34:59" x14ac:dyDescent="0.25">
      <c r="AH11310" s="10"/>
      <c r="AI11310" s="6"/>
    </row>
    <row r="11311" spans="34:59" x14ac:dyDescent="0.25">
      <c r="AH11311" s="6"/>
      <c r="AI11311" s="6"/>
      <c r="AJ11311" s="6"/>
      <c r="AK11311" s="6"/>
      <c r="AL11311" s="6"/>
      <c r="AM11311" s="6"/>
      <c r="AN11311" s="6"/>
      <c r="AO11311" s="6"/>
      <c r="AP11311" s="6"/>
      <c r="AQ11311" s="6"/>
      <c r="AR11311" s="6"/>
      <c r="AS11311" s="6"/>
      <c r="AT11311" s="6"/>
      <c r="AU11311" s="6"/>
      <c r="AV11311" s="6"/>
      <c r="AW11311" s="6"/>
      <c r="AX11311" s="6"/>
      <c r="AY11311" s="6"/>
      <c r="AZ11311" s="6"/>
      <c r="BA11311" s="6"/>
      <c r="BB11311" s="6"/>
      <c r="BC11311" s="6"/>
      <c r="BD11311" s="6"/>
      <c r="BE11311" s="6"/>
      <c r="BF11311" s="6"/>
      <c r="BG11311" s="6"/>
    </row>
    <row r="11312" spans="34:59" x14ac:dyDescent="0.25">
      <c r="AH11312" s="10"/>
      <c r="AI11312" s="6"/>
      <c r="AJ11312" s="10"/>
      <c r="AK11312" s="10"/>
      <c r="AL11312" s="10"/>
      <c r="AM11312" s="10"/>
      <c r="AN11312" s="10"/>
      <c r="AO11312" s="10"/>
      <c r="AP11312" s="10"/>
      <c r="AQ11312" s="10"/>
      <c r="AR11312" s="10"/>
      <c r="AS11312" s="10"/>
      <c r="AT11312" s="10"/>
      <c r="AU11312" s="10"/>
      <c r="AV11312" s="10"/>
      <c r="AW11312" s="10"/>
      <c r="AX11312" s="10"/>
      <c r="AY11312" s="10"/>
      <c r="AZ11312" s="10"/>
      <c r="BA11312" s="10"/>
      <c r="BB11312" s="10"/>
      <c r="BC11312" s="10"/>
      <c r="BD11312" s="10"/>
      <c r="BE11312" s="10"/>
      <c r="BF11312" s="10"/>
      <c r="BG11312" s="6"/>
    </row>
    <row r="11313" spans="34:59" x14ac:dyDescent="0.25">
      <c r="AH11313" s="6"/>
      <c r="AI11313" s="6"/>
      <c r="AJ11313" s="6"/>
      <c r="AK11313" s="6"/>
      <c r="AL11313" s="6"/>
      <c r="AM11313" s="6"/>
      <c r="AN11313" s="6"/>
      <c r="AO11313" s="6"/>
      <c r="AP11313" s="6"/>
      <c r="AQ11313" s="6"/>
      <c r="AR11313" s="6"/>
      <c r="AS11313" s="6"/>
      <c r="AT11313" s="6"/>
      <c r="AU11313" s="6"/>
      <c r="AV11313" s="6"/>
      <c r="AW11313" s="6"/>
      <c r="AX11313" s="6"/>
      <c r="AY11313" s="6"/>
      <c r="AZ11313" s="6"/>
      <c r="BA11313" s="6"/>
      <c r="BB11313" s="6"/>
      <c r="BC11313" s="6"/>
      <c r="BD11313" s="6"/>
      <c r="BE11313" s="6"/>
      <c r="BF11313" s="6"/>
      <c r="BG11313" s="10"/>
    </row>
    <row r="11314" spans="34:59" x14ac:dyDescent="0.25">
      <c r="AH11314" s="10"/>
      <c r="AI11314" s="6"/>
    </row>
    <row r="11315" spans="34:59" x14ac:dyDescent="0.25">
      <c r="AH11315" s="6"/>
      <c r="AI11315" s="6"/>
      <c r="AJ11315" s="6"/>
      <c r="AK11315" s="6"/>
      <c r="AL11315" s="6"/>
      <c r="AM11315" s="6"/>
      <c r="AN11315" s="6"/>
      <c r="AO11315" s="6"/>
      <c r="AP11315" s="6"/>
      <c r="AQ11315" s="6"/>
      <c r="AR11315" s="6"/>
      <c r="AS11315" s="6"/>
      <c r="AT11315" s="6"/>
      <c r="AU11315" s="6"/>
      <c r="AV11315" s="6"/>
      <c r="AW11315" s="6"/>
      <c r="AX11315" s="6"/>
      <c r="AY11315" s="6"/>
      <c r="AZ11315" s="6"/>
      <c r="BA11315" s="6"/>
      <c r="BB11315" s="6"/>
      <c r="BC11315" s="6"/>
      <c r="BD11315" s="6"/>
      <c r="BE11315" s="6"/>
      <c r="BF11315" s="6"/>
      <c r="BG11315" s="6"/>
    </row>
    <row r="11316" spans="34:59" x14ac:dyDescent="0.25">
      <c r="AH11316" s="10"/>
      <c r="AI11316" s="6"/>
      <c r="AJ11316" s="10"/>
      <c r="AK11316" s="10"/>
      <c r="AL11316" s="10"/>
      <c r="AM11316" s="10"/>
      <c r="AN11316" s="10"/>
      <c r="AO11316" s="10"/>
      <c r="AP11316" s="10"/>
      <c r="AQ11316" s="10"/>
      <c r="AR11316" s="10"/>
      <c r="AS11316" s="10"/>
      <c r="AT11316" s="10"/>
      <c r="AU11316" s="10"/>
      <c r="AV11316" s="10"/>
      <c r="AW11316" s="10"/>
      <c r="AX11316" s="10"/>
      <c r="AY11316" s="10"/>
      <c r="AZ11316" s="10"/>
      <c r="BA11316" s="10"/>
      <c r="BB11316" s="10"/>
      <c r="BC11316" s="10"/>
      <c r="BD11316" s="10"/>
      <c r="BE11316" s="10"/>
      <c r="BF11316" s="10"/>
      <c r="BG11316" s="6"/>
    </row>
    <row r="11318" spans="34:59" x14ac:dyDescent="0.25">
      <c r="AH11318" s="10"/>
      <c r="AI11318" s="6"/>
    </row>
    <row r="11319" spans="34:59" x14ac:dyDescent="0.25">
      <c r="AH11319" s="6"/>
      <c r="AI11319" s="6"/>
      <c r="AJ11319" s="6"/>
      <c r="AK11319" s="6"/>
      <c r="AL11319" s="6"/>
      <c r="AM11319" s="6"/>
      <c r="AN11319" s="6"/>
      <c r="AO11319" s="6"/>
      <c r="AP11319" s="6"/>
      <c r="AQ11319" s="6"/>
      <c r="AR11319" s="6"/>
      <c r="AS11319" s="6"/>
      <c r="AT11319" s="6"/>
      <c r="AU11319" s="6"/>
      <c r="AV11319" s="6"/>
      <c r="AW11319" s="6"/>
      <c r="AX11319" s="6"/>
      <c r="AY11319" s="6"/>
      <c r="AZ11319" s="6"/>
      <c r="BA11319" s="6"/>
      <c r="BB11319" s="6"/>
      <c r="BC11319" s="6"/>
      <c r="BD11319" s="6"/>
      <c r="BE11319" s="6"/>
      <c r="BF11319" s="6"/>
      <c r="BG11319" s="6"/>
    </row>
    <row r="11320" spans="34:59" x14ac:dyDescent="0.25">
      <c r="AH11320" s="10"/>
      <c r="AI11320" s="6"/>
      <c r="AJ11320" s="10"/>
      <c r="AK11320" s="10"/>
      <c r="AL11320" s="10"/>
      <c r="AM11320" s="10"/>
      <c r="AN11320" s="10"/>
      <c r="AO11320" s="10"/>
      <c r="AP11320" s="10"/>
      <c r="AQ11320" s="10"/>
      <c r="AR11320" s="10"/>
      <c r="AS11320" s="10"/>
      <c r="AT11320" s="10"/>
      <c r="AU11320" s="10"/>
      <c r="AV11320" s="10"/>
      <c r="AW11320" s="10"/>
      <c r="AX11320" s="10"/>
      <c r="AY11320" s="10"/>
      <c r="AZ11320" s="10"/>
      <c r="BA11320" s="10"/>
      <c r="BB11320" s="10"/>
      <c r="BC11320" s="10"/>
      <c r="BD11320" s="10"/>
      <c r="BE11320" s="10"/>
      <c r="BF11320" s="10"/>
      <c r="BG11320" s="6"/>
    </row>
    <row r="11321" spans="34:59" x14ac:dyDescent="0.25">
      <c r="AH11321" s="6"/>
      <c r="AI11321" s="6"/>
      <c r="AJ11321" s="6"/>
      <c r="AK11321" s="6"/>
      <c r="AL11321" s="6"/>
      <c r="AM11321" s="6"/>
      <c r="AN11321" s="6"/>
      <c r="AO11321" s="6"/>
      <c r="AP11321" s="6"/>
      <c r="AQ11321" s="6"/>
      <c r="AR11321" s="6"/>
      <c r="AS11321" s="6"/>
      <c r="AT11321" s="6"/>
      <c r="AU11321" s="6"/>
      <c r="AV11321" s="6"/>
      <c r="AW11321" s="6"/>
      <c r="AX11321" s="6"/>
      <c r="AY11321" s="6"/>
      <c r="AZ11321" s="6"/>
      <c r="BA11321" s="6"/>
      <c r="BB11321" s="6"/>
      <c r="BC11321" s="6"/>
      <c r="BD11321" s="6"/>
      <c r="BE11321" s="6"/>
      <c r="BF11321" s="6"/>
      <c r="BG11321" s="10"/>
    </row>
    <row r="11322" spans="34:59" x14ac:dyDescent="0.25">
      <c r="AH11322" s="10"/>
      <c r="AI11322" s="6"/>
    </row>
    <row r="11323" spans="34:59" x14ac:dyDescent="0.25">
      <c r="AH11323" s="6"/>
      <c r="AI11323" s="6"/>
      <c r="AJ11323" s="6"/>
      <c r="AK11323" s="6"/>
      <c r="AL11323" s="6"/>
      <c r="AM11323" s="6"/>
      <c r="AN11323" s="6"/>
      <c r="AO11323" s="6"/>
      <c r="AP11323" s="6"/>
      <c r="AQ11323" s="6"/>
      <c r="AR11323" s="6"/>
      <c r="AS11323" s="6"/>
      <c r="AT11323" s="6"/>
      <c r="AU11323" s="6"/>
      <c r="AV11323" s="6"/>
      <c r="AW11323" s="6"/>
      <c r="AX11323" s="6"/>
      <c r="AY11323" s="6"/>
      <c r="AZ11323" s="6"/>
      <c r="BA11323" s="6"/>
      <c r="BB11323" s="6"/>
      <c r="BC11323" s="6"/>
      <c r="BD11323" s="6"/>
      <c r="BE11323" s="6"/>
      <c r="BF11323" s="6"/>
      <c r="BG11323" s="6"/>
    </row>
    <row r="11324" spans="34:59" x14ac:dyDescent="0.25">
      <c r="AH11324" s="10"/>
      <c r="AI11324" s="6"/>
      <c r="AJ11324" s="10"/>
      <c r="AK11324" s="10"/>
      <c r="AL11324" s="10"/>
      <c r="AM11324" s="10"/>
      <c r="AN11324" s="10"/>
      <c r="AO11324" s="10"/>
      <c r="AP11324" s="10"/>
      <c r="AQ11324" s="10"/>
      <c r="AR11324" s="10"/>
      <c r="AS11324" s="10"/>
      <c r="AT11324" s="10"/>
      <c r="AU11324" s="10"/>
      <c r="AV11324" s="10"/>
      <c r="AW11324" s="10"/>
      <c r="AX11324" s="10"/>
      <c r="AY11324" s="10"/>
      <c r="AZ11324" s="10"/>
      <c r="BA11324" s="10"/>
      <c r="BB11324" s="10"/>
      <c r="BC11324" s="10"/>
      <c r="BD11324" s="10"/>
      <c r="BE11324" s="10"/>
      <c r="BF11324" s="10"/>
      <c r="BG11324" s="6"/>
    </row>
    <row r="11325" spans="34:59" x14ac:dyDescent="0.25">
      <c r="AH11325" s="6"/>
      <c r="AI11325" s="6"/>
      <c r="AJ11325" s="6"/>
      <c r="AK11325" s="6"/>
      <c r="AL11325" s="6"/>
      <c r="AM11325" s="6"/>
      <c r="AN11325" s="6"/>
      <c r="AO11325" s="6"/>
      <c r="AP11325" s="6"/>
      <c r="AQ11325" s="6"/>
      <c r="AR11325" s="6"/>
      <c r="AS11325" s="6"/>
      <c r="AT11325" s="6"/>
      <c r="AU11325" s="6"/>
      <c r="AV11325" s="6"/>
      <c r="AW11325" s="6"/>
      <c r="AX11325" s="6"/>
      <c r="AY11325" s="6"/>
      <c r="AZ11325" s="6"/>
      <c r="BA11325" s="6"/>
      <c r="BB11325" s="6"/>
      <c r="BC11325" s="6"/>
      <c r="BD11325" s="6"/>
      <c r="BE11325" s="6"/>
      <c r="BF11325" s="6"/>
      <c r="BG11325" s="10"/>
    </row>
    <row r="11326" spans="34:59" x14ac:dyDescent="0.25">
      <c r="AH11326" s="10"/>
      <c r="AI11326" s="6"/>
    </row>
    <row r="11327" spans="34:59" x14ac:dyDescent="0.25">
      <c r="AH11327" s="6"/>
      <c r="AI11327" s="6"/>
      <c r="AJ11327" s="6"/>
      <c r="AK11327" s="6"/>
      <c r="AL11327" s="6"/>
      <c r="AM11327" s="6"/>
      <c r="AN11327" s="6"/>
      <c r="AO11327" s="6"/>
      <c r="AP11327" s="6"/>
      <c r="AQ11327" s="6"/>
      <c r="AR11327" s="6"/>
      <c r="AS11327" s="6"/>
      <c r="AT11327" s="6"/>
      <c r="AU11327" s="6"/>
      <c r="AV11327" s="6"/>
      <c r="AW11327" s="6"/>
      <c r="AX11327" s="6"/>
      <c r="AY11327" s="6"/>
      <c r="AZ11327" s="6"/>
      <c r="BA11327" s="6"/>
      <c r="BB11327" s="6"/>
      <c r="BC11327" s="6"/>
      <c r="BD11327" s="6"/>
      <c r="BE11327" s="6"/>
      <c r="BF11327" s="6"/>
      <c r="BG11327" s="6"/>
    </row>
    <row r="11328" spans="34:59" x14ac:dyDescent="0.25">
      <c r="AH11328" s="10"/>
      <c r="AI11328" s="6"/>
      <c r="AJ11328" s="10"/>
      <c r="AK11328" s="10"/>
      <c r="AL11328" s="10"/>
      <c r="AM11328" s="10"/>
      <c r="AN11328" s="10"/>
      <c r="AO11328" s="10"/>
      <c r="AP11328" s="10"/>
      <c r="AQ11328" s="10"/>
      <c r="AR11328" s="10"/>
      <c r="AS11328" s="10"/>
      <c r="AT11328" s="10"/>
      <c r="AU11328" s="10"/>
      <c r="AV11328" s="10"/>
      <c r="AW11328" s="10"/>
      <c r="AX11328" s="10"/>
      <c r="AY11328" s="10"/>
      <c r="AZ11328" s="10"/>
      <c r="BA11328" s="10"/>
      <c r="BB11328" s="10"/>
      <c r="BC11328" s="10"/>
      <c r="BD11328" s="10"/>
      <c r="BE11328" s="10"/>
      <c r="BF11328" s="10"/>
      <c r="BG11328" s="6"/>
    </row>
    <row r="11329" spans="34:59" x14ac:dyDescent="0.25">
      <c r="AH11329" s="6"/>
      <c r="AI11329" s="6"/>
      <c r="AJ11329" s="6"/>
      <c r="AK11329" s="6"/>
      <c r="AL11329" s="6"/>
      <c r="AM11329" s="6"/>
      <c r="AN11329" s="6"/>
      <c r="AO11329" s="6"/>
      <c r="AP11329" s="6"/>
      <c r="AQ11329" s="6"/>
      <c r="AR11329" s="6"/>
      <c r="AS11329" s="6"/>
      <c r="AT11329" s="6"/>
      <c r="AU11329" s="6"/>
      <c r="AV11329" s="6"/>
      <c r="AW11329" s="6"/>
      <c r="AX11329" s="6"/>
      <c r="AY11329" s="6"/>
      <c r="AZ11329" s="6"/>
      <c r="BA11329" s="6"/>
      <c r="BB11329" s="6"/>
      <c r="BC11329" s="6"/>
      <c r="BD11329" s="6"/>
      <c r="BE11329" s="6"/>
      <c r="BF11329" s="6"/>
      <c r="BG11329" s="10"/>
    </row>
    <row r="11330" spans="34:59" x14ac:dyDescent="0.25">
      <c r="AH11330" s="10"/>
      <c r="AI11330" s="6"/>
    </row>
    <row r="11331" spans="34:59" x14ac:dyDescent="0.25">
      <c r="AH11331" s="6"/>
      <c r="AI11331" s="6"/>
      <c r="AJ11331" s="6"/>
      <c r="AK11331" s="6"/>
      <c r="AL11331" s="6"/>
      <c r="AM11331" s="6"/>
      <c r="AN11331" s="6"/>
      <c r="AO11331" s="6"/>
      <c r="AP11331" s="6"/>
      <c r="AQ11331" s="6"/>
      <c r="AR11331" s="6"/>
      <c r="AS11331" s="6"/>
      <c r="AT11331" s="6"/>
      <c r="AU11331" s="6"/>
      <c r="AV11331" s="6"/>
      <c r="AW11331" s="6"/>
      <c r="AX11331" s="6"/>
      <c r="AY11331" s="6"/>
      <c r="AZ11331" s="6"/>
      <c r="BA11331" s="6"/>
      <c r="BB11331" s="6"/>
      <c r="BC11331" s="6"/>
      <c r="BD11331" s="6"/>
      <c r="BE11331" s="6"/>
      <c r="BF11331" s="6"/>
      <c r="BG11331" s="6"/>
    </row>
    <row r="11332" spans="34:59" x14ac:dyDescent="0.25">
      <c r="AH11332" s="10"/>
      <c r="AI11332" s="6"/>
      <c r="AJ11332" s="10"/>
      <c r="AK11332" s="10"/>
      <c r="AL11332" s="10"/>
      <c r="AM11332" s="10"/>
      <c r="AN11332" s="10"/>
      <c r="AO11332" s="10"/>
      <c r="AP11332" s="10"/>
      <c r="AQ11332" s="10"/>
      <c r="AR11332" s="10"/>
      <c r="AS11332" s="10"/>
      <c r="AT11332" s="10"/>
      <c r="AU11332" s="10"/>
      <c r="AV11332" s="10"/>
      <c r="AW11332" s="10"/>
      <c r="AX11332" s="10"/>
      <c r="AY11332" s="10"/>
      <c r="AZ11332" s="10"/>
      <c r="BA11332" s="10"/>
      <c r="BB11332" s="10"/>
      <c r="BC11332" s="10"/>
      <c r="BD11332" s="10"/>
      <c r="BE11332" s="10"/>
      <c r="BF11332" s="10"/>
      <c r="BG11332" s="6"/>
    </row>
    <row r="11334" spans="34:59" x14ac:dyDescent="0.25">
      <c r="AH11334" s="10"/>
      <c r="AI11334" s="6"/>
    </row>
    <row r="11335" spans="34:59" x14ac:dyDescent="0.25">
      <c r="AH11335" s="6"/>
      <c r="AI11335" s="6"/>
      <c r="AJ11335" s="6"/>
      <c r="AK11335" s="6"/>
      <c r="AL11335" s="6"/>
      <c r="AM11335" s="6"/>
      <c r="AN11335" s="6"/>
      <c r="AO11335" s="6"/>
      <c r="AP11335" s="6"/>
      <c r="AQ11335" s="6"/>
      <c r="AR11335" s="6"/>
      <c r="AS11335" s="6"/>
      <c r="AT11335" s="6"/>
      <c r="AU11335" s="6"/>
      <c r="AV11335" s="6"/>
      <c r="AW11335" s="6"/>
      <c r="AX11335" s="6"/>
      <c r="AY11335" s="6"/>
      <c r="AZ11335" s="6"/>
      <c r="BA11335" s="6"/>
      <c r="BB11335" s="6"/>
      <c r="BC11335" s="6"/>
      <c r="BD11335" s="6"/>
      <c r="BE11335" s="6"/>
      <c r="BF11335" s="6"/>
      <c r="BG11335" s="6"/>
    </row>
    <row r="11336" spans="34:59" x14ac:dyDescent="0.25">
      <c r="AH11336" s="10"/>
      <c r="AI11336" s="6"/>
      <c r="AJ11336" s="10"/>
      <c r="AK11336" s="10"/>
      <c r="AL11336" s="10"/>
      <c r="AM11336" s="10"/>
      <c r="AN11336" s="10"/>
      <c r="AO11336" s="10"/>
      <c r="AP11336" s="10"/>
      <c r="AQ11336" s="10"/>
      <c r="AR11336" s="10"/>
      <c r="AS11336" s="10"/>
      <c r="AT11336" s="10"/>
      <c r="AU11336" s="10"/>
      <c r="AV11336" s="10"/>
      <c r="AW11336" s="10"/>
      <c r="AX11336" s="10"/>
      <c r="AY11336" s="10"/>
      <c r="AZ11336" s="10"/>
      <c r="BA11336" s="10"/>
      <c r="BB11336" s="10"/>
      <c r="BC11336" s="10"/>
      <c r="BD11336" s="10"/>
      <c r="BE11336" s="10"/>
      <c r="BF11336" s="10"/>
      <c r="BG11336" s="6"/>
    </row>
    <row r="11337" spans="34:59" x14ac:dyDescent="0.25">
      <c r="AH11337" s="6"/>
      <c r="AI11337" s="6"/>
      <c r="AJ11337" s="6"/>
      <c r="AK11337" s="6"/>
      <c r="AL11337" s="6"/>
      <c r="AM11337" s="6"/>
      <c r="AN11337" s="6"/>
      <c r="AO11337" s="6"/>
      <c r="AP11337" s="6"/>
      <c r="AQ11337" s="6"/>
      <c r="AR11337" s="6"/>
      <c r="AS11337" s="6"/>
      <c r="AT11337" s="6"/>
      <c r="AU11337" s="6"/>
      <c r="AV11337" s="6"/>
      <c r="AW11337" s="6"/>
      <c r="AX11337" s="6"/>
      <c r="AY11337" s="6"/>
      <c r="AZ11337" s="6"/>
      <c r="BA11337" s="6"/>
      <c r="BB11337" s="6"/>
      <c r="BC11337" s="6"/>
      <c r="BD11337" s="6"/>
      <c r="BE11337" s="6"/>
      <c r="BF11337" s="6"/>
      <c r="BG11337" s="10"/>
    </row>
    <row r="11338" spans="34:59" x14ac:dyDescent="0.25">
      <c r="AH11338" s="10"/>
      <c r="AI11338" s="6"/>
    </row>
    <row r="11339" spans="34:59" x14ac:dyDescent="0.25">
      <c r="AH11339" s="6"/>
      <c r="AI11339" s="6"/>
      <c r="AJ11339" s="6"/>
      <c r="AK11339" s="6"/>
      <c r="AL11339" s="6"/>
      <c r="AM11339" s="6"/>
      <c r="AN11339" s="6"/>
      <c r="AO11339" s="6"/>
      <c r="AP11339" s="6"/>
      <c r="AQ11339" s="6"/>
      <c r="AR11339" s="6"/>
      <c r="AS11339" s="6"/>
      <c r="AT11339" s="6"/>
      <c r="AU11339" s="6"/>
      <c r="AV11339" s="6"/>
      <c r="AW11339" s="6"/>
      <c r="AX11339" s="6"/>
      <c r="AY11339" s="6"/>
      <c r="AZ11339" s="6"/>
      <c r="BA11339" s="6"/>
      <c r="BB11339" s="6"/>
      <c r="BC11339" s="6"/>
      <c r="BD11339" s="6"/>
      <c r="BE11339" s="6"/>
      <c r="BF11339" s="6"/>
      <c r="BG11339" s="6"/>
    </row>
    <row r="11340" spans="34:59" x14ac:dyDescent="0.25">
      <c r="AH11340" s="10"/>
      <c r="AI11340" s="6"/>
      <c r="AJ11340" s="10"/>
      <c r="AK11340" s="10"/>
      <c r="AL11340" s="10"/>
      <c r="AM11340" s="10"/>
      <c r="AN11340" s="10"/>
      <c r="AO11340" s="10"/>
      <c r="AP11340" s="10"/>
      <c r="AQ11340" s="10"/>
      <c r="AR11340" s="10"/>
      <c r="AS11340" s="10"/>
      <c r="AT11340" s="10"/>
      <c r="AU11340" s="10"/>
      <c r="AV11340" s="10"/>
      <c r="AW11340" s="10"/>
      <c r="AX11340" s="10"/>
      <c r="AY11340" s="10"/>
      <c r="AZ11340" s="10"/>
      <c r="BA11340" s="10"/>
      <c r="BB11340" s="10"/>
      <c r="BC11340" s="10"/>
      <c r="BD11340" s="10"/>
      <c r="BE11340" s="10"/>
      <c r="BF11340" s="10"/>
      <c r="BG11340" s="6"/>
    </row>
    <row r="11341" spans="34:59" x14ac:dyDescent="0.25">
      <c r="AH11341" s="6"/>
      <c r="AI11341" s="6"/>
      <c r="AJ11341" s="6"/>
      <c r="AK11341" s="6"/>
      <c r="AL11341" s="6"/>
      <c r="AM11341" s="6"/>
      <c r="AN11341" s="6"/>
      <c r="AO11341" s="6"/>
      <c r="AP11341" s="6"/>
      <c r="AQ11341" s="6"/>
      <c r="AR11341" s="6"/>
      <c r="AS11341" s="6"/>
      <c r="AT11341" s="6"/>
      <c r="AU11341" s="6"/>
      <c r="AV11341" s="6"/>
      <c r="AW11341" s="6"/>
      <c r="AX11341" s="6"/>
      <c r="AY11341" s="6"/>
      <c r="AZ11341" s="6"/>
      <c r="BA11341" s="6"/>
      <c r="BB11341" s="6"/>
      <c r="BC11341" s="6"/>
      <c r="BD11341" s="6"/>
      <c r="BE11341" s="6"/>
      <c r="BF11341" s="6"/>
      <c r="BG11341" s="10"/>
    </row>
    <row r="11342" spans="34:59" x14ac:dyDescent="0.25">
      <c r="AH11342" s="10"/>
      <c r="AI11342" s="6"/>
    </row>
    <row r="11343" spans="34:59" x14ac:dyDescent="0.25">
      <c r="AH11343" s="6"/>
      <c r="AI11343" s="6"/>
      <c r="AJ11343" s="6"/>
      <c r="AK11343" s="6"/>
      <c r="AL11343" s="6"/>
      <c r="AM11343" s="6"/>
      <c r="AN11343" s="6"/>
      <c r="AO11343" s="6"/>
      <c r="AP11343" s="6"/>
      <c r="AQ11343" s="6"/>
      <c r="AR11343" s="6"/>
      <c r="AS11343" s="6"/>
      <c r="AT11343" s="6"/>
      <c r="AU11343" s="6"/>
      <c r="AV11343" s="6"/>
      <c r="AW11343" s="6"/>
      <c r="AX11343" s="6"/>
      <c r="AY11343" s="6"/>
      <c r="AZ11343" s="6"/>
      <c r="BA11343" s="6"/>
      <c r="BB11343" s="6"/>
      <c r="BC11343" s="6"/>
      <c r="BD11343" s="6"/>
      <c r="BE11343" s="6"/>
      <c r="BF11343" s="6"/>
      <c r="BG11343" s="6"/>
    </row>
    <row r="11344" spans="34:59" x14ac:dyDescent="0.25">
      <c r="AH11344" s="10"/>
      <c r="AI11344" s="6"/>
      <c r="AJ11344" s="10"/>
      <c r="AK11344" s="10"/>
      <c r="AL11344" s="10"/>
      <c r="AM11344" s="10"/>
      <c r="AN11344" s="10"/>
      <c r="AO11344" s="10"/>
      <c r="AP11344" s="10"/>
      <c r="AQ11344" s="10"/>
      <c r="AR11344" s="10"/>
      <c r="AS11344" s="10"/>
      <c r="AT11344" s="10"/>
      <c r="AU11344" s="10"/>
      <c r="AV11344" s="10"/>
      <c r="AW11344" s="10"/>
      <c r="AX11344" s="10"/>
      <c r="AY11344" s="10"/>
      <c r="AZ11344" s="10"/>
      <c r="BA11344" s="10"/>
      <c r="BB11344" s="10"/>
      <c r="BC11344" s="10"/>
      <c r="BD11344" s="10"/>
      <c r="BE11344" s="10"/>
      <c r="BF11344" s="10"/>
      <c r="BG11344" s="6"/>
    </row>
    <row r="11345" spans="34:59" x14ac:dyDescent="0.25">
      <c r="AH11345" s="6"/>
      <c r="AI11345" s="6"/>
      <c r="AJ11345" s="6"/>
      <c r="AK11345" s="6"/>
      <c r="AL11345" s="6"/>
      <c r="AM11345" s="6"/>
      <c r="AN11345" s="6"/>
      <c r="AO11345" s="6"/>
      <c r="AP11345" s="6"/>
      <c r="AQ11345" s="6"/>
      <c r="AR11345" s="6"/>
      <c r="AS11345" s="6"/>
      <c r="AT11345" s="6"/>
      <c r="AU11345" s="6"/>
      <c r="AV11345" s="6"/>
      <c r="AW11345" s="6"/>
      <c r="AX11345" s="6"/>
      <c r="AY11345" s="6"/>
      <c r="AZ11345" s="6"/>
      <c r="BA11345" s="6"/>
      <c r="BB11345" s="6"/>
      <c r="BC11345" s="6"/>
      <c r="BD11345" s="6"/>
      <c r="BE11345" s="6"/>
      <c r="BF11345" s="6"/>
      <c r="BG11345" s="10"/>
    </row>
    <row r="11346" spans="34:59" x14ac:dyDescent="0.25">
      <c r="AH11346" s="10"/>
      <c r="AI11346" s="6"/>
    </row>
    <row r="11347" spans="34:59" x14ac:dyDescent="0.25">
      <c r="AH11347" s="6"/>
      <c r="AI11347" s="6"/>
      <c r="AJ11347" s="6"/>
      <c r="AK11347" s="6"/>
      <c r="AL11347" s="6"/>
      <c r="AM11347" s="6"/>
      <c r="AN11347" s="6"/>
      <c r="AO11347" s="6"/>
      <c r="AP11347" s="6"/>
      <c r="AQ11347" s="6"/>
      <c r="AR11347" s="6"/>
      <c r="AS11347" s="6"/>
      <c r="AT11347" s="6"/>
      <c r="AU11347" s="6"/>
      <c r="AV11347" s="6"/>
      <c r="AW11347" s="6"/>
      <c r="AX11347" s="6"/>
      <c r="AY11347" s="6"/>
      <c r="AZ11347" s="6"/>
      <c r="BA11347" s="6"/>
      <c r="BB11347" s="6"/>
      <c r="BC11347" s="6"/>
      <c r="BD11347" s="6"/>
      <c r="BE11347" s="6"/>
      <c r="BF11347" s="6"/>
      <c r="BG11347" s="6"/>
    </row>
    <row r="11348" spans="34:59" x14ac:dyDescent="0.25">
      <c r="AH11348" s="10"/>
      <c r="AI11348" s="6"/>
      <c r="AJ11348" s="10"/>
      <c r="AK11348" s="10"/>
      <c r="AL11348" s="10"/>
      <c r="AM11348" s="10"/>
      <c r="AN11348" s="10"/>
      <c r="AO11348" s="10"/>
      <c r="AP11348" s="10"/>
      <c r="AQ11348" s="10"/>
      <c r="AR11348" s="10"/>
      <c r="AS11348" s="10"/>
      <c r="AT11348" s="10"/>
      <c r="AU11348" s="10"/>
      <c r="AV11348" s="10"/>
      <c r="AW11348" s="10"/>
      <c r="AX11348" s="10"/>
      <c r="AY11348" s="10"/>
      <c r="AZ11348" s="10"/>
      <c r="BA11348" s="10"/>
      <c r="BB11348" s="10"/>
      <c r="BC11348" s="10"/>
      <c r="BD11348" s="10"/>
      <c r="BE11348" s="10"/>
      <c r="BF11348" s="10"/>
      <c r="BG11348" s="6"/>
    </row>
    <row r="11350" spans="34:59" x14ac:dyDescent="0.25">
      <c r="AH11350" s="10"/>
      <c r="AI11350" s="6"/>
    </row>
    <row r="11351" spans="34:59" x14ac:dyDescent="0.25">
      <c r="AH11351" s="6"/>
      <c r="AI11351" s="6"/>
      <c r="AJ11351" s="6"/>
      <c r="AK11351" s="6"/>
      <c r="AL11351" s="6"/>
      <c r="AM11351" s="6"/>
      <c r="AN11351" s="6"/>
      <c r="AO11351" s="6"/>
      <c r="AP11351" s="6"/>
      <c r="AQ11351" s="6"/>
      <c r="AR11351" s="6"/>
      <c r="AS11351" s="6"/>
      <c r="AT11351" s="6"/>
      <c r="AU11351" s="6"/>
      <c r="AV11351" s="6"/>
      <c r="AW11351" s="6"/>
      <c r="AX11351" s="6"/>
      <c r="AY11351" s="6"/>
      <c r="AZ11351" s="6"/>
      <c r="BA11351" s="6"/>
      <c r="BB11351" s="6"/>
      <c r="BC11351" s="6"/>
      <c r="BD11351" s="6"/>
      <c r="BE11351" s="6"/>
      <c r="BF11351" s="6"/>
      <c r="BG11351" s="6"/>
    </row>
    <row r="11352" spans="34:59" x14ac:dyDescent="0.25">
      <c r="AH11352" s="10"/>
      <c r="AI11352" s="6"/>
      <c r="AJ11352" s="10"/>
      <c r="AK11352" s="10"/>
      <c r="AL11352" s="10"/>
      <c r="AM11352" s="10"/>
      <c r="AN11352" s="10"/>
      <c r="AO11352" s="10"/>
      <c r="AP11352" s="10"/>
      <c r="AQ11352" s="10"/>
      <c r="AR11352" s="10"/>
      <c r="AS11352" s="10"/>
      <c r="AT11352" s="10"/>
      <c r="AU11352" s="10"/>
      <c r="AV11352" s="10"/>
      <c r="AW11352" s="10"/>
      <c r="AX11352" s="10"/>
      <c r="AY11352" s="10"/>
      <c r="AZ11352" s="10"/>
      <c r="BA11352" s="10"/>
      <c r="BB11352" s="10"/>
      <c r="BC11352" s="10"/>
      <c r="BD11352" s="10"/>
      <c r="BE11352" s="10"/>
      <c r="BF11352" s="10"/>
      <c r="BG11352" s="6"/>
    </row>
    <row r="11353" spans="34:59" x14ac:dyDescent="0.25">
      <c r="AH11353" s="6"/>
      <c r="AI11353" s="6"/>
      <c r="AJ11353" s="6"/>
      <c r="AK11353" s="6"/>
      <c r="AL11353" s="6"/>
      <c r="AM11353" s="6"/>
      <c r="AN11353" s="6"/>
      <c r="AO11353" s="6"/>
      <c r="AP11353" s="6"/>
      <c r="AQ11353" s="6"/>
      <c r="AR11353" s="6"/>
      <c r="AS11353" s="6"/>
      <c r="AT11353" s="6"/>
      <c r="AU11353" s="6"/>
      <c r="AV11353" s="6"/>
      <c r="AW11353" s="6"/>
      <c r="AX11353" s="6"/>
      <c r="AY11353" s="6"/>
      <c r="AZ11353" s="6"/>
      <c r="BA11353" s="6"/>
      <c r="BB11353" s="6"/>
      <c r="BC11353" s="6"/>
      <c r="BD11353" s="6"/>
      <c r="BE11353" s="6"/>
      <c r="BF11353" s="6"/>
      <c r="BG11353" s="10"/>
    </row>
    <row r="11354" spans="34:59" x14ac:dyDescent="0.25">
      <c r="AH11354" s="10"/>
      <c r="AI11354" s="6"/>
    </row>
    <row r="11355" spans="34:59" x14ac:dyDescent="0.25">
      <c r="AH11355" s="6"/>
      <c r="AI11355" s="6"/>
      <c r="AJ11355" s="6"/>
      <c r="AK11355" s="6"/>
      <c r="AL11355" s="6"/>
      <c r="AM11355" s="6"/>
      <c r="AN11355" s="6"/>
      <c r="AO11355" s="6"/>
      <c r="AP11355" s="6"/>
      <c r="AQ11355" s="6"/>
      <c r="AR11355" s="6"/>
      <c r="AS11355" s="6"/>
      <c r="AT11355" s="6"/>
      <c r="AU11355" s="6"/>
      <c r="AV11355" s="6"/>
      <c r="AW11355" s="6"/>
      <c r="AX11355" s="6"/>
      <c r="AY11355" s="6"/>
      <c r="AZ11355" s="6"/>
      <c r="BA11355" s="6"/>
      <c r="BB11355" s="6"/>
      <c r="BC11355" s="6"/>
      <c r="BD11355" s="6"/>
      <c r="BE11355" s="6"/>
      <c r="BF11355" s="6"/>
      <c r="BG11355" s="6"/>
    </row>
    <row r="11356" spans="34:59" x14ac:dyDescent="0.25">
      <c r="AH11356" s="10"/>
      <c r="AI11356" s="6"/>
      <c r="AJ11356" s="10"/>
      <c r="AK11356" s="10"/>
      <c r="AL11356" s="10"/>
      <c r="AM11356" s="10"/>
      <c r="AN11356" s="10"/>
      <c r="AO11356" s="10"/>
      <c r="AP11356" s="10"/>
      <c r="AQ11356" s="10"/>
      <c r="AR11356" s="10"/>
      <c r="AS11356" s="10"/>
      <c r="AT11356" s="10"/>
      <c r="AU11356" s="10"/>
      <c r="AV11356" s="10"/>
      <c r="AW11356" s="10"/>
      <c r="AX11356" s="10"/>
      <c r="AY11356" s="10"/>
      <c r="AZ11356" s="10"/>
      <c r="BA11356" s="10"/>
      <c r="BB11356" s="10"/>
      <c r="BC11356" s="10"/>
      <c r="BD11356" s="10"/>
      <c r="BE11356" s="10"/>
      <c r="BF11356" s="10"/>
      <c r="BG11356" s="6"/>
    </row>
    <row r="11357" spans="34:59" x14ac:dyDescent="0.25">
      <c r="AH11357" s="6"/>
      <c r="AI11357" s="6"/>
      <c r="AJ11357" s="6"/>
      <c r="AK11357" s="6"/>
      <c r="AL11357" s="6"/>
      <c r="AM11357" s="6"/>
      <c r="AN11357" s="6"/>
      <c r="AO11357" s="6"/>
      <c r="AP11357" s="6"/>
      <c r="AQ11357" s="6"/>
      <c r="AR11357" s="6"/>
      <c r="AS11357" s="6"/>
      <c r="AT11357" s="6"/>
      <c r="AU11357" s="6"/>
      <c r="AV11357" s="6"/>
      <c r="AW11357" s="6"/>
      <c r="AX11357" s="6"/>
      <c r="AY11357" s="6"/>
      <c r="AZ11357" s="6"/>
      <c r="BA11357" s="6"/>
      <c r="BB11357" s="6"/>
      <c r="BC11357" s="6"/>
      <c r="BD11357" s="6"/>
      <c r="BE11357" s="6"/>
      <c r="BF11357" s="6"/>
      <c r="BG11357" s="10"/>
    </row>
    <row r="11358" spans="34:59" x14ac:dyDescent="0.25">
      <c r="AH11358" s="10"/>
      <c r="AI11358" s="6"/>
    </row>
    <row r="11359" spans="34:59" x14ac:dyDescent="0.25">
      <c r="AH11359" s="6"/>
      <c r="AI11359" s="6"/>
      <c r="AJ11359" s="6"/>
      <c r="AK11359" s="6"/>
      <c r="AL11359" s="6"/>
      <c r="AM11359" s="6"/>
      <c r="AN11359" s="6"/>
      <c r="AO11359" s="6"/>
      <c r="AP11359" s="6"/>
      <c r="AQ11359" s="6"/>
      <c r="AR11359" s="6"/>
      <c r="AS11359" s="6"/>
      <c r="AT11359" s="6"/>
      <c r="AU11359" s="6"/>
      <c r="AV11359" s="6"/>
      <c r="AW11359" s="6"/>
      <c r="AX11359" s="6"/>
      <c r="AY11359" s="6"/>
      <c r="AZ11359" s="6"/>
      <c r="BA11359" s="6"/>
      <c r="BB11359" s="6"/>
      <c r="BC11359" s="6"/>
      <c r="BD11359" s="6"/>
      <c r="BE11359" s="6"/>
      <c r="BF11359" s="6"/>
      <c r="BG11359" s="6"/>
    </row>
    <row r="11360" spans="34:59" x14ac:dyDescent="0.25">
      <c r="AH11360" s="10"/>
      <c r="AI11360" s="6"/>
      <c r="AJ11360" s="10"/>
      <c r="AK11360" s="10"/>
      <c r="AL11360" s="10"/>
      <c r="AM11360" s="10"/>
      <c r="AN11360" s="10"/>
      <c r="AO11360" s="10"/>
      <c r="AP11360" s="10"/>
      <c r="AQ11360" s="10"/>
      <c r="AR11360" s="10"/>
      <c r="AS11360" s="10"/>
      <c r="AT11360" s="10"/>
      <c r="AU11360" s="10"/>
      <c r="AV11360" s="10"/>
      <c r="AW11360" s="10"/>
      <c r="AX11360" s="10"/>
      <c r="AY11360" s="10"/>
      <c r="AZ11360" s="10"/>
      <c r="BA11360" s="10"/>
      <c r="BB11360" s="10"/>
      <c r="BC11360" s="10"/>
      <c r="BD11360" s="10"/>
      <c r="BE11360" s="10"/>
      <c r="BF11360" s="10"/>
      <c r="BG11360" s="6"/>
    </row>
    <row r="11361" spans="34:59" x14ac:dyDescent="0.25">
      <c r="AH11361" s="6"/>
      <c r="AI11361" s="6"/>
      <c r="AJ11361" s="6"/>
      <c r="AK11361" s="6"/>
      <c r="AL11361" s="6"/>
      <c r="AM11361" s="6"/>
      <c r="AN11361" s="6"/>
      <c r="AO11361" s="6"/>
      <c r="AP11361" s="6"/>
      <c r="AQ11361" s="6"/>
      <c r="AR11361" s="6"/>
      <c r="AS11361" s="6"/>
      <c r="AT11361" s="6"/>
      <c r="AU11361" s="6"/>
      <c r="AV11361" s="6"/>
      <c r="AW11361" s="6"/>
      <c r="AX11361" s="6"/>
      <c r="AY11361" s="6"/>
      <c r="AZ11361" s="6"/>
      <c r="BA11361" s="6"/>
      <c r="BB11361" s="6"/>
      <c r="BC11361" s="6"/>
      <c r="BD11361" s="6"/>
      <c r="BE11361" s="6"/>
      <c r="BF11361" s="6"/>
      <c r="BG11361" s="10"/>
    </row>
    <row r="11362" spans="34:59" x14ac:dyDescent="0.25">
      <c r="AH11362" s="10"/>
      <c r="AI11362" s="6"/>
    </row>
    <row r="11363" spans="34:59" x14ac:dyDescent="0.25">
      <c r="AH11363" s="6"/>
      <c r="AI11363" s="6"/>
      <c r="AJ11363" s="6"/>
      <c r="AK11363" s="6"/>
      <c r="AL11363" s="6"/>
      <c r="AM11363" s="6"/>
      <c r="AN11363" s="6"/>
      <c r="AO11363" s="6"/>
      <c r="AP11363" s="6"/>
      <c r="AQ11363" s="6"/>
      <c r="AR11363" s="6"/>
      <c r="AS11363" s="6"/>
      <c r="AT11363" s="6"/>
      <c r="AU11363" s="6"/>
      <c r="AV11363" s="6"/>
      <c r="AW11363" s="6"/>
      <c r="AX11363" s="6"/>
      <c r="AY11363" s="6"/>
      <c r="AZ11363" s="6"/>
      <c r="BA11363" s="6"/>
      <c r="BB11363" s="6"/>
      <c r="BC11363" s="6"/>
      <c r="BD11363" s="6"/>
      <c r="BE11363" s="6"/>
      <c r="BF11363" s="6"/>
      <c r="BG11363" s="6"/>
    </row>
    <row r="11364" spans="34:59" x14ac:dyDescent="0.25">
      <c r="AH11364" s="10"/>
      <c r="AI11364" s="6"/>
      <c r="AJ11364" s="10"/>
      <c r="AK11364" s="10"/>
      <c r="AL11364" s="10"/>
      <c r="AM11364" s="10"/>
      <c r="AN11364" s="10"/>
      <c r="AO11364" s="10"/>
      <c r="AP11364" s="10"/>
      <c r="AQ11364" s="10"/>
      <c r="AR11364" s="10"/>
      <c r="AS11364" s="10"/>
      <c r="AT11364" s="10"/>
      <c r="AU11364" s="10"/>
      <c r="AV11364" s="10"/>
      <c r="AW11364" s="10"/>
      <c r="AX11364" s="10"/>
      <c r="AY11364" s="10"/>
      <c r="AZ11364" s="10"/>
      <c r="BA11364" s="10"/>
      <c r="BB11364" s="10"/>
      <c r="BC11364" s="10"/>
      <c r="BD11364" s="10"/>
      <c r="BE11364" s="10"/>
      <c r="BF11364" s="10"/>
      <c r="BG11364" s="6"/>
    </row>
    <row r="11366" spans="34:59" x14ac:dyDescent="0.25">
      <c r="AH11366" s="10"/>
      <c r="AI11366" s="6"/>
    </row>
    <row r="11367" spans="34:59" x14ac:dyDescent="0.25">
      <c r="AH11367" s="6"/>
      <c r="AI11367" s="6"/>
      <c r="AJ11367" s="6"/>
      <c r="AK11367" s="6"/>
      <c r="AL11367" s="6"/>
      <c r="AM11367" s="6"/>
      <c r="AN11367" s="6"/>
      <c r="AO11367" s="6"/>
      <c r="AP11367" s="6"/>
      <c r="AQ11367" s="6"/>
      <c r="AR11367" s="6"/>
      <c r="AS11367" s="6"/>
      <c r="AT11367" s="6"/>
      <c r="AU11367" s="6"/>
      <c r="AV11367" s="6"/>
      <c r="AW11367" s="6"/>
      <c r="AX11367" s="6"/>
      <c r="AY11367" s="6"/>
      <c r="AZ11367" s="6"/>
      <c r="BA11367" s="6"/>
      <c r="BB11367" s="6"/>
      <c r="BC11367" s="6"/>
      <c r="BD11367" s="6"/>
      <c r="BE11367" s="6"/>
      <c r="BF11367" s="6"/>
      <c r="BG11367" s="6"/>
    </row>
    <row r="11368" spans="34:59" x14ac:dyDescent="0.25">
      <c r="AH11368" s="10"/>
      <c r="AI11368" s="6"/>
      <c r="AJ11368" s="10"/>
      <c r="AK11368" s="10"/>
      <c r="AL11368" s="10"/>
      <c r="AM11368" s="10"/>
      <c r="AN11368" s="10"/>
      <c r="AO11368" s="10"/>
      <c r="AP11368" s="10"/>
      <c r="AQ11368" s="10"/>
      <c r="AR11368" s="10"/>
      <c r="AS11368" s="10"/>
      <c r="AT11368" s="10"/>
      <c r="AU11368" s="10"/>
      <c r="AV11368" s="10"/>
      <c r="AW11368" s="10"/>
      <c r="AX11368" s="10"/>
      <c r="AY11368" s="10"/>
      <c r="AZ11368" s="10"/>
      <c r="BA11368" s="10"/>
      <c r="BB11368" s="10"/>
      <c r="BC11368" s="10"/>
      <c r="BD11368" s="10"/>
      <c r="BE11368" s="10"/>
      <c r="BF11368" s="10"/>
      <c r="BG11368" s="6"/>
    </row>
    <row r="11369" spans="34:59" x14ac:dyDescent="0.25">
      <c r="AH11369" s="6"/>
      <c r="AI11369" s="6"/>
      <c r="AJ11369" s="6"/>
      <c r="AK11369" s="6"/>
      <c r="AL11369" s="6"/>
      <c r="AM11369" s="6"/>
      <c r="AN11369" s="6"/>
      <c r="AO11369" s="6"/>
      <c r="AP11369" s="6"/>
      <c r="AQ11369" s="6"/>
      <c r="AR11369" s="6"/>
      <c r="AS11369" s="6"/>
      <c r="AT11369" s="6"/>
      <c r="AU11369" s="6"/>
      <c r="AV11369" s="6"/>
      <c r="AW11369" s="6"/>
      <c r="AX11369" s="6"/>
      <c r="AY11369" s="6"/>
      <c r="AZ11369" s="6"/>
      <c r="BA11369" s="6"/>
      <c r="BB11369" s="6"/>
      <c r="BC11369" s="6"/>
      <c r="BD11369" s="6"/>
      <c r="BE11369" s="6"/>
      <c r="BF11369" s="6"/>
      <c r="BG11369" s="10"/>
    </row>
    <row r="11370" spans="34:59" x14ac:dyDescent="0.25">
      <c r="AH11370" s="10"/>
      <c r="AI11370" s="6"/>
    </row>
    <row r="11371" spans="34:59" x14ac:dyDescent="0.25">
      <c r="AH11371" s="6"/>
      <c r="AI11371" s="6"/>
      <c r="AJ11371" s="6"/>
      <c r="AK11371" s="6"/>
      <c r="AL11371" s="6"/>
      <c r="AM11371" s="6"/>
      <c r="AN11371" s="6"/>
      <c r="AO11371" s="6"/>
      <c r="AP11371" s="6"/>
      <c r="AQ11371" s="6"/>
      <c r="AR11371" s="6"/>
      <c r="AS11371" s="6"/>
      <c r="AT11371" s="6"/>
      <c r="AU11371" s="6"/>
      <c r="AV11371" s="6"/>
      <c r="AW11371" s="6"/>
      <c r="AX11371" s="6"/>
      <c r="AY11371" s="6"/>
      <c r="AZ11371" s="6"/>
      <c r="BA11371" s="6"/>
      <c r="BB11371" s="6"/>
      <c r="BC11371" s="6"/>
      <c r="BD11371" s="6"/>
      <c r="BE11371" s="6"/>
      <c r="BF11371" s="6"/>
      <c r="BG11371" s="6"/>
    </row>
    <row r="11372" spans="34:59" x14ac:dyDescent="0.25">
      <c r="AH11372" s="10"/>
      <c r="AI11372" s="6"/>
      <c r="AJ11372" s="10"/>
      <c r="AK11372" s="10"/>
      <c r="AL11372" s="10"/>
      <c r="AM11372" s="10"/>
      <c r="AN11372" s="10"/>
      <c r="AO11372" s="10"/>
      <c r="AP11372" s="10"/>
      <c r="AQ11372" s="10"/>
      <c r="AR11372" s="10"/>
      <c r="AS11372" s="10"/>
      <c r="AT11372" s="10"/>
      <c r="AU11372" s="10"/>
      <c r="AV11372" s="10"/>
      <c r="AW11372" s="10"/>
      <c r="AX11372" s="10"/>
      <c r="AY11372" s="10"/>
      <c r="AZ11372" s="10"/>
      <c r="BA11372" s="10"/>
      <c r="BB11372" s="10"/>
      <c r="BC11372" s="10"/>
      <c r="BD11372" s="10"/>
      <c r="BE11372" s="10"/>
      <c r="BF11372" s="10"/>
      <c r="BG11372" s="6"/>
    </row>
    <row r="11373" spans="34:59" x14ac:dyDescent="0.25">
      <c r="AH11373" s="6"/>
      <c r="AI11373" s="6"/>
      <c r="AJ11373" s="6"/>
      <c r="AK11373" s="6"/>
      <c r="AL11373" s="6"/>
      <c r="AM11373" s="6"/>
      <c r="AN11373" s="6"/>
      <c r="AO11373" s="6"/>
      <c r="AP11373" s="6"/>
      <c r="AQ11373" s="6"/>
      <c r="AR11373" s="6"/>
      <c r="AS11373" s="6"/>
      <c r="AT11373" s="6"/>
      <c r="AU11373" s="6"/>
      <c r="AV11373" s="6"/>
      <c r="AW11373" s="6"/>
      <c r="AX11373" s="6"/>
      <c r="AY11373" s="6"/>
      <c r="AZ11373" s="6"/>
      <c r="BA11373" s="6"/>
      <c r="BB11373" s="6"/>
      <c r="BC11373" s="6"/>
      <c r="BD11373" s="6"/>
      <c r="BE11373" s="6"/>
      <c r="BF11373" s="6"/>
      <c r="BG11373" s="10"/>
    </row>
    <row r="11374" spans="34:59" x14ac:dyDescent="0.25">
      <c r="AH11374" s="10"/>
      <c r="AI11374" s="6"/>
    </row>
    <row r="11375" spans="34:59" x14ac:dyDescent="0.25">
      <c r="AH11375" s="6"/>
      <c r="AI11375" s="6"/>
      <c r="AJ11375" s="6"/>
      <c r="AK11375" s="6"/>
      <c r="AL11375" s="6"/>
      <c r="AM11375" s="6"/>
      <c r="AN11375" s="6"/>
      <c r="AO11375" s="6"/>
      <c r="AP11375" s="6"/>
      <c r="AQ11375" s="6"/>
      <c r="AR11375" s="6"/>
      <c r="AS11375" s="6"/>
      <c r="AT11375" s="6"/>
      <c r="AU11375" s="6"/>
      <c r="AV11375" s="6"/>
      <c r="AW11375" s="6"/>
      <c r="AX11375" s="6"/>
      <c r="AY11375" s="6"/>
      <c r="AZ11375" s="6"/>
      <c r="BA11375" s="6"/>
      <c r="BB11375" s="6"/>
      <c r="BC11375" s="6"/>
      <c r="BD11375" s="6"/>
      <c r="BE11375" s="6"/>
      <c r="BF11375" s="6"/>
      <c r="BG11375" s="6"/>
    </row>
    <row r="11376" spans="34:59" x14ac:dyDescent="0.25">
      <c r="AH11376" s="10"/>
      <c r="AI11376" s="6"/>
      <c r="AJ11376" s="10"/>
      <c r="AK11376" s="10"/>
      <c r="AL11376" s="10"/>
      <c r="AM11376" s="10"/>
      <c r="AN11376" s="10"/>
      <c r="AO11376" s="10"/>
      <c r="AP11376" s="10"/>
      <c r="AQ11376" s="10"/>
      <c r="AR11376" s="10"/>
      <c r="AS11376" s="10"/>
      <c r="AT11376" s="10"/>
      <c r="AU11376" s="10"/>
      <c r="AV11376" s="10"/>
      <c r="AW11376" s="10"/>
      <c r="AX11376" s="10"/>
      <c r="AY11376" s="10"/>
      <c r="AZ11376" s="10"/>
      <c r="BA11376" s="10"/>
      <c r="BB11376" s="10"/>
      <c r="BC11376" s="10"/>
      <c r="BD11376" s="10"/>
      <c r="BE11376" s="10"/>
      <c r="BF11376" s="10"/>
      <c r="BG11376" s="6"/>
    </row>
    <row r="11377" spans="34:59" x14ac:dyDescent="0.25">
      <c r="AH11377" s="6"/>
      <c r="AI11377" s="6"/>
      <c r="AJ11377" s="6"/>
      <c r="AK11377" s="6"/>
      <c r="AL11377" s="6"/>
      <c r="AM11377" s="6"/>
      <c r="AN11377" s="6"/>
      <c r="AO11377" s="6"/>
      <c r="AP11377" s="6"/>
      <c r="AQ11377" s="6"/>
      <c r="AR11377" s="6"/>
      <c r="AS11377" s="6"/>
      <c r="AT11377" s="6"/>
      <c r="AU11377" s="6"/>
      <c r="AV11377" s="6"/>
      <c r="AW11377" s="6"/>
      <c r="AX11377" s="6"/>
      <c r="AY11377" s="6"/>
      <c r="AZ11377" s="6"/>
      <c r="BA11377" s="6"/>
      <c r="BB11377" s="6"/>
      <c r="BC11377" s="6"/>
      <c r="BD11377" s="6"/>
      <c r="BE11377" s="6"/>
      <c r="BF11377" s="6"/>
      <c r="BG11377" s="10"/>
    </row>
    <row r="11378" spans="34:59" x14ac:dyDescent="0.25">
      <c r="AH11378" s="10"/>
      <c r="AI11378" s="6"/>
    </row>
    <row r="11379" spans="34:59" x14ac:dyDescent="0.25">
      <c r="AH11379" s="6"/>
      <c r="AI11379" s="6"/>
      <c r="AJ11379" s="6"/>
      <c r="AK11379" s="6"/>
      <c r="AL11379" s="6"/>
      <c r="AM11379" s="6"/>
      <c r="AN11379" s="6"/>
      <c r="AO11379" s="6"/>
      <c r="AP11379" s="6"/>
      <c r="AQ11379" s="6"/>
      <c r="AR11379" s="6"/>
      <c r="AS11379" s="6"/>
      <c r="AT11379" s="6"/>
      <c r="AU11379" s="6"/>
      <c r="AV11379" s="6"/>
      <c r="AW11379" s="6"/>
      <c r="AX11379" s="6"/>
      <c r="AY11379" s="6"/>
      <c r="AZ11379" s="6"/>
      <c r="BA11379" s="6"/>
      <c r="BB11379" s="6"/>
      <c r="BC11379" s="6"/>
      <c r="BD11379" s="6"/>
      <c r="BE11379" s="6"/>
      <c r="BF11379" s="6"/>
      <c r="BG11379" s="6"/>
    </row>
    <row r="11380" spans="34:59" x14ac:dyDescent="0.25">
      <c r="AH11380" s="10"/>
      <c r="AI11380" s="6"/>
      <c r="AJ11380" s="10"/>
      <c r="AK11380" s="10"/>
      <c r="AL11380" s="10"/>
      <c r="AM11380" s="10"/>
      <c r="AN11380" s="10"/>
      <c r="AO11380" s="10"/>
      <c r="AP11380" s="10"/>
      <c r="AQ11380" s="10"/>
      <c r="AR11380" s="10"/>
      <c r="AS11380" s="10"/>
      <c r="AT11380" s="10"/>
      <c r="AU11380" s="10"/>
      <c r="AV11380" s="10"/>
      <c r="AW11380" s="10"/>
      <c r="AX11380" s="10"/>
      <c r="AY11380" s="10"/>
      <c r="AZ11380" s="10"/>
      <c r="BA11380" s="10"/>
      <c r="BB11380" s="10"/>
      <c r="BC11380" s="10"/>
      <c r="BD11380" s="10"/>
      <c r="BE11380" s="10"/>
      <c r="BF11380" s="10"/>
      <c r="BG11380" s="6"/>
    </row>
    <row r="11382" spans="34:59" x14ac:dyDescent="0.25">
      <c r="AH11382" s="10"/>
      <c r="AI11382" s="6"/>
    </row>
    <row r="11383" spans="34:59" x14ac:dyDescent="0.25">
      <c r="AH11383" s="6"/>
      <c r="AI11383" s="6"/>
      <c r="AJ11383" s="6"/>
      <c r="AK11383" s="6"/>
      <c r="AL11383" s="6"/>
      <c r="AM11383" s="6"/>
      <c r="AN11383" s="6"/>
      <c r="AO11383" s="6"/>
      <c r="AP11383" s="6"/>
      <c r="AQ11383" s="6"/>
      <c r="AR11383" s="6"/>
      <c r="AS11383" s="6"/>
      <c r="AT11383" s="6"/>
      <c r="AU11383" s="6"/>
      <c r="AV11383" s="6"/>
      <c r="AW11383" s="6"/>
      <c r="AX11383" s="6"/>
      <c r="AY11383" s="6"/>
      <c r="AZ11383" s="6"/>
      <c r="BA11383" s="6"/>
      <c r="BB11383" s="6"/>
      <c r="BC11383" s="6"/>
      <c r="BD11383" s="6"/>
      <c r="BE11383" s="6"/>
      <c r="BF11383" s="6"/>
      <c r="BG11383" s="6"/>
    </row>
    <row r="11384" spans="34:59" x14ac:dyDescent="0.25">
      <c r="AH11384" s="10"/>
      <c r="AI11384" s="6"/>
      <c r="AJ11384" s="10"/>
      <c r="AK11384" s="10"/>
      <c r="AL11384" s="10"/>
      <c r="AM11384" s="10"/>
      <c r="AN11384" s="10"/>
      <c r="AO11384" s="10"/>
      <c r="AP11384" s="10"/>
      <c r="AQ11384" s="10"/>
      <c r="AR11384" s="10"/>
      <c r="AS11384" s="10"/>
      <c r="AT11384" s="10"/>
      <c r="AU11384" s="10"/>
      <c r="AV11384" s="10"/>
      <c r="AW11384" s="10"/>
      <c r="AX11384" s="10"/>
      <c r="AY11384" s="10"/>
      <c r="AZ11384" s="10"/>
      <c r="BA11384" s="10"/>
      <c r="BB11384" s="10"/>
      <c r="BC11384" s="10"/>
      <c r="BD11384" s="10"/>
      <c r="BE11384" s="10"/>
      <c r="BF11384" s="10"/>
      <c r="BG11384" s="6"/>
    </row>
    <row r="11385" spans="34:59" x14ac:dyDescent="0.25">
      <c r="AH11385" s="6"/>
      <c r="AI11385" s="6"/>
      <c r="AJ11385" s="6"/>
      <c r="AK11385" s="6"/>
      <c r="AL11385" s="6"/>
      <c r="AM11385" s="6"/>
      <c r="AN11385" s="6"/>
      <c r="AO11385" s="6"/>
      <c r="AP11385" s="6"/>
      <c r="AQ11385" s="6"/>
      <c r="AR11385" s="6"/>
      <c r="AS11385" s="6"/>
      <c r="AT11385" s="6"/>
      <c r="AU11385" s="6"/>
      <c r="AV11385" s="6"/>
      <c r="AW11385" s="6"/>
      <c r="AX11385" s="6"/>
      <c r="AY11385" s="6"/>
      <c r="AZ11385" s="6"/>
      <c r="BA11385" s="6"/>
      <c r="BB11385" s="6"/>
      <c r="BC11385" s="6"/>
      <c r="BD11385" s="6"/>
      <c r="BE11385" s="6"/>
      <c r="BF11385" s="6"/>
      <c r="BG11385" s="10"/>
    </row>
    <row r="11386" spans="34:59" x14ac:dyDescent="0.25">
      <c r="AH11386" s="10"/>
      <c r="AI11386" s="6"/>
    </row>
    <row r="11387" spans="34:59" x14ac:dyDescent="0.25">
      <c r="AH11387" s="6"/>
      <c r="AI11387" s="6"/>
      <c r="AJ11387" s="6"/>
      <c r="AK11387" s="6"/>
      <c r="AL11387" s="6"/>
      <c r="AM11387" s="6"/>
      <c r="AN11387" s="6"/>
      <c r="AO11387" s="6"/>
      <c r="AP11387" s="6"/>
      <c r="AQ11387" s="6"/>
      <c r="AR11387" s="6"/>
      <c r="AS11387" s="6"/>
      <c r="AT11387" s="6"/>
      <c r="AU11387" s="6"/>
      <c r="AV11387" s="6"/>
      <c r="AW11387" s="6"/>
      <c r="AX11387" s="6"/>
      <c r="AY11387" s="6"/>
      <c r="AZ11387" s="6"/>
      <c r="BA11387" s="6"/>
      <c r="BB11387" s="6"/>
      <c r="BC11387" s="6"/>
      <c r="BD11387" s="6"/>
      <c r="BE11387" s="6"/>
      <c r="BF11387" s="6"/>
      <c r="BG11387" s="6"/>
    </row>
    <row r="11388" spans="34:59" x14ac:dyDescent="0.25">
      <c r="AH11388" s="10"/>
      <c r="AI11388" s="6"/>
      <c r="AJ11388" s="10"/>
      <c r="AK11388" s="10"/>
      <c r="AL11388" s="10"/>
      <c r="AM11388" s="10"/>
      <c r="AN11388" s="10"/>
      <c r="AO11388" s="10"/>
      <c r="AP11388" s="10"/>
      <c r="AQ11388" s="10"/>
      <c r="AR11388" s="10"/>
      <c r="AS11388" s="10"/>
      <c r="AT11388" s="10"/>
      <c r="AU11388" s="10"/>
      <c r="AV11388" s="10"/>
      <c r="AW11388" s="10"/>
      <c r="AX11388" s="10"/>
      <c r="AY11388" s="10"/>
      <c r="AZ11388" s="10"/>
      <c r="BA11388" s="10"/>
      <c r="BB11388" s="10"/>
      <c r="BC11388" s="10"/>
      <c r="BD11388" s="10"/>
      <c r="BE11388" s="10"/>
      <c r="BF11388" s="10"/>
      <c r="BG11388" s="6"/>
    </row>
    <row r="11389" spans="34:59" x14ac:dyDescent="0.25">
      <c r="AH11389" s="6"/>
      <c r="AI11389" s="6"/>
      <c r="AJ11389" s="6"/>
      <c r="AK11389" s="6"/>
      <c r="AL11389" s="6"/>
      <c r="AM11389" s="6"/>
      <c r="AN11389" s="6"/>
      <c r="AO11389" s="6"/>
      <c r="AP11389" s="6"/>
      <c r="AQ11389" s="6"/>
      <c r="AR11389" s="6"/>
      <c r="AS11389" s="6"/>
      <c r="AT11389" s="6"/>
      <c r="AU11389" s="6"/>
      <c r="AV11389" s="6"/>
      <c r="AW11389" s="6"/>
      <c r="AX11389" s="6"/>
      <c r="AY11389" s="6"/>
      <c r="AZ11389" s="6"/>
      <c r="BA11389" s="6"/>
      <c r="BB11389" s="6"/>
      <c r="BC11389" s="6"/>
      <c r="BD11389" s="6"/>
      <c r="BE11389" s="6"/>
      <c r="BF11389" s="6"/>
      <c r="BG11389" s="10"/>
    </row>
    <row r="11390" spans="34:59" x14ac:dyDescent="0.25">
      <c r="AH11390" s="10"/>
      <c r="AI11390" s="6"/>
    </row>
    <row r="11391" spans="34:59" x14ac:dyDescent="0.25">
      <c r="AH11391" s="6"/>
      <c r="AI11391" s="6"/>
      <c r="AJ11391" s="6"/>
      <c r="AK11391" s="6"/>
      <c r="AL11391" s="6"/>
      <c r="AM11391" s="6"/>
      <c r="AN11391" s="6"/>
      <c r="AO11391" s="6"/>
      <c r="AP11391" s="6"/>
      <c r="AQ11391" s="6"/>
      <c r="AR11391" s="6"/>
      <c r="AS11391" s="6"/>
      <c r="AT11391" s="6"/>
      <c r="AU11391" s="6"/>
      <c r="AV11391" s="6"/>
      <c r="AW11391" s="6"/>
      <c r="AX11391" s="6"/>
      <c r="AY11391" s="6"/>
      <c r="AZ11391" s="6"/>
      <c r="BA11391" s="6"/>
      <c r="BB11391" s="6"/>
      <c r="BC11391" s="6"/>
      <c r="BD11391" s="6"/>
      <c r="BE11391" s="6"/>
      <c r="BF11391" s="6"/>
      <c r="BG11391" s="6"/>
    </row>
    <row r="11392" spans="34:59" x14ac:dyDescent="0.25">
      <c r="AH11392" s="10"/>
      <c r="AI11392" s="6"/>
      <c r="AJ11392" s="10"/>
      <c r="AK11392" s="10"/>
      <c r="AL11392" s="10"/>
      <c r="AM11392" s="10"/>
      <c r="AN11392" s="10"/>
      <c r="AO11392" s="10"/>
      <c r="AP11392" s="10"/>
      <c r="AQ11392" s="10"/>
      <c r="AR11392" s="10"/>
      <c r="AS11392" s="10"/>
      <c r="AT11392" s="10"/>
      <c r="AU11392" s="10"/>
      <c r="AV11392" s="10"/>
      <c r="AW11392" s="10"/>
      <c r="AX11392" s="10"/>
      <c r="AY11392" s="10"/>
      <c r="AZ11392" s="10"/>
      <c r="BA11392" s="10"/>
      <c r="BB11392" s="10"/>
      <c r="BC11392" s="10"/>
      <c r="BD11392" s="10"/>
      <c r="BE11392" s="10"/>
      <c r="BF11392" s="10"/>
      <c r="BG11392" s="6"/>
    </row>
    <row r="11393" spans="34:59" x14ac:dyDescent="0.25">
      <c r="AH11393" s="6"/>
      <c r="AI11393" s="6"/>
      <c r="AJ11393" s="6"/>
      <c r="AK11393" s="6"/>
      <c r="AL11393" s="6"/>
      <c r="AM11393" s="6"/>
      <c r="AN11393" s="6"/>
      <c r="AO11393" s="6"/>
      <c r="AP11393" s="6"/>
      <c r="AQ11393" s="6"/>
      <c r="AR11393" s="6"/>
      <c r="AS11393" s="6"/>
      <c r="AT11393" s="6"/>
      <c r="AU11393" s="6"/>
      <c r="AV11393" s="6"/>
      <c r="AW11393" s="6"/>
      <c r="AX11393" s="6"/>
      <c r="AY11393" s="6"/>
      <c r="AZ11393" s="6"/>
      <c r="BA11393" s="6"/>
      <c r="BB11393" s="6"/>
      <c r="BC11393" s="6"/>
      <c r="BD11393" s="6"/>
      <c r="BE11393" s="6"/>
      <c r="BF11393" s="6"/>
      <c r="BG11393" s="10"/>
    </row>
    <row r="11394" spans="34:59" x14ac:dyDescent="0.25">
      <c r="AH11394" s="10"/>
      <c r="AI11394" s="6"/>
    </row>
    <row r="11395" spans="34:59" x14ac:dyDescent="0.25">
      <c r="AH11395" s="6"/>
      <c r="AI11395" s="6"/>
      <c r="AJ11395" s="6"/>
      <c r="AK11395" s="6"/>
      <c r="AL11395" s="6"/>
      <c r="AM11395" s="6"/>
      <c r="AN11395" s="6"/>
      <c r="AO11395" s="6"/>
      <c r="AP11395" s="6"/>
      <c r="AQ11395" s="6"/>
      <c r="AR11395" s="6"/>
      <c r="AS11395" s="6"/>
      <c r="AT11395" s="6"/>
      <c r="AU11395" s="6"/>
      <c r="AV11395" s="6"/>
      <c r="AW11395" s="6"/>
      <c r="AX11395" s="6"/>
      <c r="AY11395" s="6"/>
      <c r="AZ11395" s="6"/>
      <c r="BA11395" s="6"/>
      <c r="BB11395" s="6"/>
      <c r="BC11395" s="6"/>
      <c r="BD11395" s="6"/>
      <c r="BE11395" s="6"/>
      <c r="BF11395" s="6"/>
      <c r="BG11395" s="6"/>
    </row>
    <row r="11396" spans="34:59" x14ac:dyDescent="0.25">
      <c r="AH11396" s="10"/>
      <c r="AI11396" s="6"/>
      <c r="AJ11396" s="10"/>
      <c r="AK11396" s="10"/>
      <c r="AL11396" s="10"/>
      <c r="AM11396" s="10"/>
      <c r="AN11396" s="10"/>
      <c r="AO11396" s="10"/>
      <c r="AP11396" s="10"/>
      <c r="AQ11396" s="10"/>
      <c r="AR11396" s="10"/>
      <c r="AS11396" s="10"/>
      <c r="AT11396" s="10"/>
      <c r="AU11396" s="10"/>
      <c r="AV11396" s="10"/>
      <c r="AW11396" s="10"/>
      <c r="AX11396" s="10"/>
      <c r="AY11396" s="10"/>
      <c r="AZ11396" s="10"/>
      <c r="BA11396" s="10"/>
      <c r="BB11396" s="10"/>
      <c r="BC11396" s="10"/>
      <c r="BD11396" s="10"/>
      <c r="BE11396" s="10"/>
      <c r="BF11396" s="10"/>
      <c r="BG11396" s="6"/>
    </row>
    <row r="11398" spans="34:59" x14ac:dyDescent="0.25">
      <c r="AH11398" s="10"/>
      <c r="AI11398" s="6"/>
    </row>
    <row r="11399" spans="34:59" x14ac:dyDescent="0.25">
      <c r="AH11399" s="6"/>
      <c r="AI11399" s="6"/>
      <c r="AJ11399" s="6"/>
      <c r="AK11399" s="6"/>
      <c r="AL11399" s="6"/>
      <c r="AM11399" s="6"/>
      <c r="AN11399" s="6"/>
      <c r="AO11399" s="6"/>
      <c r="AP11399" s="6"/>
      <c r="AQ11399" s="6"/>
      <c r="AR11399" s="6"/>
      <c r="AS11399" s="6"/>
      <c r="AT11399" s="6"/>
      <c r="AU11399" s="6"/>
      <c r="AV11399" s="6"/>
      <c r="AW11399" s="6"/>
      <c r="AX11399" s="6"/>
      <c r="AY11399" s="6"/>
      <c r="AZ11399" s="6"/>
      <c r="BA11399" s="6"/>
      <c r="BB11399" s="6"/>
      <c r="BC11399" s="6"/>
      <c r="BD11399" s="6"/>
      <c r="BE11399" s="6"/>
      <c r="BF11399" s="6"/>
      <c r="BG11399" s="6"/>
    </row>
    <row r="11400" spans="34:59" x14ac:dyDescent="0.25">
      <c r="AH11400" s="10"/>
      <c r="AI11400" s="6"/>
      <c r="AJ11400" s="10"/>
      <c r="AK11400" s="10"/>
      <c r="AL11400" s="10"/>
      <c r="AM11400" s="10"/>
      <c r="AN11400" s="10"/>
      <c r="AO11400" s="10"/>
      <c r="AP11400" s="10"/>
      <c r="AQ11400" s="10"/>
      <c r="AR11400" s="10"/>
      <c r="AS11400" s="10"/>
      <c r="AT11400" s="10"/>
      <c r="AU11400" s="10"/>
      <c r="AV11400" s="10"/>
      <c r="AW11400" s="10"/>
      <c r="AX11400" s="10"/>
      <c r="AY11400" s="10"/>
      <c r="AZ11400" s="10"/>
      <c r="BA11400" s="10"/>
      <c r="BB11400" s="10"/>
      <c r="BC11400" s="10"/>
      <c r="BD11400" s="10"/>
      <c r="BE11400" s="10"/>
      <c r="BF11400" s="10"/>
      <c r="BG11400" s="6"/>
    </row>
    <row r="11401" spans="34:59" x14ac:dyDescent="0.25">
      <c r="AH11401" s="6"/>
      <c r="AI11401" s="6"/>
      <c r="AJ11401" s="6"/>
      <c r="AK11401" s="6"/>
      <c r="AL11401" s="6"/>
      <c r="AM11401" s="6"/>
      <c r="AN11401" s="6"/>
      <c r="AO11401" s="6"/>
      <c r="AP11401" s="6"/>
      <c r="AQ11401" s="6"/>
      <c r="AR11401" s="6"/>
      <c r="AS11401" s="6"/>
      <c r="AT11401" s="6"/>
      <c r="AU11401" s="6"/>
      <c r="AV11401" s="6"/>
      <c r="AW11401" s="6"/>
      <c r="AX11401" s="6"/>
      <c r="AY11401" s="6"/>
      <c r="AZ11401" s="6"/>
      <c r="BA11401" s="6"/>
      <c r="BB11401" s="6"/>
      <c r="BC11401" s="6"/>
      <c r="BD11401" s="6"/>
      <c r="BE11401" s="6"/>
      <c r="BF11401" s="6"/>
      <c r="BG11401" s="10"/>
    </row>
    <row r="11402" spans="34:59" x14ac:dyDescent="0.25">
      <c r="AH11402" s="10"/>
      <c r="AI11402" s="6"/>
    </row>
    <row r="11403" spans="34:59" x14ac:dyDescent="0.25">
      <c r="AH11403" s="6"/>
      <c r="AI11403" s="6"/>
      <c r="AJ11403" s="6"/>
      <c r="AK11403" s="6"/>
      <c r="AL11403" s="6"/>
      <c r="AM11403" s="6"/>
      <c r="AN11403" s="6"/>
      <c r="AO11403" s="6"/>
      <c r="AP11403" s="6"/>
      <c r="AQ11403" s="6"/>
      <c r="AR11403" s="6"/>
      <c r="AS11403" s="6"/>
      <c r="AT11403" s="6"/>
      <c r="AU11403" s="6"/>
      <c r="AV11403" s="6"/>
      <c r="AW11403" s="6"/>
      <c r="AX11403" s="6"/>
      <c r="AY11403" s="6"/>
      <c r="AZ11403" s="6"/>
      <c r="BA11403" s="6"/>
      <c r="BB11403" s="6"/>
      <c r="BC11403" s="6"/>
      <c r="BD11403" s="6"/>
      <c r="BE11403" s="6"/>
      <c r="BF11403" s="6"/>
      <c r="BG11403" s="6"/>
    </row>
    <row r="11404" spans="34:59" x14ac:dyDescent="0.25">
      <c r="AH11404" s="10"/>
      <c r="AI11404" s="6"/>
      <c r="AJ11404" s="10"/>
      <c r="AK11404" s="10"/>
      <c r="AL11404" s="10"/>
      <c r="AM11404" s="10"/>
      <c r="AN11404" s="10"/>
      <c r="AO11404" s="10"/>
      <c r="AP11404" s="10"/>
      <c r="AQ11404" s="10"/>
      <c r="AR11404" s="10"/>
      <c r="AS11404" s="10"/>
      <c r="AT11404" s="10"/>
      <c r="AU11404" s="10"/>
      <c r="AV11404" s="10"/>
      <c r="AW11404" s="10"/>
      <c r="AX11404" s="10"/>
      <c r="AY11404" s="10"/>
      <c r="AZ11404" s="10"/>
      <c r="BA11404" s="10"/>
      <c r="BB11404" s="10"/>
      <c r="BC11404" s="10"/>
      <c r="BD11404" s="10"/>
      <c r="BE11404" s="10"/>
      <c r="BF11404" s="10"/>
      <c r="BG11404" s="6"/>
    </row>
    <row r="11405" spans="34:59" x14ac:dyDescent="0.25">
      <c r="AH11405" s="6"/>
      <c r="AI11405" s="6"/>
      <c r="AJ11405" s="6"/>
      <c r="AK11405" s="6"/>
      <c r="AL11405" s="6"/>
      <c r="AM11405" s="6"/>
      <c r="AN11405" s="6"/>
      <c r="AO11405" s="6"/>
      <c r="AP11405" s="6"/>
      <c r="AQ11405" s="6"/>
      <c r="AR11405" s="6"/>
      <c r="AS11405" s="6"/>
      <c r="AT11405" s="6"/>
      <c r="AU11405" s="6"/>
      <c r="AV11405" s="6"/>
      <c r="AW11405" s="6"/>
      <c r="AX11405" s="6"/>
      <c r="AY11405" s="6"/>
      <c r="AZ11405" s="6"/>
      <c r="BA11405" s="6"/>
      <c r="BB11405" s="6"/>
      <c r="BC11405" s="6"/>
      <c r="BD11405" s="6"/>
      <c r="BE11405" s="6"/>
      <c r="BF11405" s="6"/>
      <c r="BG11405" s="10"/>
    </row>
    <row r="11406" spans="34:59" x14ac:dyDescent="0.25">
      <c r="AH11406" s="10"/>
      <c r="AI11406" s="6"/>
    </row>
    <row r="11407" spans="34:59" x14ac:dyDescent="0.25">
      <c r="AH11407" s="6"/>
      <c r="AI11407" s="6"/>
      <c r="AJ11407" s="6"/>
      <c r="AK11407" s="6"/>
      <c r="AL11407" s="6"/>
      <c r="AM11407" s="6"/>
      <c r="AN11407" s="6"/>
      <c r="AO11407" s="6"/>
      <c r="AP11407" s="6"/>
      <c r="AQ11407" s="6"/>
      <c r="AR11407" s="6"/>
      <c r="AS11407" s="6"/>
      <c r="AT11407" s="6"/>
      <c r="AU11407" s="6"/>
      <c r="AV11407" s="6"/>
      <c r="AW11407" s="6"/>
      <c r="AX11407" s="6"/>
      <c r="AY11407" s="6"/>
      <c r="AZ11407" s="6"/>
      <c r="BA11407" s="6"/>
      <c r="BB11407" s="6"/>
      <c r="BC11407" s="6"/>
      <c r="BD11407" s="6"/>
      <c r="BE11407" s="6"/>
      <c r="BF11407" s="6"/>
      <c r="BG11407" s="6"/>
    </row>
    <row r="11408" spans="34:59" x14ac:dyDescent="0.25">
      <c r="AH11408" s="10"/>
      <c r="AI11408" s="6"/>
      <c r="AJ11408" s="10"/>
      <c r="AK11408" s="10"/>
      <c r="AL11408" s="10"/>
      <c r="AM11408" s="10"/>
      <c r="AN11408" s="10"/>
      <c r="AO11408" s="10"/>
      <c r="AP11408" s="10"/>
      <c r="AQ11408" s="10"/>
      <c r="AR11408" s="10"/>
      <c r="AS11408" s="10"/>
      <c r="AT11408" s="10"/>
      <c r="AU11408" s="10"/>
      <c r="AV11408" s="10"/>
      <c r="AW11408" s="10"/>
      <c r="AX11408" s="10"/>
      <c r="AY11408" s="10"/>
      <c r="AZ11408" s="10"/>
      <c r="BA11408" s="10"/>
      <c r="BB11408" s="10"/>
      <c r="BC11408" s="10"/>
      <c r="BD11408" s="10"/>
      <c r="BE11408" s="10"/>
      <c r="BF11408" s="10"/>
      <c r="BG11408" s="6"/>
    </row>
    <row r="11409" spans="34:59" x14ac:dyDescent="0.25">
      <c r="AH11409" s="6"/>
      <c r="AI11409" s="6"/>
      <c r="AJ11409" s="6"/>
      <c r="AK11409" s="6"/>
      <c r="AL11409" s="6"/>
      <c r="AM11409" s="6"/>
      <c r="AN11409" s="6"/>
      <c r="AO11409" s="6"/>
      <c r="AP11409" s="6"/>
      <c r="AQ11409" s="6"/>
      <c r="AR11409" s="6"/>
      <c r="AS11409" s="6"/>
      <c r="AT11409" s="6"/>
      <c r="AU11409" s="6"/>
      <c r="AV11409" s="6"/>
      <c r="AW11409" s="6"/>
      <c r="AX11409" s="6"/>
      <c r="AY11409" s="6"/>
      <c r="AZ11409" s="6"/>
      <c r="BA11409" s="6"/>
      <c r="BB11409" s="6"/>
      <c r="BC11409" s="6"/>
      <c r="BD11409" s="6"/>
      <c r="BE11409" s="6"/>
      <c r="BF11409" s="6"/>
      <c r="BG11409" s="10"/>
    </row>
    <row r="11410" spans="34:59" x14ac:dyDescent="0.25">
      <c r="AH11410" s="10"/>
      <c r="AI11410" s="6"/>
    </row>
    <row r="11411" spans="34:59" x14ac:dyDescent="0.25">
      <c r="AH11411" s="6"/>
      <c r="AI11411" s="6"/>
      <c r="AJ11411" s="6"/>
      <c r="AK11411" s="6"/>
      <c r="AL11411" s="6"/>
      <c r="AM11411" s="6"/>
      <c r="AN11411" s="6"/>
      <c r="AO11411" s="6"/>
      <c r="AP11411" s="6"/>
      <c r="AQ11411" s="6"/>
      <c r="AR11411" s="6"/>
      <c r="AS11411" s="6"/>
      <c r="AT11411" s="6"/>
      <c r="AU11411" s="6"/>
      <c r="AV11411" s="6"/>
      <c r="AW11411" s="6"/>
      <c r="AX11411" s="6"/>
      <c r="AY11411" s="6"/>
      <c r="AZ11411" s="6"/>
      <c r="BA11411" s="6"/>
      <c r="BB11411" s="6"/>
      <c r="BC11411" s="6"/>
      <c r="BD11411" s="6"/>
      <c r="BE11411" s="6"/>
      <c r="BF11411" s="6"/>
      <c r="BG11411" s="6"/>
    </row>
    <row r="11412" spans="34:59" x14ac:dyDescent="0.25">
      <c r="AH11412" s="10"/>
      <c r="AI11412" s="6"/>
      <c r="AJ11412" s="10"/>
      <c r="AK11412" s="10"/>
      <c r="AL11412" s="10"/>
      <c r="AM11412" s="10"/>
      <c r="AN11412" s="10"/>
      <c r="AO11412" s="10"/>
      <c r="AP11412" s="10"/>
      <c r="AQ11412" s="10"/>
      <c r="AR11412" s="10"/>
      <c r="AS11412" s="10"/>
      <c r="AT11412" s="10"/>
      <c r="AU11412" s="10"/>
      <c r="AV11412" s="10"/>
      <c r="AW11412" s="10"/>
      <c r="AX11412" s="10"/>
      <c r="AY11412" s="10"/>
      <c r="AZ11412" s="10"/>
      <c r="BA11412" s="10"/>
      <c r="BB11412" s="10"/>
      <c r="BC11412" s="10"/>
      <c r="BD11412" s="10"/>
      <c r="BE11412" s="10"/>
      <c r="BF11412" s="10"/>
      <c r="BG11412" s="6"/>
    </row>
    <row r="11414" spans="34:59" x14ac:dyDescent="0.25">
      <c r="AH11414" s="10"/>
      <c r="AI11414" s="6"/>
    </row>
    <row r="11415" spans="34:59" x14ac:dyDescent="0.25">
      <c r="AH11415" s="6"/>
      <c r="AI11415" s="6"/>
      <c r="AJ11415" s="6"/>
      <c r="AK11415" s="6"/>
      <c r="AL11415" s="6"/>
      <c r="AM11415" s="6"/>
      <c r="AN11415" s="6"/>
      <c r="AO11415" s="6"/>
      <c r="AP11415" s="6"/>
      <c r="AQ11415" s="6"/>
      <c r="AR11415" s="6"/>
      <c r="AS11415" s="6"/>
      <c r="AT11415" s="6"/>
      <c r="AU11415" s="6"/>
      <c r="AV11415" s="6"/>
      <c r="AW11415" s="6"/>
      <c r="AX11415" s="6"/>
      <c r="AY11415" s="6"/>
      <c r="AZ11415" s="6"/>
      <c r="BA11415" s="6"/>
      <c r="BB11415" s="6"/>
      <c r="BC11415" s="6"/>
      <c r="BD11415" s="6"/>
      <c r="BE11415" s="6"/>
      <c r="BF11415" s="6"/>
      <c r="BG11415" s="6"/>
    </row>
    <row r="11416" spans="34:59" x14ac:dyDescent="0.25">
      <c r="AH11416" s="10"/>
      <c r="AI11416" s="6"/>
      <c r="AJ11416" s="10"/>
      <c r="AK11416" s="10"/>
      <c r="AL11416" s="10"/>
      <c r="AM11416" s="10"/>
      <c r="AN11416" s="10"/>
      <c r="AO11416" s="10"/>
      <c r="AP11416" s="10"/>
      <c r="AQ11416" s="10"/>
      <c r="AR11416" s="10"/>
      <c r="AS11416" s="10"/>
      <c r="AT11416" s="10"/>
      <c r="AU11416" s="10"/>
      <c r="AV11416" s="10"/>
      <c r="AW11416" s="10"/>
      <c r="AX11416" s="10"/>
      <c r="AY11416" s="10"/>
      <c r="AZ11416" s="10"/>
      <c r="BA11416" s="10"/>
      <c r="BB11416" s="10"/>
      <c r="BC11416" s="10"/>
      <c r="BD11416" s="10"/>
      <c r="BE11416" s="10"/>
      <c r="BF11416" s="10"/>
      <c r="BG11416" s="6"/>
    </row>
    <row r="11417" spans="34:59" x14ac:dyDescent="0.25">
      <c r="AH11417" s="6"/>
      <c r="AI11417" s="6"/>
      <c r="AJ11417" s="6"/>
      <c r="AK11417" s="6"/>
      <c r="AL11417" s="6"/>
      <c r="AM11417" s="6"/>
      <c r="AN11417" s="6"/>
      <c r="AO11417" s="6"/>
      <c r="AP11417" s="6"/>
      <c r="AQ11417" s="6"/>
      <c r="AR11417" s="6"/>
      <c r="AS11417" s="6"/>
      <c r="AT11417" s="6"/>
      <c r="AU11417" s="6"/>
      <c r="AV11417" s="6"/>
      <c r="AW11417" s="6"/>
      <c r="AX11417" s="6"/>
      <c r="AY11417" s="6"/>
      <c r="AZ11417" s="6"/>
      <c r="BA11417" s="6"/>
      <c r="BB11417" s="6"/>
      <c r="BC11417" s="6"/>
      <c r="BD11417" s="6"/>
      <c r="BE11417" s="6"/>
      <c r="BF11417" s="6"/>
      <c r="BG11417" s="10"/>
    </row>
    <row r="11418" spans="34:59" x14ac:dyDescent="0.25">
      <c r="AH11418" s="10"/>
      <c r="AI11418" s="6"/>
    </row>
    <row r="11419" spans="34:59" x14ac:dyDescent="0.25">
      <c r="AH11419" s="6"/>
      <c r="AI11419" s="6"/>
      <c r="AJ11419" s="6"/>
      <c r="AK11419" s="6"/>
      <c r="AL11419" s="6"/>
      <c r="AM11419" s="6"/>
      <c r="AN11419" s="6"/>
      <c r="AO11419" s="6"/>
      <c r="AP11419" s="6"/>
      <c r="AQ11419" s="6"/>
      <c r="AR11419" s="6"/>
      <c r="AS11419" s="6"/>
      <c r="AT11419" s="6"/>
      <c r="AU11419" s="6"/>
      <c r="AV11419" s="6"/>
      <c r="AW11419" s="6"/>
      <c r="AX11419" s="6"/>
      <c r="AY11419" s="6"/>
      <c r="AZ11419" s="6"/>
      <c r="BA11419" s="6"/>
      <c r="BB11419" s="6"/>
      <c r="BC11419" s="6"/>
      <c r="BD11419" s="6"/>
      <c r="BE11419" s="6"/>
      <c r="BF11419" s="6"/>
      <c r="BG11419" s="6"/>
    </row>
    <row r="11420" spans="34:59" x14ac:dyDescent="0.25">
      <c r="AH11420" s="10"/>
      <c r="AI11420" s="6"/>
      <c r="AJ11420" s="10"/>
      <c r="AK11420" s="10"/>
      <c r="AL11420" s="10"/>
      <c r="AM11420" s="10"/>
      <c r="AN11420" s="10"/>
      <c r="AO11420" s="10"/>
      <c r="AP11420" s="10"/>
      <c r="AQ11420" s="10"/>
      <c r="AR11420" s="10"/>
      <c r="AS11420" s="10"/>
      <c r="AT11420" s="10"/>
      <c r="AU11420" s="10"/>
      <c r="AV11420" s="10"/>
      <c r="AW11420" s="10"/>
      <c r="AX11420" s="10"/>
      <c r="AY11420" s="10"/>
      <c r="AZ11420" s="10"/>
      <c r="BA11420" s="10"/>
      <c r="BB11420" s="10"/>
      <c r="BC11420" s="10"/>
      <c r="BD11420" s="10"/>
      <c r="BE11420" s="10"/>
      <c r="BF11420" s="10"/>
      <c r="BG11420" s="6"/>
    </row>
    <row r="11421" spans="34:59" x14ac:dyDescent="0.25">
      <c r="AH11421" s="6"/>
      <c r="AI11421" s="6"/>
      <c r="AJ11421" s="6"/>
      <c r="AK11421" s="6"/>
      <c r="AL11421" s="6"/>
      <c r="AM11421" s="6"/>
      <c r="AN11421" s="6"/>
      <c r="AO11421" s="6"/>
      <c r="AP11421" s="6"/>
      <c r="AQ11421" s="6"/>
      <c r="AR11421" s="6"/>
      <c r="AS11421" s="6"/>
      <c r="AT11421" s="6"/>
      <c r="AU11421" s="6"/>
      <c r="AV11421" s="6"/>
      <c r="AW11421" s="6"/>
      <c r="AX11421" s="6"/>
      <c r="AY11421" s="6"/>
      <c r="AZ11421" s="6"/>
      <c r="BA11421" s="6"/>
      <c r="BB11421" s="6"/>
      <c r="BC11421" s="6"/>
      <c r="BD11421" s="6"/>
      <c r="BE11421" s="6"/>
      <c r="BF11421" s="6"/>
      <c r="BG11421" s="10"/>
    </row>
    <row r="11422" spans="34:59" x14ac:dyDescent="0.25">
      <c r="AH11422" s="10"/>
      <c r="AI11422" s="6"/>
    </row>
    <row r="11423" spans="34:59" x14ac:dyDescent="0.25">
      <c r="AH11423" s="6"/>
      <c r="AI11423" s="6"/>
      <c r="AJ11423" s="6"/>
      <c r="AK11423" s="6"/>
      <c r="AL11423" s="6"/>
      <c r="AM11423" s="6"/>
      <c r="AN11423" s="6"/>
      <c r="AO11423" s="6"/>
      <c r="AP11423" s="6"/>
      <c r="AQ11423" s="6"/>
      <c r="AR11423" s="6"/>
      <c r="AS11423" s="6"/>
      <c r="AT11423" s="6"/>
      <c r="AU11423" s="6"/>
      <c r="AV11423" s="6"/>
      <c r="AW11423" s="6"/>
      <c r="AX11423" s="6"/>
      <c r="AY11423" s="6"/>
      <c r="AZ11423" s="6"/>
      <c r="BA11423" s="6"/>
      <c r="BB11423" s="6"/>
      <c r="BC11423" s="6"/>
      <c r="BD11423" s="6"/>
      <c r="BE11423" s="6"/>
      <c r="BF11423" s="6"/>
      <c r="BG11423" s="6"/>
    </row>
    <row r="11424" spans="34:59" x14ac:dyDescent="0.25">
      <c r="AH11424" s="10"/>
      <c r="AI11424" s="6"/>
      <c r="AJ11424" s="10"/>
      <c r="AK11424" s="10"/>
      <c r="AL11424" s="10"/>
      <c r="AM11424" s="10"/>
      <c r="AN11424" s="10"/>
      <c r="AO11424" s="10"/>
      <c r="AP11424" s="10"/>
      <c r="AQ11424" s="10"/>
      <c r="AR11424" s="10"/>
      <c r="AS11424" s="10"/>
      <c r="AT11424" s="10"/>
      <c r="AU11424" s="10"/>
      <c r="AV11424" s="10"/>
      <c r="AW11424" s="10"/>
      <c r="AX11424" s="10"/>
      <c r="AY11424" s="10"/>
      <c r="AZ11424" s="10"/>
      <c r="BA11424" s="10"/>
      <c r="BB11424" s="10"/>
      <c r="BC11424" s="10"/>
      <c r="BD11424" s="10"/>
      <c r="BE11424" s="10"/>
      <c r="BF11424" s="10"/>
      <c r="BG11424" s="6"/>
    </row>
    <row r="11425" spans="34:59" x14ac:dyDescent="0.25">
      <c r="AH11425" s="6"/>
      <c r="AI11425" s="6"/>
      <c r="AJ11425" s="6"/>
      <c r="AK11425" s="6"/>
      <c r="AL11425" s="6"/>
      <c r="AM11425" s="6"/>
      <c r="AN11425" s="6"/>
      <c r="AO11425" s="6"/>
      <c r="AP11425" s="6"/>
      <c r="AQ11425" s="6"/>
      <c r="AR11425" s="6"/>
      <c r="AS11425" s="6"/>
      <c r="AT11425" s="6"/>
      <c r="AU11425" s="6"/>
      <c r="AV11425" s="6"/>
      <c r="AW11425" s="6"/>
      <c r="AX11425" s="6"/>
      <c r="AY11425" s="6"/>
      <c r="AZ11425" s="6"/>
      <c r="BA11425" s="6"/>
      <c r="BB11425" s="6"/>
      <c r="BC11425" s="6"/>
      <c r="BD11425" s="6"/>
      <c r="BE11425" s="6"/>
      <c r="BF11425" s="6"/>
      <c r="BG11425" s="10"/>
    </row>
    <row r="11426" spans="34:59" x14ac:dyDescent="0.25">
      <c r="AH11426" s="10"/>
      <c r="AI11426" s="6"/>
    </row>
    <row r="11427" spans="34:59" x14ac:dyDescent="0.25">
      <c r="AH11427" s="6"/>
      <c r="AI11427" s="6"/>
      <c r="AJ11427" s="6"/>
      <c r="AK11427" s="6"/>
      <c r="AL11427" s="6"/>
      <c r="AM11427" s="6"/>
      <c r="AN11427" s="6"/>
      <c r="AO11427" s="6"/>
      <c r="AP11427" s="6"/>
      <c r="AQ11427" s="6"/>
      <c r="AR11427" s="6"/>
      <c r="AS11427" s="6"/>
      <c r="AT11427" s="6"/>
      <c r="AU11427" s="6"/>
      <c r="AV11427" s="6"/>
      <c r="AW11427" s="6"/>
      <c r="AX11427" s="6"/>
      <c r="AY11427" s="6"/>
      <c r="AZ11427" s="6"/>
      <c r="BA11427" s="6"/>
      <c r="BB11427" s="6"/>
      <c r="BC11427" s="6"/>
      <c r="BD11427" s="6"/>
      <c r="BE11427" s="6"/>
      <c r="BF11427" s="6"/>
      <c r="BG11427" s="6"/>
    </row>
    <row r="11428" spans="34:59" x14ac:dyDescent="0.25">
      <c r="AH11428" s="10"/>
      <c r="AI11428" s="6"/>
      <c r="AJ11428" s="10"/>
      <c r="AK11428" s="10"/>
      <c r="AL11428" s="10"/>
      <c r="AM11428" s="10"/>
      <c r="AN11428" s="10"/>
      <c r="AO11428" s="10"/>
      <c r="AP11428" s="10"/>
      <c r="AQ11428" s="10"/>
      <c r="AR11428" s="10"/>
      <c r="AS11428" s="10"/>
      <c r="AT11428" s="10"/>
      <c r="AU11428" s="10"/>
      <c r="AV11428" s="10"/>
      <c r="AW11428" s="10"/>
      <c r="AX11428" s="10"/>
      <c r="AY11428" s="10"/>
      <c r="AZ11428" s="10"/>
      <c r="BA11428" s="10"/>
      <c r="BB11428" s="10"/>
      <c r="BC11428" s="10"/>
      <c r="BD11428" s="10"/>
      <c r="BE11428" s="10"/>
      <c r="BF11428" s="10"/>
      <c r="BG11428" s="6"/>
    </row>
    <row r="11430" spans="34:59" x14ac:dyDescent="0.25">
      <c r="AH11430" s="10"/>
      <c r="AI11430" s="6"/>
    </row>
    <row r="11431" spans="34:59" x14ac:dyDescent="0.25">
      <c r="AH11431" s="6"/>
      <c r="AI11431" s="6"/>
      <c r="AJ11431" s="6"/>
      <c r="AK11431" s="6"/>
      <c r="AL11431" s="6"/>
      <c r="AM11431" s="6"/>
      <c r="AN11431" s="6"/>
      <c r="AO11431" s="6"/>
      <c r="AP11431" s="6"/>
      <c r="AQ11431" s="6"/>
      <c r="AR11431" s="6"/>
      <c r="AS11431" s="6"/>
      <c r="AT11431" s="6"/>
      <c r="AU11431" s="6"/>
      <c r="AV11431" s="6"/>
      <c r="AW11431" s="6"/>
      <c r="AX11431" s="6"/>
      <c r="AY11431" s="6"/>
      <c r="AZ11431" s="6"/>
      <c r="BA11431" s="6"/>
      <c r="BB11431" s="6"/>
      <c r="BC11431" s="6"/>
      <c r="BD11431" s="6"/>
      <c r="BE11431" s="6"/>
      <c r="BF11431" s="6"/>
      <c r="BG11431" s="6"/>
    </row>
    <row r="11432" spans="34:59" x14ac:dyDescent="0.25">
      <c r="AH11432" s="10"/>
      <c r="AI11432" s="6"/>
      <c r="AJ11432" s="10"/>
      <c r="AK11432" s="10"/>
      <c r="AL11432" s="10"/>
      <c r="AM11432" s="10"/>
      <c r="AN11432" s="10"/>
      <c r="AO11432" s="10"/>
      <c r="AP11432" s="10"/>
      <c r="AQ11432" s="10"/>
      <c r="AR11432" s="10"/>
      <c r="AS11432" s="10"/>
      <c r="AT11432" s="10"/>
      <c r="AU11432" s="10"/>
      <c r="AV11432" s="10"/>
      <c r="AW11432" s="10"/>
      <c r="AX11432" s="10"/>
      <c r="AY11432" s="10"/>
      <c r="AZ11432" s="10"/>
      <c r="BA11432" s="10"/>
      <c r="BB11432" s="10"/>
      <c r="BC11432" s="10"/>
      <c r="BD11432" s="10"/>
      <c r="BE11432" s="10"/>
      <c r="BF11432" s="10"/>
      <c r="BG11432" s="6"/>
    </row>
    <row r="11433" spans="34:59" x14ac:dyDescent="0.25">
      <c r="AH11433" s="6"/>
      <c r="AI11433" s="6"/>
      <c r="AJ11433" s="6"/>
      <c r="AK11433" s="6"/>
      <c r="AL11433" s="6"/>
      <c r="AM11433" s="6"/>
      <c r="AN11433" s="6"/>
      <c r="AO11433" s="6"/>
      <c r="AP11433" s="6"/>
      <c r="AQ11433" s="6"/>
      <c r="AR11433" s="6"/>
      <c r="AS11433" s="6"/>
      <c r="AT11433" s="6"/>
      <c r="AU11433" s="6"/>
      <c r="AV11433" s="6"/>
      <c r="AW11433" s="6"/>
      <c r="AX11433" s="6"/>
      <c r="AY11433" s="6"/>
      <c r="AZ11433" s="6"/>
      <c r="BA11433" s="6"/>
      <c r="BB11433" s="6"/>
      <c r="BC11433" s="6"/>
      <c r="BD11433" s="6"/>
      <c r="BE11433" s="6"/>
      <c r="BF11433" s="6"/>
      <c r="BG11433" s="10"/>
    </row>
    <row r="11434" spans="34:59" x14ac:dyDescent="0.25">
      <c r="AH11434" s="10"/>
      <c r="AI11434" s="6"/>
    </row>
    <row r="11435" spans="34:59" x14ac:dyDescent="0.25">
      <c r="AH11435" s="6"/>
      <c r="AI11435" s="6"/>
      <c r="AJ11435" s="6"/>
      <c r="AK11435" s="6"/>
      <c r="AL11435" s="6"/>
      <c r="AM11435" s="6"/>
      <c r="AN11435" s="6"/>
      <c r="AO11435" s="6"/>
      <c r="AP11435" s="6"/>
      <c r="AQ11435" s="6"/>
      <c r="AR11435" s="6"/>
      <c r="AS11435" s="6"/>
      <c r="AT11435" s="6"/>
      <c r="AU11435" s="6"/>
      <c r="AV11435" s="6"/>
      <c r="AW11435" s="6"/>
      <c r="AX11435" s="6"/>
      <c r="AY11435" s="6"/>
      <c r="AZ11435" s="6"/>
      <c r="BA11435" s="6"/>
      <c r="BB11435" s="6"/>
      <c r="BC11435" s="6"/>
      <c r="BD11435" s="6"/>
      <c r="BE11435" s="6"/>
      <c r="BF11435" s="6"/>
      <c r="BG11435" s="6"/>
    </row>
    <row r="11436" spans="34:59" x14ac:dyDescent="0.25">
      <c r="AH11436" s="10"/>
      <c r="AI11436" s="6"/>
      <c r="AJ11436" s="10"/>
      <c r="AK11436" s="10"/>
      <c r="AL11436" s="10"/>
      <c r="AM11436" s="10"/>
      <c r="AN11436" s="10"/>
      <c r="AO11436" s="10"/>
      <c r="AP11436" s="10"/>
      <c r="AQ11436" s="10"/>
      <c r="AR11436" s="10"/>
      <c r="AS11436" s="10"/>
      <c r="AT11436" s="10"/>
      <c r="AU11436" s="10"/>
      <c r="AV11436" s="10"/>
      <c r="AW11436" s="10"/>
      <c r="AX11436" s="10"/>
      <c r="AY11436" s="10"/>
      <c r="AZ11436" s="10"/>
      <c r="BA11436" s="10"/>
      <c r="BB11436" s="10"/>
      <c r="BC11436" s="10"/>
      <c r="BD11436" s="10"/>
      <c r="BE11436" s="10"/>
      <c r="BF11436" s="10"/>
      <c r="BG11436" s="6"/>
    </row>
    <row r="11437" spans="34:59" x14ac:dyDescent="0.25">
      <c r="AH11437" s="6"/>
      <c r="AI11437" s="6"/>
      <c r="AJ11437" s="6"/>
      <c r="AK11437" s="6"/>
      <c r="AL11437" s="6"/>
      <c r="AM11437" s="6"/>
      <c r="AN11437" s="6"/>
      <c r="AO11437" s="6"/>
      <c r="AP11437" s="6"/>
      <c r="AQ11437" s="6"/>
      <c r="AR11437" s="6"/>
      <c r="AS11437" s="6"/>
      <c r="AT11437" s="6"/>
      <c r="AU11437" s="6"/>
      <c r="AV11437" s="6"/>
      <c r="AW11437" s="6"/>
      <c r="AX11437" s="6"/>
      <c r="AY11437" s="6"/>
      <c r="AZ11437" s="6"/>
      <c r="BA11437" s="6"/>
      <c r="BB11437" s="6"/>
      <c r="BC11437" s="6"/>
      <c r="BD11437" s="6"/>
      <c r="BE11437" s="6"/>
      <c r="BF11437" s="6"/>
      <c r="BG11437" s="10"/>
    </row>
    <row r="11438" spans="34:59" x14ac:dyDescent="0.25">
      <c r="AH11438" s="10"/>
      <c r="AI11438" s="6"/>
    </row>
    <row r="11439" spans="34:59" x14ac:dyDescent="0.25">
      <c r="AH11439" s="6"/>
      <c r="AI11439" s="6"/>
      <c r="AJ11439" s="6"/>
      <c r="AK11439" s="6"/>
      <c r="AL11439" s="6"/>
      <c r="AM11439" s="6"/>
      <c r="AN11439" s="6"/>
      <c r="AO11439" s="6"/>
      <c r="AP11439" s="6"/>
      <c r="AQ11439" s="6"/>
      <c r="AR11439" s="6"/>
      <c r="AS11439" s="6"/>
      <c r="AT11439" s="6"/>
      <c r="AU11439" s="6"/>
      <c r="AV11439" s="6"/>
      <c r="AW11439" s="6"/>
      <c r="AX11439" s="6"/>
      <c r="AY11439" s="6"/>
      <c r="AZ11439" s="6"/>
      <c r="BA11439" s="6"/>
      <c r="BB11439" s="6"/>
      <c r="BC11439" s="6"/>
      <c r="BD11439" s="6"/>
      <c r="BE11439" s="6"/>
      <c r="BF11439" s="6"/>
      <c r="BG11439" s="6"/>
    </row>
    <row r="11440" spans="34:59" x14ac:dyDescent="0.25">
      <c r="AH11440" s="10"/>
      <c r="AI11440" s="6"/>
      <c r="AJ11440" s="10"/>
      <c r="AK11440" s="10"/>
      <c r="AL11440" s="10"/>
      <c r="AM11440" s="10"/>
      <c r="AN11440" s="10"/>
      <c r="AO11440" s="10"/>
      <c r="AP11440" s="10"/>
      <c r="AQ11440" s="10"/>
      <c r="AR11440" s="10"/>
      <c r="AS11440" s="10"/>
      <c r="AT11440" s="10"/>
      <c r="AU11440" s="10"/>
      <c r="AV11440" s="10"/>
      <c r="AW11440" s="10"/>
      <c r="AX11440" s="10"/>
      <c r="AY11440" s="10"/>
      <c r="AZ11440" s="10"/>
      <c r="BA11440" s="10"/>
      <c r="BB11440" s="10"/>
      <c r="BC11440" s="10"/>
      <c r="BD11440" s="10"/>
      <c r="BE11440" s="10"/>
      <c r="BF11440" s="10"/>
      <c r="BG11440" s="6"/>
    </row>
    <row r="11441" spans="34:59" x14ac:dyDescent="0.25">
      <c r="AH11441" s="6"/>
      <c r="AI11441" s="6"/>
      <c r="AJ11441" s="6"/>
      <c r="AK11441" s="6"/>
      <c r="AL11441" s="6"/>
      <c r="AM11441" s="6"/>
      <c r="AN11441" s="6"/>
      <c r="AO11441" s="6"/>
      <c r="AP11441" s="6"/>
      <c r="AQ11441" s="6"/>
      <c r="AR11441" s="6"/>
      <c r="AS11441" s="6"/>
      <c r="AT11441" s="6"/>
      <c r="AU11441" s="6"/>
      <c r="AV11441" s="6"/>
      <c r="AW11441" s="6"/>
      <c r="AX11441" s="6"/>
      <c r="AY11441" s="6"/>
      <c r="AZ11441" s="6"/>
      <c r="BA11441" s="6"/>
      <c r="BB11441" s="6"/>
      <c r="BC11441" s="6"/>
      <c r="BD11441" s="6"/>
      <c r="BE11441" s="6"/>
      <c r="BF11441" s="6"/>
      <c r="BG11441" s="10"/>
    </row>
    <row r="11442" spans="34:59" x14ac:dyDescent="0.25">
      <c r="AH11442" s="10"/>
      <c r="AI11442" s="6"/>
    </row>
    <row r="11443" spans="34:59" x14ac:dyDescent="0.25">
      <c r="AH11443" s="6"/>
      <c r="AI11443" s="6"/>
      <c r="AJ11443" s="6"/>
      <c r="AK11443" s="6"/>
      <c r="AL11443" s="6"/>
      <c r="AM11443" s="6"/>
      <c r="AN11443" s="6"/>
      <c r="AO11443" s="6"/>
      <c r="AP11443" s="6"/>
      <c r="AQ11443" s="6"/>
      <c r="AR11443" s="6"/>
      <c r="AS11443" s="6"/>
      <c r="AT11443" s="6"/>
      <c r="AU11443" s="6"/>
      <c r="AV11443" s="6"/>
      <c r="AW11443" s="6"/>
      <c r="AX11443" s="6"/>
      <c r="AY11443" s="6"/>
      <c r="AZ11443" s="6"/>
      <c r="BA11443" s="6"/>
      <c r="BB11443" s="6"/>
      <c r="BC11443" s="6"/>
      <c r="BD11443" s="6"/>
      <c r="BE11443" s="6"/>
      <c r="BF11443" s="6"/>
      <c r="BG11443" s="6"/>
    </row>
    <row r="11444" spans="34:59" x14ac:dyDescent="0.25">
      <c r="AH11444" s="10"/>
      <c r="AI11444" s="6"/>
      <c r="AJ11444" s="10"/>
      <c r="AK11444" s="10"/>
      <c r="AL11444" s="10"/>
      <c r="AM11444" s="10"/>
      <c r="AN11444" s="10"/>
      <c r="AO11444" s="10"/>
      <c r="AP11444" s="10"/>
      <c r="AQ11444" s="10"/>
      <c r="AR11444" s="10"/>
      <c r="AS11444" s="10"/>
      <c r="AT11444" s="10"/>
      <c r="AU11444" s="10"/>
      <c r="AV11444" s="10"/>
      <c r="AW11444" s="10"/>
      <c r="AX11444" s="10"/>
      <c r="AY11444" s="10"/>
      <c r="AZ11444" s="10"/>
      <c r="BA11444" s="10"/>
      <c r="BB11444" s="10"/>
      <c r="BC11444" s="10"/>
      <c r="BD11444" s="10"/>
      <c r="BE11444" s="10"/>
      <c r="BF11444" s="10"/>
      <c r="BG11444" s="6"/>
    </row>
    <row r="11446" spans="34:59" x14ac:dyDescent="0.25">
      <c r="AH11446" s="10"/>
      <c r="AI11446" s="6"/>
    </row>
    <row r="11447" spans="34:59" x14ac:dyDescent="0.25">
      <c r="AH11447" s="6"/>
      <c r="AI11447" s="6"/>
      <c r="AJ11447" s="6"/>
      <c r="AK11447" s="6"/>
      <c r="AL11447" s="6"/>
      <c r="AM11447" s="6"/>
      <c r="AN11447" s="6"/>
      <c r="AO11447" s="6"/>
      <c r="AP11447" s="6"/>
      <c r="AQ11447" s="6"/>
      <c r="AR11447" s="6"/>
      <c r="AS11447" s="6"/>
      <c r="AT11447" s="6"/>
      <c r="AU11447" s="6"/>
      <c r="AV11447" s="6"/>
      <c r="AW11447" s="6"/>
      <c r="AX11447" s="6"/>
      <c r="AY11447" s="6"/>
      <c r="AZ11447" s="6"/>
      <c r="BA11447" s="6"/>
      <c r="BB11447" s="6"/>
      <c r="BC11447" s="6"/>
      <c r="BD11447" s="6"/>
      <c r="BE11447" s="6"/>
      <c r="BF11447" s="6"/>
      <c r="BG11447" s="6"/>
    </row>
    <row r="11448" spans="34:59" x14ac:dyDescent="0.25">
      <c r="AH11448" s="10"/>
      <c r="AI11448" s="6"/>
      <c r="AJ11448" s="10"/>
      <c r="AK11448" s="10"/>
      <c r="AL11448" s="10"/>
      <c r="AM11448" s="10"/>
      <c r="AN11448" s="10"/>
      <c r="AO11448" s="10"/>
      <c r="AP11448" s="10"/>
      <c r="AQ11448" s="10"/>
      <c r="AR11448" s="10"/>
      <c r="AS11448" s="10"/>
      <c r="AT11448" s="10"/>
      <c r="AU11448" s="10"/>
      <c r="AV11448" s="10"/>
      <c r="AW11448" s="10"/>
      <c r="AX11448" s="10"/>
      <c r="AY11448" s="10"/>
      <c r="AZ11448" s="10"/>
      <c r="BA11448" s="10"/>
      <c r="BB11448" s="10"/>
      <c r="BC11448" s="10"/>
      <c r="BD11448" s="10"/>
      <c r="BE11448" s="10"/>
      <c r="BF11448" s="10"/>
      <c r="BG11448" s="6"/>
    </row>
    <row r="11449" spans="34:59" x14ac:dyDescent="0.25">
      <c r="AH11449" s="6"/>
      <c r="AI11449" s="6"/>
      <c r="AJ11449" s="6"/>
      <c r="AK11449" s="6"/>
      <c r="AL11449" s="6"/>
      <c r="AM11449" s="6"/>
      <c r="AN11449" s="6"/>
      <c r="AO11449" s="6"/>
      <c r="AP11449" s="6"/>
      <c r="AQ11449" s="6"/>
      <c r="AR11449" s="6"/>
      <c r="AS11449" s="6"/>
      <c r="AT11449" s="6"/>
      <c r="AU11449" s="6"/>
      <c r="AV11449" s="6"/>
      <c r="AW11449" s="6"/>
      <c r="AX11449" s="6"/>
      <c r="AY11449" s="6"/>
      <c r="AZ11449" s="6"/>
      <c r="BA11449" s="6"/>
      <c r="BB11449" s="6"/>
      <c r="BC11449" s="6"/>
      <c r="BD11449" s="6"/>
      <c r="BE11449" s="6"/>
      <c r="BF11449" s="6"/>
      <c r="BG11449" s="10"/>
    </row>
    <row r="11450" spans="34:59" x14ac:dyDescent="0.25">
      <c r="AH11450" s="10"/>
      <c r="AI11450" s="6"/>
    </row>
    <row r="11451" spans="34:59" x14ac:dyDescent="0.25">
      <c r="AH11451" s="6"/>
      <c r="AI11451" s="6"/>
      <c r="AJ11451" s="6"/>
      <c r="AK11451" s="6"/>
      <c r="AL11451" s="6"/>
      <c r="AM11451" s="6"/>
      <c r="AN11451" s="6"/>
      <c r="AO11451" s="6"/>
      <c r="AP11451" s="6"/>
      <c r="AQ11451" s="6"/>
      <c r="AR11451" s="6"/>
      <c r="AS11451" s="6"/>
      <c r="AT11451" s="6"/>
      <c r="AU11451" s="6"/>
      <c r="AV11451" s="6"/>
      <c r="AW11451" s="6"/>
      <c r="AX11451" s="6"/>
      <c r="AY11451" s="6"/>
      <c r="AZ11451" s="6"/>
      <c r="BA11451" s="6"/>
      <c r="BB11451" s="6"/>
      <c r="BC11451" s="6"/>
      <c r="BD11451" s="6"/>
      <c r="BE11451" s="6"/>
      <c r="BF11451" s="6"/>
      <c r="BG11451" s="6"/>
    </row>
    <row r="11452" spans="34:59" x14ac:dyDescent="0.25">
      <c r="AH11452" s="10"/>
      <c r="AI11452" s="6"/>
      <c r="AJ11452" s="10"/>
      <c r="AK11452" s="10"/>
      <c r="AL11452" s="10"/>
      <c r="AM11452" s="10"/>
      <c r="AN11452" s="10"/>
      <c r="AO11452" s="10"/>
      <c r="AP11452" s="10"/>
      <c r="AQ11452" s="10"/>
      <c r="AR11452" s="10"/>
      <c r="AS11452" s="10"/>
      <c r="AT11452" s="10"/>
      <c r="AU11452" s="10"/>
      <c r="AV11452" s="10"/>
      <c r="AW11452" s="10"/>
      <c r="AX11452" s="10"/>
      <c r="AY11452" s="10"/>
      <c r="AZ11452" s="10"/>
      <c r="BA11452" s="10"/>
      <c r="BB11452" s="10"/>
      <c r="BC11452" s="10"/>
      <c r="BD11452" s="10"/>
      <c r="BE11452" s="10"/>
      <c r="BF11452" s="10"/>
      <c r="BG11452" s="6"/>
    </row>
    <row r="11453" spans="34:59" x14ac:dyDescent="0.25">
      <c r="AH11453" s="6"/>
      <c r="AI11453" s="6"/>
      <c r="AJ11453" s="6"/>
      <c r="AK11453" s="6"/>
      <c r="AL11453" s="6"/>
      <c r="AM11453" s="6"/>
      <c r="AN11453" s="6"/>
      <c r="AO11453" s="6"/>
      <c r="AP11453" s="6"/>
      <c r="AQ11453" s="6"/>
      <c r="AR11453" s="6"/>
      <c r="AS11453" s="6"/>
      <c r="AT11453" s="6"/>
      <c r="AU11453" s="6"/>
      <c r="AV11453" s="6"/>
      <c r="AW11453" s="6"/>
      <c r="AX11453" s="6"/>
      <c r="AY11453" s="6"/>
      <c r="AZ11453" s="6"/>
      <c r="BA11453" s="6"/>
      <c r="BB11453" s="6"/>
      <c r="BC11453" s="6"/>
      <c r="BD11453" s="6"/>
      <c r="BE11453" s="6"/>
      <c r="BF11453" s="6"/>
      <c r="BG11453" s="10"/>
    </row>
    <row r="11454" spans="34:59" x14ac:dyDescent="0.25">
      <c r="AH11454" s="10"/>
      <c r="AI11454" s="6"/>
    </row>
    <row r="11455" spans="34:59" x14ac:dyDescent="0.25">
      <c r="AH11455" s="6"/>
      <c r="AI11455" s="6"/>
      <c r="AJ11455" s="6"/>
      <c r="AK11455" s="6"/>
      <c r="AL11455" s="6"/>
      <c r="AM11455" s="6"/>
      <c r="AN11455" s="6"/>
      <c r="AO11455" s="6"/>
      <c r="AP11455" s="6"/>
      <c r="AQ11455" s="6"/>
      <c r="AR11455" s="6"/>
      <c r="AS11455" s="6"/>
      <c r="AT11455" s="6"/>
      <c r="AU11455" s="6"/>
      <c r="AV11455" s="6"/>
      <c r="AW11455" s="6"/>
      <c r="AX11455" s="6"/>
      <c r="AY11455" s="6"/>
      <c r="AZ11455" s="6"/>
      <c r="BA11455" s="6"/>
      <c r="BB11455" s="6"/>
      <c r="BC11455" s="6"/>
      <c r="BD11455" s="6"/>
      <c r="BE11455" s="6"/>
      <c r="BF11455" s="6"/>
      <c r="BG11455" s="6"/>
    </row>
    <row r="11456" spans="34:59" x14ac:dyDescent="0.25">
      <c r="AH11456" s="10"/>
      <c r="AI11456" s="6"/>
      <c r="AJ11456" s="10"/>
      <c r="AK11456" s="10"/>
      <c r="AL11456" s="10"/>
      <c r="AM11456" s="10"/>
      <c r="AN11456" s="10"/>
      <c r="AO11456" s="10"/>
      <c r="AP11456" s="10"/>
      <c r="AQ11456" s="10"/>
      <c r="AR11456" s="10"/>
      <c r="AS11456" s="10"/>
      <c r="AT11456" s="10"/>
      <c r="AU11456" s="10"/>
      <c r="AV11456" s="10"/>
      <c r="AW11456" s="10"/>
      <c r="AX11456" s="10"/>
      <c r="AY11456" s="10"/>
      <c r="AZ11456" s="10"/>
      <c r="BA11456" s="10"/>
      <c r="BB11456" s="10"/>
      <c r="BC11456" s="10"/>
      <c r="BD11456" s="10"/>
      <c r="BE11456" s="10"/>
      <c r="BF11456" s="10"/>
      <c r="BG11456" s="6"/>
    </row>
    <row r="11457" spans="34:59" x14ac:dyDescent="0.25">
      <c r="AH11457" s="6"/>
      <c r="AI11457" s="6"/>
      <c r="AJ11457" s="6"/>
      <c r="AK11457" s="6"/>
      <c r="AL11457" s="6"/>
      <c r="AM11457" s="6"/>
      <c r="AN11457" s="6"/>
      <c r="AO11457" s="6"/>
      <c r="AP11457" s="6"/>
      <c r="AQ11457" s="6"/>
      <c r="AR11457" s="6"/>
      <c r="AS11457" s="6"/>
      <c r="AT11457" s="6"/>
      <c r="AU11457" s="6"/>
      <c r="AV11457" s="6"/>
      <c r="AW11457" s="6"/>
      <c r="AX11457" s="6"/>
      <c r="AY11457" s="6"/>
      <c r="AZ11457" s="6"/>
      <c r="BA11457" s="6"/>
      <c r="BB11457" s="6"/>
      <c r="BC11457" s="6"/>
      <c r="BD11457" s="6"/>
      <c r="BE11457" s="6"/>
      <c r="BF11457" s="6"/>
      <c r="BG11457" s="10"/>
    </row>
    <row r="11458" spans="34:59" x14ac:dyDescent="0.25">
      <c r="AH11458" s="10"/>
      <c r="AI11458" s="6"/>
    </row>
    <row r="11459" spans="34:59" x14ac:dyDescent="0.25">
      <c r="AH11459" s="6"/>
      <c r="AI11459" s="6"/>
      <c r="AJ11459" s="6"/>
      <c r="AK11459" s="6"/>
      <c r="AL11459" s="6"/>
      <c r="AM11459" s="6"/>
      <c r="AN11459" s="6"/>
      <c r="AO11459" s="6"/>
      <c r="AP11459" s="6"/>
      <c r="AQ11459" s="6"/>
      <c r="AR11459" s="6"/>
      <c r="AS11459" s="6"/>
      <c r="AT11459" s="6"/>
      <c r="AU11459" s="6"/>
      <c r="AV11459" s="6"/>
      <c r="AW11459" s="6"/>
      <c r="AX11459" s="6"/>
      <c r="AY11459" s="6"/>
      <c r="AZ11459" s="6"/>
      <c r="BA11459" s="6"/>
      <c r="BB11459" s="6"/>
      <c r="BC11459" s="6"/>
      <c r="BD11459" s="6"/>
      <c r="BE11459" s="6"/>
      <c r="BF11459" s="6"/>
      <c r="BG11459" s="6"/>
    </row>
    <row r="11460" spans="34:59" x14ac:dyDescent="0.25">
      <c r="AH11460" s="10"/>
      <c r="AI11460" s="6"/>
      <c r="AJ11460" s="10"/>
      <c r="AK11460" s="10"/>
      <c r="AL11460" s="10"/>
      <c r="AM11460" s="10"/>
      <c r="AN11460" s="10"/>
      <c r="AO11460" s="10"/>
      <c r="AP11460" s="10"/>
      <c r="AQ11460" s="10"/>
      <c r="AR11460" s="10"/>
      <c r="AS11460" s="10"/>
      <c r="AT11460" s="10"/>
      <c r="AU11460" s="10"/>
      <c r="AV11460" s="10"/>
      <c r="AW11460" s="10"/>
      <c r="AX11460" s="10"/>
      <c r="AY11460" s="10"/>
      <c r="AZ11460" s="10"/>
      <c r="BA11460" s="10"/>
      <c r="BB11460" s="10"/>
      <c r="BC11460" s="10"/>
      <c r="BD11460" s="10"/>
      <c r="BE11460" s="10"/>
      <c r="BF11460" s="10"/>
      <c r="BG11460" s="6"/>
    </row>
    <row r="11462" spans="34:59" x14ac:dyDescent="0.25">
      <c r="AH11462" s="10"/>
      <c r="AI11462" s="6"/>
    </row>
    <row r="11463" spans="34:59" x14ac:dyDescent="0.25">
      <c r="AH11463" s="6"/>
      <c r="AI11463" s="6"/>
      <c r="AJ11463" s="6"/>
      <c r="AK11463" s="6"/>
      <c r="AL11463" s="6"/>
      <c r="AM11463" s="6"/>
      <c r="AN11463" s="6"/>
      <c r="AO11463" s="6"/>
      <c r="AP11463" s="6"/>
      <c r="AQ11463" s="6"/>
      <c r="AR11463" s="6"/>
      <c r="AS11463" s="6"/>
      <c r="AT11463" s="6"/>
      <c r="AU11463" s="6"/>
      <c r="AV11463" s="6"/>
      <c r="AW11463" s="6"/>
      <c r="AX11463" s="6"/>
      <c r="AY11463" s="6"/>
      <c r="AZ11463" s="6"/>
      <c r="BA11463" s="6"/>
      <c r="BB11463" s="6"/>
      <c r="BC11463" s="6"/>
      <c r="BD11463" s="6"/>
      <c r="BE11463" s="6"/>
      <c r="BF11463" s="6"/>
      <c r="BG11463" s="6"/>
    </row>
    <row r="11464" spans="34:59" x14ac:dyDescent="0.25">
      <c r="AH11464" s="10"/>
      <c r="AI11464" s="6"/>
      <c r="AJ11464" s="10"/>
      <c r="AK11464" s="10"/>
      <c r="AL11464" s="10"/>
      <c r="AM11464" s="10"/>
      <c r="AN11464" s="10"/>
      <c r="AO11464" s="10"/>
      <c r="AP11464" s="10"/>
      <c r="AQ11464" s="10"/>
      <c r="AR11464" s="10"/>
      <c r="AS11464" s="10"/>
      <c r="AT11464" s="10"/>
      <c r="AU11464" s="10"/>
      <c r="AV11464" s="10"/>
      <c r="AW11464" s="10"/>
      <c r="AX11464" s="10"/>
      <c r="AY11464" s="10"/>
      <c r="AZ11464" s="10"/>
      <c r="BA11464" s="10"/>
      <c r="BB11464" s="10"/>
      <c r="BC11464" s="10"/>
      <c r="BD11464" s="10"/>
      <c r="BE11464" s="10"/>
      <c r="BF11464" s="10"/>
      <c r="BG11464" s="6"/>
    </row>
    <row r="11465" spans="34:59" x14ac:dyDescent="0.25">
      <c r="AH11465" s="6"/>
      <c r="AI11465" s="6"/>
      <c r="AJ11465" s="6"/>
      <c r="AK11465" s="6"/>
      <c r="AL11465" s="6"/>
      <c r="AM11465" s="6"/>
      <c r="AN11465" s="6"/>
      <c r="AO11465" s="6"/>
      <c r="AP11465" s="6"/>
      <c r="AQ11465" s="6"/>
      <c r="AR11465" s="6"/>
      <c r="AS11465" s="6"/>
      <c r="AT11465" s="6"/>
      <c r="AU11465" s="6"/>
      <c r="AV11465" s="6"/>
      <c r="AW11465" s="6"/>
      <c r="AX11465" s="6"/>
      <c r="AY11465" s="6"/>
      <c r="AZ11465" s="6"/>
      <c r="BA11465" s="6"/>
      <c r="BB11465" s="6"/>
      <c r="BC11465" s="6"/>
      <c r="BD11465" s="6"/>
      <c r="BE11465" s="6"/>
      <c r="BF11465" s="6"/>
      <c r="BG11465" s="10"/>
    </row>
    <row r="11466" spans="34:59" x14ac:dyDescent="0.25">
      <c r="AH11466" s="10"/>
      <c r="AI11466" s="6"/>
    </row>
    <row r="11467" spans="34:59" x14ac:dyDescent="0.25">
      <c r="AH11467" s="6"/>
      <c r="AI11467" s="6"/>
      <c r="AJ11467" s="6"/>
      <c r="AK11467" s="6"/>
      <c r="AL11467" s="6"/>
      <c r="AM11467" s="6"/>
      <c r="AN11467" s="6"/>
      <c r="AO11467" s="6"/>
      <c r="AP11467" s="6"/>
      <c r="AQ11467" s="6"/>
      <c r="AR11467" s="6"/>
      <c r="AS11467" s="6"/>
      <c r="AT11467" s="6"/>
      <c r="AU11467" s="6"/>
      <c r="AV11467" s="6"/>
      <c r="AW11467" s="6"/>
      <c r="AX11467" s="6"/>
      <c r="AY11467" s="6"/>
      <c r="AZ11467" s="6"/>
      <c r="BA11467" s="6"/>
      <c r="BB11467" s="6"/>
      <c r="BC11467" s="6"/>
      <c r="BD11467" s="6"/>
      <c r="BE11467" s="6"/>
      <c r="BF11467" s="6"/>
      <c r="BG11467" s="6"/>
    </row>
    <row r="11468" spans="34:59" x14ac:dyDescent="0.25">
      <c r="AH11468" s="10"/>
      <c r="AI11468" s="6"/>
      <c r="AJ11468" s="10"/>
      <c r="AK11468" s="10"/>
      <c r="AL11468" s="10"/>
      <c r="AM11468" s="10"/>
      <c r="AN11468" s="10"/>
      <c r="AO11468" s="10"/>
      <c r="AP11468" s="10"/>
      <c r="AQ11468" s="10"/>
      <c r="AR11468" s="10"/>
      <c r="AS11468" s="10"/>
      <c r="AT11468" s="10"/>
      <c r="AU11468" s="10"/>
      <c r="AV11468" s="10"/>
      <c r="AW11468" s="10"/>
      <c r="AX11468" s="10"/>
      <c r="AY11468" s="10"/>
      <c r="AZ11468" s="10"/>
      <c r="BA11468" s="10"/>
      <c r="BB11468" s="10"/>
      <c r="BC11468" s="10"/>
      <c r="BD11468" s="10"/>
      <c r="BE11468" s="10"/>
      <c r="BF11468" s="10"/>
      <c r="BG11468" s="6"/>
    </row>
    <row r="11469" spans="34:59" x14ac:dyDescent="0.25">
      <c r="AH11469" s="6"/>
      <c r="AI11469" s="6"/>
      <c r="AJ11469" s="6"/>
      <c r="AK11469" s="6"/>
      <c r="AL11469" s="6"/>
      <c r="AM11469" s="6"/>
      <c r="AN11469" s="6"/>
      <c r="AO11469" s="6"/>
      <c r="AP11469" s="6"/>
      <c r="AQ11469" s="6"/>
      <c r="AR11469" s="6"/>
      <c r="AS11469" s="6"/>
      <c r="AT11469" s="6"/>
      <c r="AU11469" s="6"/>
      <c r="AV11469" s="6"/>
      <c r="AW11469" s="6"/>
      <c r="AX11469" s="6"/>
      <c r="AY11469" s="6"/>
      <c r="AZ11469" s="6"/>
      <c r="BA11469" s="6"/>
      <c r="BB11469" s="6"/>
      <c r="BC11469" s="6"/>
      <c r="BD11469" s="6"/>
      <c r="BE11469" s="6"/>
      <c r="BF11469" s="6"/>
      <c r="BG11469" s="10"/>
    </row>
    <row r="11470" spans="34:59" x14ac:dyDescent="0.25">
      <c r="AH11470" s="10"/>
      <c r="AI11470" s="6"/>
    </row>
    <row r="11471" spans="34:59" x14ac:dyDescent="0.25">
      <c r="AH11471" s="6"/>
      <c r="AI11471" s="6"/>
      <c r="AJ11471" s="6"/>
      <c r="AK11471" s="6"/>
      <c r="AL11471" s="6"/>
      <c r="AM11471" s="6"/>
      <c r="AN11471" s="6"/>
      <c r="AO11471" s="6"/>
      <c r="AP11471" s="6"/>
      <c r="AQ11471" s="6"/>
      <c r="AR11471" s="6"/>
      <c r="AS11471" s="6"/>
      <c r="AT11471" s="6"/>
      <c r="AU11471" s="6"/>
      <c r="AV11471" s="6"/>
      <c r="AW11471" s="6"/>
      <c r="AX11471" s="6"/>
      <c r="AY11471" s="6"/>
      <c r="AZ11471" s="6"/>
      <c r="BA11471" s="6"/>
      <c r="BB11471" s="6"/>
      <c r="BC11471" s="6"/>
      <c r="BD11471" s="6"/>
      <c r="BE11471" s="6"/>
      <c r="BF11471" s="6"/>
      <c r="BG11471" s="6"/>
    </row>
    <row r="11472" spans="34:59" x14ac:dyDescent="0.25">
      <c r="AH11472" s="10"/>
      <c r="AI11472" s="6"/>
      <c r="AJ11472" s="10"/>
      <c r="AK11472" s="10"/>
      <c r="AL11472" s="10"/>
      <c r="AM11472" s="10"/>
      <c r="AN11472" s="10"/>
      <c r="AO11472" s="10"/>
      <c r="AP11472" s="10"/>
      <c r="AQ11472" s="10"/>
      <c r="AR11472" s="10"/>
      <c r="AS11472" s="10"/>
      <c r="AT11472" s="10"/>
      <c r="AU11472" s="10"/>
      <c r="AV11472" s="10"/>
      <c r="AW11472" s="10"/>
      <c r="AX11472" s="10"/>
      <c r="AY11472" s="10"/>
      <c r="AZ11472" s="10"/>
      <c r="BA11472" s="10"/>
      <c r="BB11472" s="10"/>
      <c r="BC11472" s="10"/>
      <c r="BD11472" s="10"/>
      <c r="BE11472" s="10"/>
      <c r="BF11472" s="10"/>
      <c r="BG11472" s="6"/>
    </row>
    <row r="11473" spans="34:59" x14ac:dyDescent="0.25">
      <c r="AH11473" s="6"/>
      <c r="AI11473" s="6"/>
      <c r="AJ11473" s="6"/>
      <c r="AK11473" s="6"/>
      <c r="AL11473" s="6"/>
      <c r="AM11473" s="6"/>
      <c r="AN11473" s="6"/>
      <c r="AO11473" s="6"/>
      <c r="AP11473" s="6"/>
      <c r="AQ11473" s="6"/>
      <c r="AR11473" s="6"/>
      <c r="AS11473" s="6"/>
      <c r="AT11473" s="6"/>
      <c r="AU11473" s="6"/>
      <c r="AV11473" s="6"/>
      <c r="AW11473" s="6"/>
      <c r="AX11473" s="6"/>
      <c r="AY11473" s="6"/>
      <c r="AZ11473" s="6"/>
      <c r="BA11473" s="6"/>
      <c r="BB11473" s="6"/>
      <c r="BC11473" s="6"/>
      <c r="BD11473" s="6"/>
      <c r="BE11473" s="6"/>
      <c r="BF11473" s="6"/>
      <c r="BG11473" s="10"/>
    </row>
    <row r="11474" spans="34:59" x14ac:dyDescent="0.25">
      <c r="AH11474" s="10"/>
      <c r="AI11474" s="6"/>
    </row>
    <row r="11475" spans="34:59" x14ac:dyDescent="0.25">
      <c r="AH11475" s="6"/>
      <c r="AI11475" s="6"/>
      <c r="AJ11475" s="6"/>
      <c r="AK11475" s="6"/>
      <c r="AL11475" s="6"/>
      <c r="AM11475" s="6"/>
      <c r="AN11475" s="6"/>
      <c r="AO11475" s="6"/>
      <c r="AP11475" s="6"/>
      <c r="AQ11475" s="6"/>
      <c r="AR11475" s="6"/>
      <c r="AS11475" s="6"/>
      <c r="AT11475" s="6"/>
      <c r="AU11475" s="6"/>
      <c r="AV11475" s="6"/>
      <c r="AW11475" s="6"/>
      <c r="AX11475" s="6"/>
      <c r="AY11475" s="6"/>
      <c r="AZ11475" s="6"/>
      <c r="BA11475" s="6"/>
      <c r="BB11475" s="6"/>
      <c r="BC11475" s="6"/>
      <c r="BD11475" s="6"/>
      <c r="BE11475" s="6"/>
      <c r="BF11475" s="6"/>
      <c r="BG11475" s="6"/>
    </row>
    <row r="11476" spans="34:59" x14ac:dyDescent="0.25">
      <c r="AH11476" s="10"/>
      <c r="AI11476" s="6"/>
      <c r="AJ11476" s="10"/>
      <c r="AK11476" s="10"/>
      <c r="AL11476" s="10"/>
      <c r="AM11476" s="10"/>
      <c r="AN11476" s="10"/>
      <c r="AO11476" s="10"/>
      <c r="AP11476" s="10"/>
      <c r="AQ11476" s="10"/>
      <c r="AR11476" s="10"/>
      <c r="AS11476" s="10"/>
      <c r="AT11476" s="10"/>
      <c r="AU11476" s="10"/>
      <c r="AV11476" s="10"/>
      <c r="AW11476" s="10"/>
      <c r="AX11476" s="10"/>
      <c r="AY11476" s="10"/>
      <c r="AZ11476" s="10"/>
      <c r="BA11476" s="10"/>
      <c r="BB11476" s="10"/>
      <c r="BC11476" s="10"/>
      <c r="BD11476" s="10"/>
      <c r="BE11476" s="10"/>
      <c r="BF11476" s="10"/>
      <c r="BG11476" s="6"/>
    </row>
    <row r="11478" spans="34:59" x14ac:dyDescent="0.25">
      <c r="AH11478" s="10"/>
      <c r="AI11478" s="6"/>
    </row>
    <row r="11479" spans="34:59" x14ac:dyDescent="0.25">
      <c r="AH11479" s="6"/>
      <c r="AI11479" s="6"/>
      <c r="AJ11479" s="6"/>
      <c r="AK11479" s="6"/>
      <c r="AL11479" s="6"/>
      <c r="AM11479" s="6"/>
      <c r="AN11479" s="6"/>
      <c r="AO11479" s="6"/>
      <c r="AP11479" s="6"/>
      <c r="AQ11479" s="6"/>
      <c r="AR11479" s="6"/>
      <c r="AS11479" s="6"/>
      <c r="AT11479" s="6"/>
      <c r="AU11479" s="6"/>
      <c r="AV11479" s="6"/>
      <c r="AW11479" s="6"/>
      <c r="AX11479" s="6"/>
      <c r="AY11479" s="6"/>
      <c r="AZ11479" s="6"/>
      <c r="BA11479" s="6"/>
      <c r="BB11479" s="6"/>
      <c r="BC11479" s="6"/>
      <c r="BD11479" s="6"/>
      <c r="BE11479" s="6"/>
      <c r="BF11479" s="6"/>
      <c r="BG11479" s="6"/>
    </row>
    <row r="11480" spans="34:59" x14ac:dyDescent="0.25">
      <c r="AH11480" s="10"/>
      <c r="AI11480" s="6"/>
      <c r="AJ11480" s="10"/>
      <c r="AK11480" s="10"/>
      <c r="AL11480" s="10"/>
      <c r="AM11480" s="10"/>
      <c r="AN11480" s="10"/>
      <c r="AO11480" s="10"/>
      <c r="AP11480" s="10"/>
      <c r="AQ11480" s="10"/>
      <c r="AR11480" s="10"/>
      <c r="AS11480" s="10"/>
      <c r="AT11480" s="10"/>
      <c r="AU11480" s="10"/>
      <c r="AV11480" s="10"/>
      <c r="AW11480" s="10"/>
      <c r="AX11480" s="10"/>
      <c r="AY11480" s="10"/>
      <c r="AZ11480" s="10"/>
      <c r="BA11480" s="10"/>
      <c r="BB11480" s="10"/>
      <c r="BC11480" s="10"/>
      <c r="BD11480" s="10"/>
      <c r="BE11480" s="10"/>
      <c r="BF11480" s="10"/>
      <c r="BG11480" s="6"/>
    </row>
    <row r="11481" spans="34:59" x14ac:dyDescent="0.25">
      <c r="AH11481" s="6"/>
      <c r="AI11481" s="6"/>
      <c r="AJ11481" s="6"/>
      <c r="AK11481" s="6"/>
      <c r="AL11481" s="6"/>
      <c r="AM11481" s="6"/>
      <c r="AN11481" s="6"/>
      <c r="AO11481" s="6"/>
      <c r="AP11481" s="6"/>
      <c r="AQ11481" s="6"/>
      <c r="AR11481" s="6"/>
      <c r="AS11481" s="6"/>
      <c r="AT11481" s="6"/>
      <c r="AU11481" s="6"/>
      <c r="AV11481" s="6"/>
      <c r="AW11481" s="6"/>
      <c r="AX11481" s="6"/>
      <c r="AY11481" s="6"/>
      <c r="AZ11481" s="6"/>
      <c r="BA11481" s="6"/>
      <c r="BB11481" s="6"/>
      <c r="BC11481" s="6"/>
      <c r="BD11481" s="6"/>
      <c r="BE11481" s="6"/>
      <c r="BF11481" s="6"/>
      <c r="BG11481" s="10"/>
    </row>
    <row r="11482" spans="34:59" x14ac:dyDescent="0.25">
      <c r="AH11482" s="10"/>
      <c r="AI11482" s="6"/>
    </row>
    <row r="11483" spans="34:59" x14ac:dyDescent="0.25">
      <c r="AH11483" s="6"/>
      <c r="AI11483" s="6"/>
      <c r="AJ11483" s="6"/>
      <c r="AK11483" s="6"/>
      <c r="AL11483" s="6"/>
      <c r="AM11483" s="6"/>
      <c r="AN11483" s="6"/>
      <c r="AO11483" s="6"/>
      <c r="AP11483" s="6"/>
      <c r="AQ11483" s="6"/>
      <c r="AR11483" s="6"/>
      <c r="AS11483" s="6"/>
      <c r="AT11483" s="6"/>
      <c r="AU11483" s="6"/>
      <c r="AV11483" s="6"/>
      <c r="AW11483" s="6"/>
      <c r="AX11483" s="6"/>
      <c r="AY11483" s="6"/>
      <c r="AZ11483" s="6"/>
      <c r="BA11483" s="6"/>
      <c r="BB11483" s="6"/>
      <c r="BC11483" s="6"/>
      <c r="BD11483" s="6"/>
      <c r="BE11483" s="6"/>
      <c r="BF11483" s="6"/>
      <c r="BG11483" s="6"/>
    </row>
    <row r="11484" spans="34:59" x14ac:dyDescent="0.25">
      <c r="AH11484" s="10"/>
      <c r="AI11484" s="6"/>
      <c r="AJ11484" s="10"/>
      <c r="AK11484" s="10"/>
      <c r="AL11484" s="10"/>
      <c r="AM11484" s="10"/>
      <c r="AN11484" s="10"/>
      <c r="AO11484" s="10"/>
      <c r="AP11484" s="10"/>
      <c r="AQ11484" s="10"/>
      <c r="AR11484" s="10"/>
      <c r="AS11484" s="10"/>
      <c r="AT11484" s="10"/>
      <c r="AU11484" s="10"/>
      <c r="AV11484" s="10"/>
      <c r="AW11484" s="10"/>
      <c r="AX11484" s="10"/>
      <c r="AY11484" s="10"/>
      <c r="AZ11484" s="10"/>
      <c r="BA11484" s="10"/>
      <c r="BB11484" s="10"/>
      <c r="BC11484" s="10"/>
      <c r="BD11484" s="10"/>
      <c r="BE11484" s="10"/>
      <c r="BF11484" s="10"/>
      <c r="BG11484" s="6"/>
    </row>
    <row r="11485" spans="34:59" x14ac:dyDescent="0.25">
      <c r="AH11485" s="6"/>
      <c r="AI11485" s="6"/>
      <c r="AJ11485" s="6"/>
      <c r="AK11485" s="6"/>
      <c r="AL11485" s="6"/>
      <c r="AM11485" s="6"/>
      <c r="AN11485" s="6"/>
      <c r="AO11485" s="6"/>
      <c r="AP11485" s="6"/>
      <c r="AQ11485" s="6"/>
      <c r="AR11485" s="6"/>
      <c r="AS11485" s="6"/>
      <c r="AT11485" s="6"/>
      <c r="AU11485" s="6"/>
      <c r="AV11485" s="6"/>
      <c r="AW11485" s="6"/>
      <c r="AX11485" s="6"/>
      <c r="AY11485" s="6"/>
      <c r="AZ11485" s="6"/>
      <c r="BA11485" s="6"/>
      <c r="BB11485" s="6"/>
      <c r="BC11485" s="6"/>
      <c r="BD11485" s="6"/>
      <c r="BE11485" s="6"/>
      <c r="BF11485" s="6"/>
      <c r="BG11485" s="10"/>
    </row>
    <row r="11486" spans="34:59" x14ac:dyDescent="0.25">
      <c r="AH11486" s="10"/>
      <c r="AI11486" s="6"/>
    </row>
    <row r="11487" spans="34:59" x14ac:dyDescent="0.25">
      <c r="AH11487" s="6"/>
      <c r="AI11487" s="6"/>
      <c r="AJ11487" s="6"/>
      <c r="AK11487" s="6"/>
      <c r="AL11487" s="6"/>
      <c r="AM11487" s="6"/>
      <c r="AN11487" s="6"/>
      <c r="AO11487" s="6"/>
      <c r="AP11487" s="6"/>
      <c r="AQ11487" s="6"/>
      <c r="AR11487" s="6"/>
      <c r="AS11487" s="6"/>
      <c r="AT11487" s="6"/>
      <c r="AU11487" s="6"/>
      <c r="AV11487" s="6"/>
      <c r="AW11487" s="6"/>
      <c r="AX11487" s="6"/>
      <c r="AY11487" s="6"/>
      <c r="AZ11487" s="6"/>
      <c r="BA11487" s="6"/>
      <c r="BB11487" s="6"/>
      <c r="BC11487" s="6"/>
      <c r="BD11487" s="6"/>
      <c r="BE11487" s="6"/>
      <c r="BF11487" s="6"/>
      <c r="BG11487" s="6"/>
    </row>
    <row r="11488" spans="34:59" x14ac:dyDescent="0.25">
      <c r="AH11488" s="10"/>
      <c r="AI11488" s="6"/>
      <c r="AJ11488" s="10"/>
      <c r="AK11488" s="10"/>
      <c r="AL11488" s="10"/>
      <c r="AM11488" s="10"/>
      <c r="AN11488" s="10"/>
      <c r="AO11488" s="10"/>
      <c r="AP11488" s="10"/>
      <c r="AQ11488" s="10"/>
      <c r="AR11488" s="10"/>
      <c r="AS11488" s="10"/>
      <c r="AT11488" s="10"/>
      <c r="AU11488" s="10"/>
      <c r="AV11488" s="10"/>
      <c r="AW11488" s="10"/>
      <c r="AX11488" s="10"/>
      <c r="AY11488" s="10"/>
      <c r="AZ11488" s="10"/>
      <c r="BA11488" s="10"/>
      <c r="BB11488" s="10"/>
      <c r="BC11488" s="10"/>
      <c r="BD11488" s="10"/>
      <c r="BE11488" s="10"/>
      <c r="BF11488" s="10"/>
      <c r="BG11488" s="6"/>
    </row>
    <row r="11489" spans="34:59" x14ac:dyDescent="0.25">
      <c r="AH11489" s="6"/>
      <c r="AI11489" s="6"/>
      <c r="AJ11489" s="6"/>
      <c r="AK11489" s="6"/>
      <c r="AL11489" s="6"/>
      <c r="AM11489" s="6"/>
      <c r="AN11489" s="6"/>
      <c r="AO11489" s="6"/>
      <c r="AP11489" s="6"/>
      <c r="AQ11489" s="6"/>
      <c r="AR11489" s="6"/>
      <c r="AS11489" s="6"/>
      <c r="AT11489" s="6"/>
      <c r="AU11489" s="6"/>
      <c r="AV11489" s="6"/>
      <c r="AW11489" s="6"/>
      <c r="AX11489" s="6"/>
      <c r="AY11489" s="6"/>
      <c r="AZ11489" s="6"/>
      <c r="BA11489" s="6"/>
      <c r="BB11489" s="6"/>
      <c r="BC11489" s="6"/>
      <c r="BD11489" s="6"/>
      <c r="BE11489" s="6"/>
      <c r="BF11489" s="6"/>
      <c r="BG11489" s="10"/>
    </row>
    <row r="11490" spans="34:59" x14ac:dyDescent="0.25">
      <c r="AH11490" s="10"/>
      <c r="AI11490" s="6"/>
    </row>
    <row r="11491" spans="34:59" x14ac:dyDescent="0.25">
      <c r="AH11491" s="6"/>
      <c r="AI11491" s="6"/>
      <c r="AJ11491" s="6"/>
      <c r="AK11491" s="6"/>
      <c r="AL11491" s="6"/>
      <c r="AM11491" s="6"/>
      <c r="AN11491" s="6"/>
      <c r="AO11491" s="6"/>
      <c r="AP11491" s="6"/>
      <c r="AQ11491" s="6"/>
      <c r="AR11491" s="6"/>
      <c r="AS11491" s="6"/>
      <c r="AT11491" s="6"/>
      <c r="AU11491" s="6"/>
      <c r="AV11491" s="6"/>
      <c r="AW11491" s="6"/>
      <c r="AX11491" s="6"/>
      <c r="AY11491" s="6"/>
      <c r="AZ11491" s="6"/>
      <c r="BA11491" s="6"/>
      <c r="BB11491" s="6"/>
      <c r="BC11491" s="6"/>
      <c r="BD11491" s="6"/>
      <c r="BE11491" s="6"/>
      <c r="BF11491" s="6"/>
      <c r="BG11491" s="6"/>
    </row>
    <row r="11492" spans="34:59" x14ac:dyDescent="0.25">
      <c r="AH11492" s="10"/>
      <c r="AI11492" s="6"/>
      <c r="AJ11492" s="10"/>
      <c r="AK11492" s="10"/>
      <c r="AL11492" s="10"/>
      <c r="AM11492" s="10"/>
      <c r="AN11492" s="10"/>
      <c r="AO11492" s="10"/>
      <c r="AP11492" s="10"/>
      <c r="AQ11492" s="10"/>
      <c r="AR11492" s="10"/>
      <c r="AS11492" s="10"/>
      <c r="AT11492" s="10"/>
      <c r="AU11492" s="10"/>
      <c r="AV11492" s="10"/>
      <c r="AW11492" s="10"/>
      <c r="AX11492" s="10"/>
      <c r="AY11492" s="10"/>
      <c r="AZ11492" s="10"/>
      <c r="BA11492" s="10"/>
      <c r="BB11492" s="10"/>
      <c r="BC11492" s="10"/>
      <c r="BD11492" s="10"/>
      <c r="BE11492" s="10"/>
      <c r="BF11492" s="10"/>
      <c r="BG11492" s="6"/>
    </row>
    <row r="11494" spans="34:59" x14ac:dyDescent="0.25">
      <c r="AH11494" s="10"/>
      <c r="AI11494" s="6"/>
    </row>
    <row r="11495" spans="34:59" x14ac:dyDescent="0.25">
      <c r="AH11495" s="6"/>
      <c r="AI11495" s="6"/>
      <c r="AJ11495" s="6"/>
      <c r="AK11495" s="6"/>
      <c r="AL11495" s="6"/>
      <c r="AM11495" s="6"/>
      <c r="AN11495" s="6"/>
      <c r="AO11495" s="6"/>
      <c r="AP11495" s="6"/>
      <c r="AQ11495" s="6"/>
      <c r="AR11495" s="6"/>
      <c r="AS11495" s="6"/>
      <c r="AT11495" s="6"/>
      <c r="AU11495" s="6"/>
      <c r="AV11495" s="6"/>
      <c r="AW11495" s="6"/>
      <c r="AX11495" s="6"/>
      <c r="AY11495" s="6"/>
      <c r="AZ11495" s="6"/>
      <c r="BA11495" s="6"/>
      <c r="BB11495" s="6"/>
      <c r="BC11495" s="6"/>
      <c r="BD11495" s="6"/>
      <c r="BE11495" s="6"/>
      <c r="BF11495" s="6"/>
      <c r="BG11495" s="6"/>
    </row>
    <row r="11496" spans="34:59" x14ac:dyDescent="0.25">
      <c r="AH11496" s="10"/>
      <c r="AI11496" s="6"/>
      <c r="AJ11496" s="10"/>
      <c r="AK11496" s="10"/>
      <c r="AL11496" s="10"/>
      <c r="AM11496" s="10"/>
      <c r="AN11496" s="10"/>
      <c r="AO11496" s="10"/>
      <c r="AP11496" s="10"/>
      <c r="AQ11496" s="10"/>
      <c r="AR11496" s="10"/>
      <c r="AS11496" s="10"/>
      <c r="AT11496" s="10"/>
      <c r="AU11496" s="10"/>
      <c r="AV11496" s="10"/>
      <c r="AW11496" s="10"/>
      <c r="AX11496" s="10"/>
      <c r="AY11496" s="10"/>
      <c r="AZ11496" s="10"/>
      <c r="BA11496" s="10"/>
      <c r="BB11496" s="10"/>
      <c r="BC11496" s="10"/>
      <c r="BD11496" s="10"/>
      <c r="BE11496" s="10"/>
      <c r="BF11496" s="10"/>
      <c r="BG11496" s="6"/>
    </row>
    <row r="11497" spans="34:59" x14ac:dyDescent="0.25">
      <c r="AH11497" s="6"/>
      <c r="AI11497" s="6"/>
      <c r="AJ11497" s="6"/>
      <c r="AK11497" s="6"/>
      <c r="AL11497" s="6"/>
      <c r="AM11497" s="6"/>
      <c r="AN11497" s="6"/>
      <c r="AO11497" s="6"/>
      <c r="AP11497" s="6"/>
      <c r="AQ11497" s="6"/>
      <c r="AR11497" s="6"/>
      <c r="AS11497" s="6"/>
      <c r="AT11497" s="6"/>
      <c r="AU11497" s="6"/>
      <c r="AV11497" s="6"/>
      <c r="AW11497" s="6"/>
      <c r="AX11497" s="6"/>
      <c r="AY11497" s="6"/>
      <c r="AZ11497" s="6"/>
      <c r="BA11497" s="6"/>
      <c r="BB11497" s="6"/>
      <c r="BC11497" s="6"/>
      <c r="BD11497" s="6"/>
      <c r="BE11497" s="6"/>
      <c r="BF11497" s="6"/>
      <c r="BG11497" s="10"/>
    </row>
    <row r="11498" spans="34:59" x14ac:dyDescent="0.25">
      <c r="AH11498" s="10"/>
      <c r="AI11498" s="6"/>
    </row>
    <row r="11499" spans="34:59" x14ac:dyDescent="0.25">
      <c r="AH11499" s="6"/>
      <c r="AI11499" s="6"/>
      <c r="AJ11499" s="6"/>
      <c r="AK11499" s="6"/>
      <c r="AL11499" s="6"/>
      <c r="AM11499" s="6"/>
      <c r="AN11499" s="6"/>
      <c r="AO11499" s="6"/>
      <c r="AP11499" s="6"/>
      <c r="AQ11499" s="6"/>
      <c r="AR11499" s="6"/>
      <c r="AS11499" s="6"/>
      <c r="AT11499" s="6"/>
      <c r="AU11499" s="6"/>
      <c r="AV11499" s="6"/>
      <c r="AW11499" s="6"/>
      <c r="AX11499" s="6"/>
      <c r="AY11499" s="6"/>
      <c r="AZ11499" s="6"/>
      <c r="BA11499" s="6"/>
      <c r="BB11499" s="6"/>
      <c r="BC11499" s="6"/>
      <c r="BD11499" s="6"/>
      <c r="BE11499" s="6"/>
      <c r="BF11499" s="6"/>
      <c r="BG11499" s="6"/>
    </row>
    <row r="11500" spans="34:59" x14ac:dyDescent="0.25">
      <c r="AH11500" s="10"/>
      <c r="AI11500" s="6"/>
      <c r="AJ11500" s="10"/>
      <c r="AK11500" s="10"/>
      <c r="AL11500" s="10"/>
      <c r="AM11500" s="10"/>
      <c r="AN11500" s="10"/>
      <c r="AO11500" s="10"/>
      <c r="AP11500" s="10"/>
      <c r="AQ11500" s="10"/>
      <c r="AR11500" s="10"/>
      <c r="AS11500" s="10"/>
      <c r="AT11500" s="10"/>
      <c r="AU11500" s="10"/>
      <c r="AV11500" s="10"/>
      <c r="AW11500" s="10"/>
      <c r="AX11500" s="10"/>
      <c r="AY11500" s="10"/>
      <c r="AZ11500" s="10"/>
      <c r="BA11500" s="10"/>
      <c r="BB11500" s="10"/>
      <c r="BC11500" s="10"/>
      <c r="BD11500" s="10"/>
      <c r="BE11500" s="10"/>
      <c r="BF11500" s="10"/>
      <c r="BG11500" s="6"/>
    </row>
    <row r="11501" spans="34:59" x14ac:dyDescent="0.25">
      <c r="AH11501" s="6"/>
      <c r="AI11501" s="6"/>
      <c r="AJ11501" s="6"/>
      <c r="AK11501" s="6"/>
      <c r="AL11501" s="6"/>
      <c r="AM11501" s="6"/>
      <c r="AN11501" s="6"/>
      <c r="AO11501" s="6"/>
      <c r="AP11501" s="6"/>
      <c r="AQ11501" s="6"/>
      <c r="AR11501" s="6"/>
      <c r="AS11501" s="6"/>
      <c r="AT11501" s="6"/>
      <c r="AU11501" s="6"/>
      <c r="AV11501" s="6"/>
      <c r="AW11501" s="6"/>
      <c r="AX11501" s="6"/>
      <c r="AY11501" s="6"/>
      <c r="AZ11501" s="6"/>
      <c r="BA11501" s="6"/>
      <c r="BB11501" s="6"/>
      <c r="BC11501" s="6"/>
      <c r="BD11501" s="6"/>
      <c r="BE11501" s="6"/>
      <c r="BF11501" s="6"/>
      <c r="BG11501" s="10"/>
    </row>
    <row r="11502" spans="34:59" x14ac:dyDescent="0.25">
      <c r="AH11502" s="10"/>
      <c r="AI11502" s="6"/>
    </row>
    <row r="11503" spans="34:59" x14ac:dyDescent="0.25">
      <c r="AH11503" s="6"/>
      <c r="AI11503" s="6"/>
      <c r="AJ11503" s="6"/>
      <c r="AK11503" s="6"/>
      <c r="AL11503" s="6"/>
      <c r="AM11503" s="6"/>
      <c r="AN11503" s="6"/>
      <c r="AO11503" s="6"/>
      <c r="AP11503" s="6"/>
      <c r="AQ11503" s="6"/>
      <c r="AR11503" s="6"/>
      <c r="AS11503" s="6"/>
      <c r="AT11503" s="6"/>
      <c r="AU11503" s="6"/>
      <c r="AV11503" s="6"/>
      <c r="AW11503" s="6"/>
      <c r="AX11503" s="6"/>
      <c r="AY11503" s="6"/>
      <c r="AZ11503" s="6"/>
      <c r="BA11503" s="6"/>
      <c r="BB11503" s="6"/>
      <c r="BC11503" s="6"/>
      <c r="BD11503" s="6"/>
      <c r="BE11503" s="6"/>
      <c r="BF11503" s="6"/>
      <c r="BG11503" s="6"/>
    </row>
    <row r="11504" spans="34:59" x14ac:dyDescent="0.25">
      <c r="AH11504" s="10"/>
      <c r="AI11504" s="6"/>
      <c r="AJ11504" s="10"/>
      <c r="AK11504" s="10"/>
      <c r="AL11504" s="10"/>
      <c r="AM11504" s="10"/>
      <c r="AN11504" s="10"/>
      <c r="AO11504" s="10"/>
      <c r="AP11504" s="10"/>
      <c r="AQ11504" s="10"/>
      <c r="AR11504" s="10"/>
      <c r="AS11504" s="10"/>
      <c r="AT11504" s="10"/>
      <c r="AU11504" s="10"/>
      <c r="AV11504" s="10"/>
      <c r="AW11504" s="10"/>
      <c r="AX11504" s="10"/>
      <c r="AY11504" s="10"/>
      <c r="AZ11504" s="10"/>
      <c r="BA11504" s="10"/>
      <c r="BB11504" s="10"/>
      <c r="BC11504" s="10"/>
      <c r="BD11504" s="10"/>
      <c r="BE11504" s="10"/>
      <c r="BF11504" s="10"/>
      <c r="BG11504" s="6"/>
    </row>
    <row r="11505" spans="34:59" x14ac:dyDescent="0.25">
      <c r="AH11505" s="6"/>
      <c r="AI11505" s="6"/>
      <c r="AJ11505" s="6"/>
      <c r="AK11505" s="6"/>
      <c r="AL11505" s="6"/>
      <c r="AM11505" s="6"/>
      <c r="AN11505" s="6"/>
      <c r="AO11505" s="6"/>
      <c r="AP11505" s="6"/>
      <c r="AQ11505" s="6"/>
      <c r="AR11505" s="6"/>
      <c r="AS11505" s="6"/>
      <c r="AT11505" s="6"/>
      <c r="AU11505" s="6"/>
      <c r="AV11505" s="6"/>
      <c r="AW11505" s="6"/>
      <c r="AX11505" s="6"/>
      <c r="AY11505" s="6"/>
      <c r="AZ11505" s="6"/>
      <c r="BA11505" s="6"/>
      <c r="BB11505" s="6"/>
      <c r="BC11505" s="6"/>
      <c r="BD11505" s="6"/>
      <c r="BE11505" s="6"/>
      <c r="BF11505" s="6"/>
      <c r="BG11505" s="10"/>
    </row>
    <row r="11506" spans="34:59" x14ac:dyDescent="0.25">
      <c r="AH11506" s="10"/>
      <c r="AI11506" s="6"/>
    </row>
    <row r="11507" spans="34:59" x14ac:dyDescent="0.25">
      <c r="AH11507" s="6"/>
      <c r="AI11507" s="6"/>
      <c r="AJ11507" s="6"/>
      <c r="AK11507" s="6"/>
      <c r="AL11507" s="6"/>
      <c r="AM11507" s="6"/>
      <c r="AN11507" s="6"/>
      <c r="AO11507" s="6"/>
      <c r="AP11507" s="6"/>
      <c r="AQ11507" s="6"/>
      <c r="AR11507" s="6"/>
      <c r="AS11507" s="6"/>
      <c r="AT11507" s="6"/>
      <c r="AU11507" s="6"/>
      <c r="AV11507" s="6"/>
      <c r="AW11507" s="6"/>
      <c r="AX11507" s="6"/>
      <c r="AY11507" s="6"/>
      <c r="AZ11507" s="6"/>
      <c r="BA11507" s="6"/>
      <c r="BB11507" s="6"/>
      <c r="BC11507" s="6"/>
      <c r="BD11507" s="6"/>
      <c r="BE11507" s="6"/>
      <c r="BF11507" s="6"/>
      <c r="BG11507" s="6"/>
    </row>
    <row r="11508" spans="34:59" x14ac:dyDescent="0.25">
      <c r="AH11508" s="10"/>
      <c r="AI11508" s="6"/>
      <c r="AJ11508" s="10"/>
      <c r="AK11508" s="10"/>
      <c r="AL11508" s="10"/>
      <c r="AM11508" s="10"/>
      <c r="AN11508" s="10"/>
      <c r="AO11508" s="10"/>
      <c r="AP11508" s="10"/>
      <c r="AQ11508" s="10"/>
      <c r="AR11508" s="10"/>
      <c r="AS11508" s="10"/>
      <c r="AT11508" s="10"/>
      <c r="AU11508" s="10"/>
      <c r="AV11508" s="10"/>
      <c r="AW11508" s="10"/>
      <c r="AX11508" s="10"/>
      <c r="AY11508" s="10"/>
      <c r="AZ11508" s="10"/>
      <c r="BA11508" s="10"/>
      <c r="BB11508" s="10"/>
      <c r="BC11508" s="10"/>
      <c r="BD11508" s="10"/>
      <c r="BE11508" s="10"/>
      <c r="BF11508" s="10"/>
      <c r="BG11508" s="6"/>
    </row>
    <row r="11510" spans="34:59" x14ac:dyDescent="0.25">
      <c r="AH11510" s="10"/>
      <c r="AI11510" s="6"/>
    </row>
    <row r="11511" spans="34:59" x14ac:dyDescent="0.25">
      <c r="AH11511" s="6"/>
      <c r="AI11511" s="6"/>
      <c r="AJ11511" s="6"/>
      <c r="AK11511" s="6"/>
      <c r="AL11511" s="6"/>
      <c r="AM11511" s="6"/>
      <c r="AN11511" s="6"/>
      <c r="AO11511" s="6"/>
      <c r="AP11511" s="6"/>
      <c r="AQ11511" s="6"/>
      <c r="AR11511" s="6"/>
      <c r="AS11511" s="6"/>
      <c r="AT11511" s="6"/>
      <c r="AU11511" s="6"/>
      <c r="AV11511" s="6"/>
      <c r="AW11511" s="6"/>
      <c r="AX11511" s="6"/>
      <c r="AY11511" s="6"/>
      <c r="AZ11511" s="6"/>
      <c r="BA11511" s="6"/>
      <c r="BB11511" s="6"/>
      <c r="BC11511" s="6"/>
      <c r="BD11511" s="6"/>
      <c r="BE11511" s="6"/>
      <c r="BF11511" s="6"/>
      <c r="BG11511" s="6"/>
    </row>
    <row r="11512" spans="34:59" x14ac:dyDescent="0.25">
      <c r="AH11512" s="10"/>
      <c r="AI11512" s="6"/>
      <c r="AJ11512" s="10"/>
      <c r="AK11512" s="10"/>
      <c r="AL11512" s="10"/>
      <c r="AM11512" s="10"/>
      <c r="AN11512" s="10"/>
      <c r="AO11512" s="10"/>
      <c r="AP11512" s="10"/>
      <c r="AQ11512" s="10"/>
      <c r="AR11512" s="10"/>
      <c r="AS11512" s="10"/>
      <c r="AT11512" s="10"/>
      <c r="AU11512" s="10"/>
      <c r="AV11512" s="10"/>
      <c r="AW11512" s="10"/>
      <c r="AX11512" s="10"/>
      <c r="AY11512" s="10"/>
      <c r="AZ11512" s="10"/>
      <c r="BA11512" s="10"/>
      <c r="BB11512" s="10"/>
      <c r="BC11512" s="10"/>
      <c r="BD11512" s="10"/>
      <c r="BE11512" s="10"/>
      <c r="BF11512" s="10"/>
      <c r="BG11512" s="6"/>
    </row>
    <row r="11513" spans="34:59" x14ac:dyDescent="0.25">
      <c r="AH11513" s="6"/>
      <c r="AI11513" s="6"/>
      <c r="AJ11513" s="6"/>
      <c r="AK11513" s="6"/>
      <c r="AL11513" s="6"/>
      <c r="AM11513" s="6"/>
      <c r="AN11513" s="6"/>
      <c r="AO11513" s="6"/>
      <c r="AP11513" s="6"/>
      <c r="AQ11513" s="6"/>
      <c r="AR11513" s="6"/>
      <c r="AS11513" s="6"/>
      <c r="AT11513" s="6"/>
      <c r="AU11513" s="6"/>
      <c r="AV11513" s="6"/>
      <c r="AW11513" s="6"/>
      <c r="AX11513" s="6"/>
      <c r="AY11513" s="6"/>
      <c r="AZ11513" s="6"/>
      <c r="BA11513" s="6"/>
      <c r="BB11513" s="6"/>
      <c r="BC11513" s="6"/>
      <c r="BD11513" s="6"/>
      <c r="BE11513" s="6"/>
      <c r="BF11513" s="6"/>
      <c r="BG11513" s="10"/>
    </row>
    <row r="11514" spans="34:59" x14ac:dyDescent="0.25">
      <c r="AH11514" s="10"/>
      <c r="AI11514" s="6"/>
    </row>
    <row r="11515" spans="34:59" x14ac:dyDescent="0.25">
      <c r="AH11515" s="6"/>
      <c r="AI11515" s="6"/>
      <c r="AJ11515" s="6"/>
      <c r="AK11515" s="6"/>
      <c r="AL11515" s="6"/>
      <c r="AM11515" s="6"/>
      <c r="AN11515" s="6"/>
      <c r="AO11515" s="6"/>
      <c r="AP11515" s="6"/>
      <c r="AQ11515" s="6"/>
      <c r="AR11515" s="6"/>
      <c r="AS11515" s="6"/>
      <c r="AT11515" s="6"/>
      <c r="AU11515" s="6"/>
      <c r="AV11515" s="6"/>
      <c r="AW11515" s="6"/>
      <c r="AX11515" s="6"/>
      <c r="AY11515" s="6"/>
      <c r="AZ11515" s="6"/>
      <c r="BA11515" s="6"/>
      <c r="BB11515" s="6"/>
      <c r="BC11515" s="6"/>
      <c r="BD11515" s="6"/>
      <c r="BE11515" s="6"/>
      <c r="BF11515" s="6"/>
      <c r="BG11515" s="6"/>
    </row>
    <row r="11516" spans="34:59" x14ac:dyDescent="0.25">
      <c r="AH11516" s="10"/>
      <c r="AI11516" s="6"/>
      <c r="AJ11516" s="10"/>
      <c r="AK11516" s="10"/>
      <c r="AL11516" s="10"/>
      <c r="AM11516" s="10"/>
      <c r="AN11516" s="10"/>
      <c r="AO11516" s="10"/>
      <c r="AP11516" s="10"/>
      <c r="AQ11516" s="10"/>
      <c r="AR11516" s="10"/>
      <c r="AS11516" s="10"/>
      <c r="AT11516" s="10"/>
      <c r="AU11516" s="10"/>
      <c r="AV11516" s="10"/>
      <c r="AW11516" s="10"/>
      <c r="AX11516" s="10"/>
      <c r="AY11516" s="10"/>
      <c r="AZ11516" s="10"/>
      <c r="BA11516" s="10"/>
      <c r="BB11516" s="10"/>
      <c r="BC11516" s="10"/>
      <c r="BD11516" s="10"/>
      <c r="BE11516" s="10"/>
      <c r="BF11516" s="10"/>
      <c r="BG11516" s="6"/>
    </row>
    <row r="11517" spans="34:59" x14ac:dyDescent="0.25">
      <c r="AH11517" s="6"/>
      <c r="AI11517" s="6"/>
      <c r="AJ11517" s="6"/>
      <c r="AK11517" s="6"/>
      <c r="AL11517" s="6"/>
      <c r="AM11517" s="6"/>
      <c r="AN11517" s="6"/>
      <c r="AO11517" s="6"/>
      <c r="AP11517" s="6"/>
      <c r="AQ11517" s="6"/>
      <c r="AR11517" s="6"/>
      <c r="AS11517" s="6"/>
      <c r="AT11517" s="6"/>
      <c r="AU11517" s="6"/>
      <c r="AV11517" s="6"/>
      <c r="AW11517" s="6"/>
      <c r="AX11517" s="6"/>
      <c r="AY11517" s="6"/>
      <c r="AZ11517" s="6"/>
      <c r="BA11517" s="6"/>
      <c r="BB11517" s="6"/>
      <c r="BC11517" s="6"/>
      <c r="BD11517" s="6"/>
      <c r="BE11517" s="6"/>
      <c r="BF11517" s="6"/>
      <c r="BG11517" s="10"/>
    </row>
    <row r="11518" spans="34:59" x14ac:dyDescent="0.25">
      <c r="AH11518" s="10"/>
      <c r="AI11518" s="6"/>
    </row>
    <row r="11519" spans="34:59" x14ac:dyDescent="0.25">
      <c r="AH11519" s="6"/>
      <c r="AI11519" s="6"/>
      <c r="AJ11519" s="6"/>
      <c r="AK11519" s="6"/>
      <c r="AL11519" s="6"/>
      <c r="AM11519" s="6"/>
      <c r="AN11519" s="6"/>
      <c r="AO11519" s="6"/>
      <c r="AP11519" s="6"/>
      <c r="AQ11519" s="6"/>
      <c r="AR11519" s="6"/>
      <c r="AS11519" s="6"/>
      <c r="AT11519" s="6"/>
      <c r="AU11519" s="6"/>
      <c r="AV11519" s="6"/>
      <c r="AW11519" s="6"/>
      <c r="AX11519" s="6"/>
      <c r="AY11519" s="6"/>
      <c r="AZ11519" s="6"/>
      <c r="BA11519" s="6"/>
      <c r="BB11519" s="6"/>
      <c r="BC11519" s="6"/>
      <c r="BD11519" s="6"/>
      <c r="BE11519" s="6"/>
      <c r="BF11519" s="6"/>
      <c r="BG11519" s="6"/>
    </row>
    <row r="11520" spans="34:59" x14ac:dyDescent="0.25">
      <c r="AH11520" s="10"/>
      <c r="AI11520" s="6"/>
      <c r="AJ11520" s="10"/>
      <c r="AK11520" s="10"/>
      <c r="AL11520" s="10"/>
      <c r="AM11520" s="10"/>
      <c r="AN11520" s="10"/>
      <c r="AO11520" s="10"/>
      <c r="AP11520" s="10"/>
      <c r="AQ11520" s="10"/>
      <c r="AR11520" s="10"/>
      <c r="AS11520" s="10"/>
      <c r="AT11520" s="10"/>
      <c r="AU11520" s="10"/>
      <c r="AV11520" s="10"/>
      <c r="AW11520" s="10"/>
      <c r="AX11520" s="10"/>
      <c r="AY11520" s="10"/>
      <c r="AZ11520" s="10"/>
      <c r="BA11520" s="10"/>
      <c r="BB11520" s="10"/>
      <c r="BC11520" s="10"/>
      <c r="BD11520" s="10"/>
      <c r="BE11520" s="10"/>
      <c r="BF11520" s="10"/>
      <c r="BG11520" s="6"/>
    </row>
    <row r="11521" spans="34:59" x14ac:dyDescent="0.25">
      <c r="AH11521" s="6"/>
      <c r="AI11521" s="6"/>
      <c r="AJ11521" s="6"/>
      <c r="AK11521" s="6"/>
      <c r="AL11521" s="6"/>
      <c r="AM11521" s="6"/>
      <c r="AN11521" s="6"/>
      <c r="AO11521" s="6"/>
      <c r="AP11521" s="6"/>
      <c r="AQ11521" s="6"/>
      <c r="AR11521" s="6"/>
      <c r="AS11521" s="6"/>
      <c r="AT11521" s="6"/>
      <c r="AU11521" s="6"/>
      <c r="AV11521" s="6"/>
      <c r="AW11521" s="6"/>
      <c r="AX11521" s="6"/>
      <c r="AY11521" s="6"/>
      <c r="AZ11521" s="6"/>
      <c r="BA11521" s="6"/>
      <c r="BB11521" s="6"/>
      <c r="BC11521" s="6"/>
      <c r="BD11521" s="6"/>
      <c r="BE11521" s="6"/>
      <c r="BF11521" s="6"/>
      <c r="BG11521" s="10"/>
    </row>
    <row r="11522" spans="34:59" x14ac:dyDescent="0.25">
      <c r="AH11522" s="10"/>
      <c r="AI11522" s="6"/>
    </row>
    <row r="11523" spans="34:59" x14ac:dyDescent="0.25">
      <c r="AH11523" s="6"/>
      <c r="AI11523" s="6"/>
      <c r="AJ11523" s="6"/>
      <c r="AK11523" s="6"/>
      <c r="AL11523" s="6"/>
      <c r="AM11523" s="6"/>
      <c r="AN11523" s="6"/>
      <c r="AO11523" s="6"/>
      <c r="AP11523" s="6"/>
      <c r="AQ11523" s="6"/>
      <c r="AR11523" s="6"/>
      <c r="AS11523" s="6"/>
      <c r="AT11523" s="6"/>
      <c r="AU11523" s="6"/>
      <c r="AV11523" s="6"/>
      <c r="AW11523" s="6"/>
      <c r="AX11523" s="6"/>
      <c r="AY11523" s="6"/>
      <c r="AZ11523" s="6"/>
      <c r="BA11523" s="6"/>
      <c r="BB11523" s="6"/>
      <c r="BC11523" s="6"/>
      <c r="BD11523" s="6"/>
      <c r="BE11523" s="6"/>
      <c r="BF11523" s="6"/>
      <c r="BG11523" s="6"/>
    </row>
    <row r="11524" spans="34:59" x14ac:dyDescent="0.25">
      <c r="AH11524" s="10"/>
      <c r="AI11524" s="6"/>
      <c r="AJ11524" s="10"/>
      <c r="AK11524" s="10"/>
      <c r="AL11524" s="10"/>
      <c r="AM11524" s="10"/>
      <c r="AN11524" s="10"/>
      <c r="AO11524" s="10"/>
      <c r="AP11524" s="10"/>
      <c r="AQ11524" s="10"/>
      <c r="AR11524" s="10"/>
      <c r="AS11524" s="10"/>
      <c r="AT11524" s="10"/>
      <c r="AU11524" s="10"/>
      <c r="AV11524" s="10"/>
      <c r="AW11524" s="10"/>
      <c r="AX11524" s="10"/>
      <c r="AY11524" s="10"/>
      <c r="AZ11524" s="10"/>
      <c r="BA11524" s="10"/>
      <c r="BB11524" s="10"/>
      <c r="BC11524" s="10"/>
      <c r="BD11524" s="10"/>
      <c r="BE11524" s="10"/>
      <c r="BF11524" s="10"/>
      <c r="BG11524" s="6"/>
    </row>
    <row r="11526" spans="34:59" x14ac:dyDescent="0.25">
      <c r="AH11526" s="10"/>
      <c r="AI11526" s="6"/>
    </row>
    <row r="11527" spans="34:59" x14ac:dyDescent="0.25">
      <c r="AH11527" s="6"/>
      <c r="AI11527" s="6"/>
      <c r="AJ11527" s="6"/>
      <c r="AK11527" s="6"/>
      <c r="AL11527" s="6"/>
      <c r="AM11527" s="6"/>
      <c r="AN11527" s="6"/>
      <c r="AO11527" s="6"/>
      <c r="AP11527" s="6"/>
      <c r="AQ11527" s="6"/>
      <c r="AR11527" s="6"/>
      <c r="AS11527" s="6"/>
      <c r="AT11527" s="6"/>
      <c r="AU11527" s="6"/>
      <c r="AV11527" s="6"/>
      <c r="AW11527" s="6"/>
      <c r="AX11527" s="6"/>
      <c r="AY11527" s="6"/>
      <c r="AZ11527" s="6"/>
      <c r="BA11527" s="6"/>
      <c r="BB11527" s="6"/>
      <c r="BC11527" s="6"/>
      <c r="BD11527" s="6"/>
      <c r="BE11527" s="6"/>
      <c r="BF11527" s="6"/>
      <c r="BG11527" s="6"/>
    </row>
    <row r="11528" spans="34:59" x14ac:dyDescent="0.25">
      <c r="AH11528" s="10"/>
      <c r="AI11528" s="6"/>
      <c r="AJ11528" s="10"/>
      <c r="AK11528" s="10"/>
      <c r="AL11528" s="10"/>
      <c r="AM11528" s="10"/>
      <c r="AN11528" s="10"/>
      <c r="AO11528" s="10"/>
      <c r="AP11528" s="10"/>
      <c r="AQ11528" s="10"/>
      <c r="AR11528" s="10"/>
      <c r="AS11528" s="10"/>
      <c r="AT11528" s="10"/>
      <c r="AU11528" s="10"/>
      <c r="AV11528" s="10"/>
      <c r="AW11528" s="10"/>
      <c r="AX11528" s="10"/>
      <c r="AY11528" s="10"/>
      <c r="AZ11528" s="10"/>
      <c r="BA11528" s="10"/>
      <c r="BB11528" s="10"/>
      <c r="BC11528" s="10"/>
      <c r="BD11528" s="10"/>
      <c r="BE11528" s="10"/>
      <c r="BF11528" s="10"/>
      <c r="BG11528" s="6"/>
    </row>
    <row r="11529" spans="34:59" x14ac:dyDescent="0.25">
      <c r="AH11529" s="6"/>
      <c r="AI11529" s="6"/>
      <c r="AJ11529" s="6"/>
      <c r="AK11529" s="6"/>
      <c r="AL11529" s="6"/>
      <c r="AM11529" s="6"/>
      <c r="AN11529" s="6"/>
      <c r="AO11529" s="6"/>
      <c r="AP11529" s="6"/>
      <c r="AQ11529" s="6"/>
      <c r="AR11529" s="6"/>
      <c r="AS11529" s="6"/>
      <c r="AT11529" s="6"/>
      <c r="AU11529" s="6"/>
      <c r="AV11529" s="6"/>
      <c r="AW11529" s="6"/>
      <c r="AX11529" s="6"/>
      <c r="AY11529" s="6"/>
      <c r="AZ11529" s="6"/>
      <c r="BA11529" s="6"/>
      <c r="BB11529" s="6"/>
      <c r="BC11529" s="6"/>
      <c r="BD11529" s="6"/>
      <c r="BE11529" s="6"/>
      <c r="BF11529" s="6"/>
      <c r="BG11529" s="10"/>
    </row>
    <row r="11530" spans="34:59" x14ac:dyDescent="0.25">
      <c r="AH11530" s="10"/>
      <c r="AI11530" s="6"/>
    </row>
    <row r="11531" spans="34:59" x14ac:dyDescent="0.25">
      <c r="AH11531" s="6"/>
      <c r="AI11531" s="6"/>
      <c r="AJ11531" s="6"/>
      <c r="AK11531" s="6"/>
      <c r="AL11531" s="6"/>
      <c r="AM11531" s="6"/>
      <c r="AN11531" s="6"/>
      <c r="AO11531" s="6"/>
      <c r="AP11531" s="6"/>
      <c r="AQ11531" s="6"/>
      <c r="AR11531" s="6"/>
      <c r="AS11531" s="6"/>
      <c r="AT11531" s="6"/>
      <c r="AU11531" s="6"/>
      <c r="AV11531" s="6"/>
      <c r="AW11531" s="6"/>
      <c r="AX11531" s="6"/>
      <c r="AY11531" s="6"/>
      <c r="AZ11531" s="6"/>
      <c r="BA11531" s="6"/>
      <c r="BB11531" s="6"/>
      <c r="BC11531" s="6"/>
      <c r="BD11531" s="6"/>
      <c r="BE11531" s="6"/>
      <c r="BF11531" s="6"/>
      <c r="BG11531" s="6"/>
    </row>
    <row r="11532" spans="34:59" x14ac:dyDescent="0.25">
      <c r="AH11532" s="10"/>
      <c r="AI11532" s="6"/>
      <c r="AJ11532" s="10"/>
      <c r="AK11532" s="10"/>
      <c r="AL11532" s="10"/>
      <c r="AM11532" s="10"/>
      <c r="AN11532" s="10"/>
      <c r="AO11532" s="10"/>
      <c r="AP11532" s="10"/>
      <c r="AQ11532" s="10"/>
      <c r="AR11532" s="10"/>
      <c r="AS11532" s="10"/>
      <c r="AT11532" s="10"/>
      <c r="AU11532" s="10"/>
      <c r="AV11532" s="10"/>
      <c r="AW11532" s="10"/>
      <c r="AX11532" s="10"/>
      <c r="AY11532" s="10"/>
      <c r="AZ11532" s="10"/>
      <c r="BA11532" s="10"/>
      <c r="BB11532" s="10"/>
      <c r="BC11532" s="10"/>
      <c r="BD11532" s="10"/>
      <c r="BE11532" s="10"/>
      <c r="BF11532" s="10"/>
      <c r="BG11532" s="6"/>
    </row>
    <row r="11533" spans="34:59" x14ac:dyDescent="0.25">
      <c r="AH11533" s="6"/>
      <c r="AI11533" s="6"/>
      <c r="AJ11533" s="6"/>
      <c r="AK11533" s="6"/>
      <c r="AL11533" s="6"/>
      <c r="AM11533" s="6"/>
      <c r="AN11533" s="6"/>
      <c r="AO11533" s="6"/>
      <c r="AP11533" s="6"/>
      <c r="AQ11533" s="6"/>
      <c r="AR11533" s="6"/>
      <c r="AS11533" s="6"/>
      <c r="AT11533" s="6"/>
      <c r="AU11533" s="6"/>
      <c r="AV11533" s="6"/>
      <c r="AW11533" s="6"/>
      <c r="AX11533" s="6"/>
      <c r="AY11533" s="6"/>
      <c r="AZ11533" s="6"/>
      <c r="BA11533" s="6"/>
      <c r="BB11533" s="6"/>
      <c r="BC11533" s="6"/>
      <c r="BD11533" s="6"/>
      <c r="BE11533" s="6"/>
      <c r="BF11533" s="6"/>
      <c r="BG11533" s="10"/>
    </row>
    <row r="11534" spans="34:59" x14ac:dyDescent="0.25">
      <c r="AH11534" s="10"/>
      <c r="AI11534" s="6"/>
    </row>
    <row r="11535" spans="34:59" x14ac:dyDescent="0.25">
      <c r="AH11535" s="6"/>
      <c r="AI11535" s="6"/>
      <c r="AJ11535" s="6"/>
      <c r="AK11535" s="6"/>
      <c r="AL11535" s="6"/>
      <c r="AM11535" s="6"/>
      <c r="AN11535" s="6"/>
      <c r="AO11535" s="6"/>
      <c r="AP11535" s="6"/>
      <c r="AQ11535" s="6"/>
      <c r="AR11535" s="6"/>
      <c r="AS11535" s="6"/>
      <c r="AT11535" s="6"/>
      <c r="AU11535" s="6"/>
      <c r="AV11535" s="6"/>
      <c r="AW11535" s="6"/>
      <c r="AX11535" s="6"/>
      <c r="AY11535" s="6"/>
      <c r="AZ11535" s="6"/>
      <c r="BA11535" s="6"/>
      <c r="BB11535" s="6"/>
      <c r="BC11535" s="6"/>
      <c r="BD11535" s="6"/>
      <c r="BE11535" s="6"/>
      <c r="BF11535" s="6"/>
      <c r="BG11535" s="6"/>
    </row>
    <row r="11536" spans="34:59" x14ac:dyDescent="0.25">
      <c r="AH11536" s="10"/>
      <c r="AI11536" s="6"/>
      <c r="AJ11536" s="10"/>
      <c r="AK11536" s="10"/>
      <c r="AL11536" s="10"/>
      <c r="AM11536" s="10"/>
      <c r="AN11536" s="10"/>
      <c r="AO11536" s="10"/>
      <c r="AP11536" s="10"/>
      <c r="AQ11536" s="10"/>
      <c r="AR11536" s="10"/>
      <c r="AS11536" s="10"/>
      <c r="AT11536" s="10"/>
      <c r="AU11536" s="10"/>
      <c r="AV11536" s="10"/>
      <c r="AW11536" s="10"/>
      <c r="AX11536" s="10"/>
      <c r="AY11536" s="10"/>
      <c r="AZ11536" s="10"/>
      <c r="BA11536" s="10"/>
      <c r="BB11536" s="10"/>
      <c r="BC11536" s="10"/>
      <c r="BD11536" s="10"/>
      <c r="BE11536" s="10"/>
      <c r="BF11536" s="10"/>
      <c r="BG11536" s="6"/>
    </row>
    <row r="11537" spans="34:59" x14ac:dyDescent="0.25">
      <c r="AH11537" s="6"/>
      <c r="AI11537" s="6"/>
      <c r="AJ11537" s="6"/>
      <c r="AK11537" s="6"/>
      <c r="AL11537" s="6"/>
      <c r="AM11537" s="6"/>
      <c r="AN11537" s="6"/>
      <c r="AO11537" s="6"/>
      <c r="AP11537" s="6"/>
      <c r="AQ11537" s="6"/>
      <c r="AR11537" s="6"/>
      <c r="AS11537" s="6"/>
      <c r="AT11537" s="6"/>
      <c r="AU11537" s="6"/>
      <c r="AV11537" s="6"/>
      <c r="AW11537" s="6"/>
      <c r="AX11537" s="6"/>
      <c r="AY11537" s="6"/>
      <c r="AZ11537" s="6"/>
      <c r="BA11537" s="6"/>
      <c r="BB11537" s="6"/>
      <c r="BC11537" s="6"/>
      <c r="BD11537" s="6"/>
      <c r="BE11537" s="6"/>
      <c r="BF11537" s="6"/>
      <c r="BG11537" s="10"/>
    </row>
    <row r="11538" spans="34:59" x14ac:dyDescent="0.25">
      <c r="AH11538" s="10"/>
      <c r="AI11538" s="6"/>
    </row>
    <row r="11539" spans="34:59" x14ac:dyDescent="0.25">
      <c r="AH11539" s="6"/>
      <c r="AI11539" s="6"/>
      <c r="AJ11539" s="6"/>
      <c r="AK11539" s="6"/>
      <c r="AL11539" s="6"/>
      <c r="AM11539" s="6"/>
      <c r="AN11539" s="6"/>
      <c r="AO11539" s="6"/>
      <c r="AP11539" s="6"/>
      <c r="AQ11539" s="6"/>
      <c r="AR11539" s="6"/>
      <c r="AS11539" s="6"/>
      <c r="AT11539" s="6"/>
      <c r="AU11539" s="6"/>
      <c r="AV11539" s="6"/>
      <c r="AW11539" s="6"/>
      <c r="AX11539" s="6"/>
      <c r="AY11539" s="6"/>
      <c r="AZ11539" s="6"/>
      <c r="BA11539" s="6"/>
      <c r="BB11539" s="6"/>
      <c r="BC11539" s="6"/>
      <c r="BD11539" s="6"/>
      <c r="BE11539" s="6"/>
      <c r="BF11539" s="6"/>
      <c r="BG11539" s="6"/>
    </row>
    <row r="11540" spans="34:59" x14ac:dyDescent="0.25">
      <c r="AH11540" s="10"/>
      <c r="AI11540" s="6"/>
      <c r="AJ11540" s="10"/>
      <c r="AK11540" s="10"/>
      <c r="AL11540" s="10"/>
      <c r="AM11540" s="10"/>
      <c r="AN11540" s="10"/>
      <c r="AO11540" s="10"/>
      <c r="AP11540" s="10"/>
      <c r="AQ11540" s="10"/>
      <c r="AR11540" s="10"/>
      <c r="AS11540" s="10"/>
      <c r="AT11540" s="10"/>
      <c r="AU11540" s="10"/>
      <c r="AV11540" s="10"/>
      <c r="AW11540" s="10"/>
      <c r="AX11540" s="10"/>
      <c r="AY11540" s="10"/>
      <c r="AZ11540" s="10"/>
      <c r="BA11540" s="10"/>
      <c r="BB11540" s="10"/>
      <c r="BC11540" s="10"/>
      <c r="BD11540" s="10"/>
      <c r="BE11540" s="10"/>
      <c r="BF11540" s="10"/>
      <c r="BG11540" s="6"/>
    </row>
    <row r="11542" spans="34:59" x14ac:dyDescent="0.25">
      <c r="AH11542" s="10"/>
      <c r="AI11542" s="6"/>
    </row>
    <row r="11543" spans="34:59" x14ac:dyDescent="0.25">
      <c r="AH11543" s="6"/>
      <c r="AI11543" s="6"/>
      <c r="AJ11543" s="6"/>
      <c r="AK11543" s="6"/>
      <c r="AL11543" s="6"/>
      <c r="AM11543" s="6"/>
      <c r="AN11543" s="6"/>
      <c r="AO11543" s="6"/>
      <c r="AP11543" s="6"/>
      <c r="AQ11543" s="6"/>
      <c r="AR11543" s="6"/>
      <c r="AS11543" s="6"/>
      <c r="AT11543" s="6"/>
      <c r="AU11543" s="6"/>
      <c r="AV11543" s="6"/>
      <c r="AW11543" s="6"/>
      <c r="AX11543" s="6"/>
      <c r="AY11543" s="6"/>
      <c r="AZ11543" s="6"/>
      <c r="BA11543" s="6"/>
      <c r="BB11543" s="6"/>
      <c r="BC11543" s="6"/>
      <c r="BD11543" s="6"/>
      <c r="BE11543" s="6"/>
      <c r="BF11543" s="6"/>
      <c r="BG11543" s="6"/>
    </row>
    <row r="11544" spans="34:59" x14ac:dyDescent="0.25">
      <c r="AH11544" s="10"/>
      <c r="AI11544" s="6"/>
      <c r="AJ11544" s="10"/>
      <c r="AK11544" s="10"/>
      <c r="AL11544" s="10"/>
      <c r="AM11544" s="10"/>
      <c r="AN11544" s="10"/>
      <c r="AO11544" s="10"/>
      <c r="AP11544" s="10"/>
      <c r="AQ11544" s="10"/>
      <c r="AR11544" s="10"/>
      <c r="AS11544" s="10"/>
      <c r="AT11544" s="10"/>
      <c r="AU11544" s="10"/>
      <c r="AV11544" s="10"/>
      <c r="AW11544" s="10"/>
      <c r="AX11544" s="10"/>
      <c r="AY11544" s="10"/>
      <c r="AZ11544" s="10"/>
      <c r="BA11544" s="10"/>
      <c r="BB11544" s="10"/>
      <c r="BC11544" s="10"/>
      <c r="BD11544" s="10"/>
      <c r="BE11544" s="10"/>
      <c r="BF11544" s="10"/>
      <c r="BG11544" s="6"/>
    </row>
    <row r="11545" spans="34:59" x14ac:dyDescent="0.25">
      <c r="AH11545" s="6"/>
      <c r="AI11545" s="6"/>
      <c r="AJ11545" s="6"/>
      <c r="AK11545" s="6"/>
      <c r="AL11545" s="6"/>
      <c r="AM11545" s="6"/>
      <c r="AN11545" s="6"/>
      <c r="AO11545" s="6"/>
      <c r="AP11545" s="6"/>
      <c r="AQ11545" s="6"/>
      <c r="AR11545" s="6"/>
      <c r="AS11545" s="6"/>
      <c r="AT11545" s="6"/>
      <c r="AU11545" s="6"/>
      <c r="AV11545" s="6"/>
      <c r="AW11545" s="6"/>
      <c r="AX11545" s="6"/>
      <c r="AY11545" s="6"/>
      <c r="AZ11545" s="6"/>
      <c r="BA11545" s="6"/>
      <c r="BB11545" s="6"/>
      <c r="BC11545" s="6"/>
      <c r="BD11545" s="6"/>
      <c r="BE11545" s="6"/>
      <c r="BF11545" s="6"/>
      <c r="BG11545" s="10"/>
    </row>
    <row r="11546" spans="34:59" x14ac:dyDescent="0.25">
      <c r="AH11546" s="10"/>
      <c r="AI11546" s="6"/>
    </row>
    <row r="11547" spans="34:59" x14ac:dyDescent="0.25">
      <c r="AH11547" s="6"/>
      <c r="AI11547" s="6"/>
      <c r="AJ11547" s="6"/>
      <c r="AK11547" s="6"/>
      <c r="AL11547" s="6"/>
      <c r="AM11547" s="6"/>
      <c r="AN11547" s="6"/>
      <c r="AO11547" s="6"/>
      <c r="AP11547" s="6"/>
      <c r="AQ11547" s="6"/>
      <c r="AR11547" s="6"/>
      <c r="AS11547" s="6"/>
      <c r="AT11547" s="6"/>
      <c r="AU11547" s="6"/>
      <c r="AV11547" s="6"/>
      <c r="AW11547" s="6"/>
      <c r="AX11547" s="6"/>
      <c r="AY11547" s="6"/>
      <c r="AZ11547" s="6"/>
      <c r="BA11547" s="6"/>
      <c r="BB11547" s="6"/>
      <c r="BC11547" s="6"/>
      <c r="BD11547" s="6"/>
      <c r="BE11547" s="6"/>
      <c r="BF11547" s="6"/>
      <c r="BG11547" s="6"/>
    </row>
    <row r="11548" spans="34:59" x14ac:dyDescent="0.25">
      <c r="AH11548" s="10"/>
      <c r="AI11548" s="6"/>
      <c r="AJ11548" s="10"/>
      <c r="AK11548" s="10"/>
      <c r="AL11548" s="10"/>
      <c r="AM11548" s="10"/>
      <c r="AN11548" s="10"/>
      <c r="AO11548" s="10"/>
      <c r="AP11548" s="10"/>
      <c r="AQ11548" s="10"/>
      <c r="AR11548" s="10"/>
      <c r="AS11548" s="10"/>
      <c r="AT11548" s="10"/>
      <c r="AU11548" s="10"/>
      <c r="AV11548" s="10"/>
      <c r="AW11548" s="10"/>
      <c r="AX11548" s="10"/>
      <c r="AY11548" s="10"/>
      <c r="AZ11548" s="10"/>
      <c r="BA11548" s="10"/>
      <c r="BB11548" s="10"/>
      <c r="BC11548" s="10"/>
      <c r="BD11548" s="10"/>
      <c r="BE11548" s="10"/>
      <c r="BF11548" s="10"/>
      <c r="BG11548" s="6"/>
    </row>
    <row r="11549" spans="34:59" x14ac:dyDescent="0.25">
      <c r="AH11549" s="6"/>
      <c r="AI11549" s="6"/>
      <c r="AJ11549" s="6"/>
      <c r="AK11549" s="6"/>
      <c r="AL11549" s="6"/>
      <c r="AM11549" s="6"/>
      <c r="AN11549" s="6"/>
      <c r="AO11549" s="6"/>
      <c r="AP11549" s="6"/>
      <c r="AQ11549" s="6"/>
      <c r="AR11549" s="6"/>
      <c r="AS11549" s="6"/>
      <c r="AT11549" s="6"/>
      <c r="AU11549" s="6"/>
      <c r="AV11549" s="6"/>
      <c r="AW11549" s="6"/>
      <c r="AX11549" s="6"/>
      <c r="AY11549" s="6"/>
      <c r="AZ11549" s="6"/>
      <c r="BA11549" s="6"/>
      <c r="BB11549" s="6"/>
      <c r="BC11549" s="6"/>
      <c r="BD11549" s="6"/>
      <c r="BE11549" s="6"/>
      <c r="BF11549" s="6"/>
      <c r="BG11549" s="10"/>
    </row>
    <row r="11550" spans="34:59" x14ac:dyDescent="0.25">
      <c r="AH11550" s="10"/>
      <c r="AI11550" s="6"/>
    </row>
    <row r="11551" spans="34:59" x14ac:dyDescent="0.25">
      <c r="AH11551" s="6"/>
      <c r="AI11551" s="6"/>
      <c r="AJ11551" s="6"/>
      <c r="AK11551" s="6"/>
      <c r="AL11551" s="6"/>
      <c r="AM11551" s="6"/>
      <c r="AN11551" s="6"/>
      <c r="AO11551" s="6"/>
      <c r="AP11551" s="6"/>
      <c r="AQ11551" s="6"/>
      <c r="AR11551" s="6"/>
      <c r="AS11551" s="6"/>
      <c r="AT11551" s="6"/>
      <c r="AU11551" s="6"/>
      <c r="AV11551" s="6"/>
      <c r="AW11551" s="6"/>
      <c r="AX11551" s="6"/>
      <c r="AY11551" s="6"/>
      <c r="AZ11551" s="6"/>
      <c r="BA11551" s="6"/>
      <c r="BB11551" s="6"/>
      <c r="BC11551" s="6"/>
      <c r="BD11551" s="6"/>
      <c r="BE11551" s="6"/>
      <c r="BF11551" s="6"/>
      <c r="BG11551" s="6"/>
    </row>
    <row r="11552" spans="34:59" x14ac:dyDescent="0.25">
      <c r="AH11552" s="10"/>
      <c r="AI11552" s="6"/>
      <c r="AJ11552" s="10"/>
      <c r="AK11552" s="10"/>
      <c r="AL11552" s="10"/>
      <c r="AM11552" s="10"/>
      <c r="AN11552" s="10"/>
      <c r="AO11552" s="10"/>
      <c r="AP11552" s="10"/>
      <c r="AQ11552" s="10"/>
      <c r="AR11552" s="10"/>
      <c r="AS11552" s="10"/>
      <c r="AT11552" s="10"/>
      <c r="AU11552" s="10"/>
      <c r="AV11552" s="10"/>
      <c r="AW11552" s="10"/>
      <c r="AX11552" s="10"/>
      <c r="AY11552" s="10"/>
      <c r="AZ11552" s="10"/>
      <c r="BA11552" s="10"/>
      <c r="BB11552" s="10"/>
      <c r="BC11552" s="10"/>
      <c r="BD11552" s="10"/>
      <c r="BE11552" s="10"/>
      <c r="BF11552" s="10"/>
      <c r="BG11552" s="6"/>
    </row>
    <row r="11553" spans="34:59" x14ac:dyDescent="0.25">
      <c r="AH11553" s="6"/>
      <c r="AI11553" s="6"/>
      <c r="AJ11553" s="6"/>
      <c r="AK11553" s="6"/>
      <c r="AL11553" s="6"/>
      <c r="AM11553" s="6"/>
      <c r="AN11553" s="6"/>
      <c r="AO11553" s="6"/>
      <c r="AP11553" s="6"/>
      <c r="AQ11553" s="6"/>
      <c r="AR11553" s="6"/>
      <c r="AS11553" s="6"/>
      <c r="AT11553" s="6"/>
      <c r="AU11553" s="6"/>
      <c r="AV11553" s="6"/>
      <c r="AW11553" s="6"/>
      <c r="AX11553" s="6"/>
      <c r="AY11553" s="6"/>
      <c r="AZ11553" s="6"/>
      <c r="BA11553" s="6"/>
      <c r="BB11553" s="6"/>
      <c r="BC11553" s="6"/>
      <c r="BD11553" s="6"/>
      <c r="BE11553" s="6"/>
      <c r="BF11553" s="6"/>
      <c r="BG11553" s="10"/>
    </row>
    <row r="11554" spans="34:59" x14ac:dyDescent="0.25">
      <c r="AH11554" s="10"/>
      <c r="AI11554" s="6"/>
    </row>
    <row r="11555" spans="34:59" x14ac:dyDescent="0.25">
      <c r="AH11555" s="6"/>
      <c r="AI11555" s="6"/>
      <c r="AJ11555" s="6"/>
      <c r="AK11555" s="6"/>
      <c r="AL11555" s="6"/>
      <c r="AM11555" s="6"/>
      <c r="AN11555" s="6"/>
      <c r="AO11555" s="6"/>
      <c r="AP11555" s="6"/>
      <c r="AQ11555" s="6"/>
      <c r="AR11555" s="6"/>
      <c r="AS11555" s="6"/>
      <c r="AT11555" s="6"/>
      <c r="AU11555" s="6"/>
      <c r="AV11555" s="6"/>
      <c r="AW11555" s="6"/>
      <c r="AX11555" s="6"/>
      <c r="AY11555" s="6"/>
      <c r="AZ11555" s="6"/>
      <c r="BA11555" s="6"/>
      <c r="BB11555" s="6"/>
      <c r="BC11555" s="6"/>
      <c r="BD11555" s="6"/>
      <c r="BE11555" s="6"/>
      <c r="BF11555" s="6"/>
      <c r="BG11555" s="6"/>
    </row>
    <row r="11556" spans="34:59" x14ac:dyDescent="0.25">
      <c r="AH11556" s="10"/>
      <c r="AI11556" s="6"/>
      <c r="AJ11556" s="10"/>
      <c r="AK11556" s="10"/>
      <c r="AL11556" s="10"/>
      <c r="AM11556" s="10"/>
      <c r="AN11556" s="10"/>
      <c r="AO11556" s="10"/>
      <c r="AP11556" s="10"/>
      <c r="AQ11556" s="10"/>
      <c r="AR11556" s="10"/>
      <c r="AS11556" s="10"/>
      <c r="AT11556" s="10"/>
      <c r="AU11556" s="10"/>
      <c r="AV11556" s="10"/>
      <c r="AW11556" s="10"/>
      <c r="AX11556" s="10"/>
      <c r="AY11556" s="10"/>
      <c r="AZ11556" s="10"/>
      <c r="BA11556" s="10"/>
      <c r="BB11556" s="10"/>
      <c r="BC11556" s="10"/>
      <c r="BD11556" s="10"/>
      <c r="BE11556" s="10"/>
      <c r="BF11556" s="10"/>
      <c r="BG11556" s="6"/>
    </row>
    <row r="11558" spans="34:59" x14ac:dyDescent="0.25">
      <c r="AH11558" s="10"/>
      <c r="AI11558" s="6"/>
    </row>
    <row r="11559" spans="34:59" x14ac:dyDescent="0.25">
      <c r="AH11559" s="6"/>
      <c r="AI11559" s="6"/>
      <c r="AJ11559" s="6"/>
      <c r="AK11559" s="6"/>
      <c r="AL11559" s="6"/>
      <c r="AM11559" s="6"/>
      <c r="AN11559" s="6"/>
      <c r="AO11559" s="6"/>
      <c r="AP11559" s="6"/>
      <c r="AQ11559" s="6"/>
      <c r="AR11559" s="6"/>
      <c r="AS11559" s="6"/>
      <c r="AT11559" s="6"/>
      <c r="AU11559" s="6"/>
      <c r="AV11559" s="6"/>
      <c r="AW11559" s="6"/>
      <c r="AX11559" s="6"/>
      <c r="AY11559" s="6"/>
      <c r="AZ11559" s="6"/>
      <c r="BA11559" s="6"/>
      <c r="BB11559" s="6"/>
      <c r="BC11559" s="6"/>
      <c r="BD11559" s="6"/>
      <c r="BE11559" s="6"/>
      <c r="BF11559" s="6"/>
      <c r="BG11559" s="6"/>
    </row>
    <row r="11560" spans="34:59" x14ac:dyDescent="0.25">
      <c r="AH11560" s="10"/>
      <c r="AI11560" s="6"/>
      <c r="AJ11560" s="10"/>
      <c r="AK11560" s="10"/>
      <c r="AL11560" s="10"/>
      <c r="AM11560" s="10"/>
      <c r="AN11560" s="10"/>
      <c r="AO11560" s="10"/>
      <c r="AP11560" s="10"/>
      <c r="AQ11560" s="10"/>
      <c r="AR11560" s="10"/>
      <c r="AS11560" s="10"/>
      <c r="AT11560" s="10"/>
      <c r="AU11560" s="10"/>
      <c r="AV11560" s="10"/>
      <c r="AW11560" s="10"/>
      <c r="AX11560" s="10"/>
      <c r="AY11560" s="10"/>
      <c r="AZ11560" s="10"/>
      <c r="BA11560" s="10"/>
      <c r="BB11560" s="10"/>
      <c r="BC11560" s="10"/>
      <c r="BD11560" s="10"/>
      <c r="BE11560" s="10"/>
      <c r="BF11560" s="10"/>
      <c r="BG11560" s="6"/>
    </row>
    <row r="11561" spans="34:59" x14ac:dyDescent="0.25">
      <c r="AH11561" s="6"/>
      <c r="AI11561" s="6"/>
      <c r="AJ11561" s="6"/>
      <c r="AK11561" s="6"/>
      <c r="AL11561" s="6"/>
      <c r="AM11561" s="6"/>
      <c r="AN11561" s="6"/>
      <c r="AO11561" s="6"/>
      <c r="AP11561" s="6"/>
      <c r="AQ11561" s="6"/>
      <c r="AR11561" s="6"/>
      <c r="AS11561" s="6"/>
      <c r="AT11561" s="6"/>
      <c r="AU11561" s="6"/>
      <c r="AV11561" s="6"/>
      <c r="AW11561" s="6"/>
      <c r="AX11561" s="6"/>
      <c r="AY11561" s="6"/>
      <c r="AZ11561" s="6"/>
      <c r="BA11561" s="6"/>
      <c r="BB11561" s="6"/>
      <c r="BC11561" s="6"/>
      <c r="BD11561" s="6"/>
      <c r="BE11561" s="6"/>
      <c r="BF11561" s="6"/>
      <c r="BG11561" s="10"/>
    </row>
    <row r="11562" spans="34:59" x14ac:dyDescent="0.25">
      <c r="AH11562" s="10"/>
      <c r="AI11562" s="6"/>
    </row>
    <row r="11563" spans="34:59" x14ac:dyDescent="0.25">
      <c r="AH11563" s="6"/>
      <c r="AI11563" s="6"/>
      <c r="AJ11563" s="6"/>
      <c r="AK11563" s="6"/>
      <c r="AL11563" s="6"/>
      <c r="AM11563" s="6"/>
      <c r="AN11563" s="6"/>
      <c r="AO11563" s="6"/>
      <c r="AP11563" s="6"/>
      <c r="AQ11563" s="6"/>
      <c r="AR11563" s="6"/>
      <c r="AS11563" s="6"/>
      <c r="AT11563" s="6"/>
      <c r="AU11563" s="6"/>
      <c r="AV11563" s="6"/>
      <c r="AW11563" s="6"/>
      <c r="AX11563" s="6"/>
      <c r="AY11563" s="6"/>
      <c r="AZ11563" s="6"/>
      <c r="BA11563" s="6"/>
      <c r="BB11563" s="6"/>
      <c r="BC11563" s="6"/>
      <c r="BD11563" s="6"/>
      <c r="BE11563" s="6"/>
      <c r="BF11563" s="6"/>
      <c r="BG11563" s="6"/>
    </row>
    <row r="11564" spans="34:59" x14ac:dyDescent="0.25">
      <c r="AH11564" s="10"/>
      <c r="AI11564" s="6"/>
      <c r="AJ11564" s="10"/>
      <c r="AK11564" s="10"/>
      <c r="AL11564" s="10"/>
      <c r="AM11564" s="10"/>
      <c r="AN11564" s="10"/>
      <c r="AO11564" s="10"/>
      <c r="AP11564" s="10"/>
      <c r="AQ11564" s="10"/>
      <c r="AR11564" s="10"/>
      <c r="AS11564" s="10"/>
      <c r="AT11564" s="10"/>
      <c r="AU11564" s="10"/>
      <c r="AV11564" s="10"/>
      <c r="AW11564" s="10"/>
      <c r="AX11564" s="10"/>
      <c r="AY11564" s="10"/>
      <c r="AZ11564" s="10"/>
      <c r="BA11564" s="10"/>
      <c r="BB11564" s="10"/>
      <c r="BC11564" s="10"/>
      <c r="BD11564" s="10"/>
      <c r="BE11564" s="10"/>
      <c r="BF11564" s="10"/>
      <c r="BG11564" s="6"/>
    </row>
    <row r="11565" spans="34:59" x14ac:dyDescent="0.25">
      <c r="AH11565" s="6"/>
      <c r="AI11565" s="6"/>
      <c r="AJ11565" s="6"/>
      <c r="AK11565" s="6"/>
      <c r="AL11565" s="6"/>
      <c r="AM11565" s="6"/>
      <c r="AN11565" s="6"/>
      <c r="AO11565" s="6"/>
      <c r="AP11565" s="6"/>
      <c r="AQ11565" s="6"/>
      <c r="AR11565" s="6"/>
      <c r="AS11565" s="6"/>
      <c r="AT11565" s="6"/>
      <c r="AU11565" s="6"/>
      <c r="AV11565" s="6"/>
      <c r="AW11565" s="6"/>
      <c r="AX11565" s="6"/>
      <c r="AY11565" s="6"/>
      <c r="AZ11565" s="6"/>
      <c r="BA11565" s="6"/>
      <c r="BB11565" s="6"/>
      <c r="BC11565" s="6"/>
      <c r="BD11565" s="6"/>
      <c r="BE11565" s="6"/>
      <c r="BF11565" s="6"/>
      <c r="BG11565" s="10"/>
    </row>
    <row r="11566" spans="34:59" x14ac:dyDescent="0.25">
      <c r="AH11566" s="10"/>
      <c r="AI11566" s="6"/>
    </row>
    <row r="11567" spans="34:59" x14ac:dyDescent="0.25">
      <c r="AH11567" s="6"/>
      <c r="AI11567" s="6"/>
      <c r="AJ11567" s="6"/>
      <c r="AK11567" s="6"/>
      <c r="AL11567" s="6"/>
      <c r="AM11567" s="6"/>
      <c r="AN11567" s="6"/>
      <c r="AO11567" s="6"/>
      <c r="AP11567" s="6"/>
      <c r="AQ11567" s="6"/>
      <c r="AR11567" s="6"/>
      <c r="AS11567" s="6"/>
      <c r="AT11567" s="6"/>
      <c r="AU11567" s="6"/>
      <c r="AV11567" s="6"/>
      <c r="AW11567" s="6"/>
      <c r="AX11567" s="6"/>
      <c r="AY11567" s="6"/>
      <c r="AZ11567" s="6"/>
      <c r="BA11567" s="6"/>
      <c r="BB11567" s="6"/>
      <c r="BC11567" s="6"/>
      <c r="BD11567" s="6"/>
      <c r="BE11567" s="6"/>
      <c r="BF11567" s="6"/>
      <c r="BG11567" s="6"/>
    </row>
    <row r="11568" spans="34:59" x14ac:dyDescent="0.25">
      <c r="AH11568" s="10"/>
      <c r="AI11568" s="6"/>
      <c r="AJ11568" s="10"/>
      <c r="AK11568" s="10"/>
      <c r="AL11568" s="10"/>
      <c r="AM11568" s="10"/>
      <c r="AN11568" s="10"/>
      <c r="AO11568" s="10"/>
      <c r="AP11568" s="10"/>
      <c r="AQ11568" s="10"/>
      <c r="AR11568" s="10"/>
      <c r="AS11568" s="10"/>
      <c r="AT11568" s="10"/>
      <c r="AU11568" s="10"/>
      <c r="AV11568" s="10"/>
      <c r="AW11568" s="10"/>
      <c r="AX11568" s="10"/>
      <c r="AY11568" s="10"/>
      <c r="AZ11568" s="10"/>
      <c r="BA11568" s="10"/>
      <c r="BB11568" s="10"/>
      <c r="BC11568" s="10"/>
      <c r="BD11568" s="10"/>
      <c r="BE11568" s="10"/>
      <c r="BF11568" s="10"/>
      <c r="BG11568" s="6"/>
    </row>
    <row r="11569" spans="34:59" x14ac:dyDescent="0.25">
      <c r="AH11569" s="6"/>
      <c r="AI11569" s="6"/>
      <c r="AJ11569" s="6"/>
      <c r="AK11569" s="6"/>
      <c r="AL11569" s="6"/>
      <c r="AM11569" s="6"/>
      <c r="AN11569" s="6"/>
      <c r="AO11569" s="6"/>
      <c r="AP11569" s="6"/>
      <c r="AQ11569" s="6"/>
      <c r="AR11569" s="6"/>
      <c r="AS11569" s="6"/>
      <c r="AT11569" s="6"/>
      <c r="AU11569" s="6"/>
      <c r="AV11569" s="6"/>
      <c r="AW11569" s="6"/>
      <c r="AX11569" s="6"/>
      <c r="AY11569" s="6"/>
      <c r="AZ11569" s="6"/>
      <c r="BA11569" s="6"/>
      <c r="BB11569" s="6"/>
      <c r="BC11569" s="6"/>
      <c r="BD11569" s="6"/>
      <c r="BE11569" s="6"/>
      <c r="BF11569" s="6"/>
      <c r="BG11569" s="10"/>
    </row>
    <row r="11570" spans="34:59" x14ac:dyDescent="0.25">
      <c r="AH11570" s="10"/>
      <c r="AI11570" s="6"/>
    </row>
    <row r="11571" spans="34:59" x14ac:dyDescent="0.25">
      <c r="AH11571" s="6"/>
      <c r="AI11571" s="6"/>
      <c r="AJ11571" s="6"/>
      <c r="AK11571" s="6"/>
      <c r="AL11571" s="6"/>
      <c r="AM11571" s="6"/>
      <c r="AN11571" s="6"/>
      <c r="AO11571" s="6"/>
      <c r="AP11571" s="6"/>
      <c r="AQ11571" s="6"/>
      <c r="AR11571" s="6"/>
      <c r="AS11571" s="6"/>
      <c r="AT11571" s="6"/>
      <c r="AU11571" s="6"/>
      <c r="AV11571" s="6"/>
      <c r="AW11571" s="6"/>
      <c r="AX11571" s="6"/>
      <c r="AY11571" s="6"/>
      <c r="AZ11571" s="6"/>
      <c r="BA11571" s="6"/>
      <c r="BB11571" s="6"/>
      <c r="BC11571" s="6"/>
      <c r="BD11571" s="6"/>
      <c r="BE11571" s="6"/>
      <c r="BF11571" s="6"/>
      <c r="BG11571" s="6"/>
    </row>
    <row r="11572" spans="34:59" x14ac:dyDescent="0.25">
      <c r="AH11572" s="10"/>
      <c r="AI11572" s="6"/>
      <c r="AJ11572" s="10"/>
      <c r="AK11572" s="10"/>
      <c r="AL11572" s="10"/>
      <c r="AM11572" s="10"/>
      <c r="AN11572" s="10"/>
      <c r="AO11572" s="10"/>
      <c r="AP11572" s="10"/>
      <c r="AQ11572" s="10"/>
      <c r="AR11572" s="10"/>
      <c r="AS11572" s="10"/>
      <c r="AT11572" s="10"/>
      <c r="AU11572" s="10"/>
      <c r="AV11572" s="10"/>
      <c r="AW11572" s="10"/>
      <c r="AX11572" s="10"/>
      <c r="AY11572" s="10"/>
      <c r="AZ11572" s="10"/>
      <c r="BA11572" s="10"/>
      <c r="BB11572" s="10"/>
      <c r="BC11572" s="10"/>
      <c r="BD11572" s="10"/>
      <c r="BE11572" s="10"/>
      <c r="BF11572" s="10"/>
      <c r="BG11572" s="6"/>
    </row>
    <row r="11574" spans="34:59" x14ac:dyDescent="0.25">
      <c r="AH11574" s="10"/>
      <c r="AI11574" s="6"/>
    </row>
    <row r="11575" spans="34:59" x14ac:dyDescent="0.25">
      <c r="AH11575" s="6"/>
      <c r="AI11575" s="6"/>
      <c r="AJ11575" s="6"/>
      <c r="AK11575" s="6"/>
      <c r="AL11575" s="6"/>
      <c r="AM11575" s="6"/>
      <c r="AN11575" s="6"/>
      <c r="AO11575" s="6"/>
      <c r="AP11575" s="6"/>
      <c r="AQ11575" s="6"/>
      <c r="AR11575" s="6"/>
      <c r="AS11575" s="6"/>
      <c r="AT11575" s="6"/>
      <c r="AU11575" s="6"/>
      <c r="AV11575" s="6"/>
      <c r="AW11575" s="6"/>
      <c r="AX11575" s="6"/>
      <c r="AY11575" s="6"/>
      <c r="AZ11575" s="6"/>
      <c r="BA11575" s="6"/>
      <c r="BB11575" s="6"/>
      <c r="BC11575" s="6"/>
      <c r="BD11575" s="6"/>
      <c r="BE11575" s="6"/>
      <c r="BF11575" s="6"/>
      <c r="BG11575" s="6"/>
    </row>
    <row r="11576" spans="34:59" x14ac:dyDescent="0.25">
      <c r="AH11576" s="10"/>
      <c r="AI11576" s="6"/>
      <c r="AJ11576" s="10"/>
      <c r="AK11576" s="10"/>
      <c r="AL11576" s="10"/>
      <c r="AM11576" s="10"/>
      <c r="AN11576" s="10"/>
      <c r="AO11576" s="10"/>
      <c r="AP11576" s="10"/>
      <c r="AQ11576" s="10"/>
      <c r="AR11576" s="10"/>
      <c r="AS11576" s="10"/>
      <c r="AT11576" s="10"/>
      <c r="AU11576" s="10"/>
      <c r="AV11576" s="10"/>
      <c r="AW11576" s="10"/>
      <c r="AX11576" s="10"/>
      <c r="AY11576" s="10"/>
      <c r="AZ11576" s="10"/>
      <c r="BA11576" s="10"/>
      <c r="BB11576" s="10"/>
      <c r="BC11576" s="10"/>
      <c r="BD11576" s="10"/>
      <c r="BE11576" s="10"/>
      <c r="BF11576" s="10"/>
      <c r="BG11576" s="6"/>
    </row>
    <row r="11577" spans="34:59" x14ac:dyDescent="0.25">
      <c r="AH11577" s="6"/>
      <c r="AI11577" s="6"/>
      <c r="AJ11577" s="6"/>
      <c r="AK11577" s="6"/>
      <c r="AL11577" s="6"/>
      <c r="AM11577" s="6"/>
      <c r="AN11577" s="6"/>
      <c r="AO11577" s="6"/>
      <c r="AP11577" s="6"/>
      <c r="AQ11577" s="6"/>
      <c r="AR11577" s="6"/>
      <c r="AS11577" s="6"/>
      <c r="AT11577" s="6"/>
      <c r="AU11577" s="6"/>
      <c r="AV11577" s="6"/>
      <c r="AW11577" s="6"/>
      <c r="AX11577" s="6"/>
      <c r="AY11577" s="6"/>
      <c r="AZ11577" s="6"/>
      <c r="BA11577" s="6"/>
      <c r="BB11577" s="6"/>
      <c r="BC11577" s="6"/>
      <c r="BD11577" s="6"/>
      <c r="BE11577" s="6"/>
      <c r="BF11577" s="6"/>
      <c r="BG11577" s="10"/>
    </row>
    <row r="11578" spans="34:59" x14ac:dyDescent="0.25">
      <c r="AH11578" s="10"/>
      <c r="AI11578" s="6"/>
    </row>
    <row r="11579" spans="34:59" x14ac:dyDescent="0.25">
      <c r="AH11579" s="6"/>
      <c r="AI11579" s="6"/>
      <c r="AJ11579" s="6"/>
      <c r="AK11579" s="6"/>
      <c r="AL11579" s="6"/>
      <c r="AM11579" s="6"/>
      <c r="AN11579" s="6"/>
      <c r="AO11579" s="6"/>
      <c r="AP11579" s="6"/>
      <c r="AQ11579" s="6"/>
      <c r="AR11579" s="6"/>
      <c r="AS11579" s="6"/>
      <c r="AT11579" s="6"/>
      <c r="AU11579" s="6"/>
      <c r="AV11579" s="6"/>
      <c r="AW11579" s="6"/>
      <c r="AX11579" s="6"/>
      <c r="AY11579" s="6"/>
      <c r="AZ11579" s="6"/>
      <c r="BA11579" s="6"/>
      <c r="BB11579" s="6"/>
      <c r="BC11579" s="6"/>
      <c r="BD11579" s="6"/>
      <c r="BE11579" s="6"/>
      <c r="BF11579" s="6"/>
      <c r="BG11579" s="6"/>
    </row>
    <row r="11580" spans="34:59" x14ac:dyDescent="0.25">
      <c r="AH11580" s="10"/>
      <c r="AI11580" s="6"/>
      <c r="AJ11580" s="10"/>
      <c r="AK11580" s="10"/>
      <c r="AL11580" s="10"/>
      <c r="AM11580" s="10"/>
      <c r="AN11580" s="10"/>
      <c r="AO11580" s="10"/>
      <c r="AP11580" s="10"/>
      <c r="AQ11580" s="10"/>
      <c r="AR11580" s="10"/>
      <c r="AS11580" s="10"/>
      <c r="AT11580" s="10"/>
      <c r="AU11580" s="10"/>
      <c r="AV11580" s="10"/>
      <c r="AW11580" s="10"/>
      <c r="AX11580" s="10"/>
      <c r="AY11580" s="10"/>
      <c r="AZ11580" s="10"/>
      <c r="BA11580" s="10"/>
      <c r="BB11580" s="10"/>
      <c r="BC11580" s="10"/>
      <c r="BD11580" s="10"/>
      <c r="BE11580" s="10"/>
      <c r="BF11580" s="10"/>
      <c r="BG11580" s="6"/>
    </row>
    <row r="11581" spans="34:59" x14ac:dyDescent="0.25">
      <c r="AH11581" s="6"/>
      <c r="AI11581" s="6"/>
      <c r="AJ11581" s="6"/>
      <c r="AK11581" s="6"/>
      <c r="AL11581" s="6"/>
      <c r="AM11581" s="6"/>
      <c r="AN11581" s="6"/>
      <c r="AO11581" s="6"/>
      <c r="AP11581" s="6"/>
      <c r="AQ11581" s="6"/>
      <c r="AR11581" s="6"/>
      <c r="AS11581" s="6"/>
      <c r="AT11581" s="6"/>
      <c r="AU11581" s="6"/>
      <c r="AV11581" s="6"/>
      <c r="AW11581" s="6"/>
      <c r="AX11581" s="6"/>
      <c r="AY11581" s="6"/>
      <c r="AZ11581" s="6"/>
      <c r="BA11581" s="6"/>
      <c r="BB11581" s="6"/>
      <c r="BC11581" s="6"/>
      <c r="BD11581" s="6"/>
      <c r="BE11581" s="6"/>
      <c r="BF11581" s="6"/>
      <c r="BG11581" s="10"/>
    </row>
    <row r="11582" spans="34:59" x14ac:dyDescent="0.25">
      <c r="AH11582" s="10"/>
      <c r="AI11582" s="6"/>
    </row>
    <row r="11583" spans="34:59" x14ac:dyDescent="0.25">
      <c r="AH11583" s="6"/>
      <c r="AI11583" s="6"/>
      <c r="AJ11583" s="6"/>
      <c r="AK11583" s="6"/>
      <c r="AL11583" s="6"/>
      <c r="AM11583" s="6"/>
      <c r="AN11583" s="6"/>
      <c r="AO11583" s="6"/>
      <c r="AP11583" s="6"/>
      <c r="AQ11583" s="6"/>
      <c r="AR11583" s="6"/>
      <c r="AS11583" s="6"/>
      <c r="AT11583" s="6"/>
      <c r="AU11583" s="6"/>
      <c r="AV11583" s="6"/>
      <c r="AW11583" s="6"/>
      <c r="AX11583" s="6"/>
      <c r="AY11583" s="6"/>
      <c r="AZ11583" s="6"/>
      <c r="BA11583" s="6"/>
      <c r="BB11583" s="6"/>
      <c r="BC11583" s="6"/>
      <c r="BD11583" s="6"/>
      <c r="BE11583" s="6"/>
      <c r="BF11583" s="6"/>
      <c r="BG11583" s="6"/>
    </row>
    <row r="11584" spans="34:59" x14ac:dyDescent="0.25">
      <c r="AH11584" s="10"/>
      <c r="AI11584" s="6"/>
      <c r="AJ11584" s="10"/>
      <c r="AK11584" s="10"/>
      <c r="AL11584" s="10"/>
      <c r="AM11584" s="10"/>
      <c r="AN11584" s="10"/>
      <c r="AO11584" s="10"/>
      <c r="AP11584" s="10"/>
      <c r="AQ11584" s="10"/>
      <c r="AR11584" s="10"/>
      <c r="AS11584" s="10"/>
      <c r="AT11584" s="10"/>
      <c r="AU11584" s="10"/>
      <c r="AV11584" s="10"/>
      <c r="AW11584" s="10"/>
      <c r="AX11584" s="10"/>
      <c r="AY11584" s="10"/>
      <c r="AZ11584" s="10"/>
      <c r="BA11584" s="10"/>
      <c r="BB11584" s="10"/>
      <c r="BC11584" s="10"/>
      <c r="BD11584" s="10"/>
      <c r="BE11584" s="10"/>
      <c r="BF11584" s="10"/>
      <c r="BG11584" s="6"/>
    </row>
    <row r="11585" spans="34:59" x14ac:dyDescent="0.25">
      <c r="AH11585" s="6"/>
      <c r="AI11585" s="6"/>
      <c r="AJ11585" s="6"/>
      <c r="AK11585" s="6"/>
      <c r="AL11585" s="6"/>
      <c r="AM11585" s="6"/>
      <c r="AN11585" s="6"/>
      <c r="AO11585" s="6"/>
      <c r="AP11585" s="6"/>
      <c r="AQ11585" s="6"/>
      <c r="AR11585" s="6"/>
      <c r="AS11585" s="6"/>
      <c r="AT11585" s="6"/>
      <c r="AU11585" s="6"/>
      <c r="AV11585" s="6"/>
      <c r="AW11585" s="6"/>
      <c r="AX11585" s="6"/>
      <c r="AY11585" s="6"/>
      <c r="AZ11585" s="6"/>
      <c r="BA11585" s="6"/>
      <c r="BB11585" s="6"/>
      <c r="BC11585" s="6"/>
      <c r="BD11585" s="6"/>
      <c r="BE11585" s="6"/>
      <c r="BF11585" s="6"/>
      <c r="BG11585" s="10"/>
    </row>
    <row r="11586" spans="34:59" x14ac:dyDescent="0.25">
      <c r="AH11586" s="10"/>
      <c r="AI11586" s="6"/>
    </row>
    <row r="11587" spans="34:59" x14ac:dyDescent="0.25">
      <c r="AH11587" s="6"/>
      <c r="AI11587" s="6"/>
      <c r="AJ11587" s="6"/>
      <c r="AK11587" s="6"/>
      <c r="AL11587" s="6"/>
      <c r="AM11587" s="6"/>
      <c r="AN11587" s="6"/>
      <c r="AO11587" s="6"/>
      <c r="AP11587" s="6"/>
      <c r="AQ11587" s="6"/>
      <c r="AR11587" s="6"/>
      <c r="AS11587" s="6"/>
      <c r="AT11587" s="6"/>
      <c r="AU11587" s="6"/>
      <c r="AV11587" s="6"/>
      <c r="AW11587" s="6"/>
      <c r="AX11587" s="6"/>
      <c r="AY11587" s="6"/>
      <c r="AZ11587" s="6"/>
      <c r="BA11587" s="6"/>
      <c r="BB11587" s="6"/>
      <c r="BC11587" s="6"/>
      <c r="BD11587" s="6"/>
      <c r="BE11587" s="6"/>
      <c r="BF11587" s="6"/>
      <c r="BG11587" s="6"/>
    </row>
    <row r="11588" spans="34:59" x14ac:dyDescent="0.25">
      <c r="AH11588" s="10"/>
      <c r="AI11588" s="6"/>
      <c r="AJ11588" s="10"/>
      <c r="AK11588" s="10"/>
      <c r="AL11588" s="10"/>
      <c r="AM11588" s="10"/>
      <c r="AN11588" s="10"/>
      <c r="AO11588" s="10"/>
      <c r="AP11588" s="10"/>
      <c r="AQ11588" s="10"/>
      <c r="AR11588" s="10"/>
      <c r="AS11588" s="10"/>
      <c r="AT11588" s="10"/>
      <c r="AU11588" s="10"/>
      <c r="AV11588" s="10"/>
      <c r="AW11588" s="10"/>
      <c r="AX11588" s="10"/>
      <c r="AY11588" s="10"/>
      <c r="AZ11588" s="10"/>
      <c r="BA11588" s="10"/>
      <c r="BB11588" s="10"/>
      <c r="BC11588" s="10"/>
      <c r="BD11588" s="10"/>
      <c r="BE11588" s="10"/>
      <c r="BF11588" s="10"/>
      <c r="BG11588" s="6"/>
    </row>
    <row r="11590" spans="34:59" x14ac:dyDescent="0.25">
      <c r="AH11590" s="10"/>
      <c r="AI11590" s="6"/>
    </row>
    <row r="11591" spans="34:59" x14ac:dyDescent="0.25">
      <c r="AH11591" s="6"/>
      <c r="AI11591" s="6"/>
      <c r="AJ11591" s="6"/>
      <c r="AK11591" s="6"/>
      <c r="AL11591" s="6"/>
      <c r="AM11591" s="6"/>
      <c r="AN11591" s="6"/>
      <c r="AO11591" s="6"/>
      <c r="AP11591" s="6"/>
      <c r="AQ11591" s="6"/>
      <c r="AR11591" s="6"/>
      <c r="AS11591" s="6"/>
      <c r="AT11591" s="6"/>
      <c r="AU11591" s="6"/>
      <c r="AV11591" s="6"/>
      <c r="AW11591" s="6"/>
      <c r="AX11591" s="6"/>
      <c r="AY11591" s="6"/>
      <c r="AZ11591" s="6"/>
      <c r="BA11591" s="6"/>
      <c r="BB11591" s="6"/>
      <c r="BC11591" s="6"/>
      <c r="BD11591" s="6"/>
      <c r="BE11591" s="6"/>
      <c r="BF11591" s="6"/>
      <c r="BG11591" s="6"/>
    </row>
    <row r="11592" spans="34:59" x14ac:dyDescent="0.25">
      <c r="AH11592" s="10"/>
      <c r="AI11592" s="6"/>
      <c r="AJ11592" s="10"/>
      <c r="AK11592" s="10"/>
      <c r="AL11592" s="10"/>
      <c r="AM11592" s="10"/>
      <c r="AN11592" s="10"/>
      <c r="AO11592" s="10"/>
      <c r="AP11592" s="10"/>
      <c r="AQ11592" s="10"/>
      <c r="AR11592" s="10"/>
      <c r="AS11592" s="10"/>
      <c r="AT11592" s="10"/>
      <c r="AU11592" s="10"/>
      <c r="AV11592" s="10"/>
      <c r="AW11592" s="10"/>
      <c r="AX11592" s="10"/>
      <c r="AY11592" s="10"/>
      <c r="AZ11592" s="10"/>
      <c r="BA11592" s="10"/>
      <c r="BB11592" s="10"/>
      <c r="BC11592" s="10"/>
      <c r="BD11592" s="10"/>
      <c r="BE11592" s="10"/>
      <c r="BF11592" s="10"/>
      <c r="BG11592" s="6"/>
    </row>
    <row r="11593" spans="34:59" x14ac:dyDescent="0.25">
      <c r="AH11593" s="6"/>
      <c r="AI11593" s="6"/>
      <c r="AJ11593" s="6"/>
      <c r="AK11593" s="6"/>
      <c r="AL11593" s="6"/>
      <c r="AM11593" s="6"/>
      <c r="AN11593" s="6"/>
      <c r="AO11593" s="6"/>
      <c r="AP11593" s="6"/>
      <c r="AQ11593" s="6"/>
      <c r="AR11593" s="6"/>
      <c r="AS11593" s="6"/>
      <c r="AT11593" s="6"/>
      <c r="AU11593" s="6"/>
      <c r="AV11593" s="6"/>
      <c r="AW11593" s="6"/>
      <c r="AX11593" s="6"/>
      <c r="AY11593" s="6"/>
      <c r="AZ11593" s="6"/>
      <c r="BA11593" s="6"/>
      <c r="BB11593" s="6"/>
      <c r="BC11593" s="6"/>
      <c r="BD11593" s="6"/>
      <c r="BE11593" s="6"/>
      <c r="BF11593" s="6"/>
      <c r="BG11593" s="10"/>
    </row>
    <row r="11594" spans="34:59" x14ac:dyDescent="0.25">
      <c r="AH11594" s="10"/>
      <c r="AI11594" s="6"/>
    </row>
    <row r="11595" spans="34:59" x14ac:dyDescent="0.25">
      <c r="AH11595" s="6"/>
      <c r="AI11595" s="6"/>
      <c r="AJ11595" s="6"/>
      <c r="AK11595" s="6"/>
      <c r="AL11595" s="6"/>
      <c r="AM11595" s="6"/>
      <c r="AN11595" s="6"/>
      <c r="AO11595" s="6"/>
      <c r="AP11595" s="6"/>
      <c r="AQ11595" s="6"/>
      <c r="AR11595" s="6"/>
      <c r="AS11595" s="6"/>
      <c r="AT11595" s="6"/>
      <c r="AU11595" s="6"/>
      <c r="AV11595" s="6"/>
      <c r="AW11595" s="6"/>
      <c r="AX11595" s="6"/>
      <c r="AY11595" s="6"/>
      <c r="AZ11595" s="6"/>
      <c r="BA11595" s="6"/>
      <c r="BB11595" s="6"/>
      <c r="BC11595" s="6"/>
      <c r="BD11595" s="6"/>
      <c r="BE11595" s="6"/>
      <c r="BF11595" s="6"/>
      <c r="BG11595" s="6"/>
    </row>
    <row r="11596" spans="34:59" x14ac:dyDescent="0.25">
      <c r="AH11596" s="10"/>
      <c r="AI11596" s="6"/>
      <c r="AJ11596" s="10"/>
      <c r="AK11596" s="10"/>
      <c r="AL11596" s="10"/>
      <c r="AM11596" s="10"/>
      <c r="AN11596" s="10"/>
      <c r="AO11596" s="10"/>
      <c r="AP11596" s="10"/>
      <c r="AQ11596" s="10"/>
      <c r="AR11596" s="10"/>
      <c r="AS11596" s="10"/>
      <c r="AT11596" s="10"/>
      <c r="AU11596" s="10"/>
      <c r="AV11596" s="10"/>
      <c r="AW11596" s="10"/>
      <c r="AX11596" s="10"/>
      <c r="AY11596" s="10"/>
      <c r="AZ11596" s="10"/>
      <c r="BA11596" s="10"/>
      <c r="BB11596" s="10"/>
      <c r="BC11596" s="10"/>
      <c r="BD11596" s="10"/>
      <c r="BE11596" s="10"/>
      <c r="BF11596" s="10"/>
      <c r="BG11596" s="6"/>
    </row>
    <row r="11597" spans="34:59" x14ac:dyDescent="0.25">
      <c r="AH11597" s="6"/>
      <c r="AI11597" s="6"/>
      <c r="AJ11597" s="6"/>
      <c r="AK11597" s="6"/>
      <c r="AL11597" s="6"/>
      <c r="AM11597" s="6"/>
      <c r="AN11597" s="6"/>
      <c r="AO11597" s="6"/>
      <c r="AP11597" s="6"/>
      <c r="AQ11597" s="6"/>
      <c r="AR11597" s="6"/>
      <c r="AS11597" s="6"/>
      <c r="AT11597" s="6"/>
      <c r="AU11597" s="6"/>
      <c r="AV11597" s="6"/>
      <c r="AW11597" s="6"/>
      <c r="AX11597" s="6"/>
      <c r="AY11597" s="6"/>
      <c r="AZ11597" s="6"/>
      <c r="BA11597" s="6"/>
      <c r="BB11597" s="6"/>
      <c r="BC11597" s="6"/>
      <c r="BD11597" s="6"/>
      <c r="BE11597" s="6"/>
      <c r="BF11597" s="6"/>
      <c r="BG11597" s="10"/>
    </row>
    <row r="11598" spans="34:59" x14ac:dyDescent="0.25">
      <c r="AH11598" s="10"/>
      <c r="AI11598" s="6"/>
    </row>
    <row r="11599" spans="34:59" x14ac:dyDescent="0.25">
      <c r="AH11599" s="6"/>
      <c r="AI11599" s="6"/>
      <c r="AJ11599" s="6"/>
      <c r="AK11599" s="6"/>
      <c r="AL11599" s="6"/>
      <c r="AM11599" s="6"/>
      <c r="AN11599" s="6"/>
      <c r="AO11599" s="6"/>
      <c r="AP11599" s="6"/>
      <c r="AQ11599" s="6"/>
      <c r="AR11599" s="6"/>
      <c r="AS11599" s="6"/>
      <c r="AT11599" s="6"/>
      <c r="AU11599" s="6"/>
      <c r="AV11599" s="6"/>
      <c r="AW11599" s="6"/>
      <c r="AX11599" s="6"/>
      <c r="AY11599" s="6"/>
      <c r="AZ11599" s="6"/>
      <c r="BA11599" s="6"/>
      <c r="BB11599" s="6"/>
      <c r="BC11599" s="6"/>
      <c r="BD11599" s="6"/>
      <c r="BE11599" s="6"/>
      <c r="BF11599" s="6"/>
      <c r="BG11599" s="6"/>
    </row>
    <row r="11600" spans="34:59" x14ac:dyDescent="0.25">
      <c r="AH11600" s="10"/>
      <c r="AI11600" s="6"/>
      <c r="AJ11600" s="10"/>
      <c r="AK11600" s="10"/>
      <c r="AL11600" s="10"/>
      <c r="AM11600" s="10"/>
      <c r="AN11600" s="10"/>
      <c r="AO11600" s="10"/>
      <c r="AP11600" s="10"/>
      <c r="AQ11600" s="10"/>
      <c r="AR11600" s="10"/>
      <c r="AS11600" s="10"/>
      <c r="AT11600" s="10"/>
      <c r="AU11600" s="10"/>
      <c r="AV11600" s="10"/>
      <c r="AW11600" s="10"/>
      <c r="AX11600" s="10"/>
      <c r="AY11600" s="10"/>
      <c r="AZ11600" s="10"/>
      <c r="BA11600" s="10"/>
      <c r="BB11600" s="10"/>
      <c r="BC11600" s="10"/>
      <c r="BD11600" s="10"/>
      <c r="BE11600" s="10"/>
      <c r="BF11600" s="10"/>
      <c r="BG11600" s="6"/>
    </row>
    <row r="11601" spans="34:59" x14ac:dyDescent="0.25">
      <c r="AH11601" s="6"/>
      <c r="AI11601" s="6"/>
      <c r="AJ11601" s="6"/>
      <c r="AK11601" s="6"/>
      <c r="AL11601" s="6"/>
      <c r="AM11601" s="6"/>
      <c r="AN11601" s="6"/>
      <c r="AO11601" s="6"/>
      <c r="AP11601" s="6"/>
      <c r="AQ11601" s="6"/>
      <c r="AR11601" s="6"/>
      <c r="AS11601" s="6"/>
      <c r="AT11601" s="6"/>
      <c r="AU11601" s="6"/>
      <c r="AV11601" s="6"/>
      <c r="AW11601" s="6"/>
      <c r="AX11601" s="6"/>
      <c r="AY11601" s="6"/>
      <c r="AZ11601" s="6"/>
      <c r="BA11601" s="6"/>
      <c r="BB11601" s="6"/>
      <c r="BC11601" s="6"/>
      <c r="BD11601" s="6"/>
      <c r="BE11601" s="6"/>
      <c r="BF11601" s="6"/>
      <c r="BG11601" s="10"/>
    </row>
    <row r="11602" spans="34:59" x14ac:dyDescent="0.25">
      <c r="AH11602" s="10"/>
      <c r="AI11602" s="6"/>
    </row>
    <row r="11603" spans="34:59" x14ac:dyDescent="0.25">
      <c r="AH11603" s="6"/>
      <c r="AI11603" s="6"/>
      <c r="AJ11603" s="6"/>
      <c r="AK11603" s="6"/>
      <c r="AL11603" s="6"/>
      <c r="AM11603" s="6"/>
      <c r="AN11603" s="6"/>
      <c r="AO11603" s="6"/>
      <c r="AP11603" s="6"/>
      <c r="AQ11603" s="6"/>
      <c r="AR11603" s="6"/>
      <c r="AS11603" s="6"/>
      <c r="AT11603" s="6"/>
      <c r="AU11603" s="6"/>
      <c r="AV11603" s="6"/>
      <c r="AW11603" s="6"/>
      <c r="AX11603" s="6"/>
      <c r="AY11603" s="6"/>
      <c r="AZ11603" s="6"/>
      <c r="BA11603" s="6"/>
      <c r="BB11603" s="6"/>
      <c r="BC11603" s="6"/>
      <c r="BD11603" s="6"/>
      <c r="BE11603" s="6"/>
      <c r="BF11603" s="6"/>
      <c r="BG11603" s="6"/>
    </row>
    <row r="11604" spans="34:59" x14ac:dyDescent="0.25">
      <c r="AH11604" s="10"/>
      <c r="AI11604" s="6"/>
      <c r="AJ11604" s="10"/>
      <c r="AK11604" s="10"/>
      <c r="AL11604" s="10"/>
      <c r="AM11604" s="10"/>
      <c r="AN11604" s="10"/>
      <c r="AO11604" s="10"/>
      <c r="AP11604" s="10"/>
      <c r="AQ11604" s="10"/>
      <c r="AR11604" s="10"/>
      <c r="AS11604" s="10"/>
      <c r="AT11604" s="10"/>
      <c r="AU11604" s="10"/>
      <c r="AV11604" s="10"/>
      <c r="AW11604" s="10"/>
      <c r="AX11604" s="10"/>
      <c r="AY11604" s="10"/>
      <c r="AZ11604" s="10"/>
      <c r="BA11604" s="10"/>
      <c r="BB11604" s="10"/>
      <c r="BC11604" s="10"/>
      <c r="BD11604" s="10"/>
      <c r="BE11604" s="10"/>
      <c r="BF11604" s="10"/>
      <c r="BG11604" s="6"/>
    </row>
    <row r="11606" spans="34:59" x14ac:dyDescent="0.25">
      <c r="AH11606" s="10"/>
      <c r="AI11606" s="6"/>
    </row>
    <row r="11607" spans="34:59" x14ac:dyDescent="0.25">
      <c r="AH11607" s="6"/>
      <c r="AI11607" s="6"/>
      <c r="AJ11607" s="6"/>
      <c r="AK11607" s="6"/>
      <c r="AL11607" s="6"/>
      <c r="AM11607" s="6"/>
      <c r="AN11607" s="6"/>
      <c r="AO11607" s="6"/>
      <c r="AP11607" s="6"/>
      <c r="AQ11607" s="6"/>
      <c r="AR11607" s="6"/>
      <c r="AS11607" s="6"/>
      <c r="AT11607" s="6"/>
      <c r="AU11607" s="6"/>
      <c r="AV11607" s="6"/>
      <c r="AW11607" s="6"/>
      <c r="AX11607" s="6"/>
      <c r="AY11607" s="6"/>
      <c r="AZ11607" s="6"/>
      <c r="BA11607" s="6"/>
      <c r="BB11607" s="6"/>
      <c r="BC11607" s="6"/>
      <c r="BD11607" s="6"/>
      <c r="BE11607" s="6"/>
      <c r="BF11607" s="6"/>
      <c r="BG11607" s="6"/>
    </row>
    <row r="11608" spans="34:59" x14ac:dyDescent="0.25">
      <c r="AH11608" s="10"/>
      <c r="AI11608" s="6"/>
      <c r="AJ11608" s="10"/>
      <c r="AK11608" s="10"/>
      <c r="AL11608" s="10"/>
      <c r="AM11608" s="10"/>
      <c r="AN11608" s="10"/>
      <c r="AO11608" s="10"/>
      <c r="AP11608" s="10"/>
      <c r="AQ11608" s="10"/>
      <c r="AR11608" s="10"/>
      <c r="AS11608" s="10"/>
      <c r="AT11608" s="10"/>
      <c r="AU11608" s="10"/>
      <c r="AV11608" s="10"/>
      <c r="AW11608" s="10"/>
      <c r="AX11608" s="10"/>
      <c r="AY11608" s="10"/>
      <c r="AZ11608" s="10"/>
      <c r="BA11608" s="10"/>
      <c r="BB11608" s="10"/>
      <c r="BC11608" s="10"/>
      <c r="BD11608" s="10"/>
      <c r="BE11608" s="10"/>
      <c r="BF11608" s="10"/>
      <c r="BG11608" s="6"/>
    </row>
    <row r="11609" spans="34:59" x14ac:dyDescent="0.25">
      <c r="AH11609" s="6"/>
      <c r="AI11609" s="6"/>
      <c r="AJ11609" s="6"/>
      <c r="AK11609" s="6"/>
      <c r="AL11609" s="6"/>
      <c r="AM11609" s="6"/>
      <c r="AN11609" s="6"/>
      <c r="AO11609" s="6"/>
      <c r="AP11609" s="6"/>
      <c r="AQ11609" s="6"/>
      <c r="AR11609" s="6"/>
      <c r="AS11609" s="6"/>
      <c r="AT11609" s="6"/>
      <c r="AU11609" s="6"/>
      <c r="AV11609" s="6"/>
      <c r="AW11609" s="6"/>
      <c r="AX11609" s="6"/>
      <c r="AY11609" s="6"/>
      <c r="AZ11609" s="6"/>
      <c r="BA11609" s="6"/>
      <c r="BB11609" s="6"/>
      <c r="BC11609" s="6"/>
      <c r="BD11609" s="6"/>
      <c r="BE11609" s="6"/>
      <c r="BF11609" s="6"/>
      <c r="BG11609" s="10"/>
    </row>
    <row r="11610" spans="34:59" x14ac:dyDescent="0.25">
      <c r="AH11610" s="10"/>
      <c r="AI11610" s="6"/>
    </row>
    <row r="11611" spans="34:59" x14ac:dyDescent="0.25">
      <c r="AH11611" s="6"/>
      <c r="AI11611" s="6"/>
      <c r="AJ11611" s="6"/>
      <c r="AK11611" s="6"/>
      <c r="AL11611" s="6"/>
      <c r="AM11611" s="6"/>
      <c r="AN11611" s="6"/>
      <c r="AO11611" s="6"/>
      <c r="AP11611" s="6"/>
      <c r="AQ11611" s="6"/>
      <c r="AR11611" s="6"/>
      <c r="AS11611" s="6"/>
      <c r="AT11611" s="6"/>
      <c r="AU11611" s="6"/>
      <c r="AV11611" s="6"/>
      <c r="AW11611" s="6"/>
      <c r="AX11611" s="6"/>
      <c r="AY11611" s="6"/>
      <c r="AZ11611" s="6"/>
      <c r="BA11611" s="6"/>
      <c r="BB11611" s="6"/>
      <c r="BC11611" s="6"/>
      <c r="BD11611" s="6"/>
      <c r="BE11611" s="6"/>
      <c r="BF11611" s="6"/>
      <c r="BG11611" s="6"/>
    </row>
    <row r="11612" spans="34:59" x14ac:dyDescent="0.25">
      <c r="AH11612" s="10"/>
      <c r="AI11612" s="6"/>
      <c r="AJ11612" s="10"/>
      <c r="AK11612" s="10"/>
      <c r="AL11612" s="10"/>
      <c r="AM11612" s="10"/>
      <c r="AN11612" s="10"/>
      <c r="AO11612" s="10"/>
      <c r="AP11612" s="10"/>
      <c r="AQ11612" s="10"/>
      <c r="AR11612" s="10"/>
      <c r="AS11612" s="10"/>
      <c r="AT11612" s="10"/>
      <c r="AU11612" s="10"/>
      <c r="AV11612" s="10"/>
      <c r="AW11612" s="10"/>
      <c r="AX11612" s="10"/>
      <c r="AY11612" s="10"/>
      <c r="AZ11612" s="10"/>
      <c r="BA11612" s="10"/>
      <c r="BB11612" s="10"/>
      <c r="BC11612" s="10"/>
      <c r="BD11612" s="10"/>
      <c r="BE11612" s="10"/>
      <c r="BF11612" s="10"/>
      <c r="BG11612" s="6"/>
    </row>
    <row r="11613" spans="34:59" x14ac:dyDescent="0.25">
      <c r="AH11613" s="6"/>
      <c r="AI11613" s="6"/>
      <c r="AJ11613" s="6"/>
      <c r="AK11613" s="6"/>
      <c r="AL11613" s="6"/>
      <c r="AM11613" s="6"/>
      <c r="AN11613" s="6"/>
      <c r="AO11613" s="6"/>
      <c r="AP11613" s="6"/>
      <c r="AQ11613" s="6"/>
      <c r="AR11613" s="6"/>
      <c r="AS11613" s="6"/>
      <c r="AT11613" s="6"/>
      <c r="AU11613" s="6"/>
      <c r="AV11613" s="6"/>
      <c r="AW11613" s="6"/>
      <c r="AX11613" s="6"/>
      <c r="AY11613" s="6"/>
      <c r="AZ11613" s="6"/>
      <c r="BA11613" s="6"/>
      <c r="BB11613" s="6"/>
      <c r="BC11613" s="6"/>
      <c r="BD11613" s="6"/>
      <c r="BE11613" s="6"/>
      <c r="BF11613" s="6"/>
      <c r="BG11613" s="10"/>
    </row>
    <row r="11614" spans="34:59" x14ac:dyDescent="0.25">
      <c r="AH11614" s="10"/>
      <c r="AI11614" s="6"/>
    </row>
    <row r="11615" spans="34:59" x14ac:dyDescent="0.25">
      <c r="AH11615" s="6"/>
      <c r="AI11615" s="6"/>
      <c r="AJ11615" s="6"/>
      <c r="AK11615" s="6"/>
      <c r="AL11615" s="6"/>
      <c r="AM11615" s="6"/>
      <c r="AN11615" s="6"/>
      <c r="AO11615" s="6"/>
      <c r="AP11615" s="6"/>
      <c r="AQ11615" s="6"/>
      <c r="AR11615" s="6"/>
      <c r="AS11615" s="6"/>
      <c r="AT11615" s="6"/>
      <c r="AU11615" s="6"/>
      <c r="AV11615" s="6"/>
      <c r="AW11615" s="6"/>
      <c r="AX11615" s="6"/>
      <c r="AY11615" s="6"/>
      <c r="AZ11615" s="6"/>
      <c r="BA11615" s="6"/>
      <c r="BB11615" s="6"/>
      <c r="BC11615" s="6"/>
      <c r="BD11615" s="6"/>
      <c r="BE11615" s="6"/>
      <c r="BF11615" s="6"/>
      <c r="BG11615" s="6"/>
    </row>
    <row r="11616" spans="34:59" x14ac:dyDescent="0.25">
      <c r="AH11616" s="10"/>
      <c r="AI11616" s="6"/>
      <c r="AJ11616" s="10"/>
      <c r="AK11616" s="10"/>
      <c r="AL11616" s="10"/>
      <c r="AM11616" s="10"/>
      <c r="AN11616" s="10"/>
      <c r="AO11616" s="10"/>
      <c r="AP11616" s="10"/>
      <c r="AQ11616" s="10"/>
      <c r="AR11616" s="10"/>
      <c r="AS11616" s="10"/>
      <c r="AT11616" s="10"/>
      <c r="AU11616" s="10"/>
      <c r="AV11616" s="10"/>
      <c r="AW11616" s="10"/>
      <c r="AX11616" s="10"/>
      <c r="AY11616" s="10"/>
      <c r="AZ11616" s="10"/>
      <c r="BA11616" s="10"/>
      <c r="BB11616" s="10"/>
      <c r="BC11616" s="10"/>
      <c r="BD11616" s="10"/>
      <c r="BE11616" s="10"/>
      <c r="BF11616" s="10"/>
      <c r="BG11616" s="6"/>
    </row>
    <row r="11617" spans="34:59" x14ac:dyDescent="0.25">
      <c r="AH11617" s="6"/>
      <c r="AI11617" s="6"/>
      <c r="AJ11617" s="6"/>
      <c r="AK11617" s="6"/>
      <c r="AL11617" s="6"/>
      <c r="AM11617" s="6"/>
      <c r="AN11617" s="6"/>
      <c r="AO11617" s="6"/>
      <c r="AP11617" s="6"/>
      <c r="AQ11617" s="6"/>
      <c r="AR11617" s="6"/>
      <c r="AS11617" s="6"/>
      <c r="AT11617" s="6"/>
      <c r="AU11617" s="6"/>
      <c r="AV11617" s="6"/>
      <c r="AW11617" s="6"/>
      <c r="AX11617" s="6"/>
      <c r="AY11617" s="6"/>
      <c r="AZ11617" s="6"/>
      <c r="BA11617" s="6"/>
      <c r="BB11617" s="6"/>
      <c r="BC11617" s="6"/>
      <c r="BD11617" s="6"/>
      <c r="BE11617" s="6"/>
      <c r="BF11617" s="6"/>
      <c r="BG11617" s="10"/>
    </row>
    <row r="11618" spans="34:59" x14ac:dyDescent="0.25">
      <c r="AH11618" s="10"/>
      <c r="AI11618" s="6"/>
    </row>
    <row r="11619" spans="34:59" x14ac:dyDescent="0.25">
      <c r="AH11619" s="6"/>
      <c r="AI11619" s="6"/>
      <c r="AJ11619" s="6"/>
      <c r="AK11619" s="6"/>
      <c r="AL11619" s="6"/>
      <c r="AM11619" s="6"/>
      <c r="AN11619" s="6"/>
      <c r="AO11619" s="6"/>
      <c r="AP11619" s="6"/>
      <c r="AQ11619" s="6"/>
      <c r="AR11619" s="6"/>
      <c r="AS11619" s="6"/>
      <c r="AT11619" s="6"/>
      <c r="AU11619" s="6"/>
      <c r="AV11619" s="6"/>
      <c r="AW11619" s="6"/>
      <c r="AX11619" s="6"/>
      <c r="AY11619" s="6"/>
      <c r="AZ11619" s="6"/>
      <c r="BA11619" s="6"/>
      <c r="BB11619" s="6"/>
      <c r="BC11619" s="6"/>
      <c r="BD11619" s="6"/>
      <c r="BE11619" s="6"/>
      <c r="BF11619" s="6"/>
      <c r="BG11619" s="6"/>
    </row>
    <row r="11620" spans="34:59" x14ac:dyDescent="0.25">
      <c r="AH11620" s="10"/>
      <c r="AI11620" s="6"/>
      <c r="AJ11620" s="10"/>
      <c r="AK11620" s="10"/>
      <c r="AL11620" s="10"/>
      <c r="AM11620" s="10"/>
      <c r="AN11620" s="10"/>
      <c r="AO11620" s="10"/>
      <c r="AP11620" s="10"/>
      <c r="AQ11620" s="10"/>
      <c r="AR11620" s="10"/>
      <c r="AS11620" s="10"/>
      <c r="AT11620" s="10"/>
      <c r="AU11620" s="10"/>
      <c r="AV11620" s="10"/>
      <c r="AW11620" s="10"/>
      <c r="AX11620" s="10"/>
      <c r="AY11620" s="10"/>
      <c r="AZ11620" s="10"/>
      <c r="BA11620" s="10"/>
      <c r="BB11620" s="10"/>
      <c r="BC11620" s="10"/>
      <c r="BD11620" s="10"/>
      <c r="BE11620" s="10"/>
      <c r="BF11620" s="10"/>
      <c r="BG11620" s="6"/>
    </row>
    <row r="11622" spans="34:59" x14ac:dyDescent="0.25">
      <c r="AH11622" s="10"/>
      <c r="AI11622" s="6"/>
    </row>
    <row r="11623" spans="34:59" x14ac:dyDescent="0.25">
      <c r="AH11623" s="6"/>
      <c r="AI11623" s="6"/>
      <c r="AJ11623" s="6"/>
      <c r="AK11623" s="6"/>
      <c r="AL11623" s="6"/>
      <c r="AM11623" s="6"/>
      <c r="AN11623" s="6"/>
      <c r="AO11623" s="6"/>
      <c r="AP11623" s="6"/>
      <c r="AQ11623" s="6"/>
      <c r="AR11623" s="6"/>
      <c r="AS11623" s="6"/>
      <c r="AT11623" s="6"/>
      <c r="AU11623" s="6"/>
      <c r="AV11623" s="6"/>
      <c r="AW11623" s="6"/>
      <c r="AX11623" s="6"/>
      <c r="AY11623" s="6"/>
      <c r="AZ11623" s="6"/>
      <c r="BA11623" s="6"/>
      <c r="BB11623" s="6"/>
      <c r="BC11623" s="6"/>
      <c r="BD11623" s="6"/>
      <c r="BE11623" s="6"/>
      <c r="BF11623" s="6"/>
      <c r="BG11623" s="6"/>
    </row>
    <row r="11624" spans="34:59" x14ac:dyDescent="0.25">
      <c r="AH11624" s="10"/>
      <c r="AI11624" s="6"/>
      <c r="AJ11624" s="10"/>
      <c r="AK11624" s="10"/>
      <c r="AL11624" s="10"/>
      <c r="AM11624" s="10"/>
      <c r="AN11624" s="10"/>
      <c r="AO11624" s="10"/>
      <c r="AP11624" s="10"/>
      <c r="AQ11624" s="10"/>
      <c r="AR11624" s="10"/>
      <c r="AS11624" s="10"/>
      <c r="AT11624" s="10"/>
      <c r="AU11624" s="10"/>
      <c r="AV11624" s="10"/>
      <c r="AW11624" s="10"/>
      <c r="AX11624" s="10"/>
      <c r="AY11624" s="10"/>
      <c r="AZ11624" s="10"/>
      <c r="BA11624" s="10"/>
      <c r="BB11624" s="10"/>
      <c r="BC11624" s="10"/>
      <c r="BD11624" s="10"/>
      <c r="BE11624" s="10"/>
      <c r="BF11624" s="10"/>
      <c r="BG11624" s="6"/>
    </row>
    <row r="11625" spans="34:59" x14ac:dyDescent="0.25">
      <c r="AH11625" s="6"/>
      <c r="AI11625" s="6"/>
      <c r="AJ11625" s="6"/>
      <c r="AK11625" s="6"/>
      <c r="AL11625" s="6"/>
      <c r="AM11625" s="6"/>
      <c r="AN11625" s="6"/>
      <c r="AO11625" s="6"/>
      <c r="AP11625" s="6"/>
      <c r="AQ11625" s="6"/>
      <c r="AR11625" s="6"/>
      <c r="AS11625" s="6"/>
      <c r="AT11625" s="6"/>
      <c r="AU11625" s="6"/>
      <c r="AV11625" s="6"/>
      <c r="AW11625" s="6"/>
      <c r="AX11625" s="6"/>
      <c r="AY11625" s="6"/>
      <c r="AZ11625" s="6"/>
      <c r="BA11625" s="6"/>
      <c r="BB11625" s="6"/>
      <c r="BC11625" s="6"/>
      <c r="BD11625" s="6"/>
      <c r="BE11625" s="6"/>
      <c r="BF11625" s="6"/>
      <c r="BG11625" s="10"/>
    </row>
    <row r="11626" spans="34:59" x14ac:dyDescent="0.25">
      <c r="AH11626" s="10"/>
      <c r="AI11626" s="6"/>
    </row>
    <row r="11627" spans="34:59" x14ac:dyDescent="0.25">
      <c r="AH11627" s="6"/>
      <c r="AI11627" s="6"/>
      <c r="AJ11627" s="6"/>
      <c r="AK11627" s="6"/>
      <c r="AL11627" s="6"/>
      <c r="AM11627" s="6"/>
      <c r="AN11627" s="6"/>
      <c r="AO11627" s="6"/>
      <c r="AP11627" s="6"/>
      <c r="AQ11627" s="6"/>
      <c r="AR11627" s="6"/>
      <c r="AS11627" s="6"/>
      <c r="AT11627" s="6"/>
      <c r="AU11627" s="6"/>
      <c r="AV11627" s="6"/>
      <c r="AW11627" s="6"/>
      <c r="AX11627" s="6"/>
      <c r="AY11627" s="6"/>
      <c r="AZ11627" s="6"/>
      <c r="BA11627" s="6"/>
      <c r="BB11627" s="6"/>
      <c r="BC11627" s="6"/>
      <c r="BD11627" s="6"/>
      <c r="BE11627" s="6"/>
      <c r="BF11627" s="6"/>
      <c r="BG11627" s="6"/>
    </row>
    <row r="11628" spans="34:59" x14ac:dyDescent="0.25">
      <c r="AH11628" s="10"/>
      <c r="AI11628" s="6"/>
      <c r="AJ11628" s="10"/>
      <c r="AK11628" s="10"/>
      <c r="AL11628" s="10"/>
      <c r="AM11628" s="10"/>
      <c r="AN11628" s="10"/>
      <c r="AO11628" s="10"/>
      <c r="AP11628" s="10"/>
      <c r="AQ11628" s="10"/>
      <c r="AR11628" s="10"/>
      <c r="AS11628" s="10"/>
      <c r="AT11628" s="10"/>
      <c r="AU11628" s="10"/>
      <c r="AV11628" s="10"/>
      <c r="AW11628" s="10"/>
      <c r="AX11628" s="10"/>
      <c r="AY11628" s="10"/>
      <c r="AZ11628" s="10"/>
      <c r="BA11628" s="10"/>
      <c r="BB11628" s="10"/>
      <c r="BC11628" s="10"/>
      <c r="BD11628" s="10"/>
      <c r="BE11628" s="10"/>
      <c r="BF11628" s="10"/>
      <c r="BG11628" s="6"/>
    </row>
    <row r="11629" spans="34:59" x14ac:dyDescent="0.25">
      <c r="AH11629" s="6"/>
      <c r="AI11629" s="6"/>
      <c r="AJ11629" s="6"/>
      <c r="AK11629" s="6"/>
      <c r="AL11629" s="6"/>
      <c r="AM11629" s="6"/>
      <c r="AN11629" s="6"/>
      <c r="AO11629" s="6"/>
      <c r="AP11629" s="6"/>
      <c r="AQ11629" s="6"/>
      <c r="AR11629" s="6"/>
      <c r="AS11629" s="6"/>
      <c r="AT11629" s="6"/>
      <c r="AU11629" s="6"/>
      <c r="AV11629" s="6"/>
      <c r="AW11629" s="6"/>
      <c r="AX11629" s="6"/>
      <c r="AY11629" s="6"/>
      <c r="AZ11629" s="6"/>
      <c r="BA11629" s="6"/>
      <c r="BB11629" s="6"/>
      <c r="BC11629" s="6"/>
      <c r="BD11629" s="6"/>
      <c r="BE11629" s="6"/>
      <c r="BF11629" s="6"/>
      <c r="BG11629" s="10"/>
    </row>
    <row r="11630" spans="34:59" x14ac:dyDescent="0.25">
      <c r="AH11630" s="10"/>
      <c r="AI11630" s="6"/>
    </row>
    <row r="11631" spans="34:59" x14ac:dyDescent="0.25">
      <c r="AH11631" s="6"/>
      <c r="AI11631" s="6"/>
      <c r="AJ11631" s="6"/>
      <c r="AK11631" s="6"/>
      <c r="AL11631" s="6"/>
      <c r="AM11631" s="6"/>
      <c r="AN11631" s="6"/>
      <c r="AO11631" s="6"/>
      <c r="AP11631" s="6"/>
      <c r="AQ11631" s="6"/>
      <c r="AR11631" s="6"/>
      <c r="AS11631" s="6"/>
      <c r="AT11631" s="6"/>
      <c r="AU11631" s="6"/>
      <c r="AV11631" s="6"/>
      <c r="AW11631" s="6"/>
      <c r="AX11631" s="6"/>
      <c r="AY11631" s="6"/>
      <c r="AZ11631" s="6"/>
      <c r="BA11631" s="6"/>
      <c r="BB11631" s="6"/>
      <c r="BC11631" s="6"/>
      <c r="BD11631" s="6"/>
      <c r="BE11631" s="6"/>
      <c r="BF11631" s="6"/>
      <c r="BG11631" s="6"/>
    </row>
    <row r="11632" spans="34:59" x14ac:dyDescent="0.25">
      <c r="AH11632" s="10"/>
      <c r="AI11632" s="6"/>
      <c r="AJ11632" s="10"/>
      <c r="AK11632" s="10"/>
      <c r="AL11632" s="10"/>
      <c r="AM11632" s="10"/>
      <c r="AN11632" s="10"/>
      <c r="AO11632" s="10"/>
      <c r="AP11632" s="10"/>
      <c r="AQ11632" s="10"/>
      <c r="AR11632" s="10"/>
      <c r="AS11632" s="10"/>
      <c r="AT11632" s="10"/>
      <c r="AU11632" s="10"/>
      <c r="AV11632" s="10"/>
      <c r="AW11632" s="10"/>
      <c r="AX11632" s="10"/>
      <c r="AY11632" s="10"/>
      <c r="AZ11632" s="10"/>
      <c r="BA11632" s="10"/>
      <c r="BB11632" s="10"/>
      <c r="BC11632" s="10"/>
      <c r="BD11632" s="10"/>
      <c r="BE11632" s="10"/>
      <c r="BF11632" s="10"/>
      <c r="BG11632" s="6"/>
    </row>
    <row r="11633" spans="34:59" x14ac:dyDescent="0.25">
      <c r="AH11633" s="6"/>
      <c r="AI11633" s="6"/>
      <c r="AJ11633" s="6"/>
      <c r="AK11633" s="6"/>
      <c r="AL11633" s="6"/>
      <c r="AM11633" s="6"/>
      <c r="AN11633" s="6"/>
      <c r="AO11633" s="6"/>
      <c r="AP11633" s="6"/>
      <c r="AQ11633" s="6"/>
      <c r="AR11633" s="6"/>
      <c r="AS11633" s="6"/>
      <c r="AT11633" s="6"/>
      <c r="AU11633" s="6"/>
      <c r="AV11633" s="6"/>
      <c r="AW11633" s="6"/>
      <c r="AX11633" s="6"/>
      <c r="AY11633" s="6"/>
      <c r="AZ11633" s="6"/>
      <c r="BA11633" s="6"/>
      <c r="BB11633" s="6"/>
      <c r="BC11633" s="6"/>
      <c r="BD11633" s="6"/>
      <c r="BE11633" s="6"/>
      <c r="BF11633" s="6"/>
      <c r="BG11633" s="10"/>
    </row>
    <row r="11634" spans="34:59" x14ac:dyDescent="0.25">
      <c r="AH11634" s="10"/>
      <c r="AI11634" s="6"/>
    </row>
    <row r="11635" spans="34:59" x14ac:dyDescent="0.25">
      <c r="AH11635" s="6"/>
      <c r="AI11635" s="6"/>
      <c r="AJ11635" s="6"/>
      <c r="AK11635" s="6"/>
      <c r="AL11635" s="6"/>
      <c r="AM11635" s="6"/>
      <c r="AN11635" s="6"/>
      <c r="AO11635" s="6"/>
      <c r="AP11635" s="6"/>
      <c r="AQ11635" s="6"/>
      <c r="AR11635" s="6"/>
      <c r="AS11635" s="6"/>
      <c r="AT11635" s="6"/>
      <c r="AU11635" s="6"/>
      <c r="AV11635" s="6"/>
      <c r="AW11635" s="6"/>
      <c r="AX11635" s="6"/>
      <c r="AY11635" s="6"/>
      <c r="AZ11635" s="6"/>
      <c r="BA11635" s="6"/>
      <c r="BB11635" s="6"/>
      <c r="BC11635" s="6"/>
      <c r="BD11635" s="6"/>
      <c r="BE11635" s="6"/>
      <c r="BF11635" s="6"/>
      <c r="BG11635" s="6"/>
    </row>
    <row r="11636" spans="34:59" x14ac:dyDescent="0.25">
      <c r="AH11636" s="10"/>
      <c r="AI11636" s="6"/>
      <c r="AJ11636" s="10"/>
      <c r="AK11636" s="10"/>
      <c r="AL11636" s="10"/>
      <c r="AM11636" s="10"/>
      <c r="AN11636" s="10"/>
      <c r="AO11636" s="10"/>
      <c r="AP11636" s="10"/>
      <c r="AQ11636" s="10"/>
      <c r="AR11636" s="10"/>
      <c r="AS11636" s="10"/>
      <c r="AT11636" s="10"/>
      <c r="AU11636" s="10"/>
      <c r="AV11636" s="10"/>
      <c r="AW11636" s="10"/>
      <c r="AX11636" s="10"/>
      <c r="AY11636" s="10"/>
      <c r="AZ11636" s="10"/>
      <c r="BA11636" s="10"/>
      <c r="BB11636" s="10"/>
      <c r="BC11636" s="10"/>
      <c r="BD11636" s="10"/>
      <c r="BE11636" s="10"/>
      <c r="BF11636" s="10"/>
      <c r="BG11636" s="6"/>
    </row>
    <row r="11638" spans="34:59" x14ac:dyDescent="0.25">
      <c r="AH11638" s="10"/>
      <c r="AI11638" s="6"/>
    </row>
    <row r="11639" spans="34:59" x14ac:dyDescent="0.25">
      <c r="AH11639" s="6"/>
      <c r="AI11639" s="6"/>
      <c r="AJ11639" s="6"/>
      <c r="AK11639" s="6"/>
      <c r="AL11639" s="6"/>
      <c r="AM11639" s="6"/>
      <c r="AN11639" s="6"/>
      <c r="AO11639" s="6"/>
      <c r="AP11639" s="6"/>
      <c r="AQ11639" s="6"/>
      <c r="AR11639" s="6"/>
      <c r="AS11639" s="6"/>
      <c r="AT11639" s="6"/>
      <c r="AU11639" s="6"/>
      <c r="AV11639" s="6"/>
      <c r="AW11639" s="6"/>
      <c r="AX11639" s="6"/>
      <c r="AY11639" s="6"/>
      <c r="AZ11639" s="6"/>
      <c r="BA11639" s="6"/>
      <c r="BB11639" s="6"/>
      <c r="BC11639" s="6"/>
      <c r="BD11639" s="6"/>
      <c r="BE11639" s="6"/>
      <c r="BF11639" s="6"/>
      <c r="BG11639" s="6"/>
    </row>
    <row r="11640" spans="34:59" x14ac:dyDescent="0.25">
      <c r="AH11640" s="10"/>
      <c r="AI11640" s="6"/>
      <c r="AJ11640" s="10"/>
      <c r="AK11640" s="10"/>
      <c r="AL11640" s="10"/>
      <c r="AM11640" s="10"/>
      <c r="AN11640" s="10"/>
      <c r="AO11640" s="10"/>
      <c r="AP11640" s="10"/>
      <c r="AQ11640" s="10"/>
      <c r="AR11640" s="10"/>
      <c r="AS11640" s="10"/>
      <c r="AT11640" s="10"/>
      <c r="AU11640" s="10"/>
      <c r="AV11640" s="10"/>
      <c r="AW11640" s="10"/>
      <c r="AX11640" s="10"/>
      <c r="AY11640" s="10"/>
      <c r="AZ11640" s="10"/>
      <c r="BA11640" s="10"/>
      <c r="BB11640" s="10"/>
      <c r="BC11640" s="10"/>
      <c r="BD11640" s="10"/>
      <c r="BE11640" s="10"/>
      <c r="BF11640" s="10"/>
      <c r="BG11640" s="6"/>
    </row>
    <row r="11641" spans="34:59" x14ac:dyDescent="0.25">
      <c r="AH11641" s="6"/>
      <c r="AI11641" s="6"/>
      <c r="AJ11641" s="6"/>
      <c r="AK11641" s="6"/>
      <c r="AL11641" s="6"/>
      <c r="AM11641" s="6"/>
      <c r="AN11641" s="6"/>
      <c r="AO11641" s="6"/>
      <c r="AP11641" s="6"/>
      <c r="AQ11641" s="6"/>
      <c r="AR11641" s="6"/>
      <c r="AS11641" s="6"/>
      <c r="AT11641" s="6"/>
      <c r="AU11641" s="6"/>
      <c r="AV11641" s="6"/>
      <c r="AW11641" s="6"/>
      <c r="AX11641" s="6"/>
      <c r="AY11641" s="6"/>
      <c r="AZ11641" s="6"/>
      <c r="BA11641" s="6"/>
      <c r="BB11641" s="6"/>
      <c r="BC11641" s="6"/>
      <c r="BD11641" s="6"/>
      <c r="BE11641" s="6"/>
      <c r="BF11641" s="6"/>
      <c r="BG11641" s="10"/>
    </row>
    <row r="11642" spans="34:59" x14ac:dyDescent="0.25">
      <c r="AH11642" s="10"/>
      <c r="AI11642" s="6"/>
    </row>
    <row r="11643" spans="34:59" x14ac:dyDescent="0.25">
      <c r="AH11643" s="6"/>
      <c r="AI11643" s="6"/>
      <c r="AJ11643" s="6"/>
      <c r="AK11643" s="6"/>
      <c r="AL11643" s="6"/>
      <c r="AM11643" s="6"/>
      <c r="AN11643" s="6"/>
      <c r="AO11643" s="6"/>
      <c r="AP11643" s="6"/>
      <c r="AQ11643" s="6"/>
      <c r="AR11643" s="6"/>
      <c r="AS11643" s="6"/>
      <c r="AT11643" s="6"/>
      <c r="AU11643" s="6"/>
      <c r="AV11643" s="6"/>
      <c r="AW11643" s="6"/>
      <c r="AX11643" s="6"/>
      <c r="AY11643" s="6"/>
      <c r="AZ11643" s="6"/>
      <c r="BA11643" s="6"/>
      <c r="BB11643" s="6"/>
      <c r="BC11643" s="6"/>
      <c r="BD11643" s="6"/>
      <c r="BE11643" s="6"/>
      <c r="BF11643" s="6"/>
      <c r="BG11643" s="6"/>
    </row>
    <row r="11644" spans="34:59" x14ac:dyDescent="0.25">
      <c r="AH11644" s="10"/>
      <c r="AI11644" s="6"/>
      <c r="AJ11644" s="10"/>
      <c r="AK11644" s="10"/>
      <c r="AL11644" s="10"/>
      <c r="AM11644" s="10"/>
      <c r="AN11644" s="10"/>
      <c r="AO11644" s="10"/>
      <c r="AP11644" s="10"/>
      <c r="AQ11644" s="10"/>
      <c r="AR11644" s="10"/>
      <c r="AS11644" s="10"/>
      <c r="AT11644" s="10"/>
      <c r="AU11644" s="10"/>
      <c r="AV11644" s="10"/>
      <c r="AW11644" s="10"/>
      <c r="AX11644" s="10"/>
      <c r="AY11644" s="10"/>
      <c r="AZ11644" s="10"/>
      <c r="BA11644" s="10"/>
      <c r="BB11644" s="10"/>
      <c r="BC11644" s="10"/>
      <c r="BD11644" s="10"/>
      <c r="BE11644" s="10"/>
      <c r="BF11644" s="10"/>
      <c r="BG11644" s="6"/>
    </row>
    <row r="11645" spans="34:59" x14ac:dyDescent="0.25">
      <c r="AH11645" s="6"/>
      <c r="AI11645" s="6"/>
      <c r="AJ11645" s="6"/>
      <c r="AK11645" s="6"/>
      <c r="AL11645" s="6"/>
      <c r="AM11645" s="6"/>
      <c r="AN11645" s="6"/>
      <c r="AO11645" s="6"/>
      <c r="AP11645" s="6"/>
      <c r="AQ11645" s="6"/>
      <c r="AR11645" s="6"/>
      <c r="AS11645" s="6"/>
      <c r="AT11645" s="6"/>
      <c r="AU11645" s="6"/>
      <c r="AV11645" s="6"/>
      <c r="AW11645" s="6"/>
      <c r="AX11645" s="6"/>
      <c r="AY11645" s="6"/>
      <c r="AZ11645" s="6"/>
      <c r="BA11645" s="6"/>
      <c r="BB11645" s="6"/>
      <c r="BC11645" s="6"/>
      <c r="BD11645" s="6"/>
      <c r="BE11645" s="6"/>
      <c r="BF11645" s="6"/>
      <c r="BG11645" s="10"/>
    </row>
    <row r="11646" spans="34:59" x14ac:dyDescent="0.25">
      <c r="AH11646" s="10"/>
      <c r="AI11646" s="6"/>
    </row>
    <row r="11647" spans="34:59" x14ac:dyDescent="0.25">
      <c r="AH11647" s="6"/>
      <c r="AI11647" s="6"/>
      <c r="AJ11647" s="6"/>
      <c r="AK11647" s="6"/>
      <c r="AL11647" s="6"/>
      <c r="AM11647" s="6"/>
      <c r="AN11647" s="6"/>
      <c r="AO11647" s="6"/>
      <c r="AP11647" s="6"/>
      <c r="AQ11647" s="6"/>
      <c r="AR11647" s="6"/>
      <c r="AS11647" s="6"/>
      <c r="AT11647" s="6"/>
      <c r="AU11647" s="6"/>
      <c r="AV11647" s="6"/>
      <c r="AW11647" s="6"/>
      <c r="AX11647" s="6"/>
      <c r="AY11647" s="6"/>
      <c r="AZ11647" s="6"/>
      <c r="BA11647" s="6"/>
      <c r="BB11647" s="6"/>
      <c r="BC11647" s="6"/>
      <c r="BD11647" s="6"/>
      <c r="BE11647" s="6"/>
      <c r="BF11647" s="6"/>
      <c r="BG11647" s="6"/>
    </row>
    <row r="11648" spans="34:59" x14ac:dyDescent="0.25">
      <c r="AH11648" s="10"/>
      <c r="AI11648" s="6"/>
      <c r="AJ11648" s="10"/>
      <c r="AK11648" s="10"/>
      <c r="AL11648" s="10"/>
      <c r="AM11648" s="10"/>
      <c r="AN11648" s="10"/>
      <c r="AO11648" s="10"/>
      <c r="AP11648" s="10"/>
      <c r="AQ11648" s="10"/>
      <c r="AR11648" s="10"/>
      <c r="AS11648" s="10"/>
      <c r="AT11648" s="10"/>
      <c r="AU11648" s="10"/>
      <c r="AV11648" s="10"/>
      <c r="AW11648" s="10"/>
      <c r="AX11648" s="10"/>
      <c r="AY11648" s="10"/>
      <c r="AZ11648" s="10"/>
      <c r="BA11648" s="10"/>
      <c r="BB11648" s="10"/>
      <c r="BC11648" s="10"/>
      <c r="BD11648" s="10"/>
      <c r="BE11648" s="10"/>
      <c r="BF11648" s="10"/>
      <c r="BG11648" s="6"/>
    </row>
    <row r="11649" spans="34:59" x14ac:dyDescent="0.25">
      <c r="AH11649" s="6"/>
      <c r="AI11649" s="6"/>
      <c r="AJ11649" s="6"/>
      <c r="AK11649" s="6"/>
      <c r="AL11649" s="6"/>
      <c r="AM11649" s="6"/>
      <c r="AN11649" s="6"/>
      <c r="AO11649" s="6"/>
      <c r="AP11649" s="6"/>
      <c r="AQ11649" s="6"/>
      <c r="AR11649" s="6"/>
      <c r="AS11649" s="6"/>
      <c r="AT11649" s="6"/>
      <c r="AU11649" s="6"/>
      <c r="AV11649" s="6"/>
      <c r="AW11649" s="6"/>
      <c r="AX11649" s="6"/>
      <c r="AY11649" s="6"/>
      <c r="AZ11649" s="6"/>
      <c r="BA11649" s="6"/>
      <c r="BB11649" s="6"/>
      <c r="BC11649" s="6"/>
      <c r="BD11649" s="6"/>
      <c r="BE11649" s="6"/>
      <c r="BF11649" s="6"/>
      <c r="BG11649" s="10"/>
    </row>
    <row r="11650" spans="34:59" x14ac:dyDescent="0.25">
      <c r="AH11650" s="10"/>
      <c r="AI11650" s="6"/>
    </row>
    <row r="11651" spans="34:59" x14ac:dyDescent="0.25">
      <c r="AH11651" s="6"/>
      <c r="AI11651" s="6"/>
      <c r="AJ11651" s="6"/>
      <c r="AK11651" s="6"/>
      <c r="AL11651" s="6"/>
      <c r="AM11651" s="6"/>
      <c r="AN11651" s="6"/>
      <c r="AO11651" s="6"/>
      <c r="AP11651" s="6"/>
      <c r="AQ11651" s="6"/>
      <c r="AR11651" s="6"/>
      <c r="AS11651" s="6"/>
      <c r="AT11651" s="6"/>
      <c r="AU11651" s="6"/>
      <c r="AV11651" s="6"/>
      <c r="AW11651" s="6"/>
      <c r="AX11651" s="6"/>
      <c r="AY11651" s="6"/>
      <c r="AZ11651" s="6"/>
      <c r="BA11651" s="6"/>
      <c r="BB11651" s="6"/>
      <c r="BC11651" s="6"/>
      <c r="BD11651" s="6"/>
      <c r="BE11651" s="6"/>
      <c r="BF11651" s="6"/>
      <c r="BG11651" s="6"/>
    </row>
    <row r="11652" spans="34:59" x14ac:dyDescent="0.25">
      <c r="AH11652" s="10"/>
      <c r="AI11652" s="6"/>
      <c r="AJ11652" s="10"/>
      <c r="AK11652" s="10"/>
      <c r="AL11652" s="10"/>
      <c r="AM11652" s="10"/>
      <c r="AN11652" s="10"/>
      <c r="AO11652" s="10"/>
      <c r="AP11652" s="10"/>
      <c r="AQ11652" s="10"/>
      <c r="AR11652" s="10"/>
      <c r="AS11652" s="10"/>
      <c r="AT11652" s="10"/>
      <c r="AU11652" s="10"/>
      <c r="AV11652" s="10"/>
      <c r="AW11652" s="10"/>
      <c r="AX11652" s="10"/>
      <c r="AY11652" s="10"/>
      <c r="AZ11652" s="10"/>
      <c r="BA11652" s="10"/>
      <c r="BB11652" s="10"/>
      <c r="BC11652" s="10"/>
      <c r="BD11652" s="10"/>
      <c r="BE11652" s="10"/>
      <c r="BF11652" s="10"/>
      <c r="BG11652" s="6"/>
    </row>
    <row r="11654" spans="34:59" x14ac:dyDescent="0.25">
      <c r="AH11654" s="10"/>
      <c r="AI11654" s="6"/>
    </row>
    <row r="11655" spans="34:59" x14ac:dyDescent="0.25">
      <c r="AH11655" s="6"/>
      <c r="AI11655" s="6"/>
      <c r="AJ11655" s="6"/>
      <c r="AK11655" s="6"/>
      <c r="AL11655" s="6"/>
      <c r="AM11655" s="6"/>
      <c r="AN11655" s="6"/>
      <c r="AO11655" s="6"/>
      <c r="AP11655" s="6"/>
      <c r="AQ11655" s="6"/>
      <c r="AR11655" s="6"/>
      <c r="AS11655" s="6"/>
      <c r="AT11655" s="6"/>
      <c r="AU11655" s="6"/>
      <c r="AV11655" s="6"/>
      <c r="AW11655" s="6"/>
      <c r="AX11655" s="6"/>
      <c r="AY11655" s="6"/>
      <c r="AZ11655" s="6"/>
      <c r="BA11655" s="6"/>
      <c r="BB11655" s="6"/>
      <c r="BC11655" s="6"/>
      <c r="BD11655" s="6"/>
      <c r="BE11655" s="6"/>
      <c r="BF11655" s="6"/>
      <c r="BG11655" s="6"/>
    </row>
    <row r="11656" spans="34:59" x14ac:dyDescent="0.25">
      <c r="AH11656" s="10"/>
      <c r="AI11656" s="6"/>
      <c r="AJ11656" s="10"/>
      <c r="AK11656" s="10"/>
      <c r="AL11656" s="10"/>
      <c r="AM11656" s="10"/>
      <c r="AN11656" s="10"/>
      <c r="AO11656" s="10"/>
      <c r="AP11656" s="10"/>
      <c r="AQ11656" s="10"/>
      <c r="AR11656" s="10"/>
      <c r="AS11656" s="10"/>
      <c r="AT11656" s="10"/>
      <c r="AU11656" s="10"/>
      <c r="AV11656" s="10"/>
      <c r="AW11656" s="10"/>
      <c r="AX11656" s="10"/>
      <c r="AY11656" s="10"/>
      <c r="AZ11656" s="10"/>
      <c r="BA11656" s="10"/>
      <c r="BB11656" s="10"/>
      <c r="BC11656" s="10"/>
      <c r="BD11656" s="10"/>
      <c r="BE11656" s="10"/>
      <c r="BF11656" s="10"/>
      <c r="BG11656" s="6"/>
    </row>
    <row r="11657" spans="34:59" x14ac:dyDescent="0.25">
      <c r="AH11657" s="6"/>
      <c r="AI11657" s="6"/>
      <c r="AJ11657" s="6"/>
      <c r="AK11657" s="6"/>
      <c r="AL11657" s="6"/>
      <c r="AM11657" s="6"/>
      <c r="AN11657" s="6"/>
      <c r="AO11657" s="6"/>
      <c r="AP11657" s="6"/>
      <c r="AQ11657" s="6"/>
      <c r="AR11657" s="6"/>
      <c r="AS11657" s="6"/>
      <c r="AT11657" s="6"/>
      <c r="AU11657" s="6"/>
      <c r="AV11657" s="6"/>
      <c r="AW11657" s="6"/>
      <c r="AX11657" s="6"/>
      <c r="AY11657" s="6"/>
      <c r="AZ11657" s="6"/>
      <c r="BA11657" s="6"/>
      <c r="BB11657" s="6"/>
      <c r="BC11657" s="6"/>
      <c r="BD11657" s="6"/>
      <c r="BE11657" s="6"/>
      <c r="BF11657" s="6"/>
      <c r="BG11657" s="10"/>
    </row>
    <row r="11658" spans="34:59" x14ac:dyDescent="0.25">
      <c r="AH11658" s="10"/>
      <c r="AI11658" s="6"/>
    </row>
    <row r="11659" spans="34:59" x14ac:dyDescent="0.25">
      <c r="AH11659" s="6"/>
      <c r="AI11659" s="6"/>
      <c r="AJ11659" s="6"/>
      <c r="AK11659" s="6"/>
      <c r="AL11659" s="6"/>
      <c r="AM11659" s="6"/>
      <c r="AN11659" s="6"/>
      <c r="AO11659" s="6"/>
      <c r="AP11659" s="6"/>
      <c r="AQ11659" s="6"/>
      <c r="AR11659" s="6"/>
      <c r="AS11659" s="6"/>
      <c r="AT11659" s="6"/>
      <c r="AU11659" s="6"/>
      <c r="AV11659" s="6"/>
      <c r="AW11659" s="6"/>
      <c r="AX11659" s="6"/>
      <c r="AY11659" s="6"/>
      <c r="AZ11659" s="6"/>
      <c r="BA11659" s="6"/>
      <c r="BB11659" s="6"/>
      <c r="BC11659" s="6"/>
      <c r="BD11659" s="6"/>
      <c r="BE11659" s="6"/>
      <c r="BF11659" s="6"/>
      <c r="BG11659" s="6"/>
    </row>
    <row r="11660" spans="34:59" x14ac:dyDescent="0.25">
      <c r="AH11660" s="10"/>
      <c r="AI11660" s="6"/>
      <c r="AJ11660" s="10"/>
      <c r="AK11660" s="10"/>
      <c r="AL11660" s="10"/>
      <c r="AM11660" s="10"/>
      <c r="AN11660" s="10"/>
      <c r="AO11660" s="10"/>
      <c r="AP11660" s="10"/>
      <c r="AQ11660" s="10"/>
      <c r="AR11660" s="10"/>
      <c r="AS11660" s="10"/>
      <c r="AT11660" s="10"/>
      <c r="AU11660" s="10"/>
      <c r="AV11660" s="10"/>
      <c r="AW11660" s="10"/>
      <c r="AX11660" s="10"/>
      <c r="AY11660" s="10"/>
      <c r="AZ11660" s="10"/>
      <c r="BA11660" s="10"/>
      <c r="BB11660" s="10"/>
      <c r="BC11660" s="10"/>
      <c r="BD11660" s="10"/>
      <c r="BE11660" s="10"/>
      <c r="BF11660" s="10"/>
      <c r="BG11660" s="6"/>
    </row>
    <row r="11661" spans="34:59" x14ac:dyDescent="0.25">
      <c r="AH11661" s="6"/>
      <c r="AI11661" s="6"/>
      <c r="AJ11661" s="6"/>
      <c r="AK11661" s="6"/>
      <c r="AL11661" s="6"/>
      <c r="AM11661" s="6"/>
      <c r="AN11661" s="6"/>
      <c r="AO11661" s="6"/>
      <c r="AP11661" s="6"/>
      <c r="AQ11661" s="6"/>
      <c r="AR11661" s="6"/>
      <c r="AS11661" s="6"/>
      <c r="AT11661" s="6"/>
      <c r="AU11661" s="6"/>
      <c r="AV11661" s="6"/>
      <c r="AW11661" s="6"/>
      <c r="AX11661" s="6"/>
      <c r="AY11661" s="6"/>
      <c r="AZ11661" s="6"/>
      <c r="BA11661" s="6"/>
      <c r="BB11661" s="6"/>
      <c r="BC11661" s="6"/>
      <c r="BD11661" s="6"/>
      <c r="BE11661" s="6"/>
      <c r="BF11661" s="6"/>
      <c r="BG11661" s="10"/>
    </row>
    <row r="11662" spans="34:59" x14ac:dyDescent="0.25">
      <c r="AH11662" s="10"/>
      <c r="AI11662" s="6"/>
    </row>
    <row r="11663" spans="34:59" x14ac:dyDescent="0.25">
      <c r="AH11663" s="6"/>
      <c r="AI11663" s="6"/>
      <c r="AJ11663" s="6"/>
      <c r="AK11663" s="6"/>
      <c r="AL11663" s="6"/>
      <c r="AM11663" s="6"/>
      <c r="AN11663" s="6"/>
      <c r="AO11663" s="6"/>
      <c r="AP11663" s="6"/>
      <c r="AQ11663" s="6"/>
      <c r="AR11663" s="6"/>
      <c r="AS11663" s="6"/>
      <c r="AT11663" s="6"/>
      <c r="AU11663" s="6"/>
      <c r="AV11663" s="6"/>
      <c r="AW11663" s="6"/>
      <c r="AX11663" s="6"/>
      <c r="AY11663" s="6"/>
      <c r="AZ11663" s="6"/>
      <c r="BA11663" s="6"/>
      <c r="BB11663" s="6"/>
      <c r="BC11663" s="6"/>
      <c r="BD11663" s="6"/>
      <c r="BE11663" s="6"/>
      <c r="BF11663" s="6"/>
      <c r="BG11663" s="6"/>
    </row>
    <row r="11664" spans="34:59" x14ac:dyDescent="0.25">
      <c r="AH11664" s="10"/>
      <c r="AI11664" s="6"/>
      <c r="AJ11664" s="10"/>
      <c r="AK11664" s="10"/>
      <c r="AL11664" s="10"/>
      <c r="AM11664" s="10"/>
      <c r="AN11664" s="10"/>
      <c r="AO11664" s="10"/>
      <c r="AP11664" s="10"/>
      <c r="AQ11664" s="10"/>
      <c r="AR11664" s="10"/>
      <c r="AS11664" s="10"/>
      <c r="AT11664" s="10"/>
      <c r="AU11664" s="10"/>
      <c r="AV11664" s="10"/>
      <c r="AW11664" s="10"/>
      <c r="AX11664" s="10"/>
      <c r="AY11664" s="10"/>
      <c r="AZ11664" s="10"/>
      <c r="BA11664" s="10"/>
      <c r="BB11664" s="10"/>
      <c r="BC11664" s="10"/>
      <c r="BD11664" s="10"/>
      <c r="BE11664" s="10"/>
      <c r="BF11664" s="10"/>
      <c r="BG11664" s="6"/>
    </row>
    <row r="11665" spans="34:59" x14ac:dyDescent="0.25">
      <c r="AH11665" s="6"/>
      <c r="AI11665" s="6"/>
      <c r="AJ11665" s="6"/>
      <c r="AK11665" s="6"/>
      <c r="AL11665" s="6"/>
      <c r="AM11665" s="6"/>
      <c r="AN11665" s="6"/>
      <c r="AO11665" s="6"/>
      <c r="AP11665" s="6"/>
      <c r="AQ11665" s="6"/>
      <c r="AR11665" s="6"/>
      <c r="AS11665" s="6"/>
      <c r="AT11665" s="6"/>
      <c r="AU11665" s="6"/>
      <c r="AV11665" s="6"/>
      <c r="AW11665" s="6"/>
      <c r="AX11665" s="6"/>
      <c r="AY11665" s="6"/>
      <c r="AZ11665" s="6"/>
      <c r="BA11665" s="6"/>
      <c r="BB11665" s="6"/>
      <c r="BC11665" s="6"/>
      <c r="BD11665" s="6"/>
      <c r="BE11665" s="6"/>
      <c r="BF11665" s="6"/>
      <c r="BG11665" s="10"/>
    </row>
    <row r="11666" spans="34:59" x14ac:dyDescent="0.25">
      <c r="AH11666" s="10"/>
      <c r="AI11666" s="6"/>
    </row>
    <row r="11667" spans="34:59" x14ac:dyDescent="0.25">
      <c r="AH11667" s="6"/>
      <c r="AI11667" s="6"/>
      <c r="AJ11667" s="6"/>
      <c r="AK11667" s="6"/>
      <c r="AL11667" s="6"/>
      <c r="AM11667" s="6"/>
      <c r="AN11667" s="6"/>
      <c r="AO11667" s="6"/>
      <c r="AP11667" s="6"/>
      <c r="AQ11667" s="6"/>
      <c r="AR11667" s="6"/>
      <c r="AS11667" s="6"/>
      <c r="AT11667" s="6"/>
      <c r="AU11667" s="6"/>
      <c r="AV11667" s="6"/>
      <c r="AW11667" s="6"/>
      <c r="AX11667" s="6"/>
      <c r="AY11667" s="6"/>
      <c r="AZ11667" s="6"/>
      <c r="BA11667" s="6"/>
      <c r="BB11667" s="6"/>
      <c r="BC11667" s="6"/>
      <c r="BD11667" s="6"/>
      <c r="BE11667" s="6"/>
      <c r="BF11667" s="6"/>
      <c r="BG11667" s="6"/>
    </row>
    <row r="11668" spans="34:59" x14ac:dyDescent="0.25">
      <c r="AH11668" s="10"/>
      <c r="AI11668" s="6"/>
      <c r="AJ11668" s="10"/>
      <c r="AK11668" s="10"/>
      <c r="AL11668" s="10"/>
      <c r="AM11668" s="10"/>
      <c r="AN11668" s="10"/>
      <c r="AO11668" s="10"/>
      <c r="AP11668" s="10"/>
      <c r="AQ11668" s="10"/>
      <c r="AR11668" s="10"/>
      <c r="AS11668" s="10"/>
      <c r="AT11668" s="10"/>
      <c r="AU11668" s="10"/>
      <c r="AV11668" s="10"/>
      <c r="AW11668" s="10"/>
      <c r="AX11668" s="10"/>
      <c r="AY11668" s="10"/>
      <c r="AZ11668" s="10"/>
      <c r="BA11668" s="10"/>
      <c r="BB11668" s="10"/>
      <c r="BC11668" s="10"/>
      <c r="BD11668" s="10"/>
      <c r="BE11668" s="10"/>
      <c r="BF11668" s="10"/>
      <c r="BG11668" s="6"/>
    </row>
    <row r="11670" spans="34:59" x14ac:dyDescent="0.25">
      <c r="AH11670" s="10"/>
      <c r="AI11670" s="6"/>
    </row>
    <row r="11671" spans="34:59" x14ac:dyDescent="0.25">
      <c r="AH11671" s="6"/>
      <c r="AI11671" s="6"/>
      <c r="AJ11671" s="6"/>
      <c r="AK11671" s="6"/>
      <c r="AL11671" s="6"/>
      <c r="AM11671" s="6"/>
      <c r="AN11671" s="6"/>
      <c r="AO11671" s="6"/>
      <c r="AP11671" s="6"/>
      <c r="AQ11671" s="6"/>
      <c r="AR11671" s="6"/>
      <c r="AS11671" s="6"/>
      <c r="AT11671" s="6"/>
      <c r="AU11671" s="6"/>
      <c r="AV11671" s="6"/>
      <c r="AW11671" s="6"/>
      <c r="AX11671" s="6"/>
      <c r="AY11671" s="6"/>
      <c r="AZ11671" s="6"/>
      <c r="BA11671" s="6"/>
      <c r="BB11671" s="6"/>
      <c r="BC11671" s="6"/>
      <c r="BD11671" s="6"/>
      <c r="BE11671" s="6"/>
      <c r="BF11671" s="6"/>
      <c r="BG11671" s="6"/>
    </row>
    <row r="11672" spans="34:59" x14ac:dyDescent="0.25">
      <c r="AH11672" s="10"/>
      <c r="AI11672" s="6"/>
      <c r="AJ11672" s="10"/>
      <c r="AK11672" s="10"/>
      <c r="AL11672" s="10"/>
      <c r="AM11672" s="10"/>
      <c r="AN11672" s="10"/>
      <c r="AO11672" s="10"/>
      <c r="AP11672" s="10"/>
      <c r="AQ11672" s="10"/>
      <c r="AR11672" s="10"/>
      <c r="AS11672" s="10"/>
      <c r="AT11672" s="10"/>
      <c r="AU11672" s="10"/>
      <c r="AV11672" s="10"/>
      <c r="AW11672" s="10"/>
      <c r="AX11672" s="10"/>
      <c r="AY11672" s="10"/>
      <c r="AZ11672" s="10"/>
      <c r="BA11672" s="10"/>
      <c r="BB11672" s="10"/>
      <c r="BC11672" s="10"/>
      <c r="BD11672" s="10"/>
      <c r="BE11672" s="10"/>
      <c r="BF11672" s="10"/>
      <c r="BG11672" s="6"/>
    </row>
    <row r="11673" spans="34:59" x14ac:dyDescent="0.25">
      <c r="AH11673" s="6"/>
      <c r="AI11673" s="6"/>
      <c r="AJ11673" s="6"/>
      <c r="AK11673" s="6"/>
      <c r="AL11673" s="6"/>
      <c r="AM11673" s="6"/>
      <c r="AN11673" s="6"/>
      <c r="AO11673" s="6"/>
      <c r="AP11673" s="6"/>
      <c r="AQ11673" s="6"/>
      <c r="AR11673" s="6"/>
      <c r="AS11673" s="6"/>
      <c r="AT11673" s="6"/>
      <c r="AU11673" s="6"/>
      <c r="AV11673" s="6"/>
      <c r="AW11673" s="6"/>
      <c r="AX11673" s="6"/>
      <c r="AY11673" s="6"/>
      <c r="AZ11673" s="6"/>
      <c r="BA11673" s="6"/>
      <c r="BB11673" s="6"/>
      <c r="BC11673" s="6"/>
      <c r="BD11673" s="6"/>
      <c r="BE11673" s="6"/>
      <c r="BF11673" s="6"/>
      <c r="BG11673" s="10"/>
    </row>
    <row r="11674" spans="34:59" x14ac:dyDescent="0.25">
      <c r="AH11674" s="10"/>
      <c r="AI11674" s="6"/>
    </row>
    <row r="11675" spans="34:59" x14ac:dyDescent="0.25">
      <c r="AH11675" s="6"/>
      <c r="AI11675" s="6"/>
      <c r="AJ11675" s="6"/>
      <c r="AK11675" s="6"/>
      <c r="AL11675" s="6"/>
      <c r="AM11675" s="6"/>
      <c r="AN11675" s="6"/>
      <c r="AO11675" s="6"/>
      <c r="AP11675" s="6"/>
      <c r="AQ11675" s="6"/>
      <c r="AR11675" s="6"/>
      <c r="AS11675" s="6"/>
      <c r="AT11675" s="6"/>
      <c r="AU11675" s="6"/>
      <c r="AV11675" s="6"/>
      <c r="AW11675" s="6"/>
      <c r="AX11675" s="6"/>
      <c r="AY11675" s="6"/>
      <c r="AZ11675" s="6"/>
      <c r="BA11675" s="6"/>
      <c r="BB11675" s="6"/>
      <c r="BC11675" s="6"/>
      <c r="BD11675" s="6"/>
      <c r="BE11675" s="6"/>
      <c r="BF11675" s="6"/>
      <c r="BG11675" s="6"/>
    </row>
    <row r="11676" spans="34:59" x14ac:dyDescent="0.25">
      <c r="AH11676" s="10"/>
      <c r="AI11676" s="6"/>
      <c r="AJ11676" s="10"/>
      <c r="AK11676" s="10"/>
      <c r="AL11676" s="10"/>
      <c r="AM11676" s="10"/>
      <c r="AN11676" s="10"/>
      <c r="AO11676" s="10"/>
      <c r="AP11676" s="10"/>
      <c r="AQ11676" s="10"/>
      <c r="AR11676" s="10"/>
      <c r="AS11676" s="10"/>
      <c r="AT11676" s="10"/>
      <c r="AU11676" s="10"/>
      <c r="AV11676" s="10"/>
      <c r="AW11676" s="10"/>
      <c r="AX11676" s="10"/>
      <c r="AY11676" s="10"/>
      <c r="AZ11676" s="10"/>
      <c r="BA11676" s="10"/>
      <c r="BB11676" s="10"/>
      <c r="BC11676" s="10"/>
      <c r="BD11676" s="10"/>
      <c r="BE11676" s="10"/>
      <c r="BF11676" s="10"/>
      <c r="BG11676" s="6"/>
    </row>
    <row r="11677" spans="34:59" x14ac:dyDescent="0.25">
      <c r="AH11677" s="6"/>
      <c r="AI11677" s="6"/>
      <c r="AJ11677" s="6"/>
      <c r="AK11677" s="6"/>
      <c r="AL11677" s="6"/>
      <c r="AM11677" s="6"/>
      <c r="AN11677" s="6"/>
      <c r="AO11677" s="6"/>
      <c r="AP11677" s="6"/>
      <c r="AQ11677" s="6"/>
      <c r="AR11677" s="6"/>
      <c r="AS11677" s="6"/>
      <c r="AT11677" s="6"/>
      <c r="AU11677" s="6"/>
      <c r="AV11677" s="6"/>
      <c r="AW11677" s="6"/>
      <c r="AX11677" s="6"/>
      <c r="AY11677" s="6"/>
      <c r="AZ11677" s="6"/>
      <c r="BA11677" s="6"/>
      <c r="BB11677" s="6"/>
      <c r="BC11677" s="6"/>
      <c r="BD11677" s="6"/>
      <c r="BE11677" s="6"/>
      <c r="BF11677" s="6"/>
      <c r="BG11677" s="10"/>
    </row>
    <row r="11678" spans="34:59" x14ac:dyDescent="0.25">
      <c r="AH11678" s="10"/>
      <c r="AI11678" s="6"/>
    </row>
    <row r="11679" spans="34:59" x14ac:dyDescent="0.25">
      <c r="AH11679" s="6"/>
      <c r="AI11679" s="6"/>
      <c r="AJ11679" s="6"/>
      <c r="AK11679" s="6"/>
      <c r="AL11679" s="6"/>
      <c r="AM11679" s="6"/>
      <c r="AN11679" s="6"/>
      <c r="AO11679" s="6"/>
      <c r="AP11679" s="6"/>
      <c r="AQ11679" s="6"/>
      <c r="AR11679" s="6"/>
      <c r="AS11679" s="6"/>
      <c r="AT11679" s="6"/>
      <c r="AU11679" s="6"/>
      <c r="AV11679" s="6"/>
      <c r="AW11679" s="6"/>
      <c r="AX11679" s="6"/>
      <c r="AY11679" s="6"/>
      <c r="AZ11679" s="6"/>
      <c r="BA11679" s="6"/>
      <c r="BB11679" s="6"/>
      <c r="BC11679" s="6"/>
      <c r="BD11679" s="6"/>
      <c r="BE11679" s="6"/>
      <c r="BF11679" s="6"/>
      <c r="BG11679" s="6"/>
    </row>
    <row r="11680" spans="34:59" x14ac:dyDescent="0.25">
      <c r="AH11680" s="10"/>
      <c r="AI11680" s="6"/>
      <c r="AJ11680" s="10"/>
      <c r="AK11680" s="10"/>
      <c r="AL11680" s="10"/>
      <c r="AM11680" s="10"/>
      <c r="AN11680" s="10"/>
      <c r="AO11680" s="10"/>
      <c r="AP11680" s="10"/>
      <c r="AQ11680" s="10"/>
      <c r="AR11680" s="10"/>
      <c r="AS11680" s="10"/>
      <c r="AT11680" s="10"/>
      <c r="AU11680" s="10"/>
      <c r="AV11680" s="10"/>
      <c r="AW11680" s="10"/>
      <c r="AX11680" s="10"/>
      <c r="AY11680" s="10"/>
      <c r="AZ11680" s="10"/>
      <c r="BA11680" s="10"/>
      <c r="BB11680" s="10"/>
      <c r="BC11680" s="10"/>
      <c r="BD11680" s="10"/>
      <c r="BE11680" s="10"/>
      <c r="BF11680" s="10"/>
      <c r="BG11680" s="6"/>
    </row>
    <row r="11681" spans="34:59" x14ac:dyDescent="0.25">
      <c r="AH11681" s="6"/>
      <c r="AI11681" s="6"/>
      <c r="AJ11681" s="6"/>
      <c r="AK11681" s="6"/>
      <c r="AL11681" s="6"/>
      <c r="AM11681" s="6"/>
      <c r="AN11681" s="6"/>
      <c r="AO11681" s="6"/>
      <c r="AP11681" s="6"/>
      <c r="AQ11681" s="6"/>
      <c r="AR11681" s="6"/>
      <c r="AS11681" s="6"/>
      <c r="AT11681" s="6"/>
      <c r="AU11681" s="6"/>
      <c r="AV11681" s="6"/>
      <c r="AW11681" s="6"/>
      <c r="AX11681" s="6"/>
      <c r="AY11681" s="6"/>
      <c r="AZ11681" s="6"/>
      <c r="BA11681" s="6"/>
      <c r="BB11681" s="6"/>
      <c r="BC11681" s="6"/>
      <c r="BD11681" s="6"/>
      <c r="BE11681" s="6"/>
      <c r="BF11681" s="6"/>
      <c r="BG11681" s="10"/>
    </row>
    <row r="11682" spans="34:59" x14ac:dyDescent="0.25">
      <c r="AH11682" s="10"/>
      <c r="AI11682" s="6"/>
    </row>
    <row r="11683" spans="34:59" x14ac:dyDescent="0.25">
      <c r="AH11683" s="6"/>
      <c r="AI11683" s="6"/>
      <c r="AJ11683" s="6"/>
      <c r="AK11683" s="6"/>
      <c r="AL11683" s="6"/>
      <c r="AM11683" s="6"/>
      <c r="AN11683" s="6"/>
      <c r="AO11683" s="6"/>
      <c r="AP11683" s="6"/>
      <c r="AQ11683" s="6"/>
      <c r="AR11683" s="6"/>
      <c r="AS11683" s="6"/>
      <c r="AT11683" s="6"/>
      <c r="AU11683" s="6"/>
      <c r="AV11683" s="6"/>
      <c r="AW11683" s="6"/>
      <c r="AX11683" s="6"/>
      <c r="AY11683" s="6"/>
      <c r="AZ11683" s="6"/>
      <c r="BA11683" s="6"/>
      <c r="BB11683" s="6"/>
      <c r="BC11683" s="6"/>
      <c r="BD11683" s="6"/>
      <c r="BE11683" s="6"/>
      <c r="BF11683" s="6"/>
      <c r="BG11683" s="6"/>
    </row>
    <row r="11684" spans="34:59" x14ac:dyDescent="0.25">
      <c r="AH11684" s="10"/>
      <c r="AI11684" s="6"/>
      <c r="AJ11684" s="10"/>
      <c r="AK11684" s="10"/>
      <c r="AL11684" s="10"/>
      <c r="AM11684" s="10"/>
      <c r="AN11684" s="10"/>
      <c r="AO11684" s="10"/>
      <c r="AP11684" s="10"/>
      <c r="AQ11684" s="10"/>
      <c r="AR11684" s="10"/>
      <c r="AS11684" s="10"/>
      <c r="AT11684" s="10"/>
      <c r="AU11684" s="10"/>
      <c r="AV11684" s="10"/>
      <c r="AW11684" s="10"/>
      <c r="AX11684" s="10"/>
      <c r="AY11684" s="10"/>
      <c r="AZ11684" s="10"/>
      <c r="BA11684" s="10"/>
      <c r="BB11684" s="10"/>
      <c r="BC11684" s="10"/>
      <c r="BD11684" s="10"/>
      <c r="BE11684" s="10"/>
      <c r="BF11684" s="10"/>
      <c r="BG11684" s="6"/>
    </row>
    <row r="11686" spans="34:59" x14ac:dyDescent="0.25">
      <c r="AH11686" s="10"/>
      <c r="AI11686" s="6"/>
    </row>
    <row r="11687" spans="34:59" x14ac:dyDescent="0.25">
      <c r="AH11687" s="6"/>
      <c r="AI11687" s="6"/>
      <c r="AJ11687" s="6"/>
      <c r="AK11687" s="6"/>
      <c r="AL11687" s="6"/>
      <c r="AM11687" s="6"/>
      <c r="AN11687" s="6"/>
      <c r="AO11687" s="6"/>
      <c r="AP11687" s="6"/>
      <c r="AQ11687" s="6"/>
      <c r="AR11687" s="6"/>
      <c r="AS11687" s="6"/>
      <c r="AT11687" s="6"/>
      <c r="AU11687" s="6"/>
      <c r="AV11687" s="6"/>
      <c r="AW11687" s="6"/>
      <c r="AX11687" s="6"/>
      <c r="AY11687" s="6"/>
      <c r="AZ11687" s="6"/>
      <c r="BA11687" s="6"/>
      <c r="BB11687" s="6"/>
      <c r="BC11687" s="6"/>
      <c r="BD11687" s="6"/>
      <c r="BE11687" s="6"/>
      <c r="BF11687" s="6"/>
      <c r="BG11687" s="6"/>
    </row>
    <row r="11688" spans="34:59" x14ac:dyDescent="0.25">
      <c r="AH11688" s="10"/>
      <c r="AI11688" s="6"/>
      <c r="AJ11688" s="10"/>
      <c r="AK11688" s="10"/>
      <c r="AL11688" s="10"/>
      <c r="AM11688" s="10"/>
      <c r="AN11688" s="10"/>
      <c r="AO11688" s="10"/>
      <c r="AP11688" s="10"/>
      <c r="AQ11688" s="10"/>
      <c r="AR11688" s="10"/>
      <c r="AS11688" s="10"/>
      <c r="AT11688" s="10"/>
      <c r="AU11688" s="10"/>
      <c r="AV11688" s="10"/>
      <c r="AW11688" s="10"/>
      <c r="AX11688" s="10"/>
      <c r="AY11688" s="10"/>
      <c r="AZ11688" s="10"/>
      <c r="BA11688" s="10"/>
      <c r="BB11688" s="10"/>
      <c r="BC11688" s="10"/>
      <c r="BD11688" s="10"/>
      <c r="BE11688" s="10"/>
      <c r="BF11688" s="10"/>
      <c r="BG11688" s="6"/>
    </row>
    <row r="11689" spans="34:59" x14ac:dyDescent="0.25">
      <c r="AH11689" s="6"/>
      <c r="AI11689" s="6"/>
      <c r="AJ11689" s="6"/>
      <c r="AK11689" s="6"/>
      <c r="AL11689" s="6"/>
      <c r="AM11689" s="6"/>
      <c r="AN11689" s="6"/>
      <c r="AO11689" s="6"/>
      <c r="AP11689" s="6"/>
      <c r="AQ11689" s="6"/>
      <c r="AR11689" s="6"/>
      <c r="AS11689" s="6"/>
      <c r="AT11689" s="6"/>
      <c r="AU11689" s="6"/>
      <c r="AV11689" s="6"/>
      <c r="AW11689" s="6"/>
      <c r="AX11689" s="6"/>
      <c r="AY11689" s="6"/>
      <c r="AZ11689" s="6"/>
      <c r="BA11689" s="6"/>
      <c r="BB11689" s="6"/>
      <c r="BC11689" s="6"/>
      <c r="BD11689" s="6"/>
      <c r="BE11689" s="6"/>
      <c r="BF11689" s="6"/>
      <c r="BG11689" s="10"/>
    </row>
    <row r="11690" spans="34:59" x14ac:dyDescent="0.25">
      <c r="AH11690" s="10"/>
      <c r="AI11690" s="6"/>
    </row>
    <row r="11691" spans="34:59" x14ac:dyDescent="0.25">
      <c r="AH11691" s="6"/>
      <c r="AI11691" s="6"/>
      <c r="AJ11691" s="6"/>
      <c r="AK11691" s="6"/>
      <c r="AL11691" s="6"/>
      <c r="AM11691" s="6"/>
      <c r="AN11691" s="6"/>
      <c r="AO11691" s="6"/>
      <c r="AP11691" s="6"/>
      <c r="AQ11691" s="6"/>
      <c r="AR11691" s="6"/>
      <c r="AS11691" s="6"/>
      <c r="AT11691" s="6"/>
      <c r="AU11691" s="6"/>
      <c r="AV11691" s="6"/>
      <c r="AW11691" s="6"/>
      <c r="AX11691" s="6"/>
      <c r="AY11691" s="6"/>
      <c r="AZ11691" s="6"/>
      <c r="BA11691" s="6"/>
      <c r="BB11691" s="6"/>
      <c r="BC11691" s="6"/>
      <c r="BD11691" s="6"/>
      <c r="BE11691" s="6"/>
      <c r="BF11691" s="6"/>
      <c r="BG11691" s="6"/>
    </row>
    <row r="11692" spans="34:59" x14ac:dyDescent="0.25">
      <c r="AH11692" s="10"/>
      <c r="AI11692" s="6"/>
      <c r="AJ11692" s="10"/>
      <c r="AK11692" s="10"/>
      <c r="AL11692" s="10"/>
      <c r="AM11692" s="10"/>
      <c r="AN11692" s="10"/>
      <c r="AO11692" s="10"/>
      <c r="AP11692" s="10"/>
      <c r="AQ11692" s="10"/>
      <c r="AR11692" s="10"/>
      <c r="AS11692" s="10"/>
      <c r="AT11692" s="10"/>
      <c r="AU11692" s="10"/>
      <c r="AV11692" s="10"/>
      <c r="AW11692" s="10"/>
      <c r="AX11692" s="10"/>
      <c r="AY11692" s="10"/>
      <c r="AZ11692" s="10"/>
      <c r="BA11692" s="10"/>
      <c r="BB11692" s="10"/>
      <c r="BC11692" s="10"/>
      <c r="BD11692" s="10"/>
      <c r="BE11692" s="10"/>
      <c r="BF11692" s="10"/>
      <c r="BG11692" s="6"/>
    </row>
    <row r="11693" spans="34:59" x14ac:dyDescent="0.25">
      <c r="AH11693" s="6"/>
      <c r="AI11693" s="6"/>
      <c r="AJ11693" s="6"/>
      <c r="AK11693" s="6"/>
      <c r="AL11693" s="6"/>
      <c r="AM11693" s="6"/>
      <c r="AN11693" s="6"/>
      <c r="AO11693" s="6"/>
      <c r="AP11693" s="6"/>
      <c r="AQ11693" s="6"/>
      <c r="AR11693" s="6"/>
      <c r="AS11693" s="6"/>
      <c r="AT11693" s="6"/>
      <c r="AU11693" s="6"/>
      <c r="AV11693" s="6"/>
      <c r="AW11693" s="6"/>
      <c r="AX11693" s="6"/>
      <c r="AY11693" s="6"/>
      <c r="AZ11693" s="6"/>
      <c r="BA11693" s="6"/>
      <c r="BB11693" s="6"/>
      <c r="BC11693" s="6"/>
      <c r="BD11693" s="6"/>
      <c r="BE11693" s="6"/>
      <c r="BF11693" s="6"/>
      <c r="BG11693" s="10"/>
    </row>
    <row r="11694" spans="34:59" x14ac:dyDescent="0.25">
      <c r="AH11694" s="10"/>
      <c r="AI11694" s="6"/>
    </row>
    <row r="11695" spans="34:59" x14ac:dyDescent="0.25">
      <c r="AH11695" s="6"/>
      <c r="AI11695" s="6"/>
      <c r="AJ11695" s="6"/>
      <c r="AK11695" s="6"/>
      <c r="AL11695" s="6"/>
      <c r="AM11695" s="6"/>
      <c r="AN11695" s="6"/>
      <c r="AO11695" s="6"/>
      <c r="AP11695" s="6"/>
      <c r="AQ11695" s="6"/>
      <c r="AR11695" s="6"/>
      <c r="AS11695" s="6"/>
      <c r="AT11695" s="6"/>
      <c r="AU11695" s="6"/>
      <c r="AV11695" s="6"/>
      <c r="AW11695" s="6"/>
      <c r="AX11695" s="6"/>
      <c r="AY11695" s="6"/>
      <c r="AZ11695" s="6"/>
      <c r="BA11695" s="6"/>
      <c r="BB11695" s="6"/>
      <c r="BC11695" s="6"/>
      <c r="BD11695" s="6"/>
      <c r="BE11695" s="6"/>
      <c r="BF11695" s="6"/>
      <c r="BG11695" s="6"/>
    </row>
    <row r="11696" spans="34:59" x14ac:dyDescent="0.25">
      <c r="AH11696" s="10"/>
      <c r="AI11696" s="6"/>
      <c r="AJ11696" s="10"/>
      <c r="AK11696" s="10"/>
      <c r="AL11696" s="10"/>
      <c r="AM11696" s="10"/>
      <c r="AN11696" s="10"/>
      <c r="AO11696" s="10"/>
      <c r="AP11696" s="10"/>
      <c r="AQ11696" s="10"/>
      <c r="AR11696" s="10"/>
      <c r="AS11696" s="10"/>
      <c r="AT11696" s="10"/>
      <c r="AU11696" s="10"/>
      <c r="AV11696" s="10"/>
      <c r="AW11696" s="10"/>
      <c r="AX11696" s="10"/>
      <c r="AY11696" s="10"/>
      <c r="AZ11696" s="10"/>
      <c r="BA11696" s="10"/>
      <c r="BB11696" s="10"/>
      <c r="BC11696" s="10"/>
      <c r="BD11696" s="10"/>
      <c r="BE11696" s="10"/>
      <c r="BF11696" s="10"/>
      <c r="BG11696" s="6"/>
    </row>
    <row r="11697" spans="34:59" x14ac:dyDescent="0.25">
      <c r="AH11697" s="6"/>
      <c r="AI11697" s="6"/>
      <c r="AJ11697" s="6"/>
      <c r="AK11697" s="6"/>
      <c r="AL11697" s="6"/>
      <c r="AM11697" s="6"/>
      <c r="AN11697" s="6"/>
      <c r="AO11697" s="6"/>
      <c r="AP11697" s="6"/>
      <c r="AQ11697" s="6"/>
      <c r="AR11697" s="6"/>
      <c r="AS11697" s="6"/>
      <c r="AT11697" s="6"/>
      <c r="AU11697" s="6"/>
      <c r="AV11697" s="6"/>
      <c r="AW11697" s="6"/>
      <c r="AX11697" s="6"/>
      <c r="AY11697" s="6"/>
      <c r="AZ11697" s="6"/>
      <c r="BA11697" s="6"/>
      <c r="BB11697" s="6"/>
      <c r="BC11697" s="6"/>
      <c r="BD11697" s="6"/>
      <c r="BE11697" s="6"/>
      <c r="BF11697" s="6"/>
      <c r="BG11697" s="10"/>
    </row>
    <row r="11698" spans="34:59" x14ac:dyDescent="0.25">
      <c r="AH11698" s="10"/>
      <c r="AI11698" s="6"/>
    </row>
    <row r="11699" spans="34:59" x14ac:dyDescent="0.25">
      <c r="AH11699" s="6"/>
      <c r="AI11699" s="6"/>
      <c r="AJ11699" s="6"/>
      <c r="AK11699" s="6"/>
      <c r="AL11699" s="6"/>
      <c r="AM11699" s="6"/>
      <c r="AN11699" s="6"/>
      <c r="AO11699" s="6"/>
      <c r="AP11699" s="6"/>
      <c r="AQ11699" s="6"/>
      <c r="AR11699" s="6"/>
      <c r="AS11699" s="6"/>
      <c r="AT11699" s="6"/>
      <c r="AU11699" s="6"/>
      <c r="AV11699" s="6"/>
      <c r="AW11699" s="6"/>
      <c r="AX11699" s="6"/>
      <c r="AY11699" s="6"/>
      <c r="AZ11699" s="6"/>
      <c r="BA11699" s="6"/>
      <c r="BB11699" s="6"/>
      <c r="BC11699" s="6"/>
      <c r="BD11699" s="6"/>
      <c r="BE11699" s="6"/>
      <c r="BF11699" s="6"/>
      <c r="BG11699" s="6"/>
    </row>
    <row r="11700" spans="34:59" x14ac:dyDescent="0.25">
      <c r="AH11700" s="10"/>
      <c r="AI11700" s="6"/>
      <c r="AJ11700" s="10"/>
      <c r="AK11700" s="10"/>
      <c r="AL11700" s="10"/>
      <c r="AM11700" s="10"/>
      <c r="AN11700" s="10"/>
      <c r="AO11700" s="10"/>
      <c r="AP11700" s="10"/>
      <c r="AQ11700" s="10"/>
      <c r="AR11700" s="10"/>
      <c r="AS11700" s="10"/>
      <c r="AT11700" s="10"/>
      <c r="AU11700" s="10"/>
      <c r="AV11700" s="10"/>
      <c r="AW11700" s="10"/>
      <c r="AX11700" s="10"/>
      <c r="AY11700" s="10"/>
      <c r="AZ11700" s="10"/>
      <c r="BA11700" s="10"/>
      <c r="BB11700" s="10"/>
      <c r="BC11700" s="10"/>
      <c r="BD11700" s="10"/>
      <c r="BE11700" s="10"/>
      <c r="BF11700" s="10"/>
      <c r="BG11700" s="6"/>
    </row>
    <row r="11702" spans="34:59" x14ac:dyDescent="0.25">
      <c r="AH11702" s="10"/>
      <c r="AI11702" s="6"/>
    </row>
    <row r="11703" spans="34:59" x14ac:dyDescent="0.25">
      <c r="AH11703" s="6"/>
      <c r="AI11703" s="6"/>
      <c r="AJ11703" s="6"/>
      <c r="AK11703" s="6"/>
      <c r="AL11703" s="6"/>
      <c r="AM11703" s="6"/>
      <c r="AN11703" s="6"/>
      <c r="AO11703" s="6"/>
      <c r="AP11703" s="6"/>
      <c r="AQ11703" s="6"/>
      <c r="AR11703" s="6"/>
      <c r="AS11703" s="6"/>
      <c r="AT11703" s="6"/>
      <c r="AU11703" s="6"/>
      <c r="AV11703" s="6"/>
      <c r="AW11703" s="6"/>
      <c r="AX11703" s="6"/>
      <c r="AY11703" s="6"/>
      <c r="AZ11703" s="6"/>
      <c r="BA11703" s="6"/>
      <c r="BB11703" s="6"/>
      <c r="BC11703" s="6"/>
      <c r="BD11703" s="6"/>
      <c r="BE11703" s="6"/>
      <c r="BF11703" s="6"/>
      <c r="BG11703" s="6"/>
    </row>
    <row r="11704" spans="34:59" x14ac:dyDescent="0.25">
      <c r="AH11704" s="10"/>
      <c r="AI11704" s="6"/>
      <c r="AJ11704" s="10"/>
      <c r="AK11704" s="10"/>
      <c r="AL11704" s="10"/>
      <c r="AM11704" s="10"/>
      <c r="AN11704" s="10"/>
      <c r="AO11704" s="10"/>
      <c r="AP11704" s="10"/>
      <c r="AQ11704" s="10"/>
      <c r="AR11704" s="10"/>
      <c r="AS11704" s="10"/>
      <c r="AT11704" s="10"/>
      <c r="AU11704" s="10"/>
      <c r="AV11704" s="10"/>
      <c r="AW11704" s="10"/>
      <c r="AX11704" s="10"/>
      <c r="AY11704" s="10"/>
      <c r="AZ11704" s="10"/>
      <c r="BA11704" s="10"/>
      <c r="BB11704" s="10"/>
      <c r="BC11704" s="10"/>
      <c r="BD11704" s="10"/>
      <c r="BE11704" s="10"/>
      <c r="BF11704" s="10"/>
      <c r="BG11704" s="6"/>
    </row>
    <row r="11705" spans="34:59" x14ac:dyDescent="0.25">
      <c r="AH11705" s="6"/>
      <c r="AI11705" s="6"/>
      <c r="AJ11705" s="6"/>
      <c r="AK11705" s="6"/>
      <c r="AL11705" s="6"/>
      <c r="AM11705" s="6"/>
      <c r="AN11705" s="6"/>
      <c r="AO11705" s="6"/>
      <c r="AP11705" s="6"/>
      <c r="AQ11705" s="6"/>
      <c r="AR11705" s="6"/>
      <c r="AS11705" s="6"/>
      <c r="AT11705" s="6"/>
      <c r="AU11705" s="6"/>
      <c r="AV11705" s="6"/>
      <c r="AW11705" s="6"/>
      <c r="AX11705" s="6"/>
      <c r="AY11705" s="6"/>
      <c r="AZ11705" s="6"/>
      <c r="BA11705" s="6"/>
      <c r="BB11705" s="6"/>
      <c r="BC11705" s="6"/>
      <c r="BD11705" s="6"/>
      <c r="BE11705" s="6"/>
      <c r="BF11705" s="6"/>
      <c r="BG11705" s="10"/>
    </row>
    <row r="11706" spans="34:59" x14ac:dyDescent="0.25">
      <c r="AH11706" s="10"/>
      <c r="AI11706" s="6"/>
    </row>
    <row r="11707" spans="34:59" x14ac:dyDescent="0.25">
      <c r="AH11707" s="6"/>
      <c r="AI11707" s="6"/>
      <c r="AJ11707" s="6"/>
      <c r="AK11707" s="6"/>
      <c r="AL11707" s="6"/>
      <c r="AM11707" s="6"/>
      <c r="AN11707" s="6"/>
      <c r="AO11707" s="6"/>
      <c r="AP11707" s="6"/>
      <c r="AQ11707" s="6"/>
      <c r="AR11707" s="6"/>
      <c r="AS11707" s="6"/>
      <c r="AT11707" s="6"/>
      <c r="AU11707" s="6"/>
      <c r="AV11707" s="6"/>
      <c r="AW11707" s="6"/>
      <c r="AX11707" s="6"/>
      <c r="AY11707" s="6"/>
      <c r="AZ11707" s="6"/>
      <c r="BA11707" s="6"/>
      <c r="BB11707" s="6"/>
      <c r="BC11707" s="6"/>
      <c r="BD11707" s="6"/>
      <c r="BE11707" s="6"/>
      <c r="BF11707" s="6"/>
      <c r="BG11707" s="6"/>
    </row>
    <row r="11708" spans="34:59" x14ac:dyDescent="0.25">
      <c r="AH11708" s="10"/>
      <c r="AI11708" s="6"/>
      <c r="AJ11708" s="10"/>
      <c r="AK11708" s="10"/>
      <c r="AL11708" s="10"/>
      <c r="AM11708" s="10"/>
      <c r="AN11708" s="10"/>
      <c r="AO11708" s="10"/>
      <c r="AP11708" s="10"/>
      <c r="AQ11708" s="10"/>
      <c r="AR11708" s="10"/>
      <c r="AS11708" s="10"/>
      <c r="AT11708" s="10"/>
      <c r="AU11708" s="10"/>
      <c r="AV11708" s="10"/>
      <c r="AW11708" s="10"/>
      <c r="AX11708" s="10"/>
      <c r="AY11708" s="10"/>
      <c r="AZ11708" s="10"/>
      <c r="BA11708" s="10"/>
      <c r="BB11708" s="10"/>
      <c r="BC11708" s="10"/>
      <c r="BD11708" s="10"/>
      <c r="BE11708" s="10"/>
      <c r="BF11708" s="10"/>
      <c r="BG11708" s="6"/>
    </row>
    <row r="11709" spans="34:59" x14ac:dyDescent="0.25">
      <c r="AH11709" s="6"/>
      <c r="AI11709" s="6"/>
      <c r="AJ11709" s="6"/>
      <c r="AK11709" s="6"/>
      <c r="AL11709" s="6"/>
      <c r="AM11709" s="6"/>
      <c r="AN11709" s="6"/>
      <c r="AO11709" s="6"/>
      <c r="AP11709" s="6"/>
      <c r="AQ11709" s="6"/>
      <c r="AR11709" s="6"/>
      <c r="AS11709" s="6"/>
      <c r="AT11709" s="6"/>
      <c r="AU11709" s="6"/>
      <c r="AV11709" s="6"/>
      <c r="AW11709" s="6"/>
      <c r="AX11709" s="6"/>
      <c r="AY11709" s="6"/>
      <c r="AZ11709" s="6"/>
      <c r="BA11709" s="6"/>
      <c r="BB11709" s="6"/>
      <c r="BC11709" s="6"/>
      <c r="BD11709" s="6"/>
      <c r="BE11709" s="6"/>
      <c r="BF11709" s="6"/>
      <c r="BG11709" s="10"/>
    </row>
    <row r="11710" spans="34:59" x14ac:dyDescent="0.25">
      <c r="AH11710" s="10"/>
      <c r="AI11710" s="6"/>
    </row>
    <row r="11711" spans="34:59" x14ac:dyDescent="0.25">
      <c r="AH11711" s="6"/>
      <c r="AI11711" s="6"/>
      <c r="AJ11711" s="6"/>
      <c r="AK11711" s="6"/>
      <c r="AL11711" s="6"/>
      <c r="AM11711" s="6"/>
      <c r="AN11711" s="6"/>
      <c r="AO11711" s="6"/>
      <c r="AP11711" s="6"/>
      <c r="AQ11711" s="6"/>
      <c r="AR11711" s="6"/>
      <c r="AS11711" s="6"/>
      <c r="AT11711" s="6"/>
      <c r="AU11711" s="6"/>
      <c r="AV11711" s="6"/>
      <c r="AW11711" s="6"/>
      <c r="AX11711" s="6"/>
      <c r="AY11711" s="6"/>
      <c r="AZ11711" s="6"/>
      <c r="BA11711" s="6"/>
      <c r="BB11711" s="6"/>
      <c r="BC11711" s="6"/>
      <c r="BD11711" s="6"/>
      <c r="BE11711" s="6"/>
      <c r="BF11711" s="6"/>
      <c r="BG11711" s="6"/>
    </row>
    <row r="11712" spans="34:59" x14ac:dyDescent="0.25">
      <c r="AH11712" s="10"/>
      <c r="AI11712" s="6"/>
      <c r="AJ11712" s="10"/>
      <c r="AK11712" s="10"/>
      <c r="AL11712" s="10"/>
      <c r="AM11712" s="10"/>
      <c r="AN11712" s="10"/>
      <c r="AO11712" s="10"/>
      <c r="AP11712" s="10"/>
      <c r="AQ11712" s="10"/>
      <c r="AR11712" s="10"/>
      <c r="AS11712" s="10"/>
      <c r="AT11712" s="10"/>
      <c r="AU11712" s="10"/>
      <c r="AV11712" s="10"/>
      <c r="AW11712" s="10"/>
      <c r="AX11712" s="10"/>
      <c r="AY11712" s="10"/>
      <c r="AZ11712" s="10"/>
      <c r="BA11712" s="10"/>
      <c r="BB11712" s="10"/>
      <c r="BC11712" s="10"/>
      <c r="BD11712" s="10"/>
      <c r="BE11712" s="10"/>
      <c r="BF11712" s="10"/>
      <c r="BG11712" s="6"/>
    </row>
    <row r="11713" spans="34:59" x14ac:dyDescent="0.25">
      <c r="AH11713" s="6"/>
      <c r="AI11713" s="6"/>
      <c r="AJ11713" s="6"/>
      <c r="AK11713" s="6"/>
      <c r="AL11713" s="6"/>
      <c r="AM11713" s="6"/>
      <c r="AN11713" s="6"/>
      <c r="AO11713" s="6"/>
      <c r="AP11713" s="6"/>
      <c r="AQ11713" s="6"/>
      <c r="AR11713" s="6"/>
      <c r="AS11713" s="6"/>
      <c r="AT11713" s="6"/>
      <c r="AU11713" s="6"/>
      <c r="AV11713" s="6"/>
      <c r="AW11713" s="6"/>
      <c r="AX11713" s="6"/>
      <c r="AY11713" s="6"/>
      <c r="AZ11713" s="6"/>
      <c r="BA11713" s="6"/>
      <c r="BB11713" s="6"/>
      <c r="BC11713" s="6"/>
      <c r="BD11713" s="6"/>
      <c r="BE11713" s="6"/>
      <c r="BF11713" s="6"/>
      <c r="BG11713" s="10"/>
    </row>
    <row r="11714" spans="34:59" x14ac:dyDescent="0.25">
      <c r="AH11714" s="10"/>
      <c r="AI11714" s="6"/>
    </row>
    <row r="11715" spans="34:59" x14ac:dyDescent="0.25">
      <c r="AH11715" s="6"/>
      <c r="AI11715" s="6"/>
      <c r="AJ11715" s="6"/>
      <c r="AK11715" s="6"/>
      <c r="AL11715" s="6"/>
      <c r="AM11715" s="6"/>
      <c r="AN11715" s="6"/>
      <c r="AO11715" s="6"/>
      <c r="AP11715" s="6"/>
      <c r="AQ11715" s="6"/>
      <c r="AR11715" s="6"/>
      <c r="AS11715" s="6"/>
      <c r="AT11715" s="6"/>
      <c r="AU11715" s="6"/>
      <c r="AV11715" s="6"/>
      <c r="AW11715" s="6"/>
      <c r="AX11715" s="6"/>
      <c r="AY11715" s="6"/>
      <c r="AZ11715" s="6"/>
      <c r="BA11715" s="6"/>
      <c r="BB11715" s="6"/>
      <c r="BC11715" s="6"/>
      <c r="BD11715" s="6"/>
      <c r="BE11715" s="6"/>
      <c r="BF11715" s="6"/>
      <c r="BG11715" s="6"/>
    </row>
    <row r="11716" spans="34:59" x14ac:dyDescent="0.25">
      <c r="AH11716" s="10"/>
      <c r="AI11716" s="6"/>
      <c r="AJ11716" s="10"/>
      <c r="AK11716" s="10"/>
      <c r="AL11716" s="10"/>
      <c r="AM11716" s="10"/>
      <c r="AN11716" s="10"/>
      <c r="AO11716" s="10"/>
      <c r="AP11716" s="10"/>
      <c r="AQ11716" s="10"/>
      <c r="AR11716" s="10"/>
      <c r="AS11716" s="10"/>
      <c r="AT11716" s="10"/>
      <c r="AU11716" s="10"/>
      <c r="AV11716" s="10"/>
      <c r="AW11716" s="10"/>
      <c r="AX11716" s="10"/>
      <c r="AY11716" s="10"/>
      <c r="AZ11716" s="10"/>
      <c r="BA11716" s="10"/>
      <c r="BB11716" s="10"/>
      <c r="BC11716" s="10"/>
      <c r="BD11716" s="10"/>
      <c r="BE11716" s="10"/>
      <c r="BF11716" s="10"/>
      <c r="BG11716" s="6"/>
    </row>
    <row r="11718" spans="34:59" x14ac:dyDescent="0.25">
      <c r="AH11718" s="10"/>
      <c r="AI11718" s="6"/>
    </row>
    <row r="11719" spans="34:59" x14ac:dyDescent="0.25">
      <c r="AH11719" s="6"/>
      <c r="AI11719" s="6"/>
      <c r="AJ11719" s="6"/>
      <c r="AK11719" s="6"/>
      <c r="AL11719" s="6"/>
      <c r="AM11719" s="6"/>
      <c r="AN11719" s="6"/>
      <c r="AO11719" s="6"/>
      <c r="AP11719" s="6"/>
      <c r="AQ11719" s="6"/>
      <c r="AR11719" s="6"/>
      <c r="AS11719" s="6"/>
      <c r="AT11719" s="6"/>
      <c r="AU11719" s="6"/>
      <c r="AV11719" s="6"/>
      <c r="AW11719" s="6"/>
      <c r="AX11719" s="6"/>
      <c r="AY11719" s="6"/>
      <c r="AZ11719" s="6"/>
      <c r="BA11719" s="6"/>
      <c r="BB11719" s="6"/>
      <c r="BC11719" s="6"/>
      <c r="BD11719" s="6"/>
      <c r="BE11719" s="6"/>
      <c r="BF11719" s="6"/>
      <c r="BG11719" s="6"/>
    </row>
    <row r="11720" spans="34:59" x14ac:dyDescent="0.25">
      <c r="AH11720" s="10"/>
      <c r="AI11720" s="6"/>
      <c r="AJ11720" s="10"/>
      <c r="AK11720" s="10"/>
      <c r="AL11720" s="10"/>
      <c r="AM11720" s="10"/>
      <c r="AN11720" s="10"/>
      <c r="AO11720" s="10"/>
      <c r="AP11720" s="10"/>
      <c r="AQ11720" s="10"/>
      <c r="AR11720" s="10"/>
      <c r="AS11720" s="10"/>
      <c r="AT11720" s="10"/>
      <c r="AU11720" s="10"/>
      <c r="AV11720" s="10"/>
      <c r="AW11720" s="10"/>
      <c r="AX11720" s="10"/>
      <c r="AY11720" s="10"/>
      <c r="AZ11720" s="10"/>
      <c r="BA11720" s="10"/>
      <c r="BB11720" s="10"/>
      <c r="BC11720" s="10"/>
      <c r="BD11720" s="10"/>
      <c r="BE11720" s="10"/>
      <c r="BF11720" s="10"/>
      <c r="BG11720" s="6"/>
    </row>
    <row r="11721" spans="34:59" x14ac:dyDescent="0.25">
      <c r="AH11721" s="6"/>
      <c r="AI11721" s="6"/>
      <c r="AJ11721" s="6"/>
      <c r="AK11721" s="6"/>
      <c r="AL11721" s="6"/>
      <c r="AM11721" s="6"/>
      <c r="AN11721" s="6"/>
      <c r="AO11721" s="6"/>
      <c r="AP11721" s="6"/>
      <c r="AQ11721" s="6"/>
      <c r="AR11721" s="6"/>
      <c r="AS11721" s="6"/>
      <c r="AT11721" s="6"/>
      <c r="AU11721" s="6"/>
      <c r="AV11721" s="6"/>
      <c r="AW11721" s="6"/>
      <c r="AX11721" s="6"/>
      <c r="AY11721" s="6"/>
      <c r="AZ11721" s="6"/>
      <c r="BA11721" s="6"/>
      <c r="BB11721" s="6"/>
      <c r="BC11721" s="6"/>
      <c r="BD11721" s="6"/>
      <c r="BE11721" s="6"/>
      <c r="BF11721" s="6"/>
      <c r="BG11721" s="10"/>
    </row>
    <row r="11722" spans="34:59" x14ac:dyDescent="0.25">
      <c r="AH11722" s="10"/>
      <c r="AI11722" s="6"/>
    </row>
    <row r="11723" spans="34:59" x14ac:dyDescent="0.25">
      <c r="AH11723" s="6"/>
      <c r="AI11723" s="6"/>
      <c r="AJ11723" s="6"/>
      <c r="AK11723" s="6"/>
      <c r="AL11723" s="6"/>
      <c r="AM11723" s="6"/>
      <c r="AN11723" s="6"/>
      <c r="AO11723" s="6"/>
      <c r="AP11723" s="6"/>
      <c r="AQ11723" s="6"/>
      <c r="AR11723" s="6"/>
      <c r="AS11723" s="6"/>
      <c r="AT11723" s="6"/>
      <c r="AU11723" s="6"/>
      <c r="AV11723" s="6"/>
      <c r="AW11723" s="6"/>
      <c r="AX11723" s="6"/>
      <c r="AY11723" s="6"/>
      <c r="AZ11723" s="6"/>
      <c r="BA11723" s="6"/>
      <c r="BB11723" s="6"/>
      <c r="BC11723" s="6"/>
      <c r="BD11723" s="6"/>
      <c r="BE11723" s="6"/>
      <c r="BF11723" s="6"/>
      <c r="BG11723" s="6"/>
    </row>
    <row r="11724" spans="34:59" x14ac:dyDescent="0.25">
      <c r="AH11724" s="10"/>
      <c r="AI11724" s="6"/>
      <c r="AJ11724" s="10"/>
      <c r="AK11724" s="10"/>
      <c r="AL11724" s="10"/>
      <c r="AM11724" s="10"/>
      <c r="AN11724" s="10"/>
      <c r="AO11724" s="10"/>
      <c r="AP11724" s="10"/>
      <c r="AQ11724" s="10"/>
      <c r="AR11724" s="10"/>
      <c r="AS11724" s="10"/>
      <c r="AT11724" s="10"/>
      <c r="AU11724" s="10"/>
      <c r="AV11724" s="10"/>
      <c r="AW11724" s="10"/>
      <c r="AX11724" s="10"/>
      <c r="AY11724" s="10"/>
      <c r="AZ11724" s="10"/>
      <c r="BA11724" s="10"/>
      <c r="BB11724" s="10"/>
      <c r="BC11724" s="10"/>
      <c r="BD11724" s="10"/>
      <c r="BE11724" s="10"/>
      <c r="BF11724" s="10"/>
      <c r="BG11724" s="6"/>
    </row>
    <row r="11725" spans="34:59" x14ac:dyDescent="0.25">
      <c r="AH11725" s="6"/>
      <c r="AI11725" s="6"/>
      <c r="AJ11725" s="6"/>
      <c r="AK11725" s="6"/>
      <c r="AL11725" s="6"/>
      <c r="AM11725" s="6"/>
      <c r="AN11725" s="6"/>
      <c r="AO11725" s="6"/>
      <c r="AP11725" s="6"/>
      <c r="AQ11725" s="6"/>
      <c r="AR11725" s="6"/>
      <c r="AS11725" s="6"/>
      <c r="AT11725" s="6"/>
      <c r="AU11725" s="6"/>
      <c r="AV11725" s="6"/>
      <c r="AW11725" s="6"/>
      <c r="AX11725" s="6"/>
      <c r="AY11725" s="6"/>
      <c r="AZ11725" s="6"/>
      <c r="BA11725" s="6"/>
      <c r="BB11725" s="6"/>
      <c r="BC11725" s="6"/>
      <c r="BD11725" s="6"/>
      <c r="BE11725" s="6"/>
      <c r="BF11725" s="6"/>
      <c r="BG11725" s="10"/>
    </row>
    <row r="11726" spans="34:59" x14ac:dyDescent="0.25">
      <c r="AH11726" s="10"/>
      <c r="AI11726" s="6"/>
    </row>
    <row r="11727" spans="34:59" x14ac:dyDescent="0.25">
      <c r="AH11727" s="6"/>
      <c r="AI11727" s="6"/>
      <c r="AJ11727" s="6"/>
      <c r="AK11727" s="6"/>
      <c r="AL11727" s="6"/>
      <c r="AM11727" s="6"/>
      <c r="AN11727" s="6"/>
      <c r="AO11727" s="6"/>
      <c r="AP11727" s="6"/>
      <c r="AQ11727" s="6"/>
      <c r="AR11727" s="6"/>
      <c r="AS11727" s="6"/>
      <c r="AT11727" s="6"/>
      <c r="AU11727" s="6"/>
      <c r="AV11727" s="6"/>
      <c r="AW11727" s="6"/>
      <c r="AX11727" s="6"/>
      <c r="AY11727" s="6"/>
      <c r="AZ11727" s="6"/>
      <c r="BA11727" s="6"/>
      <c r="BB11727" s="6"/>
      <c r="BC11727" s="6"/>
      <c r="BD11727" s="6"/>
      <c r="BE11727" s="6"/>
      <c r="BF11727" s="6"/>
      <c r="BG11727" s="6"/>
    </row>
    <row r="11728" spans="34:59" x14ac:dyDescent="0.25">
      <c r="AH11728" s="10"/>
      <c r="AI11728" s="6"/>
      <c r="AJ11728" s="10"/>
      <c r="AK11728" s="10"/>
      <c r="AL11728" s="10"/>
      <c r="AM11728" s="10"/>
      <c r="AN11728" s="10"/>
      <c r="AO11728" s="10"/>
      <c r="AP11728" s="10"/>
      <c r="AQ11728" s="10"/>
      <c r="AR11728" s="10"/>
      <c r="AS11728" s="10"/>
      <c r="AT11728" s="10"/>
      <c r="AU11728" s="10"/>
      <c r="AV11728" s="10"/>
      <c r="AW11728" s="10"/>
      <c r="AX11728" s="10"/>
      <c r="AY11728" s="10"/>
      <c r="AZ11728" s="10"/>
      <c r="BA11728" s="10"/>
      <c r="BB11728" s="10"/>
      <c r="BC11728" s="10"/>
      <c r="BD11728" s="10"/>
      <c r="BE11728" s="10"/>
      <c r="BF11728" s="10"/>
      <c r="BG11728" s="6"/>
    </row>
    <row r="11729" spans="34:59" x14ac:dyDescent="0.25">
      <c r="AH11729" s="6"/>
      <c r="AI11729" s="6"/>
      <c r="AJ11729" s="6"/>
      <c r="AK11729" s="6"/>
      <c r="AL11729" s="6"/>
      <c r="AM11729" s="6"/>
      <c r="AN11729" s="6"/>
      <c r="AO11729" s="6"/>
      <c r="AP11729" s="6"/>
      <c r="AQ11729" s="6"/>
      <c r="AR11729" s="6"/>
      <c r="AS11729" s="6"/>
      <c r="AT11729" s="6"/>
      <c r="AU11729" s="6"/>
      <c r="AV11729" s="6"/>
      <c r="AW11729" s="6"/>
      <c r="AX11729" s="6"/>
      <c r="AY11729" s="6"/>
      <c r="AZ11729" s="6"/>
      <c r="BA11729" s="6"/>
      <c r="BB11729" s="6"/>
      <c r="BC11729" s="6"/>
      <c r="BD11729" s="6"/>
      <c r="BE11729" s="6"/>
      <c r="BF11729" s="6"/>
      <c r="BG11729" s="10"/>
    </row>
    <row r="11730" spans="34:59" x14ac:dyDescent="0.25">
      <c r="AH11730" s="10"/>
      <c r="AI11730" s="6"/>
    </row>
    <row r="11731" spans="34:59" x14ac:dyDescent="0.25">
      <c r="AH11731" s="6"/>
      <c r="AI11731" s="6"/>
      <c r="AJ11731" s="6"/>
      <c r="AK11731" s="6"/>
      <c r="AL11731" s="6"/>
      <c r="AM11731" s="6"/>
      <c r="AN11731" s="6"/>
      <c r="AO11731" s="6"/>
      <c r="AP11731" s="6"/>
      <c r="AQ11731" s="6"/>
      <c r="AR11731" s="6"/>
      <c r="AS11731" s="6"/>
      <c r="AT11731" s="6"/>
      <c r="AU11731" s="6"/>
      <c r="AV11731" s="6"/>
      <c r="AW11731" s="6"/>
      <c r="AX11731" s="6"/>
      <c r="AY11731" s="6"/>
      <c r="AZ11731" s="6"/>
      <c r="BA11731" s="6"/>
      <c r="BB11731" s="6"/>
      <c r="BC11731" s="6"/>
      <c r="BD11731" s="6"/>
      <c r="BE11731" s="6"/>
      <c r="BF11731" s="6"/>
      <c r="BG11731" s="6"/>
    </row>
    <row r="11732" spans="34:59" x14ac:dyDescent="0.25">
      <c r="AH11732" s="10"/>
      <c r="AI11732" s="6"/>
      <c r="AJ11732" s="10"/>
      <c r="AK11732" s="10"/>
      <c r="AL11732" s="10"/>
      <c r="AM11732" s="10"/>
      <c r="AN11732" s="10"/>
      <c r="AO11732" s="10"/>
      <c r="AP11732" s="10"/>
      <c r="AQ11732" s="10"/>
      <c r="AR11732" s="10"/>
      <c r="AS11732" s="10"/>
      <c r="AT11732" s="10"/>
      <c r="AU11732" s="10"/>
      <c r="AV11732" s="10"/>
      <c r="AW11732" s="10"/>
      <c r="AX11732" s="10"/>
      <c r="AY11732" s="10"/>
      <c r="AZ11732" s="10"/>
      <c r="BA11732" s="10"/>
      <c r="BB11732" s="10"/>
      <c r="BC11732" s="10"/>
      <c r="BD11732" s="10"/>
      <c r="BE11732" s="10"/>
      <c r="BF11732" s="10"/>
      <c r="BG11732" s="6"/>
    </row>
    <row r="11734" spans="34:59" x14ac:dyDescent="0.25">
      <c r="AH11734" s="10"/>
      <c r="AI11734" s="6"/>
    </row>
    <row r="11735" spans="34:59" x14ac:dyDescent="0.25">
      <c r="AH11735" s="6"/>
      <c r="AI11735" s="6"/>
      <c r="AJ11735" s="6"/>
      <c r="AK11735" s="6"/>
      <c r="AL11735" s="6"/>
      <c r="AM11735" s="6"/>
      <c r="AN11735" s="6"/>
      <c r="AO11735" s="6"/>
      <c r="AP11735" s="6"/>
      <c r="AQ11735" s="6"/>
      <c r="AR11735" s="6"/>
      <c r="AS11735" s="6"/>
      <c r="AT11735" s="6"/>
      <c r="AU11735" s="6"/>
      <c r="AV11735" s="6"/>
      <c r="AW11735" s="6"/>
      <c r="AX11735" s="6"/>
      <c r="AY11735" s="6"/>
      <c r="AZ11735" s="6"/>
      <c r="BA11735" s="6"/>
      <c r="BB11735" s="6"/>
      <c r="BC11735" s="6"/>
      <c r="BD11735" s="6"/>
      <c r="BE11735" s="6"/>
      <c r="BF11735" s="6"/>
      <c r="BG11735" s="6"/>
    </row>
    <row r="11736" spans="34:59" x14ac:dyDescent="0.25">
      <c r="AH11736" s="10"/>
      <c r="AI11736" s="6"/>
      <c r="AJ11736" s="10"/>
      <c r="AK11736" s="10"/>
      <c r="AL11736" s="10"/>
      <c r="AM11736" s="10"/>
      <c r="AN11736" s="10"/>
      <c r="AO11736" s="10"/>
      <c r="AP11736" s="10"/>
      <c r="AQ11736" s="10"/>
      <c r="AR11736" s="10"/>
      <c r="AS11736" s="10"/>
      <c r="AT11736" s="10"/>
      <c r="AU11736" s="10"/>
      <c r="AV11736" s="10"/>
      <c r="AW11736" s="10"/>
      <c r="AX11736" s="10"/>
      <c r="AY11736" s="10"/>
      <c r="AZ11736" s="10"/>
      <c r="BA11736" s="10"/>
      <c r="BB11736" s="10"/>
      <c r="BC11736" s="10"/>
      <c r="BD11736" s="10"/>
      <c r="BE11736" s="10"/>
      <c r="BF11736" s="10"/>
      <c r="BG11736" s="6"/>
    </row>
    <row r="11737" spans="34:59" x14ac:dyDescent="0.25">
      <c r="AH11737" s="6"/>
      <c r="AI11737" s="6"/>
      <c r="AJ11737" s="6"/>
      <c r="AK11737" s="6"/>
      <c r="AL11737" s="6"/>
      <c r="AM11737" s="6"/>
      <c r="AN11737" s="6"/>
      <c r="AO11737" s="6"/>
      <c r="AP11737" s="6"/>
      <c r="AQ11737" s="6"/>
      <c r="AR11737" s="6"/>
      <c r="AS11737" s="6"/>
      <c r="AT11737" s="6"/>
      <c r="AU11737" s="6"/>
      <c r="AV11737" s="6"/>
      <c r="AW11737" s="6"/>
      <c r="AX11737" s="6"/>
      <c r="AY11737" s="6"/>
      <c r="AZ11737" s="6"/>
      <c r="BA11737" s="6"/>
      <c r="BB11737" s="6"/>
      <c r="BC11737" s="6"/>
      <c r="BD11737" s="6"/>
      <c r="BE11737" s="6"/>
      <c r="BF11737" s="6"/>
      <c r="BG11737" s="10"/>
    </row>
    <row r="11738" spans="34:59" x14ac:dyDescent="0.25">
      <c r="AH11738" s="10"/>
      <c r="AI11738" s="6"/>
    </row>
    <row r="11739" spans="34:59" x14ac:dyDescent="0.25">
      <c r="AH11739" s="6"/>
      <c r="AI11739" s="6"/>
      <c r="AJ11739" s="6"/>
      <c r="AK11739" s="6"/>
      <c r="AL11739" s="6"/>
      <c r="AM11739" s="6"/>
      <c r="AN11739" s="6"/>
      <c r="AO11739" s="6"/>
      <c r="AP11739" s="6"/>
      <c r="AQ11739" s="6"/>
      <c r="AR11739" s="6"/>
      <c r="AS11739" s="6"/>
      <c r="AT11739" s="6"/>
      <c r="AU11739" s="6"/>
      <c r="AV11739" s="6"/>
      <c r="AW11739" s="6"/>
      <c r="AX11739" s="6"/>
      <c r="AY11739" s="6"/>
      <c r="AZ11739" s="6"/>
      <c r="BA11739" s="6"/>
      <c r="BB11739" s="6"/>
      <c r="BC11739" s="6"/>
      <c r="BD11739" s="6"/>
      <c r="BE11739" s="6"/>
      <c r="BF11739" s="6"/>
      <c r="BG11739" s="6"/>
    </row>
    <row r="11740" spans="34:59" x14ac:dyDescent="0.25">
      <c r="AH11740" s="10"/>
      <c r="AI11740" s="6"/>
      <c r="AJ11740" s="10"/>
      <c r="AK11740" s="10"/>
      <c r="AL11740" s="10"/>
      <c r="AM11740" s="10"/>
      <c r="AN11740" s="10"/>
      <c r="AO11740" s="10"/>
      <c r="AP11740" s="10"/>
      <c r="AQ11740" s="10"/>
      <c r="AR11740" s="10"/>
      <c r="AS11740" s="10"/>
      <c r="AT11740" s="10"/>
      <c r="AU11740" s="10"/>
      <c r="AV11740" s="10"/>
      <c r="AW11740" s="10"/>
      <c r="AX11740" s="10"/>
      <c r="AY11740" s="10"/>
      <c r="AZ11740" s="10"/>
      <c r="BA11740" s="10"/>
      <c r="BB11740" s="10"/>
      <c r="BC11740" s="10"/>
      <c r="BD11740" s="10"/>
      <c r="BE11740" s="10"/>
      <c r="BF11740" s="10"/>
      <c r="BG11740" s="6"/>
    </row>
    <row r="11741" spans="34:59" x14ac:dyDescent="0.25">
      <c r="AH11741" s="6"/>
      <c r="AI11741" s="6"/>
      <c r="AJ11741" s="6"/>
      <c r="AK11741" s="6"/>
      <c r="AL11741" s="6"/>
      <c r="AM11741" s="6"/>
      <c r="AN11741" s="6"/>
      <c r="AO11741" s="6"/>
      <c r="AP11741" s="6"/>
      <c r="AQ11741" s="6"/>
      <c r="AR11741" s="6"/>
      <c r="AS11741" s="6"/>
      <c r="AT11741" s="6"/>
      <c r="AU11741" s="6"/>
      <c r="AV11741" s="6"/>
      <c r="AW11741" s="6"/>
      <c r="AX11741" s="6"/>
      <c r="AY11741" s="6"/>
      <c r="AZ11741" s="6"/>
      <c r="BA11741" s="6"/>
      <c r="BB11741" s="6"/>
      <c r="BC11741" s="6"/>
      <c r="BD11741" s="6"/>
      <c r="BE11741" s="6"/>
      <c r="BF11741" s="6"/>
      <c r="BG11741" s="10"/>
    </row>
    <row r="11742" spans="34:59" x14ac:dyDescent="0.25">
      <c r="AH11742" s="10"/>
      <c r="AI11742" s="6"/>
    </row>
    <row r="11743" spans="34:59" x14ac:dyDescent="0.25">
      <c r="AH11743" s="6"/>
      <c r="AI11743" s="6"/>
      <c r="AJ11743" s="6"/>
      <c r="AK11743" s="6"/>
      <c r="AL11743" s="6"/>
      <c r="AM11743" s="6"/>
      <c r="AN11743" s="6"/>
      <c r="AO11743" s="6"/>
      <c r="AP11743" s="6"/>
      <c r="AQ11743" s="6"/>
      <c r="AR11743" s="6"/>
      <c r="AS11743" s="6"/>
      <c r="AT11743" s="6"/>
      <c r="AU11743" s="6"/>
      <c r="AV11743" s="6"/>
      <c r="AW11743" s="6"/>
      <c r="AX11743" s="6"/>
      <c r="AY11743" s="6"/>
      <c r="AZ11743" s="6"/>
      <c r="BA11743" s="6"/>
      <c r="BB11743" s="6"/>
      <c r="BC11743" s="6"/>
      <c r="BD11743" s="6"/>
      <c r="BE11743" s="6"/>
      <c r="BF11743" s="6"/>
      <c r="BG11743" s="6"/>
    </row>
    <row r="11744" spans="34:59" x14ac:dyDescent="0.25">
      <c r="AH11744" s="10"/>
      <c r="AI11744" s="6"/>
      <c r="AJ11744" s="10"/>
      <c r="AK11744" s="10"/>
      <c r="AL11744" s="10"/>
      <c r="AM11744" s="10"/>
      <c r="AN11744" s="10"/>
      <c r="AO11744" s="10"/>
      <c r="AP11744" s="10"/>
      <c r="AQ11744" s="10"/>
      <c r="AR11744" s="10"/>
      <c r="AS11744" s="10"/>
      <c r="AT11744" s="10"/>
      <c r="AU11744" s="10"/>
      <c r="AV11744" s="10"/>
      <c r="AW11744" s="10"/>
      <c r="AX11744" s="10"/>
      <c r="AY11744" s="10"/>
      <c r="AZ11744" s="10"/>
      <c r="BA11744" s="10"/>
      <c r="BB11744" s="10"/>
      <c r="BC11744" s="10"/>
      <c r="BD11744" s="10"/>
      <c r="BE11744" s="10"/>
      <c r="BF11744" s="10"/>
      <c r="BG11744" s="6"/>
    </row>
    <row r="11745" spans="34:59" x14ac:dyDescent="0.25">
      <c r="AH11745" s="6"/>
      <c r="AI11745" s="6"/>
      <c r="AJ11745" s="6"/>
      <c r="AK11745" s="6"/>
      <c r="AL11745" s="6"/>
      <c r="AM11745" s="6"/>
      <c r="AN11745" s="6"/>
      <c r="AO11745" s="6"/>
      <c r="AP11745" s="6"/>
      <c r="AQ11745" s="6"/>
      <c r="AR11745" s="6"/>
      <c r="AS11745" s="6"/>
      <c r="AT11745" s="6"/>
      <c r="AU11745" s="6"/>
      <c r="AV11745" s="6"/>
      <c r="AW11745" s="6"/>
      <c r="AX11745" s="6"/>
      <c r="AY11745" s="6"/>
      <c r="AZ11745" s="6"/>
      <c r="BA11745" s="6"/>
      <c r="BB11745" s="6"/>
      <c r="BC11745" s="6"/>
      <c r="BD11745" s="6"/>
      <c r="BE11745" s="6"/>
      <c r="BF11745" s="6"/>
      <c r="BG11745" s="10"/>
    </row>
    <row r="11746" spans="34:59" x14ac:dyDescent="0.25">
      <c r="AH11746" s="10"/>
      <c r="AI11746" s="6"/>
    </row>
    <row r="11747" spans="34:59" x14ac:dyDescent="0.25">
      <c r="AH11747" s="6"/>
      <c r="AI11747" s="6"/>
      <c r="AJ11747" s="6"/>
      <c r="AK11747" s="6"/>
      <c r="AL11747" s="6"/>
      <c r="AM11747" s="6"/>
      <c r="AN11747" s="6"/>
      <c r="AO11747" s="6"/>
      <c r="AP11747" s="6"/>
      <c r="AQ11747" s="6"/>
      <c r="AR11747" s="6"/>
      <c r="AS11747" s="6"/>
      <c r="AT11747" s="6"/>
      <c r="AU11747" s="6"/>
      <c r="AV11747" s="6"/>
      <c r="AW11747" s="6"/>
      <c r="AX11747" s="6"/>
      <c r="AY11747" s="6"/>
      <c r="AZ11747" s="6"/>
      <c r="BA11747" s="6"/>
      <c r="BB11747" s="6"/>
      <c r="BC11747" s="6"/>
      <c r="BD11747" s="6"/>
      <c r="BE11747" s="6"/>
      <c r="BF11747" s="6"/>
      <c r="BG11747" s="6"/>
    </row>
    <row r="11748" spans="34:59" x14ac:dyDescent="0.25">
      <c r="AH11748" s="10"/>
      <c r="AI11748" s="6"/>
      <c r="AJ11748" s="10"/>
      <c r="AK11748" s="10"/>
      <c r="AL11748" s="10"/>
      <c r="AM11748" s="10"/>
      <c r="AN11748" s="10"/>
      <c r="AO11748" s="10"/>
      <c r="AP11748" s="10"/>
      <c r="AQ11748" s="10"/>
      <c r="AR11748" s="10"/>
      <c r="AS11748" s="10"/>
      <c r="AT11748" s="10"/>
      <c r="AU11748" s="10"/>
      <c r="AV11748" s="10"/>
      <c r="AW11748" s="10"/>
      <c r="AX11748" s="10"/>
      <c r="AY11748" s="10"/>
      <c r="AZ11748" s="10"/>
      <c r="BA11748" s="10"/>
      <c r="BB11748" s="10"/>
      <c r="BC11748" s="10"/>
      <c r="BD11748" s="10"/>
      <c r="BE11748" s="10"/>
      <c r="BF11748" s="10"/>
      <c r="BG11748" s="6"/>
    </row>
    <row r="11750" spans="34:59" x14ac:dyDescent="0.25">
      <c r="AH11750" s="10"/>
      <c r="AI11750" s="6"/>
    </row>
    <row r="11751" spans="34:59" x14ac:dyDescent="0.25">
      <c r="AH11751" s="6"/>
      <c r="AI11751" s="6"/>
      <c r="AJ11751" s="6"/>
      <c r="AK11751" s="6"/>
      <c r="AL11751" s="6"/>
      <c r="AM11751" s="6"/>
      <c r="AN11751" s="6"/>
      <c r="AO11751" s="6"/>
      <c r="AP11751" s="6"/>
      <c r="AQ11751" s="6"/>
      <c r="AR11751" s="6"/>
      <c r="AS11751" s="6"/>
      <c r="AT11751" s="6"/>
      <c r="AU11751" s="6"/>
      <c r="AV11751" s="6"/>
      <c r="AW11751" s="6"/>
      <c r="AX11751" s="6"/>
      <c r="AY11751" s="6"/>
      <c r="AZ11751" s="6"/>
      <c r="BA11751" s="6"/>
      <c r="BB11751" s="6"/>
      <c r="BC11751" s="6"/>
      <c r="BD11751" s="6"/>
      <c r="BE11751" s="6"/>
      <c r="BF11751" s="6"/>
      <c r="BG11751" s="6"/>
    </row>
    <row r="11752" spans="34:59" x14ac:dyDescent="0.25">
      <c r="AH11752" s="10"/>
      <c r="AI11752" s="6"/>
      <c r="AJ11752" s="10"/>
      <c r="AK11752" s="10"/>
      <c r="AL11752" s="10"/>
      <c r="AM11752" s="10"/>
      <c r="AN11752" s="10"/>
      <c r="AO11752" s="10"/>
      <c r="AP11752" s="10"/>
      <c r="AQ11752" s="10"/>
      <c r="AR11752" s="10"/>
      <c r="AS11752" s="10"/>
      <c r="AT11752" s="10"/>
      <c r="AU11752" s="10"/>
      <c r="AV11752" s="10"/>
      <c r="AW11752" s="10"/>
      <c r="AX11752" s="10"/>
      <c r="AY11752" s="10"/>
      <c r="AZ11752" s="10"/>
      <c r="BA11752" s="10"/>
      <c r="BB11752" s="10"/>
      <c r="BC11752" s="10"/>
      <c r="BD11752" s="10"/>
      <c r="BE11752" s="10"/>
      <c r="BF11752" s="10"/>
      <c r="BG11752" s="6"/>
    </row>
    <row r="11753" spans="34:59" x14ac:dyDescent="0.25">
      <c r="AH11753" s="6"/>
      <c r="AI11753" s="6"/>
      <c r="AJ11753" s="6"/>
      <c r="AK11753" s="6"/>
      <c r="AL11753" s="6"/>
      <c r="AM11753" s="6"/>
      <c r="AN11753" s="6"/>
      <c r="AO11753" s="6"/>
      <c r="AP11753" s="6"/>
      <c r="AQ11753" s="6"/>
      <c r="AR11753" s="6"/>
      <c r="AS11753" s="6"/>
      <c r="AT11753" s="6"/>
      <c r="AU11753" s="6"/>
      <c r="AV11753" s="6"/>
      <c r="AW11753" s="6"/>
      <c r="AX11753" s="6"/>
      <c r="AY11753" s="6"/>
      <c r="AZ11753" s="6"/>
      <c r="BA11753" s="6"/>
      <c r="BB11753" s="6"/>
      <c r="BC11753" s="6"/>
      <c r="BD11753" s="6"/>
      <c r="BE11753" s="6"/>
      <c r="BF11753" s="6"/>
      <c r="BG11753" s="10"/>
    </row>
    <row r="11754" spans="34:59" x14ac:dyDescent="0.25">
      <c r="AH11754" s="10"/>
      <c r="AI11754" s="6"/>
    </row>
    <row r="11755" spans="34:59" x14ac:dyDescent="0.25">
      <c r="AH11755" s="6"/>
      <c r="AI11755" s="6"/>
      <c r="AJ11755" s="6"/>
      <c r="AK11755" s="6"/>
      <c r="AL11755" s="6"/>
      <c r="AM11755" s="6"/>
      <c r="AN11755" s="6"/>
      <c r="AO11755" s="6"/>
      <c r="AP11755" s="6"/>
      <c r="AQ11755" s="6"/>
      <c r="AR11755" s="6"/>
      <c r="AS11755" s="6"/>
      <c r="AT11755" s="6"/>
      <c r="AU11755" s="6"/>
      <c r="AV11755" s="6"/>
      <c r="AW11755" s="6"/>
      <c r="AX11755" s="6"/>
      <c r="AY11755" s="6"/>
      <c r="AZ11755" s="6"/>
      <c r="BA11755" s="6"/>
      <c r="BB11755" s="6"/>
      <c r="BC11755" s="6"/>
      <c r="BD11755" s="6"/>
      <c r="BE11755" s="6"/>
      <c r="BF11755" s="6"/>
      <c r="BG11755" s="6"/>
    </row>
    <row r="11756" spans="34:59" x14ac:dyDescent="0.25">
      <c r="AH11756" s="10"/>
      <c r="AI11756" s="6"/>
      <c r="AJ11756" s="10"/>
      <c r="AK11756" s="10"/>
      <c r="AL11756" s="10"/>
      <c r="AM11756" s="10"/>
      <c r="AN11756" s="10"/>
      <c r="AO11756" s="10"/>
      <c r="AP11756" s="10"/>
      <c r="AQ11756" s="10"/>
      <c r="AR11756" s="10"/>
      <c r="AS11756" s="10"/>
      <c r="AT11756" s="10"/>
      <c r="AU11756" s="10"/>
      <c r="AV11756" s="10"/>
      <c r="AW11756" s="10"/>
      <c r="AX11756" s="10"/>
      <c r="AY11756" s="10"/>
      <c r="AZ11756" s="10"/>
      <c r="BA11756" s="10"/>
      <c r="BB11756" s="10"/>
      <c r="BC11756" s="10"/>
      <c r="BD11756" s="10"/>
      <c r="BE11756" s="10"/>
      <c r="BF11756" s="10"/>
      <c r="BG11756" s="6"/>
    </row>
    <row r="11757" spans="34:59" x14ac:dyDescent="0.25">
      <c r="AH11757" s="6"/>
      <c r="AI11757" s="6"/>
      <c r="AJ11757" s="6"/>
      <c r="AK11757" s="6"/>
      <c r="AL11757" s="6"/>
      <c r="AM11757" s="6"/>
      <c r="AN11757" s="6"/>
      <c r="AO11757" s="6"/>
      <c r="AP11757" s="6"/>
      <c r="AQ11757" s="6"/>
      <c r="AR11757" s="6"/>
      <c r="AS11757" s="6"/>
      <c r="AT11757" s="6"/>
      <c r="AU11757" s="6"/>
      <c r="AV11757" s="6"/>
      <c r="AW11757" s="6"/>
      <c r="AX11757" s="6"/>
      <c r="AY11757" s="6"/>
      <c r="AZ11757" s="6"/>
      <c r="BA11757" s="6"/>
      <c r="BB11757" s="6"/>
      <c r="BC11757" s="6"/>
      <c r="BD11757" s="6"/>
      <c r="BE11757" s="6"/>
      <c r="BF11757" s="6"/>
      <c r="BG11757" s="10"/>
    </row>
    <row r="11758" spans="34:59" x14ac:dyDescent="0.25">
      <c r="AH11758" s="10"/>
      <c r="AI11758" s="6"/>
    </row>
    <row r="11759" spans="34:59" x14ac:dyDescent="0.25">
      <c r="AH11759" s="6"/>
      <c r="AI11759" s="6"/>
      <c r="AJ11759" s="6"/>
      <c r="AK11759" s="6"/>
      <c r="AL11759" s="6"/>
      <c r="AM11759" s="6"/>
      <c r="AN11759" s="6"/>
      <c r="AO11759" s="6"/>
      <c r="AP11759" s="6"/>
      <c r="AQ11759" s="6"/>
      <c r="AR11759" s="6"/>
      <c r="AS11759" s="6"/>
      <c r="AT11759" s="6"/>
      <c r="AU11759" s="6"/>
      <c r="AV11759" s="6"/>
      <c r="AW11759" s="6"/>
      <c r="AX11759" s="6"/>
      <c r="AY11759" s="6"/>
      <c r="AZ11759" s="6"/>
      <c r="BA11759" s="6"/>
      <c r="BB11759" s="6"/>
      <c r="BC11759" s="6"/>
      <c r="BD11759" s="6"/>
      <c r="BE11759" s="6"/>
      <c r="BF11759" s="6"/>
      <c r="BG11759" s="6"/>
    </row>
    <row r="11760" spans="34:59" x14ac:dyDescent="0.25">
      <c r="AH11760" s="10"/>
      <c r="AI11760" s="6"/>
      <c r="AJ11760" s="10"/>
      <c r="AK11760" s="10"/>
      <c r="AL11760" s="10"/>
      <c r="AM11760" s="10"/>
      <c r="AN11760" s="10"/>
      <c r="AO11760" s="10"/>
      <c r="AP11760" s="10"/>
      <c r="AQ11760" s="10"/>
      <c r="AR11760" s="10"/>
      <c r="AS11760" s="10"/>
      <c r="AT11760" s="10"/>
      <c r="AU11760" s="10"/>
      <c r="AV11760" s="10"/>
      <c r="AW11760" s="10"/>
      <c r="AX11760" s="10"/>
      <c r="AY11760" s="10"/>
      <c r="AZ11760" s="10"/>
      <c r="BA11760" s="10"/>
      <c r="BB11760" s="10"/>
      <c r="BC11760" s="10"/>
      <c r="BD11760" s="10"/>
      <c r="BE11760" s="10"/>
      <c r="BF11760" s="10"/>
      <c r="BG11760" s="6"/>
    </row>
    <row r="11761" spans="34:59" x14ac:dyDescent="0.25">
      <c r="AH11761" s="6"/>
      <c r="AI11761" s="6"/>
      <c r="AJ11761" s="6"/>
      <c r="AK11761" s="6"/>
      <c r="AL11761" s="6"/>
      <c r="AM11761" s="6"/>
      <c r="AN11761" s="6"/>
      <c r="AO11761" s="6"/>
      <c r="AP11761" s="6"/>
      <c r="AQ11761" s="6"/>
      <c r="AR11761" s="6"/>
      <c r="AS11761" s="6"/>
      <c r="AT11761" s="6"/>
      <c r="AU11761" s="6"/>
      <c r="AV11761" s="6"/>
      <c r="AW11761" s="6"/>
      <c r="AX11761" s="6"/>
      <c r="AY11761" s="6"/>
      <c r="AZ11761" s="6"/>
      <c r="BA11761" s="6"/>
      <c r="BB11761" s="6"/>
      <c r="BC11761" s="6"/>
      <c r="BD11761" s="6"/>
      <c r="BE11761" s="6"/>
      <c r="BF11761" s="6"/>
      <c r="BG11761" s="10"/>
    </row>
    <row r="11762" spans="34:59" x14ac:dyDescent="0.25">
      <c r="AH11762" s="10"/>
      <c r="AI11762" s="6"/>
    </row>
    <row r="11763" spans="34:59" x14ac:dyDescent="0.25">
      <c r="AH11763" s="6"/>
      <c r="AI11763" s="6"/>
      <c r="AJ11763" s="6"/>
      <c r="AK11763" s="6"/>
      <c r="AL11763" s="6"/>
      <c r="AM11763" s="6"/>
      <c r="AN11763" s="6"/>
      <c r="AO11763" s="6"/>
      <c r="AP11763" s="6"/>
      <c r="AQ11763" s="6"/>
      <c r="AR11763" s="6"/>
      <c r="AS11763" s="6"/>
      <c r="AT11763" s="6"/>
      <c r="AU11763" s="6"/>
      <c r="AV11763" s="6"/>
      <c r="AW11763" s="6"/>
      <c r="AX11763" s="6"/>
      <c r="AY11763" s="6"/>
      <c r="AZ11763" s="6"/>
      <c r="BA11763" s="6"/>
      <c r="BB11763" s="6"/>
      <c r="BC11763" s="6"/>
      <c r="BD11763" s="6"/>
      <c r="BE11763" s="6"/>
      <c r="BF11763" s="6"/>
      <c r="BG11763" s="6"/>
    </row>
    <row r="11764" spans="34:59" x14ac:dyDescent="0.25">
      <c r="AH11764" s="10"/>
      <c r="AI11764" s="6"/>
      <c r="AJ11764" s="10"/>
      <c r="AK11764" s="10"/>
      <c r="AL11764" s="10"/>
      <c r="AM11764" s="10"/>
      <c r="AN11764" s="10"/>
      <c r="AO11764" s="10"/>
      <c r="AP11764" s="10"/>
      <c r="AQ11764" s="10"/>
      <c r="AR11764" s="10"/>
      <c r="AS11764" s="10"/>
      <c r="AT11764" s="10"/>
      <c r="AU11764" s="10"/>
      <c r="AV11764" s="10"/>
      <c r="AW11764" s="10"/>
      <c r="AX11764" s="10"/>
      <c r="AY11764" s="10"/>
      <c r="AZ11764" s="10"/>
      <c r="BA11764" s="10"/>
      <c r="BB11764" s="10"/>
      <c r="BC11764" s="10"/>
      <c r="BD11764" s="10"/>
      <c r="BE11764" s="10"/>
      <c r="BF11764" s="10"/>
      <c r="BG11764" s="6"/>
    </row>
    <row r="11766" spans="34:59" x14ac:dyDescent="0.25">
      <c r="AH11766" s="10"/>
      <c r="AI11766" s="6"/>
    </row>
    <row r="11767" spans="34:59" x14ac:dyDescent="0.25">
      <c r="AH11767" s="6"/>
      <c r="AI11767" s="6"/>
      <c r="AJ11767" s="6"/>
      <c r="AK11767" s="6"/>
      <c r="AL11767" s="6"/>
      <c r="AM11767" s="6"/>
      <c r="AN11767" s="6"/>
      <c r="AO11767" s="6"/>
      <c r="AP11767" s="6"/>
      <c r="AQ11767" s="6"/>
      <c r="AR11767" s="6"/>
      <c r="AS11767" s="6"/>
      <c r="AT11767" s="6"/>
      <c r="AU11767" s="6"/>
      <c r="AV11767" s="6"/>
      <c r="AW11767" s="6"/>
      <c r="AX11767" s="6"/>
      <c r="AY11767" s="6"/>
      <c r="AZ11767" s="6"/>
      <c r="BA11767" s="6"/>
      <c r="BB11767" s="6"/>
      <c r="BC11767" s="6"/>
      <c r="BD11767" s="6"/>
      <c r="BE11767" s="6"/>
      <c r="BF11767" s="6"/>
      <c r="BG11767" s="6"/>
    </row>
    <row r="11768" spans="34:59" x14ac:dyDescent="0.25">
      <c r="AH11768" s="10"/>
      <c r="AI11768" s="6"/>
      <c r="AJ11768" s="10"/>
      <c r="AK11768" s="10"/>
      <c r="AL11768" s="10"/>
      <c r="AM11768" s="10"/>
      <c r="AN11768" s="10"/>
      <c r="AO11768" s="10"/>
      <c r="AP11768" s="10"/>
      <c r="AQ11768" s="10"/>
      <c r="AR11768" s="10"/>
      <c r="AS11768" s="10"/>
      <c r="AT11768" s="10"/>
      <c r="AU11768" s="10"/>
      <c r="AV11768" s="10"/>
      <c r="AW11768" s="10"/>
      <c r="AX11768" s="10"/>
      <c r="AY11768" s="10"/>
      <c r="AZ11768" s="10"/>
      <c r="BA11768" s="10"/>
      <c r="BB11768" s="10"/>
      <c r="BC11768" s="10"/>
      <c r="BD11768" s="10"/>
      <c r="BE11768" s="10"/>
      <c r="BF11768" s="10"/>
      <c r="BG11768" s="6"/>
    </row>
    <row r="11769" spans="34:59" x14ac:dyDescent="0.25">
      <c r="AH11769" s="6"/>
      <c r="AI11769" s="6"/>
      <c r="AJ11769" s="6"/>
      <c r="AK11769" s="6"/>
      <c r="AL11769" s="6"/>
      <c r="AM11769" s="6"/>
      <c r="AN11769" s="6"/>
      <c r="AO11769" s="6"/>
      <c r="AP11769" s="6"/>
      <c r="AQ11769" s="6"/>
      <c r="AR11769" s="6"/>
      <c r="AS11769" s="6"/>
      <c r="AT11769" s="6"/>
      <c r="AU11769" s="6"/>
      <c r="AV11769" s="6"/>
      <c r="AW11769" s="6"/>
      <c r="AX11769" s="6"/>
      <c r="AY11769" s="6"/>
      <c r="AZ11769" s="6"/>
      <c r="BA11769" s="6"/>
      <c r="BB11769" s="6"/>
      <c r="BC11769" s="6"/>
      <c r="BD11769" s="6"/>
      <c r="BE11769" s="6"/>
      <c r="BF11769" s="6"/>
      <c r="BG11769" s="10"/>
    </row>
    <row r="11770" spans="34:59" x14ac:dyDescent="0.25">
      <c r="AH11770" s="10"/>
      <c r="AI11770" s="6"/>
    </row>
    <row r="11771" spans="34:59" x14ac:dyDescent="0.25">
      <c r="AH11771" s="6"/>
      <c r="AI11771" s="6"/>
      <c r="AJ11771" s="6"/>
      <c r="AK11771" s="6"/>
      <c r="AL11771" s="6"/>
      <c r="AM11771" s="6"/>
      <c r="AN11771" s="6"/>
      <c r="AO11771" s="6"/>
      <c r="AP11771" s="6"/>
      <c r="AQ11771" s="6"/>
      <c r="AR11771" s="6"/>
      <c r="AS11771" s="6"/>
      <c r="AT11771" s="6"/>
      <c r="AU11771" s="6"/>
      <c r="AV11771" s="6"/>
      <c r="AW11771" s="6"/>
      <c r="AX11771" s="6"/>
      <c r="AY11771" s="6"/>
      <c r="AZ11771" s="6"/>
      <c r="BA11771" s="6"/>
      <c r="BB11771" s="6"/>
      <c r="BC11771" s="6"/>
      <c r="BD11771" s="6"/>
      <c r="BE11771" s="6"/>
      <c r="BF11771" s="6"/>
      <c r="BG11771" s="6"/>
    </row>
    <row r="11772" spans="34:59" x14ac:dyDescent="0.25">
      <c r="AH11772" s="10"/>
      <c r="AI11772" s="6"/>
      <c r="AJ11772" s="10"/>
      <c r="AK11772" s="10"/>
      <c r="AL11772" s="10"/>
      <c r="AM11772" s="10"/>
      <c r="AN11772" s="10"/>
      <c r="AO11772" s="10"/>
      <c r="AP11772" s="10"/>
      <c r="AQ11772" s="10"/>
      <c r="AR11772" s="10"/>
      <c r="AS11772" s="10"/>
      <c r="AT11772" s="10"/>
      <c r="AU11772" s="10"/>
      <c r="AV11772" s="10"/>
      <c r="AW11772" s="10"/>
      <c r="AX11772" s="10"/>
      <c r="AY11772" s="10"/>
      <c r="AZ11772" s="10"/>
      <c r="BA11772" s="10"/>
      <c r="BB11772" s="10"/>
      <c r="BC11772" s="10"/>
      <c r="BD11772" s="10"/>
      <c r="BE11772" s="10"/>
      <c r="BF11772" s="10"/>
      <c r="BG11772" s="6"/>
    </row>
    <row r="11773" spans="34:59" x14ac:dyDescent="0.25">
      <c r="AH11773" s="6"/>
      <c r="AI11773" s="6"/>
      <c r="AJ11773" s="6"/>
      <c r="AK11773" s="6"/>
      <c r="AL11773" s="6"/>
      <c r="AM11773" s="6"/>
      <c r="AN11773" s="6"/>
      <c r="AO11773" s="6"/>
      <c r="AP11773" s="6"/>
      <c r="AQ11773" s="6"/>
      <c r="AR11773" s="6"/>
      <c r="AS11773" s="6"/>
      <c r="AT11773" s="6"/>
      <c r="AU11773" s="6"/>
      <c r="AV11773" s="6"/>
      <c r="AW11773" s="6"/>
      <c r="AX11773" s="6"/>
      <c r="AY11773" s="6"/>
      <c r="AZ11773" s="6"/>
      <c r="BA11773" s="6"/>
      <c r="BB11773" s="6"/>
      <c r="BC11773" s="6"/>
      <c r="BD11773" s="6"/>
      <c r="BE11773" s="6"/>
      <c r="BF11773" s="6"/>
      <c r="BG11773" s="10"/>
    </row>
    <row r="11774" spans="34:59" x14ac:dyDescent="0.25">
      <c r="AH11774" s="10"/>
      <c r="AI11774" s="6"/>
    </row>
    <row r="11775" spans="34:59" x14ac:dyDescent="0.25">
      <c r="AH11775" s="6"/>
      <c r="AI11775" s="6"/>
      <c r="AJ11775" s="6"/>
      <c r="AK11775" s="6"/>
      <c r="AL11775" s="6"/>
      <c r="AM11775" s="6"/>
      <c r="AN11775" s="6"/>
      <c r="AO11775" s="6"/>
      <c r="AP11775" s="6"/>
      <c r="AQ11775" s="6"/>
      <c r="AR11775" s="6"/>
      <c r="AS11775" s="6"/>
      <c r="AT11775" s="6"/>
      <c r="AU11775" s="6"/>
      <c r="AV11775" s="6"/>
      <c r="AW11775" s="6"/>
      <c r="AX11775" s="6"/>
      <c r="AY11775" s="6"/>
      <c r="AZ11775" s="6"/>
      <c r="BA11775" s="6"/>
      <c r="BB11775" s="6"/>
      <c r="BC11775" s="6"/>
      <c r="BD11775" s="6"/>
      <c r="BE11775" s="6"/>
      <c r="BF11775" s="6"/>
      <c r="BG11775" s="6"/>
    </row>
    <row r="11776" spans="34:59" x14ac:dyDescent="0.25">
      <c r="AH11776" s="10"/>
      <c r="AI11776" s="6"/>
      <c r="AJ11776" s="10"/>
      <c r="AK11776" s="10"/>
      <c r="AL11776" s="10"/>
      <c r="AM11776" s="10"/>
      <c r="AN11776" s="10"/>
      <c r="AO11776" s="10"/>
      <c r="AP11776" s="10"/>
      <c r="AQ11776" s="10"/>
      <c r="AR11776" s="10"/>
      <c r="AS11776" s="10"/>
      <c r="AT11776" s="10"/>
      <c r="AU11776" s="10"/>
      <c r="AV11776" s="10"/>
      <c r="AW11776" s="10"/>
      <c r="AX11776" s="10"/>
      <c r="AY11776" s="10"/>
      <c r="AZ11776" s="10"/>
      <c r="BA11776" s="10"/>
      <c r="BB11776" s="10"/>
      <c r="BC11776" s="10"/>
      <c r="BD11776" s="10"/>
      <c r="BE11776" s="10"/>
      <c r="BF11776" s="10"/>
      <c r="BG11776" s="6"/>
    </row>
    <row r="11777" spans="34:59" x14ac:dyDescent="0.25">
      <c r="AH11777" s="6"/>
      <c r="AI11777" s="6"/>
      <c r="AJ11777" s="6"/>
      <c r="AK11777" s="6"/>
      <c r="AL11777" s="6"/>
      <c r="AM11777" s="6"/>
      <c r="AN11777" s="6"/>
      <c r="AO11777" s="6"/>
      <c r="AP11777" s="6"/>
      <c r="AQ11777" s="6"/>
      <c r="AR11777" s="6"/>
      <c r="AS11777" s="6"/>
      <c r="AT11777" s="6"/>
      <c r="AU11777" s="6"/>
      <c r="AV11777" s="6"/>
      <c r="AW11777" s="6"/>
      <c r="AX11777" s="6"/>
      <c r="AY11777" s="6"/>
      <c r="AZ11777" s="6"/>
      <c r="BA11777" s="6"/>
      <c r="BB11777" s="6"/>
      <c r="BC11777" s="6"/>
      <c r="BD11777" s="6"/>
      <c r="BE11777" s="6"/>
      <c r="BF11777" s="6"/>
      <c r="BG11777" s="10"/>
    </row>
    <row r="11778" spans="34:59" x14ac:dyDescent="0.25">
      <c r="AH11778" s="10"/>
      <c r="AI11778" s="6"/>
    </row>
    <row r="11779" spans="34:59" x14ac:dyDescent="0.25">
      <c r="AH11779" s="6"/>
      <c r="AI11779" s="6"/>
      <c r="AJ11779" s="6"/>
      <c r="AK11779" s="6"/>
      <c r="AL11779" s="6"/>
      <c r="AM11779" s="6"/>
      <c r="AN11779" s="6"/>
      <c r="AO11779" s="6"/>
      <c r="AP11779" s="6"/>
      <c r="AQ11779" s="6"/>
      <c r="AR11779" s="6"/>
      <c r="AS11779" s="6"/>
      <c r="AT11779" s="6"/>
      <c r="AU11779" s="6"/>
      <c r="AV11779" s="6"/>
      <c r="AW11779" s="6"/>
      <c r="AX11779" s="6"/>
      <c r="AY11779" s="6"/>
      <c r="AZ11779" s="6"/>
      <c r="BA11779" s="6"/>
      <c r="BB11779" s="6"/>
      <c r="BC11779" s="6"/>
      <c r="BD11779" s="6"/>
      <c r="BE11779" s="6"/>
      <c r="BF11779" s="6"/>
      <c r="BG11779" s="6"/>
    </row>
    <row r="11780" spans="34:59" x14ac:dyDescent="0.25">
      <c r="AH11780" s="10"/>
      <c r="AI11780" s="6"/>
      <c r="AJ11780" s="10"/>
      <c r="AK11780" s="10"/>
      <c r="AL11780" s="10"/>
      <c r="AM11780" s="10"/>
      <c r="AN11780" s="10"/>
      <c r="AO11780" s="10"/>
      <c r="AP11780" s="10"/>
      <c r="AQ11780" s="10"/>
      <c r="AR11780" s="10"/>
      <c r="AS11780" s="10"/>
      <c r="AT11780" s="10"/>
      <c r="AU11780" s="10"/>
      <c r="AV11780" s="10"/>
      <c r="AW11780" s="10"/>
      <c r="AX11780" s="10"/>
      <c r="AY11780" s="10"/>
      <c r="AZ11780" s="10"/>
      <c r="BA11780" s="10"/>
      <c r="BB11780" s="10"/>
      <c r="BC11780" s="10"/>
      <c r="BD11780" s="10"/>
      <c r="BE11780" s="10"/>
      <c r="BF11780" s="10"/>
      <c r="BG11780" s="6"/>
    </row>
    <row r="11782" spans="34:59" x14ac:dyDescent="0.25">
      <c r="AH11782" s="10"/>
      <c r="AI11782" s="6"/>
    </row>
    <row r="11783" spans="34:59" x14ac:dyDescent="0.25">
      <c r="AH11783" s="6"/>
      <c r="AI11783" s="6"/>
      <c r="AJ11783" s="6"/>
      <c r="AK11783" s="6"/>
      <c r="AL11783" s="6"/>
      <c r="AM11783" s="6"/>
      <c r="AN11783" s="6"/>
      <c r="AO11783" s="6"/>
      <c r="AP11783" s="6"/>
      <c r="AQ11783" s="6"/>
      <c r="AR11783" s="6"/>
      <c r="AS11783" s="6"/>
      <c r="AT11783" s="6"/>
      <c r="AU11783" s="6"/>
      <c r="AV11783" s="6"/>
      <c r="AW11783" s="6"/>
      <c r="AX11783" s="6"/>
      <c r="AY11783" s="6"/>
      <c r="AZ11783" s="6"/>
      <c r="BA11783" s="6"/>
      <c r="BB11783" s="6"/>
      <c r="BC11783" s="6"/>
      <c r="BD11783" s="6"/>
      <c r="BE11783" s="6"/>
      <c r="BF11783" s="6"/>
      <c r="BG11783" s="6"/>
    </row>
    <row r="11784" spans="34:59" x14ac:dyDescent="0.25">
      <c r="AH11784" s="10"/>
      <c r="AI11784" s="6"/>
      <c r="AJ11784" s="10"/>
      <c r="AK11784" s="10"/>
      <c r="AL11784" s="10"/>
      <c r="AM11784" s="10"/>
      <c r="AN11784" s="10"/>
      <c r="AO11784" s="10"/>
      <c r="AP11784" s="10"/>
      <c r="AQ11784" s="10"/>
      <c r="AR11784" s="10"/>
      <c r="AS11784" s="10"/>
      <c r="AT11784" s="10"/>
      <c r="AU11784" s="10"/>
      <c r="AV11784" s="10"/>
      <c r="AW11784" s="10"/>
      <c r="AX11784" s="10"/>
      <c r="AY11784" s="10"/>
      <c r="AZ11784" s="10"/>
      <c r="BA11784" s="10"/>
      <c r="BB11784" s="10"/>
      <c r="BC11784" s="10"/>
      <c r="BD11784" s="10"/>
      <c r="BE11784" s="10"/>
      <c r="BF11784" s="10"/>
      <c r="BG11784" s="6"/>
    </row>
    <row r="11785" spans="34:59" x14ac:dyDescent="0.25">
      <c r="AH11785" s="6"/>
      <c r="AI11785" s="6"/>
      <c r="AJ11785" s="6"/>
      <c r="AK11785" s="6"/>
      <c r="AL11785" s="6"/>
      <c r="AM11785" s="6"/>
      <c r="AN11785" s="6"/>
      <c r="AO11785" s="6"/>
      <c r="AP11785" s="6"/>
      <c r="AQ11785" s="6"/>
      <c r="AR11785" s="6"/>
      <c r="AS11785" s="6"/>
      <c r="AT11785" s="6"/>
      <c r="AU11785" s="6"/>
      <c r="AV11785" s="6"/>
      <c r="AW11785" s="6"/>
      <c r="AX11785" s="6"/>
      <c r="AY11785" s="6"/>
      <c r="AZ11785" s="6"/>
      <c r="BA11785" s="6"/>
      <c r="BB11785" s="6"/>
      <c r="BC11785" s="6"/>
      <c r="BD11785" s="6"/>
      <c r="BE11785" s="6"/>
      <c r="BF11785" s="6"/>
      <c r="BG11785" s="10"/>
    </row>
    <row r="11786" spans="34:59" x14ac:dyDescent="0.25">
      <c r="AH11786" s="10"/>
      <c r="AI11786" s="6"/>
    </row>
    <row r="11787" spans="34:59" x14ac:dyDescent="0.25">
      <c r="AH11787" s="6"/>
      <c r="AI11787" s="6"/>
      <c r="AJ11787" s="6"/>
      <c r="AK11787" s="6"/>
      <c r="AL11787" s="6"/>
      <c r="AM11787" s="6"/>
      <c r="AN11787" s="6"/>
      <c r="AO11787" s="6"/>
      <c r="AP11787" s="6"/>
      <c r="AQ11787" s="6"/>
      <c r="AR11787" s="6"/>
      <c r="AS11787" s="6"/>
      <c r="AT11787" s="6"/>
      <c r="AU11787" s="6"/>
      <c r="AV11787" s="6"/>
      <c r="AW11787" s="6"/>
      <c r="AX11787" s="6"/>
      <c r="AY11787" s="6"/>
      <c r="AZ11787" s="6"/>
      <c r="BA11787" s="6"/>
      <c r="BB11787" s="6"/>
      <c r="BC11787" s="6"/>
      <c r="BD11787" s="6"/>
      <c r="BE11787" s="6"/>
      <c r="BF11787" s="6"/>
      <c r="BG11787" s="6"/>
    </row>
    <row r="11788" spans="34:59" x14ac:dyDescent="0.25">
      <c r="AH11788" s="10"/>
      <c r="AI11788" s="6"/>
      <c r="AJ11788" s="10"/>
      <c r="AK11788" s="10"/>
      <c r="AL11788" s="10"/>
      <c r="AM11788" s="10"/>
      <c r="AN11788" s="10"/>
      <c r="AO11788" s="10"/>
      <c r="AP11788" s="10"/>
      <c r="AQ11788" s="10"/>
      <c r="AR11788" s="10"/>
      <c r="AS11788" s="10"/>
      <c r="AT11788" s="10"/>
      <c r="AU11788" s="10"/>
      <c r="AV11788" s="10"/>
      <c r="AW11788" s="10"/>
      <c r="AX11788" s="10"/>
      <c r="AY11788" s="10"/>
      <c r="AZ11788" s="10"/>
      <c r="BA11788" s="10"/>
      <c r="BB11788" s="10"/>
      <c r="BC11788" s="10"/>
      <c r="BD11788" s="10"/>
      <c r="BE11788" s="10"/>
      <c r="BF11788" s="10"/>
      <c r="BG11788" s="6"/>
    </row>
    <row r="11789" spans="34:59" x14ac:dyDescent="0.25">
      <c r="AH11789" s="6"/>
      <c r="AI11789" s="6"/>
      <c r="AJ11789" s="6"/>
      <c r="AK11789" s="6"/>
      <c r="AL11789" s="6"/>
      <c r="AM11789" s="6"/>
      <c r="AN11789" s="6"/>
      <c r="AO11789" s="6"/>
      <c r="AP11789" s="6"/>
      <c r="AQ11789" s="6"/>
      <c r="AR11789" s="6"/>
      <c r="AS11789" s="6"/>
      <c r="AT11789" s="6"/>
      <c r="AU11789" s="6"/>
      <c r="AV11789" s="6"/>
      <c r="AW11789" s="6"/>
      <c r="AX11789" s="6"/>
      <c r="AY11789" s="6"/>
      <c r="AZ11789" s="6"/>
      <c r="BA11789" s="6"/>
      <c r="BB11789" s="6"/>
      <c r="BC11789" s="6"/>
      <c r="BD11789" s="6"/>
      <c r="BE11789" s="6"/>
      <c r="BF11789" s="6"/>
      <c r="BG11789" s="10"/>
    </row>
    <row r="11790" spans="34:59" x14ac:dyDescent="0.25">
      <c r="AH11790" s="10"/>
      <c r="AI11790" s="6"/>
    </row>
    <row r="11791" spans="34:59" x14ac:dyDescent="0.25">
      <c r="AH11791" s="6"/>
      <c r="AI11791" s="6"/>
      <c r="AJ11791" s="6"/>
      <c r="AK11791" s="6"/>
      <c r="AL11791" s="6"/>
      <c r="AM11791" s="6"/>
      <c r="AN11791" s="6"/>
      <c r="AO11791" s="6"/>
      <c r="AP11791" s="6"/>
      <c r="AQ11791" s="6"/>
      <c r="AR11791" s="6"/>
      <c r="AS11791" s="6"/>
      <c r="AT11791" s="6"/>
      <c r="AU11791" s="6"/>
      <c r="AV11791" s="6"/>
      <c r="AW11791" s="6"/>
      <c r="AX11791" s="6"/>
      <c r="AY11791" s="6"/>
      <c r="AZ11791" s="6"/>
      <c r="BA11791" s="6"/>
      <c r="BB11791" s="6"/>
      <c r="BC11791" s="6"/>
      <c r="BD11791" s="6"/>
      <c r="BE11791" s="6"/>
      <c r="BF11791" s="6"/>
      <c r="BG11791" s="6"/>
    </row>
    <row r="11792" spans="34:59" x14ac:dyDescent="0.25">
      <c r="AH11792" s="10"/>
      <c r="AI11792" s="6"/>
      <c r="AJ11792" s="10"/>
      <c r="AK11792" s="10"/>
      <c r="AL11792" s="10"/>
      <c r="AM11792" s="10"/>
      <c r="AN11792" s="10"/>
      <c r="AO11792" s="10"/>
      <c r="AP11792" s="10"/>
      <c r="AQ11792" s="10"/>
      <c r="AR11792" s="10"/>
      <c r="AS11792" s="10"/>
      <c r="AT11792" s="10"/>
      <c r="AU11792" s="10"/>
      <c r="AV11792" s="10"/>
      <c r="AW11792" s="10"/>
      <c r="AX11792" s="10"/>
      <c r="AY11792" s="10"/>
      <c r="AZ11792" s="10"/>
      <c r="BA11792" s="10"/>
      <c r="BB11792" s="10"/>
      <c r="BC11792" s="10"/>
      <c r="BD11792" s="10"/>
      <c r="BE11792" s="10"/>
      <c r="BF11792" s="10"/>
      <c r="BG11792" s="6"/>
    </row>
    <row r="11793" spans="34:59" x14ac:dyDescent="0.25">
      <c r="AH11793" s="6"/>
      <c r="AI11793" s="6"/>
      <c r="AJ11793" s="6"/>
      <c r="AK11793" s="6"/>
      <c r="AL11793" s="6"/>
      <c r="AM11793" s="6"/>
      <c r="AN11793" s="6"/>
      <c r="AO11793" s="6"/>
      <c r="AP11793" s="6"/>
      <c r="AQ11793" s="6"/>
      <c r="AR11793" s="6"/>
      <c r="AS11793" s="6"/>
      <c r="AT11793" s="6"/>
      <c r="AU11793" s="6"/>
      <c r="AV11793" s="6"/>
      <c r="AW11793" s="6"/>
      <c r="AX11793" s="6"/>
      <c r="AY11793" s="6"/>
      <c r="AZ11793" s="6"/>
      <c r="BA11793" s="6"/>
      <c r="BB11793" s="6"/>
      <c r="BC11793" s="6"/>
      <c r="BD11793" s="6"/>
      <c r="BE11793" s="6"/>
      <c r="BF11793" s="6"/>
      <c r="BG11793" s="10"/>
    </row>
    <row r="11794" spans="34:59" x14ac:dyDescent="0.25">
      <c r="AH11794" s="10"/>
      <c r="AI11794" s="6"/>
    </row>
    <row r="11795" spans="34:59" x14ac:dyDescent="0.25">
      <c r="AH11795" s="6"/>
      <c r="AI11795" s="6"/>
      <c r="AJ11795" s="6"/>
      <c r="AK11795" s="6"/>
      <c r="AL11795" s="6"/>
      <c r="AM11795" s="6"/>
      <c r="AN11795" s="6"/>
      <c r="AO11795" s="6"/>
      <c r="AP11795" s="6"/>
      <c r="AQ11795" s="6"/>
      <c r="AR11795" s="6"/>
      <c r="AS11795" s="6"/>
      <c r="AT11795" s="6"/>
      <c r="AU11795" s="6"/>
      <c r="AV11795" s="6"/>
      <c r="AW11795" s="6"/>
      <c r="AX11795" s="6"/>
      <c r="AY11795" s="6"/>
      <c r="AZ11795" s="6"/>
      <c r="BA11795" s="6"/>
      <c r="BB11795" s="6"/>
      <c r="BC11795" s="6"/>
      <c r="BD11795" s="6"/>
      <c r="BE11795" s="6"/>
      <c r="BF11795" s="6"/>
      <c r="BG11795" s="6"/>
    </row>
    <row r="11796" spans="34:59" x14ac:dyDescent="0.25">
      <c r="AH11796" s="10"/>
      <c r="AI11796" s="6"/>
      <c r="AJ11796" s="10"/>
      <c r="AK11796" s="10"/>
      <c r="AL11796" s="10"/>
      <c r="AM11796" s="10"/>
      <c r="AN11796" s="10"/>
      <c r="AO11796" s="10"/>
      <c r="AP11796" s="10"/>
      <c r="AQ11796" s="10"/>
      <c r="AR11796" s="10"/>
      <c r="AS11796" s="10"/>
      <c r="AT11796" s="10"/>
      <c r="AU11796" s="10"/>
      <c r="AV11796" s="10"/>
      <c r="AW11796" s="10"/>
      <c r="AX11796" s="10"/>
      <c r="AY11796" s="10"/>
      <c r="AZ11796" s="10"/>
      <c r="BA11796" s="10"/>
      <c r="BB11796" s="10"/>
      <c r="BC11796" s="10"/>
      <c r="BD11796" s="10"/>
      <c r="BE11796" s="10"/>
      <c r="BF11796" s="10"/>
      <c r="BG11796" s="6"/>
    </row>
    <row r="11798" spans="34:59" x14ac:dyDescent="0.25">
      <c r="AH11798" s="10"/>
      <c r="AI11798" s="6"/>
    </row>
    <row r="11799" spans="34:59" x14ac:dyDescent="0.25">
      <c r="AH11799" s="6"/>
      <c r="AI11799" s="6"/>
      <c r="AJ11799" s="6"/>
      <c r="AK11799" s="6"/>
      <c r="AL11799" s="6"/>
      <c r="AM11799" s="6"/>
      <c r="AN11799" s="6"/>
      <c r="AO11799" s="6"/>
      <c r="AP11799" s="6"/>
      <c r="AQ11799" s="6"/>
      <c r="AR11799" s="6"/>
      <c r="AS11799" s="6"/>
      <c r="AT11799" s="6"/>
      <c r="AU11799" s="6"/>
      <c r="AV11799" s="6"/>
      <c r="AW11799" s="6"/>
      <c r="AX11799" s="6"/>
      <c r="AY11799" s="6"/>
      <c r="AZ11799" s="6"/>
      <c r="BA11799" s="6"/>
      <c r="BB11799" s="6"/>
      <c r="BC11799" s="6"/>
      <c r="BD11799" s="6"/>
      <c r="BE11799" s="6"/>
      <c r="BF11799" s="6"/>
      <c r="BG11799" s="6"/>
    </row>
    <row r="11800" spans="34:59" x14ac:dyDescent="0.25">
      <c r="AH11800" s="10"/>
      <c r="AI11800" s="6"/>
      <c r="AJ11800" s="10"/>
      <c r="AK11800" s="10"/>
      <c r="AL11800" s="10"/>
      <c r="AM11800" s="10"/>
      <c r="AN11800" s="10"/>
      <c r="AO11800" s="10"/>
      <c r="AP11800" s="10"/>
      <c r="AQ11800" s="10"/>
      <c r="AR11800" s="10"/>
      <c r="AS11800" s="10"/>
      <c r="AT11800" s="10"/>
      <c r="AU11800" s="10"/>
      <c r="AV11800" s="10"/>
      <c r="AW11800" s="10"/>
      <c r="AX11800" s="10"/>
      <c r="AY11800" s="10"/>
      <c r="AZ11800" s="10"/>
      <c r="BA11800" s="10"/>
      <c r="BB11800" s="10"/>
      <c r="BC11800" s="10"/>
      <c r="BD11800" s="10"/>
      <c r="BE11800" s="10"/>
      <c r="BF11800" s="10"/>
      <c r="BG11800" s="6"/>
    </row>
    <row r="11801" spans="34:59" x14ac:dyDescent="0.25">
      <c r="AH11801" s="6"/>
      <c r="AI11801" s="6"/>
      <c r="AJ11801" s="6"/>
      <c r="AK11801" s="6"/>
      <c r="AL11801" s="6"/>
      <c r="AM11801" s="6"/>
      <c r="AN11801" s="6"/>
      <c r="AO11801" s="6"/>
      <c r="AP11801" s="6"/>
      <c r="AQ11801" s="6"/>
      <c r="AR11801" s="6"/>
      <c r="AS11801" s="6"/>
      <c r="AT11801" s="6"/>
      <c r="AU11801" s="6"/>
      <c r="AV11801" s="6"/>
      <c r="AW11801" s="6"/>
      <c r="AX11801" s="6"/>
      <c r="AY11801" s="6"/>
      <c r="AZ11801" s="6"/>
      <c r="BA11801" s="6"/>
      <c r="BB11801" s="6"/>
      <c r="BC11801" s="6"/>
      <c r="BD11801" s="6"/>
      <c r="BE11801" s="6"/>
      <c r="BF11801" s="6"/>
      <c r="BG11801" s="10"/>
    </row>
    <row r="11802" spans="34:59" x14ac:dyDescent="0.25">
      <c r="AH11802" s="10"/>
      <c r="AI11802" s="6"/>
    </row>
    <row r="11803" spans="34:59" x14ac:dyDescent="0.25">
      <c r="AH11803" s="6"/>
      <c r="AI11803" s="6"/>
      <c r="AJ11803" s="6"/>
      <c r="AK11803" s="6"/>
      <c r="AL11803" s="6"/>
      <c r="AM11803" s="6"/>
      <c r="AN11803" s="6"/>
      <c r="AO11803" s="6"/>
      <c r="AP11803" s="6"/>
      <c r="AQ11803" s="6"/>
      <c r="AR11803" s="6"/>
      <c r="AS11803" s="6"/>
      <c r="AT11803" s="6"/>
      <c r="AU11803" s="6"/>
      <c r="AV11803" s="6"/>
      <c r="AW11803" s="6"/>
      <c r="AX11803" s="6"/>
      <c r="AY11803" s="6"/>
      <c r="AZ11803" s="6"/>
      <c r="BA11803" s="6"/>
      <c r="BB11803" s="6"/>
      <c r="BC11803" s="6"/>
      <c r="BD11803" s="6"/>
      <c r="BE11803" s="6"/>
      <c r="BF11803" s="6"/>
      <c r="BG11803" s="6"/>
    </row>
    <row r="11804" spans="34:59" x14ac:dyDescent="0.25">
      <c r="AH11804" s="10"/>
      <c r="AI11804" s="6"/>
      <c r="AJ11804" s="10"/>
      <c r="AK11804" s="10"/>
      <c r="AL11804" s="10"/>
      <c r="AM11804" s="10"/>
      <c r="AN11804" s="10"/>
      <c r="AO11804" s="10"/>
      <c r="AP11804" s="10"/>
      <c r="AQ11804" s="10"/>
      <c r="AR11804" s="10"/>
      <c r="AS11804" s="10"/>
      <c r="AT11804" s="10"/>
      <c r="AU11804" s="10"/>
      <c r="AV11804" s="10"/>
      <c r="AW11804" s="10"/>
      <c r="AX11804" s="10"/>
      <c r="AY11804" s="10"/>
      <c r="AZ11804" s="10"/>
      <c r="BA11804" s="10"/>
      <c r="BB11804" s="10"/>
      <c r="BC11804" s="10"/>
      <c r="BD11804" s="10"/>
      <c r="BE11804" s="10"/>
      <c r="BF11804" s="10"/>
      <c r="BG11804" s="6"/>
    </row>
    <row r="11805" spans="34:59" x14ac:dyDescent="0.25">
      <c r="AH11805" s="6"/>
      <c r="AI11805" s="6"/>
      <c r="AJ11805" s="6"/>
      <c r="AK11805" s="6"/>
      <c r="AL11805" s="6"/>
      <c r="AM11805" s="6"/>
      <c r="AN11805" s="6"/>
      <c r="AO11805" s="6"/>
      <c r="AP11805" s="6"/>
      <c r="AQ11805" s="6"/>
      <c r="AR11805" s="6"/>
      <c r="AS11805" s="6"/>
      <c r="AT11805" s="6"/>
      <c r="AU11805" s="6"/>
      <c r="AV11805" s="6"/>
      <c r="AW11805" s="6"/>
      <c r="AX11805" s="6"/>
      <c r="AY11805" s="6"/>
      <c r="AZ11805" s="6"/>
      <c r="BA11805" s="6"/>
      <c r="BB11805" s="6"/>
      <c r="BC11805" s="6"/>
      <c r="BD11805" s="6"/>
      <c r="BE11805" s="6"/>
      <c r="BF11805" s="6"/>
      <c r="BG11805" s="10"/>
    </row>
    <row r="11806" spans="34:59" x14ac:dyDescent="0.25">
      <c r="AH11806" s="10"/>
      <c r="AI11806" s="6"/>
    </row>
    <row r="11807" spans="34:59" x14ac:dyDescent="0.25">
      <c r="AH11807" s="6"/>
      <c r="AI11807" s="6"/>
      <c r="AJ11807" s="6"/>
      <c r="AK11807" s="6"/>
      <c r="AL11807" s="6"/>
      <c r="AM11807" s="6"/>
      <c r="AN11807" s="6"/>
      <c r="AO11807" s="6"/>
      <c r="AP11807" s="6"/>
      <c r="AQ11807" s="6"/>
      <c r="AR11807" s="6"/>
      <c r="AS11807" s="6"/>
      <c r="AT11807" s="6"/>
      <c r="AU11807" s="6"/>
      <c r="AV11807" s="6"/>
      <c r="AW11807" s="6"/>
      <c r="AX11807" s="6"/>
      <c r="AY11807" s="6"/>
      <c r="AZ11807" s="6"/>
      <c r="BA11807" s="6"/>
      <c r="BB11807" s="6"/>
      <c r="BC11807" s="6"/>
      <c r="BD11807" s="6"/>
      <c r="BE11807" s="6"/>
      <c r="BF11807" s="6"/>
      <c r="BG11807" s="6"/>
    </row>
    <row r="11808" spans="34:59" x14ac:dyDescent="0.25">
      <c r="AH11808" s="10"/>
      <c r="AI11808" s="6"/>
      <c r="AJ11808" s="10"/>
      <c r="AK11808" s="10"/>
      <c r="AL11808" s="10"/>
      <c r="AM11808" s="10"/>
      <c r="AN11808" s="10"/>
      <c r="AO11808" s="10"/>
      <c r="AP11808" s="10"/>
      <c r="AQ11808" s="10"/>
      <c r="AR11808" s="10"/>
      <c r="AS11808" s="10"/>
      <c r="AT11808" s="10"/>
      <c r="AU11808" s="10"/>
      <c r="AV11808" s="10"/>
      <c r="AW11808" s="10"/>
      <c r="AX11808" s="10"/>
      <c r="AY11808" s="10"/>
      <c r="AZ11808" s="10"/>
      <c r="BA11808" s="10"/>
      <c r="BB11808" s="10"/>
      <c r="BC11808" s="10"/>
      <c r="BD11808" s="10"/>
      <c r="BE11808" s="10"/>
      <c r="BF11808" s="10"/>
      <c r="BG11808" s="6"/>
    </row>
    <row r="11809" spans="34:59" x14ac:dyDescent="0.25">
      <c r="AH11809" s="6"/>
      <c r="AI11809" s="6"/>
      <c r="AJ11809" s="6"/>
      <c r="AK11809" s="6"/>
      <c r="AL11809" s="6"/>
      <c r="AM11809" s="6"/>
      <c r="AN11809" s="6"/>
      <c r="AO11809" s="6"/>
      <c r="AP11809" s="6"/>
      <c r="AQ11809" s="6"/>
      <c r="AR11809" s="6"/>
      <c r="AS11809" s="6"/>
      <c r="AT11809" s="6"/>
      <c r="AU11809" s="6"/>
      <c r="AV11809" s="6"/>
      <c r="AW11809" s="6"/>
      <c r="AX11809" s="6"/>
      <c r="AY11809" s="6"/>
      <c r="AZ11809" s="6"/>
      <c r="BA11809" s="6"/>
      <c r="BB11809" s="6"/>
      <c r="BC11809" s="6"/>
      <c r="BD11809" s="6"/>
      <c r="BE11809" s="6"/>
      <c r="BF11809" s="6"/>
      <c r="BG11809" s="10"/>
    </row>
    <row r="11810" spans="34:59" x14ac:dyDescent="0.25">
      <c r="AH11810" s="10"/>
      <c r="AI11810" s="6"/>
    </row>
    <row r="11811" spans="34:59" x14ac:dyDescent="0.25">
      <c r="AH11811" s="6"/>
      <c r="AI11811" s="6"/>
      <c r="AJ11811" s="6"/>
      <c r="AK11811" s="6"/>
      <c r="AL11811" s="6"/>
      <c r="AM11811" s="6"/>
      <c r="AN11811" s="6"/>
      <c r="AO11811" s="6"/>
      <c r="AP11811" s="6"/>
      <c r="AQ11811" s="6"/>
      <c r="AR11811" s="6"/>
      <c r="AS11811" s="6"/>
      <c r="AT11811" s="6"/>
      <c r="AU11811" s="6"/>
      <c r="AV11811" s="6"/>
      <c r="AW11811" s="6"/>
      <c r="AX11811" s="6"/>
      <c r="AY11811" s="6"/>
      <c r="AZ11811" s="6"/>
      <c r="BA11811" s="6"/>
      <c r="BB11811" s="6"/>
      <c r="BC11811" s="6"/>
      <c r="BD11811" s="6"/>
      <c r="BE11811" s="6"/>
      <c r="BF11811" s="6"/>
      <c r="BG11811" s="6"/>
    </row>
    <row r="11812" spans="34:59" x14ac:dyDescent="0.25">
      <c r="AH11812" s="10"/>
      <c r="AI11812" s="6"/>
      <c r="AJ11812" s="10"/>
      <c r="AK11812" s="10"/>
      <c r="AL11812" s="10"/>
      <c r="AM11812" s="10"/>
      <c r="AN11812" s="10"/>
      <c r="AO11812" s="10"/>
      <c r="AP11812" s="10"/>
      <c r="AQ11812" s="10"/>
      <c r="AR11812" s="10"/>
      <c r="AS11812" s="10"/>
      <c r="AT11812" s="10"/>
      <c r="AU11812" s="10"/>
      <c r="AV11812" s="10"/>
      <c r="AW11812" s="10"/>
      <c r="AX11812" s="10"/>
      <c r="AY11812" s="10"/>
      <c r="AZ11812" s="10"/>
      <c r="BA11812" s="10"/>
      <c r="BB11812" s="10"/>
      <c r="BC11812" s="10"/>
      <c r="BD11812" s="10"/>
      <c r="BE11812" s="10"/>
      <c r="BF11812" s="10"/>
      <c r="BG11812" s="6"/>
    </row>
    <row r="11814" spans="34:59" x14ac:dyDescent="0.25">
      <c r="AH11814" s="10"/>
      <c r="AI11814" s="6"/>
    </row>
    <row r="11815" spans="34:59" x14ac:dyDescent="0.25">
      <c r="AH11815" s="6"/>
      <c r="AI11815" s="6"/>
      <c r="AJ11815" s="6"/>
      <c r="AK11815" s="6"/>
      <c r="AL11815" s="6"/>
      <c r="AM11815" s="6"/>
      <c r="AN11815" s="6"/>
      <c r="AO11815" s="6"/>
      <c r="AP11815" s="6"/>
      <c r="AQ11815" s="6"/>
      <c r="AR11815" s="6"/>
      <c r="AS11815" s="6"/>
      <c r="AT11815" s="6"/>
      <c r="AU11815" s="6"/>
      <c r="AV11815" s="6"/>
      <c r="AW11815" s="6"/>
      <c r="AX11815" s="6"/>
      <c r="AY11815" s="6"/>
      <c r="AZ11815" s="6"/>
      <c r="BA11815" s="6"/>
      <c r="BB11815" s="6"/>
      <c r="BC11815" s="6"/>
      <c r="BD11815" s="6"/>
      <c r="BE11815" s="6"/>
      <c r="BF11815" s="6"/>
      <c r="BG11815" s="6"/>
    </row>
    <row r="11816" spans="34:59" x14ac:dyDescent="0.25">
      <c r="AH11816" s="10"/>
      <c r="AI11816" s="6"/>
      <c r="AJ11816" s="10"/>
      <c r="AK11816" s="10"/>
      <c r="AL11816" s="10"/>
      <c r="AM11816" s="10"/>
      <c r="AN11816" s="10"/>
      <c r="AO11816" s="10"/>
      <c r="AP11816" s="10"/>
      <c r="AQ11816" s="10"/>
      <c r="AR11816" s="10"/>
      <c r="AS11816" s="10"/>
      <c r="AT11816" s="10"/>
      <c r="AU11816" s="10"/>
      <c r="AV11816" s="10"/>
      <c r="AW11816" s="10"/>
      <c r="AX11816" s="10"/>
      <c r="AY11816" s="10"/>
      <c r="AZ11816" s="10"/>
      <c r="BA11816" s="10"/>
      <c r="BB11816" s="10"/>
      <c r="BC11816" s="10"/>
      <c r="BD11816" s="10"/>
      <c r="BE11816" s="10"/>
      <c r="BF11816" s="10"/>
      <c r="BG11816" s="6"/>
    </row>
    <row r="11817" spans="34:59" x14ac:dyDescent="0.25">
      <c r="AH11817" s="6"/>
      <c r="AI11817" s="6"/>
      <c r="AJ11817" s="6"/>
      <c r="AK11817" s="6"/>
      <c r="AL11817" s="6"/>
      <c r="AM11817" s="6"/>
      <c r="AN11817" s="6"/>
      <c r="AO11817" s="6"/>
      <c r="AP11817" s="6"/>
      <c r="AQ11817" s="6"/>
      <c r="AR11817" s="6"/>
      <c r="AS11817" s="6"/>
      <c r="AT11817" s="6"/>
      <c r="AU11817" s="6"/>
      <c r="AV11817" s="6"/>
      <c r="AW11817" s="6"/>
      <c r="AX11817" s="6"/>
      <c r="AY11817" s="6"/>
      <c r="AZ11817" s="6"/>
      <c r="BA11817" s="6"/>
      <c r="BB11817" s="6"/>
      <c r="BC11817" s="6"/>
      <c r="BD11817" s="6"/>
      <c r="BE11817" s="6"/>
      <c r="BF11817" s="6"/>
      <c r="BG11817" s="10"/>
    </row>
    <row r="11818" spans="34:59" x14ac:dyDescent="0.25">
      <c r="AH11818" s="10"/>
      <c r="AI11818" s="6"/>
    </row>
    <row r="11819" spans="34:59" x14ac:dyDescent="0.25">
      <c r="AH11819" s="6"/>
      <c r="AI11819" s="6"/>
      <c r="AJ11819" s="6"/>
      <c r="AK11819" s="6"/>
      <c r="AL11819" s="6"/>
      <c r="AM11819" s="6"/>
      <c r="AN11819" s="6"/>
      <c r="AO11819" s="6"/>
      <c r="AP11819" s="6"/>
      <c r="AQ11819" s="6"/>
      <c r="AR11819" s="6"/>
      <c r="AS11819" s="6"/>
      <c r="AT11819" s="6"/>
      <c r="AU11819" s="6"/>
      <c r="AV11819" s="6"/>
      <c r="AW11819" s="6"/>
      <c r="AX11819" s="6"/>
      <c r="AY11819" s="6"/>
      <c r="AZ11819" s="6"/>
      <c r="BA11819" s="6"/>
      <c r="BB11819" s="6"/>
      <c r="BC11819" s="6"/>
      <c r="BD11819" s="6"/>
      <c r="BE11819" s="6"/>
      <c r="BF11819" s="6"/>
      <c r="BG11819" s="6"/>
    </row>
    <row r="11820" spans="34:59" x14ac:dyDescent="0.25">
      <c r="AH11820" s="10"/>
      <c r="AI11820" s="6"/>
      <c r="AJ11820" s="10"/>
      <c r="AK11820" s="10"/>
      <c r="AL11820" s="10"/>
      <c r="AM11820" s="10"/>
      <c r="AN11820" s="10"/>
      <c r="AO11820" s="10"/>
      <c r="AP11820" s="10"/>
      <c r="AQ11820" s="10"/>
      <c r="AR11820" s="10"/>
      <c r="AS11820" s="10"/>
      <c r="AT11820" s="10"/>
      <c r="AU11820" s="10"/>
      <c r="AV11820" s="10"/>
      <c r="AW11820" s="10"/>
      <c r="AX11820" s="10"/>
      <c r="AY11820" s="10"/>
      <c r="AZ11820" s="10"/>
      <c r="BA11820" s="10"/>
      <c r="BB11820" s="10"/>
      <c r="BC11820" s="10"/>
      <c r="BD11820" s="10"/>
      <c r="BE11820" s="10"/>
      <c r="BF11820" s="10"/>
      <c r="BG11820" s="6"/>
    </row>
    <row r="11821" spans="34:59" x14ac:dyDescent="0.25">
      <c r="AH11821" s="6"/>
      <c r="AI11821" s="6"/>
      <c r="AJ11821" s="6"/>
      <c r="AK11821" s="6"/>
      <c r="AL11821" s="6"/>
      <c r="AM11821" s="6"/>
      <c r="AN11821" s="6"/>
      <c r="AO11821" s="6"/>
      <c r="AP11821" s="6"/>
      <c r="AQ11821" s="6"/>
      <c r="AR11821" s="6"/>
      <c r="AS11821" s="6"/>
      <c r="AT11821" s="6"/>
      <c r="AU11821" s="6"/>
      <c r="AV11821" s="6"/>
      <c r="AW11821" s="6"/>
      <c r="AX11821" s="6"/>
      <c r="AY11821" s="6"/>
      <c r="AZ11821" s="6"/>
      <c r="BA11821" s="6"/>
      <c r="BB11821" s="6"/>
      <c r="BC11821" s="6"/>
      <c r="BD11821" s="6"/>
      <c r="BE11821" s="6"/>
      <c r="BF11821" s="6"/>
      <c r="BG11821" s="10"/>
    </row>
    <row r="11822" spans="34:59" x14ac:dyDescent="0.25">
      <c r="AH11822" s="10"/>
      <c r="AI11822" s="6"/>
    </row>
    <row r="11823" spans="34:59" x14ac:dyDescent="0.25">
      <c r="AH11823" s="6"/>
      <c r="AI11823" s="6"/>
      <c r="AJ11823" s="6"/>
      <c r="AK11823" s="6"/>
      <c r="AL11823" s="6"/>
      <c r="AM11823" s="6"/>
      <c r="AN11823" s="6"/>
      <c r="AO11823" s="6"/>
      <c r="AP11823" s="6"/>
      <c r="AQ11823" s="6"/>
      <c r="AR11823" s="6"/>
      <c r="AS11823" s="6"/>
      <c r="AT11823" s="6"/>
      <c r="AU11823" s="6"/>
      <c r="AV11823" s="6"/>
      <c r="AW11823" s="6"/>
      <c r="AX11823" s="6"/>
      <c r="AY11823" s="6"/>
      <c r="AZ11823" s="6"/>
      <c r="BA11823" s="6"/>
      <c r="BB11823" s="6"/>
      <c r="BC11823" s="6"/>
      <c r="BD11823" s="6"/>
      <c r="BE11823" s="6"/>
      <c r="BF11823" s="6"/>
      <c r="BG11823" s="6"/>
    </row>
    <row r="11824" spans="34:59" x14ac:dyDescent="0.25">
      <c r="AH11824" s="10"/>
      <c r="AI11824" s="6"/>
      <c r="AJ11824" s="10"/>
      <c r="AK11824" s="10"/>
      <c r="AL11824" s="10"/>
      <c r="AM11824" s="10"/>
      <c r="AN11824" s="10"/>
      <c r="AO11824" s="10"/>
      <c r="AP11824" s="10"/>
      <c r="AQ11824" s="10"/>
      <c r="AR11824" s="10"/>
      <c r="AS11824" s="10"/>
      <c r="AT11824" s="10"/>
      <c r="AU11824" s="10"/>
      <c r="AV11824" s="10"/>
      <c r="AW11824" s="10"/>
      <c r="AX11824" s="10"/>
      <c r="AY11824" s="10"/>
      <c r="AZ11824" s="10"/>
      <c r="BA11824" s="10"/>
      <c r="BB11824" s="10"/>
      <c r="BC11824" s="10"/>
      <c r="BD11824" s="10"/>
      <c r="BE11824" s="10"/>
      <c r="BF11824" s="10"/>
      <c r="BG11824" s="6"/>
    </row>
    <row r="11825" spans="34:59" x14ac:dyDescent="0.25">
      <c r="AH11825" s="6"/>
      <c r="AI11825" s="6"/>
      <c r="AJ11825" s="6"/>
      <c r="AK11825" s="6"/>
      <c r="AL11825" s="6"/>
      <c r="AM11825" s="6"/>
      <c r="AN11825" s="6"/>
      <c r="AO11825" s="6"/>
      <c r="AP11825" s="6"/>
      <c r="AQ11825" s="6"/>
      <c r="AR11825" s="6"/>
      <c r="AS11825" s="6"/>
      <c r="AT11825" s="6"/>
      <c r="AU11825" s="6"/>
      <c r="AV11825" s="6"/>
      <c r="AW11825" s="6"/>
      <c r="AX11825" s="6"/>
      <c r="AY11825" s="6"/>
      <c r="AZ11825" s="6"/>
      <c r="BA11825" s="6"/>
      <c r="BB11825" s="6"/>
      <c r="BC11825" s="6"/>
      <c r="BD11825" s="6"/>
      <c r="BE11825" s="6"/>
      <c r="BF11825" s="6"/>
      <c r="BG11825" s="10"/>
    </row>
    <row r="11826" spans="34:59" x14ac:dyDescent="0.25">
      <c r="AH11826" s="10"/>
      <c r="AI11826" s="6"/>
    </row>
    <row r="11827" spans="34:59" x14ac:dyDescent="0.25">
      <c r="AH11827" s="6"/>
      <c r="AI11827" s="6"/>
      <c r="AJ11827" s="6"/>
      <c r="AK11827" s="6"/>
      <c r="AL11827" s="6"/>
      <c r="AM11827" s="6"/>
      <c r="AN11827" s="6"/>
      <c r="AO11827" s="6"/>
      <c r="AP11827" s="6"/>
      <c r="AQ11827" s="6"/>
      <c r="AR11827" s="6"/>
      <c r="AS11827" s="6"/>
      <c r="AT11827" s="6"/>
      <c r="AU11827" s="6"/>
      <c r="AV11827" s="6"/>
      <c r="AW11827" s="6"/>
      <c r="AX11827" s="6"/>
      <c r="AY11827" s="6"/>
      <c r="AZ11827" s="6"/>
      <c r="BA11827" s="6"/>
      <c r="BB11827" s="6"/>
      <c r="BC11827" s="6"/>
      <c r="BD11827" s="6"/>
      <c r="BE11827" s="6"/>
      <c r="BF11827" s="6"/>
      <c r="BG11827" s="6"/>
    </row>
    <row r="11828" spans="34:59" x14ac:dyDescent="0.25">
      <c r="AH11828" s="10"/>
      <c r="AI11828" s="6"/>
      <c r="AJ11828" s="10"/>
      <c r="AK11828" s="10"/>
      <c r="AL11828" s="10"/>
      <c r="AM11828" s="10"/>
      <c r="AN11828" s="10"/>
      <c r="AO11828" s="10"/>
      <c r="AP11828" s="10"/>
      <c r="AQ11828" s="10"/>
      <c r="AR11828" s="10"/>
      <c r="AS11828" s="10"/>
      <c r="AT11828" s="10"/>
      <c r="AU11828" s="10"/>
      <c r="AV11828" s="10"/>
      <c r="AW11828" s="10"/>
      <c r="AX11828" s="10"/>
      <c r="AY11828" s="10"/>
      <c r="AZ11828" s="10"/>
      <c r="BA11828" s="10"/>
      <c r="BB11828" s="10"/>
      <c r="BC11828" s="10"/>
      <c r="BD11828" s="10"/>
      <c r="BE11828" s="10"/>
      <c r="BF11828" s="10"/>
      <c r="BG11828" s="6"/>
    </row>
    <row r="11830" spans="34:59" x14ac:dyDescent="0.25">
      <c r="AH11830" s="10"/>
      <c r="AI11830" s="6"/>
    </row>
    <row r="11831" spans="34:59" x14ac:dyDescent="0.25">
      <c r="AH11831" s="6"/>
      <c r="AI11831" s="6"/>
      <c r="AJ11831" s="6"/>
      <c r="AK11831" s="6"/>
      <c r="AL11831" s="6"/>
      <c r="AM11831" s="6"/>
      <c r="AN11831" s="6"/>
      <c r="AO11831" s="6"/>
      <c r="AP11831" s="6"/>
      <c r="AQ11831" s="6"/>
      <c r="AR11831" s="6"/>
      <c r="AS11831" s="6"/>
      <c r="AT11831" s="6"/>
      <c r="AU11831" s="6"/>
      <c r="AV11831" s="6"/>
      <c r="AW11831" s="6"/>
      <c r="AX11831" s="6"/>
      <c r="AY11831" s="6"/>
      <c r="AZ11831" s="6"/>
      <c r="BA11831" s="6"/>
      <c r="BB11831" s="6"/>
      <c r="BC11831" s="6"/>
      <c r="BD11831" s="6"/>
      <c r="BE11831" s="6"/>
      <c r="BF11831" s="6"/>
      <c r="BG11831" s="6"/>
    </row>
    <row r="11832" spans="34:59" x14ac:dyDescent="0.25">
      <c r="AH11832" s="10"/>
      <c r="AI11832" s="6"/>
      <c r="AJ11832" s="10"/>
      <c r="AK11832" s="10"/>
      <c r="AL11832" s="10"/>
      <c r="AM11832" s="10"/>
      <c r="AN11832" s="10"/>
      <c r="AO11832" s="10"/>
      <c r="AP11832" s="10"/>
      <c r="AQ11832" s="10"/>
      <c r="AR11832" s="10"/>
      <c r="AS11832" s="10"/>
      <c r="AT11832" s="10"/>
      <c r="AU11832" s="10"/>
      <c r="AV11832" s="10"/>
      <c r="AW11832" s="10"/>
      <c r="AX11832" s="10"/>
      <c r="AY11832" s="10"/>
      <c r="AZ11832" s="10"/>
      <c r="BA11832" s="10"/>
      <c r="BB11832" s="10"/>
      <c r="BC11832" s="10"/>
      <c r="BD11832" s="10"/>
      <c r="BE11832" s="10"/>
      <c r="BF11832" s="10"/>
      <c r="BG11832" s="6"/>
    </row>
    <row r="11833" spans="34:59" x14ac:dyDescent="0.25">
      <c r="AH11833" s="6"/>
      <c r="AI11833" s="6"/>
      <c r="AJ11833" s="6"/>
      <c r="AK11833" s="6"/>
      <c r="AL11833" s="6"/>
      <c r="AM11833" s="6"/>
      <c r="AN11833" s="6"/>
      <c r="AO11833" s="6"/>
      <c r="AP11833" s="6"/>
      <c r="AQ11833" s="6"/>
      <c r="AR11833" s="6"/>
      <c r="AS11833" s="6"/>
      <c r="AT11833" s="6"/>
      <c r="AU11833" s="6"/>
      <c r="AV11833" s="6"/>
      <c r="AW11833" s="6"/>
      <c r="AX11833" s="6"/>
      <c r="AY11833" s="6"/>
      <c r="AZ11833" s="6"/>
      <c r="BA11833" s="6"/>
      <c r="BB11833" s="6"/>
      <c r="BC11833" s="6"/>
      <c r="BD11833" s="6"/>
      <c r="BE11833" s="6"/>
      <c r="BF11833" s="6"/>
      <c r="BG11833" s="10"/>
    </row>
    <row r="11834" spans="34:59" x14ac:dyDescent="0.25">
      <c r="AH11834" s="10"/>
      <c r="AI11834" s="6"/>
    </row>
    <row r="11835" spans="34:59" x14ac:dyDescent="0.25">
      <c r="AH11835" s="6"/>
      <c r="AI11835" s="6"/>
      <c r="AJ11835" s="6"/>
      <c r="AK11835" s="6"/>
      <c r="AL11835" s="6"/>
      <c r="AM11835" s="6"/>
      <c r="AN11835" s="6"/>
      <c r="AO11835" s="6"/>
      <c r="AP11835" s="6"/>
      <c r="AQ11835" s="6"/>
      <c r="AR11835" s="6"/>
      <c r="AS11835" s="6"/>
      <c r="AT11835" s="6"/>
      <c r="AU11835" s="6"/>
      <c r="AV11835" s="6"/>
      <c r="AW11835" s="6"/>
      <c r="AX11835" s="6"/>
      <c r="AY11835" s="6"/>
      <c r="AZ11835" s="6"/>
      <c r="BA11835" s="6"/>
      <c r="BB11835" s="6"/>
      <c r="BC11835" s="6"/>
      <c r="BD11835" s="6"/>
      <c r="BE11835" s="6"/>
      <c r="BF11835" s="6"/>
      <c r="BG11835" s="6"/>
    </row>
    <row r="11836" spans="34:59" x14ac:dyDescent="0.25">
      <c r="AH11836" s="10"/>
      <c r="AI11836" s="6"/>
      <c r="AJ11836" s="10"/>
      <c r="AK11836" s="10"/>
      <c r="AL11836" s="10"/>
      <c r="AM11836" s="10"/>
      <c r="AN11836" s="10"/>
      <c r="AO11836" s="10"/>
      <c r="AP11836" s="10"/>
      <c r="AQ11836" s="10"/>
      <c r="AR11836" s="10"/>
      <c r="AS11836" s="10"/>
      <c r="AT11836" s="10"/>
      <c r="AU11836" s="10"/>
      <c r="AV11836" s="10"/>
      <c r="AW11836" s="10"/>
      <c r="AX11836" s="10"/>
      <c r="AY11836" s="10"/>
      <c r="AZ11836" s="10"/>
      <c r="BA11836" s="10"/>
      <c r="BB11836" s="10"/>
      <c r="BC11836" s="10"/>
      <c r="BD11836" s="10"/>
      <c r="BE11836" s="10"/>
      <c r="BF11836" s="10"/>
      <c r="BG11836" s="6"/>
    </row>
    <row r="11837" spans="34:59" x14ac:dyDescent="0.25">
      <c r="AH11837" s="6"/>
      <c r="AI11837" s="6"/>
      <c r="AJ11837" s="6"/>
      <c r="AK11837" s="6"/>
      <c r="AL11837" s="6"/>
      <c r="AM11837" s="6"/>
      <c r="AN11837" s="6"/>
      <c r="AO11837" s="6"/>
      <c r="AP11837" s="6"/>
      <c r="AQ11837" s="6"/>
      <c r="AR11837" s="6"/>
      <c r="AS11837" s="6"/>
      <c r="AT11837" s="6"/>
      <c r="AU11837" s="6"/>
      <c r="AV11837" s="6"/>
      <c r="AW11837" s="6"/>
      <c r="AX11837" s="6"/>
      <c r="AY11837" s="6"/>
      <c r="AZ11837" s="6"/>
      <c r="BA11837" s="6"/>
      <c r="BB11837" s="6"/>
      <c r="BC11837" s="6"/>
      <c r="BD11837" s="6"/>
      <c r="BE11837" s="6"/>
      <c r="BF11837" s="6"/>
      <c r="BG11837" s="10"/>
    </row>
    <row r="11838" spans="34:59" x14ac:dyDescent="0.25">
      <c r="AH11838" s="10"/>
      <c r="AI11838" s="6"/>
    </row>
    <row r="11839" spans="34:59" x14ac:dyDescent="0.25">
      <c r="AH11839" s="6"/>
      <c r="AI11839" s="6"/>
      <c r="AJ11839" s="6"/>
      <c r="AK11839" s="6"/>
      <c r="AL11839" s="6"/>
      <c r="AM11839" s="6"/>
      <c r="AN11839" s="6"/>
      <c r="AO11839" s="6"/>
      <c r="AP11839" s="6"/>
      <c r="AQ11839" s="6"/>
      <c r="AR11839" s="6"/>
      <c r="AS11839" s="6"/>
      <c r="AT11839" s="6"/>
      <c r="AU11839" s="6"/>
      <c r="AV11839" s="6"/>
      <c r="AW11839" s="6"/>
      <c r="AX11839" s="6"/>
      <c r="AY11839" s="6"/>
      <c r="AZ11839" s="6"/>
      <c r="BA11839" s="6"/>
      <c r="BB11839" s="6"/>
      <c r="BC11839" s="6"/>
      <c r="BD11839" s="6"/>
      <c r="BE11839" s="6"/>
      <c r="BF11839" s="6"/>
      <c r="BG11839" s="6"/>
    </row>
    <row r="11840" spans="34:59" x14ac:dyDescent="0.25">
      <c r="AH11840" s="10"/>
      <c r="AI11840" s="6"/>
      <c r="AJ11840" s="10"/>
      <c r="AK11840" s="10"/>
      <c r="AL11840" s="10"/>
      <c r="AM11840" s="10"/>
      <c r="AN11840" s="10"/>
      <c r="AO11840" s="10"/>
      <c r="AP11840" s="10"/>
      <c r="AQ11840" s="10"/>
      <c r="AR11840" s="10"/>
      <c r="AS11840" s="10"/>
      <c r="AT11840" s="10"/>
      <c r="AU11840" s="10"/>
      <c r="AV11840" s="10"/>
      <c r="AW11840" s="10"/>
      <c r="AX11840" s="10"/>
      <c r="AY11840" s="10"/>
      <c r="AZ11840" s="10"/>
      <c r="BA11840" s="10"/>
      <c r="BB11840" s="10"/>
      <c r="BC11840" s="10"/>
      <c r="BD11840" s="10"/>
      <c r="BE11840" s="10"/>
      <c r="BF11840" s="10"/>
      <c r="BG11840" s="6"/>
    </row>
    <row r="11841" spans="34:59" x14ac:dyDescent="0.25">
      <c r="AH11841" s="6"/>
      <c r="AI11841" s="6"/>
      <c r="AJ11841" s="6"/>
      <c r="AK11841" s="6"/>
      <c r="AL11841" s="6"/>
      <c r="AM11841" s="6"/>
      <c r="AN11841" s="6"/>
      <c r="AO11841" s="6"/>
      <c r="AP11841" s="6"/>
      <c r="AQ11841" s="6"/>
      <c r="AR11841" s="6"/>
      <c r="AS11841" s="6"/>
      <c r="AT11841" s="6"/>
      <c r="AU11841" s="6"/>
      <c r="AV11841" s="6"/>
      <c r="AW11841" s="6"/>
      <c r="AX11841" s="6"/>
      <c r="AY11841" s="6"/>
      <c r="AZ11841" s="6"/>
      <c r="BA11841" s="6"/>
      <c r="BB11841" s="6"/>
      <c r="BC11841" s="6"/>
      <c r="BD11841" s="6"/>
      <c r="BE11841" s="6"/>
      <c r="BF11841" s="6"/>
      <c r="BG11841" s="10"/>
    </row>
    <row r="11842" spans="34:59" x14ac:dyDescent="0.25">
      <c r="AH11842" s="10"/>
      <c r="AI11842" s="6"/>
    </row>
    <row r="11843" spans="34:59" x14ac:dyDescent="0.25">
      <c r="AH11843" s="6"/>
      <c r="AI11843" s="6"/>
      <c r="AJ11843" s="6"/>
      <c r="AK11843" s="6"/>
      <c r="AL11843" s="6"/>
      <c r="AM11843" s="6"/>
      <c r="AN11843" s="6"/>
      <c r="AO11843" s="6"/>
      <c r="AP11843" s="6"/>
      <c r="AQ11843" s="6"/>
      <c r="AR11843" s="6"/>
      <c r="AS11843" s="6"/>
      <c r="AT11843" s="6"/>
      <c r="AU11843" s="6"/>
      <c r="AV11843" s="6"/>
      <c r="AW11843" s="6"/>
      <c r="AX11843" s="6"/>
      <c r="AY11843" s="6"/>
      <c r="AZ11843" s="6"/>
      <c r="BA11843" s="6"/>
      <c r="BB11843" s="6"/>
      <c r="BC11843" s="6"/>
      <c r="BD11843" s="6"/>
      <c r="BE11843" s="6"/>
      <c r="BF11843" s="6"/>
      <c r="BG11843" s="6"/>
    </row>
    <row r="11844" spans="34:59" x14ac:dyDescent="0.25">
      <c r="AH11844" s="10"/>
      <c r="AI11844" s="6"/>
      <c r="AJ11844" s="10"/>
      <c r="AK11844" s="10"/>
      <c r="AL11844" s="10"/>
      <c r="AM11844" s="10"/>
      <c r="AN11844" s="10"/>
      <c r="AO11844" s="10"/>
      <c r="AP11844" s="10"/>
      <c r="AQ11844" s="10"/>
      <c r="AR11844" s="10"/>
      <c r="AS11844" s="10"/>
      <c r="AT11844" s="10"/>
      <c r="AU11844" s="10"/>
      <c r="AV11844" s="10"/>
      <c r="AW11844" s="10"/>
      <c r="AX11844" s="10"/>
      <c r="AY11844" s="10"/>
      <c r="AZ11844" s="10"/>
      <c r="BA11844" s="10"/>
      <c r="BB11844" s="10"/>
      <c r="BC11844" s="10"/>
      <c r="BD11844" s="10"/>
      <c r="BE11844" s="10"/>
      <c r="BF11844" s="10"/>
      <c r="BG11844" s="6"/>
    </row>
    <row r="11846" spans="34:59" x14ac:dyDescent="0.25">
      <c r="AH11846" s="10"/>
      <c r="AI11846" s="6"/>
    </row>
    <row r="11847" spans="34:59" x14ac:dyDescent="0.25">
      <c r="AH11847" s="6"/>
      <c r="AI11847" s="6"/>
      <c r="AJ11847" s="6"/>
      <c r="AK11847" s="6"/>
      <c r="AL11847" s="6"/>
      <c r="AM11847" s="6"/>
      <c r="AN11847" s="6"/>
      <c r="AO11847" s="6"/>
      <c r="AP11847" s="6"/>
      <c r="AQ11847" s="6"/>
      <c r="AR11847" s="6"/>
      <c r="AS11847" s="6"/>
      <c r="AT11847" s="6"/>
      <c r="AU11847" s="6"/>
      <c r="AV11847" s="6"/>
      <c r="AW11847" s="6"/>
      <c r="AX11847" s="6"/>
      <c r="AY11847" s="6"/>
      <c r="AZ11847" s="6"/>
      <c r="BA11847" s="6"/>
      <c r="BB11847" s="6"/>
      <c r="BC11847" s="6"/>
      <c r="BD11847" s="6"/>
      <c r="BE11847" s="6"/>
      <c r="BF11847" s="6"/>
      <c r="BG11847" s="6"/>
    </row>
    <row r="11848" spans="34:59" x14ac:dyDescent="0.25">
      <c r="AH11848" s="10"/>
      <c r="AI11848" s="6"/>
      <c r="AJ11848" s="10"/>
      <c r="AK11848" s="10"/>
      <c r="AL11848" s="10"/>
      <c r="AM11848" s="10"/>
      <c r="AN11848" s="10"/>
      <c r="AO11848" s="10"/>
      <c r="AP11848" s="10"/>
      <c r="AQ11848" s="10"/>
      <c r="AR11848" s="10"/>
      <c r="AS11848" s="10"/>
      <c r="AT11848" s="10"/>
      <c r="AU11848" s="10"/>
      <c r="AV11848" s="10"/>
      <c r="AW11848" s="10"/>
      <c r="AX11848" s="10"/>
      <c r="AY11848" s="10"/>
      <c r="AZ11848" s="10"/>
      <c r="BA11848" s="10"/>
      <c r="BB11848" s="10"/>
      <c r="BC11848" s="10"/>
      <c r="BD11848" s="10"/>
      <c r="BE11848" s="10"/>
      <c r="BF11848" s="10"/>
      <c r="BG11848" s="6"/>
    </row>
    <row r="11849" spans="34:59" x14ac:dyDescent="0.25">
      <c r="AH11849" s="6"/>
      <c r="AI11849" s="6"/>
      <c r="AJ11849" s="6"/>
      <c r="AK11849" s="6"/>
      <c r="AL11849" s="6"/>
      <c r="AM11849" s="6"/>
      <c r="AN11849" s="6"/>
      <c r="AO11849" s="6"/>
      <c r="AP11849" s="6"/>
      <c r="AQ11849" s="6"/>
      <c r="AR11849" s="6"/>
      <c r="AS11849" s="6"/>
      <c r="AT11849" s="6"/>
      <c r="AU11849" s="6"/>
      <c r="AV11849" s="6"/>
      <c r="AW11849" s="6"/>
      <c r="AX11849" s="6"/>
      <c r="AY11849" s="6"/>
      <c r="AZ11849" s="6"/>
      <c r="BA11849" s="6"/>
      <c r="BB11849" s="6"/>
      <c r="BC11849" s="6"/>
      <c r="BD11849" s="6"/>
      <c r="BE11849" s="6"/>
      <c r="BF11849" s="6"/>
      <c r="BG11849" s="10"/>
    </row>
    <row r="11850" spans="34:59" x14ac:dyDescent="0.25">
      <c r="AH11850" s="10"/>
      <c r="AI11850" s="6"/>
    </row>
    <row r="11851" spans="34:59" x14ac:dyDescent="0.25">
      <c r="AH11851" s="6"/>
      <c r="AI11851" s="6"/>
      <c r="AJ11851" s="6"/>
      <c r="AK11851" s="6"/>
      <c r="AL11851" s="6"/>
      <c r="AM11851" s="6"/>
      <c r="AN11851" s="6"/>
      <c r="AO11851" s="6"/>
      <c r="AP11851" s="6"/>
      <c r="AQ11851" s="6"/>
      <c r="AR11851" s="6"/>
      <c r="AS11851" s="6"/>
      <c r="AT11851" s="6"/>
      <c r="AU11851" s="6"/>
      <c r="AV11851" s="6"/>
      <c r="AW11851" s="6"/>
      <c r="AX11851" s="6"/>
      <c r="AY11851" s="6"/>
      <c r="AZ11851" s="6"/>
      <c r="BA11851" s="6"/>
      <c r="BB11851" s="6"/>
      <c r="BC11851" s="6"/>
      <c r="BD11851" s="6"/>
      <c r="BE11851" s="6"/>
      <c r="BF11851" s="6"/>
      <c r="BG11851" s="6"/>
    </row>
    <row r="11852" spans="34:59" x14ac:dyDescent="0.25">
      <c r="AH11852" s="10"/>
      <c r="AI11852" s="6"/>
      <c r="AJ11852" s="10"/>
      <c r="AK11852" s="10"/>
      <c r="AL11852" s="10"/>
      <c r="AM11852" s="10"/>
      <c r="AN11852" s="10"/>
      <c r="AO11852" s="10"/>
      <c r="AP11852" s="10"/>
      <c r="AQ11852" s="10"/>
      <c r="AR11852" s="10"/>
      <c r="AS11852" s="10"/>
      <c r="AT11852" s="10"/>
      <c r="AU11852" s="10"/>
      <c r="AV11852" s="10"/>
      <c r="AW11852" s="10"/>
      <c r="AX11852" s="10"/>
      <c r="AY11852" s="10"/>
      <c r="AZ11852" s="10"/>
      <c r="BA11852" s="10"/>
      <c r="BB11852" s="10"/>
      <c r="BC11852" s="10"/>
      <c r="BD11852" s="10"/>
      <c r="BE11852" s="10"/>
      <c r="BF11852" s="10"/>
      <c r="BG11852" s="6"/>
    </row>
    <row r="11853" spans="34:59" x14ac:dyDescent="0.25">
      <c r="AH11853" s="6"/>
      <c r="AI11853" s="6"/>
      <c r="AJ11853" s="6"/>
      <c r="AK11853" s="6"/>
      <c r="AL11853" s="6"/>
      <c r="AM11853" s="6"/>
      <c r="AN11853" s="6"/>
      <c r="AO11853" s="6"/>
      <c r="AP11853" s="6"/>
      <c r="AQ11853" s="6"/>
      <c r="AR11853" s="6"/>
      <c r="AS11853" s="6"/>
      <c r="AT11853" s="6"/>
      <c r="AU11853" s="6"/>
      <c r="AV11853" s="6"/>
      <c r="AW11853" s="6"/>
      <c r="AX11853" s="6"/>
      <c r="AY11853" s="6"/>
      <c r="AZ11853" s="6"/>
      <c r="BA11853" s="6"/>
      <c r="BB11853" s="6"/>
      <c r="BC11853" s="6"/>
      <c r="BD11853" s="6"/>
      <c r="BE11853" s="6"/>
      <c r="BF11853" s="6"/>
      <c r="BG11853" s="10"/>
    </row>
    <row r="11854" spans="34:59" x14ac:dyDescent="0.25">
      <c r="AH11854" s="10"/>
      <c r="AI11854" s="6"/>
    </row>
    <row r="11855" spans="34:59" x14ac:dyDescent="0.25">
      <c r="AH11855" s="6"/>
      <c r="AI11855" s="6"/>
      <c r="AJ11855" s="6"/>
      <c r="AK11855" s="6"/>
      <c r="AL11855" s="6"/>
      <c r="AM11855" s="6"/>
      <c r="AN11855" s="6"/>
      <c r="AO11855" s="6"/>
      <c r="AP11855" s="6"/>
      <c r="AQ11855" s="6"/>
      <c r="AR11855" s="6"/>
      <c r="AS11855" s="6"/>
      <c r="AT11855" s="6"/>
      <c r="AU11855" s="6"/>
      <c r="AV11855" s="6"/>
      <c r="AW11855" s="6"/>
      <c r="AX11855" s="6"/>
      <c r="AY11855" s="6"/>
      <c r="AZ11855" s="6"/>
      <c r="BA11855" s="6"/>
      <c r="BB11855" s="6"/>
      <c r="BC11855" s="6"/>
      <c r="BD11855" s="6"/>
      <c r="BE11855" s="6"/>
      <c r="BF11855" s="6"/>
      <c r="BG11855" s="6"/>
    </row>
    <row r="11856" spans="34:59" x14ac:dyDescent="0.25">
      <c r="AH11856" s="10"/>
      <c r="AI11856" s="6"/>
      <c r="AJ11856" s="10"/>
      <c r="AK11856" s="10"/>
      <c r="AL11856" s="10"/>
      <c r="AM11856" s="10"/>
      <c r="AN11856" s="10"/>
      <c r="AO11856" s="10"/>
      <c r="AP11856" s="10"/>
      <c r="AQ11856" s="10"/>
      <c r="AR11856" s="10"/>
      <c r="AS11856" s="10"/>
      <c r="AT11856" s="10"/>
      <c r="AU11856" s="10"/>
      <c r="AV11856" s="10"/>
      <c r="AW11856" s="10"/>
      <c r="AX11856" s="10"/>
      <c r="AY11856" s="10"/>
      <c r="AZ11856" s="10"/>
      <c r="BA11856" s="10"/>
      <c r="BB11856" s="10"/>
      <c r="BC11856" s="10"/>
      <c r="BD11856" s="10"/>
      <c r="BE11856" s="10"/>
      <c r="BF11856" s="10"/>
      <c r="BG11856" s="6"/>
    </row>
    <row r="11857" spans="34:59" x14ac:dyDescent="0.25">
      <c r="AH11857" s="6"/>
      <c r="AI11857" s="6"/>
      <c r="AJ11857" s="6"/>
      <c r="AK11857" s="6"/>
      <c r="AL11857" s="6"/>
      <c r="AM11857" s="6"/>
      <c r="AN11857" s="6"/>
      <c r="AO11857" s="6"/>
      <c r="AP11857" s="6"/>
      <c r="AQ11857" s="6"/>
      <c r="AR11857" s="6"/>
      <c r="AS11857" s="6"/>
      <c r="AT11857" s="6"/>
      <c r="AU11857" s="6"/>
      <c r="AV11857" s="6"/>
      <c r="AW11857" s="6"/>
      <c r="AX11857" s="6"/>
      <c r="AY11857" s="6"/>
      <c r="AZ11857" s="6"/>
      <c r="BA11857" s="6"/>
      <c r="BB11857" s="6"/>
      <c r="BC11857" s="6"/>
      <c r="BD11857" s="6"/>
      <c r="BE11857" s="6"/>
      <c r="BF11857" s="6"/>
      <c r="BG11857" s="10"/>
    </row>
    <row r="11858" spans="34:59" x14ac:dyDescent="0.25">
      <c r="AH11858" s="10"/>
      <c r="AI11858" s="6"/>
    </row>
    <row r="11859" spans="34:59" x14ac:dyDescent="0.25">
      <c r="AH11859" s="6"/>
      <c r="AI11859" s="6"/>
      <c r="AJ11859" s="6"/>
      <c r="AK11859" s="6"/>
      <c r="AL11859" s="6"/>
      <c r="AM11859" s="6"/>
      <c r="AN11859" s="6"/>
      <c r="AO11859" s="6"/>
      <c r="AP11859" s="6"/>
      <c r="AQ11859" s="6"/>
      <c r="AR11859" s="6"/>
      <c r="AS11859" s="6"/>
      <c r="AT11859" s="6"/>
      <c r="AU11859" s="6"/>
      <c r="AV11859" s="6"/>
      <c r="AW11859" s="6"/>
      <c r="AX11859" s="6"/>
      <c r="AY11859" s="6"/>
      <c r="AZ11859" s="6"/>
      <c r="BA11859" s="6"/>
      <c r="BB11859" s="6"/>
      <c r="BC11859" s="6"/>
      <c r="BD11859" s="6"/>
      <c r="BE11859" s="6"/>
      <c r="BF11859" s="6"/>
      <c r="BG11859" s="6"/>
    </row>
    <row r="11860" spans="34:59" x14ac:dyDescent="0.25">
      <c r="AH11860" s="10"/>
      <c r="AI11860" s="6"/>
      <c r="AJ11860" s="10"/>
      <c r="AK11860" s="10"/>
      <c r="AL11860" s="10"/>
      <c r="AM11860" s="10"/>
      <c r="AN11860" s="10"/>
      <c r="AO11860" s="10"/>
      <c r="AP11860" s="10"/>
      <c r="AQ11860" s="10"/>
      <c r="AR11860" s="10"/>
      <c r="AS11860" s="10"/>
      <c r="AT11860" s="10"/>
      <c r="AU11860" s="10"/>
      <c r="AV11860" s="10"/>
      <c r="AW11860" s="10"/>
      <c r="AX11860" s="10"/>
      <c r="AY11860" s="10"/>
      <c r="AZ11860" s="10"/>
      <c r="BA11860" s="10"/>
      <c r="BB11860" s="10"/>
      <c r="BC11860" s="10"/>
      <c r="BD11860" s="10"/>
      <c r="BE11860" s="10"/>
      <c r="BF11860" s="10"/>
      <c r="BG11860" s="6"/>
    </row>
    <row r="11862" spans="34:59" x14ac:dyDescent="0.25">
      <c r="AH11862" s="10"/>
      <c r="AI11862" s="6"/>
    </row>
    <row r="11863" spans="34:59" x14ac:dyDescent="0.25">
      <c r="AH11863" s="6"/>
      <c r="AI11863" s="6"/>
      <c r="AJ11863" s="6"/>
      <c r="AK11863" s="6"/>
      <c r="AL11863" s="6"/>
      <c r="AM11863" s="6"/>
      <c r="AN11863" s="6"/>
      <c r="AO11863" s="6"/>
      <c r="AP11863" s="6"/>
      <c r="AQ11863" s="6"/>
      <c r="AR11863" s="6"/>
      <c r="AS11863" s="6"/>
      <c r="AT11863" s="6"/>
      <c r="AU11863" s="6"/>
      <c r="AV11863" s="6"/>
      <c r="AW11863" s="6"/>
      <c r="AX11863" s="6"/>
      <c r="AY11863" s="6"/>
      <c r="AZ11863" s="6"/>
      <c r="BA11863" s="6"/>
      <c r="BB11863" s="6"/>
      <c r="BC11863" s="6"/>
      <c r="BD11863" s="6"/>
      <c r="BE11863" s="6"/>
      <c r="BF11863" s="6"/>
      <c r="BG11863" s="6"/>
    </row>
    <row r="11864" spans="34:59" x14ac:dyDescent="0.25">
      <c r="AH11864" s="10"/>
      <c r="AI11864" s="6"/>
      <c r="AJ11864" s="10"/>
      <c r="AK11864" s="10"/>
      <c r="AL11864" s="10"/>
      <c r="AM11864" s="10"/>
      <c r="AN11864" s="10"/>
      <c r="AO11864" s="10"/>
      <c r="AP11864" s="10"/>
      <c r="AQ11864" s="10"/>
      <c r="AR11864" s="10"/>
      <c r="AS11864" s="10"/>
      <c r="AT11864" s="10"/>
      <c r="AU11864" s="10"/>
      <c r="AV11864" s="10"/>
      <c r="AW11864" s="10"/>
      <c r="AX11864" s="10"/>
      <c r="AY11864" s="10"/>
      <c r="AZ11864" s="10"/>
      <c r="BA11864" s="10"/>
      <c r="BB11864" s="10"/>
      <c r="BC11864" s="10"/>
      <c r="BD11864" s="10"/>
      <c r="BE11864" s="10"/>
      <c r="BF11864" s="10"/>
      <c r="BG11864" s="6"/>
    </row>
    <row r="11865" spans="34:59" x14ac:dyDescent="0.25">
      <c r="AH11865" s="6"/>
      <c r="AI11865" s="6"/>
      <c r="AJ11865" s="6"/>
      <c r="AK11865" s="6"/>
      <c r="AL11865" s="6"/>
      <c r="AM11865" s="6"/>
      <c r="AN11865" s="6"/>
      <c r="AO11865" s="6"/>
      <c r="AP11865" s="6"/>
      <c r="AQ11865" s="6"/>
      <c r="AR11865" s="6"/>
      <c r="AS11865" s="6"/>
      <c r="AT11865" s="6"/>
      <c r="AU11865" s="6"/>
      <c r="AV11865" s="6"/>
      <c r="AW11865" s="6"/>
      <c r="AX11865" s="6"/>
      <c r="AY11865" s="6"/>
      <c r="AZ11865" s="6"/>
      <c r="BA11865" s="6"/>
      <c r="BB11865" s="6"/>
      <c r="BC11865" s="6"/>
      <c r="BD11865" s="6"/>
      <c r="BE11865" s="6"/>
      <c r="BF11865" s="6"/>
      <c r="BG11865" s="10"/>
    </row>
    <row r="11866" spans="34:59" x14ac:dyDescent="0.25">
      <c r="AH11866" s="10"/>
      <c r="AI11866" s="6"/>
    </row>
    <row r="11867" spans="34:59" x14ac:dyDescent="0.25">
      <c r="AH11867" s="6"/>
      <c r="AI11867" s="6"/>
      <c r="AJ11867" s="6"/>
      <c r="AK11867" s="6"/>
      <c r="AL11867" s="6"/>
      <c r="AM11867" s="6"/>
      <c r="AN11867" s="6"/>
      <c r="AO11867" s="6"/>
      <c r="AP11867" s="6"/>
      <c r="AQ11867" s="6"/>
      <c r="AR11867" s="6"/>
      <c r="AS11867" s="6"/>
      <c r="AT11867" s="6"/>
      <c r="AU11867" s="6"/>
      <c r="AV11867" s="6"/>
      <c r="AW11867" s="6"/>
      <c r="AX11867" s="6"/>
      <c r="AY11867" s="6"/>
      <c r="AZ11867" s="6"/>
      <c r="BA11867" s="6"/>
      <c r="BB11867" s="6"/>
      <c r="BC11867" s="6"/>
      <c r="BD11867" s="6"/>
      <c r="BE11867" s="6"/>
      <c r="BF11867" s="6"/>
      <c r="BG11867" s="6"/>
    </row>
    <row r="11868" spans="34:59" x14ac:dyDescent="0.25">
      <c r="AH11868" s="10"/>
      <c r="AI11868" s="6"/>
      <c r="AJ11868" s="10"/>
      <c r="AK11868" s="10"/>
      <c r="AL11868" s="10"/>
      <c r="AM11868" s="10"/>
      <c r="AN11868" s="10"/>
      <c r="AO11868" s="10"/>
      <c r="AP11868" s="10"/>
      <c r="AQ11868" s="10"/>
      <c r="AR11868" s="10"/>
      <c r="AS11868" s="10"/>
      <c r="AT11868" s="10"/>
      <c r="AU11868" s="10"/>
      <c r="AV11868" s="10"/>
      <c r="AW11868" s="10"/>
      <c r="AX11868" s="10"/>
      <c r="AY11868" s="10"/>
      <c r="AZ11868" s="10"/>
      <c r="BA11868" s="10"/>
      <c r="BB11868" s="10"/>
      <c r="BC11868" s="10"/>
      <c r="BD11868" s="10"/>
      <c r="BE11868" s="10"/>
      <c r="BF11868" s="10"/>
      <c r="BG11868" s="6"/>
    </row>
    <row r="11869" spans="34:59" x14ac:dyDescent="0.25">
      <c r="AH11869" s="6"/>
      <c r="AI11869" s="6"/>
      <c r="AJ11869" s="6"/>
      <c r="AK11869" s="6"/>
      <c r="AL11869" s="6"/>
      <c r="AM11869" s="6"/>
      <c r="AN11869" s="6"/>
      <c r="AO11869" s="6"/>
      <c r="AP11869" s="6"/>
      <c r="AQ11869" s="6"/>
      <c r="AR11869" s="6"/>
      <c r="AS11869" s="6"/>
      <c r="AT11869" s="6"/>
      <c r="AU11869" s="6"/>
      <c r="AV11869" s="6"/>
      <c r="AW11869" s="6"/>
      <c r="AX11869" s="6"/>
      <c r="AY11869" s="6"/>
      <c r="AZ11869" s="6"/>
      <c r="BA11869" s="6"/>
      <c r="BB11869" s="6"/>
      <c r="BC11869" s="6"/>
      <c r="BD11869" s="6"/>
      <c r="BE11869" s="6"/>
      <c r="BF11869" s="6"/>
      <c r="BG11869" s="10"/>
    </row>
    <row r="11870" spans="34:59" x14ac:dyDescent="0.25">
      <c r="AH11870" s="10"/>
      <c r="AI11870" s="6"/>
    </row>
    <row r="11871" spans="34:59" x14ac:dyDescent="0.25">
      <c r="AH11871" s="6"/>
      <c r="AI11871" s="6"/>
      <c r="AJ11871" s="6"/>
      <c r="AK11871" s="6"/>
      <c r="AL11871" s="6"/>
      <c r="AM11871" s="6"/>
      <c r="AN11871" s="6"/>
      <c r="AO11871" s="6"/>
      <c r="AP11871" s="6"/>
      <c r="AQ11871" s="6"/>
      <c r="AR11871" s="6"/>
      <c r="AS11871" s="6"/>
      <c r="AT11871" s="6"/>
      <c r="AU11871" s="6"/>
      <c r="AV11871" s="6"/>
      <c r="AW11871" s="6"/>
      <c r="AX11871" s="6"/>
      <c r="AY11871" s="6"/>
      <c r="AZ11871" s="6"/>
      <c r="BA11871" s="6"/>
      <c r="BB11871" s="6"/>
      <c r="BC11871" s="6"/>
      <c r="BD11871" s="6"/>
      <c r="BE11871" s="6"/>
      <c r="BF11871" s="6"/>
      <c r="BG11871" s="6"/>
    </row>
    <row r="11872" spans="34:59" x14ac:dyDescent="0.25">
      <c r="AH11872" s="10"/>
      <c r="AI11872" s="6"/>
      <c r="AJ11872" s="10"/>
      <c r="AK11872" s="10"/>
      <c r="AL11872" s="10"/>
      <c r="AM11872" s="10"/>
      <c r="AN11872" s="10"/>
      <c r="AO11872" s="10"/>
      <c r="AP11872" s="10"/>
      <c r="AQ11872" s="10"/>
      <c r="AR11872" s="10"/>
      <c r="AS11872" s="10"/>
      <c r="AT11872" s="10"/>
      <c r="AU11872" s="10"/>
      <c r="AV11872" s="10"/>
      <c r="AW11872" s="10"/>
      <c r="AX11872" s="10"/>
      <c r="AY11872" s="10"/>
      <c r="AZ11872" s="10"/>
      <c r="BA11872" s="10"/>
      <c r="BB11872" s="10"/>
      <c r="BC11872" s="10"/>
      <c r="BD11872" s="10"/>
      <c r="BE11872" s="10"/>
      <c r="BF11872" s="10"/>
      <c r="BG11872" s="6"/>
    </row>
    <row r="11873" spans="34:59" x14ac:dyDescent="0.25">
      <c r="AH11873" s="6"/>
      <c r="AI11873" s="6"/>
      <c r="AJ11873" s="6"/>
      <c r="AK11873" s="6"/>
      <c r="AL11873" s="6"/>
      <c r="AM11873" s="6"/>
      <c r="AN11873" s="6"/>
      <c r="AO11873" s="6"/>
      <c r="AP11873" s="6"/>
      <c r="AQ11873" s="6"/>
      <c r="AR11873" s="6"/>
      <c r="AS11873" s="6"/>
      <c r="AT11873" s="6"/>
      <c r="AU11873" s="6"/>
      <c r="AV11873" s="6"/>
      <c r="AW11873" s="6"/>
      <c r="AX11873" s="6"/>
      <c r="AY11873" s="6"/>
      <c r="AZ11873" s="6"/>
      <c r="BA11873" s="6"/>
      <c r="BB11873" s="6"/>
      <c r="BC11873" s="6"/>
      <c r="BD11873" s="6"/>
      <c r="BE11873" s="6"/>
      <c r="BF11873" s="6"/>
      <c r="BG11873" s="10"/>
    </row>
    <row r="11874" spans="34:59" x14ac:dyDescent="0.25">
      <c r="AH11874" s="10"/>
      <c r="AI11874" s="6"/>
    </row>
    <row r="11875" spans="34:59" x14ac:dyDescent="0.25">
      <c r="AH11875" s="6"/>
      <c r="AI11875" s="6"/>
      <c r="AJ11875" s="6"/>
      <c r="AK11875" s="6"/>
      <c r="AL11875" s="6"/>
      <c r="AM11875" s="6"/>
      <c r="AN11875" s="6"/>
      <c r="AO11875" s="6"/>
      <c r="AP11875" s="6"/>
      <c r="AQ11875" s="6"/>
      <c r="AR11875" s="6"/>
      <c r="AS11875" s="6"/>
      <c r="AT11875" s="6"/>
      <c r="AU11875" s="6"/>
      <c r="AV11875" s="6"/>
      <c r="AW11875" s="6"/>
      <c r="AX11875" s="6"/>
      <c r="AY11875" s="6"/>
      <c r="AZ11875" s="6"/>
      <c r="BA11875" s="6"/>
      <c r="BB11875" s="6"/>
      <c r="BC11875" s="6"/>
      <c r="BD11875" s="6"/>
      <c r="BE11875" s="6"/>
      <c r="BF11875" s="6"/>
      <c r="BG11875" s="6"/>
    </row>
    <row r="11876" spans="34:59" x14ac:dyDescent="0.25">
      <c r="AH11876" s="10"/>
      <c r="AI11876" s="6"/>
      <c r="AJ11876" s="10"/>
      <c r="AK11876" s="10"/>
      <c r="AL11876" s="10"/>
      <c r="AM11876" s="10"/>
      <c r="AN11876" s="10"/>
      <c r="AO11876" s="10"/>
      <c r="AP11876" s="10"/>
      <c r="AQ11876" s="10"/>
      <c r="AR11876" s="10"/>
      <c r="AS11876" s="10"/>
      <c r="AT11876" s="10"/>
      <c r="AU11876" s="10"/>
      <c r="AV11876" s="10"/>
      <c r="AW11876" s="10"/>
      <c r="AX11876" s="10"/>
      <c r="AY11876" s="10"/>
      <c r="AZ11876" s="10"/>
      <c r="BA11876" s="10"/>
      <c r="BB11876" s="10"/>
      <c r="BC11876" s="10"/>
      <c r="BD11876" s="10"/>
      <c r="BE11876" s="10"/>
      <c r="BF11876" s="10"/>
      <c r="BG11876" s="6"/>
    </row>
    <row r="11878" spans="34:59" x14ac:dyDescent="0.25">
      <c r="AH11878" s="10"/>
      <c r="AI11878" s="6"/>
    </row>
    <row r="11879" spans="34:59" x14ac:dyDescent="0.25">
      <c r="AH11879" s="6"/>
      <c r="AI11879" s="6"/>
      <c r="AJ11879" s="6"/>
      <c r="AK11879" s="6"/>
      <c r="AL11879" s="6"/>
      <c r="AM11879" s="6"/>
      <c r="AN11879" s="6"/>
      <c r="AO11879" s="6"/>
      <c r="AP11879" s="6"/>
      <c r="AQ11879" s="6"/>
      <c r="AR11879" s="6"/>
      <c r="AS11879" s="6"/>
      <c r="AT11879" s="6"/>
      <c r="AU11879" s="6"/>
      <c r="AV11879" s="6"/>
      <c r="AW11879" s="6"/>
      <c r="AX11879" s="6"/>
      <c r="AY11879" s="6"/>
      <c r="AZ11879" s="6"/>
      <c r="BA11879" s="6"/>
      <c r="BB11879" s="6"/>
      <c r="BC11879" s="6"/>
      <c r="BD11879" s="6"/>
      <c r="BE11879" s="6"/>
      <c r="BF11879" s="6"/>
      <c r="BG11879" s="6"/>
    </row>
    <row r="11880" spans="34:59" x14ac:dyDescent="0.25">
      <c r="AH11880" s="10"/>
      <c r="AI11880" s="6"/>
      <c r="AJ11880" s="10"/>
      <c r="AK11880" s="10"/>
      <c r="AL11880" s="10"/>
      <c r="AM11880" s="10"/>
      <c r="AN11880" s="10"/>
      <c r="AO11880" s="10"/>
      <c r="AP11880" s="10"/>
      <c r="AQ11880" s="10"/>
      <c r="AR11880" s="10"/>
      <c r="AS11880" s="10"/>
      <c r="AT11880" s="10"/>
      <c r="AU11880" s="10"/>
      <c r="AV11880" s="10"/>
      <c r="AW11880" s="10"/>
      <c r="AX11880" s="10"/>
      <c r="AY11880" s="10"/>
      <c r="AZ11880" s="10"/>
      <c r="BA11880" s="10"/>
      <c r="BB11880" s="10"/>
      <c r="BC11880" s="10"/>
      <c r="BD11880" s="10"/>
      <c r="BE11880" s="10"/>
      <c r="BF11880" s="10"/>
      <c r="BG11880" s="6"/>
    </row>
    <row r="11881" spans="34:59" x14ac:dyDescent="0.25">
      <c r="AH11881" s="6"/>
      <c r="AI11881" s="6"/>
      <c r="AJ11881" s="6"/>
      <c r="AK11881" s="6"/>
      <c r="AL11881" s="6"/>
      <c r="AM11881" s="6"/>
      <c r="AN11881" s="6"/>
      <c r="AO11881" s="6"/>
      <c r="AP11881" s="6"/>
      <c r="AQ11881" s="6"/>
      <c r="AR11881" s="6"/>
      <c r="AS11881" s="6"/>
      <c r="AT11881" s="6"/>
      <c r="AU11881" s="6"/>
      <c r="AV11881" s="6"/>
      <c r="AW11881" s="6"/>
      <c r="AX11881" s="6"/>
      <c r="AY11881" s="6"/>
      <c r="AZ11881" s="6"/>
      <c r="BA11881" s="6"/>
      <c r="BB11881" s="6"/>
      <c r="BC11881" s="6"/>
      <c r="BD11881" s="6"/>
      <c r="BE11881" s="6"/>
      <c r="BF11881" s="6"/>
      <c r="BG11881" s="10"/>
    </row>
    <row r="11882" spans="34:59" x14ac:dyDescent="0.25">
      <c r="AH11882" s="10"/>
      <c r="AI11882" s="6"/>
    </row>
    <row r="11883" spans="34:59" x14ac:dyDescent="0.25">
      <c r="AH11883" s="6"/>
      <c r="AI11883" s="6"/>
      <c r="AJ11883" s="6"/>
      <c r="AK11883" s="6"/>
      <c r="AL11883" s="6"/>
      <c r="AM11883" s="6"/>
      <c r="AN11883" s="6"/>
      <c r="AO11883" s="6"/>
      <c r="AP11883" s="6"/>
      <c r="AQ11883" s="6"/>
      <c r="AR11883" s="6"/>
      <c r="AS11883" s="6"/>
      <c r="AT11883" s="6"/>
      <c r="AU11883" s="6"/>
      <c r="AV11883" s="6"/>
      <c r="AW11883" s="6"/>
      <c r="AX11883" s="6"/>
      <c r="AY11883" s="6"/>
      <c r="AZ11883" s="6"/>
      <c r="BA11883" s="6"/>
      <c r="BB11883" s="6"/>
      <c r="BC11883" s="6"/>
      <c r="BD11883" s="6"/>
      <c r="BE11883" s="6"/>
      <c r="BF11883" s="6"/>
      <c r="BG11883" s="6"/>
    </row>
    <row r="11884" spans="34:59" x14ac:dyDescent="0.25">
      <c r="AH11884" s="10"/>
      <c r="AI11884" s="6"/>
      <c r="AJ11884" s="10"/>
      <c r="AK11884" s="10"/>
      <c r="AL11884" s="10"/>
      <c r="AM11884" s="10"/>
      <c r="AN11884" s="10"/>
      <c r="AO11884" s="10"/>
      <c r="AP11884" s="10"/>
      <c r="AQ11884" s="10"/>
      <c r="AR11884" s="10"/>
      <c r="AS11884" s="10"/>
      <c r="AT11884" s="10"/>
      <c r="AU11884" s="10"/>
      <c r="AV11884" s="10"/>
      <c r="AW11884" s="10"/>
      <c r="AX11884" s="10"/>
      <c r="AY11884" s="10"/>
      <c r="AZ11884" s="10"/>
      <c r="BA11884" s="10"/>
      <c r="BB11884" s="10"/>
      <c r="BC11884" s="10"/>
      <c r="BD11884" s="10"/>
      <c r="BE11884" s="10"/>
      <c r="BF11884" s="10"/>
      <c r="BG11884" s="6"/>
    </row>
    <row r="11885" spans="34:59" x14ac:dyDescent="0.25">
      <c r="AH11885" s="6"/>
      <c r="AI11885" s="6"/>
      <c r="AJ11885" s="6"/>
      <c r="AK11885" s="6"/>
      <c r="AL11885" s="6"/>
      <c r="AM11885" s="6"/>
      <c r="AN11885" s="6"/>
      <c r="AO11885" s="6"/>
      <c r="AP11885" s="6"/>
      <c r="AQ11885" s="6"/>
      <c r="AR11885" s="6"/>
      <c r="AS11885" s="6"/>
      <c r="AT11885" s="6"/>
      <c r="AU11885" s="6"/>
      <c r="AV11885" s="6"/>
      <c r="AW11885" s="6"/>
      <c r="AX11885" s="6"/>
      <c r="AY11885" s="6"/>
      <c r="AZ11885" s="6"/>
      <c r="BA11885" s="6"/>
      <c r="BB11885" s="6"/>
      <c r="BC11885" s="6"/>
      <c r="BD11885" s="6"/>
      <c r="BE11885" s="6"/>
      <c r="BF11885" s="6"/>
      <c r="BG11885" s="10"/>
    </row>
    <row r="11886" spans="34:59" x14ac:dyDescent="0.25">
      <c r="AH11886" s="10"/>
      <c r="AI11886" s="6"/>
    </row>
    <row r="11887" spans="34:59" x14ac:dyDescent="0.25">
      <c r="AH11887" s="6"/>
      <c r="AI11887" s="6"/>
      <c r="AJ11887" s="6"/>
      <c r="AK11887" s="6"/>
      <c r="AL11887" s="6"/>
      <c r="AM11887" s="6"/>
      <c r="AN11887" s="6"/>
      <c r="AO11887" s="6"/>
      <c r="AP11887" s="6"/>
      <c r="AQ11887" s="6"/>
      <c r="AR11887" s="6"/>
      <c r="AS11887" s="6"/>
      <c r="AT11887" s="6"/>
      <c r="AU11887" s="6"/>
      <c r="AV11887" s="6"/>
      <c r="AW11887" s="6"/>
      <c r="AX11887" s="6"/>
      <c r="AY11887" s="6"/>
      <c r="AZ11887" s="6"/>
      <c r="BA11887" s="6"/>
      <c r="BB11887" s="6"/>
      <c r="BC11887" s="6"/>
      <c r="BD11887" s="6"/>
      <c r="BE11887" s="6"/>
      <c r="BF11887" s="6"/>
      <c r="BG11887" s="6"/>
    </row>
    <row r="11888" spans="34:59" x14ac:dyDescent="0.25">
      <c r="AH11888" s="10"/>
      <c r="AI11888" s="6"/>
      <c r="AJ11888" s="10"/>
      <c r="AK11888" s="10"/>
      <c r="AL11888" s="10"/>
      <c r="AM11888" s="10"/>
      <c r="AN11888" s="10"/>
      <c r="AO11888" s="10"/>
      <c r="AP11888" s="10"/>
      <c r="AQ11888" s="10"/>
      <c r="AR11888" s="10"/>
      <c r="AS11888" s="10"/>
      <c r="AT11888" s="10"/>
      <c r="AU11888" s="10"/>
      <c r="AV11888" s="10"/>
      <c r="AW11888" s="10"/>
      <c r="AX11888" s="10"/>
      <c r="AY11888" s="10"/>
      <c r="AZ11888" s="10"/>
      <c r="BA11888" s="10"/>
      <c r="BB11888" s="10"/>
      <c r="BC11888" s="10"/>
      <c r="BD11888" s="10"/>
      <c r="BE11888" s="10"/>
      <c r="BF11888" s="10"/>
      <c r="BG11888" s="6"/>
    </row>
    <row r="11889" spans="34:59" x14ac:dyDescent="0.25">
      <c r="AH11889" s="6"/>
      <c r="AI11889" s="6"/>
      <c r="AJ11889" s="6"/>
      <c r="AK11889" s="6"/>
      <c r="AL11889" s="6"/>
      <c r="AM11889" s="6"/>
      <c r="AN11889" s="6"/>
      <c r="AO11889" s="6"/>
      <c r="AP11889" s="6"/>
      <c r="AQ11889" s="6"/>
      <c r="AR11889" s="6"/>
      <c r="AS11889" s="6"/>
      <c r="AT11889" s="6"/>
      <c r="AU11889" s="6"/>
      <c r="AV11889" s="6"/>
      <c r="AW11889" s="6"/>
      <c r="AX11889" s="6"/>
      <c r="AY11889" s="6"/>
      <c r="AZ11889" s="6"/>
      <c r="BA11889" s="6"/>
      <c r="BB11889" s="6"/>
      <c r="BC11889" s="6"/>
      <c r="BD11889" s="6"/>
      <c r="BE11889" s="6"/>
      <c r="BF11889" s="6"/>
      <c r="BG11889" s="10"/>
    </row>
    <row r="11890" spans="34:59" x14ac:dyDescent="0.25">
      <c r="AH11890" s="10"/>
      <c r="AI11890" s="6"/>
    </row>
    <row r="11891" spans="34:59" x14ac:dyDescent="0.25">
      <c r="AH11891" s="6"/>
      <c r="AI11891" s="6"/>
      <c r="AJ11891" s="6"/>
      <c r="AK11891" s="6"/>
      <c r="AL11891" s="6"/>
      <c r="AM11891" s="6"/>
      <c r="AN11891" s="6"/>
      <c r="AO11891" s="6"/>
      <c r="AP11891" s="6"/>
      <c r="AQ11891" s="6"/>
      <c r="AR11891" s="6"/>
      <c r="AS11891" s="6"/>
      <c r="AT11891" s="6"/>
      <c r="AU11891" s="6"/>
      <c r="AV11891" s="6"/>
      <c r="AW11891" s="6"/>
      <c r="AX11891" s="6"/>
      <c r="AY11891" s="6"/>
      <c r="AZ11891" s="6"/>
      <c r="BA11891" s="6"/>
      <c r="BB11891" s="6"/>
      <c r="BC11891" s="6"/>
      <c r="BD11891" s="6"/>
      <c r="BE11891" s="6"/>
      <c r="BF11891" s="6"/>
      <c r="BG11891" s="6"/>
    </row>
    <row r="11892" spans="34:59" x14ac:dyDescent="0.25">
      <c r="AH11892" s="10"/>
      <c r="AI11892" s="6"/>
      <c r="AJ11892" s="10"/>
      <c r="AK11892" s="10"/>
      <c r="AL11892" s="10"/>
      <c r="AM11892" s="10"/>
      <c r="AN11892" s="10"/>
      <c r="AO11892" s="10"/>
      <c r="AP11892" s="10"/>
      <c r="AQ11892" s="10"/>
      <c r="AR11892" s="10"/>
      <c r="AS11892" s="10"/>
      <c r="AT11892" s="10"/>
      <c r="AU11892" s="10"/>
      <c r="AV11892" s="10"/>
      <c r="AW11892" s="10"/>
      <c r="AX11892" s="10"/>
      <c r="AY11892" s="10"/>
      <c r="AZ11892" s="10"/>
      <c r="BA11892" s="10"/>
      <c r="BB11892" s="10"/>
      <c r="BC11892" s="10"/>
      <c r="BD11892" s="10"/>
      <c r="BE11892" s="10"/>
      <c r="BF11892" s="10"/>
      <c r="BG11892" s="6"/>
    </row>
    <row r="11894" spans="34:59" x14ac:dyDescent="0.25">
      <c r="AH11894" s="10"/>
      <c r="AI11894" s="6"/>
    </row>
    <row r="11895" spans="34:59" x14ac:dyDescent="0.25">
      <c r="AH11895" s="6"/>
      <c r="AI11895" s="6"/>
      <c r="AJ11895" s="6"/>
      <c r="AK11895" s="6"/>
      <c r="AL11895" s="6"/>
      <c r="AM11895" s="6"/>
      <c r="AN11895" s="6"/>
      <c r="AO11895" s="6"/>
      <c r="AP11895" s="6"/>
      <c r="AQ11895" s="6"/>
      <c r="AR11895" s="6"/>
      <c r="AS11895" s="6"/>
      <c r="AT11895" s="6"/>
      <c r="AU11895" s="6"/>
      <c r="AV11895" s="6"/>
      <c r="AW11895" s="6"/>
      <c r="AX11895" s="6"/>
      <c r="AY11895" s="6"/>
      <c r="AZ11895" s="6"/>
      <c r="BA11895" s="6"/>
      <c r="BB11895" s="6"/>
      <c r="BC11895" s="6"/>
      <c r="BD11895" s="6"/>
      <c r="BE11895" s="6"/>
      <c r="BF11895" s="6"/>
      <c r="BG11895" s="6"/>
    </row>
    <row r="11896" spans="34:59" x14ac:dyDescent="0.25">
      <c r="AH11896" s="10"/>
      <c r="AI11896" s="6"/>
      <c r="AJ11896" s="10"/>
      <c r="AK11896" s="10"/>
      <c r="AL11896" s="10"/>
      <c r="AM11896" s="10"/>
      <c r="AN11896" s="10"/>
      <c r="AO11896" s="10"/>
      <c r="AP11896" s="10"/>
      <c r="AQ11896" s="10"/>
      <c r="AR11896" s="10"/>
      <c r="AS11896" s="10"/>
      <c r="AT11896" s="10"/>
      <c r="AU11896" s="10"/>
      <c r="AV11896" s="10"/>
      <c r="AW11896" s="10"/>
      <c r="AX11896" s="10"/>
      <c r="AY11896" s="10"/>
      <c r="AZ11896" s="10"/>
      <c r="BA11896" s="10"/>
      <c r="BB11896" s="10"/>
      <c r="BC11896" s="10"/>
      <c r="BD11896" s="10"/>
      <c r="BE11896" s="10"/>
      <c r="BF11896" s="10"/>
      <c r="BG11896" s="6"/>
    </row>
    <row r="11897" spans="34:59" x14ac:dyDescent="0.25">
      <c r="AH11897" s="6"/>
      <c r="AI11897" s="6"/>
      <c r="AJ11897" s="6"/>
      <c r="AK11897" s="6"/>
      <c r="AL11897" s="6"/>
      <c r="AM11897" s="6"/>
      <c r="AN11897" s="6"/>
      <c r="AO11897" s="6"/>
      <c r="AP11897" s="6"/>
      <c r="AQ11897" s="6"/>
      <c r="AR11897" s="6"/>
      <c r="AS11897" s="6"/>
      <c r="AT11897" s="6"/>
      <c r="AU11897" s="6"/>
      <c r="AV11897" s="6"/>
      <c r="AW11897" s="6"/>
      <c r="AX11897" s="6"/>
      <c r="AY11897" s="6"/>
      <c r="AZ11897" s="6"/>
      <c r="BA11897" s="6"/>
      <c r="BB11897" s="6"/>
      <c r="BC11897" s="6"/>
      <c r="BD11897" s="6"/>
      <c r="BE11897" s="6"/>
      <c r="BF11897" s="6"/>
      <c r="BG11897" s="10"/>
    </row>
    <row r="11898" spans="34:59" x14ac:dyDescent="0.25">
      <c r="AH11898" s="10"/>
      <c r="AI11898" s="6"/>
    </row>
    <row r="11899" spans="34:59" x14ac:dyDescent="0.25">
      <c r="AH11899" s="6"/>
      <c r="AI11899" s="6"/>
      <c r="AJ11899" s="6"/>
      <c r="AK11899" s="6"/>
      <c r="AL11899" s="6"/>
      <c r="AM11899" s="6"/>
      <c r="AN11899" s="6"/>
      <c r="AO11899" s="6"/>
      <c r="AP11899" s="6"/>
      <c r="AQ11899" s="6"/>
      <c r="AR11899" s="6"/>
      <c r="AS11899" s="6"/>
      <c r="AT11899" s="6"/>
      <c r="AU11899" s="6"/>
      <c r="AV11899" s="6"/>
      <c r="AW11899" s="6"/>
      <c r="AX11899" s="6"/>
      <c r="AY11899" s="6"/>
      <c r="AZ11899" s="6"/>
      <c r="BA11899" s="6"/>
      <c r="BB11899" s="6"/>
      <c r="BC11899" s="6"/>
      <c r="BD11899" s="6"/>
      <c r="BE11899" s="6"/>
      <c r="BF11899" s="6"/>
      <c r="BG11899" s="6"/>
    </row>
    <row r="11900" spans="34:59" x14ac:dyDescent="0.25">
      <c r="AH11900" s="10"/>
      <c r="AI11900" s="6"/>
      <c r="AJ11900" s="10"/>
      <c r="AK11900" s="10"/>
      <c r="AL11900" s="10"/>
      <c r="AM11900" s="10"/>
      <c r="AN11900" s="10"/>
      <c r="AO11900" s="10"/>
      <c r="AP11900" s="10"/>
      <c r="AQ11900" s="10"/>
      <c r="AR11900" s="10"/>
      <c r="AS11900" s="10"/>
      <c r="AT11900" s="10"/>
      <c r="AU11900" s="10"/>
      <c r="AV11900" s="10"/>
      <c r="AW11900" s="10"/>
      <c r="AX11900" s="10"/>
      <c r="AY11900" s="10"/>
      <c r="AZ11900" s="10"/>
      <c r="BA11900" s="10"/>
      <c r="BB11900" s="10"/>
      <c r="BC11900" s="10"/>
      <c r="BD11900" s="10"/>
      <c r="BE11900" s="10"/>
      <c r="BF11900" s="10"/>
      <c r="BG11900" s="6"/>
    </row>
    <row r="11901" spans="34:59" x14ac:dyDescent="0.25">
      <c r="AH11901" s="6"/>
      <c r="AI11901" s="6"/>
      <c r="AJ11901" s="6"/>
      <c r="AK11901" s="6"/>
      <c r="AL11901" s="6"/>
      <c r="AM11901" s="6"/>
      <c r="AN11901" s="6"/>
      <c r="AO11901" s="6"/>
      <c r="AP11901" s="6"/>
      <c r="AQ11901" s="6"/>
      <c r="AR11901" s="6"/>
      <c r="AS11901" s="6"/>
      <c r="AT11901" s="6"/>
      <c r="AU11901" s="6"/>
      <c r="AV11901" s="6"/>
      <c r="AW11901" s="6"/>
      <c r="AX11901" s="6"/>
      <c r="AY11901" s="6"/>
      <c r="AZ11901" s="6"/>
      <c r="BA11901" s="6"/>
      <c r="BB11901" s="6"/>
      <c r="BC11901" s="6"/>
      <c r="BD11901" s="6"/>
      <c r="BE11901" s="6"/>
      <c r="BF11901" s="6"/>
      <c r="BG11901" s="10"/>
    </row>
    <row r="11902" spans="34:59" x14ac:dyDescent="0.25">
      <c r="AH11902" s="10"/>
      <c r="AI11902" s="6"/>
    </row>
    <row r="11903" spans="34:59" x14ac:dyDescent="0.25">
      <c r="AH11903" s="6"/>
      <c r="AI11903" s="6"/>
      <c r="AJ11903" s="6"/>
      <c r="AK11903" s="6"/>
      <c r="AL11903" s="6"/>
      <c r="AM11903" s="6"/>
      <c r="AN11903" s="6"/>
      <c r="AO11903" s="6"/>
      <c r="AP11903" s="6"/>
      <c r="AQ11903" s="6"/>
      <c r="AR11903" s="6"/>
      <c r="AS11903" s="6"/>
      <c r="AT11903" s="6"/>
      <c r="AU11903" s="6"/>
      <c r="AV11903" s="6"/>
      <c r="AW11903" s="6"/>
      <c r="AX11903" s="6"/>
      <c r="AY11903" s="6"/>
      <c r="AZ11903" s="6"/>
      <c r="BA11903" s="6"/>
      <c r="BB11903" s="6"/>
      <c r="BC11903" s="6"/>
      <c r="BD11903" s="6"/>
      <c r="BE11903" s="6"/>
      <c r="BF11903" s="6"/>
      <c r="BG11903" s="6"/>
    </row>
    <row r="11904" spans="34:59" x14ac:dyDescent="0.25">
      <c r="AH11904" s="10"/>
      <c r="AI11904" s="6"/>
      <c r="AJ11904" s="10"/>
      <c r="AK11904" s="10"/>
      <c r="AL11904" s="10"/>
      <c r="AM11904" s="10"/>
      <c r="AN11904" s="10"/>
      <c r="AO11904" s="10"/>
      <c r="AP11904" s="10"/>
      <c r="AQ11904" s="10"/>
      <c r="AR11904" s="10"/>
      <c r="AS11904" s="10"/>
      <c r="AT11904" s="10"/>
      <c r="AU11904" s="10"/>
      <c r="AV11904" s="10"/>
      <c r="AW11904" s="10"/>
      <c r="AX11904" s="10"/>
      <c r="AY11904" s="10"/>
      <c r="AZ11904" s="10"/>
      <c r="BA11904" s="10"/>
      <c r="BB11904" s="10"/>
      <c r="BC11904" s="10"/>
      <c r="BD11904" s="10"/>
      <c r="BE11904" s="10"/>
      <c r="BF11904" s="10"/>
      <c r="BG11904" s="6"/>
    </row>
    <row r="11905" spans="34:59" x14ac:dyDescent="0.25">
      <c r="AH11905" s="6"/>
      <c r="AI11905" s="6"/>
      <c r="AJ11905" s="6"/>
      <c r="AK11905" s="6"/>
      <c r="AL11905" s="6"/>
      <c r="AM11905" s="6"/>
      <c r="AN11905" s="6"/>
      <c r="AO11905" s="6"/>
      <c r="AP11905" s="6"/>
      <c r="AQ11905" s="6"/>
      <c r="AR11905" s="6"/>
      <c r="AS11905" s="6"/>
      <c r="AT11905" s="6"/>
      <c r="AU11905" s="6"/>
      <c r="AV11905" s="6"/>
      <c r="AW11905" s="6"/>
      <c r="AX11905" s="6"/>
      <c r="AY11905" s="6"/>
      <c r="AZ11905" s="6"/>
      <c r="BA11905" s="6"/>
      <c r="BB11905" s="6"/>
      <c r="BC11905" s="6"/>
      <c r="BD11905" s="6"/>
      <c r="BE11905" s="6"/>
      <c r="BF11905" s="6"/>
      <c r="BG11905" s="10"/>
    </row>
    <row r="11906" spans="34:59" x14ac:dyDescent="0.25">
      <c r="AH11906" s="10"/>
      <c r="AI11906" s="6"/>
    </row>
    <row r="11907" spans="34:59" x14ac:dyDescent="0.25">
      <c r="AH11907" s="6"/>
      <c r="AI11907" s="6"/>
      <c r="AJ11907" s="6"/>
      <c r="AK11907" s="6"/>
      <c r="AL11907" s="6"/>
      <c r="AM11907" s="6"/>
      <c r="AN11907" s="6"/>
      <c r="AO11907" s="6"/>
      <c r="AP11907" s="6"/>
      <c r="AQ11907" s="6"/>
      <c r="AR11907" s="6"/>
      <c r="AS11907" s="6"/>
      <c r="AT11907" s="6"/>
      <c r="AU11907" s="6"/>
      <c r="AV11907" s="6"/>
      <c r="AW11907" s="6"/>
      <c r="AX11907" s="6"/>
      <c r="AY11907" s="6"/>
      <c r="AZ11907" s="6"/>
      <c r="BA11907" s="6"/>
      <c r="BB11907" s="6"/>
      <c r="BC11907" s="6"/>
      <c r="BD11907" s="6"/>
      <c r="BE11907" s="6"/>
      <c r="BF11907" s="6"/>
      <c r="BG11907" s="6"/>
    </row>
    <row r="11908" spans="34:59" x14ac:dyDescent="0.25">
      <c r="AH11908" s="10"/>
      <c r="AI11908" s="6"/>
      <c r="AJ11908" s="10"/>
      <c r="AK11908" s="10"/>
      <c r="AL11908" s="10"/>
      <c r="AM11908" s="10"/>
      <c r="AN11908" s="10"/>
      <c r="AO11908" s="10"/>
      <c r="AP11908" s="10"/>
      <c r="AQ11908" s="10"/>
      <c r="AR11908" s="10"/>
      <c r="AS11908" s="10"/>
      <c r="AT11908" s="10"/>
      <c r="AU11908" s="10"/>
      <c r="AV11908" s="10"/>
      <c r="AW11908" s="10"/>
      <c r="AX11908" s="10"/>
      <c r="AY11908" s="10"/>
      <c r="AZ11908" s="10"/>
      <c r="BA11908" s="10"/>
      <c r="BB11908" s="10"/>
      <c r="BC11908" s="10"/>
      <c r="BD11908" s="10"/>
      <c r="BE11908" s="10"/>
      <c r="BF11908" s="10"/>
      <c r="BG11908" s="6"/>
    </row>
    <row r="11910" spans="34:59" x14ac:dyDescent="0.25">
      <c r="AH11910" s="10"/>
      <c r="AI11910" s="6"/>
    </row>
    <row r="11911" spans="34:59" x14ac:dyDescent="0.25">
      <c r="AH11911" s="6"/>
      <c r="AI11911" s="6"/>
      <c r="AJ11911" s="6"/>
      <c r="AK11911" s="6"/>
      <c r="AL11911" s="6"/>
      <c r="AM11911" s="6"/>
      <c r="AN11911" s="6"/>
      <c r="AO11911" s="6"/>
      <c r="AP11911" s="6"/>
      <c r="AQ11911" s="6"/>
      <c r="AR11911" s="6"/>
      <c r="AS11911" s="6"/>
      <c r="AT11911" s="6"/>
      <c r="AU11911" s="6"/>
      <c r="AV11911" s="6"/>
      <c r="AW11911" s="6"/>
      <c r="AX11911" s="6"/>
      <c r="AY11911" s="6"/>
      <c r="AZ11911" s="6"/>
      <c r="BA11911" s="6"/>
      <c r="BB11911" s="6"/>
      <c r="BC11911" s="6"/>
      <c r="BD11911" s="6"/>
      <c r="BE11911" s="6"/>
      <c r="BF11911" s="6"/>
      <c r="BG11911" s="6"/>
    </row>
    <row r="11912" spans="34:59" x14ac:dyDescent="0.25">
      <c r="AH11912" s="10"/>
      <c r="AI11912" s="6"/>
      <c r="AJ11912" s="10"/>
      <c r="AK11912" s="10"/>
      <c r="AL11912" s="10"/>
      <c r="AM11912" s="10"/>
      <c r="AN11912" s="10"/>
      <c r="AO11912" s="10"/>
      <c r="AP11912" s="10"/>
      <c r="AQ11912" s="10"/>
      <c r="AR11912" s="10"/>
      <c r="AS11912" s="10"/>
      <c r="AT11912" s="10"/>
      <c r="AU11912" s="10"/>
      <c r="AV11912" s="10"/>
      <c r="AW11912" s="10"/>
      <c r="AX11912" s="10"/>
      <c r="AY11912" s="10"/>
      <c r="AZ11912" s="10"/>
      <c r="BA11912" s="10"/>
      <c r="BB11912" s="10"/>
      <c r="BC11912" s="10"/>
      <c r="BD11912" s="10"/>
      <c r="BE11912" s="10"/>
      <c r="BF11912" s="10"/>
      <c r="BG11912" s="6"/>
    </row>
    <row r="11913" spans="34:59" x14ac:dyDescent="0.25">
      <c r="AH11913" s="6"/>
      <c r="AI11913" s="6"/>
      <c r="AJ11913" s="6"/>
      <c r="AK11913" s="6"/>
      <c r="AL11913" s="6"/>
      <c r="AM11913" s="6"/>
      <c r="AN11913" s="6"/>
      <c r="AO11913" s="6"/>
      <c r="AP11913" s="6"/>
      <c r="AQ11913" s="6"/>
      <c r="AR11913" s="6"/>
      <c r="AS11913" s="6"/>
      <c r="AT11913" s="6"/>
      <c r="AU11913" s="6"/>
      <c r="AV11913" s="6"/>
      <c r="AW11913" s="6"/>
      <c r="AX11913" s="6"/>
      <c r="AY11913" s="6"/>
      <c r="AZ11913" s="6"/>
      <c r="BA11913" s="6"/>
      <c r="BB11913" s="6"/>
      <c r="BC11913" s="6"/>
      <c r="BD11913" s="6"/>
      <c r="BE11913" s="6"/>
      <c r="BF11913" s="6"/>
      <c r="BG11913" s="10"/>
    </row>
    <row r="11914" spans="34:59" x14ac:dyDescent="0.25">
      <c r="AH11914" s="10"/>
      <c r="AI11914" s="6"/>
    </row>
    <row r="11915" spans="34:59" x14ac:dyDescent="0.25">
      <c r="AH11915" s="6"/>
      <c r="AI11915" s="6"/>
      <c r="AJ11915" s="6"/>
      <c r="AK11915" s="6"/>
      <c r="AL11915" s="6"/>
      <c r="AM11915" s="6"/>
      <c r="AN11915" s="6"/>
      <c r="AO11915" s="6"/>
      <c r="AP11915" s="6"/>
      <c r="AQ11915" s="6"/>
      <c r="AR11915" s="6"/>
      <c r="AS11915" s="6"/>
      <c r="AT11915" s="6"/>
      <c r="AU11915" s="6"/>
      <c r="AV11915" s="6"/>
      <c r="AW11915" s="6"/>
      <c r="AX11915" s="6"/>
      <c r="AY11915" s="6"/>
      <c r="AZ11915" s="6"/>
      <c r="BA11915" s="6"/>
      <c r="BB11915" s="6"/>
      <c r="BC11915" s="6"/>
      <c r="BD11915" s="6"/>
      <c r="BE11915" s="6"/>
      <c r="BF11915" s="6"/>
      <c r="BG11915" s="6"/>
    </row>
    <row r="11916" spans="34:59" x14ac:dyDescent="0.25">
      <c r="AH11916" s="10"/>
      <c r="AI11916" s="6"/>
      <c r="AJ11916" s="10"/>
      <c r="AK11916" s="10"/>
      <c r="AL11916" s="10"/>
      <c r="AM11916" s="10"/>
      <c r="AN11916" s="10"/>
      <c r="AO11916" s="10"/>
      <c r="AP11916" s="10"/>
      <c r="AQ11916" s="10"/>
      <c r="AR11916" s="10"/>
      <c r="AS11916" s="10"/>
      <c r="AT11916" s="10"/>
      <c r="AU11916" s="10"/>
      <c r="AV11916" s="10"/>
      <c r="AW11916" s="10"/>
      <c r="AX11916" s="10"/>
      <c r="AY11916" s="10"/>
      <c r="AZ11916" s="10"/>
      <c r="BA11916" s="10"/>
      <c r="BB11916" s="10"/>
      <c r="BC11916" s="10"/>
      <c r="BD11916" s="10"/>
      <c r="BE11916" s="10"/>
      <c r="BF11916" s="10"/>
      <c r="BG11916" s="6"/>
    </row>
    <row r="11917" spans="34:59" x14ac:dyDescent="0.25">
      <c r="AH11917" s="6"/>
      <c r="AI11917" s="6"/>
      <c r="AJ11917" s="6"/>
      <c r="AK11917" s="6"/>
      <c r="AL11917" s="6"/>
      <c r="AM11917" s="6"/>
      <c r="AN11917" s="6"/>
      <c r="AO11917" s="6"/>
      <c r="AP11917" s="6"/>
      <c r="AQ11917" s="6"/>
      <c r="AR11917" s="6"/>
      <c r="AS11917" s="6"/>
      <c r="AT11917" s="6"/>
      <c r="AU11917" s="6"/>
      <c r="AV11917" s="6"/>
      <c r="AW11917" s="6"/>
      <c r="AX11917" s="6"/>
      <c r="AY11917" s="6"/>
      <c r="AZ11917" s="6"/>
      <c r="BA11917" s="6"/>
      <c r="BB11917" s="6"/>
      <c r="BC11917" s="6"/>
      <c r="BD11917" s="6"/>
      <c r="BE11917" s="6"/>
      <c r="BF11917" s="6"/>
      <c r="BG11917" s="10"/>
    </row>
    <row r="11918" spans="34:59" x14ac:dyDescent="0.25">
      <c r="AH11918" s="10"/>
      <c r="AI11918" s="6"/>
    </row>
    <row r="11919" spans="34:59" x14ac:dyDescent="0.25">
      <c r="AH11919" s="6"/>
      <c r="AI11919" s="6"/>
      <c r="AJ11919" s="6"/>
      <c r="AK11919" s="6"/>
      <c r="AL11919" s="6"/>
      <c r="AM11919" s="6"/>
      <c r="AN11919" s="6"/>
      <c r="AO11919" s="6"/>
      <c r="AP11919" s="6"/>
      <c r="AQ11919" s="6"/>
      <c r="AR11919" s="6"/>
      <c r="AS11919" s="6"/>
      <c r="AT11919" s="6"/>
      <c r="AU11919" s="6"/>
      <c r="AV11919" s="6"/>
      <c r="AW11919" s="6"/>
      <c r="AX11919" s="6"/>
      <c r="AY11919" s="6"/>
      <c r="AZ11919" s="6"/>
      <c r="BA11919" s="6"/>
      <c r="BB11919" s="6"/>
      <c r="BC11919" s="6"/>
      <c r="BD11919" s="6"/>
      <c r="BE11919" s="6"/>
      <c r="BF11919" s="6"/>
      <c r="BG11919" s="6"/>
    </row>
    <row r="11920" spans="34:59" x14ac:dyDescent="0.25">
      <c r="AH11920" s="10"/>
      <c r="AI11920" s="6"/>
      <c r="AJ11920" s="10"/>
      <c r="AK11920" s="10"/>
      <c r="AL11920" s="10"/>
      <c r="AM11920" s="10"/>
      <c r="AN11920" s="10"/>
      <c r="AO11920" s="10"/>
      <c r="AP11920" s="10"/>
      <c r="AQ11920" s="10"/>
      <c r="AR11920" s="10"/>
      <c r="AS11920" s="10"/>
      <c r="AT11920" s="10"/>
      <c r="AU11920" s="10"/>
      <c r="AV11920" s="10"/>
      <c r="AW11920" s="10"/>
      <c r="AX11920" s="10"/>
      <c r="AY11920" s="10"/>
      <c r="AZ11920" s="10"/>
      <c r="BA11920" s="10"/>
      <c r="BB11920" s="10"/>
      <c r="BC11920" s="10"/>
      <c r="BD11920" s="10"/>
      <c r="BE11920" s="10"/>
      <c r="BF11920" s="10"/>
      <c r="BG11920" s="6"/>
    </row>
    <row r="11921" spans="34:59" x14ac:dyDescent="0.25">
      <c r="AH11921" s="6"/>
      <c r="AI11921" s="6"/>
      <c r="AJ11921" s="6"/>
      <c r="AK11921" s="6"/>
      <c r="AL11921" s="6"/>
      <c r="AM11921" s="6"/>
      <c r="AN11921" s="6"/>
      <c r="AO11921" s="6"/>
      <c r="AP11921" s="6"/>
      <c r="AQ11921" s="6"/>
      <c r="AR11921" s="6"/>
      <c r="AS11921" s="6"/>
      <c r="AT11921" s="6"/>
      <c r="AU11921" s="6"/>
      <c r="AV11921" s="6"/>
      <c r="AW11921" s="6"/>
      <c r="AX11921" s="6"/>
      <c r="AY11921" s="6"/>
      <c r="AZ11921" s="6"/>
      <c r="BA11921" s="6"/>
      <c r="BB11921" s="6"/>
      <c r="BC11921" s="6"/>
      <c r="BD11921" s="6"/>
      <c r="BE11921" s="6"/>
      <c r="BF11921" s="6"/>
      <c r="BG11921" s="10"/>
    </row>
    <row r="11922" spans="34:59" x14ac:dyDescent="0.25">
      <c r="AH11922" s="10"/>
      <c r="AI11922" s="6"/>
    </row>
    <row r="11923" spans="34:59" x14ac:dyDescent="0.25">
      <c r="AH11923" s="6"/>
      <c r="AI11923" s="6"/>
      <c r="AJ11923" s="6"/>
      <c r="AK11923" s="6"/>
      <c r="AL11923" s="6"/>
      <c r="AM11923" s="6"/>
      <c r="AN11923" s="6"/>
      <c r="AO11923" s="6"/>
      <c r="AP11923" s="6"/>
      <c r="AQ11923" s="6"/>
      <c r="AR11923" s="6"/>
      <c r="AS11923" s="6"/>
      <c r="AT11923" s="6"/>
      <c r="AU11923" s="6"/>
      <c r="AV11923" s="6"/>
      <c r="AW11923" s="6"/>
      <c r="AX11923" s="6"/>
      <c r="AY11923" s="6"/>
      <c r="AZ11923" s="6"/>
      <c r="BA11923" s="6"/>
      <c r="BB11923" s="6"/>
      <c r="BC11923" s="6"/>
      <c r="BD11923" s="6"/>
      <c r="BE11923" s="6"/>
      <c r="BF11923" s="6"/>
      <c r="BG11923" s="6"/>
    </row>
    <row r="11924" spans="34:59" x14ac:dyDescent="0.25">
      <c r="AH11924" s="10"/>
      <c r="AI11924" s="6"/>
      <c r="AJ11924" s="10"/>
      <c r="AK11924" s="10"/>
      <c r="AL11924" s="10"/>
      <c r="AM11924" s="10"/>
      <c r="AN11924" s="10"/>
      <c r="AO11924" s="10"/>
      <c r="AP11924" s="10"/>
      <c r="AQ11924" s="10"/>
      <c r="AR11924" s="10"/>
      <c r="AS11924" s="10"/>
      <c r="AT11924" s="10"/>
      <c r="AU11924" s="10"/>
      <c r="AV11924" s="10"/>
      <c r="AW11924" s="10"/>
      <c r="AX11924" s="10"/>
      <c r="AY11924" s="10"/>
      <c r="AZ11924" s="10"/>
      <c r="BA11924" s="10"/>
      <c r="BB11924" s="10"/>
      <c r="BC11924" s="10"/>
      <c r="BD11924" s="10"/>
      <c r="BE11924" s="10"/>
      <c r="BF11924" s="10"/>
      <c r="BG11924" s="6"/>
    </row>
    <row r="11926" spans="34:59" x14ac:dyDescent="0.25">
      <c r="AH11926" s="10"/>
      <c r="AI11926" s="6"/>
    </row>
    <row r="11927" spans="34:59" x14ac:dyDescent="0.25">
      <c r="AH11927" s="6"/>
      <c r="AI11927" s="6"/>
      <c r="AJ11927" s="6"/>
      <c r="AK11927" s="6"/>
      <c r="AL11927" s="6"/>
      <c r="AM11927" s="6"/>
      <c r="AN11927" s="6"/>
      <c r="AO11927" s="6"/>
      <c r="AP11927" s="6"/>
      <c r="AQ11927" s="6"/>
      <c r="AR11927" s="6"/>
      <c r="AS11927" s="6"/>
      <c r="AT11927" s="6"/>
      <c r="AU11927" s="6"/>
      <c r="AV11927" s="6"/>
      <c r="AW11927" s="6"/>
      <c r="AX11927" s="6"/>
      <c r="AY11927" s="6"/>
      <c r="AZ11927" s="6"/>
      <c r="BA11927" s="6"/>
      <c r="BB11927" s="6"/>
      <c r="BC11927" s="6"/>
      <c r="BD11927" s="6"/>
      <c r="BE11927" s="6"/>
      <c r="BF11927" s="6"/>
      <c r="BG11927" s="6"/>
    </row>
    <row r="11928" spans="34:59" x14ac:dyDescent="0.25">
      <c r="AH11928" s="10"/>
      <c r="AI11928" s="6"/>
      <c r="AJ11928" s="10"/>
      <c r="AK11928" s="10"/>
      <c r="AL11928" s="10"/>
      <c r="AM11928" s="10"/>
      <c r="AN11928" s="10"/>
      <c r="AO11928" s="10"/>
      <c r="AP11928" s="10"/>
      <c r="AQ11928" s="10"/>
      <c r="AR11928" s="10"/>
      <c r="AS11928" s="10"/>
      <c r="AT11928" s="10"/>
      <c r="AU11928" s="10"/>
      <c r="AV11928" s="10"/>
      <c r="AW11928" s="10"/>
      <c r="AX11928" s="10"/>
      <c r="AY11928" s="10"/>
      <c r="AZ11928" s="10"/>
      <c r="BA11928" s="10"/>
      <c r="BB11928" s="10"/>
      <c r="BC11928" s="10"/>
      <c r="BD11928" s="10"/>
      <c r="BE11928" s="10"/>
      <c r="BF11928" s="10"/>
      <c r="BG11928" s="6"/>
    </row>
    <row r="11929" spans="34:59" x14ac:dyDescent="0.25">
      <c r="AH11929" s="6"/>
      <c r="AI11929" s="6"/>
      <c r="AJ11929" s="6"/>
      <c r="AK11929" s="6"/>
      <c r="AL11929" s="6"/>
      <c r="AM11929" s="6"/>
      <c r="AN11929" s="6"/>
      <c r="AO11929" s="6"/>
      <c r="AP11929" s="6"/>
      <c r="AQ11929" s="6"/>
      <c r="AR11929" s="6"/>
      <c r="AS11929" s="6"/>
      <c r="AT11929" s="6"/>
      <c r="AU11929" s="6"/>
      <c r="AV11929" s="6"/>
      <c r="AW11929" s="6"/>
      <c r="AX11929" s="6"/>
      <c r="AY11929" s="6"/>
      <c r="AZ11929" s="6"/>
      <c r="BA11929" s="6"/>
      <c r="BB11929" s="6"/>
      <c r="BC11929" s="6"/>
      <c r="BD11929" s="6"/>
      <c r="BE11929" s="6"/>
      <c r="BF11929" s="6"/>
      <c r="BG11929" s="10"/>
    </row>
    <row r="11930" spans="34:59" x14ac:dyDescent="0.25">
      <c r="AH11930" s="10"/>
      <c r="AI11930" s="6"/>
    </row>
    <row r="11931" spans="34:59" x14ac:dyDescent="0.25">
      <c r="AH11931" s="6"/>
      <c r="AI11931" s="6"/>
      <c r="AJ11931" s="6"/>
      <c r="AK11931" s="6"/>
      <c r="AL11931" s="6"/>
      <c r="AM11931" s="6"/>
      <c r="AN11931" s="6"/>
      <c r="AO11931" s="6"/>
      <c r="AP11931" s="6"/>
      <c r="AQ11931" s="6"/>
      <c r="AR11931" s="6"/>
      <c r="AS11931" s="6"/>
      <c r="AT11931" s="6"/>
      <c r="AU11931" s="6"/>
      <c r="AV11931" s="6"/>
      <c r="AW11931" s="6"/>
      <c r="AX11931" s="6"/>
      <c r="AY11931" s="6"/>
      <c r="AZ11931" s="6"/>
      <c r="BA11931" s="6"/>
      <c r="BB11931" s="6"/>
      <c r="BC11931" s="6"/>
      <c r="BD11931" s="6"/>
      <c r="BE11931" s="6"/>
      <c r="BF11931" s="6"/>
      <c r="BG11931" s="6"/>
    </row>
    <row r="11932" spans="34:59" x14ac:dyDescent="0.25">
      <c r="AH11932" s="10"/>
      <c r="AI11932" s="6"/>
      <c r="AJ11932" s="10"/>
      <c r="AK11932" s="10"/>
      <c r="AL11932" s="10"/>
      <c r="AM11932" s="10"/>
      <c r="AN11932" s="10"/>
      <c r="AO11932" s="10"/>
      <c r="AP11932" s="10"/>
      <c r="AQ11932" s="10"/>
      <c r="AR11932" s="10"/>
      <c r="AS11932" s="10"/>
      <c r="AT11932" s="10"/>
      <c r="AU11932" s="10"/>
      <c r="AV11932" s="10"/>
      <c r="AW11932" s="10"/>
      <c r="AX11932" s="10"/>
      <c r="AY11932" s="10"/>
      <c r="AZ11932" s="10"/>
      <c r="BA11932" s="10"/>
      <c r="BB11932" s="10"/>
      <c r="BC11932" s="10"/>
      <c r="BD11932" s="10"/>
      <c r="BE11932" s="10"/>
      <c r="BF11932" s="10"/>
      <c r="BG11932" s="6"/>
    </row>
    <row r="11933" spans="34:59" x14ac:dyDescent="0.25">
      <c r="AH11933" s="6"/>
      <c r="AI11933" s="6"/>
      <c r="AJ11933" s="6"/>
      <c r="AK11933" s="6"/>
      <c r="AL11933" s="6"/>
      <c r="AM11933" s="6"/>
      <c r="AN11933" s="6"/>
      <c r="AO11933" s="6"/>
      <c r="AP11933" s="6"/>
      <c r="AQ11933" s="6"/>
      <c r="AR11933" s="6"/>
      <c r="AS11933" s="6"/>
      <c r="AT11933" s="6"/>
      <c r="AU11933" s="6"/>
      <c r="AV11933" s="6"/>
      <c r="AW11933" s="6"/>
      <c r="AX11933" s="6"/>
      <c r="AY11933" s="6"/>
      <c r="AZ11933" s="6"/>
      <c r="BA11933" s="6"/>
      <c r="BB11933" s="6"/>
      <c r="BC11933" s="6"/>
      <c r="BD11933" s="6"/>
      <c r="BE11933" s="6"/>
      <c r="BF11933" s="6"/>
      <c r="BG11933" s="10"/>
    </row>
    <row r="11934" spans="34:59" x14ac:dyDescent="0.25">
      <c r="AH11934" s="10"/>
      <c r="AI11934" s="6"/>
    </row>
    <row r="11935" spans="34:59" x14ac:dyDescent="0.25">
      <c r="AH11935" s="6"/>
      <c r="AI11935" s="6"/>
      <c r="AJ11935" s="6"/>
      <c r="AK11935" s="6"/>
      <c r="AL11935" s="6"/>
      <c r="AM11935" s="6"/>
      <c r="AN11935" s="6"/>
      <c r="AO11935" s="6"/>
      <c r="AP11935" s="6"/>
      <c r="AQ11935" s="6"/>
      <c r="AR11935" s="6"/>
      <c r="AS11935" s="6"/>
      <c r="AT11935" s="6"/>
      <c r="AU11935" s="6"/>
      <c r="AV11935" s="6"/>
      <c r="AW11935" s="6"/>
      <c r="AX11935" s="6"/>
      <c r="AY11935" s="6"/>
      <c r="AZ11935" s="6"/>
      <c r="BA11935" s="6"/>
      <c r="BB11935" s="6"/>
      <c r="BC11935" s="6"/>
      <c r="BD11935" s="6"/>
      <c r="BE11935" s="6"/>
      <c r="BF11935" s="6"/>
      <c r="BG11935" s="6"/>
    </row>
    <row r="11936" spans="34:59" x14ac:dyDescent="0.25">
      <c r="AH11936" s="10"/>
      <c r="AI11936" s="6"/>
      <c r="AJ11936" s="10"/>
      <c r="AK11936" s="10"/>
      <c r="AL11936" s="10"/>
      <c r="AM11936" s="10"/>
      <c r="AN11936" s="10"/>
      <c r="AO11936" s="10"/>
      <c r="AP11936" s="10"/>
      <c r="AQ11936" s="10"/>
      <c r="AR11936" s="10"/>
      <c r="AS11936" s="10"/>
      <c r="AT11936" s="10"/>
      <c r="AU11936" s="10"/>
      <c r="AV11936" s="10"/>
      <c r="AW11936" s="10"/>
      <c r="AX11936" s="10"/>
      <c r="AY11936" s="10"/>
      <c r="AZ11936" s="10"/>
      <c r="BA11936" s="10"/>
      <c r="BB11936" s="10"/>
      <c r="BC11936" s="10"/>
      <c r="BD11936" s="10"/>
      <c r="BE11936" s="10"/>
      <c r="BF11936" s="10"/>
      <c r="BG11936" s="6"/>
    </row>
    <row r="11937" spans="34:59" x14ac:dyDescent="0.25">
      <c r="AH11937" s="6"/>
      <c r="AI11937" s="6"/>
      <c r="AJ11937" s="6"/>
      <c r="AK11937" s="6"/>
      <c r="AL11937" s="6"/>
      <c r="AM11937" s="6"/>
      <c r="AN11937" s="6"/>
      <c r="AO11937" s="6"/>
      <c r="AP11937" s="6"/>
      <c r="AQ11937" s="6"/>
      <c r="AR11937" s="6"/>
      <c r="AS11937" s="6"/>
      <c r="AT11937" s="6"/>
      <c r="AU11937" s="6"/>
      <c r="AV11937" s="6"/>
      <c r="AW11937" s="6"/>
      <c r="AX11937" s="6"/>
      <c r="AY11937" s="6"/>
      <c r="AZ11937" s="6"/>
      <c r="BA11937" s="6"/>
      <c r="BB11937" s="6"/>
      <c r="BC11937" s="6"/>
      <c r="BD11937" s="6"/>
      <c r="BE11937" s="6"/>
      <c r="BF11937" s="6"/>
      <c r="BG11937" s="10"/>
    </row>
    <row r="11938" spans="34:59" x14ac:dyDescent="0.25">
      <c r="AH11938" s="10"/>
      <c r="AI11938" s="6"/>
    </row>
    <row r="11939" spans="34:59" x14ac:dyDescent="0.25">
      <c r="AH11939" s="6"/>
      <c r="AI11939" s="6"/>
      <c r="AJ11939" s="6"/>
      <c r="AK11939" s="6"/>
      <c r="AL11939" s="6"/>
      <c r="AM11939" s="6"/>
      <c r="AN11939" s="6"/>
      <c r="AO11939" s="6"/>
      <c r="AP11939" s="6"/>
      <c r="AQ11939" s="6"/>
      <c r="AR11939" s="6"/>
      <c r="AS11939" s="6"/>
      <c r="AT11939" s="6"/>
      <c r="AU11939" s="6"/>
      <c r="AV11939" s="6"/>
      <c r="AW11939" s="6"/>
      <c r="AX11939" s="6"/>
      <c r="AY11939" s="6"/>
      <c r="AZ11939" s="6"/>
      <c r="BA11939" s="6"/>
      <c r="BB11939" s="6"/>
      <c r="BC11939" s="6"/>
      <c r="BD11939" s="6"/>
      <c r="BE11939" s="6"/>
      <c r="BF11939" s="6"/>
      <c r="BG11939" s="6"/>
    </row>
    <row r="11940" spans="34:59" x14ac:dyDescent="0.25">
      <c r="AH11940" s="10"/>
      <c r="AI11940" s="6"/>
      <c r="AJ11940" s="10"/>
      <c r="AK11940" s="10"/>
      <c r="AL11940" s="10"/>
      <c r="AM11940" s="10"/>
      <c r="AN11940" s="10"/>
      <c r="AO11940" s="10"/>
      <c r="AP11940" s="10"/>
      <c r="AQ11940" s="10"/>
      <c r="AR11940" s="10"/>
      <c r="AS11940" s="10"/>
      <c r="AT11940" s="10"/>
      <c r="AU11940" s="10"/>
      <c r="AV11940" s="10"/>
      <c r="AW11940" s="10"/>
      <c r="AX11940" s="10"/>
      <c r="AY11940" s="10"/>
      <c r="AZ11940" s="10"/>
      <c r="BA11940" s="10"/>
      <c r="BB11940" s="10"/>
      <c r="BC11940" s="10"/>
      <c r="BD11940" s="10"/>
      <c r="BE11940" s="10"/>
      <c r="BF11940" s="10"/>
      <c r="BG11940" s="6"/>
    </row>
    <row r="11942" spans="34:59" x14ac:dyDescent="0.25">
      <c r="AH11942" s="10"/>
      <c r="AI11942" s="6"/>
    </row>
    <row r="11943" spans="34:59" x14ac:dyDescent="0.25">
      <c r="AH11943" s="6"/>
      <c r="AI11943" s="6"/>
      <c r="AJ11943" s="6"/>
      <c r="AK11943" s="6"/>
      <c r="AL11943" s="6"/>
      <c r="AM11943" s="6"/>
      <c r="AN11943" s="6"/>
      <c r="AO11943" s="6"/>
      <c r="AP11943" s="6"/>
      <c r="AQ11943" s="6"/>
      <c r="AR11943" s="6"/>
      <c r="AS11943" s="6"/>
      <c r="AT11943" s="6"/>
      <c r="AU11943" s="6"/>
      <c r="AV11943" s="6"/>
      <c r="AW11943" s="6"/>
      <c r="AX11943" s="6"/>
      <c r="AY11943" s="6"/>
      <c r="AZ11943" s="6"/>
      <c r="BA11943" s="6"/>
      <c r="BB11943" s="6"/>
      <c r="BC11943" s="6"/>
      <c r="BD11943" s="6"/>
      <c r="BE11943" s="6"/>
      <c r="BF11943" s="6"/>
      <c r="BG11943" s="6"/>
    </row>
    <row r="11944" spans="34:59" x14ac:dyDescent="0.25">
      <c r="AH11944" s="10"/>
      <c r="AI11944" s="6"/>
      <c r="AJ11944" s="10"/>
      <c r="AK11944" s="10"/>
      <c r="AL11944" s="10"/>
      <c r="AM11944" s="10"/>
      <c r="AN11944" s="10"/>
      <c r="AO11944" s="10"/>
      <c r="AP11944" s="10"/>
      <c r="AQ11944" s="10"/>
      <c r="AR11944" s="10"/>
      <c r="AS11944" s="10"/>
      <c r="AT11944" s="10"/>
      <c r="AU11944" s="10"/>
      <c r="AV11944" s="10"/>
      <c r="AW11944" s="10"/>
      <c r="AX11944" s="10"/>
      <c r="AY11944" s="10"/>
      <c r="AZ11944" s="10"/>
      <c r="BA11944" s="10"/>
      <c r="BB11944" s="10"/>
      <c r="BC11944" s="10"/>
      <c r="BD11944" s="10"/>
      <c r="BE11944" s="10"/>
      <c r="BF11944" s="10"/>
      <c r="BG11944" s="6"/>
    </row>
    <row r="11945" spans="34:59" x14ac:dyDescent="0.25">
      <c r="AH11945" s="6"/>
      <c r="AI11945" s="6"/>
      <c r="AJ11945" s="6"/>
      <c r="AK11945" s="6"/>
      <c r="AL11945" s="6"/>
      <c r="AM11945" s="6"/>
      <c r="AN11945" s="6"/>
      <c r="AO11945" s="6"/>
      <c r="AP11945" s="6"/>
      <c r="AQ11945" s="6"/>
      <c r="AR11945" s="6"/>
      <c r="AS11945" s="6"/>
      <c r="AT11945" s="6"/>
      <c r="AU11945" s="6"/>
      <c r="AV11945" s="6"/>
      <c r="AW11945" s="6"/>
      <c r="AX11945" s="6"/>
      <c r="AY11945" s="6"/>
      <c r="AZ11945" s="6"/>
      <c r="BA11945" s="6"/>
      <c r="BB11945" s="6"/>
      <c r="BC11945" s="6"/>
      <c r="BD11945" s="6"/>
      <c r="BE11945" s="6"/>
      <c r="BF11945" s="6"/>
      <c r="BG11945" s="10"/>
    </row>
    <row r="11946" spans="34:59" x14ac:dyDescent="0.25">
      <c r="AH11946" s="10"/>
      <c r="AI11946" s="6"/>
    </row>
    <row r="11947" spans="34:59" x14ac:dyDescent="0.25">
      <c r="AH11947" s="6"/>
      <c r="AI11947" s="6"/>
      <c r="AJ11947" s="6"/>
      <c r="AK11947" s="6"/>
      <c r="AL11947" s="6"/>
      <c r="AM11947" s="6"/>
      <c r="AN11947" s="6"/>
      <c r="AO11947" s="6"/>
      <c r="AP11947" s="6"/>
      <c r="AQ11947" s="6"/>
      <c r="AR11947" s="6"/>
      <c r="AS11947" s="6"/>
      <c r="AT11947" s="6"/>
      <c r="AU11947" s="6"/>
      <c r="AV11947" s="6"/>
      <c r="AW11947" s="6"/>
      <c r="AX11947" s="6"/>
      <c r="AY11947" s="6"/>
      <c r="AZ11947" s="6"/>
      <c r="BA11947" s="6"/>
      <c r="BB11947" s="6"/>
      <c r="BC11947" s="6"/>
      <c r="BD11947" s="6"/>
      <c r="BE11947" s="6"/>
      <c r="BF11947" s="6"/>
      <c r="BG11947" s="6"/>
    </row>
    <row r="11948" spans="34:59" x14ac:dyDescent="0.25">
      <c r="AH11948" s="10"/>
      <c r="AI11948" s="6"/>
      <c r="AJ11948" s="10"/>
      <c r="AK11948" s="10"/>
      <c r="AL11948" s="10"/>
      <c r="AM11948" s="10"/>
      <c r="AN11948" s="10"/>
      <c r="AO11948" s="10"/>
      <c r="AP11948" s="10"/>
      <c r="AQ11948" s="10"/>
      <c r="AR11948" s="10"/>
      <c r="AS11948" s="10"/>
      <c r="AT11948" s="10"/>
      <c r="AU11948" s="10"/>
      <c r="AV11948" s="10"/>
      <c r="AW11948" s="10"/>
      <c r="AX11948" s="10"/>
      <c r="AY11948" s="10"/>
      <c r="AZ11948" s="10"/>
      <c r="BA11948" s="10"/>
      <c r="BB11948" s="10"/>
      <c r="BC11948" s="10"/>
      <c r="BD11948" s="10"/>
      <c r="BE11948" s="10"/>
      <c r="BF11948" s="10"/>
      <c r="BG11948" s="6"/>
    </row>
    <row r="11949" spans="34:59" x14ac:dyDescent="0.25">
      <c r="AH11949" s="6"/>
      <c r="AI11949" s="6"/>
      <c r="AJ11949" s="6"/>
      <c r="AK11949" s="6"/>
      <c r="AL11949" s="6"/>
      <c r="AM11949" s="6"/>
      <c r="AN11949" s="6"/>
      <c r="AO11949" s="6"/>
      <c r="AP11949" s="6"/>
      <c r="AQ11949" s="6"/>
      <c r="AR11949" s="6"/>
      <c r="AS11949" s="6"/>
      <c r="AT11949" s="6"/>
      <c r="AU11949" s="6"/>
      <c r="AV11949" s="6"/>
      <c r="AW11949" s="6"/>
      <c r="AX11949" s="6"/>
      <c r="AY11949" s="6"/>
      <c r="AZ11949" s="6"/>
      <c r="BA11949" s="6"/>
      <c r="BB11949" s="6"/>
      <c r="BC11949" s="6"/>
      <c r="BD11949" s="6"/>
      <c r="BE11949" s="6"/>
      <c r="BF11949" s="6"/>
      <c r="BG11949" s="10"/>
    </row>
    <row r="11950" spans="34:59" x14ac:dyDescent="0.25">
      <c r="AH11950" s="10"/>
      <c r="AI11950" s="6"/>
    </row>
    <row r="11951" spans="34:59" x14ac:dyDescent="0.25">
      <c r="AH11951" s="6"/>
      <c r="AI11951" s="6"/>
      <c r="AJ11951" s="6"/>
      <c r="AK11951" s="6"/>
      <c r="AL11951" s="6"/>
      <c r="AM11951" s="6"/>
      <c r="AN11951" s="6"/>
      <c r="AO11951" s="6"/>
      <c r="AP11951" s="6"/>
      <c r="AQ11951" s="6"/>
      <c r="AR11951" s="6"/>
      <c r="AS11951" s="6"/>
      <c r="AT11951" s="6"/>
      <c r="AU11951" s="6"/>
      <c r="AV11951" s="6"/>
      <c r="AW11951" s="6"/>
      <c r="AX11951" s="6"/>
      <c r="AY11951" s="6"/>
      <c r="AZ11951" s="6"/>
      <c r="BA11951" s="6"/>
      <c r="BB11951" s="6"/>
      <c r="BC11951" s="6"/>
      <c r="BD11951" s="6"/>
      <c r="BE11951" s="6"/>
      <c r="BF11951" s="6"/>
      <c r="BG11951" s="6"/>
    </row>
    <row r="11952" spans="34:59" x14ac:dyDescent="0.25">
      <c r="AH11952" s="10"/>
      <c r="AI11952" s="6"/>
      <c r="AJ11952" s="10"/>
      <c r="AK11952" s="10"/>
      <c r="AL11952" s="10"/>
      <c r="AM11952" s="10"/>
      <c r="AN11952" s="10"/>
      <c r="AO11952" s="10"/>
      <c r="AP11952" s="10"/>
      <c r="AQ11952" s="10"/>
      <c r="AR11952" s="10"/>
      <c r="AS11952" s="10"/>
      <c r="AT11952" s="10"/>
      <c r="AU11952" s="10"/>
      <c r="AV11952" s="10"/>
      <c r="AW11952" s="10"/>
      <c r="AX11952" s="10"/>
      <c r="AY11952" s="10"/>
      <c r="AZ11952" s="10"/>
      <c r="BA11952" s="10"/>
      <c r="BB11952" s="10"/>
      <c r="BC11952" s="10"/>
      <c r="BD11952" s="10"/>
      <c r="BE11952" s="10"/>
      <c r="BF11952" s="10"/>
      <c r="BG11952" s="6"/>
    </row>
    <row r="11953" spans="34:59" x14ac:dyDescent="0.25">
      <c r="AH11953" s="6"/>
      <c r="AI11953" s="6"/>
      <c r="AJ11953" s="6"/>
      <c r="AK11953" s="6"/>
      <c r="AL11953" s="6"/>
      <c r="AM11953" s="6"/>
      <c r="AN11953" s="6"/>
      <c r="AO11953" s="6"/>
      <c r="AP11953" s="6"/>
      <c r="AQ11953" s="6"/>
      <c r="AR11953" s="6"/>
      <c r="AS11953" s="6"/>
      <c r="AT11953" s="6"/>
      <c r="AU11953" s="6"/>
      <c r="AV11953" s="6"/>
      <c r="AW11953" s="6"/>
      <c r="AX11953" s="6"/>
      <c r="AY11953" s="6"/>
      <c r="AZ11953" s="6"/>
      <c r="BA11953" s="6"/>
      <c r="BB11953" s="6"/>
      <c r="BC11953" s="6"/>
      <c r="BD11953" s="6"/>
      <c r="BE11953" s="6"/>
      <c r="BF11953" s="6"/>
      <c r="BG11953" s="10"/>
    </row>
    <row r="11954" spans="34:59" x14ac:dyDescent="0.25">
      <c r="AH11954" s="10"/>
      <c r="AI11954" s="6"/>
    </row>
    <row r="11955" spans="34:59" x14ac:dyDescent="0.25">
      <c r="AH11955" s="6"/>
      <c r="AI11955" s="6"/>
      <c r="AJ11955" s="6"/>
      <c r="AK11955" s="6"/>
      <c r="AL11955" s="6"/>
      <c r="AM11955" s="6"/>
      <c r="AN11955" s="6"/>
      <c r="AO11955" s="6"/>
      <c r="AP11955" s="6"/>
      <c r="AQ11955" s="6"/>
      <c r="AR11955" s="6"/>
      <c r="AS11955" s="6"/>
      <c r="AT11955" s="6"/>
      <c r="AU11955" s="6"/>
      <c r="AV11955" s="6"/>
      <c r="AW11955" s="6"/>
      <c r="AX11955" s="6"/>
      <c r="AY11955" s="6"/>
      <c r="AZ11955" s="6"/>
      <c r="BA11955" s="6"/>
      <c r="BB11955" s="6"/>
      <c r="BC11955" s="6"/>
      <c r="BD11955" s="6"/>
      <c r="BE11955" s="6"/>
      <c r="BF11955" s="6"/>
      <c r="BG11955" s="6"/>
    </row>
    <row r="11956" spans="34:59" x14ac:dyDescent="0.25">
      <c r="AH11956" s="10"/>
      <c r="AI11956" s="6"/>
      <c r="AJ11956" s="10"/>
      <c r="AK11956" s="10"/>
      <c r="AL11956" s="10"/>
      <c r="AM11956" s="10"/>
      <c r="AN11956" s="10"/>
      <c r="AO11956" s="10"/>
      <c r="AP11956" s="10"/>
      <c r="AQ11956" s="10"/>
      <c r="AR11956" s="10"/>
      <c r="AS11956" s="10"/>
      <c r="AT11956" s="10"/>
      <c r="AU11956" s="10"/>
      <c r="AV11956" s="10"/>
      <c r="AW11956" s="10"/>
      <c r="AX11956" s="10"/>
      <c r="AY11956" s="10"/>
      <c r="AZ11956" s="10"/>
      <c r="BA11956" s="10"/>
      <c r="BB11956" s="10"/>
      <c r="BC11956" s="10"/>
      <c r="BD11956" s="10"/>
      <c r="BE11956" s="10"/>
      <c r="BF11956" s="10"/>
      <c r="BG11956" s="6"/>
    </row>
    <row r="11958" spans="34:59" x14ac:dyDescent="0.25">
      <c r="AH11958" s="10"/>
      <c r="AI11958" s="6"/>
    </row>
    <row r="11959" spans="34:59" x14ac:dyDescent="0.25">
      <c r="AH11959" s="6"/>
      <c r="AI11959" s="6"/>
      <c r="AJ11959" s="6"/>
      <c r="AK11959" s="6"/>
      <c r="AL11959" s="6"/>
      <c r="AM11959" s="6"/>
      <c r="AN11959" s="6"/>
      <c r="AO11959" s="6"/>
      <c r="AP11959" s="6"/>
      <c r="AQ11959" s="6"/>
      <c r="AR11959" s="6"/>
      <c r="AS11959" s="6"/>
      <c r="AT11959" s="6"/>
      <c r="AU11959" s="6"/>
      <c r="AV11959" s="6"/>
      <c r="AW11959" s="6"/>
      <c r="AX11959" s="6"/>
      <c r="AY11959" s="6"/>
      <c r="AZ11959" s="6"/>
      <c r="BA11959" s="6"/>
      <c r="BB11959" s="6"/>
      <c r="BC11959" s="6"/>
      <c r="BD11959" s="6"/>
      <c r="BE11959" s="6"/>
      <c r="BF11959" s="6"/>
      <c r="BG11959" s="6"/>
    </row>
    <row r="11960" spans="34:59" x14ac:dyDescent="0.25">
      <c r="AH11960" s="10"/>
      <c r="AI11960" s="6"/>
      <c r="AJ11960" s="10"/>
      <c r="AK11960" s="10"/>
      <c r="AL11960" s="10"/>
      <c r="AM11960" s="10"/>
      <c r="AN11960" s="10"/>
      <c r="AO11960" s="10"/>
      <c r="AP11960" s="10"/>
      <c r="AQ11960" s="10"/>
      <c r="AR11960" s="10"/>
      <c r="AS11960" s="10"/>
      <c r="AT11960" s="10"/>
      <c r="AU11960" s="10"/>
      <c r="AV11960" s="10"/>
      <c r="AW11960" s="10"/>
      <c r="AX11960" s="10"/>
      <c r="AY11960" s="10"/>
      <c r="AZ11960" s="10"/>
      <c r="BA11960" s="10"/>
      <c r="BB11960" s="10"/>
      <c r="BC11960" s="10"/>
      <c r="BD11960" s="10"/>
      <c r="BE11960" s="10"/>
      <c r="BF11960" s="10"/>
      <c r="BG11960" s="6"/>
    </row>
    <row r="11961" spans="34:59" x14ac:dyDescent="0.25">
      <c r="AH11961" s="6"/>
      <c r="AI11961" s="6"/>
      <c r="AJ11961" s="6"/>
      <c r="AK11961" s="6"/>
      <c r="AL11961" s="6"/>
      <c r="AM11961" s="6"/>
      <c r="AN11961" s="6"/>
      <c r="AO11961" s="6"/>
      <c r="AP11961" s="6"/>
      <c r="AQ11961" s="6"/>
      <c r="AR11961" s="6"/>
      <c r="AS11961" s="6"/>
      <c r="AT11961" s="6"/>
      <c r="AU11961" s="6"/>
      <c r="AV11961" s="6"/>
      <c r="AW11961" s="6"/>
      <c r="AX11961" s="6"/>
      <c r="AY11961" s="6"/>
      <c r="AZ11961" s="6"/>
      <c r="BA11961" s="6"/>
      <c r="BB11961" s="6"/>
      <c r="BC11961" s="6"/>
      <c r="BD11961" s="6"/>
      <c r="BE11961" s="6"/>
      <c r="BF11961" s="6"/>
      <c r="BG11961" s="10"/>
    </row>
    <row r="11962" spans="34:59" x14ac:dyDescent="0.25">
      <c r="AH11962" s="10"/>
      <c r="AI11962" s="6"/>
    </row>
    <row r="11963" spans="34:59" x14ac:dyDescent="0.25">
      <c r="AH11963" s="6"/>
      <c r="AI11963" s="6"/>
      <c r="AJ11963" s="6"/>
      <c r="AK11963" s="6"/>
      <c r="AL11963" s="6"/>
      <c r="AM11963" s="6"/>
      <c r="AN11963" s="6"/>
      <c r="AO11963" s="6"/>
      <c r="AP11963" s="6"/>
      <c r="AQ11963" s="6"/>
      <c r="AR11963" s="6"/>
      <c r="AS11963" s="6"/>
      <c r="AT11963" s="6"/>
      <c r="AU11963" s="6"/>
      <c r="AV11963" s="6"/>
      <c r="AW11963" s="6"/>
      <c r="AX11963" s="6"/>
      <c r="AY11963" s="6"/>
      <c r="AZ11963" s="6"/>
      <c r="BA11963" s="6"/>
      <c r="BB11963" s="6"/>
      <c r="BC11963" s="6"/>
      <c r="BD11963" s="6"/>
      <c r="BE11963" s="6"/>
      <c r="BF11963" s="6"/>
      <c r="BG11963" s="6"/>
    </row>
    <row r="11964" spans="34:59" x14ac:dyDescent="0.25">
      <c r="AH11964" s="10"/>
      <c r="AI11964" s="6"/>
      <c r="AJ11964" s="10"/>
      <c r="AK11964" s="10"/>
      <c r="AL11964" s="10"/>
      <c r="AM11964" s="10"/>
      <c r="AN11964" s="10"/>
      <c r="AO11964" s="10"/>
      <c r="AP11964" s="10"/>
      <c r="AQ11964" s="10"/>
      <c r="AR11964" s="10"/>
      <c r="AS11964" s="10"/>
      <c r="AT11964" s="10"/>
      <c r="AU11964" s="10"/>
      <c r="AV11964" s="10"/>
      <c r="AW11964" s="10"/>
      <c r="AX11964" s="10"/>
      <c r="AY11964" s="10"/>
      <c r="AZ11964" s="10"/>
      <c r="BA11964" s="10"/>
      <c r="BB11964" s="10"/>
      <c r="BC11964" s="10"/>
      <c r="BD11964" s="10"/>
      <c r="BE11964" s="10"/>
      <c r="BF11964" s="10"/>
      <c r="BG11964" s="6"/>
    </row>
    <row r="11965" spans="34:59" x14ac:dyDescent="0.25">
      <c r="AH11965" s="6"/>
      <c r="AI11965" s="6"/>
      <c r="AJ11965" s="6"/>
      <c r="AK11965" s="6"/>
      <c r="AL11965" s="6"/>
      <c r="AM11965" s="6"/>
      <c r="AN11965" s="6"/>
      <c r="AO11965" s="6"/>
      <c r="AP11965" s="6"/>
      <c r="AQ11965" s="6"/>
      <c r="AR11965" s="6"/>
      <c r="AS11965" s="6"/>
      <c r="AT11965" s="6"/>
      <c r="AU11965" s="6"/>
      <c r="AV11965" s="6"/>
      <c r="AW11965" s="6"/>
      <c r="AX11965" s="6"/>
      <c r="AY11965" s="6"/>
      <c r="AZ11965" s="6"/>
      <c r="BA11965" s="6"/>
      <c r="BB11965" s="6"/>
      <c r="BC11965" s="6"/>
      <c r="BD11965" s="6"/>
      <c r="BE11965" s="6"/>
      <c r="BF11965" s="6"/>
      <c r="BG11965" s="10"/>
    </row>
    <row r="11966" spans="34:59" x14ac:dyDescent="0.25">
      <c r="AH11966" s="10"/>
      <c r="AI11966" s="6"/>
    </row>
    <row r="11967" spans="34:59" x14ac:dyDescent="0.25">
      <c r="AH11967" s="6"/>
      <c r="AI11967" s="6"/>
      <c r="AJ11967" s="6"/>
      <c r="AK11967" s="6"/>
      <c r="AL11967" s="6"/>
      <c r="AM11967" s="6"/>
      <c r="AN11967" s="6"/>
      <c r="AO11967" s="6"/>
      <c r="AP11967" s="6"/>
      <c r="AQ11967" s="6"/>
      <c r="AR11967" s="6"/>
      <c r="AS11967" s="6"/>
      <c r="AT11967" s="6"/>
      <c r="AU11967" s="6"/>
      <c r="AV11967" s="6"/>
      <c r="AW11967" s="6"/>
      <c r="AX11967" s="6"/>
      <c r="AY11967" s="6"/>
      <c r="AZ11967" s="6"/>
      <c r="BA11967" s="6"/>
      <c r="BB11967" s="6"/>
      <c r="BC11967" s="6"/>
      <c r="BD11967" s="6"/>
      <c r="BE11967" s="6"/>
      <c r="BF11967" s="6"/>
      <c r="BG11967" s="6"/>
    </row>
    <row r="11968" spans="34:59" x14ac:dyDescent="0.25">
      <c r="AH11968" s="10"/>
      <c r="AI11968" s="6"/>
      <c r="AJ11968" s="10"/>
      <c r="AK11968" s="10"/>
      <c r="AL11968" s="10"/>
      <c r="AM11968" s="10"/>
      <c r="AN11968" s="10"/>
      <c r="AO11968" s="10"/>
      <c r="AP11968" s="10"/>
      <c r="AQ11968" s="10"/>
      <c r="AR11968" s="10"/>
      <c r="AS11968" s="10"/>
      <c r="AT11968" s="10"/>
      <c r="AU11968" s="10"/>
      <c r="AV11968" s="10"/>
      <c r="AW11968" s="10"/>
      <c r="AX11968" s="10"/>
      <c r="AY11968" s="10"/>
      <c r="AZ11968" s="10"/>
      <c r="BA11968" s="10"/>
      <c r="BB11968" s="10"/>
      <c r="BC11968" s="10"/>
      <c r="BD11968" s="10"/>
      <c r="BE11968" s="10"/>
      <c r="BF11968" s="10"/>
      <c r="BG11968" s="6"/>
    </row>
    <row r="11969" spans="34:59" x14ac:dyDescent="0.25">
      <c r="AH11969" s="6"/>
      <c r="AI11969" s="6"/>
      <c r="AJ11969" s="6"/>
      <c r="AK11969" s="6"/>
      <c r="AL11969" s="6"/>
      <c r="AM11969" s="6"/>
      <c r="AN11969" s="6"/>
      <c r="AO11969" s="6"/>
      <c r="AP11969" s="6"/>
      <c r="AQ11969" s="6"/>
      <c r="AR11969" s="6"/>
      <c r="AS11969" s="6"/>
      <c r="AT11969" s="6"/>
      <c r="AU11969" s="6"/>
      <c r="AV11969" s="6"/>
      <c r="AW11969" s="6"/>
      <c r="AX11969" s="6"/>
      <c r="AY11969" s="6"/>
      <c r="AZ11969" s="6"/>
      <c r="BA11969" s="6"/>
      <c r="BB11969" s="6"/>
      <c r="BC11969" s="6"/>
      <c r="BD11969" s="6"/>
      <c r="BE11969" s="6"/>
      <c r="BF11969" s="6"/>
      <c r="BG11969" s="10"/>
    </row>
    <row r="11970" spans="34:59" x14ac:dyDescent="0.25">
      <c r="AH11970" s="10"/>
      <c r="AI11970" s="6"/>
    </row>
    <row r="11971" spans="34:59" x14ac:dyDescent="0.25">
      <c r="AH11971" s="6"/>
      <c r="AI11971" s="6"/>
      <c r="AJ11971" s="6"/>
      <c r="AK11971" s="6"/>
      <c r="AL11971" s="6"/>
      <c r="AM11971" s="6"/>
      <c r="AN11971" s="6"/>
      <c r="AO11971" s="6"/>
      <c r="AP11971" s="6"/>
      <c r="AQ11971" s="6"/>
      <c r="AR11971" s="6"/>
      <c r="AS11971" s="6"/>
      <c r="AT11971" s="6"/>
      <c r="AU11971" s="6"/>
      <c r="AV11971" s="6"/>
      <c r="AW11971" s="6"/>
      <c r="AX11971" s="6"/>
      <c r="AY11971" s="6"/>
      <c r="AZ11971" s="6"/>
      <c r="BA11971" s="6"/>
      <c r="BB11971" s="6"/>
      <c r="BC11971" s="6"/>
      <c r="BD11971" s="6"/>
      <c r="BE11971" s="6"/>
      <c r="BF11971" s="6"/>
      <c r="BG11971" s="6"/>
    </row>
    <row r="11972" spans="34:59" x14ac:dyDescent="0.25">
      <c r="AH11972" s="10"/>
      <c r="AI11972" s="6"/>
      <c r="AJ11972" s="10"/>
      <c r="AK11972" s="10"/>
      <c r="AL11972" s="10"/>
      <c r="AM11972" s="10"/>
      <c r="AN11972" s="10"/>
      <c r="AO11972" s="10"/>
      <c r="AP11972" s="10"/>
      <c r="AQ11972" s="10"/>
      <c r="AR11972" s="10"/>
      <c r="AS11972" s="10"/>
      <c r="AT11972" s="10"/>
      <c r="AU11972" s="10"/>
      <c r="AV11972" s="10"/>
      <c r="AW11972" s="10"/>
      <c r="AX11972" s="10"/>
      <c r="AY11972" s="10"/>
      <c r="AZ11972" s="10"/>
      <c r="BA11972" s="10"/>
      <c r="BB11972" s="10"/>
      <c r="BC11972" s="10"/>
      <c r="BD11972" s="10"/>
      <c r="BE11972" s="10"/>
      <c r="BF11972" s="10"/>
      <c r="BG11972" s="6"/>
    </row>
    <row r="11974" spans="34:59" x14ac:dyDescent="0.25">
      <c r="AH11974" s="10"/>
      <c r="AI11974" s="6"/>
    </row>
    <row r="11975" spans="34:59" x14ac:dyDescent="0.25">
      <c r="AH11975" s="6"/>
      <c r="AI11975" s="6"/>
      <c r="AJ11975" s="6"/>
      <c r="AK11975" s="6"/>
      <c r="AL11975" s="6"/>
      <c r="AM11975" s="6"/>
      <c r="AN11975" s="6"/>
      <c r="AO11975" s="6"/>
      <c r="AP11975" s="6"/>
      <c r="AQ11975" s="6"/>
      <c r="AR11975" s="6"/>
      <c r="AS11975" s="6"/>
      <c r="AT11975" s="6"/>
      <c r="AU11975" s="6"/>
      <c r="AV11975" s="6"/>
      <c r="AW11975" s="6"/>
      <c r="AX11975" s="6"/>
      <c r="AY11975" s="6"/>
      <c r="AZ11975" s="6"/>
      <c r="BA11975" s="6"/>
      <c r="BB11975" s="6"/>
      <c r="BC11975" s="6"/>
      <c r="BD11975" s="6"/>
      <c r="BE11975" s="6"/>
      <c r="BF11975" s="6"/>
      <c r="BG11975" s="6"/>
    </row>
    <row r="11976" spans="34:59" x14ac:dyDescent="0.25">
      <c r="AH11976" s="10"/>
      <c r="AI11976" s="6"/>
      <c r="AJ11976" s="10"/>
      <c r="AK11976" s="10"/>
      <c r="AL11976" s="10"/>
      <c r="AM11976" s="10"/>
      <c r="AN11976" s="10"/>
      <c r="AO11976" s="10"/>
      <c r="AP11976" s="10"/>
      <c r="AQ11976" s="10"/>
      <c r="AR11976" s="10"/>
      <c r="AS11976" s="10"/>
      <c r="AT11976" s="10"/>
      <c r="AU11976" s="10"/>
      <c r="AV11976" s="10"/>
      <c r="AW11976" s="10"/>
      <c r="AX11976" s="10"/>
      <c r="AY11976" s="10"/>
      <c r="AZ11976" s="10"/>
      <c r="BA11976" s="10"/>
      <c r="BB11976" s="10"/>
      <c r="BC11976" s="10"/>
      <c r="BD11976" s="10"/>
      <c r="BE11976" s="10"/>
      <c r="BF11976" s="10"/>
      <c r="BG11976" s="6"/>
    </row>
    <row r="11977" spans="34:59" x14ac:dyDescent="0.25">
      <c r="AH11977" s="6"/>
      <c r="AI11977" s="6"/>
      <c r="AJ11977" s="6"/>
      <c r="AK11977" s="6"/>
      <c r="AL11977" s="6"/>
      <c r="AM11977" s="6"/>
      <c r="AN11977" s="6"/>
      <c r="AO11977" s="6"/>
      <c r="AP11977" s="6"/>
      <c r="AQ11977" s="6"/>
      <c r="AR11977" s="6"/>
      <c r="AS11977" s="6"/>
      <c r="AT11977" s="6"/>
      <c r="AU11977" s="6"/>
      <c r="AV11977" s="6"/>
      <c r="AW11977" s="6"/>
      <c r="AX11977" s="6"/>
      <c r="AY11977" s="6"/>
      <c r="AZ11977" s="6"/>
      <c r="BA11977" s="6"/>
      <c r="BB11977" s="6"/>
      <c r="BC11977" s="6"/>
      <c r="BD11977" s="6"/>
      <c r="BE11977" s="6"/>
      <c r="BF11977" s="6"/>
      <c r="BG11977" s="10"/>
    </row>
    <row r="11978" spans="34:59" x14ac:dyDescent="0.25">
      <c r="AH11978" s="10"/>
      <c r="AI11978" s="6"/>
    </row>
    <row r="11979" spans="34:59" x14ac:dyDescent="0.25">
      <c r="AH11979" s="6"/>
      <c r="AI11979" s="6"/>
      <c r="AJ11979" s="6"/>
      <c r="AK11979" s="6"/>
      <c r="AL11979" s="6"/>
      <c r="AM11979" s="6"/>
      <c r="AN11979" s="6"/>
      <c r="AO11979" s="6"/>
      <c r="AP11979" s="6"/>
      <c r="AQ11979" s="6"/>
      <c r="AR11979" s="6"/>
      <c r="AS11979" s="6"/>
      <c r="AT11979" s="6"/>
      <c r="AU11979" s="6"/>
      <c r="AV11979" s="6"/>
      <c r="AW11979" s="6"/>
      <c r="AX11979" s="6"/>
      <c r="AY11979" s="6"/>
      <c r="AZ11979" s="6"/>
      <c r="BA11979" s="6"/>
      <c r="BB11979" s="6"/>
      <c r="BC11979" s="6"/>
      <c r="BD11979" s="6"/>
      <c r="BE11979" s="6"/>
      <c r="BF11979" s="6"/>
      <c r="BG11979" s="6"/>
    </row>
    <row r="11980" spans="34:59" x14ac:dyDescent="0.25">
      <c r="AH11980" s="10"/>
      <c r="AI11980" s="6"/>
      <c r="AJ11980" s="10"/>
      <c r="AK11980" s="10"/>
      <c r="AL11980" s="10"/>
      <c r="AM11980" s="10"/>
      <c r="AN11980" s="10"/>
      <c r="AO11980" s="10"/>
      <c r="AP11980" s="10"/>
      <c r="AQ11980" s="10"/>
      <c r="AR11980" s="10"/>
      <c r="AS11980" s="10"/>
      <c r="AT11980" s="10"/>
      <c r="AU11980" s="10"/>
      <c r="AV11980" s="10"/>
      <c r="AW11980" s="10"/>
      <c r="AX11980" s="10"/>
      <c r="AY11980" s="10"/>
      <c r="AZ11980" s="10"/>
      <c r="BA11980" s="10"/>
      <c r="BB11980" s="10"/>
      <c r="BC11980" s="10"/>
      <c r="BD11980" s="10"/>
      <c r="BE11980" s="10"/>
      <c r="BF11980" s="10"/>
      <c r="BG11980" s="6"/>
    </row>
    <row r="11981" spans="34:59" x14ac:dyDescent="0.25">
      <c r="AH11981" s="6"/>
      <c r="AI11981" s="6"/>
      <c r="AJ11981" s="6"/>
      <c r="AK11981" s="6"/>
      <c r="AL11981" s="6"/>
      <c r="AM11981" s="6"/>
      <c r="AN11981" s="6"/>
      <c r="AO11981" s="6"/>
      <c r="AP11981" s="6"/>
      <c r="AQ11981" s="6"/>
      <c r="AR11981" s="6"/>
      <c r="AS11981" s="6"/>
      <c r="AT11981" s="6"/>
      <c r="AU11981" s="6"/>
      <c r="AV11981" s="6"/>
      <c r="AW11981" s="6"/>
      <c r="AX11981" s="6"/>
      <c r="AY11981" s="6"/>
      <c r="AZ11981" s="6"/>
      <c r="BA11981" s="6"/>
      <c r="BB11981" s="6"/>
      <c r="BC11981" s="6"/>
      <c r="BD11981" s="6"/>
      <c r="BE11981" s="6"/>
      <c r="BF11981" s="6"/>
      <c r="BG11981" s="10"/>
    </row>
    <row r="11982" spans="34:59" x14ac:dyDescent="0.25">
      <c r="AH11982" s="10"/>
      <c r="AI11982" s="6"/>
    </row>
    <row r="11983" spans="34:59" x14ac:dyDescent="0.25">
      <c r="AH11983" s="6"/>
      <c r="AI11983" s="6"/>
      <c r="AJ11983" s="6"/>
      <c r="AK11983" s="6"/>
      <c r="AL11983" s="6"/>
      <c r="AM11983" s="6"/>
      <c r="AN11983" s="6"/>
      <c r="AO11983" s="6"/>
      <c r="AP11983" s="6"/>
      <c r="AQ11983" s="6"/>
      <c r="AR11983" s="6"/>
      <c r="AS11983" s="6"/>
      <c r="AT11983" s="6"/>
      <c r="AU11983" s="6"/>
      <c r="AV11983" s="6"/>
      <c r="AW11983" s="6"/>
      <c r="AX11983" s="6"/>
      <c r="AY11983" s="6"/>
      <c r="AZ11983" s="6"/>
      <c r="BA11983" s="6"/>
      <c r="BB11983" s="6"/>
      <c r="BC11983" s="6"/>
      <c r="BD11983" s="6"/>
      <c r="BE11983" s="6"/>
      <c r="BF11983" s="6"/>
      <c r="BG11983" s="6"/>
    </row>
    <row r="11984" spans="34:59" x14ac:dyDescent="0.25">
      <c r="AH11984" s="10"/>
      <c r="AI11984" s="6"/>
      <c r="AJ11984" s="10"/>
      <c r="AK11984" s="10"/>
      <c r="AL11984" s="10"/>
      <c r="AM11984" s="10"/>
      <c r="AN11984" s="10"/>
      <c r="AO11984" s="10"/>
      <c r="AP11984" s="10"/>
      <c r="AQ11984" s="10"/>
      <c r="AR11984" s="10"/>
      <c r="AS11984" s="10"/>
      <c r="AT11984" s="10"/>
      <c r="AU11984" s="10"/>
      <c r="AV11984" s="10"/>
      <c r="AW11984" s="10"/>
      <c r="AX11984" s="10"/>
      <c r="AY11984" s="10"/>
      <c r="AZ11984" s="10"/>
      <c r="BA11984" s="10"/>
      <c r="BB11984" s="10"/>
      <c r="BC11984" s="10"/>
      <c r="BD11984" s="10"/>
      <c r="BE11984" s="10"/>
      <c r="BF11984" s="10"/>
      <c r="BG11984" s="6"/>
    </row>
    <row r="11985" spans="34:59" x14ac:dyDescent="0.25">
      <c r="AH11985" s="6"/>
      <c r="AI11985" s="6"/>
      <c r="AJ11985" s="6"/>
      <c r="AK11985" s="6"/>
      <c r="AL11985" s="6"/>
      <c r="AM11985" s="6"/>
      <c r="AN11985" s="6"/>
      <c r="AO11985" s="6"/>
      <c r="AP11985" s="6"/>
      <c r="AQ11985" s="6"/>
      <c r="AR11985" s="6"/>
      <c r="AS11985" s="6"/>
      <c r="AT11985" s="6"/>
      <c r="AU11985" s="6"/>
      <c r="AV11985" s="6"/>
      <c r="AW11985" s="6"/>
      <c r="AX11985" s="6"/>
      <c r="AY11985" s="6"/>
      <c r="AZ11985" s="6"/>
      <c r="BA11985" s="6"/>
      <c r="BB11985" s="6"/>
      <c r="BC11985" s="6"/>
      <c r="BD11985" s="6"/>
      <c r="BE11985" s="6"/>
      <c r="BF11985" s="6"/>
      <c r="BG11985" s="10"/>
    </row>
    <row r="11986" spans="34:59" x14ac:dyDescent="0.25">
      <c r="AH11986" s="10"/>
      <c r="AI11986" s="6"/>
    </row>
    <row r="11987" spans="34:59" x14ac:dyDescent="0.25">
      <c r="AH11987" s="6"/>
      <c r="AI11987" s="6"/>
      <c r="AJ11987" s="6"/>
      <c r="AK11987" s="6"/>
      <c r="AL11987" s="6"/>
      <c r="AM11987" s="6"/>
      <c r="AN11987" s="6"/>
      <c r="AO11987" s="6"/>
      <c r="AP11987" s="6"/>
      <c r="AQ11987" s="6"/>
      <c r="AR11987" s="6"/>
      <c r="AS11987" s="6"/>
      <c r="AT11987" s="6"/>
      <c r="AU11987" s="6"/>
      <c r="AV11987" s="6"/>
      <c r="AW11987" s="6"/>
      <c r="AX11987" s="6"/>
      <c r="AY11987" s="6"/>
      <c r="AZ11987" s="6"/>
      <c r="BA11987" s="6"/>
      <c r="BB11987" s="6"/>
      <c r="BC11987" s="6"/>
      <c r="BD11987" s="6"/>
      <c r="BE11987" s="6"/>
      <c r="BF11987" s="6"/>
      <c r="BG11987" s="6"/>
    </row>
    <row r="11988" spans="34:59" x14ac:dyDescent="0.25">
      <c r="AH11988" s="10"/>
      <c r="AI11988" s="6"/>
      <c r="AJ11988" s="10"/>
      <c r="AK11988" s="10"/>
      <c r="AL11988" s="10"/>
      <c r="AM11988" s="10"/>
      <c r="AN11988" s="10"/>
      <c r="AO11988" s="10"/>
      <c r="AP11988" s="10"/>
      <c r="AQ11988" s="10"/>
      <c r="AR11988" s="10"/>
      <c r="AS11988" s="10"/>
      <c r="AT11988" s="10"/>
      <c r="AU11988" s="10"/>
      <c r="AV11988" s="10"/>
      <c r="AW11988" s="10"/>
      <c r="AX11988" s="10"/>
      <c r="AY11988" s="10"/>
      <c r="AZ11988" s="10"/>
      <c r="BA11988" s="10"/>
      <c r="BB11988" s="10"/>
      <c r="BC11988" s="10"/>
      <c r="BD11988" s="10"/>
      <c r="BE11988" s="10"/>
      <c r="BF11988" s="10"/>
      <c r="BG11988" s="6"/>
    </row>
    <row r="11990" spans="34:59" x14ac:dyDescent="0.25">
      <c r="AH11990" s="10"/>
      <c r="AI11990" s="6"/>
    </row>
    <row r="11991" spans="34:59" x14ac:dyDescent="0.25">
      <c r="AH11991" s="6"/>
      <c r="AI11991" s="6"/>
      <c r="AJ11991" s="6"/>
      <c r="AK11991" s="6"/>
      <c r="AL11991" s="6"/>
      <c r="AM11991" s="6"/>
      <c r="AN11991" s="6"/>
      <c r="AO11991" s="6"/>
      <c r="AP11991" s="6"/>
      <c r="AQ11991" s="6"/>
      <c r="AR11991" s="6"/>
      <c r="AS11991" s="6"/>
      <c r="AT11991" s="6"/>
      <c r="AU11991" s="6"/>
      <c r="AV11991" s="6"/>
      <c r="AW11991" s="6"/>
      <c r="AX11991" s="6"/>
      <c r="AY11991" s="6"/>
      <c r="AZ11991" s="6"/>
      <c r="BA11991" s="6"/>
      <c r="BB11991" s="6"/>
      <c r="BC11991" s="6"/>
      <c r="BD11991" s="6"/>
      <c r="BE11991" s="6"/>
      <c r="BF11991" s="6"/>
      <c r="BG11991" s="6"/>
    </row>
    <row r="11992" spans="34:59" x14ac:dyDescent="0.25">
      <c r="AH11992" s="10"/>
      <c r="AI11992" s="6"/>
      <c r="AJ11992" s="10"/>
      <c r="AK11992" s="10"/>
      <c r="AL11992" s="10"/>
      <c r="AM11992" s="10"/>
      <c r="AN11992" s="10"/>
      <c r="AO11992" s="10"/>
      <c r="AP11992" s="10"/>
      <c r="AQ11992" s="10"/>
      <c r="AR11992" s="10"/>
      <c r="AS11992" s="10"/>
      <c r="AT11992" s="10"/>
      <c r="AU11992" s="10"/>
      <c r="AV11992" s="10"/>
      <c r="AW11992" s="10"/>
      <c r="AX11992" s="10"/>
      <c r="AY11992" s="10"/>
      <c r="AZ11992" s="10"/>
      <c r="BA11992" s="10"/>
      <c r="BB11992" s="10"/>
      <c r="BC11992" s="10"/>
      <c r="BD11992" s="10"/>
      <c r="BE11992" s="10"/>
      <c r="BF11992" s="10"/>
      <c r="BG11992" s="6"/>
    </row>
    <row r="11993" spans="34:59" x14ac:dyDescent="0.25">
      <c r="AH11993" s="6"/>
      <c r="AI11993" s="6"/>
      <c r="AJ11993" s="6"/>
      <c r="AK11993" s="6"/>
      <c r="AL11993" s="6"/>
      <c r="AM11993" s="6"/>
      <c r="AN11993" s="6"/>
      <c r="AO11993" s="6"/>
      <c r="AP11993" s="6"/>
      <c r="AQ11993" s="6"/>
      <c r="AR11993" s="6"/>
      <c r="AS11993" s="6"/>
      <c r="AT11993" s="6"/>
      <c r="AU11993" s="6"/>
      <c r="AV11993" s="6"/>
      <c r="AW11993" s="6"/>
      <c r="AX11993" s="6"/>
      <c r="AY11993" s="6"/>
      <c r="AZ11993" s="6"/>
      <c r="BA11993" s="6"/>
      <c r="BB11993" s="6"/>
      <c r="BC11993" s="6"/>
      <c r="BD11993" s="6"/>
      <c r="BE11993" s="6"/>
      <c r="BF11993" s="6"/>
      <c r="BG11993" s="10"/>
    </row>
    <row r="11994" spans="34:59" x14ac:dyDescent="0.25">
      <c r="AH11994" s="10"/>
      <c r="AI11994" s="6"/>
    </row>
    <row r="11995" spans="34:59" x14ac:dyDescent="0.25">
      <c r="AH11995" s="6"/>
      <c r="AI11995" s="6"/>
      <c r="AJ11995" s="6"/>
      <c r="AK11995" s="6"/>
      <c r="AL11995" s="6"/>
      <c r="AM11995" s="6"/>
      <c r="AN11995" s="6"/>
      <c r="AO11995" s="6"/>
      <c r="AP11995" s="6"/>
      <c r="AQ11995" s="6"/>
      <c r="AR11995" s="6"/>
      <c r="AS11995" s="6"/>
      <c r="AT11995" s="6"/>
      <c r="AU11995" s="6"/>
      <c r="AV11995" s="6"/>
      <c r="AW11995" s="6"/>
      <c r="AX11995" s="6"/>
      <c r="AY11995" s="6"/>
      <c r="AZ11995" s="6"/>
      <c r="BA11995" s="6"/>
      <c r="BB11995" s="6"/>
      <c r="BC11995" s="6"/>
      <c r="BD11995" s="6"/>
      <c r="BE11995" s="6"/>
      <c r="BF11995" s="6"/>
      <c r="BG11995" s="6"/>
    </row>
    <row r="11996" spans="34:59" x14ac:dyDescent="0.25">
      <c r="AH11996" s="10"/>
      <c r="AI11996" s="6"/>
      <c r="AJ11996" s="10"/>
      <c r="AK11996" s="10"/>
      <c r="AL11996" s="10"/>
      <c r="AM11996" s="10"/>
      <c r="AN11996" s="10"/>
      <c r="AO11996" s="10"/>
      <c r="AP11996" s="10"/>
      <c r="AQ11996" s="10"/>
      <c r="AR11996" s="10"/>
      <c r="AS11996" s="10"/>
      <c r="AT11996" s="10"/>
      <c r="AU11996" s="10"/>
      <c r="AV11996" s="10"/>
      <c r="AW11996" s="10"/>
      <c r="AX11996" s="10"/>
      <c r="AY11996" s="10"/>
      <c r="AZ11996" s="10"/>
      <c r="BA11996" s="10"/>
      <c r="BB11996" s="10"/>
      <c r="BC11996" s="10"/>
      <c r="BD11996" s="10"/>
      <c r="BE11996" s="10"/>
      <c r="BF11996" s="10"/>
      <c r="BG11996" s="6"/>
    </row>
    <row r="11997" spans="34:59" x14ac:dyDescent="0.25">
      <c r="AH11997" s="6"/>
      <c r="AI11997" s="6"/>
      <c r="AJ11997" s="6"/>
      <c r="AK11997" s="6"/>
      <c r="AL11997" s="6"/>
      <c r="AM11997" s="6"/>
      <c r="AN11997" s="6"/>
      <c r="AO11997" s="6"/>
      <c r="AP11997" s="6"/>
      <c r="AQ11997" s="6"/>
      <c r="AR11997" s="6"/>
      <c r="AS11997" s="6"/>
      <c r="AT11997" s="6"/>
      <c r="AU11997" s="6"/>
      <c r="AV11997" s="6"/>
      <c r="AW11997" s="6"/>
      <c r="AX11997" s="6"/>
      <c r="AY11997" s="6"/>
      <c r="AZ11997" s="6"/>
      <c r="BA11997" s="6"/>
      <c r="BB11997" s="6"/>
      <c r="BC11997" s="6"/>
      <c r="BD11997" s="6"/>
      <c r="BE11997" s="6"/>
      <c r="BF11997" s="6"/>
      <c r="BG11997" s="10"/>
    </row>
    <row r="11998" spans="34:59" x14ac:dyDescent="0.25">
      <c r="AH11998" s="10"/>
      <c r="AI11998" s="6"/>
    </row>
    <row r="11999" spans="34:59" x14ac:dyDescent="0.25">
      <c r="AH11999" s="6"/>
      <c r="AI11999" s="6"/>
      <c r="AJ11999" s="6"/>
      <c r="AK11999" s="6"/>
      <c r="AL11999" s="6"/>
      <c r="AM11999" s="6"/>
      <c r="AN11999" s="6"/>
      <c r="AO11999" s="6"/>
      <c r="AP11999" s="6"/>
      <c r="AQ11999" s="6"/>
      <c r="AR11999" s="6"/>
      <c r="AS11999" s="6"/>
      <c r="AT11999" s="6"/>
      <c r="AU11999" s="6"/>
      <c r="AV11999" s="6"/>
      <c r="AW11999" s="6"/>
      <c r="AX11999" s="6"/>
      <c r="AY11999" s="6"/>
      <c r="AZ11999" s="6"/>
      <c r="BA11999" s="6"/>
      <c r="BB11999" s="6"/>
      <c r="BC11999" s="6"/>
      <c r="BD11999" s="6"/>
      <c r="BE11999" s="6"/>
      <c r="BF11999" s="6"/>
      <c r="BG11999" s="6"/>
    </row>
    <row r="12000" spans="34:59" x14ac:dyDescent="0.25">
      <c r="AH12000" s="10"/>
      <c r="AI12000" s="6"/>
      <c r="AJ12000" s="10"/>
      <c r="AK12000" s="10"/>
      <c r="AL12000" s="10"/>
      <c r="AM12000" s="10"/>
      <c r="AN12000" s="10"/>
      <c r="AO12000" s="10"/>
      <c r="AP12000" s="10"/>
      <c r="AQ12000" s="10"/>
      <c r="AR12000" s="10"/>
      <c r="AS12000" s="10"/>
      <c r="AT12000" s="10"/>
      <c r="AU12000" s="10"/>
      <c r="AV12000" s="10"/>
      <c r="AW12000" s="10"/>
      <c r="AX12000" s="10"/>
      <c r="AY12000" s="10"/>
      <c r="AZ12000" s="10"/>
      <c r="BA12000" s="10"/>
      <c r="BB12000" s="10"/>
      <c r="BC12000" s="10"/>
      <c r="BD12000" s="10"/>
      <c r="BE12000" s="10"/>
      <c r="BF12000" s="10"/>
      <c r="BG12000" s="6"/>
    </row>
    <row r="12001" spans="34:59" x14ac:dyDescent="0.25">
      <c r="AH12001" s="6"/>
      <c r="AI12001" s="6"/>
      <c r="AJ12001" s="6"/>
      <c r="AK12001" s="6"/>
      <c r="AL12001" s="6"/>
      <c r="AM12001" s="6"/>
      <c r="AN12001" s="6"/>
      <c r="AO12001" s="6"/>
      <c r="AP12001" s="6"/>
      <c r="AQ12001" s="6"/>
      <c r="AR12001" s="6"/>
      <c r="AS12001" s="6"/>
      <c r="AT12001" s="6"/>
      <c r="AU12001" s="6"/>
      <c r="AV12001" s="6"/>
      <c r="AW12001" s="6"/>
      <c r="AX12001" s="6"/>
      <c r="AY12001" s="6"/>
      <c r="AZ12001" s="6"/>
      <c r="BA12001" s="6"/>
      <c r="BB12001" s="6"/>
      <c r="BC12001" s="6"/>
      <c r="BD12001" s="6"/>
      <c r="BE12001" s="6"/>
      <c r="BF12001" s="6"/>
      <c r="BG12001" s="10"/>
    </row>
    <row r="12002" spans="34:59" x14ac:dyDescent="0.25">
      <c r="AH12002" s="10"/>
      <c r="AI12002" s="6"/>
    </row>
    <row r="12003" spans="34:59" x14ac:dyDescent="0.25">
      <c r="AH12003" s="6"/>
      <c r="AI12003" s="6"/>
      <c r="AJ12003" s="6"/>
      <c r="AK12003" s="6"/>
      <c r="AL12003" s="6"/>
      <c r="AM12003" s="6"/>
      <c r="AN12003" s="6"/>
      <c r="AO12003" s="6"/>
      <c r="AP12003" s="6"/>
      <c r="AQ12003" s="6"/>
      <c r="AR12003" s="6"/>
      <c r="AS12003" s="6"/>
      <c r="AT12003" s="6"/>
      <c r="AU12003" s="6"/>
      <c r="AV12003" s="6"/>
      <c r="AW12003" s="6"/>
      <c r="AX12003" s="6"/>
      <c r="AY12003" s="6"/>
      <c r="AZ12003" s="6"/>
      <c r="BA12003" s="6"/>
      <c r="BB12003" s="6"/>
      <c r="BC12003" s="6"/>
      <c r="BD12003" s="6"/>
      <c r="BE12003" s="6"/>
      <c r="BF12003" s="6"/>
      <c r="BG12003" s="6"/>
    </row>
    <row r="12004" spans="34:59" x14ac:dyDescent="0.25">
      <c r="AH12004" s="10"/>
      <c r="AI12004" s="6"/>
      <c r="AJ12004" s="10"/>
      <c r="AK12004" s="10"/>
      <c r="AL12004" s="10"/>
      <c r="AM12004" s="10"/>
      <c r="AN12004" s="10"/>
      <c r="AO12004" s="10"/>
      <c r="AP12004" s="10"/>
      <c r="AQ12004" s="10"/>
      <c r="AR12004" s="10"/>
      <c r="AS12004" s="10"/>
      <c r="AT12004" s="10"/>
      <c r="AU12004" s="10"/>
      <c r="AV12004" s="10"/>
      <c r="AW12004" s="10"/>
      <c r="AX12004" s="10"/>
      <c r="AY12004" s="10"/>
      <c r="AZ12004" s="10"/>
      <c r="BA12004" s="10"/>
      <c r="BB12004" s="10"/>
      <c r="BC12004" s="10"/>
      <c r="BD12004" s="10"/>
      <c r="BE12004" s="10"/>
      <c r="BF12004" s="10"/>
      <c r="BG12004" s="6"/>
    </row>
    <row r="12006" spans="34:59" x14ac:dyDescent="0.25">
      <c r="AH12006" s="10"/>
      <c r="AI12006" s="6"/>
    </row>
    <row r="12007" spans="34:59" x14ac:dyDescent="0.25">
      <c r="AH12007" s="6"/>
      <c r="AI12007" s="6"/>
      <c r="AJ12007" s="6"/>
      <c r="AK12007" s="6"/>
      <c r="AL12007" s="6"/>
      <c r="AM12007" s="6"/>
      <c r="AN12007" s="6"/>
      <c r="AO12007" s="6"/>
      <c r="AP12007" s="6"/>
      <c r="AQ12007" s="6"/>
      <c r="AR12007" s="6"/>
      <c r="AS12007" s="6"/>
      <c r="AT12007" s="6"/>
      <c r="AU12007" s="6"/>
      <c r="AV12007" s="6"/>
      <c r="AW12007" s="6"/>
      <c r="AX12007" s="6"/>
      <c r="AY12007" s="6"/>
      <c r="AZ12007" s="6"/>
      <c r="BA12007" s="6"/>
      <c r="BB12007" s="6"/>
      <c r="BC12007" s="6"/>
      <c r="BD12007" s="6"/>
      <c r="BE12007" s="6"/>
      <c r="BF12007" s="6"/>
      <c r="BG12007" s="6"/>
    </row>
    <row r="12008" spans="34:59" x14ac:dyDescent="0.25">
      <c r="AH12008" s="10"/>
      <c r="AI12008" s="6"/>
      <c r="AJ12008" s="10"/>
      <c r="AK12008" s="10"/>
      <c r="AL12008" s="10"/>
      <c r="AM12008" s="10"/>
      <c r="AN12008" s="10"/>
      <c r="AO12008" s="10"/>
      <c r="AP12008" s="10"/>
      <c r="AQ12008" s="10"/>
      <c r="AR12008" s="10"/>
      <c r="AS12008" s="10"/>
      <c r="AT12008" s="10"/>
      <c r="AU12008" s="10"/>
      <c r="AV12008" s="10"/>
      <c r="AW12008" s="10"/>
      <c r="AX12008" s="10"/>
      <c r="AY12008" s="10"/>
      <c r="AZ12008" s="10"/>
      <c r="BA12008" s="10"/>
      <c r="BB12008" s="10"/>
      <c r="BC12008" s="10"/>
      <c r="BD12008" s="10"/>
      <c r="BE12008" s="10"/>
      <c r="BF12008" s="10"/>
      <c r="BG12008" s="6"/>
    </row>
    <row r="12009" spans="34:59" x14ac:dyDescent="0.25">
      <c r="AH12009" s="6"/>
      <c r="AI12009" s="6"/>
      <c r="AJ12009" s="6"/>
      <c r="AK12009" s="6"/>
      <c r="AL12009" s="6"/>
      <c r="AM12009" s="6"/>
      <c r="AN12009" s="6"/>
      <c r="AO12009" s="6"/>
      <c r="AP12009" s="6"/>
      <c r="AQ12009" s="6"/>
      <c r="AR12009" s="6"/>
      <c r="AS12009" s="6"/>
      <c r="AT12009" s="6"/>
      <c r="AU12009" s="6"/>
      <c r="AV12009" s="6"/>
      <c r="AW12009" s="6"/>
      <c r="AX12009" s="6"/>
      <c r="AY12009" s="6"/>
      <c r="AZ12009" s="6"/>
      <c r="BA12009" s="6"/>
      <c r="BB12009" s="6"/>
      <c r="BC12009" s="6"/>
      <c r="BD12009" s="6"/>
      <c r="BE12009" s="6"/>
      <c r="BF12009" s="6"/>
      <c r="BG12009" s="10"/>
    </row>
    <row r="12010" spans="34:59" x14ac:dyDescent="0.25">
      <c r="AH12010" s="10"/>
      <c r="AI12010" s="6"/>
    </row>
    <row r="12011" spans="34:59" x14ac:dyDescent="0.25">
      <c r="AH12011" s="6"/>
      <c r="AI12011" s="6"/>
      <c r="AJ12011" s="6"/>
      <c r="AK12011" s="6"/>
      <c r="AL12011" s="6"/>
      <c r="AM12011" s="6"/>
      <c r="AN12011" s="6"/>
      <c r="AO12011" s="6"/>
      <c r="AP12011" s="6"/>
      <c r="AQ12011" s="6"/>
      <c r="AR12011" s="6"/>
      <c r="AS12011" s="6"/>
      <c r="AT12011" s="6"/>
      <c r="AU12011" s="6"/>
      <c r="AV12011" s="6"/>
      <c r="AW12011" s="6"/>
      <c r="AX12011" s="6"/>
      <c r="AY12011" s="6"/>
      <c r="AZ12011" s="6"/>
      <c r="BA12011" s="6"/>
      <c r="BB12011" s="6"/>
      <c r="BC12011" s="6"/>
      <c r="BD12011" s="6"/>
      <c r="BE12011" s="6"/>
      <c r="BF12011" s="6"/>
      <c r="BG12011" s="6"/>
    </row>
    <row r="12012" spans="34:59" x14ac:dyDescent="0.25">
      <c r="AH12012" s="10"/>
      <c r="AI12012" s="6"/>
      <c r="AJ12012" s="10"/>
      <c r="AK12012" s="10"/>
      <c r="AL12012" s="10"/>
      <c r="AM12012" s="10"/>
      <c r="AN12012" s="10"/>
      <c r="AO12012" s="10"/>
      <c r="AP12012" s="10"/>
      <c r="AQ12012" s="10"/>
      <c r="AR12012" s="10"/>
      <c r="AS12012" s="10"/>
      <c r="AT12012" s="10"/>
      <c r="AU12012" s="10"/>
      <c r="AV12012" s="10"/>
      <c r="AW12012" s="10"/>
      <c r="AX12012" s="10"/>
      <c r="AY12012" s="10"/>
      <c r="AZ12012" s="10"/>
      <c r="BA12012" s="10"/>
      <c r="BB12012" s="10"/>
      <c r="BC12012" s="10"/>
      <c r="BD12012" s="10"/>
      <c r="BE12012" s="10"/>
      <c r="BF12012" s="10"/>
      <c r="BG12012" s="6"/>
    </row>
    <row r="12013" spans="34:59" x14ac:dyDescent="0.25">
      <c r="AH12013" s="6"/>
      <c r="AI12013" s="6"/>
      <c r="AJ12013" s="6"/>
      <c r="AK12013" s="6"/>
      <c r="AL12013" s="6"/>
      <c r="AM12013" s="6"/>
      <c r="AN12013" s="6"/>
      <c r="AO12013" s="6"/>
      <c r="AP12013" s="6"/>
      <c r="AQ12013" s="6"/>
      <c r="AR12013" s="6"/>
      <c r="AS12013" s="6"/>
      <c r="AT12013" s="6"/>
      <c r="AU12013" s="6"/>
      <c r="AV12013" s="6"/>
      <c r="AW12013" s="6"/>
      <c r="AX12013" s="6"/>
      <c r="AY12013" s="6"/>
      <c r="AZ12013" s="6"/>
      <c r="BA12013" s="6"/>
      <c r="BB12013" s="6"/>
      <c r="BC12013" s="6"/>
      <c r="BD12013" s="6"/>
      <c r="BE12013" s="6"/>
      <c r="BF12013" s="6"/>
      <c r="BG12013" s="10"/>
    </row>
    <row r="12014" spans="34:59" x14ac:dyDescent="0.25">
      <c r="AH12014" s="10"/>
      <c r="AI12014" s="6"/>
    </row>
    <row r="12015" spans="34:59" x14ac:dyDescent="0.25">
      <c r="AH12015" s="6"/>
      <c r="AI12015" s="6"/>
      <c r="AJ12015" s="6"/>
      <c r="AK12015" s="6"/>
      <c r="AL12015" s="6"/>
      <c r="AM12015" s="6"/>
      <c r="AN12015" s="6"/>
      <c r="AO12015" s="6"/>
      <c r="AP12015" s="6"/>
      <c r="AQ12015" s="6"/>
      <c r="AR12015" s="6"/>
      <c r="AS12015" s="6"/>
      <c r="AT12015" s="6"/>
      <c r="AU12015" s="6"/>
      <c r="AV12015" s="6"/>
      <c r="AW12015" s="6"/>
      <c r="AX12015" s="6"/>
      <c r="AY12015" s="6"/>
      <c r="AZ12015" s="6"/>
      <c r="BA12015" s="6"/>
      <c r="BB12015" s="6"/>
      <c r="BC12015" s="6"/>
      <c r="BD12015" s="6"/>
      <c r="BE12015" s="6"/>
      <c r="BF12015" s="6"/>
      <c r="BG12015" s="6"/>
    </row>
    <row r="12016" spans="34:59" x14ac:dyDescent="0.25">
      <c r="AH12016" s="10"/>
      <c r="AI12016" s="6"/>
      <c r="AJ12016" s="10"/>
      <c r="AK12016" s="10"/>
      <c r="AL12016" s="10"/>
      <c r="AM12016" s="10"/>
      <c r="AN12016" s="10"/>
      <c r="AO12016" s="10"/>
      <c r="AP12016" s="10"/>
      <c r="AQ12016" s="10"/>
      <c r="AR12016" s="10"/>
      <c r="AS12016" s="10"/>
      <c r="AT12016" s="10"/>
      <c r="AU12016" s="10"/>
      <c r="AV12016" s="10"/>
      <c r="AW12016" s="10"/>
      <c r="AX12016" s="10"/>
      <c r="AY12016" s="10"/>
      <c r="AZ12016" s="10"/>
      <c r="BA12016" s="10"/>
      <c r="BB12016" s="10"/>
      <c r="BC12016" s="10"/>
      <c r="BD12016" s="10"/>
      <c r="BE12016" s="10"/>
      <c r="BF12016" s="10"/>
      <c r="BG12016" s="6"/>
    </row>
    <row r="12017" spans="34:59" x14ac:dyDescent="0.25">
      <c r="AH12017" s="6"/>
      <c r="AI12017" s="6"/>
      <c r="AJ12017" s="6"/>
      <c r="AK12017" s="6"/>
      <c r="AL12017" s="6"/>
      <c r="AM12017" s="6"/>
      <c r="AN12017" s="6"/>
      <c r="AO12017" s="6"/>
      <c r="AP12017" s="6"/>
      <c r="AQ12017" s="6"/>
      <c r="AR12017" s="6"/>
      <c r="AS12017" s="6"/>
      <c r="AT12017" s="6"/>
      <c r="AU12017" s="6"/>
      <c r="AV12017" s="6"/>
      <c r="AW12017" s="6"/>
      <c r="AX12017" s="6"/>
      <c r="AY12017" s="6"/>
      <c r="AZ12017" s="6"/>
      <c r="BA12017" s="6"/>
      <c r="BB12017" s="6"/>
      <c r="BC12017" s="6"/>
      <c r="BD12017" s="6"/>
      <c r="BE12017" s="6"/>
      <c r="BF12017" s="6"/>
      <c r="BG12017" s="10"/>
    </row>
    <row r="12018" spans="34:59" x14ac:dyDescent="0.25">
      <c r="AH12018" s="10"/>
      <c r="AI12018" s="6"/>
    </row>
    <row r="12019" spans="34:59" x14ac:dyDescent="0.25">
      <c r="AH12019" s="6"/>
      <c r="AI12019" s="6"/>
      <c r="AJ12019" s="6"/>
      <c r="AK12019" s="6"/>
      <c r="AL12019" s="6"/>
      <c r="AM12019" s="6"/>
      <c r="AN12019" s="6"/>
      <c r="AO12019" s="6"/>
      <c r="AP12019" s="6"/>
      <c r="AQ12019" s="6"/>
      <c r="AR12019" s="6"/>
      <c r="AS12019" s="6"/>
      <c r="AT12019" s="6"/>
      <c r="AU12019" s="6"/>
      <c r="AV12019" s="6"/>
      <c r="AW12019" s="6"/>
      <c r="AX12019" s="6"/>
      <c r="AY12019" s="6"/>
      <c r="AZ12019" s="6"/>
      <c r="BA12019" s="6"/>
      <c r="BB12019" s="6"/>
      <c r="BC12019" s="6"/>
      <c r="BD12019" s="6"/>
      <c r="BE12019" s="6"/>
      <c r="BF12019" s="6"/>
      <c r="BG12019" s="6"/>
    </row>
    <row r="12020" spans="34:59" x14ac:dyDescent="0.25">
      <c r="AH12020" s="10"/>
      <c r="AI12020" s="6"/>
      <c r="AJ12020" s="10"/>
      <c r="AK12020" s="10"/>
      <c r="AL12020" s="10"/>
      <c r="AM12020" s="10"/>
      <c r="AN12020" s="10"/>
      <c r="AO12020" s="10"/>
      <c r="AP12020" s="10"/>
      <c r="AQ12020" s="10"/>
      <c r="AR12020" s="10"/>
      <c r="AS12020" s="10"/>
      <c r="AT12020" s="10"/>
      <c r="AU12020" s="10"/>
      <c r="AV12020" s="10"/>
      <c r="AW12020" s="10"/>
      <c r="AX12020" s="10"/>
      <c r="AY12020" s="10"/>
      <c r="AZ12020" s="10"/>
      <c r="BA12020" s="10"/>
      <c r="BB12020" s="10"/>
      <c r="BC12020" s="10"/>
      <c r="BD12020" s="10"/>
      <c r="BE12020" s="10"/>
      <c r="BF12020" s="10"/>
      <c r="BG12020" s="6"/>
    </row>
    <row r="12022" spans="34:59" x14ac:dyDescent="0.25">
      <c r="AH12022" s="10"/>
      <c r="AI12022" s="6"/>
    </row>
    <row r="12023" spans="34:59" x14ac:dyDescent="0.25">
      <c r="AH12023" s="6"/>
      <c r="AI12023" s="6"/>
      <c r="AJ12023" s="6"/>
      <c r="AK12023" s="6"/>
      <c r="AL12023" s="6"/>
      <c r="AM12023" s="6"/>
      <c r="AN12023" s="6"/>
      <c r="AO12023" s="6"/>
      <c r="AP12023" s="6"/>
      <c r="AQ12023" s="6"/>
      <c r="AR12023" s="6"/>
      <c r="AS12023" s="6"/>
      <c r="AT12023" s="6"/>
      <c r="AU12023" s="6"/>
      <c r="AV12023" s="6"/>
      <c r="AW12023" s="6"/>
      <c r="AX12023" s="6"/>
      <c r="AY12023" s="6"/>
      <c r="AZ12023" s="6"/>
      <c r="BA12023" s="6"/>
      <c r="BB12023" s="6"/>
      <c r="BC12023" s="6"/>
      <c r="BD12023" s="6"/>
      <c r="BE12023" s="6"/>
      <c r="BF12023" s="6"/>
      <c r="BG12023" s="6"/>
    </row>
    <row r="12024" spans="34:59" x14ac:dyDescent="0.25">
      <c r="AH12024" s="10"/>
      <c r="AI12024" s="6"/>
      <c r="AJ12024" s="10"/>
      <c r="AK12024" s="10"/>
      <c r="AL12024" s="10"/>
      <c r="AM12024" s="10"/>
      <c r="AN12024" s="10"/>
      <c r="AO12024" s="10"/>
      <c r="AP12024" s="10"/>
      <c r="AQ12024" s="10"/>
      <c r="AR12024" s="10"/>
      <c r="AS12024" s="10"/>
      <c r="AT12024" s="10"/>
      <c r="AU12024" s="10"/>
      <c r="AV12024" s="10"/>
      <c r="AW12024" s="10"/>
      <c r="AX12024" s="10"/>
      <c r="AY12024" s="10"/>
      <c r="AZ12024" s="10"/>
      <c r="BA12024" s="10"/>
      <c r="BB12024" s="10"/>
      <c r="BC12024" s="10"/>
      <c r="BD12024" s="10"/>
      <c r="BE12024" s="10"/>
      <c r="BF12024" s="10"/>
      <c r="BG12024" s="6"/>
    </row>
    <row r="12025" spans="34:59" x14ac:dyDescent="0.25">
      <c r="AH12025" s="6"/>
      <c r="AI12025" s="6"/>
      <c r="AJ12025" s="6"/>
      <c r="AK12025" s="6"/>
      <c r="AL12025" s="6"/>
      <c r="AM12025" s="6"/>
      <c r="AN12025" s="6"/>
      <c r="AO12025" s="6"/>
      <c r="AP12025" s="6"/>
      <c r="AQ12025" s="6"/>
      <c r="AR12025" s="6"/>
      <c r="AS12025" s="6"/>
      <c r="AT12025" s="6"/>
      <c r="AU12025" s="6"/>
      <c r="AV12025" s="6"/>
      <c r="AW12025" s="6"/>
      <c r="AX12025" s="6"/>
      <c r="AY12025" s="6"/>
      <c r="AZ12025" s="6"/>
      <c r="BA12025" s="6"/>
      <c r="BB12025" s="6"/>
      <c r="BC12025" s="6"/>
      <c r="BD12025" s="6"/>
      <c r="BE12025" s="6"/>
      <c r="BF12025" s="6"/>
      <c r="BG12025" s="10"/>
    </row>
    <row r="12026" spans="34:59" x14ac:dyDescent="0.25">
      <c r="AH12026" s="10"/>
      <c r="AI12026" s="6"/>
    </row>
    <row r="12027" spans="34:59" x14ac:dyDescent="0.25">
      <c r="AH12027" s="6"/>
      <c r="AI12027" s="6"/>
      <c r="AJ12027" s="6"/>
      <c r="AK12027" s="6"/>
      <c r="AL12027" s="6"/>
      <c r="AM12027" s="6"/>
      <c r="AN12027" s="6"/>
      <c r="AO12027" s="6"/>
      <c r="AP12027" s="6"/>
      <c r="AQ12027" s="6"/>
      <c r="AR12027" s="6"/>
      <c r="AS12027" s="6"/>
      <c r="AT12027" s="6"/>
      <c r="AU12027" s="6"/>
      <c r="AV12027" s="6"/>
      <c r="AW12027" s="6"/>
      <c r="AX12027" s="6"/>
      <c r="AY12027" s="6"/>
      <c r="AZ12027" s="6"/>
      <c r="BA12027" s="6"/>
      <c r="BB12027" s="6"/>
      <c r="BC12027" s="6"/>
      <c r="BD12027" s="6"/>
      <c r="BE12027" s="6"/>
      <c r="BF12027" s="6"/>
      <c r="BG12027" s="6"/>
    </row>
    <row r="12028" spans="34:59" x14ac:dyDescent="0.25">
      <c r="AH12028" s="10"/>
      <c r="AI12028" s="6"/>
      <c r="AJ12028" s="10"/>
      <c r="AK12028" s="10"/>
      <c r="AL12028" s="10"/>
      <c r="AM12028" s="10"/>
      <c r="AN12028" s="10"/>
      <c r="AO12028" s="10"/>
      <c r="AP12028" s="10"/>
      <c r="AQ12028" s="10"/>
      <c r="AR12028" s="10"/>
      <c r="AS12028" s="10"/>
      <c r="AT12028" s="10"/>
      <c r="AU12028" s="10"/>
      <c r="AV12028" s="10"/>
      <c r="AW12028" s="10"/>
      <c r="AX12028" s="10"/>
      <c r="AY12028" s="10"/>
      <c r="AZ12028" s="10"/>
      <c r="BA12028" s="10"/>
      <c r="BB12028" s="10"/>
      <c r="BC12028" s="10"/>
      <c r="BD12028" s="10"/>
      <c r="BE12028" s="10"/>
      <c r="BF12028" s="10"/>
      <c r="BG12028" s="6"/>
    </row>
    <row r="12029" spans="34:59" x14ac:dyDescent="0.25">
      <c r="AH12029" s="6"/>
      <c r="AI12029" s="6"/>
      <c r="AJ12029" s="6"/>
      <c r="AK12029" s="6"/>
      <c r="AL12029" s="6"/>
      <c r="AM12029" s="6"/>
      <c r="AN12029" s="6"/>
      <c r="AO12029" s="6"/>
      <c r="AP12029" s="6"/>
      <c r="AQ12029" s="6"/>
      <c r="AR12029" s="6"/>
      <c r="AS12029" s="6"/>
      <c r="AT12029" s="6"/>
      <c r="AU12029" s="6"/>
      <c r="AV12029" s="6"/>
      <c r="AW12029" s="6"/>
      <c r="AX12029" s="6"/>
      <c r="AY12029" s="6"/>
      <c r="AZ12029" s="6"/>
      <c r="BA12029" s="6"/>
      <c r="BB12029" s="6"/>
      <c r="BC12029" s="6"/>
      <c r="BD12029" s="6"/>
      <c r="BE12029" s="6"/>
      <c r="BF12029" s="6"/>
      <c r="BG12029" s="10"/>
    </row>
    <row r="12030" spans="34:59" x14ac:dyDescent="0.25">
      <c r="AH12030" s="10"/>
      <c r="AI12030" s="6"/>
    </row>
    <row r="12031" spans="34:59" x14ac:dyDescent="0.25">
      <c r="AH12031" s="6"/>
      <c r="AI12031" s="6"/>
      <c r="AJ12031" s="6"/>
      <c r="AK12031" s="6"/>
      <c r="AL12031" s="6"/>
      <c r="AM12031" s="6"/>
      <c r="AN12031" s="6"/>
      <c r="AO12031" s="6"/>
      <c r="AP12031" s="6"/>
      <c r="AQ12031" s="6"/>
      <c r="AR12031" s="6"/>
      <c r="AS12031" s="6"/>
      <c r="AT12031" s="6"/>
      <c r="AU12031" s="6"/>
      <c r="AV12031" s="6"/>
      <c r="AW12031" s="6"/>
      <c r="AX12031" s="6"/>
      <c r="AY12031" s="6"/>
      <c r="AZ12031" s="6"/>
      <c r="BA12031" s="6"/>
      <c r="BB12031" s="6"/>
      <c r="BC12031" s="6"/>
      <c r="BD12031" s="6"/>
      <c r="BE12031" s="6"/>
      <c r="BF12031" s="6"/>
      <c r="BG12031" s="6"/>
    </row>
    <row r="12032" spans="34:59" x14ac:dyDescent="0.25">
      <c r="AH12032" s="10"/>
      <c r="AI12032" s="6"/>
      <c r="AJ12032" s="10"/>
      <c r="AK12032" s="10"/>
      <c r="AL12032" s="10"/>
      <c r="AM12032" s="10"/>
      <c r="AN12032" s="10"/>
      <c r="AO12032" s="10"/>
      <c r="AP12032" s="10"/>
      <c r="AQ12032" s="10"/>
      <c r="AR12032" s="10"/>
      <c r="AS12032" s="10"/>
      <c r="AT12032" s="10"/>
      <c r="AU12032" s="10"/>
      <c r="AV12032" s="10"/>
      <c r="AW12032" s="10"/>
      <c r="AX12032" s="10"/>
      <c r="AY12032" s="10"/>
      <c r="AZ12032" s="10"/>
      <c r="BA12032" s="10"/>
      <c r="BB12032" s="10"/>
      <c r="BC12032" s="10"/>
      <c r="BD12032" s="10"/>
      <c r="BE12032" s="10"/>
      <c r="BF12032" s="10"/>
      <c r="BG12032" s="6"/>
    </row>
    <row r="12033" spans="34:59" x14ac:dyDescent="0.25">
      <c r="AH12033" s="6"/>
      <c r="AI12033" s="6"/>
      <c r="AJ12033" s="6"/>
      <c r="AK12033" s="6"/>
      <c r="AL12033" s="6"/>
      <c r="AM12033" s="6"/>
      <c r="AN12033" s="6"/>
      <c r="AO12033" s="6"/>
      <c r="AP12033" s="6"/>
      <c r="AQ12033" s="6"/>
      <c r="AR12033" s="6"/>
      <c r="AS12033" s="6"/>
      <c r="AT12033" s="6"/>
      <c r="AU12033" s="6"/>
      <c r="AV12033" s="6"/>
      <c r="AW12033" s="6"/>
      <c r="AX12033" s="6"/>
      <c r="AY12033" s="6"/>
      <c r="AZ12033" s="6"/>
      <c r="BA12033" s="6"/>
      <c r="BB12033" s="6"/>
      <c r="BC12033" s="6"/>
      <c r="BD12033" s="6"/>
      <c r="BE12033" s="6"/>
      <c r="BF12033" s="6"/>
      <c r="BG12033" s="10"/>
    </row>
    <row r="12034" spans="34:59" x14ac:dyDescent="0.25">
      <c r="AH12034" s="10"/>
      <c r="AI12034" s="6"/>
    </row>
    <row r="12035" spans="34:59" x14ac:dyDescent="0.25">
      <c r="AH12035" s="6"/>
      <c r="AI12035" s="6"/>
      <c r="AJ12035" s="6"/>
      <c r="AK12035" s="6"/>
      <c r="AL12035" s="6"/>
      <c r="AM12035" s="6"/>
      <c r="AN12035" s="6"/>
      <c r="AO12035" s="6"/>
      <c r="AP12035" s="6"/>
      <c r="AQ12035" s="6"/>
      <c r="AR12035" s="6"/>
      <c r="AS12035" s="6"/>
      <c r="AT12035" s="6"/>
      <c r="AU12035" s="6"/>
      <c r="AV12035" s="6"/>
      <c r="AW12035" s="6"/>
      <c r="AX12035" s="6"/>
      <c r="AY12035" s="6"/>
      <c r="AZ12035" s="6"/>
      <c r="BA12035" s="6"/>
      <c r="BB12035" s="6"/>
      <c r="BC12035" s="6"/>
      <c r="BD12035" s="6"/>
      <c r="BE12035" s="6"/>
      <c r="BF12035" s="6"/>
      <c r="BG12035" s="6"/>
    </row>
    <row r="12036" spans="34:59" x14ac:dyDescent="0.25">
      <c r="AH12036" s="10"/>
      <c r="AI12036" s="6"/>
      <c r="AJ12036" s="10"/>
      <c r="AK12036" s="10"/>
      <c r="AL12036" s="10"/>
      <c r="AM12036" s="10"/>
      <c r="AN12036" s="10"/>
      <c r="AO12036" s="10"/>
      <c r="AP12036" s="10"/>
      <c r="AQ12036" s="10"/>
      <c r="AR12036" s="10"/>
      <c r="AS12036" s="10"/>
      <c r="AT12036" s="10"/>
      <c r="AU12036" s="10"/>
      <c r="AV12036" s="10"/>
      <c r="AW12036" s="10"/>
      <c r="AX12036" s="10"/>
      <c r="AY12036" s="10"/>
      <c r="AZ12036" s="10"/>
      <c r="BA12036" s="10"/>
      <c r="BB12036" s="10"/>
      <c r="BC12036" s="10"/>
      <c r="BD12036" s="10"/>
      <c r="BE12036" s="10"/>
      <c r="BF12036" s="10"/>
      <c r="BG12036" s="6"/>
    </row>
    <row r="12038" spans="34:59" x14ac:dyDescent="0.25">
      <c r="AH12038" s="10"/>
      <c r="AI12038" s="6"/>
    </row>
    <row r="12039" spans="34:59" x14ac:dyDescent="0.25">
      <c r="AH12039" s="6"/>
      <c r="AI12039" s="6"/>
      <c r="AJ12039" s="6"/>
      <c r="AK12039" s="6"/>
      <c r="AL12039" s="6"/>
      <c r="AM12039" s="6"/>
      <c r="AN12039" s="6"/>
      <c r="AO12039" s="6"/>
      <c r="AP12039" s="6"/>
      <c r="AQ12039" s="6"/>
      <c r="AR12039" s="6"/>
      <c r="AS12039" s="6"/>
      <c r="AT12039" s="6"/>
      <c r="AU12039" s="6"/>
      <c r="AV12039" s="6"/>
      <c r="AW12039" s="6"/>
      <c r="AX12039" s="6"/>
      <c r="AY12039" s="6"/>
      <c r="AZ12039" s="6"/>
      <c r="BA12039" s="6"/>
      <c r="BB12039" s="6"/>
      <c r="BC12039" s="6"/>
      <c r="BD12039" s="6"/>
      <c r="BE12039" s="6"/>
      <c r="BF12039" s="6"/>
      <c r="BG12039" s="6"/>
    </row>
    <row r="12040" spans="34:59" x14ac:dyDescent="0.25">
      <c r="AH12040" s="10"/>
      <c r="AI12040" s="6"/>
      <c r="AJ12040" s="10"/>
      <c r="AK12040" s="10"/>
      <c r="AL12040" s="10"/>
      <c r="AM12040" s="10"/>
      <c r="AN12040" s="10"/>
      <c r="AO12040" s="10"/>
      <c r="AP12040" s="10"/>
      <c r="AQ12040" s="10"/>
      <c r="AR12040" s="10"/>
      <c r="AS12040" s="10"/>
      <c r="AT12040" s="10"/>
      <c r="AU12040" s="10"/>
      <c r="AV12040" s="10"/>
      <c r="AW12040" s="10"/>
      <c r="AX12040" s="10"/>
      <c r="AY12040" s="10"/>
      <c r="AZ12040" s="10"/>
      <c r="BA12040" s="10"/>
      <c r="BB12040" s="10"/>
      <c r="BC12040" s="10"/>
      <c r="BD12040" s="10"/>
      <c r="BE12040" s="10"/>
      <c r="BF12040" s="10"/>
      <c r="BG12040" s="6"/>
    </row>
    <row r="12041" spans="34:59" x14ac:dyDescent="0.25">
      <c r="AH12041" s="6"/>
      <c r="AI12041" s="6"/>
      <c r="AJ12041" s="6"/>
      <c r="AK12041" s="6"/>
      <c r="AL12041" s="6"/>
      <c r="AM12041" s="6"/>
      <c r="AN12041" s="6"/>
      <c r="AO12041" s="6"/>
      <c r="AP12041" s="6"/>
      <c r="AQ12041" s="6"/>
      <c r="AR12041" s="6"/>
      <c r="AS12041" s="6"/>
      <c r="AT12041" s="6"/>
      <c r="AU12041" s="6"/>
      <c r="AV12041" s="6"/>
      <c r="AW12041" s="6"/>
      <c r="AX12041" s="6"/>
      <c r="AY12041" s="6"/>
      <c r="AZ12041" s="6"/>
      <c r="BA12041" s="6"/>
      <c r="BB12041" s="6"/>
      <c r="BC12041" s="6"/>
      <c r="BD12041" s="6"/>
      <c r="BE12041" s="6"/>
      <c r="BF12041" s="6"/>
      <c r="BG12041" s="10"/>
    </row>
    <row r="12042" spans="34:59" x14ac:dyDescent="0.25">
      <c r="AH12042" s="10"/>
      <c r="AI12042" s="6"/>
    </row>
    <row r="12043" spans="34:59" x14ac:dyDescent="0.25">
      <c r="AH12043" s="6"/>
      <c r="AI12043" s="6"/>
      <c r="AJ12043" s="6"/>
      <c r="AK12043" s="6"/>
      <c r="AL12043" s="6"/>
      <c r="AM12043" s="6"/>
      <c r="AN12043" s="6"/>
      <c r="AO12043" s="6"/>
      <c r="AP12043" s="6"/>
      <c r="AQ12043" s="6"/>
      <c r="AR12043" s="6"/>
      <c r="AS12043" s="6"/>
      <c r="AT12043" s="6"/>
      <c r="AU12043" s="6"/>
      <c r="AV12043" s="6"/>
      <c r="AW12043" s="6"/>
      <c r="AX12043" s="6"/>
      <c r="AY12043" s="6"/>
      <c r="AZ12043" s="6"/>
      <c r="BA12043" s="6"/>
      <c r="BB12043" s="6"/>
      <c r="BC12043" s="6"/>
      <c r="BD12043" s="6"/>
      <c r="BE12043" s="6"/>
      <c r="BF12043" s="6"/>
      <c r="BG12043" s="6"/>
    </row>
    <row r="12044" spans="34:59" x14ac:dyDescent="0.25">
      <c r="AH12044" s="10"/>
      <c r="AI12044" s="6"/>
      <c r="AJ12044" s="10"/>
      <c r="AK12044" s="10"/>
      <c r="AL12044" s="10"/>
      <c r="AM12044" s="10"/>
      <c r="AN12044" s="10"/>
      <c r="AO12044" s="10"/>
      <c r="AP12044" s="10"/>
      <c r="AQ12044" s="10"/>
      <c r="AR12044" s="10"/>
      <c r="AS12044" s="10"/>
      <c r="AT12044" s="10"/>
      <c r="AU12044" s="10"/>
      <c r="AV12044" s="10"/>
      <c r="AW12044" s="10"/>
      <c r="AX12044" s="10"/>
      <c r="AY12044" s="10"/>
      <c r="AZ12044" s="10"/>
      <c r="BA12044" s="10"/>
      <c r="BB12044" s="10"/>
      <c r="BC12044" s="10"/>
      <c r="BD12044" s="10"/>
      <c r="BE12044" s="10"/>
      <c r="BF12044" s="10"/>
      <c r="BG12044" s="6"/>
    </row>
    <row r="12045" spans="34:59" x14ac:dyDescent="0.25">
      <c r="AH12045" s="6"/>
      <c r="AI12045" s="6"/>
      <c r="AJ12045" s="6"/>
      <c r="AK12045" s="6"/>
      <c r="AL12045" s="6"/>
      <c r="AM12045" s="6"/>
      <c r="AN12045" s="6"/>
      <c r="AO12045" s="6"/>
      <c r="AP12045" s="6"/>
      <c r="AQ12045" s="6"/>
      <c r="AR12045" s="6"/>
      <c r="AS12045" s="6"/>
      <c r="AT12045" s="6"/>
      <c r="AU12045" s="6"/>
      <c r="AV12045" s="6"/>
      <c r="AW12045" s="6"/>
      <c r="AX12045" s="6"/>
      <c r="AY12045" s="6"/>
      <c r="AZ12045" s="6"/>
      <c r="BA12045" s="6"/>
      <c r="BB12045" s="6"/>
      <c r="BC12045" s="6"/>
      <c r="BD12045" s="6"/>
      <c r="BE12045" s="6"/>
      <c r="BF12045" s="6"/>
      <c r="BG12045" s="10"/>
    </row>
    <row r="12046" spans="34:59" x14ac:dyDescent="0.25">
      <c r="AH12046" s="10"/>
      <c r="AI12046" s="6"/>
    </row>
    <row r="12047" spans="34:59" x14ac:dyDescent="0.25">
      <c r="AH12047" s="6"/>
      <c r="AI12047" s="6"/>
      <c r="AJ12047" s="6"/>
      <c r="AK12047" s="6"/>
      <c r="AL12047" s="6"/>
      <c r="AM12047" s="6"/>
      <c r="AN12047" s="6"/>
      <c r="AO12047" s="6"/>
      <c r="AP12047" s="6"/>
      <c r="AQ12047" s="6"/>
      <c r="AR12047" s="6"/>
      <c r="AS12047" s="6"/>
      <c r="AT12047" s="6"/>
      <c r="AU12047" s="6"/>
      <c r="AV12047" s="6"/>
      <c r="AW12047" s="6"/>
      <c r="AX12047" s="6"/>
      <c r="AY12047" s="6"/>
      <c r="AZ12047" s="6"/>
      <c r="BA12047" s="6"/>
      <c r="BB12047" s="6"/>
      <c r="BC12047" s="6"/>
      <c r="BD12047" s="6"/>
      <c r="BE12047" s="6"/>
      <c r="BF12047" s="6"/>
      <c r="BG12047" s="6"/>
    </row>
    <row r="12048" spans="34:59" x14ac:dyDescent="0.25">
      <c r="AH12048" s="10"/>
      <c r="AI12048" s="6"/>
      <c r="AJ12048" s="10"/>
      <c r="AK12048" s="10"/>
      <c r="AL12048" s="10"/>
      <c r="AM12048" s="10"/>
      <c r="AN12048" s="10"/>
      <c r="AO12048" s="10"/>
      <c r="AP12048" s="10"/>
      <c r="AQ12048" s="10"/>
      <c r="AR12048" s="10"/>
      <c r="AS12048" s="10"/>
      <c r="AT12048" s="10"/>
      <c r="AU12048" s="10"/>
      <c r="AV12048" s="10"/>
      <c r="AW12048" s="10"/>
      <c r="AX12048" s="10"/>
      <c r="AY12048" s="10"/>
      <c r="AZ12048" s="10"/>
      <c r="BA12048" s="10"/>
      <c r="BB12048" s="10"/>
      <c r="BC12048" s="10"/>
      <c r="BD12048" s="10"/>
      <c r="BE12048" s="10"/>
      <c r="BF12048" s="10"/>
      <c r="BG12048" s="6"/>
    </row>
    <row r="12049" spans="34:59" x14ac:dyDescent="0.25">
      <c r="AH12049" s="6"/>
      <c r="AI12049" s="6"/>
      <c r="AJ12049" s="6"/>
      <c r="AK12049" s="6"/>
      <c r="AL12049" s="6"/>
      <c r="AM12049" s="6"/>
      <c r="AN12049" s="6"/>
      <c r="AO12049" s="6"/>
      <c r="AP12049" s="6"/>
      <c r="AQ12049" s="6"/>
      <c r="AR12049" s="6"/>
      <c r="AS12049" s="6"/>
      <c r="AT12049" s="6"/>
      <c r="AU12049" s="6"/>
      <c r="AV12049" s="6"/>
      <c r="AW12049" s="6"/>
      <c r="AX12049" s="6"/>
      <c r="AY12049" s="6"/>
      <c r="AZ12049" s="6"/>
      <c r="BA12049" s="6"/>
      <c r="BB12049" s="6"/>
      <c r="BC12049" s="6"/>
      <c r="BD12049" s="6"/>
      <c r="BE12049" s="6"/>
      <c r="BF12049" s="6"/>
      <c r="BG12049" s="10"/>
    </row>
    <row r="12050" spans="34:59" x14ac:dyDescent="0.25">
      <c r="AH12050" s="10"/>
      <c r="AI12050" s="6"/>
    </row>
    <row r="12051" spans="34:59" x14ac:dyDescent="0.25">
      <c r="AH12051" s="6"/>
      <c r="AI12051" s="6"/>
      <c r="AJ12051" s="6"/>
      <c r="AK12051" s="6"/>
      <c r="AL12051" s="6"/>
      <c r="AM12051" s="6"/>
      <c r="AN12051" s="6"/>
      <c r="AO12051" s="6"/>
      <c r="AP12051" s="6"/>
      <c r="AQ12051" s="6"/>
      <c r="AR12051" s="6"/>
      <c r="AS12051" s="6"/>
      <c r="AT12051" s="6"/>
      <c r="AU12051" s="6"/>
      <c r="AV12051" s="6"/>
      <c r="AW12051" s="6"/>
      <c r="AX12051" s="6"/>
      <c r="AY12051" s="6"/>
      <c r="AZ12051" s="6"/>
      <c r="BA12051" s="6"/>
      <c r="BB12051" s="6"/>
      <c r="BC12051" s="6"/>
      <c r="BD12051" s="6"/>
      <c r="BE12051" s="6"/>
      <c r="BF12051" s="6"/>
      <c r="BG12051" s="6"/>
    </row>
    <row r="12052" spans="34:59" x14ac:dyDescent="0.25">
      <c r="AH12052" s="10"/>
      <c r="AI12052" s="6"/>
      <c r="AJ12052" s="10"/>
      <c r="AK12052" s="10"/>
      <c r="AL12052" s="10"/>
      <c r="AM12052" s="10"/>
      <c r="AN12052" s="10"/>
      <c r="AO12052" s="10"/>
      <c r="AP12052" s="10"/>
      <c r="AQ12052" s="10"/>
      <c r="AR12052" s="10"/>
      <c r="AS12052" s="10"/>
      <c r="AT12052" s="10"/>
      <c r="AU12052" s="10"/>
      <c r="AV12052" s="10"/>
      <c r="AW12052" s="10"/>
      <c r="AX12052" s="10"/>
      <c r="AY12052" s="10"/>
      <c r="AZ12052" s="10"/>
      <c r="BA12052" s="10"/>
      <c r="BB12052" s="10"/>
      <c r="BC12052" s="10"/>
      <c r="BD12052" s="10"/>
      <c r="BE12052" s="10"/>
      <c r="BF12052" s="10"/>
      <c r="BG12052" s="6"/>
    </row>
    <row r="12054" spans="34:59" x14ac:dyDescent="0.25">
      <c r="AH12054" s="10"/>
      <c r="AI12054" s="6"/>
    </row>
    <row r="12055" spans="34:59" x14ac:dyDescent="0.25">
      <c r="AH12055" s="6"/>
      <c r="AI12055" s="6"/>
      <c r="AJ12055" s="6"/>
      <c r="AK12055" s="6"/>
      <c r="AL12055" s="6"/>
      <c r="AM12055" s="6"/>
      <c r="AN12055" s="6"/>
      <c r="AO12055" s="6"/>
      <c r="AP12055" s="6"/>
      <c r="AQ12055" s="6"/>
      <c r="AR12055" s="6"/>
      <c r="AS12055" s="6"/>
      <c r="AT12055" s="6"/>
      <c r="AU12055" s="6"/>
      <c r="AV12055" s="6"/>
      <c r="AW12055" s="6"/>
      <c r="AX12055" s="6"/>
      <c r="AY12055" s="6"/>
      <c r="AZ12055" s="6"/>
      <c r="BA12055" s="6"/>
      <c r="BB12055" s="6"/>
      <c r="BC12055" s="6"/>
      <c r="BD12055" s="6"/>
      <c r="BE12055" s="6"/>
      <c r="BF12055" s="6"/>
      <c r="BG12055" s="6"/>
    </row>
    <row r="12056" spans="34:59" x14ac:dyDescent="0.25">
      <c r="AH12056" s="10"/>
      <c r="AI12056" s="6"/>
      <c r="AJ12056" s="10"/>
      <c r="AK12056" s="10"/>
      <c r="AL12056" s="10"/>
      <c r="AM12056" s="10"/>
      <c r="AN12056" s="10"/>
      <c r="AO12056" s="10"/>
      <c r="AP12056" s="10"/>
      <c r="AQ12056" s="10"/>
      <c r="AR12056" s="10"/>
      <c r="AS12056" s="10"/>
      <c r="AT12056" s="10"/>
      <c r="AU12056" s="10"/>
      <c r="AV12056" s="10"/>
      <c r="AW12056" s="10"/>
      <c r="AX12056" s="10"/>
      <c r="AY12056" s="10"/>
      <c r="AZ12056" s="10"/>
      <c r="BA12056" s="10"/>
      <c r="BB12056" s="10"/>
      <c r="BC12056" s="10"/>
      <c r="BD12056" s="10"/>
      <c r="BE12056" s="10"/>
      <c r="BF12056" s="10"/>
      <c r="BG12056" s="6"/>
    </row>
    <row r="12057" spans="34:59" x14ac:dyDescent="0.25">
      <c r="AH12057" s="6"/>
      <c r="AI12057" s="6"/>
      <c r="AJ12057" s="6"/>
      <c r="AK12057" s="6"/>
      <c r="AL12057" s="6"/>
      <c r="AM12057" s="6"/>
      <c r="AN12057" s="6"/>
      <c r="AO12057" s="6"/>
      <c r="AP12057" s="6"/>
      <c r="AQ12057" s="6"/>
      <c r="AR12057" s="6"/>
      <c r="AS12057" s="6"/>
      <c r="AT12057" s="6"/>
      <c r="AU12057" s="6"/>
      <c r="AV12057" s="6"/>
      <c r="AW12057" s="6"/>
      <c r="AX12057" s="6"/>
      <c r="AY12057" s="6"/>
      <c r="AZ12057" s="6"/>
      <c r="BA12057" s="6"/>
      <c r="BB12057" s="6"/>
      <c r="BC12057" s="6"/>
      <c r="BD12057" s="6"/>
      <c r="BE12057" s="6"/>
      <c r="BF12057" s="6"/>
      <c r="BG12057" s="10"/>
    </row>
    <row r="12058" spans="34:59" x14ac:dyDescent="0.25">
      <c r="AH12058" s="10"/>
      <c r="AI12058" s="6"/>
    </row>
    <row r="12059" spans="34:59" x14ac:dyDescent="0.25">
      <c r="AH12059" s="6"/>
      <c r="AI12059" s="6"/>
      <c r="AJ12059" s="6"/>
      <c r="AK12059" s="6"/>
      <c r="AL12059" s="6"/>
      <c r="AM12059" s="6"/>
      <c r="AN12059" s="6"/>
      <c r="AO12059" s="6"/>
      <c r="AP12059" s="6"/>
      <c r="AQ12059" s="6"/>
      <c r="AR12059" s="6"/>
      <c r="AS12059" s="6"/>
      <c r="AT12059" s="6"/>
      <c r="AU12059" s="6"/>
      <c r="AV12059" s="6"/>
      <c r="AW12059" s="6"/>
      <c r="AX12059" s="6"/>
      <c r="AY12059" s="6"/>
      <c r="AZ12059" s="6"/>
      <c r="BA12059" s="6"/>
      <c r="BB12059" s="6"/>
      <c r="BC12059" s="6"/>
      <c r="BD12059" s="6"/>
      <c r="BE12059" s="6"/>
      <c r="BF12059" s="6"/>
      <c r="BG12059" s="6"/>
    </row>
    <row r="12060" spans="34:59" x14ac:dyDescent="0.25">
      <c r="AH12060" s="10"/>
      <c r="AI12060" s="6"/>
      <c r="AJ12060" s="10"/>
      <c r="AK12060" s="10"/>
      <c r="AL12060" s="10"/>
      <c r="AM12060" s="10"/>
      <c r="AN12060" s="10"/>
      <c r="AO12060" s="10"/>
      <c r="AP12060" s="10"/>
      <c r="AQ12060" s="10"/>
      <c r="AR12060" s="10"/>
      <c r="AS12060" s="10"/>
      <c r="AT12060" s="10"/>
      <c r="AU12060" s="10"/>
      <c r="AV12060" s="10"/>
      <c r="AW12060" s="10"/>
      <c r="AX12060" s="10"/>
      <c r="AY12060" s="10"/>
      <c r="AZ12060" s="10"/>
      <c r="BA12060" s="10"/>
      <c r="BB12060" s="10"/>
      <c r="BC12060" s="10"/>
      <c r="BD12060" s="10"/>
      <c r="BE12060" s="10"/>
      <c r="BF12060" s="10"/>
      <c r="BG12060" s="6"/>
    </row>
    <row r="12061" spans="34:59" x14ac:dyDescent="0.25">
      <c r="AH12061" s="6"/>
      <c r="AI12061" s="6"/>
      <c r="AJ12061" s="6"/>
      <c r="AK12061" s="6"/>
      <c r="AL12061" s="6"/>
      <c r="AM12061" s="6"/>
      <c r="AN12061" s="6"/>
      <c r="AO12061" s="6"/>
      <c r="AP12061" s="6"/>
      <c r="AQ12061" s="6"/>
      <c r="AR12061" s="6"/>
      <c r="AS12061" s="6"/>
      <c r="AT12061" s="6"/>
      <c r="AU12061" s="6"/>
      <c r="AV12061" s="6"/>
      <c r="AW12061" s="6"/>
      <c r="AX12061" s="6"/>
      <c r="AY12061" s="6"/>
      <c r="AZ12061" s="6"/>
      <c r="BA12061" s="6"/>
      <c r="BB12061" s="6"/>
      <c r="BC12061" s="6"/>
      <c r="BD12061" s="6"/>
      <c r="BE12061" s="6"/>
      <c r="BF12061" s="6"/>
      <c r="BG12061" s="10"/>
    </row>
    <row r="12062" spans="34:59" x14ac:dyDescent="0.25">
      <c r="AH12062" s="10"/>
      <c r="AI12062" s="6"/>
    </row>
    <row r="12063" spans="34:59" x14ac:dyDescent="0.25">
      <c r="AH12063" s="6"/>
      <c r="AI12063" s="6"/>
      <c r="AJ12063" s="6"/>
      <c r="AK12063" s="6"/>
      <c r="AL12063" s="6"/>
      <c r="AM12063" s="6"/>
      <c r="AN12063" s="6"/>
      <c r="AO12063" s="6"/>
      <c r="AP12063" s="6"/>
      <c r="AQ12063" s="6"/>
      <c r="AR12063" s="6"/>
      <c r="AS12063" s="6"/>
      <c r="AT12063" s="6"/>
      <c r="AU12063" s="6"/>
      <c r="AV12063" s="6"/>
      <c r="AW12063" s="6"/>
      <c r="AX12063" s="6"/>
      <c r="AY12063" s="6"/>
      <c r="AZ12063" s="6"/>
      <c r="BA12063" s="6"/>
      <c r="BB12063" s="6"/>
      <c r="BC12063" s="6"/>
      <c r="BD12063" s="6"/>
      <c r="BE12063" s="6"/>
      <c r="BF12063" s="6"/>
      <c r="BG12063" s="6"/>
    </row>
    <row r="12064" spans="34:59" x14ac:dyDescent="0.25">
      <c r="AH12064" s="10"/>
      <c r="AI12064" s="6"/>
      <c r="AJ12064" s="10"/>
      <c r="AK12064" s="10"/>
      <c r="AL12064" s="10"/>
      <c r="AM12064" s="10"/>
      <c r="AN12064" s="10"/>
      <c r="AO12064" s="10"/>
      <c r="AP12064" s="10"/>
      <c r="AQ12064" s="10"/>
      <c r="AR12064" s="10"/>
      <c r="AS12064" s="10"/>
      <c r="AT12064" s="10"/>
      <c r="AU12064" s="10"/>
      <c r="AV12064" s="10"/>
      <c r="AW12064" s="10"/>
      <c r="AX12064" s="10"/>
      <c r="AY12064" s="10"/>
      <c r="AZ12064" s="10"/>
      <c r="BA12064" s="10"/>
      <c r="BB12064" s="10"/>
      <c r="BC12064" s="10"/>
      <c r="BD12064" s="10"/>
      <c r="BE12064" s="10"/>
      <c r="BF12064" s="10"/>
      <c r="BG12064" s="6"/>
    </row>
    <row r="12065" spans="34:59" x14ac:dyDescent="0.25">
      <c r="AH12065" s="6"/>
      <c r="AI12065" s="6"/>
      <c r="AJ12065" s="6"/>
      <c r="AK12065" s="6"/>
      <c r="AL12065" s="6"/>
      <c r="AM12065" s="6"/>
      <c r="AN12065" s="6"/>
      <c r="AO12065" s="6"/>
      <c r="AP12065" s="6"/>
      <c r="AQ12065" s="6"/>
      <c r="AR12065" s="6"/>
      <c r="AS12065" s="6"/>
      <c r="AT12065" s="6"/>
      <c r="AU12065" s="6"/>
      <c r="AV12065" s="6"/>
      <c r="AW12065" s="6"/>
      <c r="AX12065" s="6"/>
      <c r="AY12065" s="6"/>
      <c r="AZ12065" s="6"/>
      <c r="BA12065" s="6"/>
      <c r="BB12065" s="6"/>
      <c r="BC12065" s="6"/>
      <c r="BD12065" s="6"/>
      <c r="BE12065" s="6"/>
      <c r="BF12065" s="6"/>
      <c r="BG12065" s="10"/>
    </row>
    <row r="12066" spans="34:59" x14ac:dyDescent="0.25">
      <c r="AH12066" s="10"/>
      <c r="AI12066" s="6"/>
    </row>
    <row r="12067" spans="34:59" x14ac:dyDescent="0.25">
      <c r="AH12067" s="6"/>
      <c r="AI12067" s="6"/>
      <c r="AJ12067" s="6"/>
      <c r="AK12067" s="6"/>
      <c r="AL12067" s="6"/>
      <c r="AM12067" s="6"/>
      <c r="AN12067" s="6"/>
      <c r="AO12067" s="6"/>
      <c r="AP12067" s="6"/>
      <c r="AQ12067" s="6"/>
      <c r="AR12067" s="6"/>
      <c r="AS12067" s="6"/>
      <c r="AT12067" s="6"/>
      <c r="AU12067" s="6"/>
      <c r="AV12067" s="6"/>
      <c r="AW12067" s="6"/>
      <c r="AX12067" s="6"/>
      <c r="AY12067" s="6"/>
      <c r="AZ12067" s="6"/>
      <c r="BA12067" s="6"/>
      <c r="BB12067" s="6"/>
      <c r="BC12067" s="6"/>
      <c r="BD12067" s="6"/>
      <c r="BE12067" s="6"/>
      <c r="BF12067" s="6"/>
      <c r="BG12067" s="6"/>
    </row>
    <row r="12068" spans="34:59" x14ac:dyDescent="0.25">
      <c r="AH12068" s="10"/>
      <c r="AI12068" s="6"/>
      <c r="AJ12068" s="10"/>
      <c r="AK12068" s="10"/>
      <c r="AL12068" s="10"/>
      <c r="AM12068" s="10"/>
      <c r="AN12068" s="10"/>
      <c r="AO12068" s="10"/>
      <c r="AP12068" s="10"/>
      <c r="AQ12068" s="10"/>
      <c r="AR12068" s="10"/>
      <c r="AS12068" s="10"/>
      <c r="AT12068" s="10"/>
      <c r="AU12068" s="10"/>
      <c r="AV12068" s="10"/>
      <c r="AW12068" s="10"/>
      <c r="AX12068" s="10"/>
      <c r="AY12068" s="10"/>
      <c r="AZ12068" s="10"/>
      <c r="BA12068" s="10"/>
      <c r="BB12068" s="10"/>
      <c r="BC12068" s="10"/>
      <c r="BD12068" s="10"/>
      <c r="BE12068" s="10"/>
      <c r="BF12068" s="10"/>
      <c r="BG12068" s="6"/>
    </row>
    <row r="12070" spans="34:59" x14ac:dyDescent="0.25">
      <c r="AH12070" s="10"/>
      <c r="AI12070" s="6"/>
    </row>
    <row r="12071" spans="34:59" x14ac:dyDescent="0.25">
      <c r="AH12071" s="6"/>
      <c r="AI12071" s="6"/>
      <c r="AJ12071" s="6"/>
      <c r="AK12071" s="6"/>
      <c r="AL12071" s="6"/>
      <c r="AM12071" s="6"/>
      <c r="AN12071" s="6"/>
      <c r="AO12071" s="6"/>
      <c r="AP12071" s="6"/>
      <c r="AQ12071" s="6"/>
      <c r="AR12071" s="6"/>
      <c r="AS12071" s="6"/>
      <c r="AT12071" s="6"/>
      <c r="AU12071" s="6"/>
      <c r="AV12071" s="6"/>
      <c r="AW12071" s="6"/>
      <c r="AX12071" s="6"/>
      <c r="AY12071" s="6"/>
      <c r="AZ12071" s="6"/>
      <c r="BA12071" s="6"/>
      <c r="BB12071" s="6"/>
      <c r="BC12071" s="6"/>
      <c r="BD12071" s="6"/>
      <c r="BE12071" s="6"/>
      <c r="BF12071" s="6"/>
      <c r="BG12071" s="6"/>
    </row>
    <row r="12072" spans="34:59" x14ac:dyDescent="0.25">
      <c r="AH12072" s="10"/>
      <c r="AI12072" s="6"/>
      <c r="AJ12072" s="10"/>
      <c r="AK12072" s="10"/>
      <c r="AL12072" s="10"/>
      <c r="AM12072" s="10"/>
      <c r="AN12072" s="10"/>
      <c r="AO12072" s="10"/>
      <c r="AP12072" s="10"/>
      <c r="AQ12072" s="10"/>
      <c r="AR12072" s="10"/>
      <c r="AS12072" s="10"/>
      <c r="AT12072" s="10"/>
      <c r="AU12072" s="10"/>
      <c r="AV12072" s="10"/>
      <c r="AW12072" s="10"/>
      <c r="AX12072" s="10"/>
      <c r="AY12072" s="10"/>
      <c r="AZ12072" s="10"/>
      <c r="BA12072" s="10"/>
      <c r="BB12072" s="10"/>
      <c r="BC12072" s="10"/>
      <c r="BD12072" s="10"/>
      <c r="BE12072" s="10"/>
      <c r="BF12072" s="10"/>
      <c r="BG12072" s="6"/>
    </row>
    <row r="12073" spans="34:59" x14ac:dyDescent="0.25">
      <c r="AH12073" s="6"/>
      <c r="AI12073" s="6"/>
      <c r="AJ12073" s="6"/>
      <c r="AK12073" s="6"/>
      <c r="AL12073" s="6"/>
      <c r="AM12073" s="6"/>
      <c r="AN12073" s="6"/>
      <c r="AO12073" s="6"/>
      <c r="AP12073" s="6"/>
      <c r="AQ12073" s="6"/>
      <c r="AR12073" s="6"/>
      <c r="AS12073" s="6"/>
      <c r="AT12073" s="6"/>
      <c r="AU12073" s="6"/>
      <c r="AV12073" s="6"/>
      <c r="AW12073" s="6"/>
      <c r="AX12073" s="6"/>
      <c r="AY12073" s="6"/>
      <c r="AZ12073" s="6"/>
      <c r="BA12073" s="6"/>
      <c r="BB12073" s="6"/>
      <c r="BC12073" s="6"/>
      <c r="BD12073" s="6"/>
      <c r="BE12073" s="6"/>
      <c r="BF12073" s="6"/>
      <c r="BG12073" s="10"/>
    </row>
    <row r="12074" spans="34:59" x14ac:dyDescent="0.25">
      <c r="AH12074" s="10"/>
      <c r="AI12074" s="6"/>
    </row>
    <row r="12075" spans="34:59" x14ac:dyDescent="0.25">
      <c r="AH12075" s="6"/>
      <c r="AI12075" s="6"/>
      <c r="AJ12075" s="6"/>
      <c r="AK12075" s="6"/>
      <c r="AL12075" s="6"/>
      <c r="AM12075" s="6"/>
      <c r="AN12075" s="6"/>
      <c r="AO12075" s="6"/>
      <c r="AP12075" s="6"/>
      <c r="AQ12075" s="6"/>
      <c r="AR12075" s="6"/>
      <c r="AS12075" s="6"/>
      <c r="AT12075" s="6"/>
      <c r="AU12075" s="6"/>
      <c r="AV12075" s="6"/>
      <c r="AW12075" s="6"/>
      <c r="AX12075" s="6"/>
      <c r="AY12075" s="6"/>
      <c r="AZ12075" s="6"/>
      <c r="BA12075" s="6"/>
      <c r="BB12075" s="6"/>
      <c r="BC12075" s="6"/>
      <c r="BD12075" s="6"/>
      <c r="BE12075" s="6"/>
      <c r="BF12075" s="6"/>
      <c r="BG12075" s="6"/>
    </row>
    <row r="12076" spans="34:59" x14ac:dyDescent="0.25">
      <c r="AH12076" s="10"/>
      <c r="AI12076" s="6"/>
      <c r="AJ12076" s="10"/>
      <c r="AK12076" s="10"/>
      <c r="AL12076" s="10"/>
      <c r="AM12076" s="10"/>
      <c r="AN12076" s="10"/>
      <c r="AO12076" s="10"/>
      <c r="AP12076" s="10"/>
      <c r="AQ12076" s="10"/>
      <c r="AR12076" s="10"/>
      <c r="AS12076" s="10"/>
      <c r="AT12076" s="10"/>
      <c r="AU12076" s="10"/>
      <c r="AV12076" s="10"/>
      <c r="AW12076" s="10"/>
      <c r="AX12076" s="10"/>
      <c r="AY12076" s="10"/>
      <c r="AZ12076" s="10"/>
      <c r="BA12076" s="10"/>
      <c r="BB12076" s="10"/>
      <c r="BC12076" s="10"/>
      <c r="BD12076" s="10"/>
      <c r="BE12076" s="10"/>
      <c r="BF12076" s="10"/>
      <c r="BG12076" s="6"/>
    </row>
    <row r="12077" spans="34:59" x14ac:dyDescent="0.25">
      <c r="AH12077" s="6"/>
      <c r="AI12077" s="6"/>
      <c r="AJ12077" s="6"/>
      <c r="AK12077" s="6"/>
      <c r="AL12077" s="6"/>
      <c r="AM12077" s="6"/>
      <c r="AN12077" s="6"/>
      <c r="AO12077" s="6"/>
      <c r="AP12077" s="6"/>
      <c r="AQ12077" s="6"/>
      <c r="AR12077" s="6"/>
      <c r="AS12077" s="6"/>
      <c r="AT12077" s="6"/>
      <c r="AU12077" s="6"/>
      <c r="AV12077" s="6"/>
      <c r="AW12077" s="6"/>
      <c r="AX12077" s="6"/>
      <c r="AY12077" s="6"/>
      <c r="AZ12077" s="6"/>
      <c r="BA12077" s="6"/>
      <c r="BB12077" s="6"/>
      <c r="BC12077" s="6"/>
      <c r="BD12077" s="6"/>
      <c r="BE12077" s="6"/>
      <c r="BF12077" s="6"/>
      <c r="BG12077" s="10"/>
    </row>
    <row r="12078" spans="34:59" x14ac:dyDescent="0.25">
      <c r="AH12078" s="10"/>
      <c r="AI12078" s="6"/>
    </row>
    <row r="12079" spans="34:59" x14ac:dyDescent="0.25">
      <c r="AH12079" s="6"/>
      <c r="AI12079" s="6"/>
      <c r="AJ12079" s="6"/>
      <c r="AK12079" s="6"/>
      <c r="AL12079" s="6"/>
      <c r="AM12079" s="6"/>
      <c r="AN12079" s="6"/>
      <c r="AO12079" s="6"/>
      <c r="AP12079" s="6"/>
      <c r="AQ12079" s="6"/>
      <c r="AR12079" s="6"/>
      <c r="AS12079" s="6"/>
      <c r="AT12079" s="6"/>
      <c r="AU12079" s="6"/>
      <c r="AV12079" s="6"/>
      <c r="AW12079" s="6"/>
      <c r="AX12079" s="6"/>
      <c r="AY12079" s="6"/>
      <c r="AZ12079" s="6"/>
      <c r="BA12079" s="6"/>
      <c r="BB12079" s="6"/>
      <c r="BC12079" s="6"/>
      <c r="BD12079" s="6"/>
      <c r="BE12079" s="6"/>
      <c r="BF12079" s="6"/>
      <c r="BG12079" s="6"/>
    </row>
    <row r="12080" spans="34:59" x14ac:dyDescent="0.25">
      <c r="AH12080" s="10"/>
      <c r="AI12080" s="6"/>
      <c r="AJ12080" s="10"/>
      <c r="AK12080" s="10"/>
      <c r="AL12080" s="10"/>
      <c r="AM12080" s="10"/>
      <c r="AN12080" s="10"/>
      <c r="AO12080" s="10"/>
      <c r="AP12080" s="10"/>
      <c r="AQ12080" s="10"/>
      <c r="AR12080" s="10"/>
      <c r="AS12080" s="10"/>
      <c r="AT12080" s="10"/>
      <c r="AU12080" s="10"/>
      <c r="AV12080" s="10"/>
      <c r="AW12080" s="10"/>
      <c r="AX12080" s="10"/>
      <c r="AY12080" s="10"/>
      <c r="AZ12080" s="10"/>
      <c r="BA12080" s="10"/>
      <c r="BB12080" s="10"/>
      <c r="BC12080" s="10"/>
      <c r="BD12080" s="10"/>
      <c r="BE12080" s="10"/>
      <c r="BF12080" s="10"/>
      <c r="BG12080" s="6"/>
    </row>
    <row r="12081" spans="34:59" x14ac:dyDescent="0.25">
      <c r="AH12081" s="6"/>
      <c r="AI12081" s="6"/>
      <c r="AJ12081" s="6"/>
      <c r="AK12081" s="6"/>
      <c r="AL12081" s="6"/>
      <c r="AM12081" s="6"/>
      <c r="AN12081" s="6"/>
      <c r="AO12081" s="6"/>
      <c r="AP12081" s="6"/>
      <c r="AQ12081" s="6"/>
      <c r="AR12081" s="6"/>
      <c r="AS12081" s="6"/>
      <c r="AT12081" s="6"/>
      <c r="AU12081" s="6"/>
      <c r="AV12081" s="6"/>
      <c r="AW12081" s="6"/>
      <c r="AX12081" s="6"/>
      <c r="AY12081" s="6"/>
      <c r="AZ12081" s="6"/>
      <c r="BA12081" s="6"/>
      <c r="BB12081" s="6"/>
      <c r="BC12081" s="6"/>
      <c r="BD12081" s="6"/>
      <c r="BE12081" s="6"/>
      <c r="BF12081" s="6"/>
      <c r="BG12081" s="10"/>
    </row>
    <row r="12082" spans="34:59" x14ac:dyDescent="0.25">
      <c r="AH12082" s="10"/>
      <c r="AI12082" s="6"/>
    </row>
    <row r="12083" spans="34:59" x14ac:dyDescent="0.25">
      <c r="AH12083" s="6"/>
      <c r="AI12083" s="6"/>
      <c r="AJ12083" s="6"/>
      <c r="AK12083" s="6"/>
      <c r="AL12083" s="6"/>
      <c r="AM12083" s="6"/>
      <c r="AN12083" s="6"/>
      <c r="AO12083" s="6"/>
      <c r="AP12083" s="6"/>
      <c r="AQ12083" s="6"/>
      <c r="AR12083" s="6"/>
      <c r="AS12083" s="6"/>
      <c r="AT12083" s="6"/>
      <c r="AU12083" s="6"/>
      <c r="AV12083" s="6"/>
      <c r="AW12083" s="6"/>
      <c r="AX12083" s="6"/>
      <c r="AY12083" s="6"/>
      <c r="AZ12083" s="6"/>
      <c r="BA12083" s="6"/>
      <c r="BB12083" s="6"/>
      <c r="BC12083" s="6"/>
      <c r="BD12083" s="6"/>
      <c r="BE12083" s="6"/>
      <c r="BF12083" s="6"/>
      <c r="BG12083" s="6"/>
    </row>
    <row r="12084" spans="34:59" x14ac:dyDescent="0.25">
      <c r="AH12084" s="10"/>
      <c r="AI12084" s="6"/>
      <c r="AJ12084" s="10"/>
      <c r="AK12084" s="10"/>
      <c r="AL12084" s="10"/>
      <c r="AM12084" s="10"/>
      <c r="AN12084" s="10"/>
      <c r="AO12084" s="10"/>
      <c r="AP12084" s="10"/>
      <c r="AQ12084" s="10"/>
      <c r="AR12084" s="10"/>
      <c r="AS12084" s="10"/>
      <c r="AT12084" s="10"/>
      <c r="AU12084" s="10"/>
      <c r="AV12084" s="10"/>
      <c r="AW12084" s="10"/>
      <c r="AX12084" s="10"/>
      <c r="AY12084" s="10"/>
      <c r="AZ12084" s="10"/>
      <c r="BA12084" s="10"/>
      <c r="BB12084" s="10"/>
      <c r="BC12084" s="10"/>
      <c r="BD12084" s="10"/>
      <c r="BE12084" s="10"/>
      <c r="BF12084" s="10"/>
      <c r="BG12084" s="6"/>
    </row>
    <row r="12086" spans="34:59" x14ac:dyDescent="0.25">
      <c r="AH12086" s="10"/>
      <c r="AI12086" s="6"/>
    </row>
    <row r="12087" spans="34:59" x14ac:dyDescent="0.25">
      <c r="AH12087" s="6"/>
      <c r="AI12087" s="6"/>
      <c r="AJ12087" s="6"/>
      <c r="AK12087" s="6"/>
      <c r="AL12087" s="6"/>
      <c r="AM12087" s="6"/>
      <c r="AN12087" s="6"/>
      <c r="AO12087" s="6"/>
      <c r="AP12087" s="6"/>
      <c r="AQ12087" s="6"/>
      <c r="AR12087" s="6"/>
      <c r="AS12087" s="6"/>
      <c r="AT12087" s="6"/>
      <c r="AU12087" s="6"/>
      <c r="AV12087" s="6"/>
      <c r="AW12087" s="6"/>
      <c r="AX12087" s="6"/>
      <c r="AY12087" s="6"/>
      <c r="AZ12087" s="6"/>
      <c r="BA12087" s="6"/>
      <c r="BB12087" s="6"/>
      <c r="BC12087" s="6"/>
      <c r="BD12087" s="6"/>
      <c r="BE12087" s="6"/>
      <c r="BF12087" s="6"/>
      <c r="BG12087" s="6"/>
    </row>
    <row r="12088" spans="34:59" x14ac:dyDescent="0.25">
      <c r="AH12088" s="10"/>
      <c r="AI12088" s="6"/>
      <c r="AJ12088" s="10"/>
      <c r="AK12088" s="10"/>
      <c r="AL12088" s="10"/>
      <c r="AM12088" s="10"/>
      <c r="AN12088" s="10"/>
      <c r="AO12088" s="10"/>
      <c r="AP12088" s="10"/>
      <c r="AQ12088" s="10"/>
      <c r="AR12088" s="10"/>
      <c r="AS12088" s="10"/>
      <c r="AT12088" s="10"/>
      <c r="AU12088" s="10"/>
      <c r="AV12088" s="10"/>
      <c r="AW12088" s="10"/>
      <c r="AX12088" s="10"/>
      <c r="AY12088" s="10"/>
      <c r="AZ12088" s="10"/>
      <c r="BA12088" s="10"/>
      <c r="BB12088" s="10"/>
      <c r="BC12088" s="10"/>
      <c r="BD12088" s="10"/>
      <c r="BE12088" s="10"/>
      <c r="BF12088" s="10"/>
      <c r="BG12088" s="6"/>
    </row>
    <row r="12089" spans="34:59" x14ac:dyDescent="0.25">
      <c r="AH12089" s="6"/>
      <c r="AI12089" s="6"/>
      <c r="AJ12089" s="6"/>
      <c r="AK12089" s="6"/>
      <c r="AL12089" s="6"/>
      <c r="AM12089" s="6"/>
      <c r="AN12089" s="6"/>
      <c r="AO12089" s="6"/>
      <c r="AP12089" s="6"/>
      <c r="AQ12089" s="6"/>
      <c r="AR12089" s="6"/>
      <c r="AS12089" s="6"/>
      <c r="AT12089" s="6"/>
      <c r="AU12089" s="6"/>
      <c r="AV12089" s="6"/>
      <c r="AW12089" s="6"/>
      <c r="AX12089" s="6"/>
      <c r="AY12089" s="6"/>
      <c r="AZ12089" s="6"/>
      <c r="BA12089" s="6"/>
      <c r="BB12089" s="6"/>
      <c r="BC12089" s="6"/>
      <c r="BD12089" s="6"/>
      <c r="BE12089" s="6"/>
      <c r="BF12089" s="6"/>
      <c r="BG12089" s="10"/>
    </row>
    <row r="12090" spans="34:59" x14ac:dyDescent="0.25">
      <c r="AH12090" s="10"/>
      <c r="AI12090" s="6"/>
    </row>
    <row r="12091" spans="34:59" x14ac:dyDescent="0.25">
      <c r="AH12091" s="6"/>
      <c r="AI12091" s="6"/>
      <c r="AJ12091" s="6"/>
      <c r="AK12091" s="6"/>
      <c r="AL12091" s="6"/>
      <c r="AM12091" s="6"/>
      <c r="AN12091" s="6"/>
      <c r="AO12091" s="6"/>
      <c r="AP12091" s="6"/>
      <c r="AQ12091" s="6"/>
      <c r="AR12091" s="6"/>
      <c r="AS12091" s="6"/>
      <c r="AT12091" s="6"/>
      <c r="AU12091" s="6"/>
      <c r="AV12091" s="6"/>
      <c r="AW12091" s="6"/>
      <c r="AX12091" s="6"/>
      <c r="AY12091" s="6"/>
      <c r="AZ12091" s="6"/>
      <c r="BA12091" s="6"/>
      <c r="BB12091" s="6"/>
      <c r="BC12091" s="6"/>
      <c r="BD12091" s="6"/>
      <c r="BE12091" s="6"/>
      <c r="BF12091" s="6"/>
      <c r="BG12091" s="6"/>
    </row>
    <row r="12092" spans="34:59" x14ac:dyDescent="0.25">
      <c r="AH12092" s="10"/>
      <c r="AI12092" s="6"/>
      <c r="AJ12092" s="10"/>
      <c r="AK12092" s="10"/>
      <c r="AL12092" s="10"/>
      <c r="AM12092" s="10"/>
      <c r="AN12092" s="10"/>
      <c r="AO12092" s="10"/>
      <c r="AP12092" s="10"/>
      <c r="AQ12092" s="10"/>
      <c r="AR12092" s="10"/>
      <c r="AS12092" s="10"/>
      <c r="AT12092" s="10"/>
      <c r="AU12092" s="10"/>
      <c r="AV12092" s="10"/>
      <c r="AW12092" s="10"/>
      <c r="AX12092" s="10"/>
      <c r="AY12092" s="10"/>
      <c r="AZ12092" s="10"/>
      <c r="BA12092" s="10"/>
      <c r="BB12092" s="10"/>
      <c r="BC12092" s="10"/>
      <c r="BD12092" s="10"/>
      <c r="BE12092" s="10"/>
      <c r="BF12092" s="10"/>
      <c r="BG12092" s="6"/>
    </row>
    <row r="12093" spans="34:59" x14ac:dyDescent="0.25">
      <c r="AH12093" s="6"/>
      <c r="AI12093" s="6"/>
      <c r="AJ12093" s="6"/>
      <c r="AK12093" s="6"/>
      <c r="AL12093" s="6"/>
      <c r="AM12093" s="6"/>
      <c r="AN12093" s="6"/>
      <c r="AO12093" s="6"/>
      <c r="AP12093" s="6"/>
      <c r="AQ12093" s="6"/>
      <c r="AR12093" s="6"/>
      <c r="AS12093" s="6"/>
      <c r="AT12093" s="6"/>
      <c r="AU12093" s="6"/>
      <c r="AV12093" s="6"/>
      <c r="AW12093" s="6"/>
      <c r="AX12093" s="6"/>
      <c r="AY12093" s="6"/>
      <c r="AZ12093" s="6"/>
      <c r="BA12093" s="6"/>
      <c r="BB12093" s="6"/>
      <c r="BC12093" s="6"/>
      <c r="BD12093" s="6"/>
      <c r="BE12093" s="6"/>
      <c r="BF12093" s="6"/>
      <c r="BG12093" s="10"/>
    </row>
    <row r="12094" spans="34:59" x14ac:dyDescent="0.25">
      <c r="AH12094" s="10"/>
      <c r="AI12094" s="6"/>
    </row>
    <row r="12095" spans="34:59" x14ac:dyDescent="0.25">
      <c r="AH12095" s="6"/>
      <c r="AI12095" s="6"/>
      <c r="AJ12095" s="6"/>
      <c r="AK12095" s="6"/>
      <c r="AL12095" s="6"/>
      <c r="AM12095" s="6"/>
      <c r="AN12095" s="6"/>
      <c r="AO12095" s="6"/>
      <c r="AP12095" s="6"/>
      <c r="AQ12095" s="6"/>
      <c r="AR12095" s="6"/>
      <c r="AS12095" s="6"/>
      <c r="AT12095" s="6"/>
      <c r="AU12095" s="6"/>
      <c r="AV12095" s="6"/>
      <c r="AW12095" s="6"/>
      <c r="AX12095" s="6"/>
      <c r="AY12095" s="6"/>
      <c r="AZ12095" s="6"/>
      <c r="BA12095" s="6"/>
      <c r="BB12095" s="6"/>
      <c r="BC12095" s="6"/>
      <c r="BD12095" s="6"/>
      <c r="BE12095" s="6"/>
      <c r="BF12095" s="6"/>
      <c r="BG12095" s="6"/>
    </row>
    <row r="12096" spans="34:59" x14ac:dyDescent="0.25">
      <c r="AH12096" s="10"/>
      <c r="AI12096" s="6"/>
      <c r="AJ12096" s="10"/>
      <c r="AK12096" s="10"/>
      <c r="AL12096" s="10"/>
      <c r="AM12096" s="10"/>
      <c r="AN12096" s="10"/>
      <c r="AO12096" s="10"/>
      <c r="AP12096" s="10"/>
      <c r="AQ12096" s="10"/>
      <c r="AR12096" s="10"/>
      <c r="AS12096" s="10"/>
      <c r="AT12096" s="10"/>
      <c r="AU12096" s="10"/>
      <c r="AV12096" s="10"/>
      <c r="AW12096" s="10"/>
      <c r="AX12096" s="10"/>
      <c r="AY12096" s="10"/>
      <c r="AZ12096" s="10"/>
      <c r="BA12096" s="10"/>
      <c r="BB12096" s="10"/>
      <c r="BC12096" s="10"/>
      <c r="BD12096" s="10"/>
      <c r="BE12096" s="10"/>
      <c r="BF12096" s="10"/>
      <c r="BG12096" s="6"/>
    </row>
    <row r="12097" spans="34:59" x14ac:dyDescent="0.25">
      <c r="AH12097" s="6"/>
      <c r="AI12097" s="6"/>
      <c r="AJ12097" s="6"/>
      <c r="AK12097" s="6"/>
      <c r="AL12097" s="6"/>
      <c r="AM12097" s="6"/>
      <c r="AN12097" s="6"/>
      <c r="AO12097" s="6"/>
      <c r="AP12097" s="6"/>
      <c r="AQ12097" s="6"/>
      <c r="AR12097" s="6"/>
      <c r="AS12097" s="6"/>
      <c r="AT12097" s="6"/>
      <c r="AU12097" s="6"/>
      <c r="AV12097" s="6"/>
      <c r="AW12097" s="6"/>
      <c r="AX12097" s="6"/>
      <c r="AY12097" s="6"/>
      <c r="AZ12097" s="6"/>
      <c r="BA12097" s="6"/>
      <c r="BB12097" s="6"/>
      <c r="BC12097" s="6"/>
      <c r="BD12097" s="6"/>
      <c r="BE12097" s="6"/>
      <c r="BF12097" s="6"/>
      <c r="BG12097" s="10"/>
    </row>
    <row r="12098" spans="34:59" x14ac:dyDescent="0.25">
      <c r="AH12098" s="10"/>
      <c r="AI12098" s="6"/>
    </row>
    <row r="12099" spans="34:59" x14ac:dyDescent="0.25">
      <c r="AH12099" s="6"/>
      <c r="AI12099" s="6"/>
      <c r="AJ12099" s="6"/>
      <c r="AK12099" s="6"/>
      <c r="AL12099" s="6"/>
      <c r="AM12099" s="6"/>
      <c r="AN12099" s="6"/>
      <c r="AO12099" s="6"/>
      <c r="AP12099" s="6"/>
      <c r="AQ12099" s="6"/>
      <c r="AR12099" s="6"/>
      <c r="AS12099" s="6"/>
      <c r="AT12099" s="6"/>
      <c r="AU12099" s="6"/>
      <c r="AV12099" s="6"/>
      <c r="AW12099" s="6"/>
      <c r="AX12099" s="6"/>
      <c r="AY12099" s="6"/>
      <c r="AZ12099" s="6"/>
      <c r="BA12099" s="6"/>
      <c r="BB12099" s="6"/>
      <c r="BC12099" s="6"/>
      <c r="BD12099" s="6"/>
      <c r="BE12099" s="6"/>
      <c r="BF12099" s="6"/>
      <c r="BG12099" s="6"/>
    </row>
    <row r="12100" spans="34:59" x14ac:dyDescent="0.25">
      <c r="AH12100" s="10"/>
      <c r="AI12100" s="6"/>
      <c r="AJ12100" s="10"/>
      <c r="AK12100" s="10"/>
      <c r="AL12100" s="10"/>
      <c r="AM12100" s="10"/>
      <c r="AN12100" s="10"/>
      <c r="AO12100" s="10"/>
      <c r="AP12100" s="10"/>
      <c r="AQ12100" s="10"/>
      <c r="AR12100" s="10"/>
      <c r="AS12100" s="10"/>
      <c r="AT12100" s="10"/>
      <c r="AU12100" s="10"/>
      <c r="AV12100" s="10"/>
      <c r="AW12100" s="10"/>
      <c r="AX12100" s="10"/>
      <c r="AY12100" s="10"/>
      <c r="AZ12100" s="10"/>
      <c r="BA12100" s="10"/>
      <c r="BB12100" s="10"/>
      <c r="BC12100" s="10"/>
      <c r="BD12100" s="10"/>
      <c r="BE12100" s="10"/>
      <c r="BF12100" s="10"/>
      <c r="BG12100" s="6"/>
    </row>
    <row r="12102" spans="34:59" x14ac:dyDescent="0.25">
      <c r="AH12102" s="10"/>
      <c r="AI12102" s="6"/>
    </row>
    <row r="12103" spans="34:59" x14ac:dyDescent="0.25">
      <c r="AH12103" s="6"/>
      <c r="AI12103" s="6"/>
      <c r="AJ12103" s="6"/>
      <c r="AK12103" s="6"/>
      <c r="AL12103" s="6"/>
      <c r="AM12103" s="6"/>
      <c r="AN12103" s="6"/>
      <c r="AO12103" s="6"/>
      <c r="AP12103" s="6"/>
      <c r="AQ12103" s="6"/>
      <c r="AR12103" s="6"/>
      <c r="AS12103" s="6"/>
      <c r="AT12103" s="6"/>
      <c r="AU12103" s="6"/>
      <c r="AV12103" s="6"/>
      <c r="AW12103" s="6"/>
      <c r="AX12103" s="6"/>
      <c r="AY12103" s="6"/>
      <c r="AZ12103" s="6"/>
      <c r="BA12103" s="6"/>
      <c r="BB12103" s="6"/>
      <c r="BC12103" s="6"/>
      <c r="BD12103" s="6"/>
      <c r="BE12103" s="6"/>
      <c r="BF12103" s="6"/>
      <c r="BG12103" s="6"/>
    </row>
    <row r="12104" spans="34:59" x14ac:dyDescent="0.25">
      <c r="AH12104" s="10"/>
      <c r="AI12104" s="6"/>
      <c r="AJ12104" s="10"/>
      <c r="AK12104" s="10"/>
      <c r="AL12104" s="10"/>
      <c r="AM12104" s="10"/>
      <c r="AN12104" s="10"/>
      <c r="AO12104" s="10"/>
      <c r="AP12104" s="10"/>
      <c r="AQ12104" s="10"/>
      <c r="AR12104" s="10"/>
      <c r="AS12104" s="10"/>
      <c r="AT12104" s="10"/>
      <c r="AU12104" s="10"/>
      <c r="AV12104" s="10"/>
      <c r="AW12104" s="10"/>
      <c r="AX12104" s="10"/>
      <c r="AY12104" s="10"/>
      <c r="AZ12104" s="10"/>
      <c r="BA12104" s="10"/>
      <c r="BB12104" s="10"/>
      <c r="BC12104" s="10"/>
      <c r="BD12104" s="10"/>
      <c r="BE12104" s="10"/>
      <c r="BF12104" s="10"/>
      <c r="BG12104" s="6"/>
    </row>
    <row r="12105" spans="34:59" x14ac:dyDescent="0.25">
      <c r="AH12105" s="6"/>
      <c r="AI12105" s="6"/>
      <c r="AJ12105" s="6"/>
      <c r="AK12105" s="6"/>
      <c r="AL12105" s="6"/>
      <c r="AM12105" s="6"/>
      <c r="AN12105" s="6"/>
      <c r="AO12105" s="6"/>
      <c r="AP12105" s="6"/>
      <c r="AQ12105" s="6"/>
      <c r="AR12105" s="6"/>
      <c r="AS12105" s="6"/>
      <c r="AT12105" s="6"/>
      <c r="AU12105" s="6"/>
      <c r="AV12105" s="6"/>
      <c r="AW12105" s="6"/>
      <c r="AX12105" s="6"/>
      <c r="AY12105" s="6"/>
      <c r="AZ12105" s="6"/>
      <c r="BA12105" s="6"/>
      <c r="BB12105" s="6"/>
      <c r="BC12105" s="6"/>
      <c r="BD12105" s="6"/>
      <c r="BE12105" s="6"/>
      <c r="BF12105" s="6"/>
      <c r="BG12105" s="10"/>
    </row>
    <row r="12106" spans="34:59" x14ac:dyDescent="0.25">
      <c r="AH12106" s="10"/>
      <c r="AI12106" s="6"/>
    </row>
    <row r="12107" spans="34:59" x14ac:dyDescent="0.25">
      <c r="AH12107" s="6"/>
      <c r="AI12107" s="6"/>
      <c r="AJ12107" s="6"/>
      <c r="AK12107" s="6"/>
      <c r="AL12107" s="6"/>
      <c r="AM12107" s="6"/>
      <c r="AN12107" s="6"/>
      <c r="AO12107" s="6"/>
      <c r="AP12107" s="6"/>
      <c r="AQ12107" s="6"/>
      <c r="AR12107" s="6"/>
      <c r="AS12107" s="6"/>
      <c r="AT12107" s="6"/>
      <c r="AU12107" s="6"/>
      <c r="AV12107" s="6"/>
      <c r="AW12107" s="6"/>
      <c r="AX12107" s="6"/>
      <c r="AY12107" s="6"/>
      <c r="AZ12107" s="6"/>
      <c r="BA12107" s="6"/>
      <c r="BB12107" s="6"/>
      <c r="BC12107" s="6"/>
      <c r="BD12107" s="6"/>
      <c r="BE12107" s="6"/>
      <c r="BF12107" s="6"/>
      <c r="BG12107" s="6"/>
    </row>
    <row r="12108" spans="34:59" x14ac:dyDescent="0.25">
      <c r="AH12108" s="10"/>
      <c r="AI12108" s="6"/>
      <c r="AJ12108" s="10"/>
      <c r="AK12108" s="10"/>
      <c r="AL12108" s="10"/>
      <c r="AM12108" s="10"/>
      <c r="AN12108" s="10"/>
      <c r="AO12108" s="10"/>
      <c r="AP12108" s="10"/>
      <c r="AQ12108" s="10"/>
      <c r="AR12108" s="10"/>
      <c r="AS12108" s="10"/>
      <c r="AT12108" s="10"/>
      <c r="AU12108" s="10"/>
      <c r="AV12108" s="10"/>
      <c r="AW12108" s="10"/>
      <c r="AX12108" s="10"/>
      <c r="AY12108" s="10"/>
      <c r="AZ12108" s="10"/>
      <c r="BA12108" s="10"/>
      <c r="BB12108" s="10"/>
      <c r="BC12108" s="10"/>
      <c r="BD12108" s="10"/>
      <c r="BE12108" s="10"/>
      <c r="BF12108" s="10"/>
      <c r="BG12108" s="6"/>
    </row>
    <row r="12109" spans="34:59" x14ac:dyDescent="0.25">
      <c r="AH12109" s="6"/>
      <c r="AI12109" s="6"/>
      <c r="AJ12109" s="6"/>
      <c r="AK12109" s="6"/>
      <c r="AL12109" s="6"/>
      <c r="AM12109" s="6"/>
      <c r="AN12109" s="6"/>
      <c r="AO12109" s="6"/>
      <c r="AP12109" s="6"/>
      <c r="AQ12109" s="6"/>
      <c r="AR12109" s="6"/>
      <c r="AS12109" s="6"/>
      <c r="AT12109" s="6"/>
      <c r="AU12109" s="6"/>
      <c r="AV12109" s="6"/>
      <c r="AW12109" s="6"/>
      <c r="AX12109" s="6"/>
      <c r="AY12109" s="6"/>
      <c r="AZ12109" s="6"/>
      <c r="BA12109" s="6"/>
      <c r="BB12109" s="6"/>
      <c r="BC12109" s="6"/>
      <c r="BD12109" s="6"/>
      <c r="BE12109" s="6"/>
      <c r="BF12109" s="6"/>
      <c r="BG12109" s="10"/>
    </row>
    <row r="12110" spans="34:59" x14ac:dyDescent="0.25">
      <c r="AH12110" s="10"/>
      <c r="AI12110" s="6"/>
    </row>
    <row r="12111" spans="34:59" x14ac:dyDescent="0.25">
      <c r="AH12111" s="6"/>
      <c r="AI12111" s="6"/>
      <c r="AJ12111" s="6"/>
      <c r="AK12111" s="6"/>
      <c r="AL12111" s="6"/>
      <c r="AM12111" s="6"/>
      <c r="AN12111" s="6"/>
      <c r="AO12111" s="6"/>
      <c r="AP12111" s="6"/>
      <c r="AQ12111" s="6"/>
      <c r="AR12111" s="6"/>
      <c r="AS12111" s="6"/>
      <c r="AT12111" s="6"/>
      <c r="AU12111" s="6"/>
      <c r="AV12111" s="6"/>
      <c r="AW12111" s="6"/>
      <c r="AX12111" s="6"/>
      <c r="AY12111" s="6"/>
      <c r="AZ12111" s="6"/>
      <c r="BA12111" s="6"/>
      <c r="BB12111" s="6"/>
      <c r="BC12111" s="6"/>
      <c r="BD12111" s="6"/>
      <c r="BE12111" s="6"/>
      <c r="BF12111" s="6"/>
      <c r="BG12111" s="6"/>
    </row>
    <row r="12112" spans="34:59" x14ac:dyDescent="0.25">
      <c r="AH12112" s="10"/>
      <c r="AI12112" s="6"/>
      <c r="AJ12112" s="10"/>
      <c r="AK12112" s="10"/>
      <c r="AL12112" s="10"/>
      <c r="AM12112" s="10"/>
      <c r="AN12112" s="10"/>
      <c r="AO12112" s="10"/>
      <c r="AP12112" s="10"/>
      <c r="AQ12112" s="10"/>
      <c r="AR12112" s="10"/>
      <c r="AS12112" s="10"/>
      <c r="AT12112" s="10"/>
      <c r="AU12112" s="10"/>
      <c r="AV12112" s="10"/>
      <c r="AW12112" s="10"/>
      <c r="AX12112" s="10"/>
      <c r="AY12112" s="10"/>
      <c r="AZ12112" s="10"/>
      <c r="BA12112" s="10"/>
      <c r="BB12112" s="10"/>
      <c r="BC12112" s="10"/>
      <c r="BD12112" s="10"/>
      <c r="BE12112" s="10"/>
      <c r="BF12112" s="10"/>
      <c r="BG12112" s="6"/>
    </row>
    <row r="12113" spans="34:59" x14ac:dyDescent="0.25">
      <c r="AH12113" s="6"/>
      <c r="AI12113" s="6"/>
      <c r="AJ12113" s="6"/>
      <c r="AK12113" s="6"/>
      <c r="AL12113" s="6"/>
      <c r="AM12113" s="6"/>
      <c r="AN12113" s="6"/>
      <c r="AO12113" s="6"/>
      <c r="AP12113" s="6"/>
      <c r="AQ12113" s="6"/>
      <c r="AR12113" s="6"/>
      <c r="AS12113" s="6"/>
      <c r="AT12113" s="6"/>
      <c r="AU12113" s="6"/>
      <c r="AV12113" s="6"/>
      <c r="AW12113" s="6"/>
      <c r="AX12113" s="6"/>
      <c r="AY12113" s="6"/>
      <c r="AZ12113" s="6"/>
      <c r="BA12113" s="6"/>
      <c r="BB12113" s="6"/>
      <c r="BC12113" s="6"/>
      <c r="BD12113" s="6"/>
      <c r="BE12113" s="6"/>
      <c r="BF12113" s="6"/>
      <c r="BG12113" s="10"/>
    </row>
    <row r="12114" spans="34:59" x14ac:dyDescent="0.25">
      <c r="AH12114" s="10"/>
      <c r="AI12114" s="6"/>
    </row>
    <row r="12115" spans="34:59" x14ac:dyDescent="0.25">
      <c r="AH12115" s="6"/>
      <c r="AI12115" s="6"/>
      <c r="AJ12115" s="6"/>
      <c r="AK12115" s="6"/>
      <c r="AL12115" s="6"/>
      <c r="AM12115" s="6"/>
      <c r="AN12115" s="6"/>
      <c r="AO12115" s="6"/>
      <c r="AP12115" s="6"/>
      <c r="AQ12115" s="6"/>
      <c r="AR12115" s="6"/>
      <c r="AS12115" s="6"/>
      <c r="AT12115" s="6"/>
      <c r="AU12115" s="6"/>
      <c r="AV12115" s="6"/>
      <c r="AW12115" s="6"/>
      <c r="AX12115" s="6"/>
      <c r="AY12115" s="6"/>
      <c r="AZ12115" s="6"/>
      <c r="BA12115" s="6"/>
      <c r="BB12115" s="6"/>
      <c r="BC12115" s="6"/>
      <c r="BD12115" s="6"/>
      <c r="BE12115" s="6"/>
      <c r="BF12115" s="6"/>
      <c r="BG12115" s="6"/>
    </row>
    <row r="12116" spans="34:59" x14ac:dyDescent="0.25">
      <c r="AH12116" s="10"/>
      <c r="AI12116" s="6"/>
      <c r="AJ12116" s="10"/>
      <c r="AK12116" s="10"/>
      <c r="AL12116" s="10"/>
      <c r="AM12116" s="10"/>
      <c r="AN12116" s="10"/>
      <c r="AO12116" s="10"/>
      <c r="AP12116" s="10"/>
      <c r="AQ12116" s="10"/>
      <c r="AR12116" s="10"/>
      <c r="AS12116" s="10"/>
      <c r="AT12116" s="10"/>
      <c r="AU12116" s="10"/>
      <c r="AV12116" s="10"/>
      <c r="AW12116" s="10"/>
      <c r="AX12116" s="10"/>
      <c r="AY12116" s="10"/>
      <c r="AZ12116" s="10"/>
      <c r="BA12116" s="10"/>
      <c r="BB12116" s="10"/>
      <c r="BC12116" s="10"/>
      <c r="BD12116" s="10"/>
      <c r="BE12116" s="10"/>
      <c r="BF12116" s="10"/>
      <c r="BG12116" s="6"/>
    </row>
    <row r="12118" spans="34:59" x14ac:dyDescent="0.25">
      <c r="AH12118" s="10"/>
      <c r="AI12118" s="6"/>
    </row>
    <row r="12119" spans="34:59" x14ac:dyDescent="0.25">
      <c r="AH12119" s="6"/>
      <c r="AI12119" s="6"/>
      <c r="AJ12119" s="6"/>
      <c r="AK12119" s="6"/>
      <c r="AL12119" s="6"/>
      <c r="AM12119" s="6"/>
      <c r="AN12119" s="6"/>
      <c r="AO12119" s="6"/>
      <c r="AP12119" s="6"/>
      <c r="AQ12119" s="6"/>
      <c r="AR12119" s="6"/>
      <c r="AS12119" s="6"/>
      <c r="AT12119" s="6"/>
      <c r="AU12119" s="6"/>
      <c r="AV12119" s="6"/>
      <c r="AW12119" s="6"/>
      <c r="AX12119" s="6"/>
      <c r="AY12119" s="6"/>
      <c r="AZ12119" s="6"/>
      <c r="BA12119" s="6"/>
      <c r="BB12119" s="6"/>
      <c r="BC12119" s="6"/>
      <c r="BD12119" s="6"/>
      <c r="BE12119" s="6"/>
      <c r="BF12119" s="6"/>
      <c r="BG12119" s="6"/>
    </row>
    <row r="12120" spans="34:59" x14ac:dyDescent="0.25">
      <c r="AH12120" s="10"/>
      <c r="AI12120" s="6"/>
      <c r="AJ12120" s="10"/>
      <c r="AK12120" s="10"/>
      <c r="AL12120" s="10"/>
      <c r="AM12120" s="10"/>
      <c r="AN12120" s="10"/>
      <c r="AO12120" s="10"/>
      <c r="AP12120" s="10"/>
      <c r="AQ12120" s="10"/>
      <c r="AR12120" s="10"/>
      <c r="AS12120" s="10"/>
      <c r="AT12120" s="10"/>
      <c r="AU12120" s="10"/>
      <c r="AV12120" s="10"/>
      <c r="AW12120" s="10"/>
      <c r="AX12120" s="10"/>
      <c r="AY12120" s="10"/>
      <c r="AZ12120" s="10"/>
      <c r="BA12120" s="10"/>
      <c r="BB12120" s="10"/>
      <c r="BC12120" s="10"/>
      <c r="BD12120" s="10"/>
      <c r="BE12120" s="10"/>
      <c r="BF12120" s="10"/>
      <c r="BG12120" s="6"/>
    </row>
    <row r="12121" spans="34:59" x14ac:dyDescent="0.25">
      <c r="AH12121" s="6"/>
      <c r="AI12121" s="6"/>
      <c r="AJ12121" s="6"/>
      <c r="AK12121" s="6"/>
      <c r="AL12121" s="6"/>
      <c r="AM12121" s="6"/>
      <c r="AN12121" s="6"/>
      <c r="AO12121" s="6"/>
      <c r="AP12121" s="6"/>
      <c r="AQ12121" s="6"/>
      <c r="AR12121" s="6"/>
      <c r="AS12121" s="6"/>
      <c r="AT12121" s="6"/>
      <c r="AU12121" s="6"/>
      <c r="AV12121" s="6"/>
      <c r="AW12121" s="6"/>
      <c r="AX12121" s="6"/>
      <c r="AY12121" s="6"/>
      <c r="AZ12121" s="6"/>
      <c r="BA12121" s="6"/>
      <c r="BB12121" s="6"/>
      <c r="BC12121" s="6"/>
      <c r="BD12121" s="6"/>
      <c r="BE12121" s="6"/>
      <c r="BF12121" s="6"/>
      <c r="BG12121" s="10"/>
    </row>
    <row r="12122" spans="34:59" x14ac:dyDescent="0.25">
      <c r="AH12122" s="10"/>
      <c r="AI12122" s="6"/>
    </row>
    <row r="12123" spans="34:59" x14ac:dyDescent="0.25">
      <c r="AH12123" s="6"/>
      <c r="AI12123" s="6"/>
      <c r="AJ12123" s="6"/>
      <c r="AK12123" s="6"/>
      <c r="AL12123" s="6"/>
      <c r="AM12123" s="6"/>
      <c r="AN12123" s="6"/>
      <c r="AO12123" s="6"/>
      <c r="AP12123" s="6"/>
      <c r="AQ12123" s="6"/>
      <c r="AR12123" s="6"/>
      <c r="AS12123" s="6"/>
      <c r="AT12123" s="6"/>
      <c r="AU12123" s="6"/>
      <c r="AV12123" s="6"/>
      <c r="AW12123" s="6"/>
      <c r="AX12123" s="6"/>
      <c r="AY12123" s="6"/>
      <c r="AZ12123" s="6"/>
      <c r="BA12123" s="6"/>
      <c r="BB12123" s="6"/>
      <c r="BC12123" s="6"/>
      <c r="BD12123" s="6"/>
      <c r="BE12123" s="6"/>
      <c r="BF12123" s="6"/>
      <c r="BG12123" s="6"/>
    </row>
    <row r="12124" spans="34:59" x14ac:dyDescent="0.25">
      <c r="AH12124" s="10"/>
      <c r="AI12124" s="6"/>
      <c r="AJ12124" s="10"/>
      <c r="AK12124" s="10"/>
      <c r="AL12124" s="10"/>
      <c r="AM12124" s="10"/>
      <c r="AN12124" s="10"/>
      <c r="AO12124" s="10"/>
      <c r="AP12124" s="10"/>
      <c r="AQ12124" s="10"/>
      <c r="AR12124" s="10"/>
      <c r="AS12124" s="10"/>
      <c r="AT12124" s="10"/>
      <c r="AU12124" s="10"/>
      <c r="AV12124" s="10"/>
      <c r="AW12124" s="10"/>
      <c r="AX12124" s="10"/>
      <c r="AY12124" s="10"/>
      <c r="AZ12124" s="10"/>
      <c r="BA12124" s="10"/>
      <c r="BB12124" s="10"/>
      <c r="BC12124" s="10"/>
      <c r="BD12124" s="10"/>
      <c r="BE12124" s="10"/>
      <c r="BF12124" s="10"/>
      <c r="BG12124" s="6"/>
    </row>
    <row r="12125" spans="34:59" x14ac:dyDescent="0.25">
      <c r="AH12125" s="6"/>
      <c r="AI12125" s="6"/>
      <c r="AJ12125" s="6"/>
      <c r="AK12125" s="6"/>
      <c r="AL12125" s="6"/>
      <c r="AM12125" s="6"/>
      <c r="AN12125" s="6"/>
      <c r="AO12125" s="6"/>
      <c r="AP12125" s="6"/>
      <c r="AQ12125" s="6"/>
      <c r="AR12125" s="6"/>
      <c r="AS12125" s="6"/>
      <c r="AT12125" s="6"/>
      <c r="AU12125" s="6"/>
      <c r="AV12125" s="6"/>
      <c r="AW12125" s="6"/>
      <c r="AX12125" s="6"/>
      <c r="AY12125" s="6"/>
      <c r="AZ12125" s="6"/>
      <c r="BA12125" s="6"/>
      <c r="BB12125" s="6"/>
      <c r="BC12125" s="6"/>
      <c r="BD12125" s="6"/>
      <c r="BE12125" s="6"/>
      <c r="BF12125" s="6"/>
      <c r="BG12125" s="10"/>
    </row>
    <row r="12126" spans="34:59" x14ac:dyDescent="0.25">
      <c r="AH12126" s="10"/>
      <c r="AI12126" s="6"/>
    </row>
    <row r="12127" spans="34:59" x14ac:dyDescent="0.25">
      <c r="AH12127" s="6"/>
      <c r="AI12127" s="6"/>
      <c r="AJ12127" s="6"/>
      <c r="AK12127" s="6"/>
      <c r="AL12127" s="6"/>
      <c r="AM12127" s="6"/>
      <c r="AN12127" s="6"/>
      <c r="AO12127" s="6"/>
      <c r="AP12127" s="6"/>
      <c r="AQ12127" s="6"/>
      <c r="AR12127" s="6"/>
      <c r="AS12127" s="6"/>
      <c r="AT12127" s="6"/>
      <c r="AU12127" s="6"/>
      <c r="AV12127" s="6"/>
      <c r="AW12127" s="6"/>
      <c r="AX12127" s="6"/>
      <c r="AY12127" s="6"/>
      <c r="AZ12127" s="6"/>
      <c r="BA12127" s="6"/>
      <c r="BB12127" s="6"/>
      <c r="BC12127" s="6"/>
      <c r="BD12127" s="6"/>
      <c r="BE12127" s="6"/>
      <c r="BF12127" s="6"/>
      <c r="BG12127" s="6"/>
    </row>
    <row r="12128" spans="34:59" x14ac:dyDescent="0.25">
      <c r="AH12128" s="10"/>
      <c r="AI12128" s="6"/>
      <c r="AJ12128" s="10"/>
      <c r="AK12128" s="10"/>
      <c r="AL12128" s="10"/>
      <c r="AM12128" s="10"/>
      <c r="AN12128" s="10"/>
      <c r="AO12128" s="10"/>
      <c r="AP12128" s="10"/>
      <c r="AQ12128" s="10"/>
      <c r="AR12128" s="10"/>
      <c r="AS12128" s="10"/>
      <c r="AT12128" s="10"/>
      <c r="AU12128" s="10"/>
      <c r="AV12128" s="10"/>
      <c r="AW12128" s="10"/>
      <c r="AX12128" s="10"/>
      <c r="AY12128" s="10"/>
      <c r="AZ12128" s="10"/>
      <c r="BA12128" s="10"/>
      <c r="BB12128" s="10"/>
      <c r="BC12128" s="10"/>
      <c r="BD12128" s="10"/>
      <c r="BE12128" s="10"/>
      <c r="BF12128" s="10"/>
      <c r="BG12128" s="6"/>
    </row>
    <row r="12129" spans="34:59" x14ac:dyDescent="0.25">
      <c r="AH12129" s="6"/>
      <c r="AI12129" s="6"/>
      <c r="AJ12129" s="6"/>
      <c r="AK12129" s="6"/>
      <c r="AL12129" s="6"/>
      <c r="AM12129" s="6"/>
      <c r="AN12129" s="6"/>
      <c r="AO12129" s="6"/>
      <c r="AP12129" s="6"/>
      <c r="AQ12129" s="6"/>
      <c r="AR12129" s="6"/>
      <c r="AS12129" s="6"/>
      <c r="AT12129" s="6"/>
      <c r="AU12129" s="6"/>
      <c r="AV12129" s="6"/>
      <c r="AW12129" s="6"/>
      <c r="AX12129" s="6"/>
      <c r="AY12129" s="6"/>
      <c r="AZ12129" s="6"/>
      <c r="BA12129" s="6"/>
      <c r="BB12129" s="6"/>
      <c r="BC12129" s="6"/>
      <c r="BD12129" s="6"/>
      <c r="BE12129" s="6"/>
      <c r="BF12129" s="6"/>
      <c r="BG12129" s="10"/>
    </row>
    <row r="12130" spans="34:59" x14ac:dyDescent="0.25">
      <c r="AH12130" s="10"/>
      <c r="AI12130" s="6"/>
    </row>
    <row r="12131" spans="34:59" x14ac:dyDescent="0.25">
      <c r="AH12131" s="6"/>
      <c r="AI12131" s="6"/>
      <c r="AJ12131" s="6"/>
      <c r="AK12131" s="6"/>
      <c r="AL12131" s="6"/>
      <c r="AM12131" s="6"/>
      <c r="AN12131" s="6"/>
      <c r="AO12131" s="6"/>
      <c r="AP12131" s="6"/>
      <c r="AQ12131" s="6"/>
      <c r="AR12131" s="6"/>
      <c r="AS12131" s="6"/>
      <c r="AT12131" s="6"/>
      <c r="AU12131" s="6"/>
      <c r="AV12131" s="6"/>
      <c r="AW12131" s="6"/>
      <c r="AX12131" s="6"/>
      <c r="AY12131" s="6"/>
      <c r="AZ12131" s="6"/>
      <c r="BA12131" s="6"/>
      <c r="BB12131" s="6"/>
      <c r="BC12131" s="6"/>
      <c r="BD12131" s="6"/>
      <c r="BE12131" s="6"/>
      <c r="BF12131" s="6"/>
      <c r="BG12131" s="6"/>
    </row>
    <row r="12132" spans="34:59" x14ac:dyDescent="0.25">
      <c r="AH12132" s="10"/>
      <c r="AI12132" s="6"/>
      <c r="AJ12132" s="10"/>
      <c r="AK12132" s="10"/>
      <c r="AL12132" s="10"/>
      <c r="AM12132" s="10"/>
      <c r="AN12132" s="10"/>
      <c r="AO12132" s="10"/>
      <c r="AP12132" s="10"/>
      <c r="AQ12132" s="10"/>
      <c r="AR12132" s="10"/>
      <c r="AS12132" s="10"/>
      <c r="AT12132" s="10"/>
      <c r="AU12132" s="10"/>
      <c r="AV12132" s="10"/>
      <c r="AW12132" s="10"/>
      <c r="AX12132" s="10"/>
      <c r="AY12132" s="10"/>
      <c r="AZ12132" s="10"/>
      <c r="BA12132" s="10"/>
      <c r="BB12132" s="10"/>
      <c r="BC12132" s="10"/>
      <c r="BD12132" s="10"/>
      <c r="BE12132" s="10"/>
      <c r="BF12132" s="10"/>
      <c r="BG12132" s="6"/>
    </row>
    <row r="12134" spans="34:59" x14ac:dyDescent="0.25">
      <c r="AH12134" s="10"/>
      <c r="AI12134" s="6"/>
    </row>
    <row r="12135" spans="34:59" x14ac:dyDescent="0.25">
      <c r="AH12135" s="6"/>
      <c r="AI12135" s="6"/>
      <c r="AJ12135" s="6"/>
      <c r="AK12135" s="6"/>
      <c r="AL12135" s="6"/>
      <c r="AM12135" s="6"/>
      <c r="AN12135" s="6"/>
      <c r="AO12135" s="6"/>
      <c r="AP12135" s="6"/>
      <c r="AQ12135" s="6"/>
      <c r="AR12135" s="6"/>
      <c r="AS12135" s="6"/>
      <c r="AT12135" s="6"/>
      <c r="AU12135" s="6"/>
      <c r="AV12135" s="6"/>
      <c r="AW12135" s="6"/>
      <c r="AX12135" s="6"/>
      <c r="AY12135" s="6"/>
      <c r="AZ12135" s="6"/>
      <c r="BA12135" s="6"/>
      <c r="BB12135" s="6"/>
      <c r="BC12135" s="6"/>
      <c r="BD12135" s="6"/>
      <c r="BE12135" s="6"/>
      <c r="BF12135" s="6"/>
      <c r="BG12135" s="6"/>
    </row>
    <row r="12136" spans="34:59" x14ac:dyDescent="0.25">
      <c r="AH12136" s="10"/>
      <c r="AI12136" s="6"/>
      <c r="AJ12136" s="10"/>
      <c r="AK12136" s="10"/>
      <c r="AL12136" s="10"/>
      <c r="AM12136" s="10"/>
      <c r="AN12136" s="10"/>
      <c r="AO12136" s="10"/>
      <c r="AP12136" s="10"/>
      <c r="AQ12136" s="10"/>
      <c r="AR12136" s="10"/>
      <c r="AS12136" s="10"/>
      <c r="AT12136" s="10"/>
      <c r="AU12136" s="10"/>
      <c r="AV12136" s="10"/>
      <c r="AW12136" s="10"/>
      <c r="AX12136" s="10"/>
      <c r="AY12136" s="10"/>
      <c r="AZ12136" s="10"/>
      <c r="BA12136" s="10"/>
      <c r="BB12136" s="10"/>
      <c r="BC12136" s="10"/>
      <c r="BD12136" s="10"/>
      <c r="BE12136" s="10"/>
      <c r="BF12136" s="10"/>
      <c r="BG12136" s="6"/>
    </row>
    <row r="12137" spans="34:59" x14ac:dyDescent="0.25">
      <c r="AH12137" s="6"/>
      <c r="AI12137" s="6"/>
      <c r="AJ12137" s="6"/>
      <c r="AK12137" s="6"/>
      <c r="AL12137" s="6"/>
      <c r="AM12137" s="6"/>
      <c r="AN12137" s="6"/>
      <c r="AO12137" s="6"/>
      <c r="AP12137" s="6"/>
      <c r="AQ12137" s="6"/>
      <c r="AR12137" s="6"/>
      <c r="AS12137" s="6"/>
      <c r="AT12137" s="6"/>
      <c r="AU12137" s="6"/>
      <c r="AV12137" s="6"/>
      <c r="AW12137" s="6"/>
      <c r="AX12137" s="6"/>
      <c r="AY12137" s="6"/>
      <c r="AZ12137" s="6"/>
      <c r="BA12137" s="6"/>
      <c r="BB12137" s="6"/>
      <c r="BC12137" s="6"/>
      <c r="BD12137" s="6"/>
      <c r="BE12137" s="6"/>
      <c r="BF12137" s="6"/>
      <c r="BG12137" s="10"/>
    </row>
    <row r="12138" spans="34:59" x14ac:dyDescent="0.25">
      <c r="AH12138" s="10"/>
      <c r="AI12138" s="6"/>
    </row>
    <row r="12139" spans="34:59" x14ac:dyDescent="0.25">
      <c r="AH12139" s="6"/>
      <c r="AI12139" s="6"/>
      <c r="AJ12139" s="6"/>
      <c r="AK12139" s="6"/>
      <c r="AL12139" s="6"/>
      <c r="AM12139" s="6"/>
      <c r="AN12139" s="6"/>
      <c r="AO12139" s="6"/>
      <c r="AP12139" s="6"/>
      <c r="AQ12139" s="6"/>
      <c r="AR12139" s="6"/>
      <c r="AS12139" s="6"/>
      <c r="AT12139" s="6"/>
      <c r="AU12139" s="6"/>
      <c r="AV12139" s="6"/>
      <c r="AW12139" s="6"/>
      <c r="AX12139" s="6"/>
      <c r="AY12139" s="6"/>
      <c r="AZ12139" s="6"/>
      <c r="BA12139" s="6"/>
      <c r="BB12139" s="6"/>
      <c r="BC12139" s="6"/>
      <c r="BD12139" s="6"/>
      <c r="BE12139" s="6"/>
      <c r="BF12139" s="6"/>
      <c r="BG12139" s="6"/>
    </row>
    <row r="12140" spans="34:59" x14ac:dyDescent="0.25">
      <c r="AH12140" s="10"/>
      <c r="AI12140" s="6"/>
      <c r="AJ12140" s="10"/>
      <c r="AK12140" s="10"/>
      <c r="AL12140" s="10"/>
      <c r="AM12140" s="10"/>
      <c r="AN12140" s="10"/>
      <c r="AO12140" s="10"/>
      <c r="AP12140" s="10"/>
      <c r="AQ12140" s="10"/>
      <c r="AR12140" s="10"/>
      <c r="AS12140" s="10"/>
      <c r="AT12140" s="10"/>
      <c r="AU12140" s="10"/>
      <c r="AV12140" s="10"/>
      <c r="AW12140" s="10"/>
      <c r="AX12140" s="10"/>
      <c r="AY12140" s="10"/>
      <c r="AZ12140" s="10"/>
      <c r="BA12140" s="10"/>
      <c r="BB12140" s="10"/>
      <c r="BC12140" s="10"/>
      <c r="BD12140" s="10"/>
      <c r="BE12140" s="10"/>
      <c r="BF12140" s="10"/>
      <c r="BG12140" s="6"/>
    </row>
    <row r="12141" spans="34:59" x14ac:dyDescent="0.25">
      <c r="AH12141" s="6"/>
      <c r="AI12141" s="6"/>
      <c r="AJ12141" s="6"/>
      <c r="AK12141" s="6"/>
      <c r="AL12141" s="6"/>
      <c r="AM12141" s="6"/>
      <c r="AN12141" s="6"/>
      <c r="AO12141" s="6"/>
      <c r="AP12141" s="6"/>
      <c r="AQ12141" s="6"/>
      <c r="AR12141" s="6"/>
      <c r="AS12141" s="6"/>
      <c r="AT12141" s="6"/>
      <c r="AU12141" s="6"/>
      <c r="AV12141" s="6"/>
      <c r="AW12141" s="6"/>
      <c r="AX12141" s="6"/>
      <c r="AY12141" s="6"/>
      <c r="AZ12141" s="6"/>
      <c r="BA12141" s="6"/>
      <c r="BB12141" s="6"/>
      <c r="BC12141" s="6"/>
      <c r="BD12141" s="6"/>
      <c r="BE12141" s="6"/>
      <c r="BF12141" s="6"/>
      <c r="BG12141" s="10"/>
    </row>
    <row r="12142" spans="34:59" x14ac:dyDescent="0.25">
      <c r="AH12142" s="10"/>
      <c r="AI12142" s="6"/>
    </row>
    <row r="12143" spans="34:59" x14ac:dyDescent="0.25">
      <c r="AH12143" s="6"/>
      <c r="AI12143" s="6"/>
      <c r="AJ12143" s="6"/>
      <c r="AK12143" s="6"/>
      <c r="AL12143" s="6"/>
      <c r="AM12143" s="6"/>
      <c r="AN12143" s="6"/>
      <c r="AO12143" s="6"/>
      <c r="AP12143" s="6"/>
      <c r="AQ12143" s="6"/>
      <c r="AR12143" s="6"/>
      <c r="AS12143" s="6"/>
      <c r="AT12143" s="6"/>
      <c r="AU12143" s="6"/>
      <c r="AV12143" s="6"/>
      <c r="AW12143" s="6"/>
      <c r="AX12143" s="6"/>
      <c r="AY12143" s="6"/>
      <c r="AZ12143" s="6"/>
      <c r="BA12143" s="6"/>
      <c r="BB12143" s="6"/>
      <c r="BC12143" s="6"/>
      <c r="BD12143" s="6"/>
      <c r="BE12143" s="6"/>
      <c r="BF12143" s="6"/>
      <c r="BG12143" s="6"/>
    </row>
    <row r="12144" spans="34:59" x14ac:dyDescent="0.25">
      <c r="AH12144" s="10"/>
      <c r="AI12144" s="6"/>
      <c r="AJ12144" s="10"/>
      <c r="AK12144" s="10"/>
      <c r="AL12144" s="10"/>
      <c r="AM12144" s="10"/>
      <c r="AN12144" s="10"/>
      <c r="AO12144" s="10"/>
      <c r="AP12144" s="10"/>
      <c r="AQ12144" s="10"/>
      <c r="AR12144" s="10"/>
      <c r="AS12144" s="10"/>
      <c r="AT12144" s="10"/>
      <c r="AU12144" s="10"/>
      <c r="AV12144" s="10"/>
      <c r="AW12144" s="10"/>
      <c r="AX12144" s="10"/>
      <c r="AY12144" s="10"/>
      <c r="AZ12144" s="10"/>
      <c r="BA12144" s="10"/>
      <c r="BB12144" s="10"/>
      <c r="BC12144" s="10"/>
      <c r="BD12144" s="10"/>
      <c r="BE12144" s="10"/>
      <c r="BF12144" s="10"/>
      <c r="BG12144" s="6"/>
    </row>
    <row r="12145" spans="34:59" x14ac:dyDescent="0.25">
      <c r="AH12145" s="6"/>
      <c r="AI12145" s="6"/>
      <c r="AJ12145" s="6"/>
      <c r="AK12145" s="6"/>
      <c r="AL12145" s="6"/>
      <c r="AM12145" s="6"/>
      <c r="AN12145" s="6"/>
      <c r="AO12145" s="6"/>
      <c r="AP12145" s="6"/>
      <c r="AQ12145" s="6"/>
      <c r="AR12145" s="6"/>
      <c r="AS12145" s="6"/>
      <c r="AT12145" s="6"/>
      <c r="AU12145" s="6"/>
      <c r="AV12145" s="6"/>
      <c r="AW12145" s="6"/>
      <c r="AX12145" s="6"/>
      <c r="AY12145" s="6"/>
      <c r="AZ12145" s="6"/>
      <c r="BA12145" s="6"/>
      <c r="BB12145" s="6"/>
      <c r="BC12145" s="6"/>
      <c r="BD12145" s="6"/>
      <c r="BE12145" s="6"/>
      <c r="BF12145" s="6"/>
      <c r="BG12145" s="10"/>
    </row>
    <row r="12146" spans="34:59" x14ac:dyDescent="0.25">
      <c r="AH12146" s="10"/>
      <c r="AI12146" s="6"/>
    </row>
    <row r="12147" spans="34:59" x14ac:dyDescent="0.25">
      <c r="AH12147" s="6"/>
      <c r="AI12147" s="6"/>
      <c r="AJ12147" s="6"/>
      <c r="AK12147" s="6"/>
      <c r="AL12147" s="6"/>
      <c r="AM12147" s="6"/>
      <c r="AN12147" s="6"/>
      <c r="AO12147" s="6"/>
      <c r="AP12147" s="6"/>
      <c r="AQ12147" s="6"/>
      <c r="AR12147" s="6"/>
      <c r="AS12147" s="6"/>
      <c r="AT12147" s="6"/>
      <c r="AU12147" s="6"/>
      <c r="AV12147" s="6"/>
      <c r="AW12147" s="6"/>
      <c r="AX12147" s="6"/>
      <c r="AY12147" s="6"/>
      <c r="AZ12147" s="6"/>
      <c r="BA12147" s="6"/>
      <c r="BB12147" s="6"/>
      <c r="BC12147" s="6"/>
      <c r="BD12147" s="6"/>
      <c r="BE12147" s="6"/>
      <c r="BF12147" s="6"/>
      <c r="BG12147" s="6"/>
    </row>
    <row r="12148" spans="34:59" x14ac:dyDescent="0.25">
      <c r="AH12148" s="10"/>
      <c r="AI12148" s="6"/>
      <c r="AJ12148" s="10"/>
      <c r="AK12148" s="10"/>
      <c r="AL12148" s="10"/>
      <c r="AM12148" s="10"/>
      <c r="AN12148" s="10"/>
      <c r="AO12148" s="10"/>
      <c r="AP12148" s="10"/>
      <c r="AQ12148" s="10"/>
      <c r="AR12148" s="10"/>
      <c r="AS12148" s="10"/>
      <c r="AT12148" s="10"/>
      <c r="AU12148" s="10"/>
      <c r="AV12148" s="10"/>
      <c r="AW12148" s="10"/>
      <c r="AX12148" s="10"/>
      <c r="AY12148" s="10"/>
      <c r="AZ12148" s="10"/>
      <c r="BA12148" s="10"/>
      <c r="BB12148" s="10"/>
      <c r="BC12148" s="10"/>
      <c r="BD12148" s="10"/>
      <c r="BE12148" s="10"/>
      <c r="BF12148" s="10"/>
      <c r="BG12148" s="6"/>
    </row>
    <row r="12150" spans="34:59" x14ac:dyDescent="0.25">
      <c r="AH12150" s="10"/>
      <c r="AI12150" s="6"/>
    </row>
    <row r="12151" spans="34:59" x14ac:dyDescent="0.25">
      <c r="AH12151" s="6"/>
      <c r="AI12151" s="6"/>
      <c r="AJ12151" s="6"/>
      <c r="AK12151" s="6"/>
      <c r="AL12151" s="6"/>
      <c r="AM12151" s="6"/>
      <c r="AN12151" s="6"/>
      <c r="AO12151" s="6"/>
      <c r="AP12151" s="6"/>
      <c r="AQ12151" s="6"/>
      <c r="AR12151" s="6"/>
      <c r="AS12151" s="6"/>
      <c r="AT12151" s="6"/>
      <c r="AU12151" s="6"/>
      <c r="AV12151" s="6"/>
      <c r="AW12151" s="6"/>
      <c r="AX12151" s="6"/>
      <c r="AY12151" s="6"/>
      <c r="AZ12151" s="6"/>
      <c r="BA12151" s="6"/>
      <c r="BB12151" s="6"/>
      <c r="BC12151" s="6"/>
      <c r="BD12151" s="6"/>
      <c r="BE12151" s="6"/>
      <c r="BF12151" s="6"/>
      <c r="BG12151" s="6"/>
    </row>
    <row r="12152" spans="34:59" x14ac:dyDescent="0.25">
      <c r="AH12152" s="10"/>
      <c r="AI12152" s="6"/>
      <c r="AJ12152" s="10"/>
      <c r="AK12152" s="10"/>
      <c r="AL12152" s="10"/>
      <c r="AM12152" s="10"/>
      <c r="AN12152" s="10"/>
      <c r="AO12152" s="10"/>
      <c r="AP12152" s="10"/>
      <c r="AQ12152" s="10"/>
      <c r="AR12152" s="10"/>
      <c r="AS12152" s="10"/>
      <c r="AT12152" s="10"/>
      <c r="AU12152" s="10"/>
      <c r="AV12152" s="10"/>
      <c r="AW12152" s="10"/>
      <c r="AX12152" s="10"/>
      <c r="AY12152" s="10"/>
      <c r="AZ12152" s="10"/>
      <c r="BA12152" s="10"/>
      <c r="BB12152" s="10"/>
      <c r="BC12152" s="10"/>
      <c r="BD12152" s="10"/>
      <c r="BE12152" s="10"/>
      <c r="BF12152" s="10"/>
      <c r="BG12152" s="6"/>
    </row>
    <row r="12153" spans="34:59" x14ac:dyDescent="0.25">
      <c r="AH12153" s="6"/>
      <c r="AI12153" s="6"/>
      <c r="AJ12153" s="6"/>
      <c r="AK12153" s="6"/>
      <c r="AL12153" s="6"/>
      <c r="AM12153" s="6"/>
      <c r="AN12153" s="6"/>
      <c r="AO12153" s="6"/>
      <c r="AP12153" s="6"/>
      <c r="AQ12153" s="6"/>
      <c r="AR12153" s="6"/>
      <c r="AS12153" s="6"/>
      <c r="AT12153" s="6"/>
      <c r="AU12153" s="6"/>
      <c r="AV12153" s="6"/>
      <c r="AW12153" s="6"/>
      <c r="AX12153" s="6"/>
      <c r="AY12153" s="6"/>
      <c r="AZ12153" s="6"/>
      <c r="BA12153" s="6"/>
      <c r="BB12153" s="6"/>
      <c r="BC12153" s="6"/>
      <c r="BD12153" s="6"/>
      <c r="BE12153" s="6"/>
      <c r="BF12153" s="6"/>
      <c r="BG12153" s="10"/>
    </row>
    <row r="12154" spans="34:59" x14ac:dyDescent="0.25">
      <c r="AH12154" s="10"/>
      <c r="AI12154" s="6"/>
    </row>
    <row r="12155" spans="34:59" x14ac:dyDescent="0.25">
      <c r="AH12155" s="6"/>
      <c r="AI12155" s="6"/>
      <c r="AJ12155" s="6"/>
      <c r="AK12155" s="6"/>
      <c r="AL12155" s="6"/>
      <c r="AM12155" s="6"/>
      <c r="AN12155" s="6"/>
      <c r="AO12155" s="6"/>
      <c r="AP12155" s="6"/>
      <c r="AQ12155" s="6"/>
      <c r="AR12155" s="6"/>
      <c r="AS12155" s="6"/>
      <c r="AT12155" s="6"/>
      <c r="AU12155" s="6"/>
      <c r="AV12155" s="6"/>
      <c r="AW12155" s="6"/>
      <c r="AX12155" s="6"/>
      <c r="AY12155" s="6"/>
      <c r="AZ12155" s="6"/>
      <c r="BA12155" s="6"/>
      <c r="BB12155" s="6"/>
      <c r="BC12155" s="6"/>
      <c r="BD12155" s="6"/>
      <c r="BE12155" s="6"/>
      <c r="BF12155" s="6"/>
      <c r="BG12155" s="6"/>
    </row>
    <row r="12156" spans="34:59" x14ac:dyDescent="0.25">
      <c r="AH12156" s="10"/>
      <c r="AI12156" s="6"/>
      <c r="AJ12156" s="10"/>
      <c r="AK12156" s="10"/>
      <c r="AL12156" s="10"/>
      <c r="AM12156" s="10"/>
      <c r="AN12156" s="10"/>
      <c r="AO12156" s="10"/>
      <c r="AP12156" s="10"/>
      <c r="AQ12156" s="10"/>
      <c r="AR12156" s="10"/>
      <c r="AS12156" s="10"/>
      <c r="AT12156" s="10"/>
      <c r="AU12156" s="10"/>
      <c r="AV12156" s="10"/>
      <c r="AW12156" s="10"/>
      <c r="AX12156" s="10"/>
      <c r="AY12156" s="10"/>
      <c r="AZ12156" s="10"/>
      <c r="BA12156" s="10"/>
      <c r="BB12156" s="10"/>
      <c r="BC12156" s="10"/>
      <c r="BD12156" s="10"/>
      <c r="BE12156" s="10"/>
      <c r="BF12156" s="10"/>
      <c r="BG12156" s="6"/>
    </row>
    <row r="12157" spans="34:59" x14ac:dyDescent="0.25">
      <c r="AH12157" s="6"/>
      <c r="AI12157" s="6"/>
      <c r="AJ12157" s="6"/>
      <c r="AK12157" s="6"/>
      <c r="AL12157" s="6"/>
      <c r="AM12157" s="6"/>
      <c r="AN12157" s="6"/>
      <c r="AO12157" s="6"/>
      <c r="AP12157" s="6"/>
      <c r="AQ12157" s="6"/>
      <c r="AR12157" s="6"/>
      <c r="AS12157" s="6"/>
      <c r="AT12157" s="6"/>
      <c r="AU12157" s="6"/>
      <c r="AV12157" s="6"/>
      <c r="AW12157" s="6"/>
      <c r="AX12157" s="6"/>
      <c r="AY12157" s="6"/>
      <c r="AZ12157" s="6"/>
      <c r="BA12157" s="6"/>
      <c r="BB12157" s="6"/>
      <c r="BC12157" s="6"/>
      <c r="BD12157" s="6"/>
      <c r="BE12157" s="6"/>
      <c r="BF12157" s="6"/>
      <c r="BG12157" s="10"/>
    </row>
    <row r="12158" spans="34:59" x14ac:dyDescent="0.25">
      <c r="AH12158" s="10"/>
      <c r="AI12158" s="6"/>
    </row>
    <row r="12159" spans="34:59" x14ac:dyDescent="0.25">
      <c r="AH12159" s="6"/>
      <c r="AI12159" s="6"/>
      <c r="AJ12159" s="6"/>
      <c r="AK12159" s="6"/>
      <c r="AL12159" s="6"/>
      <c r="AM12159" s="6"/>
      <c r="AN12159" s="6"/>
      <c r="AO12159" s="6"/>
      <c r="AP12159" s="6"/>
      <c r="AQ12159" s="6"/>
      <c r="AR12159" s="6"/>
      <c r="AS12159" s="6"/>
      <c r="AT12159" s="6"/>
      <c r="AU12159" s="6"/>
      <c r="AV12159" s="6"/>
      <c r="AW12159" s="6"/>
      <c r="AX12159" s="6"/>
      <c r="AY12159" s="6"/>
      <c r="AZ12159" s="6"/>
      <c r="BA12159" s="6"/>
      <c r="BB12159" s="6"/>
      <c r="BC12159" s="6"/>
      <c r="BD12159" s="6"/>
      <c r="BE12159" s="6"/>
      <c r="BF12159" s="6"/>
      <c r="BG12159" s="6"/>
    </row>
    <row r="12160" spans="34:59" x14ac:dyDescent="0.25">
      <c r="AH12160" s="10"/>
      <c r="AI12160" s="6"/>
      <c r="AJ12160" s="10"/>
      <c r="AK12160" s="10"/>
      <c r="AL12160" s="10"/>
      <c r="AM12160" s="10"/>
      <c r="AN12160" s="10"/>
      <c r="AO12160" s="10"/>
      <c r="AP12160" s="10"/>
      <c r="AQ12160" s="10"/>
      <c r="AR12160" s="10"/>
      <c r="AS12160" s="10"/>
      <c r="AT12160" s="10"/>
      <c r="AU12160" s="10"/>
      <c r="AV12160" s="10"/>
      <c r="AW12160" s="10"/>
      <c r="AX12160" s="10"/>
      <c r="AY12160" s="10"/>
      <c r="AZ12160" s="10"/>
      <c r="BA12160" s="10"/>
      <c r="BB12160" s="10"/>
      <c r="BC12160" s="10"/>
      <c r="BD12160" s="10"/>
      <c r="BE12160" s="10"/>
      <c r="BF12160" s="10"/>
      <c r="BG12160" s="6"/>
    </row>
    <row r="12161" spans="34:59" x14ac:dyDescent="0.25">
      <c r="AH12161" s="6"/>
      <c r="AI12161" s="6"/>
      <c r="AJ12161" s="6"/>
      <c r="AK12161" s="6"/>
      <c r="AL12161" s="6"/>
      <c r="AM12161" s="6"/>
      <c r="AN12161" s="6"/>
      <c r="AO12161" s="6"/>
      <c r="AP12161" s="6"/>
      <c r="AQ12161" s="6"/>
      <c r="AR12161" s="6"/>
      <c r="AS12161" s="6"/>
      <c r="AT12161" s="6"/>
      <c r="AU12161" s="6"/>
      <c r="AV12161" s="6"/>
      <c r="AW12161" s="6"/>
      <c r="AX12161" s="6"/>
      <c r="AY12161" s="6"/>
      <c r="AZ12161" s="6"/>
      <c r="BA12161" s="6"/>
      <c r="BB12161" s="6"/>
      <c r="BC12161" s="6"/>
      <c r="BD12161" s="6"/>
      <c r="BE12161" s="6"/>
      <c r="BF12161" s="6"/>
      <c r="BG12161" s="10"/>
    </row>
    <row r="12162" spans="34:59" x14ac:dyDescent="0.25">
      <c r="AH12162" s="10"/>
      <c r="AI12162" s="6"/>
    </row>
    <row r="12163" spans="34:59" x14ac:dyDescent="0.25">
      <c r="AH12163" s="6"/>
      <c r="AI12163" s="6"/>
      <c r="AJ12163" s="6"/>
      <c r="AK12163" s="6"/>
      <c r="AL12163" s="6"/>
      <c r="AM12163" s="6"/>
      <c r="AN12163" s="6"/>
      <c r="AO12163" s="6"/>
      <c r="AP12163" s="6"/>
      <c r="AQ12163" s="6"/>
      <c r="AR12163" s="6"/>
      <c r="AS12163" s="6"/>
      <c r="AT12163" s="6"/>
      <c r="AU12163" s="6"/>
      <c r="AV12163" s="6"/>
      <c r="AW12163" s="6"/>
      <c r="AX12163" s="6"/>
      <c r="AY12163" s="6"/>
      <c r="AZ12163" s="6"/>
      <c r="BA12163" s="6"/>
      <c r="BB12163" s="6"/>
      <c r="BC12163" s="6"/>
      <c r="BD12163" s="6"/>
      <c r="BE12163" s="6"/>
      <c r="BF12163" s="6"/>
      <c r="BG12163" s="6"/>
    </row>
    <row r="12164" spans="34:59" x14ac:dyDescent="0.25">
      <c r="AH12164" s="10"/>
      <c r="AI12164" s="6"/>
      <c r="AJ12164" s="10"/>
      <c r="AK12164" s="10"/>
      <c r="AL12164" s="10"/>
      <c r="AM12164" s="10"/>
      <c r="AN12164" s="10"/>
      <c r="AO12164" s="10"/>
      <c r="AP12164" s="10"/>
      <c r="AQ12164" s="10"/>
      <c r="AR12164" s="10"/>
      <c r="AS12164" s="10"/>
      <c r="AT12164" s="10"/>
      <c r="AU12164" s="10"/>
      <c r="AV12164" s="10"/>
      <c r="AW12164" s="10"/>
      <c r="AX12164" s="10"/>
      <c r="AY12164" s="10"/>
      <c r="AZ12164" s="10"/>
      <c r="BA12164" s="10"/>
      <c r="BB12164" s="10"/>
      <c r="BC12164" s="10"/>
      <c r="BD12164" s="10"/>
      <c r="BE12164" s="10"/>
      <c r="BF12164" s="10"/>
      <c r="BG12164" s="6"/>
    </row>
    <row r="12166" spans="34:59" x14ac:dyDescent="0.25">
      <c r="AH12166" s="10"/>
      <c r="AI12166" s="6"/>
    </row>
    <row r="12167" spans="34:59" x14ac:dyDescent="0.25">
      <c r="AH12167" s="6"/>
      <c r="AI12167" s="6"/>
      <c r="AJ12167" s="6"/>
      <c r="AK12167" s="6"/>
      <c r="AL12167" s="6"/>
      <c r="AM12167" s="6"/>
      <c r="AN12167" s="6"/>
      <c r="AO12167" s="6"/>
      <c r="AP12167" s="6"/>
      <c r="AQ12167" s="6"/>
      <c r="AR12167" s="6"/>
      <c r="AS12167" s="6"/>
      <c r="AT12167" s="6"/>
      <c r="AU12167" s="6"/>
      <c r="AV12167" s="6"/>
      <c r="AW12167" s="6"/>
      <c r="AX12167" s="6"/>
      <c r="AY12167" s="6"/>
      <c r="AZ12167" s="6"/>
      <c r="BA12167" s="6"/>
      <c r="BB12167" s="6"/>
      <c r="BC12167" s="6"/>
      <c r="BD12167" s="6"/>
      <c r="BE12167" s="6"/>
      <c r="BF12167" s="6"/>
      <c r="BG12167" s="6"/>
    </row>
    <row r="12168" spans="34:59" x14ac:dyDescent="0.25">
      <c r="AH12168" s="10"/>
      <c r="AI12168" s="6"/>
      <c r="AJ12168" s="10"/>
      <c r="AK12168" s="10"/>
      <c r="AL12168" s="10"/>
      <c r="AM12168" s="10"/>
      <c r="AN12168" s="10"/>
      <c r="AO12168" s="10"/>
      <c r="AP12168" s="10"/>
      <c r="AQ12168" s="10"/>
      <c r="AR12168" s="10"/>
      <c r="AS12168" s="10"/>
      <c r="AT12168" s="10"/>
      <c r="AU12168" s="10"/>
      <c r="AV12168" s="10"/>
      <c r="AW12168" s="10"/>
      <c r="AX12168" s="10"/>
      <c r="AY12168" s="10"/>
      <c r="AZ12168" s="10"/>
      <c r="BA12168" s="10"/>
      <c r="BB12168" s="10"/>
      <c r="BC12168" s="10"/>
      <c r="BD12168" s="10"/>
      <c r="BE12168" s="10"/>
      <c r="BF12168" s="10"/>
      <c r="BG12168" s="6"/>
    </row>
    <row r="12169" spans="34:59" x14ac:dyDescent="0.25">
      <c r="AH12169" s="6"/>
      <c r="AI12169" s="6"/>
      <c r="AJ12169" s="6"/>
      <c r="AK12169" s="6"/>
      <c r="AL12169" s="6"/>
      <c r="AM12169" s="6"/>
      <c r="AN12169" s="6"/>
      <c r="AO12169" s="6"/>
      <c r="AP12169" s="6"/>
      <c r="AQ12169" s="6"/>
      <c r="AR12169" s="6"/>
      <c r="AS12169" s="6"/>
      <c r="AT12169" s="6"/>
      <c r="AU12169" s="6"/>
      <c r="AV12169" s="6"/>
      <c r="AW12169" s="6"/>
      <c r="AX12169" s="6"/>
      <c r="AY12169" s="6"/>
      <c r="AZ12169" s="6"/>
      <c r="BA12169" s="6"/>
      <c r="BB12169" s="6"/>
      <c r="BC12169" s="6"/>
      <c r="BD12169" s="6"/>
      <c r="BE12169" s="6"/>
      <c r="BF12169" s="6"/>
      <c r="BG12169" s="10"/>
    </row>
    <row r="12170" spans="34:59" x14ac:dyDescent="0.25">
      <c r="AH12170" s="10"/>
      <c r="AI12170" s="6"/>
    </row>
    <row r="12171" spans="34:59" x14ac:dyDescent="0.25">
      <c r="AH12171" s="6"/>
      <c r="AI12171" s="6"/>
      <c r="AJ12171" s="6"/>
      <c r="AK12171" s="6"/>
      <c r="AL12171" s="6"/>
      <c r="AM12171" s="6"/>
      <c r="AN12171" s="6"/>
      <c r="AO12171" s="6"/>
      <c r="AP12171" s="6"/>
      <c r="AQ12171" s="6"/>
      <c r="AR12171" s="6"/>
      <c r="AS12171" s="6"/>
      <c r="AT12171" s="6"/>
      <c r="AU12171" s="6"/>
      <c r="AV12171" s="6"/>
      <c r="AW12171" s="6"/>
      <c r="AX12171" s="6"/>
      <c r="AY12171" s="6"/>
      <c r="AZ12171" s="6"/>
      <c r="BA12171" s="6"/>
      <c r="BB12171" s="6"/>
      <c r="BC12171" s="6"/>
      <c r="BD12171" s="6"/>
      <c r="BE12171" s="6"/>
      <c r="BF12171" s="6"/>
      <c r="BG12171" s="6"/>
    </row>
    <row r="12172" spans="34:59" x14ac:dyDescent="0.25">
      <c r="AH12172" s="10"/>
      <c r="AI12172" s="6"/>
      <c r="AJ12172" s="10"/>
      <c r="AK12172" s="10"/>
      <c r="AL12172" s="10"/>
      <c r="AM12172" s="10"/>
      <c r="AN12172" s="10"/>
      <c r="AO12172" s="10"/>
      <c r="AP12172" s="10"/>
      <c r="AQ12172" s="10"/>
      <c r="AR12172" s="10"/>
      <c r="AS12172" s="10"/>
      <c r="AT12172" s="10"/>
      <c r="AU12172" s="10"/>
      <c r="AV12172" s="10"/>
      <c r="AW12172" s="10"/>
      <c r="AX12172" s="10"/>
      <c r="AY12172" s="10"/>
      <c r="AZ12172" s="10"/>
      <c r="BA12172" s="10"/>
      <c r="BB12172" s="10"/>
      <c r="BC12172" s="10"/>
      <c r="BD12172" s="10"/>
      <c r="BE12172" s="10"/>
      <c r="BF12172" s="10"/>
      <c r="BG12172" s="6"/>
    </row>
    <row r="12173" spans="34:59" x14ac:dyDescent="0.25">
      <c r="AH12173" s="6"/>
      <c r="AI12173" s="6"/>
      <c r="AJ12173" s="6"/>
      <c r="AK12173" s="6"/>
      <c r="AL12173" s="6"/>
      <c r="AM12173" s="6"/>
      <c r="AN12173" s="6"/>
      <c r="AO12173" s="6"/>
      <c r="AP12173" s="6"/>
      <c r="AQ12173" s="6"/>
      <c r="AR12173" s="6"/>
      <c r="AS12173" s="6"/>
      <c r="AT12173" s="6"/>
      <c r="AU12173" s="6"/>
      <c r="AV12173" s="6"/>
      <c r="AW12173" s="6"/>
      <c r="AX12173" s="6"/>
      <c r="AY12173" s="6"/>
      <c r="AZ12173" s="6"/>
      <c r="BA12173" s="6"/>
      <c r="BB12173" s="6"/>
      <c r="BC12173" s="6"/>
      <c r="BD12173" s="6"/>
      <c r="BE12173" s="6"/>
      <c r="BF12173" s="6"/>
      <c r="BG12173" s="10"/>
    </row>
    <row r="12174" spans="34:59" x14ac:dyDescent="0.25">
      <c r="AH12174" s="10"/>
      <c r="AI12174" s="6"/>
    </row>
    <row r="12175" spans="34:59" x14ac:dyDescent="0.25">
      <c r="AH12175" s="6"/>
      <c r="AI12175" s="6"/>
      <c r="AJ12175" s="6"/>
      <c r="AK12175" s="6"/>
      <c r="AL12175" s="6"/>
      <c r="AM12175" s="6"/>
      <c r="AN12175" s="6"/>
      <c r="AO12175" s="6"/>
      <c r="AP12175" s="6"/>
      <c r="AQ12175" s="6"/>
      <c r="AR12175" s="6"/>
      <c r="AS12175" s="6"/>
      <c r="AT12175" s="6"/>
      <c r="AU12175" s="6"/>
      <c r="AV12175" s="6"/>
      <c r="AW12175" s="6"/>
      <c r="AX12175" s="6"/>
      <c r="AY12175" s="6"/>
      <c r="AZ12175" s="6"/>
      <c r="BA12175" s="6"/>
      <c r="BB12175" s="6"/>
      <c r="BC12175" s="6"/>
      <c r="BD12175" s="6"/>
      <c r="BE12175" s="6"/>
      <c r="BF12175" s="6"/>
      <c r="BG12175" s="6"/>
    </row>
    <row r="12176" spans="34:59" x14ac:dyDescent="0.25">
      <c r="AH12176" s="10"/>
      <c r="AI12176" s="6"/>
      <c r="AJ12176" s="10"/>
      <c r="AK12176" s="10"/>
      <c r="AL12176" s="10"/>
      <c r="AM12176" s="10"/>
      <c r="AN12176" s="10"/>
      <c r="AO12176" s="10"/>
      <c r="AP12176" s="10"/>
      <c r="AQ12176" s="10"/>
      <c r="AR12176" s="10"/>
      <c r="AS12176" s="10"/>
      <c r="AT12176" s="10"/>
      <c r="AU12176" s="10"/>
      <c r="AV12176" s="10"/>
      <c r="AW12176" s="10"/>
      <c r="AX12176" s="10"/>
      <c r="AY12176" s="10"/>
      <c r="AZ12176" s="10"/>
      <c r="BA12176" s="10"/>
      <c r="BB12176" s="10"/>
      <c r="BC12176" s="10"/>
      <c r="BD12176" s="10"/>
      <c r="BE12176" s="10"/>
      <c r="BF12176" s="10"/>
      <c r="BG12176" s="6"/>
    </row>
    <row r="12177" spans="34:59" x14ac:dyDescent="0.25">
      <c r="AH12177" s="6"/>
      <c r="AI12177" s="6"/>
      <c r="AJ12177" s="6"/>
      <c r="AK12177" s="6"/>
      <c r="AL12177" s="6"/>
      <c r="AM12177" s="6"/>
      <c r="AN12177" s="6"/>
      <c r="AO12177" s="6"/>
      <c r="AP12177" s="6"/>
      <c r="AQ12177" s="6"/>
      <c r="AR12177" s="6"/>
      <c r="AS12177" s="6"/>
      <c r="AT12177" s="6"/>
      <c r="AU12177" s="6"/>
      <c r="AV12177" s="6"/>
      <c r="AW12177" s="6"/>
      <c r="AX12177" s="6"/>
      <c r="AY12177" s="6"/>
      <c r="AZ12177" s="6"/>
      <c r="BA12177" s="6"/>
      <c r="BB12177" s="6"/>
      <c r="BC12177" s="6"/>
      <c r="BD12177" s="6"/>
      <c r="BE12177" s="6"/>
      <c r="BF12177" s="6"/>
      <c r="BG12177" s="10"/>
    </row>
    <row r="12178" spans="34:59" x14ac:dyDescent="0.25">
      <c r="AH12178" s="10"/>
      <c r="AI12178" s="6"/>
    </row>
    <row r="12179" spans="34:59" x14ac:dyDescent="0.25">
      <c r="AH12179" s="6"/>
      <c r="AI12179" s="6"/>
      <c r="AJ12179" s="6"/>
      <c r="AK12179" s="6"/>
      <c r="AL12179" s="6"/>
      <c r="AM12179" s="6"/>
      <c r="AN12179" s="6"/>
      <c r="AO12179" s="6"/>
      <c r="AP12179" s="6"/>
      <c r="AQ12179" s="6"/>
      <c r="AR12179" s="6"/>
      <c r="AS12179" s="6"/>
      <c r="AT12179" s="6"/>
      <c r="AU12179" s="6"/>
      <c r="AV12179" s="6"/>
      <c r="AW12179" s="6"/>
      <c r="AX12179" s="6"/>
      <c r="AY12179" s="6"/>
      <c r="AZ12179" s="6"/>
      <c r="BA12179" s="6"/>
      <c r="BB12179" s="6"/>
      <c r="BC12179" s="6"/>
      <c r="BD12179" s="6"/>
      <c r="BE12179" s="6"/>
      <c r="BF12179" s="6"/>
      <c r="BG12179" s="6"/>
    </row>
    <row r="12180" spans="34:59" x14ac:dyDescent="0.25">
      <c r="AH12180" s="10"/>
      <c r="AI12180" s="6"/>
      <c r="AJ12180" s="10"/>
      <c r="AK12180" s="10"/>
      <c r="AL12180" s="10"/>
      <c r="AM12180" s="10"/>
      <c r="AN12180" s="10"/>
      <c r="AO12180" s="10"/>
      <c r="AP12180" s="10"/>
      <c r="AQ12180" s="10"/>
      <c r="AR12180" s="10"/>
      <c r="AS12180" s="10"/>
      <c r="AT12180" s="10"/>
      <c r="AU12180" s="10"/>
      <c r="AV12180" s="10"/>
      <c r="AW12180" s="10"/>
      <c r="AX12180" s="10"/>
      <c r="AY12180" s="10"/>
      <c r="AZ12180" s="10"/>
      <c r="BA12180" s="10"/>
      <c r="BB12180" s="10"/>
      <c r="BC12180" s="10"/>
      <c r="BD12180" s="10"/>
      <c r="BE12180" s="10"/>
      <c r="BF12180" s="10"/>
      <c r="BG12180" s="6"/>
    </row>
    <row r="12182" spans="34:59" x14ac:dyDescent="0.25">
      <c r="AH12182" s="10"/>
      <c r="AI12182" s="6"/>
    </row>
    <row r="12183" spans="34:59" x14ac:dyDescent="0.25">
      <c r="AH12183" s="6"/>
      <c r="AI12183" s="6"/>
      <c r="AJ12183" s="6"/>
      <c r="AK12183" s="6"/>
      <c r="AL12183" s="6"/>
      <c r="AM12183" s="6"/>
      <c r="AN12183" s="6"/>
      <c r="AO12183" s="6"/>
      <c r="AP12183" s="6"/>
      <c r="AQ12183" s="6"/>
      <c r="AR12183" s="6"/>
      <c r="AS12183" s="6"/>
      <c r="AT12183" s="6"/>
      <c r="AU12183" s="6"/>
      <c r="AV12183" s="6"/>
      <c r="AW12183" s="6"/>
      <c r="AX12183" s="6"/>
      <c r="AY12183" s="6"/>
      <c r="AZ12183" s="6"/>
      <c r="BA12183" s="6"/>
      <c r="BB12183" s="6"/>
      <c r="BC12183" s="6"/>
      <c r="BD12183" s="6"/>
      <c r="BE12183" s="6"/>
      <c r="BF12183" s="6"/>
      <c r="BG12183" s="6"/>
    </row>
    <row r="12184" spans="34:59" x14ac:dyDescent="0.25">
      <c r="AH12184" s="10"/>
      <c r="AI12184" s="6"/>
      <c r="AJ12184" s="10"/>
      <c r="AK12184" s="10"/>
      <c r="AL12184" s="10"/>
      <c r="AM12184" s="10"/>
      <c r="AN12184" s="10"/>
      <c r="AO12184" s="10"/>
      <c r="AP12184" s="10"/>
      <c r="AQ12184" s="10"/>
      <c r="AR12184" s="10"/>
      <c r="AS12184" s="10"/>
      <c r="AT12184" s="10"/>
      <c r="AU12184" s="10"/>
      <c r="AV12184" s="10"/>
      <c r="AW12184" s="10"/>
      <c r="AX12184" s="10"/>
      <c r="AY12184" s="10"/>
      <c r="AZ12184" s="10"/>
      <c r="BA12184" s="10"/>
      <c r="BB12184" s="10"/>
      <c r="BC12184" s="10"/>
      <c r="BD12184" s="10"/>
      <c r="BE12184" s="10"/>
      <c r="BF12184" s="10"/>
      <c r="BG12184" s="6"/>
    </row>
    <row r="12185" spans="34:59" x14ac:dyDescent="0.25">
      <c r="AH12185" s="6"/>
      <c r="AI12185" s="6"/>
      <c r="AJ12185" s="6"/>
      <c r="AK12185" s="6"/>
      <c r="AL12185" s="6"/>
      <c r="AM12185" s="6"/>
      <c r="AN12185" s="6"/>
      <c r="AO12185" s="6"/>
      <c r="AP12185" s="6"/>
      <c r="AQ12185" s="6"/>
      <c r="AR12185" s="6"/>
      <c r="AS12185" s="6"/>
      <c r="AT12185" s="6"/>
      <c r="AU12185" s="6"/>
      <c r="AV12185" s="6"/>
      <c r="AW12185" s="6"/>
      <c r="AX12185" s="6"/>
      <c r="AY12185" s="6"/>
      <c r="AZ12185" s="6"/>
      <c r="BA12185" s="6"/>
      <c r="BB12185" s="6"/>
      <c r="BC12185" s="6"/>
      <c r="BD12185" s="6"/>
      <c r="BE12185" s="6"/>
      <c r="BF12185" s="6"/>
      <c r="BG12185" s="10"/>
    </row>
    <row r="12186" spans="34:59" x14ac:dyDescent="0.25">
      <c r="AH12186" s="10"/>
      <c r="AI12186" s="6"/>
    </row>
    <row r="12187" spans="34:59" x14ac:dyDescent="0.25">
      <c r="AH12187" s="6"/>
      <c r="AI12187" s="6"/>
      <c r="AJ12187" s="6"/>
      <c r="AK12187" s="6"/>
      <c r="AL12187" s="6"/>
      <c r="AM12187" s="6"/>
      <c r="AN12187" s="6"/>
      <c r="AO12187" s="6"/>
      <c r="AP12187" s="6"/>
      <c r="AQ12187" s="6"/>
      <c r="AR12187" s="6"/>
      <c r="AS12187" s="6"/>
      <c r="AT12187" s="6"/>
      <c r="AU12187" s="6"/>
      <c r="AV12187" s="6"/>
      <c r="AW12187" s="6"/>
      <c r="AX12187" s="6"/>
      <c r="AY12187" s="6"/>
      <c r="AZ12187" s="6"/>
      <c r="BA12187" s="6"/>
      <c r="BB12187" s="6"/>
      <c r="BC12187" s="6"/>
      <c r="BD12187" s="6"/>
      <c r="BE12187" s="6"/>
      <c r="BF12187" s="6"/>
      <c r="BG12187" s="6"/>
    </row>
    <row r="12188" spans="34:59" x14ac:dyDescent="0.25">
      <c r="AH12188" s="10"/>
      <c r="AI12188" s="6"/>
      <c r="AJ12188" s="10"/>
      <c r="AK12188" s="10"/>
      <c r="AL12188" s="10"/>
      <c r="AM12188" s="10"/>
      <c r="AN12188" s="10"/>
      <c r="AO12188" s="10"/>
      <c r="AP12188" s="10"/>
      <c r="AQ12188" s="10"/>
      <c r="AR12188" s="10"/>
      <c r="AS12188" s="10"/>
      <c r="AT12188" s="10"/>
      <c r="AU12188" s="10"/>
      <c r="AV12188" s="10"/>
      <c r="AW12188" s="10"/>
      <c r="AX12188" s="10"/>
      <c r="AY12188" s="10"/>
      <c r="AZ12188" s="10"/>
      <c r="BA12188" s="10"/>
      <c r="BB12188" s="10"/>
      <c r="BC12188" s="10"/>
      <c r="BD12188" s="10"/>
      <c r="BE12188" s="10"/>
      <c r="BF12188" s="10"/>
      <c r="BG12188" s="6"/>
    </row>
    <row r="12189" spans="34:59" x14ac:dyDescent="0.25">
      <c r="AH12189" s="6"/>
      <c r="AI12189" s="6"/>
      <c r="AJ12189" s="6"/>
      <c r="AK12189" s="6"/>
      <c r="AL12189" s="6"/>
      <c r="AM12189" s="6"/>
      <c r="AN12189" s="6"/>
      <c r="AO12189" s="6"/>
      <c r="AP12189" s="6"/>
      <c r="AQ12189" s="6"/>
      <c r="AR12189" s="6"/>
      <c r="AS12189" s="6"/>
      <c r="AT12189" s="6"/>
      <c r="AU12189" s="6"/>
      <c r="AV12189" s="6"/>
      <c r="AW12189" s="6"/>
      <c r="AX12189" s="6"/>
      <c r="AY12189" s="6"/>
      <c r="AZ12189" s="6"/>
      <c r="BA12189" s="6"/>
      <c r="BB12189" s="6"/>
      <c r="BC12189" s="6"/>
      <c r="BD12189" s="6"/>
      <c r="BE12189" s="6"/>
      <c r="BF12189" s="6"/>
      <c r="BG12189" s="10"/>
    </row>
    <row r="12190" spans="34:59" x14ac:dyDescent="0.25">
      <c r="AH12190" s="10"/>
      <c r="AI12190" s="6"/>
    </row>
    <row r="12191" spans="34:59" x14ac:dyDescent="0.25">
      <c r="AH12191" s="6"/>
      <c r="AI12191" s="6"/>
      <c r="AJ12191" s="6"/>
      <c r="AK12191" s="6"/>
      <c r="AL12191" s="6"/>
      <c r="AM12191" s="6"/>
      <c r="AN12191" s="6"/>
      <c r="AO12191" s="6"/>
      <c r="AP12191" s="6"/>
      <c r="AQ12191" s="6"/>
      <c r="AR12191" s="6"/>
      <c r="AS12191" s="6"/>
      <c r="AT12191" s="6"/>
      <c r="AU12191" s="6"/>
      <c r="AV12191" s="6"/>
      <c r="AW12191" s="6"/>
      <c r="AX12191" s="6"/>
      <c r="AY12191" s="6"/>
      <c r="AZ12191" s="6"/>
      <c r="BA12191" s="6"/>
      <c r="BB12191" s="6"/>
      <c r="BC12191" s="6"/>
      <c r="BD12191" s="6"/>
      <c r="BE12191" s="6"/>
      <c r="BF12191" s="6"/>
      <c r="BG12191" s="6"/>
    </row>
    <row r="12192" spans="34:59" x14ac:dyDescent="0.25">
      <c r="AH12192" s="10"/>
      <c r="AI12192" s="6"/>
      <c r="AJ12192" s="10"/>
      <c r="AK12192" s="10"/>
      <c r="AL12192" s="10"/>
      <c r="AM12192" s="10"/>
      <c r="AN12192" s="10"/>
      <c r="AO12192" s="10"/>
      <c r="AP12192" s="10"/>
      <c r="AQ12192" s="10"/>
      <c r="AR12192" s="10"/>
      <c r="AS12192" s="10"/>
      <c r="AT12192" s="10"/>
      <c r="AU12192" s="10"/>
      <c r="AV12192" s="10"/>
      <c r="AW12192" s="10"/>
      <c r="AX12192" s="10"/>
      <c r="AY12192" s="10"/>
      <c r="AZ12192" s="10"/>
      <c r="BA12192" s="10"/>
      <c r="BB12192" s="10"/>
      <c r="BC12192" s="10"/>
      <c r="BD12192" s="10"/>
      <c r="BE12192" s="10"/>
      <c r="BF12192" s="10"/>
      <c r="BG12192" s="6"/>
    </row>
    <row r="12193" spans="34:59" x14ac:dyDescent="0.25">
      <c r="AH12193" s="6"/>
      <c r="AI12193" s="6"/>
      <c r="AJ12193" s="6"/>
      <c r="AK12193" s="6"/>
      <c r="AL12193" s="6"/>
      <c r="AM12193" s="6"/>
      <c r="AN12193" s="6"/>
      <c r="AO12193" s="6"/>
      <c r="AP12193" s="6"/>
      <c r="AQ12193" s="6"/>
      <c r="AR12193" s="6"/>
      <c r="AS12193" s="6"/>
      <c r="AT12193" s="6"/>
      <c r="AU12193" s="6"/>
      <c r="AV12193" s="6"/>
      <c r="AW12193" s="6"/>
      <c r="AX12193" s="6"/>
      <c r="AY12193" s="6"/>
      <c r="AZ12193" s="6"/>
      <c r="BA12193" s="6"/>
      <c r="BB12193" s="6"/>
      <c r="BC12193" s="6"/>
      <c r="BD12193" s="6"/>
      <c r="BE12193" s="6"/>
      <c r="BF12193" s="6"/>
      <c r="BG12193" s="10"/>
    </row>
    <row r="12194" spans="34:59" x14ac:dyDescent="0.25">
      <c r="AH12194" s="10"/>
      <c r="AI12194" s="6"/>
    </row>
    <row r="12195" spans="34:59" x14ac:dyDescent="0.25">
      <c r="AH12195" s="6"/>
      <c r="AI12195" s="6"/>
      <c r="AJ12195" s="6"/>
      <c r="AK12195" s="6"/>
      <c r="AL12195" s="6"/>
      <c r="AM12195" s="6"/>
      <c r="AN12195" s="6"/>
      <c r="AO12195" s="6"/>
      <c r="AP12195" s="6"/>
      <c r="AQ12195" s="6"/>
      <c r="AR12195" s="6"/>
      <c r="AS12195" s="6"/>
      <c r="AT12195" s="6"/>
      <c r="AU12195" s="6"/>
      <c r="AV12195" s="6"/>
      <c r="AW12195" s="6"/>
      <c r="AX12195" s="6"/>
      <c r="AY12195" s="6"/>
      <c r="AZ12195" s="6"/>
      <c r="BA12195" s="6"/>
      <c r="BB12195" s="6"/>
      <c r="BC12195" s="6"/>
      <c r="BD12195" s="6"/>
      <c r="BE12195" s="6"/>
      <c r="BF12195" s="6"/>
      <c r="BG12195" s="6"/>
    </row>
    <row r="12196" spans="34:59" x14ac:dyDescent="0.25">
      <c r="AH12196" s="10"/>
      <c r="AI12196" s="6"/>
      <c r="AJ12196" s="10"/>
      <c r="AK12196" s="10"/>
      <c r="AL12196" s="10"/>
      <c r="AM12196" s="10"/>
      <c r="AN12196" s="10"/>
      <c r="AO12196" s="10"/>
      <c r="AP12196" s="10"/>
      <c r="AQ12196" s="10"/>
      <c r="AR12196" s="10"/>
      <c r="AS12196" s="10"/>
      <c r="AT12196" s="10"/>
      <c r="AU12196" s="10"/>
      <c r="AV12196" s="10"/>
      <c r="AW12196" s="10"/>
      <c r="AX12196" s="10"/>
      <c r="AY12196" s="10"/>
      <c r="AZ12196" s="10"/>
      <c r="BA12196" s="10"/>
      <c r="BB12196" s="10"/>
      <c r="BC12196" s="10"/>
      <c r="BD12196" s="10"/>
      <c r="BE12196" s="10"/>
      <c r="BF12196" s="10"/>
      <c r="BG12196" s="6"/>
    </row>
    <row r="12198" spans="34:59" x14ac:dyDescent="0.25">
      <c r="AH12198" s="10"/>
      <c r="AI12198" s="6"/>
    </row>
    <row r="12199" spans="34:59" x14ac:dyDescent="0.25">
      <c r="AH12199" s="6"/>
      <c r="AI12199" s="6"/>
      <c r="AJ12199" s="6"/>
      <c r="AK12199" s="6"/>
      <c r="AL12199" s="6"/>
      <c r="AM12199" s="6"/>
      <c r="AN12199" s="6"/>
      <c r="AO12199" s="6"/>
      <c r="AP12199" s="6"/>
      <c r="AQ12199" s="6"/>
      <c r="AR12199" s="6"/>
      <c r="AS12199" s="6"/>
      <c r="AT12199" s="6"/>
      <c r="AU12199" s="6"/>
      <c r="AV12199" s="6"/>
      <c r="AW12199" s="6"/>
      <c r="AX12199" s="6"/>
      <c r="AY12199" s="6"/>
      <c r="AZ12199" s="6"/>
      <c r="BA12199" s="6"/>
      <c r="BB12199" s="6"/>
      <c r="BC12199" s="6"/>
      <c r="BD12199" s="6"/>
      <c r="BE12199" s="6"/>
      <c r="BF12199" s="6"/>
      <c r="BG12199" s="6"/>
    </row>
    <row r="12200" spans="34:59" x14ac:dyDescent="0.25">
      <c r="AH12200" s="10"/>
      <c r="AI12200" s="6"/>
      <c r="AJ12200" s="10"/>
      <c r="AK12200" s="10"/>
      <c r="AL12200" s="10"/>
      <c r="AM12200" s="10"/>
      <c r="AN12200" s="10"/>
      <c r="AO12200" s="10"/>
      <c r="AP12200" s="10"/>
      <c r="AQ12200" s="10"/>
      <c r="AR12200" s="10"/>
      <c r="AS12200" s="10"/>
      <c r="AT12200" s="10"/>
      <c r="AU12200" s="10"/>
      <c r="AV12200" s="10"/>
      <c r="AW12200" s="10"/>
      <c r="AX12200" s="10"/>
      <c r="AY12200" s="10"/>
      <c r="AZ12200" s="10"/>
      <c r="BA12200" s="10"/>
      <c r="BB12200" s="10"/>
      <c r="BC12200" s="10"/>
      <c r="BD12200" s="10"/>
      <c r="BE12200" s="10"/>
      <c r="BF12200" s="10"/>
      <c r="BG12200" s="6"/>
    </row>
    <row r="12201" spans="34:59" x14ac:dyDescent="0.25">
      <c r="AH12201" s="6"/>
      <c r="AI12201" s="6"/>
      <c r="AJ12201" s="6"/>
      <c r="AK12201" s="6"/>
      <c r="AL12201" s="6"/>
      <c r="AM12201" s="6"/>
      <c r="AN12201" s="6"/>
      <c r="AO12201" s="6"/>
      <c r="AP12201" s="6"/>
      <c r="AQ12201" s="6"/>
      <c r="AR12201" s="6"/>
      <c r="AS12201" s="6"/>
      <c r="AT12201" s="6"/>
      <c r="AU12201" s="6"/>
      <c r="AV12201" s="6"/>
      <c r="AW12201" s="6"/>
      <c r="AX12201" s="6"/>
      <c r="AY12201" s="6"/>
      <c r="AZ12201" s="6"/>
      <c r="BA12201" s="6"/>
      <c r="BB12201" s="6"/>
      <c r="BC12201" s="6"/>
      <c r="BD12201" s="6"/>
      <c r="BE12201" s="6"/>
      <c r="BF12201" s="6"/>
      <c r="BG12201" s="10"/>
    </row>
    <row r="12202" spans="34:59" x14ac:dyDescent="0.25">
      <c r="AH12202" s="10"/>
      <c r="AI12202" s="6"/>
    </row>
    <row r="12203" spans="34:59" x14ac:dyDescent="0.25">
      <c r="AH12203" s="6"/>
      <c r="AI12203" s="6"/>
      <c r="AJ12203" s="6"/>
      <c r="AK12203" s="6"/>
      <c r="AL12203" s="6"/>
      <c r="AM12203" s="6"/>
      <c r="AN12203" s="6"/>
      <c r="AO12203" s="6"/>
      <c r="AP12203" s="6"/>
      <c r="AQ12203" s="6"/>
      <c r="AR12203" s="6"/>
      <c r="AS12203" s="6"/>
      <c r="AT12203" s="6"/>
      <c r="AU12203" s="6"/>
      <c r="AV12203" s="6"/>
      <c r="AW12203" s="6"/>
      <c r="AX12203" s="6"/>
      <c r="AY12203" s="6"/>
      <c r="AZ12203" s="6"/>
      <c r="BA12203" s="6"/>
      <c r="BB12203" s="6"/>
      <c r="BC12203" s="6"/>
      <c r="BD12203" s="6"/>
      <c r="BE12203" s="6"/>
      <c r="BF12203" s="6"/>
      <c r="BG12203" s="6"/>
    </row>
    <row r="12204" spans="34:59" x14ac:dyDescent="0.25">
      <c r="AH12204" s="10"/>
      <c r="AI12204" s="6"/>
      <c r="AJ12204" s="10"/>
      <c r="AK12204" s="10"/>
      <c r="AL12204" s="10"/>
      <c r="AM12204" s="10"/>
      <c r="AN12204" s="10"/>
      <c r="AO12204" s="10"/>
      <c r="AP12204" s="10"/>
      <c r="AQ12204" s="10"/>
      <c r="AR12204" s="10"/>
      <c r="AS12204" s="10"/>
      <c r="AT12204" s="10"/>
      <c r="AU12204" s="10"/>
      <c r="AV12204" s="10"/>
      <c r="AW12204" s="10"/>
      <c r="AX12204" s="10"/>
      <c r="AY12204" s="10"/>
      <c r="AZ12204" s="10"/>
      <c r="BA12204" s="10"/>
      <c r="BB12204" s="10"/>
      <c r="BC12204" s="10"/>
      <c r="BD12204" s="10"/>
      <c r="BE12204" s="10"/>
      <c r="BF12204" s="10"/>
      <c r="BG12204" s="6"/>
    </row>
    <row r="12205" spans="34:59" x14ac:dyDescent="0.25">
      <c r="AH12205" s="6"/>
      <c r="AI12205" s="6"/>
      <c r="AJ12205" s="6"/>
      <c r="AK12205" s="6"/>
      <c r="AL12205" s="6"/>
      <c r="AM12205" s="6"/>
      <c r="AN12205" s="6"/>
      <c r="AO12205" s="6"/>
      <c r="AP12205" s="6"/>
      <c r="AQ12205" s="6"/>
      <c r="AR12205" s="6"/>
      <c r="AS12205" s="6"/>
      <c r="AT12205" s="6"/>
      <c r="AU12205" s="6"/>
      <c r="AV12205" s="6"/>
      <c r="AW12205" s="6"/>
      <c r="AX12205" s="6"/>
      <c r="AY12205" s="6"/>
      <c r="AZ12205" s="6"/>
      <c r="BA12205" s="6"/>
      <c r="BB12205" s="6"/>
      <c r="BC12205" s="6"/>
      <c r="BD12205" s="6"/>
      <c r="BE12205" s="6"/>
      <c r="BF12205" s="6"/>
      <c r="BG12205" s="10"/>
    </row>
    <row r="12206" spans="34:59" x14ac:dyDescent="0.25">
      <c r="AH12206" s="10"/>
      <c r="AI12206" s="6"/>
    </row>
    <row r="12207" spans="34:59" x14ac:dyDescent="0.25">
      <c r="AH12207" s="6"/>
      <c r="AI12207" s="6"/>
      <c r="AJ12207" s="6"/>
      <c r="AK12207" s="6"/>
      <c r="AL12207" s="6"/>
      <c r="AM12207" s="6"/>
      <c r="AN12207" s="6"/>
      <c r="AO12207" s="6"/>
      <c r="AP12207" s="6"/>
      <c r="AQ12207" s="6"/>
      <c r="AR12207" s="6"/>
      <c r="AS12207" s="6"/>
      <c r="AT12207" s="6"/>
      <c r="AU12207" s="6"/>
      <c r="AV12207" s="6"/>
      <c r="AW12207" s="6"/>
      <c r="AX12207" s="6"/>
      <c r="AY12207" s="6"/>
      <c r="AZ12207" s="6"/>
      <c r="BA12207" s="6"/>
      <c r="BB12207" s="6"/>
      <c r="BC12207" s="6"/>
      <c r="BD12207" s="6"/>
      <c r="BE12207" s="6"/>
      <c r="BF12207" s="6"/>
      <c r="BG12207" s="6"/>
    </row>
    <row r="12208" spans="34:59" x14ac:dyDescent="0.25">
      <c r="AH12208" s="10"/>
      <c r="AI12208" s="6"/>
      <c r="AJ12208" s="10"/>
      <c r="AK12208" s="10"/>
      <c r="AL12208" s="10"/>
      <c r="AM12208" s="10"/>
      <c r="AN12208" s="10"/>
      <c r="AO12208" s="10"/>
      <c r="AP12208" s="10"/>
      <c r="AQ12208" s="10"/>
      <c r="AR12208" s="10"/>
      <c r="AS12208" s="10"/>
      <c r="AT12208" s="10"/>
      <c r="AU12208" s="10"/>
      <c r="AV12208" s="10"/>
      <c r="AW12208" s="10"/>
      <c r="AX12208" s="10"/>
      <c r="AY12208" s="10"/>
      <c r="AZ12208" s="10"/>
      <c r="BA12208" s="10"/>
      <c r="BB12208" s="10"/>
      <c r="BC12208" s="10"/>
      <c r="BD12208" s="10"/>
      <c r="BE12208" s="10"/>
      <c r="BF12208" s="10"/>
      <c r="BG12208" s="6"/>
    </row>
    <row r="12209" spans="34:59" x14ac:dyDescent="0.25">
      <c r="AH12209" s="6"/>
      <c r="AI12209" s="6"/>
      <c r="AJ12209" s="6"/>
      <c r="AK12209" s="6"/>
      <c r="AL12209" s="6"/>
      <c r="AM12209" s="6"/>
      <c r="AN12209" s="6"/>
      <c r="AO12209" s="6"/>
      <c r="AP12209" s="6"/>
      <c r="AQ12209" s="6"/>
      <c r="AR12209" s="6"/>
      <c r="AS12209" s="6"/>
      <c r="AT12209" s="6"/>
      <c r="AU12209" s="6"/>
      <c r="AV12209" s="6"/>
      <c r="AW12209" s="6"/>
      <c r="AX12209" s="6"/>
      <c r="AY12209" s="6"/>
      <c r="AZ12209" s="6"/>
      <c r="BA12209" s="6"/>
      <c r="BB12209" s="6"/>
      <c r="BC12209" s="6"/>
      <c r="BD12209" s="6"/>
      <c r="BE12209" s="6"/>
      <c r="BF12209" s="6"/>
      <c r="BG12209" s="10"/>
    </row>
    <row r="12210" spans="34:59" x14ac:dyDescent="0.25">
      <c r="AH12210" s="10"/>
      <c r="AI12210" s="6"/>
    </row>
    <row r="12211" spans="34:59" x14ac:dyDescent="0.25">
      <c r="AH12211" s="6"/>
      <c r="AI12211" s="6"/>
      <c r="AJ12211" s="6"/>
      <c r="AK12211" s="6"/>
      <c r="AL12211" s="6"/>
      <c r="AM12211" s="6"/>
      <c r="AN12211" s="6"/>
      <c r="AO12211" s="6"/>
      <c r="AP12211" s="6"/>
      <c r="AQ12211" s="6"/>
      <c r="AR12211" s="6"/>
      <c r="AS12211" s="6"/>
      <c r="AT12211" s="6"/>
      <c r="AU12211" s="6"/>
      <c r="AV12211" s="6"/>
      <c r="AW12211" s="6"/>
      <c r="AX12211" s="6"/>
      <c r="AY12211" s="6"/>
      <c r="AZ12211" s="6"/>
      <c r="BA12211" s="6"/>
      <c r="BB12211" s="6"/>
      <c r="BC12211" s="6"/>
      <c r="BD12211" s="6"/>
      <c r="BE12211" s="6"/>
      <c r="BF12211" s="6"/>
      <c r="BG12211" s="6"/>
    </row>
    <row r="12212" spans="34:59" x14ac:dyDescent="0.25">
      <c r="AH12212" s="10"/>
      <c r="AI12212" s="6"/>
      <c r="AJ12212" s="10"/>
      <c r="AK12212" s="10"/>
      <c r="AL12212" s="10"/>
      <c r="AM12212" s="10"/>
      <c r="AN12212" s="10"/>
      <c r="AO12212" s="10"/>
      <c r="AP12212" s="10"/>
      <c r="AQ12212" s="10"/>
      <c r="AR12212" s="10"/>
      <c r="AS12212" s="10"/>
      <c r="AT12212" s="10"/>
      <c r="AU12212" s="10"/>
      <c r="AV12212" s="10"/>
      <c r="AW12212" s="10"/>
      <c r="AX12212" s="10"/>
      <c r="AY12212" s="10"/>
      <c r="AZ12212" s="10"/>
      <c r="BA12212" s="10"/>
      <c r="BB12212" s="10"/>
      <c r="BC12212" s="10"/>
      <c r="BD12212" s="10"/>
      <c r="BE12212" s="10"/>
      <c r="BF12212" s="10"/>
      <c r="BG12212" s="6"/>
    </row>
    <row r="12214" spans="34:59" x14ac:dyDescent="0.25">
      <c r="AH12214" s="10"/>
      <c r="AI12214" s="6"/>
    </row>
    <row r="12215" spans="34:59" x14ac:dyDescent="0.25">
      <c r="AH12215" s="6"/>
      <c r="AI12215" s="6"/>
      <c r="AJ12215" s="6"/>
      <c r="AK12215" s="6"/>
      <c r="AL12215" s="6"/>
      <c r="AM12215" s="6"/>
      <c r="AN12215" s="6"/>
      <c r="AO12215" s="6"/>
      <c r="AP12215" s="6"/>
      <c r="AQ12215" s="6"/>
      <c r="AR12215" s="6"/>
      <c r="AS12215" s="6"/>
      <c r="AT12215" s="6"/>
      <c r="AU12215" s="6"/>
      <c r="AV12215" s="6"/>
      <c r="AW12215" s="6"/>
      <c r="AX12215" s="6"/>
      <c r="AY12215" s="6"/>
      <c r="AZ12215" s="6"/>
      <c r="BA12215" s="6"/>
      <c r="BB12215" s="6"/>
      <c r="BC12215" s="6"/>
      <c r="BD12215" s="6"/>
      <c r="BE12215" s="6"/>
      <c r="BF12215" s="6"/>
      <c r="BG12215" s="6"/>
    </row>
    <row r="12216" spans="34:59" x14ac:dyDescent="0.25">
      <c r="AH12216" s="10"/>
      <c r="AI12216" s="6"/>
      <c r="AJ12216" s="10"/>
      <c r="AK12216" s="10"/>
      <c r="AL12216" s="10"/>
      <c r="AM12216" s="10"/>
      <c r="AN12216" s="10"/>
      <c r="AO12216" s="10"/>
      <c r="AP12216" s="10"/>
      <c r="AQ12216" s="10"/>
      <c r="AR12216" s="10"/>
      <c r="AS12216" s="10"/>
      <c r="AT12216" s="10"/>
      <c r="AU12216" s="10"/>
      <c r="AV12216" s="10"/>
      <c r="AW12216" s="10"/>
      <c r="AX12216" s="10"/>
      <c r="AY12216" s="10"/>
      <c r="AZ12216" s="10"/>
      <c r="BA12216" s="10"/>
      <c r="BB12216" s="10"/>
      <c r="BC12216" s="10"/>
      <c r="BD12216" s="10"/>
      <c r="BE12216" s="10"/>
      <c r="BF12216" s="10"/>
      <c r="BG12216" s="6"/>
    </row>
    <row r="12217" spans="34:59" x14ac:dyDescent="0.25">
      <c r="AH12217" s="6"/>
      <c r="AI12217" s="6"/>
      <c r="AJ12217" s="6"/>
      <c r="AK12217" s="6"/>
      <c r="AL12217" s="6"/>
      <c r="AM12217" s="6"/>
      <c r="AN12217" s="6"/>
      <c r="AO12217" s="6"/>
      <c r="AP12217" s="6"/>
      <c r="AQ12217" s="6"/>
      <c r="AR12217" s="6"/>
      <c r="AS12217" s="6"/>
      <c r="AT12217" s="6"/>
      <c r="AU12217" s="6"/>
      <c r="AV12217" s="6"/>
      <c r="AW12217" s="6"/>
      <c r="AX12217" s="6"/>
      <c r="AY12217" s="6"/>
      <c r="AZ12217" s="6"/>
      <c r="BA12217" s="6"/>
      <c r="BB12217" s="6"/>
      <c r="BC12217" s="6"/>
      <c r="BD12217" s="6"/>
      <c r="BE12217" s="6"/>
      <c r="BF12217" s="6"/>
      <c r="BG12217" s="10"/>
    </row>
    <row r="12218" spans="34:59" x14ac:dyDescent="0.25">
      <c r="AH12218" s="10"/>
      <c r="AI12218" s="6"/>
    </row>
    <row r="12219" spans="34:59" x14ac:dyDescent="0.25">
      <c r="AH12219" s="6"/>
      <c r="AI12219" s="6"/>
      <c r="AJ12219" s="6"/>
      <c r="AK12219" s="6"/>
      <c r="AL12219" s="6"/>
      <c r="AM12219" s="6"/>
      <c r="AN12219" s="6"/>
      <c r="AO12219" s="6"/>
      <c r="AP12219" s="6"/>
      <c r="AQ12219" s="6"/>
      <c r="AR12219" s="6"/>
      <c r="AS12219" s="6"/>
      <c r="AT12219" s="6"/>
      <c r="AU12219" s="6"/>
      <c r="AV12219" s="6"/>
      <c r="AW12219" s="6"/>
      <c r="AX12219" s="6"/>
      <c r="AY12219" s="6"/>
      <c r="AZ12219" s="6"/>
      <c r="BA12219" s="6"/>
      <c r="BB12219" s="6"/>
      <c r="BC12219" s="6"/>
      <c r="BD12219" s="6"/>
      <c r="BE12219" s="6"/>
      <c r="BF12219" s="6"/>
      <c r="BG12219" s="6"/>
    </row>
    <row r="12220" spans="34:59" x14ac:dyDescent="0.25">
      <c r="AH12220" s="10"/>
      <c r="AI12220" s="6"/>
      <c r="AJ12220" s="10"/>
      <c r="AK12220" s="10"/>
      <c r="AL12220" s="10"/>
      <c r="AM12220" s="10"/>
      <c r="AN12220" s="10"/>
      <c r="AO12220" s="10"/>
      <c r="AP12220" s="10"/>
      <c r="AQ12220" s="10"/>
      <c r="AR12220" s="10"/>
      <c r="AS12220" s="10"/>
      <c r="AT12220" s="10"/>
      <c r="AU12220" s="10"/>
      <c r="AV12220" s="10"/>
      <c r="AW12220" s="10"/>
      <c r="AX12220" s="10"/>
      <c r="AY12220" s="10"/>
      <c r="AZ12220" s="10"/>
      <c r="BA12220" s="10"/>
      <c r="BB12220" s="10"/>
      <c r="BC12220" s="10"/>
      <c r="BD12220" s="10"/>
      <c r="BE12220" s="10"/>
      <c r="BF12220" s="10"/>
      <c r="BG12220" s="6"/>
    </row>
    <row r="12221" spans="34:59" x14ac:dyDescent="0.25">
      <c r="AH12221" s="6"/>
      <c r="AI12221" s="6"/>
      <c r="AJ12221" s="6"/>
      <c r="AK12221" s="6"/>
      <c r="AL12221" s="6"/>
      <c r="AM12221" s="6"/>
      <c r="AN12221" s="6"/>
      <c r="AO12221" s="6"/>
      <c r="AP12221" s="6"/>
      <c r="AQ12221" s="6"/>
      <c r="AR12221" s="6"/>
      <c r="AS12221" s="6"/>
      <c r="AT12221" s="6"/>
      <c r="AU12221" s="6"/>
      <c r="AV12221" s="6"/>
      <c r="AW12221" s="6"/>
      <c r="AX12221" s="6"/>
      <c r="AY12221" s="6"/>
      <c r="AZ12221" s="6"/>
      <c r="BA12221" s="6"/>
      <c r="BB12221" s="6"/>
      <c r="BC12221" s="6"/>
      <c r="BD12221" s="6"/>
      <c r="BE12221" s="6"/>
      <c r="BF12221" s="6"/>
      <c r="BG12221" s="10"/>
    </row>
    <row r="12222" spans="34:59" x14ac:dyDescent="0.25">
      <c r="AH12222" s="10"/>
      <c r="AI12222" s="6"/>
    </row>
    <row r="12223" spans="34:59" x14ac:dyDescent="0.25">
      <c r="AH12223" s="6"/>
      <c r="AI12223" s="6"/>
      <c r="AJ12223" s="6"/>
      <c r="AK12223" s="6"/>
      <c r="AL12223" s="6"/>
      <c r="AM12223" s="6"/>
      <c r="AN12223" s="6"/>
      <c r="AO12223" s="6"/>
      <c r="AP12223" s="6"/>
      <c r="AQ12223" s="6"/>
      <c r="AR12223" s="6"/>
      <c r="AS12223" s="6"/>
      <c r="AT12223" s="6"/>
      <c r="AU12223" s="6"/>
      <c r="AV12223" s="6"/>
      <c r="AW12223" s="6"/>
      <c r="AX12223" s="6"/>
      <c r="AY12223" s="6"/>
      <c r="AZ12223" s="6"/>
      <c r="BA12223" s="6"/>
      <c r="BB12223" s="6"/>
      <c r="BC12223" s="6"/>
      <c r="BD12223" s="6"/>
      <c r="BE12223" s="6"/>
      <c r="BF12223" s="6"/>
      <c r="BG12223" s="6"/>
    </row>
    <row r="12224" spans="34:59" x14ac:dyDescent="0.25">
      <c r="AH12224" s="10"/>
      <c r="AI12224" s="6"/>
      <c r="AJ12224" s="10"/>
      <c r="AK12224" s="10"/>
      <c r="AL12224" s="10"/>
      <c r="AM12224" s="10"/>
      <c r="AN12224" s="10"/>
      <c r="AO12224" s="10"/>
      <c r="AP12224" s="10"/>
      <c r="AQ12224" s="10"/>
      <c r="AR12224" s="10"/>
      <c r="AS12224" s="10"/>
      <c r="AT12224" s="10"/>
      <c r="AU12224" s="10"/>
      <c r="AV12224" s="10"/>
      <c r="AW12224" s="10"/>
      <c r="AX12224" s="10"/>
      <c r="AY12224" s="10"/>
      <c r="AZ12224" s="10"/>
      <c r="BA12224" s="10"/>
      <c r="BB12224" s="10"/>
      <c r="BC12224" s="10"/>
      <c r="BD12224" s="10"/>
      <c r="BE12224" s="10"/>
      <c r="BF12224" s="10"/>
      <c r="BG12224" s="6"/>
    </row>
    <row r="12225" spans="34:59" x14ac:dyDescent="0.25">
      <c r="AH12225" s="6"/>
      <c r="AI12225" s="6"/>
      <c r="AJ12225" s="6"/>
      <c r="AK12225" s="6"/>
      <c r="AL12225" s="6"/>
      <c r="AM12225" s="6"/>
      <c r="AN12225" s="6"/>
      <c r="AO12225" s="6"/>
      <c r="AP12225" s="6"/>
      <c r="AQ12225" s="6"/>
      <c r="AR12225" s="6"/>
      <c r="AS12225" s="6"/>
      <c r="AT12225" s="6"/>
      <c r="AU12225" s="6"/>
      <c r="AV12225" s="6"/>
      <c r="AW12225" s="6"/>
      <c r="AX12225" s="6"/>
      <c r="AY12225" s="6"/>
      <c r="AZ12225" s="6"/>
      <c r="BA12225" s="6"/>
      <c r="BB12225" s="6"/>
      <c r="BC12225" s="6"/>
      <c r="BD12225" s="6"/>
      <c r="BE12225" s="6"/>
      <c r="BF12225" s="6"/>
      <c r="BG12225" s="10"/>
    </row>
    <row r="12226" spans="34:59" x14ac:dyDescent="0.25">
      <c r="AH12226" s="10"/>
      <c r="AI12226" s="6"/>
    </row>
    <row r="12227" spans="34:59" x14ac:dyDescent="0.25">
      <c r="AH12227" s="6"/>
      <c r="AI12227" s="6"/>
      <c r="AJ12227" s="6"/>
      <c r="AK12227" s="6"/>
      <c r="AL12227" s="6"/>
      <c r="AM12227" s="6"/>
      <c r="AN12227" s="6"/>
      <c r="AO12227" s="6"/>
      <c r="AP12227" s="6"/>
      <c r="AQ12227" s="6"/>
      <c r="AR12227" s="6"/>
      <c r="AS12227" s="6"/>
      <c r="AT12227" s="6"/>
      <c r="AU12227" s="6"/>
      <c r="AV12227" s="6"/>
      <c r="AW12227" s="6"/>
      <c r="AX12227" s="6"/>
      <c r="AY12227" s="6"/>
      <c r="AZ12227" s="6"/>
      <c r="BA12227" s="6"/>
      <c r="BB12227" s="6"/>
      <c r="BC12227" s="6"/>
      <c r="BD12227" s="6"/>
      <c r="BE12227" s="6"/>
      <c r="BF12227" s="6"/>
      <c r="BG12227" s="6"/>
    </row>
    <row r="12228" spans="34:59" x14ac:dyDescent="0.25">
      <c r="AH12228" s="10"/>
      <c r="AI12228" s="6"/>
      <c r="AJ12228" s="10"/>
      <c r="AK12228" s="10"/>
      <c r="AL12228" s="10"/>
      <c r="AM12228" s="10"/>
      <c r="AN12228" s="10"/>
      <c r="AO12228" s="10"/>
      <c r="AP12228" s="10"/>
      <c r="AQ12228" s="10"/>
      <c r="AR12228" s="10"/>
      <c r="AS12228" s="10"/>
      <c r="AT12228" s="10"/>
      <c r="AU12228" s="10"/>
      <c r="AV12228" s="10"/>
      <c r="AW12228" s="10"/>
      <c r="AX12228" s="10"/>
      <c r="AY12228" s="10"/>
      <c r="AZ12228" s="10"/>
      <c r="BA12228" s="10"/>
      <c r="BB12228" s="10"/>
      <c r="BC12228" s="10"/>
      <c r="BD12228" s="10"/>
      <c r="BE12228" s="10"/>
      <c r="BF12228" s="10"/>
      <c r="BG12228" s="6"/>
    </row>
    <row r="12230" spans="34:59" x14ac:dyDescent="0.25">
      <c r="AH12230" s="10"/>
      <c r="AI12230" s="6"/>
    </row>
    <row r="12231" spans="34:59" x14ac:dyDescent="0.25">
      <c r="AH12231" s="6"/>
      <c r="AI12231" s="6"/>
      <c r="AJ12231" s="6"/>
      <c r="AK12231" s="6"/>
      <c r="AL12231" s="6"/>
      <c r="AM12231" s="6"/>
      <c r="AN12231" s="6"/>
      <c r="AO12231" s="6"/>
      <c r="AP12231" s="6"/>
      <c r="AQ12231" s="6"/>
      <c r="AR12231" s="6"/>
      <c r="AS12231" s="6"/>
      <c r="AT12231" s="6"/>
      <c r="AU12231" s="6"/>
      <c r="AV12231" s="6"/>
      <c r="AW12231" s="6"/>
      <c r="AX12231" s="6"/>
      <c r="AY12231" s="6"/>
      <c r="AZ12231" s="6"/>
      <c r="BA12231" s="6"/>
      <c r="BB12231" s="6"/>
      <c r="BC12231" s="6"/>
      <c r="BD12231" s="6"/>
      <c r="BE12231" s="6"/>
      <c r="BF12231" s="6"/>
      <c r="BG12231" s="6"/>
    </row>
    <row r="12232" spans="34:59" x14ac:dyDescent="0.25">
      <c r="AH12232" s="10"/>
      <c r="AI12232" s="6"/>
      <c r="AJ12232" s="10"/>
      <c r="AK12232" s="10"/>
      <c r="AL12232" s="10"/>
      <c r="AM12232" s="10"/>
      <c r="AN12232" s="10"/>
      <c r="AO12232" s="10"/>
      <c r="AP12232" s="10"/>
      <c r="AQ12232" s="10"/>
      <c r="AR12232" s="10"/>
      <c r="AS12232" s="10"/>
      <c r="AT12232" s="10"/>
      <c r="AU12232" s="10"/>
      <c r="AV12232" s="10"/>
      <c r="AW12232" s="10"/>
      <c r="AX12232" s="10"/>
      <c r="AY12232" s="10"/>
      <c r="AZ12232" s="10"/>
      <c r="BA12232" s="10"/>
      <c r="BB12232" s="10"/>
      <c r="BC12232" s="10"/>
      <c r="BD12232" s="10"/>
      <c r="BE12232" s="10"/>
      <c r="BF12232" s="10"/>
      <c r="BG12232" s="6"/>
    </row>
    <row r="12233" spans="34:59" x14ac:dyDescent="0.25">
      <c r="AH12233" s="6"/>
      <c r="AI12233" s="6"/>
      <c r="AJ12233" s="6"/>
      <c r="AK12233" s="6"/>
      <c r="AL12233" s="6"/>
      <c r="AM12233" s="6"/>
      <c r="AN12233" s="6"/>
      <c r="AO12233" s="6"/>
      <c r="AP12233" s="6"/>
      <c r="AQ12233" s="6"/>
      <c r="AR12233" s="6"/>
      <c r="AS12233" s="6"/>
      <c r="AT12233" s="6"/>
      <c r="AU12233" s="6"/>
      <c r="AV12233" s="6"/>
      <c r="AW12233" s="6"/>
      <c r="AX12233" s="6"/>
      <c r="AY12233" s="6"/>
      <c r="AZ12233" s="6"/>
      <c r="BA12233" s="6"/>
      <c r="BB12233" s="6"/>
      <c r="BC12233" s="6"/>
      <c r="BD12233" s="6"/>
      <c r="BE12233" s="6"/>
      <c r="BF12233" s="6"/>
      <c r="BG12233" s="10"/>
    </row>
    <row r="12234" spans="34:59" x14ac:dyDescent="0.25">
      <c r="AH12234" s="10"/>
      <c r="AI12234" s="6"/>
    </row>
    <row r="12235" spans="34:59" x14ac:dyDescent="0.25">
      <c r="AH12235" s="6"/>
      <c r="AI12235" s="6"/>
      <c r="AJ12235" s="6"/>
      <c r="AK12235" s="6"/>
      <c r="AL12235" s="6"/>
      <c r="AM12235" s="6"/>
      <c r="AN12235" s="6"/>
      <c r="AO12235" s="6"/>
      <c r="AP12235" s="6"/>
      <c r="AQ12235" s="6"/>
      <c r="AR12235" s="6"/>
      <c r="AS12235" s="6"/>
      <c r="AT12235" s="6"/>
      <c r="AU12235" s="6"/>
      <c r="AV12235" s="6"/>
      <c r="AW12235" s="6"/>
      <c r="AX12235" s="6"/>
      <c r="AY12235" s="6"/>
      <c r="AZ12235" s="6"/>
      <c r="BA12235" s="6"/>
      <c r="BB12235" s="6"/>
      <c r="BC12235" s="6"/>
      <c r="BD12235" s="6"/>
      <c r="BE12235" s="6"/>
      <c r="BF12235" s="6"/>
      <c r="BG12235" s="6"/>
    </row>
    <row r="12236" spans="34:59" x14ac:dyDescent="0.25">
      <c r="AH12236" s="10"/>
      <c r="AI12236" s="6"/>
      <c r="AJ12236" s="10"/>
      <c r="AK12236" s="10"/>
      <c r="AL12236" s="10"/>
      <c r="AM12236" s="10"/>
      <c r="AN12236" s="10"/>
      <c r="AO12236" s="10"/>
      <c r="AP12236" s="10"/>
      <c r="AQ12236" s="10"/>
      <c r="AR12236" s="10"/>
      <c r="AS12236" s="10"/>
      <c r="AT12236" s="10"/>
      <c r="AU12236" s="10"/>
      <c r="AV12236" s="10"/>
      <c r="AW12236" s="10"/>
      <c r="AX12236" s="10"/>
      <c r="AY12236" s="10"/>
      <c r="AZ12236" s="10"/>
      <c r="BA12236" s="10"/>
      <c r="BB12236" s="10"/>
      <c r="BC12236" s="10"/>
      <c r="BD12236" s="10"/>
      <c r="BE12236" s="10"/>
      <c r="BF12236" s="10"/>
      <c r="BG12236" s="6"/>
    </row>
    <row r="12237" spans="34:59" x14ac:dyDescent="0.25">
      <c r="AH12237" s="6"/>
      <c r="AI12237" s="6"/>
      <c r="AJ12237" s="6"/>
      <c r="AK12237" s="6"/>
      <c r="AL12237" s="6"/>
      <c r="AM12237" s="6"/>
      <c r="AN12237" s="6"/>
      <c r="AO12237" s="6"/>
      <c r="AP12237" s="6"/>
      <c r="AQ12237" s="6"/>
      <c r="AR12237" s="6"/>
      <c r="AS12237" s="6"/>
      <c r="AT12237" s="6"/>
      <c r="AU12237" s="6"/>
      <c r="AV12237" s="6"/>
      <c r="AW12237" s="6"/>
      <c r="AX12237" s="6"/>
      <c r="AY12237" s="6"/>
      <c r="AZ12237" s="6"/>
      <c r="BA12237" s="6"/>
      <c r="BB12237" s="6"/>
      <c r="BC12237" s="6"/>
      <c r="BD12237" s="6"/>
      <c r="BE12237" s="6"/>
      <c r="BF12237" s="6"/>
      <c r="BG12237" s="10"/>
    </row>
    <row r="12238" spans="34:59" x14ac:dyDescent="0.25">
      <c r="AH12238" s="10"/>
      <c r="AI12238" s="6"/>
    </row>
    <row r="12239" spans="34:59" x14ac:dyDescent="0.25">
      <c r="AH12239" s="6"/>
      <c r="AI12239" s="6"/>
      <c r="AJ12239" s="6"/>
      <c r="AK12239" s="6"/>
      <c r="AL12239" s="6"/>
      <c r="AM12239" s="6"/>
      <c r="AN12239" s="6"/>
      <c r="AO12239" s="6"/>
      <c r="AP12239" s="6"/>
      <c r="AQ12239" s="6"/>
      <c r="AR12239" s="6"/>
      <c r="AS12239" s="6"/>
      <c r="AT12239" s="6"/>
      <c r="AU12239" s="6"/>
      <c r="AV12239" s="6"/>
      <c r="AW12239" s="6"/>
      <c r="AX12239" s="6"/>
      <c r="AY12239" s="6"/>
      <c r="AZ12239" s="6"/>
      <c r="BA12239" s="6"/>
      <c r="BB12239" s="6"/>
      <c r="BC12239" s="6"/>
      <c r="BD12239" s="6"/>
      <c r="BE12239" s="6"/>
      <c r="BF12239" s="6"/>
      <c r="BG12239" s="6"/>
    </row>
    <row r="12240" spans="34:59" x14ac:dyDescent="0.25">
      <c r="AH12240" s="10"/>
      <c r="AI12240" s="6"/>
      <c r="AJ12240" s="10"/>
      <c r="AK12240" s="10"/>
      <c r="AL12240" s="10"/>
      <c r="AM12240" s="10"/>
      <c r="AN12240" s="10"/>
      <c r="AO12240" s="10"/>
      <c r="AP12240" s="10"/>
      <c r="AQ12240" s="10"/>
      <c r="AR12240" s="10"/>
      <c r="AS12240" s="10"/>
      <c r="AT12240" s="10"/>
      <c r="AU12240" s="10"/>
      <c r="AV12240" s="10"/>
      <c r="AW12240" s="10"/>
      <c r="AX12240" s="10"/>
      <c r="AY12240" s="10"/>
      <c r="AZ12240" s="10"/>
      <c r="BA12240" s="10"/>
      <c r="BB12240" s="10"/>
      <c r="BC12240" s="10"/>
      <c r="BD12240" s="10"/>
      <c r="BE12240" s="10"/>
      <c r="BF12240" s="10"/>
      <c r="BG12240" s="6"/>
    </row>
    <row r="12241" spans="34:59" x14ac:dyDescent="0.25">
      <c r="AH12241" s="6"/>
      <c r="AI12241" s="6"/>
      <c r="AJ12241" s="6"/>
      <c r="AK12241" s="6"/>
      <c r="AL12241" s="6"/>
      <c r="AM12241" s="6"/>
      <c r="AN12241" s="6"/>
      <c r="AO12241" s="6"/>
      <c r="AP12241" s="6"/>
      <c r="AQ12241" s="6"/>
      <c r="AR12241" s="6"/>
      <c r="AS12241" s="6"/>
      <c r="AT12241" s="6"/>
      <c r="AU12241" s="6"/>
      <c r="AV12241" s="6"/>
      <c r="AW12241" s="6"/>
      <c r="AX12241" s="6"/>
      <c r="AY12241" s="6"/>
      <c r="AZ12241" s="6"/>
      <c r="BA12241" s="6"/>
      <c r="BB12241" s="6"/>
      <c r="BC12241" s="6"/>
      <c r="BD12241" s="6"/>
      <c r="BE12241" s="6"/>
      <c r="BF12241" s="6"/>
      <c r="BG12241" s="10"/>
    </row>
    <row r="12242" spans="34:59" x14ac:dyDescent="0.25">
      <c r="AH12242" s="10"/>
      <c r="AI12242" s="6"/>
    </row>
    <row r="12243" spans="34:59" x14ac:dyDescent="0.25">
      <c r="AH12243" s="6"/>
      <c r="AI12243" s="6"/>
      <c r="AJ12243" s="6"/>
      <c r="AK12243" s="6"/>
      <c r="AL12243" s="6"/>
      <c r="AM12243" s="6"/>
      <c r="AN12243" s="6"/>
      <c r="AO12243" s="6"/>
      <c r="AP12243" s="6"/>
      <c r="AQ12243" s="6"/>
      <c r="AR12243" s="6"/>
      <c r="AS12243" s="6"/>
      <c r="AT12243" s="6"/>
      <c r="AU12243" s="6"/>
      <c r="AV12243" s="6"/>
      <c r="AW12243" s="6"/>
      <c r="AX12243" s="6"/>
      <c r="AY12243" s="6"/>
      <c r="AZ12243" s="6"/>
      <c r="BA12243" s="6"/>
      <c r="BB12243" s="6"/>
      <c r="BC12243" s="6"/>
      <c r="BD12243" s="6"/>
      <c r="BE12243" s="6"/>
      <c r="BF12243" s="6"/>
      <c r="BG12243" s="6"/>
    </row>
    <row r="12244" spans="34:59" x14ac:dyDescent="0.25">
      <c r="AH12244" s="10"/>
      <c r="AI12244" s="6"/>
      <c r="AJ12244" s="10"/>
      <c r="AK12244" s="10"/>
      <c r="AL12244" s="10"/>
      <c r="AM12244" s="10"/>
      <c r="AN12244" s="10"/>
      <c r="AO12244" s="10"/>
      <c r="AP12244" s="10"/>
      <c r="AQ12244" s="10"/>
      <c r="AR12244" s="10"/>
      <c r="AS12244" s="10"/>
      <c r="AT12244" s="10"/>
      <c r="AU12244" s="10"/>
      <c r="AV12244" s="10"/>
      <c r="AW12244" s="10"/>
      <c r="AX12244" s="10"/>
      <c r="AY12244" s="10"/>
      <c r="AZ12244" s="10"/>
      <c r="BA12244" s="10"/>
      <c r="BB12244" s="10"/>
      <c r="BC12244" s="10"/>
      <c r="BD12244" s="10"/>
      <c r="BE12244" s="10"/>
      <c r="BF12244" s="10"/>
      <c r="BG12244" s="6"/>
    </row>
    <row r="12246" spans="34:59" x14ac:dyDescent="0.25">
      <c r="AH12246" s="10"/>
      <c r="AI12246" s="6"/>
    </row>
    <row r="12247" spans="34:59" x14ac:dyDescent="0.25">
      <c r="AH12247" s="6"/>
      <c r="AI12247" s="6"/>
      <c r="AJ12247" s="6"/>
      <c r="AK12247" s="6"/>
      <c r="AL12247" s="6"/>
      <c r="AM12247" s="6"/>
      <c r="AN12247" s="6"/>
      <c r="AO12247" s="6"/>
      <c r="AP12247" s="6"/>
      <c r="AQ12247" s="6"/>
      <c r="AR12247" s="6"/>
      <c r="AS12247" s="6"/>
      <c r="AT12247" s="6"/>
      <c r="AU12247" s="6"/>
      <c r="AV12247" s="6"/>
      <c r="AW12247" s="6"/>
      <c r="AX12247" s="6"/>
      <c r="AY12247" s="6"/>
      <c r="AZ12247" s="6"/>
      <c r="BA12247" s="6"/>
      <c r="BB12247" s="6"/>
      <c r="BC12247" s="6"/>
      <c r="BD12247" s="6"/>
      <c r="BE12247" s="6"/>
      <c r="BF12247" s="6"/>
      <c r="BG12247" s="6"/>
    </row>
    <row r="12248" spans="34:59" x14ac:dyDescent="0.25">
      <c r="AH12248" s="10"/>
      <c r="AI12248" s="6"/>
      <c r="AJ12248" s="10"/>
      <c r="AK12248" s="10"/>
      <c r="AL12248" s="10"/>
      <c r="AM12248" s="10"/>
      <c r="AN12248" s="10"/>
      <c r="AO12248" s="10"/>
      <c r="AP12248" s="10"/>
      <c r="AQ12248" s="10"/>
      <c r="AR12248" s="10"/>
      <c r="AS12248" s="10"/>
      <c r="AT12248" s="10"/>
      <c r="AU12248" s="10"/>
      <c r="AV12248" s="10"/>
      <c r="AW12248" s="10"/>
      <c r="AX12248" s="10"/>
      <c r="AY12248" s="10"/>
      <c r="AZ12248" s="10"/>
      <c r="BA12248" s="10"/>
      <c r="BB12248" s="10"/>
      <c r="BC12248" s="10"/>
      <c r="BD12248" s="10"/>
      <c r="BE12248" s="10"/>
      <c r="BF12248" s="10"/>
      <c r="BG12248" s="6"/>
    </row>
    <row r="12249" spans="34:59" x14ac:dyDescent="0.25">
      <c r="AH12249" s="6"/>
      <c r="AI12249" s="6"/>
      <c r="AJ12249" s="6"/>
      <c r="AK12249" s="6"/>
      <c r="AL12249" s="6"/>
      <c r="AM12249" s="6"/>
      <c r="AN12249" s="6"/>
      <c r="AO12249" s="6"/>
      <c r="AP12249" s="6"/>
      <c r="AQ12249" s="6"/>
      <c r="AR12249" s="6"/>
      <c r="AS12249" s="6"/>
      <c r="AT12249" s="6"/>
      <c r="AU12249" s="6"/>
      <c r="AV12249" s="6"/>
      <c r="AW12249" s="6"/>
      <c r="AX12249" s="6"/>
      <c r="AY12249" s="6"/>
      <c r="AZ12249" s="6"/>
      <c r="BA12249" s="6"/>
      <c r="BB12249" s="6"/>
      <c r="BC12249" s="6"/>
      <c r="BD12249" s="6"/>
      <c r="BE12249" s="6"/>
      <c r="BF12249" s="6"/>
      <c r="BG12249" s="10"/>
    </row>
    <row r="12250" spans="34:59" x14ac:dyDescent="0.25">
      <c r="AH12250" s="10"/>
      <c r="AI12250" s="6"/>
    </row>
    <row r="12251" spans="34:59" x14ac:dyDescent="0.25">
      <c r="AH12251" s="6"/>
      <c r="AI12251" s="6"/>
      <c r="AJ12251" s="6"/>
      <c r="AK12251" s="6"/>
      <c r="AL12251" s="6"/>
      <c r="AM12251" s="6"/>
      <c r="AN12251" s="6"/>
      <c r="AO12251" s="6"/>
      <c r="AP12251" s="6"/>
      <c r="AQ12251" s="6"/>
      <c r="AR12251" s="6"/>
      <c r="AS12251" s="6"/>
      <c r="AT12251" s="6"/>
      <c r="AU12251" s="6"/>
      <c r="AV12251" s="6"/>
      <c r="AW12251" s="6"/>
      <c r="AX12251" s="6"/>
      <c r="AY12251" s="6"/>
      <c r="AZ12251" s="6"/>
      <c r="BA12251" s="6"/>
      <c r="BB12251" s="6"/>
      <c r="BC12251" s="6"/>
      <c r="BD12251" s="6"/>
      <c r="BE12251" s="6"/>
      <c r="BF12251" s="6"/>
      <c r="BG12251" s="6"/>
    </row>
    <row r="12252" spans="34:59" x14ac:dyDescent="0.25">
      <c r="AH12252" s="10"/>
      <c r="AI12252" s="6"/>
      <c r="AJ12252" s="10"/>
      <c r="AK12252" s="10"/>
      <c r="AL12252" s="10"/>
      <c r="AM12252" s="10"/>
      <c r="AN12252" s="10"/>
      <c r="AO12252" s="10"/>
      <c r="AP12252" s="10"/>
      <c r="AQ12252" s="10"/>
      <c r="AR12252" s="10"/>
      <c r="AS12252" s="10"/>
      <c r="AT12252" s="10"/>
      <c r="AU12252" s="10"/>
      <c r="AV12252" s="10"/>
      <c r="AW12252" s="10"/>
      <c r="AX12252" s="10"/>
      <c r="AY12252" s="10"/>
      <c r="AZ12252" s="10"/>
      <c r="BA12252" s="10"/>
      <c r="BB12252" s="10"/>
      <c r="BC12252" s="10"/>
      <c r="BD12252" s="10"/>
      <c r="BE12252" s="10"/>
      <c r="BF12252" s="10"/>
      <c r="BG12252" s="6"/>
    </row>
    <row r="12253" spans="34:59" x14ac:dyDescent="0.25">
      <c r="AH12253" s="6"/>
      <c r="AI12253" s="6"/>
      <c r="AJ12253" s="6"/>
      <c r="AK12253" s="6"/>
      <c r="AL12253" s="6"/>
      <c r="AM12253" s="6"/>
      <c r="AN12253" s="6"/>
      <c r="AO12253" s="6"/>
      <c r="AP12253" s="6"/>
      <c r="AQ12253" s="6"/>
      <c r="AR12253" s="6"/>
      <c r="AS12253" s="6"/>
      <c r="AT12253" s="6"/>
      <c r="AU12253" s="6"/>
      <c r="AV12253" s="6"/>
      <c r="AW12253" s="6"/>
      <c r="AX12253" s="6"/>
      <c r="AY12253" s="6"/>
      <c r="AZ12253" s="6"/>
      <c r="BA12253" s="6"/>
      <c r="BB12253" s="6"/>
      <c r="BC12253" s="6"/>
      <c r="BD12253" s="6"/>
      <c r="BE12253" s="6"/>
      <c r="BF12253" s="6"/>
      <c r="BG12253" s="10"/>
    </row>
    <row r="12254" spans="34:59" x14ac:dyDescent="0.25">
      <c r="AH12254" s="10"/>
      <c r="AI12254" s="6"/>
    </row>
    <row r="12255" spans="34:59" x14ac:dyDescent="0.25">
      <c r="AH12255" s="6"/>
      <c r="AI12255" s="6"/>
      <c r="AJ12255" s="6"/>
      <c r="AK12255" s="6"/>
      <c r="AL12255" s="6"/>
      <c r="AM12255" s="6"/>
      <c r="AN12255" s="6"/>
      <c r="AO12255" s="6"/>
      <c r="AP12255" s="6"/>
      <c r="AQ12255" s="6"/>
      <c r="AR12255" s="6"/>
      <c r="AS12255" s="6"/>
      <c r="AT12255" s="6"/>
      <c r="AU12255" s="6"/>
      <c r="AV12255" s="6"/>
      <c r="AW12255" s="6"/>
      <c r="AX12255" s="6"/>
      <c r="AY12255" s="6"/>
      <c r="AZ12255" s="6"/>
      <c r="BA12255" s="6"/>
      <c r="BB12255" s="6"/>
      <c r="BC12255" s="6"/>
      <c r="BD12255" s="6"/>
      <c r="BE12255" s="6"/>
      <c r="BF12255" s="6"/>
      <c r="BG12255" s="6"/>
    </row>
    <row r="12256" spans="34:59" x14ac:dyDescent="0.25">
      <c r="AH12256" s="10"/>
      <c r="AI12256" s="6"/>
      <c r="AJ12256" s="10"/>
      <c r="AK12256" s="10"/>
      <c r="AL12256" s="10"/>
      <c r="AM12256" s="10"/>
      <c r="AN12256" s="10"/>
      <c r="AO12256" s="10"/>
      <c r="AP12256" s="10"/>
      <c r="AQ12256" s="10"/>
      <c r="AR12256" s="10"/>
      <c r="AS12256" s="10"/>
      <c r="AT12256" s="10"/>
      <c r="AU12256" s="10"/>
      <c r="AV12256" s="10"/>
      <c r="AW12256" s="10"/>
      <c r="AX12256" s="10"/>
      <c r="AY12256" s="10"/>
      <c r="AZ12256" s="10"/>
      <c r="BA12256" s="10"/>
      <c r="BB12256" s="10"/>
      <c r="BC12256" s="10"/>
      <c r="BD12256" s="10"/>
      <c r="BE12256" s="10"/>
      <c r="BF12256" s="10"/>
      <c r="BG12256" s="6"/>
    </row>
    <row r="12257" spans="34:59" x14ac:dyDescent="0.25">
      <c r="AH12257" s="6"/>
      <c r="AI12257" s="6"/>
      <c r="AJ12257" s="6"/>
      <c r="AK12257" s="6"/>
      <c r="AL12257" s="6"/>
      <c r="AM12257" s="6"/>
      <c r="AN12257" s="6"/>
      <c r="AO12257" s="6"/>
      <c r="AP12257" s="6"/>
      <c r="AQ12257" s="6"/>
      <c r="AR12257" s="6"/>
      <c r="AS12257" s="6"/>
      <c r="AT12257" s="6"/>
      <c r="AU12257" s="6"/>
      <c r="AV12257" s="6"/>
      <c r="AW12257" s="6"/>
      <c r="AX12257" s="6"/>
      <c r="AY12257" s="6"/>
      <c r="AZ12257" s="6"/>
      <c r="BA12257" s="6"/>
      <c r="BB12257" s="6"/>
      <c r="BC12257" s="6"/>
      <c r="BD12257" s="6"/>
      <c r="BE12257" s="6"/>
      <c r="BF12257" s="6"/>
      <c r="BG12257" s="10"/>
    </row>
    <row r="12258" spans="34:59" x14ac:dyDescent="0.25">
      <c r="AH12258" s="10"/>
      <c r="AI12258" s="6"/>
    </row>
    <row r="12259" spans="34:59" x14ac:dyDescent="0.25">
      <c r="AH12259" s="6"/>
      <c r="AI12259" s="6"/>
      <c r="AJ12259" s="6"/>
      <c r="AK12259" s="6"/>
      <c r="AL12259" s="6"/>
      <c r="AM12259" s="6"/>
      <c r="AN12259" s="6"/>
      <c r="AO12259" s="6"/>
      <c r="AP12259" s="6"/>
      <c r="AQ12259" s="6"/>
      <c r="AR12259" s="6"/>
      <c r="AS12259" s="6"/>
      <c r="AT12259" s="6"/>
      <c r="AU12259" s="6"/>
      <c r="AV12259" s="6"/>
      <c r="AW12259" s="6"/>
      <c r="AX12259" s="6"/>
      <c r="AY12259" s="6"/>
      <c r="AZ12259" s="6"/>
      <c r="BA12259" s="6"/>
      <c r="BB12259" s="6"/>
      <c r="BC12259" s="6"/>
      <c r="BD12259" s="6"/>
      <c r="BE12259" s="6"/>
      <c r="BF12259" s="6"/>
      <c r="BG12259" s="6"/>
    </row>
    <row r="12260" spans="34:59" x14ac:dyDescent="0.25">
      <c r="AH12260" s="10"/>
      <c r="AI12260" s="6"/>
      <c r="AJ12260" s="10"/>
      <c r="AK12260" s="10"/>
      <c r="AL12260" s="10"/>
      <c r="AM12260" s="10"/>
      <c r="AN12260" s="10"/>
      <c r="AO12260" s="10"/>
      <c r="AP12260" s="10"/>
      <c r="AQ12260" s="10"/>
      <c r="AR12260" s="10"/>
      <c r="AS12260" s="10"/>
      <c r="AT12260" s="10"/>
      <c r="AU12260" s="10"/>
      <c r="AV12260" s="10"/>
      <c r="AW12260" s="10"/>
      <c r="AX12260" s="10"/>
      <c r="AY12260" s="10"/>
      <c r="AZ12260" s="10"/>
      <c r="BA12260" s="10"/>
      <c r="BB12260" s="10"/>
      <c r="BC12260" s="10"/>
      <c r="BD12260" s="10"/>
      <c r="BE12260" s="10"/>
      <c r="BF12260" s="10"/>
      <c r="BG12260" s="6"/>
    </row>
    <row r="12262" spans="34:59" x14ac:dyDescent="0.25">
      <c r="AH12262" s="10"/>
      <c r="AI12262" s="6"/>
    </row>
    <row r="12263" spans="34:59" x14ac:dyDescent="0.25">
      <c r="AH12263" s="6"/>
      <c r="AI12263" s="6"/>
      <c r="AJ12263" s="6"/>
      <c r="AK12263" s="6"/>
      <c r="AL12263" s="6"/>
      <c r="AM12263" s="6"/>
      <c r="AN12263" s="6"/>
      <c r="AO12263" s="6"/>
      <c r="AP12263" s="6"/>
      <c r="AQ12263" s="6"/>
      <c r="AR12263" s="6"/>
      <c r="AS12263" s="6"/>
      <c r="AT12263" s="6"/>
      <c r="AU12263" s="6"/>
      <c r="AV12263" s="6"/>
      <c r="AW12263" s="6"/>
      <c r="AX12263" s="6"/>
      <c r="AY12263" s="6"/>
      <c r="AZ12263" s="6"/>
      <c r="BA12263" s="6"/>
      <c r="BB12263" s="6"/>
      <c r="BC12263" s="6"/>
      <c r="BD12263" s="6"/>
      <c r="BE12263" s="6"/>
      <c r="BF12263" s="6"/>
      <c r="BG12263" s="6"/>
    </row>
    <row r="12264" spans="34:59" x14ac:dyDescent="0.25">
      <c r="AH12264" s="10"/>
      <c r="AI12264" s="6"/>
      <c r="AJ12264" s="10"/>
      <c r="AK12264" s="10"/>
      <c r="AL12264" s="10"/>
      <c r="AM12264" s="10"/>
      <c r="AN12264" s="10"/>
      <c r="AO12264" s="10"/>
      <c r="AP12264" s="10"/>
      <c r="AQ12264" s="10"/>
      <c r="AR12264" s="10"/>
      <c r="AS12264" s="10"/>
      <c r="AT12264" s="10"/>
      <c r="AU12264" s="10"/>
      <c r="AV12264" s="10"/>
      <c r="AW12264" s="10"/>
      <c r="AX12264" s="10"/>
      <c r="AY12264" s="10"/>
      <c r="AZ12264" s="10"/>
      <c r="BA12264" s="10"/>
      <c r="BB12264" s="10"/>
      <c r="BC12264" s="10"/>
      <c r="BD12264" s="10"/>
      <c r="BE12264" s="10"/>
      <c r="BF12264" s="10"/>
      <c r="BG12264" s="6"/>
    </row>
    <row r="12265" spans="34:59" x14ac:dyDescent="0.25">
      <c r="AH12265" s="6"/>
      <c r="AI12265" s="6"/>
      <c r="AJ12265" s="6"/>
      <c r="AK12265" s="6"/>
      <c r="AL12265" s="6"/>
      <c r="AM12265" s="6"/>
      <c r="AN12265" s="6"/>
      <c r="AO12265" s="6"/>
      <c r="AP12265" s="6"/>
      <c r="AQ12265" s="6"/>
      <c r="AR12265" s="6"/>
      <c r="AS12265" s="6"/>
      <c r="AT12265" s="6"/>
      <c r="AU12265" s="6"/>
      <c r="AV12265" s="6"/>
      <c r="AW12265" s="6"/>
      <c r="AX12265" s="6"/>
      <c r="AY12265" s="6"/>
      <c r="AZ12265" s="6"/>
      <c r="BA12265" s="6"/>
      <c r="BB12265" s="6"/>
      <c r="BC12265" s="6"/>
      <c r="BD12265" s="6"/>
      <c r="BE12265" s="6"/>
      <c r="BF12265" s="6"/>
      <c r="BG12265" s="10"/>
    </row>
    <row r="12266" spans="34:59" x14ac:dyDescent="0.25">
      <c r="AH12266" s="10"/>
      <c r="AI12266" s="6"/>
    </row>
    <row r="12267" spans="34:59" x14ac:dyDescent="0.25">
      <c r="AH12267" s="6"/>
      <c r="AI12267" s="6"/>
      <c r="AJ12267" s="6"/>
      <c r="AK12267" s="6"/>
      <c r="AL12267" s="6"/>
      <c r="AM12267" s="6"/>
      <c r="AN12267" s="6"/>
      <c r="AO12267" s="6"/>
      <c r="AP12267" s="6"/>
      <c r="AQ12267" s="6"/>
      <c r="AR12267" s="6"/>
      <c r="AS12267" s="6"/>
      <c r="AT12267" s="6"/>
      <c r="AU12267" s="6"/>
      <c r="AV12267" s="6"/>
      <c r="AW12267" s="6"/>
      <c r="AX12267" s="6"/>
      <c r="AY12267" s="6"/>
      <c r="AZ12267" s="6"/>
      <c r="BA12267" s="6"/>
      <c r="BB12267" s="6"/>
      <c r="BC12267" s="6"/>
      <c r="BD12267" s="6"/>
      <c r="BE12267" s="6"/>
      <c r="BF12267" s="6"/>
      <c r="BG12267" s="6"/>
    </row>
    <row r="12268" spans="34:59" x14ac:dyDescent="0.25">
      <c r="AH12268" s="10"/>
      <c r="AI12268" s="6"/>
      <c r="AJ12268" s="10"/>
      <c r="AK12268" s="10"/>
      <c r="AL12268" s="10"/>
      <c r="AM12268" s="10"/>
      <c r="AN12268" s="10"/>
      <c r="AO12268" s="10"/>
      <c r="AP12268" s="10"/>
      <c r="AQ12268" s="10"/>
      <c r="AR12268" s="10"/>
      <c r="AS12268" s="10"/>
      <c r="AT12268" s="10"/>
      <c r="AU12268" s="10"/>
      <c r="AV12268" s="10"/>
      <c r="AW12268" s="10"/>
      <c r="AX12268" s="10"/>
      <c r="AY12268" s="10"/>
      <c r="AZ12268" s="10"/>
      <c r="BA12268" s="10"/>
      <c r="BB12268" s="10"/>
      <c r="BC12268" s="10"/>
      <c r="BD12268" s="10"/>
      <c r="BE12268" s="10"/>
      <c r="BF12268" s="10"/>
      <c r="BG12268" s="6"/>
    </row>
    <row r="12269" spans="34:59" x14ac:dyDescent="0.25">
      <c r="AH12269" s="6"/>
      <c r="AI12269" s="6"/>
      <c r="AJ12269" s="6"/>
      <c r="AK12269" s="6"/>
      <c r="AL12269" s="6"/>
      <c r="AM12269" s="6"/>
      <c r="AN12269" s="6"/>
      <c r="AO12269" s="6"/>
      <c r="AP12269" s="6"/>
      <c r="AQ12269" s="6"/>
      <c r="AR12269" s="6"/>
      <c r="AS12269" s="6"/>
      <c r="AT12269" s="6"/>
      <c r="AU12269" s="6"/>
      <c r="AV12269" s="6"/>
      <c r="AW12269" s="6"/>
      <c r="AX12269" s="6"/>
      <c r="AY12269" s="6"/>
      <c r="AZ12269" s="6"/>
      <c r="BA12269" s="6"/>
      <c r="BB12269" s="6"/>
      <c r="BC12269" s="6"/>
      <c r="BD12269" s="6"/>
      <c r="BE12269" s="6"/>
      <c r="BF12269" s="6"/>
      <c r="BG12269" s="10"/>
    </row>
    <row r="12270" spans="34:59" x14ac:dyDescent="0.25">
      <c r="AH12270" s="10"/>
      <c r="AI12270" s="6"/>
    </row>
    <row r="12271" spans="34:59" x14ac:dyDescent="0.25">
      <c r="AH12271" s="6"/>
      <c r="AI12271" s="6"/>
      <c r="AJ12271" s="6"/>
      <c r="AK12271" s="6"/>
      <c r="AL12271" s="6"/>
      <c r="AM12271" s="6"/>
      <c r="AN12271" s="6"/>
      <c r="AO12271" s="6"/>
      <c r="AP12271" s="6"/>
      <c r="AQ12271" s="6"/>
      <c r="AR12271" s="6"/>
      <c r="AS12271" s="6"/>
      <c r="AT12271" s="6"/>
      <c r="AU12271" s="6"/>
      <c r="AV12271" s="6"/>
      <c r="AW12271" s="6"/>
      <c r="AX12271" s="6"/>
      <c r="AY12271" s="6"/>
      <c r="AZ12271" s="6"/>
      <c r="BA12271" s="6"/>
      <c r="BB12271" s="6"/>
      <c r="BC12271" s="6"/>
      <c r="BD12271" s="6"/>
      <c r="BE12271" s="6"/>
      <c r="BF12271" s="6"/>
      <c r="BG12271" s="6"/>
    </row>
    <row r="12272" spans="34:59" x14ac:dyDescent="0.25">
      <c r="AH12272" s="10"/>
      <c r="AI12272" s="6"/>
      <c r="AJ12272" s="10"/>
      <c r="AK12272" s="10"/>
      <c r="AL12272" s="10"/>
      <c r="AM12272" s="10"/>
      <c r="AN12272" s="10"/>
      <c r="AO12272" s="10"/>
      <c r="AP12272" s="10"/>
      <c r="AQ12272" s="10"/>
      <c r="AR12272" s="10"/>
      <c r="AS12272" s="10"/>
      <c r="AT12272" s="10"/>
      <c r="AU12272" s="10"/>
      <c r="AV12272" s="10"/>
      <c r="AW12272" s="10"/>
      <c r="AX12272" s="10"/>
      <c r="AY12272" s="10"/>
      <c r="AZ12272" s="10"/>
      <c r="BA12272" s="10"/>
      <c r="BB12272" s="10"/>
      <c r="BC12272" s="10"/>
      <c r="BD12272" s="10"/>
      <c r="BE12272" s="10"/>
      <c r="BF12272" s="10"/>
      <c r="BG12272" s="6"/>
    </row>
    <row r="12273" spans="34:59" x14ac:dyDescent="0.25">
      <c r="AH12273" s="6"/>
      <c r="AI12273" s="6"/>
      <c r="AJ12273" s="6"/>
      <c r="AK12273" s="6"/>
      <c r="AL12273" s="6"/>
      <c r="AM12273" s="6"/>
      <c r="AN12273" s="6"/>
      <c r="AO12273" s="6"/>
      <c r="AP12273" s="6"/>
      <c r="AQ12273" s="6"/>
      <c r="AR12273" s="6"/>
      <c r="AS12273" s="6"/>
      <c r="AT12273" s="6"/>
      <c r="AU12273" s="6"/>
      <c r="AV12273" s="6"/>
      <c r="AW12273" s="6"/>
      <c r="AX12273" s="6"/>
      <c r="AY12273" s="6"/>
      <c r="AZ12273" s="6"/>
      <c r="BA12273" s="6"/>
      <c r="BB12273" s="6"/>
      <c r="BC12273" s="6"/>
      <c r="BD12273" s="6"/>
      <c r="BE12273" s="6"/>
      <c r="BF12273" s="6"/>
      <c r="BG12273" s="10"/>
    </row>
    <row r="12274" spans="34:59" x14ac:dyDescent="0.25">
      <c r="AH12274" s="10"/>
      <c r="AI12274" s="6"/>
    </row>
    <row r="12275" spans="34:59" x14ac:dyDescent="0.25">
      <c r="AH12275" s="6"/>
      <c r="AI12275" s="6"/>
      <c r="AJ12275" s="6"/>
      <c r="AK12275" s="6"/>
      <c r="AL12275" s="6"/>
      <c r="AM12275" s="6"/>
      <c r="AN12275" s="6"/>
      <c r="AO12275" s="6"/>
      <c r="AP12275" s="6"/>
      <c r="AQ12275" s="6"/>
      <c r="AR12275" s="6"/>
      <c r="AS12275" s="6"/>
      <c r="AT12275" s="6"/>
      <c r="AU12275" s="6"/>
      <c r="AV12275" s="6"/>
      <c r="AW12275" s="6"/>
      <c r="AX12275" s="6"/>
      <c r="AY12275" s="6"/>
      <c r="AZ12275" s="6"/>
      <c r="BA12275" s="6"/>
      <c r="BB12275" s="6"/>
      <c r="BC12275" s="6"/>
      <c r="BD12275" s="6"/>
      <c r="BE12275" s="6"/>
      <c r="BF12275" s="6"/>
      <c r="BG12275" s="6"/>
    </row>
    <row r="12276" spans="34:59" x14ac:dyDescent="0.25">
      <c r="AH12276" s="10"/>
      <c r="AI12276" s="6"/>
      <c r="AJ12276" s="10"/>
      <c r="AK12276" s="10"/>
      <c r="AL12276" s="10"/>
      <c r="AM12276" s="10"/>
      <c r="AN12276" s="10"/>
      <c r="AO12276" s="10"/>
      <c r="AP12276" s="10"/>
      <c r="AQ12276" s="10"/>
      <c r="AR12276" s="10"/>
      <c r="AS12276" s="10"/>
      <c r="AT12276" s="10"/>
      <c r="AU12276" s="10"/>
      <c r="AV12276" s="10"/>
      <c r="AW12276" s="10"/>
      <c r="AX12276" s="10"/>
      <c r="AY12276" s="10"/>
      <c r="AZ12276" s="10"/>
      <c r="BA12276" s="10"/>
      <c r="BB12276" s="10"/>
      <c r="BC12276" s="10"/>
      <c r="BD12276" s="10"/>
      <c r="BE12276" s="10"/>
      <c r="BF12276" s="10"/>
      <c r="BG12276" s="6"/>
    </row>
    <row r="12278" spans="34:59" x14ac:dyDescent="0.25">
      <c r="AH12278" s="10"/>
      <c r="AI12278" s="6"/>
    </row>
    <row r="12279" spans="34:59" x14ac:dyDescent="0.25">
      <c r="AH12279" s="6"/>
      <c r="AI12279" s="6"/>
      <c r="AJ12279" s="6"/>
      <c r="AK12279" s="6"/>
      <c r="AL12279" s="6"/>
      <c r="AM12279" s="6"/>
      <c r="AN12279" s="6"/>
      <c r="AO12279" s="6"/>
      <c r="AP12279" s="6"/>
      <c r="AQ12279" s="6"/>
      <c r="AR12279" s="6"/>
      <c r="AS12279" s="6"/>
      <c r="AT12279" s="6"/>
      <c r="AU12279" s="6"/>
      <c r="AV12279" s="6"/>
      <c r="AW12279" s="6"/>
      <c r="AX12279" s="6"/>
      <c r="AY12279" s="6"/>
      <c r="AZ12279" s="6"/>
      <c r="BA12279" s="6"/>
      <c r="BB12279" s="6"/>
      <c r="BC12279" s="6"/>
      <c r="BD12279" s="6"/>
      <c r="BE12279" s="6"/>
      <c r="BF12279" s="6"/>
      <c r="BG12279" s="6"/>
    </row>
    <row r="12280" spans="34:59" x14ac:dyDescent="0.25">
      <c r="AH12280" s="10"/>
      <c r="AI12280" s="6"/>
      <c r="AJ12280" s="10"/>
      <c r="AK12280" s="10"/>
      <c r="AL12280" s="10"/>
      <c r="AM12280" s="10"/>
      <c r="AN12280" s="10"/>
      <c r="AO12280" s="10"/>
      <c r="AP12280" s="10"/>
      <c r="AQ12280" s="10"/>
      <c r="AR12280" s="10"/>
      <c r="AS12280" s="10"/>
      <c r="AT12280" s="10"/>
      <c r="AU12280" s="10"/>
      <c r="AV12280" s="10"/>
      <c r="AW12280" s="10"/>
      <c r="AX12280" s="10"/>
      <c r="AY12280" s="10"/>
      <c r="AZ12280" s="10"/>
      <c r="BA12280" s="10"/>
      <c r="BB12280" s="10"/>
      <c r="BC12280" s="10"/>
      <c r="BD12280" s="10"/>
      <c r="BE12280" s="10"/>
      <c r="BF12280" s="10"/>
      <c r="BG12280" s="6"/>
    </row>
    <row r="12281" spans="34:59" x14ac:dyDescent="0.25">
      <c r="AH12281" s="6"/>
      <c r="AI12281" s="6"/>
      <c r="AJ12281" s="6"/>
      <c r="AK12281" s="6"/>
      <c r="AL12281" s="6"/>
      <c r="AM12281" s="6"/>
      <c r="AN12281" s="6"/>
      <c r="AO12281" s="6"/>
      <c r="AP12281" s="6"/>
      <c r="AQ12281" s="6"/>
      <c r="AR12281" s="6"/>
      <c r="AS12281" s="6"/>
      <c r="AT12281" s="6"/>
      <c r="AU12281" s="6"/>
      <c r="AV12281" s="6"/>
      <c r="AW12281" s="6"/>
      <c r="AX12281" s="6"/>
      <c r="AY12281" s="6"/>
      <c r="AZ12281" s="6"/>
      <c r="BA12281" s="6"/>
      <c r="BB12281" s="6"/>
      <c r="BC12281" s="6"/>
      <c r="BD12281" s="6"/>
      <c r="BE12281" s="6"/>
      <c r="BF12281" s="6"/>
      <c r="BG12281" s="10"/>
    </row>
    <row r="12282" spans="34:59" x14ac:dyDescent="0.25">
      <c r="AH12282" s="10"/>
      <c r="AI12282" s="6"/>
    </row>
    <row r="12283" spans="34:59" x14ac:dyDescent="0.25">
      <c r="AH12283" s="6"/>
      <c r="AI12283" s="6"/>
      <c r="AJ12283" s="6"/>
      <c r="AK12283" s="6"/>
      <c r="AL12283" s="6"/>
      <c r="AM12283" s="6"/>
      <c r="AN12283" s="6"/>
      <c r="AO12283" s="6"/>
      <c r="AP12283" s="6"/>
      <c r="AQ12283" s="6"/>
      <c r="AR12283" s="6"/>
      <c r="AS12283" s="6"/>
      <c r="AT12283" s="6"/>
      <c r="AU12283" s="6"/>
      <c r="AV12283" s="6"/>
      <c r="AW12283" s="6"/>
      <c r="AX12283" s="6"/>
      <c r="AY12283" s="6"/>
      <c r="AZ12283" s="6"/>
      <c r="BA12283" s="6"/>
      <c r="BB12283" s="6"/>
      <c r="BC12283" s="6"/>
      <c r="BD12283" s="6"/>
      <c r="BE12283" s="6"/>
      <c r="BF12283" s="6"/>
      <c r="BG12283" s="6"/>
    </row>
    <row r="12284" spans="34:59" x14ac:dyDescent="0.25">
      <c r="AH12284" s="10"/>
      <c r="AI12284" s="6"/>
      <c r="AJ12284" s="10"/>
      <c r="AK12284" s="10"/>
      <c r="AL12284" s="10"/>
      <c r="AM12284" s="10"/>
      <c r="AN12284" s="10"/>
      <c r="AO12284" s="10"/>
      <c r="AP12284" s="10"/>
      <c r="AQ12284" s="10"/>
      <c r="AR12284" s="10"/>
      <c r="AS12284" s="10"/>
      <c r="AT12284" s="10"/>
      <c r="AU12284" s="10"/>
      <c r="AV12284" s="10"/>
      <c r="AW12284" s="10"/>
      <c r="AX12284" s="10"/>
      <c r="AY12284" s="10"/>
      <c r="AZ12284" s="10"/>
      <c r="BA12284" s="10"/>
      <c r="BB12284" s="10"/>
      <c r="BC12284" s="10"/>
      <c r="BD12284" s="10"/>
      <c r="BE12284" s="10"/>
      <c r="BF12284" s="10"/>
      <c r="BG12284" s="6"/>
    </row>
    <row r="12285" spans="34:59" x14ac:dyDescent="0.25">
      <c r="AH12285" s="6"/>
      <c r="AI12285" s="6"/>
      <c r="AJ12285" s="6"/>
      <c r="AK12285" s="6"/>
      <c r="AL12285" s="6"/>
      <c r="AM12285" s="6"/>
      <c r="AN12285" s="6"/>
      <c r="AO12285" s="6"/>
      <c r="AP12285" s="6"/>
      <c r="AQ12285" s="6"/>
      <c r="AR12285" s="6"/>
      <c r="AS12285" s="6"/>
      <c r="AT12285" s="6"/>
      <c r="AU12285" s="6"/>
      <c r="AV12285" s="6"/>
      <c r="AW12285" s="6"/>
      <c r="AX12285" s="6"/>
      <c r="AY12285" s="6"/>
      <c r="AZ12285" s="6"/>
      <c r="BA12285" s="6"/>
      <c r="BB12285" s="6"/>
      <c r="BC12285" s="6"/>
      <c r="BD12285" s="6"/>
      <c r="BE12285" s="6"/>
      <c r="BF12285" s="6"/>
      <c r="BG12285" s="10"/>
    </row>
    <row r="12286" spans="34:59" x14ac:dyDescent="0.25">
      <c r="AH12286" s="10"/>
      <c r="AI12286" s="6"/>
    </row>
    <row r="12287" spans="34:59" x14ac:dyDescent="0.25">
      <c r="AH12287" s="6"/>
      <c r="AI12287" s="6"/>
      <c r="AJ12287" s="6"/>
      <c r="AK12287" s="6"/>
      <c r="AL12287" s="6"/>
      <c r="AM12287" s="6"/>
      <c r="AN12287" s="6"/>
      <c r="AO12287" s="6"/>
      <c r="AP12287" s="6"/>
      <c r="AQ12287" s="6"/>
      <c r="AR12287" s="6"/>
      <c r="AS12287" s="6"/>
      <c r="AT12287" s="6"/>
      <c r="AU12287" s="6"/>
      <c r="AV12287" s="6"/>
      <c r="AW12287" s="6"/>
      <c r="AX12287" s="6"/>
      <c r="AY12287" s="6"/>
      <c r="AZ12287" s="6"/>
      <c r="BA12287" s="6"/>
      <c r="BB12287" s="6"/>
      <c r="BC12287" s="6"/>
      <c r="BD12287" s="6"/>
      <c r="BE12287" s="6"/>
      <c r="BF12287" s="6"/>
      <c r="BG12287" s="6"/>
    </row>
    <row r="12288" spans="34:59" x14ac:dyDescent="0.25">
      <c r="AH12288" s="10"/>
      <c r="AI12288" s="6"/>
      <c r="AJ12288" s="10"/>
      <c r="AK12288" s="10"/>
      <c r="AL12288" s="10"/>
      <c r="AM12288" s="10"/>
      <c r="AN12288" s="10"/>
      <c r="AO12288" s="10"/>
      <c r="AP12288" s="10"/>
      <c r="AQ12288" s="10"/>
      <c r="AR12288" s="10"/>
      <c r="AS12288" s="10"/>
      <c r="AT12288" s="10"/>
      <c r="AU12288" s="10"/>
      <c r="AV12288" s="10"/>
      <c r="AW12288" s="10"/>
      <c r="AX12288" s="10"/>
      <c r="AY12288" s="10"/>
      <c r="AZ12288" s="10"/>
      <c r="BA12288" s="10"/>
      <c r="BB12288" s="10"/>
      <c r="BC12288" s="10"/>
      <c r="BD12288" s="10"/>
      <c r="BE12288" s="10"/>
      <c r="BF12288" s="10"/>
      <c r="BG12288" s="6"/>
    </row>
    <row r="12289" spans="34:59" x14ac:dyDescent="0.25">
      <c r="AH12289" s="6"/>
      <c r="AI12289" s="6"/>
      <c r="AJ12289" s="6"/>
      <c r="AK12289" s="6"/>
      <c r="AL12289" s="6"/>
      <c r="AM12289" s="6"/>
      <c r="AN12289" s="6"/>
      <c r="AO12289" s="6"/>
      <c r="AP12289" s="6"/>
      <c r="AQ12289" s="6"/>
      <c r="AR12289" s="6"/>
      <c r="AS12289" s="6"/>
      <c r="AT12289" s="6"/>
      <c r="AU12289" s="6"/>
      <c r="AV12289" s="6"/>
      <c r="AW12289" s="6"/>
      <c r="AX12289" s="6"/>
      <c r="AY12289" s="6"/>
      <c r="AZ12289" s="6"/>
      <c r="BA12289" s="6"/>
      <c r="BB12289" s="6"/>
      <c r="BC12289" s="6"/>
      <c r="BD12289" s="6"/>
      <c r="BE12289" s="6"/>
      <c r="BF12289" s="6"/>
      <c r="BG12289" s="10"/>
    </row>
    <row r="12290" spans="34:59" x14ac:dyDescent="0.25">
      <c r="AH12290" s="10"/>
      <c r="AI12290" s="6"/>
    </row>
    <row r="12291" spans="34:59" x14ac:dyDescent="0.25">
      <c r="AH12291" s="6"/>
      <c r="AI12291" s="6"/>
      <c r="AJ12291" s="6"/>
      <c r="AK12291" s="6"/>
      <c r="AL12291" s="6"/>
      <c r="AM12291" s="6"/>
      <c r="AN12291" s="6"/>
      <c r="AO12291" s="6"/>
      <c r="AP12291" s="6"/>
      <c r="AQ12291" s="6"/>
      <c r="AR12291" s="6"/>
      <c r="AS12291" s="6"/>
      <c r="AT12291" s="6"/>
      <c r="AU12291" s="6"/>
      <c r="AV12291" s="6"/>
      <c r="AW12291" s="6"/>
      <c r="AX12291" s="6"/>
      <c r="AY12291" s="6"/>
      <c r="AZ12291" s="6"/>
      <c r="BA12291" s="6"/>
      <c r="BB12291" s="6"/>
      <c r="BC12291" s="6"/>
      <c r="BD12291" s="6"/>
      <c r="BE12291" s="6"/>
      <c r="BF12291" s="6"/>
      <c r="BG12291" s="6"/>
    </row>
    <row r="12292" spans="34:59" x14ac:dyDescent="0.25">
      <c r="AH12292" s="10"/>
      <c r="AI12292" s="6"/>
      <c r="AJ12292" s="10"/>
      <c r="AK12292" s="10"/>
      <c r="AL12292" s="10"/>
      <c r="AM12292" s="10"/>
      <c r="AN12292" s="10"/>
      <c r="AO12292" s="10"/>
      <c r="AP12292" s="10"/>
      <c r="AQ12292" s="10"/>
      <c r="AR12292" s="10"/>
      <c r="AS12292" s="10"/>
      <c r="AT12292" s="10"/>
      <c r="AU12292" s="10"/>
      <c r="AV12292" s="10"/>
      <c r="AW12292" s="10"/>
      <c r="AX12292" s="10"/>
      <c r="AY12292" s="10"/>
      <c r="AZ12292" s="10"/>
      <c r="BA12292" s="10"/>
      <c r="BB12292" s="10"/>
      <c r="BC12292" s="10"/>
      <c r="BD12292" s="10"/>
      <c r="BE12292" s="10"/>
      <c r="BF12292" s="10"/>
      <c r="BG12292" s="6"/>
    </row>
    <row r="12294" spans="34:59" x14ac:dyDescent="0.25">
      <c r="AH12294" s="10"/>
      <c r="AI12294" s="6"/>
    </row>
    <row r="12295" spans="34:59" x14ac:dyDescent="0.25">
      <c r="AH12295" s="6"/>
      <c r="AI12295" s="6"/>
      <c r="AJ12295" s="6"/>
      <c r="AK12295" s="6"/>
      <c r="AL12295" s="6"/>
      <c r="AM12295" s="6"/>
      <c r="AN12295" s="6"/>
      <c r="AO12295" s="6"/>
      <c r="AP12295" s="6"/>
      <c r="AQ12295" s="6"/>
      <c r="AR12295" s="6"/>
      <c r="AS12295" s="6"/>
      <c r="AT12295" s="6"/>
      <c r="AU12295" s="6"/>
      <c r="AV12295" s="6"/>
      <c r="AW12295" s="6"/>
      <c r="AX12295" s="6"/>
      <c r="AY12295" s="6"/>
      <c r="AZ12295" s="6"/>
      <c r="BA12295" s="6"/>
      <c r="BB12295" s="6"/>
      <c r="BC12295" s="6"/>
      <c r="BD12295" s="6"/>
      <c r="BE12295" s="6"/>
      <c r="BF12295" s="6"/>
      <c r="BG12295" s="6"/>
    </row>
    <row r="12296" spans="34:59" x14ac:dyDescent="0.25">
      <c r="AH12296" s="10"/>
      <c r="AI12296" s="6"/>
      <c r="AJ12296" s="10"/>
      <c r="AK12296" s="10"/>
      <c r="AL12296" s="10"/>
      <c r="AM12296" s="10"/>
      <c r="AN12296" s="10"/>
      <c r="AO12296" s="10"/>
      <c r="AP12296" s="10"/>
      <c r="AQ12296" s="10"/>
      <c r="AR12296" s="10"/>
      <c r="AS12296" s="10"/>
      <c r="AT12296" s="10"/>
      <c r="AU12296" s="10"/>
      <c r="AV12296" s="10"/>
      <c r="AW12296" s="10"/>
      <c r="AX12296" s="10"/>
      <c r="AY12296" s="10"/>
      <c r="AZ12296" s="10"/>
      <c r="BA12296" s="10"/>
      <c r="BB12296" s="10"/>
      <c r="BC12296" s="10"/>
      <c r="BD12296" s="10"/>
      <c r="BE12296" s="10"/>
      <c r="BF12296" s="10"/>
      <c r="BG12296" s="6"/>
    </row>
    <row r="12297" spans="34:59" x14ac:dyDescent="0.25">
      <c r="AH12297" s="6"/>
      <c r="AI12297" s="6"/>
      <c r="AJ12297" s="6"/>
      <c r="AK12297" s="6"/>
      <c r="AL12297" s="6"/>
      <c r="AM12297" s="6"/>
      <c r="AN12297" s="6"/>
      <c r="AO12297" s="6"/>
      <c r="AP12297" s="6"/>
      <c r="AQ12297" s="6"/>
      <c r="AR12297" s="6"/>
      <c r="AS12297" s="6"/>
      <c r="AT12297" s="6"/>
      <c r="AU12297" s="6"/>
      <c r="AV12297" s="6"/>
      <c r="AW12297" s="6"/>
      <c r="AX12297" s="6"/>
      <c r="AY12297" s="6"/>
      <c r="AZ12297" s="6"/>
      <c r="BA12297" s="6"/>
      <c r="BB12297" s="6"/>
      <c r="BC12297" s="6"/>
      <c r="BD12297" s="6"/>
      <c r="BE12297" s="6"/>
      <c r="BF12297" s="6"/>
      <c r="BG12297" s="10"/>
    </row>
    <row r="12298" spans="34:59" x14ac:dyDescent="0.25">
      <c r="AH12298" s="10"/>
      <c r="AI12298" s="6"/>
    </row>
    <row r="12299" spans="34:59" x14ac:dyDescent="0.25">
      <c r="AH12299" s="6"/>
      <c r="AI12299" s="6"/>
      <c r="AJ12299" s="6"/>
      <c r="AK12299" s="6"/>
      <c r="AL12299" s="6"/>
      <c r="AM12299" s="6"/>
      <c r="AN12299" s="6"/>
      <c r="AO12299" s="6"/>
      <c r="AP12299" s="6"/>
      <c r="AQ12299" s="6"/>
      <c r="AR12299" s="6"/>
      <c r="AS12299" s="6"/>
      <c r="AT12299" s="6"/>
      <c r="AU12299" s="6"/>
      <c r="AV12299" s="6"/>
      <c r="AW12299" s="6"/>
      <c r="AX12299" s="6"/>
      <c r="AY12299" s="6"/>
      <c r="AZ12299" s="6"/>
      <c r="BA12299" s="6"/>
      <c r="BB12299" s="6"/>
      <c r="BC12299" s="6"/>
      <c r="BD12299" s="6"/>
      <c r="BE12299" s="6"/>
      <c r="BF12299" s="6"/>
      <c r="BG12299" s="6"/>
    </row>
    <row r="12300" spans="34:59" x14ac:dyDescent="0.25">
      <c r="AH12300" s="10"/>
      <c r="AI12300" s="6"/>
      <c r="AJ12300" s="10"/>
      <c r="AK12300" s="10"/>
      <c r="AL12300" s="10"/>
      <c r="AM12300" s="10"/>
      <c r="AN12300" s="10"/>
      <c r="AO12300" s="10"/>
      <c r="AP12300" s="10"/>
      <c r="AQ12300" s="10"/>
      <c r="AR12300" s="10"/>
      <c r="AS12300" s="10"/>
      <c r="AT12300" s="10"/>
      <c r="AU12300" s="10"/>
      <c r="AV12300" s="10"/>
      <c r="AW12300" s="10"/>
      <c r="AX12300" s="10"/>
      <c r="AY12300" s="10"/>
      <c r="AZ12300" s="10"/>
      <c r="BA12300" s="10"/>
      <c r="BB12300" s="10"/>
      <c r="BC12300" s="10"/>
      <c r="BD12300" s="10"/>
      <c r="BE12300" s="10"/>
      <c r="BF12300" s="10"/>
      <c r="BG12300" s="6"/>
    </row>
    <row r="12301" spans="34:59" x14ac:dyDescent="0.25">
      <c r="AH12301" s="6"/>
      <c r="AI12301" s="6"/>
      <c r="AJ12301" s="6"/>
      <c r="AK12301" s="6"/>
      <c r="AL12301" s="6"/>
      <c r="AM12301" s="6"/>
      <c r="AN12301" s="6"/>
      <c r="AO12301" s="6"/>
      <c r="AP12301" s="6"/>
      <c r="AQ12301" s="6"/>
      <c r="AR12301" s="6"/>
      <c r="AS12301" s="6"/>
      <c r="AT12301" s="6"/>
      <c r="AU12301" s="6"/>
      <c r="AV12301" s="6"/>
      <c r="AW12301" s="6"/>
      <c r="AX12301" s="6"/>
      <c r="AY12301" s="6"/>
      <c r="AZ12301" s="6"/>
      <c r="BA12301" s="6"/>
      <c r="BB12301" s="6"/>
      <c r="BC12301" s="6"/>
      <c r="BD12301" s="6"/>
      <c r="BE12301" s="6"/>
      <c r="BF12301" s="6"/>
      <c r="BG12301" s="10"/>
    </row>
    <row r="12302" spans="34:59" x14ac:dyDescent="0.25">
      <c r="AH12302" s="10"/>
      <c r="AI12302" s="6"/>
    </row>
    <row r="12303" spans="34:59" x14ac:dyDescent="0.25">
      <c r="AH12303" s="6"/>
      <c r="AI12303" s="6"/>
      <c r="AJ12303" s="6"/>
      <c r="AK12303" s="6"/>
      <c r="AL12303" s="6"/>
      <c r="AM12303" s="6"/>
      <c r="AN12303" s="6"/>
      <c r="AO12303" s="6"/>
      <c r="AP12303" s="6"/>
      <c r="AQ12303" s="6"/>
      <c r="AR12303" s="6"/>
      <c r="AS12303" s="6"/>
      <c r="AT12303" s="6"/>
      <c r="AU12303" s="6"/>
      <c r="AV12303" s="6"/>
      <c r="AW12303" s="6"/>
      <c r="AX12303" s="6"/>
      <c r="AY12303" s="6"/>
      <c r="AZ12303" s="6"/>
      <c r="BA12303" s="6"/>
      <c r="BB12303" s="6"/>
      <c r="BC12303" s="6"/>
      <c r="BD12303" s="6"/>
      <c r="BE12303" s="6"/>
      <c r="BF12303" s="6"/>
      <c r="BG12303" s="6"/>
    </row>
    <row r="12304" spans="34:59" x14ac:dyDescent="0.25">
      <c r="AH12304" s="10"/>
      <c r="AI12304" s="6"/>
      <c r="AJ12304" s="10"/>
      <c r="AK12304" s="10"/>
      <c r="AL12304" s="10"/>
      <c r="AM12304" s="10"/>
      <c r="AN12304" s="10"/>
      <c r="AO12304" s="10"/>
      <c r="AP12304" s="10"/>
      <c r="AQ12304" s="10"/>
      <c r="AR12304" s="10"/>
      <c r="AS12304" s="10"/>
      <c r="AT12304" s="10"/>
      <c r="AU12304" s="10"/>
      <c r="AV12304" s="10"/>
      <c r="AW12304" s="10"/>
      <c r="AX12304" s="10"/>
      <c r="AY12304" s="10"/>
      <c r="AZ12304" s="10"/>
      <c r="BA12304" s="10"/>
      <c r="BB12304" s="10"/>
      <c r="BC12304" s="10"/>
      <c r="BD12304" s="10"/>
      <c r="BE12304" s="10"/>
      <c r="BF12304" s="10"/>
      <c r="BG12304" s="6"/>
    </row>
    <row r="12305" spans="34:59" x14ac:dyDescent="0.25">
      <c r="AH12305" s="6"/>
      <c r="AI12305" s="6"/>
      <c r="AJ12305" s="6"/>
      <c r="AK12305" s="6"/>
      <c r="AL12305" s="6"/>
      <c r="AM12305" s="6"/>
      <c r="AN12305" s="6"/>
      <c r="AO12305" s="6"/>
      <c r="AP12305" s="6"/>
      <c r="AQ12305" s="6"/>
      <c r="AR12305" s="6"/>
      <c r="AS12305" s="6"/>
      <c r="AT12305" s="6"/>
      <c r="AU12305" s="6"/>
      <c r="AV12305" s="6"/>
      <c r="AW12305" s="6"/>
      <c r="AX12305" s="6"/>
      <c r="AY12305" s="6"/>
      <c r="AZ12305" s="6"/>
      <c r="BA12305" s="6"/>
      <c r="BB12305" s="6"/>
      <c r="BC12305" s="6"/>
      <c r="BD12305" s="6"/>
      <c r="BE12305" s="6"/>
      <c r="BF12305" s="6"/>
      <c r="BG12305" s="10"/>
    </row>
    <row r="12306" spans="34:59" x14ac:dyDescent="0.25">
      <c r="AH12306" s="10"/>
      <c r="AI12306" s="6"/>
    </row>
    <row r="12307" spans="34:59" x14ac:dyDescent="0.25">
      <c r="AH12307" s="6"/>
      <c r="AI12307" s="6"/>
      <c r="AJ12307" s="6"/>
      <c r="AK12307" s="6"/>
      <c r="AL12307" s="6"/>
      <c r="AM12307" s="6"/>
      <c r="AN12307" s="6"/>
      <c r="AO12307" s="6"/>
      <c r="AP12307" s="6"/>
      <c r="AQ12307" s="6"/>
      <c r="AR12307" s="6"/>
      <c r="AS12307" s="6"/>
      <c r="AT12307" s="6"/>
      <c r="AU12307" s="6"/>
      <c r="AV12307" s="6"/>
      <c r="AW12307" s="6"/>
      <c r="AX12307" s="6"/>
      <c r="AY12307" s="6"/>
      <c r="AZ12307" s="6"/>
      <c r="BA12307" s="6"/>
      <c r="BB12307" s="6"/>
      <c r="BC12307" s="6"/>
      <c r="BD12307" s="6"/>
      <c r="BE12307" s="6"/>
      <c r="BF12307" s="6"/>
      <c r="BG12307" s="6"/>
    </row>
    <row r="12308" spans="34:59" x14ac:dyDescent="0.25">
      <c r="AH12308" s="10"/>
      <c r="AI12308" s="6"/>
      <c r="AJ12308" s="10"/>
      <c r="AK12308" s="10"/>
      <c r="AL12308" s="10"/>
      <c r="AM12308" s="10"/>
      <c r="AN12308" s="10"/>
      <c r="AO12308" s="10"/>
      <c r="AP12308" s="10"/>
      <c r="AQ12308" s="10"/>
      <c r="AR12308" s="10"/>
      <c r="AS12308" s="10"/>
      <c r="AT12308" s="10"/>
      <c r="AU12308" s="10"/>
      <c r="AV12308" s="10"/>
      <c r="AW12308" s="10"/>
      <c r="AX12308" s="10"/>
      <c r="AY12308" s="10"/>
      <c r="AZ12308" s="10"/>
      <c r="BA12308" s="10"/>
      <c r="BB12308" s="10"/>
      <c r="BC12308" s="10"/>
      <c r="BD12308" s="10"/>
      <c r="BE12308" s="10"/>
      <c r="BF12308" s="10"/>
      <c r="BG12308" s="6"/>
    </row>
    <row r="12310" spans="34:59" x14ac:dyDescent="0.25">
      <c r="AH12310" s="10"/>
      <c r="AI12310" s="6"/>
    </row>
    <row r="12311" spans="34:59" x14ac:dyDescent="0.25">
      <c r="AH12311" s="6"/>
      <c r="AI12311" s="6"/>
      <c r="AJ12311" s="6"/>
      <c r="AK12311" s="6"/>
      <c r="AL12311" s="6"/>
      <c r="AM12311" s="6"/>
      <c r="AN12311" s="6"/>
      <c r="AO12311" s="6"/>
      <c r="AP12311" s="6"/>
      <c r="AQ12311" s="6"/>
      <c r="AR12311" s="6"/>
      <c r="AS12311" s="6"/>
      <c r="AT12311" s="6"/>
      <c r="AU12311" s="6"/>
      <c r="AV12311" s="6"/>
      <c r="AW12311" s="6"/>
      <c r="AX12311" s="6"/>
      <c r="AY12311" s="6"/>
      <c r="AZ12311" s="6"/>
      <c r="BA12311" s="6"/>
      <c r="BB12311" s="6"/>
      <c r="BC12311" s="6"/>
      <c r="BD12311" s="6"/>
      <c r="BE12311" s="6"/>
      <c r="BF12311" s="6"/>
      <c r="BG12311" s="6"/>
    </row>
    <row r="12312" spans="34:59" x14ac:dyDescent="0.25">
      <c r="AH12312" s="10"/>
      <c r="AI12312" s="6"/>
      <c r="AJ12312" s="10"/>
      <c r="AK12312" s="10"/>
      <c r="AL12312" s="10"/>
      <c r="AM12312" s="10"/>
      <c r="AN12312" s="10"/>
      <c r="AO12312" s="10"/>
      <c r="AP12312" s="10"/>
      <c r="AQ12312" s="10"/>
      <c r="AR12312" s="10"/>
      <c r="AS12312" s="10"/>
      <c r="AT12312" s="10"/>
      <c r="AU12312" s="10"/>
      <c r="AV12312" s="10"/>
      <c r="AW12312" s="10"/>
      <c r="AX12312" s="10"/>
      <c r="AY12312" s="10"/>
      <c r="AZ12312" s="10"/>
      <c r="BA12312" s="10"/>
      <c r="BB12312" s="10"/>
      <c r="BC12312" s="10"/>
      <c r="BD12312" s="10"/>
      <c r="BE12312" s="10"/>
      <c r="BF12312" s="10"/>
      <c r="BG12312" s="6"/>
    </row>
    <row r="12313" spans="34:59" x14ac:dyDescent="0.25">
      <c r="AH12313" s="6"/>
      <c r="AI12313" s="6"/>
      <c r="AJ12313" s="6"/>
      <c r="AK12313" s="6"/>
      <c r="AL12313" s="6"/>
      <c r="AM12313" s="6"/>
      <c r="AN12313" s="6"/>
      <c r="AO12313" s="6"/>
      <c r="AP12313" s="6"/>
      <c r="AQ12313" s="6"/>
      <c r="AR12313" s="6"/>
      <c r="AS12313" s="6"/>
      <c r="AT12313" s="6"/>
      <c r="AU12313" s="6"/>
      <c r="AV12313" s="6"/>
      <c r="AW12313" s="6"/>
      <c r="AX12313" s="6"/>
      <c r="AY12313" s="6"/>
      <c r="AZ12313" s="6"/>
      <c r="BA12313" s="6"/>
      <c r="BB12313" s="6"/>
      <c r="BC12313" s="6"/>
      <c r="BD12313" s="6"/>
      <c r="BE12313" s="6"/>
      <c r="BF12313" s="6"/>
      <c r="BG12313" s="10"/>
    </row>
    <row r="12314" spans="34:59" x14ac:dyDescent="0.25">
      <c r="AH12314" s="10"/>
      <c r="AI12314" s="6"/>
    </row>
    <row r="12315" spans="34:59" x14ac:dyDescent="0.25">
      <c r="AH12315" s="6"/>
      <c r="AI12315" s="6"/>
      <c r="AJ12315" s="6"/>
      <c r="AK12315" s="6"/>
      <c r="AL12315" s="6"/>
      <c r="AM12315" s="6"/>
      <c r="AN12315" s="6"/>
      <c r="AO12315" s="6"/>
      <c r="AP12315" s="6"/>
      <c r="AQ12315" s="6"/>
      <c r="AR12315" s="6"/>
      <c r="AS12315" s="6"/>
      <c r="AT12315" s="6"/>
      <c r="AU12315" s="6"/>
      <c r="AV12315" s="6"/>
      <c r="AW12315" s="6"/>
      <c r="AX12315" s="6"/>
      <c r="AY12315" s="6"/>
      <c r="AZ12315" s="6"/>
      <c r="BA12315" s="6"/>
      <c r="BB12315" s="6"/>
      <c r="BC12315" s="6"/>
      <c r="BD12315" s="6"/>
      <c r="BE12315" s="6"/>
      <c r="BF12315" s="6"/>
      <c r="BG12315" s="6"/>
    </row>
    <row r="12316" spans="34:59" x14ac:dyDescent="0.25">
      <c r="AH12316" s="10"/>
      <c r="AI12316" s="6"/>
      <c r="AJ12316" s="10"/>
      <c r="AK12316" s="10"/>
      <c r="AL12316" s="10"/>
      <c r="AM12316" s="10"/>
      <c r="AN12316" s="10"/>
      <c r="AO12316" s="10"/>
      <c r="AP12316" s="10"/>
      <c r="AQ12316" s="10"/>
      <c r="AR12316" s="10"/>
      <c r="AS12316" s="10"/>
      <c r="AT12316" s="10"/>
      <c r="AU12316" s="10"/>
      <c r="AV12316" s="10"/>
      <c r="AW12316" s="10"/>
      <c r="AX12316" s="10"/>
      <c r="AY12316" s="10"/>
      <c r="AZ12316" s="10"/>
      <c r="BA12316" s="10"/>
      <c r="BB12316" s="10"/>
      <c r="BC12316" s="10"/>
      <c r="BD12316" s="10"/>
      <c r="BE12316" s="10"/>
      <c r="BF12316" s="10"/>
      <c r="BG12316" s="6"/>
    </row>
    <row r="12317" spans="34:59" x14ac:dyDescent="0.25">
      <c r="AH12317" s="6"/>
      <c r="AI12317" s="6"/>
      <c r="AJ12317" s="6"/>
      <c r="AK12317" s="6"/>
      <c r="AL12317" s="6"/>
      <c r="AM12317" s="6"/>
      <c r="AN12317" s="6"/>
      <c r="AO12317" s="6"/>
      <c r="AP12317" s="6"/>
      <c r="AQ12317" s="6"/>
      <c r="AR12317" s="6"/>
      <c r="AS12317" s="6"/>
      <c r="AT12317" s="6"/>
      <c r="AU12317" s="6"/>
      <c r="AV12317" s="6"/>
      <c r="AW12317" s="6"/>
      <c r="AX12317" s="6"/>
      <c r="AY12317" s="6"/>
      <c r="AZ12317" s="6"/>
      <c r="BA12317" s="6"/>
      <c r="BB12317" s="6"/>
      <c r="BC12317" s="6"/>
      <c r="BD12317" s="6"/>
      <c r="BE12317" s="6"/>
      <c r="BF12317" s="6"/>
      <c r="BG12317" s="10"/>
    </row>
    <row r="12318" spans="34:59" x14ac:dyDescent="0.25">
      <c r="AH12318" s="10"/>
      <c r="AI12318" s="6"/>
    </row>
    <row r="12319" spans="34:59" x14ac:dyDescent="0.25">
      <c r="AH12319" s="6"/>
      <c r="AI12319" s="6"/>
      <c r="AJ12319" s="6"/>
      <c r="AK12319" s="6"/>
      <c r="AL12319" s="6"/>
      <c r="AM12319" s="6"/>
      <c r="AN12319" s="6"/>
      <c r="AO12319" s="6"/>
      <c r="AP12319" s="6"/>
      <c r="AQ12319" s="6"/>
      <c r="AR12319" s="6"/>
      <c r="AS12319" s="6"/>
      <c r="AT12319" s="6"/>
      <c r="AU12319" s="6"/>
      <c r="AV12319" s="6"/>
      <c r="AW12319" s="6"/>
      <c r="AX12319" s="6"/>
      <c r="AY12319" s="6"/>
      <c r="AZ12319" s="6"/>
      <c r="BA12319" s="6"/>
      <c r="BB12319" s="6"/>
      <c r="BC12319" s="6"/>
      <c r="BD12319" s="6"/>
      <c r="BE12319" s="6"/>
      <c r="BF12319" s="6"/>
      <c r="BG12319" s="6"/>
    </row>
    <row r="12320" spans="34:59" x14ac:dyDescent="0.25">
      <c r="AH12320" s="10"/>
      <c r="AI12320" s="6"/>
      <c r="AJ12320" s="10"/>
      <c r="AK12320" s="10"/>
      <c r="AL12320" s="10"/>
      <c r="AM12320" s="10"/>
      <c r="AN12320" s="10"/>
      <c r="AO12320" s="10"/>
      <c r="AP12320" s="10"/>
      <c r="AQ12320" s="10"/>
      <c r="AR12320" s="10"/>
      <c r="AS12320" s="10"/>
      <c r="AT12320" s="10"/>
      <c r="AU12320" s="10"/>
      <c r="AV12320" s="10"/>
      <c r="AW12320" s="10"/>
      <c r="AX12320" s="10"/>
      <c r="AY12320" s="10"/>
      <c r="AZ12320" s="10"/>
      <c r="BA12320" s="10"/>
      <c r="BB12320" s="10"/>
      <c r="BC12320" s="10"/>
      <c r="BD12320" s="10"/>
      <c r="BE12320" s="10"/>
      <c r="BF12320" s="10"/>
      <c r="BG12320" s="6"/>
    </row>
    <row r="12321" spans="34:59" x14ac:dyDescent="0.25">
      <c r="AH12321" s="6"/>
      <c r="AI12321" s="6"/>
      <c r="AJ12321" s="6"/>
      <c r="AK12321" s="6"/>
      <c r="AL12321" s="6"/>
      <c r="AM12321" s="6"/>
      <c r="AN12321" s="6"/>
      <c r="AO12321" s="6"/>
      <c r="AP12321" s="6"/>
      <c r="AQ12321" s="6"/>
      <c r="AR12321" s="6"/>
      <c r="AS12321" s="6"/>
      <c r="AT12321" s="6"/>
      <c r="AU12321" s="6"/>
      <c r="AV12321" s="6"/>
      <c r="AW12321" s="6"/>
      <c r="AX12321" s="6"/>
      <c r="AY12321" s="6"/>
      <c r="AZ12321" s="6"/>
      <c r="BA12321" s="6"/>
      <c r="BB12321" s="6"/>
      <c r="BC12321" s="6"/>
      <c r="BD12321" s="6"/>
      <c r="BE12321" s="6"/>
      <c r="BF12321" s="6"/>
      <c r="BG12321" s="10"/>
    </row>
    <row r="12322" spans="34:59" x14ac:dyDescent="0.25">
      <c r="AH12322" s="10"/>
      <c r="AI12322" s="6"/>
    </row>
    <row r="12323" spans="34:59" x14ac:dyDescent="0.25">
      <c r="AH12323" s="6"/>
      <c r="AI12323" s="6"/>
      <c r="AJ12323" s="6"/>
      <c r="AK12323" s="6"/>
      <c r="AL12323" s="6"/>
      <c r="AM12323" s="6"/>
      <c r="AN12323" s="6"/>
      <c r="AO12323" s="6"/>
      <c r="AP12323" s="6"/>
      <c r="AQ12323" s="6"/>
      <c r="AR12323" s="6"/>
      <c r="AS12323" s="6"/>
      <c r="AT12323" s="6"/>
      <c r="AU12323" s="6"/>
      <c r="AV12323" s="6"/>
      <c r="AW12323" s="6"/>
      <c r="AX12323" s="6"/>
      <c r="AY12323" s="6"/>
      <c r="AZ12323" s="6"/>
      <c r="BA12323" s="6"/>
      <c r="BB12323" s="6"/>
      <c r="BC12323" s="6"/>
      <c r="BD12323" s="6"/>
      <c r="BE12323" s="6"/>
      <c r="BF12323" s="6"/>
      <c r="BG12323" s="6"/>
    </row>
    <row r="12324" spans="34:59" x14ac:dyDescent="0.25">
      <c r="AH12324" s="10"/>
      <c r="AI12324" s="6"/>
      <c r="AJ12324" s="10"/>
      <c r="AK12324" s="10"/>
      <c r="AL12324" s="10"/>
      <c r="AM12324" s="10"/>
      <c r="AN12324" s="10"/>
      <c r="AO12324" s="10"/>
      <c r="AP12324" s="10"/>
      <c r="AQ12324" s="10"/>
      <c r="AR12324" s="10"/>
      <c r="AS12324" s="10"/>
      <c r="AT12324" s="10"/>
      <c r="AU12324" s="10"/>
      <c r="AV12324" s="10"/>
      <c r="AW12324" s="10"/>
      <c r="AX12324" s="10"/>
      <c r="AY12324" s="10"/>
      <c r="AZ12324" s="10"/>
      <c r="BA12324" s="10"/>
      <c r="BB12324" s="10"/>
      <c r="BC12324" s="10"/>
      <c r="BD12324" s="10"/>
      <c r="BE12324" s="10"/>
      <c r="BF12324" s="10"/>
      <c r="BG12324" s="6"/>
    </row>
    <row r="12326" spans="34:59" x14ac:dyDescent="0.25">
      <c r="AH12326" s="10"/>
      <c r="AI12326" s="6"/>
    </row>
    <row r="12327" spans="34:59" x14ac:dyDescent="0.25">
      <c r="AH12327" s="6"/>
      <c r="AI12327" s="6"/>
      <c r="AJ12327" s="6"/>
      <c r="AK12327" s="6"/>
      <c r="AL12327" s="6"/>
      <c r="AM12327" s="6"/>
      <c r="AN12327" s="6"/>
      <c r="AO12327" s="6"/>
      <c r="AP12327" s="6"/>
      <c r="AQ12327" s="6"/>
      <c r="AR12327" s="6"/>
      <c r="AS12327" s="6"/>
      <c r="AT12327" s="6"/>
      <c r="AU12327" s="6"/>
      <c r="AV12327" s="6"/>
      <c r="AW12327" s="6"/>
      <c r="AX12327" s="6"/>
      <c r="AY12327" s="6"/>
      <c r="AZ12327" s="6"/>
      <c r="BA12327" s="6"/>
      <c r="BB12327" s="6"/>
      <c r="BC12327" s="6"/>
      <c r="BD12327" s="6"/>
      <c r="BE12327" s="6"/>
      <c r="BF12327" s="6"/>
      <c r="BG12327" s="6"/>
    </row>
    <row r="12328" spans="34:59" x14ac:dyDescent="0.25">
      <c r="AH12328" s="10"/>
      <c r="AI12328" s="6"/>
      <c r="AJ12328" s="10"/>
      <c r="AK12328" s="10"/>
      <c r="AL12328" s="10"/>
      <c r="AM12328" s="10"/>
      <c r="AN12328" s="10"/>
      <c r="AO12328" s="10"/>
      <c r="AP12328" s="10"/>
      <c r="AQ12328" s="10"/>
      <c r="AR12328" s="10"/>
      <c r="AS12328" s="10"/>
      <c r="AT12328" s="10"/>
      <c r="AU12328" s="10"/>
      <c r="AV12328" s="10"/>
      <c r="AW12328" s="10"/>
      <c r="AX12328" s="10"/>
      <c r="AY12328" s="10"/>
      <c r="AZ12328" s="10"/>
      <c r="BA12328" s="10"/>
      <c r="BB12328" s="10"/>
      <c r="BC12328" s="10"/>
      <c r="BD12328" s="10"/>
      <c r="BE12328" s="10"/>
      <c r="BF12328" s="10"/>
      <c r="BG12328" s="6"/>
    </row>
    <row r="12329" spans="34:59" x14ac:dyDescent="0.25">
      <c r="AH12329" s="6"/>
      <c r="AI12329" s="6"/>
      <c r="AJ12329" s="6"/>
      <c r="AK12329" s="6"/>
      <c r="AL12329" s="6"/>
      <c r="AM12329" s="6"/>
      <c r="AN12329" s="6"/>
      <c r="AO12329" s="6"/>
      <c r="AP12329" s="6"/>
      <c r="AQ12329" s="6"/>
      <c r="AR12329" s="6"/>
      <c r="AS12329" s="6"/>
      <c r="AT12329" s="6"/>
      <c r="AU12329" s="6"/>
      <c r="AV12329" s="6"/>
      <c r="AW12329" s="6"/>
      <c r="AX12329" s="6"/>
      <c r="AY12329" s="6"/>
      <c r="AZ12329" s="6"/>
      <c r="BA12329" s="6"/>
      <c r="BB12329" s="6"/>
      <c r="BC12329" s="6"/>
      <c r="BD12329" s="6"/>
      <c r="BE12329" s="6"/>
      <c r="BF12329" s="6"/>
      <c r="BG12329" s="10"/>
    </row>
    <row r="12330" spans="34:59" x14ac:dyDescent="0.25">
      <c r="AH12330" s="10"/>
      <c r="AI12330" s="6"/>
    </row>
    <row r="12331" spans="34:59" x14ac:dyDescent="0.25">
      <c r="AH12331" s="6"/>
      <c r="AI12331" s="6"/>
      <c r="AJ12331" s="6"/>
      <c r="AK12331" s="6"/>
      <c r="AL12331" s="6"/>
      <c r="AM12331" s="6"/>
      <c r="AN12331" s="6"/>
      <c r="AO12331" s="6"/>
      <c r="AP12331" s="6"/>
      <c r="AQ12331" s="6"/>
      <c r="AR12331" s="6"/>
      <c r="AS12331" s="6"/>
      <c r="AT12331" s="6"/>
      <c r="AU12331" s="6"/>
      <c r="AV12331" s="6"/>
      <c r="AW12331" s="6"/>
      <c r="AX12331" s="6"/>
      <c r="AY12331" s="6"/>
      <c r="AZ12331" s="6"/>
      <c r="BA12331" s="6"/>
      <c r="BB12331" s="6"/>
      <c r="BC12331" s="6"/>
      <c r="BD12331" s="6"/>
      <c r="BE12331" s="6"/>
      <c r="BF12331" s="6"/>
      <c r="BG12331" s="6"/>
    </row>
    <row r="12332" spans="34:59" x14ac:dyDescent="0.25">
      <c r="AH12332" s="10"/>
      <c r="AI12332" s="6"/>
      <c r="AJ12332" s="10"/>
      <c r="AK12332" s="10"/>
      <c r="AL12332" s="10"/>
      <c r="AM12332" s="10"/>
      <c r="AN12332" s="10"/>
      <c r="AO12332" s="10"/>
      <c r="AP12332" s="10"/>
      <c r="AQ12332" s="10"/>
      <c r="AR12332" s="10"/>
      <c r="AS12332" s="10"/>
      <c r="AT12332" s="10"/>
      <c r="AU12332" s="10"/>
      <c r="AV12332" s="10"/>
      <c r="AW12332" s="10"/>
      <c r="AX12332" s="10"/>
      <c r="AY12332" s="10"/>
      <c r="AZ12332" s="10"/>
      <c r="BA12332" s="10"/>
      <c r="BB12332" s="10"/>
      <c r="BC12332" s="10"/>
      <c r="BD12332" s="10"/>
      <c r="BE12332" s="10"/>
      <c r="BF12332" s="10"/>
      <c r="BG12332" s="6"/>
    </row>
    <row r="12333" spans="34:59" x14ac:dyDescent="0.25">
      <c r="AH12333" s="6"/>
      <c r="AI12333" s="6"/>
      <c r="AJ12333" s="6"/>
      <c r="AK12333" s="6"/>
      <c r="AL12333" s="6"/>
      <c r="AM12333" s="6"/>
      <c r="AN12333" s="6"/>
      <c r="AO12333" s="6"/>
      <c r="AP12333" s="6"/>
      <c r="AQ12333" s="6"/>
      <c r="AR12333" s="6"/>
      <c r="AS12333" s="6"/>
      <c r="AT12333" s="6"/>
      <c r="AU12333" s="6"/>
      <c r="AV12333" s="6"/>
      <c r="AW12333" s="6"/>
      <c r="AX12333" s="6"/>
      <c r="AY12333" s="6"/>
      <c r="AZ12333" s="6"/>
      <c r="BA12333" s="6"/>
      <c r="BB12333" s="6"/>
      <c r="BC12333" s="6"/>
      <c r="BD12333" s="6"/>
      <c r="BE12333" s="6"/>
      <c r="BF12333" s="6"/>
      <c r="BG12333" s="10"/>
    </row>
    <row r="12334" spans="34:59" x14ac:dyDescent="0.25">
      <c r="AH12334" s="10"/>
      <c r="AI12334" s="6"/>
    </row>
    <row r="12335" spans="34:59" x14ac:dyDescent="0.25">
      <c r="AH12335" s="6"/>
      <c r="AI12335" s="6"/>
      <c r="AJ12335" s="6"/>
      <c r="AK12335" s="6"/>
      <c r="AL12335" s="6"/>
      <c r="AM12335" s="6"/>
      <c r="AN12335" s="6"/>
      <c r="AO12335" s="6"/>
      <c r="AP12335" s="6"/>
      <c r="AQ12335" s="6"/>
      <c r="AR12335" s="6"/>
      <c r="AS12335" s="6"/>
      <c r="AT12335" s="6"/>
      <c r="AU12335" s="6"/>
      <c r="AV12335" s="6"/>
      <c r="AW12335" s="6"/>
      <c r="AX12335" s="6"/>
      <c r="AY12335" s="6"/>
      <c r="AZ12335" s="6"/>
      <c r="BA12335" s="6"/>
      <c r="BB12335" s="6"/>
      <c r="BC12335" s="6"/>
      <c r="BD12335" s="6"/>
      <c r="BE12335" s="6"/>
      <c r="BF12335" s="6"/>
      <c r="BG12335" s="6"/>
    </row>
    <row r="12336" spans="34:59" x14ac:dyDescent="0.25">
      <c r="AH12336" s="10"/>
      <c r="AI12336" s="6"/>
      <c r="AJ12336" s="10"/>
      <c r="AK12336" s="10"/>
      <c r="AL12336" s="10"/>
      <c r="AM12336" s="10"/>
      <c r="AN12336" s="10"/>
      <c r="AO12336" s="10"/>
      <c r="AP12336" s="10"/>
      <c r="AQ12336" s="10"/>
      <c r="AR12336" s="10"/>
      <c r="AS12336" s="10"/>
      <c r="AT12336" s="10"/>
      <c r="AU12336" s="10"/>
      <c r="AV12336" s="10"/>
      <c r="AW12336" s="10"/>
      <c r="AX12336" s="10"/>
      <c r="AY12336" s="10"/>
      <c r="AZ12336" s="10"/>
      <c r="BA12336" s="10"/>
      <c r="BB12336" s="10"/>
      <c r="BC12336" s="10"/>
      <c r="BD12336" s="10"/>
      <c r="BE12336" s="10"/>
      <c r="BF12336" s="10"/>
      <c r="BG12336" s="6"/>
    </row>
    <row r="12337" spans="34:59" x14ac:dyDescent="0.25">
      <c r="AH12337" s="6"/>
      <c r="AI12337" s="6"/>
      <c r="AJ12337" s="6"/>
      <c r="AK12337" s="6"/>
      <c r="AL12337" s="6"/>
      <c r="AM12337" s="6"/>
      <c r="AN12337" s="6"/>
      <c r="AO12337" s="6"/>
      <c r="AP12337" s="6"/>
      <c r="AQ12337" s="6"/>
      <c r="AR12337" s="6"/>
      <c r="AS12337" s="6"/>
      <c r="AT12337" s="6"/>
      <c r="AU12337" s="6"/>
      <c r="AV12337" s="6"/>
      <c r="AW12337" s="6"/>
      <c r="AX12337" s="6"/>
      <c r="AY12337" s="6"/>
      <c r="AZ12337" s="6"/>
      <c r="BA12337" s="6"/>
      <c r="BB12337" s="6"/>
      <c r="BC12337" s="6"/>
      <c r="BD12337" s="6"/>
      <c r="BE12337" s="6"/>
      <c r="BF12337" s="6"/>
      <c r="BG12337" s="10"/>
    </row>
    <row r="12338" spans="34:59" x14ac:dyDescent="0.25">
      <c r="AH12338" s="10"/>
      <c r="AI12338" s="6"/>
    </row>
    <row r="12339" spans="34:59" x14ac:dyDescent="0.25">
      <c r="AH12339" s="6"/>
      <c r="AI12339" s="6"/>
      <c r="AJ12339" s="6"/>
      <c r="AK12339" s="6"/>
      <c r="AL12339" s="6"/>
      <c r="AM12339" s="6"/>
      <c r="AN12339" s="6"/>
      <c r="AO12339" s="6"/>
      <c r="AP12339" s="6"/>
      <c r="AQ12339" s="6"/>
      <c r="AR12339" s="6"/>
      <c r="AS12339" s="6"/>
      <c r="AT12339" s="6"/>
      <c r="AU12339" s="6"/>
      <c r="AV12339" s="6"/>
      <c r="AW12339" s="6"/>
      <c r="AX12339" s="6"/>
      <c r="AY12339" s="6"/>
      <c r="AZ12339" s="6"/>
      <c r="BA12339" s="6"/>
      <c r="BB12339" s="6"/>
      <c r="BC12339" s="6"/>
      <c r="BD12339" s="6"/>
      <c r="BE12339" s="6"/>
      <c r="BF12339" s="6"/>
      <c r="BG12339" s="6"/>
    </row>
    <row r="12340" spans="34:59" x14ac:dyDescent="0.25">
      <c r="AH12340" s="10"/>
      <c r="AI12340" s="6"/>
      <c r="AJ12340" s="10"/>
      <c r="AK12340" s="10"/>
      <c r="AL12340" s="10"/>
      <c r="AM12340" s="10"/>
      <c r="AN12340" s="10"/>
      <c r="AO12340" s="10"/>
      <c r="AP12340" s="10"/>
      <c r="AQ12340" s="10"/>
      <c r="AR12340" s="10"/>
      <c r="AS12340" s="10"/>
      <c r="AT12340" s="10"/>
      <c r="AU12340" s="10"/>
      <c r="AV12340" s="10"/>
      <c r="AW12340" s="10"/>
      <c r="AX12340" s="10"/>
      <c r="AY12340" s="10"/>
      <c r="AZ12340" s="10"/>
      <c r="BA12340" s="10"/>
      <c r="BB12340" s="10"/>
      <c r="BC12340" s="10"/>
      <c r="BD12340" s="10"/>
      <c r="BE12340" s="10"/>
      <c r="BF12340" s="10"/>
      <c r="BG12340" s="6"/>
    </row>
    <row r="12342" spans="34:59" x14ac:dyDescent="0.25">
      <c r="AH12342" s="10"/>
      <c r="AI12342" s="6"/>
    </row>
    <row r="12343" spans="34:59" x14ac:dyDescent="0.25">
      <c r="AH12343" s="6"/>
      <c r="AI12343" s="6"/>
      <c r="AJ12343" s="6"/>
      <c r="AK12343" s="6"/>
      <c r="AL12343" s="6"/>
      <c r="AM12343" s="6"/>
      <c r="AN12343" s="6"/>
      <c r="AO12343" s="6"/>
      <c r="AP12343" s="6"/>
      <c r="AQ12343" s="6"/>
      <c r="AR12343" s="6"/>
      <c r="AS12343" s="6"/>
      <c r="AT12343" s="6"/>
      <c r="AU12343" s="6"/>
      <c r="AV12343" s="6"/>
      <c r="AW12343" s="6"/>
      <c r="AX12343" s="6"/>
      <c r="AY12343" s="6"/>
      <c r="AZ12343" s="6"/>
      <c r="BA12343" s="6"/>
      <c r="BB12343" s="6"/>
      <c r="BC12343" s="6"/>
      <c r="BD12343" s="6"/>
      <c r="BE12343" s="6"/>
      <c r="BF12343" s="6"/>
      <c r="BG12343" s="6"/>
    </row>
    <row r="12344" spans="34:59" x14ac:dyDescent="0.25">
      <c r="AH12344" s="10"/>
      <c r="AI12344" s="6"/>
      <c r="AJ12344" s="10"/>
      <c r="AK12344" s="10"/>
      <c r="AL12344" s="10"/>
      <c r="AM12344" s="10"/>
      <c r="AN12344" s="10"/>
      <c r="AO12344" s="10"/>
      <c r="AP12344" s="10"/>
      <c r="AQ12344" s="10"/>
      <c r="AR12344" s="10"/>
      <c r="AS12344" s="10"/>
      <c r="AT12344" s="10"/>
      <c r="AU12344" s="10"/>
      <c r="AV12344" s="10"/>
      <c r="AW12344" s="10"/>
      <c r="AX12344" s="10"/>
      <c r="AY12344" s="10"/>
      <c r="AZ12344" s="10"/>
      <c r="BA12344" s="10"/>
      <c r="BB12344" s="10"/>
      <c r="BC12344" s="10"/>
      <c r="BD12344" s="10"/>
      <c r="BE12344" s="10"/>
      <c r="BF12344" s="10"/>
      <c r="BG12344" s="6"/>
    </row>
    <row r="12345" spans="34:59" x14ac:dyDescent="0.25">
      <c r="AH12345" s="6"/>
      <c r="AI12345" s="6"/>
      <c r="AJ12345" s="6"/>
      <c r="AK12345" s="6"/>
      <c r="AL12345" s="6"/>
      <c r="AM12345" s="6"/>
      <c r="AN12345" s="6"/>
      <c r="AO12345" s="6"/>
      <c r="AP12345" s="6"/>
      <c r="AQ12345" s="6"/>
      <c r="AR12345" s="6"/>
      <c r="AS12345" s="6"/>
      <c r="AT12345" s="6"/>
      <c r="AU12345" s="6"/>
      <c r="AV12345" s="6"/>
      <c r="AW12345" s="6"/>
      <c r="AX12345" s="6"/>
      <c r="AY12345" s="6"/>
      <c r="AZ12345" s="6"/>
      <c r="BA12345" s="6"/>
      <c r="BB12345" s="6"/>
      <c r="BC12345" s="6"/>
      <c r="BD12345" s="6"/>
      <c r="BE12345" s="6"/>
      <c r="BF12345" s="6"/>
      <c r="BG12345" s="10"/>
    </row>
    <row r="12346" spans="34:59" x14ac:dyDescent="0.25">
      <c r="AH12346" s="10"/>
      <c r="AI12346" s="6"/>
    </row>
    <row r="12347" spans="34:59" x14ac:dyDescent="0.25">
      <c r="AH12347" s="6"/>
      <c r="AI12347" s="6"/>
      <c r="AJ12347" s="6"/>
      <c r="AK12347" s="6"/>
      <c r="AL12347" s="6"/>
      <c r="AM12347" s="6"/>
      <c r="AN12347" s="6"/>
      <c r="AO12347" s="6"/>
      <c r="AP12347" s="6"/>
      <c r="AQ12347" s="6"/>
      <c r="AR12347" s="6"/>
      <c r="AS12347" s="6"/>
      <c r="AT12347" s="6"/>
      <c r="AU12347" s="6"/>
      <c r="AV12347" s="6"/>
      <c r="AW12347" s="6"/>
      <c r="AX12347" s="6"/>
      <c r="AY12347" s="6"/>
      <c r="AZ12347" s="6"/>
      <c r="BA12347" s="6"/>
      <c r="BB12347" s="6"/>
      <c r="BC12347" s="6"/>
      <c r="BD12347" s="6"/>
      <c r="BE12347" s="6"/>
      <c r="BF12347" s="6"/>
      <c r="BG12347" s="6"/>
    </row>
    <row r="12348" spans="34:59" x14ac:dyDescent="0.25">
      <c r="AH12348" s="10"/>
      <c r="AI12348" s="6"/>
      <c r="AJ12348" s="10"/>
      <c r="AK12348" s="10"/>
      <c r="AL12348" s="10"/>
      <c r="AM12348" s="10"/>
      <c r="AN12348" s="10"/>
      <c r="AO12348" s="10"/>
      <c r="AP12348" s="10"/>
      <c r="AQ12348" s="10"/>
      <c r="AR12348" s="10"/>
      <c r="AS12348" s="10"/>
      <c r="AT12348" s="10"/>
      <c r="AU12348" s="10"/>
      <c r="AV12348" s="10"/>
      <c r="AW12348" s="10"/>
      <c r="AX12348" s="10"/>
      <c r="AY12348" s="10"/>
      <c r="AZ12348" s="10"/>
      <c r="BA12348" s="10"/>
      <c r="BB12348" s="10"/>
      <c r="BC12348" s="10"/>
      <c r="BD12348" s="10"/>
      <c r="BE12348" s="10"/>
      <c r="BF12348" s="10"/>
      <c r="BG12348" s="6"/>
    </row>
    <row r="12349" spans="34:59" x14ac:dyDescent="0.25">
      <c r="AH12349" s="6"/>
      <c r="AI12349" s="6"/>
      <c r="AJ12349" s="6"/>
      <c r="AK12349" s="6"/>
      <c r="AL12349" s="6"/>
      <c r="AM12349" s="6"/>
      <c r="AN12349" s="6"/>
      <c r="AO12349" s="6"/>
      <c r="AP12349" s="6"/>
      <c r="AQ12349" s="6"/>
      <c r="AR12349" s="6"/>
      <c r="AS12349" s="6"/>
      <c r="AT12349" s="6"/>
      <c r="AU12349" s="6"/>
      <c r="AV12349" s="6"/>
      <c r="AW12349" s="6"/>
      <c r="AX12349" s="6"/>
      <c r="AY12349" s="6"/>
      <c r="AZ12349" s="6"/>
      <c r="BA12349" s="6"/>
      <c r="BB12349" s="6"/>
      <c r="BC12349" s="6"/>
      <c r="BD12349" s="6"/>
      <c r="BE12349" s="6"/>
      <c r="BF12349" s="6"/>
      <c r="BG12349" s="10"/>
    </row>
    <row r="12350" spans="34:59" x14ac:dyDescent="0.25">
      <c r="AH12350" s="10"/>
      <c r="AI12350" s="6"/>
    </row>
    <row r="12351" spans="34:59" x14ac:dyDescent="0.25">
      <c r="AH12351" s="6"/>
      <c r="AI12351" s="6"/>
      <c r="AJ12351" s="6"/>
      <c r="AK12351" s="6"/>
      <c r="AL12351" s="6"/>
      <c r="AM12351" s="6"/>
      <c r="AN12351" s="6"/>
      <c r="AO12351" s="6"/>
      <c r="AP12351" s="6"/>
      <c r="AQ12351" s="6"/>
      <c r="AR12351" s="6"/>
      <c r="AS12351" s="6"/>
      <c r="AT12351" s="6"/>
      <c r="AU12351" s="6"/>
      <c r="AV12351" s="6"/>
      <c r="AW12351" s="6"/>
      <c r="AX12351" s="6"/>
      <c r="AY12351" s="6"/>
      <c r="AZ12351" s="6"/>
      <c r="BA12351" s="6"/>
      <c r="BB12351" s="6"/>
      <c r="BC12351" s="6"/>
      <c r="BD12351" s="6"/>
      <c r="BE12351" s="6"/>
      <c r="BF12351" s="6"/>
      <c r="BG12351" s="6"/>
    </row>
    <row r="12352" spans="34:59" x14ac:dyDescent="0.25">
      <c r="AH12352" s="10"/>
      <c r="AI12352" s="6"/>
      <c r="AJ12352" s="10"/>
      <c r="AK12352" s="10"/>
      <c r="AL12352" s="10"/>
      <c r="AM12352" s="10"/>
      <c r="AN12352" s="10"/>
      <c r="AO12352" s="10"/>
      <c r="AP12352" s="10"/>
      <c r="AQ12352" s="10"/>
      <c r="AR12352" s="10"/>
      <c r="AS12352" s="10"/>
      <c r="AT12352" s="10"/>
      <c r="AU12352" s="10"/>
      <c r="AV12352" s="10"/>
      <c r="AW12352" s="10"/>
      <c r="AX12352" s="10"/>
      <c r="AY12352" s="10"/>
      <c r="AZ12352" s="10"/>
      <c r="BA12352" s="10"/>
      <c r="BB12352" s="10"/>
      <c r="BC12352" s="10"/>
      <c r="BD12352" s="10"/>
      <c r="BE12352" s="10"/>
      <c r="BF12352" s="10"/>
      <c r="BG12352" s="6"/>
    </row>
    <row r="12353" spans="34:59" x14ac:dyDescent="0.25">
      <c r="AH12353" s="6"/>
      <c r="AI12353" s="6"/>
      <c r="AJ12353" s="6"/>
      <c r="AK12353" s="6"/>
      <c r="AL12353" s="6"/>
      <c r="AM12353" s="6"/>
      <c r="AN12353" s="6"/>
      <c r="AO12353" s="6"/>
      <c r="AP12353" s="6"/>
      <c r="AQ12353" s="6"/>
      <c r="AR12353" s="6"/>
      <c r="AS12353" s="6"/>
      <c r="AT12353" s="6"/>
      <c r="AU12353" s="6"/>
      <c r="AV12353" s="6"/>
      <c r="AW12353" s="6"/>
      <c r="AX12353" s="6"/>
      <c r="AY12353" s="6"/>
      <c r="AZ12353" s="6"/>
      <c r="BA12353" s="6"/>
      <c r="BB12353" s="6"/>
      <c r="BC12353" s="6"/>
      <c r="BD12353" s="6"/>
      <c r="BE12353" s="6"/>
      <c r="BF12353" s="6"/>
      <c r="BG12353" s="10"/>
    </row>
    <row r="12354" spans="34:59" x14ac:dyDescent="0.25">
      <c r="AH12354" s="10"/>
      <c r="AI12354" s="6"/>
    </row>
    <row r="12355" spans="34:59" x14ac:dyDescent="0.25">
      <c r="AH12355" s="6"/>
      <c r="AI12355" s="6"/>
      <c r="AJ12355" s="6"/>
      <c r="AK12355" s="6"/>
      <c r="AL12355" s="6"/>
      <c r="AM12355" s="6"/>
      <c r="AN12355" s="6"/>
      <c r="AO12355" s="6"/>
      <c r="AP12355" s="6"/>
      <c r="AQ12355" s="6"/>
      <c r="AR12355" s="6"/>
      <c r="AS12355" s="6"/>
      <c r="AT12355" s="6"/>
      <c r="AU12355" s="6"/>
      <c r="AV12355" s="6"/>
      <c r="AW12355" s="6"/>
      <c r="AX12355" s="6"/>
      <c r="AY12355" s="6"/>
      <c r="AZ12355" s="6"/>
      <c r="BA12355" s="6"/>
      <c r="BB12355" s="6"/>
      <c r="BC12355" s="6"/>
      <c r="BD12355" s="6"/>
      <c r="BE12355" s="6"/>
      <c r="BF12355" s="6"/>
      <c r="BG12355" s="6"/>
    </row>
    <row r="12356" spans="34:59" x14ac:dyDescent="0.25">
      <c r="AH12356" s="10"/>
      <c r="AI12356" s="6"/>
      <c r="AJ12356" s="10"/>
      <c r="AK12356" s="10"/>
      <c r="AL12356" s="10"/>
      <c r="AM12356" s="10"/>
      <c r="AN12356" s="10"/>
      <c r="AO12356" s="10"/>
      <c r="AP12356" s="10"/>
      <c r="AQ12356" s="10"/>
      <c r="AR12356" s="10"/>
      <c r="AS12356" s="10"/>
      <c r="AT12356" s="10"/>
      <c r="AU12356" s="10"/>
      <c r="AV12356" s="10"/>
      <c r="AW12356" s="10"/>
      <c r="AX12356" s="10"/>
      <c r="AY12356" s="10"/>
      <c r="AZ12356" s="10"/>
      <c r="BA12356" s="10"/>
      <c r="BB12356" s="10"/>
      <c r="BC12356" s="10"/>
      <c r="BD12356" s="10"/>
      <c r="BE12356" s="10"/>
      <c r="BF12356" s="10"/>
      <c r="BG12356" s="6"/>
    </row>
    <row r="12358" spans="34:59" x14ac:dyDescent="0.25">
      <c r="AH12358" s="10"/>
      <c r="AI12358" s="6"/>
    </row>
    <row r="12359" spans="34:59" x14ac:dyDescent="0.25">
      <c r="AH12359" s="6"/>
      <c r="AI12359" s="6"/>
      <c r="AJ12359" s="6"/>
      <c r="AK12359" s="6"/>
      <c r="AL12359" s="6"/>
      <c r="AM12359" s="6"/>
      <c r="AN12359" s="6"/>
      <c r="AO12359" s="6"/>
      <c r="AP12359" s="6"/>
      <c r="AQ12359" s="6"/>
      <c r="AR12359" s="6"/>
      <c r="AS12359" s="6"/>
      <c r="AT12359" s="6"/>
      <c r="AU12359" s="6"/>
      <c r="AV12359" s="6"/>
      <c r="AW12359" s="6"/>
      <c r="AX12359" s="6"/>
      <c r="AY12359" s="6"/>
      <c r="AZ12359" s="6"/>
      <c r="BA12359" s="6"/>
      <c r="BB12359" s="6"/>
      <c r="BC12359" s="6"/>
      <c r="BD12359" s="6"/>
      <c r="BE12359" s="6"/>
      <c r="BF12359" s="6"/>
      <c r="BG12359" s="6"/>
    </row>
    <row r="12360" spans="34:59" x14ac:dyDescent="0.25">
      <c r="AH12360" s="10"/>
      <c r="AI12360" s="6"/>
      <c r="AJ12360" s="10"/>
      <c r="AK12360" s="10"/>
      <c r="AL12360" s="10"/>
      <c r="AM12360" s="10"/>
      <c r="AN12360" s="10"/>
      <c r="AO12360" s="10"/>
      <c r="AP12360" s="10"/>
      <c r="AQ12360" s="10"/>
      <c r="AR12360" s="10"/>
      <c r="AS12360" s="10"/>
      <c r="AT12360" s="10"/>
      <c r="AU12360" s="10"/>
      <c r="AV12360" s="10"/>
      <c r="AW12360" s="10"/>
      <c r="AX12360" s="10"/>
      <c r="AY12360" s="10"/>
      <c r="AZ12360" s="10"/>
      <c r="BA12360" s="10"/>
      <c r="BB12360" s="10"/>
      <c r="BC12360" s="10"/>
      <c r="BD12360" s="10"/>
      <c r="BE12360" s="10"/>
      <c r="BF12360" s="10"/>
      <c r="BG12360" s="6"/>
    </row>
    <row r="12361" spans="34:59" x14ac:dyDescent="0.25">
      <c r="AH12361" s="6"/>
      <c r="AI12361" s="6"/>
      <c r="AJ12361" s="6"/>
      <c r="AK12361" s="6"/>
      <c r="AL12361" s="6"/>
      <c r="AM12361" s="6"/>
      <c r="AN12361" s="6"/>
      <c r="AO12361" s="6"/>
      <c r="AP12361" s="6"/>
      <c r="AQ12361" s="6"/>
      <c r="AR12361" s="6"/>
      <c r="AS12361" s="6"/>
      <c r="AT12361" s="6"/>
      <c r="AU12361" s="6"/>
      <c r="AV12361" s="6"/>
      <c r="AW12361" s="6"/>
      <c r="AX12361" s="6"/>
      <c r="AY12361" s="6"/>
      <c r="AZ12361" s="6"/>
      <c r="BA12361" s="6"/>
      <c r="BB12361" s="6"/>
      <c r="BC12361" s="6"/>
      <c r="BD12361" s="6"/>
      <c r="BE12361" s="6"/>
      <c r="BF12361" s="6"/>
      <c r="BG12361" s="10"/>
    </row>
    <row r="12362" spans="34:59" x14ac:dyDescent="0.25">
      <c r="AH12362" s="10"/>
      <c r="AI12362" s="6"/>
    </row>
    <row r="12363" spans="34:59" x14ac:dyDescent="0.25">
      <c r="AH12363" s="6"/>
      <c r="AI12363" s="6"/>
      <c r="AJ12363" s="6"/>
      <c r="AK12363" s="6"/>
      <c r="AL12363" s="6"/>
      <c r="AM12363" s="6"/>
      <c r="AN12363" s="6"/>
      <c r="AO12363" s="6"/>
      <c r="AP12363" s="6"/>
      <c r="AQ12363" s="6"/>
      <c r="AR12363" s="6"/>
      <c r="AS12363" s="6"/>
      <c r="AT12363" s="6"/>
      <c r="AU12363" s="6"/>
      <c r="AV12363" s="6"/>
      <c r="AW12363" s="6"/>
      <c r="AX12363" s="6"/>
      <c r="AY12363" s="6"/>
      <c r="AZ12363" s="6"/>
      <c r="BA12363" s="6"/>
      <c r="BB12363" s="6"/>
      <c r="BC12363" s="6"/>
      <c r="BD12363" s="6"/>
      <c r="BE12363" s="6"/>
      <c r="BF12363" s="6"/>
      <c r="BG12363" s="6"/>
    </row>
    <row r="12364" spans="34:59" x14ac:dyDescent="0.25">
      <c r="AH12364" s="10"/>
      <c r="AI12364" s="6"/>
      <c r="AJ12364" s="10"/>
      <c r="AK12364" s="10"/>
      <c r="AL12364" s="10"/>
      <c r="AM12364" s="10"/>
      <c r="AN12364" s="10"/>
      <c r="AO12364" s="10"/>
      <c r="AP12364" s="10"/>
      <c r="AQ12364" s="10"/>
      <c r="AR12364" s="10"/>
      <c r="AS12364" s="10"/>
      <c r="AT12364" s="10"/>
      <c r="AU12364" s="10"/>
      <c r="AV12364" s="10"/>
      <c r="AW12364" s="10"/>
      <c r="AX12364" s="10"/>
      <c r="AY12364" s="10"/>
      <c r="AZ12364" s="10"/>
      <c r="BA12364" s="10"/>
      <c r="BB12364" s="10"/>
      <c r="BC12364" s="10"/>
      <c r="BD12364" s="10"/>
      <c r="BE12364" s="10"/>
      <c r="BF12364" s="10"/>
      <c r="BG12364" s="6"/>
    </row>
    <row r="12365" spans="34:59" x14ac:dyDescent="0.25">
      <c r="AH12365" s="6"/>
      <c r="AI12365" s="6"/>
      <c r="AJ12365" s="6"/>
      <c r="AK12365" s="6"/>
      <c r="AL12365" s="6"/>
      <c r="AM12365" s="6"/>
      <c r="AN12365" s="6"/>
      <c r="AO12365" s="6"/>
      <c r="AP12365" s="6"/>
      <c r="AQ12365" s="6"/>
      <c r="AR12365" s="6"/>
      <c r="AS12365" s="6"/>
      <c r="AT12365" s="6"/>
      <c r="AU12365" s="6"/>
      <c r="AV12365" s="6"/>
      <c r="AW12365" s="6"/>
      <c r="AX12365" s="6"/>
      <c r="AY12365" s="6"/>
      <c r="AZ12365" s="6"/>
      <c r="BA12365" s="6"/>
      <c r="BB12365" s="6"/>
      <c r="BC12365" s="6"/>
      <c r="BD12365" s="6"/>
      <c r="BE12365" s="6"/>
      <c r="BF12365" s="6"/>
      <c r="BG12365" s="10"/>
    </row>
    <row r="12366" spans="34:59" x14ac:dyDescent="0.25">
      <c r="AH12366" s="10"/>
      <c r="AI12366" s="6"/>
    </row>
    <row r="12367" spans="34:59" x14ac:dyDescent="0.25">
      <c r="AH12367" s="6"/>
      <c r="AI12367" s="6"/>
      <c r="AJ12367" s="6"/>
      <c r="AK12367" s="6"/>
      <c r="AL12367" s="6"/>
      <c r="AM12367" s="6"/>
      <c r="AN12367" s="6"/>
      <c r="AO12367" s="6"/>
      <c r="AP12367" s="6"/>
      <c r="AQ12367" s="6"/>
      <c r="AR12367" s="6"/>
      <c r="AS12367" s="6"/>
      <c r="AT12367" s="6"/>
      <c r="AU12367" s="6"/>
      <c r="AV12367" s="6"/>
      <c r="AW12367" s="6"/>
      <c r="AX12367" s="6"/>
      <c r="AY12367" s="6"/>
      <c r="AZ12367" s="6"/>
      <c r="BA12367" s="6"/>
      <c r="BB12367" s="6"/>
      <c r="BC12367" s="6"/>
      <c r="BD12367" s="6"/>
      <c r="BE12367" s="6"/>
      <c r="BF12367" s="6"/>
      <c r="BG12367" s="6"/>
    </row>
    <row r="12368" spans="34:59" x14ac:dyDescent="0.25">
      <c r="AH12368" s="10"/>
      <c r="AI12368" s="6"/>
      <c r="AJ12368" s="10"/>
      <c r="AK12368" s="10"/>
      <c r="AL12368" s="10"/>
      <c r="AM12368" s="10"/>
      <c r="AN12368" s="10"/>
      <c r="AO12368" s="10"/>
      <c r="AP12368" s="10"/>
      <c r="AQ12368" s="10"/>
      <c r="AR12368" s="10"/>
      <c r="AS12368" s="10"/>
      <c r="AT12368" s="10"/>
      <c r="AU12368" s="10"/>
      <c r="AV12368" s="10"/>
      <c r="AW12368" s="10"/>
      <c r="AX12368" s="10"/>
      <c r="AY12368" s="10"/>
      <c r="AZ12368" s="10"/>
      <c r="BA12368" s="10"/>
      <c r="BB12368" s="10"/>
      <c r="BC12368" s="10"/>
      <c r="BD12368" s="10"/>
      <c r="BE12368" s="10"/>
      <c r="BF12368" s="10"/>
      <c r="BG12368" s="6"/>
    </row>
    <row r="12369" spans="34:59" x14ac:dyDescent="0.25">
      <c r="AH12369" s="6"/>
      <c r="AI12369" s="6"/>
      <c r="AJ12369" s="6"/>
      <c r="AK12369" s="6"/>
      <c r="AL12369" s="6"/>
      <c r="AM12369" s="6"/>
      <c r="AN12369" s="6"/>
      <c r="AO12369" s="6"/>
      <c r="AP12369" s="6"/>
      <c r="AQ12369" s="6"/>
      <c r="AR12369" s="6"/>
      <c r="AS12369" s="6"/>
      <c r="AT12369" s="6"/>
      <c r="AU12369" s="6"/>
      <c r="AV12369" s="6"/>
      <c r="AW12369" s="6"/>
      <c r="AX12369" s="6"/>
      <c r="AY12369" s="6"/>
      <c r="AZ12369" s="6"/>
      <c r="BA12369" s="6"/>
      <c r="BB12369" s="6"/>
      <c r="BC12369" s="6"/>
      <c r="BD12369" s="6"/>
      <c r="BE12369" s="6"/>
      <c r="BF12369" s="6"/>
      <c r="BG12369" s="10"/>
    </row>
    <row r="12370" spans="34:59" x14ac:dyDescent="0.25">
      <c r="AH12370" s="10"/>
      <c r="AI12370" s="6"/>
    </row>
    <row r="12371" spans="34:59" x14ac:dyDescent="0.25">
      <c r="AH12371" s="6"/>
      <c r="AI12371" s="6"/>
      <c r="AJ12371" s="6"/>
      <c r="AK12371" s="6"/>
      <c r="AL12371" s="6"/>
      <c r="AM12371" s="6"/>
      <c r="AN12371" s="6"/>
      <c r="AO12371" s="6"/>
      <c r="AP12371" s="6"/>
      <c r="AQ12371" s="6"/>
      <c r="AR12371" s="6"/>
      <c r="AS12371" s="6"/>
      <c r="AT12371" s="6"/>
      <c r="AU12371" s="6"/>
      <c r="AV12371" s="6"/>
      <c r="AW12371" s="6"/>
      <c r="AX12371" s="6"/>
      <c r="AY12371" s="6"/>
      <c r="AZ12371" s="6"/>
      <c r="BA12371" s="6"/>
      <c r="BB12371" s="6"/>
      <c r="BC12371" s="6"/>
      <c r="BD12371" s="6"/>
      <c r="BE12371" s="6"/>
      <c r="BF12371" s="6"/>
      <c r="BG12371" s="6"/>
    </row>
    <row r="12372" spans="34:59" x14ac:dyDescent="0.25">
      <c r="AH12372" s="10"/>
      <c r="AI12372" s="6"/>
      <c r="AJ12372" s="10"/>
      <c r="AK12372" s="10"/>
      <c r="AL12372" s="10"/>
      <c r="AM12372" s="10"/>
      <c r="AN12372" s="10"/>
      <c r="AO12372" s="10"/>
      <c r="AP12372" s="10"/>
      <c r="AQ12372" s="10"/>
      <c r="AR12372" s="10"/>
      <c r="AS12372" s="10"/>
      <c r="AT12372" s="10"/>
      <c r="AU12372" s="10"/>
      <c r="AV12372" s="10"/>
      <c r="AW12372" s="10"/>
      <c r="AX12372" s="10"/>
      <c r="AY12372" s="10"/>
      <c r="AZ12372" s="10"/>
      <c r="BA12372" s="10"/>
      <c r="BB12372" s="10"/>
      <c r="BC12372" s="10"/>
      <c r="BD12372" s="10"/>
      <c r="BE12372" s="10"/>
      <c r="BF12372" s="10"/>
      <c r="BG12372" s="6"/>
    </row>
    <row r="12374" spans="34:59" x14ac:dyDescent="0.25">
      <c r="AH12374" s="10"/>
      <c r="AI12374" s="6"/>
    </row>
    <row r="12375" spans="34:59" x14ac:dyDescent="0.25">
      <c r="AH12375" s="6"/>
      <c r="AI12375" s="6"/>
      <c r="AJ12375" s="6"/>
      <c r="AK12375" s="6"/>
      <c r="AL12375" s="6"/>
      <c r="AM12375" s="6"/>
      <c r="AN12375" s="6"/>
      <c r="AO12375" s="6"/>
      <c r="AP12375" s="6"/>
      <c r="AQ12375" s="6"/>
      <c r="AR12375" s="6"/>
      <c r="AS12375" s="6"/>
      <c r="AT12375" s="6"/>
      <c r="AU12375" s="6"/>
      <c r="AV12375" s="6"/>
      <c r="AW12375" s="6"/>
      <c r="AX12375" s="6"/>
      <c r="AY12375" s="6"/>
      <c r="AZ12375" s="6"/>
      <c r="BA12375" s="6"/>
      <c r="BB12375" s="6"/>
      <c r="BC12375" s="6"/>
      <c r="BD12375" s="6"/>
      <c r="BE12375" s="6"/>
      <c r="BF12375" s="6"/>
      <c r="BG12375" s="6"/>
    </row>
    <row r="12376" spans="34:59" x14ac:dyDescent="0.25">
      <c r="AH12376" s="10"/>
      <c r="AI12376" s="6"/>
      <c r="AJ12376" s="10"/>
      <c r="AK12376" s="10"/>
      <c r="AL12376" s="10"/>
      <c r="AM12376" s="10"/>
      <c r="AN12376" s="10"/>
      <c r="AO12376" s="10"/>
      <c r="AP12376" s="10"/>
      <c r="AQ12376" s="10"/>
      <c r="AR12376" s="10"/>
      <c r="AS12376" s="10"/>
      <c r="AT12376" s="10"/>
      <c r="AU12376" s="10"/>
      <c r="AV12376" s="10"/>
      <c r="AW12376" s="10"/>
      <c r="AX12376" s="10"/>
      <c r="AY12376" s="10"/>
      <c r="AZ12376" s="10"/>
      <c r="BA12376" s="10"/>
      <c r="BB12376" s="10"/>
      <c r="BC12376" s="10"/>
      <c r="BD12376" s="10"/>
      <c r="BE12376" s="10"/>
      <c r="BF12376" s="10"/>
      <c r="BG12376" s="6"/>
    </row>
    <row r="12377" spans="34:59" x14ac:dyDescent="0.25">
      <c r="AH12377" s="6"/>
      <c r="AI12377" s="6"/>
      <c r="AJ12377" s="6"/>
      <c r="AK12377" s="6"/>
      <c r="AL12377" s="6"/>
      <c r="AM12377" s="6"/>
      <c r="AN12377" s="6"/>
      <c r="AO12377" s="6"/>
      <c r="AP12377" s="6"/>
      <c r="AQ12377" s="6"/>
      <c r="AR12377" s="6"/>
      <c r="AS12377" s="6"/>
      <c r="AT12377" s="6"/>
      <c r="AU12377" s="6"/>
      <c r="AV12377" s="6"/>
      <c r="AW12377" s="6"/>
      <c r="AX12377" s="6"/>
      <c r="AY12377" s="6"/>
      <c r="AZ12377" s="6"/>
      <c r="BA12377" s="6"/>
      <c r="BB12377" s="6"/>
      <c r="BC12377" s="6"/>
      <c r="BD12377" s="6"/>
      <c r="BE12377" s="6"/>
      <c r="BF12377" s="6"/>
      <c r="BG12377" s="10"/>
    </row>
    <row r="12378" spans="34:59" x14ac:dyDescent="0.25">
      <c r="AH12378" s="10"/>
      <c r="AI12378" s="6"/>
    </row>
    <row r="12379" spans="34:59" x14ac:dyDescent="0.25">
      <c r="AH12379" s="6"/>
      <c r="AI12379" s="6"/>
      <c r="AJ12379" s="6"/>
      <c r="AK12379" s="6"/>
      <c r="AL12379" s="6"/>
      <c r="AM12379" s="6"/>
      <c r="AN12379" s="6"/>
      <c r="AO12379" s="6"/>
      <c r="AP12379" s="6"/>
      <c r="AQ12379" s="6"/>
      <c r="AR12379" s="6"/>
      <c r="AS12379" s="6"/>
      <c r="AT12379" s="6"/>
      <c r="AU12379" s="6"/>
      <c r="AV12379" s="6"/>
      <c r="AW12379" s="6"/>
      <c r="AX12379" s="6"/>
      <c r="AY12379" s="6"/>
      <c r="AZ12379" s="6"/>
      <c r="BA12379" s="6"/>
      <c r="BB12379" s="6"/>
      <c r="BC12379" s="6"/>
      <c r="BD12379" s="6"/>
      <c r="BE12379" s="6"/>
      <c r="BF12379" s="6"/>
      <c r="BG12379" s="6"/>
    </row>
    <row r="12380" spans="34:59" x14ac:dyDescent="0.25">
      <c r="AH12380" s="10"/>
      <c r="AI12380" s="6"/>
      <c r="AJ12380" s="10"/>
      <c r="AK12380" s="10"/>
      <c r="AL12380" s="10"/>
      <c r="AM12380" s="10"/>
      <c r="AN12380" s="10"/>
      <c r="AO12380" s="10"/>
      <c r="AP12380" s="10"/>
      <c r="AQ12380" s="10"/>
      <c r="AR12380" s="10"/>
      <c r="AS12380" s="10"/>
      <c r="AT12380" s="10"/>
      <c r="AU12380" s="10"/>
      <c r="AV12380" s="10"/>
      <c r="AW12380" s="10"/>
      <c r="AX12380" s="10"/>
      <c r="AY12380" s="10"/>
      <c r="AZ12380" s="10"/>
      <c r="BA12380" s="10"/>
      <c r="BB12380" s="10"/>
      <c r="BC12380" s="10"/>
      <c r="BD12380" s="10"/>
      <c r="BE12380" s="10"/>
      <c r="BF12380" s="10"/>
      <c r="BG12380" s="6"/>
    </row>
    <row r="12381" spans="34:59" x14ac:dyDescent="0.25">
      <c r="AH12381" s="6"/>
      <c r="AI12381" s="6"/>
      <c r="AJ12381" s="6"/>
      <c r="AK12381" s="6"/>
      <c r="AL12381" s="6"/>
      <c r="AM12381" s="6"/>
      <c r="AN12381" s="6"/>
      <c r="AO12381" s="6"/>
      <c r="AP12381" s="6"/>
      <c r="AQ12381" s="6"/>
      <c r="AR12381" s="6"/>
      <c r="AS12381" s="6"/>
      <c r="AT12381" s="6"/>
      <c r="AU12381" s="6"/>
      <c r="AV12381" s="6"/>
      <c r="AW12381" s="6"/>
      <c r="AX12381" s="6"/>
      <c r="AY12381" s="6"/>
      <c r="AZ12381" s="6"/>
      <c r="BA12381" s="6"/>
      <c r="BB12381" s="6"/>
      <c r="BC12381" s="6"/>
      <c r="BD12381" s="6"/>
      <c r="BE12381" s="6"/>
      <c r="BF12381" s="6"/>
      <c r="BG12381" s="10"/>
    </row>
    <row r="12382" spans="34:59" x14ac:dyDescent="0.25">
      <c r="AH12382" s="10"/>
      <c r="AI12382" s="6"/>
    </row>
    <row r="12383" spans="34:59" x14ac:dyDescent="0.25">
      <c r="AH12383" s="6"/>
      <c r="AI12383" s="6"/>
      <c r="AJ12383" s="6"/>
      <c r="AK12383" s="6"/>
      <c r="AL12383" s="6"/>
      <c r="AM12383" s="6"/>
      <c r="AN12383" s="6"/>
      <c r="AO12383" s="6"/>
      <c r="AP12383" s="6"/>
      <c r="AQ12383" s="6"/>
      <c r="AR12383" s="6"/>
      <c r="AS12383" s="6"/>
      <c r="AT12383" s="6"/>
      <c r="AU12383" s="6"/>
      <c r="AV12383" s="6"/>
      <c r="AW12383" s="6"/>
      <c r="AX12383" s="6"/>
      <c r="AY12383" s="6"/>
      <c r="AZ12383" s="6"/>
      <c r="BA12383" s="6"/>
      <c r="BB12383" s="6"/>
      <c r="BC12383" s="6"/>
      <c r="BD12383" s="6"/>
      <c r="BE12383" s="6"/>
      <c r="BF12383" s="6"/>
      <c r="BG12383" s="6"/>
    </row>
    <row r="12384" spans="34:59" x14ac:dyDescent="0.25">
      <c r="AH12384" s="10"/>
      <c r="AI12384" s="6"/>
      <c r="AJ12384" s="10"/>
      <c r="AK12384" s="10"/>
      <c r="AL12384" s="10"/>
      <c r="AM12384" s="10"/>
      <c r="AN12384" s="10"/>
      <c r="AO12384" s="10"/>
      <c r="AP12384" s="10"/>
      <c r="AQ12384" s="10"/>
      <c r="AR12384" s="10"/>
      <c r="AS12384" s="10"/>
      <c r="AT12384" s="10"/>
      <c r="AU12384" s="10"/>
      <c r="AV12384" s="10"/>
      <c r="AW12384" s="10"/>
      <c r="AX12384" s="10"/>
      <c r="AY12384" s="10"/>
      <c r="AZ12384" s="10"/>
      <c r="BA12384" s="10"/>
      <c r="BB12384" s="10"/>
      <c r="BC12384" s="10"/>
      <c r="BD12384" s="10"/>
      <c r="BE12384" s="10"/>
      <c r="BF12384" s="10"/>
      <c r="BG12384" s="6"/>
    </row>
    <row r="12385" spans="34:59" x14ac:dyDescent="0.25">
      <c r="AH12385" s="6"/>
      <c r="AI12385" s="6"/>
      <c r="AJ12385" s="6"/>
      <c r="AK12385" s="6"/>
      <c r="AL12385" s="6"/>
      <c r="AM12385" s="6"/>
      <c r="AN12385" s="6"/>
      <c r="AO12385" s="6"/>
      <c r="AP12385" s="6"/>
      <c r="AQ12385" s="6"/>
      <c r="AR12385" s="6"/>
      <c r="AS12385" s="6"/>
      <c r="AT12385" s="6"/>
      <c r="AU12385" s="6"/>
      <c r="AV12385" s="6"/>
      <c r="AW12385" s="6"/>
      <c r="AX12385" s="6"/>
      <c r="AY12385" s="6"/>
      <c r="AZ12385" s="6"/>
      <c r="BA12385" s="6"/>
      <c r="BB12385" s="6"/>
      <c r="BC12385" s="6"/>
      <c r="BD12385" s="6"/>
      <c r="BE12385" s="6"/>
      <c r="BF12385" s="6"/>
      <c r="BG12385" s="10"/>
    </row>
    <row r="12386" spans="34:59" x14ac:dyDescent="0.25">
      <c r="AH12386" s="10"/>
      <c r="AI12386" s="6"/>
    </row>
    <row r="12387" spans="34:59" x14ac:dyDescent="0.25">
      <c r="AH12387" s="6"/>
      <c r="AI12387" s="6"/>
      <c r="AJ12387" s="6"/>
      <c r="AK12387" s="6"/>
      <c r="AL12387" s="6"/>
      <c r="AM12387" s="6"/>
      <c r="AN12387" s="6"/>
      <c r="AO12387" s="6"/>
      <c r="AP12387" s="6"/>
      <c r="AQ12387" s="6"/>
      <c r="AR12387" s="6"/>
      <c r="AS12387" s="6"/>
      <c r="AT12387" s="6"/>
      <c r="AU12387" s="6"/>
      <c r="AV12387" s="6"/>
      <c r="AW12387" s="6"/>
      <c r="AX12387" s="6"/>
      <c r="AY12387" s="6"/>
      <c r="AZ12387" s="6"/>
      <c r="BA12387" s="6"/>
      <c r="BB12387" s="6"/>
      <c r="BC12387" s="6"/>
      <c r="BD12387" s="6"/>
      <c r="BE12387" s="6"/>
      <c r="BF12387" s="6"/>
      <c r="BG12387" s="6"/>
    </row>
    <row r="12388" spans="34:59" x14ac:dyDescent="0.25">
      <c r="AH12388" s="10"/>
      <c r="AI12388" s="6"/>
      <c r="AJ12388" s="10"/>
      <c r="AK12388" s="10"/>
      <c r="AL12388" s="10"/>
      <c r="AM12388" s="10"/>
      <c r="AN12388" s="10"/>
      <c r="AO12388" s="10"/>
      <c r="AP12388" s="10"/>
      <c r="AQ12388" s="10"/>
      <c r="AR12388" s="10"/>
      <c r="AS12388" s="10"/>
      <c r="AT12388" s="10"/>
      <c r="AU12388" s="10"/>
      <c r="AV12388" s="10"/>
      <c r="AW12388" s="10"/>
      <c r="AX12388" s="10"/>
      <c r="AY12388" s="10"/>
      <c r="AZ12388" s="10"/>
      <c r="BA12388" s="10"/>
      <c r="BB12388" s="10"/>
      <c r="BC12388" s="10"/>
      <c r="BD12388" s="10"/>
      <c r="BE12388" s="10"/>
      <c r="BF12388" s="10"/>
      <c r="BG12388" s="6"/>
    </row>
    <row r="12390" spans="34:59" x14ac:dyDescent="0.25">
      <c r="AH12390" s="10"/>
      <c r="AI12390" s="6"/>
    </row>
    <row r="12391" spans="34:59" x14ac:dyDescent="0.25">
      <c r="AH12391" s="6"/>
      <c r="AI12391" s="6"/>
      <c r="AJ12391" s="6"/>
      <c r="AK12391" s="6"/>
      <c r="AL12391" s="6"/>
      <c r="AM12391" s="6"/>
      <c r="AN12391" s="6"/>
      <c r="AO12391" s="6"/>
      <c r="AP12391" s="6"/>
      <c r="AQ12391" s="6"/>
      <c r="AR12391" s="6"/>
      <c r="AS12391" s="6"/>
      <c r="AT12391" s="6"/>
      <c r="AU12391" s="6"/>
      <c r="AV12391" s="6"/>
      <c r="AW12391" s="6"/>
      <c r="AX12391" s="6"/>
      <c r="AY12391" s="6"/>
      <c r="AZ12391" s="6"/>
      <c r="BA12391" s="6"/>
      <c r="BB12391" s="6"/>
      <c r="BC12391" s="6"/>
      <c r="BD12391" s="6"/>
      <c r="BE12391" s="6"/>
      <c r="BF12391" s="6"/>
      <c r="BG12391" s="6"/>
    </row>
    <row r="12392" spans="34:59" x14ac:dyDescent="0.25">
      <c r="AH12392" s="10"/>
      <c r="AI12392" s="6"/>
      <c r="AJ12392" s="10"/>
      <c r="AK12392" s="10"/>
      <c r="AL12392" s="10"/>
      <c r="AM12392" s="10"/>
      <c r="AN12392" s="10"/>
      <c r="AO12392" s="10"/>
      <c r="AP12392" s="10"/>
      <c r="AQ12392" s="10"/>
      <c r="AR12392" s="10"/>
      <c r="AS12392" s="10"/>
      <c r="AT12392" s="10"/>
      <c r="AU12392" s="10"/>
      <c r="AV12392" s="10"/>
      <c r="AW12392" s="10"/>
      <c r="AX12392" s="10"/>
      <c r="AY12392" s="10"/>
      <c r="AZ12392" s="10"/>
      <c r="BA12392" s="10"/>
      <c r="BB12392" s="10"/>
      <c r="BC12392" s="10"/>
      <c r="BD12392" s="10"/>
      <c r="BE12392" s="10"/>
      <c r="BF12392" s="10"/>
      <c r="BG12392" s="6"/>
    </row>
    <row r="12393" spans="34:59" x14ac:dyDescent="0.25">
      <c r="AH12393" s="6"/>
      <c r="AI12393" s="6"/>
      <c r="AJ12393" s="6"/>
      <c r="AK12393" s="6"/>
      <c r="AL12393" s="6"/>
      <c r="AM12393" s="6"/>
      <c r="AN12393" s="6"/>
      <c r="AO12393" s="6"/>
      <c r="AP12393" s="6"/>
      <c r="AQ12393" s="6"/>
      <c r="AR12393" s="6"/>
      <c r="AS12393" s="6"/>
      <c r="AT12393" s="6"/>
      <c r="AU12393" s="6"/>
      <c r="AV12393" s="6"/>
      <c r="AW12393" s="6"/>
      <c r="AX12393" s="6"/>
      <c r="AY12393" s="6"/>
      <c r="AZ12393" s="6"/>
      <c r="BA12393" s="6"/>
      <c r="BB12393" s="6"/>
      <c r="BC12393" s="6"/>
      <c r="BD12393" s="6"/>
      <c r="BE12393" s="6"/>
      <c r="BF12393" s="6"/>
      <c r="BG12393" s="10"/>
    </row>
    <row r="12394" spans="34:59" x14ac:dyDescent="0.25">
      <c r="AH12394" s="10"/>
      <c r="AI12394" s="6"/>
    </row>
    <row r="12395" spans="34:59" x14ac:dyDescent="0.25">
      <c r="AH12395" s="6"/>
      <c r="AI12395" s="6"/>
      <c r="AJ12395" s="6"/>
      <c r="AK12395" s="6"/>
      <c r="AL12395" s="6"/>
      <c r="AM12395" s="6"/>
      <c r="AN12395" s="6"/>
      <c r="AO12395" s="6"/>
      <c r="AP12395" s="6"/>
      <c r="AQ12395" s="6"/>
      <c r="AR12395" s="6"/>
      <c r="AS12395" s="6"/>
      <c r="AT12395" s="6"/>
      <c r="AU12395" s="6"/>
      <c r="AV12395" s="6"/>
      <c r="AW12395" s="6"/>
      <c r="AX12395" s="6"/>
      <c r="AY12395" s="6"/>
      <c r="AZ12395" s="6"/>
      <c r="BA12395" s="6"/>
      <c r="BB12395" s="6"/>
      <c r="BC12395" s="6"/>
      <c r="BD12395" s="6"/>
      <c r="BE12395" s="6"/>
      <c r="BF12395" s="6"/>
      <c r="BG12395" s="6"/>
    </row>
    <row r="12396" spans="34:59" x14ac:dyDescent="0.25">
      <c r="AH12396" s="10"/>
      <c r="AI12396" s="6"/>
      <c r="AJ12396" s="10"/>
      <c r="AK12396" s="10"/>
      <c r="AL12396" s="10"/>
      <c r="AM12396" s="10"/>
      <c r="AN12396" s="10"/>
      <c r="AO12396" s="10"/>
      <c r="AP12396" s="10"/>
      <c r="AQ12396" s="10"/>
      <c r="AR12396" s="10"/>
      <c r="AS12396" s="10"/>
      <c r="AT12396" s="10"/>
      <c r="AU12396" s="10"/>
      <c r="AV12396" s="10"/>
      <c r="AW12396" s="10"/>
      <c r="AX12396" s="10"/>
      <c r="AY12396" s="10"/>
      <c r="AZ12396" s="10"/>
      <c r="BA12396" s="10"/>
      <c r="BB12396" s="10"/>
      <c r="BC12396" s="10"/>
      <c r="BD12396" s="10"/>
      <c r="BE12396" s="10"/>
      <c r="BF12396" s="10"/>
      <c r="BG12396" s="6"/>
    </row>
    <row r="12397" spans="34:59" x14ac:dyDescent="0.25">
      <c r="AH12397" s="6"/>
      <c r="AI12397" s="6"/>
      <c r="AJ12397" s="6"/>
      <c r="AK12397" s="6"/>
      <c r="AL12397" s="6"/>
      <c r="AM12397" s="6"/>
      <c r="AN12397" s="6"/>
      <c r="AO12397" s="6"/>
      <c r="AP12397" s="6"/>
      <c r="AQ12397" s="6"/>
      <c r="AR12397" s="6"/>
      <c r="AS12397" s="6"/>
      <c r="AT12397" s="6"/>
      <c r="AU12397" s="6"/>
      <c r="AV12397" s="6"/>
      <c r="AW12397" s="6"/>
      <c r="AX12397" s="6"/>
      <c r="AY12397" s="6"/>
      <c r="AZ12397" s="6"/>
      <c r="BA12397" s="6"/>
      <c r="BB12397" s="6"/>
      <c r="BC12397" s="6"/>
      <c r="BD12397" s="6"/>
      <c r="BE12397" s="6"/>
      <c r="BF12397" s="6"/>
      <c r="BG12397" s="10"/>
    </row>
    <row r="12398" spans="34:59" x14ac:dyDescent="0.25">
      <c r="AH12398" s="10"/>
      <c r="AI12398" s="6"/>
    </row>
    <row r="12399" spans="34:59" x14ac:dyDescent="0.25">
      <c r="AH12399" s="6"/>
      <c r="AI12399" s="6"/>
      <c r="AJ12399" s="6"/>
      <c r="AK12399" s="6"/>
      <c r="AL12399" s="6"/>
      <c r="AM12399" s="6"/>
      <c r="AN12399" s="6"/>
      <c r="AO12399" s="6"/>
      <c r="AP12399" s="6"/>
      <c r="AQ12399" s="6"/>
      <c r="AR12399" s="6"/>
      <c r="AS12399" s="6"/>
      <c r="AT12399" s="6"/>
      <c r="AU12399" s="6"/>
      <c r="AV12399" s="6"/>
      <c r="AW12399" s="6"/>
      <c r="AX12399" s="6"/>
      <c r="AY12399" s="6"/>
      <c r="AZ12399" s="6"/>
      <c r="BA12399" s="6"/>
      <c r="BB12399" s="6"/>
      <c r="BC12399" s="6"/>
      <c r="BD12399" s="6"/>
      <c r="BE12399" s="6"/>
      <c r="BF12399" s="6"/>
      <c r="BG12399" s="6"/>
    </row>
    <row r="12400" spans="34:59" x14ac:dyDescent="0.25">
      <c r="AH12400" s="10"/>
      <c r="AI12400" s="6"/>
      <c r="AJ12400" s="10"/>
      <c r="AK12400" s="10"/>
      <c r="AL12400" s="10"/>
      <c r="AM12400" s="10"/>
      <c r="AN12400" s="10"/>
      <c r="AO12400" s="10"/>
      <c r="AP12400" s="10"/>
      <c r="AQ12400" s="10"/>
      <c r="AR12400" s="10"/>
      <c r="AS12400" s="10"/>
      <c r="AT12400" s="10"/>
      <c r="AU12400" s="10"/>
      <c r="AV12400" s="10"/>
      <c r="AW12400" s="10"/>
      <c r="AX12400" s="10"/>
      <c r="AY12400" s="10"/>
      <c r="AZ12400" s="10"/>
      <c r="BA12400" s="10"/>
      <c r="BB12400" s="10"/>
      <c r="BC12400" s="10"/>
      <c r="BD12400" s="10"/>
      <c r="BE12400" s="10"/>
      <c r="BF12400" s="10"/>
      <c r="BG12400" s="6"/>
    </row>
    <row r="12401" spans="34:59" x14ac:dyDescent="0.25">
      <c r="AH12401" s="6"/>
      <c r="AI12401" s="6"/>
      <c r="AJ12401" s="6"/>
      <c r="AK12401" s="6"/>
      <c r="AL12401" s="6"/>
      <c r="AM12401" s="6"/>
      <c r="AN12401" s="6"/>
      <c r="AO12401" s="6"/>
      <c r="AP12401" s="6"/>
      <c r="AQ12401" s="6"/>
      <c r="AR12401" s="6"/>
      <c r="AS12401" s="6"/>
      <c r="AT12401" s="6"/>
      <c r="AU12401" s="6"/>
      <c r="AV12401" s="6"/>
      <c r="AW12401" s="6"/>
      <c r="AX12401" s="6"/>
      <c r="AY12401" s="6"/>
      <c r="AZ12401" s="6"/>
      <c r="BA12401" s="6"/>
      <c r="BB12401" s="6"/>
      <c r="BC12401" s="6"/>
      <c r="BD12401" s="6"/>
      <c r="BE12401" s="6"/>
      <c r="BF12401" s="6"/>
      <c r="BG12401" s="10"/>
    </row>
    <row r="12402" spans="34:59" x14ac:dyDescent="0.25">
      <c r="AH12402" s="10"/>
      <c r="AI12402" s="6"/>
    </row>
    <row r="12403" spans="34:59" x14ac:dyDescent="0.25">
      <c r="AH12403" s="6"/>
      <c r="AI12403" s="6"/>
      <c r="AJ12403" s="6"/>
      <c r="AK12403" s="6"/>
      <c r="AL12403" s="6"/>
      <c r="AM12403" s="6"/>
      <c r="AN12403" s="6"/>
      <c r="AO12403" s="6"/>
      <c r="AP12403" s="6"/>
      <c r="AQ12403" s="6"/>
      <c r="AR12403" s="6"/>
      <c r="AS12403" s="6"/>
      <c r="AT12403" s="6"/>
      <c r="AU12403" s="6"/>
      <c r="AV12403" s="6"/>
      <c r="AW12403" s="6"/>
      <c r="AX12403" s="6"/>
      <c r="AY12403" s="6"/>
      <c r="AZ12403" s="6"/>
      <c r="BA12403" s="6"/>
      <c r="BB12403" s="6"/>
      <c r="BC12403" s="6"/>
      <c r="BD12403" s="6"/>
      <c r="BE12403" s="6"/>
      <c r="BF12403" s="6"/>
      <c r="BG12403" s="6"/>
    </row>
    <row r="12404" spans="34:59" x14ac:dyDescent="0.25">
      <c r="AH12404" s="10"/>
      <c r="AI12404" s="6"/>
      <c r="AJ12404" s="10"/>
      <c r="AK12404" s="10"/>
      <c r="AL12404" s="10"/>
      <c r="AM12404" s="10"/>
      <c r="AN12404" s="10"/>
      <c r="AO12404" s="10"/>
      <c r="AP12404" s="10"/>
      <c r="AQ12404" s="10"/>
      <c r="AR12404" s="10"/>
      <c r="AS12404" s="10"/>
      <c r="AT12404" s="10"/>
      <c r="AU12404" s="10"/>
      <c r="AV12404" s="10"/>
      <c r="AW12404" s="10"/>
      <c r="AX12404" s="10"/>
      <c r="AY12404" s="10"/>
      <c r="AZ12404" s="10"/>
      <c r="BA12404" s="10"/>
      <c r="BB12404" s="10"/>
      <c r="BC12404" s="10"/>
      <c r="BD12404" s="10"/>
      <c r="BE12404" s="10"/>
      <c r="BF12404" s="10"/>
      <c r="BG12404" s="6"/>
    </row>
    <row r="12406" spans="34:59" x14ac:dyDescent="0.25">
      <c r="AH12406" s="10"/>
      <c r="AI12406" s="6"/>
    </row>
    <row r="12407" spans="34:59" x14ac:dyDescent="0.25">
      <c r="AH12407" s="6"/>
      <c r="AI12407" s="6"/>
      <c r="AJ12407" s="6"/>
      <c r="AK12407" s="6"/>
      <c r="AL12407" s="6"/>
      <c r="AM12407" s="6"/>
      <c r="AN12407" s="6"/>
      <c r="AO12407" s="6"/>
      <c r="AP12407" s="6"/>
      <c r="AQ12407" s="6"/>
      <c r="AR12407" s="6"/>
      <c r="AS12407" s="6"/>
      <c r="AT12407" s="6"/>
      <c r="AU12407" s="6"/>
      <c r="AV12407" s="6"/>
      <c r="AW12407" s="6"/>
      <c r="AX12407" s="6"/>
      <c r="AY12407" s="6"/>
      <c r="AZ12407" s="6"/>
      <c r="BA12407" s="6"/>
      <c r="BB12407" s="6"/>
      <c r="BC12407" s="6"/>
      <c r="BD12407" s="6"/>
      <c r="BE12407" s="6"/>
      <c r="BF12407" s="6"/>
      <c r="BG12407" s="6"/>
    </row>
    <row r="12408" spans="34:59" x14ac:dyDescent="0.25">
      <c r="AH12408" s="10"/>
      <c r="AI12408" s="6"/>
      <c r="AJ12408" s="10"/>
      <c r="AK12408" s="10"/>
      <c r="AL12408" s="10"/>
      <c r="AM12408" s="10"/>
      <c r="AN12408" s="10"/>
      <c r="AO12408" s="10"/>
      <c r="AP12408" s="10"/>
      <c r="AQ12408" s="10"/>
      <c r="AR12408" s="10"/>
      <c r="AS12408" s="10"/>
      <c r="AT12408" s="10"/>
      <c r="AU12408" s="10"/>
      <c r="AV12408" s="10"/>
      <c r="AW12408" s="10"/>
      <c r="AX12408" s="10"/>
      <c r="AY12408" s="10"/>
      <c r="AZ12408" s="10"/>
      <c r="BA12408" s="10"/>
      <c r="BB12408" s="10"/>
      <c r="BC12408" s="10"/>
      <c r="BD12408" s="10"/>
      <c r="BE12408" s="10"/>
      <c r="BF12408" s="10"/>
      <c r="BG12408" s="6"/>
    </row>
    <row r="12409" spans="34:59" x14ac:dyDescent="0.25">
      <c r="AH12409" s="6"/>
      <c r="AI12409" s="6"/>
      <c r="AJ12409" s="6"/>
      <c r="AK12409" s="6"/>
      <c r="AL12409" s="6"/>
      <c r="AM12409" s="6"/>
      <c r="AN12409" s="6"/>
      <c r="AO12409" s="6"/>
      <c r="AP12409" s="6"/>
      <c r="AQ12409" s="6"/>
      <c r="AR12409" s="6"/>
      <c r="AS12409" s="6"/>
      <c r="AT12409" s="6"/>
      <c r="AU12409" s="6"/>
      <c r="AV12409" s="6"/>
      <c r="AW12409" s="6"/>
      <c r="AX12409" s="6"/>
      <c r="AY12409" s="6"/>
      <c r="AZ12409" s="6"/>
      <c r="BA12409" s="6"/>
      <c r="BB12409" s="6"/>
      <c r="BC12409" s="6"/>
      <c r="BD12409" s="6"/>
      <c r="BE12409" s="6"/>
      <c r="BF12409" s="6"/>
      <c r="BG12409" s="10"/>
    </row>
    <row r="12410" spans="34:59" x14ac:dyDescent="0.25">
      <c r="AH12410" s="10"/>
      <c r="AI12410" s="6"/>
    </row>
    <row r="12411" spans="34:59" x14ac:dyDescent="0.25">
      <c r="AH12411" s="6"/>
      <c r="AI12411" s="6"/>
      <c r="AJ12411" s="6"/>
      <c r="AK12411" s="6"/>
      <c r="AL12411" s="6"/>
      <c r="AM12411" s="6"/>
      <c r="AN12411" s="6"/>
      <c r="AO12411" s="6"/>
      <c r="AP12411" s="6"/>
      <c r="AQ12411" s="6"/>
      <c r="AR12411" s="6"/>
      <c r="AS12411" s="6"/>
      <c r="AT12411" s="6"/>
      <c r="AU12411" s="6"/>
      <c r="AV12411" s="6"/>
      <c r="AW12411" s="6"/>
      <c r="AX12411" s="6"/>
      <c r="AY12411" s="6"/>
      <c r="AZ12411" s="6"/>
      <c r="BA12411" s="6"/>
      <c r="BB12411" s="6"/>
      <c r="BC12411" s="6"/>
      <c r="BD12411" s="6"/>
      <c r="BE12411" s="6"/>
      <c r="BF12411" s="6"/>
      <c r="BG12411" s="6"/>
    </row>
    <row r="12412" spans="34:59" x14ac:dyDescent="0.25">
      <c r="AH12412" s="10"/>
      <c r="AI12412" s="6"/>
      <c r="AJ12412" s="10"/>
      <c r="AK12412" s="10"/>
      <c r="AL12412" s="10"/>
      <c r="AM12412" s="10"/>
      <c r="AN12412" s="10"/>
      <c r="AO12412" s="10"/>
      <c r="AP12412" s="10"/>
      <c r="AQ12412" s="10"/>
      <c r="AR12412" s="10"/>
      <c r="AS12412" s="10"/>
      <c r="AT12412" s="10"/>
      <c r="AU12412" s="10"/>
      <c r="AV12412" s="10"/>
      <c r="AW12412" s="10"/>
      <c r="AX12412" s="10"/>
      <c r="AY12412" s="10"/>
      <c r="AZ12412" s="10"/>
      <c r="BA12412" s="10"/>
      <c r="BB12412" s="10"/>
      <c r="BC12412" s="10"/>
      <c r="BD12412" s="10"/>
      <c r="BE12412" s="10"/>
      <c r="BF12412" s="10"/>
      <c r="BG12412" s="6"/>
    </row>
    <row r="12413" spans="34:59" x14ac:dyDescent="0.25">
      <c r="AH12413" s="6"/>
      <c r="AI12413" s="6"/>
      <c r="AJ12413" s="6"/>
      <c r="AK12413" s="6"/>
      <c r="AL12413" s="6"/>
      <c r="AM12413" s="6"/>
      <c r="AN12413" s="6"/>
      <c r="AO12413" s="6"/>
      <c r="AP12413" s="6"/>
      <c r="AQ12413" s="6"/>
      <c r="AR12413" s="6"/>
      <c r="AS12413" s="6"/>
      <c r="AT12413" s="6"/>
      <c r="AU12413" s="6"/>
      <c r="AV12413" s="6"/>
      <c r="AW12413" s="6"/>
      <c r="AX12413" s="6"/>
      <c r="AY12413" s="6"/>
      <c r="AZ12413" s="6"/>
      <c r="BA12413" s="6"/>
      <c r="BB12413" s="6"/>
      <c r="BC12413" s="6"/>
      <c r="BD12413" s="6"/>
      <c r="BE12413" s="6"/>
      <c r="BF12413" s="6"/>
      <c r="BG12413" s="10"/>
    </row>
    <row r="12414" spans="34:59" x14ac:dyDescent="0.25">
      <c r="AH12414" s="10"/>
      <c r="AI12414" s="6"/>
    </row>
    <row r="12415" spans="34:59" x14ac:dyDescent="0.25">
      <c r="AH12415" s="6"/>
      <c r="AI12415" s="6"/>
      <c r="AJ12415" s="6"/>
      <c r="AK12415" s="6"/>
      <c r="AL12415" s="6"/>
      <c r="AM12415" s="6"/>
      <c r="AN12415" s="6"/>
      <c r="AO12415" s="6"/>
      <c r="AP12415" s="6"/>
      <c r="AQ12415" s="6"/>
      <c r="AR12415" s="6"/>
      <c r="AS12415" s="6"/>
      <c r="AT12415" s="6"/>
      <c r="AU12415" s="6"/>
      <c r="AV12415" s="6"/>
      <c r="AW12415" s="6"/>
      <c r="AX12415" s="6"/>
      <c r="AY12415" s="6"/>
      <c r="AZ12415" s="6"/>
      <c r="BA12415" s="6"/>
      <c r="BB12415" s="6"/>
      <c r="BC12415" s="6"/>
      <c r="BD12415" s="6"/>
      <c r="BE12415" s="6"/>
      <c r="BF12415" s="6"/>
      <c r="BG12415" s="6"/>
    </row>
    <row r="12416" spans="34:59" x14ac:dyDescent="0.25">
      <c r="AH12416" s="10"/>
      <c r="AI12416" s="6"/>
      <c r="AJ12416" s="10"/>
      <c r="AK12416" s="10"/>
      <c r="AL12416" s="10"/>
      <c r="AM12416" s="10"/>
      <c r="AN12416" s="10"/>
      <c r="AO12416" s="10"/>
      <c r="AP12416" s="10"/>
      <c r="AQ12416" s="10"/>
      <c r="AR12416" s="10"/>
      <c r="AS12416" s="10"/>
      <c r="AT12416" s="10"/>
      <c r="AU12416" s="10"/>
      <c r="AV12416" s="10"/>
      <c r="AW12416" s="10"/>
      <c r="AX12416" s="10"/>
      <c r="AY12416" s="10"/>
      <c r="AZ12416" s="10"/>
      <c r="BA12416" s="10"/>
      <c r="BB12416" s="10"/>
      <c r="BC12416" s="10"/>
      <c r="BD12416" s="10"/>
      <c r="BE12416" s="10"/>
      <c r="BF12416" s="10"/>
      <c r="BG12416" s="6"/>
    </row>
    <row r="12417" spans="34:59" x14ac:dyDescent="0.25">
      <c r="AH12417" s="6"/>
      <c r="AI12417" s="6"/>
      <c r="AJ12417" s="6"/>
      <c r="AK12417" s="6"/>
      <c r="AL12417" s="6"/>
      <c r="AM12417" s="6"/>
      <c r="AN12417" s="6"/>
      <c r="AO12417" s="6"/>
      <c r="AP12417" s="6"/>
      <c r="AQ12417" s="6"/>
      <c r="AR12417" s="6"/>
      <c r="AS12417" s="6"/>
      <c r="AT12417" s="6"/>
      <c r="AU12417" s="6"/>
      <c r="AV12417" s="6"/>
      <c r="AW12417" s="6"/>
      <c r="AX12417" s="6"/>
      <c r="AY12417" s="6"/>
      <c r="AZ12417" s="6"/>
      <c r="BA12417" s="6"/>
      <c r="BB12417" s="6"/>
      <c r="BC12417" s="6"/>
      <c r="BD12417" s="6"/>
      <c r="BE12417" s="6"/>
      <c r="BF12417" s="6"/>
      <c r="BG12417" s="10"/>
    </row>
    <row r="12418" spans="34:59" x14ac:dyDescent="0.25">
      <c r="AH12418" s="10"/>
      <c r="AI12418" s="6"/>
    </row>
    <row r="12419" spans="34:59" x14ac:dyDescent="0.25">
      <c r="AH12419" s="6"/>
      <c r="AI12419" s="6"/>
      <c r="AJ12419" s="6"/>
      <c r="AK12419" s="6"/>
      <c r="AL12419" s="6"/>
      <c r="AM12419" s="6"/>
      <c r="AN12419" s="6"/>
      <c r="AO12419" s="6"/>
      <c r="AP12419" s="6"/>
      <c r="AQ12419" s="6"/>
      <c r="AR12419" s="6"/>
      <c r="AS12419" s="6"/>
      <c r="AT12419" s="6"/>
      <c r="AU12419" s="6"/>
      <c r="AV12419" s="6"/>
      <c r="AW12419" s="6"/>
      <c r="AX12419" s="6"/>
      <c r="AY12419" s="6"/>
      <c r="AZ12419" s="6"/>
      <c r="BA12419" s="6"/>
      <c r="BB12419" s="6"/>
      <c r="BC12419" s="6"/>
      <c r="BD12419" s="6"/>
      <c r="BE12419" s="6"/>
      <c r="BF12419" s="6"/>
      <c r="BG12419" s="6"/>
    </row>
    <row r="12420" spans="34:59" x14ac:dyDescent="0.25">
      <c r="AH12420" s="10"/>
      <c r="AI12420" s="6"/>
      <c r="AJ12420" s="10"/>
      <c r="AK12420" s="10"/>
      <c r="AL12420" s="10"/>
      <c r="AM12420" s="10"/>
      <c r="AN12420" s="10"/>
      <c r="AO12420" s="10"/>
      <c r="AP12420" s="10"/>
      <c r="AQ12420" s="10"/>
      <c r="AR12420" s="10"/>
      <c r="AS12420" s="10"/>
      <c r="AT12420" s="10"/>
      <c r="AU12420" s="10"/>
      <c r="AV12420" s="10"/>
      <c r="AW12420" s="10"/>
      <c r="AX12420" s="10"/>
      <c r="AY12420" s="10"/>
      <c r="AZ12420" s="10"/>
      <c r="BA12420" s="10"/>
      <c r="BB12420" s="10"/>
      <c r="BC12420" s="10"/>
      <c r="BD12420" s="10"/>
      <c r="BE12420" s="10"/>
      <c r="BF12420" s="10"/>
      <c r="BG12420" s="6"/>
    </row>
    <row r="12422" spans="34:59" x14ac:dyDescent="0.25">
      <c r="AH12422" s="10"/>
      <c r="AI12422" s="6"/>
    </row>
    <row r="12423" spans="34:59" x14ac:dyDescent="0.25">
      <c r="AH12423" s="6"/>
      <c r="AI12423" s="6"/>
      <c r="AJ12423" s="6"/>
      <c r="AK12423" s="6"/>
      <c r="AL12423" s="6"/>
      <c r="AM12423" s="6"/>
      <c r="AN12423" s="6"/>
      <c r="AO12423" s="6"/>
      <c r="AP12423" s="6"/>
      <c r="AQ12423" s="6"/>
      <c r="AR12423" s="6"/>
      <c r="AS12423" s="6"/>
      <c r="AT12423" s="6"/>
      <c r="AU12423" s="6"/>
      <c r="AV12423" s="6"/>
      <c r="AW12423" s="6"/>
      <c r="AX12423" s="6"/>
      <c r="AY12423" s="6"/>
      <c r="AZ12423" s="6"/>
      <c r="BA12423" s="6"/>
      <c r="BB12423" s="6"/>
      <c r="BC12423" s="6"/>
      <c r="BD12423" s="6"/>
      <c r="BE12423" s="6"/>
      <c r="BF12423" s="6"/>
      <c r="BG12423" s="6"/>
    </row>
    <row r="12424" spans="34:59" x14ac:dyDescent="0.25">
      <c r="AH12424" s="10"/>
      <c r="AI12424" s="6"/>
      <c r="AJ12424" s="10"/>
      <c r="AK12424" s="10"/>
      <c r="AL12424" s="10"/>
      <c r="AM12424" s="10"/>
      <c r="AN12424" s="10"/>
      <c r="AO12424" s="10"/>
      <c r="AP12424" s="10"/>
      <c r="AQ12424" s="10"/>
      <c r="AR12424" s="10"/>
      <c r="AS12424" s="10"/>
      <c r="AT12424" s="10"/>
      <c r="AU12424" s="10"/>
      <c r="AV12424" s="10"/>
      <c r="AW12424" s="10"/>
      <c r="AX12424" s="10"/>
      <c r="AY12424" s="10"/>
      <c r="AZ12424" s="10"/>
      <c r="BA12424" s="10"/>
      <c r="BB12424" s="10"/>
      <c r="BC12424" s="10"/>
      <c r="BD12424" s="10"/>
      <c r="BE12424" s="10"/>
      <c r="BF12424" s="10"/>
      <c r="BG12424" s="6"/>
    </row>
    <row r="12425" spans="34:59" x14ac:dyDescent="0.25">
      <c r="AH12425" s="6"/>
      <c r="AI12425" s="6"/>
      <c r="AJ12425" s="6"/>
      <c r="AK12425" s="6"/>
      <c r="AL12425" s="6"/>
      <c r="AM12425" s="6"/>
      <c r="AN12425" s="6"/>
      <c r="AO12425" s="6"/>
      <c r="AP12425" s="6"/>
      <c r="AQ12425" s="6"/>
      <c r="AR12425" s="6"/>
      <c r="AS12425" s="6"/>
      <c r="AT12425" s="6"/>
      <c r="AU12425" s="6"/>
      <c r="AV12425" s="6"/>
      <c r="AW12425" s="6"/>
      <c r="AX12425" s="6"/>
      <c r="AY12425" s="6"/>
      <c r="AZ12425" s="6"/>
      <c r="BA12425" s="6"/>
      <c r="BB12425" s="6"/>
      <c r="BC12425" s="6"/>
      <c r="BD12425" s="6"/>
      <c r="BE12425" s="6"/>
      <c r="BF12425" s="6"/>
      <c r="BG12425" s="10"/>
    </row>
    <row r="12426" spans="34:59" x14ac:dyDescent="0.25">
      <c r="AH12426" s="10"/>
      <c r="AI12426" s="6"/>
    </row>
    <row r="12427" spans="34:59" x14ac:dyDescent="0.25">
      <c r="AH12427" s="6"/>
      <c r="AI12427" s="6"/>
      <c r="AJ12427" s="6"/>
      <c r="AK12427" s="6"/>
      <c r="AL12427" s="6"/>
      <c r="AM12427" s="6"/>
      <c r="AN12427" s="6"/>
      <c r="AO12427" s="6"/>
      <c r="AP12427" s="6"/>
      <c r="AQ12427" s="6"/>
      <c r="AR12427" s="6"/>
      <c r="AS12427" s="6"/>
      <c r="AT12427" s="6"/>
      <c r="AU12427" s="6"/>
      <c r="AV12427" s="6"/>
      <c r="AW12427" s="6"/>
      <c r="AX12427" s="6"/>
      <c r="AY12427" s="6"/>
      <c r="AZ12427" s="6"/>
      <c r="BA12427" s="6"/>
      <c r="BB12427" s="6"/>
      <c r="BC12427" s="6"/>
      <c r="BD12427" s="6"/>
      <c r="BE12427" s="6"/>
      <c r="BF12427" s="6"/>
      <c r="BG12427" s="6"/>
    </row>
    <row r="12428" spans="34:59" x14ac:dyDescent="0.25">
      <c r="AH12428" s="10"/>
      <c r="AI12428" s="6"/>
      <c r="AJ12428" s="10"/>
      <c r="AK12428" s="10"/>
      <c r="AL12428" s="10"/>
      <c r="AM12428" s="10"/>
      <c r="AN12428" s="10"/>
      <c r="AO12428" s="10"/>
      <c r="AP12428" s="10"/>
      <c r="AQ12428" s="10"/>
      <c r="AR12428" s="10"/>
      <c r="AS12428" s="10"/>
      <c r="AT12428" s="10"/>
      <c r="AU12428" s="10"/>
      <c r="AV12428" s="10"/>
      <c r="AW12428" s="10"/>
      <c r="AX12428" s="10"/>
      <c r="AY12428" s="10"/>
      <c r="AZ12428" s="10"/>
      <c r="BA12428" s="10"/>
      <c r="BB12428" s="10"/>
      <c r="BC12428" s="10"/>
      <c r="BD12428" s="10"/>
      <c r="BE12428" s="10"/>
      <c r="BF12428" s="10"/>
      <c r="BG12428" s="6"/>
    </row>
    <row r="12429" spans="34:59" x14ac:dyDescent="0.25">
      <c r="AH12429" s="6"/>
      <c r="AI12429" s="6"/>
      <c r="AJ12429" s="6"/>
      <c r="AK12429" s="6"/>
      <c r="AL12429" s="6"/>
      <c r="AM12429" s="6"/>
      <c r="AN12429" s="6"/>
      <c r="AO12429" s="6"/>
      <c r="AP12429" s="6"/>
      <c r="AQ12429" s="6"/>
      <c r="AR12429" s="6"/>
      <c r="AS12429" s="6"/>
      <c r="AT12429" s="6"/>
      <c r="AU12429" s="6"/>
      <c r="AV12429" s="6"/>
      <c r="AW12429" s="6"/>
      <c r="AX12429" s="6"/>
      <c r="AY12429" s="6"/>
      <c r="AZ12429" s="6"/>
      <c r="BA12429" s="6"/>
      <c r="BB12429" s="6"/>
      <c r="BC12429" s="6"/>
      <c r="BD12429" s="6"/>
      <c r="BE12429" s="6"/>
      <c r="BF12429" s="6"/>
      <c r="BG12429" s="10"/>
    </row>
    <row r="12430" spans="34:59" x14ac:dyDescent="0.25">
      <c r="AH12430" s="10"/>
      <c r="AI12430" s="6"/>
    </row>
    <row r="12431" spans="34:59" x14ac:dyDescent="0.25">
      <c r="AH12431" s="6"/>
      <c r="AI12431" s="6"/>
      <c r="AJ12431" s="6"/>
      <c r="AK12431" s="6"/>
      <c r="AL12431" s="6"/>
      <c r="AM12431" s="6"/>
      <c r="AN12431" s="6"/>
      <c r="AO12431" s="6"/>
      <c r="AP12431" s="6"/>
      <c r="AQ12431" s="6"/>
      <c r="AR12431" s="6"/>
      <c r="AS12431" s="6"/>
      <c r="AT12431" s="6"/>
      <c r="AU12431" s="6"/>
      <c r="AV12431" s="6"/>
      <c r="AW12431" s="6"/>
      <c r="AX12431" s="6"/>
      <c r="AY12431" s="6"/>
      <c r="AZ12431" s="6"/>
      <c r="BA12431" s="6"/>
      <c r="BB12431" s="6"/>
      <c r="BC12431" s="6"/>
      <c r="BD12431" s="6"/>
      <c r="BE12431" s="6"/>
      <c r="BF12431" s="6"/>
      <c r="BG12431" s="6"/>
    </row>
    <row r="12432" spans="34:59" x14ac:dyDescent="0.25">
      <c r="AH12432" s="10"/>
      <c r="AI12432" s="6"/>
      <c r="AJ12432" s="10"/>
      <c r="AK12432" s="10"/>
      <c r="AL12432" s="10"/>
      <c r="AM12432" s="10"/>
      <c r="AN12432" s="10"/>
      <c r="AO12432" s="10"/>
      <c r="AP12432" s="10"/>
      <c r="AQ12432" s="10"/>
      <c r="AR12432" s="10"/>
      <c r="AS12432" s="10"/>
      <c r="AT12432" s="10"/>
      <c r="AU12432" s="10"/>
      <c r="AV12432" s="10"/>
      <c r="AW12432" s="10"/>
      <c r="AX12432" s="10"/>
      <c r="AY12432" s="10"/>
      <c r="AZ12432" s="10"/>
      <c r="BA12432" s="10"/>
      <c r="BB12432" s="10"/>
      <c r="BC12432" s="10"/>
      <c r="BD12432" s="10"/>
      <c r="BE12432" s="10"/>
      <c r="BF12432" s="10"/>
      <c r="BG12432" s="6"/>
    </row>
    <row r="12433" spans="34:59" x14ac:dyDescent="0.25">
      <c r="AH12433" s="6"/>
      <c r="AI12433" s="6"/>
      <c r="AJ12433" s="6"/>
      <c r="AK12433" s="6"/>
      <c r="AL12433" s="6"/>
      <c r="AM12433" s="6"/>
      <c r="AN12433" s="6"/>
      <c r="AO12433" s="6"/>
      <c r="AP12433" s="6"/>
      <c r="AQ12433" s="6"/>
      <c r="AR12433" s="6"/>
      <c r="AS12433" s="6"/>
      <c r="AT12433" s="6"/>
      <c r="AU12433" s="6"/>
      <c r="AV12433" s="6"/>
      <c r="AW12433" s="6"/>
      <c r="AX12433" s="6"/>
      <c r="AY12433" s="6"/>
      <c r="AZ12433" s="6"/>
      <c r="BA12433" s="6"/>
      <c r="BB12433" s="6"/>
      <c r="BC12433" s="6"/>
      <c r="BD12433" s="6"/>
      <c r="BE12433" s="6"/>
      <c r="BF12433" s="6"/>
      <c r="BG12433" s="10"/>
    </row>
    <row r="12434" spans="34:59" x14ac:dyDescent="0.25">
      <c r="AH12434" s="10"/>
      <c r="AI12434" s="6"/>
    </row>
    <row r="12435" spans="34:59" x14ac:dyDescent="0.25">
      <c r="AH12435" s="6"/>
      <c r="AI12435" s="6"/>
      <c r="AJ12435" s="6"/>
      <c r="AK12435" s="6"/>
      <c r="AL12435" s="6"/>
      <c r="AM12435" s="6"/>
      <c r="AN12435" s="6"/>
      <c r="AO12435" s="6"/>
      <c r="AP12435" s="6"/>
      <c r="AQ12435" s="6"/>
      <c r="AR12435" s="6"/>
      <c r="AS12435" s="6"/>
      <c r="AT12435" s="6"/>
      <c r="AU12435" s="6"/>
      <c r="AV12435" s="6"/>
      <c r="AW12435" s="6"/>
      <c r="AX12435" s="6"/>
      <c r="AY12435" s="6"/>
      <c r="AZ12435" s="6"/>
      <c r="BA12435" s="6"/>
      <c r="BB12435" s="6"/>
      <c r="BC12435" s="6"/>
      <c r="BD12435" s="6"/>
      <c r="BE12435" s="6"/>
      <c r="BF12435" s="6"/>
      <c r="BG12435" s="6"/>
    </row>
    <row r="12436" spans="34:59" x14ac:dyDescent="0.25">
      <c r="AH12436" s="10"/>
      <c r="AI12436" s="6"/>
      <c r="AJ12436" s="10"/>
      <c r="AK12436" s="10"/>
      <c r="AL12436" s="10"/>
      <c r="AM12436" s="10"/>
      <c r="AN12436" s="10"/>
      <c r="AO12436" s="10"/>
      <c r="AP12436" s="10"/>
      <c r="AQ12436" s="10"/>
      <c r="AR12436" s="10"/>
      <c r="AS12436" s="10"/>
      <c r="AT12436" s="10"/>
      <c r="AU12436" s="10"/>
      <c r="AV12436" s="10"/>
      <c r="AW12436" s="10"/>
      <c r="AX12436" s="10"/>
      <c r="AY12436" s="10"/>
      <c r="AZ12436" s="10"/>
      <c r="BA12436" s="10"/>
      <c r="BB12436" s="10"/>
      <c r="BC12436" s="10"/>
      <c r="BD12436" s="10"/>
      <c r="BE12436" s="10"/>
      <c r="BF12436" s="10"/>
      <c r="BG12436" s="6"/>
    </row>
    <row r="12438" spans="34:59" x14ac:dyDescent="0.25">
      <c r="AH12438" s="10"/>
      <c r="AI12438" s="6"/>
    </row>
    <row r="12439" spans="34:59" x14ac:dyDescent="0.25">
      <c r="AH12439" s="6"/>
      <c r="AI12439" s="6"/>
      <c r="AJ12439" s="6"/>
      <c r="AK12439" s="6"/>
      <c r="AL12439" s="6"/>
      <c r="AM12439" s="6"/>
      <c r="AN12439" s="6"/>
      <c r="AO12439" s="6"/>
      <c r="AP12439" s="6"/>
      <c r="AQ12439" s="6"/>
      <c r="AR12439" s="6"/>
      <c r="AS12439" s="6"/>
      <c r="AT12439" s="6"/>
      <c r="AU12439" s="6"/>
      <c r="AV12439" s="6"/>
      <c r="AW12439" s="6"/>
      <c r="AX12439" s="6"/>
      <c r="AY12439" s="6"/>
      <c r="AZ12439" s="6"/>
      <c r="BA12439" s="6"/>
      <c r="BB12439" s="6"/>
      <c r="BC12439" s="6"/>
      <c r="BD12439" s="6"/>
      <c r="BE12439" s="6"/>
      <c r="BF12439" s="6"/>
      <c r="BG12439" s="6"/>
    </row>
    <row r="12440" spans="34:59" x14ac:dyDescent="0.25">
      <c r="AH12440" s="10"/>
      <c r="AI12440" s="6"/>
      <c r="AJ12440" s="10"/>
      <c r="AK12440" s="10"/>
      <c r="AL12440" s="10"/>
      <c r="AM12440" s="10"/>
      <c r="AN12440" s="10"/>
      <c r="AO12440" s="10"/>
      <c r="AP12440" s="10"/>
      <c r="AQ12440" s="10"/>
      <c r="AR12440" s="10"/>
      <c r="AS12440" s="10"/>
      <c r="AT12440" s="10"/>
      <c r="AU12440" s="10"/>
      <c r="AV12440" s="10"/>
      <c r="AW12440" s="10"/>
      <c r="AX12440" s="10"/>
      <c r="AY12440" s="10"/>
      <c r="AZ12440" s="10"/>
      <c r="BA12440" s="10"/>
      <c r="BB12440" s="10"/>
      <c r="BC12440" s="10"/>
      <c r="BD12440" s="10"/>
      <c r="BE12440" s="10"/>
      <c r="BF12440" s="10"/>
      <c r="BG12440" s="6"/>
    </row>
    <row r="12441" spans="34:59" x14ac:dyDescent="0.25">
      <c r="AH12441" s="6"/>
      <c r="AI12441" s="6"/>
      <c r="AJ12441" s="6"/>
      <c r="AK12441" s="6"/>
      <c r="AL12441" s="6"/>
      <c r="AM12441" s="6"/>
      <c r="AN12441" s="6"/>
      <c r="AO12441" s="6"/>
      <c r="AP12441" s="6"/>
      <c r="AQ12441" s="6"/>
      <c r="AR12441" s="6"/>
      <c r="AS12441" s="6"/>
      <c r="AT12441" s="6"/>
      <c r="AU12441" s="6"/>
      <c r="AV12441" s="6"/>
      <c r="AW12441" s="6"/>
      <c r="AX12441" s="6"/>
      <c r="AY12441" s="6"/>
      <c r="AZ12441" s="6"/>
      <c r="BA12441" s="6"/>
      <c r="BB12441" s="6"/>
      <c r="BC12441" s="6"/>
      <c r="BD12441" s="6"/>
      <c r="BE12441" s="6"/>
      <c r="BF12441" s="6"/>
      <c r="BG12441" s="10"/>
    </row>
    <row r="12442" spans="34:59" x14ac:dyDescent="0.25">
      <c r="AH12442" s="10"/>
      <c r="AI12442" s="6"/>
    </row>
    <row r="12443" spans="34:59" x14ac:dyDescent="0.25">
      <c r="AH12443" s="6"/>
      <c r="AI12443" s="6"/>
      <c r="AJ12443" s="6"/>
      <c r="AK12443" s="6"/>
      <c r="AL12443" s="6"/>
      <c r="AM12443" s="6"/>
      <c r="AN12443" s="6"/>
      <c r="AO12443" s="6"/>
      <c r="AP12443" s="6"/>
      <c r="AQ12443" s="6"/>
      <c r="AR12443" s="6"/>
      <c r="AS12443" s="6"/>
      <c r="AT12443" s="6"/>
      <c r="AU12443" s="6"/>
      <c r="AV12443" s="6"/>
      <c r="AW12443" s="6"/>
      <c r="AX12443" s="6"/>
      <c r="AY12443" s="6"/>
      <c r="AZ12443" s="6"/>
      <c r="BA12443" s="6"/>
      <c r="BB12443" s="6"/>
      <c r="BC12443" s="6"/>
      <c r="BD12443" s="6"/>
      <c r="BE12443" s="6"/>
      <c r="BF12443" s="6"/>
      <c r="BG12443" s="6"/>
    </row>
    <row r="12444" spans="34:59" x14ac:dyDescent="0.25">
      <c r="AH12444" s="10"/>
      <c r="AI12444" s="6"/>
      <c r="AJ12444" s="10"/>
      <c r="AK12444" s="10"/>
      <c r="AL12444" s="10"/>
      <c r="AM12444" s="10"/>
      <c r="AN12444" s="10"/>
      <c r="AO12444" s="10"/>
      <c r="AP12444" s="10"/>
      <c r="AQ12444" s="10"/>
      <c r="AR12444" s="10"/>
      <c r="AS12444" s="10"/>
      <c r="AT12444" s="10"/>
      <c r="AU12444" s="10"/>
      <c r="AV12444" s="10"/>
      <c r="AW12444" s="10"/>
      <c r="AX12444" s="10"/>
      <c r="AY12444" s="10"/>
      <c r="AZ12444" s="10"/>
      <c r="BA12444" s="10"/>
      <c r="BB12444" s="10"/>
      <c r="BC12444" s="10"/>
      <c r="BD12444" s="10"/>
      <c r="BE12444" s="10"/>
      <c r="BF12444" s="10"/>
      <c r="BG12444" s="6"/>
    </row>
    <row r="12445" spans="34:59" x14ac:dyDescent="0.25">
      <c r="AH12445" s="6"/>
      <c r="AI12445" s="6"/>
      <c r="AJ12445" s="6"/>
      <c r="AK12445" s="6"/>
      <c r="AL12445" s="6"/>
      <c r="AM12445" s="6"/>
      <c r="AN12445" s="6"/>
      <c r="AO12445" s="6"/>
      <c r="AP12445" s="6"/>
      <c r="AQ12445" s="6"/>
      <c r="AR12445" s="6"/>
      <c r="AS12445" s="6"/>
      <c r="AT12445" s="6"/>
      <c r="AU12445" s="6"/>
      <c r="AV12445" s="6"/>
      <c r="AW12445" s="6"/>
      <c r="AX12445" s="6"/>
      <c r="AY12445" s="6"/>
      <c r="AZ12445" s="6"/>
      <c r="BA12445" s="6"/>
      <c r="BB12445" s="6"/>
      <c r="BC12445" s="6"/>
      <c r="BD12445" s="6"/>
      <c r="BE12445" s="6"/>
      <c r="BF12445" s="6"/>
      <c r="BG12445" s="10"/>
    </row>
    <row r="12446" spans="34:59" x14ac:dyDescent="0.25">
      <c r="AH12446" s="10"/>
      <c r="AI12446" s="6"/>
    </row>
    <row r="12447" spans="34:59" x14ac:dyDescent="0.25">
      <c r="AH12447" s="6"/>
      <c r="AI12447" s="6"/>
      <c r="AJ12447" s="6"/>
      <c r="AK12447" s="6"/>
      <c r="AL12447" s="6"/>
      <c r="AM12447" s="6"/>
      <c r="AN12447" s="6"/>
      <c r="AO12447" s="6"/>
      <c r="AP12447" s="6"/>
      <c r="AQ12447" s="6"/>
      <c r="AR12447" s="6"/>
      <c r="AS12447" s="6"/>
      <c r="AT12447" s="6"/>
      <c r="AU12447" s="6"/>
      <c r="AV12447" s="6"/>
      <c r="AW12447" s="6"/>
      <c r="AX12447" s="6"/>
      <c r="AY12447" s="6"/>
      <c r="AZ12447" s="6"/>
      <c r="BA12447" s="6"/>
      <c r="BB12447" s="6"/>
      <c r="BC12447" s="6"/>
      <c r="BD12447" s="6"/>
      <c r="BE12447" s="6"/>
      <c r="BF12447" s="6"/>
      <c r="BG12447" s="6"/>
    </row>
    <row r="12448" spans="34:59" x14ac:dyDescent="0.25">
      <c r="AH12448" s="10"/>
      <c r="AI12448" s="6"/>
      <c r="AJ12448" s="10"/>
      <c r="AK12448" s="10"/>
      <c r="AL12448" s="10"/>
      <c r="AM12448" s="10"/>
      <c r="AN12448" s="10"/>
      <c r="AO12448" s="10"/>
      <c r="AP12448" s="10"/>
      <c r="AQ12448" s="10"/>
      <c r="AR12448" s="10"/>
      <c r="AS12448" s="10"/>
      <c r="AT12448" s="10"/>
      <c r="AU12448" s="10"/>
      <c r="AV12448" s="10"/>
      <c r="AW12448" s="10"/>
      <c r="AX12448" s="10"/>
      <c r="AY12448" s="10"/>
      <c r="AZ12448" s="10"/>
      <c r="BA12448" s="10"/>
      <c r="BB12448" s="10"/>
      <c r="BC12448" s="10"/>
      <c r="BD12448" s="10"/>
      <c r="BE12448" s="10"/>
      <c r="BF12448" s="10"/>
      <c r="BG12448" s="6"/>
    </row>
    <row r="12449" spans="34:59" x14ac:dyDescent="0.25">
      <c r="AH12449" s="6"/>
      <c r="AI12449" s="6"/>
      <c r="AJ12449" s="6"/>
      <c r="AK12449" s="6"/>
      <c r="AL12449" s="6"/>
      <c r="AM12449" s="6"/>
      <c r="AN12449" s="6"/>
      <c r="AO12449" s="6"/>
      <c r="AP12449" s="6"/>
      <c r="AQ12449" s="6"/>
      <c r="AR12449" s="6"/>
      <c r="AS12449" s="6"/>
      <c r="AT12449" s="6"/>
      <c r="AU12449" s="6"/>
      <c r="AV12449" s="6"/>
      <c r="AW12449" s="6"/>
      <c r="AX12449" s="6"/>
      <c r="AY12449" s="6"/>
      <c r="AZ12449" s="6"/>
      <c r="BA12449" s="6"/>
      <c r="BB12449" s="6"/>
      <c r="BC12449" s="6"/>
      <c r="BD12449" s="6"/>
      <c r="BE12449" s="6"/>
      <c r="BF12449" s="6"/>
      <c r="BG12449" s="10"/>
    </row>
    <row r="12450" spans="34:59" x14ac:dyDescent="0.25">
      <c r="AH12450" s="10"/>
      <c r="AI12450" s="6"/>
    </row>
    <row r="12451" spans="34:59" x14ac:dyDescent="0.25">
      <c r="AH12451" s="6"/>
      <c r="AI12451" s="6"/>
      <c r="AJ12451" s="6"/>
      <c r="AK12451" s="6"/>
      <c r="AL12451" s="6"/>
      <c r="AM12451" s="6"/>
      <c r="AN12451" s="6"/>
      <c r="AO12451" s="6"/>
      <c r="AP12451" s="6"/>
      <c r="AQ12451" s="6"/>
      <c r="AR12451" s="6"/>
      <c r="AS12451" s="6"/>
      <c r="AT12451" s="6"/>
      <c r="AU12451" s="6"/>
      <c r="AV12451" s="6"/>
      <c r="AW12451" s="6"/>
      <c r="AX12451" s="6"/>
      <c r="AY12451" s="6"/>
      <c r="AZ12451" s="6"/>
      <c r="BA12451" s="6"/>
      <c r="BB12451" s="6"/>
      <c r="BC12451" s="6"/>
      <c r="BD12451" s="6"/>
      <c r="BE12451" s="6"/>
      <c r="BF12451" s="6"/>
      <c r="BG12451" s="6"/>
    </row>
    <row r="12452" spans="34:59" x14ac:dyDescent="0.25">
      <c r="AH12452" s="10"/>
      <c r="AI12452" s="6"/>
      <c r="AJ12452" s="10"/>
      <c r="AK12452" s="10"/>
      <c r="AL12452" s="10"/>
      <c r="AM12452" s="10"/>
      <c r="AN12452" s="10"/>
      <c r="AO12452" s="10"/>
      <c r="AP12452" s="10"/>
      <c r="AQ12452" s="10"/>
      <c r="AR12452" s="10"/>
      <c r="AS12452" s="10"/>
      <c r="AT12452" s="10"/>
      <c r="AU12452" s="10"/>
      <c r="AV12452" s="10"/>
      <c r="AW12452" s="10"/>
      <c r="AX12452" s="10"/>
      <c r="AY12452" s="10"/>
      <c r="AZ12452" s="10"/>
      <c r="BA12452" s="10"/>
      <c r="BB12452" s="10"/>
      <c r="BC12452" s="10"/>
      <c r="BD12452" s="10"/>
      <c r="BE12452" s="10"/>
      <c r="BF12452" s="10"/>
      <c r="BG12452" s="6"/>
    </row>
    <row r="12454" spans="34:59" x14ac:dyDescent="0.25">
      <c r="AH12454" s="10"/>
      <c r="AI12454" s="6"/>
    </row>
    <row r="12455" spans="34:59" x14ac:dyDescent="0.25">
      <c r="AH12455" s="6"/>
      <c r="AI12455" s="6"/>
      <c r="AJ12455" s="6"/>
      <c r="AK12455" s="6"/>
      <c r="AL12455" s="6"/>
      <c r="AM12455" s="6"/>
      <c r="AN12455" s="6"/>
      <c r="AO12455" s="6"/>
      <c r="AP12455" s="6"/>
      <c r="AQ12455" s="6"/>
      <c r="AR12455" s="6"/>
      <c r="AS12455" s="6"/>
      <c r="AT12455" s="6"/>
      <c r="AU12455" s="6"/>
      <c r="AV12455" s="6"/>
      <c r="AW12455" s="6"/>
      <c r="AX12455" s="6"/>
      <c r="AY12455" s="6"/>
      <c r="AZ12455" s="6"/>
      <c r="BA12455" s="6"/>
      <c r="BB12455" s="6"/>
      <c r="BC12455" s="6"/>
      <c r="BD12455" s="6"/>
      <c r="BE12455" s="6"/>
      <c r="BF12455" s="6"/>
      <c r="BG12455" s="6"/>
    </row>
    <row r="12456" spans="34:59" x14ac:dyDescent="0.25">
      <c r="AH12456" s="10"/>
      <c r="AI12456" s="6"/>
      <c r="AJ12456" s="10"/>
      <c r="AK12456" s="10"/>
      <c r="AL12456" s="10"/>
      <c r="AM12456" s="10"/>
      <c r="AN12456" s="10"/>
      <c r="AO12456" s="10"/>
      <c r="AP12456" s="10"/>
      <c r="AQ12456" s="10"/>
      <c r="AR12456" s="10"/>
      <c r="AS12456" s="10"/>
      <c r="AT12456" s="10"/>
      <c r="AU12456" s="10"/>
      <c r="AV12456" s="10"/>
      <c r="AW12456" s="10"/>
      <c r="AX12456" s="10"/>
      <c r="AY12456" s="10"/>
      <c r="AZ12456" s="10"/>
      <c r="BA12456" s="10"/>
      <c r="BB12456" s="10"/>
      <c r="BC12456" s="10"/>
      <c r="BD12456" s="10"/>
      <c r="BE12456" s="10"/>
      <c r="BF12456" s="10"/>
      <c r="BG12456" s="6"/>
    </row>
    <row r="12457" spans="34:59" x14ac:dyDescent="0.25">
      <c r="AH12457" s="6"/>
      <c r="AI12457" s="6"/>
      <c r="AJ12457" s="6"/>
      <c r="AK12457" s="6"/>
      <c r="AL12457" s="6"/>
      <c r="AM12457" s="6"/>
      <c r="AN12457" s="6"/>
      <c r="AO12457" s="6"/>
      <c r="AP12457" s="6"/>
      <c r="AQ12457" s="6"/>
      <c r="AR12457" s="6"/>
      <c r="AS12457" s="6"/>
      <c r="AT12457" s="6"/>
      <c r="AU12457" s="6"/>
      <c r="AV12457" s="6"/>
      <c r="AW12457" s="6"/>
      <c r="AX12457" s="6"/>
      <c r="AY12457" s="6"/>
      <c r="AZ12457" s="6"/>
      <c r="BA12457" s="6"/>
      <c r="BB12457" s="6"/>
      <c r="BC12457" s="6"/>
      <c r="BD12457" s="6"/>
      <c r="BE12457" s="6"/>
      <c r="BF12457" s="6"/>
      <c r="BG12457" s="10"/>
    </row>
    <row r="12458" spans="34:59" x14ac:dyDescent="0.25">
      <c r="AH12458" s="10"/>
      <c r="AI12458" s="6"/>
    </row>
    <row r="12459" spans="34:59" x14ac:dyDescent="0.25">
      <c r="AH12459" s="6"/>
      <c r="AI12459" s="6"/>
      <c r="AJ12459" s="6"/>
      <c r="AK12459" s="6"/>
      <c r="AL12459" s="6"/>
      <c r="AM12459" s="6"/>
      <c r="AN12459" s="6"/>
      <c r="AO12459" s="6"/>
      <c r="AP12459" s="6"/>
      <c r="AQ12459" s="6"/>
      <c r="AR12459" s="6"/>
      <c r="AS12459" s="6"/>
      <c r="AT12459" s="6"/>
      <c r="AU12459" s="6"/>
      <c r="AV12459" s="6"/>
      <c r="AW12459" s="6"/>
      <c r="AX12459" s="6"/>
      <c r="AY12459" s="6"/>
      <c r="AZ12459" s="6"/>
      <c r="BA12459" s="6"/>
      <c r="BB12459" s="6"/>
      <c r="BC12459" s="6"/>
      <c r="BD12459" s="6"/>
      <c r="BE12459" s="6"/>
      <c r="BF12459" s="6"/>
      <c r="BG12459" s="6"/>
    </row>
    <row r="12460" spans="34:59" x14ac:dyDescent="0.25">
      <c r="AH12460" s="10"/>
      <c r="AI12460" s="6"/>
      <c r="AJ12460" s="10"/>
      <c r="AK12460" s="10"/>
      <c r="AL12460" s="10"/>
      <c r="AM12460" s="10"/>
      <c r="AN12460" s="10"/>
      <c r="AO12460" s="10"/>
      <c r="AP12460" s="10"/>
      <c r="AQ12460" s="10"/>
      <c r="AR12460" s="10"/>
      <c r="AS12460" s="10"/>
      <c r="AT12460" s="10"/>
      <c r="AU12460" s="10"/>
      <c r="AV12460" s="10"/>
      <c r="AW12460" s="10"/>
      <c r="AX12460" s="10"/>
      <c r="AY12460" s="10"/>
      <c r="AZ12460" s="10"/>
      <c r="BA12460" s="10"/>
      <c r="BB12460" s="10"/>
      <c r="BC12460" s="10"/>
      <c r="BD12460" s="10"/>
      <c r="BE12460" s="10"/>
      <c r="BF12460" s="10"/>
      <c r="BG12460" s="6"/>
    </row>
    <row r="12461" spans="34:59" x14ac:dyDescent="0.25">
      <c r="AH12461" s="6"/>
      <c r="AI12461" s="6"/>
      <c r="AJ12461" s="6"/>
      <c r="AK12461" s="6"/>
      <c r="AL12461" s="6"/>
      <c r="AM12461" s="6"/>
      <c r="AN12461" s="6"/>
      <c r="AO12461" s="6"/>
      <c r="AP12461" s="6"/>
      <c r="AQ12461" s="6"/>
      <c r="AR12461" s="6"/>
      <c r="AS12461" s="6"/>
      <c r="AT12461" s="6"/>
      <c r="AU12461" s="6"/>
      <c r="AV12461" s="6"/>
      <c r="AW12461" s="6"/>
      <c r="AX12461" s="6"/>
      <c r="AY12461" s="6"/>
      <c r="AZ12461" s="6"/>
      <c r="BA12461" s="6"/>
      <c r="BB12461" s="6"/>
      <c r="BC12461" s="6"/>
      <c r="BD12461" s="6"/>
      <c r="BE12461" s="6"/>
      <c r="BF12461" s="6"/>
      <c r="BG12461" s="10"/>
    </row>
    <row r="12462" spans="34:59" x14ac:dyDescent="0.25">
      <c r="AH12462" s="10"/>
      <c r="AI12462" s="6"/>
    </row>
    <row r="12463" spans="34:59" x14ac:dyDescent="0.25">
      <c r="AH12463" s="6"/>
      <c r="AI12463" s="6"/>
      <c r="AJ12463" s="6"/>
      <c r="AK12463" s="6"/>
      <c r="AL12463" s="6"/>
      <c r="AM12463" s="6"/>
      <c r="AN12463" s="6"/>
      <c r="AO12463" s="6"/>
      <c r="AP12463" s="6"/>
      <c r="AQ12463" s="6"/>
      <c r="AR12463" s="6"/>
      <c r="AS12463" s="6"/>
      <c r="AT12463" s="6"/>
      <c r="AU12463" s="6"/>
      <c r="AV12463" s="6"/>
      <c r="AW12463" s="6"/>
      <c r="AX12463" s="6"/>
      <c r="AY12463" s="6"/>
      <c r="AZ12463" s="6"/>
      <c r="BA12463" s="6"/>
      <c r="BB12463" s="6"/>
      <c r="BC12463" s="6"/>
      <c r="BD12463" s="6"/>
      <c r="BE12463" s="6"/>
      <c r="BF12463" s="6"/>
      <c r="BG12463" s="6"/>
    </row>
    <row r="12464" spans="34:59" x14ac:dyDescent="0.25">
      <c r="AH12464" s="10"/>
      <c r="AI12464" s="6"/>
      <c r="AJ12464" s="10"/>
      <c r="AK12464" s="10"/>
      <c r="AL12464" s="10"/>
      <c r="AM12464" s="10"/>
      <c r="AN12464" s="10"/>
      <c r="AO12464" s="10"/>
      <c r="AP12464" s="10"/>
      <c r="AQ12464" s="10"/>
      <c r="AR12464" s="10"/>
      <c r="AS12464" s="10"/>
      <c r="AT12464" s="10"/>
      <c r="AU12464" s="10"/>
      <c r="AV12464" s="10"/>
      <c r="AW12464" s="10"/>
      <c r="AX12464" s="10"/>
      <c r="AY12464" s="10"/>
      <c r="AZ12464" s="10"/>
      <c r="BA12464" s="10"/>
      <c r="BB12464" s="10"/>
      <c r="BC12464" s="10"/>
      <c r="BD12464" s="10"/>
      <c r="BE12464" s="10"/>
      <c r="BF12464" s="10"/>
      <c r="BG12464" s="6"/>
    </row>
    <row r="12465" spans="34:59" x14ac:dyDescent="0.25">
      <c r="AH12465" s="6"/>
      <c r="AI12465" s="6"/>
      <c r="AJ12465" s="6"/>
      <c r="AK12465" s="6"/>
      <c r="AL12465" s="6"/>
      <c r="AM12465" s="6"/>
      <c r="AN12465" s="6"/>
      <c r="AO12465" s="6"/>
      <c r="AP12465" s="6"/>
      <c r="AQ12465" s="6"/>
      <c r="AR12465" s="6"/>
      <c r="AS12465" s="6"/>
      <c r="AT12465" s="6"/>
      <c r="AU12465" s="6"/>
      <c r="AV12465" s="6"/>
      <c r="AW12465" s="6"/>
      <c r="AX12465" s="6"/>
      <c r="AY12465" s="6"/>
      <c r="AZ12465" s="6"/>
      <c r="BA12465" s="6"/>
      <c r="BB12465" s="6"/>
      <c r="BC12465" s="6"/>
      <c r="BD12465" s="6"/>
      <c r="BE12465" s="6"/>
      <c r="BF12465" s="6"/>
      <c r="BG12465" s="10"/>
    </row>
    <row r="12466" spans="34:59" x14ac:dyDescent="0.25">
      <c r="AH12466" s="10"/>
      <c r="AI12466" s="6"/>
    </row>
    <row r="12467" spans="34:59" x14ac:dyDescent="0.25">
      <c r="AH12467" s="6"/>
      <c r="AI12467" s="6"/>
      <c r="AJ12467" s="6"/>
      <c r="AK12467" s="6"/>
      <c r="AL12467" s="6"/>
      <c r="AM12467" s="6"/>
      <c r="AN12467" s="6"/>
      <c r="AO12467" s="6"/>
      <c r="AP12467" s="6"/>
      <c r="AQ12467" s="6"/>
      <c r="AR12467" s="6"/>
      <c r="AS12467" s="6"/>
      <c r="AT12467" s="6"/>
      <c r="AU12467" s="6"/>
      <c r="AV12467" s="6"/>
      <c r="AW12467" s="6"/>
      <c r="AX12467" s="6"/>
      <c r="AY12467" s="6"/>
      <c r="AZ12467" s="6"/>
      <c r="BA12467" s="6"/>
      <c r="BB12467" s="6"/>
      <c r="BC12467" s="6"/>
      <c r="BD12467" s="6"/>
      <c r="BE12467" s="6"/>
      <c r="BF12467" s="6"/>
      <c r="BG12467" s="6"/>
    </row>
    <row r="12468" spans="34:59" x14ac:dyDescent="0.25">
      <c r="AH12468" s="10"/>
      <c r="AI12468" s="6"/>
      <c r="AJ12468" s="10"/>
      <c r="AK12468" s="10"/>
      <c r="AL12468" s="10"/>
      <c r="AM12468" s="10"/>
      <c r="AN12468" s="10"/>
      <c r="AO12468" s="10"/>
      <c r="AP12468" s="10"/>
      <c r="AQ12468" s="10"/>
      <c r="AR12468" s="10"/>
      <c r="AS12468" s="10"/>
      <c r="AT12468" s="10"/>
      <c r="AU12468" s="10"/>
      <c r="AV12468" s="10"/>
      <c r="AW12468" s="10"/>
      <c r="AX12468" s="10"/>
      <c r="AY12468" s="10"/>
      <c r="AZ12468" s="10"/>
      <c r="BA12468" s="10"/>
      <c r="BB12468" s="10"/>
      <c r="BC12468" s="10"/>
      <c r="BD12468" s="10"/>
      <c r="BE12468" s="10"/>
      <c r="BF12468" s="10"/>
      <c r="BG12468" s="6"/>
    </row>
    <row r="12470" spans="34:59" x14ac:dyDescent="0.25">
      <c r="AH12470" s="10"/>
      <c r="AI12470" s="6"/>
    </row>
    <row r="12471" spans="34:59" x14ac:dyDescent="0.25">
      <c r="AH12471" s="6"/>
      <c r="AI12471" s="6"/>
      <c r="AJ12471" s="6"/>
      <c r="AK12471" s="6"/>
      <c r="AL12471" s="6"/>
      <c r="AM12471" s="6"/>
      <c r="AN12471" s="6"/>
      <c r="AO12471" s="6"/>
      <c r="AP12471" s="6"/>
      <c r="AQ12471" s="6"/>
      <c r="AR12471" s="6"/>
      <c r="AS12471" s="6"/>
      <c r="AT12471" s="6"/>
      <c r="AU12471" s="6"/>
      <c r="AV12471" s="6"/>
      <c r="AW12471" s="6"/>
      <c r="AX12471" s="6"/>
      <c r="AY12471" s="6"/>
      <c r="AZ12471" s="6"/>
      <c r="BA12471" s="6"/>
      <c r="BB12471" s="6"/>
      <c r="BC12471" s="6"/>
      <c r="BD12471" s="6"/>
      <c r="BE12471" s="6"/>
      <c r="BF12471" s="6"/>
      <c r="BG12471" s="6"/>
    </row>
    <row r="12472" spans="34:59" x14ac:dyDescent="0.25">
      <c r="AH12472" s="10"/>
      <c r="AI12472" s="6"/>
      <c r="AJ12472" s="10"/>
      <c r="AK12472" s="10"/>
      <c r="AL12472" s="10"/>
      <c r="AM12472" s="10"/>
      <c r="AN12472" s="10"/>
      <c r="AO12472" s="10"/>
      <c r="AP12472" s="10"/>
      <c r="AQ12472" s="10"/>
      <c r="AR12472" s="10"/>
      <c r="AS12472" s="10"/>
      <c r="AT12472" s="10"/>
      <c r="AU12472" s="10"/>
      <c r="AV12472" s="10"/>
      <c r="AW12472" s="10"/>
      <c r="AX12472" s="10"/>
      <c r="AY12472" s="10"/>
      <c r="AZ12472" s="10"/>
      <c r="BA12472" s="10"/>
      <c r="BB12472" s="10"/>
      <c r="BC12472" s="10"/>
      <c r="BD12472" s="10"/>
      <c r="BE12472" s="10"/>
      <c r="BF12472" s="10"/>
      <c r="BG12472" s="6"/>
    </row>
    <row r="12473" spans="34:59" x14ac:dyDescent="0.25">
      <c r="AH12473" s="6"/>
      <c r="AI12473" s="6"/>
      <c r="AJ12473" s="6"/>
      <c r="AK12473" s="6"/>
      <c r="AL12473" s="6"/>
      <c r="AM12473" s="6"/>
      <c r="AN12473" s="6"/>
      <c r="AO12473" s="6"/>
      <c r="AP12473" s="6"/>
      <c r="AQ12473" s="6"/>
      <c r="AR12473" s="6"/>
      <c r="AS12473" s="6"/>
      <c r="AT12473" s="6"/>
      <c r="AU12473" s="6"/>
      <c r="AV12473" s="6"/>
      <c r="AW12473" s="6"/>
      <c r="AX12473" s="6"/>
      <c r="AY12473" s="6"/>
      <c r="AZ12473" s="6"/>
      <c r="BA12473" s="6"/>
      <c r="BB12473" s="6"/>
      <c r="BC12473" s="6"/>
      <c r="BD12473" s="6"/>
      <c r="BE12473" s="6"/>
      <c r="BF12473" s="6"/>
      <c r="BG12473" s="10"/>
    </row>
    <row r="12474" spans="34:59" x14ac:dyDescent="0.25">
      <c r="AH12474" s="10"/>
      <c r="AI12474" s="6"/>
    </row>
    <row r="12475" spans="34:59" x14ac:dyDescent="0.25">
      <c r="AH12475" s="6"/>
      <c r="AI12475" s="6"/>
      <c r="AJ12475" s="6"/>
      <c r="AK12475" s="6"/>
      <c r="AL12475" s="6"/>
      <c r="AM12475" s="6"/>
      <c r="AN12475" s="6"/>
      <c r="AO12475" s="6"/>
      <c r="AP12475" s="6"/>
      <c r="AQ12475" s="6"/>
      <c r="AR12475" s="6"/>
      <c r="AS12475" s="6"/>
      <c r="AT12475" s="6"/>
      <c r="AU12475" s="6"/>
      <c r="AV12475" s="6"/>
      <c r="AW12475" s="6"/>
      <c r="AX12475" s="6"/>
      <c r="AY12475" s="6"/>
      <c r="AZ12475" s="6"/>
      <c r="BA12475" s="6"/>
      <c r="BB12475" s="6"/>
      <c r="BC12475" s="6"/>
      <c r="BD12475" s="6"/>
      <c r="BE12475" s="6"/>
      <c r="BF12475" s="6"/>
      <c r="BG12475" s="6"/>
    </row>
    <row r="12476" spans="34:59" x14ac:dyDescent="0.25">
      <c r="AH12476" s="10"/>
      <c r="AI12476" s="6"/>
      <c r="AJ12476" s="10"/>
      <c r="AK12476" s="10"/>
      <c r="AL12476" s="10"/>
      <c r="AM12476" s="10"/>
      <c r="AN12476" s="10"/>
      <c r="AO12476" s="10"/>
      <c r="AP12476" s="10"/>
      <c r="AQ12476" s="10"/>
      <c r="AR12476" s="10"/>
      <c r="AS12476" s="10"/>
      <c r="AT12476" s="10"/>
      <c r="AU12476" s="10"/>
      <c r="AV12476" s="10"/>
      <c r="AW12476" s="10"/>
      <c r="AX12476" s="10"/>
      <c r="AY12476" s="10"/>
      <c r="AZ12476" s="10"/>
      <c r="BA12476" s="10"/>
      <c r="BB12476" s="10"/>
      <c r="BC12476" s="10"/>
      <c r="BD12476" s="10"/>
      <c r="BE12476" s="10"/>
      <c r="BF12476" s="10"/>
      <c r="BG12476" s="6"/>
    </row>
    <row r="12477" spans="34:59" x14ac:dyDescent="0.25">
      <c r="AH12477" s="6"/>
      <c r="AI12477" s="6"/>
      <c r="AJ12477" s="6"/>
      <c r="AK12477" s="6"/>
      <c r="AL12477" s="6"/>
      <c r="AM12477" s="6"/>
      <c r="AN12477" s="6"/>
      <c r="AO12477" s="6"/>
      <c r="AP12477" s="6"/>
      <c r="AQ12477" s="6"/>
      <c r="AR12477" s="6"/>
      <c r="AS12477" s="6"/>
      <c r="AT12477" s="6"/>
      <c r="AU12477" s="6"/>
      <c r="AV12477" s="6"/>
      <c r="AW12477" s="6"/>
      <c r="AX12477" s="6"/>
      <c r="AY12477" s="6"/>
      <c r="AZ12477" s="6"/>
      <c r="BA12477" s="6"/>
      <c r="BB12477" s="6"/>
      <c r="BC12477" s="6"/>
      <c r="BD12477" s="6"/>
      <c r="BE12477" s="6"/>
      <c r="BF12477" s="6"/>
      <c r="BG12477" s="10"/>
    </row>
    <row r="12478" spans="34:59" x14ac:dyDescent="0.25">
      <c r="AH12478" s="10"/>
      <c r="AI12478" s="6"/>
    </row>
    <row r="12479" spans="34:59" x14ac:dyDescent="0.25">
      <c r="AH12479" s="6"/>
      <c r="AI12479" s="6"/>
      <c r="AJ12479" s="6"/>
      <c r="AK12479" s="6"/>
      <c r="AL12479" s="6"/>
      <c r="AM12479" s="6"/>
      <c r="AN12479" s="6"/>
      <c r="AO12479" s="6"/>
      <c r="AP12479" s="6"/>
      <c r="AQ12479" s="6"/>
      <c r="AR12479" s="6"/>
      <c r="AS12479" s="6"/>
      <c r="AT12479" s="6"/>
      <c r="AU12479" s="6"/>
      <c r="AV12479" s="6"/>
      <c r="AW12479" s="6"/>
      <c r="AX12479" s="6"/>
      <c r="AY12479" s="6"/>
      <c r="AZ12479" s="6"/>
      <c r="BA12479" s="6"/>
      <c r="BB12479" s="6"/>
      <c r="BC12479" s="6"/>
      <c r="BD12479" s="6"/>
      <c r="BE12479" s="6"/>
      <c r="BF12479" s="6"/>
      <c r="BG12479" s="6"/>
    </row>
    <row r="12480" spans="34:59" x14ac:dyDescent="0.25">
      <c r="AH12480" s="10"/>
      <c r="AI12480" s="6"/>
      <c r="AJ12480" s="10"/>
      <c r="AK12480" s="10"/>
      <c r="AL12480" s="10"/>
      <c r="AM12480" s="10"/>
      <c r="AN12480" s="10"/>
      <c r="AO12480" s="10"/>
      <c r="AP12480" s="10"/>
      <c r="AQ12480" s="10"/>
      <c r="AR12480" s="10"/>
      <c r="AS12480" s="10"/>
      <c r="AT12480" s="10"/>
      <c r="AU12480" s="10"/>
      <c r="AV12480" s="10"/>
      <c r="AW12480" s="10"/>
      <c r="AX12480" s="10"/>
      <c r="AY12480" s="10"/>
      <c r="AZ12480" s="10"/>
      <c r="BA12480" s="10"/>
      <c r="BB12480" s="10"/>
      <c r="BC12480" s="10"/>
      <c r="BD12480" s="10"/>
      <c r="BE12480" s="10"/>
      <c r="BF12480" s="10"/>
      <c r="BG12480" s="6"/>
    </row>
    <row r="12481" spans="34:59" x14ac:dyDescent="0.25">
      <c r="AH12481" s="6"/>
      <c r="AI12481" s="6"/>
      <c r="AJ12481" s="6"/>
      <c r="AK12481" s="6"/>
      <c r="AL12481" s="6"/>
      <c r="AM12481" s="6"/>
      <c r="AN12481" s="6"/>
      <c r="AO12481" s="6"/>
      <c r="AP12481" s="6"/>
      <c r="AQ12481" s="6"/>
      <c r="AR12481" s="6"/>
      <c r="AS12481" s="6"/>
      <c r="AT12481" s="6"/>
      <c r="AU12481" s="6"/>
      <c r="AV12481" s="6"/>
      <c r="AW12481" s="6"/>
      <c r="AX12481" s="6"/>
      <c r="AY12481" s="6"/>
      <c r="AZ12481" s="6"/>
      <c r="BA12481" s="6"/>
      <c r="BB12481" s="6"/>
      <c r="BC12481" s="6"/>
      <c r="BD12481" s="6"/>
      <c r="BE12481" s="6"/>
      <c r="BF12481" s="6"/>
      <c r="BG12481" s="10"/>
    </row>
    <row r="12482" spans="34:59" x14ac:dyDescent="0.25">
      <c r="AH12482" s="10"/>
      <c r="AI12482" s="6"/>
    </row>
    <row r="12483" spans="34:59" x14ac:dyDescent="0.25">
      <c r="AH12483" s="6"/>
      <c r="AI12483" s="6"/>
      <c r="AJ12483" s="6"/>
      <c r="AK12483" s="6"/>
      <c r="AL12483" s="6"/>
      <c r="AM12483" s="6"/>
      <c r="AN12483" s="6"/>
      <c r="AO12483" s="6"/>
      <c r="AP12483" s="6"/>
      <c r="AQ12483" s="6"/>
      <c r="AR12483" s="6"/>
      <c r="AS12483" s="6"/>
      <c r="AT12483" s="6"/>
      <c r="AU12483" s="6"/>
      <c r="AV12483" s="6"/>
      <c r="AW12483" s="6"/>
      <c r="AX12483" s="6"/>
      <c r="AY12483" s="6"/>
      <c r="AZ12483" s="6"/>
      <c r="BA12483" s="6"/>
      <c r="BB12483" s="6"/>
      <c r="BC12483" s="6"/>
      <c r="BD12483" s="6"/>
      <c r="BE12483" s="6"/>
      <c r="BF12483" s="6"/>
      <c r="BG12483" s="6"/>
    </row>
    <row r="12484" spans="34:59" x14ac:dyDescent="0.25">
      <c r="AH12484" s="10"/>
      <c r="AI12484" s="6"/>
      <c r="AJ12484" s="10"/>
      <c r="AK12484" s="10"/>
      <c r="AL12484" s="10"/>
      <c r="AM12484" s="10"/>
      <c r="AN12484" s="10"/>
      <c r="AO12484" s="10"/>
      <c r="AP12484" s="10"/>
      <c r="AQ12484" s="10"/>
      <c r="AR12484" s="10"/>
      <c r="AS12484" s="10"/>
      <c r="AT12484" s="10"/>
      <c r="AU12484" s="10"/>
      <c r="AV12484" s="10"/>
      <c r="AW12484" s="10"/>
      <c r="AX12484" s="10"/>
      <c r="AY12484" s="10"/>
      <c r="AZ12484" s="10"/>
      <c r="BA12484" s="10"/>
      <c r="BB12484" s="10"/>
      <c r="BC12484" s="10"/>
      <c r="BD12484" s="10"/>
      <c r="BE12484" s="10"/>
      <c r="BF12484" s="10"/>
      <c r="BG12484" s="6"/>
    </row>
    <row r="12486" spans="34:59" x14ac:dyDescent="0.25">
      <c r="AH12486" s="10"/>
      <c r="AI12486" s="6"/>
    </row>
    <row r="12487" spans="34:59" x14ac:dyDescent="0.25">
      <c r="AH12487" s="6"/>
      <c r="AI12487" s="6"/>
      <c r="AJ12487" s="6"/>
      <c r="AK12487" s="6"/>
      <c r="AL12487" s="6"/>
      <c r="AM12487" s="6"/>
      <c r="AN12487" s="6"/>
      <c r="AO12487" s="6"/>
      <c r="AP12487" s="6"/>
      <c r="AQ12487" s="6"/>
      <c r="AR12487" s="6"/>
      <c r="AS12487" s="6"/>
      <c r="AT12487" s="6"/>
      <c r="AU12487" s="6"/>
      <c r="AV12487" s="6"/>
      <c r="AW12487" s="6"/>
      <c r="AX12487" s="6"/>
      <c r="AY12487" s="6"/>
      <c r="AZ12487" s="6"/>
      <c r="BA12487" s="6"/>
      <c r="BB12487" s="6"/>
      <c r="BC12487" s="6"/>
      <c r="BD12487" s="6"/>
      <c r="BE12487" s="6"/>
      <c r="BF12487" s="6"/>
      <c r="BG12487" s="6"/>
    </row>
    <row r="12488" spans="34:59" x14ac:dyDescent="0.25">
      <c r="AH12488" s="10"/>
      <c r="AI12488" s="6"/>
      <c r="AJ12488" s="10"/>
      <c r="AK12488" s="10"/>
      <c r="AL12488" s="10"/>
      <c r="AM12488" s="10"/>
      <c r="AN12488" s="10"/>
      <c r="AO12488" s="10"/>
      <c r="AP12488" s="10"/>
      <c r="AQ12488" s="10"/>
      <c r="AR12488" s="10"/>
      <c r="AS12488" s="10"/>
      <c r="AT12488" s="10"/>
      <c r="AU12488" s="10"/>
      <c r="AV12488" s="10"/>
      <c r="AW12488" s="10"/>
      <c r="AX12488" s="10"/>
      <c r="AY12488" s="10"/>
      <c r="AZ12488" s="10"/>
      <c r="BA12488" s="10"/>
      <c r="BB12488" s="10"/>
      <c r="BC12488" s="10"/>
      <c r="BD12488" s="10"/>
      <c r="BE12488" s="10"/>
      <c r="BF12488" s="10"/>
      <c r="BG12488" s="6"/>
    </row>
    <row r="12489" spans="34:59" x14ac:dyDescent="0.25">
      <c r="AH12489" s="6"/>
      <c r="AI12489" s="6"/>
      <c r="AJ12489" s="6"/>
      <c r="AK12489" s="6"/>
      <c r="AL12489" s="6"/>
      <c r="AM12489" s="6"/>
      <c r="AN12489" s="6"/>
      <c r="AO12489" s="6"/>
      <c r="AP12489" s="6"/>
      <c r="AQ12489" s="6"/>
      <c r="AR12489" s="6"/>
      <c r="AS12489" s="6"/>
      <c r="AT12489" s="6"/>
      <c r="AU12489" s="6"/>
      <c r="AV12489" s="6"/>
      <c r="AW12489" s="6"/>
      <c r="AX12489" s="6"/>
      <c r="AY12489" s="6"/>
      <c r="AZ12489" s="6"/>
      <c r="BA12489" s="6"/>
      <c r="BB12489" s="6"/>
      <c r="BC12489" s="6"/>
      <c r="BD12489" s="6"/>
      <c r="BE12489" s="6"/>
      <c r="BF12489" s="6"/>
      <c r="BG12489" s="10"/>
    </row>
    <row r="12490" spans="34:59" x14ac:dyDescent="0.25">
      <c r="AH12490" s="10"/>
      <c r="AI12490" s="6"/>
    </row>
    <row r="12491" spans="34:59" x14ac:dyDescent="0.25">
      <c r="AH12491" s="6"/>
      <c r="AI12491" s="6"/>
      <c r="AJ12491" s="6"/>
      <c r="AK12491" s="6"/>
      <c r="AL12491" s="6"/>
      <c r="AM12491" s="6"/>
      <c r="AN12491" s="6"/>
      <c r="AO12491" s="6"/>
      <c r="AP12491" s="6"/>
      <c r="AQ12491" s="6"/>
      <c r="AR12491" s="6"/>
      <c r="AS12491" s="6"/>
      <c r="AT12491" s="6"/>
      <c r="AU12491" s="6"/>
      <c r="AV12491" s="6"/>
      <c r="AW12491" s="6"/>
      <c r="AX12491" s="6"/>
      <c r="AY12491" s="6"/>
      <c r="AZ12491" s="6"/>
      <c r="BA12491" s="6"/>
      <c r="BB12491" s="6"/>
      <c r="BC12491" s="6"/>
      <c r="BD12491" s="6"/>
      <c r="BE12491" s="6"/>
      <c r="BF12491" s="6"/>
      <c r="BG12491" s="6"/>
    </row>
    <row r="12492" spans="34:59" x14ac:dyDescent="0.25">
      <c r="AH12492" s="10"/>
      <c r="AI12492" s="6"/>
      <c r="AJ12492" s="10"/>
      <c r="AK12492" s="10"/>
      <c r="AL12492" s="10"/>
      <c r="AM12492" s="10"/>
      <c r="AN12492" s="10"/>
      <c r="AO12492" s="10"/>
      <c r="AP12492" s="10"/>
      <c r="AQ12492" s="10"/>
      <c r="AR12492" s="10"/>
      <c r="AS12492" s="10"/>
      <c r="AT12492" s="10"/>
      <c r="AU12492" s="10"/>
      <c r="AV12492" s="10"/>
      <c r="AW12492" s="10"/>
      <c r="AX12492" s="10"/>
      <c r="AY12492" s="10"/>
      <c r="AZ12492" s="10"/>
      <c r="BA12492" s="10"/>
      <c r="BB12492" s="10"/>
      <c r="BC12492" s="10"/>
      <c r="BD12492" s="10"/>
      <c r="BE12492" s="10"/>
      <c r="BF12492" s="10"/>
      <c r="BG12492" s="6"/>
    </row>
    <row r="12493" spans="34:59" x14ac:dyDescent="0.25">
      <c r="AH12493" s="6"/>
      <c r="AI12493" s="6"/>
      <c r="AJ12493" s="6"/>
      <c r="AK12493" s="6"/>
      <c r="AL12493" s="6"/>
      <c r="AM12493" s="6"/>
      <c r="AN12493" s="6"/>
      <c r="AO12493" s="6"/>
      <c r="AP12493" s="6"/>
      <c r="AQ12493" s="6"/>
      <c r="AR12493" s="6"/>
      <c r="AS12493" s="6"/>
      <c r="AT12493" s="6"/>
      <c r="AU12493" s="6"/>
      <c r="AV12493" s="6"/>
      <c r="AW12493" s="6"/>
      <c r="AX12493" s="6"/>
      <c r="AY12493" s="6"/>
      <c r="AZ12493" s="6"/>
      <c r="BA12493" s="6"/>
      <c r="BB12493" s="6"/>
      <c r="BC12493" s="6"/>
      <c r="BD12493" s="6"/>
      <c r="BE12493" s="6"/>
      <c r="BF12493" s="6"/>
      <c r="BG12493" s="10"/>
    </row>
    <row r="12494" spans="34:59" x14ac:dyDescent="0.25">
      <c r="AH12494" s="10"/>
      <c r="AI12494" s="6"/>
    </row>
    <row r="12495" spans="34:59" x14ac:dyDescent="0.25">
      <c r="AH12495" s="6"/>
      <c r="AI12495" s="6"/>
      <c r="AJ12495" s="6"/>
      <c r="AK12495" s="6"/>
      <c r="AL12495" s="6"/>
      <c r="AM12495" s="6"/>
      <c r="AN12495" s="6"/>
      <c r="AO12495" s="6"/>
      <c r="AP12495" s="6"/>
      <c r="AQ12495" s="6"/>
      <c r="AR12495" s="6"/>
      <c r="AS12495" s="6"/>
      <c r="AT12495" s="6"/>
      <c r="AU12495" s="6"/>
      <c r="AV12495" s="6"/>
      <c r="AW12495" s="6"/>
      <c r="AX12495" s="6"/>
      <c r="AY12495" s="6"/>
      <c r="AZ12495" s="6"/>
      <c r="BA12495" s="6"/>
      <c r="BB12495" s="6"/>
      <c r="BC12495" s="6"/>
      <c r="BD12495" s="6"/>
      <c r="BE12495" s="6"/>
      <c r="BF12495" s="6"/>
      <c r="BG12495" s="6"/>
    </row>
    <row r="12496" spans="34:59" x14ac:dyDescent="0.25">
      <c r="AH12496" s="10"/>
      <c r="AI12496" s="6"/>
      <c r="AJ12496" s="10"/>
      <c r="AK12496" s="10"/>
      <c r="AL12496" s="10"/>
      <c r="AM12496" s="10"/>
      <c r="AN12496" s="10"/>
      <c r="AO12496" s="10"/>
      <c r="AP12496" s="10"/>
      <c r="AQ12496" s="10"/>
      <c r="AR12496" s="10"/>
      <c r="AS12496" s="10"/>
      <c r="AT12496" s="10"/>
      <c r="AU12496" s="10"/>
      <c r="AV12496" s="10"/>
      <c r="AW12496" s="10"/>
      <c r="AX12496" s="10"/>
      <c r="AY12496" s="10"/>
      <c r="AZ12496" s="10"/>
      <c r="BA12496" s="10"/>
      <c r="BB12496" s="10"/>
      <c r="BC12496" s="10"/>
      <c r="BD12496" s="10"/>
      <c r="BE12496" s="10"/>
      <c r="BF12496" s="10"/>
      <c r="BG12496" s="6"/>
    </row>
    <row r="12497" spans="34:59" x14ac:dyDescent="0.25">
      <c r="AH12497" s="6"/>
      <c r="AI12497" s="6"/>
      <c r="AJ12497" s="6"/>
      <c r="AK12497" s="6"/>
      <c r="AL12497" s="6"/>
      <c r="AM12497" s="6"/>
      <c r="AN12497" s="6"/>
      <c r="AO12497" s="6"/>
      <c r="AP12497" s="6"/>
      <c r="AQ12497" s="6"/>
      <c r="AR12497" s="6"/>
      <c r="AS12497" s="6"/>
      <c r="AT12497" s="6"/>
      <c r="AU12497" s="6"/>
      <c r="AV12497" s="6"/>
      <c r="AW12497" s="6"/>
      <c r="AX12497" s="6"/>
      <c r="AY12497" s="6"/>
      <c r="AZ12497" s="6"/>
      <c r="BA12497" s="6"/>
      <c r="BB12497" s="6"/>
      <c r="BC12497" s="6"/>
      <c r="BD12497" s="6"/>
      <c r="BE12497" s="6"/>
      <c r="BF12497" s="6"/>
      <c r="BG12497" s="10"/>
    </row>
    <row r="12498" spans="34:59" x14ac:dyDescent="0.25">
      <c r="AH12498" s="10"/>
      <c r="AI12498" s="6"/>
    </row>
    <row r="12499" spans="34:59" x14ac:dyDescent="0.25">
      <c r="AH12499" s="6"/>
      <c r="AI12499" s="6"/>
      <c r="AJ12499" s="6"/>
      <c r="AK12499" s="6"/>
      <c r="AL12499" s="6"/>
      <c r="AM12499" s="6"/>
      <c r="AN12499" s="6"/>
      <c r="AO12499" s="6"/>
      <c r="AP12499" s="6"/>
      <c r="AQ12499" s="6"/>
      <c r="AR12499" s="6"/>
      <c r="AS12499" s="6"/>
      <c r="AT12499" s="6"/>
      <c r="AU12499" s="6"/>
      <c r="AV12499" s="6"/>
      <c r="AW12499" s="6"/>
      <c r="AX12499" s="6"/>
      <c r="AY12499" s="6"/>
      <c r="AZ12499" s="6"/>
      <c r="BA12499" s="6"/>
      <c r="BB12499" s="6"/>
      <c r="BC12499" s="6"/>
      <c r="BD12499" s="6"/>
      <c r="BE12499" s="6"/>
      <c r="BF12499" s="6"/>
      <c r="BG12499" s="6"/>
    </row>
    <row r="12500" spans="34:59" x14ac:dyDescent="0.25">
      <c r="AH12500" s="10"/>
      <c r="AI12500" s="6"/>
      <c r="AJ12500" s="10"/>
      <c r="AK12500" s="10"/>
      <c r="AL12500" s="10"/>
      <c r="AM12500" s="10"/>
      <c r="AN12500" s="10"/>
      <c r="AO12500" s="10"/>
      <c r="AP12500" s="10"/>
      <c r="AQ12500" s="10"/>
      <c r="AR12500" s="10"/>
      <c r="AS12500" s="10"/>
      <c r="AT12500" s="10"/>
      <c r="AU12500" s="10"/>
      <c r="AV12500" s="10"/>
      <c r="AW12500" s="10"/>
      <c r="AX12500" s="10"/>
      <c r="AY12500" s="10"/>
      <c r="AZ12500" s="10"/>
      <c r="BA12500" s="10"/>
      <c r="BB12500" s="10"/>
      <c r="BC12500" s="10"/>
      <c r="BD12500" s="10"/>
      <c r="BE12500" s="10"/>
      <c r="BF12500" s="10"/>
      <c r="BG12500" s="6"/>
    </row>
    <row r="12502" spans="34:59" x14ac:dyDescent="0.25">
      <c r="AH12502" s="10"/>
      <c r="AI12502" s="6"/>
    </row>
    <row r="12503" spans="34:59" x14ac:dyDescent="0.25">
      <c r="AH12503" s="6"/>
      <c r="AI12503" s="6"/>
      <c r="AJ12503" s="6"/>
      <c r="AK12503" s="6"/>
      <c r="AL12503" s="6"/>
      <c r="AM12503" s="6"/>
      <c r="AN12503" s="6"/>
      <c r="AO12503" s="6"/>
      <c r="AP12503" s="6"/>
      <c r="AQ12503" s="6"/>
      <c r="AR12503" s="6"/>
      <c r="AS12503" s="6"/>
      <c r="AT12503" s="6"/>
      <c r="AU12503" s="6"/>
      <c r="AV12503" s="6"/>
      <c r="AW12503" s="6"/>
      <c r="AX12503" s="6"/>
      <c r="AY12503" s="6"/>
      <c r="AZ12503" s="6"/>
      <c r="BA12503" s="6"/>
      <c r="BB12503" s="6"/>
      <c r="BC12503" s="6"/>
      <c r="BD12503" s="6"/>
      <c r="BE12503" s="6"/>
      <c r="BF12503" s="6"/>
      <c r="BG12503" s="6"/>
    </row>
    <row r="12504" spans="34:59" x14ac:dyDescent="0.25">
      <c r="AH12504" s="10"/>
      <c r="AI12504" s="6"/>
      <c r="AJ12504" s="10"/>
      <c r="AK12504" s="10"/>
      <c r="AL12504" s="10"/>
      <c r="AM12504" s="10"/>
      <c r="AN12504" s="10"/>
      <c r="AO12504" s="10"/>
      <c r="AP12504" s="10"/>
      <c r="AQ12504" s="10"/>
      <c r="AR12504" s="10"/>
      <c r="AS12504" s="10"/>
      <c r="AT12504" s="10"/>
      <c r="AU12504" s="10"/>
      <c r="AV12504" s="10"/>
      <c r="AW12504" s="10"/>
      <c r="AX12504" s="10"/>
      <c r="AY12504" s="10"/>
      <c r="AZ12504" s="10"/>
      <c r="BA12504" s="10"/>
      <c r="BB12504" s="10"/>
      <c r="BC12504" s="10"/>
      <c r="BD12504" s="10"/>
      <c r="BE12504" s="10"/>
      <c r="BF12504" s="10"/>
      <c r="BG12504" s="6"/>
    </row>
    <row r="12505" spans="34:59" x14ac:dyDescent="0.25">
      <c r="AH12505" s="6"/>
      <c r="AI12505" s="6"/>
      <c r="AJ12505" s="6"/>
      <c r="AK12505" s="6"/>
      <c r="AL12505" s="6"/>
      <c r="AM12505" s="6"/>
      <c r="AN12505" s="6"/>
      <c r="AO12505" s="6"/>
      <c r="AP12505" s="6"/>
      <c r="AQ12505" s="6"/>
      <c r="AR12505" s="6"/>
      <c r="AS12505" s="6"/>
      <c r="AT12505" s="6"/>
      <c r="AU12505" s="6"/>
      <c r="AV12505" s="6"/>
      <c r="AW12505" s="6"/>
      <c r="AX12505" s="6"/>
      <c r="AY12505" s="6"/>
      <c r="AZ12505" s="6"/>
      <c r="BA12505" s="6"/>
      <c r="BB12505" s="6"/>
      <c r="BC12505" s="6"/>
      <c r="BD12505" s="6"/>
      <c r="BE12505" s="6"/>
      <c r="BF12505" s="6"/>
      <c r="BG12505" s="10"/>
    </row>
    <row r="12506" spans="34:59" x14ac:dyDescent="0.25">
      <c r="AH12506" s="10"/>
      <c r="AI12506" s="6"/>
    </row>
    <row r="12507" spans="34:59" x14ac:dyDescent="0.25">
      <c r="AH12507" s="6"/>
      <c r="AI12507" s="6"/>
      <c r="AJ12507" s="6"/>
      <c r="AK12507" s="6"/>
      <c r="AL12507" s="6"/>
      <c r="AM12507" s="6"/>
      <c r="AN12507" s="6"/>
      <c r="AO12507" s="6"/>
      <c r="AP12507" s="6"/>
      <c r="AQ12507" s="6"/>
      <c r="AR12507" s="6"/>
      <c r="AS12507" s="6"/>
      <c r="AT12507" s="6"/>
      <c r="AU12507" s="6"/>
      <c r="AV12507" s="6"/>
      <c r="AW12507" s="6"/>
      <c r="AX12507" s="6"/>
      <c r="AY12507" s="6"/>
      <c r="AZ12507" s="6"/>
      <c r="BA12507" s="6"/>
      <c r="BB12507" s="6"/>
      <c r="BC12507" s="6"/>
      <c r="BD12507" s="6"/>
      <c r="BE12507" s="6"/>
      <c r="BF12507" s="6"/>
      <c r="BG12507" s="6"/>
    </row>
    <row r="12508" spans="34:59" x14ac:dyDescent="0.25">
      <c r="AH12508" s="10"/>
      <c r="AI12508" s="6"/>
      <c r="AJ12508" s="10"/>
      <c r="AK12508" s="10"/>
      <c r="AL12508" s="10"/>
      <c r="AM12508" s="10"/>
      <c r="AN12508" s="10"/>
      <c r="AO12508" s="10"/>
      <c r="AP12508" s="10"/>
      <c r="AQ12508" s="10"/>
      <c r="AR12508" s="10"/>
      <c r="AS12508" s="10"/>
      <c r="AT12508" s="10"/>
      <c r="AU12508" s="10"/>
      <c r="AV12508" s="10"/>
      <c r="AW12508" s="10"/>
      <c r="AX12508" s="10"/>
      <c r="AY12508" s="10"/>
      <c r="AZ12508" s="10"/>
      <c r="BA12508" s="10"/>
      <c r="BB12508" s="10"/>
      <c r="BC12508" s="10"/>
      <c r="BD12508" s="10"/>
      <c r="BE12508" s="10"/>
      <c r="BF12508" s="10"/>
      <c r="BG12508" s="6"/>
    </row>
    <row r="12509" spans="34:59" x14ac:dyDescent="0.25">
      <c r="AH12509" s="6"/>
      <c r="AI12509" s="6"/>
      <c r="AJ12509" s="6"/>
      <c r="AK12509" s="6"/>
      <c r="AL12509" s="6"/>
      <c r="AM12509" s="6"/>
      <c r="AN12509" s="6"/>
      <c r="AO12509" s="6"/>
      <c r="AP12509" s="6"/>
      <c r="AQ12509" s="6"/>
      <c r="AR12509" s="6"/>
      <c r="AS12509" s="6"/>
      <c r="AT12509" s="6"/>
      <c r="AU12509" s="6"/>
      <c r="AV12509" s="6"/>
      <c r="AW12509" s="6"/>
      <c r="AX12509" s="6"/>
      <c r="AY12509" s="6"/>
      <c r="AZ12509" s="6"/>
      <c r="BA12509" s="6"/>
      <c r="BB12509" s="6"/>
      <c r="BC12509" s="6"/>
      <c r="BD12509" s="6"/>
      <c r="BE12509" s="6"/>
      <c r="BF12509" s="6"/>
      <c r="BG12509" s="10"/>
    </row>
    <row r="12510" spans="34:59" x14ac:dyDescent="0.25">
      <c r="AH12510" s="10"/>
      <c r="AI12510" s="6"/>
    </row>
    <row r="12511" spans="34:59" x14ac:dyDescent="0.25">
      <c r="AH12511" s="6"/>
      <c r="AI12511" s="6"/>
      <c r="AJ12511" s="6"/>
      <c r="AK12511" s="6"/>
      <c r="AL12511" s="6"/>
      <c r="AM12511" s="6"/>
      <c r="AN12511" s="6"/>
      <c r="AO12511" s="6"/>
      <c r="AP12511" s="6"/>
      <c r="AQ12511" s="6"/>
      <c r="AR12511" s="6"/>
      <c r="AS12511" s="6"/>
      <c r="AT12511" s="6"/>
      <c r="AU12511" s="6"/>
      <c r="AV12511" s="6"/>
      <c r="AW12511" s="6"/>
      <c r="AX12511" s="6"/>
      <c r="AY12511" s="6"/>
      <c r="AZ12511" s="6"/>
      <c r="BA12511" s="6"/>
      <c r="BB12511" s="6"/>
      <c r="BC12511" s="6"/>
      <c r="BD12511" s="6"/>
      <c r="BE12511" s="6"/>
      <c r="BF12511" s="6"/>
      <c r="BG12511" s="6"/>
    </row>
    <row r="12512" spans="34:59" x14ac:dyDescent="0.25">
      <c r="AH12512" s="10"/>
      <c r="AI12512" s="6"/>
      <c r="AJ12512" s="10"/>
      <c r="AK12512" s="10"/>
      <c r="AL12512" s="10"/>
      <c r="AM12512" s="10"/>
      <c r="AN12512" s="10"/>
      <c r="AO12512" s="10"/>
      <c r="AP12512" s="10"/>
      <c r="AQ12512" s="10"/>
      <c r="AR12512" s="10"/>
      <c r="AS12512" s="10"/>
      <c r="AT12512" s="10"/>
      <c r="AU12512" s="10"/>
      <c r="AV12512" s="10"/>
      <c r="AW12512" s="10"/>
      <c r="AX12512" s="10"/>
      <c r="AY12512" s="10"/>
      <c r="AZ12512" s="10"/>
      <c r="BA12512" s="10"/>
      <c r="BB12512" s="10"/>
      <c r="BC12512" s="10"/>
      <c r="BD12512" s="10"/>
      <c r="BE12512" s="10"/>
      <c r="BF12512" s="10"/>
      <c r="BG12512" s="6"/>
    </row>
    <row r="12513" spans="34:59" x14ac:dyDescent="0.25">
      <c r="AH12513" s="6"/>
      <c r="AI12513" s="6"/>
      <c r="AJ12513" s="6"/>
      <c r="AK12513" s="6"/>
      <c r="AL12513" s="6"/>
      <c r="AM12513" s="6"/>
      <c r="AN12513" s="6"/>
      <c r="AO12513" s="6"/>
      <c r="AP12513" s="6"/>
      <c r="AQ12513" s="6"/>
      <c r="AR12513" s="6"/>
      <c r="AS12513" s="6"/>
      <c r="AT12513" s="6"/>
      <c r="AU12513" s="6"/>
      <c r="AV12513" s="6"/>
      <c r="AW12513" s="6"/>
      <c r="AX12513" s="6"/>
      <c r="AY12513" s="6"/>
      <c r="AZ12513" s="6"/>
      <c r="BA12513" s="6"/>
      <c r="BB12513" s="6"/>
      <c r="BC12513" s="6"/>
      <c r="BD12513" s="6"/>
      <c r="BE12513" s="6"/>
      <c r="BF12513" s="6"/>
      <c r="BG12513" s="10"/>
    </row>
    <row r="12514" spans="34:59" x14ac:dyDescent="0.25">
      <c r="AH12514" s="10"/>
      <c r="AI12514" s="6"/>
    </row>
    <row r="12515" spans="34:59" x14ac:dyDescent="0.25">
      <c r="AH12515" s="6"/>
      <c r="AI12515" s="6"/>
      <c r="AJ12515" s="6"/>
      <c r="AK12515" s="6"/>
      <c r="AL12515" s="6"/>
      <c r="AM12515" s="6"/>
      <c r="AN12515" s="6"/>
      <c r="AO12515" s="6"/>
      <c r="AP12515" s="6"/>
      <c r="AQ12515" s="6"/>
      <c r="AR12515" s="6"/>
      <c r="AS12515" s="6"/>
      <c r="AT12515" s="6"/>
      <c r="AU12515" s="6"/>
      <c r="AV12515" s="6"/>
      <c r="AW12515" s="6"/>
      <c r="AX12515" s="6"/>
      <c r="AY12515" s="6"/>
      <c r="AZ12515" s="6"/>
      <c r="BA12515" s="6"/>
      <c r="BB12515" s="6"/>
      <c r="BC12515" s="6"/>
      <c r="BD12515" s="6"/>
      <c r="BE12515" s="6"/>
      <c r="BF12515" s="6"/>
      <c r="BG12515" s="6"/>
    </row>
    <row r="12516" spans="34:59" x14ac:dyDescent="0.25">
      <c r="AH12516" s="10"/>
      <c r="AI12516" s="6"/>
      <c r="AJ12516" s="10"/>
      <c r="AK12516" s="10"/>
      <c r="AL12516" s="10"/>
      <c r="AM12516" s="10"/>
      <c r="AN12516" s="10"/>
      <c r="AO12516" s="10"/>
      <c r="AP12516" s="10"/>
      <c r="AQ12516" s="10"/>
      <c r="AR12516" s="10"/>
      <c r="AS12516" s="10"/>
      <c r="AT12516" s="10"/>
      <c r="AU12516" s="10"/>
      <c r="AV12516" s="10"/>
      <c r="AW12516" s="10"/>
      <c r="AX12516" s="10"/>
      <c r="AY12516" s="10"/>
      <c r="AZ12516" s="10"/>
      <c r="BA12516" s="10"/>
      <c r="BB12516" s="10"/>
      <c r="BC12516" s="10"/>
      <c r="BD12516" s="10"/>
      <c r="BE12516" s="10"/>
      <c r="BF12516" s="10"/>
      <c r="BG12516" s="6"/>
    </row>
    <row r="12518" spans="34:59" x14ac:dyDescent="0.25">
      <c r="AH12518" s="10"/>
      <c r="AI12518" s="6"/>
    </row>
    <row r="12519" spans="34:59" x14ac:dyDescent="0.25">
      <c r="AH12519" s="6"/>
      <c r="AI12519" s="6"/>
      <c r="AJ12519" s="6"/>
      <c r="AK12519" s="6"/>
      <c r="AL12519" s="6"/>
      <c r="AM12519" s="6"/>
      <c r="AN12519" s="6"/>
      <c r="AO12519" s="6"/>
      <c r="AP12519" s="6"/>
      <c r="AQ12519" s="6"/>
      <c r="AR12519" s="6"/>
      <c r="AS12519" s="6"/>
      <c r="AT12519" s="6"/>
      <c r="AU12519" s="6"/>
      <c r="AV12519" s="6"/>
      <c r="AW12519" s="6"/>
      <c r="AX12519" s="6"/>
      <c r="AY12519" s="6"/>
      <c r="AZ12519" s="6"/>
      <c r="BA12519" s="6"/>
      <c r="BB12519" s="6"/>
      <c r="BC12519" s="6"/>
      <c r="BD12519" s="6"/>
      <c r="BE12519" s="6"/>
      <c r="BF12519" s="6"/>
      <c r="BG12519" s="6"/>
    </row>
    <row r="12520" spans="34:59" x14ac:dyDescent="0.25">
      <c r="AH12520" s="10"/>
      <c r="AI12520" s="6"/>
      <c r="AJ12520" s="10"/>
      <c r="AK12520" s="10"/>
      <c r="AL12520" s="10"/>
      <c r="AM12520" s="10"/>
      <c r="AN12520" s="10"/>
      <c r="AO12520" s="10"/>
      <c r="AP12520" s="10"/>
      <c r="AQ12520" s="10"/>
      <c r="AR12520" s="10"/>
      <c r="AS12520" s="10"/>
      <c r="AT12520" s="10"/>
      <c r="AU12520" s="10"/>
      <c r="AV12520" s="10"/>
      <c r="AW12520" s="10"/>
      <c r="AX12520" s="10"/>
      <c r="AY12520" s="10"/>
      <c r="AZ12520" s="10"/>
      <c r="BA12520" s="10"/>
      <c r="BB12520" s="10"/>
      <c r="BC12520" s="10"/>
      <c r="BD12520" s="10"/>
      <c r="BE12520" s="10"/>
      <c r="BF12520" s="10"/>
      <c r="BG12520" s="6"/>
    </row>
    <row r="12521" spans="34:59" x14ac:dyDescent="0.25">
      <c r="AH12521" s="6"/>
      <c r="AI12521" s="6"/>
      <c r="AJ12521" s="6"/>
      <c r="AK12521" s="6"/>
      <c r="AL12521" s="6"/>
      <c r="AM12521" s="6"/>
      <c r="AN12521" s="6"/>
      <c r="AO12521" s="6"/>
      <c r="AP12521" s="6"/>
      <c r="AQ12521" s="6"/>
      <c r="AR12521" s="6"/>
      <c r="AS12521" s="6"/>
      <c r="AT12521" s="6"/>
      <c r="AU12521" s="6"/>
      <c r="AV12521" s="6"/>
      <c r="AW12521" s="6"/>
      <c r="AX12521" s="6"/>
      <c r="AY12521" s="6"/>
      <c r="AZ12521" s="6"/>
      <c r="BA12521" s="6"/>
      <c r="BB12521" s="6"/>
      <c r="BC12521" s="6"/>
      <c r="BD12521" s="6"/>
      <c r="BE12521" s="6"/>
      <c r="BF12521" s="6"/>
      <c r="BG12521" s="10"/>
    </row>
    <row r="12522" spans="34:59" x14ac:dyDescent="0.25">
      <c r="AH12522" s="10"/>
      <c r="AI12522" s="6"/>
    </row>
    <row r="12523" spans="34:59" x14ac:dyDescent="0.25">
      <c r="AH12523" s="6"/>
      <c r="AI12523" s="6"/>
      <c r="AJ12523" s="6"/>
      <c r="AK12523" s="6"/>
      <c r="AL12523" s="6"/>
      <c r="AM12523" s="6"/>
      <c r="AN12523" s="6"/>
      <c r="AO12523" s="6"/>
      <c r="AP12523" s="6"/>
      <c r="AQ12523" s="6"/>
      <c r="AR12523" s="6"/>
      <c r="AS12523" s="6"/>
      <c r="AT12523" s="6"/>
      <c r="AU12523" s="6"/>
      <c r="AV12523" s="6"/>
      <c r="AW12523" s="6"/>
      <c r="AX12523" s="6"/>
      <c r="AY12523" s="6"/>
      <c r="AZ12523" s="6"/>
      <c r="BA12523" s="6"/>
      <c r="BB12523" s="6"/>
      <c r="BC12523" s="6"/>
      <c r="BD12523" s="6"/>
      <c r="BE12523" s="6"/>
      <c r="BF12523" s="6"/>
      <c r="BG12523" s="6"/>
    </row>
    <row r="12524" spans="34:59" x14ac:dyDescent="0.25">
      <c r="AH12524" s="10"/>
      <c r="AI12524" s="6"/>
      <c r="AJ12524" s="10"/>
      <c r="AK12524" s="10"/>
      <c r="AL12524" s="10"/>
      <c r="AM12524" s="10"/>
      <c r="AN12524" s="10"/>
      <c r="AO12524" s="10"/>
      <c r="AP12524" s="10"/>
      <c r="AQ12524" s="10"/>
      <c r="AR12524" s="10"/>
      <c r="AS12524" s="10"/>
      <c r="AT12524" s="10"/>
      <c r="AU12524" s="10"/>
      <c r="AV12524" s="10"/>
      <c r="AW12524" s="10"/>
      <c r="AX12524" s="10"/>
      <c r="AY12524" s="10"/>
      <c r="AZ12524" s="10"/>
      <c r="BA12524" s="10"/>
      <c r="BB12524" s="10"/>
      <c r="BC12524" s="10"/>
      <c r="BD12524" s="10"/>
      <c r="BE12524" s="10"/>
      <c r="BF12524" s="10"/>
      <c r="BG12524" s="6"/>
    </row>
    <row r="12525" spans="34:59" x14ac:dyDescent="0.25">
      <c r="AH12525" s="6"/>
      <c r="AI12525" s="6"/>
      <c r="AJ12525" s="6"/>
      <c r="AK12525" s="6"/>
      <c r="AL12525" s="6"/>
      <c r="AM12525" s="6"/>
      <c r="AN12525" s="6"/>
      <c r="AO12525" s="6"/>
      <c r="AP12525" s="6"/>
      <c r="AQ12525" s="6"/>
      <c r="AR12525" s="6"/>
      <c r="AS12525" s="6"/>
      <c r="AT12525" s="6"/>
      <c r="AU12525" s="6"/>
      <c r="AV12525" s="6"/>
      <c r="AW12525" s="6"/>
      <c r="AX12525" s="6"/>
      <c r="AY12525" s="6"/>
      <c r="AZ12525" s="6"/>
      <c r="BA12525" s="6"/>
      <c r="BB12525" s="6"/>
      <c r="BC12525" s="6"/>
      <c r="BD12525" s="6"/>
      <c r="BE12525" s="6"/>
      <c r="BF12525" s="6"/>
      <c r="BG12525" s="10"/>
    </row>
    <row r="12526" spans="34:59" x14ac:dyDescent="0.25">
      <c r="AH12526" s="10"/>
      <c r="AI12526" s="6"/>
    </row>
    <row r="12527" spans="34:59" x14ac:dyDescent="0.25">
      <c r="AH12527" s="6"/>
      <c r="AI12527" s="6"/>
      <c r="AJ12527" s="6"/>
      <c r="AK12527" s="6"/>
      <c r="AL12527" s="6"/>
      <c r="AM12527" s="6"/>
      <c r="AN12527" s="6"/>
      <c r="AO12527" s="6"/>
      <c r="AP12527" s="6"/>
      <c r="AQ12527" s="6"/>
      <c r="AR12527" s="6"/>
      <c r="AS12527" s="6"/>
      <c r="AT12527" s="6"/>
      <c r="AU12527" s="6"/>
      <c r="AV12527" s="6"/>
      <c r="AW12527" s="6"/>
      <c r="AX12527" s="6"/>
      <c r="AY12527" s="6"/>
      <c r="AZ12527" s="6"/>
      <c r="BA12527" s="6"/>
      <c r="BB12527" s="6"/>
      <c r="BC12527" s="6"/>
      <c r="BD12527" s="6"/>
      <c r="BE12527" s="6"/>
      <c r="BF12527" s="6"/>
      <c r="BG12527" s="6"/>
    </row>
    <row r="12528" spans="34:59" x14ac:dyDescent="0.25">
      <c r="AH12528" s="10"/>
      <c r="AI12528" s="6"/>
      <c r="AJ12528" s="10"/>
      <c r="AK12528" s="10"/>
      <c r="AL12528" s="10"/>
      <c r="AM12528" s="10"/>
      <c r="AN12528" s="10"/>
      <c r="AO12528" s="10"/>
      <c r="AP12528" s="10"/>
      <c r="AQ12528" s="10"/>
      <c r="AR12528" s="10"/>
      <c r="AS12528" s="10"/>
      <c r="AT12528" s="10"/>
      <c r="AU12528" s="10"/>
      <c r="AV12528" s="10"/>
      <c r="AW12528" s="10"/>
      <c r="AX12528" s="10"/>
      <c r="AY12528" s="10"/>
      <c r="AZ12528" s="10"/>
      <c r="BA12528" s="10"/>
      <c r="BB12528" s="10"/>
      <c r="BC12528" s="10"/>
      <c r="BD12528" s="10"/>
      <c r="BE12528" s="10"/>
      <c r="BF12528" s="10"/>
      <c r="BG12528" s="6"/>
    </row>
    <row r="12529" spans="34:59" x14ac:dyDescent="0.25">
      <c r="AH12529" s="6"/>
      <c r="AI12529" s="6"/>
      <c r="AJ12529" s="6"/>
      <c r="AK12529" s="6"/>
      <c r="AL12529" s="6"/>
      <c r="AM12529" s="6"/>
      <c r="AN12529" s="6"/>
      <c r="AO12529" s="6"/>
      <c r="AP12529" s="6"/>
      <c r="AQ12529" s="6"/>
      <c r="AR12529" s="6"/>
      <c r="AS12529" s="6"/>
      <c r="AT12529" s="6"/>
      <c r="AU12529" s="6"/>
      <c r="AV12529" s="6"/>
      <c r="AW12529" s="6"/>
      <c r="AX12529" s="6"/>
      <c r="AY12529" s="6"/>
      <c r="AZ12529" s="6"/>
      <c r="BA12529" s="6"/>
      <c r="BB12529" s="6"/>
      <c r="BC12529" s="6"/>
      <c r="BD12529" s="6"/>
      <c r="BE12529" s="6"/>
      <c r="BF12529" s="6"/>
      <c r="BG12529" s="10"/>
    </row>
    <row r="12530" spans="34:59" x14ac:dyDescent="0.25">
      <c r="AH12530" s="10"/>
      <c r="AI12530" s="6"/>
    </row>
    <row r="12531" spans="34:59" x14ac:dyDescent="0.25">
      <c r="AH12531" s="6"/>
      <c r="AI12531" s="6"/>
      <c r="AJ12531" s="6"/>
      <c r="AK12531" s="6"/>
      <c r="AL12531" s="6"/>
      <c r="AM12531" s="6"/>
      <c r="AN12531" s="6"/>
      <c r="AO12531" s="6"/>
      <c r="AP12531" s="6"/>
      <c r="AQ12531" s="6"/>
      <c r="AR12531" s="6"/>
      <c r="AS12531" s="6"/>
      <c r="AT12531" s="6"/>
      <c r="AU12531" s="6"/>
      <c r="AV12531" s="6"/>
      <c r="AW12531" s="6"/>
      <c r="AX12531" s="6"/>
      <c r="AY12531" s="6"/>
      <c r="AZ12531" s="6"/>
      <c r="BA12531" s="6"/>
      <c r="BB12531" s="6"/>
      <c r="BC12531" s="6"/>
      <c r="BD12531" s="6"/>
      <c r="BE12531" s="6"/>
      <c r="BF12531" s="6"/>
      <c r="BG12531" s="6"/>
    </row>
    <row r="12532" spans="34:59" x14ac:dyDescent="0.25">
      <c r="AH12532" s="10"/>
      <c r="AI12532" s="6"/>
      <c r="AJ12532" s="10"/>
      <c r="AK12532" s="10"/>
      <c r="AL12532" s="10"/>
      <c r="AM12532" s="10"/>
      <c r="AN12532" s="10"/>
      <c r="AO12532" s="10"/>
      <c r="AP12532" s="10"/>
      <c r="AQ12532" s="10"/>
      <c r="AR12532" s="10"/>
      <c r="AS12532" s="10"/>
      <c r="AT12532" s="10"/>
      <c r="AU12532" s="10"/>
      <c r="AV12532" s="10"/>
      <c r="AW12532" s="10"/>
      <c r="AX12532" s="10"/>
      <c r="AY12532" s="10"/>
      <c r="AZ12532" s="10"/>
      <c r="BA12532" s="10"/>
      <c r="BB12532" s="10"/>
      <c r="BC12532" s="10"/>
      <c r="BD12532" s="10"/>
      <c r="BE12532" s="10"/>
      <c r="BF12532" s="10"/>
      <c r="BG12532" s="6"/>
    </row>
    <row r="12534" spans="34:59" x14ac:dyDescent="0.25">
      <c r="AH12534" s="10"/>
      <c r="AI12534" s="6"/>
    </row>
    <row r="12535" spans="34:59" x14ac:dyDescent="0.25">
      <c r="AH12535" s="6"/>
      <c r="AI12535" s="6"/>
      <c r="AJ12535" s="6"/>
      <c r="AK12535" s="6"/>
      <c r="AL12535" s="6"/>
      <c r="AM12535" s="6"/>
      <c r="AN12535" s="6"/>
      <c r="AO12535" s="6"/>
      <c r="AP12535" s="6"/>
      <c r="AQ12535" s="6"/>
      <c r="AR12535" s="6"/>
      <c r="AS12535" s="6"/>
      <c r="AT12535" s="6"/>
      <c r="AU12535" s="6"/>
      <c r="AV12535" s="6"/>
      <c r="AW12535" s="6"/>
      <c r="AX12535" s="6"/>
      <c r="AY12535" s="6"/>
      <c r="AZ12535" s="6"/>
      <c r="BA12535" s="6"/>
      <c r="BB12535" s="6"/>
      <c r="BC12535" s="6"/>
      <c r="BD12535" s="6"/>
      <c r="BE12535" s="6"/>
      <c r="BF12535" s="6"/>
      <c r="BG12535" s="6"/>
    </row>
    <row r="12536" spans="34:59" x14ac:dyDescent="0.25">
      <c r="AH12536" s="10"/>
      <c r="AI12536" s="6"/>
      <c r="AJ12536" s="10"/>
      <c r="AK12536" s="10"/>
      <c r="AL12536" s="10"/>
      <c r="AM12536" s="10"/>
      <c r="AN12536" s="10"/>
      <c r="AO12536" s="10"/>
      <c r="AP12536" s="10"/>
      <c r="AQ12536" s="10"/>
      <c r="AR12536" s="10"/>
      <c r="AS12536" s="10"/>
      <c r="AT12536" s="10"/>
      <c r="AU12536" s="10"/>
      <c r="AV12536" s="10"/>
      <c r="AW12536" s="10"/>
      <c r="AX12536" s="10"/>
      <c r="AY12536" s="10"/>
      <c r="AZ12536" s="10"/>
      <c r="BA12536" s="10"/>
      <c r="BB12536" s="10"/>
      <c r="BC12536" s="10"/>
      <c r="BD12536" s="10"/>
      <c r="BE12536" s="10"/>
      <c r="BF12536" s="10"/>
      <c r="BG12536" s="6"/>
    </row>
    <row r="12537" spans="34:59" x14ac:dyDescent="0.25">
      <c r="AH12537" s="6"/>
      <c r="AI12537" s="6"/>
      <c r="AJ12537" s="6"/>
      <c r="AK12537" s="6"/>
      <c r="AL12537" s="6"/>
      <c r="AM12537" s="6"/>
      <c r="AN12537" s="6"/>
      <c r="AO12537" s="6"/>
      <c r="AP12537" s="6"/>
      <c r="AQ12537" s="6"/>
      <c r="AR12537" s="6"/>
      <c r="AS12537" s="6"/>
      <c r="AT12537" s="6"/>
      <c r="AU12537" s="6"/>
      <c r="AV12537" s="6"/>
      <c r="AW12537" s="6"/>
      <c r="AX12537" s="6"/>
      <c r="AY12537" s="6"/>
      <c r="AZ12537" s="6"/>
      <c r="BA12537" s="6"/>
      <c r="BB12537" s="6"/>
      <c r="BC12537" s="6"/>
      <c r="BD12537" s="6"/>
      <c r="BE12537" s="6"/>
      <c r="BF12537" s="6"/>
      <c r="BG12537" s="10"/>
    </row>
    <row r="12538" spans="34:59" x14ac:dyDescent="0.25">
      <c r="AH12538" s="10"/>
      <c r="AI12538" s="6"/>
    </row>
    <row r="12539" spans="34:59" x14ac:dyDescent="0.25">
      <c r="AH12539" s="6"/>
      <c r="AI12539" s="6"/>
      <c r="AJ12539" s="6"/>
      <c r="AK12539" s="6"/>
      <c r="AL12539" s="6"/>
      <c r="AM12539" s="6"/>
      <c r="AN12539" s="6"/>
      <c r="AO12539" s="6"/>
      <c r="AP12539" s="6"/>
      <c r="AQ12539" s="6"/>
      <c r="AR12539" s="6"/>
      <c r="AS12539" s="6"/>
      <c r="AT12539" s="6"/>
      <c r="AU12539" s="6"/>
      <c r="AV12539" s="6"/>
      <c r="AW12539" s="6"/>
      <c r="AX12539" s="6"/>
      <c r="AY12539" s="6"/>
      <c r="AZ12539" s="6"/>
      <c r="BA12539" s="6"/>
      <c r="BB12539" s="6"/>
      <c r="BC12539" s="6"/>
      <c r="BD12539" s="6"/>
      <c r="BE12539" s="6"/>
      <c r="BF12539" s="6"/>
      <c r="BG12539" s="6"/>
    </row>
    <row r="12540" spans="34:59" x14ac:dyDescent="0.25">
      <c r="AH12540" s="10"/>
      <c r="AI12540" s="6"/>
      <c r="AJ12540" s="10"/>
      <c r="AK12540" s="10"/>
      <c r="AL12540" s="10"/>
      <c r="AM12540" s="10"/>
      <c r="AN12540" s="10"/>
      <c r="AO12540" s="10"/>
      <c r="AP12540" s="10"/>
      <c r="AQ12540" s="10"/>
      <c r="AR12540" s="10"/>
      <c r="AS12540" s="10"/>
      <c r="AT12540" s="10"/>
      <c r="AU12540" s="10"/>
      <c r="AV12540" s="10"/>
      <c r="AW12540" s="10"/>
      <c r="AX12540" s="10"/>
      <c r="AY12540" s="10"/>
      <c r="AZ12540" s="10"/>
      <c r="BA12540" s="10"/>
      <c r="BB12540" s="10"/>
      <c r="BC12540" s="10"/>
      <c r="BD12540" s="10"/>
      <c r="BE12540" s="10"/>
      <c r="BF12540" s="10"/>
      <c r="BG12540" s="6"/>
    </row>
    <row r="12541" spans="34:59" x14ac:dyDescent="0.25">
      <c r="AH12541" s="6"/>
      <c r="AI12541" s="6"/>
      <c r="AJ12541" s="6"/>
      <c r="AK12541" s="6"/>
      <c r="AL12541" s="6"/>
      <c r="AM12541" s="6"/>
      <c r="AN12541" s="6"/>
      <c r="AO12541" s="6"/>
      <c r="AP12541" s="6"/>
      <c r="AQ12541" s="6"/>
      <c r="AR12541" s="6"/>
      <c r="AS12541" s="6"/>
      <c r="AT12541" s="6"/>
      <c r="AU12541" s="6"/>
      <c r="AV12541" s="6"/>
      <c r="AW12541" s="6"/>
      <c r="AX12541" s="6"/>
      <c r="AY12541" s="6"/>
      <c r="AZ12541" s="6"/>
      <c r="BA12541" s="6"/>
      <c r="BB12541" s="6"/>
      <c r="BC12541" s="6"/>
      <c r="BD12541" s="6"/>
      <c r="BE12541" s="6"/>
      <c r="BF12541" s="6"/>
      <c r="BG12541" s="10"/>
    </row>
    <row r="12542" spans="34:59" x14ac:dyDescent="0.25">
      <c r="AH12542" s="10"/>
      <c r="AI12542" s="6"/>
    </row>
    <row r="12543" spans="34:59" x14ac:dyDescent="0.25">
      <c r="AH12543" s="6"/>
      <c r="AI12543" s="6"/>
      <c r="AJ12543" s="6"/>
      <c r="AK12543" s="6"/>
      <c r="AL12543" s="6"/>
      <c r="AM12543" s="6"/>
      <c r="AN12543" s="6"/>
      <c r="AO12543" s="6"/>
      <c r="AP12543" s="6"/>
      <c r="AQ12543" s="6"/>
      <c r="AR12543" s="6"/>
      <c r="AS12543" s="6"/>
      <c r="AT12543" s="6"/>
      <c r="AU12543" s="6"/>
      <c r="AV12543" s="6"/>
      <c r="AW12543" s="6"/>
      <c r="AX12543" s="6"/>
      <c r="AY12543" s="6"/>
      <c r="AZ12543" s="6"/>
      <c r="BA12543" s="6"/>
      <c r="BB12543" s="6"/>
      <c r="BC12543" s="6"/>
      <c r="BD12543" s="6"/>
      <c r="BE12543" s="6"/>
      <c r="BF12543" s="6"/>
      <c r="BG12543" s="6"/>
    </row>
    <row r="12544" spans="34:59" x14ac:dyDescent="0.25">
      <c r="AH12544" s="10"/>
      <c r="AI12544" s="6"/>
      <c r="AJ12544" s="10"/>
      <c r="AK12544" s="10"/>
      <c r="AL12544" s="10"/>
      <c r="AM12544" s="10"/>
      <c r="AN12544" s="10"/>
      <c r="AO12544" s="10"/>
      <c r="AP12544" s="10"/>
      <c r="AQ12544" s="10"/>
      <c r="AR12544" s="10"/>
      <c r="AS12544" s="10"/>
      <c r="AT12544" s="10"/>
      <c r="AU12544" s="10"/>
      <c r="AV12544" s="10"/>
      <c r="AW12544" s="10"/>
      <c r="AX12544" s="10"/>
      <c r="AY12544" s="10"/>
      <c r="AZ12544" s="10"/>
      <c r="BA12544" s="10"/>
      <c r="BB12544" s="10"/>
      <c r="BC12544" s="10"/>
      <c r="BD12544" s="10"/>
      <c r="BE12544" s="10"/>
      <c r="BF12544" s="10"/>
      <c r="BG12544" s="6"/>
    </row>
    <row r="12545" spans="34:59" x14ac:dyDescent="0.25">
      <c r="AH12545" s="6"/>
      <c r="AI12545" s="6"/>
      <c r="AJ12545" s="6"/>
      <c r="AK12545" s="6"/>
      <c r="AL12545" s="6"/>
      <c r="AM12545" s="6"/>
      <c r="AN12545" s="6"/>
      <c r="AO12545" s="6"/>
      <c r="AP12545" s="6"/>
      <c r="AQ12545" s="6"/>
      <c r="AR12545" s="6"/>
      <c r="AS12545" s="6"/>
      <c r="AT12545" s="6"/>
      <c r="AU12545" s="6"/>
      <c r="AV12545" s="6"/>
      <c r="AW12545" s="6"/>
      <c r="AX12545" s="6"/>
      <c r="AY12545" s="6"/>
      <c r="AZ12545" s="6"/>
      <c r="BA12545" s="6"/>
      <c r="BB12545" s="6"/>
      <c r="BC12545" s="6"/>
      <c r="BD12545" s="6"/>
      <c r="BE12545" s="6"/>
      <c r="BF12545" s="6"/>
      <c r="BG12545" s="10"/>
    </row>
    <row r="12546" spans="34:59" x14ac:dyDescent="0.25">
      <c r="AH12546" s="10"/>
      <c r="AI12546" s="6"/>
    </row>
    <row r="12547" spans="34:59" x14ac:dyDescent="0.25">
      <c r="AH12547" s="6"/>
      <c r="AI12547" s="6"/>
      <c r="AJ12547" s="6"/>
      <c r="AK12547" s="6"/>
      <c r="AL12547" s="6"/>
      <c r="AM12547" s="6"/>
      <c r="AN12547" s="6"/>
      <c r="AO12547" s="6"/>
      <c r="AP12547" s="6"/>
      <c r="AQ12547" s="6"/>
      <c r="AR12547" s="6"/>
      <c r="AS12547" s="6"/>
      <c r="AT12547" s="6"/>
      <c r="AU12547" s="6"/>
      <c r="AV12547" s="6"/>
      <c r="AW12547" s="6"/>
      <c r="AX12547" s="6"/>
      <c r="AY12547" s="6"/>
      <c r="AZ12547" s="6"/>
      <c r="BA12547" s="6"/>
      <c r="BB12547" s="6"/>
      <c r="BC12547" s="6"/>
      <c r="BD12547" s="6"/>
      <c r="BE12547" s="6"/>
      <c r="BF12547" s="6"/>
      <c r="BG12547" s="6"/>
    </row>
    <row r="12548" spans="34:59" x14ac:dyDescent="0.25">
      <c r="AH12548" s="10"/>
      <c r="AI12548" s="6"/>
      <c r="AJ12548" s="10"/>
      <c r="AK12548" s="10"/>
      <c r="AL12548" s="10"/>
      <c r="AM12548" s="10"/>
      <c r="AN12548" s="10"/>
      <c r="AO12548" s="10"/>
      <c r="AP12548" s="10"/>
      <c r="AQ12548" s="10"/>
      <c r="AR12548" s="10"/>
      <c r="AS12548" s="10"/>
      <c r="AT12548" s="10"/>
      <c r="AU12548" s="10"/>
      <c r="AV12548" s="10"/>
      <c r="AW12548" s="10"/>
      <c r="AX12548" s="10"/>
      <c r="AY12548" s="10"/>
      <c r="AZ12548" s="10"/>
      <c r="BA12548" s="10"/>
      <c r="BB12548" s="10"/>
      <c r="BC12548" s="10"/>
      <c r="BD12548" s="10"/>
      <c r="BE12548" s="10"/>
      <c r="BF12548" s="10"/>
      <c r="BG12548" s="6"/>
    </row>
    <row r="12550" spans="34:59" x14ac:dyDescent="0.25">
      <c r="AH12550" s="10"/>
      <c r="AI12550" s="6"/>
    </row>
    <row r="12551" spans="34:59" x14ac:dyDescent="0.25">
      <c r="AH12551" s="6"/>
      <c r="AI12551" s="6"/>
      <c r="AJ12551" s="6"/>
      <c r="AK12551" s="6"/>
      <c r="AL12551" s="6"/>
      <c r="AM12551" s="6"/>
      <c r="AN12551" s="6"/>
      <c r="AO12551" s="6"/>
      <c r="AP12551" s="6"/>
      <c r="AQ12551" s="6"/>
      <c r="AR12551" s="6"/>
      <c r="AS12551" s="6"/>
      <c r="AT12551" s="6"/>
      <c r="AU12551" s="6"/>
      <c r="AV12551" s="6"/>
      <c r="AW12551" s="6"/>
      <c r="AX12551" s="6"/>
      <c r="AY12551" s="6"/>
      <c r="AZ12551" s="6"/>
      <c r="BA12551" s="6"/>
      <c r="BB12551" s="6"/>
      <c r="BC12551" s="6"/>
      <c r="BD12551" s="6"/>
      <c r="BE12551" s="6"/>
      <c r="BF12551" s="6"/>
      <c r="BG12551" s="6"/>
    </row>
    <row r="12552" spans="34:59" x14ac:dyDescent="0.25">
      <c r="AH12552" s="10"/>
      <c r="AI12552" s="6"/>
      <c r="AJ12552" s="10"/>
      <c r="AK12552" s="10"/>
      <c r="AL12552" s="10"/>
      <c r="AM12552" s="10"/>
      <c r="AN12552" s="10"/>
      <c r="AO12552" s="10"/>
      <c r="AP12552" s="10"/>
      <c r="AQ12552" s="10"/>
      <c r="AR12552" s="10"/>
      <c r="AS12552" s="10"/>
      <c r="AT12552" s="10"/>
      <c r="AU12552" s="10"/>
      <c r="AV12552" s="10"/>
      <c r="AW12552" s="10"/>
      <c r="AX12552" s="10"/>
      <c r="AY12552" s="10"/>
      <c r="AZ12552" s="10"/>
      <c r="BA12552" s="10"/>
      <c r="BB12552" s="10"/>
      <c r="BC12552" s="10"/>
      <c r="BD12552" s="10"/>
      <c r="BE12552" s="10"/>
      <c r="BF12552" s="10"/>
      <c r="BG12552" s="6"/>
    </row>
    <row r="12553" spans="34:59" x14ac:dyDescent="0.25">
      <c r="AH12553" s="6"/>
      <c r="AI12553" s="6"/>
      <c r="AJ12553" s="6"/>
      <c r="AK12553" s="6"/>
      <c r="AL12553" s="6"/>
      <c r="AM12553" s="6"/>
      <c r="AN12553" s="6"/>
      <c r="AO12553" s="6"/>
      <c r="AP12553" s="6"/>
      <c r="AQ12553" s="6"/>
      <c r="AR12553" s="6"/>
      <c r="AS12553" s="6"/>
      <c r="AT12553" s="6"/>
      <c r="AU12553" s="6"/>
      <c r="AV12553" s="6"/>
      <c r="AW12553" s="6"/>
      <c r="AX12553" s="6"/>
      <c r="AY12553" s="6"/>
      <c r="AZ12553" s="6"/>
      <c r="BA12553" s="6"/>
      <c r="BB12553" s="6"/>
      <c r="BC12553" s="6"/>
      <c r="BD12553" s="6"/>
      <c r="BE12553" s="6"/>
      <c r="BF12553" s="6"/>
      <c r="BG12553" s="10"/>
    </row>
    <row r="12554" spans="34:59" x14ac:dyDescent="0.25">
      <c r="AH12554" s="10"/>
      <c r="AI12554" s="6"/>
    </row>
    <row r="12555" spans="34:59" x14ac:dyDescent="0.25">
      <c r="AH12555" s="6"/>
      <c r="AI12555" s="6"/>
      <c r="AJ12555" s="6"/>
      <c r="AK12555" s="6"/>
      <c r="AL12555" s="6"/>
      <c r="AM12555" s="6"/>
      <c r="AN12555" s="6"/>
      <c r="AO12555" s="6"/>
      <c r="AP12555" s="6"/>
      <c r="AQ12555" s="6"/>
      <c r="AR12555" s="6"/>
      <c r="AS12555" s="6"/>
      <c r="AT12555" s="6"/>
      <c r="AU12555" s="6"/>
      <c r="AV12555" s="6"/>
      <c r="AW12555" s="6"/>
      <c r="AX12555" s="6"/>
      <c r="AY12555" s="6"/>
      <c r="AZ12555" s="6"/>
      <c r="BA12555" s="6"/>
      <c r="BB12555" s="6"/>
      <c r="BC12555" s="6"/>
      <c r="BD12555" s="6"/>
      <c r="BE12555" s="6"/>
      <c r="BF12555" s="6"/>
      <c r="BG12555" s="6"/>
    </row>
    <row r="12556" spans="34:59" x14ac:dyDescent="0.25">
      <c r="AH12556" s="10"/>
      <c r="AI12556" s="6"/>
      <c r="AJ12556" s="10"/>
      <c r="AK12556" s="10"/>
      <c r="AL12556" s="10"/>
      <c r="AM12556" s="10"/>
      <c r="AN12556" s="10"/>
      <c r="AO12556" s="10"/>
      <c r="AP12556" s="10"/>
      <c r="AQ12556" s="10"/>
      <c r="AR12556" s="10"/>
      <c r="AS12556" s="10"/>
      <c r="AT12556" s="10"/>
      <c r="AU12556" s="10"/>
      <c r="AV12556" s="10"/>
      <c r="AW12556" s="10"/>
      <c r="AX12556" s="10"/>
      <c r="AY12556" s="10"/>
      <c r="AZ12556" s="10"/>
      <c r="BA12556" s="10"/>
      <c r="BB12556" s="10"/>
      <c r="BC12556" s="10"/>
      <c r="BD12556" s="10"/>
      <c r="BE12556" s="10"/>
      <c r="BF12556" s="10"/>
      <c r="BG12556" s="6"/>
    </row>
    <row r="12557" spans="34:59" x14ac:dyDescent="0.25">
      <c r="AH12557" s="6"/>
      <c r="AI12557" s="6"/>
      <c r="AJ12557" s="6"/>
      <c r="AK12557" s="6"/>
      <c r="AL12557" s="6"/>
      <c r="AM12557" s="6"/>
      <c r="AN12557" s="6"/>
      <c r="AO12557" s="6"/>
      <c r="AP12557" s="6"/>
      <c r="AQ12557" s="6"/>
      <c r="AR12557" s="6"/>
      <c r="AS12557" s="6"/>
      <c r="AT12557" s="6"/>
      <c r="AU12557" s="6"/>
      <c r="AV12557" s="6"/>
      <c r="AW12557" s="6"/>
      <c r="AX12557" s="6"/>
      <c r="AY12557" s="6"/>
      <c r="AZ12557" s="6"/>
      <c r="BA12557" s="6"/>
      <c r="BB12557" s="6"/>
      <c r="BC12557" s="6"/>
      <c r="BD12557" s="6"/>
      <c r="BE12557" s="6"/>
      <c r="BF12557" s="6"/>
      <c r="BG12557" s="10"/>
    </row>
    <row r="12558" spans="34:59" x14ac:dyDescent="0.25">
      <c r="AH12558" s="10"/>
      <c r="AI12558" s="6"/>
    </row>
    <row r="12559" spans="34:59" x14ac:dyDescent="0.25">
      <c r="AH12559" s="6"/>
      <c r="AI12559" s="6"/>
      <c r="AJ12559" s="6"/>
      <c r="AK12559" s="6"/>
      <c r="AL12559" s="6"/>
      <c r="AM12559" s="6"/>
      <c r="AN12559" s="6"/>
      <c r="AO12559" s="6"/>
      <c r="AP12559" s="6"/>
      <c r="AQ12559" s="6"/>
      <c r="AR12559" s="6"/>
      <c r="AS12559" s="6"/>
      <c r="AT12559" s="6"/>
      <c r="AU12559" s="6"/>
      <c r="AV12559" s="6"/>
      <c r="AW12559" s="6"/>
      <c r="AX12559" s="6"/>
      <c r="AY12559" s="6"/>
      <c r="AZ12559" s="6"/>
      <c r="BA12559" s="6"/>
      <c r="BB12559" s="6"/>
      <c r="BC12559" s="6"/>
      <c r="BD12559" s="6"/>
      <c r="BE12559" s="6"/>
      <c r="BF12559" s="6"/>
      <c r="BG12559" s="6"/>
    </row>
    <row r="12560" spans="34:59" x14ac:dyDescent="0.25">
      <c r="AH12560" s="10"/>
      <c r="AI12560" s="6"/>
      <c r="AJ12560" s="10"/>
      <c r="AK12560" s="10"/>
      <c r="AL12560" s="10"/>
      <c r="AM12560" s="10"/>
      <c r="AN12560" s="10"/>
      <c r="AO12560" s="10"/>
      <c r="AP12560" s="10"/>
      <c r="AQ12560" s="10"/>
      <c r="AR12560" s="10"/>
      <c r="AS12560" s="10"/>
      <c r="AT12560" s="10"/>
      <c r="AU12560" s="10"/>
      <c r="AV12560" s="10"/>
      <c r="AW12560" s="10"/>
      <c r="AX12560" s="10"/>
      <c r="AY12560" s="10"/>
      <c r="AZ12560" s="10"/>
      <c r="BA12560" s="10"/>
      <c r="BB12560" s="10"/>
      <c r="BC12560" s="10"/>
      <c r="BD12560" s="10"/>
      <c r="BE12560" s="10"/>
      <c r="BF12560" s="10"/>
      <c r="BG12560" s="6"/>
    </row>
    <row r="12561" spans="34:59" x14ac:dyDescent="0.25">
      <c r="AH12561" s="6"/>
      <c r="AI12561" s="6"/>
      <c r="AJ12561" s="6"/>
      <c r="AK12561" s="6"/>
      <c r="AL12561" s="6"/>
      <c r="AM12561" s="6"/>
      <c r="AN12561" s="6"/>
      <c r="AO12561" s="6"/>
      <c r="AP12561" s="6"/>
      <c r="AQ12561" s="6"/>
      <c r="AR12561" s="6"/>
      <c r="AS12561" s="6"/>
      <c r="AT12561" s="6"/>
      <c r="AU12561" s="6"/>
      <c r="AV12561" s="6"/>
      <c r="AW12561" s="6"/>
      <c r="AX12561" s="6"/>
      <c r="AY12561" s="6"/>
      <c r="AZ12561" s="6"/>
      <c r="BA12561" s="6"/>
      <c r="BB12561" s="6"/>
      <c r="BC12561" s="6"/>
      <c r="BD12561" s="6"/>
      <c r="BE12561" s="6"/>
      <c r="BF12561" s="6"/>
      <c r="BG12561" s="10"/>
    </row>
    <row r="12562" spans="34:59" x14ac:dyDescent="0.25">
      <c r="AH12562" s="10"/>
      <c r="AI12562" s="6"/>
    </row>
    <row r="12563" spans="34:59" x14ac:dyDescent="0.25">
      <c r="AH12563" s="6"/>
      <c r="AI12563" s="6"/>
      <c r="AJ12563" s="6"/>
      <c r="AK12563" s="6"/>
      <c r="AL12563" s="6"/>
      <c r="AM12563" s="6"/>
      <c r="AN12563" s="6"/>
      <c r="AO12563" s="6"/>
      <c r="AP12563" s="6"/>
      <c r="AQ12563" s="6"/>
      <c r="AR12563" s="6"/>
      <c r="AS12563" s="6"/>
      <c r="AT12563" s="6"/>
      <c r="AU12563" s="6"/>
      <c r="AV12563" s="6"/>
      <c r="AW12563" s="6"/>
      <c r="AX12563" s="6"/>
      <c r="AY12563" s="6"/>
      <c r="AZ12563" s="6"/>
      <c r="BA12563" s="6"/>
      <c r="BB12563" s="6"/>
      <c r="BC12563" s="6"/>
      <c r="BD12563" s="6"/>
      <c r="BE12563" s="6"/>
      <c r="BF12563" s="6"/>
      <c r="BG12563" s="6"/>
    </row>
    <row r="12564" spans="34:59" x14ac:dyDescent="0.25">
      <c r="AH12564" s="10"/>
      <c r="AI12564" s="6"/>
      <c r="AJ12564" s="10"/>
      <c r="AK12564" s="10"/>
      <c r="AL12564" s="10"/>
      <c r="AM12564" s="10"/>
      <c r="AN12564" s="10"/>
      <c r="AO12564" s="10"/>
      <c r="AP12564" s="10"/>
      <c r="AQ12564" s="10"/>
      <c r="AR12564" s="10"/>
      <c r="AS12564" s="10"/>
      <c r="AT12564" s="10"/>
      <c r="AU12564" s="10"/>
      <c r="AV12564" s="10"/>
      <c r="AW12564" s="10"/>
      <c r="AX12564" s="10"/>
      <c r="AY12564" s="10"/>
      <c r="AZ12564" s="10"/>
      <c r="BA12564" s="10"/>
      <c r="BB12564" s="10"/>
      <c r="BC12564" s="10"/>
      <c r="BD12564" s="10"/>
      <c r="BE12564" s="10"/>
      <c r="BF12564" s="10"/>
      <c r="BG12564" s="6"/>
    </row>
    <row r="12566" spans="34:59" x14ac:dyDescent="0.25">
      <c r="AH12566" s="10"/>
      <c r="AI12566" s="6"/>
    </row>
    <row r="12567" spans="34:59" x14ac:dyDescent="0.25">
      <c r="AH12567" s="6"/>
      <c r="AI12567" s="6"/>
      <c r="AJ12567" s="6"/>
      <c r="AK12567" s="6"/>
      <c r="AL12567" s="6"/>
      <c r="AM12567" s="6"/>
      <c r="AN12567" s="6"/>
      <c r="AO12567" s="6"/>
      <c r="AP12567" s="6"/>
      <c r="AQ12567" s="6"/>
      <c r="AR12567" s="6"/>
      <c r="AS12567" s="6"/>
      <c r="AT12567" s="6"/>
      <c r="AU12567" s="6"/>
      <c r="AV12567" s="6"/>
      <c r="AW12567" s="6"/>
      <c r="AX12567" s="6"/>
      <c r="AY12567" s="6"/>
      <c r="AZ12567" s="6"/>
      <c r="BA12567" s="6"/>
      <c r="BB12567" s="6"/>
      <c r="BC12567" s="6"/>
      <c r="BD12567" s="6"/>
      <c r="BE12567" s="6"/>
      <c r="BF12567" s="6"/>
      <c r="BG12567" s="6"/>
    </row>
    <row r="12568" spans="34:59" x14ac:dyDescent="0.25">
      <c r="AH12568" s="10"/>
      <c r="AI12568" s="6"/>
      <c r="AJ12568" s="10"/>
      <c r="AK12568" s="10"/>
      <c r="AL12568" s="10"/>
      <c r="AM12568" s="10"/>
      <c r="AN12568" s="10"/>
      <c r="AO12568" s="10"/>
      <c r="AP12568" s="10"/>
      <c r="AQ12568" s="10"/>
      <c r="AR12568" s="10"/>
      <c r="AS12568" s="10"/>
      <c r="AT12568" s="10"/>
      <c r="AU12568" s="10"/>
      <c r="AV12568" s="10"/>
      <c r="AW12568" s="10"/>
      <c r="AX12568" s="10"/>
      <c r="AY12568" s="10"/>
      <c r="AZ12568" s="10"/>
      <c r="BA12568" s="10"/>
      <c r="BB12568" s="10"/>
      <c r="BC12568" s="10"/>
      <c r="BD12568" s="10"/>
      <c r="BE12568" s="10"/>
      <c r="BF12568" s="10"/>
      <c r="BG12568" s="6"/>
    </row>
    <row r="12569" spans="34:59" x14ac:dyDescent="0.25">
      <c r="AH12569" s="6"/>
      <c r="AI12569" s="6"/>
      <c r="AJ12569" s="6"/>
      <c r="AK12569" s="6"/>
      <c r="AL12569" s="6"/>
      <c r="AM12569" s="6"/>
      <c r="AN12569" s="6"/>
      <c r="AO12569" s="6"/>
      <c r="AP12569" s="6"/>
      <c r="AQ12569" s="6"/>
      <c r="AR12569" s="6"/>
      <c r="AS12569" s="6"/>
      <c r="AT12569" s="6"/>
      <c r="AU12569" s="6"/>
      <c r="AV12569" s="6"/>
      <c r="AW12569" s="6"/>
      <c r="AX12569" s="6"/>
      <c r="AY12569" s="6"/>
      <c r="AZ12569" s="6"/>
      <c r="BA12569" s="6"/>
      <c r="BB12569" s="6"/>
      <c r="BC12569" s="6"/>
      <c r="BD12569" s="6"/>
      <c r="BE12569" s="6"/>
      <c r="BF12569" s="6"/>
      <c r="BG12569" s="10"/>
    </row>
    <row r="12570" spans="34:59" x14ac:dyDescent="0.25">
      <c r="AH12570" s="10"/>
      <c r="AI12570" s="6"/>
    </row>
    <row r="12571" spans="34:59" x14ac:dyDescent="0.25">
      <c r="AH12571" s="6"/>
      <c r="AI12571" s="6"/>
      <c r="AJ12571" s="6"/>
      <c r="AK12571" s="6"/>
      <c r="AL12571" s="6"/>
      <c r="AM12571" s="6"/>
      <c r="AN12571" s="6"/>
      <c r="AO12571" s="6"/>
      <c r="AP12571" s="6"/>
      <c r="AQ12571" s="6"/>
      <c r="AR12571" s="6"/>
      <c r="AS12571" s="6"/>
      <c r="AT12571" s="6"/>
      <c r="AU12571" s="6"/>
      <c r="AV12571" s="6"/>
      <c r="AW12571" s="6"/>
      <c r="AX12571" s="6"/>
      <c r="AY12571" s="6"/>
      <c r="AZ12571" s="6"/>
      <c r="BA12571" s="6"/>
      <c r="BB12571" s="6"/>
      <c r="BC12571" s="6"/>
      <c r="BD12571" s="6"/>
      <c r="BE12571" s="6"/>
      <c r="BF12571" s="6"/>
      <c r="BG12571" s="6"/>
    </row>
    <row r="12572" spans="34:59" x14ac:dyDescent="0.25">
      <c r="AH12572" s="10"/>
      <c r="AI12572" s="6"/>
      <c r="AJ12572" s="10"/>
      <c r="AK12572" s="10"/>
      <c r="AL12572" s="10"/>
      <c r="AM12572" s="10"/>
      <c r="AN12572" s="10"/>
      <c r="AO12572" s="10"/>
      <c r="AP12572" s="10"/>
      <c r="AQ12572" s="10"/>
      <c r="AR12572" s="10"/>
      <c r="AS12572" s="10"/>
      <c r="AT12572" s="10"/>
      <c r="AU12572" s="10"/>
      <c r="AV12572" s="10"/>
      <c r="AW12572" s="10"/>
      <c r="AX12572" s="10"/>
      <c r="AY12572" s="10"/>
      <c r="AZ12572" s="10"/>
      <c r="BA12572" s="10"/>
      <c r="BB12572" s="10"/>
      <c r="BC12572" s="10"/>
      <c r="BD12572" s="10"/>
      <c r="BE12572" s="10"/>
      <c r="BF12572" s="10"/>
      <c r="BG12572" s="6"/>
    </row>
    <row r="12573" spans="34:59" x14ac:dyDescent="0.25">
      <c r="AH12573" s="6"/>
      <c r="AI12573" s="6"/>
      <c r="AJ12573" s="6"/>
      <c r="AK12573" s="6"/>
      <c r="AL12573" s="6"/>
      <c r="AM12573" s="6"/>
      <c r="AN12573" s="6"/>
      <c r="AO12573" s="6"/>
      <c r="AP12573" s="6"/>
      <c r="AQ12573" s="6"/>
      <c r="AR12573" s="6"/>
      <c r="AS12573" s="6"/>
      <c r="AT12573" s="6"/>
      <c r="AU12573" s="6"/>
      <c r="AV12573" s="6"/>
      <c r="AW12573" s="6"/>
      <c r="AX12573" s="6"/>
      <c r="AY12573" s="6"/>
      <c r="AZ12573" s="6"/>
      <c r="BA12573" s="6"/>
      <c r="BB12573" s="6"/>
      <c r="BC12573" s="6"/>
      <c r="BD12573" s="6"/>
      <c r="BE12573" s="6"/>
      <c r="BF12573" s="6"/>
      <c r="BG12573" s="10"/>
    </row>
    <row r="12574" spans="34:59" x14ac:dyDescent="0.25">
      <c r="AH12574" s="10"/>
      <c r="AI12574" s="6"/>
    </row>
    <row r="12575" spans="34:59" x14ac:dyDescent="0.25">
      <c r="AH12575" s="6"/>
      <c r="AI12575" s="6"/>
      <c r="AJ12575" s="6"/>
      <c r="AK12575" s="6"/>
      <c r="AL12575" s="6"/>
      <c r="AM12575" s="6"/>
      <c r="AN12575" s="6"/>
      <c r="AO12575" s="6"/>
      <c r="AP12575" s="6"/>
      <c r="AQ12575" s="6"/>
      <c r="AR12575" s="6"/>
      <c r="AS12575" s="6"/>
      <c r="AT12575" s="6"/>
      <c r="AU12575" s="6"/>
      <c r="AV12575" s="6"/>
      <c r="AW12575" s="6"/>
      <c r="AX12575" s="6"/>
      <c r="AY12575" s="6"/>
      <c r="AZ12575" s="6"/>
      <c r="BA12575" s="6"/>
      <c r="BB12575" s="6"/>
      <c r="BC12575" s="6"/>
      <c r="BD12575" s="6"/>
      <c r="BE12575" s="6"/>
      <c r="BF12575" s="6"/>
      <c r="BG12575" s="6"/>
    </row>
    <row r="12576" spans="34:59" x14ac:dyDescent="0.25">
      <c r="AH12576" s="10"/>
      <c r="AI12576" s="6"/>
      <c r="AJ12576" s="10"/>
      <c r="AK12576" s="10"/>
      <c r="AL12576" s="10"/>
      <c r="AM12576" s="10"/>
      <c r="AN12576" s="10"/>
      <c r="AO12576" s="10"/>
      <c r="AP12576" s="10"/>
      <c r="AQ12576" s="10"/>
      <c r="AR12576" s="10"/>
      <c r="AS12576" s="10"/>
      <c r="AT12576" s="10"/>
      <c r="AU12576" s="10"/>
      <c r="AV12576" s="10"/>
      <c r="AW12576" s="10"/>
      <c r="AX12576" s="10"/>
      <c r="AY12576" s="10"/>
      <c r="AZ12576" s="10"/>
      <c r="BA12576" s="10"/>
      <c r="BB12576" s="10"/>
      <c r="BC12576" s="10"/>
      <c r="BD12576" s="10"/>
      <c r="BE12576" s="10"/>
      <c r="BF12576" s="10"/>
      <c r="BG12576" s="6"/>
    </row>
    <row r="12577" spans="34:59" x14ac:dyDescent="0.25">
      <c r="AH12577" s="6"/>
      <c r="AI12577" s="6"/>
      <c r="AJ12577" s="6"/>
      <c r="AK12577" s="6"/>
      <c r="AL12577" s="6"/>
      <c r="AM12577" s="6"/>
      <c r="AN12577" s="6"/>
      <c r="AO12577" s="6"/>
      <c r="AP12577" s="6"/>
      <c r="AQ12577" s="6"/>
      <c r="AR12577" s="6"/>
      <c r="AS12577" s="6"/>
      <c r="AT12577" s="6"/>
      <c r="AU12577" s="6"/>
      <c r="AV12577" s="6"/>
      <c r="AW12577" s="6"/>
      <c r="AX12577" s="6"/>
      <c r="AY12577" s="6"/>
      <c r="AZ12577" s="6"/>
      <c r="BA12577" s="6"/>
      <c r="BB12577" s="6"/>
      <c r="BC12577" s="6"/>
      <c r="BD12577" s="6"/>
      <c r="BE12577" s="6"/>
      <c r="BF12577" s="6"/>
      <c r="BG12577" s="10"/>
    </row>
    <row r="12578" spans="34:59" x14ac:dyDescent="0.25">
      <c r="AH12578" s="10"/>
      <c r="AI12578" s="6"/>
    </row>
    <row r="12579" spans="34:59" x14ac:dyDescent="0.25">
      <c r="AH12579" s="6"/>
      <c r="AI12579" s="6"/>
      <c r="AJ12579" s="6"/>
      <c r="AK12579" s="6"/>
      <c r="AL12579" s="6"/>
      <c r="AM12579" s="6"/>
      <c r="AN12579" s="6"/>
      <c r="AO12579" s="6"/>
      <c r="AP12579" s="6"/>
      <c r="AQ12579" s="6"/>
      <c r="AR12579" s="6"/>
      <c r="AS12579" s="6"/>
      <c r="AT12579" s="6"/>
      <c r="AU12579" s="6"/>
      <c r="AV12579" s="6"/>
      <c r="AW12579" s="6"/>
      <c r="AX12579" s="6"/>
      <c r="AY12579" s="6"/>
      <c r="AZ12579" s="6"/>
      <c r="BA12579" s="6"/>
      <c r="BB12579" s="6"/>
      <c r="BC12579" s="6"/>
      <c r="BD12579" s="6"/>
      <c r="BE12579" s="6"/>
      <c r="BF12579" s="6"/>
      <c r="BG12579" s="6"/>
    </row>
    <row r="12580" spans="34:59" x14ac:dyDescent="0.25">
      <c r="AH12580" s="10"/>
      <c r="AI12580" s="6"/>
      <c r="AJ12580" s="10"/>
      <c r="AK12580" s="10"/>
      <c r="AL12580" s="10"/>
      <c r="AM12580" s="10"/>
      <c r="AN12580" s="10"/>
      <c r="AO12580" s="10"/>
      <c r="AP12580" s="10"/>
      <c r="AQ12580" s="10"/>
      <c r="AR12580" s="10"/>
      <c r="AS12580" s="10"/>
      <c r="AT12580" s="10"/>
      <c r="AU12580" s="10"/>
      <c r="AV12580" s="10"/>
      <c r="AW12580" s="10"/>
      <c r="AX12580" s="10"/>
      <c r="AY12580" s="10"/>
      <c r="AZ12580" s="10"/>
      <c r="BA12580" s="10"/>
      <c r="BB12580" s="10"/>
      <c r="BC12580" s="10"/>
      <c r="BD12580" s="10"/>
      <c r="BE12580" s="10"/>
      <c r="BF12580" s="10"/>
      <c r="BG12580" s="6"/>
    </row>
    <row r="12582" spans="34:59" x14ac:dyDescent="0.25">
      <c r="AH12582" s="10"/>
      <c r="AI12582" s="6"/>
    </row>
    <row r="12583" spans="34:59" x14ac:dyDescent="0.25">
      <c r="AH12583" s="6"/>
      <c r="AI12583" s="6"/>
      <c r="AJ12583" s="6"/>
      <c r="AK12583" s="6"/>
      <c r="AL12583" s="6"/>
      <c r="AM12583" s="6"/>
      <c r="AN12583" s="6"/>
      <c r="AO12583" s="6"/>
      <c r="AP12583" s="6"/>
      <c r="AQ12583" s="6"/>
      <c r="AR12583" s="6"/>
      <c r="AS12583" s="6"/>
      <c r="AT12583" s="6"/>
      <c r="AU12583" s="6"/>
      <c r="AV12583" s="6"/>
      <c r="AW12583" s="6"/>
      <c r="AX12583" s="6"/>
      <c r="AY12583" s="6"/>
      <c r="AZ12583" s="6"/>
      <c r="BA12583" s="6"/>
      <c r="BB12583" s="6"/>
      <c r="BC12583" s="6"/>
      <c r="BD12583" s="6"/>
      <c r="BE12583" s="6"/>
      <c r="BF12583" s="6"/>
      <c r="BG12583" s="6"/>
    </row>
    <row r="12584" spans="34:59" x14ac:dyDescent="0.25">
      <c r="AH12584" s="10"/>
      <c r="AI12584" s="6"/>
      <c r="AJ12584" s="10"/>
      <c r="AK12584" s="10"/>
      <c r="AL12584" s="10"/>
      <c r="AM12584" s="10"/>
      <c r="AN12584" s="10"/>
      <c r="AO12584" s="10"/>
      <c r="AP12584" s="10"/>
      <c r="AQ12584" s="10"/>
      <c r="AR12584" s="10"/>
      <c r="AS12584" s="10"/>
      <c r="AT12584" s="10"/>
      <c r="AU12584" s="10"/>
      <c r="AV12584" s="10"/>
      <c r="AW12584" s="10"/>
      <c r="AX12584" s="10"/>
      <c r="AY12584" s="10"/>
      <c r="AZ12584" s="10"/>
      <c r="BA12584" s="10"/>
      <c r="BB12584" s="10"/>
      <c r="BC12584" s="10"/>
      <c r="BD12584" s="10"/>
      <c r="BE12584" s="10"/>
      <c r="BF12584" s="10"/>
      <c r="BG12584" s="6"/>
    </row>
    <row r="12585" spans="34:59" x14ac:dyDescent="0.25">
      <c r="AH12585" s="6"/>
      <c r="AI12585" s="6"/>
      <c r="AJ12585" s="6"/>
      <c r="AK12585" s="6"/>
      <c r="AL12585" s="6"/>
      <c r="AM12585" s="6"/>
      <c r="AN12585" s="6"/>
      <c r="AO12585" s="6"/>
      <c r="AP12585" s="6"/>
      <c r="AQ12585" s="6"/>
      <c r="AR12585" s="6"/>
      <c r="AS12585" s="6"/>
      <c r="AT12585" s="6"/>
      <c r="AU12585" s="6"/>
      <c r="AV12585" s="6"/>
      <c r="AW12585" s="6"/>
      <c r="AX12585" s="6"/>
      <c r="AY12585" s="6"/>
      <c r="AZ12585" s="6"/>
      <c r="BA12585" s="6"/>
      <c r="BB12585" s="6"/>
      <c r="BC12585" s="6"/>
      <c r="BD12585" s="6"/>
      <c r="BE12585" s="6"/>
      <c r="BF12585" s="6"/>
      <c r="BG12585" s="10"/>
    </row>
    <row r="12586" spans="34:59" x14ac:dyDescent="0.25">
      <c r="AH12586" s="10"/>
      <c r="AI12586" s="6"/>
    </row>
    <row r="12587" spans="34:59" x14ac:dyDescent="0.25">
      <c r="AH12587" s="6"/>
      <c r="AI12587" s="6"/>
      <c r="AJ12587" s="6"/>
      <c r="AK12587" s="6"/>
      <c r="AL12587" s="6"/>
      <c r="AM12587" s="6"/>
      <c r="AN12587" s="6"/>
      <c r="AO12587" s="6"/>
      <c r="AP12587" s="6"/>
      <c r="AQ12587" s="6"/>
      <c r="AR12587" s="6"/>
      <c r="AS12587" s="6"/>
      <c r="AT12587" s="6"/>
      <c r="AU12587" s="6"/>
      <c r="AV12587" s="6"/>
      <c r="AW12587" s="6"/>
      <c r="AX12587" s="6"/>
      <c r="AY12587" s="6"/>
      <c r="AZ12587" s="6"/>
      <c r="BA12587" s="6"/>
      <c r="BB12587" s="6"/>
      <c r="BC12587" s="6"/>
      <c r="BD12587" s="6"/>
      <c r="BE12587" s="6"/>
      <c r="BF12587" s="6"/>
      <c r="BG12587" s="6"/>
    </row>
    <row r="12588" spans="34:59" x14ac:dyDescent="0.25">
      <c r="AH12588" s="10"/>
      <c r="AI12588" s="6"/>
      <c r="AJ12588" s="10"/>
      <c r="AK12588" s="10"/>
      <c r="AL12588" s="10"/>
      <c r="AM12588" s="10"/>
      <c r="AN12588" s="10"/>
      <c r="AO12588" s="10"/>
      <c r="AP12588" s="10"/>
      <c r="AQ12588" s="10"/>
      <c r="AR12588" s="10"/>
      <c r="AS12588" s="10"/>
      <c r="AT12588" s="10"/>
      <c r="AU12588" s="10"/>
      <c r="AV12588" s="10"/>
      <c r="AW12588" s="10"/>
      <c r="AX12588" s="10"/>
      <c r="AY12588" s="10"/>
      <c r="AZ12588" s="10"/>
      <c r="BA12588" s="10"/>
      <c r="BB12588" s="10"/>
      <c r="BC12588" s="10"/>
      <c r="BD12588" s="10"/>
      <c r="BE12588" s="10"/>
      <c r="BF12588" s="10"/>
      <c r="BG12588" s="6"/>
    </row>
    <row r="12589" spans="34:59" x14ac:dyDescent="0.25">
      <c r="AH12589" s="6"/>
      <c r="AI12589" s="6"/>
      <c r="AJ12589" s="6"/>
      <c r="AK12589" s="6"/>
      <c r="AL12589" s="6"/>
      <c r="AM12589" s="6"/>
      <c r="AN12589" s="6"/>
      <c r="AO12589" s="6"/>
      <c r="AP12589" s="6"/>
      <c r="AQ12589" s="6"/>
      <c r="AR12589" s="6"/>
      <c r="AS12589" s="6"/>
      <c r="AT12589" s="6"/>
      <c r="AU12589" s="6"/>
      <c r="AV12589" s="6"/>
      <c r="AW12589" s="6"/>
      <c r="AX12589" s="6"/>
      <c r="AY12589" s="6"/>
      <c r="AZ12589" s="6"/>
      <c r="BA12589" s="6"/>
      <c r="BB12589" s="6"/>
      <c r="BC12589" s="6"/>
      <c r="BD12589" s="6"/>
      <c r="BE12589" s="6"/>
      <c r="BF12589" s="6"/>
      <c r="BG12589" s="10"/>
    </row>
    <row r="12590" spans="34:59" x14ac:dyDescent="0.25">
      <c r="AH12590" s="10"/>
      <c r="AI12590" s="6"/>
    </row>
    <row r="12591" spans="34:59" x14ac:dyDescent="0.25">
      <c r="AH12591" s="6"/>
      <c r="AI12591" s="6"/>
      <c r="AJ12591" s="6"/>
      <c r="AK12591" s="6"/>
      <c r="AL12591" s="6"/>
      <c r="AM12591" s="6"/>
      <c r="AN12591" s="6"/>
      <c r="AO12591" s="6"/>
      <c r="AP12591" s="6"/>
      <c r="AQ12591" s="6"/>
      <c r="AR12591" s="6"/>
      <c r="AS12591" s="6"/>
      <c r="AT12591" s="6"/>
      <c r="AU12591" s="6"/>
      <c r="AV12591" s="6"/>
      <c r="AW12591" s="6"/>
      <c r="AX12591" s="6"/>
      <c r="AY12591" s="6"/>
      <c r="AZ12591" s="6"/>
      <c r="BA12591" s="6"/>
      <c r="BB12591" s="6"/>
      <c r="BC12591" s="6"/>
      <c r="BD12591" s="6"/>
      <c r="BE12591" s="6"/>
      <c r="BF12591" s="6"/>
      <c r="BG12591" s="6"/>
    </row>
    <row r="12592" spans="34:59" x14ac:dyDescent="0.25">
      <c r="AH12592" s="10"/>
      <c r="AI12592" s="6"/>
      <c r="AJ12592" s="10"/>
      <c r="AK12592" s="10"/>
      <c r="AL12592" s="10"/>
      <c r="AM12592" s="10"/>
      <c r="AN12592" s="10"/>
      <c r="AO12592" s="10"/>
      <c r="AP12592" s="10"/>
      <c r="AQ12592" s="10"/>
      <c r="AR12592" s="10"/>
      <c r="AS12592" s="10"/>
      <c r="AT12592" s="10"/>
      <c r="AU12592" s="10"/>
      <c r="AV12592" s="10"/>
      <c r="AW12592" s="10"/>
      <c r="AX12592" s="10"/>
      <c r="AY12592" s="10"/>
      <c r="AZ12592" s="10"/>
      <c r="BA12592" s="10"/>
      <c r="BB12592" s="10"/>
      <c r="BC12592" s="10"/>
      <c r="BD12592" s="10"/>
      <c r="BE12592" s="10"/>
      <c r="BF12592" s="10"/>
      <c r="BG12592" s="6"/>
    </row>
    <row r="12593" spans="34:59" x14ac:dyDescent="0.25">
      <c r="AH12593" s="6"/>
      <c r="AI12593" s="6"/>
      <c r="AJ12593" s="6"/>
      <c r="AK12593" s="6"/>
      <c r="AL12593" s="6"/>
      <c r="AM12593" s="6"/>
      <c r="AN12593" s="6"/>
      <c r="AO12593" s="6"/>
      <c r="AP12593" s="6"/>
      <c r="AQ12593" s="6"/>
      <c r="AR12593" s="6"/>
      <c r="AS12593" s="6"/>
      <c r="AT12593" s="6"/>
      <c r="AU12593" s="6"/>
      <c r="AV12593" s="6"/>
      <c r="AW12593" s="6"/>
      <c r="AX12593" s="6"/>
      <c r="AY12593" s="6"/>
      <c r="AZ12593" s="6"/>
      <c r="BA12593" s="6"/>
      <c r="BB12593" s="6"/>
      <c r="BC12593" s="6"/>
      <c r="BD12593" s="6"/>
      <c r="BE12593" s="6"/>
      <c r="BF12593" s="6"/>
      <c r="BG12593" s="10"/>
    </row>
    <row r="12594" spans="34:59" x14ac:dyDescent="0.25">
      <c r="AH12594" s="10"/>
      <c r="AI12594" s="6"/>
    </row>
    <row r="12595" spans="34:59" x14ac:dyDescent="0.25">
      <c r="AH12595" s="6"/>
      <c r="AI12595" s="6"/>
      <c r="AJ12595" s="6"/>
      <c r="AK12595" s="6"/>
      <c r="AL12595" s="6"/>
      <c r="AM12595" s="6"/>
      <c r="AN12595" s="6"/>
      <c r="AO12595" s="6"/>
      <c r="AP12595" s="6"/>
      <c r="AQ12595" s="6"/>
      <c r="AR12595" s="6"/>
      <c r="AS12595" s="6"/>
      <c r="AT12595" s="6"/>
      <c r="AU12595" s="6"/>
      <c r="AV12595" s="6"/>
      <c r="AW12595" s="6"/>
      <c r="AX12595" s="6"/>
      <c r="AY12595" s="6"/>
      <c r="AZ12595" s="6"/>
      <c r="BA12595" s="6"/>
      <c r="BB12595" s="6"/>
      <c r="BC12595" s="6"/>
      <c r="BD12595" s="6"/>
      <c r="BE12595" s="6"/>
      <c r="BF12595" s="6"/>
      <c r="BG12595" s="6"/>
    </row>
    <row r="12596" spans="34:59" x14ac:dyDescent="0.25">
      <c r="AH12596" s="10"/>
      <c r="AI12596" s="6"/>
      <c r="AJ12596" s="10"/>
      <c r="AK12596" s="10"/>
      <c r="AL12596" s="10"/>
      <c r="AM12596" s="10"/>
      <c r="AN12596" s="10"/>
      <c r="AO12596" s="10"/>
      <c r="AP12596" s="10"/>
      <c r="AQ12596" s="10"/>
      <c r="AR12596" s="10"/>
      <c r="AS12596" s="10"/>
      <c r="AT12596" s="10"/>
      <c r="AU12596" s="10"/>
      <c r="AV12596" s="10"/>
      <c r="AW12596" s="10"/>
      <c r="AX12596" s="10"/>
      <c r="AY12596" s="10"/>
      <c r="AZ12596" s="10"/>
      <c r="BA12596" s="10"/>
      <c r="BB12596" s="10"/>
      <c r="BC12596" s="10"/>
      <c r="BD12596" s="10"/>
      <c r="BE12596" s="10"/>
      <c r="BF12596" s="10"/>
      <c r="BG12596" s="6"/>
    </row>
    <row r="12598" spans="34:59" x14ac:dyDescent="0.25">
      <c r="AH12598" s="10"/>
      <c r="AI12598" s="6"/>
    </row>
    <row r="12599" spans="34:59" x14ac:dyDescent="0.25">
      <c r="AH12599" s="6"/>
      <c r="AI12599" s="6"/>
      <c r="AJ12599" s="6"/>
      <c r="AK12599" s="6"/>
      <c r="AL12599" s="6"/>
      <c r="AM12599" s="6"/>
      <c r="AN12599" s="6"/>
      <c r="AO12599" s="6"/>
      <c r="AP12599" s="6"/>
      <c r="AQ12599" s="6"/>
      <c r="AR12599" s="6"/>
      <c r="AS12599" s="6"/>
      <c r="AT12599" s="6"/>
      <c r="AU12599" s="6"/>
      <c r="AV12599" s="6"/>
      <c r="AW12599" s="6"/>
      <c r="AX12599" s="6"/>
      <c r="AY12599" s="6"/>
      <c r="AZ12599" s="6"/>
      <c r="BA12599" s="6"/>
      <c r="BB12599" s="6"/>
      <c r="BC12599" s="6"/>
      <c r="BD12599" s="6"/>
      <c r="BE12599" s="6"/>
      <c r="BF12599" s="6"/>
      <c r="BG12599" s="6"/>
    </row>
    <row r="12600" spans="34:59" x14ac:dyDescent="0.25">
      <c r="AH12600" s="10"/>
      <c r="AI12600" s="6"/>
      <c r="AJ12600" s="10"/>
      <c r="AK12600" s="10"/>
      <c r="AL12600" s="10"/>
      <c r="AM12600" s="10"/>
      <c r="AN12600" s="10"/>
      <c r="AO12600" s="10"/>
      <c r="AP12600" s="10"/>
      <c r="AQ12600" s="10"/>
      <c r="AR12600" s="10"/>
      <c r="AS12600" s="10"/>
      <c r="AT12600" s="10"/>
      <c r="AU12600" s="10"/>
      <c r="AV12600" s="10"/>
      <c r="AW12600" s="10"/>
      <c r="AX12600" s="10"/>
      <c r="AY12600" s="10"/>
      <c r="AZ12600" s="10"/>
      <c r="BA12600" s="10"/>
      <c r="BB12600" s="10"/>
      <c r="BC12600" s="10"/>
      <c r="BD12600" s="10"/>
      <c r="BE12600" s="10"/>
      <c r="BF12600" s="10"/>
      <c r="BG12600" s="6"/>
    </row>
    <row r="12601" spans="34:59" x14ac:dyDescent="0.25">
      <c r="AH12601" s="6"/>
      <c r="AI12601" s="6"/>
      <c r="AJ12601" s="6"/>
      <c r="AK12601" s="6"/>
      <c r="AL12601" s="6"/>
      <c r="AM12601" s="6"/>
      <c r="AN12601" s="6"/>
      <c r="AO12601" s="6"/>
      <c r="AP12601" s="6"/>
      <c r="AQ12601" s="6"/>
      <c r="AR12601" s="6"/>
      <c r="AS12601" s="6"/>
      <c r="AT12601" s="6"/>
      <c r="AU12601" s="6"/>
      <c r="AV12601" s="6"/>
      <c r="AW12601" s="6"/>
      <c r="AX12601" s="6"/>
      <c r="AY12601" s="6"/>
      <c r="AZ12601" s="6"/>
      <c r="BA12601" s="6"/>
      <c r="BB12601" s="6"/>
      <c r="BC12601" s="6"/>
      <c r="BD12601" s="6"/>
      <c r="BE12601" s="6"/>
      <c r="BF12601" s="6"/>
      <c r="BG12601" s="10"/>
    </row>
    <row r="12602" spans="34:59" x14ac:dyDescent="0.25">
      <c r="AH12602" s="10"/>
      <c r="AI12602" s="6"/>
    </row>
    <row r="12603" spans="34:59" x14ac:dyDescent="0.25">
      <c r="AH12603" s="6"/>
      <c r="AI12603" s="6"/>
      <c r="AJ12603" s="6"/>
      <c r="AK12603" s="6"/>
      <c r="AL12603" s="6"/>
      <c r="AM12603" s="6"/>
      <c r="AN12603" s="6"/>
      <c r="AO12603" s="6"/>
      <c r="AP12603" s="6"/>
      <c r="AQ12603" s="6"/>
      <c r="AR12603" s="6"/>
      <c r="AS12603" s="6"/>
      <c r="AT12603" s="6"/>
      <c r="AU12603" s="6"/>
      <c r="AV12603" s="6"/>
      <c r="AW12603" s="6"/>
      <c r="AX12603" s="6"/>
      <c r="AY12603" s="6"/>
      <c r="AZ12603" s="6"/>
      <c r="BA12603" s="6"/>
      <c r="BB12603" s="6"/>
      <c r="BC12603" s="6"/>
      <c r="BD12603" s="6"/>
      <c r="BE12603" s="6"/>
      <c r="BF12603" s="6"/>
      <c r="BG12603" s="6"/>
    </row>
    <row r="12604" spans="34:59" x14ac:dyDescent="0.25">
      <c r="AH12604" s="10"/>
      <c r="AI12604" s="6"/>
      <c r="AJ12604" s="10"/>
      <c r="AK12604" s="10"/>
      <c r="AL12604" s="10"/>
      <c r="AM12604" s="10"/>
      <c r="AN12604" s="10"/>
      <c r="AO12604" s="10"/>
      <c r="AP12604" s="10"/>
      <c r="AQ12604" s="10"/>
      <c r="AR12604" s="10"/>
      <c r="AS12604" s="10"/>
      <c r="AT12604" s="10"/>
      <c r="AU12604" s="10"/>
      <c r="AV12604" s="10"/>
      <c r="AW12604" s="10"/>
      <c r="AX12604" s="10"/>
      <c r="AY12604" s="10"/>
      <c r="AZ12604" s="10"/>
      <c r="BA12604" s="10"/>
      <c r="BB12604" s="10"/>
      <c r="BC12604" s="10"/>
      <c r="BD12604" s="10"/>
      <c r="BE12604" s="10"/>
      <c r="BF12604" s="10"/>
      <c r="BG12604" s="6"/>
    </row>
    <row r="12605" spans="34:59" x14ac:dyDescent="0.25">
      <c r="AH12605" s="6"/>
      <c r="AI12605" s="6"/>
      <c r="AJ12605" s="6"/>
      <c r="AK12605" s="6"/>
      <c r="AL12605" s="6"/>
      <c r="AM12605" s="6"/>
      <c r="AN12605" s="6"/>
      <c r="AO12605" s="6"/>
      <c r="AP12605" s="6"/>
      <c r="AQ12605" s="6"/>
      <c r="AR12605" s="6"/>
      <c r="AS12605" s="6"/>
      <c r="AT12605" s="6"/>
      <c r="AU12605" s="6"/>
      <c r="AV12605" s="6"/>
      <c r="AW12605" s="6"/>
      <c r="AX12605" s="6"/>
      <c r="AY12605" s="6"/>
      <c r="AZ12605" s="6"/>
      <c r="BA12605" s="6"/>
      <c r="BB12605" s="6"/>
      <c r="BC12605" s="6"/>
      <c r="BD12605" s="6"/>
      <c r="BE12605" s="6"/>
      <c r="BF12605" s="6"/>
      <c r="BG12605" s="10"/>
    </row>
    <row r="12606" spans="34:59" x14ac:dyDescent="0.25">
      <c r="AH12606" s="10"/>
      <c r="AI12606" s="6"/>
    </row>
    <row r="12607" spans="34:59" x14ac:dyDescent="0.25">
      <c r="AH12607" s="6"/>
      <c r="AI12607" s="6"/>
      <c r="AJ12607" s="6"/>
      <c r="AK12607" s="6"/>
      <c r="AL12607" s="6"/>
      <c r="AM12607" s="6"/>
      <c r="AN12607" s="6"/>
      <c r="AO12607" s="6"/>
      <c r="AP12607" s="6"/>
      <c r="AQ12607" s="6"/>
      <c r="AR12607" s="6"/>
      <c r="AS12607" s="6"/>
      <c r="AT12607" s="6"/>
      <c r="AU12607" s="6"/>
      <c r="AV12607" s="6"/>
      <c r="AW12607" s="6"/>
      <c r="AX12607" s="6"/>
      <c r="AY12607" s="6"/>
      <c r="AZ12607" s="6"/>
      <c r="BA12607" s="6"/>
      <c r="BB12607" s="6"/>
      <c r="BC12607" s="6"/>
      <c r="BD12607" s="6"/>
      <c r="BE12607" s="6"/>
      <c r="BF12607" s="6"/>
      <c r="BG12607" s="6"/>
    </row>
    <row r="12608" spans="34:59" x14ac:dyDescent="0.25">
      <c r="AH12608" s="10"/>
      <c r="AI12608" s="6"/>
      <c r="AJ12608" s="10"/>
      <c r="AK12608" s="10"/>
      <c r="AL12608" s="10"/>
      <c r="AM12608" s="10"/>
      <c r="AN12608" s="10"/>
      <c r="AO12608" s="10"/>
      <c r="AP12608" s="10"/>
      <c r="AQ12608" s="10"/>
      <c r="AR12608" s="10"/>
      <c r="AS12608" s="10"/>
      <c r="AT12608" s="10"/>
      <c r="AU12608" s="10"/>
      <c r="AV12608" s="10"/>
      <c r="AW12608" s="10"/>
      <c r="AX12608" s="10"/>
      <c r="AY12608" s="10"/>
      <c r="AZ12608" s="10"/>
      <c r="BA12608" s="10"/>
      <c r="BB12608" s="10"/>
      <c r="BC12608" s="10"/>
      <c r="BD12608" s="10"/>
      <c r="BE12608" s="10"/>
      <c r="BF12608" s="10"/>
      <c r="BG12608" s="6"/>
    </row>
    <row r="12609" spans="34:59" x14ac:dyDescent="0.25">
      <c r="AH12609" s="6"/>
      <c r="AI12609" s="6"/>
      <c r="AJ12609" s="6"/>
      <c r="AK12609" s="6"/>
      <c r="AL12609" s="6"/>
      <c r="AM12609" s="6"/>
      <c r="AN12609" s="6"/>
      <c r="AO12609" s="6"/>
      <c r="AP12609" s="6"/>
      <c r="AQ12609" s="6"/>
      <c r="AR12609" s="6"/>
      <c r="AS12609" s="6"/>
      <c r="AT12609" s="6"/>
      <c r="AU12609" s="6"/>
      <c r="AV12609" s="6"/>
      <c r="AW12609" s="6"/>
      <c r="AX12609" s="6"/>
      <c r="AY12609" s="6"/>
      <c r="AZ12609" s="6"/>
      <c r="BA12609" s="6"/>
      <c r="BB12609" s="6"/>
      <c r="BC12609" s="6"/>
      <c r="BD12609" s="6"/>
      <c r="BE12609" s="6"/>
      <c r="BF12609" s="6"/>
      <c r="BG12609" s="10"/>
    </row>
    <row r="12610" spans="34:59" x14ac:dyDescent="0.25">
      <c r="AH12610" s="10"/>
      <c r="AI12610" s="6"/>
    </row>
    <row r="12611" spans="34:59" x14ac:dyDescent="0.25">
      <c r="AH12611" s="6"/>
      <c r="AI12611" s="6"/>
      <c r="AJ12611" s="6"/>
      <c r="AK12611" s="6"/>
      <c r="AL12611" s="6"/>
      <c r="AM12611" s="6"/>
      <c r="AN12611" s="6"/>
      <c r="AO12611" s="6"/>
      <c r="AP12611" s="6"/>
      <c r="AQ12611" s="6"/>
      <c r="AR12611" s="6"/>
      <c r="AS12611" s="6"/>
      <c r="AT12611" s="6"/>
      <c r="AU12611" s="6"/>
      <c r="AV12611" s="6"/>
      <c r="AW12611" s="6"/>
      <c r="AX12611" s="6"/>
      <c r="AY12611" s="6"/>
      <c r="AZ12611" s="6"/>
      <c r="BA12611" s="6"/>
      <c r="BB12611" s="6"/>
      <c r="BC12611" s="6"/>
      <c r="BD12611" s="6"/>
      <c r="BE12611" s="6"/>
      <c r="BF12611" s="6"/>
      <c r="BG12611" s="6"/>
    </row>
    <row r="12612" spans="34:59" x14ac:dyDescent="0.25">
      <c r="AH12612" s="10"/>
      <c r="AI12612" s="6"/>
      <c r="AJ12612" s="10"/>
      <c r="AK12612" s="10"/>
      <c r="AL12612" s="10"/>
      <c r="AM12612" s="10"/>
      <c r="AN12612" s="10"/>
      <c r="AO12612" s="10"/>
      <c r="AP12612" s="10"/>
      <c r="AQ12612" s="10"/>
      <c r="AR12612" s="10"/>
      <c r="AS12612" s="10"/>
      <c r="AT12612" s="10"/>
      <c r="AU12612" s="10"/>
      <c r="AV12612" s="10"/>
      <c r="AW12612" s="10"/>
      <c r="AX12612" s="10"/>
      <c r="AY12612" s="10"/>
      <c r="AZ12612" s="10"/>
      <c r="BA12612" s="10"/>
      <c r="BB12612" s="10"/>
      <c r="BC12612" s="10"/>
      <c r="BD12612" s="10"/>
      <c r="BE12612" s="10"/>
      <c r="BF12612" s="10"/>
      <c r="BG12612" s="6"/>
    </row>
    <row r="12614" spans="34:59" x14ac:dyDescent="0.25">
      <c r="AH12614" s="10"/>
      <c r="AI12614" s="6"/>
    </row>
    <row r="12615" spans="34:59" x14ac:dyDescent="0.25">
      <c r="AH12615" s="6"/>
      <c r="AI12615" s="6"/>
      <c r="AJ12615" s="6"/>
      <c r="AK12615" s="6"/>
      <c r="AL12615" s="6"/>
      <c r="AM12615" s="6"/>
      <c r="AN12615" s="6"/>
      <c r="AO12615" s="6"/>
      <c r="AP12615" s="6"/>
      <c r="AQ12615" s="6"/>
      <c r="AR12615" s="6"/>
      <c r="AS12615" s="6"/>
      <c r="AT12615" s="6"/>
      <c r="AU12615" s="6"/>
      <c r="AV12615" s="6"/>
      <c r="AW12615" s="6"/>
      <c r="AX12615" s="6"/>
      <c r="AY12615" s="6"/>
      <c r="AZ12615" s="6"/>
      <c r="BA12615" s="6"/>
      <c r="BB12615" s="6"/>
      <c r="BC12615" s="6"/>
      <c r="BD12615" s="6"/>
      <c r="BE12615" s="6"/>
      <c r="BF12615" s="6"/>
      <c r="BG12615" s="6"/>
    </row>
    <row r="12616" spans="34:59" x14ac:dyDescent="0.25">
      <c r="AH12616" s="10"/>
      <c r="AI12616" s="6"/>
      <c r="AJ12616" s="10"/>
      <c r="AK12616" s="10"/>
      <c r="AL12616" s="10"/>
      <c r="AM12616" s="10"/>
      <c r="AN12616" s="10"/>
      <c r="AO12616" s="10"/>
      <c r="AP12616" s="10"/>
      <c r="AQ12616" s="10"/>
      <c r="AR12616" s="10"/>
      <c r="AS12616" s="10"/>
      <c r="AT12616" s="10"/>
      <c r="AU12616" s="10"/>
      <c r="AV12616" s="10"/>
      <c r="AW12616" s="10"/>
      <c r="AX12616" s="10"/>
      <c r="AY12616" s="10"/>
      <c r="AZ12616" s="10"/>
      <c r="BA12616" s="10"/>
      <c r="BB12616" s="10"/>
      <c r="BC12616" s="10"/>
      <c r="BD12616" s="10"/>
      <c r="BE12616" s="10"/>
      <c r="BF12616" s="10"/>
      <c r="BG12616" s="6"/>
    </row>
    <row r="12617" spans="34:59" x14ac:dyDescent="0.25">
      <c r="AH12617" s="6"/>
      <c r="AI12617" s="6"/>
      <c r="AJ12617" s="6"/>
      <c r="AK12617" s="6"/>
      <c r="AL12617" s="6"/>
      <c r="AM12617" s="6"/>
      <c r="AN12617" s="6"/>
      <c r="AO12617" s="6"/>
      <c r="AP12617" s="6"/>
      <c r="AQ12617" s="6"/>
      <c r="AR12617" s="6"/>
      <c r="AS12617" s="6"/>
      <c r="AT12617" s="6"/>
      <c r="AU12617" s="6"/>
      <c r="AV12617" s="6"/>
      <c r="AW12617" s="6"/>
      <c r="AX12617" s="6"/>
      <c r="AY12617" s="6"/>
      <c r="AZ12617" s="6"/>
      <c r="BA12617" s="6"/>
      <c r="BB12617" s="6"/>
      <c r="BC12617" s="6"/>
      <c r="BD12617" s="6"/>
      <c r="BE12617" s="6"/>
      <c r="BF12617" s="6"/>
      <c r="BG12617" s="10"/>
    </row>
    <row r="12618" spans="34:59" x14ac:dyDescent="0.25">
      <c r="AH12618" s="10"/>
      <c r="AI12618" s="6"/>
    </row>
    <row r="12619" spans="34:59" x14ac:dyDescent="0.25">
      <c r="AH12619" s="6"/>
      <c r="AI12619" s="6"/>
      <c r="AJ12619" s="6"/>
      <c r="AK12619" s="6"/>
      <c r="AL12619" s="6"/>
      <c r="AM12619" s="6"/>
      <c r="AN12619" s="6"/>
      <c r="AO12619" s="6"/>
      <c r="AP12619" s="6"/>
      <c r="AQ12619" s="6"/>
      <c r="AR12619" s="6"/>
      <c r="AS12619" s="6"/>
      <c r="AT12619" s="6"/>
      <c r="AU12619" s="6"/>
      <c r="AV12619" s="6"/>
      <c r="AW12619" s="6"/>
      <c r="AX12619" s="6"/>
      <c r="AY12619" s="6"/>
      <c r="AZ12619" s="6"/>
      <c r="BA12619" s="6"/>
      <c r="BB12619" s="6"/>
      <c r="BC12619" s="6"/>
      <c r="BD12619" s="6"/>
      <c r="BE12619" s="6"/>
      <c r="BF12619" s="6"/>
      <c r="BG12619" s="6"/>
    </row>
    <row r="12620" spans="34:59" x14ac:dyDescent="0.25">
      <c r="AH12620" s="10"/>
      <c r="AI12620" s="6"/>
      <c r="AJ12620" s="10"/>
      <c r="AK12620" s="10"/>
      <c r="AL12620" s="10"/>
      <c r="AM12620" s="10"/>
      <c r="AN12620" s="10"/>
      <c r="AO12620" s="10"/>
      <c r="AP12620" s="10"/>
      <c r="AQ12620" s="10"/>
      <c r="AR12620" s="10"/>
      <c r="AS12620" s="10"/>
      <c r="AT12620" s="10"/>
      <c r="AU12620" s="10"/>
      <c r="AV12620" s="10"/>
      <c r="AW12620" s="10"/>
      <c r="AX12620" s="10"/>
      <c r="AY12620" s="10"/>
      <c r="AZ12620" s="10"/>
      <c r="BA12620" s="10"/>
      <c r="BB12620" s="10"/>
      <c r="BC12620" s="10"/>
      <c r="BD12620" s="10"/>
      <c r="BE12620" s="10"/>
      <c r="BF12620" s="10"/>
      <c r="BG12620" s="6"/>
    </row>
    <row r="12621" spans="34:59" x14ac:dyDescent="0.25">
      <c r="AH12621" s="6"/>
      <c r="AI12621" s="6"/>
      <c r="AJ12621" s="6"/>
      <c r="AK12621" s="6"/>
      <c r="AL12621" s="6"/>
      <c r="AM12621" s="6"/>
      <c r="AN12621" s="6"/>
      <c r="AO12621" s="6"/>
      <c r="AP12621" s="6"/>
      <c r="AQ12621" s="6"/>
      <c r="AR12621" s="6"/>
      <c r="AS12621" s="6"/>
      <c r="AT12621" s="6"/>
      <c r="AU12621" s="6"/>
      <c r="AV12621" s="6"/>
      <c r="AW12621" s="6"/>
      <c r="AX12621" s="6"/>
      <c r="AY12621" s="6"/>
      <c r="AZ12621" s="6"/>
      <c r="BA12621" s="6"/>
      <c r="BB12621" s="6"/>
      <c r="BC12621" s="6"/>
      <c r="BD12621" s="6"/>
      <c r="BE12621" s="6"/>
      <c r="BF12621" s="6"/>
      <c r="BG12621" s="10"/>
    </row>
    <row r="12622" spans="34:59" x14ac:dyDescent="0.25">
      <c r="AH12622" s="10"/>
      <c r="AI12622" s="6"/>
    </row>
    <row r="12623" spans="34:59" x14ac:dyDescent="0.25">
      <c r="AH12623" s="6"/>
      <c r="AI12623" s="6"/>
      <c r="AJ12623" s="6"/>
      <c r="AK12623" s="6"/>
      <c r="AL12623" s="6"/>
      <c r="AM12623" s="6"/>
      <c r="AN12623" s="6"/>
      <c r="AO12623" s="6"/>
      <c r="AP12623" s="6"/>
      <c r="AQ12623" s="6"/>
      <c r="AR12623" s="6"/>
      <c r="AS12623" s="6"/>
      <c r="AT12623" s="6"/>
      <c r="AU12623" s="6"/>
      <c r="AV12623" s="6"/>
      <c r="AW12623" s="6"/>
      <c r="AX12623" s="6"/>
      <c r="AY12623" s="6"/>
      <c r="AZ12623" s="6"/>
      <c r="BA12623" s="6"/>
      <c r="BB12623" s="6"/>
      <c r="BC12623" s="6"/>
      <c r="BD12623" s="6"/>
      <c r="BE12623" s="6"/>
      <c r="BF12623" s="6"/>
      <c r="BG12623" s="6"/>
    </row>
    <row r="12624" spans="34:59" x14ac:dyDescent="0.25">
      <c r="AH12624" s="10"/>
      <c r="AI12624" s="6"/>
      <c r="AJ12624" s="10"/>
      <c r="AK12624" s="10"/>
      <c r="AL12624" s="10"/>
      <c r="AM12624" s="10"/>
      <c r="AN12624" s="10"/>
      <c r="AO12624" s="10"/>
      <c r="AP12624" s="10"/>
      <c r="AQ12624" s="10"/>
      <c r="AR12624" s="10"/>
      <c r="AS12624" s="10"/>
      <c r="AT12624" s="10"/>
      <c r="AU12624" s="10"/>
      <c r="AV12624" s="10"/>
      <c r="AW12624" s="10"/>
      <c r="AX12624" s="10"/>
      <c r="AY12624" s="10"/>
      <c r="AZ12624" s="10"/>
      <c r="BA12624" s="10"/>
      <c r="BB12624" s="10"/>
      <c r="BC12624" s="10"/>
      <c r="BD12624" s="10"/>
      <c r="BE12624" s="10"/>
      <c r="BF12624" s="10"/>
      <c r="BG12624" s="6"/>
    </row>
    <row r="12625" spans="34:59" x14ac:dyDescent="0.25">
      <c r="AH12625" s="6"/>
      <c r="AI12625" s="6"/>
      <c r="AJ12625" s="6"/>
      <c r="AK12625" s="6"/>
      <c r="AL12625" s="6"/>
      <c r="AM12625" s="6"/>
      <c r="AN12625" s="6"/>
      <c r="AO12625" s="6"/>
      <c r="AP12625" s="6"/>
      <c r="AQ12625" s="6"/>
      <c r="AR12625" s="6"/>
      <c r="AS12625" s="6"/>
      <c r="AT12625" s="6"/>
      <c r="AU12625" s="6"/>
      <c r="AV12625" s="6"/>
      <c r="AW12625" s="6"/>
      <c r="AX12625" s="6"/>
      <c r="AY12625" s="6"/>
      <c r="AZ12625" s="6"/>
      <c r="BA12625" s="6"/>
      <c r="BB12625" s="6"/>
      <c r="BC12625" s="6"/>
      <c r="BD12625" s="6"/>
      <c r="BE12625" s="6"/>
      <c r="BF12625" s="6"/>
      <c r="BG12625" s="10"/>
    </row>
    <row r="12626" spans="34:59" x14ac:dyDescent="0.25">
      <c r="AH12626" s="10"/>
      <c r="AI12626" s="6"/>
    </row>
    <row r="12627" spans="34:59" x14ac:dyDescent="0.25">
      <c r="AH12627" s="6"/>
      <c r="AI12627" s="6"/>
      <c r="AJ12627" s="6"/>
      <c r="AK12627" s="6"/>
      <c r="AL12627" s="6"/>
      <c r="AM12627" s="6"/>
      <c r="AN12627" s="6"/>
      <c r="AO12627" s="6"/>
      <c r="AP12627" s="6"/>
      <c r="AQ12627" s="6"/>
      <c r="AR12627" s="6"/>
      <c r="AS12627" s="6"/>
      <c r="AT12627" s="6"/>
      <c r="AU12627" s="6"/>
      <c r="AV12627" s="6"/>
      <c r="AW12627" s="6"/>
      <c r="AX12627" s="6"/>
      <c r="AY12627" s="6"/>
      <c r="AZ12627" s="6"/>
      <c r="BA12627" s="6"/>
      <c r="BB12627" s="6"/>
      <c r="BC12627" s="6"/>
      <c r="BD12627" s="6"/>
      <c r="BE12627" s="6"/>
      <c r="BF12627" s="6"/>
      <c r="BG12627" s="6"/>
    </row>
    <row r="12628" spans="34:59" x14ac:dyDescent="0.25">
      <c r="AH12628" s="10"/>
      <c r="AI12628" s="6"/>
      <c r="AJ12628" s="10"/>
      <c r="AK12628" s="10"/>
      <c r="AL12628" s="10"/>
      <c r="AM12628" s="10"/>
      <c r="AN12628" s="10"/>
      <c r="AO12628" s="10"/>
      <c r="AP12628" s="10"/>
      <c r="AQ12628" s="10"/>
      <c r="AR12628" s="10"/>
      <c r="AS12628" s="10"/>
      <c r="AT12628" s="10"/>
      <c r="AU12628" s="10"/>
      <c r="AV12628" s="10"/>
      <c r="AW12628" s="10"/>
      <c r="AX12628" s="10"/>
      <c r="AY12628" s="10"/>
      <c r="AZ12628" s="10"/>
      <c r="BA12628" s="10"/>
      <c r="BB12628" s="10"/>
      <c r="BC12628" s="10"/>
      <c r="BD12628" s="10"/>
      <c r="BE12628" s="10"/>
      <c r="BF12628" s="10"/>
      <c r="BG12628" s="6"/>
    </row>
    <row r="12630" spans="34:59" x14ac:dyDescent="0.25">
      <c r="AH12630" s="10"/>
      <c r="AI12630" s="6"/>
    </row>
    <row r="12631" spans="34:59" x14ac:dyDescent="0.25">
      <c r="AH12631" s="6"/>
      <c r="AI12631" s="6"/>
      <c r="AJ12631" s="6"/>
      <c r="AK12631" s="6"/>
      <c r="AL12631" s="6"/>
      <c r="AM12631" s="6"/>
      <c r="AN12631" s="6"/>
      <c r="AO12631" s="6"/>
      <c r="AP12631" s="6"/>
      <c r="AQ12631" s="6"/>
      <c r="AR12631" s="6"/>
      <c r="AS12631" s="6"/>
      <c r="AT12631" s="6"/>
      <c r="AU12631" s="6"/>
      <c r="AV12631" s="6"/>
      <c r="AW12631" s="6"/>
      <c r="AX12631" s="6"/>
      <c r="AY12631" s="6"/>
      <c r="AZ12631" s="6"/>
      <c r="BA12631" s="6"/>
      <c r="BB12631" s="6"/>
      <c r="BC12631" s="6"/>
      <c r="BD12631" s="6"/>
      <c r="BE12631" s="6"/>
      <c r="BF12631" s="6"/>
      <c r="BG12631" s="6"/>
    </row>
    <row r="12632" spans="34:59" x14ac:dyDescent="0.25">
      <c r="AH12632" s="10"/>
      <c r="AI12632" s="6"/>
      <c r="AJ12632" s="10"/>
      <c r="AK12632" s="10"/>
      <c r="AL12632" s="10"/>
      <c r="AM12632" s="10"/>
      <c r="AN12632" s="10"/>
      <c r="AO12632" s="10"/>
      <c r="AP12632" s="10"/>
      <c r="AQ12632" s="10"/>
      <c r="AR12632" s="10"/>
      <c r="AS12632" s="10"/>
      <c r="AT12632" s="10"/>
      <c r="AU12632" s="10"/>
      <c r="AV12632" s="10"/>
      <c r="AW12632" s="10"/>
      <c r="AX12632" s="10"/>
      <c r="AY12632" s="10"/>
      <c r="AZ12632" s="10"/>
      <c r="BA12632" s="10"/>
      <c r="BB12632" s="10"/>
      <c r="BC12632" s="10"/>
      <c r="BD12632" s="10"/>
      <c r="BE12632" s="10"/>
      <c r="BF12632" s="10"/>
      <c r="BG12632" s="6"/>
    </row>
    <row r="12633" spans="34:59" x14ac:dyDescent="0.25">
      <c r="AH12633" s="6"/>
      <c r="AI12633" s="6"/>
      <c r="AJ12633" s="6"/>
      <c r="AK12633" s="6"/>
      <c r="AL12633" s="6"/>
      <c r="AM12633" s="6"/>
      <c r="AN12633" s="6"/>
      <c r="AO12633" s="6"/>
      <c r="AP12633" s="6"/>
      <c r="AQ12633" s="6"/>
      <c r="AR12633" s="6"/>
      <c r="AS12633" s="6"/>
      <c r="AT12633" s="6"/>
      <c r="AU12633" s="6"/>
      <c r="AV12633" s="6"/>
      <c r="AW12633" s="6"/>
      <c r="AX12633" s="6"/>
      <c r="AY12633" s="6"/>
      <c r="AZ12633" s="6"/>
      <c r="BA12633" s="6"/>
      <c r="BB12633" s="6"/>
      <c r="BC12633" s="6"/>
      <c r="BD12633" s="6"/>
      <c r="BE12633" s="6"/>
      <c r="BF12633" s="6"/>
      <c r="BG12633" s="10"/>
    </row>
    <row r="12634" spans="34:59" x14ac:dyDescent="0.25">
      <c r="AH12634" s="10"/>
      <c r="AI12634" s="6"/>
    </row>
    <row r="12635" spans="34:59" x14ac:dyDescent="0.25">
      <c r="AH12635" s="6"/>
      <c r="AI12635" s="6"/>
      <c r="AJ12635" s="6"/>
      <c r="AK12635" s="6"/>
      <c r="AL12635" s="6"/>
      <c r="AM12635" s="6"/>
      <c r="AN12635" s="6"/>
      <c r="AO12635" s="6"/>
      <c r="AP12635" s="6"/>
      <c r="AQ12635" s="6"/>
      <c r="AR12635" s="6"/>
      <c r="AS12635" s="6"/>
      <c r="AT12635" s="6"/>
      <c r="AU12635" s="6"/>
      <c r="AV12635" s="6"/>
      <c r="AW12635" s="6"/>
      <c r="AX12635" s="6"/>
      <c r="AY12635" s="6"/>
      <c r="AZ12635" s="6"/>
      <c r="BA12635" s="6"/>
      <c r="BB12635" s="6"/>
      <c r="BC12635" s="6"/>
      <c r="BD12635" s="6"/>
      <c r="BE12635" s="6"/>
      <c r="BF12635" s="6"/>
      <c r="BG12635" s="6"/>
    </row>
    <row r="12636" spans="34:59" x14ac:dyDescent="0.25">
      <c r="AH12636" s="10"/>
      <c r="AI12636" s="6"/>
      <c r="AJ12636" s="10"/>
      <c r="AK12636" s="10"/>
      <c r="AL12636" s="10"/>
      <c r="AM12636" s="10"/>
      <c r="AN12636" s="10"/>
      <c r="AO12636" s="10"/>
      <c r="AP12636" s="10"/>
      <c r="AQ12636" s="10"/>
      <c r="AR12636" s="10"/>
      <c r="AS12636" s="10"/>
      <c r="AT12636" s="10"/>
      <c r="AU12636" s="10"/>
      <c r="AV12636" s="10"/>
      <c r="AW12636" s="10"/>
      <c r="AX12636" s="10"/>
      <c r="AY12636" s="10"/>
      <c r="AZ12636" s="10"/>
      <c r="BA12636" s="10"/>
      <c r="BB12636" s="10"/>
      <c r="BC12636" s="10"/>
      <c r="BD12636" s="10"/>
      <c r="BE12636" s="10"/>
      <c r="BF12636" s="10"/>
      <c r="BG12636" s="6"/>
    </row>
    <row r="12637" spans="34:59" x14ac:dyDescent="0.25">
      <c r="AH12637" s="6"/>
      <c r="AI12637" s="6"/>
      <c r="AJ12637" s="6"/>
      <c r="AK12637" s="6"/>
      <c r="AL12637" s="6"/>
      <c r="AM12637" s="6"/>
      <c r="AN12637" s="6"/>
      <c r="AO12637" s="6"/>
      <c r="AP12637" s="6"/>
      <c r="AQ12637" s="6"/>
      <c r="AR12637" s="6"/>
      <c r="AS12637" s="6"/>
      <c r="AT12637" s="6"/>
      <c r="AU12637" s="6"/>
      <c r="AV12637" s="6"/>
      <c r="AW12637" s="6"/>
      <c r="AX12637" s="6"/>
      <c r="AY12637" s="6"/>
      <c r="AZ12637" s="6"/>
      <c r="BA12637" s="6"/>
      <c r="BB12637" s="6"/>
      <c r="BC12637" s="6"/>
      <c r="BD12637" s="6"/>
      <c r="BE12637" s="6"/>
      <c r="BF12637" s="6"/>
      <c r="BG12637" s="10"/>
    </row>
    <row r="12638" spans="34:59" x14ac:dyDescent="0.25">
      <c r="AH12638" s="10"/>
      <c r="AI12638" s="6"/>
    </row>
    <row r="12639" spans="34:59" x14ac:dyDescent="0.25">
      <c r="AH12639" s="6"/>
      <c r="AI12639" s="6"/>
      <c r="AJ12639" s="6"/>
      <c r="AK12639" s="6"/>
      <c r="AL12639" s="6"/>
      <c r="AM12639" s="6"/>
      <c r="AN12639" s="6"/>
      <c r="AO12639" s="6"/>
      <c r="AP12639" s="6"/>
      <c r="AQ12639" s="6"/>
      <c r="AR12639" s="6"/>
      <c r="AS12639" s="6"/>
      <c r="AT12639" s="6"/>
      <c r="AU12639" s="6"/>
      <c r="AV12639" s="6"/>
      <c r="AW12639" s="6"/>
      <c r="AX12639" s="6"/>
      <c r="AY12639" s="6"/>
      <c r="AZ12639" s="6"/>
      <c r="BA12639" s="6"/>
      <c r="BB12639" s="6"/>
      <c r="BC12639" s="6"/>
      <c r="BD12639" s="6"/>
      <c r="BE12639" s="6"/>
      <c r="BF12639" s="6"/>
      <c r="BG12639" s="6"/>
    </row>
    <row r="12640" spans="34:59" x14ac:dyDescent="0.25">
      <c r="AH12640" s="10"/>
      <c r="AI12640" s="6"/>
      <c r="AJ12640" s="10"/>
      <c r="AK12640" s="10"/>
      <c r="AL12640" s="10"/>
      <c r="AM12640" s="10"/>
      <c r="AN12640" s="10"/>
      <c r="AO12640" s="10"/>
      <c r="AP12640" s="10"/>
      <c r="AQ12640" s="10"/>
      <c r="AR12640" s="10"/>
      <c r="AS12640" s="10"/>
      <c r="AT12640" s="10"/>
      <c r="AU12640" s="10"/>
      <c r="AV12640" s="10"/>
      <c r="AW12640" s="10"/>
      <c r="AX12640" s="10"/>
      <c r="AY12640" s="10"/>
      <c r="AZ12640" s="10"/>
      <c r="BA12640" s="10"/>
      <c r="BB12640" s="10"/>
      <c r="BC12640" s="10"/>
      <c r="BD12640" s="10"/>
      <c r="BE12640" s="10"/>
      <c r="BF12640" s="10"/>
      <c r="BG12640" s="6"/>
    </row>
    <row r="12641" spans="34:59" x14ac:dyDescent="0.25">
      <c r="AH12641" s="6"/>
      <c r="AI12641" s="6"/>
      <c r="AJ12641" s="6"/>
      <c r="AK12641" s="6"/>
      <c r="AL12641" s="6"/>
      <c r="AM12641" s="6"/>
      <c r="AN12641" s="6"/>
      <c r="AO12641" s="6"/>
      <c r="AP12641" s="6"/>
      <c r="AQ12641" s="6"/>
      <c r="AR12641" s="6"/>
      <c r="AS12641" s="6"/>
      <c r="AT12641" s="6"/>
      <c r="AU12641" s="6"/>
      <c r="AV12641" s="6"/>
      <c r="AW12641" s="6"/>
      <c r="AX12641" s="6"/>
      <c r="AY12641" s="6"/>
      <c r="AZ12641" s="6"/>
      <c r="BA12641" s="6"/>
      <c r="BB12641" s="6"/>
      <c r="BC12641" s="6"/>
      <c r="BD12641" s="6"/>
      <c r="BE12641" s="6"/>
      <c r="BF12641" s="6"/>
      <c r="BG12641" s="10"/>
    </row>
    <row r="12642" spans="34:59" x14ac:dyDescent="0.25">
      <c r="AH12642" s="10"/>
      <c r="AI12642" s="6"/>
    </row>
    <row r="12643" spans="34:59" x14ac:dyDescent="0.25">
      <c r="AH12643" s="6"/>
      <c r="AI12643" s="6"/>
      <c r="AJ12643" s="6"/>
      <c r="AK12643" s="6"/>
      <c r="AL12643" s="6"/>
      <c r="AM12643" s="6"/>
      <c r="AN12643" s="6"/>
      <c r="AO12643" s="6"/>
      <c r="AP12643" s="6"/>
      <c r="AQ12643" s="6"/>
      <c r="AR12643" s="6"/>
      <c r="AS12643" s="6"/>
      <c r="AT12643" s="6"/>
      <c r="AU12643" s="6"/>
      <c r="AV12643" s="6"/>
      <c r="AW12643" s="6"/>
      <c r="AX12643" s="6"/>
      <c r="AY12643" s="6"/>
      <c r="AZ12643" s="6"/>
      <c r="BA12643" s="6"/>
      <c r="BB12643" s="6"/>
      <c r="BC12643" s="6"/>
      <c r="BD12643" s="6"/>
      <c r="BE12643" s="6"/>
      <c r="BF12643" s="6"/>
      <c r="BG12643" s="6"/>
    </row>
    <row r="12644" spans="34:59" x14ac:dyDescent="0.25">
      <c r="AH12644" s="10"/>
      <c r="AI12644" s="6"/>
      <c r="AJ12644" s="10"/>
      <c r="AK12644" s="10"/>
      <c r="AL12644" s="10"/>
      <c r="AM12644" s="10"/>
      <c r="AN12644" s="10"/>
      <c r="AO12644" s="10"/>
      <c r="AP12644" s="10"/>
      <c r="AQ12644" s="10"/>
      <c r="AR12644" s="10"/>
      <c r="AS12644" s="10"/>
      <c r="AT12644" s="10"/>
      <c r="AU12644" s="10"/>
      <c r="AV12644" s="10"/>
      <c r="AW12644" s="10"/>
      <c r="AX12644" s="10"/>
      <c r="AY12644" s="10"/>
      <c r="AZ12644" s="10"/>
      <c r="BA12644" s="10"/>
      <c r="BB12644" s="10"/>
      <c r="BC12644" s="10"/>
      <c r="BD12644" s="10"/>
      <c r="BE12644" s="10"/>
      <c r="BF12644" s="10"/>
      <c r="BG12644" s="6"/>
    </row>
    <row r="12646" spans="34:59" x14ac:dyDescent="0.25">
      <c r="AH12646" s="10"/>
      <c r="AI12646" s="6"/>
    </row>
    <row r="12647" spans="34:59" x14ac:dyDescent="0.25">
      <c r="AH12647" s="6"/>
      <c r="AI12647" s="6"/>
      <c r="AJ12647" s="6"/>
      <c r="AK12647" s="6"/>
      <c r="AL12647" s="6"/>
      <c r="AM12647" s="6"/>
      <c r="AN12647" s="6"/>
      <c r="AO12647" s="6"/>
      <c r="AP12647" s="6"/>
      <c r="AQ12647" s="6"/>
      <c r="AR12647" s="6"/>
      <c r="AS12647" s="6"/>
      <c r="AT12647" s="6"/>
      <c r="AU12647" s="6"/>
      <c r="AV12647" s="6"/>
      <c r="AW12647" s="6"/>
      <c r="AX12647" s="6"/>
      <c r="AY12647" s="6"/>
      <c r="AZ12647" s="6"/>
      <c r="BA12647" s="6"/>
      <c r="BB12647" s="6"/>
      <c r="BC12647" s="6"/>
      <c r="BD12647" s="6"/>
      <c r="BE12647" s="6"/>
      <c r="BF12647" s="6"/>
      <c r="BG12647" s="6"/>
    </row>
    <row r="12648" spans="34:59" x14ac:dyDescent="0.25">
      <c r="AH12648" s="10"/>
      <c r="AI12648" s="6"/>
      <c r="AJ12648" s="10"/>
      <c r="AK12648" s="10"/>
      <c r="AL12648" s="10"/>
      <c r="AM12648" s="10"/>
      <c r="AN12648" s="10"/>
      <c r="AO12648" s="10"/>
      <c r="AP12648" s="10"/>
      <c r="AQ12648" s="10"/>
      <c r="AR12648" s="10"/>
      <c r="AS12648" s="10"/>
      <c r="AT12648" s="10"/>
      <c r="AU12648" s="10"/>
      <c r="AV12648" s="10"/>
      <c r="AW12648" s="10"/>
      <c r="AX12648" s="10"/>
      <c r="AY12648" s="10"/>
      <c r="AZ12648" s="10"/>
      <c r="BA12648" s="10"/>
      <c r="BB12648" s="10"/>
      <c r="BC12648" s="10"/>
      <c r="BD12648" s="10"/>
      <c r="BE12648" s="10"/>
      <c r="BF12648" s="10"/>
      <c r="BG12648" s="6"/>
    </row>
    <row r="12649" spans="34:59" x14ac:dyDescent="0.25">
      <c r="AH12649" s="6"/>
      <c r="AI12649" s="6"/>
      <c r="AJ12649" s="6"/>
      <c r="AK12649" s="6"/>
      <c r="AL12649" s="6"/>
      <c r="AM12649" s="6"/>
      <c r="AN12649" s="6"/>
      <c r="AO12649" s="6"/>
      <c r="AP12649" s="6"/>
      <c r="AQ12649" s="6"/>
      <c r="AR12649" s="6"/>
      <c r="AS12649" s="6"/>
      <c r="AT12649" s="6"/>
      <c r="AU12649" s="6"/>
      <c r="AV12649" s="6"/>
      <c r="AW12649" s="6"/>
      <c r="AX12649" s="6"/>
      <c r="AY12649" s="6"/>
      <c r="AZ12649" s="6"/>
      <c r="BA12649" s="6"/>
      <c r="BB12649" s="6"/>
      <c r="BC12649" s="6"/>
      <c r="BD12649" s="6"/>
      <c r="BE12649" s="6"/>
      <c r="BF12649" s="6"/>
      <c r="BG12649" s="10"/>
    </row>
    <row r="12650" spans="34:59" x14ac:dyDescent="0.25">
      <c r="AH12650" s="10"/>
      <c r="AI12650" s="6"/>
    </row>
    <row r="12651" spans="34:59" x14ac:dyDescent="0.25">
      <c r="AH12651" s="6"/>
      <c r="AI12651" s="6"/>
      <c r="AJ12651" s="6"/>
      <c r="AK12651" s="6"/>
      <c r="AL12651" s="6"/>
      <c r="AM12651" s="6"/>
      <c r="AN12651" s="6"/>
      <c r="AO12651" s="6"/>
      <c r="AP12651" s="6"/>
      <c r="AQ12651" s="6"/>
      <c r="AR12651" s="6"/>
      <c r="AS12651" s="6"/>
      <c r="AT12651" s="6"/>
      <c r="AU12651" s="6"/>
      <c r="AV12651" s="6"/>
      <c r="AW12651" s="6"/>
      <c r="AX12651" s="6"/>
      <c r="AY12651" s="6"/>
      <c r="AZ12651" s="6"/>
      <c r="BA12651" s="6"/>
      <c r="BB12651" s="6"/>
      <c r="BC12651" s="6"/>
      <c r="BD12651" s="6"/>
      <c r="BE12651" s="6"/>
      <c r="BF12651" s="6"/>
      <c r="BG12651" s="6"/>
    </row>
    <row r="12652" spans="34:59" x14ac:dyDescent="0.25">
      <c r="AH12652" s="10"/>
      <c r="AI12652" s="6"/>
      <c r="AJ12652" s="10"/>
      <c r="AK12652" s="10"/>
      <c r="AL12652" s="10"/>
      <c r="AM12652" s="10"/>
      <c r="AN12652" s="10"/>
      <c r="AO12652" s="10"/>
      <c r="AP12652" s="10"/>
      <c r="AQ12652" s="10"/>
      <c r="AR12652" s="10"/>
      <c r="AS12652" s="10"/>
      <c r="AT12652" s="10"/>
      <c r="AU12652" s="10"/>
      <c r="AV12652" s="10"/>
      <c r="AW12652" s="10"/>
      <c r="AX12652" s="10"/>
      <c r="AY12652" s="10"/>
      <c r="AZ12652" s="10"/>
      <c r="BA12652" s="10"/>
      <c r="BB12652" s="10"/>
      <c r="BC12652" s="10"/>
      <c r="BD12652" s="10"/>
      <c r="BE12652" s="10"/>
      <c r="BF12652" s="10"/>
      <c r="BG12652" s="6"/>
    </row>
    <row r="12653" spans="34:59" x14ac:dyDescent="0.25">
      <c r="AH12653" s="6"/>
      <c r="AI12653" s="6"/>
      <c r="AJ12653" s="6"/>
      <c r="AK12653" s="6"/>
      <c r="AL12653" s="6"/>
      <c r="AM12653" s="6"/>
      <c r="AN12653" s="6"/>
      <c r="AO12653" s="6"/>
      <c r="AP12653" s="6"/>
      <c r="AQ12653" s="6"/>
      <c r="AR12653" s="6"/>
      <c r="AS12653" s="6"/>
      <c r="AT12653" s="6"/>
      <c r="AU12653" s="6"/>
      <c r="AV12653" s="6"/>
      <c r="AW12653" s="6"/>
      <c r="AX12653" s="6"/>
      <c r="AY12653" s="6"/>
      <c r="AZ12653" s="6"/>
      <c r="BA12653" s="6"/>
      <c r="BB12653" s="6"/>
      <c r="BC12653" s="6"/>
      <c r="BD12653" s="6"/>
      <c r="BE12653" s="6"/>
      <c r="BF12653" s="6"/>
      <c r="BG12653" s="10"/>
    </row>
    <row r="12654" spans="34:59" x14ac:dyDescent="0.25">
      <c r="AH12654" s="10"/>
      <c r="AI12654" s="6"/>
    </row>
    <row r="12655" spans="34:59" x14ac:dyDescent="0.25">
      <c r="AH12655" s="6"/>
      <c r="AI12655" s="6"/>
      <c r="AJ12655" s="6"/>
      <c r="AK12655" s="6"/>
      <c r="AL12655" s="6"/>
      <c r="AM12655" s="6"/>
      <c r="AN12655" s="6"/>
      <c r="AO12655" s="6"/>
      <c r="AP12655" s="6"/>
      <c r="AQ12655" s="6"/>
      <c r="AR12655" s="6"/>
      <c r="AS12655" s="6"/>
      <c r="AT12655" s="6"/>
      <c r="AU12655" s="6"/>
      <c r="AV12655" s="6"/>
      <c r="AW12655" s="6"/>
      <c r="AX12655" s="6"/>
      <c r="AY12655" s="6"/>
      <c r="AZ12655" s="6"/>
      <c r="BA12655" s="6"/>
      <c r="BB12655" s="6"/>
      <c r="BC12655" s="6"/>
      <c r="BD12655" s="6"/>
      <c r="BE12655" s="6"/>
      <c r="BF12655" s="6"/>
      <c r="BG12655" s="6"/>
    </row>
    <row r="12656" spans="34:59" x14ac:dyDescent="0.25">
      <c r="AH12656" s="10"/>
      <c r="AI12656" s="6"/>
      <c r="AJ12656" s="10"/>
      <c r="AK12656" s="10"/>
      <c r="AL12656" s="10"/>
      <c r="AM12656" s="10"/>
      <c r="AN12656" s="10"/>
      <c r="AO12656" s="10"/>
      <c r="AP12656" s="10"/>
      <c r="AQ12656" s="10"/>
      <c r="AR12656" s="10"/>
      <c r="AS12656" s="10"/>
      <c r="AT12656" s="10"/>
      <c r="AU12656" s="10"/>
      <c r="AV12656" s="10"/>
      <c r="AW12656" s="10"/>
      <c r="AX12656" s="10"/>
      <c r="AY12656" s="10"/>
      <c r="AZ12656" s="10"/>
      <c r="BA12656" s="10"/>
      <c r="BB12656" s="10"/>
      <c r="BC12656" s="10"/>
      <c r="BD12656" s="10"/>
      <c r="BE12656" s="10"/>
      <c r="BF12656" s="10"/>
      <c r="BG12656" s="6"/>
    </row>
    <row r="12657" spans="34:59" x14ac:dyDescent="0.25">
      <c r="AH12657" s="6"/>
      <c r="AI12657" s="6"/>
      <c r="AJ12657" s="6"/>
      <c r="AK12657" s="6"/>
      <c r="AL12657" s="6"/>
      <c r="AM12657" s="6"/>
      <c r="AN12657" s="6"/>
      <c r="AO12657" s="6"/>
      <c r="AP12657" s="6"/>
      <c r="AQ12657" s="6"/>
      <c r="AR12657" s="6"/>
      <c r="AS12657" s="6"/>
      <c r="AT12657" s="6"/>
      <c r="AU12657" s="6"/>
      <c r="AV12657" s="6"/>
      <c r="AW12657" s="6"/>
      <c r="AX12657" s="6"/>
      <c r="AY12657" s="6"/>
      <c r="AZ12657" s="6"/>
      <c r="BA12657" s="6"/>
      <c r="BB12657" s="6"/>
      <c r="BC12657" s="6"/>
      <c r="BD12657" s="6"/>
      <c r="BE12657" s="6"/>
      <c r="BF12657" s="6"/>
      <c r="BG12657" s="10"/>
    </row>
    <row r="12658" spans="34:59" x14ac:dyDescent="0.25">
      <c r="AH12658" s="10"/>
      <c r="AI12658" s="6"/>
    </row>
    <row r="12659" spans="34:59" x14ac:dyDescent="0.25">
      <c r="AH12659" s="6"/>
      <c r="AI12659" s="6"/>
      <c r="AJ12659" s="6"/>
      <c r="AK12659" s="6"/>
      <c r="AL12659" s="6"/>
      <c r="AM12659" s="6"/>
      <c r="AN12659" s="6"/>
      <c r="AO12659" s="6"/>
      <c r="AP12659" s="6"/>
      <c r="AQ12659" s="6"/>
      <c r="AR12659" s="6"/>
      <c r="AS12659" s="6"/>
      <c r="AT12659" s="6"/>
      <c r="AU12659" s="6"/>
      <c r="AV12659" s="6"/>
      <c r="AW12659" s="6"/>
      <c r="AX12659" s="6"/>
      <c r="AY12659" s="6"/>
      <c r="AZ12659" s="6"/>
      <c r="BA12659" s="6"/>
      <c r="BB12659" s="6"/>
      <c r="BC12659" s="6"/>
      <c r="BD12659" s="6"/>
      <c r="BE12659" s="6"/>
      <c r="BF12659" s="6"/>
      <c r="BG12659" s="6"/>
    </row>
    <row r="12660" spans="34:59" x14ac:dyDescent="0.25">
      <c r="AH12660" s="10"/>
      <c r="AI12660" s="6"/>
      <c r="AJ12660" s="10"/>
      <c r="AK12660" s="10"/>
      <c r="AL12660" s="10"/>
      <c r="AM12660" s="10"/>
      <c r="AN12660" s="10"/>
      <c r="AO12660" s="10"/>
      <c r="AP12660" s="10"/>
      <c r="AQ12660" s="10"/>
      <c r="AR12660" s="10"/>
      <c r="AS12660" s="10"/>
      <c r="AT12660" s="10"/>
      <c r="AU12660" s="10"/>
      <c r="AV12660" s="10"/>
      <c r="AW12660" s="10"/>
      <c r="AX12660" s="10"/>
      <c r="AY12660" s="10"/>
      <c r="AZ12660" s="10"/>
      <c r="BA12660" s="10"/>
      <c r="BB12660" s="10"/>
      <c r="BC12660" s="10"/>
      <c r="BD12660" s="10"/>
      <c r="BE12660" s="10"/>
      <c r="BF12660" s="10"/>
      <c r="BG12660" s="6"/>
    </row>
    <row r="12662" spans="34:59" x14ac:dyDescent="0.25">
      <c r="AH12662" s="10"/>
      <c r="AI12662" s="6"/>
    </row>
    <row r="12663" spans="34:59" x14ac:dyDescent="0.25">
      <c r="AH12663" s="6"/>
      <c r="AI12663" s="6"/>
      <c r="AJ12663" s="6"/>
      <c r="AK12663" s="6"/>
      <c r="AL12663" s="6"/>
      <c r="AM12663" s="6"/>
      <c r="AN12663" s="6"/>
      <c r="AO12663" s="6"/>
      <c r="AP12663" s="6"/>
      <c r="AQ12663" s="6"/>
      <c r="AR12663" s="6"/>
      <c r="AS12663" s="6"/>
      <c r="AT12663" s="6"/>
      <c r="AU12663" s="6"/>
      <c r="AV12663" s="6"/>
      <c r="AW12663" s="6"/>
      <c r="AX12663" s="6"/>
      <c r="AY12663" s="6"/>
      <c r="AZ12663" s="6"/>
      <c r="BA12663" s="6"/>
      <c r="BB12663" s="6"/>
      <c r="BC12663" s="6"/>
      <c r="BD12663" s="6"/>
      <c r="BE12663" s="6"/>
      <c r="BF12663" s="6"/>
      <c r="BG12663" s="6"/>
    </row>
    <row r="12664" spans="34:59" x14ac:dyDescent="0.25">
      <c r="AH12664" s="10"/>
      <c r="AI12664" s="6"/>
      <c r="AJ12664" s="10"/>
      <c r="AK12664" s="10"/>
      <c r="AL12664" s="10"/>
      <c r="AM12664" s="10"/>
      <c r="AN12664" s="10"/>
      <c r="AO12664" s="10"/>
      <c r="AP12664" s="10"/>
      <c r="AQ12664" s="10"/>
      <c r="AR12664" s="10"/>
      <c r="AS12664" s="10"/>
      <c r="AT12664" s="10"/>
      <c r="AU12664" s="10"/>
      <c r="AV12664" s="10"/>
      <c r="AW12664" s="10"/>
      <c r="AX12664" s="10"/>
      <c r="AY12664" s="10"/>
      <c r="AZ12664" s="10"/>
      <c r="BA12664" s="10"/>
      <c r="BB12664" s="10"/>
      <c r="BC12664" s="10"/>
      <c r="BD12664" s="10"/>
      <c r="BE12664" s="10"/>
      <c r="BF12664" s="10"/>
      <c r="BG12664" s="6"/>
    </row>
    <row r="12665" spans="34:59" x14ac:dyDescent="0.25">
      <c r="AH12665" s="6"/>
      <c r="AI12665" s="6"/>
      <c r="AJ12665" s="6"/>
      <c r="AK12665" s="6"/>
      <c r="AL12665" s="6"/>
      <c r="AM12665" s="6"/>
      <c r="AN12665" s="6"/>
      <c r="AO12665" s="6"/>
      <c r="AP12665" s="6"/>
      <c r="AQ12665" s="6"/>
      <c r="AR12665" s="6"/>
      <c r="AS12665" s="6"/>
      <c r="AT12665" s="6"/>
      <c r="AU12665" s="6"/>
      <c r="AV12665" s="6"/>
      <c r="AW12665" s="6"/>
      <c r="AX12665" s="6"/>
      <c r="AY12665" s="6"/>
      <c r="AZ12665" s="6"/>
      <c r="BA12665" s="6"/>
      <c r="BB12665" s="6"/>
      <c r="BC12665" s="6"/>
      <c r="BD12665" s="6"/>
      <c r="BE12665" s="6"/>
      <c r="BF12665" s="6"/>
      <c r="BG12665" s="10"/>
    </row>
    <row r="12666" spans="34:59" x14ac:dyDescent="0.25">
      <c r="AH12666" s="10"/>
      <c r="AI12666" s="6"/>
    </row>
    <row r="12667" spans="34:59" x14ac:dyDescent="0.25">
      <c r="AH12667" s="6"/>
      <c r="AI12667" s="6"/>
      <c r="AJ12667" s="6"/>
      <c r="AK12667" s="6"/>
      <c r="AL12667" s="6"/>
      <c r="AM12667" s="6"/>
      <c r="AN12667" s="6"/>
      <c r="AO12667" s="6"/>
      <c r="AP12667" s="6"/>
      <c r="AQ12667" s="6"/>
      <c r="AR12667" s="6"/>
      <c r="AS12667" s="6"/>
      <c r="AT12667" s="6"/>
      <c r="AU12667" s="6"/>
      <c r="AV12667" s="6"/>
      <c r="AW12667" s="6"/>
      <c r="AX12667" s="6"/>
      <c r="AY12667" s="6"/>
      <c r="AZ12667" s="6"/>
      <c r="BA12667" s="6"/>
      <c r="BB12667" s="6"/>
      <c r="BC12667" s="6"/>
      <c r="BD12667" s="6"/>
      <c r="BE12667" s="6"/>
      <c r="BF12667" s="6"/>
      <c r="BG12667" s="6"/>
    </row>
    <row r="12668" spans="34:59" x14ac:dyDescent="0.25">
      <c r="AH12668" s="10"/>
      <c r="AI12668" s="6"/>
      <c r="AJ12668" s="10"/>
      <c r="AK12668" s="10"/>
      <c r="AL12668" s="10"/>
      <c r="AM12668" s="10"/>
      <c r="AN12668" s="10"/>
      <c r="AO12668" s="10"/>
      <c r="AP12668" s="10"/>
      <c r="AQ12668" s="10"/>
      <c r="AR12668" s="10"/>
      <c r="AS12668" s="10"/>
      <c r="AT12668" s="10"/>
      <c r="AU12668" s="10"/>
      <c r="AV12668" s="10"/>
      <c r="AW12668" s="10"/>
      <c r="AX12668" s="10"/>
      <c r="AY12668" s="10"/>
      <c r="AZ12668" s="10"/>
      <c r="BA12668" s="10"/>
      <c r="BB12668" s="10"/>
      <c r="BC12668" s="10"/>
      <c r="BD12668" s="10"/>
      <c r="BE12668" s="10"/>
      <c r="BF12668" s="10"/>
      <c r="BG12668" s="6"/>
    </row>
    <row r="12669" spans="34:59" x14ac:dyDescent="0.25">
      <c r="AH12669" s="6"/>
      <c r="AI12669" s="6"/>
      <c r="AJ12669" s="6"/>
      <c r="AK12669" s="6"/>
      <c r="AL12669" s="6"/>
      <c r="AM12669" s="6"/>
      <c r="AN12669" s="6"/>
      <c r="AO12669" s="6"/>
      <c r="AP12669" s="6"/>
      <c r="AQ12669" s="6"/>
      <c r="AR12669" s="6"/>
      <c r="AS12669" s="6"/>
      <c r="AT12669" s="6"/>
      <c r="AU12669" s="6"/>
      <c r="AV12669" s="6"/>
      <c r="AW12669" s="6"/>
      <c r="AX12669" s="6"/>
      <c r="AY12669" s="6"/>
      <c r="AZ12669" s="6"/>
      <c r="BA12669" s="6"/>
      <c r="BB12669" s="6"/>
      <c r="BC12669" s="6"/>
      <c r="BD12669" s="6"/>
      <c r="BE12669" s="6"/>
      <c r="BF12669" s="6"/>
      <c r="BG12669" s="10"/>
    </row>
    <row r="12670" spans="34:59" x14ac:dyDescent="0.25">
      <c r="AH12670" s="10"/>
      <c r="AI12670" s="6"/>
    </row>
    <row r="12671" spans="34:59" x14ac:dyDescent="0.25">
      <c r="AH12671" s="6"/>
      <c r="AI12671" s="6"/>
      <c r="AJ12671" s="6"/>
      <c r="AK12671" s="6"/>
      <c r="AL12671" s="6"/>
      <c r="AM12671" s="6"/>
      <c r="AN12671" s="6"/>
      <c r="AO12671" s="6"/>
      <c r="AP12671" s="6"/>
      <c r="AQ12671" s="6"/>
      <c r="AR12671" s="6"/>
      <c r="AS12671" s="6"/>
      <c r="AT12671" s="6"/>
      <c r="AU12671" s="6"/>
      <c r="AV12671" s="6"/>
      <c r="AW12671" s="6"/>
      <c r="AX12671" s="6"/>
      <c r="AY12671" s="6"/>
      <c r="AZ12671" s="6"/>
      <c r="BA12671" s="6"/>
      <c r="BB12671" s="6"/>
      <c r="BC12671" s="6"/>
      <c r="BD12671" s="6"/>
      <c r="BE12671" s="6"/>
      <c r="BF12671" s="6"/>
      <c r="BG12671" s="6"/>
    </row>
    <row r="12672" spans="34:59" x14ac:dyDescent="0.25">
      <c r="AH12672" s="10"/>
      <c r="AI12672" s="6"/>
      <c r="AJ12672" s="10"/>
      <c r="AK12672" s="10"/>
      <c r="AL12672" s="10"/>
      <c r="AM12672" s="10"/>
      <c r="AN12672" s="10"/>
      <c r="AO12672" s="10"/>
      <c r="AP12672" s="10"/>
      <c r="AQ12672" s="10"/>
      <c r="AR12672" s="10"/>
      <c r="AS12672" s="10"/>
      <c r="AT12672" s="10"/>
      <c r="AU12672" s="10"/>
      <c r="AV12672" s="10"/>
      <c r="AW12672" s="10"/>
      <c r="AX12672" s="10"/>
      <c r="AY12672" s="10"/>
      <c r="AZ12672" s="10"/>
      <c r="BA12672" s="10"/>
      <c r="BB12672" s="10"/>
      <c r="BC12672" s="10"/>
      <c r="BD12672" s="10"/>
      <c r="BE12672" s="10"/>
      <c r="BF12672" s="10"/>
      <c r="BG12672" s="6"/>
    </row>
    <row r="12673" spans="34:59" x14ac:dyDescent="0.25">
      <c r="AH12673" s="6"/>
      <c r="AI12673" s="6"/>
      <c r="AJ12673" s="6"/>
      <c r="AK12673" s="6"/>
      <c r="AL12673" s="6"/>
      <c r="AM12673" s="6"/>
      <c r="AN12673" s="6"/>
      <c r="AO12673" s="6"/>
      <c r="AP12673" s="6"/>
      <c r="AQ12673" s="6"/>
      <c r="AR12673" s="6"/>
      <c r="AS12673" s="6"/>
      <c r="AT12673" s="6"/>
      <c r="AU12673" s="6"/>
      <c r="AV12673" s="6"/>
      <c r="AW12673" s="6"/>
      <c r="AX12673" s="6"/>
      <c r="AY12673" s="6"/>
      <c r="AZ12673" s="6"/>
      <c r="BA12673" s="6"/>
      <c r="BB12673" s="6"/>
      <c r="BC12673" s="6"/>
      <c r="BD12673" s="6"/>
      <c r="BE12673" s="6"/>
      <c r="BF12673" s="6"/>
      <c r="BG12673" s="10"/>
    </row>
    <row r="12674" spans="34:59" x14ac:dyDescent="0.25">
      <c r="AH12674" s="10"/>
      <c r="AI12674" s="6"/>
    </row>
    <row r="12675" spans="34:59" x14ac:dyDescent="0.25">
      <c r="AH12675" s="6"/>
      <c r="AI12675" s="6"/>
      <c r="AJ12675" s="6"/>
      <c r="AK12675" s="6"/>
      <c r="AL12675" s="6"/>
      <c r="AM12675" s="6"/>
      <c r="AN12675" s="6"/>
      <c r="AO12675" s="6"/>
      <c r="AP12675" s="6"/>
      <c r="AQ12675" s="6"/>
      <c r="AR12675" s="6"/>
      <c r="AS12675" s="6"/>
      <c r="AT12675" s="6"/>
      <c r="AU12675" s="6"/>
      <c r="AV12675" s="6"/>
      <c r="AW12675" s="6"/>
      <c r="AX12675" s="6"/>
      <c r="AY12675" s="6"/>
      <c r="AZ12675" s="6"/>
      <c r="BA12675" s="6"/>
      <c r="BB12675" s="6"/>
      <c r="BC12675" s="6"/>
      <c r="BD12675" s="6"/>
      <c r="BE12675" s="6"/>
      <c r="BF12675" s="6"/>
      <c r="BG12675" s="6"/>
    </row>
    <row r="12676" spans="34:59" x14ac:dyDescent="0.25">
      <c r="AH12676" s="10"/>
      <c r="AI12676" s="6"/>
      <c r="AJ12676" s="10"/>
      <c r="AK12676" s="10"/>
      <c r="AL12676" s="10"/>
      <c r="AM12676" s="10"/>
      <c r="AN12676" s="10"/>
      <c r="AO12676" s="10"/>
      <c r="AP12676" s="10"/>
      <c r="AQ12676" s="10"/>
      <c r="AR12676" s="10"/>
      <c r="AS12676" s="10"/>
      <c r="AT12676" s="10"/>
      <c r="AU12676" s="10"/>
      <c r="AV12676" s="10"/>
      <c r="AW12676" s="10"/>
      <c r="AX12676" s="10"/>
      <c r="AY12676" s="10"/>
      <c r="AZ12676" s="10"/>
      <c r="BA12676" s="10"/>
      <c r="BB12676" s="10"/>
      <c r="BC12676" s="10"/>
      <c r="BD12676" s="10"/>
      <c r="BE12676" s="10"/>
      <c r="BF12676" s="10"/>
      <c r="BG12676" s="6"/>
    </row>
    <row r="12678" spans="34:59" x14ac:dyDescent="0.25">
      <c r="AH12678" s="10"/>
      <c r="AI12678" s="6"/>
    </row>
    <row r="12679" spans="34:59" x14ac:dyDescent="0.25">
      <c r="AH12679" s="6"/>
      <c r="AI12679" s="6"/>
      <c r="AJ12679" s="6"/>
      <c r="AK12679" s="6"/>
      <c r="AL12679" s="6"/>
      <c r="AM12679" s="6"/>
      <c r="AN12679" s="6"/>
      <c r="AO12679" s="6"/>
      <c r="AP12679" s="6"/>
      <c r="AQ12679" s="6"/>
      <c r="AR12679" s="6"/>
      <c r="AS12679" s="6"/>
      <c r="AT12679" s="6"/>
      <c r="AU12679" s="6"/>
      <c r="AV12679" s="6"/>
      <c r="AW12679" s="6"/>
      <c r="AX12679" s="6"/>
      <c r="AY12679" s="6"/>
      <c r="AZ12679" s="6"/>
      <c r="BA12679" s="6"/>
      <c r="BB12679" s="6"/>
      <c r="BC12679" s="6"/>
      <c r="BD12679" s="6"/>
      <c r="BE12679" s="6"/>
      <c r="BF12679" s="6"/>
      <c r="BG12679" s="6"/>
    </row>
    <row r="12680" spans="34:59" x14ac:dyDescent="0.25">
      <c r="AH12680" s="10"/>
      <c r="AI12680" s="6"/>
      <c r="AJ12680" s="10"/>
      <c r="AK12680" s="10"/>
      <c r="AL12680" s="10"/>
      <c r="AM12680" s="10"/>
      <c r="AN12680" s="10"/>
      <c r="AO12680" s="10"/>
      <c r="AP12680" s="10"/>
      <c r="AQ12680" s="10"/>
      <c r="AR12680" s="10"/>
      <c r="AS12680" s="10"/>
      <c r="AT12680" s="10"/>
      <c r="AU12680" s="10"/>
      <c r="AV12680" s="10"/>
      <c r="AW12680" s="10"/>
      <c r="AX12680" s="10"/>
      <c r="AY12680" s="10"/>
      <c r="AZ12680" s="10"/>
      <c r="BA12680" s="10"/>
      <c r="BB12680" s="10"/>
      <c r="BC12680" s="10"/>
      <c r="BD12680" s="10"/>
      <c r="BE12680" s="10"/>
      <c r="BF12680" s="10"/>
      <c r="BG12680" s="6"/>
    </row>
    <row r="12681" spans="34:59" x14ac:dyDescent="0.25">
      <c r="AH12681" s="6"/>
      <c r="AI12681" s="6"/>
      <c r="AJ12681" s="6"/>
      <c r="AK12681" s="6"/>
      <c r="AL12681" s="6"/>
      <c r="AM12681" s="6"/>
      <c r="AN12681" s="6"/>
      <c r="AO12681" s="6"/>
      <c r="AP12681" s="6"/>
      <c r="AQ12681" s="6"/>
      <c r="AR12681" s="6"/>
      <c r="AS12681" s="6"/>
      <c r="AT12681" s="6"/>
      <c r="AU12681" s="6"/>
      <c r="AV12681" s="6"/>
      <c r="AW12681" s="6"/>
      <c r="AX12681" s="6"/>
      <c r="AY12681" s="6"/>
      <c r="AZ12681" s="6"/>
      <c r="BA12681" s="6"/>
      <c r="BB12681" s="6"/>
      <c r="BC12681" s="6"/>
      <c r="BD12681" s="6"/>
      <c r="BE12681" s="6"/>
      <c r="BF12681" s="6"/>
      <c r="BG12681" s="10"/>
    </row>
    <row r="12682" spans="34:59" x14ac:dyDescent="0.25">
      <c r="AH12682" s="10"/>
      <c r="AI12682" s="6"/>
    </row>
    <row r="12683" spans="34:59" x14ac:dyDescent="0.25">
      <c r="AH12683" s="6"/>
      <c r="AI12683" s="6"/>
      <c r="AJ12683" s="6"/>
      <c r="AK12683" s="6"/>
      <c r="AL12683" s="6"/>
      <c r="AM12683" s="6"/>
      <c r="AN12683" s="6"/>
      <c r="AO12683" s="6"/>
      <c r="AP12683" s="6"/>
      <c r="AQ12683" s="6"/>
      <c r="AR12683" s="6"/>
      <c r="AS12683" s="6"/>
      <c r="AT12683" s="6"/>
      <c r="AU12683" s="6"/>
      <c r="AV12683" s="6"/>
      <c r="AW12683" s="6"/>
      <c r="AX12683" s="6"/>
      <c r="AY12683" s="6"/>
      <c r="AZ12683" s="6"/>
      <c r="BA12683" s="6"/>
      <c r="BB12683" s="6"/>
      <c r="BC12683" s="6"/>
      <c r="BD12683" s="6"/>
      <c r="BE12683" s="6"/>
      <c r="BF12683" s="6"/>
      <c r="BG12683" s="6"/>
    </row>
    <row r="12684" spans="34:59" x14ac:dyDescent="0.25">
      <c r="AH12684" s="10"/>
      <c r="AI12684" s="6"/>
      <c r="AJ12684" s="10"/>
      <c r="AK12684" s="10"/>
      <c r="AL12684" s="10"/>
      <c r="AM12684" s="10"/>
      <c r="AN12684" s="10"/>
      <c r="AO12684" s="10"/>
      <c r="AP12684" s="10"/>
      <c r="AQ12684" s="10"/>
      <c r="AR12684" s="10"/>
      <c r="AS12684" s="10"/>
      <c r="AT12684" s="10"/>
      <c r="AU12684" s="10"/>
      <c r="AV12684" s="10"/>
      <c r="AW12684" s="10"/>
      <c r="AX12684" s="10"/>
      <c r="AY12684" s="10"/>
      <c r="AZ12684" s="10"/>
      <c r="BA12684" s="10"/>
      <c r="BB12684" s="10"/>
      <c r="BC12684" s="10"/>
      <c r="BD12684" s="10"/>
      <c r="BE12684" s="10"/>
      <c r="BF12684" s="10"/>
      <c r="BG12684" s="6"/>
    </row>
    <row r="12685" spans="34:59" x14ac:dyDescent="0.25">
      <c r="AH12685" s="6"/>
      <c r="AI12685" s="6"/>
      <c r="AJ12685" s="6"/>
      <c r="AK12685" s="6"/>
      <c r="AL12685" s="6"/>
      <c r="AM12685" s="6"/>
      <c r="AN12685" s="6"/>
      <c r="AO12685" s="6"/>
      <c r="AP12685" s="6"/>
      <c r="AQ12685" s="6"/>
      <c r="AR12685" s="6"/>
      <c r="AS12685" s="6"/>
      <c r="AT12685" s="6"/>
      <c r="AU12685" s="6"/>
      <c r="AV12685" s="6"/>
      <c r="AW12685" s="6"/>
      <c r="AX12685" s="6"/>
      <c r="AY12685" s="6"/>
      <c r="AZ12685" s="6"/>
      <c r="BA12685" s="6"/>
      <c r="BB12685" s="6"/>
      <c r="BC12685" s="6"/>
      <c r="BD12685" s="6"/>
      <c r="BE12685" s="6"/>
      <c r="BF12685" s="6"/>
      <c r="BG12685" s="10"/>
    </row>
    <row r="12686" spans="34:59" x14ac:dyDescent="0.25">
      <c r="AH12686" s="10"/>
      <c r="AI12686" s="6"/>
    </row>
    <row r="12687" spans="34:59" x14ac:dyDescent="0.25">
      <c r="AH12687" s="6"/>
      <c r="AI12687" s="6"/>
      <c r="AJ12687" s="6"/>
      <c r="AK12687" s="6"/>
      <c r="AL12687" s="6"/>
      <c r="AM12687" s="6"/>
      <c r="AN12687" s="6"/>
      <c r="AO12687" s="6"/>
      <c r="AP12687" s="6"/>
      <c r="AQ12687" s="6"/>
      <c r="AR12687" s="6"/>
      <c r="AS12687" s="6"/>
      <c r="AT12687" s="6"/>
      <c r="AU12687" s="6"/>
      <c r="AV12687" s="6"/>
      <c r="AW12687" s="6"/>
      <c r="AX12687" s="6"/>
      <c r="AY12687" s="6"/>
      <c r="AZ12687" s="6"/>
      <c r="BA12687" s="6"/>
      <c r="BB12687" s="6"/>
      <c r="BC12687" s="6"/>
      <c r="BD12687" s="6"/>
      <c r="BE12687" s="6"/>
      <c r="BF12687" s="6"/>
      <c r="BG12687" s="6"/>
    </row>
    <row r="12688" spans="34:59" x14ac:dyDescent="0.25">
      <c r="AH12688" s="10"/>
      <c r="AI12688" s="6"/>
      <c r="AJ12688" s="10"/>
      <c r="AK12688" s="10"/>
      <c r="AL12688" s="10"/>
      <c r="AM12688" s="10"/>
      <c r="AN12688" s="10"/>
      <c r="AO12688" s="10"/>
      <c r="AP12688" s="10"/>
      <c r="AQ12688" s="10"/>
      <c r="AR12688" s="10"/>
      <c r="AS12688" s="10"/>
      <c r="AT12688" s="10"/>
      <c r="AU12688" s="10"/>
      <c r="AV12688" s="10"/>
      <c r="AW12688" s="10"/>
      <c r="AX12688" s="10"/>
      <c r="AY12688" s="10"/>
      <c r="AZ12688" s="10"/>
      <c r="BA12688" s="10"/>
      <c r="BB12688" s="10"/>
      <c r="BC12688" s="10"/>
      <c r="BD12688" s="10"/>
      <c r="BE12688" s="10"/>
      <c r="BF12688" s="10"/>
      <c r="BG12688" s="6"/>
    </row>
    <row r="12689" spans="34:59" x14ac:dyDescent="0.25">
      <c r="AH12689" s="6"/>
      <c r="AI12689" s="6"/>
      <c r="AJ12689" s="6"/>
      <c r="AK12689" s="6"/>
      <c r="AL12689" s="6"/>
      <c r="AM12689" s="6"/>
      <c r="AN12689" s="6"/>
      <c r="AO12689" s="6"/>
      <c r="AP12689" s="6"/>
      <c r="AQ12689" s="6"/>
      <c r="AR12689" s="6"/>
      <c r="AS12689" s="6"/>
      <c r="AT12689" s="6"/>
      <c r="AU12689" s="6"/>
      <c r="AV12689" s="6"/>
      <c r="AW12689" s="6"/>
      <c r="AX12689" s="6"/>
      <c r="AY12689" s="6"/>
      <c r="AZ12689" s="6"/>
      <c r="BA12689" s="6"/>
      <c r="BB12689" s="6"/>
      <c r="BC12689" s="6"/>
      <c r="BD12689" s="6"/>
      <c r="BE12689" s="6"/>
      <c r="BF12689" s="6"/>
      <c r="BG12689" s="10"/>
    </row>
    <row r="12690" spans="34:59" x14ac:dyDescent="0.25">
      <c r="AH12690" s="10"/>
      <c r="AI12690" s="6"/>
    </row>
    <row r="12691" spans="34:59" x14ac:dyDescent="0.25">
      <c r="AH12691" s="6"/>
      <c r="AI12691" s="6"/>
      <c r="AJ12691" s="6"/>
      <c r="AK12691" s="6"/>
      <c r="AL12691" s="6"/>
      <c r="AM12691" s="6"/>
      <c r="AN12691" s="6"/>
      <c r="AO12691" s="6"/>
      <c r="AP12691" s="6"/>
      <c r="AQ12691" s="6"/>
      <c r="AR12691" s="6"/>
      <c r="AS12691" s="6"/>
      <c r="AT12691" s="6"/>
      <c r="AU12691" s="6"/>
      <c r="AV12691" s="6"/>
      <c r="AW12691" s="6"/>
      <c r="AX12691" s="6"/>
      <c r="AY12691" s="6"/>
      <c r="AZ12691" s="6"/>
      <c r="BA12691" s="6"/>
      <c r="BB12691" s="6"/>
      <c r="BC12691" s="6"/>
      <c r="BD12691" s="6"/>
      <c r="BE12691" s="6"/>
      <c r="BF12691" s="6"/>
      <c r="BG12691" s="6"/>
    </row>
    <row r="12692" spans="34:59" x14ac:dyDescent="0.25">
      <c r="AH12692" s="10"/>
      <c r="AI12692" s="6"/>
      <c r="AJ12692" s="10"/>
      <c r="AK12692" s="10"/>
      <c r="AL12692" s="10"/>
      <c r="AM12692" s="10"/>
      <c r="AN12692" s="10"/>
      <c r="AO12692" s="10"/>
      <c r="AP12692" s="10"/>
      <c r="AQ12692" s="10"/>
      <c r="AR12692" s="10"/>
      <c r="AS12692" s="10"/>
      <c r="AT12692" s="10"/>
      <c r="AU12692" s="10"/>
      <c r="AV12692" s="10"/>
      <c r="AW12692" s="10"/>
      <c r="AX12692" s="10"/>
      <c r="AY12692" s="10"/>
      <c r="AZ12692" s="10"/>
      <c r="BA12692" s="10"/>
      <c r="BB12692" s="10"/>
      <c r="BC12692" s="10"/>
      <c r="BD12692" s="10"/>
      <c r="BE12692" s="10"/>
      <c r="BF12692" s="10"/>
      <c r="BG12692" s="6"/>
    </row>
    <row r="12694" spans="34:59" x14ac:dyDescent="0.25">
      <c r="AH12694" s="10"/>
      <c r="AI12694" s="6"/>
    </row>
    <row r="12695" spans="34:59" x14ac:dyDescent="0.25">
      <c r="AH12695" s="6"/>
      <c r="AI12695" s="6"/>
      <c r="AJ12695" s="6"/>
      <c r="AK12695" s="6"/>
      <c r="AL12695" s="6"/>
      <c r="AM12695" s="6"/>
      <c r="AN12695" s="6"/>
      <c r="AO12695" s="6"/>
      <c r="AP12695" s="6"/>
      <c r="AQ12695" s="6"/>
      <c r="AR12695" s="6"/>
      <c r="AS12695" s="6"/>
      <c r="AT12695" s="6"/>
      <c r="AU12695" s="6"/>
      <c r="AV12695" s="6"/>
      <c r="AW12695" s="6"/>
      <c r="AX12695" s="6"/>
      <c r="AY12695" s="6"/>
      <c r="AZ12695" s="6"/>
      <c r="BA12695" s="6"/>
      <c r="BB12695" s="6"/>
      <c r="BC12695" s="6"/>
      <c r="BD12695" s="6"/>
      <c r="BE12695" s="6"/>
      <c r="BF12695" s="6"/>
      <c r="BG12695" s="6"/>
    </row>
    <row r="12696" spans="34:59" x14ac:dyDescent="0.25">
      <c r="AH12696" s="10"/>
      <c r="AI12696" s="6"/>
      <c r="AJ12696" s="10"/>
      <c r="AK12696" s="10"/>
      <c r="AL12696" s="10"/>
      <c r="AM12696" s="10"/>
      <c r="AN12696" s="10"/>
      <c r="AO12696" s="10"/>
      <c r="AP12696" s="10"/>
      <c r="AQ12696" s="10"/>
      <c r="AR12696" s="10"/>
      <c r="AS12696" s="10"/>
      <c r="AT12696" s="10"/>
      <c r="AU12696" s="10"/>
      <c r="AV12696" s="10"/>
      <c r="AW12696" s="10"/>
      <c r="AX12696" s="10"/>
      <c r="AY12696" s="10"/>
      <c r="AZ12696" s="10"/>
      <c r="BA12696" s="10"/>
      <c r="BB12696" s="10"/>
      <c r="BC12696" s="10"/>
      <c r="BD12696" s="10"/>
      <c r="BE12696" s="10"/>
      <c r="BF12696" s="10"/>
      <c r="BG12696" s="6"/>
    </row>
    <row r="12697" spans="34:59" x14ac:dyDescent="0.25">
      <c r="AH12697" s="6"/>
      <c r="AI12697" s="6"/>
      <c r="AJ12697" s="6"/>
      <c r="AK12697" s="6"/>
      <c r="AL12697" s="6"/>
      <c r="AM12697" s="6"/>
      <c r="AN12697" s="6"/>
      <c r="AO12697" s="6"/>
      <c r="AP12697" s="6"/>
      <c r="AQ12697" s="6"/>
      <c r="AR12697" s="6"/>
      <c r="AS12697" s="6"/>
      <c r="AT12697" s="6"/>
      <c r="AU12697" s="6"/>
      <c r="AV12697" s="6"/>
      <c r="AW12697" s="6"/>
      <c r="AX12697" s="6"/>
      <c r="AY12697" s="6"/>
      <c r="AZ12697" s="6"/>
      <c r="BA12697" s="6"/>
      <c r="BB12697" s="6"/>
      <c r="BC12697" s="6"/>
      <c r="BD12697" s="6"/>
      <c r="BE12697" s="6"/>
      <c r="BF12697" s="6"/>
      <c r="BG12697" s="10"/>
    </row>
    <row r="12698" spans="34:59" x14ac:dyDescent="0.25">
      <c r="AH12698" s="10"/>
      <c r="AI12698" s="6"/>
    </row>
    <row r="12699" spans="34:59" x14ac:dyDescent="0.25">
      <c r="AH12699" s="6"/>
      <c r="AI12699" s="6"/>
      <c r="AJ12699" s="6"/>
      <c r="AK12699" s="6"/>
      <c r="AL12699" s="6"/>
      <c r="AM12699" s="6"/>
      <c r="AN12699" s="6"/>
      <c r="AO12699" s="6"/>
      <c r="AP12699" s="6"/>
      <c r="AQ12699" s="6"/>
      <c r="AR12699" s="6"/>
      <c r="AS12699" s="6"/>
      <c r="AT12699" s="6"/>
      <c r="AU12699" s="6"/>
      <c r="AV12699" s="6"/>
      <c r="AW12699" s="6"/>
      <c r="AX12699" s="6"/>
      <c r="AY12699" s="6"/>
      <c r="AZ12699" s="6"/>
      <c r="BA12699" s="6"/>
      <c r="BB12699" s="6"/>
      <c r="BC12699" s="6"/>
      <c r="BD12699" s="6"/>
      <c r="BE12699" s="6"/>
      <c r="BF12699" s="6"/>
      <c r="BG12699" s="6"/>
    </row>
    <row r="12700" spans="34:59" x14ac:dyDescent="0.25">
      <c r="AH12700" s="10"/>
      <c r="AI12700" s="6"/>
      <c r="AJ12700" s="10"/>
      <c r="AK12700" s="10"/>
      <c r="AL12700" s="10"/>
      <c r="AM12700" s="10"/>
      <c r="AN12700" s="10"/>
      <c r="AO12700" s="10"/>
      <c r="AP12700" s="10"/>
      <c r="AQ12700" s="10"/>
      <c r="AR12700" s="10"/>
      <c r="AS12700" s="10"/>
      <c r="AT12700" s="10"/>
      <c r="AU12700" s="10"/>
      <c r="AV12700" s="10"/>
      <c r="AW12700" s="10"/>
      <c r="AX12700" s="10"/>
      <c r="AY12700" s="10"/>
      <c r="AZ12700" s="10"/>
      <c r="BA12700" s="10"/>
      <c r="BB12700" s="10"/>
      <c r="BC12700" s="10"/>
      <c r="BD12700" s="10"/>
      <c r="BE12700" s="10"/>
      <c r="BF12700" s="10"/>
      <c r="BG12700" s="6"/>
    </row>
    <row r="12701" spans="34:59" x14ac:dyDescent="0.25">
      <c r="AH12701" s="6"/>
      <c r="AI12701" s="6"/>
      <c r="AJ12701" s="6"/>
      <c r="AK12701" s="6"/>
      <c r="AL12701" s="6"/>
      <c r="AM12701" s="6"/>
      <c r="AN12701" s="6"/>
      <c r="AO12701" s="6"/>
      <c r="AP12701" s="6"/>
      <c r="AQ12701" s="6"/>
      <c r="AR12701" s="6"/>
      <c r="AS12701" s="6"/>
      <c r="AT12701" s="6"/>
      <c r="AU12701" s="6"/>
      <c r="AV12701" s="6"/>
      <c r="AW12701" s="6"/>
      <c r="AX12701" s="6"/>
      <c r="AY12701" s="6"/>
      <c r="AZ12701" s="6"/>
      <c r="BA12701" s="6"/>
      <c r="BB12701" s="6"/>
      <c r="BC12701" s="6"/>
      <c r="BD12701" s="6"/>
      <c r="BE12701" s="6"/>
      <c r="BF12701" s="6"/>
      <c r="BG12701" s="10"/>
    </row>
    <row r="12702" spans="34:59" x14ac:dyDescent="0.25">
      <c r="AH12702" s="10"/>
      <c r="AI12702" s="6"/>
    </row>
    <row r="12703" spans="34:59" x14ac:dyDescent="0.25">
      <c r="AH12703" s="6"/>
      <c r="AI12703" s="6"/>
      <c r="AJ12703" s="6"/>
      <c r="AK12703" s="6"/>
      <c r="AL12703" s="6"/>
      <c r="AM12703" s="6"/>
      <c r="AN12703" s="6"/>
      <c r="AO12703" s="6"/>
      <c r="AP12703" s="6"/>
      <c r="AQ12703" s="6"/>
      <c r="AR12703" s="6"/>
      <c r="AS12703" s="6"/>
      <c r="AT12703" s="6"/>
      <c r="AU12703" s="6"/>
      <c r="AV12703" s="6"/>
      <c r="AW12703" s="6"/>
      <c r="AX12703" s="6"/>
      <c r="AY12703" s="6"/>
      <c r="AZ12703" s="6"/>
      <c r="BA12703" s="6"/>
      <c r="BB12703" s="6"/>
      <c r="BC12703" s="6"/>
      <c r="BD12703" s="6"/>
      <c r="BE12703" s="6"/>
      <c r="BF12703" s="6"/>
      <c r="BG12703" s="6"/>
    </row>
    <row r="12704" spans="34:59" x14ac:dyDescent="0.25">
      <c r="AH12704" s="10"/>
      <c r="AI12704" s="6"/>
      <c r="AJ12704" s="10"/>
      <c r="AK12704" s="10"/>
      <c r="AL12704" s="10"/>
      <c r="AM12704" s="10"/>
      <c r="AN12704" s="10"/>
      <c r="AO12704" s="10"/>
      <c r="AP12704" s="10"/>
      <c r="AQ12704" s="10"/>
      <c r="AR12704" s="10"/>
      <c r="AS12704" s="10"/>
      <c r="AT12704" s="10"/>
      <c r="AU12704" s="10"/>
      <c r="AV12704" s="10"/>
      <c r="AW12704" s="10"/>
      <c r="AX12704" s="10"/>
      <c r="AY12704" s="10"/>
      <c r="AZ12704" s="10"/>
      <c r="BA12704" s="10"/>
      <c r="BB12704" s="10"/>
      <c r="BC12704" s="10"/>
      <c r="BD12704" s="10"/>
      <c r="BE12704" s="10"/>
      <c r="BF12704" s="10"/>
      <c r="BG12704" s="6"/>
    </row>
    <row r="12705" spans="34:59" x14ac:dyDescent="0.25">
      <c r="AH12705" s="6"/>
      <c r="AI12705" s="6"/>
      <c r="AJ12705" s="6"/>
      <c r="AK12705" s="6"/>
      <c r="AL12705" s="6"/>
      <c r="AM12705" s="6"/>
      <c r="AN12705" s="6"/>
      <c r="AO12705" s="6"/>
      <c r="AP12705" s="6"/>
      <c r="AQ12705" s="6"/>
      <c r="AR12705" s="6"/>
      <c r="AS12705" s="6"/>
      <c r="AT12705" s="6"/>
      <c r="AU12705" s="6"/>
      <c r="AV12705" s="6"/>
      <c r="AW12705" s="6"/>
      <c r="AX12705" s="6"/>
      <c r="AY12705" s="6"/>
      <c r="AZ12705" s="6"/>
      <c r="BA12705" s="6"/>
      <c r="BB12705" s="6"/>
      <c r="BC12705" s="6"/>
      <c r="BD12705" s="6"/>
      <c r="BE12705" s="6"/>
      <c r="BF12705" s="6"/>
      <c r="BG12705" s="10"/>
    </row>
    <row r="12706" spans="34:59" x14ac:dyDescent="0.25">
      <c r="AH12706" s="10"/>
      <c r="AI12706" s="6"/>
    </row>
    <row r="12707" spans="34:59" x14ac:dyDescent="0.25">
      <c r="AH12707" s="6"/>
      <c r="AI12707" s="6"/>
      <c r="AJ12707" s="6"/>
      <c r="AK12707" s="6"/>
      <c r="AL12707" s="6"/>
      <c r="AM12707" s="6"/>
      <c r="AN12707" s="6"/>
      <c r="AO12707" s="6"/>
      <c r="AP12707" s="6"/>
      <c r="AQ12707" s="6"/>
      <c r="AR12707" s="6"/>
      <c r="AS12707" s="6"/>
      <c r="AT12707" s="6"/>
      <c r="AU12707" s="6"/>
      <c r="AV12707" s="6"/>
      <c r="AW12707" s="6"/>
      <c r="AX12707" s="6"/>
      <c r="AY12707" s="6"/>
      <c r="AZ12707" s="6"/>
      <c r="BA12707" s="6"/>
      <c r="BB12707" s="6"/>
      <c r="BC12707" s="6"/>
      <c r="BD12707" s="6"/>
      <c r="BE12707" s="6"/>
      <c r="BF12707" s="6"/>
      <c r="BG12707" s="6"/>
    </row>
    <row r="12708" spans="34:59" x14ac:dyDescent="0.25">
      <c r="AH12708" s="10"/>
      <c r="AI12708" s="6"/>
      <c r="AJ12708" s="10"/>
      <c r="AK12708" s="10"/>
      <c r="AL12708" s="10"/>
      <c r="AM12708" s="10"/>
      <c r="AN12708" s="10"/>
      <c r="AO12708" s="10"/>
      <c r="AP12708" s="10"/>
      <c r="AQ12708" s="10"/>
      <c r="AR12708" s="10"/>
      <c r="AS12708" s="10"/>
      <c r="AT12708" s="10"/>
      <c r="AU12708" s="10"/>
      <c r="AV12708" s="10"/>
      <c r="AW12708" s="10"/>
      <c r="AX12708" s="10"/>
      <c r="AY12708" s="10"/>
      <c r="AZ12708" s="10"/>
      <c r="BA12708" s="10"/>
      <c r="BB12708" s="10"/>
      <c r="BC12708" s="10"/>
      <c r="BD12708" s="10"/>
      <c r="BE12708" s="10"/>
      <c r="BF12708" s="10"/>
      <c r="BG12708" s="6"/>
    </row>
    <row r="12710" spans="34:59" x14ac:dyDescent="0.25">
      <c r="AH12710" s="10"/>
      <c r="AI12710" s="6"/>
    </row>
    <row r="12711" spans="34:59" x14ac:dyDescent="0.25">
      <c r="AH12711" s="6"/>
      <c r="AI12711" s="6"/>
      <c r="AJ12711" s="6"/>
      <c r="AK12711" s="6"/>
      <c r="AL12711" s="6"/>
      <c r="AM12711" s="6"/>
      <c r="AN12711" s="6"/>
      <c r="AO12711" s="6"/>
      <c r="AP12711" s="6"/>
      <c r="AQ12711" s="6"/>
      <c r="AR12711" s="6"/>
      <c r="AS12711" s="6"/>
      <c r="AT12711" s="6"/>
      <c r="AU12711" s="6"/>
      <c r="AV12711" s="6"/>
      <c r="AW12711" s="6"/>
      <c r="AX12711" s="6"/>
      <c r="AY12711" s="6"/>
      <c r="AZ12711" s="6"/>
      <c r="BA12711" s="6"/>
      <c r="BB12711" s="6"/>
      <c r="BC12711" s="6"/>
      <c r="BD12711" s="6"/>
      <c r="BE12711" s="6"/>
      <c r="BF12711" s="6"/>
      <c r="BG12711" s="6"/>
    </row>
    <row r="12712" spans="34:59" x14ac:dyDescent="0.25">
      <c r="AH12712" s="10"/>
      <c r="AI12712" s="6"/>
      <c r="AJ12712" s="10"/>
      <c r="AK12712" s="10"/>
      <c r="AL12712" s="10"/>
      <c r="AM12712" s="10"/>
      <c r="AN12712" s="10"/>
      <c r="AO12712" s="10"/>
      <c r="AP12712" s="10"/>
      <c r="AQ12712" s="10"/>
      <c r="AR12712" s="10"/>
      <c r="AS12712" s="10"/>
      <c r="AT12712" s="10"/>
      <c r="AU12712" s="10"/>
      <c r="AV12712" s="10"/>
      <c r="AW12712" s="10"/>
      <c r="AX12712" s="10"/>
      <c r="AY12712" s="10"/>
      <c r="AZ12712" s="10"/>
      <c r="BA12712" s="10"/>
      <c r="BB12712" s="10"/>
      <c r="BC12712" s="10"/>
      <c r="BD12712" s="10"/>
      <c r="BE12712" s="10"/>
      <c r="BF12712" s="10"/>
      <c r="BG12712" s="6"/>
    </row>
    <row r="12713" spans="34:59" x14ac:dyDescent="0.25">
      <c r="AH12713" s="6"/>
      <c r="AI12713" s="6"/>
      <c r="AJ12713" s="6"/>
      <c r="AK12713" s="6"/>
      <c r="AL12713" s="6"/>
      <c r="AM12713" s="6"/>
      <c r="AN12713" s="6"/>
      <c r="AO12713" s="6"/>
      <c r="AP12713" s="6"/>
      <c r="AQ12713" s="6"/>
      <c r="AR12713" s="6"/>
      <c r="AS12713" s="6"/>
      <c r="AT12713" s="6"/>
      <c r="AU12713" s="6"/>
      <c r="AV12713" s="6"/>
      <c r="AW12713" s="6"/>
      <c r="AX12713" s="6"/>
      <c r="AY12713" s="6"/>
      <c r="AZ12713" s="6"/>
      <c r="BA12713" s="6"/>
      <c r="BB12713" s="6"/>
      <c r="BC12713" s="6"/>
      <c r="BD12713" s="6"/>
      <c r="BE12713" s="6"/>
      <c r="BF12713" s="6"/>
      <c r="BG12713" s="10"/>
    </row>
    <row r="12714" spans="34:59" x14ac:dyDescent="0.25">
      <c r="AH12714" s="10"/>
      <c r="AI12714" s="6"/>
    </row>
    <row r="12715" spans="34:59" x14ac:dyDescent="0.25">
      <c r="AH12715" s="6"/>
      <c r="AI12715" s="6"/>
      <c r="AJ12715" s="6"/>
      <c r="AK12715" s="6"/>
      <c r="AL12715" s="6"/>
      <c r="AM12715" s="6"/>
      <c r="AN12715" s="6"/>
      <c r="AO12715" s="6"/>
      <c r="AP12715" s="6"/>
      <c r="AQ12715" s="6"/>
      <c r="AR12715" s="6"/>
      <c r="AS12715" s="6"/>
      <c r="AT12715" s="6"/>
      <c r="AU12715" s="6"/>
      <c r="AV12715" s="6"/>
      <c r="AW12715" s="6"/>
      <c r="AX12715" s="6"/>
      <c r="AY12715" s="6"/>
      <c r="AZ12715" s="6"/>
      <c r="BA12715" s="6"/>
      <c r="BB12715" s="6"/>
      <c r="BC12715" s="6"/>
      <c r="BD12715" s="6"/>
      <c r="BE12715" s="6"/>
      <c r="BF12715" s="6"/>
      <c r="BG12715" s="6"/>
    </row>
    <row r="12716" spans="34:59" x14ac:dyDescent="0.25">
      <c r="AH12716" s="10"/>
      <c r="AI12716" s="6"/>
      <c r="AJ12716" s="10"/>
      <c r="AK12716" s="10"/>
      <c r="AL12716" s="10"/>
      <c r="AM12716" s="10"/>
      <c r="AN12716" s="10"/>
      <c r="AO12716" s="10"/>
      <c r="AP12716" s="10"/>
      <c r="AQ12716" s="10"/>
      <c r="AR12716" s="10"/>
      <c r="AS12716" s="10"/>
      <c r="AT12716" s="10"/>
      <c r="AU12716" s="10"/>
      <c r="AV12716" s="10"/>
      <c r="AW12716" s="10"/>
      <c r="AX12716" s="10"/>
      <c r="AY12716" s="10"/>
      <c r="AZ12716" s="10"/>
      <c r="BA12716" s="10"/>
      <c r="BB12716" s="10"/>
      <c r="BC12716" s="10"/>
      <c r="BD12716" s="10"/>
      <c r="BE12716" s="10"/>
      <c r="BF12716" s="10"/>
      <c r="BG12716" s="6"/>
    </row>
    <row r="12717" spans="34:59" x14ac:dyDescent="0.25">
      <c r="AH12717" s="6"/>
      <c r="AI12717" s="6"/>
      <c r="AJ12717" s="6"/>
      <c r="AK12717" s="6"/>
      <c r="AL12717" s="6"/>
      <c r="AM12717" s="6"/>
      <c r="AN12717" s="6"/>
      <c r="AO12717" s="6"/>
      <c r="AP12717" s="6"/>
      <c r="AQ12717" s="6"/>
      <c r="AR12717" s="6"/>
      <c r="AS12717" s="6"/>
      <c r="AT12717" s="6"/>
      <c r="AU12717" s="6"/>
      <c r="AV12717" s="6"/>
      <c r="AW12717" s="6"/>
      <c r="AX12717" s="6"/>
      <c r="AY12717" s="6"/>
      <c r="AZ12717" s="6"/>
      <c r="BA12717" s="6"/>
      <c r="BB12717" s="6"/>
      <c r="BC12717" s="6"/>
      <c r="BD12717" s="6"/>
      <c r="BE12717" s="6"/>
      <c r="BF12717" s="6"/>
      <c r="BG12717" s="10"/>
    </row>
    <row r="12718" spans="34:59" x14ac:dyDescent="0.25">
      <c r="AH12718" s="10"/>
      <c r="AI12718" s="6"/>
    </row>
    <row r="12719" spans="34:59" x14ac:dyDescent="0.25">
      <c r="AH12719" s="6"/>
      <c r="AI12719" s="6"/>
      <c r="AJ12719" s="6"/>
      <c r="AK12719" s="6"/>
      <c r="AL12719" s="6"/>
      <c r="AM12719" s="6"/>
      <c r="AN12719" s="6"/>
      <c r="AO12719" s="6"/>
      <c r="AP12719" s="6"/>
      <c r="AQ12719" s="6"/>
      <c r="AR12719" s="6"/>
      <c r="AS12719" s="6"/>
      <c r="AT12719" s="6"/>
      <c r="AU12719" s="6"/>
      <c r="AV12719" s="6"/>
      <c r="AW12719" s="6"/>
      <c r="AX12719" s="6"/>
      <c r="AY12719" s="6"/>
      <c r="AZ12719" s="6"/>
      <c r="BA12719" s="6"/>
      <c r="BB12719" s="6"/>
      <c r="BC12719" s="6"/>
      <c r="BD12719" s="6"/>
      <c r="BE12719" s="6"/>
      <c r="BF12719" s="6"/>
      <c r="BG12719" s="6"/>
    </row>
    <row r="12720" spans="34:59" x14ac:dyDescent="0.25">
      <c r="AH12720" s="10"/>
      <c r="AI12720" s="6"/>
      <c r="AJ12720" s="10"/>
      <c r="AK12720" s="10"/>
      <c r="AL12720" s="10"/>
      <c r="AM12720" s="10"/>
      <c r="AN12720" s="10"/>
      <c r="AO12720" s="10"/>
      <c r="AP12720" s="10"/>
      <c r="AQ12720" s="10"/>
      <c r="AR12720" s="10"/>
      <c r="AS12720" s="10"/>
      <c r="AT12720" s="10"/>
      <c r="AU12720" s="10"/>
      <c r="AV12720" s="10"/>
      <c r="AW12720" s="10"/>
      <c r="AX12720" s="10"/>
      <c r="AY12720" s="10"/>
      <c r="AZ12720" s="10"/>
      <c r="BA12720" s="10"/>
      <c r="BB12720" s="10"/>
      <c r="BC12720" s="10"/>
      <c r="BD12720" s="10"/>
      <c r="BE12720" s="10"/>
      <c r="BF12720" s="10"/>
      <c r="BG12720" s="6"/>
    </row>
    <row r="12721" spans="34:59" x14ac:dyDescent="0.25">
      <c r="AH12721" s="6"/>
      <c r="AI12721" s="6"/>
      <c r="AJ12721" s="6"/>
      <c r="AK12721" s="6"/>
      <c r="AL12721" s="6"/>
      <c r="AM12721" s="6"/>
      <c r="AN12721" s="6"/>
      <c r="AO12721" s="6"/>
      <c r="AP12721" s="6"/>
      <c r="AQ12721" s="6"/>
      <c r="AR12721" s="6"/>
      <c r="AS12721" s="6"/>
      <c r="AT12721" s="6"/>
      <c r="AU12721" s="6"/>
      <c r="AV12721" s="6"/>
      <c r="AW12721" s="6"/>
      <c r="AX12721" s="6"/>
      <c r="AY12721" s="6"/>
      <c r="AZ12721" s="6"/>
      <c r="BA12721" s="6"/>
      <c r="BB12721" s="6"/>
      <c r="BC12721" s="6"/>
      <c r="BD12721" s="6"/>
      <c r="BE12721" s="6"/>
      <c r="BF12721" s="6"/>
      <c r="BG12721" s="10"/>
    </row>
    <row r="12722" spans="34:59" x14ac:dyDescent="0.25">
      <c r="AH12722" s="10"/>
      <c r="AI12722" s="6"/>
    </row>
    <row r="12723" spans="34:59" x14ac:dyDescent="0.25">
      <c r="AH12723" s="6"/>
      <c r="AI12723" s="6"/>
      <c r="AJ12723" s="6"/>
      <c r="AK12723" s="6"/>
      <c r="AL12723" s="6"/>
      <c r="AM12723" s="6"/>
      <c r="AN12723" s="6"/>
      <c r="AO12723" s="6"/>
      <c r="AP12723" s="6"/>
      <c r="AQ12723" s="6"/>
      <c r="AR12723" s="6"/>
      <c r="AS12723" s="6"/>
      <c r="AT12723" s="6"/>
      <c r="AU12723" s="6"/>
      <c r="AV12723" s="6"/>
      <c r="AW12723" s="6"/>
      <c r="AX12723" s="6"/>
      <c r="AY12723" s="6"/>
      <c r="AZ12723" s="6"/>
      <c r="BA12723" s="6"/>
      <c r="BB12723" s="6"/>
      <c r="BC12723" s="6"/>
      <c r="BD12723" s="6"/>
      <c r="BE12723" s="6"/>
      <c r="BF12723" s="6"/>
      <c r="BG12723" s="6"/>
    </row>
    <row r="12724" spans="34:59" x14ac:dyDescent="0.25">
      <c r="AH12724" s="10"/>
      <c r="AI12724" s="6"/>
      <c r="AJ12724" s="10"/>
      <c r="AK12724" s="10"/>
      <c r="AL12724" s="10"/>
      <c r="AM12724" s="10"/>
      <c r="AN12724" s="10"/>
      <c r="AO12724" s="10"/>
      <c r="AP12724" s="10"/>
      <c r="AQ12724" s="10"/>
      <c r="AR12724" s="10"/>
      <c r="AS12724" s="10"/>
      <c r="AT12724" s="10"/>
      <c r="AU12724" s="10"/>
      <c r="AV12724" s="10"/>
      <c r="AW12724" s="10"/>
      <c r="AX12724" s="10"/>
      <c r="AY12724" s="10"/>
      <c r="AZ12724" s="10"/>
      <c r="BA12724" s="10"/>
      <c r="BB12724" s="10"/>
      <c r="BC12724" s="10"/>
      <c r="BD12724" s="10"/>
      <c r="BE12724" s="10"/>
      <c r="BF12724" s="10"/>
      <c r="BG12724" s="6"/>
    </row>
    <row r="12726" spans="34:59" x14ac:dyDescent="0.25">
      <c r="AH12726" s="10"/>
      <c r="AI12726" s="6"/>
    </row>
    <row r="12727" spans="34:59" x14ac:dyDescent="0.25">
      <c r="AH12727" s="6"/>
      <c r="AI12727" s="6"/>
      <c r="AJ12727" s="6"/>
      <c r="AK12727" s="6"/>
      <c r="AL12727" s="6"/>
      <c r="AM12727" s="6"/>
      <c r="AN12727" s="6"/>
      <c r="AO12727" s="6"/>
      <c r="AP12727" s="6"/>
      <c r="AQ12727" s="6"/>
      <c r="AR12727" s="6"/>
      <c r="AS12727" s="6"/>
      <c r="AT12727" s="6"/>
      <c r="AU12727" s="6"/>
      <c r="AV12727" s="6"/>
      <c r="AW12727" s="6"/>
      <c r="AX12727" s="6"/>
      <c r="AY12727" s="6"/>
      <c r="AZ12727" s="6"/>
      <c r="BA12727" s="6"/>
      <c r="BB12727" s="6"/>
      <c r="BC12727" s="6"/>
      <c r="BD12727" s="6"/>
      <c r="BE12727" s="6"/>
      <c r="BF12727" s="6"/>
      <c r="BG12727" s="6"/>
    </row>
    <row r="12728" spans="34:59" x14ac:dyDescent="0.25">
      <c r="AH12728" s="10"/>
      <c r="AI12728" s="6"/>
      <c r="AJ12728" s="10"/>
      <c r="AK12728" s="10"/>
      <c r="AL12728" s="10"/>
      <c r="AM12728" s="10"/>
      <c r="AN12728" s="10"/>
      <c r="AO12728" s="10"/>
      <c r="AP12728" s="10"/>
      <c r="AQ12728" s="10"/>
      <c r="AR12728" s="10"/>
      <c r="AS12728" s="10"/>
      <c r="AT12728" s="10"/>
      <c r="AU12728" s="10"/>
      <c r="AV12728" s="10"/>
      <c r="AW12728" s="10"/>
      <c r="AX12728" s="10"/>
      <c r="AY12728" s="10"/>
      <c r="AZ12728" s="10"/>
      <c r="BA12728" s="10"/>
      <c r="BB12728" s="10"/>
      <c r="BC12728" s="10"/>
      <c r="BD12728" s="10"/>
      <c r="BE12728" s="10"/>
      <c r="BF12728" s="10"/>
      <c r="BG12728" s="6"/>
    </row>
    <row r="12729" spans="34:59" x14ac:dyDescent="0.25">
      <c r="AH12729" s="6"/>
      <c r="AI12729" s="6"/>
      <c r="AJ12729" s="6"/>
      <c r="AK12729" s="6"/>
      <c r="AL12729" s="6"/>
      <c r="AM12729" s="6"/>
      <c r="AN12729" s="6"/>
      <c r="AO12729" s="6"/>
      <c r="AP12729" s="6"/>
      <c r="AQ12729" s="6"/>
      <c r="AR12729" s="6"/>
      <c r="AS12729" s="6"/>
      <c r="AT12729" s="6"/>
      <c r="AU12729" s="6"/>
      <c r="AV12729" s="6"/>
      <c r="AW12729" s="6"/>
      <c r="AX12729" s="6"/>
      <c r="AY12729" s="6"/>
      <c r="AZ12729" s="6"/>
      <c r="BA12729" s="6"/>
      <c r="BB12729" s="6"/>
      <c r="BC12729" s="6"/>
      <c r="BD12729" s="6"/>
      <c r="BE12729" s="6"/>
      <c r="BF12729" s="6"/>
      <c r="BG12729" s="10"/>
    </row>
    <row r="12730" spans="34:59" x14ac:dyDescent="0.25">
      <c r="AH12730" s="10"/>
      <c r="AI12730" s="6"/>
    </row>
    <row r="12731" spans="34:59" x14ac:dyDescent="0.25">
      <c r="AH12731" s="6"/>
      <c r="AI12731" s="6"/>
      <c r="AJ12731" s="6"/>
      <c r="AK12731" s="6"/>
      <c r="AL12731" s="6"/>
      <c r="AM12731" s="6"/>
      <c r="AN12731" s="6"/>
      <c r="AO12731" s="6"/>
      <c r="AP12731" s="6"/>
      <c r="AQ12731" s="6"/>
      <c r="AR12731" s="6"/>
      <c r="AS12731" s="6"/>
      <c r="AT12731" s="6"/>
      <c r="AU12731" s="6"/>
      <c r="AV12731" s="6"/>
      <c r="AW12731" s="6"/>
      <c r="AX12731" s="6"/>
      <c r="AY12731" s="6"/>
      <c r="AZ12731" s="6"/>
      <c r="BA12731" s="6"/>
      <c r="BB12731" s="6"/>
      <c r="BC12731" s="6"/>
      <c r="BD12731" s="6"/>
      <c r="BE12731" s="6"/>
      <c r="BF12731" s="6"/>
      <c r="BG12731" s="6"/>
    </row>
    <row r="12732" spans="34:59" x14ac:dyDescent="0.25">
      <c r="AH12732" s="10"/>
      <c r="AI12732" s="6"/>
      <c r="AJ12732" s="10"/>
      <c r="AK12732" s="10"/>
      <c r="AL12732" s="10"/>
      <c r="AM12732" s="10"/>
      <c r="AN12732" s="10"/>
      <c r="AO12732" s="10"/>
      <c r="AP12732" s="10"/>
      <c r="AQ12732" s="10"/>
      <c r="AR12732" s="10"/>
      <c r="AS12732" s="10"/>
      <c r="AT12732" s="10"/>
      <c r="AU12732" s="10"/>
      <c r="AV12732" s="10"/>
      <c r="AW12732" s="10"/>
      <c r="AX12732" s="10"/>
      <c r="AY12732" s="10"/>
      <c r="AZ12732" s="10"/>
      <c r="BA12732" s="10"/>
      <c r="BB12732" s="10"/>
      <c r="BC12732" s="10"/>
      <c r="BD12732" s="10"/>
      <c r="BE12732" s="10"/>
      <c r="BF12732" s="10"/>
      <c r="BG12732" s="6"/>
    </row>
    <row r="12733" spans="34:59" x14ac:dyDescent="0.25">
      <c r="AH12733" s="6"/>
      <c r="AI12733" s="6"/>
      <c r="AJ12733" s="6"/>
      <c r="AK12733" s="6"/>
      <c r="AL12733" s="6"/>
      <c r="AM12733" s="6"/>
      <c r="AN12733" s="6"/>
      <c r="AO12733" s="6"/>
      <c r="AP12733" s="6"/>
      <c r="AQ12733" s="6"/>
      <c r="AR12733" s="6"/>
      <c r="AS12733" s="6"/>
      <c r="AT12733" s="6"/>
      <c r="AU12733" s="6"/>
      <c r="AV12733" s="6"/>
      <c r="AW12733" s="6"/>
      <c r="AX12733" s="6"/>
      <c r="AY12733" s="6"/>
      <c r="AZ12733" s="6"/>
      <c r="BA12733" s="6"/>
      <c r="BB12733" s="6"/>
      <c r="BC12733" s="6"/>
      <c r="BD12733" s="6"/>
      <c r="BE12733" s="6"/>
      <c r="BF12733" s="6"/>
      <c r="BG12733" s="10"/>
    </row>
    <row r="12734" spans="34:59" x14ac:dyDescent="0.25">
      <c r="AH12734" s="10"/>
      <c r="AI12734" s="6"/>
    </row>
    <row r="12735" spans="34:59" x14ac:dyDescent="0.25">
      <c r="AH12735" s="6"/>
      <c r="AI12735" s="6"/>
      <c r="AJ12735" s="6"/>
      <c r="AK12735" s="6"/>
      <c r="AL12735" s="6"/>
      <c r="AM12735" s="6"/>
      <c r="AN12735" s="6"/>
      <c r="AO12735" s="6"/>
      <c r="AP12735" s="6"/>
      <c r="AQ12735" s="6"/>
      <c r="AR12735" s="6"/>
      <c r="AS12735" s="6"/>
      <c r="AT12735" s="6"/>
      <c r="AU12735" s="6"/>
      <c r="AV12735" s="6"/>
      <c r="AW12735" s="6"/>
      <c r="AX12735" s="6"/>
      <c r="AY12735" s="6"/>
      <c r="AZ12735" s="6"/>
      <c r="BA12735" s="6"/>
      <c r="BB12735" s="6"/>
      <c r="BC12735" s="6"/>
      <c r="BD12735" s="6"/>
      <c r="BE12735" s="6"/>
      <c r="BF12735" s="6"/>
      <c r="BG12735" s="6"/>
    </row>
    <row r="12736" spans="34:59" x14ac:dyDescent="0.25">
      <c r="AH12736" s="10"/>
      <c r="AI12736" s="6"/>
      <c r="AJ12736" s="10"/>
      <c r="AK12736" s="10"/>
      <c r="AL12736" s="10"/>
      <c r="AM12736" s="10"/>
      <c r="AN12736" s="10"/>
      <c r="AO12736" s="10"/>
      <c r="AP12736" s="10"/>
      <c r="AQ12736" s="10"/>
      <c r="AR12736" s="10"/>
      <c r="AS12736" s="10"/>
      <c r="AT12736" s="10"/>
      <c r="AU12736" s="10"/>
      <c r="AV12736" s="10"/>
      <c r="AW12736" s="10"/>
      <c r="AX12736" s="10"/>
      <c r="AY12736" s="10"/>
      <c r="AZ12736" s="10"/>
      <c r="BA12736" s="10"/>
      <c r="BB12736" s="10"/>
      <c r="BC12736" s="10"/>
      <c r="BD12736" s="10"/>
      <c r="BE12736" s="10"/>
      <c r="BF12736" s="10"/>
      <c r="BG12736" s="6"/>
    </row>
    <row r="12737" spans="34:59" x14ac:dyDescent="0.25">
      <c r="AH12737" s="6"/>
      <c r="AI12737" s="6"/>
      <c r="AJ12737" s="6"/>
      <c r="AK12737" s="6"/>
      <c r="AL12737" s="6"/>
      <c r="AM12737" s="6"/>
      <c r="AN12737" s="6"/>
      <c r="AO12737" s="6"/>
      <c r="AP12737" s="6"/>
      <c r="AQ12737" s="6"/>
      <c r="AR12737" s="6"/>
      <c r="AS12737" s="6"/>
      <c r="AT12737" s="6"/>
      <c r="AU12737" s="6"/>
      <c r="AV12737" s="6"/>
      <c r="AW12737" s="6"/>
      <c r="AX12737" s="6"/>
      <c r="AY12737" s="6"/>
      <c r="AZ12737" s="6"/>
      <c r="BA12737" s="6"/>
      <c r="BB12737" s="6"/>
      <c r="BC12737" s="6"/>
      <c r="BD12737" s="6"/>
      <c r="BE12737" s="6"/>
      <c r="BF12737" s="6"/>
      <c r="BG12737" s="10"/>
    </row>
    <row r="12738" spans="34:59" x14ac:dyDescent="0.25">
      <c r="AH12738" s="10"/>
      <c r="AI12738" s="6"/>
    </row>
    <row r="12739" spans="34:59" x14ac:dyDescent="0.25">
      <c r="AH12739" s="6"/>
      <c r="AI12739" s="6"/>
      <c r="AJ12739" s="6"/>
      <c r="AK12739" s="6"/>
      <c r="AL12739" s="6"/>
      <c r="AM12739" s="6"/>
      <c r="AN12739" s="6"/>
      <c r="AO12739" s="6"/>
      <c r="AP12739" s="6"/>
      <c r="AQ12739" s="6"/>
      <c r="AR12739" s="6"/>
      <c r="AS12739" s="6"/>
      <c r="AT12739" s="6"/>
      <c r="AU12739" s="6"/>
      <c r="AV12739" s="6"/>
      <c r="AW12739" s="6"/>
      <c r="AX12739" s="6"/>
      <c r="AY12739" s="6"/>
      <c r="AZ12739" s="6"/>
      <c r="BA12739" s="6"/>
      <c r="BB12739" s="6"/>
      <c r="BC12739" s="6"/>
      <c r="BD12739" s="6"/>
      <c r="BE12739" s="6"/>
      <c r="BF12739" s="6"/>
      <c r="BG12739" s="6"/>
    </row>
    <row r="12740" spans="34:59" x14ac:dyDescent="0.25">
      <c r="AH12740" s="10"/>
      <c r="AI12740" s="6"/>
      <c r="AJ12740" s="10"/>
      <c r="AK12740" s="10"/>
      <c r="AL12740" s="10"/>
      <c r="AM12740" s="10"/>
      <c r="AN12740" s="10"/>
      <c r="AO12740" s="10"/>
      <c r="AP12740" s="10"/>
      <c r="AQ12740" s="10"/>
      <c r="AR12740" s="10"/>
      <c r="AS12740" s="10"/>
      <c r="AT12740" s="10"/>
      <c r="AU12740" s="10"/>
      <c r="AV12740" s="10"/>
      <c r="AW12740" s="10"/>
      <c r="AX12740" s="10"/>
      <c r="AY12740" s="10"/>
      <c r="AZ12740" s="10"/>
      <c r="BA12740" s="10"/>
      <c r="BB12740" s="10"/>
      <c r="BC12740" s="10"/>
      <c r="BD12740" s="10"/>
      <c r="BE12740" s="10"/>
      <c r="BF12740" s="10"/>
      <c r="BG12740" s="6"/>
    </row>
    <row r="12742" spans="34:59" x14ac:dyDescent="0.25">
      <c r="AH12742" s="10"/>
      <c r="AI12742" s="6"/>
    </row>
    <row r="12743" spans="34:59" x14ac:dyDescent="0.25">
      <c r="AH12743" s="6"/>
      <c r="AI12743" s="6"/>
      <c r="AJ12743" s="6"/>
      <c r="AK12743" s="6"/>
      <c r="AL12743" s="6"/>
      <c r="AM12743" s="6"/>
      <c r="AN12743" s="6"/>
      <c r="AO12743" s="6"/>
      <c r="AP12743" s="6"/>
      <c r="AQ12743" s="6"/>
      <c r="AR12743" s="6"/>
      <c r="AS12743" s="6"/>
      <c r="AT12743" s="6"/>
      <c r="AU12743" s="6"/>
      <c r="AV12743" s="6"/>
      <c r="AW12743" s="6"/>
      <c r="AX12743" s="6"/>
      <c r="AY12743" s="6"/>
      <c r="AZ12743" s="6"/>
      <c r="BA12743" s="6"/>
      <c r="BB12743" s="6"/>
      <c r="BC12743" s="6"/>
      <c r="BD12743" s="6"/>
      <c r="BE12743" s="6"/>
      <c r="BF12743" s="6"/>
      <c r="BG12743" s="6"/>
    </row>
    <row r="12744" spans="34:59" x14ac:dyDescent="0.25">
      <c r="AH12744" s="10"/>
      <c r="AI12744" s="6"/>
      <c r="AJ12744" s="10"/>
      <c r="AK12744" s="10"/>
      <c r="AL12744" s="10"/>
      <c r="AM12744" s="10"/>
      <c r="AN12744" s="10"/>
      <c r="AO12744" s="10"/>
      <c r="AP12744" s="10"/>
      <c r="AQ12744" s="10"/>
      <c r="AR12744" s="10"/>
      <c r="AS12744" s="10"/>
      <c r="AT12744" s="10"/>
      <c r="AU12744" s="10"/>
      <c r="AV12744" s="10"/>
      <c r="AW12744" s="10"/>
      <c r="AX12744" s="10"/>
      <c r="AY12744" s="10"/>
      <c r="AZ12744" s="10"/>
      <c r="BA12744" s="10"/>
      <c r="BB12744" s="10"/>
      <c r="BC12744" s="10"/>
      <c r="BD12744" s="10"/>
      <c r="BE12744" s="10"/>
      <c r="BF12744" s="10"/>
      <c r="BG12744" s="6"/>
    </row>
    <row r="12745" spans="34:59" x14ac:dyDescent="0.25">
      <c r="AH12745" s="6"/>
      <c r="AI12745" s="6"/>
      <c r="AJ12745" s="6"/>
      <c r="AK12745" s="6"/>
      <c r="AL12745" s="6"/>
      <c r="AM12745" s="6"/>
      <c r="AN12745" s="6"/>
      <c r="AO12745" s="6"/>
      <c r="AP12745" s="6"/>
      <c r="AQ12745" s="6"/>
      <c r="AR12745" s="6"/>
      <c r="AS12745" s="6"/>
      <c r="AT12745" s="6"/>
      <c r="AU12745" s="6"/>
      <c r="AV12745" s="6"/>
      <c r="AW12745" s="6"/>
      <c r="AX12745" s="6"/>
      <c r="AY12745" s="6"/>
      <c r="AZ12745" s="6"/>
      <c r="BA12745" s="6"/>
      <c r="BB12745" s="6"/>
      <c r="BC12745" s="6"/>
      <c r="BD12745" s="6"/>
      <c r="BE12745" s="6"/>
      <c r="BF12745" s="6"/>
      <c r="BG12745" s="10"/>
    </row>
    <row r="12746" spans="34:59" x14ac:dyDescent="0.25">
      <c r="AH12746" s="10"/>
      <c r="AI12746" s="6"/>
    </row>
    <row r="12747" spans="34:59" x14ac:dyDescent="0.25">
      <c r="AH12747" s="6"/>
      <c r="AI12747" s="6"/>
      <c r="AJ12747" s="6"/>
      <c r="AK12747" s="6"/>
      <c r="AL12747" s="6"/>
      <c r="AM12747" s="6"/>
      <c r="AN12747" s="6"/>
      <c r="AO12747" s="6"/>
      <c r="AP12747" s="6"/>
      <c r="AQ12747" s="6"/>
      <c r="AR12747" s="6"/>
      <c r="AS12747" s="6"/>
      <c r="AT12747" s="6"/>
      <c r="AU12747" s="6"/>
      <c r="AV12747" s="6"/>
      <c r="AW12747" s="6"/>
      <c r="AX12747" s="6"/>
      <c r="AY12747" s="6"/>
      <c r="AZ12747" s="6"/>
      <c r="BA12747" s="6"/>
      <c r="BB12747" s="6"/>
      <c r="BC12747" s="6"/>
      <c r="BD12747" s="6"/>
      <c r="BE12747" s="6"/>
      <c r="BF12747" s="6"/>
      <c r="BG12747" s="6"/>
    </row>
    <row r="12748" spans="34:59" x14ac:dyDescent="0.25">
      <c r="AH12748" s="10"/>
      <c r="AI12748" s="6"/>
      <c r="AJ12748" s="10"/>
      <c r="AK12748" s="10"/>
      <c r="AL12748" s="10"/>
      <c r="AM12748" s="10"/>
      <c r="AN12748" s="10"/>
      <c r="AO12748" s="10"/>
      <c r="AP12748" s="10"/>
      <c r="AQ12748" s="10"/>
      <c r="AR12748" s="10"/>
      <c r="AS12748" s="10"/>
      <c r="AT12748" s="10"/>
      <c r="AU12748" s="10"/>
      <c r="AV12748" s="10"/>
      <c r="AW12748" s="10"/>
      <c r="AX12748" s="10"/>
      <c r="AY12748" s="10"/>
      <c r="AZ12748" s="10"/>
      <c r="BA12748" s="10"/>
      <c r="BB12748" s="10"/>
      <c r="BC12748" s="10"/>
      <c r="BD12748" s="10"/>
      <c r="BE12748" s="10"/>
      <c r="BF12748" s="10"/>
      <c r="BG12748" s="6"/>
    </row>
    <row r="12749" spans="34:59" x14ac:dyDescent="0.25">
      <c r="AH12749" s="6"/>
      <c r="AI12749" s="6"/>
      <c r="AJ12749" s="6"/>
      <c r="AK12749" s="6"/>
      <c r="AL12749" s="6"/>
      <c r="AM12749" s="6"/>
      <c r="AN12749" s="6"/>
      <c r="AO12749" s="6"/>
      <c r="AP12749" s="6"/>
      <c r="AQ12749" s="6"/>
      <c r="AR12749" s="6"/>
      <c r="AS12749" s="6"/>
      <c r="AT12749" s="6"/>
      <c r="AU12749" s="6"/>
      <c r="AV12749" s="6"/>
      <c r="AW12749" s="6"/>
      <c r="AX12749" s="6"/>
      <c r="AY12749" s="6"/>
      <c r="AZ12749" s="6"/>
      <c r="BA12749" s="6"/>
      <c r="BB12749" s="6"/>
      <c r="BC12749" s="6"/>
      <c r="BD12749" s="6"/>
      <c r="BE12749" s="6"/>
      <c r="BF12749" s="6"/>
      <c r="BG12749" s="10"/>
    </row>
    <row r="12750" spans="34:59" x14ac:dyDescent="0.25">
      <c r="AH12750" s="10"/>
      <c r="AI12750" s="6"/>
    </row>
    <row r="12751" spans="34:59" x14ac:dyDescent="0.25">
      <c r="AH12751" s="6"/>
      <c r="AI12751" s="6"/>
      <c r="AJ12751" s="6"/>
      <c r="AK12751" s="6"/>
      <c r="AL12751" s="6"/>
      <c r="AM12751" s="6"/>
      <c r="AN12751" s="6"/>
      <c r="AO12751" s="6"/>
      <c r="AP12751" s="6"/>
      <c r="AQ12751" s="6"/>
      <c r="AR12751" s="6"/>
      <c r="AS12751" s="6"/>
      <c r="AT12751" s="6"/>
      <c r="AU12751" s="6"/>
      <c r="AV12751" s="6"/>
      <c r="AW12751" s="6"/>
      <c r="AX12751" s="6"/>
      <c r="AY12751" s="6"/>
      <c r="AZ12751" s="6"/>
      <c r="BA12751" s="6"/>
      <c r="BB12751" s="6"/>
      <c r="BC12751" s="6"/>
      <c r="BD12751" s="6"/>
      <c r="BE12751" s="6"/>
      <c r="BF12751" s="6"/>
      <c r="BG12751" s="6"/>
    </row>
    <row r="12752" spans="34:59" x14ac:dyDescent="0.25">
      <c r="AH12752" s="10"/>
      <c r="AI12752" s="6"/>
      <c r="AJ12752" s="10"/>
      <c r="AK12752" s="10"/>
      <c r="AL12752" s="10"/>
      <c r="AM12752" s="10"/>
      <c r="AN12752" s="10"/>
      <c r="AO12752" s="10"/>
      <c r="AP12752" s="10"/>
      <c r="AQ12752" s="10"/>
      <c r="AR12752" s="10"/>
      <c r="AS12752" s="10"/>
      <c r="AT12752" s="10"/>
      <c r="AU12752" s="10"/>
      <c r="AV12752" s="10"/>
      <c r="AW12752" s="10"/>
      <c r="AX12752" s="10"/>
      <c r="AY12752" s="10"/>
      <c r="AZ12752" s="10"/>
      <c r="BA12752" s="10"/>
      <c r="BB12752" s="10"/>
      <c r="BC12752" s="10"/>
      <c r="BD12752" s="10"/>
      <c r="BE12752" s="10"/>
      <c r="BF12752" s="10"/>
      <c r="BG12752" s="6"/>
    </row>
    <row r="12753" spans="34:59" x14ac:dyDescent="0.25">
      <c r="AH12753" s="6"/>
      <c r="AI12753" s="6"/>
      <c r="AJ12753" s="6"/>
      <c r="AK12753" s="6"/>
      <c r="AL12753" s="6"/>
      <c r="AM12753" s="6"/>
      <c r="AN12753" s="6"/>
      <c r="AO12753" s="6"/>
      <c r="AP12753" s="6"/>
      <c r="AQ12753" s="6"/>
      <c r="AR12753" s="6"/>
      <c r="AS12753" s="6"/>
      <c r="AT12753" s="6"/>
      <c r="AU12753" s="6"/>
      <c r="AV12753" s="6"/>
      <c r="AW12753" s="6"/>
      <c r="AX12753" s="6"/>
      <c r="AY12753" s="6"/>
      <c r="AZ12753" s="6"/>
      <c r="BA12753" s="6"/>
      <c r="BB12753" s="6"/>
      <c r="BC12753" s="6"/>
      <c r="BD12753" s="6"/>
      <c r="BE12753" s="6"/>
      <c r="BF12753" s="6"/>
      <c r="BG12753" s="10"/>
    </row>
    <row r="12754" spans="34:59" x14ac:dyDescent="0.25">
      <c r="AH12754" s="10"/>
      <c r="AI12754" s="6"/>
    </row>
    <row r="12755" spans="34:59" x14ac:dyDescent="0.25">
      <c r="AH12755" s="6"/>
      <c r="AI12755" s="6"/>
      <c r="AJ12755" s="6"/>
      <c r="AK12755" s="6"/>
      <c r="AL12755" s="6"/>
      <c r="AM12755" s="6"/>
      <c r="AN12755" s="6"/>
      <c r="AO12755" s="6"/>
      <c r="AP12755" s="6"/>
      <c r="AQ12755" s="6"/>
      <c r="AR12755" s="6"/>
      <c r="AS12755" s="6"/>
      <c r="AT12755" s="6"/>
      <c r="AU12755" s="6"/>
      <c r="AV12755" s="6"/>
      <c r="AW12755" s="6"/>
      <c r="AX12755" s="6"/>
      <c r="AY12755" s="6"/>
      <c r="AZ12755" s="6"/>
      <c r="BA12755" s="6"/>
      <c r="BB12755" s="6"/>
      <c r="BC12755" s="6"/>
      <c r="BD12755" s="6"/>
      <c r="BE12755" s="6"/>
      <c r="BF12755" s="6"/>
      <c r="BG12755" s="6"/>
    </row>
    <row r="12756" spans="34:59" x14ac:dyDescent="0.25">
      <c r="AH12756" s="10"/>
      <c r="AI12756" s="6"/>
      <c r="AJ12756" s="10"/>
      <c r="AK12756" s="10"/>
      <c r="AL12756" s="10"/>
      <c r="AM12756" s="10"/>
      <c r="AN12756" s="10"/>
      <c r="AO12756" s="10"/>
      <c r="AP12756" s="10"/>
      <c r="AQ12756" s="10"/>
      <c r="AR12756" s="10"/>
      <c r="AS12756" s="10"/>
      <c r="AT12756" s="10"/>
      <c r="AU12756" s="10"/>
      <c r="AV12756" s="10"/>
      <c r="AW12756" s="10"/>
      <c r="AX12756" s="10"/>
      <c r="AY12756" s="10"/>
      <c r="AZ12756" s="10"/>
      <c r="BA12756" s="10"/>
      <c r="BB12756" s="10"/>
      <c r="BC12756" s="10"/>
      <c r="BD12756" s="10"/>
      <c r="BE12756" s="10"/>
      <c r="BF12756" s="10"/>
      <c r="BG12756" s="6"/>
    </row>
    <row r="12758" spans="34:59" x14ac:dyDescent="0.25">
      <c r="AH12758" s="10"/>
      <c r="AI12758" s="6"/>
    </row>
    <row r="12759" spans="34:59" x14ac:dyDescent="0.25">
      <c r="AH12759" s="6"/>
      <c r="AI12759" s="6"/>
      <c r="AJ12759" s="6"/>
      <c r="AK12759" s="6"/>
      <c r="AL12759" s="6"/>
      <c r="AM12759" s="6"/>
      <c r="AN12759" s="6"/>
      <c r="AO12759" s="6"/>
      <c r="AP12759" s="6"/>
      <c r="AQ12759" s="6"/>
      <c r="AR12759" s="6"/>
      <c r="AS12759" s="6"/>
      <c r="AT12759" s="6"/>
      <c r="AU12759" s="6"/>
      <c r="AV12759" s="6"/>
      <c r="AW12759" s="6"/>
      <c r="AX12759" s="6"/>
      <c r="AY12759" s="6"/>
      <c r="AZ12759" s="6"/>
      <c r="BA12759" s="6"/>
      <c r="BB12759" s="6"/>
      <c r="BC12759" s="6"/>
      <c r="BD12759" s="6"/>
      <c r="BE12759" s="6"/>
      <c r="BF12759" s="6"/>
      <c r="BG12759" s="6"/>
    </row>
    <row r="12760" spans="34:59" x14ac:dyDescent="0.25">
      <c r="AH12760" s="10"/>
      <c r="AI12760" s="6"/>
      <c r="AJ12760" s="10"/>
      <c r="AK12760" s="10"/>
      <c r="AL12760" s="10"/>
      <c r="AM12760" s="10"/>
      <c r="AN12760" s="10"/>
      <c r="AO12760" s="10"/>
      <c r="AP12760" s="10"/>
      <c r="AQ12760" s="10"/>
      <c r="AR12760" s="10"/>
      <c r="AS12760" s="10"/>
      <c r="AT12760" s="10"/>
      <c r="AU12760" s="10"/>
      <c r="AV12760" s="10"/>
      <c r="AW12760" s="10"/>
      <c r="AX12760" s="10"/>
      <c r="AY12760" s="10"/>
      <c r="AZ12760" s="10"/>
      <c r="BA12760" s="10"/>
      <c r="BB12760" s="10"/>
      <c r="BC12760" s="10"/>
      <c r="BD12760" s="10"/>
      <c r="BE12760" s="10"/>
      <c r="BF12760" s="10"/>
      <c r="BG12760" s="6"/>
    </row>
    <row r="12761" spans="34:59" x14ac:dyDescent="0.25">
      <c r="AH12761" s="6"/>
      <c r="AI12761" s="6"/>
      <c r="AJ12761" s="6"/>
      <c r="AK12761" s="6"/>
      <c r="AL12761" s="6"/>
      <c r="AM12761" s="6"/>
      <c r="AN12761" s="6"/>
      <c r="AO12761" s="6"/>
      <c r="AP12761" s="6"/>
      <c r="AQ12761" s="6"/>
      <c r="AR12761" s="6"/>
      <c r="AS12761" s="6"/>
      <c r="AT12761" s="6"/>
      <c r="AU12761" s="6"/>
      <c r="AV12761" s="6"/>
      <c r="AW12761" s="6"/>
      <c r="AX12761" s="6"/>
      <c r="AY12761" s="6"/>
      <c r="AZ12761" s="6"/>
      <c r="BA12761" s="6"/>
      <c r="BB12761" s="6"/>
      <c r="BC12761" s="6"/>
      <c r="BD12761" s="6"/>
      <c r="BE12761" s="6"/>
      <c r="BF12761" s="6"/>
      <c r="BG12761" s="10"/>
    </row>
    <row r="12762" spans="34:59" x14ac:dyDescent="0.25">
      <c r="AH12762" s="10"/>
      <c r="AI12762" s="6"/>
    </row>
    <row r="12763" spans="34:59" x14ac:dyDescent="0.25">
      <c r="AH12763" s="6"/>
      <c r="AI12763" s="6"/>
      <c r="AJ12763" s="6"/>
      <c r="AK12763" s="6"/>
      <c r="AL12763" s="6"/>
      <c r="AM12763" s="6"/>
      <c r="AN12763" s="6"/>
      <c r="AO12763" s="6"/>
      <c r="AP12763" s="6"/>
      <c r="AQ12763" s="6"/>
      <c r="AR12763" s="6"/>
      <c r="AS12763" s="6"/>
      <c r="AT12763" s="6"/>
      <c r="AU12763" s="6"/>
      <c r="AV12763" s="6"/>
      <c r="AW12763" s="6"/>
      <c r="AX12763" s="6"/>
      <c r="AY12763" s="6"/>
      <c r="AZ12763" s="6"/>
      <c r="BA12763" s="6"/>
      <c r="BB12763" s="6"/>
      <c r="BC12763" s="6"/>
      <c r="BD12763" s="6"/>
      <c r="BE12763" s="6"/>
      <c r="BF12763" s="6"/>
      <c r="BG12763" s="6"/>
    </row>
    <row r="12764" spans="34:59" x14ac:dyDescent="0.25">
      <c r="AH12764" s="10"/>
      <c r="AI12764" s="6"/>
      <c r="AJ12764" s="10"/>
      <c r="AK12764" s="10"/>
      <c r="AL12764" s="10"/>
      <c r="AM12764" s="10"/>
      <c r="AN12764" s="10"/>
      <c r="AO12764" s="10"/>
      <c r="AP12764" s="10"/>
      <c r="AQ12764" s="10"/>
      <c r="AR12764" s="10"/>
      <c r="AS12764" s="10"/>
      <c r="AT12764" s="10"/>
      <c r="AU12764" s="10"/>
      <c r="AV12764" s="10"/>
      <c r="AW12764" s="10"/>
      <c r="AX12764" s="10"/>
      <c r="AY12764" s="10"/>
      <c r="AZ12764" s="10"/>
      <c r="BA12764" s="10"/>
      <c r="BB12764" s="10"/>
      <c r="BC12764" s="10"/>
      <c r="BD12764" s="10"/>
      <c r="BE12764" s="10"/>
      <c r="BF12764" s="10"/>
      <c r="BG12764" s="6"/>
    </row>
    <row r="12765" spans="34:59" x14ac:dyDescent="0.25">
      <c r="AH12765" s="6"/>
      <c r="AI12765" s="6"/>
      <c r="AJ12765" s="6"/>
      <c r="AK12765" s="6"/>
      <c r="AL12765" s="6"/>
      <c r="AM12765" s="6"/>
      <c r="AN12765" s="6"/>
      <c r="AO12765" s="6"/>
      <c r="AP12765" s="6"/>
      <c r="AQ12765" s="6"/>
      <c r="AR12765" s="6"/>
      <c r="AS12765" s="6"/>
      <c r="AT12765" s="6"/>
      <c r="AU12765" s="6"/>
      <c r="AV12765" s="6"/>
      <c r="AW12765" s="6"/>
      <c r="AX12765" s="6"/>
      <c r="AY12765" s="6"/>
      <c r="AZ12765" s="6"/>
      <c r="BA12765" s="6"/>
      <c r="BB12765" s="6"/>
      <c r="BC12765" s="6"/>
      <c r="BD12765" s="6"/>
      <c r="BE12765" s="6"/>
      <c r="BF12765" s="6"/>
      <c r="BG12765" s="10"/>
    </row>
    <row r="12766" spans="34:59" x14ac:dyDescent="0.25">
      <c r="AH12766" s="10"/>
      <c r="AI12766" s="6"/>
    </row>
    <row r="12767" spans="34:59" x14ac:dyDescent="0.25">
      <c r="AH12767" s="6"/>
      <c r="AI12767" s="6"/>
      <c r="AJ12767" s="6"/>
      <c r="AK12767" s="6"/>
      <c r="AL12767" s="6"/>
      <c r="AM12767" s="6"/>
      <c r="AN12767" s="6"/>
      <c r="AO12767" s="6"/>
      <c r="AP12767" s="6"/>
      <c r="AQ12767" s="6"/>
      <c r="AR12767" s="6"/>
      <c r="AS12767" s="6"/>
      <c r="AT12767" s="6"/>
      <c r="AU12767" s="6"/>
      <c r="AV12767" s="6"/>
      <c r="AW12767" s="6"/>
      <c r="AX12767" s="6"/>
      <c r="AY12767" s="6"/>
      <c r="AZ12767" s="6"/>
      <c r="BA12767" s="6"/>
      <c r="BB12767" s="6"/>
      <c r="BC12767" s="6"/>
      <c r="BD12767" s="6"/>
      <c r="BE12767" s="6"/>
      <c r="BF12767" s="6"/>
      <c r="BG12767" s="6"/>
    </row>
    <row r="12768" spans="34:59" x14ac:dyDescent="0.25">
      <c r="AH12768" s="10"/>
      <c r="AI12768" s="6"/>
      <c r="AJ12768" s="10"/>
      <c r="AK12768" s="10"/>
      <c r="AL12768" s="10"/>
      <c r="AM12768" s="10"/>
      <c r="AN12768" s="10"/>
      <c r="AO12768" s="10"/>
      <c r="AP12768" s="10"/>
      <c r="AQ12768" s="10"/>
      <c r="AR12768" s="10"/>
      <c r="AS12768" s="10"/>
      <c r="AT12768" s="10"/>
      <c r="AU12768" s="10"/>
      <c r="AV12768" s="10"/>
      <c r="AW12768" s="10"/>
      <c r="AX12768" s="10"/>
      <c r="AY12768" s="10"/>
      <c r="AZ12768" s="10"/>
      <c r="BA12768" s="10"/>
      <c r="BB12768" s="10"/>
      <c r="BC12768" s="10"/>
      <c r="BD12768" s="10"/>
      <c r="BE12768" s="10"/>
      <c r="BF12768" s="10"/>
      <c r="BG12768" s="6"/>
    </row>
    <row r="12769" spans="34:59" x14ac:dyDescent="0.25">
      <c r="AH12769" s="6"/>
      <c r="AI12769" s="6"/>
      <c r="AJ12769" s="6"/>
      <c r="AK12769" s="6"/>
      <c r="AL12769" s="6"/>
      <c r="AM12769" s="6"/>
      <c r="AN12769" s="6"/>
      <c r="AO12769" s="6"/>
      <c r="AP12769" s="6"/>
      <c r="AQ12769" s="6"/>
      <c r="AR12769" s="6"/>
      <c r="AS12769" s="6"/>
      <c r="AT12769" s="6"/>
      <c r="AU12769" s="6"/>
      <c r="AV12769" s="6"/>
      <c r="AW12769" s="6"/>
      <c r="AX12769" s="6"/>
      <c r="AY12769" s="6"/>
      <c r="AZ12769" s="6"/>
      <c r="BA12769" s="6"/>
      <c r="BB12769" s="6"/>
      <c r="BC12769" s="6"/>
      <c r="BD12769" s="6"/>
      <c r="BE12769" s="6"/>
      <c r="BF12769" s="6"/>
      <c r="BG12769" s="10"/>
    </row>
    <row r="12770" spans="34:59" x14ac:dyDescent="0.25">
      <c r="AH12770" s="10"/>
      <c r="AI12770" s="6"/>
    </row>
    <row r="12771" spans="34:59" x14ac:dyDescent="0.25">
      <c r="AH12771" s="6"/>
      <c r="AI12771" s="6"/>
      <c r="AJ12771" s="6"/>
      <c r="AK12771" s="6"/>
      <c r="AL12771" s="6"/>
      <c r="AM12771" s="6"/>
      <c r="AN12771" s="6"/>
      <c r="AO12771" s="6"/>
      <c r="AP12771" s="6"/>
      <c r="AQ12771" s="6"/>
      <c r="AR12771" s="6"/>
      <c r="AS12771" s="6"/>
      <c r="AT12771" s="6"/>
      <c r="AU12771" s="6"/>
      <c r="AV12771" s="6"/>
      <c r="AW12771" s="6"/>
      <c r="AX12771" s="6"/>
      <c r="AY12771" s="6"/>
      <c r="AZ12771" s="6"/>
      <c r="BA12771" s="6"/>
      <c r="BB12771" s="6"/>
      <c r="BC12771" s="6"/>
      <c r="BD12771" s="6"/>
      <c r="BE12771" s="6"/>
      <c r="BF12771" s="6"/>
      <c r="BG12771" s="6"/>
    </row>
    <row r="12772" spans="34:59" x14ac:dyDescent="0.25">
      <c r="AH12772" s="10"/>
      <c r="AI12772" s="6"/>
      <c r="AJ12772" s="10"/>
      <c r="AK12772" s="10"/>
      <c r="AL12772" s="10"/>
      <c r="AM12772" s="10"/>
      <c r="AN12772" s="10"/>
      <c r="AO12772" s="10"/>
      <c r="AP12772" s="10"/>
      <c r="AQ12772" s="10"/>
      <c r="AR12772" s="10"/>
      <c r="AS12772" s="10"/>
      <c r="AT12772" s="10"/>
      <c r="AU12772" s="10"/>
      <c r="AV12772" s="10"/>
      <c r="AW12772" s="10"/>
      <c r="AX12772" s="10"/>
      <c r="AY12772" s="10"/>
      <c r="AZ12772" s="10"/>
      <c r="BA12772" s="10"/>
      <c r="BB12772" s="10"/>
      <c r="BC12772" s="10"/>
      <c r="BD12772" s="10"/>
      <c r="BE12772" s="10"/>
      <c r="BF12772" s="10"/>
      <c r="BG12772" s="6"/>
    </row>
    <row r="12774" spans="34:59" x14ac:dyDescent="0.25">
      <c r="AH12774" s="10"/>
      <c r="AI12774" s="6"/>
    </row>
    <row r="12775" spans="34:59" x14ac:dyDescent="0.25">
      <c r="AH12775" s="6"/>
      <c r="AI12775" s="6"/>
      <c r="AJ12775" s="6"/>
      <c r="AK12775" s="6"/>
      <c r="AL12775" s="6"/>
      <c r="AM12775" s="6"/>
      <c r="AN12775" s="6"/>
      <c r="AO12775" s="6"/>
      <c r="AP12775" s="6"/>
      <c r="AQ12775" s="6"/>
      <c r="AR12775" s="6"/>
      <c r="AS12775" s="6"/>
      <c r="AT12775" s="6"/>
      <c r="AU12775" s="6"/>
      <c r="AV12775" s="6"/>
      <c r="AW12775" s="6"/>
      <c r="AX12775" s="6"/>
      <c r="AY12775" s="6"/>
      <c r="AZ12775" s="6"/>
      <c r="BA12775" s="6"/>
      <c r="BB12775" s="6"/>
      <c r="BC12775" s="6"/>
      <c r="BD12775" s="6"/>
      <c r="BE12775" s="6"/>
      <c r="BF12775" s="6"/>
      <c r="BG12775" s="6"/>
    </row>
    <row r="12776" spans="34:59" x14ac:dyDescent="0.25">
      <c r="AH12776" s="10"/>
      <c r="AI12776" s="6"/>
      <c r="AJ12776" s="10"/>
      <c r="AK12776" s="10"/>
      <c r="AL12776" s="10"/>
      <c r="AM12776" s="10"/>
      <c r="AN12776" s="10"/>
      <c r="AO12776" s="10"/>
      <c r="AP12776" s="10"/>
      <c r="AQ12776" s="10"/>
      <c r="AR12776" s="10"/>
      <c r="AS12776" s="10"/>
      <c r="AT12776" s="10"/>
      <c r="AU12776" s="10"/>
      <c r="AV12776" s="10"/>
      <c r="AW12776" s="10"/>
      <c r="AX12776" s="10"/>
      <c r="AY12776" s="10"/>
      <c r="AZ12776" s="10"/>
      <c r="BA12776" s="10"/>
      <c r="BB12776" s="10"/>
      <c r="BC12776" s="10"/>
      <c r="BD12776" s="10"/>
      <c r="BE12776" s="10"/>
      <c r="BF12776" s="10"/>
      <c r="BG12776" s="6"/>
    </row>
    <row r="12777" spans="34:59" x14ac:dyDescent="0.25">
      <c r="AH12777" s="6"/>
      <c r="AI12777" s="6"/>
      <c r="AJ12777" s="6"/>
      <c r="AK12777" s="6"/>
      <c r="AL12777" s="6"/>
      <c r="AM12777" s="6"/>
      <c r="AN12777" s="6"/>
      <c r="AO12777" s="6"/>
      <c r="AP12777" s="6"/>
      <c r="AQ12777" s="6"/>
      <c r="AR12777" s="6"/>
      <c r="AS12777" s="6"/>
      <c r="AT12777" s="6"/>
      <c r="AU12777" s="6"/>
      <c r="AV12777" s="6"/>
      <c r="AW12777" s="6"/>
      <c r="AX12777" s="6"/>
      <c r="AY12777" s="6"/>
      <c r="AZ12777" s="6"/>
      <c r="BA12777" s="6"/>
      <c r="BB12777" s="6"/>
      <c r="BC12777" s="6"/>
      <c r="BD12777" s="6"/>
      <c r="BE12777" s="6"/>
      <c r="BF12777" s="6"/>
      <c r="BG12777" s="10"/>
    </row>
    <row r="12778" spans="34:59" x14ac:dyDescent="0.25">
      <c r="AH12778" s="10"/>
      <c r="AI12778" s="6"/>
    </row>
    <row r="12779" spans="34:59" x14ac:dyDescent="0.25">
      <c r="AH12779" s="6"/>
      <c r="AI12779" s="6"/>
      <c r="AJ12779" s="6"/>
      <c r="AK12779" s="6"/>
      <c r="AL12779" s="6"/>
      <c r="AM12779" s="6"/>
      <c r="AN12779" s="6"/>
      <c r="AO12779" s="6"/>
      <c r="AP12779" s="6"/>
      <c r="AQ12779" s="6"/>
      <c r="AR12779" s="6"/>
      <c r="AS12779" s="6"/>
      <c r="AT12779" s="6"/>
      <c r="AU12779" s="6"/>
      <c r="AV12779" s="6"/>
      <c r="AW12779" s="6"/>
      <c r="AX12779" s="6"/>
      <c r="AY12779" s="6"/>
      <c r="AZ12779" s="6"/>
      <c r="BA12779" s="6"/>
      <c r="BB12779" s="6"/>
      <c r="BC12779" s="6"/>
      <c r="BD12779" s="6"/>
      <c r="BE12779" s="6"/>
      <c r="BF12779" s="6"/>
      <c r="BG12779" s="6"/>
    </row>
    <row r="12780" spans="34:59" x14ac:dyDescent="0.25">
      <c r="AH12780" s="10"/>
      <c r="AI12780" s="6"/>
      <c r="AJ12780" s="10"/>
      <c r="AK12780" s="10"/>
      <c r="AL12780" s="10"/>
      <c r="AM12780" s="10"/>
      <c r="AN12780" s="10"/>
      <c r="AO12780" s="10"/>
      <c r="AP12780" s="10"/>
      <c r="AQ12780" s="10"/>
      <c r="AR12780" s="10"/>
      <c r="AS12780" s="10"/>
      <c r="AT12780" s="10"/>
      <c r="AU12780" s="10"/>
      <c r="AV12780" s="10"/>
      <c r="AW12780" s="10"/>
      <c r="AX12780" s="10"/>
      <c r="AY12780" s="10"/>
      <c r="AZ12780" s="10"/>
      <c r="BA12780" s="10"/>
      <c r="BB12780" s="10"/>
      <c r="BC12780" s="10"/>
      <c r="BD12780" s="10"/>
      <c r="BE12780" s="10"/>
      <c r="BF12780" s="10"/>
      <c r="BG12780" s="6"/>
    </row>
    <row r="12781" spans="34:59" x14ac:dyDescent="0.25">
      <c r="AH12781" s="6"/>
      <c r="AI12781" s="6"/>
      <c r="AJ12781" s="6"/>
      <c r="AK12781" s="6"/>
      <c r="AL12781" s="6"/>
      <c r="AM12781" s="6"/>
      <c r="AN12781" s="6"/>
      <c r="AO12781" s="6"/>
      <c r="AP12781" s="6"/>
      <c r="AQ12781" s="6"/>
      <c r="AR12781" s="6"/>
      <c r="AS12781" s="6"/>
      <c r="AT12781" s="6"/>
      <c r="AU12781" s="6"/>
      <c r="AV12781" s="6"/>
      <c r="AW12781" s="6"/>
      <c r="AX12781" s="6"/>
      <c r="AY12781" s="6"/>
      <c r="AZ12781" s="6"/>
      <c r="BA12781" s="6"/>
      <c r="BB12781" s="6"/>
      <c r="BC12781" s="6"/>
      <c r="BD12781" s="6"/>
      <c r="BE12781" s="6"/>
      <c r="BF12781" s="6"/>
      <c r="BG12781" s="10"/>
    </row>
    <row r="12782" spans="34:59" x14ac:dyDescent="0.25">
      <c r="AH12782" s="10"/>
      <c r="AI12782" s="6"/>
    </row>
    <row r="12783" spans="34:59" x14ac:dyDescent="0.25">
      <c r="AH12783" s="6"/>
      <c r="AI12783" s="6"/>
      <c r="AJ12783" s="6"/>
      <c r="AK12783" s="6"/>
      <c r="AL12783" s="6"/>
      <c r="AM12783" s="6"/>
      <c r="AN12783" s="6"/>
      <c r="AO12783" s="6"/>
      <c r="AP12783" s="6"/>
      <c r="AQ12783" s="6"/>
      <c r="AR12783" s="6"/>
      <c r="AS12783" s="6"/>
      <c r="AT12783" s="6"/>
      <c r="AU12783" s="6"/>
      <c r="AV12783" s="6"/>
      <c r="AW12783" s="6"/>
      <c r="AX12783" s="6"/>
      <c r="AY12783" s="6"/>
      <c r="AZ12783" s="6"/>
      <c r="BA12783" s="6"/>
      <c r="BB12783" s="6"/>
      <c r="BC12783" s="6"/>
      <c r="BD12783" s="6"/>
      <c r="BE12783" s="6"/>
      <c r="BF12783" s="6"/>
      <c r="BG12783" s="6"/>
    </row>
    <row r="12784" spans="34:59" x14ac:dyDescent="0.25">
      <c r="AH12784" s="10"/>
      <c r="AI12784" s="6"/>
      <c r="AJ12784" s="10"/>
      <c r="AK12784" s="10"/>
      <c r="AL12784" s="10"/>
      <c r="AM12784" s="10"/>
      <c r="AN12784" s="10"/>
      <c r="AO12784" s="10"/>
      <c r="AP12784" s="10"/>
      <c r="AQ12784" s="10"/>
      <c r="AR12784" s="10"/>
      <c r="AS12784" s="10"/>
      <c r="AT12784" s="10"/>
      <c r="AU12784" s="10"/>
      <c r="AV12784" s="10"/>
      <c r="AW12784" s="10"/>
      <c r="AX12784" s="10"/>
      <c r="AY12784" s="10"/>
      <c r="AZ12784" s="10"/>
      <c r="BA12784" s="10"/>
      <c r="BB12784" s="10"/>
      <c r="BC12784" s="10"/>
      <c r="BD12784" s="10"/>
      <c r="BE12784" s="10"/>
      <c r="BF12784" s="10"/>
      <c r="BG12784" s="6"/>
    </row>
    <row r="12785" spans="34:59" x14ac:dyDescent="0.25">
      <c r="AH12785" s="6"/>
      <c r="AI12785" s="6"/>
      <c r="AJ12785" s="6"/>
      <c r="AK12785" s="6"/>
      <c r="AL12785" s="6"/>
      <c r="AM12785" s="6"/>
      <c r="AN12785" s="6"/>
      <c r="AO12785" s="6"/>
      <c r="AP12785" s="6"/>
      <c r="AQ12785" s="6"/>
      <c r="AR12785" s="6"/>
      <c r="AS12785" s="6"/>
      <c r="AT12785" s="6"/>
      <c r="AU12785" s="6"/>
      <c r="AV12785" s="6"/>
      <c r="AW12785" s="6"/>
      <c r="AX12785" s="6"/>
      <c r="AY12785" s="6"/>
      <c r="AZ12785" s="6"/>
      <c r="BA12785" s="6"/>
      <c r="BB12785" s="6"/>
      <c r="BC12785" s="6"/>
      <c r="BD12785" s="6"/>
      <c r="BE12785" s="6"/>
      <c r="BF12785" s="6"/>
      <c r="BG12785" s="10"/>
    </row>
    <row r="12786" spans="34:59" x14ac:dyDescent="0.25">
      <c r="AH12786" s="10"/>
      <c r="AI12786" s="6"/>
    </row>
    <row r="12787" spans="34:59" x14ac:dyDescent="0.25">
      <c r="AH12787" s="6"/>
      <c r="AI12787" s="6"/>
      <c r="AJ12787" s="6"/>
      <c r="AK12787" s="6"/>
      <c r="AL12787" s="6"/>
      <c r="AM12787" s="6"/>
      <c r="AN12787" s="6"/>
      <c r="AO12787" s="6"/>
      <c r="AP12787" s="6"/>
      <c r="AQ12787" s="6"/>
      <c r="AR12787" s="6"/>
      <c r="AS12787" s="6"/>
      <c r="AT12787" s="6"/>
      <c r="AU12787" s="6"/>
      <c r="AV12787" s="6"/>
      <c r="AW12787" s="6"/>
      <c r="AX12787" s="6"/>
      <c r="AY12787" s="6"/>
      <c r="AZ12787" s="6"/>
      <c r="BA12787" s="6"/>
      <c r="BB12787" s="6"/>
      <c r="BC12787" s="6"/>
      <c r="BD12787" s="6"/>
      <c r="BE12787" s="6"/>
      <c r="BF12787" s="6"/>
      <c r="BG12787" s="6"/>
    </row>
    <row r="12788" spans="34:59" x14ac:dyDescent="0.25">
      <c r="AH12788" s="10"/>
      <c r="AI12788" s="6"/>
      <c r="AJ12788" s="10"/>
      <c r="AK12788" s="10"/>
      <c r="AL12788" s="10"/>
      <c r="AM12788" s="10"/>
      <c r="AN12788" s="10"/>
      <c r="AO12788" s="10"/>
      <c r="AP12788" s="10"/>
      <c r="AQ12788" s="10"/>
      <c r="AR12788" s="10"/>
      <c r="AS12788" s="10"/>
      <c r="AT12788" s="10"/>
      <c r="AU12788" s="10"/>
      <c r="AV12788" s="10"/>
      <c r="AW12788" s="10"/>
      <c r="AX12788" s="10"/>
      <c r="AY12788" s="10"/>
      <c r="AZ12788" s="10"/>
      <c r="BA12788" s="10"/>
      <c r="BB12788" s="10"/>
      <c r="BC12788" s="10"/>
      <c r="BD12788" s="10"/>
      <c r="BE12788" s="10"/>
      <c r="BF12788" s="10"/>
      <c r="BG12788" s="6"/>
    </row>
    <row r="12790" spans="34:59" x14ac:dyDescent="0.25">
      <c r="AH12790" s="10"/>
      <c r="AI12790" s="6"/>
    </row>
    <row r="12791" spans="34:59" x14ac:dyDescent="0.25">
      <c r="AH12791" s="6"/>
      <c r="AI12791" s="6"/>
      <c r="AJ12791" s="6"/>
      <c r="AK12791" s="6"/>
      <c r="AL12791" s="6"/>
      <c r="AM12791" s="6"/>
      <c r="AN12791" s="6"/>
      <c r="AO12791" s="6"/>
      <c r="AP12791" s="6"/>
      <c r="AQ12791" s="6"/>
      <c r="AR12791" s="6"/>
      <c r="AS12791" s="6"/>
      <c r="AT12791" s="6"/>
      <c r="AU12791" s="6"/>
      <c r="AV12791" s="6"/>
      <c r="AW12791" s="6"/>
      <c r="AX12791" s="6"/>
      <c r="AY12791" s="6"/>
      <c r="AZ12791" s="6"/>
      <c r="BA12791" s="6"/>
      <c r="BB12791" s="6"/>
      <c r="BC12791" s="6"/>
      <c r="BD12791" s="6"/>
      <c r="BE12791" s="6"/>
      <c r="BF12791" s="6"/>
      <c r="BG12791" s="6"/>
    </row>
    <row r="12792" spans="34:59" x14ac:dyDescent="0.25">
      <c r="AH12792" s="10"/>
      <c r="AI12792" s="6"/>
      <c r="AJ12792" s="10"/>
      <c r="AK12792" s="10"/>
      <c r="AL12792" s="10"/>
      <c r="AM12792" s="10"/>
      <c r="AN12792" s="10"/>
      <c r="AO12792" s="10"/>
      <c r="AP12792" s="10"/>
      <c r="AQ12792" s="10"/>
      <c r="AR12792" s="10"/>
      <c r="AS12792" s="10"/>
      <c r="AT12792" s="10"/>
      <c r="AU12792" s="10"/>
      <c r="AV12792" s="10"/>
      <c r="AW12792" s="10"/>
      <c r="AX12792" s="10"/>
      <c r="AY12792" s="10"/>
      <c r="AZ12792" s="10"/>
      <c r="BA12792" s="10"/>
      <c r="BB12792" s="10"/>
      <c r="BC12792" s="10"/>
      <c r="BD12792" s="10"/>
      <c r="BE12792" s="10"/>
      <c r="BF12792" s="10"/>
      <c r="BG12792" s="6"/>
    </row>
    <row r="12793" spans="34:59" x14ac:dyDescent="0.25">
      <c r="AH12793" s="6"/>
      <c r="AI12793" s="6"/>
      <c r="AJ12793" s="6"/>
      <c r="AK12793" s="6"/>
      <c r="AL12793" s="6"/>
      <c r="AM12793" s="6"/>
      <c r="AN12793" s="6"/>
      <c r="AO12793" s="6"/>
      <c r="AP12793" s="6"/>
      <c r="AQ12793" s="6"/>
      <c r="AR12793" s="6"/>
      <c r="AS12793" s="6"/>
      <c r="AT12793" s="6"/>
      <c r="AU12793" s="6"/>
      <c r="AV12793" s="6"/>
      <c r="AW12793" s="6"/>
      <c r="AX12793" s="6"/>
      <c r="AY12793" s="6"/>
      <c r="AZ12793" s="6"/>
      <c r="BA12793" s="6"/>
      <c r="BB12793" s="6"/>
      <c r="BC12793" s="6"/>
      <c r="BD12793" s="6"/>
      <c r="BE12793" s="6"/>
      <c r="BF12793" s="6"/>
      <c r="BG12793" s="10"/>
    </row>
    <row r="12794" spans="34:59" x14ac:dyDescent="0.25">
      <c r="AH12794" s="10"/>
      <c r="AI12794" s="6"/>
    </row>
    <row r="12795" spans="34:59" x14ac:dyDescent="0.25">
      <c r="AH12795" s="6"/>
      <c r="AI12795" s="6"/>
      <c r="AJ12795" s="6"/>
      <c r="AK12795" s="6"/>
      <c r="AL12795" s="6"/>
      <c r="AM12795" s="6"/>
      <c r="AN12795" s="6"/>
      <c r="AO12795" s="6"/>
      <c r="AP12795" s="6"/>
      <c r="AQ12795" s="6"/>
      <c r="AR12795" s="6"/>
      <c r="AS12795" s="6"/>
      <c r="AT12795" s="6"/>
      <c r="AU12795" s="6"/>
      <c r="AV12795" s="6"/>
      <c r="AW12795" s="6"/>
      <c r="AX12795" s="6"/>
      <c r="AY12795" s="6"/>
      <c r="AZ12795" s="6"/>
      <c r="BA12795" s="6"/>
      <c r="BB12795" s="6"/>
      <c r="BC12795" s="6"/>
      <c r="BD12795" s="6"/>
      <c r="BE12795" s="6"/>
      <c r="BF12795" s="6"/>
      <c r="BG12795" s="6"/>
    </row>
    <row r="12796" spans="34:59" x14ac:dyDescent="0.25">
      <c r="AH12796" s="10"/>
      <c r="AI12796" s="6"/>
      <c r="AJ12796" s="10"/>
      <c r="AK12796" s="10"/>
      <c r="AL12796" s="10"/>
      <c r="AM12796" s="10"/>
      <c r="AN12796" s="10"/>
      <c r="AO12796" s="10"/>
      <c r="AP12796" s="10"/>
      <c r="AQ12796" s="10"/>
      <c r="AR12796" s="10"/>
      <c r="AS12796" s="10"/>
      <c r="AT12796" s="10"/>
      <c r="AU12796" s="10"/>
      <c r="AV12796" s="10"/>
      <c r="AW12796" s="10"/>
      <c r="AX12796" s="10"/>
      <c r="AY12796" s="10"/>
      <c r="AZ12796" s="10"/>
      <c r="BA12796" s="10"/>
      <c r="BB12796" s="10"/>
      <c r="BC12796" s="10"/>
      <c r="BD12796" s="10"/>
      <c r="BE12796" s="10"/>
      <c r="BF12796" s="10"/>
      <c r="BG12796" s="6"/>
    </row>
    <row r="12797" spans="34:59" x14ac:dyDescent="0.25">
      <c r="AH12797" s="6"/>
      <c r="AI12797" s="6"/>
      <c r="AJ12797" s="6"/>
      <c r="AK12797" s="6"/>
      <c r="AL12797" s="6"/>
      <c r="AM12797" s="6"/>
      <c r="AN12797" s="6"/>
      <c r="AO12797" s="6"/>
      <c r="AP12797" s="6"/>
      <c r="AQ12797" s="6"/>
      <c r="AR12797" s="6"/>
      <c r="AS12797" s="6"/>
      <c r="AT12797" s="6"/>
      <c r="AU12797" s="6"/>
      <c r="AV12797" s="6"/>
      <c r="AW12797" s="6"/>
      <c r="AX12797" s="6"/>
      <c r="AY12797" s="6"/>
      <c r="AZ12797" s="6"/>
      <c r="BA12797" s="6"/>
      <c r="BB12797" s="6"/>
      <c r="BC12797" s="6"/>
      <c r="BD12797" s="6"/>
      <c r="BE12797" s="6"/>
      <c r="BF12797" s="6"/>
      <c r="BG12797" s="10"/>
    </row>
    <row r="12798" spans="34:59" x14ac:dyDescent="0.25">
      <c r="AH12798" s="10"/>
      <c r="AI12798" s="6"/>
    </row>
    <row r="12799" spans="34:59" x14ac:dyDescent="0.25">
      <c r="AH12799" s="6"/>
      <c r="AI12799" s="6"/>
      <c r="AJ12799" s="6"/>
      <c r="AK12799" s="6"/>
      <c r="AL12799" s="6"/>
      <c r="AM12799" s="6"/>
      <c r="AN12799" s="6"/>
      <c r="AO12799" s="6"/>
      <c r="AP12799" s="6"/>
      <c r="AQ12799" s="6"/>
      <c r="AR12799" s="6"/>
      <c r="AS12799" s="6"/>
      <c r="AT12799" s="6"/>
      <c r="AU12799" s="6"/>
      <c r="AV12799" s="6"/>
      <c r="AW12799" s="6"/>
      <c r="AX12799" s="6"/>
      <c r="AY12799" s="6"/>
      <c r="AZ12799" s="6"/>
      <c r="BA12799" s="6"/>
      <c r="BB12799" s="6"/>
      <c r="BC12799" s="6"/>
      <c r="BD12799" s="6"/>
      <c r="BE12799" s="6"/>
      <c r="BF12799" s="6"/>
      <c r="BG12799" s="6"/>
    </row>
    <row r="12800" spans="34:59" x14ac:dyDescent="0.25">
      <c r="AH12800" s="10"/>
      <c r="AI12800" s="6"/>
      <c r="AJ12800" s="10"/>
      <c r="AK12800" s="10"/>
      <c r="AL12800" s="10"/>
      <c r="AM12800" s="10"/>
      <c r="AN12800" s="10"/>
      <c r="AO12800" s="10"/>
      <c r="AP12800" s="10"/>
      <c r="AQ12800" s="10"/>
      <c r="AR12800" s="10"/>
      <c r="AS12800" s="10"/>
      <c r="AT12800" s="10"/>
      <c r="AU12800" s="10"/>
      <c r="AV12800" s="10"/>
      <c r="AW12800" s="10"/>
      <c r="AX12800" s="10"/>
      <c r="AY12800" s="10"/>
      <c r="AZ12800" s="10"/>
      <c r="BA12800" s="10"/>
      <c r="BB12800" s="10"/>
      <c r="BC12800" s="10"/>
      <c r="BD12800" s="10"/>
      <c r="BE12800" s="10"/>
      <c r="BF12800" s="10"/>
      <c r="BG12800" s="6"/>
    </row>
    <row r="12801" spans="34:59" x14ac:dyDescent="0.25">
      <c r="AH12801" s="6"/>
      <c r="AI12801" s="6"/>
      <c r="AJ12801" s="6"/>
      <c r="AK12801" s="6"/>
      <c r="AL12801" s="6"/>
      <c r="AM12801" s="6"/>
      <c r="AN12801" s="6"/>
      <c r="AO12801" s="6"/>
      <c r="AP12801" s="6"/>
      <c r="AQ12801" s="6"/>
      <c r="AR12801" s="6"/>
      <c r="AS12801" s="6"/>
      <c r="AT12801" s="6"/>
      <c r="AU12801" s="6"/>
      <c r="AV12801" s="6"/>
      <c r="AW12801" s="6"/>
      <c r="AX12801" s="6"/>
      <c r="AY12801" s="6"/>
      <c r="AZ12801" s="6"/>
      <c r="BA12801" s="6"/>
      <c r="BB12801" s="6"/>
      <c r="BC12801" s="6"/>
      <c r="BD12801" s="6"/>
      <c r="BE12801" s="6"/>
      <c r="BF12801" s="6"/>
      <c r="BG12801" s="10"/>
    </row>
    <row r="12802" spans="34:59" x14ac:dyDescent="0.25">
      <c r="AH12802" s="10"/>
      <c r="AI12802" s="6"/>
    </row>
    <row r="12803" spans="34:59" x14ac:dyDescent="0.25">
      <c r="AH12803" s="6"/>
      <c r="AI12803" s="6"/>
      <c r="AJ12803" s="6"/>
      <c r="AK12803" s="6"/>
      <c r="AL12803" s="6"/>
      <c r="AM12803" s="6"/>
      <c r="AN12803" s="6"/>
      <c r="AO12803" s="6"/>
      <c r="AP12803" s="6"/>
      <c r="AQ12803" s="6"/>
      <c r="AR12803" s="6"/>
      <c r="AS12803" s="6"/>
      <c r="AT12803" s="6"/>
      <c r="AU12803" s="6"/>
      <c r="AV12803" s="6"/>
      <c r="AW12803" s="6"/>
      <c r="AX12803" s="6"/>
      <c r="AY12803" s="6"/>
      <c r="AZ12803" s="6"/>
      <c r="BA12803" s="6"/>
      <c r="BB12803" s="6"/>
      <c r="BC12803" s="6"/>
      <c r="BD12803" s="6"/>
      <c r="BE12803" s="6"/>
      <c r="BF12803" s="6"/>
      <c r="BG12803" s="6"/>
    </row>
    <row r="12804" spans="34:59" x14ac:dyDescent="0.25">
      <c r="AH12804" s="10"/>
      <c r="AI12804" s="6"/>
      <c r="AJ12804" s="10"/>
      <c r="AK12804" s="10"/>
      <c r="AL12804" s="10"/>
      <c r="AM12804" s="10"/>
      <c r="AN12804" s="10"/>
      <c r="AO12804" s="10"/>
      <c r="AP12804" s="10"/>
      <c r="AQ12804" s="10"/>
      <c r="AR12804" s="10"/>
      <c r="AS12804" s="10"/>
      <c r="AT12804" s="10"/>
      <c r="AU12804" s="10"/>
      <c r="AV12804" s="10"/>
      <c r="AW12804" s="10"/>
      <c r="AX12804" s="10"/>
      <c r="AY12804" s="10"/>
      <c r="AZ12804" s="10"/>
      <c r="BA12804" s="10"/>
      <c r="BB12804" s="10"/>
      <c r="BC12804" s="10"/>
      <c r="BD12804" s="10"/>
      <c r="BE12804" s="10"/>
      <c r="BF12804" s="10"/>
      <c r="BG12804" s="6"/>
    </row>
    <row r="12806" spans="34:59" x14ac:dyDescent="0.25">
      <c r="AH12806" s="10"/>
      <c r="AI12806" s="6"/>
    </row>
    <row r="12807" spans="34:59" x14ac:dyDescent="0.25">
      <c r="AH12807" s="6"/>
      <c r="AI12807" s="6"/>
      <c r="AJ12807" s="6"/>
      <c r="AK12807" s="6"/>
      <c r="AL12807" s="6"/>
      <c r="AM12807" s="6"/>
      <c r="AN12807" s="6"/>
      <c r="AO12807" s="6"/>
      <c r="AP12807" s="6"/>
      <c r="AQ12807" s="6"/>
      <c r="AR12807" s="6"/>
      <c r="AS12807" s="6"/>
      <c r="AT12807" s="6"/>
      <c r="AU12807" s="6"/>
      <c r="AV12807" s="6"/>
      <c r="AW12807" s="6"/>
      <c r="AX12807" s="6"/>
      <c r="AY12807" s="6"/>
      <c r="AZ12807" s="6"/>
      <c r="BA12807" s="6"/>
      <c r="BB12807" s="6"/>
      <c r="BC12807" s="6"/>
      <c r="BD12807" s="6"/>
      <c r="BE12807" s="6"/>
      <c r="BF12807" s="6"/>
      <c r="BG12807" s="6"/>
    </row>
    <row r="12808" spans="34:59" x14ac:dyDescent="0.25">
      <c r="AH12808" s="10"/>
      <c r="AI12808" s="6"/>
      <c r="AJ12808" s="10"/>
      <c r="AK12808" s="10"/>
      <c r="AL12808" s="10"/>
      <c r="AM12808" s="10"/>
      <c r="AN12808" s="10"/>
      <c r="AO12808" s="10"/>
      <c r="AP12808" s="10"/>
      <c r="AQ12808" s="10"/>
      <c r="AR12808" s="10"/>
      <c r="AS12808" s="10"/>
      <c r="AT12808" s="10"/>
      <c r="AU12808" s="10"/>
      <c r="AV12808" s="10"/>
      <c r="AW12808" s="10"/>
      <c r="AX12808" s="10"/>
      <c r="AY12808" s="10"/>
      <c r="AZ12808" s="10"/>
      <c r="BA12808" s="10"/>
      <c r="BB12808" s="10"/>
      <c r="BC12808" s="10"/>
      <c r="BD12808" s="10"/>
      <c r="BE12808" s="10"/>
      <c r="BF12808" s="10"/>
      <c r="BG12808" s="6"/>
    </row>
    <row r="12809" spans="34:59" x14ac:dyDescent="0.25">
      <c r="AH12809" s="6"/>
      <c r="AI12809" s="6"/>
      <c r="AJ12809" s="6"/>
      <c r="AK12809" s="6"/>
      <c r="AL12809" s="6"/>
      <c r="AM12809" s="6"/>
      <c r="AN12809" s="6"/>
      <c r="AO12809" s="6"/>
      <c r="AP12809" s="6"/>
      <c r="AQ12809" s="6"/>
      <c r="AR12809" s="6"/>
      <c r="AS12809" s="6"/>
      <c r="AT12809" s="6"/>
      <c r="AU12809" s="6"/>
      <c r="AV12809" s="6"/>
      <c r="AW12809" s="6"/>
      <c r="AX12809" s="6"/>
      <c r="AY12809" s="6"/>
      <c r="AZ12809" s="6"/>
      <c r="BA12809" s="6"/>
      <c r="BB12809" s="6"/>
      <c r="BC12809" s="6"/>
      <c r="BD12809" s="6"/>
      <c r="BE12809" s="6"/>
      <c r="BF12809" s="6"/>
      <c r="BG12809" s="10"/>
    </row>
    <row r="12810" spans="34:59" x14ac:dyDescent="0.25">
      <c r="AH12810" s="10"/>
      <c r="AI12810" s="6"/>
    </row>
    <row r="12811" spans="34:59" x14ac:dyDescent="0.25">
      <c r="AH12811" s="6"/>
      <c r="AI12811" s="6"/>
      <c r="AJ12811" s="6"/>
      <c r="AK12811" s="6"/>
      <c r="AL12811" s="6"/>
      <c r="AM12811" s="6"/>
      <c r="AN12811" s="6"/>
      <c r="AO12811" s="6"/>
      <c r="AP12811" s="6"/>
      <c r="AQ12811" s="6"/>
      <c r="AR12811" s="6"/>
      <c r="AS12811" s="6"/>
      <c r="AT12811" s="6"/>
      <c r="AU12811" s="6"/>
      <c r="AV12811" s="6"/>
      <c r="AW12811" s="6"/>
      <c r="AX12811" s="6"/>
      <c r="AY12811" s="6"/>
      <c r="AZ12811" s="6"/>
      <c r="BA12811" s="6"/>
      <c r="BB12811" s="6"/>
      <c r="BC12811" s="6"/>
      <c r="BD12811" s="6"/>
      <c r="BE12811" s="6"/>
      <c r="BF12811" s="6"/>
      <c r="BG12811" s="6"/>
    </row>
    <row r="12812" spans="34:59" x14ac:dyDescent="0.25">
      <c r="AH12812" s="10"/>
      <c r="AI12812" s="6"/>
      <c r="AJ12812" s="10"/>
      <c r="AK12812" s="10"/>
      <c r="AL12812" s="10"/>
      <c r="AM12812" s="10"/>
      <c r="AN12812" s="10"/>
      <c r="AO12812" s="10"/>
      <c r="AP12812" s="10"/>
      <c r="AQ12812" s="10"/>
      <c r="AR12812" s="10"/>
      <c r="AS12812" s="10"/>
      <c r="AT12812" s="10"/>
      <c r="AU12812" s="10"/>
      <c r="AV12812" s="10"/>
      <c r="AW12812" s="10"/>
      <c r="AX12812" s="10"/>
      <c r="AY12812" s="10"/>
      <c r="AZ12812" s="10"/>
      <c r="BA12812" s="10"/>
      <c r="BB12812" s="10"/>
      <c r="BC12812" s="10"/>
      <c r="BD12812" s="10"/>
      <c r="BE12812" s="10"/>
      <c r="BF12812" s="10"/>
      <c r="BG12812" s="6"/>
    </row>
    <row r="12813" spans="34:59" x14ac:dyDescent="0.25">
      <c r="AH12813" s="6"/>
      <c r="AI12813" s="6"/>
      <c r="AJ12813" s="6"/>
      <c r="AK12813" s="6"/>
      <c r="AL12813" s="6"/>
      <c r="AM12813" s="6"/>
      <c r="AN12813" s="6"/>
      <c r="AO12813" s="6"/>
      <c r="AP12813" s="6"/>
      <c r="AQ12813" s="6"/>
      <c r="AR12813" s="6"/>
      <c r="AS12813" s="6"/>
      <c r="AT12813" s="6"/>
      <c r="AU12813" s="6"/>
      <c r="AV12813" s="6"/>
      <c r="AW12813" s="6"/>
      <c r="AX12813" s="6"/>
      <c r="AY12813" s="6"/>
      <c r="AZ12813" s="6"/>
      <c r="BA12813" s="6"/>
      <c r="BB12813" s="6"/>
      <c r="BC12813" s="6"/>
      <c r="BD12813" s="6"/>
      <c r="BE12813" s="6"/>
      <c r="BF12813" s="6"/>
      <c r="BG12813" s="10"/>
    </row>
    <row r="12814" spans="34:59" x14ac:dyDescent="0.25">
      <c r="AH12814" s="10"/>
      <c r="AI12814" s="6"/>
    </row>
    <row r="12815" spans="34:59" x14ac:dyDescent="0.25">
      <c r="AH12815" s="6"/>
      <c r="AI12815" s="6"/>
      <c r="AJ12815" s="6"/>
      <c r="AK12815" s="6"/>
      <c r="AL12815" s="6"/>
      <c r="AM12815" s="6"/>
      <c r="AN12815" s="6"/>
      <c r="AO12815" s="6"/>
      <c r="AP12815" s="6"/>
      <c r="AQ12815" s="6"/>
      <c r="AR12815" s="6"/>
      <c r="AS12815" s="6"/>
      <c r="AT12815" s="6"/>
      <c r="AU12815" s="6"/>
      <c r="AV12815" s="6"/>
      <c r="AW12815" s="6"/>
      <c r="AX12815" s="6"/>
      <c r="AY12815" s="6"/>
      <c r="AZ12815" s="6"/>
      <c r="BA12815" s="6"/>
      <c r="BB12815" s="6"/>
      <c r="BC12815" s="6"/>
      <c r="BD12815" s="6"/>
      <c r="BE12815" s="6"/>
      <c r="BF12815" s="6"/>
      <c r="BG12815" s="6"/>
    </row>
    <row r="12816" spans="34:59" x14ac:dyDescent="0.25">
      <c r="AH12816" s="10"/>
      <c r="AI12816" s="6"/>
      <c r="AJ12816" s="10"/>
      <c r="AK12816" s="10"/>
      <c r="AL12816" s="10"/>
      <c r="AM12816" s="10"/>
      <c r="AN12816" s="10"/>
      <c r="AO12816" s="10"/>
      <c r="AP12816" s="10"/>
      <c r="AQ12816" s="10"/>
      <c r="AR12816" s="10"/>
      <c r="AS12816" s="10"/>
      <c r="AT12816" s="10"/>
      <c r="AU12816" s="10"/>
      <c r="AV12816" s="10"/>
      <c r="AW12816" s="10"/>
      <c r="AX12816" s="10"/>
      <c r="AY12816" s="10"/>
      <c r="AZ12816" s="10"/>
      <c r="BA12816" s="10"/>
      <c r="BB12816" s="10"/>
      <c r="BC12816" s="10"/>
      <c r="BD12816" s="10"/>
      <c r="BE12816" s="10"/>
      <c r="BF12816" s="10"/>
      <c r="BG12816" s="6"/>
    </row>
    <row r="12817" spans="34:59" x14ac:dyDescent="0.25">
      <c r="AH12817" s="6"/>
      <c r="AI12817" s="6"/>
      <c r="AJ12817" s="6"/>
      <c r="AK12817" s="6"/>
      <c r="AL12817" s="6"/>
      <c r="AM12817" s="6"/>
      <c r="AN12817" s="6"/>
      <c r="AO12817" s="6"/>
      <c r="AP12817" s="6"/>
      <c r="AQ12817" s="6"/>
      <c r="AR12817" s="6"/>
      <c r="AS12817" s="6"/>
      <c r="AT12817" s="6"/>
      <c r="AU12817" s="6"/>
      <c r="AV12817" s="6"/>
      <c r="AW12817" s="6"/>
      <c r="AX12817" s="6"/>
      <c r="AY12817" s="6"/>
      <c r="AZ12817" s="6"/>
      <c r="BA12817" s="6"/>
      <c r="BB12817" s="6"/>
      <c r="BC12817" s="6"/>
      <c r="BD12817" s="6"/>
      <c r="BE12817" s="6"/>
      <c r="BF12817" s="6"/>
      <c r="BG12817" s="10"/>
    </row>
    <row r="12818" spans="34:59" x14ac:dyDescent="0.25">
      <c r="AH12818" s="10"/>
      <c r="AI12818" s="6"/>
    </row>
    <row r="12819" spans="34:59" x14ac:dyDescent="0.25">
      <c r="AH12819" s="6"/>
      <c r="AI12819" s="6"/>
      <c r="AJ12819" s="6"/>
      <c r="AK12819" s="6"/>
      <c r="AL12819" s="6"/>
      <c r="AM12819" s="6"/>
      <c r="AN12819" s="6"/>
      <c r="AO12819" s="6"/>
      <c r="AP12819" s="6"/>
      <c r="AQ12819" s="6"/>
      <c r="AR12819" s="6"/>
      <c r="AS12819" s="6"/>
      <c r="AT12819" s="6"/>
      <c r="AU12819" s="6"/>
      <c r="AV12819" s="6"/>
      <c r="AW12819" s="6"/>
      <c r="AX12819" s="6"/>
      <c r="AY12819" s="6"/>
      <c r="AZ12819" s="6"/>
      <c r="BA12819" s="6"/>
      <c r="BB12819" s="6"/>
      <c r="BC12819" s="6"/>
      <c r="BD12819" s="6"/>
      <c r="BE12819" s="6"/>
      <c r="BF12819" s="6"/>
      <c r="BG12819" s="6"/>
    </row>
    <row r="12820" spans="34:59" x14ac:dyDescent="0.25">
      <c r="AH12820" s="10"/>
      <c r="AI12820" s="6"/>
      <c r="AJ12820" s="10"/>
      <c r="AK12820" s="10"/>
      <c r="AL12820" s="10"/>
      <c r="AM12820" s="10"/>
      <c r="AN12820" s="10"/>
      <c r="AO12820" s="10"/>
      <c r="AP12820" s="10"/>
      <c r="AQ12820" s="10"/>
      <c r="AR12820" s="10"/>
      <c r="AS12820" s="10"/>
      <c r="AT12820" s="10"/>
      <c r="AU12820" s="10"/>
      <c r="AV12820" s="10"/>
      <c r="AW12820" s="10"/>
      <c r="AX12820" s="10"/>
      <c r="AY12820" s="10"/>
      <c r="AZ12820" s="10"/>
      <c r="BA12820" s="10"/>
      <c r="BB12820" s="10"/>
      <c r="BC12820" s="10"/>
      <c r="BD12820" s="10"/>
      <c r="BE12820" s="10"/>
      <c r="BF12820" s="10"/>
      <c r="BG12820" s="6"/>
    </row>
    <row r="12822" spans="34:59" x14ac:dyDescent="0.25">
      <c r="AH12822" s="10"/>
      <c r="AI12822" s="6"/>
    </row>
    <row r="12823" spans="34:59" x14ac:dyDescent="0.25">
      <c r="AH12823" s="6"/>
      <c r="AI12823" s="6"/>
      <c r="AJ12823" s="6"/>
      <c r="AK12823" s="6"/>
      <c r="AL12823" s="6"/>
      <c r="AM12823" s="6"/>
      <c r="AN12823" s="6"/>
      <c r="AO12823" s="6"/>
      <c r="AP12823" s="6"/>
      <c r="AQ12823" s="6"/>
      <c r="AR12823" s="6"/>
      <c r="AS12823" s="6"/>
      <c r="AT12823" s="6"/>
      <c r="AU12823" s="6"/>
      <c r="AV12823" s="6"/>
      <c r="AW12823" s="6"/>
      <c r="AX12823" s="6"/>
      <c r="AY12823" s="6"/>
      <c r="AZ12823" s="6"/>
      <c r="BA12823" s="6"/>
      <c r="BB12823" s="6"/>
      <c r="BC12823" s="6"/>
      <c r="BD12823" s="6"/>
      <c r="BE12823" s="6"/>
      <c r="BF12823" s="6"/>
      <c r="BG12823" s="6"/>
    </row>
    <row r="12824" spans="34:59" x14ac:dyDescent="0.25">
      <c r="AH12824" s="10"/>
      <c r="AI12824" s="6"/>
      <c r="AJ12824" s="10"/>
      <c r="AK12824" s="10"/>
      <c r="AL12824" s="10"/>
      <c r="AM12824" s="10"/>
      <c r="AN12824" s="10"/>
      <c r="AO12824" s="10"/>
      <c r="AP12824" s="10"/>
      <c r="AQ12824" s="10"/>
      <c r="AR12824" s="10"/>
      <c r="AS12824" s="10"/>
      <c r="AT12824" s="10"/>
      <c r="AU12824" s="10"/>
      <c r="AV12824" s="10"/>
      <c r="AW12824" s="10"/>
      <c r="AX12824" s="10"/>
      <c r="AY12824" s="10"/>
      <c r="AZ12824" s="10"/>
      <c r="BA12824" s="10"/>
      <c r="BB12824" s="10"/>
      <c r="BC12824" s="10"/>
      <c r="BD12824" s="10"/>
      <c r="BE12824" s="10"/>
      <c r="BF12824" s="10"/>
      <c r="BG12824" s="6"/>
    </row>
    <row r="12825" spans="34:59" x14ac:dyDescent="0.25">
      <c r="AH12825" s="6"/>
      <c r="AI12825" s="6"/>
      <c r="AJ12825" s="6"/>
      <c r="AK12825" s="6"/>
      <c r="AL12825" s="6"/>
      <c r="AM12825" s="6"/>
      <c r="AN12825" s="6"/>
      <c r="AO12825" s="6"/>
      <c r="AP12825" s="6"/>
      <c r="AQ12825" s="6"/>
      <c r="AR12825" s="6"/>
      <c r="AS12825" s="6"/>
      <c r="AT12825" s="6"/>
      <c r="AU12825" s="6"/>
      <c r="AV12825" s="6"/>
      <c r="AW12825" s="6"/>
      <c r="AX12825" s="6"/>
      <c r="AY12825" s="6"/>
      <c r="AZ12825" s="6"/>
      <c r="BA12825" s="6"/>
      <c r="BB12825" s="6"/>
      <c r="BC12825" s="6"/>
      <c r="BD12825" s="6"/>
      <c r="BE12825" s="6"/>
      <c r="BF12825" s="6"/>
      <c r="BG12825" s="10"/>
    </row>
    <row r="12826" spans="34:59" x14ac:dyDescent="0.25">
      <c r="AH12826" s="10"/>
      <c r="AI12826" s="6"/>
    </row>
    <row r="12827" spans="34:59" x14ac:dyDescent="0.25">
      <c r="AH12827" s="6"/>
      <c r="AI12827" s="6"/>
      <c r="AJ12827" s="6"/>
      <c r="AK12827" s="6"/>
      <c r="AL12827" s="6"/>
      <c r="AM12827" s="6"/>
      <c r="AN12827" s="6"/>
      <c r="AO12827" s="6"/>
      <c r="AP12827" s="6"/>
      <c r="AQ12827" s="6"/>
      <c r="AR12827" s="6"/>
      <c r="AS12827" s="6"/>
      <c r="AT12827" s="6"/>
      <c r="AU12827" s="6"/>
      <c r="AV12827" s="6"/>
      <c r="AW12827" s="6"/>
      <c r="AX12827" s="6"/>
      <c r="AY12827" s="6"/>
      <c r="AZ12827" s="6"/>
      <c r="BA12827" s="6"/>
      <c r="BB12827" s="6"/>
      <c r="BC12827" s="6"/>
      <c r="BD12827" s="6"/>
      <c r="BE12827" s="6"/>
      <c r="BF12827" s="6"/>
      <c r="BG12827" s="6"/>
    </row>
    <row r="12828" spans="34:59" x14ac:dyDescent="0.25">
      <c r="AH12828" s="10"/>
      <c r="AI12828" s="6"/>
      <c r="AJ12828" s="10"/>
      <c r="AK12828" s="10"/>
      <c r="AL12828" s="10"/>
      <c r="AM12828" s="10"/>
      <c r="AN12828" s="10"/>
      <c r="AO12828" s="10"/>
      <c r="AP12828" s="10"/>
      <c r="AQ12828" s="10"/>
      <c r="AR12828" s="10"/>
      <c r="AS12828" s="10"/>
      <c r="AT12828" s="10"/>
      <c r="AU12828" s="10"/>
      <c r="AV12828" s="10"/>
      <c r="AW12828" s="10"/>
      <c r="AX12828" s="10"/>
      <c r="AY12828" s="10"/>
      <c r="AZ12828" s="10"/>
      <c r="BA12828" s="10"/>
      <c r="BB12828" s="10"/>
      <c r="BC12828" s="10"/>
      <c r="BD12828" s="10"/>
      <c r="BE12828" s="10"/>
      <c r="BF12828" s="10"/>
      <c r="BG12828" s="6"/>
    </row>
    <row r="12829" spans="34:59" x14ac:dyDescent="0.25">
      <c r="AH12829" s="6"/>
      <c r="AI12829" s="6"/>
      <c r="AJ12829" s="6"/>
      <c r="AK12829" s="6"/>
      <c r="AL12829" s="6"/>
      <c r="AM12829" s="6"/>
      <c r="AN12829" s="6"/>
      <c r="AO12829" s="6"/>
      <c r="AP12829" s="6"/>
      <c r="AQ12829" s="6"/>
      <c r="AR12829" s="6"/>
      <c r="AS12829" s="6"/>
      <c r="AT12829" s="6"/>
      <c r="AU12829" s="6"/>
      <c r="AV12829" s="6"/>
      <c r="AW12829" s="6"/>
      <c r="AX12829" s="6"/>
      <c r="AY12829" s="6"/>
      <c r="AZ12829" s="6"/>
      <c r="BA12829" s="6"/>
      <c r="BB12829" s="6"/>
      <c r="BC12829" s="6"/>
      <c r="BD12829" s="6"/>
      <c r="BE12829" s="6"/>
      <c r="BF12829" s="6"/>
      <c r="BG12829" s="10"/>
    </row>
    <row r="12830" spans="34:59" x14ac:dyDescent="0.25">
      <c r="AH12830" s="10"/>
      <c r="AI12830" s="6"/>
    </row>
    <row r="12831" spans="34:59" x14ac:dyDescent="0.25">
      <c r="AH12831" s="6"/>
      <c r="AI12831" s="6"/>
      <c r="AJ12831" s="6"/>
      <c r="AK12831" s="6"/>
      <c r="AL12831" s="6"/>
      <c r="AM12831" s="6"/>
      <c r="AN12831" s="6"/>
      <c r="AO12831" s="6"/>
      <c r="AP12831" s="6"/>
      <c r="AQ12831" s="6"/>
      <c r="AR12831" s="6"/>
      <c r="AS12831" s="6"/>
      <c r="AT12831" s="6"/>
      <c r="AU12831" s="6"/>
      <c r="AV12831" s="6"/>
      <c r="AW12831" s="6"/>
      <c r="AX12831" s="6"/>
      <c r="AY12831" s="6"/>
      <c r="AZ12831" s="6"/>
      <c r="BA12831" s="6"/>
      <c r="BB12831" s="6"/>
      <c r="BC12831" s="6"/>
      <c r="BD12831" s="6"/>
      <c r="BE12831" s="6"/>
      <c r="BF12831" s="6"/>
      <c r="BG12831" s="6"/>
    </row>
    <row r="12832" spans="34:59" x14ac:dyDescent="0.25">
      <c r="AH12832" s="10"/>
      <c r="AI12832" s="6"/>
      <c r="AJ12832" s="10"/>
      <c r="AK12832" s="10"/>
      <c r="AL12832" s="10"/>
      <c r="AM12832" s="10"/>
      <c r="AN12832" s="10"/>
      <c r="AO12832" s="10"/>
      <c r="AP12832" s="10"/>
      <c r="AQ12832" s="10"/>
      <c r="AR12832" s="10"/>
      <c r="AS12832" s="10"/>
      <c r="AT12832" s="10"/>
      <c r="AU12832" s="10"/>
      <c r="AV12832" s="10"/>
      <c r="AW12832" s="10"/>
      <c r="AX12832" s="10"/>
      <c r="AY12832" s="10"/>
      <c r="AZ12832" s="10"/>
      <c r="BA12832" s="10"/>
      <c r="BB12832" s="10"/>
      <c r="BC12832" s="10"/>
      <c r="BD12832" s="10"/>
      <c r="BE12832" s="10"/>
      <c r="BF12832" s="10"/>
      <c r="BG12832" s="6"/>
    </row>
    <row r="12833" spans="34:59" x14ac:dyDescent="0.25">
      <c r="AH12833" s="6"/>
      <c r="AI12833" s="6"/>
      <c r="AJ12833" s="6"/>
      <c r="AK12833" s="6"/>
      <c r="AL12833" s="6"/>
      <c r="AM12833" s="6"/>
      <c r="AN12833" s="6"/>
      <c r="AO12833" s="6"/>
      <c r="AP12833" s="6"/>
      <c r="AQ12833" s="6"/>
      <c r="AR12833" s="6"/>
      <c r="AS12833" s="6"/>
      <c r="AT12833" s="6"/>
      <c r="AU12833" s="6"/>
      <c r="AV12833" s="6"/>
      <c r="AW12833" s="6"/>
      <c r="AX12833" s="6"/>
      <c r="AY12833" s="6"/>
      <c r="AZ12833" s="6"/>
      <c r="BA12833" s="6"/>
      <c r="BB12833" s="6"/>
      <c r="BC12833" s="6"/>
      <c r="BD12833" s="6"/>
      <c r="BE12833" s="6"/>
      <c r="BF12833" s="6"/>
      <c r="BG12833" s="10"/>
    </row>
    <row r="12834" spans="34:59" x14ac:dyDescent="0.25">
      <c r="AH12834" s="10"/>
      <c r="AI12834" s="6"/>
    </row>
    <row r="12835" spans="34:59" x14ac:dyDescent="0.25">
      <c r="AH12835" s="6"/>
      <c r="AI12835" s="6"/>
      <c r="AJ12835" s="6"/>
      <c r="AK12835" s="6"/>
      <c r="AL12835" s="6"/>
      <c r="AM12835" s="6"/>
      <c r="AN12835" s="6"/>
      <c r="AO12835" s="6"/>
      <c r="AP12835" s="6"/>
      <c r="AQ12835" s="6"/>
      <c r="AR12835" s="6"/>
      <c r="AS12835" s="6"/>
      <c r="AT12835" s="6"/>
      <c r="AU12835" s="6"/>
      <c r="AV12835" s="6"/>
      <c r="AW12835" s="6"/>
      <c r="AX12835" s="6"/>
      <c r="AY12835" s="6"/>
      <c r="AZ12835" s="6"/>
      <c r="BA12835" s="6"/>
      <c r="BB12835" s="6"/>
      <c r="BC12835" s="6"/>
      <c r="BD12835" s="6"/>
      <c r="BE12835" s="6"/>
      <c r="BF12835" s="6"/>
      <c r="BG12835" s="6"/>
    </row>
    <row r="12836" spans="34:59" x14ac:dyDescent="0.25">
      <c r="AH12836" s="10"/>
      <c r="AI12836" s="6"/>
      <c r="AJ12836" s="10"/>
      <c r="AK12836" s="10"/>
      <c r="AL12836" s="10"/>
      <c r="AM12836" s="10"/>
      <c r="AN12836" s="10"/>
      <c r="AO12836" s="10"/>
      <c r="AP12836" s="10"/>
      <c r="AQ12836" s="10"/>
      <c r="AR12836" s="10"/>
      <c r="AS12836" s="10"/>
      <c r="AT12836" s="10"/>
      <c r="AU12836" s="10"/>
      <c r="AV12836" s="10"/>
      <c r="AW12836" s="10"/>
      <c r="AX12836" s="10"/>
      <c r="AY12836" s="10"/>
      <c r="AZ12836" s="10"/>
      <c r="BA12836" s="10"/>
      <c r="BB12836" s="10"/>
      <c r="BC12836" s="10"/>
      <c r="BD12836" s="10"/>
      <c r="BE12836" s="10"/>
      <c r="BF12836" s="10"/>
      <c r="BG12836" s="6"/>
    </row>
    <row r="12838" spans="34:59" x14ac:dyDescent="0.25">
      <c r="AH12838" s="10"/>
      <c r="AI12838" s="6"/>
    </row>
    <row r="12839" spans="34:59" x14ac:dyDescent="0.25">
      <c r="AH12839" s="6"/>
      <c r="AI12839" s="6"/>
      <c r="AJ12839" s="6"/>
      <c r="AK12839" s="6"/>
      <c r="AL12839" s="6"/>
      <c r="AM12839" s="6"/>
      <c r="AN12839" s="6"/>
      <c r="AO12839" s="6"/>
      <c r="AP12839" s="6"/>
      <c r="AQ12839" s="6"/>
      <c r="AR12839" s="6"/>
      <c r="AS12839" s="6"/>
      <c r="AT12839" s="6"/>
      <c r="AU12839" s="6"/>
      <c r="AV12839" s="6"/>
      <c r="AW12839" s="6"/>
      <c r="AX12839" s="6"/>
      <c r="AY12839" s="6"/>
      <c r="AZ12839" s="6"/>
      <c r="BA12839" s="6"/>
      <c r="BB12839" s="6"/>
      <c r="BC12839" s="6"/>
      <c r="BD12839" s="6"/>
      <c r="BE12839" s="6"/>
      <c r="BF12839" s="6"/>
      <c r="BG12839" s="6"/>
    </row>
    <row r="12840" spans="34:59" x14ac:dyDescent="0.25">
      <c r="AH12840" s="10"/>
      <c r="AI12840" s="6"/>
      <c r="AJ12840" s="10"/>
      <c r="AK12840" s="10"/>
      <c r="AL12840" s="10"/>
      <c r="AM12840" s="10"/>
      <c r="AN12840" s="10"/>
      <c r="AO12840" s="10"/>
      <c r="AP12840" s="10"/>
      <c r="AQ12840" s="10"/>
      <c r="AR12840" s="10"/>
      <c r="AS12840" s="10"/>
      <c r="AT12840" s="10"/>
      <c r="AU12840" s="10"/>
      <c r="AV12840" s="10"/>
      <c r="AW12840" s="10"/>
      <c r="AX12840" s="10"/>
      <c r="AY12840" s="10"/>
      <c r="AZ12840" s="10"/>
      <c r="BA12840" s="10"/>
      <c r="BB12840" s="10"/>
      <c r="BC12840" s="10"/>
      <c r="BD12840" s="10"/>
      <c r="BE12840" s="10"/>
      <c r="BF12840" s="10"/>
      <c r="BG12840" s="6"/>
    </row>
    <row r="12841" spans="34:59" x14ac:dyDescent="0.25">
      <c r="AH12841" s="6"/>
      <c r="AI12841" s="6"/>
      <c r="AJ12841" s="6"/>
      <c r="AK12841" s="6"/>
      <c r="AL12841" s="6"/>
      <c r="AM12841" s="6"/>
      <c r="AN12841" s="6"/>
      <c r="AO12841" s="6"/>
      <c r="AP12841" s="6"/>
      <c r="AQ12841" s="6"/>
      <c r="AR12841" s="6"/>
      <c r="AS12841" s="6"/>
      <c r="AT12841" s="6"/>
      <c r="AU12841" s="6"/>
      <c r="AV12841" s="6"/>
      <c r="AW12841" s="6"/>
      <c r="AX12841" s="6"/>
      <c r="AY12841" s="6"/>
      <c r="AZ12841" s="6"/>
      <c r="BA12841" s="6"/>
      <c r="BB12841" s="6"/>
      <c r="BC12841" s="6"/>
      <c r="BD12841" s="6"/>
      <c r="BE12841" s="6"/>
      <c r="BF12841" s="6"/>
      <c r="BG12841" s="10"/>
    </row>
    <row r="12842" spans="34:59" x14ac:dyDescent="0.25">
      <c r="AH12842" s="10"/>
      <c r="AI12842" s="6"/>
    </row>
    <row r="12843" spans="34:59" x14ac:dyDescent="0.25">
      <c r="AH12843" s="6"/>
      <c r="AI12843" s="6"/>
      <c r="AJ12843" s="6"/>
      <c r="AK12843" s="6"/>
      <c r="AL12843" s="6"/>
      <c r="AM12843" s="6"/>
      <c r="AN12843" s="6"/>
      <c r="AO12843" s="6"/>
      <c r="AP12843" s="6"/>
      <c r="AQ12843" s="6"/>
      <c r="AR12843" s="6"/>
      <c r="AS12843" s="6"/>
      <c r="AT12843" s="6"/>
      <c r="AU12843" s="6"/>
      <c r="AV12843" s="6"/>
      <c r="AW12843" s="6"/>
      <c r="AX12843" s="6"/>
      <c r="AY12843" s="6"/>
      <c r="AZ12843" s="6"/>
      <c r="BA12843" s="6"/>
      <c r="BB12843" s="6"/>
      <c r="BC12843" s="6"/>
      <c r="BD12843" s="6"/>
      <c r="BE12843" s="6"/>
      <c r="BF12843" s="6"/>
      <c r="BG12843" s="6"/>
    </row>
    <row r="12844" spans="34:59" x14ac:dyDescent="0.25">
      <c r="AH12844" s="10"/>
      <c r="AI12844" s="6"/>
      <c r="AJ12844" s="10"/>
      <c r="AK12844" s="10"/>
      <c r="AL12844" s="10"/>
      <c r="AM12844" s="10"/>
      <c r="AN12844" s="10"/>
      <c r="AO12844" s="10"/>
      <c r="AP12844" s="10"/>
      <c r="AQ12844" s="10"/>
      <c r="AR12844" s="10"/>
      <c r="AS12844" s="10"/>
      <c r="AT12844" s="10"/>
      <c r="AU12844" s="10"/>
      <c r="AV12844" s="10"/>
      <c r="AW12844" s="10"/>
      <c r="AX12844" s="10"/>
      <c r="AY12844" s="10"/>
      <c r="AZ12844" s="10"/>
      <c r="BA12844" s="10"/>
      <c r="BB12844" s="10"/>
      <c r="BC12844" s="10"/>
      <c r="BD12844" s="10"/>
      <c r="BE12844" s="10"/>
      <c r="BF12844" s="10"/>
      <c r="BG12844" s="6"/>
    </row>
    <row r="12845" spans="34:59" x14ac:dyDescent="0.25">
      <c r="AH12845" s="6"/>
      <c r="AI12845" s="6"/>
      <c r="AJ12845" s="6"/>
      <c r="AK12845" s="6"/>
      <c r="AL12845" s="6"/>
      <c r="AM12845" s="6"/>
      <c r="AN12845" s="6"/>
      <c r="AO12845" s="6"/>
      <c r="AP12845" s="6"/>
      <c r="AQ12845" s="6"/>
      <c r="AR12845" s="6"/>
      <c r="AS12845" s="6"/>
      <c r="AT12845" s="6"/>
      <c r="AU12845" s="6"/>
      <c r="AV12845" s="6"/>
      <c r="AW12845" s="6"/>
      <c r="AX12845" s="6"/>
      <c r="AY12845" s="6"/>
      <c r="AZ12845" s="6"/>
      <c r="BA12845" s="6"/>
      <c r="BB12845" s="6"/>
      <c r="BC12845" s="6"/>
      <c r="BD12845" s="6"/>
      <c r="BE12845" s="6"/>
      <c r="BF12845" s="6"/>
      <c r="BG12845" s="10"/>
    </row>
    <row r="12846" spans="34:59" x14ac:dyDescent="0.25">
      <c r="AH12846" s="10"/>
      <c r="AI12846" s="6"/>
    </row>
    <row r="12847" spans="34:59" x14ac:dyDescent="0.25">
      <c r="AH12847" s="6"/>
      <c r="AI12847" s="6"/>
      <c r="AJ12847" s="6"/>
      <c r="AK12847" s="6"/>
      <c r="AL12847" s="6"/>
      <c r="AM12847" s="6"/>
      <c r="AN12847" s="6"/>
      <c r="AO12847" s="6"/>
      <c r="AP12847" s="6"/>
      <c r="AQ12847" s="6"/>
      <c r="AR12847" s="6"/>
      <c r="AS12847" s="6"/>
      <c r="AT12847" s="6"/>
      <c r="AU12847" s="6"/>
      <c r="AV12847" s="6"/>
      <c r="AW12847" s="6"/>
      <c r="AX12847" s="6"/>
      <c r="AY12847" s="6"/>
      <c r="AZ12847" s="6"/>
      <c r="BA12847" s="6"/>
      <c r="BB12847" s="6"/>
      <c r="BC12847" s="6"/>
      <c r="BD12847" s="6"/>
      <c r="BE12847" s="6"/>
      <c r="BF12847" s="6"/>
      <c r="BG12847" s="6"/>
    </row>
    <row r="12848" spans="34:59" x14ac:dyDescent="0.25">
      <c r="AH12848" s="10"/>
      <c r="AI12848" s="6"/>
      <c r="AJ12848" s="10"/>
      <c r="AK12848" s="10"/>
      <c r="AL12848" s="10"/>
      <c r="AM12848" s="10"/>
      <c r="AN12848" s="10"/>
      <c r="AO12848" s="10"/>
      <c r="AP12848" s="10"/>
      <c r="AQ12848" s="10"/>
      <c r="AR12848" s="10"/>
      <c r="AS12848" s="10"/>
      <c r="AT12848" s="10"/>
      <c r="AU12848" s="10"/>
      <c r="AV12848" s="10"/>
      <c r="AW12848" s="10"/>
      <c r="AX12848" s="10"/>
      <c r="AY12848" s="10"/>
      <c r="AZ12848" s="10"/>
      <c r="BA12848" s="10"/>
      <c r="BB12848" s="10"/>
      <c r="BC12848" s="10"/>
      <c r="BD12848" s="10"/>
      <c r="BE12848" s="10"/>
      <c r="BF12848" s="10"/>
      <c r="BG12848" s="6"/>
    </row>
    <row r="12849" spans="34:59" x14ac:dyDescent="0.25">
      <c r="AH12849" s="6"/>
      <c r="AI12849" s="6"/>
      <c r="AJ12849" s="6"/>
      <c r="AK12849" s="6"/>
      <c r="AL12849" s="6"/>
      <c r="AM12849" s="6"/>
      <c r="AN12849" s="6"/>
      <c r="AO12849" s="6"/>
      <c r="AP12849" s="6"/>
      <c r="AQ12849" s="6"/>
      <c r="AR12849" s="6"/>
      <c r="AS12849" s="6"/>
      <c r="AT12849" s="6"/>
      <c r="AU12849" s="6"/>
      <c r="AV12849" s="6"/>
      <c r="AW12849" s="6"/>
      <c r="AX12849" s="6"/>
      <c r="AY12849" s="6"/>
      <c r="AZ12849" s="6"/>
      <c r="BA12849" s="6"/>
      <c r="BB12849" s="6"/>
      <c r="BC12849" s="6"/>
      <c r="BD12849" s="6"/>
      <c r="BE12849" s="6"/>
      <c r="BF12849" s="6"/>
      <c r="BG12849" s="10"/>
    </row>
    <row r="12850" spans="34:59" x14ac:dyDescent="0.25">
      <c r="AH12850" s="10"/>
      <c r="AI12850" s="6"/>
    </row>
    <row r="12851" spans="34:59" x14ac:dyDescent="0.25">
      <c r="AH12851" s="6"/>
      <c r="AI12851" s="6"/>
      <c r="AJ12851" s="6"/>
      <c r="AK12851" s="6"/>
      <c r="AL12851" s="6"/>
      <c r="AM12851" s="6"/>
      <c r="AN12851" s="6"/>
      <c r="AO12851" s="6"/>
      <c r="AP12851" s="6"/>
      <c r="AQ12851" s="6"/>
      <c r="AR12851" s="6"/>
      <c r="AS12851" s="6"/>
      <c r="AT12851" s="6"/>
      <c r="AU12851" s="6"/>
      <c r="AV12851" s="6"/>
      <c r="AW12851" s="6"/>
      <c r="AX12851" s="6"/>
      <c r="AY12851" s="6"/>
      <c r="AZ12851" s="6"/>
      <c r="BA12851" s="6"/>
      <c r="BB12851" s="6"/>
      <c r="BC12851" s="6"/>
      <c r="BD12851" s="6"/>
      <c r="BE12851" s="6"/>
      <c r="BF12851" s="6"/>
      <c r="BG12851" s="6"/>
    </row>
    <row r="12852" spans="34:59" x14ac:dyDescent="0.25">
      <c r="AH12852" s="10"/>
      <c r="AI12852" s="6"/>
      <c r="AJ12852" s="10"/>
      <c r="AK12852" s="10"/>
      <c r="AL12852" s="10"/>
      <c r="AM12852" s="10"/>
      <c r="AN12852" s="10"/>
      <c r="AO12852" s="10"/>
      <c r="AP12852" s="10"/>
      <c r="AQ12852" s="10"/>
      <c r="AR12852" s="10"/>
      <c r="AS12852" s="10"/>
      <c r="AT12852" s="10"/>
      <c r="AU12852" s="10"/>
      <c r="AV12852" s="10"/>
      <c r="AW12852" s="10"/>
      <c r="AX12852" s="10"/>
      <c r="AY12852" s="10"/>
      <c r="AZ12852" s="10"/>
      <c r="BA12852" s="10"/>
      <c r="BB12852" s="10"/>
      <c r="BC12852" s="10"/>
      <c r="BD12852" s="10"/>
      <c r="BE12852" s="10"/>
      <c r="BF12852" s="10"/>
      <c r="BG12852" s="6"/>
    </row>
    <row r="12854" spans="34:59" x14ac:dyDescent="0.25">
      <c r="AH12854" s="10"/>
      <c r="AI12854" s="6"/>
    </row>
    <row r="12855" spans="34:59" x14ac:dyDescent="0.25">
      <c r="AH12855" s="6"/>
      <c r="AI12855" s="6"/>
      <c r="AJ12855" s="6"/>
      <c r="AK12855" s="6"/>
      <c r="AL12855" s="6"/>
      <c r="AM12855" s="6"/>
      <c r="AN12855" s="6"/>
      <c r="AO12855" s="6"/>
      <c r="AP12855" s="6"/>
      <c r="AQ12855" s="6"/>
      <c r="AR12855" s="6"/>
      <c r="AS12855" s="6"/>
      <c r="AT12855" s="6"/>
      <c r="AU12855" s="6"/>
      <c r="AV12855" s="6"/>
      <c r="AW12855" s="6"/>
      <c r="AX12855" s="6"/>
      <c r="AY12855" s="6"/>
      <c r="AZ12855" s="6"/>
      <c r="BA12855" s="6"/>
      <c r="BB12855" s="6"/>
      <c r="BC12855" s="6"/>
      <c r="BD12855" s="6"/>
      <c r="BE12855" s="6"/>
      <c r="BF12855" s="6"/>
      <c r="BG12855" s="6"/>
    </row>
    <row r="12856" spans="34:59" x14ac:dyDescent="0.25">
      <c r="AH12856" s="10"/>
      <c r="AI12856" s="6"/>
      <c r="AJ12856" s="10"/>
      <c r="AK12856" s="10"/>
      <c r="AL12856" s="10"/>
      <c r="AM12856" s="10"/>
      <c r="AN12856" s="10"/>
      <c r="AO12856" s="10"/>
      <c r="AP12856" s="10"/>
      <c r="AQ12856" s="10"/>
      <c r="AR12856" s="10"/>
      <c r="AS12856" s="10"/>
      <c r="AT12856" s="10"/>
      <c r="AU12856" s="10"/>
      <c r="AV12856" s="10"/>
      <c r="AW12856" s="10"/>
      <c r="AX12856" s="10"/>
      <c r="AY12856" s="10"/>
      <c r="AZ12856" s="10"/>
      <c r="BA12856" s="10"/>
      <c r="BB12856" s="10"/>
      <c r="BC12856" s="10"/>
      <c r="BD12856" s="10"/>
      <c r="BE12856" s="10"/>
      <c r="BF12856" s="10"/>
      <c r="BG12856" s="6"/>
    </row>
    <row r="12857" spans="34:59" x14ac:dyDescent="0.25">
      <c r="AH12857" s="6"/>
      <c r="AI12857" s="6"/>
      <c r="AJ12857" s="6"/>
      <c r="AK12857" s="6"/>
      <c r="AL12857" s="6"/>
      <c r="AM12857" s="6"/>
      <c r="AN12857" s="6"/>
      <c r="AO12857" s="6"/>
      <c r="AP12857" s="6"/>
      <c r="AQ12857" s="6"/>
      <c r="AR12857" s="6"/>
      <c r="AS12857" s="6"/>
      <c r="AT12857" s="6"/>
      <c r="AU12857" s="6"/>
      <c r="AV12857" s="6"/>
      <c r="AW12857" s="6"/>
      <c r="AX12857" s="6"/>
      <c r="AY12857" s="6"/>
      <c r="AZ12857" s="6"/>
      <c r="BA12857" s="6"/>
      <c r="BB12857" s="6"/>
      <c r="BC12857" s="6"/>
      <c r="BD12857" s="6"/>
      <c r="BE12857" s="6"/>
      <c r="BF12857" s="6"/>
      <c r="BG12857" s="10"/>
    </row>
    <row r="12858" spans="34:59" x14ac:dyDescent="0.25">
      <c r="AH12858" s="10"/>
      <c r="AI12858" s="6"/>
    </row>
    <row r="12859" spans="34:59" x14ac:dyDescent="0.25">
      <c r="AH12859" s="6"/>
      <c r="AI12859" s="6"/>
      <c r="AJ12859" s="6"/>
      <c r="AK12859" s="6"/>
      <c r="AL12859" s="6"/>
      <c r="AM12859" s="6"/>
      <c r="AN12859" s="6"/>
      <c r="AO12859" s="6"/>
      <c r="AP12859" s="6"/>
      <c r="AQ12859" s="6"/>
      <c r="AR12859" s="6"/>
      <c r="AS12859" s="6"/>
      <c r="AT12859" s="6"/>
      <c r="AU12859" s="6"/>
      <c r="AV12859" s="6"/>
      <c r="AW12859" s="6"/>
      <c r="AX12859" s="6"/>
      <c r="AY12859" s="6"/>
      <c r="AZ12859" s="6"/>
      <c r="BA12859" s="6"/>
      <c r="BB12859" s="6"/>
      <c r="BC12859" s="6"/>
      <c r="BD12859" s="6"/>
      <c r="BE12859" s="6"/>
      <c r="BF12859" s="6"/>
      <c r="BG12859" s="6"/>
    </row>
    <row r="12860" spans="34:59" x14ac:dyDescent="0.25">
      <c r="AH12860" s="10"/>
      <c r="AI12860" s="6"/>
      <c r="AJ12860" s="10"/>
      <c r="AK12860" s="10"/>
      <c r="AL12860" s="10"/>
      <c r="AM12860" s="10"/>
      <c r="AN12860" s="10"/>
      <c r="AO12860" s="10"/>
      <c r="AP12860" s="10"/>
      <c r="AQ12860" s="10"/>
      <c r="AR12860" s="10"/>
      <c r="AS12860" s="10"/>
      <c r="AT12860" s="10"/>
      <c r="AU12860" s="10"/>
      <c r="AV12860" s="10"/>
      <c r="AW12860" s="10"/>
      <c r="AX12860" s="10"/>
      <c r="AY12860" s="10"/>
      <c r="AZ12860" s="10"/>
      <c r="BA12860" s="10"/>
      <c r="BB12860" s="10"/>
      <c r="BC12860" s="10"/>
      <c r="BD12860" s="10"/>
      <c r="BE12860" s="10"/>
      <c r="BF12860" s="10"/>
      <c r="BG12860" s="6"/>
    </row>
    <row r="12861" spans="34:59" x14ac:dyDescent="0.25">
      <c r="AH12861" s="6"/>
      <c r="AI12861" s="6"/>
      <c r="AJ12861" s="6"/>
      <c r="AK12861" s="6"/>
      <c r="AL12861" s="6"/>
      <c r="AM12861" s="6"/>
      <c r="AN12861" s="6"/>
      <c r="AO12861" s="6"/>
      <c r="AP12861" s="6"/>
      <c r="AQ12861" s="6"/>
      <c r="AR12861" s="6"/>
      <c r="AS12861" s="6"/>
      <c r="AT12861" s="6"/>
      <c r="AU12861" s="6"/>
      <c r="AV12861" s="6"/>
      <c r="AW12861" s="6"/>
      <c r="AX12861" s="6"/>
      <c r="AY12861" s="6"/>
      <c r="AZ12861" s="6"/>
      <c r="BA12861" s="6"/>
      <c r="BB12861" s="6"/>
      <c r="BC12861" s="6"/>
      <c r="BD12861" s="6"/>
      <c r="BE12861" s="6"/>
      <c r="BF12861" s="6"/>
      <c r="BG12861" s="10"/>
    </row>
    <row r="12862" spans="34:59" x14ac:dyDescent="0.25">
      <c r="AH12862" s="10"/>
      <c r="AI12862" s="6"/>
    </row>
    <row r="12863" spans="34:59" x14ac:dyDescent="0.25">
      <c r="AH12863" s="6"/>
      <c r="AI12863" s="6"/>
      <c r="AJ12863" s="6"/>
      <c r="AK12863" s="6"/>
      <c r="AL12863" s="6"/>
      <c r="AM12863" s="6"/>
      <c r="AN12863" s="6"/>
      <c r="AO12863" s="6"/>
      <c r="AP12863" s="6"/>
      <c r="AQ12863" s="6"/>
      <c r="AR12863" s="6"/>
      <c r="AS12863" s="6"/>
      <c r="AT12863" s="6"/>
      <c r="AU12863" s="6"/>
      <c r="AV12863" s="6"/>
      <c r="AW12863" s="6"/>
      <c r="AX12863" s="6"/>
      <c r="AY12863" s="6"/>
      <c r="AZ12863" s="6"/>
      <c r="BA12863" s="6"/>
      <c r="BB12863" s="6"/>
      <c r="BC12863" s="6"/>
      <c r="BD12863" s="6"/>
      <c r="BE12863" s="6"/>
      <c r="BF12863" s="6"/>
      <c r="BG12863" s="6"/>
    </row>
    <row r="12864" spans="34:59" x14ac:dyDescent="0.25">
      <c r="AH12864" s="10"/>
      <c r="AI12864" s="6"/>
      <c r="AJ12864" s="10"/>
      <c r="AK12864" s="10"/>
      <c r="AL12864" s="10"/>
      <c r="AM12864" s="10"/>
      <c r="AN12864" s="10"/>
      <c r="AO12864" s="10"/>
      <c r="AP12864" s="10"/>
      <c r="AQ12864" s="10"/>
      <c r="AR12864" s="10"/>
      <c r="AS12864" s="10"/>
      <c r="AT12864" s="10"/>
      <c r="AU12864" s="10"/>
      <c r="AV12864" s="10"/>
      <c r="AW12864" s="10"/>
      <c r="AX12864" s="10"/>
      <c r="AY12864" s="10"/>
      <c r="AZ12864" s="10"/>
      <c r="BA12864" s="10"/>
      <c r="BB12864" s="10"/>
      <c r="BC12864" s="10"/>
      <c r="BD12864" s="10"/>
      <c r="BE12864" s="10"/>
      <c r="BF12864" s="10"/>
      <c r="BG12864" s="6"/>
    </row>
    <row r="12865" spans="34:59" x14ac:dyDescent="0.25">
      <c r="AH12865" s="6"/>
      <c r="AI12865" s="6"/>
      <c r="AJ12865" s="6"/>
      <c r="AK12865" s="6"/>
      <c r="AL12865" s="6"/>
      <c r="AM12865" s="6"/>
      <c r="AN12865" s="6"/>
      <c r="AO12865" s="6"/>
      <c r="AP12865" s="6"/>
      <c r="AQ12865" s="6"/>
      <c r="AR12865" s="6"/>
      <c r="AS12865" s="6"/>
      <c r="AT12865" s="6"/>
      <c r="AU12865" s="6"/>
      <c r="AV12865" s="6"/>
      <c r="AW12865" s="6"/>
      <c r="AX12865" s="6"/>
      <c r="AY12865" s="6"/>
      <c r="AZ12865" s="6"/>
      <c r="BA12865" s="6"/>
      <c r="BB12865" s="6"/>
      <c r="BC12865" s="6"/>
      <c r="BD12865" s="6"/>
      <c r="BE12865" s="6"/>
      <c r="BF12865" s="6"/>
      <c r="BG12865" s="10"/>
    </row>
    <row r="12866" spans="34:59" x14ac:dyDescent="0.25">
      <c r="AH12866" s="10"/>
      <c r="AI12866" s="6"/>
    </row>
    <row r="12867" spans="34:59" x14ac:dyDescent="0.25">
      <c r="AH12867" s="6"/>
      <c r="AI12867" s="6"/>
      <c r="AJ12867" s="6"/>
      <c r="AK12867" s="6"/>
      <c r="AL12867" s="6"/>
      <c r="AM12867" s="6"/>
      <c r="AN12867" s="6"/>
      <c r="AO12867" s="6"/>
      <c r="AP12867" s="6"/>
      <c r="AQ12867" s="6"/>
      <c r="AR12867" s="6"/>
      <c r="AS12867" s="6"/>
      <c r="AT12867" s="6"/>
      <c r="AU12867" s="6"/>
      <c r="AV12867" s="6"/>
      <c r="AW12867" s="6"/>
      <c r="AX12867" s="6"/>
      <c r="AY12867" s="6"/>
      <c r="AZ12867" s="6"/>
      <c r="BA12867" s="6"/>
      <c r="BB12867" s="6"/>
      <c r="BC12867" s="6"/>
      <c r="BD12867" s="6"/>
      <c r="BE12867" s="6"/>
      <c r="BF12867" s="6"/>
      <c r="BG12867" s="6"/>
    </row>
    <row r="12868" spans="34:59" x14ac:dyDescent="0.25">
      <c r="AH12868" s="10"/>
      <c r="AI12868" s="6"/>
      <c r="AJ12868" s="10"/>
      <c r="AK12868" s="10"/>
      <c r="AL12868" s="10"/>
      <c r="AM12868" s="10"/>
      <c r="AN12868" s="10"/>
      <c r="AO12868" s="10"/>
      <c r="AP12868" s="10"/>
      <c r="AQ12868" s="10"/>
      <c r="AR12868" s="10"/>
      <c r="AS12868" s="10"/>
      <c r="AT12868" s="10"/>
      <c r="AU12868" s="10"/>
      <c r="AV12868" s="10"/>
      <c r="AW12868" s="10"/>
      <c r="AX12868" s="10"/>
      <c r="AY12868" s="10"/>
      <c r="AZ12868" s="10"/>
      <c r="BA12868" s="10"/>
      <c r="BB12868" s="10"/>
      <c r="BC12868" s="10"/>
      <c r="BD12868" s="10"/>
      <c r="BE12868" s="10"/>
      <c r="BF12868" s="10"/>
      <c r="BG12868" s="6"/>
    </row>
    <row r="12870" spans="34:59" x14ac:dyDescent="0.25">
      <c r="AH12870" s="10"/>
      <c r="AI12870" s="6"/>
    </row>
    <row r="12871" spans="34:59" x14ac:dyDescent="0.25">
      <c r="AH12871" s="6"/>
      <c r="AI12871" s="6"/>
      <c r="AJ12871" s="6"/>
      <c r="AK12871" s="6"/>
      <c r="AL12871" s="6"/>
      <c r="AM12871" s="6"/>
      <c r="AN12871" s="6"/>
      <c r="AO12871" s="6"/>
      <c r="AP12871" s="6"/>
      <c r="AQ12871" s="6"/>
      <c r="AR12871" s="6"/>
      <c r="AS12871" s="6"/>
      <c r="AT12871" s="6"/>
      <c r="AU12871" s="6"/>
      <c r="AV12871" s="6"/>
      <c r="AW12871" s="6"/>
      <c r="AX12871" s="6"/>
      <c r="AY12871" s="6"/>
      <c r="AZ12871" s="6"/>
      <c r="BA12871" s="6"/>
      <c r="BB12871" s="6"/>
      <c r="BC12871" s="6"/>
      <c r="BD12871" s="6"/>
      <c r="BE12871" s="6"/>
      <c r="BF12871" s="6"/>
      <c r="BG12871" s="6"/>
    </row>
    <row r="12872" spans="34:59" x14ac:dyDescent="0.25">
      <c r="AH12872" s="10"/>
      <c r="AI12872" s="6"/>
      <c r="AJ12872" s="10"/>
      <c r="AK12872" s="10"/>
      <c r="AL12872" s="10"/>
      <c r="AM12872" s="10"/>
      <c r="AN12872" s="10"/>
      <c r="AO12872" s="10"/>
      <c r="AP12872" s="10"/>
      <c r="AQ12872" s="10"/>
      <c r="AR12872" s="10"/>
      <c r="AS12872" s="10"/>
      <c r="AT12872" s="10"/>
      <c r="AU12872" s="10"/>
      <c r="AV12872" s="10"/>
      <c r="AW12872" s="10"/>
      <c r="AX12872" s="10"/>
      <c r="AY12872" s="10"/>
      <c r="AZ12872" s="10"/>
      <c r="BA12872" s="10"/>
      <c r="BB12872" s="10"/>
      <c r="BC12872" s="10"/>
      <c r="BD12872" s="10"/>
      <c r="BE12872" s="10"/>
      <c r="BF12872" s="10"/>
      <c r="BG12872" s="6"/>
    </row>
    <row r="12873" spans="34:59" x14ac:dyDescent="0.25">
      <c r="AH12873" s="6"/>
      <c r="AI12873" s="6"/>
      <c r="AJ12873" s="6"/>
      <c r="AK12873" s="6"/>
      <c r="AL12873" s="6"/>
      <c r="AM12873" s="6"/>
      <c r="AN12873" s="6"/>
      <c r="AO12873" s="6"/>
      <c r="AP12873" s="6"/>
      <c r="AQ12873" s="6"/>
      <c r="AR12873" s="6"/>
      <c r="AS12873" s="6"/>
      <c r="AT12873" s="6"/>
      <c r="AU12873" s="6"/>
      <c r="AV12873" s="6"/>
      <c r="AW12873" s="6"/>
      <c r="AX12873" s="6"/>
      <c r="AY12873" s="6"/>
      <c r="AZ12873" s="6"/>
      <c r="BA12873" s="6"/>
      <c r="BB12873" s="6"/>
      <c r="BC12873" s="6"/>
      <c r="BD12873" s="6"/>
      <c r="BE12873" s="6"/>
      <c r="BF12873" s="6"/>
      <c r="BG12873" s="10"/>
    </row>
    <row r="12874" spans="34:59" x14ac:dyDescent="0.25">
      <c r="AH12874" s="10"/>
      <c r="AI12874" s="6"/>
    </row>
    <row r="12875" spans="34:59" x14ac:dyDescent="0.25">
      <c r="AH12875" s="6"/>
      <c r="AI12875" s="6"/>
      <c r="AJ12875" s="6"/>
      <c r="AK12875" s="6"/>
      <c r="AL12875" s="6"/>
      <c r="AM12875" s="6"/>
      <c r="AN12875" s="6"/>
      <c r="AO12875" s="6"/>
      <c r="AP12875" s="6"/>
      <c r="AQ12875" s="6"/>
      <c r="AR12875" s="6"/>
      <c r="AS12875" s="6"/>
      <c r="AT12875" s="6"/>
      <c r="AU12875" s="6"/>
      <c r="AV12875" s="6"/>
      <c r="AW12875" s="6"/>
      <c r="AX12875" s="6"/>
      <c r="AY12875" s="6"/>
      <c r="AZ12875" s="6"/>
      <c r="BA12875" s="6"/>
      <c r="BB12875" s="6"/>
      <c r="BC12875" s="6"/>
      <c r="BD12875" s="6"/>
      <c r="BE12875" s="6"/>
      <c r="BF12875" s="6"/>
      <c r="BG12875" s="6"/>
    </row>
    <row r="12876" spans="34:59" x14ac:dyDescent="0.25">
      <c r="AH12876" s="10"/>
      <c r="AI12876" s="6"/>
      <c r="AJ12876" s="10"/>
      <c r="AK12876" s="10"/>
      <c r="AL12876" s="10"/>
      <c r="AM12876" s="10"/>
      <c r="AN12876" s="10"/>
      <c r="AO12876" s="10"/>
      <c r="AP12876" s="10"/>
      <c r="AQ12876" s="10"/>
      <c r="AR12876" s="10"/>
      <c r="AS12876" s="10"/>
      <c r="AT12876" s="10"/>
      <c r="AU12876" s="10"/>
      <c r="AV12876" s="10"/>
      <c r="AW12876" s="10"/>
      <c r="AX12876" s="10"/>
      <c r="AY12876" s="10"/>
      <c r="AZ12876" s="10"/>
      <c r="BA12876" s="10"/>
      <c r="BB12876" s="10"/>
      <c r="BC12876" s="10"/>
      <c r="BD12876" s="10"/>
      <c r="BE12876" s="10"/>
      <c r="BF12876" s="10"/>
      <c r="BG12876" s="6"/>
    </row>
    <row r="12877" spans="34:59" x14ac:dyDescent="0.25">
      <c r="AH12877" s="6"/>
      <c r="AI12877" s="6"/>
      <c r="AJ12877" s="6"/>
      <c r="AK12877" s="6"/>
      <c r="AL12877" s="6"/>
      <c r="AM12877" s="6"/>
      <c r="AN12877" s="6"/>
      <c r="AO12877" s="6"/>
      <c r="AP12877" s="6"/>
      <c r="AQ12877" s="6"/>
      <c r="AR12877" s="6"/>
      <c r="AS12877" s="6"/>
      <c r="AT12877" s="6"/>
      <c r="AU12877" s="6"/>
      <c r="AV12877" s="6"/>
      <c r="AW12877" s="6"/>
      <c r="AX12877" s="6"/>
      <c r="AY12877" s="6"/>
      <c r="AZ12877" s="6"/>
      <c r="BA12877" s="6"/>
      <c r="BB12877" s="6"/>
      <c r="BC12877" s="6"/>
      <c r="BD12877" s="6"/>
      <c r="BE12877" s="6"/>
      <c r="BF12877" s="6"/>
      <c r="BG12877" s="10"/>
    </row>
    <row r="12878" spans="34:59" x14ac:dyDescent="0.25">
      <c r="AH12878" s="10"/>
      <c r="AI12878" s="6"/>
    </row>
    <row r="12879" spans="34:59" x14ac:dyDescent="0.25">
      <c r="AH12879" s="6"/>
      <c r="AI12879" s="6"/>
      <c r="AJ12879" s="6"/>
      <c r="AK12879" s="6"/>
      <c r="AL12879" s="6"/>
      <c r="AM12879" s="6"/>
      <c r="AN12879" s="6"/>
      <c r="AO12879" s="6"/>
      <c r="AP12879" s="6"/>
      <c r="AQ12879" s="6"/>
      <c r="AR12879" s="6"/>
      <c r="AS12879" s="6"/>
      <c r="AT12879" s="6"/>
      <c r="AU12879" s="6"/>
      <c r="AV12879" s="6"/>
      <c r="AW12879" s="6"/>
      <c r="AX12879" s="6"/>
      <c r="AY12879" s="6"/>
      <c r="AZ12879" s="6"/>
      <c r="BA12879" s="6"/>
      <c r="BB12879" s="6"/>
      <c r="BC12879" s="6"/>
      <c r="BD12879" s="6"/>
      <c r="BE12879" s="6"/>
      <c r="BF12879" s="6"/>
      <c r="BG12879" s="6"/>
    </row>
    <row r="12880" spans="34:59" x14ac:dyDescent="0.25">
      <c r="AH12880" s="10"/>
      <c r="AI12880" s="6"/>
      <c r="AJ12880" s="10"/>
      <c r="AK12880" s="10"/>
      <c r="AL12880" s="10"/>
      <c r="AM12880" s="10"/>
      <c r="AN12880" s="10"/>
      <c r="AO12880" s="10"/>
      <c r="AP12880" s="10"/>
      <c r="AQ12880" s="10"/>
      <c r="AR12880" s="10"/>
      <c r="AS12880" s="10"/>
      <c r="AT12880" s="10"/>
      <c r="AU12880" s="10"/>
      <c r="AV12880" s="10"/>
      <c r="AW12880" s="10"/>
      <c r="AX12880" s="10"/>
      <c r="AY12880" s="10"/>
      <c r="AZ12880" s="10"/>
      <c r="BA12880" s="10"/>
      <c r="BB12880" s="10"/>
      <c r="BC12880" s="10"/>
      <c r="BD12880" s="10"/>
      <c r="BE12880" s="10"/>
      <c r="BF12880" s="10"/>
      <c r="BG12880" s="6"/>
    </row>
    <row r="12881" spans="34:59" x14ac:dyDescent="0.25">
      <c r="AH12881" s="6"/>
      <c r="AI12881" s="6"/>
      <c r="AJ12881" s="6"/>
      <c r="AK12881" s="6"/>
      <c r="AL12881" s="6"/>
      <c r="AM12881" s="6"/>
      <c r="AN12881" s="6"/>
      <c r="AO12881" s="6"/>
      <c r="AP12881" s="6"/>
      <c r="AQ12881" s="6"/>
      <c r="AR12881" s="6"/>
      <c r="AS12881" s="6"/>
      <c r="AT12881" s="6"/>
      <c r="AU12881" s="6"/>
      <c r="AV12881" s="6"/>
      <c r="AW12881" s="6"/>
      <c r="AX12881" s="6"/>
      <c r="AY12881" s="6"/>
      <c r="AZ12881" s="6"/>
      <c r="BA12881" s="6"/>
      <c r="BB12881" s="6"/>
      <c r="BC12881" s="6"/>
      <c r="BD12881" s="6"/>
      <c r="BE12881" s="6"/>
      <c r="BF12881" s="6"/>
      <c r="BG12881" s="10"/>
    </row>
    <row r="12882" spans="34:59" x14ac:dyDescent="0.25">
      <c r="AH12882" s="10"/>
      <c r="AI12882" s="6"/>
    </row>
    <row r="12883" spans="34:59" x14ac:dyDescent="0.25">
      <c r="AH12883" s="6"/>
      <c r="AI12883" s="6"/>
      <c r="AJ12883" s="6"/>
      <c r="AK12883" s="6"/>
      <c r="AL12883" s="6"/>
      <c r="AM12883" s="6"/>
      <c r="AN12883" s="6"/>
      <c r="AO12883" s="6"/>
      <c r="AP12883" s="6"/>
      <c r="AQ12883" s="6"/>
      <c r="AR12883" s="6"/>
      <c r="AS12883" s="6"/>
      <c r="AT12883" s="6"/>
      <c r="AU12883" s="6"/>
      <c r="AV12883" s="6"/>
      <c r="AW12883" s="6"/>
      <c r="AX12883" s="6"/>
      <c r="AY12883" s="6"/>
      <c r="AZ12883" s="6"/>
      <c r="BA12883" s="6"/>
      <c r="BB12883" s="6"/>
      <c r="BC12883" s="6"/>
      <c r="BD12883" s="6"/>
      <c r="BE12883" s="6"/>
      <c r="BF12883" s="6"/>
      <c r="BG12883" s="6"/>
    </row>
    <row r="12884" spans="34:59" x14ac:dyDescent="0.25">
      <c r="AH12884" s="10"/>
      <c r="AI12884" s="6"/>
      <c r="AJ12884" s="10"/>
      <c r="AK12884" s="10"/>
      <c r="AL12884" s="10"/>
      <c r="AM12884" s="10"/>
      <c r="AN12884" s="10"/>
      <c r="AO12884" s="10"/>
      <c r="AP12884" s="10"/>
      <c r="AQ12884" s="10"/>
      <c r="AR12884" s="10"/>
      <c r="AS12884" s="10"/>
      <c r="AT12884" s="10"/>
      <c r="AU12884" s="10"/>
      <c r="AV12884" s="10"/>
      <c r="AW12884" s="10"/>
      <c r="AX12884" s="10"/>
      <c r="AY12884" s="10"/>
      <c r="AZ12884" s="10"/>
      <c r="BA12884" s="10"/>
      <c r="BB12884" s="10"/>
      <c r="BC12884" s="10"/>
      <c r="BD12884" s="10"/>
      <c r="BE12884" s="10"/>
      <c r="BF12884" s="10"/>
      <c r="BG12884" s="6"/>
    </row>
    <row r="12886" spans="34:59" x14ac:dyDescent="0.25">
      <c r="AH12886" s="10"/>
      <c r="AI12886" s="6"/>
    </row>
    <row r="12887" spans="34:59" x14ac:dyDescent="0.25">
      <c r="AH12887" s="6"/>
      <c r="AI12887" s="6"/>
      <c r="AJ12887" s="6"/>
      <c r="AK12887" s="6"/>
      <c r="AL12887" s="6"/>
      <c r="AM12887" s="6"/>
      <c r="AN12887" s="6"/>
      <c r="AO12887" s="6"/>
      <c r="AP12887" s="6"/>
      <c r="AQ12887" s="6"/>
      <c r="AR12887" s="6"/>
      <c r="AS12887" s="6"/>
      <c r="AT12887" s="6"/>
      <c r="AU12887" s="6"/>
      <c r="AV12887" s="6"/>
      <c r="AW12887" s="6"/>
      <c r="AX12887" s="6"/>
      <c r="AY12887" s="6"/>
      <c r="AZ12887" s="6"/>
      <c r="BA12887" s="6"/>
      <c r="BB12887" s="6"/>
      <c r="BC12887" s="6"/>
      <c r="BD12887" s="6"/>
      <c r="BE12887" s="6"/>
      <c r="BF12887" s="6"/>
      <c r="BG12887" s="6"/>
    </row>
    <row r="12888" spans="34:59" x14ac:dyDescent="0.25">
      <c r="AH12888" s="10"/>
      <c r="AI12888" s="6"/>
      <c r="AJ12888" s="10"/>
      <c r="AK12888" s="10"/>
      <c r="AL12888" s="10"/>
      <c r="AM12888" s="10"/>
      <c r="AN12888" s="10"/>
      <c r="AO12888" s="10"/>
      <c r="AP12888" s="10"/>
      <c r="AQ12888" s="10"/>
      <c r="AR12888" s="10"/>
      <c r="AS12888" s="10"/>
      <c r="AT12888" s="10"/>
      <c r="AU12888" s="10"/>
      <c r="AV12888" s="10"/>
      <c r="AW12888" s="10"/>
      <c r="AX12888" s="10"/>
      <c r="AY12888" s="10"/>
      <c r="AZ12888" s="10"/>
      <c r="BA12888" s="10"/>
      <c r="BB12888" s="10"/>
      <c r="BC12888" s="10"/>
      <c r="BD12888" s="10"/>
      <c r="BE12888" s="10"/>
      <c r="BF12888" s="10"/>
      <c r="BG12888" s="6"/>
    </row>
    <row r="12889" spans="34:59" x14ac:dyDescent="0.25">
      <c r="AH12889" s="6"/>
      <c r="AI12889" s="6"/>
      <c r="AJ12889" s="6"/>
      <c r="AK12889" s="6"/>
      <c r="AL12889" s="6"/>
      <c r="AM12889" s="6"/>
      <c r="AN12889" s="6"/>
      <c r="AO12889" s="6"/>
      <c r="AP12889" s="6"/>
      <c r="AQ12889" s="6"/>
      <c r="AR12889" s="6"/>
      <c r="AS12889" s="6"/>
      <c r="AT12889" s="6"/>
      <c r="AU12889" s="6"/>
      <c r="AV12889" s="6"/>
      <c r="AW12889" s="6"/>
      <c r="AX12889" s="6"/>
      <c r="AY12889" s="6"/>
      <c r="AZ12889" s="6"/>
      <c r="BA12889" s="6"/>
      <c r="BB12889" s="6"/>
      <c r="BC12889" s="6"/>
      <c r="BD12889" s="6"/>
      <c r="BE12889" s="6"/>
      <c r="BF12889" s="6"/>
      <c r="BG12889" s="10"/>
    </row>
    <row r="12890" spans="34:59" x14ac:dyDescent="0.25">
      <c r="AH12890" s="10"/>
      <c r="AI12890" s="6"/>
    </row>
    <row r="12891" spans="34:59" x14ac:dyDescent="0.25">
      <c r="AH12891" s="6"/>
      <c r="AI12891" s="6"/>
      <c r="AJ12891" s="6"/>
      <c r="AK12891" s="6"/>
      <c r="AL12891" s="6"/>
      <c r="AM12891" s="6"/>
      <c r="AN12891" s="6"/>
      <c r="AO12891" s="6"/>
      <c r="AP12891" s="6"/>
      <c r="AQ12891" s="6"/>
      <c r="AR12891" s="6"/>
      <c r="AS12891" s="6"/>
      <c r="AT12891" s="6"/>
      <c r="AU12891" s="6"/>
      <c r="AV12891" s="6"/>
      <c r="AW12891" s="6"/>
      <c r="AX12891" s="6"/>
      <c r="AY12891" s="6"/>
      <c r="AZ12891" s="6"/>
      <c r="BA12891" s="6"/>
      <c r="BB12891" s="6"/>
      <c r="BC12891" s="6"/>
      <c r="BD12891" s="6"/>
      <c r="BE12891" s="6"/>
      <c r="BF12891" s="6"/>
      <c r="BG12891" s="6"/>
    </row>
    <row r="12892" spans="34:59" x14ac:dyDescent="0.25">
      <c r="AH12892" s="10"/>
      <c r="AI12892" s="6"/>
      <c r="AJ12892" s="10"/>
      <c r="AK12892" s="10"/>
      <c r="AL12892" s="10"/>
      <c r="AM12892" s="10"/>
      <c r="AN12892" s="10"/>
      <c r="AO12892" s="10"/>
      <c r="AP12892" s="10"/>
      <c r="AQ12892" s="10"/>
      <c r="AR12892" s="10"/>
      <c r="AS12892" s="10"/>
      <c r="AT12892" s="10"/>
      <c r="AU12892" s="10"/>
      <c r="AV12892" s="10"/>
      <c r="AW12892" s="10"/>
      <c r="AX12892" s="10"/>
      <c r="AY12892" s="10"/>
      <c r="AZ12892" s="10"/>
      <c r="BA12892" s="10"/>
      <c r="BB12892" s="10"/>
      <c r="BC12892" s="10"/>
      <c r="BD12892" s="10"/>
      <c r="BE12892" s="10"/>
      <c r="BF12892" s="10"/>
      <c r="BG12892" s="6"/>
    </row>
    <row r="12893" spans="34:59" x14ac:dyDescent="0.25">
      <c r="AH12893" s="6"/>
      <c r="AI12893" s="6"/>
      <c r="AJ12893" s="6"/>
      <c r="AK12893" s="6"/>
      <c r="AL12893" s="6"/>
      <c r="AM12893" s="6"/>
      <c r="AN12893" s="6"/>
      <c r="AO12893" s="6"/>
      <c r="AP12893" s="6"/>
      <c r="AQ12893" s="6"/>
      <c r="AR12893" s="6"/>
      <c r="AS12893" s="6"/>
      <c r="AT12893" s="6"/>
      <c r="AU12893" s="6"/>
      <c r="AV12893" s="6"/>
      <c r="AW12893" s="6"/>
      <c r="AX12893" s="6"/>
      <c r="AY12893" s="6"/>
      <c r="AZ12893" s="6"/>
      <c r="BA12893" s="6"/>
      <c r="BB12893" s="6"/>
      <c r="BC12893" s="6"/>
      <c r="BD12893" s="6"/>
      <c r="BE12893" s="6"/>
      <c r="BF12893" s="6"/>
      <c r="BG12893" s="10"/>
    </row>
    <row r="12894" spans="34:59" x14ac:dyDescent="0.25">
      <c r="AH12894" s="10"/>
      <c r="AI12894" s="6"/>
    </row>
    <row r="12895" spans="34:59" x14ac:dyDescent="0.25">
      <c r="AH12895" s="6"/>
      <c r="AI12895" s="6"/>
      <c r="AJ12895" s="6"/>
      <c r="AK12895" s="6"/>
      <c r="AL12895" s="6"/>
      <c r="AM12895" s="6"/>
      <c r="AN12895" s="6"/>
      <c r="AO12895" s="6"/>
      <c r="AP12895" s="6"/>
      <c r="AQ12895" s="6"/>
      <c r="AR12895" s="6"/>
      <c r="AS12895" s="6"/>
      <c r="AT12895" s="6"/>
      <c r="AU12895" s="6"/>
      <c r="AV12895" s="6"/>
      <c r="AW12895" s="6"/>
      <c r="AX12895" s="6"/>
      <c r="AY12895" s="6"/>
      <c r="AZ12895" s="6"/>
      <c r="BA12895" s="6"/>
      <c r="BB12895" s="6"/>
      <c r="BC12895" s="6"/>
      <c r="BD12895" s="6"/>
      <c r="BE12895" s="6"/>
      <c r="BF12895" s="6"/>
      <c r="BG12895" s="6"/>
    </row>
    <row r="12896" spans="34:59" x14ac:dyDescent="0.25">
      <c r="AH12896" s="10"/>
      <c r="AI12896" s="6"/>
      <c r="AJ12896" s="10"/>
      <c r="AK12896" s="10"/>
      <c r="AL12896" s="10"/>
      <c r="AM12896" s="10"/>
      <c r="AN12896" s="10"/>
      <c r="AO12896" s="10"/>
      <c r="AP12896" s="10"/>
      <c r="AQ12896" s="10"/>
      <c r="AR12896" s="10"/>
      <c r="AS12896" s="10"/>
      <c r="AT12896" s="10"/>
      <c r="AU12896" s="10"/>
      <c r="AV12896" s="10"/>
      <c r="AW12896" s="10"/>
      <c r="AX12896" s="10"/>
      <c r="AY12896" s="10"/>
      <c r="AZ12896" s="10"/>
      <c r="BA12896" s="10"/>
      <c r="BB12896" s="10"/>
      <c r="BC12896" s="10"/>
      <c r="BD12896" s="10"/>
      <c r="BE12896" s="10"/>
      <c r="BF12896" s="10"/>
      <c r="BG12896" s="6"/>
    </row>
    <row r="12897" spans="34:59" x14ac:dyDescent="0.25">
      <c r="AH12897" s="6"/>
      <c r="AI12897" s="6"/>
      <c r="AJ12897" s="6"/>
      <c r="AK12897" s="6"/>
      <c r="AL12897" s="6"/>
      <c r="AM12897" s="6"/>
      <c r="AN12897" s="6"/>
      <c r="AO12897" s="6"/>
      <c r="AP12897" s="6"/>
      <c r="AQ12897" s="6"/>
      <c r="AR12897" s="6"/>
      <c r="AS12897" s="6"/>
      <c r="AT12897" s="6"/>
      <c r="AU12897" s="6"/>
      <c r="AV12897" s="6"/>
      <c r="AW12897" s="6"/>
      <c r="AX12897" s="6"/>
      <c r="AY12897" s="6"/>
      <c r="AZ12897" s="6"/>
      <c r="BA12897" s="6"/>
      <c r="BB12897" s="6"/>
      <c r="BC12897" s="6"/>
      <c r="BD12897" s="6"/>
      <c r="BE12897" s="6"/>
      <c r="BF12897" s="6"/>
      <c r="BG12897" s="10"/>
    </row>
    <row r="12898" spans="34:59" x14ac:dyDescent="0.25">
      <c r="AH12898" s="10"/>
      <c r="AI12898" s="6"/>
    </row>
    <row r="12899" spans="34:59" x14ac:dyDescent="0.25">
      <c r="AH12899" s="6"/>
      <c r="AI12899" s="6"/>
      <c r="AJ12899" s="6"/>
      <c r="AK12899" s="6"/>
      <c r="AL12899" s="6"/>
      <c r="AM12899" s="6"/>
      <c r="AN12899" s="6"/>
      <c r="AO12899" s="6"/>
      <c r="AP12899" s="6"/>
      <c r="AQ12899" s="6"/>
      <c r="AR12899" s="6"/>
      <c r="AS12899" s="6"/>
      <c r="AT12899" s="6"/>
      <c r="AU12899" s="6"/>
      <c r="AV12899" s="6"/>
      <c r="AW12899" s="6"/>
      <c r="AX12899" s="6"/>
      <c r="AY12899" s="6"/>
      <c r="AZ12899" s="6"/>
      <c r="BA12899" s="6"/>
      <c r="BB12899" s="6"/>
      <c r="BC12899" s="6"/>
      <c r="BD12899" s="6"/>
      <c r="BE12899" s="6"/>
      <c r="BF12899" s="6"/>
      <c r="BG12899" s="6"/>
    </row>
    <row r="12900" spans="34:59" x14ac:dyDescent="0.25">
      <c r="AH12900" s="10"/>
      <c r="AI12900" s="6"/>
      <c r="AJ12900" s="10"/>
      <c r="AK12900" s="10"/>
      <c r="AL12900" s="10"/>
      <c r="AM12900" s="10"/>
      <c r="AN12900" s="10"/>
      <c r="AO12900" s="10"/>
      <c r="AP12900" s="10"/>
      <c r="AQ12900" s="10"/>
      <c r="AR12900" s="10"/>
      <c r="AS12900" s="10"/>
      <c r="AT12900" s="10"/>
      <c r="AU12900" s="10"/>
      <c r="AV12900" s="10"/>
      <c r="AW12900" s="10"/>
      <c r="AX12900" s="10"/>
      <c r="AY12900" s="10"/>
      <c r="AZ12900" s="10"/>
      <c r="BA12900" s="10"/>
      <c r="BB12900" s="10"/>
      <c r="BC12900" s="10"/>
      <c r="BD12900" s="10"/>
      <c r="BE12900" s="10"/>
      <c r="BF12900" s="10"/>
      <c r="BG12900" s="6"/>
    </row>
    <row r="12902" spans="34:59" x14ac:dyDescent="0.25">
      <c r="AH12902" s="10"/>
      <c r="AI12902" s="6"/>
    </row>
    <row r="12903" spans="34:59" x14ac:dyDescent="0.25">
      <c r="AH12903" s="6"/>
      <c r="AI12903" s="6"/>
      <c r="AJ12903" s="6"/>
      <c r="AK12903" s="6"/>
      <c r="AL12903" s="6"/>
      <c r="AM12903" s="6"/>
      <c r="AN12903" s="6"/>
      <c r="AO12903" s="6"/>
      <c r="AP12903" s="6"/>
      <c r="AQ12903" s="6"/>
      <c r="AR12903" s="6"/>
      <c r="AS12903" s="6"/>
      <c r="AT12903" s="6"/>
      <c r="AU12903" s="6"/>
      <c r="AV12903" s="6"/>
      <c r="AW12903" s="6"/>
      <c r="AX12903" s="6"/>
      <c r="AY12903" s="6"/>
      <c r="AZ12903" s="6"/>
      <c r="BA12903" s="6"/>
      <c r="BB12903" s="6"/>
      <c r="BC12903" s="6"/>
      <c r="BD12903" s="6"/>
      <c r="BE12903" s="6"/>
      <c r="BF12903" s="6"/>
      <c r="BG12903" s="6"/>
    </row>
    <row r="12904" spans="34:59" x14ac:dyDescent="0.25">
      <c r="AH12904" s="10"/>
      <c r="AI12904" s="6"/>
      <c r="AJ12904" s="10"/>
      <c r="AK12904" s="10"/>
      <c r="AL12904" s="10"/>
      <c r="AM12904" s="10"/>
      <c r="AN12904" s="10"/>
      <c r="AO12904" s="10"/>
      <c r="AP12904" s="10"/>
      <c r="AQ12904" s="10"/>
      <c r="AR12904" s="10"/>
      <c r="AS12904" s="10"/>
      <c r="AT12904" s="10"/>
      <c r="AU12904" s="10"/>
      <c r="AV12904" s="10"/>
      <c r="AW12904" s="10"/>
      <c r="AX12904" s="10"/>
      <c r="AY12904" s="10"/>
      <c r="AZ12904" s="10"/>
      <c r="BA12904" s="10"/>
      <c r="BB12904" s="10"/>
      <c r="BC12904" s="10"/>
      <c r="BD12904" s="10"/>
      <c r="BE12904" s="10"/>
      <c r="BF12904" s="10"/>
      <c r="BG12904" s="6"/>
    </row>
    <row r="12905" spans="34:59" x14ac:dyDescent="0.25">
      <c r="AH12905" s="6"/>
      <c r="AI12905" s="6"/>
      <c r="AJ12905" s="6"/>
      <c r="AK12905" s="6"/>
      <c r="AL12905" s="6"/>
      <c r="AM12905" s="6"/>
      <c r="AN12905" s="6"/>
      <c r="AO12905" s="6"/>
      <c r="AP12905" s="6"/>
      <c r="AQ12905" s="6"/>
      <c r="AR12905" s="6"/>
      <c r="AS12905" s="6"/>
      <c r="AT12905" s="6"/>
      <c r="AU12905" s="6"/>
      <c r="AV12905" s="6"/>
      <c r="AW12905" s="6"/>
      <c r="AX12905" s="6"/>
      <c r="AY12905" s="6"/>
      <c r="AZ12905" s="6"/>
      <c r="BA12905" s="6"/>
      <c r="BB12905" s="6"/>
      <c r="BC12905" s="6"/>
      <c r="BD12905" s="6"/>
      <c r="BE12905" s="6"/>
      <c r="BF12905" s="6"/>
      <c r="BG12905" s="10"/>
    </row>
    <row r="12906" spans="34:59" x14ac:dyDescent="0.25">
      <c r="AH12906" s="10"/>
      <c r="AI12906" s="6"/>
    </row>
    <row r="12907" spans="34:59" x14ac:dyDescent="0.25">
      <c r="AH12907" s="6"/>
      <c r="AI12907" s="6"/>
      <c r="AJ12907" s="6"/>
      <c r="AK12907" s="6"/>
      <c r="AL12907" s="6"/>
      <c r="AM12907" s="6"/>
      <c r="AN12907" s="6"/>
      <c r="AO12907" s="6"/>
      <c r="AP12907" s="6"/>
      <c r="AQ12907" s="6"/>
      <c r="AR12907" s="6"/>
      <c r="AS12907" s="6"/>
      <c r="AT12907" s="6"/>
      <c r="AU12907" s="6"/>
      <c r="AV12907" s="6"/>
      <c r="AW12907" s="6"/>
      <c r="AX12907" s="6"/>
      <c r="AY12907" s="6"/>
      <c r="AZ12907" s="6"/>
      <c r="BA12907" s="6"/>
      <c r="BB12907" s="6"/>
      <c r="BC12907" s="6"/>
      <c r="BD12907" s="6"/>
      <c r="BE12907" s="6"/>
      <c r="BF12907" s="6"/>
      <c r="BG12907" s="6"/>
    </row>
    <row r="12908" spans="34:59" x14ac:dyDescent="0.25">
      <c r="AH12908" s="10"/>
      <c r="AI12908" s="6"/>
      <c r="AJ12908" s="10"/>
      <c r="AK12908" s="10"/>
      <c r="AL12908" s="10"/>
      <c r="AM12908" s="10"/>
      <c r="AN12908" s="10"/>
      <c r="AO12908" s="10"/>
      <c r="AP12908" s="10"/>
      <c r="AQ12908" s="10"/>
      <c r="AR12908" s="10"/>
      <c r="AS12908" s="10"/>
      <c r="AT12908" s="10"/>
      <c r="AU12908" s="10"/>
      <c r="AV12908" s="10"/>
      <c r="AW12908" s="10"/>
      <c r="AX12908" s="10"/>
      <c r="AY12908" s="10"/>
      <c r="AZ12908" s="10"/>
      <c r="BA12908" s="10"/>
      <c r="BB12908" s="10"/>
      <c r="BC12908" s="10"/>
      <c r="BD12908" s="10"/>
      <c r="BE12908" s="10"/>
      <c r="BF12908" s="10"/>
      <c r="BG12908" s="6"/>
    </row>
    <row r="12909" spans="34:59" x14ac:dyDescent="0.25">
      <c r="AH12909" s="6"/>
      <c r="AI12909" s="6"/>
      <c r="AJ12909" s="6"/>
      <c r="AK12909" s="6"/>
      <c r="AL12909" s="6"/>
      <c r="AM12909" s="6"/>
      <c r="AN12909" s="6"/>
      <c r="AO12909" s="6"/>
      <c r="AP12909" s="6"/>
      <c r="AQ12909" s="6"/>
      <c r="AR12909" s="6"/>
      <c r="AS12909" s="6"/>
      <c r="AT12909" s="6"/>
      <c r="AU12909" s="6"/>
      <c r="AV12909" s="6"/>
      <c r="AW12909" s="6"/>
      <c r="AX12909" s="6"/>
      <c r="AY12909" s="6"/>
      <c r="AZ12909" s="6"/>
      <c r="BA12909" s="6"/>
      <c r="BB12909" s="6"/>
      <c r="BC12909" s="6"/>
      <c r="BD12909" s="6"/>
      <c r="BE12909" s="6"/>
      <c r="BF12909" s="6"/>
      <c r="BG12909" s="10"/>
    </row>
    <row r="12910" spans="34:59" x14ac:dyDescent="0.25">
      <c r="AH12910" s="10"/>
      <c r="AI12910" s="6"/>
    </row>
    <row r="12911" spans="34:59" x14ac:dyDescent="0.25">
      <c r="AH12911" s="6"/>
      <c r="AI12911" s="6"/>
      <c r="AJ12911" s="6"/>
      <c r="AK12911" s="6"/>
      <c r="AL12911" s="6"/>
      <c r="AM12911" s="6"/>
      <c r="AN12911" s="6"/>
      <c r="AO12911" s="6"/>
      <c r="AP12911" s="6"/>
      <c r="AQ12911" s="6"/>
      <c r="AR12911" s="6"/>
      <c r="AS12911" s="6"/>
      <c r="AT12911" s="6"/>
      <c r="AU12911" s="6"/>
      <c r="AV12911" s="6"/>
      <c r="AW12911" s="6"/>
      <c r="AX12911" s="6"/>
      <c r="AY12911" s="6"/>
      <c r="AZ12911" s="6"/>
      <c r="BA12911" s="6"/>
      <c r="BB12911" s="6"/>
      <c r="BC12911" s="6"/>
      <c r="BD12911" s="6"/>
      <c r="BE12911" s="6"/>
      <c r="BF12911" s="6"/>
      <c r="BG12911" s="6"/>
    </row>
    <row r="12912" spans="34:59" x14ac:dyDescent="0.25">
      <c r="AH12912" s="10"/>
      <c r="AI12912" s="6"/>
      <c r="AJ12912" s="10"/>
      <c r="AK12912" s="10"/>
      <c r="AL12912" s="10"/>
      <c r="AM12912" s="10"/>
      <c r="AN12912" s="10"/>
      <c r="AO12912" s="10"/>
      <c r="AP12912" s="10"/>
      <c r="AQ12912" s="10"/>
      <c r="AR12912" s="10"/>
      <c r="AS12912" s="10"/>
      <c r="AT12912" s="10"/>
      <c r="AU12912" s="10"/>
      <c r="AV12912" s="10"/>
      <c r="AW12912" s="10"/>
      <c r="AX12912" s="10"/>
      <c r="AY12912" s="10"/>
      <c r="AZ12912" s="10"/>
      <c r="BA12912" s="10"/>
      <c r="BB12912" s="10"/>
      <c r="BC12912" s="10"/>
      <c r="BD12912" s="10"/>
      <c r="BE12912" s="10"/>
      <c r="BF12912" s="10"/>
      <c r="BG12912" s="6"/>
    </row>
    <row r="12913" spans="34:59" x14ac:dyDescent="0.25">
      <c r="AH12913" s="6"/>
      <c r="AI12913" s="6"/>
      <c r="AJ12913" s="6"/>
      <c r="AK12913" s="6"/>
      <c r="AL12913" s="6"/>
      <c r="AM12913" s="6"/>
      <c r="AN12913" s="6"/>
      <c r="AO12913" s="6"/>
      <c r="AP12913" s="6"/>
      <c r="AQ12913" s="6"/>
      <c r="AR12913" s="6"/>
      <c r="AS12913" s="6"/>
      <c r="AT12913" s="6"/>
      <c r="AU12913" s="6"/>
      <c r="AV12913" s="6"/>
      <c r="AW12913" s="6"/>
      <c r="AX12913" s="6"/>
      <c r="AY12913" s="6"/>
      <c r="AZ12913" s="6"/>
      <c r="BA12913" s="6"/>
      <c r="BB12913" s="6"/>
      <c r="BC12913" s="6"/>
      <c r="BD12913" s="6"/>
      <c r="BE12913" s="6"/>
      <c r="BF12913" s="6"/>
      <c r="BG12913" s="10"/>
    </row>
    <row r="12914" spans="34:59" x14ac:dyDescent="0.25">
      <c r="AH12914" s="10"/>
      <c r="AI12914" s="6"/>
    </row>
    <row r="12915" spans="34:59" x14ac:dyDescent="0.25">
      <c r="AH12915" s="6"/>
      <c r="AI12915" s="6"/>
      <c r="AJ12915" s="6"/>
      <c r="AK12915" s="6"/>
      <c r="AL12915" s="6"/>
      <c r="AM12915" s="6"/>
      <c r="AN12915" s="6"/>
      <c r="AO12915" s="6"/>
      <c r="AP12915" s="6"/>
      <c r="AQ12915" s="6"/>
      <c r="AR12915" s="6"/>
      <c r="AS12915" s="6"/>
      <c r="AT12915" s="6"/>
      <c r="AU12915" s="6"/>
      <c r="AV12915" s="6"/>
      <c r="AW12915" s="6"/>
      <c r="AX12915" s="6"/>
      <c r="AY12915" s="6"/>
      <c r="AZ12915" s="6"/>
      <c r="BA12915" s="6"/>
      <c r="BB12915" s="6"/>
      <c r="BC12915" s="6"/>
      <c r="BD12915" s="6"/>
      <c r="BE12915" s="6"/>
      <c r="BF12915" s="6"/>
      <c r="BG12915" s="6"/>
    </row>
    <row r="12916" spans="34:59" x14ac:dyDescent="0.25">
      <c r="AH12916" s="10"/>
      <c r="AI12916" s="6"/>
      <c r="AJ12916" s="10"/>
      <c r="AK12916" s="10"/>
      <c r="AL12916" s="10"/>
      <c r="AM12916" s="10"/>
      <c r="AN12916" s="10"/>
      <c r="AO12916" s="10"/>
      <c r="AP12916" s="10"/>
      <c r="AQ12916" s="10"/>
      <c r="AR12916" s="10"/>
      <c r="AS12916" s="10"/>
      <c r="AT12916" s="10"/>
      <c r="AU12916" s="10"/>
      <c r="AV12916" s="10"/>
      <c r="AW12916" s="10"/>
      <c r="AX12916" s="10"/>
      <c r="AY12916" s="10"/>
      <c r="AZ12916" s="10"/>
      <c r="BA12916" s="10"/>
      <c r="BB12916" s="10"/>
      <c r="BC12916" s="10"/>
      <c r="BD12916" s="10"/>
      <c r="BE12916" s="10"/>
      <c r="BF12916" s="10"/>
      <c r="BG12916" s="6"/>
    </row>
    <row r="12918" spans="34:59" x14ac:dyDescent="0.25">
      <c r="AH12918" s="10"/>
      <c r="AI12918" s="6"/>
    </row>
    <row r="12919" spans="34:59" x14ac:dyDescent="0.25">
      <c r="AH12919" s="6"/>
      <c r="AI12919" s="6"/>
      <c r="AJ12919" s="6"/>
      <c r="AK12919" s="6"/>
      <c r="AL12919" s="6"/>
      <c r="AM12919" s="6"/>
      <c r="AN12919" s="6"/>
      <c r="AO12919" s="6"/>
      <c r="AP12919" s="6"/>
      <c r="AQ12919" s="6"/>
      <c r="AR12919" s="6"/>
      <c r="AS12919" s="6"/>
      <c r="AT12919" s="6"/>
      <c r="AU12919" s="6"/>
      <c r="AV12919" s="6"/>
      <c r="AW12919" s="6"/>
      <c r="AX12919" s="6"/>
      <c r="AY12919" s="6"/>
      <c r="AZ12919" s="6"/>
      <c r="BA12919" s="6"/>
      <c r="BB12919" s="6"/>
      <c r="BC12919" s="6"/>
      <c r="BD12919" s="6"/>
      <c r="BE12919" s="6"/>
      <c r="BF12919" s="6"/>
      <c r="BG12919" s="6"/>
    </row>
    <row r="12920" spans="34:59" x14ac:dyDescent="0.25">
      <c r="AH12920" s="10"/>
      <c r="AI12920" s="6"/>
      <c r="AJ12920" s="10"/>
      <c r="AK12920" s="10"/>
      <c r="AL12920" s="10"/>
      <c r="AM12920" s="10"/>
      <c r="AN12920" s="10"/>
      <c r="AO12920" s="10"/>
      <c r="AP12920" s="10"/>
      <c r="AQ12920" s="10"/>
      <c r="AR12920" s="10"/>
      <c r="AS12920" s="10"/>
      <c r="AT12920" s="10"/>
      <c r="AU12920" s="10"/>
      <c r="AV12920" s="10"/>
      <c r="AW12920" s="10"/>
      <c r="AX12920" s="10"/>
      <c r="AY12920" s="10"/>
      <c r="AZ12920" s="10"/>
      <c r="BA12920" s="10"/>
      <c r="BB12920" s="10"/>
      <c r="BC12920" s="10"/>
      <c r="BD12920" s="10"/>
      <c r="BE12920" s="10"/>
      <c r="BF12920" s="10"/>
      <c r="BG12920" s="6"/>
    </row>
    <row r="12921" spans="34:59" x14ac:dyDescent="0.25">
      <c r="AH12921" s="6"/>
      <c r="AI12921" s="6"/>
      <c r="AJ12921" s="6"/>
      <c r="AK12921" s="6"/>
      <c r="AL12921" s="6"/>
      <c r="AM12921" s="6"/>
      <c r="AN12921" s="6"/>
      <c r="AO12921" s="6"/>
      <c r="AP12921" s="6"/>
      <c r="AQ12921" s="6"/>
      <c r="AR12921" s="6"/>
      <c r="AS12921" s="6"/>
      <c r="AT12921" s="6"/>
      <c r="AU12921" s="6"/>
      <c r="AV12921" s="6"/>
      <c r="AW12921" s="6"/>
      <c r="AX12921" s="6"/>
      <c r="AY12921" s="6"/>
      <c r="AZ12921" s="6"/>
      <c r="BA12921" s="6"/>
      <c r="BB12921" s="6"/>
      <c r="BC12921" s="6"/>
      <c r="BD12921" s="6"/>
      <c r="BE12921" s="6"/>
      <c r="BF12921" s="6"/>
      <c r="BG12921" s="10"/>
    </row>
    <row r="12922" spans="34:59" x14ac:dyDescent="0.25">
      <c r="AH12922" s="10"/>
      <c r="AI12922" s="6"/>
    </row>
    <row r="12923" spans="34:59" x14ac:dyDescent="0.25">
      <c r="AH12923" s="6"/>
      <c r="AI12923" s="6"/>
      <c r="AJ12923" s="6"/>
      <c r="AK12923" s="6"/>
      <c r="AL12923" s="6"/>
      <c r="AM12923" s="6"/>
      <c r="AN12923" s="6"/>
      <c r="AO12923" s="6"/>
      <c r="AP12923" s="6"/>
      <c r="AQ12923" s="6"/>
      <c r="AR12923" s="6"/>
      <c r="AS12923" s="6"/>
      <c r="AT12923" s="6"/>
      <c r="AU12923" s="6"/>
      <c r="AV12923" s="6"/>
      <c r="AW12923" s="6"/>
      <c r="AX12923" s="6"/>
      <c r="AY12923" s="6"/>
      <c r="AZ12923" s="6"/>
      <c r="BA12923" s="6"/>
      <c r="BB12923" s="6"/>
      <c r="BC12923" s="6"/>
      <c r="BD12923" s="6"/>
      <c r="BE12923" s="6"/>
      <c r="BF12923" s="6"/>
      <c r="BG12923" s="6"/>
    </row>
    <row r="12924" spans="34:59" x14ac:dyDescent="0.25">
      <c r="AH12924" s="10"/>
      <c r="AI12924" s="6"/>
      <c r="AJ12924" s="10"/>
      <c r="AK12924" s="10"/>
      <c r="AL12924" s="10"/>
      <c r="AM12924" s="10"/>
      <c r="AN12924" s="10"/>
      <c r="AO12924" s="10"/>
      <c r="AP12924" s="10"/>
      <c r="AQ12924" s="10"/>
      <c r="AR12924" s="10"/>
      <c r="AS12924" s="10"/>
      <c r="AT12924" s="10"/>
      <c r="AU12924" s="10"/>
      <c r="AV12924" s="10"/>
      <c r="AW12924" s="10"/>
      <c r="AX12924" s="10"/>
      <c r="AY12924" s="10"/>
      <c r="AZ12924" s="10"/>
      <c r="BA12924" s="10"/>
      <c r="BB12924" s="10"/>
      <c r="BC12924" s="10"/>
      <c r="BD12924" s="10"/>
      <c r="BE12924" s="10"/>
      <c r="BF12924" s="10"/>
      <c r="BG12924" s="6"/>
    </row>
    <row r="12925" spans="34:59" x14ac:dyDescent="0.25">
      <c r="AH12925" s="6"/>
      <c r="AI12925" s="6"/>
      <c r="AJ12925" s="6"/>
      <c r="AK12925" s="6"/>
      <c r="AL12925" s="6"/>
      <c r="AM12925" s="6"/>
      <c r="AN12925" s="6"/>
      <c r="AO12925" s="6"/>
      <c r="AP12925" s="6"/>
      <c r="AQ12925" s="6"/>
      <c r="AR12925" s="6"/>
      <c r="AS12925" s="6"/>
      <c r="AT12925" s="6"/>
      <c r="AU12925" s="6"/>
      <c r="AV12925" s="6"/>
      <c r="AW12925" s="6"/>
      <c r="AX12925" s="6"/>
      <c r="AY12925" s="6"/>
      <c r="AZ12925" s="6"/>
      <c r="BA12925" s="6"/>
      <c r="BB12925" s="6"/>
      <c r="BC12925" s="6"/>
      <c r="BD12925" s="6"/>
      <c r="BE12925" s="6"/>
      <c r="BF12925" s="6"/>
      <c r="BG12925" s="10"/>
    </row>
    <row r="12926" spans="34:59" x14ac:dyDescent="0.25">
      <c r="AH12926" s="10"/>
      <c r="AI12926" s="6"/>
    </row>
    <row r="12927" spans="34:59" x14ac:dyDescent="0.25">
      <c r="AH12927" s="6"/>
      <c r="AI12927" s="6"/>
      <c r="AJ12927" s="6"/>
      <c r="AK12927" s="6"/>
      <c r="AL12927" s="6"/>
      <c r="AM12927" s="6"/>
      <c r="AN12927" s="6"/>
      <c r="AO12927" s="6"/>
      <c r="AP12927" s="6"/>
      <c r="AQ12927" s="6"/>
      <c r="AR12927" s="6"/>
      <c r="AS12927" s="6"/>
      <c r="AT12927" s="6"/>
      <c r="AU12927" s="6"/>
      <c r="AV12927" s="6"/>
      <c r="AW12927" s="6"/>
      <c r="AX12927" s="6"/>
      <c r="AY12927" s="6"/>
      <c r="AZ12927" s="6"/>
      <c r="BA12927" s="6"/>
      <c r="BB12927" s="6"/>
      <c r="BC12927" s="6"/>
      <c r="BD12927" s="6"/>
      <c r="BE12927" s="6"/>
      <c r="BF12927" s="6"/>
      <c r="BG12927" s="6"/>
    </row>
    <row r="12928" spans="34:59" x14ac:dyDescent="0.25">
      <c r="AH12928" s="10"/>
      <c r="AI12928" s="6"/>
      <c r="AJ12928" s="10"/>
      <c r="AK12928" s="10"/>
      <c r="AL12928" s="10"/>
      <c r="AM12928" s="10"/>
      <c r="AN12928" s="10"/>
      <c r="AO12928" s="10"/>
      <c r="AP12928" s="10"/>
      <c r="AQ12928" s="10"/>
      <c r="AR12928" s="10"/>
      <c r="AS12928" s="10"/>
      <c r="AT12928" s="10"/>
      <c r="AU12928" s="10"/>
      <c r="AV12928" s="10"/>
      <c r="AW12928" s="10"/>
      <c r="AX12928" s="10"/>
      <c r="AY12928" s="10"/>
      <c r="AZ12928" s="10"/>
      <c r="BA12928" s="10"/>
      <c r="BB12928" s="10"/>
      <c r="BC12928" s="10"/>
      <c r="BD12928" s="10"/>
      <c r="BE12928" s="10"/>
      <c r="BF12928" s="10"/>
      <c r="BG12928" s="6"/>
    </row>
    <row r="12929" spans="34:59" x14ac:dyDescent="0.25">
      <c r="AH12929" s="6"/>
      <c r="AI12929" s="6"/>
      <c r="AJ12929" s="6"/>
      <c r="AK12929" s="6"/>
      <c r="AL12929" s="6"/>
      <c r="AM12929" s="6"/>
      <c r="AN12929" s="6"/>
      <c r="AO12929" s="6"/>
      <c r="AP12929" s="6"/>
      <c r="AQ12929" s="6"/>
      <c r="AR12929" s="6"/>
      <c r="AS12929" s="6"/>
      <c r="AT12929" s="6"/>
      <c r="AU12929" s="6"/>
      <c r="AV12929" s="6"/>
      <c r="AW12929" s="6"/>
      <c r="AX12929" s="6"/>
      <c r="AY12929" s="6"/>
      <c r="AZ12929" s="6"/>
      <c r="BA12929" s="6"/>
      <c r="BB12929" s="6"/>
      <c r="BC12929" s="6"/>
      <c r="BD12929" s="6"/>
      <c r="BE12929" s="6"/>
      <c r="BF12929" s="6"/>
      <c r="BG12929" s="10"/>
    </row>
    <row r="12930" spans="34:59" x14ac:dyDescent="0.25">
      <c r="AH12930" s="10"/>
      <c r="AI12930" s="6"/>
    </row>
    <row r="12931" spans="34:59" x14ac:dyDescent="0.25">
      <c r="AH12931" s="6"/>
      <c r="AI12931" s="6"/>
      <c r="AJ12931" s="6"/>
      <c r="AK12931" s="6"/>
      <c r="AL12931" s="6"/>
      <c r="AM12931" s="6"/>
      <c r="AN12931" s="6"/>
      <c r="AO12931" s="6"/>
      <c r="AP12931" s="6"/>
      <c r="AQ12931" s="6"/>
      <c r="AR12931" s="6"/>
      <c r="AS12931" s="6"/>
      <c r="AT12931" s="6"/>
      <c r="AU12931" s="6"/>
      <c r="AV12931" s="6"/>
      <c r="AW12931" s="6"/>
      <c r="AX12931" s="6"/>
      <c r="AY12931" s="6"/>
      <c r="AZ12931" s="6"/>
      <c r="BA12931" s="6"/>
      <c r="BB12931" s="6"/>
      <c r="BC12931" s="6"/>
      <c r="BD12931" s="6"/>
      <c r="BE12931" s="6"/>
      <c r="BF12931" s="6"/>
      <c r="BG12931" s="6"/>
    </row>
    <row r="12932" spans="34:59" x14ac:dyDescent="0.25">
      <c r="AH12932" s="10"/>
      <c r="AI12932" s="6"/>
      <c r="AJ12932" s="10"/>
      <c r="AK12932" s="10"/>
      <c r="AL12932" s="10"/>
      <c r="AM12932" s="10"/>
      <c r="AN12932" s="10"/>
      <c r="AO12932" s="10"/>
      <c r="AP12932" s="10"/>
      <c r="AQ12932" s="10"/>
      <c r="AR12932" s="10"/>
      <c r="AS12932" s="10"/>
      <c r="AT12932" s="10"/>
      <c r="AU12932" s="10"/>
      <c r="AV12932" s="10"/>
      <c r="AW12932" s="10"/>
      <c r="AX12932" s="10"/>
      <c r="AY12932" s="10"/>
      <c r="AZ12932" s="10"/>
      <c r="BA12932" s="10"/>
      <c r="BB12932" s="10"/>
      <c r="BC12932" s="10"/>
      <c r="BD12932" s="10"/>
      <c r="BE12932" s="10"/>
      <c r="BF12932" s="10"/>
      <c r="BG12932" s="6"/>
    </row>
    <row r="12934" spans="34:59" x14ac:dyDescent="0.25">
      <c r="AH12934" s="10"/>
      <c r="AI12934" s="6"/>
    </row>
    <row r="12935" spans="34:59" x14ac:dyDescent="0.25">
      <c r="AH12935" s="6"/>
      <c r="AI12935" s="6"/>
      <c r="AJ12935" s="6"/>
      <c r="AK12935" s="6"/>
      <c r="AL12935" s="6"/>
      <c r="AM12935" s="6"/>
      <c r="AN12935" s="6"/>
      <c r="AO12935" s="6"/>
      <c r="AP12935" s="6"/>
      <c r="AQ12935" s="6"/>
      <c r="AR12935" s="6"/>
      <c r="AS12935" s="6"/>
      <c r="AT12935" s="6"/>
      <c r="AU12935" s="6"/>
      <c r="AV12935" s="6"/>
      <c r="AW12935" s="6"/>
      <c r="AX12935" s="6"/>
      <c r="AY12935" s="6"/>
      <c r="AZ12935" s="6"/>
      <c r="BA12935" s="6"/>
      <c r="BB12935" s="6"/>
      <c r="BC12935" s="6"/>
      <c r="BD12935" s="6"/>
      <c r="BE12935" s="6"/>
      <c r="BF12935" s="6"/>
      <c r="BG12935" s="6"/>
    </row>
    <row r="12936" spans="34:59" x14ac:dyDescent="0.25">
      <c r="AH12936" s="10"/>
      <c r="AI12936" s="6"/>
      <c r="AJ12936" s="10"/>
      <c r="AK12936" s="10"/>
      <c r="AL12936" s="10"/>
      <c r="AM12936" s="10"/>
      <c r="AN12936" s="10"/>
      <c r="AO12936" s="10"/>
      <c r="AP12936" s="10"/>
      <c r="AQ12936" s="10"/>
      <c r="AR12936" s="10"/>
      <c r="AS12936" s="10"/>
      <c r="AT12936" s="10"/>
      <c r="AU12936" s="10"/>
      <c r="AV12936" s="10"/>
      <c r="AW12936" s="10"/>
      <c r="AX12936" s="10"/>
      <c r="AY12936" s="10"/>
      <c r="AZ12936" s="10"/>
      <c r="BA12936" s="10"/>
      <c r="BB12936" s="10"/>
      <c r="BC12936" s="10"/>
      <c r="BD12936" s="10"/>
      <c r="BE12936" s="10"/>
      <c r="BF12936" s="10"/>
      <c r="BG12936" s="6"/>
    </row>
    <row r="12937" spans="34:59" x14ac:dyDescent="0.25">
      <c r="AH12937" s="6"/>
      <c r="AI12937" s="6"/>
      <c r="AJ12937" s="6"/>
      <c r="AK12937" s="6"/>
      <c r="AL12937" s="6"/>
      <c r="AM12937" s="6"/>
      <c r="AN12937" s="6"/>
      <c r="AO12937" s="6"/>
      <c r="AP12937" s="6"/>
      <c r="AQ12937" s="6"/>
      <c r="AR12937" s="6"/>
      <c r="AS12937" s="6"/>
      <c r="AT12937" s="6"/>
      <c r="AU12937" s="6"/>
      <c r="AV12937" s="6"/>
      <c r="AW12937" s="6"/>
      <c r="AX12937" s="6"/>
      <c r="AY12937" s="6"/>
      <c r="AZ12937" s="6"/>
      <c r="BA12937" s="6"/>
      <c r="BB12937" s="6"/>
      <c r="BC12937" s="6"/>
      <c r="BD12937" s="6"/>
      <c r="BE12937" s="6"/>
      <c r="BF12937" s="6"/>
      <c r="BG12937" s="10"/>
    </row>
    <row r="12938" spans="34:59" x14ac:dyDescent="0.25">
      <c r="AH12938" s="10"/>
      <c r="AI12938" s="6"/>
    </row>
    <row r="12939" spans="34:59" x14ac:dyDescent="0.25">
      <c r="AH12939" s="6"/>
      <c r="AI12939" s="6"/>
      <c r="AJ12939" s="6"/>
      <c r="AK12939" s="6"/>
      <c r="AL12939" s="6"/>
      <c r="AM12939" s="6"/>
      <c r="AN12939" s="6"/>
      <c r="AO12939" s="6"/>
      <c r="AP12939" s="6"/>
      <c r="AQ12939" s="6"/>
      <c r="AR12939" s="6"/>
      <c r="AS12939" s="6"/>
      <c r="AT12939" s="6"/>
      <c r="AU12939" s="6"/>
      <c r="AV12939" s="6"/>
      <c r="AW12939" s="6"/>
      <c r="AX12939" s="6"/>
      <c r="AY12939" s="6"/>
      <c r="AZ12939" s="6"/>
      <c r="BA12939" s="6"/>
      <c r="BB12939" s="6"/>
      <c r="BC12939" s="6"/>
      <c r="BD12939" s="6"/>
      <c r="BE12939" s="6"/>
      <c r="BF12939" s="6"/>
      <c r="BG12939" s="6"/>
    </row>
    <row r="12940" spans="34:59" x14ac:dyDescent="0.25">
      <c r="AH12940" s="10"/>
      <c r="AI12940" s="6"/>
      <c r="AJ12940" s="10"/>
      <c r="AK12940" s="10"/>
      <c r="AL12940" s="10"/>
      <c r="AM12940" s="10"/>
      <c r="AN12940" s="10"/>
      <c r="AO12940" s="10"/>
      <c r="AP12940" s="10"/>
      <c r="AQ12940" s="10"/>
      <c r="AR12940" s="10"/>
      <c r="AS12940" s="10"/>
      <c r="AT12940" s="10"/>
      <c r="AU12940" s="10"/>
      <c r="AV12940" s="10"/>
      <c r="AW12940" s="10"/>
      <c r="AX12940" s="10"/>
      <c r="AY12940" s="10"/>
      <c r="AZ12940" s="10"/>
      <c r="BA12940" s="10"/>
      <c r="BB12940" s="10"/>
      <c r="BC12940" s="10"/>
      <c r="BD12940" s="10"/>
      <c r="BE12940" s="10"/>
      <c r="BF12940" s="10"/>
      <c r="BG12940" s="6"/>
    </row>
    <row r="12941" spans="34:59" x14ac:dyDescent="0.25">
      <c r="AH12941" s="6"/>
      <c r="AI12941" s="6"/>
      <c r="AJ12941" s="6"/>
      <c r="AK12941" s="6"/>
      <c r="AL12941" s="6"/>
      <c r="AM12941" s="6"/>
      <c r="AN12941" s="6"/>
      <c r="AO12941" s="6"/>
      <c r="AP12941" s="6"/>
      <c r="AQ12941" s="6"/>
      <c r="AR12941" s="6"/>
      <c r="AS12941" s="6"/>
      <c r="AT12941" s="6"/>
      <c r="AU12941" s="6"/>
      <c r="AV12941" s="6"/>
      <c r="AW12941" s="6"/>
      <c r="AX12941" s="6"/>
      <c r="AY12941" s="6"/>
      <c r="AZ12941" s="6"/>
      <c r="BA12941" s="6"/>
      <c r="BB12941" s="6"/>
      <c r="BC12941" s="6"/>
      <c r="BD12941" s="6"/>
      <c r="BE12941" s="6"/>
      <c r="BF12941" s="6"/>
      <c r="BG12941" s="10"/>
    </row>
    <row r="12942" spans="34:59" x14ac:dyDescent="0.25">
      <c r="AH12942" s="10"/>
      <c r="AI12942" s="6"/>
    </row>
    <row r="12943" spans="34:59" x14ac:dyDescent="0.25">
      <c r="AH12943" s="6"/>
      <c r="AI12943" s="6"/>
      <c r="AJ12943" s="6"/>
      <c r="AK12943" s="6"/>
      <c r="AL12943" s="6"/>
      <c r="AM12943" s="6"/>
      <c r="AN12943" s="6"/>
      <c r="AO12943" s="6"/>
      <c r="AP12943" s="6"/>
      <c r="AQ12943" s="6"/>
      <c r="AR12943" s="6"/>
      <c r="AS12943" s="6"/>
      <c r="AT12943" s="6"/>
      <c r="AU12943" s="6"/>
      <c r="AV12943" s="6"/>
      <c r="AW12943" s="6"/>
      <c r="AX12943" s="6"/>
      <c r="AY12943" s="6"/>
      <c r="AZ12943" s="6"/>
      <c r="BA12943" s="6"/>
      <c r="BB12943" s="6"/>
      <c r="BC12943" s="6"/>
      <c r="BD12943" s="6"/>
      <c r="BE12943" s="6"/>
      <c r="BF12943" s="6"/>
      <c r="BG12943" s="6"/>
    </row>
    <row r="12944" spans="34:59" x14ac:dyDescent="0.25">
      <c r="AH12944" s="10"/>
      <c r="AI12944" s="6"/>
      <c r="AJ12944" s="10"/>
      <c r="AK12944" s="10"/>
      <c r="AL12944" s="10"/>
      <c r="AM12944" s="10"/>
      <c r="AN12944" s="10"/>
      <c r="AO12944" s="10"/>
      <c r="AP12944" s="10"/>
      <c r="AQ12944" s="10"/>
      <c r="AR12944" s="10"/>
      <c r="AS12944" s="10"/>
      <c r="AT12944" s="10"/>
      <c r="AU12944" s="10"/>
      <c r="AV12944" s="10"/>
      <c r="AW12944" s="10"/>
      <c r="AX12944" s="10"/>
      <c r="AY12944" s="10"/>
      <c r="AZ12944" s="10"/>
      <c r="BA12944" s="10"/>
      <c r="BB12944" s="10"/>
      <c r="BC12944" s="10"/>
      <c r="BD12944" s="10"/>
      <c r="BE12944" s="10"/>
      <c r="BF12944" s="10"/>
      <c r="BG12944" s="6"/>
    </row>
    <row r="12945" spans="34:59" x14ac:dyDescent="0.25">
      <c r="AH12945" s="6"/>
      <c r="AI12945" s="6"/>
      <c r="AJ12945" s="6"/>
      <c r="AK12945" s="6"/>
      <c r="AL12945" s="6"/>
      <c r="AM12945" s="6"/>
      <c r="AN12945" s="6"/>
      <c r="AO12945" s="6"/>
      <c r="AP12945" s="6"/>
      <c r="AQ12945" s="6"/>
      <c r="AR12945" s="6"/>
      <c r="AS12945" s="6"/>
      <c r="AT12945" s="6"/>
      <c r="AU12945" s="6"/>
      <c r="AV12945" s="6"/>
      <c r="AW12945" s="6"/>
      <c r="AX12945" s="6"/>
      <c r="AY12945" s="6"/>
      <c r="AZ12945" s="6"/>
      <c r="BA12945" s="6"/>
      <c r="BB12945" s="6"/>
      <c r="BC12945" s="6"/>
      <c r="BD12945" s="6"/>
      <c r="BE12945" s="6"/>
      <c r="BF12945" s="6"/>
      <c r="BG12945" s="10"/>
    </row>
    <row r="12946" spans="34:59" x14ac:dyDescent="0.25">
      <c r="AH12946" s="10"/>
      <c r="AI12946" s="6"/>
    </row>
    <row r="12947" spans="34:59" x14ac:dyDescent="0.25">
      <c r="AH12947" s="6"/>
      <c r="AI12947" s="6"/>
      <c r="AJ12947" s="6"/>
      <c r="AK12947" s="6"/>
      <c r="AL12947" s="6"/>
      <c r="AM12947" s="6"/>
      <c r="AN12947" s="6"/>
      <c r="AO12947" s="6"/>
      <c r="AP12947" s="6"/>
      <c r="AQ12947" s="6"/>
      <c r="AR12947" s="6"/>
      <c r="AS12947" s="6"/>
      <c r="AT12947" s="6"/>
      <c r="AU12947" s="6"/>
      <c r="AV12947" s="6"/>
      <c r="AW12947" s="6"/>
      <c r="AX12947" s="6"/>
      <c r="AY12947" s="6"/>
      <c r="AZ12947" s="6"/>
      <c r="BA12947" s="6"/>
      <c r="BB12947" s="6"/>
      <c r="BC12947" s="6"/>
      <c r="BD12947" s="6"/>
      <c r="BE12947" s="6"/>
      <c r="BF12947" s="6"/>
      <c r="BG12947" s="6"/>
    </row>
    <row r="12948" spans="34:59" x14ac:dyDescent="0.25">
      <c r="AH12948" s="10"/>
      <c r="AI12948" s="6"/>
      <c r="AJ12948" s="10"/>
      <c r="AK12948" s="10"/>
      <c r="AL12948" s="10"/>
      <c r="AM12948" s="10"/>
      <c r="AN12948" s="10"/>
      <c r="AO12948" s="10"/>
      <c r="AP12948" s="10"/>
      <c r="AQ12948" s="10"/>
      <c r="AR12948" s="10"/>
      <c r="AS12948" s="10"/>
      <c r="AT12948" s="10"/>
      <c r="AU12948" s="10"/>
      <c r="AV12948" s="10"/>
      <c r="AW12948" s="10"/>
      <c r="AX12948" s="10"/>
      <c r="AY12948" s="10"/>
      <c r="AZ12948" s="10"/>
      <c r="BA12948" s="10"/>
      <c r="BB12948" s="10"/>
      <c r="BC12948" s="10"/>
      <c r="BD12948" s="10"/>
      <c r="BE12948" s="10"/>
      <c r="BF12948" s="10"/>
      <c r="BG12948" s="6"/>
    </row>
    <row r="12950" spans="34:59" x14ac:dyDescent="0.25">
      <c r="AH12950" s="10"/>
      <c r="AI12950" s="6"/>
    </row>
    <row r="12951" spans="34:59" x14ac:dyDescent="0.25">
      <c r="AH12951" s="6"/>
      <c r="AI12951" s="6"/>
      <c r="AJ12951" s="6"/>
      <c r="AK12951" s="6"/>
      <c r="AL12951" s="6"/>
      <c r="AM12951" s="6"/>
      <c r="AN12951" s="6"/>
      <c r="AO12951" s="6"/>
      <c r="AP12951" s="6"/>
      <c r="AQ12951" s="6"/>
      <c r="AR12951" s="6"/>
      <c r="AS12951" s="6"/>
      <c r="AT12951" s="6"/>
      <c r="AU12951" s="6"/>
      <c r="AV12951" s="6"/>
      <c r="AW12951" s="6"/>
      <c r="AX12951" s="6"/>
      <c r="AY12951" s="6"/>
      <c r="AZ12951" s="6"/>
      <c r="BA12951" s="6"/>
      <c r="BB12951" s="6"/>
      <c r="BC12951" s="6"/>
      <c r="BD12951" s="6"/>
      <c r="BE12951" s="6"/>
      <c r="BF12951" s="6"/>
      <c r="BG12951" s="6"/>
    </row>
    <row r="12952" spans="34:59" x14ac:dyDescent="0.25">
      <c r="AH12952" s="10"/>
      <c r="AI12952" s="6"/>
      <c r="AJ12952" s="10"/>
      <c r="AK12952" s="10"/>
      <c r="AL12952" s="10"/>
      <c r="AM12952" s="10"/>
      <c r="AN12952" s="10"/>
      <c r="AO12952" s="10"/>
      <c r="AP12952" s="10"/>
      <c r="AQ12952" s="10"/>
      <c r="AR12952" s="10"/>
      <c r="AS12952" s="10"/>
      <c r="AT12952" s="10"/>
      <c r="AU12952" s="10"/>
      <c r="AV12952" s="10"/>
      <c r="AW12952" s="10"/>
      <c r="AX12952" s="10"/>
      <c r="AY12952" s="10"/>
      <c r="AZ12952" s="10"/>
      <c r="BA12952" s="10"/>
      <c r="BB12952" s="10"/>
      <c r="BC12952" s="10"/>
      <c r="BD12952" s="10"/>
      <c r="BE12952" s="10"/>
      <c r="BF12952" s="10"/>
      <c r="BG12952" s="6"/>
    </row>
    <row r="12953" spans="34:59" x14ac:dyDescent="0.25">
      <c r="AH12953" s="6"/>
      <c r="AI12953" s="6"/>
      <c r="AJ12953" s="6"/>
      <c r="AK12953" s="6"/>
      <c r="AL12953" s="6"/>
      <c r="AM12953" s="6"/>
      <c r="AN12953" s="6"/>
      <c r="AO12953" s="6"/>
      <c r="AP12953" s="6"/>
      <c r="AQ12953" s="6"/>
      <c r="AR12953" s="6"/>
      <c r="AS12953" s="6"/>
      <c r="AT12953" s="6"/>
      <c r="AU12953" s="6"/>
      <c r="AV12953" s="6"/>
      <c r="AW12953" s="6"/>
      <c r="AX12953" s="6"/>
      <c r="AY12953" s="6"/>
      <c r="AZ12953" s="6"/>
      <c r="BA12953" s="6"/>
      <c r="BB12953" s="6"/>
      <c r="BC12953" s="6"/>
      <c r="BD12953" s="6"/>
      <c r="BE12953" s="6"/>
      <c r="BF12953" s="6"/>
      <c r="BG12953" s="10"/>
    </row>
    <row r="12954" spans="34:59" x14ac:dyDescent="0.25">
      <c r="AH12954" s="10"/>
      <c r="AI12954" s="6"/>
    </row>
    <row r="12955" spans="34:59" x14ac:dyDescent="0.25">
      <c r="AH12955" s="6"/>
      <c r="AI12955" s="6"/>
      <c r="AJ12955" s="6"/>
      <c r="AK12955" s="6"/>
      <c r="AL12955" s="6"/>
      <c r="AM12955" s="6"/>
      <c r="AN12955" s="6"/>
      <c r="AO12955" s="6"/>
      <c r="AP12955" s="6"/>
      <c r="AQ12955" s="6"/>
      <c r="AR12955" s="6"/>
      <c r="AS12955" s="6"/>
      <c r="AT12955" s="6"/>
      <c r="AU12955" s="6"/>
      <c r="AV12955" s="6"/>
      <c r="AW12955" s="6"/>
      <c r="AX12955" s="6"/>
      <c r="AY12955" s="6"/>
      <c r="AZ12955" s="6"/>
      <c r="BA12955" s="6"/>
      <c r="BB12955" s="6"/>
      <c r="BC12955" s="6"/>
      <c r="BD12955" s="6"/>
      <c r="BE12955" s="6"/>
      <c r="BF12955" s="6"/>
      <c r="BG12955" s="6"/>
    </row>
    <row r="12956" spans="34:59" x14ac:dyDescent="0.25">
      <c r="AH12956" s="10"/>
      <c r="AI12956" s="6"/>
      <c r="AJ12956" s="10"/>
      <c r="AK12956" s="10"/>
      <c r="AL12956" s="10"/>
      <c r="AM12956" s="10"/>
      <c r="AN12956" s="10"/>
      <c r="AO12956" s="10"/>
      <c r="AP12956" s="10"/>
      <c r="AQ12956" s="10"/>
      <c r="AR12956" s="10"/>
      <c r="AS12956" s="10"/>
      <c r="AT12956" s="10"/>
      <c r="AU12956" s="10"/>
      <c r="AV12956" s="10"/>
      <c r="AW12956" s="10"/>
      <c r="AX12956" s="10"/>
      <c r="AY12956" s="10"/>
      <c r="AZ12956" s="10"/>
      <c r="BA12956" s="10"/>
      <c r="BB12956" s="10"/>
      <c r="BC12956" s="10"/>
      <c r="BD12956" s="10"/>
      <c r="BE12956" s="10"/>
      <c r="BF12956" s="10"/>
      <c r="BG12956" s="6"/>
    </row>
    <row r="12957" spans="34:59" x14ac:dyDescent="0.25">
      <c r="AH12957" s="6"/>
      <c r="AI12957" s="6"/>
      <c r="AJ12957" s="6"/>
      <c r="AK12957" s="6"/>
      <c r="AL12957" s="6"/>
      <c r="AM12957" s="6"/>
      <c r="AN12957" s="6"/>
      <c r="AO12957" s="6"/>
      <c r="AP12957" s="6"/>
      <c r="AQ12957" s="6"/>
      <c r="AR12957" s="6"/>
      <c r="AS12957" s="6"/>
      <c r="AT12957" s="6"/>
      <c r="AU12957" s="6"/>
      <c r="AV12957" s="6"/>
      <c r="AW12957" s="6"/>
      <c r="AX12957" s="6"/>
      <c r="AY12957" s="6"/>
      <c r="AZ12957" s="6"/>
      <c r="BA12957" s="6"/>
      <c r="BB12957" s="6"/>
      <c r="BC12957" s="6"/>
      <c r="BD12957" s="6"/>
      <c r="BE12957" s="6"/>
      <c r="BF12957" s="6"/>
      <c r="BG12957" s="10"/>
    </row>
    <row r="12958" spans="34:59" x14ac:dyDescent="0.25">
      <c r="AH12958" s="10"/>
      <c r="AI12958" s="6"/>
    </row>
    <row r="12959" spans="34:59" x14ac:dyDescent="0.25">
      <c r="AH12959" s="6"/>
      <c r="AI12959" s="6"/>
      <c r="AJ12959" s="6"/>
      <c r="AK12959" s="6"/>
      <c r="AL12959" s="6"/>
      <c r="AM12959" s="6"/>
      <c r="AN12959" s="6"/>
      <c r="AO12959" s="6"/>
      <c r="AP12959" s="6"/>
      <c r="AQ12959" s="6"/>
      <c r="AR12959" s="6"/>
      <c r="AS12959" s="6"/>
      <c r="AT12959" s="6"/>
      <c r="AU12959" s="6"/>
      <c r="AV12959" s="6"/>
      <c r="AW12959" s="6"/>
      <c r="AX12959" s="6"/>
      <c r="AY12959" s="6"/>
      <c r="AZ12959" s="6"/>
      <c r="BA12959" s="6"/>
      <c r="BB12959" s="6"/>
      <c r="BC12959" s="6"/>
      <c r="BD12959" s="6"/>
      <c r="BE12959" s="6"/>
      <c r="BF12959" s="6"/>
      <c r="BG12959" s="6"/>
    </row>
    <row r="12960" spans="34:59" x14ac:dyDescent="0.25">
      <c r="AH12960" s="10"/>
      <c r="AI12960" s="6"/>
      <c r="AJ12960" s="10"/>
      <c r="AK12960" s="10"/>
      <c r="AL12960" s="10"/>
      <c r="AM12960" s="10"/>
      <c r="AN12960" s="10"/>
      <c r="AO12960" s="10"/>
      <c r="AP12960" s="10"/>
      <c r="AQ12960" s="10"/>
      <c r="AR12960" s="10"/>
      <c r="AS12960" s="10"/>
      <c r="AT12960" s="10"/>
      <c r="AU12960" s="10"/>
      <c r="AV12960" s="10"/>
      <c r="AW12960" s="10"/>
      <c r="AX12960" s="10"/>
      <c r="AY12960" s="10"/>
      <c r="AZ12960" s="10"/>
      <c r="BA12960" s="10"/>
      <c r="BB12960" s="10"/>
      <c r="BC12960" s="10"/>
      <c r="BD12960" s="10"/>
      <c r="BE12960" s="10"/>
      <c r="BF12960" s="10"/>
      <c r="BG12960" s="6"/>
    </row>
    <row r="12961" spans="34:59" x14ac:dyDescent="0.25">
      <c r="AH12961" s="6"/>
      <c r="AI12961" s="6"/>
      <c r="AJ12961" s="6"/>
      <c r="AK12961" s="6"/>
      <c r="AL12961" s="6"/>
      <c r="AM12961" s="6"/>
      <c r="AN12961" s="6"/>
      <c r="AO12961" s="6"/>
      <c r="AP12961" s="6"/>
      <c r="AQ12961" s="6"/>
      <c r="AR12961" s="6"/>
      <c r="AS12961" s="6"/>
      <c r="AT12961" s="6"/>
      <c r="AU12961" s="6"/>
      <c r="AV12961" s="6"/>
      <c r="AW12961" s="6"/>
      <c r="AX12961" s="6"/>
      <c r="AY12961" s="6"/>
      <c r="AZ12961" s="6"/>
      <c r="BA12961" s="6"/>
      <c r="BB12961" s="6"/>
      <c r="BC12961" s="6"/>
      <c r="BD12961" s="6"/>
      <c r="BE12961" s="6"/>
      <c r="BF12961" s="6"/>
      <c r="BG12961" s="10"/>
    </row>
    <row r="12962" spans="34:59" x14ac:dyDescent="0.25">
      <c r="AH12962" s="10"/>
      <c r="AI12962" s="6"/>
    </row>
    <row r="12963" spans="34:59" x14ac:dyDescent="0.25">
      <c r="AH12963" s="6"/>
      <c r="AI12963" s="6"/>
      <c r="AJ12963" s="6"/>
      <c r="AK12963" s="6"/>
      <c r="AL12963" s="6"/>
      <c r="AM12963" s="6"/>
      <c r="AN12963" s="6"/>
      <c r="AO12963" s="6"/>
      <c r="AP12963" s="6"/>
      <c r="AQ12963" s="6"/>
      <c r="AR12963" s="6"/>
      <c r="AS12963" s="6"/>
      <c r="AT12963" s="6"/>
      <c r="AU12963" s="6"/>
      <c r="AV12963" s="6"/>
      <c r="AW12963" s="6"/>
      <c r="AX12963" s="6"/>
      <c r="AY12963" s="6"/>
      <c r="AZ12963" s="6"/>
      <c r="BA12963" s="6"/>
      <c r="BB12963" s="6"/>
      <c r="BC12963" s="6"/>
      <c r="BD12963" s="6"/>
      <c r="BE12963" s="6"/>
      <c r="BF12963" s="6"/>
      <c r="BG12963" s="6"/>
    </row>
    <row r="12964" spans="34:59" x14ac:dyDescent="0.25">
      <c r="AH12964" s="10"/>
      <c r="AI12964" s="6"/>
      <c r="AJ12964" s="10"/>
      <c r="AK12964" s="10"/>
      <c r="AL12964" s="10"/>
      <c r="AM12964" s="10"/>
      <c r="AN12964" s="10"/>
      <c r="AO12964" s="10"/>
      <c r="AP12964" s="10"/>
      <c r="AQ12964" s="10"/>
      <c r="AR12964" s="10"/>
      <c r="AS12964" s="10"/>
      <c r="AT12964" s="10"/>
      <c r="AU12964" s="10"/>
      <c r="AV12964" s="10"/>
      <c r="AW12964" s="10"/>
      <c r="AX12964" s="10"/>
      <c r="AY12964" s="10"/>
      <c r="AZ12964" s="10"/>
      <c r="BA12964" s="10"/>
      <c r="BB12964" s="10"/>
      <c r="BC12964" s="10"/>
      <c r="BD12964" s="10"/>
      <c r="BE12964" s="10"/>
      <c r="BF12964" s="10"/>
      <c r="BG12964" s="6"/>
    </row>
    <row r="12966" spans="34:59" x14ac:dyDescent="0.25">
      <c r="AH12966" s="10"/>
      <c r="AI12966" s="6"/>
    </row>
    <row r="12967" spans="34:59" x14ac:dyDescent="0.25">
      <c r="AH12967" s="6"/>
      <c r="AI12967" s="6"/>
      <c r="AJ12967" s="6"/>
      <c r="AK12967" s="6"/>
      <c r="AL12967" s="6"/>
      <c r="AM12967" s="6"/>
      <c r="AN12967" s="6"/>
      <c r="AO12967" s="6"/>
      <c r="AP12967" s="6"/>
      <c r="AQ12967" s="6"/>
      <c r="AR12967" s="6"/>
      <c r="AS12967" s="6"/>
      <c r="AT12967" s="6"/>
      <c r="AU12967" s="6"/>
      <c r="AV12967" s="6"/>
      <c r="AW12967" s="6"/>
      <c r="AX12967" s="6"/>
      <c r="AY12967" s="6"/>
      <c r="AZ12967" s="6"/>
      <c r="BA12967" s="6"/>
      <c r="BB12967" s="6"/>
      <c r="BC12967" s="6"/>
      <c r="BD12967" s="6"/>
      <c r="BE12967" s="6"/>
      <c r="BF12967" s="6"/>
      <c r="BG12967" s="6"/>
    </row>
    <row r="12968" spans="34:59" x14ac:dyDescent="0.25">
      <c r="AH12968" s="10"/>
      <c r="AI12968" s="6"/>
      <c r="AJ12968" s="10"/>
      <c r="AK12968" s="10"/>
      <c r="AL12968" s="10"/>
      <c r="AM12968" s="10"/>
      <c r="AN12968" s="10"/>
      <c r="AO12968" s="10"/>
      <c r="AP12968" s="10"/>
      <c r="AQ12968" s="10"/>
      <c r="AR12968" s="10"/>
      <c r="AS12968" s="10"/>
      <c r="AT12968" s="10"/>
      <c r="AU12968" s="10"/>
      <c r="AV12968" s="10"/>
      <c r="AW12968" s="10"/>
      <c r="AX12968" s="10"/>
      <c r="AY12968" s="10"/>
      <c r="AZ12968" s="10"/>
      <c r="BA12968" s="10"/>
      <c r="BB12968" s="10"/>
      <c r="BC12968" s="10"/>
      <c r="BD12968" s="10"/>
      <c r="BE12968" s="10"/>
      <c r="BF12968" s="10"/>
      <c r="BG12968" s="6"/>
    </row>
    <row r="12969" spans="34:59" x14ac:dyDescent="0.25">
      <c r="AH12969" s="6"/>
      <c r="AI12969" s="6"/>
      <c r="AJ12969" s="6"/>
      <c r="AK12969" s="6"/>
      <c r="AL12969" s="6"/>
      <c r="AM12969" s="6"/>
      <c r="AN12969" s="6"/>
      <c r="AO12969" s="6"/>
      <c r="AP12969" s="6"/>
      <c r="AQ12969" s="6"/>
      <c r="AR12969" s="6"/>
      <c r="AS12969" s="6"/>
      <c r="AT12969" s="6"/>
      <c r="AU12969" s="6"/>
      <c r="AV12969" s="6"/>
      <c r="AW12969" s="6"/>
      <c r="AX12969" s="6"/>
      <c r="AY12969" s="6"/>
      <c r="AZ12969" s="6"/>
      <c r="BA12969" s="6"/>
      <c r="BB12969" s="6"/>
      <c r="BC12969" s="6"/>
      <c r="BD12969" s="6"/>
      <c r="BE12969" s="6"/>
      <c r="BF12969" s="6"/>
      <c r="BG12969" s="10"/>
    </row>
    <row r="12970" spans="34:59" x14ac:dyDescent="0.25">
      <c r="AH12970" s="10"/>
      <c r="AI12970" s="6"/>
    </row>
    <row r="12971" spans="34:59" x14ac:dyDescent="0.25">
      <c r="AH12971" s="6"/>
      <c r="AI12971" s="6"/>
      <c r="AJ12971" s="6"/>
      <c r="AK12971" s="6"/>
      <c r="AL12971" s="6"/>
      <c r="AM12971" s="6"/>
      <c r="AN12971" s="6"/>
      <c r="AO12971" s="6"/>
      <c r="AP12971" s="6"/>
      <c r="AQ12971" s="6"/>
      <c r="AR12971" s="6"/>
      <c r="AS12971" s="6"/>
      <c r="AT12971" s="6"/>
      <c r="AU12971" s="6"/>
      <c r="AV12971" s="6"/>
      <c r="AW12971" s="6"/>
      <c r="AX12971" s="6"/>
      <c r="AY12971" s="6"/>
      <c r="AZ12971" s="6"/>
      <c r="BA12971" s="6"/>
      <c r="BB12971" s="6"/>
      <c r="BC12971" s="6"/>
      <c r="BD12971" s="6"/>
      <c r="BE12971" s="6"/>
      <c r="BF12971" s="6"/>
      <c r="BG12971" s="6"/>
    </row>
    <row r="12972" spans="34:59" x14ac:dyDescent="0.25">
      <c r="AH12972" s="10"/>
      <c r="AI12972" s="6"/>
      <c r="AJ12972" s="10"/>
      <c r="AK12972" s="10"/>
      <c r="AL12972" s="10"/>
      <c r="AM12972" s="10"/>
      <c r="AN12972" s="10"/>
      <c r="AO12972" s="10"/>
      <c r="AP12972" s="10"/>
      <c r="AQ12972" s="10"/>
      <c r="AR12972" s="10"/>
      <c r="AS12972" s="10"/>
      <c r="AT12972" s="10"/>
      <c r="AU12972" s="10"/>
      <c r="AV12972" s="10"/>
      <c r="AW12972" s="10"/>
      <c r="AX12972" s="10"/>
      <c r="AY12972" s="10"/>
      <c r="AZ12972" s="10"/>
      <c r="BA12972" s="10"/>
      <c r="BB12972" s="10"/>
      <c r="BC12972" s="10"/>
      <c r="BD12972" s="10"/>
      <c r="BE12972" s="10"/>
      <c r="BF12972" s="10"/>
      <c r="BG12972" s="6"/>
    </row>
    <row r="12973" spans="34:59" x14ac:dyDescent="0.25">
      <c r="AH12973" s="6"/>
      <c r="AI12973" s="6"/>
      <c r="AJ12973" s="6"/>
      <c r="AK12973" s="6"/>
      <c r="AL12973" s="6"/>
      <c r="AM12973" s="6"/>
      <c r="AN12973" s="6"/>
      <c r="AO12973" s="6"/>
      <c r="AP12973" s="6"/>
      <c r="AQ12973" s="6"/>
      <c r="AR12973" s="6"/>
      <c r="AS12973" s="6"/>
      <c r="AT12973" s="6"/>
      <c r="AU12973" s="6"/>
      <c r="AV12973" s="6"/>
      <c r="AW12973" s="6"/>
      <c r="AX12973" s="6"/>
      <c r="AY12973" s="6"/>
      <c r="AZ12973" s="6"/>
      <c r="BA12973" s="6"/>
      <c r="BB12973" s="6"/>
      <c r="BC12973" s="6"/>
      <c r="BD12973" s="6"/>
      <c r="BE12973" s="6"/>
      <c r="BF12973" s="6"/>
      <c r="BG12973" s="10"/>
    </row>
    <row r="12974" spans="34:59" x14ac:dyDescent="0.25">
      <c r="AH12974" s="10"/>
      <c r="AI12974" s="6"/>
    </row>
    <row r="12975" spans="34:59" x14ac:dyDescent="0.25">
      <c r="AH12975" s="6"/>
      <c r="AI12975" s="6"/>
      <c r="AJ12975" s="6"/>
      <c r="AK12975" s="6"/>
      <c r="AL12975" s="6"/>
      <c r="AM12975" s="6"/>
      <c r="AN12975" s="6"/>
      <c r="AO12975" s="6"/>
      <c r="AP12975" s="6"/>
      <c r="AQ12975" s="6"/>
      <c r="AR12975" s="6"/>
      <c r="AS12975" s="6"/>
      <c r="AT12975" s="6"/>
      <c r="AU12975" s="6"/>
      <c r="AV12975" s="6"/>
      <c r="AW12975" s="6"/>
      <c r="AX12975" s="6"/>
      <c r="AY12975" s="6"/>
      <c r="AZ12975" s="6"/>
      <c r="BA12975" s="6"/>
      <c r="BB12975" s="6"/>
      <c r="BC12975" s="6"/>
      <c r="BD12975" s="6"/>
      <c r="BE12975" s="6"/>
      <c r="BF12975" s="6"/>
      <c r="BG12975" s="6"/>
    </row>
    <row r="12976" spans="34:59" x14ac:dyDescent="0.25">
      <c r="AH12976" s="10"/>
      <c r="AI12976" s="6"/>
      <c r="AJ12976" s="10"/>
      <c r="AK12976" s="10"/>
      <c r="AL12976" s="10"/>
      <c r="AM12976" s="10"/>
      <c r="AN12976" s="10"/>
      <c r="AO12976" s="10"/>
      <c r="AP12976" s="10"/>
      <c r="AQ12976" s="10"/>
      <c r="AR12976" s="10"/>
      <c r="AS12976" s="10"/>
      <c r="AT12976" s="10"/>
      <c r="AU12976" s="10"/>
      <c r="AV12976" s="10"/>
      <c r="AW12976" s="10"/>
      <c r="AX12976" s="10"/>
      <c r="AY12976" s="10"/>
      <c r="AZ12976" s="10"/>
      <c r="BA12976" s="10"/>
      <c r="BB12976" s="10"/>
      <c r="BC12976" s="10"/>
      <c r="BD12976" s="10"/>
      <c r="BE12976" s="10"/>
      <c r="BF12976" s="10"/>
      <c r="BG12976" s="6"/>
    </row>
    <row r="12977" spans="34:59" x14ac:dyDescent="0.25">
      <c r="AH12977" s="6"/>
      <c r="AI12977" s="6"/>
      <c r="AJ12977" s="6"/>
      <c r="AK12977" s="6"/>
      <c r="AL12977" s="6"/>
      <c r="AM12977" s="6"/>
      <c r="AN12977" s="6"/>
      <c r="AO12977" s="6"/>
      <c r="AP12977" s="6"/>
      <c r="AQ12977" s="6"/>
      <c r="AR12977" s="6"/>
      <c r="AS12977" s="6"/>
      <c r="AT12977" s="6"/>
      <c r="AU12977" s="6"/>
      <c r="AV12977" s="6"/>
      <c r="AW12977" s="6"/>
      <c r="AX12977" s="6"/>
      <c r="AY12977" s="6"/>
      <c r="AZ12977" s="6"/>
      <c r="BA12977" s="6"/>
      <c r="BB12977" s="6"/>
      <c r="BC12977" s="6"/>
      <c r="BD12977" s="6"/>
      <c r="BE12977" s="6"/>
      <c r="BF12977" s="6"/>
      <c r="BG12977" s="10"/>
    </row>
    <row r="12978" spans="34:59" x14ac:dyDescent="0.25">
      <c r="AH12978" s="10"/>
      <c r="AI12978" s="6"/>
    </row>
    <row r="12979" spans="34:59" x14ac:dyDescent="0.25">
      <c r="AH12979" s="6"/>
      <c r="AI12979" s="6"/>
      <c r="AJ12979" s="6"/>
      <c r="AK12979" s="6"/>
      <c r="AL12979" s="6"/>
      <c r="AM12979" s="6"/>
      <c r="AN12979" s="6"/>
      <c r="AO12979" s="6"/>
      <c r="AP12979" s="6"/>
      <c r="AQ12979" s="6"/>
      <c r="AR12979" s="6"/>
      <c r="AS12979" s="6"/>
      <c r="AT12979" s="6"/>
      <c r="AU12979" s="6"/>
      <c r="AV12979" s="6"/>
      <c r="AW12979" s="6"/>
      <c r="AX12979" s="6"/>
      <c r="AY12979" s="6"/>
      <c r="AZ12979" s="6"/>
      <c r="BA12979" s="6"/>
      <c r="BB12979" s="6"/>
      <c r="BC12979" s="6"/>
      <c r="BD12979" s="6"/>
      <c r="BE12979" s="6"/>
      <c r="BF12979" s="6"/>
      <c r="BG12979" s="6"/>
    </row>
    <row r="12980" spans="34:59" x14ac:dyDescent="0.25">
      <c r="AH12980" s="10"/>
      <c r="AI12980" s="6"/>
      <c r="AJ12980" s="10"/>
      <c r="AK12980" s="10"/>
      <c r="AL12980" s="10"/>
      <c r="AM12980" s="10"/>
      <c r="AN12980" s="10"/>
      <c r="AO12980" s="10"/>
      <c r="AP12980" s="10"/>
      <c r="AQ12980" s="10"/>
      <c r="AR12980" s="10"/>
      <c r="AS12980" s="10"/>
      <c r="AT12980" s="10"/>
      <c r="AU12980" s="10"/>
      <c r="AV12980" s="10"/>
      <c r="AW12980" s="10"/>
      <c r="AX12980" s="10"/>
      <c r="AY12980" s="10"/>
      <c r="AZ12980" s="10"/>
      <c r="BA12980" s="10"/>
      <c r="BB12980" s="10"/>
      <c r="BC12980" s="10"/>
      <c r="BD12980" s="10"/>
      <c r="BE12980" s="10"/>
      <c r="BF12980" s="10"/>
      <c r="BG12980" s="6"/>
    </row>
    <row r="12982" spans="34:59" x14ac:dyDescent="0.25">
      <c r="AH12982" s="10"/>
      <c r="AI12982" s="6"/>
    </row>
    <row r="12983" spans="34:59" x14ac:dyDescent="0.25">
      <c r="AH12983" s="6"/>
      <c r="AI12983" s="6"/>
      <c r="AJ12983" s="6"/>
      <c r="AK12983" s="6"/>
      <c r="AL12983" s="6"/>
      <c r="AM12983" s="6"/>
      <c r="AN12983" s="6"/>
      <c r="AO12983" s="6"/>
      <c r="AP12983" s="6"/>
      <c r="AQ12983" s="6"/>
      <c r="AR12983" s="6"/>
      <c r="AS12983" s="6"/>
      <c r="AT12983" s="6"/>
      <c r="AU12983" s="6"/>
      <c r="AV12983" s="6"/>
      <c r="AW12983" s="6"/>
      <c r="AX12983" s="6"/>
      <c r="AY12983" s="6"/>
      <c r="AZ12983" s="6"/>
      <c r="BA12983" s="6"/>
      <c r="BB12983" s="6"/>
      <c r="BC12983" s="6"/>
      <c r="BD12983" s="6"/>
      <c r="BE12983" s="6"/>
      <c r="BF12983" s="6"/>
      <c r="BG12983" s="6"/>
    </row>
    <row r="12984" spans="34:59" x14ac:dyDescent="0.25">
      <c r="AH12984" s="10"/>
      <c r="AI12984" s="6"/>
      <c r="AJ12984" s="10"/>
      <c r="AK12984" s="10"/>
      <c r="AL12984" s="10"/>
      <c r="AM12984" s="10"/>
      <c r="AN12984" s="10"/>
      <c r="AO12984" s="10"/>
      <c r="AP12984" s="10"/>
      <c r="AQ12984" s="10"/>
      <c r="AR12984" s="10"/>
      <c r="AS12984" s="10"/>
      <c r="AT12984" s="10"/>
      <c r="AU12984" s="10"/>
      <c r="AV12984" s="10"/>
      <c r="AW12984" s="10"/>
      <c r="AX12984" s="10"/>
      <c r="AY12984" s="10"/>
      <c r="AZ12984" s="10"/>
      <c r="BA12984" s="10"/>
      <c r="BB12984" s="10"/>
      <c r="BC12984" s="10"/>
      <c r="BD12984" s="10"/>
      <c r="BE12984" s="10"/>
      <c r="BF12984" s="10"/>
      <c r="BG12984" s="6"/>
    </row>
    <row r="12985" spans="34:59" x14ac:dyDescent="0.25">
      <c r="AH12985" s="6"/>
      <c r="AI12985" s="6"/>
      <c r="AJ12985" s="6"/>
      <c r="AK12985" s="6"/>
      <c r="AL12985" s="6"/>
      <c r="AM12985" s="6"/>
      <c r="AN12985" s="6"/>
      <c r="AO12985" s="6"/>
      <c r="AP12985" s="6"/>
      <c r="AQ12985" s="6"/>
      <c r="AR12985" s="6"/>
      <c r="AS12985" s="6"/>
      <c r="AT12985" s="6"/>
      <c r="AU12985" s="6"/>
      <c r="AV12985" s="6"/>
      <c r="AW12985" s="6"/>
      <c r="AX12985" s="6"/>
      <c r="AY12985" s="6"/>
      <c r="AZ12985" s="6"/>
      <c r="BA12985" s="6"/>
      <c r="BB12985" s="6"/>
      <c r="BC12985" s="6"/>
      <c r="BD12985" s="6"/>
      <c r="BE12985" s="6"/>
      <c r="BF12985" s="6"/>
      <c r="BG12985" s="10"/>
    </row>
    <row r="12986" spans="34:59" x14ac:dyDescent="0.25">
      <c r="AH12986" s="10"/>
      <c r="AI12986" s="6"/>
    </row>
    <row r="12987" spans="34:59" x14ac:dyDescent="0.25">
      <c r="AH12987" s="6"/>
      <c r="AI12987" s="6"/>
      <c r="AJ12987" s="6"/>
      <c r="AK12987" s="6"/>
      <c r="AL12987" s="6"/>
      <c r="AM12987" s="6"/>
      <c r="AN12987" s="6"/>
      <c r="AO12987" s="6"/>
      <c r="AP12987" s="6"/>
      <c r="AQ12987" s="6"/>
      <c r="AR12987" s="6"/>
      <c r="AS12987" s="6"/>
      <c r="AT12987" s="6"/>
      <c r="AU12987" s="6"/>
      <c r="AV12987" s="6"/>
      <c r="AW12987" s="6"/>
      <c r="AX12987" s="6"/>
      <c r="AY12987" s="6"/>
      <c r="AZ12987" s="6"/>
      <c r="BA12987" s="6"/>
      <c r="BB12987" s="6"/>
      <c r="BC12987" s="6"/>
      <c r="BD12987" s="6"/>
      <c r="BE12987" s="6"/>
      <c r="BF12987" s="6"/>
      <c r="BG12987" s="6"/>
    </row>
    <row r="12988" spans="34:59" x14ac:dyDescent="0.25">
      <c r="AH12988" s="10"/>
      <c r="AI12988" s="6"/>
      <c r="AJ12988" s="10"/>
      <c r="AK12988" s="10"/>
      <c r="AL12988" s="10"/>
      <c r="AM12988" s="10"/>
      <c r="AN12988" s="10"/>
      <c r="AO12988" s="10"/>
      <c r="AP12988" s="10"/>
      <c r="AQ12988" s="10"/>
      <c r="AR12988" s="10"/>
      <c r="AS12988" s="10"/>
      <c r="AT12988" s="10"/>
      <c r="AU12988" s="10"/>
      <c r="AV12988" s="10"/>
      <c r="AW12988" s="10"/>
      <c r="AX12988" s="10"/>
      <c r="AY12988" s="10"/>
      <c r="AZ12988" s="10"/>
      <c r="BA12988" s="10"/>
      <c r="BB12988" s="10"/>
      <c r="BC12988" s="10"/>
      <c r="BD12988" s="10"/>
      <c r="BE12988" s="10"/>
      <c r="BF12988" s="10"/>
      <c r="BG12988" s="6"/>
    </row>
    <row r="12989" spans="34:59" x14ac:dyDescent="0.25">
      <c r="AH12989" s="6"/>
      <c r="AI12989" s="6"/>
      <c r="AJ12989" s="6"/>
      <c r="AK12989" s="6"/>
      <c r="AL12989" s="6"/>
      <c r="AM12989" s="6"/>
      <c r="AN12989" s="6"/>
      <c r="AO12989" s="6"/>
      <c r="AP12989" s="6"/>
      <c r="AQ12989" s="6"/>
      <c r="AR12989" s="6"/>
      <c r="AS12989" s="6"/>
      <c r="AT12989" s="6"/>
      <c r="AU12989" s="6"/>
      <c r="AV12989" s="6"/>
      <c r="AW12989" s="6"/>
      <c r="AX12989" s="6"/>
      <c r="AY12989" s="6"/>
      <c r="AZ12989" s="6"/>
      <c r="BA12989" s="6"/>
      <c r="BB12989" s="6"/>
      <c r="BC12989" s="6"/>
      <c r="BD12989" s="6"/>
      <c r="BE12989" s="6"/>
      <c r="BF12989" s="6"/>
      <c r="BG12989" s="10"/>
    </row>
    <row r="12990" spans="34:59" x14ac:dyDescent="0.25">
      <c r="AH12990" s="10"/>
      <c r="AI12990" s="6"/>
    </row>
    <row r="12991" spans="34:59" x14ac:dyDescent="0.25">
      <c r="AH12991" s="6"/>
      <c r="AI12991" s="6"/>
      <c r="AJ12991" s="6"/>
      <c r="AK12991" s="6"/>
      <c r="AL12991" s="6"/>
      <c r="AM12991" s="6"/>
      <c r="AN12991" s="6"/>
      <c r="AO12991" s="6"/>
      <c r="AP12991" s="6"/>
      <c r="AQ12991" s="6"/>
      <c r="AR12991" s="6"/>
      <c r="AS12991" s="6"/>
      <c r="AT12991" s="6"/>
      <c r="AU12991" s="6"/>
      <c r="AV12991" s="6"/>
      <c r="AW12991" s="6"/>
      <c r="AX12991" s="6"/>
      <c r="AY12991" s="6"/>
      <c r="AZ12991" s="6"/>
      <c r="BA12991" s="6"/>
      <c r="BB12991" s="6"/>
      <c r="BC12991" s="6"/>
      <c r="BD12991" s="6"/>
      <c r="BE12991" s="6"/>
      <c r="BF12991" s="6"/>
      <c r="BG12991" s="6"/>
    </row>
    <row r="12992" spans="34:59" x14ac:dyDescent="0.25">
      <c r="AH12992" s="10"/>
      <c r="AI12992" s="6"/>
      <c r="AJ12992" s="10"/>
      <c r="AK12992" s="10"/>
      <c r="AL12992" s="10"/>
      <c r="AM12992" s="10"/>
      <c r="AN12992" s="10"/>
      <c r="AO12992" s="10"/>
      <c r="AP12992" s="10"/>
      <c r="AQ12992" s="10"/>
      <c r="AR12992" s="10"/>
      <c r="AS12992" s="10"/>
      <c r="AT12992" s="10"/>
      <c r="AU12992" s="10"/>
      <c r="AV12992" s="10"/>
      <c r="AW12992" s="10"/>
      <c r="AX12992" s="10"/>
      <c r="AY12992" s="10"/>
      <c r="AZ12992" s="10"/>
      <c r="BA12992" s="10"/>
      <c r="BB12992" s="10"/>
      <c r="BC12992" s="10"/>
      <c r="BD12992" s="10"/>
      <c r="BE12992" s="10"/>
      <c r="BF12992" s="10"/>
      <c r="BG12992" s="6"/>
    </row>
    <row r="12993" spans="34:59" x14ac:dyDescent="0.25">
      <c r="AH12993" s="6"/>
      <c r="AI12993" s="6"/>
      <c r="AJ12993" s="6"/>
      <c r="AK12993" s="6"/>
      <c r="AL12993" s="6"/>
      <c r="AM12993" s="6"/>
      <c r="AN12993" s="6"/>
      <c r="AO12993" s="6"/>
      <c r="AP12993" s="6"/>
      <c r="AQ12993" s="6"/>
      <c r="AR12993" s="6"/>
      <c r="AS12993" s="6"/>
      <c r="AT12993" s="6"/>
      <c r="AU12993" s="6"/>
      <c r="AV12993" s="6"/>
      <c r="AW12993" s="6"/>
      <c r="AX12993" s="6"/>
      <c r="AY12993" s="6"/>
      <c r="AZ12993" s="6"/>
      <c r="BA12993" s="6"/>
      <c r="BB12993" s="6"/>
      <c r="BC12993" s="6"/>
      <c r="BD12993" s="6"/>
      <c r="BE12993" s="6"/>
      <c r="BF12993" s="6"/>
      <c r="BG12993" s="10"/>
    </row>
    <row r="12994" spans="34:59" x14ac:dyDescent="0.25">
      <c r="AH12994" s="10"/>
      <c r="AI12994" s="6"/>
    </row>
    <row r="12995" spans="34:59" x14ac:dyDescent="0.25">
      <c r="AH12995" s="6"/>
      <c r="AI12995" s="6"/>
      <c r="AJ12995" s="6"/>
      <c r="AK12995" s="6"/>
      <c r="AL12995" s="6"/>
      <c r="AM12995" s="6"/>
      <c r="AN12995" s="6"/>
      <c r="AO12995" s="6"/>
      <c r="AP12995" s="6"/>
      <c r="AQ12995" s="6"/>
      <c r="AR12995" s="6"/>
      <c r="AS12995" s="6"/>
      <c r="AT12995" s="6"/>
      <c r="AU12995" s="6"/>
      <c r="AV12995" s="6"/>
      <c r="AW12995" s="6"/>
      <c r="AX12995" s="6"/>
      <c r="AY12995" s="6"/>
      <c r="AZ12995" s="6"/>
      <c r="BA12995" s="6"/>
      <c r="BB12995" s="6"/>
      <c r="BC12995" s="6"/>
      <c r="BD12995" s="6"/>
      <c r="BE12995" s="6"/>
      <c r="BF12995" s="6"/>
      <c r="BG12995" s="6"/>
    </row>
    <row r="12996" spans="34:59" x14ac:dyDescent="0.25">
      <c r="AH12996" s="10"/>
      <c r="AI12996" s="6"/>
      <c r="AJ12996" s="10"/>
      <c r="AK12996" s="10"/>
      <c r="AL12996" s="10"/>
      <c r="AM12996" s="10"/>
      <c r="AN12996" s="10"/>
      <c r="AO12996" s="10"/>
      <c r="AP12996" s="10"/>
      <c r="AQ12996" s="10"/>
      <c r="AR12996" s="10"/>
      <c r="AS12996" s="10"/>
      <c r="AT12996" s="10"/>
      <c r="AU12996" s="10"/>
      <c r="AV12996" s="10"/>
      <c r="AW12996" s="10"/>
      <c r="AX12996" s="10"/>
      <c r="AY12996" s="10"/>
      <c r="AZ12996" s="10"/>
      <c r="BA12996" s="10"/>
      <c r="BB12996" s="10"/>
      <c r="BC12996" s="10"/>
      <c r="BD12996" s="10"/>
      <c r="BE12996" s="10"/>
      <c r="BF12996" s="10"/>
      <c r="BG12996" s="6"/>
    </row>
    <row r="12998" spans="34:59" x14ac:dyDescent="0.25">
      <c r="AH12998" s="10"/>
      <c r="AI12998" s="6"/>
    </row>
    <row r="12999" spans="34:59" x14ac:dyDescent="0.25">
      <c r="AH12999" s="6"/>
      <c r="AI12999" s="6"/>
      <c r="AJ12999" s="6"/>
      <c r="AK12999" s="6"/>
      <c r="AL12999" s="6"/>
      <c r="AM12999" s="6"/>
      <c r="AN12999" s="6"/>
      <c r="AO12999" s="6"/>
      <c r="AP12999" s="6"/>
      <c r="AQ12999" s="6"/>
      <c r="AR12999" s="6"/>
      <c r="AS12999" s="6"/>
      <c r="AT12999" s="6"/>
      <c r="AU12999" s="6"/>
      <c r="AV12999" s="6"/>
      <c r="AW12999" s="6"/>
      <c r="AX12999" s="6"/>
      <c r="AY12999" s="6"/>
      <c r="AZ12999" s="6"/>
      <c r="BA12999" s="6"/>
      <c r="BB12999" s="6"/>
      <c r="BC12999" s="6"/>
      <c r="BD12999" s="6"/>
      <c r="BE12999" s="6"/>
      <c r="BF12999" s="6"/>
      <c r="BG12999" s="6"/>
    </row>
    <row r="13000" spans="34:59" x14ac:dyDescent="0.25">
      <c r="AH13000" s="10"/>
      <c r="AI13000" s="6"/>
      <c r="AJ13000" s="10"/>
      <c r="AK13000" s="10"/>
      <c r="AL13000" s="10"/>
      <c r="AM13000" s="10"/>
      <c r="AN13000" s="10"/>
      <c r="AO13000" s="10"/>
      <c r="AP13000" s="10"/>
      <c r="AQ13000" s="10"/>
      <c r="AR13000" s="10"/>
      <c r="AS13000" s="10"/>
      <c r="AT13000" s="10"/>
      <c r="AU13000" s="10"/>
      <c r="AV13000" s="10"/>
      <c r="AW13000" s="10"/>
      <c r="AX13000" s="10"/>
      <c r="AY13000" s="10"/>
      <c r="AZ13000" s="10"/>
      <c r="BA13000" s="10"/>
      <c r="BB13000" s="10"/>
      <c r="BC13000" s="10"/>
      <c r="BD13000" s="10"/>
      <c r="BE13000" s="10"/>
      <c r="BF13000" s="10"/>
      <c r="BG13000" s="6"/>
    </row>
    <row r="13001" spans="34:59" x14ac:dyDescent="0.25">
      <c r="AH13001" s="6"/>
      <c r="AI13001" s="6"/>
      <c r="AJ13001" s="6"/>
      <c r="AK13001" s="6"/>
      <c r="AL13001" s="6"/>
      <c r="AM13001" s="6"/>
      <c r="AN13001" s="6"/>
      <c r="AO13001" s="6"/>
      <c r="AP13001" s="6"/>
      <c r="AQ13001" s="6"/>
      <c r="AR13001" s="6"/>
      <c r="AS13001" s="6"/>
      <c r="AT13001" s="6"/>
      <c r="AU13001" s="6"/>
      <c r="AV13001" s="6"/>
      <c r="AW13001" s="6"/>
      <c r="AX13001" s="6"/>
      <c r="AY13001" s="6"/>
      <c r="AZ13001" s="6"/>
      <c r="BA13001" s="6"/>
      <c r="BB13001" s="6"/>
      <c r="BC13001" s="6"/>
      <c r="BD13001" s="6"/>
      <c r="BE13001" s="6"/>
      <c r="BF13001" s="6"/>
      <c r="BG13001" s="10"/>
    </row>
    <row r="13002" spans="34:59" x14ac:dyDescent="0.25">
      <c r="AH13002" s="10"/>
      <c r="AI13002" s="6"/>
    </row>
    <row r="13003" spans="34:59" x14ac:dyDescent="0.25">
      <c r="AH13003" s="6"/>
      <c r="AI13003" s="6"/>
      <c r="AJ13003" s="6"/>
      <c r="AK13003" s="6"/>
      <c r="AL13003" s="6"/>
      <c r="AM13003" s="6"/>
      <c r="AN13003" s="6"/>
      <c r="AO13003" s="6"/>
      <c r="AP13003" s="6"/>
      <c r="AQ13003" s="6"/>
      <c r="AR13003" s="6"/>
      <c r="AS13003" s="6"/>
      <c r="AT13003" s="6"/>
      <c r="AU13003" s="6"/>
      <c r="AV13003" s="6"/>
      <c r="AW13003" s="6"/>
      <c r="AX13003" s="6"/>
      <c r="AY13003" s="6"/>
      <c r="AZ13003" s="6"/>
      <c r="BA13003" s="6"/>
      <c r="BB13003" s="6"/>
      <c r="BC13003" s="6"/>
      <c r="BD13003" s="6"/>
      <c r="BE13003" s="6"/>
      <c r="BF13003" s="6"/>
      <c r="BG13003" s="6"/>
    </row>
    <row r="13004" spans="34:59" x14ac:dyDescent="0.25">
      <c r="AH13004" s="10"/>
      <c r="AI13004" s="6"/>
      <c r="AJ13004" s="10"/>
      <c r="AK13004" s="10"/>
      <c r="AL13004" s="10"/>
      <c r="AM13004" s="10"/>
      <c r="AN13004" s="10"/>
      <c r="AO13004" s="10"/>
      <c r="AP13004" s="10"/>
      <c r="AQ13004" s="10"/>
      <c r="AR13004" s="10"/>
      <c r="AS13004" s="10"/>
      <c r="AT13004" s="10"/>
      <c r="AU13004" s="10"/>
      <c r="AV13004" s="10"/>
      <c r="AW13004" s="10"/>
      <c r="AX13004" s="10"/>
      <c r="AY13004" s="10"/>
      <c r="AZ13004" s="10"/>
      <c r="BA13004" s="10"/>
      <c r="BB13004" s="10"/>
      <c r="BC13004" s="10"/>
      <c r="BD13004" s="10"/>
      <c r="BE13004" s="10"/>
      <c r="BF13004" s="10"/>
      <c r="BG13004" s="6"/>
    </row>
    <row r="13005" spans="34:59" x14ac:dyDescent="0.25">
      <c r="AH13005" s="6"/>
      <c r="AI13005" s="6"/>
      <c r="AJ13005" s="6"/>
      <c r="AK13005" s="6"/>
      <c r="AL13005" s="6"/>
      <c r="AM13005" s="6"/>
      <c r="AN13005" s="6"/>
      <c r="AO13005" s="6"/>
      <c r="AP13005" s="6"/>
      <c r="AQ13005" s="6"/>
      <c r="AR13005" s="6"/>
      <c r="AS13005" s="6"/>
      <c r="AT13005" s="6"/>
      <c r="AU13005" s="6"/>
      <c r="AV13005" s="6"/>
      <c r="AW13005" s="6"/>
      <c r="AX13005" s="6"/>
      <c r="AY13005" s="6"/>
      <c r="AZ13005" s="6"/>
      <c r="BA13005" s="6"/>
      <c r="BB13005" s="6"/>
      <c r="BC13005" s="6"/>
      <c r="BD13005" s="6"/>
      <c r="BE13005" s="6"/>
      <c r="BF13005" s="6"/>
      <c r="BG13005" s="10"/>
    </row>
    <row r="13006" spans="34:59" x14ac:dyDescent="0.25">
      <c r="AH13006" s="10"/>
      <c r="AI13006" s="6"/>
    </row>
    <row r="13007" spans="34:59" x14ac:dyDescent="0.25">
      <c r="AH13007" s="6"/>
      <c r="AI13007" s="6"/>
      <c r="AJ13007" s="6"/>
      <c r="AK13007" s="6"/>
      <c r="AL13007" s="6"/>
      <c r="AM13007" s="6"/>
      <c r="AN13007" s="6"/>
      <c r="AO13007" s="6"/>
      <c r="AP13007" s="6"/>
      <c r="AQ13007" s="6"/>
      <c r="AR13007" s="6"/>
      <c r="AS13007" s="6"/>
      <c r="AT13007" s="6"/>
      <c r="AU13007" s="6"/>
      <c r="AV13007" s="6"/>
      <c r="AW13007" s="6"/>
      <c r="AX13007" s="6"/>
      <c r="AY13007" s="6"/>
      <c r="AZ13007" s="6"/>
      <c r="BA13007" s="6"/>
      <c r="BB13007" s="6"/>
      <c r="BC13007" s="6"/>
      <c r="BD13007" s="6"/>
      <c r="BE13007" s="6"/>
      <c r="BF13007" s="6"/>
      <c r="BG13007" s="6"/>
    </row>
    <row r="13008" spans="34:59" x14ac:dyDescent="0.25">
      <c r="AH13008" s="10"/>
      <c r="AI13008" s="6"/>
      <c r="AJ13008" s="10"/>
      <c r="AK13008" s="10"/>
      <c r="AL13008" s="10"/>
      <c r="AM13008" s="10"/>
      <c r="AN13008" s="10"/>
      <c r="AO13008" s="10"/>
      <c r="AP13008" s="10"/>
      <c r="AQ13008" s="10"/>
      <c r="AR13008" s="10"/>
      <c r="AS13008" s="10"/>
      <c r="AT13008" s="10"/>
      <c r="AU13008" s="10"/>
      <c r="AV13008" s="10"/>
      <c r="AW13008" s="10"/>
      <c r="AX13008" s="10"/>
      <c r="AY13008" s="10"/>
      <c r="AZ13008" s="10"/>
      <c r="BA13008" s="10"/>
      <c r="BB13008" s="10"/>
      <c r="BC13008" s="10"/>
      <c r="BD13008" s="10"/>
      <c r="BE13008" s="10"/>
      <c r="BF13008" s="10"/>
      <c r="BG13008" s="6"/>
    </row>
    <row r="13009" spans="34:59" x14ac:dyDescent="0.25">
      <c r="AH13009" s="6"/>
      <c r="AI13009" s="6"/>
      <c r="AJ13009" s="6"/>
      <c r="AK13009" s="6"/>
      <c r="AL13009" s="6"/>
      <c r="AM13009" s="6"/>
      <c r="AN13009" s="6"/>
      <c r="AO13009" s="6"/>
      <c r="AP13009" s="6"/>
      <c r="AQ13009" s="6"/>
      <c r="AR13009" s="6"/>
      <c r="AS13009" s="6"/>
      <c r="AT13009" s="6"/>
      <c r="AU13009" s="6"/>
      <c r="AV13009" s="6"/>
      <c r="AW13009" s="6"/>
      <c r="AX13009" s="6"/>
      <c r="AY13009" s="6"/>
      <c r="AZ13009" s="6"/>
      <c r="BA13009" s="6"/>
      <c r="BB13009" s="6"/>
      <c r="BC13009" s="6"/>
      <c r="BD13009" s="6"/>
      <c r="BE13009" s="6"/>
      <c r="BF13009" s="6"/>
      <c r="BG13009" s="10"/>
    </row>
    <row r="13010" spans="34:59" x14ac:dyDescent="0.25">
      <c r="AH13010" s="10"/>
      <c r="AI13010" s="6"/>
    </row>
    <row r="13011" spans="34:59" x14ac:dyDescent="0.25">
      <c r="AH13011" s="6"/>
      <c r="AI13011" s="6"/>
      <c r="AJ13011" s="6"/>
      <c r="AK13011" s="6"/>
      <c r="AL13011" s="6"/>
      <c r="AM13011" s="6"/>
      <c r="AN13011" s="6"/>
      <c r="AO13011" s="6"/>
      <c r="AP13011" s="6"/>
      <c r="AQ13011" s="6"/>
      <c r="AR13011" s="6"/>
      <c r="AS13011" s="6"/>
      <c r="AT13011" s="6"/>
      <c r="AU13011" s="6"/>
      <c r="AV13011" s="6"/>
      <c r="AW13011" s="6"/>
      <c r="AX13011" s="6"/>
      <c r="AY13011" s="6"/>
      <c r="AZ13011" s="6"/>
      <c r="BA13011" s="6"/>
      <c r="BB13011" s="6"/>
      <c r="BC13011" s="6"/>
      <c r="BD13011" s="6"/>
      <c r="BE13011" s="6"/>
      <c r="BF13011" s="6"/>
      <c r="BG13011" s="6"/>
    </row>
    <row r="13012" spans="34:59" x14ac:dyDescent="0.25">
      <c r="AH13012" s="10"/>
      <c r="AI13012" s="6"/>
      <c r="AJ13012" s="10"/>
      <c r="AK13012" s="10"/>
      <c r="AL13012" s="10"/>
      <c r="AM13012" s="10"/>
      <c r="AN13012" s="10"/>
      <c r="AO13012" s="10"/>
      <c r="AP13012" s="10"/>
      <c r="AQ13012" s="10"/>
      <c r="AR13012" s="10"/>
      <c r="AS13012" s="10"/>
      <c r="AT13012" s="10"/>
      <c r="AU13012" s="10"/>
      <c r="AV13012" s="10"/>
      <c r="AW13012" s="10"/>
      <c r="AX13012" s="10"/>
      <c r="AY13012" s="10"/>
      <c r="AZ13012" s="10"/>
      <c r="BA13012" s="10"/>
      <c r="BB13012" s="10"/>
      <c r="BC13012" s="10"/>
      <c r="BD13012" s="10"/>
      <c r="BE13012" s="10"/>
      <c r="BF13012" s="10"/>
      <c r="BG13012" s="6"/>
    </row>
    <row r="13014" spans="34:59" x14ac:dyDescent="0.25">
      <c r="AH13014" s="10"/>
      <c r="AI13014" s="6"/>
    </row>
    <row r="13015" spans="34:59" x14ac:dyDescent="0.25">
      <c r="AH13015" s="6"/>
      <c r="AI13015" s="6"/>
      <c r="AJ13015" s="6"/>
      <c r="AK13015" s="6"/>
      <c r="AL13015" s="6"/>
      <c r="AM13015" s="6"/>
      <c r="AN13015" s="6"/>
      <c r="AO13015" s="6"/>
      <c r="AP13015" s="6"/>
      <c r="AQ13015" s="6"/>
      <c r="AR13015" s="6"/>
      <c r="AS13015" s="6"/>
      <c r="AT13015" s="6"/>
      <c r="AU13015" s="6"/>
      <c r="AV13015" s="6"/>
      <c r="AW13015" s="6"/>
      <c r="AX13015" s="6"/>
      <c r="AY13015" s="6"/>
      <c r="AZ13015" s="6"/>
      <c r="BA13015" s="6"/>
      <c r="BB13015" s="6"/>
      <c r="BC13015" s="6"/>
      <c r="BD13015" s="6"/>
      <c r="BE13015" s="6"/>
      <c r="BF13015" s="6"/>
      <c r="BG13015" s="6"/>
    </row>
    <row r="13016" spans="34:59" x14ac:dyDescent="0.25">
      <c r="AH13016" s="10"/>
      <c r="AI13016" s="6"/>
      <c r="AJ13016" s="10"/>
      <c r="AK13016" s="10"/>
      <c r="AL13016" s="10"/>
      <c r="AM13016" s="10"/>
      <c r="AN13016" s="10"/>
      <c r="AO13016" s="10"/>
      <c r="AP13016" s="10"/>
      <c r="AQ13016" s="10"/>
      <c r="AR13016" s="10"/>
      <c r="AS13016" s="10"/>
      <c r="AT13016" s="10"/>
      <c r="AU13016" s="10"/>
      <c r="AV13016" s="10"/>
      <c r="AW13016" s="10"/>
      <c r="AX13016" s="10"/>
      <c r="AY13016" s="10"/>
      <c r="AZ13016" s="10"/>
      <c r="BA13016" s="10"/>
      <c r="BB13016" s="10"/>
      <c r="BC13016" s="10"/>
      <c r="BD13016" s="10"/>
      <c r="BE13016" s="10"/>
      <c r="BF13016" s="10"/>
      <c r="BG13016" s="6"/>
    </row>
    <row r="13017" spans="34:59" x14ac:dyDescent="0.25">
      <c r="AH13017" s="6"/>
      <c r="AI13017" s="6"/>
      <c r="AJ13017" s="6"/>
      <c r="AK13017" s="6"/>
      <c r="AL13017" s="6"/>
      <c r="AM13017" s="6"/>
      <c r="AN13017" s="6"/>
      <c r="AO13017" s="6"/>
      <c r="AP13017" s="6"/>
      <c r="AQ13017" s="6"/>
      <c r="AR13017" s="6"/>
      <c r="AS13017" s="6"/>
      <c r="AT13017" s="6"/>
      <c r="AU13017" s="6"/>
      <c r="AV13017" s="6"/>
      <c r="AW13017" s="6"/>
      <c r="AX13017" s="6"/>
      <c r="AY13017" s="6"/>
      <c r="AZ13017" s="6"/>
      <c r="BA13017" s="6"/>
      <c r="BB13017" s="6"/>
      <c r="BC13017" s="6"/>
      <c r="BD13017" s="6"/>
      <c r="BE13017" s="6"/>
      <c r="BF13017" s="6"/>
      <c r="BG13017" s="10"/>
    </row>
    <row r="13018" spans="34:59" x14ac:dyDescent="0.25">
      <c r="AH13018" s="10"/>
      <c r="AI13018" s="6"/>
    </row>
    <row r="13019" spans="34:59" x14ac:dyDescent="0.25">
      <c r="AH13019" s="6"/>
      <c r="AI13019" s="6"/>
      <c r="AJ13019" s="6"/>
      <c r="AK13019" s="6"/>
      <c r="AL13019" s="6"/>
      <c r="AM13019" s="6"/>
      <c r="AN13019" s="6"/>
      <c r="AO13019" s="6"/>
      <c r="AP13019" s="6"/>
      <c r="AQ13019" s="6"/>
      <c r="AR13019" s="6"/>
      <c r="AS13019" s="6"/>
      <c r="AT13019" s="6"/>
      <c r="AU13019" s="6"/>
      <c r="AV13019" s="6"/>
      <c r="AW13019" s="6"/>
      <c r="AX13019" s="6"/>
      <c r="AY13019" s="6"/>
      <c r="AZ13019" s="6"/>
      <c r="BA13019" s="6"/>
      <c r="BB13019" s="6"/>
      <c r="BC13019" s="6"/>
      <c r="BD13019" s="6"/>
      <c r="BE13019" s="6"/>
      <c r="BF13019" s="6"/>
      <c r="BG13019" s="6"/>
    </row>
    <row r="13020" spans="34:59" x14ac:dyDescent="0.25">
      <c r="AH13020" s="10"/>
      <c r="AI13020" s="6"/>
      <c r="AJ13020" s="10"/>
      <c r="AK13020" s="10"/>
      <c r="AL13020" s="10"/>
      <c r="AM13020" s="10"/>
      <c r="AN13020" s="10"/>
      <c r="AO13020" s="10"/>
      <c r="AP13020" s="10"/>
      <c r="AQ13020" s="10"/>
      <c r="AR13020" s="10"/>
      <c r="AS13020" s="10"/>
      <c r="AT13020" s="10"/>
      <c r="AU13020" s="10"/>
      <c r="AV13020" s="10"/>
      <c r="AW13020" s="10"/>
      <c r="AX13020" s="10"/>
      <c r="AY13020" s="10"/>
      <c r="AZ13020" s="10"/>
      <c r="BA13020" s="10"/>
      <c r="BB13020" s="10"/>
      <c r="BC13020" s="10"/>
      <c r="BD13020" s="10"/>
      <c r="BE13020" s="10"/>
      <c r="BF13020" s="10"/>
      <c r="BG13020" s="6"/>
    </row>
    <row r="13021" spans="34:59" x14ac:dyDescent="0.25">
      <c r="AH13021" s="6"/>
      <c r="AI13021" s="6"/>
      <c r="AJ13021" s="6"/>
      <c r="AK13021" s="6"/>
      <c r="AL13021" s="6"/>
      <c r="AM13021" s="6"/>
      <c r="AN13021" s="6"/>
      <c r="AO13021" s="6"/>
      <c r="AP13021" s="6"/>
      <c r="AQ13021" s="6"/>
      <c r="AR13021" s="6"/>
      <c r="AS13021" s="6"/>
      <c r="AT13021" s="6"/>
      <c r="AU13021" s="6"/>
      <c r="AV13021" s="6"/>
      <c r="AW13021" s="6"/>
      <c r="AX13021" s="6"/>
      <c r="AY13021" s="6"/>
      <c r="AZ13021" s="6"/>
      <c r="BA13021" s="6"/>
      <c r="BB13021" s="6"/>
      <c r="BC13021" s="6"/>
      <c r="BD13021" s="6"/>
      <c r="BE13021" s="6"/>
      <c r="BF13021" s="6"/>
      <c r="BG13021" s="10"/>
    </row>
    <row r="13022" spans="34:59" x14ac:dyDescent="0.25">
      <c r="AH13022" s="10"/>
      <c r="AI13022" s="6"/>
    </row>
    <row r="13023" spans="34:59" x14ac:dyDescent="0.25">
      <c r="AH13023" s="6"/>
      <c r="AI13023" s="6"/>
      <c r="AJ13023" s="6"/>
      <c r="AK13023" s="6"/>
      <c r="AL13023" s="6"/>
      <c r="AM13023" s="6"/>
      <c r="AN13023" s="6"/>
      <c r="AO13023" s="6"/>
      <c r="AP13023" s="6"/>
      <c r="AQ13023" s="6"/>
      <c r="AR13023" s="6"/>
      <c r="AS13023" s="6"/>
      <c r="AT13023" s="6"/>
      <c r="AU13023" s="6"/>
      <c r="AV13023" s="6"/>
      <c r="AW13023" s="6"/>
      <c r="AX13023" s="6"/>
      <c r="AY13023" s="6"/>
      <c r="AZ13023" s="6"/>
      <c r="BA13023" s="6"/>
      <c r="BB13023" s="6"/>
      <c r="BC13023" s="6"/>
      <c r="BD13023" s="6"/>
      <c r="BE13023" s="6"/>
      <c r="BF13023" s="6"/>
      <c r="BG13023" s="6"/>
    </row>
    <row r="13024" spans="34:59" x14ac:dyDescent="0.25">
      <c r="AH13024" s="10"/>
      <c r="AI13024" s="6"/>
      <c r="AJ13024" s="10"/>
      <c r="AK13024" s="10"/>
      <c r="AL13024" s="10"/>
      <c r="AM13024" s="10"/>
      <c r="AN13024" s="10"/>
      <c r="AO13024" s="10"/>
      <c r="AP13024" s="10"/>
      <c r="AQ13024" s="10"/>
      <c r="AR13024" s="10"/>
      <c r="AS13024" s="10"/>
      <c r="AT13024" s="10"/>
      <c r="AU13024" s="10"/>
      <c r="AV13024" s="10"/>
      <c r="AW13024" s="10"/>
      <c r="AX13024" s="10"/>
      <c r="AY13024" s="10"/>
      <c r="AZ13024" s="10"/>
      <c r="BA13024" s="10"/>
      <c r="BB13024" s="10"/>
      <c r="BC13024" s="10"/>
      <c r="BD13024" s="10"/>
      <c r="BE13024" s="10"/>
      <c r="BF13024" s="10"/>
      <c r="BG13024" s="6"/>
    </row>
    <row r="13025" spans="34:59" x14ac:dyDescent="0.25">
      <c r="AH13025" s="6"/>
      <c r="AI13025" s="6"/>
      <c r="AJ13025" s="6"/>
      <c r="AK13025" s="6"/>
      <c r="AL13025" s="6"/>
      <c r="AM13025" s="6"/>
      <c r="AN13025" s="6"/>
      <c r="AO13025" s="6"/>
      <c r="AP13025" s="6"/>
      <c r="AQ13025" s="6"/>
      <c r="AR13025" s="6"/>
      <c r="AS13025" s="6"/>
      <c r="AT13025" s="6"/>
      <c r="AU13025" s="6"/>
      <c r="AV13025" s="6"/>
      <c r="AW13025" s="6"/>
      <c r="AX13025" s="6"/>
      <c r="AY13025" s="6"/>
      <c r="AZ13025" s="6"/>
      <c r="BA13025" s="6"/>
      <c r="BB13025" s="6"/>
      <c r="BC13025" s="6"/>
      <c r="BD13025" s="6"/>
      <c r="BE13025" s="6"/>
      <c r="BF13025" s="6"/>
      <c r="BG13025" s="10"/>
    </row>
    <row r="13026" spans="34:59" x14ac:dyDescent="0.25">
      <c r="AH13026" s="10"/>
      <c r="AI13026" s="6"/>
    </row>
    <row r="13027" spans="34:59" x14ac:dyDescent="0.25">
      <c r="AH13027" s="6"/>
      <c r="AI13027" s="6"/>
      <c r="AJ13027" s="6"/>
      <c r="AK13027" s="6"/>
      <c r="AL13027" s="6"/>
      <c r="AM13027" s="6"/>
      <c r="AN13027" s="6"/>
      <c r="AO13027" s="6"/>
      <c r="AP13027" s="6"/>
      <c r="AQ13027" s="6"/>
      <c r="AR13027" s="6"/>
      <c r="AS13027" s="6"/>
      <c r="AT13027" s="6"/>
      <c r="AU13027" s="6"/>
      <c r="AV13027" s="6"/>
      <c r="AW13027" s="6"/>
      <c r="AX13027" s="6"/>
      <c r="AY13027" s="6"/>
      <c r="AZ13027" s="6"/>
      <c r="BA13027" s="6"/>
      <c r="BB13027" s="6"/>
      <c r="BC13027" s="6"/>
      <c r="BD13027" s="6"/>
      <c r="BE13027" s="6"/>
      <c r="BF13027" s="6"/>
      <c r="BG13027" s="6"/>
    </row>
    <row r="13028" spans="34:59" x14ac:dyDescent="0.25">
      <c r="AH13028" s="10"/>
      <c r="AI13028" s="6"/>
      <c r="AJ13028" s="10"/>
      <c r="AK13028" s="10"/>
      <c r="AL13028" s="10"/>
      <c r="AM13028" s="10"/>
      <c r="AN13028" s="10"/>
      <c r="AO13028" s="10"/>
      <c r="AP13028" s="10"/>
      <c r="AQ13028" s="10"/>
      <c r="AR13028" s="10"/>
      <c r="AS13028" s="10"/>
      <c r="AT13028" s="10"/>
      <c r="AU13028" s="10"/>
      <c r="AV13028" s="10"/>
      <c r="AW13028" s="10"/>
      <c r="AX13028" s="10"/>
      <c r="AY13028" s="10"/>
      <c r="AZ13028" s="10"/>
      <c r="BA13028" s="10"/>
      <c r="BB13028" s="10"/>
      <c r="BC13028" s="10"/>
      <c r="BD13028" s="10"/>
      <c r="BE13028" s="10"/>
      <c r="BF13028" s="10"/>
      <c r="BG13028" s="6"/>
    </row>
    <row r="13030" spans="34:59" x14ac:dyDescent="0.25">
      <c r="AH13030" s="10"/>
      <c r="AI13030" s="6"/>
    </row>
    <row r="13031" spans="34:59" x14ac:dyDescent="0.25">
      <c r="AH13031" s="6"/>
      <c r="AI13031" s="6"/>
      <c r="AJ13031" s="6"/>
      <c r="AK13031" s="6"/>
      <c r="AL13031" s="6"/>
      <c r="AM13031" s="6"/>
      <c r="AN13031" s="6"/>
      <c r="AO13031" s="6"/>
      <c r="AP13031" s="6"/>
      <c r="AQ13031" s="6"/>
      <c r="AR13031" s="6"/>
      <c r="AS13031" s="6"/>
      <c r="AT13031" s="6"/>
      <c r="AU13031" s="6"/>
      <c r="AV13031" s="6"/>
      <c r="AW13031" s="6"/>
      <c r="AX13031" s="6"/>
      <c r="AY13031" s="6"/>
      <c r="AZ13031" s="6"/>
      <c r="BA13031" s="6"/>
      <c r="BB13031" s="6"/>
      <c r="BC13031" s="6"/>
      <c r="BD13031" s="6"/>
      <c r="BE13031" s="6"/>
      <c r="BF13031" s="6"/>
      <c r="BG13031" s="6"/>
    </row>
    <row r="13032" spans="34:59" x14ac:dyDescent="0.25">
      <c r="AH13032" s="10"/>
      <c r="AI13032" s="6"/>
      <c r="AJ13032" s="10"/>
      <c r="AK13032" s="10"/>
      <c r="AL13032" s="10"/>
      <c r="AM13032" s="10"/>
      <c r="AN13032" s="10"/>
      <c r="AO13032" s="10"/>
      <c r="AP13032" s="10"/>
      <c r="AQ13032" s="10"/>
      <c r="AR13032" s="10"/>
      <c r="AS13032" s="10"/>
      <c r="AT13032" s="10"/>
      <c r="AU13032" s="10"/>
      <c r="AV13032" s="10"/>
      <c r="AW13032" s="10"/>
      <c r="AX13032" s="10"/>
      <c r="AY13032" s="10"/>
      <c r="AZ13032" s="10"/>
      <c r="BA13032" s="10"/>
      <c r="BB13032" s="10"/>
      <c r="BC13032" s="10"/>
      <c r="BD13032" s="10"/>
      <c r="BE13032" s="10"/>
      <c r="BF13032" s="10"/>
      <c r="BG13032" s="6"/>
    </row>
    <row r="13033" spans="34:59" x14ac:dyDescent="0.25">
      <c r="AH13033" s="6"/>
      <c r="AI13033" s="6"/>
      <c r="AJ13033" s="6"/>
      <c r="AK13033" s="6"/>
      <c r="AL13033" s="6"/>
      <c r="AM13033" s="6"/>
      <c r="AN13033" s="6"/>
      <c r="AO13033" s="6"/>
      <c r="AP13033" s="6"/>
      <c r="AQ13033" s="6"/>
      <c r="AR13033" s="6"/>
      <c r="AS13033" s="6"/>
      <c r="AT13033" s="6"/>
      <c r="AU13033" s="6"/>
      <c r="AV13033" s="6"/>
      <c r="AW13033" s="6"/>
      <c r="AX13033" s="6"/>
      <c r="AY13033" s="6"/>
      <c r="AZ13033" s="6"/>
      <c r="BA13033" s="6"/>
      <c r="BB13033" s="6"/>
      <c r="BC13033" s="6"/>
      <c r="BD13033" s="6"/>
      <c r="BE13033" s="6"/>
      <c r="BF13033" s="6"/>
      <c r="BG13033" s="10"/>
    </row>
    <row r="13034" spans="34:59" x14ac:dyDescent="0.25">
      <c r="AH13034" s="10"/>
      <c r="AI13034" s="6"/>
    </row>
    <row r="13035" spans="34:59" x14ac:dyDescent="0.25">
      <c r="AH13035" s="6"/>
      <c r="AI13035" s="6"/>
      <c r="AJ13035" s="6"/>
      <c r="AK13035" s="6"/>
      <c r="AL13035" s="6"/>
      <c r="AM13035" s="6"/>
      <c r="AN13035" s="6"/>
      <c r="AO13035" s="6"/>
      <c r="AP13035" s="6"/>
      <c r="AQ13035" s="6"/>
      <c r="AR13035" s="6"/>
      <c r="AS13035" s="6"/>
      <c r="AT13035" s="6"/>
      <c r="AU13035" s="6"/>
      <c r="AV13035" s="6"/>
      <c r="AW13035" s="6"/>
      <c r="AX13035" s="6"/>
      <c r="AY13035" s="6"/>
      <c r="AZ13035" s="6"/>
      <c r="BA13035" s="6"/>
      <c r="BB13035" s="6"/>
      <c r="BC13035" s="6"/>
      <c r="BD13035" s="6"/>
      <c r="BE13035" s="6"/>
      <c r="BF13035" s="6"/>
      <c r="BG13035" s="6"/>
    </row>
    <row r="13036" spans="34:59" x14ac:dyDescent="0.25">
      <c r="AH13036" s="10"/>
      <c r="AI13036" s="6"/>
      <c r="AJ13036" s="10"/>
      <c r="AK13036" s="10"/>
      <c r="AL13036" s="10"/>
      <c r="AM13036" s="10"/>
      <c r="AN13036" s="10"/>
      <c r="AO13036" s="10"/>
      <c r="AP13036" s="10"/>
      <c r="AQ13036" s="10"/>
      <c r="AR13036" s="10"/>
      <c r="AS13036" s="10"/>
      <c r="AT13036" s="10"/>
      <c r="AU13036" s="10"/>
      <c r="AV13036" s="10"/>
      <c r="AW13036" s="10"/>
      <c r="AX13036" s="10"/>
      <c r="AY13036" s="10"/>
      <c r="AZ13036" s="10"/>
      <c r="BA13036" s="10"/>
      <c r="BB13036" s="10"/>
      <c r="BC13036" s="10"/>
      <c r="BD13036" s="10"/>
      <c r="BE13036" s="10"/>
      <c r="BF13036" s="10"/>
      <c r="BG13036" s="6"/>
    </row>
    <row r="13037" spans="34:59" x14ac:dyDescent="0.25">
      <c r="AH13037" s="6"/>
      <c r="AI13037" s="6"/>
      <c r="AJ13037" s="6"/>
      <c r="AK13037" s="6"/>
      <c r="AL13037" s="6"/>
      <c r="AM13037" s="6"/>
      <c r="AN13037" s="6"/>
      <c r="AO13037" s="6"/>
      <c r="AP13037" s="6"/>
      <c r="AQ13037" s="6"/>
      <c r="AR13037" s="6"/>
      <c r="AS13037" s="6"/>
      <c r="AT13037" s="6"/>
      <c r="AU13037" s="6"/>
      <c r="AV13037" s="6"/>
      <c r="AW13037" s="6"/>
      <c r="AX13037" s="6"/>
      <c r="AY13037" s="6"/>
      <c r="AZ13037" s="6"/>
      <c r="BA13037" s="6"/>
      <c r="BB13037" s="6"/>
      <c r="BC13037" s="6"/>
      <c r="BD13037" s="6"/>
      <c r="BE13037" s="6"/>
      <c r="BF13037" s="6"/>
      <c r="BG13037" s="10"/>
    </row>
    <row r="13038" spans="34:59" x14ac:dyDescent="0.25">
      <c r="AH13038" s="10"/>
      <c r="AI13038" s="6"/>
    </row>
    <row r="13039" spans="34:59" x14ac:dyDescent="0.25">
      <c r="AH13039" s="6"/>
      <c r="AI13039" s="6"/>
      <c r="AJ13039" s="6"/>
      <c r="AK13039" s="6"/>
      <c r="AL13039" s="6"/>
      <c r="AM13039" s="6"/>
      <c r="AN13039" s="6"/>
      <c r="AO13039" s="6"/>
      <c r="AP13039" s="6"/>
      <c r="AQ13039" s="6"/>
      <c r="AR13039" s="6"/>
      <c r="AS13039" s="6"/>
      <c r="AT13039" s="6"/>
      <c r="AU13039" s="6"/>
      <c r="AV13039" s="6"/>
      <c r="AW13039" s="6"/>
      <c r="AX13039" s="6"/>
      <c r="AY13039" s="6"/>
      <c r="AZ13039" s="6"/>
      <c r="BA13039" s="6"/>
      <c r="BB13039" s="6"/>
      <c r="BC13039" s="6"/>
      <c r="BD13039" s="6"/>
      <c r="BE13039" s="6"/>
      <c r="BF13039" s="6"/>
      <c r="BG13039" s="6"/>
    </row>
    <row r="13040" spans="34:59" x14ac:dyDescent="0.25">
      <c r="AH13040" s="10"/>
      <c r="AI13040" s="6"/>
      <c r="AJ13040" s="10"/>
      <c r="AK13040" s="10"/>
      <c r="AL13040" s="10"/>
      <c r="AM13040" s="10"/>
      <c r="AN13040" s="10"/>
      <c r="AO13040" s="10"/>
      <c r="AP13040" s="10"/>
      <c r="AQ13040" s="10"/>
      <c r="AR13040" s="10"/>
      <c r="AS13040" s="10"/>
      <c r="AT13040" s="10"/>
      <c r="AU13040" s="10"/>
      <c r="AV13040" s="10"/>
      <c r="AW13040" s="10"/>
      <c r="AX13040" s="10"/>
      <c r="AY13040" s="10"/>
      <c r="AZ13040" s="10"/>
      <c r="BA13040" s="10"/>
      <c r="BB13040" s="10"/>
      <c r="BC13040" s="10"/>
      <c r="BD13040" s="10"/>
      <c r="BE13040" s="10"/>
      <c r="BF13040" s="10"/>
      <c r="BG13040" s="6"/>
    </row>
    <row r="13041" spans="34:59" x14ac:dyDescent="0.25">
      <c r="AH13041" s="6"/>
      <c r="AI13041" s="6"/>
      <c r="AJ13041" s="6"/>
      <c r="AK13041" s="6"/>
      <c r="AL13041" s="6"/>
      <c r="AM13041" s="6"/>
      <c r="AN13041" s="6"/>
      <c r="AO13041" s="6"/>
      <c r="AP13041" s="6"/>
      <c r="AQ13041" s="6"/>
      <c r="AR13041" s="6"/>
      <c r="AS13041" s="6"/>
      <c r="AT13041" s="6"/>
      <c r="AU13041" s="6"/>
      <c r="AV13041" s="6"/>
      <c r="AW13041" s="6"/>
      <c r="AX13041" s="6"/>
      <c r="AY13041" s="6"/>
      <c r="AZ13041" s="6"/>
      <c r="BA13041" s="6"/>
      <c r="BB13041" s="6"/>
      <c r="BC13041" s="6"/>
      <c r="BD13041" s="6"/>
      <c r="BE13041" s="6"/>
      <c r="BF13041" s="6"/>
      <c r="BG13041" s="10"/>
    </row>
    <row r="13042" spans="34:59" x14ac:dyDescent="0.25">
      <c r="AH13042" s="10"/>
      <c r="AI13042" s="6"/>
    </row>
    <row r="13043" spans="34:59" x14ac:dyDescent="0.25">
      <c r="AH13043" s="6"/>
      <c r="AI13043" s="6"/>
      <c r="AJ13043" s="6"/>
      <c r="AK13043" s="6"/>
      <c r="AL13043" s="6"/>
      <c r="AM13043" s="6"/>
      <c r="AN13043" s="6"/>
      <c r="AO13043" s="6"/>
      <c r="AP13043" s="6"/>
      <c r="AQ13043" s="6"/>
      <c r="AR13043" s="6"/>
      <c r="AS13043" s="6"/>
      <c r="AT13043" s="6"/>
      <c r="AU13043" s="6"/>
      <c r="AV13043" s="6"/>
      <c r="AW13043" s="6"/>
      <c r="AX13043" s="6"/>
      <c r="AY13043" s="6"/>
      <c r="AZ13043" s="6"/>
      <c r="BA13043" s="6"/>
      <c r="BB13043" s="6"/>
      <c r="BC13043" s="6"/>
      <c r="BD13043" s="6"/>
      <c r="BE13043" s="6"/>
      <c r="BF13043" s="6"/>
      <c r="BG13043" s="6"/>
    </row>
    <row r="13044" spans="34:59" x14ac:dyDescent="0.25">
      <c r="AH13044" s="10"/>
      <c r="AI13044" s="6"/>
      <c r="AJ13044" s="10"/>
      <c r="AK13044" s="10"/>
      <c r="AL13044" s="10"/>
      <c r="AM13044" s="10"/>
      <c r="AN13044" s="10"/>
      <c r="AO13044" s="10"/>
      <c r="AP13044" s="10"/>
      <c r="AQ13044" s="10"/>
      <c r="AR13044" s="10"/>
      <c r="AS13044" s="10"/>
      <c r="AT13044" s="10"/>
      <c r="AU13044" s="10"/>
      <c r="AV13044" s="10"/>
      <c r="AW13044" s="10"/>
      <c r="AX13044" s="10"/>
      <c r="AY13044" s="10"/>
      <c r="AZ13044" s="10"/>
      <c r="BA13044" s="10"/>
      <c r="BB13044" s="10"/>
      <c r="BC13044" s="10"/>
      <c r="BD13044" s="10"/>
      <c r="BE13044" s="10"/>
      <c r="BF13044" s="10"/>
      <c r="BG13044" s="6"/>
    </row>
    <row r="13046" spans="34:59" x14ac:dyDescent="0.25">
      <c r="AH13046" s="10"/>
      <c r="AI13046" s="6"/>
    </row>
    <row r="13047" spans="34:59" x14ac:dyDescent="0.25">
      <c r="AH13047" s="6"/>
      <c r="AI13047" s="6"/>
      <c r="AJ13047" s="6"/>
      <c r="AK13047" s="6"/>
      <c r="AL13047" s="6"/>
      <c r="AM13047" s="6"/>
      <c r="AN13047" s="6"/>
      <c r="AO13047" s="6"/>
      <c r="AP13047" s="6"/>
      <c r="AQ13047" s="6"/>
      <c r="AR13047" s="6"/>
      <c r="AS13047" s="6"/>
      <c r="AT13047" s="6"/>
      <c r="AU13047" s="6"/>
      <c r="AV13047" s="6"/>
      <c r="AW13047" s="6"/>
      <c r="AX13047" s="6"/>
      <c r="AY13047" s="6"/>
      <c r="AZ13047" s="6"/>
      <c r="BA13047" s="6"/>
      <c r="BB13047" s="6"/>
      <c r="BC13047" s="6"/>
      <c r="BD13047" s="6"/>
      <c r="BE13047" s="6"/>
      <c r="BF13047" s="6"/>
      <c r="BG13047" s="6"/>
    </row>
    <row r="13048" spans="34:59" x14ac:dyDescent="0.25">
      <c r="AH13048" s="10"/>
      <c r="AI13048" s="6"/>
      <c r="AJ13048" s="10"/>
      <c r="AK13048" s="10"/>
      <c r="AL13048" s="10"/>
      <c r="AM13048" s="10"/>
      <c r="AN13048" s="10"/>
      <c r="AO13048" s="10"/>
      <c r="AP13048" s="10"/>
      <c r="AQ13048" s="10"/>
      <c r="AR13048" s="10"/>
      <c r="AS13048" s="10"/>
      <c r="AT13048" s="10"/>
      <c r="AU13048" s="10"/>
      <c r="AV13048" s="10"/>
      <c r="AW13048" s="10"/>
      <c r="AX13048" s="10"/>
      <c r="AY13048" s="10"/>
      <c r="AZ13048" s="10"/>
      <c r="BA13048" s="10"/>
      <c r="BB13048" s="10"/>
      <c r="BC13048" s="10"/>
      <c r="BD13048" s="10"/>
      <c r="BE13048" s="10"/>
      <c r="BF13048" s="10"/>
      <c r="BG13048" s="6"/>
    </row>
    <row r="13049" spans="34:59" x14ac:dyDescent="0.25">
      <c r="AH13049" s="6"/>
      <c r="AI13049" s="6"/>
      <c r="AJ13049" s="6"/>
      <c r="AK13049" s="6"/>
      <c r="AL13049" s="6"/>
      <c r="AM13049" s="6"/>
      <c r="AN13049" s="6"/>
      <c r="AO13049" s="6"/>
      <c r="AP13049" s="6"/>
      <c r="AQ13049" s="6"/>
      <c r="AR13049" s="6"/>
      <c r="AS13049" s="6"/>
      <c r="AT13049" s="6"/>
      <c r="AU13049" s="6"/>
      <c r="AV13049" s="6"/>
      <c r="AW13049" s="6"/>
      <c r="AX13049" s="6"/>
      <c r="AY13049" s="6"/>
      <c r="AZ13049" s="6"/>
      <c r="BA13049" s="6"/>
      <c r="BB13049" s="6"/>
      <c r="BC13049" s="6"/>
      <c r="BD13049" s="6"/>
      <c r="BE13049" s="6"/>
      <c r="BF13049" s="6"/>
      <c r="BG13049" s="10"/>
    </row>
    <row r="13050" spans="34:59" x14ac:dyDescent="0.25">
      <c r="AH13050" s="10"/>
      <c r="AI13050" s="6"/>
    </row>
    <row r="13051" spans="34:59" x14ac:dyDescent="0.25">
      <c r="AH13051" s="6"/>
      <c r="AI13051" s="6"/>
      <c r="AJ13051" s="6"/>
      <c r="AK13051" s="6"/>
      <c r="AL13051" s="6"/>
      <c r="AM13051" s="6"/>
      <c r="AN13051" s="6"/>
      <c r="AO13051" s="6"/>
      <c r="AP13051" s="6"/>
      <c r="AQ13051" s="6"/>
      <c r="AR13051" s="6"/>
      <c r="AS13051" s="6"/>
      <c r="AT13051" s="6"/>
      <c r="AU13051" s="6"/>
      <c r="AV13051" s="6"/>
      <c r="AW13051" s="6"/>
      <c r="AX13051" s="6"/>
      <c r="AY13051" s="6"/>
      <c r="AZ13051" s="6"/>
      <c r="BA13051" s="6"/>
      <c r="BB13051" s="6"/>
      <c r="BC13051" s="6"/>
      <c r="BD13051" s="6"/>
      <c r="BE13051" s="6"/>
      <c r="BF13051" s="6"/>
      <c r="BG13051" s="6"/>
    </row>
    <row r="13052" spans="34:59" x14ac:dyDescent="0.25">
      <c r="AH13052" s="10"/>
      <c r="AI13052" s="6"/>
      <c r="AJ13052" s="10"/>
      <c r="AK13052" s="10"/>
      <c r="AL13052" s="10"/>
      <c r="AM13052" s="10"/>
      <c r="AN13052" s="10"/>
      <c r="AO13052" s="10"/>
      <c r="AP13052" s="10"/>
      <c r="AQ13052" s="10"/>
      <c r="AR13052" s="10"/>
      <c r="AS13052" s="10"/>
      <c r="AT13052" s="10"/>
      <c r="AU13052" s="10"/>
      <c r="AV13052" s="10"/>
      <c r="AW13052" s="10"/>
      <c r="AX13052" s="10"/>
      <c r="AY13052" s="10"/>
      <c r="AZ13052" s="10"/>
      <c r="BA13052" s="10"/>
      <c r="BB13052" s="10"/>
      <c r="BC13052" s="10"/>
      <c r="BD13052" s="10"/>
      <c r="BE13052" s="10"/>
      <c r="BF13052" s="10"/>
      <c r="BG13052" s="6"/>
    </row>
    <row r="13053" spans="34:59" x14ac:dyDescent="0.25">
      <c r="AH13053" s="6"/>
      <c r="AI13053" s="6"/>
      <c r="AJ13053" s="6"/>
      <c r="AK13053" s="6"/>
      <c r="AL13053" s="6"/>
      <c r="AM13053" s="6"/>
      <c r="AN13053" s="6"/>
      <c r="AO13053" s="6"/>
      <c r="AP13053" s="6"/>
      <c r="AQ13053" s="6"/>
      <c r="AR13053" s="6"/>
      <c r="AS13053" s="6"/>
      <c r="AT13053" s="6"/>
      <c r="AU13053" s="6"/>
      <c r="AV13053" s="6"/>
      <c r="AW13053" s="6"/>
      <c r="AX13053" s="6"/>
      <c r="AY13053" s="6"/>
      <c r="AZ13053" s="6"/>
      <c r="BA13053" s="6"/>
      <c r="BB13053" s="6"/>
      <c r="BC13053" s="6"/>
      <c r="BD13053" s="6"/>
      <c r="BE13053" s="6"/>
      <c r="BF13053" s="6"/>
      <c r="BG13053" s="10"/>
    </row>
    <row r="13054" spans="34:59" x14ac:dyDescent="0.25">
      <c r="AH13054" s="10"/>
      <c r="AI13054" s="6"/>
    </row>
    <row r="13055" spans="34:59" x14ac:dyDescent="0.25">
      <c r="AH13055" s="6"/>
      <c r="AI13055" s="6"/>
      <c r="AJ13055" s="6"/>
      <c r="AK13055" s="6"/>
      <c r="AL13055" s="6"/>
      <c r="AM13055" s="6"/>
      <c r="AN13055" s="6"/>
      <c r="AO13055" s="6"/>
      <c r="AP13055" s="6"/>
      <c r="AQ13055" s="6"/>
      <c r="AR13055" s="6"/>
      <c r="AS13055" s="6"/>
      <c r="AT13055" s="6"/>
      <c r="AU13055" s="6"/>
      <c r="AV13055" s="6"/>
      <c r="AW13055" s="6"/>
      <c r="AX13055" s="6"/>
      <c r="AY13055" s="6"/>
      <c r="AZ13055" s="6"/>
      <c r="BA13055" s="6"/>
      <c r="BB13055" s="6"/>
      <c r="BC13055" s="6"/>
      <c r="BD13055" s="6"/>
      <c r="BE13055" s="6"/>
      <c r="BF13055" s="6"/>
      <c r="BG13055" s="6"/>
    </row>
    <row r="13056" spans="34:59" x14ac:dyDescent="0.25">
      <c r="AH13056" s="10"/>
      <c r="AI13056" s="6"/>
      <c r="AJ13056" s="10"/>
      <c r="AK13056" s="10"/>
      <c r="AL13056" s="10"/>
      <c r="AM13056" s="10"/>
      <c r="AN13056" s="10"/>
      <c r="AO13056" s="10"/>
      <c r="AP13056" s="10"/>
      <c r="AQ13056" s="10"/>
      <c r="AR13056" s="10"/>
      <c r="AS13056" s="10"/>
      <c r="AT13056" s="10"/>
      <c r="AU13056" s="10"/>
      <c r="AV13056" s="10"/>
      <c r="AW13056" s="10"/>
      <c r="AX13056" s="10"/>
      <c r="AY13056" s="10"/>
      <c r="AZ13056" s="10"/>
      <c r="BA13056" s="10"/>
      <c r="BB13056" s="10"/>
      <c r="BC13056" s="10"/>
      <c r="BD13056" s="10"/>
      <c r="BE13056" s="10"/>
      <c r="BF13056" s="10"/>
      <c r="BG13056" s="6"/>
    </row>
    <row r="13057" spans="34:59" x14ac:dyDescent="0.25">
      <c r="AH13057" s="6"/>
      <c r="AI13057" s="6"/>
      <c r="AJ13057" s="6"/>
      <c r="AK13057" s="6"/>
      <c r="AL13057" s="6"/>
      <c r="AM13057" s="6"/>
      <c r="AN13057" s="6"/>
      <c r="AO13057" s="6"/>
      <c r="AP13057" s="6"/>
      <c r="AQ13057" s="6"/>
      <c r="AR13057" s="6"/>
      <c r="AS13057" s="6"/>
      <c r="AT13057" s="6"/>
      <c r="AU13057" s="6"/>
      <c r="AV13057" s="6"/>
      <c r="AW13057" s="6"/>
      <c r="AX13057" s="6"/>
      <c r="AY13057" s="6"/>
      <c r="AZ13057" s="6"/>
      <c r="BA13057" s="6"/>
      <c r="BB13057" s="6"/>
      <c r="BC13057" s="6"/>
      <c r="BD13057" s="6"/>
      <c r="BE13057" s="6"/>
      <c r="BF13057" s="6"/>
      <c r="BG13057" s="10"/>
    </row>
    <row r="13058" spans="34:59" x14ac:dyDescent="0.25">
      <c r="AH13058" s="10"/>
      <c r="AI13058" s="6"/>
    </row>
    <row r="13059" spans="34:59" x14ac:dyDescent="0.25">
      <c r="AH13059" s="6"/>
      <c r="AI13059" s="6"/>
      <c r="AJ13059" s="6"/>
      <c r="AK13059" s="6"/>
      <c r="AL13059" s="6"/>
      <c r="AM13059" s="6"/>
      <c r="AN13059" s="6"/>
      <c r="AO13059" s="6"/>
      <c r="AP13059" s="6"/>
      <c r="AQ13059" s="6"/>
      <c r="AR13059" s="6"/>
      <c r="AS13059" s="6"/>
      <c r="AT13059" s="6"/>
      <c r="AU13059" s="6"/>
      <c r="AV13059" s="6"/>
      <c r="AW13059" s="6"/>
      <c r="AX13059" s="6"/>
      <c r="AY13059" s="6"/>
      <c r="AZ13059" s="6"/>
      <c r="BA13059" s="6"/>
      <c r="BB13059" s="6"/>
      <c r="BC13059" s="6"/>
      <c r="BD13059" s="6"/>
      <c r="BE13059" s="6"/>
      <c r="BF13059" s="6"/>
      <c r="BG13059" s="6"/>
    </row>
    <row r="13060" spans="34:59" x14ac:dyDescent="0.25">
      <c r="AH13060" s="10"/>
      <c r="AI13060" s="6"/>
      <c r="AJ13060" s="10"/>
      <c r="AK13060" s="10"/>
      <c r="AL13060" s="10"/>
      <c r="AM13060" s="10"/>
      <c r="AN13060" s="10"/>
      <c r="AO13060" s="10"/>
      <c r="AP13060" s="10"/>
      <c r="AQ13060" s="10"/>
      <c r="AR13060" s="10"/>
      <c r="AS13060" s="10"/>
      <c r="AT13060" s="10"/>
      <c r="AU13060" s="10"/>
      <c r="AV13060" s="10"/>
      <c r="AW13060" s="10"/>
      <c r="AX13060" s="10"/>
      <c r="AY13060" s="10"/>
      <c r="AZ13060" s="10"/>
      <c r="BA13060" s="10"/>
      <c r="BB13060" s="10"/>
      <c r="BC13060" s="10"/>
      <c r="BD13060" s="10"/>
      <c r="BE13060" s="10"/>
      <c r="BF13060" s="10"/>
      <c r="BG13060" s="6"/>
    </row>
    <row r="13062" spans="34:59" x14ac:dyDescent="0.25">
      <c r="AH13062" s="10"/>
      <c r="AI13062" s="6"/>
    </row>
    <row r="13063" spans="34:59" x14ac:dyDescent="0.25">
      <c r="AH13063" s="6"/>
      <c r="AI13063" s="6"/>
      <c r="AJ13063" s="6"/>
      <c r="AK13063" s="6"/>
      <c r="AL13063" s="6"/>
      <c r="AM13063" s="6"/>
      <c r="AN13063" s="6"/>
      <c r="AO13063" s="6"/>
      <c r="AP13063" s="6"/>
      <c r="AQ13063" s="6"/>
      <c r="AR13063" s="6"/>
      <c r="AS13063" s="6"/>
      <c r="AT13063" s="6"/>
      <c r="AU13063" s="6"/>
      <c r="AV13063" s="6"/>
      <c r="AW13063" s="6"/>
      <c r="AX13063" s="6"/>
      <c r="AY13063" s="6"/>
      <c r="AZ13063" s="6"/>
      <c r="BA13063" s="6"/>
      <c r="BB13063" s="6"/>
      <c r="BC13063" s="6"/>
      <c r="BD13063" s="6"/>
      <c r="BE13063" s="6"/>
      <c r="BF13063" s="6"/>
      <c r="BG13063" s="6"/>
    </row>
    <row r="13064" spans="34:59" x14ac:dyDescent="0.25">
      <c r="AH13064" s="10"/>
      <c r="AI13064" s="6"/>
      <c r="AJ13064" s="10"/>
      <c r="AK13064" s="10"/>
      <c r="AL13064" s="10"/>
      <c r="AM13064" s="10"/>
      <c r="AN13064" s="10"/>
      <c r="AO13064" s="10"/>
      <c r="AP13064" s="10"/>
      <c r="AQ13064" s="10"/>
      <c r="AR13064" s="10"/>
      <c r="AS13064" s="10"/>
      <c r="AT13064" s="10"/>
      <c r="AU13064" s="10"/>
      <c r="AV13064" s="10"/>
      <c r="AW13064" s="10"/>
      <c r="AX13064" s="10"/>
      <c r="AY13064" s="10"/>
      <c r="AZ13064" s="10"/>
      <c r="BA13064" s="10"/>
      <c r="BB13064" s="10"/>
      <c r="BC13064" s="10"/>
      <c r="BD13064" s="10"/>
      <c r="BE13064" s="10"/>
      <c r="BF13064" s="10"/>
      <c r="BG13064" s="6"/>
    </row>
    <row r="13065" spans="34:59" x14ac:dyDescent="0.25">
      <c r="AH13065" s="6"/>
      <c r="AI13065" s="6"/>
      <c r="AJ13065" s="6"/>
      <c r="AK13065" s="6"/>
      <c r="AL13065" s="6"/>
      <c r="AM13065" s="6"/>
      <c r="AN13065" s="6"/>
      <c r="AO13065" s="6"/>
      <c r="AP13065" s="6"/>
      <c r="AQ13065" s="6"/>
      <c r="AR13065" s="6"/>
      <c r="AS13065" s="6"/>
      <c r="AT13065" s="6"/>
      <c r="AU13065" s="6"/>
      <c r="AV13065" s="6"/>
      <c r="AW13065" s="6"/>
      <c r="AX13065" s="6"/>
      <c r="AY13065" s="6"/>
      <c r="AZ13065" s="6"/>
      <c r="BA13065" s="6"/>
      <c r="BB13065" s="6"/>
      <c r="BC13065" s="6"/>
      <c r="BD13065" s="6"/>
      <c r="BE13065" s="6"/>
      <c r="BF13065" s="6"/>
      <c r="BG13065" s="10"/>
    </row>
    <row r="13066" spans="34:59" x14ac:dyDescent="0.25">
      <c r="AH13066" s="10"/>
      <c r="AI13066" s="6"/>
    </row>
    <row r="13067" spans="34:59" x14ac:dyDescent="0.25">
      <c r="AH13067" s="6"/>
      <c r="AI13067" s="6"/>
      <c r="AJ13067" s="6"/>
      <c r="AK13067" s="6"/>
      <c r="AL13067" s="6"/>
      <c r="AM13067" s="6"/>
      <c r="AN13067" s="6"/>
      <c r="AO13067" s="6"/>
      <c r="AP13067" s="6"/>
      <c r="AQ13067" s="6"/>
      <c r="AR13067" s="6"/>
      <c r="AS13067" s="6"/>
      <c r="AT13067" s="6"/>
      <c r="AU13067" s="6"/>
      <c r="AV13067" s="6"/>
      <c r="AW13067" s="6"/>
      <c r="AX13067" s="6"/>
      <c r="AY13067" s="6"/>
      <c r="AZ13067" s="6"/>
      <c r="BA13067" s="6"/>
      <c r="BB13067" s="6"/>
      <c r="BC13067" s="6"/>
      <c r="BD13067" s="6"/>
      <c r="BE13067" s="6"/>
      <c r="BF13067" s="6"/>
      <c r="BG13067" s="6"/>
    </row>
    <row r="13068" spans="34:59" x14ac:dyDescent="0.25">
      <c r="AH13068" s="10"/>
      <c r="AI13068" s="6"/>
      <c r="AJ13068" s="10"/>
      <c r="AK13068" s="10"/>
      <c r="AL13068" s="10"/>
      <c r="AM13068" s="10"/>
      <c r="AN13068" s="10"/>
      <c r="AO13068" s="10"/>
      <c r="AP13068" s="10"/>
      <c r="AQ13068" s="10"/>
      <c r="AR13068" s="10"/>
      <c r="AS13068" s="10"/>
      <c r="AT13068" s="10"/>
      <c r="AU13068" s="10"/>
      <c r="AV13068" s="10"/>
      <c r="AW13068" s="10"/>
      <c r="AX13068" s="10"/>
      <c r="AY13068" s="10"/>
      <c r="AZ13068" s="10"/>
      <c r="BA13068" s="10"/>
      <c r="BB13068" s="10"/>
      <c r="BC13068" s="10"/>
      <c r="BD13068" s="10"/>
      <c r="BE13068" s="10"/>
      <c r="BF13068" s="10"/>
      <c r="BG13068" s="6"/>
    </row>
    <row r="13069" spans="34:59" x14ac:dyDescent="0.25">
      <c r="AH13069" s="6"/>
      <c r="AI13069" s="6"/>
      <c r="AJ13069" s="6"/>
      <c r="AK13069" s="6"/>
      <c r="AL13069" s="6"/>
      <c r="AM13069" s="6"/>
      <c r="AN13069" s="6"/>
      <c r="AO13069" s="6"/>
      <c r="AP13069" s="6"/>
      <c r="AQ13069" s="6"/>
      <c r="AR13069" s="6"/>
      <c r="AS13069" s="6"/>
      <c r="AT13069" s="6"/>
      <c r="AU13069" s="6"/>
      <c r="AV13069" s="6"/>
      <c r="AW13069" s="6"/>
      <c r="AX13069" s="6"/>
      <c r="AY13069" s="6"/>
      <c r="AZ13069" s="6"/>
      <c r="BA13069" s="6"/>
      <c r="BB13069" s="6"/>
      <c r="BC13069" s="6"/>
      <c r="BD13069" s="6"/>
      <c r="BE13069" s="6"/>
      <c r="BF13069" s="6"/>
      <c r="BG13069" s="10"/>
    </row>
    <row r="13070" spans="34:59" x14ac:dyDescent="0.25">
      <c r="AH13070" s="10"/>
      <c r="AI13070" s="6"/>
    </row>
    <row r="13071" spans="34:59" x14ac:dyDescent="0.25">
      <c r="AH13071" s="6"/>
      <c r="AI13071" s="6"/>
      <c r="AJ13071" s="6"/>
      <c r="AK13071" s="6"/>
      <c r="AL13071" s="6"/>
      <c r="AM13071" s="6"/>
      <c r="AN13071" s="6"/>
      <c r="AO13071" s="6"/>
      <c r="AP13071" s="6"/>
      <c r="AQ13071" s="6"/>
      <c r="AR13071" s="6"/>
      <c r="AS13071" s="6"/>
      <c r="AT13071" s="6"/>
      <c r="AU13071" s="6"/>
      <c r="AV13071" s="6"/>
      <c r="AW13071" s="6"/>
      <c r="AX13071" s="6"/>
      <c r="AY13071" s="6"/>
      <c r="AZ13071" s="6"/>
      <c r="BA13071" s="6"/>
      <c r="BB13071" s="6"/>
      <c r="BC13071" s="6"/>
      <c r="BD13071" s="6"/>
      <c r="BE13071" s="6"/>
      <c r="BF13071" s="6"/>
      <c r="BG13071" s="6"/>
    </row>
    <row r="13072" spans="34:59" x14ac:dyDescent="0.25">
      <c r="AH13072" s="10"/>
      <c r="AI13072" s="6"/>
      <c r="AJ13072" s="10"/>
      <c r="AK13072" s="10"/>
      <c r="AL13072" s="10"/>
      <c r="AM13072" s="10"/>
      <c r="AN13072" s="10"/>
      <c r="AO13072" s="10"/>
      <c r="AP13072" s="10"/>
      <c r="AQ13072" s="10"/>
      <c r="AR13072" s="10"/>
      <c r="AS13072" s="10"/>
      <c r="AT13072" s="10"/>
      <c r="AU13072" s="10"/>
      <c r="AV13072" s="10"/>
      <c r="AW13072" s="10"/>
      <c r="AX13072" s="10"/>
      <c r="AY13072" s="10"/>
      <c r="AZ13072" s="10"/>
      <c r="BA13072" s="10"/>
      <c r="BB13072" s="10"/>
      <c r="BC13072" s="10"/>
      <c r="BD13072" s="10"/>
      <c r="BE13072" s="10"/>
      <c r="BF13072" s="10"/>
      <c r="BG13072" s="6"/>
    </row>
    <row r="13073" spans="34:59" x14ac:dyDescent="0.25">
      <c r="AH13073" s="6"/>
      <c r="AI13073" s="6"/>
      <c r="AJ13073" s="6"/>
      <c r="AK13073" s="6"/>
      <c r="AL13073" s="6"/>
      <c r="AM13073" s="6"/>
      <c r="AN13073" s="6"/>
      <c r="AO13073" s="6"/>
      <c r="AP13073" s="6"/>
      <c r="AQ13073" s="6"/>
      <c r="AR13073" s="6"/>
      <c r="AS13073" s="6"/>
      <c r="AT13073" s="6"/>
      <c r="AU13073" s="6"/>
      <c r="AV13073" s="6"/>
      <c r="AW13073" s="6"/>
      <c r="AX13073" s="6"/>
      <c r="AY13073" s="6"/>
      <c r="AZ13073" s="6"/>
      <c r="BA13073" s="6"/>
      <c r="BB13073" s="6"/>
      <c r="BC13073" s="6"/>
      <c r="BD13073" s="6"/>
      <c r="BE13073" s="6"/>
      <c r="BF13073" s="6"/>
      <c r="BG13073" s="10"/>
    </row>
    <row r="13074" spans="34:59" x14ac:dyDescent="0.25">
      <c r="AH13074" s="10"/>
      <c r="AI13074" s="6"/>
    </row>
    <row r="13075" spans="34:59" x14ac:dyDescent="0.25">
      <c r="AH13075" s="6"/>
      <c r="AI13075" s="6"/>
      <c r="AJ13075" s="6"/>
      <c r="AK13075" s="6"/>
      <c r="AL13075" s="6"/>
      <c r="AM13075" s="6"/>
      <c r="AN13075" s="6"/>
      <c r="AO13075" s="6"/>
      <c r="AP13075" s="6"/>
      <c r="AQ13075" s="6"/>
      <c r="AR13075" s="6"/>
      <c r="AS13075" s="6"/>
      <c r="AT13075" s="6"/>
      <c r="AU13075" s="6"/>
      <c r="AV13075" s="6"/>
      <c r="AW13075" s="6"/>
      <c r="AX13075" s="6"/>
      <c r="AY13075" s="6"/>
      <c r="AZ13075" s="6"/>
      <c r="BA13075" s="6"/>
      <c r="BB13075" s="6"/>
      <c r="BC13075" s="6"/>
      <c r="BD13075" s="6"/>
      <c r="BE13075" s="6"/>
      <c r="BF13075" s="6"/>
      <c r="BG13075" s="6"/>
    </row>
    <row r="13076" spans="34:59" x14ac:dyDescent="0.25">
      <c r="AH13076" s="10"/>
      <c r="AI13076" s="6"/>
      <c r="AJ13076" s="10"/>
      <c r="AK13076" s="10"/>
      <c r="AL13076" s="10"/>
      <c r="AM13076" s="10"/>
      <c r="AN13076" s="10"/>
      <c r="AO13076" s="10"/>
      <c r="AP13076" s="10"/>
      <c r="AQ13076" s="10"/>
      <c r="AR13076" s="10"/>
      <c r="AS13076" s="10"/>
      <c r="AT13076" s="10"/>
      <c r="AU13076" s="10"/>
      <c r="AV13076" s="10"/>
      <c r="AW13076" s="10"/>
      <c r="AX13076" s="10"/>
      <c r="AY13076" s="10"/>
      <c r="AZ13076" s="10"/>
      <c r="BA13076" s="10"/>
      <c r="BB13076" s="10"/>
      <c r="BC13076" s="10"/>
      <c r="BD13076" s="10"/>
      <c r="BE13076" s="10"/>
      <c r="BF13076" s="10"/>
      <c r="BG13076" s="6"/>
    </row>
    <row r="13078" spans="34:59" x14ac:dyDescent="0.25">
      <c r="AH13078" s="10"/>
      <c r="AI13078" s="6"/>
    </row>
    <row r="13079" spans="34:59" x14ac:dyDescent="0.25">
      <c r="AH13079" s="6"/>
      <c r="AI13079" s="6"/>
      <c r="AJ13079" s="6"/>
      <c r="AK13079" s="6"/>
      <c r="AL13079" s="6"/>
      <c r="AM13079" s="6"/>
      <c r="AN13079" s="6"/>
      <c r="AO13079" s="6"/>
      <c r="AP13079" s="6"/>
      <c r="AQ13079" s="6"/>
      <c r="AR13079" s="6"/>
      <c r="AS13079" s="6"/>
      <c r="AT13079" s="6"/>
      <c r="AU13079" s="6"/>
      <c r="AV13079" s="6"/>
      <c r="AW13079" s="6"/>
      <c r="AX13079" s="6"/>
      <c r="AY13079" s="6"/>
      <c r="AZ13079" s="6"/>
      <c r="BA13079" s="6"/>
      <c r="BB13079" s="6"/>
      <c r="BC13079" s="6"/>
      <c r="BD13079" s="6"/>
      <c r="BE13079" s="6"/>
      <c r="BF13079" s="6"/>
      <c r="BG13079" s="6"/>
    </row>
    <row r="13080" spans="34:59" x14ac:dyDescent="0.25">
      <c r="AH13080" s="10"/>
      <c r="AI13080" s="6"/>
      <c r="AJ13080" s="10"/>
      <c r="AK13080" s="10"/>
      <c r="AL13080" s="10"/>
      <c r="AM13080" s="10"/>
      <c r="AN13080" s="10"/>
      <c r="AO13080" s="10"/>
      <c r="AP13080" s="10"/>
      <c r="AQ13080" s="10"/>
      <c r="AR13080" s="10"/>
      <c r="AS13080" s="10"/>
      <c r="AT13080" s="10"/>
      <c r="AU13080" s="10"/>
      <c r="AV13080" s="10"/>
      <c r="AW13080" s="10"/>
      <c r="AX13080" s="10"/>
      <c r="AY13080" s="10"/>
      <c r="AZ13080" s="10"/>
      <c r="BA13080" s="10"/>
      <c r="BB13080" s="10"/>
      <c r="BC13080" s="10"/>
      <c r="BD13080" s="10"/>
      <c r="BE13080" s="10"/>
      <c r="BF13080" s="10"/>
      <c r="BG13080" s="6"/>
    </row>
    <row r="13081" spans="34:59" x14ac:dyDescent="0.25">
      <c r="AH13081" s="6"/>
      <c r="AI13081" s="6"/>
      <c r="AJ13081" s="6"/>
      <c r="AK13081" s="6"/>
      <c r="AL13081" s="6"/>
      <c r="AM13081" s="6"/>
      <c r="AN13081" s="6"/>
      <c r="AO13081" s="6"/>
      <c r="AP13081" s="6"/>
      <c r="AQ13081" s="6"/>
      <c r="AR13081" s="6"/>
      <c r="AS13081" s="6"/>
      <c r="AT13081" s="6"/>
      <c r="AU13081" s="6"/>
      <c r="AV13081" s="6"/>
      <c r="AW13081" s="6"/>
      <c r="AX13081" s="6"/>
      <c r="AY13081" s="6"/>
      <c r="AZ13081" s="6"/>
      <c r="BA13081" s="6"/>
      <c r="BB13081" s="6"/>
      <c r="BC13081" s="6"/>
      <c r="BD13081" s="6"/>
      <c r="BE13081" s="6"/>
      <c r="BF13081" s="6"/>
      <c r="BG13081" s="10"/>
    </row>
    <row r="13082" spans="34:59" x14ac:dyDescent="0.25">
      <c r="AH13082" s="10"/>
      <c r="AI13082" s="6"/>
    </row>
    <row r="13083" spans="34:59" x14ac:dyDescent="0.25">
      <c r="AH13083" s="6"/>
      <c r="AI13083" s="6"/>
      <c r="AJ13083" s="6"/>
      <c r="AK13083" s="6"/>
      <c r="AL13083" s="6"/>
      <c r="AM13083" s="6"/>
      <c r="AN13083" s="6"/>
      <c r="AO13083" s="6"/>
      <c r="AP13083" s="6"/>
      <c r="AQ13083" s="6"/>
      <c r="AR13083" s="6"/>
      <c r="AS13083" s="6"/>
      <c r="AT13083" s="6"/>
      <c r="AU13083" s="6"/>
      <c r="AV13083" s="6"/>
      <c r="AW13083" s="6"/>
      <c r="AX13083" s="6"/>
      <c r="AY13083" s="6"/>
      <c r="AZ13083" s="6"/>
      <c r="BA13083" s="6"/>
      <c r="BB13083" s="6"/>
      <c r="BC13083" s="6"/>
      <c r="BD13083" s="6"/>
      <c r="BE13083" s="6"/>
      <c r="BF13083" s="6"/>
      <c r="BG13083" s="6"/>
    </row>
    <row r="13084" spans="34:59" x14ac:dyDescent="0.25">
      <c r="AH13084" s="10"/>
      <c r="AI13084" s="6"/>
      <c r="AJ13084" s="10"/>
      <c r="AK13084" s="10"/>
      <c r="AL13084" s="10"/>
      <c r="AM13084" s="10"/>
      <c r="AN13084" s="10"/>
      <c r="AO13084" s="10"/>
      <c r="AP13084" s="10"/>
      <c r="AQ13084" s="10"/>
      <c r="AR13084" s="10"/>
      <c r="AS13084" s="10"/>
      <c r="AT13084" s="10"/>
      <c r="AU13084" s="10"/>
      <c r="AV13084" s="10"/>
      <c r="AW13084" s="10"/>
      <c r="AX13084" s="10"/>
      <c r="AY13084" s="10"/>
      <c r="AZ13084" s="10"/>
      <c r="BA13084" s="10"/>
      <c r="BB13084" s="10"/>
      <c r="BC13084" s="10"/>
      <c r="BD13084" s="10"/>
      <c r="BE13084" s="10"/>
      <c r="BF13084" s="10"/>
      <c r="BG13084" s="6"/>
    </row>
    <row r="13085" spans="34:59" x14ac:dyDescent="0.25">
      <c r="AH13085" s="6"/>
      <c r="AI13085" s="6"/>
      <c r="AJ13085" s="6"/>
      <c r="AK13085" s="6"/>
      <c r="AL13085" s="6"/>
      <c r="AM13085" s="6"/>
      <c r="AN13085" s="6"/>
      <c r="AO13085" s="6"/>
      <c r="AP13085" s="6"/>
      <c r="AQ13085" s="6"/>
      <c r="AR13085" s="6"/>
      <c r="AS13085" s="6"/>
      <c r="AT13085" s="6"/>
      <c r="AU13085" s="6"/>
      <c r="AV13085" s="6"/>
      <c r="AW13085" s="6"/>
      <c r="AX13085" s="6"/>
      <c r="AY13085" s="6"/>
      <c r="AZ13085" s="6"/>
      <c r="BA13085" s="6"/>
      <c r="BB13085" s="6"/>
      <c r="BC13085" s="6"/>
      <c r="BD13085" s="6"/>
      <c r="BE13085" s="6"/>
      <c r="BF13085" s="6"/>
      <c r="BG13085" s="10"/>
    </row>
    <row r="13086" spans="34:59" x14ac:dyDescent="0.25">
      <c r="AH13086" s="10"/>
      <c r="AI13086" s="6"/>
    </row>
    <row r="13087" spans="34:59" x14ac:dyDescent="0.25">
      <c r="AH13087" s="6"/>
      <c r="AI13087" s="6"/>
      <c r="AJ13087" s="6"/>
      <c r="AK13087" s="6"/>
      <c r="AL13087" s="6"/>
      <c r="AM13087" s="6"/>
      <c r="AN13087" s="6"/>
      <c r="AO13087" s="6"/>
      <c r="AP13087" s="6"/>
      <c r="AQ13087" s="6"/>
      <c r="AR13087" s="6"/>
      <c r="AS13087" s="6"/>
      <c r="AT13087" s="6"/>
      <c r="AU13087" s="6"/>
      <c r="AV13087" s="6"/>
      <c r="AW13087" s="6"/>
      <c r="AX13087" s="6"/>
      <c r="AY13087" s="6"/>
      <c r="AZ13087" s="6"/>
      <c r="BA13087" s="6"/>
      <c r="BB13087" s="6"/>
      <c r="BC13087" s="6"/>
      <c r="BD13087" s="6"/>
      <c r="BE13087" s="6"/>
      <c r="BF13087" s="6"/>
      <c r="BG13087" s="6"/>
    </row>
    <row r="13088" spans="34:59" x14ac:dyDescent="0.25">
      <c r="AH13088" s="10"/>
      <c r="AI13088" s="6"/>
      <c r="AJ13088" s="10"/>
      <c r="AK13088" s="10"/>
      <c r="AL13088" s="10"/>
      <c r="AM13088" s="10"/>
      <c r="AN13088" s="10"/>
      <c r="AO13088" s="10"/>
      <c r="AP13088" s="10"/>
      <c r="AQ13088" s="10"/>
      <c r="AR13088" s="10"/>
      <c r="AS13088" s="10"/>
      <c r="AT13088" s="10"/>
      <c r="AU13088" s="10"/>
      <c r="AV13088" s="10"/>
      <c r="AW13088" s="10"/>
      <c r="AX13088" s="10"/>
      <c r="AY13088" s="10"/>
      <c r="AZ13088" s="10"/>
      <c r="BA13088" s="10"/>
      <c r="BB13088" s="10"/>
      <c r="BC13088" s="10"/>
      <c r="BD13088" s="10"/>
      <c r="BE13088" s="10"/>
      <c r="BF13088" s="10"/>
      <c r="BG13088" s="6"/>
    </row>
    <row r="13089" spans="34:59" x14ac:dyDescent="0.25">
      <c r="AH13089" s="6"/>
      <c r="AI13089" s="6"/>
      <c r="AJ13089" s="6"/>
      <c r="AK13089" s="6"/>
      <c r="AL13089" s="6"/>
      <c r="AM13089" s="6"/>
      <c r="AN13089" s="6"/>
      <c r="AO13089" s="6"/>
      <c r="AP13089" s="6"/>
      <c r="AQ13089" s="6"/>
      <c r="AR13089" s="6"/>
      <c r="AS13089" s="6"/>
      <c r="AT13089" s="6"/>
      <c r="AU13089" s="6"/>
      <c r="AV13089" s="6"/>
      <c r="AW13089" s="6"/>
      <c r="AX13089" s="6"/>
      <c r="AY13089" s="6"/>
      <c r="AZ13089" s="6"/>
      <c r="BA13089" s="6"/>
      <c r="BB13089" s="6"/>
      <c r="BC13089" s="6"/>
      <c r="BD13089" s="6"/>
      <c r="BE13089" s="6"/>
      <c r="BF13089" s="6"/>
      <c r="BG13089" s="10"/>
    </row>
    <row r="13090" spans="34:59" x14ac:dyDescent="0.25">
      <c r="AH13090" s="10"/>
      <c r="AI13090" s="6"/>
    </row>
    <row r="13091" spans="34:59" x14ac:dyDescent="0.25">
      <c r="AH13091" s="6"/>
      <c r="AI13091" s="6"/>
      <c r="AJ13091" s="6"/>
      <c r="AK13091" s="6"/>
      <c r="AL13091" s="6"/>
      <c r="AM13091" s="6"/>
      <c r="AN13091" s="6"/>
      <c r="AO13091" s="6"/>
      <c r="AP13091" s="6"/>
      <c r="AQ13091" s="6"/>
      <c r="AR13091" s="6"/>
      <c r="AS13091" s="6"/>
      <c r="AT13091" s="6"/>
      <c r="AU13091" s="6"/>
      <c r="AV13091" s="6"/>
      <c r="AW13091" s="6"/>
      <c r="AX13091" s="6"/>
      <c r="AY13091" s="6"/>
      <c r="AZ13091" s="6"/>
      <c r="BA13091" s="6"/>
      <c r="BB13091" s="6"/>
      <c r="BC13091" s="6"/>
      <c r="BD13091" s="6"/>
      <c r="BE13091" s="6"/>
      <c r="BF13091" s="6"/>
      <c r="BG13091" s="6"/>
    </row>
    <row r="13092" spans="34:59" x14ac:dyDescent="0.25">
      <c r="AH13092" s="10"/>
      <c r="AI13092" s="6"/>
      <c r="AJ13092" s="10"/>
      <c r="AK13092" s="10"/>
      <c r="AL13092" s="10"/>
      <c r="AM13092" s="10"/>
      <c r="AN13092" s="10"/>
      <c r="AO13092" s="10"/>
      <c r="AP13092" s="10"/>
      <c r="AQ13092" s="10"/>
      <c r="AR13092" s="10"/>
      <c r="AS13092" s="10"/>
      <c r="AT13092" s="10"/>
      <c r="AU13092" s="10"/>
      <c r="AV13092" s="10"/>
      <c r="AW13092" s="10"/>
      <c r="AX13092" s="10"/>
      <c r="AY13092" s="10"/>
      <c r="AZ13092" s="10"/>
      <c r="BA13092" s="10"/>
      <c r="BB13092" s="10"/>
      <c r="BC13092" s="10"/>
      <c r="BD13092" s="10"/>
      <c r="BE13092" s="10"/>
      <c r="BF13092" s="10"/>
      <c r="BG13092" s="6"/>
    </row>
    <row r="13094" spans="34:59" x14ac:dyDescent="0.25">
      <c r="AH13094" s="10"/>
      <c r="AI13094" s="6"/>
    </row>
    <row r="13095" spans="34:59" x14ac:dyDescent="0.25">
      <c r="AH13095" s="6"/>
      <c r="AI13095" s="6"/>
      <c r="AJ13095" s="6"/>
      <c r="AK13095" s="6"/>
      <c r="AL13095" s="6"/>
      <c r="AM13095" s="6"/>
      <c r="AN13095" s="6"/>
      <c r="AO13095" s="6"/>
      <c r="AP13095" s="6"/>
      <c r="AQ13095" s="6"/>
      <c r="AR13095" s="6"/>
      <c r="AS13095" s="6"/>
      <c r="AT13095" s="6"/>
      <c r="AU13095" s="6"/>
      <c r="AV13095" s="6"/>
      <c r="AW13095" s="6"/>
      <c r="AX13095" s="6"/>
      <c r="AY13095" s="6"/>
      <c r="AZ13095" s="6"/>
      <c r="BA13095" s="6"/>
      <c r="BB13095" s="6"/>
      <c r="BC13095" s="6"/>
      <c r="BD13095" s="6"/>
      <c r="BE13095" s="6"/>
      <c r="BF13095" s="6"/>
      <c r="BG13095" s="6"/>
    </row>
    <row r="13096" spans="34:59" x14ac:dyDescent="0.25">
      <c r="AH13096" s="10"/>
      <c r="AI13096" s="6"/>
      <c r="AJ13096" s="10"/>
      <c r="AK13096" s="10"/>
      <c r="AL13096" s="10"/>
      <c r="AM13096" s="10"/>
      <c r="AN13096" s="10"/>
      <c r="AO13096" s="10"/>
      <c r="AP13096" s="10"/>
      <c r="AQ13096" s="10"/>
      <c r="AR13096" s="10"/>
      <c r="AS13096" s="10"/>
      <c r="AT13096" s="10"/>
      <c r="AU13096" s="10"/>
      <c r="AV13096" s="10"/>
      <c r="AW13096" s="10"/>
      <c r="AX13096" s="10"/>
      <c r="AY13096" s="10"/>
      <c r="AZ13096" s="10"/>
      <c r="BA13096" s="10"/>
      <c r="BB13096" s="10"/>
      <c r="BC13096" s="10"/>
      <c r="BD13096" s="10"/>
      <c r="BE13096" s="10"/>
      <c r="BF13096" s="10"/>
      <c r="BG13096" s="6"/>
    </row>
    <row r="13097" spans="34:59" x14ac:dyDescent="0.25">
      <c r="AH13097" s="6"/>
      <c r="AI13097" s="6"/>
      <c r="AJ13097" s="6"/>
      <c r="AK13097" s="6"/>
      <c r="AL13097" s="6"/>
      <c r="AM13097" s="6"/>
      <c r="AN13097" s="6"/>
      <c r="AO13097" s="6"/>
      <c r="AP13097" s="6"/>
      <c r="AQ13097" s="6"/>
      <c r="AR13097" s="6"/>
      <c r="AS13097" s="6"/>
      <c r="AT13097" s="6"/>
      <c r="AU13097" s="6"/>
      <c r="AV13097" s="6"/>
      <c r="AW13097" s="6"/>
      <c r="AX13097" s="6"/>
      <c r="AY13097" s="6"/>
      <c r="AZ13097" s="6"/>
      <c r="BA13097" s="6"/>
      <c r="BB13097" s="6"/>
      <c r="BC13097" s="6"/>
      <c r="BD13097" s="6"/>
      <c r="BE13097" s="6"/>
      <c r="BF13097" s="6"/>
      <c r="BG13097" s="10"/>
    </row>
    <row r="13098" spans="34:59" x14ac:dyDescent="0.25">
      <c r="AH13098" s="10"/>
      <c r="AI13098" s="6"/>
    </row>
    <row r="13099" spans="34:59" x14ac:dyDescent="0.25">
      <c r="AH13099" s="6"/>
      <c r="AI13099" s="6"/>
      <c r="AJ13099" s="6"/>
      <c r="AK13099" s="6"/>
      <c r="AL13099" s="6"/>
      <c r="AM13099" s="6"/>
      <c r="AN13099" s="6"/>
      <c r="AO13099" s="6"/>
      <c r="AP13099" s="6"/>
      <c r="AQ13099" s="6"/>
      <c r="AR13099" s="6"/>
      <c r="AS13099" s="6"/>
      <c r="AT13099" s="6"/>
      <c r="AU13099" s="6"/>
      <c r="AV13099" s="6"/>
      <c r="AW13099" s="6"/>
      <c r="AX13099" s="6"/>
      <c r="AY13099" s="6"/>
      <c r="AZ13099" s="6"/>
      <c r="BA13099" s="6"/>
      <c r="BB13099" s="6"/>
      <c r="BC13099" s="6"/>
      <c r="BD13099" s="6"/>
      <c r="BE13099" s="6"/>
      <c r="BF13099" s="6"/>
      <c r="BG13099" s="6"/>
    </row>
    <row r="13100" spans="34:59" x14ac:dyDescent="0.25">
      <c r="AH13100" s="10"/>
      <c r="AI13100" s="6"/>
      <c r="AJ13100" s="10"/>
      <c r="AK13100" s="10"/>
      <c r="AL13100" s="10"/>
      <c r="AM13100" s="10"/>
      <c r="AN13100" s="10"/>
      <c r="AO13100" s="10"/>
      <c r="AP13100" s="10"/>
      <c r="AQ13100" s="10"/>
      <c r="AR13100" s="10"/>
      <c r="AS13100" s="10"/>
      <c r="AT13100" s="10"/>
      <c r="AU13100" s="10"/>
      <c r="AV13100" s="10"/>
      <c r="AW13100" s="10"/>
      <c r="AX13100" s="10"/>
      <c r="AY13100" s="10"/>
      <c r="AZ13100" s="10"/>
      <c r="BA13100" s="10"/>
      <c r="BB13100" s="10"/>
      <c r="BC13100" s="10"/>
      <c r="BD13100" s="10"/>
      <c r="BE13100" s="10"/>
      <c r="BF13100" s="10"/>
      <c r="BG13100" s="6"/>
    </row>
    <row r="13101" spans="34:59" x14ac:dyDescent="0.25">
      <c r="AH13101" s="6"/>
      <c r="AI13101" s="6"/>
      <c r="AJ13101" s="6"/>
      <c r="AK13101" s="6"/>
      <c r="AL13101" s="6"/>
      <c r="AM13101" s="6"/>
      <c r="AN13101" s="6"/>
      <c r="AO13101" s="6"/>
      <c r="AP13101" s="6"/>
      <c r="AQ13101" s="6"/>
      <c r="AR13101" s="6"/>
      <c r="AS13101" s="6"/>
      <c r="AT13101" s="6"/>
      <c r="AU13101" s="6"/>
      <c r="AV13101" s="6"/>
      <c r="AW13101" s="6"/>
      <c r="AX13101" s="6"/>
      <c r="AY13101" s="6"/>
      <c r="AZ13101" s="6"/>
      <c r="BA13101" s="6"/>
      <c r="BB13101" s="6"/>
      <c r="BC13101" s="6"/>
      <c r="BD13101" s="6"/>
      <c r="BE13101" s="6"/>
      <c r="BF13101" s="6"/>
      <c r="BG13101" s="10"/>
    </row>
    <row r="13102" spans="34:59" x14ac:dyDescent="0.25">
      <c r="AH13102" s="10"/>
      <c r="AI13102" s="6"/>
    </row>
    <row r="13103" spans="34:59" x14ac:dyDescent="0.25">
      <c r="AH13103" s="6"/>
      <c r="AI13103" s="6"/>
      <c r="AJ13103" s="6"/>
      <c r="AK13103" s="6"/>
      <c r="AL13103" s="6"/>
      <c r="AM13103" s="6"/>
      <c r="AN13103" s="6"/>
      <c r="AO13103" s="6"/>
      <c r="AP13103" s="6"/>
      <c r="AQ13103" s="6"/>
      <c r="AR13103" s="6"/>
      <c r="AS13103" s="6"/>
      <c r="AT13103" s="6"/>
      <c r="AU13103" s="6"/>
      <c r="AV13103" s="6"/>
      <c r="AW13103" s="6"/>
      <c r="AX13103" s="6"/>
      <c r="AY13103" s="6"/>
      <c r="AZ13103" s="6"/>
      <c r="BA13103" s="6"/>
      <c r="BB13103" s="6"/>
      <c r="BC13103" s="6"/>
      <c r="BD13103" s="6"/>
      <c r="BE13103" s="6"/>
      <c r="BF13103" s="6"/>
      <c r="BG13103" s="6"/>
    </row>
    <row r="13104" spans="34:59" x14ac:dyDescent="0.25">
      <c r="AH13104" s="10"/>
      <c r="AI13104" s="6"/>
      <c r="AJ13104" s="10"/>
      <c r="AK13104" s="10"/>
      <c r="AL13104" s="10"/>
      <c r="AM13104" s="10"/>
      <c r="AN13104" s="10"/>
      <c r="AO13104" s="10"/>
      <c r="AP13104" s="10"/>
      <c r="AQ13104" s="10"/>
      <c r="AR13104" s="10"/>
      <c r="AS13104" s="10"/>
      <c r="AT13104" s="10"/>
      <c r="AU13104" s="10"/>
      <c r="AV13104" s="10"/>
      <c r="AW13104" s="10"/>
      <c r="AX13104" s="10"/>
      <c r="AY13104" s="10"/>
      <c r="AZ13104" s="10"/>
      <c r="BA13104" s="10"/>
      <c r="BB13104" s="10"/>
      <c r="BC13104" s="10"/>
      <c r="BD13104" s="10"/>
      <c r="BE13104" s="10"/>
      <c r="BF13104" s="10"/>
      <c r="BG13104" s="6"/>
    </row>
    <row r="13105" spans="34:59" x14ac:dyDescent="0.25">
      <c r="AH13105" s="6"/>
      <c r="AI13105" s="6"/>
      <c r="AJ13105" s="6"/>
      <c r="AK13105" s="6"/>
      <c r="AL13105" s="6"/>
      <c r="AM13105" s="6"/>
      <c r="AN13105" s="6"/>
      <c r="AO13105" s="6"/>
      <c r="AP13105" s="6"/>
      <c r="AQ13105" s="6"/>
      <c r="AR13105" s="6"/>
      <c r="AS13105" s="6"/>
      <c r="AT13105" s="6"/>
      <c r="AU13105" s="6"/>
      <c r="AV13105" s="6"/>
      <c r="AW13105" s="6"/>
      <c r="AX13105" s="6"/>
      <c r="AY13105" s="6"/>
      <c r="AZ13105" s="6"/>
      <c r="BA13105" s="6"/>
      <c r="BB13105" s="6"/>
      <c r="BC13105" s="6"/>
      <c r="BD13105" s="6"/>
      <c r="BE13105" s="6"/>
      <c r="BF13105" s="6"/>
      <c r="BG13105" s="10"/>
    </row>
    <row r="13106" spans="34:59" x14ac:dyDescent="0.25">
      <c r="AH13106" s="10"/>
      <c r="AI13106" s="6"/>
    </row>
    <row r="13107" spans="34:59" x14ac:dyDescent="0.25">
      <c r="AH13107" s="6"/>
      <c r="AI13107" s="6"/>
      <c r="AJ13107" s="6"/>
      <c r="AK13107" s="6"/>
      <c r="AL13107" s="6"/>
      <c r="AM13107" s="6"/>
      <c r="AN13107" s="6"/>
      <c r="AO13107" s="6"/>
      <c r="AP13107" s="6"/>
      <c r="AQ13107" s="6"/>
      <c r="AR13107" s="6"/>
      <c r="AS13107" s="6"/>
      <c r="AT13107" s="6"/>
      <c r="AU13107" s="6"/>
      <c r="AV13107" s="6"/>
      <c r="AW13107" s="6"/>
      <c r="AX13107" s="6"/>
      <c r="AY13107" s="6"/>
      <c r="AZ13107" s="6"/>
      <c r="BA13107" s="6"/>
      <c r="BB13107" s="6"/>
      <c r="BC13107" s="6"/>
      <c r="BD13107" s="6"/>
      <c r="BE13107" s="6"/>
      <c r="BF13107" s="6"/>
      <c r="BG13107" s="6"/>
    </row>
    <row r="13108" spans="34:59" x14ac:dyDescent="0.25">
      <c r="AH13108" s="10"/>
      <c r="AI13108" s="6"/>
      <c r="AJ13108" s="10"/>
      <c r="AK13108" s="10"/>
      <c r="AL13108" s="10"/>
      <c r="AM13108" s="10"/>
      <c r="AN13108" s="10"/>
      <c r="AO13108" s="10"/>
      <c r="AP13108" s="10"/>
      <c r="AQ13108" s="10"/>
      <c r="AR13108" s="10"/>
      <c r="AS13108" s="10"/>
      <c r="AT13108" s="10"/>
      <c r="AU13108" s="10"/>
      <c r="AV13108" s="10"/>
      <c r="AW13108" s="10"/>
      <c r="AX13108" s="10"/>
      <c r="AY13108" s="10"/>
      <c r="AZ13108" s="10"/>
      <c r="BA13108" s="10"/>
      <c r="BB13108" s="10"/>
      <c r="BC13108" s="10"/>
      <c r="BD13108" s="10"/>
      <c r="BE13108" s="10"/>
      <c r="BF13108" s="10"/>
      <c r="BG13108" s="6"/>
    </row>
    <row r="13110" spans="34:59" x14ac:dyDescent="0.25">
      <c r="AH13110" s="10"/>
      <c r="AI13110" s="6"/>
    </row>
    <row r="13111" spans="34:59" x14ac:dyDescent="0.25">
      <c r="AH13111" s="6"/>
      <c r="AI13111" s="6"/>
      <c r="AJ13111" s="6"/>
      <c r="AK13111" s="6"/>
      <c r="AL13111" s="6"/>
      <c r="AM13111" s="6"/>
      <c r="AN13111" s="6"/>
      <c r="AO13111" s="6"/>
      <c r="AP13111" s="6"/>
      <c r="AQ13111" s="6"/>
      <c r="AR13111" s="6"/>
      <c r="AS13111" s="6"/>
      <c r="AT13111" s="6"/>
      <c r="AU13111" s="6"/>
      <c r="AV13111" s="6"/>
      <c r="AW13111" s="6"/>
      <c r="AX13111" s="6"/>
      <c r="AY13111" s="6"/>
      <c r="AZ13111" s="6"/>
      <c r="BA13111" s="6"/>
      <c r="BB13111" s="6"/>
      <c r="BC13111" s="6"/>
      <c r="BD13111" s="6"/>
      <c r="BE13111" s="6"/>
      <c r="BF13111" s="6"/>
      <c r="BG13111" s="6"/>
    </row>
    <row r="13112" spans="34:59" x14ac:dyDescent="0.25">
      <c r="AH13112" s="10"/>
      <c r="AI13112" s="6"/>
      <c r="AJ13112" s="10"/>
      <c r="AK13112" s="10"/>
      <c r="AL13112" s="10"/>
      <c r="AM13112" s="10"/>
      <c r="AN13112" s="10"/>
      <c r="AO13112" s="10"/>
      <c r="AP13112" s="10"/>
      <c r="AQ13112" s="10"/>
      <c r="AR13112" s="10"/>
      <c r="AS13112" s="10"/>
      <c r="AT13112" s="10"/>
      <c r="AU13112" s="10"/>
      <c r="AV13112" s="10"/>
      <c r="AW13112" s="10"/>
      <c r="AX13112" s="10"/>
      <c r="AY13112" s="10"/>
      <c r="AZ13112" s="10"/>
      <c r="BA13112" s="10"/>
      <c r="BB13112" s="10"/>
      <c r="BC13112" s="10"/>
      <c r="BD13112" s="10"/>
      <c r="BE13112" s="10"/>
      <c r="BF13112" s="10"/>
      <c r="BG13112" s="6"/>
    </row>
    <row r="13113" spans="34:59" x14ac:dyDescent="0.25">
      <c r="AH13113" s="6"/>
      <c r="AI13113" s="6"/>
      <c r="AJ13113" s="6"/>
      <c r="AK13113" s="6"/>
      <c r="AL13113" s="6"/>
      <c r="AM13113" s="6"/>
      <c r="AN13113" s="6"/>
      <c r="AO13113" s="6"/>
      <c r="AP13113" s="6"/>
      <c r="AQ13113" s="6"/>
      <c r="AR13113" s="6"/>
      <c r="AS13113" s="6"/>
      <c r="AT13113" s="6"/>
      <c r="AU13113" s="6"/>
      <c r="AV13113" s="6"/>
      <c r="AW13113" s="6"/>
      <c r="AX13113" s="6"/>
      <c r="AY13113" s="6"/>
      <c r="AZ13113" s="6"/>
      <c r="BA13113" s="6"/>
      <c r="BB13113" s="6"/>
      <c r="BC13113" s="6"/>
      <c r="BD13113" s="6"/>
      <c r="BE13113" s="6"/>
      <c r="BF13113" s="6"/>
      <c r="BG13113" s="10"/>
    </row>
    <row r="13114" spans="34:59" x14ac:dyDescent="0.25">
      <c r="AH13114" s="10"/>
      <c r="AI13114" s="6"/>
    </row>
    <row r="13115" spans="34:59" x14ac:dyDescent="0.25">
      <c r="AH13115" s="6"/>
      <c r="AI13115" s="6"/>
      <c r="AJ13115" s="6"/>
      <c r="AK13115" s="6"/>
      <c r="AL13115" s="6"/>
      <c r="AM13115" s="6"/>
      <c r="AN13115" s="6"/>
      <c r="AO13115" s="6"/>
      <c r="AP13115" s="6"/>
      <c r="AQ13115" s="6"/>
      <c r="AR13115" s="6"/>
      <c r="AS13115" s="6"/>
      <c r="AT13115" s="6"/>
      <c r="AU13115" s="6"/>
      <c r="AV13115" s="6"/>
      <c r="AW13115" s="6"/>
      <c r="AX13115" s="6"/>
      <c r="AY13115" s="6"/>
      <c r="AZ13115" s="6"/>
      <c r="BA13115" s="6"/>
      <c r="BB13115" s="6"/>
      <c r="BC13115" s="6"/>
      <c r="BD13115" s="6"/>
      <c r="BE13115" s="6"/>
      <c r="BF13115" s="6"/>
      <c r="BG13115" s="6"/>
    </row>
    <row r="13116" spans="34:59" x14ac:dyDescent="0.25">
      <c r="AH13116" s="10"/>
      <c r="AI13116" s="6"/>
      <c r="AJ13116" s="10"/>
      <c r="AK13116" s="10"/>
      <c r="AL13116" s="10"/>
      <c r="AM13116" s="10"/>
      <c r="AN13116" s="10"/>
      <c r="AO13116" s="10"/>
      <c r="AP13116" s="10"/>
      <c r="AQ13116" s="10"/>
      <c r="AR13116" s="10"/>
      <c r="AS13116" s="10"/>
      <c r="AT13116" s="10"/>
      <c r="AU13116" s="10"/>
      <c r="AV13116" s="10"/>
      <c r="AW13116" s="10"/>
      <c r="AX13116" s="10"/>
      <c r="AY13116" s="10"/>
      <c r="AZ13116" s="10"/>
      <c r="BA13116" s="10"/>
      <c r="BB13116" s="10"/>
      <c r="BC13116" s="10"/>
      <c r="BD13116" s="10"/>
      <c r="BE13116" s="10"/>
      <c r="BF13116" s="10"/>
      <c r="BG13116" s="6"/>
    </row>
    <row r="13117" spans="34:59" x14ac:dyDescent="0.25">
      <c r="AH13117" s="6"/>
      <c r="AI13117" s="6"/>
      <c r="AJ13117" s="6"/>
      <c r="AK13117" s="6"/>
      <c r="AL13117" s="6"/>
      <c r="AM13117" s="6"/>
      <c r="AN13117" s="6"/>
      <c r="AO13117" s="6"/>
      <c r="AP13117" s="6"/>
      <c r="AQ13117" s="6"/>
      <c r="AR13117" s="6"/>
      <c r="AS13117" s="6"/>
      <c r="AT13117" s="6"/>
      <c r="AU13117" s="6"/>
      <c r="AV13117" s="6"/>
      <c r="AW13117" s="6"/>
      <c r="AX13117" s="6"/>
      <c r="AY13117" s="6"/>
      <c r="AZ13117" s="6"/>
      <c r="BA13117" s="6"/>
      <c r="BB13117" s="6"/>
      <c r="BC13117" s="6"/>
      <c r="BD13117" s="6"/>
      <c r="BE13117" s="6"/>
      <c r="BF13117" s="6"/>
      <c r="BG13117" s="10"/>
    </row>
    <row r="13118" spans="34:59" x14ac:dyDescent="0.25">
      <c r="AH13118" s="10"/>
      <c r="AI13118" s="6"/>
    </row>
    <row r="13119" spans="34:59" x14ac:dyDescent="0.25">
      <c r="AH13119" s="6"/>
      <c r="AI13119" s="6"/>
      <c r="AJ13119" s="6"/>
      <c r="AK13119" s="6"/>
      <c r="AL13119" s="6"/>
      <c r="AM13119" s="6"/>
      <c r="AN13119" s="6"/>
      <c r="AO13119" s="6"/>
      <c r="AP13119" s="6"/>
      <c r="AQ13119" s="6"/>
      <c r="AR13119" s="6"/>
      <c r="AS13119" s="6"/>
      <c r="AT13119" s="6"/>
      <c r="AU13119" s="6"/>
      <c r="AV13119" s="6"/>
      <c r="AW13119" s="6"/>
      <c r="AX13119" s="6"/>
      <c r="AY13119" s="6"/>
      <c r="AZ13119" s="6"/>
      <c r="BA13119" s="6"/>
      <c r="BB13119" s="6"/>
      <c r="BC13119" s="6"/>
      <c r="BD13119" s="6"/>
      <c r="BE13119" s="6"/>
      <c r="BF13119" s="6"/>
      <c r="BG13119" s="6"/>
    </row>
    <row r="13120" spans="34:59" x14ac:dyDescent="0.25">
      <c r="AH13120" s="10"/>
      <c r="AI13120" s="6"/>
      <c r="AJ13120" s="10"/>
      <c r="AK13120" s="10"/>
      <c r="AL13120" s="10"/>
      <c r="AM13120" s="10"/>
      <c r="AN13120" s="10"/>
      <c r="AO13120" s="10"/>
      <c r="AP13120" s="10"/>
      <c r="AQ13120" s="10"/>
      <c r="AR13120" s="10"/>
      <c r="AS13120" s="10"/>
      <c r="AT13120" s="10"/>
      <c r="AU13120" s="10"/>
      <c r="AV13120" s="10"/>
      <c r="AW13120" s="10"/>
      <c r="AX13120" s="10"/>
      <c r="AY13120" s="10"/>
      <c r="AZ13120" s="10"/>
      <c r="BA13120" s="10"/>
      <c r="BB13120" s="10"/>
      <c r="BC13120" s="10"/>
      <c r="BD13120" s="10"/>
      <c r="BE13120" s="10"/>
      <c r="BF13120" s="10"/>
      <c r="BG13120" s="6"/>
    </row>
    <row r="13121" spans="34:59" x14ac:dyDescent="0.25">
      <c r="AH13121" s="6"/>
      <c r="AI13121" s="6"/>
      <c r="AJ13121" s="6"/>
      <c r="AK13121" s="6"/>
      <c r="AL13121" s="6"/>
      <c r="AM13121" s="6"/>
      <c r="AN13121" s="6"/>
      <c r="AO13121" s="6"/>
      <c r="AP13121" s="6"/>
      <c r="AQ13121" s="6"/>
      <c r="AR13121" s="6"/>
      <c r="AS13121" s="6"/>
      <c r="AT13121" s="6"/>
      <c r="AU13121" s="6"/>
      <c r="AV13121" s="6"/>
      <c r="AW13121" s="6"/>
      <c r="AX13121" s="6"/>
      <c r="AY13121" s="6"/>
      <c r="AZ13121" s="6"/>
      <c r="BA13121" s="6"/>
      <c r="BB13121" s="6"/>
      <c r="BC13121" s="6"/>
      <c r="BD13121" s="6"/>
      <c r="BE13121" s="6"/>
      <c r="BF13121" s="6"/>
      <c r="BG13121" s="10"/>
    </row>
    <row r="13122" spans="34:59" x14ac:dyDescent="0.25">
      <c r="AH13122" s="10"/>
      <c r="AI13122" s="6"/>
    </row>
    <row r="13123" spans="34:59" x14ac:dyDescent="0.25">
      <c r="AH13123" s="6"/>
      <c r="AI13123" s="6"/>
      <c r="AJ13123" s="6"/>
      <c r="AK13123" s="6"/>
      <c r="AL13123" s="6"/>
      <c r="AM13123" s="6"/>
      <c r="AN13123" s="6"/>
      <c r="AO13123" s="6"/>
      <c r="AP13123" s="6"/>
      <c r="AQ13123" s="6"/>
      <c r="AR13123" s="6"/>
      <c r="AS13123" s="6"/>
      <c r="AT13123" s="6"/>
      <c r="AU13123" s="6"/>
      <c r="AV13123" s="6"/>
      <c r="AW13123" s="6"/>
      <c r="AX13123" s="6"/>
      <c r="AY13123" s="6"/>
      <c r="AZ13123" s="6"/>
      <c r="BA13123" s="6"/>
      <c r="BB13123" s="6"/>
      <c r="BC13123" s="6"/>
      <c r="BD13123" s="6"/>
      <c r="BE13123" s="6"/>
      <c r="BF13123" s="6"/>
      <c r="BG13123" s="6"/>
    </row>
    <row r="13124" spans="34:59" x14ac:dyDescent="0.25">
      <c r="AH13124" s="10"/>
      <c r="AI13124" s="6"/>
      <c r="AJ13124" s="10"/>
      <c r="AK13124" s="10"/>
      <c r="AL13124" s="10"/>
      <c r="AM13124" s="10"/>
      <c r="AN13124" s="10"/>
      <c r="AO13124" s="10"/>
      <c r="AP13124" s="10"/>
      <c r="AQ13124" s="10"/>
      <c r="AR13124" s="10"/>
      <c r="AS13124" s="10"/>
      <c r="AT13124" s="10"/>
      <c r="AU13124" s="10"/>
      <c r="AV13124" s="10"/>
      <c r="AW13124" s="10"/>
      <c r="AX13124" s="10"/>
      <c r="AY13124" s="10"/>
      <c r="AZ13124" s="10"/>
      <c r="BA13124" s="10"/>
      <c r="BB13124" s="10"/>
      <c r="BC13124" s="10"/>
      <c r="BD13124" s="10"/>
      <c r="BE13124" s="10"/>
      <c r="BF13124" s="10"/>
      <c r="BG13124" s="6"/>
    </row>
    <row r="13126" spans="34:59" x14ac:dyDescent="0.25">
      <c r="AH13126" s="10"/>
      <c r="AI13126" s="6"/>
    </row>
    <row r="13127" spans="34:59" x14ac:dyDescent="0.25">
      <c r="AH13127" s="6"/>
      <c r="AI13127" s="6"/>
      <c r="AJ13127" s="6"/>
      <c r="AK13127" s="6"/>
      <c r="AL13127" s="6"/>
      <c r="AM13127" s="6"/>
      <c r="AN13127" s="6"/>
      <c r="AO13127" s="6"/>
      <c r="AP13127" s="6"/>
      <c r="AQ13127" s="6"/>
      <c r="AR13127" s="6"/>
      <c r="AS13127" s="6"/>
      <c r="AT13127" s="6"/>
      <c r="AU13127" s="6"/>
      <c r="AV13127" s="6"/>
      <c r="AW13127" s="6"/>
      <c r="AX13127" s="6"/>
      <c r="AY13127" s="6"/>
      <c r="AZ13127" s="6"/>
      <c r="BA13127" s="6"/>
      <c r="BB13127" s="6"/>
      <c r="BC13127" s="6"/>
      <c r="BD13127" s="6"/>
      <c r="BE13127" s="6"/>
      <c r="BF13127" s="6"/>
      <c r="BG13127" s="6"/>
    </row>
    <row r="13128" spans="34:59" x14ac:dyDescent="0.25">
      <c r="AH13128" s="10"/>
      <c r="AI13128" s="6"/>
      <c r="AJ13128" s="10"/>
      <c r="AK13128" s="10"/>
      <c r="AL13128" s="10"/>
      <c r="AM13128" s="10"/>
      <c r="AN13128" s="10"/>
      <c r="AO13128" s="10"/>
      <c r="AP13128" s="10"/>
      <c r="AQ13128" s="10"/>
      <c r="AR13128" s="10"/>
      <c r="AS13128" s="10"/>
      <c r="AT13128" s="10"/>
      <c r="AU13128" s="10"/>
      <c r="AV13128" s="10"/>
      <c r="AW13128" s="10"/>
      <c r="AX13128" s="10"/>
      <c r="AY13128" s="10"/>
      <c r="AZ13128" s="10"/>
      <c r="BA13128" s="10"/>
      <c r="BB13128" s="10"/>
      <c r="BC13128" s="10"/>
      <c r="BD13128" s="10"/>
      <c r="BE13128" s="10"/>
      <c r="BF13128" s="10"/>
      <c r="BG13128" s="6"/>
    </row>
    <row r="13129" spans="34:59" x14ac:dyDescent="0.25">
      <c r="AH13129" s="6"/>
      <c r="AI13129" s="6"/>
      <c r="AJ13129" s="6"/>
      <c r="AK13129" s="6"/>
      <c r="AL13129" s="6"/>
      <c r="AM13129" s="6"/>
      <c r="AN13129" s="6"/>
      <c r="AO13129" s="6"/>
      <c r="AP13129" s="6"/>
      <c r="AQ13129" s="6"/>
      <c r="AR13129" s="6"/>
      <c r="AS13129" s="6"/>
      <c r="AT13129" s="6"/>
      <c r="AU13129" s="6"/>
      <c r="AV13129" s="6"/>
      <c r="AW13129" s="6"/>
      <c r="AX13129" s="6"/>
      <c r="AY13129" s="6"/>
      <c r="AZ13129" s="6"/>
      <c r="BA13129" s="6"/>
      <c r="BB13129" s="6"/>
      <c r="BC13129" s="6"/>
      <c r="BD13129" s="6"/>
      <c r="BE13129" s="6"/>
      <c r="BF13129" s="6"/>
      <c r="BG13129" s="10"/>
    </row>
    <row r="13130" spans="34:59" x14ac:dyDescent="0.25">
      <c r="AH13130" s="10"/>
      <c r="AI13130" s="6"/>
    </row>
    <row r="13131" spans="34:59" x14ac:dyDescent="0.25">
      <c r="AH13131" s="6"/>
      <c r="AI13131" s="6"/>
      <c r="AJ13131" s="6"/>
      <c r="AK13131" s="6"/>
      <c r="AL13131" s="6"/>
      <c r="AM13131" s="6"/>
      <c r="AN13131" s="6"/>
      <c r="AO13131" s="6"/>
      <c r="AP13131" s="6"/>
      <c r="AQ13131" s="6"/>
      <c r="AR13131" s="6"/>
      <c r="AS13131" s="6"/>
      <c r="AT13131" s="6"/>
      <c r="AU13131" s="6"/>
      <c r="AV13131" s="6"/>
      <c r="AW13131" s="6"/>
      <c r="AX13131" s="6"/>
      <c r="AY13131" s="6"/>
      <c r="AZ13131" s="6"/>
      <c r="BA13131" s="6"/>
      <c r="BB13131" s="6"/>
      <c r="BC13131" s="6"/>
      <c r="BD13131" s="6"/>
      <c r="BE13131" s="6"/>
      <c r="BF13131" s="6"/>
      <c r="BG13131" s="6"/>
    </row>
    <row r="13132" spans="34:59" x14ac:dyDescent="0.25">
      <c r="AH13132" s="10"/>
      <c r="AI13132" s="6"/>
      <c r="AJ13132" s="10"/>
      <c r="AK13132" s="10"/>
      <c r="AL13132" s="10"/>
      <c r="AM13132" s="10"/>
      <c r="AN13132" s="10"/>
      <c r="AO13132" s="10"/>
      <c r="AP13132" s="10"/>
      <c r="AQ13132" s="10"/>
      <c r="AR13132" s="10"/>
      <c r="AS13132" s="10"/>
      <c r="AT13132" s="10"/>
      <c r="AU13132" s="10"/>
      <c r="AV13132" s="10"/>
      <c r="AW13132" s="10"/>
      <c r="AX13132" s="10"/>
      <c r="AY13132" s="10"/>
      <c r="AZ13132" s="10"/>
      <c r="BA13132" s="10"/>
      <c r="BB13132" s="10"/>
      <c r="BC13132" s="10"/>
      <c r="BD13132" s="10"/>
      <c r="BE13132" s="10"/>
      <c r="BF13132" s="10"/>
      <c r="BG13132" s="6"/>
    </row>
    <row r="13133" spans="34:59" x14ac:dyDescent="0.25">
      <c r="AH13133" s="6"/>
      <c r="AI13133" s="6"/>
      <c r="AJ13133" s="6"/>
      <c r="AK13133" s="6"/>
      <c r="AL13133" s="6"/>
      <c r="AM13133" s="6"/>
      <c r="AN13133" s="6"/>
      <c r="AO13133" s="6"/>
      <c r="AP13133" s="6"/>
      <c r="AQ13133" s="6"/>
      <c r="AR13133" s="6"/>
      <c r="AS13133" s="6"/>
      <c r="AT13133" s="6"/>
      <c r="AU13133" s="6"/>
      <c r="AV13133" s="6"/>
      <c r="AW13133" s="6"/>
      <c r="AX13133" s="6"/>
      <c r="AY13133" s="6"/>
      <c r="AZ13133" s="6"/>
      <c r="BA13133" s="6"/>
      <c r="BB13133" s="6"/>
      <c r="BC13133" s="6"/>
      <c r="BD13133" s="6"/>
      <c r="BE13133" s="6"/>
      <c r="BF13133" s="6"/>
      <c r="BG13133" s="10"/>
    </row>
    <row r="13134" spans="34:59" x14ac:dyDescent="0.25">
      <c r="AH13134" s="10"/>
      <c r="AI13134" s="6"/>
    </row>
    <row r="13135" spans="34:59" x14ac:dyDescent="0.25">
      <c r="AH13135" s="6"/>
      <c r="AI13135" s="6"/>
      <c r="AJ13135" s="6"/>
      <c r="AK13135" s="6"/>
      <c r="AL13135" s="6"/>
      <c r="AM13135" s="6"/>
      <c r="AN13135" s="6"/>
      <c r="AO13135" s="6"/>
      <c r="AP13135" s="6"/>
      <c r="AQ13135" s="6"/>
      <c r="AR13135" s="6"/>
      <c r="AS13135" s="6"/>
      <c r="AT13135" s="6"/>
      <c r="AU13135" s="6"/>
      <c r="AV13135" s="6"/>
      <c r="AW13135" s="6"/>
      <c r="AX13135" s="6"/>
      <c r="AY13135" s="6"/>
      <c r="AZ13135" s="6"/>
      <c r="BA13135" s="6"/>
      <c r="BB13135" s="6"/>
      <c r="BC13135" s="6"/>
      <c r="BD13135" s="6"/>
      <c r="BE13135" s="6"/>
      <c r="BF13135" s="6"/>
      <c r="BG13135" s="6"/>
    </row>
    <row r="13136" spans="34:59" x14ac:dyDescent="0.25">
      <c r="AH13136" s="10"/>
      <c r="AI13136" s="6"/>
      <c r="AJ13136" s="10"/>
      <c r="AK13136" s="10"/>
      <c r="AL13136" s="10"/>
      <c r="AM13136" s="10"/>
      <c r="AN13136" s="10"/>
      <c r="AO13136" s="10"/>
      <c r="AP13136" s="10"/>
      <c r="AQ13136" s="10"/>
      <c r="AR13136" s="10"/>
      <c r="AS13136" s="10"/>
      <c r="AT13136" s="10"/>
      <c r="AU13136" s="10"/>
      <c r="AV13136" s="10"/>
      <c r="AW13136" s="10"/>
      <c r="AX13136" s="10"/>
      <c r="AY13136" s="10"/>
      <c r="AZ13136" s="10"/>
      <c r="BA13136" s="10"/>
      <c r="BB13136" s="10"/>
      <c r="BC13136" s="10"/>
      <c r="BD13136" s="10"/>
      <c r="BE13136" s="10"/>
      <c r="BF13136" s="10"/>
      <c r="BG13136" s="6"/>
    </row>
    <row r="13137" spans="34:59" x14ac:dyDescent="0.25">
      <c r="AH13137" s="6"/>
      <c r="AI13137" s="6"/>
      <c r="AJ13137" s="6"/>
      <c r="AK13137" s="6"/>
      <c r="AL13137" s="6"/>
      <c r="AM13137" s="6"/>
      <c r="AN13137" s="6"/>
      <c r="AO13137" s="6"/>
      <c r="AP13137" s="6"/>
      <c r="AQ13137" s="6"/>
      <c r="AR13137" s="6"/>
      <c r="AS13137" s="6"/>
      <c r="AT13137" s="6"/>
      <c r="AU13137" s="6"/>
      <c r="AV13137" s="6"/>
      <c r="AW13137" s="6"/>
      <c r="AX13137" s="6"/>
      <c r="AY13137" s="6"/>
      <c r="AZ13137" s="6"/>
      <c r="BA13137" s="6"/>
      <c r="BB13137" s="6"/>
      <c r="BC13137" s="6"/>
      <c r="BD13137" s="6"/>
      <c r="BE13137" s="6"/>
      <c r="BF13137" s="6"/>
      <c r="BG13137" s="10"/>
    </row>
    <row r="13138" spans="34:59" x14ac:dyDescent="0.25">
      <c r="AH13138" s="10"/>
      <c r="AI13138" s="6"/>
    </row>
    <row r="13139" spans="34:59" x14ac:dyDescent="0.25">
      <c r="AH13139" s="6"/>
      <c r="AI13139" s="6"/>
      <c r="AJ13139" s="6"/>
      <c r="AK13139" s="6"/>
      <c r="AL13139" s="6"/>
      <c r="AM13139" s="6"/>
      <c r="AN13139" s="6"/>
      <c r="AO13139" s="6"/>
      <c r="AP13139" s="6"/>
      <c r="AQ13139" s="6"/>
      <c r="AR13139" s="6"/>
      <c r="AS13139" s="6"/>
      <c r="AT13139" s="6"/>
      <c r="AU13139" s="6"/>
      <c r="AV13139" s="6"/>
      <c r="AW13139" s="6"/>
      <c r="AX13139" s="6"/>
      <c r="AY13139" s="6"/>
      <c r="AZ13139" s="6"/>
      <c r="BA13139" s="6"/>
      <c r="BB13139" s="6"/>
      <c r="BC13139" s="6"/>
      <c r="BD13139" s="6"/>
      <c r="BE13139" s="6"/>
      <c r="BF13139" s="6"/>
      <c r="BG13139" s="6"/>
    </row>
    <row r="13140" spans="34:59" x14ac:dyDescent="0.25">
      <c r="AH13140" s="10"/>
      <c r="AI13140" s="6"/>
      <c r="AJ13140" s="10"/>
      <c r="AK13140" s="10"/>
      <c r="AL13140" s="10"/>
      <c r="AM13140" s="10"/>
      <c r="AN13140" s="10"/>
      <c r="AO13140" s="10"/>
      <c r="AP13140" s="10"/>
      <c r="AQ13140" s="10"/>
      <c r="AR13140" s="10"/>
      <c r="AS13140" s="10"/>
      <c r="AT13140" s="10"/>
      <c r="AU13140" s="10"/>
      <c r="AV13140" s="10"/>
      <c r="AW13140" s="10"/>
      <c r="AX13140" s="10"/>
      <c r="AY13140" s="10"/>
      <c r="AZ13140" s="10"/>
      <c r="BA13140" s="10"/>
      <c r="BB13140" s="10"/>
      <c r="BC13140" s="10"/>
      <c r="BD13140" s="10"/>
      <c r="BE13140" s="10"/>
      <c r="BF13140" s="10"/>
      <c r="BG13140" s="6"/>
    </row>
    <row r="13142" spans="34:59" x14ac:dyDescent="0.25">
      <c r="AH13142" s="10"/>
      <c r="AI13142" s="6"/>
    </row>
    <row r="13143" spans="34:59" x14ac:dyDescent="0.25">
      <c r="AH13143" s="6"/>
      <c r="AI13143" s="6"/>
      <c r="AJ13143" s="6"/>
      <c r="AK13143" s="6"/>
      <c r="AL13143" s="6"/>
      <c r="AM13143" s="6"/>
      <c r="AN13143" s="6"/>
      <c r="AO13143" s="6"/>
      <c r="AP13143" s="6"/>
      <c r="AQ13143" s="6"/>
      <c r="AR13143" s="6"/>
      <c r="AS13143" s="6"/>
      <c r="AT13143" s="6"/>
      <c r="AU13143" s="6"/>
      <c r="AV13143" s="6"/>
      <c r="AW13143" s="6"/>
      <c r="AX13143" s="6"/>
      <c r="AY13143" s="6"/>
      <c r="AZ13143" s="6"/>
      <c r="BA13143" s="6"/>
      <c r="BB13143" s="6"/>
      <c r="BC13143" s="6"/>
      <c r="BD13143" s="6"/>
      <c r="BE13143" s="6"/>
      <c r="BF13143" s="6"/>
      <c r="BG13143" s="6"/>
    </row>
    <row r="13144" spans="34:59" x14ac:dyDescent="0.25">
      <c r="AH13144" s="10"/>
      <c r="AI13144" s="6"/>
      <c r="AJ13144" s="10"/>
      <c r="AK13144" s="10"/>
      <c r="AL13144" s="10"/>
      <c r="AM13144" s="10"/>
      <c r="AN13144" s="10"/>
      <c r="AO13144" s="10"/>
      <c r="AP13144" s="10"/>
      <c r="AQ13144" s="10"/>
      <c r="AR13144" s="10"/>
      <c r="AS13144" s="10"/>
      <c r="AT13144" s="10"/>
      <c r="AU13144" s="10"/>
      <c r="AV13144" s="10"/>
      <c r="AW13144" s="10"/>
      <c r="AX13144" s="10"/>
      <c r="AY13144" s="10"/>
      <c r="AZ13144" s="10"/>
      <c r="BA13144" s="10"/>
      <c r="BB13144" s="10"/>
      <c r="BC13144" s="10"/>
      <c r="BD13144" s="10"/>
      <c r="BE13144" s="10"/>
      <c r="BF13144" s="10"/>
      <c r="BG13144" s="6"/>
    </row>
    <row r="13145" spans="34:59" x14ac:dyDescent="0.25">
      <c r="AH13145" s="6"/>
      <c r="AI13145" s="6"/>
      <c r="AJ13145" s="6"/>
      <c r="AK13145" s="6"/>
      <c r="AL13145" s="6"/>
      <c r="AM13145" s="6"/>
      <c r="AN13145" s="6"/>
      <c r="AO13145" s="6"/>
      <c r="AP13145" s="6"/>
      <c r="AQ13145" s="6"/>
      <c r="AR13145" s="6"/>
      <c r="AS13145" s="6"/>
      <c r="AT13145" s="6"/>
      <c r="AU13145" s="6"/>
      <c r="AV13145" s="6"/>
      <c r="AW13145" s="6"/>
      <c r="AX13145" s="6"/>
      <c r="AY13145" s="6"/>
      <c r="AZ13145" s="6"/>
      <c r="BA13145" s="6"/>
      <c r="BB13145" s="6"/>
      <c r="BC13145" s="6"/>
      <c r="BD13145" s="6"/>
      <c r="BE13145" s="6"/>
      <c r="BF13145" s="6"/>
      <c r="BG13145" s="10"/>
    </row>
    <row r="13146" spans="34:59" x14ac:dyDescent="0.25">
      <c r="AH13146" s="10"/>
      <c r="AI13146" s="6"/>
    </row>
    <row r="13147" spans="34:59" x14ac:dyDescent="0.25">
      <c r="AH13147" s="6"/>
      <c r="AI13147" s="6"/>
      <c r="AJ13147" s="6"/>
      <c r="AK13147" s="6"/>
      <c r="AL13147" s="6"/>
      <c r="AM13147" s="6"/>
      <c r="AN13147" s="6"/>
      <c r="AO13147" s="6"/>
      <c r="AP13147" s="6"/>
      <c r="AQ13147" s="6"/>
      <c r="AR13147" s="6"/>
      <c r="AS13147" s="6"/>
      <c r="AT13147" s="6"/>
      <c r="AU13147" s="6"/>
      <c r="AV13147" s="6"/>
      <c r="AW13147" s="6"/>
      <c r="AX13147" s="6"/>
      <c r="AY13147" s="6"/>
      <c r="AZ13147" s="6"/>
      <c r="BA13147" s="6"/>
      <c r="BB13147" s="6"/>
      <c r="BC13147" s="6"/>
      <c r="BD13147" s="6"/>
      <c r="BE13147" s="6"/>
      <c r="BF13147" s="6"/>
      <c r="BG13147" s="6"/>
    </row>
    <row r="13148" spans="34:59" x14ac:dyDescent="0.25">
      <c r="AH13148" s="10"/>
      <c r="AI13148" s="6"/>
      <c r="AJ13148" s="10"/>
      <c r="AK13148" s="10"/>
      <c r="AL13148" s="10"/>
      <c r="AM13148" s="10"/>
      <c r="AN13148" s="10"/>
      <c r="AO13148" s="10"/>
      <c r="AP13148" s="10"/>
      <c r="AQ13148" s="10"/>
      <c r="AR13148" s="10"/>
      <c r="AS13148" s="10"/>
      <c r="AT13148" s="10"/>
      <c r="AU13148" s="10"/>
      <c r="AV13148" s="10"/>
      <c r="AW13148" s="10"/>
      <c r="AX13148" s="10"/>
      <c r="AY13148" s="10"/>
      <c r="AZ13148" s="10"/>
      <c r="BA13148" s="10"/>
      <c r="BB13148" s="10"/>
      <c r="BC13148" s="10"/>
      <c r="BD13148" s="10"/>
      <c r="BE13148" s="10"/>
      <c r="BF13148" s="10"/>
      <c r="BG13148" s="6"/>
    </row>
    <row r="13149" spans="34:59" x14ac:dyDescent="0.25">
      <c r="AH13149" s="6"/>
      <c r="AI13149" s="6"/>
      <c r="AJ13149" s="6"/>
      <c r="AK13149" s="6"/>
      <c r="AL13149" s="6"/>
      <c r="AM13149" s="6"/>
      <c r="AN13149" s="6"/>
      <c r="AO13149" s="6"/>
      <c r="AP13149" s="6"/>
      <c r="AQ13149" s="6"/>
      <c r="AR13149" s="6"/>
      <c r="AS13149" s="6"/>
      <c r="AT13149" s="6"/>
      <c r="AU13149" s="6"/>
      <c r="AV13149" s="6"/>
      <c r="AW13149" s="6"/>
      <c r="AX13149" s="6"/>
      <c r="AY13149" s="6"/>
      <c r="AZ13149" s="6"/>
      <c r="BA13149" s="6"/>
      <c r="BB13149" s="6"/>
      <c r="BC13149" s="6"/>
      <c r="BD13149" s="6"/>
      <c r="BE13149" s="6"/>
      <c r="BF13149" s="6"/>
      <c r="BG13149" s="10"/>
    </row>
    <row r="13150" spans="34:59" x14ac:dyDescent="0.25">
      <c r="AH13150" s="10"/>
      <c r="AI13150" s="6"/>
    </row>
    <row r="13151" spans="34:59" x14ac:dyDescent="0.25">
      <c r="AH13151" s="6"/>
      <c r="AI13151" s="6"/>
      <c r="AJ13151" s="6"/>
      <c r="AK13151" s="6"/>
      <c r="AL13151" s="6"/>
      <c r="AM13151" s="6"/>
      <c r="AN13151" s="6"/>
      <c r="AO13151" s="6"/>
      <c r="AP13151" s="6"/>
      <c r="AQ13151" s="6"/>
      <c r="AR13151" s="6"/>
      <c r="AS13151" s="6"/>
      <c r="AT13151" s="6"/>
      <c r="AU13151" s="6"/>
      <c r="AV13151" s="6"/>
      <c r="AW13151" s="6"/>
      <c r="AX13151" s="6"/>
      <c r="AY13151" s="6"/>
      <c r="AZ13151" s="6"/>
      <c r="BA13151" s="6"/>
      <c r="BB13151" s="6"/>
      <c r="BC13151" s="6"/>
      <c r="BD13151" s="6"/>
      <c r="BE13151" s="6"/>
      <c r="BF13151" s="6"/>
      <c r="BG13151" s="6"/>
    </row>
    <row r="13152" spans="34:59" x14ac:dyDescent="0.25">
      <c r="AH13152" s="10"/>
      <c r="AI13152" s="6"/>
      <c r="AJ13152" s="10"/>
      <c r="AK13152" s="10"/>
      <c r="AL13152" s="10"/>
      <c r="AM13152" s="10"/>
      <c r="AN13152" s="10"/>
      <c r="AO13152" s="10"/>
      <c r="AP13152" s="10"/>
      <c r="AQ13152" s="10"/>
      <c r="AR13152" s="10"/>
      <c r="AS13152" s="10"/>
      <c r="AT13152" s="10"/>
      <c r="AU13152" s="10"/>
      <c r="AV13152" s="10"/>
      <c r="AW13152" s="10"/>
      <c r="AX13152" s="10"/>
      <c r="AY13152" s="10"/>
      <c r="AZ13152" s="10"/>
      <c r="BA13152" s="10"/>
      <c r="BB13152" s="10"/>
      <c r="BC13152" s="10"/>
      <c r="BD13152" s="10"/>
      <c r="BE13152" s="10"/>
      <c r="BF13152" s="10"/>
      <c r="BG13152" s="6"/>
    </row>
    <row r="13153" spans="34:59" x14ac:dyDescent="0.25">
      <c r="AH13153" s="6"/>
      <c r="AI13153" s="6"/>
      <c r="AJ13153" s="6"/>
      <c r="AK13153" s="6"/>
      <c r="AL13153" s="6"/>
      <c r="AM13153" s="6"/>
      <c r="AN13153" s="6"/>
      <c r="AO13153" s="6"/>
      <c r="AP13153" s="6"/>
      <c r="AQ13153" s="6"/>
      <c r="AR13153" s="6"/>
      <c r="AS13153" s="6"/>
      <c r="AT13153" s="6"/>
      <c r="AU13153" s="6"/>
      <c r="AV13153" s="6"/>
      <c r="AW13153" s="6"/>
      <c r="AX13153" s="6"/>
      <c r="AY13153" s="6"/>
      <c r="AZ13153" s="6"/>
      <c r="BA13153" s="6"/>
      <c r="BB13153" s="6"/>
      <c r="BC13153" s="6"/>
      <c r="BD13153" s="6"/>
      <c r="BE13153" s="6"/>
      <c r="BF13153" s="6"/>
      <c r="BG13153" s="10"/>
    </row>
    <row r="13154" spans="34:59" x14ac:dyDescent="0.25">
      <c r="AH13154" s="10"/>
      <c r="AI13154" s="6"/>
    </row>
    <row r="13155" spans="34:59" x14ac:dyDescent="0.25">
      <c r="AH13155" s="6"/>
      <c r="AI13155" s="6"/>
      <c r="AJ13155" s="6"/>
      <c r="AK13155" s="6"/>
      <c r="AL13155" s="6"/>
      <c r="AM13155" s="6"/>
      <c r="AN13155" s="6"/>
      <c r="AO13155" s="6"/>
      <c r="AP13155" s="6"/>
      <c r="AQ13155" s="6"/>
      <c r="AR13155" s="6"/>
      <c r="AS13155" s="6"/>
      <c r="AT13155" s="6"/>
      <c r="AU13155" s="6"/>
      <c r="AV13155" s="6"/>
      <c r="AW13155" s="6"/>
      <c r="AX13155" s="6"/>
      <c r="AY13155" s="6"/>
      <c r="AZ13155" s="6"/>
      <c r="BA13155" s="6"/>
      <c r="BB13155" s="6"/>
      <c r="BC13155" s="6"/>
      <c r="BD13155" s="6"/>
      <c r="BE13155" s="6"/>
      <c r="BF13155" s="6"/>
      <c r="BG13155" s="6"/>
    </row>
    <row r="13156" spans="34:59" x14ac:dyDescent="0.25">
      <c r="AH13156" s="10"/>
      <c r="AI13156" s="6"/>
      <c r="AJ13156" s="10"/>
      <c r="AK13156" s="10"/>
      <c r="AL13156" s="10"/>
      <c r="AM13156" s="10"/>
      <c r="AN13156" s="10"/>
      <c r="AO13156" s="10"/>
      <c r="AP13156" s="10"/>
      <c r="AQ13156" s="10"/>
      <c r="AR13156" s="10"/>
      <c r="AS13156" s="10"/>
      <c r="AT13156" s="10"/>
      <c r="AU13156" s="10"/>
      <c r="AV13156" s="10"/>
      <c r="AW13156" s="10"/>
      <c r="AX13156" s="10"/>
      <c r="AY13156" s="10"/>
      <c r="AZ13156" s="10"/>
      <c r="BA13156" s="10"/>
      <c r="BB13156" s="10"/>
      <c r="BC13156" s="10"/>
      <c r="BD13156" s="10"/>
      <c r="BE13156" s="10"/>
      <c r="BF13156" s="10"/>
      <c r="BG13156" s="6"/>
    </row>
    <row r="13158" spans="34:59" x14ac:dyDescent="0.25">
      <c r="AH13158" s="10"/>
      <c r="AI13158" s="6"/>
    </row>
    <row r="13159" spans="34:59" x14ac:dyDescent="0.25">
      <c r="AH13159" s="6"/>
      <c r="AI13159" s="6"/>
      <c r="AJ13159" s="6"/>
      <c r="AK13159" s="6"/>
      <c r="AL13159" s="6"/>
      <c r="AM13159" s="6"/>
      <c r="AN13159" s="6"/>
      <c r="AO13159" s="6"/>
      <c r="AP13159" s="6"/>
      <c r="AQ13159" s="6"/>
      <c r="AR13159" s="6"/>
      <c r="AS13159" s="6"/>
      <c r="AT13159" s="6"/>
      <c r="AU13159" s="6"/>
      <c r="AV13159" s="6"/>
      <c r="AW13159" s="6"/>
      <c r="AX13159" s="6"/>
      <c r="AY13159" s="6"/>
      <c r="AZ13159" s="6"/>
      <c r="BA13159" s="6"/>
      <c r="BB13159" s="6"/>
      <c r="BC13159" s="6"/>
      <c r="BD13159" s="6"/>
      <c r="BE13159" s="6"/>
      <c r="BF13159" s="6"/>
      <c r="BG13159" s="6"/>
    </row>
    <row r="13160" spans="34:59" x14ac:dyDescent="0.25">
      <c r="AH13160" s="10"/>
      <c r="AI13160" s="6"/>
      <c r="AJ13160" s="10"/>
      <c r="AK13160" s="10"/>
      <c r="AL13160" s="10"/>
      <c r="AM13160" s="10"/>
      <c r="AN13160" s="10"/>
      <c r="AO13160" s="10"/>
      <c r="AP13160" s="10"/>
      <c r="AQ13160" s="10"/>
      <c r="AR13160" s="10"/>
      <c r="AS13160" s="10"/>
      <c r="AT13160" s="10"/>
      <c r="AU13160" s="10"/>
      <c r="AV13160" s="10"/>
      <c r="AW13160" s="10"/>
      <c r="AX13160" s="10"/>
      <c r="AY13160" s="10"/>
      <c r="AZ13160" s="10"/>
      <c r="BA13160" s="10"/>
      <c r="BB13160" s="10"/>
      <c r="BC13160" s="10"/>
      <c r="BD13160" s="10"/>
      <c r="BE13160" s="10"/>
      <c r="BF13160" s="10"/>
      <c r="BG13160" s="6"/>
    </row>
    <row r="13161" spans="34:59" x14ac:dyDescent="0.25">
      <c r="AH13161" s="6"/>
      <c r="AI13161" s="6"/>
      <c r="AJ13161" s="6"/>
      <c r="AK13161" s="6"/>
      <c r="AL13161" s="6"/>
      <c r="AM13161" s="6"/>
      <c r="AN13161" s="6"/>
      <c r="AO13161" s="6"/>
      <c r="AP13161" s="6"/>
      <c r="AQ13161" s="6"/>
      <c r="AR13161" s="6"/>
      <c r="AS13161" s="6"/>
      <c r="AT13161" s="6"/>
      <c r="AU13161" s="6"/>
      <c r="AV13161" s="6"/>
      <c r="AW13161" s="6"/>
      <c r="AX13161" s="6"/>
      <c r="AY13161" s="6"/>
      <c r="AZ13161" s="6"/>
      <c r="BA13161" s="6"/>
      <c r="BB13161" s="6"/>
      <c r="BC13161" s="6"/>
      <c r="BD13161" s="6"/>
      <c r="BE13161" s="6"/>
      <c r="BF13161" s="6"/>
      <c r="BG13161" s="10"/>
    </row>
    <row r="13162" spans="34:59" x14ac:dyDescent="0.25">
      <c r="AH13162" s="10"/>
      <c r="AI13162" s="6"/>
    </row>
    <row r="13163" spans="34:59" x14ac:dyDescent="0.25">
      <c r="AH13163" s="6"/>
      <c r="AI13163" s="6"/>
      <c r="AJ13163" s="6"/>
      <c r="AK13163" s="6"/>
      <c r="AL13163" s="6"/>
      <c r="AM13163" s="6"/>
      <c r="AN13163" s="6"/>
      <c r="AO13163" s="6"/>
      <c r="AP13163" s="6"/>
      <c r="AQ13163" s="6"/>
      <c r="AR13163" s="6"/>
      <c r="AS13163" s="6"/>
      <c r="AT13163" s="6"/>
      <c r="AU13163" s="6"/>
      <c r="AV13163" s="6"/>
      <c r="AW13163" s="6"/>
      <c r="AX13163" s="6"/>
      <c r="AY13163" s="6"/>
      <c r="AZ13163" s="6"/>
      <c r="BA13163" s="6"/>
      <c r="BB13163" s="6"/>
      <c r="BC13163" s="6"/>
      <c r="BD13163" s="6"/>
      <c r="BE13163" s="6"/>
      <c r="BF13163" s="6"/>
      <c r="BG13163" s="6"/>
    </row>
    <row r="13164" spans="34:59" x14ac:dyDescent="0.25">
      <c r="AH13164" s="10"/>
      <c r="AI13164" s="6"/>
      <c r="AJ13164" s="10"/>
      <c r="AK13164" s="10"/>
      <c r="AL13164" s="10"/>
      <c r="AM13164" s="10"/>
      <c r="AN13164" s="10"/>
      <c r="AO13164" s="10"/>
      <c r="AP13164" s="10"/>
      <c r="AQ13164" s="10"/>
      <c r="AR13164" s="10"/>
      <c r="AS13164" s="10"/>
      <c r="AT13164" s="10"/>
      <c r="AU13164" s="10"/>
      <c r="AV13164" s="10"/>
      <c r="AW13164" s="10"/>
      <c r="AX13164" s="10"/>
      <c r="AY13164" s="10"/>
      <c r="AZ13164" s="10"/>
      <c r="BA13164" s="10"/>
      <c r="BB13164" s="10"/>
      <c r="BC13164" s="10"/>
      <c r="BD13164" s="10"/>
      <c r="BE13164" s="10"/>
      <c r="BF13164" s="10"/>
      <c r="BG13164" s="6"/>
    </row>
    <row r="13165" spans="34:59" x14ac:dyDescent="0.25">
      <c r="AH13165" s="6"/>
      <c r="AI13165" s="6"/>
      <c r="AJ13165" s="6"/>
      <c r="AK13165" s="6"/>
      <c r="AL13165" s="6"/>
      <c r="AM13165" s="6"/>
      <c r="AN13165" s="6"/>
      <c r="AO13165" s="6"/>
      <c r="AP13165" s="6"/>
      <c r="AQ13165" s="6"/>
      <c r="AR13165" s="6"/>
      <c r="AS13165" s="6"/>
      <c r="AT13165" s="6"/>
      <c r="AU13165" s="6"/>
      <c r="AV13165" s="6"/>
      <c r="AW13165" s="6"/>
      <c r="AX13165" s="6"/>
      <c r="AY13165" s="6"/>
      <c r="AZ13165" s="6"/>
      <c r="BA13165" s="6"/>
      <c r="BB13165" s="6"/>
      <c r="BC13165" s="6"/>
      <c r="BD13165" s="6"/>
      <c r="BE13165" s="6"/>
      <c r="BF13165" s="6"/>
      <c r="BG13165" s="10"/>
    </row>
    <row r="13166" spans="34:59" x14ac:dyDescent="0.25">
      <c r="AH13166" s="10"/>
      <c r="AI13166" s="6"/>
    </row>
    <row r="13167" spans="34:59" x14ac:dyDescent="0.25">
      <c r="AH13167" s="6"/>
      <c r="AI13167" s="6"/>
      <c r="AJ13167" s="6"/>
      <c r="AK13167" s="6"/>
      <c r="AL13167" s="6"/>
      <c r="AM13167" s="6"/>
      <c r="AN13167" s="6"/>
      <c r="AO13167" s="6"/>
      <c r="AP13167" s="6"/>
      <c r="AQ13167" s="6"/>
      <c r="AR13167" s="6"/>
      <c r="AS13167" s="6"/>
      <c r="AT13167" s="6"/>
      <c r="AU13167" s="6"/>
      <c r="AV13167" s="6"/>
      <c r="AW13167" s="6"/>
      <c r="AX13167" s="6"/>
      <c r="AY13167" s="6"/>
      <c r="AZ13167" s="6"/>
      <c r="BA13167" s="6"/>
      <c r="BB13167" s="6"/>
      <c r="BC13167" s="6"/>
      <c r="BD13167" s="6"/>
      <c r="BE13167" s="6"/>
      <c r="BF13167" s="6"/>
      <c r="BG13167" s="6"/>
    </row>
    <row r="13168" spans="34:59" x14ac:dyDescent="0.25">
      <c r="AH13168" s="10"/>
      <c r="AI13168" s="6"/>
      <c r="AJ13168" s="10"/>
      <c r="AK13168" s="10"/>
      <c r="AL13168" s="10"/>
      <c r="AM13168" s="10"/>
      <c r="AN13168" s="10"/>
      <c r="AO13168" s="10"/>
      <c r="AP13168" s="10"/>
      <c r="AQ13168" s="10"/>
      <c r="AR13168" s="10"/>
      <c r="AS13168" s="10"/>
      <c r="AT13168" s="10"/>
      <c r="AU13168" s="10"/>
      <c r="AV13168" s="10"/>
      <c r="AW13168" s="10"/>
      <c r="AX13168" s="10"/>
      <c r="AY13168" s="10"/>
      <c r="AZ13168" s="10"/>
      <c r="BA13168" s="10"/>
      <c r="BB13168" s="10"/>
      <c r="BC13168" s="10"/>
      <c r="BD13168" s="10"/>
      <c r="BE13168" s="10"/>
      <c r="BF13168" s="10"/>
      <c r="BG13168" s="6"/>
    </row>
    <row r="13169" spans="34:59" x14ac:dyDescent="0.25">
      <c r="AH13169" s="6"/>
      <c r="AI13169" s="6"/>
      <c r="AJ13169" s="6"/>
      <c r="AK13169" s="6"/>
      <c r="AL13169" s="6"/>
      <c r="AM13169" s="6"/>
      <c r="AN13169" s="6"/>
      <c r="AO13169" s="6"/>
      <c r="AP13169" s="6"/>
      <c r="AQ13169" s="6"/>
      <c r="AR13169" s="6"/>
      <c r="AS13169" s="6"/>
      <c r="AT13169" s="6"/>
      <c r="AU13169" s="6"/>
      <c r="AV13169" s="6"/>
      <c r="AW13169" s="6"/>
      <c r="AX13169" s="6"/>
      <c r="AY13169" s="6"/>
      <c r="AZ13169" s="6"/>
      <c r="BA13169" s="6"/>
      <c r="BB13169" s="6"/>
      <c r="BC13169" s="6"/>
      <c r="BD13169" s="6"/>
      <c r="BE13169" s="6"/>
      <c r="BF13169" s="6"/>
      <c r="BG13169" s="10"/>
    </row>
    <row r="13170" spans="34:59" x14ac:dyDescent="0.25">
      <c r="AH13170" s="10"/>
      <c r="AI13170" s="6"/>
    </row>
    <row r="13171" spans="34:59" x14ac:dyDescent="0.25">
      <c r="AH13171" s="6"/>
      <c r="AI13171" s="6"/>
      <c r="AJ13171" s="6"/>
      <c r="AK13171" s="6"/>
      <c r="AL13171" s="6"/>
      <c r="AM13171" s="6"/>
      <c r="AN13171" s="6"/>
      <c r="AO13171" s="6"/>
      <c r="AP13171" s="6"/>
      <c r="AQ13171" s="6"/>
      <c r="AR13171" s="6"/>
      <c r="AS13171" s="6"/>
      <c r="AT13171" s="6"/>
      <c r="AU13171" s="6"/>
      <c r="AV13171" s="6"/>
      <c r="AW13171" s="6"/>
      <c r="AX13171" s="6"/>
      <c r="AY13171" s="6"/>
      <c r="AZ13171" s="6"/>
      <c r="BA13171" s="6"/>
      <c r="BB13171" s="6"/>
      <c r="BC13171" s="6"/>
      <c r="BD13171" s="6"/>
      <c r="BE13171" s="6"/>
      <c r="BF13171" s="6"/>
      <c r="BG13171" s="6"/>
    </row>
    <row r="13172" spans="34:59" x14ac:dyDescent="0.25">
      <c r="AH13172" s="10"/>
      <c r="AI13172" s="6"/>
      <c r="AJ13172" s="10"/>
      <c r="AK13172" s="10"/>
      <c r="AL13172" s="10"/>
      <c r="AM13172" s="10"/>
      <c r="AN13172" s="10"/>
      <c r="AO13172" s="10"/>
      <c r="AP13172" s="10"/>
      <c r="AQ13172" s="10"/>
      <c r="AR13172" s="10"/>
      <c r="AS13172" s="10"/>
      <c r="AT13172" s="10"/>
      <c r="AU13172" s="10"/>
      <c r="AV13172" s="10"/>
      <c r="AW13172" s="10"/>
      <c r="AX13172" s="10"/>
      <c r="AY13172" s="10"/>
      <c r="AZ13172" s="10"/>
      <c r="BA13172" s="10"/>
      <c r="BB13172" s="10"/>
      <c r="BC13172" s="10"/>
      <c r="BD13172" s="10"/>
      <c r="BE13172" s="10"/>
      <c r="BF13172" s="10"/>
      <c r="BG13172" s="6"/>
    </row>
    <row r="13174" spans="34:59" x14ac:dyDescent="0.25">
      <c r="AH13174" s="10"/>
      <c r="AI13174" s="6"/>
    </row>
    <row r="13175" spans="34:59" x14ac:dyDescent="0.25">
      <c r="AH13175" s="6"/>
      <c r="AI13175" s="6"/>
      <c r="AJ13175" s="6"/>
      <c r="AK13175" s="6"/>
      <c r="AL13175" s="6"/>
      <c r="AM13175" s="6"/>
      <c r="AN13175" s="6"/>
      <c r="AO13175" s="6"/>
      <c r="AP13175" s="6"/>
      <c r="AQ13175" s="6"/>
      <c r="AR13175" s="6"/>
      <c r="AS13175" s="6"/>
      <c r="AT13175" s="6"/>
      <c r="AU13175" s="6"/>
      <c r="AV13175" s="6"/>
      <c r="AW13175" s="6"/>
      <c r="AX13175" s="6"/>
      <c r="AY13175" s="6"/>
      <c r="AZ13175" s="6"/>
      <c r="BA13175" s="6"/>
      <c r="BB13175" s="6"/>
      <c r="BC13175" s="6"/>
      <c r="BD13175" s="6"/>
      <c r="BE13175" s="6"/>
      <c r="BF13175" s="6"/>
      <c r="BG13175" s="6"/>
    </row>
    <row r="13176" spans="34:59" x14ac:dyDescent="0.25">
      <c r="AH13176" s="10"/>
      <c r="AI13176" s="6"/>
      <c r="AJ13176" s="10"/>
      <c r="AK13176" s="10"/>
      <c r="AL13176" s="10"/>
      <c r="AM13176" s="10"/>
      <c r="AN13176" s="10"/>
      <c r="AO13176" s="10"/>
      <c r="AP13176" s="10"/>
      <c r="AQ13176" s="10"/>
      <c r="AR13176" s="10"/>
      <c r="AS13176" s="10"/>
      <c r="AT13176" s="10"/>
      <c r="AU13176" s="10"/>
      <c r="AV13176" s="10"/>
      <c r="AW13176" s="10"/>
      <c r="AX13176" s="10"/>
      <c r="AY13176" s="10"/>
      <c r="AZ13176" s="10"/>
      <c r="BA13176" s="10"/>
      <c r="BB13176" s="10"/>
      <c r="BC13176" s="10"/>
      <c r="BD13176" s="10"/>
      <c r="BE13176" s="10"/>
      <c r="BF13176" s="10"/>
      <c r="BG13176" s="6"/>
    </row>
    <row r="13177" spans="34:59" x14ac:dyDescent="0.25">
      <c r="AH13177" s="6"/>
      <c r="AI13177" s="6"/>
      <c r="AJ13177" s="6"/>
      <c r="AK13177" s="6"/>
      <c r="AL13177" s="6"/>
      <c r="AM13177" s="6"/>
      <c r="AN13177" s="6"/>
      <c r="AO13177" s="6"/>
      <c r="AP13177" s="6"/>
      <c r="AQ13177" s="6"/>
      <c r="AR13177" s="6"/>
      <c r="AS13177" s="6"/>
      <c r="AT13177" s="6"/>
      <c r="AU13177" s="6"/>
      <c r="AV13177" s="6"/>
      <c r="AW13177" s="6"/>
      <c r="AX13177" s="6"/>
      <c r="AY13177" s="6"/>
      <c r="AZ13177" s="6"/>
      <c r="BA13177" s="6"/>
      <c r="BB13177" s="6"/>
      <c r="BC13177" s="6"/>
      <c r="BD13177" s="6"/>
      <c r="BE13177" s="6"/>
      <c r="BF13177" s="6"/>
      <c r="BG13177" s="10"/>
    </row>
    <row r="13178" spans="34:59" x14ac:dyDescent="0.25">
      <c r="AH13178" s="10"/>
      <c r="AI13178" s="6"/>
    </row>
    <row r="13179" spans="34:59" x14ac:dyDescent="0.25">
      <c r="AH13179" s="6"/>
      <c r="AI13179" s="6"/>
      <c r="AJ13179" s="6"/>
      <c r="AK13179" s="6"/>
      <c r="AL13179" s="6"/>
      <c r="AM13179" s="6"/>
      <c r="AN13179" s="6"/>
      <c r="AO13179" s="6"/>
      <c r="AP13179" s="6"/>
      <c r="AQ13179" s="6"/>
      <c r="AR13179" s="6"/>
      <c r="AS13179" s="6"/>
      <c r="AT13179" s="6"/>
      <c r="AU13179" s="6"/>
      <c r="AV13179" s="6"/>
      <c r="AW13179" s="6"/>
      <c r="AX13179" s="6"/>
      <c r="AY13179" s="6"/>
      <c r="AZ13179" s="6"/>
      <c r="BA13179" s="6"/>
      <c r="BB13179" s="6"/>
      <c r="BC13179" s="6"/>
      <c r="BD13179" s="6"/>
      <c r="BE13179" s="6"/>
      <c r="BF13179" s="6"/>
      <c r="BG13179" s="6"/>
    </row>
    <row r="13180" spans="34:59" x14ac:dyDescent="0.25">
      <c r="AH13180" s="10"/>
      <c r="AI13180" s="6"/>
      <c r="AJ13180" s="10"/>
      <c r="AK13180" s="10"/>
      <c r="AL13180" s="10"/>
      <c r="AM13180" s="10"/>
      <c r="AN13180" s="10"/>
      <c r="AO13180" s="10"/>
      <c r="AP13180" s="10"/>
      <c r="AQ13180" s="10"/>
      <c r="AR13180" s="10"/>
      <c r="AS13180" s="10"/>
      <c r="AT13180" s="10"/>
      <c r="AU13180" s="10"/>
      <c r="AV13180" s="10"/>
      <c r="AW13180" s="10"/>
      <c r="AX13180" s="10"/>
      <c r="AY13180" s="10"/>
      <c r="AZ13180" s="10"/>
      <c r="BA13180" s="10"/>
      <c r="BB13180" s="10"/>
      <c r="BC13180" s="10"/>
      <c r="BD13180" s="10"/>
      <c r="BE13180" s="10"/>
      <c r="BF13180" s="10"/>
      <c r="BG13180" s="6"/>
    </row>
    <row r="13181" spans="34:59" x14ac:dyDescent="0.25">
      <c r="AH13181" s="6"/>
      <c r="AI13181" s="6"/>
      <c r="AJ13181" s="6"/>
      <c r="AK13181" s="6"/>
      <c r="AL13181" s="6"/>
      <c r="AM13181" s="6"/>
      <c r="AN13181" s="6"/>
      <c r="AO13181" s="6"/>
      <c r="AP13181" s="6"/>
      <c r="AQ13181" s="6"/>
      <c r="AR13181" s="6"/>
      <c r="AS13181" s="6"/>
      <c r="AT13181" s="6"/>
      <c r="AU13181" s="6"/>
      <c r="AV13181" s="6"/>
      <c r="AW13181" s="6"/>
      <c r="AX13181" s="6"/>
      <c r="AY13181" s="6"/>
      <c r="AZ13181" s="6"/>
      <c r="BA13181" s="6"/>
      <c r="BB13181" s="6"/>
      <c r="BC13181" s="6"/>
      <c r="BD13181" s="6"/>
      <c r="BE13181" s="6"/>
      <c r="BF13181" s="6"/>
      <c r="BG13181" s="10"/>
    </row>
    <row r="13182" spans="34:59" x14ac:dyDescent="0.25">
      <c r="AH13182" s="10"/>
      <c r="AI13182" s="6"/>
    </row>
    <row r="13183" spans="34:59" x14ac:dyDescent="0.25">
      <c r="AH13183" s="6"/>
      <c r="AI13183" s="6"/>
      <c r="AJ13183" s="6"/>
      <c r="AK13183" s="6"/>
      <c r="AL13183" s="6"/>
      <c r="AM13183" s="6"/>
      <c r="AN13183" s="6"/>
      <c r="AO13183" s="6"/>
      <c r="AP13183" s="6"/>
      <c r="AQ13183" s="6"/>
      <c r="AR13183" s="6"/>
      <c r="AS13183" s="6"/>
      <c r="AT13183" s="6"/>
      <c r="AU13183" s="6"/>
      <c r="AV13183" s="6"/>
      <c r="AW13183" s="6"/>
      <c r="AX13183" s="6"/>
      <c r="AY13183" s="6"/>
      <c r="AZ13183" s="6"/>
      <c r="BA13183" s="6"/>
      <c r="BB13183" s="6"/>
      <c r="BC13183" s="6"/>
      <c r="BD13183" s="6"/>
      <c r="BE13183" s="6"/>
      <c r="BF13183" s="6"/>
      <c r="BG13183" s="6"/>
    </row>
    <row r="13184" spans="34:59" x14ac:dyDescent="0.25">
      <c r="AH13184" s="10"/>
      <c r="AI13184" s="6"/>
      <c r="AJ13184" s="10"/>
      <c r="AK13184" s="10"/>
      <c r="AL13184" s="10"/>
      <c r="AM13184" s="10"/>
      <c r="AN13184" s="10"/>
      <c r="AO13184" s="10"/>
      <c r="AP13184" s="10"/>
      <c r="AQ13184" s="10"/>
      <c r="AR13184" s="10"/>
      <c r="AS13184" s="10"/>
      <c r="AT13184" s="10"/>
      <c r="AU13184" s="10"/>
      <c r="AV13184" s="10"/>
      <c r="AW13184" s="10"/>
      <c r="AX13184" s="10"/>
      <c r="AY13184" s="10"/>
      <c r="AZ13184" s="10"/>
      <c r="BA13184" s="10"/>
      <c r="BB13184" s="10"/>
      <c r="BC13184" s="10"/>
      <c r="BD13184" s="10"/>
      <c r="BE13184" s="10"/>
      <c r="BF13184" s="10"/>
      <c r="BG13184" s="6"/>
    </row>
    <row r="13185" spans="34:59" x14ac:dyDescent="0.25">
      <c r="AH13185" s="6"/>
      <c r="AI13185" s="6"/>
      <c r="AJ13185" s="6"/>
      <c r="AK13185" s="6"/>
      <c r="AL13185" s="6"/>
      <c r="AM13185" s="6"/>
      <c r="AN13185" s="6"/>
      <c r="AO13185" s="6"/>
      <c r="AP13185" s="6"/>
      <c r="AQ13185" s="6"/>
      <c r="AR13185" s="6"/>
      <c r="AS13185" s="6"/>
      <c r="AT13185" s="6"/>
      <c r="AU13185" s="6"/>
      <c r="AV13185" s="6"/>
      <c r="AW13185" s="6"/>
      <c r="AX13185" s="6"/>
      <c r="AY13185" s="6"/>
      <c r="AZ13185" s="6"/>
      <c r="BA13185" s="6"/>
      <c r="BB13185" s="6"/>
      <c r="BC13185" s="6"/>
      <c r="BD13185" s="6"/>
      <c r="BE13185" s="6"/>
      <c r="BF13185" s="6"/>
      <c r="BG13185" s="10"/>
    </row>
    <row r="13186" spans="34:59" x14ac:dyDescent="0.25">
      <c r="AH13186" s="10"/>
      <c r="AI13186" s="6"/>
    </row>
    <row r="13187" spans="34:59" x14ac:dyDescent="0.25">
      <c r="AH13187" s="6"/>
      <c r="AI13187" s="6"/>
      <c r="AJ13187" s="6"/>
      <c r="AK13187" s="6"/>
      <c r="AL13187" s="6"/>
      <c r="AM13187" s="6"/>
      <c r="AN13187" s="6"/>
      <c r="AO13187" s="6"/>
      <c r="AP13187" s="6"/>
      <c r="AQ13187" s="6"/>
      <c r="AR13187" s="6"/>
      <c r="AS13187" s="6"/>
      <c r="AT13187" s="6"/>
      <c r="AU13187" s="6"/>
      <c r="AV13187" s="6"/>
      <c r="AW13187" s="6"/>
      <c r="AX13187" s="6"/>
      <c r="AY13187" s="6"/>
      <c r="AZ13187" s="6"/>
      <c r="BA13187" s="6"/>
      <c r="BB13187" s="6"/>
      <c r="BC13187" s="6"/>
      <c r="BD13187" s="6"/>
      <c r="BE13187" s="6"/>
      <c r="BF13187" s="6"/>
      <c r="BG13187" s="6"/>
    </row>
    <row r="13188" spans="34:59" x14ac:dyDescent="0.25">
      <c r="AH13188" s="10"/>
      <c r="AI13188" s="6"/>
      <c r="AJ13188" s="10"/>
      <c r="AK13188" s="10"/>
      <c r="AL13188" s="10"/>
      <c r="AM13188" s="10"/>
      <c r="AN13188" s="10"/>
      <c r="AO13188" s="10"/>
      <c r="AP13188" s="10"/>
      <c r="AQ13188" s="10"/>
      <c r="AR13188" s="10"/>
      <c r="AS13188" s="10"/>
      <c r="AT13188" s="10"/>
      <c r="AU13188" s="10"/>
      <c r="AV13188" s="10"/>
      <c r="AW13188" s="10"/>
      <c r="AX13188" s="10"/>
      <c r="AY13188" s="10"/>
      <c r="AZ13188" s="10"/>
      <c r="BA13188" s="10"/>
      <c r="BB13188" s="10"/>
      <c r="BC13188" s="10"/>
      <c r="BD13188" s="10"/>
      <c r="BE13188" s="10"/>
      <c r="BF13188" s="10"/>
      <c r="BG13188" s="6"/>
    </row>
    <row r="13190" spans="34:59" x14ac:dyDescent="0.25">
      <c r="AH13190" s="10"/>
      <c r="AI13190" s="6"/>
    </row>
    <row r="13191" spans="34:59" x14ac:dyDescent="0.25">
      <c r="AH13191" s="6"/>
      <c r="AI13191" s="6"/>
      <c r="AJ13191" s="6"/>
      <c r="AK13191" s="6"/>
      <c r="AL13191" s="6"/>
      <c r="AM13191" s="6"/>
      <c r="AN13191" s="6"/>
      <c r="AO13191" s="6"/>
      <c r="AP13191" s="6"/>
      <c r="AQ13191" s="6"/>
      <c r="AR13191" s="6"/>
      <c r="AS13191" s="6"/>
      <c r="AT13191" s="6"/>
      <c r="AU13191" s="6"/>
      <c r="AV13191" s="6"/>
      <c r="AW13191" s="6"/>
      <c r="AX13191" s="6"/>
      <c r="AY13191" s="6"/>
      <c r="AZ13191" s="6"/>
      <c r="BA13191" s="6"/>
      <c r="BB13191" s="6"/>
      <c r="BC13191" s="6"/>
      <c r="BD13191" s="6"/>
      <c r="BE13191" s="6"/>
      <c r="BF13191" s="6"/>
      <c r="BG13191" s="6"/>
    </row>
    <row r="13192" spans="34:59" x14ac:dyDescent="0.25">
      <c r="AH13192" s="10"/>
      <c r="AI13192" s="6"/>
      <c r="AJ13192" s="10"/>
      <c r="AK13192" s="10"/>
      <c r="AL13192" s="10"/>
      <c r="AM13192" s="10"/>
      <c r="AN13192" s="10"/>
      <c r="AO13192" s="10"/>
      <c r="AP13192" s="10"/>
      <c r="AQ13192" s="10"/>
      <c r="AR13192" s="10"/>
      <c r="AS13192" s="10"/>
      <c r="AT13192" s="10"/>
      <c r="AU13192" s="10"/>
      <c r="AV13192" s="10"/>
      <c r="AW13192" s="10"/>
      <c r="AX13192" s="10"/>
      <c r="AY13192" s="10"/>
      <c r="AZ13192" s="10"/>
      <c r="BA13192" s="10"/>
      <c r="BB13192" s="10"/>
      <c r="BC13192" s="10"/>
      <c r="BD13192" s="10"/>
      <c r="BE13192" s="10"/>
      <c r="BF13192" s="10"/>
      <c r="BG13192" s="6"/>
    </row>
    <row r="13193" spans="34:59" x14ac:dyDescent="0.25">
      <c r="AH13193" s="6"/>
      <c r="AI13193" s="6"/>
      <c r="AJ13193" s="6"/>
      <c r="AK13193" s="6"/>
      <c r="AL13193" s="6"/>
      <c r="AM13193" s="6"/>
      <c r="AN13193" s="6"/>
      <c r="AO13193" s="6"/>
      <c r="AP13193" s="6"/>
      <c r="AQ13193" s="6"/>
      <c r="AR13193" s="6"/>
      <c r="AS13193" s="6"/>
      <c r="AT13193" s="6"/>
      <c r="AU13193" s="6"/>
      <c r="AV13193" s="6"/>
      <c r="AW13193" s="6"/>
      <c r="AX13193" s="6"/>
      <c r="AY13193" s="6"/>
      <c r="AZ13193" s="6"/>
      <c r="BA13193" s="6"/>
      <c r="BB13193" s="6"/>
      <c r="BC13193" s="6"/>
      <c r="BD13193" s="6"/>
      <c r="BE13193" s="6"/>
      <c r="BF13193" s="6"/>
      <c r="BG13193" s="10"/>
    </row>
    <row r="13194" spans="34:59" x14ac:dyDescent="0.25">
      <c r="AH13194" s="10"/>
      <c r="AI13194" s="6"/>
    </row>
    <row r="13195" spans="34:59" x14ac:dyDescent="0.25">
      <c r="AH13195" s="6"/>
      <c r="AI13195" s="6"/>
      <c r="AJ13195" s="6"/>
      <c r="AK13195" s="6"/>
      <c r="AL13195" s="6"/>
      <c r="AM13195" s="6"/>
      <c r="AN13195" s="6"/>
      <c r="AO13195" s="6"/>
      <c r="AP13195" s="6"/>
      <c r="AQ13195" s="6"/>
      <c r="AR13195" s="6"/>
      <c r="AS13195" s="6"/>
      <c r="AT13195" s="6"/>
      <c r="AU13195" s="6"/>
      <c r="AV13195" s="6"/>
      <c r="AW13195" s="6"/>
      <c r="AX13195" s="6"/>
      <c r="AY13195" s="6"/>
      <c r="AZ13195" s="6"/>
      <c r="BA13195" s="6"/>
      <c r="BB13195" s="6"/>
      <c r="BC13195" s="6"/>
      <c r="BD13195" s="6"/>
      <c r="BE13195" s="6"/>
      <c r="BF13195" s="6"/>
      <c r="BG13195" s="6"/>
    </row>
    <row r="13196" spans="34:59" x14ac:dyDescent="0.25">
      <c r="AH13196" s="10"/>
      <c r="AI13196" s="6"/>
      <c r="AJ13196" s="10"/>
      <c r="AK13196" s="10"/>
      <c r="AL13196" s="10"/>
      <c r="AM13196" s="10"/>
      <c r="AN13196" s="10"/>
      <c r="AO13196" s="10"/>
      <c r="AP13196" s="10"/>
      <c r="AQ13196" s="10"/>
      <c r="AR13196" s="10"/>
      <c r="AS13196" s="10"/>
      <c r="AT13196" s="10"/>
      <c r="AU13196" s="10"/>
      <c r="AV13196" s="10"/>
      <c r="AW13196" s="10"/>
      <c r="AX13196" s="10"/>
      <c r="AY13196" s="10"/>
      <c r="AZ13196" s="10"/>
      <c r="BA13196" s="10"/>
      <c r="BB13196" s="10"/>
      <c r="BC13196" s="10"/>
      <c r="BD13196" s="10"/>
      <c r="BE13196" s="10"/>
      <c r="BF13196" s="10"/>
      <c r="BG13196" s="6"/>
    </row>
    <row r="13197" spans="34:59" x14ac:dyDescent="0.25">
      <c r="AH13197" s="6"/>
      <c r="AI13197" s="6"/>
      <c r="AJ13197" s="6"/>
      <c r="AK13197" s="6"/>
      <c r="AL13197" s="6"/>
      <c r="AM13197" s="6"/>
      <c r="AN13197" s="6"/>
      <c r="AO13197" s="6"/>
      <c r="AP13197" s="6"/>
      <c r="AQ13197" s="6"/>
      <c r="AR13197" s="6"/>
      <c r="AS13197" s="6"/>
      <c r="AT13197" s="6"/>
      <c r="AU13197" s="6"/>
      <c r="AV13197" s="6"/>
      <c r="AW13197" s="6"/>
      <c r="AX13197" s="6"/>
      <c r="AY13197" s="6"/>
      <c r="AZ13197" s="6"/>
      <c r="BA13197" s="6"/>
      <c r="BB13197" s="6"/>
      <c r="BC13197" s="6"/>
      <c r="BD13197" s="6"/>
      <c r="BE13197" s="6"/>
      <c r="BF13197" s="6"/>
      <c r="BG13197" s="10"/>
    </row>
    <row r="13198" spans="34:59" x14ac:dyDescent="0.25">
      <c r="AH13198" s="10"/>
      <c r="AI13198" s="6"/>
    </row>
    <row r="13199" spans="34:59" x14ac:dyDescent="0.25">
      <c r="AH13199" s="6"/>
      <c r="AI13199" s="6"/>
      <c r="AJ13199" s="6"/>
      <c r="AK13199" s="6"/>
      <c r="AL13199" s="6"/>
      <c r="AM13199" s="6"/>
      <c r="AN13199" s="6"/>
      <c r="AO13199" s="6"/>
      <c r="AP13199" s="6"/>
      <c r="AQ13199" s="6"/>
      <c r="AR13199" s="6"/>
      <c r="AS13199" s="6"/>
      <c r="AT13199" s="6"/>
      <c r="AU13199" s="6"/>
      <c r="AV13199" s="6"/>
      <c r="AW13199" s="6"/>
      <c r="AX13199" s="6"/>
      <c r="AY13199" s="6"/>
      <c r="AZ13199" s="6"/>
      <c r="BA13199" s="6"/>
      <c r="BB13199" s="6"/>
      <c r="BC13199" s="6"/>
      <c r="BD13199" s="6"/>
      <c r="BE13199" s="6"/>
      <c r="BF13199" s="6"/>
      <c r="BG13199" s="6"/>
    </row>
    <row r="13200" spans="34:59" x14ac:dyDescent="0.25">
      <c r="AH13200" s="10"/>
      <c r="AI13200" s="6"/>
      <c r="AJ13200" s="10"/>
      <c r="AK13200" s="10"/>
      <c r="AL13200" s="10"/>
      <c r="AM13200" s="10"/>
      <c r="AN13200" s="10"/>
      <c r="AO13200" s="10"/>
      <c r="AP13200" s="10"/>
      <c r="AQ13200" s="10"/>
      <c r="AR13200" s="10"/>
      <c r="AS13200" s="10"/>
      <c r="AT13200" s="10"/>
      <c r="AU13200" s="10"/>
      <c r="AV13200" s="10"/>
      <c r="AW13200" s="10"/>
      <c r="AX13200" s="10"/>
      <c r="AY13200" s="10"/>
      <c r="AZ13200" s="10"/>
      <c r="BA13200" s="10"/>
      <c r="BB13200" s="10"/>
      <c r="BC13200" s="10"/>
      <c r="BD13200" s="10"/>
      <c r="BE13200" s="10"/>
      <c r="BF13200" s="10"/>
      <c r="BG13200" s="6"/>
    </row>
    <row r="13201" spans="34:59" x14ac:dyDescent="0.25">
      <c r="AH13201" s="6"/>
      <c r="AI13201" s="6"/>
      <c r="AJ13201" s="6"/>
      <c r="AK13201" s="6"/>
      <c r="AL13201" s="6"/>
      <c r="AM13201" s="6"/>
      <c r="AN13201" s="6"/>
      <c r="AO13201" s="6"/>
      <c r="AP13201" s="6"/>
      <c r="AQ13201" s="6"/>
      <c r="AR13201" s="6"/>
      <c r="AS13201" s="6"/>
      <c r="AT13201" s="6"/>
      <c r="AU13201" s="6"/>
      <c r="AV13201" s="6"/>
      <c r="AW13201" s="6"/>
      <c r="AX13201" s="6"/>
      <c r="AY13201" s="6"/>
      <c r="AZ13201" s="6"/>
      <c r="BA13201" s="6"/>
      <c r="BB13201" s="6"/>
      <c r="BC13201" s="6"/>
      <c r="BD13201" s="6"/>
      <c r="BE13201" s="6"/>
      <c r="BF13201" s="6"/>
      <c r="BG13201" s="10"/>
    </row>
    <row r="13202" spans="34:59" x14ac:dyDescent="0.25">
      <c r="AH13202" s="10"/>
      <c r="AI13202" s="6"/>
    </row>
    <row r="13203" spans="34:59" x14ac:dyDescent="0.25">
      <c r="AH13203" s="6"/>
      <c r="AI13203" s="6"/>
      <c r="AJ13203" s="6"/>
      <c r="AK13203" s="6"/>
      <c r="AL13203" s="6"/>
      <c r="AM13203" s="6"/>
      <c r="AN13203" s="6"/>
      <c r="AO13203" s="6"/>
      <c r="AP13203" s="6"/>
      <c r="AQ13203" s="6"/>
      <c r="AR13203" s="6"/>
      <c r="AS13203" s="6"/>
      <c r="AT13203" s="6"/>
      <c r="AU13203" s="6"/>
      <c r="AV13203" s="6"/>
      <c r="AW13203" s="6"/>
      <c r="AX13203" s="6"/>
      <c r="AY13203" s="6"/>
      <c r="AZ13203" s="6"/>
      <c r="BA13203" s="6"/>
      <c r="BB13203" s="6"/>
      <c r="BC13203" s="6"/>
      <c r="BD13203" s="6"/>
      <c r="BE13203" s="6"/>
      <c r="BF13203" s="6"/>
      <c r="BG13203" s="6"/>
    </row>
    <row r="13204" spans="34:59" x14ac:dyDescent="0.25">
      <c r="AH13204" s="10"/>
      <c r="AI13204" s="6"/>
      <c r="AJ13204" s="10"/>
      <c r="AK13204" s="10"/>
      <c r="AL13204" s="10"/>
      <c r="AM13204" s="10"/>
      <c r="AN13204" s="10"/>
      <c r="AO13204" s="10"/>
      <c r="AP13204" s="10"/>
      <c r="AQ13204" s="10"/>
      <c r="AR13204" s="10"/>
      <c r="AS13204" s="10"/>
      <c r="AT13204" s="10"/>
      <c r="AU13204" s="10"/>
      <c r="AV13204" s="10"/>
      <c r="AW13204" s="10"/>
      <c r="AX13204" s="10"/>
      <c r="AY13204" s="10"/>
      <c r="AZ13204" s="10"/>
      <c r="BA13204" s="10"/>
      <c r="BB13204" s="10"/>
      <c r="BC13204" s="10"/>
      <c r="BD13204" s="10"/>
      <c r="BE13204" s="10"/>
      <c r="BF13204" s="10"/>
      <c r="BG13204" s="6"/>
    </row>
    <row r="13206" spans="34:59" x14ac:dyDescent="0.25">
      <c r="AH13206" s="10"/>
      <c r="AI13206" s="6"/>
    </row>
    <row r="13207" spans="34:59" x14ac:dyDescent="0.25">
      <c r="AH13207" s="6"/>
      <c r="AI13207" s="6"/>
      <c r="AJ13207" s="6"/>
      <c r="AK13207" s="6"/>
      <c r="AL13207" s="6"/>
      <c r="AM13207" s="6"/>
      <c r="AN13207" s="6"/>
      <c r="AO13207" s="6"/>
      <c r="AP13207" s="6"/>
      <c r="AQ13207" s="6"/>
      <c r="AR13207" s="6"/>
      <c r="AS13207" s="6"/>
      <c r="AT13207" s="6"/>
      <c r="AU13207" s="6"/>
      <c r="AV13207" s="6"/>
      <c r="AW13207" s="6"/>
      <c r="AX13207" s="6"/>
      <c r="AY13207" s="6"/>
      <c r="AZ13207" s="6"/>
      <c r="BA13207" s="6"/>
      <c r="BB13207" s="6"/>
      <c r="BC13207" s="6"/>
      <c r="BD13207" s="6"/>
      <c r="BE13207" s="6"/>
      <c r="BF13207" s="6"/>
      <c r="BG13207" s="6"/>
    </row>
    <row r="13208" spans="34:59" x14ac:dyDescent="0.25">
      <c r="AH13208" s="10"/>
      <c r="AI13208" s="6"/>
      <c r="AJ13208" s="10"/>
      <c r="AK13208" s="10"/>
      <c r="AL13208" s="10"/>
      <c r="AM13208" s="10"/>
      <c r="AN13208" s="10"/>
      <c r="AO13208" s="10"/>
      <c r="AP13208" s="10"/>
      <c r="AQ13208" s="10"/>
      <c r="AR13208" s="10"/>
      <c r="AS13208" s="10"/>
      <c r="AT13208" s="10"/>
      <c r="AU13208" s="10"/>
      <c r="AV13208" s="10"/>
      <c r="AW13208" s="10"/>
      <c r="AX13208" s="10"/>
      <c r="AY13208" s="10"/>
      <c r="AZ13208" s="10"/>
      <c r="BA13208" s="10"/>
      <c r="BB13208" s="10"/>
      <c r="BC13208" s="10"/>
      <c r="BD13208" s="10"/>
      <c r="BE13208" s="10"/>
      <c r="BF13208" s="10"/>
      <c r="BG13208" s="6"/>
    </row>
    <row r="13209" spans="34:59" x14ac:dyDescent="0.25">
      <c r="AH13209" s="6"/>
      <c r="AI13209" s="6"/>
      <c r="AJ13209" s="6"/>
      <c r="AK13209" s="6"/>
      <c r="AL13209" s="6"/>
      <c r="AM13209" s="6"/>
      <c r="AN13209" s="6"/>
      <c r="AO13209" s="6"/>
      <c r="AP13209" s="6"/>
      <c r="AQ13209" s="6"/>
      <c r="AR13209" s="6"/>
      <c r="AS13209" s="6"/>
      <c r="AT13209" s="6"/>
      <c r="AU13209" s="6"/>
      <c r="AV13209" s="6"/>
      <c r="AW13209" s="6"/>
      <c r="AX13209" s="6"/>
      <c r="AY13209" s="6"/>
      <c r="AZ13209" s="6"/>
      <c r="BA13209" s="6"/>
      <c r="BB13209" s="6"/>
      <c r="BC13209" s="6"/>
      <c r="BD13209" s="6"/>
      <c r="BE13209" s="6"/>
      <c r="BF13209" s="6"/>
      <c r="BG13209" s="10"/>
    </row>
    <row r="13210" spans="34:59" x14ac:dyDescent="0.25">
      <c r="AH13210" s="10"/>
      <c r="AI13210" s="6"/>
    </row>
    <row r="13211" spans="34:59" x14ac:dyDescent="0.25">
      <c r="AH13211" s="6"/>
      <c r="AI13211" s="6"/>
      <c r="AJ13211" s="6"/>
      <c r="AK13211" s="6"/>
      <c r="AL13211" s="6"/>
      <c r="AM13211" s="6"/>
      <c r="AN13211" s="6"/>
      <c r="AO13211" s="6"/>
      <c r="AP13211" s="6"/>
      <c r="AQ13211" s="6"/>
      <c r="AR13211" s="6"/>
      <c r="AS13211" s="6"/>
      <c r="AT13211" s="6"/>
      <c r="AU13211" s="6"/>
      <c r="AV13211" s="6"/>
      <c r="AW13211" s="6"/>
      <c r="AX13211" s="6"/>
      <c r="AY13211" s="6"/>
      <c r="AZ13211" s="6"/>
      <c r="BA13211" s="6"/>
      <c r="BB13211" s="6"/>
      <c r="BC13211" s="6"/>
      <c r="BD13211" s="6"/>
      <c r="BE13211" s="6"/>
      <c r="BF13211" s="6"/>
      <c r="BG13211" s="6"/>
    </row>
    <row r="13212" spans="34:59" x14ac:dyDescent="0.25">
      <c r="AH13212" s="10"/>
      <c r="AI13212" s="6"/>
      <c r="AJ13212" s="10"/>
      <c r="AK13212" s="10"/>
      <c r="AL13212" s="10"/>
      <c r="AM13212" s="10"/>
      <c r="AN13212" s="10"/>
      <c r="AO13212" s="10"/>
      <c r="AP13212" s="10"/>
      <c r="AQ13212" s="10"/>
      <c r="AR13212" s="10"/>
      <c r="AS13212" s="10"/>
      <c r="AT13212" s="10"/>
      <c r="AU13212" s="10"/>
      <c r="AV13212" s="10"/>
      <c r="AW13212" s="10"/>
      <c r="AX13212" s="10"/>
      <c r="AY13212" s="10"/>
      <c r="AZ13212" s="10"/>
      <c r="BA13212" s="10"/>
      <c r="BB13212" s="10"/>
      <c r="BC13212" s="10"/>
      <c r="BD13212" s="10"/>
      <c r="BE13212" s="10"/>
      <c r="BF13212" s="10"/>
      <c r="BG13212" s="6"/>
    </row>
    <row r="13213" spans="34:59" x14ac:dyDescent="0.25">
      <c r="AH13213" s="6"/>
      <c r="AI13213" s="6"/>
      <c r="AJ13213" s="6"/>
      <c r="AK13213" s="6"/>
      <c r="AL13213" s="6"/>
      <c r="AM13213" s="6"/>
      <c r="AN13213" s="6"/>
      <c r="AO13213" s="6"/>
      <c r="AP13213" s="6"/>
      <c r="AQ13213" s="6"/>
      <c r="AR13213" s="6"/>
      <c r="AS13213" s="6"/>
      <c r="AT13213" s="6"/>
      <c r="AU13213" s="6"/>
      <c r="AV13213" s="6"/>
      <c r="AW13213" s="6"/>
      <c r="AX13213" s="6"/>
      <c r="AY13213" s="6"/>
      <c r="AZ13213" s="6"/>
      <c r="BA13213" s="6"/>
      <c r="BB13213" s="6"/>
      <c r="BC13213" s="6"/>
      <c r="BD13213" s="6"/>
      <c r="BE13213" s="6"/>
      <c r="BF13213" s="6"/>
      <c r="BG13213" s="10"/>
    </row>
    <row r="13214" spans="34:59" x14ac:dyDescent="0.25">
      <c r="AH13214" s="10"/>
      <c r="AI13214" s="6"/>
    </row>
    <row r="13215" spans="34:59" x14ac:dyDescent="0.25">
      <c r="AH13215" s="6"/>
      <c r="AI13215" s="6"/>
      <c r="AJ13215" s="6"/>
      <c r="AK13215" s="6"/>
      <c r="AL13215" s="6"/>
      <c r="AM13215" s="6"/>
      <c r="AN13215" s="6"/>
      <c r="AO13215" s="6"/>
      <c r="AP13215" s="6"/>
      <c r="AQ13215" s="6"/>
      <c r="AR13215" s="6"/>
      <c r="AS13215" s="6"/>
      <c r="AT13215" s="6"/>
      <c r="AU13215" s="6"/>
      <c r="AV13215" s="6"/>
      <c r="AW13215" s="6"/>
      <c r="AX13215" s="6"/>
      <c r="AY13215" s="6"/>
      <c r="AZ13215" s="6"/>
      <c r="BA13215" s="6"/>
      <c r="BB13215" s="6"/>
      <c r="BC13215" s="6"/>
      <c r="BD13215" s="6"/>
      <c r="BE13215" s="6"/>
      <c r="BF13215" s="6"/>
      <c r="BG13215" s="6"/>
    </row>
    <row r="13216" spans="34:59" x14ac:dyDescent="0.25">
      <c r="AH13216" s="10"/>
      <c r="AI13216" s="6"/>
      <c r="AJ13216" s="10"/>
      <c r="AK13216" s="10"/>
      <c r="AL13216" s="10"/>
      <c r="AM13216" s="10"/>
      <c r="AN13216" s="10"/>
      <c r="AO13216" s="10"/>
      <c r="AP13216" s="10"/>
      <c r="AQ13216" s="10"/>
      <c r="AR13216" s="10"/>
      <c r="AS13216" s="10"/>
      <c r="AT13216" s="10"/>
      <c r="AU13216" s="10"/>
      <c r="AV13216" s="10"/>
      <c r="AW13216" s="10"/>
      <c r="AX13216" s="10"/>
      <c r="AY13216" s="10"/>
      <c r="AZ13216" s="10"/>
      <c r="BA13216" s="10"/>
      <c r="BB13216" s="10"/>
      <c r="BC13216" s="10"/>
      <c r="BD13216" s="10"/>
      <c r="BE13216" s="10"/>
      <c r="BF13216" s="10"/>
      <c r="BG13216" s="6"/>
    </row>
    <row r="13217" spans="34:59" x14ac:dyDescent="0.25">
      <c r="AH13217" s="6"/>
      <c r="AI13217" s="6"/>
      <c r="AJ13217" s="6"/>
      <c r="AK13217" s="6"/>
      <c r="AL13217" s="6"/>
      <c r="AM13217" s="6"/>
      <c r="AN13217" s="6"/>
      <c r="AO13217" s="6"/>
      <c r="AP13217" s="6"/>
      <c r="AQ13217" s="6"/>
      <c r="AR13217" s="6"/>
      <c r="AS13217" s="6"/>
      <c r="AT13217" s="6"/>
      <c r="AU13217" s="6"/>
      <c r="AV13217" s="6"/>
      <c r="AW13217" s="6"/>
      <c r="AX13217" s="6"/>
      <c r="AY13217" s="6"/>
      <c r="AZ13217" s="6"/>
      <c r="BA13217" s="6"/>
      <c r="BB13217" s="6"/>
      <c r="BC13217" s="6"/>
      <c r="BD13217" s="6"/>
      <c r="BE13217" s="6"/>
      <c r="BF13217" s="6"/>
      <c r="BG13217" s="10"/>
    </row>
    <row r="13218" spans="34:59" x14ac:dyDescent="0.25">
      <c r="AH13218" s="10"/>
      <c r="AI13218" s="6"/>
    </row>
    <row r="13219" spans="34:59" x14ac:dyDescent="0.25">
      <c r="AH13219" s="6"/>
      <c r="AI13219" s="6"/>
      <c r="AJ13219" s="6"/>
      <c r="AK13219" s="6"/>
      <c r="AL13219" s="6"/>
      <c r="AM13219" s="6"/>
      <c r="AN13219" s="6"/>
      <c r="AO13219" s="6"/>
      <c r="AP13219" s="6"/>
      <c r="AQ13219" s="6"/>
      <c r="AR13219" s="6"/>
      <c r="AS13219" s="6"/>
      <c r="AT13219" s="6"/>
      <c r="AU13219" s="6"/>
      <c r="AV13219" s="6"/>
      <c r="AW13219" s="6"/>
      <c r="AX13219" s="6"/>
      <c r="AY13219" s="6"/>
      <c r="AZ13219" s="6"/>
      <c r="BA13219" s="6"/>
      <c r="BB13219" s="6"/>
      <c r="BC13219" s="6"/>
      <c r="BD13219" s="6"/>
      <c r="BE13219" s="6"/>
      <c r="BF13219" s="6"/>
      <c r="BG13219" s="6"/>
    </row>
    <row r="13220" spans="34:59" x14ac:dyDescent="0.25">
      <c r="AH13220" s="10"/>
      <c r="AI13220" s="6"/>
      <c r="AJ13220" s="10"/>
      <c r="AK13220" s="10"/>
      <c r="AL13220" s="10"/>
      <c r="AM13220" s="10"/>
      <c r="AN13220" s="10"/>
      <c r="AO13220" s="10"/>
      <c r="AP13220" s="10"/>
      <c r="AQ13220" s="10"/>
      <c r="AR13220" s="10"/>
      <c r="AS13220" s="10"/>
      <c r="AT13220" s="10"/>
      <c r="AU13220" s="10"/>
      <c r="AV13220" s="10"/>
      <c r="AW13220" s="10"/>
      <c r="AX13220" s="10"/>
      <c r="AY13220" s="10"/>
      <c r="AZ13220" s="10"/>
      <c r="BA13220" s="10"/>
      <c r="BB13220" s="10"/>
      <c r="BC13220" s="10"/>
      <c r="BD13220" s="10"/>
      <c r="BE13220" s="10"/>
      <c r="BF13220" s="10"/>
      <c r="BG13220" s="6"/>
    </row>
    <row r="13222" spans="34:59" x14ac:dyDescent="0.25">
      <c r="AH13222" s="10"/>
      <c r="AI13222" s="6"/>
    </row>
    <row r="13223" spans="34:59" x14ac:dyDescent="0.25">
      <c r="AH13223" s="6"/>
      <c r="AI13223" s="6"/>
      <c r="AJ13223" s="6"/>
      <c r="AK13223" s="6"/>
      <c r="AL13223" s="6"/>
      <c r="AM13223" s="6"/>
      <c r="AN13223" s="6"/>
      <c r="AO13223" s="6"/>
      <c r="AP13223" s="6"/>
      <c r="AQ13223" s="6"/>
      <c r="AR13223" s="6"/>
      <c r="AS13223" s="6"/>
      <c r="AT13223" s="6"/>
      <c r="AU13223" s="6"/>
      <c r="AV13223" s="6"/>
      <c r="AW13223" s="6"/>
      <c r="AX13223" s="6"/>
      <c r="AY13223" s="6"/>
      <c r="AZ13223" s="6"/>
      <c r="BA13223" s="6"/>
      <c r="BB13223" s="6"/>
      <c r="BC13223" s="6"/>
      <c r="BD13223" s="6"/>
      <c r="BE13223" s="6"/>
      <c r="BF13223" s="6"/>
      <c r="BG13223" s="6"/>
    </row>
    <row r="13224" spans="34:59" x14ac:dyDescent="0.25">
      <c r="AH13224" s="10"/>
      <c r="AI13224" s="6"/>
      <c r="AJ13224" s="10"/>
      <c r="AK13224" s="10"/>
      <c r="AL13224" s="10"/>
      <c r="AM13224" s="10"/>
      <c r="AN13224" s="10"/>
      <c r="AO13224" s="10"/>
      <c r="AP13224" s="10"/>
      <c r="AQ13224" s="10"/>
      <c r="AR13224" s="10"/>
      <c r="AS13224" s="10"/>
      <c r="AT13224" s="10"/>
      <c r="AU13224" s="10"/>
      <c r="AV13224" s="10"/>
      <c r="AW13224" s="10"/>
      <c r="AX13224" s="10"/>
      <c r="AY13224" s="10"/>
      <c r="AZ13224" s="10"/>
      <c r="BA13224" s="10"/>
      <c r="BB13224" s="10"/>
      <c r="BC13224" s="10"/>
      <c r="BD13224" s="10"/>
      <c r="BE13224" s="10"/>
      <c r="BF13224" s="10"/>
      <c r="BG13224" s="6"/>
    </row>
    <row r="13225" spans="34:59" x14ac:dyDescent="0.25">
      <c r="AH13225" s="6"/>
      <c r="AI13225" s="6"/>
      <c r="AJ13225" s="6"/>
      <c r="AK13225" s="6"/>
      <c r="AL13225" s="6"/>
      <c r="AM13225" s="6"/>
      <c r="AN13225" s="6"/>
      <c r="AO13225" s="6"/>
      <c r="AP13225" s="6"/>
      <c r="AQ13225" s="6"/>
      <c r="AR13225" s="6"/>
      <c r="AS13225" s="6"/>
      <c r="AT13225" s="6"/>
      <c r="AU13225" s="6"/>
      <c r="AV13225" s="6"/>
      <c r="AW13225" s="6"/>
      <c r="AX13225" s="6"/>
      <c r="AY13225" s="6"/>
      <c r="AZ13225" s="6"/>
      <c r="BA13225" s="6"/>
      <c r="BB13225" s="6"/>
      <c r="BC13225" s="6"/>
      <c r="BD13225" s="6"/>
      <c r="BE13225" s="6"/>
      <c r="BF13225" s="6"/>
      <c r="BG13225" s="10"/>
    </row>
    <row r="13226" spans="34:59" x14ac:dyDescent="0.25">
      <c r="AH13226" s="10"/>
      <c r="AI13226" s="6"/>
    </row>
    <row r="13227" spans="34:59" x14ac:dyDescent="0.25">
      <c r="AH13227" s="6"/>
      <c r="AI13227" s="6"/>
      <c r="AJ13227" s="6"/>
      <c r="AK13227" s="6"/>
      <c r="AL13227" s="6"/>
      <c r="AM13227" s="6"/>
      <c r="AN13227" s="6"/>
      <c r="AO13227" s="6"/>
      <c r="AP13227" s="6"/>
      <c r="AQ13227" s="6"/>
      <c r="AR13227" s="6"/>
      <c r="AS13227" s="6"/>
      <c r="AT13227" s="6"/>
      <c r="AU13227" s="6"/>
      <c r="AV13227" s="6"/>
      <c r="AW13227" s="6"/>
      <c r="AX13227" s="6"/>
      <c r="AY13227" s="6"/>
      <c r="AZ13227" s="6"/>
      <c r="BA13227" s="6"/>
      <c r="BB13227" s="6"/>
      <c r="BC13227" s="6"/>
      <c r="BD13227" s="6"/>
      <c r="BE13227" s="6"/>
      <c r="BF13227" s="6"/>
      <c r="BG13227" s="6"/>
    </row>
    <row r="13228" spans="34:59" x14ac:dyDescent="0.25">
      <c r="AH13228" s="10"/>
      <c r="AI13228" s="6"/>
      <c r="AJ13228" s="10"/>
      <c r="AK13228" s="10"/>
      <c r="AL13228" s="10"/>
      <c r="AM13228" s="10"/>
      <c r="AN13228" s="10"/>
      <c r="AO13228" s="10"/>
      <c r="AP13228" s="10"/>
      <c r="AQ13228" s="10"/>
      <c r="AR13228" s="10"/>
      <c r="AS13228" s="10"/>
      <c r="AT13228" s="10"/>
      <c r="AU13228" s="10"/>
      <c r="AV13228" s="10"/>
      <c r="AW13228" s="10"/>
      <c r="AX13228" s="10"/>
      <c r="AY13228" s="10"/>
      <c r="AZ13228" s="10"/>
      <c r="BA13228" s="10"/>
      <c r="BB13228" s="10"/>
      <c r="BC13228" s="10"/>
      <c r="BD13228" s="10"/>
      <c r="BE13228" s="10"/>
      <c r="BF13228" s="10"/>
      <c r="BG13228" s="6"/>
    </row>
    <row r="13229" spans="34:59" x14ac:dyDescent="0.25">
      <c r="AH13229" s="6"/>
      <c r="AI13229" s="6"/>
      <c r="AJ13229" s="6"/>
      <c r="AK13229" s="6"/>
      <c r="AL13229" s="6"/>
      <c r="AM13229" s="6"/>
      <c r="AN13229" s="6"/>
      <c r="AO13229" s="6"/>
      <c r="AP13229" s="6"/>
      <c r="AQ13229" s="6"/>
      <c r="AR13229" s="6"/>
      <c r="AS13229" s="6"/>
      <c r="AT13229" s="6"/>
      <c r="AU13229" s="6"/>
      <c r="AV13229" s="6"/>
      <c r="AW13229" s="6"/>
      <c r="AX13229" s="6"/>
      <c r="AY13229" s="6"/>
      <c r="AZ13229" s="6"/>
      <c r="BA13229" s="6"/>
      <c r="BB13229" s="6"/>
      <c r="BC13229" s="6"/>
      <c r="BD13229" s="6"/>
      <c r="BE13229" s="6"/>
      <c r="BF13229" s="6"/>
      <c r="BG13229" s="10"/>
    </row>
    <row r="13230" spans="34:59" x14ac:dyDescent="0.25">
      <c r="AH13230" s="10"/>
      <c r="AI13230" s="6"/>
    </row>
    <row r="13231" spans="34:59" x14ac:dyDescent="0.25">
      <c r="AH13231" s="6"/>
      <c r="AI13231" s="6"/>
      <c r="AJ13231" s="6"/>
      <c r="AK13231" s="6"/>
      <c r="AL13231" s="6"/>
      <c r="AM13231" s="6"/>
      <c r="AN13231" s="6"/>
      <c r="AO13231" s="6"/>
      <c r="AP13231" s="6"/>
      <c r="AQ13231" s="6"/>
      <c r="AR13231" s="6"/>
      <c r="AS13231" s="6"/>
      <c r="AT13231" s="6"/>
      <c r="AU13231" s="6"/>
      <c r="AV13231" s="6"/>
      <c r="AW13231" s="6"/>
      <c r="AX13231" s="6"/>
      <c r="AY13231" s="6"/>
      <c r="AZ13231" s="6"/>
      <c r="BA13231" s="6"/>
      <c r="BB13231" s="6"/>
      <c r="BC13231" s="6"/>
      <c r="BD13231" s="6"/>
      <c r="BE13231" s="6"/>
      <c r="BF13231" s="6"/>
      <c r="BG13231" s="6"/>
    </row>
    <row r="13232" spans="34:59" x14ac:dyDescent="0.25">
      <c r="AH13232" s="10"/>
      <c r="AI13232" s="6"/>
      <c r="AJ13232" s="10"/>
      <c r="AK13232" s="10"/>
      <c r="AL13232" s="10"/>
      <c r="AM13232" s="10"/>
      <c r="AN13232" s="10"/>
      <c r="AO13232" s="10"/>
      <c r="AP13232" s="10"/>
      <c r="AQ13232" s="10"/>
      <c r="AR13232" s="10"/>
      <c r="AS13232" s="10"/>
      <c r="AT13232" s="10"/>
      <c r="AU13232" s="10"/>
      <c r="AV13232" s="10"/>
      <c r="AW13232" s="10"/>
      <c r="AX13232" s="10"/>
      <c r="AY13232" s="10"/>
      <c r="AZ13232" s="10"/>
      <c r="BA13232" s="10"/>
      <c r="BB13232" s="10"/>
      <c r="BC13232" s="10"/>
      <c r="BD13232" s="10"/>
      <c r="BE13232" s="10"/>
      <c r="BF13232" s="10"/>
      <c r="BG13232" s="6"/>
    </row>
    <row r="13233" spans="34:59" x14ac:dyDescent="0.25">
      <c r="AH13233" s="6"/>
      <c r="AI13233" s="6"/>
      <c r="AJ13233" s="6"/>
      <c r="AK13233" s="6"/>
      <c r="AL13233" s="6"/>
      <c r="AM13233" s="6"/>
      <c r="AN13233" s="6"/>
      <c r="AO13233" s="6"/>
      <c r="AP13233" s="6"/>
      <c r="AQ13233" s="6"/>
      <c r="AR13233" s="6"/>
      <c r="AS13233" s="6"/>
      <c r="AT13233" s="6"/>
      <c r="AU13233" s="6"/>
      <c r="AV13233" s="6"/>
      <c r="AW13233" s="6"/>
      <c r="AX13233" s="6"/>
      <c r="AY13233" s="6"/>
      <c r="AZ13233" s="6"/>
      <c r="BA13233" s="6"/>
      <c r="BB13233" s="6"/>
      <c r="BC13233" s="6"/>
      <c r="BD13233" s="6"/>
      <c r="BE13233" s="6"/>
      <c r="BF13233" s="6"/>
      <c r="BG13233" s="10"/>
    </row>
    <row r="13234" spans="34:59" x14ac:dyDescent="0.25">
      <c r="AH13234" s="10"/>
      <c r="AI13234" s="6"/>
    </row>
    <row r="13235" spans="34:59" x14ac:dyDescent="0.25">
      <c r="AH13235" s="6"/>
      <c r="AI13235" s="6"/>
      <c r="AJ13235" s="6"/>
      <c r="AK13235" s="6"/>
      <c r="AL13235" s="6"/>
      <c r="AM13235" s="6"/>
      <c r="AN13235" s="6"/>
      <c r="AO13235" s="6"/>
      <c r="AP13235" s="6"/>
      <c r="AQ13235" s="6"/>
      <c r="AR13235" s="6"/>
      <c r="AS13235" s="6"/>
      <c r="AT13235" s="6"/>
      <c r="AU13235" s="6"/>
      <c r="AV13235" s="6"/>
      <c r="AW13235" s="6"/>
      <c r="AX13235" s="6"/>
      <c r="AY13235" s="6"/>
      <c r="AZ13235" s="6"/>
      <c r="BA13235" s="6"/>
      <c r="BB13235" s="6"/>
      <c r="BC13235" s="6"/>
      <c r="BD13235" s="6"/>
      <c r="BE13235" s="6"/>
      <c r="BF13235" s="6"/>
      <c r="BG13235" s="6"/>
    </row>
    <row r="13236" spans="34:59" x14ac:dyDescent="0.25">
      <c r="AH13236" s="10"/>
      <c r="AI13236" s="6"/>
      <c r="AJ13236" s="10"/>
      <c r="AK13236" s="10"/>
      <c r="AL13236" s="10"/>
      <c r="AM13236" s="10"/>
      <c r="AN13236" s="10"/>
      <c r="AO13236" s="10"/>
      <c r="AP13236" s="10"/>
      <c r="AQ13236" s="10"/>
      <c r="AR13236" s="10"/>
      <c r="AS13236" s="10"/>
      <c r="AT13236" s="10"/>
      <c r="AU13236" s="10"/>
      <c r="AV13236" s="10"/>
      <c r="AW13236" s="10"/>
      <c r="AX13236" s="10"/>
      <c r="AY13236" s="10"/>
      <c r="AZ13236" s="10"/>
      <c r="BA13236" s="10"/>
      <c r="BB13236" s="10"/>
      <c r="BC13236" s="10"/>
      <c r="BD13236" s="10"/>
      <c r="BE13236" s="10"/>
      <c r="BF13236" s="10"/>
      <c r="BG13236" s="6"/>
    </row>
    <row r="13238" spans="34:59" x14ac:dyDescent="0.25">
      <c r="AH13238" s="10"/>
      <c r="AI13238" s="6"/>
    </row>
    <row r="13239" spans="34:59" x14ac:dyDescent="0.25">
      <c r="AH13239" s="6"/>
      <c r="AI13239" s="6"/>
      <c r="AJ13239" s="6"/>
      <c r="AK13239" s="6"/>
      <c r="AL13239" s="6"/>
      <c r="AM13239" s="6"/>
      <c r="AN13239" s="6"/>
      <c r="AO13239" s="6"/>
      <c r="AP13239" s="6"/>
      <c r="AQ13239" s="6"/>
      <c r="AR13239" s="6"/>
      <c r="AS13239" s="6"/>
      <c r="AT13239" s="6"/>
      <c r="AU13239" s="6"/>
      <c r="AV13239" s="6"/>
      <c r="AW13239" s="6"/>
      <c r="AX13239" s="6"/>
      <c r="AY13239" s="6"/>
      <c r="AZ13239" s="6"/>
      <c r="BA13239" s="6"/>
      <c r="BB13239" s="6"/>
      <c r="BC13239" s="6"/>
      <c r="BD13239" s="6"/>
      <c r="BE13239" s="6"/>
      <c r="BF13239" s="6"/>
      <c r="BG13239" s="6"/>
    </row>
    <row r="13240" spans="34:59" x14ac:dyDescent="0.25">
      <c r="AH13240" s="10"/>
      <c r="AI13240" s="6"/>
      <c r="AJ13240" s="10"/>
      <c r="AK13240" s="10"/>
      <c r="AL13240" s="10"/>
      <c r="AM13240" s="10"/>
      <c r="AN13240" s="10"/>
      <c r="AO13240" s="10"/>
      <c r="AP13240" s="10"/>
      <c r="AQ13240" s="10"/>
      <c r="AR13240" s="10"/>
      <c r="AS13240" s="10"/>
      <c r="AT13240" s="10"/>
      <c r="AU13240" s="10"/>
      <c r="AV13240" s="10"/>
      <c r="AW13240" s="10"/>
      <c r="AX13240" s="10"/>
      <c r="AY13240" s="10"/>
      <c r="AZ13240" s="10"/>
      <c r="BA13240" s="10"/>
      <c r="BB13240" s="10"/>
      <c r="BC13240" s="10"/>
      <c r="BD13240" s="10"/>
      <c r="BE13240" s="10"/>
      <c r="BF13240" s="10"/>
      <c r="BG13240" s="6"/>
    </row>
    <row r="13241" spans="34:59" x14ac:dyDescent="0.25">
      <c r="AH13241" s="6"/>
      <c r="AI13241" s="6"/>
      <c r="AJ13241" s="6"/>
      <c r="AK13241" s="6"/>
      <c r="AL13241" s="6"/>
      <c r="AM13241" s="6"/>
      <c r="AN13241" s="6"/>
      <c r="AO13241" s="6"/>
      <c r="AP13241" s="6"/>
      <c r="AQ13241" s="6"/>
      <c r="AR13241" s="6"/>
      <c r="AS13241" s="6"/>
      <c r="AT13241" s="6"/>
      <c r="AU13241" s="6"/>
      <c r="AV13241" s="6"/>
      <c r="AW13241" s="6"/>
      <c r="AX13241" s="6"/>
      <c r="AY13241" s="6"/>
      <c r="AZ13241" s="6"/>
      <c r="BA13241" s="6"/>
      <c r="BB13241" s="6"/>
      <c r="BC13241" s="6"/>
      <c r="BD13241" s="6"/>
      <c r="BE13241" s="6"/>
      <c r="BF13241" s="6"/>
      <c r="BG13241" s="10"/>
    </row>
    <row r="13242" spans="34:59" x14ac:dyDescent="0.25">
      <c r="AH13242" s="10"/>
      <c r="AI13242" s="6"/>
    </row>
    <row r="13243" spans="34:59" x14ac:dyDescent="0.25">
      <c r="AH13243" s="6"/>
      <c r="AI13243" s="6"/>
      <c r="AJ13243" s="6"/>
      <c r="AK13243" s="6"/>
      <c r="AL13243" s="6"/>
      <c r="AM13243" s="6"/>
      <c r="AN13243" s="6"/>
      <c r="AO13243" s="6"/>
      <c r="AP13243" s="6"/>
      <c r="AQ13243" s="6"/>
      <c r="AR13243" s="6"/>
      <c r="AS13243" s="6"/>
      <c r="AT13243" s="6"/>
      <c r="AU13243" s="6"/>
      <c r="AV13243" s="6"/>
      <c r="AW13243" s="6"/>
      <c r="AX13243" s="6"/>
      <c r="AY13243" s="6"/>
      <c r="AZ13243" s="6"/>
      <c r="BA13243" s="6"/>
      <c r="BB13243" s="6"/>
      <c r="BC13243" s="6"/>
      <c r="BD13243" s="6"/>
      <c r="BE13243" s="6"/>
      <c r="BF13243" s="6"/>
      <c r="BG13243" s="6"/>
    </row>
    <row r="13244" spans="34:59" x14ac:dyDescent="0.25">
      <c r="AH13244" s="10"/>
      <c r="AI13244" s="6"/>
      <c r="AJ13244" s="10"/>
      <c r="AK13244" s="10"/>
      <c r="AL13244" s="10"/>
      <c r="AM13244" s="10"/>
      <c r="AN13244" s="10"/>
      <c r="AO13244" s="10"/>
      <c r="AP13244" s="10"/>
      <c r="AQ13244" s="10"/>
      <c r="AR13244" s="10"/>
      <c r="AS13244" s="10"/>
      <c r="AT13244" s="10"/>
      <c r="AU13244" s="10"/>
      <c r="AV13244" s="10"/>
      <c r="AW13244" s="10"/>
      <c r="AX13244" s="10"/>
      <c r="AY13244" s="10"/>
      <c r="AZ13244" s="10"/>
      <c r="BA13244" s="10"/>
      <c r="BB13244" s="10"/>
      <c r="BC13244" s="10"/>
      <c r="BD13244" s="10"/>
      <c r="BE13244" s="10"/>
      <c r="BF13244" s="10"/>
      <c r="BG13244" s="6"/>
    </row>
    <row r="13245" spans="34:59" x14ac:dyDescent="0.25">
      <c r="AH13245" s="6"/>
      <c r="AI13245" s="6"/>
      <c r="AJ13245" s="6"/>
      <c r="AK13245" s="6"/>
      <c r="AL13245" s="6"/>
      <c r="AM13245" s="6"/>
      <c r="AN13245" s="6"/>
      <c r="AO13245" s="6"/>
      <c r="AP13245" s="6"/>
      <c r="AQ13245" s="6"/>
      <c r="AR13245" s="6"/>
      <c r="AS13245" s="6"/>
      <c r="AT13245" s="6"/>
      <c r="AU13245" s="6"/>
      <c r="AV13245" s="6"/>
      <c r="AW13245" s="6"/>
      <c r="AX13245" s="6"/>
      <c r="AY13245" s="6"/>
      <c r="AZ13245" s="6"/>
      <c r="BA13245" s="6"/>
      <c r="BB13245" s="6"/>
      <c r="BC13245" s="6"/>
      <c r="BD13245" s="6"/>
      <c r="BE13245" s="6"/>
      <c r="BF13245" s="6"/>
      <c r="BG13245" s="10"/>
    </row>
    <row r="13246" spans="34:59" x14ac:dyDescent="0.25">
      <c r="AH13246" s="10"/>
      <c r="AI13246" s="6"/>
    </row>
    <row r="13247" spans="34:59" x14ac:dyDescent="0.25">
      <c r="AH13247" s="6"/>
      <c r="AI13247" s="6"/>
      <c r="AJ13247" s="6"/>
      <c r="AK13247" s="6"/>
      <c r="AL13247" s="6"/>
      <c r="AM13247" s="6"/>
      <c r="AN13247" s="6"/>
      <c r="AO13247" s="6"/>
      <c r="AP13247" s="6"/>
      <c r="AQ13247" s="6"/>
      <c r="AR13247" s="6"/>
      <c r="AS13247" s="6"/>
      <c r="AT13247" s="6"/>
      <c r="AU13247" s="6"/>
      <c r="AV13247" s="6"/>
      <c r="AW13247" s="6"/>
      <c r="AX13247" s="6"/>
      <c r="AY13247" s="6"/>
      <c r="AZ13247" s="6"/>
      <c r="BA13247" s="6"/>
      <c r="BB13247" s="6"/>
      <c r="BC13247" s="6"/>
      <c r="BD13247" s="6"/>
      <c r="BE13247" s="6"/>
      <c r="BF13247" s="6"/>
      <c r="BG13247" s="6"/>
    </row>
    <row r="13248" spans="34:59" x14ac:dyDescent="0.25">
      <c r="AH13248" s="10"/>
      <c r="AI13248" s="6"/>
      <c r="AJ13248" s="10"/>
      <c r="AK13248" s="10"/>
      <c r="AL13248" s="10"/>
      <c r="AM13248" s="10"/>
      <c r="AN13248" s="10"/>
      <c r="AO13248" s="10"/>
      <c r="AP13248" s="10"/>
      <c r="AQ13248" s="10"/>
      <c r="AR13248" s="10"/>
      <c r="AS13248" s="10"/>
      <c r="AT13248" s="10"/>
      <c r="AU13248" s="10"/>
      <c r="AV13248" s="10"/>
      <c r="AW13248" s="10"/>
      <c r="AX13248" s="10"/>
      <c r="AY13248" s="10"/>
      <c r="AZ13248" s="10"/>
      <c r="BA13248" s="10"/>
      <c r="BB13248" s="10"/>
      <c r="BC13248" s="10"/>
      <c r="BD13248" s="10"/>
      <c r="BE13248" s="10"/>
      <c r="BF13248" s="10"/>
      <c r="BG13248" s="6"/>
    </row>
    <row r="13249" spans="34:59" x14ac:dyDescent="0.25">
      <c r="AH13249" s="6"/>
      <c r="AI13249" s="6"/>
      <c r="AJ13249" s="6"/>
      <c r="AK13249" s="6"/>
      <c r="AL13249" s="6"/>
      <c r="AM13249" s="6"/>
      <c r="AN13249" s="6"/>
      <c r="AO13249" s="6"/>
      <c r="AP13249" s="6"/>
      <c r="AQ13249" s="6"/>
      <c r="AR13249" s="6"/>
      <c r="AS13249" s="6"/>
      <c r="AT13249" s="6"/>
      <c r="AU13249" s="6"/>
      <c r="AV13249" s="6"/>
      <c r="AW13249" s="6"/>
      <c r="AX13249" s="6"/>
      <c r="AY13249" s="6"/>
      <c r="AZ13249" s="6"/>
      <c r="BA13249" s="6"/>
      <c r="BB13249" s="6"/>
      <c r="BC13249" s="6"/>
      <c r="BD13249" s="6"/>
      <c r="BE13249" s="6"/>
      <c r="BF13249" s="6"/>
      <c r="BG13249" s="10"/>
    </row>
    <row r="13250" spans="34:59" x14ac:dyDescent="0.25">
      <c r="AH13250" s="10"/>
      <c r="AI13250" s="6"/>
    </row>
    <row r="13251" spans="34:59" x14ac:dyDescent="0.25">
      <c r="AH13251" s="6"/>
      <c r="AI13251" s="6"/>
      <c r="AJ13251" s="6"/>
      <c r="AK13251" s="6"/>
      <c r="AL13251" s="6"/>
      <c r="AM13251" s="6"/>
      <c r="AN13251" s="6"/>
      <c r="AO13251" s="6"/>
      <c r="AP13251" s="6"/>
      <c r="AQ13251" s="6"/>
      <c r="AR13251" s="6"/>
      <c r="AS13251" s="6"/>
      <c r="AT13251" s="6"/>
      <c r="AU13251" s="6"/>
      <c r="AV13251" s="6"/>
      <c r="AW13251" s="6"/>
      <c r="AX13251" s="6"/>
      <c r="AY13251" s="6"/>
      <c r="AZ13251" s="6"/>
      <c r="BA13251" s="6"/>
      <c r="BB13251" s="6"/>
      <c r="BC13251" s="6"/>
      <c r="BD13251" s="6"/>
      <c r="BE13251" s="6"/>
      <c r="BF13251" s="6"/>
      <c r="BG13251" s="6"/>
    </row>
    <row r="13252" spans="34:59" x14ac:dyDescent="0.25">
      <c r="AH13252" s="10"/>
      <c r="AI13252" s="6"/>
      <c r="AJ13252" s="10"/>
      <c r="AK13252" s="10"/>
      <c r="AL13252" s="10"/>
      <c r="AM13252" s="10"/>
      <c r="AN13252" s="10"/>
      <c r="AO13252" s="10"/>
      <c r="AP13252" s="10"/>
      <c r="AQ13252" s="10"/>
      <c r="AR13252" s="10"/>
      <c r="AS13252" s="10"/>
      <c r="AT13252" s="10"/>
      <c r="AU13252" s="10"/>
      <c r="AV13252" s="10"/>
      <c r="AW13252" s="10"/>
      <c r="AX13252" s="10"/>
      <c r="AY13252" s="10"/>
      <c r="AZ13252" s="10"/>
      <c r="BA13252" s="10"/>
      <c r="BB13252" s="10"/>
      <c r="BC13252" s="10"/>
      <c r="BD13252" s="10"/>
      <c r="BE13252" s="10"/>
      <c r="BF13252" s="10"/>
      <c r="BG13252" s="6"/>
    </row>
    <row r="13254" spans="34:59" x14ac:dyDescent="0.25">
      <c r="AH13254" s="10"/>
      <c r="AI13254" s="6"/>
    </row>
    <row r="13255" spans="34:59" x14ac:dyDescent="0.25">
      <c r="AH13255" s="6"/>
      <c r="AI13255" s="6"/>
      <c r="AJ13255" s="6"/>
      <c r="AK13255" s="6"/>
      <c r="AL13255" s="6"/>
      <c r="AM13255" s="6"/>
      <c r="AN13255" s="6"/>
      <c r="AO13255" s="6"/>
      <c r="AP13255" s="6"/>
      <c r="AQ13255" s="6"/>
      <c r="AR13255" s="6"/>
      <c r="AS13255" s="6"/>
      <c r="AT13255" s="6"/>
      <c r="AU13255" s="6"/>
      <c r="AV13255" s="6"/>
      <c r="AW13255" s="6"/>
      <c r="AX13255" s="6"/>
      <c r="AY13255" s="6"/>
      <c r="AZ13255" s="6"/>
      <c r="BA13255" s="6"/>
      <c r="BB13255" s="6"/>
      <c r="BC13255" s="6"/>
      <c r="BD13255" s="6"/>
      <c r="BE13255" s="6"/>
      <c r="BF13255" s="6"/>
      <c r="BG13255" s="6"/>
    </row>
    <row r="13256" spans="34:59" x14ac:dyDescent="0.25">
      <c r="AH13256" s="10"/>
      <c r="AI13256" s="6"/>
      <c r="AJ13256" s="10"/>
      <c r="AK13256" s="10"/>
      <c r="AL13256" s="10"/>
      <c r="AM13256" s="10"/>
      <c r="AN13256" s="10"/>
      <c r="AO13256" s="10"/>
      <c r="AP13256" s="10"/>
      <c r="AQ13256" s="10"/>
      <c r="AR13256" s="10"/>
      <c r="AS13256" s="10"/>
      <c r="AT13256" s="10"/>
      <c r="AU13256" s="10"/>
      <c r="AV13256" s="10"/>
      <c r="AW13256" s="10"/>
      <c r="AX13256" s="10"/>
      <c r="AY13256" s="10"/>
      <c r="AZ13256" s="10"/>
      <c r="BA13256" s="10"/>
      <c r="BB13256" s="10"/>
      <c r="BC13256" s="10"/>
      <c r="BD13256" s="10"/>
      <c r="BE13256" s="10"/>
      <c r="BF13256" s="10"/>
      <c r="BG13256" s="6"/>
    </row>
    <row r="13257" spans="34:59" x14ac:dyDescent="0.25">
      <c r="AH13257" s="6"/>
      <c r="AI13257" s="6"/>
      <c r="AJ13257" s="6"/>
      <c r="AK13257" s="6"/>
      <c r="AL13257" s="6"/>
      <c r="AM13257" s="6"/>
      <c r="AN13257" s="6"/>
      <c r="AO13257" s="6"/>
      <c r="AP13257" s="6"/>
      <c r="AQ13257" s="6"/>
      <c r="AR13257" s="6"/>
      <c r="AS13257" s="6"/>
      <c r="AT13257" s="6"/>
      <c r="AU13257" s="6"/>
      <c r="AV13257" s="6"/>
      <c r="AW13257" s="6"/>
      <c r="AX13257" s="6"/>
      <c r="AY13257" s="6"/>
      <c r="AZ13257" s="6"/>
      <c r="BA13257" s="6"/>
      <c r="BB13257" s="6"/>
      <c r="BC13257" s="6"/>
      <c r="BD13257" s="6"/>
      <c r="BE13257" s="6"/>
      <c r="BF13257" s="6"/>
      <c r="BG13257" s="10"/>
    </row>
    <row r="13258" spans="34:59" x14ac:dyDescent="0.25">
      <c r="AH13258" s="10"/>
      <c r="AI13258" s="6"/>
    </row>
    <row r="13259" spans="34:59" x14ac:dyDescent="0.25">
      <c r="AH13259" s="6"/>
      <c r="AI13259" s="6"/>
      <c r="AJ13259" s="6"/>
      <c r="AK13259" s="6"/>
      <c r="AL13259" s="6"/>
      <c r="AM13259" s="6"/>
      <c r="AN13259" s="6"/>
      <c r="AO13259" s="6"/>
      <c r="AP13259" s="6"/>
      <c r="AQ13259" s="6"/>
      <c r="AR13259" s="6"/>
      <c r="AS13259" s="6"/>
      <c r="AT13259" s="6"/>
      <c r="AU13259" s="6"/>
      <c r="AV13259" s="6"/>
      <c r="AW13259" s="6"/>
      <c r="AX13259" s="6"/>
      <c r="AY13259" s="6"/>
      <c r="AZ13259" s="6"/>
      <c r="BA13259" s="6"/>
      <c r="BB13259" s="6"/>
      <c r="BC13259" s="6"/>
      <c r="BD13259" s="6"/>
      <c r="BE13259" s="6"/>
      <c r="BF13259" s="6"/>
      <c r="BG13259" s="6"/>
    </row>
    <row r="13260" spans="34:59" x14ac:dyDescent="0.25">
      <c r="AH13260" s="10"/>
      <c r="AI13260" s="6"/>
      <c r="AJ13260" s="10"/>
      <c r="AK13260" s="10"/>
      <c r="AL13260" s="10"/>
      <c r="AM13260" s="10"/>
      <c r="AN13260" s="10"/>
      <c r="AO13260" s="10"/>
      <c r="AP13260" s="10"/>
      <c r="AQ13260" s="10"/>
      <c r="AR13260" s="10"/>
      <c r="AS13260" s="10"/>
      <c r="AT13260" s="10"/>
      <c r="AU13260" s="10"/>
      <c r="AV13260" s="10"/>
      <c r="AW13260" s="10"/>
      <c r="AX13260" s="10"/>
      <c r="AY13260" s="10"/>
      <c r="AZ13260" s="10"/>
      <c r="BA13260" s="10"/>
      <c r="BB13260" s="10"/>
      <c r="BC13260" s="10"/>
      <c r="BD13260" s="10"/>
      <c r="BE13260" s="10"/>
      <c r="BF13260" s="10"/>
      <c r="BG13260" s="6"/>
    </row>
    <row r="13261" spans="34:59" x14ac:dyDescent="0.25">
      <c r="AH13261" s="6"/>
      <c r="AI13261" s="6"/>
      <c r="AJ13261" s="6"/>
      <c r="AK13261" s="6"/>
      <c r="AL13261" s="6"/>
      <c r="AM13261" s="6"/>
      <c r="AN13261" s="6"/>
      <c r="AO13261" s="6"/>
      <c r="AP13261" s="6"/>
      <c r="AQ13261" s="6"/>
      <c r="AR13261" s="6"/>
      <c r="AS13261" s="6"/>
      <c r="AT13261" s="6"/>
      <c r="AU13261" s="6"/>
      <c r="AV13261" s="6"/>
      <c r="AW13261" s="6"/>
      <c r="AX13261" s="6"/>
      <c r="AY13261" s="6"/>
      <c r="AZ13261" s="6"/>
      <c r="BA13261" s="6"/>
      <c r="BB13261" s="6"/>
      <c r="BC13261" s="6"/>
      <c r="BD13261" s="6"/>
      <c r="BE13261" s="6"/>
      <c r="BF13261" s="6"/>
      <c r="BG13261" s="10"/>
    </row>
    <row r="13262" spans="34:59" x14ac:dyDescent="0.25">
      <c r="AH13262" s="10"/>
      <c r="AI13262" s="6"/>
    </row>
    <row r="13263" spans="34:59" x14ac:dyDescent="0.25">
      <c r="AH13263" s="6"/>
      <c r="AI13263" s="6"/>
      <c r="AJ13263" s="6"/>
      <c r="AK13263" s="6"/>
      <c r="AL13263" s="6"/>
      <c r="AM13263" s="6"/>
      <c r="AN13263" s="6"/>
      <c r="AO13263" s="6"/>
      <c r="AP13263" s="6"/>
      <c r="AQ13263" s="6"/>
      <c r="AR13263" s="6"/>
      <c r="AS13263" s="6"/>
      <c r="AT13263" s="6"/>
      <c r="AU13263" s="6"/>
      <c r="AV13263" s="6"/>
      <c r="AW13263" s="6"/>
      <c r="AX13263" s="6"/>
      <c r="AY13263" s="6"/>
      <c r="AZ13263" s="6"/>
      <c r="BA13263" s="6"/>
      <c r="BB13263" s="6"/>
      <c r="BC13263" s="6"/>
      <c r="BD13263" s="6"/>
      <c r="BE13263" s="6"/>
      <c r="BF13263" s="6"/>
      <c r="BG13263" s="6"/>
    </row>
    <row r="13264" spans="34:59" x14ac:dyDescent="0.25">
      <c r="AH13264" s="10"/>
      <c r="AI13264" s="6"/>
      <c r="AJ13264" s="10"/>
      <c r="AK13264" s="10"/>
      <c r="AL13264" s="10"/>
      <c r="AM13264" s="10"/>
      <c r="AN13264" s="10"/>
      <c r="AO13264" s="10"/>
      <c r="AP13264" s="10"/>
      <c r="AQ13264" s="10"/>
      <c r="AR13264" s="10"/>
      <c r="AS13264" s="10"/>
      <c r="AT13264" s="10"/>
      <c r="AU13264" s="10"/>
      <c r="AV13264" s="10"/>
      <c r="AW13264" s="10"/>
      <c r="AX13264" s="10"/>
      <c r="AY13264" s="10"/>
      <c r="AZ13264" s="10"/>
      <c r="BA13264" s="10"/>
      <c r="BB13264" s="10"/>
      <c r="BC13264" s="10"/>
      <c r="BD13264" s="10"/>
      <c r="BE13264" s="10"/>
      <c r="BF13264" s="10"/>
      <c r="BG13264" s="6"/>
    </row>
    <row r="13265" spans="34:59" x14ac:dyDescent="0.25">
      <c r="AH13265" s="6"/>
      <c r="AI13265" s="6"/>
      <c r="AJ13265" s="6"/>
      <c r="AK13265" s="6"/>
      <c r="AL13265" s="6"/>
      <c r="AM13265" s="6"/>
      <c r="AN13265" s="6"/>
      <c r="AO13265" s="6"/>
      <c r="AP13265" s="6"/>
      <c r="AQ13265" s="6"/>
      <c r="AR13265" s="6"/>
      <c r="AS13265" s="6"/>
      <c r="AT13265" s="6"/>
      <c r="AU13265" s="6"/>
      <c r="AV13265" s="6"/>
      <c r="AW13265" s="6"/>
      <c r="AX13265" s="6"/>
      <c r="AY13265" s="6"/>
      <c r="AZ13265" s="6"/>
      <c r="BA13265" s="6"/>
      <c r="BB13265" s="6"/>
      <c r="BC13265" s="6"/>
      <c r="BD13265" s="6"/>
      <c r="BE13265" s="6"/>
      <c r="BF13265" s="6"/>
      <c r="BG13265" s="10"/>
    </row>
    <row r="13266" spans="34:59" x14ac:dyDescent="0.25">
      <c r="AH13266" s="10"/>
      <c r="AI13266" s="6"/>
    </row>
    <row r="13267" spans="34:59" x14ac:dyDescent="0.25">
      <c r="AH13267" s="6"/>
      <c r="AI13267" s="6"/>
      <c r="AJ13267" s="6"/>
      <c r="AK13267" s="6"/>
      <c r="AL13267" s="6"/>
      <c r="AM13267" s="6"/>
      <c r="AN13267" s="6"/>
      <c r="AO13267" s="6"/>
      <c r="AP13267" s="6"/>
      <c r="AQ13267" s="6"/>
      <c r="AR13267" s="6"/>
      <c r="AS13267" s="6"/>
      <c r="AT13267" s="6"/>
      <c r="AU13267" s="6"/>
      <c r="AV13267" s="6"/>
      <c r="AW13267" s="6"/>
      <c r="AX13267" s="6"/>
      <c r="AY13267" s="6"/>
      <c r="AZ13267" s="6"/>
      <c r="BA13267" s="6"/>
      <c r="BB13267" s="6"/>
      <c r="BC13267" s="6"/>
      <c r="BD13267" s="6"/>
      <c r="BE13267" s="6"/>
      <c r="BF13267" s="6"/>
      <c r="BG13267" s="6"/>
    </row>
    <row r="13268" spans="34:59" x14ac:dyDescent="0.25">
      <c r="AH13268" s="10"/>
      <c r="AI13268" s="6"/>
      <c r="AJ13268" s="10"/>
      <c r="AK13268" s="10"/>
      <c r="AL13268" s="10"/>
      <c r="AM13268" s="10"/>
      <c r="AN13268" s="10"/>
      <c r="AO13268" s="10"/>
      <c r="AP13268" s="10"/>
      <c r="AQ13268" s="10"/>
      <c r="AR13268" s="10"/>
      <c r="AS13268" s="10"/>
      <c r="AT13268" s="10"/>
      <c r="AU13268" s="10"/>
      <c r="AV13268" s="10"/>
      <c r="AW13268" s="10"/>
      <c r="AX13268" s="10"/>
      <c r="AY13268" s="10"/>
      <c r="AZ13268" s="10"/>
      <c r="BA13268" s="10"/>
      <c r="BB13268" s="10"/>
      <c r="BC13268" s="10"/>
      <c r="BD13268" s="10"/>
      <c r="BE13268" s="10"/>
      <c r="BF13268" s="10"/>
      <c r="BG13268" s="6"/>
    </row>
    <row r="13270" spans="34:59" x14ac:dyDescent="0.25">
      <c r="AH13270" s="10"/>
      <c r="AI13270" s="6"/>
    </row>
    <row r="13271" spans="34:59" x14ac:dyDescent="0.25">
      <c r="AH13271" s="6"/>
      <c r="AI13271" s="6"/>
      <c r="AJ13271" s="6"/>
      <c r="AK13271" s="6"/>
      <c r="AL13271" s="6"/>
      <c r="AM13271" s="6"/>
      <c r="AN13271" s="6"/>
      <c r="AO13271" s="6"/>
      <c r="AP13271" s="6"/>
      <c r="AQ13271" s="6"/>
      <c r="AR13271" s="6"/>
      <c r="AS13271" s="6"/>
      <c r="AT13271" s="6"/>
      <c r="AU13271" s="6"/>
      <c r="AV13271" s="6"/>
      <c r="AW13271" s="6"/>
      <c r="AX13271" s="6"/>
      <c r="AY13271" s="6"/>
      <c r="AZ13271" s="6"/>
      <c r="BA13271" s="6"/>
      <c r="BB13271" s="6"/>
      <c r="BC13271" s="6"/>
      <c r="BD13271" s="6"/>
      <c r="BE13271" s="6"/>
      <c r="BF13271" s="6"/>
      <c r="BG13271" s="6"/>
    </row>
    <row r="13272" spans="34:59" x14ac:dyDescent="0.25">
      <c r="AH13272" s="10"/>
      <c r="AI13272" s="6"/>
      <c r="AJ13272" s="10"/>
      <c r="AK13272" s="10"/>
      <c r="AL13272" s="10"/>
      <c r="AM13272" s="10"/>
      <c r="AN13272" s="10"/>
      <c r="AO13272" s="10"/>
      <c r="AP13272" s="10"/>
      <c r="AQ13272" s="10"/>
      <c r="AR13272" s="10"/>
      <c r="AS13272" s="10"/>
      <c r="AT13272" s="10"/>
      <c r="AU13272" s="10"/>
      <c r="AV13272" s="10"/>
      <c r="AW13272" s="10"/>
      <c r="AX13272" s="10"/>
      <c r="AY13272" s="10"/>
      <c r="AZ13272" s="10"/>
      <c r="BA13272" s="10"/>
      <c r="BB13272" s="10"/>
      <c r="BC13272" s="10"/>
      <c r="BD13272" s="10"/>
      <c r="BE13272" s="10"/>
      <c r="BF13272" s="10"/>
      <c r="BG13272" s="6"/>
    </row>
    <row r="13273" spans="34:59" x14ac:dyDescent="0.25">
      <c r="AH13273" s="6"/>
      <c r="AI13273" s="6"/>
      <c r="AJ13273" s="6"/>
      <c r="AK13273" s="6"/>
      <c r="AL13273" s="6"/>
      <c r="AM13273" s="6"/>
      <c r="AN13273" s="6"/>
      <c r="AO13273" s="6"/>
      <c r="AP13273" s="6"/>
      <c r="AQ13273" s="6"/>
      <c r="AR13273" s="6"/>
      <c r="AS13273" s="6"/>
      <c r="AT13273" s="6"/>
      <c r="AU13273" s="6"/>
      <c r="AV13273" s="6"/>
      <c r="AW13273" s="6"/>
      <c r="AX13273" s="6"/>
      <c r="AY13273" s="6"/>
      <c r="AZ13273" s="6"/>
      <c r="BA13273" s="6"/>
      <c r="BB13273" s="6"/>
      <c r="BC13273" s="6"/>
      <c r="BD13273" s="6"/>
      <c r="BE13273" s="6"/>
      <c r="BF13273" s="6"/>
      <c r="BG13273" s="10"/>
    </row>
    <row r="13274" spans="34:59" x14ac:dyDescent="0.25">
      <c r="AH13274" s="10"/>
      <c r="AI13274" s="6"/>
    </row>
    <row r="13275" spans="34:59" x14ac:dyDescent="0.25">
      <c r="AH13275" s="6"/>
      <c r="AI13275" s="6"/>
      <c r="AJ13275" s="6"/>
      <c r="AK13275" s="6"/>
      <c r="AL13275" s="6"/>
      <c r="AM13275" s="6"/>
      <c r="AN13275" s="6"/>
      <c r="AO13275" s="6"/>
      <c r="AP13275" s="6"/>
      <c r="AQ13275" s="6"/>
      <c r="AR13275" s="6"/>
      <c r="AS13275" s="6"/>
      <c r="AT13275" s="6"/>
      <c r="AU13275" s="6"/>
      <c r="AV13275" s="6"/>
      <c r="AW13275" s="6"/>
      <c r="AX13275" s="6"/>
      <c r="AY13275" s="6"/>
      <c r="AZ13275" s="6"/>
      <c r="BA13275" s="6"/>
      <c r="BB13275" s="6"/>
      <c r="BC13275" s="6"/>
      <c r="BD13275" s="6"/>
      <c r="BE13275" s="6"/>
      <c r="BF13275" s="6"/>
      <c r="BG13275" s="6"/>
    </row>
    <row r="13276" spans="34:59" x14ac:dyDescent="0.25">
      <c r="AH13276" s="10"/>
      <c r="AI13276" s="6"/>
      <c r="AJ13276" s="10"/>
      <c r="AK13276" s="10"/>
      <c r="AL13276" s="10"/>
      <c r="AM13276" s="10"/>
      <c r="AN13276" s="10"/>
      <c r="AO13276" s="10"/>
      <c r="AP13276" s="10"/>
      <c r="AQ13276" s="10"/>
      <c r="AR13276" s="10"/>
      <c r="AS13276" s="10"/>
      <c r="AT13276" s="10"/>
      <c r="AU13276" s="10"/>
      <c r="AV13276" s="10"/>
      <c r="AW13276" s="10"/>
      <c r="AX13276" s="10"/>
      <c r="AY13276" s="10"/>
      <c r="AZ13276" s="10"/>
      <c r="BA13276" s="10"/>
      <c r="BB13276" s="10"/>
      <c r="BC13276" s="10"/>
      <c r="BD13276" s="10"/>
      <c r="BE13276" s="10"/>
      <c r="BF13276" s="10"/>
      <c r="BG13276" s="6"/>
    </row>
    <row r="13277" spans="34:59" x14ac:dyDescent="0.25">
      <c r="AH13277" s="6"/>
      <c r="AI13277" s="6"/>
      <c r="AJ13277" s="6"/>
      <c r="AK13277" s="6"/>
      <c r="AL13277" s="6"/>
      <c r="AM13277" s="6"/>
      <c r="AN13277" s="6"/>
      <c r="AO13277" s="6"/>
      <c r="AP13277" s="6"/>
      <c r="AQ13277" s="6"/>
      <c r="AR13277" s="6"/>
      <c r="AS13277" s="6"/>
      <c r="AT13277" s="6"/>
      <c r="AU13277" s="6"/>
      <c r="AV13277" s="6"/>
      <c r="AW13277" s="6"/>
      <c r="AX13277" s="6"/>
      <c r="AY13277" s="6"/>
      <c r="AZ13277" s="6"/>
      <c r="BA13277" s="6"/>
      <c r="BB13277" s="6"/>
      <c r="BC13277" s="6"/>
      <c r="BD13277" s="6"/>
      <c r="BE13277" s="6"/>
      <c r="BF13277" s="6"/>
      <c r="BG13277" s="10"/>
    </row>
    <row r="13278" spans="34:59" x14ac:dyDescent="0.25">
      <c r="AH13278" s="10"/>
      <c r="AI13278" s="6"/>
    </row>
    <row r="13279" spans="34:59" x14ac:dyDescent="0.25">
      <c r="AH13279" s="6"/>
      <c r="AI13279" s="6"/>
      <c r="AJ13279" s="6"/>
      <c r="AK13279" s="6"/>
      <c r="AL13279" s="6"/>
      <c r="AM13279" s="6"/>
      <c r="AN13279" s="6"/>
      <c r="AO13279" s="6"/>
      <c r="AP13279" s="6"/>
      <c r="AQ13279" s="6"/>
      <c r="AR13279" s="6"/>
      <c r="AS13279" s="6"/>
      <c r="AT13279" s="6"/>
      <c r="AU13279" s="6"/>
      <c r="AV13279" s="6"/>
      <c r="AW13279" s="6"/>
      <c r="AX13279" s="6"/>
      <c r="AY13279" s="6"/>
      <c r="AZ13279" s="6"/>
      <c r="BA13279" s="6"/>
      <c r="BB13279" s="6"/>
      <c r="BC13279" s="6"/>
      <c r="BD13279" s="6"/>
      <c r="BE13279" s="6"/>
      <c r="BF13279" s="6"/>
      <c r="BG13279" s="6"/>
    </row>
    <row r="13280" spans="34:59" x14ac:dyDescent="0.25">
      <c r="AH13280" s="10"/>
      <c r="AI13280" s="6"/>
      <c r="AJ13280" s="10"/>
      <c r="AK13280" s="10"/>
      <c r="AL13280" s="10"/>
      <c r="AM13280" s="10"/>
      <c r="AN13280" s="10"/>
      <c r="AO13280" s="10"/>
      <c r="AP13280" s="10"/>
      <c r="AQ13280" s="10"/>
      <c r="AR13280" s="10"/>
      <c r="AS13280" s="10"/>
      <c r="AT13280" s="10"/>
      <c r="AU13280" s="10"/>
      <c r="AV13280" s="10"/>
      <c r="AW13280" s="10"/>
      <c r="AX13280" s="10"/>
      <c r="AY13280" s="10"/>
      <c r="AZ13280" s="10"/>
      <c r="BA13280" s="10"/>
      <c r="BB13280" s="10"/>
      <c r="BC13280" s="10"/>
      <c r="BD13280" s="10"/>
      <c r="BE13280" s="10"/>
      <c r="BF13280" s="10"/>
      <c r="BG13280" s="6"/>
    </row>
    <row r="13281" spans="34:59" x14ac:dyDescent="0.25">
      <c r="AH13281" s="6"/>
      <c r="AI13281" s="6"/>
      <c r="AJ13281" s="6"/>
      <c r="AK13281" s="6"/>
      <c r="AL13281" s="6"/>
      <c r="AM13281" s="6"/>
      <c r="AN13281" s="6"/>
      <c r="AO13281" s="6"/>
      <c r="AP13281" s="6"/>
      <c r="AQ13281" s="6"/>
      <c r="AR13281" s="6"/>
      <c r="AS13281" s="6"/>
      <c r="AT13281" s="6"/>
      <c r="AU13281" s="6"/>
      <c r="AV13281" s="6"/>
      <c r="AW13281" s="6"/>
      <c r="AX13281" s="6"/>
      <c r="AY13281" s="6"/>
      <c r="AZ13281" s="6"/>
      <c r="BA13281" s="6"/>
      <c r="BB13281" s="6"/>
      <c r="BC13281" s="6"/>
      <c r="BD13281" s="6"/>
      <c r="BE13281" s="6"/>
      <c r="BF13281" s="6"/>
      <c r="BG13281" s="10"/>
    </row>
    <row r="13282" spans="34:59" x14ac:dyDescent="0.25">
      <c r="AH13282" s="10"/>
      <c r="AI13282" s="6"/>
    </row>
    <row r="13283" spans="34:59" x14ac:dyDescent="0.25">
      <c r="AH13283" s="6"/>
      <c r="AI13283" s="6"/>
      <c r="AJ13283" s="6"/>
      <c r="AK13283" s="6"/>
      <c r="AL13283" s="6"/>
      <c r="AM13283" s="6"/>
      <c r="AN13283" s="6"/>
      <c r="AO13283" s="6"/>
      <c r="AP13283" s="6"/>
      <c r="AQ13283" s="6"/>
      <c r="AR13283" s="6"/>
      <c r="AS13283" s="6"/>
      <c r="AT13283" s="6"/>
      <c r="AU13283" s="6"/>
      <c r="AV13283" s="6"/>
      <c r="AW13283" s="6"/>
      <c r="AX13283" s="6"/>
      <c r="AY13283" s="6"/>
      <c r="AZ13283" s="6"/>
      <c r="BA13283" s="6"/>
      <c r="BB13283" s="6"/>
      <c r="BC13283" s="6"/>
      <c r="BD13283" s="6"/>
      <c r="BE13283" s="6"/>
      <c r="BF13283" s="6"/>
      <c r="BG13283" s="6"/>
    </row>
    <row r="13284" spans="34:59" x14ac:dyDescent="0.25">
      <c r="AH13284" s="10"/>
      <c r="AI13284" s="6"/>
      <c r="AJ13284" s="10"/>
      <c r="AK13284" s="10"/>
      <c r="AL13284" s="10"/>
      <c r="AM13284" s="10"/>
      <c r="AN13284" s="10"/>
      <c r="AO13284" s="10"/>
      <c r="AP13284" s="10"/>
      <c r="AQ13284" s="10"/>
      <c r="AR13284" s="10"/>
      <c r="AS13284" s="10"/>
      <c r="AT13284" s="10"/>
      <c r="AU13284" s="10"/>
      <c r="AV13284" s="10"/>
      <c r="AW13284" s="10"/>
      <c r="AX13284" s="10"/>
      <c r="AY13284" s="10"/>
      <c r="AZ13284" s="10"/>
      <c r="BA13284" s="10"/>
      <c r="BB13284" s="10"/>
      <c r="BC13284" s="10"/>
      <c r="BD13284" s="10"/>
      <c r="BE13284" s="10"/>
      <c r="BF13284" s="10"/>
      <c r="BG13284" s="6"/>
    </row>
    <row r="13286" spans="34:59" x14ac:dyDescent="0.25">
      <c r="AH13286" s="10"/>
      <c r="AI13286" s="6"/>
    </row>
    <row r="13287" spans="34:59" x14ac:dyDescent="0.25">
      <c r="AH13287" s="6"/>
      <c r="AI13287" s="6"/>
      <c r="AJ13287" s="6"/>
      <c r="AK13287" s="6"/>
      <c r="AL13287" s="6"/>
      <c r="AM13287" s="6"/>
      <c r="AN13287" s="6"/>
      <c r="AO13287" s="6"/>
      <c r="AP13287" s="6"/>
      <c r="AQ13287" s="6"/>
      <c r="AR13287" s="6"/>
      <c r="AS13287" s="6"/>
      <c r="AT13287" s="6"/>
      <c r="AU13287" s="6"/>
      <c r="AV13287" s="6"/>
      <c r="AW13287" s="6"/>
      <c r="AX13287" s="6"/>
      <c r="AY13287" s="6"/>
      <c r="AZ13287" s="6"/>
      <c r="BA13287" s="6"/>
      <c r="BB13287" s="6"/>
      <c r="BC13287" s="6"/>
      <c r="BD13287" s="6"/>
      <c r="BE13287" s="6"/>
      <c r="BF13287" s="6"/>
      <c r="BG13287" s="6"/>
    </row>
    <row r="13288" spans="34:59" x14ac:dyDescent="0.25">
      <c r="AH13288" s="10"/>
      <c r="AI13288" s="6"/>
      <c r="AJ13288" s="10"/>
      <c r="AK13288" s="10"/>
      <c r="AL13288" s="10"/>
      <c r="AM13288" s="10"/>
      <c r="AN13288" s="10"/>
      <c r="AO13288" s="10"/>
      <c r="AP13288" s="10"/>
      <c r="AQ13288" s="10"/>
      <c r="AR13288" s="10"/>
      <c r="AS13288" s="10"/>
      <c r="AT13288" s="10"/>
      <c r="AU13288" s="10"/>
      <c r="AV13288" s="10"/>
      <c r="AW13288" s="10"/>
      <c r="AX13288" s="10"/>
      <c r="AY13288" s="10"/>
      <c r="AZ13288" s="10"/>
      <c r="BA13288" s="10"/>
      <c r="BB13288" s="10"/>
      <c r="BC13288" s="10"/>
      <c r="BD13288" s="10"/>
      <c r="BE13288" s="10"/>
      <c r="BF13288" s="10"/>
      <c r="BG13288" s="6"/>
    </row>
    <row r="13289" spans="34:59" x14ac:dyDescent="0.25">
      <c r="AH13289" s="6"/>
      <c r="AI13289" s="6"/>
      <c r="AJ13289" s="6"/>
      <c r="AK13289" s="6"/>
      <c r="AL13289" s="6"/>
      <c r="AM13289" s="6"/>
      <c r="AN13289" s="6"/>
      <c r="AO13289" s="6"/>
      <c r="AP13289" s="6"/>
      <c r="AQ13289" s="6"/>
      <c r="AR13289" s="6"/>
      <c r="AS13289" s="6"/>
      <c r="AT13289" s="6"/>
      <c r="AU13289" s="6"/>
      <c r="AV13289" s="6"/>
      <c r="AW13289" s="6"/>
      <c r="AX13289" s="6"/>
      <c r="AY13289" s="6"/>
      <c r="AZ13289" s="6"/>
      <c r="BA13289" s="6"/>
      <c r="BB13289" s="6"/>
      <c r="BC13289" s="6"/>
      <c r="BD13289" s="6"/>
      <c r="BE13289" s="6"/>
      <c r="BF13289" s="6"/>
      <c r="BG13289" s="10"/>
    </row>
    <row r="13290" spans="34:59" x14ac:dyDescent="0.25">
      <c r="AH13290" s="10"/>
      <c r="AI13290" s="6"/>
    </row>
    <row r="13291" spans="34:59" x14ac:dyDescent="0.25">
      <c r="AH13291" s="6"/>
      <c r="AI13291" s="6"/>
      <c r="AJ13291" s="6"/>
      <c r="AK13291" s="6"/>
      <c r="AL13291" s="6"/>
      <c r="AM13291" s="6"/>
      <c r="AN13291" s="6"/>
      <c r="AO13291" s="6"/>
      <c r="AP13291" s="6"/>
      <c r="AQ13291" s="6"/>
      <c r="AR13291" s="6"/>
      <c r="AS13291" s="6"/>
      <c r="AT13291" s="6"/>
      <c r="AU13291" s="6"/>
      <c r="AV13291" s="6"/>
      <c r="AW13291" s="6"/>
      <c r="AX13291" s="6"/>
      <c r="AY13291" s="6"/>
      <c r="AZ13291" s="6"/>
      <c r="BA13291" s="6"/>
      <c r="BB13291" s="6"/>
      <c r="BC13291" s="6"/>
      <c r="BD13291" s="6"/>
      <c r="BE13291" s="6"/>
      <c r="BF13291" s="6"/>
      <c r="BG13291" s="6"/>
    </row>
    <row r="13292" spans="34:59" x14ac:dyDescent="0.25">
      <c r="AH13292" s="10"/>
      <c r="AI13292" s="6"/>
      <c r="AJ13292" s="10"/>
      <c r="AK13292" s="10"/>
      <c r="AL13292" s="10"/>
      <c r="AM13292" s="10"/>
      <c r="AN13292" s="10"/>
      <c r="AO13292" s="10"/>
      <c r="AP13292" s="10"/>
      <c r="AQ13292" s="10"/>
      <c r="AR13292" s="10"/>
      <c r="AS13292" s="10"/>
      <c r="AT13292" s="10"/>
      <c r="AU13292" s="10"/>
      <c r="AV13292" s="10"/>
      <c r="AW13292" s="10"/>
      <c r="AX13292" s="10"/>
      <c r="AY13292" s="10"/>
      <c r="AZ13292" s="10"/>
      <c r="BA13292" s="10"/>
      <c r="BB13292" s="10"/>
      <c r="BC13292" s="10"/>
      <c r="BD13292" s="10"/>
      <c r="BE13292" s="10"/>
      <c r="BF13292" s="10"/>
      <c r="BG13292" s="6"/>
    </row>
    <row r="13293" spans="34:59" x14ac:dyDescent="0.25">
      <c r="AH13293" s="6"/>
      <c r="AI13293" s="6"/>
      <c r="AJ13293" s="6"/>
      <c r="AK13293" s="6"/>
      <c r="AL13293" s="6"/>
      <c r="AM13293" s="6"/>
      <c r="AN13293" s="6"/>
      <c r="AO13293" s="6"/>
      <c r="AP13293" s="6"/>
      <c r="AQ13293" s="6"/>
      <c r="AR13293" s="6"/>
      <c r="AS13293" s="6"/>
      <c r="AT13293" s="6"/>
      <c r="AU13293" s="6"/>
      <c r="AV13293" s="6"/>
      <c r="AW13293" s="6"/>
      <c r="AX13293" s="6"/>
      <c r="AY13293" s="6"/>
      <c r="AZ13293" s="6"/>
      <c r="BA13293" s="6"/>
      <c r="BB13293" s="6"/>
      <c r="BC13293" s="6"/>
      <c r="BD13293" s="6"/>
      <c r="BE13293" s="6"/>
      <c r="BF13293" s="6"/>
      <c r="BG13293" s="10"/>
    </row>
    <row r="13294" spans="34:59" x14ac:dyDescent="0.25">
      <c r="AH13294" s="10"/>
      <c r="AI13294" s="6"/>
    </row>
    <row r="13295" spans="34:59" x14ac:dyDescent="0.25">
      <c r="AH13295" s="6"/>
      <c r="AI13295" s="6"/>
      <c r="AJ13295" s="6"/>
      <c r="AK13295" s="6"/>
      <c r="AL13295" s="6"/>
      <c r="AM13295" s="6"/>
      <c r="AN13295" s="6"/>
      <c r="AO13295" s="6"/>
      <c r="AP13295" s="6"/>
      <c r="AQ13295" s="6"/>
      <c r="AR13295" s="6"/>
      <c r="AS13295" s="6"/>
      <c r="AT13295" s="6"/>
      <c r="AU13295" s="6"/>
      <c r="AV13295" s="6"/>
      <c r="AW13295" s="6"/>
      <c r="AX13295" s="6"/>
      <c r="AY13295" s="6"/>
      <c r="AZ13295" s="6"/>
      <c r="BA13295" s="6"/>
      <c r="BB13295" s="6"/>
      <c r="BC13295" s="6"/>
      <c r="BD13295" s="6"/>
      <c r="BE13295" s="6"/>
      <c r="BF13295" s="6"/>
      <c r="BG13295" s="6"/>
    </row>
    <row r="13296" spans="34:59" x14ac:dyDescent="0.25">
      <c r="AH13296" s="10"/>
      <c r="AI13296" s="6"/>
      <c r="AJ13296" s="10"/>
      <c r="AK13296" s="10"/>
      <c r="AL13296" s="10"/>
      <c r="AM13296" s="10"/>
      <c r="AN13296" s="10"/>
      <c r="AO13296" s="10"/>
      <c r="AP13296" s="10"/>
      <c r="AQ13296" s="10"/>
      <c r="AR13296" s="10"/>
      <c r="AS13296" s="10"/>
      <c r="AT13296" s="10"/>
      <c r="AU13296" s="10"/>
      <c r="AV13296" s="10"/>
      <c r="AW13296" s="10"/>
      <c r="AX13296" s="10"/>
      <c r="AY13296" s="10"/>
      <c r="AZ13296" s="10"/>
      <c r="BA13296" s="10"/>
      <c r="BB13296" s="10"/>
      <c r="BC13296" s="10"/>
      <c r="BD13296" s="10"/>
      <c r="BE13296" s="10"/>
      <c r="BF13296" s="10"/>
      <c r="BG13296" s="6"/>
    </row>
    <row r="13297" spans="34:59" x14ac:dyDescent="0.25">
      <c r="AH13297" s="6"/>
      <c r="AI13297" s="6"/>
      <c r="AJ13297" s="6"/>
      <c r="AK13297" s="6"/>
      <c r="AL13297" s="6"/>
      <c r="AM13297" s="6"/>
      <c r="AN13297" s="6"/>
      <c r="AO13297" s="6"/>
      <c r="AP13297" s="6"/>
      <c r="AQ13297" s="6"/>
      <c r="AR13297" s="6"/>
      <c r="AS13297" s="6"/>
      <c r="AT13297" s="6"/>
      <c r="AU13297" s="6"/>
      <c r="AV13297" s="6"/>
      <c r="AW13297" s="6"/>
      <c r="AX13297" s="6"/>
      <c r="AY13297" s="6"/>
      <c r="AZ13297" s="6"/>
      <c r="BA13297" s="6"/>
      <c r="BB13297" s="6"/>
      <c r="BC13297" s="6"/>
      <c r="BD13297" s="6"/>
      <c r="BE13297" s="6"/>
      <c r="BF13297" s="6"/>
      <c r="BG13297" s="10"/>
    </row>
    <row r="13298" spans="34:59" x14ac:dyDescent="0.25">
      <c r="AH13298" s="10"/>
      <c r="AI13298" s="6"/>
    </row>
    <row r="13299" spans="34:59" x14ac:dyDescent="0.25">
      <c r="AH13299" s="6"/>
      <c r="AI13299" s="6"/>
      <c r="AJ13299" s="6"/>
      <c r="AK13299" s="6"/>
      <c r="AL13299" s="6"/>
      <c r="AM13299" s="6"/>
      <c r="AN13299" s="6"/>
      <c r="AO13299" s="6"/>
      <c r="AP13299" s="6"/>
      <c r="AQ13299" s="6"/>
      <c r="AR13299" s="6"/>
      <c r="AS13299" s="6"/>
      <c r="AT13299" s="6"/>
      <c r="AU13299" s="6"/>
      <c r="AV13299" s="6"/>
      <c r="AW13299" s="6"/>
      <c r="AX13299" s="6"/>
      <c r="AY13299" s="6"/>
      <c r="AZ13299" s="6"/>
      <c r="BA13299" s="6"/>
      <c r="BB13299" s="6"/>
      <c r="BC13299" s="6"/>
      <c r="BD13299" s="6"/>
      <c r="BE13299" s="6"/>
      <c r="BF13299" s="6"/>
      <c r="BG13299" s="6"/>
    </row>
    <row r="13300" spans="34:59" x14ac:dyDescent="0.25">
      <c r="AH13300" s="10"/>
      <c r="AI13300" s="6"/>
      <c r="AJ13300" s="10"/>
      <c r="AK13300" s="10"/>
      <c r="AL13300" s="10"/>
      <c r="AM13300" s="10"/>
      <c r="AN13300" s="10"/>
      <c r="AO13300" s="10"/>
      <c r="AP13300" s="10"/>
      <c r="AQ13300" s="10"/>
      <c r="AR13300" s="10"/>
      <c r="AS13300" s="10"/>
      <c r="AT13300" s="10"/>
      <c r="AU13300" s="10"/>
      <c r="AV13300" s="10"/>
      <c r="AW13300" s="10"/>
      <c r="AX13300" s="10"/>
      <c r="AY13300" s="10"/>
      <c r="AZ13300" s="10"/>
      <c r="BA13300" s="10"/>
      <c r="BB13300" s="10"/>
      <c r="BC13300" s="10"/>
      <c r="BD13300" s="10"/>
      <c r="BE13300" s="10"/>
      <c r="BF13300" s="10"/>
      <c r="BG13300" s="6"/>
    </row>
    <row r="13302" spans="34:59" x14ac:dyDescent="0.25">
      <c r="AH13302" s="10"/>
      <c r="AI13302" s="6"/>
    </row>
    <row r="13303" spans="34:59" x14ac:dyDescent="0.25">
      <c r="AH13303" s="6"/>
      <c r="AI13303" s="6"/>
      <c r="AJ13303" s="6"/>
      <c r="AK13303" s="6"/>
      <c r="AL13303" s="6"/>
      <c r="AM13303" s="6"/>
      <c r="AN13303" s="6"/>
      <c r="AO13303" s="6"/>
      <c r="AP13303" s="6"/>
      <c r="AQ13303" s="6"/>
      <c r="AR13303" s="6"/>
      <c r="AS13303" s="6"/>
      <c r="AT13303" s="6"/>
      <c r="AU13303" s="6"/>
      <c r="AV13303" s="6"/>
      <c r="AW13303" s="6"/>
      <c r="AX13303" s="6"/>
      <c r="AY13303" s="6"/>
      <c r="AZ13303" s="6"/>
      <c r="BA13303" s="6"/>
      <c r="BB13303" s="6"/>
      <c r="BC13303" s="6"/>
      <c r="BD13303" s="6"/>
      <c r="BE13303" s="6"/>
      <c r="BF13303" s="6"/>
      <c r="BG13303" s="6"/>
    </row>
    <row r="13304" spans="34:59" x14ac:dyDescent="0.25">
      <c r="AH13304" s="10"/>
      <c r="AI13304" s="6"/>
      <c r="AJ13304" s="10"/>
      <c r="AK13304" s="10"/>
      <c r="AL13304" s="10"/>
      <c r="AM13304" s="10"/>
      <c r="AN13304" s="10"/>
      <c r="AO13304" s="10"/>
      <c r="AP13304" s="10"/>
      <c r="AQ13304" s="10"/>
      <c r="AR13304" s="10"/>
      <c r="AS13304" s="10"/>
      <c r="AT13304" s="10"/>
      <c r="AU13304" s="10"/>
      <c r="AV13304" s="10"/>
      <c r="AW13304" s="10"/>
      <c r="AX13304" s="10"/>
      <c r="AY13304" s="10"/>
      <c r="AZ13304" s="10"/>
      <c r="BA13304" s="10"/>
      <c r="BB13304" s="10"/>
      <c r="BC13304" s="10"/>
      <c r="BD13304" s="10"/>
      <c r="BE13304" s="10"/>
      <c r="BF13304" s="10"/>
      <c r="BG13304" s="6"/>
    </row>
    <row r="13305" spans="34:59" x14ac:dyDescent="0.25">
      <c r="AH13305" s="6"/>
      <c r="AI13305" s="6"/>
      <c r="AJ13305" s="6"/>
      <c r="AK13305" s="6"/>
      <c r="AL13305" s="6"/>
      <c r="AM13305" s="6"/>
      <c r="AN13305" s="6"/>
      <c r="AO13305" s="6"/>
      <c r="AP13305" s="6"/>
      <c r="AQ13305" s="6"/>
      <c r="AR13305" s="6"/>
      <c r="AS13305" s="6"/>
      <c r="AT13305" s="6"/>
      <c r="AU13305" s="6"/>
      <c r="AV13305" s="6"/>
      <c r="AW13305" s="6"/>
      <c r="AX13305" s="6"/>
      <c r="AY13305" s="6"/>
      <c r="AZ13305" s="6"/>
      <c r="BA13305" s="6"/>
      <c r="BB13305" s="6"/>
      <c r="BC13305" s="6"/>
      <c r="BD13305" s="6"/>
      <c r="BE13305" s="6"/>
      <c r="BF13305" s="6"/>
      <c r="BG13305" s="10"/>
    </row>
    <row r="13306" spans="34:59" x14ac:dyDescent="0.25">
      <c r="AH13306" s="10"/>
      <c r="AI13306" s="6"/>
    </row>
    <row r="13307" spans="34:59" x14ac:dyDescent="0.25">
      <c r="AH13307" s="6"/>
      <c r="AI13307" s="6"/>
      <c r="AJ13307" s="6"/>
      <c r="AK13307" s="6"/>
      <c r="AL13307" s="6"/>
      <c r="AM13307" s="6"/>
      <c r="AN13307" s="6"/>
      <c r="AO13307" s="6"/>
      <c r="AP13307" s="6"/>
      <c r="AQ13307" s="6"/>
      <c r="AR13307" s="6"/>
      <c r="AS13307" s="6"/>
      <c r="AT13307" s="6"/>
      <c r="AU13307" s="6"/>
      <c r="AV13307" s="6"/>
      <c r="AW13307" s="6"/>
      <c r="AX13307" s="6"/>
      <c r="AY13307" s="6"/>
      <c r="AZ13307" s="6"/>
      <c r="BA13307" s="6"/>
      <c r="BB13307" s="6"/>
      <c r="BC13307" s="6"/>
      <c r="BD13307" s="6"/>
      <c r="BE13307" s="6"/>
      <c r="BF13307" s="6"/>
      <c r="BG13307" s="6"/>
    </row>
    <row r="13308" spans="34:59" x14ac:dyDescent="0.25">
      <c r="AH13308" s="10"/>
      <c r="AI13308" s="6"/>
      <c r="AJ13308" s="10"/>
      <c r="AK13308" s="10"/>
      <c r="AL13308" s="10"/>
      <c r="AM13308" s="10"/>
      <c r="AN13308" s="10"/>
      <c r="AO13308" s="10"/>
      <c r="AP13308" s="10"/>
      <c r="AQ13308" s="10"/>
      <c r="AR13308" s="10"/>
      <c r="AS13308" s="10"/>
      <c r="AT13308" s="10"/>
      <c r="AU13308" s="10"/>
      <c r="AV13308" s="10"/>
      <c r="AW13308" s="10"/>
      <c r="AX13308" s="10"/>
      <c r="AY13308" s="10"/>
      <c r="AZ13308" s="10"/>
      <c r="BA13308" s="10"/>
      <c r="BB13308" s="10"/>
      <c r="BC13308" s="10"/>
      <c r="BD13308" s="10"/>
      <c r="BE13308" s="10"/>
      <c r="BF13308" s="10"/>
      <c r="BG13308" s="6"/>
    </row>
    <row r="13309" spans="34:59" x14ac:dyDescent="0.25">
      <c r="AH13309" s="6"/>
      <c r="AI13309" s="6"/>
      <c r="AJ13309" s="6"/>
      <c r="AK13309" s="6"/>
      <c r="AL13309" s="6"/>
      <c r="AM13309" s="6"/>
      <c r="AN13309" s="6"/>
      <c r="AO13309" s="6"/>
      <c r="AP13309" s="6"/>
      <c r="AQ13309" s="6"/>
      <c r="AR13309" s="6"/>
      <c r="AS13309" s="6"/>
      <c r="AT13309" s="6"/>
      <c r="AU13309" s="6"/>
      <c r="AV13309" s="6"/>
      <c r="AW13309" s="6"/>
      <c r="AX13309" s="6"/>
      <c r="AY13309" s="6"/>
      <c r="AZ13309" s="6"/>
      <c r="BA13309" s="6"/>
      <c r="BB13309" s="6"/>
      <c r="BC13309" s="6"/>
      <c r="BD13309" s="6"/>
      <c r="BE13309" s="6"/>
      <c r="BF13309" s="6"/>
      <c r="BG13309" s="10"/>
    </row>
    <row r="13310" spans="34:59" x14ac:dyDescent="0.25">
      <c r="AH13310" s="10"/>
      <c r="AI13310" s="6"/>
    </row>
    <row r="13311" spans="34:59" x14ac:dyDescent="0.25">
      <c r="AH13311" s="6"/>
      <c r="AI13311" s="6"/>
      <c r="AJ13311" s="6"/>
      <c r="AK13311" s="6"/>
      <c r="AL13311" s="6"/>
      <c r="AM13311" s="6"/>
      <c r="AN13311" s="6"/>
      <c r="AO13311" s="6"/>
      <c r="AP13311" s="6"/>
      <c r="AQ13311" s="6"/>
      <c r="AR13311" s="6"/>
      <c r="AS13311" s="6"/>
      <c r="AT13311" s="6"/>
      <c r="AU13311" s="6"/>
      <c r="AV13311" s="6"/>
      <c r="AW13311" s="6"/>
      <c r="AX13311" s="6"/>
      <c r="AY13311" s="6"/>
      <c r="AZ13311" s="6"/>
      <c r="BA13311" s="6"/>
      <c r="BB13311" s="6"/>
      <c r="BC13311" s="6"/>
      <c r="BD13311" s="6"/>
      <c r="BE13311" s="6"/>
      <c r="BF13311" s="6"/>
      <c r="BG13311" s="6"/>
    </row>
    <row r="13312" spans="34:59" x14ac:dyDescent="0.25">
      <c r="AH13312" s="10"/>
      <c r="AI13312" s="6"/>
      <c r="AJ13312" s="10"/>
      <c r="AK13312" s="10"/>
      <c r="AL13312" s="10"/>
      <c r="AM13312" s="10"/>
      <c r="AN13312" s="10"/>
      <c r="AO13312" s="10"/>
      <c r="AP13312" s="10"/>
      <c r="AQ13312" s="10"/>
      <c r="AR13312" s="10"/>
      <c r="AS13312" s="10"/>
      <c r="AT13312" s="10"/>
      <c r="AU13312" s="10"/>
      <c r="AV13312" s="10"/>
      <c r="AW13312" s="10"/>
      <c r="AX13312" s="10"/>
      <c r="AY13312" s="10"/>
      <c r="AZ13312" s="10"/>
      <c r="BA13312" s="10"/>
      <c r="BB13312" s="10"/>
      <c r="BC13312" s="10"/>
      <c r="BD13312" s="10"/>
      <c r="BE13312" s="10"/>
      <c r="BF13312" s="10"/>
      <c r="BG13312" s="6"/>
    </row>
    <row r="13313" spans="34:59" x14ac:dyDescent="0.25">
      <c r="AH13313" s="6"/>
      <c r="AI13313" s="6"/>
      <c r="AJ13313" s="6"/>
      <c r="AK13313" s="6"/>
      <c r="AL13313" s="6"/>
      <c r="AM13313" s="6"/>
      <c r="AN13313" s="6"/>
      <c r="AO13313" s="6"/>
      <c r="AP13313" s="6"/>
      <c r="AQ13313" s="6"/>
      <c r="AR13313" s="6"/>
      <c r="AS13313" s="6"/>
      <c r="AT13313" s="6"/>
      <c r="AU13313" s="6"/>
      <c r="AV13313" s="6"/>
      <c r="AW13313" s="6"/>
      <c r="AX13313" s="6"/>
      <c r="AY13313" s="6"/>
      <c r="AZ13313" s="6"/>
      <c r="BA13313" s="6"/>
      <c r="BB13313" s="6"/>
      <c r="BC13313" s="6"/>
      <c r="BD13313" s="6"/>
      <c r="BE13313" s="6"/>
      <c r="BF13313" s="6"/>
      <c r="BG13313" s="10"/>
    </row>
    <row r="13314" spans="34:59" x14ac:dyDescent="0.25">
      <c r="AH13314" s="10"/>
      <c r="AI13314" s="6"/>
    </row>
    <row r="13315" spans="34:59" x14ac:dyDescent="0.25">
      <c r="AH13315" s="6"/>
      <c r="AI13315" s="6"/>
      <c r="AJ13315" s="6"/>
      <c r="AK13315" s="6"/>
      <c r="AL13315" s="6"/>
      <c r="AM13315" s="6"/>
      <c r="AN13315" s="6"/>
      <c r="AO13315" s="6"/>
      <c r="AP13315" s="6"/>
      <c r="AQ13315" s="6"/>
      <c r="AR13315" s="6"/>
      <c r="AS13315" s="6"/>
      <c r="AT13315" s="6"/>
      <c r="AU13315" s="6"/>
      <c r="AV13315" s="6"/>
      <c r="AW13315" s="6"/>
      <c r="AX13315" s="6"/>
      <c r="AY13315" s="6"/>
      <c r="AZ13315" s="6"/>
      <c r="BA13315" s="6"/>
      <c r="BB13315" s="6"/>
      <c r="BC13315" s="6"/>
      <c r="BD13315" s="6"/>
      <c r="BE13315" s="6"/>
      <c r="BF13315" s="6"/>
      <c r="BG13315" s="6"/>
    </row>
    <row r="13316" spans="34:59" x14ac:dyDescent="0.25">
      <c r="AH13316" s="10"/>
      <c r="AI13316" s="6"/>
      <c r="AJ13316" s="10"/>
      <c r="AK13316" s="10"/>
      <c r="AL13316" s="10"/>
      <c r="AM13316" s="10"/>
      <c r="AN13316" s="10"/>
      <c r="AO13316" s="10"/>
      <c r="AP13316" s="10"/>
      <c r="AQ13316" s="10"/>
      <c r="AR13316" s="10"/>
      <c r="AS13316" s="10"/>
      <c r="AT13316" s="10"/>
      <c r="AU13316" s="10"/>
      <c r="AV13316" s="10"/>
      <c r="AW13316" s="10"/>
      <c r="AX13316" s="10"/>
      <c r="AY13316" s="10"/>
      <c r="AZ13316" s="10"/>
      <c r="BA13316" s="10"/>
      <c r="BB13316" s="10"/>
      <c r="BC13316" s="10"/>
      <c r="BD13316" s="10"/>
      <c r="BE13316" s="10"/>
      <c r="BF13316" s="10"/>
      <c r="BG13316" s="6"/>
    </row>
    <row r="13318" spans="34:59" x14ac:dyDescent="0.25">
      <c r="AH13318" s="10"/>
      <c r="AI13318" s="6"/>
    </row>
    <row r="13319" spans="34:59" x14ac:dyDescent="0.25">
      <c r="AH13319" s="6"/>
      <c r="AI13319" s="6"/>
      <c r="AJ13319" s="6"/>
      <c r="AK13319" s="6"/>
      <c r="AL13319" s="6"/>
      <c r="AM13319" s="6"/>
      <c r="AN13319" s="6"/>
      <c r="AO13319" s="6"/>
      <c r="AP13319" s="6"/>
      <c r="AQ13319" s="6"/>
      <c r="AR13319" s="6"/>
      <c r="AS13319" s="6"/>
      <c r="AT13319" s="6"/>
      <c r="AU13319" s="6"/>
      <c r="AV13319" s="6"/>
      <c r="AW13319" s="6"/>
      <c r="AX13319" s="6"/>
      <c r="AY13319" s="6"/>
      <c r="AZ13319" s="6"/>
      <c r="BA13319" s="6"/>
      <c r="BB13319" s="6"/>
      <c r="BC13319" s="6"/>
      <c r="BD13319" s="6"/>
      <c r="BE13319" s="6"/>
      <c r="BF13319" s="6"/>
      <c r="BG13319" s="6"/>
    </row>
    <row r="13320" spans="34:59" x14ac:dyDescent="0.25">
      <c r="AH13320" s="10"/>
      <c r="AI13320" s="6"/>
      <c r="AJ13320" s="10"/>
      <c r="AK13320" s="10"/>
      <c r="AL13320" s="10"/>
      <c r="AM13320" s="10"/>
      <c r="AN13320" s="10"/>
      <c r="AO13320" s="10"/>
      <c r="AP13320" s="10"/>
      <c r="AQ13320" s="10"/>
      <c r="AR13320" s="10"/>
      <c r="AS13320" s="10"/>
      <c r="AT13320" s="10"/>
      <c r="AU13320" s="10"/>
      <c r="AV13320" s="10"/>
      <c r="AW13320" s="10"/>
      <c r="AX13320" s="10"/>
      <c r="AY13320" s="10"/>
      <c r="AZ13320" s="10"/>
      <c r="BA13320" s="10"/>
      <c r="BB13320" s="10"/>
      <c r="BC13320" s="10"/>
      <c r="BD13320" s="10"/>
      <c r="BE13320" s="10"/>
      <c r="BF13320" s="10"/>
      <c r="BG13320" s="6"/>
    </row>
    <row r="13321" spans="34:59" x14ac:dyDescent="0.25">
      <c r="AH13321" s="6"/>
      <c r="AI13321" s="6"/>
      <c r="AJ13321" s="6"/>
      <c r="AK13321" s="6"/>
      <c r="AL13321" s="6"/>
      <c r="AM13321" s="6"/>
      <c r="AN13321" s="6"/>
      <c r="AO13321" s="6"/>
      <c r="AP13321" s="6"/>
      <c r="AQ13321" s="6"/>
      <c r="AR13321" s="6"/>
      <c r="AS13321" s="6"/>
      <c r="AT13321" s="6"/>
      <c r="AU13321" s="6"/>
      <c r="AV13321" s="6"/>
      <c r="AW13321" s="6"/>
      <c r="AX13321" s="6"/>
      <c r="AY13321" s="6"/>
      <c r="AZ13321" s="6"/>
      <c r="BA13321" s="6"/>
      <c r="BB13321" s="6"/>
      <c r="BC13321" s="6"/>
      <c r="BD13321" s="6"/>
      <c r="BE13321" s="6"/>
      <c r="BF13321" s="6"/>
      <c r="BG13321" s="10"/>
    </row>
    <row r="13322" spans="34:59" x14ac:dyDescent="0.25">
      <c r="AH13322" s="10"/>
      <c r="AI13322" s="6"/>
    </row>
    <row r="13323" spans="34:59" x14ac:dyDescent="0.25">
      <c r="AH13323" s="6"/>
      <c r="AI13323" s="6"/>
      <c r="AJ13323" s="6"/>
      <c r="AK13323" s="6"/>
      <c r="AL13323" s="6"/>
      <c r="AM13323" s="6"/>
      <c r="AN13323" s="6"/>
      <c r="AO13323" s="6"/>
      <c r="AP13323" s="6"/>
      <c r="AQ13323" s="6"/>
      <c r="AR13323" s="6"/>
      <c r="AS13323" s="6"/>
      <c r="AT13323" s="6"/>
      <c r="AU13323" s="6"/>
      <c r="AV13323" s="6"/>
      <c r="AW13323" s="6"/>
      <c r="AX13323" s="6"/>
      <c r="AY13323" s="6"/>
      <c r="AZ13323" s="6"/>
      <c r="BA13323" s="6"/>
      <c r="BB13323" s="6"/>
      <c r="BC13323" s="6"/>
      <c r="BD13323" s="6"/>
      <c r="BE13323" s="6"/>
      <c r="BF13323" s="6"/>
      <c r="BG13323" s="6"/>
    </row>
    <row r="13324" spans="34:59" x14ac:dyDescent="0.25">
      <c r="AH13324" s="10"/>
      <c r="AI13324" s="6"/>
      <c r="AJ13324" s="10"/>
      <c r="AK13324" s="10"/>
      <c r="AL13324" s="10"/>
      <c r="AM13324" s="10"/>
      <c r="AN13324" s="10"/>
      <c r="AO13324" s="10"/>
      <c r="AP13324" s="10"/>
      <c r="AQ13324" s="10"/>
      <c r="AR13324" s="10"/>
      <c r="AS13324" s="10"/>
      <c r="AT13324" s="10"/>
      <c r="AU13324" s="10"/>
      <c r="AV13324" s="10"/>
      <c r="AW13324" s="10"/>
      <c r="AX13324" s="10"/>
      <c r="AY13324" s="10"/>
      <c r="AZ13324" s="10"/>
      <c r="BA13324" s="10"/>
      <c r="BB13324" s="10"/>
      <c r="BC13324" s="10"/>
      <c r="BD13324" s="10"/>
      <c r="BE13324" s="10"/>
      <c r="BF13324" s="10"/>
      <c r="BG13324" s="6"/>
    </row>
    <row r="13325" spans="34:59" x14ac:dyDescent="0.25">
      <c r="AH13325" s="6"/>
      <c r="AI13325" s="6"/>
      <c r="AJ13325" s="6"/>
      <c r="AK13325" s="6"/>
      <c r="AL13325" s="6"/>
      <c r="AM13325" s="6"/>
      <c r="AN13325" s="6"/>
      <c r="AO13325" s="6"/>
      <c r="AP13325" s="6"/>
      <c r="AQ13325" s="6"/>
      <c r="AR13325" s="6"/>
      <c r="AS13325" s="6"/>
      <c r="AT13325" s="6"/>
      <c r="AU13325" s="6"/>
      <c r="AV13325" s="6"/>
      <c r="AW13325" s="6"/>
      <c r="AX13325" s="6"/>
      <c r="AY13325" s="6"/>
      <c r="AZ13325" s="6"/>
      <c r="BA13325" s="6"/>
      <c r="BB13325" s="6"/>
      <c r="BC13325" s="6"/>
      <c r="BD13325" s="6"/>
      <c r="BE13325" s="6"/>
      <c r="BF13325" s="6"/>
      <c r="BG13325" s="10"/>
    </row>
    <row r="13326" spans="34:59" x14ac:dyDescent="0.25">
      <c r="AH13326" s="10"/>
      <c r="AI13326" s="6"/>
    </row>
    <row r="13327" spans="34:59" x14ac:dyDescent="0.25">
      <c r="AH13327" s="6"/>
      <c r="AI13327" s="6"/>
      <c r="AJ13327" s="6"/>
      <c r="AK13327" s="6"/>
      <c r="AL13327" s="6"/>
      <c r="AM13327" s="6"/>
      <c r="AN13327" s="6"/>
      <c r="AO13327" s="6"/>
      <c r="AP13327" s="6"/>
      <c r="AQ13327" s="6"/>
      <c r="AR13327" s="6"/>
      <c r="AS13327" s="6"/>
      <c r="AT13327" s="6"/>
      <c r="AU13327" s="6"/>
      <c r="AV13327" s="6"/>
      <c r="AW13327" s="6"/>
      <c r="AX13327" s="6"/>
      <c r="AY13327" s="6"/>
      <c r="AZ13327" s="6"/>
      <c r="BA13327" s="6"/>
      <c r="BB13327" s="6"/>
      <c r="BC13327" s="6"/>
      <c r="BD13327" s="6"/>
      <c r="BE13327" s="6"/>
      <c r="BF13327" s="6"/>
      <c r="BG13327" s="6"/>
    </row>
    <row r="13328" spans="34:59" x14ac:dyDescent="0.25">
      <c r="AH13328" s="10"/>
      <c r="AI13328" s="6"/>
      <c r="AJ13328" s="10"/>
      <c r="AK13328" s="10"/>
      <c r="AL13328" s="10"/>
      <c r="AM13328" s="10"/>
      <c r="AN13328" s="10"/>
      <c r="AO13328" s="10"/>
      <c r="AP13328" s="10"/>
      <c r="AQ13328" s="10"/>
      <c r="AR13328" s="10"/>
      <c r="AS13328" s="10"/>
      <c r="AT13328" s="10"/>
      <c r="AU13328" s="10"/>
      <c r="AV13328" s="10"/>
      <c r="AW13328" s="10"/>
      <c r="AX13328" s="10"/>
      <c r="AY13328" s="10"/>
      <c r="AZ13328" s="10"/>
      <c r="BA13328" s="10"/>
      <c r="BB13328" s="10"/>
      <c r="BC13328" s="10"/>
      <c r="BD13328" s="10"/>
      <c r="BE13328" s="10"/>
      <c r="BF13328" s="10"/>
      <c r="BG13328" s="6"/>
    </row>
    <row r="13329" spans="34:59" x14ac:dyDescent="0.25">
      <c r="AH13329" s="6"/>
      <c r="AI13329" s="6"/>
      <c r="AJ13329" s="6"/>
      <c r="AK13329" s="6"/>
      <c r="AL13329" s="6"/>
      <c r="AM13329" s="6"/>
      <c r="AN13329" s="6"/>
      <c r="AO13329" s="6"/>
      <c r="AP13329" s="6"/>
      <c r="AQ13329" s="6"/>
      <c r="AR13329" s="6"/>
      <c r="AS13329" s="6"/>
      <c r="AT13329" s="6"/>
      <c r="AU13329" s="6"/>
      <c r="AV13329" s="6"/>
      <c r="AW13329" s="6"/>
      <c r="AX13329" s="6"/>
      <c r="AY13329" s="6"/>
      <c r="AZ13329" s="6"/>
      <c r="BA13329" s="6"/>
      <c r="BB13329" s="6"/>
      <c r="BC13329" s="6"/>
      <c r="BD13329" s="6"/>
      <c r="BE13329" s="6"/>
      <c r="BF13329" s="6"/>
      <c r="BG13329" s="10"/>
    </row>
    <row r="13330" spans="34:59" x14ac:dyDescent="0.25">
      <c r="AH13330" s="10"/>
      <c r="AI13330" s="6"/>
    </row>
    <row r="13331" spans="34:59" x14ac:dyDescent="0.25">
      <c r="AH13331" s="6"/>
      <c r="AI13331" s="6"/>
      <c r="AJ13331" s="6"/>
      <c r="AK13331" s="6"/>
      <c r="AL13331" s="6"/>
      <c r="AM13331" s="6"/>
      <c r="AN13331" s="6"/>
      <c r="AO13331" s="6"/>
      <c r="AP13331" s="6"/>
      <c r="AQ13331" s="6"/>
      <c r="AR13331" s="6"/>
      <c r="AS13331" s="6"/>
      <c r="AT13331" s="6"/>
      <c r="AU13331" s="6"/>
      <c r="AV13331" s="6"/>
      <c r="AW13331" s="6"/>
      <c r="AX13331" s="6"/>
      <c r="AY13331" s="6"/>
      <c r="AZ13331" s="6"/>
      <c r="BA13331" s="6"/>
      <c r="BB13331" s="6"/>
      <c r="BC13331" s="6"/>
      <c r="BD13331" s="6"/>
      <c r="BE13331" s="6"/>
      <c r="BF13331" s="6"/>
      <c r="BG13331" s="6"/>
    </row>
    <row r="13332" spans="34:59" x14ac:dyDescent="0.25">
      <c r="AH13332" s="10"/>
      <c r="AI13332" s="6"/>
      <c r="AJ13332" s="10"/>
      <c r="AK13332" s="10"/>
      <c r="AL13332" s="10"/>
      <c r="AM13332" s="10"/>
      <c r="AN13332" s="10"/>
      <c r="AO13332" s="10"/>
      <c r="AP13332" s="10"/>
      <c r="AQ13332" s="10"/>
      <c r="AR13332" s="10"/>
      <c r="AS13332" s="10"/>
      <c r="AT13332" s="10"/>
      <c r="AU13332" s="10"/>
      <c r="AV13332" s="10"/>
      <c r="AW13332" s="10"/>
      <c r="AX13332" s="10"/>
      <c r="AY13332" s="10"/>
      <c r="AZ13332" s="10"/>
      <c r="BA13332" s="10"/>
      <c r="BB13332" s="10"/>
      <c r="BC13332" s="10"/>
      <c r="BD13332" s="10"/>
      <c r="BE13332" s="10"/>
      <c r="BF13332" s="10"/>
      <c r="BG13332" s="6"/>
    </row>
    <row r="13334" spans="34:59" x14ac:dyDescent="0.25">
      <c r="AH13334" s="10"/>
      <c r="AI13334" s="6"/>
    </row>
    <row r="13335" spans="34:59" x14ac:dyDescent="0.25">
      <c r="AH13335" s="6"/>
      <c r="AI13335" s="6"/>
      <c r="AJ13335" s="6"/>
      <c r="AK13335" s="6"/>
      <c r="AL13335" s="6"/>
      <c r="AM13335" s="6"/>
      <c r="AN13335" s="6"/>
      <c r="AO13335" s="6"/>
      <c r="AP13335" s="6"/>
      <c r="AQ13335" s="6"/>
      <c r="AR13335" s="6"/>
      <c r="AS13335" s="6"/>
      <c r="AT13335" s="6"/>
      <c r="AU13335" s="6"/>
      <c r="AV13335" s="6"/>
      <c r="AW13335" s="6"/>
      <c r="AX13335" s="6"/>
      <c r="AY13335" s="6"/>
      <c r="AZ13335" s="6"/>
      <c r="BA13335" s="6"/>
      <c r="BB13335" s="6"/>
      <c r="BC13335" s="6"/>
      <c r="BD13335" s="6"/>
      <c r="BE13335" s="6"/>
      <c r="BF13335" s="6"/>
      <c r="BG13335" s="6"/>
    </row>
    <row r="13336" spans="34:59" x14ac:dyDescent="0.25">
      <c r="AH13336" s="10"/>
      <c r="AI13336" s="6"/>
      <c r="AJ13336" s="10"/>
      <c r="AK13336" s="10"/>
      <c r="AL13336" s="10"/>
      <c r="AM13336" s="10"/>
      <c r="AN13336" s="10"/>
      <c r="AO13336" s="10"/>
      <c r="AP13336" s="10"/>
      <c r="AQ13336" s="10"/>
      <c r="AR13336" s="10"/>
      <c r="AS13336" s="10"/>
      <c r="AT13336" s="10"/>
      <c r="AU13336" s="10"/>
      <c r="AV13336" s="10"/>
      <c r="AW13336" s="10"/>
      <c r="AX13336" s="10"/>
      <c r="AY13336" s="10"/>
      <c r="AZ13336" s="10"/>
      <c r="BA13336" s="10"/>
      <c r="BB13336" s="10"/>
      <c r="BC13336" s="10"/>
      <c r="BD13336" s="10"/>
      <c r="BE13336" s="10"/>
      <c r="BF13336" s="10"/>
      <c r="BG13336" s="6"/>
    </row>
    <row r="13337" spans="34:59" x14ac:dyDescent="0.25">
      <c r="AH13337" s="6"/>
      <c r="AI13337" s="6"/>
      <c r="AJ13337" s="6"/>
      <c r="AK13337" s="6"/>
      <c r="AL13337" s="6"/>
      <c r="AM13337" s="6"/>
      <c r="AN13337" s="6"/>
      <c r="AO13337" s="6"/>
      <c r="AP13337" s="6"/>
      <c r="AQ13337" s="6"/>
      <c r="AR13337" s="6"/>
      <c r="AS13337" s="6"/>
      <c r="AT13337" s="6"/>
      <c r="AU13337" s="6"/>
      <c r="AV13337" s="6"/>
      <c r="AW13337" s="6"/>
      <c r="AX13337" s="6"/>
      <c r="AY13337" s="6"/>
      <c r="AZ13337" s="6"/>
      <c r="BA13337" s="6"/>
      <c r="BB13337" s="6"/>
      <c r="BC13337" s="6"/>
      <c r="BD13337" s="6"/>
      <c r="BE13337" s="6"/>
      <c r="BF13337" s="6"/>
      <c r="BG13337" s="10"/>
    </row>
    <row r="13338" spans="34:59" x14ac:dyDescent="0.25">
      <c r="AH13338" s="10"/>
      <c r="AI13338" s="6"/>
    </row>
    <row r="13339" spans="34:59" x14ac:dyDescent="0.25">
      <c r="AH13339" s="6"/>
      <c r="AI13339" s="6"/>
      <c r="AJ13339" s="6"/>
      <c r="AK13339" s="6"/>
      <c r="AL13339" s="6"/>
      <c r="AM13339" s="6"/>
      <c r="AN13339" s="6"/>
      <c r="AO13339" s="6"/>
      <c r="AP13339" s="6"/>
      <c r="AQ13339" s="6"/>
      <c r="AR13339" s="6"/>
      <c r="AS13339" s="6"/>
      <c r="AT13339" s="6"/>
      <c r="AU13339" s="6"/>
      <c r="AV13339" s="6"/>
      <c r="AW13339" s="6"/>
      <c r="AX13339" s="6"/>
      <c r="AY13339" s="6"/>
      <c r="AZ13339" s="6"/>
      <c r="BA13339" s="6"/>
      <c r="BB13339" s="6"/>
      <c r="BC13339" s="6"/>
      <c r="BD13339" s="6"/>
      <c r="BE13339" s="6"/>
      <c r="BF13339" s="6"/>
      <c r="BG13339" s="6"/>
    </row>
    <row r="13340" spans="34:59" x14ac:dyDescent="0.25">
      <c r="AH13340" s="10"/>
      <c r="AI13340" s="6"/>
      <c r="AJ13340" s="10"/>
      <c r="AK13340" s="10"/>
      <c r="AL13340" s="10"/>
      <c r="AM13340" s="10"/>
      <c r="AN13340" s="10"/>
      <c r="AO13340" s="10"/>
      <c r="AP13340" s="10"/>
      <c r="AQ13340" s="10"/>
      <c r="AR13340" s="10"/>
      <c r="AS13340" s="10"/>
      <c r="AT13340" s="10"/>
      <c r="AU13340" s="10"/>
      <c r="AV13340" s="10"/>
      <c r="AW13340" s="10"/>
      <c r="AX13340" s="10"/>
      <c r="AY13340" s="10"/>
      <c r="AZ13340" s="10"/>
      <c r="BA13340" s="10"/>
      <c r="BB13340" s="10"/>
      <c r="BC13340" s="10"/>
      <c r="BD13340" s="10"/>
      <c r="BE13340" s="10"/>
      <c r="BF13340" s="10"/>
      <c r="BG13340" s="6"/>
    </row>
    <row r="13341" spans="34:59" x14ac:dyDescent="0.25">
      <c r="AH13341" s="6"/>
      <c r="AI13341" s="6"/>
      <c r="AJ13341" s="6"/>
      <c r="AK13341" s="6"/>
      <c r="AL13341" s="6"/>
      <c r="AM13341" s="6"/>
      <c r="AN13341" s="6"/>
      <c r="AO13341" s="6"/>
      <c r="AP13341" s="6"/>
      <c r="AQ13341" s="6"/>
      <c r="AR13341" s="6"/>
      <c r="AS13341" s="6"/>
      <c r="AT13341" s="6"/>
      <c r="AU13341" s="6"/>
      <c r="AV13341" s="6"/>
      <c r="AW13341" s="6"/>
      <c r="AX13341" s="6"/>
      <c r="AY13341" s="6"/>
      <c r="AZ13341" s="6"/>
      <c r="BA13341" s="6"/>
      <c r="BB13341" s="6"/>
      <c r="BC13341" s="6"/>
      <c r="BD13341" s="6"/>
      <c r="BE13341" s="6"/>
      <c r="BF13341" s="6"/>
      <c r="BG13341" s="10"/>
    </row>
    <row r="13342" spans="34:59" x14ac:dyDescent="0.25">
      <c r="AH13342" s="10"/>
      <c r="AI13342" s="6"/>
    </row>
    <row r="13343" spans="34:59" x14ac:dyDescent="0.25">
      <c r="AH13343" s="6"/>
      <c r="AI13343" s="6"/>
      <c r="AJ13343" s="6"/>
      <c r="AK13343" s="6"/>
      <c r="AL13343" s="6"/>
      <c r="AM13343" s="6"/>
      <c r="AN13343" s="6"/>
      <c r="AO13343" s="6"/>
      <c r="AP13343" s="6"/>
      <c r="AQ13343" s="6"/>
      <c r="AR13343" s="6"/>
      <c r="AS13343" s="6"/>
      <c r="AT13343" s="6"/>
      <c r="AU13343" s="6"/>
      <c r="AV13343" s="6"/>
      <c r="AW13343" s="6"/>
      <c r="AX13343" s="6"/>
      <c r="AY13343" s="6"/>
      <c r="AZ13343" s="6"/>
      <c r="BA13343" s="6"/>
      <c r="BB13343" s="6"/>
      <c r="BC13343" s="6"/>
      <c r="BD13343" s="6"/>
      <c r="BE13343" s="6"/>
      <c r="BF13343" s="6"/>
      <c r="BG13343" s="6"/>
    </row>
    <row r="13344" spans="34:59" x14ac:dyDescent="0.25">
      <c r="AH13344" s="10"/>
      <c r="AI13344" s="6"/>
      <c r="AJ13344" s="10"/>
      <c r="AK13344" s="10"/>
      <c r="AL13344" s="10"/>
      <c r="AM13344" s="10"/>
      <c r="AN13344" s="10"/>
      <c r="AO13344" s="10"/>
      <c r="AP13344" s="10"/>
      <c r="AQ13344" s="10"/>
      <c r="AR13344" s="10"/>
      <c r="AS13344" s="10"/>
      <c r="AT13344" s="10"/>
      <c r="AU13344" s="10"/>
      <c r="AV13344" s="10"/>
      <c r="AW13344" s="10"/>
      <c r="AX13344" s="10"/>
      <c r="AY13344" s="10"/>
      <c r="AZ13344" s="10"/>
      <c r="BA13344" s="10"/>
      <c r="BB13344" s="10"/>
      <c r="BC13344" s="10"/>
      <c r="BD13344" s="10"/>
      <c r="BE13344" s="10"/>
      <c r="BF13344" s="10"/>
      <c r="BG13344" s="6"/>
    </row>
    <row r="13345" spans="34:59" x14ac:dyDescent="0.25">
      <c r="AH13345" s="6"/>
      <c r="AI13345" s="6"/>
      <c r="AJ13345" s="6"/>
      <c r="AK13345" s="6"/>
      <c r="AL13345" s="6"/>
      <c r="AM13345" s="6"/>
      <c r="AN13345" s="6"/>
      <c r="AO13345" s="6"/>
      <c r="AP13345" s="6"/>
      <c r="AQ13345" s="6"/>
      <c r="AR13345" s="6"/>
      <c r="AS13345" s="6"/>
      <c r="AT13345" s="6"/>
      <c r="AU13345" s="6"/>
      <c r="AV13345" s="6"/>
      <c r="AW13345" s="6"/>
      <c r="AX13345" s="6"/>
      <c r="AY13345" s="6"/>
      <c r="AZ13345" s="6"/>
      <c r="BA13345" s="6"/>
      <c r="BB13345" s="6"/>
      <c r="BC13345" s="6"/>
      <c r="BD13345" s="6"/>
      <c r="BE13345" s="6"/>
      <c r="BF13345" s="6"/>
      <c r="BG13345" s="10"/>
    </row>
    <row r="13346" spans="34:59" x14ac:dyDescent="0.25">
      <c r="AH13346" s="10"/>
      <c r="AI13346" s="6"/>
    </row>
    <row r="13347" spans="34:59" x14ac:dyDescent="0.25">
      <c r="AH13347" s="6"/>
      <c r="AI13347" s="6"/>
      <c r="AJ13347" s="6"/>
      <c r="AK13347" s="6"/>
      <c r="AL13347" s="6"/>
      <c r="AM13347" s="6"/>
      <c r="AN13347" s="6"/>
      <c r="AO13347" s="6"/>
      <c r="AP13347" s="6"/>
      <c r="AQ13347" s="6"/>
      <c r="AR13347" s="6"/>
      <c r="AS13347" s="6"/>
      <c r="AT13347" s="6"/>
      <c r="AU13347" s="6"/>
      <c r="AV13347" s="6"/>
      <c r="AW13347" s="6"/>
      <c r="AX13347" s="6"/>
      <c r="AY13347" s="6"/>
      <c r="AZ13347" s="6"/>
      <c r="BA13347" s="6"/>
      <c r="BB13347" s="6"/>
      <c r="BC13347" s="6"/>
      <c r="BD13347" s="6"/>
      <c r="BE13347" s="6"/>
      <c r="BF13347" s="6"/>
      <c r="BG13347" s="6"/>
    </row>
    <row r="13348" spans="34:59" x14ac:dyDescent="0.25">
      <c r="AH13348" s="10"/>
      <c r="AI13348" s="6"/>
      <c r="AJ13348" s="10"/>
      <c r="AK13348" s="10"/>
      <c r="AL13348" s="10"/>
      <c r="AM13348" s="10"/>
      <c r="AN13348" s="10"/>
      <c r="AO13348" s="10"/>
      <c r="AP13348" s="10"/>
      <c r="AQ13348" s="10"/>
      <c r="AR13348" s="10"/>
      <c r="AS13348" s="10"/>
      <c r="AT13348" s="10"/>
      <c r="AU13348" s="10"/>
      <c r="AV13348" s="10"/>
      <c r="AW13348" s="10"/>
      <c r="AX13348" s="10"/>
      <c r="AY13348" s="10"/>
      <c r="AZ13348" s="10"/>
      <c r="BA13348" s="10"/>
      <c r="BB13348" s="10"/>
      <c r="BC13348" s="10"/>
      <c r="BD13348" s="10"/>
      <c r="BE13348" s="10"/>
      <c r="BF13348" s="10"/>
      <c r="BG13348" s="6"/>
    </row>
    <row r="13350" spans="34:59" x14ac:dyDescent="0.25">
      <c r="AH13350" s="10"/>
      <c r="AI13350" s="6"/>
    </row>
    <row r="13351" spans="34:59" x14ac:dyDescent="0.25">
      <c r="AH13351" s="6"/>
      <c r="AI13351" s="6"/>
      <c r="AJ13351" s="6"/>
      <c r="AK13351" s="6"/>
      <c r="AL13351" s="6"/>
      <c r="AM13351" s="6"/>
      <c r="AN13351" s="6"/>
      <c r="AO13351" s="6"/>
      <c r="AP13351" s="6"/>
      <c r="AQ13351" s="6"/>
      <c r="AR13351" s="6"/>
      <c r="AS13351" s="6"/>
      <c r="AT13351" s="6"/>
      <c r="AU13351" s="6"/>
      <c r="AV13351" s="6"/>
      <c r="AW13351" s="6"/>
      <c r="AX13351" s="6"/>
      <c r="AY13351" s="6"/>
      <c r="AZ13351" s="6"/>
      <c r="BA13351" s="6"/>
      <c r="BB13351" s="6"/>
      <c r="BC13351" s="6"/>
      <c r="BD13351" s="6"/>
      <c r="BE13351" s="6"/>
      <c r="BF13351" s="6"/>
      <c r="BG13351" s="6"/>
    </row>
    <row r="13352" spans="34:59" x14ac:dyDescent="0.25">
      <c r="AH13352" s="10"/>
      <c r="AI13352" s="6"/>
      <c r="AJ13352" s="10"/>
      <c r="AK13352" s="10"/>
      <c r="AL13352" s="10"/>
      <c r="AM13352" s="10"/>
      <c r="AN13352" s="10"/>
      <c r="AO13352" s="10"/>
      <c r="AP13352" s="10"/>
      <c r="AQ13352" s="10"/>
      <c r="AR13352" s="10"/>
      <c r="AS13352" s="10"/>
      <c r="AT13352" s="10"/>
      <c r="AU13352" s="10"/>
      <c r="AV13352" s="10"/>
      <c r="AW13352" s="10"/>
      <c r="AX13352" s="10"/>
      <c r="AY13352" s="10"/>
      <c r="AZ13352" s="10"/>
      <c r="BA13352" s="10"/>
      <c r="BB13352" s="10"/>
      <c r="BC13352" s="10"/>
      <c r="BD13352" s="10"/>
      <c r="BE13352" s="10"/>
      <c r="BF13352" s="10"/>
      <c r="BG13352" s="6"/>
    </row>
    <row r="13353" spans="34:59" x14ac:dyDescent="0.25">
      <c r="AH13353" s="6"/>
      <c r="AI13353" s="6"/>
      <c r="AJ13353" s="6"/>
      <c r="AK13353" s="6"/>
      <c r="AL13353" s="6"/>
      <c r="AM13353" s="6"/>
      <c r="AN13353" s="6"/>
      <c r="AO13353" s="6"/>
      <c r="AP13353" s="6"/>
      <c r="AQ13353" s="6"/>
      <c r="AR13353" s="6"/>
      <c r="AS13353" s="6"/>
      <c r="AT13353" s="6"/>
      <c r="AU13353" s="6"/>
      <c r="AV13353" s="6"/>
      <c r="AW13353" s="6"/>
      <c r="AX13353" s="6"/>
      <c r="AY13353" s="6"/>
      <c r="AZ13353" s="6"/>
      <c r="BA13353" s="6"/>
      <c r="BB13353" s="6"/>
      <c r="BC13353" s="6"/>
      <c r="BD13353" s="6"/>
      <c r="BE13353" s="6"/>
      <c r="BF13353" s="6"/>
      <c r="BG13353" s="10"/>
    </row>
    <row r="13354" spans="34:59" x14ac:dyDescent="0.25">
      <c r="AH13354" s="10"/>
      <c r="AI13354" s="6"/>
    </row>
    <row r="13355" spans="34:59" x14ac:dyDescent="0.25">
      <c r="AH13355" s="6"/>
      <c r="AI13355" s="6"/>
      <c r="AJ13355" s="6"/>
      <c r="AK13355" s="6"/>
      <c r="AL13355" s="6"/>
      <c r="AM13355" s="6"/>
      <c r="AN13355" s="6"/>
      <c r="AO13355" s="6"/>
      <c r="AP13355" s="6"/>
      <c r="AQ13355" s="6"/>
      <c r="AR13355" s="6"/>
      <c r="AS13355" s="6"/>
      <c r="AT13355" s="6"/>
      <c r="AU13355" s="6"/>
      <c r="AV13355" s="6"/>
      <c r="AW13355" s="6"/>
      <c r="AX13355" s="6"/>
      <c r="AY13355" s="6"/>
      <c r="AZ13355" s="6"/>
      <c r="BA13355" s="6"/>
      <c r="BB13355" s="6"/>
      <c r="BC13355" s="6"/>
      <c r="BD13355" s="6"/>
      <c r="BE13355" s="6"/>
      <c r="BF13355" s="6"/>
      <c r="BG13355" s="6"/>
    </row>
    <row r="13356" spans="34:59" x14ac:dyDescent="0.25">
      <c r="AH13356" s="10"/>
      <c r="AI13356" s="6"/>
      <c r="AJ13356" s="10"/>
      <c r="AK13356" s="10"/>
      <c r="AL13356" s="10"/>
      <c r="AM13356" s="10"/>
      <c r="AN13356" s="10"/>
      <c r="AO13356" s="10"/>
      <c r="AP13356" s="10"/>
      <c r="AQ13356" s="10"/>
      <c r="AR13356" s="10"/>
      <c r="AS13356" s="10"/>
      <c r="AT13356" s="10"/>
      <c r="AU13356" s="10"/>
      <c r="AV13356" s="10"/>
      <c r="AW13356" s="10"/>
      <c r="AX13356" s="10"/>
      <c r="AY13356" s="10"/>
      <c r="AZ13356" s="10"/>
      <c r="BA13356" s="10"/>
      <c r="BB13356" s="10"/>
      <c r="BC13356" s="10"/>
      <c r="BD13356" s="10"/>
      <c r="BE13356" s="10"/>
      <c r="BF13356" s="10"/>
      <c r="BG13356" s="6"/>
    </row>
    <row r="13357" spans="34:59" x14ac:dyDescent="0.25">
      <c r="AH13357" s="6"/>
      <c r="AI13357" s="6"/>
      <c r="AJ13357" s="6"/>
      <c r="AK13357" s="6"/>
      <c r="AL13357" s="6"/>
      <c r="AM13357" s="6"/>
      <c r="AN13357" s="6"/>
      <c r="AO13357" s="6"/>
      <c r="AP13357" s="6"/>
      <c r="AQ13357" s="6"/>
      <c r="AR13357" s="6"/>
      <c r="AS13357" s="6"/>
      <c r="AT13357" s="6"/>
      <c r="AU13357" s="6"/>
      <c r="AV13357" s="6"/>
      <c r="AW13357" s="6"/>
      <c r="AX13357" s="6"/>
      <c r="AY13357" s="6"/>
      <c r="AZ13357" s="6"/>
      <c r="BA13357" s="6"/>
      <c r="BB13357" s="6"/>
      <c r="BC13357" s="6"/>
      <c r="BD13357" s="6"/>
      <c r="BE13357" s="6"/>
      <c r="BF13357" s="6"/>
      <c r="BG13357" s="10"/>
    </row>
    <row r="13358" spans="34:59" x14ac:dyDescent="0.25">
      <c r="AH13358" s="10"/>
      <c r="AI13358" s="6"/>
    </row>
    <row r="13359" spans="34:59" x14ac:dyDescent="0.25">
      <c r="AH13359" s="6"/>
      <c r="AI13359" s="6"/>
      <c r="AJ13359" s="6"/>
      <c r="AK13359" s="6"/>
      <c r="AL13359" s="6"/>
      <c r="AM13359" s="6"/>
      <c r="AN13359" s="6"/>
      <c r="AO13359" s="6"/>
      <c r="AP13359" s="6"/>
      <c r="AQ13359" s="6"/>
      <c r="AR13359" s="6"/>
      <c r="AS13359" s="6"/>
      <c r="AT13359" s="6"/>
      <c r="AU13359" s="6"/>
      <c r="AV13359" s="6"/>
      <c r="AW13359" s="6"/>
      <c r="AX13359" s="6"/>
      <c r="AY13359" s="6"/>
      <c r="AZ13359" s="6"/>
      <c r="BA13359" s="6"/>
      <c r="BB13359" s="6"/>
      <c r="BC13359" s="6"/>
      <c r="BD13359" s="6"/>
      <c r="BE13359" s="6"/>
      <c r="BF13359" s="6"/>
      <c r="BG13359" s="6"/>
    </row>
    <row r="13360" spans="34:59" x14ac:dyDescent="0.25">
      <c r="AH13360" s="10"/>
      <c r="AI13360" s="6"/>
      <c r="AJ13360" s="10"/>
      <c r="AK13360" s="10"/>
      <c r="AL13360" s="10"/>
      <c r="AM13360" s="10"/>
      <c r="AN13360" s="10"/>
      <c r="AO13360" s="10"/>
      <c r="AP13360" s="10"/>
      <c r="AQ13360" s="10"/>
      <c r="AR13360" s="10"/>
      <c r="AS13360" s="10"/>
      <c r="AT13360" s="10"/>
      <c r="AU13360" s="10"/>
      <c r="AV13360" s="10"/>
      <c r="AW13360" s="10"/>
      <c r="AX13360" s="10"/>
      <c r="AY13360" s="10"/>
      <c r="AZ13360" s="10"/>
      <c r="BA13360" s="10"/>
      <c r="BB13360" s="10"/>
      <c r="BC13360" s="10"/>
      <c r="BD13360" s="10"/>
      <c r="BE13360" s="10"/>
      <c r="BF13360" s="10"/>
      <c r="BG13360" s="6"/>
    </row>
    <row r="13361" spans="34:59" x14ac:dyDescent="0.25">
      <c r="AH13361" s="6"/>
      <c r="AI13361" s="6"/>
      <c r="AJ13361" s="6"/>
      <c r="AK13361" s="6"/>
      <c r="AL13361" s="6"/>
      <c r="AM13361" s="6"/>
      <c r="AN13361" s="6"/>
      <c r="AO13361" s="6"/>
      <c r="AP13361" s="6"/>
      <c r="AQ13361" s="6"/>
      <c r="AR13361" s="6"/>
      <c r="AS13361" s="6"/>
      <c r="AT13361" s="6"/>
      <c r="AU13361" s="6"/>
      <c r="AV13361" s="6"/>
      <c r="AW13361" s="6"/>
      <c r="AX13361" s="6"/>
      <c r="AY13361" s="6"/>
      <c r="AZ13361" s="6"/>
      <c r="BA13361" s="6"/>
      <c r="BB13361" s="6"/>
      <c r="BC13361" s="6"/>
      <c r="BD13361" s="6"/>
      <c r="BE13361" s="6"/>
      <c r="BF13361" s="6"/>
      <c r="BG13361" s="10"/>
    </row>
    <row r="13362" spans="34:59" x14ac:dyDescent="0.25">
      <c r="AH13362" s="10"/>
      <c r="AI13362" s="6"/>
    </row>
    <row r="13363" spans="34:59" x14ac:dyDescent="0.25">
      <c r="AH13363" s="6"/>
      <c r="AI13363" s="6"/>
      <c r="AJ13363" s="6"/>
      <c r="AK13363" s="6"/>
      <c r="AL13363" s="6"/>
      <c r="AM13363" s="6"/>
      <c r="AN13363" s="6"/>
      <c r="AO13363" s="6"/>
      <c r="AP13363" s="6"/>
      <c r="AQ13363" s="6"/>
      <c r="AR13363" s="6"/>
      <c r="AS13363" s="6"/>
      <c r="AT13363" s="6"/>
      <c r="AU13363" s="6"/>
      <c r="AV13363" s="6"/>
      <c r="AW13363" s="6"/>
      <c r="AX13363" s="6"/>
      <c r="AY13363" s="6"/>
      <c r="AZ13363" s="6"/>
      <c r="BA13363" s="6"/>
      <c r="BB13363" s="6"/>
      <c r="BC13363" s="6"/>
      <c r="BD13363" s="6"/>
      <c r="BE13363" s="6"/>
      <c r="BF13363" s="6"/>
      <c r="BG13363" s="6"/>
    </row>
    <row r="13364" spans="34:59" x14ac:dyDescent="0.25">
      <c r="AH13364" s="10"/>
      <c r="AI13364" s="6"/>
      <c r="AJ13364" s="10"/>
      <c r="AK13364" s="10"/>
      <c r="AL13364" s="10"/>
      <c r="AM13364" s="10"/>
      <c r="AN13364" s="10"/>
      <c r="AO13364" s="10"/>
      <c r="AP13364" s="10"/>
      <c r="AQ13364" s="10"/>
      <c r="AR13364" s="10"/>
      <c r="AS13364" s="10"/>
      <c r="AT13364" s="10"/>
      <c r="AU13364" s="10"/>
      <c r="AV13364" s="10"/>
      <c r="AW13364" s="10"/>
      <c r="AX13364" s="10"/>
      <c r="AY13364" s="10"/>
      <c r="AZ13364" s="10"/>
      <c r="BA13364" s="10"/>
      <c r="BB13364" s="10"/>
      <c r="BC13364" s="10"/>
      <c r="BD13364" s="10"/>
      <c r="BE13364" s="10"/>
      <c r="BF13364" s="10"/>
      <c r="BG13364" s="6"/>
    </row>
    <row r="13366" spans="34:59" x14ac:dyDescent="0.25">
      <c r="AH13366" s="10"/>
      <c r="AI13366" s="6"/>
    </row>
    <row r="13367" spans="34:59" x14ac:dyDescent="0.25">
      <c r="AH13367" s="6"/>
      <c r="AI13367" s="6"/>
      <c r="AJ13367" s="6"/>
      <c r="AK13367" s="6"/>
      <c r="AL13367" s="6"/>
      <c r="AM13367" s="6"/>
      <c r="AN13367" s="6"/>
      <c r="AO13367" s="6"/>
      <c r="AP13367" s="6"/>
      <c r="AQ13367" s="6"/>
      <c r="AR13367" s="6"/>
      <c r="AS13367" s="6"/>
      <c r="AT13367" s="6"/>
      <c r="AU13367" s="6"/>
      <c r="AV13367" s="6"/>
      <c r="AW13367" s="6"/>
      <c r="AX13367" s="6"/>
      <c r="AY13367" s="6"/>
      <c r="AZ13367" s="6"/>
      <c r="BA13367" s="6"/>
      <c r="BB13367" s="6"/>
      <c r="BC13367" s="6"/>
      <c r="BD13367" s="6"/>
      <c r="BE13367" s="6"/>
      <c r="BF13367" s="6"/>
      <c r="BG13367" s="6"/>
    </row>
    <row r="13368" spans="34:59" x14ac:dyDescent="0.25">
      <c r="AH13368" s="10"/>
      <c r="AI13368" s="6"/>
      <c r="AJ13368" s="10"/>
      <c r="AK13368" s="10"/>
      <c r="AL13368" s="10"/>
      <c r="AM13368" s="10"/>
      <c r="AN13368" s="10"/>
      <c r="AO13368" s="10"/>
      <c r="AP13368" s="10"/>
      <c r="AQ13368" s="10"/>
      <c r="AR13368" s="10"/>
      <c r="AS13368" s="10"/>
      <c r="AT13368" s="10"/>
      <c r="AU13368" s="10"/>
      <c r="AV13368" s="10"/>
      <c r="AW13368" s="10"/>
      <c r="AX13368" s="10"/>
      <c r="AY13368" s="10"/>
      <c r="AZ13368" s="10"/>
      <c r="BA13368" s="10"/>
      <c r="BB13368" s="10"/>
      <c r="BC13368" s="10"/>
      <c r="BD13368" s="10"/>
      <c r="BE13368" s="10"/>
      <c r="BF13368" s="10"/>
      <c r="BG13368" s="6"/>
    </row>
    <row r="13369" spans="34:59" x14ac:dyDescent="0.25">
      <c r="AH13369" s="6"/>
      <c r="AI13369" s="6"/>
      <c r="AJ13369" s="6"/>
      <c r="AK13369" s="6"/>
      <c r="AL13369" s="6"/>
      <c r="AM13369" s="6"/>
      <c r="AN13369" s="6"/>
      <c r="AO13369" s="6"/>
      <c r="AP13369" s="6"/>
      <c r="AQ13369" s="6"/>
      <c r="AR13369" s="6"/>
      <c r="AS13369" s="6"/>
      <c r="AT13369" s="6"/>
      <c r="AU13369" s="6"/>
      <c r="AV13369" s="6"/>
      <c r="AW13369" s="6"/>
      <c r="AX13369" s="6"/>
      <c r="AY13369" s="6"/>
      <c r="AZ13369" s="6"/>
      <c r="BA13369" s="6"/>
      <c r="BB13369" s="6"/>
      <c r="BC13369" s="6"/>
      <c r="BD13369" s="6"/>
      <c r="BE13369" s="6"/>
      <c r="BF13369" s="6"/>
      <c r="BG13369" s="10"/>
    </row>
    <row r="13370" spans="34:59" x14ac:dyDescent="0.25">
      <c r="AH13370" s="10"/>
      <c r="AI13370" s="6"/>
    </row>
    <row r="13371" spans="34:59" x14ac:dyDescent="0.25">
      <c r="AH13371" s="6"/>
      <c r="AI13371" s="6"/>
      <c r="AJ13371" s="6"/>
      <c r="AK13371" s="6"/>
      <c r="AL13371" s="6"/>
      <c r="AM13371" s="6"/>
      <c r="AN13371" s="6"/>
      <c r="AO13371" s="6"/>
      <c r="AP13371" s="6"/>
      <c r="AQ13371" s="6"/>
      <c r="AR13371" s="6"/>
      <c r="AS13371" s="6"/>
      <c r="AT13371" s="6"/>
      <c r="AU13371" s="6"/>
      <c r="AV13371" s="6"/>
      <c r="AW13371" s="6"/>
      <c r="AX13371" s="6"/>
      <c r="AY13371" s="6"/>
      <c r="AZ13371" s="6"/>
      <c r="BA13371" s="6"/>
      <c r="BB13371" s="6"/>
      <c r="BC13371" s="6"/>
      <c r="BD13371" s="6"/>
      <c r="BE13371" s="6"/>
      <c r="BF13371" s="6"/>
      <c r="BG13371" s="6"/>
    </row>
    <row r="13372" spans="34:59" x14ac:dyDescent="0.25">
      <c r="AH13372" s="10"/>
      <c r="AI13372" s="6"/>
      <c r="AJ13372" s="10"/>
      <c r="AK13372" s="10"/>
      <c r="AL13372" s="10"/>
      <c r="AM13372" s="10"/>
      <c r="AN13372" s="10"/>
      <c r="AO13372" s="10"/>
      <c r="AP13372" s="10"/>
      <c r="AQ13372" s="10"/>
      <c r="AR13372" s="10"/>
      <c r="AS13372" s="10"/>
      <c r="AT13372" s="10"/>
      <c r="AU13372" s="10"/>
      <c r="AV13372" s="10"/>
      <c r="AW13372" s="10"/>
      <c r="AX13372" s="10"/>
      <c r="AY13372" s="10"/>
      <c r="AZ13372" s="10"/>
      <c r="BA13372" s="10"/>
      <c r="BB13372" s="10"/>
      <c r="BC13372" s="10"/>
      <c r="BD13372" s="10"/>
      <c r="BE13372" s="10"/>
      <c r="BF13372" s="10"/>
      <c r="BG13372" s="6"/>
    </row>
    <row r="13373" spans="34:59" x14ac:dyDescent="0.25">
      <c r="AH13373" s="6"/>
      <c r="AI13373" s="6"/>
      <c r="AJ13373" s="6"/>
      <c r="AK13373" s="6"/>
      <c r="AL13373" s="6"/>
      <c r="AM13373" s="6"/>
      <c r="AN13373" s="6"/>
      <c r="AO13373" s="6"/>
      <c r="AP13373" s="6"/>
      <c r="AQ13373" s="6"/>
      <c r="AR13373" s="6"/>
      <c r="AS13373" s="6"/>
      <c r="AT13373" s="6"/>
      <c r="AU13373" s="6"/>
      <c r="AV13373" s="6"/>
      <c r="AW13373" s="6"/>
      <c r="AX13373" s="6"/>
      <c r="AY13373" s="6"/>
      <c r="AZ13373" s="6"/>
      <c r="BA13373" s="6"/>
      <c r="BB13373" s="6"/>
      <c r="BC13373" s="6"/>
      <c r="BD13373" s="6"/>
      <c r="BE13373" s="6"/>
      <c r="BF13373" s="6"/>
      <c r="BG13373" s="10"/>
    </row>
    <row r="13374" spans="34:59" x14ac:dyDescent="0.25">
      <c r="AH13374" s="10"/>
      <c r="AI13374" s="6"/>
    </row>
    <row r="13375" spans="34:59" x14ac:dyDescent="0.25">
      <c r="AH13375" s="6"/>
      <c r="AI13375" s="6"/>
      <c r="AJ13375" s="6"/>
      <c r="AK13375" s="6"/>
      <c r="AL13375" s="6"/>
      <c r="AM13375" s="6"/>
      <c r="AN13375" s="6"/>
      <c r="AO13375" s="6"/>
      <c r="AP13375" s="6"/>
      <c r="AQ13375" s="6"/>
      <c r="AR13375" s="6"/>
      <c r="AS13375" s="6"/>
      <c r="AT13375" s="6"/>
      <c r="AU13375" s="6"/>
      <c r="AV13375" s="6"/>
      <c r="AW13375" s="6"/>
      <c r="AX13375" s="6"/>
      <c r="AY13375" s="6"/>
      <c r="AZ13375" s="6"/>
      <c r="BA13375" s="6"/>
      <c r="BB13375" s="6"/>
      <c r="BC13375" s="6"/>
      <c r="BD13375" s="6"/>
      <c r="BE13375" s="6"/>
      <c r="BF13375" s="6"/>
      <c r="BG13375" s="6"/>
    </row>
    <row r="13376" spans="34:59" x14ac:dyDescent="0.25">
      <c r="AH13376" s="10"/>
      <c r="AI13376" s="6"/>
      <c r="AJ13376" s="10"/>
      <c r="AK13376" s="10"/>
      <c r="AL13376" s="10"/>
      <c r="AM13376" s="10"/>
      <c r="AN13376" s="10"/>
      <c r="AO13376" s="10"/>
      <c r="AP13376" s="10"/>
      <c r="AQ13376" s="10"/>
      <c r="AR13376" s="10"/>
      <c r="AS13376" s="10"/>
      <c r="AT13376" s="10"/>
      <c r="AU13376" s="10"/>
      <c r="AV13376" s="10"/>
      <c r="AW13376" s="10"/>
      <c r="AX13376" s="10"/>
      <c r="AY13376" s="10"/>
      <c r="AZ13376" s="10"/>
      <c r="BA13376" s="10"/>
      <c r="BB13376" s="10"/>
      <c r="BC13376" s="10"/>
      <c r="BD13376" s="10"/>
      <c r="BE13376" s="10"/>
      <c r="BF13376" s="10"/>
      <c r="BG13376" s="6"/>
    </row>
    <row r="13377" spans="34:59" x14ac:dyDescent="0.25">
      <c r="AH13377" s="6"/>
      <c r="AI13377" s="6"/>
      <c r="AJ13377" s="6"/>
      <c r="AK13377" s="6"/>
      <c r="AL13377" s="6"/>
      <c r="AM13377" s="6"/>
      <c r="AN13377" s="6"/>
      <c r="AO13377" s="6"/>
      <c r="AP13377" s="6"/>
      <c r="AQ13377" s="6"/>
      <c r="AR13377" s="6"/>
      <c r="AS13377" s="6"/>
      <c r="AT13377" s="6"/>
      <c r="AU13377" s="6"/>
      <c r="AV13377" s="6"/>
      <c r="AW13377" s="6"/>
      <c r="AX13377" s="6"/>
      <c r="AY13377" s="6"/>
      <c r="AZ13377" s="6"/>
      <c r="BA13377" s="6"/>
      <c r="BB13377" s="6"/>
      <c r="BC13377" s="6"/>
      <c r="BD13377" s="6"/>
      <c r="BE13377" s="6"/>
      <c r="BF13377" s="6"/>
      <c r="BG13377" s="10"/>
    </row>
    <row r="13378" spans="34:59" x14ac:dyDescent="0.25">
      <c r="AH13378" s="10"/>
      <c r="AI13378" s="6"/>
    </row>
    <row r="13379" spans="34:59" x14ac:dyDescent="0.25">
      <c r="AH13379" s="6"/>
      <c r="AI13379" s="6"/>
      <c r="AJ13379" s="6"/>
      <c r="AK13379" s="6"/>
      <c r="AL13379" s="6"/>
      <c r="AM13379" s="6"/>
      <c r="AN13379" s="6"/>
      <c r="AO13379" s="6"/>
      <c r="AP13379" s="6"/>
      <c r="AQ13379" s="6"/>
      <c r="AR13379" s="6"/>
      <c r="AS13379" s="6"/>
      <c r="AT13379" s="6"/>
      <c r="AU13379" s="6"/>
      <c r="AV13379" s="6"/>
      <c r="AW13379" s="6"/>
      <c r="AX13379" s="6"/>
      <c r="AY13379" s="6"/>
      <c r="AZ13379" s="6"/>
      <c r="BA13379" s="6"/>
      <c r="BB13379" s="6"/>
      <c r="BC13379" s="6"/>
      <c r="BD13379" s="6"/>
      <c r="BE13379" s="6"/>
      <c r="BF13379" s="6"/>
      <c r="BG13379" s="6"/>
    </row>
    <row r="13380" spans="34:59" x14ac:dyDescent="0.25">
      <c r="AH13380" s="10"/>
      <c r="AI13380" s="6"/>
      <c r="AJ13380" s="10"/>
      <c r="AK13380" s="10"/>
      <c r="AL13380" s="10"/>
      <c r="AM13380" s="10"/>
      <c r="AN13380" s="10"/>
      <c r="AO13380" s="10"/>
      <c r="AP13380" s="10"/>
      <c r="AQ13380" s="10"/>
      <c r="AR13380" s="10"/>
      <c r="AS13380" s="10"/>
      <c r="AT13380" s="10"/>
      <c r="AU13380" s="10"/>
      <c r="AV13380" s="10"/>
      <c r="AW13380" s="10"/>
      <c r="AX13380" s="10"/>
      <c r="AY13380" s="10"/>
      <c r="AZ13380" s="10"/>
      <c r="BA13380" s="10"/>
      <c r="BB13380" s="10"/>
      <c r="BC13380" s="10"/>
      <c r="BD13380" s="10"/>
      <c r="BE13380" s="10"/>
      <c r="BF13380" s="10"/>
      <c r="BG13380" s="6"/>
    </row>
    <row r="13382" spans="34:59" x14ac:dyDescent="0.25">
      <c r="AH13382" s="10"/>
      <c r="AI13382" s="6"/>
    </row>
    <row r="13383" spans="34:59" x14ac:dyDescent="0.25">
      <c r="AH13383" s="6"/>
      <c r="AI13383" s="6"/>
      <c r="AJ13383" s="6"/>
      <c r="AK13383" s="6"/>
      <c r="AL13383" s="6"/>
      <c r="AM13383" s="6"/>
      <c r="AN13383" s="6"/>
      <c r="AO13383" s="6"/>
      <c r="AP13383" s="6"/>
      <c r="AQ13383" s="6"/>
      <c r="AR13383" s="6"/>
      <c r="AS13383" s="6"/>
      <c r="AT13383" s="6"/>
      <c r="AU13383" s="6"/>
      <c r="AV13383" s="6"/>
      <c r="AW13383" s="6"/>
      <c r="AX13383" s="6"/>
      <c r="AY13383" s="6"/>
      <c r="AZ13383" s="6"/>
      <c r="BA13383" s="6"/>
      <c r="BB13383" s="6"/>
      <c r="BC13383" s="6"/>
      <c r="BD13383" s="6"/>
      <c r="BE13383" s="6"/>
      <c r="BF13383" s="6"/>
      <c r="BG13383" s="6"/>
    </row>
    <row r="13384" spans="34:59" x14ac:dyDescent="0.25">
      <c r="AH13384" s="10"/>
      <c r="AI13384" s="6"/>
      <c r="AJ13384" s="10"/>
      <c r="AK13384" s="10"/>
      <c r="AL13384" s="10"/>
      <c r="AM13384" s="10"/>
      <c r="AN13384" s="10"/>
      <c r="AO13384" s="10"/>
      <c r="AP13384" s="10"/>
      <c r="AQ13384" s="10"/>
      <c r="AR13384" s="10"/>
      <c r="AS13384" s="10"/>
      <c r="AT13384" s="10"/>
      <c r="AU13384" s="10"/>
      <c r="AV13384" s="10"/>
      <c r="AW13384" s="10"/>
      <c r="AX13384" s="10"/>
      <c r="AY13384" s="10"/>
      <c r="AZ13384" s="10"/>
      <c r="BA13384" s="10"/>
      <c r="BB13384" s="10"/>
      <c r="BC13384" s="10"/>
      <c r="BD13384" s="10"/>
      <c r="BE13384" s="10"/>
      <c r="BF13384" s="10"/>
      <c r="BG13384" s="6"/>
    </row>
    <row r="13385" spans="34:59" x14ac:dyDescent="0.25">
      <c r="AH13385" s="6"/>
      <c r="AI13385" s="6"/>
      <c r="AJ13385" s="6"/>
      <c r="AK13385" s="6"/>
      <c r="AL13385" s="6"/>
      <c r="AM13385" s="6"/>
      <c r="AN13385" s="6"/>
      <c r="AO13385" s="6"/>
      <c r="AP13385" s="6"/>
      <c r="AQ13385" s="6"/>
      <c r="AR13385" s="6"/>
      <c r="AS13385" s="6"/>
      <c r="AT13385" s="6"/>
      <c r="AU13385" s="6"/>
      <c r="AV13385" s="6"/>
      <c r="AW13385" s="6"/>
      <c r="AX13385" s="6"/>
      <c r="AY13385" s="6"/>
      <c r="AZ13385" s="6"/>
      <c r="BA13385" s="6"/>
      <c r="BB13385" s="6"/>
      <c r="BC13385" s="6"/>
      <c r="BD13385" s="6"/>
      <c r="BE13385" s="6"/>
      <c r="BF13385" s="6"/>
      <c r="BG13385" s="10"/>
    </row>
    <row r="13386" spans="34:59" x14ac:dyDescent="0.25">
      <c r="AH13386" s="10"/>
      <c r="AI13386" s="6"/>
    </row>
    <row r="13387" spans="34:59" x14ac:dyDescent="0.25">
      <c r="AH13387" s="6"/>
      <c r="AI13387" s="6"/>
      <c r="AJ13387" s="6"/>
      <c r="AK13387" s="6"/>
      <c r="AL13387" s="6"/>
      <c r="AM13387" s="6"/>
      <c r="AN13387" s="6"/>
      <c r="AO13387" s="6"/>
      <c r="AP13387" s="6"/>
      <c r="AQ13387" s="6"/>
      <c r="AR13387" s="6"/>
      <c r="AS13387" s="6"/>
      <c r="AT13387" s="6"/>
      <c r="AU13387" s="6"/>
      <c r="AV13387" s="6"/>
      <c r="AW13387" s="6"/>
      <c r="AX13387" s="6"/>
      <c r="AY13387" s="6"/>
      <c r="AZ13387" s="6"/>
      <c r="BA13387" s="6"/>
      <c r="BB13387" s="6"/>
      <c r="BC13387" s="6"/>
      <c r="BD13387" s="6"/>
      <c r="BE13387" s="6"/>
      <c r="BF13387" s="6"/>
      <c r="BG13387" s="6"/>
    </row>
    <row r="13388" spans="34:59" x14ac:dyDescent="0.25">
      <c r="AH13388" s="10"/>
      <c r="AI13388" s="6"/>
      <c r="AJ13388" s="10"/>
      <c r="AK13388" s="10"/>
      <c r="AL13388" s="10"/>
      <c r="AM13388" s="10"/>
      <c r="AN13388" s="10"/>
      <c r="AO13388" s="10"/>
      <c r="AP13388" s="10"/>
      <c r="AQ13388" s="10"/>
      <c r="AR13388" s="10"/>
      <c r="AS13388" s="10"/>
      <c r="AT13388" s="10"/>
      <c r="AU13388" s="10"/>
      <c r="AV13388" s="10"/>
      <c r="AW13388" s="10"/>
      <c r="AX13388" s="10"/>
      <c r="AY13388" s="10"/>
      <c r="AZ13388" s="10"/>
      <c r="BA13388" s="10"/>
      <c r="BB13388" s="10"/>
      <c r="BC13388" s="10"/>
      <c r="BD13388" s="10"/>
      <c r="BE13388" s="10"/>
      <c r="BF13388" s="10"/>
      <c r="BG13388" s="6"/>
    </row>
    <row r="13389" spans="34:59" x14ac:dyDescent="0.25">
      <c r="AH13389" s="6"/>
      <c r="AI13389" s="6"/>
      <c r="AJ13389" s="6"/>
      <c r="AK13389" s="6"/>
      <c r="AL13389" s="6"/>
      <c r="AM13389" s="6"/>
      <c r="AN13389" s="6"/>
      <c r="AO13389" s="6"/>
      <c r="AP13389" s="6"/>
      <c r="AQ13389" s="6"/>
      <c r="AR13389" s="6"/>
      <c r="AS13389" s="6"/>
      <c r="AT13389" s="6"/>
      <c r="AU13389" s="6"/>
      <c r="AV13389" s="6"/>
      <c r="AW13389" s="6"/>
      <c r="AX13389" s="6"/>
      <c r="AY13389" s="6"/>
      <c r="AZ13389" s="6"/>
      <c r="BA13389" s="6"/>
      <c r="BB13389" s="6"/>
      <c r="BC13389" s="6"/>
      <c r="BD13389" s="6"/>
      <c r="BE13389" s="6"/>
      <c r="BF13389" s="6"/>
      <c r="BG13389" s="10"/>
    </row>
    <row r="13390" spans="34:59" x14ac:dyDescent="0.25">
      <c r="AH13390" s="10"/>
      <c r="AI13390" s="6"/>
    </row>
    <row r="13391" spans="34:59" x14ac:dyDescent="0.25">
      <c r="AH13391" s="6"/>
      <c r="AI13391" s="6"/>
      <c r="AJ13391" s="6"/>
      <c r="AK13391" s="6"/>
      <c r="AL13391" s="6"/>
      <c r="AM13391" s="6"/>
      <c r="AN13391" s="6"/>
      <c r="AO13391" s="6"/>
      <c r="AP13391" s="6"/>
      <c r="AQ13391" s="6"/>
      <c r="AR13391" s="6"/>
      <c r="AS13391" s="6"/>
      <c r="AT13391" s="6"/>
      <c r="AU13391" s="6"/>
      <c r="AV13391" s="6"/>
      <c r="AW13391" s="6"/>
      <c r="AX13391" s="6"/>
      <c r="AY13391" s="6"/>
      <c r="AZ13391" s="6"/>
      <c r="BA13391" s="6"/>
      <c r="BB13391" s="6"/>
      <c r="BC13391" s="6"/>
      <c r="BD13391" s="6"/>
      <c r="BE13391" s="6"/>
      <c r="BF13391" s="6"/>
      <c r="BG13391" s="6"/>
    </row>
    <row r="13392" spans="34:59" x14ac:dyDescent="0.25">
      <c r="AH13392" s="10"/>
      <c r="AI13392" s="6"/>
      <c r="AJ13392" s="10"/>
      <c r="AK13392" s="10"/>
      <c r="AL13392" s="10"/>
      <c r="AM13392" s="10"/>
      <c r="AN13392" s="10"/>
      <c r="AO13392" s="10"/>
      <c r="AP13392" s="10"/>
      <c r="AQ13392" s="10"/>
      <c r="AR13392" s="10"/>
      <c r="AS13392" s="10"/>
      <c r="AT13392" s="10"/>
      <c r="AU13392" s="10"/>
      <c r="AV13392" s="10"/>
      <c r="AW13392" s="10"/>
      <c r="AX13392" s="10"/>
      <c r="AY13392" s="10"/>
      <c r="AZ13392" s="10"/>
      <c r="BA13392" s="10"/>
      <c r="BB13392" s="10"/>
      <c r="BC13392" s="10"/>
      <c r="BD13392" s="10"/>
      <c r="BE13392" s="10"/>
      <c r="BF13392" s="10"/>
      <c r="BG13392" s="6"/>
    </row>
    <row r="13393" spans="34:59" x14ac:dyDescent="0.25">
      <c r="AH13393" s="6"/>
      <c r="AI13393" s="6"/>
      <c r="AJ13393" s="6"/>
      <c r="AK13393" s="6"/>
      <c r="AL13393" s="6"/>
      <c r="AM13393" s="6"/>
      <c r="AN13393" s="6"/>
      <c r="AO13393" s="6"/>
      <c r="AP13393" s="6"/>
      <c r="AQ13393" s="6"/>
      <c r="AR13393" s="6"/>
      <c r="AS13393" s="6"/>
      <c r="AT13393" s="6"/>
      <c r="AU13393" s="6"/>
      <c r="AV13393" s="6"/>
      <c r="AW13393" s="6"/>
      <c r="AX13393" s="6"/>
      <c r="AY13393" s="6"/>
      <c r="AZ13393" s="6"/>
      <c r="BA13393" s="6"/>
      <c r="BB13393" s="6"/>
      <c r="BC13393" s="6"/>
      <c r="BD13393" s="6"/>
      <c r="BE13393" s="6"/>
      <c r="BF13393" s="6"/>
      <c r="BG13393" s="10"/>
    </row>
    <row r="13394" spans="34:59" x14ac:dyDescent="0.25">
      <c r="AH13394" s="10"/>
      <c r="AI13394" s="6"/>
    </row>
    <row r="13395" spans="34:59" x14ac:dyDescent="0.25">
      <c r="AH13395" s="6"/>
      <c r="AI13395" s="6"/>
      <c r="AJ13395" s="6"/>
      <c r="AK13395" s="6"/>
      <c r="AL13395" s="6"/>
      <c r="AM13395" s="6"/>
      <c r="AN13395" s="6"/>
      <c r="AO13395" s="6"/>
      <c r="AP13395" s="6"/>
      <c r="AQ13395" s="6"/>
      <c r="AR13395" s="6"/>
      <c r="AS13395" s="6"/>
      <c r="AT13395" s="6"/>
      <c r="AU13395" s="6"/>
      <c r="AV13395" s="6"/>
      <c r="AW13395" s="6"/>
      <c r="AX13395" s="6"/>
      <c r="AY13395" s="6"/>
      <c r="AZ13395" s="6"/>
      <c r="BA13395" s="6"/>
      <c r="BB13395" s="6"/>
      <c r="BC13395" s="6"/>
      <c r="BD13395" s="6"/>
      <c r="BE13395" s="6"/>
      <c r="BF13395" s="6"/>
      <c r="BG13395" s="6"/>
    </row>
    <row r="13396" spans="34:59" x14ac:dyDescent="0.25">
      <c r="AH13396" s="10"/>
      <c r="AI13396" s="6"/>
      <c r="AJ13396" s="10"/>
      <c r="AK13396" s="10"/>
      <c r="AL13396" s="10"/>
      <c r="AM13396" s="10"/>
      <c r="AN13396" s="10"/>
      <c r="AO13396" s="10"/>
      <c r="AP13396" s="10"/>
      <c r="AQ13396" s="10"/>
      <c r="AR13396" s="10"/>
      <c r="AS13396" s="10"/>
      <c r="AT13396" s="10"/>
      <c r="AU13396" s="10"/>
      <c r="AV13396" s="10"/>
      <c r="AW13396" s="10"/>
      <c r="AX13396" s="10"/>
      <c r="AY13396" s="10"/>
      <c r="AZ13396" s="10"/>
      <c r="BA13396" s="10"/>
      <c r="BB13396" s="10"/>
      <c r="BC13396" s="10"/>
      <c r="BD13396" s="10"/>
      <c r="BE13396" s="10"/>
      <c r="BF13396" s="10"/>
      <c r="BG13396" s="6"/>
    </row>
    <row r="13398" spans="34:59" x14ac:dyDescent="0.25">
      <c r="AH13398" s="10"/>
      <c r="AI13398" s="6"/>
    </row>
    <row r="13399" spans="34:59" x14ac:dyDescent="0.25">
      <c r="AH13399" s="6"/>
      <c r="AI13399" s="6"/>
      <c r="AJ13399" s="6"/>
      <c r="AK13399" s="6"/>
      <c r="AL13399" s="6"/>
      <c r="AM13399" s="6"/>
      <c r="AN13399" s="6"/>
      <c r="AO13399" s="6"/>
      <c r="AP13399" s="6"/>
      <c r="AQ13399" s="6"/>
      <c r="AR13399" s="6"/>
      <c r="AS13399" s="6"/>
      <c r="AT13399" s="6"/>
      <c r="AU13399" s="6"/>
      <c r="AV13399" s="6"/>
      <c r="AW13399" s="6"/>
      <c r="AX13399" s="6"/>
      <c r="AY13399" s="6"/>
      <c r="AZ13399" s="6"/>
      <c r="BA13399" s="6"/>
      <c r="BB13399" s="6"/>
      <c r="BC13399" s="6"/>
      <c r="BD13399" s="6"/>
      <c r="BE13399" s="6"/>
      <c r="BF13399" s="6"/>
      <c r="BG13399" s="6"/>
    </row>
    <row r="13400" spans="34:59" x14ac:dyDescent="0.25">
      <c r="AH13400" s="10"/>
      <c r="AI13400" s="6"/>
      <c r="AJ13400" s="10"/>
      <c r="AK13400" s="10"/>
      <c r="AL13400" s="10"/>
      <c r="AM13400" s="10"/>
      <c r="AN13400" s="10"/>
      <c r="AO13400" s="10"/>
      <c r="AP13400" s="10"/>
      <c r="AQ13400" s="10"/>
      <c r="AR13400" s="10"/>
      <c r="AS13400" s="10"/>
      <c r="AT13400" s="10"/>
      <c r="AU13400" s="10"/>
      <c r="AV13400" s="10"/>
      <c r="AW13400" s="10"/>
      <c r="AX13400" s="10"/>
      <c r="AY13400" s="10"/>
      <c r="AZ13400" s="10"/>
      <c r="BA13400" s="10"/>
      <c r="BB13400" s="10"/>
      <c r="BC13400" s="10"/>
      <c r="BD13400" s="10"/>
      <c r="BE13400" s="10"/>
      <c r="BF13400" s="10"/>
      <c r="BG13400" s="6"/>
    </row>
    <row r="13401" spans="34:59" x14ac:dyDescent="0.25">
      <c r="AH13401" s="6"/>
      <c r="AI13401" s="6"/>
      <c r="AJ13401" s="6"/>
      <c r="AK13401" s="6"/>
      <c r="AL13401" s="6"/>
      <c r="AM13401" s="6"/>
      <c r="AN13401" s="6"/>
      <c r="AO13401" s="6"/>
      <c r="AP13401" s="6"/>
      <c r="AQ13401" s="6"/>
      <c r="AR13401" s="6"/>
      <c r="AS13401" s="6"/>
      <c r="AT13401" s="6"/>
      <c r="AU13401" s="6"/>
      <c r="AV13401" s="6"/>
      <c r="AW13401" s="6"/>
      <c r="AX13401" s="6"/>
      <c r="AY13401" s="6"/>
      <c r="AZ13401" s="6"/>
      <c r="BA13401" s="6"/>
      <c r="BB13401" s="6"/>
      <c r="BC13401" s="6"/>
      <c r="BD13401" s="6"/>
      <c r="BE13401" s="6"/>
      <c r="BF13401" s="6"/>
      <c r="BG13401" s="10"/>
    </row>
    <row r="13402" spans="34:59" x14ac:dyDescent="0.25">
      <c r="AH13402" s="10"/>
      <c r="AI13402" s="6"/>
    </row>
    <row r="13403" spans="34:59" x14ac:dyDescent="0.25">
      <c r="AH13403" s="6"/>
      <c r="AI13403" s="6"/>
      <c r="AJ13403" s="6"/>
      <c r="AK13403" s="6"/>
      <c r="AL13403" s="6"/>
      <c r="AM13403" s="6"/>
      <c r="AN13403" s="6"/>
      <c r="AO13403" s="6"/>
      <c r="AP13403" s="6"/>
      <c r="AQ13403" s="6"/>
      <c r="AR13403" s="6"/>
      <c r="AS13403" s="6"/>
      <c r="AT13403" s="6"/>
      <c r="AU13403" s="6"/>
      <c r="AV13403" s="6"/>
      <c r="AW13403" s="6"/>
      <c r="AX13403" s="6"/>
      <c r="AY13403" s="6"/>
      <c r="AZ13403" s="6"/>
      <c r="BA13403" s="6"/>
      <c r="BB13403" s="6"/>
      <c r="BC13403" s="6"/>
      <c r="BD13403" s="6"/>
      <c r="BE13403" s="6"/>
      <c r="BF13403" s="6"/>
      <c r="BG13403" s="6"/>
    </row>
    <row r="13404" spans="34:59" x14ac:dyDescent="0.25">
      <c r="AH13404" s="10"/>
      <c r="AI13404" s="6"/>
      <c r="AJ13404" s="10"/>
      <c r="AK13404" s="10"/>
      <c r="AL13404" s="10"/>
      <c r="AM13404" s="10"/>
      <c r="AN13404" s="10"/>
      <c r="AO13404" s="10"/>
      <c r="AP13404" s="10"/>
      <c r="AQ13404" s="10"/>
      <c r="AR13404" s="10"/>
      <c r="AS13404" s="10"/>
      <c r="AT13404" s="10"/>
      <c r="AU13404" s="10"/>
      <c r="AV13404" s="10"/>
      <c r="AW13404" s="10"/>
      <c r="AX13404" s="10"/>
      <c r="AY13404" s="10"/>
      <c r="AZ13404" s="10"/>
      <c r="BA13404" s="10"/>
      <c r="BB13404" s="10"/>
      <c r="BC13404" s="10"/>
      <c r="BD13404" s="10"/>
      <c r="BE13404" s="10"/>
      <c r="BF13404" s="10"/>
      <c r="BG13404" s="6"/>
    </row>
    <row r="13405" spans="34:59" x14ac:dyDescent="0.25">
      <c r="AH13405" s="6"/>
      <c r="AI13405" s="6"/>
      <c r="AJ13405" s="6"/>
      <c r="AK13405" s="6"/>
      <c r="AL13405" s="6"/>
      <c r="AM13405" s="6"/>
      <c r="AN13405" s="6"/>
      <c r="AO13405" s="6"/>
      <c r="AP13405" s="6"/>
      <c r="AQ13405" s="6"/>
      <c r="AR13405" s="6"/>
      <c r="AS13405" s="6"/>
      <c r="AT13405" s="6"/>
      <c r="AU13405" s="6"/>
      <c r="AV13405" s="6"/>
      <c r="AW13405" s="6"/>
      <c r="AX13405" s="6"/>
      <c r="AY13405" s="6"/>
      <c r="AZ13405" s="6"/>
      <c r="BA13405" s="6"/>
      <c r="BB13405" s="6"/>
      <c r="BC13405" s="6"/>
      <c r="BD13405" s="6"/>
      <c r="BE13405" s="6"/>
      <c r="BF13405" s="6"/>
      <c r="BG13405" s="10"/>
    </row>
    <row r="13406" spans="34:59" x14ac:dyDescent="0.25">
      <c r="AH13406" s="10"/>
      <c r="AI13406" s="6"/>
    </row>
    <row r="13407" spans="34:59" x14ac:dyDescent="0.25">
      <c r="AH13407" s="6"/>
      <c r="AI13407" s="6"/>
      <c r="AJ13407" s="6"/>
      <c r="AK13407" s="6"/>
      <c r="AL13407" s="6"/>
      <c r="AM13407" s="6"/>
      <c r="AN13407" s="6"/>
      <c r="AO13407" s="6"/>
      <c r="AP13407" s="6"/>
      <c r="AQ13407" s="6"/>
      <c r="AR13407" s="6"/>
      <c r="AS13407" s="6"/>
      <c r="AT13407" s="6"/>
      <c r="AU13407" s="6"/>
      <c r="AV13407" s="6"/>
      <c r="AW13407" s="6"/>
      <c r="AX13407" s="6"/>
      <c r="AY13407" s="6"/>
      <c r="AZ13407" s="6"/>
      <c r="BA13407" s="6"/>
      <c r="BB13407" s="6"/>
      <c r="BC13407" s="6"/>
      <c r="BD13407" s="6"/>
      <c r="BE13407" s="6"/>
      <c r="BF13407" s="6"/>
      <c r="BG13407" s="6"/>
    </row>
    <row r="13408" spans="34:59" x14ac:dyDescent="0.25">
      <c r="AH13408" s="10"/>
      <c r="AI13408" s="6"/>
      <c r="AJ13408" s="10"/>
      <c r="AK13408" s="10"/>
      <c r="AL13408" s="10"/>
      <c r="AM13408" s="10"/>
      <c r="AN13408" s="10"/>
      <c r="AO13408" s="10"/>
      <c r="AP13408" s="10"/>
      <c r="AQ13408" s="10"/>
      <c r="AR13408" s="10"/>
      <c r="AS13408" s="10"/>
      <c r="AT13408" s="10"/>
      <c r="AU13408" s="10"/>
      <c r="AV13408" s="10"/>
      <c r="AW13408" s="10"/>
      <c r="AX13408" s="10"/>
      <c r="AY13408" s="10"/>
      <c r="AZ13408" s="10"/>
      <c r="BA13408" s="10"/>
      <c r="BB13408" s="10"/>
      <c r="BC13408" s="10"/>
      <c r="BD13408" s="10"/>
      <c r="BE13408" s="10"/>
      <c r="BF13408" s="10"/>
      <c r="BG13408" s="6"/>
    </row>
    <row r="13409" spans="34:59" x14ac:dyDescent="0.25">
      <c r="AH13409" s="6"/>
      <c r="AI13409" s="6"/>
      <c r="AJ13409" s="6"/>
      <c r="AK13409" s="6"/>
      <c r="AL13409" s="6"/>
      <c r="AM13409" s="6"/>
      <c r="AN13409" s="6"/>
      <c r="AO13409" s="6"/>
      <c r="AP13409" s="6"/>
      <c r="AQ13409" s="6"/>
      <c r="AR13409" s="6"/>
      <c r="AS13409" s="6"/>
      <c r="AT13409" s="6"/>
      <c r="AU13409" s="6"/>
      <c r="AV13409" s="6"/>
      <c r="AW13409" s="6"/>
      <c r="AX13409" s="6"/>
      <c r="AY13409" s="6"/>
      <c r="AZ13409" s="6"/>
      <c r="BA13409" s="6"/>
      <c r="BB13409" s="6"/>
      <c r="BC13409" s="6"/>
      <c r="BD13409" s="6"/>
      <c r="BE13409" s="6"/>
      <c r="BF13409" s="6"/>
      <c r="BG13409" s="10"/>
    </row>
    <row r="13410" spans="34:59" x14ac:dyDescent="0.25">
      <c r="AH13410" s="10"/>
      <c r="AI13410" s="6"/>
    </row>
    <row r="13411" spans="34:59" x14ac:dyDescent="0.25">
      <c r="AH13411" s="6"/>
      <c r="AI13411" s="6"/>
      <c r="AJ13411" s="6"/>
      <c r="AK13411" s="6"/>
      <c r="AL13411" s="6"/>
      <c r="AM13411" s="6"/>
      <c r="AN13411" s="6"/>
      <c r="AO13411" s="6"/>
      <c r="AP13411" s="6"/>
      <c r="AQ13411" s="6"/>
      <c r="AR13411" s="6"/>
      <c r="AS13411" s="6"/>
      <c r="AT13411" s="6"/>
      <c r="AU13411" s="6"/>
      <c r="AV13411" s="6"/>
      <c r="AW13411" s="6"/>
      <c r="AX13411" s="6"/>
      <c r="AY13411" s="6"/>
      <c r="AZ13411" s="6"/>
      <c r="BA13411" s="6"/>
      <c r="BB13411" s="6"/>
      <c r="BC13411" s="6"/>
      <c r="BD13411" s="6"/>
      <c r="BE13411" s="6"/>
      <c r="BF13411" s="6"/>
      <c r="BG13411" s="6"/>
    </row>
    <row r="13412" spans="34:59" x14ac:dyDescent="0.25">
      <c r="AH13412" s="10"/>
      <c r="AI13412" s="6"/>
      <c r="AJ13412" s="10"/>
      <c r="AK13412" s="10"/>
      <c r="AL13412" s="10"/>
      <c r="AM13412" s="10"/>
      <c r="AN13412" s="10"/>
      <c r="AO13412" s="10"/>
      <c r="AP13412" s="10"/>
      <c r="AQ13412" s="10"/>
      <c r="AR13412" s="10"/>
      <c r="AS13412" s="10"/>
      <c r="AT13412" s="10"/>
      <c r="AU13412" s="10"/>
      <c r="AV13412" s="10"/>
      <c r="AW13412" s="10"/>
      <c r="AX13412" s="10"/>
      <c r="AY13412" s="10"/>
      <c r="AZ13412" s="10"/>
      <c r="BA13412" s="10"/>
      <c r="BB13412" s="10"/>
      <c r="BC13412" s="10"/>
      <c r="BD13412" s="10"/>
      <c r="BE13412" s="10"/>
      <c r="BF13412" s="10"/>
      <c r="BG13412" s="6"/>
    </row>
    <row r="13414" spans="34:59" x14ac:dyDescent="0.25">
      <c r="AH13414" s="10"/>
      <c r="AI13414" s="6"/>
    </row>
    <row r="13415" spans="34:59" x14ac:dyDescent="0.25">
      <c r="AH13415" s="6"/>
      <c r="AI13415" s="6"/>
      <c r="AJ13415" s="6"/>
      <c r="AK13415" s="6"/>
      <c r="AL13415" s="6"/>
      <c r="AM13415" s="6"/>
      <c r="AN13415" s="6"/>
      <c r="AO13415" s="6"/>
      <c r="AP13415" s="6"/>
      <c r="AQ13415" s="6"/>
      <c r="AR13415" s="6"/>
      <c r="AS13415" s="6"/>
      <c r="AT13415" s="6"/>
      <c r="AU13415" s="6"/>
      <c r="AV13415" s="6"/>
      <c r="AW13415" s="6"/>
      <c r="AX13415" s="6"/>
      <c r="AY13415" s="6"/>
      <c r="AZ13415" s="6"/>
      <c r="BA13415" s="6"/>
      <c r="BB13415" s="6"/>
      <c r="BC13415" s="6"/>
      <c r="BD13415" s="6"/>
      <c r="BE13415" s="6"/>
      <c r="BF13415" s="6"/>
      <c r="BG13415" s="6"/>
    </row>
    <row r="13416" spans="34:59" x14ac:dyDescent="0.25">
      <c r="AH13416" s="10"/>
      <c r="AI13416" s="6"/>
      <c r="AJ13416" s="10"/>
      <c r="AK13416" s="10"/>
      <c r="AL13416" s="10"/>
      <c r="AM13416" s="10"/>
      <c r="AN13416" s="10"/>
      <c r="AO13416" s="10"/>
      <c r="AP13416" s="10"/>
      <c r="AQ13416" s="10"/>
      <c r="AR13416" s="10"/>
      <c r="AS13416" s="10"/>
      <c r="AT13416" s="10"/>
      <c r="AU13416" s="10"/>
      <c r="AV13416" s="10"/>
      <c r="AW13416" s="10"/>
      <c r="AX13416" s="10"/>
      <c r="AY13416" s="10"/>
      <c r="AZ13416" s="10"/>
      <c r="BA13416" s="10"/>
      <c r="BB13416" s="10"/>
      <c r="BC13416" s="10"/>
      <c r="BD13416" s="10"/>
      <c r="BE13416" s="10"/>
      <c r="BF13416" s="10"/>
      <c r="BG13416" s="6"/>
    </row>
    <row r="13417" spans="34:59" x14ac:dyDescent="0.25">
      <c r="AH13417" s="6"/>
      <c r="AI13417" s="6"/>
      <c r="AJ13417" s="6"/>
      <c r="AK13417" s="6"/>
      <c r="AL13417" s="6"/>
      <c r="AM13417" s="6"/>
      <c r="AN13417" s="6"/>
      <c r="AO13417" s="6"/>
      <c r="AP13417" s="6"/>
      <c r="AQ13417" s="6"/>
      <c r="AR13417" s="6"/>
      <c r="AS13417" s="6"/>
      <c r="AT13417" s="6"/>
      <c r="AU13417" s="6"/>
      <c r="AV13417" s="6"/>
      <c r="AW13417" s="6"/>
      <c r="AX13417" s="6"/>
      <c r="AY13417" s="6"/>
      <c r="AZ13417" s="6"/>
      <c r="BA13417" s="6"/>
      <c r="BB13417" s="6"/>
      <c r="BC13417" s="6"/>
      <c r="BD13417" s="6"/>
      <c r="BE13417" s="6"/>
      <c r="BF13417" s="6"/>
      <c r="BG13417" s="10"/>
    </row>
    <row r="13418" spans="34:59" x14ac:dyDescent="0.25">
      <c r="AH13418" s="10"/>
      <c r="AI13418" s="6"/>
    </row>
    <row r="13419" spans="34:59" x14ac:dyDescent="0.25">
      <c r="AH13419" s="6"/>
      <c r="AI13419" s="6"/>
      <c r="AJ13419" s="6"/>
      <c r="AK13419" s="6"/>
      <c r="AL13419" s="6"/>
      <c r="AM13419" s="6"/>
      <c r="AN13419" s="6"/>
      <c r="AO13419" s="6"/>
      <c r="AP13419" s="6"/>
      <c r="AQ13419" s="6"/>
      <c r="AR13419" s="6"/>
      <c r="AS13419" s="6"/>
      <c r="AT13419" s="6"/>
      <c r="AU13419" s="6"/>
      <c r="AV13419" s="6"/>
      <c r="AW13419" s="6"/>
      <c r="AX13419" s="6"/>
      <c r="AY13419" s="6"/>
      <c r="AZ13419" s="6"/>
      <c r="BA13419" s="6"/>
      <c r="BB13419" s="6"/>
      <c r="BC13419" s="6"/>
      <c r="BD13419" s="6"/>
      <c r="BE13419" s="6"/>
      <c r="BF13419" s="6"/>
      <c r="BG13419" s="6"/>
    </row>
    <row r="13420" spans="34:59" x14ac:dyDescent="0.25">
      <c r="AH13420" s="10"/>
      <c r="AI13420" s="6"/>
      <c r="AJ13420" s="10"/>
      <c r="AK13420" s="10"/>
      <c r="AL13420" s="10"/>
      <c r="AM13420" s="10"/>
      <c r="AN13420" s="10"/>
      <c r="AO13420" s="10"/>
      <c r="AP13420" s="10"/>
      <c r="AQ13420" s="10"/>
      <c r="AR13420" s="10"/>
      <c r="AS13420" s="10"/>
      <c r="AT13420" s="10"/>
      <c r="AU13420" s="10"/>
      <c r="AV13420" s="10"/>
      <c r="AW13420" s="10"/>
      <c r="AX13420" s="10"/>
      <c r="AY13420" s="10"/>
      <c r="AZ13420" s="10"/>
      <c r="BA13420" s="10"/>
      <c r="BB13420" s="10"/>
      <c r="BC13420" s="10"/>
      <c r="BD13420" s="10"/>
      <c r="BE13420" s="10"/>
      <c r="BF13420" s="10"/>
      <c r="BG13420" s="6"/>
    </row>
    <row r="13421" spans="34:59" x14ac:dyDescent="0.25">
      <c r="AH13421" s="6"/>
      <c r="AI13421" s="6"/>
      <c r="AJ13421" s="6"/>
      <c r="AK13421" s="6"/>
      <c r="AL13421" s="6"/>
      <c r="AM13421" s="6"/>
      <c r="AN13421" s="6"/>
      <c r="AO13421" s="6"/>
      <c r="AP13421" s="6"/>
      <c r="AQ13421" s="6"/>
      <c r="AR13421" s="6"/>
      <c r="AS13421" s="6"/>
      <c r="AT13421" s="6"/>
      <c r="AU13421" s="6"/>
      <c r="AV13421" s="6"/>
      <c r="AW13421" s="6"/>
      <c r="AX13421" s="6"/>
      <c r="AY13421" s="6"/>
      <c r="AZ13421" s="6"/>
      <c r="BA13421" s="6"/>
      <c r="BB13421" s="6"/>
      <c r="BC13421" s="6"/>
      <c r="BD13421" s="6"/>
      <c r="BE13421" s="6"/>
      <c r="BF13421" s="6"/>
      <c r="BG13421" s="10"/>
    </row>
    <row r="13422" spans="34:59" x14ac:dyDescent="0.25">
      <c r="AH13422" s="10"/>
      <c r="AI13422" s="6"/>
    </row>
    <row r="13423" spans="34:59" x14ac:dyDescent="0.25">
      <c r="AH13423" s="6"/>
      <c r="AI13423" s="6"/>
      <c r="AJ13423" s="6"/>
      <c r="AK13423" s="6"/>
      <c r="AL13423" s="6"/>
      <c r="AM13423" s="6"/>
      <c r="AN13423" s="6"/>
      <c r="AO13423" s="6"/>
      <c r="AP13423" s="6"/>
      <c r="AQ13423" s="6"/>
      <c r="AR13423" s="6"/>
      <c r="AS13423" s="6"/>
      <c r="AT13423" s="6"/>
      <c r="AU13423" s="6"/>
      <c r="AV13423" s="6"/>
      <c r="AW13423" s="6"/>
      <c r="AX13423" s="6"/>
      <c r="AY13423" s="6"/>
      <c r="AZ13423" s="6"/>
      <c r="BA13423" s="6"/>
      <c r="BB13423" s="6"/>
      <c r="BC13423" s="6"/>
      <c r="BD13423" s="6"/>
      <c r="BE13423" s="6"/>
      <c r="BF13423" s="6"/>
      <c r="BG13423" s="6"/>
    </row>
    <row r="13424" spans="34:59" x14ac:dyDescent="0.25">
      <c r="AH13424" s="10"/>
      <c r="AI13424" s="6"/>
      <c r="AJ13424" s="10"/>
      <c r="AK13424" s="10"/>
      <c r="AL13424" s="10"/>
      <c r="AM13424" s="10"/>
      <c r="AN13424" s="10"/>
      <c r="AO13424" s="10"/>
      <c r="AP13424" s="10"/>
      <c r="AQ13424" s="10"/>
      <c r="AR13424" s="10"/>
      <c r="AS13424" s="10"/>
      <c r="AT13424" s="10"/>
      <c r="AU13424" s="10"/>
      <c r="AV13424" s="10"/>
      <c r="AW13424" s="10"/>
      <c r="AX13424" s="10"/>
      <c r="AY13424" s="10"/>
      <c r="AZ13424" s="10"/>
      <c r="BA13424" s="10"/>
      <c r="BB13424" s="10"/>
      <c r="BC13424" s="10"/>
      <c r="BD13424" s="10"/>
      <c r="BE13424" s="10"/>
      <c r="BF13424" s="10"/>
      <c r="BG13424" s="6"/>
    </row>
    <row r="13425" spans="34:59" x14ac:dyDescent="0.25">
      <c r="AH13425" s="6"/>
      <c r="AI13425" s="6"/>
      <c r="AJ13425" s="6"/>
      <c r="AK13425" s="6"/>
      <c r="AL13425" s="6"/>
      <c r="AM13425" s="6"/>
      <c r="AN13425" s="6"/>
      <c r="AO13425" s="6"/>
      <c r="AP13425" s="6"/>
      <c r="AQ13425" s="6"/>
      <c r="AR13425" s="6"/>
      <c r="AS13425" s="6"/>
      <c r="AT13425" s="6"/>
      <c r="AU13425" s="6"/>
      <c r="AV13425" s="6"/>
      <c r="AW13425" s="6"/>
      <c r="AX13425" s="6"/>
      <c r="AY13425" s="6"/>
      <c r="AZ13425" s="6"/>
      <c r="BA13425" s="6"/>
      <c r="BB13425" s="6"/>
      <c r="BC13425" s="6"/>
      <c r="BD13425" s="6"/>
      <c r="BE13425" s="6"/>
      <c r="BF13425" s="6"/>
      <c r="BG13425" s="10"/>
    </row>
    <row r="13426" spans="34:59" x14ac:dyDescent="0.25">
      <c r="AH13426" s="10"/>
      <c r="AI13426" s="6"/>
    </row>
    <row r="13427" spans="34:59" x14ac:dyDescent="0.25">
      <c r="AH13427" s="6"/>
      <c r="AI13427" s="6"/>
      <c r="AJ13427" s="6"/>
      <c r="AK13427" s="6"/>
      <c r="AL13427" s="6"/>
      <c r="AM13427" s="6"/>
      <c r="AN13427" s="6"/>
      <c r="AO13427" s="6"/>
      <c r="AP13427" s="6"/>
      <c r="AQ13427" s="6"/>
      <c r="AR13427" s="6"/>
      <c r="AS13427" s="6"/>
      <c r="AT13427" s="6"/>
      <c r="AU13427" s="6"/>
      <c r="AV13427" s="6"/>
      <c r="AW13427" s="6"/>
      <c r="AX13427" s="6"/>
      <c r="AY13427" s="6"/>
      <c r="AZ13427" s="6"/>
      <c r="BA13427" s="6"/>
      <c r="BB13427" s="6"/>
      <c r="BC13427" s="6"/>
      <c r="BD13427" s="6"/>
      <c r="BE13427" s="6"/>
      <c r="BF13427" s="6"/>
      <c r="BG13427" s="6"/>
    </row>
    <row r="13428" spans="34:59" x14ac:dyDescent="0.25">
      <c r="AH13428" s="10"/>
      <c r="AI13428" s="6"/>
      <c r="AJ13428" s="10"/>
      <c r="AK13428" s="10"/>
      <c r="AL13428" s="10"/>
      <c r="AM13428" s="10"/>
      <c r="AN13428" s="10"/>
      <c r="AO13428" s="10"/>
      <c r="AP13428" s="10"/>
      <c r="AQ13428" s="10"/>
      <c r="AR13428" s="10"/>
      <c r="AS13428" s="10"/>
      <c r="AT13428" s="10"/>
      <c r="AU13428" s="10"/>
      <c r="AV13428" s="10"/>
      <c r="AW13428" s="10"/>
      <c r="AX13428" s="10"/>
      <c r="AY13428" s="10"/>
      <c r="AZ13428" s="10"/>
      <c r="BA13428" s="10"/>
      <c r="BB13428" s="10"/>
      <c r="BC13428" s="10"/>
      <c r="BD13428" s="10"/>
      <c r="BE13428" s="10"/>
      <c r="BF13428" s="10"/>
      <c r="BG13428" s="6"/>
    </row>
    <row r="13430" spans="34:59" x14ac:dyDescent="0.25">
      <c r="AH13430" s="10"/>
      <c r="AI13430" s="6"/>
    </row>
    <row r="13431" spans="34:59" x14ac:dyDescent="0.25">
      <c r="AH13431" s="6"/>
      <c r="AI13431" s="6"/>
      <c r="AJ13431" s="6"/>
      <c r="AK13431" s="6"/>
      <c r="AL13431" s="6"/>
      <c r="AM13431" s="6"/>
      <c r="AN13431" s="6"/>
      <c r="AO13431" s="6"/>
      <c r="AP13431" s="6"/>
      <c r="AQ13431" s="6"/>
      <c r="AR13431" s="6"/>
      <c r="AS13431" s="6"/>
      <c r="AT13431" s="6"/>
      <c r="AU13431" s="6"/>
      <c r="AV13431" s="6"/>
      <c r="AW13431" s="6"/>
      <c r="AX13431" s="6"/>
      <c r="AY13431" s="6"/>
      <c r="AZ13431" s="6"/>
      <c r="BA13431" s="6"/>
      <c r="BB13431" s="6"/>
      <c r="BC13431" s="6"/>
      <c r="BD13431" s="6"/>
      <c r="BE13431" s="6"/>
      <c r="BF13431" s="6"/>
      <c r="BG13431" s="6"/>
    </row>
    <row r="13432" spans="34:59" x14ac:dyDescent="0.25">
      <c r="AH13432" s="10"/>
      <c r="AI13432" s="6"/>
      <c r="AJ13432" s="10"/>
      <c r="AK13432" s="10"/>
      <c r="AL13432" s="10"/>
      <c r="AM13432" s="10"/>
      <c r="AN13432" s="10"/>
      <c r="AO13432" s="10"/>
      <c r="AP13432" s="10"/>
      <c r="AQ13432" s="10"/>
      <c r="AR13432" s="10"/>
      <c r="AS13432" s="10"/>
      <c r="AT13432" s="10"/>
      <c r="AU13432" s="10"/>
      <c r="AV13432" s="10"/>
      <c r="AW13432" s="10"/>
      <c r="AX13432" s="10"/>
      <c r="AY13432" s="10"/>
      <c r="AZ13432" s="10"/>
      <c r="BA13432" s="10"/>
      <c r="BB13432" s="10"/>
      <c r="BC13432" s="10"/>
      <c r="BD13432" s="10"/>
      <c r="BE13432" s="10"/>
      <c r="BF13432" s="10"/>
      <c r="BG13432" s="6"/>
    </row>
    <row r="13433" spans="34:59" x14ac:dyDescent="0.25">
      <c r="AH13433" s="6"/>
      <c r="AI13433" s="6"/>
      <c r="AJ13433" s="6"/>
      <c r="AK13433" s="6"/>
      <c r="AL13433" s="6"/>
      <c r="AM13433" s="6"/>
      <c r="AN13433" s="6"/>
      <c r="AO13433" s="6"/>
      <c r="AP13433" s="6"/>
      <c r="AQ13433" s="6"/>
      <c r="AR13433" s="6"/>
      <c r="AS13433" s="6"/>
      <c r="AT13433" s="6"/>
      <c r="AU13433" s="6"/>
      <c r="AV13433" s="6"/>
      <c r="AW13433" s="6"/>
      <c r="AX13433" s="6"/>
      <c r="AY13433" s="6"/>
      <c r="AZ13433" s="6"/>
      <c r="BA13433" s="6"/>
      <c r="BB13433" s="6"/>
      <c r="BC13433" s="6"/>
      <c r="BD13433" s="6"/>
      <c r="BE13433" s="6"/>
      <c r="BF13433" s="6"/>
      <c r="BG13433" s="10"/>
    </row>
    <row r="13434" spans="34:59" x14ac:dyDescent="0.25">
      <c r="AH13434" s="10"/>
      <c r="AI13434" s="6"/>
    </row>
    <row r="13435" spans="34:59" x14ac:dyDescent="0.25">
      <c r="AH13435" s="6"/>
      <c r="AI13435" s="6"/>
      <c r="AJ13435" s="6"/>
      <c r="AK13435" s="6"/>
      <c r="AL13435" s="6"/>
      <c r="AM13435" s="6"/>
      <c r="AN13435" s="6"/>
      <c r="AO13435" s="6"/>
      <c r="AP13435" s="6"/>
      <c r="AQ13435" s="6"/>
      <c r="AR13435" s="6"/>
      <c r="AS13435" s="6"/>
      <c r="AT13435" s="6"/>
      <c r="AU13435" s="6"/>
      <c r="AV13435" s="6"/>
      <c r="AW13435" s="6"/>
      <c r="AX13435" s="6"/>
      <c r="AY13435" s="6"/>
      <c r="AZ13435" s="6"/>
      <c r="BA13435" s="6"/>
      <c r="BB13435" s="6"/>
      <c r="BC13435" s="6"/>
      <c r="BD13435" s="6"/>
      <c r="BE13435" s="6"/>
      <c r="BF13435" s="6"/>
      <c r="BG13435" s="6"/>
    </row>
    <row r="13436" spans="34:59" x14ac:dyDescent="0.25">
      <c r="AH13436" s="10"/>
      <c r="AI13436" s="6"/>
      <c r="AJ13436" s="10"/>
      <c r="AK13436" s="10"/>
      <c r="AL13436" s="10"/>
      <c r="AM13436" s="10"/>
      <c r="AN13436" s="10"/>
      <c r="AO13436" s="10"/>
      <c r="AP13436" s="10"/>
      <c r="AQ13436" s="10"/>
      <c r="AR13436" s="10"/>
      <c r="AS13436" s="10"/>
      <c r="AT13436" s="10"/>
      <c r="AU13436" s="10"/>
      <c r="AV13436" s="10"/>
      <c r="AW13436" s="10"/>
      <c r="AX13436" s="10"/>
      <c r="AY13436" s="10"/>
      <c r="AZ13436" s="10"/>
      <c r="BA13436" s="10"/>
      <c r="BB13436" s="10"/>
      <c r="BC13436" s="10"/>
      <c r="BD13436" s="10"/>
      <c r="BE13436" s="10"/>
      <c r="BF13436" s="10"/>
      <c r="BG13436" s="6"/>
    </row>
    <row r="13437" spans="34:59" x14ac:dyDescent="0.25">
      <c r="AH13437" s="6"/>
      <c r="AI13437" s="6"/>
      <c r="AJ13437" s="6"/>
      <c r="AK13437" s="6"/>
      <c r="AL13437" s="6"/>
      <c r="AM13437" s="6"/>
      <c r="AN13437" s="6"/>
      <c r="AO13437" s="6"/>
      <c r="AP13437" s="6"/>
      <c r="AQ13437" s="6"/>
      <c r="AR13437" s="6"/>
      <c r="AS13437" s="6"/>
      <c r="AT13437" s="6"/>
      <c r="AU13437" s="6"/>
      <c r="AV13437" s="6"/>
      <c r="AW13437" s="6"/>
      <c r="AX13437" s="6"/>
      <c r="AY13437" s="6"/>
      <c r="AZ13437" s="6"/>
      <c r="BA13437" s="6"/>
      <c r="BB13437" s="6"/>
      <c r="BC13437" s="6"/>
      <c r="BD13437" s="6"/>
      <c r="BE13437" s="6"/>
      <c r="BF13437" s="6"/>
      <c r="BG13437" s="10"/>
    </row>
    <row r="13438" spans="34:59" x14ac:dyDescent="0.25">
      <c r="AH13438" s="10"/>
      <c r="AI13438" s="6"/>
    </row>
    <row r="13439" spans="34:59" x14ac:dyDescent="0.25">
      <c r="AH13439" s="6"/>
      <c r="AI13439" s="6"/>
      <c r="AJ13439" s="6"/>
      <c r="AK13439" s="6"/>
      <c r="AL13439" s="6"/>
      <c r="AM13439" s="6"/>
      <c r="AN13439" s="6"/>
      <c r="AO13439" s="6"/>
      <c r="AP13439" s="6"/>
      <c r="AQ13439" s="6"/>
      <c r="AR13439" s="6"/>
      <c r="AS13439" s="6"/>
      <c r="AT13439" s="6"/>
      <c r="AU13439" s="6"/>
      <c r="AV13439" s="6"/>
      <c r="AW13439" s="6"/>
      <c r="AX13439" s="6"/>
      <c r="AY13439" s="6"/>
      <c r="AZ13439" s="6"/>
      <c r="BA13439" s="6"/>
      <c r="BB13439" s="6"/>
      <c r="BC13439" s="6"/>
      <c r="BD13439" s="6"/>
      <c r="BE13439" s="6"/>
      <c r="BF13439" s="6"/>
      <c r="BG13439" s="6"/>
    </row>
    <row r="13440" spans="34:59" x14ac:dyDescent="0.25">
      <c r="AH13440" s="10"/>
      <c r="AI13440" s="6"/>
      <c r="AJ13440" s="10"/>
      <c r="AK13440" s="10"/>
      <c r="AL13440" s="10"/>
      <c r="AM13440" s="10"/>
      <c r="AN13440" s="10"/>
      <c r="AO13440" s="10"/>
      <c r="AP13440" s="10"/>
      <c r="AQ13440" s="10"/>
      <c r="AR13440" s="10"/>
      <c r="AS13440" s="10"/>
      <c r="AT13440" s="10"/>
      <c r="AU13440" s="10"/>
      <c r="AV13440" s="10"/>
      <c r="AW13440" s="10"/>
      <c r="AX13440" s="10"/>
      <c r="AY13440" s="10"/>
      <c r="AZ13440" s="10"/>
      <c r="BA13440" s="10"/>
      <c r="BB13440" s="10"/>
      <c r="BC13440" s="10"/>
      <c r="BD13440" s="10"/>
      <c r="BE13440" s="10"/>
      <c r="BF13440" s="10"/>
      <c r="BG13440" s="6"/>
    </row>
    <row r="13441" spans="34:59" x14ac:dyDescent="0.25">
      <c r="AH13441" s="6"/>
      <c r="AI13441" s="6"/>
      <c r="AJ13441" s="6"/>
      <c r="AK13441" s="6"/>
      <c r="AL13441" s="6"/>
      <c r="AM13441" s="6"/>
      <c r="AN13441" s="6"/>
      <c r="AO13441" s="6"/>
      <c r="AP13441" s="6"/>
      <c r="AQ13441" s="6"/>
      <c r="AR13441" s="6"/>
      <c r="AS13441" s="6"/>
      <c r="AT13441" s="6"/>
      <c r="AU13441" s="6"/>
      <c r="AV13441" s="6"/>
      <c r="AW13441" s="6"/>
      <c r="AX13441" s="6"/>
      <c r="AY13441" s="6"/>
      <c r="AZ13441" s="6"/>
      <c r="BA13441" s="6"/>
      <c r="BB13441" s="6"/>
      <c r="BC13441" s="6"/>
      <c r="BD13441" s="6"/>
      <c r="BE13441" s="6"/>
      <c r="BF13441" s="6"/>
      <c r="BG13441" s="10"/>
    </row>
    <row r="13442" spans="34:59" x14ac:dyDescent="0.25">
      <c r="AH13442" s="10"/>
      <c r="AI13442" s="6"/>
    </row>
    <row r="13443" spans="34:59" x14ac:dyDescent="0.25">
      <c r="AH13443" s="6"/>
      <c r="AI13443" s="6"/>
      <c r="AJ13443" s="6"/>
      <c r="AK13443" s="6"/>
      <c r="AL13443" s="6"/>
      <c r="AM13443" s="6"/>
      <c r="AN13443" s="6"/>
      <c r="AO13443" s="6"/>
      <c r="AP13443" s="6"/>
      <c r="AQ13443" s="6"/>
      <c r="AR13443" s="6"/>
      <c r="AS13443" s="6"/>
      <c r="AT13443" s="6"/>
      <c r="AU13443" s="6"/>
      <c r="AV13443" s="6"/>
      <c r="AW13443" s="6"/>
      <c r="AX13443" s="6"/>
      <c r="AY13443" s="6"/>
      <c r="AZ13443" s="6"/>
      <c r="BA13443" s="6"/>
      <c r="BB13443" s="6"/>
      <c r="BC13443" s="6"/>
      <c r="BD13443" s="6"/>
      <c r="BE13443" s="6"/>
      <c r="BF13443" s="6"/>
      <c r="BG13443" s="6"/>
    </row>
    <row r="13444" spans="34:59" x14ac:dyDescent="0.25">
      <c r="AH13444" s="10"/>
      <c r="AI13444" s="6"/>
      <c r="AJ13444" s="10"/>
      <c r="AK13444" s="10"/>
      <c r="AL13444" s="10"/>
      <c r="AM13444" s="10"/>
      <c r="AN13444" s="10"/>
      <c r="AO13444" s="10"/>
      <c r="AP13444" s="10"/>
      <c r="AQ13444" s="10"/>
      <c r="AR13444" s="10"/>
      <c r="AS13444" s="10"/>
      <c r="AT13444" s="10"/>
      <c r="AU13444" s="10"/>
      <c r="AV13444" s="10"/>
      <c r="AW13444" s="10"/>
      <c r="AX13444" s="10"/>
      <c r="AY13444" s="10"/>
      <c r="AZ13444" s="10"/>
      <c r="BA13444" s="10"/>
      <c r="BB13444" s="10"/>
      <c r="BC13444" s="10"/>
      <c r="BD13444" s="10"/>
      <c r="BE13444" s="10"/>
      <c r="BF13444" s="10"/>
      <c r="BG13444" s="6"/>
    </row>
    <row r="13446" spans="34:59" x14ac:dyDescent="0.25">
      <c r="AH13446" s="10"/>
      <c r="AI13446" s="6"/>
    </row>
    <row r="13447" spans="34:59" x14ac:dyDescent="0.25">
      <c r="AH13447" s="6"/>
      <c r="AI13447" s="6"/>
      <c r="AJ13447" s="6"/>
      <c r="AK13447" s="6"/>
      <c r="AL13447" s="6"/>
      <c r="AM13447" s="6"/>
      <c r="AN13447" s="6"/>
      <c r="AO13447" s="6"/>
      <c r="AP13447" s="6"/>
      <c r="AQ13447" s="6"/>
      <c r="AR13447" s="6"/>
      <c r="AS13447" s="6"/>
      <c r="AT13447" s="6"/>
      <c r="AU13447" s="6"/>
      <c r="AV13447" s="6"/>
      <c r="AW13447" s="6"/>
      <c r="AX13447" s="6"/>
      <c r="AY13447" s="6"/>
      <c r="AZ13447" s="6"/>
      <c r="BA13447" s="6"/>
      <c r="BB13447" s="6"/>
      <c r="BC13447" s="6"/>
      <c r="BD13447" s="6"/>
      <c r="BE13447" s="6"/>
      <c r="BF13447" s="6"/>
      <c r="BG13447" s="6"/>
    </row>
    <row r="13448" spans="34:59" x14ac:dyDescent="0.25">
      <c r="AH13448" s="10"/>
      <c r="AI13448" s="6"/>
      <c r="AJ13448" s="10"/>
      <c r="AK13448" s="10"/>
      <c r="AL13448" s="10"/>
      <c r="AM13448" s="10"/>
      <c r="AN13448" s="10"/>
      <c r="AO13448" s="10"/>
      <c r="AP13448" s="10"/>
      <c r="AQ13448" s="10"/>
      <c r="AR13448" s="10"/>
      <c r="AS13448" s="10"/>
      <c r="AT13448" s="10"/>
      <c r="AU13448" s="10"/>
      <c r="AV13448" s="10"/>
      <c r="AW13448" s="10"/>
      <c r="AX13448" s="10"/>
      <c r="AY13448" s="10"/>
      <c r="AZ13448" s="10"/>
      <c r="BA13448" s="10"/>
      <c r="BB13448" s="10"/>
      <c r="BC13448" s="10"/>
      <c r="BD13448" s="10"/>
      <c r="BE13448" s="10"/>
      <c r="BF13448" s="10"/>
      <c r="BG13448" s="6"/>
    </row>
    <row r="13449" spans="34:59" x14ac:dyDescent="0.25">
      <c r="AH13449" s="6"/>
      <c r="AI13449" s="6"/>
      <c r="AJ13449" s="6"/>
      <c r="AK13449" s="6"/>
      <c r="AL13449" s="6"/>
      <c r="AM13449" s="6"/>
      <c r="AN13449" s="6"/>
      <c r="AO13449" s="6"/>
      <c r="AP13449" s="6"/>
      <c r="AQ13449" s="6"/>
      <c r="AR13449" s="6"/>
      <c r="AS13449" s="6"/>
      <c r="AT13449" s="6"/>
      <c r="AU13449" s="6"/>
      <c r="AV13449" s="6"/>
      <c r="AW13449" s="6"/>
      <c r="AX13449" s="6"/>
      <c r="AY13449" s="6"/>
      <c r="AZ13449" s="6"/>
      <c r="BA13449" s="6"/>
      <c r="BB13449" s="6"/>
      <c r="BC13449" s="6"/>
      <c r="BD13449" s="6"/>
      <c r="BE13449" s="6"/>
      <c r="BF13449" s="6"/>
      <c r="BG13449" s="10"/>
    </row>
    <row r="13450" spans="34:59" x14ac:dyDescent="0.25">
      <c r="AH13450" s="10"/>
      <c r="AI13450" s="6"/>
    </row>
    <row r="13451" spans="34:59" x14ac:dyDescent="0.25">
      <c r="AH13451" s="6"/>
      <c r="AI13451" s="6"/>
      <c r="AJ13451" s="6"/>
      <c r="AK13451" s="6"/>
      <c r="AL13451" s="6"/>
      <c r="AM13451" s="6"/>
      <c r="AN13451" s="6"/>
      <c r="AO13451" s="6"/>
      <c r="AP13451" s="6"/>
      <c r="AQ13451" s="6"/>
      <c r="AR13451" s="6"/>
      <c r="AS13451" s="6"/>
      <c r="AT13451" s="6"/>
      <c r="AU13451" s="6"/>
      <c r="AV13451" s="6"/>
      <c r="AW13451" s="6"/>
      <c r="AX13451" s="6"/>
      <c r="AY13451" s="6"/>
      <c r="AZ13451" s="6"/>
      <c r="BA13451" s="6"/>
      <c r="BB13451" s="6"/>
      <c r="BC13451" s="6"/>
      <c r="BD13451" s="6"/>
      <c r="BE13451" s="6"/>
      <c r="BF13451" s="6"/>
      <c r="BG13451" s="6"/>
    </row>
    <row r="13452" spans="34:59" x14ac:dyDescent="0.25">
      <c r="AH13452" s="10"/>
      <c r="AI13452" s="6"/>
      <c r="AJ13452" s="10"/>
      <c r="AK13452" s="10"/>
      <c r="AL13452" s="10"/>
      <c r="AM13452" s="10"/>
      <c r="AN13452" s="10"/>
      <c r="AO13452" s="10"/>
      <c r="AP13452" s="10"/>
      <c r="AQ13452" s="10"/>
      <c r="AR13452" s="10"/>
      <c r="AS13452" s="10"/>
      <c r="AT13452" s="10"/>
      <c r="AU13452" s="10"/>
      <c r="AV13452" s="10"/>
      <c r="AW13452" s="10"/>
      <c r="AX13452" s="10"/>
      <c r="AY13452" s="10"/>
      <c r="AZ13452" s="10"/>
      <c r="BA13452" s="10"/>
      <c r="BB13452" s="10"/>
      <c r="BC13452" s="10"/>
      <c r="BD13452" s="10"/>
      <c r="BE13452" s="10"/>
      <c r="BF13452" s="10"/>
      <c r="BG13452" s="6"/>
    </row>
    <row r="13453" spans="34:59" x14ac:dyDescent="0.25">
      <c r="AH13453" s="6"/>
      <c r="AI13453" s="6"/>
      <c r="AJ13453" s="6"/>
      <c r="AK13453" s="6"/>
      <c r="AL13453" s="6"/>
      <c r="AM13453" s="6"/>
      <c r="AN13453" s="6"/>
      <c r="AO13453" s="6"/>
      <c r="AP13453" s="6"/>
      <c r="AQ13453" s="6"/>
      <c r="AR13453" s="6"/>
      <c r="AS13453" s="6"/>
      <c r="AT13453" s="6"/>
      <c r="AU13453" s="6"/>
      <c r="AV13453" s="6"/>
      <c r="AW13453" s="6"/>
      <c r="AX13453" s="6"/>
      <c r="AY13453" s="6"/>
      <c r="AZ13453" s="6"/>
      <c r="BA13453" s="6"/>
      <c r="BB13453" s="6"/>
      <c r="BC13453" s="6"/>
      <c r="BD13453" s="6"/>
      <c r="BE13453" s="6"/>
      <c r="BF13453" s="6"/>
      <c r="BG13453" s="10"/>
    </row>
    <row r="13454" spans="34:59" x14ac:dyDescent="0.25">
      <c r="AH13454" s="10"/>
      <c r="AI13454" s="6"/>
    </row>
    <row r="13455" spans="34:59" x14ac:dyDescent="0.25">
      <c r="AH13455" s="6"/>
      <c r="AI13455" s="6"/>
      <c r="AJ13455" s="6"/>
      <c r="AK13455" s="6"/>
      <c r="AL13455" s="6"/>
      <c r="AM13455" s="6"/>
      <c r="AN13455" s="6"/>
      <c r="AO13455" s="6"/>
      <c r="AP13455" s="6"/>
      <c r="AQ13455" s="6"/>
      <c r="AR13455" s="6"/>
      <c r="AS13455" s="6"/>
      <c r="AT13455" s="6"/>
      <c r="AU13455" s="6"/>
      <c r="AV13455" s="6"/>
      <c r="AW13455" s="6"/>
      <c r="AX13455" s="6"/>
      <c r="AY13455" s="6"/>
      <c r="AZ13455" s="6"/>
      <c r="BA13455" s="6"/>
      <c r="BB13455" s="6"/>
      <c r="BC13455" s="6"/>
      <c r="BD13455" s="6"/>
      <c r="BE13455" s="6"/>
      <c r="BF13455" s="6"/>
      <c r="BG13455" s="6"/>
    </row>
    <row r="13456" spans="34:59" x14ac:dyDescent="0.25">
      <c r="AH13456" s="10"/>
      <c r="AI13456" s="6"/>
      <c r="AJ13456" s="10"/>
      <c r="AK13456" s="10"/>
      <c r="AL13456" s="10"/>
      <c r="AM13456" s="10"/>
      <c r="AN13456" s="10"/>
      <c r="AO13456" s="10"/>
      <c r="AP13456" s="10"/>
      <c r="AQ13456" s="10"/>
      <c r="AR13456" s="10"/>
      <c r="AS13456" s="10"/>
      <c r="AT13456" s="10"/>
      <c r="AU13456" s="10"/>
      <c r="AV13456" s="10"/>
      <c r="AW13456" s="10"/>
      <c r="AX13456" s="10"/>
      <c r="AY13456" s="10"/>
      <c r="AZ13456" s="10"/>
      <c r="BA13456" s="10"/>
      <c r="BB13456" s="10"/>
      <c r="BC13456" s="10"/>
      <c r="BD13456" s="10"/>
      <c r="BE13456" s="10"/>
      <c r="BF13456" s="10"/>
      <c r="BG13456" s="6"/>
    </row>
    <row r="13457" spans="34:59" x14ac:dyDescent="0.25">
      <c r="AH13457" s="6"/>
      <c r="AI13457" s="6"/>
      <c r="AJ13457" s="6"/>
      <c r="AK13457" s="6"/>
      <c r="AL13457" s="6"/>
      <c r="AM13457" s="6"/>
      <c r="AN13457" s="6"/>
      <c r="AO13457" s="6"/>
      <c r="AP13457" s="6"/>
      <c r="AQ13457" s="6"/>
      <c r="AR13457" s="6"/>
      <c r="AS13457" s="6"/>
      <c r="AT13457" s="6"/>
      <c r="AU13457" s="6"/>
      <c r="AV13457" s="6"/>
      <c r="AW13457" s="6"/>
      <c r="AX13457" s="6"/>
      <c r="AY13457" s="6"/>
      <c r="AZ13457" s="6"/>
      <c r="BA13457" s="6"/>
      <c r="BB13457" s="6"/>
      <c r="BC13457" s="6"/>
      <c r="BD13457" s="6"/>
      <c r="BE13457" s="6"/>
      <c r="BF13457" s="6"/>
      <c r="BG13457" s="10"/>
    </row>
    <row r="13458" spans="34:59" x14ac:dyDescent="0.25">
      <c r="AH13458" s="10"/>
      <c r="AI13458" s="6"/>
    </row>
    <row r="13459" spans="34:59" x14ac:dyDescent="0.25">
      <c r="AH13459" s="6"/>
      <c r="AI13459" s="6"/>
      <c r="AJ13459" s="6"/>
      <c r="AK13459" s="6"/>
      <c r="AL13459" s="6"/>
      <c r="AM13459" s="6"/>
      <c r="AN13459" s="6"/>
      <c r="AO13459" s="6"/>
      <c r="AP13459" s="6"/>
      <c r="AQ13459" s="6"/>
      <c r="AR13459" s="6"/>
      <c r="AS13459" s="6"/>
      <c r="AT13459" s="6"/>
      <c r="AU13459" s="6"/>
      <c r="AV13459" s="6"/>
      <c r="AW13459" s="6"/>
      <c r="AX13459" s="6"/>
      <c r="AY13459" s="6"/>
      <c r="AZ13459" s="6"/>
      <c r="BA13459" s="6"/>
      <c r="BB13459" s="6"/>
      <c r="BC13459" s="6"/>
      <c r="BD13459" s="6"/>
      <c r="BE13459" s="6"/>
      <c r="BF13459" s="6"/>
      <c r="BG13459" s="6"/>
    </row>
    <row r="13460" spans="34:59" x14ac:dyDescent="0.25">
      <c r="AH13460" s="10"/>
      <c r="AI13460" s="6"/>
      <c r="AJ13460" s="10"/>
      <c r="AK13460" s="10"/>
      <c r="AL13460" s="10"/>
      <c r="AM13460" s="10"/>
      <c r="AN13460" s="10"/>
      <c r="AO13460" s="10"/>
      <c r="AP13460" s="10"/>
      <c r="AQ13460" s="10"/>
      <c r="AR13460" s="10"/>
      <c r="AS13460" s="10"/>
      <c r="AT13460" s="10"/>
      <c r="AU13460" s="10"/>
      <c r="AV13460" s="10"/>
      <c r="AW13460" s="10"/>
      <c r="AX13460" s="10"/>
      <c r="AY13460" s="10"/>
      <c r="AZ13460" s="10"/>
      <c r="BA13460" s="10"/>
      <c r="BB13460" s="10"/>
      <c r="BC13460" s="10"/>
      <c r="BD13460" s="10"/>
      <c r="BE13460" s="10"/>
      <c r="BF13460" s="10"/>
      <c r="BG13460" s="6"/>
    </row>
    <row r="13462" spans="34:59" x14ac:dyDescent="0.25">
      <c r="AH13462" s="10"/>
      <c r="AI13462" s="6"/>
    </row>
    <row r="13463" spans="34:59" x14ac:dyDescent="0.25">
      <c r="AH13463" s="6"/>
      <c r="AI13463" s="6"/>
      <c r="AJ13463" s="6"/>
      <c r="AK13463" s="6"/>
      <c r="AL13463" s="6"/>
      <c r="AM13463" s="6"/>
      <c r="AN13463" s="6"/>
      <c r="AO13463" s="6"/>
      <c r="AP13463" s="6"/>
      <c r="AQ13463" s="6"/>
      <c r="AR13463" s="6"/>
      <c r="AS13463" s="6"/>
      <c r="AT13463" s="6"/>
      <c r="AU13463" s="6"/>
      <c r="AV13463" s="6"/>
      <c r="AW13463" s="6"/>
      <c r="AX13463" s="6"/>
      <c r="AY13463" s="6"/>
      <c r="AZ13463" s="6"/>
      <c r="BA13463" s="6"/>
      <c r="BB13463" s="6"/>
      <c r="BC13463" s="6"/>
      <c r="BD13463" s="6"/>
      <c r="BE13463" s="6"/>
      <c r="BF13463" s="6"/>
      <c r="BG13463" s="6"/>
    </row>
    <row r="13464" spans="34:59" x14ac:dyDescent="0.25">
      <c r="AH13464" s="10"/>
      <c r="AI13464" s="6"/>
      <c r="AJ13464" s="10"/>
      <c r="AK13464" s="10"/>
      <c r="AL13464" s="10"/>
      <c r="AM13464" s="10"/>
      <c r="AN13464" s="10"/>
      <c r="AO13464" s="10"/>
      <c r="AP13464" s="10"/>
      <c r="AQ13464" s="10"/>
      <c r="AR13464" s="10"/>
      <c r="AS13464" s="10"/>
      <c r="AT13464" s="10"/>
      <c r="AU13464" s="10"/>
      <c r="AV13464" s="10"/>
      <c r="AW13464" s="10"/>
      <c r="AX13464" s="10"/>
      <c r="AY13464" s="10"/>
      <c r="AZ13464" s="10"/>
      <c r="BA13464" s="10"/>
      <c r="BB13464" s="10"/>
      <c r="BC13464" s="10"/>
      <c r="BD13464" s="10"/>
      <c r="BE13464" s="10"/>
      <c r="BF13464" s="10"/>
      <c r="BG13464" s="6"/>
    </row>
    <row r="13465" spans="34:59" x14ac:dyDescent="0.25">
      <c r="AH13465" s="6"/>
      <c r="AI13465" s="6"/>
      <c r="AJ13465" s="6"/>
      <c r="AK13465" s="6"/>
      <c r="AL13465" s="6"/>
      <c r="AM13465" s="6"/>
      <c r="AN13465" s="6"/>
      <c r="AO13465" s="6"/>
      <c r="AP13465" s="6"/>
      <c r="AQ13465" s="6"/>
      <c r="AR13465" s="6"/>
      <c r="AS13465" s="6"/>
      <c r="AT13465" s="6"/>
      <c r="AU13465" s="6"/>
      <c r="AV13465" s="6"/>
      <c r="AW13465" s="6"/>
      <c r="AX13465" s="6"/>
      <c r="AY13465" s="6"/>
      <c r="AZ13465" s="6"/>
      <c r="BA13465" s="6"/>
      <c r="BB13465" s="6"/>
      <c r="BC13465" s="6"/>
      <c r="BD13465" s="6"/>
      <c r="BE13465" s="6"/>
      <c r="BF13465" s="6"/>
      <c r="BG13465" s="10"/>
    </row>
    <row r="13466" spans="34:59" x14ac:dyDescent="0.25">
      <c r="AH13466" s="10"/>
      <c r="AI13466" s="6"/>
    </row>
    <row r="13467" spans="34:59" x14ac:dyDescent="0.25">
      <c r="AH13467" s="6"/>
      <c r="AI13467" s="6"/>
      <c r="AJ13467" s="6"/>
      <c r="AK13467" s="6"/>
      <c r="AL13467" s="6"/>
      <c r="AM13467" s="6"/>
      <c r="AN13467" s="6"/>
      <c r="AO13467" s="6"/>
      <c r="AP13467" s="6"/>
      <c r="AQ13467" s="6"/>
      <c r="AR13467" s="6"/>
      <c r="AS13467" s="6"/>
      <c r="AT13467" s="6"/>
      <c r="AU13467" s="6"/>
      <c r="AV13467" s="6"/>
      <c r="AW13467" s="6"/>
      <c r="AX13467" s="6"/>
      <c r="AY13467" s="6"/>
      <c r="AZ13467" s="6"/>
      <c r="BA13467" s="6"/>
      <c r="BB13467" s="6"/>
      <c r="BC13467" s="6"/>
      <c r="BD13467" s="6"/>
      <c r="BE13467" s="6"/>
      <c r="BF13467" s="6"/>
      <c r="BG13467" s="6"/>
    </row>
    <row r="13468" spans="34:59" x14ac:dyDescent="0.25">
      <c r="AH13468" s="10"/>
      <c r="AI13468" s="6"/>
      <c r="AJ13468" s="10"/>
      <c r="AK13468" s="10"/>
      <c r="AL13468" s="10"/>
      <c r="AM13468" s="10"/>
      <c r="AN13468" s="10"/>
      <c r="AO13468" s="10"/>
      <c r="AP13468" s="10"/>
      <c r="AQ13468" s="10"/>
      <c r="AR13468" s="10"/>
      <c r="AS13468" s="10"/>
      <c r="AT13468" s="10"/>
      <c r="AU13468" s="10"/>
      <c r="AV13468" s="10"/>
      <c r="AW13468" s="10"/>
      <c r="AX13468" s="10"/>
      <c r="AY13468" s="10"/>
      <c r="AZ13468" s="10"/>
      <c r="BA13468" s="10"/>
      <c r="BB13468" s="10"/>
      <c r="BC13468" s="10"/>
      <c r="BD13468" s="10"/>
      <c r="BE13468" s="10"/>
      <c r="BF13468" s="10"/>
      <c r="BG13468" s="6"/>
    </row>
    <row r="13469" spans="34:59" x14ac:dyDescent="0.25">
      <c r="AH13469" s="6"/>
      <c r="AI13469" s="6"/>
      <c r="AJ13469" s="6"/>
      <c r="AK13469" s="6"/>
      <c r="AL13469" s="6"/>
      <c r="AM13469" s="6"/>
      <c r="AN13469" s="6"/>
      <c r="AO13469" s="6"/>
      <c r="AP13469" s="6"/>
      <c r="AQ13469" s="6"/>
      <c r="AR13469" s="6"/>
      <c r="AS13469" s="6"/>
      <c r="AT13469" s="6"/>
      <c r="AU13469" s="6"/>
      <c r="AV13469" s="6"/>
      <c r="AW13469" s="6"/>
      <c r="AX13469" s="6"/>
      <c r="AY13469" s="6"/>
      <c r="AZ13469" s="6"/>
      <c r="BA13469" s="6"/>
      <c r="BB13469" s="6"/>
      <c r="BC13469" s="6"/>
      <c r="BD13469" s="6"/>
      <c r="BE13469" s="6"/>
      <c r="BF13469" s="6"/>
      <c r="BG13469" s="10"/>
    </row>
    <row r="13470" spans="34:59" x14ac:dyDescent="0.25">
      <c r="AH13470" s="10"/>
      <c r="AI13470" s="6"/>
    </row>
    <row r="13471" spans="34:59" x14ac:dyDescent="0.25">
      <c r="AH13471" s="6"/>
      <c r="AI13471" s="6"/>
      <c r="AJ13471" s="6"/>
      <c r="AK13471" s="6"/>
      <c r="AL13471" s="6"/>
      <c r="AM13471" s="6"/>
      <c r="AN13471" s="6"/>
      <c r="AO13471" s="6"/>
      <c r="AP13471" s="6"/>
      <c r="AQ13471" s="6"/>
      <c r="AR13471" s="6"/>
      <c r="AS13471" s="6"/>
      <c r="AT13471" s="6"/>
      <c r="AU13471" s="6"/>
      <c r="AV13471" s="6"/>
      <c r="AW13471" s="6"/>
      <c r="AX13471" s="6"/>
      <c r="AY13471" s="6"/>
      <c r="AZ13471" s="6"/>
      <c r="BA13471" s="6"/>
      <c r="BB13471" s="6"/>
      <c r="BC13471" s="6"/>
      <c r="BD13471" s="6"/>
      <c r="BE13471" s="6"/>
      <c r="BF13471" s="6"/>
      <c r="BG13471" s="6"/>
    </row>
    <row r="13472" spans="34:59" x14ac:dyDescent="0.25">
      <c r="AH13472" s="10"/>
      <c r="AI13472" s="6"/>
      <c r="AJ13472" s="10"/>
      <c r="AK13472" s="10"/>
      <c r="AL13472" s="10"/>
      <c r="AM13472" s="10"/>
      <c r="AN13472" s="10"/>
      <c r="AO13472" s="10"/>
      <c r="AP13472" s="10"/>
      <c r="AQ13472" s="10"/>
      <c r="AR13472" s="10"/>
      <c r="AS13472" s="10"/>
      <c r="AT13472" s="10"/>
      <c r="AU13472" s="10"/>
      <c r="AV13472" s="10"/>
      <c r="AW13472" s="10"/>
      <c r="AX13472" s="10"/>
      <c r="AY13472" s="10"/>
      <c r="AZ13472" s="10"/>
      <c r="BA13472" s="10"/>
      <c r="BB13472" s="10"/>
      <c r="BC13472" s="10"/>
      <c r="BD13472" s="10"/>
      <c r="BE13472" s="10"/>
      <c r="BF13472" s="10"/>
      <c r="BG13472" s="6"/>
    </row>
    <row r="13473" spans="34:59" x14ac:dyDescent="0.25">
      <c r="AH13473" s="6"/>
      <c r="AI13473" s="6"/>
      <c r="AJ13473" s="6"/>
      <c r="AK13473" s="6"/>
      <c r="AL13473" s="6"/>
      <c r="AM13473" s="6"/>
      <c r="AN13473" s="6"/>
      <c r="AO13473" s="6"/>
      <c r="AP13473" s="6"/>
      <c r="AQ13473" s="6"/>
      <c r="AR13473" s="6"/>
      <c r="AS13473" s="6"/>
      <c r="AT13473" s="6"/>
      <c r="AU13473" s="6"/>
      <c r="AV13473" s="6"/>
      <c r="AW13473" s="6"/>
      <c r="AX13473" s="6"/>
      <c r="AY13473" s="6"/>
      <c r="AZ13473" s="6"/>
      <c r="BA13473" s="6"/>
      <c r="BB13473" s="6"/>
      <c r="BC13473" s="6"/>
      <c r="BD13473" s="6"/>
      <c r="BE13473" s="6"/>
      <c r="BF13473" s="6"/>
      <c r="BG13473" s="10"/>
    </row>
    <row r="13474" spans="34:59" x14ac:dyDescent="0.25">
      <c r="AH13474" s="10"/>
      <c r="AI13474" s="6"/>
    </row>
    <row r="13475" spans="34:59" x14ac:dyDescent="0.25">
      <c r="AH13475" s="6"/>
      <c r="AI13475" s="6"/>
      <c r="AJ13475" s="6"/>
      <c r="AK13475" s="6"/>
      <c r="AL13475" s="6"/>
      <c r="AM13475" s="6"/>
      <c r="AN13475" s="6"/>
      <c r="AO13475" s="6"/>
      <c r="AP13475" s="6"/>
      <c r="AQ13475" s="6"/>
      <c r="AR13475" s="6"/>
      <c r="AS13475" s="6"/>
      <c r="AT13475" s="6"/>
      <c r="AU13475" s="6"/>
      <c r="AV13475" s="6"/>
      <c r="AW13475" s="6"/>
      <c r="AX13475" s="6"/>
      <c r="AY13475" s="6"/>
      <c r="AZ13475" s="6"/>
      <c r="BA13475" s="6"/>
      <c r="BB13475" s="6"/>
      <c r="BC13475" s="6"/>
      <c r="BD13475" s="6"/>
      <c r="BE13475" s="6"/>
      <c r="BF13475" s="6"/>
      <c r="BG13475" s="6"/>
    </row>
    <row r="13476" spans="34:59" x14ac:dyDescent="0.25">
      <c r="AH13476" s="10"/>
      <c r="AI13476" s="6"/>
      <c r="AJ13476" s="10"/>
      <c r="AK13476" s="10"/>
      <c r="AL13476" s="10"/>
      <c r="AM13476" s="10"/>
      <c r="AN13476" s="10"/>
      <c r="AO13476" s="10"/>
      <c r="AP13476" s="10"/>
      <c r="AQ13476" s="10"/>
      <c r="AR13476" s="10"/>
      <c r="AS13476" s="10"/>
      <c r="AT13476" s="10"/>
      <c r="AU13476" s="10"/>
      <c r="AV13476" s="10"/>
      <c r="AW13476" s="10"/>
      <c r="AX13476" s="10"/>
      <c r="AY13476" s="10"/>
      <c r="AZ13476" s="10"/>
      <c r="BA13476" s="10"/>
      <c r="BB13476" s="10"/>
      <c r="BC13476" s="10"/>
      <c r="BD13476" s="10"/>
      <c r="BE13476" s="10"/>
      <c r="BF13476" s="10"/>
      <c r="BG13476" s="6"/>
    </row>
    <row r="13478" spans="34:59" x14ac:dyDescent="0.25">
      <c r="AH13478" s="10"/>
      <c r="AI13478" s="6"/>
    </row>
    <row r="13479" spans="34:59" x14ac:dyDescent="0.25">
      <c r="AH13479" s="6"/>
      <c r="AI13479" s="6"/>
      <c r="AJ13479" s="6"/>
      <c r="AK13479" s="6"/>
      <c r="AL13479" s="6"/>
      <c r="AM13479" s="6"/>
      <c r="AN13479" s="6"/>
      <c r="AO13479" s="6"/>
      <c r="AP13479" s="6"/>
      <c r="AQ13479" s="6"/>
      <c r="AR13479" s="6"/>
      <c r="AS13479" s="6"/>
      <c r="AT13479" s="6"/>
      <c r="AU13479" s="6"/>
      <c r="AV13479" s="6"/>
      <c r="AW13479" s="6"/>
      <c r="AX13479" s="6"/>
      <c r="AY13479" s="6"/>
      <c r="AZ13479" s="6"/>
      <c r="BA13479" s="6"/>
      <c r="BB13479" s="6"/>
      <c r="BC13479" s="6"/>
      <c r="BD13479" s="6"/>
      <c r="BE13479" s="6"/>
      <c r="BF13479" s="6"/>
      <c r="BG13479" s="6"/>
    </row>
    <row r="13480" spans="34:59" x14ac:dyDescent="0.25">
      <c r="AH13480" s="10"/>
      <c r="AI13480" s="6"/>
      <c r="AJ13480" s="10"/>
      <c r="AK13480" s="10"/>
      <c r="AL13480" s="10"/>
      <c r="AM13480" s="10"/>
      <c r="AN13480" s="10"/>
      <c r="AO13480" s="10"/>
      <c r="AP13480" s="10"/>
      <c r="AQ13480" s="10"/>
      <c r="AR13480" s="10"/>
      <c r="AS13480" s="10"/>
      <c r="AT13480" s="10"/>
      <c r="AU13480" s="10"/>
      <c r="AV13480" s="10"/>
      <c r="AW13480" s="10"/>
      <c r="AX13480" s="10"/>
      <c r="AY13480" s="10"/>
      <c r="AZ13480" s="10"/>
      <c r="BA13480" s="10"/>
      <c r="BB13480" s="10"/>
      <c r="BC13480" s="10"/>
      <c r="BD13480" s="10"/>
      <c r="BE13480" s="10"/>
      <c r="BF13480" s="10"/>
      <c r="BG13480" s="6"/>
    </row>
    <row r="13481" spans="34:59" x14ac:dyDescent="0.25">
      <c r="AH13481" s="6"/>
      <c r="AI13481" s="6"/>
      <c r="AJ13481" s="6"/>
      <c r="AK13481" s="6"/>
      <c r="AL13481" s="6"/>
      <c r="AM13481" s="6"/>
      <c r="AN13481" s="6"/>
      <c r="AO13481" s="6"/>
      <c r="AP13481" s="6"/>
      <c r="AQ13481" s="6"/>
      <c r="AR13481" s="6"/>
      <c r="AS13481" s="6"/>
      <c r="AT13481" s="6"/>
      <c r="AU13481" s="6"/>
      <c r="AV13481" s="6"/>
      <c r="AW13481" s="6"/>
      <c r="AX13481" s="6"/>
      <c r="AY13481" s="6"/>
      <c r="AZ13481" s="6"/>
      <c r="BA13481" s="6"/>
      <c r="BB13481" s="6"/>
      <c r="BC13481" s="6"/>
      <c r="BD13481" s="6"/>
      <c r="BE13481" s="6"/>
      <c r="BF13481" s="6"/>
      <c r="BG13481" s="10"/>
    </row>
    <row r="13482" spans="34:59" x14ac:dyDescent="0.25">
      <c r="AH13482" s="10"/>
      <c r="AI13482" s="6"/>
    </row>
    <row r="13483" spans="34:59" x14ac:dyDescent="0.25">
      <c r="AH13483" s="6"/>
      <c r="AI13483" s="6"/>
      <c r="AJ13483" s="6"/>
      <c r="AK13483" s="6"/>
      <c r="AL13483" s="6"/>
      <c r="AM13483" s="6"/>
      <c r="AN13483" s="6"/>
      <c r="AO13483" s="6"/>
      <c r="AP13483" s="6"/>
      <c r="AQ13483" s="6"/>
      <c r="AR13483" s="6"/>
      <c r="AS13483" s="6"/>
      <c r="AT13483" s="6"/>
      <c r="AU13483" s="6"/>
      <c r="AV13483" s="6"/>
      <c r="AW13483" s="6"/>
      <c r="AX13483" s="6"/>
      <c r="AY13483" s="6"/>
      <c r="AZ13483" s="6"/>
      <c r="BA13483" s="6"/>
      <c r="BB13483" s="6"/>
      <c r="BC13483" s="6"/>
      <c r="BD13483" s="6"/>
      <c r="BE13483" s="6"/>
      <c r="BF13483" s="6"/>
      <c r="BG13483" s="6"/>
    </row>
    <row r="13484" spans="34:59" x14ac:dyDescent="0.25">
      <c r="AH13484" s="10"/>
      <c r="AI13484" s="6"/>
      <c r="AJ13484" s="10"/>
      <c r="AK13484" s="10"/>
      <c r="AL13484" s="10"/>
      <c r="AM13484" s="10"/>
      <c r="AN13484" s="10"/>
      <c r="AO13484" s="10"/>
      <c r="AP13484" s="10"/>
      <c r="AQ13484" s="10"/>
      <c r="AR13484" s="10"/>
      <c r="AS13484" s="10"/>
      <c r="AT13484" s="10"/>
      <c r="AU13484" s="10"/>
      <c r="AV13484" s="10"/>
      <c r="AW13484" s="10"/>
      <c r="AX13484" s="10"/>
      <c r="AY13484" s="10"/>
      <c r="AZ13484" s="10"/>
      <c r="BA13484" s="10"/>
      <c r="BB13484" s="10"/>
      <c r="BC13484" s="10"/>
      <c r="BD13484" s="10"/>
      <c r="BE13484" s="10"/>
      <c r="BF13484" s="10"/>
      <c r="BG13484" s="6"/>
    </row>
    <row r="13485" spans="34:59" x14ac:dyDescent="0.25">
      <c r="AH13485" s="6"/>
      <c r="AI13485" s="6"/>
      <c r="AJ13485" s="6"/>
      <c r="AK13485" s="6"/>
      <c r="AL13485" s="6"/>
      <c r="AM13485" s="6"/>
      <c r="AN13485" s="6"/>
      <c r="AO13485" s="6"/>
      <c r="AP13485" s="6"/>
      <c r="AQ13485" s="6"/>
      <c r="AR13485" s="6"/>
      <c r="AS13485" s="6"/>
      <c r="AT13485" s="6"/>
      <c r="AU13485" s="6"/>
      <c r="AV13485" s="6"/>
      <c r="AW13485" s="6"/>
      <c r="AX13485" s="6"/>
      <c r="AY13485" s="6"/>
      <c r="AZ13485" s="6"/>
      <c r="BA13485" s="6"/>
      <c r="BB13485" s="6"/>
      <c r="BC13485" s="6"/>
      <c r="BD13485" s="6"/>
      <c r="BE13485" s="6"/>
      <c r="BF13485" s="6"/>
      <c r="BG13485" s="10"/>
    </row>
    <row r="13486" spans="34:59" x14ac:dyDescent="0.25">
      <c r="AH13486" s="10"/>
      <c r="AI13486" s="6"/>
    </row>
    <row r="13487" spans="34:59" x14ac:dyDescent="0.25">
      <c r="AH13487" s="6"/>
      <c r="AI13487" s="6"/>
      <c r="AJ13487" s="6"/>
      <c r="AK13487" s="6"/>
      <c r="AL13487" s="6"/>
      <c r="AM13487" s="6"/>
      <c r="AN13487" s="6"/>
      <c r="AO13487" s="6"/>
      <c r="AP13487" s="6"/>
      <c r="AQ13487" s="6"/>
      <c r="AR13487" s="6"/>
      <c r="AS13487" s="6"/>
      <c r="AT13487" s="6"/>
      <c r="AU13487" s="6"/>
      <c r="AV13487" s="6"/>
      <c r="AW13487" s="6"/>
      <c r="AX13487" s="6"/>
      <c r="AY13487" s="6"/>
      <c r="AZ13487" s="6"/>
      <c r="BA13487" s="6"/>
      <c r="BB13487" s="6"/>
      <c r="BC13487" s="6"/>
      <c r="BD13487" s="6"/>
      <c r="BE13487" s="6"/>
      <c r="BF13487" s="6"/>
      <c r="BG13487" s="6"/>
    </row>
    <row r="13488" spans="34:59" x14ac:dyDescent="0.25">
      <c r="AH13488" s="10"/>
      <c r="AI13488" s="6"/>
      <c r="AJ13488" s="10"/>
      <c r="AK13488" s="10"/>
      <c r="AL13488" s="10"/>
      <c r="AM13488" s="10"/>
      <c r="AN13488" s="10"/>
      <c r="AO13488" s="10"/>
      <c r="AP13488" s="10"/>
      <c r="AQ13488" s="10"/>
      <c r="AR13488" s="10"/>
      <c r="AS13488" s="10"/>
      <c r="AT13488" s="10"/>
      <c r="AU13488" s="10"/>
      <c r="AV13488" s="10"/>
      <c r="AW13488" s="10"/>
      <c r="AX13488" s="10"/>
      <c r="AY13488" s="10"/>
      <c r="AZ13488" s="10"/>
      <c r="BA13488" s="10"/>
      <c r="BB13488" s="10"/>
      <c r="BC13488" s="10"/>
      <c r="BD13488" s="10"/>
      <c r="BE13488" s="10"/>
      <c r="BF13488" s="10"/>
      <c r="BG13488" s="6"/>
    </row>
    <row r="13489" spans="34:59" x14ac:dyDescent="0.25">
      <c r="AH13489" s="6"/>
      <c r="AI13489" s="6"/>
      <c r="AJ13489" s="6"/>
      <c r="AK13489" s="6"/>
      <c r="AL13489" s="6"/>
      <c r="AM13489" s="6"/>
      <c r="AN13489" s="6"/>
      <c r="AO13489" s="6"/>
      <c r="AP13489" s="6"/>
      <c r="AQ13489" s="6"/>
      <c r="AR13489" s="6"/>
      <c r="AS13489" s="6"/>
      <c r="AT13489" s="6"/>
      <c r="AU13489" s="6"/>
      <c r="AV13489" s="6"/>
      <c r="AW13489" s="6"/>
      <c r="AX13489" s="6"/>
      <c r="AY13489" s="6"/>
      <c r="AZ13489" s="6"/>
      <c r="BA13489" s="6"/>
      <c r="BB13489" s="6"/>
      <c r="BC13489" s="6"/>
      <c r="BD13489" s="6"/>
      <c r="BE13489" s="6"/>
      <c r="BF13489" s="6"/>
      <c r="BG13489" s="10"/>
    </row>
    <row r="13490" spans="34:59" x14ac:dyDescent="0.25">
      <c r="AH13490" s="10"/>
      <c r="AI13490" s="6"/>
    </row>
    <row r="13491" spans="34:59" x14ac:dyDescent="0.25">
      <c r="AH13491" s="6"/>
      <c r="AI13491" s="6"/>
      <c r="AJ13491" s="6"/>
      <c r="AK13491" s="6"/>
      <c r="AL13491" s="6"/>
      <c r="AM13491" s="6"/>
      <c r="AN13491" s="6"/>
      <c r="AO13491" s="6"/>
      <c r="AP13491" s="6"/>
      <c r="AQ13491" s="6"/>
      <c r="AR13491" s="6"/>
      <c r="AS13491" s="6"/>
      <c r="AT13491" s="6"/>
      <c r="AU13491" s="6"/>
      <c r="AV13491" s="6"/>
      <c r="AW13491" s="6"/>
      <c r="AX13491" s="6"/>
      <c r="AY13491" s="6"/>
      <c r="AZ13491" s="6"/>
      <c r="BA13491" s="6"/>
      <c r="BB13491" s="6"/>
      <c r="BC13491" s="6"/>
      <c r="BD13491" s="6"/>
      <c r="BE13491" s="6"/>
      <c r="BF13491" s="6"/>
      <c r="BG13491" s="6"/>
    </row>
    <row r="13492" spans="34:59" x14ac:dyDescent="0.25">
      <c r="AH13492" s="10"/>
      <c r="AI13492" s="6"/>
      <c r="AJ13492" s="10"/>
      <c r="AK13492" s="10"/>
      <c r="AL13492" s="10"/>
      <c r="AM13492" s="10"/>
      <c r="AN13492" s="10"/>
      <c r="AO13492" s="10"/>
      <c r="AP13492" s="10"/>
      <c r="AQ13492" s="10"/>
      <c r="AR13492" s="10"/>
      <c r="AS13492" s="10"/>
      <c r="AT13492" s="10"/>
      <c r="AU13492" s="10"/>
      <c r="AV13492" s="10"/>
      <c r="AW13492" s="10"/>
      <c r="AX13492" s="10"/>
      <c r="AY13492" s="10"/>
      <c r="AZ13492" s="10"/>
      <c r="BA13492" s="10"/>
      <c r="BB13492" s="10"/>
      <c r="BC13492" s="10"/>
      <c r="BD13492" s="10"/>
      <c r="BE13492" s="10"/>
      <c r="BF13492" s="10"/>
      <c r="BG13492" s="6"/>
    </row>
    <row r="13494" spans="34:59" x14ac:dyDescent="0.25">
      <c r="AH13494" s="10"/>
      <c r="AI13494" s="6"/>
    </row>
    <row r="13495" spans="34:59" x14ac:dyDescent="0.25">
      <c r="AH13495" s="6"/>
      <c r="AI13495" s="6"/>
      <c r="AJ13495" s="6"/>
      <c r="AK13495" s="6"/>
      <c r="AL13495" s="6"/>
      <c r="AM13495" s="6"/>
      <c r="AN13495" s="6"/>
      <c r="AO13495" s="6"/>
      <c r="AP13495" s="6"/>
      <c r="AQ13495" s="6"/>
      <c r="AR13495" s="6"/>
      <c r="AS13495" s="6"/>
      <c r="AT13495" s="6"/>
      <c r="AU13495" s="6"/>
      <c r="AV13495" s="6"/>
      <c r="AW13495" s="6"/>
      <c r="AX13495" s="6"/>
      <c r="AY13495" s="6"/>
      <c r="AZ13495" s="6"/>
      <c r="BA13495" s="6"/>
      <c r="BB13495" s="6"/>
      <c r="BC13495" s="6"/>
      <c r="BD13495" s="6"/>
      <c r="BE13495" s="6"/>
      <c r="BF13495" s="6"/>
      <c r="BG13495" s="6"/>
    </row>
    <row r="13496" spans="34:59" x14ac:dyDescent="0.25">
      <c r="AH13496" s="10"/>
      <c r="AI13496" s="6"/>
      <c r="AJ13496" s="10"/>
      <c r="AK13496" s="10"/>
      <c r="AL13496" s="10"/>
      <c r="AM13496" s="10"/>
      <c r="AN13496" s="10"/>
      <c r="AO13496" s="10"/>
      <c r="AP13496" s="10"/>
      <c r="AQ13496" s="10"/>
      <c r="AR13496" s="10"/>
      <c r="AS13496" s="10"/>
      <c r="AT13496" s="10"/>
      <c r="AU13496" s="10"/>
      <c r="AV13496" s="10"/>
      <c r="AW13496" s="10"/>
      <c r="AX13496" s="10"/>
      <c r="AY13496" s="10"/>
      <c r="AZ13496" s="10"/>
      <c r="BA13496" s="10"/>
      <c r="BB13496" s="10"/>
      <c r="BC13496" s="10"/>
      <c r="BD13496" s="10"/>
      <c r="BE13496" s="10"/>
      <c r="BF13496" s="10"/>
      <c r="BG13496" s="6"/>
    </row>
    <row r="13497" spans="34:59" x14ac:dyDescent="0.25">
      <c r="AH13497" s="6"/>
      <c r="AI13497" s="6"/>
      <c r="AJ13497" s="6"/>
      <c r="AK13497" s="6"/>
      <c r="AL13497" s="6"/>
      <c r="AM13497" s="6"/>
      <c r="AN13497" s="6"/>
      <c r="AO13497" s="6"/>
      <c r="AP13497" s="6"/>
      <c r="AQ13497" s="6"/>
      <c r="AR13497" s="6"/>
      <c r="AS13497" s="6"/>
      <c r="AT13497" s="6"/>
      <c r="AU13497" s="6"/>
      <c r="AV13497" s="6"/>
      <c r="AW13497" s="6"/>
      <c r="AX13497" s="6"/>
      <c r="AY13497" s="6"/>
      <c r="AZ13497" s="6"/>
      <c r="BA13497" s="6"/>
      <c r="BB13497" s="6"/>
      <c r="BC13497" s="6"/>
      <c r="BD13497" s="6"/>
      <c r="BE13497" s="6"/>
      <c r="BF13497" s="6"/>
      <c r="BG13497" s="10"/>
    </row>
    <row r="13498" spans="34:59" x14ac:dyDescent="0.25">
      <c r="AH13498" s="10"/>
      <c r="AI13498" s="6"/>
    </row>
    <row r="13499" spans="34:59" x14ac:dyDescent="0.25">
      <c r="AH13499" s="6"/>
      <c r="AI13499" s="6"/>
      <c r="AJ13499" s="6"/>
      <c r="AK13499" s="6"/>
      <c r="AL13499" s="6"/>
      <c r="AM13499" s="6"/>
      <c r="AN13499" s="6"/>
      <c r="AO13499" s="6"/>
      <c r="AP13499" s="6"/>
      <c r="AQ13499" s="6"/>
      <c r="AR13499" s="6"/>
      <c r="AS13499" s="6"/>
      <c r="AT13499" s="6"/>
      <c r="AU13499" s="6"/>
      <c r="AV13499" s="6"/>
      <c r="AW13499" s="6"/>
      <c r="AX13499" s="6"/>
      <c r="AY13499" s="6"/>
      <c r="AZ13499" s="6"/>
      <c r="BA13499" s="6"/>
      <c r="BB13499" s="6"/>
      <c r="BC13499" s="6"/>
      <c r="BD13499" s="6"/>
      <c r="BE13499" s="6"/>
      <c r="BF13499" s="6"/>
      <c r="BG13499" s="6"/>
    </row>
    <row r="13500" spans="34:59" x14ac:dyDescent="0.25">
      <c r="AH13500" s="10"/>
      <c r="AI13500" s="6"/>
      <c r="AJ13500" s="10"/>
      <c r="AK13500" s="10"/>
      <c r="AL13500" s="10"/>
      <c r="AM13500" s="10"/>
      <c r="AN13500" s="10"/>
      <c r="AO13500" s="10"/>
      <c r="AP13500" s="10"/>
      <c r="AQ13500" s="10"/>
      <c r="AR13500" s="10"/>
      <c r="AS13500" s="10"/>
      <c r="AT13500" s="10"/>
      <c r="AU13500" s="10"/>
      <c r="AV13500" s="10"/>
      <c r="AW13500" s="10"/>
      <c r="AX13500" s="10"/>
      <c r="AY13500" s="10"/>
      <c r="AZ13500" s="10"/>
      <c r="BA13500" s="10"/>
      <c r="BB13500" s="10"/>
      <c r="BC13500" s="10"/>
      <c r="BD13500" s="10"/>
      <c r="BE13500" s="10"/>
      <c r="BF13500" s="10"/>
      <c r="BG13500" s="6"/>
    </row>
    <row r="13501" spans="34:59" x14ac:dyDescent="0.25">
      <c r="AH13501" s="6"/>
      <c r="AI13501" s="6"/>
      <c r="AJ13501" s="6"/>
      <c r="AK13501" s="6"/>
      <c r="AL13501" s="6"/>
      <c r="AM13501" s="6"/>
      <c r="AN13501" s="6"/>
      <c r="AO13501" s="6"/>
      <c r="AP13501" s="6"/>
      <c r="AQ13501" s="6"/>
      <c r="AR13501" s="6"/>
      <c r="AS13501" s="6"/>
      <c r="AT13501" s="6"/>
      <c r="AU13501" s="6"/>
      <c r="AV13501" s="6"/>
      <c r="AW13501" s="6"/>
      <c r="AX13501" s="6"/>
      <c r="AY13501" s="6"/>
      <c r="AZ13501" s="6"/>
      <c r="BA13501" s="6"/>
      <c r="BB13501" s="6"/>
      <c r="BC13501" s="6"/>
      <c r="BD13501" s="6"/>
      <c r="BE13501" s="6"/>
      <c r="BF13501" s="6"/>
      <c r="BG13501" s="10"/>
    </row>
    <row r="13502" spans="34:59" x14ac:dyDescent="0.25">
      <c r="AH13502" s="10"/>
      <c r="AI13502" s="6"/>
    </row>
    <row r="13503" spans="34:59" x14ac:dyDescent="0.25">
      <c r="AH13503" s="6"/>
      <c r="AI13503" s="6"/>
      <c r="AJ13503" s="6"/>
      <c r="AK13503" s="6"/>
      <c r="AL13503" s="6"/>
      <c r="AM13503" s="6"/>
      <c r="AN13503" s="6"/>
      <c r="AO13503" s="6"/>
      <c r="AP13503" s="6"/>
      <c r="AQ13503" s="6"/>
      <c r="AR13503" s="6"/>
      <c r="AS13503" s="6"/>
      <c r="AT13503" s="6"/>
      <c r="AU13503" s="6"/>
      <c r="AV13503" s="6"/>
      <c r="AW13503" s="6"/>
      <c r="AX13503" s="6"/>
      <c r="AY13503" s="6"/>
      <c r="AZ13503" s="6"/>
      <c r="BA13503" s="6"/>
      <c r="BB13503" s="6"/>
      <c r="BC13503" s="6"/>
      <c r="BD13503" s="6"/>
      <c r="BE13503" s="6"/>
      <c r="BF13503" s="6"/>
      <c r="BG13503" s="6"/>
    </row>
    <row r="13504" spans="34:59" x14ac:dyDescent="0.25">
      <c r="AH13504" s="10"/>
      <c r="AI13504" s="6"/>
      <c r="AJ13504" s="10"/>
      <c r="AK13504" s="10"/>
      <c r="AL13504" s="10"/>
      <c r="AM13504" s="10"/>
      <c r="AN13504" s="10"/>
      <c r="AO13504" s="10"/>
      <c r="AP13504" s="10"/>
      <c r="AQ13504" s="10"/>
      <c r="AR13504" s="10"/>
      <c r="AS13504" s="10"/>
      <c r="AT13504" s="10"/>
      <c r="AU13504" s="10"/>
      <c r="AV13504" s="10"/>
      <c r="AW13504" s="10"/>
      <c r="AX13504" s="10"/>
      <c r="AY13504" s="10"/>
      <c r="AZ13504" s="10"/>
      <c r="BA13504" s="10"/>
      <c r="BB13504" s="10"/>
      <c r="BC13504" s="10"/>
      <c r="BD13504" s="10"/>
      <c r="BE13504" s="10"/>
      <c r="BF13504" s="10"/>
      <c r="BG13504" s="6"/>
    </row>
    <row r="13505" spans="34:59" x14ac:dyDescent="0.25">
      <c r="AH13505" s="6"/>
      <c r="AI13505" s="6"/>
      <c r="AJ13505" s="6"/>
      <c r="AK13505" s="6"/>
      <c r="AL13505" s="6"/>
      <c r="AM13505" s="6"/>
      <c r="AN13505" s="6"/>
      <c r="AO13505" s="6"/>
      <c r="AP13505" s="6"/>
      <c r="AQ13505" s="6"/>
      <c r="AR13505" s="6"/>
      <c r="AS13505" s="6"/>
      <c r="AT13505" s="6"/>
      <c r="AU13505" s="6"/>
      <c r="AV13505" s="6"/>
      <c r="AW13505" s="6"/>
      <c r="AX13505" s="6"/>
      <c r="AY13505" s="6"/>
      <c r="AZ13505" s="6"/>
      <c r="BA13505" s="6"/>
      <c r="BB13505" s="6"/>
      <c r="BC13505" s="6"/>
      <c r="BD13505" s="6"/>
      <c r="BE13505" s="6"/>
      <c r="BF13505" s="6"/>
      <c r="BG13505" s="10"/>
    </row>
    <row r="13506" spans="34:59" x14ac:dyDescent="0.25">
      <c r="AH13506" s="10"/>
      <c r="AI13506" s="6"/>
    </row>
    <row r="13507" spans="34:59" x14ac:dyDescent="0.25">
      <c r="AH13507" s="6"/>
      <c r="AI13507" s="6"/>
      <c r="AJ13507" s="6"/>
      <c r="AK13507" s="6"/>
      <c r="AL13507" s="6"/>
      <c r="AM13507" s="6"/>
      <c r="AN13507" s="6"/>
      <c r="AO13507" s="6"/>
      <c r="AP13507" s="6"/>
      <c r="AQ13507" s="6"/>
      <c r="AR13507" s="6"/>
      <c r="AS13507" s="6"/>
      <c r="AT13507" s="6"/>
      <c r="AU13507" s="6"/>
      <c r="AV13507" s="6"/>
      <c r="AW13507" s="6"/>
      <c r="AX13507" s="6"/>
      <c r="AY13507" s="6"/>
      <c r="AZ13507" s="6"/>
      <c r="BA13507" s="6"/>
      <c r="BB13507" s="6"/>
      <c r="BC13507" s="6"/>
      <c r="BD13507" s="6"/>
      <c r="BE13507" s="6"/>
      <c r="BF13507" s="6"/>
      <c r="BG13507" s="6"/>
    </row>
    <row r="13508" spans="34:59" x14ac:dyDescent="0.25">
      <c r="AH13508" s="10"/>
      <c r="AI13508" s="6"/>
      <c r="AJ13508" s="10"/>
      <c r="AK13508" s="10"/>
      <c r="AL13508" s="10"/>
      <c r="AM13508" s="10"/>
      <c r="AN13508" s="10"/>
      <c r="AO13508" s="10"/>
      <c r="AP13508" s="10"/>
      <c r="AQ13508" s="10"/>
      <c r="AR13508" s="10"/>
      <c r="AS13508" s="10"/>
      <c r="AT13508" s="10"/>
      <c r="AU13508" s="10"/>
      <c r="AV13508" s="10"/>
      <c r="AW13508" s="10"/>
      <c r="AX13508" s="10"/>
      <c r="AY13508" s="10"/>
      <c r="AZ13508" s="10"/>
      <c r="BA13508" s="10"/>
      <c r="BB13508" s="10"/>
      <c r="BC13508" s="10"/>
      <c r="BD13508" s="10"/>
      <c r="BE13508" s="10"/>
      <c r="BF13508" s="10"/>
      <c r="BG13508" s="6"/>
    </row>
    <row r="13510" spans="34:59" x14ac:dyDescent="0.25">
      <c r="AH13510" s="10"/>
      <c r="AI13510" s="6"/>
    </row>
    <row r="13511" spans="34:59" x14ac:dyDescent="0.25">
      <c r="AH13511" s="6"/>
      <c r="AI13511" s="6"/>
      <c r="AJ13511" s="6"/>
      <c r="AK13511" s="6"/>
      <c r="AL13511" s="6"/>
      <c r="AM13511" s="6"/>
      <c r="AN13511" s="6"/>
      <c r="AO13511" s="6"/>
      <c r="AP13511" s="6"/>
      <c r="AQ13511" s="6"/>
      <c r="AR13511" s="6"/>
      <c r="AS13511" s="6"/>
      <c r="AT13511" s="6"/>
      <c r="AU13511" s="6"/>
      <c r="AV13511" s="6"/>
      <c r="AW13511" s="6"/>
      <c r="AX13511" s="6"/>
      <c r="AY13511" s="6"/>
      <c r="AZ13511" s="6"/>
      <c r="BA13511" s="6"/>
      <c r="BB13511" s="6"/>
      <c r="BC13511" s="6"/>
      <c r="BD13511" s="6"/>
      <c r="BE13511" s="6"/>
      <c r="BF13511" s="6"/>
      <c r="BG13511" s="6"/>
    </row>
    <row r="13512" spans="34:59" x14ac:dyDescent="0.25">
      <c r="AH13512" s="10"/>
      <c r="AI13512" s="6"/>
      <c r="AJ13512" s="10"/>
      <c r="AK13512" s="10"/>
      <c r="AL13512" s="10"/>
      <c r="AM13512" s="10"/>
      <c r="AN13512" s="10"/>
      <c r="AO13512" s="10"/>
      <c r="AP13512" s="10"/>
      <c r="AQ13512" s="10"/>
      <c r="AR13512" s="10"/>
      <c r="AS13512" s="10"/>
      <c r="AT13512" s="10"/>
      <c r="AU13512" s="10"/>
      <c r="AV13512" s="10"/>
      <c r="AW13512" s="10"/>
      <c r="AX13512" s="10"/>
      <c r="AY13512" s="10"/>
      <c r="AZ13512" s="10"/>
      <c r="BA13512" s="10"/>
      <c r="BB13512" s="10"/>
      <c r="BC13512" s="10"/>
      <c r="BD13512" s="10"/>
      <c r="BE13512" s="10"/>
      <c r="BF13512" s="10"/>
      <c r="BG13512" s="6"/>
    </row>
    <row r="13513" spans="34:59" x14ac:dyDescent="0.25">
      <c r="AH13513" s="6"/>
      <c r="AI13513" s="6"/>
      <c r="AJ13513" s="6"/>
      <c r="AK13513" s="6"/>
      <c r="AL13513" s="6"/>
      <c r="AM13513" s="6"/>
      <c r="AN13513" s="6"/>
      <c r="AO13513" s="6"/>
      <c r="AP13513" s="6"/>
      <c r="AQ13513" s="6"/>
      <c r="AR13513" s="6"/>
      <c r="AS13513" s="6"/>
      <c r="AT13513" s="6"/>
      <c r="AU13513" s="6"/>
      <c r="AV13513" s="6"/>
      <c r="AW13513" s="6"/>
      <c r="AX13513" s="6"/>
      <c r="AY13513" s="6"/>
      <c r="AZ13513" s="6"/>
      <c r="BA13513" s="6"/>
      <c r="BB13513" s="6"/>
      <c r="BC13513" s="6"/>
      <c r="BD13513" s="6"/>
      <c r="BE13513" s="6"/>
      <c r="BF13513" s="6"/>
      <c r="BG13513" s="10"/>
    </row>
    <row r="13514" spans="34:59" x14ac:dyDescent="0.25">
      <c r="AH13514" s="10"/>
      <c r="AI13514" s="6"/>
    </row>
    <row r="13515" spans="34:59" x14ac:dyDescent="0.25">
      <c r="AH13515" s="6"/>
      <c r="AI13515" s="6"/>
      <c r="AJ13515" s="6"/>
      <c r="AK13515" s="6"/>
      <c r="AL13515" s="6"/>
      <c r="AM13515" s="6"/>
      <c r="AN13515" s="6"/>
      <c r="AO13515" s="6"/>
      <c r="AP13515" s="6"/>
      <c r="AQ13515" s="6"/>
      <c r="AR13515" s="6"/>
      <c r="AS13515" s="6"/>
      <c r="AT13515" s="6"/>
      <c r="AU13515" s="6"/>
      <c r="AV13515" s="6"/>
      <c r="AW13515" s="6"/>
      <c r="AX13515" s="6"/>
      <c r="AY13515" s="6"/>
      <c r="AZ13515" s="6"/>
      <c r="BA13515" s="6"/>
      <c r="BB13515" s="6"/>
      <c r="BC13515" s="6"/>
      <c r="BD13515" s="6"/>
      <c r="BE13515" s="6"/>
      <c r="BF13515" s="6"/>
      <c r="BG13515" s="6"/>
    </row>
    <row r="13516" spans="34:59" x14ac:dyDescent="0.25">
      <c r="AH13516" s="10"/>
      <c r="AI13516" s="6"/>
      <c r="AJ13516" s="10"/>
      <c r="AK13516" s="10"/>
      <c r="AL13516" s="10"/>
      <c r="AM13516" s="10"/>
      <c r="AN13516" s="10"/>
      <c r="AO13516" s="10"/>
      <c r="AP13516" s="10"/>
      <c r="AQ13516" s="10"/>
      <c r="AR13516" s="10"/>
      <c r="AS13516" s="10"/>
      <c r="AT13516" s="10"/>
      <c r="AU13516" s="10"/>
      <c r="AV13516" s="10"/>
      <c r="AW13516" s="10"/>
      <c r="AX13516" s="10"/>
      <c r="AY13516" s="10"/>
      <c r="AZ13516" s="10"/>
      <c r="BA13516" s="10"/>
      <c r="BB13516" s="10"/>
      <c r="BC13516" s="10"/>
      <c r="BD13516" s="10"/>
      <c r="BE13516" s="10"/>
      <c r="BF13516" s="10"/>
      <c r="BG13516" s="6"/>
    </row>
    <row r="13517" spans="34:59" x14ac:dyDescent="0.25">
      <c r="AH13517" s="6"/>
      <c r="AI13517" s="6"/>
      <c r="AJ13517" s="6"/>
      <c r="AK13517" s="6"/>
      <c r="AL13517" s="6"/>
      <c r="AM13517" s="6"/>
      <c r="AN13517" s="6"/>
      <c r="AO13517" s="6"/>
      <c r="AP13517" s="6"/>
      <c r="AQ13517" s="6"/>
      <c r="AR13517" s="6"/>
      <c r="AS13517" s="6"/>
      <c r="AT13517" s="6"/>
      <c r="AU13517" s="6"/>
      <c r="AV13517" s="6"/>
      <c r="AW13517" s="6"/>
      <c r="AX13517" s="6"/>
      <c r="AY13517" s="6"/>
      <c r="AZ13517" s="6"/>
      <c r="BA13517" s="6"/>
      <c r="BB13517" s="6"/>
      <c r="BC13517" s="6"/>
      <c r="BD13517" s="6"/>
      <c r="BE13517" s="6"/>
      <c r="BF13517" s="6"/>
      <c r="BG13517" s="10"/>
    </row>
    <row r="13518" spans="34:59" x14ac:dyDescent="0.25">
      <c r="AH13518" s="10"/>
      <c r="AI13518" s="6"/>
    </row>
    <row r="13519" spans="34:59" x14ac:dyDescent="0.25">
      <c r="AH13519" s="6"/>
      <c r="AI13519" s="6"/>
      <c r="AJ13519" s="6"/>
      <c r="AK13519" s="6"/>
      <c r="AL13519" s="6"/>
      <c r="AM13519" s="6"/>
      <c r="AN13519" s="6"/>
      <c r="AO13519" s="6"/>
      <c r="AP13519" s="6"/>
      <c r="AQ13519" s="6"/>
      <c r="AR13519" s="6"/>
      <c r="AS13519" s="6"/>
      <c r="AT13519" s="6"/>
      <c r="AU13519" s="6"/>
      <c r="AV13519" s="6"/>
      <c r="AW13519" s="6"/>
      <c r="AX13519" s="6"/>
      <c r="AY13519" s="6"/>
      <c r="AZ13519" s="6"/>
      <c r="BA13519" s="6"/>
      <c r="BB13519" s="6"/>
      <c r="BC13519" s="6"/>
      <c r="BD13519" s="6"/>
      <c r="BE13519" s="6"/>
      <c r="BF13519" s="6"/>
      <c r="BG13519" s="6"/>
    </row>
    <row r="13520" spans="34:59" x14ac:dyDescent="0.25">
      <c r="AH13520" s="10"/>
      <c r="AI13520" s="6"/>
      <c r="AJ13520" s="10"/>
      <c r="AK13520" s="10"/>
      <c r="AL13520" s="10"/>
      <c r="AM13520" s="10"/>
      <c r="AN13520" s="10"/>
      <c r="AO13520" s="10"/>
      <c r="AP13520" s="10"/>
      <c r="AQ13520" s="10"/>
      <c r="AR13520" s="10"/>
      <c r="AS13520" s="10"/>
      <c r="AT13520" s="10"/>
      <c r="AU13520" s="10"/>
      <c r="AV13520" s="10"/>
      <c r="AW13520" s="10"/>
      <c r="AX13520" s="10"/>
      <c r="AY13520" s="10"/>
      <c r="AZ13520" s="10"/>
      <c r="BA13520" s="10"/>
      <c r="BB13520" s="10"/>
      <c r="BC13520" s="10"/>
      <c r="BD13520" s="10"/>
      <c r="BE13520" s="10"/>
      <c r="BF13520" s="10"/>
      <c r="BG13520" s="6"/>
    </row>
    <row r="13521" spans="34:59" x14ac:dyDescent="0.25">
      <c r="AH13521" s="6"/>
      <c r="AI13521" s="6"/>
      <c r="AJ13521" s="6"/>
      <c r="AK13521" s="6"/>
      <c r="AL13521" s="6"/>
      <c r="AM13521" s="6"/>
      <c r="AN13521" s="6"/>
      <c r="AO13521" s="6"/>
      <c r="AP13521" s="6"/>
      <c r="AQ13521" s="6"/>
      <c r="AR13521" s="6"/>
      <c r="AS13521" s="6"/>
      <c r="AT13521" s="6"/>
      <c r="AU13521" s="6"/>
      <c r="AV13521" s="6"/>
      <c r="AW13521" s="6"/>
      <c r="AX13521" s="6"/>
      <c r="AY13521" s="6"/>
      <c r="AZ13521" s="6"/>
      <c r="BA13521" s="6"/>
      <c r="BB13521" s="6"/>
      <c r="BC13521" s="6"/>
      <c r="BD13521" s="6"/>
      <c r="BE13521" s="6"/>
      <c r="BF13521" s="6"/>
      <c r="BG13521" s="10"/>
    </row>
    <row r="13522" spans="34:59" x14ac:dyDescent="0.25">
      <c r="AH13522" s="10"/>
      <c r="AI13522" s="6"/>
    </row>
    <row r="13523" spans="34:59" x14ac:dyDescent="0.25">
      <c r="AH13523" s="6"/>
      <c r="AI13523" s="6"/>
      <c r="AJ13523" s="6"/>
      <c r="AK13523" s="6"/>
      <c r="AL13523" s="6"/>
      <c r="AM13523" s="6"/>
      <c r="AN13523" s="6"/>
      <c r="AO13523" s="6"/>
      <c r="AP13523" s="6"/>
      <c r="AQ13523" s="6"/>
      <c r="AR13523" s="6"/>
      <c r="AS13523" s="6"/>
      <c r="AT13523" s="6"/>
      <c r="AU13523" s="6"/>
      <c r="AV13523" s="6"/>
      <c r="AW13523" s="6"/>
      <c r="AX13523" s="6"/>
      <c r="AY13523" s="6"/>
      <c r="AZ13523" s="6"/>
      <c r="BA13523" s="6"/>
      <c r="BB13523" s="6"/>
      <c r="BC13523" s="6"/>
      <c r="BD13523" s="6"/>
      <c r="BE13523" s="6"/>
      <c r="BF13523" s="6"/>
      <c r="BG13523" s="6"/>
    </row>
    <row r="13524" spans="34:59" x14ac:dyDescent="0.25">
      <c r="AH13524" s="10"/>
      <c r="AI13524" s="6"/>
      <c r="AJ13524" s="10"/>
      <c r="AK13524" s="10"/>
      <c r="AL13524" s="10"/>
      <c r="AM13524" s="10"/>
      <c r="AN13524" s="10"/>
      <c r="AO13524" s="10"/>
      <c r="AP13524" s="10"/>
      <c r="AQ13524" s="10"/>
      <c r="AR13524" s="10"/>
      <c r="AS13524" s="10"/>
      <c r="AT13524" s="10"/>
      <c r="AU13524" s="10"/>
      <c r="AV13524" s="10"/>
      <c r="AW13524" s="10"/>
      <c r="AX13524" s="10"/>
      <c r="AY13524" s="10"/>
      <c r="AZ13524" s="10"/>
      <c r="BA13524" s="10"/>
      <c r="BB13524" s="10"/>
      <c r="BC13524" s="10"/>
      <c r="BD13524" s="10"/>
      <c r="BE13524" s="10"/>
      <c r="BF13524" s="10"/>
      <c r="BG13524" s="6"/>
    </row>
    <row r="13526" spans="34:59" x14ac:dyDescent="0.25">
      <c r="AH13526" s="10"/>
      <c r="AI13526" s="6"/>
    </row>
    <row r="13527" spans="34:59" x14ac:dyDescent="0.25">
      <c r="AH13527" s="6"/>
      <c r="AI13527" s="6"/>
      <c r="AJ13527" s="6"/>
      <c r="AK13527" s="6"/>
      <c r="AL13527" s="6"/>
      <c r="AM13527" s="6"/>
      <c r="AN13527" s="6"/>
      <c r="AO13527" s="6"/>
      <c r="AP13527" s="6"/>
      <c r="AQ13527" s="6"/>
      <c r="AR13527" s="6"/>
      <c r="AS13527" s="6"/>
      <c r="AT13527" s="6"/>
      <c r="AU13527" s="6"/>
      <c r="AV13527" s="6"/>
      <c r="AW13527" s="6"/>
      <c r="AX13527" s="6"/>
      <c r="AY13527" s="6"/>
      <c r="AZ13527" s="6"/>
      <c r="BA13527" s="6"/>
      <c r="BB13527" s="6"/>
      <c r="BC13527" s="6"/>
      <c r="BD13527" s="6"/>
      <c r="BE13527" s="6"/>
      <c r="BF13527" s="6"/>
      <c r="BG13527" s="6"/>
    </row>
    <row r="13528" spans="34:59" x14ac:dyDescent="0.25">
      <c r="AH13528" s="10"/>
      <c r="AI13528" s="6"/>
      <c r="AJ13528" s="10"/>
      <c r="AK13528" s="10"/>
      <c r="AL13528" s="10"/>
      <c r="AM13528" s="10"/>
      <c r="AN13528" s="10"/>
      <c r="AO13528" s="10"/>
      <c r="AP13528" s="10"/>
      <c r="AQ13528" s="10"/>
      <c r="AR13528" s="10"/>
      <c r="AS13528" s="10"/>
      <c r="AT13528" s="10"/>
      <c r="AU13528" s="10"/>
      <c r="AV13528" s="10"/>
      <c r="AW13528" s="10"/>
      <c r="AX13528" s="10"/>
      <c r="AY13528" s="10"/>
      <c r="AZ13528" s="10"/>
      <c r="BA13528" s="10"/>
      <c r="BB13528" s="10"/>
      <c r="BC13528" s="10"/>
      <c r="BD13528" s="10"/>
      <c r="BE13528" s="10"/>
      <c r="BF13528" s="10"/>
      <c r="BG13528" s="6"/>
    </row>
    <row r="13529" spans="34:59" x14ac:dyDescent="0.25">
      <c r="AH13529" s="6"/>
      <c r="AI13529" s="6"/>
      <c r="AJ13529" s="6"/>
      <c r="AK13529" s="6"/>
      <c r="AL13529" s="6"/>
      <c r="AM13529" s="6"/>
      <c r="AN13529" s="6"/>
      <c r="AO13529" s="6"/>
      <c r="AP13529" s="6"/>
      <c r="AQ13529" s="6"/>
      <c r="AR13529" s="6"/>
      <c r="AS13529" s="6"/>
      <c r="AT13529" s="6"/>
      <c r="AU13529" s="6"/>
      <c r="AV13529" s="6"/>
      <c r="AW13529" s="6"/>
      <c r="AX13529" s="6"/>
      <c r="AY13529" s="6"/>
      <c r="AZ13529" s="6"/>
      <c r="BA13529" s="6"/>
      <c r="BB13529" s="6"/>
      <c r="BC13529" s="6"/>
      <c r="BD13529" s="6"/>
      <c r="BE13529" s="6"/>
      <c r="BF13529" s="6"/>
      <c r="BG13529" s="10"/>
    </row>
    <row r="13530" spans="34:59" x14ac:dyDescent="0.25">
      <c r="AH13530" s="10"/>
      <c r="AI13530" s="6"/>
    </row>
    <row r="13531" spans="34:59" x14ac:dyDescent="0.25">
      <c r="AH13531" s="6"/>
      <c r="AI13531" s="6"/>
      <c r="AJ13531" s="6"/>
      <c r="AK13531" s="6"/>
      <c r="AL13531" s="6"/>
      <c r="AM13531" s="6"/>
      <c r="AN13531" s="6"/>
      <c r="AO13531" s="6"/>
      <c r="AP13531" s="6"/>
      <c r="AQ13531" s="6"/>
      <c r="AR13531" s="6"/>
      <c r="AS13531" s="6"/>
      <c r="AT13531" s="6"/>
      <c r="AU13531" s="6"/>
      <c r="AV13531" s="6"/>
      <c r="AW13531" s="6"/>
      <c r="AX13531" s="6"/>
      <c r="AY13531" s="6"/>
      <c r="AZ13531" s="6"/>
      <c r="BA13531" s="6"/>
      <c r="BB13531" s="6"/>
      <c r="BC13531" s="6"/>
      <c r="BD13531" s="6"/>
      <c r="BE13531" s="6"/>
      <c r="BF13531" s="6"/>
      <c r="BG13531" s="6"/>
    </row>
    <row r="13532" spans="34:59" x14ac:dyDescent="0.25">
      <c r="AH13532" s="10"/>
      <c r="AI13532" s="6"/>
      <c r="AJ13532" s="10"/>
      <c r="AK13532" s="10"/>
      <c r="AL13532" s="10"/>
      <c r="AM13532" s="10"/>
      <c r="AN13532" s="10"/>
      <c r="AO13532" s="10"/>
      <c r="AP13532" s="10"/>
      <c r="AQ13532" s="10"/>
      <c r="AR13532" s="10"/>
      <c r="AS13532" s="10"/>
      <c r="AT13532" s="10"/>
      <c r="AU13532" s="10"/>
      <c r="AV13532" s="10"/>
      <c r="AW13532" s="10"/>
      <c r="AX13532" s="10"/>
      <c r="AY13532" s="10"/>
      <c r="AZ13532" s="10"/>
      <c r="BA13532" s="10"/>
      <c r="BB13532" s="10"/>
      <c r="BC13532" s="10"/>
      <c r="BD13532" s="10"/>
      <c r="BE13532" s="10"/>
      <c r="BF13532" s="10"/>
      <c r="BG13532" s="6"/>
    </row>
    <row r="13533" spans="34:59" x14ac:dyDescent="0.25">
      <c r="AH13533" s="6"/>
      <c r="AI13533" s="6"/>
      <c r="AJ13533" s="6"/>
      <c r="AK13533" s="6"/>
      <c r="AL13533" s="6"/>
      <c r="AM13533" s="6"/>
      <c r="AN13533" s="6"/>
      <c r="AO13533" s="6"/>
      <c r="AP13533" s="6"/>
      <c r="AQ13533" s="6"/>
      <c r="AR13533" s="6"/>
      <c r="AS13533" s="6"/>
      <c r="AT13533" s="6"/>
      <c r="AU13533" s="6"/>
      <c r="AV13533" s="6"/>
      <c r="AW13533" s="6"/>
      <c r="AX13533" s="6"/>
      <c r="AY13533" s="6"/>
      <c r="AZ13533" s="6"/>
      <c r="BA13533" s="6"/>
      <c r="BB13533" s="6"/>
      <c r="BC13533" s="6"/>
      <c r="BD13533" s="6"/>
      <c r="BE13533" s="6"/>
      <c r="BF13533" s="6"/>
      <c r="BG13533" s="10"/>
    </row>
    <row r="13534" spans="34:59" x14ac:dyDescent="0.25">
      <c r="AH13534" s="10"/>
      <c r="AI13534" s="6"/>
    </row>
    <row r="13535" spans="34:59" x14ac:dyDescent="0.25">
      <c r="AH13535" s="6"/>
      <c r="AI13535" s="6"/>
      <c r="AJ13535" s="6"/>
      <c r="AK13535" s="6"/>
      <c r="AL13535" s="6"/>
      <c r="AM13535" s="6"/>
      <c r="AN13535" s="6"/>
      <c r="AO13535" s="6"/>
      <c r="AP13535" s="6"/>
      <c r="AQ13535" s="6"/>
      <c r="AR13535" s="6"/>
      <c r="AS13535" s="6"/>
      <c r="AT13535" s="6"/>
      <c r="AU13535" s="6"/>
      <c r="AV13535" s="6"/>
      <c r="AW13535" s="6"/>
      <c r="AX13535" s="6"/>
      <c r="AY13535" s="6"/>
      <c r="AZ13535" s="6"/>
      <c r="BA13535" s="6"/>
      <c r="BB13535" s="6"/>
      <c r="BC13535" s="6"/>
      <c r="BD13535" s="6"/>
      <c r="BE13535" s="6"/>
      <c r="BF13535" s="6"/>
      <c r="BG13535" s="6"/>
    </row>
    <row r="13536" spans="34:59" x14ac:dyDescent="0.25">
      <c r="AH13536" s="10"/>
      <c r="AI13536" s="6"/>
      <c r="AJ13536" s="10"/>
      <c r="AK13536" s="10"/>
      <c r="AL13536" s="10"/>
      <c r="AM13536" s="10"/>
      <c r="AN13536" s="10"/>
      <c r="AO13536" s="10"/>
      <c r="AP13536" s="10"/>
      <c r="AQ13536" s="10"/>
      <c r="AR13536" s="10"/>
      <c r="AS13536" s="10"/>
      <c r="AT13536" s="10"/>
      <c r="AU13536" s="10"/>
      <c r="AV13536" s="10"/>
      <c r="AW13536" s="10"/>
      <c r="AX13536" s="10"/>
      <c r="AY13536" s="10"/>
      <c r="AZ13536" s="10"/>
      <c r="BA13536" s="10"/>
      <c r="BB13536" s="10"/>
      <c r="BC13536" s="10"/>
      <c r="BD13536" s="10"/>
      <c r="BE13536" s="10"/>
      <c r="BF13536" s="10"/>
      <c r="BG13536" s="6"/>
    </row>
    <row r="13537" spans="34:59" x14ac:dyDescent="0.25">
      <c r="AH13537" s="6"/>
      <c r="AI13537" s="6"/>
      <c r="AJ13537" s="6"/>
      <c r="AK13537" s="6"/>
      <c r="AL13537" s="6"/>
      <c r="AM13537" s="6"/>
      <c r="AN13537" s="6"/>
      <c r="AO13537" s="6"/>
      <c r="AP13537" s="6"/>
      <c r="AQ13537" s="6"/>
      <c r="AR13537" s="6"/>
      <c r="AS13537" s="6"/>
      <c r="AT13537" s="6"/>
      <c r="AU13537" s="6"/>
      <c r="AV13537" s="6"/>
      <c r="AW13537" s="6"/>
      <c r="AX13537" s="6"/>
      <c r="AY13537" s="6"/>
      <c r="AZ13537" s="6"/>
      <c r="BA13537" s="6"/>
      <c r="BB13537" s="6"/>
      <c r="BC13537" s="6"/>
      <c r="BD13537" s="6"/>
      <c r="BE13537" s="6"/>
      <c r="BF13537" s="6"/>
      <c r="BG13537" s="10"/>
    </row>
    <row r="13538" spans="34:59" x14ac:dyDescent="0.25">
      <c r="AH13538" s="10"/>
      <c r="AI13538" s="6"/>
    </row>
    <row r="13539" spans="34:59" x14ac:dyDescent="0.25">
      <c r="AH13539" s="6"/>
      <c r="AI13539" s="6"/>
      <c r="AJ13539" s="6"/>
      <c r="AK13539" s="6"/>
      <c r="AL13539" s="6"/>
      <c r="AM13539" s="6"/>
      <c r="AN13539" s="6"/>
      <c r="AO13539" s="6"/>
      <c r="AP13539" s="6"/>
      <c r="AQ13539" s="6"/>
      <c r="AR13539" s="6"/>
      <c r="AS13539" s="6"/>
      <c r="AT13539" s="6"/>
      <c r="AU13539" s="6"/>
      <c r="AV13539" s="6"/>
      <c r="AW13539" s="6"/>
      <c r="AX13539" s="6"/>
      <c r="AY13539" s="6"/>
      <c r="AZ13539" s="6"/>
      <c r="BA13539" s="6"/>
      <c r="BB13539" s="6"/>
      <c r="BC13539" s="6"/>
      <c r="BD13539" s="6"/>
      <c r="BE13539" s="6"/>
      <c r="BF13539" s="6"/>
      <c r="BG13539" s="6"/>
    </row>
    <row r="13540" spans="34:59" x14ac:dyDescent="0.25">
      <c r="AH13540" s="10"/>
      <c r="AI13540" s="6"/>
      <c r="AJ13540" s="10"/>
      <c r="AK13540" s="10"/>
      <c r="AL13540" s="10"/>
      <c r="AM13540" s="10"/>
      <c r="AN13540" s="10"/>
      <c r="AO13540" s="10"/>
      <c r="AP13540" s="10"/>
      <c r="AQ13540" s="10"/>
      <c r="AR13540" s="10"/>
      <c r="AS13540" s="10"/>
      <c r="AT13540" s="10"/>
      <c r="AU13540" s="10"/>
      <c r="AV13540" s="10"/>
      <c r="AW13540" s="10"/>
      <c r="AX13540" s="10"/>
      <c r="AY13540" s="10"/>
      <c r="AZ13540" s="10"/>
      <c r="BA13540" s="10"/>
      <c r="BB13540" s="10"/>
      <c r="BC13540" s="10"/>
      <c r="BD13540" s="10"/>
      <c r="BE13540" s="10"/>
      <c r="BF13540" s="10"/>
      <c r="BG13540" s="6"/>
    </row>
    <row r="13542" spans="34:59" x14ac:dyDescent="0.25">
      <c r="AH13542" s="10"/>
      <c r="AI13542" s="6"/>
    </row>
    <row r="13543" spans="34:59" x14ac:dyDescent="0.25">
      <c r="AH13543" s="6"/>
      <c r="AI13543" s="6"/>
      <c r="AJ13543" s="6"/>
      <c r="AK13543" s="6"/>
      <c r="AL13543" s="6"/>
      <c r="AM13543" s="6"/>
      <c r="AN13543" s="6"/>
      <c r="AO13543" s="6"/>
      <c r="AP13543" s="6"/>
      <c r="AQ13543" s="6"/>
      <c r="AR13543" s="6"/>
      <c r="AS13543" s="6"/>
      <c r="AT13543" s="6"/>
      <c r="AU13543" s="6"/>
      <c r="AV13543" s="6"/>
      <c r="AW13543" s="6"/>
      <c r="AX13543" s="6"/>
      <c r="AY13543" s="6"/>
      <c r="AZ13543" s="6"/>
      <c r="BA13543" s="6"/>
      <c r="BB13543" s="6"/>
      <c r="BC13543" s="6"/>
      <c r="BD13543" s="6"/>
      <c r="BE13543" s="6"/>
      <c r="BF13543" s="6"/>
      <c r="BG13543" s="6"/>
    </row>
    <row r="13544" spans="34:59" x14ac:dyDescent="0.25">
      <c r="AH13544" s="10"/>
      <c r="AI13544" s="6"/>
      <c r="AJ13544" s="10"/>
      <c r="AK13544" s="10"/>
      <c r="AL13544" s="10"/>
      <c r="AM13544" s="10"/>
      <c r="AN13544" s="10"/>
      <c r="AO13544" s="10"/>
      <c r="AP13544" s="10"/>
      <c r="AQ13544" s="10"/>
      <c r="AR13544" s="10"/>
      <c r="AS13544" s="10"/>
      <c r="AT13544" s="10"/>
      <c r="AU13544" s="10"/>
      <c r="AV13544" s="10"/>
      <c r="AW13544" s="10"/>
      <c r="AX13544" s="10"/>
      <c r="AY13544" s="10"/>
      <c r="AZ13544" s="10"/>
      <c r="BA13544" s="10"/>
      <c r="BB13544" s="10"/>
      <c r="BC13544" s="10"/>
      <c r="BD13544" s="10"/>
      <c r="BE13544" s="10"/>
      <c r="BF13544" s="10"/>
      <c r="BG13544" s="6"/>
    </row>
    <row r="13545" spans="34:59" x14ac:dyDescent="0.25">
      <c r="AH13545" s="6"/>
      <c r="AI13545" s="6"/>
      <c r="AJ13545" s="6"/>
      <c r="AK13545" s="6"/>
      <c r="AL13545" s="6"/>
      <c r="AM13545" s="6"/>
      <c r="AN13545" s="6"/>
      <c r="AO13545" s="6"/>
      <c r="AP13545" s="6"/>
      <c r="AQ13545" s="6"/>
      <c r="AR13545" s="6"/>
      <c r="AS13545" s="6"/>
      <c r="AT13545" s="6"/>
      <c r="AU13545" s="6"/>
      <c r="AV13545" s="6"/>
      <c r="AW13545" s="6"/>
      <c r="AX13545" s="6"/>
      <c r="AY13545" s="6"/>
      <c r="AZ13545" s="6"/>
      <c r="BA13545" s="6"/>
      <c r="BB13545" s="6"/>
      <c r="BC13545" s="6"/>
      <c r="BD13545" s="6"/>
      <c r="BE13545" s="6"/>
      <c r="BF13545" s="6"/>
      <c r="BG13545" s="10"/>
    </row>
    <row r="13546" spans="34:59" x14ac:dyDescent="0.25">
      <c r="AH13546" s="10"/>
      <c r="AI13546" s="6"/>
    </row>
    <row r="13547" spans="34:59" x14ac:dyDescent="0.25">
      <c r="AH13547" s="6"/>
      <c r="AI13547" s="6"/>
      <c r="AJ13547" s="6"/>
      <c r="AK13547" s="6"/>
      <c r="AL13547" s="6"/>
      <c r="AM13547" s="6"/>
      <c r="AN13547" s="6"/>
      <c r="AO13547" s="6"/>
      <c r="AP13547" s="6"/>
      <c r="AQ13547" s="6"/>
      <c r="AR13547" s="6"/>
      <c r="AS13547" s="6"/>
      <c r="AT13547" s="6"/>
      <c r="AU13547" s="6"/>
      <c r="AV13547" s="6"/>
      <c r="AW13547" s="6"/>
      <c r="AX13547" s="6"/>
      <c r="AY13547" s="6"/>
      <c r="AZ13547" s="6"/>
      <c r="BA13547" s="6"/>
      <c r="BB13547" s="6"/>
      <c r="BC13547" s="6"/>
      <c r="BD13547" s="6"/>
      <c r="BE13547" s="6"/>
      <c r="BF13547" s="6"/>
      <c r="BG13547" s="6"/>
    </row>
    <row r="13548" spans="34:59" x14ac:dyDescent="0.25">
      <c r="AH13548" s="10"/>
      <c r="AI13548" s="6"/>
      <c r="AJ13548" s="10"/>
      <c r="AK13548" s="10"/>
      <c r="AL13548" s="10"/>
      <c r="AM13548" s="10"/>
      <c r="AN13548" s="10"/>
      <c r="AO13548" s="10"/>
      <c r="AP13548" s="10"/>
      <c r="AQ13548" s="10"/>
      <c r="AR13548" s="10"/>
      <c r="AS13548" s="10"/>
      <c r="AT13548" s="10"/>
      <c r="AU13548" s="10"/>
      <c r="AV13548" s="10"/>
      <c r="AW13548" s="10"/>
      <c r="AX13548" s="10"/>
      <c r="AY13548" s="10"/>
      <c r="AZ13548" s="10"/>
      <c r="BA13548" s="10"/>
      <c r="BB13548" s="10"/>
      <c r="BC13548" s="10"/>
      <c r="BD13548" s="10"/>
      <c r="BE13548" s="10"/>
      <c r="BF13548" s="10"/>
      <c r="BG13548" s="6"/>
    </row>
    <row r="13549" spans="34:59" x14ac:dyDescent="0.25">
      <c r="AH13549" s="6"/>
      <c r="AI13549" s="6"/>
      <c r="AJ13549" s="6"/>
      <c r="AK13549" s="6"/>
      <c r="AL13549" s="6"/>
      <c r="AM13549" s="6"/>
      <c r="AN13549" s="6"/>
      <c r="AO13549" s="6"/>
      <c r="AP13549" s="6"/>
      <c r="AQ13549" s="6"/>
      <c r="AR13549" s="6"/>
      <c r="AS13549" s="6"/>
      <c r="AT13549" s="6"/>
      <c r="AU13549" s="6"/>
      <c r="AV13549" s="6"/>
      <c r="AW13549" s="6"/>
      <c r="AX13549" s="6"/>
      <c r="AY13549" s="6"/>
      <c r="AZ13549" s="6"/>
      <c r="BA13549" s="6"/>
      <c r="BB13549" s="6"/>
      <c r="BC13549" s="6"/>
      <c r="BD13549" s="6"/>
      <c r="BE13549" s="6"/>
      <c r="BF13549" s="6"/>
      <c r="BG13549" s="10"/>
    </row>
    <row r="13550" spans="34:59" x14ac:dyDescent="0.25">
      <c r="AH13550" s="10"/>
      <c r="AI13550" s="6"/>
    </row>
    <row r="13551" spans="34:59" x14ac:dyDescent="0.25">
      <c r="AH13551" s="6"/>
      <c r="AI13551" s="6"/>
      <c r="AJ13551" s="6"/>
      <c r="AK13551" s="6"/>
      <c r="AL13551" s="6"/>
      <c r="AM13551" s="6"/>
      <c r="AN13551" s="6"/>
      <c r="AO13551" s="6"/>
      <c r="AP13551" s="6"/>
      <c r="AQ13551" s="6"/>
      <c r="AR13551" s="6"/>
      <c r="AS13551" s="6"/>
      <c r="AT13551" s="6"/>
      <c r="AU13551" s="6"/>
      <c r="AV13551" s="6"/>
      <c r="AW13551" s="6"/>
      <c r="AX13551" s="6"/>
      <c r="AY13551" s="6"/>
      <c r="AZ13551" s="6"/>
      <c r="BA13551" s="6"/>
      <c r="BB13551" s="6"/>
      <c r="BC13551" s="6"/>
      <c r="BD13551" s="6"/>
      <c r="BE13551" s="6"/>
      <c r="BF13551" s="6"/>
      <c r="BG13551" s="6"/>
    </row>
    <row r="13552" spans="34:59" x14ac:dyDescent="0.25">
      <c r="AH13552" s="10"/>
      <c r="AI13552" s="6"/>
      <c r="AJ13552" s="10"/>
      <c r="AK13552" s="10"/>
      <c r="AL13552" s="10"/>
      <c r="AM13552" s="10"/>
      <c r="AN13552" s="10"/>
      <c r="AO13552" s="10"/>
      <c r="AP13552" s="10"/>
      <c r="AQ13552" s="10"/>
      <c r="AR13552" s="10"/>
      <c r="AS13552" s="10"/>
      <c r="AT13552" s="10"/>
      <c r="AU13552" s="10"/>
      <c r="AV13552" s="10"/>
      <c r="AW13552" s="10"/>
      <c r="AX13552" s="10"/>
      <c r="AY13552" s="10"/>
      <c r="AZ13552" s="10"/>
      <c r="BA13552" s="10"/>
      <c r="BB13552" s="10"/>
      <c r="BC13552" s="10"/>
      <c r="BD13552" s="10"/>
      <c r="BE13552" s="10"/>
      <c r="BF13552" s="10"/>
      <c r="BG13552" s="6"/>
    </row>
    <row r="13553" spans="34:59" x14ac:dyDescent="0.25">
      <c r="AH13553" s="6"/>
      <c r="AI13553" s="6"/>
      <c r="AJ13553" s="6"/>
      <c r="AK13553" s="6"/>
      <c r="AL13553" s="6"/>
      <c r="AM13553" s="6"/>
      <c r="AN13553" s="6"/>
      <c r="AO13553" s="6"/>
      <c r="AP13553" s="6"/>
      <c r="AQ13553" s="6"/>
      <c r="AR13553" s="6"/>
      <c r="AS13553" s="6"/>
      <c r="AT13553" s="6"/>
      <c r="AU13553" s="6"/>
      <c r="AV13553" s="6"/>
      <c r="AW13553" s="6"/>
      <c r="AX13553" s="6"/>
      <c r="AY13553" s="6"/>
      <c r="AZ13553" s="6"/>
      <c r="BA13553" s="6"/>
      <c r="BB13553" s="6"/>
      <c r="BC13553" s="6"/>
      <c r="BD13553" s="6"/>
      <c r="BE13553" s="6"/>
      <c r="BF13553" s="6"/>
      <c r="BG13553" s="10"/>
    </row>
    <row r="13554" spans="34:59" x14ac:dyDescent="0.25">
      <c r="AH13554" s="10"/>
      <c r="AI13554" s="6"/>
    </row>
    <row r="13555" spans="34:59" x14ac:dyDescent="0.25">
      <c r="AH13555" s="6"/>
      <c r="AI13555" s="6"/>
      <c r="AJ13555" s="6"/>
      <c r="AK13555" s="6"/>
      <c r="AL13555" s="6"/>
      <c r="AM13555" s="6"/>
      <c r="AN13555" s="6"/>
      <c r="AO13555" s="6"/>
      <c r="AP13555" s="6"/>
      <c r="AQ13555" s="6"/>
      <c r="AR13555" s="6"/>
      <c r="AS13555" s="6"/>
      <c r="AT13555" s="6"/>
      <c r="AU13555" s="6"/>
      <c r="AV13555" s="6"/>
      <c r="AW13555" s="6"/>
      <c r="AX13555" s="6"/>
      <c r="AY13555" s="6"/>
      <c r="AZ13555" s="6"/>
      <c r="BA13555" s="6"/>
      <c r="BB13555" s="6"/>
      <c r="BC13555" s="6"/>
      <c r="BD13555" s="6"/>
      <c r="BE13555" s="6"/>
      <c r="BF13555" s="6"/>
      <c r="BG13555" s="6"/>
    </row>
    <row r="13556" spans="34:59" x14ac:dyDescent="0.25">
      <c r="AH13556" s="10"/>
      <c r="AI13556" s="6"/>
      <c r="AJ13556" s="10"/>
      <c r="AK13556" s="10"/>
      <c r="AL13556" s="10"/>
      <c r="AM13556" s="10"/>
      <c r="AN13556" s="10"/>
      <c r="AO13556" s="10"/>
      <c r="AP13556" s="10"/>
      <c r="AQ13556" s="10"/>
      <c r="AR13556" s="10"/>
      <c r="AS13556" s="10"/>
      <c r="AT13556" s="10"/>
      <c r="AU13556" s="10"/>
      <c r="AV13556" s="10"/>
      <c r="AW13556" s="10"/>
      <c r="AX13556" s="10"/>
      <c r="AY13556" s="10"/>
      <c r="AZ13556" s="10"/>
      <c r="BA13556" s="10"/>
      <c r="BB13556" s="10"/>
      <c r="BC13556" s="10"/>
      <c r="BD13556" s="10"/>
      <c r="BE13556" s="10"/>
      <c r="BF13556" s="10"/>
      <c r="BG13556" s="6"/>
    </row>
    <row r="13558" spans="34:59" x14ac:dyDescent="0.25">
      <c r="AH13558" s="10"/>
      <c r="AI13558" s="6"/>
    </row>
    <row r="13559" spans="34:59" x14ac:dyDescent="0.25">
      <c r="AH13559" s="6"/>
      <c r="AI13559" s="6"/>
      <c r="AJ13559" s="6"/>
      <c r="AK13559" s="6"/>
      <c r="AL13559" s="6"/>
      <c r="AM13559" s="6"/>
      <c r="AN13559" s="6"/>
      <c r="AO13559" s="6"/>
      <c r="AP13559" s="6"/>
      <c r="AQ13559" s="6"/>
      <c r="AR13559" s="6"/>
      <c r="AS13559" s="6"/>
      <c r="AT13559" s="6"/>
      <c r="AU13559" s="6"/>
      <c r="AV13559" s="6"/>
      <c r="AW13559" s="6"/>
      <c r="AX13559" s="6"/>
      <c r="AY13559" s="6"/>
      <c r="AZ13559" s="6"/>
      <c r="BA13559" s="6"/>
      <c r="BB13559" s="6"/>
      <c r="BC13559" s="6"/>
      <c r="BD13559" s="6"/>
      <c r="BE13559" s="6"/>
      <c r="BF13559" s="6"/>
      <c r="BG13559" s="6"/>
    </row>
    <row r="13560" spans="34:59" x14ac:dyDescent="0.25">
      <c r="AH13560" s="10"/>
      <c r="AI13560" s="6"/>
      <c r="AJ13560" s="10"/>
      <c r="AK13560" s="10"/>
      <c r="AL13560" s="10"/>
      <c r="AM13560" s="10"/>
      <c r="AN13560" s="10"/>
      <c r="AO13560" s="10"/>
      <c r="AP13560" s="10"/>
      <c r="AQ13560" s="10"/>
      <c r="AR13560" s="10"/>
      <c r="AS13560" s="10"/>
      <c r="AT13560" s="10"/>
      <c r="AU13560" s="10"/>
      <c r="AV13560" s="10"/>
      <c r="AW13560" s="10"/>
      <c r="AX13560" s="10"/>
      <c r="AY13560" s="10"/>
      <c r="AZ13560" s="10"/>
      <c r="BA13560" s="10"/>
      <c r="BB13560" s="10"/>
      <c r="BC13560" s="10"/>
      <c r="BD13560" s="10"/>
      <c r="BE13560" s="10"/>
      <c r="BF13560" s="10"/>
      <c r="BG13560" s="6"/>
    </row>
    <row r="13561" spans="34:59" x14ac:dyDescent="0.25">
      <c r="AH13561" s="6"/>
      <c r="AI13561" s="6"/>
      <c r="AJ13561" s="6"/>
      <c r="AK13561" s="6"/>
      <c r="AL13561" s="6"/>
      <c r="AM13561" s="6"/>
      <c r="AN13561" s="6"/>
      <c r="AO13561" s="6"/>
      <c r="AP13561" s="6"/>
      <c r="AQ13561" s="6"/>
      <c r="AR13561" s="6"/>
      <c r="AS13561" s="6"/>
      <c r="AT13561" s="6"/>
      <c r="AU13561" s="6"/>
      <c r="AV13561" s="6"/>
      <c r="AW13561" s="6"/>
      <c r="AX13561" s="6"/>
      <c r="AY13561" s="6"/>
      <c r="AZ13561" s="6"/>
      <c r="BA13561" s="6"/>
      <c r="BB13561" s="6"/>
      <c r="BC13561" s="6"/>
      <c r="BD13561" s="6"/>
      <c r="BE13561" s="6"/>
      <c r="BF13561" s="6"/>
      <c r="BG13561" s="10"/>
    </row>
    <row r="13562" spans="34:59" x14ac:dyDescent="0.25">
      <c r="AH13562" s="10"/>
      <c r="AI13562" s="6"/>
    </row>
    <row r="13563" spans="34:59" x14ac:dyDescent="0.25">
      <c r="AH13563" s="6"/>
      <c r="AI13563" s="6"/>
      <c r="AJ13563" s="6"/>
      <c r="AK13563" s="6"/>
      <c r="AL13563" s="6"/>
      <c r="AM13563" s="6"/>
      <c r="AN13563" s="6"/>
      <c r="AO13563" s="6"/>
      <c r="AP13563" s="6"/>
      <c r="AQ13563" s="6"/>
      <c r="AR13563" s="6"/>
      <c r="AS13563" s="6"/>
      <c r="AT13563" s="6"/>
      <c r="AU13563" s="6"/>
      <c r="AV13563" s="6"/>
      <c r="AW13563" s="6"/>
      <c r="AX13563" s="6"/>
      <c r="AY13563" s="6"/>
      <c r="AZ13563" s="6"/>
      <c r="BA13563" s="6"/>
      <c r="BB13563" s="6"/>
      <c r="BC13563" s="6"/>
      <c r="BD13563" s="6"/>
      <c r="BE13563" s="6"/>
      <c r="BF13563" s="6"/>
      <c r="BG13563" s="6"/>
    </row>
    <row r="13564" spans="34:59" x14ac:dyDescent="0.25">
      <c r="AH13564" s="10"/>
      <c r="AI13564" s="6"/>
      <c r="AJ13564" s="10"/>
      <c r="AK13564" s="10"/>
      <c r="AL13564" s="10"/>
      <c r="AM13564" s="10"/>
      <c r="AN13564" s="10"/>
      <c r="AO13564" s="10"/>
      <c r="AP13564" s="10"/>
      <c r="AQ13564" s="10"/>
      <c r="AR13564" s="10"/>
      <c r="AS13564" s="10"/>
      <c r="AT13564" s="10"/>
      <c r="AU13564" s="10"/>
      <c r="AV13564" s="10"/>
      <c r="AW13564" s="10"/>
      <c r="AX13564" s="10"/>
      <c r="AY13564" s="10"/>
      <c r="AZ13564" s="10"/>
      <c r="BA13564" s="10"/>
      <c r="BB13564" s="10"/>
      <c r="BC13564" s="10"/>
      <c r="BD13564" s="10"/>
      <c r="BE13564" s="10"/>
      <c r="BF13564" s="10"/>
      <c r="BG13564" s="6"/>
    </row>
    <row r="13565" spans="34:59" x14ac:dyDescent="0.25">
      <c r="AH13565" s="6"/>
      <c r="AI13565" s="6"/>
      <c r="AJ13565" s="6"/>
      <c r="AK13565" s="6"/>
      <c r="AL13565" s="6"/>
      <c r="AM13565" s="6"/>
      <c r="AN13565" s="6"/>
      <c r="AO13565" s="6"/>
      <c r="AP13565" s="6"/>
      <c r="AQ13565" s="6"/>
      <c r="AR13565" s="6"/>
      <c r="AS13565" s="6"/>
      <c r="AT13565" s="6"/>
      <c r="AU13565" s="6"/>
      <c r="AV13565" s="6"/>
      <c r="AW13565" s="6"/>
      <c r="AX13565" s="6"/>
      <c r="AY13565" s="6"/>
      <c r="AZ13565" s="6"/>
      <c r="BA13565" s="6"/>
      <c r="BB13565" s="6"/>
      <c r="BC13565" s="6"/>
      <c r="BD13565" s="6"/>
      <c r="BE13565" s="6"/>
      <c r="BF13565" s="6"/>
      <c r="BG13565" s="10"/>
    </row>
    <row r="13566" spans="34:59" x14ac:dyDescent="0.25">
      <c r="AH13566" s="10"/>
      <c r="AI13566" s="6"/>
    </row>
    <row r="13567" spans="34:59" x14ac:dyDescent="0.25">
      <c r="AH13567" s="6"/>
      <c r="AI13567" s="6"/>
      <c r="AJ13567" s="6"/>
      <c r="AK13567" s="6"/>
      <c r="AL13567" s="6"/>
      <c r="AM13567" s="6"/>
      <c r="AN13567" s="6"/>
      <c r="AO13567" s="6"/>
      <c r="AP13567" s="6"/>
      <c r="AQ13567" s="6"/>
      <c r="AR13567" s="6"/>
      <c r="AS13567" s="6"/>
      <c r="AT13567" s="6"/>
      <c r="AU13567" s="6"/>
      <c r="AV13567" s="6"/>
      <c r="AW13567" s="6"/>
      <c r="AX13567" s="6"/>
      <c r="AY13567" s="6"/>
      <c r="AZ13567" s="6"/>
      <c r="BA13567" s="6"/>
      <c r="BB13567" s="6"/>
      <c r="BC13567" s="6"/>
      <c r="BD13567" s="6"/>
      <c r="BE13567" s="6"/>
      <c r="BF13567" s="6"/>
      <c r="BG13567" s="6"/>
    </row>
    <row r="13568" spans="34:59" x14ac:dyDescent="0.25">
      <c r="AH13568" s="10"/>
      <c r="AI13568" s="6"/>
      <c r="AJ13568" s="10"/>
      <c r="AK13568" s="10"/>
      <c r="AL13568" s="10"/>
      <c r="AM13568" s="10"/>
      <c r="AN13568" s="10"/>
      <c r="AO13568" s="10"/>
      <c r="AP13568" s="10"/>
      <c r="AQ13568" s="10"/>
      <c r="AR13568" s="10"/>
      <c r="AS13568" s="10"/>
      <c r="AT13568" s="10"/>
      <c r="AU13568" s="10"/>
      <c r="AV13568" s="10"/>
      <c r="AW13568" s="10"/>
      <c r="AX13568" s="10"/>
      <c r="AY13568" s="10"/>
      <c r="AZ13568" s="10"/>
      <c r="BA13568" s="10"/>
      <c r="BB13568" s="10"/>
      <c r="BC13568" s="10"/>
      <c r="BD13568" s="10"/>
      <c r="BE13568" s="10"/>
      <c r="BF13568" s="10"/>
      <c r="BG13568" s="6"/>
    </row>
    <row r="13569" spans="34:59" x14ac:dyDescent="0.25">
      <c r="AH13569" s="6"/>
      <c r="AI13569" s="6"/>
      <c r="AJ13569" s="6"/>
      <c r="AK13569" s="6"/>
      <c r="AL13569" s="6"/>
      <c r="AM13569" s="6"/>
      <c r="AN13569" s="6"/>
      <c r="AO13569" s="6"/>
      <c r="AP13569" s="6"/>
      <c r="AQ13569" s="6"/>
      <c r="AR13569" s="6"/>
      <c r="AS13569" s="6"/>
      <c r="AT13569" s="6"/>
      <c r="AU13569" s="6"/>
      <c r="AV13569" s="6"/>
      <c r="AW13569" s="6"/>
      <c r="AX13569" s="6"/>
      <c r="AY13569" s="6"/>
      <c r="AZ13569" s="6"/>
      <c r="BA13569" s="6"/>
      <c r="BB13569" s="6"/>
      <c r="BC13569" s="6"/>
      <c r="BD13569" s="6"/>
      <c r="BE13569" s="6"/>
      <c r="BF13569" s="6"/>
      <c r="BG13569" s="10"/>
    </row>
    <row r="13570" spans="34:59" x14ac:dyDescent="0.25">
      <c r="AH13570" s="10"/>
      <c r="AI13570" s="6"/>
    </row>
    <row r="13571" spans="34:59" x14ac:dyDescent="0.25">
      <c r="AH13571" s="6"/>
      <c r="AI13571" s="6"/>
      <c r="AJ13571" s="6"/>
      <c r="AK13571" s="6"/>
      <c r="AL13571" s="6"/>
      <c r="AM13571" s="6"/>
      <c r="AN13571" s="6"/>
      <c r="AO13571" s="6"/>
      <c r="AP13571" s="6"/>
      <c r="AQ13571" s="6"/>
      <c r="AR13571" s="6"/>
      <c r="AS13571" s="6"/>
      <c r="AT13571" s="6"/>
      <c r="AU13571" s="6"/>
      <c r="AV13571" s="6"/>
      <c r="AW13571" s="6"/>
      <c r="AX13571" s="6"/>
      <c r="AY13571" s="6"/>
      <c r="AZ13571" s="6"/>
      <c r="BA13571" s="6"/>
      <c r="BB13571" s="6"/>
      <c r="BC13571" s="6"/>
      <c r="BD13571" s="6"/>
      <c r="BE13571" s="6"/>
      <c r="BF13571" s="6"/>
      <c r="BG13571" s="6"/>
    </row>
    <row r="13572" spans="34:59" x14ac:dyDescent="0.25">
      <c r="AH13572" s="10"/>
      <c r="AI13572" s="6"/>
      <c r="AJ13572" s="10"/>
      <c r="AK13572" s="10"/>
      <c r="AL13572" s="10"/>
      <c r="AM13572" s="10"/>
      <c r="AN13572" s="10"/>
      <c r="AO13572" s="10"/>
      <c r="AP13572" s="10"/>
      <c r="AQ13572" s="10"/>
      <c r="AR13572" s="10"/>
      <c r="AS13572" s="10"/>
      <c r="AT13572" s="10"/>
      <c r="AU13572" s="10"/>
      <c r="AV13572" s="10"/>
      <c r="AW13572" s="10"/>
      <c r="AX13572" s="10"/>
      <c r="AY13572" s="10"/>
      <c r="AZ13572" s="10"/>
      <c r="BA13572" s="10"/>
      <c r="BB13572" s="10"/>
      <c r="BC13572" s="10"/>
      <c r="BD13572" s="10"/>
      <c r="BE13572" s="10"/>
      <c r="BF13572" s="10"/>
      <c r="BG13572" s="6"/>
    </row>
    <row r="13574" spans="34:59" x14ac:dyDescent="0.25">
      <c r="AH13574" s="10"/>
      <c r="AI13574" s="6"/>
    </row>
    <row r="13575" spans="34:59" x14ac:dyDescent="0.25">
      <c r="AH13575" s="6"/>
      <c r="AI13575" s="6"/>
      <c r="AJ13575" s="6"/>
      <c r="AK13575" s="6"/>
      <c r="AL13575" s="6"/>
      <c r="AM13575" s="6"/>
      <c r="AN13575" s="6"/>
      <c r="AO13575" s="6"/>
      <c r="AP13575" s="6"/>
      <c r="AQ13575" s="6"/>
      <c r="AR13575" s="6"/>
      <c r="AS13575" s="6"/>
      <c r="AT13575" s="6"/>
      <c r="AU13575" s="6"/>
      <c r="AV13575" s="6"/>
      <c r="AW13575" s="6"/>
      <c r="AX13575" s="6"/>
      <c r="AY13575" s="6"/>
      <c r="AZ13575" s="6"/>
      <c r="BA13575" s="6"/>
      <c r="BB13575" s="6"/>
      <c r="BC13575" s="6"/>
      <c r="BD13575" s="6"/>
      <c r="BE13575" s="6"/>
      <c r="BF13575" s="6"/>
      <c r="BG13575" s="6"/>
    </row>
    <row r="13576" spans="34:59" x14ac:dyDescent="0.25">
      <c r="AH13576" s="10"/>
      <c r="AI13576" s="6"/>
      <c r="AJ13576" s="10"/>
      <c r="AK13576" s="10"/>
      <c r="AL13576" s="10"/>
      <c r="AM13576" s="10"/>
      <c r="AN13576" s="10"/>
      <c r="AO13576" s="10"/>
      <c r="AP13576" s="10"/>
      <c r="AQ13576" s="10"/>
      <c r="AR13576" s="10"/>
      <c r="AS13576" s="10"/>
      <c r="AT13576" s="10"/>
      <c r="AU13576" s="10"/>
      <c r="AV13576" s="10"/>
      <c r="AW13576" s="10"/>
      <c r="AX13576" s="10"/>
      <c r="AY13576" s="10"/>
      <c r="AZ13576" s="10"/>
      <c r="BA13576" s="10"/>
      <c r="BB13576" s="10"/>
      <c r="BC13576" s="10"/>
      <c r="BD13576" s="10"/>
      <c r="BE13576" s="10"/>
      <c r="BF13576" s="10"/>
      <c r="BG13576" s="6"/>
    </row>
    <row r="13577" spans="34:59" x14ac:dyDescent="0.25">
      <c r="AH13577" s="6"/>
      <c r="AI13577" s="6"/>
      <c r="AJ13577" s="6"/>
      <c r="AK13577" s="6"/>
      <c r="AL13577" s="6"/>
      <c r="AM13577" s="6"/>
      <c r="AN13577" s="6"/>
      <c r="AO13577" s="6"/>
      <c r="AP13577" s="6"/>
      <c r="AQ13577" s="6"/>
      <c r="AR13577" s="6"/>
      <c r="AS13577" s="6"/>
      <c r="AT13577" s="6"/>
      <c r="AU13577" s="6"/>
      <c r="AV13577" s="6"/>
      <c r="AW13577" s="6"/>
      <c r="AX13577" s="6"/>
      <c r="AY13577" s="6"/>
      <c r="AZ13577" s="6"/>
      <c r="BA13577" s="6"/>
      <c r="BB13577" s="6"/>
      <c r="BC13577" s="6"/>
      <c r="BD13577" s="6"/>
      <c r="BE13577" s="6"/>
      <c r="BF13577" s="6"/>
      <c r="BG13577" s="10"/>
    </row>
    <row r="13578" spans="34:59" x14ac:dyDescent="0.25">
      <c r="AH13578" s="10"/>
      <c r="AI13578" s="6"/>
    </row>
    <row r="13579" spans="34:59" x14ac:dyDescent="0.25">
      <c r="AH13579" s="6"/>
      <c r="AI13579" s="6"/>
      <c r="AJ13579" s="6"/>
      <c r="AK13579" s="6"/>
      <c r="AL13579" s="6"/>
      <c r="AM13579" s="6"/>
      <c r="AN13579" s="6"/>
      <c r="AO13579" s="6"/>
      <c r="AP13579" s="6"/>
      <c r="AQ13579" s="6"/>
      <c r="AR13579" s="6"/>
      <c r="AS13579" s="6"/>
      <c r="AT13579" s="6"/>
      <c r="AU13579" s="6"/>
      <c r="AV13579" s="6"/>
      <c r="AW13579" s="6"/>
      <c r="AX13579" s="6"/>
      <c r="AY13579" s="6"/>
      <c r="AZ13579" s="6"/>
      <c r="BA13579" s="6"/>
      <c r="BB13579" s="6"/>
      <c r="BC13579" s="6"/>
      <c r="BD13579" s="6"/>
      <c r="BE13579" s="6"/>
      <c r="BF13579" s="6"/>
      <c r="BG13579" s="6"/>
    </row>
    <row r="13580" spans="34:59" x14ac:dyDescent="0.25">
      <c r="AH13580" s="10"/>
      <c r="AI13580" s="6"/>
      <c r="AJ13580" s="10"/>
      <c r="AK13580" s="10"/>
      <c r="AL13580" s="10"/>
      <c r="AM13580" s="10"/>
      <c r="AN13580" s="10"/>
      <c r="AO13580" s="10"/>
      <c r="AP13580" s="10"/>
      <c r="AQ13580" s="10"/>
      <c r="AR13580" s="10"/>
      <c r="AS13580" s="10"/>
      <c r="AT13580" s="10"/>
      <c r="AU13580" s="10"/>
      <c r="AV13580" s="10"/>
      <c r="AW13580" s="10"/>
      <c r="AX13580" s="10"/>
      <c r="AY13580" s="10"/>
      <c r="AZ13580" s="10"/>
      <c r="BA13580" s="10"/>
      <c r="BB13580" s="10"/>
      <c r="BC13580" s="10"/>
      <c r="BD13580" s="10"/>
      <c r="BE13580" s="10"/>
      <c r="BF13580" s="10"/>
      <c r="BG13580" s="6"/>
    </row>
    <row r="13581" spans="34:59" x14ac:dyDescent="0.25">
      <c r="AH13581" s="6"/>
      <c r="AI13581" s="6"/>
      <c r="AJ13581" s="6"/>
      <c r="AK13581" s="6"/>
      <c r="AL13581" s="6"/>
      <c r="AM13581" s="6"/>
      <c r="AN13581" s="6"/>
      <c r="AO13581" s="6"/>
      <c r="AP13581" s="6"/>
      <c r="AQ13581" s="6"/>
      <c r="AR13581" s="6"/>
      <c r="AS13581" s="6"/>
      <c r="AT13581" s="6"/>
      <c r="AU13581" s="6"/>
      <c r="AV13581" s="6"/>
      <c r="AW13581" s="6"/>
      <c r="AX13581" s="6"/>
      <c r="AY13581" s="6"/>
      <c r="AZ13581" s="6"/>
      <c r="BA13581" s="6"/>
      <c r="BB13581" s="6"/>
      <c r="BC13581" s="6"/>
      <c r="BD13581" s="6"/>
      <c r="BE13581" s="6"/>
      <c r="BF13581" s="6"/>
      <c r="BG13581" s="10"/>
    </row>
    <row r="13582" spans="34:59" x14ac:dyDescent="0.25">
      <c r="AH13582" s="10"/>
      <c r="AI13582" s="6"/>
    </row>
    <row r="13583" spans="34:59" x14ac:dyDescent="0.25">
      <c r="AH13583" s="6"/>
      <c r="AI13583" s="6"/>
      <c r="AJ13583" s="6"/>
      <c r="AK13583" s="6"/>
      <c r="AL13583" s="6"/>
      <c r="AM13583" s="6"/>
      <c r="AN13583" s="6"/>
      <c r="AO13583" s="6"/>
      <c r="AP13583" s="6"/>
      <c r="AQ13583" s="6"/>
      <c r="AR13583" s="6"/>
      <c r="AS13583" s="6"/>
      <c r="AT13583" s="6"/>
      <c r="AU13583" s="6"/>
      <c r="AV13583" s="6"/>
      <c r="AW13583" s="6"/>
      <c r="AX13583" s="6"/>
      <c r="AY13583" s="6"/>
      <c r="AZ13583" s="6"/>
      <c r="BA13583" s="6"/>
      <c r="BB13583" s="6"/>
      <c r="BC13583" s="6"/>
      <c r="BD13583" s="6"/>
      <c r="BE13583" s="6"/>
      <c r="BF13583" s="6"/>
      <c r="BG13583" s="6"/>
    </row>
    <row r="13584" spans="34:59" x14ac:dyDescent="0.25">
      <c r="AH13584" s="10"/>
      <c r="AI13584" s="6"/>
      <c r="AJ13584" s="10"/>
      <c r="AK13584" s="10"/>
      <c r="AL13584" s="10"/>
      <c r="AM13584" s="10"/>
      <c r="AN13584" s="10"/>
      <c r="AO13584" s="10"/>
      <c r="AP13584" s="10"/>
      <c r="AQ13584" s="10"/>
      <c r="AR13584" s="10"/>
      <c r="AS13584" s="10"/>
      <c r="AT13584" s="10"/>
      <c r="AU13584" s="10"/>
      <c r="AV13584" s="10"/>
      <c r="AW13584" s="10"/>
      <c r="AX13584" s="10"/>
      <c r="AY13584" s="10"/>
      <c r="AZ13584" s="10"/>
      <c r="BA13584" s="10"/>
      <c r="BB13584" s="10"/>
      <c r="BC13584" s="10"/>
      <c r="BD13584" s="10"/>
      <c r="BE13584" s="10"/>
      <c r="BF13584" s="10"/>
      <c r="BG13584" s="6"/>
    </row>
    <row r="13585" spans="34:59" x14ac:dyDescent="0.25">
      <c r="AH13585" s="6"/>
      <c r="AI13585" s="6"/>
      <c r="AJ13585" s="6"/>
      <c r="AK13585" s="6"/>
      <c r="AL13585" s="6"/>
      <c r="AM13585" s="6"/>
      <c r="AN13585" s="6"/>
      <c r="AO13585" s="6"/>
      <c r="AP13585" s="6"/>
      <c r="AQ13585" s="6"/>
      <c r="AR13585" s="6"/>
      <c r="AS13585" s="6"/>
      <c r="AT13585" s="6"/>
      <c r="AU13585" s="6"/>
      <c r="AV13585" s="6"/>
      <c r="AW13585" s="6"/>
      <c r="AX13585" s="6"/>
      <c r="AY13585" s="6"/>
      <c r="AZ13585" s="6"/>
      <c r="BA13585" s="6"/>
      <c r="BB13585" s="6"/>
      <c r="BC13585" s="6"/>
      <c r="BD13585" s="6"/>
      <c r="BE13585" s="6"/>
      <c r="BF13585" s="6"/>
      <c r="BG13585" s="10"/>
    </row>
    <row r="13586" spans="34:59" x14ac:dyDescent="0.25">
      <c r="AH13586" s="10"/>
      <c r="AI13586" s="6"/>
    </row>
    <row r="13587" spans="34:59" x14ac:dyDescent="0.25">
      <c r="AH13587" s="6"/>
      <c r="AI13587" s="6"/>
      <c r="AJ13587" s="6"/>
      <c r="AK13587" s="6"/>
      <c r="AL13587" s="6"/>
      <c r="AM13587" s="6"/>
      <c r="AN13587" s="6"/>
      <c r="AO13587" s="6"/>
      <c r="AP13587" s="6"/>
      <c r="AQ13587" s="6"/>
      <c r="AR13587" s="6"/>
      <c r="AS13587" s="6"/>
      <c r="AT13587" s="6"/>
      <c r="AU13587" s="6"/>
      <c r="AV13587" s="6"/>
      <c r="AW13587" s="6"/>
      <c r="AX13587" s="6"/>
      <c r="AY13587" s="6"/>
      <c r="AZ13587" s="6"/>
      <c r="BA13587" s="6"/>
      <c r="BB13587" s="6"/>
      <c r="BC13587" s="6"/>
      <c r="BD13587" s="6"/>
      <c r="BE13587" s="6"/>
      <c r="BF13587" s="6"/>
      <c r="BG13587" s="6"/>
    </row>
    <row r="13588" spans="34:59" x14ac:dyDescent="0.25">
      <c r="AH13588" s="10"/>
      <c r="AI13588" s="6"/>
      <c r="AJ13588" s="10"/>
      <c r="AK13588" s="10"/>
      <c r="AL13588" s="10"/>
      <c r="AM13588" s="10"/>
      <c r="AN13588" s="10"/>
      <c r="AO13588" s="10"/>
      <c r="AP13588" s="10"/>
      <c r="AQ13588" s="10"/>
      <c r="AR13588" s="10"/>
      <c r="AS13588" s="10"/>
      <c r="AT13588" s="10"/>
      <c r="AU13588" s="10"/>
      <c r="AV13588" s="10"/>
      <c r="AW13588" s="10"/>
      <c r="AX13588" s="10"/>
      <c r="AY13588" s="10"/>
      <c r="AZ13588" s="10"/>
      <c r="BA13588" s="10"/>
      <c r="BB13588" s="10"/>
      <c r="BC13588" s="10"/>
      <c r="BD13588" s="10"/>
      <c r="BE13588" s="10"/>
      <c r="BF13588" s="10"/>
      <c r="BG13588" s="6"/>
    </row>
    <row r="13590" spans="34:59" x14ac:dyDescent="0.25">
      <c r="AH13590" s="10"/>
      <c r="AI13590" s="6"/>
    </row>
    <row r="13591" spans="34:59" x14ac:dyDescent="0.25">
      <c r="AH13591" s="6"/>
      <c r="AI13591" s="6"/>
      <c r="AJ13591" s="6"/>
      <c r="AK13591" s="6"/>
      <c r="AL13591" s="6"/>
      <c r="AM13591" s="6"/>
      <c r="AN13591" s="6"/>
      <c r="AO13591" s="6"/>
      <c r="AP13591" s="6"/>
      <c r="AQ13591" s="6"/>
      <c r="AR13591" s="6"/>
      <c r="AS13591" s="6"/>
      <c r="AT13591" s="6"/>
      <c r="AU13591" s="6"/>
      <c r="AV13591" s="6"/>
      <c r="AW13591" s="6"/>
      <c r="AX13591" s="6"/>
      <c r="AY13591" s="6"/>
      <c r="AZ13591" s="6"/>
      <c r="BA13591" s="6"/>
      <c r="BB13591" s="6"/>
      <c r="BC13591" s="6"/>
      <c r="BD13591" s="6"/>
      <c r="BE13591" s="6"/>
      <c r="BF13591" s="6"/>
      <c r="BG13591" s="6"/>
    </row>
    <row r="13592" spans="34:59" x14ac:dyDescent="0.25">
      <c r="AH13592" s="10"/>
      <c r="AI13592" s="6"/>
      <c r="AJ13592" s="10"/>
      <c r="AK13592" s="10"/>
      <c r="AL13592" s="10"/>
      <c r="AM13592" s="10"/>
      <c r="AN13592" s="10"/>
      <c r="AO13592" s="10"/>
      <c r="AP13592" s="10"/>
      <c r="AQ13592" s="10"/>
      <c r="AR13592" s="10"/>
      <c r="AS13592" s="10"/>
      <c r="AT13592" s="10"/>
      <c r="AU13592" s="10"/>
      <c r="AV13592" s="10"/>
      <c r="AW13592" s="10"/>
      <c r="AX13592" s="10"/>
      <c r="AY13592" s="10"/>
      <c r="AZ13592" s="10"/>
      <c r="BA13592" s="10"/>
      <c r="BB13592" s="10"/>
      <c r="BC13592" s="10"/>
      <c r="BD13592" s="10"/>
      <c r="BE13592" s="10"/>
      <c r="BF13592" s="10"/>
      <c r="BG13592" s="6"/>
    </row>
    <row r="13593" spans="34:59" x14ac:dyDescent="0.25">
      <c r="AH13593" s="6"/>
      <c r="AI13593" s="6"/>
      <c r="AJ13593" s="6"/>
      <c r="AK13593" s="6"/>
      <c r="AL13593" s="6"/>
      <c r="AM13593" s="6"/>
      <c r="AN13593" s="6"/>
      <c r="AO13593" s="6"/>
      <c r="AP13593" s="6"/>
      <c r="AQ13593" s="6"/>
      <c r="AR13593" s="6"/>
      <c r="AS13593" s="6"/>
      <c r="AT13593" s="6"/>
      <c r="AU13593" s="6"/>
      <c r="AV13593" s="6"/>
      <c r="AW13593" s="6"/>
      <c r="AX13593" s="6"/>
      <c r="AY13593" s="6"/>
      <c r="AZ13593" s="6"/>
      <c r="BA13593" s="6"/>
      <c r="BB13593" s="6"/>
      <c r="BC13593" s="6"/>
      <c r="BD13593" s="6"/>
      <c r="BE13593" s="6"/>
      <c r="BF13593" s="6"/>
      <c r="BG13593" s="10"/>
    </row>
    <row r="13594" spans="34:59" x14ac:dyDescent="0.25">
      <c r="AH13594" s="10"/>
      <c r="AI13594" s="6"/>
    </row>
    <row r="13595" spans="34:59" x14ac:dyDescent="0.25">
      <c r="AH13595" s="6"/>
      <c r="AI13595" s="6"/>
      <c r="AJ13595" s="6"/>
      <c r="AK13595" s="6"/>
      <c r="AL13595" s="6"/>
      <c r="AM13595" s="6"/>
      <c r="AN13595" s="6"/>
      <c r="AO13595" s="6"/>
      <c r="AP13595" s="6"/>
      <c r="AQ13595" s="6"/>
      <c r="AR13595" s="6"/>
      <c r="AS13595" s="6"/>
      <c r="AT13595" s="6"/>
      <c r="AU13595" s="6"/>
      <c r="AV13595" s="6"/>
      <c r="AW13595" s="6"/>
      <c r="AX13595" s="6"/>
      <c r="AY13595" s="6"/>
      <c r="AZ13595" s="6"/>
      <c r="BA13595" s="6"/>
      <c r="BB13595" s="6"/>
      <c r="BC13595" s="6"/>
      <c r="BD13595" s="6"/>
      <c r="BE13595" s="6"/>
      <c r="BF13595" s="6"/>
      <c r="BG13595" s="6"/>
    </row>
    <row r="13596" spans="34:59" x14ac:dyDescent="0.25">
      <c r="AH13596" s="10"/>
      <c r="AI13596" s="6"/>
      <c r="AJ13596" s="10"/>
      <c r="AK13596" s="10"/>
      <c r="AL13596" s="10"/>
      <c r="AM13596" s="10"/>
      <c r="AN13596" s="10"/>
      <c r="AO13596" s="10"/>
      <c r="AP13596" s="10"/>
      <c r="AQ13596" s="10"/>
      <c r="AR13596" s="10"/>
      <c r="AS13596" s="10"/>
      <c r="AT13596" s="10"/>
      <c r="AU13596" s="10"/>
      <c r="AV13596" s="10"/>
      <c r="AW13596" s="10"/>
      <c r="AX13596" s="10"/>
      <c r="AY13596" s="10"/>
      <c r="AZ13596" s="10"/>
      <c r="BA13596" s="10"/>
      <c r="BB13596" s="10"/>
      <c r="BC13596" s="10"/>
      <c r="BD13596" s="10"/>
      <c r="BE13596" s="10"/>
      <c r="BF13596" s="10"/>
      <c r="BG13596" s="6"/>
    </row>
    <row r="13597" spans="34:59" x14ac:dyDescent="0.25">
      <c r="AH13597" s="6"/>
      <c r="AI13597" s="6"/>
      <c r="AJ13597" s="6"/>
      <c r="AK13597" s="6"/>
      <c r="AL13597" s="6"/>
      <c r="AM13597" s="6"/>
      <c r="AN13597" s="6"/>
      <c r="AO13597" s="6"/>
      <c r="AP13597" s="6"/>
      <c r="AQ13597" s="6"/>
      <c r="AR13597" s="6"/>
      <c r="AS13597" s="6"/>
      <c r="AT13597" s="6"/>
      <c r="AU13597" s="6"/>
      <c r="AV13597" s="6"/>
      <c r="AW13597" s="6"/>
      <c r="AX13597" s="6"/>
      <c r="AY13597" s="6"/>
      <c r="AZ13597" s="6"/>
      <c r="BA13597" s="6"/>
      <c r="BB13597" s="6"/>
      <c r="BC13597" s="6"/>
      <c r="BD13597" s="6"/>
      <c r="BE13597" s="6"/>
      <c r="BF13597" s="6"/>
      <c r="BG13597" s="10"/>
    </row>
    <row r="13598" spans="34:59" x14ac:dyDescent="0.25">
      <c r="AH13598" s="10"/>
      <c r="AI13598" s="6"/>
    </row>
    <row r="13599" spans="34:59" x14ac:dyDescent="0.25">
      <c r="AH13599" s="6"/>
      <c r="AI13599" s="6"/>
      <c r="AJ13599" s="6"/>
      <c r="AK13599" s="6"/>
      <c r="AL13599" s="6"/>
      <c r="AM13599" s="6"/>
      <c r="AN13599" s="6"/>
      <c r="AO13599" s="6"/>
      <c r="AP13599" s="6"/>
      <c r="AQ13599" s="6"/>
      <c r="AR13599" s="6"/>
      <c r="AS13599" s="6"/>
      <c r="AT13599" s="6"/>
      <c r="AU13599" s="6"/>
      <c r="AV13599" s="6"/>
      <c r="AW13599" s="6"/>
      <c r="AX13599" s="6"/>
      <c r="AY13599" s="6"/>
      <c r="AZ13599" s="6"/>
      <c r="BA13599" s="6"/>
      <c r="BB13599" s="6"/>
      <c r="BC13599" s="6"/>
      <c r="BD13599" s="6"/>
      <c r="BE13599" s="6"/>
      <c r="BF13599" s="6"/>
      <c r="BG13599" s="6"/>
    </row>
    <row r="13600" spans="34:59" x14ac:dyDescent="0.25">
      <c r="AH13600" s="10"/>
      <c r="AI13600" s="6"/>
      <c r="AJ13600" s="10"/>
      <c r="AK13600" s="10"/>
      <c r="AL13600" s="10"/>
      <c r="AM13600" s="10"/>
      <c r="AN13600" s="10"/>
      <c r="AO13600" s="10"/>
      <c r="AP13600" s="10"/>
      <c r="AQ13600" s="10"/>
      <c r="AR13600" s="10"/>
      <c r="AS13600" s="10"/>
      <c r="AT13600" s="10"/>
      <c r="AU13600" s="10"/>
      <c r="AV13600" s="10"/>
      <c r="AW13600" s="10"/>
      <c r="AX13600" s="10"/>
      <c r="AY13600" s="10"/>
      <c r="AZ13600" s="10"/>
      <c r="BA13600" s="10"/>
      <c r="BB13600" s="10"/>
      <c r="BC13600" s="10"/>
      <c r="BD13600" s="10"/>
      <c r="BE13600" s="10"/>
      <c r="BF13600" s="10"/>
      <c r="BG13600" s="6"/>
    </row>
    <row r="13601" spans="34:59" x14ac:dyDescent="0.25">
      <c r="AH13601" s="6"/>
      <c r="AI13601" s="6"/>
      <c r="AJ13601" s="6"/>
      <c r="AK13601" s="6"/>
      <c r="AL13601" s="6"/>
      <c r="AM13601" s="6"/>
      <c r="AN13601" s="6"/>
      <c r="AO13601" s="6"/>
      <c r="AP13601" s="6"/>
      <c r="AQ13601" s="6"/>
      <c r="AR13601" s="6"/>
      <c r="AS13601" s="6"/>
      <c r="AT13601" s="6"/>
      <c r="AU13601" s="6"/>
      <c r="AV13601" s="6"/>
      <c r="AW13601" s="6"/>
      <c r="AX13601" s="6"/>
      <c r="AY13601" s="6"/>
      <c r="AZ13601" s="6"/>
      <c r="BA13601" s="6"/>
      <c r="BB13601" s="6"/>
      <c r="BC13601" s="6"/>
      <c r="BD13601" s="6"/>
      <c r="BE13601" s="6"/>
      <c r="BF13601" s="6"/>
      <c r="BG13601" s="10"/>
    </row>
    <row r="13602" spans="34:59" x14ac:dyDescent="0.25">
      <c r="AH13602" s="10"/>
      <c r="AI13602" s="6"/>
    </row>
    <row r="13603" spans="34:59" x14ac:dyDescent="0.25">
      <c r="AH13603" s="6"/>
      <c r="AI13603" s="6"/>
      <c r="AJ13603" s="6"/>
      <c r="AK13603" s="6"/>
      <c r="AL13603" s="6"/>
      <c r="AM13603" s="6"/>
      <c r="AN13603" s="6"/>
      <c r="AO13603" s="6"/>
      <c r="AP13603" s="6"/>
      <c r="AQ13603" s="6"/>
      <c r="AR13603" s="6"/>
      <c r="AS13603" s="6"/>
      <c r="AT13603" s="6"/>
      <c r="AU13603" s="6"/>
      <c r="AV13603" s="6"/>
      <c r="AW13603" s="6"/>
      <c r="AX13603" s="6"/>
      <c r="AY13603" s="6"/>
      <c r="AZ13603" s="6"/>
      <c r="BA13603" s="6"/>
      <c r="BB13603" s="6"/>
      <c r="BC13603" s="6"/>
      <c r="BD13603" s="6"/>
      <c r="BE13603" s="6"/>
      <c r="BF13603" s="6"/>
      <c r="BG13603" s="6"/>
    </row>
    <row r="13604" spans="34:59" x14ac:dyDescent="0.25">
      <c r="AH13604" s="10"/>
      <c r="AI13604" s="6"/>
      <c r="AJ13604" s="10"/>
      <c r="AK13604" s="10"/>
      <c r="AL13604" s="10"/>
      <c r="AM13604" s="10"/>
      <c r="AN13604" s="10"/>
      <c r="AO13604" s="10"/>
      <c r="AP13604" s="10"/>
      <c r="AQ13604" s="10"/>
      <c r="AR13604" s="10"/>
      <c r="AS13604" s="10"/>
      <c r="AT13604" s="10"/>
      <c r="AU13604" s="10"/>
      <c r="AV13604" s="10"/>
      <c r="AW13604" s="10"/>
      <c r="AX13604" s="10"/>
      <c r="AY13604" s="10"/>
      <c r="AZ13604" s="10"/>
      <c r="BA13604" s="10"/>
      <c r="BB13604" s="10"/>
      <c r="BC13604" s="10"/>
      <c r="BD13604" s="10"/>
      <c r="BE13604" s="10"/>
      <c r="BF13604" s="10"/>
      <c r="BG13604" s="6"/>
    </row>
    <row r="13606" spans="34:59" x14ac:dyDescent="0.25">
      <c r="AH13606" s="10"/>
      <c r="AI13606" s="6"/>
    </row>
    <row r="13607" spans="34:59" x14ac:dyDescent="0.25">
      <c r="AH13607" s="6"/>
      <c r="AI13607" s="6"/>
      <c r="AJ13607" s="6"/>
      <c r="AK13607" s="6"/>
      <c r="AL13607" s="6"/>
      <c r="AM13607" s="6"/>
      <c r="AN13607" s="6"/>
      <c r="AO13607" s="6"/>
      <c r="AP13607" s="6"/>
      <c r="AQ13607" s="6"/>
      <c r="AR13607" s="6"/>
      <c r="AS13607" s="6"/>
      <c r="AT13607" s="6"/>
      <c r="AU13607" s="6"/>
      <c r="AV13607" s="6"/>
      <c r="AW13607" s="6"/>
      <c r="AX13607" s="6"/>
      <c r="AY13607" s="6"/>
      <c r="AZ13607" s="6"/>
      <c r="BA13607" s="6"/>
      <c r="BB13607" s="6"/>
      <c r="BC13607" s="6"/>
      <c r="BD13607" s="6"/>
      <c r="BE13607" s="6"/>
      <c r="BF13607" s="6"/>
      <c r="BG13607" s="6"/>
    </row>
    <row r="13608" spans="34:59" x14ac:dyDescent="0.25">
      <c r="AH13608" s="10"/>
      <c r="AI13608" s="6"/>
      <c r="AJ13608" s="10"/>
      <c r="AK13608" s="10"/>
      <c r="AL13608" s="10"/>
      <c r="AM13608" s="10"/>
      <c r="AN13608" s="10"/>
      <c r="AO13608" s="10"/>
      <c r="AP13608" s="10"/>
      <c r="AQ13608" s="10"/>
      <c r="AR13608" s="10"/>
      <c r="AS13608" s="10"/>
      <c r="AT13608" s="10"/>
      <c r="AU13608" s="10"/>
      <c r="AV13608" s="10"/>
      <c r="AW13608" s="10"/>
      <c r="AX13608" s="10"/>
      <c r="AY13608" s="10"/>
      <c r="AZ13608" s="10"/>
      <c r="BA13608" s="10"/>
      <c r="BB13608" s="10"/>
      <c r="BC13608" s="10"/>
      <c r="BD13608" s="10"/>
      <c r="BE13608" s="10"/>
      <c r="BF13608" s="10"/>
      <c r="BG13608" s="6"/>
    </row>
    <row r="13609" spans="34:59" x14ac:dyDescent="0.25">
      <c r="AH13609" s="6"/>
      <c r="AI13609" s="6"/>
      <c r="AJ13609" s="6"/>
      <c r="AK13609" s="6"/>
      <c r="AL13609" s="6"/>
      <c r="AM13609" s="6"/>
      <c r="AN13609" s="6"/>
      <c r="AO13609" s="6"/>
      <c r="AP13609" s="6"/>
      <c r="AQ13609" s="6"/>
      <c r="AR13609" s="6"/>
      <c r="AS13609" s="6"/>
      <c r="AT13609" s="6"/>
      <c r="AU13609" s="6"/>
      <c r="AV13609" s="6"/>
      <c r="AW13609" s="6"/>
      <c r="AX13609" s="6"/>
      <c r="AY13609" s="6"/>
      <c r="AZ13609" s="6"/>
      <c r="BA13609" s="6"/>
      <c r="BB13609" s="6"/>
      <c r="BC13609" s="6"/>
      <c r="BD13609" s="6"/>
      <c r="BE13609" s="6"/>
      <c r="BF13609" s="6"/>
      <c r="BG13609" s="10"/>
    </row>
    <row r="13610" spans="34:59" x14ac:dyDescent="0.25">
      <c r="AH13610" s="10"/>
      <c r="AI13610" s="6"/>
    </row>
    <row r="13611" spans="34:59" x14ac:dyDescent="0.25">
      <c r="AH13611" s="6"/>
      <c r="AI13611" s="6"/>
      <c r="AJ13611" s="6"/>
      <c r="AK13611" s="6"/>
      <c r="AL13611" s="6"/>
      <c r="AM13611" s="6"/>
      <c r="AN13611" s="6"/>
      <c r="AO13611" s="6"/>
      <c r="AP13611" s="6"/>
      <c r="AQ13611" s="6"/>
      <c r="AR13611" s="6"/>
      <c r="AS13611" s="6"/>
      <c r="AT13611" s="6"/>
      <c r="AU13611" s="6"/>
      <c r="AV13611" s="6"/>
      <c r="AW13611" s="6"/>
      <c r="AX13611" s="6"/>
      <c r="AY13611" s="6"/>
      <c r="AZ13611" s="6"/>
      <c r="BA13611" s="6"/>
      <c r="BB13611" s="6"/>
      <c r="BC13611" s="6"/>
      <c r="BD13611" s="6"/>
      <c r="BE13611" s="6"/>
      <c r="BF13611" s="6"/>
      <c r="BG13611" s="6"/>
    </row>
    <row r="13612" spans="34:59" x14ac:dyDescent="0.25">
      <c r="AH13612" s="10"/>
      <c r="AI13612" s="6"/>
      <c r="AJ13612" s="10"/>
      <c r="AK13612" s="10"/>
      <c r="AL13612" s="10"/>
      <c r="AM13612" s="10"/>
      <c r="AN13612" s="10"/>
      <c r="AO13612" s="10"/>
      <c r="AP13612" s="10"/>
      <c r="AQ13612" s="10"/>
      <c r="AR13612" s="10"/>
      <c r="AS13612" s="10"/>
      <c r="AT13612" s="10"/>
      <c r="AU13612" s="10"/>
      <c r="AV13612" s="10"/>
      <c r="AW13612" s="10"/>
      <c r="AX13612" s="10"/>
      <c r="AY13612" s="10"/>
      <c r="AZ13612" s="10"/>
      <c r="BA13612" s="10"/>
      <c r="BB13612" s="10"/>
      <c r="BC13612" s="10"/>
      <c r="BD13612" s="10"/>
      <c r="BE13612" s="10"/>
      <c r="BF13612" s="10"/>
      <c r="BG13612" s="6"/>
    </row>
    <row r="13613" spans="34:59" x14ac:dyDescent="0.25">
      <c r="AH13613" s="6"/>
      <c r="AI13613" s="6"/>
      <c r="AJ13613" s="6"/>
      <c r="AK13613" s="6"/>
      <c r="AL13613" s="6"/>
      <c r="AM13613" s="6"/>
      <c r="AN13613" s="6"/>
      <c r="AO13613" s="6"/>
      <c r="AP13613" s="6"/>
      <c r="AQ13613" s="6"/>
      <c r="AR13613" s="6"/>
      <c r="AS13613" s="6"/>
      <c r="AT13613" s="6"/>
      <c r="AU13613" s="6"/>
      <c r="AV13613" s="6"/>
      <c r="AW13613" s="6"/>
      <c r="AX13613" s="6"/>
      <c r="AY13613" s="6"/>
      <c r="AZ13613" s="6"/>
      <c r="BA13613" s="6"/>
      <c r="BB13613" s="6"/>
      <c r="BC13613" s="6"/>
      <c r="BD13613" s="6"/>
      <c r="BE13613" s="6"/>
      <c r="BF13613" s="6"/>
      <c r="BG13613" s="10"/>
    </row>
    <row r="13614" spans="34:59" x14ac:dyDescent="0.25">
      <c r="AH13614" s="10"/>
      <c r="AI13614" s="6"/>
    </row>
    <row r="13615" spans="34:59" x14ac:dyDescent="0.25">
      <c r="AH13615" s="6"/>
      <c r="AI13615" s="6"/>
      <c r="AJ13615" s="6"/>
      <c r="AK13615" s="6"/>
      <c r="AL13615" s="6"/>
      <c r="AM13615" s="6"/>
      <c r="AN13615" s="6"/>
      <c r="AO13615" s="6"/>
      <c r="AP13615" s="6"/>
      <c r="AQ13615" s="6"/>
      <c r="AR13615" s="6"/>
      <c r="AS13615" s="6"/>
      <c r="AT13615" s="6"/>
      <c r="AU13615" s="6"/>
      <c r="AV13615" s="6"/>
      <c r="AW13615" s="6"/>
      <c r="AX13615" s="6"/>
      <c r="AY13615" s="6"/>
      <c r="AZ13615" s="6"/>
      <c r="BA13615" s="6"/>
      <c r="BB13615" s="6"/>
      <c r="BC13615" s="6"/>
      <c r="BD13615" s="6"/>
      <c r="BE13615" s="6"/>
      <c r="BF13615" s="6"/>
      <c r="BG13615" s="6"/>
    </row>
    <row r="13616" spans="34:59" x14ac:dyDescent="0.25">
      <c r="AH13616" s="10"/>
      <c r="AI13616" s="6"/>
      <c r="AJ13616" s="10"/>
      <c r="AK13616" s="10"/>
      <c r="AL13616" s="10"/>
      <c r="AM13616" s="10"/>
      <c r="AN13616" s="10"/>
      <c r="AO13616" s="10"/>
      <c r="AP13616" s="10"/>
      <c r="AQ13616" s="10"/>
      <c r="AR13616" s="10"/>
      <c r="AS13616" s="10"/>
      <c r="AT13616" s="10"/>
      <c r="AU13616" s="10"/>
      <c r="AV13616" s="10"/>
      <c r="AW13616" s="10"/>
      <c r="AX13616" s="10"/>
      <c r="AY13616" s="10"/>
      <c r="AZ13616" s="10"/>
      <c r="BA13616" s="10"/>
      <c r="BB13616" s="10"/>
      <c r="BC13616" s="10"/>
      <c r="BD13616" s="10"/>
      <c r="BE13616" s="10"/>
      <c r="BF13616" s="10"/>
      <c r="BG13616" s="6"/>
    </row>
    <row r="13617" spans="34:59" x14ac:dyDescent="0.25">
      <c r="AH13617" s="6"/>
      <c r="AI13617" s="6"/>
      <c r="AJ13617" s="6"/>
      <c r="AK13617" s="6"/>
      <c r="AL13617" s="6"/>
      <c r="AM13617" s="6"/>
      <c r="AN13617" s="6"/>
      <c r="AO13617" s="6"/>
      <c r="AP13617" s="6"/>
      <c r="AQ13617" s="6"/>
      <c r="AR13617" s="6"/>
      <c r="AS13617" s="6"/>
      <c r="AT13617" s="6"/>
      <c r="AU13617" s="6"/>
      <c r="AV13617" s="6"/>
      <c r="AW13617" s="6"/>
      <c r="AX13617" s="6"/>
      <c r="AY13617" s="6"/>
      <c r="AZ13617" s="6"/>
      <c r="BA13617" s="6"/>
      <c r="BB13617" s="6"/>
      <c r="BC13617" s="6"/>
      <c r="BD13617" s="6"/>
      <c r="BE13617" s="6"/>
      <c r="BF13617" s="6"/>
      <c r="BG13617" s="10"/>
    </row>
    <row r="13618" spans="34:59" x14ac:dyDescent="0.25">
      <c r="AH13618" s="10"/>
      <c r="AI13618" s="6"/>
    </row>
    <row r="13619" spans="34:59" x14ac:dyDescent="0.25">
      <c r="AH13619" s="6"/>
      <c r="AI13619" s="6"/>
      <c r="AJ13619" s="6"/>
      <c r="AK13619" s="6"/>
      <c r="AL13619" s="6"/>
      <c r="AM13619" s="6"/>
      <c r="AN13619" s="6"/>
      <c r="AO13619" s="6"/>
      <c r="AP13619" s="6"/>
      <c r="AQ13619" s="6"/>
      <c r="AR13619" s="6"/>
      <c r="AS13619" s="6"/>
      <c r="AT13619" s="6"/>
      <c r="AU13619" s="6"/>
      <c r="AV13619" s="6"/>
      <c r="AW13619" s="6"/>
      <c r="AX13619" s="6"/>
      <c r="AY13619" s="6"/>
      <c r="AZ13619" s="6"/>
      <c r="BA13619" s="6"/>
      <c r="BB13619" s="6"/>
      <c r="BC13619" s="6"/>
      <c r="BD13619" s="6"/>
      <c r="BE13619" s="6"/>
      <c r="BF13619" s="6"/>
      <c r="BG13619" s="6"/>
    </row>
    <row r="13620" spans="34:59" x14ac:dyDescent="0.25">
      <c r="AH13620" s="10"/>
      <c r="AI13620" s="6"/>
      <c r="AJ13620" s="10"/>
      <c r="AK13620" s="10"/>
      <c r="AL13620" s="10"/>
      <c r="AM13620" s="10"/>
      <c r="AN13620" s="10"/>
      <c r="AO13620" s="10"/>
      <c r="AP13620" s="10"/>
      <c r="AQ13620" s="10"/>
      <c r="AR13620" s="10"/>
      <c r="AS13620" s="10"/>
      <c r="AT13620" s="10"/>
      <c r="AU13620" s="10"/>
      <c r="AV13620" s="10"/>
      <c r="AW13620" s="10"/>
      <c r="AX13620" s="10"/>
      <c r="AY13620" s="10"/>
      <c r="AZ13620" s="10"/>
      <c r="BA13620" s="10"/>
      <c r="BB13620" s="10"/>
      <c r="BC13620" s="10"/>
      <c r="BD13620" s="10"/>
      <c r="BE13620" s="10"/>
      <c r="BF13620" s="10"/>
      <c r="BG13620" s="6"/>
    </row>
    <row r="13622" spans="34:59" x14ac:dyDescent="0.25">
      <c r="AH13622" s="10"/>
      <c r="AI13622" s="6"/>
    </row>
    <row r="13623" spans="34:59" x14ac:dyDescent="0.25">
      <c r="AH13623" s="6"/>
      <c r="AI13623" s="6"/>
      <c r="AJ13623" s="6"/>
      <c r="AK13623" s="6"/>
      <c r="AL13623" s="6"/>
      <c r="AM13623" s="6"/>
      <c r="AN13623" s="6"/>
      <c r="AO13623" s="6"/>
      <c r="AP13623" s="6"/>
      <c r="AQ13623" s="6"/>
      <c r="AR13623" s="6"/>
      <c r="AS13623" s="6"/>
      <c r="AT13623" s="6"/>
      <c r="AU13623" s="6"/>
      <c r="AV13623" s="6"/>
      <c r="AW13623" s="6"/>
      <c r="AX13623" s="6"/>
      <c r="AY13623" s="6"/>
      <c r="AZ13623" s="6"/>
      <c r="BA13623" s="6"/>
      <c r="BB13623" s="6"/>
      <c r="BC13623" s="6"/>
      <c r="BD13623" s="6"/>
      <c r="BE13623" s="6"/>
      <c r="BF13623" s="6"/>
      <c r="BG13623" s="6"/>
    </row>
    <row r="13624" spans="34:59" x14ac:dyDescent="0.25">
      <c r="AH13624" s="10"/>
      <c r="AI13624" s="6"/>
      <c r="AJ13624" s="10"/>
      <c r="AK13624" s="10"/>
      <c r="AL13624" s="10"/>
      <c r="AM13624" s="10"/>
      <c r="AN13624" s="10"/>
      <c r="AO13624" s="10"/>
      <c r="AP13624" s="10"/>
      <c r="AQ13624" s="10"/>
      <c r="AR13624" s="10"/>
      <c r="AS13624" s="10"/>
      <c r="AT13624" s="10"/>
      <c r="AU13624" s="10"/>
      <c r="AV13624" s="10"/>
      <c r="AW13624" s="10"/>
      <c r="AX13624" s="10"/>
      <c r="AY13624" s="10"/>
      <c r="AZ13624" s="10"/>
      <c r="BA13624" s="10"/>
      <c r="BB13624" s="10"/>
      <c r="BC13624" s="10"/>
      <c r="BD13624" s="10"/>
      <c r="BE13624" s="10"/>
      <c r="BF13624" s="10"/>
      <c r="BG13624" s="6"/>
    </row>
    <row r="13625" spans="34:59" x14ac:dyDescent="0.25">
      <c r="AH13625" s="6"/>
      <c r="AI13625" s="6"/>
      <c r="AJ13625" s="6"/>
      <c r="AK13625" s="6"/>
      <c r="AL13625" s="6"/>
      <c r="AM13625" s="6"/>
      <c r="AN13625" s="6"/>
      <c r="AO13625" s="6"/>
      <c r="AP13625" s="6"/>
      <c r="AQ13625" s="6"/>
      <c r="AR13625" s="6"/>
      <c r="AS13625" s="6"/>
      <c r="AT13625" s="6"/>
      <c r="AU13625" s="6"/>
      <c r="AV13625" s="6"/>
      <c r="AW13625" s="6"/>
      <c r="AX13625" s="6"/>
      <c r="AY13625" s="6"/>
      <c r="AZ13625" s="6"/>
      <c r="BA13625" s="6"/>
      <c r="BB13625" s="6"/>
      <c r="BC13625" s="6"/>
      <c r="BD13625" s="6"/>
      <c r="BE13625" s="6"/>
      <c r="BF13625" s="6"/>
      <c r="BG13625" s="10"/>
    </row>
    <row r="13626" spans="34:59" x14ac:dyDescent="0.25">
      <c r="AH13626" s="10"/>
      <c r="AI13626" s="6"/>
    </row>
    <row r="13627" spans="34:59" x14ac:dyDescent="0.25">
      <c r="AH13627" s="6"/>
      <c r="AI13627" s="6"/>
      <c r="AJ13627" s="6"/>
      <c r="AK13627" s="6"/>
      <c r="AL13627" s="6"/>
      <c r="AM13627" s="6"/>
      <c r="AN13627" s="6"/>
      <c r="AO13627" s="6"/>
      <c r="AP13627" s="6"/>
      <c r="AQ13627" s="6"/>
      <c r="AR13627" s="6"/>
      <c r="AS13627" s="6"/>
      <c r="AT13627" s="6"/>
      <c r="AU13627" s="6"/>
      <c r="AV13627" s="6"/>
      <c r="AW13627" s="6"/>
      <c r="AX13627" s="6"/>
      <c r="AY13627" s="6"/>
      <c r="AZ13627" s="6"/>
      <c r="BA13627" s="6"/>
      <c r="BB13627" s="6"/>
      <c r="BC13627" s="6"/>
      <c r="BD13627" s="6"/>
      <c r="BE13627" s="6"/>
      <c r="BF13627" s="6"/>
      <c r="BG13627" s="6"/>
    </row>
    <row r="13628" spans="34:59" x14ac:dyDescent="0.25">
      <c r="AH13628" s="10"/>
      <c r="AI13628" s="6"/>
      <c r="AJ13628" s="10"/>
      <c r="AK13628" s="10"/>
      <c r="AL13628" s="10"/>
      <c r="AM13628" s="10"/>
      <c r="AN13628" s="10"/>
      <c r="AO13628" s="10"/>
      <c r="AP13628" s="10"/>
      <c r="AQ13628" s="10"/>
      <c r="AR13628" s="10"/>
      <c r="AS13628" s="10"/>
      <c r="AT13628" s="10"/>
      <c r="AU13628" s="10"/>
      <c r="AV13628" s="10"/>
      <c r="AW13628" s="10"/>
      <c r="AX13628" s="10"/>
      <c r="AY13628" s="10"/>
      <c r="AZ13628" s="10"/>
      <c r="BA13628" s="10"/>
      <c r="BB13628" s="10"/>
      <c r="BC13628" s="10"/>
      <c r="BD13628" s="10"/>
      <c r="BE13628" s="10"/>
      <c r="BF13628" s="10"/>
      <c r="BG13628" s="6"/>
    </row>
    <row r="13629" spans="34:59" x14ac:dyDescent="0.25">
      <c r="AH13629" s="6"/>
      <c r="AI13629" s="6"/>
      <c r="AJ13629" s="6"/>
      <c r="AK13629" s="6"/>
      <c r="AL13629" s="6"/>
      <c r="AM13629" s="6"/>
      <c r="AN13629" s="6"/>
      <c r="AO13629" s="6"/>
      <c r="AP13629" s="6"/>
      <c r="AQ13629" s="6"/>
      <c r="AR13629" s="6"/>
      <c r="AS13629" s="6"/>
      <c r="AT13629" s="6"/>
      <c r="AU13629" s="6"/>
      <c r="AV13629" s="6"/>
      <c r="AW13629" s="6"/>
      <c r="AX13629" s="6"/>
      <c r="AY13629" s="6"/>
      <c r="AZ13629" s="6"/>
      <c r="BA13629" s="6"/>
      <c r="BB13629" s="6"/>
      <c r="BC13629" s="6"/>
      <c r="BD13629" s="6"/>
      <c r="BE13629" s="6"/>
      <c r="BF13629" s="6"/>
      <c r="BG13629" s="10"/>
    </row>
    <row r="13630" spans="34:59" x14ac:dyDescent="0.25">
      <c r="AH13630" s="10"/>
      <c r="AI13630" s="6"/>
    </row>
    <row r="13631" spans="34:59" x14ac:dyDescent="0.25">
      <c r="AH13631" s="6"/>
      <c r="AI13631" s="6"/>
      <c r="AJ13631" s="6"/>
      <c r="AK13631" s="6"/>
      <c r="AL13631" s="6"/>
      <c r="AM13631" s="6"/>
      <c r="AN13631" s="6"/>
      <c r="AO13631" s="6"/>
      <c r="AP13631" s="6"/>
      <c r="AQ13631" s="6"/>
      <c r="AR13631" s="6"/>
      <c r="AS13631" s="6"/>
      <c r="AT13631" s="6"/>
      <c r="AU13631" s="6"/>
      <c r="AV13631" s="6"/>
      <c r="AW13631" s="6"/>
      <c r="AX13631" s="6"/>
      <c r="AY13631" s="6"/>
      <c r="AZ13631" s="6"/>
      <c r="BA13631" s="6"/>
      <c r="BB13631" s="6"/>
      <c r="BC13631" s="6"/>
      <c r="BD13631" s="6"/>
      <c r="BE13631" s="6"/>
      <c r="BF13631" s="6"/>
      <c r="BG13631" s="6"/>
    </row>
    <row r="13632" spans="34:59" x14ac:dyDescent="0.25">
      <c r="AH13632" s="10"/>
      <c r="AI13632" s="6"/>
      <c r="AJ13632" s="10"/>
      <c r="AK13632" s="10"/>
      <c r="AL13632" s="10"/>
      <c r="AM13632" s="10"/>
      <c r="AN13632" s="10"/>
      <c r="AO13632" s="10"/>
      <c r="AP13632" s="10"/>
      <c r="AQ13632" s="10"/>
      <c r="AR13632" s="10"/>
      <c r="AS13632" s="10"/>
      <c r="AT13632" s="10"/>
      <c r="AU13632" s="10"/>
      <c r="AV13632" s="10"/>
      <c r="AW13632" s="10"/>
      <c r="AX13632" s="10"/>
      <c r="AY13632" s="10"/>
      <c r="AZ13632" s="10"/>
      <c r="BA13632" s="10"/>
      <c r="BB13632" s="10"/>
      <c r="BC13632" s="10"/>
      <c r="BD13632" s="10"/>
      <c r="BE13632" s="10"/>
      <c r="BF13632" s="10"/>
      <c r="BG13632" s="6"/>
    </row>
    <row r="13633" spans="34:59" x14ac:dyDescent="0.25">
      <c r="AH13633" s="6"/>
      <c r="AI13633" s="6"/>
      <c r="AJ13633" s="6"/>
      <c r="AK13633" s="6"/>
      <c r="AL13633" s="6"/>
      <c r="AM13633" s="6"/>
      <c r="AN13633" s="6"/>
      <c r="AO13633" s="6"/>
      <c r="AP13633" s="6"/>
      <c r="AQ13633" s="6"/>
      <c r="AR13633" s="6"/>
      <c r="AS13633" s="6"/>
      <c r="AT13633" s="6"/>
      <c r="AU13633" s="6"/>
      <c r="AV13633" s="6"/>
      <c r="AW13633" s="6"/>
      <c r="AX13633" s="6"/>
      <c r="AY13633" s="6"/>
      <c r="AZ13633" s="6"/>
      <c r="BA13633" s="6"/>
      <c r="BB13633" s="6"/>
      <c r="BC13633" s="6"/>
      <c r="BD13633" s="6"/>
      <c r="BE13633" s="6"/>
      <c r="BF13633" s="6"/>
      <c r="BG13633" s="10"/>
    </row>
    <row r="13634" spans="34:59" x14ac:dyDescent="0.25">
      <c r="AH13634" s="10"/>
      <c r="AI13634" s="6"/>
    </row>
    <row r="13635" spans="34:59" x14ac:dyDescent="0.25">
      <c r="AH13635" s="6"/>
      <c r="AI13635" s="6"/>
      <c r="AJ13635" s="6"/>
      <c r="AK13635" s="6"/>
      <c r="AL13635" s="6"/>
      <c r="AM13635" s="6"/>
      <c r="AN13635" s="6"/>
      <c r="AO13635" s="6"/>
      <c r="AP13635" s="6"/>
      <c r="AQ13635" s="6"/>
      <c r="AR13635" s="6"/>
      <c r="AS13635" s="6"/>
      <c r="AT13635" s="6"/>
      <c r="AU13635" s="6"/>
      <c r="AV13635" s="6"/>
      <c r="AW13635" s="6"/>
      <c r="AX13635" s="6"/>
      <c r="AY13635" s="6"/>
      <c r="AZ13635" s="6"/>
      <c r="BA13635" s="6"/>
      <c r="BB13635" s="6"/>
      <c r="BC13635" s="6"/>
      <c r="BD13635" s="6"/>
      <c r="BE13635" s="6"/>
      <c r="BF13635" s="6"/>
      <c r="BG13635" s="6"/>
    </row>
    <row r="13636" spans="34:59" x14ac:dyDescent="0.25">
      <c r="AH13636" s="10"/>
      <c r="AI13636" s="6"/>
      <c r="AJ13636" s="10"/>
      <c r="AK13636" s="10"/>
      <c r="AL13636" s="10"/>
      <c r="AM13636" s="10"/>
      <c r="AN13636" s="10"/>
      <c r="AO13636" s="10"/>
      <c r="AP13636" s="10"/>
      <c r="AQ13636" s="10"/>
      <c r="AR13636" s="10"/>
      <c r="AS13636" s="10"/>
      <c r="AT13636" s="10"/>
      <c r="AU13636" s="10"/>
      <c r="AV13636" s="10"/>
      <c r="AW13636" s="10"/>
      <c r="AX13636" s="10"/>
      <c r="AY13636" s="10"/>
      <c r="AZ13636" s="10"/>
      <c r="BA13636" s="10"/>
      <c r="BB13636" s="10"/>
      <c r="BC13636" s="10"/>
      <c r="BD13636" s="10"/>
      <c r="BE13636" s="10"/>
      <c r="BF13636" s="10"/>
      <c r="BG13636" s="6"/>
    </row>
    <row r="13638" spans="34:59" x14ac:dyDescent="0.25">
      <c r="AH13638" s="10"/>
      <c r="AI13638" s="6"/>
    </row>
    <row r="13639" spans="34:59" x14ac:dyDescent="0.25">
      <c r="AH13639" s="6"/>
      <c r="AI13639" s="6"/>
      <c r="AJ13639" s="6"/>
      <c r="AK13639" s="6"/>
      <c r="AL13639" s="6"/>
      <c r="AM13639" s="6"/>
      <c r="AN13639" s="6"/>
      <c r="AO13639" s="6"/>
      <c r="AP13639" s="6"/>
      <c r="AQ13639" s="6"/>
      <c r="AR13639" s="6"/>
      <c r="AS13639" s="6"/>
      <c r="AT13639" s="6"/>
      <c r="AU13639" s="6"/>
      <c r="AV13639" s="6"/>
      <c r="AW13639" s="6"/>
      <c r="AX13639" s="6"/>
      <c r="AY13639" s="6"/>
      <c r="AZ13639" s="6"/>
      <c r="BA13639" s="6"/>
      <c r="BB13639" s="6"/>
      <c r="BC13639" s="6"/>
      <c r="BD13639" s="6"/>
      <c r="BE13639" s="6"/>
      <c r="BF13639" s="6"/>
      <c r="BG13639" s="6"/>
    </row>
    <row r="13640" spans="34:59" x14ac:dyDescent="0.25">
      <c r="AH13640" s="10"/>
      <c r="AI13640" s="6"/>
      <c r="AJ13640" s="10"/>
      <c r="AK13640" s="10"/>
      <c r="AL13640" s="10"/>
      <c r="AM13640" s="10"/>
      <c r="AN13640" s="10"/>
      <c r="AO13640" s="10"/>
      <c r="AP13640" s="10"/>
      <c r="AQ13640" s="10"/>
      <c r="AR13640" s="10"/>
      <c r="AS13640" s="10"/>
      <c r="AT13640" s="10"/>
      <c r="AU13640" s="10"/>
      <c r="AV13640" s="10"/>
      <c r="AW13640" s="10"/>
      <c r="AX13640" s="10"/>
      <c r="AY13640" s="10"/>
      <c r="AZ13640" s="10"/>
      <c r="BA13640" s="10"/>
      <c r="BB13640" s="10"/>
      <c r="BC13640" s="10"/>
      <c r="BD13640" s="10"/>
      <c r="BE13640" s="10"/>
      <c r="BF13640" s="10"/>
      <c r="BG13640" s="6"/>
    </row>
    <row r="13641" spans="34:59" x14ac:dyDescent="0.25">
      <c r="AH13641" s="6"/>
      <c r="AI13641" s="6"/>
      <c r="AJ13641" s="6"/>
      <c r="AK13641" s="6"/>
      <c r="AL13641" s="6"/>
      <c r="AM13641" s="6"/>
      <c r="AN13641" s="6"/>
      <c r="AO13641" s="6"/>
      <c r="AP13641" s="6"/>
      <c r="AQ13641" s="6"/>
      <c r="AR13641" s="6"/>
      <c r="AS13641" s="6"/>
      <c r="AT13641" s="6"/>
      <c r="AU13641" s="6"/>
      <c r="AV13641" s="6"/>
      <c r="AW13641" s="6"/>
      <c r="AX13641" s="6"/>
      <c r="AY13641" s="6"/>
      <c r="AZ13641" s="6"/>
      <c r="BA13641" s="6"/>
      <c r="BB13641" s="6"/>
      <c r="BC13641" s="6"/>
      <c r="BD13641" s="6"/>
      <c r="BE13641" s="6"/>
      <c r="BF13641" s="6"/>
      <c r="BG13641" s="10"/>
    </row>
    <row r="13642" spans="34:59" x14ac:dyDescent="0.25">
      <c r="AH13642" s="10"/>
      <c r="AI13642" s="6"/>
    </row>
    <row r="13643" spans="34:59" x14ac:dyDescent="0.25">
      <c r="AH13643" s="6"/>
      <c r="AI13643" s="6"/>
      <c r="AJ13643" s="6"/>
      <c r="AK13643" s="6"/>
      <c r="AL13643" s="6"/>
      <c r="AM13643" s="6"/>
      <c r="AN13643" s="6"/>
      <c r="AO13643" s="6"/>
      <c r="AP13643" s="6"/>
      <c r="AQ13643" s="6"/>
      <c r="AR13643" s="6"/>
      <c r="AS13643" s="6"/>
      <c r="AT13643" s="6"/>
      <c r="AU13643" s="6"/>
      <c r="AV13643" s="6"/>
      <c r="AW13643" s="6"/>
      <c r="AX13643" s="6"/>
      <c r="AY13643" s="6"/>
      <c r="AZ13643" s="6"/>
      <c r="BA13643" s="6"/>
      <c r="BB13643" s="6"/>
      <c r="BC13643" s="6"/>
      <c r="BD13643" s="6"/>
      <c r="BE13643" s="6"/>
      <c r="BF13643" s="6"/>
      <c r="BG13643" s="6"/>
    </row>
    <row r="13644" spans="34:59" x14ac:dyDescent="0.25">
      <c r="AH13644" s="10"/>
      <c r="AI13644" s="6"/>
      <c r="AJ13644" s="10"/>
      <c r="AK13644" s="10"/>
      <c r="AL13644" s="10"/>
      <c r="AM13644" s="10"/>
      <c r="AN13644" s="10"/>
      <c r="AO13644" s="10"/>
      <c r="AP13644" s="10"/>
      <c r="AQ13644" s="10"/>
      <c r="AR13644" s="10"/>
      <c r="AS13644" s="10"/>
      <c r="AT13644" s="10"/>
      <c r="AU13644" s="10"/>
      <c r="AV13644" s="10"/>
      <c r="AW13644" s="10"/>
      <c r="AX13644" s="10"/>
      <c r="AY13644" s="10"/>
      <c r="AZ13644" s="10"/>
      <c r="BA13644" s="10"/>
      <c r="BB13644" s="10"/>
      <c r="BC13644" s="10"/>
      <c r="BD13644" s="10"/>
      <c r="BE13644" s="10"/>
      <c r="BF13644" s="10"/>
      <c r="BG13644" s="6"/>
    </row>
    <row r="13645" spans="34:59" x14ac:dyDescent="0.25">
      <c r="AH13645" s="6"/>
      <c r="AI13645" s="6"/>
      <c r="AJ13645" s="6"/>
      <c r="AK13645" s="6"/>
      <c r="AL13645" s="6"/>
      <c r="AM13645" s="6"/>
      <c r="AN13645" s="6"/>
      <c r="AO13645" s="6"/>
      <c r="AP13645" s="6"/>
      <c r="AQ13645" s="6"/>
      <c r="AR13645" s="6"/>
      <c r="AS13645" s="6"/>
      <c r="AT13645" s="6"/>
      <c r="AU13645" s="6"/>
      <c r="AV13645" s="6"/>
      <c r="AW13645" s="6"/>
      <c r="AX13645" s="6"/>
      <c r="AY13645" s="6"/>
      <c r="AZ13645" s="6"/>
      <c r="BA13645" s="6"/>
      <c r="BB13645" s="6"/>
      <c r="BC13645" s="6"/>
      <c r="BD13645" s="6"/>
      <c r="BE13645" s="6"/>
      <c r="BF13645" s="6"/>
      <c r="BG13645" s="10"/>
    </row>
    <row r="13646" spans="34:59" x14ac:dyDescent="0.25">
      <c r="AH13646" s="10"/>
      <c r="AI13646" s="6"/>
    </row>
    <row r="13647" spans="34:59" x14ac:dyDescent="0.25">
      <c r="AH13647" s="6"/>
      <c r="AI13647" s="6"/>
      <c r="AJ13647" s="6"/>
      <c r="AK13647" s="6"/>
      <c r="AL13647" s="6"/>
      <c r="AM13647" s="6"/>
      <c r="AN13647" s="6"/>
      <c r="AO13647" s="6"/>
      <c r="AP13647" s="6"/>
      <c r="AQ13647" s="6"/>
      <c r="AR13647" s="6"/>
      <c r="AS13647" s="6"/>
      <c r="AT13647" s="6"/>
      <c r="AU13647" s="6"/>
      <c r="AV13647" s="6"/>
      <c r="AW13647" s="6"/>
      <c r="AX13647" s="6"/>
      <c r="AY13647" s="6"/>
      <c r="AZ13647" s="6"/>
      <c r="BA13647" s="6"/>
      <c r="BB13647" s="6"/>
      <c r="BC13647" s="6"/>
      <c r="BD13647" s="6"/>
      <c r="BE13647" s="6"/>
      <c r="BF13647" s="6"/>
      <c r="BG13647" s="6"/>
    </row>
    <row r="13648" spans="34:59" x14ac:dyDescent="0.25">
      <c r="AH13648" s="10"/>
      <c r="AI13648" s="6"/>
      <c r="AJ13648" s="10"/>
      <c r="AK13648" s="10"/>
      <c r="AL13648" s="10"/>
      <c r="AM13648" s="10"/>
      <c r="AN13648" s="10"/>
      <c r="AO13648" s="10"/>
      <c r="AP13648" s="10"/>
      <c r="AQ13648" s="10"/>
      <c r="AR13648" s="10"/>
      <c r="AS13648" s="10"/>
      <c r="AT13648" s="10"/>
      <c r="AU13648" s="10"/>
      <c r="AV13648" s="10"/>
      <c r="AW13648" s="10"/>
      <c r="AX13648" s="10"/>
      <c r="AY13648" s="10"/>
      <c r="AZ13648" s="10"/>
      <c r="BA13648" s="10"/>
      <c r="BB13648" s="10"/>
      <c r="BC13648" s="10"/>
      <c r="BD13648" s="10"/>
      <c r="BE13648" s="10"/>
      <c r="BF13648" s="10"/>
      <c r="BG13648" s="6"/>
    </row>
    <row r="13649" spans="34:59" x14ac:dyDescent="0.25">
      <c r="AH13649" s="6"/>
      <c r="AI13649" s="6"/>
      <c r="AJ13649" s="6"/>
      <c r="AK13649" s="6"/>
      <c r="AL13649" s="6"/>
      <c r="AM13649" s="6"/>
      <c r="AN13649" s="6"/>
      <c r="AO13649" s="6"/>
      <c r="AP13649" s="6"/>
      <c r="AQ13649" s="6"/>
      <c r="AR13649" s="6"/>
      <c r="AS13649" s="6"/>
      <c r="AT13649" s="6"/>
      <c r="AU13649" s="6"/>
      <c r="AV13649" s="6"/>
      <c r="AW13649" s="6"/>
      <c r="AX13649" s="6"/>
      <c r="AY13649" s="6"/>
      <c r="AZ13649" s="6"/>
      <c r="BA13649" s="6"/>
      <c r="BB13649" s="6"/>
      <c r="BC13649" s="6"/>
      <c r="BD13649" s="6"/>
      <c r="BE13649" s="6"/>
      <c r="BF13649" s="6"/>
      <c r="BG13649" s="10"/>
    </row>
    <row r="13650" spans="34:59" x14ac:dyDescent="0.25">
      <c r="AH13650" s="10"/>
      <c r="AI13650" s="6"/>
    </row>
    <row r="13651" spans="34:59" x14ac:dyDescent="0.25">
      <c r="AH13651" s="6"/>
      <c r="AI13651" s="6"/>
      <c r="AJ13651" s="6"/>
      <c r="AK13651" s="6"/>
      <c r="AL13651" s="6"/>
      <c r="AM13651" s="6"/>
      <c r="AN13651" s="6"/>
      <c r="AO13651" s="6"/>
      <c r="AP13651" s="6"/>
      <c r="AQ13651" s="6"/>
      <c r="AR13651" s="6"/>
      <c r="AS13651" s="6"/>
      <c r="AT13651" s="6"/>
      <c r="AU13651" s="6"/>
      <c r="AV13651" s="6"/>
      <c r="AW13651" s="6"/>
      <c r="AX13651" s="6"/>
      <c r="AY13651" s="6"/>
      <c r="AZ13651" s="6"/>
      <c r="BA13651" s="6"/>
      <c r="BB13651" s="6"/>
      <c r="BC13651" s="6"/>
      <c r="BD13651" s="6"/>
      <c r="BE13651" s="6"/>
      <c r="BF13651" s="6"/>
      <c r="BG13651" s="6"/>
    </row>
    <row r="13652" spans="34:59" x14ac:dyDescent="0.25">
      <c r="AH13652" s="10"/>
      <c r="AI13652" s="6"/>
      <c r="AJ13652" s="10"/>
      <c r="AK13652" s="10"/>
      <c r="AL13652" s="10"/>
      <c r="AM13652" s="10"/>
      <c r="AN13652" s="10"/>
      <c r="AO13652" s="10"/>
      <c r="AP13652" s="10"/>
      <c r="AQ13652" s="10"/>
      <c r="AR13652" s="10"/>
      <c r="AS13652" s="10"/>
      <c r="AT13652" s="10"/>
      <c r="AU13652" s="10"/>
      <c r="AV13652" s="10"/>
      <c r="AW13652" s="10"/>
      <c r="AX13652" s="10"/>
      <c r="AY13652" s="10"/>
      <c r="AZ13652" s="10"/>
      <c r="BA13652" s="10"/>
      <c r="BB13652" s="10"/>
      <c r="BC13652" s="10"/>
      <c r="BD13652" s="10"/>
      <c r="BE13652" s="10"/>
      <c r="BF13652" s="10"/>
      <c r="BG13652" s="6"/>
    </row>
    <row r="13654" spans="34:59" x14ac:dyDescent="0.25">
      <c r="AH13654" s="10"/>
      <c r="AI13654" s="6"/>
    </row>
    <row r="13655" spans="34:59" x14ac:dyDescent="0.25">
      <c r="AH13655" s="6"/>
      <c r="AI13655" s="6"/>
      <c r="AJ13655" s="6"/>
      <c r="AK13655" s="6"/>
      <c r="AL13655" s="6"/>
      <c r="AM13655" s="6"/>
      <c r="AN13655" s="6"/>
      <c r="AO13655" s="6"/>
      <c r="AP13655" s="6"/>
      <c r="AQ13655" s="6"/>
      <c r="AR13655" s="6"/>
      <c r="AS13655" s="6"/>
      <c r="AT13655" s="6"/>
      <c r="AU13655" s="6"/>
      <c r="AV13655" s="6"/>
      <c r="AW13655" s="6"/>
      <c r="AX13655" s="6"/>
      <c r="AY13655" s="6"/>
      <c r="AZ13655" s="6"/>
      <c r="BA13655" s="6"/>
      <c r="BB13655" s="6"/>
      <c r="BC13655" s="6"/>
      <c r="BD13655" s="6"/>
      <c r="BE13655" s="6"/>
      <c r="BF13655" s="6"/>
      <c r="BG13655" s="6"/>
    </row>
    <row r="13656" spans="34:59" x14ac:dyDescent="0.25">
      <c r="AH13656" s="10"/>
      <c r="AI13656" s="6"/>
      <c r="AJ13656" s="10"/>
      <c r="AK13656" s="10"/>
      <c r="AL13656" s="10"/>
      <c r="AM13656" s="10"/>
      <c r="AN13656" s="10"/>
      <c r="AO13656" s="10"/>
      <c r="AP13656" s="10"/>
      <c r="AQ13656" s="10"/>
      <c r="AR13656" s="10"/>
      <c r="AS13656" s="10"/>
      <c r="AT13656" s="10"/>
      <c r="AU13656" s="10"/>
      <c r="AV13656" s="10"/>
      <c r="AW13656" s="10"/>
      <c r="AX13656" s="10"/>
      <c r="AY13656" s="10"/>
      <c r="AZ13656" s="10"/>
      <c r="BA13656" s="10"/>
      <c r="BB13656" s="10"/>
      <c r="BC13656" s="10"/>
      <c r="BD13656" s="10"/>
      <c r="BE13656" s="10"/>
      <c r="BF13656" s="10"/>
      <c r="BG13656" s="6"/>
    </row>
    <row r="13657" spans="34:59" x14ac:dyDescent="0.25">
      <c r="AH13657" s="6"/>
      <c r="AI13657" s="6"/>
      <c r="AJ13657" s="6"/>
      <c r="AK13657" s="6"/>
      <c r="AL13657" s="6"/>
      <c r="AM13657" s="6"/>
      <c r="AN13657" s="6"/>
      <c r="AO13657" s="6"/>
      <c r="AP13657" s="6"/>
      <c r="AQ13657" s="6"/>
      <c r="AR13657" s="6"/>
      <c r="AS13657" s="6"/>
      <c r="AT13657" s="6"/>
      <c r="AU13657" s="6"/>
      <c r="AV13657" s="6"/>
      <c r="AW13657" s="6"/>
      <c r="AX13657" s="6"/>
      <c r="AY13657" s="6"/>
      <c r="AZ13657" s="6"/>
      <c r="BA13657" s="6"/>
      <c r="BB13657" s="6"/>
      <c r="BC13657" s="6"/>
      <c r="BD13657" s="6"/>
      <c r="BE13657" s="6"/>
      <c r="BF13657" s="6"/>
      <c r="BG13657" s="10"/>
    </row>
    <row r="13658" spans="34:59" x14ac:dyDescent="0.25">
      <c r="AH13658" s="10"/>
      <c r="AI13658" s="6"/>
    </row>
    <row r="13659" spans="34:59" x14ac:dyDescent="0.25">
      <c r="AH13659" s="6"/>
      <c r="AI13659" s="6"/>
      <c r="AJ13659" s="6"/>
      <c r="AK13659" s="6"/>
      <c r="AL13659" s="6"/>
      <c r="AM13659" s="6"/>
      <c r="AN13659" s="6"/>
      <c r="AO13659" s="6"/>
      <c r="AP13659" s="6"/>
      <c r="AQ13659" s="6"/>
      <c r="AR13659" s="6"/>
      <c r="AS13659" s="6"/>
      <c r="AT13659" s="6"/>
      <c r="AU13659" s="6"/>
      <c r="AV13659" s="6"/>
      <c r="AW13659" s="6"/>
      <c r="AX13659" s="6"/>
      <c r="AY13659" s="6"/>
      <c r="AZ13659" s="6"/>
      <c r="BA13659" s="6"/>
      <c r="BB13659" s="6"/>
      <c r="BC13659" s="6"/>
      <c r="BD13659" s="6"/>
      <c r="BE13659" s="6"/>
      <c r="BF13659" s="6"/>
      <c r="BG13659" s="6"/>
    </row>
    <row r="13660" spans="34:59" x14ac:dyDescent="0.25">
      <c r="AH13660" s="10"/>
      <c r="AI13660" s="6"/>
      <c r="AJ13660" s="10"/>
      <c r="AK13660" s="10"/>
      <c r="AL13660" s="10"/>
      <c r="AM13660" s="10"/>
      <c r="AN13660" s="10"/>
      <c r="AO13660" s="10"/>
      <c r="AP13660" s="10"/>
      <c r="AQ13660" s="10"/>
      <c r="AR13660" s="10"/>
      <c r="AS13660" s="10"/>
      <c r="AT13660" s="10"/>
      <c r="AU13660" s="10"/>
      <c r="AV13660" s="10"/>
      <c r="AW13660" s="10"/>
      <c r="AX13660" s="10"/>
      <c r="AY13660" s="10"/>
      <c r="AZ13660" s="10"/>
      <c r="BA13660" s="10"/>
      <c r="BB13660" s="10"/>
      <c r="BC13660" s="10"/>
      <c r="BD13660" s="10"/>
      <c r="BE13660" s="10"/>
      <c r="BF13660" s="10"/>
      <c r="BG13660" s="6"/>
    </row>
    <row r="13661" spans="34:59" x14ac:dyDescent="0.25">
      <c r="AH13661" s="6"/>
      <c r="AI13661" s="6"/>
      <c r="AJ13661" s="6"/>
      <c r="AK13661" s="6"/>
      <c r="AL13661" s="6"/>
      <c r="AM13661" s="6"/>
      <c r="AN13661" s="6"/>
      <c r="AO13661" s="6"/>
      <c r="AP13661" s="6"/>
      <c r="AQ13661" s="6"/>
      <c r="AR13661" s="6"/>
      <c r="AS13661" s="6"/>
      <c r="AT13661" s="6"/>
      <c r="AU13661" s="6"/>
      <c r="AV13661" s="6"/>
      <c r="AW13661" s="6"/>
      <c r="AX13661" s="6"/>
      <c r="AY13661" s="6"/>
      <c r="AZ13661" s="6"/>
      <c r="BA13661" s="6"/>
      <c r="BB13661" s="6"/>
      <c r="BC13661" s="6"/>
      <c r="BD13661" s="6"/>
      <c r="BE13661" s="6"/>
      <c r="BF13661" s="6"/>
      <c r="BG13661" s="10"/>
    </row>
    <row r="13662" spans="34:59" x14ac:dyDescent="0.25">
      <c r="AH13662" s="10"/>
      <c r="AI13662" s="6"/>
    </row>
    <row r="13663" spans="34:59" x14ac:dyDescent="0.25">
      <c r="AH13663" s="6"/>
      <c r="AI13663" s="6"/>
      <c r="AJ13663" s="6"/>
      <c r="AK13663" s="6"/>
      <c r="AL13663" s="6"/>
      <c r="AM13663" s="6"/>
      <c r="AN13663" s="6"/>
      <c r="AO13663" s="6"/>
      <c r="AP13663" s="6"/>
      <c r="AQ13663" s="6"/>
      <c r="AR13663" s="6"/>
      <c r="AS13663" s="6"/>
      <c r="AT13663" s="6"/>
      <c r="AU13663" s="6"/>
      <c r="AV13663" s="6"/>
      <c r="AW13663" s="6"/>
      <c r="AX13663" s="6"/>
      <c r="AY13663" s="6"/>
      <c r="AZ13663" s="6"/>
      <c r="BA13663" s="6"/>
      <c r="BB13663" s="6"/>
      <c r="BC13663" s="6"/>
      <c r="BD13663" s="6"/>
      <c r="BE13663" s="6"/>
      <c r="BF13663" s="6"/>
      <c r="BG13663" s="6"/>
    </row>
    <row r="13664" spans="34:59" x14ac:dyDescent="0.25">
      <c r="AH13664" s="10"/>
      <c r="AI13664" s="6"/>
      <c r="AJ13664" s="10"/>
      <c r="AK13664" s="10"/>
      <c r="AL13664" s="10"/>
      <c r="AM13664" s="10"/>
      <c r="AN13664" s="10"/>
      <c r="AO13664" s="10"/>
      <c r="AP13664" s="10"/>
      <c r="AQ13664" s="10"/>
      <c r="AR13664" s="10"/>
      <c r="AS13664" s="10"/>
      <c r="AT13664" s="10"/>
      <c r="AU13664" s="10"/>
      <c r="AV13664" s="10"/>
      <c r="AW13664" s="10"/>
      <c r="AX13664" s="10"/>
      <c r="AY13664" s="10"/>
      <c r="AZ13664" s="10"/>
      <c r="BA13664" s="10"/>
      <c r="BB13664" s="10"/>
      <c r="BC13664" s="10"/>
      <c r="BD13664" s="10"/>
      <c r="BE13664" s="10"/>
      <c r="BF13664" s="10"/>
      <c r="BG13664" s="6"/>
    </row>
    <row r="13665" spans="34:59" x14ac:dyDescent="0.25">
      <c r="AH13665" s="6"/>
      <c r="AI13665" s="6"/>
      <c r="AJ13665" s="6"/>
      <c r="AK13665" s="6"/>
      <c r="AL13665" s="6"/>
      <c r="AM13665" s="6"/>
      <c r="AN13665" s="6"/>
      <c r="AO13665" s="6"/>
      <c r="AP13665" s="6"/>
      <c r="AQ13665" s="6"/>
      <c r="AR13665" s="6"/>
      <c r="AS13665" s="6"/>
      <c r="AT13665" s="6"/>
      <c r="AU13665" s="6"/>
      <c r="AV13665" s="6"/>
      <c r="AW13665" s="6"/>
      <c r="AX13665" s="6"/>
      <c r="AY13665" s="6"/>
      <c r="AZ13665" s="6"/>
      <c r="BA13665" s="6"/>
      <c r="BB13665" s="6"/>
      <c r="BC13665" s="6"/>
      <c r="BD13665" s="6"/>
      <c r="BE13665" s="6"/>
      <c r="BF13665" s="6"/>
      <c r="BG13665" s="10"/>
    </row>
    <row r="13666" spans="34:59" x14ac:dyDescent="0.25">
      <c r="AH13666" s="10"/>
      <c r="AI13666" s="6"/>
    </row>
    <row r="13667" spans="34:59" x14ac:dyDescent="0.25">
      <c r="AH13667" s="6"/>
      <c r="AI13667" s="6"/>
      <c r="AJ13667" s="6"/>
      <c r="AK13667" s="6"/>
      <c r="AL13667" s="6"/>
      <c r="AM13667" s="6"/>
      <c r="AN13667" s="6"/>
      <c r="AO13667" s="6"/>
      <c r="AP13667" s="6"/>
      <c r="AQ13667" s="6"/>
      <c r="AR13667" s="6"/>
      <c r="AS13667" s="6"/>
      <c r="AT13667" s="6"/>
      <c r="AU13667" s="6"/>
      <c r="AV13667" s="6"/>
      <c r="AW13667" s="6"/>
      <c r="AX13667" s="6"/>
      <c r="AY13667" s="6"/>
      <c r="AZ13667" s="6"/>
      <c r="BA13667" s="6"/>
      <c r="BB13667" s="6"/>
      <c r="BC13667" s="6"/>
      <c r="BD13667" s="6"/>
      <c r="BE13667" s="6"/>
      <c r="BF13667" s="6"/>
      <c r="BG13667" s="6"/>
    </row>
    <row r="13668" spans="34:59" x14ac:dyDescent="0.25">
      <c r="AH13668" s="10"/>
      <c r="AI13668" s="6"/>
      <c r="AJ13668" s="10"/>
      <c r="AK13668" s="10"/>
      <c r="AL13668" s="10"/>
      <c r="AM13668" s="10"/>
      <c r="AN13668" s="10"/>
      <c r="AO13668" s="10"/>
      <c r="AP13668" s="10"/>
      <c r="AQ13668" s="10"/>
      <c r="AR13668" s="10"/>
      <c r="AS13668" s="10"/>
      <c r="AT13668" s="10"/>
      <c r="AU13668" s="10"/>
      <c r="AV13668" s="10"/>
      <c r="AW13668" s="10"/>
      <c r="AX13668" s="10"/>
      <c r="AY13668" s="10"/>
      <c r="AZ13668" s="10"/>
      <c r="BA13668" s="10"/>
      <c r="BB13668" s="10"/>
      <c r="BC13668" s="10"/>
      <c r="BD13668" s="10"/>
      <c r="BE13668" s="10"/>
      <c r="BF13668" s="10"/>
      <c r="BG13668" s="6"/>
    </row>
    <row r="13670" spans="34:59" x14ac:dyDescent="0.25">
      <c r="AH13670" s="10"/>
      <c r="AI13670" s="6"/>
    </row>
    <row r="13671" spans="34:59" x14ac:dyDescent="0.25">
      <c r="AH13671" s="6"/>
      <c r="AI13671" s="6"/>
      <c r="AJ13671" s="6"/>
      <c r="AK13671" s="6"/>
      <c r="AL13671" s="6"/>
      <c r="AM13671" s="6"/>
      <c r="AN13671" s="6"/>
      <c r="AO13671" s="6"/>
      <c r="AP13671" s="6"/>
      <c r="AQ13671" s="6"/>
      <c r="AR13671" s="6"/>
      <c r="AS13671" s="6"/>
      <c r="AT13671" s="6"/>
      <c r="AU13671" s="6"/>
      <c r="AV13671" s="6"/>
      <c r="AW13671" s="6"/>
      <c r="AX13671" s="6"/>
      <c r="AY13671" s="6"/>
      <c r="AZ13671" s="6"/>
      <c r="BA13671" s="6"/>
      <c r="BB13671" s="6"/>
      <c r="BC13671" s="6"/>
      <c r="BD13671" s="6"/>
      <c r="BE13671" s="6"/>
      <c r="BF13671" s="6"/>
      <c r="BG13671" s="6"/>
    </row>
    <row r="13672" spans="34:59" x14ac:dyDescent="0.25">
      <c r="AH13672" s="10"/>
      <c r="AI13672" s="6"/>
      <c r="AJ13672" s="10"/>
      <c r="AK13672" s="10"/>
      <c r="AL13672" s="10"/>
      <c r="AM13672" s="10"/>
      <c r="AN13672" s="10"/>
      <c r="AO13672" s="10"/>
      <c r="AP13672" s="10"/>
      <c r="AQ13672" s="10"/>
      <c r="AR13672" s="10"/>
      <c r="AS13672" s="10"/>
      <c r="AT13672" s="10"/>
      <c r="AU13672" s="10"/>
      <c r="AV13672" s="10"/>
      <c r="AW13672" s="10"/>
      <c r="AX13672" s="10"/>
      <c r="AY13672" s="10"/>
      <c r="AZ13672" s="10"/>
      <c r="BA13672" s="10"/>
      <c r="BB13672" s="10"/>
      <c r="BC13672" s="10"/>
      <c r="BD13672" s="10"/>
      <c r="BE13672" s="10"/>
      <c r="BF13672" s="10"/>
      <c r="BG13672" s="6"/>
    </row>
    <row r="13673" spans="34:59" x14ac:dyDescent="0.25">
      <c r="AH13673" s="6"/>
      <c r="AI13673" s="6"/>
      <c r="AJ13673" s="6"/>
      <c r="AK13673" s="6"/>
      <c r="AL13673" s="6"/>
      <c r="AM13673" s="6"/>
      <c r="AN13673" s="6"/>
      <c r="AO13673" s="6"/>
      <c r="AP13673" s="6"/>
      <c r="AQ13673" s="6"/>
      <c r="AR13673" s="6"/>
      <c r="AS13673" s="6"/>
      <c r="AT13673" s="6"/>
      <c r="AU13673" s="6"/>
      <c r="AV13673" s="6"/>
      <c r="AW13673" s="6"/>
      <c r="AX13673" s="6"/>
      <c r="AY13673" s="6"/>
      <c r="AZ13673" s="6"/>
      <c r="BA13673" s="6"/>
      <c r="BB13673" s="6"/>
      <c r="BC13673" s="6"/>
      <c r="BD13673" s="6"/>
      <c r="BE13673" s="6"/>
      <c r="BF13673" s="6"/>
      <c r="BG13673" s="10"/>
    </row>
    <row r="13674" spans="34:59" x14ac:dyDescent="0.25">
      <c r="AH13674" s="10"/>
      <c r="AI13674" s="6"/>
    </row>
    <row r="13675" spans="34:59" x14ac:dyDescent="0.25">
      <c r="AH13675" s="6"/>
      <c r="AI13675" s="6"/>
      <c r="AJ13675" s="6"/>
      <c r="AK13675" s="6"/>
      <c r="AL13675" s="6"/>
      <c r="AM13675" s="6"/>
      <c r="AN13675" s="6"/>
      <c r="AO13675" s="6"/>
      <c r="AP13675" s="6"/>
      <c r="AQ13675" s="6"/>
      <c r="AR13675" s="6"/>
      <c r="AS13675" s="6"/>
      <c r="AT13675" s="6"/>
      <c r="AU13675" s="6"/>
      <c r="AV13675" s="6"/>
      <c r="AW13675" s="6"/>
      <c r="AX13675" s="6"/>
      <c r="AY13675" s="6"/>
      <c r="AZ13675" s="6"/>
      <c r="BA13675" s="6"/>
      <c r="BB13675" s="6"/>
      <c r="BC13675" s="6"/>
      <c r="BD13675" s="6"/>
      <c r="BE13675" s="6"/>
      <c r="BF13675" s="6"/>
      <c r="BG13675" s="6"/>
    </row>
    <row r="13676" spans="34:59" x14ac:dyDescent="0.25">
      <c r="AH13676" s="10"/>
      <c r="AI13676" s="6"/>
      <c r="AJ13676" s="10"/>
      <c r="AK13676" s="10"/>
      <c r="AL13676" s="10"/>
      <c r="AM13676" s="10"/>
      <c r="AN13676" s="10"/>
      <c r="AO13676" s="10"/>
      <c r="AP13676" s="10"/>
      <c r="AQ13676" s="10"/>
      <c r="AR13676" s="10"/>
      <c r="AS13676" s="10"/>
      <c r="AT13676" s="10"/>
      <c r="AU13676" s="10"/>
      <c r="AV13676" s="10"/>
      <c r="AW13676" s="10"/>
      <c r="AX13676" s="10"/>
      <c r="AY13676" s="10"/>
      <c r="AZ13676" s="10"/>
      <c r="BA13676" s="10"/>
      <c r="BB13676" s="10"/>
      <c r="BC13676" s="10"/>
      <c r="BD13676" s="10"/>
      <c r="BE13676" s="10"/>
      <c r="BF13676" s="10"/>
      <c r="BG13676" s="6"/>
    </row>
    <row r="13677" spans="34:59" x14ac:dyDescent="0.25">
      <c r="AH13677" s="6"/>
      <c r="AI13677" s="6"/>
      <c r="AJ13677" s="6"/>
      <c r="AK13677" s="6"/>
      <c r="AL13677" s="6"/>
      <c r="AM13677" s="6"/>
      <c r="AN13677" s="6"/>
      <c r="AO13677" s="6"/>
      <c r="AP13677" s="6"/>
      <c r="AQ13677" s="6"/>
      <c r="AR13677" s="6"/>
      <c r="AS13677" s="6"/>
      <c r="AT13677" s="6"/>
      <c r="AU13677" s="6"/>
      <c r="AV13677" s="6"/>
      <c r="AW13677" s="6"/>
      <c r="AX13677" s="6"/>
      <c r="AY13677" s="6"/>
      <c r="AZ13677" s="6"/>
      <c r="BA13677" s="6"/>
      <c r="BB13677" s="6"/>
      <c r="BC13677" s="6"/>
      <c r="BD13677" s="6"/>
      <c r="BE13677" s="6"/>
      <c r="BF13677" s="6"/>
      <c r="BG13677" s="10"/>
    </row>
    <row r="13678" spans="34:59" x14ac:dyDescent="0.25">
      <c r="AH13678" s="10"/>
      <c r="AI13678" s="6"/>
    </row>
    <row r="13679" spans="34:59" x14ac:dyDescent="0.25">
      <c r="AH13679" s="6"/>
      <c r="AI13679" s="6"/>
      <c r="AJ13679" s="6"/>
      <c r="AK13679" s="6"/>
      <c r="AL13679" s="6"/>
      <c r="AM13679" s="6"/>
      <c r="AN13679" s="6"/>
      <c r="AO13679" s="6"/>
      <c r="AP13679" s="6"/>
      <c r="AQ13679" s="6"/>
      <c r="AR13679" s="6"/>
      <c r="AS13679" s="6"/>
      <c r="AT13679" s="6"/>
      <c r="AU13679" s="6"/>
      <c r="AV13679" s="6"/>
      <c r="AW13679" s="6"/>
      <c r="AX13679" s="6"/>
      <c r="AY13679" s="6"/>
      <c r="AZ13679" s="6"/>
      <c r="BA13679" s="6"/>
      <c r="BB13679" s="6"/>
      <c r="BC13679" s="6"/>
      <c r="BD13679" s="6"/>
      <c r="BE13679" s="6"/>
      <c r="BF13679" s="6"/>
      <c r="BG13679" s="6"/>
    </row>
    <row r="13680" spans="34:59" x14ac:dyDescent="0.25">
      <c r="AH13680" s="10"/>
      <c r="AI13680" s="6"/>
      <c r="AJ13680" s="10"/>
      <c r="AK13680" s="10"/>
      <c r="AL13680" s="10"/>
      <c r="AM13680" s="10"/>
      <c r="AN13680" s="10"/>
      <c r="AO13680" s="10"/>
      <c r="AP13680" s="10"/>
      <c r="AQ13680" s="10"/>
      <c r="AR13680" s="10"/>
      <c r="AS13680" s="10"/>
      <c r="AT13680" s="10"/>
      <c r="AU13680" s="10"/>
      <c r="AV13680" s="10"/>
      <c r="AW13680" s="10"/>
      <c r="AX13680" s="10"/>
      <c r="AY13680" s="10"/>
      <c r="AZ13680" s="10"/>
      <c r="BA13680" s="10"/>
      <c r="BB13680" s="10"/>
      <c r="BC13680" s="10"/>
      <c r="BD13680" s="10"/>
      <c r="BE13680" s="10"/>
      <c r="BF13680" s="10"/>
      <c r="BG13680" s="6"/>
    </row>
    <row r="13681" spans="34:59" x14ac:dyDescent="0.25">
      <c r="AH13681" s="6"/>
      <c r="AI13681" s="6"/>
      <c r="AJ13681" s="6"/>
      <c r="AK13681" s="6"/>
      <c r="AL13681" s="6"/>
      <c r="AM13681" s="6"/>
      <c r="AN13681" s="6"/>
      <c r="AO13681" s="6"/>
      <c r="AP13681" s="6"/>
      <c r="AQ13681" s="6"/>
      <c r="AR13681" s="6"/>
      <c r="AS13681" s="6"/>
      <c r="AT13681" s="6"/>
      <c r="AU13681" s="6"/>
      <c r="AV13681" s="6"/>
      <c r="AW13681" s="6"/>
      <c r="AX13681" s="6"/>
      <c r="AY13681" s="6"/>
      <c r="AZ13681" s="6"/>
      <c r="BA13681" s="6"/>
      <c r="BB13681" s="6"/>
      <c r="BC13681" s="6"/>
      <c r="BD13681" s="6"/>
      <c r="BE13681" s="6"/>
      <c r="BF13681" s="6"/>
      <c r="BG13681" s="10"/>
    </row>
    <row r="13682" spans="34:59" x14ac:dyDescent="0.25">
      <c r="AH13682" s="10"/>
      <c r="AI13682" s="6"/>
    </row>
    <row r="13683" spans="34:59" x14ac:dyDescent="0.25">
      <c r="AH13683" s="6"/>
      <c r="AI13683" s="6"/>
      <c r="AJ13683" s="6"/>
      <c r="AK13683" s="6"/>
      <c r="AL13683" s="6"/>
      <c r="AM13683" s="6"/>
      <c r="AN13683" s="6"/>
      <c r="AO13683" s="6"/>
      <c r="AP13683" s="6"/>
      <c r="AQ13683" s="6"/>
      <c r="AR13683" s="6"/>
      <c r="AS13683" s="6"/>
      <c r="AT13683" s="6"/>
      <c r="AU13683" s="6"/>
      <c r="AV13683" s="6"/>
      <c r="AW13683" s="6"/>
      <c r="AX13683" s="6"/>
      <c r="AY13683" s="6"/>
      <c r="AZ13683" s="6"/>
      <c r="BA13683" s="6"/>
      <c r="BB13683" s="6"/>
      <c r="BC13683" s="6"/>
      <c r="BD13683" s="6"/>
      <c r="BE13683" s="6"/>
      <c r="BF13683" s="6"/>
      <c r="BG13683" s="6"/>
    </row>
    <row r="13684" spans="34:59" x14ac:dyDescent="0.25">
      <c r="AH13684" s="10"/>
      <c r="AI13684" s="6"/>
      <c r="AJ13684" s="10"/>
      <c r="AK13684" s="10"/>
      <c r="AL13684" s="10"/>
      <c r="AM13684" s="10"/>
      <c r="AN13684" s="10"/>
      <c r="AO13684" s="10"/>
      <c r="AP13684" s="10"/>
      <c r="AQ13684" s="10"/>
      <c r="AR13684" s="10"/>
      <c r="AS13684" s="10"/>
      <c r="AT13684" s="10"/>
      <c r="AU13684" s="10"/>
      <c r="AV13684" s="10"/>
      <c r="AW13684" s="10"/>
      <c r="AX13684" s="10"/>
      <c r="AY13684" s="10"/>
      <c r="AZ13684" s="10"/>
      <c r="BA13684" s="10"/>
      <c r="BB13684" s="10"/>
      <c r="BC13684" s="10"/>
      <c r="BD13684" s="10"/>
      <c r="BE13684" s="10"/>
      <c r="BF13684" s="10"/>
      <c r="BG13684" s="6"/>
    </row>
    <row r="13686" spans="34:59" x14ac:dyDescent="0.25">
      <c r="AH13686" s="10"/>
      <c r="AI13686" s="6"/>
    </row>
    <row r="13687" spans="34:59" x14ac:dyDescent="0.25">
      <c r="AH13687" s="6"/>
      <c r="AI13687" s="6"/>
      <c r="AJ13687" s="6"/>
      <c r="AK13687" s="6"/>
      <c r="AL13687" s="6"/>
      <c r="AM13687" s="6"/>
      <c r="AN13687" s="6"/>
      <c r="AO13687" s="6"/>
      <c r="AP13687" s="6"/>
      <c r="AQ13687" s="6"/>
      <c r="AR13687" s="6"/>
      <c r="AS13687" s="6"/>
      <c r="AT13687" s="6"/>
      <c r="AU13687" s="6"/>
      <c r="AV13687" s="6"/>
      <c r="AW13687" s="6"/>
      <c r="AX13687" s="6"/>
      <c r="AY13687" s="6"/>
      <c r="AZ13687" s="6"/>
      <c r="BA13687" s="6"/>
      <c r="BB13687" s="6"/>
      <c r="BC13687" s="6"/>
      <c r="BD13687" s="6"/>
      <c r="BE13687" s="6"/>
      <c r="BF13687" s="6"/>
      <c r="BG13687" s="6"/>
    </row>
    <row r="13688" spans="34:59" x14ac:dyDescent="0.25">
      <c r="AH13688" s="10"/>
      <c r="AI13688" s="6"/>
      <c r="AJ13688" s="10"/>
      <c r="AK13688" s="10"/>
      <c r="AL13688" s="10"/>
      <c r="AM13688" s="10"/>
      <c r="AN13688" s="10"/>
      <c r="AO13688" s="10"/>
      <c r="AP13688" s="10"/>
      <c r="AQ13688" s="10"/>
      <c r="AR13688" s="10"/>
      <c r="AS13688" s="10"/>
      <c r="AT13688" s="10"/>
      <c r="AU13688" s="10"/>
      <c r="AV13688" s="10"/>
      <c r="AW13688" s="10"/>
      <c r="AX13688" s="10"/>
      <c r="AY13688" s="10"/>
      <c r="AZ13688" s="10"/>
      <c r="BA13688" s="10"/>
      <c r="BB13688" s="10"/>
      <c r="BC13688" s="10"/>
      <c r="BD13688" s="10"/>
      <c r="BE13688" s="10"/>
      <c r="BF13688" s="10"/>
      <c r="BG13688" s="6"/>
    </row>
    <row r="13689" spans="34:59" x14ac:dyDescent="0.25">
      <c r="AH13689" s="6"/>
      <c r="AI13689" s="6"/>
      <c r="AJ13689" s="6"/>
      <c r="AK13689" s="6"/>
      <c r="AL13689" s="6"/>
      <c r="AM13689" s="6"/>
      <c r="AN13689" s="6"/>
      <c r="AO13689" s="6"/>
      <c r="AP13689" s="6"/>
      <c r="AQ13689" s="6"/>
      <c r="AR13689" s="6"/>
      <c r="AS13689" s="6"/>
      <c r="AT13689" s="6"/>
      <c r="AU13689" s="6"/>
      <c r="AV13689" s="6"/>
      <c r="AW13689" s="6"/>
      <c r="AX13689" s="6"/>
      <c r="AY13689" s="6"/>
      <c r="AZ13689" s="6"/>
      <c r="BA13689" s="6"/>
      <c r="BB13689" s="6"/>
      <c r="BC13689" s="6"/>
      <c r="BD13689" s="6"/>
      <c r="BE13689" s="6"/>
      <c r="BF13689" s="6"/>
      <c r="BG13689" s="10"/>
    </row>
    <row r="13690" spans="34:59" x14ac:dyDescent="0.25">
      <c r="AH13690" s="10"/>
      <c r="AI13690" s="6"/>
    </row>
    <row r="13691" spans="34:59" x14ac:dyDescent="0.25">
      <c r="AH13691" s="6"/>
      <c r="AI13691" s="6"/>
      <c r="AJ13691" s="6"/>
      <c r="AK13691" s="6"/>
      <c r="AL13691" s="6"/>
      <c r="AM13691" s="6"/>
      <c r="AN13691" s="6"/>
      <c r="AO13691" s="6"/>
      <c r="AP13691" s="6"/>
      <c r="AQ13691" s="6"/>
      <c r="AR13691" s="6"/>
      <c r="AS13691" s="6"/>
      <c r="AT13691" s="6"/>
      <c r="AU13691" s="6"/>
      <c r="AV13691" s="6"/>
      <c r="AW13691" s="6"/>
      <c r="AX13691" s="6"/>
      <c r="AY13691" s="6"/>
      <c r="AZ13691" s="6"/>
      <c r="BA13691" s="6"/>
      <c r="BB13691" s="6"/>
      <c r="BC13691" s="6"/>
      <c r="BD13691" s="6"/>
      <c r="BE13691" s="6"/>
      <c r="BF13691" s="6"/>
      <c r="BG13691" s="6"/>
    </row>
    <row r="13692" spans="34:59" x14ac:dyDescent="0.25">
      <c r="AH13692" s="10"/>
      <c r="AI13692" s="6"/>
      <c r="AJ13692" s="10"/>
      <c r="AK13692" s="10"/>
      <c r="AL13692" s="10"/>
      <c r="AM13692" s="10"/>
      <c r="AN13692" s="10"/>
      <c r="AO13692" s="10"/>
      <c r="AP13692" s="10"/>
      <c r="AQ13692" s="10"/>
      <c r="AR13692" s="10"/>
      <c r="AS13692" s="10"/>
      <c r="AT13692" s="10"/>
      <c r="AU13692" s="10"/>
      <c r="AV13692" s="10"/>
      <c r="AW13692" s="10"/>
      <c r="AX13692" s="10"/>
      <c r="AY13692" s="10"/>
      <c r="AZ13692" s="10"/>
      <c r="BA13692" s="10"/>
      <c r="BB13692" s="10"/>
      <c r="BC13692" s="10"/>
      <c r="BD13692" s="10"/>
      <c r="BE13692" s="10"/>
      <c r="BF13692" s="10"/>
      <c r="BG13692" s="6"/>
    </row>
    <row r="13693" spans="34:59" x14ac:dyDescent="0.25">
      <c r="AH13693" s="6"/>
      <c r="AI13693" s="6"/>
      <c r="AJ13693" s="6"/>
      <c r="AK13693" s="6"/>
      <c r="AL13693" s="6"/>
      <c r="AM13693" s="6"/>
      <c r="AN13693" s="6"/>
      <c r="AO13693" s="6"/>
      <c r="AP13693" s="6"/>
      <c r="AQ13693" s="6"/>
      <c r="AR13693" s="6"/>
      <c r="AS13693" s="6"/>
      <c r="AT13693" s="6"/>
      <c r="AU13693" s="6"/>
      <c r="AV13693" s="6"/>
      <c r="AW13693" s="6"/>
      <c r="AX13693" s="6"/>
      <c r="AY13693" s="6"/>
      <c r="AZ13693" s="6"/>
      <c r="BA13693" s="6"/>
      <c r="BB13693" s="6"/>
      <c r="BC13693" s="6"/>
      <c r="BD13693" s="6"/>
      <c r="BE13693" s="6"/>
      <c r="BF13693" s="6"/>
      <c r="BG13693" s="10"/>
    </row>
    <row r="13694" spans="34:59" x14ac:dyDescent="0.25">
      <c r="AH13694" s="10"/>
      <c r="AI13694" s="6"/>
    </row>
    <row r="13695" spans="34:59" x14ac:dyDescent="0.25">
      <c r="AH13695" s="6"/>
      <c r="AI13695" s="6"/>
      <c r="AJ13695" s="6"/>
      <c r="AK13695" s="6"/>
      <c r="AL13695" s="6"/>
      <c r="AM13695" s="6"/>
      <c r="AN13695" s="6"/>
      <c r="AO13695" s="6"/>
      <c r="AP13695" s="6"/>
      <c r="AQ13695" s="6"/>
      <c r="AR13695" s="6"/>
      <c r="AS13695" s="6"/>
      <c r="AT13695" s="6"/>
      <c r="AU13695" s="6"/>
      <c r="AV13695" s="6"/>
      <c r="AW13695" s="6"/>
      <c r="AX13695" s="6"/>
      <c r="AY13695" s="6"/>
      <c r="AZ13695" s="6"/>
      <c r="BA13695" s="6"/>
      <c r="BB13695" s="6"/>
      <c r="BC13695" s="6"/>
      <c r="BD13695" s="6"/>
      <c r="BE13695" s="6"/>
      <c r="BF13695" s="6"/>
      <c r="BG13695" s="6"/>
    </row>
    <row r="13696" spans="34:59" x14ac:dyDescent="0.25">
      <c r="AH13696" s="10"/>
      <c r="AI13696" s="6"/>
      <c r="AJ13696" s="10"/>
      <c r="AK13696" s="10"/>
      <c r="AL13696" s="10"/>
      <c r="AM13696" s="10"/>
      <c r="AN13696" s="10"/>
      <c r="AO13696" s="10"/>
      <c r="AP13696" s="10"/>
      <c r="AQ13696" s="10"/>
      <c r="AR13696" s="10"/>
      <c r="AS13696" s="10"/>
      <c r="AT13696" s="10"/>
      <c r="AU13696" s="10"/>
      <c r="AV13696" s="10"/>
      <c r="AW13696" s="10"/>
      <c r="AX13696" s="10"/>
      <c r="AY13696" s="10"/>
      <c r="AZ13696" s="10"/>
      <c r="BA13696" s="10"/>
      <c r="BB13696" s="10"/>
      <c r="BC13696" s="10"/>
      <c r="BD13696" s="10"/>
      <c r="BE13696" s="10"/>
      <c r="BF13696" s="10"/>
      <c r="BG13696" s="6"/>
    </row>
    <row r="13697" spans="34:59" x14ac:dyDescent="0.25">
      <c r="AH13697" s="6"/>
      <c r="AI13697" s="6"/>
      <c r="AJ13697" s="6"/>
      <c r="AK13697" s="6"/>
      <c r="AL13697" s="6"/>
      <c r="AM13697" s="6"/>
      <c r="AN13697" s="6"/>
      <c r="AO13697" s="6"/>
      <c r="AP13697" s="6"/>
      <c r="AQ13697" s="6"/>
      <c r="AR13697" s="6"/>
      <c r="AS13697" s="6"/>
      <c r="AT13697" s="6"/>
      <c r="AU13697" s="6"/>
      <c r="AV13697" s="6"/>
      <c r="AW13697" s="6"/>
      <c r="AX13697" s="6"/>
      <c r="AY13697" s="6"/>
      <c r="AZ13697" s="6"/>
      <c r="BA13697" s="6"/>
      <c r="BB13697" s="6"/>
      <c r="BC13697" s="6"/>
      <c r="BD13697" s="6"/>
      <c r="BE13697" s="6"/>
      <c r="BF13697" s="6"/>
      <c r="BG13697" s="10"/>
    </row>
    <row r="13698" spans="34:59" x14ac:dyDescent="0.25">
      <c r="AH13698" s="10"/>
      <c r="AI13698" s="6"/>
    </row>
    <row r="13699" spans="34:59" x14ac:dyDescent="0.25">
      <c r="AH13699" s="6"/>
      <c r="AI13699" s="6"/>
      <c r="AJ13699" s="6"/>
      <c r="AK13699" s="6"/>
      <c r="AL13699" s="6"/>
      <c r="AM13699" s="6"/>
      <c r="AN13699" s="6"/>
      <c r="AO13699" s="6"/>
      <c r="AP13699" s="6"/>
      <c r="AQ13699" s="6"/>
      <c r="AR13699" s="6"/>
      <c r="AS13699" s="6"/>
      <c r="AT13699" s="6"/>
      <c r="AU13699" s="6"/>
      <c r="AV13699" s="6"/>
      <c r="AW13699" s="6"/>
      <c r="AX13699" s="6"/>
      <c r="AY13699" s="6"/>
      <c r="AZ13699" s="6"/>
      <c r="BA13699" s="6"/>
      <c r="BB13699" s="6"/>
      <c r="BC13699" s="6"/>
      <c r="BD13699" s="6"/>
      <c r="BE13699" s="6"/>
      <c r="BF13699" s="6"/>
      <c r="BG13699" s="6"/>
    </row>
    <row r="13700" spans="34:59" x14ac:dyDescent="0.25">
      <c r="AH13700" s="10"/>
      <c r="AI13700" s="6"/>
      <c r="AJ13700" s="10"/>
      <c r="AK13700" s="10"/>
      <c r="AL13700" s="10"/>
      <c r="AM13700" s="10"/>
      <c r="AN13700" s="10"/>
      <c r="AO13700" s="10"/>
      <c r="AP13700" s="10"/>
      <c r="AQ13700" s="10"/>
      <c r="AR13700" s="10"/>
      <c r="AS13700" s="10"/>
      <c r="AT13700" s="10"/>
      <c r="AU13700" s="10"/>
      <c r="AV13700" s="10"/>
      <c r="AW13700" s="10"/>
      <c r="AX13700" s="10"/>
      <c r="AY13700" s="10"/>
      <c r="AZ13700" s="10"/>
      <c r="BA13700" s="10"/>
      <c r="BB13700" s="10"/>
      <c r="BC13700" s="10"/>
      <c r="BD13700" s="10"/>
      <c r="BE13700" s="10"/>
      <c r="BF13700" s="10"/>
      <c r="BG13700" s="6"/>
    </row>
    <row r="13702" spans="34:59" x14ac:dyDescent="0.25">
      <c r="AH13702" s="10"/>
      <c r="AI13702" s="6"/>
    </row>
    <row r="13703" spans="34:59" x14ac:dyDescent="0.25">
      <c r="AH13703" s="6"/>
      <c r="AI13703" s="6"/>
      <c r="AJ13703" s="6"/>
      <c r="AK13703" s="6"/>
      <c r="AL13703" s="6"/>
      <c r="AM13703" s="6"/>
      <c r="AN13703" s="6"/>
      <c r="AO13703" s="6"/>
      <c r="AP13703" s="6"/>
      <c r="AQ13703" s="6"/>
      <c r="AR13703" s="6"/>
      <c r="AS13703" s="6"/>
      <c r="AT13703" s="6"/>
      <c r="AU13703" s="6"/>
      <c r="AV13703" s="6"/>
      <c r="AW13703" s="6"/>
      <c r="AX13703" s="6"/>
      <c r="AY13703" s="6"/>
      <c r="AZ13703" s="6"/>
      <c r="BA13703" s="6"/>
      <c r="BB13703" s="6"/>
      <c r="BC13703" s="6"/>
      <c r="BD13703" s="6"/>
      <c r="BE13703" s="6"/>
      <c r="BF13703" s="6"/>
      <c r="BG13703" s="6"/>
    </row>
    <row r="13704" spans="34:59" x14ac:dyDescent="0.25">
      <c r="AH13704" s="10"/>
      <c r="AI13704" s="6"/>
      <c r="AJ13704" s="10"/>
      <c r="AK13704" s="10"/>
      <c r="AL13704" s="10"/>
      <c r="AM13704" s="10"/>
      <c r="AN13704" s="10"/>
      <c r="AO13704" s="10"/>
      <c r="AP13704" s="10"/>
      <c r="AQ13704" s="10"/>
      <c r="AR13704" s="10"/>
      <c r="AS13704" s="10"/>
      <c r="AT13704" s="10"/>
      <c r="AU13704" s="10"/>
      <c r="AV13704" s="10"/>
      <c r="AW13704" s="10"/>
      <c r="AX13704" s="10"/>
      <c r="AY13704" s="10"/>
      <c r="AZ13704" s="10"/>
      <c r="BA13704" s="10"/>
      <c r="BB13704" s="10"/>
      <c r="BC13704" s="10"/>
      <c r="BD13704" s="10"/>
      <c r="BE13704" s="10"/>
      <c r="BF13704" s="10"/>
      <c r="BG13704" s="6"/>
    </row>
    <row r="13705" spans="34:59" x14ac:dyDescent="0.25">
      <c r="AH13705" s="6"/>
      <c r="AI13705" s="6"/>
      <c r="AJ13705" s="6"/>
      <c r="AK13705" s="6"/>
      <c r="AL13705" s="6"/>
      <c r="AM13705" s="6"/>
      <c r="AN13705" s="6"/>
      <c r="AO13705" s="6"/>
      <c r="AP13705" s="6"/>
      <c r="AQ13705" s="6"/>
      <c r="AR13705" s="6"/>
      <c r="AS13705" s="6"/>
      <c r="AT13705" s="6"/>
      <c r="AU13705" s="6"/>
      <c r="AV13705" s="6"/>
      <c r="AW13705" s="6"/>
      <c r="AX13705" s="6"/>
      <c r="AY13705" s="6"/>
      <c r="AZ13705" s="6"/>
      <c r="BA13705" s="6"/>
      <c r="BB13705" s="6"/>
      <c r="BC13705" s="6"/>
      <c r="BD13705" s="6"/>
      <c r="BE13705" s="6"/>
      <c r="BF13705" s="6"/>
      <c r="BG13705" s="10"/>
    </row>
    <row r="13706" spans="34:59" x14ac:dyDescent="0.25">
      <c r="AH13706" s="10"/>
      <c r="AI13706" s="6"/>
    </row>
    <row r="13707" spans="34:59" x14ac:dyDescent="0.25">
      <c r="AH13707" s="6"/>
      <c r="AI13707" s="6"/>
      <c r="AJ13707" s="6"/>
      <c r="AK13707" s="6"/>
      <c r="AL13707" s="6"/>
      <c r="AM13707" s="6"/>
      <c r="AN13707" s="6"/>
      <c r="AO13707" s="6"/>
      <c r="AP13707" s="6"/>
      <c r="AQ13707" s="6"/>
      <c r="AR13707" s="6"/>
      <c r="AS13707" s="6"/>
      <c r="AT13707" s="6"/>
      <c r="AU13707" s="6"/>
      <c r="AV13707" s="6"/>
      <c r="AW13707" s="6"/>
      <c r="AX13707" s="6"/>
      <c r="AY13707" s="6"/>
      <c r="AZ13707" s="6"/>
      <c r="BA13707" s="6"/>
      <c r="BB13707" s="6"/>
      <c r="BC13707" s="6"/>
      <c r="BD13707" s="6"/>
      <c r="BE13707" s="6"/>
      <c r="BF13707" s="6"/>
      <c r="BG13707" s="6"/>
    </row>
    <row r="13708" spans="34:59" x14ac:dyDescent="0.25">
      <c r="AH13708" s="10"/>
      <c r="AI13708" s="6"/>
      <c r="AJ13708" s="10"/>
      <c r="AK13708" s="10"/>
      <c r="AL13708" s="10"/>
      <c r="AM13708" s="10"/>
      <c r="AN13708" s="10"/>
      <c r="AO13708" s="10"/>
      <c r="AP13708" s="10"/>
      <c r="AQ13708" s="10"/>
      <c r="AR13708" s="10"/>
      <c r="AS13708" s="10"/>
      <c r="AT13708" s="10"/>
      <c r="AU13708" s="10"/>
      <c r="AV13708" s="10"/>
      <c r="AW13708" s="10"/>
      <c r="AX13708" s="10"/>
      <c r="AY13708" s="10"/>
      <c r="AZ13708" s="10"/>
      <c r="BA13708" s="10"/>
      <c r="BB13708" s="10"/>
      <c r="BC13708" s="10"/>
      <c r="BD13708" s="10"/>
      <c r="BE13708" s="10"/>
      <c r="BF13708" s="10"/>
      <c r="BG13708" s="6"/>
    </row>
    <row r="13709" spans="34:59" x14ac:dyDescent="0.25">
      <c r="AH13709" s="6"/>
      <c r="AI13709" s="6"/>
      <c r="AJ13709" s="6"/>
      <c r="AK13709" s="6"/>
      <c r="AL13709" s="6"/>
      <c r="AM13709" s="6"/>
      <c r="AN13709" s="6"/>
      <c r="AO13709" s="6"/>
      <c r="AP13709" s="6"/>
      <c r="AQ13709" s="6"/>
      <c r="AR13709" s="6"/>
      <c r="AS13709" s="6"/>
      <c r="AT13709" s="6"/>
      <c r="AU13709" s="6"/>
      <c r="AV13709" s="6"/>
      <c r="AW13709" s="6"/>
      <c r="AX13709" s="6"/>
      <c r="AY13709" s="6"/>
      <c r="AZ13709" s="6"/>
      <c r="BA13709" s="6"/>
      <c r="BB13709" s="6"/>
      <c r="BC13709" s="6"/>
      <c r="BD13709" s="6"/>
      <c r="BE13709" s="6"/>
      <c r="BF13709" s="6"/>
      <c r="BG13709" s="10"/>
    </row>
    <row r="13710" spans="34:59" x14ac:dyDescent="0.25">
      <c r="AH13710" s="10"/>
      <c r="AI13710" s="6"/>
    </row>
    <row r="13711" spans="34:59" x14ac:dyDescent="0.25">
      <c r="AH13711" s="6"/>
      <c r="AI13711" s="6"/>
      <c r="AJ13711" s="6"/>
      <c r="AK13711" s="6"/>
      <c r="AL13711" s="6"/>
      <c r="AM13711" s="6"/>
      <c r="AN13711" s="6"/>
      <c r="AO13711" s="6"/>
      <c r="AP13711" s="6"/>
      <c r="AQ13711" s="6"/>
      <c r="AR13711" s="6"/>
      <c r="AS13711" s="6"/>
      <c r="AT13711" s="6"/>
      <c r="AU13711" s="6"/>
      <c r="AV13711" s="6"/>
      <c r="AW13711" s="6"/>
      <c r="AX13711" s="6"/>
      <c r="AY13711" s="6"/>
      <c r="AZ13711" s="6"/>
      <c r="BA13711" s="6"/>
      <c r="BB13711" s="6"/>
      <c r="BC13711" s="6"/>
      <c r="BD13711" s="6"/>
      <c r="BE13711" s="6"/>
      <c r="BF13711" s="6"/>
      <c r="BG13711" s="6"/>
    </row>
    <row r="13712" spans="34:59" x14ac:dyDescent="0.25">
      <c r="AH13712" s="10"/>
      <c r="AI13712" s="6"/>
      <c r="AJ13712" s="10"/>
      <c r="AK13712" s="10"/>
      <c r="AL13712" s="10"/>
      <c r="AM13712" s="10"/>
      <c r="AN13712" s="10"/>
      <c r="AO13712" s="10"/>
      <c r="AP13712" s="10"/>
      <c r="AQ13712" s="10"/>
      <c r="AR13712" s="10"/>
      <c r="AS13712" s="10"/>
      <c r="AT13712" s="10"/>
      <c r="AU13712" s="10"/>
      <c r="AV13712" s="10"/>
      <c r="AW13712" s="10"/>
      <c r="AX13712" s="10"/>
      <c r="AY13712" s="10"/>
      <c r="AZ13712" s="10"/>
      <c r="BA13712" s="10"/>
      <c r="BB13712" s="10"/>
      <c r="BC13712" s="10"/>
      <c r="BD13712" s="10"/>
      <c r="BE13712" s="10"/>
      <c r="BF13712" s="10"/>
      <c r="BG13712" s="6"/>
    </row>
    <row r="13713" spans="34:59" x14ac:dyDescent="0.25">
      <c r="AH13713" s="6"/>
      <c r="AI13713" s="6"/>
      <c r="AJ13713" s="6"/>
      <c r="AK13713" s="6"/>
      <c r="AL13713" s="6"/>
      <c r="AM13713" s="6"/>
      <c r="AN13713" s="6"/>
      <c r="AO13713" s="6"/>
      <c r="AP13713" s="6"/>
      <c r="AQ13713" s="6"/>
      <c r="AR13713" s="6"/>
      <c r="AS13713" s="6"/>
      <c r="AT13713" s="6"/>
      <c r="AU13713" s="6"/>
      <c r="AV13713" s="6"/>
      <c r="AW13713" s="6"/>
      <c r="AX13713" s="6"/>
      <c r="AY13713" s="6"/>
      <c r="AZ13713" s="6"/>
      <c r="BA13713" s="6"/>
      <c r="BB13713" s="6"/>
      <c r="BC13713" s="6"/>
      <c r="BD13713" s="6"/>
      <c r="BE13713" s="6"/>
      <c r="BF13713" s="6"/>
      <c r="BG13713" s="10"/>
    </row>
    <row r="13714" spans="34:59" x14ac:dyDescent="0.25">
      <c r="AH13714" s="10"/>
      <c r="AI13714" s="6"/>
    </row>
    <row r="13715" spans="34:59" x14ac:dyDescent="0.25">
      <c r="AH13715" s="6"/>
      <c r="AI13715" s="6"/>
      <c r="AJ13715" s="6"/>
      <c r="AK13715" s="6"/>
      <c r="AL13715" s="6"/>
      <c r="AM13715" s="6"/>
      <c r="AN13715" s="6"/>
      <c r="AO13715" s="6"/>
      <c r="AP13715" s="6"/>
      <c r="AQ13715" s="6"/>
      <c r="AR13715" s="6"/>
      <c r="AS13715" s="6"/>
      <c r="AT13715" s="6"/>
      <c r="AU13715" s="6"/>
      <c r="AV13715" s="6"/>
      <c r="AW13715" s="6"/>
      <c r="AX13715" s="6"/>
      <c r="AY13715" s="6"/>
      <c r="AZ13715" s="6"/>
      <c r="BA13715" s="6"/>
      <c r="BB13715" s="6"/>
      <c r="BC13715" s="6"/>
      <c r="BD13715" s="6"/>
      <c r="BE13715" s="6"/>
      <c r="BF13715" s="6"/>
      <c r="BG13715" s="6"/>
    </row>
    <row r="13716" spans="34:59" x14ac:dyDescent="0.25">
      <c r="AH13716" s="10"/>
      <c r="AI13716" s="6"/>
      <c r="AJ13716" s="10"/>
      <c r="AK13716" s="10"/>
      <c r="AL13716" s="10"/>
      <c r="AM13716" s="10"/>
      <c r="AN13716" s="10"/>
      <c r="AO13716" s="10"/>
      <c r="AP13716" s="10"/>
      <c r="AQ13716" s="10"/>
      <c r="AR13716" s="10"/>
      <c r="AS13716" s="10"/>
      <c r="AT13716" s="10"/>
      <c r="AU13716" s="10"/>
      <c r="AV13716" s="10"/>
      <c r="AW13716" s="10"/>
      <c r="AX13716" s="10"/>
      <c r="AY13716" s="10"/>
      <c r="AZ13716" s="10"/>
      <c r="BA13716" s="10"/>
      <c r="BB13716" s="10"/>
      <c r="BC13716" s="10"/>
      <c r="BD13716" s="10"/>
      <c r="BE13716" s="10"/>
      <c r="BF13716" s="10"/>
      <c r="BG13716" s="6"/>
    </row>
    <row r="13718" spans="34:59" x14ac:dyDescent="0.25">
      <c r="AH13718" s="10"/>
      <c r="AI13718" s="6"/>
    </row>
    <row r="13719" spans="34:59" x14ac:dyDescent="0.25">
      <c r="AH13719" s="6"/>
      <c r="AI13719" s="6"/>
      <c r="AJ13719" s="6"/>
      <c r="AK13719" s="6"/>
      <c r="AL13719" s="6"/>
      <c r="AM13719" s="6"/>
      <c r="AN13719" s="6"/>
      <c r="AO13719" s="6"/>
      <c r="AP13719" s="6"/>
      <c r="AQ13719" s="6"/>
      <c r="AR13719" s="6"/>
      <c r="AS13719" s="6"/>
      <c r="AT13719" s="6"/>
      <c r="AU13719" s="6"/>
      <c r="AV13719" s="6"/>
      <c r="AW13719" s="6"/>
      <c r="AX13719" s="6"/>
      <c r="AY13719" s="6"/>
      <c r="AZ13719" s="6"/>
      <c r="BA13719" s="6"/>
      <c r="BB13719" s="6"/>
      <c r="BC13719" s="6"/>
      <c r="BD13719" s="6"/>
      <c r="BE13719" s="6"/>
      <c r="BF13719" s="6"/>
      <c r="BG13719" s="6"/>
    </row>
    <row r="13720" spans="34:59" x14ac:dyDescent="0.25">
      <c r="AH13720" s="10"/>
      <c r="AI13720" s="6"/>
      <c r="AJ13720" s="10"/>
      <c r="AK13720" s="10"/>
      <c r="AL13720" s="10"/>
      <c r="AM13720" s="10"/>
      <c r="AN13720" s="10"/>
      <c r="AO13720" s="10"/>
      <c r="AP13720" s="10"/>
      <c r="AQ13720" s="10"/>
      <c r="AR13720" s="10"/>
      <c r="AS13720" s="10"/>
      <c r="AT13720" s="10"/>
      <c r="AU13720" s="10"/>
      <c r="AV13720" s="10"/>
      <c r="AW13720" s="10"/>
      <c r="AX13720" s="10"/>
      <c r="AY13720" s="10"/>
      <c r="AZ13720" s="10"/>
      <c r="BA13720" s="10"/>
      <c r="BB13720" s="10"/>
      <c r="BC13720" s="10"/>
      <c r="BD13720" s="10"/>
      <c r="BE13720" s="10"/>
      <c r="BF13720" s="10"/>
      <c r="BG13720" s="6"/>
    </row>
    <row r="13721" spans="34:59" x14ac:dyDescent="0.25">
      <c r="AH13721" s="6"/>
      <c r="AI13721" s="6"/>
      <c r="AJ13721" s="6"/>
      <c r="AK13721" s="6"/>
      <c r="AL13721" s="6"/>
      <c r="AM13721" s="6"/>
      <c r="AN13721" s="6"/>
      <c r="AO13721" s="6"/>
      <c r="AP13721" s="6"/>
      <c r="AQ13721" s="6"/>
      <c r="AR13721" s="6"/>
      <c r="AS13721" s="6"/>
      <c r="AT13721" s="6"/>
      <c r="AU13721" s="6"/>
      <c r="AV13721" s="6"/>
      <c r="AW13721" s="6"/>
      <c r="AX13721" s="6"/>
      <c r="AY13721" s="6"/>
      <c r="AZ13721" s="6"/>
      <c r="BA13721" s="6"/>
      <c r="BB13721" s="6"/>
      <c r="BC13721" s="6"/>
      <c r="BD13721" s="6"/>
      <c r="BE13721" s="6"/>
      <c r="BF13721" s="6"/>
      <c r="BG13721" s="10"/>
    </row>
    <row r="13722" spans="34:59" x14ac:dyDescent="0.25">
      <c r="AH13722" s="10"/>
      <c r="AI13722" s="6"/>
    </row>
    <row r="13723" spans="34:59" x14ac:dyDescent="0.25">
      <c r="AH13723" s="6"/>
      <c r="AI13723" s="6"/>
      <c r="AJ13723" s="6"/>
      <c r="AK13723" s="6"/>
      <c r="AL13723" s="6"/>
      <c r="AM13723" s="6"/>
      <c r="AN13723" s="6"/>
      <c r="AO13723" s="6"/>
      <c r="AP13723" s="6"/>
      <c r="AQ13723" s="6"/>
      <c r="AR13723" s="6"/>
      <c r="AS13723" s="6"/>
      <c r="AT13723" s="6"/>
      <c r="AU13723" s="6"/>
      <c r="AV13723" s="6"/>
      <c r="AW13723" s="6"/>
      <c r="AX13723" s="6"/>
      <c r="AY13723" s="6"/>
      <c r="AZ13723" s="6"/>
      <c r="BA13723" s="6"/>
      <c r="BB13723" s="6"/>
      <c r="BC13723" s="6"/>
      <c r="BD13723" s="6"/>
      <c r="BE13723" s="6"/>
      <c r="BF13723" s="6"/>
      <c r="BG13723" s="6"/>
    </row>
    <row r="13724" spans="34:59" x14ac:dyDescent="0.25">
      <c r="AH13724" s="10"/>
      <c r="AI13724" s="6"/>
      <c r="AJ13724" s="10"/>
      <c r="AK13724" s="10"/>
      <c r="AL13724" s="10"/>
      <c r="AM13724" s="10"/>
      <c r="AN13724" s="10"/>
      <c r="AO13724" s="10"/>
      <c r="AP13724" s="10"/>
      <c r="AQ13724" s="10"/>
      <c r="AR13724" s="10"/>
      <c r="AS13724" s="10"/>
      <c r="AT13724" s="10"/>
      <c r="AU13724" s="10"/>
      <c r="AV13724" s="10"/>
      <c r="AW13724" s="10"/>
      <c r="AX13724" s="10"/>
      <c r="AY13724" s="10"/>
      <c r="AZ13724" s="10"/>
      <c r="BA13724" s="10"/>
      <c r="BB13724" s="10"/>
      <c r="BC13724" s="10"/>
      <c r="BD13724" s="10"/>
      <c r="BE13724" s="10"/>
      <c r="BF13724" s="10"/>
      <c r="BG13724" s="6"/>
    </row>
    <row r="13725" spans="34:59" x14ac:dyDescent="0.25">
      <c r="AH13725" s="6"/>
      <c r="AI13725" s="6"/>
      <c r="AJ13725" s="6"/>
      <c r="AK13725" s="6"/>
      <c r="AL13725" s="6"/>
      <c r="AM13725" s="6"/>
      <c r="AN13725" s="6"/>
      <c r="AO13725" s="6"/>
      <c r="AP13725" s="6"/>
      <c r="AQ13725" s="6"/>
      <c r="AR13725" s="6"/>
      <c r="AS13725" s="6"/>
      <c r="AT13725" s="6"/>
      <c r="AU13725" s="6"/>
      <c r="AV13725" s="6"/>
      <c r="AW13725" s="6"/>
      <c r="AX13725" s="6"/>
      <c r="AY13725" s="6"/>
      <c r="AZ13725" s="6"/>
      <c r="BA13725" s="6"/>
      <c r="BB13725" s="6"/>
      <c r="BC13725" s="6"/>
      <c r="BD13725" s="6"/>
      <c r="BE13725" s="6"/>
      <c r="BF13725" s="6"/>
      <c r="BG13725" s="10"/>
    </row>
    <row r="13726" spans="34:59" x14ac:dyDescent="0.25">
      <c r="AH13726" s="10"/>
      <c r="AI13726" s="6"/>
    </row>
    <row r="13727" spans="34:59" x14ac:dyDescent="0.25">
      <c r="AH13727" s="6"/>
      <c r="AI13727" s="6"/>
      <c r="AJ13727" s="6"/>
      <c r="AK13727" s="6"/>
      <c r="AL13727" s="6"/>
      <c r="AM13727" s="6"/>
      <c r="AN13727" s="6"/>
      <c r="AO13727" s="6"/>
      <c r="AP13727" s="6"/>
      <c r="AQ13727" s="6"/>
      <c r="AR13727" s="6"/>
      <c r="AS13727" s="6"/>
      <c r="AT13727" s="6"/>
      <c r="AU13727" s="6"/>
      <c r="AV13727" s="6"/>
      <c r="AW13727" s="6"/>
      <c r="AX13727" s="6"/>
      <c r="AY13727" s="6"/>
      <c r="AZ13727" s="6"/>
      <c r="BA13727" s="6"/>
      <c r="BB13727" s="6"/>
      <c r="BC13727" s="6"/>
      <c r="BD13727" s="6"/>
      <c r="BE13727" s="6"/>
      <c r="BF13727" s="6"/>
      <c r="BG13727" s="6"/>
    </row>
    <row r="13728" spans="34:59" x14ac:dyDescent="0.25">
      <c r="AH13728" s="10"/>
      <c r="AI13728" s="6"/>
      <c r="AJ13728" s="10"/>
      <c r="AK13728" s="10"/>
      <c r="AL13728" s="10"/>
      <c r="AM13728" s="10"/>
      <c r="AN13728" s="10"/>
      <c r="AO13728" s="10"/>
      <c r="AP13728" s="10"/>
      <c r="AQ13728" s="10"/>
      <c r="AR13728" s="10"/>
      <c r="AS13728" s="10"/>
      <c r="AT13728" s="10"/>
      <c r="AU13728" s="10"/>
      <c r="AV13728" s="10"/>
      <c r="AW13728" s="10"/>
      <c r="AX13728" s="10"/>
      <c r="AY13728" s="10"/>
      <c r="AZ13728" s="10"/>
      <c r="BA13728" s="10"/>
      <c r="BB13728" s="10"/>
      <c r="BC13728" s="10"/>
      <c r="BD13728" s="10"/>
      <c r="BE13728" s="10"/>
      <c r="BF13728" s="10"/>
      <c r="BG13728" s="6"/>
    </row>
    <row r="13729" spans="34:59" x14ac:dyDescent="0.25">
      <c r="AH13729" s="6"/>
      <c r="AI13729" s="6"/>
      <c r="AJ13729" s="6"/>
      <c r="AK13729" s="6"/>
      <c r="AL13729" s="6"/>
      <c r="AM13729" s="6"/>
      <c r="AN13729" s="6"/>
      <c r="AO13729" s="6"/>
      <c r="AP13729" s="6"/>
      <c r="AQ13729" s="6"/>
      <c r="AR13729" s="6"/>
      <c r="AS13729" s="6"/>
      <c r="AT13729" s="6"/>
      <c r="AU13729" s="6"/>
      <c r="AV13729" s="6"/>
      <c r="AW13729" s="6"/>
      <c r="AX13729" s="6"/>
      <c r="AY13729" s="6"/>
      <c r="AZ13729" s="6"/>
      <c r="BA13729" s="6"/>
      <c r="BB13729" s="6"/>
      <c r="BC13729" s="6"/>
      <c r="BD13729" s="6"/>
      <c r="BE13729" s="6"/>
      <c r="BF13729" s="6"/>
      <c r="BG13729" s="10"/>
    </row>
    <row r="13730" spans="34:59" x14ac:dyDescent="0.25">
      <c r="AH13730" s="10"/>
      <c r="AI13730" s="6"/>
    </row>
    <row r="13731" spans="34:59" x14ac:dyDescent="0.25">
      <c r="AH13731" s="6"/>
      <c r="AI13731" s="6"/>
      <c r="AJ13731" s="6"/>
      <c r="AK13731" s="6"/>
      <c r="AL13731" s="6"/>
      <c r="AM13731" s="6"/>
      <c r="AN13731" s="6"/>
      <c r="AO13731" s="6"/>
      <c r="AP13731" s="6"/>
      <c r="AQ13731" s="6"/>
      <c r="AR13731" s="6"/>
      <c r="AS13731" s="6"/>
      <c r="AT13731" s="6"/>
      <c r="AU13731" s="6"/>
      <c r="AV13731" s="6"/>
      <c r="AW13731" s="6"/>
      <c r="AX13731" s="6"/>
      <c r="AY13731" s="6"/>
      <c r="AZ13731" s="6"/>
      <c r="BA13731" s="6"/>
      <c r="BB13731" s="6"/>
      <c r="BC13731" s="6"/>
      <c r="BD13731" s="6"/>
      <c r="BE13731" s="6"/>
      <c r="BF13731" s="6"/>
      <c r="BG13731" s="6"/>
    </row>
    <row r="13732" spans="34:59" x14ac:dyDescent="0.25">
      <c r="AH13732" s="10"/>
      <c r="AI13732" s="6"/>
      <c r="AJ13732" s="10"/>
      <c r="AK13732" s="10"/>
      <c r="AL13732" s="10"/>
      <c r="AM13732" s="10"/>
      <c r="AN13732" s="10"/>
      <c r="AO13732" s="10"/>
      <c r="AP13732" s="10"/>
      <c r="AQ13732" s="10"/>
      <c r="AR13732" s="10"/>
      <c r="AS13732" s="10"/>
      <c r="AT13732" s="10"/>
      <c r="AU13732" s="10"/>
      <c r="AV13732" s="10"/>
      <c r="AW13732" s="10"/>
      <c r="AX13732" s="10"/>
      <c r="AY13732" s="10"/>
      <c r="AZ13732" s="10"/>
      <c r="BA13732" s="10"/>
      <c r="BB13732" s="10"/>
      <c r="BC13732" s="10"/>
      <c r="BD13732" s="10"/>
      <c r="BE13732" s="10"/>
      <c r="BF13732" s="10"/>
      <c r="BG13732" s="6"/>
    </row>
    <row r="13734" spans="34:59" x14ac:dyDescent="0.25">
      <c r="AH13734" s="10"/>
      <c r="AI13734" s="6"/>
    </row>
    <row r="13735" spans="34:59" x14ac:dyDescent="0.25">
      <c r="AH13735" s="6"/>
      <c r="AI13735" s="6"/>
      <c r="AJ13735" s="6"/>
      <c r="AK13735" s="6"/>
      <c r="AL13735" s="6"/>
      <c r="AM13735" s="6"/>
      <c r="AN13735" s="6"/>
      <c r="AO13735" s="6"/>
      <c r="AP13735" s="6"/>
      <c r="AQ13735" s="6"/>
      <c r="AR13735" s="6"/>
      <c r="AS13735" s="6"/>
      <c r="AT13735" s="6"/>
      <c r="AU13735" s="6"/>
      <c r="AV13735" s="6"/>
      <c r="AW13735" s="6"/>
      <c r="AX13735" s="6"/>
      <c r="AY13735" s="6"/>
      <c r="AZ13735" s="6"/>
      <c r="BA13735" s="6"/>
      <c r="BB13735" s="6"/>
      <c r="BC13735" s="6"/>
      <c r="BD13735" s="6"/>
      <c r="BE13735" s="6"/>
      <c r="BF13735" s="6"/>
      <c r="BG13735" s="6"/>
    </row>
    <row r="13736" spans="34:59" x14ac:dyDescent="0.25">
      <c r="AH13736" s="10"/>
      <c r="AI13736" s="6"/>
      <c r="AJ13736" s="10"/>
      <c r="AK13736" s="10"/>
      <c r="AL13736" s="10"/>
      <c r="AM13736" s="10"/>
      <c r="AN13736" s="10"/>
      <c r="AO13736" s="10"/>
      <c r="AP13736" s="10"/>
      <c r="AQ13736" s="10"/>
      <c r="AR13736" s="10"/>
      <c r="AS13736" s="10"/>
      <c r="AT13736" s="10"/>
      <c r="AU13736" s="10"/>
      <c r="AV13736" s="10"/>
      <c r="AW13736" s="10"/>
      <c r="AX13736" s="10"/>
      <c r="AY13736" s="10"/>
      <c r="AZ13736" s="10"/>
      <c r="BA13736" s="10"/>
      <c r="BB13736" s="10"/>
      <c r="BC13736" s="10"/>
      <c r="BD13736" s="10"/>
      <c r="BE13736" s="10"/>
      <c r="BF13736" s="10"/>
      <c r="BG13736" s="6"/>
    </row>
    <row r="13737" spans="34:59" x14ac:dyDescent="0.25">
      <c r="AH13737" s="6"/>
      <c r="AI13737" s="6"/>
      <c r="AJ13737" s="6"/>
      <c r="AK13737" s="6"/>
      <c r="AL13737" s="6"/>
      <c r="AM13737" s="6"/>
      <c r="AN13737" s="6"/>
      <c r="AO13737" s="6"/>
      <c r="AP13737" s="6"/>
      <c r="AQ13737" s="6"/>
      <c r="AR13737" s="6"/>
      <c r="AS13737" s="6"/>
      <c r="AT13737" s="6"/>
      <c r="AU13737" s="6"/>
      <c r="AV13737" s="6"/>
      <c r="AW13737" s="6"/>
      <c r="AX13737" s="6"/>
      <c r="AY13737" s="6"/>
      <c r="AZ13737" s="6"/>
      <c r="BA13737" s="6"/>
      <c r="BB13737" s="6"/>
      <c r="BC13737" s="6"/>
      <c r="BD13737" s="6"/>
      <c r="BE13737" s="6"/>
      <c r="BF13737" s="6"/>
      <c r="BG13737" s="10"/>
    </row>
    <row r="13738" spans="34:59" x14ac:dyDescent="0.25">
      <c r="AH13738" s="10"/>
      <c r="AI13738" s="6"/>
    </row>
    <row r="13739" spans="34:59" x14ac:dyDescent="0.25">
      <c r="AH13739" s="6"/>
      <c r="AI13739" s="6"/>
      <c r="AJ13739" s="6"/>
      <c r="AK13739" s="6"/>
      <c r="AL13739" s="6"/>
      <c r="AM13739" s="6"/>
      <c r="AN13739" s="6"/>
      <c r="AO13739" s="6"/>
      <c r="AP13739" s="6"/>
      <c r="AQ13739" s="6"/>
      <c r="AR13739" s="6"/>
      <c r="AS13739" s="6"/>
      <c r="AT13739" s="6"/>
      <c r="AU13739" s="6"/>
      <c r="AV13739" s="6"/>
      <c r="AW13739" s="6"/>
      <c r="AX13739" s="6"/>
      <c r="AY13739" s="6"/>
      <c r="AZ13739" s="6"/>
      <c r="BA13739" s="6"/>
      <c r="BB13739" s="6"/>
      <c r="BC13739" s="6"/>
      <c r="BD13739" s="6"/>
      <c r="BE13739" s="6"/>
      <c r="BF13739" s="6"/>
      <c r="BG13739" s="6"/>
    </row>
    <row r="13740" spans="34:59" x14ac:dyDescent="0.25">
      <c r="AH13740" s="10"/>
      <c r="AI13740" s="6"/>
      <c r="AJ13740" s="10"/>
      <c r="AK13740" s="10"/>
      <c r="AL13740" s="10"/>
      <c r="AM13740" s="10"/>
      <c r="AN13740" s="10"/>
      <c r="AO13740" s="10"/>
      <c r="AP13740" s="10"/>
      <c r="AQ13740" s="10"/>
      <c r="AR13740" s="10"/>
      <c r="AS13740" s="10"/>
      <c r="AT13740" s="10"/>
      <c r="AU13740" s="10"/>
      <c r="AV13740" s="10"/>
      <c r="AW13740" s="10"/>
      <c r="AX13740" s="10"/>
      <c r="AY13740" s="10"/>
      <c r="AZ13740" s="10"/>
      <c r="BA13740" s="10"/>
      <c r="BB13740" s="10"/>
      <c r="BC13740" s="10"/>
      <c r="BD13740" s="10"/>
      <c r="BE13740" s="10"/>
      <c r="BF13740" s="10"/>
      <c r="BG13740" s="6"/>
    </row>
    <row r="13741" spans="34:59" x14ac:dyDescent="0.25">
      <c r="AH13741" s="6"/>
      <c r="AI13741" s="6"/>
      <c r="AJ13741" s="6"/>
      <c r="AK13741" s="6"/>
      <c r="AL13741" s="6"/>
      <c r="AM13741" s="6"/>
      <c r="AN13741" s="6"/>
      <c r="AO13741" s="6"/>
      <c r="AP13741" s="6"/>
      <c r="AQ13741" s="6"/>
      <c r="AR13741" s="6"/>
      <c r="AS13741" s="6"/>
      <c r="AT13741" s="6"/>
      <c r="AU13741" s="6"/>
      <c r="AV13741" s="6"/>
      <c r="AW13741" s="6"/>
      <c r="AX13741" s="6"/>
      <c r="AY13741" s="6"/>
      <c r="AZ13741" s="6"/>
      <c r="BA13741" s="6"/>
      <c r="BB13741" s="6"/>
      <c r="BC13741" s="6"/>
      <c r="BD13741" s="6"/>
      <c r="BE13741" s="6"/>
      <c r="BF13741" s="6"/>
      <c r="BG13741" s="10"/>
    </row>
    <row r="13742" spans="34:59" x14ac:dyDescent="0.25">
      <c r="AH13742" s="10"/>
      <c r="AI13742" s="6"/>
    </row>
    <row r="13743" spans="34:59" x14ac:dyDescent="0.25">
      <c r="AH13743" s="6"/>
      <c r="AI13743" s="6"/>
      <c r="AJ13743" s="6"/>
      <c r="AK13743" s="6"/>
      <c r="AL13743" s="6"/>
      <c r="AM13743" s="6"/>
      <c r="AN13743" s="6"/>
      <c r="AO13743" s="6"/>
      <c r="AP13743" s="6"/>
      <c r="AQ13743" s="6"/>
      <c r="AR13743" s="6"/>
      <c r="AS13743" s="6"/>
      <c r="AT13743" s="6"/>
      <c r="AU13743" s="6"/>
      <c r="AV13743" s="6"/>
      <c r="AW13743" s="6"/>
      <c r="AX13743" s="6"/>
      <c r="AY13743" s="6"/>
      <c r="AZ13743" s="6"/>
      <c r="BA13743" s="6"/>
      <c r="BB13743" s="6"/>
      <c r="BC13743" s="6"/>
      <c r="BD13743" s="6"/>
      <c r="BE13743" s="6"/>
      <c r="BF13743" s="6"/>
      <c r="BG13743" s="6"/>
    </row>
    <row r="13744" spans="34:59" x14ac:dyDescent="0.25">
      <c r="AH13744" s="10"/>
      <c r="AI13744" s="6"/>
      <c r="AJ13744" s="10"/>
      <c r="AK13744" s="10"/>
      <c r="AL13744" s="10"/>
      <c r="AM13744" s="10"/>
      <c r="AN13744" s="10"/>
      <c r="AO13744" s="10"/>
      <c r="AP13744" s="10"/>
      <c r="AQ13744" s="10"/>
      <c r="AR13744" s="10"/>
      <c r="AS13744" s="10"/>
      <c r="AT13744" s="10"/>
      <c r="AU13744" s="10"/>
      <c r="AV13744" s="10"/>
      <c r="AW13744" s="10"/>
      <c r="AX13744" s="10"/>
      <c r="AY13744" s="10"/>
      <c r="AZ13744" s="10"/>
      <c r="BA13744" s="10"/>
      <c r="BB13744" s="10"/>
      <c r="BC13744" s="10"/>
      <c r="BD13744" s="10"/>
      <c r="BE13744" s="10"/>
      <c r="BF13744" s="10"/>
      <c r="BG13744" s="6"/>
    </row>
    <row r="13745" spans="34:59" x14ac:dyDescent="0.25">
      <c r="AH13745" s="6"/>
      <c r="AI13745" s="6"/>
      <c r="AJ13745" s="6"/>
      <c r="AK13745" s="6"/>
      <c r="AL13745" s="6"/>
      <c r="AM13745" s="6"/>
      <c r="AN13745" s="6"/>
      <c r="AO13745" s="6"/>
      <c r="AP13745" s="6"/>
      <c r="AQ13745" s="6"/>
      <c r="AR13745" s="6"/>
      <c r="AS13745" s="6"/>
      <c r="AT13745" s="6"/>
      <c r="AU13745" s="6"/>
      <c r="AV13745" s="6"/>
      <c r="AW13745" s="6"/>
      <c r="AX13745" s="6"/>
      <c r="AY13745" s="6"/>
      <c r="AZ13745" s="6"/>
      <c r="BA13745" s="6"/>
      <c r="BB13745" s="6"/>
      <c r="BC13745" s="6"/>
      <c r="BD13745" s="6"/>
      <c r="BE13745" s="6"/>
      <c r="BF13745" s="6"/>
      <c r="BG13745" s="10"/>
    </row>
    <row r="13746" spans="34:59" x14ac:dyDescent="0.25">
      <c r="AH13746" s="10"/>
      <c r="AI13746" s="6"/>
    </row>
    <row r="13747" spans="34:59" x14ac:dyDescent="0.25">
      <c r="AH13747" s="6"/>
      <c r="AI13747" s="6"/>
      <c r="AJ13747" s="6"/>
      <c r="AK13747" s="6"/>
      <c r="AL13747" s="6"/>
      <c r="AM13747" s="6"/>
      <c r="AN13747" s="6"/>
      <c r="AO13747" s="6"/>
      <c r="AP13747" s="6"/>
      <c r="AQ13747" s="6"/>
      <c r="AR13747" s="6"/>
      <c r="AS13747" s="6"/>
      <c r="AT13747" s="6"/>
      <c r="AU13747" s="6"/>
      <c r="AV13747" s="6"/>
      <c r="AW13747" s="6"/>
      <c r="AX13747" s="6"/>
      <c r="AY13747" s="6"/>
      <c r="AZ13747" s="6"/>
      <c r="BA13747" s="6"/>
      <c r="BB13747" s="6"/>
      <c r="BC13747" s="6"/>
      <c r="BD13747" s="6"/>
      <c r="BE13747" s="6"/>
      <c r="BF13747" s="6"/>
      <c r="BG13747" s="6"/>
    </row>
    <row r="13748" spans="34:59" x14ac:dyDescent="0.25">
      <c r="AH13748" s="10"/>
      <c r="AI13748" s="6"/>
      <c r="AJ13748" s="10"/>
      <c r="AK13748" s="10"/>
      <c r="AL13748" s="10"/>
      <c r="AM13748" s="10"/>
      <c r="AN13748" s="10"/>
      <c r="AO13748" s="10"/>
      <c r="AP13748" s="10"/>
      <c r="AQ13748" s="10"/>
      <c r="AR13748" s="10"/>
      <c r="AS13748" s="10"/>
      <c r="AT13748" s="10"/>
      <c r="AU13748" s="10"/>
      <c r="AV13748" s="10"/>
      <c r="AW13748" s="10"/>
      <c r="AX13748" s="10"/>
      <c r="AY13748" s="10"/>
      <c r="AZ13748" s="10"/>
      <c r="BA13748" s="10"/>
      <c r="BB13748" s="10"/>
      <c r="BC13748" s="10"/>
      <c r="BD13748" s="10"/>
      <c r="BE13748" s="10"/>
      <c r="BF13748" s="10"/>
      <c r="BG13748" s="6"/>
    </row>
    <row r="13750" spans="34:59" x14ac:dyDescent="0.25">
      <c r="AH13750" s="10"/>
      <c r="AI13750" s="6"/>
    </row>
    <row r="13751" spans="34:59" x14ac:dyDescent="0.25">
      <c r="AH13751" s="6"/>
      <c r="AI13751" s="6"/>
      <c r="AJ13751" s="6"/>
      <c r="AK13751" s="6"/>
      <c r="AL13751" s="6"/>
      <c r="AM13751" s="6"/>
      <c r="AN13751" s="6"/>
      <c r="AO13751" s="6"/>
      <c r="AP13751" s="6"/>
      <c r="AQ13751" s="6"/>
      <c r="AR13751" s="6"/>
      <c r="AS13751" s="6"/>
      <c r="AT13751" s="6"/>
      <c r="AU13751" s="6"/>
      <c r="AV13751" s="6"/>
      <c r="AW13751" s="6"/>
      <c r="AX13751" s="6"/>
      <c r="AY13751" s="6"/>
      <c r="AZ13751" s="6"/>
      <c r="BA13751" s="6"/>
      <c r="BB13751" s="6"/>
      <c r="BC13751" s="6"/>
      <c r="BD13751" s="6"/>
      <c r="BE13751" s="6"/>
      <c r="BF13751" s="6"/>
      <c r="BG13751" s="6"/>
    </row>
    <row r="13752" spans="34:59" x14ac:dyDescent="0.25">
      <c r="AH13752" s="10"/>
      <c r="AI13752" s="6"/>
      <c r="AJ13752" s="10"/>
      <c r="AK13752" s="10"/>
      <c r="AL13752" s="10"/>
      <c r="AM13752" s="10"/>
      <c r="AN13752" s="10"/>
      <c r="AO13752" s="10"/>
      <c r="AP13752" s="10"/>
      <c r="AQ13752" s="10"/>
      <c r="AR13752" s="10"/>
      <c r="AS13752" s="10"/>
      <c r="AT13752" s="10"/>
      <c r="AU13752" s="10"/>
      <c r="AV13752" s="10"/>
      <c r="AW13752" s="10"/>
      <c r="AX13752" s="10"/>
      <c r="AY13752" s="10"/>
      <c r="AZ13752" s="10"/>
      <c r="BA13752" s="10"/>
      <c r="BB13752" s="10"/>
      <c r="BC13752" s="10"/>
      <c r="BD13752" s="10"/>
      <c r="BE13752" s="10"/>
      <c r="BF13752" s="10"/>
      <c r="BG13752" s="6"/>
    </row>
    <row r="13753" spans="34:59" x14ac:dyDescent="0.25">
      <c r="AH13753" s="6"/>
      <c r="AI13753" s="6"/>
      <c r="AJ13753" s="6"/>
      <c r="AK13753" s="6"/>
      <c r="AL13753" s="6"/>
      <c r="AM13753" s="6"/>
      <c r="AN13753" s="6"/>
      <c r="AO13753" s="6"/>
      <c r="AP13753" s="6"/>
      <c r="AQ13753" s="6"/>
      <c r="AR13753" s="6"/>
      <c r="AS13753" s="6"/>
      <c r="AT13753" s="6"/>
      <c r="AU13753" s="6"/>
      <c r="AV13753" s="6"/>
      <c r="AW13753" s="6"/>
      <c r="AX13753" s="6"/>
      <c r="AY13753" s="6"/>
      <c r="AZ13753" s="6"/>
      <c r="BA13753" s="6"/>
      <c r="BB13753" s="6"/>
      <c r="BC13753" s="6"/>
      <c r="BD13753" s="6"/>
      <c r="BE13753" s="6"/>
      <c r="BF13753" s="6"/>
      <c r="BG13753" s="10"/>
    </row>
    <row r="13754" spans="34:59" x14ac:dyDescent="0.25">
      <c r="AH13754" s="10"/>
      <c r="AI13754" s="6"/>
    </row>
    <row r="13755" spans="34:59" x14ac:dyDescent="0.25">
      <c r="AH13755" s="6"/>
      <c r="AI13755" s="6"/>
      <c r="AJ13755" s="6"/>
      <c r="AK13755" s="6"/>
      <c r="AL13755" s="6"/>
      <c r="AM13755" s="6"/>
      <c r="AN13755" s="6"/>
      <c r="AO13755" s="6"/>
      <c r="AP13755" s="6"/>
      <c r="AQ13755" s="6"/>
      <c r="AR13755" s="6"/>
      <c r="AS13755" s="6"/>
      <c r="AT13755" s="6"/>
      <c r="AU13755" s="6"/>
      <c r="AV13755" s="6"/>
      <c r="AW13755" s="6"/>
      <c r="AX13755" s="6"/>
      <c r="AY13755" s="6"/>
      <c r="AZ13755" s="6"/>
      <c r="BA13755" s="6"/>
      <c r="BB13755" s="6"/>
      <c r="BC13755" s="6"/>
      <c r="BD13755" s="6"/>
      <c r="BE13755" s="6"/>
      <c r="BF13755" s="6"/>
      <c r="BG13755" s="6"/>
    </row>
    <row r="13756" spans="34:59" x14ac:dyDescent="0.25">
      <c r="AH13756" s="10"/>
      <c r="AI13756" s="6"/>
      <c r="AJ13756" s="10"/>
      <c r="AK13756" s="10"/>
      <c r="AL13756" s="10"/>
      <c r="AM13756" s="10"/>
      <c r="AN13756" s="10"/>
      <c r="AO13756" s="10"/>
      <c r="AP13756" s="10"/>
      <c r="AQ13756" s="10"/>
      <c r="AR13756" s="10"/>
      <c r="AS13756" s="10"/>
      <c r="AT13756" s="10"/>
      <c r="AU13756" s="10"/>
      <c r="AV13756" s="10"/>
      <c r="AW13756" s="10"/>
      <c r="AX13756" s="10"/>
      <c r="AY13756" s="10"/>
      <c r="AZ13756" s="10"/>
      <c r="BA13756" s="10"/>
      <c r="BB13756" s="10"/>
      <c r="BC13756" s="10"/>
      <c r="BD13756" s="10"/>
      <c r="BE13756" s="10"/>
      <c r="BF13756" s="10"/>
      <c r="BG13756" s="6"/>
    </row>
    <row r="13757" spans="34:59" x14ac:dyDescent="0.25">
      <c r="AH13757" s="6"/>
      <c r="AI13757" s="6"/>
      <c r="AJ13757" s="6"/>
      <c r="AK13757" s="6"/>
      <c r="AL13757" s="6"/>
      <c r="AM13757" s="6"/>
      <c r="AN13757" s="6"/>
      <c r="AO13757" s="6"/>
      <c r="AP13757" s="6"/>
      <c r="AQ13757" s="6"/>
      <c r="AR13757" s="6"/>
      <c r="AS13757" s="6"/>
      <c r="AT13757" s="6"/>
      <c r="AU13757" s="6"/>
      <c r="AV13757" s="6"/>
      <c r="AW13757" s="6"/>
      <c r="AX13757" s="6"/>
      <c r="AY13757" s="6"/>
      <c r="AZ13757" s="6"/>
      <c r="BA13757" s="6"/>
      <c r="BB13757" s="6"/>
      <c r="BC13757" s="6"/>
      <c r="BD13757" s="6"/>
      <c r="BE13757" s="6"/>
      <c r="BF13757" s="6"/>
      <c r="BG13757" s="10"/>
    </row>
    <row r="13758" spans="34:59" x14ac:dyDescent="0.25">
      <c r="AH13758" s="10"/>
      <c r="AI13758" s="6"/>
    </row>
    <row r="13759" spans="34:59" x14ac:dyDescent="0.25">
      <c r="AH13759" s="6"/>
      <c r="AI13759" s="6"/>
      <c r="AJ13759" s="6"/>
      <c r="AK13759" s="6"/>
      <c r="AL13759" s="6"/>
      <c r="AM13759" s="6"/>
      <c r="AN13759" s="6"/>
      <c r="AO13759" s="6"/>
      <c r="AP13759" s="6"/>
      <c r="AQ13759" s="6"/>
      <c r="AR13759" s="6"/>
      <c r="AS13759" s="6"/>
      <c r="AT13759" s="6"/>
      <c r="AU13759" s="6"/>
      <c r="AV13759" s="6"/>
      <c r="AW13759" s="6"/>
      <c r="AX13759" s="6"/>
      <c r="AY13759" s="6"/>
      <c r="AZ13759" s="6"/>
      <c r="BA13759" s="6"/>
      <c r="BB13759" s="6"/>
      <c r="BC13759" s="6"/>
      <c r="BD13759" s="6"/>
      <c r="BE13759" s="6"/>
      <c r="BF13759" s="6"/>
      <c r="BG13759" s="6"/>
    </row>
    <row r="13760" spans="34:59" x14ac:dyDescent="0.25">
      <c r="AH13760" s="10"/>
      <c r="AI13760" s="6"/>
      <c r="AJ13760" s="10"/>
      <c r="AK13760" s="10"/>
      <c r="AL13760" s="10"/>
      <c r="AM13760" s="10"/>
      <c r="AN13760" s="10"/>
      <c r="AO13760" s="10"/>
      <c r="AP13760" s="10"/>
      <c r="AQ13760" s="10"/>
      <c r="AR13760" s="10"/>
      <c r="AS13760" s="10"/>
      <c r="AT13760" s="10"/>
      <c r="AU13760" s="10"/>
      <c r="AV13760" s="10"/>
      <c r="AW13760" s="10"/>
      <c r="AX13760" s="10"/>
      <c r="AY13760" s="10"/>
      <c r="AZ13760" s="10"/>
      <c r="BA13760" s="10"/>
      <c r="BB13760" s="10"/>
      <c r="BC13760" s="10"/>
      <c r="BD13760" s="10"/>
      <c r="BE13760" s="10"/>
      <c r="BF13760" s="10"/>
      <c r="BG13760" s="6"/>
    </row>
    <row r="13761" spans="34:59" x14ac:dyDescent="0.25">
      <c r="AH13761" s="6"/>
      <c r="AI13761" s="6"/>
      <c r="AJ13761" s="6"/>
      <c r="AK13761" s="6"/>
      <c r="AL13761" s="6"/>
      <c r="AM13761" s="6"/>
      <c r="AN13761" s="6"/>
      <c r="AO13761" s="6"/>
      <c r="AP13761" s="6"/>
      <c r="AQ13761" s="6"/>
      <c r="AR13761" s="6"/>
      <c r="AS13761" s="6"/>
      <c r="AT13761" s="6"/>
      <c r="AU13761" s="6"/>
      <c r="AV13761" s="6"/>
      <c r="AW13761" s="6"/>
      <c r="AX13761" s="6"/>
      <c r="AY13761" s="6"/>
      <c r="AZ13761" s="6"/>
      <c r="BA13761" s="6"/>
      <c r="BB13761" s="6"/>
      <c r="BC13761" s="6"/>
      <c r="BD13761" s="6"/>
      <c r="BE13761" s="6"/>
      <c r="BF13761" s="6"/>
      <c r="BG13761" s="10"/>
    </row>
    <row r="13762" spans="34:59" x14ac:dyDescent="0.25">
      <c r="AH13762" s="10"/>
      <c r="AI13762" s="6"/>
    </row>
    <row r="13763" spans="34:59" x14ac:dyDescent="0.25">
      <c r="AH13763" s="6"/>
      <c r="AI13763" s="6"/>
      <c r="AJ13763" s="6"/>
      <c r="AK13763" s="6"/>
      <c r="AL13763" s="6"/>
      <c r="AM13763" s="6"/>
      <c r="AN13763" s="6"/>
      <c r="AO13763" s="6"/>
      <c r="AP13763" s="6"/>
      <c r="AQ13763" s="6"/>
      <c r="AR13763" s="6"/>
      <c r="AS13763" s="6"/>
      <c r="AT13763" s="6"/>
      <c r="AU13763" s="6"/>
      <c r="AV13763" s="6"/>
      <c r="AW13763" s="6"/>
      <c r="AX13763" s="6"/>
      <c r="AY13763" s="6"/>
      <c r="AZ13763" s="6"/>
      <c r="BA13763" s="6"/>
      <c r="BB13763" s="6"/>
      <c r="BC13763" s="6"/>
      <c r="BD13763" s="6"/>
      <c r="BE13763" s="6"/>
      <c r="BF13763" s="6"/>
      <c r="BG13763" s="6"/>
    </row>
    <row r="13764" spans="34:59" x14ac:dyDescent="0.25">
      <c r="AH13764" s="10"/>
      <c r="AI13764" s="6"/>
      <c r="AJ13764" s="10"/>
      <c r="AK13764" s="10"/>
      <c r="AL13764" s="10"/>
      <c r="AM13764" s="10"/>
      <c r="AN13764" s="10"/>
      <c r="AO13764" s="10"/>
      <c r="AP13764" s="10"/>
      <c r="AQ13764" s="10"/>
      <c r="AR13764" s="10"/>
      <c r="AS13764" s="10"/>
      <c r="AT13764" s="10"/>
      <c r="AU13764" s="10"/>
      <c r="AV13764" s="10"/>
      <c r="AW13764" s="10"/>
      <c r="AX13764" s="10"/>
      <c r="AY13764" s="10"/>
      <c r="AZ13764" s="10"/>
      <c r="BA13764" s="10"/>
      <c r="BB13764" s="10"/>
      <c r="BC13764" s="10"/>
      <c r="BD13764" s="10"/>
      <c r="BE13764" s="10"/>
      <c r="BF13764" s="10"/>
      <c r="BG13764" s="6"/>
    </row>
    <row r="13766" spans="34:59" x14ac:dyDescent="0.25">
      <c r="AH13766" s="10"/>
      <c r="AI13766" s="6"/>
    </row>
    <row r="13767" spans="34:59" x14ac:dyDescent="0.25">
      <c r="AH13767" s="6"/>
      <c r="AI13767" s="6"/>
      <c r="AJ13767" s="6"/>
      <c r="AK13767" s="6"/>
      <c r="AL13767" s="6"/>
      <c r="AM13767" s="6"/>
      <c r="AN13767" s="6"/>
      <c r="AO13767" s="6"/>
      <c r="AP13767" s="6"/>
      <c r="AQ13767" s="6"/>
      <c r="AR13767" s="6"/>
      <c r="AS13767" s="6"/>
      <c r="AT13767" s="6"/>
      <c r="AU13767" s="6"/>
      <c r="AV13767" s="6"/>
      <c r="AW13767" s="6"/>
      <c r="AX13767" s="6"/>
      <c r="AY13767" s="6"/>
      <c r="AZ13767" s="6"/>
      <c r="BA13767" s="6"/>
      <c r="BB13767" s="6"/>
      <c r="BC13767" s="6"/>
      <c r="BD13767" s="6"/>
      <c r="BE13767" s="6"/>
      <c r="BF13767" s="6"/>
      <c r="BG13767" s="6"/>
    </row>
    <row r="13768" spans="34:59" x14ac:dyDescent="0.25">
      <c r="AH13768" s="10"/>
      <c r="AI13768" s="6"/>
      <c r="AJ13768" s="10"/>
      <c r="AK13768" s="10"/>
      <c r="AL13768" s="10"/>
      <c r="AM13768" s="10"/>
      <c r="AN13768" s="10"/>
      <c r="AO13768" s="10"/>
      <c r="AP13768" s="10"/>
      <c r="AQ13768" s="10"/>
      <c r="AR13768" s="10"/>
      <c r="AS13768" s="10"/>
      <c r="AT13768" s="10"/>
      <c r="AU13768" s="10"/>
      <c r="AV13768" s="10"/>
      <c r="AW13768" s="10"/>
      <c r="AX13768" s="10"/>
      <c r="AY13768" s="10"/>
      <c r="AZ13768" s="10"/>
      <c r="BA13768" s="10"/>
      <c r="BB13768" s="10"/>
      <c r="BC13768" s="10"/>
      <c r="BD13768" s="10"/>
      <c r="BE13768" s="10"/>
      <c r="BF13768" s="10"/>
      <c r="BG13768" s="6"/>
    </row>
    <row r="13769" spans="34:59" x14ac:dyDescent="0.25">
      <c r="AH13769" s="6"/>
      <c r="AI13769" s="6"/>
      <c r="AJ13769" s="6"/>
      <c r="AK13769" s="6"/>
      <c r="AL13769" s="6"/>
      <c r="AM13769" s="6"/>
      <c r="AN13769" s="6"/>
      <c r="AO13769" s="6"/>
      <c r="AP13769" s="6"/>
      <c r="AQ13769" s="6"/>
      <c r="AR13769" s="6"/>
      <c r="AS13769" s="6"/>
      <c r="AT13769" s="6"/>
      <c r="AU13769" s="6"/>
      <c r="AV13769" s="6"/>
      <c r="AW13769" s="6"/>
      <c r="AX13769" s="6"/>
      <c r="AY13769" s="6"/>
      <c r="AZ13769" s="6"/>
      <c r="BA13769" s="6"/>
      <c r="BB13769" s="6"/>
      <c r="BC13769" s="6"/>
      <c r="BD13769" s="6"/>
      <c r="BE13769" s="6"/>
      <c r="BF13769" s="6"/>
      <c r="BG13769" s="10"/>
    </row>
    <row r="13770" spans="34:59" x14ac:dyDescent="0.25">
      <c r="AH13770" s="10"/>
      <c r="AI13770" s="6"/>
    </row>
    <row r="13771" spans="34:59" x14ac:dyDescent="0.25">
      <c r="AH13771" s="6"/>
      <c r="AI13771" s="6"/>
      <c r="AJ13771" s="6"/>
      <c r="AK13771" s="6"/>
      <c r="AL13771" s="6"/>
      <c r="AM13771" s="6"/>
      <c r="AN13771" s="6"/>
      <c r="AO13771" s="6"/>
      <c r="AP13771" s="6"/>
      <c r="AQ13771" s="6"/>
      <c r="AR13771" s="6"/>
      <c r="AS13771" s="6"/>
      <c r="AT13771" s="6"/>
      <c r="AU13771" s="6"/>
      <c r="AV13771" s="6"/>
      <c r="AW13771" s="6"/>
      <c r="AX13771" s="6"/>
      <c r="AY13771" s="6"/>
      <c r="AZ13771" s="6"/>
      <c r="BA13771" s="6"/>
      <c r="BB13771" s="6"/>
      <c r="BC13771" s="6"/>
      <c r="BD13771" s="6"/>
      <c r="BE13771" s="6"/>
      <c r="BF13771" s="6"/>
      <c r="BG13771" s="6"/>
    </row>
    <row r="13772" spans="34:59" x14ac:dyDescent="0.25">
      <c r="AH13772" s="10"/>
      <c r="AI13772" s="6"/>
      <c r="AJ13772" s="10"/>
      <c r="AK13772" s="10"/>
      <c r="AL13772" s="10"/>
      <c r="AM13772" s="10"/>
      <c r="AN13772" s="10"/>
      <c r="AO13772" s="10"/>
      <c r="AP13772" s="10"/>
      <c r="AQ13772" s="10"/>
      <c r="AR13772" s="10"/>
      <c r="AS13772" s="10"/>
      <c r="AT13772" s="10"/>
      <c r="AU13772" s="10"/>
      <c r="AV13772" s="10"/>
      <c r="AW13772" s="10"/>
      <c r="AX13772" s="10"/>
      <c r="AY13772" s="10"/>
      <c r="AZ13772" s="10"/>
      <c r="BA13772" s="10"/>
      <c r="BB13772" s="10"/>
      <c r="BC13772" s="10"/>
      <c r="BD13772" s="10"/>
      <c r="BE13772" s="10"/>
      <c r="BF13772" s="10"/>
      <c r="BG13772" s="6"/>
    </row>
    <row r="13773" spans="34:59" x14ac:dyDescent="0.25">
      <c r="AH13773" s="6"/>
      <c r="AI13773" s="6"/>
      <c r="AJ13773" s="6"/>
      <c r="AK13773" s="6"/>
      <c r="AL13773" s="6"/>
      <c r="AM13773" s="6"/>
      <c r="AN13773" s="6"/>
      <c r="AO13773" s="6"/>
      <c r="AP13773" s="6"/>
      <c r="AQ13773" s="6"/>
      <c r="AR13773" s="6"/>
      <c r="AS13773" s="6"/>
      <c r="AT13773" s="6"/>
      <c r="AU13773" s="6"/>
      <c r="AV13773" s="6"/>
      <c r="AW13773" s="6"/>
      <c r="AX13773" s="6"/>
      <c r="AY13773" s="6"/>
      <c r="AZ13773" s="6"/>
      <c r="BA13773" s="6"/>
      <c r="BB13773" s="6"/>
      <c r="BC13773" s="6"/>
      <c r="BD13773" s="6"/>
      <c r="BE13773" s="6"/>
      <c r="BF13773" s="6"/>
      <c r="BG13773" s="10"/>
    </row>
    <row r="13774" spans="34:59" x14ac:dyDescent="0.25">
      <c r="AH13774" s="10"/>
      <c r="AI13774" s="6"/>
    </row>
    <row r="13775" spans="34:59" x14ac:dyDescent="0.25">
      <c r="AH13775" s="6"/>
      <c r="AI13775" s="6"/>
      <c r="AJ13775" s="6"/>
      <c r="AK13775" s="6"/>
      <c r="AL13775" s="6"/>
      <c r="AM13775" s="6"/>
      <c r="AN13775" s="6"/>
      <c r="AO13775" s="6"/>
      <c r="AP13775" s="6"/>
      <c r="AQ13775" s="6"/>
      <c r="AR13775" s="6"/>
      <c r="AS13775" s="6"/>
      <c r="AT13775" s="6"/>
      <c r="AU13775" s="6"/>
      <c r="AV13775" s="6"/>
      <c r="AW13775" s="6"/>
      <c r="AX13775" s="6"/>
      <c r="AY13775" s="6"/>
      <c r="AZ13775" s="6"/>
      <c r="BA13775" s="6"/>
      <c r="BB13775" s="6"/>
      <c r="BC13775" s="6"/>
      <c r="BD13775" s="6"/>
      <c r="BE13775" s="6"/>
      <c r="BF13775" s="6"/>
      <c r="BG13775" s="6"/>
    </row>
    <row r="13776" spans="34:59" x14ac:dyDescent="0.25">
      <c r="AH13776" s="10"/>
      <c r="AI13776" s="6"/>
      <c r="AJ13776" s="10"/>
      <c r="AK13776" s="10"/>
      <c r="AL13776" s="10"/>
      <c r="AM13776" s="10"/>
      <c r="AN13776" s="10"/>
      <c r="AO13776" s="10"/>
      <c r="AP13776" s="10"/>
      <c r="AQ13776" s="10"/>
      <c r="AR13776" s="10"/>
      <c r="AS13776" s="10"/>
      <c r="AT13776" s="10"/>
      <c r="AU13776" s="10"/>
      <c r="AV13776" s="10"/>
      <c r="AW13776" s="10"/>
      <c r="AX13776" s="10"/>
      <c r="AY13776" s="10"/>
      <c r="AZ13776" s="10"/>
      <c r="BA13776" s="10"/>
      <c r="BB13776" s="10"/>
      <c r="BC13776" s="10"/>
      <c r="BD13776" s="10"/>
      <c r="BE13776" s="10"/>
      <c r="BF13776" s="10"/>
      <c r="BG13776" s="6"/>
    </row>
    <row r="13777" spans="34:59" x14ac:dyDescent="0.25">
      <c r="AH13777" s="6"/>
      <c r="AI13777" s="6"/>
      <c r="AJ13777" s="6"/>
      <c r="AK13777" s="6"/>
      <c r="AL13777" s="6"/>
      <c r="AM13777" s="6"/>
      <c r="AN13777" s="6"/>
      <c r="AO13777" s="6"/>
      <c r="AP13777" s="6"/>
      <c r="AQ13777" s="6"/>
      <c r="AR13777" s="6"/>
      <c r="AS13777" s="6"/>
      <c r="AT13777" s="6"/>
      <c r="AU13777" s="6"/>
      <c r="AV13777" s="6"/>
      <c r="AW13777" s="6"/>
      <c r="AX13777" s="6"/>
      <c r="AY13777" s="6"/>
      <c r="AZ13777" s="6"/>
      <c r="BA13777" s="6"/>
      <c r="BB13777" s="6"/>
      <c r="BC13777" s="6"/>
      <c r="BD13777" s="6"/>
      <c r="BE13777" s="6"/>
      <c r="BF13777" s="6"/>
      <c r="BG13777" s="10"/>
    </row>
    <row r="13778" spans="34:59" x14ac:dyDescent="0.25">
      <c r="AH13778" s="10"/>
      <c r="AI13778" s="6"/>
    </row>
    <row r="13779" spans="34:59" x14ac:dyDescent="0.25">
      <c r="AH13779" s="6"/>
      <c r="AI13779" s="6"/>
      <c r="AJ13779" s="6"/>
      <c r="AK13779" s="6"/>
      <c r="AL13779" s="6"/>
      <c r="AM13779" s="6"/>
      <c r="AN13779" s="6"/>
      <c r="AO13779" s="6"/>
      <c r="AP13779" s="6"/>
      <c r="AQ13779" s="6"/>
      <c r="AR13779" s="6"/>
      <c r="AS13779" s="6"/>
      <c r="AT13779" s="6"/>
      <c r="AU13779" s="6"/>
      <c r="AV13779" s="6"/>
      <c r="AW13779" s="6"/>
      <c r="AX13779" s="6"/>
      <c r="AY13779" s="6"/>
      <c r="AZ13779" s="6"/>
      <c r="BA13779" s="6"/>
      <c r="BB13779" s="6"/>
      <c r="BC13779" s="6"/>
      <c r="BD13779" s="6"/>
      <c r="BE13779" s="6"/>
      <c r="BF13779" s="6"/>
      <c r="BG13779" s="6"/>
    </row>
    <row r="13780" spans="34:59" x14ac:dyDescent="0.25">
      <c r="AH13780" s="10"/>
      <c r="AI13780" s="6"/>
      <c r="AJ13780" s="10"/>
      <c r="AK13780" s="10"/>
      <c r="AL13780" s="10"/>
      <c r="AM13780" s="10"/>
      <c r="AN13780" s="10"/>
      <c r="AO13780" s="10"/>
      <c r="AP13780" s="10"/>
      <c r="AQ13780" s="10"/>
      <c r="AR13780" s="10"/>
      <c r="AS13780" s="10"/>
      <c r="AT13780" s="10"/>
      <c r="AU13780" s="10"/>
      <c r="AV13780" s="10"/>
      <c r="AW13780" s="10"/>
      <c r="AX13780" s="10"/>
      <c r="AY13780" s="10"/>
      <c r="AZ13780" s="10"/>
      <c r="BA13780" s="10"/>
      <c r="BB13780" s="10"/>
      <c r="BC13780" s="10"/>
      <c r="BD13780" s="10"/>
      <c r="BE13780" s="10"/>
      <c r="BF13780" s="10"/>
      <c r="BG13780" s="6"/>
    </row>
    <row r="13782" spans="34:59" x14ac:dyDescent="0.25">
      <c r="AH13782" s="10"/>
      <c r="AI13782" s="6"/>
    </row>
    <row r="13783" spans="34:59" x14ac:dyDescent="0.25">
      <c r="AH13783" s="6"/>
      <c r="AI13783" s="6"/>
      <c r="AJ13783" s="6"/>
      <c r="AK13783" s="6"/>
      <c r="AL13783" s="6"/>
      <c r="AM13783" s="6"/>
      <c r="AN13783" s="6"/>
      <c r="AO13783" s="6"/>
      <c r="AP13783" s="6"/>
      <c r="AQ13783" s="6"/>
      <c r="AR13783" s="6"/>
      <c r="AS13783" s="6"/>
      <c r="AT13783" s="6"/>
      <c r="AU13783" s="6"/>
      <c r="AV13783" s="6"/>
      <c r="AW13783" s="6"/>
      <c r="AX13783" s="6"/>
      <c r="AY13783" s="6"/>
      <c r="AZ13783" s="6"/>
      <c r="BA13783" s="6"/>
      <c r="BB13783" s="6"/>
      <c r="BC13783" s="6"/>
      <c r="BD13783" s="6"/>
      <c r="BE13783" s="6"/>
      <c r="BF13783" s="6"/>
      <c r="BG13783" s="6"/>
    </row>
    <row r="13784" spans="34:59" x14ac:dyDescent="0.25">
      <c r="AH13784" s="10"/>
      <c r="AI13784" s="6"/>
      <c r="AJ13784" s="10"/>
      <c r="AK13784" s="10"/>
      <c r="AL13784" s="10"/>
      <c r="AM13784" s="10"/>
      <c r="AN13784" s="10"/>
      <c r="AO13784" s="10"/>
      <c r="AP13784" s="10"/>
      <c r="AQ13784" s="10"/>
      <c r="AR13784" s="10"/>
      <c r="AS13784" s="10"/>
      <c r="AT13784" s="10"/>
      <c r="AU13784" s="10"/>
      <c r="AV13784" s="10"/>
      <c r="AW13784" s="10"/>
      <c r="AX13784" s="10"/>
      <c r="AY13784" s="10"/>
      <c r="AZ13784" s="10"/>
      <c r="BA13784" s="10"/>
      <c r="BB13784" s="10"/>
      <c r="BC13784" s="10"/>
      <c r="BD13784" s="10"/>
      <c r="BE13784" s="10"/>
      <c r="BF13784" s="10"/>
      <c r="BG13784" s="6"/>
    </row>
    <row r="13785" spans="34:59" x14ac:dyDescent="0.25">
      <c r="AH13785" s="6"/>
      <c r="AI13785" s="6"/>
      <c r="AJ13785" s="6"/>
      <c r="AK13785" s="6"/>
      <c r="AL13785" s="6"/>
      <c r="AM13785" s="6"/>
      <c r="AN13785" s="6"/>
      <c r="AO13785" s="6"/>
      <c r="AP13785" s="6"/>
      <c r="AQ13785" s="6"/>
      <c r="AR13785" s="6"/>
      <c r="AS13785" s="6"/>
      <c r="AT13785" s="6"/>
      <c r="AU13785" s="6"/>
      <c r="AV13785" s="6"/>
      <c r="AW13785" s="6"/>
      <c r="AX13785" s="6"/>
      <c r="AY13785" s="6"/>
      <c r="AZ13785" s="6"/>
      <c r="BA13785" s="6"/>
      <c r="BB13785" s="6"/>
      <c r="BC13785" s="6"/>
      <c r="BD13785" s="6"/>
      <c r="BE13785" s="6"/>
      <c r="BF13785" s="6"/>
      <c r="BG13785" s="10"/>
    </row>
    <row r="13786" spans="34:59" x14ac:dyDescent="0.25">
      <c r="AH13786" s="10"/>
      <c r="AI13786" s="6"/>
    </row>
    <row r="13787" spans="34:59" x14ac:dyDescent="0.25">
      <c r="AH13787" s="6"/>
      <c r="AI13787" s="6"/>
      <c r="AJ13787" s="6"/>
      <c r="AK13787" s="6"/>
      <c r="AL13787" s="6"/>
      <c r="AM13787" s="6"/>
      <c r="AN13787" s="6"/>
      <c r="AO13787" s="6"/>
      <c r="AP13787" s="6"/>
      <c r="AQ13787" s="6"/>
      <c r="AR13787" s="6"/>
      <c r="AS13787" s="6"/>
      <c r="AT13787" s="6"/>
      <c r="AU13787" s="6"/>
      <c r="AV13787" s="6"/>
      <c r="AW13787" s="6"/>
      <c r="AX13787" s="6"/>
      <c r="AY13787" s="6"/>
      <c r="AZ13787" s="6"/>
      <c r="BA13787" s="6"/>
      <c r="BB13787" s="6"/>
      <c r="BC13787" s="6"/>
      <c r="BD13787" s="6"/>
      <c r="BE13787" s="6"/>
      <c r="BF13787" s="6"/>
      <c r="BG13787" s="6"/>
    </row>
    <row r="13788" spans="34:59" x14ac:dyDescent="0.25">
      <c r="AH13788" s="10"/>
      <c r="AI13788" s="6"/>
      <c r="AJ13788" s="10"/>
      <c r="AK13788" s="10"/>
      <c r="AL13788" s="10"/>
      <c r="AM13788" s="10"/>
      <c r="AN13788" s="10"/>
      <c r="AO13788" s="10"/>
      <c r="AP13788" s="10"/>
      <c r="AQ13788" s="10"/>
      <c r="AR13788" s="10"/>
      <c r="AS13788" s="10"/>
      <c r="AT13788" s="10"/>
      <c r="AU13788" s="10"/>
      <c r="AV13788" s="10"/>
      <c r="AW13788" s="10"/>
      <c r="AX13788" s="10"/>
      <c r="AY13788" s="10"/>
      <c r="AZ13788" s="10"/>
      <c r="BA13788" s="10"/>
      <c r="BB13788" s="10"/>
      <c r="BC13788" s="10"/>
      <c r="BD13788" s="10"/>
      <c r="BE13788" s="10"/>
      <c r="BF13788" s="10"/>
      <c r="BG13788" s="6"/>
    </row>
    <row r="13789" spans="34:59" x14ac:dyDescent="0.25">
      <c r="AH13789" s="6"/>
      <c r="AI13789" s="6"/>
      <c r="AJ13789" s="6"/>
      <c r="AK13789" s="6"/>
      <c r="AL13789" s="6"/>
      <c r="AM13789" s="6"/>
      <c r="AN13789" s="6"/>
      <c r="AO13789" s="6"/>
      <c r="AP13789" s="6"/>
      <c r="AQ13789" s="6"/>
      <c r="AR13789" s="6"/>
      <c r="AS13789" s="6"/>
      <c r="AT13789" s="6"/>
      <c r="AU13789" s="6"/>
      <c r="AV13789" s="6"/>
      <c r="AW13789" s="6"/>
      <c r="AX13789" s="6"/>
      <c r="AY13789" s="6"/>
      <c r="AZ13789" s="6"/>
      <c r="BA13789" s="6"/>
      <c r="BB13789" s="6"/>
      <c r="BC13789" s="6"/>
      <c r="BD13789" s="6"/>
      <c r="BE13789" s="6"/>
      <c r="BF13789" s="6"/>
      <c r="BG13789" s="10"/>
    </row>
    <row r="13790" spans="34:59" x14ac:dyDescent="0.25">
      <c r="AH13790" s="10"/>
      <c r="AI13790" s="6"/>
    </row>
    <row r="13791" spans="34:59" x14ac:dyDescent="0.25">
      <c r="AH13791" s="6"/>
      <c r="AI13791" s="6"/>
      <c r="AJ13791" s="6"/>
      <c r="AK13791" s="6"/>
      <c r="AL13791" s="6"/>
      <c r="AM13791" s="6"/>
      <c r="AN13791" s="6"/>
      <c r="AO13791" s="6"/>
      <c r="AP13791" s="6"/>
      <c r="AQ13791" s="6"/>
      <c r="AR13791" s="6"/>
      <c r="AS13791" s="6"/>
      <c r="AT13791" s="6"/>
      <c r="AU13791" s="6"/>
      <c r="AV13791" s="6"/>
      <c r="AW13791" s="6"/>
      <c r="AX13791" s="6"/>
      <c r="AY13791" s="6"/>
      <c r="AZ13791" s="6"/>
      <c r="BA13791" s="6"/>
      <c r="BB13791" s="6"/>
      <c r="BC13791" s="6"/>
      <c r="BD13791" s="6"/>
      <c r="BE13791" s="6"/>
      <c r="BF13791" s="6"/>
      <c r="BG13791" s="6"/>
    </row>
    <row r="13792" spans="34:59" x14ac:dyDescent="0.25">
      <c r="AH13792" s="10"/>
      <c r="AI13792" s="6"/>
      <c r="AJ13792" s="10"/>
      <c r="AK13792" s="10"/>
      <c r="AL13792" s="10"/>
      <c r="AM13792" s="10"/>
      <c r="AN13792" s="10"/>
      <c r="AO13792" s="10"/>
      <c r="AP13792" s="10"/>
      <c r="AQ13792" s="10"/>
      <c r="AR13792" s="10"/>
      <c r="AS13792" s="10"/>
      <c r="AT13792" s="10"/>
      <c r="AU13792" s="10"/>
      <c r="AV13792" s="10"/>
      <c r="AW13792" s="10"/>
      <c r="AX13792" s="10"/>
      <c r="AY13792" s="10"/>
      <c r="AZ13792" s="10"/>
      <c r="BA13792" s="10"/>
      <c r="BB13792" s="10"/>
      <c r="BC13792" s="10"/>
      <c r="BD13792" s="10"/>
      <c r="BE13792" s="10"/>
      <c r="BF13792" s="10"/>
      <c r="BG13792" s="6"/>
    </row>
    <row r="13793" spans="34:59" x14ac:dyDescent="0.25">
      <c r="AH13793" s="6"/>
      <c r="AI13793" s="6"/>
      <c r="AJ13793" s="6"/>
      <c r="AK13793" s="6"/>
      <c r="AL13793" s="6"/>
      <c r="AM13793" s="6"/>
      <c r="AN13793" s="6"/>
      <c r="AO13793" s="6"/>
      <c r="AP13793" s="6"/>
      <c r="AQ13793" s="6"/>
      <c r="AR13793" s="6"/>
      <c r="AS13793" s="6"/>
      <c r="AT13793" s="6"/>
      <c r="AU13793" s="6"/>
      <c r="AV13793" s="6"/>
      <c r="AW13793" s="6"/>
      <c r="AX13793" s="6"/>
      <c r="AY13793" s="6"/>
      <c r="AZ13793" s="6"/>
      <c r="BA13793" s="6"/>
      <c r="BB13793" s="6"/>
      <c r="BC13793" s="6"/>
      <c r="BD13793" s="6"/>
      <c r="BE13793" s="6"/>
      <c r="BF13793" s="6"/>
      <c r="BG13793" s="10"/>
    </row>
    <row r="13794" spans="34:59" x14ac:dyDescent="0.25">
      <c r="AH13794" s="10"/>
      <c r="AI13794" s="6"/>
    </row>
    <row r="13795" spans="34:59" x14ac:dyDescent="0.25">
      <c r="AH13795" s="6"/>
      <c r="AI13795" s="6"/>
      <c r="AJ13795" s="6"/>
      <c r="AK13795" s="6"/>
      <c r="AL13795" s="6"/>
      <c r="AM13795" s="6"/>
      <c r="AN13795" s="6"/>
      <c r="AO13795" s="6"/>
      <c r="AP13795" s="6"/>
      <c r="AQ13795" s="6"/>
      <c r="AR13795" s="6"/>
      <c r="AS13795" s="6"/>
      <c r="AT13795" s="6"/>
      <c r="AU13795" s="6"/>
      <c r="AV13795" s="6"/>
      <c r="AW13795" s="6"/>
      <c r="AX13795" s="6"/>
      <c r="AY13795" s="6"/>
      <c r="AZ13795" s="6"/>
      <c r="BA13795" s="6"/>
      <c r="BB13795" s="6"/>
      <c r="BC13795" s="6"/>
      <c r="BD13795" s="6"/>
      <c r="BE13795" s="6"/>
      <c r="BF13795" s="6"/>
      <c r="BG13795" s="6"/>
    </row>
    <row r="13796" spans="34:59" x14ac:dyDescent="0.25">
      <c r="AH13796" s="10"/>
      <c r="AI13796" s="6"/>
      <c r="AJ13796" s="10"/>
      <c r="AK13796" s="10"/>
      <c r="AL13796" s="10"/>
      <c r="AM13796" s="10"/>
      <c r="AN13796" s="10"/>
      <c r="AO13796" s="10"/>
      <c r="AP13796" s="10"/>
      <c r="AQ13796" s="10"/>
      <c r="AR13796" s="10"/>
      <c r="AS13796" s="10"/>
      <c r="AT13796" s="10"/>
      <c r="AU13796" s="10"/>
      <c r="AV13796" s="10"/>
      <c r="AW13796" s="10"/>
      <c r="AX13796" s="10"/>
      <c r="AY13796" s="10"/>
      <c r="AZ13796" s="10"/>
      <c r="BA13796" s="10"/>
      <c r="BB13796" s="10"/>
      <c r="BC13796" s="10"/>
      <c r="BD13796" s="10"/>
      <c r="BE13796" s="10"/>
      <c r="BF13796" s="10"/>
      <c r="BG13796" s="6"/>
    </row>
    <row r="13798" spans="34:59" x14ac:dyDescent="0.25">
      <c r="AH13798" s="10"/>
      <c r="AI13798" s="6"/>
    </row>
    <row r="13799" spans="34:59" x14ac:dyDescent="0.25">
      <c r="AH13799" s="6"/>
      <c r="AI13799" s="6"/>
      <c r="AJ13799" s="6"/>
      <c r="AK13799" s="6"/>
      <c r="AL13799" s="6"/>
      <c r="AM13799" s="6"/>
      <c r="AN13799" s="6"/>
      <c r="AO13799" s="6"/>
      <c r="AP13799" s="6"/>
      <c r="AQ13799" s="6"/>
      <c r="AR13799" s="6"/>
      <c r="AS13799" s="6"/>
      <c r="AT13799" s="6"/>
      <c r="AU13799" s="6"/>
      <c r="AV13799" s="6"/>
      <c r="AW13799" s="6"/>
      <c r="AX13799" s="6"/>
      <c r="AY13799" s="6"/>
      <c r="AZ13799" s="6"/>
      <c r="BA13799" s="6"/>
      <c r="BB13799" s="6"/>
      <c r="BC13799" s="6"/>
      <c r="BD13799" s="6"/>
      <c r="BE13799" s="6"/>
      <c r="BF13799" s="6"/>
      <c r="BG13799" s="6"/>
    </row>
    <row r="13800" spans="34:59" x14ac:dyDescent="0.25">
      <c r="AH13800" s="10"/>
      <c r="AI13800" s="6"/>
      <c r="AJ13800" s="10"/>
      <c r="AK13800" s="10"/>
      <c r="AL13800" s="10"/>
      <c r="AM13800" s="10"/>
      <c r="AN13800" s="10"/>
      <c r="AO13800" s="10"/>
      <c r="AP13800" s="10"/>
      <c r="AQ13800" s="10"/>
      <c r="AR13800" s="10"/>
      <c r="AS13800" s="10"/>
      <c r="AT13800" s="10"/>
      <c r="AU13800" s="10"/>
      <c r="AV13800" s="10"/>
      <c r="AW13800" s="10"/>
      <c r="AX13800" s="10"/>
      <c r="AY13800" s="10"/>
      <c r="AZ13800" s="10"/>
      <c r="BA13800" s="10"/>
      <c r="BB13800" s="10"/>
      <c r="BC13800" s="10"/>
      <c r="BD13800" s="10"/>
      <c r="BE13800" s="10"/>
      <c r="BF13800" s="10"/>
      <c r="BG13800" s="6"/>
    </row>
    <row r="13801" spans="34:59" x14ac:dyDescent="0.25">
      <c r="AH13801" s="6"/>
      <c r="AI13801" s="6"/>
      <c r="AJ13801" s="6"/>
      <c r="AK13801" s="6"/>
      <c r="AL13801" s="6"/>
      <c r="AM13801" s="6"/>
      <c r="AN13801" s="6"/>
      <c r="AO13801" s="6"/>
      <c r="AP13801" s="6"/>
      <c r="AQ13801" s="6"/>
      <c r="AR13801" s="6"/>
      <c r="AS13801" s="6"/>
      <c r="AT13801" s="6"/>
      <c r="AU13801" s="6"/>
      <c r="AV13801" s="6"/>
      <c r="AW13801" s="6"/>
      <c r="AX13801" s="6"/>
      <c r="AY13801" s="6"/>
      <c r="AZ13801" s="6"/>
      <c r="BA13801" s="6"/>
      <c r="BB13801" s="6"/>
      <c r="BC13801" s="6"/>
      <c r="BD13801" s="6"/>
      <c r="BE13801" s="6"/>
      <c r="BF13801" s="6"/>
      <c r="BG13801" s="10"/>
    </row>
    <row r="13802" spans="34:59" x14ac:dyDescent="0.25">
      <c r="AH13802" s="10"/>
      <c r="AI13802" s="6"/>
    </row>
    <row r="13803" spans="34:59" x14ac:dyDescent="0.25">
      <c r="AH13803" s="6"/>
      <c r="AI13803" s="6"/>
      <c r="AJ13803" s="6"/>
      <c r="AK13803" s="6"/>
      <c r="AL13803" s="6"/>
      <c r="AM13803" s="6"/>
      <c r="AN13803" s="6"/>
      <c r="AO13803" s="6"/>
      <c r="AP13803" s="6"/>
      <c r="AQ13803" s="6"/>
      <c r="AR13803" s="6"/>
      <c r="AS13803" s="6"/>
      <c r="AT13803" s="6"/>
      <c r="AU13803" s="6"/>
      <c r="AV13803" s="6"/>
      <c r="AW13803" s="6"/>
      <c r="AX13803" s="6"/>
      <c r="AY13803" s="6"/>
      <c r="AZ13803" s="6"/>
      <c r="BA13803" s="6"/>
      <c r="BB13803" s="6"/>
      <c r="BC13803" s="6"/>
      <c r="BD13803" s="6"/>
      <c r="BE13803" s="6"/>
      <c r="BF13803" s="6"/>
      <c r="BG13803" s="6"/>
    </row>
    <row r="13804" spans="34:59" x14ac:dyDescent="0.25">
      <c r="AH13804" s="10"/>
      <c r="AI13804" s="6"/>
      <c r="AJ13804" s="10"/>
      <c r="AK13804" s="10"/>
      <c r="AL13804" s="10"/>
      <c r="AM13804" s="10"/>
      <c r="AN13804" s="10"/>
      <c r="AO13804" s="10"/>
      <c r="AP13804" s="10"/>
      <c r="AQ13804" s="10"/>
      <c r="AR13804" s="10"/>
      <c r="AS13804" s="10"/>
      <c r="AT13804" s="10"/>
      <c r="AU13804" s="10"/>
      <c r="AV13804" s="10"/>
      <c r="AW13804" s="10"/>
      <c r="AX13804" s="10"/>
      <c r="AY13804" s="10"/>
      <c r="AZ13804" s="10"/>
      <c r="BA13804" s="10"/>
      <c r="BB13804" s="10"/>
      <c r="BC13804" s="10"/>
      <c r="BD13804" s="10"/>
      <c r="BE13804" s="10"/>
      <c r="BF13804" s="10"/>
      <c r="BG13804" s="6"/>
    </row>
    <row r="13805" spans="34:59" x14ac:dyDescent="0.25">
      <c r="AH13805" s="6"/>
      <c r="AI13805" s="6"/>
      <c r="AJ13805" s="6"/>
      <c r="AK13805" s="6"/>
      <c r="AL13805" s="6"/>
      <c r="AM13805" s="6"/>
      <c r="AN13805" s="6"/>
      <c r="AO13805" s="6"/>
      <c r="AP13805" s="6"/>
      <c r="AQ13805" s="6"/>
      <c r="AR13805" s="6"/>
      <c r="AS13805" s="6"/>
      <c r="AT13805" s="6"/>
      <c r="AU13805" s="6"/>
      <c r="AV13805" s="6"/>
      <c r="AW13805" s="6"/>
      <c r="AX13805" s="6"/>
      <c r="AY13805" s="6"/>
      <c r="AZ13805" s="6"/>
      <c r="BA13805" s="6"/>
      <c r="BB13805" s="6"/>
      <c r="BC13805" s="6"/>
      <c r="BD13805" s="6"/>
      <c r="BE13805" s="6"/>
      <c r="BF13805" s="6"/>
      <c r="BG13805" s="10"/>
    </row>
    <row r="13806" spans="34:59" x14ac:dyDescent="0.25">
      <c r="AH13806" s="10"/>
      <c r="AI13806" s="6"/>
    </row>
    <row r="13807" spans="34:59" x14ac:dyDescent="0.25">
      <c r="AH13807" s="6"/>
      <c r="AI13807" s="6"/>
      <c r="AJ13807" s="6"/>
      <c r="AK13807" s="6"/>
      <c r="AL13807" s="6"/>
      <c r="AM13807" s="6"/>
      <c r="AN13807" s="6"/>
      <c r="AO13807" s="6"/>
      <c r="AP13807" s="6"/>
      <c r="AQ13807" s="6"/>
      <c r="AR13807" s="6"/>
      <c r="AS13807" s="6"/>
      <c r="AT13807" s="6"/>
      <c r="AU13807" s="6"/>
      <c r="AV13807" s="6"/>
      <c r="AW13807" s="6"/>
      <c r="AX13807" s="6"/>
      <c r="AY13807" s="6"/>
      <c r="AZ13807" s="6"/>
      <c r="BA13807" s="6"/>
      <c r="BB13807" s="6"/>
      <c r="BC13807" s="6"/>
      <c r="BD13807" s="6"/>
      <c r="BE13807" s="6"/>
      <c r="BF13807" s="6"/>
      <c r="BG13807" s="6"/>
    </row>
    <row r="13808" spans="34:59" x14ac:dyDescent="0.25">
      <c r="AH13808" s="10"/>
      <c r="AI13808" s="6"/>
      <c r="AJ13808" s="10"/>
      <c r="AK13808" s="10"/>
      <c r="AL13808" s="10"/>
      <c r="AM13808" s="10"/>
      <c r="AN13808" s="10"/>
      <c r="AO13808" s="10"/>
      <c r="AP13808" s="10"/>
      <c r="AQ13808" s="10"/>
      <c r="AR13808" s="10"/>
      <c r="AS13808" s="10"/>
      <c r="AT13808" s="10"/>
      <c r="AU13808" s="10"/>
      <c r="AV13808" s="10"/>
      <c r="AW13808" s="10"/>
      <c r="AX13808" s="10"/>
      <c r="AY13808" s="10"/>
      <c r="AZ13808" s="10"/>
      <c r="BA13808" s="10"/>
      <c r="BB13808" s="10"/>
      <c r="BC13808" s="10"/>
      <c r="BD13808" s="10"/>
      <c r="BE13808" s="10"/>
      <c r="BF13808" s="10"/>
      <c r="BG13808" s="6"/>
    </row>
    <row r="13809" spans="34:59" x14ac:dyDescent="0.25">
      <c r="AH13809" s="6"/>
      <c r="AI13809" s="6"/>
      <c r="AJ13809" s="6"/>
      <c r="AK13809" s="6"/>
      <c r="AL13809" s="6"/>
      <c r="AM13809" s="6"/>
      <c r="AN13809" s="6"/>
      <c r="AO13809" s="6"/>
      <c r="AP13809" s="6"/>
      <c r="AQ13809" s="6"/>
      <c r="AR13809" s="6"/>
      <c r="AS13809" s="6"/>
      <c r="AT13809" s="6"/>
      <c r="AU13809" s="6"/>
      <c r="AV13809" s="6"/>
      <c r="AW13809" s="6"/>
      <c r="AX13809" s="6"/>
      <c r="AY13809" s="6"/>
      <c r="AZ13809" s="6"/>
      <c r="BA13809" s="6"/>
      <c r="BB13809" s="6"/>
      <c r="BC13809" s="6"/>
      <c r="BD13809" s="6"/>
      <c r="BE13809" s="6"/>
      <c r="BF13809" s="6"/>
      <c r="BG13809" s="10"/>
    </row>
    <row r="13810" spans="34:59" x14ac:dyDescent="0.25">
      <c r="AH13810" s="10"/>
      <c r="AI13810" s="6"/>
    </row>
    <row r="13811" spans="34:59" x14ac:dyDescent="0.25">
      <c r="AH13811" s="6"/>
      <c r="AI13811" s="6"/>
      <c r="AJ13811" s="6"/>
      <c r="AK13811" s="6"/>
      <c r="AL13811" s="6"/>
      <c r="AM13811" s="6"/>
      <c r="AN13811" s="6"/>
      <c r="AO13811" s="6"/>
      <c r="AP13811" s="6"/>
      <c r="AQ13811" s="6"/>
      <c r="AR13811" s="6"/>
      <c r="AS13811" s="6"/>
      <c r="AT13811" s="6"/>
      <c r="AU13811" s="6"/>
      <c r="AV13811" s="6"/>
      <c r="AW13811" s="6"/>
      <c r="AX13811" s="6"/>
      <c r="AY13811" s="6"/>
      <c r="AZ13811" s="6"/>
      <c r="BA13811" s="6"/>
      <c r="BB13811" s="6"/>
      <c r="BC13811" s="6"/>
      <c r="BD13811" s="6"/>
      <c r="BE13811" s="6"/>
      <c r="BF13811" s="6"/>
      <c r="BG13811" s="6"/>
    </row>
    <row r="13812" spans="34:59" x14ac:dyDescent="0.25">
      <c r="AH13812" s="10"/>
      <c r="AI13812" s="6"/>
      <c r="AJ13812" s="10"/>
      <c r="AK13812" s="10"/>
      <c r="AL13812" s="10"/>
      <c r="AM13812" s="10"/>
      <c r="AN13812" s="10"/>
      <c r="AO13812" s="10"/>
      <c r="AP13812" s="10"/>
      <c r="AQ13812" s="10"/>
      <c r="AR13812" s="10"/>
      <c r="AS13812" s="10"/>
      <c r="AT13812" s="10"/>
      <c r="AU13812" s="10"/>
      <c r="AV13812" s="10"/>
      <c r="AW13812" s="10"/>
      <c r="AX13812" s="10"/>
      <c r="AY13812" s="10"/>
      <c r="AZ13812" s="10"/>
      <c r="BA13812" s="10"/>
      <c r="BB13812" s="10"/>
      <c r="BC13812" s="10"/>
      <c r="BD13812" s="10"/>
      <c r="BE13812" s="10"/>
      <c r="BF13812" s="10"/>
      <c r="BG13812" s="6"/>
    </row>
    <row r="13814" spans="34:59" x14ac:dyDescent="0.25">
      <c r="AH13814" s="10"/>
      <c r="AI13814" s="6"/>
    </row>
    <row r="13815" spans="34:59" x14ac:dyDescent="0.25">
      <c r="AH13815" s="6"/>
      <c r="AI13815" s="6"/>
      <c r="AJ13815" s="6"/>
      <c r="AK13815" s="6"/>
      <c r="AL13815" s="6"/>
      <c r="AM13815" s="6"/>
      <c r="AN13815" s="6"/>
      <c r="AO13815" s="6"/>
      <c r="AP13815" s="6"/>
      <c r="AQ13815" s="6"/>
      <c r="AR13815" s="6"/>
      <c r="AS13815" s="6"/>
      <c r="AT13815" s="6"/>
      <c r="AU13815" s="6"/>
      <c r="AV13815" s="6"/>
      <c r="AW13815" s="6"/>
      <c r="AX13815" s="6"/>
      <c r="AY13815" s="6"/>
      <c r="AZ13815" s="6"/>
      <c r="BA13815" s="6"/>
      <c r="BB13815" s="6"/>
      <c r="BC13815" s="6"/>
      <c r="BD13815" s="6"/>
      <c r="BE13815" s="6"/>
      <c r="BF13815" s="6"/>
      <c r="BG13815" s="6"/>
    </row>
    <row r="13816" spans="34:59" x14ac:dyDescent="0.25">
      <c r="AH13816" s="10"/>
      <c r="AI13816" s="6"/>
      <c r="AJ13816" s="10"/>
      <c r="AK13816" s="10"/>
      <c r="AL13816" s="10"/>
      <c r="AM13816" s="10"/>
      <c r="AN13816" s="10"/>
      <c r="AO13816" s="10"/>
      <c r="AP13816" s="10"/>
      <c r="AQ13816" s="10"/>
      <c r="AR13816" s="10"/>
      <c r="AS13816" s="10"/>
      <c r="AT13816" s="10"/>
      <c r="AU13816" s="10"/>
      <c r="AV13816" s="10"/>
      <c r="AW13816" s="10"/>
      <c r="AX13816" s="10"/>
      <c r="AY13816" s="10"/>
      <c r="AZ13816" s="10"/>
      <c r="BA13816" s="10"/>
      <c r="BB13816" s="10"/>
      <c r="BC13816" s="10"/>
      <c r="BD13816" s="10"/>
      <c r="BE13816" s="10"/>
      <c r="BF13816" s="10"/>
      <c r="BG13816" s="6"/>
    </row>
    <row r="13817" spans="34:59" x14ac:dyDescent="0.25">
      <c r="AH13817" s="6"/>
      <c r="AI13817" s="6"/>
      <c r="AJ13817" s="6"/>
      <c r="AK13817" s="6"/>
      <c r="AL13817" s="6"/>
      <c r="AM13817" s="6"/>
      <c r="AN13817" s="6"/>
      <c r="AO13817" s="6"/>
      <c r="AP13817" s="6"/>
      <c r="AQ13817" s="6"/>
      <c r="AR13817" s="6"/>
      <c r="AS13817" s="6"/>
      <c r="AT13817" s="6"/>
      <c r="AU13817" s="6"/>
      <c r="AV13817" s="6"/>
      <c r="AW13817" s="6"/>
      <c r="AX13817" s="6"/>
      <c r="AY13817" s="6"/>
      <c r="AZ13817" s="6"/>
      <c r="BA13817" s="6"/>
      <c r="BB13817" s="6"/>
      <c r="BC13817" s="6"/>
      <c r="BD13817" s="6"/>
      <c r="BE13817" s="6"/>
      <c r="BF13817" s="6"/>
      <c r="BG13817" s="10"/>
    </row>
    <row r="13818" spans="34:59" x14ac:dyDescent="0.25">
      <c r="AH13818" s="10"/>
      <c r="AI13818" s="6"/>
    </row>
    <row r="13819" spans="34:59" x14ac:dyDescent="0.25">
      <c r="AH13819" s="6"/>
      <c r="AI13819" s="6"/>
      <c r="AJ13819" s="6"/>
      <c r="AK13819" s="6"/>
      <c r="AL13819" s="6"/>
      <c r="AM13819" s="6"/>
      <c r="AN13819" s="6"/>
      <c r="AO13819" s="6"/>
      <c r="AP13819" s="6"/>
      <c r="AQ13819" s="6"/>
      <c r="AR13819" s="6"/>
      <c r="AS13819" s="6"/>
      <c r="AT13819" s="6"/>
      <c r="AU13819" s="6"/>
      <c r="AV13819" s="6"/>
      <c r="AW13819" s="6"/>
      <c r="AX13819" s="6"/>
      <c r="AY13819" s="6"/>
      <c r="AZ13819" s="6"/>
      <c r="BA13819" s="6"/>
      <c r="BB13819" s="6"/>
      <c r="BC13819" s="6"/>
      <c r="BD13819" s="6"/>
      <c r="BE13819" s="6"/>
      <c r="BF13819" s="6"/>
      <c r="BG13819" s="6"/>
    </row>
    <row r="13820" spans="34:59" x14ac:dyDescent="0.25">
      <c r="AH13820" s="10"/>
      <c r="AI13820" s="6"/>
      <c r="AJ13820" s="10"/>
      <c r="AK13820" s="10"/>
      <c r="AL13820" s="10"/>
      <c r="AM13820" s="10"/>
      <c r="AN13820" s="10"/>
      <c r="AO13820" s="10"/>
      <c r="AP13820" s="10"/>
      <c r="AQ13820" s="10"/>
      <c r="AR13820" s="10"/>
      <c r="AS13820" s="10"/>
      <c r="AT13820" s="10"/>
      <c r="AU13820" s="10"/>
      <c r="AV13820" s="10"/>
      <c r="AW13820" s="10"/>
      <c r="AX13820" s="10"/>
      <c r="AY13820" s="10"/>
      <c r="AZ13820" s="10"/>
      <c r="BA13820" s="10"/>
      <c r="BB13820" s="10"/>
      <c r="BC13820" s="10"/>
      <c r="BD13820" s="10"/>
      <c r="BE13820" s="10"/>
      <c r="BF13820" s="10"/>
      <c r="BG13820" s="6"/>
    </row>
    <row r="13821" spans="34:59" x14ac:dyDescent="0.25">
      <c r="AH13821" s="6"/>
      <c r="AI13821" s="6"/>
      <c r="AJ13821" s="6"/>
      <c r="AK13821" s="6"/>
      <c r="AL13821" s="6"/>
      <c r="AM13821" s="6"/>
      <c r="AN13821" s="6"/>
      <c r="AO13821" s="6"/>
      <c r="AP13821" s="6"/>
      <c r="AQ13821" s="6"/>
      <c r="AR13821" s="6"/>
      <c r="AS13821" s="6"/>
      <c r="AT13821" s="6"/>
      <c r="AU13821" s="6"/>
      <c r="AV13821" s="6"/>
      <c r="AW13821" s="6"/>
      <c r="AX13821" s="6"/>
      <c r="AY13821" s="6"/>
      <c r="AZ13821" s="6"/>
      <c r="BA13821" s="6"/>
      <c r="BB13821" s="6"/>
      <c r="BC13821" s="6"/>
      <c r="BD13821" s="6"/>
      <c r="BE13821" s="6"/>
      <c r="BF13821" s="6"/>
      <c r="BG13821" s="10"/>
    </row>
    <row r="13822" spans="34:59" x14ac:dyDescent="0.25">
      <c r="AH13822" s="10"/>
      <c r="AI13822" s="6"/>
    </row>
    <row r="13823" spans="34:59" x14ac:dyDescent="0.25">
      <c r="AH13823" s="6"/>
      <c r="AI13823" s="6"/>
      <c r="AJ13823" s="6"/>
      <c r="AK13823" s="6"/>
      <c r="AL13823" s="6"/>
      <c r="AM13823" s="6"/>
      <c r="AN13823" s="6"/>
      <c r="AO13823" s="6"/>
      <c r="AP13823" s="6"/>
      <c r="AQ13823" s="6"/>
      <c r="AR13823" s="6"/>
      <c r="AS13823" s="6"/>
      <c r="AT13823" s="6"/>
      <c r="AU13823" s="6"/>
      <c r="AV13823" s="6"/>
      <c r="AW13823" s="6"/>
      <c r="AX13823" s="6"/>
      <c r="AY13823" s="6"/>
      <c r="AZ13823" s="6"/>
      <c r="BA13823" s="6"/>
      <c r="BB13823" s="6"/>
      <c r="BC13823" s="6"/>
      <c r="BD13823" s="6"/>
      <c r="BE13823" s="6"/>
      <c r="BF13823" s="6"/>
      <c r="BG13823" s="6"/>
    </row>
    <row r="13824" spans="34:59" x14ac:dyDescent="0.25">
      <c r="AH13824" s="10"/>
      <c r="AI13824" s="6"/>
      <c r="AJ13824" s="10"/>
      <c r="AK13824" s="10"/>
      <c r="AL13824" s="10"/>
      <c r="AM13824" s="10"/>
      <c r="AN13824" s="10"/>
      <c r="AO13824" s="10"/>
      <c r="AP13824" s="10"/>
      <c r="AQ13824" s="10"/>
      <c r="AR13824" s="10"/>
      <c r="AS13824" s="10"/>
      <c r="AT13824" s="10"/>
      <c r="AU13824" s="10"/>
      <c r="AV13824" s="10"/>
      <c r="AW13824" s="10"/>
      <c r="AX13824" s="10"/>
      <c r="AY13824" s="10"/>
      <c r="AZ13824" s="10"/>
      <c r="BA13824" s="10"/>
      <c r="BB13824" s="10"/>
      <c r="BC13824" s="10"/>
      <c r="BD13824" s="10"/>
      <c r="BE13824" s="10"/>
      <c r="BF13824" s="10"/>
      <c r="BG13824" s="6"/>
    </row>
    <row r="13825" spans="34:59" x14ac:dyDescent="0.25">
      <c r="AH13825" s="6"/>
      <c r="AI13825" s="6"/>
      <c r="AJ13825" s="6"/>
      <c r="AK13825" s="6"/>
      <c r="AL13825" s="6"/>
      <c r="AM13825" s="6"/>
      <c r="AN13825" s="6"/>
      <c r="AO13825" s="6"/>
      <c r="AP13825" s="6"/>
      <c r="AQ13825" s="6"/>
      <c r="AR13825" s="6"/>
      <c r="AS13825" s="6"/>
      <c r="AT13825" s="6"/>
      <c r="AU13825" s="6"/>
      <c r="AV13825" s="6"/>
      <c r="AW13825" s="6"/>
      <c r="AX13825" s="6"/>
      <c r="AY13825" s="6"/>
      <c r="AZ13825" s="6"/>
      <c r="BA13825" s="6"/>
      <c r="BB13825" s="6"/>
      <c r="BC13825" s="6"/>
      <c r="BD13825" s="6"/>
      <c r="BE13825" s="6"/>
      <c r="BF13825" s="6"/>
      <c r="BG13825" s="10"/>
    </row>
    <row r="13826" spans="34:59" x14ac:dyDescent="0.25">
      <c r="AH13826" s="10"/>
      <c r="AI13826" s="6"/>
    </row>
    <row r="13827" spans="34:59" x14ac:dyDescent="0.25">
      <c r="AH13827" s="6"/>
      <c r="AI13827" s="6"/>
      <c r="AJ13827" s="6"/>
      <c r="AK13827" s="6"/>
      <c r="AL13827" s="6"/>
      <c r="AM13827" s="6"/>
      <c r="AN13827" s="6"/>
      <c r="AO13827" s="6"/>
      <c r="AP13827" s="6"/>
      <c r="AQ13827" s="6"/>
      <c r="AR13827" s="6"/>
      <c r="AS13827" s="6"/>
      <c r="AT13827" s="6"/>
      <c r="AU13827" s="6"/>
      <c r="AV13827" s="6"/>
      <c r="AW13827" s="6"/>
      <c r="AX13827" s="6"/>
      <c r="AY13827" s="6"/>
      <c r="AZ13827" s="6"/>
      <c r="BA13827" s="6"/>
      <c r="BB13827" s="6"/>
      <c r="BC13827" s="6"/>
      <c r="BD13827" s="6"/>
      <c r="BE13827" s="6"/>
      <c r="BF13827" s="6"/>
      <c r="BG13827" s="6"/>
    </row>
    <row r="13828" spans="34:59" x14ac:dyDescent="0.25">
      <c r="AH13828" s="10"/>
      <c r="AI13828" s="6"/>
      <c r="AJ13828" s="10"/>
      <c r="AK13828" s="10"/>
      <c r="AL13828" s="10"/>
      <c r="AM13828" s="10"/>
      <c r="AN13828" s="10"/>
      <c r="AO13828" s="10"/>
      <c r="AP13828" s="10"/>
      <c r="AQ13828" s="10"/>
      <c r="AR13828" s="10"/>
      <c r="AS13828" s="10"/>
      <c r="AT13828" s="10"/>
      <c r="AU13828" s="10"/>
      <c r="AV13828" s="10"/>
      <c r="AW13828" s="10"/>
      <c r="AX13828" s="10"/>
      <c r="AY13828" s="10"/>
      <c r="AZ13828" s="10"/>
      <c r="BA13828" s="10"/>
      <c r="BB13828" s="10"/>
      <c r="BC13828" s="10"/>
      <c r="BD13828" s="10"/>
      <c r="BE13828" s="10"/>
      <c r="BF13828" s="10"/>
      <c r="BG13828" s="6"/>
    </row>
    <row r="13830" spans="34:59" x14ac:dyDescent="0.25">
      <c r="AH13830" s="10"/>
      <c r="AI13830" s="6"/>
    </row>
    <row r="13831" spans="34:59" x14ac:dyDescent="0.25">
      <c r="AH13831" s="6"/>
      <c r="AI13831" s="6"/>
      <c r="AJ13831" s="6"/>
      <c r="AK13831" s="6"/>
      <c r="AL13831" s="6"/>
      <c r="AM13831" s="6"/>
      <c r="AN13831" s="6"/>
      <c r="AO13831" s="6"/>
      <c r="AP13831" s="6"/>
      <c r="AQ13831" s="6"/>
      <c r="AR13831" s="6"/>
      <c r="AS13831" s="6"/>
      <c r="AT13831" s="6"/>
      <c r="AU13831" s="6"/>
      <c r="AV13831" s="6"/>
      <c r="AW13831" s="6"/>
      <c r="AX13831" s="6"/>
      <c r="AY13831" s="6"/>
      <c r="AZ13831" s="6"/>
      <c r="BA13831" s="6"/>
      <c r="BB13831" s="6"/>
      <c r="BC13831" s="6"/>
      <c r="BD13831" s="6"/>
      <c r="BE13831" s="6"/>
      <c r="BF13831" s="6"/>
      <c r="BG13831" s="6"/>
    </row>
    <row r="13832" spans="34:59" x14ac:dyDescent="0.25">
      <c r="AH13832" s="10"/>
      <c r="AI13832" s="6"/>
      <c r="AJ13832" s="10"/>
      <c r="AK13832" s="10"/>
      <c r="AL13832" s="10"/>
      <c r="AM13832" s="10"/>
      <c r="AN13832" s="10"/>
      <c r="AO13832" s="10"/>
      <c r="AP13832" s="10"/>
      <c r="AQ13832" s="10"/>
      <c r="AR13832" s="10"/>
      <c r="AS13832" s="10"/>
      <c r="AT13832" s="10"/>
      <c r="AU13832" s="10"/>
      <c r="AV13832" s="10"/>
      <c r="AW13832" s="10"/>
      <c r="AX13832" s="10"/>
      <c r="AY13832" s="10"/>
      <c r="AZ13832" s="10"/>
      <c r="BA13832" s="10"/>
      <c r="BB13832" s="10"/>
      <c r="BC13832" s="10"/>
      <c r="BD13832" s="10"/>
      <c r="BE13832" s="10"/>
      <c r="BF13832" s="10"/>
      <c r="BG13832" s="6"/>
    </row>
    <row r="13833" spans="34:59" x14ac:dyDescent="0.25">
      <c r="AH13833" s="6"/>
      <c r="AI13833" s="6"/>
      <c r="AJ13833" s="6"/>
      <c r="AK13833" s="6"/>
      <c r="AL13833" s="6"/>
      <c r="AM13833" s="6"/>
      <c r="AN13833" s="6"/>
      <c r="AO13833" s="6"/>
      <c r="AP13833" s="6"/>
      <c r="AQ13833" s="6"/>
      <c r="AR13833" s="6"/>
      <c r="AS13833" s="6"/>
      <c r="AT13833" s="6"/>
      <c r="AU13833" s="6"/>
      <c r="AV13833" s="6"/>
      <c r="AW13833" s="6"/>
      <c r="AX13833" s="6"/>
      <c r="AY13833" s="6"/>
      <c r="AZ13833" s="6"/>
      <c r="BA13833" s="6"/>
      <c r="BB13833" s="6"/>
      <c r="BC13833" s="6"/>
      <c r="BD13833" s="6"/>
      <c r="BE13833" s="6"/>
      <c r="BF13833" s="6"/>
      <c r="BG13833" s="10"/>
    </row>
    <row r="13834" spans="34:59" x14ac:dyDescent="0.25">
      <c r="AH13834" s="10"/>
      <c r="AI13834" s="6"/>
    </row>
    <row r="13835" spans="34:59" x14ac:dyDescent="0.25">
      <c r="AH13835" s="6"/>
      <c r="AI13835" s="6"/>
      <c r="AJ13835" s="6"/>
      <c r="AK13835" s="6"/>
      <c r="AL13835" s="6"/>
      <c r="AM13835" s="6"/>
      <c r="AN13835" s="6"/>
      <c r="AO13835" s="6"/>
      <c r="AP13835" s="6"/>
      <c r="AQ13835" s="6"/>
      <c r="AR13835" s="6"/>
      <c r="AS13835" s="6"/>
      <c r="AT13835" s="6"/>
      <c r="AU13835" s="6"/>
      <c r="AV13835" s="6"/>
      <c r="AW13835" s="6"/>
      <c r="AX13835" s="6"/>
      <c r="AY13835" s="6"/>
      <c r="AZ13835" s="6"/>
      <c r="BA13835" s="6"/>
      <c r="BB13835" s="6"/>
      <c r="BC13835" s="6"/>
      <c r="BD13835" s="6"/>
      <c r="BE13835" s="6"/>
      <c r="BF13835" s="6"/>
      <c r="BG13835" s="6"/>
    </row>
    <row r="13836" spans="34:59" x14ac:dyDescent="0.25">
      <c r="AH13836" s="10"/>
      <c r="AI13836" s="6"/>
      <c r="AJ13836" s="10"/>
      <c r="AK13836" s="10"/>
      <c r="AL13836" s="10"/>
      <c r="AM13836" s="10"/>
      <c r="AN13836" s="10"/>
      <c r="AO13836" s="10"/>
      <c r="AP13836" s="10"/>
      <c r="AQ13836" s="10"/>
      <c r="AR13836" s="10"/>
      <c r="AS13836" s="10"/>
      <c r="AT13836" s="10"/>
      <c r="AU13836" s="10"/>
      <c r="AV13836" s="10"/>
      <c r="AW13836" s="10"/>
      <c r="AX13836" s="10"/>
      <c r="AY13836" s="10"/>
      <c r="AZ13836" s="10"/>
      <c r="BA13836" s="10"/>
      <c r="BB13836" s="10"/>
      <c r="BC13836" s="10"/>
      <c r="BD13836" s="10"/>
      <c r="BE13836" s="10"/>
      <c r="BF13836" s="10"/>
      <c r="BG13836" s="6"/>
    </row>
    <row r="13837" spans="34:59" x14ac:dyDescent="0.25">
      <c r="AH13837" s="6"/>
      <c r="AI13837" s="6"/>
      <c r="AJ13837" s="6"/>
      <c r="AK13837" s="6"/>
      <c r="AL13837" s="6"/>
      <c r="AM13837" s="6"/>
      <c r="AN13837" s="6"/>
      <c r="AO13837" s="6"/>
      <c r="AP13837" s="6"/>
      <c r="AQ13837" s="6"/>
      <c r="AR13837" s="6"/>
      <c r="AS13837" s="6"/>
      <c r="AT13837" s="6"/>
      <c r="AU13837" s="6"/>
      <c r="AV13837" s="6"/>
      <c r="AW13837" s="6"/>
      <c r="AX13837" s="6"/>
      <c r="AY13837" s="6"/>
      <c r="AZ13837" s="6"/>
      <c r="BA13837" s="6"/>
      <c r="BB13837" s="6"/>
      <c r="BC13837" s="6"/>
      <c r="BD13837" s="6"/>
      <c r="BE13837" s="6"/>
      <c r="BF13837" s="6"/>
      <c r="BG13837" s="10"/>
    </row>
    <row r="13838" spans="34:59" x14ac:dyDescent="0.25">
      <c r="AH13838" s="10"/>
      <c r="AI13838" s="6"/>
    </row>
    <row r="13839" spans="34:59" x14ac:dyDescent="0.25">
      <c r="AH13839" s="6"/>
      <c r="AI13839" s="6"/>
      <c r="AJ13839" s="6"/>
      <c r="AK13839" s="6"/>
      <c r="AL13839" s="6"/>
      <c r="AM13839" s="6"/>
      <c r="AN13839" s="6"/>
      <c r="AO13839" s="6"/>
      <c r="AP13839" s="6"/>
      <c r="AQ13839" s="6"/>
      <c r="AR13839" s="6"/>
      <c r="AS13839" s="6"/>
      <c r="AT13839" s="6"/>
      <c r="AU13839" s="6"/>
      <c r="AV13839" s="6"/>
      <c r="AW13839" s="6"/>
      <c r="AX13839" s="6"/>
      <c r="AY13839" s="6"/>
      <c r="AZ13839" s="6"/>
      <c r="BA13839" s="6"/>
      <c r="BB13839" s="6"/>
      <c r="BC13839" s="6"/>
      <c r="BD13839" s="6"/>
      <c r="BE13839" s="6"/>
      <c r="BF13839" s="6"/>
      <c r="BG13839" s="6"/>
    </row>
    <row r="13840" spans="34:59" x14ac:dyDescent="0.25">
      <c r="AH13840" s="10"/>
      <c r="AI13840" s="6"/>
      <c r="AJ13840" s="10"/>
      <c r="AK13840" s="10"/>
      <c r="AL13840" s="10"/>
      <c r="AM13840" s="10"/>
      <c r="AN13840" s="10"/>
      <c r="AO13840" s="10"/>
      <c r="AP13840" s="10"/>
      <c r="AQ13840" s="10"/>
      <c r="AR13840" s="10"/>
      <c r="AS13840" s="10"/>
      <c r="AT13840" s="10"/>
      <c r="AU13840" s="10"/>
      <c r="AV13840" s="10"/>
      <c r="AW13840" s="10"/>
      <c r="AX13840" s="10"/>
      <c r="AY13840" s="10"/>
      <c r="AZ13840" s="10"/>
      <c r="BA13840" s="10"/>
      <c r="BB13840" s="10"/>
      <c r="BC13840" s="10"/>
      <c r="BD13840" s="10"/>
      <c r="BE13840" s="10"/>
      <c r="BF13840" s="10"/>
      <c r="BG13840" s="6"/>
    </row>
    <row r="13841" spans="34:59" x14ac:dyDescent="0.25">
      <c r="AH13841" s="6"/>
      <c r="AI13841" s="6"/>
      <c r="AJ13841" s="6"/>
      <c r="AK13841" s="6"/>
      <c r="AL13841" s="6"/>
      <c r="AM13841" s="6"/>
      <c r="AN13841" s="6"/>
      <c r="AO13841" s="6"/>
      <c r="AP13841" s="6"/>
      <c r="AQ13841" s="6"/>
      <c r="AR13841" s="6"/>
      <c r="AS13841" s="6"/>
      <c r="AT13841" s="6"/>
      <c r="AU13841" s="6"/>
      <c r="AV13841" s="6"/>
      <c r="AW13841" s="6"/>
      <c r="AX13841" s="6"/>
      <c r="AY13841" s="6"/>
      <c r="AZ13841" s="6"/>
      <c r="BA13841" s="6"/>
      <c r="BB13841" s="6"/>
      <c r="BC13841" s="6"/>
      <c r="BD13841" s="6"/>
      <c r="BE13841" s="6"/>
      <c r="BF13841" s="6"/>
      <c r="BG13841" s="10"/>
    </row>
    <row r="13842" spans="34:59" x14ac:dyDescent="0.25">
      <c r="AH13842" s="10"/>
      <c r="AI13842" s="6"/>
    </row>
    <row r="13843" spans="34:59" x14ac:dyDescent="0.25">
      <c r="AH13843" s="6"/>
      <c r="AI13843" s="6"/>
      <c r="AJ13843" s="6"/>
      <c r="AK13843" s="6"/>
      <c r="AL13843" s="6"/>
      <c r="AM13843" s="6"/>
      <c r="AN13843" s="6"/>
      <c r="AO13843" s="6"/>
      <c r="AP13843" s="6"/>
      <c r="AQ13843" s="6"/>
      <c r="AR13843" s="6"/>
      <c r="AS13843" s="6"/>
      <c r="AT13843" s="6"/>
      <c r="AU13843" s="6"/>
      <c r="AV13843" s="6"/>
      <c r="AW13843" s="6"/>
      <c r="AX13843" s="6"/>
      <c r="AY13843" s="6"/>
      <c r="AZ13843" s="6"/>
      <c r="BA13843" s="6"/>
      <c r="BB13843" s="6"/>
      <c r="BC13843" s="6"/>
      <c r="BD13843" s="6"/>
      <c r="BE13843" s="6"/>
      <c r="BF13843" s="6"/>
      <c r="BG13843" s="6"/>
    </row>
    <row r="13844" spans="34:59" x14ac:dyDescent="0.25">
      <c r="AH13844" s="10"/>
      <c r="AI13844" s="6"/>
      <c r="AJ13844" s="10"/>
      <c r="AK13844" s="10"/>
      <c r="AL13844" s="10"/>
      <c r="AM13844" s="10"/>
      <c r="AN13844" s="10"/>
      <c r="AO13844" s="10"/>
      <c r="AP13844" s="10"/>
      <c r="AQ13844" s="10"/>
      <c r="AR13844" s="10"/>
      <c r="AS13844" s="10"/>
      <c r="AT13844" s="10"/>
      <c r="AU13844" s="10"/>
      <c r="AV13844" s="10"/>
      <c r="AW13844" s="10"/>
      <c r="AX13844" s="10"/>
      <c r="AY13844" s="10"/>
      <c r="AZ13844" s="10"/>
      <c r="BA13844" s="10"/>
      <c r="BB13844" s="10"/>
      <c r="BC13844" s="10"/>
      <c r="BD13844" s="10"/>
      <c r="BE13844" s="10"/>
      <c r="BF13844" s="10"/>
      <c r="BG13844" s="6"/>
    </row>
    <row r="13846" spans="34:59" x14ac:dyDescent="0.25">
      <c r="AH13846" s="10"/>
      <c r="AI13846" s="6"/>
    </row>
    <row r="13847" spans="34:59" x14ac:dyDescent="0.25">
      <c r="AH13847" s="6"/>
      <c r="AI13847" s="6"/>
      <c r="AJ13847" s="6"/>
      <c r="AK13847" s="6"/>
      <c r="AL13847" s="6"/>
      <c r="AM13847" s="6"/>
      <c r="AN13847" s="6"/>
      <c r="AO13847" s="6"/>
      <c r="AP13847" s="6"/>
      <c r="AQ13847" s="6"/>
      <c r="AR13847" s="6"/>
      <c r="AS13847" s="6"/>
      <c r="AT13847" s="6"/>
      <c r="AU13847" s="6"/>
      <c r="AV13847" s="6"/>
      <c r="AW13847" s="6"/>
      <c r="AX13847" s="6"/>
      <c r="AY13847" s="6"/>
      <c r="AZ13847" s="6"/>
      <c r="BA13847" s="6"/>
      <c r="BB13847" s="6"/>
      <c r="BC13847" s="6"/>
      <c r="BD13847" s="6"/>
      <c r="BE13847" s="6"/>
      <c r="BF13847" s="6"/>
      <c r="BG13847" s="6"/>
    </row>
    <row r="13848" spans="34:59" x14ac:dyDescent="0.25">
      <c r="AH13848" s="10"/>
      <c r="AI13848" s="6"/>
      <c r="AJ13848" s="10"/>
      <c r="AK13848" s="10"/>
      <c r="AL13848" s="10"/>
      <c r="AM13848" s="10"/>
      <c r="AN13848" s="10"/>
      <c r="AO13848" s="10"/>
      <c r="AP13848" s="10"/>
      <c r="AQ13848" s="10"/>
      <c r="AR13848" s="10"/>
      <c r="AS13848" s="10"/>
      <c r="AT13848" s="10"/>
      <c r="AU13848" s="10"/>
      <c r="AV13848" s="10"/>
      <c r="AW13848" s="10"/>
      <c r="AX13848" s="10"/>
      <c r="AY13848" s="10"/>
      <c r="AZ13848" s="10"/>
      <c r="BA13848" s="10"/>
      <c r="BB13848" s="10"/>
      <c r="BC13848" s="10"/>
      <c r="BD13848" s="10"/>
      <c r="BE13848" s="10"/>
      <c r="BF13848" s="10"/>
      <c r="BG13848" s="6"/>
    </row>
    <row r="13849" spans="34:59" x14ac:dyDescent="0.25">
      <c r="AH13849" s="6"/>
      <c r="AI13849" s="6"/>
      <c r="AJ13849" s="6"/>
      <c r="AK13849" s="6"/>
      <c r="AL13849" s="6"/>
      <c r="AM13849" s="6"/>
      <c r="AN13849" s="6"/>
      <c r="AO13849" s="6"/>
      <c r="AP13849" s="6"/>
      <c r="AQ13849" s="6"/>
      <c r="AR13849" s="6"/>
      <c r="AS13849" s="6"/>
      <c r="AT13849" s="6"/>
      <c r="AU13849" s="6"/>
      <c r="AV13849" s="6"/>
      <c r="AW13849" s="6"/>
      <c r="AX13849" s="6"/>
      <c r="AY13849" s="6"/>
      <c r="AZ13849" s="6"/>
      <c r="BA13849" s="6"/>
      <c r="BB13849" s="6"/>
      <c r="BC13849" s="6"/>
      <c r="BD13849" s="6"/>
      <c r="BE13849" s="6"/>
      <c r="BF13849" s="6"/>
      <c r="BG13849" s="10"/>
    </row>
    <row r="13850" spans="34:59" x14ac:dyDescent="0.25">
      <c r="AH13850" s="10"/>
      <c r="AI13850" s="6"/>
    </row>
    <row r="13851" spans="34:59" x14ac:dyDescent="0.25">
      <c r="AH13851" s="6"/>
      <c r="AI13851" s="6"/>
      <c r="AJ13851" s="6"/>
      <c r="AK13851" s="6"/>
      <c r="AL13851" s="6"/>
      <c r="AM13851" s="6"/>
      <c r="AN13851" s="6"/>
      <c r="AO13851" s="6"/>
      <c r="AP13851" s="6"/>
      <c r="AQ13851" s="6"/>
      <c r="AR13851" s="6"/>
      <c r="AS13851" s="6"/>
      <c r="AT13851" s="6"/>
      <c r="AU13851" s="6"/>
      <c r="AV13851" s="6"/>
      <c r="AW13851" s="6"/>
      <c r="AX13851" s="6"/>
      <c r="AY13851" s="6"/>
      <c r="AZ13851" s="6"/>
      <c r="BA13851" s="6"/>
      <c r="BB13851" s="6"/>
      <c r="BC13851" s="6"/>
      <c r="BD13851" s="6"/>
      <c r="BE13851" s="6"/>
      <c r="BF13851" s="6"/>
      <c r="BG13851" s="6"/>
    </row>
    <row r="13852" spans="34:59" x14ac:dyDescent="0.25">
      <c r="AH13852" s="10"/>
      <c r="AI13852" s="6"/>
      <c r="AJ13852" s="10"/>
      <c r="AK13852" s="10"/>
      <c r="AL13852" s="10"/>
      <c r="AM13852" s="10"/>
      <c r="AN13852" s="10"/>
      <c r="AO13852" s="10"/>
      <c r="AP13852" s="10"/>
      <c r="AQ13852" s="10"/>
      <c r="AR13852" s="10"/>
      <c r="AS13852" s="10"/>
      <c r="AT13852" s="10"/>
      <c r="AU13852" s="10"/>
      <c r="AV13852" s="10"/>
      <c r="AW13852" s="10"/>
      <c r="AX13852" s="10"/>
      <c r="AY13852" s="10"/>
      <c r="AZ13852" s="10"/>
      <c r="BA13852" s="10"/>
      <c r="BB13852" s="10"/>
      <c r="BC13852" s="10"/>
      <c r="BD13852" s="10"/>
      <c r="BE13852" s="10"/>
      <c r="BF13852" s="10"/>
      <c r="BG13852" s="6"/>
    </row>
    <row r="13853" spans="34:59" x14ac:dyDescent="0.25">
      <c r="AH13853" s="6"/>
      <c r="AI13853" s="6"/>
      <c r="AJ13853" s="6"/>
      <c r="AK13853" s="6"/>
      <c r="AL13853" s="6"/>
      <c r="AM13853" s="6"/>
      <c r="AN13853" s="6"/>
      <c r="AO13853" s="6"/>
      <c r="AP13853" s="6"/>
      <c r="AQ13853" s="6"/>
      <c r="AR13853" s="6"/>
      <c r="AS13853" s="6"/>
      <c r="AT13853" s="6"/>
      <c r="AU13853" s="6"/>
      <c r="AV13853" s="6"/>
      <c r="AW13853" s="6"/>
      <c r="AX13853" s="6"/>
      <c r="AY13853" s="6"/>
      <c r="AZ13853" s="6"/>
      <c r="BA13853" s="6"/>
      <c r="BB13853" s="6"/>
      <c r="BC13853" s="6"/>
      <c r="BD13853" s="6"/>
      <c r="BE13853" s="6"/>
      <c r="BF13853" s="6"/>
      <c r="BG13853" s="10"/>
    </row>
    <row r="13854" spans="34:59" x14ac:dyDescent="0.25">
      <c r="AH13854" s="10"/>
      <c r="AI13854" s="6"/>
    </row>
    <row r="13855" spans="34:59" x14ac:dyDescent="0.25">
      <c r="AH13855" s="6"/>
      <c r="AI13855" s="6"/>
      <c r="AJ13855" s="6"/>
      <c r="AK13855" s="6"/>
      <c r="AL13855" s="6"/>
      <c r="AM13855" s="6"/>
      <c r="AN13855" s="6"/>
      <c r="AO13855" s="6"/>
      <c r="AP13855" s="6"/>
      <c r="AQ13855" s="6"/>
      <c r="AR13855" s="6"/>
      <c r="AS13855" s="6"/>
      <c r="AT13855" s="6"/>
      <c r="AU13855" s="6"/>
      <c r="AV13855" s="6"/>
      <c r="AW13855" s="6"/>
      <c r="AX13855" s="6"/>
      <c r="AY13855" s="6"/>
      <c r="AZ13855" s="6"/>
      <c r="BA13855" s="6"/>
      <c r="BB13855" s="6"/>
      <c r="BC13855" s="6"/>
      <c r="BD13855" s="6"/>
      <c r="BE13855" s="6"/>
      <c r="BF13855" s="6"/>
      <c r="BG13855" s="6"/>
    </row>
    <row r="13856" spans="34:59" x14ac:dyDescent="0.25">
      <c r="AH13856" s="10"/>
      <c r="AI13856" s="6"/>
      <c r="AJ13856" s="10"/>
      <c r="AK13856" s="10"/>
      <c r="AL13856" s="10"/>
      <c r="AM13856" s="10"/>
      <c r="AN13856" s="10"/>
      <c r="AO13856" s="10"/>
      <c r="AP13856" s="10"/>
      <c r="AQ13856" s="10"/>
      <c r="AR13856" s="10"/>
      <c r="AS13856" s="10"/>
      <c r="AT13856" s="10"/>
      <c r="AU13856" s="10"/>
      <c r="AV13856" s="10"/>
      <c r="AW13856" s="10"/>
      <c r="AX13856" s="10"/>
      <c r="AY13856" s="10"/>
      <c r="AZ13856" s="10"/>
      <c r="BA13856" s="10"/>
      <c r="BB13856" s="10"/>
      <c r="BC13856" s="10"/>
      <c r="BD13856" s="10"/>
      <c r="BE13856" s="10"/>
      <c r="BF13856" s="10"/>
      <c r="BG13856" s="6"/>
    </row>
    <row r="13857" spans="34:59" x14ac:dyDescent="0.25">
      <c r="AH13857" s="6"/>
      <c r="AI13857" s="6"/>
      <c r="AJ13857" s="6"/>
      <c r="AK13857" s="6"/>
      <c r="AL13857" s="6"/>
      <c r="AM13857" s="6"/>
      <c r="AN13857" s="6"/>
      <c r="AO13857" s="6"/>
      <c r="AP13857" s="6"/>
      <c r="AQ13857" s="6"/>
      <c r="AR13857" s="6"/>
      <c r="AS13857" s="6"/>
      <c r="AT13857" s="6"/>
      <c r="AU13857" s="6"/>
      <c r="AV13857" s="6"/>
      <c r="AW13857" s="6"/>
      <c r="AX13857" s="6"/>
      <c r="AY13857" s="6"/>
      <c r="AZ13857" s="6"/>
      <c r="BA13857" s="6"/>
      <c r="BB13857" s="6"/>
      <c r="BC13857" s="6"/>
      <c r="BD13857" s="6"/>
      <c r="BE13857" s="6"/>
      <c r="BF13857" s="6"/>
      <c r="BG13857" s="10"/>
    </row>
    <row r="13858" spans="34:59" x14ac:dyDescent="0.25">
      <c r="AH13858" s="10"/>
      <c r="AI13858" s="6"/>
    </row>
    <row r="13859" spans="34:59" x14ac:dyDescent="0.25">
      <c r="AH13859" s="6"/>
      <c r="AI13859" s="6"/>
      <c r="AJ13859" s="6"/>
      <c r="AK13859" s="6"/>
      <c r="AL13859" s="6"/>
      <c r="AM13859" s="6"/>
      <c r="AN13859" s="6"/>
      <c r="AO13859" s="6"/>
      <c r="AP13859" s="6"/>
      <c r="AQ13859" s="6"/>
      <c r="AR13859" s="6"/>
      <c r="AS13859" s="6"/>
      <c r="AT13859" s="6"/>
      <c r="AU13859" s="6"/>
      <c r="AV13859" s="6"/>
      <c r="AW13859" s="6"/>
      <c r="AX13859" s="6"/>
      <c r="AY13859" s="6"/>
      <c r="AZ13859" s="6"/>
      <c r="BA13859" s="6"/>
      <c r="BB13859" s="6"/>
      <c r="BC13859" s="6"/>
      <c r="BD13859" s="6"/>
      <c r="BE13859" s="6"/>
      <c r="BF13859" s="6"/>
      <c r="BG13859" s="6"/>
    </row>
    <row r="13860" spans="34:59" x14ac:dyDescent="0.25">
      <c r="AH13860" s="10"/>
      <c r="AI13860" s="6"/>
      <c r="AJ13860" s="10"/>
      <c r="AK13860" s="10"/>
      <c r="AL13860" s="10"/>
      <c r="AM13860" s="10"/>
      <c r="AN13860" s="10"/>
      <c r="AO13860" s="10"/>
      <c r="AP13860" s="10"/>
      <c r="AQ13860" s="10"/>
      <c r="AR13860" s="10"/>
      <c r="AS13860" s="10"/>
      <c r="AT13860" s="10"/>
      <c r="AU13860" s="10"/>
      <c r="AV13860" s="10"/>
      <c r="AW13860" s="10"/>
      <c r="AX13860" s="10"/>
      <c r="AY13860" s="10"/>
      <c r="AZ13860" s="10"/>
      <c r="BA13860" s="10"/>
      <c r="BB13860" s="10"/>
      <c r="BC13860" s="10"/>
      <c r="BD13860" s="10"/>
      <c r="BE13860" s="10"/>
      <c r="BF13860" s="10"/>
      <c r="BG13860" s="6"/>
    </row>
    <row r="13862" spans="34:59" x14ac:dyDescent="0.25">
      <c r="AH13862" s="10"/>
      <c r="AI13862" s="6"/>
    </row>
    <row r="13863" spans="34:59" x14ac:dyDescent="0.25">
      <c r="AH13863" s="6"/>
      <c r="AI13863" s="6"/>
      <c r="AJ13863" s="6"/>
      <c r="AK13863" s="6"/>
      <c r="AL13863" s="6"/>
      <c r="AM13863" s="6"/>
      <c r="AN13863" s="6"/>
      <c r="AO13863" s="6"/>
      <c r="AP13863" s="6"/>
      <c r="AQ13863" s="6"/>
      <c r="AR13863" s="6"/>
      <c r="AS13863" s="6"/>
      <c r="AT13863" s="6"/>
      <c r="AU13863" s="6"/>
      <c r="AV13863" s="6"/>
      <c r="AW13863" s="6"/>
      <c r="AX13863" s="6"/>
      <c r="AY13863" s="6"/>
      <c r="AZ13863" s="6"/>
      <c r="BA13863" s="6"/>
      <c r="BB13863" s="6"/>
      <c r="BC13863" s="6"/>
      <c r="BD13863" s="6"/>
      <c r="BE13863" s="6"/>
      <c r="BF13863" s="6"/>
      <c r="BG13863" s="6"/>
    </row>
    <row r="13864" spans="34:59" x14ac:dyDescent="0.25">
      <c r="AH13864" s="10"/>
      <c r="AI13864" s="6"/>
      <c r="AJ13864" s="10"/>
      <c r="AK13864" s="10"/>
      <c r="AL13864" s="10"/>
      <c r="AM13864" s="10"/>
      <c r="AN13864" s="10"/>
      <c r="AO13864" s="10"/>
      <c r="AP13864" s="10"/>
      <c r="AQ13864" s="10"/>
      <c r="AR13864" s="10"/>
      <c r="AS13864" s="10"/>
      <c r="AT13864" s="10"/>
      <c r="AU13864" s="10"/>
      <c r="AV13864" s="10"/>
      <c r="AW13864" s="10"/>
      <c r="AX13864" s="10"/>
      <c r="AY13864" s="10"/>
      <c r="AZ13864" s="10"/>
      <c r="BA13864" s="10"/>
      <c r="BB13864" s="10"/>
      <c r="BC13864" s="10"/>
      <c r="BD13864" s="10"/>
      <c r="BE13864" s="10"/>
      <c r="BF13864" s="10"/>
      <c r="BG13864" s="6"/>
    </row>
    <row r="13865" spans="34:59" x14ac:dyDescent="0.25">
      <c r="AH13865" s="6"/>
      <c r="AI13865" s="6"/>
      <c r="AJ13865" s="6"/>
      <c r="AK13865" s="6"/>
      <c r="AL13865" s="6"/>
      <c r="AM13865" s="6"/>
      <c r="AN13865" s="6"/>
      <c r="AO13865" s="6"/>
      <c r="AP13865" s="6"/>
      <c r="AQ13865" s="6"/>
      <c r="AR13865" s="6"/>
      <c r="AS13865" s="6"/>
      <c r="AT13865" s="6"/>
      <c r="AU13865" s="6"/>
      <c r="AV13865" s="6"/>
      <c r="AW13865" s="6"/>
      <c r="AX13865" s="6"/>
      <c r="AY13865" s="6"/>
      <c r="AZ13865" s="6"/>
      <c r="BA13865" s="6"/>
      <c r="BB13865" s="6"/>
      <c r="BC13865" s="6"/>
      <c r="BD13865" s="6"/>
      <c r="BE13865" s="6"/>
      <c r="BF13865" s="6"/>
      <c r="BG13865" s="10"/>
    </row>
    <row r="13866" spans="34:59" x14ac:dyDescent="0.25">
      <c r="AH13866" s="10"/>
      <c r="AI13866" s="6"/>
    </row>
    <row r="13867" spans="34:59" x14ac:dyDescent="0.25">
      <c r="AH13867" s="6"/>
      <c r="AI13867" s="6"/>
      <c r="AJ13867" s="6"/>
      <c r="AK13867" s="6"/>
      <c r="AL13867" s="6"/>
      <c r="AM13867" s="6"/>
      <c r="AN13867" s="6"/>
      <c r="AO13867" s="6"/>
      <c r="AP13867" s="6"/>
      <c r="AQ13867" s="6"/>
      <c r="AR13867" s="6"/>
      <c r="AS13867" s="6"/>
      <c r="AT13867" s="6"/>
      <c r="AU13867" s="6"/>
      <c r="AV13867" s="6"/>
      <c r="AW13867" s="6"/>
      <c r="AX13867" s="6"/>
      <c r="AY13867" s="6"/>
      <c r="AZ13867" s="6"/>
      <c r="BA13867" s="6"/>
      <c r="BB13867" s="6"/>
      <c r="BC13867" s="6"/>
      <c r="BD13867" s="6"/>
      <c r="BE13867" s="6"/>
      <c r="BF13867" s="6"/>
      <c r="BG13867" s="6"/>
    </row>
    <row r="13868" spans="34:59" x14ac:dyDescent="0.25">
      <c r="AH13868" s="10"/>
      <c r="AI13868" s="6"/>
      <c r="AJ13868" s="10"/>
      <c r="AK13868" s="10"/>
      <c r="AL13868" s="10"/>
      <c r="AM13868" s="10"/>
      <c r="AN13868" s="10"/>
      <c r="AO13868" s="10"/>
      <c r="AP13868" s="10"/>
      <c r="AQ13868" s="10"/>
      <c r="AR13868" s="10"/>
      <c r="AS13868" s="10"/>
      <c r="AT13868" s="10"/>
      <c r="AU13868" s="10"/>
      <c r="AV13868" s="10"/>
      <c r="AW13868" s="10"/>
      <c r="AX13868" s="10"/>
      <c r="AY13868" s="10"/>
      <c r="AZ13868" s="10"/>
      <c r="BA13868" s="10"/>
      <c r="BB13868" s="10"/>
      <c r="BC13868" s="10"/>
      <c r="BD13868" s="10"/>
      <c r="BE13868" s="10"/>
      <c r="BF13868" s="10"/>
      <c r="BG13868" s="6"/>
    </row>
    <row r="13869" spans="34:59" x14ac:dyDescent="0.25">
      <c r="AH13869" s="6"/>
      <c r="AI13869" s="6"/>
      <c r="AJ13869" s="6"/>
      <c r="AK13869" s="6"/>
      <c r="AL13869" s="6"/>
      <c r="AM13869" s="6"/>
      <c r="AN13869" s="6"/>
      <c r="AO13869" s="6"/>
      <c r="AP13869" s="6"/>
      <c r="AQ13869" s="6"/>
      <c r="AR13869" s="6"/>
      <c r="AS13869" s="6"/>
      <c r="AT13869" s="6"/>
      <c r="AU13869" s="6"/>
      <c r="AV13869" s="6"/>
      <c r="AW13869" s="6"/>
      <c r="AX13869" s="6"/>
      <c r="AY13869" s="6"/>
      <c r="AZ13869" s="6"/>
      <c r="BA13869" s="6"/>
      <c r="BB13869" s="6"/>
      <c r="BC13869" s="6"/>
      <c r="BD13869" s="6"/>
      <c r="BE13869" s="6"/>
      <c r="BF13869" s="6"/>
      <c r="BG13869" s="10"/>
    </row>
    <row r="13870" spans="34:59" x14ac:dyDescent="0.25">
      <c r="AH13870" s="10"/>
      <c r="AI13870" s="6"/>
    </row>
    <row r="13871" spans="34:59" x14ac:dyDescent="0.25">
      <c r="AH13871" s="6"/>
      <c r="AI13871" s="6"/>
      <c r="AJ13871" s="6"/>
      <c r="AK13871" s="6"/>
      <c r="AL13871" s="6"/>
      <c r="AM13871" s="6"/>
      <c r="AN13871" s="6"/>
      <c r="AO13871" s="6"/>
      <c r="AP13871" s="6"/>
      <c r="AQ13871" s="6"/>
      <c r="AR13871" s="6"/>
      <c r="AS13871" s="6"/>
      <c r="AT13871" s="6"/>
      <c r="AU13871" s="6"/>
      <c r="AV13871" s="6"/>
      <c r="AW13871" s="6"/>
      <c r="AX13871" s="6"/>
      <c r="AY13871" s="6"/>
      <c r="AZ13871" s="6"/>
      <c r="BA13871" s="6"/>
      <c r="BB13871" s="6"/>
      <c r="BC13871" s="6"/>
      <c r="BD13871" s="6"/>
      <c r="BE13871" s="6"/>
      <c r="BF13871" s="6"/>
      <c r="BG13871" s="6"/>
    </row>
    <row r="13872" spans="34:59" x14ac:dyDescent="0.25">
      <c r="AH13872" s="10"/>
      <c r="AI13872" s="6"/>
      <c r="AJ13872" s="10"/>
      <c r="AK13872" s="10"/>
      <c r="AL13872" s="10"/>
      <c r="AM13872" s="10"/>
      <c r="AN13872" s="10"/>
      <c r="AO13872" s="10"/>
      <c r="AP13872" s="10"/>
      <c r="AQ13872" s="10"/>
      <c r="AR13872" s="10"/>
      <c r="AS13872" s="10"/>
      <c r="AT13872" s="10"/>
      <c r="AU13872" s="10"/>
      <c r="AV13872" s="10"/>
      <c r="AW13872" s="10"/>
      <c r="AX13872" s="10"/>
      <c r="AY13872" s="10"/>
      <c r="AZ13872" s="10"/>
      <c r="BA13872" s="10"/>
      <c r="BB13872" s="10"/>
      <c r="BC13872" s="10"/>
      <c r="BD13872" s="10"/>
      <c r="BE13872" s="10"/>
      <c r="BF13872" s="10"/>
      <c r="BG13872" s="6"/>
    </row>
    <row r="13873" spans="34:59" x14ac:dyDescent="0.25">
      <c r="AH13873" s="6"/>
      <c r="AI13873" s="6"/>
      <c r="AJ13873" s="6"/>
      <c r="AK13873" s="6"/>
      <c r="AL13873" s="6"/>
      <c r="AM13873" s="6"/>
      <c r="AN13873" s="6"/>
      <c r="AO13873" s="6"/>
      <c r="AP13873" s="6"/>
      <c r="AQ13873" s="6"/>
      <c r="AR13873" s="6"/>
      <c r="AS13873" s="6"/>
      <c r="AT13873" s="6"/>
      <c r="AU13873" s="6"/>
      <c r="AV13873" s="6"/>
      <c r="AW13873" s="6"/>
      <c r="AX13873" s="6"/>
      <c r="AY13873" s="6"/>
      <c r="AZ13873" s="6"/>
      <c r="BA13873" s="6"/>
      <c r="BB13873" s="6"/>
      <c r="BC13873" s="6"/>
      <c r="BD13873" s="6"/>
      <c r="BE13873" s="6"/>
      <c r="BF13873" s="6"/>
      <c r="BG13873" s="10"/>
    </row>
    <row r="13874" spans="34:59" x14ac:dyDescent="0.25">
      <c r="AH13874" s="10"/>
      <c r="AI13874" s="6"/>
    </row>
    <row r="13875" spans="34:59" x14ac:dyDescent="0.25">
      <c r="AH13875" s="6"/>
      <c r="AI13875" s="6"/>
      <c r="AJ13875" s="6"/>
      <c r="AK13875" s="6"/>
      <c r="AL13875" s="6"/>
      <c r="AM13875" s="6"/>
      <c r="AN13875" s="6"/>
      <c r="AO13875" s="6"/>
      <c r="AP13875" s="6"/>
      <c r="AQ13875" s="6"/>
      <c r="AR13875" s="6"/>
      <c r="AS13875" s="6"/>
      <c r="AT13875" s="6"/>
      <c r="AU13875" s="6"/>
      <c r="AV13875" s="6"/>
      <c r="AW13875" s="6"/>
      <c r="AX13875" s="6"/>
      <c r="AY13875" s="6"/>
      <c r="AZ13875" s="6"/>
      <c r="BA13875" s="6"/>
      <c r="BB13875" s="6"/>
      <c r="BC13875" s="6"/>
      <c r="BD13875" s="6"/>
      <c r="BE13875" s="6"/>
      <c r="BF13875" s="6"/>
      <c r="BG13875" s="6"/>
    </row>
    <row r="13876" spans="34:59" x14ac:dyDescent="0.25">
      <c r="AH13876" s="10"/>
      <c r="AI13876" s="6"/>
      <c r="AJ13876" s="10"/>
      <c r="AK13876" s="10"/>
      <c r="AL13876" s="10"/>
      <c r="AM13876" s="10"/>
      <c r="AN13876" s="10"/>
      <c r="AO13876" s="10"/>
      <c r="AP13876" s="10"/>
      <c r="AQ13876" s="10"/>
      <c r="AR13876" s="10"/>
      <c r="AS13876" s="10"/>
      <c r="AT13876" s="10"/>
      <c r="AU13876" s="10"/>
      <c r="AV13876" s="10"/>
      <c r="AW13876" s="10"/>
      <c r="AX13876" s="10"/>
      <c r="AY13876" s="10"/>
      <c r="AZ13876" s="10"/>
      <c r="BA13876" s="10"/>
      <c r="BB13876" s="10"/>
      <c r="BC13876" s="10"/>
      <c r="BD13876" s="10"/>
      <c r="BE13876" s="10"/>
      <c r="BF13876" s="10"/>
      <c r="BG13876" s="6"/>
    </row>
    <row r="13878" spans="34:59" x14ac:dyDescent="0.25">
      <c r="AH13878" s="10"/>
      <c r="AI13878" s="6"/>
    </row>
    <row r="13879" spans="34:59" x14ac:dyDescent="0.25">
      <c r="AH13879" s="6"/>
      <c r="AI13879" s="6"/>
      <c r="AJ13879" s="6"/>
      <c r="AK13879" s="6"/>
      <c r="AL13879" s="6"/>
      <c r="AM13879" s="6"/>
      <c r="AN13879" s="6"/>
      <c r="AO13879" s="6"/>
      <c r="AP13879" s="6"/>
      <c r="AQ13879" s="6"/>
      <c r="AR13879" s="6"/>
      <c r="AS13879" s="6"/>
      <c r="AT13879" s="6"/>
      <c r="AU13879" s="6"/>
      <c r="AV13879" s="6"/>
      <c r="AW13879" s="6"/>
      <c r="AX13879" s="6"/>
      <c r="AY13879" s="6"/>
      <c r="AZ13879" s="6"/>
      <c r="BA13879" s="6"/>
      <c r="BB13879" s="6"/>
      <c r="BC13879" s="6"/>
      <c r="BD13879" s="6"/>
      <c r="BE13879" s="6"/>
      <c r="BF13879" s="6"/>
      <c r="BG13879" s="6"/>
    </row>
    <row r="13880" spans="34:59" x14ac:dyDescent="0.25">
      <c r="AH13880" s="10"/>
      <c r="AI13880" s="6"/>
      <c r="AJ13880" s="10"/>
      <c r="AK13880" s="10"/>
      <c r="AL13880" s="10"/>
      <c r="AM13880" s="10"/>
      <c r="AN13880" s="10"/>
      <c r="AO13880" s="10"/>
      <c r="AP13880" s="10"/>
      <c r="AQ13880" s="10"/>
      <c r="AR13880" s="10"/>
      <c r="AS13880" s="10"/>
      <c r="AT13880" s="10"/>
      <c r="AU13880" s="10"/>
      <c r="AV13880" s="10"/>
      <c r="AW13880" s="10"/>
      <c r="AX13880" s="10"/>
      <c r="AY13880" s="10"/>
      <c r="AZ13880" s="10"/>
      <c r="BA13880" s="10"/>
      <c r="BB13880" s="10"/>
      <c r="BC13880" s="10"/>
      <c r="BD13880" s="10"/>
      <c r="BE13880" s="10"/>
      <c r="BF13880" s="10"/>
      <c r="BG13880" s="6"/>
    </row>
    <row r="13881" spans="34:59" x14ac:dyDescent="0.25">
      <c r="AH13881" s="6"/>
      <c r="AI13881" s="6"/>
      <c r="AJ13881" s="6"/>
      <c r="AK13881" s="6"/>
      <c r="AL13881" s="6"/>
      <c r="AM13881" s="6"/>
      <c r="AN13881" s="6"/>
      <c r="AO13881" s="6"/>
      <c r="AP13881" s="6"/>
      <c r="AQ13881" s="6"/>
      <c r="AR13881" s="6"/>
      <c r="AS13881" s="6"/>
      <c r="AT13881" s="6"/>
      <c r="AU13881" s="6"/>
      <c r="AV13881" s="6"/>
      <c r="AW13881" s="6"/>
      <c r="AX13881" s="6"/>
      <c r="AY13881" s="6"/>
      <c r="AZ13881" s="6"/>
      <c r="BA13881" s="6"/>
      <c r="BB13881" s="6"/>
      <c r="BC13881" s="6"/>
      <c r="BD13881" s="6"/>
      <c r="BE13881" s="6"/>
      <c r="BF13881" s="6"/>
      <c r="BG13881" s="10"/>
    </row>
    <row r="13882" spans="34:59" x14ac:dyDescent="0.25">
      <c r="AH13882" s="10"/>
      <c r="AI13882" s="6"/>
    </row>
    <row r="13883" spans="34:59" x14ac:dyDescent="0.25">
      <c r="AH13883" s="6"/>
      <c r="AI13883" s="6"/>
      <c r="AJ13883" s="6"/>
      <c r="AK13883" s="6"/>
      <c r="AL13883" s="6"/>
      <c r="AM13883" s="6"/>
      <c r="AN13883" s="6"/>
      <c r="AO13883" s="6"/>
      <c r="AP13883" s="6"/>
      <c r="AQ13883" s="6"/>
      <c r="AR13883" s="6"/>
      <c r="AS13883" s="6"/>
      <c r="AT13883" s="6"/>
      <c r="AU13883" s="6"/>
      <c r="AV13883" s="6"/>
      <c r="AW13883" s="6"/>
      <c r="AX13883" s="6"/>
      <c r="AY13883" s="6"/>
      <c r="AZ13883" s="6"/>
      <c r="BA13883" s="6"/>
      <c r="BB13883" s="6"/>
      <c r="BC13883" s="6"/>
      <c r="BD13883" s="6"/>
      <c r="BE13883" s="6"/>
      <c r="BF13883" s="6"/>
      <c r="BG13883" s="6"/>
    </row>
    <row r="13884" spans="34:59" x14ac:dyDescent="0.25">
      <c r="AH13884" s="10"/>
      <c r="AI13884" s="6"/>
      <c r="AJ13884" s="10"/>
      <c r="AK13884" s="10"/>
      <c r="AL13884" s="10"/>
      <c r="AM13884" s="10"/>
      <c r="AN13884" s="10"/>
      <c r="AO13884" s="10"/>
      <c r="AP13884" s="10"/>
      <c r="AQ13884" s="10"/>
      <c r="AR13884" s="10"/>
      <c r="AS13884" s="10"/>
      <c r="AT13884" s="10"/>
      <c r="AU13884" s="10"/>
      <c r="AV13884" s="10"/>
      <c r="AW13884" s="10"/>
      <c r="AX13884" s="10"/>
      <c r="AY13884" s="10"/>
      <c r="AZ13884" s="10"/>
      <c r="BA13884" s="10"/>
      <c r="BB13884" s="10"/>
      <c r="BC13884" s="10"/>
      <c r="BD13884" s="10"/>
      <c r="BE13884" s="10"/>
      <c r="BF13884" s="10"/>
      <c r="BG13884" s="6"/>
    </row>
    <row r="13885" spans="34:59" x14ac:dyDescent="0.25">
      <c r="AH13885" s="6"/>
      <c r="AI13885" s="6"/>
      <c r="AJ13885" s="6"/>
      <c r="AK13885" s="6"/>
      <c r="AL13885" s="6"/>
      <c r="AM13885" s="6"/>
      <c r="AN13885" s="6"/>
      <c r="AO13885" s="6"/>
      <c r="AP13885" s="6"/>
      <c r="AQ13885" s="6"/>
      <c r="AR13885" s="6"/>
      <c r="AS13885" s="6"/>
      <c r="AT13885" s="6"/>
      <c r="AU13885" s="6"/>
      <c r="AV13885" s="6"/>
      <c r="AW13885" s="6"/>
      <c r="AX13885" s="6"/>
      <c r="AY13885" s="6"/>
      <c r="AZ13885" s="6"/>
      <c r="BA13885" s="6"/>
      <c r="BB13885" s="6"/>
      <c r="BC13885" s="6"/>
      <c r="BD13885" s="6"/>
      <c r="BE13885" s="6"/>
      <c r="BF13885" s="6"/>
      <c r="BG13885" s="10"/>
    </row>
    <row r="13886" spans="34:59" x14ac:dyDescent="0.25">
      <c r="AH13886" s="10"/>
      <c r="AI13886" s="6"/>
    </row>
    <row r="13887" spans="34:59" x14ac:dyDescent="0.25">
      <c r="AH13887" s="6"/>
      <c r="AI13887" s="6"/>
      <c r="AJ13887" s="6"/>
      <c r="AK13887" s="6"/>
      <c r="AL13887" s="6"/>
      <c r="AM13887" s="6"/>
      <c r="AN13887" s="6"/>
      <c r="AO13887" s="6"/>
      <c r="AP13887" s="6"/>
      <c r="AQ13887" s="6"/>
      <c r="AR13887" s="6"/>
      <c r="AS13887" s="6"/>
      <c r="AT13887" s="6"/>
      <c r="AU13887" s="6"/>
      <c r="AV13887" s="6"/>
      <c r="AW13887" s="6"/>
      <c r="AX13887" s="6"/>
      <c r="AY13887" s="6"/>
      <c r="AZ13887" s="6"/>
      <c r="BA13887" s="6"/>
      <c r="BB13887" s="6"/>
      <c r="BC13887" s="6"/>
      <c r="BD13887" s="6"/>
      <c r="BE13887" s="6"/>
      <c r="BF13887" s="6"/>
      <c r="BG13887" s="6"/>
    </row>
    <row r="13888" spans="34:59" x14ac:dyDescent="0.25">
      <c r="AH13888" s="10"/>
      <c r="AI13888" s="6"/>
      <c r="AJ13888" s="10"/>
      <c r="AK13888" s="10"/>
      <c r="AL13888" s="10"/>
      <c r="AM13888" s="10"/>
      <c r="AN13888" s="10"/>
      <c r="AO13888" s="10"/>
      <c r="AP13888" s="10"/>
      <c r="AQ13888" s="10"/>
      <c r="AR13888" s="10"/>
      <c r="AS13888" s="10"/>
      <c r="AT13888" s="10"/>
      <c r="AU13888" s="10"/>
      <c r="AV13888" s="10"/>
      <c r="AW13888" s="10"/>
      <c r="AX13888" s="10"/>
      <c r="AY13888" s="10"/>
      <c r="AZ13888" s="10"/>
      <c r="BA13888" s="10"/>
      <c r="BB13888" s="10"/>
      <c r="BC13888" s="10"/>
      <c r="BD13888" s="10"/>
      <c r="BE13888" s="10"/>
      <c r="BF13888" s="10"/>
      <c r="BG13888" s="6"/>
    </row>
    <row r="13889" spans="34:59" x14ac:dyDescent="0.25">
      <c r="AH13889" s="6"/>
      <c r="AI13889" s="6"/>
      <c r="AJ13889" s="6"/>
      <c r="AK13889" s="6"/>
      <c r="AL13889" s="6"/>
      <c r="AM13889" s="6"/>
      <c r="AN13889" s="6"/>
      <c r="AO13889" s="6"/>
      <c r="AP13889" s="6"/>
      <c r="AQ13889" s="6"/>
      <c r="AR13889" s="6"/>
      <c r="AS13889" s="6"/>
      <c r="AT13889" s="6"/>
      <c r="AU13889" s="6"/>
      <c r="AV13889" s="6"/>
      <c r="AW13889" s="6"/>
      <c r="AX13889" s="6"/>
      <c r="AY13889" s="6"/>
      <c r="AZ13889" s="6"/>
      <c r="BA13889" s="6"/>
      <c r="BB13889" s="6"/>
      <c r="BC13889" s="6"/>
      <c r="BD13889" s="6"/>
      <c r="BE13889" s="6"/>
      <c r="BF13889" s="6"/>
      <c r="BG13889" s="10"/>
    </row>
    <row r="13890" spans="34:59" x14ac:dyDescent="0.25">
      <c r="AH13890" s="10"/>
      <c r="AI13890" s="6"/>
    </row>
    <row r="13891" spans="34:59" x14ac:dyDescent="0.25">
      <c r="AH13891" s="6"/>
      <c r="AI13891" s="6"/>
      <c r="AJ13891" s="6"/>
      <c r="AK13891" s="6"/>
      <c r="AL13891" s="6"/>
      <c r="AM13891" s="6"/>
      <c r="AN13891" s="6"/>
      <c r="AO13891" s="6"/>
      <c r="AP13891" s="6"/>
      <c r="AQ13891" s="6"/>
      <c r="AR13891" s="6"/>
      <c r="AS13891" s="6"/>
      <c r="AT13891" s="6"/>
      <c r="AU13891" s="6"/>
      <c r="AV13891" s="6"/>
      <c r="AW13891" s="6"/>
      <c r="AX13891" s="6"/>
      <c r="AY13891" s="6"/>
      <c r="AZ13891" s="6"/>
      <c r="BA13891" s="6"/>
      <c r="BB13891" s="6"/>
      <c r="BC13891" s="6"/>
      <c r="BD13891" s="6"/>
      <c r="BE13891" s="6"/>
      <c r="BF13891" s="6"/>
      <c r="BG13891" s="6"/>
    </row>
    <row r="13892" spans="34:59" x14ac:dyDescent="0.25">
      <c r="AH13892" s="10"/>
      <c r="AI13892" s="6"/>
      <c r="AJ13892" s="10"/>
      <c r="AK13892" s="10"/>
      <c r="AL13892" s="10"/>
      <c r="AM13892" s="10"/>
      <c r="AN13892" s="10"/>
      <c r="AO13892" s="10"/>
      <c r="AP13892" s="10"/>
      <c r="AQ13892" s="10"/>
      <c r="AR13892" s="10"/>
      <c r="AS13892" s="10"/>
      <c r="AT13892" s="10"/>
      <c r="AU13892" s="10"/>
      <c r="AV13892" s="10"/>
      <c r="AW13892" s="10"/>
      <c r="AX13892" s="10"/>
      <c r="AY13892" s="10"/>
      <c r="AZ13892" s="10"/>
      <c r="BA13892" s="10"/>
      <c r="BB13892" s="10"/>
      <c r="BC13892" s="10"/>
      <c r="BD13892" s="10"/>
      <c r="BE13892" s="10"/>
      <c r="BF13892" s="10"/>
      <c r="BG13892" s="6"/>
    </row>
    <row r="13894" spans="34:59" x14ac:dyDescent="0.25">
      <c r="AH13894" s="10"/>
      <c r="AI13894" s="6"/>
    </row>
    <row r="13895" spans="34:59" x14ac:dyDescent="0.25">
      <c r="AH13895" s="6"/>
      <c r="AI13895" s="6"/>
      <c r="AJ13895" s="6"/>
      <c r="AK13895" s="6"/>
      <c r="AL13895" s="6"/>
      <c r="AM13895" s="6"/>
      <c r="AN13895" s="6"/>
      <c r="AO13895" s="6"/>
      <c r="AP13895" s="6"/>
      <c r="AQ13895" s="6"/>
      <c r="AR13895" s="6"/>
      <c r="AS13895" s="6"/>
      <c r="AT13895" s="6"/>
      <c r="AU13895" s="6"/>
      <c r="AV13895" s="6"/>
      <c r="AW13895" s="6"/>
      <c r="AX13895" s="6"/>
      <c r="AY13895" s="6"/>
      <c r="AZ13895" s="6"/>
      <c r="BA13895" s="6"/>
      <c r="BB13895" s="6"/>
      <c r="BC13895" s="6"/>
      <c r="BD13895" s="6"/>
      <c r="BE13895" s="6"/>
      <c r="BF13895" s="6"/>
      <c r="BG13895" s="6"/>
    </row>
    <row r="13896" spans="34:59" x14ac:dyDescent="0.25">
      <c r="AH13896" s="10"/>
      <c r="AI13896" s="6"/>
      <c r="AJ13896" s="10"/>
      <c r="AK13896" s="10"/>
      <c r="AL13896" s="10"/>
      <c r="AM13896" s="10"/>
      <c r="AN13896" s="10"/>
      <c r="AO13896" s="10"/>
      <c r="AP13896" s="10"/>
      <c r="AQ13896" s="10"/>
      <c r="AR13896" s="10"/>
      <c r="AS13896" s="10"/>
      <c r="AT13896" s="10"/>
      <c r="AU13896" s="10"/>
      <c r="AV13896" s="10"/>
      <c r="AW13896" s="10"/>
      <c r="AX13896" s="10"/>
      <c r="AY13896" s="10"/>
      <c r="AZ13896" s="10"/>
      <c r="BA13896" s="10"/>
      <c r="BB13896" s="10"/>
      <c r="BC13896" s="10"/>
      <c r="BD13896" s="10"/>
      <c r="BE13896" s="10"/>
      <c r="BF13896" s="10"/>
      <c r="BG13896" s="6"/>
    </row>
    <row r="13897" spans="34:59" x14ac:dyDescent="0.25">
      <c r="AH13897" s="6"/>
      <c r="AI13897" s="6"/>
      <c r="AJ13897" s="6"/>
      <c r="AK13897" s="6"/>
      <c r="AL13897" s="6"/>
      <c r="AM13897" s="6"/>
      <c r="AN13897" s="6"/>
      <c r="AO13897" s="6"/>
      <c r="AP13897" s="6"/>
      <c r="AQ13897" s="6"/>
      <c r="AR13897" s="6"/>
      <c r="AS13897" s="6"/>
      <c r="AT13897" s="6"/>
      <c r="AU13897" s="6"/>
      <c r="AV13897" s="6"/>
      <c r="AW13897" s="6"/>
      <c r="AX13897" s="6"/>
      <c r="AY13897" s="6"/>
      <c r="AZ13897" s="6"/>
      <c r="BA13897" s="6"/>
      <c r="BB13897" s="6"/>
      <c r="BC13897" s="6"/>
      <c r="BD13897" s="6"/>
      <c r="BE13897" s="6"/>
      <c r="BF13897" s="6"/>
      <c r="BG13897" s="10"/>
    </row>
    <row r="13898" spans="34:59" x14ac:dyDescent="0.25">
      <c r="AH13898" s="10"/>
      <c r="AI13898" s="6"/>
    </row>
    <row r="13899" spans="34:59" x14ac:dyDescent="0.25">
      <c r="AH13899" s="6"/>
      <c r="AI13899" s="6"/>
      <c r="AJ13899" s="6"/>
      <c r="AK13899" s="6"/>
      <c r="AL13899" s="6"/>
      <c r="AM13899" s="6"/>
      <c r="AN13899" s="6"/>
      <c r="AO13899" s="6"/>
      <c r="AP13899" s="6"/>
      <c r="AQ13899" s="6"/>
      <c r="AR13899" s="6"/>
      <c r="AS13899" s="6"/>
      <c r="AT13899" s="6"/>
      <c r="AU13899" s="6"/>
      <c r="AV13899" s="6"/>
      <c r="AW13899" s="6"/>
      <c r="AX13899" s="6"/>
      <c r="AY13899" s="6"/>
      <c r="AZ13899" s="6"/>
      <c r="BA13899" s="6"/>
      <c r="BB13899" s="6"/>
      <c r="BC13899" s="6"/>
      <c r="BD13899" s="6"/>
      <c r="BE13899" s="6"/>
      <c r="BF13899" s="6"/>
      <c r="BG13899" s="6"/>
    </row>
    <row r="13900" spans="34:59" x14ac:dyDescent="0.25">
      <c r="AH13900" s="10"/>
      <c r="AI13900" s="6"/>
      <c r="AJ13900" s="10"/>
      <c r="AK13900" s="10"/>
      <c r="AL13900" s="10"/>
      <c r="AM13900" s="10"/>
      <c r="AN13900" s="10"/>
      <c r="AO13900" s="10"/>
      <c r="AP13900" s="10"/>
      <c r="AQ13900" s="10"/>
      <c r="AR13900" s="10"/>
      <c r="AS13900" s="10"/>
      <c r="AT13900" s="10"/>
      <c r="AU13900" s="10"/>
      <c r="AV13900" s="10"/>
      <c r="AW13900" s="10"/>
      <c r="AX13900" s="10"/>
      <c r="AY13900" s="10"/>
      <c r="AZ13900" s="10"/>
      <c r="BA13900" s="10"/>
      <c r="BB13900" s="10"/>
      <c r="BC13900" s="10"/>
      <c r="BD13900" s="10"/>
      <c r="BE13900" s="10"/>
      <c r="BF13900" s="10"/>
      <c r="BG13900" s="6"/>
    </row>
    <row r="13901" spans="34:59" x14ac:dyDescent="0.25">
      <c r="AH13901" s="6"/>
      <c r="AI13901" s="6"/>
      <c r="AJ13901" s="6"/>
      <c r="AK13901" s="6"/>
      <c r="AL13901" s="6"/>
      <c r="AM13901" s="6"/>
      <c r="AN13901" s="6"/>
      <c r="AO13901" s="6"/>
      <c r="AP13901" s="6"/>
      <c r="AQ13901" s="6"/>
      <c r="AR13901" s="6"/>
      <c r="AS13901" s="6"/>
      <c r="AT13901" s="6"/>
      <c r="AU13901" s="6"/>
      <c r="AV13901" s="6"/>
      <c r="AW13901" s="6"/>
      <c r="AX13901" s="6"/>
      <c r="AY13901" s="6"/>
      <c r="AZ13901" s="6"/>
      <c r="BA13901" s="6"/>
      <c r="BB13901" s="6"/>
      <c r="BC13901" s="6"/>
      <c r="BD13901" s="6"/>
      <c r="BE13901" s="6"/>
      <c r="BF13901" s="6"/>
      <c r="BG13901" s="10"/>
    </row>
    <row r="13902" spans="34:59" x14ac:dyDescent="0.25">
      <c r="AH13902" s="10"/>
      <c r="AI13902" s="6"/>
    </row>
    <row r="13903" spans="34:59" x14ac:dyDescent="0.25">
      <c r="AH13903" s="6"/>
      <c r="AI13903" s="6"/>
      <c r="AJ13903" s="6"/>
      <c r="AK13903" s="6"/>
      <c r="AL13903" s="6"/>
      <c r="AM13903" s="6"/>
      <c r="AN13903" s="6"/>
      <c r="AO13903" s="6"/>
      <c r="AP13903" s="6"/>
      <c r="AQ13903" s="6"/>
      <c r="AR13903" s="6"/>
      <c r="AS13903" s="6"/>
      <c r="AT13903" s="6"/>
      <c r="AU13903" s="6"/>
      <c r="AV13903" s="6"/>
      <c r="AW13903" s="6"/>
      <c r="AX13903" s="6"/>
      <c r="AY13903" s="6"/>
      <c r="AZ13903" s="6"/>
      <c r="BA13903" s="6"/>
      <c r="BB13903" s="6"/>
      <c r="BC13903" s="6"/>
      <c r="BD13903" s="6"/>
      <c r="BE13903" s="6"/>
      <c r="BF13903" s="6"/>
      <c r="BG13903" s="6"/>
    </row>
    <row r="13904" spans="34:59" x14ac:dyDescent="0.25">
      <c r="AH13904" s="10"/>
      <c r="AI13904" s="6"/>
      <c r="AJ13904" s="10"/>
      <c r="AK13904" s="10"/>
      <c r="AL13904" s="10"/>
      <c r="AM13904" s="10"/>
      <c r="AN13904" s="10"/>
      <c r="AO13904" s="10"/>
      <c r="AP13904" s="10"/>
      <c r="AQ13904" s="10"/>
      <c r="AR13904" s="10"/>
      <c r="AS13904" s="10"/>
      <c r="AT13904" s="10"/>
      <c r="AU13904" s="10"/>
      <c r="AV13904" s="10"/>
      <c r="AW13904" s="10"/>
      <c r="AX13904" s="10"/>
      <c r="AY13904" s="10"/>
      <c r="AZ13904" s="10"/>
      <c r="BA13904" s="10"/>
      <c r="BB13904" s="10"/>
      <c r="BC13904" s="10"/>
      <c r="BD13904" s="10"/>
      <c r="BE13904" s="10"/>
      <c r="BF13904" s="10"/>
      <c r="BG13904" s="6"/>
    </row>
    <row r="13905" spans="34:59" x14ac:dyDescent="0.25">
      <c r="AH13905" s="6"/>
      <c r="AI13905" s="6"/>
      <c r="AJ13905" s="6"/>
      <c r="AK13905" s="6"/>
      <c r="AL13905" s="6"/>
      <c r="AM13905" s="6"/>
      <c r="AN13905" s="6"/>
      <c r="AO13905" s="6"/>
      <c r="AP13905" s="6"/>
      <c r="AQ13905" s="6"/>
      <c r="AR13905" s="6"/>
      <c r="AS13905" s="6"/>
      <c r="AT13905" s="6"/>
      <c r="AU13905" s="6"/>
      <c r="AV13905" s="6"/>
      <c r="AW13905" s="6"/>
      <c r="AX13905" s="6"/>
      <c r="AY13905" s="6"/>
      <c r="AZ13905" s="6"/>
      <c r="BA13905" s="6"/>
      <c r="BB13905" s="6"/>
      <c r="BC13905" s="6"/>
      <c r="BD13905" s="6"/>
      <c r="BE13905" s="6"/>
      <c r="BF13905" s="6"/>
      <c r="BG13905" s="10"/>
    </row>
    <row r="13906" spans="34:59" x14ac:dyDescent="0.25">
      <c r="AH13906" s="10"/>
      <c r="AI13906" s="6"/>
    </row>
    <row r="13907" spans="34:59" x14ac:dyDescent="0.25">
      <c r="AH13907" s="6"/>
      <c r="AI13907" s="6"/>
      <c r="AJ13907" s="6"/>
      <c r="AK13907" s="6"/>
      <c r="AL13907" s="6"/>
      <c r="AM13907" s="6"/>
      <c r="AN13907" s="6"/>
      <c r="AO13907" s="6"/>
      <c r="AP13907" s="6"/>
      <c r="AQ13907" s="6"/>
      <c r="AR13907" s="6"/>
      <c r="AS13907" s="6"/>
      <c r="AT13907" s="6"/>
      <c r="AU13907" s="6"/>
      <c r="AV13907" s="6"/>
      <c r="AW13907" s="6"/>
      <c r="AX13907" s="6"/>
      <c r="AY13907" s="6"/>
      <c r="AZ13907" s="6"/>
      <c r="BA13907" s="6"/>
      <c r="BB13907" s="6"/>
      <c r="BC13907" s="6"/>
      <c r="BD13907" s="6"/>
      <c r="BE13907" s="6"/>
      <c r="BF13907" s="6"/>
      <c r="BG13907" s="6"/>
    </row>
    <row r="13908" spans="34:59" x14ac:dyDescent="0.25">
      <c r="AH13908" s="10"/>
      <c r="AI13908" s="6"/>
      <c r="AJ13908" s="10"/>
      <c r="AK13908" s="10"/>
      <c r="AL13908" s="10"/>
      <c r="AM13908" s="10"/>
      <c r="AN13908" s="10"/>
      <c r="AO13908" s="10"/>
      <c r="AP13908" s="10"/>
      <c r="AQ13908" s="10"/>
      <c r="AR13908" s="10"/>
      <c r="AS13908" s="10"/>
      <c r="AT13908" s="10"/>
      <c r="AU13908" s="10"/>
      <c r="AV13908" s="10"/>
      <c r="AW13908" s="10"/>
      <c r="AX13908" s="10"/>
      <c r="AY13908" s="10"/>
      <c r="AZ13908" s="10"/>
      <c r="BA13908" s="10"/>
      <c r="BB13908" s="10"/>
      <c r="BC13908" s="10"/>
      <c r="BD13908" s="10"/>
      <c r="BE13908" s="10"/>
      <c r="BF13908" s="10"/>
      <c r="BG13908" s="6"/>
    </row>
    <row r="13910" spans="34:59" x14ac:dyDescent="0.25">
      <c r="AH13910" s="10"/>
      <c r="AI13910" s="6"/>
    </row>
    <row r="13911" spans="34:59" x14ac:dyDescent="0.25">
      <c r="AH13911" s="6"/>
      <c r="AI13911" s="6"/>
      <c r="AJ13911" s="6"/>
      <c r="AK13911" s="6"/>
      <c r="AL13911" s="6"/>
      <c r="AM13911" s="6"/>
      <c r="AN13911" s="6"/>
      <c r="AO13911" s="6"/>
      <c r="AP13911" s="6"/>
      <c r="AQ13911" s="6"/>
      <c r="AR13911" s="6"/>
      <c r="AS13911" s="6"/>
      <c r="AT13911" s="6"/>
      <c r="AU13911" s="6"/>
      <c r="AV13911" s="6"/>
      <c r="AW13911" s="6"/>
      <c r="AX13911" s="6"/>
      <c r="AY13911" s="6"/>
      <c r="AZ13911" s="6"/>
      <c r="BA13911" s="6"/>
      <c r="BB13911" s="6"/>
      <c r="BC13911" s="6"/>
      <c r="BD13911" s="6"/>
      <c r="BE13911" s="6"/>
      <c r="BF13911" s="6"/>
      <c r="BG13911" s="6"/>
    </row>
    <row r="13912" spans="34:59" x14ac:dyDescent="0.25">
      <c r="AH13912" s="10"/>
      <c r="AI13912" s="6"/>
      <c r="AJ13912" s="10"/>
      <c r="AK13912" s="10"/>
      <c r="AL13912" s="10"/>
      <c r="AM13912" s="10"/>
      <c r="AN13912" s="10"/>
      <c r="AO13912" s="10"/>
      <c r="AP13912" s="10"/>
      <c r="AQ13912" s="10"/>
      <c r="AR13912" s="10"/>
      <c r="AS13912" s="10"/>
      <c r="AT13912" s="10"/>
      <c r="AU13912" s="10"/>
      <c r="AV13912" s="10"/>
      <c r="AW13912" s="10"/>
      <c r="AX13912" s="10"/>
      <c r="AY13912" s="10"/>
      <c r="AZ13912" s="10"/>
      <c r="BA13912" s="10"/>
      <c r="BB13912" s="10"/>
      <c r="BC13912" s="10"/>
      <c r="BD13912" s="10"/>
      <c r="BE13912" s="10"/>
      <c r="BF13912" s="10"/>
      <c r="BG13912" s="6"/>
    </row>
    <row r="13913" spans="34:59" x14ac:dyDescent="0.25">
      <c r="AH13913" s="6"/>
      <c r="AI13913" s="6"/>
      <c r="AJ13913" s="6"/>
      <c r="AK13913" s="6"/>
      <c r="AL13913" s="6"/>
      <c r="AM13913" s="6"/>
      <c r="AN13913" s="6"/>
      <c r="AO13913" s="6"/>
      <c r="AP13913" s="6"/>
      <c r="AQ13913" s="6"/>
      <c r="AR13913" s="6"/>
      <c r="AS13913" s="6"/>
      <c r="AT13913" s="6"/>
      <c r="AU13913" s="6"/>
      <c r="AV13913" s="6"/>
      <c r="AW13913" s="6"/>
      <c r="AX13913" s="6"/>
      <c r="AY13913" s="6"/>
      <c r="AZ13913" s="6"/>
      <c r="BA13913" s="6"/>
      <c r="BB13913" s="6"/>
      <c r="BC13913" s="6"/>
      <c r="BD13913" s="6"/>
      <c r="BE13913" s="6"/>
      <c r="BF13913" s="6"/>
      <c r="BG13913" s="10"/>
    </row>
    <row r="13914" spans="34:59" x14ac:dyDescent="0.25">
      <c r="AH13914" s="10"/>
      <c r="AI13914" s="6"/>
    </row>
    <row r="13915" spans="34:59" x14ac:dyDescent="0.25">
      <c r="AH13915" s="6"/>
      <c r="AI13915" s="6"/>
      <c r="AJ13915" s="6"/>
      <c r="AK13915" s="6"/>
      <c r="AL13915" s="6"/>
      <c r="AM13915" s="6"/>
      <c r="AN13915" s="6"/>
      <c r="AO13915" s="6"/>
      <c r="AP13915" s="6"/>
      <c r="AQ13915" s="6"/>
      <c r="AR13915" s="6"/>
      <c r="AS13915" s="6"/>
      <c r="AT13915" s="6"/>
      <c r="AU13915" s="6"/>
      <c r="AV13915" s="6"/>
      <c r="AW13915" s="6"/>
      <c r="AX13915" s="6"/>
      <c r="AY13915" s="6"/>
      <c r="AZ13915" s="6"/>
      <c r="BA13915" s="6"/>
      <c r="BB13915" s="6"/>
      <c r="BC13915" s="6"/>
      <c r="BD13915" s="6"/>
      <c r="BE13915" s="6"/>
      <c r="BF13915" s="6"/>
      <c r="BG13915" s="6"/>
    </row>
    <row r="13916" spans="34:59" x14ac:dyDescent="0.25">
      <c r="AH13916" s="10"/>
      <c r="AI13916" s="6"/>
      <c r="AJ13916" s="10"/>
      <c r="AK13916" s="10"/>
      <c r="AL13916" s="10"/>
      <c r="AM13916" s="10"/>
      <c r="AN13916" s="10"/>
      <c r="AO13916" s="10"/>
      <c r="AP13916" s="10"/>
      <c r="AQ13916" s="10"/>
      <c r="AR13916" s="10"/>
      <c r="AS13916" s="10"/>
      <c r="AT13916" s="10"/>
      <c r="AU13916" s="10"/>
      <c r="AV13916" s="10"/>
      <c r="AW13916" s="10"/>
      <c r="AX13916" s="10"/>
      <c r="AY13916" s="10"/>
      <c r="AZ13916" s="10"/>
      <c r="BA13916" s="10"/>
      <c r="BB13916" s="10"/>
      <c r="BC13916" s="10"/>
      <c r="BD13916" s="10"/>
      <c r="BE13916" s="10"/>
      <c r="BF13916" s="10"/>
      <c r="BG13916" s="6"/>
    </row>
    <row r="13917" spans="34:59" x14ac:dyDescent="0.25">
      <c r="AH13917" s="6"/>
      <c r="AI13917" s="6"/>
      <c r="AJ13917" s="6"/>
      <c r="AK13917" s="6"/>
      <c r="AL13917" s="6"/>
      <c r="AM13917" s="6"/>
      <c r="AN13917" s="6"/>
      <c r="AO13917" s="6"/>
      <c r="AP13917" s="6"/>
      <c r="AQ13917" s="6"/>
      <c r="AR13917" s="6"/>
      <c r="AS13917" s="6"/>
      <c r="AT13917" s="6"/>
      <c r="AU13917" s="6"/>
      <c r="AV13917" s="6"/>
      <c r="AW13917" s="6"/>
      <c r="AX13917" s="6"/>
      <c r="AY13917" s="6"/>
      <c r="AZ13917" s="6"/>
      <c r="BA13917" s="6"/>
      <c r="BB13917" s="6"/>
      <c r="BC13917" s="6"/>
      <c r="BD13917" s="6"/>
      <c r="BE13917" s="6"/>
      <c r="BF13917" s="6"/>
      <c r="BG13917" s="10"/>
    </row>
    <row r="13918" spans="34:59" x14ac:dyDescent="0.25">
      <c r="AH13918" s="10"/>
      <c r="AI13918" s="6"/>
    </row>
    <row r="13919" spans="34:59" x14ac:dyDescent="0.25">
      <c r="AH13919" s="6"/>
      <c r="AI13919" s="6"/>
      <c r="AJ13919" s="6"/>
      <c r="AK13919" s="6"/>
      <c r="AL13919" s="6"/>
      <c r="AM13919" s="6"/>
      <c r="AN13919" s="6"/>
      <c r="AO13919" s="6"/>
      <c r="AP13919" s="6"/>
      <c r="AQ13919" s="6"/>
      <c r="AR13919" s="6"/>
      <c r="AS13919" s="6"/>
      <c r="AT13919" s="6"/>
      <c r="AU13919" s="6"/>
      <c r="AV13919" s="6"/>
      <c r="AW13919" s="6"/>
      <c r="AX13919" s="6"/>
      <c r="AY13919" s="6"/>
      <c r="AZ13919" s="6"/>
      <c r="BA13919" s="6"/>
      <c r="BB13919" s="6"/>
      <c r="BC13919" s="6"/>
      <c r="BD13919" s="6"/>
      <c r="BE13919" s="6"/>
      <c r="BF13919" s="6"/>
      <c r="BG13919" s="6"/>
    </row>
    <row r="13920" spans="34:59" x14ac:dyDescent="0.25">
      <c r="AH13920" s="10"/>
      <c r="AI13920" s="6"/>
      <c r="AJ13920" s="10"/>
      <c r="AK13920" s="10"/>
      <c r="AL13920" s="10"/>
      <c r="AM13920" s="10"/>
      <c r="AN13920" s="10"/>
      <c r="AO13920" s="10"/>
      <c r="AP13920" s="10"/>
      <c r="AQ13920" s="10"/>
      <c r="AR13920" s="10"/>
      <c r="AS13920" s="10"/>
      <c r="AT13920" s="10"/>
      <c r="AU13920" s="10"/>
      <c r="AV13920" s="10"/>
      <c r="AW13920" s="10"/>
      <c r="AX13920" s="10"/>
      <c r="AY13920" s="10"/>
      <c r="AZ13920" s="10"/>
      <c r="BA13920" s="10"/>
      <c r="BB13920" s="10"/>
      <c r="BC13920" s="10"/>
      <c r="BD13920" s="10"/>
      <c r="BE13920" s="10"/>
      <c r="BF13920" s="10"/>
      <c r="BG13920" s="6"/>
    </row>
    <row r="13921" spans="34:59" x14ac:dyDescent="0.25">
      <c r="AH13921" s="6"/>
      <c r="AI13921" s="6"/>
      <c r="AJ13921" s="6"/>
      <c r="AK13921" s="6"/>
      <c r="AL13921" s="6"/>
      <c r="AM13921" s="6"/>
      <c r="AN13921" s="6"/>
      <c r="AO13921" s="6"/>
      <c r="AP13921" s="6"/>
      <c r="AQ13921" s="6"/>
      <c r="AR13921" s="6"/>
      <c r="AS13921" s="6"/>
      <c r="AT13921" s="6"/>
      <c r="AU13921" s="6"/>
      <c r="AV13921" s="6"/>
      <c r="AW13921" s="6"/>
      <c r="AX13921" s="6"/>
      <c r="AY13921" s="6"/>
      <c r="AZ13921" s="6"/>
      <c r="BA13921" s="6"/>
      <c r="BB13921" s="6"/>
      <c r="BC13921" s="6"/>
      <c r="BD13921" s="6"/>
      <c r="BE13921" s="6"/>
      <c r="BF13921" s="6"/>
      <c r="BG13921" s="10"/>
    </row>
    <row r="13922" spans="34:59" x14ac:dyDescent="0.25">
      <c r="AH13922" s="10"/>
      <c r="AI13922" s="6"/>
    </row>
    <row r="13923" spans="34:59" x14ac:dyDescent="0.25">
      <c r="AH13923" s="6"/>
      <c r="AI13923" s="6"/>
      <c r="AJ13923" s="6"/>
      <c r="AK13923" s="6"/>
      <c r="AL13923" s="6"/>
      <c r="AM13923" s="6"/>
      <c r="AN13923" s="6"/>
      <c r="AO13923" s="6"/>
      <c r="AP13923" s="6"/>
      <c r="AQ13923" s="6"/>
      <c r="AR13923" s="6"/>
      <c r="AS13923" s="6"/>
      <c r="AT13923" s="6"/>
      <c r="AU13923" s="6"/>
      <c r="AV13923" s="6"/>
      <c r="AW13923" s="6"/>
      <c r="AX13923" s="6"/>
      <c r="AY13923" s="6"/>
      <c r="AZ13923" s="6"/>
      <c r="BA13923" s="6"/>
      <c r="BB13923" s="6"/>
      <c r="BC13923" s="6"/>
      <c r="BD13923" s="6"/>
      <c r="BE13923" s="6"/>
      <c r="BF13923" s="6"/>
      <c r="BG13923" s="6"/>
    </row>
    <row r="13924" spans="34:59" x14ac:dyDescent="0.25">
      <c r="AH13924" s="10"/>
      <c r="AI13924" s="6"/>
      <c r="AJ13924" s="10"/>
      <c r="AK13924" s="10"/>
      <c r="AL13924" s="10"/>
      <c r="AM13924" s="10"/>
      <c r="AN13924" s="10"/>
      <c r="AO13924" s="10"/>
      <c r="AP13924" s="10"/>
      <c r="AQ13924" s="10"/>
      <c r="AR13924" s="10"/>
      <c r="AS13924" s="10"/>
      <c r="AT13924" s="10"/>
      <c r="AU13924" s="10"/>
      <c r="AV13924" s="10"/>
      <c r="AW13924" s="10"/>
      <c r="AX13924" s="10"/>
      <c r="AY13924" s="10"/>
      <c r="AZ13924" s="10"/>
      <c r="BA13924" s="10"/>
      <c r="BB13924" s="10"/>
      <c r="BC13924" s="10"/>
      <c r="BD13924" s="10"/>
      <c r="BE13924" s="10"/>
      <c r="BF13924" s="10"/>
      <c r="BG13924" s="6"/>
    </row>
    <row r="13926" spans="34:59" x14ac:dyDescent="0.25">
      <c r="AH13926" s="10"/>
      <c r="AI13926" s="6"/>
    </row>
    <row r="13927" spans="34:59" x14ac:dyDescent="0.25">
      <c r="AH13927" s="6"/>
      <c r="AI13927" s="6"/>
      <c r="AJ13927" s="6"/>
      <c r="AK13927" s="6"/>
      <c r="AL13927" s="6"/>
      <c r="AM13927" s="6"/>
      <c r="AN13927" s="6"/>
      <c r="AO13927" s="6"/>
      <c r="AP13927" s="6"/>
      <c r="AQ13927" s="6"/>
      <c r="AR13927" s="6"/>
      <c r="AS13927" s="6"/>
      <c r="AT13927" s="6"/>
      <c r="AU13927" s="6"/>
      <c r="AV13927" s="6"/>
      <c r="AW13927" s="6"/>
      <c r="AX13927" s="6"/>
      <c r="AY13927" s="6"/>
      <c r="AZ13927" s="6"/>
      <c r="BA13927" s="6"/>
      <c r="BB13927" s="6"/>
      <c r="BC13927" s="6"/>
      <c r="BD13927" s="6"/>
      <c r="BE13927" s="6"/>
      <c r="BF13927" s="6"/>
      <c r="BG13927" s="6"/>
    </row>
    <row r="13928" spans="34:59" x14ac:dyDescent="0.25">
      <c r="AH13928" s="10"/>
      <c r="AI13928" s="6"/>
      <c r="AJ13928" s="10"/>
      <c r="AK13928" s="10"/>
      <c r="AL13928" s="10"/>
      <c r="AM13928" s="10"/>
      <c r="AN13928" s="10"/>
      <c r="AO13928" s="10"/>
      <c r="AP13928" s="10"/>
      <c r="AQ13928" s="10"/>
      <c r="AR13928" s="10"/>
      <c r="AS13928" s="10"/>
      <c r="AT13928" s="10"/>
      <c r="AU13928" s="10"/>
      <c r="AV13928" s="10"/>
      <c r="AW13928" s="10"/>
      <c r="AX13928" s="10"/>
      <c r="AY13928" s="10"/>
      <c r="AZ13928" s="10"/>
      <c r="BA13928" s="10"/>
      <c r="BB13928" s="10"/>
      <c r="BC13928" s="10"/>
      <c r="BD13928" s="10"/>
      <c r="BE13928" s="10"/>
      <c r="BF13928" s="10"/>
      <c r="BG13928" s="6"/>
    </row>
    <row r="13929" spans="34:59" x14ac:dyDescent="0.25">
      <c r="AH13929" s="6"/>
      <c r="AI13929" s="6"/>
      <c r="AJ13929" s="6"/>
      <c r="AK13929" s="6"/>
      <c r="AL13929" s="6"/>
      <c r="AM13929" s="6"/>
      <c r="AN13929" s="6"/>
      <c r="AO13929" s="6"/>
      <c r="AP13929" s="6"/>
      <c r="AQ13929" s="6"/>
      <c r="AR13929" s="6"/>
      <c r="AS13929" s="6"/>
      <c r="AT13929" s="6"/>
      <c r="AU13929" s="6"/>
      <c r="AV13929" s="6"/>
      <c r="AW13929" s="6"/>
      <c r="AX13929" s="6"/>
      <c r="AY13929" s="6"/>
      <c r="AZ13929" s="6"/>
      <c r="BA13929" s="6"/>
      <c r="BB13929" s="6"/>
      <c r="BC13929" s="6"/>
      <c r="BD13929" s="6"/>
      <c r="BE13929" s="6"/>
      <c r="BF13929" s="6"/>
      <c r="BG13929" s="10"/>
    </row>
    <row r="13930" spans="34:59" x14ac:dyDescent="0.25">
      <c r="AH13930" s="10"/>
      <c r="AI13930" s="6"/>
    </row>
    <row r="13931" spans="34:59" x14ac:dyDescent="0.25">
      <c r="AH13931" s="6"/>
      <c r="AI13931" s="6"/>
      <c r="AJ13931" s="6"/>
      <c r="AK13931" s="6"/>
      <c r="AL13931" s="6"/>
      <c r="AM13931" s="6"/>
      <c r="AN13931" s="6"/>
      <c r="AO13931" s="6"/>
      <c r="AP13931" s="6"/>
      <c r="AQ13931" s="6"/>
      <c r="AR13931" s="6"/>
      <c r="AS13931" s="6"/>
      <c r="AT13931" s="6"/>
      <c r="AU13931" s="6"/>
      <c r="AV13931" s="6"/>
      <c r="AW13931" s="6"/>
      <c r="AX13931" s="6"/>
      <c r="AY13931" s="6"/>
      <c r="AZ13931" s="6"/>
      <c r="BA13931" s="6"/>
      <c r="BB13931" s="6"/>
      <c r="BC13931" s="6"/>
      <c r="BD13931" s="6"/>
      <c r="BE13931" s="6"/>
      <c r="BF13931" s="6"/>
      <c r="BG13931" s="6"/>
    </row>
    <row r="13932" spans="34:59" x14ac:dyDescent="0.25">
      <c r="AH13932" s="10"/>
      <c r="AI13932" s="6"/>
      <c r="AJ13932" s="10"/>
      <c r="AK13932" s="10"/>
      <c r="AL13932" s="10"/>
      <c r="AM13932" s="10"/>
      <c r="AN13932" s="10"/>
      <c r="AO13932" s="10"/>
      <c r="AP13932" s="10"/>
      <c r="AQ13932" s="10"/>
      <c r="AR13932" s="10"/>
      <c r="AS13932" s="10"/>
      <c r="AT13932" s="10"/>
      <c r="AU13932" s="10"/>
      <c r="AV13932" s="10"/>
      <c r="AW13932" s="10"/>
      <c r="AX13932" s="10"/>
      <c r="AY13932" s="10"/>
      <c r="AZ13932" s="10"/>
      <c r="BA13932" s="10"/>
      <c r="BB13932" s="10"/>
      <c r="BC13932" s="10"/>
      <c r="BD13932" s="10"/>
      <c r="BE13932" s="10"/>
      <c r="BF13932" s="10"/>
      <c r="BG13932" s="6"/>
    </row>
    <row r="13933" spans="34:59" x14ac:dyDescent="0.25">
      <c r="AH13933" s="6"/>
      <c r="AI13933" s="6"/>
      <c r="AJ13933" s="6"/>
      <c r="AK13933" s="6"/>
      <c r="AL13933" s="6"/>
      <c r="AM13933" s="6"/>
      <c r="AN13933" s="6"/>
      <c r="AO13933" s="6"/>
      <c r="AP13933" s="6"/>
      <c r="AQ13933" s="6"/>
      <c r="AR13933" s="6"/>
      <c r="AS13933" s="6"/>
      <c r="AT13933" s="6"/>
      <c r="AU13933" s="6"/>
      <c r="AV13933" s="6"/>
      <c r="AW13933" s="6"/>
      <c r="AX13933" s="6"/>
      <c r="AY13933" s="6"/>
      <c r="AZ13933" s="6"/>
      <c r="BA13933" s="6"/>
      <c r="BB13933" s="6"/>
      <c r="BC13933" s="6"/>
      <c r="BD13933" s="6"/>
      <c r="BE13933" s="6"/>
      <c r="BF13933" s="6"/>
      <c r="BG13933" s="10"/>
    </row>
    <row r="13934" spans="34:59" x14ac:dyDescent="0.25">
      <c r="AH13934" s="10"/>
      <c r="AI13934" s="6"/>
    </row>
    <row r="13935" spans="34:59" x14ac:dyDescent="0.25">
      <c r="AH13935" s="6"/>
      <c r="AI13935" s="6"/>
      <c r="AJ13935" s="6"/>
      <c r="AK13935" s="6"/>
      <c r="AL13935" s="6"/>
      <c r="AM13935" s="6"/>
      <c r="AN13935" s="6"/>
      <c r="AO13935" s="6"/>
      <c r="AP13935" s="6"/>
      <c r="AQ13935" s="6"/>
      <c r="AR13935" s="6"/>
      <c r="AS13935" s="6"/>
      <c r="AT13935" s="6"/>
      <c r="AU13935" s="6"/>
      <c r="AV13935" s="6"/>
      <c r="AW13935" s="6"/>
      <c r="AX13935" s="6"/>
      <c r="AY13935" s="6"/>
      <c r="AZ13935" s="6"/>
      <c r="BA13935" s="6"/>
      <c r="BB13935" s="6"/>
      <c r="BC13935" s="6"/>
      <c r="BD13935" s="6"/>
      <c r="BE13935" s="6"/>
      <c r="BF13935" s="6"/>
      <c r="BG13935" s="6"/>
    </row>
    <row r="13936" spans="34:59" x14ac:dyDescent="0.25">
      <c r="AH13936" s="10"/>
      <c r="AI13936" s="6"/>
      <c r="AJ13936" s="10"/>
      <c r="AK13936" s="10"/>
      <c r="AL13936" s="10"/>
      <c r="AM13936" s="10"/>
      <c r="AN13936" s="10"/>
      <c r="AO13936" s="10"/>
      <c r="AP13936" s="10"/>
      <c r="AQ13936" s="10"/>
      <c r="AR13936" s="10"/>
      <c r="AS13936" s="10"/>
      <c r="AT13936" s="10"/>
      <c r="AU13936" s="10"/>
      <c r="AV13936" s="10"/>
      <c r="AW13936" s="10"/>
      <c r="AX13936" s="10"/>
      <c r="AY13936" s="10"/>
      <c r="AZ13936" s="10"/>
      <c r="BA13936" s="10"/>
      <c r="BB13936" s="10"/>
      <c r="BC13936" s="10"/>
      <c r="BD13936" s="10"/>
      <c r="BE13936" s="10"/>
      <c r="BF13936" s="10"/>
      <c r="BG13936" s="6"/>
    </row>
    <row r="13937" spans="34:59" x14ac:dyDescent="0.25">
      <c r="AH13937" s="6"/>
      <c r="AI13937" s="6"/>
      <c r="AJ13937" s="6"/>
      <c r="AK13937" s="6"/>
      <c r="AL13937" s="6"/>
      <c r="AM13937" s="6"/>
      <c r="AN13937" s="6"/>
      <c r="AO13937" s="6"/>
      <c r="AP13937" s="6"/>
      <c r="AQ13937" s="6"/>
      <c r="AR13937" s="6"/>
      <c r="AS13937" s="6"/>
      <c r="AT13937" s="6"/>
      <c r="AU13937" s="6"/>
      <c r="AV13937" s="6"/>
      <c r="AW13937" s="6"/>
      <c r="AX13937" s="6"/>
      <c r="AY13937" s="6"/>
      <c r="AZ13937" s="6"/>
      <c r="BA13937" s="6"/>
      <c r="BB13937" s="6"/>
      <c r="BC13937" s="6"/>
      <c r="BD13937" s="6"/>
      <c r="BE13937" s="6"/>
      <c r="BF13937" s="6"/>
      <c r="BG13937" s="10"/>
    </row>
    <row r="13938" spans="34:59" x14ac:dyDescent="0.25">
      <c r="AH13938" s="10"/>
      <c r="AI13938" s="6"/>
    </row>
    <row r="13939" spans="34:59" x14ac:dyDescent="0.25">
      <c r="AH13939" s="6"/>
      <c r="AI13939" s="6"/>
      <c r="AJ13939" s="6"/>
      <c r="AK13939" s="6"/>
      <c r="AL13939" s="6"/>
      <c r="AM13939" s="6"/>
      <c r="AN13939" s="6"/>
      <c r="AO13939" s="6"/>
      <c r="AP13939" s="6"/>
      <c r="AQ13939" s="6"/>
      <c r="AR13939" s="6"/>
      <c r="AS13939" s="6"/>
      <c r="AT13939" s="6"/>
      <c r="AU13939" s="6"/>
      <c r="AV13939" s="6"/>
      <c r="AW13939" s="6"/>
      <c r="AX13939" s="6"/>
      <c r="AY13939" s="6"/>
      <c r="AZ13939" s="6"/>
      <c r="BA13939" s="6"/>
      <c r="BB13939" s="6"/>
      <c r="BC13939" s="6"/>
      <c r="BD13939" s="6"/>
      <c r="BE13939" s="6"/>
      <c r="BF13939" s="6"/>
      <c r="BG13939" s="6"/>
    </row>
    <row r="13940" spans="34:59" x14ac:dyDescent="0.25">
      <c r="AH13940" s="10"/>
      <c r="AI13940" s="6"/>
      <c r="AJ13940" s="10"/>
      <c r="AK13940" s="10"/>
      <c r="AL13940" s="10"/>
      <c r="AM13940" s="10"/>
      <c r="AN13940" s="10"/>
      <c r="AO13940" s="10"/>
      <c r="AP13940" s="10"/>
      <c r="AQ13940" s="10"/>
      <c r="AR13940" s="10"/>
      <c r="AS13940" s="10"/>
      <c r="AT13940" s="10"/>
      <c r="AU13940" s="10"/>
      <c r="AV13940" s="10"/>
      <c r="AW13940" s="10"/>
      <c r="AX13940" s="10"/>
      <c r="AY13940" s="10"/>
      <c r="AZ13940" s="10"/>
      <c r="BA13940" s="10"/>
      <c r="BB13940" s="10"/>
      <c r="BC13940" s="10"/>
      <c r="BD13940" s="10"/>
      <c r="BE13940" s="10"/>
      <c r="BF13940" s="10"/>
      <c r="BG13940" s="6"/>
    </row>
    <row r="13942" spans="34:59" x14ac:dyDescent="0.25">
      <c r="AH13942" s="10"/>
      <c r="AI13942" s="6"/>
    </row>
    <row r="13943" spans="34:59" x14ac:dyDescent="0.25">
      <c r="AH13943" s="6"/>
      <c r="AI13943" s="6"/>
      <c r="AJ13943" s="6"/>
      <c r="AK13943" s="6"/>
      <c r="AL13943" s="6"/>
      <c r="AM13943" s="6"/>
      <c r="AN13943" s="6"/>
      <c r="AO13943" s="6"/>
      <c r="AP13943" s="6"/>
      <c r="AQ13943" s="6"/>
      <c r="AR13943" s="6"/>
      <c r="AS13943" s="6"/>
      <c r="AT13943" s="6"/>
      <c r="AU13943" s="6"/>
      <c r="AV13943" s="6"/>
      <c r="AW13943" s="6"/>
      <c r="AX13943" s="6"/>
      <c r="AY13943" s="6"/>
      <c r="AZ13943" s="6"/>
      <c r="BA13943" s="6"/>
      <c r="BB13943" s="6"/>
      <c r="BC13943" s="6"/>
      <c r="BD13943" s="6"/>
      <c r="BE13943" s="6"/>
      <c r="BF13943" s="6"/>
      <c r="BG13943" s="6"/>
    </row>
    <row r="13944" spans="34:59" x14ac:dyDescent="0.25">
      <c r="AH13944" s="10"/>
      <c r="AI13944" s="6"/>
      <c r="AJ13944" s="10"/>
      <c r="AK13944" s="10"/>
      <c r="AL13944" s="10"/>
      <c r="AM13944" s="10"/>
      <c r="AN13944" s="10"/>
      <c r="AO13944" s="10"/>
      <c r="AP13944" s="10"/>
      <c r="AQ13944" s="10"/>
      <c r="AR13944" s="10"/>
      <c r="AS13944" s="10"/>
      <c r="AT13944" s="10"/>
      <c r="AU13944" s="10"/>
      <c r="AV13944" s="10"/>
      <c r="AW13944" s="10"/>
      <c r="AX13944" s="10"/>
      <c r="AY13944" s="10"/>
      <c r="AZ13944" s="10"/>
      <c r="BA13944" s="10"/>
      <c r="BB13944" s="10"/>
      <c r="BC13944" s="10"/>
      <c r="BD13944" s="10"/>
      <c r="BE13944" s="10"/>
      <c r="BF13944" s="10"/>
      <c r="BG13944" s="6"/>
    </row>
    <row r="13945" spans="34:59" x14ac:dyDescent="0.25">
      <c r="AH13945" s="6"/>
      <c r="AI13945" s="6"/>
      <c r="AJ13945" s="6"/>
      <c r="AK13945" s="6"/>
      <c r="AL13945" s="6"/>
      <c r="AM13945" s="6"/>
      <c r="AN13945" s="6"/>
      <c r="AO13945" s="6"/>
      <c r="AP13945" s="6"/>
      <c r="AQ13945" s="6"/>
      <c r="AR13945" s="6"/>
      <c r="AS13945" s="6"/>
      <c r="AT13945" s="6"/>
      <c r="AU13945" s="6"/>
      <c r="AV13945" s="6"/>
      <c r="AW13945" s="6"/>
      <c r="AX13945" s="6"/>
      <c r="AY13945" s="6"/>
      <c r="AZ13945" s="6"/>
      <c r="BA13945" s="6"/>
      <c r="BB13945" s="6"/>
      <c r="BC13945" s="6"/>
      <c r="BD13945" s="6"/>
      <c r="BE13945" s="6"/>
      <c r="BF13945" s="6"/>
      <c r="BG13945" s="10"/>
    </row>
    <row r="13946" spans="34:59" x14ac:dyDescent="0.25">
      <c r="AH13946" s="10"/>
      <c r="AI13946" s="6"/>
    </row>
    <row r="13947" spans="34:59" x14ac:dyDescent="0.25">
      <c r="AH13947" s="6"/>
      <c r="AI13947" s="6"/>
      <c r="AJ13947" s="6"/>
      <c r="AK13947" s="6"/>
      <c r="AL13947" s="6"/>
      <c r="AM13947" s="6"/>
      <c r="AN13947" s="6"/>
      <c r="AO13947" s="6"/>
      <c r="AP13947" s="6"/>
      <c r="AQ13947" s="6"/>
      <c r="AR13947" s="6"/>
      <c r="AS13947" s="6"/>
      <c r="AT13947" s="6"/>
      <c r="AU13947" s="6"/>
      <c r="AV13947" s="6"/>
      <c r="AW13947" s="6"/>
      <c r="AX13947" s="6"/>
      <c r="AY13947" s="6"/>
      <c r="AZ13947" s="6"/>
      <c r="BA13947" s="6"/>
      <c r="BB13947" s="6"/>
      <c r="BC13947" s="6"/>
      <c r="BD13947" s="6"/>
      <c r="BE13947" s="6"/>
      <c r="BF13947" s="6"/>
      <c r="BG13947" s="6"/>
    </row>
    <row r="13948" spans="34:59" x14ac:dyDescent="0.25">
      <c r="AH13948" s="10"/>
      <c r="AI13948" s="6"/>
      <c r="AJ13948" s="10"/>
      <c r="AK13948" s="10"/>
      <c r="AL13948" s="10"/>
      <c r="AM13948" s="10"/>
      <c r="AN13948" s="10"/>
      <c r="AO13948" s="10"/>
      <c r="AP13948" s="10"/>
      <c r="AQ13948" s="10"/>
      <c r="AR13948" s="10"/>
      <c r="AS13948" s="10"/>
      <c r="AT13948" s="10"/>
      <c r="AU13948" s="10"/>
      <c r="AV13948" s="10"/>
      <c r="AW13948" s="10"/>
      <c r="AX13948" s="10"/>
      <c r="AY13948" s="10"/>
      <c r="AZ13948" s="10"/>
      <c r="BA13948" s="10"/>
      <c r="BB13948" s="10"/>
      <c r="BC13948" s="10"/>
      <c r="BD13948" s="10"/>
      <c r="BE13948" s="10"/>
      <c r="BF13948" s="10"/>
      <c r="BG13948" s="6"/>
    </row>
    <row r="13949" spans="34:59" x14ac:dyDescent="0.25">
      <c r="AH13949" s="6"/>
      <c r="AI13949" s="6"/>
      <c r="AJ13949" s="6"/>
      <c r="AK13949" s="6"/>
      <c r="AL13949" s="6"/>
      <c r="AM13949" s="6"/>
      <c r="AN13949" s="6"/>
      <c r="AO13949" s="6"/>
      <c r="AP13949" s="6"/>
      <c r="AQ13949" s="6"/>
      <c r="AR13949" s="6"/>
      <c r="AS13949" s="6"/>
      <c r="AT13949" s="6"/>
      <c r="AU13949" s="6"/>
      <c r="AV13949" s="6"/>
      <c r="AW13949" s="6"/>
      <c r="AX13949" s="6"/>
      <c r="AY13949" s="6"/>
      <c r="AZ13949" s="6"/>
      <c r="BA13949" s="6"/>
      <c r="BB13949" s="6"/>
      <c r="BC13949" s="6"/>
      <c r="BD13949" s="6"/>
      <c r="BE13949" s="6"/>
      <c r="BF13949" s="6"/>
      <c r="BG13949" s="10"/>
    </row>
    <row r="13950" spans="34:59" x14ac:dyDescent="0.25">
      <c r="AH13950" s="10"/>
      <c r="AI13950" s="6"/>
    </row>
    <row r="13951" spans="34:59" x14ac:dyDescent="0.25">
      <c r="AH13951" s="6"/>
      <c r="AI13951" s="6"/>
      <c r="AJ13951" s="6"/>
      <c r="AK13951" s="6"/>
      <c r="AL13951" s="6"/>
      <c r="AM13951" s="6"/>
      <c r="AN13951" s="6"/>
      <c r="AO13951" s="6"/>
      <c r="AP13951" s="6"/>
      <c r="AQ13951" s="6"/>
      <c r="AR13951" s="6"/>
      <c r="AS13951" s="6"/>
      <c r="AT13951" s="6"/>
      <c r="AU13951" s="6"/>
      <c r="AV13951" s="6"/>
      <c r="AW13951" s="6"/>
      <c r="AX13951" s="6"/>
      <c r="AY13951" s="6"/>
      <c r="AZ13951" s="6"/>
      <c r="BA13951" s="6"/>
      <c r="BB13951" s="6"/>
      <c r="BC13951" s="6"/>
      <c r="BD13951" s="6"/>
      <c r="BE13951" s="6"/>
      <c r="BF13951" s="6"/>
      <c r="BG13951" s="6"/>
    </row>
    <row r="13952" spans="34:59" x14ac:dyDescent="0.25">
      <c r="AH13952" s="10"/>
      <c r="AI13952" s="6"/>
      <c r="AJ13952" s="10"/>
      <c r="AK13952" s="10"/>
      <c r="AL13952" s="10"/>
      <c r="AM13952" s="10"/>
      <c r="AN13952" s="10"/>
      <c r="AO13952" s="10"/>
      <c r="AP13952" s="10"/>
      <c r="AQ13952" s="10"/>
      <c r="AR13952" s="10"/>
      <c r="AS13952" s="10"/>
      <c r="AT13952" s="10"/>
      <c r="AU13952" s="10"/>
      <c r="AV13952" s="10"/>
      <c r="AW13952" s="10"/>
      <c r="AX13952" s="10"/>
      <c r="AY13952" s="10"/>
      <c r="AZ13952" s="10"/>
      <c r="BA13952" s="10"/>
      <c r="BB13952" s="10"/>
      <c r="BC13952" s="10"/>
      <c r="BD13952" s="10"/>
      <c r="BE13952" s="10"/>
      <c r="BF13952" s="10"/>
      <c r="BG13952" s="6"/>
    </row>
    <row r="13953" spans="34:59" x14ac:dyDescent="0.25">
      <c r="AH13953" s="6"/>
      <c r="AI13953" s="6"/>
      <c r="AJ13953" s="6"/>
      <c r="AK13953" s="6"/>
      <c r="AL13953" s="6"/>
      <c r="AM13953" s="6"/>
      <c r="AN13953" s="6"/>
      <c r="AO13953" s="6"/>
      <c r="AP13953" s="6"/>
      <c r="AQ13953" s="6"/>
      <c r="AR13953" s="6"/>
      <c r="AS13953" s="6"/>
      <c r="AT13953" s="6"/>
      <c r="AU13953" s="6"/>
      <c r="AV13953" s="6"/>
      <c r="AW13953" s="6"/>
      <c r="AX13953" s="6"/>
      <c r="AY13953" s="6"/>
      <c r="AZ13953" s="6"/>
      <c r="BA13953" s="6"/>
      <c r="BB13953" s="6"/>
      <c r="BC13953" s="6"/>
      <c r="BD13953" s="6"/>
      <c r="BE13953" s="6"/>
      <c r="BF13953" s="6"/>
      <c r="BG13953" s="10"/>
    </row>
    <row r="13954" spans="34:59" x14ac:dyDescent="0.25">
      <c r="AH13954" s="10"/>
      <c r="AI13954" s="6"/>
    </row>
    <row r="13955" spans="34:59" x14ac:dyDescent="0.25">
      <c r="AH13955" s="6"/>
      <c r="AI13955" s="6"/>
      <c r="AJ13955" s="6"/>
      <c r="AK13955" s="6"/>
      <c r="AL13955" s="6"/>
      <c r="AM13955" s="6"/>
      <c r="AN13955" s="6"/>
      <c r="AO13955" s="6"/>
      <c r="AP13955" s="6"/>
      <c r="AQ13955" s="6"/>
      <c r="AR13955" s="6"/>
      <c r="AS13955" s="6"/>
      <c r="AT13955" s="6"/>
      <c r="AU13955" s="6"/>
      <c r="AV13955" s="6"/>
      <c r="AW13955" s="6"/>
      <c r="AX13955" s="6"/>
      <c r="AY13955" s="6"/>
      <c r="AZ13955" s="6"/>
      <c r="BA13955" s="6"/>
      <c r="BB13955" s="6"/>
      <c r="BC13955" s="6"/>
      <c r="BD13955" s="6"/>
      <c r="BE13955" s="6"/>
      <c r="BF13955" s="6"/>
      <c r="BG13955" s="6"/>
    </row>
    <row r="13956" spans="34:59" x14ac:dyDescent="0.25">
      <c r="AH13956" s="10"/>
      <c r="AI13956" s="6"/>
      <c r="AJ13956" s="10"/>
      <c r="AK13956" s="10"/>
      <c r="AL13956" s="10"/>
      <c r="AM13956" s="10"/>
      <c r="AN13956" s="10"/>
      <c r="AO13956" s="10"/>
      <c r="AP13956" s="10"/>
      <c r="AQ13956" s="10"/>
      <c r="AR13956" s="10"/>
      <c r="AS13956" s="10"/>
      <c r="AT13956" s="10"/>
      <c r="AU13956" s="10"/>
      <c r="AV13956" s="10"/>
      <c r="AW13956" s="10"/>
      <c r="AX13956" s="10"/>
      <c r="AY13956" s="10"/>
      <c r="AZ13956" s="10"/>
      <c r="BA13956" s="10"/>
      <c r="BB13956" s="10"/>
      <c r="BC13956" s="10"/>
      <c r="BD13956" s="10"/>
      <c r="BE13956" s="10"/>
      <c r="BF13956" s="10"/>
      <c r="BG13956" s="6"/>
    </row>
    <row r="13958" spans="34:59" x14ac:dyDescent="0.25">
      <c r="AH13958" s="10"/>
      <c r="AI13958" s="6"/>
    </row>
    <row r="13959" spans="34:59" x14ac:dyDescent="0.25">
      <c r="AH13959" s="6"/>
      <c r="AI13959" s="6"/>
      <c r="AJ13959" s="6"/>
      <c r="AK13959" s="6"/>
      <c r="AL13959" s="6"/>
      <c r="AM13959" s="6"/>
      <c r="AN13959" s="6"/>
      <c r="AO13959" s="6"/>
      <c r="AP13959" s="6"/>
      <c r="AQ13959" s="6"/>
      <c r="AR13959" s="6"/>
      <c r="AS13959" s="6"/>
      <c r="AT13959" s="6"/>
      <c r="AU13959" s="6"/>
      <c r="AV13959" s="6"/>
      <c r="AW13959" s="6"/>
      <c r="AX13959" s="6"/>
      <c r="AY13959" s="6"/>
      <c r="AZ13959" s="6"/>
      <c r="BA13959" s="6"/>
      <c r="BB13959" s="6"/>
      <c r="BC13959" s="6"/>
      <c r="BD13959" s="6"/>
      <c r="BE13959" s="6"/>
      <c r="BF13959" s="6"/>
      <c r="BG13959" s="6"/>
    </row>
    <row r="13960" spans="34:59" x14ac:dyDescent="0.25">
      <c r="AH13960" s="10"/>
      <c r="AI13960" s="6"/>
      <c r="AJ13960" s="10"/>
      <c r="AK13960" s="10"/>
      <c r="AL13960" s="10"/>
      <c r="AM13960" s="10"/>
      <c r="AN13960" s="10"/>
      <c r="AO13960" s="10"/>
      <c r="AP13960" s="10"/>
      <c r="AQ13960" s="10"/>
      <c r="AR13960" s="10"/>
      <c r="AS13960" s="10"/>
      <c r="AT13960" s="10"/>
      <c r="AU13960" s="10"/>
      <c r="AV13960" s="10"/>
      <c r="AW13960" s="10"/>
      <c r="AX13960" s="10"/>
      <c r="AY13960" s="10"/>
      <c r="AZ13960" s="10"/>
      <c r="BA13960" s="10"/>
      <c r="BB13960" s="10"/>
      <c r="BC13960" s="10"/>
      <c r="BD13960" s="10"/>
      <c r="BE13960" s="10"/>
      <c r="BF13960" s="10"/>
      <c r="BG13960" s="6"/>
    </row>
    <row r="13961" spans="34:59" x14ac:dyDescent="0.25">
      <c r="AH13961" s="6"/>
      <c r="AI13961" s="6"/>
      <c r="AJ13961" s="6"/>
      <c r="AK13961" s="6"/>
      <c r="AL13961" s="6"/>
      <c r="AM13961" s="6"/>
      <c r="AN13961" s="6"/>
      <c r="AO13961" s="6"/>
      <c r="AP13961" s="6"/>
      <c r="AQ13961" s="6"/>
      <c r="AR13961" s="6"/>
      <c r="AS13961" s="6"/>
      <c r="AT13961" s="6"/>
      <c r="AU13961" s="6"/>
      <c r="AV13961" s="6"/>
      <c r="AW13961" s="6"/>
      <c r="AX13961" s="6"/>
      <c r="AY13961" s="6"/>
      <c r="AZ13961" s="6"/>
      <c r="BA13961" s="6"/>
      <c r="BB13961" s="6"/>
      <c r="BC13961" s="6"/>
      <c r="BD13961" s="6"/>
      <c r="BE13961" s="6"/>
      <c r="BF13961" s="6"/>
      <c r="BG13961" s="10"/>
    </row>
    <row r="13962" spans="34:59" x14ac:dyDescent="0.25">
      <c r="AH13962" s="10"/>
      <c r="AI13962" s="6"/>
    </row>
    <row r="13963" spans="34:59" x14ac:dyDescent="0.25">
      <c r="AH13963" s="6"/>
      <c r="AI13963" s="6"/>
      <c r="AJ13963" s="6"/>
      <c r="AK13963" s="6"/>
      <c r="AL13963" s="6"/>
      <c r="AM13963" s="6"/>
      <c r="AN13963" s="6"/>
      <c r="AO13963" s="6"/>
      <c r="AP13963" s="6"/>
      <c r="AQ13963" s="6"/>
      <c r="AR13963" s="6"/>
      <c r="AS13963" s="6"/>
      <c r="AT13963" s="6"/>
      <c r="AU13963" s="6"/>
      <c r="AV13963" s="6"/>
      <c r="AW13963" s="6"/>
      <c r="AX13963" s="6"/>
      <c r="AY13963" s="6"/>
      <c r="AZ13963" s="6"/>
      <c r="BA13963" s="6"/>
      <c r="BB13963" s="6"/>
      <c r="BC13963" s="6"/>
      <c r="BD13963" s="6"/>
      <c r="BE13963" s="6"/>
      <c r="BF13963" s="6"/>
      <c r="BG13963" s="6"/>
    </row>
    <row r="13964" spans="34:59" x14ac:dyDescent="0.25">
      <c r="AH13964" s="10"/>
      <c r="AI13964" s="6"/>
      <c r="AJ13964" s="10"/>
      <c r="AK13964" s="10"/>
      <c r="AL13964" s="10"/>
      <c r="AM13964" s="10"/>
      <c r="AN13964" s="10"/>
      <c r="AO13964" s="10"/>
      <c r="AP13964" s="10"/>
      <c r="AQ13964" s="10"/>
      <c r="AR13964" s="10"/>
      <c r="AS13964" s="10"/>
      <c r="AT13964" s="10"/>
      <c r="AU13964" s="10"/>
      <c r="AV13964" s="10"/>
      <c r="AW13964" s="10"/>
      <c r="AX13964" s="10"/>
      <c r="AY13964" s="10"/>
      <c r="AZ13964" s="10"/>
      <c r="BA13964" s="10"/>
      <c r="BB13964" s="10"/>
      <c r="BC13964" s="10"/>
      <c r="BD13964" s="10"/>
      <c r="BE13964" s="10"/>
      <c r="BF13964" s="10"/>
      <c r="BG13964" s="6"/>
    </row>
    <row r="13965" spans="34:59" x14ac:dyDescent="0.25">
      <c r="AH13965" s="6"/>
      <c r="AI13965" s="6"/>
      <c r="AJ13965" s="6"/>
      <c r="AK13965" s="6"/>
      <c r="AL13965" s="6"/>
      <c r="AM13965" s="6"/>
      <c r="AN13965" s="6"/>
      <c r="AO13965" s="6"/>
      <c r="AP13965" s="6"/>
      <c r="AQ13965" s="6"/>
      <c r="AR13965" s="6"/>
      <c r="AS13965" s="6"/>
      <c r="AT13965" s="6"/>
      <c r="AU13965" s="6"/>
      <c r="AV13965" s="6"/>
      <c r="AW13965" s="6"/>
      <c r="AX13965" s="6"/>
      <c r="AY13965" s="6"/>
      <c r="AZ13965" s="6"/>
      <c r="BA13965" s="6"/>
      <c r="BB13965" s="6"/>
      <c r="BC13965" s="6"/>
      <c r="BD13965" s="6"/>
      <c r="BE13965" s="6"/>
      <c r="BF13965" s="6"/>
      <c r="BG13965" s="10"/>
    </row>
    <row r="13966" spans="34:59" x14ac:dyDescent="0.25">
      <c r="AH13966" s="10"/>
      <c r="AI13966" s="6"/>
    </row>
    <row r="13967" spans="34:59" x14ac:dyDescent="0.25">
      <c r="AH13967" s="6"/>
      <c r="AI13967" s="6"/>
      <c r="AJ13967" s="6"/>
      <c r="AK13967" s="6"/>
      <c r="AL13967" s="6"/>
      <c r="AM13967" s="6"/>
      <c r="AN13967" s="6"/>
      <c r="AO13967" s="6"/>
      <c r="AP13967" s="6"/>
      <c r="AQ13967" s="6"/>
      <c r="AR13967" s="6"/>
      <c r="AS13967" s="6"/>
      <c r="AT13967" s="6"/>
      <c r="AU13967" s="6"/>
      <c r="AV13967" s="6"/>
      <c r="AW13967" s="6"/>
      <c r="AX13967" s="6"/>
      <c r="AY13967" s="6"/>
      <c r="AZ13967" s="6"/>
      <c r="BA13967" s="6"/>
      <c r="BB13967" s="6"/>
      <c r="BC13967" s="6"/>
      <c r="BD13967" s="6"/>
      <c r="BE13967" s="6"/>
      <c r="BF13967" s="6"/>
      <c r="BG13967" s="6"/>
    </row>
    <row r="13968" spans="34:59" x14ac:dyDescent="0.25">
      <c r="AH13968" s="10"/>
      <c r="AI13968" s="6"/>
      <c r="AJ13968" s="10"/>
      <c r="AK13968" s="10"/>
      <c r="AL13968" s="10"/>
      <c r="AM13968" s="10"/>
      <c r="AN13968" s="10"/>
      <c r="AO13968" s="10"/>
      <c r="AP13968" s="10"/>
      <c r="AQ13968" s="10"/>
      <c r="AR13968" s="10"/>
      <c r="AS13968" s="10"/>
      <c r="AT13968" s="10"/>
      <c r="AU13968" s="10"/>
      <c r="AV13968" s="10"/>
      <c r="AW13968" s="10"/>
      <c r="AX13968" s="10"/>
      <c r="AY13968" s="10"/>
      <c r="AZ13968" s="10"/>
      <c r="BA13968" s="10"/>
      <c r="BB13968" s="10"/>
      <c r="BC13968" s="10"/>
      <c r="BD13968" s="10"/>
      <c r="BE13968" s="10"/>
      <c r="BF13968" s="10"/>
      <c r="BG13968" s="6"/>
    </row>
    <row r="13969" spans="34:59" x14ac:dyDescent="0.25">
      <c r="AH13969" s="6"/>
      <c r="AI13969" s="6"/>
      <c r="AJ13969" s="6"/>
      <c r="AK13969" s="6"/>
      <c r="AL13969" s="6"/>
      <c r="AM13969" s="6"/>
      <c r="AN13969" s="6"/>
      <c r="AO13969" s="6"/>
      <c r="AP13969" s="6"/>
      <c r="AQ13969" s="6"/>
      <c r="AR13969" s="6"/>
      <c r="AS13969" s="6"/>
      <c r="AT13969" s="6"/>
      <c r="AU13969" s="6"/>
      <c r="AV13969" s="6"/>
      <c r="AW13969" s="6"/>
      <c r="AX13969" s="6"/>
      <c r="AY13969" s="6"/>
      <c r="AZ13969" s="6"/>
      <c r="BA13969" s="6"/>
      <c r="BB13969" s="6"/>
      <c r="BC13969" s="6"/>
      <c r="BD13969" s="6"/>
      <c r="BE13969" s="6"/>
      <c r="BF13969" s="6"/>
      <c r="BG13969" s="10"/>
    </row>
    <row r="13970" spans="34:59" x14ac:dyDescent="0.25">
      <c r="AH13970" s="10"/>
      <c r="AI13970" s="6"/>
    </row>
    <row r="13971" spans="34:59" x14ac:dyDescent="0.25">
      <c r="AH13971" s="6"/>
      <c r="AI13971" s="6"/>
      <c r="AJ13971" s="6"/>
      <c r="AK13971" s="6"/>
      <c r="AL13971" s="6"/>
      <c r="AM13971" s="6"/>
      <c r="AN13971" s="6"/>
      <c r="AO13971" s="6"/>
      <c r="AP13971" s="6"/>
      <c r="AQ13971" s="6"/>
      <c r="AR13971" s="6"/>
      <c r="AS13971" s="6"/>
      <c r="AT13971" s="6"/>
      <c r="AU13971" s="6"/>
      <c r="AV13971" s="6"/>
      <c r="AW13971" s="6"/>
      <c r="AX13971" s="6"/>
      <c r="AY13971" s="6"/>
      <c r="AZ13971" s="6"/>
      <c r="BA13971" s="6"/>
      <c r="BB13971" s="6"/>
      <c r="BC13971" s="6"/>
      <c r="BD13971" s="6"/>
      <c r="BE13971" s="6"/>
      <c r="BF13971" s="6"/>
      <c r="BG13971" s="6"/>
    </row>
    <row r="13972" spans="34:59" x14ac:dyDescent="0.25">
      <c r="AH13972" s="10"/>
      <c r="AI13972" s="6"/>
      <c r="AJ13972" s="10"/>
      <c r="AK13972" s="10"/>
      <c r="AL13972" s="10"/>
      <c r="AM13972" s="10"/>
      <c r="AN13972" s="10"/>
      <c r="AO13972" s="10"/>
      <c r="AP13972" s="10"/>
      <c r="AQ13972" s="10"/>
      <c r="AR13972" s="10"/>
      <c r="AS13972" s="10"/>
      <c r="AT13972" s="10"/>
      <c r="AU13972" s="10"/>
      <c r="AV13972" s="10"/>
      <c r="AW13972" s="10"/>
      <c r="AX13972" s="10"/>
      <c r="AY13972" s="10"/>
      <c r="AZ13972" s="10"/>
      <c r="BA13972" s="10"/>
      <c r="BB13972" s="10"/>
      <c r="BC13972" s="10"/>
      <c r="BD13972" s="10"/>
      <c r="BE13972" s="10"/>
      <c r="BF13972" s="10"/>
      <c r="BG13972" s="6"/>
    </row>
    <row r="13974" spans="34:59" x14ac:dyDescent="0.25">
      <c r="AH13974" s="10"/>
      <c r="AI13974" s="6"/>
    </row>
    <row r="13975" spans="34:59" x14ac:dyDescent="0.25">
      <c r="AH13975" s="6"/>
      <c r="AI13975" s="6"/>
      <c r="AJ13975" s="6"/>
      <c r="AK13975" s="6"/>
      <c r="AL13975" s="6"/>
      <c r="AM13975" s="6"/>
      <c r="AN13975" s="6"/>
      <c r="AO13975" s="6"/>
      <c r="AP13975" s="6"/>
      <c r="AQ13975" s="6"/>
      <c r="AR13975" s="6"/>
      <c r="AS13975" s="6"/>
      <c r="AT13975" s="6"/>
      <c r="AU13975" s="6"/>
      <c r="AV13975" s="6"/>
      <c r="AW13975" s="6"/>
      <c r="AX13975" s="6"/>
      <c r="AY13975" s="6"/>
      <c r="AZ13975" s="6"/>
      <c r="BA13975" s="6"/>
      <c r="BB13975" s="6"/>
      <c r="BC13975" s="6"/>
      <c r="BD13975" s="6"/>
      <c r="BE13975" s="6"/>
      <c r="BF13975" s="6"/>
      <c r="BG13975" s="6"/>
    </row>
    <row r="13976" spans="34:59" x14ac:dyDescent="0.25">
      <c r="AH13976" s="10"/>
      <c r="AI13976" s="6"/>
      <c r="AJ13976" s="10"/>
      <c r="AK13976" s="10"/>
      <c r="AL13976" s="10"/>
      <c r="AM13976" s="10"/>
      <c r="AN13976" s="10"/>
      <c r="AO13976" s="10"/>
      <c r="AP13976" s="10"/>
      <c r="AQ13976" s="10"/>
      <c r="AR13976" s="10"/>
      <c r="AS13976" s="10"/>
      <c r="AT13976" s="10"/>
      <c r="AU13976" s="10"/>
      <c r="AV13976" s="10"/>
      <c r="AW13976" s="10"/>
      <c r="AX13976" s="10"/>
      <c r="AY13976" s="10"/>
      <c r="AZ13976" s="10"/>
      <c r="BA13976" s="10"/>
      <c r="BB13976" s="10"/>
      <c r="BC13976" s="10"/>
      <c r="BD13976" s="10"/>
      <c r="BE13976" s="10"/>
      <c r="BF13976" s="10"/>
      <c r="BG13976" s="6"/>
    </row>
    <row r="13977" spans="34:59" x14ac:dyDescent="0.25">
      <c r="AH13977" s="6"/>
      <c r="AI13977" s="6"/>
      <c r="AJ13977" s="6"/>
      <c r="AK13977" s="6"/>
      <c r="AL13977" s="6"/>
      <c r="AM13977" s="6"/>
      <c r="AN13977" s="6"/>
      <c r="AO13977" s="6"/>
      <c r="AP13977" s="6"/>
      <c r="AQ13977" s="6"/>
      <c r="AR13977" s="6"/>
      <c r="AS13977" s="6"/>
      <c r="AT13977" s="6"/>
      <c r="AU13977" s="6"/>
      <c r="AV13977" s="6"/>
      <c r="AW13977" s="6"/>
      <c r="AX13977" s="6"/>
      <c r="AY13977" s="6"/>
      <c r="AZ13977" s="6"/>
      <c r="BA13977" s="6"/>
      <c r="BB13977" s="6"/>
      <c r="BC13977" s="6"/>
      <c r="BD13977" s="6"/>
      <c r="BE13977" s="6"/>
      <c r="BF13977" s="6"/>
      <c r="BG13977" s="10"/>
    </row>
    <row r="13978" spans="34:59" x14ac:dyDescent="0.25">
      <c r="AH13978" s="10"/>
      <c r="AI13978" s="6"/>
    </row>
    <row r="13979" spans="34:59" x14ac:dyDescent="0.25">
      <c r="AH13979" s="6"/>
      <c r="AI13979" s="6"/>
      <c r="AJ13979" s="6"/>
      <c r="AK13979" s="6"/>
      <c r="AL13979" s="6"/>
      <c r="AM13979" s="6"/>
      <c r="AN13979" s="6"/>
      <c r="AO13979" s="6"/>
      <c r="AP13979" s="6"/>
      <c r="AQ13979" s="6"/>
      <c r="AR13979" s="6"/>
      <c r="AS13979" s="6"/>
      <c r="AT13979" s="6"/>
      <c r="AU13979" s="6"/>
      <c r="AV13979" s="6"/>
      <c r="AW13979" s="6"/>
      <c r="AX13979" s="6"/>
      <c r="AY13979" s="6"/>
      <c r="AZ13979" s="6"/>
      <c r="BA13979" s="6"/>
      <c r="BB13979" s="6"/>
      <c r="BC13979" s="6"/>
      <c r="BD13979" s="6"/>
      <c r="BE13979" s="6"/>
      <c r="BF13979" s="6"/>
      <c r="BG13979" s="6"/>
    </row>
    <row r="13980" spans="34:59" x14ac:dyDescent="0.25">
      <c r="AH13980" s="10"/>
      <c r="AI13980" s="6"/>
      <c r="AJ13980" s="10"/>
      <c r="AK13980" s="10"/>
      <c r="AL13980" s="10"/>
      <c r="AM13980" s="10"/>
      <c r="AN13980" s="10"/>
      <c r="AO13980" s="10"/>
      <c r="AP13980" s="10"/>
      <c r="AQ13980" s="10"/>
      <c r="AR13980" s="10"/>
      <c r="AS13980" s="10"/>
      <c r="AT13980" s="10"/>
      <c r="AU13980" s="10"/>
      <c r="AV13980" s="10"/>
      <c r="AW13980" s="10"/>
      <c r="AX13980" s="10"/>
      <c r="AY13980" s="10"/>
      <c r="AZ13980" s="10"/>
      <c r="BA13980" s="10"/>
      <c r="BB13980" s="10"/>
      <c r="BC13980" s="10"/>
      <c r="BD13980" s="10"/>
      <c r="BE13980" s="10"/>
      <c r="BF13980" s="10"/>
      <c r="BG13980" s="6"/>
    </row>
    <row r="13981" spans="34:59" x14ac:dyDescent="0.25">
      <c r="AH13981" s="6"/>
      <c r="AI13981" s="6"/>
      <c r="AJ13981" s="6"/>
      <c r="AK13981" s="6"/>
      <c r="AL13981" s="6"/>
      <c r="AM13981" s="6"/>
      <c r="AN13981" s="6"/>
      <c r="AO13981" s="6"/>
      <c r="AP13981" s="6"/>
      <c r="AQ13981" s="6"/>
      <c r="AR13981" s="6"/>
      <c r="AS13981" s="6"/>
      <c r="AT13981" s="6"/>
      <c r="AU13981" s="6"/>
      <c r="AV13981" s="6"/>
      <c r="AW13981" s="6"/>
      <c r="AX13981" s="6"/>
      <c r="AY13981" s="6"/>
      <c r="AZ13981" s="6"/>
      <c r="BA13981" s="6"/>
      <c r="BB13981" s="6"/>
      <c r="BC13981" s="6"/>
      <c r="BD13981" s="6"/>
      <c r="BE13981" s="6"/>
      <c r="BF13981" s="6"/>
      <c r="BG13981" s="10"/>
    </row>
    <row r="13982" spans="34:59" x14ac:dyDescent="0.25">
      <c r="AH13982" s="10"/>
      <c r="AI13982" s="6"/>
    </row>
    <row r="13983" spans="34:59" x14ac:dyDescent="0.25">
      <c r="AH13983" s="6"/>
      <c r="AI13983" s="6"/>
      <c r="AJ13983" s="6"/>
      <c r="AK13983" s="6"/>
      <c r="AL13983" s="6"/>
      <c r="AM13983" s="6"/>
      <c r="AN13983" s="6"/>
      <c r="AO13983" s="6"/>
      <c r="AP13983" s="6"/>
      <c r="AQ13983" s="6"/>
      <c r="AR13983" s="6"/>
      <c r="AS13983" s="6"/>
      <c r="AT13983" s="6"/>
      <c r="AU13983" s="6"/>
      <c r="AV13983" s="6"/>
      <c r="AW13983" s="6"/>
      <c r="AX13983" s="6"/>
      <c r="AY13983" s="6"/>
      <c r="AZ13983" s="6"/>
      <c r="BA13983" s="6"/>
      <c r="BB13983" s="6"/>
      <c r="BC13983" s="6"/>
      <c r="BD13983" s="6"/>
      <c r="BE13983" s="6"/>
      <c r="BF13983" s="6"/>
      <c r="BG13983" s="6"/>
    </row>
    <row r="13984" spans="34:59" x14ac:dyDescent="0.25">
      <c r="AH13984" s="10"/>
      <c r="AI13984" s="6"/>
      <c r="AJ13984" s="10"/>
      <c r="AK13984" s="10"/>
      <c r="AL13984" s="10"/>
      <c r="AM13984" s="10"/>
      <c r="AN13984" s="10"/>
      <c r="AO13984" s="10"/>
      <c r="AP13984" s="10"/>
      <c r="AQ13984" s="10"/>
      <c r="AR13984" s="10"/>
      <c r="AS13984" s="10"/>
      <c r="AT13984" s="10"/>
      <c r="AU13984" s="10"/>
      <c r="AV13984" s="10"/>
      <c r="AW13984" s="10"/>
      <c r="AX13984" s="10"/>
      <c r="AY13984" s="10"/>
      <c r="AZ13984" s="10"/>
      <c r="BA13984" s="10"/>
      <c r="BB13984" s="10"/>
      <c r="BC13984" s="10"/>
      <c r="BD13984" s="10"/>
      <c r="BE13984" s="10"/>
      <c r="BF13984" s="10"/>
      <c r="BG13984" s="6"/>
    </row>
    <row r="13985" spans="34:59" x14ac:dyDescent="0.25">
      <c r="AH13985" s="6"/>
      <c r="AI13985" s="6"/>
      <c r="AJ13985" s="6"/>
      <c r="AK13985" s="6"/>
      <c r="AL13985" s="6"/>
      <c r="AM13985" s="6"/>
      <c r="AN13985" s="6"/>
      <c r="AO13985" s="6"/>
      <c r="AP13985" s="6"/>
      <c r="AQ13985" s="6"/>
      <c r="AR13985" s="6"/>
      <c r="AS13985" s="6"/>
      <c r="AT13985" s="6"/>
      <c r="AU13985" s="6"/>
      <c r="AV13985" s="6"/>
      <c r="AW13985" s="6"/>
      <c r="AX13985" s="6"/>
      <c r="AY13985" s="6"/>
      <c r="AZ13985" s="6"/>
      <c r="BA13985" s="6"/>
      <c r="BB13985" s="6"/>
      <c r="BC13985" s="6"/>
      <c r="BD13985" s="6"/>
      <c r="BE13985" s="6"/>
      <c r="BF13985" s="6"/>
      <c r="BG13985" s="10"/>
    </row>
    <row r="13986" spans="34:59" x14ac:dyDescent="0.25">
      <c r="AH13986" s="10"/>
      <c r="AI13986" s="6"/>
    </row>
    <row r="13987" spans="34:59" x14ac:dyDescent="0.25">
      <c r="AH13987" s="6"/>
      <c r="AI13987" s="6"/>
      <c r="AJ13987" s="6"/>
      <c r="AK13987" s="6"/>
      <c r="AL13987" s="6"/>
      <c r="AM13987" s="6"/>
      <c r="AN13987" s="6"/>
      <c r="AO13987" s="6"/>
      <c r="AP13987" s="6"/>
      <c r="AQ13987" s="6"/>
      <c r="AR13987" s="6"/>
      <c r="AS13987" s="6"/>
      <c r="AT13987" s="6"/>
      <c r="AU13987" s="6"/>
      <c r="AV13987" s="6"/>
      <c r="AW13987" s="6"/>
      <c r="AX13987" s="6"/>
      <c r="AY13987" s="6"/>
      <c r="AZ13987" s="6"/>
      <c r="BA13987" s="6"/>
      <c r="BB13987" s="6"/>
      <c r="BC13987" s="6"/>
      <c r="BD13987" s="6"/>
      <c r="BE13987" s="6"/>
      <c r="BF13987" s="6"/>
      <c r="BG13987" s="6"/>
    </row>
    <row r="13988" spans="34:59" x14ac:dyDescent="0.25">
      <c r="AH13988" s="10"/>
      <c r="AI13988" s="6"/>
      <c r="AJ13988" s="10"/>
      <c r="AK13988" s="10"/>
      <c r="AL13988" s="10"/>
      <c r="AM13988" s="10"/>
      <c r="AN13988" s="10"/>
      <c r="AO13988" s="10"/>
      <c r="AP13988" s="10"/>
      <c r="AQ13988" s="10"/>
      <c r="AR13988" s="10"/>
      <c r="AS13988" s="10"/>
      <c r="AT13988" s="10"/>
      <c r="AU13988" s="10"/>
      <c r="AV13988" s="10"/>
      <c r="AW13988" s="10"/>
      <c r="AX13988" s="10"/>
      <c r="AY13988" s="10"/>
      <c r="AZ13988" s="10"/>
      <c r="BA13988" s="10"/>
      <c r="BB13988" s="10"/>
      <c r="BC13988" s="10"/>
      <c r="BD13988" s="10"/>
      <c r="BE13988" s="10"/>
      <c r="BF13988" s="10"/>
      <c r="BG13988" s="6"/>
    </row>
    <row r="13990" spans="34:59" x14ac:dyDescent="0.25">
      <c r="AH13990" s="10"/>
      <c r="AI13990" s="6"/>
    </row>
    <row r="13991" spans="34:59" x14ac:dyDescent="0.25">
      <c r="AH13991" s="6"/>
      <c r="AI13991" s="6"/>
      <c r="AJ13991" s="6"/>
      <c r="AK13991" s="6"/>
      <c r="AL13991" s="6"/>
      <c r="AM13991" s="6"/>
      <c r="AN13991" s="6"/>
      <c r="AO13991" s="6"/>
      <c r="AP13991" s="6"/>
      <c r="AQ13991" s="6"/>
      <c r="AR13991" s="6"/>
      <c r="AS13991" s="6"/>
      <c r="AT13991" s="6"/>
      <c r="AU13991" s="6"/>
      <c r="AV13991" s="6"/>
      <c r="AW13991" s="6"/>
      <c r="AX13991" s="6"/>
      <c r="AY13991" s="6"/>
      <c r="AZ13991" s="6"/>
      <c r="BA13991" s="6"/>
      <c r="BB13991" s="6"/>
      <c r="BC13991" s="6"/>
      <c r="BD13991" s="6"/>
      <c r="BE13991" s="6"/>
      <c r="BF13991" s="6"/>
      <c r="BG13991" s="6"/>
    </row>
    <row r="13992" spans="34:59" x14ac:dyDescent="0.25">
      <c r="AH13992" s="10"/>
      <c r="AI13992" s="6"/>
      <c r="AJ13992" s="10"/>
      <c r="AK13992" s="10"/>
      <c r="AL13992" s="10"/>
      <c r="AM13992" s="10"/>
      <c r="AN13992" s="10"/>
      <c r="AO13992" s="10"/>
      <c r="AP13992" s="10"/>
      <c r="AQ13992" s="10"/>
      <c r="AR13992" s="10"/>
      <c r="AS13992" s="10"/>
      <c r="AT13992" s="10"/>
      <c r="AU13992" s="10"/>
      <c r="AV13992" s="10"/>
      <c r="AW13992" s="10"/>
      <c r="AX13992" s="10"/>
      <c r="AY13992" s="10"/>
      <c r="AZ13992" s="10"/>
      <c r="BA13992" s="10"/>
      <c r="BB13992" s="10"/>
      <c r="BC13992" s="10"/>
      <c r="BD13992" s="10"/>
      <c r="BE13992" s="10"/>
      <c r="BF13992" s="10"/>
      <c r="BG13992" s="6"/>
    </row>
    <row r="13993" spans="34:59" x14ac:dyDescent="0.25">
      <c r="AH13993" s="6"/>
      <c r="AI13993" s="6"/>
      <c r="AJ13993" s="6"/>
      <c r="AK13993" s="6"/>
      <c r="AL13993" s="6"/>
      <c r="AM13993" s="6"/>
      <c r="AN13993" s="6"/>
      <c r="AO13993" s="6"/>
      <c r="AP13993" s="6"/>
      <c r="AQ13993" s="6"/>
      <c r="AR13993" s="6"/>
      <c r="AS13993" s="6"/>
      <c r="AT13993" s="6"/>
      <c r="AU13993" s="6"/>
      <c r="AV13993" s="6"/>
      <c r="AW13993" s="6"/>
      <c r="AX13993" s="6"/>
      <c r="AY13993" s="6"/>
      <c r="AZ13993" s="6"/>
      <c r="BA13993" s="6"/>
      <c r="BB13993" s="6"/>
      <c r="BC13993" s="6"/>
      <c r="BD13993" s="6"/>
      <c r="BE13993" s="6"/>
      <c r="BF13993" s="6"/>
      <c r="BG13993" s="10"/>
    </row>
    <row r="13994" spans="34:59" x14ac:dyDescent="0.25">
      <c r="AH13994" s="10"/>
      <c r="AI13994" s="6"/>
    </row>
    <row r="13995" spans="34:59" x14ac:dyDescent="0.25">
      <c r="AH13995" s="6"/>
      <c r="AI13995" s="6"/>
      <c r="AJ13995" s="6"/>
      <c r="AK13995" s="6"/>
      <c r="AL13995" s="6"/>
      <c r="AM13995" s="6"/>
      <c r="AN13995" s="6"/>
      <c r="AO13995" s="6"/>
      <c r="AP13995" s="6"/>
      <c r="AQ13995" s="6"/>
      <c r="AR13995" s="6"/>
      <c r="AS13995" s="6"/>
      <c r="AT13995" s="6"/>
      <c r="AU13995" s="6"/>
      <c r="AV13995" s="6"/>
      <c r="AW13995" s="6"/>
      <c r="AX13995" s="6"/>
      <c r="AY13995" s="6"/>
      <c r="AZ13995" s="6"/>
      <c r="BA13995" s="6"/>
      <c r="BB13995" s="6"/>
      <c r="BC13995" s="6"/>
      <c r="BD13995" s="6"/>
      <c r="BE13995" s="6"/>
      <c r="BF13995" s="6"/>
      <c r="BG13995" s="6"/>
    </row>
    <row r="13996" spans="34:59" x14ac:dyDescent="0.25">
      <c r="AH13996" s="10"/>
      <c r="AI13996" s="6"/>
      <c r="AJ13996" s="10"/>
      <c r="AK13996" s="10"/>
      <c r="AL13996" s="10"/>
      <c r="AM13996" s="10"/>
      <c r="AN13996" s="10"/>
      <c r="AO13996" s="10"/>
      <c r="AP13996" s="10"/>
      <c r="AQ13996" s="10"/>
      <c r="AR13996" s="10"/>
      <c r="AS13996" s="10"/>
      <c r="AT13996" s="10"/>
      <c r="AU13996" s="10"/>
      <c r="AV13996" s="10"/>
      <c r="AW13996" s="10"/>
      <c r="AX13996" s="10"/>
      <c r="AY13996" s="10"/>
      <c r="AZ13996" s="10"/>
      <c r="BA13996" s="10"/>
      <c r="BB13996" s="10"/>
      <c r="BC13996" s="10"/>
      <c r="BD13996" s="10"/>
      <c r="BE13996" s="10"/>
      <c r="BF13996" s="10"/>
      <c r="BG13996" s="6"/>
    </row>
    <row r="13997" spans="34:59" x14ac:dyDescent="0.25">
      <c r="AH13997" s="6"/>
      <c r="AI13997" s="6"/>
      <c r="AJ13997" s="6"/>
      <c r="AK13997" s="6"/>
      <c r="AL13997" s="6"/>
      <c r="AM13997" s="6"/>
      <c r="AN13997" s="6"/>
      <c r="AO13997" s="6"/>
      <c r="AP13997" s="6"/>
      <c r="AQ13997" s="6"/>
      <c r="AR13997" s="6"/>
      <c r="AS13997" s="6"/>
      <c r="AT13997" s="6"/>
      <c r="AU13997" s="6"/>
      <c r="AV13997" s="6"/>
      <c r="AW13997" s="6"/>
      <c r="AX13997" s="6"/>
      <c r="AY13997" s="6"/>
      <c r="AZ13997" s="6"/>
      <c r="BA13997" s="6"/>
      <c r="BB13997" s="6"/>
      <c r="BC13997" s="6"/>
      <c r="BD13997" s="6"/>
      <c r="BE13997" s="6"/>
      <c r="BF13997" s="6"/>
      <c r="BG13997" s="10"/>
    </row>
    <row r="13998" spans="34:59" x14ac:dyDescent="0.25">
      <c r="AH13998" s="10"/>
      <c r="AI13998" s="6"/>
    </row>
    <row r="13999" spans="34:59" x14ac:dyDescent="0.25">
      <c r="AH13999" s="6"/>
      <c r="AI13999" s="6"/>
      <c r="AJ13999" s="6"/>
      <c r="AK13999" s="6"/>
      <c r="AL13999" s="6"/>
      <c r="AM13999" s="6"/>
      <c r="AN13999" s="6"/>
      <c r="AO13999" s="6"/>
      <c r="AP13999" s="6"/>
      <c r="AQ13999" s="6"/>
      <c r="AR13999" s="6"/>
      <c r="AS13999" s="6"/>
      <c r="AT13999" s="6"/>
      <c r="AU13999" s="6"/>
      <c r="AV13999" s="6"/>
      <c r="AW13999" s="6"/>
      <c r="AX13999" s="6"/>
      <c r="AY13999" s="6"/>
      <c r="AZ13999" s="6"/>
      <c r="BA13999" s="6"/>
      <c r="BB13999" s="6"/>
      <c r="BC13999" s="6"/>
      <c r="BD13999" s="6"/>
      <c r="BE13999" s="6"/>
      <c r="BF13999" s="6"/>
      <c r="BG13999" s="6"/>
    </row>
    <row r="14000" spans="34:59" x14ac:dyDescent="0.25">
      <c r="AH14000" s="10"/>
      <c r="AI14000" s="6"/>
      <c r="AJ14000" s="10"/>
      <c r="AK14000" s="10"/>
      <c r="AL14000" s="10"/>
      <c r="AM14000" s="10"/>
      <c r="AN14000" s="10"/>
      <c r="AO14000" s="10"/>
      <c r="AP14000" s="10"/>
      <c r="AQ14000" s="10"/>
      <c r="AR14000" s="10"/>
      <c r="AS14000" s="10"/>
      <c r="AT14000" s="10"/>
      <c r="AU14000" s="10"/>
      <c r="AV14000" s="10"/>
      <c r="AW14000" s="10"/>
      <c r="AX14000" s="10"/>
      <c r="AY14000" s="10"/>
      <c r="AZ14000" s="10"/>
      <c r="BA14000" s="10"/>
      <c r="BB14000" s="10"/>
      <c r="BC14000" s="10"/>
      <c r="BD14000" s="10"/>
      <c r="BE14000" s="10"/>
      <c r="BF14000" s="10"/>
      <c r="BG14000" s="6"/>
    </row>
    <row r="14001" spans="34:59" x14ac:dyDescent="0.25">
      <c r="AH14001" s="6"/>
      <c r="AI14001" s="6"/>
      <c r="AJ14001" s="6"/>
      <c r="AK14001" s="6"/>
      <c r="AL14001" s="6"/>
      <c r="AM14001" s="6"/>
      <c r="AN14001" s="6"/>
      <c r="AO14001" s="6"/>
      <c r="AP14001" s="6"/>
      <c r="AQ14001" s="6"/>
      <c r="AR14001" s="6"/>
      <c r="AS14001" s="6"/>
      <c r="AT14001" s="6"/>
      <c r="AU14001" s="6"/>
      <c r="AV14001" s="6"/>
      <c r="AW14001" s="6"/>
      <c r="AX14001" s="6"/>
      <c r="AY14001" s="6"/>
      <c r="AZ14001" s="6"/>
      <c r="BA14001" s="6"/>
      <c r="BB14001" s="6"/>
      <c r="BC14001" s="6"/>
      <c r="BD14001" s="6"/>
      <c r="BE14001" s="6"/>
      <c r="BF14001" s="6"/>
      <c r="BG14001" s="10"/>
    </row>
    <row r="14002" spans="34:59" x14ac:dyDescent="0.25">
      <c r="AH14002" s="10"/>
      <c r="AI14002" s="6"/>
    </row>
    <row r="14003" spans="34:59" x14ac:dyDescent="0.25">
      <c r="AH14003" s="6"/>
      <c r="AI14003" s="6"/>
      <c r="AJ14003" s="6"/>
      <c r="AK14003" s="6"/>
      <c r="AL14003" s="6"/>
      <c r="AM14003" s="6"/>
      <c r="AN14003" s="6"/>
      <c r="AO14003" s="6"/>
      <c r="AP14003" s="6"/>
      <c r="AQ14003" s="6"/>
      <c r="AR14003" s="6"/>
      <c r="AS14003" s="6"/>
      <c r="AT14003" s="6"/>
      <c r="AU14003" s="6"/>
      <c r="AV14003" s="6"/>
      <c r="AW14003" s="6"/>
      <c r="AX14003" s="6"/>
      <c r="AY14003" s="6"/>
      <c r="AZ14003" s="6"/>
      <c r="BA14003" s="6"/>
      <c r="BB14003" s="6"/>
      <c r="BC14003" s="6"/>
      <c r="BD14003" s="6"/>
      <c r="BE14003" s="6"/>
      <c r="BF14003" s="6"/>
      <c r="BG14003" s="6"/>
    </row>
    <row r="14004" spans="34:59" x14ac:dyDescent="0.25">
      <c r="AH14004" s="10"/>
      <c r="AI14004" s="6"/>
      <c r="AJ14004" s="10"/>
      <c r="AK14004" s="10"/>
      <c r="AL14004" s="10"/>
      <c r="AM14004" s="10"/>
      <c r="AN14004" s="10"/>
      <c r="AO14004" s="10"/>
      <c r="AP14004" s="10"/>
      <c r="AQ14004" s="10"/>
      <c r="AR14004" s="10"/>
      <c r="AS14004" s="10"/>
      <c r="AT14004" s="10"/>
      <c r="AU14004" s="10"/>
      <c r="AV14004" s="10"/>
      <c r="AW14004" s="10"/>
      <c r="AX14004" s="10"/>
      <c r="AY14004" s="10"/>
      <c r="AZ14004" s="10"/>
      <c r="BA14004" s="10"/>
      <c r="BB14004" s="10"/>
      <c r="BC14004" s="10"/>
      <c r="BD14004" s="10"/>
      <c r="BE14004" s="10"/>
      <c r="BF14004" s="10"/>
      <c r="BG14004" s="6"/>
    </row>
    <row r="14006" spans="34:59" x14ac:dyDescent="0.25">
      <c r="AH14006" s="10"/>
      <c r="AI14006" s="6"/>
    </row>
    <row r="14007" spans="34:59" x14ac:dyDescent="0.25">
      <c r="AH14007" s="6"/>
      <c r="AI14007" s="6"/>
      <c r="AJ14007" s="6"/>
      <c r="AK14007" s="6"/>
      <c r="AL14007" s="6"/>
      <c r="AM14007" s="6"/>
      <c r="AN14007" s="6"/>
      <c r="AO14007" s="6"/>
      <c r="AP14007" s="6"/>
      <c r="AQ14007" s="6"/>
      <c r="AR14007" s="6"/>
      <c r="AS14007" s="6"/>
      <c r="AT14007" s="6"/>
      <c r="AU14007" s="6"/>
      <c r="AV14007" s="6"/>
      <c r="AW14007" s="6"/>
      <c r="AX14007" s="6"/>
      <c r="AY14007" s="6"/>
      <c r="AZ14007" s="6"/>
      <c r="BA14007" s="6"/>
      <c r="BB14007" s="6"/>
      <c r="BC14007" s="6"/>
      <c r="BD14007" s="6"/>
      <c r="BE14007" s="6"/>
      <c r="BF14007" s="6"/>
      <c r="BG14007" s="6"/>
    </row>
    <row r="14008" spans="34:59" x14ac:dyDescent="0.25">
      <c r="AH14008" s="10"/>
      <c r="AI14008" s="6"/>
      <c r="AJ14008" s="10"/>
      <c r="AK14008" s="10"/>
      <c r="AL14008" s="10"/>
      <c r="AM14008" s="10"/>
      <c r="AN14008" s="10"/>
      <c r="AO14008" s="10"/>
      <c r="AP14008" s="10"/>
      <c r="AQ14008" s="10"/>
      <c r="AR14008" s="10"/>
      <c r="AS14008" s="10"/>
      <c r="AT14008" s="10"/>
      <c r="AU14008" s="10"/>
      <c r="AV14008" s="10"/>
      <c r="AW14008" s="10"/>
      <c r="AX14008" s="10"/>
      <c r="AY14008" s="10"/>
      <c r="AZ14008" s="10"/>
      <c r="BA14008" s="10"/>
      <c r="BB14008" s="10"/>
      <c r="BC14008" s="10"/>
      <c r="BD14008" s="10"/>
      <c r="BE14008" s="10"/>
      <c r="BF14008" s="10"/>
      <c r="BG14008" s="6"/>
    </row>
    <row r="14009" spans="34:59" x14ac:dyDescent="0.25">
      <c r="AH14009" s="6"/>
      <c r="AI14009" s="6"/>
      <c r="AJ14009" s="6"/>
      <c r="AK14009" s="6"/>
      <c r="AL14009" s="6"/>
      <c r="AM14009" s="6"/>
      <c r="AN14009" s="6"/>
      <c r="AO14009" s="6"/>
      <c r="AP14009" s="6"/>
      <c r="AQ14009" s="6"/>
      <c r="AR14009" s="6"/>
      <c r="AS14009" s="6"/>
      <c r="AT14009" s="6"/>
      <c r="AU14009" s="6"/>
      <c r="AV14009" s="6"/>
      <c r="AW14009" s="6"/>
      <c r="AX14009" s="6"/>
      <c r="AY14009" s="6"/>
      <c r="AZ14009" s="6"/>
      <c r="BA14009" s="6"/>
      <c r="BB14009" s="6"/>
      <c r="BC14009" s="6"/>
      <c r="BD14009" s="6"/>
      <c r="BE14009" s="6"/>
      <c r="BF14009" s="6"/>
      <c r="BG14009" s="10"/>
    </row>
    <row r="14010" spans="34:59" x14ac:dyDescent="0.25">
      <c r="AH14010" s="10"/>
      <c r="AI14010" s="6"/>
    </row>
    <row r="14011" spans="34:59" x14ac:dyDescent="0.25">
      <c r="AH14011" s="6"/>
      <c r="AI14011" s="6"/>
      <c r="AJ14011" s="6"/>
      <c r="AK14011" s="6"/>
      <c r="AL14011" s="6"/>
      <c r="AM14011" s="6"/>
      <c r="AN14011" s="6"/>
      <c r="AO14011" s="6"/>
      <c r="AP14011" s="6"/>
      <c r="AQ14011" s="6"/>
      <c r="AR14011" s="6"/>
      <c r="AS14011" s="6"/>
      <c r="AT14011" s="6"/>
      <c r="AU14011" s="6"/>
      <c r="AV14011" s="6"/>
      <c r="AW14011" s="6"/>
      <c r="AX14011" s="6"/>
      <c r="AY14011" s="6"/>
      <c r="AZ14011" s="6"/>
      <c r="BA14011" s="6"/>
      <c r="BB14011" s="6"/>
      <c r="BC14011" s="6"/>
      <c r="BD14011" s="6"/>
      <c r="BE14011" s="6"/>
      <c r="BF14011" s="6"/>
      <c r="BG14011" s="6"/>
    </row>
    <row r="14012" spans="34:59" x14ac:dyDescent="0.25">
      <c r="AH14012" s="10"/>
      <c r="AI14012" s="6"/>
      <c r="AJ14012" s="10"/>
      <c r="AK14012" s="10"/>
      <c r="AL14012" s="10"/>
      <c r="AM14012" s="10"/>
      <c r="AN14012" s="10"/>
      <c r="AO14012" s="10"/>
      <c r="AP14012" s="10"/>
      <c r="AQ14012" s="10"/>
      <c r="AR14012" s="10"/>
      <c r="AS14012" s="10"/>
      <c r="AT14012" s="10"/>
      <c r="AU14012" s="10"/>
      <c r="AV14012" s="10"/>
      <c r="AW14012" s="10"/>
      <c r="AX14012" s="10"/>
      <c r="AY14012" s="10"/>
      <c r="AZ14012" s="10"/>
      <c r="BA14012" s="10"/>
      <c r="BB14012" s="10"/>
      <c r="BC14012" s="10"/>
      <c r="BD14012" s="10"/>
      <c r="BE14012" s="10"/>
      <c r="BF14012" s="10"/>
      <c r="BG14012" s="6"/>
    </row>
    <row r="14013" spans="34:59" x14ac:dyDescent="0.25">
      <c r="AH14013" s="6"/>
      <c r="AI14013" s="6"/>
      <c r="AJ14013" s="6"/>
      <c r="AK14013" s="6"/>
      <c r="AL14013" s="6"/>
      <c r="AM14013" s="6"/>
      <c r="AN14013" s="6"/>
      <c r="AO14013" s="6"/>
      <c r="AP14013" s="6"/>
      <c r="AQ14013" s="6"/>
      <c r="AR14013" s="6"/>
      <c r="AS14013" s="6"/>
      <c r="AT14013" s="6"/>
      <c r="AU14013" s="6"/>
      <c r="AV14013" s="6"/>
      <c r="AW14013" s="6"/>
      <c r="AX14013" s="6"/>
      <c r="AY14013" s="6"/>
      <c r="AZ14013" s="6"/>
      <c r="BA14013" s="6"/>
      <c r="BB14013" s="6"/>
      <c r="BC14013" s="6"/>
      <c r="BD14013" s="6"/>
      <c r="BE14013" s="6"/>
      <c r="BF14013" s="6"/>
      <c r="BG14013" s="10"/>
    </row>
    <row r="14014" spans="34:59" x14ac:dyDescent="0.25">
      <c r="AH14014" s="10"/>
      <c r="AI14014" s="6"/>
    </row>
    <row r="14015" spans="34:59" x14ac:dyDescent="0.25">
      <c r="AH14015" s="6"/>
      <c r="AI14015" s="6"/>
      <c r="AJ14015" s="6"/>
      <c r="AK14015" s="6"/>
      <c r="AL14015" s="6"/>
      <c r="AM14015" s="6"/>
      <c r="AN14015" s="6"/>
      <c r="AO14015" s="6"/>
      <c r="AP14015" s="6"/>
      <c r="AQ14015" s="6"/>
      <c r="AR14015" s="6"/>
      <c r="AS14015" s="6"/>
      <c r="AT14015" s="6"/>
      <c r="AU14015" s="6"/>
      <c r="AV14015" s="6"/>
      <c r="AW14015" s="6"/>
      <c r="AX14015" s="6"/>
      <c r="AY14015" s="6"/>
      <c r="AZ14015" s="6"/>
      <c r="BA14015" s="6"/>
      <c r="BB14015" s="6"/>
      <c r="BC14015" s="6"/>
      <c r="BD14015" s="6"/>
      <c r="BE14015" s="6"/>
      <c r="BF14015" s="6"/>
      <c r="BG14015" s="6"/>
    </row>
    <row r="14016" spans="34:59" x14ac:dyDescent="0.25">
      <c r="AH14016" s="10"/>
      <c r="AI14016" s="6"/>
      <c r="AJ14016" s="10"/>
      <c r="AK14016" s="10"/>
      <c r="AL14016" s="10"/>
      <c r="AM14016" s="10"/>
      <c r="AN14016" s="10"/>
      <c r="AO14016" s="10"/>
      <c r="AP14016" s="10"/>
      <c r="AQ14016" s="10"/>
      <c r="AR14016" s="10"/>
      <c r="AS14016" s="10"/>
      <c r="AT14016" s="10"/>
      <c r="AU14016" s="10"/>
      <c r="AV14016" s="10"/>
      <c r="AW14016" s="10"/>
      <c r="AX14016" s="10"/>
      <c r="AY14016" s="10"/>
      <c r="AZ14016" s="10"/>
      <c r="BA14016" s="10"/>
      <c r="BB14016" s="10"/>
      <c r="BC14016" s="10"/>
      <c r="BD14016" s="10"/>
      <c r="BE14016" s="10"/>
      <c r="BF14016" s="10"/>
      <c r="BG14016" s="6"/>
    </row>
    <row r="14017" spans="34:59" x14ac:dyDescent="0.25">
      <c r="AH14017" s="6"/>
      <c r="AI14017" s="6"/>
      <c r="AJ14017" s="6"/>
      <c r="AK14017" s="6"/>
      <c r="AL14017" s="6"/>
      <c r="AM14017" s="6"/>
      <c r="AN14017" s="6"/>
      <c r="AO14017" s="6"/>
      <c r="AP14017" s="6"/>
      <c r="AQ14017" s="6"/>
      <c r="AR14017" s="6"/>
      <c r="AS14017" s="6"/>
      <c r="AT14017" s="6"/>
      <c r="AU14017" s="6"/>
      <c r="AV14017" s="6"/>
      <c r="AW14017" s="6"/>
      <c r="AX14017" s="6"/>
      <c r="AY14017" s="6"/>
      <c r="AZ14017" s="6"/>
      <c r="BA14017" s="6"/>
      <c r="BB14017" s="6"/>
      <c r="BC14017" s="6"/>
      <c r="BD14017" s="6"/>
      <c r="BE14017" s="6"/>
      <c r="BF14017" s="6"/>
      <c r="BG14017" s="10"/>
    </row>
    <row r="14018" spans="34:59" x14ac:dyDescent="0.25">
      <c r="AH14018" s="10"/>
      <c r="AI14018" s="6"/>
    </row>
    <row r="14019" spans="34:59" x14ac:dyDescent="0.25">
      <c r="AH14019" s="6"/>
      <c r="AI14019" s="6"/>
      <c r="AJ14019" s="6"/>
      <c r="AK14019" s="6"/>
      <c r="AL14019" s="6"/>
      <c r="AM14019" s="6"/>
      <c r="AN14019" s="6"/>
      <c r="AO14019" s="6"/>
      <c r="AP14019" s="6"/>
      <c r="AQ14019" s="6"/>
      <c r="AR14019" s="6"/>
      <c r="AS14019" s="6"/>
      <c r="AT14019" s="6"/>
      <c r="AU14019" s="6"/>
      <c r="AV14019" s="6"/>
      <c r="AW14019" s="6"/>
      <c r="AX14019" s="6"/>
      <c r="AY14019" s="6"/>
      <c r="AZ14019" s="6"/>
      <c r="BA14019" s="6"/>
      <c r="BB14019" s="6"/>
      <c r="BC14019" s="6"/>
      <c r="BD14019" s="6"/>
      <c r="BE14019" s="6"/>
      <c r="BF14019" s="6"/>
      <c r="BG14019" s="6"/>
    </row>
    <row r="14020" spans="34:59" x14ac:dyDescent="0.25">
      <c r="AH14020" s="10"/>
      <c r="AI14020" s="6"/>
      <c r="AJ14020" s="10"/>
      <c r="AK14020" s="10"/>
      <c r="AL14020" s="10"/>
      <c r="AM14020" s="10"/>
      <c r="AN14020" s="10"/>
      <c r="AO14020" s="10"/>
      <c r="AP14020" s="10"/>
      <c r="AQ14020" s="10"/>
      <c r="AR14020" s="10"/>
      <c r="AS14020" s="10"/>
      <c r="AT14020" s="10"/>
      <c r="AU14020" s="10"/>
      <c r="AV14020" s="10"/>
      <c r="AW14020" s="10"/>
      <c r="AX14020" s="10"/>
      <c r="AY14020" s="10"/>
      <c r="AZ14020" s="10"/>
      <c r="BA14020" s="10"/>
      <c r="BB14020" s="10"/>
      <c r="BC14020" s="10"/>
      <c r="BD14020" s="10"/>
      <c r="BE14020" s="10"/>
      <c r="BF14020" s="10"/>
      <c r="BG14020" s="6"/>
    </row>
    <row r="14022" spans="34:59" x14ac:dyDescent="0.25">
      <c r="AH14022" s="10"/>
      <c r="AI14022" s="6"/>
    </row>
    <row r="14023" spans="34:59" x14ac:dyDescent="0.25">
      <c r="AH14023" s="6"/>
      <c r="AI14023" s="6"/>
      <c r="AJ14023" s="6"/>
      <c r="AK14023" s="6"/>
      <c r="AL14023" s="6"/>
      <c r="AM14023" s="6"/>
      <c r="AN14023" s="6"/>
      <c r="AO14023" s="6"/>
      <c r="AP14023" s="6"/>
      <c r="AQ14023" s="6"/>
      <c r="AR14023" s="6"/>
      <c r="AS14023" s="6"/>
      <c r="AT14023" s="6"/>
      <c r="AU14023" s="6"/>
      <c r="AV14023" s="6"/>
      <c r="AW14023" s="6"/>
      <c r="AX14023" s="6"/>
      <c r="AY14023" s="6"/>
      <c r="AZ14023" s="6"/>
      <c r="BA14023" s="6"/>
      <c r="BB14023" s="6"/>
      <c r="BC14023" s="6"/>
      <c r="BD14023" s="6"/>
      <c r="BE14023" s="6"/>
      <c r="BF14023" s="6"/>
      <c r="BG14023" s="6"/>
    </row>
    <row r="14024" spans="34:59" x14ac:dyDescent="0.25">
      <c r="AH14024" s="10"/>
      <c r="AI14024" s="6"/>
      <c r="AJ14024" s="10"/>
      <c r="AK14024" s="10"/>
      <c r="AL14024" s="10"/>
      <c r="AM14024" s="10"/>
      <c r="AN14024" s="10"/>
      <c r="AO14024" s="10"/>
      <c r="AP14024" s="10"/>
      <c r="AQ14024" s="10"/>
      <c r="AR14024" s="10"/>
      <c r="AS14024" s="10"/>
      <c r="AT14024" s="10"/>
      <c r="AU14024" s="10"/>
      <c r="AV14024" s="10"/>
      <c r="AW14024" s="10"/>
      <c r="AX14024" s="10"/>
      <c r="AY14024" s="10"/>
      <c r="AZ14024" s="10"/>
      <c r="BA14024" s="10"/>
      <c r="BB14024" s="10"/>
      <c r="BC14024" s="10"/>
      <c r="BD14024" s="10"/>
      <c r="BE14024" s="10"/>
      <c r="BF14024" s="10"/>
      <c r="BG14024" s="6"/>
    </row>
    <row r="14025" spans="34:59" x14ac:dyDescent="0.25">
      <c r="AH14025" s="6"/>
      <c r="AI14025" s="6"/>
      <c r="AJ14025" s="6"/>
      <c r="AK14025" s="6"/>
      <c r="AL14025" s="6"/>
      <c r="AM14025" s="6"/>
      <c r="AN14025" s="6"/>
      <c r="AO14025" s="6"/>
      <c r="AP14025" s="6"/>
      <c r="AQ14025" s="6"/>
      <c r="AR14025" s="6"/>
      <c r="AS14025" s="6"/>
      <c r="AT14025" s="6"/>
      <c r="AU14025" s="6"/>
      <c r="AV14025" s="6"/>
      <c r="AW14025" s="6"/>
      <c r="AX14025" s="6"/>
      <c r="AY14025" s="6"/>
      <c r="AZ14025" s="6"/>
      <c r="BA14025" s="6"/>
      <c r="BB14025" s="6"/>
      <c r="BC14025" s="6"/>
      <c r="BD14025" s="6"/>
      <c r="BE14025" s="6"/>
      <c r="BF14025" s="6"/>
      <c r="BG14025" s="10"/>
    </row>
    <row r="14026" spans="34:59" x14ac:dyDescent="0.25">
      <c r="AH14026" s="10"/>
      <c r="AI14026" s="6"/>
    </row>
    <row r="14027" spans="34:59" x14ac:dyDescent="0.25">
      <c r="AH14027" s="6"/>
      <c r="AI14027" s="6"/>
      <c r="AJ14027" s="6"/>
      <c r="AK14027" s="6"/>
      <c r="AL14027" s="6"/>
      <c r="AM14027" s="6"/>
      <c r="AN14027" s="6"/>
      <c r="AO14027" s="6"/>
      <c r="AP14027" s="6"/>
      <c r="AQ14027" s="6"/>
      <c r="AR14027" s="6"/>
      <c r="AS14027" s="6"/>
      <c r="AT14027" s="6"/>
      <c r="AU14027" s="6"/>
      <c r="AV14027" s="6"/>
      <c r="AW14027" s="6"/>
      <c r="AX14027" s="6"/>
      <c r="AY14027" s="6"/>
      <c r="AZ14027" s="6"/>
      <c r="BA14027" s="6"/>
      <c r="BB14027" s="6"/>
      <c r="BC14027" s="6"/>
      <c r="BD14027" s="6"/>
      <c r="BE14027" s="6"/>
      <c r="BF14027" s="6"/>
      <c r="BG14027" s="6"/>
    </row>
    <row r="14028" spans="34:59" x14ac:dyDescent="0.25">
      <c r="AH14028" s="10"/>
      <c r="AI14028" s="6"/>
      <c r="AJ14028" s="10"/>
      <c r="AK14028" s="10"/>
      <c r="AL14028" s="10"/>
      <c r="AM14028" s="10"/>
      <c r="AN14028" s="10"/>
      <c r="AO14028" s="10"/>
      <c r="AP14028" s="10"/>
      <c r="AQ14028" s="10"/>
      <c r="AR14028" s="10"/>
      <c r="AS14028" s="10"/>
      <c r="AT14028" s="10"/>
      <c r="AU14028" s="10"/>
      <c r="AV14028" s="10"/>
      <c r="AW14028" s="10"/>
      <c r="AX14028" s="10"/>
      <c r="AY14028" s="10"/>
      <c r="AZ14028" s="10"/>
      <c r="BA14028" s="10"/>
      <c r="BB14028" s="10"/>
      <c r="BC14028" s="10"/>
      <c r="BD14028" s="10"/>
      <c r="BE14028" s="10"/>
      <c r="BF14028" s="10"/>
      <c r="BG14028" s="6"/>
    </row>
    <row r="14029" spans="34:59" x14ac:dyDescent="0.25">
      <c r="AH14029" s="6"/>
      <c r="AI14029" s="6"/>
      <c r="AJ14029" s="6"/>
      <c r="AK14029" s="6"/>
      <c r="AL14029" s="6"/>
      <c r="AM14029" s="6"/>
      <c r="AN14029" s="6"/>
      <c r="AO14029" s="6"/>
      <c r="AP14029" s="6"/>
      <c r="AQ14029" s="6"/>
      <c r="AR14029" s="6"/>
      <c r="AS14029" s="6"/>
      <c r="AT14029" s="6"/>
      <c r="AU14029" s="6"/>
      <c r="AV14029" s="6"/>
      <c r="AW14029" s="6"/>
      <c r="AX14029" s="6"/>
      <c r="AY14029" s="6"/>
      <c r="AZ14029" s="6"/>
      <c r="BA14029" s="6"/>
      <c r="BB14029" s="6"/>
      <c r="BC14029" s="6"/>
      <c r="BD14029" s="6"/>
      <c r="BE14029" s="6"/>
      <c r="BF14029" s="6"/>
      <c r="BG14029" s="10"/>
    </row>
    <row r="14030" spans="34:59" x14ac:dyDescent="0.25">
      <c r="AH14030" s="10"/>
      <c r="AI14030" s="6"/>
    </row>
    <row r="14031" spans="34:59" x14ac:dyDescent="0.25">
      <c r="AH14031" s="6"/>
      <c r="AI14031" s="6"/>
      <c r="AJ14031" s="6"/>
      <c r="AK14031" s="6"/>
      <c r="AL14031" s="6"/>
      <c r="AM14031" s="6"/>
      <c r="AN14031" s="6"/>
      <c r="AO14031" s="6"/>
      <c r="AP14031" s="6"/>
      <c r="AQ14031" s="6"/>
      <c r="AR14031" s="6"/>
      <c r="AS14031" s="6"/>
      <c r="AT14031" s="6"/>
      <c r="AU14031" s="6"/>
      <c r="AV14031" s="6"/>
      <c r="AW14031" s="6"/>
      <c r="AX14031" s="6"/>
      <c r="AY14031" s="6"/>
      <c r="AZ14031" s="6"/>
      <c r="BA14031" s="6"/>
      <c r="BB14031" s="6"/>
      <c r="BC14031" s="6"/>
      <c r="BD14031" s="6"/>
      <c r="BE14031" s="6"/>
      <c r="BF14031" s="6"/>
      <c r="BG14031" s="6"/>
    </row>
    <row r="14032" spans="34:59" x14ac:dyDescent="0.25">
      <c r="AH14032" s="10"/>
      <c r="AI14032" s="6"/>
      <c r="AJ14032" s="10"/>
      <c r="AK14032" s="10"/>
      <c r="AL14032" s="10"/>
      <c r="AM14032" s="10"/>
      <c r="AN14032" s="10"/>
      <c r="AO14032" s="10"/>
      <c r="AP14032" s="10"/>
      <c r="AQ14032" s="10"/>
      <c r="AR14032" s="10"/>
      <c r="AS14032" s="10"/>
      <c r="AT14032" s="10"/>
      <c r="AU14032" s="10"/>
      <c r="AV14032" s="10"/>
      <c r="AW14032" s="10"/>
      <c r="AX14032" s="10"/>
      <c r="AY14032" s="10"/>
      <c r="AZ14032" s="10"/>
      <c r="BA14032" s="10"/>
      <c r="BB14032" s="10"/>
      <c r="BC14032" s="10"/>
      <c r="BD14032" s="10"/>
      <c r="BE14032" s="10"/>
      <c r="BF14032" s="10"/>
      <c r="BG14032" s="6"/>
    </row>
    <row r="14033" spans="34:59" x14ac:dyDescent="0.25">
      <c r="AH14033" s="6"/>
      <c r="AI14033" s="6"/>
      <c r="AJ14033" s="6"/>
      <c r="AK14033" s="6"/>
      <c r="AL14033" s="6"/>
      <c r="AM14033" s="6"/>
      <c r="AN14033" s="6"/>
      <c r="AO14033" s="6"/>
      <c r="AP14033" s="6"/>
      <c r="AQ14033" s="6"/>
      <c r="AR14033" s="6"/>
      <c r="AS14033" s="6"/>
      <c r="AT14033" s="6"/>
      <c r="AU14033" s="6"/>
      <c r="AV14033" s="6"/>
      <c r="AW14033" s="6"/>
      <c r="AX14033" s="6"/>
      <c r="AY14033" s="6"/>
      <c r="AZ14033" s="6"/>
      <c r="BA14033" s="6"/>
      <c r="BB14033" s="6"/>
      <c r="BC14033" s="6"/>
      <c r="BD14033" s="6"/>
      <c r="BE14033" s="6"/>
      <c r="BF14033" s="6"/>
      <c r="BG14033" s="10"/>
    </row>
    <row r="14034" spans="34:59" x14ac:dyDescent="0.25">
      <c r="AH14034" s="10"/>
      <c r="AI14034" s="6"/>
    </row>
    <row r="14035" spans="34:59" x14ac:dyDescent="0.25">
      <c r="AH14035" s="6"/>
      <c r="AI14035" s="6"/>
      <c r="AJ14035" s="6"/>
      <c r="AK14035" s="6"/>
      <c r="AL14035" s="6"/>
      <c r="AM14035" s="6"/>
      <c r="AN14035" s="6"/>
      <c r="AO14035" s="6"/>
      <c r="AP14035" s="6"/>
      <c r="AQ14035" s="6"/>
      <c r="AR14035" s="6"/>
      <c r="AS14035" s="6"/>
      <c r="AT14035" s="6"/>
      <c r="AU14035" s="6"/>
      <c r="AV14035" s="6"/>
      <c r="AW14035" s="6"/>
      <c r="AX14035" s="6"/>
      <c r="AY14035" s="6"/>
      <c r="AZ14035" s="6"/>
      <c r="BA14035" s="6"/>
      <c r="BB14035" s="6"/>
      <c r="BC14035" s="6"/>
      <c r="BD14035" s="6"/>
      <c r="BE14035" s="6"/>
      <c r="BF14035" s="6"/>
      <c r="BG14035" s="6"/>
    </row>
    <row r="14036" spans="34:59" x14ac:dyDescent="0.25">
      <c r="AH14036" s="10"/>
      <c r="AI14036" s="6"/>
      <c r="AJ14036" s="10"/>
      <c r="AK14036" s="10"/>
      <c r="AL14036" s="10"/>
      <c r="AM14036" s="10"/>
      <c r="AN14036" s="10"/>
      <c r="AO14036" s="10"/>
      <c r="AP14036" s="10"/>
      <c r="AQ14036" s="10"/>
      <c r="AR14036" s="10"/>
      <c r="AS14036" s="10"/>
      <c r="AT14036" s="10"/>
      <c r="AU14036" s="10"/>
      <c r="AV14036" s="10"/>
      <c r="AW14036" s="10"/>
      <c r="AX14036" s="10"/>
      <c r="AY14036" s="10"/>
      <c r="AZ14036" s="10"/>
      <c r="BA14036" s="10"/>
      <c r="BB14036" s="10"/>
      <c r="BC14036" s="10"/>
      <c r="BD14036" s="10"/>
      <c r="BE14036" s="10"/>
      <c r="BF14036" s="10"/>
      <c r="BG14036" s="6"/>
    </row>
    <row r="14038" spans="34:59" x14ac:dyDescent="0.25">
      <c r="AH14038" s="10"/>
      <c r="AI14038" s="6"/>
    </row>
    <row r="14039" spans="34:59" x14ac:dyDescent="0.25">
      <c r="AH14039" s="6"/>
      <c r="AI14039" s="6"/>
      <c r="AJ14039" s="6"/>
      <c r="AK14039" s="6"/>
      <c r="AL14039" s="6"/>
      <c r="AM14039" s="6"/>
      <c r="AN14039" s="6"/>
      <c r="AO14039" s="6"/>
      <c r="AP14039" s="6"/>
      <c r="AQ14039" s="6"/>
      <c r="AR14039" s="6"/>
      <c r="AS14039" s="6"/>
      <c r="AT14039" s="6"/>
      <c r="AU14039" s="6"/>
      <c r="AV14039" s="6"/>
      <c r="AW14039" s="6"/>
      <c r="AX14039" s="6"/>
      <c r="AY14039" s="6"/>
      <c r="AZ14039" s="6"/>
      <c r="BA14039" s="6"/>
      <c r="BB14039" s="6"/>
      <c r="BC14039" s="6"/>
      <c r="BD14039" s="6"/>
      <c r="BE14039" s="6"/>
      <c r="BF14039" s="6"/>
      <c r="BG14039" s="6"/>
    </row>
    <row r="14040" spans="34:59" x14ac:dyDescent="0.25">
      <c r="AH14040" s="10"/>
      <c r="AI14040" s="6"/>
      <c r="AJ14040" s="10"/>
      <c r="AK14040" s="10"/>
      <c r="AL14040" s="10"/>
      <c r="AM14040" s="10"/>
      <c r="AN14040" s="10"/>
      <c r="AO14040" s="10"/>
      <c r="AP14040" s="10"/>
      <c r="AQ14040" s="10"/>
      <c r="AR14040" s="10"/>
      <c r="AS14040" s="10"/>
      <c r="AT14040" s="10"/>
      <c r="AU14040" s="10"/>
      <c r="AV14040" s="10"/>
      <c r="AW14040" s="10"/>
      <c r="AX14040" s="10"/>
      <c r="AY14040" s="10"/>
      <c r="AZ14040" s="10"/>
      <c r="BA14040" s="10"/>
      <c r="BB14040" s="10"/>
      <c r="BC14040" s="10"/>
      <c r="BD14040" s="10"/>
      <c r="BE14040" s="10"/>
      <c r="BF14040" s="10"/>
      <c r="BG14040" s="6"/>
    </row>
    <row r="14041" spans="34:59" x14ac:dyDescent="0.25">
      <c r="AH14041" s="6"/>
      <c r="AI14041" s="6"/>
      <c r="AJ14041" s="6"/>
      <c r="AK14041" s="6"/>
      <c r="AL14041" s="6"/>
      <c r="AM14041" s="6"/>
      <c r="AN14041" s="6"/>
      <c r="AO14041" s="6"/>
      <c r="AP14041" s="6"/>
      <c r="AQ14041" s="6"/>
      <c r="AR14041" s="6"/>
      <c r="AS14041" s="6"/>
      <c r="AT14041" s="6"/>
      <c r="AU14041" s="6"/>
      <c r="AV14041" s="6"/>
      <c r="AW14041" s="6"/>
      <c r="AX14041" s="6"/>
      <c r="AY14041" s="6"/>
      <c r="AZ14041" s="6"/>
      <c r="BA14041" s="6"/>
      <c r="BB14041" s="6"/>
      <c r="BC14041" s="6"/>
      <c r="BD14041" s="6"/>
      <c r="BE14041" s="6"/>
      <c r="BF14041" s="6"/>
      <c r="BG14041" s="10"/>
    </row>
    <row r="14042" spans="34:59" x14ac:dyDescent="0.25">
      <c r="AH14042" s="10"/>
      <c r="AI14042" s="6"/>
    </row>
    <row r="14043" spans="34:59" x14ac:dyDescent="0.25">
      <c r="AH14043" s="6"/>
      <c r="AI14043" s="6"/>
      <c r="AJ14043" s="6"/>
      <c r="AK14043" s="6"/>
      <c r="AL14043" s="6"/>
      <c r="AM14043" s="6"/>
      <c r="AN14043" s="6"/>
      <c r="AO14043" s="6"/>
      <c r="AP14043" s="6"/>
      <c r="AQ14043" s="6"/>
      <c r="AR14043" s="6"/>
      <c r="AS14043" s="6"/>
      <c r="AT14043" s="6"/>
      <c r="AU14043" s="6"/>
      <c r="AV14043" s="6"/>
      <c r="AW14043" s="6"/>
      <c r="AX14043" s="6"/>
      <c r="AY14043" s="6"/>
      <c r="AZ14043" s="6"/>
      <c r="BA14043" s="6"/>
      <c r="BB14043" s="6"/>
      <c r="BC14043" s="6"/>
      <c r="BD14043" s="6"/>
      <c r="BE14043" s="6"/>
      <c r="BF14043" s="6"/>
      <c r="BG14043" s="6"/>
    </row>
    <row r="14044" spans="34:59" x14ac:dyDescent="0.25">
      <c r="AH14044" s="10"/>
      <c r="AI14044" s="6"/>
      <c r="AJ14044" s="10"/>
      <c r="AK14044" s="10"/>
      <c r="AL14044" s="10"/>
      <c r="AM14044" s="10"/>
      <c r="AN14044" s="10"/>
      <c r="AO14044" s="10"/>
      <c r="AP14044" s="10"/>
      <c r="AQ14044" s="10"/>
      <c r="AR14044" s="10"/>
      <c r="AS14044" s="10"/>
      <c r="AT14044" s="10"/>
      <c r="AU14044" s="10"/>
      <c r="AV14044" s="10"/>
      <c r="AW14044" s="10"/>
      <c r="AX14044" s="10"/>
      <c r="AY14044" s="10"/>
      <c r="AZ14044" s="10"/>
      <c r="BA14044" s="10"/>
      <c r="BB14044" s="10"/>
      <c r="BC14044" s="10"/>
      <c r="BD14044" s="10"/>
      <c r="BE14044" s="10"/>
      <c r="BF14044" s="10"/>
      <c r="BG14044" s="6"/>
    </row>
    <row r="14045" spans="34:59" x14ac:dyDescent="0.25">
      <c r="AH14045" s="6"/>
      <c r="AI14045" s="6"/>
      <c r="AJ14045" s="6"/>
      <c r="AK14045" s="6"/>
      <c r="AL14045" s="6"/>
      <c r="AM14045" s="6"/>
      <c r="AN14045" s="6"/>
      <c r="AO14045" s="6"/>
      <c r="AP14045" s="6"/>
      <c r="AQ14045" s="6"/>
      <c r="AR14045" s="6"/>
      <c r="AS14045" s="6"/>
      <c r="AT14045" s="6"/>
      <c r="AU14045" s="6"/>
      <c r="AV14045" s="6"/>
      <c r="AW14045" s="6"/>
      <c r="AX14045" s="6"/>
      <c r="AY14045" s="6"/>
      <c r="AZ14045" s="6"/>
      <c r="BA14045" s="6"/>
      <c r="BB14045" s="6"/>
      <c r="BC14045" s="6"/>
      <c r="BD14045" s="6"/>
      <c r="BE14045" s="6"/>
      <c r="BF14045" s="6"/>
      <c r="BG14045" s="10"/>
    </row>
    <row r="14046" spans="34:59" x14ac:dyDescent="0.25">
      <c r="AH14046" s="10"/>
      <c r="AI14046" s="6"/>
    </row>
    <row r="14047" spans="34:59" x14ac:dyDescent="0.25">
      <c r="AH14047" s="6"/>
      <c r="AI14047" s="6"/>
      <c r="AJ14047" s="6"/>
      <c r="AK14047" s="6"/>
      <c r="AL14047" s="6"/>
      <c r="AM14047" s="6"/>
      <c r="AN14047" s="6"/>
      <c r="AO14047" s="6"/>
      <c r="AP14047" s="6"/>
      <c r="AQ14047" s="6"/>
      <c r="AR14047" s="6"/>
      <c r="AS14047" s="6"/>
      <c r="AT14047" s="6"/>
      <c r="AU14047" s="6"/>
      <c r="AV14047" s="6"/>
      <c r="AW14047" s="6"/>
      <c r="AX14047" s="6"/>
      <c r="AY14047" s="6"/>
      <c r="AZ14047" s="6"/>
      <c r="BA14047" s="6"/>
      <c r="BB14047" s="6"/>
      <c r="BC14047" s="6"/>
      <c r="BD14047" s="6"/>
      <c r="BE14047" s="6"/>
      <c r="BF14047" s="6"/>
      <c r="BG14047" s="6"/>
    </row>
    <row r="14048" spans="34:59" x14ac:dyDescent="0.25">
      <c r="AH14048" s="10"/>
      <c r="AI14048" s="6"/>
      <c r="AJ14048" s="10"/>
      <c r="AK14048" s="10"/>
      <c r="AL14048" s="10"/>
      <c r="AM14048" s="10"/>
      <c r="AN14048" s="10"/>
      <c r="AO14048" s="10"/>
      <c r="AP14048" s="10"/>
      <c r="AQ14048" s="10"/>
      <c r="AR14048" s="10"/>
      <c r="AS14048" s="10"/>
      <c r="AT14048" s="10"/>
      <c r="AU14048" s="10"/>
      <c r="AV14048" s="10"/>
      <c r="AW14048" s="10"/>
      <c r="AX14048" s="10"/>
      <c r="AY14048" s="10"/>
      <c r="AZ14048" s="10"/>
      <c r="BA14048" s="10"/>
      <c r="BB14048" s="10"/>
      <c r="BC14048" s="10"/>
      <c r="BD14048" s="10"/>
      <c r="BE14048" s="10"/>
      <c r="BF14048" s="10"/>
      <c r="BG14048" s="6"/>
    </row>
    <row r="14049" spans="34:59" x14ac:dyDescent="0.25">
      <c r="AH14049" s="6"/>
      <c r="AI14049" s="6"/>
      <c r="AJ14049" s="6"/>
      <c r="AK14049" s="6"/>
      <c r="AL14049" s="6"/>
      <c r="AM14049" s="6"/>
      <c r="AN14049" s="6"/>
      <c r="AO14049" s="6"/>
      <c r="AP14049" s="6"/>
      <c r="AQ14049" s="6"/>
      <c r="AR14049" s="6"/>
      <c r="AS14049" s="6"/>
      <c r="AT14049" s="6"/>
      <c r="AU14049" s="6"/>
      <c r="AV14049" s="6"/>
      <c r="AW14049" s="6"/>
      <c r="AX14049" s="6"/>
      <c r="AY14049" s="6"/>
      <c r="AZ14049" s="6"/>
      <c r="BA14049" s="6"/>
      <c r="BB14049" s="6"/>
      <c r="BC14049" s="6"/>
      <c r="BD14049" s="6"/>
      <c r="BE14049" s="6"/>
      <c r="BF14049" s="6"/>
      <c r="BG14049" s="10"/>
    </row>
    <row r="14050" spans="34:59" x14ac:dyDescent="0.25">
      <c r="AH14050" s="10"/>
      <c r="AI14050" s="6"/>
    </row>
    <row r="14051" spans="34:59" x14ac:dyDescent="0.25">
      <c r="AH14051" s="6"/>
      <c r="AI14051" s="6"/>
      <c r="AJ14051" s="6"/>
      <c r="AK14051" s="6"/>
      <c r="AL14051" s="6"/>
      <c r="AM14051" s="6"/>
      <c r="AN14051" s="6"/>
      <c r="AO14051" s="6"/>
      <c r="AP14051" s="6"/>
      <c r="AQ14051" s="6"/>
      <c r="AR14051" s="6"/>
      <c r="AS14051" s="6"/>
      <c r="AT14051" s="6"/>
      <c r="AU14051" s="6"/>
      <c r="AV14051" s="6"/>
      <c r="AW14051" s="6"/>
      <c r="AX14051" s="6"/>
      <c r="AY14051" s="6"/>
      <c r="AZ14051" s="6"/>
      <c r="BA14051" s="6"/>
      <c r="BB14051" s="6"/>
      <c r="BC14051" s="6"/>
      <c r="BD14051" s="6"/>
      <c r="BE14051" s="6"/>
      <c r="BF14051" s="6"/>
      <c r="BG14051" s="6"/>
    </row>
    <row r="14052" spans="34:59" x14ac:dyDescent="0.25">
      <c r="AH14052" s="10"/>
      <c r="AI14052" s="6"/>
      <c r="AJ14052" s="10"/>
      <c r="AK14052" s="10"/>
      <c r="AL14052" s="10"/>
      <c r="AM14052" s="10"/>
      <c r="AN14052" s="10"/>
      <c r="AO14052" s="10"/>
      <c r="AP14052" s="10"/>
      <c r="AQ14052" s="10"/>
      <c r="AR14052" s="10"/>
      <c r="AS14052" s="10"/>
      <c r="AT14052" s="10"/>
      <c r="AU14052" s="10"/>
      <c r="AV14052" s="10"/>
      <c r="AW14052" s="10"/>
      <c r="AX14052" s="10"/>
      <c r="AY14052" s="10"/>
      <c r="AZ14052" s="10"/>
      <c r="BA14052" s="10"/>
      <c r="BB14052" s="10"/>
      <c r="BC14052" s="10"/>
      <c r="BD14052" s="10"/>
      <c r="BE14052" s="10"/>
      <c r="BF14052" s="10"/>
      <c r="BG14052" s="6"/>
    </row>
    <row r="14054" spans="34:59" x14ac:dyDescent="0.25">
      <c r="AH14054" s="10"/>
      <c r="AI14054" s="6"/>
    </row>
    <row r="14055" spans="34:59" x14ac:dyDescent="0.25">
      <c r="AH14055" s="6"/>
      <c r="AI14055" s="6"/>
      <c r="AJ14055" s="6"/>
      <c r="AK14055" s="6"/>
      <c r="AL14055" s="6"/>
      <c r="AM14055" s="6"/>
      <c r="AN14055" s="6"/>
      <c r="AO14055" s="6"/>
      <c r="AP14055" s="6"/>
      <c r="AQ14055" s="6"/>
      <c r="AR14055" s="6"/>
      <c r="AS14055" s="6"/>
      <c r="AT14055" s="6"/>
      <c r="AU14055" s="6"/>
      <c r="AV14055" s="6"/>
      <c r="AW14055" s="6"/>
      <c r="AX14055" s="6"/>
      <c r="AY14055" s="6"/>
      <c r="AZ14055" s="6"/>
      <c r="BA14055" s="6"/>
      <c r="BB14055" s="6"/>
      <c r="BC14055" s="6"/>
      <c r="BD14055" s="6"/>
      <c r="BE14055" s="6"/>
      <c r="BF14055" s="6"/>
      <c r="BG14055" s="6"/>
    </row>
    <row r="14056" spans="34:59" x14ac:dyDescent="0.25">
      <c r="AH14056" s="10"/>
      <c r="AI14056" s="6"/>
      <c r="AJ14056" s="10"/>
      <c r="AK14056" s="10"/>
      <c r="AL14056" s="10"/>
      <c r="AM14056" s="10"/>
      <c r="AN14056" s="10"/>
      <c r="AO14056" s="10"/>
      <c r="AP14056" s="10"/>
      <c r="AQ14056" s="10"/>
      <c r="AR14056" s="10"/>
      <c r="AS14056" s="10"/>
      <c r="AT14056" s="10"/>
      <c r="AU14056" s="10"/>
      <c r="AV14056" s="10"/>
      <c r="AW14056" s="10"/>
      <c r="AX14056" s="10"/>
      <c r="AY14056" s="10"/>
      <c r="AZ14056" s="10"/>
      <c r="BA14056" s="10"/>
      <c r="BB14056" s="10"/>
      <c r="BC14056" s="10"/>
      <c r="BD14056" s="10"/>
      <c r="BE14056" s="10"/>
      <c r="BF14056" s="10"/>
      <c r="BG14056" s="6"/>
    </row>
    <row r="14057" spans="34:59" x14ac:dyDescent="0.25">
      <c r="AH14057" s="6"/>
      <c r="AI14057" s="6"/>
      <c r="AJ14057" s="6"/>
      <c r="AK14057" s="6"/>
      <c r="AL14057" s="6"/>
      <c r="AM14057" s="6"/>
      <c r="AN14057" s="6"/>
      <c r="AO14057" s="6"/>
      <c r="AP14057" s="6"/>
      <c r="AQ14057" s="6"/>
      <c r="AR14057" s="6"/>
      <c r="AS14057" s="6"/>
      <c r="AT14057" s="6"/>
      <c r="AU14057" s="6"/>
      <c r="AV14057" s="6"/>
      <c r="AW14057" s="6"/>
      <c r="AX14057" s="6"/>
      <c r="AY14057" s="6"/>
      <c r="AZ14057" s="6"/>
      <c r="BA14057" s="6"/>
      <c r="BB14057" s="6"/>
      <c r="BC14057" s="6"/>
      <c r="BD14057" s="6"/>
      <c r="BE14057" s="6"/>
      <c r="BF14057" s="6"/>
      <c r="BG14057" s="10"/>
    </row>
    <row r="14058" spans="34:59" x14ac:dyDescent="0.25">
      <c r="AH14058" s="10"/>
      <c r="AI14058" s="6"/>
    </row>
    <row r="14059" spans="34:59" x14ac:dyDescent="0.25">
      <c r="AH14059" s="6"/>
      <c r="AI14059" s="6"/>
      <c r="AJ14059" s="6"/>
      <c r="AK14059" s="6"/>
      <c r="AL14059" s="6"/>
      <c r="AM14059" s="6"/>
      <c r="AN14059" s="6"/>
      <c r="AO14059" s="6"/>
      <c r="AP14059" s="6"/>
      <c r="AQ14059" s="6"/>
      <c r="AR14059" s="6"/>
      <c r="AS14059" s="6"/>
      <c r="AT14059" s="6"/>
      <c r="AU14059" s="6"/>
      <c r="AV14059" s="6"/>
      <c r="AW14059" s="6"/>
      <c r="AX14059" s="6"/>
      <c r="AY14059" s="6"/>
      <c r="AZ14059" s="6"/>
      <c r="BA14059" s="6"/>
      <c r="BB14059" s="6"/>
      <c r="BC14059" s="6"/>
      <c r="BD14059" s="6"/>
      <c r="BE14059" s="6"/>
      <c r="BF14059" s="6"/>
      <c r="BG14059" s="6"/>
    </row>
    <row r="14060" spans="34:59" x14ac:dyDescent="0.25">
      <c r="AH14060" s="10"/>
      <c r="AI14060" s="6"/>
      <c r="AJ14060" s="10"/>
      <c r="AK14060" s="10"/>
      <c r="AL14060" s="10"/>
      <c r="AM14060" s="10"/>
      <c r="AN14060" s="10"/>
      <c r="AO14060" s="10"/>
      <c r="AP14060" s="10"/>
      <c r="AQ14060" s="10"/>
      <c r="AR14060" s="10"/>
      <c r="AS14060" s="10"/>
      <c r="AT14060" s="10"/>
      <c r="AU14060" s="10"/>
      <c r="AV14060" s="10"/>
      <c r="AW14060" s="10"/>
      <c r="AX14060" s="10"/>
      <c r="AY14060" s="10"/>
      <c r="AZ14060" s="10"/>
      <c r="BA14060" s="10"/>
      <c r="BB14060" s="10"/>
      <c r="BC14060" s="10"/>
      <c r="BD14060" s="10"/>
      <c r="BE14060" s="10"/>
      <c r="BF14060" s="10"/>
      <c r="BG14060" s="6"/>
    </row>
    <row r="14061" spans="34:59" x14ac:dyDescent="0.25">
      <c r="AH14061" s="6"/>
      <c r="AI14061" s="6"/>
      <c r="AJ14061" s="6"/>
      <c r="AK14061" s="6"/>
      <c r="AL14061" s="6"/>
      <c r="AM14061" s="6"/>
      <c r="AN14061" s="6"/>
      <c r="AO14061" s="6"/>
      <c r="AP14061" s="6"/>
      <c r="AQ14061" s="6"/>
      <c r="AR14061" s="6"/>
      <c r="AS14061" s="6"/>
      <c r="AT14061" s="6"/>
      <c r="AU14061" s="6"/>
      <c r="AV14061" s="6"/>
      <c r="AW14061" s="6"/>
      <c r="AX14061" s="6"/>
      <c r="AY14061" s="6"/>
      <c r="AZ14061" s="6"/>
      <c r="BA14061" s="6"/>
      <c r="BB14061" s="6"/>
      <c r="BC14061" s="6"/>
      <c r="BD14061" s="6"/>
      <c r="BE14061" s="6"/>
      <c r="BF14061" s="6"/>
      <c r="BG14061" s="10"/>
    </row>
    <row r="14062" spans="34:59" x14ac:dyDescent="0.25">
      <c r="AH14062" s="10"/>
      <c r="AI14062" s="6"/>
    </row>
    <row r="14063" spans="34:59" x14ac:dyDescent="0.25">
      <c r="AH14063" s="6"/>
      <c r="AI14063" s="6"/>
      <c r="AJ14063" s="6"/>
      <c r="AK14063" s="6"/>
      <c r="AL14063" s="6"/>
      <c r="AM14063" s="6"/>
      <c r="AN14063" s="6"/>
      <c r="AO14063" s="6"/>
      <c r="AP14063" s="6"/>
      <c r="AQ14063" s="6"/>
      <c r="AR14063" s="6"/>
      <c r="AS14063" s="6"/>
      <c r="AT14063" s="6"/>
      <c r="AU14063" s="6"/>
      <c r="AV14063" s="6"/>
      <c r="AW14063" s="6"/>
      <c r="AX14063" s="6"/>
      <c r="AY14063" s="6"/>
      <c r="AZ14063" s="6"/>
      <c r="BA14063" s="6"/>
      <c r="BB14063" s="6"/>
      <c r="BC14063" s="6"/>
      <c r="BD14063" s="6"/>
      <c r="BE14063" s="6"/>
      <c r="BF14063" s="6"/>
      <c r="BG14063" s="6"/>
    </row>
    <row r="14064" spans="34:59" x14ac:dyDescent="0.25">
      <c r="AH14064" s="10"/>
      <c r="AI14064" s="6"/>
      <c r="AJ14064" s="10"/>
      <c r="AK14064" s="10"/>
      <c r="AL14064" s="10"/>
      <c r="AM14064" s="10"/>
      <c r="AN14064" s="10"/>
      <c r="AO14064" s="10"/>
      <c r="AP14064" s="10"/>
      <c r="AQ14064" s="10"/>
      <c r="AR14064" s="10"/>
      <c r="AS14064" s="10"/>
      <c r="AT14064" s="10"/>
      <c r="AU14064" s="10"/>
      <c r="AV14064" s="10"/>
      <c r="AW14064" s="10"/>
      <c r="AX14064" s="10"/>
      <c r="AY14064" s="10"/>
      <c r="AZ14064" s="10"/>
      <c r="BA14064" s="10"/>
      <c r="BB14064" s="10"/>
      <c r="BC14064" s="10"/>
      <c r="BD14064" s="10"/>
      <c r="BE14064" s="10"/>
      <c r="BF14064" s="10"/>
      <c r="BG14064" s="6"/>
    </row>
    <row r="14065" spans="34:59" x14ac:dyDescent="0.25">
      <c r="AH14065" s="6"/>
      <c r="AI14065" s="6"/>
      <c r="AJ14065" s="6"/>
      <c r="AK14065" s="6"/>
      <c r="AL14065" s="6"/>
      <c r="AM14065" s="6"/>
      <c r="AN14065" s="6"/>
      <c r="AO14065" s="6"/>
      <c r="AP14065" s="6"/>
      <c r="AQ14065" s="6"/>
      <c r="AR14065" s="6"/>
      <c r="AS14065" s="6"/>
      <c r="AT14065" s="6"/>
      <c r="AU14065" s="6"/>
      <c r="AV14065" s="6"/>
      <c r="AW14065" s="6"/>
      <c r="AX14065" s="6"/>
      <c r="AY14065" s="6"/>
      <c r="AZ14065" s="6"/>
      <c r="BA14065" s="6"/>
      <c r="BB14065" s="6"/>
      <c r="BC14065" s="6"/>
      <c r="BD14065" s="6"/>
      <c r="BE14065" s="6"/>
      <c r="BF14065" s="6"/>
      <c r="BG14065" s="10"/>
    </row>
    <row r="14066" spans="34:59" x14ac:dyDescent="0.25">
      <c r="AH14066" s="10"/>
      <c r="AI14066" s="6"/>
    </row>
    <row r="14067" spans="34:59" x14ac:dyDescent="0.25">
      <c r="AH14067" s="6"/>
      <c r="AI14067" s="6"/>
      <c r="AJ14067" s="6"/>
      <c r="AK14067" s="6"/>
      <c r="AL14067" s="6"/>
      <c r="AM14067" s="6"/>
      <c r="AN14067" s="6"/>
      <c r="AO14067" s="6"/>
      <c r="AP14067" s="6"/>
      <c r="AQ14067" s="6"/>
      <c r="AR14067" s="6"/>
      <c r="AS14067" s="6"/>
      <c r="AT14067" s="6"/>
      <c r="AU14067" s="6"/>
      <c r="AV14067" s="6"/>
      <c r="AW14067" s="6"/>
      <c r="AX14067" s="6"/>
      <c r="AY14067" s="6"/>
      <c r="AZ14067" s="6"/>
      <c r="BA14067" s="6"/>
      <c r="BB14067" s="6"/>
      <c r="BC14067" s="6"/>
      <c r="BD14067" s="6"/>
      <c r="BE14067" s="6"/>
      <c r="BF14067" s="6"/>
      <c r="BG14067" s="6"/>
    </row>
    <row r="14068" spans="34:59" x14ac:dyDescent="0.25">
      <c r="AH14068" s="10"/>
      <c r="AI14068" s="6"/>
      <c r="AJ14068" s="10"/>
      <c r="AK14068" s="10"/>
      <c r="AL14068" s="10"/>
      <c r="AM14068" s="10"/>
      <c r="AN14068" s="10"/>
      <c r="AO14068" s="10"/>
      <c r="AP14068" s="10"/>
      <c r="AQ14068" s="10"/>
      <c r="AR14068" s="10"/>
      <c r="AS14068" s="10"/>
      <c r="AT14068" s="10"/>
      <c r="AU14068" s="10"/>
      <c r="AV14068" s="10"/>
      <c r="AW14068" s="10"/>
      <c r="AX14068" s="10"/>
      <c r="AY14068" s="10"/>
      <c r="AZ14068" s="10"/>
      <c r="BA14068" s="10"/>
      <c r="BB14068" s="10"/>
      <c r="BC14068" s="10"/>
      <c r="BD14068" s="10"/>
      <c r="BE14068" s="10"/>
      <c r="BF14068" s="10"/>
      <c r="BG14068" s="6"/>
    </row>
    <row r="14070" spans="34:59" x14ac:dyDescent="0.25">
      <c r="AH14070" s="10"/>
      <c r="AI14070" s="6"/>
    </row>
    <row r="14071" spans="34:59" x14ac:dyDescent="0.25">
      <c r="AH14071" s="6"/>
      <c r="AI14071" s="6"/>
      <c r="AJ14071" s="6"/>
      <c r="AK14071" s="6"/>
      <c r="AL14071" s="6"/>
      <c r="AM14071" s="6"/>
      <c r="AN14071" s="6"/>
      <c r="AO14071" s="6"/>
      <c r="AP14071" s="6"/>
      <c r="AQ14071" s="6"/>
      <c r="AR14071" s="6"/>
      <c r="AS14071" s="6"/>
      <c r="AT14071" s="6"/>
      <c r="AU14071" s="6"/>
      <c r="AV14071" s="6"/>
      <c r="AW14071" s="6"/>
      <c r="AX14071" s="6"/>
      <c r="AY14071" s="6"/>
      <c r="AZ14071" s="6"/>
      <c r="BA14071" s="6"/>
      <c r="BB14071" s="6"/>
      <c r="BC14071" s="6"/>
      <c r="BD14071" s="6"/>
      <c r="BE14071" s="6"/>
      <c r="BF14071" s="6"/>
      <c r="BG14071" s="6"/>
    </row>
    <row r="14072" spans="34:59" x14ac:dyDescent="0.25">
      <c r="AH14072" s="10"/>
      <c r="AI14072" s="6"/>
      <c r="AJ14072" s="10"/>
      <c r="AK14072" s="10"/>
      <c r="AL14072" s="10"/>
      <c r="AM14072" s="10"/>
      <c r="AN14072" s="10"/>
      <c r="AO14072" s="10"/>
      <c r="AP14072" s="10"/>
      <c r="AQ14072" s="10"/>
      <c r="AR14072" s="10"/>
      <c r="AS14072" s="10"/>
      <c r="AT14072" s="10"/>
      <c r="AU14072" s="10"/>
      <c r="AV14072" s="10"/>
      <c r="AW14072" s="10"/>
      <c r="AX14072" s="10"/>
      <c r="AY14072" s="10"/>
      <c r="AZ14072" s="10"/>
      <c r="BA14072" s="10"/>
      <c r="BB14072" s="10"/>
      <c r="BC14072" s="10"/>
      <c r="BD14072" s="10"/>
      <c r="BE14072" s="10"/>
      <c r="BF14072" s="10"/>
      <c r="BG14072" s="6"/>
    </row>
    <row r="14073" spans="34:59" x14ac:dyDescent="0.25">
      <c r="AH14073" s="6"/>
      <c r="AI14073" s="6"/>
      <c r="AJ14073" s="6"/>
      <c r="AK14073" s="6"/>
      <c r="AL14073" s="6"/>
      <c r="AM14073" s="6"/>
      <c r="AN14073" s="6"/>
      <c r="AO14073" s="6"/>
      <c r="AP14073" s="6"/>
      <c r="AQ14073" s="6"/>
      <c r="AR14073" s="6"/>
      <c r="AS14073" s="6"/>
      <c r="AT14073" s="6"/>
      <c r="AU14073" s="6"/>
      <c r="AV14073" s="6"/>
      <c r="AW14073" s="6"/>
      <c r="AX14073" s="6"/>
      <c r="AY14073" s="6"/>
      <c r="AZ14073" s="6"/>
      <c r="BA14073" s="6"/>
      <c r="BB14073" s="6"/>
      <c r="BC14073" s="6"/>
      <c r="BD14073" s="6"/>
      <c r="BE14073" s="6"/>
      <c r="BF14073" s="6"/>
      <c r="BG14073" s="10"/>
    </row>
    <row r="14074" spans="34:59" x14ac:dyDescent="0.25">
      <c r="AH14074" s="10"/>
      <c r="AI14074" s="6"/>
    </row>
    <row r="14075" spans="34:59" x14ac:dyDescent="0.25">
      <c r="AH14075" s="6"/>
      <c r="AI14075" s="6"/>
      <c r="AJ14075" s="6"/>
      <c r="AK14075" s="6"/>
      <c r="AL14075" s="6"/>
      <c r="AM14075" s="6"/>
      <c r="AN14075" s="6"/>
      <c r="AO14075" s="6"/>
      <c r="AP14075" s="6"/>
      <c r="AQ14075" s="6"/>
      <c r="AR14075" s="6"/>
      <c r="AS14075" s="6"/>
      <c r="AT14075" s="6"/>
      <c r="AU14075" s="6"/>
      <c r="AV14075" s="6"/>
      <c r="AW14075" s="6"/>
      <c r="AX14075" s="6"/>
      <c r="AY14075" s="6"/>
      <c r="AZ14075" s="6"/>
      <c r="BA14075" s="6"/>
      <c r="BB14075" s="6"/>
      <c r="BC14075" s="6"/>
      <c r="BD14075" s="6"/>
      <c r="BE14075" s="6"/>
      <c r="BF14075" s="6"/>
      <c r="BG14075" s="6"/>
    </row>
    <row r="14076" spans="34:59" x14ac:dyDescent="0.25">
      <c r="AH14076" s="10"/>
      <c r="AI14076" s="6"/>
      <c r="AJ14076" s="10"/>
      <c r="AK14076" s="10"/>
      <c r="AL14076" s="10"/>
      <c r="AM14076" s="10"/>
      <c r="AN14076" s="10"/>
      <c r="AO14076" s="10"/>
      <c r="AP14076" s="10"/>
      <c r="AQ14076" s="10"/>
      <c r="AR14076" s="10"/>
      <c r="AS14076" s="10"/>
      <c r="AT14076" s="10"/>
      <c r="AU14076" s="10"/>
      <c r="AV14076" s="10"/>
      <c r="AW14076" s="10"/>
      <c r="AX14076" s="10"/>
      <c r="AY14076" s="10"/>
      <c r="AZ14076" s="10"/>
      <c r="BA14076" s="10"/>
      <c r="BB14076" s="10"/>
      <c r="BC14076" s="10"/>
      <c r="BD14076" s="10"/>
      <c r="BE14076" s="10"/>
      <c r="BF14076" s="10"/>
      <c r="BG14076" s="6"/>
    </row>
    <row r="14077" spans="34:59" x14ac:dyDescent="0.25">
      <c r="AH14077" s="6"/>
      <c r="AI14077" s="6"/>
      <c r="AJ14077" s="6"/>
      <c r="AK14077" s="6"/>
      <c r="AL14077" s="6"/>
      <c r="AM14077" s="6"/>
      <c r="AN14077" s="6"/>
      <c r="AO14077" s="6"/>
      <c r="AP14077" s="6"/>
      <c r="AQ14077" s="6"/>
      <c r="AR14077" s="6"/>
      <c r="AS14077" s="6"/>
      <c r="AT14077" s="6"/>
      <c r="AU14077" s="6"/>
      <c r="AV14077" s="6"/>
      <c r="AW14077" s="6"/>
      <c r="AX14077" s="6"/>
      <c r="AY14077" s="6"/>
      <c r="AZ14077" s="6"/>
      <c r="BA14077" s="6"/>
      <c r="BB14077" s="6"/>
      <c r="BC14077" s="6"/>
      <c r="BD14077" s="6"/>
      <c r="BE14077" s="6"/>
      <c r="BF14077" s="6"/>
      <c r="BG14077" s="10"/>
    </row>
    <row r="14078" spans="34:59" x14ac:dyDescent="0.25">
      <c r="AH14078" s="10"/>
      <c r="AI14078" s="6"/>
    </row>
    <row r="14079" spans="34:59" x14ac:dyDescent="0.25">
      <c r="AH14079" s="6"/>
      <c r="AI14079" s="6"/>
      <c r="AJ14079" s="6"/>
      <c r="AK14079" s="6"/>
      <c r="AL14079" s="6"/>
      <c r="AM14079" s="6"/>
      <c r="AN14079" s="6"/>
      <c r="AO14079" s="6"/>
      <c r="AP14079" s="6"/>
      <c r="AQ14079" s="6"/>
      <c r="AR14079" s="6"/>
      <c r="AS14079" s="6"/>
      <c r="AT14079" s="6"/>
      <c r="AU14079" s="6"/>
      <c r="AV14079" s="6"/>
      <c r="AW14079" s="6"/>
      <c r="AX14079" s="6"/>
      <c r="AY14079" s="6"/>
      <c r="AZ14079" s="6"/>
      <c r="BA14079" s="6"/>
      <c r="BB14079" s="6"/>
      <c r="BC14079" s="6"/>
      <c r="BD14079" s="6"/>
      <c r="BE14079" s="6"/>
      <c r="BF14079" s="6"/>
      <c r="BG14079" s="6"/>
    </row>
    <row r="14080" spans="34:59" x14ac:dyDescent="0.25">
      <c r="AH14080" s="10"/>
      <c r="AI14080" s="6"/>
      <c r="AJ14080" s="10"/>
      <c r="AK14080" s="10"/>
      <c r="AL14080" s="10"/>
      <c r="AM14080" s="10"/>
      <c r="AN14080" s="10"/>
      <c r="AO14080" s="10"/>
      <c r="AP14080" s="10"/>
      <c r="AQ14080" s="10"/>
      <c r="AR14080" s="10"/>
      <c r="AS14080" s="10"/>
      <c r="AT14080" s="10"/>
      <c r="AU14080" s="10"/>
      <c r="AV14080" s="10"/>
      <c r="AW14080" s="10"/>
      <c r="AX14080" s="10"/>
      <c r="AY14080" s="10"/>
      <c r="AZ14080" s="10"/>
      <c r="BA14080" s="10"/>
      <c r="BB14080" s="10"/>
      <c r="BC14080" s="10"/>
      <c r="BD14080" s="10"/>
      <c r="BE14080" s="10"/>
      <c r="BF14080" s="10"/>
      <c r="BG14080" s="6"/>
    </row>
    <row r="14081" spans="34:59" x14ac:dyDescent="0.25">
      <c r="AH14081" s="6"/>
      <c r="AI14081" s="6"/>
      <c r="AJ14081" s="6"/>
      <c r="AK14081" s="6"/>
      <c r="AL14081" s="6"/>
      <c r="AM14081" s="6"/>
      <c r="AN14081" s="6"/>
      <c r="AO14081" s="6"/>
      <c r="AP14081" s="6"/>
      <c r="AQ14081" s="6"/>
      <c r="AR14081" s="6"/>
      <c r="AS14081" s="6"/>
      <c r="AT14081" s="6"/>
      <c r="AU14081" s="6"/>
      <c r="AV14081" s="6"/>
      <c r="AW14081" s="6"/>
      <c r="AX14081" s="6"/>
      <c r="AY14081" s="6"/>
      <c r="AZ14081" s="6"/>
      <c r="BA14081" s="6"/>
      <c r="BB14081" s="6"/>
      <c r="BC14081" s="6"/>
      <c r="BD14081" s="6"/>
      <c r="BE14081" s="6"/>
      <c r="BF14081" s="6"/>
      <c r="BG14081" s="10"/>
    </row>
    <row r="14082" spans="34:59" x14ac:dyDescent="0.25">
      <c r="AH14082" s="10"/>
      <c r="AI14082" s="6"/>
    </row>
    <row r="14083" spans="34:59" x14ac:dyDescent="0.25">
      <c r="AH14083" s="6"/>
      <c r="AI14083" s="6"/>
      <c r="AJ14083" s="6"/>
      <c r="AK14083" s="6"/>
      <c r="AL14083" s="6"/>
      <c r="AM14083" s="6"/>
      <c r="AN14083" s="6"/>
      <c r="AO14083" s="6"/>
      <c r="AP14083" s="6"/>
      <c r="AQ14083" s="6"/>
      <c r="AR14083" s="6"/>
      <c r="AS14083" s="6"/>
      <c r="AT14083" s="6"/>
      <c r="AU14083" s="6"/>
      <c r="AV14083" s="6"/>
      <c r="AW14083" s="6"/>
      <c r="AX14083" s="6"/>
      <c r="AY14083" s="6"/>
      <c r="AZ14083" s="6"/>
      <c r="BA14083" s="6"/>
      <c r="BB14083" s="6"/>
      <c r="BC14083" s="6"/>
      <c r="BD14083" s="6"/>
      <c r="BE14083" s="6"/>
      <c r="BF14083" s="6"/>
      <c r="BG14083" s="6"/>
    </row>
    <row r="14084" spans="34:59" x14ac:dyDescent="0.25">
      <c r="AH14084" s="10"/>
      <c r="AI14084" s="6"/>
      <c r="AJ14084" s="10"/>
      <c r="AK14084" s="10"/>
      <c r="AL14084" s="10"/>
      <c r="AM14084" s="10"/>
      <c r="AN14084" s="10"/>
      <c r="AO14084" s="10"/>
      <c r="AP14084" s="10"/>
      <c r="AQ14084" s="10"/>
      <c r="AR14084" s="10"/>
      <c r="AS14084" s="10"/>
      <c r="AT14084" s="10"/>
      <c r="AU14084" s="10"/>
      <c r="AV14084" s="10"/>
      <c r="AW14084" s="10"/>
      <c r="AX14084" s="10"/>
      <c r="AY14084" s="10"/>
      <c r="AZ14084" s="10"/>
      <c r="BA14084" s="10"/>
      <c r="BB14084" s="10"/>
      <c r="BC14084" s="10"/>
      <c r="BD14084" s="10"/>
      <c r="BE14084" s="10"/>
      <c r="BF14084" s="10"/>
      <c r="BG14084" s="6"/>
    </row>
    <row r="14086" spans="34:59" x14ac:dyDescent="0.25">
      <c r="AH14086" s="10"/>
      <c r="AI14086" s="6"/>
    </row>
    <row r="14087" spans="34:59" x14ac:dyDescent="0.25">
      <c r="AH14087" s="6"/>
      <c r="AI14087" s="6"/>
      <c r="AJ14087" s="6"/>
      <c r="AK14087" s="6"/>
      <c r="AL14087" s="6"/>
      <c r="AM14087" s="6"/>
      <c r="AN14087" s="6"/>
      <c r="AO14087" s="6"/>
      <c r="AP14087" s="6"/>
      <c r="AQ14087" s="6"/>
      <c r="AR14087" s="6"/>
      <c r="AS14087" s="6"/>
      <c r="AT14087" s="6"/>
      <c r="AU14087" s="6"/>
      <c r="AV14087" s="6"/>
      <c r="AW14087" s="6"/>
      <c r="AX14087" s="6"/>
      <c r="AY14087" s="6"/>
      <c r="AZ14087" s="6"/>
      <c r="BA14087" s="6"/>
      <c r="BB14087" s="6"/>
      <c r="BC14087" s="6"/>
      <c r="BD14087" s="6"/>
      <c r="BE14087" s="6"/>
      <c r="BF14087" s="6"/>
      <c r="BG14087" s="6"/>
    </row>
    <row r="14088" spans="34:59" x14ac:dyDescent="0.25">
      <c r="AH14088" s="10"/>
      <c r="AI14088" s="6"/>
      <c r="AJ14088" s="10"/>
      <c r="AK14088" s="10"/>
      <c r="AL14088" s="10"/>
      <c r="AM14088" s="10"/>
      <c r="AN14088" s="10"/>
      <c r="AO14088" s="10"/>
      <c r="AP14088" s="10"/>
      <c r="AQ14088" s="10"/>
      <c r="AR14088" s="10"/>
      <c r="AS14088" s="10"/>
      <c r="AT14088" s="10"/>
      <c r="AU14088" s="10"/>
      <c r="AV14088" s="10"/>
      <c r="AW14088" s="10"/>
      <c r="AX14088" s="10"/>
      <c r="AY14088" s="10"/>
      <c r="AZ14088" s="10"/>
      <c r="BA14088" s="10"/>
      <c r="BB14088" s="10"/>
      <c r="BC14088" s="10"/>
      <c r="BD14088" s="10"/>
      <c r="BE14088" s="10"/>
      <c r="BF14088" s="10"/>
      <c r="BG14088" s="6"/>
    </row>
    <row r="14089" spans="34:59" x14ac:dyDescent="0.25">
      <c r="AH14089" s="6"/>
      <c r="AI14089" s="6"/>
      <c r="AJ14089" s="6"/>
      <c r="AK14089" s="6"/>
      <c r="AL14089" s="6"/>
      <c r="AM14089" s="6"/>
      <c r="AN14089" s="6"/>
      <c r="AO14089" s="6"/>
      <c r="AP14089" s="6"/>
      <c r="AQ14089" s="6"/>
      <c r="AR14089" s="6"/>
      <c r="AS14089" s="6"/>
      <c r="AT14089" s="6"/>
      <c r="AU14089" s="6"/>
      <c r="AV14089" s="6"/>
      <c r="AW14089" s="6"/>
      <c r="AX14089" s="6"/>
      <c r="AY14089" s="6"/>
      <c r="AZ14089" s="6"/>
      <c r="BA14089" s="6"/>
      <c r="BB14089" s="6"/>
      <c r="BC14089" s="6"/>
      <c r="BD14089" s="6"/>
      <c r="BE14089" s="6"/>
      <c r="BF14089" s="6"/>
      <c r="BG14089" s="10"/>
    </row>
    <row r="14090" spans="34:59" x14ac:dyDescent="0.25">
      <c r="AH14090" s="10"/>
      <c r="AI14090" s="6"/>
    </row>
    <row r="14091" spans="34:59" x14ac:dyDescent="0.25">
      <c r="AH14091" s="6"/>
      <c r="AI14091" s="6"/>
      <c r="AJ14091" s="6"/>
      <c r="AK14091" s="6"/>
      <c r="AL14091" s="6"/>
      <c r="AM14091" s="6"/>
      <c r="AN14091" s="6"/>
      <c r="AO14091" s="6"/>
      <c r="AP14091" s="6"/>
      <c r="AQ14091" s="6"/>
      <c r="AR14091" s="6"/>
      <c r="AS14091" s="6"/>
      <c r="AT14091" s="6"/>
      <c r="AU14091" s="6"/>
      <c r="AV14091" s="6"/>
      <c r="AW14091" s="6"/>
      <c r="AX14091" s="6"/>
      <c r="AY14091" s="6"/>
      <c r="AZ14091" s="6"/>
      <c r="BA14091" s="6"/>
      <c r="BB14091" s="6"/>
      <c r="BC14091" s="6"/>
      <c r="BD14091" s="6"/>
      <c r="BE14091" s="6"/>
      <c r="BF14091" s="6"/>
      <c r="BG14091" s="6"/>
    </row>
    <row r="14092" spans="34:59" x14ac:dyDescent="0.25">
      <c r="AH14092" s="10"/>
      <c r="AI14092" s="6"/>
      <c r="AJ14092" s="10"/>
      <c r="AK14092" s="10"/>
      <c r="AL14092" s="10"/>
      <c r="AM14092" s="10"/>
      <c r="AN14092" s="10"/>
      <c r="AO14092" s="10"/>
      <c r="AP14092" s="10"/>
      <c r="AQ14092" s="10"/>
      <c r="AR14092" s="10"/>
      <c r="AS14092" s="10"/>
      <c r="AT14092" s="10"/>
      <c r="AU14092" s="10"/>
      <c r="AV14092" s="10"/>
      <c r="AW14092" s="10"/>
      <c r="AX14092" s="10"/>
      <c r="AY14092" s="10"/>
      <c r="AZ14092" s="10"/>
      <c r="BA14092" s="10"/>
      <c r="BB14092" s="10"/>
      <c r="BC14092" s="10"/>
      <c r="BD14092" s="10"/>
      <c r="BE14092" s="10"/>
      <c r="BF14092" s="10"/>
      <c r="BG14092" s="6"/>
    </row>
    <row r="14093" spans="34:59" x14ac:dyDescent="0.25">
      <c r="AH14093" s="6"/>
      <c r="AI14093" s="6"/>
      <c r="AJ14093" s="6"/>
      <c r="AK14093" s="6"/>
      <c r="AL14093" s="6"/>
      <c r="AM14093" s="6"/>
      <c r="AN14093" s="6"/>
      <c r="AO14093" s="6"/>
      <c r="AP14093" s="6"/>
      <c r="AQ14093" s="6"/>
      <c r="AR14093" s="6"/>
      <c r="AS14093" s="6"/>
      <c r="AT14093" s="6"/>
      <c r="AU14093" s="6"/>
      <c r="AV14093" s="6"/>
      <c r="AW14093" s="6"/>
      <c r="AX14093" s="6"/>
      <c r="AY14093" s="6"/>
      <c r="AZ14093" s="6"/>
      <c r="BA14093" s="6"/>
      <c r="BB14093" s="6"/>
      <c r="BC14093" s="6"/>
      <c r="BD14093" s="6"/>
      <c r="BE14093" s="6"/>
      <c r="BF14093" s="6"/>
      <c r="BG14093" s="10"/>
    </row>
    <row r="14094" spans="34:59" x14ac:dyDescent="0.25">
      <c r="AH14094" s="10"/>
      <c r="AI14094" s="6"/>
    </row>
    <row r="14095" spans="34:59" x14ac:dyDescent="0.25">
      <c r="AH14095" s="6"/>
      <c r="AI14095" s="6"/>
      <c r="AJ14095" s="6"/>
      <c r="AK14095" s="6"/>
      <c r="AL14095" s="6"/>
      <c r="AM14095" s="6"/>
      <c r="AN14095" s="6"/>
      <c r="AO14095" s="6"/>
      <c r="AP14095" s="6"/>
      <c r="AQ14095" s="6"/>
      <c r="AR14095" s="6"/>
      <c r="AS14095" s="6"/>
      <c r="AT14095" s="6"/>
      <c r="AU14095" s="6"/>
      <c r="AV14095" s="6"/>
      <c r="AW14095" s="6"/>
      <c r="AX14095" s="6"/>
      <c r="AY14095" s="6"/>
      <c r="AZ14095" s="6"/>
      <c r="BA14095" s="6"/>
      <c r="BB14095" s="6"/>
      <c r="BC14095" s="6"/>
      <c r="BD14095" s="6"/>
      <c r="BE14095" s="6"/>
      <c r="BF14095" s="6"/>
      <c r="BG14095" s="6"/>
    </row>
    <row r="14096" spans="34:59" x14ac:dyDescent="0.25">
      <c r="AH14096" s="10"/>
      <c r="AI14096" s="6"/>
      <c r="AJ14096" s="10"/>
      <c r="AK14096" s="10"/>
      <c r="AL14096" s="10"/>
      <c r="AM14096" s="10"/>
      <c r="AN14096" s="10"/>
      <c r="AO14096" s="10"/>
      <c r="AP14096" s="10"/>
      <c r="AQ14096" s="10"/>
      <c r="AR14096" s="10"/>
      <c r="AS14096" s="10"/>
      <c r="AT14096" s="10"/>
      <c r="AU14096" s="10"/>
      <c r="AV14096" s="10"/>
      <c r="AW14096" s="10"/>
      <c r="AX14096" s="10"/>
      <c r="AY14096" s="10"/>
      <c r="AZ14096" s="10"/>
      <c r="BA14096" s="10"/>
      <c r="BB14096" s="10"/>
      <c r="BC14096" s="10"/>
      <c r="BD14096" s="10"/>
      <c r="BE14096" s="10"/>
      <c r="BF14096" s="10"/>
      <c r="BG14096" s="6"/>
    </row>
    <row r="14097" spans="34:59" x14ac:dyDescent="0.25">
      <c r="AH14097" s="6"/>
      <c r="AI14097" s="6"/>
      <c r="AJ14097" s="6"/>
      <c r="AK14097" s="6"/>
      <c r="AL14097" s="6"/>
      <c r="AM14097" s="6"/>
      <c r="AN14097" s="6"/>
      <c r="AO14097" s="6"/>
      <c r="AP14097" s="6"/>
      <c r="AQ14097" s="6"/>
      <c r="AR14097" s="6"/>
      <c r="AS14097" s="6"/>
      <c r="AT14097" s="6"/>
      <c r="AU14097" s="6"/>
      <c r="AV14097" s="6"/>
      <c r="AW14097" s="6"/>
      <c r="AX14097" s="6"/>
      <c r="AY14097" s="6"/>
      <c r="AZ14097" s="6"/>
      <c r="BA14097" s="6"/>
      <c r="BB14097" s="6"/>
      <c r="BC14097" s="6"/>
      <c r="BD14097" s="6"/>
      <c r="BE14097" s="6"/>
      <c r="BF14097" s="6"/>
      <c r="BG14097" s="10"/>
    </row>
    <row r="14098" spans="34:59" x14ac:dyDescent="0.25">
      <c r="AH14098" s="10"/>
      <c r="AI14098" s="6"/>
    </row>
    <row r="14099" spans="34:59" x14ac:dyDescent="0.25">
      <c r="AH14099" s="6"/>
      <c r="AI14099" s="6"/>
      <c r="AJ14099" s="6"/>
      <c r="AK14099" s="6"/>
      <c r="AL14099" s="6"/>
      <c r="AM14099" s="6"/>
      <c r="AN14099" s="6"/>
      <c r="AO14099" s="6"/>
      <c r="AP14099" s="6"/>
      <c r="AQ14099" s="6"/>
      <c r="AR14099" s="6"/>
      <c r="AS14099" s="6"/>
      <c r="AT14099" s="6"/>
      <c r="AU14099" s="6"/>
      <c r="AV14099" s="6"/>
      <c r="AW14099" s="6"/>
      <c r="AX14099" s="6"/>
      <c r="AY14099" s="6"/>
      <c r="AZ14099" s="6"/>
      <c r="BA14099" s="6"/>
      <c r="BB14099" s="6"/>
      <c r="BC14099" s="6"/>
      <c r="BD14099" s="6"/>
      <c r="BE14099" s="6"/>
      <c r="BF14099" s="6"/>
      <c r="BG14099" s="6"/>
    </row>
    <row r="14100" spans="34:59" x14ac:dyDescent="0.25">
      <c r="AH14100" s="10"/>
      <c r="AI14100" s="6"/>
      <c r="AJ14100" s="10"/>
      <c r="AK14100" s="10"/>
      <c r="AL14100" s="10"/>
      <c r="AM14100" s="10"/>
      <c r="AN14100" s="10"/>
      <c r="AO14100" s="10"/>
      <c r="AP14100" s="10"/>
      <c r="AQ14100" s="10"/>
      <c r="AR14100" s="10"/>
      <c r="AS14100" s="10"/>
      <c r="AT14100" s="10"/>
      <c r="AU14100" s="10"/>
      <c r="AV14100" s="10"/>
      <c r="AW14100" s="10"/>
      <c r="AX14100" s="10"/>
      <c r="AY14100" s="10"/>
      <c r="AZ14100" s="10"/>
      <c r="BA14100" s="10"/>
      <c r="BB14100" s="10"/>
      <c r="BC14100" s="10"/>
      <c r="BD14100" s="10"/>
      <c r="BE14100" s="10"/>
      <c r="BF14100" s="10"/>
      <c r="BG14100" s="6"/>
    </row>
    <row r="14102" spans="34:59" x14ac:dyDescent="0.25">
      <c r="AH14102" s="10"/>
      <c r="AI14102" s="6"/>
    </row>
    <row r="14103" spans="34:59" x14ac:dyDescent="0.25">
      <c r="AH14103" s="6"/>
      <c r="AI14103" s="6"/>
      <c r="AJ14103" s="6"/>
      <c r="AK14103" s="6"/>
      <c r="AL14103" s="6"/>
      <c r="AM14103" s="6"/>
      <c r="AN14103" s="6"/>
      <c r="AO14103" s="6"/>
      <c r="AP14103" s="6"/>
      <c r="AQ14103" s="6"/>
      <c r="AR14103" s="6"/>
      <c r="AS14103" s="6"/>
      <c r="AT14103" s="6"/>
      <c r="AU14103" s="6"/>
      <c r="AV14103" s="6"/>
      <c r="AW14103" s="6"/>
      <c r="AX14103" s="6"/>
      <c r="AY14103" s="6"/>
      <c r="AZ14103" s="6"/>
      <c r="BA14103" s="6"/>
      <c r="BB14103" s="6"/>
      <c r="BC14103" s="6"/>
      <c r="BD14103" s="6"/>
      <c r="BE14103" s="6"/>
      <c r="BF14103" s="6"/>
      <c r="BG14103" s="6"/>
    </row>
    <row r="14104" spans="34:59" x14ac:dyDescent="0.25">
      <c r="AH14104" s="10"/>
      <c r="AI14104" s="6"/>
      <c r="AJ14104" s="10"/>
      <c r="AK14104" s="10"/>
      <c r="AL14104" s="10"/>
      <c r="AM14104" s="10"/>
      <c r="AN14104" s="10"/>
      <c r="AO14104" s="10"/>
      <c r="AP14104" s="10"/>
      <c r="AQ14104" s="10"/>
      <c r="AR14104" s="10"/>
      <c r="AS14104" s="10"/>
      <c r="AT14104" s="10"/>
      <c r="AU14104" s="10"/>
      <c r="AV14104" s="10"/>
      <c r="AW14104" s="10"/>
      <c r="AX14104" s="10"/>
      <c r="AY14104" s="10"/>
      <c r="AZ14104" s="10"/>
      <c r="BA14104" s="10"/>
      <c r="BB14104" s="10"/>
      <c r="BC14104" s="10"/>
      <c r="BD14104" s="10"/>
      <c r="BE14104" s="10"/>
      <c r="BF14104" s="10"/>
      <c r="BG14104" s="6"/>
    </row>
    <row r="14105" spans="34:59" x14ac:dyDescent="0.25">
      <c r="AH14105" s="6"/>
      <c r="AI14105" s="6"/>
      <c r="AJ14105" s="6"/>
      <c r="AK14105" s="6"/>
      <c r="AL14105" s="6"/>
      <c r="AM14105" s="6"/>
      <c r="AN14105" s="6"/>
      <c r="AO14105" s="6"/>
      <c r="AP14105" s="6"/>
      <c r="AQ14105" s="6"/>
      <c r="AR14105" s="6"/>
      <c r="AS14105" s="6"/>
      <c r="AT14105" s="6"/>
      <c r="AU14105" s="6"/>
      <c r="AV14105" s="6"/>
      <c r="AW14105" s="6"/>
      <c r="AX14105" s="6"/>
      <c r="AY14105" s="6"/>
      <c r="AZ14105" s="6"/>
      <c r="BA14105" s="6"/>
      <c r="BB14105" s="6"/>
      <c r="BC14105" s="6"/>
      <c r="BD14105" s="6"/>
      <c r="BE14105" s="6"/>
      <c r="BF14105" s="6"/>
      <c r="BG14105" s="10"/>
    </row>
    <row r="14106" spans="34:59" x14ac:dyDescent="0.25">
      <c r="AH14106" s="10"/>
      <c r="AI14106" s="6"/>
    </row>
    <row r="14107" spans="34:59" x14ac:dyDescent="0.25">
      <c r="AH14107" s="6"/>
      <c r="AI14107" s="6"/>
      <c r="AJ14107" s="6"/>
      <c r="AK14107" s="6"/>
      <c r="AL14107" s="6"/>
      <c r="AM14107" s="6"/>
      <c r="AN14107" s="6"/>
      <c r="AO14107" s="6"/>
      <c r="AP14107" s="6"/>
      <c r="AQ14107" s="6"/>
      <c r="AR14107" s="6"/>
      <c r="AS14107" s="6"/>
      <c r="AT14107" s="6"/>
      <c r="AU14107" s="6"/>
      <c r="AV14107" s="6"/>
      <c r="AW14107" s="6"/>
      <c r="AX14107" s="6"/>
      <c r="AY14107" s="6"/>
      <c r="AZ14107" s="6"/>
      <c r="BA14107" s="6"/>
      <c r="BB14107" s="6"/>
      <c r="BC14107" s="6"/>
      <c r="BD14107" s="6"/>
      <c r="BE14107" s="6"/>
      <c r="BF14107" s="6"/>
      <c r="BG14107" s="6"/>
    </row>
    <row r="14108" spans="34:59" x14ac:dyDescent="0.25">
      <c r="AH14108" s="10"/>
      <c r="AI14108" s="6"/>
      <c r="AJ14108" s="10"/>
      <c r="AK14108" s="10"/>
      <c r="AL14108" s="10"/>
      <c r="AM14108" s="10"/>
      <c r="AN14108" s="10"/>
      <c r="AO14108" s="10"/>
      <c r="AP14108" s="10"/>
      <c r="AQ14108" s="10"/>
      <c r="AR14108" s="10"/>
      <c r="AS14108" s="10"/>
      <c r="AT14108" s="10"/>
      <c r="AU14108" s="10"/>
      <c r="AV14108" s="10"/>
      <c r="AW14108" s="10"/>
      <c r="AX14108" s="10"/>
      <c r="AY14108" s="10"/>
      <c r="AZ14108" s="10"/>
      <c r="BA14108" s="10"/>
      <c r="BB14108" s="10"/>
      <c r="BC14108" s="10"/>
      <c r="BD14108" s="10"/>
      <c r="BE14108" s="10"/>
      <c r="BF14108" s="10"/>
      <c r="BG14108" s="6"/>
    </row>
    <row r="14109" spans="34:59" x14ac:dyDescent="0.25">
      <c r="AH14109" s="6"/>
      <c r="AI14109" s="6"/>
      <c r="AJ14109" s="6"/>
      <c r="AK14109" s="6"/>
      <c r="AL14109" s="6"/>
      <c r="AM14109" s="6"/>
      <c r="AN14109" s="6"/>
      <c r="AO14109" s="6"/>
      <c r="AP14109" s="6"/>
      <c r="AQ14109" s="6"/>
      <c r="AR14109" s="6"/>
      <c r="AS14109" s="6"/>
      <c r="AT14109" s="6"/>
      <c r="AU14109" s="6"/>
      <c r="AV14109" s="6"/>
      <c r="AW14109" s="6"/>
      <c r="AX14109" s="6"/>
      <c r="AY14109" s="6"/>
      <c r="AZ14109" s="6"/>
      <c r="BA14109" s="6"/>
      <c r="BB14109" s="6"/>
      <c r="BC14109" s="6"/>
      <c r="BD14109" s="6"/>
      <c r="BE14109" s="6"/>
      <c r="BF14109" s="6"/>
      <c r="BG14109" s="10"/>
    </row>
    <row r="14110" spans="34:59" x14ac:dyDescent="0.25">
      <c r="AH14110" s="10"/>
      <c r="AI14110" s="6"/>
    </row>
    <row r="14111" spans="34:59" x14ac:dyDescent="0.25">
      <c r="AH14111" s="6"/>
      <c r="AI14111" s="6"/>
      <c r="AJ14111" s="6"/>
      <c r="AK14111" s="6"/>
      <c r="AL14111" s="6"/>
      <c r="AM14111" s="6"/>
      <c r="AN14111" s="6"/>
      <c r="AO14111" s="6"/>
      <c r="AP14111" s="6"/>
      <c r="AQ14111" s="6"/>
      <c r="AR14111" s="6"/>
      <c r="AS14111" s="6"/>
      <c r="AT14111" s="6"/>
      <c r="AU14111" s="6"/>
      <c r="AV14111" s="6"/>
      <c r="AW14111" s="6"/>
      <c r="AX14111" s="6"/>
      <c r="AY14111" s="6"/>
      <c r="AZ14111" s="6"/>
      <c r="BA14111" s="6"/>
      <c r="BB14111" s="6"/>
      <c r="BC14111" s="6"/>
      <c r="BD14111" s="6"/>
      <c r="BE14111" s="6"/>
      <c r="BF14111" s="6"/>
      <c r="BG14111" s="6"/>
    </row>
    <row r="14112" spans="34:59" x14ac:dyDescent="0.25">
      <c r="AH14112" s="10"/>
      <c r="AI14112" s="6"/>
      <c r="AJ14112" s="10"/>
      <c r="AK14112" s="10"/>
      <c r="AL14112" s="10"/>
      <c r="AM14112" s="10"/>
      <c r="AN14112" s="10"/>
      <c r="AO14112" s="10"/>
      <c r="AP14112" s="10"/>
      <c r="AQ14112" s="10"/>
      <c r="AR14112" s="10"/>
      <c r="AS14112" s="10"/>
      <c r="AT14112" s="10"/>
      <c r="AU14112" s="10"/>
      <c r="AV14112" s="10"/>
      <c r="AW14112" s="10"/>
      <c r="AX14112" s="10"/>
      <c r="AY14112" s="10"/>
      <c r="AZ14112" s="10"/>
      <c r="BA14112" s="10"/>
      <c r="BB14112" s="10"/>
      <c r="BC14112" s="10"/>
      <c r="BD14112" s="10"/>
      <c r="BE14112" s="10"/>
      <c r="BF14112" s="10"/>
      <c r="BG14112" s="6"/>
    </row>
    <row r="14113" spans="34:59" x14ac:dyDescent="0.25">
      <c r="AH14113" s="6"/>
      <c r="AI14113" s="6"/>
      <c r="AJ14113" s="6"/>
      <c r="AK14113" s="6"/>
      <c r="AL14113" s="6"/>
      <c r="AM14113" s="6"/>
      <c r="AN14113" s="6"/>
      <c r="AO14113" s="6"/>
      <c r="AP14113" s="6"/>
      <c r="AQ14113" s="6"/>
      <c r="AR14113" s="6"/>
      <c r="AS14113" s="6"/>
      <c r="AT14113" s="6"/>
      <c r="AU14113" s="6"/>
      <c r="AV14113" s="6"/>
      <c r="AW14113" s="6"/>
      <c r="AX14113" s="6"/>
      <c r="AY14113" s="6"/>
      <c r="AZ14113" s="6"/>
      <c r="BA14113" s="6"/>
      <c r="BB14113" s="6"/>
      <c r="BC14113" s="6"/>
      <c r="BD14113" s="6"/>
      <c r="BE14113" s="6"/>
      <c r="BF14113" s="6"/>
      <c r="BG14113" s="10"/>
    </row>
    <row r="14114" spans="34:59" x14ac:dyDescent="0.25">
      <c r="AH14114" s="10"/>
      <c r="AI14114" s="6"/>
    </row>
    <row r="14115" spans="34:59" x14ac:dyDescent="0.25">
      <c r="AH14115" s="6"/>
      <c r="AI14115" s="6"/>
      <c r="AJ14115" s="6"/>
      <c r="AK14115" s="6"/>
      <c r="AL14115" s="6"/>
      <c r="AM14115" s="6"/>
      <c r="AN14115" s="6"/>
      <c r="AO14115" s="6"/>
      <c r="AP14115" s="6"/>
      <c r="AQ14115" s="6"/>
      <c r="AR14115" s="6"/>
      <c r="AS14115" s="6"/>
      <c r="AT14115" s="6"/>
      <c r="AU14115" s="6"/>
      <c r="AV14115" s="6"/>
      <c r="AW14115" s="6"/>
      <c r="AX14115" s="6"/>
      <c r="AY14115" s="6"/>
      <c r="AZ14115" s="6"/>
      <c r="BA14115" s="6"/>
      <c r="BB14115" s="6"/>
      <c r="BC14115" s="6"/>
      <c r="BD14115" s="6"/>
      <c r="BE14115" s="6"/>
      <c r="BF14115" s="6"/>
      <c r="BG14115" s="6"/>
    </row>
    <row r="14116" spans="34:59" x14ac:dyDescent="0.25">
      <c r="AH14116" s="10"/>
      <c r="AI14116" s="6"/>
      <c r="AJ14116" s="10"/>
      <c r="AK14116" s="10"/>
      <c r="AL14116" s="10"/>
      <c r="AM14116" s="10"/>
      <c r="AN14116" s="10"/>
      <c r="AO14116" s="10"/>
      <c r="AP14116" s="10"/>
      <c r="AQ14116" s="10"/>
      <c r="AR14116" s="10"/>
      <c r="AS14116" s="10"/>
      <c r="AT14116" s="10"/>
      <c r="AU14116" s="10"/>
      <c r="AV14116" s="10"/>
      <c r="AW14116" s="10"/>
      <c r="AX14116" s="10"/>
      <c r="AY14116" s="10"/>
      <c r="AZ14116" s="10"/>
      <c r="BA14116" s="10"/>
      <c r="BB14116" s="10"/>
      <c r="BC14116" s="10"/>
      <c r="BD14116" s="10"/>
      <c r="BE14116" s="10"/>
      <c r="BF14116" s="10"/>
      <c r="BG14116" s="6"/>
    </row>
    <row r="14118" spans="34:59" x14ac:dyDescent="0.25">
      <c r="AH14118" s="10"/>
      <c r="AI14118" s="6"/>
    </row>
    <row r="14119" spans="34:59" x14ac:dyDescent="0.25">
      <c r="AH14119" s="6"/>
      <c r="AI14119" s="6"/>
      <c r="AJ14119" s="6"/>
      <c r="AK14119" s="6"/>
      <c r="AL14119" s="6"/>
      <c r="AM14119" s="6"/>
      <c r="AN14119" s="6"/>
      <c r="AO14119" s="6"/>
      <c r="AP14119" s="6"/>
      <c r="AQ14119" s="6"/>
      <c r="AR14119" s="6"/>
      <c r="AS14119" s="6"/>
      <c r="AT14119" s="6"/>
      <c r="AU14119" s="6"/>
      <c r="AV14119" s="6"/>
      <c r="AW14119" s="6"/>
      <c r="AX14119" s="6"/>
      <c r="AY14119" s="6"/>
      <c r="AZ14119" s="6"/>
      <c r="BA14119" s="6"/>
      <c r="BB14119" s="6"/>
      <c r="BC14119" s="6"/>
      <c r="BD14119" s="6"/>
      <c r="BE14119" s="6"/>
      <c r="BF14119" s="6"/>
      <c r="BG14119" s="6"/>
    </row>
    <row r="14120" spans="34:59" x14ac:dyDescent="0.25">
      <c r="AH14120" s="10"/>
      <c r="AI14120" s="6"/>
      <c r="AJ14120" s="10"/>
      <c r="AK14120" s="10"/>
      <c r="AL14120" s="10"/>
      <c r="AM14120" s="10"/>
      <c r="AN14120" s="10"/>
      <c r="AO14120" s="10"/>
      <c r="AP14120" s="10"/>
      <c r="AQ14120" s="10"/>
      <c r="AR14120" s="10"/>
      <c r="AS14120" s="10"/>
      <c r="AT14120" s="10"/>
      <c r="AU14120" s="10"/>
      <c r="AV14120" s="10"/>
      <c r="AW14120" s="10"/>
      <c r="AX14120" s="10"/>
      <c r="AY14120" s="10"/>
      <c r="AZ14120" s="10"/>
      <c r="BA14120" s="10"/>
      <c r="BB14120" s="10"/>
      <c r="BC14120" s="10"/>
      <c r="BD14120" s="10"/>
      <c r="BE14120" s="10"/>
      <c r="BF14120" s="10"/>
      <c r="BG14120" s="6"/>
    </row>
    <row r="14121" spans="34:59" x14ac:dyDescent="0.25">
      <c r="AH14121" s="6"/>
      <c r="AI14121" s="6"/>
      <c r="AJ14121" s="6"/>
      <c r="AK14121" s="6"/>
      <c r="AL14121" s="6"/>
      <c r="AM14121" s="6"/>
      <c r="AN14121" s="6"/>
      <c r="AO14121" s="6"/>
      <c r="AP14121" s="6"/>
      <c r="AQ14121" s="6"/>
      <c r="AR14121" s="6"/>
      <c r="AS14121" s="6"/>
      <c r="AT14121" s="6"/>
      <c r="AU14121" s="6"/>
      <c r="AV14121" s="6"/>
      <c r="AW14121" s="6"/>
      <c r="AX14121" s="6"/>
      <c r="AY14121" s="6"/>
      <c r="AZ14121" s="6"/>
      <c r="BA14121" s="6"/>
      <c r="BB14121" s="6"/>
      <c r="BC14121" s="6"/>
      <c r="BD14121" s="6"/>
      <c r="BE14121" s="6"/>
      <c r="BF14121" s="6"/>
      <c r="BG14121" s="10"/>
    </row>
    <row r="14122" spans="34:59" x14ac:dyDescent="0.25">
      <c r="AH14122" s="10"/>
      <c r="AI14122" s="6"/>
    </row>
    <row r="14123" spans="34:59" x14ac:dyDescent="0.25">
      <c r="AH14123" s="6"/>
      <c r="AI14123" s="6"/>
      <c r="AJ14123" s="6"/>
      <c r="AK14123" s="6"/>
      <c r="AL14123" s="6"/>
      <c r="AM14123" s="6"/>
      <c r="AN14123" s="6"/>
      <c r="AO14123" s="6"/>
      <c r="AP14123" s="6"/>
      <c r="AQ14123" s="6"/>
      <c r="AR14123" s="6"/>
      <c r="AS14123" s="6"/>
      <c r="AT14123" s="6"/>
      <c r="AU14123" s="6"/>
      <c r="AV14123" s="6"/>
      <c r="AW14123" s="6"/>
      <c r="AX14123" s="6"/>
      <c r="AY14123" s="6"/>
      <c r="AZ14123" s="6"/>
      <c r="BA14123" s="6"/>
      <c r="BB14123" s="6"/>
      <c r="BC14123" s="6"/>
      <c r="BD14123" s="6"/>
      <c r="BE14123" s="6"/>
      <c r="BF14123" s="6"/>
      <c r="BG14123" s="6"/>
    </row>
    <row r="14124" spans="34:59" x14ac:dyDescent="0.25">
      <c r="AH14124" s="10"/>
      <c r="AI14124" s="6"/>
      <c r="AJ14124" s="10"/>
      <c r="AK14124" s="10"/>
      <c r="AL14124" s="10"/>
      <c r="AM14124" s="10"/>
      <c r="AN14124" s="10"/>
      <c r="AO14124" s="10"/>
      <c r="AP14124" s="10"/>
      <c r="AQ14124" s="10"/>
      <c r="AR14124" s="10"/>
      <c r="AS14124" s="10"/>
      <c r="AT14124" s="10"/>
      <c r="AU14124" s="10"/>
      <c r="AV14124" s="10"/>
      <c r="AW14124" s="10"/>
      <c r="AX14124" s="10"/>
      <c r="AY14124" s="10"/>
      <c r="AZ14124" s="10"/>
      <c r="BA14124" s="10"/>
      <c r="BB14124" s="10"/>
      <c r="BC14124" s="10"/>
      <c r="BD14124" s="10"/>
      <c r="BE14124" s="10"/>
      <c r="BF14124" s="10"/>
      <c r="BG14124" s="6"/>
    </row>
    <row r="14125" spans="34:59" x14ac:dyDescent="0.25">
      <c r="AH14125" s="6"/>
      <c r="AI14125" s="6"/>
      <c r="AJ14125" s="6"/>
      <c r="AK14125" s="6"/>
      <c r="AL14125" s="6"/>
      <c r="AM14125" s="6"/>
      <c r="AN14125" s="6"/>
      <c r="AO14125" s="6"/>
      <c r="AP14125" s="6"/>
      <c r="AQ14125" s="6"/>
      <c r="AR14125" s="6"/>
      <c r="AS14125" s="6"/>
      <c r="AT14125" s="6"/>
      <c r="AU14125" s="6"/>
      <c r="AV14125" s="6"/>
      <c r="AW14125" s="6"/>
      <c r="AX14125" s="6"/>
      <c r="AY14125" s="6"/>
      <c r="AZ14125" s="6"/>
      <c r="BA14125" s="6"/>
      <c r="BB14125" s="6"/>
      <c r="BC14125" s="6"/>
      <c r="BD14125" s="6"/>
      <c r="BE14125" s="6"/>
      <c r="BF14125" s="6"/>
      <c r="BG14125" s="10"/>
    </row>
    <row r="14126" spans="34:59" x14ac:dyDescent="0.25">
      <c r="AH14126" s="10"/>
      <c r="AI14126" s="6"/>
    </row>
    <row r="14127" spans="34:59" x14ac:dyDescent="0.25">
      <c r="AH14127" s="6"/>
      <c r="AI14127" s="6"/>
      <c r="AJ14127" s="6"/>
      <c r="AK14127" s="6"/>
      <c r="AL14127" s="6"/>
      <c r="AM14127" s="6"/>
      <c r="AN14127" s="6"/>
      <c r="AO14127" s="6"/>
      <c r="AP14127" s="6"/>
      <c r="AQ14127" s="6"/>
      <c r="AR14127" s="6"/>
      <c r="AS14127" s="6"/>
      <c r="AT14127" s="6"/>
      <c r="AU14127" s="6"/>
      <c r="AV14127" s="6"/>
      <c r="AW14127" s="6"/>
      <c r="AX14127" s="6"/>
      <c r="AY14127" s="6"/>
      <c r="AZ14127" s="6"/>
      <c r="BA14127" s="6"/>
      <c r="BB14127" s="6"/>
      <c r="BC14127" s="6"/>
      <c r="BD14127" s="6"/>
      <c r="BE14127" s="6"/>
      <c r="BF14127" s="6"/>
      <c r="BG14127" s="6"/>
    </row>
    <row r="14128" spans="34:59" x14ac:dyDescent="0.25">
      <c r="AH14128" s="10"/>
      <c r="AI14128" s="6"/>
      <c r="AJ14128" s="10"/>
      <c r="AK14128" s="10"/>
      <c r="AL14128" s="10"/>
      <c r="AM14128" s="10"/>
      <c r="AN14128" s="10"/>
      <c r="AO14128" s="10"/>
      <c r="AP14128" s="10"/>
      <c r="AQ14128" s="10"/>
      <c r="AR14128" s="10"/>
      <c r="AS14128" s="10"/>
      <c r="AT14128" s="10"/>
      <c r="AU14128" s="10"/>
      <c r="AV14128" s="10"/>
      <c r="AW14128" s="10"/>
      <c r="AX14128" s="10"/>
      <c r="AY14128" s="10"/>
      <c r="AZ14128" s="10"/>
      <c r="BA14128" s="10"/>
      <c r="BB14128" s="10"/>
      <c r="BC14128" s="10"/>
      <c r="BD14128" s="10"/>
      <c r="BE14128" s="10"/>
      <c r="BF14128" s="10"/>
      <c r="BG14128" s="6"/>
    </row>
    <row r="14129" spans="34:59" x14ac:dyDescent="0.25">
      <c r="AH14129" s="6"/>
      <c r="AI14129" s="6"/>
      <c r="AJ14129" s="6"/>
      <c r="AK14129" s="6"/>
      <c r="AL14129" s="6"/>
      <c r="AM14129" s="6"/>
      <c r="AN14129" s="6"/>
      <c r="AO14129" s="6"/>
      <c r="AP14129" s="6"/>
      <c r="AQ14129" s="6"/>
      <c r="AR14129" s="6"/>
      <c r="AS14129" s="6"/>
      <c r="AT14129" s="6"/>
      <c r="AU14129" s="6"/>
      <c r="AV14129" s="6"/>
      <c r="AW14129" s="6"/>
      <c r="AX14129" s="6"/>
      <c r="AY14129" s="6"/>
      <c r="AZ14129" s="6"/>
      <c r="BA14129" s="6"/>
      <c r="BB14129" s="6"/>
      <c r="BC14129" s="6"/>
      <c r="BD14129" s="6"/>
      <c r="BE14129" s="6"/>
      <c r="BF14129" s="6"/>
      <c r="BG14129" s="10"/>
    </row>
    <row r="14130" spans="34:59" x14ac:dyDescent="0.25">
      <c r="AH14130" s="10"/>
      <c r="AI14130" s="6"/>
    </row>
    <row r="14131" spans="34:59" x14ac:dyDescent="0.25">
      <c r="AH14131" s="6"/>
      <c r="AI14131" s="6"/>
      <c r="AJ14131" s="6"/>
      <c r="AK14131" s="6"/>
      <c r="AL14131" s="6"/>
      <c r="AM14131" s="6"/>
      <c r="AN14131" s="6"/>
      <c r="AO14131" s="6"/>
      <c r="AP14131" s="6"/>
      <c r="AQ14131" s="6"/>
      <c r="AR14131" s="6"/>
      <c r="AS14131" s="6"/>
      <c r="AT14131" s="6"/>
      <c r="AU14131" s="6"/>
      <c r="AV14131" s="6"/>
      <c r="AW14131" s="6"/>
      <c r="AX14131" s="6"/>
      <c r="AY14131" s="6"/>
      <c r="AZ14131" s="6"/>
      <c r="BA14131" s="6"/>
      <c r="BB14131" s="6"/>
      <c r="BC14131" s="6"/>
      <c r="BD14131" s="6"/>
      <c r="BE14131" s="6"/>
      <c r="BF14131" s="6"/>
      <c r="BG14131" s="6"/>
    </row>
    <row r="14132" spans="34:59" x14ac:dyDescent="0.25">
      <c r="AH14132" s="10"/>
      <c r="AI14132" s="6"/>
      <c r="AJ14132" s="10"/>
      <c r="AK14132" s="10"/>
      <c r="AL14132" s="10"/>
      <c r="AM14132" s="10"/>
      <c r="AN14132" s="10"/>
      <c r="AO14132" s="10"/>
      <c r="AP14132" s="10"/>
      <c r="AQ14132" s="10"/>
      <c r="AR14132" s="10"/>
      <c r="AS14132" s="10"/>
      <c r="AT14132" s="10"/>
      <c r="AU14132" s="10"/>
      <c r="AV14132" s="10"/>
      <c r="AW14132" s="10"/>
      <c r="AX14132" s="10"/>
      <c r="AY14132" s="10"/>
      <c r="AZ14132" s="10"/>
      <c r="BA14132" s="10"/>
      <c r="BB14132" s="10"/>
      <c r="BC14132" s="10"/>
      <c r="BD14132" s="10"/>
      <c r="BE14132" s="10"/>
      <c r="BF14132" s="10"/>
      <c r="BG14132" s="6"/>
    </row>
    <row r="14134" spans="34:59" x14ac:dyDescent="0.25">
      <c r="AH14134" s="10"/>
      <c r="AI14134" s="6"/>
    </row>
    <row r="14135" spans="34:59" x14ac:dyDescent="0.25">
      <c r="AH14135" s="6"/>
      <c r="AI14135" s="6"/>
      <c r="AJ14135" s="6"/>
      <c r="AK14135" s="6"/>
      <c r="AL14135" s="6"/>
      <c r="AM14135" s="6"/>
      <c r="AN14135" s="6"/>
      <c r="AO14135" s="6"/>
      <c r="AP14135" s="6"/>
      <c r="AQ14135" s="6"/>
      <c r="AR14135" s="6"/>
      <c r="AS14135" s="6"/>
      <c r="AT14135" s="6"/>
      <c r="AU14135" s="6"/>
      <c r="AV14135" s="6"/>
      <c r="AW14135" s="6"/>
      <c r="AX14135" s="6"/>
      <c r="AY14135" s="6"/>
      <c r="AZ14135" s="6"/>
      <c r="BA14135" s="6"/>
      <c r="BB14135" s="6"/>
      <c r="BC14135" s="6"/>
      <c r="BD14135" s="6"/>
      <c r="BE14135" s="6"/>
      <c r="BF14135" s="6"/>
      <c r="BG14135" s="6"/>
    </row>
    <row r="14136" spans="34:59" x14ac:dyDescent="0.25">
      <c r="AH14136" s="10"/>
      <c r="AI14136" s="6"/>
      <c r="AJ14136" s="10"/>
      <c r="AK14136" s="10"/>
      <c r="AL14136" s="10"/>
      <c r="AM14136" s="10"/>
      <c r="AN14136" s="10"/>
      <c r="AO14136" s="10"/>
      <c r="AP14136" s="10"/>
      <c r="AQ14136" s="10"/>
      <c r="AR14136" s="10"/>
      <c r="AS14136" s="10"/>
      <c r="AT14136" s="10"/>
      <c r="AU14136" s="10"/>
      <c r="AV14136" s="10"/>
      <c r="AW14136" s="10"/>
      <c r="AX14136" s="10"/>
      <c r="AY14136" s="10"/>
      <c r="AZ14136" s="10"/>
      <c r="BA14136" s="10"/>
      <c r="BB14136" s="10"/>
      <c r="BC14136" s="10"/>
      <c r="BD14136" s="10"/>
      <c r="BE14136" s="10"/>
      <c r="BF14136" s="10"/>
      <c r="BG14136" s="6"/>
    </row>
    <row r="14137" spans="34:59" x14ac:dyDescent="0.25">
      <c r="AH14137" s="6"/>
      <c r="AI14137" s="6"/>
      <c r="AJ14137" s="6"/>
      <c r="AK14137" s="6"/>
      <c r="AL14137" s="6"/>
      <c r="AM14137" s="6"/>
      <c r="AN14137" s="6"/>
      <c r="AO14137" s="6"/>
      <c r="AP14137" s="6"/>
      <c r="AQ14137" s="6"/>
      <c r="AR14137" s="6"/>
      <c r="AS14137" s="6"/>
      <c r="AT14137" s="6"/>
      <c r="AU14137" s="6"/>
      <c r="AV14137" s="6"/>
      <c r="AW14137" s="6"/>
      <c r="AX14137" s="6"/>
      <c r="AY14137" s="6"/>
      <c r="AZ14137" s="6"/>
      <c r="BA14137" s="6"/>
      <c r="BB14137" s="6"/>
      <c r="BC14137" s="6"/>
      <c r="BD14137" s="6"/>
      <c r="BE14137" s="6"/>
      <c r="BF14137" s="6"/>
      <c r="BG14137" s="10"/>
    </row>
    <row r="14138" spans="34:59" x14ac:dyDescent="0.25">
      <c r="AH14138" s="10"/>
      <c r="AI14138" s="6"/>
    </row>
    <row r="14139" spans="34:59" x14ac:dyDescent="0.25">
      <c r="AH14139" s="6"/>
      <c r="AI14139" s="6"/>
      <c r="AJ14139" s="6"/>
      <c r="AK14139" s="6"/>
      <c r="AL14139" s="6"/>
      <c r="AM14139" s="6"/>
      <c r="AN14139" s="6"/>
      <c r="AO14139" s="6"/>
      <c r="AP14139" s="6"/>
      <c r="AQ14139" s="6"/>
      <c r="AR14139" s="6"/>
      <c r="AS14139" s="6"/>
      <c r="AT14139" s="6"/>
      <c r="AU14139" s="6"/>
      <c r="AV14139" s="6"/>
      <c r="AW14139" s="6"/>
      <c r="AX14139" s="6"/>
      <c r="AY14139" s="6"/>
      <c r="AZ14139" s="6"/>
      <c r="BA14139" s="6"/>
      <c r="BB14139" s="6"/>
      <c r="BC14139" s="6"/>
      <c r="BD14139" s="6"/>
      <c r="BE14139" s="6"/>
      <c r="BF14139" s="6"/>
      <c r="BG14139" s="6"/>
    </row>
    <row r="14140" spans="34:59" x14ac:dyDescent="0.25">
      <c r="AH14140" s="10"/>
      <c r="AI14140" s="6"/>
      <c r="AJ14140" s="10"/>
      <c r="AK14140" s="10"/>
      <c r="AL14140" s="10"/>
      <c r="AM14140" s="10"/>
      <c r="AN14140" s="10"/>
      <c r="AO14140" s="10"/>
      <c r="AP14140" s="10"/>
      <c r="AQ14140" s="10"/>
      <c r="AR14140" s="10"/>
      <c r="AS14140" s="10"/>
      <c r="AT14140" s="10"/>
      <c r="AU14140" s="10"/>
      <c r="AV14140" s="10"/>
      <c r="AW14140" s="10"/>
      <c r="AX14140" s="10"/>
      <c r="AY14140" s="10"/>
      <c r="AZ14140" s="10"/>
      <c r="BA14140" s="10"/>
      <c r="BB14140" s="10"/>
      <c r="BC14140" s="10"/>
      <c r="BD14140" s="10"/>
      <c r="BE14140" s="10"/>
      <c r="BF14140" s="10"/>
      <c r="BG14140" s="6"/>
    </row>
    <row r="14141" spans="34:59" x14ac:dyDescent="0.25">
      <c r="AH14141" s="6"/>
      <c r="AI14141" s="6"/>
      <c r="AJ14141" s="6"/>
      <c r="AK14141" s="6"/>
      <c r="AL14141" s="6"/>
      <c r="AM14141" s="6"/>
      <c r="AN14141" s="6"/>
      <c r="AO14141" s="6"/>
      <c r="AP14141" s="6"/>
      <c r="AQ14141" s="6"/>
      <c r="AR14141" s="6"/>
      <c r="AS14141" s="6"/>
      <c r="AT14141" s="6"/>
      <c r="AU14141" s="6"/>
      <c r="AV14141" s="6"/>
      <c r="AW14141" s="6"/>
      <c r="AX14141" s="6"/>
      <c r="AY14141" s="6"/>
      <c r="AZ14141" s="6"/>
      <c r="BA14141" s="6"/>
      <c r="BB14141" s="6"/>
      <c r="BC14141" s="6"/>
      <c r="BD14141" s="6"/>
      <c r="BE14141" s="6"/>
      <c r="BF14141" s="6"/>
      <c r="BG14141" s="10"/>
    </row>
    <row r="14142" spans="34:59" x14ac:dyDescent="0.25">
      <c r="AH14142" s="10"/>
      <c r="AI14142" s="6"/>
    </row>
    <row r="14143" spans="34:59" x14ac:dyDescent="0.25">
      <c r="AH14143" s="6"/>
      <c r="AI14143" s="6"/>
      <c r="AJ14143" s="6"/>
      <c r="AK14143" s="6"/>
      <c r="AL14143" s="6"/>
      <c r="AM14143" s="6"/>
      <c r="AN14143" s="6"/>
      <c r="AO14143" s="6"/>
      <c r="AP14143" s="6"/>
      <c r="AQ14143" s="6"/>
      <c r="AR14143" s="6"/>
      <c r="AS14143" s="6"/>
      <c r="AT14143" s="6"/>
      <c r="AU14143" s="6"/>
      <c r="AV14143" s="6"/>
      <c r="AW14143" s="6"/>
      <c r="AX14143" s="6"/>
      <c r="AY14143" s="6"/>
      <c r="AZ14143" s="6"/>
      <c r="BA14143" s="6"/>
      <c r="BB14143" s="6"/>
      <c r="BC14143" s="6"/>
      <c r="BD14143" s="6"/>
      <c r="BE14143" s="6"/>
      <c r="BF14143" s="6"/>
      <c r="BG14143" s="6"/>
    </row>
    <row r="14144" spans="34:59" x14ac:dyDescent="0.25">
      <c r="AH14144" s="10"/>
      <c r="AI14144" s="6"/>
      <c r="AJ14144" s="10"/>
      <c r="AK14144" s="10"/>
      <c r="AL14144" s="10"/>
      <c r="AM14144" s="10"/>
      <c r="AN14144" s="10"/>
      <c r="AO14144" s="10"/>
      <c r="AP14144" s="10"/>
      <c r="AQ14144" s="10"/>
      <c r="AR14144" s="10"/>
      <c r="AS14144" s="10"/>
      <c r="AT14144" s="10"/>
      <c r="AU14144" s="10"/>
      <c r="AV14144" s="10"/>
      <c r="AW14144" s="10"/>
      <c r="AX14144" s="10"/>
      <c r="AY14144" s="10"/>
      <c r="AZ14144" s="10"/>
      <c r="BA14144" s="10"/>
      <c r="BB14144" s="10"/>
      <c r="BC14144" s="10"/>
      <c r="BD14144" s="10"/>
      <c r="BE14144" s="10"/>
      <c r="BF14144" s="10"/>
      <c r="BG14144" s="6"/>
    </row>
    <row r="14145" spans="34:59" x14ac:dyDescent="0.25">
      <c r="AH14145" s="6"/>
      <c r="AI14145" s="6"/>
      <c r="AJ14145" s="6"/>
      <c r="AK14145" s="6"/>
      <c r="AL14145" s="6"/>
      <c r="AM14145" s="6"/>
      <c r="AN14145" s="6"/>
      <c r="AO14145" s="6"/>
      <c r="AP14145" s="6"/>
      <c r="AQ14145" s="6"/>
      <c r="AR14145" s="6"/>
      <c r="AS14145" s="6"/>
      <c r="AT14145" s="6"/>
      <c r="AU14145" s="6"/>
      <c r="AV14145" s="6"/>
      <c r="AW14145" s="6"/>
      <c r="AX14145" s="6"/>
      <c r="AY14145" s="6"/>
      <c r="AZ14145" s="6"/>
      <c r="BA14145" s="6"/>
      <c r="BB14145" s="6"/>
      <c r="BC14145" s="6"/>
      <c r="BD14145" s="6"/>
      <c r="BE14145" s="6"/>
      <c r="BF14145" s="6"/>
      <c r="BG14145" s="10"/>
    </row>
    <row r="14146" spans="34:59" x14ac:dyDescent="0.25">
      <c r="AH14146" s="10"/>
      <c r="AI14146" s="6"/>
    </row>
    <row r="14147" spans="34:59" x14ac:dyDescent="0.25">
      <c r="AH14147" s="6"/>
      <c r="AI14147" s="6"/>
      <c r="AJ14147" s="6"/>
      <c r="AK14147" s="6"/>
      <c r="AL14147" s="6"/>
      <c r="AM14147" s="6"/>
      <c r="AN14147" s="6"/>
      <c r="AO14147" s="6"/>
      <c r="AP14147" s="6"/>
      <c r="AQ14147" s="6"/>
      <c r="AR14147" s="6"/>
      <c r="AS14147" s="6"/>
      <c r="AT14147" s="6"/>
      <c r="AU14147" s="6"/>
      <c r="AV14147" s="6"/>
      <c r="AW14147" s="6"/>
      <c r="AX14147" s="6"/>
      <c r="AY14147" s="6"/>
      <c r="AZ14147" s="6"/>
      <c r="BA14147" s="6"/>
      <c r="BB14147" s="6"/>
      <c r="BC14147" s="6"/>
      <c r="BD14147" s="6"/>
      <c r="BE14147" s="6"/>
      <c r="BF14147" s="6"/>
      <c r="BG14147" s="6"/>
    </row>
    <row r="14148" spans="34:59" x14ac:dyDescent="0.25">
      <c r="AH14148" s="10"/>
      <c r="AI14148" s="6"/>
      <c r="AJ14148" s="10"/>
      <c r="AK14148" s="10"/>
      <c r="AL14148" s="10"/>
      <c r="AM14148" s="10"/>
      <c r="AN14148" s="10"/>
      <c r="AO14148" s="10"/>
      <c r="AP14148" s="10"/>
      <c r="AQ14148" s="10"/>
      <c r="AR14148" s="10"/>
      <c r="AS14148" s="10"/>
      <c r="AT14148" s="10"/>
      <c r="AU14148" s="10"/>
      <c r="AV14148" s="10"/>
      <c r="AW14148" s="10"/>
      <c r="AX14148" s="10"/>
      <c r="AY14148" s="10"/>
      <c r="AZ14148" s="10"/>
      <c r="BA14148" s="10"/>
      <c r="BB14148" s="10"/>
      <c r="BC14148" s="10"/>
      <c r="BD14148" s="10"/>
      <c r="BE14148" s="10"/>
      <c r="BF14148" s="10"/>
      <c r="BG14148" s="6"/>
    </row>
    <row r="14150" spans="34:59" x14ac:dyDescent="0.25">
      <c r="AH14150" s="10"/>
      <c r="AI14150" s="6"/>
    </row>
    <row r="14151" spans="34:59" x14ac:dyDescent="0.25">
      <c r="AH14151" s="6"/>
      <c r="AI14151" s="6"/>
      <c r="AJ14151" s="6"/>
      <c r="AK14151" s="6"/>
      <c r="AL14151" s="6"/>
      <c r="AM14151" s="6"/>
      <c r="AN14151" s="6"/>
      <c r="AO14151" s="6"/>
      <c r="AP14151" s="6"/>
      <c r="AQ14151" s="6"/>
      <c r="AR14151" s="6"/>
      <c r="AS14151" s="6"/>
      <c r="AT14151" s="6"/>
      <c r="AU14151" s="6"/>
      <c r="AV14151" s="6"/>
      <c r="AW14151" s="6"/>
      <c r="AX14151" s="6"/>
      <c r="AY14151" s="6"/>
      <c r="AZ14151" s="6"/>
      <c r="BA14151" s="6"/>
      <c r="BB14151" s="6"/>
      <c r="BC14151" s="6"/>
      <c r="BD14151" s="6"/>
      <c r="BE14151" s="6"/>
      <c r="BF14151" s="6"/>
      <c r="BG14151" s="6"/>
    </row>
    <row r="14152" spans="34:59" x14ac:dyDescent="0.25">
      <c r="AH14152" s="10"/>
      <c r="AI14152" s="6"/>
      <c r="AJ14152" s="10"/>
      <c r="AK14152" s="10"/>
      <c r="AL14152" s="10"/>
      <c r="AM14152" s="10"/>
      <c r="AN14152" s="10"/>
      <c r="AO14152" s="10"/>
      <c r="AP14152" s="10"/>
      <c r="AQ14152" s="10"/>
      <c r="AR14152" s="10"/>
      <c r="AS14152" s="10"/>
      <c r="AT14152" s="10"/>
      <c r="AU14152" s="10"/>
      <c r="AV14152" s="10"/>
      <c r="AW14152" s="10"/>
      <c r="AX14152" s="10"/>
      <c r="AY14152" s="10"/>
      <c r="AZ14152" s="10"/>
      <c r="BA14152" s="10"/>
      <c r="BB14152" s="10"/>
      <c r="BC14152" s="10"/>
      <c r="BD14152" s="10"/>
      <c r="BE14152" s="10"/>
      <c r="BF14152" s="10"/>
      <c r="BG14152" s="6"/>
    </row>
    <row r="14153" spans="34:59" x14ac:dyDescent="0.25">
      <c r="AH14153" s="6"/>
      <c r="AI14153" s="6"/>
      <c r="AJ14153" s="6"/>
      <c r="AK14153" s="6"/>
      <c r="AL14153" s="6"/>
      <c r="AM14153" s="6"/>
      <c r="AN14153" s="6"/>
      <c r="AO14153" s="6"/>
      <c r="AP14153" s="6"/>
      <c r="AQ14153" s="6"/>
      <c r="AR14153" s="6"/>
      <c r="AS14153" s="6"/>
      <c r="AT14153" s="6"/>
      <c r="AU14153" s="6"/>
      <c r="AV14153" s="6"/>
      <c r="AW14153" s="6"/>
      <c r="AX14153" s="6"/>
      <c r="AY14153" s="6"/>
      <c r="AZ14153" s="6"/>
      <c r="BA14153" s="6"/>
      <c r="BB14153" s="6"/>
      <c r="BC14153" s="6"/>
      <c r="BD14153" s="6"/>
      <c r="BE14153" s="6"/>
      <c r="BF14153" s="6"/>
      <c r="BG14153" s="10"/>
    </row>
    <row r="14154" spans="34:59" x14ac:dyDescent="0.25">
      <c r="AH14154" s="10"/>
      <c r="AI14154" s="6"/>
    </row>
    <row r="14155" spans="34:59" x14ac:dyDescent="0.25">
      <c r="AH14155" s="6"/>
      <c r="AI14155" s="6"/>
      <c r="AJ14155" s="6"/>
      <c r="AK14155" s="6"/>
      <c r="AL14155" s="6"/>
      <c r="AM14155" s="6"/>
      <c r="AN14155" s="6"/>
      <c r="AO14155" s="6"/>
      <c r="AP14155" s="6"/>
      <c r="AQ14155" s="6"/>
      <c r="AR14155" s="6"/>
      <c r="AS14155" s="6"/>
      <c r="AT14155" s="6"/>
      <c r="AU14155" s="6"/>
      <c r="AV14155" s="6"/>
      <c r="AW14155" s="6"/>
      <c r="AX14155" s="6"/>
      <c r="AY14155" s="6"/>
      <c r="AZ14155" s="6"/>
      <c r="BA14155" s="6"/>
      <c r="BB14155" s="6"/>
      <c r="BC14155" s="6"/>
      <c r="BD14155" s="6"/>
      <c r="BE14155" s="6"/>
      <c r="BF14155" s="6"/>
      <c r="BG14155" s="6"/>
    </row>
    <row r="14156" spans="34:59" x14ac:dyDescent="0.25">
      <c r="AH14156" s="10"/>
      <c r="AI14156" s="6"/>
      <c r="AJ14156" s="10"/>
      <c r="AK14156" s="10"/>
      <c r="AL14156" s="10"/>
      <c r="AM14156" s="10"/>
      <c r="AN14156" s="10"/>
      <c r="AO14156" s="10"/>
      <c r="AP14156" s="10"/>
      <c r="AQ14156" s="10"/>
      <c r="AR14156" s="10"/>
      <c r="AS14156" s="10"/>
      <c r="AT14156" s="10"/>
      <c r="AU14156" s="10"/>
      <c r="AV14156" s="10"/>
      <c r="AW14156" s="10"/>
      <c r="AX14156" s="10"/>
      <c r="AY14156" s="10"/>
      <c r="AZ14156" s="10"/>
      <c r="BA14156" s="10"/>
      <c r="BB14156" s="10"/>
      <c r="BC14156" s="10"/>
      <c r="BD14156" s="10"/>
      <c r="BE14156" s="10"/>
      <c r="BF14156" s="10"/>
      <c r="BG14156" s="6"/>
    </row>
    <row r="14157" spans="34:59" x14ac:dyDescent="0.25">
      <c r="AH14157" s="6"/>
      <c r="AI14157" s="6"/>
      <c r="AJ14157" s="6"/>
      <c r="AK14157" s="6"/>
      <c r="AL14157" s="6"/>
      <c r="AM14157" s="6"/>
      <c r="AN14157" s="6"/>
      <c r="AO14157" s="6"/>
      <c r="AP14157" s="6"/>
      <c r="AQ14157" s="6"/>
      <c r="AR14157" s="6"/>
      <c r="AS14157" s="6"/>
      <c r="AT14157" s="6"/>
      <c r="AU14157" s="6"/>
      <c r="AV14157" s="6"/>
      <c r="AW14157" s="6"/>
      <c r="AX14157" s="6"/>
      <c r="AY14157" s="6"/>
      <c r="AZ14157" s="6"/>
      <c r="BA14157" s="6"/>
      <c r="BB14157" s="6"/>
      <c r="BC14157" s="6"/>
      <c r="BD14157" s="6"/>
      <c r="BE14157" s="6"/>
      <c r="BF14157" s="6"/>
      <c r="BG14157" s="10"/>
    </row>
    <row r="14158" spans="34:59" x14ac:dyDescent="0.25">
      <c r="AH14158" s="10"/>
      <c r="AI14158" s="6"/>
    </row>
    <row r="14159" spans="34:59" x14ac:dyDescent="0.25">
      <c r="AH14159" s="6"/>
      <c r="AI14159" s="6"/>
      <c r="AJ14159" s="6"/>
      <c r="AK14159" s="6"/>
      <c r="AL14159" s="6"/>
      <c r="AM14159" s="6"/>
      <c r="AN14159" s="6"/>
      <c r="AO14159" s="6"/>
      <c r="AP14159" s="6"/>
      <c r="AQ14159" s="6"/>
      <c r="AR14159" s="6"/>
      <c r="AS14159" s="6"/>
      <c r="AT14159" s="6"/>
      <c r="AU14159" s="6"/>
      <c r="AV14159" s="6"/>
      <c r="AW14159" s="6"/>
      <c r="AX14159" s="6"/>
      <c r="AY14159" s="6"/>
      <c r="AZ14159" s="6"/>
      <c r="BA14159" s="6"/>
      <c r="BB14159" s="6"/>
      <c r="BC14159" s="6"/>
      <c r="BD14159" s="6"/>
      <c r="BE14159" s="6"/>
      <c r="BF14159" s="6"/>
      <c r="BG14159" s="6"/>
    </row>
    <row r="14160" spans="34:59" x14ac:dyDescent="0.25">
      <c r="AH14160" s="10"/>
      <c r="AI14160" s="6"/>
      <c r="AJ14160" s="10"/>
      <c r="AK14160" s="10"/>
      <c r="AL14160" s="10"/>
      <c r="AM14160" s="10"/>
      <c r="AN14160" s="10"/>
      <c r="AO14160" s="10"/>
      <c r="AP14160" s="10"/>
      <c r="AQ14160" s="10"/>
      <c r="AR14160" s="10"/>
      <c r="AS14160" s="10"/>
      <c r="AT14160" s="10"/>
      <c r="AU14160" s="10"/>
      <c r="AV14160" s="10"/>
      <c r="AW14160" s="10"/>
      <c r="AX14160" s="10"/>
      <c r="AY14160" s="10"/>
      <c r="AZ14160" s="10"/>
      <c r="BA14160" s="10"/>
      <c r="BB14160" s="10"/>
      <c r="BC14160" s="10"/>
      <c r="BD14160" s="10"/>
      <c r="BE14160" s="10"/>
      <c r="BF14160" s="10"/>
      <c r="BG14160" s="6"/>
    </row>
    <row r="14161" spans="34:59" x14ac:dyDescent="0.25">
      <c r="AH14161" s="6"/>
      <c r="AI14161" s="6"/>
      <c r="AJ14161" s="6"/>
      <c r="AK14161" s="6"/>
      <c r="AL14161" s="6"/>
      <c r="AM14161" s="6"/>
      <c r="AN14161" s="6"/>
      <c r="AO14161" s="6"/>
      <c r="AP14161" s="6"/>
      <c r="AQ14161" s="6"/>
      <c r="AR14161" s="6"/>
      <c r="AS14161" s="6"/>
      <c r="AT14161" s="6"/>
      <c r="AU14161" s="6"/>
      <c r="AV14161" s="6"/>
      <c r="AW14161" s="6"/>
      <c r="AX14161" s="6"/>
      <c r="AY14161" s="6"/>
      <c r="AZ14161" s="6"/>
      <c r="BA14161" s="6"/>
      <c r="BB14161" s="6"/>
      <c r="BC14161" s="6"/>
      <c r="BD14161" s="6"/>
      <c r="BE14161" s="6"/>
      <c r="BF14161" s="6"/>
      <c r="BG14161" s="10"/>
    </row>
    <row r="14162" spans="34:59" x14ac:dyDescent="0.25">
      <c r="AH14162" s="10"/>
      <c r="AI14162" s="6"/>
    </row>
    <row r="14163" spans="34:59" x14ac:dyDescent="0.25">
      <c r="AH14163" s="6"/>
      <c r="AI14163" s="6"/>
      <c r="AJ14163" s="6"/>
      <c r="AK14163" s="6"/>
      <c r="AL14163" s="6"/>
      <c r="AM14163" s="6"/>
      <c r="AN14163" s="6"/>
      <c r="AO14163" s="6"/>
      <c r="AP14163" s="6"/>
      <c r="AQ14163" s="6"/>
      <c r="AR14163" s="6"/>
      <c r="AS14163" s="6"/>
      <c r="AT14163" s="6"/>
      <c r="AU14163" s="6"/>
      <c r="AV14163" s="6"/>
      <c r="AW14163" s="6"/>
      <c r="AX14163" s="6"/>
      <c r="AY14163" s="6"/>
      <c r="AZ14163" s="6"/>
      <c r="BA14163" s="6"/>
      <c r="BB14163" s="6"/>
      <c r="BC14163" s="6"/>
      <c r="BD14163" s="6"/>
      <c r="BE14163" s="6"/>
      <c r="BF14163" s="6"/>
      <c r="BG14163" s="6"/>
    </row>
    <row r="14164" spans="34:59" x14ac:dyDescent="0.25">
      <c r="AH14164" s="10"/>
      <c r="AI14164" s="6"/>
      <c r="AJ14164" s="10"/>
      <c r="AK14164" s="10"/>
      <c r="AL14164" s="10"/>
      <c r="AM14164" s="10"/>
      <c r="AN14164" s="10"/>
      <c r="AO14164" s="10"/>
      <c r="AP14164" s="10"/>
      <c r="AQ14164" s="10"/>
      <c r="AR14164" s="10"/>
      <c r="AS14164" s="10"/>
      <c r="AT14164" s="10"/>
      <c r="AU14164" s="10"/>
      <c r="AV14164" s="10"/>
      <c r="AW14164" s="10"/>
      <c r="AX14164" s="10"/>
      <c r="AY14164" s="10"/>
      <c r="AZ14164" s="10"/>
      <c r="BA14164" s="10"/>
      <c r="BB14164" s="10"/>
      <c r="BC14164" s="10"/>
      <c r="BD14164" s="10"/>
      <c r="BE14164" s="10"/>
      <c r="BF14164" s="10"/>
      <c r="BG14164" s="6"/>
    </row>
    <row r="14166" spans="34:59" x14ac:dyDescent="0.25">
      <c r="AH14166" s="10"/>
      <c r="AI14166" s="6"/>
    </row>
    <row r="14167" spans="34:59" x14ac:dyDescent="0.25">
      <c r="AH14167" s="6"/>
      <c r="AI14167" s="6"/>
      <c r="AJ14167" s="6"/>
      <c r="AK14167" s="6"/>
      <c r="AL14167" s="6"/>
      <c r="AM14167" s="6"/>
      <c r="AN14167" s="6"/>
      <c r="AO14167" s="6"/>
      <c r="AP14167" s="6"/>
      <c r="AQ14167" s="6"/>
      <c r="AR14167" s="6"/>
      <c r="AS14167" s="6"/>
      <c r="AT14167" s="6"/>
      <c r="AU14167" s="6"/>
      <c r="AV14167" s="6"/>
      <c r="AW14167" s="6"/>
      <c r="AX14167" s="6"/>
      <c r="AY14167" s="6"/>
      <c r="AZ14167" s="6"/>
      <c r="BA14167" s="6"/>
      <c r="BB14167" s="6"/>
      <c r="BC14167" s="6"/>
      <c r="BD14167" s="6"/>
      <c r="BE14167" s="6"/>
      <c r="BF14167" s="6"/>
      <c r="BG14167" s="6"/>
    </row>
    <row r="14168" spans="34:59" x14ac:dyDescent="0.25">
      <c r="AH14168" s="10"/>
      <c r="AI14168" s="6"/>
      <c r="AJ14168" s="10"/>
      <c r="AK14168" s="10"/>
      <c r="AL14168" s="10"/>
      <c r="AM14168" s="10"/>
      <c r="AN14168" s="10"/>
      <c r="AO14168" s="10"/>
      <c r="AP14168" s="10"/>
      <c r="AQ14168" s="10"/>
      <c r="AR14168" s="10"/>
      <c r="AS14168" s="10"/>
      <c r="AT14168" s="10"/>
      <c r="AU14168" s="10"/>
      <c r="AV14168" s="10"/>
      <c r="AW14168" s="10"/>
      <c r="AX14168" s="10"/>
      <c r="AY14168" s="10"/>
      <c r="AZ14168" s="10"/>
      <c r="BA14168" s="10"/>
      <c r="BB14168" s="10"/>
      <c r="BC14168" s="10"/>
      <c r="BD14168" s="10"/>
      <c r="BE14168" s="10"/>
      <c r="BF14168" s="10"/>
      <c r="BG14168" s="6"/>
    </row>
    <row r="14169" spans="34:59" x14ac:dyDescent="0.25">
      <c r="AH14169" s="6"/>
      <c r="AI14169" s="6"/>
      <c r="AJ14169" s="6"/>
      <c r="AK14169" s="6"/>
      <c r="AL14169" s="6"/>
      <c r="AM14169" s="6"/>
      <c r="AN14169" s="6"/>
      <c r="AO14169" s="6"/>
      <c r="AP14169" s="6"/>
      <c r="AQ14169" s="6"/>
      <c r="AR14169" s="6"/>
      <c r="AS14169" s="6"/>
      <c r="AT14169" s="6"/>
      <c r="AU14169" s="6"/>
      <c r="AV14169" s="6"/>
      <c r="AW14169" s="6"/>
      <c r="AX14169" s="6"/>
      <c r="AY14169" s="6"/>
      <c r="AZ14169" s="6"/>
      <c r="BA14169" s="6"/>
      <c r="BB14169" s="6"/>
      <c r="BC14169" s="6"/>
      <c r="BD14169" s="6"/>
      <c r="BE14169" s="6"/>
      <c r="BF14169" s="6"/>
      <c r="BG14169" s="10"/>
    </row>
    <row r="14170" spans="34:59" x14ac:dyDescent="0.25">
      <c r="AH14170" s="10"/>
      <c r="AI14170" s="6"/>
    </row>
    <row r="14171" spans="34:59" x14ac:dyDescent="0.25">
      <c r="AH14171" s="6"/>
      <c r="AI14171" s="6"/>
      <c r="AJ14171" s="6"/>
      <c r="AK14171" s="6"/>
      <c r="AL14171" s="6"/>
      <c r="AM14171" s="6"/>
      <c r="AN14171" s="6"/>
      <c r="AO14171" s="6"/>
      <c r="AP14171" s="6"/>
      <c r="AQ14171" s="6"/>
      <c r="AR14171" s="6"/>
      <c r="AS14171" s="6"/>
      <c r="AT14171" s="6"/>
      <c r="AU14171" s="6"/>
      <c r="AV14171" s="6"/>
      <c r="AW14171" s="6"/>
      <c r="AX14171" s="6"/>
      <c r="AY14171" s="6"/>
      <c r="AZ14171" s="6"/>
      <c r="BA14171" s="6"/>
      <c r="BB14171" s="6"/>
      <c r="BC14171" s="6"/>
      <c r="BD14171" s="6"/>
      <c r="BE14171" s="6"/>
      <c r="BF14171" s="6"/>
      <c r="BG14171" s="6"/>
    </row>
    <row r="14172" spans="34:59" x14ac:dyDescent="0.25">
      <c r="AH14172" s="10"/>
      <c r="AI14172" s="6"/>
      <c r="AJ14172" s="10"/>
      <c r="AK14172" s="10"/>
      <c r="AL14172" s="10"/>
      <c r="AM14172" s="10"/>
      <c r="AN14172" s="10"/>
      <c r="AO14172" s="10"/>
      <c r="AP14172" s="10"/>
      <c r="AQ14172" s="10"/>
      <c r="AR14172" s="10"/>
      <c r="AS14172" s="10"/>
      <c r="AT14172" s="10"/>
      <c r="AU14172" s="10"/>
      <c r="AV14172" s="10"/>
      <c r="AW14172" s="10"/>
      <c r="AX14172" s="10"/>
      <c r="AY14172" s="10"/>
      <c r="AZ14172" s="10"/>
      <c r="BA14172" s="10"/>
      <c r="BB14172" s="10"/>
      <c r="BC14172" s="10"/>
      <c r="BD14172" s="10"/>
      <c r="BE14172" s="10"/>
      <c r="BF14172" s="10"/>
      <c r="BG14172" s="6"/>
    </row>
    <row r="14173" spans="34:59" x14ac:dyDescent="0.25">
      <c r="AH14173" s="6"/>
      <c r="AI14173" s="6"/>
      <c r="AJ14173" s="6"/>
      <c r="AK14173" s="6"/>
      <c r="AL14173" s="6"/>
      <c r="AM14173" s="6"/>
      <c r="AN14173" s="6"/>
      <c r="AO14173" s="6"/>
      <c r="AP14173" s="6"/>
      <c r="AQ14173" s="6"/>
      <c r="AR14173" s="6"/>
      <c r="AS14173" s="6"/>
      <c r="AT14173" s="6"/>
      <c r="AU14173" s="6"/>
      <c r="AV14173" s="6"/>
      <c r="AW14173" s="6"/>
      <c r="AX14173" s="6"/>
      <c r="AY14173" s="6"/>
      <c r="AZ14173" s="6"/>
      <c r="BA14173" s="6"/>
      <c r="BB14173" s="6"/>
      <c r="BC14173" s="6"/>
      <c r="BD14173" s="6"/>
      <c r="BE14173" s="6"/>
      <c r="BF14173" s="6"/>
      <c r="BG14173" s="10"/>
    </row>
    <row r="14174" spans="34:59" x14ac:dyDescent="0.25">
      <c r="AH14174" s="10"/>
      <c r="AI14174" s="6"/>
    </row>
    <row r="14175" spans="34:59" x14ac:dyDescent="0.25">
      <c r="AH14175" s="6"/>
      <c r="AI14175" s="6"/>
      <c r="AJ14175" s="6"/>
      <c r="AK14175" s="6"/>
      <c r="AL14175" s="6"/>
      <c r="AM14175" s="6"/>
      <c r="AN14175" s="6"/>
      <c r="AO14175" s="6"/>
      <c r="AP14175" s="6"/>
      <c r="AQ14175" s="6"/>
      <c r="AR14175" s="6"/>
      <c r="AS14175" s="6"/>
      <c r="AT14175" s="6"/>
      <c r="AU14175" s="6"/>
      <c r="AV14175" s="6"/>
      <c r="AW14175" s="6"/>
      <c r="AX14175" s="6"/>
      <c r="AY14175" s="6"/>
      <c r="AZ14175" s="6"/>
      <c r="BA14175" s="6"/>
      <c r="BB14175" s="6"/>
      <c r="BC14175" s="6"/>
      <c r="BD14175" s="6"/>
      <c r="BE14175" s="6"/>
      <c r="BF14175" s="6"/>
      <c r="BG14175" s="6"/>
    </row>
    <row r="14176" spans="34:59" x14ac:dyDescent="0.25">
      <c r="AH14176" s="10"/>
      <c r="AI14176" s="6"/>
      <c r="AJ14176" s="10"/>
      <c r="AK14176" s="10"/>
      <c r="AL14176" s="10"/>
      <c r="AM14176" s="10"/>
      <c r="AN14176" s="10"/>
      <c r="AO14176" s="10"/>
      <c r="AP14176" s="10"/>
      <c r="AQ14176" s="10"/>
      <c r="AR14176" s="10"/>
      <c r="AS14176" s="10"/>
      <c r="AT14176" s="10"/>
      <c r="AU14176" s="10"/>
      <c r="AV14176" s="10"/>
      <c r="AW14176" s="10"/>
      <c r="AX14176" s="10"/>
      <c r="AY14176" s="10"/>
      <c r="AZ14176" s="10"/>
      <c r="BA14176" s="10"/>
      <c r="BB14176" s="10"/>
      <c r="BC14176" s="10"/>
      <c r="BD14176" s="10"/>
      <c r="BE14176" s="10"/>
      <c r="BF14176" s="10"/>
      <c r="BG14176" s="6"/>
    </row>
    <row r="14177" spans="34:59" x14ac:dyDescent="0.25">
      <c r="AH14177" s="6"/>
      <c r="AI14177" s="6"/>
      <c r="AJ14177" s="6"/>
      <c r="AK14177" s="6"/>
      <c r="AL14177" s="6"/>
      <c r="AM14177" s="6"/>
      <c r="AN14177" s="6"/>
      <c r="AO14177" s="6"/>
      <c r="AP14177" s="6"/>
      <c r="AQ14177" s="6"/>
      <c r="AR14177" s="6"/>
      <c r="AS14177" s="6"/>
      <c r="AT14177" s="6"/>
      <c r="AU14177" s="6"/>
      <c r="AV14177" s="6"/>
      <c r="AW14177" s="6"/>
      <c r="AX14177" s="6"/>
      <c r="AY14177" s="6"/>
      <c r="AZ14177" s="6"/>
      <c r="BA14177" s="6"/>
      <c r="BB14177" s="6"/>
      <c r="BC14177" s="6"/>
      <c r="BD14177" s="6"/>
      <c r="BE14177" s="6"/>
      <c r="BF14177" s="6"/>
      <c r="BG14177" s="10"/>
    </row>
    <row r="14178" spans="34:59" x14ac:dyDescent="0.25">
      <c r="AH14178" s="10"/>
      <c r="AI14178" s="6"/>
    </row>
    <row r="14179" spans="34:59" x14ac:dyDescent="0.25">
      <c r="AH14179" s="6"/>
      <c r="AI14179" s="6"/>
      <c r="AJ14179" s="6"/>
      <c r="AK14179" s="6"/>
      <c r="AL14179" s="6"/>
      <c r="AM14179" s="6"/>
      <c r="AN14179" s="6"/>
      <c r="AO14179" s="6"/>
      <c r="AP14179" s="6"/>
      <c r="AQ14179" s="6"/>
      <c r="AR14179" s="6"/>
      <c r="AS14179" s="6"/>
      <c r="AT14179" s="6"/>
      <c r="AU14179" s="6"/>
      <c r="AV14179" s="6"/>
      <c r="AW14179" s="6"/>
      <c r="AX14179" s="6"/>
      <c r="AY14179" s="6"/>
      <c r="AZ14179" s="6"/>
      <c r="BA14179" s="6"/>
      <c r="BB14179" s="6"/>
      <c r="BC14179" s="6"/>
      <c r="BD14179" s="6"/>
      <c r="BE14179" s="6"/>
      <c r="BF14179" s="6"/>
      <c r="BG14179" s="6"/>
    </row>
    <row r="14180" spans="34:59" x14ac:dyDescent="0.25">
      <c r="AH14180" s="10"/>
      <c r="AI14180" s="6"/>
      <c r="AJ14180" s="10"/>
      <c r="AK14180" s="10"/>
      <c r="AL14180" s="10"/>
      <c r="AM14180" s="10"/>
      <c r="AN14180" s="10"/>
      <c r="AO14180" s="10"/>
      <c r="AP14180" s="10"/>
      <c r="AQ14180" s="10"/>
      <c r="AR14180" s="10"/>
      <c r="AS14180" s="10"/>
      <c r="AT14180" s="10"/>
      <c r="AU14180" s="10"/>
      <c r="AV14180" s="10"/>
      <c r="AW14180" s="10"/>
      <c r="AX14180" s="10"/>
      <c r="AY14180" s="10"/>
      <c r="AZ14180" s="10"/>
      <c r="BA14180" s="10"/>
      <c r="BB14180" s="10"/>
      <c r="BC14180" s="10"/>
      <c r="BD14180" s="10"/>
      <c r="BE14180" s="10"/>
      <c r="BF14180" s="10"/>
      <c r="BG14180" s="6"/>
    </row>
    <row r="14182" spans="34:59" x14ac:dyDescent="0.25">
      <c r="AH14182" s="10"/>
      <c r="AI14182" s="6"/>
    </row>
    <row r="14183" spans="34:59" x14ac:dyDescent="0.25">
      <c r="AH14183" s="6"/>
      <c r="AI14183" s="6"/>
      <c r="AJ14183" s="6"/>
      <c r="AK14183" s="6"/>
      <c r="AL14183" s="6"/>
      <c r="AM14183" s="6"/>
      <c r="AN14183" s="6"/>
      <c r="AO14183" s="6"/>
      <c r="AP14183" s="6"/>
      <c r="AQ14183" s="6"/>
      <c r="AR14183" s="6"/>
      <c r="AS14183" s="6"/>
      <c r="AT14183" s="6"/>
      <c r="AU14183" s="6"/>
      <c r="AV14183" s="6"/>
      <c r="AW14183" s="6"/>
      <c r="AX14183" s="6"/>
      <c r="AY14183" s="6"/>
      <c r="AZ14183" s="6"/>
      <c r="BA14183" s="6"/>
      <c r="BB14183" s="6"/>
      <c r="BC14183" s="6"/>
      <c r="BD14183" s="6"/>
      <c r="BE14183" s="6"/>
      <c r="BF14183" s="6"/>
      <c r="BG14183" s="6"/>
    </row>
    <row r="14184" spans="34:59" x14ac:dyDescent="0.25">
      <c r="AH14184" s="10"/>
      <c r="AI14184" s="6"/>
      <c r="AJ14184" s="10"/>
      <c r="AK14184" s="10"/>
      <c r="AL14184" s="10"/>
      <c r="AM14184" s="10"/>
      <c r="AN14184" s="10"/>
      <c r="AO14184" s="10"/>
      <c r="AP14184" s="10"/>
      <c r="AQ14184" s="10"/>
      <c r="AR14184" s="10"/>
      <c r="AS14184" s="10"/>
      <c r="AT14184" s="10"/>
      <c r="AU14184" s="10"/>
      <c r="AV14184" s="10"/>
      <c r="AW14184" s="10"/>
      <c r="AX14184" s="10"/>
      <c r="AY14184" s="10"/>
      <c r="AZ14184" s="10"/>
      <c r="BA14184" s="10"/>
      <c r="BB14184" s="10"/>
      <c r="BC14184" s="10"/>
      <c r="BD14184" s="10"/>
      <c r="BE14184" s="10"/>
      <c r="BF14184" s="10"/>
      <c r="BG14184" s="6"/>
    </row>
    <row r="14185" spans="34:59" x14ac:dyDescent="0.25">
      <c r="AH14185" s="6"/>
      <c r="AI14185" s="6"/>
      <c r="AJ14185" s="6"/>
      <c r="AK14185" s="6"/>
      <c r="AL14185" s="6"/>
      <c r="AM14185" s="6"/>
      <c r="AN14185" s="6"/>
      <c r="AO14185" s="6"/>
      <c r="AP14185" s="6"/>
      <c r="AQ14185" s="6"/>
      <c r="AR14185" s="6"/>
      <c r="AS14185" s="6"/>
      <c r="AT14185" s="6"/>
      <c r="AU14185" s="6"/>
      <c r="AV14185" s="6"/>
      <c r="AW14185" s="6"/>
      <c r="AX14185" s="6"/>
      <c r="AY14185" s="6"/>
      <c r="AZ14185" s="6"/>
      <c r="BA14185" s="6"/>
      <c r="BB14185" s="6"/>
      <c r="BC14185" s="6"/>
      <c r="BD14185" s="6"/>
      <c r="BE14185" s="6"/>
      <c r="BF14185" s="6"/>
      <c r="BG14185" s="10"/>
    </row>
    <row r="14186" spans="34:59" x14ac:dyDescent="0.25">
      <c r="AH14186" s="10"/>
      <c r="AI14186" s="6"/>
    </row>
    <row r="14187" spans="34:59" x14ac:dyDescent="0.25">
      <c r="AH14187" s="6"/>
      <c r="AI14187" s="6"/>
      <c r="AJ14187" s="6"/>
      <c r="AK14187" s="6"/>
      <c r="AL14187" s="6"/>
      <c r="AM14187" s="6"/>
      <c r="AN14187" s="6"/>
      <c r="AO14187" s="6"/>
      <c r="AP14187" s="6"/>
      <c r="AQ14187" s="6"/>
      <c r="AR14187" s="6"/>
      <c r="AS14187" s="6"/>
      <c r="AT14187" s="6"/>
      <c r="AU14187" s="6"/>
      <c r="AV14187" s="6"/>
      <c r="AW14187" s="6"/>
      <c r="AX14187" s="6"/>
      <c r="AY14187" s="6"/>
      <c r="AZ14187" s="6"/>
      <c r="BA14187" s="6"/>
      <c r="BB14187" s="6"/>
      <c r="BC14187" s="6"/>
      <c r="BD14187" s="6"/>
      <c r="BE14187" s="6"/>
      <c r="BF14187" s="6"/>
      <c r="BG14187" s="6"/>
    </row>
    <row r="14188" spans="34:59" x14ac:dyDescent="0.25">
      <c r="AH14188" s="10"/>
      <c r="AI14188" s="6"/>
      <c r="AJ14188" s="10"/>
      <c r="AK14188" s="10"/>
      <c r="AL14188" s="10"/>
      <c r="AM14188" s="10"/>
      <c r="AN14188" s="10"/>
      <c r="AO14188" s="10"/>
      <c r="AP14188" s="10"/>
      <c r="AQ14188" s="10"/>
      <c r="AR14188" s="10"/>
      <c r="AS14188" s="10"/>
      <c r="AT14188" s="10"/>
      <c r="AU14188" s="10"/>
      <c r="AV14188" s="10"/>
      <c r="AW14188" s="10"/>
      <c r="AX14188" s="10"/>
      <c r="AY14188" s="10"/>
      <c r="AZ14188" s="10"/>
      <c r="BA14188" s="10"/>
      <c r="BB14188" s="10"/>
      <c r="BC14188" s="10"/>
      <c r="BD14188" s="10"/>
      <c r="BE14188" s="10"/>
      <c r="BF14188" s="10"/>
      <c r="BG14188" s="6"/>
    </row>
    <row r="14189" spans="34:59" x14ac:dyDescent="0.25">
      <c r="AH14189" s="6"/>
      <c r="AI14189" s="6"/>
      <c r="AJ14189" s="6"/>
      <c r="AK14189" s="6"/>
      <c r="AL14189" s="6"/>
      <c r="AM14189" s="6"/>
      <c r="AN14189" s="6"/>
      <c r="AO14189" s="6"/>
      <c r="AP14189" s="6"/>
      <c r="AQ14189" s="6"/>
      <c r="AR14189" s="6"/>
      <c r="AS14189" s="6"/>
      <c r="AT14189" s="6"/>
      <c r="AU14189" s="6"/>
      <c r="AV14189" s="6"/>
      <c r="AW14189" s="6"/>
      <c r="AX14189" s="6"/>
      <c r="AY14189" s="6"/>
      <c r="AZ14189" s="6"/>
      <c r="BA14189" s="6"/>
      <c r="BB14189" s="6"/>
      <c r="BC14189" s="6"/>
      <c r="BD14189" s="6"/>
      <c r="BE14189" s="6"/>
      <c r="BF14189" s="6"/>
      <c r="BG14189" s="10"/>
    </row>
    <row r="14190" spans="34:59" x14ac:dyDescent="0.25">
      <c r="AH14190" s="10"/>
      <c r="AI14190" s="6"/>
    </row>
    <row r="14191" spans="34:59" x14ac:dyDescent="0.25">
      <c r="AH14191" s="6"/>
      <c r="AI14191" s="6"/>
      <c r="AJ14191" s="6"/>
      <c r="AK14191" s="6"/>
      <c r="AL14191" s="6"/>
      <c r="AM14191" s="6"/>
      <c r="AN14191" s="6"/>
      <c r="AO14191" s="6"/>
      <c r="AP14191" s="6"/>
      <c r="AQ14191" s="6"/>
      <c r="AR14191" s="6"/>
      <c r="AS14191" s="6"/>
      <c r="AT14191" s="6"/>
      <c r="AU14191" s="6"/>
      <c r="AV14191" s="6"/>
      <c r="AW14191" s="6"/>
      <c r="AX14191" s="6"/>
      <c r="AY14191" s="6"/>
      <c r="AZ14191" s="6"/>
      <c r="BA14191" s="6"/>
      <c r="BB14191" s="6"/>
      <c r="BC14191" s="6"/>
      <c r="BD14191" s="6"/>
      <c r="BE14191" s="6"/>
      <c r="BF14191" s="6"/>
      <c r="BG14191" s="6"/>
    </row>
    <row r="14192" spans="34:59" x14ac:dyDescent="0.25">
      <c r="AH14192" s="10"/>
      <c r="AI14192" s="6"/>
      <c r="AJ14192" s="10"/>
      <c r="AK14192" s="10"/>
      <c r="AL14192" s="10"/>
      <c r="AM14192" s="10"/>
      <c r="AN14192" s="10"/>
      <c r="AO14192" s="10"/>
      <c r="AP14192" s="10"/>
      <c r="AQ14192" s="10"/>
      <c r="AR14192" s="10"/>
      <c r="AS14192" s="10"/>
      <c r="AT14192" s="10"/>
      <c r="AU14192" s="10"/>
      <c r="AV14192" s="10"/>
      <c r="AW14192" s="10"/>
      <c r="AX14192" s="10"/>
      <c r="AY14192" s="10"/>
      <c r="AZ14192" s="10"/>
      <c r="BA14192" s="10"/>
      <c r="BB14192" s="10"/>
      <c r="BC14192" s="10"/>
      <c r="BD14192" s="10"/>
      <c r="BE14192" s="10"/>
      <c r="BF14192" s="10"/>
      <c r="BG14192" s="6"/>
    </row>
    <row r="14193" spans="34:59" x14ac:dyDescent="0.25">
      <c r="AH14193" s="6"/>
      <c r="AI14193" s="6"/>
      <c r="AJ14193" s="6"/>
      <c r="AK14193" s="6"/>
      <c r="AL14193" s="6"/>
      <c r="AM14193" s="6"/>
      <c r="AN14193" s="6"/>
      <c r="AO14193" s="6"/>
      <c r="AP14193" s="6"/>
      <c r="AQ14193" s="6"/>
      <c r="AR14193" s="6"/>
      <c r="AS14193" s="6"/>
      <c r="AT14193" s="6"/>
      <c r="AU14193" s="6"/>
      <c r="AV14193" s="6"/>
      <c r="AW14193" s="6"/>
      <c r="AX14193" s="6"/>
      <c r="AY14193" s="6"/>
      <c r="AZ14193" s="6"/>
      <c r="BA14193" s="6"/>
      <c r="BB14193" s="6"/>
      <c r="BC14193" s="6"/>
      <c r="BD14193" s="6"/>
      <c r="BE14193" s="6"/>
      <c r="BF14193" s="6"/>
      <c r="BG14193" s="10"/>
    </row>
    <row r="14194" spans="34:59" x14ac:dyDescent="0.25">
      <c r="AH14194" s="10"/>
      <c r="AI14194" s="6"/>
    </row>
    <row r="14195" spans="34:59" x14ac:dyDescent="0.25">
      <c r="AH14195" s="6"/>
      <c r="AI14195" s="6"/>
      <c r="AJ14195" s="6"/>
      <c r="AK14195" s="6"/>
      <c r="AL14195" s="6"/>
      <c r="AM14195" s="6"/>
      <c r="AN14195" s="6"/>
      <c r="AO14195" s="6"/>
      <c r="AP14195" s="6"/>
      <c r="AQ14195" s="6"/>
      <c r="AR14195" s="6"/>
      <c r="AS14195" s="6"/>
      <c r="AT14195" s="6"/>
      <c r="AU14195" s="6"/>
      <c r="AV14195" s="6"/>
      <c r="AW14195" s="6"/>
      <c r="AX14195" s="6"/>
      <c r="AY14195" s="6"/>
      <c r="AZ14195" s="6"/>
      <c r="BA14195" s="6"/>
      <c r="BB14195" s="6"/>
      <c r="BC14195" s="6"/>
      <c r="BD14195" s="6"/>
      <c r="BE14195" s="6"/>
      <c r="BF14195" s="6"/>
      <c r="BG14195" s="6"/>
    </row>
    <row r="14196" spans="34:59" x14ac:dyDescent="0.25">
      <c r="AH14196" s="10"/>
      <c r="AI14196" s="6"/>
      <c r="AJ14196" s="10"/>
      <c r="AK14196" s="10"/>
      <c r="AL14196" s="10"/>
      <c r="AM14196" s="10"/>
      <c r="AN14196" s="10"/>
      <c r="AO14196" s="10"/>
      <c r="AP14196" s="10"/>
      <c r="AQ14196" s="10"/>
      <c r="AR14196" s="10"/>
      <c r="AS14196" s="10"/>
      <c r="AT14196" s="10"/>
      <c r="AU14196" s="10"/>
      <c r="AV14196" s="10"/>
      <c r="AW14196" s="10"/>
      <c r="AX14196" s="10"/>
      <c r="AY14196" s="10"/>
      <c r="AZ14196" s="10"/>
      <c r="BA14196" s="10"/>
      <c r="BB14196" s="10"/>
      <c r="BC14196" s="10"/>
      <c r="BD14196" s="10"/>
      <c r="BE14196" s="10"/>
      <c r="BF14196" s="10"/>
      <c r="BG14196" s="6"/>
    </row>
    <row r="14198" spans="34:59" x14ac:dyDescent="0.25">
      <c r="AH14198" s="10"/>
      <c r="AI14198" s="6"/>
    </row>
    <row r="14199" spans="34:59" x14ac:dyDescent="0.25">
      <c r="AH14199" s="6"/>
      <c r="AI14199" s="6"/>
      <c r="AJ14199" s="6"/>
      <c r="AK14199" s="6"/>
      <c r="AL14199" s="6"/>
      <c r="AM14199" s="6"/>
      <c r="AN14199" s="6"/>
      <c r="AO14199" s="6"/>
      <c r="AP14199" s="6"/>
      <c r="AQ14199" s="6"/>
      <c r="AR14199" s="6"/>
      <c r="AS14199" s="6"/>
      <c r="AT14199" s="6"/>
      <c r="AU14199" s="6"/>
      <c r="AV14199" s="6"/>
      <c r="AW14199" s="6"/>
      <c r="AX14199" s="6"/>
      <c r="AY14199" s="6"/>
      <c r="AZ14199" s="6"/>
      <c r="BA14199" s="6"/>
      <c r="BB14199" s="6"/>
      <c r="BC14199" s="6"/>
      <c r="BD14199" s="6"/>
      <c r="BE14199" s="6"/>
      <c r="BF14199" s="6"/>
      <c r="BG14199" s="6"/>
    </row>
    <row r="14200" spans="34:59" x14ac:dyDescent="0.25">
      <c r="AH14200" s="10"/>
      <c r="AI14200" s="6"/>
      <c r="AJ14200" s="10"/>
      <c r="AK14200" s="10"/>
      <c r="AL14200" s="10"/>
      <c r="AM14200" s="10"/>
      <c r="AN14200" s="10"/>
      <c r="AO14200" s="10"/>
      <c r="AP14200" s="10"/>
      <c r="AQ14200" s="10"/>
      <c r="AR14200" s="10"/>
      <c r="AS14200" s="10"/>
      <c r="AT14200" s="10"/>
      <c r="AU14200" s="10"/>
      <c r="AV14200" s="10"/>
      <c r="AW14200" s="10"/>
      <c r="AX14200" s="10"/>
      <c r="AY14200" s="10"/>
      <c r="AZ14200" s="10"/>
      <c r="BA14200" s="10"/>
      <c r="BB14200" s="10"/>
      <c r="BC14200" s="10"/>
      <c r="BD14200" s="10"/>
      <c r="BE14200" s="10"/>
      <c r="BF14200" s="10"/>
      <c r="BG14200" s="6"/>
    </row>
    <row r="14201" spans="34:59" x14ac:dyDescent="0.25">
      <c r="AH14201" s="6"/>
      <c r="AI14201" s="6"/>
      <c r="AJ14201" s="6"/>
      <c r="AK14201" s="6"/>
      <c r="AL14201" s="6"/>
      <c r="AM14201" s="6"/>
      <c r="AN14201" s="6"/>
      <c r="AO14201" s="6"/>
      <c r="AP14201" s="6"/>
      <c r="AQ14201" s="6"/>
      <c r="AR14201" s="6"/>
      <c r="AS14201" s="6"/>
      <c r="AT14201" s="6"/>
      <c r="AU14201" s="6"/>
      <c r="AV14201" s="6"/>
      <c r="AW14201" s="6"/>
      <c r="AX14201" s="6"/>
      <c r="AY14201" s="6"/>
      <c r="AZ14201" s="6"/>
      <c r="BA14201" s="6"/>
      <c r="BB14201" s="6"/>
      <c r="BC14201" s="6"/>
      <c r="BD14201" s="6"/>
      <c r="BE14201" s="6"/>
      <c r="BF14201" s="6"/>
      <c r="BG14201" s="10"/>
    </row>
    <row r="14202" spans="34:59" x14ac:dyDescent="0.25">
      <c r="AH14202" s="10"/>
      <c r="AI14202" s="6"/>
    </row>
    <row r="14203" spans="34:59" x14ac:dyDescent="0.25">
      <c r="AH14203" s="6"/>
      <c r="AI14203" s="6"/>
      <c r="AJ14203" s="6"/>
      <c r="AK14203" s="6"/>
      <c r="AL14203" s="6"/>
      <c r="AM14203" s="6"/>
      <c r="AN14203" s="6"/>
      <c r="AO14203" s="6"/>
      <c r="AP14203" s="6"/>
      <c r="AQ14203" s="6"/>
      <c r="AR14203" s="6"/>
      <c r="AS14203" s="6"/>
      <c r="AT14203" s="6"/>
      <c r="AU14203" s="6"/>
      <c r="AV14203" s="6"/>
      <c r="AW14203" s="6"/>
      <c r="AX14203" s="6"/>
      <c r="AY14203" s="6"/>
      <c r="AZ14203" s="6"/>
      <c r="BA14203" s="6"/>
      <c r="BB14203" s="6"/>
      <c r="BC14203" s="6"/>
      <c r="BD14203" s="6"/>
      <c r="BE14203" s="6"/>
      <c r="BF14203" s="6"/>
      <c r="BG14203" s="6"/>
    </row>
    <row r="14204" spans="34:59" x14ac:dyDescent="0.25">
      <c r="AH14204" s="10"/>
      <c r="AI14204" s="6"/>
      <c r="AJ14204" s="10"/>
      <c r="AK14204" s="10"/>
      <c r="AL14204" s="10"/>
      <c r="AM14204" s="10"/>
      <c r="AN14204" s="10"/>
      <c r="AO14204" s="10"/>
      <c r="AP14204" s="10"/>
      <c r="AQ14204" s="10"/>
      <c r="AR14204" s="10"/>
      <c r="AS14204" s="10"/>
      <c r="AT14204" s="10"/>
      <c r="AU14204" s="10"/>
      <c r="AV14204" s="10"/>
      <c r="AW14204" s="10"/>
      <c r="AX14204" s="10"/>
      <c r="AY14204" s="10"/>
      <c r="AZ14204" s="10"/>
      <c r="BA14204" s="10"/>
      <c r="BB14204" s="10"/>
      <c r="BC14204" s="10"/>
      <c r="BD14204" s="10"/>
      <c r="BE14204" s="10"/>
      <c r="BF14204" s="10"/>
      <c r="BG14204" s="6"/>
    </row>
    <row r="14205" spans="34:59" x14ac:dyDescent="0.25">
      <c r="AH14205" s="6"/>
      <c r="AI14205" s="6"/>
      <c r="AJ14205" s="6"/>
      <c r="AK14205" s="6"/>
      <c r="AL14205" s="6"/>
      <c r="AM14205" s="6"/>
      <c r="AN14205" s="6"/>
      <c r="AO14205" s="6"/>
      <c r="AP14205" s="6"/>
      <c r="AQ14205" s="6"/>
      <c r="AR14205" s="6"/>
      <c r="AS14205" s="6"/>
      <c r="AT14205" s="6"/>
      <c r="AU14205" s="6"/>
      <c r="AV14205" s="6"/>
      <c r="AW14205" s="6"/>
      <c r="AX14205" s="6"/>
      <c r="AY14205" s="6"/>
      <c r="AZ14205" s="6"/>
      <c r="BA14205" s="6"/>
      <c r="BB14205" s="6"/>
      <c r="BC14205" s="6"/>
      <c r="BD14205" s="6"/>
      <c r="BE14205" s="6"/>
      <c r="BF14205" s="6"/>
      <c r="BG14205" s="10"/>
    </row>
    <row r="14206" spans="34:59" x14ac:dyDescent="0.25">
      <c r="AH14206" s="10"/>
      <c r="AI14206" s="6"/>
    </row>
    <row r="14207" spans="34:59" x14ac:dyDescent="0.25">
      <c r="AH14207" s="6"/>
      <c r="AI14207" s="6"/>
      <c r="AJ14207" s="6"/>
      <c r="AK14207" s="6"/>
      <c r="AL14207" s="6"/>
      <c r="AM14207" s="6"/>
      <c r="AN14207" s="6"/>
      <c r="AO14207" s="6"/>
      <c r="AP14207" s="6"/>
      <c r="AQ14207" s="6"/>
      <c r="AR14207" s="6"/>
      <c r="AS14207" s="6"/>
      <c r="AT14207" s="6"/>
      <c r="AU14207" s="6"/>
      <c r="AV14207" s="6"/>
      <c r="AW14207" s="6"/>
      <c r="AX14207" s="6"/>
      <c r="AY14207" s="6"/>
      <c r="AZ14207" s="6"/>
      <c r="BA14207" s="6"/>
      <c r="BB14207" s="6"/>
      <c r="BC14207" s="6"/>
      <c r="BD14207" s="6"/>
      <c r="BE14207" s="6"/>
      <c r="BF14207" s="6"/>
      <c r="BG14207" s="6"/>
    </row>
    <row r="14208" spans="34:59" x14ac:dyDescent="0.25">
      <c r="AH14208" s="10"/>
      <c r="AI14208" s="6"/>
      <c r="AJ14208" s="10"/>
      <c r="AK14208" s="10"/>
      <c r="AL14208" s="10"/>
      <c r="AM14208" s="10"/>
      <c r="AN14208" s="10"/>
      <c r="AO14208" s="10"/>
      <c r="AP14208" s="10"/>
      <c r="AQ14208" s="10"/>
      <c r="AR14208" s="10"/>
      <c r="AS14208" s="10"/>
      <c r="AT14208" s="10"/>
      <c r="AU14208" s="10"/>
      <c r="AV14208" s="10"/>
      <c r="AW14208" s="10"/>
      <c r="AX14208" s="10"/>
      <c r="AY14208" s="10"/>
      <c r="AZ14208" s="10"/>
      <c r="BA14208" s="10"/>
      <c r="BB14208" s="10"/>
      <c r="BC14208" s="10"/>
      <c r="BD14208" s="10"/>
      <c r="BE14208" s="10"/>
      <c r="BF14208" s="10"/>
      <c r="BG14208" s="6"/>
    </row>
    <row r="14209" spans="34:59" x14ac:dyDescent="0.25">
      <c r="AH14209" s="6"/>
      <c r="AI14209" s="6"/>
      <c r="AJ14209" s="6"/>
      <c r="AK14209" s="6"/>
      <c r="AL14209" s="6"/>
      <c r="AM14209" s="6"/>
      <c r="AN14209" s="6"/>
      <c r="AO14209" s="6"/>
      <c r="AP14209" s="6"/>
      <c r="AQ14209" s="6"/>
      <c r="AR14209" s="6"/>
      <c r="AS14209" s="6"/>
      <c r="AT14209" s="6"/>
      <c r="AU14209" s="6"/>
      <c r="AV14209" s="6"/>
      <c r="AW14209" s="6"/>
      <c r="AX14209" s="6"/>
      <c r="AY14209" s="6"/>
      <c r="AZ14209" s="6"/>
      <c r="BA14209" s="6"/>
      <c r="BB14209" s="6"/>
      <c r="BC14209" s="6"/>
      <c r="BD14209" s="6"/>
      <c r="BE14209" s="6"/>
      <c r="BF14209" s="6"/>
      <c r="BG14209" s="10"/>
    </row>
    <row r="14210" spans="34:59" x14ac:dyDescent="0.25">
      <c r="AH14210" s="10"/>
      <c r="AI14210" s="6"/>
    </row>
    <row r="14211" spans="34:59" x14ac:dyDescent="0.25">
      <c r="AH14211" s="6"/>
      <c r="AI14211" s="6"/>
      <c r="AJ14211" s="6"/>
      <c r="AK14211" s="6"/>
      <c r="AL14211" s="6"/>
      <c r="AM14211" s="6"/>
      <c r="AN14211" s="6"/>
      <c r="AO14211" s="6"/>
      <c r="AP14211" s="6"/>
      <c r="AQ14211" s="6"/>
      <c r="AR14211" s="6"/>
      <c r="AS14211" s="6"/>
      <c r="AT14211" s="6"/>
      <c r="AU14211" s="6"/>
      <c r="AV14211" s="6"/>
      <c r="AW14211" s="6"/>
      <c r="AX14211" s="6"/>
      <c r="AY14211" s="6"/>
      <c r="AZ14211" s="6"/>
      <c r="BA14211" s="6"/>
      <c r="BB14211" s="6"/>
      <c r="BC14211" s="6"/>
      <c r="BD14211" s="6"/>
      <c r="BE14211" s="6"/>
      <c r="BF14211" s="6"/>
      <c r="BG14211" s="6"/>
    </row>
    <row r="14212" spans="34:59" x14ac:dyDescent="0.25">
      <c r="AH14212" s="10"/>
      <c r="AI14212" s="6"/>
      <c r="AJ14212" s="10"/>
      <c r="AK14212" s="10"/>
      <c r="AL14212" s="10"/>
      <c r="AM14212" s="10"/>
      <c r="AN14212" s="10"/>
      <c r="AO14212" s="10"/>
      <c r="AP14212" s="10"/>
      <c r="AQ14212" s="10"/>
      <c r="AR14212" s="10"/>
      <c r="AS14212" s="10"/>
      <c r="AT14212" s="10"/>
      <c r="AU14212" s="10"/>
      <c r="AV14212" s="10"/>
      <c r="AW14212" s="10"/>
      <c r="AX14212" s="10"/>
      <c r="AY14212" s="10"/>
      <c r="AZ14212" s="10"/>
      <c r="BA14212" s="10"/>
      <c r="BB14212" s="10"/>
      <c r="BC14212" s="10"/>
      <c r="BD14212" s="10"/>
      <c r="BE14212" s="10"/>
      <c r="BF14212" s="10"/>
      <c r="BG14212" s="6"/>
    </row>
    <row r="14214" spans="34:59" x14ac:dyDescent="0.25">
      <c r="AH14214" s="10"/>
      <c r="AI14214" s="6"/>
    </row>
    <row r="14215" spans="34:59" x14ac:dyDescent="0.25">
      <c r="AH14215" s="6"/>
      <c r="AI14215" s="6"/>
      <c r="AJ14215" s="6"/>
      <c r="AK14215" s="6"/>
      <c r="AL14215" s="6"/>
      <c r="AM14215" s="6"/>
      <c r="AN14215" s="6"/>
      <c r="AO14215" s="6"/>
      <c r="AP14215" s="6"/>
      <c r="AQ14215" s="6"/>
      <c r="AR14215" s="6"/>
      <c r="AS14215" s="6"/>
      <c r="AT14215" s="6"/>
      <c r="AU14215" s="6"/>
      <c r="AV14215" s="6"/>
      <c r="AW14215" s="6"/>
      <c r="AX14215" s="6"/>
      <c r="AY14215" s="6"/>
      <c r="AZ14215" s="6"/>
      <c r="BA14215" s="6"/>
      <c r="BB14215" s="6"/>
      <c r="BC14215" s="6"/>
      <c r="BD14215" s="6"/>
      <c r="BE14215" s="6"/>
      <c r="BF14215" s="6"/>
      <c r="BG14215" s="6"/>
    </row>
    <row r="14216" spans="34:59" x14ac:dyDescent="0.25">
      <c r="AH14216" s="10"/>
      <c r="AI14216" s="6"/>
      <c r="AJ14216" s="10"/>
      <c r="AK14216" s="10"/>
      <c r="AL14216" s="10"/>
      <c r="AM14216" s="10"/>
      <c r="AN14216" s="10"/>
      <c r="AO14216" s="10"/>
      <c r="AP14216" s="10"/>
      <c r="AQ14216" s="10"/>
      <c r="AR14216" s="10"/>
      <c r="AS14216" s="10"/>
      <c r="AT14216" s="10"/>
      <c r="AU14216" s="10"/>
      <c r="AV14216" s="10"/>
      <c r="AW14216" s="10"/>
      <c r="AX14216" s="10"/>
      <c r="AY14216" s="10"/>
      <c r="AZ14216" s="10"/>
      <c r="BA14216" s="10"/>
      <c r="BB14216" s="10"/>
      <c r="BC14216" s="10"/>
      <c r="BD14216" s="10"/>
      <c r="BE14216" s="10"/>
      <c r="BF14216" s="10"/>
      <c r="BG14216" s="6"/>
    </row>
    <row r="14217" spans="34:59" x14ac:dyDescent="0.25">
      <c r="AH14217" s="6"/>
      <c r="AI14217" s="6"/>
      <c r="AJ14217" s="6"/>
      <c r="AK14217" s="6"/>
      <c r="AL14217" s="6"/>
      <c r="AM14217" s="6"/>
      <c r="AN14217" s="6"/>
      <c r="AO14217" s="6"/>
      <c r="AP14217" s="6"/>
      <c r="AQ14217" s="6"/>
      <c r="AR14217" s="6"/>
      <c r="AS14217" s="6"/>
      <c r="AT14217" s="6"/>
      <c r="AU14217" s="6"/>
      <c r="AV14217" s="6"/>
      <c r="AW14217" s="6"/>
      <c r="AX14217" s="6"/>
      <c r="AY14217" s="6"/>
      <c r="AZ14217" s="6"/>
      <c r="BA14217" s="6"/>
      <c r="BB14217" s="6"/>
      <c r="BC14217" s="6"/>
      <c r="BD14217" s="6"/>
      <c r="BE14217" s="6"/>
      <c r="BF14217" s="6"/>
      <c r="BG14217" s="10"/>
    </row>
    <row r="14218" spans="34:59" x14ac:dyDescent="0.25">
      <c r="AH14218" s="10"/>
      <c r="AI14218" s="6"/>
    </row>
    <row r="14219" spans="34:59" x14ac:dyDescent="0.25">
      <c r="AH14219" s="6"/>
      <c r="AI14219" s="6"/>
      <c r="AJ14219" s="6"/>
      <c r="AK14219" s="6"/>
      <c r="AL14219" s="6"/>
      <c r="AM14219" s="6"/>
      <c r="AN14219" s="6"/>
      <c r="AO14219" s="6"/>
      <c r="AP14219" s="6"/>
      <c r="AQ14219" s="6"/>
      <c r="AR14219" s="6"/>
      <c r="AS14219" s="6"/>
      <c r="AT14219" s="6"/>
      <c r="AU14219" s="6"/>
      <c r="AV14219" s="6"/>
      <c r="AW14219" s="6"/>
      <c r="AX14219" s="6"/>
      <c r="AY14219" s="6"/>
      <c r="AZ14219" s="6"/>
      <c r="BA14219" s="6"/>
      <c r="BB14219" s="6"/>
      <c r="BC14219" s="6"/>
      <c r="BD14219" s="6"/>
      <c r="BE14219" s="6"/>
      <c r="BF14219" s="6"/>
      <c r="BG14219" s="6"/>
    </row>
    <row r="14220" spans="34:59" x14ac:dyDescent="0.25">
      <c r="AH14220" s="10"/>
      <c r="AI14220" s="6"/>
      <c r="AJ14220" s="10"/>
      <c r="AK14220" s="10"/>
      <c r="AL14220" s="10"/>
      <c r="AM14220" s="10"/>
      <c r="AN14220" s="10"/>
      <c r="AO14220" s="10"/>
      <c r="AP14220" s="10"/>
      <c r="AQ14220" s="10"/>
      <c r="AR14220" s="10"/>
      <c r="AS14220" s="10"/>
      <c r="AT14220" s="10"/>
      <c r="AU14220" s="10"/>
      <c r="AV14220" s="10"/>
      <c r="AW14220" s="10"/>
      <c r="AX14220" s="10"/>
      <c r="AY14220" s="10"/>
      <c r="AZ14220" s="10"/>
      <c r="BA14220" s="10"/>
      <c r="BB14220" s="10"/>
      <c r="BC14220" s="10"/>
      <c r="BD14220" s="10"/>
      <c r="BE14220" s="10"/>
      <c r="BF14220" s="10"/>
      <c r="BG14220" s="6"/>
    </row>
    <row r="14221" spans="34:59" x14ac:dyDescent="0.25">
      <c r="AH14221" s="6"/>
      <c r="AI14221" s="6"/>
      <c r="AJ14221" s="6"/>
      <c r="AK14221" s="6"/>
      <c r="AL14221" s="6"/>
      <c r="AM14221" s="6"/>
      <c r="AN14221" s="6"/>
      <c r="AO14221" s="6"/>
      <c r="AP14221" s="6"/>
      <c r="AQ14221" s="6"/>
      <c r="AR14221" s="6"/>
      <c r="AS14221" s="6"/>
      <c r="AT14221" s="6"/>
      <c r="AU14221" s="6"/>
      <c r="AV14221" s="6"/>
      <c r="AW14221" s="6"/>
      <c r="AX14221" s="6"/>
      <c r="AY14221" s="6"/>
      <c r="AZ14221" s="6"/>
      <c r="BA14221" s="6"/>
      <c r="BB14221" s="6"/>
      <c r="BC14221" s="6"/>
      <c r="BD14221" s="6"/>
      <c r="BE14221" s="6"/>
      <c r="BF14221" s="6"/>
      <c r="BG14221" s="10"/>
    </row>
    <row r="14222" spans="34:59" x14ac:dyDescent="0.25">
      <c r="AH14222" s="10"/>
      <c r="AI14222" s="6"/>
    </row>
    <row r="14223" spans="34:59" x14ac:dyDescent="0.25">
      <c r="AH14223" s="6"/>
      <c r="AI14223" s="6"/>
      <c r="AJ14223" s="6"/>
      <c r="AK14223" s="6"/>
      <c r="AL14223" s="6"/>
      <c r="AM14223" s="6"/>
      <c r="AN14223" s="6"/>
      <c r="AO14223" s="6"/>
      <c r="AP14223" s="6"/>
      <c r="AQ14223" s="6"/>
      <c r="AR14223" s="6"/>
      <c r="AS14223" s="6"/>
      <c r="AT14223" s="6"/>
      <c r="AU14223" s="6"/>
      <c r="AV14223" s="6"/>
      <c r="AW14223" s="6"/>
      <c r="AX14223" s="6"/>
      <c r="AY14223" s="6"/>
      <c r="AZ14223" s="6"/>
      <c r="BA14223" s="6"/>
      <c r="BB14223" s="6"/>
      <c r="BC14223" s="6"/>
      <c r="BD14223" s="6"/>
      <c r="BE14223" s="6"/>
      <c r="BF14223" s="6"/>
      <c r="BG14223" s="6"/>
    </row>
    <row r="14224" spans="34:59" x14ac:dyDescent="0.25">
      <c r="AH14224" s="10"/>
      <c r="AI14224" s="6"/>
      <c r="AJ14224" s="10"/>
      <c r="AK14224" s="10"/>
      <c r="AL14224" s="10"/>
      <c r="AM14224" s="10"/>
      <c r="AN14224" s="10"/>
      <c r="AO14224" s="10"/>
      <c r="AP14224" s="10"/>
      <c r="AQ14224" s="10"/>
      <c r="AR14224" s="10"/>
      <c r="AS14224" s="10"/>
      <c r="AT14224" s="10"/>
      <c r="AU14224" s="10"/>
      <c r="AV14224" s="10"/>
      <c r="AW14224" s="10"/>
      <c r="AX14224" s="10"/>
      <c r="AY14224" s="10"/>
      <c r="AZ14224" s="10"/>
      <c r="BA14224" s="10"/>
      <c r="BB14224" s="10"/>
      <c r="BC14224" s="10"/>
      <c r="BD14224" s="10"/>
      <c r="BE14224" s="10"/>
      <c r="BF14224" s="10"/>
      <c r="BG14224" s="6"/>
    </row>
    <row r="14225" spans="34:59" x14ac:dyDescent="0.25">
      <c r="AH14225" s="6"/>
      <c r="AI14225" s="6"/>
      <c r="AJ14225" s="6"/>
      <c r="AK14225" s="6"/>
      <c r="AL14225" s="6"/>
      <c r="AM14225" s="6"/>
      <c r="AN14225" s="6"/>
      <c r="AO14225" s="6"/>
      <c r="AP14225" s="6"/>
      <c r="AQ14225" s="6"/>
      <c r="AR14225" s="6"/>
      <c r="AS14225" s="6"/>
      <c r="AT14225" s="6"/>
      <c r="AU14225" s="6"/>
      <c r="AV14225" s="6"/>
      <c r="AW14225" s="6"/>
      <c r="AX14225" s="6"/>
      <c r="AY14225" s="6"/>
      <c r="AZ14225" s="6"/>
      <c r="BA14225" s="6"/>
      <c r="BB14225" s="6"/>
      <c r="BC14225" s="6"/>
      <c r="BD14225" s="6"/>
      <c r="BE14225" s="6"/>
      <c r="BF14225" s="6"/>
      <c r="BG14225" s="10"/>
    </row>
    <row r="14226" spans="34:59" x14ac:dyDescent="0.25">
      <c r="AH14226" s="10"/>
      <c r="AI14226" s="6"/>
    </row>
    <row r="14227" spans="34:59" x14ac:dyDescent="0.25">
      <c r="AH14227" s="6"/>
      <c r="AI14227" s="6"/>
      <c r="AJ14227" s="6"/>
      <c r="AK14227" s="6"/>
      <c r="AL14227" s="6"/>
      <c r="AM14227" s="6"/>
      <c r="AN14227" s="6"/>
      <c r="AO14227" s="6"/>
      <c r="AP14227" s="6"/>
      <c r="AQ14227" s="6"/>
      <c r="AR14227" s="6"/>
      <c r="AS14227" s="6"/>
      <c r="AT14227" s="6"/>
      <c r="AU14227" s="6"/>
      <c r="AV14227" s="6"/>
      <c r="AW14227" s="6"/>
      <c r="AX14227" s="6"/>
      <c r="AY14227" s="6"/>
      <c r="AZ14227" s="6"/>
      <c r="BA14227" s="6"/>
      <c r="BB14227" s="6"/>
      <c r="BC14227" s="6"/>
      <c r="BD14227" s="6"/>
      <c r="BE14227" s="6"/>
      <c r="BF14227" s="6"/>
      <c r="BG14227" s="6"/>
    </row>
    <row r="14228" spans="34:59" x14ac:dyDescent="0.25">
      <c r="AH14228" s="10"/>
      <c r="AI14228" s="6"/>
      <c r="AJ14228" s="10"/>
      <c r="AK14228" s="10"/>
      <c r="AL14228" s="10"/>
      <c r="AM14228" s="10"/>
      <c r="AN14228" s="10"/>
      <c r="AO14228" s="10"/>
      <c r="AP14228" s="10"/>
      <c r="AQ14228" s="10"/>
      <c r="AR14228" s="10"/>
      <c r="AS14228" s="10"/>
      <c r="AT14228" s="10"/>
      <c r="AU14228" s="10"/>
      <c r="AV14228" s="10"/>
      <c r="AW14228" s="10"/>
      <c r="AX14228" s="10"/>
      <c r="AY14228" s="10"/>
      <c r="AZ14228" s="10"/>
      <c r="BA14228" s="10"/>
      <c r="BB14228" s="10"/>
      <c r="BC14228" s="10"/>
      <c r="BD14228" s="10"/>
      <c r="BE14228" s="10"/>
      <c r="BF14228" s="10"/>
      <c r="BG14228" s="6"/>
    </row>
    <row r="14230" spans="34:59" x14ac:dyDescent="0.25">
      <c r="AH14230" s="10"/>
      <c r="AI14230" s="6"/>
    </row>
    <row r="14231" spans="34:59" x14ac:dyDescent="0.25">
      <c r="AH14231" s="6"/>
      <c r="AI14231" s="6"/>
      <c r="AJ14231" s="6"/>
      <c r="AK14231" s="6"/>
      <c r="AL14231" s="6"/>
      <c r="AM14231" s="6"/>
      <c r="AN14231" s="6"/>
      <c r="AO14231" s="6"/>
      <c r="AP14231" s="6"/>
      <c r="AQ14231" s="6"/>
      <c r="AR14231" s="6"/>
      <c r="AS14231" s="6"/>
      <c r="AT14231" s="6"/>
      <c r="AU14231" s="6"/>
      <c r="AV14231" s="6"/>
      <c r="AW14231" s="6"/>
      <c r="AX14231" s="6"/>
      <c r="AY14231" s="6"/>
      <c r="AZ14231" s="6"/>
      <c r="BA14231" s="6"/>
      <c r="BB14231" s="6"/>
      <c r="BC14231" s="6"/>
      <c r="BD14231" s="6"/>
      <c r="BE14231" s="6"/>
      <c r="BF14231" s="6"/>
      <c r="BG14231" s="6"/>
    </row>
    <row r="14232" spans="34:59" x14ac:dyDescent="0.25">
      <c r="AH14232" s="10"/>
      <c r="AI14232" s="6"/>
      <c r="AJ14232" s="10"/>
      <c r="AK14232" s="10"/>
      <c r="AL14232" s="10"/>
      <c r="AM14232" s="10"/>
      <c r="AN14232" s="10"/>
      <c r="AO14232" s="10"/>
      <c r="AP14232" s="10"/>
      <c r="AQ14232" s="10"/>
      <c r="AR14232" s="10"/>
      <c r="AS14232" s="10"/>
      <c r="AT14232" s="10"/>
      <c r="AU14232" s="10"/>
      <c r="AV14232" s="10"/>
      <c r="AW14232" s="10"/>
      <c r="AX14232" s="10"/>
      <c r="AY14232" s="10"/>
      <c r="AZ14232" s="10"/>
      <c r="BA14232" s="10"/>
      <c r="BB14232" s="10"/>
      <c r="BC14232" s="10"/>
      <c r="BD14232" s="10"/>
      <c r="BE14232" s="10"/>
      <c r="BF14232" s="10"/>
      <c r="BG14232" s="6"/>
    </row>
    <row r="14233" spans="34:59" x14ac:dyDescent="0.25">
      <c r="AH14233" s="6"/>
      <c r="AI14233" s="6"/>
      <c r="AJ14233" s="6"/>
      <c r="AK14233" s="6"/>
      <c r="AL14233" s="6"/>
      <c r="AM14233" s="6"/>
      <c r="AN14233" s="6"/>
      <c r="AO14233" s="6"/>
      <c r="AP14233" s="6"/>
      <c r="AQ14233" s="6"/>
      <c r="AR14233" s="6"/>
      <c r="AS14233" s="6"/>
      <c r="AT14233" s="6"/>
      <c r="AU14233" s="6"/>
      <c r="AV14233" s="6"/>
      <c r="AW14233" s="6"/>
      <c r="AX14233" s="6"/>
      <c r="AY14233" s="6"/>
      <c r="AZ14233" s="6"/>
      <c r="BA14233" s="6"/>
      <c r="BB14233" s="6"/>
      <c r="BC14233" s="6"/>
      <c r="BD14233" s="6"/>
      <c r="BE14233" s="6"/>
      <c r="BF14233" s="6"/>
      <c r="BG14233" s="10"/>
    </row>
    <row r="14234" spans="34:59" x14ac:dyDescent="0.25">
      <c r="AH14234" s="10"/>
      <c r="AI14234" s="6"/>
    </row>
    <row r="14235" spans="34:59" x14ac:dyDescent="0.25">
      <c r="AH14235" s="6"/>
      <c r="AI14235" s="6"/>
      <c r="AJ14235" s="6"/>
      <c r="AK14235" s="6"/>
      <c r="AL14235" s="6"/>
      <c r="AM14235" s="6"/>
      <c r="AN14235" s="6"/>
      <c r="AO14235" s="6"/>
      <c r="AP14235" s="6"/>
      <c r="AQ14235" s="6"/>
      <c r="AR14235" s="6"/>
      <c r="AS14235" s="6"/>
      <c r="AT14235" s="6"/>
      <c r="AU14235" s="6"/>
      <c r="AV14235" s="6"/>
      <c r="AW14235" s="6"/>
      <c r="AX14235" s="6"/>
      <c r="AY14235" s="6"/>
      <c r="AZ14235" s="6"/>
      <c r="BA14235" s="6"/>
      <c r="BB14235" s="6"/>
      <c r="BC14235" s="6"/>
      <c r="BD14235" s="6"/>
      <c r="BE14235" s="6"/>
      <c r="BF14235" s="6"/>
      <c r="BG14235" s="6"/>
    </row>
    <row r="14236" spans="34:59" x14ac:dyDescent="0.25">
      <c r="AH14236" s="10"/>
      <c r="AI14236" s="6"/>
      <c r="AJ14236" s="10"/>
      <c r="AK14236" s="10"/>
      <c r="AL14236" s="10"/>
      <c r="AM14236" s="10"/>
      <c r="AN14236" s="10"/>
      <c r="AO14236" s="10"/>
      <c r="AP14236" s="10"/>
      <c r="AQ14236" s="10"/>
      <c r="AR14236" s="10"/>
      <c r="AS14236" s="10"/>
      <c r="AT14236" s="10"/>
      <c r="AU14236" s="10"/>
      <c r="AV14236" s="10"/>
      <c r="AW14236" s="10"/>
      <c r="AX14236" s="10"/>
      <c r="AY14236" s="10"/>
      <c r="AZ14236" s="10"/>
      <c r="BA14236" s="10"/>
      <c r="BB14236" s="10"/>
      <c r="BC14236" s="10"/>
      <c r="BD14236" s="10"/>
      <c r="BE14236" s="10"/>
      <c r="BF14236" s="10"/>
      <c r="BG14236" s="6"/>
    </row>
    <row r="14237" spans="34:59" x14ac:dyDescent="0.25">
      <c r="AH14237" s="6"/>
      <c r="AI14237" s="6"/>
      <c r="AJ14237" s="6"/>
      <c r="AK14237" s="6"/>
      <c r="AL14237" s="6"/>
      <c r="AM14237" s="6"/>
      <c r="AN14237" s="6"/>
      <c r="AO14237" s="6"/>
      <c r="AP14237" s="6"/>
      <c r="AQ14237" s="6"/>
      <c r="AR14237" s="6"/>
      <c r="AS14237" s="6"/>
      <c r="AT14237" s="6"/>
      <c r="AU14237" s="6"/>
      <c r="AV14237" s="6"/>
      <c r="AW14237" s="6"/>
      <c r="AX14237" s="6"/>
      <c r="AY14237" s="6"/>
      <c r="AZ14237" s="6"/>
      <c r="BA14237" s="6"/>
      <c r="BB14237" s="6"/>
      <c r="BC14237" s="6"/>
      <c r="BD14237" s="6"/>
      <c r="BE14237" s="6"/>
      <c r="BF14237" s="6"/>
      <c r="BG14237" s="10"/>
    </row>
    <row r="14238" spans="34:59" x14ac:dyDescent="0.25">
      <c r="AH14238" s="10"/>
      <c r="AI14238" s="6"/>
    </row>
    <row r="14239" spans="34:59" x14ac:dyDescent="0.25">
      <c r="AH14239" s="6"/>
      <c r="AI14239" s="6"/>
      <c r="AJ14239" s="6"/>
      <c r="AK14239" s="6"/>
      <c r="AL14239" s="6"/>
      <c r="AM14239" s="6"/>
      <c r="AN14239" s="6"/>
      <c r="AO14239" s="6"/>
      <c r="AP14239" s="6"/>
      <c r="AQ14239" s="6"/>
      <c r="AR14239" s="6"/>
      <c r="AS14239" s="6"/>
      <c r="AT14239" s="6"/>
      <c r="AU14239" s="6"/>
      <c r="AV14239" s="6"/>
      <c r="AW14239" s="6"/>
      <c r="AX14239" s="6"/>
      <c r="AY14239" s="6"/>
      <c r="AZ14239" s="6"/>
      <c r="BA14239" s="6"/>
      <c r="BB14239" s="6"/>
      <c r="BC14239" s="6"/>
      <c r="BD14239" s="6"/>
      <c r="BE14239" s="6"/>
      <c r="BF14239" s="6"/>
      <c r="BG14239" s="6"/>
    </row>
    <row r="14240" spans="34:59" x14ac:dyDescent="0.25">
      <c r="AH14240" s="10"/>
      <c r="AI14240" s="6"/>
      <c r="AJ14240" s="10"/>
      <c r="AK14240" s="10"/>
      <c r="AL14240" s="10"/>
      <c r="AM14240" s="10"/>
      <c r="AN14240" s="10"/>
      <c r="AO14240" s="10"/>
      <c r="AP14240" s="10"/>
      <c r="AQ14240" s="10"/>
      <c r="AR14240" s="10"/>
      <c r="AS14240" s="10"/>
      <c r="AT14240" s="10"/>
      <c r="AU14240" s="10"/>
      <c r="AV14240" s="10"/>
      <c r="AW14240" s="10"/>
      <c r="AX14240" s="10"/>
      <c r="AY14240" s="10"/>
      <c r="AZ14240" s="10"/>
      <c r="BA14240" s="10"/>
      <c r="BB14240" s="10"/>
      <c r="BC14240" s="10"/>
      <c r="BD14240" s="10"/>
      <c r="BE14240" s="10"/>
      <c r="BF14240" s="10"/>
      <c r="BG14240" s="6"/>
    </row>
    <row r="14241" spans="34:59" x14ac:dyDescent="0.25">
      <c r="AH14241" s="6"/>
      <c r="AI14241" s="6"/>
      <c r="AJ14241" s="6"/>
      <c r="AK14241" s="6"/>
      <c r="AL14241" s="6"/>
      <c r="AM14241" s="6"/>
      <c r="AN14241" s="6"/>
      <c r="AO14241" s="6"/>
      <c r="AP14241" s="6"/>
      <c r="AQ14241" s="6"/>
      <c r="AR14241" s="6"/>
      <c r="AS14241" s="6"/>
      <c r="AT14241" s="6"/>
      <c r="AU14241" s="6"/>
      <c r="AV14241" s="6"/>
      <c r="AW14241" s="6"/>
      <c r="AX14241" s="6"/>
      <c r="AY14241" s="6"/>
      <c r="AZ14241" s="6"/>
      <c r="BA14241" s="6"/>
      <c r="BB14241" s="6"/>
      <c r="BC14241" s="6"/>
      <c r="BD14241" s="6"/>
      <c r="BE14241" s="6"/>
      <c r="BF14241" s="6"/>
      <c r="BG14241" s="10"/>
    </row>
    <row r="14242" spans="34:59" x14ac:dyDescent="0.25">
      <c r="AH14242" s="10"/>
      <c r="AI14242" s="6"/>
    </row>
    <row r="14243" spans="34:59" x14ac:dyDescent="0.25">
      <c r="AH14243" s="6"/>
      <c r="AI14243" s="6"/>
      <c r="AJ14243" s="6"/>
      <c r="AK14243" s="6"/>
      <c r="AL14243" s="6"/>
      <c r="AM14243" s="6"/>
      <c r="AN14243" s="6"/>
      <c r="AO14243" s="6"/>
      <c r="AP14243" s="6"/>
      <c r="AQ14243" s="6"/>
      <c r="AR14243" s="6"/>
      <c r="AS14243" s="6"/>
      <c r="AT14243" s="6"/>
      <c r="AU14243" s="6"/>
      <c r="AV14243" s="6"/>
      <c r="AW14243" s="6"/>
      <c r="AX14243" s="6"/>
      <c r="AY14243" s="6"/>
      <c r="AZ14243" s="6"/>
      <c r="BA14243" s="6"/>
      <c r="BB14243" s="6"/>
      <c r="BC14243" s="6"/>
      <c r="BD14243" s="6"/>
      <c r="BE14243" s="6"/>
      <c r="BF14243" s="6"/>
      <c r="BG14243" s="6"/>
    </row>
    <row r="14244" spans="34:59" x14ac:dyDescent="0.25">
      <c r="AH14244" s="10"/>
      <c r="AI14244" s="6"/>
      <c r="AJ14244" s="10"/>
      <c r="AK14244" s="10"/>
      <c r="AL14244" s="10"/>
      <c r="AM14244" s="10"/>
      <c r="AN14244" s="10"/>
      <c r="AO14244" s="10"/>
      <c r="AP14244" s="10"/>
      <c r="AQ14244" s="10"/>
      <c r="AR14244" s="10"/>
      <c r="AS14244" s="10"/>
      <c r="AT14244" s="10"/>
      <c r="AU14244" s="10"/>
      <c r="AV14244" s="10"/>
      <c r="AW14244" s="10"/>
      <c r="AX14244" s="10"/>
      <c r="AY14244" s="10"/>
      <c r="AZ14244" s="10"/>
      <c r="BA14244" s="10"/>
      <c r="BB14244" s="10"/>
      <c r="BC14244" s="10"/>
      <c r="BD14244" s="10"/>
      <c r="BE14244" s="10"/>
      <c r="BF14244" s="10"/>
      <c r="BG14244" s="6"/>
    </row>
    <row r="14246" spans="34:59" x14ac:dyDescent="0.25">
      <c r="AH14246" s="10"/>
      <c r="AI14246" s="6"/>
    </row>
    <row r="14247" spans="34:59" x14ac:dyDescent="0.25">
      <c r="AH14247" s="6"/>
      <c r="AI14247" s="6"/>
      <c r="AJ14247" s="6"/>
      <c r="AK14247" s="6"/>
      <c r="AL14247" s="6"/>
      <c r="AM14247" s="6"/>
      <c r="AN14247" s="6"/>
      <c r="AO14247" s="6"/>
      <c r="AP14247" s="6"/>
      <c r="AQ14247" s="6"/>
      <c r="AR14247" s="6"/>
      <c r="AS14247" s="6"/>
      <c r="AT14247" s="6"/>
      <c r="AU14247" s="6"/>
      <c r="AV14247" s="6"/>
      <c r="AW14247" s="6"/>
      <c r="AX14247" s="6"/>
      <c r="AY14247" s="6"/>
      <c r="AZ14247" s="6"/>
      <c r="BA14247" s="6"/>
      <c r="BB14247" s="6"/>
      <c r="BC14247" s="6"/>
      <c r="BD14247" s="6"/>
      <c r="BE14247" s="6"/>
      <c r="BF14247" s="6"/>
      <c r="BG14247" s="6"/>
    </row>
    <row r="14248" spans="34:59" x14ac:dyDescent="0.25">
      <c r="AH14248" s="10"/>
      <c r="AI14248" s="6"/>
      <c r="AJ14248" s="10"/>
      <c r="AK14248" s="10"/>
      <c r="AL14248" s="10"/>
      <c r="AM14248" s="10"/>
      <c r="AN14248" s="10"/>
      <c r="AO14248" s="10"/>
      <c r="AP14248" s="10"/>
      <c r="AQ14248" s="10"/>
      <c r="AR14248" s="10"/>
      <c r="AS14248" s="10"/>
      <c r="AT14248" s="10"/>
      <c r="AU14248" s="10"/>
      <c r="AV14248" s="10"/>
      <c r="AW14248" s="10"/>
      <c r="AX14248" s="10"/>
      <c r="AY14248" s="10"/>
      <c r="AZ14248" s="10"/>
      <c r="BA14248" s="10"/>
      <c r="BB14248" s="10"/>
      <c r="BC14248" s="10"/>
      <c r="BD14248" s="10"/>
      <c r="BE14248" s="10"/>
      <c r="BF14248" s="10"/>
      <c r="BG14248" s="6"/>
    </row>
    <row r="14249" spans="34:59" x14ac:dyDescent="0.25">
      <c r="AH14249" s="6"/>
      <c r="AI14249" s="6"/>
      <c r="AJ14249" s="6"/>
      <c r="AK14249" s="6"/>
      <c r="AL14249" s="6"/>
      <c r="AM14249" s="6"/>
      <c r="AN14249" s="6"/>
      <c r="AO14249" s="6"/>
      <c r="AP14249" s="6"/>
      <c r="AQ14249" s="6"/>
      <c r="AR14249" s="6"/>
      <c r="AS14249" s="6"/>
      <c r="AT14249" s="6"/>
      <c r="AU14249" s="6"/>
      <c r="AV14249" s="6"/>
      <c r="AW14249" s="6"/>
      <c r="AX14249" s="6"/>
      <c r="AY14249" s="6"/>
      <c r="AZ14249" s="6"/>
      <c r="BA14249" s="6"/>
      <c r="BB14249" s="6"/>
      <c r="BC14249" s="6"/>
      <c r="BD14249" s="6"/>
      <c r="BE14249" s="6"/>
      <c r="BF14249" s="6"/>
      <c r="BG14249" s="10"/>
    </row>
    <row r="14250" spans="34:59" x14ac:dyDescent="0.25">
      <c r="AH14250" s="10"/>
      <c r="AI14250" s="6"/>
    </row>
    <row r="14251" spans="34:59" x14ac:dyDescent="0.25">
      <c r="AH14251" s="6"/>
      <c r="AI14251" s="6"/>
      <c r="AJ14251" s="6"/>
      <c r="AK14251" s="6"/>
      <c r="AL14251" s="6"/>
      <c r="AM14251" s="6"/>
      <c r="AN14251" s="6"/>
      <c r="AO14251" s="6"/>
      <c r="AP14251" s="6"/>
      <c r="AQ14251" s="6"/>
      <c r="AR14251" s="6"/>
      <c r="AS14251" s="6"/>
      <c r="AT14251" s="6"/>
      <c r="AU14251" s="6"/>
      <c r="AV14251" s="6"/>
      <c r="AW14251" s="6"/>
      <c r="AX14251" s="6"/>
      <c r="AY14251" s="6"/>
      <c r="AZ14251" s="6"/>
      <c r="BA14251" s="6"/>
      <c r="BB14251" s="6"/>
      <c r="BC14251" s="6"/>
      <c r="BD14251" s="6"/>
      <c r="BE14251" s="6"/>
      <c r="BF14251" s="6"/>
      <c r="BG14251" s="6"/>
    </row>
    <row r="14252" spans="34:59" x14ac:dyDescent="0.25">
      <c r="AH14252" s="10"/>
      <c r="AI14252" s="6"/>
      <c r="AJ14252" s="10"/>
      <c r="AK14252" s="10"/>
      <c r="AL14252" s="10"/>
      <c r="AM14252" s="10"/>
      <c r="AN14252" s="10"/>
      <c r="AO14252" s="10"/>
      <c r="AP14252" s="10"/>
      <c r="AQ14252" s="10"/>
      <c r="AR14252" s="10"/>
      <c r="AS14252" s="10"/>
      <c r="AT14252" s="10"/>
      <c r="AU14252" s="10"/>
      <c r="AV14252" s="10"/>
      <c r="AW14252" s="10"/>
      <c r="AX14252" s="10"/>
      <c r="AY14252" s="10"/>
      <c r="AZ14252" s="10"/>
      <c r="BA14252" s="10"/>
      <c r="BB14252" s="10"/>
      <c r="BC14252" s="10"/>
      <c r="BD14252" s="10"/>
      <c r="BE14252" s="10"/>
      <c r="BF14252" s="10"/>
      <c r="BG14252" s="6"/>
    </row>
    <row r="14253" spans="34:59" x14ac:dyDescent="0.25">
      <c r="AH14253" s="6"/>
      <c r="AI14253" s="6"/>
      <c r="AJ14253" s="6"/>
      <c r="AK14253" s="6"/>
      <c r="AL14253" s="6"/>
      <c r="AM14253" s="6"/>
      <c r="AN14253" s="6"/>
      <c r="AO14253" s="6"/>
      <c r="AP14253" s="6"/>
      <c r="AQ14253" s="6"/>
      <c r="AR14253" s="6"/>
      <c r="AS14253" s="6"/>
      <c r="AT14253" s="6"/>
      <c r="AU14253" s="6"/>
      <c r="AV14253" s="6"/>
      <c r="AW14253" s="6"/>
      <c r="AX14253" s="6"/>
      <c r="AY14253" s="6"/>
      <c r="AZ14253" s="6"/>
      <c r="BA14253" s="6"/>
      <c r="BB14253" s="6"/>
      <c r="BC14253" s="6"/>
      <c r="BD14253" s="6"/>
      <c r="BE14253" s="6"/>
      <c r="BF14253" s="6"/>
      <c r="BG14253" s="10"/>
    </row>
    <row r="14254" spans="34:59" x14ac:dyDescent="0.25">
      <c r="AH14254" s="10"/>
      <c r="AI14254" s="6"/>
    </row>
    <row r="14255" spans="34:59" x14ac:dyDescent="0.25">
      <c r="AH14255" s="6"/>
      <c r="AI14255" s="6"/>
      <c r="AJ14255" s="6"/>
      <c r="AK14255" s="6"/>
      <c r="AL14255" s="6"/>
      <c r="AM14255" s="6"/>
      <c r="AN14255" s="6"/>
      <c r="AO14255" s="6"/>
      <c r="AP14255" s="6"/>
      <c r="AQ14255" s="6"/>
      <c r="AR14255" s="6"/>
      <c r="AS14255" s="6"/>
      <c r="AT14255" s="6"/>
      <c r="AU14255" s="6"/>
      <c r="AV14255" s="6"/>
      <c r="AW14255" s="6"/>
      <c r="AX14255" s="6"/>
      <c r="AY14255" s="6"/>
      <c r="AZ14255" s="6"/>
      <c r="BA14255" s="6"/>
      <c r="BB14255" s="6"/>
      <c r="BC14255" s="6"/>
      <c r="BD14255" s="6"/>
      <c r="BE14255" s="6"/>
      <c r="BF14255" s="6"/>
      <c r="BG14255" s="6"/>
    </row>
    <row r="14256" spans="34:59" x14ac:dyDescent="0.25">
      <c r="AH14256" s="10"/>
      <c r="AI14256" s="6"/>
      <c r="AJ14256" s="10"/>
      <c r="AK14256" s="10"/>
      <c r="AL14256" s="10"/>
      <c r="AM14256" s="10"/>
      <c r="AN14256" s="10"/>
      <c r="AO14256" s="10"/>
      <c r="AP14256" s="10"/>
      <c r="AQ14256" s="10"/>
      <c r="AR14256" s="10"/>
      <c r="AS14256" s="10"/>
      <c r="AT14256" s="10"/>
      <c r="AU14256" s="10"/>
      <c r="AV14256" s="10"/>
      <c r="AW14256" s="10"/>
      <c r="AX14256" s="10"/>
      <c r="AY14256" s="10"/>
      <c r="AZ14256" s="10"/>
      <c r="BA14256" s="10"/>
      <c r="BB14256" s="10"/>
      <c r="BC14256" s="10"/>
      <c r="BD14256" s="10"/>
      <c r="BE14256" s="10"/>
      <c r="BF14256" s="10"/>
      <c r="BG14256" s="6"/>
    </row>
    <row r="14257" spans="34:59" x14ac:dyDescent="0.25">
      <c r="AH14257" s="6"/>
      <c r="AI14257" s="6"/>
      <c r="AJ14257" s="6"/>
      <c r="AK14257" s="6"/>
      <c r="AL14257" s="6"/>
      <c r="AM14257" s="6"/>
      <c r="AN14257" s="6"/>
      <c r="AO14257" s="6"/>
      <c r="AP14257" s="6"/>
      <c r="AQ14257" s="6"/>
      <c r="AR14257" s="6"/>
      <c r="AS14257" s="6"/>
      <c r="AT14257" s="6"/>
      <c r="AU14257" s="6"/>
      <c r="AV14257" s="6"/>
      <c r="AW14257" s="6"/>
      <c r="AX14257" s="6"/>
      <c r="AY14257" s="6"/>
      <c r="AZ14257" s="6"/>
      <c r="BA14257" s="6"/>
      <c r="BB14257" s="6"/>
      <c r="BC14257" s="6"/>
      <c r="BD14257" s="6"/>
      <c r="BE14257" s="6"/>
      <c r="BF14257" s="6"/>
      <c r="BG14257" s="10"/>
    </row>
    <row r="14258" spans="34:59" x14ac:dyDescent="0.25">
      <c r="AH14258" s="10"/>
      <c r="AI14258" s="6"/>
    </row>
    <row r="14259" spans="34:59" x14ac:dyDescent="0.25">
      <c r="AH14259" s="6"/>
      <c r="AI14259" s="6"/>
      <c r="AJ14259" s="6"/>
      <c r="AK14259" s="6"/>
      <c r="AL14259" s="6"/>
      <c r="AM14259" s="6"/>
      <c r="AN14259" s="6"/>
      <c r="AO14259" s="6"/>
      <c r="AP14259" s="6"/>
      <c r="AQ14259" s="6"/>
      <c r="AR14259" s="6"/>
      <c r="AS14259" s="6"/>
      <c r="AT14259" s="6"/>
      <c r="AU14259" s="6"/>
      <c r="AV14259" s="6"/>
      <c r="AW14259" s="6"/>
      <c r="AX14259" s="6"/>
      <c r="AY14259" s="6"/>
      <c r="AZ14259" s="6"/>
      <c r="BA14259" s="6"/>
      <c r="BB14259" s="6"/>
      <c r="BC14259" s="6"/>
      <c r="BD14259" s="6"/>
      <c r="BE14259" s="6"/>
      <c r="BF14259" s="6"/>
      <c r="BG14259" s="6"/>
    </row>
    <row r="14260" spans="34:59" x14ac:dyDescent="0.25">
      <c r="AH14260" s="10"/>
      <c r="AI14260" s="6"/>
      <c r="AJ14260" s="10"/>
      <c r="AK14260" s="10"/>
      <c r="AL14260" s="10"/>
      <c r="AM14260" s="10"/>
      <c r="AN14260" s="10"/>
      <c r="AO14260" s="10"/>
      <c r="AP14260" s="10"/>
      <c r="AQ14260" s="10"/>
      <c r="AR14260" s="10"/>
      <c r="AS14260" s="10"/>
      <c r="AT14260" s="10"/>
      <c r="AU14260" s="10"/>
      <c r="AV14260" s="10"/>
      <c r="AW14260" s="10"/>
      <c r="AX14260" s="10"/>
      <c r="AY14260" s="10"/>
      <c r="AZ14260" s="10"/>
      <c r="BA14260" s="10"/>
      <c r="BB14260" s="10"/>
      <c r="BC14260" s="10"/>
      <c r="BD14260" s="10"/>
      <c r="BE14260" s="10"/>
      <c r="BF14260" s="10"/>
      <c r="BG14260" s="6"/>
    </row>
    <row r="14262" spans="34:59" x14ac:dyDescent="0.25">
      <c r="AH14262" s="10"/>
      <c r="AI14262" s="6"/>
    </row>
    <row r="14263" spans="34:59" x14ac:dyDescent="0.25">
      <c r="AH14263" s="6"/>
      <c r="AI14263" s="6"/>
      <c r="AJ14263" s="6"/>
      <c r="AK14263" s="6"/>
      <c r="AL14263" s="6"/>
      <c r="AM14263" s="6"/>
      <c r="AN14263" s="6"/>
      <c r="AO14263" s="6"/>
      <c r="AP14263" s="6"/>
      <c r="AQ14263" s="6"/>
      <c r="AR14263" s="6"/>
      <c r="AS14263" s="6"/>
      <c r="AT14263" s="6"/>
      <c r="AU14263" s="6"/>
      <c r="AV14263" s="6"/>
      <c r="AW14263" s="6"/>
      <c r="AX14263" s="6"/>
      <c r="AY14263" s="6"/>
      <c r="AZ14263" s="6"/>
      <c r="BA14263" s="6"/>
      <c r="BB14263" s="6"/>
      <c r="BC14263" s="6"/>
      <c r="BD14263" s="6"/>
      <c r="BE14263" s="6"/>
      <c r="BF14263" s="6"/>
      <c r="BG14263" s="6"/>
    </row>
    <row r="14264" spans="34:59" x14ac:dyDescent="0.25">
      <c r="AH14264" s="10"/>
      <c r="AI14264" s="6"/>
      <c r="AJ14264" s="10"/>
      <c r="AK14264" s="10"/>
      <c r="AL14264" s="10"/>
      <c r="AM14264" s="10"/>
      <c r="AN14264" s="10"/>
      <c r="AO14264" s="10"/>
      <c r="AP14264" s="10"/>
      <c r="AQ14264" s="10"/>
      <c r="AR14264" s="10"/>
      <c r="AS14264" s="10"/>
      <c r="AT14264" s="10"/>
      <c r="AU14264" s="10"/>
      <c r="AV14264" s="10"/>
      <c r="AW14264" s="10"/>
      <c r="AX14264" s="10"/>
      <c r="AY14264" s="10"/>
      <c r="AZ14264" s="10"/>
      <c r="BA14264" s="10"/>
      <c r="BB14264" s="10"/>
      <c r="BC14264" s="10"/>
      <c r="BD14264" s="10"/>
      <c r="BE14264" s="10"/>
      <c r="BF14264" s="10"/>
      <c r="BG14264" s="6"/>
    </row>
    <row r="14265" spans="34:59" x14ac:dyDescent="0.25">
      <c r="AH14265" s="6"/>
      <c r="AI14265" s="6"/>
      <c r="AJ14265" s="6"/>
      <c r="AK14265" s="6"/>
      <c r="AL14265" s="6"/>
      <c r="AM14265" s="6"/>
      <c r="AN14265" s="6"/>
      <c r="AO14265" s="6"/>
      <c r="AP14265" s="6"/>
      <c r="AQ14265" s="6"/>
      <c r="AR14265" s="6"/>
      <c r="AS14265" s="6"/>
      <c r="AT14265" s="6"/>
      <c r="AU14265" s="6"/>
      <c r="AV14265" s="6"/>
      <c r="AW14265" s="6"/>
      <c r="AX14265" s="6"/>
      <c r="AY14265" s="6"/>
      <c r="AZ14265" s="6"/>
      <c r="BA14265" s="6"/>
      <c r="BB14265" s="6"/>
      <c r="BC14265" s="6"/>
      <c r="BD14265" s="6"/>
      <c r="BE14265" s="6"/>
      <c r="BF14265" s="6"/>
      <c r="BG14265" s="10"/>
    </row>
    <row r="14266" spans="34:59" x14ac:dyDescent="0.25">
      <c r="AH14266" s="10"/>
      <c r="AI14266" s="6"/>
    </row>
    <row r="14267" spans="34:59" x14ac:dyDescent="0.25">
      <c r="AH14267" s="6"/>
      <c r="AI14267" s="6"/>
      <c r="AJ14267" s="6"/>
      <c r="AK14267" s="6"/>
      <c r="AL14267" s="6"/>
      <c r="AM14267" s="6"/>
      <c r="AN14267" s="6"/>
      <c r="AO14267" s="6"/>
      <c r="AP14267" s="6"/>
      <c r="AQ14267" s="6"/>
      <c r="AR14267" s="6"/>
      <c r="AS14267" s="6"/>
      <c r="AT14267" s="6"/>
      <c r="AU14267" s="6"/>
      <c r="AV14267" s="6"/>
      <c r="AW14267" s="6"/>
      <c r="AX14267" s="6"/>
      <c r="AY14267" s="6"/>
      <c r="AZ14267" s="6"/>
      <c r="BA14267" s="6"/>
      <c r="BB14267" s="6"/>
      <c r="BC14267" s="6"/>
      <c r="BD14267" s="6"/>
      <c r="BE14267" s="6"/>
      <c r="BF14267" s="6"/>
      <c r="BG14267" s="6"/>
    </row>
    <row r="14268" spans="34:59" x14ac:dyDescent="0.25">
      <c r="AH14268" s="10"/>
      <c r="AI14268" s="6"/>
      <c r="AJ14268" s="10"/>
      <c r="AK14268" s="10"/>
      <c r="AL14268" s="10"/>
      <c r="AM14268" s="10"/>
      <c r="AN14268" s="10"/>
      <c r="AO14268" s="10"/>
      <c r="AP14268" s="10"/>
      <c r="AQ14268" s="10"/>
      <c r="AR14268" s="10"/>
      <c r="AS14268" s="10"/>
      <c r="AT14268" s="10"/>
      <c r="AU14268" s="10"/>
      <c r="AV14268" s="10"/>
      <c r="AW14268" s="10"/>
      <c r="AX14268" s="10"/>
      <c r="AY14268" s="10"/>
      <c r="AZ14268" s="10"/>
      <c r="BA14268" s="10"/>
      <c r="BB14268" s="10"/>
      <c r="BC14268" s="10"/>
      <c r="BD14268" s="10"/>
      <c r="BE14268" s="10"/>
      <c r="BF14268" s="10"/>
      <c r="BG14268" s="6"/>
    </row>
    <row r="14269" spans="34:59" x14ac:dyDescent="0.25">
      <c r="AH14269" s="6"/>
      <c r="AI14269" s="6"/>
      <c r="AJ14269" s="6"/>
      <c r="AK14269" s="6"/>
      <c r="AL14269" s="6"/>
      <c r="AM14269" s="6"/>
      <c r="AN14269" s="6"/>
      <c r="AO14269" s="6"/>
      <c r="AP14269" s="6"/>
      <c r="AQ14269" s="6"/>
      <c r="AR14269" s="6"/>
      <c r="AS14269" s="6"/>
      <c r="AT14269" s="6"/>
      <c r="AU14269" s="6"/>
      <c r="AV14269" s="6"/>
      <c r="AW14269" s="6"/>
      <c r="AX14269" s="6"/>
      <c r="AY14269" s="6"/>
      <c r="AZ14269" s="6"/>
      <c r="BA14269" s="6"/>
      <c r="BB14269" s="6"/>
      <c r="BC14269" s="6"/>
      <c r="BD14269" s="6"/>
      <c r="BE14269" s="6"/>
      <c r="BF14269" s="6"/>
      <c r="BG14269" s="10"/>
    </row>
    <row r="14270" spans="34:59" x14ac:dyDescent="0.25">
      <c r="AH14270" s="10"/>
      <c r="AI14270" s="6"/>
    </row>
    <row r="14271" spans="34:59" x14ac:dyDescent="0.25">
      <c r="AH14271" s="6"/>
      <c r="AI14271" s="6"/>
      <c r="AJ14271" s="6"/>
      <c r="AK14271" s="6"/>
      <c r="AL14271" s="6"/>
      <c r="AM14271" s="6"/>
      <c r="AN14271" s="6"/>
      <c r="AO14271" s="6"/>
      <c r="AP14271" s="6"/>
      <c r="AQ14271" s="6"/>
      <c r="AR14271" s="6"/>
      <c r="AS14271" s="6"/>
      <c r="AT14271" s="6"/>
      <c r="AU14271" s="6"/>
      <c r="AV14271" s="6"/>
      <c r="AW14271" s="6"/>
      <c r="AX14271" s="6"/>
      <c r="AY14271" s="6"/>
      <c r="AZ14271" s="6"/>
      <c r="BA14271" s="6"/>
      <c r="BB14271" s="6"/>
      <c r="BC14271" s="6"/>
      <c r="BD14271" s="6"/>
      <c r="BE14271" s="6"/>
      <c r="BF14271" s="6"/>
      <c r="BG14271" s="6"/>
    </row>
    <row r="14272" spans="34:59" x14ac:dyDescent="0.25">
      <c r="AH14272" s="10"/>
      <c r="AI14272" s="6"/>
      <c r="AJ14272" s="10"/>
      <c r="AK14272" s="10"/>
      <c r="AL14272" s="10"/>
      <c r="AM14272" s="10"/>
      <c r="AN14272" s="10"/>
      <c r="AO14272" s="10"/>
      <c r="AP14272" s="10"/>
      <c r="AQ14272" s="10"/>
      <c r="AR14272" s="10"/>
      <c r="AS14272" s="10"/>
      <c r="AT14272" s="10"/>
      <c r="AU14272" s="10"/>
      <c r="AV14272" s="10"/>
      <c r="AW14272" s="10"/>
      <c r="AX14272" s="10"/>
      <c r="AY14272" s="10"/>
      <c r="AZ14272" s="10"/>
      <c r="BA14272" s="10"/>
      <c r="BB14272" s="10"/>
      <c r="BC14272" s="10"/>
      <c r="BD14272" s="10"/>
      <c r="BE14272" s="10"/>
      <c r="BF14272" s="10"/>
      <c r="BG14272" s="6"/>
    </row>
    <row r="14273" spans="34:59" x14ac:dyDescent="0.25">
      <c r="AH14273" s="6"/>
      <c r="AI14273" s="6"/>
      <c r="AJ14273" s="6"/>
      <c r="AK14273" s="6"/>
      <c r="AL14273" s="6"/>
      <c r="AM14273" s="6"/>
      <c r="AN14273" s="6"/>
      <c r="AO14273" s="6"/>
      <c r="AP14273" s="6"/>
      <c r="AQ14273" s="6"/>
      <c r="AR14273" s="6"/>
      <c r="AS14273" s="6"/>
      <c r="AT14273" s="6"/>
      <c r="AU14273" s="6"/>
      <c r="AV14273" s="6"/>
      <c r="AW14273" s="6"/>
      <c r="AX14273" s="6"/>
      <c r="AY14273" s="6"/>
      <c r="AZ14273" s="6"/>
      <c r="BA14273" s="6"/>
      <c r="BB14273" s="6"/>
      <c r="BC14273" s="6"/>
      <c r="BD14273" s="6"/>
      <c r="BE14273" s="6"/>
      <c r="BF14273" s="6"/>
      <c r="BG14273" s="10"/>
    </row>
    <row r="14274" spans="34:59" x14ac:dyDescent="0.25">
      <c r="AH14274" s="10"/>
      <c r="AI14274" s="6"/>
    </row>
    <row r="14275" spans="34:59" x14ac:dyDescent="0.25">
      <c r="AH14275" s="6"/>
      <c r="AI14275" s="6"/>
      <c r="AJ14275" s="6"/>
      <c r="AK14275" s="6"/>
      <c r="AL14275" s="6"/>
      <c r="AM14275" s="6"/>
      <c r="AN14275" s="6"/>
      <c r="AO14275" s="6"/>
      <c r="AP14275" s="6"/>
      <c r="AQ14275" s="6"/>
      <c r="AR14275" s="6"/>
      <c r="AS14275" s="6"/>
      <c r="AT14275" s="6"/>
      <c r="AU14275" s="6"/>
      <c r="AV14275" s="6"/>
      <c r="AW14275" s="6"/>
      <c r="AX14275" s="6"/>
      <c r="AY14275" s="6"/>
      <c r="AZ14275" s="6"/>
      <c r="BA14275" s="6"/>
      <c r="BB14275" s="6"/>
      <c r="BC14275" s="6"/>
      <c r="BD14275" s="6"/>
      <c r="BE14275" s="6"/>
      <c r="BF14275" s="6"/>
      <c r="BG14275" s="6"/>
    </row>
    <row r="14276" spans="34:59" x14ac:dyDescent="0.25">
      <c r="AH14276" s="10"/>
      <c r="AI14276" s="6"/>
      <c r="AJ14276" s="10"/>
      <c r="AK14276" s="10"/>
      <c r="AL14276" s="10"/>
      <c r="AM14276" s="10"/>
      <c r="AN14276" s="10"/>
      <c r="AO14276" s="10"/>
      <c r="AP14276" s="10"/>
      <c r="AQ14276" s="10"/>
      <c r="AR14276" s="10"/>
      <c r="AS14276" s="10"/>
      <c r="AT14276" s="10"/>
      <c r="AU14276" s="10"/>
      <c r="AV14276" s="10"/>
      <c r="AW14276" s="10"/>
      <c r="AX14276" s="10"/>
      <c r="AY14276" s="10"/>
      <c r="AZ14276" s="10"/>
      <c r="BA14276" s="10"/>
      <c r="BB14276" s="10"/>
      <c r="BC14276" s="10"/>
      <c r="BD14276" s="10"/>
      <c r="BE14276" s="10"/>
      <c r="BF14276" s="10"/>
      <c r="BG14276" s="6"/>
    </row>
    <row r="14278" spans="34:59" x14ac:dyDescent="0.25">
      <c r="AH14278" s="10"/>
      <c r="AI14278" s="6"/>
    </row>
    <row r="14279" spans="34:59" x14ac:dyDescent="0.25">
      <c r="AH14279" s="6"/>
      <c r="AI14279" s="6"/>
      <c r="AJ14279" s="6"/>
      <c r="AK14279" s="6"/>
      <c r="AL14279" s="6"/>
      <c r="AM14279" s="6"/>
      <c r="AN14279" s="6"/>
      <c r="AO14279" s="6"/>
      <c r="AP14279" s="6"/>
      <c r="AQ14279" s="6"/>
      <c r="AR14279" s="6"/>
      <c r="AS14279" s="6"/>
      <c r="AT14279" s="6"/>
      <c r="AU14279" s="6"/>
      <c r="AV14279" s="6"/>
      <c r="AW14279" s="6"/>
      <c r="AX14279" s="6"/>
      <c r="AY14279" s="6"/>
      <c r="AZ14279" s="6"/>
      <c r="BA14279" s="6"/>
      <c r="BB14279" s="6"/>
      <c r="BC14279" s="6"/>
      <c r="BD14279" s="6"/>
      <c r="BE14279" s="6"/>
      <c r="BF14279" s="6"/>
      <c r="BG14279" s="6"/>
    </row>
    <row r="14280" spans="34:59" x14ac:dyDescent="0.25">
      <c r="AH14280" s="10"/>
      <c r="AI14280" s="6"/>
      <c r="AJ14280" s="10"/>
      <c r="AK14280" s="10"/>
      <c r="AL14280" s="10"/>
      <c r="AM14280" s="10"/>
      <c r="AN14280" s="10"/>
      <c r="AO14280" s="10"/>
      <c r="AP14280" s="10"/>
      <c r="AQ14280" s="10"/>
      <c r="AR14280" s="10"/>
      <c r="AS14280" s="10"/>
      <c r="AT14280" s="10"/>
      <c r="AU14280" s="10"/>
      <c r="AV14280" s="10"/>
      <c r="AW14280" s="10"/>
      <c r="AX14280" s="10"/>
      <c r="AY14280" s="10"/>
      <c r="AZ14280" s="10"/>
      <c r="BA14280" s="10"/>
      <c r="BB14280" s="10"/>
      <c r="BC14280" s="10"/>
      <c r="BD14280" s="10"/>
      <c r="BE14280" s="10"/>
      <c r="BF14280" s="10"/>
      <c r="BG14280" s="6"/>
    </row>
    <row r="14281" spans="34:59" x14ac:dyDescent="0.25">
      <c r="AH14281" s="6"/>
      <c r="AI14281" s="6"/>
      <c r="AJ14281" s="6"/>
      <c r="AK14281" s="6"/>
      <c r="AL14281" s="6"/>
      <c r="AM14281" s="6"/>
      <c r="AN14281" s="6"/>
      <c r="AO14281" s="6"/>
      <c r="AP14281" s="6"/>
      <c r="AQ14281" s="6"/>
      <c r="AR14281" s="6"/>
      <c r="AS14281" s="6"/>
      <c r="AT14281" s="6"/>
      <c r="AU14281" s="6"/>
      <c r="AV14281" s="6"/>
      <c r="AW14281" s="6"/>
      <c r="AX14281" s="6"/>
      <c r="AY14281" s="6"/>
      <c r="AZ14281" s="6"/>
      <c r="BA14281" s="6"/>
      <c r="BB14281" s="6"/>
      <c r="BC14281" s="6"/>
      <c r="BD14281" s="6"/>
      <c r="BE14281" s="6"/>
      <c r="BF14281" s="6"/>
      <c r="BG14281" s="10"/>
    </row>
    <row r="14282" spans="34:59" x14ac:dyDescent="0.25">
      <c r="AH14282" s="10"/>
      <c r="AI14282" s="6"/>
    </row>
    <row r="14283" spans="34:59" x14ac:dyDescent="0.25">
      <c r="AH14283" s="6"/>
      <c r="AI14283" s="6"/>
      <c r="AJ14283" s="6"/>
      <c r="AK14283" s="6"/>
      <c r="AL14283" s="6"/>
      <c r="AM14283" s="6"/>
      <c r="AN14283" s="6"/>
      <c r="AO14283" s="6"/>
      <c r="AP14283" s="6"/>
      <c r="AQ14283" s="6"/>
      <c r="AR14283" s="6"/>
      <c r="AS14283" s="6"/>
      <c r="AT14283" s="6"/>
      <c r="AU14283" s="6"/>
      <c r="AV14283" s="6"/>
      <c r="AW14283" s="6"/>
      <c r="AX14283" s="6"/>
      <c r="AY14283" s="6"/>
      <c r="AZ14283" s="6"/>
      <c r="BA14283" s="6"/>
      <c r="BB14283" s="6"/>
      <c r="BC14283" s="6"/>
      <c r="BD14283" s="6"/>
      <c r="BE14283" s="6"/>
      <c r="BF14283" s="6"/>
      <c r="BG14283" s="6"/>
    </row>
    <row r="14284" spans="34:59" x14ac:dyDescent="0.25">
      <c r="AH14284" s="10"/>
      <c r="AI14284" s="6"/>
      <c r="AJ14284" s="10"/>
      <c r="AK14284" s="10"/>
      <c r="AL14284" s="10"/>
      <c r="AM14284" s="10"/>
      <c r="AN14284" s="10"/>
      <c r="AO14284" s="10"/>
      <c r="AP14284" s="10"/>
      <c r="AQ14284" s="10"/>
      <c r="AR14284" s="10"/>
      <c r="AS14284" s="10"/>
      <c r="AT14284" s="10"/>
      <c r="AU14284" s="10"/>
      <c r="AV14284" s="10"/>
      <c r="AW14284" s="10"/>
      <c r="AX14284" s="10"/>
      <c r="AY14284" s="10"/>
      <c r="AZ14284" s="10"/>
      <c r="BA14284" s="10"/>
      <c r="BB14284" s="10"/>
      <c r="BC14284" s="10"/>
      <c r="BD14284" s="10"/>
      <c r="BE14284" s="10"/>
      <c r="BF14284" s="10"/>
      <c r="BG14284" s="6"/>
    </row>
    <row r="14285" spans="34:59" x14ac:dyDescent="0.25">
      <c r="AH14285" s="6"/>
      <c r="AI14285" s="6"/>
      <c r="AJ14285" s="6"/>
      <c r="AK14285" s="6"/>
      <c r="AL14285" s="6"/>
      <c r="AM14285" s="6"/>
      <c r="AN14285" s="6"/>
      <c r="AO14285" s="6"/>
      <c r="AP14285" s="6"/>
      <c r="AQ14285" s="6"/>
      <c r="AR14285" s="6"/>
      <c r="AS14285" s="6"/>
      <c r="AT14285" s="6"/>
      <c r="AU14285" s="6"/>
      <c r="AV14285" s="6"/>
      <c r="AW14285" s="6"/>
      <c r="AX14285" s="6"/>
      <c r="AY14285" s="6"/>
      <c r="AZ14285" s="6"/>
      <c r="BA14285" s="6"/>
      <c r="BB14285" s="6"/>
      <c r="BC14285" s="6"/>
      <c r="BD14285" s="6"/>
      <c r="BE14285" s="6"/>
      <c r="BF14285" s="6"/>
      <c r="BG14285" s="10"/>
    </row>
    <row r="14286" spans="34:59" x14ac:dyDescent="0.25">
      <c r="AH14286" s="10"/>
      <c r="AI14286" s="6"/>
    </row>
    <row r="14287" spans="34:59" x14ac:dyDescent="0.25">
      <c r="AH14287" s="6"/>
      <c r="AI14287" s="6"/>
      <c r="AJ14287" s="6"/>
      <c r="AK14287" s="6"/>
      <c r="AL14287" s="6"/>
      <c r="AM14287" s="6"/>
      <c r="AN14287" s="6"/>
      <c r="AO14287" s="6"/>
      <c r="AP14287" s="6"/>
      <c r="AQ14287" s="6"/>
      <c r="AR14287" s="6"/>
      <c r="AS14287" s="6"/>
      <c r="AT14287" s="6"/>
      <c r="AU14287" s="6"/>
      <c r="AV14287" s="6"/>
      <c r="AW14287" s="6"/>
      <c r="AX14287" s="6"/>
      <c r="AY14287" s="6"/>
      <c r="AZ14287" s="6"/>
      <c r="BA14287" s="6"/>
      <c r="BB14287" s="6"/>
      <c r="BC14287" s="6"/>
      <c r="BD14287" s="6"/>
      <c r="BE14287" s="6"/>
      <c r="BF14287" s="6"/>
      <c r="BG14287" s="6"/>
    </row>
    <row r="14288" spans="34:59" x14ac:dyDescent="0.25">
      <c r="AH14288" s="10"/>
      <c r="AI14288" s="6"/>
      <c r="AJ14288" s="10"/>
      <c r="AK14288" s="10"/>
      <c r="AL14288" s="10"/>
      <c r="AM14288" s="10"/>
      <c r="AN14288" s="10"/>
      <c r="AO14288" s="10"/>
      <c r="AP14288" s="10"/>
      <c r="AQ14288" s="10"/>
      <c r="AR14288" s="10"/>
      <c r="AS14288" s="10"/>
      <c r="AT14288" s="10"/>
      <c r="AU14288" s="10"/>
      <c r="AV14288" s="10"/>
      <c r="AW14288" s="10"/>
      <c r="AX14288" s="10"/>
      <c r="AY14288" s="10"/>
      <c r="AZ14288" s="10"/>
      <c r="BA14288" s="10"/>
      <c r="BB14288" s="10"/>
      <c r="BC14288" s="10"/>
      <c r="BD14288" s="10"/>
      <c r="BE14288" s="10"/>
      <c r="BF14288" s="10"/>
      <c r="BG14288" s="6"/>
    </row>
    <row r="14289" spans="34:59" x14ac:dyDescent="0.25">
      <c r="AH14289" s="6"/>
      <c r="AI14289" s="6"/>
      <c r="AJ14289" s="6"/>
      <c r="AK14289" s="6"/>
      <c r="AL14289" s="6"/>
      <c r="AM14289" s="6"/>
      <c r="AN14289" s="6"/>
      <c r="AO14289" s="6"/>
      <c r="AP14289" s="6"/>
      <c r="AQ14289" s="6"/>
      <c r="AR14289" s="6"/>
      <c r="AS14289" s="6"/>
      <c r="AT14289" s="6"/>
      <c r="AU14289" s="6"/>
      <c r="AV14289" s="6"/>
      <c r="AW14289" s="6"/>
      <c r="AX14289" s="6"/>
      <c r="AY14289" s="6"/>
      <c r="AZ14289" s="6"/>
      <c r="BA14289" s="6"/>
      <c r="BB14289" s="6"/>
      <c r="BC14289" s="6"/>
      <c r="BD14289" s="6"/>
      <c r="BE14289" s="6"/>
      <c r="BF14289" s="6"/>
      <c r="BG14289" s="10"/>
    </row>
    <row r="14290" spans="34:59" x14ac:dyDescent="0.25">
      <c r="AH14290" s="10"/>
      <c r="AI14290" s="6"/>
    </row>
    <row r="14291" spans="34:59" x14ac:dyDescent="0.25">
      <c r="AH14291" s="6"/>
      <c r="AI14291" s="6"/>
      <c r="AJ14291" s="6"/>
      <c r="AK14291" s="6"/>
      <c r="AL14291" s="6"/>
      <c r="AM14291" s="6"/>
      <c r="AN14291" s="6"/>
      <c r="AO14291" s="6"/>
      <c r="AP14291" s="6"/>
      <c r="AQ14291" s="6"/>
      <c r="AR14291" s="6"/>
      <c r="AS14291" s="6"/>
      <c r="AT14291" s="6"/>
      <c r="AU14291" s="6"/>
      <c r="AV14291" s="6"/>
      <c r="AW14291" s="6"/>
      <c r="AX14291" s="6"/>
      <c r="AY14291" s="6"/>
      <c r="AZ14291" s="6"/>
      <c r="BA14291" s="6"/>
      <c r="BB14291" s="6"/>
      <c r="BC14291" s="6"/>
      <c r="BD14291" s="6"/>
      <c r="BE14291" s="6"/>
      <c r="BF14291" s="6"/>
      <c r="BG14291" s="6"/>
    </row>
    <row r="14292" spans="34:59" x14ac:dyDescent="0.25">
      <c r="AH14292" s="10"/>
      <c r="AI14292" s="6"/>
      <c r="AJ14292" s="10"/>
      <c r="AK14292" s="10"/>
      <c r="AL14292" s="10"/>
      <c r="AM14292" s="10"/>
      <c r="AN14292" s="10"/>
      <c r="AO14292" s="10"/>
      <c r="AP14292" s="10"/>
      <c r="AQ14292" s="10"/>
      <c r="AR14292" s="10"/>
      <c r="AS14292" s="10"/>
      <c r="AT14292" s="10"/>
      <c r="AU14292" s="10"/>
      <c r="AV14292" s="10"/>
      <c r="AW14292" s="10"/>
      <c r="AX14292" s="10"/>
      <c r="AY14292" s="10"/>
      <c r="AZ14292" s="10"/>
      <c r="BA14292" s="10"/>
      <c r="BB14292" s="10"/>
      <c r="BC14292" s="10"/>
      <c r="BD14292" s="10"/>
      <c r="BE14292" s="10"/>
      <c r="BF14292" s="10"/>
      <c r="BG14292" s="6"/>
    </row>
    <row r="14294" spans="34:59" x14ac:dyDescent="0.25">
      <c r="AH14294" s="10"/>
      <c r="AI14294" s="6"/>
    </row>
    <row r="14295" spans="34:59" x14ac:dyDescent="0.25">
      <c r="AH14295" s="6"/>
      <c r="AI14295" s="6"/>
      <c r="AJ14295" s="6"/>
      <c r="AK14295" s="6"/>
      <c r="AL14295" s="6"/>
      <c r="AM14295" s="6"/>
      <c r="AN14295" s="6"/>
      <c r="AO14295" s="6"/>
      <c r="AP14295" s="6"/>
      <c r="AQ14295" s="6"/>
      <c r="AR14295" s="6"/>
      <c r="AS14295" s="6"/>
      <c r="AT14295" s="6"/>
      <c r="AU14295" s="6"/>
      <c r="AV14295" s="6"/>
      <c r="AW14295" s="6"/>
      <c r="AX14295" s="6"/>
      <c r="AY14295" s="6"/>
      <c r="AZ14295" s="6"/>
      <c r="BA14295" s="6"/>
      <c r="BB14295" s="6"/>
      <c r="BC14295" s="6"/>
      <c r="BD14295" s="6"/>
      <c r="BE14295" s="6"/>
      <c r="BF14295" s="6"/>
      <c r="BG14295" s="6"/>
    </row>
    <row r="14296" spans="34:59" x14ac:dyDescent="0.25">
      <c r="AH14296" s="10"/>
      <c r="AI14296" s="6"/>
      <c r="AJ14296" s="10"/>
      <c r="AK14296" s="10"/>
      <c r="AL14296" s="10"/>
      <c r="AM14296" s="10"/>
      <c r="AN14296" s="10"/>
      <c r="AO14296" s="10"/>
      <c r="AP14296" s="10"/>
      <c r="AQ14296" s="10"/>
      <c r="AR14296" s="10"/>
      <c r="AS14296" s="10"/>
      <c r="AT14296" s="10"/>
      <c r="AU14296" s="10"/>
      <c r="AV14296" s="10"/>
      <c r="AW14296" s="10"/>
      <c r="AX14296" s="10"/>
      <c r="AY14296" s="10"/>
      <c r="AZ14296" s="10"/>
      <c r="BA14296" s="10"/>
      <c r="BB14296" s="10"/>
      <c r="BC14296" s="10"/>
      <c r="BD14296" s="10"/>
      <c r="BE14296" s="10"/>
      <c r="BF14296" s="10"/>
      <c r="BG14296" s="6"/>
    </row>
    <row r="14297" spans="34:59" x14ac:dyDescent="0.25">
      <c r="AH14297" s="6"/>
      <c r="AI14297" s="6"/>
      <c r="AJ14297" s="6"/>
      <c r="AK14297" s="6"/>
      <c r="AL14297" s="6"/>
      <c r="AM14297" s="6"/>
      <c r="AN14297" s="6"/>
      <c r="AO14297" s="6"/>
      <c r="AP14297" s="6"/>
      <c r="AQ14297" s="6"/>
      <c r="AR14297" s="6"/>
      <c r="AS14297" s="6"/>
      <c r="AT14297" s="6"/>
      <c r="AU14297" s="6"/>
      <c r="AV14297" s="6"/>
      <c r="AW14297" s="6"/>
      <c r="AX14297" s="6"/>
      <c r="AY14297" s="6"/>
      <c r="AZ14297" s="6"/>
      <c r="BA14297" s="6"/>
      <c r="BB14297" s="6"/>
      <c r="BC14297" s="6"/>
      <c r="BD14297" s="6"/>
      <c r="BE14297" s="6"/>
      <c r="BF14297" s="6"/>
      <c r="BG14297" s="10"/>
    </row>
    <row r="14298" spans="34:59" x14ac:dyDescent="0.25">
      <c r="AH14298" s="10"/>
      <c r="AI14298" s="6"/>
    </row>
    <row r="14299" spans="34:59" x14ac:dyDescent="0.25">
      <c r="AH14299" s="6"/>
      <c r="AI14299" s="6"/>
      <c r="AJ14299" s="6"/>
      <c r="AK14299" s="6"/>
      <c r="AL14299" s="6"/>
      <c r="AM14299" s="6"/>
      <c r="AN14299" s="6"/>
      <c r="AO14299" s="6"/>
      <c r="AP14299" s="6"/>
      <c r="AQ14299" s="6"/>
      <c r="AR14299" s="6"/>
      <c r="AS14299" s="6"/>
      <c r="AT14299" s="6"/>
      <c r="AU14299" s="6"/>
      <c r="AV14299" s="6"/>
      <c r="AW14299" s="6"/>
      <c r="AX14299" s="6"/>
      <c r="AY14299" s="6"/>
      <c r="AZ14299" s="6"/>
      <c r="BA14299" s="6"/>
      <c r="BB14299" s="6"/>
      <c r="BC14299" s="6"/>
      <c r="BD14299" s="6"/>
      <c r="BE14299" s="6"/>
      <c r="BF14299" s="6"/>
      <c r="BG14299" s="6"/>
    </row>
    <row r="14300" spans="34:59" x14ac:dyDescent="0.25">
      <c r="AH14300" s="10"/>
      <c r="AI14300" s="6"/>
      <c r="AJ14300" s="10"/>
      <c r="AK14300" s="10"/>
      <c r="AL14300" s="10"/>
      <c r="AM14300" s="10"/>
      <c r="AN14300" s="10"/>
      <c r="AO14300" s="10"/>
      <c r="AP14300" s="10"/>
      <c r="AQ14300" s="10"/>
      <c r="AR14300" s="10"/>
      <c r="AS14300" s="10"/>
      <c r="AT14300" s="10"/>
      <c r="AU14300" s="10"/>
      <c r="AV14300" s="10"/>
      <c r="AW14300" s="10"/>
      <c r="AX14300" s="10"/>
      <c r="AY14300" s="10"/>
      <c r="AZ14300" s="10"/>
      <c r="BA14300" s="10"/>
      <c r="BB14300" s="10"/>
      <c r="BC14300" s="10"/>
      <c r="BD14300" s="10"/>
      <c r="BE14300" s="10"/>
      <c r="BF14300" s="10"/>
      <c r="BG14300" s="6"/>
    </row>
    <row r="14301" spans="34:59" x14ac:dyDescent="0.25">
      <c r="AH14301" s="6"/>
      <c r="AI14301" s="6"/>
      <c r="AJ14301" s="6"/>
      <c r="AK14301" s="6"/>
      <c r="AL14301" s="6"/>
      <c r="AM14301" s="6"/>
      <c r="AN14301" s="6"/>
      <c r="AO14301" s="6"/>
      <c r="AP14301" s="6"/>
      <c r="AQ14301" s="6"/>
      <c r="AR14301" s="6"/>
      <c r="AS14301" s="6"/>
      <c r="AT14301" s="6"/>
      <c r="AU14301" s="6"/>
      <c r="AV14301" s="6"/>
      <c r="AW14301" s="6"/>
      <c r="AX14301" s="6"/>
      <c r="AY14301" s="6"/>
      <c r="AZ14301" s="6"/>
      <c r="BA14301" s="6"/>
      <c r="BB14301" s="6"/>
      <c r="BC14301" s="6"/>
      <c r="BD14301" s="6"/>
      <c r="BE14301" s="6"/>
      <c r="BF14301" s="6"/>
      <c r="BG14301" s="10"/>
    </row>
    <row r="14302" spans="34:59" x14ac:dyDescent="0.25">
      <c r="AH14302" s="10"/>
      <c r="AI14302" s="6"/>
    </row>
    <row r="14303" spans="34:59" x14ac:dyDescent="0.25">
      <c r="AH14303" s="6"/>
      <c r="AI14303" s="6"/>
      <c r="AJ14303" s="6"/>
      <c r="AK14303" s="6"/>
      <c r="AL14303" s="6"/>
      <c r="AM14303" s="6"/>
      <c r="AN14303" s="6"/>
      <c r="AO14303" s="6"/>
      <c r="AP14303" s="6"/>
      <c r="AQ14303" s="6"/>
      <c r="AR14303" s="6"/>
      <c r="AS14303" s="6"/>
      <c r="AT14303" s="6"/>
      <c r="AU14303" s="6"/>
      <c r="AV14303" s="6"/>
      <c r="AW14303" s="6"/>
      <c r="AX14303" s="6"/>
      <c r="AY14303" s="6"/>
      <c r="AZ14303" s="6"/>
      <c r="BA14303" s="6"/>
      <c r="BB14303" s="6"/>
      <c r="BC14303" s="6"/>
      <c r="BD14303" s="6"/>
      <c r="BE14303" s="6"/>
      <c r="BF14303" s="6"/>
      <c r="BG14303" s="6"/>
    </row>
    <row r="14304" spans="34:59" x14ac:dyDescent="0.25">
      <c r="AH14304" s="10"/>
      <c r="AI14304" s="6"/>
      <c r="AJ14304" s="10"/>
      <c r="AK14304" s="10"/>
      <c r="AL14304" s="10"/>
      <c r="AM14304" s="10"/>
      <c r="AN14304" s="10"/>
      <c r="AO14304" s="10"/>
      <c r="AP14304" s="10"/>
      <c r="AQ14304" s="10"/>
      <c r="AR14304" s="10"/>
      <c r="AS14304" s="10"/>
      <c r="AT14304" s="10"/>
      <c r="AU14304" s="10"/>
      <c r="AV14304" s="10"/>
      <c r="AW14304" s="10"/>
      <c r="AX14304" s="10"/>
      <c r="AY14304" s="10"/>
      <c r="AZ14304" s="10"/>
      <c r="BA14304" s="10"/>
      <c r="BB14304" s="10"/>
      <c r="BC14304" s="10"/>
      <c r="BD14304" s="10"/>
      <c r="BE14304" s="10"/>
      <c r="BF14304" s="10"/>
      <c r="BG14304" s="6"/>
    </row>
    <row r="14305" spans="34:59" x14ac:dyDescent="0.25">
      <c r="AH14305" s="6"/>
      <c r="AI14305" s="6"/>
      <c r="AJ14305" s="6"/>
      <c r="AK14305" s="6"/>
      <c r="AL14305" s="6"/>
      <c r="AM14305" s="6"/>
      <c r="AN14305" s="6"/>
      <c r="AO14305" s="6"/>
      <c r="AP14305" s="6"/>
      <c r="AQ14305" s="6"/>
      <c r="AR14305" s="6"/>
      <c r="AS14305" s="6"/>
      <c r="AT14305" s="6"/>
      <c r="AU14305" s="6"/>
      <c r="AV14305" s="6"/>
      <c r="AW14305" s="6"/>
      <c r="AX14305" s="6"/>
      <c r="AY14305" s="6"/>
      <c r="AZ14305" s="6"/>
      <c r="BA14305" s="6"/>
      <c r="BB14305" s="6"/>
      <c r="BC14305" s="6"/>
      <c r="BD14305" s="6"/>
      <c r="BE14305" s="6"/>
      <c r="BF14305" s="6"/>
      <c r="BG14305" s="10"/>
    </row>
    <row r="14306" spans="34:59" x14ac:dyDescent="0.25">
      <c r="AH14306" s="10"/>
      <c r="AI14306" s="6"/>
    </row>
    <row r="14307" spans="34:59" x14ac:dyDescent="0.25">
      <c r="AH14307" s="6"/>
      <c r="AI14307" s="6"/>
      <c r="AJ14307" s="6"/>
      <c r="AK14307" s="6"/>
      <c r="AL14307" s="6"/>
      <c r="AM14307" s="6"/>
      <c r="AN14307" s="6"/>
      <c r="AO14307" s="6"/>
      <c r="AP14307" s="6"/>
      <c r="AQ14307" s="6"/>
      <c r="AR14307" s="6"/>
      <c r="AS14307" s="6"/>
      <c r="AT14307" s="6"/>
      <c r="AU14307" s="6"/>
      <c r="AV14307" s="6"/>
      <c r="AW14307" s="6"/>
      <c r="AX14307" s="6"/>
      <c r="AY14307" s="6"/>
      <c r="AZ14307" s="6"/>
      <c r="BA14307" s="6"/>
      <c r="BB14307" s="6"/>
      <c r="BC14307" s="6"/>
      <c r="BD14307" s="6"/>
      <c r="BE14307" s="6"/>
      <c r="BF14307" s="6"/>
      <c r="BG14307" s="6"/>
    </row>
    <row r="14308" spans="34:59" x14ac:dyDescent="0.25">
      <c r="AH14308" s="10"/>
      <c r="AI14308" s="6"/>
      <c r="AJ14308" s="10"/>
      <c r="AK14308" s="10"/>
      <c r="AL14308" s="10"/>
      <c r="AM14308" s="10"/>
      <c r="AN14308" s="10"/>
      <c r="AO14308" s="10"/>
      <c r="AP14308" s="10"/>
      <c r="AQ14308" s="10"/>
      <c r="AR14308" s="10"/>
      <c r="AS14308" s="10"/>
      <c r="AT14308" s="10"/>
      <c r="AU14308" s="10"/>
      <c r="AV14308" s="10"/>
      <c r="AW14308" s="10"/>
      <c r="AX14308" s="10"/>
      <c r="AY14308" s="10"/>
      <c r="AZ14308" s="10"/>
      <c r="BA14308" s="10"/>
      <c r="BB14308" s="10"/>
      <c r="BC14308" s="10"/>
      <c r="BD14308" s="10"/>
      <c r="BE14308" s="10"/>
      <c r="BF14308" s="10"/>
      <c r="BG14308" s="6"/>
    </row>
    <row r="14310" spans="34:59" x14ac:dyDescent="0.25">
      <c r="AH14310" s="10"/>
      <c r="AI14310" s="6"/>
    </row>
    <row r="14311" spans="34:59" x14ac:dyDescent="0.25">
      <c r="AH14311" s="6"/>
      <c r="AI14311" s="6"/>
      <c r="AJ14311" s="6"/>
      <c r="AK14311" s="6"/>
      <c r="AL14311" s="6"/>
      <c r="AM14311" s="6"/>
      <c r="AN14311" s="6"/>
      <c r="AO14311" s="6"/>
      <c r="AP14311" s="6"/>
      <c r="AQ14311" s="6"/>
      <c r="AR14311" s="6"/>
      <c r="AS14311" s="6"/>
      <c r="AT14311" s="6"/>
      <c r="AU14311" s="6"/>
      <c r="AV14311" s="6"/>
      <c r="AW14311" s="6"/>
      <c r="AX14311" s="6"/>
      <c r="AY14311" s="6"/>
      <c r="AZ14311" s="6"/>
      <c r="BA14311" s="6"/>
      <c r="BB14311" s="6"/>
      <c r="BC14311" s="6"/>
      <c r="BD14311" s="6"/>
      <c r="BE14311" s="6"/>
      <c r="BF14311" s="6"/>
      <c r="BG14311" s="6"/>
    </row>
    <row r="14312" spans="34:59" x14ac:dyDescent="0.25">
      <c r="AH14312" s="10"/>
      <c r="AI14312" s="6"/>
      <c r="AJ14312" s="10"/>
      <c r="AK14312" s="10"/>
      <c r="AL14312" s="10"/>
      <c r="AM14312" s="10"/>
      <c r="AN14312" s="10"/>
      <c r="AO14312" s="10"/>
      <c r="AP14312" s="10"/>
      <c r="AQ14312" s="10"/>
      <c r="AR14312" s="10"/>
      <c r="AS14312" s="10"/>
      <c r="AT14312" s="10"/>
      <c r="AU14312" s="10"/>
      <c r="AV14312" s="10"/>
      <c r="AW14312" s="10"/>
      <c r="AX14312" s="10"/>
      <c r="AY14312" s="10"/>
      <c r="AZ14312" s="10"/>
      <c r="BA14312" s="10"/>
      <c r="BB14312" s="10"/>
      <c r="BC14312" s="10"/>
      <c r="BD14312" s="10"/>
      <c r="BE14312" s="10"/>
      <c r="BF14312" s="10"/>
      <c r="BG14312" s="6"/>
    </row>
    <row r="14313" spans="34:59" x14ac:dyDescent="0.25">
      <c r="AH14313" s="6"/>
      <c r="AI14313" s="6"/>
      <c r="AJ14313" s="6"/>
      <c r="AK14313" s="6"/>
      <c r="AL14313" s="6"/>
      <c r="AM14313" s="6"/>
      <c r="AN14313" s="6"/>
      <c r="AO14313" s="6"/>
      <c r="AP14313" s="6"/>
      <c r="AQ14313" s="6"/>
      <c r="AR14313" s="6"/>
      <c r="AS14313" s="6"/>
      <c r="AT14313" s="6"/>
      <c r="AU14313" s="6"/>
      <c r="AV14313" s="6"/>
      <c r="AW14313" s="6"/>
      <c r="AX14313" s="6"/>
      <c r="AY14313" s="6"/>
      <c r="AZ14313" s="6"/>
      <c r="BA14313" s="6"/>
      <c r="BB14313" s="6"/>
      <c r="BC14313" s="6"/>
      <c r="BD14313" s="6"/>
      <c r="BE14313" s="6"/>
      <c r="BF14313" s="6"/>
      <c r="BG14313" s="10"/>
    </row>
    <row r="14314" spans="34:59" x14ac:dyDescent="0.25">
      <c r="AH14314" s="10"/>
      <c r="AI14314" s="6"/>
    </row>
    <row r="14315" spans="34:59" x14ac:dyDescent="0.25">
      <c r="AH14315" s="6"/>
      <c r="AI14315" s="6"/>
      <c r="AJ14315" s="6"/>
      <c r="AK14315" s="6"/>
      <c r="AL14315" s="6"/>
      <c r="AM14315" s="6"/>
      <c r="AN14315" s="6"/>
      <c r="AO14315" s="6"/>
      <c r="AP14315" s="6"/>
      <c r="AQ14315" s="6"/>
      <c r="AR14315" s="6"/>
      <c r="AS14315" s="6"/>
      <c r="AT14315" s="6"/>
      <c r="AU14315" s="6"/>
      <c r="AV14315" s="6"/>
      <c r="AW14315" s="6"/>
      <c r="AX14315" s="6"/>
      <c r="AY14315" s="6"/>
      <c r="AZ14315" s="6"/>
      <c r="BA14315" s="6"/>
      <c r="BB14315" s="6"/>
      <c r="BC14315" s="6"/>
      <c r="BD14315" s="6"/>
      <c r="BE14315" s="6"/>
      <c r="BF14315" s="6"/>
      <c r="BG14315" s="6"/>
    </row>
    <row r="14316" spans="34:59" x14ac:dyDescent="0.25">
      <c r="AH14316" s="10"/>
      <c r="AI14316" s="6"/>
      <c r="AJ14316" s="10"/>
      <c r="AK14316" s="10"/>
      <c r="AL14316" s="10"/>
      <c r="AM14316" s="10"/>
      <c r="AN14316" s="10"/>
      <c r="AO14316" s="10"/>
      <c r="AP14316" s="10"/>
      <c r="AQ14316" s="10"/>
      <c r="AR14316" s="10"/>
      <c r="AS14316" s="10"/>
      <c r="AT14316" s="10"/>
      <c r="AU14316" s="10"/>
      <c r="AV14316" s="10"/>
      <c r="AW14316" s="10"/>
      <c r="AX14316" s="10"/>
      <c r="AY14316" s="10"/>
      <c r="AZ14316" s="10"/>
      <c r="BA14316" s="10"/>
      <c r="BB14316" s="10"/>
      <c r="BC14316" s="10"/>
      <c r="BD14316" s="10"/>
      <c r="BE14316" s="10"/>
      <c r="BF14316" s="10"/>
      <c r="BG14316" s="6"/>
    </row>
    <row r="14317" spans="34:59" x14ac:dyDescent="0.25">
      <c r="AH14317" s="6"/>
      <c r="AI14317" s="6"/>
      <c r="AJ14317" s="6"/>
      <c r="AK14317" s="6"/>
      <c r="AL14317" s="6"/>
      <c r="AM14317" s="6"/>
      <c r="AN14317" s="6"/>
      <c r="AO14317" s="6"/>
      <c r="AP14317" s="6"/>
      <c r="AQ14317" s="6"/>
      <c r="AR14317" s="6"/>
      <c r="AS14317" s="6"/>
      <c r="AT14317" s="6"/>
      <c r="AU14317" s="6"/>
      <c r="AV14317" s="6"/>
      <c r="AW14317" s="6"/>
      <c r="AX14317" s="6"/>
      <c r="AY14317" s="6"/>
      <c r="AZ14317" s="6"/>
      <c r="BA14317" s="6"/>
      <c r="BB14317" s="6"/>
      <c r="BC14317" s="6"/>
      <c r="BD14317" s="6"/>
      <c r="BE14317" s="6"/>
      <c r="BF14317" s="6"/>
      <c r="BG14317" s="10"/>
    </row>
    <row r="14318" spans="34:59" x14ac:dyDescent="0.25">
      <c r="AH14318" s="10"/>
      <c r="AI14318" s="6"/>
    </row>
    <row r="14319" spans="34:59" x14ac:dyDescent="0.25">
      <c r="AH14319" s="6"/>
      <c r="AI14319" s="6"/>
      <c r="AJ14319" s="6"/>
      <c r="AK14319" s="6"/>
      <c r="AL14319" s="6"/>
      <c r="AM14319" s="6"/>
      <c r="AN14319" s="6"/>
      <c r="AO14319" s="6"/>
      <c r="AP14319" s="6"/>
      <c r="AQ14319" s="6"/>
      <c r="AR14319" s="6"/>
      <c r="AS14319" s="6"/>
      <c r="AT14319" s="6"/>
      <c r="AU14319" s="6"/>
      <c r="AV14319" s="6"/>
      <c r="AW14319" s="6"/>
      <c r="AX14319" s="6"/>
      <c r="AY14319" s="6"/>
      <c r="AZ14319" s="6"/>
      <c r="BA14319" s="6"/>
      <c r="BB14319" s="6"/>
      <c r="BC14319" s="6"/>
      <c r="BD14319" s="6"/>
      <c r="BE14319" s="6"/>
      <c r="BF14319" s="6"/>
      <c r="BG14319" s="6"/>
    </row>
    <row r="14320" spans="34:59" x14ac:dyDescent="0.25">
      <c r="AH14320" s="10"/>
      <c r="AI14320" s="6"/>
      <c r="AJ14320" s="10"/>
      <c r="AK14320" s="10"/>
      <c r="AL14320" s="10"/>
      <c r="AM14320" s="10"/>
      <c r="AN14320" s="10"/>
      <c r="AO14320" s="10"/>
      <c r="AP14320" s="10"/>
      <c r="AQ14320" s="10"/>
      <c r="AR14320" s="10"/>
      <c r="AS14320" s="10"/>
      <c r="AT14320" s="10"/>
      <c r="AU14320" s="10"/>
      <c r="AV14320" s="10"/>
      <c r="AW14320" s="10"/>
      <c r="AX14320" s="10"/>
      <c r="AY14320" s="10"/>
      <c r="AZ14320" s="10"/>
      <c r="BA14320" s="10"/>
      <c r="BB14320" s="10"/>
      <c r="BC14320" s="10"/>
      <c r="BD14320" s="10"/>
      <c r="BE14320" s="10"/>
      <c r="BF14320" s="10"/>
      <c r="BG14320" s="6"/>
    </row>
    <row r="14321" spans="34:59" x14ac:dyDescent="0.25">
      <c r="AH14321" s="6"/>
      <c r="AI14321" s="6"/>
      <c r="AJ14321" s="6"/>
      <c r="AK14321" s="6"/>
      <c r="AL14321" s="6"/>
      <c r="AM14321" s="6"/>
      <c r="AN14321" s="6"/>
      <c r="AO14321" s="6"/>
      <c r="AP14321" s="6"/>
      <c r="AQ14321" s="6"/>
      <c r="AR14321" s="6"/>
      <c r="AS14321" s="6"/>
      <c r="AT14321" s="6"/>
      <c r="AU14321" s="6"/>
      <c r="AV14321" s="6"/>
      <c r="AW14321" s="6"/>
      <c r="AX14321" s="6"/>
      <c r="AY14321" s="6"/>
      <c r="AZ14321" s="6"/>
      <c r="BA14321" s="6"/>
      <c r="BB14321" s="6"/>
      <c r="BC14321" s="6"/>
      <c r="BD14321" s="6"/>
      <c r="BE14321" s="6"/>
      <c r="BF14321" s="6"/>
      <c r="BG14321" s="10"/>
    </row>
    <row r="14322" spans="34:59" x14ac:dyDescent="0.25">
      <c r="AH14322" s="10"/>
      <c r="AI14322" s="6"/>
    </row>
    <row r="14323" spans="34:59" x14ac:dyDescent="0.25">
      <c r="AH14323" s="6"/>
      <c r="AI14323" s="6"/>
      <c r="AJ14323" s="6"/>
      <c r="AK14323" s="6"/>
      <c r="AL14323" s="6"/>
      <c r="AM14323" s="6"/>
      <c r="AN14323" s="6"/>
      <c r="AO14323" s="6"/>
      <c r="AP14323" s="6"/>
      <c r="AQ14323" s="6"/>
      <c r="AR14323" s="6"/>
      <c r="AS14323" s="6"/>
      <c r="AT14323" s="6"/>
      <c r="AU14323" s="6"/>
      <c r="AV14323" s="6"/>
      <c r="AW14323" s="6"/>
      <c r="AX14323" s="6"/>
      <c r="AY14323" s="6"/>
      <c r="AZ14323" s="6"/>
      <c r="BA14323" s="6"/>
      <c r="BB14323" s="6"/>
      <c r="BC14323" s="6"/>
      <c r="BD14323" s="6"/>
      <c r="BE14323" s="6"/>
      <c r="BF14323" s="6"/>
      <c r="BG14323" s="6"/>
    </row>
    <row r="14324" spans="34:59" x14ac:dyDescent="0.25">
      <c r="AH14324" s="10"/>
      <c r="AI14324" s="6"/>
      <c r="AJ14324" s="10"/>
      <c r="AK14324" s="10"/>
      <c r="AL14324" s="10"/>
      <c r="AM14324" s="10"/>
      <c r="AN14324" s="10"/>
      <c r="AO14324" s="10"/>
      <c r="AP14324" s="10"/>
      <c r="AQ14324" s="10"/>
      <c r="AR14324" s="10"/>
      <c r="AS14324" s="10"/>
      <c r="AT14324" s="10"/>
      <c r="AU14324" s="10"/>
      <c r="AV14324" s="10"/>
      <c r="AW14324" s="10"/>
      <c r="AX14324" s="10"/>
      <c r="AY14324" s="10"/>
      <c r="AZ14324" s="10"/>
      <c r="BA14324" s="10"/>
      <c r="BB14324" s="10"/>
      <c r="BC14324" s="10"/>
      <c r="BD14324" s="10"/>
      <c r="BE14324" s="10"/>
      <c r="BF14324" s="10"/>
      <c r="BG14324" s="6"/>
    </row>
    <row r="14326" spans="34:59" x14ac:dyDescent="0.25">
      <c r="AH14326" s="10"/>
      <c r="AI14326" s="6"/>
    </row>
    <row r="14327" spans="34:59" x14ac:dyDescent="0.25">
      <c r="AH14327" s="6"/>
      <c r="AI14327" s="6"/>
      <c r="AJ14327" s="6"/>
      <c r="AK14327" s="6"/>
      <c r="AL14327" s="6"/>
      <c r="AM14327" s="6"/>
      <c r="AN14327" s="6"/>
      <c r="AO14327" s="6"/>
      <c r="AP14327" s="6"/>
      <c r="AQ14327" s="6"/>
      <c r="AR14327" s="6"/>
      <c r="AS14327" s="6"/>
      <c r="AT14327" s="6"/>
      <c r="AU14327" s="6"/>
      <c r="AV14327" s="6"/>
      <c r="AW14327" s="6"/>
      <c r="AX14327" s="6"/>
      <c r="AY14327" s="6"/>
      <c r="AZ14327" s="6"/>
      <c r="BA14327" s="6"/>
      <c r="BB14327" s="6"/>
      <c r="BC14327" s="6"/>
      <c r="BD14327" s="6"/>
      <c r="BE14327" s="6"/>
      <c r="BF14327" s="6"/>
      <c r="BG14327" s="6"/>
    </row>
    <row r="14328" spans="34:59" x14ac:dyDescent="0.25">
      <c r="AH14328" s="10"/>
      <c r="AI14328" s="6"/>
      <c r="AJ14328" s="10"/>
      <c r="AK14328" s="10"/>
      <c r="AL14328" s="10"/>
      <c r="AM14328" s="10"/>
      <c r="AN14328" s="10"/>
      <c r="AO14328" s="10"/>
      <c r="AP14328" s="10"/>
      <c r="AQ14328" s="10"/>
      <c r="AR14328" s="10"/>
      <c r="AS14328" s="10"/>
      <c r="AT14328" s="10"/>
      <c r="AU14328" s="10"/>
      <c r="AV14328" s="10"/>
      <c r="AW14328" s="10"/>
      <c r="AX14328" s="10"/>
      <c r="AY14328" s="10"/>
      <c r="AZ14328" s="10"/>
      <c r="BA14328" s="10"/>
      <c r="BB14328" s="10"/>
      <c r="BC14328" s="10"/>
      <c r="BD14328" s="10"/>
      <c r="BE14328" s="10"/>
      <c r="BF14328" s="10"/>
      <c r="BG14328" s="6"/>
    </row>
    <row r="14329" spans="34:59" x14ac:dyDescent="0.25">
      <c r="AH14329" s="6"/>
      <c r="AI14329" s="6"/>
      <c r="AJ14329" s="6"/>
      <c r="AK14329" s="6"/>
      <c r="AL14329" s="6"/>
      <c r="AM14329" s="6"/>
      <c r="AN14329" s="6"/>
      <c r="AO14329" s="6"/>
      <c r="AP14329" s="6"/>
      <c r="AQ14329" s="6"/>
      <c r="AR14329" s="6"/>
      <c r="AS14329" s="6"/>
      <c r="AT14329" s="6"/>
      <c r="AU14329" s="6"/>
      <c r="AV14329" s="6"/>
      <c r="AW14329" s="6"/>
      <c r="AX14329" s="6"/>
      <c r="AY14329" s="6"/>
      <c r="AZ14329" s="6"/>
      <c r="BA14329" s="6"/>
      <c r="BB14329" s="6"/>
      <c r="BC14329" s="6"/>
      <c r="BD14329" s="6"/>
      <c r="BE14329" s="6"/>
      <c r="BF14329" s="6"/>
      <c r="BG14329" s="10"/>
    </row>
    <row r="14330" spans="34:59" x14ac:dyDescent="0.25">
      <c r="AH14330" s="10"/>
      <c r="AI14330" s="6"/>
    </row>
    <row r="14331" spans="34:59" x14ac:dyDescent="0.25">
      <c r="AH14331" s="6"/>
      <c r="AI14331" s="6"/>
      <c r="AJ14331" s="6"/>
      <c r="AK14331" s="6"/>
      <c r="AL14331" s="6"/>
      <c r="AM14331" s="6"/>
      <c r="AN14331" s="6"/>
      <c r="AO14331" s="6"/>
      <c r="AP14331" s="6"/>
      <c r="AQ14331" s="6"/>
      <c r="AR14331" s="6"/>
      <c r="AS14331" s="6"/>
      <c r="AT14331" s="6"/>
      <c r="AU14331" s="6"/>
      <c r="AV14331" s="6"/>
      <c r="AW14331" s="6"/>
      <c r="AX14331" s="6"/>
      <c r="AY14331" s="6"/>
      <c r="AZ14331" s="6"/>
      <c r="BA14331" s="6"/>
      <c r="BB14331" s="6"/>
      <c r="BC14331" s="6"/>
      <c r="BD14331" s="6"/>
      <c r="BE14331" s="6"/>
      <c r="BF14331" s="6"/>
      <c r="BG14331" s="6"/>
    </row>
    <row r="14332" spans="34:59" x14ac:dyDescent="0.25">
      <c r="AH14332" s="10"/>
      <c r="AI14332" s="6"/>
      <c r="AJ14332" s="10"/>
      <c r="AK14332" s="10"/>
      <c r="AL14332" s="10"/>
      <c r="AM14332" s="10"/>
      <c r="AN14332" s="10"/>
      <c r="AO14332" s="10"/>
      <c r="AP14332" s="10"/>
      <c r="AQ14332" s="10"/>
      <c r="AR14332" s="10"/>
      <c r="AS14332" s="10"/>
      <c r="AT14332" s="10"/>
      <c r="AU14332" s="10"/>
      <c r="AV14332" s="10"/>
      <c r="AW14332" s="10"/>
      <c r="AX14332" s="10"/>
      <c r="AY14332" s="10"/>
      <c r="AZ14332" s="10"/>
      <c r="BA14332" s="10"/>
      <c r="BB14332" s="10"/>
      <c r="BC14332" s="10"/>
      <c r="BD14332" s="10"/>
      <c r="BE14332" s="10"/>
      <c r="BF14332" s="10"/>
      <c r="BG14332" s="6"/>
    </row>
    <row r="14333" spans="34:59" x14ac:dyDescent="0.25">
      <c r="AH14333" s="6"/>
      <c r="AI14333" s="6"/>
      <c r="AJ14333" s="6"/>
      <c r="AK14333" s="6"/>
      <c r="AL14333" s="6"/>
      <c r="AM14333" s="6"/>
      <c r="AN14333" s="6"/>
      <c r="AO14333" s="6"/>
      <c r="AP14333" s="6"/>
      <c r="AQ14333" s="6"/>
      <c r="AR14333" s="6"/>
      <c r="AS14333" s="6"/>
      <c r="AT14333" s="6"/>
      <c r="AU14333" s="6"/>
      <c r="AV14333" s="6"/>
      <c r="AW14333" s="6"/>
      <c r="AX14333" s="6"/>
      <c r="AY14333" s="6"/>
      <c r="AZ14333" s="6"/>
      <c r="BA14333" s="6"/>
      <c r="BB14333" s="6"/>
      <c r="BC14333" s="6"/>
      <c r="BD14333" s="6"/>
      <c r="BE14333" s="6"/>
      <c r="BF14333" s="6"/>
      <c r="BG14333" s="10"/>
    </row>
    <row r="14334" spans="34:59" x14ac:dyDescent="0.25">
      <c r="AH14334" s="10"/>
      <c r="AI14334" s="6"/>
    </row>
    <row r="14335" spans="34:59" x14ac:dyDescent="0.25">
      <c r="AH14335" s="6"/>
      <c r="AI14335" s="6"/>
      <c r="AJ14335" s="6"/>
      <c r="AK14335" s="6"/>
      <c r="AL14335" s="6"/>
      <c r="AM14335" s="6"/>
      <c r="AN14335" s="6"/>
      <c r="AO14335" s="6"/>
      <c r="AP14335" s="6"/>
      <c r="AQ14335" s="6"/>
      <c r="AR14335" s="6"/>
      <c r="AS14335" s="6"/>
      <c r="AT14335" s="6"/>
      <c r="AU14335" s="6"/>
      <c r="AV14335" s="6"/>
      <c r="AW14335" s="6"/>
      <c r="AX14335" s="6"/>
      <c r="AY14335" s="6"/>
      <c r="AZ14335" s="6"/>
      <c r="BA14335" s="6"/>
      <c r="BB14335" s="6"/>
      <c r="BC14335" s="6"/>
      <c r="BD14335" s="6"/>
      <c r="BE14335" s="6"/>
      <c r="BF14335" s="6"/>
      <c r="BG14335" s="6"/>
    </row>
    <row r="14336" spans="34:59" x14ac:dyDescent="0.25">
      <c r="AH14336" s="10"/>
      <c r="AI14336" s="6"/>
      <c r="AJ14336" s="10"/>
      <c r="AK14336" s="10"/>
      <c r="AL14336" s="10"/>
      <c r="AM14336" s="10"/>
      <c r="AN14336" s="10"/>
      <c r="AO14336" s="10"/>
      <c r="AP14336" s="10"/>
      <c r="AQ14336" s="10"/>
      <c r="AR14336" s="10"/>
      <c r="AS14336" s="10"/>
      <c r="AT14336" s="10"/>
      <c r="AU14336" s="10"/>
      <c r="AV14336" s="10"/>
      <c r="AW14336" s="10"/>
      <c r="AX14336" s="10"/>
      <c r="AY14336" s="10"/>
      <c r="AZ14336" s="10"/>
      <c r="BA14336" s="10"/>
      <c r="BB14336" s="10"/>
      <c r="BC14336" s="10"/>
      <c r="BD14336" s="10"/>
      <c r="BE14336" s="10"/>
      <c r="BF14336" s="10"/>
      <c r="BG14336" s="6"/>
    </row>
    <row r="14337" spans="34:59" x14ac:dyDescent="0.25">
      <c r="AH14337" s="6"/>
      <c r="AI14337" s="6"/>
      <c r="AJ14337" s="6"/>
      <c r="AK14337" s="6"/>
      <c r="AL14337" s="6"/>
      <c r="AM14337" s="6"/>
      <c r="AN14337" s="6"/>
      <c r="AO14337" s="6"/>
      <c r="AP14337" s="6"/>
      <c r="AQ14337" s="6"/>
      <c r="AR14337" s="6"/>
      <c r="AS14337" s="6"/>
      <c r="AT14337" s="6"/>
      <c r="AU14337" s="6"/>
      <c r="AV14337" s="6"/>
      <c r="AW14337" s="6"/>
      <c r="AX14337" s="6"/>
      <c r="AY14337" s="6"/>
      <c r="AZ14337" s="6"/>
      <c r="BA14337" s="6"/>
      <c r="BB14337" s="6"/>
      <c r="BC14337" s="6"/>
      <c r="BD14337" s="6"/>
      <c r="BE14337" s="6"/>
      <c r="BF14337" s="6"/>
      <c r="BG14337" s="10"/>
    </row>
    <row r="14338" spans="34:59" x14ac:dyDescent="0.25">
      <c r="AH14338" s="10"/>
      <c r="AI14338" s="6"/>
    </row>
    <row r="14339" spans="34:59" x14ac:dyDescent="0.25">
      <c r="AH14339" s="6"/>
      <c r="AI14339" s="6"/>
      <c r="AJ14339" s="6"/>
      <c r="AK14339" s="6"/>
      <c r="AL14339" s="6"/>
      <c r="AM14339" s="6"/>
      <c r="AN14339" s="6"/>
      <c r="AO14339" s="6"/>
      <c r="AP14339" s="6"/>
      <c r="AQ14339" s="6"/>
      <c r="AR14339" s="6"/>
      <c r="AS14339" s="6"/>
      <c r="AT14339" s="6"/>
      <c r="AU14339" s="6"/>
      <c r="AV14339" s="6"/>
      <c r="AW14339" s="6"/>
      <c r="AX14339" s="6"/>
      <c r="AY14339" s="6"/>
      <c r="AZ14339" s="6"/>
      <c r="BA14339" s="6"/>
      <c r="BB14339" s="6"/>
      <c r="BC14339" s="6"/>
      <c r="BD14339" s="6"/>
      <c r="BE14339" s="6"/>
      <c r="BF14339" s="6"/>
      <c r="BG14339" s="6"/>
    </row>
    <row r="14340" spans="34:59" x14ac:dyDescent="0.25">
      <c r="AH14340" s="10"/>
      <c r="AI14340" s="6"/>
      <c r="AJ14340" s="10"/>
      <c r="AK14340" s="10"/>
      <c r="AL14340" s="10"/>
      <c r="AM14340" s="10"/>
      <c r="AN14340" s="10"/>
      <c r="AO14340" s="10"/>
      <c r="AP14340" s="10"/>
      <c r="AQ14340" s="10"/>
      <c r="AR14340" s="10"/>
      <c r="AS14340" s="10"/>
      <c r="AT14340" s="10"/>
      <c r="AU14340" s="10"/>
      <c r="AV14340" s="10"/>
      <c r="AW14340" s="10"/>
      <c r="AX14340" s="10"/>
      <c r="AY14340" s="10"/>
      <c r="AZ14340" s="10"/>
      <c r="BA14340" s="10"/>
      <c r="BB14340" s="10"/>
      <c r="BC14340" s="10"/>
      <c r="BD14340" s="10"/>
      <c r="BE14340" s="10"/>
      <c r="BF14340" s="10"/>
      <c r="BG14340" s="6"/>
    </row>
    <row r="14342" spans="34:59" x14ac:dyDescent="0.25">
      <c r="AH14342" s="10"/>
      <c r="AI14342" s="6"/>
    </row>
    <row r="14343" spans="34:59" x14ac:dyDescent="0.25">
      <c r="AH14343" s="6"/>
      <c r="AI14343" s="6"/>
      <c r="AJ14343" s="6"/>
      <c r="AK14343" s="6"/>
      <c r="AL14343" s="6"/>
      <c r="AM14343" s="6"/>
      <c r="AN14343" s="6"/>
      <c r="AO14343" s="6"/>
      <c r="AP14343" s="6"/>
      <c r="AQ14343" s="6"/>
      <c r="AR14343" s="6"/>
      <c r="AS14343" s="6"/>
      <c r="AT14343" s="6"/>
      <c r="AU14343" s="6"/>
      <c r="AV14343" s="6"/>
      <c r="AW14343" s="6"/>
      <c r="AX14343" s="6"/>
      <c r="AY14343" s="6"/>
      <c r="AZ14343" s="6"/>
      <c r="BA14343" s="6"/>
      <c r="BB14343" s="6"/>
      <c r="BC14343" s="6"/>
      <c r="BD14343" s="6"/>
      <c r="BE14343" s="6"/>
      <c r="BF14343" s="6"/>
      <c r="BG14343" s="6"/>
    </row>
    <row r="14344" spans="34:59" x14ac:dyDescent="0.25">
      <c r="AH14344" s="10"/>
      <c r="AI14344" s="6"/>
      <c r="AJ14344" s="10"/>
      <c r="AK14344" s="10"/>
      <c r="AL14344" s="10"/>
      <c r="AM14344" s="10"/>
      <c r="AN14344" s="10"/>
      <c r="AO14344" s="10"/>
      <c r="AP14344" s="10"/>
      <c r="AQ14344" s="10"/>
      <c r="AR14344" s="10"/>
      <c r="AS14344" s="10"/>
      <c r="AT14344" s="10"/>
      <c r="AU14344" s="10"/>
      <c r="AV14344" s="10"/>
      <c r="AW14344" s="10"/>
      <c r="AX14344" s="10"/>
      <c r="AY14344" s="10"/>
      <c r="AZ14344" s="10"/>
      <c r="BA14344" s="10"/>
      <c r="BB14344" s="10"/>
      <c r="BC14344" s="10"/>
      <c r="BD14344" s="10"/>
      <c r="BE14344" s="10"/>
      <c r="BF14344" s="10"/>
      <c r="BG14344" s="6"/>
    </row>
    <row r="14345" spans="34:59" x14ac:dyDescent="0.25">
      <c r="AH14345" s="6"/>
      <c r="AI14345" s="6"/>
      <c r="AJ14345" s="6"/>
      <c r="AK14345" s="6"/>
      <c r="AL14345" s="6"/>
      <c r="AM14345" s="6"/>
      <c r="AN14345" s="6"/>
      <c r="AO14345" s="6"/>
      <c r="AP14345" s="6"/>
      <c r="AQ14345" s="6"/>
      <c r="AR14345" s="6"/>
      <c r="AS14345" s="6"/>
      <c r="AT14345" s="6"/>
      <c r="AU14345" s="6"/>
      <c r="AV14345" s="6"/>
      <c r="AW14345" s="6"/>
      <c r="AX14345" s="6"/>
      <c r="AY14345" s="6"/>
      <c r="AZ14345" s="6"/>
      <c r="BA14345" s="6"/>
      <c r="BB14345" s="6"/>
      <c r="BC14345" s="6"/>
      <c r="BD14345" s="6"/>
      <c r="BE14345" s="6"/>
      <c r="BF14345" s="6"/>
      <c r="BG14345" s="10"/>
    </row>
    <row r="14346" spans="34:59" x14ac:dyDescent="0.25">
      <c r="AH14346" s="10"/>
      <c r="AI14346" s="6"/>
    </row>
    <row r="14347" spans="34:59" x14ac:dyDescent="0.25">
      <c r="AH14347" s="6"/>
      <c r="AI14347" s="6"/>
      <c r="AJ14347" s="6"/>
      <c r="AK14347" s="6"/>
      <c r="AL14347" s="6"/>
      <c r="AM14347" s="6"/>
      <c r="AN14347" s="6"/>
      <c r="AO14347" s="6"/>
      <c r="AP14347" s="6"/>
      <c r="AQ14347" s="6"/>
      <c r="AR14347" s="6"/>
      <c r="AS14347" s="6"/>
      <c r="AT14347" s="6"/>
      <c r="AU14347" s="6"/>
      <c r="AV14347" s="6"/>
      <c r="AW14347" s="6"/>
      <c r="AX14347" s="6"/>
      <c r="AY14347" s="6"/>
      <c r="AZ14347" s="6"/>
      <c r="BA14347" s="6"/>
      <c r="BB14347" s="6"/>
      <c r="BC14347" s="6"/>
      <c r="BD14347" s="6"/>
      <c r="BE14347" s="6"/>
      <c r="BF14347" s="6"/>
      <c r="BG14347" s="6"/>
    </row>
    <row r="14348" spans="34:59" x14ac:dyDescent="0.25">
      <c r="AH14348" s="10"/>
      <c r="AI14348" s="6"/>
      <c r="AJ14348" s="10"/>
      <c r="AK14348" s="10"/>
      <c r="AL14348" s="10"/>
      <c r="AM14348" s="10"/>
      <c r="AN14348" s="10"/>
      <c r="AO14348" s="10"/>
      <c r="AP14348" s="10"/>
      <c r="AQ14348" s="10"/>
      <c r="AR14348" s="10"/>
      <c r="AS14348" s="10"/>
      <c r="AT14348" s="10"/>
      <c r="AU14348" s="10"/>
      <c r="AV14348" s="10"/>
      <c r="AW14348" s="10"/>
      <c r="AX14348" s="10"/>
      <c r="AY14348" s="10"/>
      <c r="AZ14348" s="10"/>
      <c r="BA14348" s="10"/>
      <c r="BB14348" s="10"/>
      <c r="BC14348" s="10"/>
      <c r="BD14348" s="10"/>
      <c r="BE14348" s="10"/>
      <c r="BF14348" s="10"/>
      <c r="BG14348" s="6"/>
    </row>
    <row r="14349" spans="34:59" x14ac:dyDescent="0.25">
      <c r="AH14349" s="6"/>
      <c r="AI14349" s="6"/>
      <c r="AJ14349" s="6"/>
      <c r="AK14349" s="6"/>
      <c r="AL14349" s="6"/>
      <c r="AM14349" s="6"/>
      <c r="AN14349" s="6"/>
      <c r="AO14349" s="6"/>
      <c r="AP14349" s="6"/>
      <c r="AQ14349" s="6"/>
      <c r="AR14349" s="6"/>
      <c r="AS14349" s="6"/>
      <c r="AT14349" s="6"/>
      <c r="AU14349" s="6"/>
      <c r="AV14349" s="6"/>
      <c r="AW14349" s="6"/>
      <c r="AX14349" s="6"/>
      <c r="AY14349" s="6"/>
      <c r="AZ14349" s="6"/>
      <c r="BA14349" s="6"/>
      <c r="BB14349" s="6"/>
      <c r="BC14349" s="6"/>
      <c r="BD14349" s="6"/>
      <c r="BE14349" s="6"/>
      <c r="BF14349" s="6"/>
      <c r="BG14349" s="10"/>
    </row>
    <row r="14350" spans="34:59" x14ac:dyDescent="0.25">
      <c r="AH14350" s="10"/>
      <c r="AI14350" s="6"/>
    </row>
    <row r="14351" spans="34:59" x14ac:dyDescent="0.25">
      <c r="AH14351" s="6"/>
      <c r="AI14351" s="6"/>
      <c r="AJ14351" s="6"/>
      <c r="AK14351" s="6"/>
      <c r="AL14351" s="6"/>
      <c r="AM14351" s="6"/>
      <c r="AN14351" s="6"/>
      <c r="AO14351" s="6"/>
      <c r="AP14351" s="6"/>
      <c r="AQ14351" s="6"/>
      <c r="AR14351" s="6"/>
      <c r="AS14351" s="6"/>
      <c r="AT14351" s="6"/>
      <c r="AU14351" s="6"/>
      <c r="AV14351" s="6"/>
      <c r="AW14351" s="6"/>
      <c r="AX14351" s="6"/>
      <c r="AY14351" s="6"/>
      <c r="AZ14351" s="6"/>
      <c r="BA14351" s="6"/>
      <c r="BB14351" s="6"/>
      <c r="BC14351" s="6"/>
      <c r="BD14351" s="6"/>
      <c r="BE14351" s="6"/>
      <c r="BF14351" s="6"/>
      <c r="BG14351" s="6"/>
    </row>
    <row r="14352" spans="34:59" x14ac:dyDescent="0.25">
      <c r="AH14352" s="10"/>
      <c r="AI14352" s="6"/>
      <c r="AJ14352" s="10"/>
      <c r="AK14352" s="10"/>
      <c r="AL14352" s="10"/>
      <c r="AM14352" s="10"/>
      <c r="AN14352" s="10"/>
      <c r="AO14352" s="10"/>
      <c r="AP14352" s="10"/>
      <c r="AQ14352" s="10"/>
      <c r="AR14352" s="10"/>
      <c r="AS14352" s="10"/>
      <c r="AT14352" s="10"/>
      <c r="AU14352" s="10"/>
      <c r="AV14352" s="10"/>
      <c r="AW14352" s="10"/>
      <c r="AX14352" s="10"/>
      <c r="AY14352" s="10"/>
      <c r="AZ14352" s="10"/>
      <c r="BA14352" s="10"/>
      <c r="BB14352" s="10"/>
      <c r="BC14352" s="10"/>
      <c r="BD14352" s="10"/>
      <c r="BE14352" s="10"/>
      <c r="BF14352" s="10"/>
      <c r="BG14352" s="6"/>
    </row>
    <row r="14353" spans="34:59" x14ac:dyDescent="0.25">
      <c r="AH14353" s="6"/>
      <c r="AI14353" s="6"/>
      <c r="AJ14353" s="6"/>
      <c r="AK14353" s="6"/>
      <c r="AL14353" s="6"/>
      <c r="AM14353" s="6"/>
      <c r="AN14353" s="6"/>
      <c r="AO14353" s="6"/>
      <c r="AP14353" s="6"/>
      <c r="AQ14353" s="6"/>
      <c r="AR14353" s="6"/>
      <c r="AS14353" s="6"/>
      <c r="AT14353" s="6"/>
      <c r="AU14353" s="6"/>
      <c r="AV14353" s="6"/>
      <c r="AW14353" s="6"/>
      <c r="AX14353" s="6"/>
      <c r="AY14353" s="6"/>
      <c r="AZ14353" s="6"/>
      <c r="BA14353" s="6"/>
      <c r="BB14353" s="6"/>
      <c r="BC14353" s="6"/>
      <c r="BD14353" s="6"/>
      <c r="BE14353" s="6"/>
      <c r="BF14353" s="6"/>
      <c r="BG14353" s="10"/>
    </row>
    <row r="14354" spans="34:59" x14ac:dyDescent="0.25">
      <c r="AH14354" s="10"/>
      <c r="AI14354" s="6"/>
    </row>
    <row r="14355" spans="34:59" x14ac:dyDescent="0.25">
      <c r="AH14355" s="6"/>
      <c r="AI14355" s="6"/>
      <c r="AJ14355" s="6"/>
      <c r="AK14355" s="6"/>
      <c r="AL14355" s="6"/>
      <c r="AM14355" s="6"/>
      <c r="AN14355" s="6"/>
      <c r="AO14355" s="6"/>
      <c r="AP14355" s="6"/>
      <c r="AQ14355" s="6"/>
      <c r="AR14355" s="6"/>
      <c r="AS14355" s="6"/>
      <c r="AT14355" s="6"/>
      <c r="AU14355" s="6"/>
      <c r="AV14355" s="6"/>
      <c r="AW14355" s="6"/>
      <c r="AX14355" s="6"/>
      <c r="AY14355" s="6"/>
      <c r="AZ14355" s="6"/>
      <c r="BA14355" s="6"/>
      <c r="BB14355" s="6"/>
      <c r="BC14355" s="6"/>
      <c r="BD14355" s="6"/>
      <c r="BE14355" s="6"/>
      <c r="BF14355" s="6"/>
      <c r="BG14355" s="6"/>
    </row>
    <row r="14356" spans="34:59" x14ac:dyDescent="0.25">
      <c r="AH14356" s="10"/>
      <c r="AI14356" s="6"/>
      <c r="AJ14356" s="10"/>
      <c r="AK14356" s="10"/>
      <c r="AL14356" s="10"/>
      <c r="AM14356" s="10"/>
      <c r="AN14356" s="10"/>
      <c r="AO14356" s="10"/>
      <c r="AP14356" s="10"/>
      <c r="AQ14356" s="10"/>
      <c r="AR14356" s="10"/>
      <c r="AS14356" s="10"/>
      <c r="AT14356" s="10"/>
      <c r="AU14356" s="10"/>
      <c r="AV14356" s="10"/>
      <c r="AW14356" s="10"/>
      <c r="AX14356" s="10"/>
      <c r="AY14356" s="10"/>
      <c r="AZ14356" s="10"/>
      <c r="BA14356" s="10"/>
      <c r="BB14356" s="10"/>
      <c r="BC14356" s="10"/>
      <c r="BD14356" s="10"/>
      <c r="BE14356" s="10"/>
      <c r="BF14356" s="10"/>
      <c r="BG14356" s="6"/>
    </row>
    <row r="14358" spans="34:59" x14ac:dyDescent="0.25">
      <c r="AH14358" s="10"/>
      <c r="AI14358" s="6"/>
    </row>
    <row r="14359" spans="34:59" x14ac:dyDescent="0.25">
      <c r="AH14359" s="6"/>
      <c r="AI14359" s="6"/>
      <c r="AJ14359" s="6"/>
      <c r="AK14359" s="6"/>
      <c r="AL14359" s="6"/>
      <c r="AM14359" s="6"/>
      <c r="AN14359" s="6"/>
      <c r="AO14359" s="6"/>
      <c r="AP14359" s="6"/>
      <c r="AQ14359" s="6"/>
      <c r="AR14359" s="6"/>
      <c r="AS14359" s="6"/>
      <c r="AT14359" s="6"/>
      <c r="AU14359" s="6"/>
      <c r="AV14359" s="6"/>
      <c r="AW14359" s="6"/>
      <c r="AX14359" s="6"/>
      <c r="AY14359" s="6"/>
      <c r="AZ14359" s="6"/>
      <c r="BA14359" s="6"/>
      <c r="BB14359" s="6"/>
      <c r="BC14359" s="6"/>
      <c r="BD14359" s="6"/>
      <c r="BE14359" s="6"/>
      <c r="BF14359" s="6"/>
      <c r="BG14359" s="6"/>
    </row>
    <row r="14360" spans="34:59" x14ac:dyDescent="0.25">
      <c r="AH14360" s="10"/>
      <c r="AI14360" s="6"/>
      <c r="AJ14360" s="10"/>
      <c r="AK14360" s="10"/>
      <c r="AL14360" s="10"/>
      <c r="AM14360" s="10"/>
      <c r="AN14360" s="10"/>
      <c r="AO14360" s="10"/>
      <c r="AP14360" s="10"/>
      <c r="AQ14360" s="10"/>
      <c r="AR14360" s="10"/>
      <c r="AS14360" s="10"/>
      <c r="AT14360" s="10"/>
      <c r="AU14360" s="10"/>
      <c r="AV14360" s="10"/>
      <c r="AW14360" s="10"/>
      <c r="AX14360" s="10"/>
      <c r="AY14360" s="10"/>
      <c r="AZ14360" s="10"/>
      <c r="BA14360" s="10"/>
      <c r="BB14360" s="10"/>
      <c r="BC14360" s="10"/>
      <c r="BD14360" s="10"/>
      <c r="BE14360" s="10"/>
      <c r="BF14360" s="10"/>
      <c r="BG14360" s="6"/>
    </row>
    <row r="14361" spans="34:59" x14ac:dyDescent="0.25">
      <c r="AH14361" s="6"/>
      <c r="AI14361" s="6"/>
      <c r="AJ14361" s="6"/>
      <c r="AK14361" s="6"/>
      <c r="AL14361" s="6"/>
      <c r="AM14361" s="6"/>
      <c r="AN14361" s="6"/>
      <c r="AO14361" s="6"/>
      <c r="AP14361" s="6"/>
      <c r="AQ14361" s="6"/>
      <c r="AR14361" s="6"/>
      <c r="AS14361" s="6"/>
      <c r="AT14361" s="6"/>
      <c r="AU14361" s="6"/>
      <c r="AV14361" s="6"/>
      <c r="AW14361" s="6"/>
      <c r="AX14361" s="6"/>
      <c r="AY14361" s="6"/>
      <c r="AZ14361" s="6"/>
      <c r="BA14361" s="6"/>
      <c r="BB14361" s="6"/>
      <c r="BC14361" s="6"/>
      <c r="BD14361" s="6"/>
      <c r="BE14361" s="6"/>
      <c r="BF14361" s="6"/>
      <c r="BG14361" s="10"/>
    </row>
    <row r="14362" spans="34:59" x14ac:dyDescent="0.25">
      <c r="AH14362" s="10"/>
      <c r="AI14362" s="6"/>
    </row>
    <row r="14363" spans="34:59" x14ac:dyDescent="0.25">
      <c r="AH14363" s="6"/>
      <c r="AI14363" s="6"/>
      <c r="AJ14363" s="6"/>
      <c r="AK14363" s="6"/>
      <c r="AL14363" s="6"/>
      <c r="AM14363" s="6"/>
      <c r="AN14363" s="6"/>
      <c r="AO14363" s="6"/>
      <c r="AP14363" s="6"/>
      <c r="AQ14363" s="6"/>
      <c r="AR14363" s="6"/>
      <c r="AS14363" s="6"/>
      <c r="AT14363" s="6"/>
      <c r="AU14363" s="6"/>
      <c r="AV14363" s="6"/>
      <c r="AW14363" s="6"/>
      <c r="AX14363" s="6"/>
      <c r="AY14363" s="6"/>
      <c r="AZ14363" s="6"/>
      <c r="BA14363" s="6"/>
      <c r="BB14363" s="6"/>
      <c r="BC14363" s="6"/>
      <c r="BD14363" s="6"/>
      <c r="BE14363" s="6"/>
      <c r="BF14363" s="6"/>
      <c r="BG14363" s="6"/>
    </row>
    <row r="14364" spans="34:59" x14ac:dyDescent="0.25">
      <c r="AH14364" s="10"/>
      <c r="AI14364" s="6"/>
      <c r="AJ14364" s="10"/>
      <c r="AK14364" s="10"/>
      <c r="AL14364" s="10"/>
      <c r="AM14364" s="10"/>
      <c r="AN14364" s="10"/>
      <c r="AO14364" s="10"/>
      <c r="AP14364" s="10"/>
      <c r="AQ14364" s="10"/>
      <c r="AR14364" s="10"/>
      <c r="AS14364" s="10"/>
      <c r="AT14364" s="10"/>
      <c r="AU14364" s="10"/>
      <c r="AV14364" s="10"/>
      <c r="AW14364" s="10"/>
      <c r="AX14364" s="10"/>
      <c r="AY14364" s="10"/>
      <c r="AZ14364" s="10"/>
      <c r="BA14364" s="10"/>
      <c r="BB14364" s="10"/>
      <c r="BC14364" s="10"/>
      <c r="BD14364" s="10"/>
      <c r="BE14364" s="10"/>
      <c r="BF14364" s="10"/>
      <c r="BG14364" s="6"/>
    </row>
    <row r="14365" spans="34:59" x14ac:dyDescent="0.25">
      <c r="AH14365" s="6"/>
      <c r="AI14365" s="6"/>
      <c r="AJ14365" s="6"/>
      <c r="AK14365" s="6"/>
      <c r="AL14365" s="6"/>
      <c r="AM14365" s="6"/>
      <c r="AN14365" s="6"/>
      <c r="AO14365" s="6"/>
      <c r="AP14365" s="6"/>
      <c r="AQ14365" s="6"/>
      <c r="AR14365" s="6"/>
      <c r="AS14365" s="6"/>
      <c r="AT14365" s="6"/>
      <c r="AU14365" s="6"/>
      <c r="AV14365" s="6"/>
      <c r="AW14365" s="6"/>
      <c r="AX14365" s="6"/>
      <c r="AY14365" s="6"/>
      <c r="AZ14365" s="6"/>
      <c r="BA14365" s="6"/>
      <c r="BB14365" s="6"/>
      <c r="BC14365" s="6"/>
      <c r="BD14365" s="6"/>
      <c r="BE14365" s="6"/>
      <c r="BF14365" s="6"/>
      <c r="BG14365" s="10"/>
    </row>
    <row r="14366" spans="34:59" x14ac:dyDescent="0.25">
      <c r="AH14366" s="10"/>
      <c r="AI14366" s="6"/>
    </row>
    <row r="14367" spans="34:59" x14ac:dyDescent="0.25">
      <c r="AH14367" s="6"/>
      <c r="AI14367" s="6"/>
      <c r="AJ14367" s="6"/>
      <c r="AK14367" s="6"/>
      <c r="AL14367" s="6"/>
      <c r="AM14367" s="6"/>
      <c r="AN14367" s="6"/>
      <c r="AO14367" s="6"/>
      <c r="AP14367" s="6"/>
      <c r="AQ14367" s="6"/>
      <c r="AR14367" s="6"/>
      <c r="AS14367" s="6"/>
      <c r="AT14367" s="6"/>
      <c r="AU14367" s="6"/>
      <c r="AV14367" s="6"/>
      <c r="AW14367" s="6"/>
      <c r="AX14367" s="6"/>
      <c r="AY14367" s="6"/>
      <c r="AZ14367" s="6"/>
      <c r="BA14367" s="6"/>
      <c r="BB14367" s="6"/>
      <c r="BC14367" s="6"/>
      <c r="BD14367" s="6"/>
      <c r="BE14367" s="6"/>
      <c r="BF14367" s="6"/>
      <c r="BG14367" s="6"/>
    </row>
    <row r="14368" spans="34:59" x14ac:dyDescent="0.25">
      <c r="AH14368" s="10"/>
      <c r="AI14368" s="6"/>
      <c r="AJ14368" s="10"/>
      <c r="AK14368" s="10"/>
      <c r="AL14368" s="10"/>
      <c r="AM14368" s="10"/>
      <c r="AN14368" s="10"/>
      <c r="AO14368" s="10"/>
      <c r="AP14368" s="10"/>
      <c r="AQ14368" s="10"/>
      <c r="AR14368" s="10"/>
      <c r="AS14368" s="10"/>
      <c r="AT14368" s="10"/>
      <c r="AU14368" s="10"/>
      <c r="AV14368" s="10"/>
      <c r="AW14368" s="10"/>
      <c r="AX14368" s="10"/>
      <c r="AY14368" s="10"/>
      <c r="AZ14368" s="10"/>
      <c r="BA14368" s="10"/>
      <c r="BB14368" s="10"/>
      <c r="BC14368" s="10"/>
      <c r="BD14368" s="10"/>
      <c r="BE14368" s="10"/>
      <c r="BF14368" s="10"/>
      <c r="BG14368" s="6"/>
    </row>
    <row r="14369" spans="34:59" x14ac:dyDescent="0.25">
      <c r="AH14369" s="6"/>
      <c r="AI14369" s="6"/>
      <c r="AJ14369" s="6"/>
      <c r="AK14369" s="6"/>
      <c r="AL14369" s="6"/>
      <c r="AM14369" s="6"/>
      <c r="AN14369" s="6"/>
      <c r="AO14369" s="6"/>
      <c r="AP14369" s="6"/>
      <c r="AQ14369" s="6"/>
      <c r="AR14369" s="6"/>
      <c r="AS14369" s="6"/>
      <c r="AT14369" s="6"/>
      <c r="AU14369" s="6"/>
      <c r="AV14369" s="6"/>
      <c r="AW14369" s="6"/>
      <c r="AX14369" s="6"/>
      <c r="AY14369" s="6"/>
      <c r="AZ14369" s="6"/>
      <c r="BA14369" s="6"/>
      <c r="BB14369" s="6"/>
      <c r="BC14369" s="6"/>
      <c r="BD14369" s="6"/>
      <c r="BE14369" s="6"/>
      <c r="BF14369" s="6"/>
      <c r="BG14369" s="10"/>
    </row>
    <row r="14370" spans="34:59" x14ac:dyDescent="0.25">
      <c r="AH14370" s="10"/>
      <c r="AI14370" s="6"/>
    </row>
    <row r="14371" spans="34:59" x14ac:dyDescent="0.25">
      <c r="AH14371" s="6"/>
      <c r="AI14371" s="6"/>
      <c r="AJ14371" s="6"/>
      <c r="AK14371" s="6"/>
      <c r="AL14371" s="6"/>
      <c r="AM14371" s="6"/>
      <c r="AN14371" s="6"/>
      <c r="AO14371" s="6"/>
      <c r="AP14371" s="6"/>
      <c r="AQ14371" s="6"/>
      <c r="AR14371" s="6"/>
      <c r="AS14371" s="6"/>
      <c r="AT14371" s="6"/>
      <c r="AU14371" s="6"/>
      <c r="AV14371" s="6"/>
      <c r="AW14371" s="6"/>
      <c r="AX14371" s="6"/>
      <c r="AY14371" s="6"/>
      <c r="AZ14371" s="6"/>
      <c r="BA14371" s="6"/>
      <c r="BB14371" s="6"/>
      <c r="BC14371" s="6"/>
      <c r="BD14371" s="6"/>
      <c r="BE14371" s="6"/>
      <c r="BF14371" s="6"/>
      <c r="BG14371" s="6"/>
    </row>
    <row r="14372" spans="34:59" x14ac:dyDescent="0.25">
      <c r="AH14372" s="10"/>
      <c r="AI14372" s="6"/>
      <c r="AJ14372" s="10"/>
      <c r="AK14372" s="10"/>
      <c r="AL14372" s="10"/>
      <c r="AM14372" s="10"/>
      <c r="AN14372" s="10"/>
      <c r="AO14372" s="10"/>
      <c r="AP14372" s="10"/>
      <c r="AQ14372" s="10"/>
      <c r="AR14372" s="10"/>
      <c r="AS14372" s="10"/>
      <c r="AT14372" s="10"/>
      <c r="AU14372" s="10"/>
      <c r="AV14372" s="10"/>
      <c r="AW14372" s="10"/>
      <c r="AX14372" s="10"/>
      <c r="AY14372" s="10"/>
      <c r="AZ14372" s="10"/>
      <c r="BA14372" s="10"/>
      <c r="BB14372" s="10"/>
      <c r="BC14372" s="10"/>
      <c r="BD14372" s="10"/>
      <c r="BE14372" s="10"/>
      <c r="BF14372" s="10"/>
      <c r="BG14372" s="6"/>
    </row>
    <row r="14374" spans="34:59" x14ac:dyDescent="0.25">
      <c r="AH14374" s="10"/>
      <c r="AI14374" s="6"/>
    </row>
    <row r="14375" spans="34:59" x14ac:dyDescent="0.25">
      <c r="AH14375" s="6"/>
      <c r="AI14375" s="6"/>
      <c r="AJ14375" s="6"/>
      <c r="AK14375" s="6"/>
      <c r="AL14375" s="6"/>
      <c r="AM14375" s="6"/>
      <c r="AN14375" s="6"/>
      <c r="AO14375" s="6"/>
      <c r="AP14375" s="6"/>
      <c r="AQ14375" s="6"/>
      <c r="AR14375" s="6"/>
      <c r="AS14375" s="6"/>
      <c r="AT14375" s="6"/>
      <c r="AU14375" s="6"/>
      <c r="AV14375" s="6"/>
      <c r="AW14375" s="6"/>
      <c r="AX14375" s="6"/>
      <c r="AY14375" s="6"/>
      <c r="AZ14375" s="6"/>
      <c r="BA14375" s="6"/>
      <c r="BB14375" s="6"/>
      <c r="BC14375" s="6"/>
      <c r="BD14375" s="6"/>
      <c r="BE14375" s="6"/>
      <c r="BF14375" s="6"/>
      <c r="BG14375" s="6"/>
    </row>
    <row r="14376" spans="34:59" x14ac:dyDescent="0.25">
      <c r="AH14376" s="10"/>
      <c r="AI14376" s="6"/>
      <c r="AJ14376" s="10"/>
      <c r="AK14376" s="10"/>
      <c r="AL14376" s="10"/>
      <c r="AM14376" s="10"/>
      <c r="AN14376" s="10"/>
      <c r="AO14376" s="10"/>
      <c r="AP14376" s="10"/>
      <c r="AQ14376" s="10"/>
      <c r="AR14376" s="10"/>
      <c r="AS14376" s="10"/>
      <c r="AT14376" s="10"/>
      <c r="AU14376" s="10"/>
      <c r="AV14376" s="10"/>
      <c r="AW14376" s="10"/>
      <c r="AX14376" s="10"/>
      <c r="AY14376" s="10"/>
      <c r="AZ14376" s="10"/>
      <c r="BA14376" s="10"/>
      <c r="BB14376" s="10"/>
      <c r="BC14376" s="10"/>
      <c r="BD14376" s="10"/>
      <c r="BE14376" s="10"/>
      <c r="BF14376" s="10"/>
      <c r="BG14376" s="6"/>
    </row>
    <row r="14377" spans="34:59" x14ac:dyDescent="0.25">
      <c r="AH14377" s="6"/>
      <c r="AI14377" s="6"/>
      <c r="AJ14377" s="6"/>
      <c r="AK14377" s="6"/>
      <c r="AL14377" s="6"/>
      <c r="AM14377" s="6"/>
      <c r="AN14377" s="6"/>
      <c r="AO14377" s="6"/>
      <c r="AP14377" s="6"/>
      <c r="AQ14377" s="6"/>
      <c r="AR14377" s="6"/>
      <c r="AS14377" s="6"/>
      <c r="AT14377" s="6"/>
      <c r="AU14377" s="6"/>
      <c r="AV14377" s="6"/>
      <c r="AW14377" s="6"/>
      <c r="AX14377" s="6"/>
      <c r="AY14377" s="6"/>
      <c r="AZ14377" s="6"/>
      <c r="BA14377" s="6"/>
      <c r="BB14377" s="6"/>
      <c r="BC14377" s="6"/>
      <c r="BD14377" s="6"/>
      <c r="BE14377" s="6"/>
      <c r="BF14377" s="6"/>
      <c r="BG14377" s="10"/>
    </row>
    <row r="14378" spans="34:59" x14ac:dyDescent="0.25">
      <c r="AH14378" s="10"/>
      <c r="AI14378" s="6"/>
    </row>
    <row r="14379" spans="34:59" x14ac:dyDescent="0.25">
      <c r="AH14379" s="6"/>
      <c r="AI14379" s="6"/>
      <c r="AJ14379" s="6"/>
      <c r="AK14379" s="6"/>
      <c r="AL14379" s="6"/>
      <c r="AM14379" s="6"/>
      <c r="AN14379" s="6"/>
      <c r="AO14379" s="6"/>
      <c r="AP14379" s="6"/>
      <c r="AQ14379" s="6"/>
      <c r="AR14379" s="6"/>
      <c r="AS14379" s="6"/>
      <c r="AT14379" s="6"/>
      <c r="AU14379" s="6"/>
      <c r="AV14379" s="6"/>
      <c r="AW14379" s="6"/>
      <c r="AX14379" s="6"/>
      <c r="AY14379" s="6"/>
      <c r="AZ14379" s="6"/>
      <c r="BA14379" s="6"/>
      <c r="BB14379" s="6"/>
      <c r="BC14379" s="6"/>
      <c r="BD14379" s="6"/>
      <c r="BE14379" s="6"/>
      <c r="BF14379" s="6"/>
      <c r="BG14379" s="6"/>
    </row>
    <row r="14380" spans="34:59" x14ac:dyDescent="0.25">
      <c r="AH14380" s="10"/>
      <c r="AI14380" s="6"/>
      <c r="AJ14380" s="10"/>
      <c r="AK14380" s="10"/>
      <c r="AL14380" s="10"/>
      <c r="AM14380" s="10"/>
      <c r="AN14380" s="10"/>
      <c r="AO14380" s="10"/>
      <c r="AP14380" s="10"/>
      <c r="AQ14380" s="10"/>
      <c r="AR14380" s="10"/>
      <c r="AS14380" s="10"/>
      <c r="AT14380" s="10"/>
      <c r="AU14380" s="10"/>
      <c r="AV14380" s="10"/>
      <c r="AW14380" s="10"/>
      <c r="AX14380" s="10"/>
      <c r="AY14380" s="10"/>
      <c r="AZ14380" s="10"/>
      <c r="BA14380" s="10"/>
      <c r="BB14380" s="10"/>
      <c r="BC14380" s="10"/>
      <c r="BD14380" s="10"/>
      <c r="BE14380" s="10"/>
      <c r="BF14380" s="10"/>
      <c r="BG14380" s="6"/>
    </row>
    <row r="14381" spans="34:59" x14ac:dyDescent="0.25">
      <c r="AH14381" s="6"/>
      <c r="AI14381" s="6"/>
      <c r="AJ14381" s="6"/>
      <c r="AK14381" s="6"/>
      <c r="AL14381" s="6"/>
      <c r="AM14381" s="6"/>
      <c r="AN14381" s="6"/>
      <c r="AO14381" s="6"/>
      <c r="AP14381" s="6"/>
      <c r="AQ14381" s="6"/>
      <c r="AR14381" s="6"/>
      <c r="AS14381" s="6"/>
      <c r="AT14381" s="6"/>
      <c r="AU14381" s="6"/>
      <c r="AV14381" s="6"/>
      <c r="AW14381" s="6"/>
      <c r="AX14381" s="6"/>
      <c r="AY14381" s="6"/>
      <c r="AZ14381" s="6"/>
      <c r="BA14381" s="6"/>
      <c r="BB14381" s="6"/>
      <c r="BC14381" s="6"/>
      <c r="BD14381" s="6"/>
      <c r="BE14381" s="6"/>
      <c r="BF14381" s="6"/>
      <c r="BG14381" s="10"/>
    </row>
    <row r="14382" spans="34:59" x14ac:dyDescent="0.25">
      <c r="AH14382" s="10"/>
      <c r="AI14382" s="6"/>
    </row>
    <row r="14383" spans="34:59" x14ac:dyDescent="0.25">
      <c r="AH14383" s="6"/>
      <c r="AI14383" s="6"/>
      <c r="AJ14383" s="6"/>
      <c r="AK14383" s="6"/>
      <c r="AL14383" s="6"/>
      <c r="AM14383" s="6"/>
      <c r="AN14383" s="6"/>
      <c r="AO14383" s="6"/>
      <c r="AP14383" s="6"/>
      <c r="AQ14383" s="6"/>
      <c r="AR14383" s="6"/>
      <c r="AS14383" s="6"/>
      <c r="AT14383" s="6"/>
      <c r="AU14383" s="6"/>
      <c r="AV14383" s="6"/>
      <c r="AW14383" s="6"/>
      <c r="AX14383" s="6"/>
      <c r="AY14383" s="6"/>
      <c r="AZ14383" s="6"/>
      <c r="BA14383" s="6"/>
      <c r="BB14383" s="6"/>
      <c r="BC14383" s="6"/>
      <c r="BD14383" s="6"/>
      <c r="BE14383" s="6"/>
      <c r="BF14383" s="6"/>
      <c r="BG14383" s="6"/>
    </row>
    <row r="14384" spans="34:59" x14ac:dyDescent="0.25">
      <c r="AH14384" s="10"/>
      <c r="AI14384" s="6"/>
      <c r="AJ14384" s="10"/>
      <c r="AK14384" s="10"/>
      <c r="AL14384" s="10"/>
      <c r="AM14384" s="10"/>
      <c r="AN14384" s="10"/>
      <c r="AO14384" s="10"/>
      <c r="AP14384" s="10"/>
      <c r="AQ14384" s="10"/>
      <c r="AR14384" s="10"/>
      <c r="AS14384" s="10"/>
      <c r="AT14384" s="10"/>
      <c r="AU14384" s="10"/>
      <c r="AV14384" s="10"/>
      <c r="AW14384" s="10"/>
      <c r="AX14384" s="10"/>
      <c r="AY14384" s="10"/>
      <c r="AZ14384" s="10"/>
      <c r="BA14384" s="10"/>
      <c r="BB14384" s="10"/>
      <c r="BC14384" s="10"/>
      <c r="BD14384" s="10"/>
      <c r="BE14384" s="10"/>
      <c r="BF14384" s="10"/>
      <c r="BG14384" s="6"/>
    </row>
    <row r="14385" spans="34:59" x14ac:dyDescent="0.25">
      <c r="AH14385" s="6"/>
      <c r="AI14385" s="6"/>
      <c r="AJ14385" s="6"/>
      <c r="AK14385" s="6"/>
      <c r="AL14385" s="6"/>
      <c r="AM14385" s="6"/>
      <c r="AN14385" s="6"/>
      <c r="AO14385" s="6"/>
      <c r="AP14385" s="6"/>
      <c r="AQ14385" s="6"/>
      <c r="AR14385" s="6"/>
      <c r="AS14385" s="6"/>
      <c r="AT14385" s="6"/>
      <c r="AU14385" s="6"/>
      <c r="AV14385" s="6"/>
      <c r="AW14385" s="6"/>
      <c r="AX14385" s="6"/>
      <c r="AY14385" s="6"/>
      <c r="AZ14385" s="6"/>
      <c r="BA14385" s="6"/>
      <c r="BB14385" s="6"/>
      <c r="BC14385" s="6"/>
      <c r="BD14385" s="6"/>
      <c r="BE14385" s="6"/>
      <c r="BF14385" s="6"/>
      <c r="BG14385" s="10"/>
    </row>
    <row r="14386" spans="34:59" x14ac:dyDescent="0.25">
      <c r="AH14386" s="10"/>
      <c r="AI14386" s="6"/>
    </row>
    <row r="14387" spans="34:59" x14ac:dyDescent="0.25">
      <c r="AH14387" s="6"/>
      <c r="AI14387" s="6"/>
      <c r="AJ14387" s="6"/>
      <c r="AK14387" s="6"/>
      <c r="AL14387" s="6"/>
      <c r="AM14387" s="6"/>
      <c r="AN14387" s="6"/>
      <c r="AO14387" s="6"/>
      <c r="AP14387" s="6"/>
      <c r="AQ14387" s="6"/>
      <c r="AR14387" s="6"/>
      <c r="AS14387" s="6"/>
      <c r="AT14387" s="6"/>
      <c r="AU14387" s="6"/>
      <c r="AV14387" s="6"/>
      <c r="AW14387" s="6"/>
      <c r="AX14387" s="6"/>
      <c r="AY14387" s="6"/>
      <c r="AZ14387" s="6"/>
      <c r="BA14387" s="6"/>
      <c r="BB14387" s="6"/>
      <c r="BC14387" s="6"/>
      <c r="BD14387" s="6"/>
      <c r="BE14387" s="6"/>
      <c r="BF14387" s="6"/>
      <c r="BG14387" s="6"/>
    </row>
    <row r="14388" spans="34:59" x14ac:dyDescent="0.25">
      <c r="AH14388" s="10"/>
      <c r="AI14388" s="6"/>
      <c r="AJ14388" s="10"/>
      <c r="AK14388" s="10"/>
      <c r="AL14388" s="10"/>
      <c r="AM14388" s="10"/>
      <c r="AN14388" s="10"/>
      <c r="AO14388" s="10"/>
      <c r="AP14388" s="10"/>
      <c r="AQ14388" s="10"/>
      <c r="AR14388" s="10"/>
      <c r="AS14388" s="10"/>
      <c r="AT14388" s="10"/>
      <c r="AU14388" s="10"/>
      <c r="AV14388" s="10"/>
      <c r="AW14388" s="10"/>
      <c r="AX14388" s="10"/>
      <c r="AY14388" s="10"/>
      <c r="AZ14388" s="10"/>
      <c r="BA14388" s="10"/>
      <c r="BB14388" s="10"/>
      <c r="BC14388" s="10"/>
      <c r="BD14388" s="10"/>
      <c r="BE14388" s="10"/>
      <c r="BF14388" s="10"/>
      <c r="BG14388" s="6"/>
    </row>
    <row r="14390" spans="34:59" x14ac:dyDescent="0.25">
      <c r="AH14390" s="10"/>
      <c r="AI14390" s="6"/>
    </row>
    <row r="14391" spans="34:59" x14ac:dyDescent="0.25">
      <c r="AH14391" s="6"/>
      <c r="AI14391" s="6"/>
      <c r="AJ14391" s="6"/>
      <c r="AK14391" s="6"/>
      <c r="AL14391" s="6"/>
      <c r="AM14391" s="6"/>
      <c r="AN14391" s="6"/>
      <c r="AO14391" s="6"/>
      <c r="AP14391" s="6"/>
      <c r="AQ14391" s="6"/>
      <c r="AR14391" s="6"/>
      <c r="AS14391" s="6"/>
      <c r="AT14391" s="6"/>
      <c r="AU14391" s="6"/>
      <c r="AV14391" s="6"/>
      <c r="AW14391" s="6"/>
      <c r="AX14391" s="6"/>
      <c r="AY14391" s="6"/>
      <c r="AZ14391" s="6"/>
      <c r="BA14391" s="6"/>
      <c r="BB14391" s="6"/>
      <c r="BC14391" s="6"/>
      <c r="BD14391" s="6"/>
      <c r="BE14391" s="6"/>
      <c r="BF14391" s="6"/>
      <c r="BG14391" s="6"/>
    </row>
    <row r="14392" spans="34:59" x14ac:dyDescent="0.25">
      <c r="AH14392" s="10"/>
      <c r="AI14392" s="6"/>
      <c r="AJ14392" s="10"/>
      <c r="AK14392" s="10"/>
      <c r="AL14392" s="10"/>
      <c r="AM14392" s="10"/>
      <c r="AN14392" s="10"/>
      <c r="AO14392" s="10"/>
      <c r="AP14392" s="10"/>
      <c r="AQ14392" s="10"/>
      <c r="AR14392" s="10"/>
      <c r="AS14392" s="10"/>
      <c r="AT14392" s="10"/>
      <c r="AU14392" s="10"/>
      <c r="AV14392" s="10"/>
      <c r="AW14392" s="10"/>
      <c r="AX14392" s="10"/>
      <c r="AY14392" s="10"/>
      <c r="AZ14392" s="10"/>
      <c r="BA14392" s="10"/>
      <c r="BB14392" s="10"/>
      <c r="BC14392" s="10"/>
      <c r="BD14392" s="10"/>
      <c r="BE14392" s="10"/>
      <c r="BF14392" s="10"/>
      <c r="BG14392" s="6"/>
    </row>
    <row r="14393" spans="34:59" x14ac:dyDescent="0.25">
      <c r="AH14393" s="6"/>
      <c r="AI14393" s="6"/>
      <c r="AJ14393" s="6"/>
      <c r="AK14393" s="6"/>
      <c r="AL14393" s="6"/>
      <c r="AM14393" s="6"/>
      <c r="AN14393" s="6"/>
      <c r="AO14393" s="6"/>
      <c r="AP14393" s="6"/>
      <c r="AQ14393" s="6"/>
      <c r="AR14393" s="6"/>
      <c r="AS14393" s="6"/>
      <c r="AT14393" s="6"/>
      <c r="AU14393" s="6"/>
      <c r="AV14393" s="6"/>
      <c r="AW14393" s="6"/>
      <c r="AX14393" s="6"/>
      <c r="AY14393" s="6"/>
      <c r="AZ14393" s="6"/>
      <c r="BA14393" s="6"/>
      <c r="BB14393" s="6"/>
      <c r="BC14393" s="6"/>
      <c r="BD14393" s="6"/>
      <c r="BE14393" s="6"/>
      <c r="BF14393" s="6"/>
      <c r="BG14393" s="10"/>
    </row>
    <row r="14394" spans="34:59" x14ac:dyDescent="0.25">
      <c r="AH14394" s="10"/>
      <c r="AI14394" s="6"/>
    </row>
    <row r="14395" spans="34:59" x14ac:dyDescent="0.25">
      <c r="AH14395" s="6"/>
      <c r="AI14395" s="6"/>
      <c r="AJ14395" s="6"/>
      <c r="AK14395" s="6"/>
      <c r="AL14395" s="6"/>
      <c r="AM14395" s="6"/>
      <c r="AN14395" s="6"/>
      <c r="AO14395" s="6"/>
      <c r="AP14395" s="6"/>
      <c r="AQ14395" s="6"/>
      <c r="AR14395" s="6"/>
      <c r="AS14395" s="6"/>
      <c r="AT14395" s="6"/>
      <c r="AU14395" s="6"/>
      <c r="AV14395" s="6"/>
      <c r="AW14395" s="6"/>
      <c r="AX14395" s="6"/>
      <c r="AY14395" s="6"/>
      <c r="AZ14395" s="6"/>
      <c r="BA14395" s="6"/>
      <c r="BB14395" s="6"/>
      <c r="BC14395" s="6"/>
      <c r="BD14395" s="6"/>
      <c r="BE14395" s="6"/>
      <c r="BF14395" s="6"/>
      <c r="BG14395" s="6"/>
    </row>
    <row r="14396" spans="34:59" x14ac:dyDescent="0.25">
      <c r="AH14396" s="10"/>
      <c r="AI14396" s="6"/>
      <c r="AJ14396" s="10"/>
      <c r="AK14396" s="10"/>
      <c r="AL14396" s="10"/>
      <c r="AM14396" s="10"/>
      <c r="AN14396" s="10"/>
      <c r="AO14396" s="10"/>
      <c r="AP14396" s="10"/>
      <c r="AQ14396" s="10"/>
      <c r="AR14396" s="10"/>
      <c r="AS14396" s="10"/>
      <c r="AT14396" s="10"/>
      <c r="AU14396" s="10"/>
      <c r="AV14396" s="10"/>
      <c r="AW14396" s="10"/>
      <c r="AX14396" s="10"/>
      <c r="AY14396" s="10"/>
      <c r="AZ14396" s="10"/>
      <c r="BA14396" s="10"/>
      <c r="BB14396" s="10"/>
      <c r="BC14396" s="10"/>
      <c r="BD14396" s="10"/>
      <c r="BE14396" s="10"/>
      <c r="BF14396" s="10"/>
      <c r="BG14396" s="6"/>
    </row>
    <row r="14397" spans="34:59" x14ac:dyDescent="0.25">
      <c r="AH14397" s="6"/>
      <c r="AI14397" s="6"/>
      <c r="AJ14397" s="6"/>
      <c r="AK14397" s="6"/>
      <c r="AL14397" s="6"/>
      <c r="AM14397" s="6"/>
      <c r="AN14397" s="6"/>
      <c r="AO14397" s="6"/>
      <c r="AP14397" s="6"/>
      <c r="AQ14397" s="6"/>
      <c r="AR14397" s="6"/>
      <c r="AS14397" s="6"/>
      <c r="AT14397" s="6"/>
      <c r="AU14397" s="6"/>
      <c r="AV14397" s="6"/>
      <c r="AW14397" s="6"/>
      <c r="AX14397" s="6"/>
      <c r="AY14397" s="6"/>
      <c r="AZ14397" s="6"/>
      <c r="BA14397" s="6"/>
      <c r="BB14397" s="6"/>
      <c r="BC14397" s="6"/>
      <c r="BD14397" s="6"/>
      <c r="BE14397" s="6"/>
      <c r="BF14397" s="6"/>
      <c r="BG14397" s="10"/>
    </row>
    <row r="14398" spans="34:59" x14ac:dyDescent="0.25">
      <c r="AH14398" s="10"/>
      <c r="AI14398" s="6"/>
    </row>
    <row r="14399" spans="34:59" x14ac:dyDescent="0.25">
      <c r="AH14399" s="6"/>
      <c r="AI14399" s="6"/>
      <c r="AJ14399" s="6"/>
      <c r="AK14399" s="6"/>
      <c r="AL14399" s="6"/>
      <c r="AM14399" s="6"/>
      <c r="AN14399" s="6"/>
      <c r="AO14399" s="6"/>
      <c r="AP14399" s="6"/>
      <c r="AQ14399" s="6"/>
      <c r="AR14399" s="6"/>
      <c r="AS14399" s="6"/>
      <c r="AT14399" s="6"/>
      <c r="AU14399" s="6"/>
      <c r="AV14399" s="6"/>
      <c r="AW14399" s="6"/>
      <c r="AX14399" s="6"/>
      <c r="AY14399" s="6"/>
      <c r="AZ14399" s="6"/>
      <c r="BA14399" s="6"/>
      <c r="BB14399" s="6"/>
      <c r="BC14399" s="6"/>
      <c r="BD14399" s="6"/>
      <c r="BE14399" s="6"/>
      <c r="BF14399" s="6"/>
      <c r="BG14399" s="6"/>
    </row>
    <row r="14400" spans="34:59" x14ac:dyDescent="0.25">
      <c r="AH14400" s="10"/>
      <c r="AI14400" s="6"/>
      <c r="AJ14400" s="10"/>
      <c r="AK14400" s="10"/>
      <c r="AL14400" s="10"/>
      <c r="AM14400" s="10"/>
      <c r="AN14400" s="10"/>
      <c r="AO14400" s="10"/>
      <c r="AP14400" s="10"/>
      <c r="AQ14400" s="10"/>
      <c r="AR14400" s="10"/>
      <c r="AS14400" s="10"/>
      <c r="AT14400" s="10"/>
      <c r="AU14400" s="10"/>
      <c r="AV14400" s="10"/>
      <c r="AW14400" s="10"/>
      <c r="AX14400" s="10"/>
      <c r="AY14400" s="10"/>
      <c r="AZ14400" s="10"/>
      <c r="BA14400" s="10"/>
      <c r="BB14400" s="10"/>
      <c r="BC14400" s="10"/>
      <c r="BD14400" s="10"/>
      <c r="BE14400" s="10"/>
      <c r="BF14400" s="10"/>
      <c r="BG14400" s="6"/>
    </row>
    <row r="14401" spans="34:59" x14ac:dyDescent="0.25">
      <c r="AH14401" s="6"/>
      <c r="AI14401" s="6"/>
      <c r="AJ14401" s="6"/>
      <c r="AK14401" s="6"/>
      <c r="AL14401" s="6"/>
      <c r="AM14401" s="6"/>
      <c r="AN14401" s="6"/>
      <c r="AO14401" s="6"/>
      <c r="AP14401" s="6"/>
      <c r="AQ14401" s="6"/>
      <c r="AR14401" s="6"/>
      <c r="AS14401" s="6"/>
      <c r="AT14401" s="6"/>
      <c r="AU14401" s="6"/>
      <c r="AV14401" s="6"/>
      <c r="AW14401" s="6"/>
      <c r="AX14401" s="6"/>
      <c r="AY14401" s="6"/>
      <c r="AZ14401" s="6"/>
      <c r="BA14401" s="6"/>
      <c r="BB14401" s="6"/>
      <c r="BC14401" s="6"/>
      <c r="BD14401" s="6"/>
      <c r="BE14401" s="6"/>
      <c r="BF14401" s="6"/>
      <c r="BG14401" s="10"/>
    </row>
    <row r="14402" spans="34:59" x14ac:dyDescent="0.25">
      <c r="AH14402" s="10"/>
      <c r="AI14402" s="6"/>
    </row>
    <row r="14403" spans="34:59" x14ac:dyDescent="0.25">
      <c r="AH14403" s="6"/>
      <c r="AI14403" s="6"/>
      <c r="AJ14403" s="6"/>
      <c r="AK14403" s="6"/>
      <c r="AL14403" s="6"/>
      <c r="AM14403" s="6"/>
      <c r="AN14403" s="6"/>
      <c r="AO14403" s="6"/>
      <c r="AP14403" s="6"/>
      <c r="AQ14403" s="6"/>
      <c r="AR14403" s="6"/>
      <c r="AS14403" s="6"/>
      <c r="AT14403" s="6"/>
      <c r="AU14403" s="6"/>
      <c r="AV14403" s="6"/>
      <c r="AW14403" s="6"/>
      <c r="AX14403" s="6"/>
      <c r="AY14403" s="6"/>
      <c r="AZ14403" s="6"/>
      <c r="BA14403" s="6"/>
      <c r="BB14403" s="6"/>
      <c r="BC14403" s="6"/>
      <c r="BD14403" s="6"/>
      <c r="BE14403" s="6"/>
      <c r="BF14403" s="6"/>
      <c r="BG14403" s="6"/>
    </row>
    <row r="14404" spans="34:59" x14ac:dyDescent="0.25">
      <c r="AH14404" s="10"/>
      <c r="AI14404" s="6"/>
      <c r="AJ14404" s="10"/>
      <c r="AK14404" s="10"/>
      <c r="AL14404" s="10"/>
      <c r="AM14404" s="10"/>
      <c r="AN14404" s="10"/>
      <c r="AO14404" s="10"/>
      <c r="AP14404" s="10"/>
      <c r="AQ14404" s="10"/>
      <c r="AR14404" s="10"/>
      <c r="AS14404" s="10"/>
      <c r="AT14404" s="10"/>
      <c r="AU14404" s="10"/>
      <c r="AV14404" s="10"/>
      <c r="AW14404" s="10"/>
      <c r="AX14404" s="10"/>
      <c r="AY14404" s="10"/>
      <c r="AZ14404" s="10"/>
      <c r="BA14404" s="10"/>
      <c r="BB14404" s="10"/>
      <c r="BC14404" s="10"/>
      <c r="BD14404" s="10"/>
      <c r="BE14404" s="10"/>
      <c r="BF14404" s="10"/>
      <c r="BG14404" s="6"/>
    </row>
    <row r="14406" spans="34:59" x14ac:dyDescent="0.25">
      <c r="AH14406" s="10"/>
      <c r="AI14406" s="6"/>
    </row>
    <row r="14407" spans="34:59" x14ac:dyDescent="0.25">
      <c r="AH14407" s="6"/>
      <c r="AI14407" s="6"/>
      <c r="AJ14407" s="6"/>
      <c r="AK14407" s="6"/>
      <c r="AL14407" s="6"/>
      <c r="AM14407" s="6"/>
      <c r="AN14407" s="6"/>
      <c r="AO14407" s="6"/>
      <c r="AP14407" s="6"/>
      <c r="AQ14407" s="6"/>
      <c r="AR14407" s="6"/>
      <c r="AS14407" s="6"/>
      <c r="AT14407" s="6"/>
      <c r="AU14407" s="6"/>
      <c r="AV14407" s="6"/>
      <c r="AW14407" s="6"/>
      <c r="AX14407" s="6"/>
      <c r="AY14407" s="6"/>
      <c r="AZ14407" s="6"/>
      <c r="BA14407" s="6"/>
      <c r="BB14407" s="6"/>
      <c r="BC14407" s="6"/>
      <c r="BD14407" s="6"/>
      <c r="BE14407" s="6"/>
      <c r="BF14407" s="6"/>
      <c r="BG14407" s="6"/>
    </row>
    <row r="14408" spans="34:59" x14ac:dyDescent="0.25">
      <c r="AH14408" s="10"/>
      <c r="AI14408" s="6"/>
      <c r="AJ14408" s="10"/>
      <c r="AK14408" s="10"/>
      <c r="AL14408" s="10"/>
      <c r="AM14408" s="10"/>
      <c r="AN14408" s="10"/>
      <c r="AO14408" s="10"/>
      <c r="AP14408" s="10"/>
      <c r="AQ14408" s="10"/>
      <c r="AR14408" s="10"/>
      <c r="AS14408" s="10"/>
      <c r="AT14408" s="10"/>
      <c r="AU14408" s="10"/>
      <c r="AV14408" s="10"/>
      <c r="AW14408" s="10"/>
      <c r="AX14408" s="10"/>
      <c r="AY14408" s="10"/>
      <c r="AZ14408" s="10"/>
      <c r="BA14408" s="10"/>
      <c r="BB14408" s="10"/>
      <c r="BC14408" s="10"/>
      <c r="BD14408" s="10"/>
      <c r="BE14408" s="10"/>
      <c r="BF14408" s="10"/>
      <c r="BG14408" s="6"/>
    </row>
    <row r="14409" spans="34:59" x14ac:dyDescent="0.25">
      <c r="AH14409" s="6"/>
      <c r="AI14409" s="6"/>
      <c r="AJ14409" s="6"/>
      <c r="AK14409" s="6"/>
      <c r="AL14409" s="6"/>
      <c r="AM14409" s="6"/>
      <c r="AN14409" s="6"/>
      <c r="AO14409" s="6"/>
      <c r="AP14409" s="6"/>
      <c r="AQ14409" s="6"/>
      <c r="AR14409" s="6"/>
      <c r="AS14409" s="6"/>
      <c r="AT14409" s="6"/>
      <c r="AU14409" s="6"/>
      <c r="AV14409" s="6"/>
      <c r="AW14409" s="6"/>
      <c r="AX14409" s="6"/>
      <c r="AY14409" s="6"/>
      <c r="AZ14409" s="6"/>
      <c r="BA14409" s="6"/>
      <c r="BB14409" s="6"/>
      <c r="BC14409" s="6"/>
      <c r="BD14409" s="6"/>
      <c r="BE14409" s="6"/>
      <c r="BF14409" s="6"/>
      <c r="BG14409" s="10"/>
    </row>
    <row r="14410" spans="34:59" x14ac:dyDescent="0.25">
      <c r="AH14410" s="10"/>
      <c r="AI14410" s="6"/>
    </row>
    <row r="14411" spans="34:59" x14ac:dyDescent="0.25">
      <c r="AH14411" s="6"/>
      <c r="AI14411" s="6"/>
      <c r="AJ14411" s="6"/>
      <c r="AK14411" s="6"/>
      <c r="AL14411" s="6"/>
      <c r="AM14411" s="6"/>
      <c r="AN14411" s="6"/>
      <c r="AO14411" s="6"/>
      <c r="AP14411" s="6"/>
      <c r="AQ14411" s="6"/>
      <c r="AR14411" s="6"/>
      <c r="AS14411" s="6"/>
      <c r="AT14411" s="6"/>
      <c r="AU14411" s="6"/>
      <c r="AV14411" s="6"/>
      <c r="AW14411" s="6"/>
      <c r="AX14411" s="6"/>
      <c r="AY14411" s="6"/>
      <c r="AZ14411" s="6"/>
      <c r="BA14411" s="6"/>
      <c r="BB14411" s="6"/>
      <c r="BC14411" s="6"/>
      <c r="BD14411" s="6"/>
      <c r="BE14411" s="6"/>
      <c r="BF14411" s="6"/>
      <c r="BG14411" s="6"/>
    </row>
    <row r="14412" spans="34:59" x14ac:dyDescent="0.25">
      <c r="AH14412" s="10"/>
      <c r="AI14412" s="6"/>
      <c r="AJ14412" s="10"/>
      <c r="AK14412" s="10"/>
      <c r="AL14412" s="10"/>
      <c r="AM14412" s="10"/>
      <c r="AN14412" s="10"/>
      <c r="AO14412" s="10"/>
      <c r="AP14412" s="10"/>
      <c r="AQ14412" s="10"/>
      <c r="AR14412" s="10"/>
      <c r="AS14412" s="10"/>
      <c r="AT14412" s="10"/>
      <c r="AU14412" s="10"/>
      <c r="AV14412" s="10"/>
      <c r="AW14412" s="10"/>
      <c r="AX14412" s="10"/>
      <c r="AY14412" s="10"/>
      <c r="AZ14412" s="10"/>
      <c r="BA14412" s="10"/>
      <c r="BB14412" s="10"/>
      <c r="BC14412" s="10"/>
      <c r="BD14412" s="10"/>
      <c r="BE14412" s="10"/>
      <c r="BF14412" s="10"/>
      <c r="BG14412" s="6"/>
    </row>
    <row r="14413" spans="34:59" x14ac:dyDescent="0.25">
      <c r="AH14413" s="6"/>
      <c r="AI14413" s="6"/>
      <c r="AJ14413" s="6"/>
      <c r="AK14413" s="6"/>
      <c r="AL14413" s="6"/>
      <c r="AM14413" s="6"/>
      <c r="AN14413" s="6"/>
      <c r="AO14413" s="6"/>
      <c r="AP14413" s="6"/>
      <c r="AQ14413" s="6"/>
      <c r="AR14413" s="6"/>
      <c r="AS14413" s="6"/>
      <c r="AT14413" s="6"/>
      <c r="AU14413" s="6"/>
      <c r="AV14413" s="6"/>
      <c r="AW14413" s="6"/>
      <c r="AX14413" s="6"/>
      <c r="AY14413" s="6"/>
      <c r="AZ14413" s="6"/>
      <c r="BA14413" s="6"/>
      <c r="BB14413" s="6"/>
      <c r="BC14413" s="6"/>
      <c r="BD14413" s="6"/>
      <c r="BE14413" s="6"/>
      <c r="BF14413" s="6"/>
      <c r="BG14413" s="10"/>
    </row>
    <row r="14414" spans="34:59" x14ac:dyDescent="0.25">
      <c r="AH14414" s="10"/>
      <c r="AI14414" s="6"/>
    </row>
    <row r="14415" spans="34:59" x14ac:dyDescent="0.25">
      <c r="AH14415" s="6"/>
      <c r="AI14415" s="6"/>
      <c r="AJ14415" s="6"/>
      <c r="AK14415" s="6"/>
      <c r="AL14415" s="6"/>
      <c r="AM14415" s="6"/>
      <c r="AN14415" s="6"/>
      <c r="AO14415" s="6"/>
      <c r="AP14415" s="6"/>
      <c r="AQ14415" s="6"/>
      <c r="AR14415" s="6"/>
      <c r="AS14415" s="6"/>
      <c r="AT14415" s="6"/>
      <c r="AU14415" s="6"/>
      <c r="AV14415" s="6"/>
      <c r="AW14415" s="6"/>
      <c r="AX14415" s="6"/>
      <c r="AY14415" s="6"/>
      <c r="AZ14415" s="6"/>
      <c r="BA14415" s="6"/>
      <c r="BB14415" s="6"/>
      <c r="BC14415" s="6"/>
      <c r="BD14415" s="6"/>
      <c r="BE14415" s="6"/>
      <c r="BF14415" s="6"/>
      <c r="BG14415" s="6"/>
    </row>
    <row r="14416" spans="34:59" x14ac:dyDescent="0.25">
      <c r="AH14416" s="10"/>
      <c r="AI14416" s="6"/>
      <c r="AJ14416" s="10"/>
      <c r="AK14416" s="10"/>
      <c r="AL14416" s="10"/>
      <c r="AM14416" s="10"/>
      <c r="AN14416" s="10"/>
      <c r="AO14416" s="10"/>
      <c r="AP14416" s="10"/>
      <c r="AQ14416" s="10"/>
      <c r="AR14416" s="10"/>
      <c r="AS14416" s="10"/>
      <c r="AT14416" s="10"/>
      <c r="AU14416" s="10"/>
      <c r="AV14416" s="10"/>
      <c r="AW14416" s="10"/>
      <c r="AX14416" s="10"/>
      <c r="AY14416" s="10"/>
      <c r="AZ14416" s="10"/>
      <c r="BA14416" s="10"/>
      <c r="BB14416" s="10"/>
      <c r="BC14416" s="10"/>
      <c r="BD14416" s="10"/>
      <c r="BE14416" s="10"/>
      <c r="BF14416" s="10"/>
      <c r="BG14416" s="6"/>
    </row>
    <row r="14417" spans="34:59" x14ac:dyDescent="0.25">
      <c r="AH14417" s="6"/>
      <c r="AI14417" s="6"/>
      <c r="AJ14417" s="6"/>
      <c r="AK14417" s="6"/>
      <c r="AL14417" s="6"/>
      <c r="AM14417" s="6"/>
      <c r="AN14417" s="6"/>
      <c r="AO14417" s="6"/>
      <c r="AP14417" s="6"/>
      <c r="AQ14417" s="6"/>
      <c r="AR14417" s="6"/>
      <c r="AS14417" s="6"/>
      <c r="AT14417" s="6"/>
      <c r="AU14417" s="6"/>
      <c r="AV14417" s="6"/>
      <c r="AW14417" s="6"/>
      <c r="AX14417" s="6"/>
      <c r="AY14417" s="6"/>
      <c r="AZ14417" s="6"/>
      <c r="BA14417" s="6"/>
      <c r="BB14417" s="6"/>
      <c r="BC14417" s="6"/>
      <c r="BD14417" s="6"/>
      <c r="BE14417" s="6"/>
      <c r="BF14417" s="6"/>
      <c r="BG14417" s="10"/>
    </row>
    <row r="14418" spans="34:59" x14ac:dyDescent="0.25">
      <c r="AH14418" s="10"/>
      <c r="AI14418" s="6"/>
    </row>
    <row r="14419" spans="34:59" x14ac:dyDescent="0.25">
      <c r="AH14419" s="6"/>
      <c r="AI14419" s="6"/>
      <c r="AJ14419" s="6"/>
      <c r="AK14419" s="6"/>
      <c r="AL14419" s="6"/>
      <c r="AM14419" s="6"/>
      <c r="AN14419" s="6"/>
      <c r="AO14419" s="6"/>
      <c r="AP14419" s="6"/>
      <c r="AQ14419" s="6"/>
      <c r="AR14419" s="6"/>
      <c r="AS14419" s="6"/>
      <c r="AT14419" s="6"/>
      <c r="AU14419" s="6"/>
      <c r="AV14419" s="6"/>
      <c r="AW14419" s="6"/>
      <c r="AX14419" s="6"/>
      <c r="AY14419" s="6"/>
      <c r="AZ14419" s="6"/>
      <c r="BA14419" s="6"/>
      <c r="BB14419" s="6"/>
      <c r="BC14419" s="6"/>
      <c r="BD14419" s="6"/>
      <c r="BE14419" s="6"/>
      <c r="BF14419" s="6"/>
      <c r="BG14419" s="6"/>
    </row>
    <row r="14420" spans="34:59" x14ac:dyDescent="0.25">
      <c r="AH14420" s="10"/>
      <c r="AI14420" s="6"/>
      <c r="AJ14420" s="10"/>
      <c r="AK14420" s="10"/>
      <c r="AL14420" s="10"/>
      <c r="AM14420" s="10"/>
      <c r="AN14420" s="10"/>
      <c r="AO14420" s="10"/>
      <c r="AP14420" s="10"/>
      <c r="AQ14420" s="10"/>
      <c r="AR14420" s="10"/>
      <c r="AS14420" s="10"/>
      <c r="AT14420" s="10"/>
      <c r="AU14420" s="10"/>
      <c r="AV14420" s="10"/>
      <c r="AW14420" s="10"/>
      <c r="AX14420" s="10"/>
      <c r="AY14420" s="10"/>
      <c r="AZ14420" s="10"/>
      <c r="BA14420" s="10"/>
      <c r="BB14420" s="10"/>
      <c r="BC14420" s="10"/>
      <c r="BD14420" s="10"/>
      <c r="BE14420" s="10"/>
      <c r="BF14420" s="10"/>
      <c r="BG14420" s="6"/>
    </row>
    <row r="14422" spans="34:59" x14ac:dyDescent="0.25">
      <c r="AH14422" s="10"/>
      <c r="AI14422" s="6"/>
    </row>
    <row r="14423" spans="34:59" x14ac:dyDescent="0.25">
      <c r="AH14423" s="6"/>
      <c r="AI14423" s="6"/>
      <c r="AJ14423" s="6"/>
      <c r="AK14423" s="6"/>
      <c r="AL14423" s="6"/>
      <c r="AM14423" s="6"/>
      <c r="AN14423" s="6"/>
      <c r="AO14423" s="6"/>
      <c r="AP14423" s="6"/>
      <c r="AQ14423" s="6"/>
      <c r="AR14423" s="6"/>
      <c r="AS14423" s="6"/>
      <c r="AT14423" s="6"/>
      <c r="AU14423" s="6"/>
      <c r="AV14423" s="6"/>
      <c r="AW14423" s="6"/>
      <c r="AX14423" s="6"/>
      <c r="AY14423" s="6"/>
      <c r="AZ14423" s="6"/>
      <c r="BA14423" s="6"/>
      <c r="BB14423" s="6"/>
      <c r="BC14423" s="6"/>
      <c r="BD14423" s="6"/>
      <c r="BE14423" s="6"/>
      <c r="BF14423" s="6"/>
      <c r="BG14423" s="6"/>
    </row>
    <row r="14424" spans="34:59" x14ac:dyDescent="0.25">
      <c r="AH14424" s="10"/>
      <c r="AI14424" s="6"/>
      <c r="AJ14424" s="10"/>
      <c r="AK14424" s="10"/>
      <c r="AL14424" s="10"/>
      <c r="AM14424" s="10"/>
      <c r="AN14424" s="10"/>
      <c r="AO14424" s="10"/>
      <c r="AP14424" s="10"/>
      <c r="AQ14424" s="10"/>
      <c r="AR14424" s="10"/>
      <c r="AS14424" s="10"/>
      <c r="AT14424" s="10"/>
      <c r="AU14424" s="10"/>
      <c r="AV14424" s="10"/>
      <c r="AW14424" s="10"/>
      <c r="AX14424" s="10"/>
      <c r="AY14424" s="10"/>
      <c r="AZ14424" s="10"/>
      <c r="BA14424" s="10"/>
      <c r="BB14424" s="10"/>
      <c r="BC14424" s="10"/>
      <c r="BD14424" s="10"/>
      <c r="BE14424" s="10"/>
      <c r="BF14424" s="10"/>
      <c r="BG14424" s="6"/>
    </row>
    <row r="14425" spans="34:59" x14ac:dyDescent="0.25">
      <c r="AH14425" s="6"/>
      <c r="AI14425" s="6"/>
      <c r="AJ14425" s="6"/>
      <c r="AK14425" s="6"/>
      <c r="AL14425" s="6"/>
      <c r="AM14425" s="6"/>
      <c r="AN14425" s="6"/>
      <c r="AO14425" s="6"/>
      <c r="AP14425" s="6"/>
      <c r="AQ14425" s="6"/>
      <c r="AR14425" s="6"/>
      <c r="AS14425" s="6"/>
      <c r="AT14425" s="6"/>
      <c r="AU14425" s="6"/>
      <c r="AV14425" s="6"/>
      <c r="AW14425" s="6"/>
      <c r="AX14425" s="6"/>
      <c r="AY14425" s="6"/>
      <c r="AZ14425" s="6"/>
      <c r="BA14425" s="6"/>
      <c r="BB14425" s="6"/>
      <c r="BC14425" s="6"/>
      <c r="BD14425" s="6"/>
      <c r="BE14425" s="6"/>
      <c r="BF14425" s="6"/>
      <c r="BG14425" s="10"/>
    </row>
    <row r="14426" spans="34:59" x14ac:dyDescent="0.25">
      <c r="AH14426" s="10"/>
      <c r="AI14426" s="6"/>
    </row>
    <row r="14427" spans="34:59" x14ac:dyDescent="0.25">
      <c r="AH14427" s="6"/>
      <c r="AI14427" s="6"/>
      <c r="AJ14427" s="6"/>
      <c r="AK14427" s="6"/>
      <c r="AL14427" s="6"/>
      <c r="AM14427" s="6"/>
      <c r="AN14427" s="6"/>
      <c r="AO14427" s="6"/>
      <c r="AP14427" s="6"/>
      <c r="AQ14427" s="6"/>
      <c r="AR14427" s="6"/>
      <c r="AS14427" s="6"/>
      <c r="AT14427" s="6"/>
      <c r="AU14427" s="6"/>
      <c r="AV14427" s="6"/>
      <c r="AW14427" s="6"/>
      <c r="AX14427" s="6"/>
      <c r="AY14427" s="6"/>
      <c r="AZ14427" s="6"/>
      <c r="BA14427" s="6"/>
      <c r="BB14427" s="6"/>
      <c r="BC14427" s="6"/>
      <c r="BD14427" s="6"/>
      <c r="BE14427" s="6"/>
      <c r="BF14427" s="6"/>
      <c r="BG14427" s="6"/>
    </row>
    <row r="14428" spans="34:59" x14ac:dyDescent="0.25">
      <c r="AH14428" s="10"/>
      <c r="AI14428" s="6"/>
      <c r="AJ14428" s="10"/>
      <c r="AK14428" s="10"/>
      <c r="AL14428" s="10"/>
      <c r="AM14428" s="10"/>
      <c r="AN14428" s="10"/>
      <c r="AO14428" s="10"/>
      <c r="AP14428" s="10"/>
      <c r="AQ14428" s="10"/>
      <c r="AR14428" s="10"/>
      <c r="AS14428" s="10"/>
      <c r="AT14428" s="10"/>
      <c r="AU14428" s="10"/>
      <c r="AV14428" s="10"/>
      <c r="AW14428" s="10"/>
      <c r="AX14428" s="10"/>
      <c r="AY14428" s="10"/>
      <c r="AZ14428" s="10"/>
      <c r="BA14428" s="10"/>
      <c r="BB14428" s="10"/>
      <c r="BC14428" s="10"/>
      <c r="BD14428" s="10"/>
      <c r="BE14428" s="10"/>
      <c r="BF14428" s="10"/>
      <c r="BG14428" s="6"/>
    </row>
    <row r="14429" spans="34:59" x14ac:dyDescent="0.25">
      <c r="AH14429" s="6"/>
      <c r="AI14429" s="6"/>
      <c r="AJ14429" s="6"/>
      <c r="AK14429" s="6"/>
      <c r="AL14429" s="6"/>
      <c r="AM14429" s="6"/>
      <c r="AN14429" s="6"/>
      <c r="AO14429" s="6"/>
      <c r="AP14429" s="6"/>
      <c r="AQ14429" s="6"/>
      <c r="AR14429" s="6"/>
      <c r="AS14429" s="6"/>
      <c r="AT14429" s="6"/>
      <c r="AU14429" s="6"/>
      <c r="AV14429" s="6"/>
      <c r="AW14429" s="6"/>
      <c r="AX14429" s="6"/>
      <c r="AY14429" s="6"/>
      <c r="AZ14429" s="6"/>
      <c r="BA14429" s="6"/>
      <c r="BB14429" s="6"/>
      <c r="BC14429" s="6"/>
      <c r="BD14429" s="6"/>
      <c r="BE14429" s="6"/>
      <c r="BF14429" s="6"/>
      <c r="BG14429" s="10"/>
    </row>
    <row r="14430" spans="34:59" x14ac:dyDescent="0.25">
      <c r="AH14430" s="10"/>
      <c r="AI14430" s="6"/>
    </row>
    <row r="14431" spans="34:59" x14ac:dyDescent="0.25">
      <c r="AH14431" s="6"/>
      <c r="AI14431" s="6"/>
      <c r="AJ14431" s="6"/>
      <c r="AK14431" s="6"/>
      <c r="AL14431" s="6"/>
      <c r="AM14431" s="6"/>
      <c r="AN14431" s="6"/>
      <c r="AO14431" s="6"/>
      <c r="AP14431" s="6"/>
      <c r="AQ14431" s="6"/>
      <c r="AR14431" s="6"/>
      <c r="AS14431" s="6"/>
      <c r="AT14431" s="6"/>
      <c r="AU14431" s="6"/>
      <c r="AV14431" s="6"/>
      <c r="AW14431" s="6"/>
      <c r="AX14431" s="6"/>
      <c r="AY14431" s="6"/>
      <c r="AZ14431" s="6"/>
      <c r="BA14431" s="6"/>
      <c r="BB14431" s="6"/>
      <c r="BC14431" s="6"/>
      <c r="BD14431" s="6"/>
      <c r="BE14431" s="6"/>
      <c r="BF14431" s="6"/>
      <c r="BG14431" s="6"/>
    </row>
    <row r="14432" spans="34:59" x14ac:dyDescent="0.25">
      <c r="AH14432" s="10"/>
      <c r="AI14432" s="6"/>
      <c r="AJ14432" s="10"/>
      <c r="AK14432" s="10"/>
      <c r="AL14432" s="10"/>
      <c r="AM14432" s="10"/>
      <c r="AN14432" s="10"/>
      <c r="AO14432" s="10"/>
      <c r="AP14432" s="10"/>
      <c r="AQ14432" s="10"/>
      <c r="AR14432" s="10"/>
      <c r="AS14432" s="10"/>
      <c r="AT14432" s="10"/>
      <c r="AU14432" s="10"/>
      <c r="AV14432" s="10"/>
      <c r="AW14432" s="10"/>
      <c r="AX14432" s="10"/>
      <c r="AY14432" s="10"/>
      <c r="AZ14432" s="10"/>
      <c r="BA14432" s="10"/>
      <c r="BB14432" s="10"/>
      <c r="BC14432" s="10"/>
      <c r="BD14432" s="10"/>
      <c r="BE14432" s="10"/>
      <c r="BF14432" s="10"/>
      <c r="BG14432" s="6"/>
    </row>
    <row r="14433" spans="34:59" x14ac:dyDescent="0.25">
      <c r="AH14433" s="6"/>
      <c r="AI14433" s="6"/>
      <c r="AJ14433" s="6"/>
      <c r="AK14433" s="6"/>
      <c r="AL14433" s="6"/>
      <c r="AM14433" s="6"/>
      <c r="AN14433" s="6"/>
      <c r="AO14433" s="6"/>
      <c r="AP14433" s="6"/>
      <c r="AQ14433" s="6"/>
      <c r="AR14433" s="6"/>
      <c r="AS14433" s="6"/>
      <c r="AT14433" s="6"/>
      <c r="AU14433" s="6"/>
      <c r="AV14433" s="6"/>
      <c r="AW14433" s="6"/>
      <c r="AX14433" s="6"/>
      <c r="AY14433" s="6"/>
      <c r="AZ14433" s="6"/>
      <c r="BA14433" s="6"/>
      <c r="BB14433" s="6"/>
      <c r="BC14433" s="6"/>
      <c r="BD14433" s="6"/>
      <c r="BE14433" s="6"/>
      <c r="BF14433" s="6"/>
      <c r="BG14433" s="10"/>
    </row>
    <row r="14434" spans="34:59" x14ac:dyDescent="0.25">
      <c r="AH14434" s="10"/>
      <c r="AI14434" s="6"/>
    </row>
    <row r="14435" spans="34:59" x14ac:dyDescent="0.25">
      <c r="AH14435" s="6"/>
      <c r="AI14435" s="6"/>
      <c r="AJ14435" s="6"/>
      <c r="AK14435" s="6"/>
      <c r="AL14435" s="6"/>
      <c r="AM14435" s="6"/>
      <c r="AN14435" s="6"/>
      <c r="AO14435" s="6"/>
      <c r="AP14435" s="6"/>
      <c r="AQ14435" s="6"/>
      <c r="AR14435" s="6"/>
      <c r="AS14435" s="6"/>
      <c r="AT14435" s="6"/>
      <c r="AU14435" s="6"/>
      <c r="AV14435" s="6"/>
      <c r="AW14435" s="6"/>
      <c r="AX14435" s="6"/>
      <c r="AY14435" s="6"/>
      <c r="AZ14435" s="6"/>
      <c r="BA14435" s="6"/>
      <c r="BB14435" s="6"/>
      <c r="BC14435" s="6"/>
      <c r="BD14435" s="6"/>
      <c r="BE14435" s="6"/>
      <c r="BF14435" s="6"/>
      <c r="BG14435" s="6"/>
    </row>
    <row r="14436" spans="34:59" x14ac:dyDescent="0.25">
      <c r="AH14436" s="10"/>
      <c r="AI14436" s="6"/>
      <c r="AJ14436" s="10"/>
      <c r="AK14436" s="10"/>
      <c r="AL14436" s="10"/>
      <c r="AM14436" s="10"/>
      <c r="AN14436" s="10"/>
      <c r="AO14436" s="10"/>
      <c r="AP14436" s="10"/>
      <c r="AQ14436" s="10"/>
      <c r="AR14436" s="10"/>
      <c r="AS14436" s="10"/>
      <c r="AT14436" s="10"/>
      <c r="AU14436" s="10"/>
      <c r="AV14436" s="10"/>
      <c r="AW14436" s="10"/>
      <c r="AX14436" s="10"/>
      <c r="AY14436" s="10"/>
      <c r="AZ14436" s="10"/>
      <c r="BA14436" s="10"/>
      <c r="BB14436" s="10"/>
      <c r="BC14436" s="10"/>
      <c r="BD14436" s="10"/>
      <c r="BE14436" s="10"/>
      <c r="BF14436" s="10"/>
      <c r="BG14436" s="6"/>
    </row>
    <row r="14438" spans="34:59" x14ac:dyDescent="0.25">
      <c r="AH14438" s="10"/>
      <c r="AI14438" s="6"/>
    </row>
    <row r="14439" spans="34:59" x14ac:dyDescent="0.25">
      <c r="AH14439" s="6"/>
      <c r="AI14439" s="6"/>
      <c r="AJ14439" s="6"/>
      <c r="AK14439" s="6"/>
      <c r="AL14439" s="6"/>
      <c r="AM14439" s="6"/>
      <c r="AN14439" s="6"/>
      <c r="AO14439" s="6"/>
      <c r="AP14439" s="6"/>
      <c r="AQ14439" s="6"/>
      <c r="AR14439" s="6"/>
      <c r="AS14439" s="6"/>
      <c r="AT14439" s="6"/>
      <c r="AU14439" s="6"/>
      <c r="AV14439" s="6"/>
      <c r="AW14439" s="6"/>
      <c r="AX14439" s="6"/>
      <c r="AY14439" s="6"/>
      <c r="AZ14439" s="6"/>
      <c r="BA14439" s="6"/>
      <c r="BB14439" s="6"/>
      <c r="BC14439" s="6"/>
      <c r="BD14439" s="6"/>
      <c r="BE14439" s="6"/>
      <c r="BF14439" s="6"/>
      <c r="BG14439" s="6"/>
    </row>
    <row r="14440" spans="34:59" x14ac:dyDescent="0.25">
      <c r="AH14440" s="10"/>
      <c r="AI14440" s="6"/>
      <c r="AJ14440" s="10"/>
      <c r="AK14440" s="10"/>
      <c r="AL14440" s="10"/>
      <c r="AM14440" s="10"/>
      <c r="AN14440" s="10"/>
      <c r="AO14440" s="10"/>
      <c r="AP14440" s="10"/>
      <c r="AQ14440" s="10"/>
      <c r="AR14440" s="10"/>
      <c r="AS14440" s="10"/>
      <c r="AT14440" s="10"/>
      <c r="AU14440" s="10"/>
      <c r="AV14440" s="10"/>
      <c r="AW14440" s="10"/>
      <c r="AX14440" s="10"/>
      <c r="AY14440" s="10"/>
      <c r="AZ14440" s="10"/>
      <c r="BA14440" s="10"/>
      <c r="BB14440" s="10"/>
      <c r="BC14440" s="10"/>
      <c r="BD14440" s="10"/>
      <c r="BE14440" s="10"/>
      <c r="BF14440" s="10"/>
      <c r="BG14440" s="6"/>
    </row>
    <row r="14441" spans="34:59" x14ac:dyDescent="0.25">
      <c r="AH14441" s="6"/>
      <c r="AI14441" s="6"/>
      <c r="AJ14441" s="6"/>
      <c r="AK14441" s="6"/>
      <c r="AL14441" s="6"/>
      <c r="AM14441" s="6"/>
      <c r="AN14441" s="6"/>
      <c r="AO14441" s="6"/>
      <c r="AP14441" s="6"/>
      <c r="AQ14441" s="6"/>
      <c r="AR14441" s="6"/>
      <c r="AS14441" s="6"/>
      <c r="AT14441" s="6"/>
      <c r="AU14441" s="6"/>
      <c r="AV14441" s="6"/>
      <c r="AW14441" s="6"/>
      <c r="AX14441" s="6"/>
      <c r="AY14441" s="6"/>
      <c r="AZ14441" s="6"/>
      <c r="BA14441" s="6"/>
      <c r="BB14441" s="6"/>
      <c r="BC14441" s="6"/>
      <c r="BD14441" s="6"/>
      <c r="BE14441" s="6"/>
      <c r="BF14441" s="6"/>
      <c r="BG14441" s="10"/>
    </row>
    <row r="14442" spans="34:59" x14ac:dyDescent="0.25">
      <c r="AH14442" s="10"/>
      <c r="AI14442" s="6"/>
    </row>
    <row r="14443" spans="34:59" x14ac:dyDescent="0.25">
      <c r="AH14443" s="6"/>
      <c r="AI14443" s="6"/>
      <c r="AJ14443" s="6"/>
      <c r="AK14443" s="6"/>
      <c r="AL14443" s="6"/>
      <c r="AM14443" s="6"/>
      <c r="AN14443" s="6"/>
      <c r="AO14443" s="6"/>
      <c r="AP14443" s="6"/>
      <c r="AQ14443" s="6"/>
      <c r="AR14443" s="6"/>
      <c r="AS14443" s="6"/>
      <c r="AT14443" s="6"/>
      <c r="AU14443" s="6"/>
      <c r="AV14443" s="6"/>
      <c r="AW14443" s="6"/>
      <c r="AX14443" s="6"/>
      <c r="AY14443" s="6"/>
      <c r="AZ14443" s="6"/>
      <c r="BA14443" s="6"/>
      <c r="BB14443" s="6"/>
      <c r="BC14443" s="6"/>
      <c r="BD14443" s="6"/>
      <c r="BE14443" s="6"/>
      <c r="BF14443" s="6"/>
      <c r="BG14443" s="6"/>
    </row>
    <row r="14444" spans="34:59" x14ac:dyDescent="0.25">
      <c r="AH14444" s="10"/>
      <c r="AI14444" s="6"/>
      <c r="AJ14444" s="10"/>
      <c r="AK14444" s="10"/>
      <c r="AL14444" s="10"/>
      <c r="AM14444" s="10"/>
      <c r="AN14444" s="10"/>
      <c r="AO14444" s="10"/>
      <c r="AP14444" s="10"/>
      <c r="AQ14444" s="10"/>
      <c r="AR14444" s="10"/>
      <c r="AS14444" s="10"/>
      <c r="AT14444" s="10"/>
      <c r="AU14444" s="10"/>
      <c r="AV14444" s="10"/>
      <c r="AW14444" s="10"/>
      <c r="AX14444" s="10"/>
      <c r="AY14444" s="10"/>
      <c r="AZ14444" s="10"/>
      <c r="BA14444" s="10"/>
      <c r="BB14444" s="10"/>
      <c r="BC14444" s="10"/>
      <c r="BD14444" s="10"/>
      <c r="BE14444" s="10"/>
      <c r="BF14444" s="10"/>
      <c r="BG14444" s="6"/>
    </row>
    <row r="14445" spans="34:59" x14ac:dyDescent="0.25">
      <c r="AH14445" s="6"/>
      <c r="AI14445" s="6"/>
      <c r="AJ14445" s="6"/>
      <c r="AK14445" s="6"/>
      <c r="AL14445" s="6"/>
      <c r="AM14445" s="6"/>
      <c r="AN14445" s="6"/>
      <c r="AO14445" s="6"/>
      <c r="AP14445" s="6"/>
      <c r="AQ14445" s="6"/>
      <c r="AR14445" s="6"/>
      <c r="AS14445" s="6"/>
      <c r="AT14445" s="6"/>
      <c r="AU14445" s="6"/>
      <c r="AV14445" s="6"/>
      <c r="AW14445" s="6"/>
      <c r="AX14445" s="6"/>
      <c r="AY14445" s="6"/>
      <c r="AZ14445" s="6"/>
      <c r="BA14445" s="6"/>
      <c r="BB14445" s="6"/>
      <c r="BC14445" s="6"/>
      <c r="BD14445" s="6"/>
      <c r="BE14445" s="6"/>
      <c r="BF14445" s="6"/>
      <c r="BG14445" s="10"/>
    </row>
    <row r="14446" spans="34:59" x14ac:dyDescent="0.25">
      <c r="AH14446" s="10"/>
      <c r="AI14446" s="6"/>
    </row>
    <row r="14447" spans="34:59" x14ac:dyDescent="0.25">
      <c r="AH14447" s="6"/>
      <c r="AI14447" s="6"/>
      <c r="AJ14447" s="6"/>
      <c r="AK14447" s="6"/>
      <c r="AL14447" s="6"/>
      <c r="AM14447" s="6"/>
      <c r="AN14447" s="6"/>
      <c r="AO14447" s="6"/>
      <c r="AP14447" s="6"/>
      <c r="AQ14447" s="6"/>
      <c r="AR14447" s="6"/>
      <c r="AS14447" s="6"/>
      <c r="AT14447" s="6"/>
      <c r="AU14447" s="6"/>
      <c r="AV14447" s="6"/>
      <c r="AW14447" s="6"/>
      <c r="AX14447" s="6"/>
      <c r="AY14447" s="6"/>
      <c r="AZ14447" s="6"/>
      <c r="BA14447" s="6"/>
      <c r="BB14447" s="6"/>
      <c r="BC14447" s="6"/>
      <c r="BD14447" s="6"/>
      <c r="BE14447" s="6"/>
      <c r="BF14447" s="6"/>
      <c r="BG14447" s="6"/>
    </row>
    <row r="14448" spans="34:59" x14ac:dyDescent="0.25">
      <c r="AH14448" s="10"/>
      <c r="AI14448" s="6"/>
      <c r="AJ14448" s="10"/>
      <c r="AK14448" s="10"/>
      <c r="AL14448" s="10"/>
      <c r="AM14448" s="10"/>
      <c r="AN14448" s="10"/>
      <c r="AO14448" s="10"/>
      <c r="AP14448" s="10"/>
      <c r="AQ14448" s="10"/>
      <c r="AR14448" s="10"/>
      <c r="AS14448" s="10"/>
      <c r="AT14448" s="10"/>
      <c r="AU14448" s="10"/>
      <c r="AV14448" s="10"/>
      <c r="AW14448" s="10"/>
      <c r="AX14448" s="10"/>
      <c r="AY14448" s="10"/>
      <c r="AZ14448" s="10"/>
      <c r="BA14448" s="10"/>
      <c r="BB14448" s="10"/>
      <c r="BC14448" s="10"/>
      <c r="BD14448" s="10"/>
      <c r="BE14448" s="10"/>
      <c r="BF14448" s="10"/>
      <c r="BG14448" s="6"/>
    </row>
    <row r="14449" spans="34:59" x14ac:dyDescent="0.25">
      <c r="AH14449" s="6"/>
      <c r="AI14449" s="6"/>
      <c r="AJ14449" s="6"/>
      <c r="AK14449" s="6"/>
      <c r="AL14449" s="6"/>
      <c r="AM14449" s="6"/>
      <c r="AN14449" s="6"/>
      <c r="AO14449" s="6"/>
      <c r="AP14449" s="6"/>
      <c r="AQ14449" s="6"/>
      <c r="AR14449" s="6"/>
      <c r="AS14449" s="6"/>
      <c r="AT14449" s="6"/>
      <c r="AU14449" s="6"/>
      <c r="AV14449" s="6"/>
      <c r="AW14449" s="6"/>
      <c r="AX14449" s="6"/>
      <c r="AY14449" s="6"/>
      <c r="AZ14449" s="6"/>
      <c r="BA14449" s="6"/>
      <c r="BB14449" s="6"/>
      <c r="BC14449" s="6"/>
      <c r="BD14449" s="6"/>
      <c r="BE14449" s="6"/>
      <c r="BF14449" s="6"/>
      <c r="BG14449" s="10"/>
    </row>
    <row r="14450" spans="34:59" x14ac:dyDescent="0.25">
      <c r="AH14450" s="10"/>
      <c r="AI14450" s="6"/>
    </row>
    <row r="14451" spans="34:59" x14ac:dyDescent="0.25">
      <c r="AH14451" s="6"/>
      <c r="AI14451" s="6"/>
      <c r="AJ14451" s="6"/>
      <c r="AK14451" s="6"/>
      <c r="AL14451" s="6"/>
      <c r="AM14451" s="6"/>
      <c r="AN14451" s="6"/>
      <c r="AO14451" s="6"/>
      <c r="AP14451" s="6"/>
      <c r="AQ14451" s="6"/>
      <c r="AR14451" s="6"/>
      <c r="AS14451" s="6"/>
      <c r="AT14451" s="6"/>
      <c r="AU14451" s="6"/>
      <c r="AV14451" s="6"/>
      <c r="AW14451" s="6"/>
      <c r="AX14451" s="6"/>
      <c r="AY14451" s="6"/>
      <c r="AZ14451" s="6"/>
      <c r="BA14451" s="6"/>
      <c r="BB14451" s="6"/>
      <c r="BC14451" s="6"/>
      <c r="BD14451" s="6"/>
      <c r="BE14451" s="6"/>
      <c r="BF14451" s="6"/>
      <c r="BG14451" s="6"/>
    </row>
    <row r="14452" spans="34:59" x14ac:dyDescent="0.25">
      <c r="AH14452" s="10"/>
      <c r="AI14452" s="6"/>
      <c r="AJ14452" s="10"/>
      <c r="AK14452" s="10"/>
      <c r="AL14452" s="10"/>
      <c r="AM14452" s="10"/>
      <c r="AN14452" s="10"/>
      <c r="AO14452" s="10"/>
      <c r="AP14452" s="10"/>
      <c r="AQ14452" s="10"/>
      <c r="AR14452" s="10"/>
      <c r="AS14452" s="10"/>
      <c r="AT14452" s="10"/>
      <c r="AU14452" s="10"/>
      <c r="AV14452" s="10"/>
      <c r="AW14452" s="10"/>
      <c r="AX14452" s="10"/>
      <c r="AY14452" s="10"/>
      <c r="AZ14452" s="10"/>
      <c r="BA14452" s="10"/>
      <c r="BB14452" s="10"/>
      <c r="BC14452" s="10"/>
      <c r="BD14452" s="10"/>
      <c r="BE14452" s="10"/>
      <c r="BF14452" s="10"/>
      <c r="BG14452" s="6"/>
    </row>
    <row r="14454" spans="34:59" x14ac:dyDescent="0.25">
      <c r="AH14454" s="10"/>
      <c r="AI14454" s="6"/>
    </row>
    <row r="14455" spans="34:59" x14ac:dyDescent="0.25">
      <c r="AH14455" s="6"/>
      <c r="AI14455" s="6"/>
      <c r="AJ14455" s="6"/>
      <c r="AK14455" s="6"/>
      <c r="AL14455" s="6"/>
      <c r="AM14455" s="6"/>
      <c r="AN14455" s="6"/>
      <c r="AO14455" s="6"/>
      <c r="AP14455" s="6"/>
      <c r="AQ14455" s="6"/>
      <c r="AR14455" s="6"/>
      <c r="AS14455" s="6"/>
      <c r="AT14455" s="6"/>
      <c r="AU14455" s="6"/>
      <c r="AV14455" s="6"/>
      <c r="AW14455" s="6"/>
      <c r="AX14455" s="6"/>
      <c r="AY14455" s="6"/>
      <c r="AZ14455" s="6"/>
      <c r="BA14455" s="6"/>
      <c r="BB14455" s="6"/>
      <c r="BC14455" s="6"/>
      <c r="BD14455" s="6"/>
      <c r="BE14455" s="6"/>
      <c r="BF14455" s="6"/>
      <c r="BG14455" s="6"/>
    </row>
    <row r="14456" spans="34:59" x14ac:dyDescent="0.25">
      <c r="AH14456" s="10"/>
      <c r="AI14456" s="6"/>
      <c r="AJ14456" s="10"/>
      <c r="AK14456" s="10"/>
      <c r="AL14456" s="10"/>
      <c r="AM14456" s="10"/>
      <c r="AN14456" s="10"/>
      <c r="AO14456" s="10"/>
      <c r="AP14456" s="10"/>
      <c r="AQ14456" s="10"/>
      <c r="AR14456" s="10"/>
      <c r="AS14456" s="10"/>
      <c r="AT14456" s="10"/>
      <c r="AU14456" s="10"/>
      <c r="AV14456" s="10"/>
      <c r="AW14456" s="10"/>
      <c r="AX14456" s="10"/>
      <c r="AY14456" s="10"/>
      <c r="AZ14456" s="10"/>
      <c r="BA14456" s="10"/>
      <c r="BB14456" s="10"/>
      <c r="BC14456" s="10"/>
      <c r="BD14456" s="10"/>
      <c r="BE14456" s="10"/>
      <c r="BF14456" s="10"/>
      <c r="BG14456" s="6"/>
    </row>
    <row r="14457" spans="34:59" x14ac:dyDescent="0.25">
      <c r="AH14457" s="6"/>
      <c r="AI14457" s="6"/>
      <c r="AJ14457" s="6"/>
      <c r="AK14457" s="6"/>
      <c r="AL14457" s="6"/>
      <c r="AM14457" s="6"/>
      <c r="AN14457" s="6"/>
      <c r="AO14457" s="6"/>
      <c r="AP14457" s="6"/>
      <c r="AQ14457" s="6"/>
      <c r="AR14457" s="6"/>
      <c r="AS14457" s="6"/>
      <c r="AT14457" s="6"/>
      <c r="AU14457" s="6"/>
      <c r="AV14457" s="6"/>
      <c r="AW14457" s="6"/>
      <c r="AX14457" s="6"/>
      <c r="AY14457" s="6"/>
      <c r="AZ14457" s="6"/>
      <c r="BA14457" s="6"/>
      <c r="BB14457" s="6"/>
      <c r="BC14457" s="6"/>
      <c r="BD14457" s="6"/>
      <c r="BE14457" s="6"/>
      <c r="BF14457" s="6"/>
      <c r="BG14457" s="10"/>
    </row>
    <row r="14458" spans="34:59" x14ac:dyDescent="0.25">
      <c r="AH14458" s="10"/>
      <c r="AI14458" s="6"/>
    </row>
    <row r="14459" spans="34:59" x14ac:dyDescent="0.25">
      <c r="AH14459" s="6"/>
      <c r="AI14459" s="6"/>
      <c r="AJ14459" s="6"/>
      <c r="AK14459" s="6"/>
      <c r="AL14459" s="6"/>
      <c r="AM14459" s="6"/>
      <c r="AN14459" s="6"/>
      <c r="AO14459" s="6"/>
      <c r="AP14459" s="6"/>
      <c r="AQ14459" s="6"/>
      <c r="AR14459" s="6"/>
      <c r="AS14459" s="6"/>
      <c r="AT14459" s="6"/>
      <c r="AU14459" s="6"/>
      <c r="AV14459" s="6"/>
      <c r="AW14459" s="6"/>
      <c r="AX14459" s="6"/>
      <c r="AY14459" s="6"/>
      <c r="AZ14459" s="6"/>
      <c r="BA14459" s="6"/>
      <c r="BB14459" s="6"/>
      <c r="BC14459" s="6"/>
      <c r="BD14459" s="6"/>
      <c r="BE14459" s="6"/>
      <c r="BF14459" s="6"/>
      <c r="BG14459" s="6"/>
    </row>
    <row r="14460" spans="34:59" x14ac:dyDescent="0.25">
      <c r="AH14460" s="10"/>
      <c r="AI14460" s="6"/>
      <c r="AJ14460" s="10"/>
      <c r="AK14460" s="10"/>
      <c r="AL14460" s="10"/>
      <c r="AM14460" s="10"/>
      <c r="AN14460" s="10"/>
      <c r="AO14460" s="10"/>
      <c r="AP14460" s="10"/>
      <c r="AQ14460" s="10"/>
      <c r="AR14460" s="10"/>
      <c r="AS14460" s="10"/>
      <c r="AT14460" s="10"/>
      <c r="AU14460" s="10"/>
      <c r="AV14460" s="10"/>
      <c r="AW14460" s="10"/>
      <c r="AX14460" s="10"/>
      <c r="AY14460" s="10"/>
      <c r="AZ14460" s="10"/>
      <c r="BA14460" s="10"/>
      <c r="BB14460" s="10"/>
      <c r="BC14460" s="10"/>
      <c r="BD14460" s="10"/>
      <c r="BE14460" s="10"/>
      <c r="BF14460" s="10"/>
      <c r="BG14460" s="6"/>
    </row>
    <row r="14461" spans="34:59" x14ac:dyDescent="0.25">
      <c r="AH14461" s="6"/>
      <c r="AI14461" s="6"/>
      <c r="AJ14461" s="6"/>
      <c r="AK14461" s="6"/>
      <c r="AL14461" s="6"/>
      <c r="AM14461" s="6"/>
      <c r="AN14461" s="6"/>
      <c r="AO14461" s="6"/>
      <c r="AP14461" s="6"/>
      <c r="AQ14461" s="6"/>
      <c r="AR14461" s="6"/>
      <c r="AS14461" s="6"/>
      <c r="AT14461" s="6"/>
      <c r="AU14461" s="6"/>
      <c r="AV14461" s="6"/>
      <c r="AW14461" s="6"/>
      <c r="AX14461" s="6"/>
      <c r="AY14461" s="6"/>
      <c r="AZ14461" s="6"/>
      <c r="BA14461" s="6"/>
      <c r="BB14461" s="6"/>
      <c r="BC14461" s="6"/>
      <c r="BD14461" s="6"/>
      <c r="BE14461" s="6"/>
      <c r="BF14461" s="6"/>
      <c r="BG14461" s="10"/>
    </row>
    <row r="14462" spans="34:59" x14ac:dyDescent="0.25">
      <c r="AH14462" s="10"/>
      <c r="AI14462" s="6"/>
    </row>
    <row r="14463" spans="34:59" x14ac:dyDescent="0.25">
      <c r="AH14463" s="6"/>
      <c r="AI14463" s="6"/>
      <c r="AJ14463" s="6"/>
      <c r="AK14463" s="6"/>
      <c r="AL14463" s="6"/>
      <c r="AM14463" s="6"/>
      <c r="AN14463" s="6"/>
      <c r="AO14463" s="6"/>
      <c r="AP14463" s="6"/>
      <c r="AQ14463" s="6"/>
      <c r="AR14463" s="6"/>
      <c r="AS14463" s="6"/>
      <c r="AT14463" s="6"/>
      <c r="AU14463" s="6"/>
      <c r="AV14463" s="6"/>
      <c r="AW14463" s="6"/>
      <c r="AX14463" s="6"/>
      <c r="AY14463" s="6"/>
      <c r="AZ14463" s="6"/>
      <c r="BA14463" s="6"/>
      <c r="BB14463" s="6"/>
      <c r="BC14463" s="6"/>
      <c r="BD14463" s="6"/>
      <c r="BE14463" s="6"/>
      <c r="BF14463" s="6"/>
      <c r="BG14463" s="6"/>
    </row>
    <row r="14464" spans="34:59" x14ac:dyDescent="0.25">
      <c r="AH14464" s="10"/>
      <c r="AI14464" s="6"/>
      <c r="AJ14464" s="10"/>
      <c r="AK14464" s="10"/>
      <c r="AL14464" s="10"/>
      <c r="AM14464" s="10"/>
      <c r="AN14464" s="10"/>
      <c r="AO14464" s="10"/>
      <c r="AP14464" s="10"/>
      <c r="AQ14464" s="10"/>
      <c r="AR14464" s="10"/>
      <c r="AS14464" s="10"/>
      <c r="AT14464" s="10"/>
      <c r="AU14464" s="10"/>
      <c r="AV14464" s="10"/>
      <c r="AW14464" s="10"/>
      <c r="AX14464" s="10"/>
      <c r="AY14464" s="10"/>
      <c r="AZ14464" s="10"/>
      <c r="BA14464" s="10"/>
      <c r="BB14464" s="10"/>
      <c r="BC14464" s="10"/>
      <c r="BD14464" s="10"/>
      <c r="BE14464" s="10"/>
      <c r="BF14464" s="10"/>
      <c r="BG14464" s="6"/>
    </row>
    <row r="14465" spans="34:59" x14ac:dyDescent="0.25">
      <c r="AH14465" s="6"/>
      <c r="AI14465" s="6"/>
      <c r="AJ14465" s="6"/>
      <c r="AK14465" s="6"/>
      <c r="AL14465" s="6"/>
      <c r="AM14465" s="6"/>
      <c r="AN14465" s="6"/>
      <c r="AO14465" s="6"/>
      <c r="AP14465" s="6"/>
      <c r="AQ14465" s="6"/>
      <c r="AR14465" s="6"/>
      <c r="AS14465" s="6"/>
      <c r="AT14465" s="6"/>
      <c r="AU14465" s="6"/>
      <c r="AV14465" s="6"/>
      <c r="AW14465" s="6"/>
      <c r="AX14465" s="6"/>
      <c r="AY14465" s="6"/>
      <c r="AZ14465" s="6"/>
      <c r="BA14465" s="6"/>
      <c r="BB14465" s="6"/>
      <c r="BC14465" s="6"/>
      <c r="BD14465" s="6"/>
      <c r="BE14465" s="6"/>
      <c r="BF14465" s="6"/>
      <c r="BG14465" s="10"/>
    </row>
    <row r="14466" spans="34:59" x14ac:dyDescent="0.25">
      <c r="AH14466" s="10"/>
      <c r="AI14466" s="6"/>
    </row>
    <row r="14467" spans="34:59" x14ac:dyDescent="0.25">
      <c r="AH14467" s="6"/>
      <c r="AI14467" s="6"/>
      <c r="AJ14467" s="6"/>
      <c r="AK14467" s="6"/>
      <c r="AL14467" s="6"/>
      <c r="AM14467" s="6"/>
      <c r="AN14467" s="6"/>
      <c r="AO14467" s="6"/>
      <c r="AP14467" s="6"/>
      <c r="AQ14467" s="6"/>
      <c r="AR14467" s="6"/>
      <c r="AS14467" s="6"/>
      <c r="AT14467" s="6"/>
      <c r="AU14467" s="6"/>
      <c r="AV14467" s="6"/>
      <c r="AW14467" s="6"/>
      <c r="AX14467" s="6"/>
      <c r="AY14467" s="6"/>
      <c r="AZ14467" s="6"/>
      <c r="BA14467" s="6"/>
      <c r="BB14467" s="6"/>
      <c r="BC14467" s="6"/>
      <c r="BD14467" s="6"/>
      <c r="BE14467" s="6"/>
      <c r="BF14467" s="6"/>
      <c r="BG14467" s="6"/>
    </row>
    <row r="14468" spans="34:59" x14ac:dyDescent="0.25">
      <c r="AH14468" s="10"/>
      <c r="AI14468" s="6"/>
      <c r="AJ14468" s="10"/>
      <c r="AK14468" s="10"/>
      <c r="AL14468" s="10"/>
      <c r="AM14468" s="10"/>
      <c r="AN14468" s="10"/>
      <c r="AO14468" s="10"/>
      <c r="AP14468" s="10"/>
      <c r="AQ14468" s="10"/>
      <c r="AR14468" s="10"/>
      <c r="AS14468" s="10"/>
      <c r="AT14468" s="10"/>
      <c r="AU14468" s="10"/>
      <c r="AV14468" s="10"/>
      <c r="AW14468" s="10"/>
      <c r="AX14468" s="10"/>
      <c r="AY14468" s="10"/>
      <c r="AZ14468" s="10"/>
      <c r="BA14468" s="10"/>
      <c r="BB14468" s="10"/>
      <c r="BC14468" s="10"/>
      <c r="BD14468" s="10"/>
      <c r="BE14468" s="10"/>
      <c r="BF14468" s="10"/>
      <c r="BG14468" s="6"/>
    </row>
    <row r="14470" spans="34:59" x14ac:dyDescent="0.25">
      <c r="AH14470" s="10"/>
      <c r="AI14470" s="6"/>
    </row>
    <row r="14471" spans="34:59" x14ac:dyDescent="0.25">
      <c r="AH14471" s="6"/>
      <c r="AI14471" s="6"/>
      <c r="AJ14471" s="6"/>
      <c r="AK14471" s="6"/>
      <c r="AL14471" s="6"/>
      <c r="AM14471" s="6"/>
      <c r="AN14471" s="6"/>
      <c r="AO14471" s="6"/>
      <c r="AP14471" s="6"/>
      <c r="AQ14471" s="6"/>
      <c r="AR14471" s="6"/>
      <c r="AS14471" s="6"/>
      <c r="AT14471" s="6"/>
      <c r="AU14471" s="6"/>
      <c r="AV14471" s="6"/>
      <c r="AW14471" s="6"/>
      <c r="AX14471" s="6"/>
      <c r="AY14471" s="6"/>
      <c r="AZ14471" s="6"/>
      <c r="BA14471" s="6"/>
      <c r="BB14471" s="6"/>
      <c r="BC14471" s="6"/>
      <c r="BD14471" s="6"/>
      <c r="BE14471" s="6"/>
      <c r="BF14471" s="6"/>
      <c r="BG14471" s="6"/>
    </row>
    <row r="14472" spans="34:59" x14ac:dyDescent="0.25">
      <c r="AH14472" s="10"/>
      <c r="AI14472" s="6"/>
      <c r="AJ14472" s="10"/>
      <c r="AK14472" s="10"/>
      <c r="AL14472" s="10"/>
      <c r="AM14472" s="10"/>
      <c r="AN14472" s="10"/>
      <c r="AO14472" s="10"/>
      <c r="AP14472" s="10"/>
      <c r="AQ14472" s="10"/>
      <c r="AR14472" s="10"/>
      <c r="AS14472" s="10"/>
      <c r="AT14472" s="10"/>
      <c r="AU14472" s="10"/>
      <c r="AV14472" s="10"/>
      <c r="AW14472" s="10"/>
      <c r="AX14472" s="10"/>
      <c r="AY14472" s="10"/>
      <c r="AZ14472" s="10"/>
      <c r="BA14472" s="10"/>
      <c r="BB14472" s="10"/>
      <c r="BC14472" s="10"/>
      <c r="BD14472" s="10"/>
      <c r="BE14472" s="10"/>
      <c r="BF14472" s="10"/>
      <c r="BG14472" s="6"/>
    </row>
    <row r="14473" spans="34:59" x14ac:dyDescent="0.25">
      <c r="AH14473" s="6"/>
      <c r="AI14473" s="6"/>
      <c r="AJ14473" s="6"/>
      <c r="AK14473" s="6"/>
      <c r="AL14473" s="6"/>
      <c r="AM14473" s="6"/>
      <c r="AN14473" s="6"/>
      <c r="AO14473" s="6"/>
      <c r="AP14473" s="6"/>
      <c r="AQ14473" s="6"/>
      <c r="AR14473" s="6"/>
      <c r="AS14473" s="6"/>
      <c r="AT14473" s="6"/>
      <c r="AU14473" s="6"/>
      <c r="AV14473" s="6"/>
      <c r="AW14473" s="6"/>
      <c r="AX14473" s="6"/>
      <c r="AY14473" s="6"/>
      <c r="AZ14473" s="6"/>
      <c r="BA14473" s="6"/>
      <c r="BB14473" s="6"/>
      <c r="BC14473" s="6"/>
      <c r="BD14473" s="6"/>
      <c r="BE14473" s="6"/>
      <c r="BF14473" s="6"/>
      <c r="BG14473" s="10"/>
    </row>
    <row r="14474" spans="34:59" x14ac:dyDescent="0.25">
      <c r="AH14474" s="10"/>
      <c r="AI14474" s="6"/>
    </row>
    <row r="14475" spans="34:59" x14ac:dyDescent="0.25">
      <c r="AH14475" s="6"/>
      <c r="AI14475" s="6"/>
      <c r="AJ14475" s="6"/>
      <c r="AK14475" s="6"/>
      <c r="AL14475" s="6"/>
      <c r="AM14475" s="6"/>
      <c r="AN14475" s="6"/>
      <c r="AO14475" s="6"/>
      <c r="AP14475" s="6"/>
      <c r="AQ14475" s="6"/>
      <c r="AR14475" s="6"/>
      <c r="AS14475" s="6"/>
      <c r="AT14475" s="6"/>
      <c r="AU14475" s="6"/>
      <c r="AV14475" s="6"/>
      <c r="AW14475" s="6"/>
      <c r="AX14475" s="6"/>
      <c r="AY14475" s="6"/>
      <c r="AZ14475" s="6"/>
      <c r="BA14475" s="6"/>
      <c r="BB14475" s="6"/>
      <c r="BC14475" s="6"/>
      <c r="BD14475" s="6"/>
      <c r="BE14475" s="6"/>
      <c r="BF14475" s="6"/>
      <c r="BG14475" s="6"/>
    </row>
    <row r="14476" spans="34:59" x14ac:dyDescent="0.25">
      <c r="AH14476" s="10"/>
      <c r="AI14476" s="6"/>
      <c r="AJ14476" s="10"/>
      <c r="AK14476" s="10"/>
      <c r="AL14476" s="10"/>
      <c r="AM14476" s="10"/>
      <c r="AN14476" s="10"/>
      <c r="AO14476" s="10"/>
      <c r="AP14476" s="10"/>
      <c r="AQ14476" s="10"/>
      <c r="AR14476" s="10"/>
      <c r="AS14476" s="10"/>
      <c r="AT14476" s="10"/>
      <c r="AU14476" s="10"/>
      <c r="AV14476" s="10"/>
      <c r="AW14476" s="10"/>
      <c r="AX14476" s="10"/>
      <c r="AY14476" s="10"/>
      <c r="AZ14476" s="10"/>
      <c r="BA14476" s="10"/>
      <c r="BB14476" s="10"/>
      <c r="BC14476" s="10"/>
      <c r="BD14476" s="10"/>
      <c r="BE14476" s="10"/>
      <c r="BF14476" s="10"/>
      <c r="BG14476" s="6"/>
    </row>
    <row r="14477" spans="34:59" x14ac:dyDescent="0.25">
      <c r="AH14477" s="6"/>
      <c r="AI14477" s="6"/>
      <c r="AJ14477" s="6"/>
      <c r="AK14477" s="6"/>
      <c r="AL14477" s="6"/>
      <c r="AM14477" s="6"/>
      <c r="AN14477" s="6"/>
      <c r="AO14477" s="6"/>
      <c r="AP14477" s="6"/>
      <c r="AQ14477" s="6"/>
      <c r="AR14477" s="6"/>
      <c r="AS14477" s="6"/>
      <c r="AT14477" s="6"/>
      <c r="AU14477" s="6"/>
      <c r="AV14477" s="6"/>
      <c r="AW14477" s="6"/>
      <c r="AX14477" s="6"/>
      <c r="AY14477" s="6"/>
      <c r="AZ14477" s="6"/>
      <c r="BA14477" s="6"/>
      <c r="BB14477" s="6"/>
      <c r="BC14477" s="6"/>
      <c r="BD14477" s="6"/>
      <c r="BE14477" s="6"/>
      <c r="BF14477" s="6"/>
      <c r="BG14477" s="10"/>
    </row>
    <row r="14478" spans="34:59" x14ac:dyDescent="0.25">
      <c r="AH14478" s="10"/>
      <c r="AI14478" s="6"/>
    </row>
    <row r="14479" spans="34:59" x14ac:dyDescent="0.25">
      <c r="AH14479" s="6"/>
      <c r="AI14479" s="6"/>
      <c r="AJ14479" s="6"/>
      <c r="AK14479" s="6"/>
      <c r="AL14479" s="6"/>
      <c r="AM14479" s="6"/>
      <c r="AN14479" s="6"/>
      <c r="AO14479" s="6"/>
      <c r="AP14479" s="6"/>
      <c r="AQ14479" s="6"/>
      <c r="AR14479" s="6"/>
      <c r="AS14479" s="6"/>
      <c r="AT14479" s="6"/>
      <c r="AU14479" s="6"/>
      <c r="AV14479" s="6"/>
      <c r="AW14479" s="6"/>
      <c r="AX14479" s="6"/>
      <c r="AY14479" s="6"/>
      <c r="AZ14479" s="6"/>
      <c r="BA14479" s="6"/>
      <c r="BB14479" s="6"/>
      <c r="BC14479" s="6"/>
      <c r="BD14479" s="6"/>
      <c r="BE14479" s="6"/>
      <c r="BF14479" s="6"/>
      <c r="BG14479" s="6"/>
    </row>
    <row r="14480" spans="34:59" x14ac:dyDescent="0.25">
      <c r="AH14480" s="10"/>
      <c r="AI14480" s="6"/>
      <c r="AJ14480" s="10"/>
      <c r="AK14480" s="10"/>
      <c r="AL14480" s="10"/>
      <c r="AM14480" s="10"/>
      <c r="AN14480" s="10"/>
      <c r="AO14480" s="10"/>
      <c r="AP14480" s="10"/>
      <c r="AQ14480" s="10"/>
      <c r="AR14480" s="10"/>
      <c r="AS14480" s="10"/>
      <c r="AT14480" s="10"/>
      <c r="AU14480" s="10"/>
      <c r="AV14480" s="10"/>
      <c r="AW14480" s="10"/>
      <c r="AX14480" s="10"/>
      <c r="AY14480" s="10"/>
      <c r="AZ14480" s="10"/>
      <c r="BA14480" s="10"/>
      <c r="BB14480" s="10"/>
      <c r="BC14480" s="10"/>
      <c r="BD14480" s="10"/>
      <c r="BE14480" s="10"/>
      <c r="BF14480" s="10"/>
      <c r="BG14480" s="6"/>
    </row>
    <row r="14481" spans="34:59" x14ac:dyDescent="0.25">
      <c r="AH14481" s="6"/>
      <c r="AI14481" s="6"/>
      <c r="AJ14481" s="6"/>
      <c r="AK14481" s="6"/>
      <c r="AL14481" s="6"/>
      <c r="AM14481" s="6"/>
      <c r="AN14481" s="6"/>
      <c r="AO14481" s="6"/>
      <c r="AP14481" s="6"/>
      <c r="AQ14481" s="6"/>
      <c r="AR14481" s="6"/>
      <c r="AS14481" s="6"/>
      <c r="AT14481" s="6"/>
      <c r="AU14481" s="6"/>
      <c r="AV14481" s="6"/>
      <c r="AW14481" s="6"/>
      <c r="AX14481" s="6"/>
      <c r="AY14481" s="6"/>
      <c r="AZ14481" s="6"/>
      <c r="BA14481" s="6"/>
      <c r="BB14481" s="6"/>
      <c r="BC14481" s="6"/>
      <c r="BD14481" s="6"/>
      <c r="BE14481" s="6"/>
      <c r="BF14481" s="6"/>
      <c r="BG14481" s="10"/>
    </row>
    <row r="14482" spans="34:59" x14ac:dyDescent="0.25">
      <c r="AH14482" s="10"/>
      <c r="AI14482" s="6"/>
    </row>
    <row r="14483" spans="34:59" x14ac:dyDescent="0.25">
      <c r="AH14483" s="6"/>
      <c r="AI14483" s="6"/>
      <c r="AJ14483" s="6"/>
      <c r="AK14483" s="6"/>
      <c r="AL14483" s="6"/>
      <c r="AM14483" s="6"/>
      <c r="AN14483" s="6"/>
      <c r="AO14483" s="6"/>
      <c r="AP14483" s="6"/>
      <c r="AQ14483" s="6"/>
      <c r="AR14483" s="6"/>
      <c r="AS14483" s="6"/>
      <c r="AT14483" s="6"/>
      <c r="AU14483" s="6"/>
      <c r="AV14483" s="6"/>
      <c r="AW14483" s="6"/>
      <c r="AX14483" s="6"/>
      <c r="AY14483" s="6"/>
      <c r="AZ14483" s="6"/>
      <c r="BA14483" s="6"/>
      <c r="BB14483" s="6"/>
      <c r="BC14483" s="6"/>
      <c r="BD14483" s="6"/>
      <c r="BE14483" s="6"/>
      <c r="BF14483" s="6"/>
      <c r="BG14483" s="6"/>
    </row>
    <row r="14484" spans="34:59" x14ac:dyDescent="0.25">
      <c r="AH14484" s="10"/>
      <c r="AI14484" s="6"/>
      <c r="AJ14484" s="10"/>
      <c r="AK14484" s="10"/>
      <c r="AL14484" s="10"/>
      <c r="AM14484" s="10"/>
      <c r="AN14484" s="10"/>
      <c r="AO14484" s="10"/>
      <c r="AP14484" s="10"/>
      <c r="AQ14484" s="10"/>
      <c r="AR14484" s="10"/>
      <c r="AS14484" s="10"/>
      <c r="AT14484" s="10"/>
      <c r="AU14484" s="10"/>
      <c r="AV14484" s="10"/>
      <c r="AW14484" s="10"/>
      <c r="AX14484" s="10"/>
      <c r="AY14484" s="10"/>
      <c r="AZ14484" s="10"/>
      <c r="BA14484" s="10"/>
      <c r="BB14484" s="10"/>
      <c r="BC14484" s="10"/>
      <c r="BD14484" s="10"/>
      <c r="BE14484" s="10"/>
      <c r="BF14484" s="10"/>
      <c r="BG14484" s="6"/>
    </row>
    <row r="14486" spans="34:59" x14ac:dyDescent="0.25">
      <c r="AH14486" s="10"/>
      <c r="AI14486" s="6"/>
    </row>
    <row r="14487" spans="34:59" x14ac:dyDescent="0.25">
      <c r="AH14487" s="6"/>
      <c r="AI14487" s="6"/>
      <c r="AJ14487" s="6"/>
      <c r="AK14487" s="6"/>
      <c r="AL14487" s="6"/>
      <c r="AM14487" s="6"/>
      <c r="AN14487" s="6"/>
      <c r="AO14487" s="6"/>
      <c r="AP14487" s="6"/>
      <c r="AQ14487" s="6"/>
      <c r="AR14487" s="6"/>
      <c r="AS14487" s="6"/>
      <c r="AT14487" s="6"/>
      <c r="AU14487" s="6"/>
      <c r="AV14487" s="6"/>
      <c r="AW14487" s="6"/>
      <c r="AX14487" s="6"/>
      <c r="AY14487" s="6"/>
      <c r="AZ14487" s="6"/>
      <c r="BA14487" s="6"/>
      <c r="BB14487" s="6"/>
      <c r="BC14487" s="6"/>
      <c r="BD14487" s="6"/>
      <c r="BE14487" s="6"/>
      <c r="BF14487" s="6"/>
      <c r="BG14487" s="6"/>
    </row>
    <row r="14488" spans="34:59" x14ac:dyDescent="0.25">
      <c r="AH14488" s="10"/>
      <c r="AI14488" s="6"/>
      <c r="AJ14488" s="10"/>
      <c r="AK14488" s="10"/>
      <c r="AL14488" s="10"/>
      <c r="AM14488" s="10"/>
      <c r="AN14488" s="10"/>
      <c r="AO14488" s="10"/>
      <c r="AP14488" s="10"/>
      <c r="AQ14488" s="10"/>
      <c r="AR14488" s="10"/>
      <c r="AS14488" s="10"/>
      <c r="AT14488" s="10"/>
      <c r="AU14488" s="10"/>
      <c r="AV14488" s="10"/>
      <c r="AW14488" s="10"/>
      <c r="AX14488" s="10"/>
      <c r="AY14488" s="10"/>
      <c r="AZ14488" s="10"/>
      <c r="BA14488" s="10"/>
      <c r="BB14488" s="10"/>
      <c r="BC14488" s="10"/>
      <c r="BD14488" s="10"/>
      <c r="BE14488" s="10"/>
      <c r="BF14488" s="10"/>
      <c r="BG14488" s="6"/>
    </row>
    <row r="14489" spans="34:59" x14ac:dyDescent="0.25">
      <c r="AH14489" s="6"/>
      <c r="AI14489" s="6"/>
      <c r="AJ14489" s="6"/>
      <c r="AK14489" s="6"/>
      <c r="AL14489" s="6"/>
      <c r="AM14489" s="6"/>
      <c r="AN14489" s="6"/>
      <c r="AO14489" s="6"/>
      <c r="AP14489" s="6"/>
      <c r="AQ14489" s="6"/>
      <c r="AR14489" s="6"/>
      <c r="AS14489" s="6"/>
      <c r="AT14489" s="6"/>
      <c r="AU14489" s="6"/>
      <c r="AV14489" s="6"/>
      <c r="AW14489" s="6"/>
      <c r="AX14489" s="6"/>
      <c r="AY14489" s="6"/>
      <c r="AZ14489" s="6"/>
      <c r="BA14489" s="6"/>
      <c r="BB14489" s="6"/>
      <c r="BC14489" s="6"/>
      <c r="BD14489" s="6"/>
      <c r="BE14489" s="6"/>
      <c r="BF14489" s="6"/>
      <c r="BG14489" s="10"/>
    </row>
    <row r="14490" spans="34:59" x14ac:dyDescent="0.25">
      <c r="AH14490" s="10"/>
      <c r="AI14490" s="6"/>
    </row>
    <row r="14491" spans="34:59" x14ac:dyDescent="0.25">
      <c r="AH14491" s="6"/>
      <c r="AI14491" s="6"/>
      <c r="AJ14491" s="6"/>
      <c r="AK14491" s="6"/>
      <c r="AL14491" s="6"/>
      <c r="AM14491" s="6"/>
      <c r="AN14491" s="6"/>
      <c r="AO14491" s="6"/>
      <c r="AP14491" s="6"/>
      <c r="AQ14491" s="6"/>
      <c r="AR14491" s="6"/>
      <c r="AS14491" s="6"/>
      <c r="AT14491" s="6"/>
      <c r="AU14491" s="6"/>
      <c r="AV14491" s="6"/>
      <c r="AW14491" s="6"/>
      <c r="AX14491" s="6"/>
      <c r="AY14491" s="6"/>
      <c r="AZ14491" s="6"/>
      <c r="BA14491" s="6"/>
      <c r="BB14491" s="6"/>
      <c r="BC14491" s="6"/>
      <c r="BD14491" s="6"/>
      <c r="BE14491" s="6"/>
      <c r="BF14491" s="6"/>
      <c r="BG14491" s="6"/>
    </row>
    <row r="14492" spans="34:59" x14ac:dyDescent="0.25">
      <c r="AH14492" s="10"/>
      <c r="AI14492" s="6"/>
      <c r="AJ14492" s="10"/>
      <c r="AK14492" s="10"/>
      <c r="AL14492" s="10"/>
      <c r="AM14492" s="10"/>
      <c r="AN14492" s="10"/>
      <c r="AO14492" s="10"/>
      <c r="AP14492" s="10"/>
      <c r="AQ14492" s="10"/>
      <c r="AR14492" s="10"/>
      <c r="AS14492" s="10"/>
      <c r="AT14492" s="10"/>
      <c r="AU14492" s="10"/>
      <c r="AV14492" s="10"/>
      <c r="AW14492" s="10"/>
      <c r="AX14492" s="10"/>
      <c r="AY14492" s="10"/>
      <c r="AZ14492" s="10"/>
      <c r="BA14492" s="10"/>
      <c r="BB14492" s="10"/>
      <c r="BC14492" s="10"/>
      <c r="BD14492" s="10"/>
      <c r="BE14492" s="10"/>
      <c r="BF14492" s="10"/>
      <c r="BG14492" s="6"/>
    </row>
    <row r="14493" spans="34:59" x14ac:dyDescent="0.25">
      <c r="AH14493" s="6"/>
      <c r="AI14493" s="6"/>
      <c r="AJ14493" s="6"/>
      <c r="AK14493" s="6"/>
      <c r="AL14493" s="6"/>
      <c r="AM14493" s="6"/>
      <c r="AN14493" s="6"/>
      <c r="AO14493" s="6"/>
      <c r="AP14493" s="6"/>
      <c r="AQ14493" s="6"/>
      <c r="AR14493" s="6"/>
      <c r="AS14493" s="6"/>
      <c r="AT14493" s="6"/>
      <c r="AU14493" s="6"/>
      <c r="AV14493" s="6"/>
      <c r="AW14493" s="6"/>
      <c r="AX14493" s="6"/>
      <c r="AY14493" s="6"/>
      <c r="AZ14493" s="6"/>
      <c r="BA14493" s="6"/>
      <c r="BB14493" s="6"/>
      <c r="BC14493" s="6"/>
      <c r="BD14493" s="6"/>
      <c r="BE14493" s="6"/>
      <c r="BF14493" s="6"/>
      <c r="BG14493" s="10"/>
    </row>
    <row r="14494" spans="34:59" x14ac:dyDescent="0.25">
      <c r="AH14494" s="10"/>
      <c r="AI14494" s="6"/>
    </row>
    <row r="14495" spans="34:59" x14ac:dyDescent="0.25">
      <c r="AH14495" s="6"/>
      <c r="AI14495" s="6"/>
      <c r="AJ14495" s="6"/>
      <c r="AK14495" s="6"/>
      <c r="AL14495" s="6"/>
      <c r="AM14495" s="6"/>
      <c r="AN14495" s="6"/>
      <c r="AO14495" s="6"/>
      <c r="AP14495" s="6"/>
      <c r="AQ14495" s="6"/>
      <c r="AR14495" s="6"/>
      <c r="AS14495" s="6"/>
      <c r="AT14495" s="6"/>
      <c r="AU14495" s="6"/>
      <c r="AV14495" s="6"/>
      <c r="AW14495" s="6"/>
      <c r="AX14495" s="6"/>
      <c r="AY14495" s="6"/>
      <c r="AZ14495" s="6"/>
      <c r="BA14495" s="6"/>
      <c r="BB14495" s="6"/>
      <c r="BC14495" s="6"/>
      <c r="BD14495" s="6"/>
      <c r="BE14495" s="6"/>
      <c r="BF14495" s="6"/>
      <c r="BG14495" s="6"/>
    </row>
    <row r="14496" spans="34:59" x14ac:dyDescent="0.25">
      <c r="AH14496" s="10"/>
      <c r="AI14496" s="6"/>
      <c r="AJ14496" s="10"/>
      <c r="AK14496" s="10"/>
      <c r="AL14496" s="10"/>
      <c r="AM14496" s="10"/>
      <c r="AN14496" s="10"/>
      <c r="AO14496" s="10"/>
      <c r="AP14496" s="10"/>
      <c r="AQ14496" s="10"/>
      <c r="AR14496" s="10"/>
      <c r="AS14496" s="10"/>
      <c r="AT14496" s="10"/>
      <c r="AU14496" s="10"/>
      <c r="AV14496" s="10"/>
      <c r="AW14496" s="10"/>
      <c r="AX14496" s="10"/>
      <c r="AY14496" s="10"/>
      <c r="AZ14496" s="10"/>
      <c r="BA14496" s="10"/>
      <c r="BB14496" s="10"/>
      <c r="BC14496" s="10"/>
      <c r="BD14496" s="10"/>
      <c r="BE14496" s="10"/>
      <c r="BF14496" s="10"/>
      <c r="BG14496" s="6"/>
    </row>
    <row r="14497" spans="34:59" x14ac:dyDescent="0.25">
      <c r="AH14497" s="6"/>
      <c r="AI14497" s="6"/>
      <c r="AJ14497" s="6"/>
      <c r="AK14497" s="6"/>
      <c r="AL14497" s="6"/>
      <c r="AM14497" s="6"/>
      <c r="AN14497" s="6"/>
      <c r="AO14497" s="6"/>
      <c r="AP14497" s="6"/>
      <c r="AQ14497" s="6"/>
      <c r="AR14497" s="6"/>
      <c r="AS14497" s="6"/>
      <c r="AT14497" s="6"/>
      <c r="AU14497" s="6"/>
      <c r="AV14497" s="6"/>
      <c r="AW14497" s="6"/>
      <c r="AX14497" s="6"/>
      <c r="AY14497" s="6"/>
      <c r="AZ14497" s="6"/>
      <c r="BA14497" s="6"/>
      <c r="BB14497" s="6"/>
      <c r="BC14497" s="6"/>
      <c r="BD14497" s="6"/>
      <c r="BE14497" s="6"/>
      <c r="BF14497" s="6"/>
      <c r="BG14497" s="10"/>
    </row>
    <row r="14498" spans="34:59" x14ac:dyDescent="0.25">
      <c r="AH14498" s="10"/>
      <c r="AI14498" s="6"/>
    </row>
    <row r="14499" spans="34:59" x14ac:dyDescent="0.25">
      <c r="AH14499" s="6"/>
      <c r="AI14499" s="6"/>
      <c r="AJ14499" s="6"/>
      <c r="AK14499" s="6"/>
      <c r="AL14499" s="6"/>
      <c r="AM14499" s="6"/>
      <c r="AN14499" s="6"/>
      <c r="AO14499" s="6"/>
      <c r="AP14499" s="6"/>
      <c r="AQ14499" s="6"/>
      <c r="AR14499" s="6"/>
      <c r="AS14499" s="6"/>
      <c r="AT14499" s="6"/>
      <c r="AU14499" s="6"/>
      <c r="AV14499" s="6"/>
      <c r="AW14499" s="6"/>
      <c r="AX14499" s="6"/>
      <c r="AY14499" s="6"/>
      <c r="AZ14499" s="6"/>
      <c r="BA14499" s="6"/>
      <c r="BB14499" s="6"/>
      <c r="BC14499" s="6"/>
      <c r="BD14499" s="6"/>
      <c r="BE14499" s="6"/>
      <c r="BF14499" s="6"/>
      <c r="BG14499" s="6"/>
    </row>
    <row r="14500" spans="34:59" x14ac:dyDescent="0.25">
      <c r="AH14500" s="10"/>
      <c r="AI14500" s="6"/>
      <c r="AJ14500" s="10"/>
      <c r="AK14500" s="10"/>
      <c r="AL14500" s="10"/>
      <c r="AM14500" s="10"/>
      <c r="AN14500" s="10"/>
      <c r="AO14500" s="10"/>
      <c r="AP14500" s="10"/>
      <c r="AQ14500" s="10"/>
      <c r="AR14500" s="10"/>
      <c r="AS14500" s="10"/>
      <c r="AT14500" s="10"/>
      <c r="AU14500" s="10"/>
      <c r="AV14500" s="10"/>
      <c r="AW14500" s="10"/>
      <c r="AX14500" s="10"/>
      <c r="AY14500" s="10"/>
      <c r="AZ14500" s="10"/>
      <c r="BA14500" s="10"/>
      <c r="BB14500" s="10"/>
      <c r="BC14500" s="10"/>
      <c r="BD14500" s="10"/>
      <c r="BE14500" s="10"/>
      <c r="BF14500" s="10"/>
      <c r="BG14500" s="6"/>
    </row>
    <row r="14502" spans="34:59" x14ac:dyDescent="0.25">
      <c r="AH14502" s="10"/>
      <c r="AI14502" s="6"/>
    </row>
    <row r="14503" spans="34:59" x14ac:dyDescent="0.25">
      <c r="AH14503" s="6"/>
      <c r="AI14503" s="6"/>
      <c r="AJ14503" s="6"/>
      <c r="AK14503" s="6"/>
      <c r="AL14503" s="6"/>
      <c r="AM14503" s="6"/>
      <c r="AN14503" s="6"/>
      <c r="AO14503" s="6"/>
      <c r="AP14503" s="6"/>
      <c r="AQ14503" s="6"/>
      <c r="AR14503" s="6"/>
      <c r="AS14503" s="6"/>
      <c r="AT14503" s="6"/>
      <c r="AU14503" s="6"/>
      <c r="AV14503" s="6"/>
      <c r="AW14503" s="6"/>
      <c r="AX14503" s="6"/>
      <c r="AY14503" s="6"/>
      <c r="AZ14503" s="6"/>
      <c r="BA14503" s="6"/>
      <c r="BB14503" s="6"/>
      <c r="BC14503" s="6"/>
      <c r="BD14503" s="6"/>
      <c r="BE14503" s="6"/>
      <c r="BF14503" s="6"/>
      <c r="BG14503" s="6"/>
    </row>
    <row r="14504" spans="34:59" x14ac:dyDescent="0.25">
      <c r="AH14504" s="10"/>
      <c r="AI14504" s="6"/>
      <c r="AJ14504" s="10"/>
      <c r="AK14504" s="10"/>
      <c r="AL14504" s="10"/>
      <c r="AM14504" s="10"/>
      <c r="AN14504" s="10"/>
      <c r="AO14504" s="10"/>
      <c r="AP14504" s="10"/>
      <c r="AQ14504" s="10"/>
      <c r="AR14504" s="10"/>
      <c r="AS14504" s="10"/>
      <c r="AT14504" s="10"/>
      <c r="AU14504" s="10"/>
      <c r="AV14504" s="10"/>
      <c r="AW14504" s="10"/>
      <c r="AX14504" s="10"/>
      <c r="AY14504" s="10"/>
      <c r="AZ14504" s="10"/>
      <c r="BA14504" s="10"/>
      <c r="BB14504" s="10"/>
      <c r="BC14504" s="10"/>
      <c r="BD14504" s="10"/>
      <c r="BE14504" s="10"/>
      <c r="BF14504" s="10"/>
      <c r="BG14504" s="6"/>
    </row>
    <row r="14505" spans="34:59" x14ac:dyDescent="0.25">
      <c r="AH14505" s="6"/>
      <c r="AI14505" s="6"/>
      <c r="AJ14505" s="6"/>
      <c r="AK14505" s="6"/>
      <c r="AL14505" s="6"/>
      <c r="AM14505" s="6"/>
      <c r="AN14505" s="6"/>
      <c r="AO14505" s="6"/>
      <c r="AP14505" s="6"/>
      <c r="AQ14505" s="6"/>
      <c r="AR14505" s="6"/>
      <c r="AS14505" s="6"/>
      <c r="AT14505" s="6"/>
      <c r="AU14505" s="6"/>
      <c r="AV14505" s="6"/>
      <c r="AW14505" s="6"/>
      <c r="AX14505" s="6"/>
      <c r="AY14505" s="6"/>
      <c r="AZ14505" s="6"/>
      <c r="BA14505" s="6"/>
      <c r="BB14505" s="6"/>
      <c r="BC14505" s="6"/>
      <c r="BD14505" s="6"/>
      <c r="BE14505" s="6"/>
      <c r="BF14505" s="6"/>
      <c r="BG14505" s="10"/>
    </row>
    <row r="14506" spans="34:59" x14ac:dyDescent="0.25">
      <c r="AH14506" s="10"/>
      <c r="AI14506" s="6"/>
    </row>
    <row r="14507" spans="34:59" x14ac:dyDescent="0.25">
      <c r="AH14507" s="6"/>
      <c r="AI14507" s="6"/>
      <c r="AJ14507" s="6"/>
      <c r="AK14507" s="6"/>
      <c r="AL14507" s="6"/>
      <c r="AM14507" s="6"/>
      <c r="AN14507" s="6"/>
      <c r="AO14507" s="6"/>
      <c r="AP14507" s="6"/>
      <c r="AQ14507" s="6"/>
      <c r="AR14507" s="6"/>
      <c r="AS14507" s="6"/>
      <c r="AT14507" s="6"/>
      <c r="AU14507" s="6"/>
      <c r="AV14507" s="6"/>
      <c r="AW14507" s="6"/>
      <c r="AX14507" s="6"/>
      <c r="AY14507" s="6"/>
      <c r="AZ14507" s="6"/>
      <c r="BA14507" s="6"/>
      <c r="BB14507" s="6"/>
      <c r="BC14507" s="6"/>
      <c r="BD14507" s="6"/>
      <c r="BE14507" s="6"/>
      <c r="BF14507" s="6"/>
      <c r="BG14507" s="6"/>
    </row>
    <row r="14508" spans="34:59" x14ac:dyDescent="0.25">
      <c r="AH14508" s="10"/>
      <c r="AI14508" s="6"/>
      <c r="AJ14508" s="10"/>
      <c r="AK14508" s="10"/>
      <c r="AL14508" s="10"/>
      <c r="AM14508" s="10"/>
      <c r="AN14508" s="10"/>
      <c r="AO14508" s="10"/>
      <c r="AP14508" s="10"/>
      <c r="AQ14508" s="10"/>
      <c r="AR14508" s="10"/>
      <c r="AS14508" s="10"/>
      <c r="AT14508" s="10"/>
      <c r="AU14508" s="10"/>
      <c r="AV14508" s="10"/>
      <c r="AW14508" s="10"/>
      <c r="AX14508" s="10"/>
      <c r="AY14508" s="10"/>
      <c r="AZ14508" s="10"/>
      <c r="BA14508" s="10"/>
      <c r="BB14508" s="10"/>
      <c r="BC14508" s="10"/>
      <c r="BD14508" s="10"/>
      <c r="BE14508" s="10"/>
      <c r="BF14508" s="10"/>
      <c r="BG14508" s="6"/>
    </row>
    <row r="14509" spans="34:59" x14ac:dyDescent="0.25">
      <c r="AH14509" s="6"/>
      <c r="AI14509" s="6"/>
      <c r="AJ14509" s="6"/>
      <c r="AK14509" s="6"/>
      <c r="AL14509" s="6"/>
      <c r="AM14509" s="6"/>
      <c r="AN14509" s="6"/>
      <c r="AO14509" s="6"/>
      <c r="AP14509" s="6"/>
      <c r="AQ14509" s="6"/>
      <c r="AR14509" s="6"/>
      <c r="AS14509" s="6"/>
      <c r="AT14509" s="6"/>
      <c r="AU14509" s="6"/>
      <c r="AV14509" s="6"/>
      <c r="AW14509" s="6"/>
      <c r="AX14509" s="6"/>
      <c r="AY14509" s="6"/>
      <c r="AZ14509" s="6"/>
      <c r="BA14509" s="6"/>
      <c r="BB14509" s="6"/>
      <c r="BC14509" s="6"/>
      <c r="BD14509" s="6"/>
      <c r="BE14509" s="6"/>
      <c r="BF14509" s="6"/>
      <c r="BG14509" s="10"/>
    </row>
    <row r="14510" spans="34:59" x14ac:dyDescent="0.25">
      <c r="AH14510" s="10"/>
      <c r="AI14510" s="6"/>
    </row>
    <row r="14511" spans="34:59" x14ac:dyDescent="0.25">
      <c r="AH14511" s="6"/>
      <c r="AI14511" s="6"/>
      <c r="AJ14511" s="6"/>
      <c r="AK14511" s="6"/>
      <c r="AL14511" s="6"/>
      <c r="AM14511" s="6"/>
      <c r="AN14511" s="6"/>
      <c r="AO14511" s="6"/>
      <c r="AP14511" s="6"/>
      <c r="AQ14511" s="6"/>
      <c r="AR14511" s="6"/>
      <c r="AS14511" s="6"/>
      <c r="AT14511" s="6"/>
      <c r="AU14511" s="6"/>
      <c r="AV14511" s="6"/>
      <c r="AW14511" s="6"/>
      <c r="AX14511" s="6"/>
      <c r="AY14511" s="6"/>
      <c r="AZ14511" s="6"/>
      <c r="BA14511" s="6"/>
      <c r="BB14511" s="6"/>
      <c r="BC14511" s="6"/>
      <c r="BD14511" s="6"/>
      <c r="BE14511" s="6"/>
      <c r="BF14511" s="6"/>
      <c r="BG14511" s="6"/>
    </row>
    <row r="14512" spans="34:59" x14ac:dyDescent="0.25">
      <c r="AH14512" s="10"/>
      <c r="AI14512" s="6"/>
      <c r="AJ14512" s="10"/>
      <c r="AK14512" s="10"/>
      <c r="AL14512" s="10"/>
      <c r="AM14512" s="10"/>
      <c r="AN14512" s="10"/>
      <c r="AO14512" s="10"/>
      <c r="AP14512" s="10"/>
      <c r="AQ14512" s="10"/>
      <c r="AR14512" s="10"/>
      <c r="AS14512" s="10"/>
      <c r="AT14512" s="10"/>
      <c r="AU14512" s="10"/>
      <c r="AV14512" s="10"/>
      <c r="AW14512" s="10"/>
      <c r="AX14512" s="10"/>
      <c r="AY14512" s="10"/>
      <c r="AZ14512" s="10"/>
      <c r="BA14512" s="10"/>
      <c r="BB14512" s="10"/>
      <c r="BC14512" s="10"/>
      <c r="BD14512" s="10"/>
      <c r="BE14512" s="10"/>
      <c r="BF14512" s="10"/>
      <c r="BG14512" s="6"/>
    </row>
    <row r="14513" spans="34:59" x14ac:dyDescent="0.25">
      <c r="AH14513" s="6"/>
      <c r="AI14513" s="6"/>
      <c r="AJ14513" s="6"/>
      <c r="AK14513" s="6"/>
      <c r="AL14513" s="6"/>
      <c r="AM14513" s="6"/>
      <c r="AN14513" s="6"/>
      <c r="AO14513" s="6"/>
      <c r="AP14513" s="6"/>
      <c r="AQ14513" s="6"/>
      <c r="AR14513" s="6"/>
      <c r="AS14513" s="6"/>
      <c r="AT14513" s="6"/>
      <c r="AU14513" s="6"/>
      <c r="AV14513" s="6"/>
      <c r="AW14513" s="6"/>
      <c r="AX14513" s="6"/>
      <c r="AY14513" s="6"/>
      <c r="AZ14513" s="6"/>
      <c r="BA14513" s="6"/>
      <c r="BB14513" s="6"/>
      <c r="BC14513" s="6"/>
      <c r="BD14513" s="6"/>
      <c r="BE14513" s="6"/>
      <c r="BF14513" s="6"/>
      <c r="BG14513" s="10"/>
    </row>
    <row r="14514" spans="34:59" x14ac:dyDescent="0.25">
      <c r="AH14514" s="10"/>
      <c r="AI14514" s="6"/>
    </row>
    <row r="14515" spans="34:59" x14ac:dyDescent="0.25">
      <c r="AH14515" s="6"/>
      <c r="AI14515" s="6"/>
      <c r="AJ14515" s="6"/>
      <c r="AK14515" s="6"/>
      <c r="AL14515" s="6"/>
      <c r="AM14515" s="6"/>
      <c r="AN14515" s="6"/>
      <c r="AO14515" s="6"/>
      <c r="AP14515" s="6"/>
      <c r="AQ14515" s="6"/>
      <c r="AR14515" s="6"/>
      <c r="AS14515" s="6"/>
      <c r="AT14515" s="6"/>
      <c r="AU14515" s="6"/>
      <c r="AV14515" s="6"/>
      <c r="AW14515" s="6"/>
      <c r="AX14515" s="6"/>
      <c r="AY14515" s="6"/>
      <c r="AZ14515" s="6"/>
      <c r="BA14515" s="6"/>
      <c r="BB14515" s="6"/>
      <c r="BC14515" s="6"/>
      <c r="BD14515" s="6"/>
      <c r="BE14515" s="6"/>
      <c r="BF14515" s="6"/>
      <c r="BG14515" s="6"/>
    </row>
    <row r="14516" spans="34:59" x14ac:dyDescent="0.25">
      <c r="AH14516" s="10"/>
      <c r="AI14516" s="6"/>
      <c r="AJ14516" s="10"/>
      <c r="AK14516" s="10"/>
      <c r="AL14516" s="10"/>
      <c r="AM14516" s="10"/>
      <c r="AN14516" s="10"/>
      <c r="AO14516" s="10"/>
      <c r="AP14516" s="10"/>
      <c r="AQ14516" s="10"/>
      <c r="AR14516" s="10"/>
      <c r="AS14516" s="10"/>
      <c r="AT14516" s="10"/>
      <c r="AU14516" s="10"/>
      <c r="AV14516" s="10"/>
      <c r="AW14516" s="10"/>
      <c r="AX14516" s="10"/>
      <c r="AY14516" s="10"/>
      <c r="AZ14516" s="10"/>
      <c r="BA14516" s="10"/>
      <c r="BB14516" s="10"/>
      <c r="BC14516" s="10"/>
      <c r="BD14516" s="10"/>
      <c r="BE14516" s="10"/>
      <c r="BF14516" s="10"/>
      <c r="BG14516" s="6"/>
    </row>
    <row r="14518" spans="34:59" x14ac:dyDescent="0.25">
      <c r="AH14518" s="10"/>
      <c r="AI14518" s="6"/>
    </row>
    <row r="14519" spans="34:59" x14ac:dyDescent="0.25">
      <c r="AH14519" s="6"/>
      <c r="AI14519" s="6"/>
      <c r="AJ14519" s="6"/>
      <c r="AK14519" s="6"/>
      <c r="AL14519" s="6"/>
      <c r="AM14519" s="6"/>
      <c r="AN14519" s="6"/>
      <c r="AO14519" s="6"/>
      <c r="AP14519" s="6"/>
      <c r="AQ14519" s="6"/>
      <c r="AR14519" s="6"/>
      <c r="AS14519" s="6"/>
      <c r="AT14519" s="6"/>
      <c r="AU14519" s="6"/>
      <c r="AV14519" s="6"/>
      <c r="AW14519" s="6"/>
      <c r="AX14519" s="6"/>
      <c r="AY14519" s="6"/>
      <c r="AZ14519" s="6"/>
      <c r="BA14519" s="6"/>
      <c r="BB14519" s="6"/>
      <c r="BC14519" s="6"/>
      <c r="BD14519" s="6"/>
      <c r="BE14519" s="6"/>
      <c r="BF14519" s="6"/>
      <c r="BG14519" s="6"/>
    </row>
    <row r="14520" spans="34:59" x14ac:dyDescent="0.25">
      <c r="AH14520" s="10"/>
      <c r="AI14520" s="6"/>
      <c r="AJ14520" s="10"/>
      <c r="AK14520" s="10"/>
      <c r="AL14520" s="10"/>
      <c r="AM14520" s="10"/>
      <c r="AN14520" s="10"/>
      <c r="AO14520" s="10"/>
      <c r="AP14520" s="10"/>
      <c r="AQ14520" s="10"/>
      <c r="AR14520" s="10"/>
      <c r="AS14520" s="10"/>
      <c r="AT14520" s="10"/>
      <c r="AU14520" s="10"/>
      <c r="AV14520" s="10"/>
      <c r="AW14520" s="10"/>
      <c r="AX14520" s="10"/>
      <c r="AY14520" s="10"/>
      <c r="AZ14520" s="10"/>
      <c r="BA14520" s="10"/>
      <c r="BB14520" s="10"/>
      <c r="BC14520" s="10"/>
      <c r="BD14520" s="10"/>
      <c r="BE14520" s="10"/>
      <c r="BF14520" s="10"/>
      <c r="BG14520" s="6"/>
    </row>
    <row r="14521" spans="34:59" x14ac:dyDescent="0.25">
      <c r="AH14521" s="6"/>
      <c r="AI14521" s="6"/>
      <c r="AJ14521" s="6"/>
      <c r="AK14521" s="6"/>
      <c r="AL14521" s="6"/>
      <c r="AM14521" s="6"/>
      <c r="AN14521" s="6"/>
      <c r="AO14521" s="6"/>
      <c r="AP14521" s="6"/>
      <c r="AQ14521" s="6"/>
      <c r="AR14521" s="6"/>
      <c r="AS14521" s="6"/>
      <c r="AT14521" s="6"/>
      <c r="AU14521" s="6"/>
      <c r="AV14521" s="6"/>
      <c r="AW14521" s="6"/>
      <c r="AX14521" s="6"/>
      <c r="AY14521" s="6"/>
      <c r="AZ14521" s="6"/>
      <c r="BA14521" s="6"/>
      <c r="BB14521" s="6"/>
      <c r="BC14521" s="6"/>
      <c r="BD14521" s="6"/>
      <c r="BE14521" s="6"/>
      <c r="BF14521" s="6"/>
      <c r="BG14521" s="10"/>
    </row>
    <row r="14522" spans="34:59" x14ac:dyDescent="0.25">
      <c r="AH14522" s="10"/>
      <c r="AI14522" s="6"/>
    </row>
    <row r="14523" spans="34:59" x14ac:dyDescent="0.25">
      <c r="AH14523" s="6"/>
      <c r="AI14523" s="6"/>
      <c r="AJ14523" s="6"/>
      <c r="AK14523" s="6"/>
      <c r="AL14523" s="6"/>
      <c r="AM14523" s="6"/>
      <c r="AN14523" s="6"/>
      <c r="AO14523" s="6"/>
      <c r="AP14523" s="6"/>
      <c r="AQ14523" s="6"/>
      <c r="AR14523" s="6"/>
      <c r="AS14523" s="6"/>
      <c r="AT14523" s="6"/>
      <c r="AU14523" s="6"/>
      <c r="AV14523" s="6"/>
      <c r="AW14523" s="6"/>
      <c r="AX14523" s="6"/>
      <c r="AY14523" s="6"/>
      <c r="AZ14523" s="6"/>
      <c r="BA14523" s="6"/>
      <c r="BB14523" s="6"/>
      <c r="BC14523" s="6"/>
      <c r="BD14523" s="6"/>
      <c r="BE14523" s="6"/>
      <c r="BF14523" s="6"/>
      <c r="BG14523" s="6"/>
    </row>
    <row r="14524" spans="34:59" x14ac:dyDescent="0.25">
      <c r="AH14524" s="10"/>
      <c r="AI14524" s="6"/>
      <c r="AJ14524" s="10"/>
      <c r="AK14524" s="10"/>
      <c r="AL14524" s="10"/>
      <c r="AM14524" s="10"/>
      <c r="AN14524" s="10"/>
      <c r="AO14524" s="10"/>
      <c r="AP14524" s="10"/>
      <c r="AQ14524" s="10"/>
      <c r="AR14524" s="10"/>
      <c r="AS14524" s="10"/>
      <c r="AT14524" s="10"/>
      <c r="AU14524" s="10"/>
      <c r="AV14524" s="10"/>
      <c r="AW14524" s="10"/>
      <c r="AX14524" s="10"/>
      <c r="AY14524" s="10"/>
      <c r="AZ14524" s="10"/>
      <c r="BA14524" s="10"/>
      <c r="BB14524" s="10"/>
      <c r="BC14524" s="10"/>
      <c r="BD14524" s="10"/>
      <c r="BE14524" s="10"/>
      <c r="BF14524" s="10"/>
      <c r="BG14524" s="6"/>
    </row>
    <row r="14525" spans="34:59" x14ac:dyDescent="0.25">
      <c r="AH14525" s="6"/>
      <c r="AI14525" s="6"/>
      <c r="AJ14525" s="6"/>
      <c r="AK14525" s="6"/>
      <c r="AL14525" s="6"/>
      <c r="AM14525" s="6"/>
      <c r="AN14525" s="6"/>
      <c r="AO14525" s="6"/>
      <c r="AP14525" s="6"/>
      <c r="AQ14525" s="6"/>
      <c r="AR14525" s="6"/>
      <c r="AS14525" s="6"/>
      <c r="AT14525" s="6"/>
      <c r="AU14525" s="6"/>
      <c r="AV14525" s="6"/>
      <c r="AW14525" s="6"/>
      <c r="AX14525" s="6"/>
      <c r="AY14525" s="6"/>
      <c r="AZ14525" s="6"/>
      <c r="BA14525" s="6"/>
      <c r="BB14525" s="6"/>
      <c r="BC14525" s="6"/>
      <c r="BD14525" s="6"/>
      <c r="BE14525" s="6"/>
      <c r="BF14525" s="6"/>
      <c r="BG14525" s="10"/>
    </row>
    <row r="14526" spans="34:59" x14ac:dyDescent="0.25">
      <c r="AH14526" s="10"/>
      <c r="AI14526" s="6"/>
    </row>
    <row r="14527" spans="34:59" x14ac:dyDescent="0.25">
      <c r="AH14527" s="6"/>
      <c r="AI14527" s="6"/>
      <c r="AJ14527" s="6"/>
      <c r="AK14527" s="6"/>
      <c r="AL14527" s="6"/>
      <c r="AM14527" s="6"/>
      <c r="AN14527" s="6"/>
      <c r="AO14527" s="6"/>
      <c r="AP14527" s="6"/>
      <c r="AQ14527" s="6"/>
      <c r="AR14527" s="6"/>
      <c r="AS14527" s="6"/>
      <c r="AT14527" s="6"/>
      <c r="AU14527" s="6"/>
      <c r="AV14527" s="6"/>
      <c r="AW14527" s="6"/>
      <c r="AX14527" s="6"/>
      <c r="AY14527" s="6"/>
      <c r="AZ14527" s="6"/>
      <c r="BA14527" s="6"/>
      <c r="BB14527" s="6"/>
      <c r="BC14527" s="6"/>
      <c r="BD14527" s="6"/>
      <c r="BE14527" s="6"/>
      <c r="BF14527" s="6"/>
      <c r="BG14527" s="6"/>
    </row>
    <row r="14528" spans="34:59" x14ac:dyDescent="0.25">
      <c r="AH14528" s="10"/>
      <c r="AI14528" s="6"/>
      <c r="AJ14528" s="10"/>
      <c r="AK14528" s="10"/>
      <c r="AL14528" s="10"/>
      <c r="AM14528" s="10"/>
      <c r="AN14528" s="10"/>
      <c r="AO14528" s="10"/>
      <c r="AP14528" s="10"/>
      <c r="AQ14528" s="10"/>
      <c r="AR14528" s="10"/>
      <c r="AS14528" s="10"/>
      <c r="AT14528" s="10"/>
      <c r="AU14528" s="10"/>
      <c r="AV14528" s="10"/>
      <c r="AW14528" s="10"/>
      <c r="AX14528" s="10"/>
      <c r="AY14528" s="10"/>
      <c r="AZ14528" s="10"/>
      <c r="BA14528" s="10"/>
      <c r="BB14528" s="10"/>
      <c r="BC14528" s="10"/>
      <c r="BD14528" s="10"/>
      <c r="BE14528" s="10"/>
      <c r="BF14528" s="10"/>
      <c r="BG14528" s="6"/>
    </row>
    <row r="14529" spans="34:59" x14ac:dyDescent="0.25">
      <c r="AH14529" s="6"/>
      <c r="AI14529" s="6"/>
      <c r="AJ14529" s="6"/>
      <c r="AK14529" s="6"/>
      <c r="AL14529" s="6"/>
      <c r="AM14529" s="6"/>
      <c r="AN14529" s="6"/>
      <c r="AO14529" s="6"/>
      <c r="AP14529" s="6"/>
      <c r="AQ14529" s="6"/>
      <c r="AR14529" s="6"/>
      <c r="AS14529" s="6"/>
      <c r="AT14529" s="6"/>
      <c r="AU14529" s="6"/>
      <c r="AV14529" s="6"/>
      <c r="AW14529" s="6"/>
      <c r="AX14529" s="6"/>
      <c r="AY14529" s="6"/>
      <c r="AZ14529" s="6"/>
      <c r="BA14529" s="6"/>
      <c r="BB14529" s="6"/>
      <c r="BC14529" s="6"/>
      <c r="BD14529" s="6"/>
      <c r="BE14529" s="6"/>
      <c r="BF14529" s="6"/>
      <c r="BG14529" s="10"/>
    </row>
    <row r="14530" spans="34:59" x14ac:dyDescent="0.25">
      <c r="AH14530" s="10"/>
      <c r="AI14530" s="6"/>
    </row>
    <row r="14531" spans="34:59" x14ac:dyDescent="0.25">
      <c r="AH14531" s="6"/>
      <c r="AI14531" s="6"/>
      <c r="AJ14531" s="6"/>
      <c r="AK14531" s="6"/>
      <c r="AL14531" s="6"/>
      <c r="AM14531" s="6"/>
      <c r="AN14531" s="6"/>
      <c r="AO14531" s="6"/>
      <c r="AP14531" s="6"/>
      <c r="AQ14531" s="6"/>
      <c r="AR14531" s="6"/>
      <c r="AS14531" s="6"/>
      <c r="AT14531" s="6"/>
      <c r="AU14531" s="6"/>
      <c r="AV14531" s="6"/>
      <c r="AW14531" s="6"/>
      <c r="AX14531" s="6"/>
      <c r="AY14531" s="6"/>
      <c r="AZ14531" s="6"/>
      <c r="BA14531" s="6"/>
      <c r="BB14531" s="6"/>
      <c r="BC14531" s="6"/>
      <c r="BD14531" s="6"/>
      <c r="BE14531" s="6"/>
      <c r="BF14531" s="6"/>
      <c r="BG14531" s="6"/>
    </row>
    <row r="14532" spans="34:59" x14ac:dyDescent="0.25">
      <c r="AH14532" s="10"/>
      <c r="AI14532" s="6"/>
      <c r="AJ14532" s="10"/>
      <c r="AK14532" s="10"/>
      <c r="AL14532" s="10"/>
      <c r="AM14532" s="10"/>
      <c r="AN14532" s="10"/>
      <c r="AO14532" s="10"/>
      <c r="AP14532" s="10"/>
      <c r="AQ14532" s="10"/>
      <c r="AR14532" s="10"/>
      <c r="AS14532" s="10"/>
      <c r="AT14532" s="10"/>
      <c r="AU14532" s="10"/>
      <c r="AV14532" s="10"/>
      <c r="AW14532" s="10"/>
      <c r="AX14532" s="10"/>
      <c r="AY14532" s="10"/>
      <c r="AZ14532" s="10"/>
      <c r="BA14532" s="10"/>
      <c r="BB14532" s="10"/>
      <c r="BC14532" s="10"/>
      <c r="BD14532" s="10"/>
      <c r="BE14532" s="10"/>
      <c r="BF14532" s="10"/>
      <c r="BG14532" s="6"/>
    </row>
    <row r="14534" spans="34:59" x14ac:dyDescent="0.25">
      <c r="AH14534" s="10"/>
      <c r="AI14534" s="6"/>
    </row>
    <row r="14535" spans="34:59" x14ac:dyDescent="0.25">
      <c r="AH14535" s="6"/>
      <c r="AI14535" s="6"/>
      <c r="AJ14535" s="6"/>
      <c r="AK14535" s="6"/>
      <c r="AL14535" s="6"/>
      <c r="AM14535" s="6"/>
      <c r="AN14535" s="6"/>
      <c r="AO14535" s="6"/>
      <c r="AP14535" s="6"/>
      <c r="AQ14535" s="6"/>
      <c r="AR14535" s="6"/>
      <c r="AS14535" s="6"/>
      <c r="AT14535" s="6"/>
      <c r="AU14535" s="6"/>
      <c r="AV14535" s="6"/>
      <c r="AW14535" s="6"/>
      <c r="AX14535" s="6"/>
      <c r="AY14535" s="6"/>
      <c r="AZ14535" s="6"/>
      <c r="BA14535" s="6"/>
      <c r="BB14535" s="6"/>
      <c r="BC14535" s="6"/>
      <c r="BD14535" s="6"/>
      <c r="BE14535" s="6"/>
      <c r="BF14535" s="6"/>
      <c r="BG14535" s="6"/>
    </row>
    <row r="14536" spans="34:59" x14ac:dyDescent="0.25">
      <c r="AH14536" s="10"/>
      <c r="AI14536" s="6"/>
      <c r="AJ14536" s="10"/>
      <c r="AK14536" s="10"/>
      <c r="AL14536" s="10"/>
      <c r="AM14536" s="10"/>
      <c r="AN14536" s="10"/>
      <c r="AO14536" s="10"/>
      <c r="AP14536" s="10"/>
      <c r="AQ14536" s="10"/>
      <c r="AR14536" s="10"/>
      <c r="AS14536" s="10"/>
      <c r="AT14536" s="10"/>
      <c r="AU14536" s="10"/>
      <c r="AV14536" s="10"/>
      <c r="AW14536" s="10"/>
      <c r="AX14536" s="10"/>
      <c r="AY14536" s="10"/>
      <c r="AZ14536" s="10"/>
      <c r="BA14536" s="10"/>
      <c r="BB14536" s="10"/>
      <c r="BC14536" s="10"/>
      <c r="BD14536" s="10"/>
      <c r="BE14536" s="10"/>
      <c r="BF14536" s="10"/>
      <c r="BG14536" s="6"/>
    </row>
    <row r="14537" spans="34:59" x14ac:dyDescent="0.25">
      <c r="AH14537" s="6"/>
      <c r="AI14537" s="6"/>
      <c r="AJ14537" s="6"/>
      <c r="AK14537" s="6"/>
      <c r="AL14537" s="6"/>
      <c r="AM14537" s="6"/>
      <c r="AN14537" s="6"/>
      <c r="AO14537" s="6"/>
      <c r="AP14537" s="6"/>
      <c r="AQ14537" s="6"/>
      <c r="AR14537" s="6"/>
      <c r="AS14537" s="6"/>
      <c r="AT14537" s="6"/>
      <c r="AU14537" s="6"/>
      <c r="AV14537" s="6"/>
      <c r="AW14537" s="6"/>
      <c r="AX14537" s="6"/>
      <c r="AY14537" s="6"/>
      <c r="AZ14537" s="6"/>
      <c r="BA14537" s="6"/>
      <c r="BB14537" s="6"/>
      <c r="BC14537" s="6"/>
      <c r="BD14537" s="6"/>
      <c r="BE14537" s="6"/>
      <c r="BF14537" s="6"/>
      <c r="BG14537" s="10"/>
    </row>
    <row r="14538" spans="34:59" x14ac:dyDescent="0.25">
      <c r="AH14538" s="10"/>
      <c r="AI14538" s="6"/>
    </row>
    <row r="14539" spans="34:59" x14ac:dyDescent="0.25">
      <c r="AH14539" s="6"/>
      <c r="AI14539" s="6"/>
      <c r="AJ14539" s="6"/>
      <c r="AK14539" s="6"/>
      <c r="AL14539" s="6"/>
      <c r="AM14539" s="6"/>
      <c r="AN14539" s="6"/>
      <c r="AO14539" s="6"/>
      <c r="AP14539" s="6"/>
      <c r="AQ14539" s="6"/>
      <c r="AR14539" s="6"/>
      <c r="AS14539" s="6"/>
      <c r="AT14539" s="6"/>
      <c r="AU14539" s="6"/>
      <c r="AV14539" s="6"/>
      <c r="AW14539" s="6"/>
      <c r="AX14539" s="6"/>
      <c r="AY14539" s="6"/>
      <c r="AZ14539" s="6"/>
      <c r="BA14539" s="6"/>
      <c r="BB14539" s="6"/>
      <c r="BC14539" s="6"/>
      <c r="BD14539" s="6"/>
      <c r="BE14539" s="6"/>
      <c r="BF14539" s="6"/>
      <c r="BG14539" s="6"/>
    </row>
    <row r="14540" spans="34:59" x14ac:dyDescent="0.25">
      <c r="AH14540" s="10"/>
      <c r="AI14540" s="6"/>
      <c r="AJ14540" s="10"/>
      <c r="AK14540" s="10"/>
      <c r="AL14540" s="10"/>
      <c r="AM14540" s="10"/>
      <c r="AN14540" s="10"/>
      <c r="AO14540" s="10"/>
      <c r="AP14540" s="10"/>
      <c r="AQ14540" s="10"/>
      <c r="AR14540" s="10"/>
      <c r="AS14540" s="10"/>
      <c r="AT14540" s="10"/>
      <c r="AU14540" s="10"/>
      <c r="AV14540" s="10"/>
      <c r="AW14540" s="10"/>
      <c r="AX14540" s="10"/>
      <c r="AY14540" s="10"/>
      <c r="AZ14540" s="10"/>
      <c r="BA14540" s="10"/>
      <c r="BB14540" s="10"/>
      <c r="BC14540" s="10"/>
      <c r="BD14540" s="10"/>
      <c r="BE14540" s="10"/>
      <c r="BF14540" s="10"/>
      <c r="BG14540" s="6"/>
    </row>
    <row r="14541" spans="34:59" x14ac:dyDescent="0.25">
      <c r="AH14541" s="6"/>
      <c r="AI14541" s="6"/>
      <c r="AJ14541" s="6"/>
      <c r="AK14541" s="6"/>
      <c r="AL14541" s="6"/>
      <c r="AM14541" s="6"/>
      <c r="AN14541" s="6"/>
      <c r="AO14541" s="6"/>
      <c r="AP14541" s="6"/>
      <c r="AQ14541" s="6"/>
      <c r="AR14541" s="6"/>
      <c r="AS14541" s="6"/>
      <c r="AT14541" s="6"/>
      <c r="AU14541" s="6"/>
      <c r="AV14541" s="6"/>
      <c r="AW14541" s="6"/>
      <c r="AX14541" s="6"/>
      <c r="AY14541" s="6"/>
      <c r="AZ14541" s="6"/>
      <c r="BA14541" s="6"/>
      <c r="BB14541" s="6"/>
      <c r="BC14541" s="6"/>
      <c r="BD14541" s="6"/>
      <c r="BE14541" s="6"/>
      <c r="BF14541" s="6"/>
      <c r="BG14541" s="10"/>
    </row>
    <row r="14542" spans="34:59" x14ac:dyDescent="0.25">
      <c r="AH14542" s="10"/>
      <c r="AI14542" s="6"/>
    </row>
    <row r="14543" spans="34:59" x14ac:dyDescent="0.25">
      <c r="AH14543" s="6"/>
      <c r="AI14543" s="6"/>
      <c r="AJ14543" s="6"/>
      <c r="AK14543" s="6"/>
      <c r="AL14543" s="6"/>
      <c r="AM14543" s="6"/>
      <c r="AN14543" s="6"/>
      <c r="AO14543" s="6"/>
      <c r="AP14543" s="6"/>
      <c r="AQ14543" s="6"/>
      <c r="AR14543" s="6"/>
      <c r="AS14543" s="6"/>
      <c r="AT14543" s="6"/>
      <c r="AU14543" s="6"/>
      <c r="AV14543" s="6"/>
      <c r="AW14543" s="6"/>
      <c r="AX14543" s="6"/>
      <c r="AY14543" s="6"/>
      <c r="AZ14543" s="6"/>
      <c r="BA14543" s="6"/>
      <c r="BB14543" s="6"/>
      <c r="BC14543" s="6"/>
      <c r="BD14543" s="6"/>
      <c r="BE14543" s="6"/>
      <c r="BF14543" s="6"/>
      <c r="BG14543" s="6"/>
    </row>
    <row r="14544" spans="34:59" x14ac:dyDescent="0.25">
      <c r="AH14544" s="10"/>
      <c r="AI14544" s="6"/>
      <c r="AJ14544" s="10"/>
      <c r="AK14544" s="10"/>
      <c r="AL14544" s="10"/>
      <c r="AM14544" s="10"/>
      <c r="AN14544" s="10"/>
      <c r="AO14544" s="10"/>
      <c r="AP14544" s="10"/>
      <c r="AQ14544" s="10"/>
      <c r="AR14544" s="10"/>
      <c r="AS14544" s="10"/>
      <c r="AT14544" s="10"/>
      <c r="AU14544" s="10"/>
      <c r="AV14544" s="10"/>
      <c r="AW14544" s="10"/>
      <c r="AX14544" s="10"/>
      <c r="AY14544" s="10"/>
      <c r="AZ14544" s="10"/>
      <c r="BA14544" s="10"/>
      <c r="BB14544" s="10"/>
      <c r="BC14544" s="10"/>
      <c r="BD14544" s="10"/>
      <c r="BE14544" s="10"/>
      <c r="BF14544" s="10"/>
      <c r="BG14544" s="6"/>
    </row>
    <row r="14545" spans="34:59" x14ac:dyDescent="0.25">
      <c r="AH14545" s="6"/>
      <c r="AI14545" s="6"/>
      <c r="AJ14545" s="6"/>
      <c r="AK14545" s="6"/>
      <c r="AL14545" s="6"/>
      <c r="AM14545" s="6"/>
      <c r="AN14545" s="6"/>
      <c r="AO14545" s="6"/>
      <c r="AP14545" s="6"/>
      <c r="AQ14545" s="6"/>
      <c r="AR14545" s="6"/>
      <c r="AS14545" s="6"/>
      <c r="AT14545" s="6"/>
      <c r="AU14545" s="6"/>
      <c r="AV14545" s="6"/>
      <c r="AW14545" s="6"/>
      <c r="AX14545" s="6"/>
      <c r="AY14545" s="6"/>
      <c r="AZ14545" s="6"/>
      <c r="BA14545" s="6"/>
      <c r="BB14545" s="6"/>
      <c r="BC14545" s="6"/>
      <c r="BD14545" s="6"/>
      <c r="BE14545" s="6"/>
      <c r="BF14545" s="6"/>
      <c r="BG14545" s="10"/>
    </row>
    <row r="14546" spans="34:59" x14ac:dyDescent="0.25">
      <c r="AH14546" s="10"/>
      <c r="AI14546" s="6"/>
    </row>
    <row r="14547" spans="34:59" x14ac:dyDescent="0.25">
      <c r="AH14547" s="6"/>
      <c r="AI14547" s="6"/>
      <c r="AJ14547" s="6"/>
      <c r="AK14547" s="6"/>
      <c r="AL14547" s="6"/>
      <c r="AM14547" s="6"/>
      <c r="AN14547" s="6"/>
      <c r="AO14547" s="6"/>
      <c r="AP14547" s="6"/>
      <c r="AQ14547" s="6"/>
      <c r="AR14547" s="6"/>
      <c r="AS14547" s="6"/>
      <c r="AT14547" s="6"/>
      <c r="AU14547" s="6"/>
      <c r="AV14547" s="6"/>
      <c r="AW14547" s="6"/>
      <c r="AX14547" s="6"/>
      <c r="AY14547" s="6"/>
      <c r="AZ14547" s="6"/>
      <c r="BA14547" s="6"/>
      <c r="BB14547" s="6"/>
      <c r="BC14547" s="6"/>
      <c r="BD14547" s="6"/>
      <c r="BE14547" s="6"/>
      <c r="BF14547" s="6"/>
      <c r="BG14547" s="6"/>
    </row>
    <row r="14548" spans="34:59" x14ac:dyDescent="0.25">
      <c r="AH14548" s="10"/>
      <c r="AI14548" s="6"/>
      <c r="AJ14548" s="10"/>
      <c r="AK14548" s="10"/>
      <c r="AL14548" s="10"/>
      <c r="AM14548" s="10"/>
      <c r="AN14548" s="10"/>
      <c r="AO14548" s="10"/>
      <c r="AP14548" s="10"/>
      <c r="AQ14548" s="10"/>
      <c r="AR14548" s="10"/>
      <c r="AS14548" s="10"/>
      <c r="AT14548" s="10"/>
      <c r="AU14548" s="10"/>
      <c r="AV14548" s="10"/>
      <c r="AW14548" s="10"/>
      <c r="AX14548" s="10"/>
      <c r="AY14548" s="10"/>
      <c r="AZ14548" s="10"/>
      <c r="BA14548" s="10"/>
      <c r="BB14548" s="10"/>
      <c r="BC14548" s="10"/>
      <c r="BD14548" s="10"/>
      <c r="BE14548" s="10"/>
      <c r="BF14548" s="10"/>
      <c r="BG14548" s="6"/>
    </row>
    <row r="14550" spans="34:59" x14ac:dyDescent="0.25">
      <c r="AH14550" s="10"/>
      <c r="AI14550" s="6"/>
    </row>
    <row r="14551" spans="34:59" x14ac:dyDescent="0.25">
      <c r="AH14551" s="6"/>
      <c r="AI14551" s="6"/>
      <c r="AJ14551" s="6"/>
      <c r="AK14551" s="6"/>
      <c r="AL14551" s="6"/>
      <c r="AM14551" s="6"/>
      <c r="AN14551" s="6"/>
      <c r="AO14551" s="6"/>
      <c r="AP14551" s="6"/>
      <c r="AQ14551" s="6"/>
      <c r="AR14551" s="6"/>
      <c r="AS14551" s="6"/>
      <c r="AT14551" s="6"/>
      <c r="AU14551" s="6"/>
      <c r="AV14551" s="6"/>
      <c r="AW14551" s="6"/>
      <c r="AX14551" s="6"/>
      <c r="AY14551" s="6"/>
      <c r="AZ14551" s="6"/>
      <c r="BA14551" s="6"/>
      <c r="BB14551" s="6"/>
      <c r="BC14551" s="6"/>
      <c r="BD14551" s="6"/>
      <c r="BE14551" s="6"/>
      <c r="BF14551" s="6"/>
      <c r="BG14551" s="6"/>
    </row>
    <row r="14552" spans="34:59" x14ac:dyDescent="0.25">
      <c r="AH14552" s="10"/>
      <c r="AI14552" s="6"/>
      <c r="AJ14552" s="10"/>
      <c r="AK14552" s="10"/>
      <c r="AL14552" s="10"/>
      <c r="AM14552" s="10"/>
      <c r="AN14552" s="10"/>
      <c r="AO14552" s="10"/>
      <c r="AP14552" s="10"/>
      <c r="AQ14552" s="10"/>
      <c r="AR14552" s="10"/>
      <c r="AS14552" s="10"/>
      <c r="AT14552" s="10"/>
      <c r="AU14552" s="10"/>
      <c r="AV14552" s="10"/>
      <c r="AW14552" s="10"/>
      <c r="AX14552" s="10"/>
      <c r="AY14552" s="10"/>
      <c r="AZ14552" s="10"/>
      <c r="BA14552" s="10"/>
      <c r="BB14552" s="10"/>
      <c r="BC14552" s="10"/>
      <c r="BD14552" s="10"/>
      <c r="BE14552" s="10"/>
      <c r="BF14552" s="10"/>
      <c r="BG14552" s="6"/>
    </row>
    <row r="14553" spans="34:59" x14ac:dyDescent="0.25">
      <c r="AH14553" s="6"/>
      <c r="AI14553" s="6"/>
      <c r="AJ14553" s="6"/>
      <c r="AK14553" s="6"/>
      <c r="AL14553" s="6"/>
      <c r="AM14553" s="6"/>
      <c r="AN14553" s="6"/>
      <c r="AO14553" s="6"/>
      <c r="AP14553" s="6"/>
      <c r="AQ14553" s="6"/>
      <c r="AR14553" s="6"/>
      <c r="AS14553" s="6"/>
      <c r="AT14553" s="6"/>
      <c r="AU14553" s="6"/>
      <c r="AV14553" s="6"/>
      <c r="AW14553" s="6"/>
      <c r="AX14553" s="6"/>
      <c r="AY14553" s="6"/>
      <c r="AZ14553" s="6"/>
      <c r="BA14553" s="6"/>
      <c r="BB14553" s="6"/>
      <c r="BC14553" s="6"/>
      <c r="BD14553" s="6"/>
      <c r="BE14553" s="6"/>
      <c r="BF14553" s="6"/>
      <c r="BG14553" s="10"/>
    </row>
    <row r="14554" spans="34:59" x14ac:dyDescent="0.25">
      <c r="AH14554" s="10"/>
      <c r="AI14554" s="6"/>
    </row>
    <row r="14555" spans="34:59" x14ac:dyDescent="0.25">
      <c r="AH14555" s="6"/>
      <c r="AI14555" s="6"/>
      <c r="AJ14555" s="6"/>
      <c r="AK14555" s="6"/>
      <c r="AL14555" s="6"/>
      <c r="AM14555" s="6"/>
      <c r="AN14555" s="6"/>
      <c r="AO14555" s="6"/>
      <c r="AP14555" s="6"/>
      <c r="AQ14555" s="6"/>
      <c r="AR14555" s="6"/>
      <c r="AS14555" s="6"/>
      <c r="AT14555" s="6"/>
      <c r="AU14555" s="6"/>
      <c r="AV14555" s="6"/>
      <c r="AW14555" s="6"/>
      <c r="AX14555" s="6"/>
      <c r="AY14555" s="6"/>
      <c r="AZ14555" s="6"/>
      <c r="BA14555" s="6"/>
      <c r="BB14555" s="6"/>
      <c r="BC14555" s="6"/>
      <c r="BD14555" s="6"/>
      <c r="BE14555" s="6"/>
      <c r="BF14555" s="6"/>
      <c r="BG14555" s="6"/>
    </row>
    <row r="14556" spans="34:59" x14ac:dyDescent="0.25">
      <c r="AH14556" s="10"/>
      <c r="AI14556" s="6"/>
      <c r="AJ14556" s="10"/>
      <c r="AK14556" s="10"/>
      <c r="AL14556" s="10"/>
      <c r="AM14556" s="10"/>
      <c r="AN14556" s="10"/>
      <c r="AO14556" s="10"/>
      <c r="AP14556" s="10"/>
      <c r="AQ14556" s="10"/>
      <c r="AR14556" s="10"/>
      <c r="AS14556" s="10"/>
      <c r="AT14556" s="10"/>
      <c r="AU14556" s="10"/>
      <c r="AV14556" s="10"/>
      <c r="AW14556" s="10"/>
      <c r="AX14556" s="10"/>
      <c r="AY14556" s="10"/>
      <c r="AZ14556" s="10"/>
      <c r="BA14556" s="10"/>
      <c r="BB14556" s="10"/>
      <c r="BC14556" s="10"/>
      <c r="BD14556" s="10"/>
      <c r="BE14556" s="10"/>
      <c r="BF14556" s="10"/>
      <c r="BG14556" s="6"/>
    </row>
    <row r="14557" spans="34:59" x14ac:dyDescent="0.25">
      <c r="AH14557" s="6"/>
      <c r="AI14557" s="6"/>
      <c r="AJ14557" s="6"/>
      <c r="AK14557" s="6"/>
      <c r="AL14557" s="6"/>
      <c r="AM14557" s="6"/>
      <c r="AN14557" s="6"/>
      <c r="AO14557" s="6"/>
      <c r="AP14557" s="6"/>
      <c r="AQ14557" s="6"/>
      <c r="AR14557" s="6"/>
      <c r="AS14557" s="6"/>
      <c r="AT14557" s="6"/>
      <c r="AU14557" s="6"/>
      <c r="AV14557" s="6"/>
      <c r="AW14557" s="6"/>
      <c r="AX14557" s="6"/>
      <c r="AY14557" s="6"/>
      <c r="AZ14557" s="6"/>
      <c r="BA14557" s="6"/>
      <c r="BB14557" s="6"/>
      <c r="BC14557" s="6"/>
      <c r="BD14557" s="6"/>
      <c r="BE14557" s="6"/>
      <c r="BF14557" s="6"/>
      <c r="BG14557" s="10"/>
    </row>
    <row r="14558" spans="34:59" x14ac:dyDescent="0.25">
      <c r="AH14558" s="10"/>
      <c r="AI14558" s="6"/>
    </row>
    <row r="14559" spans="34:59" x14ac:dyDescent="0.25">
      <c r="AH14559" s="6"/>
      <c r="AI14559" s="6"/>
      <c r="AJ14559" s="6"/>
      <c r="AK14559" s="6"/>
      <c r="AL14559" s="6"/>
      <c r="AM14559" s="6"/>
      <c r="AN14559" s="6"/>
      <c r="AO14559" s="6"/>
      <c r="AP14559" s="6"/>
      <c r="AQ14559" s="6"/>
      <c r="AR14559" s="6"/>
      <c r="AS14559" s="6"/>
      <c r="AT14559" s="6"/>
      <c r="AU14559" s="6"/>
      <c r="AV14559" s="6"/>
      <c r="AW14559" s="6"/>
      <c r="AX14559" s="6"/>
      <c r="AY14559" s="6"/>
      <c r="AZ14559" s="6"/>
      <c r="BA14559" s="6"/>
      <c r="BB14559" s="6"/>
      <c r="BC14559" s="6"/>
      <c r="BD14559" s="6"/>
      <c r="BE14559" s="6"/>
      <c r="BF14559" s="6"/>
      <c r="BG14559" s="6"/>
    </row>
    <row r="14560" spans="34:59" x14ac:dyDescent="0.25">
      <c r="AH14560" s="10"/>
      <c r="AI14560" s="6"/>
      <c r="AJ14560" s="10"/>
      <c r="AK14560" s="10"/>
      <c r="AL14560" s="10"/>
      <c r="AM14560" s="10"/>
      <c r="AN14560" s="10"/>
      <c r="AO14560" s="10"/>
      <c r="AP14560" s="10"/>
      <c r="AQ14560" s="10"/>
      <c r="AR14560" s="10"/>
      <c r="AS14560" s="10"/>
      <c r="AT14560" s="10"/>
      <c r="AU14560" s="10"/>
      <c r="AV14560" s="10"/>
      <c r="AW14560" s="10"/>
      <c r="AX14560" s="10"/>
      <c r="AY14560" s="10"/>
      <c r="AZ14560" s="10"/>
      <c r="BA14560" s="10"/>
      <c r="BB14560" s="10"/>
      <c r="BC14560" s="10"/>
      <c r="BD14560" s="10"/>
      <c r="BE14560" s="10"/>
      <c r="BF14560" s="10"/>
      <c r="BG14560" s="6"/>
    </row>
    <row r="14561" spans="34:59" x14ac:dyDescent="0.25">
      <c r="AH14561" s="6"/>
      <c r="AI14561" s="6"/>
      <c r="AJ14561" s="6"/>
      <c r="AK14561" s="6"/>
      <c r="AL14561" s="6"/>
      <c r="AM14561" s="6"/>
      <c r="AN14561" s="6"/>
      <c r="AO14561" s="6"/>
      <c r="AP14561" s="6"/>
      <c r="AQ14561" s="6"/>
      <c r="AR14561" s="6"/>
      <c r="AS14561" s="6"/>
      <c r="AT14561" s="6"/>
      <c r="AU14561" s="6"/>
      <c r="AV14561" s="6"/>
      <c r="AW14561" s="6"/>
      <c r="AX14561" s="6"/>
      <c r="AY14561" s="6"/>
      <c r="AZ14561" s="6"/>
      <c r="BA14561" s="6"/>
      <c r="BB14561" s="6"/>
      <c r="BC14561" s="6"/>
      <c r="BD14561" s="6"/>
      <c r="BE14561" s="6"/>
      <c r="BF14561" s="6"/>
      <c r="BG14561" s="10"/>
    </row>
    <row r="14562" spans="34:59" x14ac:dyDescent="0.25">
      <c r="AH14562" s="10"/>
      <c r="AI14562" s="6"/>
    </row>
    <row r="14563" spans="34:59" x14ac:dyDescent="0.25">
      <c r="AH14563" s="6"/>
      <c r="AI14563" s="6"/>
      <c r="AJ14563" s="6"/>
      <c r="AK14563" s="6"/>
      <c r="AL14563" s="6"/>
      <c r="AM14563" s="6"/>
      <c r="AN14563" s="6"/>
      <c r="AO14563" s="6"/>
      <c r="AP14563" s="6"/>
      <c r="AQ14563" s="6"/>
      <c r="AR14563" s="6"/>
      <c r="AS14563" s="6"/>
      <c r="AT14563" s="6"/>
      <c r="AU14563" s="6"/>
      <c r="AV14563" s="6"/>
      <c r="AW14563" s="6"/>
      <c r="AX14563" s="6"/>
      <c r="AY14563" s="6"/>
      <c r="AZ14563" s="6"/>
      <c r="BA14563" s="6"/>
      <c r="BB14563" s="6"/>
      <c r="BC14563" s="6"/>
      <c r="BD14563" s="6"/>
      <c r="BE14563" s="6"/>
      <c r="BF14563" s="6"/>
      <c r="BG14563" s="6"/>
    </row>
    <row r="14564" spans="34:59" x14ac:dyDescent="0.25">
      <c r="AH14564" s="10"/>
      <c r="AI14564" s="6"/>
      <c r="AJ14564" s="10"/>
      <c r="AK14564" s="10"/>
      <c r="AL14564" s="10"/>
      <c r="AM14564" s="10"/>
      <c r="AN14564" s="10"/>
      <c r="AO14564" s="10"/>
      <c r="AP14564" s="10"/>
      <c r="AQ14564" s="10"/>
      <c r="AR14564" s="10"/>
      <c r="AS14564" s="10"/>
      <c r="AT14564" s="10"/>
      <c r="AU14564" s="10"/>
      <c r="AV14564" s="10"/>
      <c r="AW14564" s="10"/>
      <c r="AX14564" s="10"/>
      <c r="AY14564" s="10"/>
      <c r="AZ14564" s="10"/>
      <c r="BA14564" s="10"/>
      <c r="BB14564" s="10"/>
      <c r="BC14564" s="10"/>
      <c r="BD14564" s="10"/>
      <c r="BE14564" s="10"/>
      <c r="BF14564" s="10"/>
      <c r="BG14564" s="6"/>
    </row>
    <row r="14566" spans="34:59" x14ac:dyDescent="0.25">
      <c r="AH14566" s="10"/>
      <c r="AI14566" s="6"/>
    </row>
    <row r="14567" spans="34:59" x14ac:dyDescent="0.25">
      <c r="AH14567" s="6"/>
      <c r="AI14567" s="6"/>
      <c r="AJ14567" s="6"/>
      <c r="AK14567" s="6"/>
      <c r="AL14567" s="6"/>
      <c r="AM14567" s="6"/>
      <c r="AN14567" s="6"/>
      <c r="AO14567" s="6"/>
      <c r="AP14567" s="6"/>
      <c r="AQ14567" s="6"/>
      <c r="AR14567" s="6"/>
      <c r="AS14567" s="6"/>
      <c r="AT14567" s="6"/>
      <c r="AU14567" s="6"/>
      <c r="AV14567" s="6"/>
      <c r="AW14567" s="6"/>
      <c r="AX14567" s="6"/>
      <c r="AY14567" s="6"/>
      <c r="AZ14567" s="6"/>
      <c r="BA14567" s="6"/>
      <c r="BB14567" s="6"/>
      <c r="BC14567" s="6"/>
      <c r="BD14567" s="6"/>
      <c r="BE14567" s="6"/>
      <c r="BF14567" s="6"/>
      <c r="BG14567" s="6"/>
    </row>
    <row r="14568" spans="34:59" x14ac:dyDescent="0.25">
      <c r="AH14568" s="10"/>
      <c r="AI14568" s="6"/>
      <c r="AJ14568" s="10"/>
      <c r="AK14568" s="10"/>
      <c r="AL14568" s="10"/>
      <c r="AM14568" s="10"/>
      <c r="AN14568" s="10"/>
      <c r="AO14568" s="10"/>
      <c r="AP14568" s="10"/>
      <c r="AQ14568" s="10"/>
      <c r="AR14568" s="10"/>
      <c r="AS14568" s="10"/>
      <c r="AT14568" s="10"/>
      <c r="AU14568" s="10"/>
      <c r="AV14568" s="10"/>
      <c r="AW14568" s="10"/>
      <c r="AX14568" s="10"/>
      <c r="AY14568" s="10"/>
      <c r="AZ14568" s="10"/>
      <c r="BA14568" s="10"/>
      <c r="BB14568" s="10"/>
      <c r="BC14568" s="10"/>
      <c r="BD14568" s="10"/>
      <c r="BE14568" s="10"/>
      <c r="BF14568" s="10"/>
      <c r="BG14568" s="6"/>
    </row>
    <row r="14569" spans="34:59" x14ac:dyDescent="0.25">
      <c r="AH14569" s="6"/>
      <c r="AI14569" s="6"/>
      <c r="AJ14569" s="6"/>
      <c r="AK14569" s="6"/>
      <c r="AL14569" s="6"/>
      <c r="AM14569" s="6"/>
      <c r="AN14569" s="6"/>
      <c r="AO14569" s="6"/>
      <c r="AP14569" s="6"/>
      <c r="AQ14569" s="6"/>
      <c r="AR14569" s="6"/>
      <c r="AS14569" s="6"/>
      <c r="AT14569" s="6"/>
      <c r="AU14569" s="6"/>
      <c r="AV14569" s="6"/>
      <c r="AW14569" s="6"/>
      <c r="AX14569" s="6"/>
      <c r="AY14569" s="6"/>
      <c r="AZ14569" s="6"/>
      <c r="BA14569" s="6"/>
      <c r="BB14569" s="6"/>
      <c r="BC14569" s="6"/>
      <c r="BD14569" s="6"/>
      <c r="BE14569" s="6"/>
      <c r="BF14569" s="6"/>
      <c r="BG14569" s="10"/>
    </row>
    <row r="14570" spans="34:59" x14ac:dyDescent="0.25">
      <c r="AH14570" s="10"/>
      <c r="AI14570" s="6"/>
    </row>
    <row r="14571" spans="34:59" x14ac:dyDescent="0.25">
      <c r="AH14571" s="6"/>
      <c r="AI14571" s="6"/>
      <c r="AJ14571" s="6"/>
      <c r="AK14571" s="6"/>
      <c r="AL14571" s="6"/>
      <c r="AM14571" s="6"/>
      <c r="AN14571" s="6"/>
      <c r="AO14571" s="6"/>
      <c r="AP14571" s="6"/>
      <c r="AQ14571" s="6"/>
      <c r="AR14571" s="6"/>
      <c r="AS14571" s="6"/>
      <c r="AT14571" s="6"/>
      <c r="AU14571" s="6"/>
      <c r="AV14571" s="6"/>
      <c r="AW14571" s="6"/>
      <c r="AX14571" s="6"/>
      <c r="AY14571" s="6"/>
      <c r="AZ14571" s="6"/>
      <c r="BA14571" s="6"/>
      <c r="BB14571" s="6"/>
      <c r="BC14571" s="6"/>
      <c r="BD14571" s="6"/>
      <c r="BE14571" s="6"/>
      <c r="BF14571" s="6"/>
      <c r="BG14571" s="6"/>
    </row>
    <row r="14572" spans="34:59" x14ac:dyDescent="0.25">
      <c r="AH14572" s="10"/>
      <c r="AI14572" s="6"/>
      <c r="AJ14572" s="10"/>
      <c r="AK14572" s="10"/>
      <c r="AL14572" s="10"/>
      <c r="AM14572" s="10"/>
      <c r="AN14572" s="10"/>
      <c r="AO14572" s="10"/>
      <c r="AP14572" s="10"/>
      <c r="AQ14572" s="10"/>
      <c r="AR14572" s="10"/>
      <c r="AS14572" s="10"/>
      <c r="AT14572" s="10"/>
      <c r="AU14572" s="10"/>
      <c r="AV14572" s="10"/>
      <c r="AW14572" s="10"/>
      <c r="AX14572" s="10"/>
      <c r="AY14572" s="10"/>
      <c r="AZ14572" s="10"/>
      <c r="BA14572" s="10"/>
      <c r="BB14572" s="10"/>
      <c r="BC14572" s="10"/>
      <c r="BD14572" s="10"/>
      <c r="BE14572" s="10"/>
      <c r="BF14572" s="10"/>
      <c r="BG14572" s="6"/>
    </row>
    <row r="14573" spans="34:59" x14ac:dyDescent="0.25">
      <c r="AH14573" s="6"/>
      <c r="AI14573" s="6"/>
      <c r="AJ14573" s="6"/>
      <c r="AK14573" s="6"/>
      <c r="AL14573" s="6"/>
      <c r="AM14573" s="6"/>
      <c r="AN14573" s="6"/>
      <c r="AO14573" s="6"/>
      <c r="AP14573" s="6"/>
      <c r="AQ14573" s="6"/>
      <c r="AR14573" s="6"/>
      <c r="AS14573" s="6"/>
      <c r="AT14573" s="6"/>
      <c r="AU14573" s="6"/>
      <c r="AV14573" s="6"/>
      <c r="AW14573" s="6"/>
      <c r="AX14573" s="6"/>
      <c r="AY14573" s="6"/>
      <c r="AZ14573" s="6"/>
      <c r="BA14573" s="6"/>
      <c r="BB14573" s="6"/>
      <c r="BC14573" s="6"/>
      <c r="BD14573" s="6"/>
      <c r="BE14573" s="6"/>
      <c r="BF14573" s="6"/>
      <c r="BG14573" s="10"/>
    </row>
    <row r="14574" spans="34:59" x14ac:dyDescent="0.25">
      <c r="AH14574" s="10"/>
      <c r="AI14574" s="6"/>
    </row>
    <row r="14575" spans="34:59" x14ac:dyDescent="0.25">
      <c r="AH14575" s="6"/>
      <c r="AI14575" s="6"/>
      <c r="AJ14575" s="6"/>
      <c r="AK14575" s="6"/>
      <c r="AL14575" s="6"/>
      <c r="AM14575" s="6"/>
      <c r="AN14575" s="6"/>
      <c r="AO14575" s="6"/>
      <c r="AP14575" s="6"/>
      <c r="AQ14575" s="6"/>
      <c r="AR14575" s="6"/>
      <c r="AS14575" s="6"/>
      <c r="AT14575" s="6"/>
      <c r="AU14575" s="6"/>
      <c r="AV14575" s="6"/>
      <c r="AW14575" s="6"/>
      <c r="AX14575" s="6"/>
      <c r="AY14575" s="6"/>
      <c r="AZ14575" s="6"/>
      <c r="BA14575" s="6"/>
      <c r="BB14575" s="6"/>
      <c r="BC14575" s="6"/>
      <c r="BD14575" s="6"/>
      <c r="BE14575" s="6"/>
      <c r="BF14575" s="6"/>
      <c r="BG14575" s="6"/>
    </row>
    <row r="14576" spans="34:59" x14ac:dyDescent="0.25">
      <c r="AH14576" s="10"/>
      <c r="AI14576" s="6"/>
      <c r="AJ14576" s="10"/>
      <c r="AK14576" s="10"/>
      <c r="AL14576" s="10"/>
      <c r="AM14576" s="10"/>
      <c r="AN14576" s="10"/>
      <c r="AO14576" s="10"/>
      <c r="AP14576" s="10"/>
      <c r="AQ14576" s="10"/>
      <c r="AR14576" s="10"/>
      <c r="AS14576" s="10"/>
      <c r="AT14576" s="10"/>
      <c r="AU14576" s="10"/>
      <c r="AV14576" s="10"/>
      <c r="AW14576" s="10"/>
      <c r="AX14576" s="10"/>
      <c r="AY14576" s="10"/>
      <c r="AZ14576" s="10"/>
      <c r="BA14576" s="10"/>
      <c r="BB14576" s="10"/>
      <c r="BC14576" s="10"/>
      <c r="BD14576" s="10"/>
      <c r="BE14576" s="10"/>
      <c r="BF14576" s="10"/>
      <c r="BG14576" s="6"/>
    </row>
    <row r="14577" spans="34:59" x14ac:dyDescent="0.25">
      <c r="AH14577" s="6"/>
      <c r="AI14577" s="6"/>
      <c r="AJ14577" s="6"/>
      <c r="AK14577" s="6"/>
      <c r="AL14577" s="6"/>
      <c r="AM14577" s="6"/>
      <c r="AN14577" s="6"/>
      <c r="AO14577" s="6"/>
      <c r="AP14577" s="6"/>
      <c r="AQ14577" s="6"/>
      <c r="AR14577" s="6"/>
      <c r="AS14577" s="6"/>
      <c r="AT14577" s="6"/>
      <c r="AU14577" s="6"/>
      <c r="AV14577" s="6"/>
      <c r="AW14577" s="6"/>
      <c r="AX14577" s="6"/>
      <c r="AY14577" s="6"/>
      <c r="AZ14577" s="6"/>
      <c r="BA14577" s="6"/>
      <c r="BB14577" s="6"/>
      <c r="BC14577" s="6"/>
      <c r="BD14577" s="6"/>
      <c r="BE14577" s="6"/>
      <c r="BF14577" s="6"/>
      <c r="BG14577" s="10"/>
    </row>
    <row r="14578" spans="34:59" x14ac:dyDescent="0.25">
      <c r="AH14578" s="10"/>
      <c r="AI14578" s="6"/>
    </row>
    <row r="14579" spans="34:59" x14ac:dyDescent="0.25">
      <c r="AH14579" s="6"/>
      <c r="AI14579" s="6"/>
      <c r="AJ14579" s="6"/>
      <c r="AK14579" s="6"/>
      <c r="AL14579" s="6"/>
      <c r="AM14579" s="6"/>
      <c r="AN14579" s="6"/>
      <c r="AO14579" s="6"/>
      <c r="AP14579" s="6"/>
      <c r="AQ14579" s="6"/>
      <c r="AR14579" s="6"/>
      <c r="AS14579" s="6"/>
      <c r="AT14579" s="6"/>
      <c r="AU14579" s="6"/>
      <c r="AV14579" s="6"/>
      <c r="AW14579" s="6"/>
      <c r="AX14579" s="6"/>
      <c r="AY14579" s="6"/>
      <c r="AZ14579" s="6"/>
      <c r="BA14579" s="6"/>
      <c r="BB14579" s="6"/>
      <c r="BC14579" s="6"/>
      <c r="BD14579" s="6"/>
      <c r="BE14579" s="6"/>
      <c r="BF14579" s="6"/>
      <c r="BG14579" s="6"/>
    </row>
    <row r="14580" spans="34:59" x14ac:dyDescent="0.25">
      <c r="AH14580" s="10"/>
      <c r="AI14580" s="6"/>
      <c r="AJ14580" s="10"/>
      <c r="AK14580" s="10"/>
      <c r="AL14580" s="10"/>
      <c r="AM14580" s="10"/>
      <c r="AN14580" s="10"/>
      <c r="AO14580" s="10"/>
      <c r="AP14580" s="10"/>
      <c r="AQ14580" s="10"/>
      <c r="AR14580" s="10"/>
      <c r="AS14580" s="10"/>
      <c r="AT14580" s="10"/>
      <c r="AU14580" s="10"/>
      <c r="AV14580" s="10"/>
      <c r="AW14580" s="10"/>
      <c r="AX14580" s="10"/>
      <c r="AY14580" s="10"/>
      <c r="AZ14580" s="10"/>
      <c r="BA14580" s="10"/>
      <c r="BB14580" s="10"/>
      <c r="BC14580" s="10"/>
      <c r="BD14580" s="10"/>
      <c r="BE14580" s="10"/>
      <c r="BF14580" s="10"/>
      <c r="BG14580" s="6"/>
    </row>
    <row r="14582" spans="34:59" x14ac:dyDescent="0.25">
      <c r="AH14582" s="10"/>
      <c r="AI14582" s="6"/>
    </row>
    <row r="14583" spans="34:59" x14ac:dyDescent="0.25">
      <c r="AH14583" s="6"/>
      <c r="AI14583" s="6"/>
      <c r="AJ14583" s="6"/>
      <c r="AK14583" s="6"/>
      <c r="AL14583" s="6"/>
      <c r="AM14583" s="6"/>
      <c r="AN14583" s="6"/>
      <c r="AO14583" s="6"/>
      <c r="AP14583" s="6"/>
      <c r="AQ14583" s="6"/>
      <c r="AR14583" s="6"/>
      <c r="AS14583" s="6"/>
      <c r="AT14583" s="6"/>
      <c r="AU14583" s="6"/>
      <c r="AV14583" s="6"/>
      <c r="AW14583" s="6"/>
      <c r="AX14583" s="6"/>
      <c r="AY14583" s="6"/>
      <c r="AZ14583" s="6"/>
      <c r="BA14583" s="6"/>
      <c r="BB14583" s="6"/>
      <c r="BC14583" s="6"/>
      <c r="BD14583" s="6"/>
      <c r="BE14583" s="6"/>
      <c r="BF14583" s="6"/>
      <c r="BG14583" s="6"/>
    </row>
    <row r="14584" spans="34:59" x14ac:dyDescent="0.25">
      <c r="AH14584" s="10"/>
      <c r="AI14584" s="6"/>
      <c r="AJ14584" s="10"/>
      <c r="AK14584" s="10"/>
      <c r="AL14584" s="10"/>
      <c r="AM14584" s="10"/>
      <c r="AN14584" s="10"/>
      <c r="AO14584" s="10"/>
      <c r="AP14584" s="10"/>
      <c r="AQ14584" s="10"/>
      <c r="AR14584" s="10"/>
      <c r="AS14584" s="10"/>
      <c r="AT14584" s="10"/>
      <c r="AU14584" s="10"/>
      <c r="AV14584" s="10"/>
      <c r="AW14584" s="10"/>
      <c r="AX14584" s="10"/>
      <c r="AY14584" s="10"/>
      <c r="AZ14584" s="10"/>
      <c r="BA14584" s="10"/>
      <c r="BB14584" s="10"/>
      <c r="BC14584" s="10"/>
      <c r="BD14584" s="10"/>
      <c r="BE14584" s="10"/>
      <c r="BF14584" s="10"/>
      <c r="BG14584" s="6"/>
    </row>
    <row r="14585" spans="34:59" x14ac:dyDescent="0.25">
      <c r="AH14585" s="6"/>
      <c r="AI14585" s="6"/>
      <c r="AJ14585" s="6"/>
      <c r="AK14585" s="6"/>
      <c r="AL14585" s="6"/>
      <c r="AM14585" s="6"/>
      <c r="AN14585" s="6"/>
      <c r="AO14585" s="6"/>
      <c r="AP14585" s="6"/>
      <c r="AQ14585" s="6"/>
      <c r="AR14585" s="6"/>
      <c r="AS14585" s="6"/>
      <c r="AT14585" s="6"/>
      <c r="AU14585" s="6"/>
      <c r="AV14585" s="6"/>
      <c r="AW14585" s="6"/>
      <c r="AX14585" s="6"/>
      <c r="AY14585" s="6"/>
      <c r="AZ14585" s="6"/>
      <c r="BA14585" s="6"/>
      <c r="BB14585" s="6"/>
      <c r="BC14585" s="6"/>
      <c r="BD14585" s="6"/>
      <c r="BE14585" s="6"/>
      <c r="BF14585" s="6"/>
      <c r="BG14585" s="10"/>
    </row>
    <row r="14586" spans="34:59" x14ac:dyDescent="0.25">
      <c r="AH14586" s="10"/>
      <c r="AI14586" s="6"/>
    </row>
    <row r="14587" spans="34:59" x14ac:dyDescent="0.25">
      <c r="AH14587" s="6"/>
      <c r="AI14587" s="6"/>
      <c r="AJ14587" s="6"/>
      <c r="AK14587" s="6"/>
      <c r="AL14587" s="6"/>
      <c r="AM14587" s="6"/>
      <c r="AN14587" s="6"/>
      <c r="AO14587" s="6"/>
      <c r="AP14587" s="6"/>
      <c r="AQ14587" s="6"/>
      <c r="AR14587" s="6"/>
      <c r="AS14587" s="6"/>
      <c r="AT14587" s="6"/>
      <c r="AU14587" s="6"/>
      <c r="AV14587" s="6"/>
      <c r="AW14587" s="6"/>
      <c r="AX14587" s="6"/>
      <c r="AY14587" s="6"/>
      <c r="AZ14587" s="6"/>
      <c r="BA14587" s="6"/>
      <c r="BB14587" s="6"/>
      <c r="BC14587" s="6"/>
      <c r="BD14587" s="6"/>
      <c r="BE14587" s="6"/>
      <c r="BF14587" s="6"/>
      <c r="BG14587" s="6"/>
    </row>
    <row r="14588" spans="34:59" x14ac:dyDescent="0.25">
      <c r="AH14588" s="10"/>
      <c r="AI14588" s="6"/>
      <c r="AJ14588" s="10"/>
      <c r="AK14588" s="10"/>
      <c r="AL14588" s="10"/>
      <c r="AM14588" s="10"/>
      <c r="AN14588" s="10"/>
      <c r="AO14588" s="10"/>
      <c r="AP14588" s="10"/>
      <c r="AQ14588" s="10"/>
      <c r="AR14588" s="10"/>
      <c r="AS14588" s="10"/>
      <c r="AT14588" s="10"/>
      <c r="AU14588" s="10"/>
      <c r="AV14588" s="10"/>
      <c r="AW14588" s="10"/>
      <c r="AX14588" s="10"/>
      <c r="AY14588" s="10"/>
      <c r="AZ14588" s="10"/>
      <c r="BA14588" s="10"/>
      <c r="BB14588" s="10"/>
      <c r="BC14588" s="10"/>
      <c r="BD14588" s="10"/>
      <c r="BE14588" s="10"/>
      <c r="BF14588" s="10"/>
      <c r="BG14588" s="6"/>
    </row>
    <row r="14589" spans="34:59" x14ac:dyDescent="0.25">
      <c r="AH14589" s="6"/>
      <c r="AI14589" s="6"/>
      <c r="AJ14589" s="6"/>
      <c r="AK14589" s="6"/>
      <c r="AL14589" s="6"/>
      <c r="AM14589" s="6"/>
      <c r="AN14589" s="6"/>
      <c r="AO14589" s="6"/>
      <c r="AP14589" s="6"/>
      <c r="AQ14589" s="6"/>
      <c r="AR14589" s="6"/>
      <c r="AS14589" s="6"/>
      <c r="AT14589" s="6"/>
      <c r="AU14589" s="6"/>
      <c r="AV14589" s="6"/>
      <c r="AW14589" s="6"/>
      <c r="AX14589" s="6"/>
      <c r="AY14589" s="6"/>
      <c r="AZ14589" s="6"/>
      <c r="BA14589" s="6"/>
      <c r="BB14589" s="6"/>
      <c r="BC14589" s="6"/>
      <c r="BD14589" s="6"/>
      <c r="BE14589" s="6"/>
      <c r="BF14589" s="6"/>
      <c r="BG14589" s="10"/>
    </row>
    <row r="14590" spans="34:59" x14ac:dyDescent="0.25">
      <c r="AH14590" s="10"/>
      <c r="AI14590" s="6"/>
    </row>
    <row r="14591" spans="34:59" x14ac:dyDescent="0.25">
      <c r="AH14591" s="6"/>
      <c r="AI14591" s="6"/>
      <c r="AJ14591" s="6"/>
      <c r="AK14591" s="6"/>
      <c r="AL14591" s="6"/>
      <c r="AM14591" s="6"/>
      <c r="AN14591" s="6"/>
      <c r="AO14591" s="6"/>
      <c r="AP14591" s="6"/>
      <c r="AQ14591" s="6"/>
      <c r="AR14591" s="6"/>
      <c r="AS14591" s="6"/>
      <c r="AT14591" s="6"/>
      <c r="AU14591" s="6"/>
      <c r="AV14591" s="6"/>
      <c r="AW14591" s="6"/>
      <c r="AX14591" s="6"/>
      <c r="AY14591" s="6"/>
      <c r="AZ14591" s="6"/>
      <c r="BA14591" s="6"/>
      <c r="BB14591" s="6"/>
      <c r="BC14591" s="6"/>
      <c r="BD14591" s="6"/>
      <c r="BE14591" s="6"/>
      <c r="BF14591" s="6"/>
      <c r="BG14591" s="6"/>
    </row>
    <row r="14592" spans="34:59" x14ac:dyDescent="0.25">
      <c r="AH14592" s="10"/>
      <c r="AI14592" s="6"/>
      <c r="AJ14592" s="10"/>
      <c r="AK14592" s="10"/>
      <c r="AL14592" s="10"/>
      <c r="AM14592" s="10"/>
      <c r="AN14592" s="10"/>
      <c r="AO14592" s="10"/>
      <c r="AP14592" s="10"/>
      <c r="AQ14592" s="10"/>
      <c r="AR14592" s="10"/>
      <c r="AS14592" s="10"/>
      <c r="AT14592" s="10"/>
      <c r="AU14592" s="10"/>
      <c r="AV14592" s="10"/>
      <c r="AW14592" s="10"/>
      <c r="AX14592" s="10"/>
      <c r="AY14592" s="10"/>
      <c r="AZ14592" s="10"/>
      <c r="BA14592" s="10"/>
      <c r="BB14592" s="10"/>
      <c r="BC14592" s="10"/>
      <c r="BD14592" s="10"/>
      <c r="BE14592" s="10"/>
      <c r="BF14592" s="10"/>
      <c r="BG14592" s="6"/>
    </row>
    <row r="14593" spans="34:59" x14ac:dyDescent="0.25">
      <c r="AH14593" s="6"/>
      <c r="AI14593" s="6"/>
      <c r="AJ14593" s="6"/>
      <c r="AK14593" s="6"/>
      <c r="AL14593" s="6"/>
      <c r="AM14593" s="6"/>
      <c r="AN14593" s="6"/>
      <c r="AO14593" s="6"/>
      <c r="AP14593" s="6"/>
      <c r="AQ14593" s="6"/>
      <c r="AR14593" s="6"/>
      <c r="AS14593" s="6"/>
      <c r="AT14593" s="6"/>
      <c r="AU14593" s="6"/>
      <c r="AV14593" s="6"/>
      <c r="AW14593" s="6"/>
      <c r="AX14593" s="6"/>
      <c r="AY14593" s="6"/>
      <c r="AZ14593" s="6"/>
      <c r="BA14593" s="6"/>
      <c r="BB14593" s="6"/>
      <c r="BC14593" s="6"/>
      <c r="BD14593" s="6"/>
      <c r="BE14593" s="6"/>
      <c r="BF14593" s="6"/>
      <c r="BG14593" s="10"/>
    </row>
    <row r="14594" spans="34:59" x14ac:dyDescent="0.25">
      <c r="AH14594" s="10"/>
      <c r="AI14594" s="6"/>
    </row>
    <row r="14595" spans="34:59" x14ac:dyDescent="0.25">
      <c r="AH14595" s="6"/>
      <c r="AI14595" s="6"/>
      <c r="AJ14595" s="6"/>
      <c r="AK14595" s="6"/>
      <c r="AL14595" s="6"/>
      <c r="AM14595" s="6"/>
      <c r="AN14595" s="6"/>
      <c r="AO14595" s="6"/>
      <c r="AP14595" s="6"/>
      <c r="AQ14595" s="6"/>
      <c r="AR14595" s="6"/>
      <c r="AS14595" s="6"/>
      <c r="AT14595" s="6"/>
      <c r="AU14595" s="6"/>
      <c r="AV14595" s="6"/>
      <c r="AW14595" s="6"/>
      <c r="AX14595" s="6"/>
      <c r="AY14595" s="6"/>
      <c r="AZ14595" s="6"/>
      <c r="BA14595" s="6"/>
      <c r="BB14595" s="6"/>
      <c r="BC14595" s="6"/>
      <c r="BD14595" s="6"/>
      <c r="BE14595" s="6"/>
      <c r="BF14595" s="6"/>
      <c r="BG14595" s="6"/>
    </row>
    <row r="14596" spans="34:59" x14ac:dyDescent="0.25">
      <c r="AH14596" s="10"/>
      <c r="AI14596" s="6"/>
      <c r="AJ14596" s="10"/>
      <c r="AK14596" s="10"/>
      <c r="AL14596" s="10"/>
      <c r="AM14596" s="10"/>
      <c r="AN14596" s="10"/>
      <c r="AO14596" s="10"/>
      <c r="AP14596" s="10"/>
      <c r="AQ14596" s="10"/>
      <c r="AR14596" s="10"/>
      <c r="AS14596" s="10"/>
      <c r="AT14596" s="10"/>
      <c r="AU14596" s="10"/>
      <c r="AV14596" s="10"/>
      <c r="AW14596" s="10"/>
      <c r="AX14596" s="10"/>
      <c r="AY14596" s="10"/>
      <c r="AZ14596" s="10"/>
      <c r="BA14596" s="10"/>
      <c r="BB14596" s="10"/>
      <c r="BC14596" s="10"/>
      <c r="BD14596" s="10"/>
      <c r="BE14596" s="10"/>
      <c r="BF14596" s="10"/>
      <c r="BG14596" s="6"/>
    </row>
    <row r="14598" spans="34:59" x14ac:dyDescent="0.25">
      <c r="AH14598" s="10"/>
      <c r="AI14598" s="6"/>
    </row>
    <row r="14599" spans="34:59" x14ac:dyDescent="0.25">
      <c r="AH14599" s="6"/>
      <c r="AI14599" s="6"/>
      <c r="AJ14599" s="6"/>
      <c r="AK14599" s="6"/>
      <c r="AL14599" s="6"/>
      <c r="AM14599" s="6"/>
      <c r="AN14599" s="6"/>
      <c r="AO14599" s="6"/>
      <c r="AP14599" s="6"/>
      <c r="AQ14599" s="6"/>
      <c r="AR14599" s="6"/>
      <c r="AS14599" s="6"/>
      <c r="AT14599" s="6"/>
      <c r="AU14599" s="6"/>
      <c r="AV14599" s="6"/>
      <c r="AW14599" s="6"/>
      <c r="AX14599" s="6"/>
      <c r="AY14599" s="6"/>
      <c r="AZ14599" s="6"/>
      <c r="BA14599" s="6"/>
      <c r="BB14599" s="6"/>
      <c r="BC14599" s="6"/>
      <c r="BD14599" s="6"/>
      <c r="BE14599" s="6"/>
      <c r="BF14599" s="6"/>
      <c r="BG14599" s="6"/>
    </row>
    <row r="14600" spans="34:59" x14ac:dyDescent="0.25">
      <c r="AH14600" s="10"/>
      <c r="AI14600" s="6"/>
      <c r="AJ14600" s="10"/>
      <c r="AK14600" s="10"/>
      <c r="AL14600" s="10"/>
      <c r="AM14600" s="10"/>
      <c r="AN14600" s="10"/>
      <c r="AO14600" s="10"/>
      <c r="AP14600" s="10"/>
      <c r="AQ14600" s="10"/>
      <c r="AR14600" s="10"/>
      <c r="AS14600" s="10"/>
      <c r="AT14600" s="10"/>
      <c r="AU14600" s="10"/>
      <c r="AV14600" s="10"/>
      <c r="AW14600" s="10"/>
      <c r="AX14600" s="10"/>
      <c r="AY14600" s="10"/>
      <c r="AZ14600" s="10"/>
      <c r="BA14600" s="10"/>
      <c r="BB14600" s="10"/>
      <c r="BC14600" s="10"/>
      <c r="BD14600" s="10"/>
      <c r="BE14600" s="10"/>
      <c r="BF14600" s="10"/>
      <c r="BG14600" s="6"/>
    </row>
    <row r="14601" spans="34:59" x14ac:dyDescent="0.25">
      <c r="AH14601" s="6"/>
      <c r="AI14601" s="6"/>
      <c r="AJ14601" s="6"/>
      <c r="AK14601" s="6"/>
      <c r="AL14601" s="6"/>
      <c r="AM14601" s="6"/>
      <c r="AN14601" s="6"/>
      <c r="AO14601" s="6"/>
      <c r="AP14601" s="6"/>
      <c r="AQ14601" s="6"/>
      <c r="AR14601" s="6"/>
      <c r="AS14601" s="6"/>
      <c r="AT14601" s="6"/>
      <c r="AU14601" s="6"/>
      <c r="AV14601" s="6"/>
      <c r="AW14601" s="6"/>
      <c r="AX14601" s="6"/>
      <c r="AY14601" s="6"/>
      <c r="AZ14601" s="6"/>
      <c r="BA14601" s="6"/>
      <c r="BB14601" s="6"/>
      <c r="BC14601" s="6"/>
      <c r="BD14601" s="6"/>
      <c r="BE14601" s="6"/>
      <c r="BF14601" s="6"/>
      <c r="BG14601" s="10"/>
    </row>
    <row r="14602" spans="34:59" x14ac:dyDescent="0.25">
      <c r="AH14602" s="10"/>
      <c r="AI14602" s="6"/>
    </row>
    <row r="14603" spans="34:59" x14ac:dyDescent="0.25">
      <c r="AH14603" s="6"/>
      <c r="AI14603" s="6"/>
      <c r="AJ14603" s="6"/>
      <c r="AK14603" s="6"/>
      <c r="AL14603" s="6"/>
      <c r="AM14603" s="6"/>
      <c r="AN14603" s="6"/>
      <c r="AO14603" s="6"/>
      <c r="AP14603" s="6"/>
      <c r="AQ14603" s="6"/>
      <c r="AR14603" s="6"/>
      <c r="AS14603" s="6"/>
      <c r="AT14603" s="6"/>
      <c r="AU14603" s="6"/>
      <c r="AV14603" s="6"/>
      <c r="AW14603" s="6"/>
      <c r="AX14603" s="6"/>
      <c r="AY14603" s="6"/>
      <c r="AZ14603" s="6"/>
      <c r="BA14603" s="6"/>
      <c r="BB14603" s="6"/>
      <c r="BC14603" s="6"/>
      <c r="BD14603" s="6"/>
      <c r="BE14603" s="6"/>
      <c r="BF14603" s="6"/>
      <c r="BG14603" s="6"/>
    </row>
    <row r="14604" spans="34:59" x14ac:dyDescent="0.25">
      <c r="AH14604" s="10"/>
      <c r="AI14604" s="6"/>
      <c r="AJ14604" s="10"/>
      <c r="AK14604" s="10"/>
      <c r="AL14604" s="10"/>
      <c r="AM14604" s="10"/>
      <c r="AN14604" s="10"/>
      <c r="AO14604" s="10"/>
      <c r="AP14604" s="10"/>
      <c r="AQ14604" s="10"/>
      <c r="AR14604" s="10"/>
      <c r="AS14604" s="10"/>
      <c r="AT14604" s="10"/>
      <c r="AU14604" s="10"/>
      <c r="AV14604" s="10"/>
      <c r="AW14604" s="10"/>
      <c r="AX14604" s="10"/>
      <c r="AY14604" s="10"/>
      <c r="AZ14604" s="10"/>
      <c r="BA14604" s="10"/>
      <c r="BB14604" s="10"/>
      <c r="BC14604" s="10"/>
      <c r="BD14604" s="10"/>
      <c r="BE14604" s="10"/>
      <c r="BF14604" s="10"/>
      <c r="BG14604" s="6"/>
    </row>
    <row r="14605" spans="34:59" x14ac:dyDescent="0.25">
      <c r="AH14605" s="6"/>
      <c r="AI14605" s="6"/>
      <c r="AJ14605" s="6"/>
      <c r="AK14605" s="6"/>
      <c r="AL14605" s="6"/>
      <c r="AM14605" s="6"/>
      <c r="AN14605" s="6"/>
      <c r="AO14605" s="6"/>
      <c r="AP14605" s="6"/>
      <c r="AQ14605" s="6"/>
      <c r="AR14605" s="6"/>
      <c r="AS14605" s="6"/>
      <c r="AT14605" s="6"/>
      <c r="AU14605" s="6"/>
      <c r="AV14605" s="6"/>
      <c r="AW14605" s="6"/>
      <c r="AX14605" s="6"/>
      <c r="AY14605" s="6"/>
      <c r="AZ14605" s="6"/>
      <c r="BA14605" s="6"/>
      <c r="BB14605" s="6"/>
      <c r="BC14605" s="6"/>
      <c r="BD14605" s="6"/>
      <c r="BE14605" s="6"/>
      <c r="BF14605" s="6"/>
      <c r="BG14605" s="10"/>
    </row>
    <row r="14606" spans="34:59" x14ac:dyDescent="0.25">
      <c r="AH14606" s="10"/>
      <c r="AI14606" s="6"/>
    </row>
    <row r="14607" spans="34:59" x14ac:dyDescent="0.25">
      <c r="AH14607" s="6"/>
      <c r="AI14607" s="6"/>
      <c r="AJ14607" s="6"/>
      <c r="AK14607" s="6"/>
      <c r="AL14607" s="6"/>
      <c r="AM14607" s="6"/>
      <c r="AN14607" s="6"/>
      <c r="AO14607" s="6"/>
      <c r="AP14607" s="6"/>
      <c r="AQ14607" s="6"/>
      <c r="AR14607" s="6"/>
      <c r="AS14607" s="6"/>
      <c r="AT14607" s="6"/>
      <c r="AU14607" s="6"/>
      <c r="AV14607" s="6"/>
      <c r="AW14607" s="6"/>
      <c r="AX14607" s="6"/>
      <c r="AY14607" s="6"/>
      <c r="AZ14607" s="6"/>
      <c r="BA14607" s="6"/>
      <c r="BB14607" s="6"/>
      <c r="BC14607" s="6"/>
      <c r="BD14607" s="6"/>
      <c r="BE14607" s="6"/>
      <c r="BF14607" s="6"/>
      <c r="BG14607" s="6"/>
    </row>
    <row r="14608" spans="34:59" x14ac:dyDescent="0.25">
      <c r="AH14608" s="10"/>
      <c r="AI14608" s="6"/>
      <c r="AJ14608" s="10"/>
      <c r="AK14608" s="10"/>
      <c r="AL14608" s="10"/>
      <c r="AM14608" s="10"/>
      <c r="AN14608" s="10"/>
      <c r="AO14608" s="10"/>
      <c r="AP14608" s="10"/>
      <c r="AQ14608" s="10"/>
      <c r="AR14608" s="10"/>
      <c r="AS14608" s="10"/>
      <c r="AT14608" s="10"/>
      <c r="AU14608" s="10"/>
      <c r="AV14608" s="10"/>
      <c r="AW14608" s="10"/>
      <c r="AX14608" s="10"/>
      <c r="AY14608" s="10"/>
      <c r="AZ14608" s="10"/>
      <c r="BA14608" s="10"/>
      <c r="BB14608" s="10"/>
      <c r="BC14608" s="10"/>
      <c r="BD14608" s="10"/>
      <c r="BE14608" s="10"/>
      <c r="BF14608" s="10"/>
      <c r="BG14608" s="6"/>
    </row>
    <row r="14609" spans="34:59" x14ac:dyDescent="0.25">
      <c r="AH14609" s="6"/>
      <c r="AI14609" s="6"/>
      <c r="AJ14609" s="6"/>
      <c r="AK14609" s="6"/>
      <c r="AL14609" s="6"/>
      <c r="AM14609" s="6"/>
      <c r="AN14609" s="6"/>
      <c r="AO14609" s="6"/>
      <c r="AP14609" s="6"/>
      <c r="AQ14609" s="6"/>
      <c r="AR14609" s="6"/>
      <c r="AS14609" s="6"/>
      <c r="AT14609" s="6"/>
      <c r="AU14609" s="6"/>
      <c r="AV14609" s="6"/>
      <c r="AW14609" s="6"/>
      <c r="AX14609" s="6"/>
      <c r="AY14609" s="6"/>
      <c r="AZ14609" s="6"/>
      <c r="BA14609" s="6"/>
      <c r="BB14609" s="6"/>
      <c r="BC14609" s="6"/>
      <c r="BD14609" s="6"/>
      <c r="BE14609" s="6"/>
      <c r="BF14609" s="6"/>
      <c r="BG14609" s="10"/>
    </row>
    <row r="14610" spans="34:59" x14ac:dyDescent="0.25">
      <c r="AH14610" s="10"/>
      <c r="AI14610" s="6"/>
    </row>
    <row r="14611" spans="34:59" x14ac:dyDescent="0.25">
      <c r="AH14611" s="6"/>
      <c r="AI14611" s="6"/>
      <c r="AJ14611" s="6"/>
      <c r="AK14611" s="6"/>
      <c r="AL14611" s="6"/>
      <c r="AM14611" s="6"/>
      <c r="AN14611" s="6"/>
      <c r="AO14611" s="6"/>
      <c r="AP14611" s="6"/>
      <c r="AQ14611" s="6"/>
      <c r="AR14611" s="6"/>
      <c r="AS14611" s="6"/>
      <c r="AT14611" s="6"/>
      <c r="AU14611" s="6"/>
      <c r="AV14611" s="6"/>
      <c r="AW14611" s="6"/>
      <c r="AX14611" s="6"/>
      <c r="AY14611" s="6"/>
      <c r="AZ14611" s="6"/>
      <c r="BA14611" s="6"/>
      <c r="BB14611" s="6"/>
      <c r="BC14611" s="6"/>
      <c r="BD14611" s="6"/>
      <c r="BE14611" s="6"/>
      <c r="BF14611" s="6"/>
      <c r="BG14611" s="6"/>
    </row>
    <row r="14612" spans="34:59" x14ac:dyDescent="0.25">
      <c r="AH14612" s="10"/>
      <c r="AI14612" s="6"/>
      <c r="AJ14612" s="10"/>
      <c r="AK14612" s="10"/>
      <c r="AL14612" s="10"/>
      <c r="AM14612" s="10"/>
      <c r="AN14612" s="10"/>
      <c r="AO14612" s="10"/>
      <c r="AP14612" s="10"/>
      <c r="AQ14612" s="10"/>
      <c r="AR14612" s="10"/>
      <c r="AS14612" s="10"/>
      <c r="AT14612" s="10"/>
      <c r="AU14612" s="10"/>
      <c r="AV14612" s="10"/>
      <c r="AW14612" s="10"/>
      <c r="AX14612" s="10"/>
      <c r="AY14612" s="10"/>
      <c r="AZ14612" s="10"/>
      <c r="BA14612" s="10"/>
      <c r="BB14612" s="10"/>
      <c r="BC14612" s="10"/>
      <c r="BD14612" s="10"/>
      <c r="BE14612" s="10"/>
      <c r="BF14612" s="10"/>
      <c r="BG14612" s="6"/>
    </row>
    <row r="14614" spans="34:59" x14ac:dyDescent="0.25">
      <c r="AH14614" s="10"/>
      <c r="AI14614" s="6"/>
    </row>
    <row r="14615" spans="34:59" x14ac:dyDescent="0.25">
      <c r="AH14615" s="6"/>
      <c r="AI14615" s="6"/>
      <c r="AJ14615" s="6"/>
      <c r="AK14615" s="6"/>
      <c r="AL14615" s="6"/>
      <c r="AM14615" s="6"/>
      <c r="AN14615" s="6"/>
      <c r="AO14615" s="6"/>
      <c r="AP14615" s="6"/>
      <c r="AQ14615" s="6"/>
      <c r="AR14615" s="6"/>
      <c r="AS14615" s="6"/>
      <c r="AT14615" s="6"/>
      <c r="AU14615" s="6"/>
      <c r="AV14615" s="6"/>
      <c r="AW14615" s="6"/>
      <c r="AX14615" s="6"/>
      <c r="AY14615" s="6"/>
      <c r="AZ14615" s="6"/>
      <c r="BA14615" s="6"/>
      <c r="BB14615" s="6"/>
      <c r="BC14615" s="6"/>
      <c r="BD14615" s="6"/>
      <c r="BE14615" s="6"/>
      <c r="BF14615" s="6"/>
      <c r="BG14615" s="6"/>
    </row>
    <row r="14616" spans="34:59" x14ac:dyDescent="0.25">
      <c r="AH14616" s="10"/>
      <c r="AI14616" s="6"/>
      <c r="AJ14616" s="10"/>
      <c r="AK14616" s="10"/>
      <c r="AL14616" s="10"/>
      <c r="AM14616" s="10"/>
      <c r="AN14616" s="10"/>
      <c r="AO14616" s="10"/>
      <c r="AP14616" s="10"/>
      <c r="AQ14616" s="10"/>
      <c r="AR14616" s="10"/>
      <c r="AS14616" s="10"/>
      <c r="AT14616" s="10"/>
      <c r="AU14616" s="10"/>
      <c r="AV14616" s="10"/>
      <c r="AW14616" s="10"/>
      <c r="AX14616" s="10"/>
      <c r="AY14616" s="10"/>
      <c r="AZ14616" s="10"/>
      <c r="BA14616" s="10"/>
      <c r="BB14616" s="10"/>
      <c r="BC14616" s="10"/>
      <c r="BD14616" s="10"/>
      <c r="BE14616" s="10"/>
      <c r="BF14616" s="10"/>
      <c r="BG14616" s="6"/>
    </row>
    <row r="14617" spans="34:59" x14ac:dyDescent="0.25">
      <c r="AH14617" s="6"/>
      <c r="AI14617" s="6"/>
      <c r="AJ14617" s="6"/>
      <c r="AK14617" s="6"/>
      <c r="AL14617" s="6"/>
      <c r="AM14617" s="6"/>
      <c r="AN14617" s="6"/>
      <c r="AO14617" s="6"/>
      <c r="AP14617" s="6"/>
      <c r="AQ14617" s="6"/>
      <c r="AR14617" s="6"/>
      <c r="AS14617" s="6"/>
      <c r="AT14617" s="6"/>
      <c r="AU14617" s="6"/>
      <c r="AV14617" s="6"/>
      <c r="AW14617" s="6"/>
      <c r="AX14617" s="6"/>
      <c r="AY14617" s="6"/>
      <c r="AZ14617" s="6"/>
      <c r="BA14617" s="6"/>
      <c r="BB14617" s="6"/>
      <c r="BC14617" s="6"/>
      <c r="BD14617" s="6"/>
      <c r="BE14617" s="6"/>
      <c r="BF14617" s="6"/>
      <c r="BG14617" s="10"/>
    </row>
    <row r="14618" spans="34:59" x14ac:dyDescent="0.25">
      <c r="AH14618" s="10"/>
      <c r="AI14618" s="6"/>
    </row>
    <row r="14619" spans="34:59" x14ac:dyDescent="0.25">
      <c r="AH14619" s="6"/>
      <c r="AI14619" s="6"/>
      <c r="AJ14619" s="6"/>
      <c r="AK14619" s="6"/>
      <c r="AL14619" s="6"/>
      <c r="AM14619" s="6"/>
      <c r="AN14619" s="6"/>
      <c r="AO14619" s="6"/>
      <c r="AP14619" s="6"/>
      <c r="AQ14619" s="6"/>
      <c r="AR14619" s="6"/>
      <c r="AS14619" s="6"/>
      <c r="AT14619" s="6"/>
      <c r="AU14619" s="6"/>
      <c r="AV14619" s="6"/>
      <c r="AW14619" s="6"/>
      <c r="AX14619" s="6"/>
      <c r="AY14619" s="6"/>
      <c r="AZ14619" s="6"/>
      <c r="BA14619" s="6"/>
      <c r="BB14619" s="6"/>
      <c r="BC14619" s="6"/>
      <c r="BD14619" s="6"/>
      <c r="BE14619" s="6"/>
      <c r="BF14619" s="6"/>
      <c r="BG14619" s="6"/>
    </row>
    <row r="14620" spans="34:59" x14ac:dyDescent="0.25">
      <c r="AH14620" s="10"/>
      <c r="AI14620" s="6"/>
      <c r="AJ14620" s="10"/>
      <c r="AK14620" s="10"/>
      <c r="AL14620" s="10"/>
      <c r="AM14620" s="10"/>
      <c r="AN14620" s="10"/>
      <c r="AO14620" s="10"/>
      <c r="AP14620" s="10"/>
      <c r="AQ14620" s="10"/>
      <c r="AR14620" s="10"/>
      <c r="AS14620" s="10"/>
      <c r="AT14620" s="10"/>
      <c r="AU14620" s="10"/>
      <c r="AV14620" s="10"/>
      <c r="AW14620" s="10"/>
      <c r="AX14620" s="10"/>
      <c r="AY14620" s="10"/>
      <c r="AZ14620" s="10"/>
      <c r="BA14620" s="10"/>
      <c r="BB14620" s="10"/>
      <c r="BC14620" s="10"/>
      <c r="BD14620" s="10"/>
      <c r="BE14620" s="10"/>
      <c r="BF14620" s="10"/>
      <c r="BG14620" s="6"/>
    </row>
    <row r="14621" spans="34:59" x14ac:dyDescent="0.25">
      <c r="AH14621" s="6"/>
      <c r="AI14621" s="6"/>
      <c r="AJ14621" s="6"/>
      <c r="AK14621" s="6"/>
      <c r="AL14621" s="6"/>
      <c r="AM14621" s="6"/>
      <c r="AN14621" s="6"/>
      <c r="AO14621" s="6"/>
      <c r="AP14621" s="6"/>
      <c r="AQ14621" s="6"/>
      <c r="AR14621" s="6"/>
      <c r="AS14621" s="6"/>
      <c r="AT14621" s="6"/>
      <c r="AU14621" s="6"/>
      <c r="AV14621" s="6"/>
      <c r="AW14621" s="6"/>
      <c r="AX14621" s="6"/>
      <c r="AY14621" s="6"/>
      <c r="AZ14621" s="6"/>
      <c r="BA14621" s="6"/>
      <c r="BB14621" s="6"/>
      <c r="BC14621" s="6"/>
      <c r="BD14621" s="6"/>
      <c r="BE14621" s="6"/>
      <c r="BF14621" s="6"/>
      <c r="BG14621" s="10"/>
    </row>
    <row r="14622" spans="34:59" x14ac:dyDescent="0.25">
      <c r="AH14622" s="10"/>
      <c r="AI14622" s="6"/>
    </row>
    <row r="14623" spans="34:59" x14ac:dyDescent="0.25">
      <c r="AH14623" s="6"/>
      <c r="AI14623" s="6"/>
      <c r="AJ14623" s="6"/>
      <c r="AK14623" s="6"/>
      <c r="AL14623" s="6"/>
      <c r="AM14623" s="6"/>
      <c r="AN14623" s="6"/>
      <c r="AO14623" s="6"/>
      <c r="AP14623" s="6"/>
      <c r="AQ14623" s="6"/>
      <c r="AR14623" s="6"/>
      <c r="AS14623" s="6"/>
      <c r="AT14623" s="6"/>
      <c r="AU14623" s="6"/>
      <c r="AV14623" s="6"/>
      <c r="AW14623" s="6"/>
      <c r="AX14623" s="6"/>
      <c r="AY14623" s="6"/>
      <c r="AZ14623" s="6"/>
      <c r="BA14623" s="6"/>
      <c r="BB14623" s="6"/>
      <c r="BC14623" s="6"/>
      <c r="BD14623" s="6"/>
      <c r="BE14623" s="6"/>
      <c r="BF14623" s="6"/>
      <c r="BG14623" s="6"/>
    </row>
    <row r="14624" spans="34:59" x14ac:dyDescent="0.25">
      <c r="AH14624" s="10"/>
      <c r="AI14624" s="6"/>
      <c r="AJ14624" s="10"/>
      <c r="AK14624" s="10"/>
      <c r="AL14624" s="10"/>
      <c r="AM14624" s="10"/>
      <c r="AN14624" s="10"/>
      <c r="AO14624" s="10"/>
      <c r="AP14624" s="10"/>
      <c r="AQ14624" s="10"/>
      <c r="AR14624" s="10"/>
      <c r="AS14624" s="10"/>
      <c r="AT14624" s="10"/>
      <c r="AU14624" s="10"/>
      <c r="AV14624" s="10"/>
      <c r="AW14624" s="10"/>
      <c r="AX14624" s="10"/>
      <c r="AY14624" s="10"/>
      <c r="AZ14624" s="10"/>
      <c r="BA14624" s="10"/>
      <c r="BB14624" s="10"/>
      <c r="BC14624" s="10"/>
      <c r="BD14624" s="10"/>
      <c r="BE14624" s="10"/>
      <c r="BF14624" s="10"/>
      <c r="BG14624" s="6"/>
    </row>
    <row r="14625" spans="34:59" x14ac:dyDescent="0.25">
      <c r="AH14625" s="6"/>
      <c r="AI14625" s="6"/>
      <c r="AJ14625" s="6"/>
      <c r="AK14625" s="6"/>
      <c r="AL14625" s="6"/>
      <c r="AM14625" s="6"/>
      <c r="AN14625" s="6"/>
      <c r="AO14625" s="6"/>
      <c r="AP14625" s="6"/>
      <c r="AQ14625" s="6"/>
      <c r="AR14625" s="6"/>
      <c r="AS14625" s="6"/>
      <c r="AT14625" s="6"/>
      <c r="AU14625" s="6"/>
      <c r="AV14625" s="6"/>
      <c r="AW14625" s="6"/>
      <c r="AX14625" s="6"/>
      <c r="AY14625" s="6"/>
      <c r="AZ14625" s="6"/>
      <c r="BA14625" s="6"/>
      <c r="BB14625" s="6"/>
      <c r="BC14625" s="6"/>
      <c r="BD14625" s="6"/>
      <c r="BE14625" s="6"/>
      <c r="BF14625" s="6"/>
      <c r="BG14625" s="10"/>
    </row>
    <row r="14626" spans="34:59" x14ac:dyDescent="0.25">
      <c r="AH14626" s="10"/>
      <c r="AI14626" s="6"/>
    </row>
    <row r="14627" spans="34:59" x14ac:dyDescent="0.25">
      <c r="AH14627" s="6"/>
      <c r="AI14627" s="6"/>
      <c r="AJ14627" s="6"/>
      <c r="AK14627" s="6"/>
      <c r="AL14627" s="6"/>
      <c r="AM14627" s="6"/>
      <c r="AN14627" s="6"/>
      <c r="AO14627" s="6"/>
      <c r="AP14627" s="6"/>
      <c r="AQ14627" s="6"/>
      <c r="AR14627" s="6"/>
      <c r="AS14627" s="6"/>
      <c r="AT14627" s="6"/>
      <c r="AU14627" s="6"/>
      <c r="AV14627" s="6"/>
      <c r="AW14627" s="6"/>
      <c r="AX14627" s="6"/>
      <c r="AY14627" s="6"/>
      <c r="AZ14627" s="6"/>
      <c r="BA14627" s="6"/>
      <c r="BB14627" s="6"/>
      <c r="BC14627" s="6"/>
      <c r="BD14627" s="6"/>
      <c r="BE14627" s="6"/>
      <c r="BF14627" s="6"/>
      <c r="BG14627" s="6"/>
    </row>
    <row r="14628" spans="34:59" x14ac:dyDescent="0.25">
      <c r="AH14628" s="10"/>
      <c r="AI14628" s="6"/>
      <c r="AJ14628" s="10"/>
      <c r="AK14628" s="10"/>
      <c r="AL14628" s="10"/>
      <c r="AM14628" s="10"/>
      <c r="AN14628" s="10"/>
      <c r="AO14628" s="10"/>
      <c r="AP14628" s="10"/>
      <c r="AQ14628" s="10"/>
      <c r="AR14628" s="10"/>
      <c r="AS14628" s="10"/>
      <c r="AT14628" s="10"/>
      <c r="AU14628" s="10"/>
      <c r="AV14628" s="10"/>
      <c r="AW14628" s="10"/>
      <c r="AX14628" s="10"/>
      <c r="AY14628" s="10"/>
      <c r="AZ14628" s="10"/>
      <c r="BA14628" s="10"/>
      <c r="BB14628" s="10"/>
      <c r="BC14628" s="10"/>
      <c r="BD14628" s="10"/>
      <c r="BE14628" s="10"/>
      <c r="BF14628" s="10"/>
      <c r="BG14628" s="6"/>
    </row>
    <row r="14630" spans="34:59" x14ac:dyDescent="0.25">
      <c r="AH14630" s="10"/>
      <c r="AI14630" s="6"/>
    </row>
    <row r="14631" spans="34:59" x14ac:dyDescent="0.25">
      <c r="AH14631" s="6"/>
      <c r="AI14631" s="6"/>
      <c r="AJ14631" s="6"/>
      <c r="AK14631" s="6"/>
      <c r="AL14631" s="6"/>
      <c r="AM14631" s="6"/>
      <c r="AN14631" s="6"/>
      <c r="AO14631" s="6"/>
      <c r="AP14631" s="6"/>
      <c r="AQ14631" s="6"/>
      <c r="AR14631" s="6"/>
      <c r="AS14631" s="6"/>
      <c r="AT14631" s="6"/>
      <c r="AU14631" s="6"/>
      <c r="AV14631" s="6"/>
      <c r="AW14631" s="6"/>
      <c r="AX14631" s="6"/>
      <c r="AY14631" s="6"/>
      <c r="AZ14631" s="6"/>
      <c r="BA14631" s="6"/>
      <c r="BB14631" s="6"/>
      <c r="BC14631" s="6"/>
      <c r="BD14631" s="6"/>
      <c r="BE14631" s="6"/>
      <c r="BF14631" s="6"/>
      <c r="BG14631" s="6"/>
    </row>
    <row r="14632" spans="34:59" x14ac:dyDescent="0.25">
      <c r="AH14632" s="10"/>
      <c r="AI14632" s="6"/>
      <c r="AJ14632" s="10"/>
      <c r="AK14632" s="10"/>
      <c r="AL14632" s="10"/>
      <c r="AM14632" s="10"/>
      <c r="AN14632" s="10"/>
      <c r="AO14632" s="10"/>
      <c r="AP14632" s="10"/>
      <c r="AQ14632" s="10"/>
      <c r="AR14632" s="10"/>
      <c r="AS14632" s="10"/>
      <c r="AT14632" s="10"/>
      <c r="AU14632" s="10"/>
      <c r="AV14632" s="10"/>
      <c r="AW14632" s="10"/>
      <c r="AX14632" s="10"/>
      <c r="AY14632" s="10"/>
      <c r="AZ14632" s="10"/>
      <c r="BA14632" s="10"/>
      <c r="BB14632" s="10"/>
      <c r="BC14632" s="10"/>
      <c r="BD14632" s="10"/>
      <c r="BE14632" s="10"/>
      <c r="BF14632" s="10"/>
      <c r="BG14632" s="6"/>
    </row>
    <row r="14633" spans="34:59" x14ac:dyDescent="0.25">
      <c r="AH14633" s="6"/>
      <c r="AI14633" s="6"/>
      <c r="AJ14633" s="6"/>
      <c r="AK14633" s="6"/>
      <c r="AL14633" s="6"/>
      <c r="AM14633" s="6"/>
      <c r="AN14633" s="6"/>
      <c r="AO14633" s="6"/>
      <c r="AP14633" s="6"/>
      <c r="AQ14633" s="6"/>
      <c r="AR14633" s="6"/>
      <c r="AS14633" s="6"/>
      <c r="AT14633" s="6"/>
      <c r="AU14633" s="6"/>
      <c r="AV14633" s="6"/>
      <c r="AW14633" s="6"/>
      <c r="AX14633" s="6"/>
      <c r="AY14633" s="6"/>
      <c r="AZ14633" s="6"/>
      <c r="BA14633" s="6"/>
      <c r="BB14633" s="6"/>
      <c r="BC14633" s="6"/>
      <c r="BD14633" s="6"/>
      <c r="BE14633" s="6"/>
      <c r="BF14633" s="6"/>
      <c r="BG14633" s="10"/>
    </row>
    <row r="14634" spans="34:59" x14ac:dyDescent="0.25">
      <c r="AH14634" s="10"/>
      <c r="AI14634" s="6"/>
    </row>
    <row r="14635" spans="34:59" x14ac:dyDescent="0.25">
      <c r="AH14635" s="6"/>
      <c r="AI14635" s="6"/>
      <c r="AJ14635" s="6"/>
      <c r="AK14635" s="6"/>
      <c r="AL14635" s="6"/>
      <c r="AM14635" s="6"/>
      <c r="AN14635" s="6"/>
      <c r="AO14635" s="6"/>
      <c r="AP14635" s="6"/>
      <c r="AQ14635" s="6"/>
      <c r="AR14635" s="6"/>
      <c r="AS14635" s="6"/>
      <c r="AT14635" s="6"/>
      <c r="AU14635" s="6"/>
      <c r="AV14635" s="6"/>
      <c r="AW14635" s="6"/>
      <c r="AX14635" s="6"/>
      <c r="AY14635" s="6"/>
      <c r="AZ14635" s="6"/>
      <c r="BA14635" s="6"/>
      <c r="BB14635" s="6"/>
      <c r="BC14635" s="6"/>
      <c r="BD14635" s="6"/>
      <c r="BE14635" s="6"/>
      <c r="BF14635" s="6"/>
      <c r="BG14635" s="6"/>
    </row>
    <row r="14636" spans="34:59" x14ac:dyDescent="0.25">
      <c r="AH14636" s="10"/>
      <c r="AI14636" s="6"/>
      <c r="AJ14636" s="10"/>
      <c r="AK14636" s="10"/>
      <c r="AL14636" s="10"/>
      <c r="AM14636" s="10"/>
      <c r="AN14636" s="10"/>
      <c r="AO14636" s="10"/>
      <c r="AP14636" s="10"/>
      <c r="AQ14636" s="10"/>
      <c r="AR14636" s="10"/>
      <c r="AS14636" s="10"/>
      <c r="AT14636" s="10"/>
      <c r="AU14636" s="10"/>
      <c r="AV14636" s="10"/>
      <c r="AW14636" s="10"/>
      <c r="AX14636" s="10"/>
      <c r="AY14636" s="10"/>
      <c r="AZ14636" s="10"/>
      <c r="BA14636" s="10"/>
      <c r="BB14636" s="10"/>
      <c r="BC14636" s="10"/>
      <c r="BD14636" s="10"/>
      <c r="BE14636" s="10"/>
      <c r="BF14636" s="10"/>
      <c r="BG14636" s="6"/>
    </row>
    <row r="14637" spans="34:59" x14ac:dyDescent="0.25">
      <c r="AH14637" s="6"/>
      <c r="AI14637" s="6"/>
      <c r="AJ14637" s="6"/>
      <c r="AK14637" s="6"/>
      <c r="AL14637" s="6"/>
      <c r="AM14637" s="6"/>
      <c r="AN14637" s="6"/>
      <c r="AO14637" s="6"/>
      <c r="AP14637" s="6"/>
      <c r="AQ14637" s="6"/>
      <c r="AR14637" s="6"/>
      <c r="AS14637" s="6"/>
      <c r="AT14637" s="6"/>
      <c r="AU14637" s="6"/>
      <c r="AV14637" s="6"/>
      <c r="AW14637" s="6"/>
      <c r="AX14637" s="6"/>
      <c r="AY14637" s="6"/>
      <c r="AZ14637" s="6"/>
      <c r="BA14637" s="6"/>
      <c r="BB14637" s="6"/>
      <c r="BC14637" s="6"/>
      <c r="BD14637" s="6"/>
      <c r="BE14637" s="6"/>
      <c r="BF14637" s="6"/>
      <c r="BG14637" s="10"/>
    </row>
    <row r="14638" spans="34:59" x14ac:dyDescent="0.25">
      <c r="AH14638" s="10"/>
      <c r="AI14638" s="6"/>
    </row>
    <row r="14639" spans="34:59" x14ac:dyDescent="0.25">
      <c r="AH14639" s="6"/>
      <c r="AI14639" s="6"/>
      <c r="AJ14639" s="6"/>
      <c r="AK14639" s="6"/>
      <c r="AL14639" s="6"/>
      <c r="AM14639" s="6"/>
      <c r="AN14639" s="6"/>
      <c r="AO14639" s="6"/>
      <c r="AP14639" s="6"/>
      <c r="AQ14639" s="6"/>
      <c r="AR14639" s="6"/>
      <c r="AS14639" s="6"/>
      <c r="AT14639" s="6"/>
      <c r="AU14639" s="6"/>
      <c r="AV14639" s="6"/>
      <c r="AW14639" s="6"/>
      <c r="AX14639" s="6"/>
      <c r="AY14639" s="6"/>
      <c r="AZ14639" s="6"/>
      <c r="BA14639" s="6"/>
      <c r="BB14639" s="6"/>
      <c r="BC14639" s="6"/>
      <c r="BD14639" s="6"/>
      <c r="BE14639" s="6"/>
      <c r="BF14639" s="6"/>
      <c r="BG14639" s="6"/>
    </row>
    <row r="14640" spans="34:59" x14ac:dyDescent="0.25">
      <c r="AH14640" s="10"/>
      <c r="AI14640" s="6"/>
      <c r="AJ14640" s="10"/>
      <c r="AK14640" s="10"/>
      <c r="AL14640" s="10"/>
      <c r="AM14640" s="10"/>
      <c r="AN14640" s="10"/>
      <c r="AO14640" s="10"/>
      <c r="AP14640" s="10"/>
      <c r="AQ14640" s="10"/>
      <c r="AR14640" s="10"/>
      <c r="AS14640" s="10"/>
      <c r="AT14640" s="10"/>
      <c r="AU14640" s="10"/>
      <c r="AV14640" s="10"/>
      <c r="AW14640" s="10"/>
      <c r="AX14640" s="10"/>
      <c r="AY14640" s="10"/>
      <c r="AZ14640" s="10"/>
      <c r="BA14640" s="10"/>
      <c r="BB14640" s="10"/>
      <c r="BC14640" s="10"/>
      <c r="BD14640" s="10"/>
      <c r="BE14640" s="10"/>
      <c r="BF14640" s="10"/>
      <c r="BG14640" s="6"/>
    </row>
    <row r="14641" spans="34:59" x14ac:dyDescent="0.25">
      <c r="AH14641" s="6"/>
      <c r="AI14641" s="6"/>
      <c r="AJ14641" s="6"/>
      <c r="AK14641" s="6"/>
      <c r="AL14641" s="6"/>
      <c r="AM14641" s="6"/>
      <c r="AN14641" s="6"/>
      <c r="AO14641" s="6"/>
      <c r="AP14641" s="6"/>
      <c r="AQ14641" s="6"/>
      <c r="AR14641" s="6"/>
      <c r="AS14641" s="6"/>
      <c r="AT14641" s="6"/>
      <c r="AU14641" s="6"/>
      <c r="AV14641" s="6"/>
      <c r="AW14641" s="6"/>
      <c r="AX14641" s="6"/>
      <c r="AY14641" s="6"/>
      <c r="AZ14641" s="6"/>
      <c r="BA14641" s="6"/>
      <c r="BB14641" s="6"/>
      <c r="BC14641" s="6"/>
      <c r="BD14641" s="6"/>
      <c r="BE14641" s="6"/>
      <c r="BF14641" s="6"/>
      <c r="BG14641" s="10"/>
    </row>
    <row r="14642" spans="34:59" x14ac:dyDescent="0.25">
      <c r="AH14642" s="10"/>
      <c r="AI14642" s="6"/>
    </row>
    <row r="14643" spans="34:59" x14ac:dyDescent="0.25">
      <c r="AH14643" s="6"/>
      <c r="AI14643" s="6"/>
      <c r="AJ14643" s="6"/>
      <c r="AK14643" s="6"/>
      <c r="AL14643" s="6"/>
      <c r="AM14643" s="6"/>
      <c r="AN14643" s="6"/>
      <c r="AO14643" s="6"/>
      <c r="AP14643" s="6"/>
      <c r="AQ14643" s="6"/>
      <c r="AR14643" s="6"/>
      <c r="AS14643" s="6"/>
      <c r="AT14643" s="6"/>
      <c r="AU14643" s="6"/>
      <c r="AV14643" s="6"/>
      <c r="AW14643" s="6"/>
      <c r="AX14643" s="6"/>
      <c r="AY14643" s="6"/>
      <c r="AZ14643" s="6"/>
      <c r="BA14643" s="6"/>
      <c r="BB14643" s="6"/>
      <c r="BC14643" s="6"/>
      <c r="BD14643" s="6"/>
      <c r="BE14643" s="6"/>
      <c r="BF14643" s="6"/>
      <c r="BG14643" s="6"/>
    </row>
    <row r="14644" spans="34:59" x14ac:dyDescent="0.25">
      <c r="AH14644" s="10"/>
      <c r="AI14644" s="6"/>
      <c r="AJ14644" s="10"/>
      <c r="AK14644" s="10"/>
      <c r="AL14644" s="10"/>
      <c r="AM14644" s="10"/>
      <c r="AN14644" s="10"/>
      <c r="AO14644" s="10"/>
      <c r="AP14644" s="10"/>
      <c r="AQ14644" s="10"/>
      <c r="AR14644" s="10"/>
      <c r="AS14644" s="10"/>
      <c r="AT14644" s="10"/>
      <c r="AU14644" s="10"/>
      <c r="AV14644" s="10"/>
      <c r="AW14644" s="10"/>
      <c r="AX14644" s="10"/>
      <c r="AY14644" s="10"/>
      <c r="AZ14644" s="10"/>
      <c r="BA14644" s="10"/>
      <c r="BB14644" s="10"/>
      <c r="BC14644" s="10"/>
      <c r="BD14644" s="10"/>
      <c r="BE14644" s="10"/>
      <c r="BF14644" s="10"/>
      <c r="BG14644" s="6"/>
    </row>
    <row r="14646" spans="34:59" x14ac:dyDescent="0.25">
      <c r="AH14646" s="10"/>
      <c r="AI14646" s="6"/>
    </row>
    <row r="14647" spans="34:59" x14ac:dyDescent="0.25">
      <c r="AH14647" s="6"/>
      <c r="AI14647" s="6"/>
      <c r="AJ14647" s="6"/>
      <c r="AK14647" s="6"/>
      <c r="AL14647" s="6"/>
      <c r="AM14647" s="6"/>
      <c r="AN14647" s="6"/>
      <c r="AO14647" s="6"/>
      <c r="AP14647" s="6"/>
      <c r="AQ14647" s="6"/>
      <c r="AR14647" s="6"/>
      <c r="AS14647" s="6"/>
      <c r="AT14647" s="6"/>
      <c r="AU14647" s="6"/>
      <c r="AV14647" s="6"/>
      <c r="AW14647" s="6"/>
      <c r="AX14647" s="6"/>
      <c r="AY14647" s="6"/>
      <c r="AZ14647" s="6"/>
      <c r="BA14647" s="6"/>
      <c r="BB14647" s="6"/>
      <c r="BC14647" s="6"/>
      <c r="BD14647" s="6"/>
      <c r="BE14647" s="6"/>
      <c r="BF14647" s="6"/>
      <c r="BG14647" s="6"/>
    </row>
    <row r="14648" spans="34:59" x14ac:dyDescent="0.25">
      <c r="AH14648" s="10"/>
      <c r="AI14648" s="6"/>
      <c r="AJ14648" s="10"/>
      <c r="AK14648" s="10"/>
      <c r="AL14648" s="10"/>
      <c r="AM14648" s="10"/>
      <c r="AN14648" s="10"/>
      <c r="AO14648" s="10"/>
      <c r="AP14648" s="10"/>
      <c r="AQ14648" s="10"/>
      <c r="AR14648" s="10"/>
      <c r="AS14648" s="10"/>
      <c r="AT14648" s="10"/>
      <c r="AU14648" s="10"/>
      <c r="AV14648" s="10"/>
      <c r="AW14648" s="10"/>
      <c r="AX14648" s="10"/>
      <c r="AY14648" s="10"/>
      <c r="AZ14648" s="10"/>
      <c r="BA14648" s="10"/>
      <c r="BB14648" s="10"/>
      <c r="BC14648" s="10"/>
      <c r="BD14648" s="10"/>
      <c r="BE14648" s="10"/>
      <c r="BF14648" s="10"/>
      <c r="BG14648" s="6"/>
    </row>
    <row r="14649" spans="34:59" x14ac:dyDescent="0.25">
      <c r="AH14649" s="6"/>
      <c r="AI14649" s="6"/>
      <c r="AJ14649" s="6"/>
      <c r="AK14649" s="6"/>
      <c r="AL14649" s="6"/>
      <c r="AM14649" s="6"/>
      <c r="AN14649" s="6"/>
      <c r="AO14649" s="6"/>
      <c r="AP14649" s="6"/>
      <c r="AQ14649" s="6"/>
      <c r="AR14649" s="6"/>
      <c r="AS14649" s="6"/>
      <c r="AT14649" s="6"/>
      <c r="AU14649" s="6"/>
      <c r="AV14649" s="6"/>
      <c r="AW14649" s="6"/>
      <c r="AX14649" s="6"/>
      <c r="AY14649" s="6"/>
      <c r="AZ14649" s="6"/>
      <c r="BA14649" s="6"/>
      <c r="BB14649" s="6"/>
      <c r="BC14649" s="6"/>
      <c r="BD14649" s="6"/>
      <c r="BE14649" s="6"/>
      <c r="BF14649" s="6"/>
      <c r="BG14649" s="10"/>
    </row>
    <row r="14650" spans="34:59" x14ac:dyDescent="0.25">
      <c r="AH14650" s="10"/>
      <c r="AI14650" s="6"/>
    </row>
    <row r="14651" spans="34:59" x14ac:dyDescent="0.25">
      <c r="AH14651" s="6"/>
      <c r="AI14651" s="6"/>
      <c r="AJ14651" s="6"/>
      <c r="AK14651" s="6"/>
      <c r="AL14651" s="6"/>
      <c r="AM14651" s="6"/>
      <c r="AN14651" s="6"/>
      <c r="AO14651" s="6"/>
      <c r="AP14651" s="6"/>
      <c r="AQ14651" s="6"/>
      <c r="AR14651" s="6"/>
      <c r="AS14651" s="6"/>
      <c r="AT14651" s="6"/>
      <c r="AU14651" s="6"/>
      <c r="AV14651" s="6"/>
      <c r="AW14651" s="6"/>
      <c r="AX14651" s="6"/>
      <c r="AY14651" s="6"/>
      <c r="AZ14651" s="6"/>
      <c r="BA14651" s="6"/>
      <c r="BB14651" s="6"/>
      <c r="BC14651" s="6"/>
      <c r="BD14651" s="6"/>
      <c r="BE14651" s="6"/>
      <c r="BF14651" s="6"/>
      <c r="BG14651" s="6"/>
    </row>
    <row r="14652" spans="34:59" x14ac:dyDescent="0.25">
      <c r="AH14652" s="10"/>
      <c r="AI14652" s="6"/>
      <c r="AJ14652" s="10"/>
      <c r="AK14652" s="10"/>
      <c r="AL14652" s="10"/>
      <c r="AM14652" s="10"/>
      <c r="AN14652" s="10"/>
      <c r="AO14652" s="10"/>
      <c r="AP14652" s="10"/>
      <c r="AQ14652" s="10"/>
      <c r="AR14652" s="10"/>
      <c r="AS14652" s="10"/>
      <c r="AT14652" s="10"/>
      <c r="AU14652" s="10"/>
      <c r="AV14652" s="10"/>
      <c r="AW14652" s="10"/>
      <c r="AX14652" s="10"/>
      <c r="AY14652" s="10"/>
      <c r="AZ14652" s="10"/>
      <c r="BA14652" s="10"/>
      <c r="BB14652" s="10"/>
      <c r="BC14652" s="10"/>
      <c r="BD14652" s="10"/>
      <c r="BE14652" s="10"/>
      <c r="BF14652" s="10"/>
      <c r="BG14652" s="6"/>
    </row>
    <row r="14653" spans="34:59" x14ac:dyDescent="0.25">
      <c r="AH14653" s="6"/>
      <c r="AI14653" s="6"/>
      <c r="AJ14653" s="6"/>
      <c r="AK14653" s="6"/>
      <c r="AL14653" s="6"/>
      <c r="AM14653" s="6"/>
      <c r="AN14653" s="6"/>
      <c r="AO14653" s="6"/>
      <c r="AP14653" s="6"/>
      <c r="AQ14653" s="6"/>
      <c r="AR14653" s="6"/>
      <c r="AS14653" s="6"/>
      <c r="AT14653" s="6"/>
      <c r="AU14653" s="6"/>
      <c r="AV14653" s="6"/>
      <c r="AW14653" s="6"/>
      <c r="AX14653" s="6"/>
      <c r="AY14653" s="6"/>
      <c r="AZ14653" s="6"/>
      <c r="BA14653" s="6"/>
      <c r="BB14653" s="6"/>
      <c r="BC14653" s="6"/>
      <c r="BD14653" s="6"/>
      <c r="BE14653" s="6"/>
      <c r="BF14653" s="6"/>
      <c r="BG14653" s="10"/>
    </row>
    <row r="14654" spans="34:59" x14ac:dyDescent="0.25">
      <c r="AH14654" s="10"/>
      <c r="AI14654" s="6"/>
    </row>
    <row r="14655" spans="34:59" x14ac:dyDescent="0.25">
      <c r="AH14655" s="6"/>
      <c r="AI14655" s="6"/>
      <c r="AJ14655" s="6"/>
      <c r="AK14655" s="6"/>
      <c r="AL14655" s="6"/>
      <c r="AM14655" s="6"/>
      <c r="AN14655" s="6"/>
      <c r="AO14655" s="6"/>
      <c r="AP14655" s="6"/>
      <c r="AQ14655" s="6"/>
      <c r="AR14655" s="6"/>
      <c r="AS14655" s="6"/>
      <c r="AT14655" s="6"/>
      <c r="AU14655" s="6"/>
      <c r="AV14655" s="6"/>
      <c r="AW14655" s="6"/>
      <c r="AX14655" s="6"/>
      <c r="AY14655" s="6"/>
      <c r="AZ14655" s="6"/>
      <c r="BA14655" s="6"/>
      <c r="BB14655" s="6"/>
      <c r="BC14655" s="6"/>
      <c r="BD14655" s="6"/>
      <c r="BE14655" s="6"/>
      <c r="BF14655" s="6"/>
      <c r="BG14655" s="6"/>
    </row>
    <row r="14656" spans="34:59" x14ac:dyDescent="0.25">
      <c r="AH14656" s="10"/>
      <c r="AI14656" s="6"/>
      <c r="AJ14656" s="10"/>
      <c r="AK14656" s="10"/>
      <c r="AL14656" s="10"/>
      <c r="AM14656" s="10"/>
      <c r="AN14656" s="10"/>
      <c r="AO14656" s="10"/>
      <c r="AP14656" s="10"/>
      <c r="AQ14656" s="10"/>
      <c r="AR14656" s="10"/>
      <c r="AS14656" s="10"/>
      <c r="AT14656" s="10"/>
      <c r="AU14656" s="10"/>
      <c r="AV14656" s="10"/>
      <c r="AW14656" s="10"/>
      <c r="AX14656" s="10"/>
      <c r="AY14656" s="10"/>
      <c r="AZ14656" s="10"/>
      <c r="BA14656" s="10"/>
      <c r="BB14656" s="10"/>
      <c r="BC14656" s="10"/>
      <c r="BD14656" s="10"/>
      <c r="BE14656" s="10"/>
      <c r="BF14656" s="10"/>
      <c r="BG14656" s="6"/>
    </row>
    <row r="14657" spans="34:59" x14ac:dyDescent="0.25">
      <c r="AH14657" s="6"/>
      <c r="AI14657" s="6"/>
      <c r="AJ14657" s="6"/>
      <c r="AK14657" s="6"/>
      <c r="AL14657" s="6"/>
      <c r="AM14657" s="6"/>
      <c r="AN14657" s="6"/>
      <c r="AO14657" s="6"/>
      <c r="AP14657" s="6"/>
      <c r="AQ14657" s="6"/>
      <c r="AR14657" s="6"/>
      <c r="AS14657" s="6"/>
      <c r="AT14657" s="6"/>
      <c r="AU14657" s="6"/>
      <c r="AV14657" s="6"/>
      <c r="AW14657" s="6"/>
      <c r="AX14657" s="6"/>
      <c r="AY14657" s="6"/>
      <c r="AZ14657" s="6"/>
      <c r="BA14657" s="6"/>
      <c r="BB14657" s="6"/>
      <c r="BC14657" s="6"/>
      <c r="BD14657" s="6"/>
      <c r="BE14657" s="6"/>
      <c r="BF14657" s="6"/>
      <c r="BG14657" s="10"/>
    </row>
    <row r="14658" spans="34:59" x14ac:dyDescent="0.25">
      <c r="AH14658" s="10"/>
      <c r="AI14658" s="6"/>
    </row>
    <row r="14659" spans="34:59" x14ac:dyDescent="0.25">
      <c r="AH14659" s="6"/>
      <c r="AI14659" s="6"/>
      <c r="AJ14659" s="6"/>
      <c r="AK14659" s="6"/>
      <c r="AL14659" s="6"/>
      <c r="AM14659" s="6"/>
      <c r="AN14659" s="6"/>
      <c r="AO14659" s="6"/>
      <c r="AP14659" s="6"/>
      <c r="AQ14659" s="6"/>
      <c r="AR14659" s="6"/>
      <c r="AS14659" s="6"/>
      <c r="AT14659" s="6"/>
      <c r="AU14659" s="6"/>
      <c r="AV14659" s="6"/>
      <c r="AW14659" s="6"/>
      <c r="AX14659" s="6"/>
      <c r="AY14659" s="6"/>
      <c r="AZ14659" s="6"/>
      <c r="BA14659" s="6"/>
      <c r="BB14659" s="6"/>
      <c r="BC14659" s="6"/>
      <c r="BD14659" s="6"/>
      <c r="BE14659" s="6"/>
      <c r="BF14659" s="6"/>
      <c r="BG14659" s="6"/>
    </row>
    <row r="14660" spans="34:59" x14ac:dyDescent="0.25">
      <c r="AH14660" s="10"/>
      <c r="AI14660" s="6"/>
      <c r="AJ14660" s="10"/>
      <c r="AK14660" s="10"/>
      <c r="AL14660" s="10"/>
      <c r="AM14660" s="10"/>
      <c r="AN14660" s="10"/>
      <c r="AO14660" s="10"/>
      <c r="AP14660" s="10"/>
      <c r="AQ14660" s="10"/>
      <c r="AR14660" s="10"/>
      <c r="AS14660" s="10"/>
      <c r="AT14660" s="10"/>
      <c r="AU14660" s="10"/>
      <c r="AV14660" s="10"/>
      <c r="AW14660" s="10"/>
      <c r="AX14660" s="10"/>
      <c r="AY14660" s="10"/>
      <c r="AZ14660" s="10"/>
      <c r="BA14660" s="10"/>
      <c r="BB14660" s="10"/>
      <c r="BC14660" s="10"/>
      <c r="BD14660" s="10"/>
      <c r="BE14660" s="10"/>
      <c r="BF14660" s="10"/>
      <c r="BG14660" s="6"/>
    </row>
    <row r="14662" spans="34:59" x14ac:dyDescent="0.25">
      <c r="AH14662" s="10"/>
      <c r="AI14662" s="6"/>
    </row>
    <row r="14663" spans="34:59" x14ac:dyDescent="0.25">
      <c r="AH14663" s="6"/>
      <c r="AI14663" s="6"/>
      <c r="AJ14663" s="6"/>
      <c r="AK14663" s="6"/>
      <c r="AL14663" s="6"/>
      <c r="AM14663" s="6"/>
      <c r="AN14663" s="6"/>
      <c r="AO14663" s="6"/>
      <c r="AP14663" s="6"/>
      <c r="AQ14663" s="6"/>
      <c r="AR14663" s="6"/>
      <c r="AS14663" s="6"/>
      <c r="AT14663" s="6"/>
      <c r="AU14663" s="6"/>
      <c r="AV14663" s="6"/>
      <c r="AW14663" s="6"/>
      <c r="AX14663" s="6"/>
      <c r="AY14663" s="6"/>
      <c r="AZ14663" s="6"/>
      <c r="BA14663" s="6"/>
      <c r="BB14663" s="6"/>
      <c r="BC14663" s="6"/>
      <c r="BD14663" s="6"/>
      <c r="BE14663" s="6"/>
      <c r="BF14663" s="6"/>
      <c r="BG14663" s="6"/>
    </row>
    <row r="14664" spans="34:59" x14ac:dyDescent="0.25">
      <c r="AH14664" s="10"/>
      <c r="AI14664" s="6"/>
      <c r="AJ14664" s="10"/>
      <c r="AK14664" s="10"/>
      <c r="AL14664" s="10"/>
      <c r="AM14664" s="10"/>
      <c r="AN14664" s="10"/>
      <c r="AO14664" s="10"/>
      <c r="AP14664" s="10"/>
      <c r="AQ14664" s="10"/>
      <c r="AR14664" s="10"/>
      <c r="AS14664" s="10"/>
      <c r="AT14664" s="10"/>
      <c r="AU14664" s="10"/>
      <c r="AV14664" s="10"/>
      <c r="AW14664" s="10"/>
      <c r="AX14664" s="10"/>
      <c r="AY14664" s="10"/>
      <c r="AZ14664" s="10"/>
      <c r="BA14664" s="10"/>
      <c r="BB14664" s="10"/>
      <c r="BC14664" s="10"/>
      <c r="BD14664" s="10"/>
      <c r="BE14664" s="10"/>
      <c r="BF14664" s="10"/>
      <c r="BG14664" s="6"/>
    </row>
    <row r="14665" spans="34:59" x14ac:dyDescent="0.25">
      <c r="AH14665" s="6"/>
      <c r="AI14665" s="6"/>
      <c r="AJ14665" s="6"/>
      <c r="AK14665" s="6"/>
      <c r="AL14665" s="6"/>
      <c r="AM14665" s="6"/>
      <c r="AN14665" s="6"/>
      <c r="AO14665" s="6"/>
      <c r="AP14665" s="6"/>
      <c r="AQ14665" s="6"/>
      <c r="AR14665" s="6"/>
      <c r="AS14665" s="6"/>
      <c r="AT14665" s="6"/>
      <c r="AU14665" s="6"/>
      <c r="AV14665" s="6"/>
      <c r="AW14665" s="6"/>
      <c r="AX14665" s="6"/>
      <c r="AY14665" s="6"/>
      <c r="AZ14665" s="6"/>
      <c r="BA14665" s="6"/>
      <c r="BB14665" s="6"/>
      <c r="BC14665" s="6"/>
      <c r="BD14665" s="6"/>
      <c r="BE14665" s="6"/>
      <c r="BF14665" s="6"/>
      <c r="BG14665" s="10"/>
    </row>
    <row r="14666" spans="34:59" x14ac:dyDescent="0.25">
      <c r="AH14666" s="10"/>
      <c r="AI14666" s="6"/>
    </row>
    <row r="14667" spans="34:59" x14ac:dyDescent="0.25">
      <c r="AH14667" s="6"/>
      <c r="AI14667" s="6"/>
      <c r="AJ14667" s="6"/>
      <c r="AK14667" s="6"/>
      <c r="AL14667" s="6"/>
      <c r="AM14667" s="6"/>
      <c r="AN14667" s="6"/>
      <c r="AO14667" s="6"/>
      <c r="AP14667" s="6"/>
      <c r="AQ14667" s="6"/>
      <c r="AR14667" s="6"/>
      <c r="AS14667" s="6"/>
      <c r="AT14667" s="6"/>
      <c r="AU14667" s="6"/>
      <c r="AV14667" s="6"/>
      <c r="AW14667" s="6"/>
      <c r="AX14667" s="6"/>
      <c r="AY14667" s="6"/>
      <c r="AZ14667" s="6"/>
      <c r="BA14667" s="6"/>
      <c r="BB14667" s="6"/>
      <c r="BC14667" s="6"/>
      <c r="BD14667" s="6"/>
      <c r="BE14667" s="6"/>
      <c r="BF14667" s="6"/>
      <c r="BG14667" s="6"/>
    </row>
    <row r="14668" spans="34:59" x14ac:dyDescent="0.25">
      <c r="AH14668" s="10"/>
      <c r="AI14668" s="6"/>
      <c r="AJ14668" s="10"/>
      <c r="AK14668" s="10"/>
      <c r="AL14668" s="10"/>
      <c r="AM14668" s="10"/>
      <c r="AN14668" s="10"/>
      <c r="AO14668" s="10"/>
      <c r="AP14668" s="10"/>
      <c r="AQ14668" s="10"/>
      <c r="AR14668" s="10"/>
      <c r="AS14668" s="10"/>
      <c r="AT14668" s="10"/>
      <c r="AU14668" s="10"/>
      <c r="AV14668" s="10"/>
      <c r="AW14668" s="10"/>
      <c r="AX14668" s="10"/>
      <c r="AY14668" s="10"/>
      <c r="AZ14668" s="10"/>
      <c r="BA14668" s="10"/>
      <c r="BB14668" s="10"/>
      <c r="BC14668" s="10"/>
      <c r="BD14668" s="10"/>
      <c r="BE14668" s="10"/>
      <c r="BF14668" s="10"/>
      <c r="BG14668" s="6"/>
    </row>
    <row r="14669" spans="34:59" x14ac:dyDescent="0.25">
      <c r="AH14669" s="6"/>
      <c r="AI14669" s="6"/>
      <c r="AJ14669" s="6"/>
      <c r="AK14669" s="6"/>
      <c r="AL14669" s="6"/>
      <c r="AM14669" s="6"/>
      <c r="AN14669" s="6"/>
      <c r="AO14669" s="6"/>
      <c r="AP14669" s="6"/>
      <c r="AQ14669" s="6"/>
      <c r="AR14669" s="6"/>
      <c r="AS14669" s="6"/>
      <c r="AT14669" s="6"/>
      <c r="AU14669" s="6"/>
      <c r="AV14669" s="6"/>
      <c r="AW14669" s="6"/>
      <c r="AX14669" s="6"/>
      <c r="AY14669" s="6"/>
      <c r="AZ14669" s="6"/>
      <c r="BA14669" s="6"/>
      <c r="BB14669" s="6"/>
      <c r="BC14669" s="6"/>
      <c r="BD14669" s="6"/>
      <c r="BE14669" s="6"/>
      <c r="BF14669" s="6"/>
      <c r="BG14669" s="10"/>
    </row>
    <row r="14670" spans="34:59" x14ac:dyDescent="0.25">
      <c r="AH14670" s="10"/>
      <c r="AI14670" s="6"/>
    </row>
    <row r="14671" spans="34:59" x14ac:dyDescent="0.25">
      <c r="AH14671" s="6"/>
      <c r="AI14671" s="6"/>
      <c r="AJ14671" s="6"/>
      <c r="AK14671" s="6"/>
      <c r="AL14671" s="6"/>
      <c r="AM14671" s="6"/>
      <c r="AN14671" s="6"/>
      <c r="AO14671" s="6"/>
      <c r="AP14671" s="6"/>
      <c r="AQ14671" s="6"/>
      <c r="AR14671" s="6"/>
      <c r="AS14671" s="6"/>
      <c r="AT14671" s="6"/>
      <c r="AU14671" s="6"/>
      <c r="AV14671" s="6"/>
      <c r="AW14671" s="6"/>
      <c r="AX14671" s="6"/>
      <c r="AY14671" s="6"/>
      <c r="AZ14671" s="6"/>
      <c r="BA14671" s="6"/>
      <c r="BB14671" s="6"/>
      <c r="BC14671" s="6"/>
      <c r="BD14671" s="6"/>
      <c r="BE14671" s="6"/>
      <c r="BF14671" s="6"/>
      <c r="BG14671" s="6"/>
    </row>
    <row r="14672" spans="34:59" x14ac:dyDescent="0.25">
      <c r="AH14672" s="10"/>
      <c r="AI14672" s="6"/>
      <c r="AJ14672" s="10"/>
      <c r="AK14672" s="10"/>
      <c r="AL14672" s="10"/>
      <c r="AM14672" s="10"/>
      <c r="AN14672" s="10"/>
      <c r="AO14672" s="10"/>
      <c r="AP14672" s="10"/>
      <c r="AQ14672" s="10"/>
      <c r="AR14672" s="10"/>
      <c r="AS14672" s="10"/>
      <c r="AT14672" s="10"/>
      <c r="AU14672" s="10"/>
      <c r="AV14672" s="10"/>
      <c r="AW14672" s="10"/>
      <c r="AX14672" s="10"/>
      <c r="AY14672" s="10"/>
      <c r="AZ14672" s="10"/>
      <c r="BA14672" s="10"/>
      <c r="BB14672" s="10"/>
      <c r="BC14672" s="10"/>
      <c r="BD14672" s="10"/>
      <c r="BE14672" s="10"/>
      <c r="BF14672" s="10"/>
      <c r="BG14672" s="6"/>
    </row>
    <row r="14673" spans="34:59" x14ac:dyDescent="0.25">
      <c r="AH14673" s="6"/>
      <c r="AI14673" s="6"/>
      <c r="AJ14673" s="6"/>
      <c r="AK14673" s="6"/>
      <c r="AL14673" s="6"/>
      <c r="AM14673" s="6"/>
      <c r="AN14673" s="6"/>
      <c r="AO14673" s="6"/>
      <c r="AP14673" s="6"/>
      <c r="AQ14673" s="6"/>
      <c r="AR14673" s="6"/>
      <c r="AS14673" s="6"/>
      <c r="AT14673" s="6"/>
      <c r="AU14673" s="6"/>
      <c r="AV14673" s="6"/>
      <c r="AW14673" s="6"/>
      <c r="AX14673" s="6"/>
      <c r="AY14673" s="6"/>
      <c r="AZ14673" s="6"/>
      <c r="BA14673" s="6"/>
      <c r="BB14673" s="6"/>
      <c r="BC14673" s="6"/>
      <c r="BD14673" s="6"/>
      <c r="BE14673" s="6"/>
      <c r="BF14673" s="6"/>
      <c r="BG14673" s="10"/>
    </row>
    <row r="14674" spans="34:59" x14ac:dyDescent="0.25">
      <c r="AH14674" s="10"/>
      <c r="AI14674" s="6"/>
    </row>
    <row r="14675" spans="34:59" x14ac:dyDescent="0.25">
      <c r="AH14675" s="6"/>
      <c r="AI14675" s="6"/>
      <c r="AJ14675" s="6"/>
      <c r="AK14675" s="6"/>
      <c r="AL14675" s="6"/>
      <c r="AM14675" s="6"/>
      <c r="AN14675" s="6"/>
      <c r="AO14675" s="6"/>
      <c r="AP14675" s="6"/>
      <c r="AQ14675" s="6"/>
      <c r="AR14675" s="6"/>
      <c r="AS14675" s="6"/>
      <c r="AT14675" s="6"/>
      <c r="AU14675" s="6"/>
      <c r="AV14675" s="6"/>
      <c r="AW14675" s="6"/>
      <c r="AX14675" s="6"/>
      <c r="AY14675" s="6"/>
      <c r="AZ14675" s="6"/>
      <c r="BA14675" s="6"/>
      <c r="BB14675" s="6"/>
      <c r="BC14675" s="6"/>
      <c r="BD14675" s="6"/>
      <c r="BE14675" s="6"/>
      <c r="BF14675" s="6"/>
      <c r="BG14675" s="6"/>
    </row>
    <row r="14676" spans="34:59" x14ac:dyDescent="0.25">
      <c r="AH14676" s="10"/>
      <c r="AI14676" s="6"/>
      <c r="AJ14676" s="10"/>
      <c r="AK14676" s="10"/>
      <c r="AL14676" s="10"/>
      <c r="AM14676" s="10"/>
      <c r="AN14676" s="10"/>
      <c r="AO14676" s="10"/>
      <c r="AP14676" s="10"/>
      <c r="AQ14676" s="10"/>
      <c r="AR14676" s="10"/>
      <c r="AS14676" s="10"/>
      <c r="AT14676" s="10"/>
      <c r="AU14676" s="10"/>
      <c r="AV14676" s="10"/>
      <c r="AW14676" s="10"/>
      <c r="AX14676" s="10"/>
      <c r="AY14676" s="10"/>
      <c r="AZ14676" s="10"/>
      <c r="BA14676" s="10"/>
      <c r="BB14676" s="10"/>
      <c r="BC14676" s="10"/>
      <c r="BD14676" s="10"/>
      <c r="BE14676" s="10"/>
      <c r="BF14676" s="10"/>
      <c r="BG14676" s="6"/>
    </row>
    <row r="14678" spans="34:59" x14ac:dyDescent="0.25">
      <c r="AH14678" s="10"/>
      <c r="AI14678" s="6"/>
    </row>
    <row r="14679" spans="34:59" x14ac:dyDescent="0.25">
      <c r="AH14679" s="6"/>
      <c r="AI14679" s="6"/>
      <c r="AJ14679" s="6"/>
      <c r="AK14679" s="6"/>
      <c r="AL14679" s="6"/>
      <c r="AM14679" s="6"/>
      <c r="AN14679" s="6"/>
      <c r="AO14679" s="6"/>
      <c r="AP14679" s="6"/>
      <c r="AQ14679" s="6"/>
      <c r="AR14679" s="6"/>
      <c r="AS14679" s="6"/>
      <c r="AT14679" s="6"/>
      <c r="AU14679" s="6"/>
      <c r="AV14679" s="6"/>
      <c r="AW14679" s="6"/>
      <c r="AX14679" s="6"/>
      <c r="AY14679" s="6"/>
      <c r="AZ14679" s="6"/>
      <c r="BA14679" s="6"/>
      <c r="BB14679" s="6"/>
      <c r="BC14679" s="6"/>
      <c r="BD14679" s="6"/>
      <c r="BE14679" s="6"/>
      <c r="BF14679" s="6"/>
      <c r="BG14679" s="6"/>
    </row>
    <row r="14680" spans="34:59" x14ac:dyDescent="0.25">
      <c r="AH14680" s="10"/>
      <c r="AI14680" s="6"/>
      <c r="AJ14680" s="10"/>
      <c r="AK14680" s="10"/>
      <c r="AL14680" s="10"/>
      <c r="AM14680" s="10"/>
      <c r="AN14680" s="10"/>
      <c r="AO14680" s="10"/>
      <c r="AP14680" s="10"/>
      <c r="AQ14680" s="10"/>
      <c r="AR14680" s="10"/>
      <c r="AS14680" s="10"/>
      <c r="AT14680" s="10"/>
      <c r="AU14680" s="10"/>
      <c r="AV14680" s="10"/>
      <c r="AW14680" s="10"/>
      <c r="AX14680" s="10"/>
      <c r="AY14680" s="10"/>
      <c r="AZ14680" s="10"/>
      <c r="BA14680" s="10"/>
      <c r="BB14680" s="10"/>
      <c r="BC14680" s="10"/>
      <c r="BD14680" s="10"/>
      <c r="BE14680" s="10"/>
      <c r="BF14680" s="10"/>
      <c r="BG14680" s="6"/>
    </row>
    <row r="14681" spans="34:59" x14ac:dyDescent="0.25">
      <c r="AH14681" s="6"/>
      <c r="AI14681" s="6"/>
      <c r="AJ14681" s="6"/>
      <c r="AK14681" s="6"/>
      <c r="AL14681" s="6"/>
      <c r="AM14681" s="6"/>
      <c r="AN14681" s="6"/>
      <c r="AO14681" s="6"/>
      <c r="AP14681" s="6"/>
      <c r="AQ14681" s="6"/>
      <c r="AR14681" s="6"/>
      <c r="AS14681" s="6"/>
      <c r="AT14681" s="6"/>
      <c r="AU14681" s="6"/>
      <c r="AV14681" s="6"/>
      <c r="AW14681" s="6"/>
      <c r="AX14681" s="6"/>
      <c r="AY14681" s="6"/>
      <c r="AZ14681" s="6"/>
      <c r="BA14681" s="6"/>
      <c r="BB14681" s="6"/>
      <c r="BC14681" s="6"/>
      <c r="BD14681" s="6"/>
      <c r="BE14681" s="6"/>
      <c r="BF14681" s="6"/>
      <c r="BG14681" s="10"/>
    </row>
    <row r="14682" spans="34:59" x14ac:dyDescent="0.25">
      <c r="AH14682" s="10"/>
      <c r="AI14682" s="6"/>
    </row>
    <row r="14683" spans="34:59" x14ac:dyDescent="0.25">
      <c r="AH14683" s="6"/>
      <c r="AI14683" s="6"/>
      <c r="AJ14683" s="6"/>
      <c r="AK14683" s="6"/>
      <c r="AL14683" s="6"/>
      <c r="AM14683" s="6"/>
      <c r="AN14683" s="6"/>
      <c r="AO14683" s="6"/>
      <c r="AP14683" s="6"/>
      <c r="AQ14683" s="6"/>
      <c r="AR14683" s="6"/>
      <c r="AS14683" s="6"/>
      <c r="AT14683" s="6"/>
      <c r="AU14683" s="6"/>
      <c r="AV14683" s="6"/>
      <c r="AW14683" s="6"/>
      <c r="AX14683" s="6"/>
      <c r="AY14683" s="6"/>
      <c r="AZ14683" s="6"/>
      <c r="BA14683" s="6"/>
      <c r="BB14683" s="6"/>
      <c r="BC14683" s="6"/>
      <c r="BD14683" s="6"/>
      <c r="BE14683" s="6"/>
      <c r="BF14683" s="6"/>
      <c r="BG14683" s="6"/>
    </row>
    <row r="14684" spans="34:59" x14ac:dyDescent="0.25">
      <c r="AH14684" s="10"/>
      <c r="AI14684" s="6"/>
      <c r="AJ14684" s="10"/>
      <c r="AK14684" s="10"/>
      <c r="AL14684" s="10"/>
      <c r="AM14684" s="10"/>
      <c r="AN14684" s="10"/>
      <c r="AO14684" s="10"/>
      <c r="AP14684" s="10"/>
      <c r="AQ14684" s="10"/>
      <c r="AR14684" s="10"/>
      <c r="AS14684" s="10"/>
      <c r="AT14684" s="10"/>
      <c r="AU14684" s="10"/>
      <c r="AV14684" s="10"/>
      <c r="AW14684" s="10"/>
      <c r="AX14684" s="10"/>
      <c r="AY14684" s="10"/>
      <c r="AZ14684" s="10"/>
      <c r="BA14684" s="10"/>
      <c r="BB14684" s="10"/>
      <c r="BC14684" s="10"/>
      <c r="BD14684" s="10"/>
      <c r="BE14684" s="10"/>
      <c r="BF14684" s="10"/>
      <c r="BG14684" s="6"/>
    </row>
    <row r="14685" spans="34:59" x14ac:dyDescent="0.25">
      <c r="AH14685" s="6"/>
      <c r="AI14685" s="6"/>
      <c r="AJ14685" s="6"/>
      <c r="AK14685" s="6"/>
      <c r="AL14685" s="6"/>
      <c r="AM14685" s="6"/>
      <c r="AN14685" s="6"/>
      <c r="AO14685" s="6"/>
      <c r="AP14685" s="6"/>
      <c r="AQ14685" s="6"/>
      <c r="AR14685" s="6"/>
      <c r="AS14685" s="6"/>
      <c r="AT14685" s="6"/>
      <c r="AU14685" s="6"/>
      <c r="AV14685" s="6"/>
      <c r="AW14685" s="6"/>
      <c r="AX14685" s="6"/>
      <c r="AY14685" s="6"/>
      <c r="AZ14685" s="6"/>
      <c r="BA14685" s="6"/>
      <c r="BB14685" s="6"/>
      <c r="BC14685" s="6"/>
      <c r="BD14685" s="6"/>
      <c r="BE14685" s="6"/>
      <c r="BF14685" s="6"/>
      <c r="BG14685" s="10"/>
    </row>
    <row r="14686" spans="34:59" x14ac:dyDescent="0.25">
      <c r="AH14686" s="10"/>
      <c r="AI14686" s="6"/>
    </row>
    <row r="14687" spans="34:59" x14ac:dyDescent="0.25">
      <c r="AH14687" s="6"/>
      <c r="AI14687" s="6"/>
      <c r="AJ14687" s="6"/>
      <c r="AK14687" s="6"/>
      <c r="AL14687" s="6"/>
      <c r="AM14687" s="6"/>
      <c r="AN14687" s="6"/>
      <c r="AO14687" s="6"/>
      <c r="AP14687" s="6"/>
      <c r="AQ14687" s="6"/>
      <c r="AR14687" s="6"/>
      <c r="AS14687" s="6"/>
      <c r="AT14687" s="6"/>
      <c r="AU14687" s="6"/>
      <c r="AV14687" s="6"/>
      <c r="AW14687" s="6"/>
      <c r="AX14687" s="6"/>
      <c r="AY14687" s="6"/>
      <c r="AZ14687" s="6"/>
      <c r="BA14687" s="6"/>
      <c r="BB14687" s="6"/>
      <c r="BC14687" s="6"/>
      <c r="BD14687" s="6"/>
      <c r="BE14687" s="6"/>
      <c r="BF14687" s="6"/>
      <c r="BG14687" s="6"/>
    </row>
    <row r="14688" spans="34:59" x14ac:dyDescent="0.25">
      <c r="AH14688" s="10"/>
      <c r="AI14688" s="6"/>
      <c r="AJ14688" s="10"/>
      <c r="AK14688" s="10"/>
      <c r="AL14688" s="10"/>
      <c r="AM14688" s="10"/>
      <c r="AN14688" s="10"/>
      <c r="AO14688" s="10"/>
      <c r="AP14688" s="10"/>
      <c r="AQ14688" s="10"/>
      <c r="AR14688" s="10"/>
      <c r="AS14688" s="10"/>
      <c r="AT14688" s="10"/>
      <c r="AU14688" s="10"/>
      <c r="AV14688" s="10"/>
      <c r="AW14688" s="10"/>
      <c r="AX14688" s="10"/>
      <c r="AY14688" s="10"/>
      <c r="AZ14688" s="10"/>
      <c r="BA14688" s="10"/>
      <c r="BB14688" s="10"/>
      <c r="BC14688" s="10"/>
      <c r="BD14688" s="10"/>
      <c r="BE14688" s="10"/>
      <c r="BF14688" s="10"/>
      <c r="BG14688" s="6"/>
    </row>
    <row r="14689" spans="34:59" x14ac:dyDescent="0.25">
      <c r="AH14689" s="6"/>
      <c r="AI14689" s="6"/>
      <c r="AJ14689" s="6"/>
      <c r="AK14689" s="6"/>
      <c r="AL14689" s="6"/>
      <c r="AM14689" s="6"/>
      <c r="AN14689" s="6"/>
      <c r="AO14689" s="6"/>
      <c r="AP14689" s="6"/>
      <c r="AQ14689" s="6"/>
      <c r="AR14689" s="6"/>
      <c r="AS14689" s="6"/>
      <c r="AT14689" s="6"/>
      <c r="AU14689" s="6"/>
      <c r="AV14689" s="6"/>
      <c r="AW14689" s="6"/>
      <c r="AX14689" s="6"/>
      <c r="AY14689" s="6"/>
      <c r="AZ14689" s="6"/>
      <c r="BA14689" s="6"/>
      <c r="BB14689" s="6"/>
      <c r="BC14689" s="6"/>
      <c r="BD14689" s="6"/>
      <c r="BE14689" s="6"/>
      <c r="BF14689" s="6"/>
      <c r="BG14689" s="10"/>
    </row>
    <row r="14690" spans="34:59" x14ac:dyDescent="0.25">
      <c r="AH14690" s="10"/>
      <c r="AI14690" s="6"/>
    </row>
    <row r="14691" spans="34:59" x14ac:dyDescent="0.25">
      <c r="AH14691" s="6"/>
      <c r="AI14691" s="6"/>
      <c r="AJ14691" s="6"/>
      <c r="AK14691" s="6"/>
      <c r="AL14691" s="6"/>
      <c r="AM14691" s="6"/>
      <c r="AN14691" s="6"/>
      <c r="AO14691" s="6"/>
      <c r="AP14691" s="6"/>
      <c r="AQ14691" s="6"/>
      <c r="AR14691" s="6"/>
      <c r="AS14691" s="6"/>
      <c r="AT14691" s="6"/>
      <c r="AU14691" s="6"/>
      <c r="AV14691" s="6"/>
      <c r="AW14691" s="6"/>
      <c r="AX14691" s="6"/>
      <c r="AY14691" s="6"/>
      <c r="AZ14691" s="6"/>
      <c r="BA14691" s="6"/>
      <c r="BB14691" s="6"/>
      <c r="BC14691" s="6"/>
      <c r="BD14691" s="6"/>
      <c r="BE14691" s="6"/>
      <c r="BF14691" s="6"/>
      <c r="BG14691" s="6"/>
    </row>
    <row r="14692" spans="34:59" x14ac:dyDescent="0.25">
      <c r="AH14692" s="10"/>
      <c r="AI14692" s="6"/>
      <c r="AJ14692" s="10"/>
      <c r="AK14692" s="10"/>
      <c r="AL14692" s="10"/>
      <c r="AM14692" s="10"/>
      <c r="AN14692" s="10"/>
      <c r="AO14692" s="10"/>
      <c r="AP14692" s="10"/>
      <c r="AQ14692" s="10"/>
      <c r="AR14692" s="10"/>
      <c r="AS14692" s="10"/>
      <c r="AT14692" s="10"/>
      <c r="AU14692" s="10"/>
      <c r="AV14692" s="10"/>
      <c r="AW14692" s="10"/>
      <c r="AX14692" s="10"/>
      <c r="AY14692" s="10"/>
      <c r="AZ14692" s="10"/>
      <c r="BA14692" s="10"/>
      <c r="BB14692" s="10"/>
      <c r="BC14692" s="10"/>
      <c r="BD14692" s="10"/>
      <c r="BE14692" s="10"/>
      <c r="BF14692" s="10"/>
      <c r="BG14692" s="6"/>
    </row>
    <row r="14694" spans="34:59" x14ac:dyDescent="0.25">
      <c r="AH14694" s="10"/>
      <c r="AI14694" s="6"/>
    </row>
    <row r="14695" spans="34:59" x14ac:dyDescent="0.25">
      <c r="AH14695" s="6"/>
      <c r="AI14695" s="6"/>
      <c r="AJ14695" s="6"/>
      <c r="AK14695" s="6"/>
      <c r="AL14695" s="6"/>
      <c r="AM14695" s="6"/>
      <c r="AN14695" s="6"/>
      <c r="AO14695" s="6"/>
      <c r="AP14695" s="6"/>
      <c r="AQ14695" s="6"/>
      <c r="AR14695" s="6"/>
      <c r="AS14695" s="6"/>
      <c r="AT14695" s="6"/>
      <c r="AU14695" s="6"/>
      <c r="AV14695" s="6"/>
      <c r="AW14695" s="6"/>
      <c r="AX14695" s="6"/>
      <c r="AY14695" s="6"/>
      <c r="AZ14695" s="6"/>
      <c r="BA14695" s="6"/>
      <c r="BB14695" s="6"/>
      <c r="BC14695" s="6"/>
      <c r="BD14695" s="6"/>
      <c r="BE14695" s="6"/>
      <c r="BF14695" s="6"/>
      <c r="BG14695" s="6"/>
    </row>
    <row r="14696" spans="34:59" x14ac:dyDescent="0.25">
      <c r="AH14696" s="10"/>
      <c r="AI14696" s="6"/>
      <c r="AJ14696" s="10"/>
      <c r="AK14696" s="10"/>
      <c r="AL14696" s="10"/>
      <c r="AM14696" s="10"/>
      <c r="AN14696" s="10"/>
      <c r="AO14696" s="10"/>
      <c r="AP14696" s="10"/>
      <c r="AQ14696" s="10"/>
      <c r="AR14696" s="10"/>
      <c r="AS14696" s="10"/>
      <c r="AT14696" s="10"/>
      <c r="AU14696" s="10"/>
      <c r="AV14696" s="10"/>
      <c r="AW14696" s="10"/>
      <c r="AX14696" s="10"/>
      <c r="AY14696" s="10"/>
      <c r="AZ14696" s="10"/>
      <c r="BA14696" s="10"/>
      <c r="BB14696" s="10"/>
      <c r="BC14696" s="10"/>
      <c r="BD14696" s="10"/>
      <c r="BE14696" s="10"/>
      <c r="BF14696" s="10"/>
      <c r="BG14696" s="6"/>
    </row>
    <row r="14697" spans="34:59" x14ac:dyDescent="0.25">
      <c r="AH14697" s="6"/>
      <c r="AI14697" s="6"/>
      <c r="AJ14697" s="6"/>
      <c r="AK14697" s="6"/>
      <c r="AL14697" s="6"/>
      <c r="AM14697" s="6"/>
      <c r="AN14697" s="6"/>
      <c r="AO14697" s="6"/>
      <c r="AP14697" s="6"/>
      <c r="AQ14697" s="6"/>
      <c r="AR14697" s="6"/>
      <c r="AS14697" s="6"/>
      <c r="AT14697" s="6"/>
      <c r="AU14697" s="6"/>
      <c r="AV14697" s="6"/>
      <c r="AW14697" s="6"/>
      <c r="AX14697" s="6"/>
      <c r="AY14697" s="6"/>
      <c r="AZ14697" s="6"/>
      <c r="BA14697" s="6"/>
      <c r="BB14697" s="6"/>
      <c r="BC14697" s="6"/>
      <c r="BD14697" s="6"/>
      <c r="BE14697" s="6"/>
      <c r="BF14697" s="6"/>
      <c r="BG14697" s="10"/>
    </row>
    <row r="14698" spans="34:59" x14ac:dyDescent="0.25">
      <c r="AH14698" s="10"/>
      <c r="AI14698" s="6"/>
    </row>
    <row r="14699" spans="34:59" x14ac:dyDescent="0.25">
      <c r="AH14699" s="6"/>
      <c r="AI14699" s="6"/>
      <c r="AJ14699" s="6"/>
      <c r="AK14699" s="6"/>
      <c r="AL14699" s="6"/>
      <c r="AM14699" s="6"/>
      <c r="AN14699" s="6"/>
      <c r="AO14699" s="6"/>
      <c r="AP14699" s="6"/>
      <c r="AQ14699" s="6"/>
      <c r="AR14699" s="6"/>
      <c r="AS14699" s="6"/>
      <c r="AT14699" s="6"/>
      <c r="AU14699" s="6"/>
      <c r="AV14699" s="6"/>
      <c r="AW14699" s="6"/>
      <c r="AX14699" s="6"/>
      <c r="AY14699" s="6"/>
      <c r="AZ14699" s="6"/>
      <c r="BA14699" s="6"/>
      <c r="BB14699" s="6"/>
      <c r="BC14699" s="6"/>
      <c r="BD14699" s="6"/>
      <c r="BE14699" s="6"/>
      <c r="BF14699" s="6"/>
      <c r="BG14699" s="6"/>
    </row>
    <row r="14700" spans="34:59" x14ac:dyDescent="0.25">
      <c r="AH14700" s="10"/>
      <c r="AI14700" s="6"/>
      <c r="AJ14700" s="10"/>
      <c r="AK14700" s="10"/>
      <c r="AL14700" s="10"/>
      <c r="AM14700" s="10"/>
      <c r="AN14700" s="10"/>
      <c r="AO14700" s="10"/>
      <c r="AP14700" s="10"/>
      <c r="AQ14700" s="10"/>
      <c r="AR14700" s="10"/>
      <c r="AS14700" s="10"/>
      <c r="AT14700" s="10"/>
      <c r="AU14700" s="10"/>
      <c r="AV14700" s="10"/>
      <c r="AW14700" s="10"/>
      <c r="AX14700" s="10"/>
      <c r="AY14700" s="10"/>
      <c r="AZ14700" s="10"/>
      <c r="BA14700" s="10"/>
      <c r="BB14700" s="10"/>
      <c r="BC14700" s="10"/>
      <c r="BD14700" s="10"/>
      <c r="BE14700" s="10"/>
      <c r="BF14700" s="10"/>
      <c r="BG14700" s="6"/>
    </row>
    <row r="14701" spans="34:59" x14ac:dyDescent="0.25">
      <c r="AH14701" s="6"/>
      <c r="AI14701" s="6"/>
      <c r="AJ14701" s="6"/>
      <c r="AK14701" s="6"/>
      <c r="AL14701" s="6"/>
      <c r="AM14701" s="6"/>
      <c r="AN14701" s="6"/>
      <c r="AO14701" s="6"/>
      <c r="AP14701" s="6"/>
      <c r="AQ14701" s="6"/>
      <c r="AR14701" s="6"/>
      <c r="AS14701" s="6"/>
      <c r="AT14701" s="6"/>
      <c r="AU14701" s="6"/>
      <c r="AV14701" s="6"/>
      <c r="AW14701" s="6"/>
      <c r="AX14701" s="6"/>
      <c r="AY14701" s="6"/>
      <c r="AZ14701" s="6"/>
      <c r="BA14701" s="6"/>
      <c r="BB14701" s="6"/>
      <c r="BC14701" s="6"/>
      <c r="BD14701" s="6"/>
      <c r="BE14701" s="6"/>
      <c r="BF14701" s="6"/>
      <c r="BG14701" s="10"/>
    </row>
    <row r="14702" spans="34:59" x14ac:dyDescent="0.25">
      <c r="AH14702" s="10"/>
      <c r="AI14702" s="6"/>
    </row>
    <row r="14703" spans="34:59" x14ac:dyDescent="0.25">
      <c r="AH14703" s="6"/>
      <c r="AI14703" s="6"/>
      <c r="AJ14703" s="6"/>
      <c r="AK14703" s="6"/>
      <c r="AL14703" s="6"/>
      <c r="AM14703" s="6"/>
      <c r="AN14703" s="6"/>
      <c r="AO14703" s="6"/>
      <c r="AP14703" s="6"/>
      <c r="AQ14703" s="6"/>
      <c r="AR14703" s="6"/>
      <c r="AS14703" s="6"/>
      <c r="AT14703" s="6"/>
      <c r="AU14703" s="6"/>
      <c r="AV14703" s="6"/>
      <c r="AW14703" s="6"/>
      <c r="AX14703" s="6"/>
      <c r="AY14703" s="6"/>
      <c r="AZ14703" s="6"/>
      <c r="BA14703" s="6"/>
      <c r="BB14703" s="6"/>
      <c r="BC14703" s="6"/>
      <c r="BD14703" s="6"/>
      <c r="BE14703" s="6"/>
      <c r="BF14703" s="6"/>
      <c r="BG14703" s="6"/>
    </row>
    <row r="14704" spans="34:59" x14ac:dyDescent="0.25">
      <c r="AH14704" s="10"/>
      <c r="AI14704" s="6"/>
      <c r="AJ14704" s="10"/>
      <c r="AK14704" s="10"/>
      <c r="AL14704" s="10"/>
      <c r="AM14704" s="10"/>
      <c r="AN14704" s="10"/>
      <c r="AO14704" s="10"/>
      <c r="AP14704" s="10"/>
      <c r="AQ14704" s="10"/>
      <c r="AR14704" s="10"/>
      <c r="AS14704" s="10"/>
      <c r="AT14704" s="10"/>
      <c r="AU14704" s="10"/>
      <c r="AV14704" s="10"/>
      <c r="AW14704" s="10"/>
      <c r="AX14704" s="10"/>
      <c r="AY14704" s="10"/>
      <c r="AZ14704" s="10"/>
      <c r="BA14704" s="10"/>
      <c r="BB14704" s="10"/>
      <c r="BC14704" s="10"/>
      <c r="BD14704" s="10"/>
      <c r="BE14704" s="10"/>
      <c r="BF14704" s="10"/>
      <c r="BG14704" s="6"/>
    </row>
    <row r="14705" spans="34:59" x14ac:dyDescent="0.25">
      <c r="AH14705" s="6"/>
      <c r="AI14705" s="6"/>
      <c r="AJ14705" s="6"/>
      <c r="AK14705" s="6"/>
      <c r="AL14705" s="6"/>
      <c r="AM14705" s="6"/>
      <c r="AN14705" s="6"/>
      <c r="AO14705" s="6"/>
      <c r="AP14705" s="6"/>
      <c r="AQ14705" s="6"/>
      <c r="AR14705" s="6"/>
      <c r="AS14705" s="6"/>
      <c r="AT14705" s="6"/>
      <c r="AU14705" s="6"/>
      <c r="AV14705" s="6"/>
      <c r="AW14705" s="6"/>
      <c r="AX14705" s="6"/>
      <c r="AY14705" s="6"/>
      <c r="AZ14705" s="6"/>
      <c r="BA14705" s="6"/>
      <c r="BB14705" s="6"/>
      <c r="BC14705" s="6"/>
      <c r="BD14705" s="6"/>
      <c r="BE14705" s="6"/>
      <c r="BF14705" s="6"/>
      <c r="BG14705" s="10"/>
    </row>
    <row r="14706" spans="34:59" x14ac:dyDescent="0.25">
      <c r="AH14706" s="10"/>
      <c r="AI14706" s="6"/>
    </row>
    <row r="14707" spans="34:59" x14ac:dyDescent="0.25">
      <c r="AH14707" s="6"/>
      <c r="AI14707" s="6"/>
      <c r="AJ14707" s="6"/>
      <c r="AK14707" s="6"/>
      <c r="AL14707" s="6"/>
      <c r="AM14707" s="6"/>
      <c r="AN14707" s="6"/>
      <c r="AO14707" s="6"/>
      <c r="AP14707" s="6"/>
      <c r="AQ14707" s="6"/>
      <c r="AR14707" s="6"/>
      <c r="AS14707" s="6"/>
      <c r="AT14707" s="6"/>
      <c r="AU14707" s="6"/>
      <c r="AV14707" s="6"/>
      <c r="AW14707" s="6"/>
      <c r="AX14707" s="6"/>
      <c r="AY14707" s="6"/>
      <c r="AZ14707" s="6"/>
      <c r="BA14707" s="6"/>
      <c r="BB14707" s="6"/>
      <c r="BC14707" s="6"/>
      <c r="BD14707" s="6"/>
      <c r="BE14707" s="6"/>
      <c r="BF14707" s="6"/>
      <c r="BG14707" s="6"/>
    </row>
    <row r="14708" spans="34:59" x14ac:dyDescent="0.25">
      <c r="AH14708" s="10"/>
      <c r="AI14708" s="6"/>
      <c r="AJ14708" s="10"/>
      <c r="AK14708" s="10"/>
      <c r="AL14708" s="10"/>
      <c r="AM14708" s="10"/>
      <c r="AN14708" s="10"/>
      <c r="AO14708" s="10"/>
      <c r="AP14708" s="10"/>
      <c r="AQ14708" s="10"/>
      <c r="AR14708" s="10"/>
      <c r="AS14708" s="10"/>
      <c r="AT14708" s="10"/>
      <c r="AU14708" s="10"/>
      <c r="AV14708" s="10"/>
      <c r="AW14708" s="10"/>
      <c r="AX14708" s="10"/>
      <c r="AY14708" s="10"/>
      <c r="AZ14708" s="10"/>
      <c r="BA14708" s="10"/>
      <c r="BB14708" s="10"/>
      <c r="BC14708" s="10"/>
      <c r="BD14708" s="10"/>
      <c r="BE14708" s="10"/>
      <c r="BF14708" s="10"/>
      <c r="BG14708" s="6"/>
    </row>
    <row r="14710" spans="34:59" x14ac:dyDescent="0.25">
      <c r="AH14710" s="10"/>
      <c r="AI14710" s="6"/>
    </row>
    <row r="14711" spans="34:59" x14ac:dyDescent="0.25">
      <c r="AH14711" s="6"/>
      <c r="AI14711" s="6"/>
      <c r="AJ14711" s="6"/>
      <c r="AK14711" s="6"/>
      <c r="AL14711" s="6"/>
      <c r="AM14711" s="6"/>
      <c r="AN14711" s="6"/>
      <c r="AO14711" s="6"/>
      <c r="AP14711" s="6"/>
      <c r="AQ14711" s="6"/>
      <c r="AR14711" s="6"/>
      <c r="AS14711" s="6"/>
      <c r="AT14711" s="6"/>
      <c r="AU14711" s="6"/>
      <c r="AV14711" s="6"/>
      <c r="AW14711" s="6"/>
      <c r="AX14711" s="6"/>
      <c r="AY14711" s="6"/>
      <c r="AZ14711" s="6"/>
      <c r="BA14711" s="6"/>
      <c r="BB14711" s="6"/>
      <c r="BC14711" s="6"/>
      <c r="BD14711" s="6"/>
      <c r="BE14711" s="6"/>
      <c r="BF14711" s="6"/>
      <c r="BG14711" s="6"/>
    </row>
    <row r="14712" spans="34:59" x14ac:dyDescent="0.25">
      <c r="AH14712" s="10"/>
      <c r="AI14712" s="6"/>
      <c r="AJ14712" s="10"/>
      <c r="AK14712" s="10"/>
      <c r="AL14712" s="10"/>
      <c r="AM14712" s="10"/>
      <c r="AN14712" s="10"/>
      <c r="AO14712" s="10"/>
      <c r="AP14712" s="10"/>
      <c r="AQ14712" s="10"/>
      <c r="AR14712" s="10"/>
      <c r="AS14712" s="10"/>
      <c r="AT14712" s="10"/>
      <c r="AU14712" s="10"/>
      <c r="AV14712" s="10"/>
      <c r="AW14712" s="10"/>
      <c r="AX14712" s="10"/>
      <c r="AY14712" s="10"/>
      <c r="AZ14712" s="10"/>
      <c r="BA14712" s="10"/>
      <c r="BB14712" s="10"/>
      <c r="BC14712" s="10"/>
      <c r="BD14712" s="10"/>
      <c r="BE14712" s="10"/>
      <c r="BF14712" s="10"/>
      <c r="BG14712" s="6"/>
    </row>
    <row r="14713" spans="34:59" x14ac:dyDescent="0.25">
      <c r="AH14713" s="6"/>
      <c r="AI14713" s="6"/>
      <c r="AJ14713" s="6"/>
      <c r="AK14713" s="6"/>
      <c r="AL14713" s="6"/>
      <c r="AM14713" s="6"/>
      <c r="AN14713" s="6"/>
      <c r="AO14713" s="6"/>
      <c r="AP14713" s="6"/>
      <c r="AQ14713" s="6"/>
      <c r="AR14713" s="6"/>
      <c r="AS14713" s="6"/>
      <c r="AT14713" s="6"/>
      <c r="AU14713" s="6"/>
      <c r="AV14713" s="6"/>
      <c r="AW14713" s="6"/>
      <c r="AX14713" s="6"/>
      <c r="AY14713" s="6"/>
      <c r="AZ14713" s="6"/>
      <c r="BA14713" s="6"/>
      <c r="BB14713" s="6"/>
      <c r="BC14713" s="6"/>
      <c r="BD14713" s="6"/>
      <c r="BE14713" s="6"/>
      <c r="BF14713" s="6"/>
      <c r="BG14713" s="10"/>
    </row>
    <row r="14714" spans="34:59" x14ac:dyDescent="0.25">
      <c r="AH14714" s="10"/>
      <c r="AI14714" s="6"/>
    </row>
    <row r="14715" spans="34:59" x14ac:dyDescent="0.25">
      <c r="AH14715" s="6"/>
      <c r="AI14715" s="6"/>
      <c r="AJ14715" s="6"/>
      <c r="AK14715" s="6"/>
      <c r="AL14715" s="6"/>
      <c r="AM14715" s="6"/>
      <c r="AN14715" s="6"/>
      <c r="AO14715" s="6"/>
      <c r="AP14715" s="6"/>
      <c r="AQ14715" s="6"/>
      <c r="AR14715" s="6"/>
      <c r="AS14715" s="6"/>
      <c r="AT14715" s="6"/>
      <c r="AU14715" s="6"/>
      <c r="AV14715" s="6"/>
      <c r="AW14715" s="6"/>
      <c r="AX14715" s="6"/>
      <c r="AY14715" s="6"/>
      <c r="AZ14715" s="6"/>
      <c r="BA14715" s="6"/>
      <c r="BB14715" s="6"/>
      <c r="BC14715" s="6"/>
      <c r="BD14715" s="6"/>
      <c r="BE14715" s="6"/>
      <c r="BF14715" s="6"/>
      <c r="BG14715" s="6"/>
    </row>
    <row r="14716" spans="34:59" x14ac:dyDescent="0.25">
      <c r="AH14716" s="10"/>
      <c r="AI14716" s="6"/>
      <c r="AJ14716" s="10"/>
      <c r="AK14716" s="10"/>
      <c r="AL14716" s="10"/>
      <c r="AM14716" s="10"/>
      <c r="AN14716" s="10"/>
      <c r="AO14716" s="10"/>
      <c r="AP14716" s="10"/>
      <c r="AQ14716" s="10"/>
      <c r="AR14716" s="10"/>
      <c r="AS14716" s="10"/>
      <c r="AT14716" s="10"/>
      <c r="AU14716" s="10"/>
      <c r="AV14716" s="10"/>
      <c r="AW14716" s="10"/>
      <c r="AX14716" s="10"/>
      <c r="AY14716" s="10"/>
      <c r="AZ14716" s="10"/>
      <c r="BA14716" s="10"/>
      <c r="BB14716" s="10"/>
      <c r="BC14716" s="10"/>
      <c r="BD14716" s="10"/>
      <c r="BE14716" s="10"/>
      <c r="BF14716" s="10"/>
      <c r="BG14716" s="6"/>
    </row>
    <row r="14717" spans="34:59" x14ac:dyDescent="0.25">
      <c r="AH14717" s="6"/>
      <c r="AI14717" s="6"/>
      <c r="AJ14717" s="6"/>
      <c r="AK14717" s="6"/>
      <c r="AL14717" s="6"/>
      <c r="AM14717" s="6"/>
      <c r="AN14717" s="6"/>
      <c r="AO14717" s="6"/>
      <c r="AP14717" s="6"/>
      <c r="AQ14717" s="6"/>
      <c r="AR14717" s="6"/>
      <c r="AS14717" s="6"/>
      <c r="AT14717" s="6"/>
      <c r="AU14717" s="6"/>
      <c r="AV14717" s="6"/>
      <c r="AW14717" s="6"/>
      <c r="AX14717" s="6"/>
      <c r="AY14717" s="6"/>
      <c r="AZ14717" s="6"/>
      <c r="BA14717" s="6"/>
      <c r="BB14717" s="6"/>
      <c r="BC14717" s="6"/>
      <c r="BD14717" s="6"/>
      <c r="BE14717" s="6"/>
      <c r="BF14717" s="6"/>
      <c r="BG14717" s="10"/>
    </row>
    <row r="14718" spans="34:59" x14ac:dyDescent="0.25">
      <c r="AH14718" s="10"/>
      <c r="AI14718" s="6"/>
    </row>
    <row r="14719" spans="34:59" x14ac:dyDescent="0.25">
      <c r="AH14719" s="6"/>
      <c r="AI14719" s="6"/>
      <c r="AJ14719" s="6"/>
      <c r="AK14719" s="6"/>
      <c r="AL14719" s="6"/>
      <c r="AM14719" s="6"/>
      <c r="AN14719" s="6"/>
      <c r="AO14719" s="6"/>
      <c r="AP14719" s="6"/>
      <c r="AQ14719" s="6"/>
      <c r="AR14719" s="6"/>
      <c r="AS14719" s="6"/>
      <c r="AT14719" s="6"/>
      <c r="AU14719" s="6"/>
      <c r="AV14719" s="6"/>
      <c r="AW14719" s="6"/>
      <c r="AX14719" s="6"/>
      <c r="AY14719" s="6"/>
      <c r="AZ14719" s="6"/>
      <c r="BA14719" s="6"/>
      <c r="BB14719" s="6"/>
      <c r="BC14719" s="6"/>
      <c r="BD14719" s="6"/>
      <c r="BE14719" s="6"/>
      <c r="BF14719" s="6"/>
      <c r="BG14719" s="6"/>
    </row>
    <row r="14720" spans="34:59" x14ac:dyDescent="0.25">
      <c r="AH14720" s="10"/>
      <c r="AI14720" s="6"/>
      <c r="AJ14720" s="10"/>
      <c r="AK14720" s="10"/>
      <c r="AL14720" s="10"/>
      <c r="AM14720" s="10"/>
      <c r="AN14720" s="10"/>
      <c r="AO14720" s="10"/>
      <c r="AP14720" s="10"/>
      <c r="AQ14720" s="10"/>
      <c r="AR14720" s="10"/>
      <c r="AS14720" s="10"/>
      <c r="AT14720" s="10"/>
      <c r="AU14720" s="10"/>
      <c r="AV14720" s="10"/>
      <c r="AW14720" s="10"/>
      <c r="AX14720" s="10"/>
      <c r="AY14720" s="10"/>
      <c r="AZ14720" s="10"/>
      <c r="BA14720" s="10"/>
      <c r="BB14720" s="10"/>
      <c r="BC14720" s="10"/>
      <c r="BD14720" s="10"/>
      <c r="BE14720" s="10"/>
      <c r="BF14720" s="10"/>
      <c r="BG14720" s="6"/>
    </row>
    <row r="14721" spans="34:59" x14ac:dyDescent="0.25">
      <c r="AH14721" s="6"/>
      <c r="AI14721" s="6"/>
      <c r="AJ14721" s="6"/>
      <c r="AK14721" s="6"/>
      <c r="AL14721" s="6"/>
      <c r="AM14721" s="6"/>
      <c r="AN14721" s="6"/>
      <c r="AO14721" s="6"/>
      <c r="AP14721" s="6"/>
      <c r="AQ14721" s="6"/>
      <c r="AR14721" s="6"/>
      <c r="AS14721" s="6"/>
      <c r="AT14721" s="6"/>
      <c r="AU14721" s="6"/>
      <c r="AV14721" s="6"/>
      <c r="AW14721" s="6"/>
      <c r="AX14721" s="6"/>
      <c r="AY14721" s="6"/>
      <c r="AZ14721" s="6"/>
      <c r="BA14721" s="6"/>
      <c r="BB14721" s="6"/>
      <c r="BC14721" s="6"/>
      <c r="BD14721" s="6"/>
      <c r="BE14721" s="6"/>
      <c r="BF14721" s="6"/>
      <c r="BG14721" s="10"/>
    </row>
    <row r="14722" spans="34:59" x14ac:dyDescent="0.25">
      <c r="AH14722" s="10"/>
      <c r="AI14722" s="6"/>
    </row>
    <row r="14723" spans="34:59" x14ac:dyDescent="0.25">
      <c r="AH14723" s="6"/>
      <c r="AI14723" s="6"/>
      <c r="AJ14723" s="6"/>
      <c r="AK14723" s="6"/>
      <c r="AL14723" s="6"/>
      <c r="AM14723" s="6"/>
      <c r="AN14723" s="6"/>
      <c r="AO14723" s="6"/>
      <c r="AP14723" s="6"/>
      <c r="AQ14723" s="6"/>
      <c r="AR14723" s="6"/>
      <c r="AS14723" s="6"/>
      <c r="AT14723" s="6"/>
      <c r="AU14723" s="6"/>
      <c r="AV14723" s="6"/>
      <c r="AW14723" s="6"/>
      <c r="AX14723" s="6"/>
      <c r="AY14723" s="6"/>
      <c r="AZ14723" s="6"/>
      <c r="BA14723" s="6"/>
      <c r="BB14723" s="6"/>
      <c r="BC14723" s="6"/>
      <c r="BD14723" s="6"/>
      <c r="BE14723" s="6"/>
      <c r="BF14723" s="6"/>
      <c r="BG14723" s="6"/>
    </row>
    <row r="14724" spans="34:59" x14ac:dyDescent="0.25">
      <c r="AH14724" s="10"/>
      <c r="AI14724" s="6"/>
      <c r="AJ14724" s="10"/>
      <c r="AK14724" s="10"/>
      <c r="AL14724" s="10"/>
      <c r="AM14724" s="10"/>
      <c r="AN14724" s="10"/>
      <c r="AO14724" s="10"/>
      <c r="AP14724" s="10"/>
      <c r="AQ14724" s="10"/>
      <c r="AR14724" s="10"/>
      <c r="AS14724" s="10"/>
      <c r="AT14724" s="10"/>
      <c r="AU14724" s="10"/>
      <c r="AV14724" s="10"/>
      <c r="AW14724" s="10"/>
      <c r="AX14724" s="10"/>
      <c r="AY14724" s="10"/>
      <c r="AZ14724" s="10"/>
      <c r="BA14724" s="10"/>
      <c r="BB14724" s="10"/>
      <c r="BC14724" s="10"/>
      <c r="BD14724" s="10"/>
      <c r="BE14724" s="10"/>
      <c r="BF14724" s="10"/>
      <c r="BG14724" s="6"/>
    </row>
    <row r="14726" spans="34:59" x14ac:dyDescent="0.25">
      <c r="AH14726" s="10"/>
      <c r="AI14726" s="6"/>
    </row>
    <row r="14727" spans="34:59" x14ac:dyDescent="0.25">
      <c r="AH14727" s="6"/>
      <c r="AI14727" s="6"/>
      <c r="AJ14727" s="6"/>
      <c r="AK14727" s="6"/>
      <c r="AL14727" s="6"/>
      <c r="AM14727" s="6"/>
      <c r="AN14727" s="6"/>
      <c r="AO14727" s="6"/>
      <c r="AP14727" s="6"/>
      <c r="AQ14727" s="6"/>
      <c r="AR14727" s="6"/>
      <c r="AS14727" s="6"/>
      <c r="AT14727" s="6"/>
      <c r="AU14727" s="6"/>
      <c r="AV14727" s="6"/>
      <c r="AW14727" s="6"/>
      <c r="AX14727" s="6"/>
      <c r="AY14727" s="6"/>
      <c r="AZ14727" s="6"/>
      <c r="BA14727" s="6"/>
      <c r="BB14727" s="6"/>
      <c r="BC14727" s="6"/>
      <c r="BD14727" s="6"/>
      <c r="BE14727" s="6"/>
      <c r="BF14727" s="6"/>
      <c r="BG14727" s="6"/>
    </row>
    <row r="14728" spans="34:59" x14ac:dyDescent="0.25">
      <c r="AH14728" s="10"/>
      <c r="AI14728" s="6"/>
      <c r="AJ14728" s="10"/>
      <c r="AK14728" s="10"/>
      <c r="AL14728" s="10"/>
      <c r="AM14728" s="10"/>
      <c r="AN14728" s="10"/>
      <c r="AO14728" s="10"/>
      <c r="AP14728" s="10"/>
      <c r="AQ14728" s="10"/>
      <c r="AR14728" s="10"/>
      <c r="AS14728" s="10"/>
      <c r="AT14728" s="10"/>
      <c r="AU14728" s="10"/>
      <c r="AV14728" s="10"/>
      <c r="AW14728" s="10"/>
      <c r="AX14728" s="10"/>
      <c r="AY14728" s="10"/>
      <c r="AZ14728" s="10"/>
      <c r="BA14728" s="10"/>
      <c r="BB14728" s="10"/>
      <c r="BC14728" s="10"/>
      <c r="BD14728" s="10"/>
      <c r="BE14728" s="10"/>
      <c r="BF14728" s="10"/>
      <c r="BG14728" s="6"/>
    </row>
    <row r="14729" spans="34:59" x14ac:dyDescent="0.25">
      <c r="AH14729" s="6"/>
      <c r="AI14729" s="6"/>
      <c r="AJ14729" s="6"/>
      <c r="AK14729" s="6"/>
      <c r="AL14729" s="6"/>
      <c r="AM14729" s="6"/>
      <c r="AN14729" s="6"/>
      <c r="AO14729" s="6"/>
      <c r="AP14729" s="6"/>
      <c r="AQ14729" s="6"/>
      <c r="AR14729" s="6"/>
      <c r="AS14729" s="6"/>
      <c r="AT14729" s="6"/>
      <c r="AU14729" s="6"/>
      <c r="AV14729" s="6"/>
      <c r="AW14729" s="6"/>
      <c r="AX14729" s="6"/>
      <c r="AY14729" s="6"/>
      <c r="AZ14729" s="6"/>
      <c r="BA14729" s="6"/>
      <c r="BB14729" s="6"/>
      <c r="BC14729" s="6"/>
      <c r="BD14729" s="6"/>
      <c r="BE14729" s="6"/>
      <c r="BF14729" s="6"/>
      <c r="BG14729" s="10"/>
    </row>
    <row r="14730" spans="34:59" x14ac:dyDescent="0.25">
      <c r="AH14730" s="10"/>
      <c r="AI14730" s="6"/>
    </row>
    <row r="14731" spans="34:59" x14ac:dyDescent="0.25">
      <c r="AH14731" s="6"/>
      <c r="AI14731" s="6"/>
      <c r="AJ14731" s="6"/>
      <c r="AK14731" s="6"/>
      <c r="AL14731" s="6"/>
      <c r="AM14731" s="6"/>
      <c r="AN14731" s="6"/>
      <c r="AO14731" s="6"/>
      <c r="AP14731" s="6"/>
      <c r="AQ14731" s="6"/>
      <c r="AR14731" s="6"/>
      <c r="AS14731" s="6"/>
      <c r="AT14731" s="6"/>
      <c r="AU14731" s="6"/>
      <c r="AV14731" s="6"/>
      <c r="AW14731" s="6"/>
      <c r="AX14731" s="6"/>
      <c r="AY14731" s="6"/>
      <c r="AZ14731" s="6"/>
      <c r="BA14731" s="6"/>
      <c r="BB14731" s="6"/>
      <c r="BC14731" s="6"/>
      <c r="BD14731" s="6"/>
      <c r="BE14731" s="6"/>
      <c r="BF14731" s="6"/>
      <c r="BG14731" s="6"/>
    </row>
    <row r="14732" spans="34:59" x14ac:dyDescent="0.25">
      <c r="AH14732" s="10"/>
      <c r="AI14732" s="6"/>
      <c r="AJ14732" s="10"/>
      <c r="AK14732" s="10"/>
      <c r="AL14732" s="10"/>
      <c r="AM14732" s="10"/>
      <c r="AN14732" s="10"/>
      <c r="AO14732" s="10"/>
      <c r="AP14732" s="10"/>
      <c r="AQ14732" s="10"/>
      <c r="AR14732" s="10"/>
      <c r="AS14732" s="10"/>
      <c r="AT14732" s="10"/>
      <c r="AU14732" s="10"/>
      <c r="AV14732" s="10"/>
      <c r="AW14732" s="10"/>
      <c r="AX14732" s="10"/>
      <c r="AY14732" s="10"/>
      <c r="AZ14732" s="10"/>
      <c r="BA14732" s="10"/>
      <c r="BB14732" s="10"/>
      <c r="BC14732" s="10"/>
      <c r="BD14732" s="10"/>
      <c r="BE14732" s="10"/>
      <c r="BF14732" s="10"/>
      <c r="BG14732" s="6"/>
    </row>
    <row r="14733" spans="34:59" x14ac:dyDescent="0.25">
      <c r="AH14733" s="6"/>
      <c r="AI14733" s="6"/>
      <c r="AJ14733" s="6"/>
      <c r="AK14733" s="6"/>
      <c r="AL14733" s="6"/>
      <c r="AM14733" s="6"/>
      <c r="AN14733" s="6"/>
      <c r="AO14733" s="6"/>
      <c r="AP14733" s="6"/>
      <c r="AQ14733" s="6"/>
      <c r="AR14733" s="6"/>
      <c r="AS14733" s="6"/>
      <c r="AT14733" s="6"/>
      <c r="AU14733" s="6"/>
      <c r="AV14733" s="6"/>
      <c r="AW14733" s="6"/>
      <c r="AX14733" s="6"/>
      <c r="AY14733" s="6"/>
      <c r="AZ14733" s="6"/>
      <c r="BA14733" s="6"/>
      <c r="BB14733" s="6"/>
      <c r="BC14733" s="6"/>
      <c r="BD14733" s="6"/>
      <c r="BE14733" s="6"/>
      <c r="BF14733" s="6"/>
      <c r="BG14733" s="10"/>
    </row>
    <row r="14734" spans="34:59" x14ac:dyDescent="0.25">
      <c r="AH14734" s="10"/>
      <c r="AI14734" s="6"/>
    </row>
    <row r="14735" spans="34:59" x14ac:dyDescent="0.25">
      <c r="AH14735" s="6"/>
      <c r="AI14735" s="6"/>
      <c r="AJ14735" s="6"/>
      <c r="AK14735" s="6"/>
      <c r="AL14735" s="6"/>
      <c r="AM14735" s="6"/>
      <c r="AN14735" s="6"/>
      <c r="AO14735" s="6"/>
      <c r="AP14735" s="6"/>
      <c r="AQ14735" s="6"/>
      <c r="AR14735" s="6"/>
      <c r="AS14735" s="6"/>
      <c r="AT14735" s="6"/>
      <c r="AU14735" s="6"/>
      <c r="AV14735" s="6"/>
      <c r="AW14735" s="6"/>
      <c r="AX14735" s="6"/>
      <c r="AY14735" s="6"/>
      <c r="AZ14735" s="6"/>
      <c r="BA14735" s="6"/>
      <c r="BB14735" s="6"/>
      <c r="BC14735" s="6"/>
      <c r="BD14735" s="6"/>
      <c r="BE14735" s="6"/>
      <c r="BF14735" s="6"/>
      <c r="BG14735" s="6"/>
    </row>
    <row r="14736" spans="34:59" x14ac:dyDescent="0.25">
      <c r="AH14736" s="10"/>
      <c r="AI14736" s="6"/>
      <c r="AJ14736" s="10"/>
      <c r="AK14736" s="10"/>
      <c r="AL14736" s="10"/>
      <c r="AM14736" s="10"/>
      <c r="AN14736" s="10"/>
      <c r="AO14736" s="10"/>
      <c r="AP14736" s="10"/>
      <c r="AQ14736" s="10"/>
      <c r="AR14736" s="10"/>
      <c r="AS14736" s="10"/>
      <c r="AT14736" s="10"/>
      <c r="AU14736" s="10"/>
      <c r="AV14736" s="10"/>
      <c r="AW14736" s="10"/>
      <c r="AX14736" s="10"/>
      <c r="AY14736" s="10"/>
      <c r="AZ14736" s="10"/>
      <c r="BA14736" s="10"/>
      <c r="BB14736" s="10"/>
      <c r="BC14736" s="10"/>
      <c r="BD14736" s="10"/>
      <c r="BE14736" s="10"/>
      <c r="BF14736" s="10"/>
      <c r="BG14736" s="6"/>
    </row>
    <row r="14737" spans="34:59" x14ac:dyDescent="0.25">
      <c r="AH14737" s="6"/>
      <c r="AI14737" s="6"/>
      <c r="AJ14737" s="6"/>
      <c r="AK14737" s="6"/>
      <c r="AL14737" s="6"/>
      <c r="AM14737" s="6"/>
      <c r="AN14737" s="6"/>
      <c r="AO14737" s="6"/>
      <c r="AP14737" s="6"/>
      <c r="AQ14737" s="6"/>
      <c r="AR14737" s="6"/>
      <c r="AS14737" s="6"/>
      <c r="AT14737" s="6"/>
      <c r="AU14737" s="6"/>
      <c r="AV14737" s="6"/>
      <c r="AW14737" s="6"/>
      <c r="AX14737" s="6"/>
      <c r="AY14737" s="6"/>
      <c r="AZ14737" s="6"/>
      <c r="BA14737" s="6"/>
      <c r="BB14737" s="6"/>
      <c r="BC14737" s="6"/>
      <c r="BD14737" s="6"/>
      <c r="BE14737" s="6"/>
      <c r="BF14737" s="6"/>
      <c r="BG14737" s="10"/>
    </row>
    <row r="14738" spans="34:59" x14ac:dyDescent="0.25">
      <c r="AH14738" s="10"/>
      <c r="AI14738" s="6"/>
    </row>
    <row r="14739" spans="34:59" x14ac:dyDescent="0.25">
      <c r="AH14739" s="6"/>
      <c r="AI14739" s="6"/>
      <c r="AJ14739" s="6"/>
      <c r="AK14739" s="6"/>
      <c r="AL14739" s="6"/>
      <c r="AM14739" s="6"/>
      <c r="AN14739" s="6"/>
      <c r="AO14739" s="6"/>
      <c r="AP14739" s="6"/>
      <c r="AQ14739" s="6"/>
      <c r="AR14739" s="6"/>
      <c r="AS14739" s="6"/>
      <c r="AT14739" s="6"/>
      <c r="AU14739" s="6"/>
      <c r="AV14739" s="6"/>
      <c r="AW14739" s="6"/>
      <c r="AX14739" s="6"/>
      <c r="AY14739" s="6"/>
      <c r="AZ14739" s="6"/>
      <c r="BA14739" s="6"/>
      <c r="BB14739" s="6"/>
      <c r="BC14739" s="6"/>
      <c r="BD14739" s="6"/>
      <c r="BE14739" s="6"/>
      <c r="BF14739" s="6"/>
      <c r="BG14739" s="6"/>
    </row>
    <row r="14740" spans="34:59" x14ac:dyDescent="0.25">
      <c r="AH14740" s="10"/>
      <c r="AI14740" s="6"/>
      <c r="AJ14740" s="10"/>
      <c r="AK14740" s="10"/>
      <c r="AL14740" s="10"/>
      <c r="AM14740" s="10"/>
      <c r="AN14740" s="10"/>
      <c r="AO14740" s="10"/>
      <c r="AP14740" s="10"/>
      <c r="AQ14740" s="10"/>
      <c r="AR14740" s="10"/>
      <c r="AS14740" s="10"/>
      <c r="AT14740" s="10"/>
      <c r="AU14740" s="10"/>
      <c r="AV14740" s="10"/>
      <c r="AW14740" s="10"/>
      <c r="AX14740" s="10"/>
      <c r="AY14740" s="10"/>
      <c r="AZ14740" s="10"/>
      <c r="BA14740" s="10"/>
      <c r="BB14740" s="10"/>
      <c r="BC14740" s="10"/>
      <c r="BD14740" s="10"/>
      <c r="BE14740" s="10"/>
      <c r="BF14740" s="10"/>
      <c r="BG14740" s="6"/>
    </row>
    <row r="14742" spans="34:59" x14ac:dyDescent="0.25">
      <c r="AH14742" s="10"/>
      <c r="AI14742" s="6"/>
    </row>
    <row r="14743" spans="34:59" x14ac:dyDescent="0.25">
      <c r="AH14743" s="6"/>
      <c r="AI14743" s="6"/>
      <c r="AJ14743" s="6"/>
      <c r="AK14743" s="6"/>
      <c r="AL14743" s="6"/>
      <c r="AM14743" s="6"/>
      <c r="AN14743" s="6"/>
      <c r="AO14743" s="6"/>
      <c r="AP14743" s="6"/>
      <c r="AQ14743" s="6"/>
      <c r="AR14743" s="6"/>
      <c r="AS14743" s="6"/>
      <c r="AT14743" s="6"/>
      <c r="AU14743" s="6"/>
      <c r="AV14743" s="6"/>
      <c r="AW14743" s="6"/>
      <c r="AX14743" s="6"/>
      <c r="AY14743" s="6"/>
      <c r="AZ14743" s="6"/>
      <c r="BA14743" s="6"/>
      <c r="BB14743" s="6"/>
      <c r="BC14743" s="6"/>
      <c r="BD14743" s="6"/>
      <c r="BE14743" s="6"/>
      <c r="BF14743" s="6"/>
      <c r="BG14743" s="6"/>
    </row>
    <row r="14744" spans="34:59" x14ac:dyDescent="0.25">
      <c r="AH14744" s="10"/>
      <c r="AI14744" s="6"/>
      <c r="AJ14744" s="10"/>
      <c r="AK14744" s="10"/>
      <c r="AL14744" s="10"/>
      <c r="AM14744" s="10"/>
      <c r="AN14744" s="10"/>
      <c r="AO14744" s="10"/>
      <c r="AP14744" s="10"/>
      <c r="AQ14744" s="10"/>
      <c r="AR14744" s="10"/>
      <c r="AS14744" s="10"/>
      <c r="AT14744" s="10"/>
      <c r="AU14744" s="10"/>
      <c r="AV14744" s="10"/>
      <c r="AW14744" s="10"/>
      <c r="AX14744" s="10"/>
      <c r="AY14744" s="10"/>
      <c r="AZ14744" s="10"/>
      <c r="BA14744" s="10"/>
      <c r="BB14744" s="10"/>
      <c r="BC14744" s="10"/>
      <c r="BD14744" s="10"/>
      <c r="BE14744" s="10"/>
      <c r="BF14744" s="10"/>
      <c r="BG14744" s="6"/>
    </row>
    <row r="14745" spans="34:59" x14ac:dyDescent="0.25">
      <c r="AH14745" s="6"/>
      <c r="AI14745" s="6"/>
      <c r="AJ14745" s="6"/>
      <c r="AK14745" s="6"/>
      <c r="AL14745" s="6"/>
      <c r="AM14745" s="6"/>
      <c r="AN14745" s="6"/>
      <c r="AO14745" s="6"/>
      <c r="AP14745" s="6"/>
      <c r="AQ14745" s="6"/>
      <c r="AR14745" s="6"/>
      <c r="AS14745" s="6"/>
      <c r="AT14745" s="6"/>
      <c r="AU14745" s="6"/>
      <c r="AV14745" s="6"/>
      <c r="AW14745" s="6"/>
      <c r="AX14745" s="6"/>
      <c r="AY14745" s="6"/>
      <c r="AZ14745" s="6"/>
      <c r="BA14745" s="6"/>
      <c r="BB14745" s="6"/>
      <c r="BC14745" s="6"/>
      <c r="BD14745" s="6"/>
      <c r="BE14745" s="6"/>
      <c r="BF14745" s="6"/>
      <c r="BG14745" s="10"/>
    </row>
    <row r="14746" spans="34:59" x14ac:dyDescent="0.25">
      <c r="AH14746" s="10"/>
      <c r="AI14746" s="6"/>
    </row>
    <row r="14747" spans="34:59" x14ac:dyDescent="0.25">
      <c r="AH14747" s="6"/>
      <c r="AI14747" s="6"/>
      <c r="AJ14747" s="6"/>
      <c r="AK14747" s="6"/>
      <c r="AL14747" s="6"/>
      <c r="AM14747" s="6"/>
      <c r="AN14747" s="6"/>
      <c r="AO14747" s="6"/>
      <c r="AP14747" s="6"/>
      <c r="AQ14747" s="6"/>
      <c r="AR14747" s="6"/>
      <c r="AS14747" s="6"/>
      <c r="AT14747" s="6"/>
      <c r="AU14747" s="6"/>
      <c r="AV14747" s="6"/>
      <c r="AW14747" s="6"/>
      <c r="AX14747" s="6"/>
      <c r="AY14747" s="6"/>
      <c r="AZ14747" s="6"/>
      <c r="BA14747" s="6"/>
      <c r="BB14747" s="6"/>
      <c r="BC14747" s="6"/>
      <c r="BD14747" s="6"/>
      <c r="BE14747" s="6"/>
      <c r="BF14747" s="6"/>
      <c r="BG14747" s="6"/>
    </row>
    <row r="14748" spans="34:59" x14ac:dyDescent="0.25">
      <c r="AH14748" s="10"/>
      <c r="AI14748" s="6"/>
      <c r="AJ14748" s="10"/>
      <c r="AK14748" s="10"/>
      <c r="AL14748" s="10"/>
      <c r="AM14748" s="10"/>
      <c r="AN14748" s="10"/>
      <c r="AO14748" s="10"/>
      <c r="AP14748" s="10"/>
      <c r="AQ14748" s="10"/>
      <c r="AR14748" s="10"/>
      <c r="AS14748" s="10"/>
      <c r="AT14748" s="10"/>
      <c r="AU14748" s="10"/>
      <c r="AV14748" s="10"/>
      <c r="AW14748" s="10"/>
      <c r="AX14748" s="10"/>
      <c r="AY14748" s="10"/>
      <c r="AZ14748" s="10"/>
      <c r="BA14748" s="10"/>
      <c r="BB14748" s="10"/>
      <c r="BC14748" s="10"/>
      <c r="BD14748" s="10"/>
      <c r="BE14748" s="10"/>
      <c r="BF14748" s="10"/>
      <c r="BG14748" s="6"/>
    </row>
    <row r="14749" spans="34:59" x14ac:dyDescent="0.25">
      <c r="AH14749" s="6"/>
      <c r="AI14749" s="6"/>
      <c r="AJ14749" s="6"/>
      <c r="AK14749" s="6"/>
      <c r="AL14749" s="6"/>
      <c r="AM14749" s="6"/>
      <c r="AN14749" s="6"/>
      <c r="AO14749" s="6"/>
      <c r="AP14749" s="6"/>
      <c r="AQ14749" s="6"/>
      <c r="AR14749" s="6"/>
      <c r="AS14749" s="6"/>
      <c r="AT14749" s="6"/>
      <c r="AU14749" s="6"/>
      <c r="AV14749" s="6"/>
      <c r="AW14749" s="6"/>
      <c r="AX14749" s="6"/>
      <c r="AY14749" s="6"/>
      <c r="AZ14749" s="6"/>
      <c r="BA14749" s="6"/>
      <c r="BB14749" s="6"/>
      <c r="BC14749" s="6"/>
      <c r="BD14749" s="6"/>
      <c r="BE14749" s="6"/>
      <c r="BF14749" s="6"/>
      <c r="BG14749" s="10"/>
    </row>
    <row r="14750" spans="34:59" x14ac:dyDescent="0.25">
      <c r="AH14750" s="10"/>
      <c r="AI14750" s="6"/>
    </row>
    <row r="14751" spans="34:59" x14ac:dyDescent="0.25">
      <c r="AH14751" s="6"/>
      <c r="AI14751" s="6"/>
      <c r="AJ14751" s="6"/>
      <c r="AK14751" s="6"/>
      <c r="AL14751" s="6"/>
      <c r="AM14751" s="6"/>
      <c r="AN14751" s="6"/>
      <c r="AO14751" s="6"/>
      <c r="AP14751" s="6"/>
      <c r="AQ14751" s="6"/>
      <c r="AR14751" s="6"/>
      <c r="AS14751" s="6"/>
      <c r="AT14751" s="6"/>
      <c r="AU14751" s="6"/>
      <c r="AV14751" s="6"/>
      <c r="AW14751" s="6"/>
      <c r="AX14751" s="6"/>
      <c r="AY14751" s="6"/>
      <c r="AZ14751" s="6"/>
      <c r="BA14751" s="6"/>
      <c r="BB14751" s="6"/>
      <c r="BC14751" s="6"/>
      <c r="BD14751" s="6"/>
      <c r="BE14751" s="6"/>
      <c r="BF14751" s="6"/>
      <c r="BG14751" s="6"/>
    </row>
    <row r="14752" spans="34:59" x14ac:dyDescent="0.25">
      <c r="AH14752" s="10"/>
      <c r="AI14752" s="6"/>
      <c r="AJ14752" s="10"/>
      <c r="AK14752" s="10"/>
      <c r="AL14752" s="10"/>
      <c r="AM14752" s="10"/>
      <c r="AN14752" s="10"/>
      <c r="AO14752" s="10"/>
      <c r="AP14752" s="10"/>
      <c r="AQ14752" s="10"/>
      <c r="AR14752" s="10"/>
      <c r="AS14752" s="10"/>
      <c r="AT14752" s="10"/>
      <c r="AU14752" s="10"/>
      <c r="AV14752" s="10"/>
      <c r="AW14752" s="10"/>
      <c r="AX14752" s="10"/>
      <c r="AY14752" s="10"/>
      <c r="AZ14752" s="10"/>
      <c r="BA14752" s="10"/>
      <c r="BB14752" s="10"/>
      <c r="BC14752" s="10"/>
      <c r="BD14752" s="10"/>
      <c r="BE14752" s="10"/>
      <c r="BF14752" s="10"/>
      <c r="BG14752" s="6"/>
    </row>
    <row r="14753" spans="34:59" x14ac:dyDescent="0.25">
      <c r="AH14753" s="6"/>
      <c r="AI14753" s="6"/>
      <c r="AJ14753" s="6"/>
      <c r="AK14753" s="6"/>
      <c r="AL14753" s="6"/>
      <c r="AM14753" s="6"/>
      <c r="AN14753" s="6"/>
      <c r="AO14753" s="6"/>
      <c r="AP14753" s="6"/>
      <c r="AQ14753" s="6"/>
      <c r="AR14753" s="6"/>
      <c r="AS14753" s="6"/>
      <c r="AT14753" s="6"/>
      <c r="AU14753" s="6"/>
      <c r="AV14753" s="6"/>
      <c r="AW14753" s="6"/>
      <c r="AX14753" s="6"/>
      <c r="AY14753" s="6"/>
      <c r="AZ14753" s="6"/>
      <c r="BA14753" s="6"/>
      <c r="BB14753" s="6"/>
      <c r="BC14753" s="6"/>
      <c r="BD14753" s="6"/>
      <c r="BE14753" s="6"/>
      <c r="BF14753" s="6"/>
      <c r="BG14753" s="10"/>
    </row>
    <row r="14754" spans="34:59" x14ac:dyDescent="0.25">
      <c r="AH14754" s="10"/>
      <c r="AI14754" s="6"/>
    </row>
    <row r="14755" spans="34:59" x14ac:dyDescent="0.25">
      <c r="AH14755" s="6"/>
      <c r="AI14755" s="6"/>
      <c r="AJ14755" s="6"/>
      <c r="AK14755" s="6"/>
      <c r="AL14755" s="6"/>
      <c r="AM14755" s="6"/>
      <c r="AN14755" s="6"/>
      <c r="AO14755" s="6"/>
      <c r="AP14755" s="6"/>
      <c r="AQ14755" s="6"/>
      <c r="AR14755" s="6"/>
      <c r="AS14755" s="6"/>
      <c r="AT14755" s="6"/>
      <c r="AU14755" s="6"/>
      <c r="AV14755" s="6"/>
      <c r="AW14755" s="6"/>
      <c r="AX14755" s="6"/>
      <c r="AY14755" s="6"/>
      <c r="AZ14755" s="6"/>
      <c r="BA14755" s="6"/>
      <c r="BB14755" s="6"/>
      <c r="BC14755" s="6"/>
      <c r="BD14755" s="6"/>
      <c r="BE14755" s="6"/>
      <c r="BF14755" s="6"/>
      <c r="BG14755" s="6"/>
    </row>
    <row r="14756" spans="34:59" x14ac:dyDescent="0.25">
      <c r="AH14756" s="10"/>
      <c r="AI14756" s="6"/>
      <c r="AJ14756" s="10"/>
      <c r="AK14756" s="10"/>
      <c r="AL14756" s="10"/>
      <c r="AM14756" s="10"/>
      <c r="AN14756" s="10"/>
      <c r="AO14756" s="10"/>
      <c r="AP14756" s="10"/>
      <c r="AQ14756" s="10"/>
      <c r="AR14756" s="10"/>
      <c r="AS14756" s="10"/>
      <c r="AT14756" s="10"/>
      <c r="AU14756" s="10"/>
      <c r="AV14756" s="10"/>
      <c r="AW14756" s="10"/>
      <c r="AX14756" s="10"/>
      <c r="AY14756" s="10"/>
      <c r="AZ14756" s="10"/>
      <c r="BA14756" s="10"/>
      <c r="BB14756" s="10"/>
      <c r="BC14756" s="10"/>
      <c r="BD14756" s="10"/>
      <c r="BE14756" s="10"/>
      <c r="BF14756" s="10"/>
      <c r="BG14756" s="6"/>
    </row>
    <row r="14758" spans="34:59" x14ac:dyDescent="0.25">
      <c r="AH14758" s="10"/>
      <c r="AI14758" s="6"/>
    </row>
    <row r="14759" spans="34:59" x14ac:dyDescent="0.25">
      <c r="AH14759" s="6"/>
      <c r="AI14759" s="6"/>
      <c r="AJ14759" s="6"/>
      <c r="AK14759" s="6"/>
      <c r="AL14759" s="6"/>
      <c r="AM14759" s="6"/>
      <c r="AN14759" s="6"/>
      <c r="AO14759" s="6"/>
      <c r="AP14759" s="6"/>
      <c r="AQ14759" s="6"/>
      <c r="AR14759" s="6"/>
      <c r="AS14759" s="6"/>
      <c r="AT14759" s="6"/>
      <c r="AU14759" s="6"/>
      <c r="AV14759" s="6"/>
      <c r="AW14759" s="6"/>
      <c r="AX14759" s="6"/>
      <c r="AY14759" s="6"/>
      <c r="AZ14759" s="6"/>
      <c r="BA14759" s="6"/>
      <c r="BB14759" s="6"/>
      <c r="BC14759" s="6"/>
      <c r="BD14759" s="6"/>
      <c r="BE14759" s="6"/>
      <c r="BF14759" s="6"/>
      <c r="BG14759" s="6"/>
    </row>
    <row r="14760" spans="34:59" x14ac:dyDescent="0.25">
      <c r="AH14760" s="10"/>
      <c r="AI14760" s="6"/>
      <c r="AJ14760" s="10"/>
      <c r="AK14760" s="10"/>
      <c r="AL14760" s="10"/>
      <c r="AM14760" s="10"/>
      <c r="AN14760" s="10"/>
      <c r="AO14760" s="10"/>
      <c r="AP14760" s="10"/>
      <c r="AQ14760" s="10"/>
      <c r="AR14760" s="10"/>
      <c r="AS14760" s="10"/>
      <c r="AT14760" s="10"/>
      <c r="AU14760" s="10"/>
      <c r="AV14760" s="10"/>
      <c r="AW14760" s="10"/>
      <c r="AX14760" s="10"/>
      <c r="AY14760" s="10"/>
      <c r="AZ14760" s="10"/>
      <c r="BA14760" s="10"/>
      <c r="BB14760" s="10"/>
      <c r="BC14760" s="10"/>
      <c r="BD14760" s="10"/>
      <c r="BE14760" s="10"/>
      <c r="BF14760" s="10"/>
      <c r="BG14760" s="6"/>
    </row>
    <row r="14761" spans="34:59" x14ac:dyDescent="0.25">
      <c r="AH14761" s="6"/>
      <c r="AI14761" s="6"/>
      <c r="AJ14761" s="6"/>
      <c r="AK14761" s="6"/>
      <c r="AL14761" s="6"/>
      <c r="AM14761" s="6"/>
      <c r="AN14761" s="6"/>
      <c r="AO14761" s="6"/>
      <c r="AP14761" s="6"/>
      <c r="AQ14761" s="6"/>
      <c r="AR14761" s="6"/>
      <c r="AS14761" s="6"/>
      <c r="AT14761" s="6"/>
      <c r="AU14761" s="6"/>
      <c r="AV14761" s="6"/>
      <c r="AW14761" s="6"/>
      <c r="AX14761" s="6"/>
      <c r="AY14761" s="6"/>
      <c r="AZ14761" s="6"/>
      <c r="BA14761" s="6"/>
      <c r="BB14761" s="6"/>
      <c r="BC14761" s="6"/>
      <c r="BD14761" s="6"/>
      <c r="BE14761" s="6"/>
      <c r="BF14761" s="6"/>
      <c r="BG14761" s="10"/>
    </row>
    <row r="14762" spans="34:59" x14ac:dyDescent="0.25">
      <c r="AH14762" s="10"/>
      <c r="AI14762" s="6"/>
    </row>
    <row r="14763" spans="34:59" x14ac:dyDescent="0.25">
      <c r="AH14763" s="6"/>
      <c r="AI14763" s="6"/>
      <c r="AJ14763" s="6"/>
      <c r="AK14763" s="6"/>
      <c r="AL14763" s="6"/>
      <c r="AM14763" s="6"/>
      <c r="AN14763" s="6"/>
      <c r="AO14763" s="6"/>
      <c r="AP14763" s="6"/>
      <c r="AQ14763" s="6"/>
      <c r="AR14763" s="6"/>
      <c r="AS14763" s="6"/>
      <c r="AT14763" s="6"/>
      <c r="AU14763" s="6"/>
      <c r="AV14763" s="6"/>
      <c r="AW14763" s="6"/>
      <c r="AX14763" s="6"/>
      <c r="AY14763" s="6"/>
      <c r="AZ14763" s="6"/>
      <c r="BA14763" s="6"/>
      <c r="BB14763" s="6"/>
      <c r="BC14763" s="6"/>
      <c r="BD14763" s="6"/>
      <c r="BE14763" s="6"/>
      <c r="BF14763" s="6"/>
      <c r="BG14763" s="6"/>
    </row>
    <row r="14764" spans="34:59" x14ac:dyDescent="0.25">
      <c r="AH14764" s="10"/>
      <c r="AI14764" s="6"/>
      <c r="AJ14764" s="10"/>
      <c r="AK14764" s="10"/>
      <c r="AL14764" s="10"/>
      <c r="AM14764" s="10"/>
      <c r="AN14764" s="10"/>
      <c r="AO14764" s="10"/>
      <c r="AP14764" s="10"/>
      <c r="AQ14764" s="10"/>
      <c r="AR14764" s="10"/>
      <c r="AS14764" s="10"/>
      <c r="AT14764" s="10"/>
      <c r="AU14764" s="10"/>
      <c r="AV14764" s="10"/>
      <c r="AW14764" s="10"/>
      <c r="AX14764" s="10"/>
      <c r="AY14764" s="10"/>
      <c r="AZ14764" s="10"/>
      <c r="BA14764" s="10"/>
      <c r="BB14764" s="10"/>
      <c r="BC14764" s="10"/>
      <c r="BD14764" s="10"/>
      <c r="BE14764" s="10"/>
      <c r="BF14764" s="10"/>
      <c r="BG14764" s="6"/>
    </row>
    <row r="14765" spans="34:59" x14ac:dyDescent="0.25">
      <c r="AH14765" s="6"/>
      <c r="AI14765" s="6"/>
      <c r="AJ14765" s="6"/>
      <c r="AK14765" s="6"/>
      <c r="AL14765" s="6"/>
      <c r="AM14765" s="6"/>
      <c r="AN14765" s="6"/>
      <c r="AO14765" s="6"/>
      <c r="AP14765" s="6"/>
      <c r="AQ14765" s="6"/>
      <c r="AR14765" s="6"/>
      <c r="AS14765" s="6"/>
      <c r="AT14765" s="6"/>
      <c r="AU14765" s="6"/>
      <c r="AV14765" s="6"/>
      <c r="AW14765" s="6"/>
      <c r="AX14765" s="6"/>
      <c r="AY14765" s="6"/>
      <c r="AZ14765" s="6"/>
      <c r="BA14765" s="6"/>
      <c r="BB14765" s="6"/>
      <c r="BC14765" s="6"/>
      <c r="BD14765" s="6"/>
      <c r="BE14765" s="6"/>
      <c r="BF14765" s="6"/>
      <c r="BG14765" s="10"/>
    </row>
    <row r="14766" spans="34:59" x14ac:dyDescent="0.25">
      <c r="AH14766" s="10"/>
      <c r="AI14766" s="6"/>
    </row>
    <row r="14767" spans="34:59" x14ac:dyDescent="0.25">
      <c r="AH14767" s="6"/>
      <c r="AI14767" s="6"/>
      <c r="AJ14767" s="6"/>
      <c r="AK14767" s="6"/>
      <c r="AL14767" s="6"/>
      <c r="AM14767" s="6"/>
      <c r="AN14767" s="6"/>
      <c r="AO14767" s="6"/>
      <c r="AP14767" s="6"/>
      <c r="AQ14767" s="6"/>
      <c r="AR14767" s="6"/>
      <c r="AS14767" s="6"/>
      <c r="AT14767" s="6"/>
      <c r="AU14767" s="6"/>
      <c r="AV14767" s="6"/>
      <c r="AW14767" s="6"/>
      <c r="AX14767" s="6"/>
      <c r="AY14767" s="6"/>
      <c r="AZ14767" s="6"/>
      <c r="BA14767" s="6"/>
      <c r="BB14767" s="6"/>
      <c r="BC14767" s="6"/>
      <c r="BD14767" s="6"/>
      <c r="BE14767" s="6"/>
      <c r="BF14767" s="6"/>
      <c r="BG14767" s="6"/>
    </row>
    <row r="14768" spans="34:59" x14ac:dyDescent="0.25">
      <c r="AH14768" s="10"/>
      <c r="AI14768" s="6"/>
      <c r="AJ14768" s="10"/>
      <c r="AK14768" s="10"/>
      <c r="AL14768" s="10"/>
      <c r="AM14768" s="10"/>
      <c r="AN14768" s="10"/>
      <c r="AO14768" s="10"/>
      <c r="AP14768" s="10"/>
      <c r="AQ14768" s="10"/>
      <c r="AR14768" s="10"/>
      <c r="AS14768" s="10"/>
      <c r="AT14768" s="10"/>
      <c r="AU14768" s="10"/>
      <c r="AV14768" s="10"/>
      <c r="AW14768" s="10"/>
      <c r="AX14768" s="10"/>
      <c r="AY14768" s="10"/>
      <c r="AZ14768" s="10"/>
      <c r="BA14768" s="10"/>
      <c r="BB14768" s="10"/>
      <c r="BC14768" s="10"/>
      <c r="BD14768" s="10"/>
      <c r="BE14768" s="10"/>
      <c r="BF14768" s="10"/>
      <c r="BG14768" s="6"/>
    </row>
    <row r="14769" spans="34:59" x14ac:dyDescent="0.25">
      <c r="AH14769" s="6"/>
      <c r="AI14769" s="6"/>
      <c r="AJ14769" s="6"/>
      <c r="AK14769" s="6"/>
      <c r="AL14769" s="6"/>
      <c r="AM14769" s="6"/>
      <c r="AN14769" s="6"/>
      <c r="AO14769" s="6"/>
      <c r="AP14769" s="6"/>
      <c r="AQ14769" s="6"/>
      <c r="AR14769" s="6"/>
      <c r="AS14769" s="6"/>
      <c r="AT14769" s="6"/>
      <c r="AU14769" s="6"/>
      <c r="AV14769" s="6"/>
      <c r="AW14769" s="6"/>
      <c r="AX14769" s="6"/>
      <c r="AY14769" s="6"/>
      <c r="AZ14769" s="6"/>
      <c r="BA14769" s="6"/>
      <c r="BB14769" s="6"/>
      <c r="BC14769" s="6"/>
      <c r="BD14769" s="6"/>
      <c r="BE14769" s="6"/>
      <c r="BF14769" s="6"/>
      <c r="BG14769" s="10"/>
    </row>
    <row r="14770" spans="34:59" x14ac:dyDescent="0.25">
      <c r="AH14770" s="10"/>
      <c r="AI14770" s="6"/>
    </row>
    <row r="14771" spans="34:59" x14ac:dyDescent="0.25">
      <c r="AH14771" s="6"/>
      <c r="AI14771" s="6"/>
      <c r="AJ14771" s="6"/>
      <c r="AK14771" s="6"/>
      <c r="AL14771" s="6"/>
      <c r="AM14771" s="6"/>
      <c r="AN14771" s="6"/>
      <c r="AO14771" s="6"/>
      <c r="AP14771" s="6"/>
      <c r="AQ14771" s="6"/>
      <c r="AR14771" s="6"/>
      <c r="AS14771" s="6"/>
      <c r="AT14771" s="6"/>
      <c r="AU14771" s="6"/>
      <c r="AV14771" s="6"/>
      <c r="AW14771" s="6"/>
      <c r="AX14771" s="6"/>
      <c r="AY14771" s="6"/>
      <c r="AZ14771" s="6"/>
      <c r="BA14771" s="6"/>
      <c r="BB14771" s="6"/>
      <c r="BC14771" s="6"/>
      <c r="BD14771" s="6"/>
      <c r="BE14771" s="6"/>
      <c r="BF14771" s="6"/>
      <c r="BG14771" s="6"/>
    </row>
    <row r="14772" spans="34:59" x14ac:dyDescent="0.25">
      <c r="AH14772" s="10"/>
      <c r="AI14772" s="6"/>
      <c r="AJ14772" s="10"/>
      <c r="AK14772" s="10"/>
      <c r="AL14772" s="10"/>
      <c r="AM14772" s="10"/>
      <c r="AN14772" s="10"/>
      <c r="AO14772" s="10"/>
      <c r="AP14772" s="10"/>
      <c r="AQ14772" s="10"/>
      <c r="AR14772" s="10"/>
      <c r="AS14772" s="10"/>
      <c r="AT14772" s="10"/>
      <c r="AU14772" s="10"/>
      <c r="AV14772" s="10"/>
      <c r="AW14772" s="10"/>
      <c r="AX14772" s="10"/>
      <c r="AY14772" s="10"/>
      <c r="AZ14772" s="10"/>
      <c r="BA14772" s="10"/>
      <c r="BB14772" s="10"/>
      <c r="BC14772" s="10"/>
      <c r="BD14772" s="10"/>
      <c r="BE14772" s="10"/>
      <c r="BF14772" s="10"/>
      <c r="BG14772" s="6"/>
    </row>
    <row r="14774" spans="34:59" x14ac:dyDescent="0.25">
      <c r="AH14774" s="10"/>
      <c r="AI14774" s="6"/>
    </row>
    <row r="14775" spans="34:59" x14ac:dyDescent="0.25">
      <c r="AH14775" s="6"/>
      <c r="AI14775" s="6"/>
      <c r="AJ14775" s="6"/>
      <c r="AK14775" s="6"/>
      <c r="AL14775" s="6"/>
      <c r="AM14775" s="6"/>
      <c r="AN14775" s="6"/>
      <c r="AO14775" s="6"/>
      <c r="AP14775" s="6"/>
      <c r="AQ14775" s="6"/>
      <c r="AR14775" s="6"/>
      <c r="AS14775" s="6"/>
      <c r="AT14775" s="6"/>
      <c r="AU14775" s="6"/>
      <c r="AV14775" s="6"/>
      <c r="AW14775" s="6"/>
      <c r="AX14775" s="6"/>
      <c r="AY14775" s="6"/>
      <c r="AZ14775" s="6"/>
      <c r="BA14775" s="6"/>
      <c r="BB14775" s="6"/>
      <c r="BC14775" s="6"/>
      <c r="BD14775" s="6"/>
      <c r="BE14775" s="6"/>
      <c r="BF14775" s="6"/>
      <c r="BG14775" s="6"/>
    </row>
    <row r="14776" spans="34:59" x14ac:dyDescent="0.25">
      <c r="AH14776" s="10"/>
      <c r="AI14776" s="6"/>
      <c r="AJ14776" s="10"/>
      <c r="AK14776" s="10"/>
      <c r="AL14776" s="10"/>
      <c r="AM14776" s="10"/>
      <c r="AN14776" s="10"/>
      <c r="AO14776" s="10"/>
      <c r="AP14776" s="10"/>
      <c r="AQ14776" s="10"/>
      <c r="AR14776" s="10"/>
      <c r="AS14776" s="10"/>
      <c r="AT14776" s="10"/>
      <c r="AU14776" s="10"/>
      <c r="AV14776" s="10"/>
      <c r="AW14776" s="10"/>
      <c r="AX14776" s="10"/>
      <c r="AY14776" s="10"/>
      <c r="AZ14776" s="10"/>
      <c r="BA14776" s="10"/>
      <c r="BB14776" s="10"/>
      <c r="BC14776" s="10"/>
      <c r="BD14776" s="10"/>
      <c r="BE14776" s="10"/>
      <c r="BF14776" s="10"/>
      <c r="BG14776" s="6"/>
    </row>
    <row r="14777" spans="34:59" x14ac:dyDescent="0.25">
      <c r="AH14777" s="6"/>
      <c r="AI14777" s="6"/>
      <c r="AJ14777" s="6"/>
      <c r="AK14777" s="6"/>
      <c r="AL14777" s="6"/>
      <c r="AM14777" s="6"/>
      <c r="AN14777" s="6"/>
      <c r="AO14777" s="6"/>
      <c r="AP14777" s="6"/>
      <c r="AQ14777" s="6"/>
      <c r="AR14777" s="6"/>
      <c r="AS14777" s="6"/>
      <c r="AT14777" s="6"/>
      <c r="AU14777" s="6"/>
      <c r="AV14777" s="6"/>
      <c r="AW14777" s="6"/>
      <c r="AX14777" s="6"/>
      <c r="AY14777" s="6"/>
      <c r="AZ14777" s="6"/>
      <c r="BA14777" s="6"/>
      <c r="BB14777" s="6"/>
      <c r="BC14777" s="6"/>
      <c r="BD14777" s="6"/>
      <c r="BE14777" s="6"/>
      <c r="BF14777" s="6"/>
      <c r="BG14777" s="10"/>
    </row>
    <row r="14778" spans="34:59" x14ac:dyDescent="0.25">
      <c r="AH14778" s="10"/>
      <c r="AI14778" s="6"/>
    </row>
    <row r="14779" spans="34:59" x14ac:dyDescent="0.25">
      <c r="AH14779" s="6"/>
      <c r="AI14779" s="6"/>
      <c r="AJ14779" s="6"/>
      <c r="AK14779" s="6"/>
      <c r="AL14779" s="6"/>
      <c r="AM14779" s="6"/>
      <c r="AN14779" s="6"/>
      <c r="AO14779" s="6"/>
      <c r="AP14779" s="6"/>
      <c r="AQ14779" s="6"/>
      <c r="AR14779" s="6"/>
      <c r="AS14779" s="6"/>
      <c r="AT14779" s="6"/>
      <c r="AU14779" s="6"/>
      <c r="AV14779" s="6"/>
      <c r="AW14779" s="6"/>
      <c r="AX14779" s="6"/>
      <c r="AY14779" s="6"/>
      <c r="AZ14779" s="6"/>
      <c r="BA14779" s="6"/>
      <c r="BB14779" s="6"/>
      <c r="BC14779" s="6"/>
      <c r="BD14779" s="6"/>
      <c r="BE14779" s="6"/>
      <c r="BF14779" s="6"/>
      <c r="BG14779" s="6"/>
    </row>
    <row r="14780" spans="34:59" x14ac:dyDescent="0.25">
      <c r="AH14780" s="10"/>
      <c r="AI14780" s="6"/>
      <c r="AJ14780" s="10"/>
      <c r="AK14780" s="10"/>
      <c r="AL14780" s="10"/>
      <c r="AM14780" s="10"/>
      <c r="AN14780" s="10"/>
      <c r="AO14780" s="10"/>
      <c r="AP14780" s="10"/>
      <c r="AQ14780" s="10"/>
      <c r="AR14780" s="10"/>
      <c r="AS14780" s="10"/>
      <c r="AT14780" s="10"/>
      <c r="AU14780" s="10"/>
      <c r="AV14780" s="10"/>
      <c r="AW14780" s="10"/>
      <c r="AX14780" s="10"/>
      <c r="AY14780" s="10"/>
      <c r="AZ14780" s="10"/>
      <c r="BA14780" s="10"/>
      <c r="BB14780" s="10"/>
      <c r="BC14780" s="10"/>
      <c r="BD14780" s="10"/>
      <c r="BE14780" s="10"/>
      <c r="BF14780" s="10"/>
      <c r="BG14780" s="6"/>
    </row>
    <row r="14781" spans="34:59" x14ac:dyDescent="0.25">
      <c r="AH14781" s="6"/>
      <c r="AI14781" s="6"/>
      <c r="AJ14781" s="6"/>
      <c r="AK14781" s="6"/>
      <c r="AL14781" s="6"/>
      <c r="AM14781" s="6"/>
      <c r="AN14781" s="6"/>
      <c r="AO14781" s="6"/>
      <c r="AP14781" s="6"/>
      <c r="AQ14781" s="6"/>
      <c r="AR14781" s="6"/>
      <c r="AS14781" s="6"/>
      <c r="AT14781" s="6"/>
      <c r="AU14781" s="6"/>
      <c r="AV14781" s="6"/>
      <c r="AW14781" s="6"/>
      <c r="AX14781" s="6"/>
      <c r="AY14781" s="6"/>
      <c r="AZ14781" s="6"/>
      <c r="BA14781" s="6"/>
      <c r="BB14781" s="6"/>
      <c r="BC14781" s="6"/>
      <c r="BD14781" s="6"/>
      <c r="BE14781" s="6"/>
      <c r="BF14781" s="6"/>
      <c r="BG14781" s="10"/>
    </row>
    <row r="14782" spans="34:59" x14ac:dyDescent="0.25">
      <c r="AH14782" s="10"/>
      <c r="AI14782" s="6"/>
    </row>
    <row r="14783" spans="34:59" x14ac:dyDescent="0.25">
      <c r="AH14783" s="6"/>
      <c r="AI14783" s="6"/>
      <c r="AJ14783" s="6"/>
      <c r="AK14783" s="6"/>
      <c r="AL14783" s="6"/>
      <c r="AM14783" s="6"/>
      <c r="AN14783" s="6"/>
      <c r="AO14783" s="6"/>
      <c r="AP14783" s="6"/>
      <c r="AQ14783" s="6"/>
      <c r="AR14783" s="6"/>
      <c r="AS14783" s="6"/>
      <c r="AT14783" s="6"/>
      <c r="AU14783" s="6"/>
      <c r="AV14783" s="6"/>
      <c r="AW14783" s="6"/>
      <c r="AX14783" s="6"/>
      <c r="AY14783" s="6"/>
      <c r="AZ14783" s="6"/>
      <c r="BA14783" s="6"/>
      <c r="BB14783" s="6"/>
      <c r="BC14783" s="6"/>
      <c r="BD14783" s="6"/>
      <c r="BE14783" s="6"/>
      <c r="BF14783" s="6"/>
      <c r="BG14783" s="6"/>
    </row>
    <row r="14784" spans="34:59" x14ac:dyDescent="0.25">
      <c r="AH14784" s="10"/>
      <c r="AI14784" s="6"/>
      <c r="AJ14784" s="10"/>
      <c r="AK14784" s="10"/>
      <c r="AL14784" s="10"/>
      <c r="AM14784" s="10"/>
      <c r="AN14784" s="10"/>
      <c r="AO14784" s="10"/>
      <c r="AP14784" s="10"/>
      <c r="AQ14784" s="10"/>
      <c r="AR14784" s="10"/>
      <c r="AS14784" s="10"/>
      <c r="AT14784" s="10"/>
      <c r="AU14784" s="10"/>
      <c r="AV14784" s="10"/>
      <c r="AW14784" s="10"/>
      <c r="AX14784" s="10"/>
      <c r="AY14784" s="10"/>
      <c r="AZ14784" s="10"/>
      <c r="BA14784" s="10"/>
      <c r="BB14784" s="10"/>
      <c r="BC14784" s="10"/>
      <c r="BD14784" s="10"/>
      <c r="BE14784" s="10"/>
      <c r="BF14784" s="10"/>
      <c r="BG14784" s="6"/>
    </row>
    <row r="14785" spans="34:59" x14ac:dyDescent="0.25">
      <c r="AH14785" s="6"/>
      <c r="AI14785" s="6"/>
      <c r="AJ14785" s="6"/>
      <c r="AK14785" s="6"/>
      <c r="AL14785" s="6"/>
      <c r="AM14785" s="6"/>
      <c r="AN14785" s="6"/>
      <c r="AO14785" s="6"/>
      <c r="AP14785" s="6"/>
      <c r="AQ14785" s="6"/>
      <c r="AR14785" s="6"/>
      <c r="AS14785" s="6"/>
      <c r="AT14785" s="6"/>
      <c r="AU14785" s="6"/>
      <c r="AV14785" s="6"/>
      <c r="AW14785" s="6"/>
      <c r="AX14785" s="6"/>
      <c r="AY14785" s="6"/>
      <c r="AZ14785" s="6"/>
      <c r="BA14785" s="6"/>
      <c r="BB14785" s="6"/>
      <c r="BC14785" s="6"/>
      <c r="BD14785" s="6"/>
      <c r="BE14785" s="6"/>
      <c r="BF14785" s="6"/>
      <c r="BG14785" s="10"/>
    </row>
    <row r="14786" spans="34:59" x14ac:dyDescent="0.25">
      <c r="AH14786" s="10"/>
      <c r="AI14786" s="6"/>
    </row>
    <row r="14787" spans="34:59" x14ac:dyDescent="0.25">
      <c r="AH14787" s="6"/>
      <c r="AI14787" s="6"/>
      <c r="AJ14787" s="6"/>
      <c r="AK14787" s="6"/>
      <c r="AL14787" s="6"/>
      <c r="AM14787" s="6"/>
      <c r="AN14787" s="6"/>
      <c r="AO14787" s="6"/>
      <c r="AP14787" s="6"/>
      <c r="AQ14787" s="6"/>
      <c r="AR14787" s="6"/>
      <c r="AS14787" s="6"/>
      <c r="AT14787" s="6"/>
      <c r="AU14787" s="6"/>
      <c r="AV14787" s="6"/>
      <c r="AW14787" s="6"/>
      <c r="AX14787" s="6"/>
      <c r="AY14787" s="6"/>
      <c r="AZ14787" s="6"/>
      <c r="BA14787" s="6"/>
      <c r="BB14787" s="6"/>
      <c r="BC14787" s="6"/>
      <c r="BD14787" s="6"/>
      <c r="BE14787" s="6"/>
      <c r="BF14787" s="6"/>
      <c r="BG14787" s="6"/>
    </row>
    <row r="14788" spans="34:59" x14ac:dyDescent="0.25">
      <c r="AH14788" s="10"/>
      <c r="AI14788" s="6"/>
      <c r="AJ14788" s="10"/>
      <c r="AK14788" s="10"/>
      <c r="AL14788" s="10"/>
      <c r="AM14788" s="10"/>
      <c r="AN14788" s="10"/>
      <c r="AO14788" s="10"/>
      <c r="AP14788" s="10"/>
      <c r="AQ14788" s="10"/>
      <c r="AR14788" s="10"/>
      <c r="AS14788" s="10"/>
      <c r="AT14788" s="10"/>
      <c r="AU14788" s="10"/>
      <c r="AV14788" s="10"/>
      <c r="AW14788" s="10"/>
      <c r="AX14788" s="10"/>
      <c r="AY14788" s="10"/>
      <c r="AZ14788" s="10"/>
      <c r="BA14788" s="10"/>
      <c r="BB14788" s="10"/>
      <c r="BC14788" s="10"/>
      <c r="BD14788" s="10"/>
      <c r="BE14788" s="10"/>
      <c r="BF14788" s="10"/>
      <c r="BG14788" s="6"/>
    </row>
    <row r="14790" spans="34:59" x14ac:dyDescent="0.25">
      <c r="AH14790" s="10"/>
      <c r="AI14790" s="6"/>
    </row>
    <row r="14791" spans="34:59" x14ac:dyDescent="0.25">
      <c r="AH14791" s="6"/>
      <c r="AI14791" s="6"/>
      <c r="AJ14791" s="6"/>
      <c r="AK14791" s="6"/>
      <c r="AL14791" s="6"/>
      <c r="AM14791" s="6"/>
      <c r="AN14791" s="6"/>
      <c r="AO14791" s="6"/>
      <c r="AP14791" s="6"/>
      <c r="AQ14791" s="6"/>
      <c r="AR14791" s="6"/>
      <c r="AS14791" s="6"/>
      <c r="AT14791" s="6"/>
      <c r="AU14791" s="6"/>
      <c r="AV14791" s="6"/>
      <c r="AW14791" s="6"/>
      <c r="AX14791" s="6"/>
      <c r="AY14791" s="6"/>
      <c r="AZ14791" s="6"/>
      <c r="BA14791" s="6"/>
      <c r="BB14791" s="6"/>
      <c r="BC14791" s="6"/>
      <c r="BD14791" s="6"/>
      <c r="BE14791" s="6"/>
      <c r="BF14791" s="6"/>
      <c r="BG14791" s="6"/>
    </row>
    <row r="14792" spans="34:59" x14ac:dyDescent="0.25">
      <c r="AH14792" s="10"/>
      <c r="AI14792" s="6"/>
      <c r="AJ14792" s="10"/>
      <c r="AK14792" s="10"/>
      <c r="AL14792" s="10"/>
      <c r="AM14792" s="10"/>
      <c r="AN14792" s="10"/>
      <c r="AO14792" s="10"/>
      <c r="AP14792" s="10"/>
      <c r="AQ14792" s="10"/>
      <c r="AR14792" s="10"/>
      <c r="AS14792" s="10"/>
      <c r="AT14792" s="10"/>
      <c r="AU14792" s="10"/>
      <c r="AV14792" s="10"/>
      <c r="AW14792" s="10"/>
      <c r="AX14792" s="10"/>
      <c r="AY14792" s="10"/>
      <c r="AZ14792" s="10"/>
      <c r="BA14792" s="10"/>
      <c r="BB14792" s="10"/>
      <c r="BC14792" s="10"/>
      <c r="BD14792" s="10"/>
      <c r="BE14792" s="10"/>
      <c r="BF14792" s="10"/>
      <c r="BG14792" s="6"/>
    </row>
    <row r="14793" spans="34:59" x14ac:dyDescent="0.25">
      <c r="AH14793" s="6"/>
      <c r="AI14793" s="6"/>
      <c r="AJ14793" s="6"/>
      <c r="AK14793" s="6"/>
      <c r="AL14793" s="6"/>
      <c r="AM14793" s="6"/>
      <c r="AN14793" s="6"/>
      <c r="AO14793" s="6"/>
      <c r="AP14793" s="6"/>
      <c r="AQ14793" s="6"/>
      <c r="AR14793" s="6"/>
      <c r="AS14793" s="6"/>
      <c r="AT14793" s="6"/>
      <c r="AU14793" s="6"/>
      <c r="AV14793" s="6"/>
      <c r="AW14793" s="6"/>
      <c r="AX14793" s="6"/>
      <c r="AY14793" s="6"/>
      <c r="AZ14793" s="6"/>
      <c r="BA14793" s="6"/>
      <c r="BB14793" s="6"/>
      <c r="BC14793" s="6"/>
      <c r="BD14793" s="6"/>
      <c r="BE14793" s="6"/>
      <c r="BF14793" s="6"/>
      <c r="BG14793" s="10"/>
    </row>
    <row r="14794" spans="34:59" x14ac:dyDescent="0.25">
      <c r="AH14794" s="10"/>
      <c r="AI14794" s="6"/>
    </row>
    <row r="14795" spans="34:59" x14ac:dyDescent="0.25">
      <c r="AH14795" s="6"/>
      <c r="AI14795" s="6"/>
      <c r="AJ14795" s="6"/>
      <c r="AK14795" s="6"/>
      <c r="AL14795" s="6"/>
      <c r="AM14795" s="6"/>
      <c r="AN14795" s="6"/>
      <c r="AO14795" s="6"/>
      <c r="AP14795" s="6"/>
      <c r="AQ14795" s="6"/>
      <c r="AR14795" s="6"/>
      <c r="AS14795" s="6"/>
      <c r="AT14795" s="6"/>
      <c r="AU14795" s="6"/>
      <c r="AV14795" s="6"/>
      <c r="AW14795" s="6"/>
      <c r="AX14795" s="6"/>
      <c r="AY14795" s="6"/>
      <c r="AZ14795" s="6"/>
      <c r="BA14795" s="6"/>
      <c r="BB14795" s="6"/>
      <c r="BC14795" s="6"/>
      <c r="BD14795" s="6"/>
      <c r="BE14795" s="6"/>
      <c r="BF14795" s="6"/>
      <c r="BG14795" s="6"/>
    </row>
    <row r="14796" spans="34:59" x14ac:dyDescent="0.25">
      <c r="AH14796" s="10"/>
      <c r="AI14796" s="6"/>
      <c r="AJ14796" s="10"/>
      <c r="AK14796" s="10"/>
      <c r="AL14796" s="10"/>
      <c r="AM14796" s="10"/>
      <c r="AN14796" s="10"/>
      <c r="AO14796" s="10"/>
      <c r="AP14796" s="10"/>
      <c r="AQ14796" s="10"/>
      <c r="AR14796" s="10"/>
      <c r="AS14796" s="10"/>
      <c r="AT14796" s="10"/>
      <c r="AU14796" s="10"/>
      <c r="AV14796" s="10"/>
      <c r="AW14796" s="10"/>
      <c r="AX14796" s="10"/>
      <c r="AY14796" s="10"/>
      <c r="AZ14796" s="10"/>
      <c r="BA14796" s="10"/>
      <c r="BB14796" s="10"/>
      <c r="BC14796" s="10"/>
      <c r="BD14796" s="10"/>
      <c r="BE14796" s="10"/>
      <c r="BF14796" s="10"/>
      <c r="BG14796" s="6"/>
    </row>
    <row r="14797" spans="34:59" x14ac:dyDescent="0.25">
      <c r="AH14797" s="6"/>
      <c r="AI14797" s="6"/>
      <c r="AJ14797" s="6"/>
      <c r="AK14797" s="6"/>
      <c r="AL14797" s="6"/>
      <c r="AM14797" s="6"/>
      <c r="AN14797" s="6"/>
      <c r="AO14797" s="6"/>
      <c r="AP14797" s="6"/>
      <c r="AQ14797" s="6"/>
      <c r="AR14797" s="6"/>
      <c r="AS14797" s="6"/>
      <c r="AT14797" s="6"/>
      <c r="AU14797" s="6"/>
      <c r="AV14797" s="6"/>
      <c r="AW14797" s="6"/>
      <c r="AX14797" s="6"/>
      <c r="AY14797" s="6"/>
      <c r="AZ14797" s="6"/>
      <c r="BA14797" s="6"/>
      <c r="BB14797" s="6"/>
      <c r="BC14797" s="6"/>
      <c r="BD14797" s="6"/>
      <c r="BE14797" s="6"/>
      <c r="BF14797" s="6"/>
      <c r="BG14797" s="10"/>
    </row>
    <row r="14798" spans="34:59" x14ac:dyDescent="0.25">
      <c r="AH14798" s="10"/>
      <c r="AI14798" s="6"/>
    </row>
    <row r="14799" spans="34:59" x14ac:dyDescent="0.25">
      <c r="AH14799" s="6"/>
      <c r="AI14799" s="6"/>
      <c r="AJ14799" s="6"/>
      <c r="AK14799" s="6"/>
      <c r="AL14799" s="6"/>
      <c r="AM14799" s="6"/>
      <c r="AN14799" s="6"/>
      <c r="AO14799" s="6"/>
      <c r="AP14799" s="6"/>
      <c r="AQ14799" s="6"/>
      <c r="AR14799" s="6"/>
      <c r="AS14799" s="6"/>
      <c r="AT14799" s="6"/>
      <c r="AU14799" s="6"/>
      <c r="AV14799" s="6"/>
      <c r="AW14799" s="6"/>
      <c r="AX14799" s="6"/>
      <c r="AY14799" s="6"/>
      <c r="AZ14799" s="6"/>
      <c r="BA14799" s="6"/>
      <c r="BB14799" s="6"/>
      <c r="BC14799" s="6"/>
      <c r="BD14799" s="6"/>
      <c r="BE14799" s="6"/>
      <c r="BF14799" s="6"/>
      <c r="BG14799" s="6"/>
    </row>
    <row r="14800" spans="34:59" x14ac:dyDescent="0.25">
      <c r="AH14800" s="10"/>
      <c r="AI14800" s="6"/>
      <c r="AJ14800" s="10"/>
      <c r="AK14800" s="10"/>
      <c r="AL14800" s="10"/>
      <c r="AM14800" s="10"/>
      <c r="AN14800" s="10"/>
      <c r="AO14800" s="10"/>
      <c r="AP14800" s="10"/>
      <c r="AQ14800" s="10"/>
      <c r="AR14800" s="10"/>
      <c r="AS14800" s="10"/>
      <c r="AT14800" s="10"/>
      <c r="AU14800" s="10"/>
      <c r="AV14800" s="10"/>
      <c r="AW14800" s="10"/>
      <c r="AX14800" s="10"/>
      <c r="AY14800" s="10"/>
      <c r="AZ14800" s="10"/>
      <c r="BA14800" s="10"/>
      <c r="BB14800" s="10"/>
      <c r="BC14800" s="10"/>
      <c r="BD14800" s="10"/>
      <c r="BE14800" s="10"/>
      <c r="BF14800" s="10"/>
      <c r="BG14800" s="6"/>
    </row>
    <row r="14801" spans="34:59" x14ac:dyDescent="0.25">
      <c r="AH14801" s="6"/>
      <c r="AI14801" s="6"/>
      <c r="AJ14801" s="6"/>
      <c r="AK14801" s="6"/>
      <c r="AL14801" s="6"/>
      <c r="AM14801" s="6"/>
      <c r="AN14801" s="6"/>
      <c r="AO14801" s="6"/>
      <c r="AP14801" s="6"/>
      <c r="AQ14801" s="6"/>
      <c r="AR14801" s="6"/>
      <c r="AS14801" s="6"/>
      <c r="AT14801" s="6"/>
      <c r="AU14801" s="6"/>
      <c r="AV14801" s="6"/>
      <c r="AW14801" s="6"/>
      <c r="AX14801" s="6"/>
      <c r="AY14801" s="6"/>
      <c r="AZ14801" s="6"/>
      <c r="BA14801" s="6"/>
      <c r="BB14801" s="6"/>
      <c r="BC14801" s="6"/>
      <c r="BD14801" s="6"/>
      <c r="BE14801" s="6"/>
      <c r="BF14801" s="6"/>
      <c r="BG14801" s="10"/>
    </row>
    <row r="14802" spans="34:59" x14ac:dyDescent="0.25">
      <c r="AH14802" s="10"/>
      <c r="AI14802" s="6"/>
    </row>
    <row r="14803" spans="34:59" x14ac:dyDescent="0.25">
      <c r="AH14803" s="6"/>
      <c r="AI14803" s="6"/>
      <c r="AJ14803" s="6"/>
      <c r="AK14803" s="6"/>
      <c r="AL14803" s="6"/>
      <c r="AM14803" s="6"/>
      <c r="AN14803" s="6"/>
      <c r="AO14803" s="6"/>
      <c r="AP14803" s="6"/>
      <c r="AQ14803" s="6"/>
      <c r="AR14803" s="6"/>
      <c r="AS14803" s="6"/>
      <c r="AT14803" s="6"/>
      <c r="AU14803" s="6"/>
      <c r="AV14803" s="6"/>
      <c r="AW14803" s="6"/>
      <c r="AX14803" s="6"/>
      <c r="AY14803" s="6"/>
      <c r="AZ14803" s="6"/>
      <c r="BA14803" s="6"/>
      <c r="BB14803" s="6"/>
      <c r="BC14803" s="6"/>
      <c r="BD14803" s="6"/>
      <c r="BE14803" s="6"/>
      <c r="BF14803" s="6"/>
      <c r="BG14803" s="6"/>
    </row>
    <row r="14804" spans="34:59" x14ac:dyDescent="0.25">
      <c r="AH14804" s="10"/>
      <c r="AI14804" s="6"/>
      <c r="AJ14804" s="10"/>
      <c r="AK14804" s="10"/>
      <c r="AL14804" s="10"/>
      <c r="AM14804" s="10"/>
      <c r="AN14804" s="10"/>
      <c r="AO14804" s="10"/>
      <c r="AP14804" s="10"/>
      <c r="AQ14804" s="10"/>
      <c r="AR14804" s="10"/>
      <c r="AS14804" s="10"/>
      <c r="AT14804" s="10"/>
      <c r="AU14804" s="10"/>
      <c r="AV14804" s="10"/>
      <c r="AW14804" s="10"/>
      <c r="AX14804" s="10"/>
      <c r="AY14804" s="10"/>
      <c r="AZ14804" s="10"/>
      <c r="BA14804" s="10"/>
      <c r="BB14804" s="10"/>
      <c r="BC14804" s="10"/>
      <c r="BD14804" s="10"/>
      <c r="BE14804" s="10"/>
      <c r="BF14804" s="10"/>
      <c r="BG14804" s="6"/>
    </row>
    <row r="14806" spans="34:59" x14ac:dyDescent="0.25">
      <c r="AH14806" s="10"/>
      <c r="AI14806" s="6"/>
    </row>
    <row r="14807" spans="34:59" x14ac:dyDescent="0.25">
      <c r="AH14807" s="6"/>
      <c r="AI14807" s="6"/>
      <c r="AJ14807" s="6"/>
      <c r="AK14807" s="6"/>
      <c r="AL14807" s="6"/>
      <c r="AM14807" s="6"/>
      <c r="AN14807" s="6"/>
      <c r="AO14807" s="6"/>
      <c r="AP14807" s="6"/>
      <c r="AQ14807" s="6"/>
      <c r="AR14807" s="6"/>
      <c r="AS14807" s="6"/>
      <c r="AT14807" s="6"/>
      <c r="AU14807" s="6"/>
      <c r="AV14807" s="6"/>
      <c r="AW14807" s="6"/>
      <c r="AX14807" s="6"/>
      <c r="AY14807" s="6"/>
      <c r="AZ14807" s="6"/>
      <c r="BA14807" s="6"/>
      <c r="BB14807" s="6"/>
      <c r="BC14807" s="6"/>
      <c r="BD14807" s="6"/>
      <c r="BE14807" s="6"/>
      <c r="BF14807" s="6"/>
      <c r="BG14807" s="6"/>
    </row>
    <row r="14808" spans="34:59" x14ac:dyDescent="0.25">
      <c r="AH14808" s="10"/>
      <c r="AI14808" s="6"/>
      <c r="AJ14808" s="10"/>
      <c r="AK14808" s="10"/>
      <c r="AL14808" s="10"/>
      <c r="AM14808" s="10"/>
      <c r="AN14808" s="10"/>
      <c r="AO14808" s="10"/>
      <c r="AP14808" s="10"/>
      <c r="AQ14808" s="10"/>
      <c r="AR14808" s="10"/>
      <c r="AS14808" s="10"/>
      <c r="AT14808" s="10"/>
      <c r="AU14808" s="10"/>
      <c r="AV14808" s="10"/>
      <c r="AW14808" s="10"/>
      <c r="AX14808" s="10"/>
      <c r="AY14808" s="10"/>
      <c r="AZ14808" s="10"/>
      <c r="BA14808" s="10"/>
      <c r="BB14808" s="10"/>
      <c r="BC14808" s="10"/>
      <c r="BD14808" s="10"/>
      <c r="BE14808" s="10"/>
      <c r="BF14808" s="10"/>
      <c r="BG14808" s="6"/>
    </row>
    <row r="14809" spans="34:59" x14ac:dyDescent="0.25">
      <c r="AH14809" s="6"/>
      <c r="AI14809" s="6"/>
      <c r="AJ14809" s="6"/>
      <c r="AK14809" s="6"/>
      <c r="AL14809" s="6"/>
      <c r="AM14809" s="6"/>
      <c r="AN14809" s="6"/>
      <c r="AO14809" s="6"/>
      <c r="AP14809" s="6"/>
      <c r="AQ14809" s="6"/>
      <c r="AR14809" s="6"/>
      <c r="AS14809" s="6"/>
      <c r="AT14809" s="6"/>
      <c r="AU14809" s="6"/>
      <c r="AV14809" s="6"/>
      <c r="AW14809" s="6"/>
      <c r="AX14809" s="6"/>
      <c r="AY14809" s="6"/>
      <c r="AZ14809" s="6"/>
      <c r="BA14809" s="6"/>
      <c r="BB14809" s="6"/>
      <c r="BC14809" s="6"/>
      <c r="BD14809" s="6"/>
      <c r="BE14809" s="6"/>
      <c r="BF14809" s="6"/>
      <c r="BG14809" s="10"/>
    </row>
    <row r="14810" spans="34:59" x14ac:dyDescent="0.25">
      <c r="AH14810" s="10"/>
      <c r="AI14810" s="6"/>
    </row>
    <row r="14811" spans="34:59" x14ac:dyDescent="0.25">
      <c r="AH14811" s="6"/>
      <c r="AI14811" s="6"/>
      <c r="AJ14811" s="6"/>
      <c r="AK14811" s="6"/>
      <c r="AL14811" s="6"/>
      <c r="AM14811" s="6"/>
      <c r="AN14811" s="6"/>
      <c r="AO14811" s="6"/>
      <c r="AP14811" s="6"/>
      <c r="AQ14811" s="6"/>
      <c r="AR14811" s="6"/>
      <c r="AS14811" s="6"/>
      <c r="AT14811" s="6"/>
      <c r="AU14811" s="6"/>
      <c r="AV14811" s="6"/>
      <c r="AW14811" s="6"/>
      <c r="AX14811" s="6"/>
      <c r="AY14811" s="6"/>
      <c r="AZ14811" s="6"/>
      <c r="BA14811" s="6"/>
      <c r="BB14811" s="6"/>
      <c r="BC14811" s="6"/>
      <c r="BD14811" s="6"/>
      <c r="BE14811" s="6"/>
      <c r="BF14811" s="6"/>
      <c r="BG14811" s="6"/>
    </row>
    <row r="14812" spans="34:59" x14ac:dyDescent="0.25">
      <c r="AH14812" s="10"/>
      <c r="AI14812" s="6"/>
      <c r="AJ14812" s="10"/>
      <c r="AK14812" s="10"/>
      <c r="AL14812" s="10"/>
      <c r="AM14812" s="10"/>
      <c r="AN14812" s="10"/>
      <c r="AO14812" s="10"/>
      <c r="AP14812" s="10"/>
      <c r="AQ14812" s="10"/>
      <c r="AR14812" s="10"/>
      <c r="AS14812" s="10"/>
      <c r="AT14812" s="10"/>
      <c r="AU14812" s="10"/>
      <c r="AV14812" s="10"/>
      <c r="AW14812" s="10"/>
      <c r="AX14812" s="10"/>
      <c r="AY14812" s="10"/>
      <c r="AZ14812" s="10"/>
      <c r="BA14812" s="10"/>
      <c r="BB14812" s="10"/>
      <c r="BC14812" s="10"/>
      <c r="BD14812" s="10"/>
      <c r="BE14812" s="10"/>
      <c r="BF14812" s="10"/>
      <c r="BG14812" s="6"/>
    </row>
    <row r="14813" spans="34:59" x14ac:dyDescent="0.25">
      <c r="AH14813" s="6"/>
      <c r="AI14813" s="6"/>
      <c r="AJ14813" s="6"/>
      <c r="AK14813" s="6"/>
      <c r="AL14813" s="6"/>
      <c r="AM14813" s="6"/>
      <c r="AN14813" s="6"/>
      <c r="AO14813" s="6"/>
      <c r="AP14813" s="6"/>
      <c r="AQ14813" s="6"/>
      <c r="AR14813" s="6"/>
      <c r="AS14813" s="6"/>
      <c r="AT14813" s="6"/>
      <c r="AU14813" s="6"/>
      <c r="AV14813" s="6"/>
      <c r="AW14813" s="6"/>
      <c r="AX14813" s="6"/>
      <c r="AY14813" s="6"/>
      <c r="AZ14813" s="6"/>
      <c r="BA14813" s="6"/>
      <c r="BB14813" s="6"/>
      <c r="BC14813" s="6"/>
      <c r="BD14813" s="6"/>
      <c r="BE14813" s="6"/>
      <c r="BF14813" s="6"/>
      <c r="BG14813" s="10"/>
    </row>
    <row r="14814" spans="34:59" x14ac:dyDescent="0.25">
      <c r="AH14814" s="10"/>
      <c r="AI14814" s="6"/>
    </row>
    <row r="14815" spans="34:59" x14ac:dyDescent="0.25">
      <c r="AH14815" s="6"/>
      <c r="AI14815" s="6"/>
      <c r="AJ14815" s="6"/>
      <c r="AK14815" s="6"/>
      <c r="AL14815" s="6"/>
      <c r="AM14815" s="6"/>
      <c r="AN14815" s="6"/>
      <c r="AO14815" s="6"/>
      <c r="AP14815" s="6"/>
      <c r="AQ14815" s="6"/>
      <c r="AR14815" s="6"/>
      <c r="AS14815" s="6"/>
      <c r="AT14815" s="6"/>
      <c r="AU14815" s="6"/>
      <c r="AV14815" s="6"/>
      <c r="AW14815" s="6"/>
      <c r="AX14815" s="6"/>
      <c r="AY14815" s="6"/>
      <c r="AZ14815" s="6"/>
      <c r="BA14815" s="6"/>
      <c r="BB14815" s="6"/>
      <c r="BC14815" s="6"/>
      <c r="BD14815" s="6"/>
      <c r="BE14815" s="6"/>
      <c r="BF14815" s="6"/>
      <c r="BG14815" s="6"/>
    </row>
    <row r="14816" spans="34:59" x14ac:dyDescent="0.25">
      <c r="AH14816" s="10"/>
      <c r="AI14816" s="6"/>
      <c r="AJ14816" s="10"/>
      <c r="AK14816" s="10"/>
      <c r="AL14816" s="10"/>
      <c r="AM14816" s="10"/>
      <c r="AN14816" s="10"/>
      <c r="AO14816" s="10"/>
      <c r="AP14816" s="10"/>
      <c r="AQ14816" s="10"/>
      <c r="AR14816" s="10"/>
      <c r="AS14816" s="10"/>
      <c r="AT14816" s="10"/>
      <c r="AU14816" s="10"/>
      <c r="AV14816" s="10"/>
      <c r="AW14816" s="10"/>
      <c r="AX14816" s="10"/>
      <c r="AY14816" s="10"/>
      <c r="AZ14816" s="10"/>
      <c r="BA14816" s="10"/>
      <c r="BB14816" s="10"/>
      <c r="BC14816" s="10"/>
      <c r="BD14816" s="10"/>
      <c r="BE14816" s="10"/>
      <c r="BF14816" s="10"/>
      <c r="BG14816" s="6"/>
    </row>
    <row r="14817" spans="34:59" x14ac:dyDescent="0.25">
      <c r="AH14817" s="6"/>
      <c r="AI14817" s="6"/>
      <c r="AJ14817" s="6"/>
      <c r="AK14817" s="6"/>
      <c r="AL14817" s="6"/>
      <c r="AM14817" s="6"/>
      <c r="AN14817" s="6"/>
      <c r="AO14817" s="6"/>
      <c r="AP14817" s="6"/>
      <c r="AQ14817" s="6"/>
      <c r="AR14817" s="6"/>
      <c r="AS14817" s="6"/>
      <c r="AT14817" s="6"/>
      <c r="AU14817" s="6"/>
      <c r="AV14817" s="6"/>
      <c r="AW14817" s="6"/>
      <c r="AX14817" s="6"/>
      <c r="AY14817" s="6"/>
      <c r="AZ14817" s="6"/>
      <c r="BA14817" s="6"/>
      <c r="BB14817" s="6"/>
      <c r="BC14817" s="6"/>
      <c r="BD14817" s="6"/>
      <c r="BE14817" s="6"/>
      <c r="BF14817" s="6"/>
      <c r="BG14817" s="10"/>
    </row>
    <row r="14818" spans="34:59" x14ac:dyDescent="0.25">
      <c r="AH14818" s="10"/>
      <c r="AI14818" s="6"/>
    </row>
    <row r="14819" spans="34:59" x14ac:dyDescent="0.25">
      <c r="AH14819" s="6"/>
      <c r="AI14819" s="6"/>
      <c r="AJ14819" s="6"/>
      <c r="AK14819" s="6"/>
      <c r="AL14819" s="6"/>
      <c r="AM14819" s="6"/>
      <c r="AN14819" s="6"/>
      <c r="AO14819" s="6"/>
      <c r="AP14819" s="6"/>
      <c r="AQ14819" s="6"/>
      <c r="AR14819" s="6"/>
      <c r="AS14819" s="6"/>
      <c r="AT14819" s="6"/>
      <c r="AU14819" s="6"/>
      <c r="AV14819" s="6"/>
      <c r="AW14819" s="6"/>
      <c r="AX14819" s="6"/>
      <c r="AY14819" s="6"/>
      <c r="AZ14819" s="6"/>
      <c r="BA14819" s="6"/>
      <c r="BB14819" s="6"/>
      <c r="BC14819" s="6"/>
      <c r="BD14819" s="6"/>
      <c r="BE14819" s="6"/>
      <c r="BF14819" s="6"/>
      <c r="BG14819" s="6"/>
    </row>
    <row r="14820" spans="34:59" x14ac:dyDescent="0.25">
      <c r="AH14820" s="10"/>
      <c r="AI14820" s="6"/>
      <c r="AJ14820" s="10"/>
      <c r="AK14820" s="10"/>
      <c r="AL14820" s="10"/>
      <c r="AM14820" s="10"/>
      <c r="AN14820" s="10"/>
      <c r="AO14820" s="10"/>
      <c r="AP14820" s="10"/>
      <c r="AQ14820" s="10"/>
      <c r="AR14820" s="10"/>
      <c r="AS14820" s="10"/>
      <c r="AT14820" s="10"/>
      <c r="AU14820" s="10"/>
      <c r="AV14820" s="10"/>
      <c r="AW14820" s="10"/>
      <c r="AX14820" s="10"/>
      <c r="AY14820" s="10"/>
      <c r="AZ14820" s="10"/>
      <c r="BA14820" s="10"/>
      <c r="BB14820" s="10"/>
      <c r="BC14820" s="10"/>
      <c r="BD14820" s="10"/>
      <c r="BE14820" s="10"/>
      <c r="BF14820" s="10"/>
      <c r="BG14820" s="6"/>
    </row>
    <row r="14822" spans="34:59" x14ac:dyDescent="0.25">
      <c r="AH14822" s="10"/>
      <c r="AI14822" s="6"/>
    </row>
    <row r="14823" spans="34:59" x14ac:dyDescent="0.25">
      <c r="AH14823" s="6"/>
      <c r="AI14823" s="6"/>
      <c r="AJ14823" s="6"/>
      <c r="AK14823" s="6"/>
      <c r="AL14823" s="6"/>
      <c r="AM14823" s="6"/>
      <c r="AN14823" s="6"/>
      <c r="AO14823" s="6"/>
      <c r="AP14823" s="6"/>
      <c r="AQ14823" s="6"/>
      <c r="AR14823" s="6"/>
      <c r="AS14823" s="6"/>
      <c r="AT14823" s="6"/>
      <c r="AU14823" s="6"/>
      <c r="AV14823" s="6"/>
      <c r="AW14823" s="6"/>
      <c r="AX14823" s="6"/>
      <c r="AY14823" s="6"/>
      <c r="AZ14823" s="6"/>
      <c r="BA14823" s="6"/>
      <c r="BB14823" s="6"/>
      <c r="BC14823" s="6"/>
      <c r="BD14823" s="6"/>
      <c r="BE14823" s="6"/>
      <c r="BF14823" s="6"/>
      <c r="BG14823" s="6"/>
    </row>
    <row r="14824" spans="34:59" x14ac:dyDescent="0.25">
      <c r="AH14824" s="10"/>
      <c r="AI14824" s="6"/>
      <c r="AJ14824" s="10"/>
      <c r="AK14824" s="10"/>
      <c r="AL14824" s="10"/>
      <c r="AM14824" s="10"/>
      <c r="AN14824" s="10"/>
      <c r="AO14824" s="10"/>
      <c r="AP14824" s="10"/>
      <c r="AQ14824" s="10"/>
      <c r="AR14824" s="10"/>
      <c r="AS14824" s="10"/>
      <c r="AT14824" s="10"/>
      <c r="AU14824" s="10"/>
      <c r="AV14824" s="10"/>
      <c r="AW14824" s="10"/>
      <c r="AX14824" s="10"/>
      <c r="AY14824" s="10"/>
      <c r="AZ14824" s="10"/>
      <c r="BA14824" s="10"/>
      <c r="BB14824" s="10"/>
      <c r="BC14824" s="10"/>
      <c r="BD14824" s="10"/>
      <c r="BE14824" s="10"/>
      <c r="BF14824" s="10"/>
      <c r="BG14824" s="6"/>
    </row>
    <row r="14825" spans="34:59" x14ac:dyDescent="0.25">
      <c r="AH14825" s="6"/>
      <c r="AI14825" s="6"/>
      <c r="AJ14825" s="6"/>
      <c r="AK14825" s="6"/>
      <c r="AL14825" s="6"/>
      <c r="AM14825" s="6"/>
      <c r="AN14825" s="6"/>
      <c r="AO14825" s="6"/>
      <c r="AP14825" s="6"/>
      <c r="AQ14825" s="6"/>
      <c r="AR14825" s="6"/>
      <c r="AS14825" s="6"/>
      <c r="AT14825" s="6"/>
      <c r="AU14825" s="6"/>
      <c r="AV14825" s="6"/>
      <c r="AW14825" s="6"/>
      <c r="AX14825" s="6"/>
      <c r="AY14825" s="6"/>
      <c r="AZ14825" s="6"/>
      <c r="BA14825" s="6"/>
      <c r="BB14825" s="6"/>
      <c r="BC14825" s="6"/>
      <c r="BD14825" s="6"/>
      <c r="BE14825" s="6"/>
      <c r="BF14825" s="6"/>
      <c r="BG14825" s="10"/>
    </row>
    <row r="14826" spans="34:59" x14ac:dyDescent="0.25">
      <c r="AH14826" s="10"/>
      <c r="AI14826" s="6"/>
    </row>
    <row r="14827" spans="34:59" x14ac:dyDescent="0.25">
      <c r="AH14827" s="6"/>
      <c r="AI14827" s="6"/>
      <c r="AJ14827" s="6"/>
      <c r="AK14827" s="6"/>
      <c r="AL14827" s="6"/>
      <c r="AM14827" s="6"/>
      <c r="AN14827" s="6"/>
      <c r="AO14827" s="6"/>
      <c r="AP14827" s="6"/>
      <c r="AQ14827" s="6"/>
      <c r="AR14827" s="6"/>
      <c r="AS14827" s="6"/>
      <c r="AT14827" s="6"/>
      <c r="AU14827" s="6"/>
      <c r="AV14827" s="6"/>
      <c r="AW14827" s="6"/>
      <c r="AX14827" s="6"/>
      <c r="AY14827" s="6"/>
      <c r="AZ14827" s="6"/>
      <c r="BA14827" s="6"/>
      <c r="BB14827" s="6"/>
      <c r="BC14827" s="6"/>
      <c r="BD14827" s="6"/>
      <c r="BE14827" s="6"/>
      <c r="BF14827" s="6"/>
      <c r="BG14827" s="6"/>
    </row>
    <row r="14828" spans="34:59" x14ac:dyDescent="0.25">
      <c r="AH14828" s="10"/>
      <c r="AI14828" s="6"/>
      <c r="AJ14828" s="10"/>
      <c r="AK14828" s="10"/>
      <c r="AL14828" s="10"/>
      <c r="AM14828" s="10"/>
      <c r="AN14828" s="10"/>
      <c r="AO14828" s="10"/>
      <c r="AP14828" s="10"/>
      <c r="AQ14828" s="10"/>
      <c r="AR14828" s="10"/>
      <c r="AS14828" s="10"/>
      <c r="AT14828" s="10"/>
      <c r="AU14828" s="10"/>
      <c r="AV14828" s="10"/>
      <c r="AW14828" s="10"/>
      <c r="AX14828" s="10"/>
      <c r="AY14828" s="10"/>
      <c r="AZ14828" s="10"/>
      <c r="BA14828" s="10"/>
      <c r="BB14828" s="10"/>
      <c r="BC14828" s="10"/>
      <c r="BD14828" s="10"/>
      <c r="BE14828" s="10"/>
      <c r="BF14828" s="10"/>
      <c r="BG14828" s="6"/>
    </row>
    <row r="14829" spans="34:59" x14ac:dyDescent="0.25">
      <c r="AH14829" s="6"/>
      <c r="AI14829" s="6"/>
      <c r="AJ14829" s="6"/>
      <c r="AK14829" s="6"/>
      <c r="AL14829" s="6"/>
      <c r="AM14829" s="6"/>
      <c r="AN14829" s="6"/>
      <c r="AO14829" s="6"/>
      <c r="AP14829" s="6"/>
      <c r="AQ14829" s="6"/>
      <c r="AR14829" s="6"/>
      <c r="AS14829" s="6"/>
      <c r="AT14829" s="6"/>
      <c r="AU14829" s="6"/>
      <c r="AV14829" s="6"/>
      <c r="AW14829" s="6"/>
      <c r="AX14829" s="6"/>
      <c r="AY14829" s="6"/>
      <c r="AZ14829" s="6"/>
      <c r="BA14829" s="6"/>
      <c r="BB14829" s="6"/>
      <c r="BC14829" s="6"/>
      <c r="BD14829" s="6"/>
      <c r="BE14829" s="6"/>
      <c r="BF14829" s="6"/>
      <c r="BG14829" s="10"/>
    </row>
    <row r="14830" spans="34:59" x14ac:dyDescent="0.25">
      <c r="AH14830" s="10"/>
      <c r="AI14830" s="6"/>
    </row>
    <row r="14831" spans="34:59" x14ac:dyDescent="0.25">
      <c r="AH14831" s="6"/>
      <c r="AI14831" s="6"/>
      <c r="AJ14831" s="6"/>
      <c r="AK14831" s="6"/>
      <c r="AL14831" s="6"/>
      <c r="AM14831" s="6"/>
      <c r="AN14831" s="6"/>
      <c r="AO14831" s="6"/>
      <c r="AP14831" s="6"/>
      <c r="AQ14831" s="6"/>
      <c r="AR14831" s="6"/>
      <c r="AS14831" s="6"/>
      <c r="AT14831" s="6"/>
      <c r="AU14831" s="6"/>
      <c r="AV14831" s="6"/>
      <c r="AW14831" s="6"/>
      <c r="AX14831" s="6"/>
      <c r="AY14831" s="6"/>
      <c r="AZ14831" s="6"/>
      <c r="BA14831" s="6"/>
      <c r="BB14831" s="6"/>
      <c r="BC14831" s="6"/>
      <c r="BD14831" s="6"/>
      <c r="BE14831" s="6"/>
      <c r="BF14831" s="6"/>
      <c r="BG14831" s="6"/>
    </row>
    <row r="14832" spans="34:59" x14ac:dyDescent="0.25">
      <c r="AH14832" s="10"/>
      <c r="AI14832" s="6"/>
      <c r="AJ14832" s="10"/>
      <c r="AK14832" s="10"/>
      <c r="AL14832" s="10"/>
      <c r="AM14832" s="10"/>
      <c r="AN14832" s="10"/>
      <c r="AO14832" s="10"/>
      <c r="AP14832" s="10"/>
      <c r="AQ14832" s="10"/>
      <c r="AR14832" s="10"/>
      <c r="AS14832" s="10"/>
      <c r="AT14832" s="10"/>
      <c r="AU14832" s="10"/>
      <c r="AV14832" s="10"/>
      <c r="AW14832" s="10"/>
      <c r="AX14832" s="10"/>
      <c r="AY14832" s="10"/>
      <c r="AZ14832" s="10"/>
      <c r="BA14832" s="10"/>
      <c r="BB14832" s="10"/>
      <c r="BC14832" s="10"/>
      <c r="BD14832" s="10"/>
      <c r="BE14832" s="10"/>
      <c r="BF14832" s="10"/>
      <c r="BG14832" s="6"/>
    </row>
    <row r="14833" spans="34:59" x14ac:dyDescent="0.25">
      <c r="AH14833" s="6"/>
      <c r="AI14833" s="6"/>
      <c r="AJ14833" s="6"/>
      <c r="AK14833" s="6"/>
      <c r="AL14833" s="6"/>
      <c r="AM14833" s="6"/>
      <c r="AN14833" s="6"/>
      <c r="AO14833" s="6"/>
      <c r="AP14833" s="6"/>
      <c r="AQ14833" s="6"/>
      <c r="AR14833" s="6"/>
      <c r="AS14833" s="6"/>
      <c r="AT14833" s="6"/>
      <c r="AU14833" s="6"/>
      <c r="AV14833" s="6"/>
      <c r="AW14833" s="6"/>
      <c r="AX14833" s="6"/>
      <c r="AY14833" s="6"/>
      <c r="AZ14833" s="6"/>
      <c r="BA14833" s="6"/>
      <c r="BB14833" s="6"/>
      <c r="BC14833" s="6"/>
      <c r="BD14833" s="6"/>
      <c r="BE14833" s="6"/>
      <c r="BF14833" s="6"/>
      <c r="BG14833" s="10"/>
    </row>
    <row r="14834" spans="34:59" x14ac:dyDescent="0.25">
      <c r="AH14834" s="10"/>
      <c r="AI14834" s="6"/>
    </row>
    <row r="14835" spans="34:59" x14ac:dyDescent="0.25">
      <c r="AH14835" s="6"/>
      <c r="AI14835" s="6"/>
      <c r="AJ14835" s="6"/>
      <c r="AK14835" s="6"/>
      <c r="AL14835" s="6"/>
      <c r="AM14835" s="6"/>
      <c r="AN14835" s="6"/>
      <c r="AO14835" s="6"/>
      <c r="AP14835" s="6"/>
      <c r="AQ14835" s="6"/>
      <c r="AR14835" s="6"/>
      <c r="AS14835" s="6"/>
      <c r="AT14835" s="6"/>
      <c r="AU14835" s="6"/>
      <c r="AV14835" s="6"/>
      <c r="AW14835" s="6"/>
      <c r="AX14835" s="6"/>
      <c r="AY14835" s="6"/>
      <c r="AZ14835" s="6"/>
      <c r="BA14835" s="6"/>
      <c r="BB14835" s="6"/>
      <c r="BC14835" s="6"/>
      <c r="BD14835" s="6"/>
      <c r="BE14835" s="6"/>
      <c r="BF14835" s="6"/>
      <c r="BG14835" s="6"/>
    </row>
    <row r="14836" spans="34:59" x14ac:dyDescent="0.25">
      <c r="AH14836" s="10"/>
      <c r="AI14836" s="6"/>
      <c r="AJ14836" s="10"/>
      <c r="AK14836" s="10"/>
      <c r="AL14836" s="10"/>
      <c r="AM14836" s="10"/>
      <c r="AN14836" s="10"/>
      <c r="AO14836" s="10"/>
      <c r="AP14836" s="10"/>
      <c r="AQ14836" s="10"/>
      <c r="AR14836" s="10"/>
      <c r="AS14836" s="10"/>
      <c r="AT14836" s="10"/>
      <c r="AU14836" s="10"/>
      <c r="AV14836" s="10"/>
      <c r="AW14836" s="10"/>
      <c r="AX14836" s="10"/>
      <c r="AY14836" s="10"/>
      <c r="AZ14836" s="10"/>
      <c r="BA14836" s="10"/>
      <c r="BB14836" s="10"/>
      <c r="BC14836" s="10"/>
      <c r="BD14836" s="10"/>
      <c r="BE14836" s="10"/>
      <c r="BF14836" s="10"/>
      <c r="BG14836" s="6"/>
    </row>
    <row r="14838" spans="34:59" x14ac:dyDescent="0.25">
      <c r="AH14838" s="10"/>
      <c r="AI14838" s="6"/>
    </row>
    <row r="14839" spans="34:59" x14ac:dyDescent="0.25">
      <c r="AH14839" s="6"/>
      <c r="AI14839" s="6"/>
      <c r="AJ14839" s="6"/>
      <c r="AK14839" s="6"/>
      <c r="AL14839" s="6"/>
      <c r="AM14839" s="6"/>
      <c r="AN14839" s="6"/>
      <c r="AO14839" s="6"/>
      <c r="AP14839" s="6"/>
      <c r="AQ14839" s="6"/>
      <c r="AR14839" s="6"/>
      <c r="AS14839" s="6"/>
      <c r="AT14839" s="6"/>
      <c r="AU14839" s="6"/>
      <c r="AV14839" s="6"/>
      <c r="AW14839" s="6"/>
      <c r="AX14839" s="6"/>
      <c r="AY14839" s="6"/>
      <c r="AZ14839" s="6"/>
      <c r="BA14839" s="6"/>
      <c r="BB14839" s="6"/>
      <c r="BC14839" s="6"/>
      <c r="BD14839" s="6"/>
      <c r="BE14839" s="6"/>
      <c r="BF14839" s="6"/>
      <c r="BG14839" s="6"/>
    </row>
    <row r="14840" spans="34:59" x14ac:dyDescent="0.25">
      <c r="AH14840" s="10"/>
      <c r="AI14840" s="6"/>
      <c r="AJ14840" s="10"/>
      <c r="AK14840" s="10"/>
      <c r="AL14840" s="10"/>
      <c r="AM14840" s="10"/>
      <c r="AN14840" s="10"/>
      <c r="AO14840" s="10"/>
      <c r="AP14840" s="10"/>
      <c r="AQ14840" s="10"/>
      <c r="AR14840" s="10"/>
      <c r="AS14840" s="10"/>
      <c r="AT14840" s="10"/>
      <c r="AU14840" s="10"/>
      <c r="AV14840" s="10"/>
      <c r="AW14840" s="10"/>
      <c r="AX14840" s="10"/>
      <c r="AY14840" s="10"/>
      <c r="AZ14840" s="10"/>
      <c r="BA14840" s="10"/>
      <c r="BB14840" s="10"/>
      <c r="BC14840" s="10"/>
      <c r="BD14840" s="10"/>
      <c r="BE14840" s="10"/>
      <c r="BF14840" s="10"/>
      <c r="BG14840" s="6"/>
    </row>
    <row r="14841" spans="34:59" x14ac:dyDescent="0.25">
      <c r="AH14841" s="6"/>
      <c r="AI14841" s="6"/>
      <c r="AJ14841" s="6"/>
      <c r="AK14841" s="6"/>
      <c r="AL14841" s="6"/>
      <c r="AM14841" s="6"/>
      <c r="AN14841" s="6"/>
      <c r="AO14841" s="6"/>
      <c r="AP14841" s="6"/>
      <c r="AQ14841" s="6"/>
      <c r="AR14841" s="6"/>
      <c r="AS14841" s="6"/>
      <c r="AT14841" s="6"/>
      <c r="AU14841" s="6"/>
      <c r="AV14841" s="6"/>
      <c r="AW14841" s="6"/>
      <c r="AX14841" s="6"/>
      <c r="AY14841" s="6"/>
      <c r="AZ14841" s="6"/>
      <c r="BA14841" s="6"/>
      <c r="BB14841" s="6"/>
      <c r="BC14841" s="6"/>
      <c r="BD14841" s="6"/>
      <c r="BE14841" s="6"/>
      <c r="BF14841" s="6"/>
      <c r="BG14841" s="10"/>
    </row>
    <row r="14842" spans="34:59" x14ac:dyDescent="0.25">
      <c r="AH14842" s="10"/>
      <c r="AI14842" s="6"/>
    </row>
    <row r="14843" spans="34:59" x14ac:dyDescent="0.25">
      <c r="AH14843" s="6"/>
      <c r="AI14843" s="6"/>
      <c r="AJ14843" s="6"/>
      <c r="AK14843" s="6"/>
      <c r="AL14843" s="6"/>
      <c r="AM14843" s="6"/>
      <c r="AN14843" s="6"/>
      <c r="AO14843" s="6"/>
      <c r="AP14843" s="6"/>
      <c r="AQ14843" s="6"/>
      <c r="AR14843" s="6"/>
      <c r="AS14843" s="6"/>
      <c r="AT14843" s="6"/>
      <c r="AU14843" s="6"/>
      <c r="AV14843" s="6"/>
      <c r="AW14843" s="6"/>
      <c r="AX14843" s="6"/>
      <c r="AY14843" s="6"/>
      <c r="AZ14843" s="6"/>
      <c r="BA14843" s="6"/>
      <c r="BB14843" s="6"/>
      <c r="BC14843" s="6"/>
      <c r="BD14843" s="6"/>
      <c r="BE14843" s="6"/>
      <c r="BF14843" s="6"/>
      <c r="BG14843" s="6"/>
    </row>
    <row r="14844" spans="34:59" x14ac:dyDescent="0.25">
      <c r="AH14844" s="10"/>
      <c r="AI14844" s="6"/>
      <c r="AJ14844" s="10"/>
      <c r="AK14844" s="10"/>
      <c r="AL14844" s="10"/>
      <c r="AM14844" s="10"/>
      <c r="AN14844" s="10"/>
      <c r="AO14844" s="10"/>
      <c r="AP14844" s="10"/>
      <c r="AQ14844" s="10"/>
      <c r="AR14844" s="10"/>
      <c r="AS14844" s="10"/>
      <c r="AT14844" s="10"/>
      <c r="AU14844" s="10"/>
      <c r="AV14844" s="10"/>
      <c r="AW14844" s="10"/>
      <c r="AX14844" s="10"/>
      <c r="AY14844" s="10"/>
      <c r="AZ14844" s="10"/>
      <c r="BA14844" s="10"/>
      <c r="BB14844" s="10"/>
      <c r="BC14844" s="10"/>
      <c r="BD14844" s="10"/>
      <c r="BE14844" s="10"/>
      <c r="BF14844" s="10"/>
      <c r="BG14844" s="6"/>
    </row>
    <row r="14845" spans="34:59" x14ac:dyDescent="0.25">
      <c r="AH14845" s="6"/>
      <c r="AI14845" s="6"/>
      <c r="AJ14845" s="6"/>
      <c r="AK14845" s="6"/>
      <c r="AL14845" s="6"/>
      <c r="AM14845" s="6"/>
      <c r="AN14845" s="6"/>
      <c r="AO14845" s="6"/>
      <c r="AP14845" s="6"/>
      <c r="AQ14845" s="6"/>
      <c r="AR14845" s="6"/>
      <c r="AS14845" s="6"/>
      <c r="AT14845" s="6"/>
      <c r="AU14845" s="6"/>
      <c r="AV14845" s="6"/>
      <c r="AW14845" s="6"/>
      <c r="AX14845" s="6"/>
      <c r="AY14845" s="6"/>
      <c r="AZ14845" s="6"/>
      <c r="BA14845" s="6"/>
      <c r="BB14845" s="6"/>
      <c r="BC14845" s="6"/>
      <c r="BD14845" s="6"/>
      <c r="BE14845" s="6"/>
      <c r="BF14845" s="6"/>
      <c r="BG14845" s="10"/>
    </row>
    <row r="14846" spans="34:59" x14ac:dyDescent="0.25">
      <c r="AH14846" s="10"/>
      <c r="AI14846" s="6"/>
    </row>
    <row r="14847" spans="34:59" x14ac:dyDescent="0.25">
      <c r="AH14847" s="6"/>
      <c r="AI14847" s="6"/>
      <c r="AJ14847" s="6"/>
      <c r="AK14847" s="6"/>
      <c r="AL14847" s="6"/>
      <c r="AM14847" s="6"/>
      <c r="AN14847" s="6"/>
      <c r="AO14847" s="6"/>
      <c r="AP14847" s="6"/>
      <c r="AQ14847" s="6"/>
      <c r="AR14847" s="6"/>
      <c r="AS14847" s="6"/>
      <c r="AT14847" s="6"/>
      <c r="AU14847" s="6"/>
      <c r="AV14847" s="6"/>
      <c r="AW14847" s="6"/>
      <c r="AX14847" s="6"/>
      <c r="AY14847" s="6"/>
      <c r="AZ14847" s="6"/>
      <c r="BA14847" s="6"/>
      <c r="BB14847" s="6"/>
      <c r="BC14847" s="6"/>
      <c r="BD14847" s="6"/>
      <c r="BE14847" s="6"/>
      <c r="BF14847" s="6"/>
      <c r="BG14847" s="6"/>
    </row>
    <row r="14848" spans="34:59" x14ac:dyDescent="0.25">
      <c r="AH14848" s="10"/>
      <c r="AI14848" s="6"/>
      <c r="AJ14848" s="10"/>
      <c r="AK14848" s="10"/>
      <c r="AL14848" s="10"/>
      <c r="AM14848" s="10"/>
      <c r="AN14848" s="10"/>
      <c r="AO14848" s="10"/>
      <c r="AP14848" s="10"/>
      <c r="AQ14848" s="10"/>
      <c r="AR14848" s="10"/>
      <c r="AS14848" s="10"/>
      <c r="AT14848" s="10"/>
      <c r="AU14848" s="10"/>
      <c r="AV14848" s="10"/>
      <c r="AW14848" s="10"/>
      <c r="AX14848" s="10"/>
      <c r="AY14848" s="10"/>
      <c r="AZ14848" s="10"/>
      <c r="BA14848" s="10"/>
      <c r="BB14848" s="10"/>
      <c r="BC14848" s="10"/>
      <c r="BD14848" s="10"/>
      <c r="BE14848" s="10"/>
      <c r="BF14848" s="10"/>
      <c r="BG14848" s="6"/>
    </row>
    <row r="14849" spans="34:59" x14ac:dyDescent="0.25">
      <c r="AH14849" s="6"/>
      <c r="AI14849" s="6"/>
      <c r="AJ14849" s="6"/>
      <c r="AK14849" s="6"/>
      <c r="AL14849" s="6"/>
      <c r="AM14849" s="6"/>
      <c r="AN14849" s="6"/>
      <c r="AO14849" s="6"/>
      <c r="AP14849" s="6"/>
      <c r="AQ14849" s="6"/>
      <c r="AR14849" s="6"/>
      <c r="AS14849" s="6"/>
      <c r="AT14849" s="6"/>
      <c r="AU14849" s="6"/>
      <c r="AV14849" s="6"/>
      <c r="AW14849" s="6"/>
      <c r="AX14849" s="6"/>
      <c r="AY14849" s="6"/>
      <c r="AZ14849" s="6"/>
      <c r="BA14849" s="6"/>
      <c r="BB14849" s="6"/>
      <c r="BC14849" s="6"/>
      <c r="BD14849" s="6"/>
      <c r="BE14849" s="6"/>
      <c r="BF14849" s="6"/>
      <c r="BG14849" s="10"/>
    </row>
    <row r="14850" spans="34:59" x14ac:dyDescent="0.25">
      <c r="AH14850" s="10"/>
      <c r="AI14850" s="6"/>
    </row>
    <row r="14851" spans="34:59" x14ac:dyDescent="0.25">
      <c r="AH14851" s="6"/>
      <c r="AI14851" s="6"/>
      <c r="AJ14851" s="6"/>
      <c r="AK14851" s="6"/>
      <c r="AL14851" s="6"/>
      <c r="AM14851" s="6"/>
      <c r="AN14851" s="6"/>
      <c r="AO14851" s="6"/>
      <c r="AP14851" s="6"/>
      <c r="AQ14851" s="6"/>
      <c r="AR14851" s="6"/>
      <c r="AS14851" s="6"/>
      <c r="AT14851" s="6"/>
      <c r="AU14851" s="6"/>
      <c r="AV14851" s="6"/>
      <c r="AW14851" s="6"/>
      <c r="AX14851" s="6"/>
      <c r="AY14851" s="6"/>
      <c r="AZ14851" s="6"/>
      <c r="BA14851" s="6"/>
      <c r="BB14851" s="6"/>
      <c r="BC14851" s="6"/>
      <c r="BD14851" s="6"/>
      <c r="BE14851" s="6"/>
      <c r="BF14851" s="6"/>
      <c r="BG14851" s="6"/>
    </row>
    <row r="14852" spans="34:59" x14ac:dyDescent="0.25">
      <c r="AH14852" s="10"/>
      <c r="AI14852" s="6"/>
      <c r="AJ14852" s="10"/>
      <c r="AK14852" s="10"/>
      <c r="AL14852" s="10"/>
      <c r="AM14852" s="10"/>
      <c r="AN14852" s="10"/>
      <c r="AO14852" s="10"/>
      <c r="AP14852" s="10"/>
      <c r="AQ14852" s="10"/>
      <c r="AR14852" s="10"/>
      <c r="AS14852" s="10"/>
      <c r="AT14852" s="10"/>
      <c r="AU14852" s="10"/>
      <c r="AV14852" s="10"/>
      <c r="AW14852" s="10"/>
      <c r="AX14852" s="10"/>
      <c r="AY14852" s="10"/>
      <c r="AZ14852" s="10"/>
      <c r="BA14852" s="10"/>
      <c r="BB14852" s="10"/>
      <c r="BC14852" s="10"/>
      <c r="BD14852" s="10"/>
      <c r="BE14852" s="10"/>
      <c r="BF14852" s="10"/>
      <c r="BG14852" s="6"/>
    </row>
    <row r="14854" spans="34:59" x14ac:dyDescent="0.25">
      <c r="AH14854" s="10"/>
      <c r="AI14854" s="6"/>
    </row>
    <row r="14855" spans="34:59" x14ac:dyDescent="0.25">
      <c r="AH14855" s="6"/>
      <c r="AI14855" s="6"/>
      <c r="AJ14855" s="6"/>
      <c r="AK14855" s="6"/>
      <c r="AL14855" s="6"/>
      <c r="AM14855" s="6"/>
      <c r="AN14855" s="6"/>
      <c r="AO14855" s="6"/>
      <c r="AP14855" s="6"/>
      <c r="AQ14855" s="6"/>
      <c r="AR14855" s="6"/>
      <c r="AS14855" s="6"/>
      <c r="AT14855" s="6"/>
      <c r="AU14855" s="6"/>
      <c r="AV14855" s="6"/>
      <c r="AW14855" s="6"/>
      <c r="AX14855" s="6"/>
      <c r="AY14855" s="6"/>
      <c r="AZ14855" s="6"/>
      <c r="BA14855" s="6"/>
      <c r="BB14855" s="6"/>
      <c r="BC14855" s="6"/>
      <c r="BD14855" s="6"/>
      <c r="BE14855" s="6"/>
      <c r="BF14855" s="6"/>
      <c r="BG14855" s="6"/>
    </row>
    <row r="14856" spans="34:59" x14ac:dyDescent="0.25">
      <c r="AH14856" s="10"/>
      <c r="AI14856" s="6"/>
      <c r="AJ14856" s="10"/>
      <c r="AK14856" s="10"/>
      <c r="AL14856" s="10"/>
      <c r="AM14856" s="10"/>
      <c r="AN14856" s="10"/>
      <c r="AO14856" s="10"/>
      <c r="AP14856" s="10"/>
      <c r="AQ14856" s="10"/>
      <c r="AR14856" s="10"/>
      <c r="AS14856" s="10"/>
      <c r="AT14856" s="10"/>
      <c r="AU14856" s="10"/>
      <c r="AV14856" s="10"/>
      <c r="AW14856" s="10"/>
      <c r="AX14856" s="10"/>
      <c r="AY14856" s="10"/>
      <c r="AZ14856" s="10"/>
      <c r="BA14856" s="10"/>
      <c r="BB14856" s="10"/>
      <c r="BC14856" s="10"/>
      <c r="BD14856" s="10"/>
      <c r="BE14856" s="10"/>
      <c r="BF14856" s="10"/>
      <c r="BG14856" s="6"/>
    </row>
    <row r="14857" spans="34:59" x14ac:dyDescent="0.25">
      <c r="AH14857" s="6"/>
      <c r="AI14857" s="6"/>
      <c r="AJ14857" s="6"/>
      <c r="AK14857" s="6"/>
      <c r="AL14857" s="6"/>
      <c r="AM14857" s="6"/>
      <c r="AN14857" s="6"/>
      <c r="AO14857" s="6"/>
      <c r="AP14857" s="6"/>
      <c r="AQ14857" s="6"/>
      <c r="AR14857" s="6"/>
      <c r="AS14857" s="6"/>
      <c r="AT14857" s="6"/>
      <c r="AU14857" s="6"/>
      <c r="AV14857" s="6"/>
      <c r="AW14857" s="6"/>
      <c r="AX14857" s="6"/>
      <c r="AY14857" s="6"/>
      <c r="AZ14857" s="6"/>
      <c r="BA14857" s="6"/>
      <c r="BB14857" s="6"/>
      <c r="BC14857" s="6"/>
      <c r="BD14857" s="6"/>
      <c r="BE14857" s="6"/>
      <c r="BF14857" s="6"/>
      <c r="BG14857" s="10"/>
    </row>
    <row r="14858" spans="34:59" x14ac:dyDescent="0.25">
      <c r="AH14858" s="10"/>
      <c r="AI14858" s="6"/>
    </row>
    <row r="14859" spans="34:59" x14ac:dyDescent="0.25">
      <c r="AH14859" s="6"/>
      <c r="AI14859" s="6"/>
      <c r="AJ14859" s="6"/>
      <c r="AK14859" s="6"/>
      <c r="AL14859" s="6"/>
      <c r="AM14859" s="6"/>
      <c r="AN14859" s="6"/>
      <c r="AO14859" s="6"/>
      <c r="AP14859" s="6"/>
      <c r="AQ14859" s="6"/>
      <c r="AR14859" s="6"/>
      <c r="AS14859" s="6"/>
      <c r="AT14859" s="6"/>
      <c r="AU14859" s="6"/>
      <c r="AV14859" s="6"/>
      <c r="AW14859" s="6"/>
      <c r="AX14859" s="6"/>
      <c r="AY14859" s="6"/>
      <c r="AZ14859" s="6"/>
      <c r="BA14859" s="6"/>
      <c r="BB14859" s="6"/>
      <c r="BC14859" s="6"/>
      <c r="BD14859" s="6"/>
      <c r="BE14859" s="6"/>
      <c r="BF14859" s="6"/>
      <c r="BG14859" s="6"/>
    </row>
    <row r="14860" spans="34:59" x14ac:dyDescent="0.25">
      <c r="AH14860" s="10"/>
      <c r="AI14860" s="6"/>
      <c r="AJ14860" s="10"/>
      <c r="AK14860" s="10"/>
      <c r="AL14860" s="10"/>
      <c r="AM14860" s="10"/>
      <c r="AN14860" s="10"/>
      <c r="AO14860" s="10"/>
      <c r="AP14860" s="10"/>
      <c r="AQ14860" s="10"/>
      <c r="AR14860" s="10"/>
      <c r="AS14860" s="10"/>
      <c r="AT14860" s="10"/>
      <c r="AU14860" s="10"/>
      <c r="AV14860" s="10"/>
      <c r="AW14860" s="10"/>
      <c r="AX14860" s="10"/>
      <c r="AY14860" s="10"/>
      <c r="AZ14860" s="10"/>
      <c r="BA14860" s="10"/>
      <c r="BB14860" s="10"/>
      <c r="BC14860" s="10"/>
      <c r="BD14860" s="10"/>
      <c r="BE14860" s="10"/>
      <c r="BF14860" s="10"/>
      <c r="BG14860" s="6"/>
    </row>
    <row r="14861" spans="34:59" x14ac:dyDescent="0.25">
      <c r="AH14861" s="6"/>
      <c r="AI14861" s="6"/>
      <c r="AJ14861" s="6"/>
      <c r="AK14861" s="6"/>
      <c r="AL14861" s="6"/>
      <c r="AM14861" s="6"/>
      <c r="AN14861" s="6"/>
      <c r="AO14861" s="6"/>
      <c r="AP14861" s="6"/>
      <c r="AQ14861" s="6"/>
      <c r="AR14861" s="6"/>
      <c r="AS14861" s="6"/>
      <c r="AT14861" s="6"/>
      <c r="AU14861" s="6"/>
      <c r="AV14861" s="6"/>
      <c r="AW14861" s="6"/>
      <c r="AX14861" s="6"/>
      <c r="AY14861" s="6"/>
      <c r="AZ14861" s="6"/>
      <c r="BA14861" s="6"/>
      <c r="BB14861" s="6"/>
      <c r="BC14861" s="6"/>
      <c r="BD14861" s="6"/>
      <c r="BE14861" s="6"/>
      <c r="BF14861" s="6"/>
      <c r="BG14861" s="10"/>
    </row>
    <row r="14862" spans="34:59" x14ac:dyDescent="0.25">
      <c r="AH14862" s="10"/>
      <c r="AI14862" s="6"/>
    </row>
    <row r="14863" spans="34:59" x14ac:dyDescent="0.25">
      <c r="AH14863" s="6"/>
      <c r="AI14863" s="6"/>
      <c r="AJ14863" s="6"/>
      <c r="AK14863" s="6"/>
      <c r="AL14863" s="6"/>
      <c r="AM14863" s="6"/>
      <c r="AN14863" s="6"/>
      <c r="AO14863" s="6"/>
      <c r="AP14863" s="6"/>
      <c r="AQ14863" s="6"/>
      <c r="AR14863" s="6"/>
      <c r="AS14863" s="6"/>
      <c r="AT14863" s="6"/>
      <c r="AU14863" s="6"/>
      <c r="AV14863" s="6"/>
      <c r="AW14863" s="6"/>
      <c r="AX14863" s="6"/>
      <c r="AY14863" s="6"/>
      <c r="AZ14863" s="6"/>
      <c r="BA14863" s="6"/>
      <c r="BB14863" s="6"/>
      <c r="BC14863" s="6"/>
      <c r="BD14863" s="6"/>
      <c r="BE14863" s="6"/>
      <c r="BF14863" s="6"/>
      <c r="BG14863" s="6"/>
    </row>
    <row r="14864" spans="34:59" x14ac:dyDescent="0.25">
      <c r="AH14864" s="10"/>
      <c r="AI14864" s="6"/>
      <c r="AJ14864" s="10"/>
      <c r="AK14864" s="10"/>
      <c r="AL14864" s="10"/>
      <c r="AM14864" s="10"/>
      <c r="AN14864" s="10"/>
      <c r="AO14864" s="10"/>
      <c r="AP14864" s="10"/>
      <c r="AQ14864" s="10"/>
      <c r="AR14864" s="10"/>
      <c r="AS14864" s="10"/>
      <c r="AT14864" s="10"/>
      <c r="AU14864" s="10"/>
      <c r="AV14864" s="10"/>
      <c r="AW14864" s="10"/>
      <c r="AX14864" s="10"/>
      <c r="AY14864" s="10"/>
      <c r="AZ14864" s="10"/>
      <c r="BA14864" s="10"/>
      <c r="BB14864" s="10"/>
      <c r="BC14864" s="10"/>
      <c r="BD14864" s="10"/>
      <c r="BE14864" s="10"/>
      <c r="BF14864" s="10"/>
      <c r="BG14864" s="6"/>
    </row>
    <row r="14865" spans="34:59" x14ac:dyDescent="0.25">
      <c r="AH14865" s="6"/>
      <c r="AI14865" s="6"/>
      <c r="AJ14865" s="6"/>
      <c r="AK14865" s="6"/>
      <c r="AL14865" s="6"/>
      <c r="AM14865" s="6"/>
      <c r="AN14865" s="6"/>
      <c r="AO14865" s="6"/>
      <c r="AP14865" s="6"/>
      <c r="AQ14865" s="6"/>
      <c r="AR14865" s="6"/>
      <c r="AS14865" s="6"/>
      <c r="AT14865" s="6"/>
      <c r="AU14865" s="6"/>
      <c r="AV14865" s="6"/>
      <c r="AW14865" s="6"/>
      <c r="AX14865" s="6"/>
      <c r="AY14865" s="6"/>
      <c r="AZ14865" s="6"/>
      <c r="BA14865" s="6"/>
      <c r="BB14865" s="6"/>
      <c r="BC14865" s="6"/>
      <c r="BD14865" s="6"/>
      <c r="BE14865" s="6"/>
      <c r="BF14865" s="6"/>
      <c r="BG14865" s="10"/>
    </row>
    <row r="14866" spans="34:59" x14ac:dyDescent="0.25">
      <c r="AH14866" s="10"/>
      <c r="AI14866" s="6"/>
    </row>
    <row r="14867" spans="34:59" x14ac:dyDescent="0.25">
      <c r="AH14867" s="6"/>
      <c r="AI14867" s="6"/>
      <c r="AJ14867" s="6"/>
      <c r="AK14867" s="6"/>
      <c r="AL14867" s="6"/>
      <c r="AM14867" s="6"/>
      <c r="AN14867" s="6"/>
      <c r="AO14867" s="6"/>
      <c r="AP14867" s="6"/>
      <c r="AQ14867" s="6"/>
      <c r="AR14867" s="6"/>
      <c r="AS14867" s="6"/>
      <c r="AT14867" s="6"/>
      <c r="AU14867" s="6"/>
      <c r="AV14867" s="6"/>
      <c r="AW14867" s="6"/>
      <c r="AX14867" s="6"/>
      <c r="AY14867" s="6"/>
      <c r="AZ14867" s="6"/>
      <c r="BA14867" s="6"/>
      <c r="BB14867" s="6"/>
      <c r="BC14867" s="6"/>
      <c r="BD14867" s="6"/>
      <c r="BE14867" s="6"/>
      <c r="BF14867" s="6"/>
      <c r="BG14867" s="6"/>
    </row>
    <row r="14868" spans="34:59" x14ac:dyDescent="0.25">
      <c r="AH14868" s="10"/>
      <c r="AI14868" s="6"/>
      <c r="AJ14868" s="10"/>
      <c r="AK14868" s="10"/>
      <c r="AL14868" s="10"/>
      <c r="AM14868" s="10"/>
      <c r="AN14868" s="10"/>
      <c r="AO14868" s="10"/>
      <c r="AP14868" s="10"/>
      <c r="AQ14868" s="10"/>
      <c r="AR14868" s="10"/>
      <c r="AS14868" s="10"/>
      <c r="AT14868" s="10"/>
      <c r="AU14868" s="10"/>
      <c r="AV14868" s="10"/>
      <c r="AW14868" s="10"/>
      <c r="AX14868" s="10"/>
      <c r="AY14868" s="10"/>
      <c r="AZ14868" s="10"/>
      <c r="BA14868" s="10"/>
      <c r="BB14868" s="10"/>
      <c r="BC14868" s="10"/>
      <c r="BD14868" s="10"/>
      <c r="BE14868" s="10"/>
      <c r="BF14868" s="10"/>
      <c r="BG14868" s="6"/>
    </row>
    <row r="14870" spans="34:59" x14ac:dyDescent="0.25">
      <c r="AH14870" s="10"/>
      <c r="AI14870" s="6"/>
    </row>
    <row r="14871" spans="34:59" x14ac:dyDescent="0.25">
      <c r="AH14871" s="6"/>
      <c r="AI14871" s="6"/>
      <c r="AJ14871" s="6"/>
      <c r="AK14871" s="6"/>
      <c r="AL14871" s="6"/>
      <c r="AM14871" s="6"/>
      <c r="AN14871" s="6"/>
      <c r="AO14871" s="6"/>
      <c r="AP14871" s="6"/>
      <c r="AQ14871" s="6"/>
      <c r="AR14871" s="6"/>
      <c r="AS14871" s="6"/>
      <c r="AT14871" s="6"/>
      <c r="AU14871" s="6"/>
      <c r="AV14871" s="6"/>
      <c r="AW14871" s="6"/>
      <c r="AX14871" s="6"/>
      <c r="AY14871" s="6"/>
      <c r="AZ14871" s="6"/>
      <c r="BA14871" s="6"/>
      <c r="BB14871" s="6"/>
      <c r="BC14871" s="6"/>
      <c r="BD14871" s="6"/>
      <c r="BE14871" s="6"/>
      <c r="BF14871" s="6"/>
      <c r="BG14871" s="6"/>
    </row>
    <row r="14872" spans="34:59" x14ac:dyDescent="0.25">
      <c r="AH14872" s="10"/>
      <c r="AI14872" s="6"/>
      <c r="AJ14872" s="10"/>
      <c r="AK14872" s="10"/>
      <c r="AL14872" s="10"/>
      <c r="AM14872" s="10"/>
      <c r="AN14872" s="10"/>
      <c r="AO14872" s="10"/>
      <c r="AP14872" s="10"/>
      <c r="AQ14872" s="10"/>
      <c r="AR14872" s="10"/>
      <c r="AS14872" s="10"/>
      <c r="AT14872" s="10"/>
      <c r="AU14872" s="10"/>
      <c r="AV14872" s="10"/>
      <c r="AW14872" s="10"/>
      <c r="AX14872" s="10"/>
      <c r="AY14872" s="10"/>
      <c r="AZ14872" s="10"/>
      <c r="BA14872" s="10"/>
      <c r="BB14872" s="10"/>
      <c r="BC14872" s="10"/>
      <c r="BD14872" s="10"/>
      <c r="BE14872" s="10"/>
      <c r="BF14872" s="10"/>
      <c r="BG14872" s="6"/>
    </row>
    <row r="14873" spans="34:59" x14ac:dyDescent="0.25">
      <c r="AH14873" s="6"/>
      <c r="AI14873" s="6"/>
      <c r="AJ14873" s="6"/>
      <c r="AK14873" s="6"/>
      <c r="AL14873" s="6"/>
      <c r="AM14873" s="6"/>
      <c r="AN14873" s="6"/>
      <c r="AO14873" s="6"/>
      <c r="AP14873" s="6"/>
      <c r="AQ14873" s="6"/>
      <c r="AR14873" s="6"/>
      <c r="AS14873" s="6"/>
      <c r="AT14873" s="6"/>
      <c r="AU14873" s="6"/>
      <c r="AV14873" s="6"/>
      <c r="AW14873" s="6"/>
      <c r="AX14873" s="6"/>
      <c r="AY14873" s="6"/>
      <c r="AZ14873" s="6"/>
      <c r="BA14873" s="6"/>
      <c r="BB14873" s="6"/>
      <c r="BC14873" s="6"/>
      <c r="BD14873" s="6"/>
      <c r="BE14873" s="6"/>
      <c r="BF14873" s="6"/>
      <c r="BG14873" s="10"/>
    </row>
    <row r="14874" spans="34:59" x14ac:dyDescent="0.25">
      <c r="AH14874" s="10"/>
      <c r="AI14874" s="6"/>
    </row>
    <row r="14875" spans="34:59" x14ac:dyDescent="0.25">
      <c r="AH14875" s="6"/>
      <c r="AI14875" s="6"/>
      <c r="AJ14875" s="6"/>
      <c r="AK14875" s="6"/>
      <c r="AL14875" s="6"/>
      <c r="AM14875" s="6"/>
      <c r="AN14875" s="6"/>
      <c r="AO14875" s="6"/>
      <c r="AP14875" s="6"/>
      <c r="AQ14875" s="6"/>
      <c r="AR14875" s="6"/>
      <c r="AS14875" s="6"/>
      <c r="AT14875" s="6"/>
      <c r="AU14875" s="6"/>
      <c r="AV14875" s="6"/>
      <c r="AW14875" s="6"/>
      <c r="AX14875" s="6"/>
      <c r="AY14875" s="6"/>
      <c r="AZ14875" s="6"/>
      <c r="BA14875" s="6"/>
      <c r="BB14875" s="6"/>
      <c r="BC14875" s="6"/>
      <c r="BD14875" s="6"/>
      <c r="BE14875" s="6"/>
      <c r="BF14875" s="6"/>
      <c r="BG14875" s="6"/>
    </row>
    <row r="14876" spans="34:59" x14ac:dyDescent="0.25">
      <c r="AH14876" s="10"/>
      <c r="AI14876" s="6"/>
      <c r="AJ14876" s="10"/>
      <c r="AK14876" s="10"/>
      <c r="AL14876" s="10"/>
      <c r="AM14876" s="10"/>
      <c r="AN14876" s="10"/>
      <c r="AO14876" s="10"/>
      <c r="AP14876" s="10"/>
      <c r="AQ14876" s="10"/>
      <c r="AR14876" s="10"/>
      <c r="AS14876" s="10"/>
      <c r="AT14876" s="10"/>
      <c r="AU14876" s="10"/>
      <c r="AV14876" s="10"/>
      <c r="AW14876" s="10"/>
      <c r="AX14876" s="10"/>
      <c r="AY14876" s="10"/>
      <c r="AZ14876" s="10"/>
      <c r="BA14876" s="10"/>
      <c r="BB14876" s="10"/>
      <c r="BC14876" s="10"/>
      <c r="BD14876" s="10"/>
      <c r="BE14876" s="10"/>
      <c r="BF14876" s="10"/>
      <c r="BG14876" s="6"/>
    </row>
    <row r="14877" spans="34:59" x14ac:dyDescent="0.25">
      <c r="AH14877" s="6"/>
      <c r="AI14877" s="6"/>
      <c r="AJ14877" s="6"/>
      <c r="AK14877" s="6"/>
      <c r="AL14877" s="6"/>
      <c r="AM14877" s="6"/>
      <c r="AN14877" s="6"/>
      <c r="AO14877" s="6"/>
      <c r="AP14877" s="6"/>
      <c r="AQ14877" s="6"/>
      <c r="AR14877" s="6"/>
      <c r="AS14877" s="6"/>
      <c r="AT14877" s="6"/>
      <c r="AU14877" s="6"/>
      <c r="AV14877" s="6"/>
      <c r="AW14877" s="6"/>
      <c r="AX14877" s="6"/>
      <c r="AY14877" s="6"/>
      <c r="AZ14877" s="6"/>
      <c r="BA14877" s="6"/>
      <c r="BB14877" s="6"/>
      <c r="BC14877" s="6"/>
      <c r="BD14877" s="6"/>
      <c r="BE14877" s="6"/>
      <c r="BF14877" s="6"/>
      <c r="BG14877" s="10"/>
    </row>
    <row r="14878" spans="34:59" x14ac:dyDescent="0.25">
      <c r="AH14878" s="10"/>
      <c r="AI14878" s="6"/>
    </row>
    <row r="14879" spans="34:59" x14ac:dyDescent="0.25">
      <c r="AH14879" s="6"/>
      <c r="AI14879" s="6"/>
      <c r="AJ14879" s="6"/>
      <c r="AK14879" s="6"/>
      <c r="AL14879" s="6"/>
      <c r="AM14879" s="6"/>
      <c r="AN14879" s="6"/>
      <c r="AO14879" s="6"/>
      <c r="AP14879" s="6"/>
      <c r="AQ14879" s="6"/>
      <c r="AR14879" s="6"/>
      <c r="AS14879" s="6"/>
      <c r="AT14879" s="6"/>
      <c r="AU14879" s="6"/>
      <c r="AV14879" s="6"/>
      <c r="AW14879" s="6"/>
      <c r="AX14879" s="6"/>
      <c r="AY14879" s="6"/>
      <c r="AZ14879" s="6"/>
      <c r="BA14879" s="6"/>
      <c r="BB14879" s="6"/>
      <c r="BC14879" s="6"/>
      <c r="BD14879" s="6"/>
      <c r="BE14879" s="6"/>
      <c r="BF14879" s="6"/>
      <c r="BG14879" s="6"/>
    </row>
    <row r="14880" spans="34:59" x14ac:dyDescent="0.25">
      <c r="AH14880" s="10"/>
      <c r="AI14880" s="6"/>
      <c r="AJ14880" s="10"/>
      <c r="AK14880" s="10"/>
      <c r="AL14880" s="10"/>
      <c r="AM14880" s="10"/>
      <c r="AN14880" s="10"/>
      <c r="AO14880" s="10"/>
      <c r="AP14880" s="10"/>
      <c r="AQ14880" s="10"/>
      <c r="AR14880" s="10"/>
      <c r="AS14880" s="10"/>
      <c r="AT14880" s="10"/>
      <c r="AU14880" s="10"/>
      <c r="AV14880" s="10"/>
      <c r="AW14880" s="10"/>
      <c r="AX14880" s="10"/>
      <c r="AY14880" s="10"/>
      <c r="AZ14880" s="10"/>
      <c r="BA14880" s="10"/>
      <c r="BB14880" s="10"/>
      <c r="BC14880" s="10"/>
      <c r="BD14880" s="10"/>
      <c r="BE14880" s="10"/>
      <c r="BF14880" s="10"/>
      <c r="BG14880" s="6"/>
    </row>
    <row r="14881" spans="34:59" x14ac:dyDescent="0.25">
      <c r="AH14881" s="6"/>
      <c r="AI14881" s="6"/>
      <c r="AJ14881" s="6"/>
      <c r="AK14881" s="6"/>
      <c r="AL14881" s="6"/>
      <c r="AM14881" s="6"/>
      <c r="AN14881" s="6"/>
      <c r="AO14881" s="6"/>
      <c r="AP14881" s="6"/>
      <c r="AQ14881" s="6"/>
      <c r="AR14881" s="6"/>
      <c r="AS14881" s="6"/>
      <c r="AT14881" s="6"/>
      <c r="AU14881" s="6"/>
      <c r="AV14881" s="6"/>
      <c r="AW14881" s="6"/>
      <c r="AX14881" s="6"/>
      <c r="AY14881" s="6"/>
      <c r="AZ14881" s="6"/>
      <c r="BA14881" s="6"/>
      <c r="BB14881" s="6"/>
      <c r="BC14881" s="6"/>
      <c r="BD14881" s="6"/>
      <c r="BE14881" s="6"/>
      <c r="BF14881" s="6"/>
      <c r="BG14881" s="10"/>
    </row>
    <row r="14882" spans="34:59" x14ac:dyDescent="0.25">
      <c r="AH14882" s="10"/>
      <c r="AI14882" s="6"/>
    </row>
    <row r="14883" spans="34:59" x14ac:dyDescent="0.25">
      <c r="AH14883" s="6"/>
      <c r="AI14883" s="6"/>
      <c r="AJ14883" s="6"/>
      <c r="AK14883" s="6"/>
      <c r="AL14883" s="6"/>
      <c r="AM14883" s="6"/>
      <c r="AN14883" s="6"/>
      <c r="AO14883" s="6"/>
      <c r="AP14883" s="6"/>
      <c r="AQ14883" s="6"/>
      <c r="AR14883" s="6"/>
      <c r="AS14883" s="6"/>
      <c r="AT14883" s="6"/>
      <c r="AU14883" s="6"/>
      <c r="AV14883" s="6"/>
      <c r="AW14883" s="6"/>
      <c r="AX14883" s="6"/>
      <c r="AY14883" s="6"/>
      <c r="AZ14883" s="6"/>
      <c r="BA14883" s="6"/>
      <c r="BB14883" s="6"/>
      <c r="BC14883" s="6"/>
      <c r="BD14883" s="6"/>
      <c r="BE14883" s="6"/>
      <c r="BF14883" s="6"/>
      <c r="BG14883" s="6"/>
    </row>
    <row r="14884" spans="34:59" x14ac:dyDescent="0.25">
      <c r="AH14884" s="10"/>
      <c r="AI14884" s="6"/>
      <c r="AJ14884" s="10"/>
      <c r="AK14884" s="10"/>
      <c r="AL14884" s="10"/>
      <c r="AM14884" s="10"/>
      <c r="AN14884" s="10"/>
      <c r="AO14884" s="10"/>
      <c r="AP14884" s="10"/>
      <c r="AQ14884" s="10"/>
      <c r="AR14884" s="10"/>
      <c r="AS14884" s="10"/>
      <c r="AT14884" s="10"/>
      <c r="AU14884" s="10"/>
      <c r="AV14884" s="10"/>
      <c r="AW14884" s="10"/>
      <c r="AX14884" s="10"/>
      <c r="AY14884" s="10"/>
      <c r="AZ14884" s="10"/>
      <c r="BA14884" s="10"/>
      <c r="BB14884" s="10"/>
      <c r="BC14884" s="10"/>
      <c r="BD14884" s="10"/>
      <c r="BE14884" s="10"/>
      <c r="BF14884" s="10"/>
      <c r="BG14884" s="6"/>
    </row>
    <row r="14886" spans="34:59" x14ac:dyDescent="0.25">
      <c r="AH14886" s="10"/>
      <c r="AI14886" s="6"/>
    </row>
    <row r="14887" spans="34:59" x14ac:dyDescent="0.25">
      <c r="AH14887" s="6"/>
      <c r="AI14887" s="6"/>
      <c r="AJ14887" s="6"/>
      <c r="AK14887" s="6"/>
      <c r="AL14887" s="6"/>
      <c r="AM14887" s="6"/>
      <c r="AN14887" s="6"/>
      <c r="AO14887" s="6"/>
      <c r="AP14887" s="6"/>
      <c r="AQ14887" s="6"/>
      <c r="AR14887" s="6"/>
      <c r="AS14887" s="6"/>
      <c r="AT14887" s="6"/>
      <c r="AU14887" s="6"/>
      <c r="AV14887" s="6"/>
      <c r="AW14887" s="6"/>
      <c r="AX14887" s="6"/>
      <c r="AY14887" s="6"/>
      <c r="AZ14887" s="6"/>
      <c r="BA14887" s="6"/>
      <c r="BB14887" s="6"/>
      <c r="BC14887" s="6"/>
      <c r="BD14887" s="6"/>
      <c r="BE14887" s="6"/>
      <c r="BF14887" s="6"/>
      <c r="BG14887" s="6"/>
    </row>
    <row r="14888" spans="34:59" x14ac:dyDescent="0.25">
      <c r="AH14888" s="10"/>
      <c r="AI14888" s="6"/>
      <c r="AJ14888" s="10"/>
      <c r="AK14888" s="10"/>
      <c r="AL14888" s="10"/>
      <c r="AM14888" s="10"/>
      <c r="AN14888" s="10"/>
      <c r="AO14888" s="10"/>
      <c r="AP14888" s="10"/>
      <c r="AQ14888" s="10"/>
      <c r="AR14888" s="10"/>
      <c r="AS14888" s="10"/>
      <c r="AT14888" s="10"/>
      <c r="AU14888" s="10"/>
      <c r="AV14888" s="10"/>
      <c r="AW14888" s="10"/>
      <c r="AX14888" s="10"/>
      <c r="AY14888" s="10"/>
      <c r="AZ14888" s="10"/>
      <c r="BA14888" s="10"/>
      <c r="BB14888" s="10"/>
      <c r="BC14888" s="10"/>
      <c r="BD14888" s="10"/>
      <c r="BE14888" s="10"/>
      <c r="BF14888" s="10"/>
      <c r="BG14888" s="6"/>
    </row>
    <row r="14889" spans="34:59" x14ac:dyDescent="0.25">
      <c r="AH14889" s="6"/>
      <c r="AI14889" s="6"/>
      <c r="AJ14889" s="6"/>
      <c r="AK14889" s="6"/>
      <c r="AL14889" s="6"/>
      <c r="AM14889" s="6"/>
      <c r="AN14889" s="6"/>
      <c r="AO14889" s="6"/>
      <c r="AP14889" s="6"/>
      <c r="AQ14889" s="6"/>
      <c r="AR14889" s="6"/>
      <c r="AS14889" s="6"/>
      <c r="AT14889" s="6"/>
      <c r="AU14889" s="6"/>
      <c r="AV14889" s="6"/>
      <c r="AW14889" s="6"/>
      <c r="AX14889" s="6"/>
      <c r="AY14889" s="6"/>
      <c r="AZ14889" s="6"/>
      <c r="BA14889" s="6"/>
      <c r="BB14889" s="6"/>
      <c r="BC14889" s="6"/>
      <c r="BD14889" s="6"/>
      <c r="BE14889" s="6"/>
      <c r="BF14889" s="6"/>
      <c r="BG14889" s="10"/>
    </row>
    <row r="14890" spans="34:59" x14ac:dyDescent="0.25">
      <c r="AH14890" s="10"/>
      <c r="AI14890" s="6"/>
    </row>
    <row r="14891" spans="34:59" x14ac:dyDescent="0.25">
      <c r="AH14891" s="6"/>
      <c r="AI14891" s="6"/>
      <c r="AJ14891" s="6"/>
      <c r="AK14891" s="6"/>
      <c r="AL14891" s="6"/>
      <c r="AM14891" s="6"/>
      <c r="AN14891" s="6"/>
      <c r="AO14891" s="6"/>
      <c r="AP14891" s="6"/>
      <c r="AQ14891" s="6"/>
      <c r="AR14891" s="6"/>
      <c r="AS14891" s="6"/>
      <c r="AT14891" s="6"/>
      <c r="AU14891" s="6"/>
      <c r="AV14891" s="6"/>
      <c r="AW14891" s="6"/>
      <c r="AX14891" s="6"/>
      <c r="AY14891" s="6"/>
      <c r="AZ14891" s="6"/>
      <c r="BA14891" s="6"/>
      <c r="BB14891" s="6"/>
      <c r="BC14891" s="6"/>
      <c r="BD14891" s="6"/>
      <c r="BE14891" s="6"/>
      <c r="BF14891" s="6"/>
      <c r="BG14891" s="6"/>
    </row>
    <row r="14892" spans="34:59" x14ac:dyDescent="0.25">
      <c r="AH14892" s="10"/>
      <c r="AI14892" s="6"/>
      <c r="AJ14892" s="10"/>
      <c r="AK14892" s="10"/>
      <c r="AL14892" s="10"/>
      <c r="AM14892" s="10"/>
      <c r="AN14892" s="10"/>
      <c r="AO14892" s="10"/>
      <c r="AP14892" s="10"/>
      <c r="AQ14892" s="10"/>
      <c r="AR14892" s="10"/>
      <c r="AS14892" s="10"/>
      <c r="AT14892" s="10"/>
      <c r="AU14892" s="10"/>
      <c r="AV14892" s="10"/>
      <c r="AW14892" s="10"/>
      <c r="AX14892" s="10"/>
      <c r="AY14892" s="10"/>
      <c r="AZ14892" s="10"/>
      <c r="BA14892" s="10"/>
      <c r="BB14892" s="10"/>
      <c r="BC14892" s="10"/>
      <c r="BD14892" s="10"/>
      <c r="BE14892" s="10"/>
      <c r="BF14892" s="10"/>
      <c r="BG14892" s="6"/>
    </row>
    <row r="14893" spans="34:59" x14ac:dyDescent="0.25">
      <c r="AH14893" s="6"/>
      <c r="AI14893" s="6"/>
      <c r="AJ14893" s="6"/>
      <c r="AK14893" s="6"/>
      <c r="AL14893" s="6"/>
      <c r="AM14893" s="6"/>
      <c r="AN14893" s="6"/>
      <c r="AO14893" s="6"/>
      <c r="AP14893" s="6"/>
      <c r="AQ14893" s="6"/>
      <c r="AR14893" s="6"/>
      <c r="AS14893" s="6"/>
      <c r="AT14893" s="6"/>
      <c r="AU14893" s="6"/>
      <c r="AV14893" s="6"/>
      <c r="AW14893" s="6"/>
      <c r="AX14893" s="6"/>
      <c r="AY14893" s="6"/>
      <c r="AZ14893" s="6"/>
      <c r="BA14893" s="6"/>
      <c r="BB14893" s="6"/>
      <c r="BC14893" s="6"/>
      <c r="BD14893" s="6"/>
      <c r="BE14893" s="6"/>
      <c r="BF14893" s="6"/>
      <c r="BG14893" s="10"/>
    </row>
    <row r="14894" spans="34:59" x14ac:dyDescent="0.25">
      <c r="AH14894" s="10"/>
      <c r="AI14894" s="6"/>
    </row>
    <row r="14895" spans="34:59" x14ac:dyDescent="0.25">
      <c r="AH14895" s="6"/>
      <c r="AI14895" s="6"/>
      <c r="AJ14895" s="6"/>
      <c r="AK14895" s="6"/>
      <c r="AL14895" s="6"/>
      <c r="AM14895" s="6"/>
      <c r="AN14895" s="6"/>
      <c r="AO14895" s="6"/>
      <c r="AP14895" s="6"/>
      <c r="AQ14895" s="6"/>
      <c r="AR14895" s="6"/>
      <c r="AS14895" s="6"/>
      <c r="AT14895" s="6"/>
      <c r="AU14895" s="6"/>
      <c r="AV14895" s="6"/>
      <c r="AW14895" s="6"/>
      <c r="AX14895" s="6"/>
      <c r="AY14895" s="6"/>
      <c r="AZ14895" s="6"/>
      <c r="BA14895" s="6"/>
      <c r="BB14895" s="6"/>
      <c r="BC14895" s="6"/>
      <c r="BD14895" s="6"/>
      <c r="BE14895" s="6"/>
      <c r="BF14895" s="6"/>
      <c r="BG14895" s="6"/>
    </row>
    <row r="14896" spans="34:59" x14ac:dyDescent="0.25">
      <c r="AH14896" s="10"/>
      <c r="AI14896" s="6"/>
      <c r="AJ14896" s="10"/>
      <c r="AK14896" s="10"/>
      <c r="AL14896" s="10"/>
      <c r="AM14896" s="10"/>
      <c r="AN14896" s="10"/>
      <c r="AO14896" s="10"/>
      <c r="AP14896" s="10"/>
      <c r="AQ14896" s="10"/>
      <c r="AR14896" s="10"/>
      <c r="AS14896" s="10"/>
      <c r="AT14896" s="10"/>
      <c r="AU14896" s="10"/>
      <c r="AV14896" s="10"/>
      <c r="AW14896" s="10"/>
      <c r="AX14896" s="10"/>
      <c r="AY14896" s="10"/>
      <c r="AZ14896" s="10"/>
      <c r="BA14896" s="10"/>
      <c r="BB14896" s="10"/>
      <c r="BC14896" s="10"/>
      <c r="BD14896" s="10"/>
      <c r="BE14896" s="10"/>
      <c r="BF14896" s="10"/>
      <c r="BG14896" s="6"/>
    </row>
    <row r="14897" spans="34:59" x14ac:dyDescent="0.25">
      <c r="AH14897" s="6"/>
      <c r="AI14897" s="6"/>
      <c r="AJ14897" s="6"/>
      <c r="AK14897" s="6"/>
      <c r="AL14897" s="6"/>
      <c r="AM14897" s="6"/>
      <c r="AN14897" s="6"/>
      <c r="AO14897" s="6"/>
      <c r="AP14897" s="6"/>
      <c r="AQ14897" s="6"/>
      <c r="AR14897" s="6"/>
      <c r="AS14897" s="6"/>
      <c r="AT14897" s="6"/>
      <c r="AU14897" s="6"/>
      <c r="AV14897" s="6"/>
      <c r="AW14897" s="6"/>
      <c r="AX14897" s="6"/>
      <c r="AY14897" s="6"/>
      <c r="AZ14897" s="6"/>
      <c r="BA14897" s="6"/>
      <c r="BB14897" s="6"/>
      <c r="BC14897" s="6"/>
      <c r="BD14897" s="6"/>
      <c r="BE14897" s="6"/>
      <c r="BF14897" s="6"/>
      <c r="BG14897" s="10"/>
    </row>
    <row r="14898" spans="34:59" x14ac:dyDescent="0.25">
      <c r="AH14898" s="10"/>
      <c r="AI14898" s="6"/>
    </row>
    <row r="14899" spans="34:59" x14ac:dyDescent="0.25">
      <c r="AH14899" s="6"/>
      <c r="AI14899" s="6"/>
      <c r="AJ14899" s="6"/>
      <c r="AK14899" s="6"/>
      <c r="AL14899" s="6"/>
      <c r="AM14899" s="6"/>
      <c r="AN14899" s="6"/>
      <c r="AO14899" s="6"/>
      <c r="AP14899" s="6"/>
      <c r="AQ14899" s="6"/>
      <c r="AR14899" s="6"/>
      <c r="AS14899" s="6"/>
      <c r="AT14899" s="6"/>
      <c r="AU14899" s="6"/>
      <c r="AV14899" s="6"/>
      <c r="AW14899" s="6"/>
      <c r="AX14899" s="6"/>
      <c r="AY14899" s="6"/>
      <c r="AZ14899" s="6"/>
      <c r="BA14899" s="6"/>
      <c r="BB14899" s="6"/>
      <c r="BC14899" s="6"/>
      <c r="BD14899" s="6"/>
      <c r="BE14899" s="6"/>
      <c r="BF14899" s="6"/>
      <c r="BG14899" s="6"/>
    </row>
    <row r="14900" spans="34:59" x14ac:dyDescent="0.25">
      <c r="AH14900" s="10"/>
      <c r="AI14900" s="6"/>
      <c r="AJ14900" s="10"/>
      <c r="AK14900" s="10"/>
      <c r="AL14900" s="10"/>
      <c r="AM14900" s="10"/>
      <c r="AN14900" s="10"/>
      <c r="AO14900" s="10"/>
      <c r="AP14900" s="10"/>
      <c r="AQ14900" s="10"/>
      <c r="AR14900" s="10"/>
      <c r="AS14900" s="10"/>
      <c r="AT14900" s="10"/>
      <c r="AU14900" s="10"/>
      <c r="AV14900" s="10"/>
      <c r="AW14900" s="10"/>
      <c r="AX14900" s="10"/>
      <c r="AY14900" s="10"/>
      <c r="AZ14900" s="10"/>
      <c r="BA14900" s="10"/>
      <c r="BB14900" s="10"/>
      <c r="BC14900" s="10"/>
      <c r="BD14900" s="10"/>
      <c r="BE14900" s="10"/>
      <c r="BF14900" s="10"/>
      <c r="BG14900" s="6"/>
    </row>
    <row r="14902" spans="34:59" x14ac:dyDescent="0.25">
      <c r="AH14902" s="10"/>
      <c r="AI14902" s="6"/>
    </row>
    <row r="14903" spans="34:59" x14ac:dyDescent="0.25">
      <c r="AH14903" s="6"/>
      <c r="AI14903" s="6"/>
      <c r="AJ14903" s="6"/>
      <c r="AK14903" s="6"/>
      <c r="AL14903" s="6"/>
      <c r="AM14903" s="6"/>
      <c r="AN14903" s="6"/>
      <c r="AO14903" s="6"/>
      <c r="AP14903" s="6"/>
      <c r="AQ14903" s="6"/>
      <c r="AR14903" s="6"/>
      <c r="AS14903" s="6"/>
      <c r="AT14903" s="6"/>
      <c r="AU14903" s="6"/>
      <c r="AV14903" s="6"/>
      <c r="AW14903" s="6"/>
      <c r="AX14903" s="6"/>
      <c r="AY14903" s="6"/>
      <c r="AZ14903" s="6"/>
      <c r="BA14903" s="6"/>
      <c r="BB14903" s="6"/>
      <c r="BC14903" s="6"/>
      <c r="BD14903" s="6"/>
      <c r="BE14903" s="6"/>
      <c r="BF14903" s="6"/>
      <c r="BG14903" s="6"/>
    </row>
    <row r="14904" spans="34:59" x14ac:dyDescent="0.25">
      <c r="AH14904" s="10"/>
      <c r="AI14904" s="6"/>
      <c r="AJ14904" s="10"/>
      <c r="AK14904" s="10"/>
      <c r="AL14904" s="10"/>
      <c r="AM14904" s="10"/>
      <c r="AN14904" s="10"/>
      <c r="AO14904" s="10"/>
      <c r="AP14904" s="10"/>
      <c r="AQ14904" s="10"/>
      <c r="AR14904" s="10"/>
      <c r="AS14904" s="10"/>
      <c r="AT14904" s="10"/>
      <c r="AU14904" s="10"/>
      <c r="AV14904" s="10"/>
      <c r="AW14904" s="10"/>
      <c r="AX14904" s="10"/>
      <c r="AY14904" s="10"/>
      <c r="AZ14904" s="10"/>
      <c r="BA14904" s="10"/>
      <c r="BB14904" s="10"/>
      <c r="BC14904" s="10"/>
      <c r="BD14904" s="10"/>
      <c r="BE14904" s="10"/>
      <c r="BF14904" s="10"/>
      <c r="BG14904" s="6"/>
    </row>
    <row r="14905" spans="34:59" x14ac:dyDescent="0.25">
      <c r="AH14905" s="6"/>
      <c r="AI14905" s="6"/>
      <c r="AJ14905" s="6"/>
      <c r="AK14905" s="6"/>
      <c r="AL14905" s="6"/>
      <c r="AM14905" s="6"/>
      <c r="AN14905" s="6"/>
      <c r="AO14905" s="6"/>
      <c r="AP14905" s="6"/>
      <c r="AQ14905" s="6"/>
      <c r="AR14905" s="6"/>
      <c r="AS14905" s="6"/>
      <c r="AT14905" s="6"/>
      <c r="AU14905" s="6"/>
      <c r="AV14905" s="6"/>
      <c r="AW14905" s="6"/>
      <c r="AX14905" s="6"/>
      <c r="AY14905" s="6"/>
      <c r="AZ14905" s="6"/>
      <c r="BA14905" s="6"/>
      <c r="BB14905" s="6"/>
      <c r="BC14905" s="6"/>
      <c r="BD14905" s="6"/>
      <c r="BE14905" s="6"/>
      <c r="BF14905" s="6"/>
      <c r="BG14905" s="10"/>
    </row>
    <row r="14906" spans="34:59" x14ac:dyDescent="0.25">
      <c r="AH14906" s="10"/>
      <c r="AI14906" s="6"/>
    </row>
    <row r="14907" spans="34:59" x14ac:dyDescent="0.25">
      <c r="AH14907" s="6"/>
      <c r="AI14907" s="6"/>
      <c r="AJ14907" s="6"/>
      <c r="AK14907" s="6"/>
      <c r="AL14907" s="6"/>
      <c r="AM14907" s="6"/>
      <c r="AN14907" s="6"/>
      <c r="AO14907" s="6"/>
      <c r="AP14907" s="6"/>
      <c r="AQ14907" s="6"/>
      <c r="AR14907" s="6"/>
      <c r="AS14907" s="6"/>
      <c r="AT14907" s="6"/>
      <c r="AU14907" s="6"/>
      <c r="AV14907" s="6"/>
      <c r="AW14907" s="6"/>
      <c r="AX14907" s="6"/>
      <c r="AY14907" s="6"/>
      <c r="AZ14907" s="6"/>
      <c r="BA14907" s="6"/>
      <c r="BB14907" s="6"/>
      <c r="BC14907" s="6"/>
      <c r="BD14907" s="6"/>
      <c r="BE14907" s="6"/>
      <c r="BF14907" s="6"/>
      <c r="BG14907" s="6"/>
    </row>
    <row r="14908" spans="34:59" x14ac:dyDescent="0.25">
      <c r="AH14908" s="10"/>
      <c r="AI14908" s="6"/>
      <c r="AJ14908" s="10"/>
      <c r="AK14908" s="10"/>
      <c r="AL14908" s="10"/>
      <c r="AM14908" s="10"/>
      <c r="AN14908" s="10"/>
      <c r="AO14908" s="10"/>
      <c r="AP14908" s="10"/>
      <c r="AQ14908" s="10"/>
      <c r="AR14908" s="10"/>
      <c r="AS14908" s="10"/>
      <c r="AT14908" s="10"/>
      <c r="AU14908" s="10"/>
      <c r="AV14908" s="10"/>
      <c r="AW14908" s="10"/>
      <c r="AX14908" s="10"/>
      <c r="AY14908" s="10"/>
      <c r="AZ14908" s="10"/>
      <c r="BA14908" s="10"/>
      <c r="BB14908" s="10"/>
      <c r="BC14908" s="10"/>
      <c r="BD14908" s="10"/>
      <c r="BE14908" s="10"/>
      <c r="BF14908" s="10"/>
      <c r="BG14908" s="6"/>
    </row>
    <row r="14909" spans="34:59" x14ac:dyDescent="0.25">
      <c r="AH14909" s="6"/>
      <c r="AI14909" s="6"/>
      <c r="AJ14909" s="6"/>
      <c r="AK14909" s="6"/>
      <c r="AL14909" s="6"/>
      <c r="AM14909" s="6"/>
      <c r="AN14909" s="6"/>
      <c r="AO14909" s="6"/>
      <c r="AP14909" s="6"/>
      <c r="AQ14909" s="6"/>
      <c r="AR14909" s="6"/>
      <c r="AS14909" s="6"/>
      <c r="AT14909" s="6"/>
      <c r="AU14909" s="6"/>
      <c r="AV14909" s="6"/>
      <c r="AW14909" s="6"/>
      <c r="AX14909" s="6"/>
      <c r="AY14909" s="6"/>
      <c r="AZ14909" s="6"/>
      <c r="BA14909" s="6"/>
      <c r="BB14909" s="6"/>
      <c r="BC14909" s="6"/>
      <c r="BD14909" s="6"/>
      <c r="BE14909" s="6"/>
      <c r="BF14909" s="6"/>
      <c r="BG14909" s="10"/>
    </row>
    <row r="14910" spans="34:59" x14ac:dyDescent="0.25">
      <c r="AH14910" s="10"/>
      <c r="AI14910" s="6"/>
    </row>
    <row r="14911" spans="34:59" x14ac:dyDescent="0.25">
      <c r="AH14911" s="6"/>
      <c r="AI14911" s="6"/>
      <c r="AJ14911" s="6"/>
      <c r="AK14911" s="6"/>
      <c r="AL14911" s="6"/>
      <c r="AM14911" s="6"/>
      <c r="AN14911" s="6"/>
      <c r="AO14911" s="6"/>
      <c r="AP14911" s="6"/>
      <c r="AQ14911" s="6"/>
      <c r="AR14911" s="6"/>
      <c r="AS14911" s="6"/>
      <c r="AT14911" s="6"/>
      <c r="AU14911" s="6"/>
      <c r="AV14911" s="6"/>
      <c r="AW14911" s="6"/>
      <c r="AX14911" s="6"/>
      <c r="AY14911" s="6"/>
      <c r="AZ14911" s="6"/>
      <c r="BA14911" s="6"/>
      <c r="BB14911" s="6"/>
      <c r="BC14911" s="6"/>
      <c r="BD14911" s="6"/>
      <c r="BE14911" s="6"/>
      <c r="BF14911" s="6"/>
      <c r="BG14911" s="6"/>
    </row>
    <row r="14912" spans="34:59" x14ac:dyDescent="0.25">
      <c r="AH14912" s="10"/>
      <c r="AI14912" s="6"/>
      <c r="AJ14912" s="10"/>
      <c r="AK14912" s="10"/>
      <c r="AL14912" s="10"/>
      <c r="AM14912" s="10"/>
      <c r="AN14912" s="10"/>
      <c r="AO14912" s="10"/>
      <c r="AP14912" s="10"/>
      <c r="AQ14912" s="10"/>
      <c r="AR14912" s="10"/>
      <c r="AS14912" s="10"/>
      <c r="AT14912" s="10"/>
      <c r="AU14912" s="10"/>
      <c r="AV14912" s="10"/>
      <c r="AW14912" s="10"/>
      <c r="AX14912" s="10"/>
      <c r="AY14912" s="10"/>
      <c r="AZ14912" s="10"/>
      <c r="BA14912" s="10"/>
      <c r="BB14912" s="10"/>
      <c r="BC14912" s="10"/>
      <c r="BD14912" s="10"/>
      <c r="BE14912" s="10"/>
      <c r="BF14912" s="10"/>
      <c r="BG14912" s="6"/>
    </row>
    <row r="14913" spans="34:59" x14ac:dyDescent="0.25">
      <c r="AH14913" s="6"/>
      <c r="AI14913" s="6"/>
      <c r="AJ14913" s="6"/>
      <c r="AK14913" s="6"/>
      <c r="AL14913" s="6"/>
      <c r="AM14913" s="6"/>
      <c r="AN14913" s="6"/>
      <c r="AO14913" s="6"/>
      <c r="AP14913" s="6"/>
      <c r="AQ14913" s="6"/>
      <c r="AR14913" s="6"/>
      <c r="AS14913" s="6"/>
      <c r="AT14913" s="6"/>
      <c r="AU14913" s="6"/>
      <c r="AV14913" s="6"/>
      <c r="AW14913" s="6"/>
      <c r="AX14913" s="6"/>
      <c r="AY14913" s="6"/>
      <c r="AZ14913" s="6"/>
      <c r="BA14913" s="6"/>
      <c r="BB14913" s="6"/>
      <c r="BC14913" s="6"/>
      <c r="BD14913" s="6"/>
      <c r="BE14913" s="6"/>
      <c r="BF14913" s="6"/>
      <c r="BG14913" s="10"/>
    </row>
    <row r="14914" spans="34:59" x14ac:dyDescent="0.25">
      <c r="AH14914" s="10"/>
      <c r="AI14914" s="6"/>
    </row>
    <row r="14915" spans="34:59" x14ac:dyDescent="0.25">
      <c r="AH14915" s="6"/>
      <c r="AI14915" s="6"/>
      <c r="AJ14915" s="6"/>
      <c r="AK14915" s="6"/>
      <c r="AL14915" s="6"/>
      <c r="AM14915" s="6"/>
      <c r="AN14915" s="6"/>
      <c r="AO14915" s="6"/>
      <c r="AP14915" s="6"/>
      <c r="AQ14915" s="6"/>
      <c r="AR14915" s="6"/>
      <c r="AS14915" s="6"/>
      <c r="AT14915" s="6"/>
      <c r="AU14915" s="6"/>
      <c r="AV14915" s="6"/>
      <c r="AW14915" s="6"/>
      <c r="AX14915" s="6"/>
      <c r="AY14915" s="6"/>
      <c r="AZ14915" s="6"/>
      <c r="BA14915" s="6"/>
      <c r="BB14915" s="6"/>
      <c r="BC14915" s="6"/>
      <c r="BD14915" s="6"/>
      <c r="BE14915" s="6"/>
      <c r="BF14915" s="6"/>
      <c r="BG14915" s="6"/>
    </row>
    <row r="14916" spans="34:59" x14ac:dyDescent="0.25">
      <c r="AH14916" s="10"/>
      <c r="AI14916" s="6"/>
      <c r="AJ14916" s="10"/>
      <c r="AK14916" s="10"/>
      <c r="AL14916" s="10"/>
      <c r="AM14916" s="10"/>
      <c r="AN14916" s="10"/>
      <c r="AO14916" s="10"/>
      <c r="AP14916" s="10"/>
      <c r="AQ14916" s="10"/>
      <c r="AR14916" s="10"/>
      <c r="AS14916" s="10"/>
      <c r="AT14916" s="10"/>
      <c r="AU14916" s="10"/>
      <c r="AV14916" s="10"/>
      <c r="AW14916" s="10"/>
      <c r="AX14916" s="10"/>
      <c r="AY14916" s="10"/>
      <c r="AZ14916" s="10"/>
      <c r="BA14916" s="10"/>
      <c r="BB14916" s="10"/>
      <c r="BC14916" s="10"/>
      <c r="BD14916" s="10"/>
      <c r="BE14916" s="10"/>
      <c r="BF14916" s="10"/>
      <c r="BG14916" s="6"/>
    </row>
    <row r="14918" spans="34:59" x14ac:dyDescent="0.25">
      <c r="AH14918" s="10"/>
      <c r="AI14918" s="6"/>
    </row>
    <row r="14919" spans="34:59" x14ac:dyDescent="0.25">
      <c r="AH14919" s="6"/>
      <c r="AI14919" s="6"/>
      <c r="AJ14919" s="6"/>
      <c r="AK14919" s="6"/>
      <c r="AL14919" s="6"/>
      <c r="AM14919" s="6"/>
      <c r="AN14919" s="6"/>
      <c r="AO14919" s="6"/>
      <c r="AP14919" s="6"/>
      <c r="AQ14919" s="6"/>
      <c r="AR14919" s="6"/>
      <c r="AS14919" s="6"/>
      <c r="AT14919" s="6"/>
      <c r="AU14919" s="6"/>
      <c r="AV14919" s="6"/>
      <c r="AW14919" s="6"/>
      <c r="AX14919" s="6"/>
      <c r="AY14919" s="6"/>
      <c r="AZ14919" s="6"/>
      <c r="BA14919" s="6"/>
      <c r="BB14919" s="6"/>
      <c r="BC14919" s="6"/>
      <c r="BD14919" s="6"/>
      <c r="BE14919" s="6"/>
      <c r="BF14919" s="6"/>
      <c r="BG14919" s="6"/>
    </row>
    <row r="14920" spans="34:59" x14ac:dyDescent="0.25">
      <c r="AH14920" s="10"/>
      <c r="AI14920" s="6"/>
      <c r="AJ14920" s="10"/>
      <c r="AK14920" s="10"/>
      <c r="AL14920" s="10"/>
      <c r="AM14920" s="10"/>
      <c r="AN14920" s="10"/>
      <c r="AO14920" s="10"/>
      <c r="AP14920" s="10"/>
      <c r="AQ14920" s="10"/>
      <c r="AR14920" s="10"/>
      <c r="AS14920" s="10"/>
      <c r="AT14920" s="10"/>
      <c r="AU14920" s="10"/>
      <c r="AV14920" s="10"/>
      <c r="AW14920" s="10"/>
      <c r="AX14920" s="10"/>
      <c r="AY14920" s="10"/>
      <c r="AZ14920" s="10"/>
      <c r="BA14920" s="10"/>
      <c r="BB14920" s="10"/>
      <c r="BC14920" s="10"/>
      <c r="BD14920" s="10"/>
      <c r="BE14920" s="10"/>
      <c r="BF14920" s="10"/>
      <c r="BG14920" s="6"/>
    </row>
    <row r="14921" spans="34:59" x14ac:dyDescent="0.25">
      <c r="AH14921" s="6"/>
      <c r="AI14921" s="6"/>
      <c r="AJ14921" s="6"/>
      <c r="AK14921" s="6"/>
      <c r="AL14921" s="6"/>
      <c r="AM14921" s="6"/>
      <c r="AN14921" s="6"/>
      <c r="AO14921" s="6"/>
      <c r="AP14921" s="6"/>
      <c r="AQ14921" s="6"/>
      <c r="AR14921" s="6"/>
      <c r="AS14921" s="6"/>
      <c r="AT14921" s="6"/>
      <c r="AU14921" s="6"/>
      <c r="AV14921" s="6"/>
      <c r="AW14921" s="6"/>
      <c r="AX14921" s="6"/>
      <c r="AY14921" s="6"/>
      <c r="AZ14921" s="6"/>
      <c r="BA14921" s="6"/>
      <c r="BB14921" s="6"/>
      <c r="BC14921" s="6"/>
      <c r="BD14921" s="6"/>
      <c r="BE14921" s="6"/>
      <c r="BF14921" s="6"/>
      <c r="BG14921" s="10"/>
    </row>
    <row r="14922" spans="34:59" x14ac:dyDescent="0.25">
      <c r="AH14922" s="10"/>
      <c r="AI14922" s="6"/>
    </row>
    <row r="14923" spans="34:59" x14ac:dyDescent="0.25">
      <c r="AH14923" s="6"/>
      <c r="AI14923" s="6"/>
      <c r="AJ14923" s="6"/>
      <c r="AK14923" s="6"/>
      <c r="AL14923" s="6"/>
      <c r="AM14923" s="6"/>
      <c r="AN14923" s="6"/>
      <c r="AO14923" s="6"/>
      <c r="AP14923" s="6"/>
      <c r="AQ14923" s="6"/>
      <c r="AR14923" s="6"/>
      <c r="AS14923" s="6"/>
      <c r="AT14923" s="6"/>
      <c r="AU14923" s="6"/>
      <c r="AV14923" s="6"/>
      <c r="AW14923" s="6"/>
      <c r="AX14923" s="6"/>
      <c r="AY14923" s="6"/>
      <c r="AZ14923" s="6"/>
      <c r="BA14923" s="6"/>
      <c r="BB14923" s="6"/>
      <c r="BC14923" s="6"/>
      <c r="BD14923" s="6"/>
      <c r="BE14923" s="6"/>
      <c r="BF14923" s="6"/>
      <c r="BG14923" s="6"/>
    </row>
    <row r="14924" spans="34:59" x14ac:dyDescent="0.25">
      <c r="AH14924" s="10"/>
      <c r="AI14924" s="6"/>
      <c r="AJ14924" s="10"/>
      <c r="AK14924" s="10"/>
      <c r="AL14924" s="10"/>
      <c r="AM14924" s="10"/>
      <c r="AN14924" s="10"/>
      <c r="AO14924" s="10"/>
      <c r="AP14924" s="10"/>
      <c r="AQ14924" s="10"/>
      <c r="AR14924" s="10"/>
      <c r="AS14924" s="10"/>
      <c r="AT14924" s="10"/>
      <c r="AU14924" s="10"/>
      <c r="AV14924" s="10"/>
      <c r="AW14924" s="10"/>
      <c r="AX14924" s="10"/>
      <c r="AY14924" s="10"/>
      <c r="AZ14924" s="10"/>
      <c r="BA14924" s="10"/>
      <c r="BB14924" s="10"/>
      <c r="BC14924" s="10"/>
      <c r="BD14924" s="10"/>
      <c r="BE14924" s="10"/>
      <c r="BF14924" s="10"/>
      <c r="BG14924" s="6"/>
    </row>
    <row r="14925" spans="34:59" x14ac:dyDescent="0.25">
      <c r="AH14925" s="6"/>
      <c r="AI14925" s="6"/>
      <c r="AJ14925" s="6"/>
      <c r="AK14925" s="6"/>
      <c r="AL14925" s="6"/>
      <c r="AM14925" s="6"/>
      <c r="AN14925" s="6"/>
      <c r="AO14925" s="6"/>
      <c r="AP14925" s="6"/>
      <c r="AQ14925" s="6"/>
      <c r="AR14925" s="6"/>
      <c r="AS14925" s="6"/>
      <c r="AT14925" s="6"/>
      <c r="AU14925" s="6"/>
      <c r="AV14925" s="6"/>
      <c r="AW14925" s="6"/>
      <c r="AX14925" s="6"/>
      <c r="AY14925" s="6"/>
      <c r="AZ14925" s="6"/>
      <c r="BA14925" s="6"/>
      <c r="BB14925" s="6"/>
      <c r="BC14925" s="6"/>
      <c r="BD14925" s="6"/>
      <c r="BE14925" s="6"/>
      <c r="BF14925" s="6"/>
      <c r="BG14925" s="10"/>
    </row>
    <row r="14926" spans="34:59" x14ac:dyDescent="0.25">
      <c r="AH14926" s="10"/>
      <c r="AI14926" s="6"/>
    </row>
    <row r="14927" spans="34:59" x14ac:dyDescent="0.25">
      <c r="AH14927" s="6"/>
      <c r="AI14927" s="6"/>
      <c r="AJ14927" s="6"/>
      <c r="AK14927" s="6"/>
      <c r="AL14927" s="6"/>
      <c r="AM14927" s="6"/>
      <c r="AN14927" s="6"/>
      <c r="AO14927" s="6"/>
      <c r="AP14927" s="6"/>
      <c r="AQ14927" s="6"/>
      <c r="AR14927" s="6"/>
      <c r="AS14927" s="6"/>
      <c r="AT14927" s="6"/>
      <c r="AU14927" s="6"/>
      <c r="AV14927" s="6"/>
      <c r="AW14927" s="6"/>
      <c r="AX14927" s="6"/>
      <c r="AY14927" s="6"/>
      <c r="AZ14927" s="6"/>
      <c r="BA14927" s="6"/>
      <c r="BB14927" s="6"/>
      <c r="BC14927" s="6"/>
      <c r="BD14927" s="6"/>
      <c r="BE14927" s="6"/>
      <c r="BF14927" s="6"/>
      <c r="BG14927" s="6"/>
    </row>
    <row r="14928" spans="34:59" x14ac:dyDescent="0.25">
      <c r="AH14928" s="10"/>
      <c r="AI14928" s="6"/>
      <c r="AJ14928" s="10"/>
      <c r="AK14928" s="10"/>
      <c r="AL14928" s="10"/>
      <c r="AM14928" s="10"/>
      <c r="AN14928" s="10"/>
      <c r="AO14928" s="10"/>
      <c r="AP14928" s="10"/>
      <c r="AQ14928" s="10"/>
      <c r="AR14928" s="10"/>
      <c r="AS14928" s="10"/>
      <c r="AT14928" s="10"/>
      <c r="AU14928" s="10"/>
      <c r="AV14928" s="10"/>
      <c r="AW14928" s="10"/>
      <c r="AX14928" s="10"/>
      <c r="AY14928" s="10"/>
      <c r="AZ14928" s="10"/>
      <c r="BA14928" s="10"/>
      <c r="BB14928" s="10"/>
      <c r="BC14928" s="10"/>
      <c r="BD14928" s="10"/>
      <c r="BE14928" s="10"/>
      <c r="BF14928" s="10"/>
      <c r="BG14928" s="6"/>
    </row>
    <row r="14929" spans="34:59" x14ac:dyDescent="0.25">
      <c r="AH14929" s="6"/>
      <c r="AI14929" s="6"/>
      <c r="AJ14929" s="6"/>
      <c r="AK14929" s="6"/>
      <c r="AL14929" s="6"/>
      <c r="AM14929" s="6"/>
      <c r="AN14929" s="6"/>
      <c r="AO14929" s="6"/>
      <c r="AP14929" s="6"/>
      <c r="AQ14929" s="6"/>
      <c r="AR14929" s="6"/>
      <c r="AS14929" s="6"/>
      <c r="AT14929" s="6"/>
      <c r="AU14929" s="6"/>
      <c r="AV14929" s="6"/>
      <c r="AW14929" s="6"/>
      <c r="AX14929" s="6"/>
      <c r="AY14929" s="6"/>
      <c r="AZ14929" s="6"/>
      <c r="BA14929" s="6"/>
      <c r="BB14929" s="6"/>
      <c r="BC14929" s="6"/>
      <c r="BD14929" s="6"/>
      <c r="BE14929" s="6"/>
      <c r="BF14929" s="6"/>
      <c r="BG14929" s="10"/>
    </row>
    <row r="14930" spans="34:59" x14ac:dyDescent="0.25">
      <c r="AH14930" s="10"/>
      <c r="AI14930" s="6"/>
    </row>
    <row r="14931" spans="34:59" x14ac:dyDescent="0.25">
      <c r="AH14931" s="6"/>
      <c r="AI14931" s="6"/>
      <c r="AJ14931" s="6"/>
      <c r="AK14931" s="6"/>
      <c r="AL14931" s="6"/>
      <c r="AM14931" s="6"/>
      <c r="AN14931" s="6"/>
      <c r="AO14931" s="6"/>
      <c r="AP14931" s="6"/>
      <c r="AQ14931" s="6"/>
      <c r="AR14931" s="6"/>
      <c r="AS14931" s="6"/>
      <c r="AT14931" s="6"/>
      <c r="AU14931" s="6"/>
      <c r="AV14931" s="6"/>
      <c r="AW14931" s="6"/>
      <c r="AX14931" s="6"/>
      <c r="AY14931" s="6"/>
      <c r="AZ14931" s="6"/>
      <c r="BA14931" s="6"/>
      <c r="BB14931" s="6"/>
      <c r="BC14931" s="6"/>
      <c r="BD14931" s="6"/>
      <c r="BE14931" s="6"/>
      <c r="BF14931" s="6"/>
      <c r="BG14931" s="6"/>
    </row>
    <row r="14932" spans="34:59" x14ac:dyDescent="0.25">
      <c r="AH14932" s="10"/>
      <c r="AI14932" s="6"/>
      <c r="AJ14932" s="10"/>
      <c r="AK14932" s="10"/>
      <c r="AL14932" s="10"/>
      <c r="AM14932" s="10"/>
      <c r="AN14932" s="10"/>
      <c r="AO14932" s="10"/>
      <c r="AP14932" s="10"/>
      <c r="AQ14932" s="10"/>
      <c r="AR14932" s="10"/>
      <c r="AS14932" s="10"/>
      <c r="AT14932" s="10"/>
      <c r="AU14932" s="10"/>
      <c r="AV14932" s="10"/>
      <c r="AW14932" s="10"/>
      <c r="AX14932" s="10"/>
      <c r="AY14932" s="10"/>
      <c r="AZ14932" s="10"/>
      <c r="BA14932" s="10"/>
      <c r="BB14932" s="10"/>
      <c r="BC14932" s="10"/>
      <c r="BD14932" s="10"/>
      <c r="BE14932" s="10"/>
      <c r="BF14932" s="10"/>
      <c r="BG14932" s="6"/>
    </row>
    <row r="14934" spans="34:59" x14ac:dyDescent="0.25">
      <c r="AH14934" s="10"/>
      <c r="AI14934" s="6"/>
    </row>
    <row r="14935" spans="34:59" x14ac:dyDescent="0.25">
      <c r="AH14935" s="6"/>
      <c r="AI14935" s="6"/>
      <c r="AJ14935" s="6"/>
      <c r="AK14935" s="6"/>
      <c r="AL14935" s="6"/>
      <c r="AM14935" s="6"/>
      <c r="AN14935" s="6"/>
      <c r="AO14935" s="6"/>
      <c r="AP14935" s="6"/>
      <c r="AQ14935" s="6"/>
      <c r="AR14935" s="6"/>
      <c r="AS14935" s="6"/>
      <c r="AT14935" s="6"/>
      <c r="AU14935" s="6"/>
      <c r="AV14935" s="6"/>
      <c r="AW14935" s="6"/>
      <c r="AX14935" s="6"/>
      <c r="AY14935" s="6"/>
      <c r="AZ14935" s="6"/>
      <c r="BA14935" s="6"/>
      <c r="BB14935" s="6"/>
      <c r="BC14935" s="6"/>
      <c r="BD14935" s="6"/>
      <c r="BE14935" s="6"/>
      <c r="BF14935" s="6"/>
      <c r="BG14935" s="6"/>
    </row>
    <row r="14936" spans="34:59" x14ac:dyDescent="0.25">
      <c r="AH14936" s="10"/>
      <c r="AI14936" s="6"/>
      <c r="AJ14936" s="10"/>
      <c r="AK14936" s="10"/>
      <c r="AL14936" s="10"/>
      <c r="AM14936" s="10"/>
      <c r="AN14936" s="10"/>
      <c r="AO14936" s="10"/>
      <c r="AP14936" s="10"/>
      <c r="AQ14936" s="10"/>
      <c r="AR14936" s="10"/>
      <c r="AS14936" s="10"/>
      <c r="AT14936" s="10"/>
      <c r="AU14936" s="10"/>
      <c r="AV14936" s="10"/>
      <c r="AW14936" s="10"/>
      <c r="AX14936" s="10"/>
      <c r="AY14936" s="10"/>
      <c r="AZ14936" s="10"/>
      <c r="BA14936" s="10"/>
      <c r="BB14936" s="10"/>
      <c r="BC14936" s="10"/>
      <c r="BD14936" s="10"/>
      <c r="BE14936" s="10"/>
      <c r="BF14936" s="10"/>
      <c r="BG14936" s="6"/>
    </row>
    <row r="14937" spans="34:59" x14ac:dyDescent="0.25">
      <c r="AH14937" s="6"/>
      <c r="AI14937" s="6"/>
      <c r="AJ14937" s="6"/>
      <c r="AK14937" s="6"/>
      <c r="AL14937" s="6"/>
      <c r="AM14937" s="6"/>
      <c r="AN14937" s="6"/>
      <c r="AO14937" s="6"/>
      <c r="AP14937" s="6"/>
      <c r="AQ14937" s="6"/>
      <c r="AR14937" s="6"/>
      <c r="AS14937" s="6"/>
      <c r="AT14937" s="6"/>
      <c r="AU14937" s="6"/>
      <c r="AV14937" s="6"/>
      <c r="AW14937" s="6"/>
      <c r="AX14937" s="6"/>
      <c r="AY14937" s="6"/>
      <c r="AZ14937" s="6"/>
      <c r="BA14937" s="6"/>
      <c r="BB14937" s="6"/>
      <c r="BC14937" s="6"/>
      <c r="BD14937" s="6"/>
      <c r="BE14937" s="6"/>
      <c r="BF14937" s="6"/>
      <c r="BG14937" s="10"/>
    </row>
    <row r="14938" spans="34:59" x14ac:dyDescent="0.25">
      <c r="AH14938" s="10"/>
      <c r="AI14938" s="6"/>
    </row>
    <row r="14939" spans="34:59" x14ac:dyDescent="0.25">
      <c r="AH14939" s="6"/>
      <c r="AI14939" s="6"/>
      <c r="AJ14939" s="6"/>
      <c r="AK14939" s="6"/>
      <c r="AL14939" s="6"/>
      <c r="AM14939" s="6"/>
      <c r="AN14939" s="6"/>
      <c r="AO14939" s="6"/>
      <c r="AP14939" s="6"/>
      <c r="AQ14939" s="6"/>
      <c r="AR14939" s="6"/>
      <c r="AS14939" s="6"/>
      <c r="AT14939" s="6"/>
      <c r="AU14939" s="6"/>
      <c r="AV14939" s="6"/>
      <c r="AW14939" s="6"/>
      <c r="AX14939" s="6"/>
      <c r="AY14939" s="6"/>
      <c r="AZ14939" s="6"/>
      <c r="BA14939" s="6"/>
      <c r="BB14939" s="6"/>
      <c r="BC14939" s="6"/>
      <c r="BD14939" s="6"/>
      <c r="BE14939" s="6"/>
      <c r="BF14939" s="6"/>
      <c r="BG14939" s="6"/>
    </row>
    <row r="14940" spans="34:59" x14ac:dyDescent="0.25">
      <c r="AH14940" s="10"/>
      <c r="AI14940" s="6"/>
      <c r="AJ14940" s="10"/>
      <c r="AK14940" s="10"/>
      <c r="AL14940" s="10"/>
      <c r="AM14940" s="10"/>
      <c r="AN14940" s="10"/>
      <c r="AO14940" s="10"/>
      <c r="AP14940" s="10"/>
      <c r="AQ14940" s="10"/>
      <c r="AR14940" s="10"/>
      <c r="AS14940" s="10"/>
      <c r="AT14940" s="10"/>
      <c r="AU14940" s="10"/>
      <c r="AV14940" s="10"/>
      <c r="AW14940" s="10"/>
      <c r="AX14940" s="10"/>
      <c r="AY14940" s="10"/>
      <c r="AZ14940" s="10"/>
      <c r="BA14940" s="10"/>
      <c r="BB14940" s="10"/>
      <c r="BC14940" s="10"/>
      <c r="BD14940" s="10"/>
      <c r="BE14940" s="10"/>
      <c r="BF14940" s="10"/>
      <c r="BG14940" s="6"/>
    </row>
    <row r="14941" spans="34:59" x14ac:dyDescent="0.25">
      <c r="AH14941" s="6"/>
      <c r="AI14941" s="6"/>
      <c r="AJ14941" s="6"/>
      <c r="AK14941" s="6"/>
      <c r="AL14941" s="6"/>
      <c r="AM14941" s="6"/>
      <c r="AN14941" s="6"/>
      <c r="AO14941" s="6"/>
      <c r="AP14941" s="6"/>
      <c r="AQ14941" s="6"/>
      <c r="AR14941" s="6"/>
      <c r="AS14941" s="6"/>
      <c r="AT14941" s="6"/>
      <c r="AU14941" s="6"/>
      <c r="AV14941" s="6"/>
      <c r="AW14941" s="6"/>
      <c r="AX14941" s="6"/>
      <c r="AY14941" s="6"/>
      <c r="AZ14941" s="6"/>
      <c r="BA14941" s="6"/>
      <c r="BB14941" s="6"/>
      <c r="BC14941" s="6"/>
      <c r="BD14941" s="6"/>
      <c r="BE14941" s="6"/>
      <c r="BF14941" s="6"/>
      <c r="BG14941" s="10"/>
    </row>
    <row r="14942" spans="34:59" x14ac:dyDescent="0.25">
      <c r="AH14942" s="10"/>
      <c r="AI14942" s="6"/>
    </row>
    <row r="14943" spans="34:59" x14ac:dyDescent="0.25">
      <c r="AH14943" s="6"/>
      <c r="AI14943" s="6"/>
      <c r="AJ14943" s="6"/>
      <c r="AK14943" s="6"/>
      <c r="AL14943" s="6"/>
      <c r="AM14943" s="6"/>
      <c r="AN14943" s="6"/>
      <c r="AO14943" s="6"/>
      <c r="AP14943" s="6"/>
      <c r="AQ14943" s="6"/>
      <c r="AR14943" s="6"/>
      <c r="AS14943" s="6"/>
      <c r="AT14943" s="6"/>
      <c r="AU14943" s="6"/>
      <c r="AV14943" s="6"/>
      <c r="AW14943" s="6"/>
      <c r="AX14943" s="6"/>
      <c r="AY14943" s="6"/>
      <c r="AZ14943" s="6"/>
      <c r="BA14943" s="6"/>
      <c r="BB14943" s="6"/>
      <c r="BC14943" s="6"/>
      <c r="BD14943" s="6"/>
      <c r="BE14943" s="6"/>
      <c r="BF14943" s="6"/>
      <c r="BG14943" s="6"/>
    </row>
    <row r="14944" spans="34:59" x14ac:dyDescent="0.25">
      <c r="AH14944" s="10"/>
      <c r="AI14944" s="6"/>
      <c r="AJ14944" s="10"/>
      <c r="AK14944" s="10"/>
      <c r="AL14944" s="10"/>
      <c r="AM14944" s="10"/>
      <c r="AN14944" s="10"/>
      <c r="AO14944" s="10"/>
      <c r="AP14944" s="10"/>
      <c r="AQ14944" s="10"/>
      <c r="AR14944" s="10"/>
      <c r="AS14944" s="10"/>
      <c r="AT14944" s="10"/>
      <c r="AU14944" s="10"/>
      <c r="AV14944" s="10"/>
      <c r="AW14944" s="10"/>
      <c r="AX14944" s="10"/>
      <c r="AY14944" s="10"/>
      <c r="AZ14944" s="10"/>
      <c r="BA14944" s="10"/>
      <c r="BB14944" s="10"/>
      <c r="BC14944" s="10"/>
      <c r="BD14944" s="10"/>
      <c r="BE14944" s="10"/>
      <c r="BF14944" s="10"/>
      <c r="BG14944" s="6"/>
    </row>
    <row r="14945" spans="34:59" x14ac:dyDescent="0.25">
      <c r="AH14945" s="6"/>
      <c r="AI14945" s="6"/>
      <c r="AJ14945" s="6"/>
      <c r="AK14945" s="6"/>
      <c r="AL14945" s="6"/>
      <c r="AM14945" s="6"/>
      <c r="AN14945" s="6"/>
      <c r="AO14945" s="6"/>
      <c r="AP14945" s="6"/>
      <c r="AQ14945" s="6"/>
      <c r="AR14945" s="6"/>
      <c r="AS14945" s="6"/>
      <c r="AT14945" s="6"/>
      <c r="AU14945" s="6"/>
      <c r="AV14945" s="6"/>
      <c r="AW14945" s="6"/>
      <c r="AX14945" s="6"/>
      <c r="AY14945" s="6"/>
      <c r="AZ14945" s="6"/>
      <c r="BA14945" s="6"/>
      <c r="BB14945" s="6"/>
      <c r="BC14945" s="6"/>
      <c r="BD14945" s="6"/>
      <c r="BE14945" s="6"/>
      <c r="BF14945" s="6"/>
      <c r="BG14945" s="10"/>
    </row>
    <row r="14946" spans="34:59" x14ac:dyDescent="0.25">
      <c r="AH14946" s="10"/>
      <c r="AI14946" s="6"/>
    </row>
    <row r="14947" spans="34:59" x14ac:dyDescent="0.25">
      <c r="AH14947" s="6"/>
      <c r="AI14947" s="6"/>
      <c r="AJ14947" s="6"/>
      <c r="AK14947" s="6"/>
      <c r="AL14947" s="6"/>
      <c r="AM14947" s="6"/>
      <c r="AN14947" s="6"/>
      <c r="AO14947" s="6"/>
      <c r="AP14947" s="6"/>
      <c r="AQ14947" s="6"/>
      <c r="AR14947" s="6"/>
      <c r="AS14947" s="6"/>
      <c r="AT14947" s="6"/>
      <c r="AU14947" s="6"/>
      <c r="AV14947" s="6"/>
      <c r="AW14947" s="6"/>
      <c r="AX14947" s="6"/>
      <c r="AY14947" s="6"/>
      <c r="AZ14947" s="6"/>
      <c r="BA14947" s="6"/>
      <c r="BB14947" s="6"/>
      <c r="BC14947" s="6"/>
      <c r="BD14947" s="6"/>
      <c r="BE14947" s="6"/>
      <c r="BF14947" s="6"/>
      <c r="BG14947" s="6"/>
    </row>
    <row r="14948" spans="34:59" x14ac:dyDescent="0.25">
      <c r="AH14948" s="10"/>
      <c r="AI14948" s="6"/>
      <c r="AJ14948" s="10"/>
      <c r="AK14948" s="10"/>
      <c r="AL14948" s="10"/>
      <c r="AM14948" s="10"/>
      <c r="AN14948" s="10"/>
      <c r="AO14948" s="10"/>
      <c r="AP14948" s="10"/>
      <c r="AQ14948" s="10"/>
      <c r="AR14948" s="10"/>
      <c r="AS14948" s="10"/>
      <c r="AT14948" s="10"/>
      <c r="AU14948" s="10"/>
      <c r="AV14948" s="10"/>
      <c r="AW14948" s="10"/>
      <c r="AX14948" s="10"/>
      <c r="AY14948" s="10"/>
      <c r="AZ14948" s="10"/>
      <c r="BA14948" s="10"/>
      <c r="BB14948" s="10"/>
      <c r="BC14948" s="10"/>
      <c r="BD14948" s="10"/>
      <c r="BE14948" s="10"/>
      <c r="BF14948" s="10"/>
      <c r="BG14948" s="6"/>
    </row>
    <row r="14950" spans="34:59" x14ac:dyDescent="0.25">
      <c r="AH14950" s="10"/>
      <c r="AI14950" s="6"/>
    </row>
    <row r="14951" spans="34:59" x14ac:dyDescent="0.25">
      <c r="AH14951" s="6"/>
      <c r="AI14951" s="6"/>
      <c r="AJ14951" s="6"/>
      <c r="AK14951" s="6"/>
      <c r="AL14951" s="6"/>
      <c r="AM14951" s="6"/>
      <c r="AN14951" s="6"/>
      <c r="AO14951" s="6"/>
      <c r="AP14951" s="6"/>
      <c r="AQ14951" s="6"/>
      <c r="AR14951" s="6"/>
      <c r="AS14951" s="6"/>
      <c r="AT14951" s="6"/>
      <c r="AU14951" s="6"/>
      <c r="AV14951" s="6"/>
      <c r="AW14951" s="6"/>
      <c r="AX14951" s="6"/>
      <c r="AY14951" s="6"/>
      <c r="AZ14951" s="6"/>
      <c r="BA14951" s="6"/>
      <c r="BB14951" s="6"/>
      <c r="BC14951" s="6"/>
      <c r="BD14951" s="6"/>
      <c r="BE14951" s="6"/>
      <c r="BF14951" s="6"/>
      <c r="BG14951" s="6"/>
    </row>
    <row r="14952" spans="34:59" x14ac:dyDescent="0.25">
      <c r="AH14952" s="10"/>
      <c r="AI14952" s="6"/>
      <c r="AJ14952" s="10"/>
      <c r="AK14952" s="10"/>
      <c r="AL14952" s="10"/>
      <c r="AM14952" s="10"/>
      <c r="AN14952" s="10"/>
      <c r="AO14952" s="10"/>
      <c r="AP14952" s="10"/>
      <c r="AQ14952" s="10"/>
      <c r="AR14952" s="10"/>
      <c r="AS14952" s="10"/>
      <c r="AT14952" s="10"/>
      <c r="AU14952" s="10"/>
      <c r="AV14952" s="10"/>
      <c r="AW14952" s="10"/>
      <c r="AX14952" s="10"/>
      <c r="AY14952" s="10"/>
      <c r="AZ14952" s="10"/>
      <c r="BA14952" s="10"/>
      <c r="BB14952" s="10"/>
      <c r="BC14952" s="10"/>
      <c r="BD14952" s="10"/>
      <c r="BE14952" s="10"/>
      <c r="BF14952" s="10"/>
      <c r="BG14952" s="6"/>
    </row>
    <row r="14953" spans="34:59" x14ac:dyDescent="0.25">
      <c r="AH14953" s="6"/>
      <c r="AI14953" s="6"/>
      <c r="AJ14953" s="6"/>
      <c r="AK14953" s="6"/>
      <c r="AL14953" s="6"/>
      <c r="AM14953" s="6"/>
      <c r="AN14953" s="6"/>
      <c r="AO14953" s="6"/>
      <c r="AP14953" s="6"/>
      <c r="AQ14953" s="6"/>
      <c r="AR14953" s="6"/>
      <c r="AS14953" s="6"/>
      <c r="AT14953" s="6"/>
      <c r="AU14953" s="6"/>
      <c r="AV14953" s="6"/>
      <c r="AW14953" s="6"/>
      <c r="AX14953" s="6"/>
      <c r="AY14953" s="6"/>
      <c r="AZ14953" s="6"/>
      <c r="BA14953" s="6"/>
      <c r="BB14953" s="6"/>
      <c r="BC14953" s="6"/>
      <c r="BD14953" s="6"/>
      <c r="BE14953" s="6"/>
      <c r="BF14953" s="6"/>
      <c r="BG14953" s="10"/>
    </row>
    <row r="14954" spans="34:59" x14ac:dyDescent="0.25">
      <c r="AH14954" s="10"/>
      <c r="AI14954" s="6"/>
    </row>
    <row r="14955" spans="34:59" x14ac:dyDescent="0.25">
      <c r="AH14955" s="6"/>
      <c r="AI14955" s="6"/>
      <c r="AJ14955" s="6"/>
      <c r="AK14955" s="6"/>
      <c r="AL14955" s="6"/>
      <c r="AM14955" s="6"/>
      <c r="AN14955" s="6"/>
      <c r="AO14955" s="6"/>
      <c r="AP14955" s="6"/>
      <c r="AQ14955" s="6"/>
      <c r="AR14955" s="6"/>
      <c r="AS14955" s="6"/>
      <c r="AT14955" s="6"/>
      <c r="AU14955" s="6"/>
      <c r="AV14955" s="6"/>
      <c r="AW14955" s="6"/>
      <c r="AX14955" s="6"/>
      <c r="AY14955" s="6"/>
      <c r="AZ14955" s="6"/>
      <c r="BA14955" s="6"/>
      <c r="BB14955" s="6"/>
      <c r="BC14955" s="6"/>
      <c r="BD14955" s="6"/>
      <c r="BE14955" s="6"/>
      <c r="BF14955" s="6"/>
      <c r="BG14955" s="6"/>
    </row>
    <row r="14956" spans="34:59" x14ac:dyDescent="0.25">
      <c r="AH14956" s="10"/>
      <c r="AI14956" s="6"/>
      <c r="AJ14956" s="10"/>
      <c r="AK14956" s="10"/>
      <c r="AL14956" s="10"/>
      <c r="AM14956" s="10"/>
      <c r="AN14956" s="10"/>
      <c r="AO14956" s="10"/>
      <c r="AP14956" s="10"/>
      <c r="AQ14956" s="10"/>
      <c r="AR14956" s="10"/>
      <c r="AS14956" s="10"/>
      <c r="AT14956" s="10"/>
      <c r="AU14956" s="10"/>
      <c r="AV14956" s="10"/>
      <c r="AW14956" s="10"/>
      <c r="AX14956" s="10"/>
      <c r="AY14956" s="10"/>
      <c r="AZ14956" s="10"/>
      <c r="BA14956" s="10"/>
      <c r="BB14956" s="10"/>
      <c r="BC14956" s="10"/>
      <c r="BD14956" s="10"/>
      <c r="BE14956" s="10"/>
      <c r="BF14956" s="10"/>
      <c r="BG14956" s="6"/>
    </row>
    <row r="14957" spans="34:59" x14ac:dyDescent="0.25">
      <c r="AH14957" s="6"/>
      <c r="AI14957" s="6"/>
      <c r="AJ14957" s="6"/>
      <c r="AK14957" s="6"/>
      <c r="AL14957" s="6"/>
      <c r="AM14957" s="6"/>
      <c r="AN14957" s="6"/>
      <c r="AO14957" s="6"/>
      <c r="AP14957" s="6"/>
      <c r="AQ14957" s="6"/>
      <c r="AR14957" s="6"/>
      <c r="AS14957" s="6"/>
      <c r="AT14957" s="6"/>
      <c r="AU14957" s="6"/>
      <c r="AV14957" s="6"/>
      <c r="AW14957" s="6"/>
      <c r="AX14957" s="6"/>
      <c r="AY14957" s="6"/>
      <c r="AZ14957" s="6"/>
      <c r="BA14957" s="6"/>
      <c r="BB14957" s="6"/>
      <c r="BC14957" s="6"/>
      <c r="BD14957" s="6"/>
      <c r="BE14957" s="6"/>
      <c r="BF14957" s="6"/>
      <c r="BG14957" s="10"/>
    </row>
    <row r="14958" spans="34:59" x14ac:dyDescent="0.25">
      <c r="AH14958" s="10"/>
      <c r="AI14958" s="6"/>
    </row>
    <row r="14959" spans="34:59" x14ac:dyDescent="0.25">
      <c r="AH14959" s="6"/>
      <c r="AI14959" s="6"/>
      <c r="AJ14959" s="6"/>
      <c r="AK14959" s="6"/>
      <c r="AL14959" s="6"/>
      <c r="AM14959" s="6"/>
      <c r="AN14959" s="6"/>
      <c r="AO14959" s="6"/>
      <c r="AP14959" s="6"/>
      <c r="AQ14959" s="6"/>
      <c r="AR14959" s="6"/>
      <c r="AS14959" s="6"/>
      <c r="AT14959" s="6"/>
      <c r="AU14959" s="6"/>
      <c r="AV14959" s="6"/>
      <c r="AW14959" s="6"/>
      <c r="AX14959" s="6"/>
      <c r="AY14959" s="6"/>
      <c r="AZ14959" s="6"/>
      <c r="BA14959" s="6"/>
      <c r="BB14959" s="6"/>
      <c r="BC14959" s="6"/>
      <c r="BD14959" s="6"/>
      <c r="BE14959" s="6"/>
      <c r="BF14959" s="6"/>
      <c r="BG14959" s="6"/>
    </row>
    <row r="14960" spans="34:59" x14ac:dyDescent="0.25">
      <c r="AH14960" s="10"/>
      <c r="AI14960" s="6"/>
      <c r="AJ14960" s="10"/>
      <c r="AK14960" s="10"/>
      <c r="AL14960" s="10"/>
      <c r="AM14960" s="10"/>
      <c r="AN14960" s="10"/>
      <c r="AO14960" s="10"/>
      <c r="AP14960" s="10"/>
      <c r="AQ14960" s="10"/>
      <c r="AR14960" s="10"/>
      <c r="AS14960" s="10"/>
      <c r="AT14960" s="10"/>
      <c r="AU14960" s="10"/>
      <c r="AV14960" s="10"/>
      <c r="AW14960" s="10"/>
      <c r="AX14960" s="10"/>
      <c r="AY14960" s="10"/>
      <c r="AZ14960" s="10"/>
      <c r="BA14960" s="10"/>
      <c r="BB14960" s="10"/>
      <c r="BC14960" s="10"/>
      <c r="BD14960" s="10"/>
      <c r="BE14960" s="10"/>
      <c r="BF14960" s="10"/>
      <c r="BG14960" s="6"/>
    </row>
    <row r="14961" spans="34:59" x14ac:dyDescent="0.25">
      <c r="AH14961" s="6"/>
      <c r="AI14961" s="6"/>
      <c r="AJ14961" s="6"/>
      <c r="AK14961" s="6"/>
      <c r="AL14961" s="6"/>
      <c r="AM14961" s="6"/>
      <c r="AN14961" s="6"/>
      <c r="AO14961" s="6"/>
      <c r="AP14961" s="6"/>
      <c r="AQ14961" s="6"/>
      <c r="AR14961" s="6"/>
      <c r="AS14961" s="6"/>
      <c r="AT14961" s="6"/>
      <c r="AU14961" s="6"/>
      <c r="AV14961" s="6"/>
      <c r="AW14961" s="6"/>
      <c r="AX14961" s="6"/>
      <c r="AY14961" s="6"/>
      <c r="AZ14961" s="6"/>
      <c r="BA14961" s="6"/>
      <c r="BB14961" s="6"/>
      <c r="BC14961" s="6"/>
      <c r="BD14961" s="6"/>
      <c r="BE14961" s="6"/>
      <c r="BF14961" s="6"/>
      <c r="BG14961" s="10"/>
    </row>
    <row r="14962" spans="34:59" x14ac:dyDescent="0.25">
      <c r="AH14962" s="10"/>
      <c r="AI14962" s="6"/>
    </row>
    <row r="14963" spans="34:59" x14ac:dyDescent="0.25">
      <c r="AH14963" s="6"/>
      <c r="AI14963" s="6"/>
      <c r="AJ14963" s="6"/>
      <c r="AK14963" s="6"/>
      <c r="AL14963" s="6"/>
      <c r="AM14963" s="6"/>
      <c r="AN14963" s="6"/>
      <c r="AO14963" s="6"/>
      <c r="AP14963" s="6"/>
      <c r="AQ14963" s="6"/>
      <c r="AR14963" s="6"/>
      <c r="AS14963" s="6"/>
      <c r="AT14963" s="6"/>
      <c r="AU14963" s="6"/>
      <c r="AV14963" s="6"/>
      <c r="AW14963" s="6"/>
      <c r="AX14963" s="6"/>
      <c r="AY14963" s="6"/>
      <c r="AZ14963" s="6"/>
      <c r="BA14963" s="6"/>
      <c r="BB14963" s="6"/>
      <c r="BC14963" s="6"/>
      <c r="BD14963" s="6"/>
      <c r="BE14963" s="6"/>
      <c r="BF14963" s="6"/>
      <c r="BG14963" s="6"/>
    </row>
    <row r="14964" spans="34:59" x14ac:dyDescent="0.25">
      <c r="AH14964" s="10"/>
      <c r="AI14964" s="6"/>
      <c r="AJ14964" s="10"/>
      <c r="AK14964" s="10"/>
      <c r="AL14964" s="10"/>
      <c r="AM14964" s="10"/>
      <c r="AN14964" s="10"/>
      <c r="AO14964" s="10"/>
      <c r="AP14964" s="10"/>
      <c r="AQ14964" s="10"/>
      <c r="AR14964" s="10"/>
      <c r="AS14964" s="10"/>
      <c r="AT14964" s="10"/>
      <c r="AU14964" s="10"/>
      <c r="AV14964" s="10"/>
      <c r="AW14964" s="10"/>
      <c r="AX14964" s="10"/>
      <c r="AY14964" s="10"/>
      <c r="AZ14964" s="10"/>
      <c r="BA14964" s="10"/>
      <c r="BB14964" s="10"/>
      <c r="BC14964" s="10"/>
      <c r="BD14964" s="10"/>
      <c r="BE14964" s="10"/>
      <c r="BF14964" s="10"/>
      <c r="BG14964" s="6"/>
    </row>
    <row r="14966" spans="34:59" x14ac:dyDescent="0.25">
      <c r="AH14966" s="10"/>
      <c r="AI14966" s="6"/>
    </row>
    <row r="14967" spans="34:59" x14ac:dyDescent="0.25">
      <c r="AH14967" s="6"/>
      <c r="AI14967" s="6"/>
      <c r="AJ14967" s="6"/>
      <c r="AK14967" s="6"/>
      <c r="AL14967" s="6"/>
      <c r="AM14967" s="6"/>
      <c r="AN14967" s="6"/>
      <c r="AO14967" s="6"/>
      <c r="AP14967" s="6"/>
      <c r="AQ14967" s="6"/>
      <c r="AR14967" s="6"/>
      <c r="AS14967" s="6"/>
      <c r="AT14967" s="6"/>
      <c r="AU14967" s="6"/>
      <c r="AV14967" s="6"/>
      <c r="AW14967" s="6"/>
      <c r="AX14967" s="6"/>
      <c r="AY14967" s="6"/>
      <c r="AZ14967" s="6"/>
      <c r="BA14967" s="6"/>
      <c r="BB14967" s="6"/>
      <c r="BC14967" s="6"/>
      <c r="BD14967" s="6"/>
      <c r="BE14967" s="6"/>
      <c r="BF14967" s="6"/>
      <c r="BG14967" s="6"/>
    </row>
    <row r="14968" spans="34:59" x14ac:dyDescent="0.25">
      <c r="AH14968" s="10"/>
      <c r="AI14968" s="6"/>
      <c r="AJ14968" s="10"/>
      <c r="AK14968" s="10"/>
      <c r="AL14968" s="10"/>
      <c r="AM14968" s="10"/>
      <c r="AN14968" s="10"/>
      <c r="AO14968" s="10"/>
      <c r="AP14968" s="10"/>
      <c r="AQ14968" s="10"/>
      <c r="AR14968" s="10"/>
      <c r="AS14968" s="10"/>
      <c r="AT14968" s="10"/>
      <c r="AU14968" s="10"/>
      <c r="AV14968" s="10"/>
      <c r="AW14968" s="10"/>
      <c r="AX14968" s="10"/>
      <c r="AY14968" s="10"/>
      <c r="AZ14968" s="10"/>
      <c r="BA14968" s="10"/>
      <c r="BB14968" s="10"/>
      <c r="BC14968" s="10"/>
      <c r="BD14968" s="10"/>
      <c r="BE14968" s="10"/>
      <c r="BF14968" s="10"/>
      <c r="BG14968" s="6"/>
    </row>
    <row r="14969" spans="34:59" x14ac:dyDescent="0.25">
      <c r="AH14969" s="6"/>
      <c r="AI14969" s="6"/>
      <c r="AJ14969" s="6"/>
      <c r="AK14969" s="6"/>
      <c r="AL14969" s="6"/>
      <c r="AM14969" s="6"/>
      <c r="AN14969" s="6"/>
      <c r="AO14969" s="6"/>
      <c r="AP14969" s="6"/>
      <c r="AQ14969" s="6"/>
      <c r="AR14969" s="6"/>
      <c r="AS14969" s="6"/>
      <c r="AT14969" s="6"/>
      <c r="AU14969" s="6"/>
      <c r="AV14969" s="6"/>
      <c r="AW14969" s="6"/>
      <c r="AX14969" s="6"/>
      <c r="AY14969" s="6"/>
      <c r="AZ14969" s="6"/>
      <c r="BA14969" s="6"/>
      <c r="BB14969" s="6"/>
      <c r="BC14969" s="6"/>
      <c r="BD14969" s="6"/>
      <c r="BE14969" s="6"/>
      <c r="BF14969" s="6"/>
      <c r="BG14969" s="10"/>
    </row>
    <row r="14970" spans="34:59" x14ac:dyDescent="0.25">
      <c r="AH14970" s="10"/>
      <c r="AI14970" s="6"/>
    </row>
    <row r="14971" spans="34:59" x14ac:dyDescent="0.25">
      <c r="AH14971" s="6"/>
      <c r="AI14971" s="6"/>
      <c r="AJ14971" s="6"/>
      <c r="AK14971" s="6"/>
      <c r="AL14971" s="6"/>
      <c r="AM14971" s="6"/>
      <c r="AN14971" s="6"/>
      <c r="AO14971" s="6"/>
      <c r="AP14971" s="6"/>
      <c r="AQ14971" s="6"/>
      <c r="AR14971" s="6"/>
      <c r="AS14971" s="6"/>
      <c r="AT14971" s="6"/>
      <c r="AU14971" s="6"/>
      <c r="AV14971" s="6"/>
      <c r="AW14971" s="6"/>
      <c r="AX14971" s="6"/>
      <c r="AY14971" s="6"/>
      <c r="AZ14971" s="6"/>
      <c r="BA14971" s="6"/>
      <c r="BB14971" s="6"/>
      <c r="BC14971" s="6"/>
      <c r="BD14971" s="6"/>
      <c r="BE14971" s="6"/>
      <c r="BF14971" s="6"/>
      <c r="BG14971" s="6"/>
    </row>
    <row r="14972" spans="34:59" x14ac:dyDescent="0.25">
      <c r="AH14972" s="10"/>
      <c r="AI14972" s="6"/>
      <c r="AJ14972" s="10"/>
      <c r="AK14972" s="10"/>
      <c r="AL14972" s="10"/>
      <c r="AM14972" s="10"/>
      <c r="AN14972" s="10"/>
      <c r="AO14972" s="10"/>
      <c r="AP14972" s="10"/>
      <c r="AQ14972" s="10"/>
      <c r="AR14972" s="10"/>
      <c r="AS14972" s="10"/>
      <c r="AT14972" s="10"/>
      <c r="AU14972" s="10"/>
      <c r="AV14972" s="10"/>
      <c r="AW14972" s="10"/>
      <c r="AX14972" s="10"/>
      <c r="AY14972" s="10"/>
      <c r="AZ14972" s="10"/>
      <c r="BA14972" s="10"/>
      <c r="BB14972" s="10"/>
      <c r="BC14972" s="10"/>
      <c r="BD14972" s="10"/>
      <c r="BE14972" s="10"/>
      <c r="BF14972" s="10"/>
      <c r="BG14972" s="6"/>
    </row>
    <row r="14973" spans="34:59" x14ac:dyDescent="0.25">
      <c r="AH14973" s="6"/>
      <c r="AI14973" s="6"/>
      <c r="AJ14973" s="6"/>
      <c r="AK14973" s="6"/>
      <c r="AL14973" s="6"/>
      <c r="AM14973" s="6"/>
      <c r="AN14973" s="6"/>
      <c r="AO14973" s="6"/>
      <c r="AP14973" s="6"/>
      <c r="AQ14973" s="6"/>
      <c r="AR14973" s="6"/>
      <c r="AS14973" s="6"/>
      <c r="AT14973" s="6"/>
      <c r="AU14973" s="6"/>
      <c r="AV14973" s="6"/>
      <c r="AW14973" s="6"/>
      <c r="AX14973" s="6"/>
      <c r="AY14973" s="6"/>
      <c r="AZ14973" s="6"/>
      <c r="BA14973" s="6"/>
      <c r="BB14973" s="6"/>
      <c r="BC14973" s="6"/>
      <c r="BD14973" s="6"/>
      <c r="BE14973" s="6"/>
      <c r="BF14973" s="6"/>
      <c r="BG14973" s="10"/>
    </row>
    <row r="14974" spans="34:59" x14ac:dyDescent="0.25">
      <c r="AH14974" s="10"/>
      <c r="AI14974" s="6"/>
    </row>
    <row r="14975" spans="34:59" x14ac:dyDescent="0.25">
      <c r="AH14975" s="6"/>
      <c r="AI14975" s="6"/>
      <c r="AJ14975" s="6"/>
      <c r="AK14975" s="6"/>
      <c r="AL14975" s="6"/>
      <c r="AM14975" s="6"/>
      <c r="AN14975" s="6"/>
      <c r="AO14975" s="6"/>
      <c r="AP14975" s="6"/>
      <c r="AQ14975" s="6"/>
      <c r="AR14975" s="6"/>
      <c r="AS14975" s="6"/>
      <c r="AT14975" s="6"/>
      <c r="AU14975" s="6"/>
      <c r="AV14975" s="6"/>
      <c r="AW14975" s="6"/>
      <c r="AX14975" s="6"/>
      <c r="AY14975" s="6"/>
      <c r="AZ14975" s="6"/>
      <c r="BA14975" s="6"/>
      <c r="BB14975" s="6"/>
      <c r="BC14975" s="6"/>
      <c r="BD14975" s="6"/>
      <c r="BE14975" s="6"/>
      <c r="BF14975" s="6"/>
      <c r="BG14975" s="6"/>
    </row>
    <row r="14976" spans="34:59" x14ac:dyDescent="0.25">
      <c r="AH14976" s="10"/>
      <c r="AI14976" s="6"/>
      <c r="AJ14976" s="10"/>
      <c r="AK14976" s="10"/>
      <c r="AL14976" s="10"/>
      <c r="AM14976" s="10"/>
      <c r="AN14976" s="10"/>
      <c r="AO14976" s="10"/>
      <c r="AP14976" s="10"/>
      <c r="AQ14976" s="10"/>
      <c r="AR14976" s="10"/>
      <c r="AS14976" s="10"/>
      <c r="AT14976" s="10"/>
      <c r="AU14976" s="10"/>
      <c r="AV14976" s="10"/>
      <c r="AW14976" s="10"/>
      <c r="AX14976" s="10"/>
      <c r="AY14976" s="10"/>
      <c r="AZ14976" s="10"/>
      <c r="BA14976" s="10"/>
      <c r="BB14976" s="10"/>
      <c r="BC14976" s="10"/>
      <c r="BD14976" s="10"/>
      <c r="BE14976" s="10"/>
      <c r="BF14976" s="10"/>
      <c r="BG14976" s="6"/>
    </row>
    <row r="14977" spans="34:59" x14ac:dyDescent="0.25">
      <c r="AH14977" s="6"/>
      <c r="AI14977" s="6"/>
      <c r="AJ14977" s="6"/>
      <c r="AK14977" s="6"/>
      <c r="AL14977" s="6"/>
      <c r="AM14977" s="6"/>
      <c r="AN14977" s="6"/>
      <c r="AO14977" s="6"/>
      <c r="AP14977" s="6"/>
      <c r="AQ14977" s="6"/>
      <c r="AR14977" s="6"/>
      <c r="AS14977" s="6"/>
      <c r="AT14977" s="6"/>
      <c r="AU14977" s="6"/>
      <c r="AV14977" s="6"/>
      <c r="AW14977" s="6"/>
      <c r="AX14977" s="6"/>
      <c r="AY14977" s="6"/>
      <c r="AZ14977" s="6"/>
      <c r="BA14977" s="6"/>
      <c r="BB14977" s="6"/>
      <c r="BC14977" s="6"/>
      <c r="BD14977" s="6"/>
      <c r="BE14977" s="6"/>
      <c r="BF14977" s="6"/>
      <c r="BG14977" s="10"/>
    </row>
    <row r="14978" spans="34:59" x14ac:dyDescent="0.25">
      <c r="AH14978" s="10"/>
      <c r="AI14978" s="6"/>
    </row>
    <row r="14979" spans="34:59" x14ac:dyDescent="0.25">
      <c r="AH14979" s="6"/>
      <c r="AI14979" s="6"/>
      <c r="AJ14979" s="6"/>
      <c r="AK14979" s="6"/>
      <c r="AL14979" s="6"/>
      <c r="AM14979" s="6"/>
      <c r="AN14979" s="6"/>
      <c r="AO14979" s="6"/>
      <c r="AP14979" s="6"/>
      <c r="AQ14979" s="6"/>
      <c r="AR14979" s="6"/>
      <c r="AS14979" s="6"/>
      <c r="AT14979" s="6"/>
      <c r="AU14979" s="6"/>
      <c r="AV14979" s="6"/>
      <c r="AW14979" s="6"/>
      <c r="AX14979" s="6"/>
      <c r="AY14979" s="6"/>
      <c r="AZ14979" s="6"/>
      <c r="BA14979" s="6"/>
      <c r="BB14979" s="6"/>
      <c r="BC14979" s="6"/>
      <c r="BD14979" s="6"/>
      <c r="BE14979" s="6"/>
      <c r="BF14979" s="6"/>
      <c r="BG14979" s="6"/>
    </row>
    <row r="14980" spans="34:59" x14ac:dyDescent="0.25">
      <c r="AH14980" s="10"/>
      <c r="AI14980" s="6"/>
      <c r="AJ14980" s="10"/>
      <c r="AK14980" s="10"/>
      <c r="AL14980" s="10"/>
      <c r="AM14980" s="10"/>
      <c r="AN14980" s="10"/>
      <c r="AO14980" s="10"/>
      <c r="AP14980" s="10"/>
      <c r="AQ14980" s="10"/>
      <c r="AR14980" s="10"/>
      <c r="AS14980" s="10"/>
      <c r="AT14980" s="10"/>
      <c r="AU14980" s="10"/>
      <c r="AV14980" s="10"/>
      <c r="AW14980" s="10"/>
      <c r="AX14980" s="10"/>
      <c r="AY14980" s="10"/>
      <c r="AZ14980" s="10"/>
      <c r="BA14980" s="10"/>
      <c r="BB14980" s="10"/>
      <c r="BC14980" s="10"/>
      <c r="BD14980" s="10"/>
      <c r="BE14980" s="10"/>
      <c r="BF14980" s="10"/>
      <c r="BG14980" s="6"/>
    </row>
    <row r="14982" spans="34:59" x14ac:dyDescent="0.25">
      <c r="AH14982" s="10"/>
      <c r="AI14982" s="6"/>
    </row>
    <row r="14983" spans="34:59" x14ac:dyDescent="0.25">
      <c r="AH14983" s="6"/>
      <c r="AI14983" s="6"/>
      <c r="AJ14983" s="6"/>
      <c r="AK14983" s="6"/>
      <c r="AL14983" s="6"/>
      <c r="AM14983" s="6"/>
      <c r="AN14983" s="6"/>
      <c r="AO14983" s="6"/>
      <c r="AP14983" s="6"/>
      <c r="AQ14983" s="6"/>
      <c r="AR14983" s="6"/>
      <c r="AS14983" s="6"/>
      <c r="AT14983" s="6"/>
      <c r="AU14983" s="6"/>
      <c r="AV14983" s="6"/>
      <c r="AW14983" s="6"/>
      <c r="AX14983" s="6"/>
      <c r="AY14983" s="6"/>
      <c r="AZ14983" s="6"/>
      <c r="BA14983" s="6"/>
      <c r="BB14983" s="6"/>
      <c r="BC14983" s="6"/>
      <c r="BD14983" s="6"/>
      <c r="BE14983" s="6"/>
      <c r="BF14983" s="6"/>
      <c r="BG14983" s="6"/>
    </row>
    <row r="14984" spans="34:59" x14ac:dyDescent="0.25">
      <c r="AH14984" s="10"/>
      <c r="AI14984" s="6"/>
      <c r="AJ14984" s="10"/>
      <c r="AK14984" s="10"/>
      <c r="AL14984" s="10"/>
      <c r="AM14984" s="10"/>
      <c r="AN14984" s="10"/>
      <c r="AO14984" s="10"/>
      <c r="AP14984" s="10"/>
      <c r="AQ14984" s="10"/>
      <c r="AR14984" s="10"/>
      <c r="AS14984" s="10"/>
      <c r="AT14984" s="10"/>
      <c r="AU14984" s="10"/>
      <c r="AV14984" s="10"/>
      <c r="AW14984" s="10"/>
      <c r="AX14984" s="10"/>
      <c r="AY14984" s="10"/>
      <c r="AZ14984" s="10"/>
      <c r="BA14984" s="10"/>
      <c r="BB14984" s="10"/>
      <c r="BC14984" s="10"/>
      <c r="BD14984" s="10"/>
      <c r="BE14984" s="10"/>
      <c r="BF14984" s="10"/>
      <c r="BG14984" s="6"/>
    </row>
    <row r="14985" spans="34:59" x14ac:dyDescent="0.25">
      <c r="AH14985" s="6"/>
      <c r="AI14985" s="6"/>
      <c r="AJ14985" s="6"/>
      <c r="AK14985" s="6"/>
      <c r="AL14985" s="6"/>
      <c r="AM14985" s="6"/>
      <c r="AN14985" s="6"/>
      <c r="AO14985" s="6"/>
      <c r="AP14985" s="6"/>
      <c r="AQ14985" s="6"/>
      <c r="AR14985" s="6"/>
      <c r="AS14985" s="6"/>
      <c r="AT14985" s="6"/>
      <c r="AU14985" s="6"/>
      <c r="AV14985" s="6"/>
      <c r="AW14985" s="6"/>
      <c r="AX14985" s="6"/>
      <c r="AY14985" s="6"/>
      <c r="AZ14985" s="6"/>
      <c r="BA14985" s="6"/>
      <c r="BB14985" s="6"/>
      <c r="BC14985" s="6"/>
      <c r="BD14985" s="6"/>
      <c r="BE14985" s="6"/>
      <c r="BF14985" s="6"/>
      <c r="BG14985" s="10"/>
    </row>
    <row r="14986" spans="34:59" x14ac:dyDescent="0.25">
      <c r="AH14986" s="10"/>
      <c r="AI14986" s="6"/>
    </row>
    <row r="14987" spans="34:59" x14ac:dyDescent="0.25">
      <c r="AH14987" s="6"/>
      <c r="AI14987" s="6"/>
      <c r="AJ14987" s="6"/>
      <c r="AK14987" s="6"/>
      <c r="AL14987" s="6"/>
      <c r="AM14987" s="6"/>
      <c r="AN14987" s="6"/>
      <c r="AO14987" s="6"/>
      <c r="AP14987" s="6"/>
      <c r="AQ14987" s="6"/>
      <c r="AR14987" s="6"/>
      <c r="AS14987" s="6"/>
      <c r="AT14987" s="6"/>
      <c r="AU14987" s="6"/>
      <c r="AV14987" s="6"/>
      <c r="AW14987" s="6"/>
      <c r="AX14987" s="6"/>
      <c r="AY14987" s="6"/>
      <c r="AZ14987" s="6"/>
      <c r="BA14987" s="6"/>
      <c r="BB14987" s="6"/>
      <c r="BC14987" s="6"/>
      <c r="BD14987" s="6"/>
      <c r="BE14987" s="6"/>
      <c r="BF14987" s="6"/>
      <c r="BG14987" s="6"/>
    </row>
    <row r="14988" spans="34:59" x14ac:dyDescent="0.25">
      <c r="AH14988" s="10"/>
      <c r="AI14988" s="6"/>
      <c r="AJ14988" s="10"/>
      <c r="AK14988" s="10"/>
      <c r="AL14988" s="10"/>
      <c r="AM14988" s="10"/>
      <c r="AN14988" s="10"/>
      <c r="AO14988" s="10"/>
      <c r="AP14988" s="10"/>
      <c r="AQ14988" s="10"/>
      <c r="AR14988" s="10"/>
      <c r="AS14988" s="10"/>
      <c r="AT14988" s="10"/>
      <c r="AU14988" s="10"/>
      <c r="AV14988" s="10"/>
      <c r="AW14988" s="10"/>
      <c r="AX14988" s="10"/>
      <c r="AY14988" s="10"/>
      <c r="AZ14988" s="10"/>
      <c r="BA14988" s="10"/>
      <c r="BB14988" s="10"/>
      <c r="BC14988" s="10"/>
      <c r="BD14988" s="10"/>
      <c r="BE14988" s="10"/>
      <c r="BF14988" s="10"/>
      <c r="BG14988" s="6"/>
    </row>
    <row r="14989" spans="34:59" x14ac:dyDescent="0.25">
      <c r="AH14989" s="6"/>
      <c r="AI14989" s="6"/>
      <c r="AJ14989" s="6"/>
      <c r="AK14989" s="6"/>
      <c r="AL14989" s="6"/>
      <c r="AM14989" s="6"/>
      <c r="AN14989" s="6"/>
      <c r="AO14989" s="6"/>
      <c r="AP14989" s="6"/>
      <c r="AQ14989" s="6"/>
      <c r="AR14989" s="6"/>
      <c r="AS14989" s="6"/>
      <c r="AT14989" s="6"/>
      <c r="AU14989" s="6"/>
      <c r="AV14989" s="6"/>
      <c r="AW14989" s="6"/>
      <c r="AX14989" s="6"/>
      <c r="AY14989" s="6"/>
      <c r="AZ14989" s="6"/>
      <c r="BA14989" s="6"/>
      <c r="BB14989" s="6"/>
      <c r="BC14989" s="6"/>
      <c r="BD14989" s="6"/>
      <c r="BE14989" s="6"/>
      <c r="BF14989" s="6"/>
      <c r="BG14989" s="10"/>
    </row>
    <row r="14990" spans="34:59" x14ac:dyDescent="0.25">
      <c r="AH14990" s="10"/>
      <c r="AI14990" s="6"/>
    </row>
    <row r="14991" spans="34:59" x14ac:dyDescent="0.25">
      <c r="AH14991" s="6"/>
      <c r="AI14991" s="6"/>
      <c r="AJ14991" s="6"/>
      <c r="AK14991" s="6"/>
      <c r="AL14991" s="6"/>
      <c r="AM14991" s="6"/>
      <c r="AN14991" s="6"/>
      <c r="AO14991" s="6"/>
      <c r="AP14991" s="6"/>
      <c r="AQ14991" s="6"/>
      <c r="AR14991" s="6"/>
      <c r="AS14991" s="6"/>
      <c r="AT14991" s="6"/>
      <c r="AU14991" s="6"/>
      <c r="AV14991" s="6"/>
      <c r="AW14991" s="6"/>
      <c r="AX14991" s="6"/>
      <c r="AY14991" s="6"/>
      <c r="AZ14991" s="6"/>
      <c r="BA14991" s="6"/>
      <c r="BB14991" s="6"/>
      <c r="BC14991" s="6"/>
      <c r="BD14991" s="6"/>
      <c r="BE14991" s="6"/>
      <c r="BF14991" s="6"/>
      <c r="BG14991" s="6"/>
    </row>
    <row r="14992" spans="34:59" x14ac:dyDescent="0.25">
      <c r="AH14992" s="10"/>
      <c r="AI14992" s="6"/>
      <c r="AJ14992" s="10"/>
      <c r="AK14992" s="10"/>
      <c r="AL14992" s="10"/>
      <c r="AM14992" s="10"/>
      <c r="AN14992" s="10"/>
      <c r="AO14992" s="10"/>
      <c r="AP14992" s="10"/>
      <c r="AQ14992" s="10"/>
      <c r="AR14992" s="10"/>
      <c r="AS14992" s="10"/>
      <c r="AT14992" s="10"/>
      <c r="AU14992" s="10"/>
      <c r="AV14992" s="10"/>
      <c r="AW14992" s="10"/>
      <c r="AX14992" s="10"/>
      <c r="AY14992" s="10"/>
      <c r="AZ14992" s="10"/>
      <c r="BA14992" s="10"/>
      <c r="BB14992" s="10"/>
      <c r="BC14992" s="10"/>
      <c r="BD14992" s="10"/>
      <c r="BE14992" s="10"/>
      <c r="BF14992" s="10"/>
      <c r="BG14992" s="6"/>
    </row>
    <row r="14993" spans="34:59" x14ac:dyDescent="0.25">
      <c r="AH14993" s="6"/>
      <c r="AI14993" s="6"/>
      <c r="AJ14993" s="6"/>
      <c r="AK14993" s="6"/>
      <c r="AL14993" s="6"/>
      <c r="AM14993" s="6"/>
      <c r="AN14993" s="6"/>
      <c r="AO14993" s="6"/>
      <c r="AP14993" s="6"/>
      <c r="AQ14993" s="6"/>
      <c r="AR14993" s="6"/>
      <c r="AS14993" s="6"/>
      <c r="AT14993" s="6"/>
      <c r="AU14993" s="6"/>
      <c r="AV14993" s="6"/>
      <c r="AW14993" s="6"/>
      <c r="AX14993" s="6"/>
      <c r="AY14993" s="6"/>
      <c r="AZ14993" s="6"/>
      <c r="BA14993" s="6"/>
      <c r="BB14993" s="6"/>
      <c r="BC14993" s="6"/>
      <c r="BD14993" s="6"/>
      <c r="BE14993" s="6"/>
      <c r="BF14993" s="6"/>
      <c r="BG14993" s="10"/>
    </row>
    <row r="14994" spans="34:59" x14ac:dyDescent="0.25">
      <c r="AH14994" s="10"/>
      <c r="AI14994" s="6"/>
    </row>
    <row r="14995" spans="34:59" x14ac:dyDescent="0.25">
      <c r="AH14995" s="6"/>
      <c r="AI14995" s="6"/>
      <c r="AJ14995" s="6"/>
      <c r="AK14995" s="6"/>
      <c r="AL14995" s="6"/>
      <c r="AM14995" s="6"/>
      <c r="AN14995" s="6"/>
      <c r="AO14995" s="6"/>
      <c r="AP14995" s="6"/>
      <c r="AQ14995" s="6"/>
      <c r="AR14995" s="6"/>
      <c r="AS14995" s="6"/>
      <c r="AT14995" s="6"/>
      <c r="AU14995" s="6"/>
      <c r="AV14995" s="6"/>
      <c r="AW14995" s="6"/>
      <c r="AX14995" s="6"/>
      <c r="AY14995" s="6"/>
      <c r="AZ14995" s="6"/>
      <c r="BA14995" s="6"/>
      <c r="BB14995" s="6"/>
      <c r="BC14995" s="6"/>
      <c r="BD14995" s="6"/>
      <c r="BE14995" s="6"/>
      <c r="BF14995" s="6"/>
      <c r="BG14995" s="6"/>
    </row>
    <row r="14996" spans="34:59" x14ac:dyDescent="0.25">
      <c r="AH14996" s="10"/>
      <c r="AI14996" s="6"/>
      <c r="AJ14996" s="10"/>
      <c r="AK14996" s="10"/>
      <c r="AL14996" s="10"/>
      <c r="AM14996" s="10"/>
      <c r="AN14996" s="10"/>
      <c r="AO14996" s="10"/>
      <c r="AP14996" s="10"/>
      <c r="AQ14996" s="10"/>
      <c r="AR14996" s="10"/>
      <c r="AS14996" s="10"/>
      <c r="AT14996" s="10"/>
      <c r="AU14996" s="10"/>
      <c r="AV14996" s="10"/>
      <c r="AW14996" s="10"/>
      <c r="AX14996" s="10"/>
      <c r="AY14996" s="10"/>
      <c r="AZ14996" s="10"/>
      <c r="BA14996" s="10"/>
      <c r="BB14996" s="10"/>
      <c r="BC14996" s="10"/>
      <c r="BD14996" s="10"/>
      <c r="BE14996" s="10"/>
      <c r="BF14996" s="10"/>
      <c r="BG14996" s="6"/>
    </row>
    <row r="14998" spans="34:59" x14ac:dyDescent="0.25">
      <c r="AH14998" s="10"/>
      <c r="AI14998" s="6"/>
    </row>
    <row r="14999" spans="34:59" x14ac:dyDescent="0.25">
      <c r="AH14999" s="6"/>
      <c r="AI14999" s="6"/>
      <c r="AJ14999" s="6"/>
      <c r="AK14999" s="6"/>
      <c r="AL14999" s="6"/>
      <c r="AM14999" s="6"/>
      <c r="AN14999" s="6"/>
      <c r="AO14999" s="6"/>
      <c r="AP14999" s="6"/>
      <c r="AQ14999" s="6"/>
      <c r="AR14999" s="6"/>
      <c r="AS14999" s="6"/>
      <c r="AT14999" s="6"/>
      <c r="AU14999" s="6"/>
      <c r="AV14999" s="6"/>
      <c r="AW14999" s="6"/>
      <c r="AX14999" s="6"/>
      <c r="AY14999" s="6"/>
      <c r="AZ14999" s="6"/>
      <c r="BA14999" s="6"/>
      <c r="BB14999" s="6"/>
      <c r="BC14999" s="6"/>
      <c r="BD14999" s="6"/>
      <c r="BE14999" s="6"/>
      <c r="BF14999" s="6"/>
      <c r="BG14999" s="6"/>
    </row>
    <row r="15000" spans="34:59" x14ac:dyDescent="0.25">
      <c r="AH15000" s="10"/>
      <c r="AI15000" s="6"/>
      <c r="AJ15000" s="10"/>
      <c r="AK15000" s="10"/>
      <c r="AL15000" s="10"/>
      <c r="AM15000" s="10"/>
      <c r="AN15000" s="10"/>
      <c r="AO15000" s="10"/>
      <c r="AP15000" s="10"/>
      <c r="AQ15000" s="10"/>
      <c r="AR15000" s="10"/>
      <c r="AS15000" s="10"/>
      <c r="AT15000" s="10"/>
      <c r="AU15000" s="10"/>
      <c r="AV15000" s="10"/>
      <c r="AW15000" s="10"/>
      <c r="AX15000" s="10"/>
      <c r="AY15000" s="10"/>
      <c r="AZ15000" s="10"/>
      <c r="BA15000" s="10"/>
      <c r="BB15000" s="10"/>
      <c r="BC15000" s="10"/>
      <c r="BD15000" s="10"/>
      <c r="BE15000" s="10"/>
      <c r="BF15000" s="10"/>
      <c r="BG15000" s="6"/>
    </row>
    <row r="15001" spans="34:59" x14ac:dyDescent="0.25">
      <c r="AH15001" s="6"/>
      <c r="AI15001" s="6"/>
      <c r="AJ15001" s="6"/>
      <c r="AK15001" s="6"/>
      <c r="AL15001" s="6"/>
      <c r="AM15001" s="6"/>
      <c r="AN15001" s="6"/>
      <c r="AO15001" s="6"/>
      <c r="AP15001" s="6"/>
      <c r="AQ15001" s="6"/>
      <c r="AR15001" s="6"/>
      <c r="AS15001" s="6"/>
      <c r="AT15001" s="6"/>
      <c r="AU15001" s="6"/>
      <c r="AV15001" s="6"/>
      <c r="AW15001" s="6"/>
      <c r="AX15001" s="6"/>
      <c r="AY15001" s="6"/>
      <c r="AZ15001" s="6"/>
      <c r="BA15001" s="6"/>
      <c r="BB15001" s="6"/>
      <c r="BC15001" s="6"/>
      <c r="BD15001" s="6"/>
      <c r="BE15001" s="6"/>
      <c r="BF15001" s="6"/>
      <c r="BG15001" s="10"/>
    </row>
    <row r="15002" spans="34:59" x14ac:dyDescent="0.25">
      <c r="AH15002" s="10"/>
      <c r="AI15002" s="6"/>
    </row>
    <row r="15003" spans="34:59" x14ac:dyDescent="0.25">
      <c r="AH15003" s="6"/>
      <c r="AI15003" s="6"/>
      <c r="AJ15003" s="6"/>
      <c r="AK15003" s="6"/>
      <c r="AL15003" s="6"/>
      <c r="AM15003" s="6"/>
      <c r="AN15003" s="6"/>
      <c r="AO15003" s="6"/>
      <c r="AP15003" s="6"/>
      <c r="AQ15003" s="6"/>
      <c r="AR15003" s="6"/>
      <c r="AS15003" s="6"/>
      <c r="AT15003" s="6"/>
      <c r="AU15003" s="6"/>
      <c r="AV15003" s="6"/>
      <c r="AW15003" s="6"/>
      <c r="AX15003" s="6"/>
      <c r="AY15003" s="6"/>
      <c r="AZ15003" s="6"/>
      <c r="BA15003" s="6"/>
      <c r="BB15003" s="6"/>
      <c r="BC15003" s="6"/>
      <c r="BD15003" s="6"/>
      <c r="BE15003" s="6"/>
      <c r="BF15003" s="6"/>
      <c r="BG15003" s="6"/>
    </row>
    <row r="15004" spans="34:59" x14ac:dyDescent="0.25">
      <c r="AH15004" s="10"/>
      <c r="AI15004" s="6"/>
      <c r="AJ15004" s="10"/>
      <c r="AK15004" s="10"/>
      <c r="AL15004" s="10"/>
      <c r="AM15004" s="10"/>
      <c r="AN15004" s="10"/>
      <c r="AO15004" s="10"/>
      <c r="AP15004" s="10"/>
      <c r="AQ15004" s="10"/>
      <c r="AR15004" s="10"/>
      <c r="AS15004" s="10"/>
      <c r="AT15004" s="10"/>
      <c r="AU15004" s="10"/>
      <c r="AV15004" s="10"/>
      <c r="AW15004" s="10"/>
      <c r="AX15004" s="10"/>
      <c r="AY15004" s="10"/>
      <c r="AZ15004" s="10"/>
      <c r="BA15004" s="10"/>
      <c r="BB15004" s="10"/>
      <c r="BC15004" s="10"/>
      <c r="BD15004" s="10"/>
      <c r="BE15004" s="10"/>
      <c r="BF15004" s="10"/>
      <c r="BG15004" s="6"/>
    </row>
    <row r="15005" spans="34:59" x14ac:dyDescent="0.25">
      <c r="AH15005" s="6"/>
      <c r="AI15005" s="6"/>
      <c r="AJ15005" s="6"/>
      <c r="AK15005" s="6"/>
      <c r="AL15005" s="6"/>
      <c r="AM15005" s="6"/>
      <c r="AN15005" s="6"/>
      <c r="AO15005" s="6"/>
      <c r="AP15005" s="6"/>
      <c r="AQ15005" s="6"/>
      <c r="AR15005" s="6"/>
      <c r="AS15005" s="6"/>
      <c r="AT15005" s="6"/>
      <c r="AU15005" s="6"/>
      <c r="AV15005" s="6"/>
      <c r="AW15005" s="6"/>
      <c r="AX15005" s="6"/>
      <c r="AY15005" s="6"/>
      <c r="AZ15005" s="6"/>
      <c r="BA15005" s="6"/>
      <c r="BB15005" s="6"/>
      <c r="BC15005" s="6"/>
      <c r="BD15005" s="6"/>
      <c r="BE15005" s="6"/>
      <c r="BF15005" s="6"/>
      <c r="BG15005" s="10"/>
    </row>
    <row r="15006" spans="34:59" x14ac:dyDescent="0.25">
      <c r="AH15006" s="10"/>
      <c r="AI15006" s="6"/>
    </row>
    <row r="15007" spans="34:59" x14ac:dyDescent="0.25">
      <c r="AH15007" s="6"/>
      <c r="AI15007" s="6"/>
      <c r="AJ15007" s="6"/>
      <c r="AK15007" s="6"/>
      <c r="AL15007" s="6"/>
      <c r="AM15007" s="6"/>
      <c r="AN15007" s="6"/>
      <c r="AO15007" s="6"/>
      <c r="AP15007" s="6"/>
      <c r="AQ15007" s="6"/>
      <c r="AR15007" s="6"/>
      <c r="AS15007" s="6"/>
      <c r="AT15007" s="6"/>
      <c r="AU15007" s="6"/>
      <c r="AV15007" s="6"/>
      <c r="AW15007" s="6"/>
      <c r="AX15007" s="6"/>
      <c r="AY15007" s="6"/>
      <c r="AZ15007" s="6"/>
      <c r="BA15007" s="6"/>
      <c r="BB15007" s="6"/>
      <c r="BC15007" s="6"/>
      <c r="BD15007" s="6"/>
      <c r="BE15007" s="6"/>
      <c r="BF15007" s="6"/>
      <c r="BG15007" s="6"/>
    </row>
    <row r="15008" spans="34:59" x14ac:dyDescent="0.25">
      <c r="AH15008" s="10"/>
      <c r="AI15008" s="6"/>
      <c r="AJ15008" s="10"/>
      <c r="AK15008" s="10"/>
      <c r="AL15008" s="10"/>
      <c r="AM15008" s="10"/>
      <c r="AN15008" s="10"/>
      <c r="AO15008" s="10"/>
      <c r="AP15008" s="10"/>
      <c r="AQ15008" s="10"/>
      <c r="AR15008" s="10"/>
      <c r="AS15008" s="10"/>
      <c r="AT15008" s="10"/>
      <c r="AU15008" s="10"/>
      <c r="AV15008" s="10"/>
      <c r="AW15008" s="10"/>
      <c r="AX15008" s="10"/>
      <c r="AY15008" s="10"/>
      <c r="AZ15008" s="10"/>
      <c r="BA15008" s="10"/>
      <c r="BB15008" s="10"/>
      <c r="BC15008" s="10"/>
      <c r="BD15008" s="10"/>
      <c r="BE15008" s="10"/>
      <c r="BF15008" s="10"/>
      <c r="BG15008" s="6"/>
    </row>
    <row r="15009" spans="34:59" x14ac:dyDescent="0.25">
      <c r="AH15009" s="6"/>
      <c r="AI15009" s="6"/>
      <c r="AJ15009" s="6"/>
      <c r="AK15009" s="6"/>
      <c r="AL15009" s="6"/>
      <c r="AM15009" s="6"/>
      <c r="AN15009" s="6"/>
      <c r="AO15009" s="6"/>
      <c r="AP15009" s="6"/>
      <c r="AQ15009" s="6"/>
      <c r="AR15009" s="6"/>
      <c r="AS15009" s="6"/>
      <c r="AT15009" s="6"/>
      <c r="AU15009" s="6"/>
      <c r="AV15009" s="6"/>
      <c r="AW15009" s="6"/>
      <c r="AX15009" s="6"/>
      <c r="AY15009" s="6"/>
      <c r="AZ15009" s="6"/>
      <c r="BA15009" s="6"/>
      <c r="BB15009" s="6"/>
      <c r="BC15009" s="6"/>
      <c r="BD15009" s="6"/>
      <c r="BE15009" s="6"/>
      <c r="BF15009" s="6"/>
      <c r="BG15009" s="10"/>
    </row>
    <row r="15010" spans="34:59" x14ac:dyDescent="0.25">
      <c r="AH15010" s="10"/>
      <c r="AI15010" s="6"/>
    </row>
    <row r="15011" spans="34:59" x14ac:dyDescent="0.25">
      <c r="AH15011" s="6"/>
      <c r="AI15011" s="6"/>
      <c r="AJ15011" s="6"/>
      <c r="AK15011" s="6"/>
      <c r="AL15011" s="6"/>
      <c r="AM15011" s="6"/>
      <c r="AN15011" s="6"/>
      <c r="AO15011" s="6"/>
      <c r="AP15011" s="6"/>
      <c r="AQ15011" s="6"/>
      <c r="AR15011" s="6"/>
      <c r="AS15011" s="6"/>
      <c r="AT15011" s="6"/>
      <c r="AU15011" s="6"/>
      <c r="AV15011" s="6"/>
      <c r="AW15011" s="6"/>
      <c r="AX15011" s="6"/>
      <c r="AY15011" s="6"/>
      <c r="AZ15011" s="6"/>
      <c r="BA15011" s="6"/>
      <c r="BB15011" s="6"/>
      <c r="BC15011" s="6"/>
      <c r="BD15011" s="6"/>
      <c r="BE15011" s="6"/>
      <c r="BF15011" s="6"/>
      <c r="BG15011" s="6"/>
    </row>
    <row r="15012" spans="34:59" x14ac:dyDescent="0.25">
      <c r="AH15012" s="10"/>
      <c r="AI15012" s="6"/>
      <c r="AJ15012" s="10"/>
      <c r="AK15012" s="10"/>
      <c r="AL15012" s="10"/>
      <c r="AM15012" s="10"/>
      <c r="AN15012" s="10"/>
      <c r="AO15012" s="10"/>
      <c r="AP15012" s="10"/>
      <c r="AQ15012" s="10"/>
      <c r="AR15012" s="10"/>
      <c r="AS15012" s="10"/>
      <c r="AT15012" s="10"/>
      <c r="AU15012" s="10"/>
      <c r="AV15012" s="10"/>
      <c r="AW15012" s="10"/>
      <c r="AX15012" s="10"/>
      <c r="AY15012" s="10"/>
      <c r="AZ15012" s="10"/>
      <c r="BA15012" s="10"/>
      <c r="BB15012" s="10"/>
      <c r="BC15012" s="10"/>
      <c r="BD15012" s="10"/>
      <c r="BE15012" s="10"/>
      <c r="BF15012" s="10"/>
      <c r="BG15012" s="6"/>
    </row>
    <row r="15014" spans="34:59" x14ac:dyDescent="0.25">
      <c r="AH15014" s="10"/>
      <c r="AI15014" s="6"/>
    </row>
    <row r="15015" spans="34:59" x14ac:dyDescent="0.25">
      <c r="AH15015" s="6"/>
      <c r="AI15015" s="6"/>
      <c r="AJ15015" s="6"/>
      <c r="AK15015" s="6"/>
      <c r="AL15015" s="6"/>
      <c r="AM15015" s="6"/>
      <c r="AN15015" s="6"/>
      <c r="AO15015" s="6"/>
      <c r="AP15015" s="6"/>
      <c r="AQ15015" s="6"/>
      <c r="AR15015" s="6"/>
      <c r="AS15015" s="6"/>
      <c r="AT15015" s="6"/>
      <c r="AU15015" s="6"/>
      <c r="AV15015" s="6"/>
      <c r="AW15015" s="6"/>
      <c r="AX15015" s="6"/>
      <c r="AY15015" s="6"/>
      <c r="AZ15015" s="6"/>
      <c r="BA15015" s="6"/>
      <c r="BB15015" s="6"/>
      <c r="BC15015" s="6"/>
      <c r="BD15015" s="6"/>
      <c r="BE15015" s="6"/>
      <c r="BF15015" s="6"/>
      <c r="BG15015" s="6"/>
    </row>
    <row r="15016" spans="34:59" x14ac:dyDescent="0.25">
      <c r="AH15016" s="10"/>
      <c r="AI15016" s="6"/>
      <c r="AJ15016" s="10"/>
      <c r="AK15016" s="10"/>
      <c r="AL15016" s="10"/>
      <c r="AM15016" s="10"/>
      <c r="AN15016" s="10"/>
      <c r="AO15016" s="10"/>
      <c r="AP15016" s="10"/>
      <c r="AQ15016" s="10"/>
      <c r="AR15016" s="10"/>
      <c r="AS15016" s="10"/>
      <c r="AT15016" s="10"/>
      <c r="AU15016" s="10"/>
      <c r="AV15016" s="10"/>
      <c r="AW15016" s="10"/>
      <c r="AX15016" s="10"/>
      <c r="AY15016" s="10"/>
      <c r="AZ15016" s="10"/>
      <c r="BA15016" s="10"/>
      <c r="BB15016" s="10"/>
      <c r="BC15016" s="10"/>
      <c r="BD15016" s="10"/>
      <c r="BE15016" s="10"/>
      <c r="BF15016" s="10"/>
      <c r="BG15016" s="6"/>
    </row>
    <row r="15017" spans="34:59" x14ac:dyDescent="0.25">
      <c r="AH15017" s="6"/>
      <c r="AI15017" s="6"/>
      <c r="AJ15017" s="6"/>
      <c r="AK15017" s="6"/>
      <c r="AL15017" s="6"/>
      <c r="AM15017" s="6"/>
      <c r="AN15017" s="6"/>
      <c r="AO15017" s="6"/>
      <c r="AP15017" s="6"/>
      <c r="AQ15017" s="6"/>
      <c r="AR15017" s="6"/>
      <c r="AS15017" s="6"/>
      <c r="AT15017" s="6"/>
      <c r="AU15017" s="6"/>
      <c r="AV15017" s="6"/>
      <c r="AW15017" s="6"/>
      <c r="AX15017" s="6"/>
      <c r="AY15017" s="6"/>
      <c r="AZ15017" s="6"/>
      <c r="BA15017" s="6"/>
      <c r="BB15017" s="6"/>
      <c r="BC15017" s="6"/>
      <c r="BD15017" s="6"/>
      <c r="BE15017" s="6"/>
      <c r="BF15017" s="6"/>
      <c r="BG15017" s="10"/>
    </row>
    <row r="15018" spans="34:59" x14ac:dyDescent="0.25">
      <c r="AH15018" s="10"/>
      <c r="AI15018" s="6"/>
    </row>
    <row r="15019" spans="34:59" x14ac:dyDescent="0.25">
      <c r="AH15019" s="6"/>
      <c r="AI15019" s="6"/>
      <c r="AJ15019" s="6"/>
      <c r="AK15019" s="6"/>
      <c r="AL15019" s="6"/>
      <c r="AM15019" s="6"/>
      <c r="AN15019" s="6"/>
      <c r="AO15019" s="6"/>
      <c r="AP15019" s="6"/>
      <c r="AQ15019" s="6"/>
      <c r="AR15019" s="6"/>
      <c r="AS15019" s="6"/>
      <c r="AT15019" s="6"/>
      <c r="AU15019" s="6"/>
      <c r="AV15019" s="6"/>
      <c r="AW15019" s="6"/>
      <c r="AX15019" s="6"/>
      <c r="AY15019" s="6"/>
      <c r="AZ15019" s="6"/>
      <c r="BA15019" s="6"/>
      <c r="BB15019" s="6"/>
      <c r="BC15019" s="6"/>
      <c r="BD15019" s="6"/>
      <c r="BE15019" s="6"/>
      <c r="BF15019" s="6"/>
      <c r="BG15019" s="6"/>
    </row>
    <row r="15020" spans="34:59" x14ac:dyDescent="0.25">
      <c r="AH15020" s="10"/>
      <c r="AI15020" s="6"/>
      <c r="AJ15020" s="10"/>
      <c r="AK15020" s="10"/>
      <c r="AL15020" s="10"/>
      <c r="AM15020" s="10"/>
      <c r="AN15020" s="10"/>
      <c r="AO15020" s="10"/>
      <c r="AP15020" s="10"/>
      <c r="AQ15020" s="10"/>
      <c r="AR15020" s="10"/>
      <c r="AS15020" s="10"/>
      <c r="AT15020" s="10"/>
      <c r="AU15020" s="10"/>
      <c r="AV15020" s="10"/>
      <c r="AW15020" s="10"/>
      <c r="AX15020" s="10"/>
      <c r="AY15020" s="10"/>
      <c r="AZ15020" s="10"/>
      <c r="BA15020" s="10"/>
      <c r="BB15020" s="10"/>
      <c r="BC15020" s="10"/>
      <c r="BD15020" s="10"/>
      <c r="BE15020" s="10"/>
      <c r="BF15020" s="10"/>
      <c r="BG15020" s="6"/>
    </row>
    <row r="15021" spans="34:59" x14ac:dyDescent="0.25">
      <c r="AH15021" s="6"/>
      <c r="AI15021" s="6"/>
      <c r="AJ15021" s="6"/>
      <c r="AK15021" s="6"/>
      <c r="AL15021" s="6"/>
      <c r="AM15021" s="6"/>
      <c r="AN15021" s="6"/>
      <c r="AO15021" s="6"/>
      <c r="AP15021" s="6"/>
      <c r="AQ15021" s="6"/>
      <c r="AR15021" s="6"/>
      <c r="AS15021" s="6"/>
      <c r="AT15021" s="6"/>
      <c r="AU15021" s="6"/>
      <c r="AV15021" s="6"/>
      <c r="AW15021" s="6"/>
      <c r="AX15021" s="6"/>
      <c r="AY15021" s="6"/>
      <c r="AZ15021" s="6"/>
      <c r="BA15021" s="6"/>
      <c r="BB15021" s="6"/>
      <c r="BC15021" s="6"/>
      <c r="BD15021" s="6"/>
      <c r="BE15021" s="6"/>
      <c r="BF15021" s="6"/>
      <c r="BG15021" s="10"/>
    </row>
    <row r="15022" spans="34:59" x14ac:dyDescent="0.25">
      <c r="AH15022" s="10"/>
      <c r="AI15022" s="6"/>
    </row>
    <row r="15023" spans="34:59" x14ac:dyDescent="0.25">
      <c r="AH15023" s="6"/>
      <c r="AI15023" s="6"/>
      <c r="AJ15023" s="6"/>
      <c r="AK15023" s="6"/>
      <c r="AL15023" s="6"/>
      <c r="AM15023" s="6"/>
      <c r="AN15023" s="6"/>
      <c r="AO15023" s="6"/>
      <c r="AP15023" s="6"/>
      <c r="AQ15023" s="6"/>
      <c r="AR15023" s="6"/>
      <c r="AS15023" s="6"/>
      <c r="AT15023" s="6"/>
      <c r="AU15023" s="6"/>
      <c r="AV15023" s="6"/>
      <c r="AW15023" s="6"/>
      <c r="AX15023" s="6"/>
      <c r="AY15023" s="6"/>
      <c r="AZ15023" s="6"/>
      <c r="BA15023" s="6"/>
      <c r="BB15023" s="6"/>
      <c r="BC15023" s="6"/>
      <c r="BD15023" s="6"/>
      <c r="BE15023" s="6"/>
      <c r="BF15023" s="6"/>
      <c r="BG15023" s="6"/>
    </row>
    <row r="15024" spans="34:59" x14ac:dyDescent="0.25">
      <c r="AH15024" s="10"/>
      <c r="AI15024" s="6"/>
      <c r="AJ15024" s="10"/>
      <c r="AK15024" s="10"/>
      <c r="AL15024" s="10"/>
      <c r="AM15024" s="10"/>
      <c r="AN15024" s="10"/>
      <c r="AO15024" s="10"/>
      <c r="AP15024" s="10"/>
      <c r="AQ15024" s="10"/>
      <c r="AR15024" s="10"/>
      <c r="AS15024" s="10"/>
      <c r="AT15024" s="10"/>
      <c r="AU15024" s="10"/>
      <c r="AV15024" s="10"/>
      <c r="AW15024" s="10"/>
      <c r="AX15024" s="10"/>
      <c r="AY15024" s="10"/>
      <c r="AZ15024" s="10"/>
      <c r="BA15024" s="10"/>
      <c r="BB15024" s="10"/>
      <c r="BC15024" s="10"/>
      <c r="BD15024" s="10"/>
      <c r="BE15024" s="10"/>
      <c r="BF15024" s="10"/>
      <c r="BG15024" s="6"/>
    </row>
    <row r="15025" spans="34:59" x14ac:dyDescent="0.25">
      <c r="AH15025" s="6"/>
      <c r="AI15025" s="6"/>
      <c r="AJ15025" s="6"/>
      <c r="AK15025" s="6"/>
      <c r="AL15025" s="6"/>
      <c r="AM15025" s="6"/>
      <c r="AN15025" s="6"/>
      <c r="AO15025" s="6"/>
      <c r="AP15025" s="6"/>
      <c r="AQ15025" s="6"/>
      <c r="AR15025" s="6"/>
      <c r="AS15025" s="6"/>
      <c r="AT15025" s="6"/>
      <c r="AU15025" s="6"/>
      <c r="AV15025" s="6"/>
      <c r="AW15025" s="6"/>
      <c r="AX15025" s="6"/>
      <c r="AY15025" s="6"/>
      <c r="AZ15025" s="6"/>
      <c r="BA15025" s="6"/>
      <c r="BB15025" s="6"/>
      <c r="BC15025" s="6"/>
      <c r="BD15025" s="6"/>
      <c r="BE15025" s="6"/>
      <c r="BF15025" s="6"/>
      <c r="BG15025" s="10"/>
    </row>
    <row r="15026" spans="34:59" x14ac:dyDescent="0.25">
      <c r="AH15026" s="10"/>
      <c r="AI15026" s="6"/>
    </row>
    <row r="15027" spans="34:59" x14ac:dyDescent="0.25">
      <c r="AH15027" s="6"/>
      <c r="AI15027" s="6"/>
      <c r="AJ15027" s="6"/>
      <c r="AK15027" s="6"/>
      <c r="AL15027" s="6"/>
      <c r="AM15027" s="6"/>
      <c r="AN15027" s="6"/>
      <c r="AO15027" s="6"/>
      <c r="AP15027" s="6"/>
      <c r="AQ15027" s="6"/>
      <c r="AR15027" s="6"/>
      <c r="AS15027" s="6"/>
      <c r="AT15027" s="6"/>
      <c r="AU15027" s="6"/>
      <c r="AV15027" s="6"/>
      <c r="AW15027" s="6"/>
      <c r="AX15027" s="6"/>
      <c r="AY15027" s="6"/>
      <c r="AZ15027" s="6"/>
      <c r="BA15027" s="6"/>
      <c r="BB15027" s="6"/>
      <c r="BC15027" s="6"/>
      <c r="BD15027" s="6"/>
      <c r="BE15027" s="6"/>
      <c r="BF15027" s="6"/>
      <c r="BG15027" s="6"/>
    </row>
    <row r="15028" spans="34:59" x14ac:dyDescent="0.25">
      <c r="AH15028" s="10"/>
      <c r="AI15028" s="6"/>
      <c r="AJ15028" s="10"/>
      <c r="AK15028" s="10"/>
      <c r="AL15028" s="10"/>
      <c r="AM15028" s="10"/>
      <c r="AN15028" s="10"/>
      <c r="AO15028" s="10"/>
      <c r="AP15028" s="10"/>
      <c r="AQ15028" s="10"/>
      <c r="AR15028" s="10"/>
      <c r="AS15028" s="10"/>
      <c r="AT15028" s="10"/>
      <c r="AU15028" s="10"/>
      <c r="AV15028" s="10"/>
      <c r="AW15028" s="10"/>
      <c r="AX15028" s="10"/>
      <c r="AY15028" s="10"/>
      <c r="AZ15028" s="10"/>
      <c r="BA15028" s="10"/>
      <c r="BB15028" s="10"/>
      <c r="BC15028" s="10"/>
      <c r="BD15028" s="10"/>
      <c r="BE15028" s="10"/>
      <c r="BF15028" s="10"/>
      <c r="BG15028" s="6"/>
    </row>
    <row r="15030" spans="34:59" x14ac:dyDescent="0.25">
      <c r="AH15030" s="10"/>
      <c r="AI15030" s="6"/>
    </row>
    <row r="15031" spans="34:59" x14ac:dyDescent="0.25">
      <c r="AH15031" s="6"/>
      <c r="AI15031" s="6"/>
      <c r="AJ15031" s="6"/>
      <c r="AK15031" s="6"/>
      <c r="AL15031" s="6"/>
      <c r="AM15031" s="6"/>
      <c r="AN15031" s="6"/>
      <c r="AO15031" s="6"/>
      <c r="AP15031" s="6"/>
      <c r="AQ15031" s="6"/>
      <c r="AR15031" s="6"/>
      <c r="AS15031" s="6"/>
      <c r="AT15031" s="6"/>
      <c r="AU15031" s="6"/>
      <c r="AV15031" s="6"/>
      <c r="AW15031" s="6"/>
      <c r="AX15031" s="6"/>
      <c r="AY15031" s="6"/>
      <c r="AZ15031" s="6"/>
      <c r="BA15031" s="6"/>
      <c r="BB15031" s="6"/>
      <c r="BC15031" s="6"/>
      <c r="BD15031" s="6"/>
      <c r="BE15031" s="6"/>
      <c r="BF15031" s="6"/>
      <c r="BG15031" s="6"/>
    </row>
    <row r="15032" spans="34:59" x14ac:dyDescent="0.25">
      <c r="AH15032" s="10"/>
      <c r="AI15032" s="6"/>
      <c r="AJ15032" s="10"/>
      <c r="AK15032" s="10"/>
      <c r="AL15032" s="10"/>
      <c r="AM15032" s="10"/>
      <c r="AN15032" s="10"/>
      <c r="AO15032" s="10"/>
      <c r="AP15032" s="10"/>
      <c r="AQ15032" s="10"/>
      <c r="AR15032" s="10"/>
      <c r="AS15032" s="10"/>
      <c r="AT15032" s="10"/>
      <c r="AU15032" s="10"/>
      <c r="AV15032" s="10"/>
      <c r="AW15032" s="10"/>
      <c r="AX15032" s="10"/>
      <c r="AY15032" s="10"/>
      <c r="AZ15032" s="10"/>
      <c r="BA15032" s="10"/>
      <c r="BB15032" s="10"/>
      <c r="BC15032" s="10"/>
      <c r="BD15032" s="10"/>
      <c r="BE15032" s="10"/>
      <c r="BF15032" s="10"/>
      <c r="BG15032" s="6"/>
    </row>
    <row r="15033" spans="34:59" x14ac:dyDescent="0.25">
      <c r="AH15033" s="6"/>
      <c r="AI15033" s="6"/>
      <c r="AJ15033" s="6"/>
      <c r="AK15033" s="6"/>
      <c r="AL15033" s="6"/>
      <c r="AM15033" s="6"/>
      <c r="AN15033" s="6"/>
      <c r="AO15033" s="6"/>
      <c r="AP15033" s="6"/>
      <c r="AQ15033" s="6"/>
      <c r="AR15033" s="6"/>
      <c r="AS15033" s="6"/>
      <c r="AT15033" s="6"/>
      <c r="AU15033" s="6"/>
      <c r="AV15033" s="6"/>
      <c r="AW15033" s="6"/>
      <c r="AX15033" s="6"/>
      <c r="AY15033" s="6"/>
      <c r="AZ15033" s="6"/>
      <c r="BA15033" s="6"/>
      <c r="BB15033" s="6"/>
      <c r="BC15033" s="6"/>
      <c r="BD15033" s="6"/>
      <c r="BE15033" s="6"/>
      <c r="BF15033" s="6"/>
      <c r="BG15033" s="10"/>
    </row>
    <row r="15034" spans="34:59" x14ac:dyDescent="0.25">
      <c r="AH15034" s="10"/>
      <c r="AI15034" s="6"/>
    </row>
    <row r="15035" spans="34:59" x14ac:dyDescent="0.25">
      <c r="AH15035" s="6"/>
      <c r="AI15035" s="6"/>
      <c r="AJ15035" s="6"/>
      <c r="AK15035" s="6"/>
      <c r="AL15035" s="6"/>
      <c r="AM15035" s="6"/>
      <c r="AN15035" s="6"/>
      <c r="AO15035" s="6"/>
      <c r="AP15035" s="6"/>
      <c r="AQ15035" s="6"/>
      <c r="AR15035" s="6"/>
      <c r="AS15035" s="6"/>
      <c r="AT15035" s="6"/>
      <c r="AU15035" s="6"/>
      <c r="AV15035" s="6"/>
      <c r="AW15035" s="6"/>
      <c r="AX15035" s="6"/>
      <c r="AY15035" s="6"/>
      <c r="AZ15035" s="6"/>
      <c r="BA15035" s="6"/>
      <c r="BB15035" s="6"/>
      <c r="BC15035" s="6"/>
      <c r="BD15035" s="6"/>
      <c r="BE15035" s="6"/>
      <c r="BF15035" s="6"/>
      <c r="BG15035" s="6"/>
    </row>
    <row r="15036" spans="34:59" x14ac:dyDescent="0.25">
      <c r="AH15036" s="10"/>
      <c r="AI15036" s="6"/>
      <c r="AJ15036" s="10"/>
      <c r="AK15036" s="10"/>
      <c r="AL15036" s="10"/>
      <c r="AM15036" s="10"/>
      <c r="AN15036" s="10"/>
      <c r="AO15036" s="10"/>
      <c r="AP15036" s="10"/>
      <c r="AQ15036" s="10"/>
      <c r="AR15036" s="10"/>
      <c r="AS15036" s="10"/>
      <c r="AT15036" s="10"/>
      <c r="AU15036" s="10"/>
      <c r="AV15036" s="10"/>
      <c r="AW15036" s="10"/>
      <c r="AX15036" s="10"/>
      <c r="AY15036" s="10"/>
      <c r="AZ15036" s="10"/>
      <c r="BA15036" s="10"/>
      <c r="BB15036" s="10"/>
      <c r="BC15036" s="10"/>
      <c r="BD15036" s="10"/>
      <c r="BE15036" s="10"/>
      <c r="BF15036" s="10"/>
      <c r="BG15036" s="6"/>
    </row>
    <row r="15037" spans="34:59" x14ac:dyDescent="0.25">
      <c r="AH15037" s="6"/>
      <c r="AI15037" s="6"/>
      <c r="AJ15037" s="6"/>
      <c r="AK15037" s="6"/>
      <c r="AL15037" s="6"/>
      <c r="AM15037" s="6"/>
      <c r="AN15037" s="6"/>
      <c r="AO15037" s="6"/>
      <c r="AP15037" s="6"/>
      <c r="AQ15037" s="6"/>
      <c r="AR15037" s="6"/>
      <c r="AS15037" s="6"/>
      <c r="AT15037" s="6"/>
      <c r="AU15037" s="6"/>
      <c r="AV15037" s="6"/>
      <c r="AW15037" s="6"/>
      <c r="AX15037" s="6"/>
      <c r="AY15037" s="6"/>
      <c r="AZ15037" s="6"/>
      <c r="BA15037" s="6"/>
      <c r="BB15037" s="6"/>
      <c r="BC15037" s="6"/>
      <c r="BD15037" s="6"/>
      <c r="BE15037" s="6"/>
      <c r="BF15037" s="6"/>
      <c r="BG15037" s="10"/>
    </row>
    <row r="15038" spans="34:59" x14ac:dyDescent="0.25">
      <c r="AH15038" s="10"/>
      <c r="AI15038" s="6"/>
    </row>
    <row r="15039" spans="34:59" x14ac:dyDescent="0.25">
      <c r="AH15039" s="6"/>
      <c r="AI15039" s="6"/>
      <c r="AJ15039" s="6"/>
      <c r="AK15039" s="6"/>
      <c r="AL15039" s="6"/>
      <c r="AM15039" s="6"/>
      <c r="AN15039" s="6"/>
      <c r="AO15039" s="6"/>
      <c r="AP15039" s="6"/>
      <c r="AQ15039" s="6"/>
      <c r="AR15039" s="6"/>
      <c r="AS15039" s="6"/>
      <c r="AT15039" s="6"/>
      <c r="AU15039" s="6"/>
      <c r="AV15039" s="6"/>
      <c r="AW15039" s="6"/>
      <c r="AX15039" s="6"/>
      <c r="AY15039" s="6"/>
      <c r="AZ15039" s="6"/>
      <c r="BA15039" s="6"/>
      <c r="BB15039" s="6"/>
      <c r="BC15039" s="6"/>
      <c r="BD15039" s="6"/>
      <c r="BE15039" s="6"/>
      <c r="BF15039" s="6"/>
      <c r="BG15039" s="6"/>
    </row>
    <row r="15040" spans="34:59" x14ac:dyDescent="0.25">
      <c r="AH15040" s="10"/>
      <c r="AI15040" s="6"/>
      <c r="AJ15040" s="10"/>
      <c r="AK15040" s="10"/>
      <c r="AL15040" s="10"/>
      <c r="AM15040" s="10"/>
      <c r="AN15040" s="10"/>
      <c r="AO15040" s="10"/>
      <c r="AP15040" s="10"/>
      <c r="AQ15040" s="10"/>
      <c r="AR15040" s="10"/>
      <c r="AS15040" s="10"/>
      <c r="AT15040" s="10"/>
      <c r="AU15040" s="10"/>
      <c r="AV15040" s="10"/>
      <c r="AW15040" s="10"/>
      <c r="AX15040" s="10"/>
      <c r="AY15040" s="10"/>
      <c r="AZ15040" s="10"/>
      <c r="BA15040" s="10"/>
      <c r="BB15040" s="10"/>
      <c r="BC15040" s="10"/>
      <c r="BD15040" s="10"/>
      <c r="BE15040" s="10"/>
      <c r="BF15040" s="10"/>
      <c r="BG15040" s="6"/>
    </row>
    <row r="15041" spans="34:59" x14ac:dyDescent="0.25">
      <c r="AH15041" s="6"/>
      <c r="AI15041" s="6"/>
      <c r="AJ15041" s="6"/>
      <c r="AK15041" s="6"/>
      <c r="AL15041" s="6"/>
      <c r="AM15041" s="6"/>
      <c r="AN15041" s="6"/>
      <c r="AO15041" s="6"/>
      <c r="AP15041" s="6"/>
      <c r="AQ15041" s="6"/>
      <c r="AR15041" s="6"/>
      <c r="AS15041" s="6"/>
      <c r="AT15041" s="6"/>
      <c r="AU15041" s="6"/>
      <c r="AV15041" s="6"/>
      <c r="AW15041" s="6"/>
      <c r="AX15041" s="6"/>
      <c r="AY15041" s="6"/>
      <c r="AZ15041" s="6"/>
      <c r="BA15041" s="6"/>
      <c r="BB15041" s="6"/>
      <c r="BC15041" s="6"/>
      <c r="BD15041" s="6"/>
      <c r="BE15041" s="6"/>
      <c r="BF15041" s="6"/>
      <c r="BG15041" s="10"/>
    </row>
    <row r="15042" spans="34:59" x14ac:dyDescent="0.25">
      <c r="AH15042" s="10"/>
      <c r="AI15042" s="6"/>
    </row>
    <row r="15043" spans="34:59" x14ac:dyDescent="0.25">
      <c r="AH15043" s="6"/>
      <c r="AI15043" s="6"/>
      <c r="AJ15043" s="6"/>
      <c r="AK15043" s="6"/>
      <c r="AL15043" s="6"/>
      <c r="AM15043" s="6"/>
      <c r="AN15043" s="6"/>
      <c r="AO15043" s="6"/>
      <c r="AP15043" s="6"/>
      <c r="AQ15043" s="6"/>
      <c r="AR15043" s="6"/>
      <c r="AS15043" s="6"/>
      <c r="AT15043" s="6"/>
      <c r="AU15043" s="6"/>
      <c r="AV15043" s="6"/>
      <c r="AW15043" s="6"/>
      <c r="AX15043" s="6"/>
      <c r="AY15043" s="6"/>
      <c r="AZ15043" s="6"/>
      <c r="BA15043" s="6"/>
      <c r="BB15043" s="6"/>
      <c r="BC15043" s="6"/>
      <c r="BD15043" s="6"/>
      <c r="BE15043" s="6"/>
      <c r="BF15043" s="6"/>
      <c r="BG15043" s="6"/>
    </row>
    <row r="15044" spans="34:59" x14ac:dyDescent="0.25">
      <c r="AH15044" s="10"/>
      <c r="AI15044" s="6"/>
      <c r="AJ15044" s="10"/>
      <c r="AK15044" s="10"/>
      <c r="AL15044" s="10"/>
      <c r="AM15044" s="10"/>
      <c r="AN15044" s="10"/>
      <c r="AO15044" s="10"/>
      <c r="AP15044" s="10"/>
      <c r="AQ15044" s="10"/>
      <c r="AR15044" s="10"/>
      <c r="AS15044" s="10"/>
      <c r="AT15044" s="10"/>
      <c r="AU15044" s="10"/>
      <c r="AV15044" s="10"/>
      <c r="AW15044" s="10"/>
      <c r="AX15044" s="10"/>
      <c r="AY15044" s="10"/>
      <c r="AZ15044" s="10"/>
      <c r="BA15044" s="10"/>
      <c r="BB15044" s="10"/>
      <c r="BC15044" s="10"/>
      <c r="BD15044" s="10"/>
      <c r="BE15044" s="10"/>
      <c r="BF15044" s="10"/>
      <c r="BG15044" s="6"/>
    </row>
    <row r="15046" spans="34:59" x14ac:dyDescent="0.25">
      <c r="AH15046" s="10"/>
      <c r="AI15046" s="6"/>
    </row>
    <row r="15047" spans="34:59" x14ac:dyDescent="0.25">
      <c r="AH15047" s="6"/>
      <c r="AI15047" s="6"/>
      <c r="AJ15047" s="6"/>
      <c r="AK15047" s="6"/>
      <c r="AL15047" s="6"/>
      <c r="AM15047" s="6"/>
      <c r="AN15047" s="6"/>
      <c r="AO15047" s="6"/>
      <c r="AP15047" s="6"/>
      <c r="AQ15047" s="6"/>
      <c r="AR15047" s="6"/>
      <c r="AS15047" s="6"/>
      <c r="AT15047" s="6"/>
      <c r="AU15047" s="6"/>
      <c r="AV15047" s="6"/>
      <c r="AW15047" s="6"/>
      <c r="AX15047" s="6"/>
      <c r="AY15047" s="6"/>
      <c r="AZ15047" s="6"/>
      <c r="BA15047" s="6"/>
      <c r="BB15047" s="6"/>
      <c r="BC15047" s="6"/>
      <c r="BD15047" s="6"/>
      <c r="BE15047" s="6"/>
      <c r="BF15047" s="6"/>
      <c r="BG15047" s="6"/>
    </row>
    <row r="15048" spans="34:59" x14ac:dyDescent="0.25">
      <c r="AH15048" s="10"/>
      <c r="AI15048" s="6"/>
      <c r="AJ15048" s="10"/>
      <c r="AK15048" s="10"/>
      <c r="AL15048" s="10"/>
      <c r="AM15048" s="10"/>
      <c r="AN15048" s="10"/>
      <c r="AO15048" s="10"/>
      <c r="AP15048" s="10"/>
      <c r="AQ15048" s="10"/>
      <c r="AR15048" s="10"/>
      <c r="AS15048" s="10"/>
      <c r="AT15048" s="10"/>
      <c r="AU15048" s="10"/>
      <c r="AV15048" s="10"/>
      <c r="AW15048" s="10"/>
      <c r="AX15048" s="10"/>
      <c r="AY15048" s="10"/>
      <c r="AZ15048" s="10"/>
      <c r="BA15048" s="10"/>
      <c r="BB15048" s="10"/>
      <c r="BC15048" s="10"/>
      <c r="BD15048" s="10"/>
      <c r="BE15048" s="10"/>
      <c r="BF15048" s="10"/>
      <c r="BG15048" s="6"/>
    </row>
    <row r="15049" spans="34:59" x14ac:dyDescent="0.25">
      <c r="AH15049" s="6"/>
      <c r="AI15049" s="6"/>
      <c r="AJ15049" s="6"/>
      <c r="AK15049" s="6"/>
      <c r="AL15049" s="6"/>
      <c r="AM15049" s="6"/>
      <c r="AN15049" s="6"/>
      <c r="AO15049" s="6"/>
      <c r="AP15049" s="6"/>
      <c r="AQ15049" s="6"/>
      <c r="AR15049" s="6"/>
      <c r="AS15049" s="6"/>
      <c r="AT15049" s="6"/>
      <c r="AU15049" s="6"/>
      <c r="AV15049" s="6"/>
      <c r="AW15049" s="6"/>
      <c r="AX15049" s="6"/>
      <c r="AY15049" s="6"/>
      <c r="AZ15049" s="6"/>
      <c r="BA15049" s="6"/>
      <c r="BB15049" s="6"/>
      <c r="BC15049" s="6"/>
      <c r="BD15049" s="6"/>
      <c r="BE15049" s="6"/>
      <c r="BF15049" s="6"/>
      <c r="BG15049" s="10"/>
    </row>
    <row r="15050" spans="34:59" x14ac:dyDescent="0.25">
      <c r="AH15050" s="10"/>
      <c r="AI15050" s="6"/>
    </row>
    <row r="15051" spans="34:59" x14ac:dyDescent="0.25">
      <c r="AH15051" s="6"/>
      <c r="AI15051" s="6"/>
      <c r="AJ15051" s="6"/>
      <c r="AK15051" s="6"/>
      <c r="AL15051" s="6"/>
      <c r="AM15051" s="6"/>
      <c r="AN15051" s="6"/>
      <c r="AO15051" s="6"/>
      <c r="AP15051" s="6"/>
      <c r="AQ15051" s="6"/>
      <c r="AR15051" s="6"/>
      <c r="AS15051" s="6"/>
      <c r="AT15051" s="6"/>
      <c r="AU15051" s="6"/>
      <c r="AV15051" s="6"/>
      <c r="AW15051" s="6"/>
      <c r="AX15051" s="6"/>
      <c r="AY15051" s="6"/>
      <c r="AZ15051" s="6"/>
      <c r="BA15051" s="6"/>
      <c r="BB15051" s="6"/>
      <c r="BC15051" s="6"/>
      <c r="BD15051" s="6"/>
      <c r="BE15051" s="6"/>
      <c r="BF15051" s="6"/>
      <c r="BG15051" s="6"/>
    </row>
    <row r="15052" spans="34:59" x14ac:dyDescent="0.25">
      <c r="AH15052" s="10"/>
      <c r="AI15052" s="6"/>
      <c r="AJ15052" s="10"/>
      <c r="AK15052" s="10"/>
      <c r="AL15052" s="10"/>
      <c r="AM15052" s="10"/>
      <c r="AN15052" s="10"/>
      <c r="AO15052" s="10"/>
      <c r="AP15052" s="10"/>
      <c r="AQ15052" s="10"/>
      <c r="AR15052" s="10"/>
      <c r="AS15052" s="10"/>
      <c r="AT15052" s="10"/>
      <c r="AU15052" s="10"/>
      <c r="AV15052" s="10"/>
      <c r="AW15052" s="10"/>
      <c r="AX15052" s="10"/>
      <c r="AY15052" s="10"/>
      <c r="AZ15052" s="10"/>
      <c r="BA15052" s="10"/>
      <c r="BB15052" s="10"/>
      <c r="BC15052" s="10"/>
      <c r="BD15052" s="10"/>
      <c r="BE15052" s="10"/>
      <c r="BF15052" s="10"/>
      <c r="BG15052" s="6"/>
    </row>
    <row r="15053" spans="34:59" x14ac:dyDescent="0.25">
      <c r="AH15053" s="6"/>
      <c r="AI15053" s="6"/>
      <c r="AJ15053" s="6"/>
      <c r="AK15053" s="6"/>
      <c r="AL15053" s="6"/>
      <c r="AM15053" s="6"/>
      <c r="AN15053" s="6"/>
      <c r="AO15053" s="6"/>
      <c r="AP15053" s="6"/>
      <c r="AQ15053" s="6"/>
      <c r="AR15053" s="6"/>
      <c r="AS15053" s="6"/>
      <c r="AT15053" s="6"/>
      <c r="AU15053" s="6"/>
      <c r="AV15053" s="6"/>
      <c r="AW15053" s="6"/>
      <c r="AX15053" s="6"/>
      <c r="AY15053" s="6"/>
      <c r="AZ15053" s="6"/>
      <c r="BA15053" s="6"/>
      <c r="BB15053" s="6"/>
      <c r="BC15053" s="6"/>
      <c r="BD15053" s="6"/>
      <c r="BE15053" s="6"/>
      <c r="BF15053" s="6"/>
      <c r="BG15053" s="10"/>
    </row>
    <row r="15054" spans="34:59" x14ac:dyDescent="0.25">
      <c r="AH15054" s="10"/>
      <c r="AI15054" s="6"/>
    </row>
    <row r="15055" spans="34:59" x14ac:dyDescent="0.25">
      <c r="AH15055" s="6"/>
      <c r="AI15055" s="6"/>
      <c r="AJ15055" s="6"/>
      <c r="AK15055" s="6"/>
      <c r="AL15055" s="6"/>
      <c r="AM15055" s="6"/>
      <c r="AN15055" s="6"/>
      <c r="AO15055" s="6"/>
      <c r="AP15055" s="6"/>
      <c r="AQ15055" s="6"/>
      <c r="AR15055" s="6"/>
      <c r="AS15055" s="6"/>
      <c r="AT15055" s="6"/>
      <c r="AU15055" s="6"/>
      <c r="AV15055" s="6"/>
      <c r="AW15055" s="6"/>
      <c r="AX15055" s="6"/>
      <c r="AY15055" s="6"/>
      <c r="AZ15055" s="6"/>
      <c r="BA15055" s="6"/>
      <c r="BB15055" s="6"/>
      <c r="BC15055" s="6"/>
      <c r="BD15055" s="6"/>
      <c r="BE15055" s="6"/>
      <c r="BF15055" s="6"/>
      <c r="BG15055" s="6"/>
    </row>
    <row r="15056" spans="34:59" x14ac:dyDescent="0.25">
      <c r="AH15056" s="10"/>
      <c r="AI15056" s="6"/>
      <c r="AJ15056" s="10"/>
      <c r="AK15056" s="10"/>
      <c r="AL15056" s="10"/>
      <c r="AM15056" s="10"/>
      <c r="AN15056" s="10"/>
      <c r="AO15056" s="10"/>
      <c r="AP15056" s="10"/>
      <c r="AQ15056" s="10"/>
      <c r="AR15056" s="10"/>
      <c r="AS15056" s="10"/>
      <c r="AT15056" s="10"/>
      <c r="AU15056" s="10"/>
      <c r="AV15056" s="10"/>
      <c r="AW15056" s="10"/>
      <c r="AX15056" s="10"/>
      <c r="AY15056" s="10"/>
      <c r="AZ15056" s="10"/>
      <c r="BA15056" s="10"/>
      <c r="BB15056" s="10"/>
      <c r="BC15056" s="10"/>
      <c r="BD15056" s="10"/>
      <c r="BE15056" s="10"/>
      <c r="BF15056" s="10"/>
      <c r="BG15056" s="6"/>
    </row>
    <row r="15057" spans="34:59" x14ac:dyDescent="0.25">
      <c r="AH15057" s="6"/>
      <c r="AI15057" s="6"/>
      <c r="AJ15057" s="6"/>
      <c r="AK15057" s="6"/>
      <c r="AL15057" s="6"/>
      <c r="AM15057" s="6"/>
      <c r="AN15057" s="6"/>
      <c r="AO15057" s="6"/>
      <c r="AP15057" s="6"/>
      <c r="AQ15057" s="6"/>
      <c r="AR15057" s="6"/>
      <c r="AS15057" s="6"/>
      <c r="AT15057" s="6"/>
      <c r="AU15057" s="6"/>
      <c r="AV15057" s="6"/>
      <c r="AW15057" s="6"/>
      <c r="AX15057" s="6"/>
      <c r="AY15057" s="6"/>
      <c r="AZ15057" s="6"/>
      <c r="BA15057" s="6"/>
      <c r="BB15057" s="6"/>
      <c r="BC15057" s="6"/>
      <c r="BD15057" s="6"/>
      <c r="BE15057" s="6"/>
      <c r="BF15057" s="6"/>
      <c r="BG15057" s="10"/>
    </row>
    <row r="15058" spans="34:59" x14ac:dyDescent="0.25">
      <c r="AH15058" s="10"/>
      <c r="AI15058" s="6"/>
    </row>
    <row r="15059" spans="34:59" x14ac:dyDescent="0.25">
      <c r="AH15059" s="6"/>
      <c r="AI15059" s="6"/>
      <c r="AJ15059" s="6"/>
      <c r="AK15059" s="6"/>
      <c r="AL15059" s="6"/>
      <c r="AM15059" s="6"/>
      <c r="AN15059" s="6"/>
      <c r="AO15059" s="6"/>
      <c r="AP15059" s="6"/>
      <c r="AQ15059" s="6"/>
      <c r="AR15059" s="6"/>
      <c r="AS15059" s="6"/>
      <c r="AT15059" s="6"/>
      <c r="AU15059" s="6"/>
      <c r="AV15059" s="6"/>
      <c r="AW15059" s="6"/>
      <c r="AX15059" s="6"/>
      <c r="AY15059" s="6"/>
      <c r="AZ15059" s="6"/>
      <c r="BA15059" s="6"/>
      <c r="BB15059" s="6"/>
      <c r="BC15059" s="6"/>
      <c r="BD15059" s="6"/>
      <c r="BE15059" s="6"/>
      <c r="BF15059" s="6"/>
      <c r="BG15059" s="6"/>
    </row>
    <row r="15060" spans="34:59" x14ac:dyDescent="0.25">
      <c r="AH15060" s="10"/>
      <c r="AI15060" s="6"/>
      <c r="AJ15060" s="10"/>
      <c r="AK15060" s="10"/>
      <c r="AL15060" s="10"/>
      <c r="AM15060" s="10"/>
      <c r="AN15060" s="10"/>
      <c r="AO15060" s="10"/>
      <c r="AP15060" s="10"/>
      <c r="AQ15060" s="10"/>
      <c r="AR15060" s="10"/>
      <c r="AS15060" s="10"/>
      <c r="AT15060" s="10"/>
      <c r="AU15060" s="10"/>
      <c r="AV15060" s="10"/>
      <c r="AW15060" s="10"/>
      <c r="AX15060" s="10"/>
      <c r="AY15060" s="10"/>
      <c r="AZ15060" s="10"/>
      <c r="BA15060" s="10"/>
      <c r="BB15060" s="10"/>
      <c r="BC15060" s="10"/>
      <c r="BD15060" s="10"/>
      <c r="BE15060" s="10"/>
      <c r="BF15060" s="10"/>
      <c r="BG15060" s="6"/>
    </row>
    <row r="15062" spans="34:59" x14ac:dyDescent="0.25">
      <c r="AH15062" s="10"/>
      <c r="AI15062" s="6"/>
    </row>
    <row r="15063" spans="34:59" x14ac:dyDescent="0.25">
      <c r="AH15063" s="6"/>
      <c r="AI15063" s="6"/>
      <c r="AJ15063" s="6"/>
      <c r="AK15063" s="6"/>
      <c r="AL15063" s="6"/>
      <c r="AM15063" s="6"/>
      <c r="AN15063" s="6"/>
      <c r="AO15063" s="6"/>
      <c r="AP15063" s="6"/>
      <c r="AQ15063" s="6"/>
      <c r="AR15063" s="6"/>
      <c r="AS15063" s="6"/>
      <c r="AT15063" s="6"/>
      <c r="AU15063" s="6"/>
      <c r="AV15063" s="6"/>
      <c r="AW15063" s="6"/>
      <c r="AX15063" s="6"/>
      <c r="AY15063" s="6"/>
      <c r="AZ15063" s="6"/>
      <c r="BA15063" s="6"/>
      <c r="BB15063" s="6"/>
      <c r="BC15063" s="6"/>
      <c r="BD15063" s="6"/>
      <c r="BE15063" s="6"/>
      <c r="BF15063" s="6"/>
      <c r="BG15063" s="6"/>
    </row>
    <row r="15064" spans="34:59" x14ac:dyDescent="0.25">
      <c r="AH15064" s="10"/>
      <c r="AI15064" s="6"/>
      <c r="AJ15064" s="10"/>
      <c r="AK15064" s="10"/>
      <c r="AL15064" s="10"/>
      <c r="AM15064" s="10"/>
      <c r="AN15064" s="10"/>
      <c r="AO15064" s="10"/>
      <c r="AP15064" s="10"/>
      <c r="AQ15064" s="10"/>
      <c r="AR15064" s="10"/>
      <c r="AS15064" s="10"/>
      <c r="AT15064" s="10"/>
      <c r="AU15064" s="10"/>
      <c r="AV15064" s="10"/>
      <c r="AW15064" s="10"/>
      <c r="AX15064" s="10"/>
      <c r="AY15064" s="10"/>
      <c r="AZ15064" s="10"/>
      <c r="BA15064" s="10"/>
      <c r="BB15064" s="10"/>
      <c r="BC15064" s="10"/>
      <c r="BD15064" s="10"/>
      <c r="BE15064" s="10"/>
      <c r="BF15064" s="10"/>
      <c r="BG15064" s="6"/>
    </row>
    <row r="15065" spans="34:59" x14ac:dyDescent="0.25">
      <c r="AH15065" s="6"/>
      <c r="AI15065" s="6"/>
      <c r="AJ15065" s="6"/>
      <c r="AK15065" s="6"/>
      <c r="AL15065" s="6"/>
      <c r="AM15065" s="6"/>
      <c r="AN15065" s="6"/>
      <c r="AO15065" s="6"/>
      <c r="AP15065" s="6"/>
      <c r="AQ15065" s="6"/>
      <c r="AR15065" s="6"/>
      <c r="AS15065" s="6"/>
      <c r="AT15065" s="6"/>
      <c r="AU15065" s="6"/>
      <c r="AV15065" s="6"/>
      <c r="AW15065" s="6"/>
      <c r="AX15065" s="6"/>
      <c r="AY15065" s="6"/>
      <c r="AZ15065" s="6"/>
      <c r="BA15065" s="6"/>
      <c r="BB15065" s="6"/>
      <c r="BC15065" s="6"/>
      <c r="BD15065" s="6"/>
      <c r="BE15065" s="6"/>
      <c r="BF15065" s="6"/>
      <c r="BG15065" s="10"/>
    </row>
    <row r="15066" spans="34:59" x14ac:dyDescent="0.25">
      <c r="AH15066" s="10"/>
      <c r="AI15066" s="6"/>
    </row>
    <row r="15067" spans="34:59" x14ac:dyDescent="0.25">
      <c r="AH15067" s="6"/>
      <c r="AI15067" s="6"/>
      <c r="AJ15067" s="6"/>
      <c r="AK15067" s="6"/>
      <c r="AL15067" s="6"/>
      <c r="AM15067" s="6"/>
      <c r="AN15067" s="6"/>
      <c r="AO15067" s="6"/>
      <c r="AP15067" s="6"/>
      <c r="AQ15067" s="6"/>
      <c r="AR15067" s="6"/>
      <c r="AS15067" s="6"/>
      <c r="AT15067" s="6"/>
      <c r="AU15067" s="6"/>
      <c r="AV15067" s="6"/>
      <c r="AW15067" s="6"/>
      <c r="AX15067" s="6"/>
      <c r="AY15067" s="6"/>
      <c r="AZ15067" s="6"/>
      <c r="BA15067" s="6"/>
      <c r="BB15067" s="6"/>
      <c r="BC15067" s="6"/>
      <c r="BD15067" s="6"/>
      <c r="BE15067" s="6"/>
      <c r="BF15067" s="6"/>
      <c r="BG15067" s="6"/>
    </row>
    <row r="15068" spans="34:59" x14ac:dyDescent="0.25">
      <c r="AH15068" s="10"/>
      <c r="AI15068" s="6"/>
      <c r="AJ15068" s="10"/>
      <c r="AK15068" s="10"/>
      <c r="AL15068" s="10"/>
      <c r="AM15068" s="10"/>
      <c r="AN15068" s="10"/>
      <c r="AO15068" s="10"/>
      <c r="AP15068" s="10"/>
      <c r="AQ15068" s="10"/>
      <c r="AR15068" s="10"/>
      <c r="AS15068" s="10"/>
      <c r="AT15068" s="10"/>
      <c r="AU15068" s="10"/>
      <c r="AV15068" s="10"/>
      <c r="AW15068" s="10"/>
      <c r="AX15068" s="10"/>
      <c r="AY15068" s="10"/>
      <c r="AZ15068" s="10"/>
      <c r="BA15068" s="10"/>
      <c r="BB15068" s="10"/>
      <c r="BC15068" s="10"/>
      <c r="BD15068" s="10"/>
      <c r="BE15068" s="10"/>
      <c r="BF15068" s="10"/>
      <c r="BG15068" s="6"/>
    </row>
    <row r="15069" spans="34:59" x14ac:dyDescent="0.25">
      <c r="AH15069" s="6"/>
      <c r="AI15069" s="6"/>
      <c r="AJ15069" s="6"/>
      <c r="AK15069" s="6"/>
      <c r="AL15069" s="6"/>
      <c r="AM15069" s="6"/>
      <c r="AN15069" s="6"/>
      <c r="AO15069" s="6"/>
      <c r="AP15069" s="6"/>
      <c r="AQ15069" s="6"/>
      <c r="AR15069" s="6"/>
      <c r="AS15069" s="6"/>
      <c r="AT15069" s="6"/>
      <c r="AU15069" s="6"/>
      <c r="AV15069" s="6"/>
      <c r="AW15069" s="6"/>
      <c r="AX15069" s="6"/>
      <c r="AY15069" s="6"/>
      <c r="AZ15069" s="6"/>
      <c r="BA15069" s="6"/>
      <c r="BB15069" s="6"/>
      <c r="BC15069" s="6"/>
      <c r="BD15069" s="6"/>
      <c r="BE15069" s="6"/>
      <c r="BF15069" s="6"/>
      <c r="BG15069" s="10"/>
    </row>
    <row r="15070" spans="34:59" x14ac:dyDescent="0.25">
      <c r="AH15070" s="10"/>
      <c r="AI15070" s="6"/>
    </row>
    <row r="15071" spans="34:59" x14ac:dyDescent="0.25">
      <c r="AH15071" s="6"/>
      <c r="AI15071" s="6"/>
      <c r="AJ15071" s="6"/>
      <c r="AK15071" s="6"/>
      <c r="AL15071" s="6"/>
      <c r="AM15071" s="6"/>
      <c r="AN15071" s="6"/>
      <c r="AO15071" s="6"/>
      <c r="AP15071" s="6"/>
      <c r="AQ15071" s="6"/>
      <c r="AR15071" s="6"/>
      <c r="AS15071" s="6"/>
      <c r="AT15071" s="6"/>
      <c r="AU15071" s="6"/>
      <c r="AV15071" s="6"/>
      <c r="AW15071" s="6"/>
      <c r="AX15071" s="6"/>
      <c r="AY15071" s="6"/>
      <c r="AZ15071" s="6"/>
      <c r="BA15071" s="6"/>
      <c r="BB15071" s="6"/>
      <c r="BC15071" s="6"/>
      <c r="BD15071" s="6"/>
      <c r="BE15071" s="6"/>
      <c r="BF15071" s="6"/>
      <c r="BG15071" s="6"/>
    </row>
    <row r="15072" spans="34:59" x14ac:dyDescent="0.25">
      <c r="AH15072" s="10"/>
      <c r="AI15072" s="6"/>
      <c r="AJ15072" s="10"/>
      <c r="AK15072" s="10"/>
      <c r="AL15072" s="10"/>
      <c r="AM15072" s="10"/>
      <c r="AN15072" s="10"/>
      <c r="AO15072" s="10"/>
      <c r="AP15072" s="10"/>
      <c r="AQ15072" s="10"/>
      <c r="AR15072" s="10"/>
      <c r="AS15072" s="10"/>
      <c r="AT15072" s="10"/>
      <c r="AU15072" s="10"/>
      <c r="AV15072" s="10"/>
      <c r="AW15072" s="10"/>
      <c r="AX15072" s="10"/>
      <c r="AY15072" s="10"/>
      <c r="AZ15072" s="10"/>
      <c r="BA15072" s="10"/>
      <c r="BB15072" s="10"/>
      <c r="BC15072" s="10"/>
      <c r="BD15072" s="10"/>
      <c r="BE15072" s="10"/>
      <c r="BF15072" s="10"/>
      <c r="BG15072" s="6"/>
    </row>
    <row r="15073" spans="34:59" x14ac:dyDescent="0.25">
      <c r="AH15073" s="6"/>
      <c r="AI15073" s="6"/>
      <c r="AJ15073" s="6"/>
      <c r="AK15073" s="6"/>
      <c r="AL15073" s="6"/>
      <c r="AM15073" s="6"/>
      <c r="AN15073" s="6"/>
      <c r="AO15073" s="6"/>
      <c r="AP15073" s="6"/>
      <c r="AQ15073" s="6"/>
      <c r="AR15073" s="6"/>
      <c r="AS15073" s="6"/>
      <c r="AT15073" s="6"/>
      <c r="AU15073" s="6"/>
      <c r="AV15073" s="6"/>
      <c r="AW15073" s="6"/>
      <c r="AX15073" s="6"/>
      <c r="AY15073" s="6"/>
      <c r="AZ15073" s="6"/>
      <c r="BA15073" s="6"/>
      <c r="BB15073" s="6"/>
      <c r="BC15073" s="6"/>
      <c r="BD15073" s="6"/>
      <c r="BE15073" s="6"/>
      <c r="BF15073" s="6"/>
      <c r="BG15073" s="10"/>
    </row>
    <row r="15074" spans="34:59" x14ac:dyDescent="0.25">
      <c r="AH15074" s="10"/>
      <c r="AI15074" s="6"/>
    </row>
    <row r="15075" spans="34:59" x14ac:dyDescent="0.25">
      <c r="AH15075" s="6"/>
      <c r="AI15075" s="6"/>
      <c r="AJ15075" s="6"/>
      <c r="AK15075" s="6"/>
      <c r="AL15075" s="6"/>
      <c r="AM15075" s="6"/>
      <c r="AN15075" s="6"/>
      <c r="AO15075" s="6"/>
      <c r="AP15075" s="6"/>
      <c r="AQ15075" s="6"/>
      <c r="AR15075" s="6"/>
      <c r="AS15075" s="6"/>
      <c r="AT15075" s="6"/>
      <c r="AU15075" s="6"/>
      <c r="AV15075" s="6"/>
      <c r="AW15075" s="6"/>
      <c r="AX15075" s="6"/>
      <c r="AY15075" s="6"/>
      <c r="AZ15075" s="6"/>
      <c r="BA15075" s="6"/>
      <c r="BB15075" s="6"/>
      <c r="BC15075" s="6"/>
      <c r="BD15075" s="6"/>
      <c r="BE15075" s="6"/>
      <c r="BF15075" s="6"/>
      <c r="BG15075" s="6"/>
    </row>
    <row r="15076" spans="34:59" x14ac:dyDescent="0.25">
      <c r="AH15076" s="10"/>
      <c r="AI15076" s="6"/>
      <c r="AJ15076" s="10"/>
      <c r="AK15076" s="10"/>
      <c r="AL15076" s="10"/>
      <c r="AM15076" s="10"/>
      <c r="AN15076" s="10"/>
      <c r="AO15076" s="10"/>
      <c r="AP15076" s="10"/>
      <c r="AQ15076" s="10"/>
      <c r="AR15076" s="10"/>
      <c r="AS15076" s="10"/>
      <c r="AT15076" s="10"/>
      <c r="AU15076" s="10"/>
      <c r="AV15076" s="10"/>
      <c r="AW15076" s="10"/>
      <c r="AX15076" s="10"/>
      <c r="AY15076" s="10"/>
      <c r="AZ15076" s="10"/>
      <c r="BA15076" s="10"/>
      <c r="BB15076" s="10"/>
      <c r="BC15076" s="10"/>
      <c r="BD15076" s="10"/>
      <c r="BE15076" s="10"/>
      <c r="BF15076" s="10"/>
      <c r="BG15076" s="6"/>
    </row>
    <row r="15078" spans="34:59" x14ac:dyDescent="0.25">
      <c r="AH15078" s="10"/>
      <c r="AI15078" s="6"/>
    </row>
    <row r="15079" spans="34:59" x14ac:dyDescent="0.25">
      <c r="AH15079" s="6"/>
      <c r="AI15079" s="6"/>
      <c r="AJ15079" s="6"/>
      <c r="AK15079" s="6"/>
      <c r="AL15079" s="6"/>
      <c r="AM15079" s="6"/>
      <c r="AN15079" s="6"/>
      <c r="AO15079" s="6"/>
      <c r="AP15079" s="6"/>
      <c r="AQ15079" s="6"/>
      <c r="AR15079" s="6"/>
      <c r="AS15079" s="6"/>
      <c r="AT15079" s="6"/>
      <c r="AU15079" s="6"/>
      <c r="AV15079" s="6"/>
      <c r="AW15079" s="6"/>
      <c r="AX15079" s="6"/>
      <c r="AY15079" s="6"/>
      <c r="AZ15079" s="6"/>
      <c r="BA15079" s="6"/>
      <c r="BB15079" s="6"/>
      <c r="BC15079" s="6"/>
      <c r="BD15079" s="6"/>
      <c r="BE15079" s="6"/>
      <c r="BF15079" s="6"/>
      <c r="BG15079" s="6"/>
    </row>
    <row r="15080" spans="34:59" x14ac:dyDescent="0.25">
      <c r="AH15080" s="10"/>
      <c r="AI15080" s="6"/>
      <c r="AJ15080" s="10"/>
      <c r="AK15080" s="10"/>
      <c r="AL15080" s="10"/>
      <c r="AM15080" s="10"/>
      <c r="AN15080" s="10"/>
      <c r="AO15080" s="10"/>
      <c r="AP15080" s="10"/>
      <c r="AQ15080" s="10"/>
      <c r="AR15080" s="10"/>
      <c r="AS15080" s="10"/>
      <c r="AT15080" s="10"/>
      <c r="AU15080" s="10"/>
      <c r="AV15080" s="10"/>
      <c r="AW15080" s="10"/>
      <c r="AX15080" s="10"/>
      <c r="AY15080" s="10"/>
      <c r="AZ15080" s="10"/>
      <c r="BA15080" s="10"/>
      <c r="BB15080" s="10"/>
      <c r="BC15080" s="10"/>
      <c r="BD15080" s="10"/>
      <c r="BE15080" s="10"/>
      <c r="BF15080" s="10"/>
      <c r="BG15080" s="6"/>
    </row>
    <row r="15081" spans="34:59" x14ac:dyDescent="0.25">
      <c r="AH15081" s="6"/>
      <c r="AI15081" s="6"/>
      <c r="AJ15081" s="6"/>
      <c r="AK15081" s="6"/>
      <c r="AL15081" s="6"/>
      <c r="AM15081" s="6"/>
      <c r="AN15081" s="6"/>
      <c r="AO15081" s="6"/>
      <c r="AP15081" s="6"/>
      <c r="AQ15081" s="6"/>
      <c r="AR15081" s="6"/>
      <c r="AS15081" s="6"/>
      <c r="AT15081" s="6"/>
      <c r="AU15081" s="6"/>
      <c r="AV15081" s="6"/>
      <c r="AW15081" s="6"/>
      <c r="AX15081" s="6"/>
      <c r="AY15081" s="6"/>
      <c r="AZ15081" s="6"/>
      <c r="BA15081" s="6"/>
      <c r="BB15081" s="6"/>
      <c r="BC15081" s="6"/>
      <c r="BD15081" s="6"/>
      <c r="BE15081" s="6"/>
      <c r="BF15081" s="6"/>
      <c r="BG15081" s="10"/>
    </row>
    <row r="15082" spans="34:59" x14ac:dyDescent="0.25">
      <c r="AH15082" s="10"/>
      <c r="AI15082" s="6"/>
    </row>
    <row r="15083" spans="34:59" x14ac:dyDescent="0.25">
      <c r="AH15083" s="6"/>
      <c r="AI15083" s="6"/>
      <c r="AJ15083" s="6"/>
      <c r="AK15083" s="6"/>
      <c r="AL15083" s="6"/>
      <c r="AM15083" s="6"/>
      <c r="AN15083" s="6"/>
      <c r="AO15083" s="6"/>
      <c r="AP15083" s="6"/>
      <c r="AQ15083" s="6"/>
      <c r="AR15083" s="6"/>
      <c r="AS15083" s="6"/>
      <c r="AT15083" s="6"/>
      <c r="AU15083" s="6"/>
      <c r="AV15083" s="6"/>
      <c r="AW15083" s="6"/>
      <c r="AX15083" s="6"/>
      <c r="AY15083" s="6"/>
      <c r="AZ15083" s="6"/>
      <c r="BA15083" s="6"/>
      <c r="BB15083" s="6"/>
      <c r="BC15083" s="6"/>
      <c r="BD15083" s="6"/>
      <c r="BE15083" s="6"/>
      <c r="BF15083" s="6"/>
      <c r="BG15083" s="6"/>
    </row>
    <row r="15084" spans="34:59" x14ac:dyDescent="0.25">
      <c r="AH15084" s="10"/>
      <c r="AI15084" s="6"/>
      <c r="AJ15084" s="10"/>
      <c r="AK15084" s="10"/>
      <c r="AL15084" s="10"/>
      <c r="AM15084" s="10"/>
      <c r="AN15084" s="10"/>
      <c r="AO15084" s="10"/>
      <c r="AP15084" s="10"/>
      <c r="AQ15084" s="10"/>
      <c r="AR15084" s="10"/>
      <c r="AS15084" s="10"/>
      <c r="AT15084" s="10"/>
      <c r="AU15084" s="10"/>
      <c r="AV15084" s="10"/>
      <c r="AW15084" s="10"/>
      <c r="AX15084" s="10"/>
      <c r="AY15084" s="10"/>
      <c r="AZ15084" s="10"/>
      <c r="BA15084" s="10"/>
      <c r="BB15084" s="10"/>
      <c r="BC15084" s="10"/>
      <c r="BD15084" s="10"/>
      <c r="BE15084" s="10"/>
      <c r="BF15084" s="10"/>
      <c r="BG15084" s="6"/>
    </row>
    <row r="15085" spans="34:59" x14ac:dyDescent="0.25">
      <c r="AH15085" s="6"/>
      <c r="AI15085" s="6"/>
      <c r="AJ15085" s="6"/>
      <c r="AK15085" s="6"/>
      <c r="AL15085" s="6"/>
      <c r="AM15085" s="6"/>
      <c r="AN15085" s="6"/>
      <c r="AO15085" s="6"/>
      <c r="AP15085" s="6"/>
      <c r="AQ15085" s="6"/>
      <c r="AR15085" s="6"/>
      <c r="AS15085" s="6"/>
      <c r="AT15085" s="6"/>
      <c r="AU15085" s="6"/>
      <c r="AV15085" s="6"/>
      <c r="AW15085" s="6"/>
      <c r="AX15085" s="6"/>
      <c r="AY15085" s="6"/>
      <c r="AZ15085" s="6"/>
      <c r="BA15085" s="6"/>
      <c r="BB15085" s="6"/>
      <c r="BC15085" s="6"/>
      <c r="BD15085" s="6"/>
      <c r="BE15085" s="6"/>
      <c r="BF15085" s="6"/>
      <c r="BG15085" s="10"/>
    </row>
    <row r="15086" spans="34:59" x14ac:dyDescent="0.25">
      <c r="AH15086" s="10"/>
      <c r="AI15086" s="6"/>
    </row>
    <row r="15087" spans="34:59" x14ac:dyDescent="0.25">
      <c r="AH15087" s="6"/>
      <c r="AI15087" s="6"/>
      <c r="AJ15087" s="6"/>
      <c r="AK15087" s="6"/>
      <c r="AL15087" s="6"/>
      <c r="AM15087" s="6"/>
      <c r="AN15087" s="6"/>
      <c r="AO15087" s="6"/>
      <c r="AP15087" s="6"/>
      <c r="AQ15087" s="6"/>
      <c r="AR15087" s="6"/>
      <c r="AS15087" s="6"/>
      <c r="AT15087" s="6"/>
      <c r="AU15087" s="6"/>
      <c r="AV15087" s="6"/>
      <c r="AW15087" s="6"/>
      <c r="AX15087" s="6"/>
      <c r="AY15087" s="6"/>
      <c r="AZ15087" s="6"/>
      <c r="BA15087" s="6"/>
      <c r="BB15087" s="6"/>
      <c r="BC15087" s="6"/>
      <c r="BD15087" s="6"/>
      <c r="BE15087" s="6"/>
      <c r="BF15087" s="6"/>
      <c r="BG15087" s="6"/>
    </row>
    <row r="15088" spans="34:59" x14ac:dyDescent="0.25">
      <c r="AH15088" s="10"/>
      <c r="AI15088" s="6"/>
      <c r="AJ15088" s="10"/>
      <c r="AK15088" s="10"/>
      <c r="AL15088" s="10"/>
      <c r="AM15088" s="10"/>
      <c r="AN15088" s="10"/>
      <c r="AO15088" s="10"/>
      <c r="AP15088" s="10"/>
      <c r="AQ15088" s="10"/>
      <c r="AR15088" s="10"/>
      <c r="AS15088" s="10"/>
      <c r="AT15088" s="10"/>
      <c r="AU15088" s="10"/>
      <c r="AV15088" s="10"/>
      <c r="AW15088" s="10"/>
      <c r="AX15088" s="10"/>
      <c r="AY15088" s="10"/>
      <c r="AZ15088" s="10"/>
      <c r="BA15088" s="10"/>
      <c r="BB15088" s="10"/>
      <c r="BC15088" s="10"/>
      <c r="BD15088" s="10"/>
      <c r="BE15088" s="10"/>
      <c r="BF15088" s="10"/>
      <c r="BG15088" s="6"/>
    </row>
    <row r="15089" spans="34:59" x14ac:dyDescent="0.25">
      <c r="AH15089" s="6"/>
      <c r="AI15089" s="6"/>
      <c r="AJ15089" s="6"/>
      <c r="AK15089" s="6"/>
      <c r="AL15089" s="6"/>
      <c r="AM15089" s="6"/>
      <c r="AN15089" s="6"/>
      <c r="AO15089" s="6"/>
      <c r="AP15089" s="6"/>
      <c r="AQ15089" s="6"/>
      <c r="AR15089" s="6"/>
      <c r="AS15089" s="6"/>
      <c r="AT15089" s="6"/>
      <c r="AU15089" s="6"/>
      <c r="AV15089" s="6"/>
      <c r="AW15089" s="6"/>
      <c r="AX15089" s="6"/>
      <c r="AY15089" s="6"/>
      <c r="AZ15089" s="6"/>
      <c r="BA15089" s="6"/>
      <c r="BB15089" s="6"/>
      <c r="BC15089" s="6"/>
      <c r="BD15089" s="6"/>
      <c r="BE15089" s="6"/>
      <c r="BF15089" s="6"/>
      <c r="BG15089" s="10"/>
    </row>
    <row r="15090" spans="34:59" x14ac:dyDescent="0.25">
      <c r="AH15090" s="10"/>
      <c r="AI15090" s="6"/>
    </row>
    <row r="15091" spans="34:59" x14ac:dyDescent="0.25">
      <c r="AH15091" s="6"/>
      <c r="AI15091" s="6"/>
      <c r="AJ15091" s="6"/>
      <c r="AK15091" s="6"/>
      <c r="AL15091" s="6"/>
      <c r="AM15091" s="6"/>
      <c r="AN15091" s="6"/>
      <c r="AO15091" s="6"/>
      <c r="AP15091" s="6"/>
      <c r="AQ15091" s="6"/>
      <c r="AR15091" s="6"/>
      <c r="AS15091" s="6"/>
      <c r="AT15091" s="6"/>
      <c r="AU15091" s="6"/>
      <c r="AV15091" s="6"/>
      <c r="AW15091" s="6"/>
      <c r="AX15091" s="6"/>
      <c r="AY15091" s="6"/>
      <c r="AZ15091" s="6"/>
      <c r="BA15091" s="6"/>
      <c r="BB15091" s="6"/>
      <c r="BC15091" s="6"/>
      <c r="BD15091" s="6"/>
      <c r="BE15091" s="6"/>
      <c r="BF15091" s="6"/>
      <c r="BG15091" s="6"/>
    </row>
    <row r="15092" spans="34:59" x14ac:dyDescent="0.25">
      <c r="AH15092" s="10"/>
      <c r="AI15092" s="6"/>
      <c r="AJ15092" s="10"/>
      <c r="AK15092" s="10"/>
      <c r="AL15092" s="10"/>
      <c r="AM15092" s="10"/>
      <c r="AN15092" s="10"/>
      <c r="AO15092" s="10"/>
      <c r="AP15092" s="10"/>
      <c r="AQ15092" s="10"/>
      <c r="AR15092" s="10"/>
      <c r="AS15092" s="10"/>
      <c r="AT15092" s="10"/>
      <c r="AU15092" s="10"/>
      <c r="AV15092" s="10"/>
      <c r="AW15092" s="10"/>
      <c r="AX15092" s="10"/>
      <c r="AY15092" s="10"/>
      <c r="AZ15092" s="10"/>
      <c r="BA15092" s="10"/>
      <c r="BB15092" s="10"/>
      <c r="BC15092" s="10"/>
      <c r="BD15092" s="10"/>
      <c r="BE15092" s="10"/>
      <c r="BF15092" s="10"/>
      <c r="BG15092" s="6"/>
    </row>
    <row r="15094" spans="34:59" x14ac:dyDescent="0.25">
      <c r="AH15094" s="10"/>
      <c r="AI15094" s="6"/>
    </row>
    <row r="15095" spans="34:59" x14ac:dyDescent="0.25">
      <c r="AH15095" s="6"/>
      <c r="AI15095" s="6"/>
      <c r="AJ15095" s="6"/>
      <c r="AK15095" s="6"/>
      <c r="AL15095" s="6"/>
      <c r="AM15095" s="6"/>
      <c r="AN15095" s="6"/>
      <c r="AO15095" s="6"/>
      <c r="AP15095" s="6"/>
      <c r="AQ15095" s="6"/>
      <c r="AR15095" s="6"/>
      <c r="AS15095" s="6"/>
      <c r="AT15095" s="6"/>
      <c r="AU15095" s="6"/>
      <c r="AV15095" s="6"/>
      <c r="AW15095" s="6"/>
      <c r="AX15095" s="6"/>
      <c r="AY15095" s="6"/>
      <c r="AZ15095" s="6"/>
      <c r="BA15095" s="6"/>
      <c r="BB15095" s="6"/>
      <c r="BC15095" s="6"/>
      <c r="BD15095" s="6"/>
      <c r="BE15095" s="6"/>
      <c r="BF15095" s="6"/>
      <c r="BG15095" s="6"/>
    </row>
    <row r="15096" spans="34:59" x14ac:dyDescent="0.25">
      <c r="AH15096" s="10"/>
      <c r="AI15096" s="6"/>
      <c r="AJ15096" s="10"/>
      <c r="AK15096" s="10"/>
      <c r="AL15096" s="10"/>
      <c r="AM15096" s="10"/>
      <c r="AN15096" s="10"/>
      <c r="AO15096" s="10"/>
      <c r="AP15096" s="10"/>
      <c r="AQ15096" s="10"/>
      <c r="AR15096" s="10"/>
      <c r="AS15096" s="10"/>
      <c r="AT15096" s="10"/>
      <c r="AU15096" s="10"/>
      <c r="AV15096" s="10"/>
      <c r="AW15096" s="10"/>
      <c r="AX15096" s="10"/>
      <c r="AY15096" s="10"/>
      <c r="AZ15096" s="10"/>
      <c r="BA15096" s="10"/>
      <c r="BB15096" s="10"/>
      <c r="BC15096" s="10"/>
      <c r="BD15096" s="10"/>
      <c r="BE15096" s="10"/>
      <c r="BF15096" s="10"/>
      <c r="BG15096" s="6"/>
    </row>
    <row r="15097" spans="34:59" x14ac:dyDescent="0.25">
      <c r="AH15097" s="6"/>
      <c r="AI15097" s="6"/>
      <c r="AJ15097" s="6"/>
      <c r="AK15097" s="6"/>
      <c r="AL15097" s="6"/>
      <c r="AM15097" s="6"/>
      <c r="AN15097" s="6"/>
      <c r="AO15097" s="6"/>
      <c r="AP15097" s="6"/>
      <c r="AQ15097" s="6"/>
      <c r="AR15097" s="6"/>
      <c r="AS15097" s="6"/>
      <c r="AT15097" s="6"/>
      <c r="AU15097" s="6"/>
      <c r="AV15097" s="6"/>
      <c r="AW15097" s="6"/>
      <c r="AX15097" s="6"/>
      <c r="AY15097" s="6"/>
      <c r="AZ15097" s="6"/>
      <c r="BA15097" s="6"/>
      <c r="BB15097" s="6"/>
      <c r="BC15097" s="6"/>
      <c r="BD15097" s="6"/>
      <c r="BE15097" s="6"/>
      <c r="BF15097" s="6"/>
      <c r="BG15097" s="10"/>
    </row>
    <row r="15098" spans="34:59" x14ac:dyDescent="0.25">
      <c r="AH15098" s="10"/>
      <c r="AI15098" s="6"/>
    </row>
    <row r="15099" spans="34:59" x14ac:dyDescent="0.25">
      <c r="AH15099" s="6"/>
      <c r="AI15099" s="6"/>
      <c r="AJ15099" s="6"/>
      <c r="AK15099" s="6"/>
      <c r="AL15099" s="6"/>
      <c r="AM15099" s="6"/>
      <c r="AN15099" s="6"/>
      <c r="AO15099" s="6"/>
      <c r="AP15099" s="6"/>
      <c r="AQ15099" s="6"/>
      <c r="AR15099" s="6"/>
      <c r="AS15099" s="6"/>
      <c r="AT15099" s="6"/>
      <c r="AU15099" s="6"/>
      <c r="AV15099" s="6"/>
      <c r="AW15099" s="6"/>
      <c r="AX15099" s="6"/>
      <c r="AY15099" s="6"/>
      <c r="AZ15099" s="6"/>
      <c r="BA15099" s="6"/>
      <c r="BB15099" s="6"/>
      <c r="BC15099" s="6"/>
      <c r="BD15099" s="6"/>
      <c r="BE15099" s="6"/>
      <c r="BF15099" s="6"/>
      <c r="BG15099" s="6"/>
    </row>
    <row r="15100" spans="34:59" x14ac:dyDescent="0.25">
      <c r="AH15100" s="10"/>
      <c r="AI15100" s="6"/>
      <c r="AJ15100" s="10"/>
      <c r="AK15100" s="10"/>
      <c r="AL15100" s="10"/>
      <c r="AM15100" s="10"/>
      <c r="AN15100" s="10"/>
      <c r="AO15100" s="10"/>
      <c r="AP15100" s="10"/>
      <c r="AQ15100" s="10"/>
      <c r="AR15100" s="10"/>
      <c r="AS15100" s="10"/>
      <c r="AT15100" s="10"/>
      <c r="AU15100" s="10"/>
      <c r="AV15100" s="10"/>
      <c r="AW15100" s="10"/>
      <c r="AX15100" s="10"/>
      <c r="AY15100" s="10"/>
      <c r="AZ15100" s="10"/>
      <c r="BA15100" s="10"/>
      <c r="BB15100" s="10"/>
      <c r="BC15100" s="10"/>
      <c r="BD15100" s="10"/>
      <c r="BE15100" s="10"/>
      <c r="BF15100" s="10"/>
      <c r="BG15100" s="6"/>
    </row>
    <row r="15101" spans="34:59" x14ac:dyDescent="0.25">
      <c r="AH15101" s="6"/>
      <c r="AI15101" s="6"/>
      <c r="AJ15101" s="6"/>
      <c r="AK15101" s="6"/>
      <c r="AL15101" s="6"/>
      <c r="AM15101" s="6"/>
      <c r="AN15101" s="6"/>
      <c r="AO15101" s="6"/>
      <c r="AP15101" s="6"/>
      <c r="AQ15101" s="6"/>
      <c r="AR15101" s="6"/>
      <c r="AS15101" s="6"/>
      <c r="AT15101" s="6"/>
      <c r="AU15101" s="6"/>
      <c r="AV15101" s="6"/>
      <c r="AW15101" s="6"/>
      <c r="AX15101" s="6"/>
      <c r="AY15101" s="6"/>
      <c r="AZ15101" s="6"/>
      <c r="BA15101" s="6"/>
      <c r="BB15101" s="6"/>
      <c r="BC15101" s="6"/>
      <c r="BD15101" s="6"/>
      <c r="BE15101" s="6"/>
      <c r="BF15101" s="6"/>
      <c r="BG15101" s="10"/>
    </row>
    <row r="15102" spans="34:59" x14ac:dyDescent="0.25">
      <c r="AH15102" s="10"/>
      <c r="AI15102" s="6"/>
    </row>
    <row r="15103" spans="34:59" x14ac:dyDescent="0.25">
      <c r="AH15103" s="6"/>
      <c r="AI15103" s="6"/>
      <c r="AJ15103" s="6"/>
      <c r="AK15103" s="6"/>
      <c r="AL15103" s="6"/>
      <c r="AM15103" s="6"/>
      <c r="AN15103" s="6"/>
      <c r="AO15103" s="6"/>
      <c r="AP15103" s="6"/>
      <c r="AQ15103" s="6"/>
      <c r="AR15103" s="6"/>
      <c r="AS15103" s="6"/>
      <c r="AT15103" s="6"/>
      <c r="AU15103" s="6"/>
      <c r="AV15103" s="6"/>
      <c r="AW15103" s="6"/>
      <c r="AX15103" s="6"/>
      <c r="AY15103" s="6"/>
      <c r="AZ15103" s="6"/>
      <c r="BA15103" s="6"/>
      <c r="BB15103" s="6"/>
      <c r="BC15103" s="6"/>
      <c r="BD15103" s="6"/>
      <c r="BE15103" s="6"/>
      <c r="BF15103" s="6"/>
      <c r="BG15103" s="6"/>
    </row>
    <row r="15104" spans="34:59" x14ac:dyDescent="0.25">
      <c r="AH15104" s="10"/>
      <c r="AI15104" s="6"/>
      <c r="AJ15104" s="10"/>
      <c r="AK15104" s="10"/>
      <c r="AL15104" s="10"/>
      <c r="AM15104" s="10"/>
      <c r="AN15104" s="10"/>
      <c r="AO15104" s="10"/>
      <c r="AP15104" s="10"/>
      <c r="AQ15104" s="10"/>
      <c r="AR15104" s="10"/>
      <c r="AS15104" s="10"/>
      <c r="AT15104" s="10"/>
      <c r="AU15104" s="10"/>
      <c r="AV15104" s="10"/>
      <c r="AW15104" s="10"/>
      <c r="AX15104" s="10"/>
      <c r="AY15104" s="10"/>
      <c r="AZ15104" s="10"/>
      <c r="BA15104" s="10"/>
      <c r="BB15104" s="10"/>
      <c r="BC15104" s="10"/>
      <c r="BD15104" s="10"/>
      <c r="BE15104" s="10"/>
      <c r="BF15104" s="10"/>
      <c r="BG15104" s="6"/>
    </row>
    <row r="15105" spans="34:59" x14ac:dyDescent="0.25">
      <c r="AH15105" s="6"/>
      <c r="AI15105" s="6"/>
      <c r="AJ15105" s="6"/>
      <c r="AK15105" s="6"/>
      <c r="AL15105" s="6"/>
      <c r="AM15105" s="6"/>
      <c r="AN15105" s="6"/>
      <c r="AO15105" s="6"/>
      <c r="AP15105" s="6"/>
      <c r="AQ15105" s="6"/>
      <c r="AR15105" s="6"/>
      <c r="AS15105" s="6"/>
      <c r="AT15105" s="6"/>
      <c r="AU15105" s="6"/>
      <c r="AV15105" s="6"/>
      <c r="AW15105" s="6"/>
      <c r="AX15105" s="6"/>
      <c r="AY15105" s="6"/>
      <c r="AZ15105" s="6"/>
      <c r="BA15105" s="6"/>
      <c r="BB15105" s="6"/>
      <c r="BC15105" s="6"/>
      <c r="BD15105" s="6"/>
      <c r="BE15105" s="6"/>
      <c r="BF15105" s="6"/>
      <c r="BG15105" s="10"/>
    </row>
    <row r="15106" spans="34:59" x14ac:dyDescent="0.25">
      <c r="AH15106" s="10"/>
      <c r="AI15106" s="6"/>
    </row>
    <row r="15107" spans="34:59" x14ac:dyDescent="0.25">
      <c r="AH15107" s="6"/>
      <c r="AI15107" s="6"/>
      <c r="AJ15107" s="6"/>
      <c r="AK15107" s="6"/>
      <c r="AL15107" s="6"/>
      <c r="AM15107" s="6"/>
      <c r="AN15107" s="6"/>
      <c r="AO15107" s="6"/>
      <c r="AP15107" s="6"/>
      <c r="AQ15107" s="6"/>
      <c r="AR15107" s="6"/>
      <c r="AS15107" s="6"/>
      <c r="AT15107" s="6"/>
      <c r="AU15107" s="6"/>
      <c r="AV15107" s="6"/>
      <c r="AW15107" s="6"/>
      <c r="AX15107" s="6"/>
      <c r="AY15107" s="6"/>
      <c r="AZ15107" s="6"/>
      <c r="BA15107" s="6"/>
      <c r="BB15107" s="6"/>
      <c r="BC15107" s="6"/>
      <c r="BD15107" s="6"/>
      <c r="BE15107" s="6"/>
      <c r="BF15107" s="6"/>
      <c r="BG15107" s="6"/>
    </row>
    <row r="15108" spans="34:59" x14ac:dyDescent="0.25">
      <c r="AH15108" s="10"/>
      <c r="AI15108" s="6"/>
      <c r="AJ15108" s="10"/>
      <c r="AK15108" s="10"/>
      <c r="AL15108" s="10"/>
      <c r="AM15108" s="10"/>
      <c r="AN15108" s="10"/>
      <c r="AO15108" s="10"/>
      <c r="AP15108" s="10"/>
      <c r="AQ15108" s="10"/>
      <c r="AR15108" s="10"/>
      <c r="AS15108" s="10"/>
      <c r="AT15108" s="10"/>
      <c r="AU15108" s="10"/>
      <c r="AV15108" s="10"/>
      <c r="AW15108" s="10"/>
      <c r="AX15108" s="10"/>
      <c r="AY15108" s="10"/>
      <c r="AZ15108" s="10"/>
      <c r="BA15108" s="10"/>
      <c r="BB15108" s="10"/>
      <c r="BC15108" s="10"/>
      <c r="BD15108" s="10"/>
      <c r="BE15108" s="10"/>
      <c r="BF15108" s="10"/>
      <c r="BG15108" s="6"/>
    </row>
    <row r="15110" spans="34:59" x14ac:dyDescent="0.25">
      <c r="AH15110" s="10"/>
      <c r="AI15110" s="6"/>
    </row>
    <row r="15111" spans="34:59" x14ac:dyDescent="0.25">
      <c r="AH15111" s="6"/>
      <c r="AI15111" s="6"/>
      <c r="AJ15111" s="6"/>
      <c r="AK15111" s="6"/>
      <c r="AL15111" s="6"/>
      <c r="AM15111" s="6"/>
      <c r="AN15111" s="6"/>
      <c r="AO15111" s="6"/>
      <c r="AP15111" s="6"/>
      <c r="AQ15111" s="6"/>
      <c r="AR15111" s="6"/>
      <c r="AS15111" s="6"/>
      <c r="AT15111" s="6"/>
      <c r="AU15111" s="6"/>
      <c r="AV15111" s="6"/>
      <c r="AW15111" s="6"/>
      <c r="AX15111" s="6"/>
      <c r="AY15111" s="6"/>
      <c r="AZ15111" s="6"/>
      <c r="BA15111" s="6"/>
      <c r="BB15111" s="6"/>
      <c r="BC15111" s="6"/>
      <c r="BD15111" s="6"/>
      <c r="BE15111" s="6"/>
      <c r="BF15111" s="6"/>
      <c r="BG15111" s="6"/>
    </row>
    <row r="15112" spans="34:59" x14ac:dyDescent="0.25">
      <c r="AH15112" s="10"/>
      <c r="AI15112" s="6"/>
      <c r="AJ15112" s="10"/>
      <c r="AK15112" s="10"/>
      <c r="AL15112" s="10"/>
      <c r="AM15112" s="10"/>
      <c r="AN15112" s="10"/>
      <c r="AO15112" s="10"/>
      <c r="AP15112" s="10"/>
      <c r="AQ15112" s="10"/>
      <c r="AR15112" s="10"/>
      <c r="AS15112" s="10"/>
      <c r="AT15112" s="10"/>
      <c r="AU15112" s="10"/>
      <c r="AV15112" s="10"/>
      <c r="AW15112" s="10"/>
      <c r="AX15112" s="10"/>
      <c r="AY15112" s="10"/>
      <c r="AZ15112" s="10"/>
      <c r="BA15112" s="10"/>
      <c r="BB15112" s="10"/>
      <c r="BC15112" s="10"/>
      <c r="BD15112" s="10"/>
      <c r="BE15112" s="10"/>
      <c r="BF15112" s="10"/>
      <c r="BG15112" s="6"/>
    </row>
    <row r="15113" spans="34:59" x14ac:dyDescent="0.25">
      <c r="AH15113" s="6"/>
      <c r="AI15113" s="6"/>
      <c r="AJ15113" s="6"/>
      <c r="AK15113" s="6"/>
      <c r="AL15113" s="6"/>
      <c r="AM15113" s="6"/>
      <c r="AN15113" s="6"/>
      <c r="AO15113" s="6"/>
      <c r="AP15113" s="6"/>
      <c r="AQ15113" s="6"/>
      <c r="AR15113" s="6"/>
      <c r="AS15113" s="6"/>
      <c r="AT15113" s="6"/>
      <c r="AU15113" s="6"/>
      <c r="AV15113" s="6"/>
      <c r="AW15113" s="6"/>
      <c r="AX15113" s="6"/>
      <c r="AY15113" s="6"/>
      <c r="AZ15113" s="6"/>
      <c r="BA15113" s="6"/>
      <c r="BB15113" s="6"/>
      <c r="BC15113" s="6"/>
      <c r="BD15113" s="6"/>
      <c r="BE15113" s="6"/>
      <c r="BF15113" s="6"/>
      <c r="BG15113" s="10"/>
    </row>
    <row r="15114" spans="34:59" x14ac:dyDescent="0.25">
      <c r="AH15114" s="10"/>
      <c r="AI15114" s="6"/>
    </row>
    <row r="15115" spans="34:59" x14ac:dyDescent="0.25">
      <c r="AH15115" s="6"/>
      <c r="AI15115" s="6"/>
      <c r="AJ15115" s="6"/>
      <c r="AK15115" s="6"/>
      <c r="AL15115" s="6"/>
      <c r="AM15115" s="6"/>
      <c r="AN15115" s="6"/>
      <c r="AO15115" s="6"/>
      <c r="AP15115" s="6"/>
      <c r="AQ15115" s="6"/>
      <c r="AR15115" s="6"/>
      <c r="AS15115" s="6"/>
      <c r="AT15115" s="6"/>
      <c r="AU15115" s="6"/>
      <c r="AV15115" s="6"/>
      <c r="AW15115" s="6"/>
      <c r="AX15115" s="6"/>
      <c r="AY15115" s="6"/>
      <c r="AZ15115" s="6"/>
      <c r="BA15115" s="6"/>
      <c r="BB15115" s="6"/>
      <c r="BC15115" s="6"/>
      <c r="BD15115" s="6"/>
      <c r="BE15115" s="6"/>
      <c r="BF15115" s="6"/>
      <c r="BG15115" s="6"/>
    </row>
    <row r="15116" spans="34:59" x14ac:dyDescent="0.25">
      <c r="AH15116" s="10"/>
      <c r="AI15116" s="6"/>
      <c r="AJ15116" s="10"/>
      <c r="AK15116" s="10"/>
      <c r="AL15116" s="10"/>
      <c r="AM15116" s="10"/>
      <c r="AN15116" s="10"/>
      <c r="AO15116" s="10"/>
      <c r="AP15116" s="10"/>
      <c r="AQ15116" s="10"/>
      <c r="AR15116" s="10"/>
      <c r="AS15116" s="10"/>
      <c r="AT15116" s="10"/>
      <c r="AU15116" s="10"/>
      <c r="AV15116" s="10"/>
      <c r="AW15116" s="10"/>
      <c r="AX15116" s="10"/>
      <c r="AY15116" s="10"/>
      <c r="AZ15116" s="10"/>
      <c r="BA15116" s="10"/>
      <c r="BB15116" s="10"/>
      <c r="BC15116" s="10"/>
      <c r="BD15116" s="10"/>
      <c r="BE15116" s="10"/>
      <c r="BF15116" s="10"/>
      <c r="BG15116" s="6"/>
    </row>
    <row r="15117" spans="34:59" x14ac:dyDescent="0.25">
      <c r="AH15117" s="6"/>
      <c r="AI15117" s="6"/>
      <c r="AJ15117" s="6"/>
      <c r="AK15117" s="6"/>
      <c r="AL15117" s="6"/>
      <c r="AM15117" s="6"/>
      <c r="AN15117" s="6"/>
      <c r="AO15117" s="6"/>
      <c r="AP15117" s="6"/>
      <c r="AQ15117" s="6"/>
      <c r="AR15117" s="6"/>
      <c r="AS15117" s="6"/>
      <c r="AT15117" s="6"/>
      <c r="AU15117" s="6"/>
      <c r="AV15117" s="6"/>
      <c r="AW15117" s="6"/>
      <c r="AX15117" s="6"/>
      <c r="AY15117" s="6"/>
      <c r="AZ15117" s="6"/>
      <c r="BA15117" s="6"/>
      <c r="BB15117" s="6"/>
      <c r="BC15117" s="6"/>
      <c r="BD15117" s="6"/>
      <c r="BE15117" s="6"/>
      <c r="BF15117" s="6"/>
      <c r="BG15117" s="10"/>
    </row>
    <row r="15118" spans="34:59" x14ac:dyDescent="0.25">
      <c r="AH15118" s="10"/>
      <c r="AI15118" s="6"/>
    </row>
    <row r="15119" spans="34:59" x14ac:dyDescent="0.25">
      <c r="AH15119" s="6"/>
      <c r="AI15119" s="6"/>
      <c r="AJ15119" s="6"/>
      <c r="AK15119" s="6"/>
      <c r="AL15119" s="6"/>
      <c r="AM15119" s="6"/>
      <c r="AN15119" s="6"/>
      <c r="AO15119" s="6"/>
      <c r="AP15119" s="6"/>
      <c r="AQ15119" s="6"/>
      <c r="AR15119" s="6"/>
      <c r="AS15119" s="6"/>
      <c r="AT15119" s="6"/>
      <c r="AU15119" s="6"/>
      <c r="AV15119" s="6"/>
      <c r="AW15119" s="6"/>
      <c r="AX15119" s="6"/>
      <c r="AY15119" s="6"/>
      <c r="AZ15119" s="6"/>
      <c r="BA15119" s="6"/>
      <c r="BB15119" s="6"/>
      <c r="BC15119" s="6"/>
      <c r="BD15119" s="6"/>
      <c r="BE15119" s="6"/>
      <c r="BF15119" s="6"/>
      <c r="BG15119" s="6"/>
    </row>
    <row r="15120" spans="34:59" x14ac:dyDescent="0.25">
      <c r="AH15120" s="10"/>
      <c r="AI15120" s="6"/>
      <c r="AJ15120" s="10"/>
      <c r="AK15120" s="10"/>
      <c r="AL15120" s="10"/>
      <c r="AM15120" s="10"/>
      <c r="AN15120" s="10"/>
      <c r="AO15120" s="10"/>
      <c r="AP15120" s="10"/>
      <c r="AQ15120" s="10"/>
      <c r="AR15120" s="10"/>
      <c r="AS15120" s="10"/>
      <c r="AT15120" s="10"/>
      <c r="AU15120" s="10"/>
      <c r="AV15120" s="10"/>
      <c r="AW15120" s="10"/>
      <c r="AX15120" s="10"/>
      <c r="AY15120" s="10"/>
      <c r="AZ15120" s="10"/>
      <c r="BA15120" s="10"/>
      <c r="BB15120" s="10"/>
      <c r="BC15120" s="10"/>
      <c r="BD15120" s="10"/>
      <c r="BE15120" s="10"/>
      <c r="BF15120" s="10"/>
      <c r="BG15120" s="6"/>
    </row>
    <row r="15121" spans="34:59" x14ac:dyDescent="0.25">
      <c r="AH15121" s="6"/>
      <c r="AI15121" s="6"/>
      <c r="AJ15121" s="6"/>
      <c r="AK15121" s="6"/>
      <c r="AL15121" s="6"/>
      <c r="AM15121" s="6"/>
      <c r="AN15121" s="6"/>
      <c r="AO15121" s="6"/>
      <c r="AP15121" s="6"/>
      <c r="AQ15121" s="6"/>
      <c r="AR15121" s="6"/>
      <c r="AS15121" s="6"/>
      <c r="AT15121" s="6"/>
      <c r="AU15121" s="6"/>
      <c r="AV15121" s="6"/>
      <c r="AW15121" s="6"/>
      <c r="AX15121" s="6"/>
      <c r="AY15121" s="6"/>
      <c r="AZ15121" s="6"/>
      <c r="BA15121" s="6"/>
      <c r="BB15121" s="6"/>
      <c r="BC15121" s="6"/>
      <c r="BD15121" s="6"/>
      <c r="BE15121" s="6"/>
      <c r="BF15121" s="6"/>
      <c r="BG15121" s="10"/>
    </row>
    <row r="15122" spans="34:59" x14ac:dyDescent="0.25">
      <c r="AH15122" s="10"/>
      <c r="AI15122" s="6"/>
    </row>
    <row r="15123" spans="34:59" x14ac:dyDescent="0.25">
      <c r="AH15123" s="6"/>
      <c r="AI15123" s="6"/>
      <c r="AJ15123" s="6"/>
      <c r="AK15123" s="6"/>
      <c r="AL15123" s="6"/>
      <c r="AM15123" s="6"/>
      <c r="AN15123" s="6"/>
      <c r="AO15123" s="6"/>
      <c r="AP15123" s="6"/>
      <c r="AQ15123" s="6"/>
      <c r="AR15123" s="6"/>
      <c r="AS15123" s="6"/>
      <c r="AT15123" s="6"/>
      <c r="AU15123" s="6"/>
      <c r="AV15123" s="6"/>
      <c r="AW15123" s="6"/>
      <c r="AX15123" s="6"/>
      <c r="AY15123" s="6"/>
      <c r="AZ15123" s="6"/>
      <c r="BA15123" s="6"/>
      <c r="BB15123" s="6"/>
      <c r="BC15123" s="6"/>
      <c r="BD15123" s="6"/>
      <c r="BE15123" s="6"/>
      <c r="BF15123" s="6"/>
      <c r="BG15123" s="6"/>
    </row>
    <row r="15124" spans="34:59" x14ac:dyDescent="0.25">
      <c r="AH15124" s="10"/>
      <c r="AI15124" s="6"/>
      <c r="AJ15124" s="10"/>
      <c r="AK15124" s="10"/>
      <c r="AL15124" s="10"/>
      <c r="AM15124" s="10"/>
      <c r="AN15124" s="10"/>
      <c r="AO15124" s="10"/>
      <c r="AP15124" s="10"/>
      <c r="AQ15124" s="10"/>
      <c r="AR15124" s="10"/>
      <c r="AS15124" s="10"/>
      <c r="AT15124" s="10"/>
      <c r="AU15124" s="10"/>
      <c r="AV15124" s="10"/>
      <c r="AW15124" s="10"/>
      <c r="AX15124" s="10"/>
      <c r="AY15124" s="10"/>
      <c r="AZ15124" s="10"/>
      <c r="BA15124" s="10"/>
      <c r="BB15124" s="10"/>
      <c r="BC15124" s="10"/>
      <c r="BD15124" s="10"/>
      <c r="BE15124" s="10"/>
      <c r="BF15124" s="10"/>
      <c r="BG15124" s="6"/>
    </row>
    <row r="15126" spans="34:59" x14ac:dyDescent="0.25">
      <c r="AH15126" s="10"/>
      <c r="AI15126" s="6"/>
    </row>
    <row r="15127" spans="34:59" x14ac:dyDescent="0.25">
      <c r="AH15127" s="6"/>
      <c r="AI15127" s="6"/>
      <c r="AJ15127" s="6"/>
      <c r="AK15127" s="6"/>
      <c r="AL15127" s="6"/>
      <c r="AM15127" s="6"/>
      <c r="AN15127" s="6"/>
      <c r="AO15127" s="6"/>
      <c r="AP15127" s="6"/>
      <c r="AQ15127" s="6"/>
      <c r="AR15127" s="6"/>
      <c r="AS15127" s="6"/>
      <c r="AT15127" s="6"/>
      <c r="AU15127" s="6"/>
      <c r="AV15127" s="6"/>
      <c r="AW15127" s="6"/>
      <c r="AX15127" s="6"/>
      <c r="AY15127" s="6"/>
      <c r="AZ15127" s="6"/>
      <c r="BA15127" s="6"/>
      <c r="BB15127" s="6"/>
      <c r="BC15127" s="6"/>
      <c r="BD15127" s="6"/>
      <c r="BE15127" s="6"/>
      <c r="BF15127" s="6"/>
      <c r="BG15127" s="6"/>
    </row>
    <row r="15128" spans="34:59" x14ac:dyDescent="0.25">
      <c r="AH15128" s="10"/>
      <c r="AI15128" s="6"/>
      <c r="AJ15128" s="10"/>
      <c r="AK15128" s="10"/>
      <c r="AL15128" s="10"/>
      <c r="AM15128" s="10"/>
      <c r="AN15128" s="10"/>
      <c r="AO15128" s="10"/>
      <c r="AP15128" s="10"/>
      <c r="AQ15128" s="10"/>
      <c r="AR15128" s="10"/>
      <c r="AS15128" s="10"/>
      <c r="AT15128" s="10"/>
      <c r="AU15128" s="10"/>
      <c r="AV15128" s="10"/>
      <c r="AW15128" s="10"/>
      <c r="AX15128" s="10"/>
      <c r="AY15128" s="10"/>
      <c r="AZ15128" s="10"/>
      <c r="BA15128" s="10"/>
      <c r="BB15128" s="10"/>
      <c r="BC15128" s="10"/>
      <c r="BD15128" s="10"/>
      <c r="BE15128" s="10"/>
      <c r="BF15128" s="10"/>
      <c r="BG15128" s="6"/>
    </row>
    <row r="15129" spans="34:59" x14ac:dyDescent="0.25">
      <c r="AH15129" s="6"/>
      <c r="AI15129" s="6"/>
      <c r="AJ15129" s="6"/>
      <c r="AK15129" s="6"/>
      <c r="AL15129" s="6"/>
      <c r="AM15129" s="6"/>
      <c r="AN15129" s="6"/>
      <c r="AO15129" s="6"/>
      <c r="AP15129" s="6"/>
      <c r="AQ15129" s="6"/>
      <c r="AR15129" s="6"/>
      <c r="AS15129" s="6"/>
      <c r="AT15129" s="6"/>
      <c r="AU15129" s="6"/>
      <c r="AV15129" s="6"/>
      <c r="AW15129" s="6"/>
      <c r="AX15129" s="6"/>
      <c r="AY15129" s="6"/>
      <c r="AZ15129" s="6"/>
      <c r="BA15129" s="6"/>
      <c r="BB15129" s="6"/>
      <c r="BC15129" s="6"/>
      <c r="BD15129" s="6"/>
      <c r="BE15129" s="6"/>
      <c r="BF15129" s="6"/>
      <c r="BG15129" s="10"/>
    </row>
    <row r="15130" spans="34:59" x14ac:dyDescent="0.25">
      <c r="AH15130" s="10"/>
      <c r="AI15130" s="6"/>
    </row>
    <row r="15131" spans="34:59" x14ac:dyDescent="0.25">
      <c r="AH15131" s="6"/>
      <c r="AI15131" s="6"/>
      <c r="AJ15131" s="6"/>
      <c r="AK15131" s="6"/>
      <c r="AL15131" s="6"/>
      <c r="AM15131" s="6"/>
      <c r="AN15131" s="6"/>
      <c r="AO15131" s="6"/>
      <c r="AP15131" s="6"/>
      <c r="AQ15131" s="6"/>
      <c r="AR15131" s="6"/>
      <c r="AS15131" s="6"/>
      <c r="AT15131" s="6"/>
      <c r="AU15131" s="6"/>
      <c r="AV15131" s="6"/>
      <c r="AW15131" s="6"/>
      <c r="AX15131" s="6"/>
      <c r="AY15131" s="6"/>
      <c r="AZ15131" s="6"/>
      <c r="BA15131" s="6"/>
      <c r="BB15131" s="6"/>
      <c r="BC15131" s="6"/>
      <c r="BD15131" s="6"/>
      <c r="BE15131" s="6"/>
      <c r="BF15131" s="6"/>
      <c r="BG15131" s="6"/>
    </row>
    <row r="15132" spans="34:59" x14ac:dyDescent="0.25">
      <c r="AH15132" s="10"/>
      <c r="AI15132" s="6"/>
      <c r="AJ15132" s="10"/>
      <c r="AK15132" s="10"/>
      <c r="AL15132" s="10"/>
      <c r="AM15132" s="10"/>
      <c r="AN15132" s="10"/>
      <c r="AO15132" s="10"/>
      <c r="AP15132" s="10"/>
      <c r="AQ15132" s="10"/>
      <c r="AR15132" s="10"/>
      <c r="AS15132" s="10"/>
      <c r="AT15132" s="10"/>
      <c r="AU15132" s="10"/>
      <c r="AV15132" s="10"/>
      <c r="AW15132" s="10"/>
      <c r="AX15132" s="10"/>
      <c r="AY15132" s="10"/>
      <c r="AZ15132" s="10"/>
      <c r="BA15132" s="10"/>
      <c r="BB15132" s="10"/>
      <c r="BC15132" s="10"/>
      <c r="BD15132" s="10"/>
      <c r="BE15132" s="10"/>
      <c r="BF15132" s="10"/>
      <c r="BG15132" s="6"/>
    </row>
    <row r="15133" spans="34:59" x14ac:dyDescent="0.25">
      <c r="AH15133" s="6"/>
      <c r="AI15133" s="6"/>
      <c r="AJ15133" s="6"/>
      <c r="AK15133" s="6"/>
      <c r="AL15133" s="6"/>
      <c r="AM15133" s="6"/>
      <c r="AN15133" s="6"/>
      <c r="AO15133" s="6"/>
      <c r="AP15133" s="6"/>
      <c r="AQ15133" s="6"/>
      <c r="AR15133" s="6"/>
      <c r="AS15133" s="6"/>
      <c r="AT15133" s="6"/>
      <c r="AU15133" s="6"/>
      <c r="AV15133" s="6"/>
      <c r="AW15133" s="6"/>
      <c r="AX15133" s="6"/>
      <c r="AY15133" s="6"/>
      <c r="AZ15133" s="6"/>
      <c r="BA15133" s="6"/>
      <c r="BB15133" s="6"/>
      <c r="BC15133" s="6"/>
      <c r="BD15133" s="6"/>
      <c r="BE15133" s="6"/>
      <c r="BF15133" s="6"/>
      <c r="BG15133" s="10"/>
    </row>
    <row r="15134" spans="34:59" x14ac:dyDescent="0.25">
      <c r="AH15134" s="10"/>
      <c r="AI15134" s="6"/>
    </row>
    <row r="15135" spans="34:59" x14ac:dyDescent="0.25">
      <c r="AH15135" s="6"/>
      <c r="AI15135" s="6"/>
      <c r="AJ15135" s="6"/>
      <c r="AK15135" s="6"/>
      <c r="AL15135" s="6"/>
      <c r="AM15135" s="6"/>
      <c r="AN15135" s="6"/>
      <c r="AO15135" s="6"/>
      <c r="AP15135" s="6"/>
      <c r="AQ15135" s="6"/>
      <c r="AR15135" s="6"/>
      <c r="AS15135" s="6"/>
      <c r="AT15135" s="6"/>
      <c r="AU15135" s="6"/>
      <c r="AV15135" s="6"/>
      <c r="AW15135" s="6"/>
      <c r="AX15135" s="6"/>
      <c r="AY15135" s="6"/>
      <c r="AZ15135" s="6"/>
      <c r="BA15135" s="6"/>
      <c r="BB15135" s="6"/>
      <c r="BC15135" s="6"/>
      <c r="BD15135" s="6"/>
      <c r="BE15135" s="6"/>
      <c r="BF15135" s="6"/>
      <c r="BG15135" s="6"/>
    </row>
    <row r="15136" spans="34:59" x14ac:dyDescent="0.25">
      <c r="AH15136" s="10"/>
      <c r="AI15136" s="6"/>
      <c r="AJ15136" s="10"/>
      <c r="AK15136" s="10"/>
      <c r="AL15136" s="10"/>
      <c r="AM15136" s="10"/>
      <c r="AN15136" s="10"/>
      <c r="AO15136" s="10"/>
      <c r="AP15136" s="10"/>
      <c r="AQ15136" s="10"/>
      <c r="AR15136" s="10"/>
      <c r="AS15136" s="10"/>
      <c r="AT15136" s="10"/>
      <c r="AU15136" s="10"/>
      <c r="AV15136" s="10"/>
      <c r="AW15136" s="10"/>
      <c r="AX15136" s="10"/>
      <c r="AY15136" s="10"/>
      <c r="AZ15136" s="10"/>
      <c r="BA15136" s="10"/>
      <c r="BB15136" s="10"/>
      <c r="BC15136" s="10"/>
      <c r="BD15136" s="10"/>
      <c r="BE15136" s="10"/>
      <c r="BF15136" s="10"/>
      <c r="BG15136" s="6"/>
    </row>
    <row r="15137" spans="34:59" x14ac:dyDescent="0.25">
      <c r="AH15137" s="6"/>
      <c r="AI15137" s="6"/>
      <c r="AJ15137" s="6"/>
      <c r="AK15137" s="6"/>
      <c r="AL15137" s="6"/>
      <c r="AM15137" s="6"/>
      <c r="AN15137" s="6"/>
      <c r="AO15137" s="6"/>
      <c r="AP15137" s="6"/>
      <c r="AQ15137" s="6"/>
      <c r="AR15137" s="6"/>
      <c r="AS15137" s="6"/>
      <c r="AT15137" s="6"/>
      <c r="AU15137" s="6"/>
      <c r="AV15137" s="6"/>
      <c r="AW15137" s="6"/>
      <c r="AX15137" s="6"/>
      <c r="AY15137" s="6"/>
      <c r="AZ15137" s="6"/>
      <c r="BA15137" s="6"/>
      <c r="BB15137" s="6"/>
      <c r="BC15137" s="6"/>
      <c r="BD15137" s="6"/>
      <c r="BE15137" s="6"/>
      <c r="BF15137" s="6"/>
      <c r="BG15137" s="10"/>
    </row>
    <row r="15138" spans="34:59" x14ac:dyDescent="0.25">
      <c r="AH15138" s="10"/>
      <c r="AI15138" s="6"/>
    </row>
    <row r="15139" spans="34:59" x14ac:dyDescent="0.25">
      <c r="AH15139" s="6"/>
      <c r="AI15139" s="6"/>
      <c r="AJ15139" s="6"/>
      <c r="AK15139" s="6"/>
      <c r="AL15139" s="6"/>
      <c r="AM15139" s="6"/>
      <c r="AN15139" s="6"/>
      <c r="AO15139" s="6"/>
      <c r="AP15139" s="6"/>
      <c r="AQ15139" s="6"/>
      <c r="AR15139" s="6"/>
      <c r="AS15139" s="6"/>
      <c r="AT15139" s="6"/>
      <c r="AU15139" s="6"/>
      <c r="AV15139" s="6"/>
      <c r="AW15139" s="6"/>
      <c r="AX15139" s="6"/>
      <c r="AY15139" s="6"/>
      <c r="AZ15139" s="6"/>
      <c r="BA15139" s="6"/>
      <c r="BB15139" s="6"/>
      <c r="BC15139" s="6"/>
      <c r="BD15139" s="6"/>
      <c r="BE15139" s="6"/>
      <c r="BF15139" s="6"/>
      <c r="BG15139" s="6"/>
    </row>
    <row r="15140" spans="34:59" x14ac:dyDescent="0.25">
      <c r="AH15140" s="10"/>
      <c r="AI15140" s="6"/>
      <c r="AJ15140" s="10"/>
      <c r="AK15140" s="10"/>
      <c r="AL15140" s="10"/>
      <c r="AM15140" s="10"/>
      <c r="AN15140" s="10"/>
      <c r="AO15140" s="10"/>
      <c r="AP15140" s="10"/>
      <c r="AQ15140" s="10"/>
      <c r="AR15140" s="10"/>
      <c r="AS15140" s="10"/>
      <c r="AT15140" s="10"/>
      <c r="AU15140" s="10"/>
      <c r="AV15140" s="10"/>
      <c r="AW15140" s="10"/>
      <c r="AX15140" s="10"/>
      <c r="AY15140" s="10"/>
      <c r="AZ15140" s="10"/>
      <c r="BA15140" s="10"/>
      <c r="BB15140" s="10"/>
      <c r="BC15140" s="10"/>
      <c r="BD15140" s="10"/>
      <c r="BE15140" s="10"/>
      <c r="BF15140" s="10"/>
      <c r="BG15140" s="6"/>
    </row>
    <row r="15142" spans="34:59" x14ac:dyDescent="0.25">
      <c r="AH15142" s="10"/>
      <c r="AI15142" s="6"/>
    </row>
    <row r="15143" spans="34:59" x14ac:dyDescent="0.25">
      <c r="AH15143" s="6"/>
      <c r="AI15143" s="6"/>
      <c r="AJ15143" s="6"/>
      <c r="AK15143" s="6"/>
      <c r="AL15143" s="6"/>
      <c r="AM15143" s="6"/>
      <c r="AN15143" s="6"/>
      <c r="AO15143" s="6"/>
      <c r="AP15143" s="6"/>
      <c r="AQ15143" s="6"/>
      <c r="AR15143" s="6"/>
      <c r="AS15143" s="6"/>
      <c r="AT15143" s="6"/>
      <c r="AU15143" s="6"/>
      <c r="AV15143" s="6"/>
      <c r="AW15143" s="6"/>
      <c r="AX15143" s="6"/>
      <c r="AY15143" s="6"/>
      <c r="AZ15143" s="6"/>
      <c r="BA15143" s="6"/>
      <c r="BB15143" s="6"/>
      <c r="BC15143" s="6"/>
      <c r="BD15143" s="6"/>
      <c r="BE15143" s="6"/>
      <c r="BF15143" s="6"/>
      <c r="BG15143" s="6"/>
    </row>
    <row r="15144" spans="34:59" x14ac:dyDescent="0.25">
      <c r="AH15144" s="10"/>
      <c r="AI15144" s="6"/>
      <c r="AJ15144" s="10"/>
      <c r="AK15144" s="10"/>
      <c r="AL15144" s="10"/>
      <c r="AM15144" s="10"/>
      <c r="AN15144" s="10"/>
      <c r="AO15144" s="10"/>
      <c r="AP15144" s="10"/>
      <c r="AQ15144" s="10"/>
      <c r="AR15144" s="10"/>
      <c r="AS15144" s="10"/>
      <c r="AT15144" s="10"/>
      <c r="AU15144" s="10"/>
      <c r="AV15144" s="10"/>
      <c r="AW15144" s="10"/>
      <c r="AX15144" s="10"/>
      <c r="AY15144" s="10"/>
      <c r="AZ15144" s="10"/>
      <c r="BA15144" s="10"/>
      <c r="BB15144" s="10"/>
      <c r="BC15144" s="10"/>
      <c r="BD15144" s="10"/>
      <c r="BE15144" s="10"/>
      <c r="BF15144" s="10"/>
      <c r="BG15144" s="6"/>
    </row>
    <row r="15145" spans="34:59" x14ac:dyDescent="0.25">
      <c r="AH15145" s="6"/>
      <c r="AI15145" s="6"/>
      <c r="AJ15145" s="6"/>
      <c r="AK15145" s="6"/>
      <c r="AL15145" s="6"/>
      <c r="AM15145" s="6"/>
      <c r="AN15145" s="6"/>
      <c r="AO15145" s="6"/>
      <c r="AP15145" s="6"/>
      <c r="AQ15145" s="6"/>
      <c r="AR15145" s="6"/>
      <c r="AS15145" s="6"/>
      <c r="AT15145" s="6"/>
      <c r="AU15145" s="6"/>
      <c r="AV15145" s="6"/>
      <c r="AW15145" s="6"/>
      <c r="AX15145" s="6"/>
      <c r="AY15145" s="6"/>
      <c r="AZ15145" s="6"/>
      <c r="BA15145" s="6"/>
      <c r="BB15145" s="6"/>
      <c r="BC15145" s="6"/>
      <c r="BD15145" s="6"/>
      <c r="BE15145" s="6"/>
      <c r="BF15145" s="6"/>
      <c r="BG15145" s="10"/>
    </row>
    <row r="15146" spans="34:59" x14ac:dyDescent="0.25">
      <c r="AH15146" s="10"/>
      <c r="AI15146" s="6"/>
    </row>
    <row r="15147" spans="34:59" x14ac:dyDescent="0.25">
      <c r="AH15147" s="6"/>
      <c r="AI15147" s="6"/>
      <c r="AJ15147" s="6"/>
      <c r="AK15147" s="6"/>
      <c r="AL15147" s="6"/>
      <c r="AM15147" s="6"/>
      <c r="AN15147" s="6"/>
      <c r="AO15147" s="6"/>
      <c r="AP15147" s="6"/>
      <c r="AQ15147" s="6"/>
      <c r="AR15147" s="6"/>
      <c r="AS15147" s="6"/>
      <c r="AT15147" s="6"/>
      <c r="AU15147" s="6"/>
      <c r="AV15147" s="6"/>
      <c r="AW15147" s="6"/>
      <c r="AX15147" s="6"/>
      <c r="AY15147" s="6"/>
      <c r="AZ15147" s="6"/>
      <c r="BA15147" s="6"/>
      <c r="BB15147" s="6"/>
      <c r="BC15147" s="6"/>
      <c r="BD15147" s="6"/>
      <c r="BE15147" s="6"/>
      <c r="BF15147" s="6"/>
      <c r="BG15147" s="6"/>
    </row>
    <row r="15148" spans="34:59" x14ac:dyDescent="0.25">
      <c r="AH15148" s="10"/>
      <c r="AI15148" s="6"/>
      <c r="AJ15148" s="10"/>
      <c r="AK15148" s="10"/>
      <c r="AL15148" s="10"/>
      <c r="AM15148" s="10"/>
      <c r="AN15148" s="10"/>
      <c r="AO15148" s="10"/>
      <c r="AP15148" s="10"/>
      <c r="AQ15148" s="10"/>
      <c r="AR15148" s="10"/>
      <c r="AS15148" s="10"/>
      <c r="AT15148" s="10"/>
      <c r="AU15148" s="10"/>
      <c r="AV15148" s="10"/>
      <c r="AW15148" s="10"/>
      <c r="AX15148" s="10"/>
      <c r="AY15148" s="10"/>
      <c r="AZ15148" s="10"/>
      <c r="BA15148" s="10"/>
      <c r="BB15148" s="10"/>
      <c r="BC15148" s="10"/>
      <c r="BD15148" s="10"/>
      <c r="BE15148" s="10"/>
      <c r="BF15148" s="10"/>
      <c r="BG15148" s="6"/>
    </row>
    <row r="15149" spans="34:59" x14ac:dyDescent="0.25">
      <c r="AH15149" s="6"/>
      <c r="AI15149" s="6"/>
      <c r="AJ15149" s="6"/>
      <c r="AK15149" s="6"/>
      <c r="AL15149" s="6"/>
      <c r="AM15149" s="6"/>
      <c r="AN15149" s="6"/>
      <c r="AO15149" s="6"/>
      <c r="AP15149" s="6"/>
      <c r="AQ15149" s="6"/>
      <c r="AR15149" s="6"/>
      <c r="AS15149" s="6"/>
      <c r="AT15149" s="6"/>
      <c r="AU15149" s="6"/>
      <c r="AV15149" s="6"/>
      <c r="AW15149" s="6"/>
      <c r="AX15149" s="6"/>
      <c r="AY15149" s="6"/>
      <c r="AZ15149" s="6"/>
      <c r="BA15149" s="6"/>
      <c r="BB15149" s="6"/>
      <c r="BC15149" s="6"/>
      <c r="BD15149" s="6"/>
      <c r="BE15149" s="6"/>
      <c r="BF15149" s="6"/>
      <c r="BG15149" s="10"/>
    </row>
    <row r="15150" spans="34:59" x14ac:dyDescent="0.25">
      <c r="AH15150" s="10"/>
      <c r="AI15150" s="6"/>
    </row>
    <row r="15151" spans="34:59" x14ac:dyDescent="0.25">
      <c r="AH15151" s="6"/>
      <c r="AI15151" s="6"/>
      <c r="AJ15151" s="6"/>
      <c r="AK15151" s="6"/>
      <c r="AL15151" s="6"/>
      <c r="AM15151" s="6"/>
      <c r="AN15151" s="6"/>
      <c r="AO15151" s="6"/>
      <c r="AP15151" s="6"/>
      <c r="AQ15151" s="6"/>
      <c r="AR15151" s="6"/>
      <c r="AS15151" s="6"/>
      <c r="AT15151" s="6"/>
      <c r="AU15151" s="6"/>
      <c r="AV15151" s="6"/>
      <c r="AW15151" s="6"/>
      <c r="AX15151" s="6"/>
      <c r="AY15151" s="6"/>
      <c r="AZ15151" s="6"/>
      <c r="BA15151" s="6"/>
      <c r="BB15151" s="6"/>
      <c r="BC15151" s="6"/>
      <c r="BD15151" s="6"/>
      <c r="BE15151" s="6"/>
      <c r="BF15151" s="6"/>
      <c r="BG15151" s="6"/>
    </row>
    <row r="15152" spans="34:59" x14ac:dyDescent="0.25">
      <c r="AH15152" s="10"/>
      <c r="AI15152" s="6"/>
      <c r="AJ15152" s="10"/>
      <c r="AK15152" s="10"/>
      <c r="AL15152" s="10"/>
      <c r="AM15152" s="10"/>
      <c r="AN15152" s="10"/>
      <c r="AO15152" s="10"/>
      <c r="AP15152" s="10"/>
      <c r="AQ15152" s="10"/>
      <c r="AR15152" s="10"/>
      <c r="AS15152" s="10"/>
      <c r="AT15152" s="10"/>
      <c r="AU15152" s="10"/>
      <c r="AV15152" s="10"/>
      <c r="AW15152" s="10"/>
      <c r="AX15152" s="10"/>
      <c r="AY15152" s="10"/>
      <c r="AZ15152" s="10"/>
      <c r="BA15152" s="10"/>
      <c r="BB15152" s="10"/>
      <c r="BC15152" s="10"/>
      <c r="BD15152" s="10"/>
      <c r="BE15152" s="10"/>
      <c r="BF15152" s="10"/>
      <c r="BG15152" s="6"/>
    </row>
    <row r="15153" spans="34:59" x14ac:dyDescent="0.25">
      <c r="AH15153" s="6"/>
      <c r="AI15153" s="6"/>
      <c r="AJ15153" s="6"/>
      <c r="AK15153" s="6"/>
      <c r="AL15153" s="6"/>
      <c r="AM15153" s="6"/>
      <c r="AN15153" s="6"/>
      <c r="AO15153" s="6"/>
      <c r="AP15153" s="6"/>
      <c r="AQ15153" s="6"/>
      <c r="AR15153" s="6"/>
      <c r="AS15153" s="6"/>
      <c r="AT15153" s="6"/>
      <c r="AU15153" s="6"/>
      <c r="AV15153" s="6"/>
      <c r="AW15153" s="6"/>
      <c r="AX15153" s="6"/>
      <c r="AY15153" s="6"/>
      <c r="AZ15153" s="6"/>
      <c r="BA15153" s="6"/>
      <c r="BB15153" s="6"/>
      <c r="BC15153" s="6"/>
      <c r="BD15153" s="6"/>
      <c r="BE15153" s="6"/>
      <c r="BF15153" s="6"/>
      <c r="BG15153" s="10"/>
    </row>
    <row r="15154" spans="34:59" x14ac:dyDescent="0.25">
      <c r="AH15154" s="10"/>
      <c r="AI15154" s="6"/>
    </row>
    <row r="15155" spans="34:59" x14ac:dyDescent="0.25">
      <c r="AH15155" s="6"/>
      <c r="AI15155" s="6"/>
      <c r="AJ15155" s="6"/>
      <c r="AK15155" s="6"/>
      <c r="AL15155" s="6"/>
      <c r="AM15155" s="6"/>
      <c r="AN15155" s="6"/>
      <c r="AO15155" s="6"/>
      <c r="AP15155" s="6"/>
      <c r="AQ15155" s="6"/>
      <c r="AR15155" s="6"/>
      <c r="AS15155" s="6"/>
      <c r="AT15155" s="6"/>
      <c r="AU15155" s="6"/>
      <c r="AV15155" s="6"/>
      <c r="AW15155" s="6"/>
      <c r="AX15155" s="6"/>
      <c r="AY15155" s="6"/>
      <c r="AZ15155" s="6"/>
      <c r="BA15155" s="6"/>
      <c r="BB15155" s="6"/>
      <c r="BC15155" s="6"/>
      <c r="BD15155" s="6"/>
      <c r="BE15155" s="6"/>
      <c r="BF15155" s="6"/>
      <c r="BG15155" s="6"/>
    </row>
    <row r="15156" spans="34:59" x14ac:dyDescent="0.25">
      <c r="AH15156" s="10"/>
      <c r="AI15156" s="6"/>
      <c r="AJ15156" s="10"/>
      <c r="AK15156" s="10"/>
      <c r="AL15156" s="10"/>
      <c r="AM15156" s="10"/>
      <c r="AN15156" s="10"/>
      <c r="AO15156" s="10"/>
      <c r="AP15156" s="10"/>
      <c r="AQ15156" s="10"/>
      <c r="AR15156" s="10"/>
      <c r="AS15156" s="10"/>
      <c r="AT15156" s="10"/>
      <c r="AU15156" s="10"/>
      <c r="AV15156" s="10"/>
      <c r="AW15156" s="10"/>
      <c r="AX15156" s="10"/>
      <c r="AY15156" s="10"/>
      <c r="AZ15156" s="10"/>
      <c r="BA15156" s="10"/>
      <c r="BB15156" s="10"/>
      <c r="BC15156" s="10"/>
      <c r="BD15156" s="10"/>
      <c r="BE15156" s="10"/>
      <c r="BF15156" s="10"/>
      <c r="BG15156" s="6"/>
    </row>
    <row r="15158" spans="34:59" x14ac:dyDescent="0.25">
      <c r="AH15158" s="10"/>
      <c r="AI15158" s="6"/>
    </row>
    <row r="15159" spans="34:59" x14ac:dyDescent="0.25">
      <c r="AH15159" s="6"/>
      <c r="AI15159" s="6"/>
      <c r="AJ15159" s="6"/>
      <c r="AK15159" s="6"/>
      <c r="AL15159" s="6"/>
      <c r="AM15159" s="6"/>
      <c r="AN15159" s="6"/>
      <c r="AO15159" s="6"/>
      <c r="AP15159" s="6"/>
      <c r="AQ15159" s="6"/>
      <c r="AR15159" s="6"/>
      <c r="AS15159" s="6"/>
      <c r="AT15159" s="6"/>
      <c r="AU15159" s="6"/>
      <c r="AV15159" s="6"/>
      <c r="AW15159" s="6"/>
      <c r="AX15159" s="6"/>
      <c r="AY15159" s="6"/>
      <c r="AZ15159" s="6"/>
      <c r="BA15159" s="6"/>
      <c r="BB15159" s="6"/>
      <c r="BC15159" s="6"/>
      <c r="BD15159" s="6"/>
      <c r="BE15159" s="6"/>
      <c r="BF15159" s="6"/>
      <c r="BG15159" s="6"/>
    </row>
    <row r="15160" spans="34:59" x14ac:dyDescent="0.25">
      <c r="AH15160" s="10"/>
      <c r="AI15160" s="6"/>
      <c r="AJ15160" s="10"/>
      <c r="AK15160" s="10"/>
      <c r="AL15160" s="10"/>
      <c r="AM15160" s="10"/>
      <c r="AN15160" s="10"/>
      <c r="AO15160" s="10"/>
      <c r="AP15160" s="10"/>
      <c r="AQ15160" s="10"/>
      <c r="AR15160" s="10"/>
      <c r="AS15160" s="10"/>
      <c r="AT15160" s="10"/>
      <c r="AU15160" s="10"/>
      <c r="AV15160" s="10"/>
      <c r="AW15160" s="10"/>
      <c r="AX15160" s="10"/>
      <c r="AY15160" s="10"/>
      <c r="AZ15160" s="10"/>
      <c r="BA15160" s="10"/>
      <c r="BB15160" s="10"/>
      <c r="BC15160" s="10"/>
      <c r="BD15160" s="10"/>
      <c r="BE15160" s="10"/>
      <c r="BF15160" s="10"/>
      <c r="BG15160" s="6"/>
    </row>
    <row r="15161" spans="34:59" x14ac:dyDescent="0.25">
      <c r="AH15161" s="6"/>
      <c r="AI15161" s="6"/>
      <c r="AJ15161" s="6"/>
      <c r="AK15161" s="6"/>
      <c r="AL15161" s="6"/>
      <c r="AM15161" s="6"/>
      <c r="AN15161" s="6"/>
      <c r="AO15161" s="6"/>
      <c r="AP15161" s="6"/>
      <c r="AQ15161" s="6"/>
      <c r="AR15161" s="6"/>
      <c r="AS15161" s="6"/>
      <c r="AT15161" s="6"/>
      <c r="AU15161" s="6"/>
      <c r="AV15161" s="6"/>
      <c r="AW15161" s="6"/>
      <c r="AX15161" s="6"/>
      <c r="AY15161" s="6"/>
      <c r="AZ15161" s="6"/>
      <c r="BA15161" s="6"/>
      <c r="BB15161" s="6"/>
      <c r="BC15161" s="6"/>
      <c r="BD15161" s="6"/>
      <c r="BE15161" s="6"/>
      <c r="BF15161" s="6"/>
      <c r="BG15161" s="10"/>
    </row>
    <row r="15162" spans="34:59" x14ac:dyDescent="0.25">
      <c r="AH15162" s="10"/>
      <c r="AI15162" s="6"/>
    </row>
    <row r="15163" spans="34:59" x14ac:dyDescent="0.25">
      <c r="AH15163" s="6"/>
      <c r="AI15163" s="6"/>
      <c r="AJ15163" s="6"/>
      <c r="AK15163" s="6"/>
      <c r="AL15163" s="6"/>
      <c r="AM15163" s="6"/>
      <c r="AN15163" s="6"/>
      <c r="AO15163" s="6"/>
      <c r="AP15163" s="6"/>
      <c r="AQ15163" s="6"/>
      <c r="AR15163" s="6"/>
      <c r="AS15163" s="6"/>
      <c r="AT15163" s="6"/>
      <c r="AU15163" s="6"/>
      <c r="AV15163" s="6"/>
      <c r="AW15163" s="6"/>
      <c r="AX15163" s="6"/>
      <c r="AY15163" s="6"/>
      <c r="AZ15163" s="6"/>
      <c r="BA15163" s="6"/>
      <c r="BB15163" s="6"/>
      <c r="BC15163" s="6"/>
      <c r="BD15163" s="6"/>
      <c r="BE15163" s="6"/>
      <c r="BF15163" s="6"/>
      <c r="BG15163" s="6"/>
    </row>
    <row r="15164" spans="34:59" x14ac:dyDescent="0.25">
      <c r="AH15164" s="10"/>
      <c r="AI15164" s="6"/>
      <c r="AJ15164" s="10"/>
      <c r="AK15164" s="10"/>
      <c r="AL15164" s="10"/>
      <c r="AM15164" s="10"/>
      <c r="AN15164" s="10"/>
      <c r="AO15164" s="10"/>
      <c r="AP15164" s="10"/>
      <c r="AQ15164" s="10"/>
      <c r="AR15164" s="10"/>
      <c r="AS15164" s="10"/>
      <c r="AT15164" s="10"/>
      <c r="AU15164" s="10"/>
      <c r="AV15164" s="10"/>
      <c r="AW15164" s="10"/>
      <c r="AX15164" s="10"/>
      <c r="AY15164" s="10"/>
      <c r="AZ15164" s="10"/>
      <c r="BA15164" s="10"/>
      <c r="BB15164" s="10"/>
      <c r="BC15164" s="10"/>
      <c r="BD15164" s="10"/>
      <c r="BE15164" s="10"/>
      <c r="BF15164" s="10"/>
      <c r="BG15164" s="6"/>
    </row>
    <row r="15165" spans="34:59" x14ac:dyDescent="0.25">
      <c r="AH15165" s="6"/>
      <c r="AI15165" s="6"/>
      <c r="AJ15165" s="6"/>
      <c r="AK15165" s="6"/>
      <c r="AL15165" s="6"/>
      <c r="AM15165" s="6"/>
      <c r="AN15165" s="6"/>
      <c r="AO15165" s="6"/>
      <c r="AP15165" s="6"/>
      <c r="AQ15165" s="6"/>
      <c r="AR15165" s="6"/>
      <c r="AS15165" s="6"/>
      <c r="AT15165" s="6"/>
      <c r="AU15165" s="6"/>
      <c r="AV15165" s="6"/>
      <c r="AW15165" s="6"/>
      <c r="AX15165" s="6"/>
      <c r="AY15165" s="6"/>
      <c r="AZ15165" s="6"/>
      <c r="BA15165" s="6"/>
      <c r="BB15165" s="6"/>
      <c r="BC15165" s="6"/>
      <c r="BD15165" s="6"/>
      <c r="BE15165" s="6"/>
      <c r="BF15165" s="6"/>
      <c r="BG15165" s="10"/>
    </row>
    <row r="15166" spans="34:59" x14ac:dyDescent="0.25">
      <c r="AH15166" s="10"/>
      <c r="AI15166" s="6"/>
    </row>
    <row r="15167" spans="34:59" x14ac:dyDescent="0.25">
      <c r="AH15167" s="6"/>
      <c r="AI15167" s="6"/>
      <c r="AJ15167" s="6"/>
      <c r="AK15167" s="6"/>
      <c r="AL15167" s="6"/>
      <c r="AM15167" s="6"/>
      <c r="AN15167" s="6"/>
      <c r="AO15167" s="6"/>
      <c r="AP15167" s="6"/>
      <c r="AQ15167" s="6"/>
      <c r="AR15167" s="6"/>
      <c r="AS15167" s="6"/>
      <c r="AT15167" s="6"/>
      <c r="AU15167" s="6"/>
      <c r="AV15167" s="6"/>
      <c r="AW15167" s="6"/>
      <c r="AX15167" s="6"/>
      <c r="AY15167" s="6"/>
      <c r="AZ15167" s="6"/>
      <c r="BA15167" s="6"/>
      <c r="BB15167" s="6"/>
      <c r="BC15167" s="6"/>
      <c r="BD15167" s="6"/>
      <c r="BE15167" s="6"/>
      <c r="BF15167" s="6"/>
      <c r="BG15167" s="6"/>
    </row>
    <row r="15168" spans="34:59" x14ac:dyDescent="0.25">
      <c r="AH15168" s="10"/>
      <c r="AI15168" s="6"/>
      <c r="AJ15168" s="10"/>
      <c r="AK15168" s="10"/>
      <c r="AL15168" s="10"/>
      <c r="AM15168" s="10"/>
      <c r="AN15168" s="10"/>
      <c r="AO15168" s="10"/>
      <c r="AP15168" s="10"/>
      <c r="AQ15168" s="10"/>
      <c r="AR15168" s="10"/>
      <c r="AS15168" s="10"/>
      <c r="AT15168" s="10"/>
      <c r="AU15168" s="10"/>
      <c r="AV15168" s="10"/>
      <c r="AW15168" s="10"/>
      <c r="AX15168" s="10"/>
      <c r="AY15168" s="10"/>
      <c r="AZ15168" s="10"/>
      <c r="BA15168" s="10"/>
      <c r="BB15168" s="10"/>
      <c r="BC15168" s="10"/>
      <c r="BD15168" s="10"/>
      <c r="BE15168" s="10"/>
      <c r="BF15168" s="10"/>
      <c r="BG15168" s="6"/>
    </row>
    <row r="15169" spans="34:59" x14ac:dyDescent="0.25">
      <c r="AH15169" s="6"/>
      <c r="AI15169" s="6"/>
      <c r="AJ15169" s="6"/>
      <c r="AK15169" s="6"/>
      <c r="AL15169" s="6"/>
      <c r="AM15169" s="6"/>
      <c r="AN15169" s="6"/>
      <c r="AO15169" s="6"/>
      <c r="AP15169" s="6"/>
      <c r="AQ15169" s="6"/>
      <c r="AR15169" s="6"/>
      <c r="AS15169" s="6"/>
      <c r="AT15169" s="6"/>
      <c r="AU15169" s="6"/>
      <c r="AV15169" s="6"/>
      <c r="AW15169" s="6"/>
      <c r="AX15169" s="6"/>
      <c r="AY15169" s="6"/>
      <c r="AZ15169" s="6"/>
      <c r="BA15169" s="6"/>
      <c r="BB15169" s="6"/>
      <c r="BC15169" s="6"/>
      <c r="BD15169" s="6"/>
      <c r="BE15169" s="6"/>
      <c r="BF15169" s="6"/>
      <c r="BG15169" s="10"/>
    </row>
    <row r="15170" spans="34:59" x14ac:dyDescent="0.25">
      <c r="AH15170" s="10"/>
      <c r="AI15170" s="6"/>
    </row>
    <row r="15171" spans="34:59" x14ac:dyDescent="0.25">
      <c r="AH15171" s="6"/>
      <c r="AI15171" s="6"/>
      <c r="AJ15171" s="6"/>
      <c r="AK15171" s="6"/>
      <c r="AL15171" s="6"/>
      <c r="AM15171" s="6"/>
      <c r="AN15171" s="6"/>
      <c r="AO15171" s="6"/>
      <c r="AP15171" s="6"/>
      <c r="AQ15171" s="6"/>
      <c r="AR15171" s="6"/>
      <c r="AS15171" s="6"/>
      <c r="AT15171" s="6"/>
      <c r="AU15171" s="6"/>
      <c r="AV15171" s="6"/>
      <c r="AW15171" s="6"/>
      <c r="AX15171" s="6"/>
      <c r="AY15171" s="6"/>
      <c r="AZ15171" s="6"/>
      <c r="BA15171" s="6"/>
      <c r="BB15171" s="6"/>
      <c r="BC15171" s="6"/>
      <c r="BD15171" s="6"/>
      <c r="BE15171" s="6"/>
      <c r="BF15171" s="6"/>
      <c r="BG15171" s="6"/>
    </row>
    <row r="15172" spans="34:59" x14ac:dyDescent="0.25">
      <c r="AH15172" s="10"/>
      <c r="AI15172" s="6"/>
      <c r="AJ15172" s="10"/>
      <c r="AK15172" s="10"/>
      <c r="AL15172" s="10"/>
      <c r="AM15172" s="10"/>
      <c r="AN15172" s="10"/>
      <c r="AO15172" s="10"/>
      <c r="AP15172" s="10"/>
      <c r="AQ15172" s="10"/>
      <c r="AR15172" s="10"/>
      <c r="AS15172" s="10"/>
      <c r="AT15172" s="10"/>
      <c r="AU15172" s="10"/>
      <c r="AV15172" s="10"/>
      <c r="AW15172" s="10"/>
      <c r="AX15172" s="10"/>
      <c r="AY15172" s="10"/>
      <c r="AZ15172" s="10"/>
      <c r="BA15172" s="10"/>
      <c r="BB15172" s="10"/>
      <c r="BC15172" s="10"/>
      <c r="BD15172" s="10"/>
      <c r="BE15172" s="10"/>
      <c r="BF15172" s="10"/>
      <c r="BG15172" s="6"/>
    </row>
    <row r="15174" spans="34:59" x14ac:dyDescent="0.25">
      <c r="AH15174" s="10"/>
      <c r="AI15174" s="6"/>
    </row>
    <row r="15175" spans="34:59" x14ac:dyDescent="0.25">
      <c r="AH15175" s="6"/>
      <c r="AI15175" s="6"/>
      <c r="AJ15175" s="6"/>
      <c r="AK15175" s="6"/>
      <c r="AL15175" s="6"/>
      <c r="AM15175" s="6"/>
      <c r="AN15175" s="6"/>
      <c r="AO15175" s="6"/>
      <c r="AP15175" s="6"/>
      <c r="AQ15175" s="6"/>
      <c r="AR15175" s="6"/>
      <c r="AS15175" s="6"/>
      <c r="AT15175" s="6"/>
      <c r="AU15175" s="6"/>
      <c r="AV15175" s="6"/>
      <c r="AW15175" s="6"/>
      <c r="AX15175" s="6"/>
      <c r="AY15175" s="6"/>
      <c r="AZ15175" s="6"/>
      <c r="BA15175" s="6"/>
      <c r="BB15175" s="6"/>
      <c r="BC15175" s="6"/>
      <c r="BD15175" s="6"/>
      <c r="BE15175" s="6"/>
      <c r="BF15175" s="6"/>
      <c r="BG15175" s="6"/>
    </row>
    <row r="15176" spans="34:59" x14ac:dyDescent="0.25">
      <c r="AH15176" s="10"/>
      <c r="AI15176" s="6"/>
      <c r="AJ15176" s="10"/>
      <c r="AK15176" s="10"/>
      <c r="AL15176" s="10"/>
      <c r="AM15176" s="10"/>
      <c r="AN15176" s="10"/>
      <c r="AO15176" s="10"/>
      <c r="AP15176" s="10"/>
      <c r="AQ15176" s="10"/>
      <c r="AR15176" s="10"/>
      <c r="AS15176" s="10"/>
      <c r="AT15176" s="10"/>
      <c r="AU15176" s="10"/>
      <c r="AV15176" s="10"/>
      <c r="AW15176" s="10"/>
      <c r="AX15176" s="10"/>
      <c r="AY15176" s="10"/>
      <c r="AZ15176" s="10"/>
      <c r="BA15176" s="10"/>
      <c r="BB15176" s="10"/>
      <c r="BC15176" s="10"/>
      <c r="BD15176" s="10"/>
      <c r="BE15176" s="10"/>
      <c r="BF15176" s="10"/>
      <c r="BG15176" s="6"/>
    </row>
    <row r="15177" spans="34:59" x14ac:dyDescent="0.25">
      <c r="AH15177" s="6"/>
      <c r="AI15177" s="6"/>
      <c r="AJ15177" s="6"/>
      <c r="AK15177" s="6"/>
      <c r="AL15177" s="6"/>
      <c r="AM15177" s="6"/>
      <c r="AN15177" s="6"/>
      <c r="AO15177" s="6"/>
      <c r="AP15177" s="6"/>
      <c r="AQ15177" s="6"/>
      <c r="AR15177" s="6"/>
      <c r="AS15177" s="6"/>
      <c r="AT15177" s="6"/>
      <c r="AU15177" s="6"/>
      <c r="AV15177" s="6"/>
      <c r="AW15177" s="6"/>
      <c r="AX15177" s="6"/>
      <c r="AY15177" s="6"/>
      <c r="AZ15177" s="6"/>
      <c r="BA15177" s="6"/>
      <c r="BB15177" s="6"/>
      <c r="BC15177" s="6"/>
      <c r="BD15177" s="6"/>
      <c r="BE15177" s="6"/>
      <c r="BF15177" s="6"/>
      <c r="BG15177" s="10"/>
    </row>
    <row r="15178" spans="34:59" x14ac:dyDescent="0.25">
      <c r="AH15178" s="10"/>
      <c r="AI15178" s="6"/>
    </row>
    <row r="15179" spans="34:59" x14ac:dyDescent="0.25">
      <c r="AH15179" s="6"/>
      <c r="AI15179" s="6"/>
      <c r="AJ15179" s="6"/>
      <c r="AK15179" s="6"/>
      <c r="AL15179" s="6"/>
      <c r="AM15179" s="6"/>
      <c r="AN15179" s="6"/>
      <c r="AO15179" s="6"/>
      <c r="AP15179" s="6"/>
      <c r="AQ15179" s="6"/>
      <c r="AR15179" s="6"/>
      <c r="AS15179" s="6"/>
      <c r="AT15179" s="6"/>
      <c r="AU15179" s="6"/>
      <c r="AV15179" s="6"/>
      <c r="AW15179" s="6"/>
      <c r="AX15179" s="6"/>
      <c r="AY15179" s="6"/>
      <c r="AZ15179" s="6"/>
      <c r="BA15179" s="6"/>
      <c r="BB15179" s="6"/>
      <c r="BC15179" s="6"/>
      <c r="BD15179" s="6"/>
      <c r="BE15179" s="6"/>
      <c r="BF15179" s="6"/>
      <c r="BG15179" s="6"/>
    </row>
    <row r="15180" spans="34:59" x14ac:dyDescent="0.25">
      <c r="AH15180" s="10"/>
      <c r="AI15180" s="6"/>
      <c r="AJ15180" s="10"/>
      <c r="AK15180" s="10"/>
      <c r="AL15180" s="10"/>
      <c r="AM15180" s="10"/>
      <c r="AN15180" s="10"/>
      <c r="AO15180" s="10"/>
      <c r="AP15180" s="10"/>
      <c r="AQ15180" s="10"/>
      <c r="AR15180" s="10"/>
      <c r="AS15180" s="10"/>
      <c r="AT15180" s="10"/>
      <c r="AU15180" s="10"/>
      <c r="AV15180" s="10"/>
      <c r="AW15180" s="10"/>
      <c r="AX15180" s="10"/>
      <c r="AY15180" s="10"/>
      <c r="AZ15180" s="10"/>
      <c r="BA15180" s="10"/>
      <c r="BB15180" s="10"/>
      <c r="BC15180" s="10"/>
      <c r="BD15180" s="10"/>
      <c r="BE15180" s="10"/>
      <c r="BF15180" s="10"/>
      <c r="BG15180" s="6"/>
    </row>
    <row r="15181" spans="34:59" x14ac:dyDescent="0.25">
      <c r="AH15181" s="6"/>
      <c r="AI15181" s="6"/>
      <c r="AJ15181" s="6"/>
      <c r="AK15181" s="6"/>
      <c r="AL15181" s="6"/>
      <c r="AM15181" s="6"/>
      <c r="AN15181" s="6"/>
      <c r="AO15181" s="6"/>
      <c r="AP15181" s="6"/>
      <c r="AQ15181" s="6"/>
      <c r="AR15181" s="6"/>
      <c r="AS15181" s="6"/>
      <c r="AT15181" s="6"/>
      <c r="AU15181" s="6"/>
      <c r="AV15181" s="6"/>
      <c r="AW15181" s="6"/>
      <c r="AX15181" s="6"/>
      <c r="AY15181" s="6"/>
      <c r="AZ15181" s="6"/>
      <c r="BA15181" s="6"/>
      <c r="BB15181" s="6"/>
      <c r="BC15181" s="6"/>
      <c r="BD15181" s="6"/>
      <c r="BE15181" s="6"/>
      <c r="BF15181" s="6"/>
      <c r="BG15181" s="10"/>
    </row>
    <row r="15182" spans="34:59" x14ac:dyDescent="0.25">
      <c r="AH15182" s="10"/>
      <c r="AI15182" s="6"/>
    </row>
    <row r="15183" spans="34:59" x14ac:dyDescent="0.25">
      <c r="AH15183" s="6"/>
      <c r="AI15183" s="6"/>
      <c r="AJ15183" s="6"/>
      <c r="AK15183" s="6"/>
      <c r="AL15183" s="6"/>
      <c r="AM15183" s="6"/>
      <c r="AN15183" s="6"/>
      <c r="AO15183" s="6"/>
      <c r="AP15183" s="6"/>
      <c r="AQ15183" s="6"/>
      <c r="AR15183" s="6"/>
      <c r="AS15183" s="6"/>
      <c r="AT15183" s="6"/>
      <c r="AU15183" s="6"/>
      <c r="AV15183" s="6"/>
      <c r="AW15183" s="6"/>
      <c r="AX15183" s="6"/>
      <c r="AY15183" s="6"/>
      <c r="AZ15183" s="6"/>
      <c r="BA15183" s="6"/>
      <c r="BB15183" s="6"/>
      <c r="BC15183" s="6"/>
      <c r="BD15183" s="6"/>
      <c r="BE15183" s="6"/>
      <c r="BF15183" s="6"/>
      <c r="BG15183" s="6"/>
    </row>
    <row r="15184" spans="34:59" x14ac:dyDescent="0.25">
      <c r="AH15184" s="10"/>
      <c r="AI15184" s="6"/>
      <c r="AJ15184" s="10"/>
      <c r="AK15184" s="10"/>
      <c r="AL15184" s="10"/>
      <c r="AM15184" s="10"/>
      <c r="AN15184" s="10"/>
      <c r="AO15184" s="10"/>
      <c r="AP15184" s="10"/>
      <c r="AQ15184" s="10"/>
      <c r="AR15184" s="10"/>
      <c r="AS15184" s="10"/>
      <c r="AT15184" s="10"/>
      <c r="AU15184" s="10"/>
      <c r="AV15184" s="10"/>
      <c r="AW15184" s="10"/>
      <c r="AX15184" s="10"/>
      <c r="AY15184" s="10"/>
      <c r="AZ15184" s="10"/>
      <c r="BA15184" s="10"/>
      <c r="BB15184" s="10"/>
      <c r="BC15184" s="10"/>
      <c r="BD15184" s="10"/>
      <c r="BE15184" s="10"/>
      <c r="BF15184" s="10"/>
      <c r="BG15184" s="6"/>
    </row>
    <row r="15185" spans="34:59" x14ac:dyDescent="0.25">
      <c r="AH15185" s="6"/>
      <c r="AI15185" s="6"/>
      <c r="AJ15185" s="6"/>
      <c r="AK15185" s="6"/>
      <c r="AL15185" s="6"/>
      <c r="AM15185" s="6"/>
      <c r="AN15185" s="6"/>
      <c r="AO15185" s="6"/>
      <c r="AP15185" s="6"/>
      <c r="AQ15185" s="6"/>
      <c r="AR15185" s="6"/>
      <c r="AS15185" s="6"/>
      <c r="AT15185" s="6"/>
      <c r="AU15185" s="6"/>
      <c r="AV15185" s="6"/>
      <c r="AW15185" s="6"/>
      <c r="AX15185" s="6"/>
      <c r="AY15185" s="6"/>
      <c r="AZ15185" s="6"/>
      <c r="BA15185" s="6"/>
      <c r="BB15185" s="6"/>
      <c r="BC15185" s="6"/>
      <c r="BD15185" s="6"/>
      <c r="BE15185" s="6"/>
      <c r="BF15185" s="6"/>
      <c r="BG15185" s="10"/>
    </row>
    <row r="15186" spans="34:59" x14ac:dyDescent="0.25">
      <c r="AH15186" s="10"/>
      <c r="AI15186" s="6"/>
    </row>
    <row r="15187" spans="34:59" x14ac:dyDescent="0.25">
      <c r="AH15187" s="6"/>
      <c r="AI15187" s="6"/>
      <c r="AJ15187" s="6"/>
      <c r="AK15187" s="6"/>
      <c r="AL15187" s="6"/>
      <c r="AM15187" s="6"/>
      <c r="AN15187" s="6"/>
      <c r="AO15187" s="6"/>
      <c r="AP15187" s="6"/>
      <c r="AQ15187" s="6"/>
      <c r="AR15187" s="6"/>
      <c r="AS15187" s="6"/>
      <c r="AT15187" s="6"/>
      <c r="AU15187" s="6"/>
      <c r="AV15187" s="6"/>
      <c r="AW15187" s="6"/>
      <c r="AX15187" s="6"/>
      <c r="AY15187" s="6"/>
      <c r="AZ15187" s="6"/>
      <c r="BA15187" s="6"/>
      <c r="BB15187" s="6"/>
      <c r="BC15187" s="6"/>
      <c r="BD15187" s="6"/>
      <c r="BE15187" s="6"/>
      <c r="BF15187" s="6"/>
      <c r="BG15187" s="6"/>
    </row>
    <row r="15188" spans="34:59" x14ac:dyDescent="0.25">
      <c r="AH15188" s="10"/>
      <c r="AI15188" s="6"/>
      <c r="AJ15188" s="10"/>
      <c r="AK15188" s="10"/>
      <c r="AL15188" s="10"/>
      <c r="AM15188" s="10"/>
      <c r="AN15188" s="10"/>
      <c r="AO15188" s="10"/>
      <c r="AP15188" s="10"/>
      <c r="AQ15188" s="10"/>
      <c r="AR15188" s="10"/>
      <c r="AS15188" s="10"/>
      <c r="AT15188" s="10"/>
      <c r="AU15188" s="10"/>
      <c r="AV15188" s="10"/>
      <c r="AW15188" s="10"/>
      <c r="AX15188" s="10"/>
      <c r="AY15188" s="10"/>
      <c r="AZ15188" s="10"/>
      <c r="BA15188" s="10"/>
      <c r="BB15188" s="10"/>
      <c r="BC15188" s="10"/>
      <c r="BD15188" s="10"/>
      <c r="BE15188" s="10"/>
      <c r="BF15188" s="10"/>
      <c r="BG15188" s="6"/>
    </row>
    <row r="15190" spans="34:59" x14ac:dyDescent="0.25">
      <c r="AH15190" s="10"/>
      <c r="AI15190" s="6"/>
    </row>
    <row r="15191" spans="34:59" x14ac:dyDescent="0.25">
      <c r="AH15191" s="6"/>
      <c r="AI15191" s="6"/>
      <c r="AJ15191" s="6"/>
      <c r="AK15191" s="6"/>
      <c r="AL15191" s="6"/>
      <c r="AM15191" s="6"/>
      <c r="AN15191" s="6"/>
      <c r="AO15191" s="6"/>
      <c r="AP15191" s="6"/>
      <c r="AQ15191" s="6"/>
      <c r="AR15191" s="6"/>
      <c r="AS15191" s="6"/>
      <c r="AT15191" s="6"/>
      <c r="AU15191" s="6"/>
      <c r="AV15191" s="6"/>
      <c r="AW15191" s="6"/>
      <c r="AX15191" s="6"/>
      <c r="AY15191" s="6"/>
      <c r="AZ15191" s="6"/>
      <c r="BA15191" s="6"/>
      <c r="BB15191" s="6"/>
      <c r="BC15191" s="6"/>
      <c r="BD15191" s="6"/>
      <c r="BE15191" s="6"/>
      <c r="BF15191" s="6"/>
      <c r="BG15191" s="6"/>
    </row>
    <row r="15192" spans="34:59" x14ac:dyDescent="0.25">
      <c r="AH15192" s="10"/>
      <c r="AI15192" s="6"/>
      <c r="AJ15192" s="10"/>
      <c r="AK15192" s="10"/>
      <c r="AL15192" s="10"/>
      <c r="AM15192" s="10"/>
      <c r="AN15192" s="10"/>
      <c r="AO15192" s="10"/>
      <c r="AP15192" s="10"/>
      <c r="AQ15192" s="10"/>
      <c r="AR15192" s="10"/>
      <c r="AS15192" s="10"/>
      <c r="AT15192" s="10"/>
      <c r="AU15192" s="10"/>
      <c r="AV15192" s="10"/>
      <c r="AW15192" s="10"/>
      <c r="AX15192" s="10"/>
      <c r="AY15192" s="10"/>
      <c r="AZ15192" s="10"/>
      <c r="BA15192" s="10"/>
      <c r="BB15192" s="10"/>
      <c r="BC15192" s="10"/>
      <c r="BD15192" s="10"/>
      <c r="BE15192" s="10"/>
      <c r="BF15192" s="10"/>
      <c r="BG15192" s="6"/>
    </row>
    <row r="15193" spans="34:59" x14ac:dyDescent="0.25">
      <c r="AH15193" s="6"/>
      <c r="AI15193" s="6"/>
      <c r="AJ15193" s="6"/>
      <c r="AK15193" s="6"/>
      <c r="AL15193" s="6"/>
      <c r="AM15193" s="6"/>
      <c r="AN15193" s="6"/>
      <c r="AO15193" s="6"/>
      <c r="AP15193" s="6"/>
      <c r="AQ15193" s="6"/>
      <c r="AR15193" s="6"/>
      <c r="AS15193" s="6"/>
      <c r="AT15193" s="6"/>
      <c r="AU15193" s="6"/>
      <c r="AV15193" s="6"/>
      <c r="AW15193" s="6"/>
      <c r="AX15193" s="6"/>
      <c r="AY15193" s="6"/>
      <c r="AZ15193" s="6"/>
      <c r="BA15193" s="6"/>
      <c r="BB15193" s="6"/>
      <c r="BC15193" s="6"/>
      <c r="BD15193" s="6"/>
      <c r="BE15193" s="6"/>
      <c r="BF15193" s="6"/>
      <c r="BG15193" s="10"/>
    </row>
    <row r="15194" spans="34:59" x14ac:dyDescent="0.25">
      <c r="AH15194" s="10"/>
      <c r="AI15194" s="6"/>
    </row>
    <row r="15195" spans="34:59" x14ac:dyDescent="0.25">
      <c r="AH15195" s="6"/>
      <c r="AI15195" s="6"/>
      <c r="AJ15195" s="6"/>
      <c r="AK15195" s="6"/>
      <c r="AL15195" s="6"/>
      <c r="AM15195" s="6"/>
      <c r="AN15195" s="6"/>
      <c r="AO15195" s="6"/>
      <c r="AP15195" s="6"/>
      <c r="AQ15195" s="6"/>
      <c r="AR15195" s="6"/>
      <c r="AS15195" s="6"/>
      <c r="AT15195" s="6"/>
      <c r="AU15195" s="6"/>
      <c r="AV15195" s="6"/>
      <c r="AW15195" s="6"/>
      <c r="AX15195" s="6"/>
      <c r="AY15195" s="6"/>
      <c r="AZ15195" s="6"/>
      <c r="BA15195" s="6"/>
      <c r="BB15195" s="6"/>
      <c r="BC15195" s="6"/>
      <c r="BD15195" s="6"/>
      <c r="BE15195" s="6"/>
      <c r="BF15195" s="6"/>
      <c r="BG15195" s="6"/>
    </row>
    <row r="15196" spans="34:59" x14ac:dyDescent="0.25">
      <c r="AH15196" s="10"/>
      <c r="AI15196" s="6"/>
      <c r="AJ15196" s="10"/>
      <c r="AK15196" s="10"/>
      <c r="AL15196" s="10"/>
      <c r="AM15196" s="10"/>
      <c r="AN15196" s="10"/>
      <c r="AO15196" s="10"/>
      <c r="AP15196" s="10"/>
      <c r="AQ15196" s="10"/>
      <c r="AR15196" s="10"/>
      <c r="AS15196" s="10"/>
      <c r="AT15196" s="10"/>
      <c r="AU15196" s="10"/>
      <c r="AV15196" s="10"/>
      <c r="AW15196" s="10"/>
      <c r="AX15196" s="10"/>
      <c r="AY15196" s="10"/>
      <c r="AZ15196" s="10"/>
      <c r="BA15196" s="10"/>
      <c r="BB15196" s="10"/>
      <c r="BC15196" s="10"/>
      <c r="BD15196" s="10"/>
      <c r="BE15196" s="10"/>
      <c r="BF15196" s="10"/>
      <c r="BG15196" s="6"/>
    </row>
    <row r="15197" spans="34:59" x14ac:dyDescent="0.25">
      <c r="AH15197" s="6"/>
      <c r="AI15197" s="6"/>
      <c r="AJ15197" s="6"/>
      <c r="AK15197" s="6"/>
      <c r="AL15197" s="6"/>
      <c r="AM15197" s="6"/>
      <c r="AN15197" s="6"/>
      <c r="AO15197" s="6"/>
      <c r="AP15197" s="6"/>
      <c r="AQ15197" s="6"/>
      <c r="AR15197" s="6"/>
      <c r="AS15197" s="6"/>
      <c r="AT15197" s="6"/>
      <c r="AU15197" s="6"/>
      <c r="AV15197" s="6"/>
      <c r="AW15197" s="6"/>
      <c r="AX15197" s="6"/>
      <c r="AY15197" s="6"/>
      <c r="AZ15197" s="6"/>
      <c r="BA15197" s="6"/>
      <c r="BB15197" s="6"/>
      <c r="BC15197" s="6"/>
      <c r="BD15197" s="6"/>
      <c r="BE15197" s="6"/>
      <c r="BF15197" s="6"/>
      <c r="BG15197" s="10"/>
    </row>
    <row r="15198" spans="34:59" x14ac:dyDescent="0.25">
      <c r="AH15198" s="10"/>
      <c r="AI15198" s="6"/>
    </row>
    <row r="15199" spans="34:59" x14ac:dyDescent="0.25">
      <c r="AH15199" s="6"/>
      <c r="AI15199" s="6"/>
      <c r="AJ15199" s="6"/>
      <c r="AK15199" s="6"/>
      <c r="AL15199" s="6"/>
      <c r="AM15199" s="6"/>
      <c r="AN15199" s="6"/>
      <c r="AO15199" s="6"/>
      <c r="AP15199" s="6"/>
      <c r="AQ15199" s="6"/>
      <c r="AR15199" s="6"/>
      <c r="AS15199" s="6"/>
      <c r="AT15199" s="6"/>
      <c r="AU15199" s="6"/>
      <c r="AV15199" s="6"/>
      <c r="AW15199" s="6"/>
      <c r="AX15199" s="6"/>
      <c r="AY15199" s="6"/>
      <c r="AZ15199" s="6"/>
      <c r="BA15199" s="6"/>
      <c r="BB15199" s="6"/>
      <c r="BC15199" s="6"/>
      <c r="BD15199" s="6"/>
      <c r="BE15199" s="6"/>
      <c r="BF15199" s="6"/>
      <c r="BG15199" s="6"/>
    </row>
    <row r="15200" spans="34:59" x14ac:dyDescent="0.25">
      <c r="AH15200" s="10"/>
      <c r="AI15200" s="6"/>
      <c r="AJ15200" s="10"/>
      <c r="AK15200" s="10"/>
      <c r="AL15200" s="10"/>
      <c r="AM15200" s="10"/>
      <c r="AN15200" s="10"/>
      <c r="AO15200" s="10"/>
      <c r="AP15200" s="10"/>
      <c r="AQ15200" s="10"/>
      <c r="AR15200" s="10"/>
      <c r="AS15200" s="10"/>
      <c r="AT15200" s="10"/>
      <c r="AU15200" s="10"/>
      <c r="AV15200" s="10"/>
      <c r="AW15200" s="10"/>
      <c r="AX15200" s="10"/>
      <c r="AY15200" s="10"/>
      <c r="AZ15200" s="10"/>
      <c r="BA15200" s="10"/>
      <c r="BB15200" s="10"/>
      <c r="BC15200" s="10"/>
      <c r="BD15200" s="10"/>
      <c r="BE15200" s="10"/>
      <c r="BF15200" s="10"/>
      <c r="BG15200" s="6"/>
    </row>
    <row r="15201" spans="34:59" x14ac:dyDescent="0.25">
      <c r="AH15201" s="6"/>
      <c r="AI15201" s="6"/>
      <c r="AJ15201" s="6"/>
      <c r="AK15201" s="6"/>
      <c r="AL15201" s="6"/>
      <c r="AM15201" s="6"/>
      <c r="AN15201" s="6"/>
      <c r="AO15201" s="6"/>
      <c r="AP15201" s="6"/>
      <c r="AQ15201" s="6"/>
      <c r="AR15201" s="6"/>
      <c r="AS15201" s="6"/>
      <c r="AT15201" s="6"/>
      <c r="AU15201" s="6"/>
      <c r="AV15201" s="6"/>
      <c r="AW15201" s="6"/>
      <c r="AX15201" s="6"/>
      <c r="AY15201" s="6"/>
      <c r="AZ15201" s="6"/>
      <c r="BA15201" s="6"/>
      <c r="BB15201" s="6"/>
      <c r="BC15201" s="6"/>
      <c r="BD15201" s="6"/>
      <c r="BE15201" s="6"/>
      <c r="BF15201" s="6"/>
      <c r="BG15201" s="10"/>
    </row>
    <row r="15202" spans="34:59" x14ac:dyDescent="0.25">
      <c r="AH15202" s="10"/>
      <c r="AI15202" s="6"/>
    </row>
    <row r="15203" spans="34:59" x14ac:dyDescent="0.25">
      <c r="AH15203" s="6"/>
      <c r="AI15203" s="6"/>
      <c r="AJ15203" s="6"/>
      <c r="AK15203" s="6"/>
      <c r="AL15203" s="6"/>
      <c r="AM15203" s="6"/>
      <c r="AN15203" s="6"/>
      <c r="AO15203" s="6"/>
      <c r="AP15203" s="6"/>
      <c r="AQ15203" s="6"/>
      <c r="AR15203" s="6"/>
      <c r="AS15203" s="6"/>
      <c r="AT15203" s="6"/>
      <c r="AU15203" s="6"/>
      <c r="AV15203" s="6"/>
      <c r="AW15203" s="6"/>
      <c r="AX15203" s="6"/>
      <c r="AY15203" s="6"/>
      <c r="AZ15203" s="6"/>
      <c r="BA15203" s="6"/>
      <c r="BB15203" s="6"/>
      <c r="BC15203" s="6"/>
      <c r="BD15203" s="6"/>
      <c r="BE15203" s="6"/>
      <c r="BF15203" s="6"/>
      <c r="BG15203" s="6"/>
    </row>
    <row r="15204" spans="34:59" x14ac:dyDescent="0.25">
      <c r="AH15204" s="10"/>
      <c r="AI15204" s="6"/>
      <c r="AJ15204" s="10"/>
      <c r="AK15204" s="10"/>
      <c r="AL15204" s="10"/>
      <c r="AM15204" s="10"/>
      <c r="AN15204" s="10"/>
      <c r="AO15204" s="10"/>
      <c r="AP15204" s="10"/>
      <c r="AQ15204" s="10"/>
      <c r="AR15204" s="10"/>
      <c r="AS15204" s="10"/>
      <c r="AT15204" s="10"/>
      <c r="AU15204" s="10"/>
      <c r="AV15204" s="10"/>
      <c r="AW15204" s="10"/>
      <c r="AX15204" s="10"/>
      <c r="AY15204" s="10"/>
      <c r="AZ15204" s="10"/>
      <c r="BA15204" s="10"/>
      <c r="BB15204" s="10"/>
      <c r="BC15204" s="10"/>
      <c r="BD15204" s="10"/>
      <c r="BE15204" s="10"/>
      <c r="BF15204" s="10"/>
      <c r="BG15204" s="6"/>
    </row>
    <row r="15206" spans="34:59" x14ac:dyDescent="0.25">
      <c r="AH15206" s="10"/>
      <c r="AI15206" s="6"/>
    </row>
    <row r="15207" spans="34:59" x14ac:dyDescent="0.25">
      <c r="AH15207" s="6"/>
      <c r="AI15207" s="6"/>
      <c r="AJ15207" s="6"/>
      <c r="AK15207" s="6"/>
      <c r="AL15207" s="6"/>
      <c r="AM15207" s="6"/>
      <c r="AN15207" s="6"/>
      <c r="AO15207" s="6"/>
      <c r="AP15207" s="6"/>
      <c r="AQ15207" s="6"/>
      <c r="AR15207" s="6"/>
      <c r="AS15207" s="6"/>
      <c r="AT15207" s="6"/>
      <c r="AU15207" s="6"/>
      <c r="AV15207" s="6"/>
      <c r="AW15207" s="6"/>
      <c r="AX15207" s="6"/>
      <c r="AY15207" s="6"/>
      <c r="AZ15207" s="6"/>
      <c r="BA15207" s="6"/>
      <c r="BB15207" s="6"/>
      <c r="BC15207" s="6"/>
      <c r="BD15207" s="6"/>
      <c r="BE15207" s="6"/>
      <c r="BF15207" s="6"/>
      <c r="BG15207" s="6"/>
    </row>
    <row r="15208" spans="34:59" x14ac:dyDescent="0.25">
      <c r="AH15208" s="10"/>
      <c r="AI15208" s="6"/>
      <c r="AJ15208" s="10"/>
      <c r="AK15208" s="10"/>
      <c r="AL15208" s="10"/>
      <c r="AM15208" s="10"/>
      <c r="AN15208" s="10"/>
      <c r="AO15208" s="10"/>
      <c r="AP15208" s="10"/>
      <c r="AQ15208" s="10"/>
      <c r="AR15208" s="10"/>
      <c r="AS15208" s="10"/>
      <c r="AT15208" s="10"/>
      <c r="AU15208" s="10"/>
      <c r="AV15208" s="10"/>
      <c r="AW15208" s="10"/>
      <c r="AX15208" s="10"/>
      <c r="AY15208" s="10"/>
      <c r="AZ15208" s="10"/>
      <c r="BA15208" s="10"/>
      <c r="BB15208" s="10"/>
      <c r="BC15208" s="10"/>
      <c r="BD15208" s="10"/>
      <c r="BE15208" s="10"/>
      <c r="BF15208" s="10"/>
      <c r="BG15208" s="6"/>
    </row>
    <row r="15209" spans="34:59" x14ac:dyDescent="0.25">
      <c r="AH15209" s="6"/>
      <c r="AI15209" s="6"/>
      <c r="AJ15209" s="6"/>
      <c r="AK15209" s="6"/>
      <c r="AL15209" s="6"/>
      <c r="AM15209" s="6"/>
      <c r="AN15209" s="6"/>
      <c r="AO15209" s="6"/>
      <c r="AP15209" s="6"/>
      <c r="AQ15209" s="6"/>
      <c r="AR15209" s="6"/>
      <c r="AS15209" s="6"/>
      <c r="AT15209" s="6"/>
      <c r="AU15209" s="6"/>
      <c r="AV15209" s="6"/>
      <c r="AW15209" s="6"/>
      <c r="AX15209" s="6"/>
      <c r="AY15209" s="6"/>
      <c r="AZ15209" s="6"/>
      <c r="BA15209" s="6"/>
      <c r="BB15209" s="6"/>
      <c r="BC15209" s="6"/>
      <c r="BD15209" s="6"/>
      <c r="BE15209" s="6"/>
      <c r="BF15209" s="6"/>
      <c r="BG15209" s="10"/>
    </row>
    <row r="15210" spans="34:59" x14ac:dyDescent="0.25">
      <c r="AH15210" s="10"/>
      <c r="AI15210" s="6"/>
    </row>
    <row r="15211" spans="34:59" x14ac:dyDescent="0.25">
      <c r="AH15211" s="6"/>
      <c r="AI15211" s="6"/>
      <c r="AJ15211" s="6"/>
      <c r="AK15211" s="6"/>
      <c r="AL15211" s="6"/>
      <c r="AM15211" s="6"/>
      <c r="AN15211" s="6"/>
      <c r="AO15211" s="6"/>
      <c r="AP15211" s="6"/>
      <c r="AQ15211" s="6"/>
      <c r="AR15211" s="6"/>
      <c r="AS15211" s="6"/>
      <c r="AT15211" s="6"/>
      <c r="AU15211" s="6"/>
      <c r="AV15211" s="6"/>
      <c r="AW15211" s="6"/>
      <c r="AX15211" s="6"/>
      <c r="AY15211" s="6"/>
      <c r="AZ15211" s="6"/>
      <c r="BA15211" s="6"/>
      <c r="BB15211" s="6"/>
      <c r="BC15211" s="6"/>
      <c r="BD15211" s="6"/>
      <c r="BE15211" s="6"/>
      <c r="BF15211" s="6"/>
      <c r="BG15211" s="6"/>
    </row>
    <row r="15212" spans="34:59" x14ac:dyDescent="0.25">
      <c r="AH15212" s="10"/>
      <c r="AI15212" s="6"/>
      <c r="AJ15212" s="10"/>
      <c r="AK15212" s="10"/>
      <c r="AL15212" s="10"/>
      <c r="AM15212" s="10"/>
      <c r="AN15212" s="10"/>
      <c r="AO15212" s="10"/>
      <c r="AP15212" s="10"/>
      <c r="AQ15212" s="10"/>
      <c r="AR15212" s="10"/>
      <c r="AS15212" s="10"/>
      <c r="AT15212" s="10"/>
      <c r="AU15212" s="10"/>
      <c r="AV15212" s="10"/>
      <c r="AW15212" s="10"/>
      <c r="AX15212" s="10"/>
      <c r="AY15212" s="10"/>
      <c r="AZ15212" s="10"/>
      <c r="BA15212" s="10"/>
      <c r="BB15212" s="10"/>
      <c r="BC15212" s="10"/>
      <c r="BD15212" s="10"/>
      <c r="BE15212" s="10"/>
      <c r="BF15212" s="10"/>
      <c r="BG15212" s="6"/>
    </row>
    <row r="15213" spans="34:59" x14ac:dyDescent="0.25">
      <c r="AH15213" s="6"/>
      <c r="AI15213" s="6"/>
      <c r="AJ15213" s="6"/>
      <c r="AK15213" s="6"/>
      <c r="AL15213" s="6"/>
      <c r="AM15213" s="6"/>
      <c r="AN15213" s="6"/>
      <c r="AO15213" s="6"/>
      <c r="AP15213" s="6"/>
      <c r="AQ15213" s="6"/>
      <c r="AR15213" s="6"/>
      <c r="AS15213" s="6"/>
      <c r="AT15213" s="6"/>
      <c r="AU15213" s="6"/>
      <c r="AV15213" s="6"/>
      <c r="AW15213" s="6"/>
      <c r="AX15213" s="6"/>
      <c r="AY15213" s="6"/>
      <c r="AZ15213" s="6"/>
      <c r="BA15213" s="6"/>
      <c r="BB15213" s="6"/>
      <c r="BC15213" s="6"/>
      <c r="BD15213" s="6"/>
      <c r="BE15213" s="6"/>
      <c r="BF15213" s="6"/>
      <c r="BG15213" s="10"/>
    </row>
    <row r="15214" spans="34:59" x14ac:dyDescent="0.25">
      <c r="AH15214" s="10"/>
      <c r="AI15214" s="6"/>
    </row>
    <row r="15215" spans="34:59" x14ac:dyDescent="0.25">
      <c r="AH15215" s="6"/>
      <c r="AI15215" s="6"/>
      <c r="AJ15215" s="6"/>
      <c r="AK15215" s="6"/>
      <c r="AL15215" s="6"/>
      <c r="AM15215" s="6"/>
      <c r="AN15215" s="6"/>
      <c r="AO15215" s="6"/>
      <c r="AP15215" s="6"/>
      <c r="AQ15215" s="6"/>
      <c r="AR15215" s="6"/>
      <c r="AS15215" s="6"/>
      <c r="AT15215" s="6"/>
      <c r="AU15215" s="6"/>
      <c r="AV15215" s="6"/>
      <c r="AW15215" s="6"/>
      <c r="AX15215" s="6"/>
      <c r="AY15215" s="6"/>
      <c r="AZ15215" s="6"/>
      <c r="BA15215" s="6"/>
      <c r="BB15215" s="6"/>
      <c r="BC15215" s="6"/>
      <c r="BD15215" s="6"/>
      <c r="BE15215" s="6"/>
      <c r="BF15215" s="6"/>
      <c r="BG15215" s="6"/>
    </row>
    <row r="15216" spans="34:59" x14ac:dyDescent="0.25">
      <c r="AH15216" s="10"/>
      <c r="AI15216" s="6"/>
      <c r="AJ15216" s="10"/>
      <c r="AK15216" s="10"/>
      <c r="AL15216" s="10"/>
      <c r="AM15216" s="10"/>
      <c r="AN15216" s="10"/>
      <c r="AO15216" s="10"/>
      <c r="AP15216" s="10"/>
      <c r="AQ15216" s="10"/>
      <c r="AR15216" s="10"/>
      <c r="AS15216" s="10"/>
      <c r="AT15216" s="10"/>
      <c r="AU15216" s="10"/>
      <c r="AV15216" s="10"/>
      <c r="AW15216" s="10"/>
      <c r="AX15216" s="10"/>
      <c r="AY15216" s="10"/>
      <c r="AZ15216" s="10"/>
      <c r="BA15216" s="10"/>
      <c r="BB15216" s="10"/>
      <c r="BC15216" s="10"/>
      <c r="BD15216" s="10"/>
      <c r="BE15216" s="10"/>
      <c r="BF15216" s="10"/>
      <c r="BG15216" s="6"/>
    </row>
    <row r="15217" spans="34:59" x14ac:dyDescent="0.25">
      <c r="AH15217" s="6"/>
      <c r="AI15217" s="6"/>
      <c r="AJ15217" s="6"/>
      <c r="AK15217" s="6"/>
      <c r="AL15217" s="6"/>
      <c r="AM15217" s="6"/>
      <c r="AN15217" s="6"/>
      <c r="AO15217" s="6"/>
      <c r="AP15217" s="6"/>
      <c r="AQ15217" s="6"/>
      <c r="AR15217" s="6"/>
      <c r="AS15217" s="6"/>
      <c r="AT15217" s="6"/>
      <c r="AU15217" s="6"/>
      <c r="AV15217" s="6"/>
      <c r="AW15217" s="6"/>
      <c r="AX15217" s="6"/>
      <c r="AY15217" s="6"/>
      <c r="AZ15217" s="6"/>
      <c r="BA15217" s="6"/>
      <c r="BB15217" s="6"/>
      <c r="BC15217" s="6"/>
      <c r="BD15217" s="6"/>
      <c r="BE15217" s="6"/>
      <c r="BF15217" s="6"/>
      <c r="BG15217" s="10"/>
    </row>
    <row r="15218" spans="34:59" x14ac:dyDescent="0.25">
      <c r="AH15218" s="10"/>
      <c r="AI15218" s="6"/>
    </row>
    <row r="15219" spans="34:59" x14ac:dyDescent="0.25">
      <c r="AH15219" s="6"/>
      <c r="AI15219" s="6"/>
      <c r="AJ15219" s="6"/>
      <c r="AK15219" s="6"/>
      <c r="AL15219" s="6"/>
      <c r="AM15219" s="6"/>
      <c r="AN15219" s="6"/>
      <c r="AO15219" s="6"/>
      <c r="AP15219" s="6"/>
      <c r="AQ15219" s="6"/>
      <c r="AR15219" s="6"/>
      <c r="AS15219" s="6"/>
      <c r="AT15219" s="6"/>
      <c r="AU15219" s="6"/>
      <c r="AV15219" s="6"/>
      <c r="AW15219" s="6"/>
      <c r="AX15219" s="6"/>
      <c r="AY15219" s="6"/>
      <c r="AZ15219" s="6"/>
      <c r="BA15219" s="6"/>
      <c r="BB15219" s="6"/>
      <c r="BC15219" s="6"/>
      <c r="BD15219" s="6"/>
      <c r="BE15219" s="6"/>
      <c r="BF15219" s="6"/>
      <c r="BG15219" s="6"/>
    </row>
    <row r="15220" spans="34:59" x14ac:dyDescent="0.25">
      <c r="AH15220" s="10"/>
      <c r="AI15220" s="6"/>
      <c r="AJ15220" s="10"/>
      <c r="AK15220" s="10"/>
      <c r="AL15220" s="10"/>
      <c r="AM15220" s="10"/>
      <c r="AN15220" s="10"/>
      <c r="AO15220" s="10"/>
      <c r="AP15220" s="10"/>
      <c r="AQ15220" s="10"/>
      <c r="AR15220" s="10"/>
      <c r="AS15220" s="10"/>
      <c r="AT15220" s="10"/>
      <c r="AU15220" s="10"/>
      <c r="AV15220" s="10"/>
      <c r="AW15220" s="10"/>
      <c r="AX15220" s="10"/>
      <c r="AY15220" s="10"/>
      <c r="AZ15220" s="10"/>
      <c r="BA15220" s="10"/>
      <c r="BB15220" s="10"/>
      <c r="BC15220" s="10"/>
      <c r="BD15220" s="10"/>
      <c r="BE15220" s="10"/>
      <c r="BF15220" s="10"/>
      <c r="BG15220" s="6"/>
    </row>
    <row r="15222" spans="34:59" x14ac:dyDescent="0.25">
      <c r="AH15222" s="10"/>
      <c r="AI15222" s="6"/>
    </row>
    <row r="15223" spans="34:59" x14ac:dyDescent="0.25">
      <c r="AH15223" s="6"/>
      <c r="AI15223" s="6"/>
      <c r="AJ15223" s="6"/>
      <c r="AK15223" s="6"/>
      <c r="AL15223" s="6"/>
      <c r="AM15223" s="6"/>
      <c r="AN15223" s="6"/>
      <c r="AO15223" s="6"/>
      <c r="AP15223" s="6"/>
      <c r="AQ15223" s="6"/>
      <c r="AR15223" s="6"/>
      <c r="AS15223" s="6"/>
      <c r="AT15223" s="6"/>
      <c r="AU15223" s="6"/>
      <c r="AV15223" s="6"/>
      <c r="AW15223" s="6"/>
      <c r="AX15223" s="6"/>
      <c r="AY15223" s="6"/>
      <c r="AZ15223" s="6"/>
      <c r="BA15223" s="6"/>
      <c r="BB15223" s="6"/>
      <c r="BC15223" s="6"/>
      <c r="BD15223" s="6"/>
      <c r="BE15223" s="6"/>
      <c r="BF15223" s="6"/>
      <c r="BG15223" s="6"/>
    </row>
    <row r="15224" spans="34:59" x14ac:dyDescent="0.25">
      <c r="AH15224" s="10"/>
      <c r="AI15224" s="6"/>
      <c r="AJ15224" s="10"/>
      <c r="AK15224" s="10"/>
      <c r="AL15224" s="10"/>
      <c r="AM15224" s="10"/>
      <c r="AN15224" s="10"/>
      <c r="AO15224" s="10"/>
      <c r="AP15224" s="10"/>
      <c r="AQ15224" s="10"/>
      <c r="AR15224" s="10"/>
      <c r="AS15224" s="10"/>
      <c r="AT15224" s="10"/>
      <c r="AU15224" s="10"/>
      <c r="AV15224" s="10"/>
      <c r="AW15224" s="10"/>
      <c r="AX15224" s="10"/>
      <c r="AY15224" s="10"/>
      <c r="AZ15224" s="10"/>
      <c r="BA15224" s="10"/>
      <c r="BB15224" s="10"/>
      <c r="BC15224" s="10"/>
      <c r="BD15224" s="10"/>
      <c r="BE15224" s="10"/>
      <c r="BF15224" s="10"/>
      <c r="BG15224" s="6"/>
    </row>
    <row r="15225" spans="34:59" x14ac:dyDescent="0.25">
      <c r="AH15225" s="6"/>
      <c r="AI15225" s="6"/>
      <c r="AJ15225" s="6"/>
      <c r="AK15225" s="6"/>
      <c r="AL15225" s="6"/>
      <c r="AM15225" s="6"/>
      <c r="AN15225" s="6"/>
      <c r="AO15225" s="6"/>
      <c r="AP15225" s="6"/>
      <c r="AQ15225" s="6"/>
      <c r="AR15225" s="6"/>
      <c r="AS15225" s="6"/>
      <c r="AT15225" s="6"/>
      <c r="AU15225" s="6"/>
      <c r="AV15225" s="6"/>
      <c r="AW15225" s="6"/>
      <c r="AX15225" s="6"/>
      <c r="AY15225" s="6"/>
      <c r="AZ15225" s="6"/>
      <c r="BA15225" s="6"/>
      <c r="BB15225" s="6"/>
      <c r="BC15225" s="6"/>
      <c r="BD15225" s="6"/>
      <c r="BE15225" s="6"/>
      <c r="BF15225" s="6"/>
      <c r="BG15225" s="10"/>
    </row>
    <row r="15226" spans="34:59" x14ac:dyDescent="0.25">
      <c r="AH15226" s="10"/>
      <c r="AI15226" s="6"/>
    </row>
    <row r="15227" spans="34:59" x14ac:dyDescent="0.25">
      <c r="AH15227" s="6"/>
      <c r="AI15227" s="6"/>
      <c r="AJ15227" s="6"/>
      <c r="AK15227" s="6"/>
      <c r="AL15227" s="6"/>
      <c r="AM15227" s="6"/>
      <c r="AN15227" s="6"/>
      <c r="AO15227" s="6"/>
      <c r="AP15227" s="6"/>
      <c r="AQ15227" s="6"/>
      <c r="AR15227" s="6"/>
      <c r="AS15227" s="6"/>
      <c r="AT15227" s="6"/>
      <c r="AU15227" s="6"/>
      <c r="AV15227" s="6"/>
      <c r="AW15227" s="6"/>
      <c r="AX15227" s="6"/>
      <c r="AY15227" s="6"/>
      <c r="AZ15227" s="6"/>
      <c r="BA15227" s="6"/>
      <c r="BB15227" s="6"/>
      <c r="BC15227" s="6"/>
      <c r="BD15227" s="6"/>
      <c r="BE15227" s="6"/>
      <c r="BF15227" s="6"/>
      <c r="BG15227" s="6"/>
    </row>
    <row r="15228" spans="34:59" x14ac:dyDescent="0.25">
      <c r="AH15228" s="10"/>
      <c r="AI15228" s="6"/>
      <c r="AJ15228" s="10"/>
      <c r="AK15228" s="10"/>
      <c r="AL15228" s="10"/>
      <c r="AM15228" s="10"/>
      <c r="AN15228" s="10"/>
      <c r="AO15228" s="10"/>
      <c r="AP15228" s="10"/>
      <c r="AQ15228" s="10"/>
      <c r="AR15228" s="10"/>
      <c r="AS15228" s="10"/>
      <c r="AT15228" s="10"/>
      <c r="AU15228" s="10"/>
      <c r="AV15228" s="10"/>
      <c r="AW15228" s="10"/>
      <c r="AX15228" s="10"/>
      <c r="AY15228" s="10"/>
      <c r="AZ15228" s="10"/>
      <c r="BA15228" s="10"/>
      <c r="BB15228" s="10"/>
      <c r="BC15228" s="10"/>
      <c r="BD15228" s="10"/>
      <c r="BE15228" s="10"/>
      <c r="BF15228" s="10"/>
      <c r="BG15228" s="6"/>
    </row>
    <row r="15229" spans="34:59" x14ac:dyDescent="0.25">
      <c r="AH15229" s="6"/>
      <c r="AI15229" s="6"/>
      <c r="AJ15229" s="6"/>
      <c r="AK15229" s="6"/>
      <c r="AL15229" s="6"/>
      <c r="AM15229" s="6"/>
      <c r="AN15229" s="6"/>
      <c r="AO15229" s="6"/>
      <c r="AP15229" s="6"/>
      <c r="AQ15229" s="6"/>
      <c r="AR15229" s="6"/>
      <c r="AS15229" s="6"/>
      <c r="AT15229" s="6"/>
      <c r="AU15229" s="6"/>
      <c r="AV15229" s="6"/>
      <c r="AW15229" s="6"/>
      <c r="AX15229" s="6"/>
      <c r="AY15229" s="6"/>
      <c r="AZ15229" s="6"/>
      <c r="BA15229" s="6"/>
      <c r="BB15229" s="6"/>
      <c r="BC15229" s="6"/>
      <c r="BD15229" s="6"/>
      <c r="BE15229" s="6"/>
      <c r="BF15229" s="6"/>
      <c r="BG15229" s="10"/>
    </row>
    <row r="15230" spans="34:59" x14ac:dyDescent="0.25">
      <c r="AH15230" s="10"/>
      <c r="AI15230" s="6"/>
    </row>
    <row r="15231" spans="34:59" x14ac:dyDescent="0.25">
      <c r="AH15231" s="6"/>
      <c r="AI15231" s="6"/>
      <c r="AJ15231" s="6"/>
      <c r="AK15231" s="6"/>
      <c r="AL15231" s="6"/>
      <c r="AM15231" s="6"/>
      <c r="AN15231" s="6"/>
      <c r="AO15231" s="6"/>
      <c r="AP15231" s="6"/>
      <c r="AQ15231" s="6"/>
      <c r="AR15231" s="6"/>
      <c r="AS15231" s="6"/>
      <c r="AT15231" s="6"/>
      <c r="AU15231" s="6"/>
      <c r="AV15231" s="6"/>
      <c r="AW15231" s="6"/>
      <c r="AX15231" s="6"/>
      <c r="AY15231" s="6"/>
      <c r="AZ15231" s="6"/>
      <c r="BA15231" s="6"/>
      <c r="BB15231" s="6"/>
      <c r="BC15231" s="6"/>
      <c r="BD15231" s="6"/>
      <c r="BE15231" s="6"/>
      <c r="BF15231" s="6"/>
      <c r="BG15231" s="6"/>
    </row>
    <row r="15232" spans="34:59" x14ac:dyDescent="0.25">
      <c r="AH15232" s="10"/>
      <c r="AI15232" s="6"/>
      <c r="AJ15232" s="10"/>
      <c r="AK15232" s="10"/>
      <c r="AL15232" s="10"/>
      <c r="AM15232" s="10"/>
      <c r="AN15232" s="10"/>
      <c r="AO15232" s="10"/>
      <c r="AP15232" s="10"/>
      <c r="AQ15232" s="10"/>
      <c r="AR15232" s="10"/>
      <c r="AS15232" s="10"/>
      <c r="AT15232" s="10"/>
      <c r="AU15232" s="10"/>
      <c r="AV15232" s="10"/>
      <c r="AW15232" s="10"/>
      <c r="AX15232" s="10"/>
      <c r="AY15232" s="10"/>
      <c r="AZ15232" s="10"/>
      <c r="BA15232" s="10"/>
      <c r="BB15232" s="10"/>
      <c r="BC15232" s="10"/>
      <c r="BD15232" s="10"/>
      <c r="BE15232" s="10"/>
      <c r="BF15232" s="10"/>
      <c r="BG15232" s="6"/>
    </row>
    <row r="15233" spans="34:59" x14ac:dyDescent="0.25">
      <c r="AH15233" s="6"/>
      <c r="AI15233" s="6"/>
      <c r="AJ15233" s="6"/>
      <c r="AK15233" s="6"/>
      <c r="AL15233" s="6"/>
      <c r="AM15233" s="6"/>
      <c r="AN15233" s="6"/>
      <c r="AO15233" s="6"/>
      <c r="AP15233" s="6"/>
      <c r="AQ15233" s="6"/>
      <c r="AR15233" s="6"/>
      <c r="AS15233" s="6"/>
      <c r="AT15233" s="6"/>
      <c r="AU15233" s="6"/>
      <c r="AV15233" s="6"/>
      <c r="AW15233" s="6"/>
      <c r="AX15233" s="6"/>
      <c r="AY15233" s="6"/>
      <c r="AZ15233" s="6"/>
      <c r="BA15233" s="6"/>
      <c r="BB15233" s="6"/>
      <c r="BC15233" s="6"/>
      <c r="BD15233" s="6"/>
      <c r="BE15233" s="6"/>
      <c r="BF15233" s="6"/>
      <c r="BG15233" s="10"/>
    </row>
    <row r="15234" spans="34:59" x14ac:dyDescent="0.25">
      <c r="AH15234" s="10"/>
      <c r="AI15234" s="6"/>
    </row>
    <row r="15235" spans="34:59" x14ac:dyDescent="0.25">
      <c r="AH15235" s="6"/>
      <c r="AI15235" s="6"/>
      <c r="AJ15235" s="6"/>
      <c r="AK15235" s="6"/>
      <c r="AL15235" s="6"/>
      <c r="AM15235" s="6"/>
      <c r="AN15235" s="6"/>
      <c r="AO15235" s="6"/>
      <c r="AP15235" s="6"/>
      <c r="AQ15235" s="6"/>
      <c r="AR15235" s="6"/>
      <c r="AS15235" s="6"/>
      <c r="AT15235" s="6"/>
      <c r="AU15235" s="6"/>
      <c r="AV15235" s="6"/>
      <c r="AW15235" s="6"/>
      <c r="AX15235" s="6"/>
      <c r="AY15235" s="6"/>
      <c r="AZ15235" s="6"/>
      <c r="BA15235" s="6"/>
      <c r="BB15235" s="6"/>
      <c r="BC15235" s="6"/>
      <c r="BD15235" s="6"/>
      <c r="BE15235" s="6"/>
      <c r="BF15235" s="6"/>
      <c r="BG15235" s="6"/>
    </row>
    <row r="15236" spans="34:59" x14ac:dyDescent="0.25">
      <c r="AH15236" s="10"/>
      <c r="AI15236" s="6"/>
      <c r="AJ15236" s="10"/>
      <c r="AK15236" s="10"/>
      <c r="AL15236" s="10"/>
      <c r="AM15236" s="10"/>
      <c r="AN15236" s="10"/>
      <c r="AO15236" s="10"/>
      <c r="AP15236" s="10"/>
      <c r="AQ15236" s="10"/>
      <c r="AR15236" s="10"/>
      <c r="AS15236" s="10"/>
      <c r="AT15236" s="10"/>
      <c r="AU15236" s="10"/>
      <c r="AV15236" s="10"/>
      <c r="AW15236" s="10"/>
      <c r="AX15236" s="10"/>
      <c r="AY15236" s="10"/>
      <c r="AZ15236" s="10"/>
      <c r="BA15236" s="10"/>
      <c r="BB15236" s="10"/>
      <c r="BC15236" s="10"/>
      <c r="BD15236" s="10"/>
      <c r="BE15236" s="10"/>
      <c r="BF15236" s="10"/>
      <c r="BG15236" s="6"/>
    </row>
    <row r="15238" spans="34:59" x14ac:dyDescent="0.25">
      <c r="AH15238" s="10"/>
      <c r="AI15238" s="6"/>
    </row>
    <row r="15239" spans="34:59" x14ac:dyDescent="0.25">
      <c r="AH15239" s="6"/>
      <c r="AI15239" s="6"/>
      <c r="AJ15239" s="6"/>
      <c r="AK15239" s="6"/>
      <c r="AL15239" s="6"/>
      <c r="AM15239" s="6"/>
      <c r="AN15239" s="6"/>
      <c r="AO15239" s="6"/>
      <c r="AP15239" s="6"/>
      <c r="AQ15239" s="6"/>
      <c r="AR15239" s="6"/>
      <c r="AS15239" s="6"/>
      <c r="AT15239" s="6"/>
      <c r="AU15239" s="6"/>
      <c r="AV15239" s="6"/>
      <c r="AW15239" s="6"/>
      <c r="AX15239" s="6"/>
      <c r="AY15239" s="6"/>
      <c r="AZ15239" s="6"/>
      <c r="BA15239" s="6"/>
      <c r="BB15239" s="6"/>
      <c r="BC15239" s="6"/>
      <c r="BD15239" s="6"/>
      <c r="BE15239" s="6"/>
      <c r="BF15239" s="6"/>
      <c r="BG15239" s="6"/>
    </row>
    <row r="15240" spans="34:59" x14ac:dyDescent="0.25">
      <c r="AH15240" s="10"/>
      <c r="AI15240" s="6"/>
      <c r="AJ15240" s="10"/>
      <c r="AK15240" s="10"/>
      <c r="AL15240" s="10"/>
      <c r="AM15240" s="10"/>
      <c r="AN15240" s="10"/>
      <c r="AO15240" s="10"/>
      <c r="AP15240" s="10"/>
      <c r="AQ15240" s="10"/>
      <c r="AR15240" s="10"/>
      <c r="AS15240" s="10"/>
      <c r="AT15240" s="10"/>
      <c r="AU15240" s="10"/>
      <c r="AV15240" s="10"/>
      <c r="AW15240" s="10"/>
      <c r="AX15240" s="10"/>
      <c r="AY15240" s="10"/>
      <c r="AZ15240" s="10"/>
      <c r="BA15240" s="10"/>
      <c r="BB15240" s="10"/>
      <c r="BC15240" s="10"/>
      <c r="BD15240" s="10"/>
      <c r="BE15240" s="10"/>
      <c r="BF15240" s="10"/>
      <c r="BG15240" s="6"/>
    </row>
    <row r="15241" spans="34:59" x14ac:dyDescent="0.25">
      <c r="AH15241" s="6"/>
      <c r="AI15241" s="6"/>
      <c r="AJ15241" s="6"/>
      <c r="AK15241" s="6"/>
      <c r="AL15241" s="6"/>
      <c r="AM15241" s="6"/>
      <c r="AN15241" s="6"/>
      <c r="AO15241" s="6"/>
      <c r="AP15241" s="6"/>
      <c r="AQ15241" s="6"/>
      <c r="AR15241" s="6"/>
      <c r="AS15241" s="6"/>
      <c r="AT15241" s="6"/>
      <c r="AU15241" s="6"/>
      <c r="AV15241" s="6"/>
      <c r="AW15241" s="6"/>
      <c r="AX15241" s="6"/>
      <c r="AY15241" s="6"/>
      <c r="AZ15241" s="6"/>
      <c r="BA15241" s="6"/>
      <c r="BB15241" s="6"/>
      <c r="BC15241" s="6"/>
      <c r="BD15241" s="6"/>
      <c r="BE15241" s="6"/>
      <c r="BF15241" s="6"/>
      <c r="BG15241" s="10"/>
    </row>
    <row r="15242" spans="34:59" x14ac:dyDescent="0.25">
      <c r="AH15242" s="10"/>
      <c r="AI15242" s="6"/>
    </row>
    <row r="15243" spans="34:59" x14ac:dyDescent="0.25">
      <c r="AH15243" s="6"/>
      <c r="AI15243" s="6"/>
      <c r="AJ15243" s="6"/>
      <c r="AK15243" s="6"/>
      <c r="AL15243" s="6"/>
      <c r="AM15243" s="6"/>
      <c r="AN15243" s="6"/>
      <c r="AO15243" s="6"/>
      <c r="AP15243" s="6"/>
      <c r="AQ15243" s="6"/>
      <c r="AR15243" s="6"/>
      <c r="AS15243" s="6"/>
      <c r="AT15243" s="6"/>
      <c r="AU15243" s="6"/>
      <c r="AV15243" s="6"/>
      <c r="AW15243" s="6"/>
      <c r="AX15243" s="6"/>
      <c r="AY15243" s="6"/>
      <c r="AZ15243" s="6"/>
      <c r="BA15243" s="6"/>
      <c r="BB15243" s="6"/>
      <c r="BC15243" s="6"/>
      <c r="BD15243" s="6"/>
      <c r="BE15243" s="6"/>
      <c r="BF15243" s="6"/>
      <c r="BG15243" s="6"/>
    </row>
    <row r="15244" spans="34:59" x14ac:dyDescent="0.25">
      <c r="AH15244" s="10"/>
      <c r="AI15244" s="6"/>
      <c r="AJ15244" s="10"/>
      <c r="AK15244" s="10"/>
      <c r="AL15244" s="10"/>
      <c r="AM15244" s="10"/>
      <c r="AN15244" s="10"/>
      <c r="AO15244" s="10"/>
      <c r="AP15244" s="10"/>
      <c r="AQ15244" s="10"/>
      <c r="AR15244" s="10"/>
      <c r="AS15244" s="10"/>
      <c r="AT15244" s="10"/>
      <c r="AU15244" s="10"/>
      <c r="AV15244" s="10"/>
      <c r="AW15244" s="10"/>
      <c r="AX15244" s="10"/>
      <c r="AY15244" s="10"/>
      <c r="AZ15244" s="10"/>
      <c r="BA15244" s="10"/>
      <c r="BB15244" s="10"/>
      <c r="BC15244" s="10"/>
      <c r="BD15244" s="10"/>
      <c r="BE15244" s="10"/>
      <c r="BF15244" s="10"/>
      <c r="BG15244" s="6"/>
    </row>
    <row r="15245" spans="34:59" x14ac:dyDescent="0.25">
      <c r="AH15245" s="6"/>
      <c r="AI15245" s="6"/>
      <c r="AJ15245" s="6"/>
      <c r="AK15245" s="6"/>
      <c r="AL15245" s="6"/>
      <c r="AM15245" s="6"/>
      <c r="AN15245" s="6"/>
      <c r="AO15245" s="6"/>
      <c r="AP15245" s="6"/>
      <c r="AQ15245" s="6"/>
      <c r="AR15245" s="6"/>
      <c r="AS15245" s="6"/>
      <c r="AT15245" s="6"/>
      <c r="AU15245" s="6"/>
      <c r="AV15245" s="6"/>
      <c r="AW15245" s="6"/>
      <c r="AX15245" s="6"/>
      <c r="AY15245" s="6"/>
      <c r="AZ15245" s="6"/>
      <c r="BA15245" s="6"/>
      <c r="BB15245" s="6"/>
      <c r="BC15245" s="6"/>
      <c r="BD15245" s="6"/>
      <c r="BE15245" s="6"/>
      <c r="BF15245" s="6"/>
      <c r="BG15245" s="10"/>
    </row>
    <row r="15246" spans="34:59" x14ac:dyDescent="0.25">
      <c r="AH15246" s="10"/>
      <c r="AI15246" s="6"/>
    </row>
    <row r="15247" spans="34:59" x14ac:dyDescent="0.25">
      <c r="AH15247" s="6"/>
      <c r="AI15247" s="6"/>
      <c r="AJ15247" s="6"/>
      <c r="AK15247" s="6"/>
      <c r="AL15247" s="6"/>
      <c r="AM15247" s="6"/>
      <c r="AN15247" s="6"/>
      <c r="AO15247" s="6"/>
      <c r="AP15247" s="6"/>
      <c r="AQ15247" s="6"/>
      <c r="AR15247" s="6"/>
      <c r="AS15247" s="6"/>
      <c r="AT15247" s="6"/>
      <c r="AU15247" s="6"/>
      <c r="AV15247" s="6"/>
      <c r="AW15247" s="6"/>
      <c r="AX15247" s="6"/>
      <c r="AY15247" s="6"/>
      <c r="AZ15247" s="6"/>
      <c r="BA15247" s="6"/>
      <c r="BB15247" s="6"/>
      <c r="BC15247" s="6"/>
      <c r="BD15247" s="6"/>
      <c r="BE15247" s="6"/>
      <c r="BF15247" s="6"/>
      <c r="BG15247" s="6"/>
    </row>
    <row r="15248" spans="34:59" x14ac:dyDescent="0.25">
      <c r="AH15248" s="10"/>
      <c r="AI15248" s="6"/>
      <c r="AJ15248" s="10"/>
      <c r="AK15248" s="10"/>
      <c r="AL15248" s="10"/>
      <c r="AM15248" s="10"/>
      <c r="AN15248" s="10"/>
      <c r="AO15248" s="10"/>
      <c r="AP15248" s="10"/>
      <c r="AQ15248" s="10"/>
      <c r="AR15248" s="10"/>
      <c r="AS15248" s="10"/>
      <c r="AT15248" s="10"/>
      <c r="AU15248" s="10"/>
      <c r="AV15248" s="10"/>
      <c r="AW15248" s="10"/>
      <c r="AX15248" s="10"/>
      <c r="AY15248" s="10"/>
      <c r="AZ15248" s="10"/>
      <c r="BA15248" s="10"/>
      <c r="BB15248" s="10"/>
      <c r="BC15248" s="10"/>
      <c r="BD15248" s="10"/>
      <c r="BE15248" s="10"/>
      <c r="BF15248" s="10"/>
      <c r="BG15248" s="6"/>
    </row>
    <row r="15249" spans="34:59" x14ac:dyDescent="0.25">
      <c r="AH15249" s="6"/>
      <c r="AI15249" s="6"/>
      <c r="AJ15249" s="6"/>
      <c r="AK15249" s="6"/>
      <c r="AL15249" s="6"/>
      <c r="AM15249" s="6"/>
      <c r="AN15249" s="6"/>
      <c r="AO15249" s="6"/>
      <c r="AP15249" s="6"/>
      <c r="AQ15249" s="6"/>
      <c r="AR15249" s="6"/>
      <c r="AS15249" s="6"/>
      <c r="AT15249" s="6"/>
      <c r="AU15249" s="6"/>
      <c r="AV15249" s="6"/>
      <c r="AW15249" s="6"/>
      <c r="AX15249" s="6"/>
      <c r="AY15249" s="6"/>
      <c r="AZ15249" s="6"/>
      <c r="BA15249" s="6"/>
      <c r="BB15249" s="6"/>
      <c r="BC15249" s="6"/>
      <c r="BD15249" s="6"/>
      <c r="BE15249" s="6"/>
      <c r="BF15249" s="6"/>
      <c r="BG15249" s="10"/>
    </row>
    <row r="15250" spans="34:59" x14ac:dyDescent="0.25">
      <c r="AH15250" s="10"/>
      <c r="AI15250" s="6"/>
    </row>
    <row r="15251" spans="34:59" x14ac:dyDescent="0.25">
      <c r="AH15251" s="6"/>
      <c r="AI15251" s="6"/>
      <c r="AJ15251" s="6"/>
      <c r="AK15251" s="6"/>
      <c r="AL15251" s="6"/>
      <c r="AM15251" s="6"/>
      <c r="AN15251" s="6"/>
      <c r="AO15251" s="6"/>
      <c r="AP15251" s="6"/>
      <c r="AQ15251" s="6"/>
      <c r="AR15251" s="6"/>
      <c r="AS15251" s="6"/>
      <c r="AT15251" s="6"/>
      <c r="AU15251" s="6"/>
      <c r="AV15251" s="6"/>
      <c r="AW15251" s="6"/>
      <c r="AX15251" s="6"/>
      <c r="AY15251" s="6"/>
      <c r="AZ15251" s="6"/>
      <c r="BA15251" s="6"/>
      <c r="BB15251" s="6"/>
      <c r="BC15251" s="6"/>
      <c r="BD15251" s="6"/>
      <c r="BE15251" s="6"/>
      <c r="BF15251" s="6"/>
      <c r="BG15251" s="6"/>
    </row>
    <row r="15252" spans="34:59" x14ac:dyDescent="0.25">
      <c r="AH15252" s="10"/>
      <c r="AI15252" s="6"/>
      <c r="AJ15252" s="10"/>
      <c r="AK15252" s="10"/>
      <c r="AL15252" s="10"/>
      <c r="AM15252" s="10"/>
      <c r="AN15252" s="10"/>
      <c r="AO15252" s="10"/>
      <c r="AP15252" s="10"/>
      <c r="AQ15252" s="10"/>
      <c r="AR15252" s="10"/>
      <c r="AS15252" s="10"/>
      <c r="AT15252" s="10"/>
      <c r="AU15252" s="10"/>
      <c r="AV15252" s="10"/>
      <c r="AW15252" s="10"/>
      <c r="AX15252" s="10"/>
      <c r="AY15252" s="10"/>
      <c r="AZ15252" s="10"/>
      <c r="BA15252" s="10"/>
      <c r="BB15252" s="10"/>
      <c r="BC15252" s="10"/>
      <c r="BD15252" s="10"/>
      <c r="BE15252" s="10"/>
      <c r="BF15252" s="10"/>
      <c r="BG15252" s="6"/>
    </row>
    <row r="15254" spans="34:59" x14ac:dyDescent="0.25">
      <c r="AH15254" s="10"/>
      <c r="AI15254" s="6"/>
    </row>
    <row r="15255" spans="34:59" x14ac:dyDescent="0.25">
      <c r="AH15255" s="6"/>
      <c r="AI15255" s="6"/>
      <c r="AJ15255" s="6"/>
      <c r="AK15255" s="6"/>
      <c r="AL15255" s="6"/>
      <c r="AM15255" s="6"/>
      <c r="AN15255" s="6"/>
      <c r="AO15255" s="6"/>
      <c r="AP15255" s="6"/>
      <c r="AQ15255" s="6"/>
      <c r="AR15255" s="6"/>
      <c r="AS15255" s="6"/>
      <c r="AT15255" s="6"/>
      <c r="AU15255" s="6"/>
      <c r="AV15255" s="6"/>
      <c r="AW15255" s="6"/>
      <c r="AX15255" s="6"/>
      <c r="AY15255" s="6"/>
      <c r="AZ15255" s="6"/>
      <c r="BA15255" s="6"/>
      <c r="BB15255" s="6"/>
      <c r="BC15255" s="6"/>
      <c r="BD15255" s="6"/>
      <c r="BE15255" s="6"/>
      <c r="BF15255" s="6"/>
      <c r="BG15255" s="6"/>
    </row>
    <row r="15256" spans="34:59" x14ac:dyDescent="0.25">
      <c r="AH15256" s="10"/>
      <c r="AI15256" s="6"/>
      <c r="AJ15256" s="10"/>
      <c r="AK15256" s="10"/>
      <c r="AL15256" s="10"/>
      <c r="AM15256" s="10"/>
      <c r="AN15256" s="10"/>
      <c r="AO15256" s="10"/>
      <c r="AP15256" s="10"/>
      <c r="AQ15256" s="10"/>
      <c r="AR15256" s="10"/>
      <c r="AS15256" s="10"/>
      <c r="AT15256" s="10"/>
      <c r="AU15256" s="10"/>
      <c r="AV15256" s="10"/>
      <c r="AW15256" s="10"/>
      <c r="AX15256" s="10"/>
      <c r="AY15256" s="10"/>
      <c r="AZ15256" s="10"/>
      <c r="BA15256" s="10"/>
      <c r="BB15256" s="10"/>
      <c r="BC15256" s="10"/>
      <c r="BD15256" s="10"/>
      <c r="BE15256" s="10"/>
      <c r="BF15256" s="10"/>
      <c r="BG15256" s="6"/>
    </row>
    <row r="15257" spans="34:59" x14ac:dyDescent="0.25">
      <c r="AH15257" s="6"/>
      <c r="AI15257" s="6"/>
      <c r="AJ15257" s="6"/>
      <c r="AK15257" s="6"/>
      <c r="AL15257" s="6"/>
      <c r="AM15257" s="6"/>
      <c r="AN15257" s="6"/>
      <c r="AO15257" s="6"/>
      <c r="AP15257" s="6"/>
      <c r="AQ15257" s="6"/>
      <c r="AR15257" s="6"/>
      <c r="AS15257" s="6"/>
      <c r="AT15257" s="6"/>
      <c r="AU15257" s="6"/>
      <c r="AV15257" s="6"/>
      <c r="AW15257" s="6"/>
      <c r="AX15257" s="6"/>
      <c r="AY15257" s="6"/>
      <c r="AZ15257" s="6"/>
      <c r="BA15257" s="6"/>
      <c r="BB15257" s="6"/>
      <c r="BC15257" s="6"/>
      <c r="BD15257" s="6"/>
      <c r="BE15257" s="6"/>
      <c r="BF15257" s="6"/>
      <c r="BG15257" s="10"/>
    </row>
    <row r="15258" spans="34:59" x14ac:dyDescent="0.25">
      <c r="AH15258" s="10"/>
      <c r="AI15258" s="6"/>
    </row>
    <row r="15259" spans="34:59" x14ac:dyDescent="0.25">
      <c r="AH15259" s="6"/>
      <c r="AI15259" s="6"/>
      <c r="AJ15259" s="6"/>
      <c r="AK15259" s="6"/>
      <c r="AL15259" s="6"/>
      <c r="AM15259" s="6"/>
      <c r="AN15259" s="6"/>
      <c r="AO15259" s="6"/>
      <c r="AP15259" s="6"/>
      <c r="AQ15259" s="6"/>
      <c r="AR15259" s="6"/>
      <c r="AS15259" s="6"/>
      <c r="AT15259" s="6"/>
      <c r="AU15259" s="6"/>
      <c r="AV15259" s="6"/>
      <c r="AW15259" s="6"/>
      <c r="AX15259" s="6"/>
      <c r="AY15259" s="6"/>
      <c r="AZ15259" s="6"/>
      <c r="BA15259" s="6"/>
      <c r="BB15259" s="6"/>
      <c r="BC15259" s="6"/>
      <c r="BD15259" s="6"/>
      <c r="BE15259" s="6"/>
      <c r="BF15259" s="6"/>
      <c r="BG15259" s="6"/>
    </row>
    <row r="15260" spans="34:59" x14ac:dyDescent="0.25">
      <c r="AH15260" s="10"/>
      <c r="AI15260" s="6"/>
      <c r="AJ15260" s="10"/>
      <c r="AK15260" s="10"/>
      <c r="AL15260" s="10"/>
      <c r="AM15260" s="10"/>
      <c r="AN15260" s="10"/>
      <c r="AO15260" s="10"/>
      <c r="AP15260" s="10"/>
      <c r="AQ15260" s="10"/>
      <c r="AR15260" s="10"/>
      <c r="AS15260" s="10"/>
      <c r="AT15260" s="10"/>
      <c r="AU15260" s="10"/>
      <c r="AV15260" s="10"/>
      <c r="AW15260" s="10"/>
      <c r="AX15260" s="10"/>
      <c r="AY15260" s="10"/>
      <c r="AZ15260" s="10"/>
      <c r="BA15260" s="10"/>
      <c r="BB15260" s="10"/>
      <c r="BC15260" s="10"/>
      <c r="BD15260" s="10"/>
      <c r="BE15260" s="10"/>
      <c r="BF15260" s="10"/>
      <c r="BG15260" s="6"/>
    </row>
    <row r="15261" spans="34:59" x14ac:dyDescent="0.25">
      <c r="AH15261" s="6"/>
      <c r="AI15261" s="6"/>
      <c r="AJ15261" s="6"/>
      <c r="AK15261" s="6"/>
      <c r="AL15261" s="6"/>
      <c r="AM15261" s="6"/>
      <c r="AN15261" s="6"/>
      <c r="AO15261" s="6"/>
      <c r="AP15261" s="6"/>
      <c r="AQ15261" s="6"/>
      <c r="AR15261" s="6"/>
      <c r="AS15261" s="6"/>
      <c r="AT15261" s="6"/>
      <c r="AU15261" s="6"/>
      <c r="AV15261" s="6"/>
      <c r="AW15261" s="6"/>
      <c r="AX15261" s="6"/>
      <c r="AY15261" s="6"/>
      <c r="AZ15261" s="6"/>
      <c r="BA15261" s="6"/>
      <c r="BB15261" s="6"/>
      <c r="BC15261" s="6"/>
      <c r="BD15261" s="6"/>
      <c r="BE15261" s="6"/>
      <c r="BF15261" s="6"/>
      <c r="BG15261" s="10"/>
    </row>
    <row r="15262" spans="34:59" x14ac:dyDescent="0.25">
      <c r="AH15262" s="10"/>
      <c r="AI15262" s="6"/>
    </row>
    <row r="15263" spans="34:59" x14ac:dyDescent="0.25">
      <c r="AH15263" s="6"/>
      <c r="AI15263" s="6"/>
      <c r="AJ15263" s="6"/>
      <c r="AK15263" s="6"/>
      <c r="AL15263" s="6"/>
      <c r="AM15263" s="6"/>
      <c r="AN15263" s="6"/>
      <c r="AO15263" s="6"/>
      <c r="AP15263" s="6"/>
      <c r="AQ15263" s="6"/>
      <c r="AR15263" s="6"/>
      <c r="AS15263" s="6"/>
      <c r="AT15263" s="6"/>
      <c r="AU15263" s="6"/>
      <c r="AV15263" s="6"/>
      <c r="AW15263" s="6"/>
      <c r="AX15263" s="6"/>
      <c r="AY15263" s="6"/>
      <c r="AZ15263" s="6"/>
      <c r="BA15263" s="6"/>
      <c r="BB15263" s="6"/>
      <c r="BC15263" s="6"/>
      <c r="BD15263" s="6"/>
      <c r="BE15263" s="6"/>
      <c r="BF15263" s="6"/>
      <c r="BG15263" s="6"/>
    </row>
    <row r="15264" spans="34:59" x14ac:dyDescent="0.25">
      <c r="AH15264" s="10"/>
      <c r="AI15264" s="6"/>
      <c r="AJ15264" s="10"/>
      <c r="AK15264" s="10"/>
      <c r="AL15264" s="10"/>
      <c r="AM15264" s="10"/>
      <c r="AN15264" s="10"/>
      <c r="AO15264" s="10"/>
      <c r="AP15264" s="10"/>
      <c r="AQ15264" s="10"/>
      <c r="AR15264" s="10"/>
      <c r="AS15264" s="10"/>
      <c r="AT15264" s="10"/>
      <c r="AU15264" s="10"/>
      <c r="AV15264" s="10"/>
      <c r="AW15264" s="10"/>
      <c r="AX15264" s="10"/>
      <c r="AY15264" s="10"/>
      <c r="AZ15264" s="10"/>
      <c r="BA15264" s="10"/>
      <c r="BB15264" s="10"/>
      <c r="BC15264" s="10"/>
      <c r="BD15264" s="10"/>
      <c r="BE15264" s="10"/>
      <c r="BF15264" s="10"/>
      <c r="BG15264" s="6"/>
    </row>
    <row r="15265" spans="34:59" x14ac:dyDescent="0.25">
      <c r="AH15265" s="6"/>
      <c r="AI15265" s="6"/>
      <c r="AJ15265" s="6"/>
      <c r="AK15265" s="6"/>
      <c r="AL15265" s="6"/>
      <c r="AM15265" s="6"/>
      <c r="AN15265" s="6"/>
      <c r="AO15265" s="6"/>
      <c r="AP15265" s="6"/>
      <c r="AQ15265" s="6"/>
      <c r="AR15265" s="6"/>
      <c r="AS15265" s="6"/>
      <c r="AT15265" s="6"/>
      <c r="AU15265" s="6"/>
      <c r="AV15265" s="6"/>
      <c r="AW15265" s="6"/>
      <c r="AX15265" s="6"/>
      <c r="AY15265" s="6"/>
      <c r="AZ15265" s="6"/>
      <c r="BA15265" s="6"/>
      <c r="BB15265" s="6"/>
      <c r="BC15265" s="6"/>
      <c r="BD15265" s="6"/>
      <c r="BE15265" s="6"/>
      <c r="BF15265" s="6"/>
      <c r="BG15265" s="10"/>
    </row>
    <row r="15266" spans="34:59" x14ac:dyDescent="0.25">
      <c r="AH15266" s="10"/>
      <c r="AI15266" s="6"/>
    </row>
    <row r="15267" spans="34:59" x14ac:dyDescent="0.25">
      <c r="AH15267" s="6"/>
      <c r="AI15267" s="6"/>
      <c r="AJ15267" s="6"/>
      <c r="AK15267" s="6"/>
      <c r="AL15267" s="6"/>
      <c r="AM15267" s="6"/>
      <c r="AN15267" s="6"/>
      <c r="AO15267" s="6"/>
      <c r="AP15267" s="6"/>
      <c r="AQ15267" s="6"/>
      <c r="AR15267" s="6"/>
      <c r="AS15267" s="6"/>
      <c r="AT15267" s="6"/>
      <c r="AU15267" s="6"/>
      <c r="AV15267" s="6"/>
      <c r="AW15267" s="6"/>
      <c r="AX15267" s="6"/>
      <c r="AY15267" s="6"/>
      <c r="AZ15267" s="6"/>
      <c r="BA15267" s="6"/>
      <c r="BB15267" s="6"/>
      <c r="BC15267" s="6"/>
      <c r="BD15267" s="6"/>
      <c r="BE15267" s="6"/>
      <c r="BF15267" s="6"/>
      <c r="BG15267" s="6"/>
    </row>
    <row r="15268" spans="34:59" x14ac:dyDescent="0.25">
      <c r="AH15268" s="10"/>
      <c r="AI15268" s="6"/>
      <c r="AJ15268" s="10"/>
      <c r="AK15268" s="10"/>
      <c r="AL15268" s="10"/>
      <c r="AM15268" s="10"/>
      <c r="AN15268" s="10"/>
      <c r="AO15268" s="10"/>
      <c r="AP15268" s="10"/>
      <c r="AQ15268" s="10"/>
      <c r="AR15268" s="10"/>
      <c r="AS15268" s="10"/>
      <c r="AT15268" s="10"/>
      <c r="AU15268" s="10"/>
      <c r="AV15268" s="10"/>
      <c r="AW15268" s="10"/>
      <c r="AX15268" s="10"/>
      <c r="AY15268" s="10"/>
      <c r="AZ15268" s="10"/>
      <c r="BA15268" s="10"/>
      <c r="BB15268" s="10"/>
      <c r="BC15268" s="10"/>
      <c r="BD15268" s="10"/>
      <c r="BE15268" s="10"/>
      <c r="BF15268" s="10"/>
      <c r="BG15268" s="6"/>
    </row>
    <row r="15270" spans="34:59" x14ac:dyDescent="0.25">
      <c r="AH15270" s="10"/>
      <c r="AI15270" s="6"/>
    </row>
    <row r="15271" spans="34:59" x14ac:dyDescent="0.25">
      <c r="AH15271" s="6"/>
      <c r="AI15271" s="6"/>
      <c r="AJ15271" s="6"/>
      <c r="AK15271" s="6"/>
      <c r="AL15271" s="6"/>
      <c r="AM15271" s="6"/>
      <c r="AN15271" s="6"/>
      <c r="AO15271" s="6"/>
      <c r="AP15271" s="6"/>
      <c r="AQ15271" s="6"/>
      <c r="AR15271" s="6"/>
      <c r="AS15271" s="6"/>
      <c r="AT15271" s="6"/>
      <c r="AU15271" s="6"/>
      <c r="AV15271" s="6"/>
      <c r="AW15271" s="6"/>
      <c r="AX15271" s="6"/>
      <c r="AY15271" s="6"/>
      <c r="AZ15271" s="6"/>
      <c r="BA15271" s="6"/>
      <c r="BB15271" s="6"/>
      <c r="BC15271" s="6"/>
      <c r="BD15271" s="6"/>
      <c r="BE15271" s="6"/>
      <c r="BF15271" s="6"/>
      <c r="BG15271" s="6"/>
    </row>
    <row r="15272" spans="34:59" x14ac:dyDescent="0.25">
      <c r="AH15272" s="10"/>
      <c r="AI15272" s="6"/>
      <c r="AJ15272" s="10"/>
      <c r="AK15272" s="10"/>
      <c r="AL15272" s="10"/>
      <c r="AM15272" s="10"/>
      <c r="AN15272" s="10"/>
      <c r="AO15272" s="10"/>
      <c r="AP15272" s="10"/>
      <c r="AQ15272" s="10"/>
      <c r="AR15272" s="10"/>
      <c r="AS15272" s="10"/>
      <c r="AT15272" s="10"/>
      <c r="AU15272" s="10"/>
      <c r="AV15272" s="10"/>
      <c r="AW15272" s="10"/>
      <c r="AX15272" s="10"/>
      <c r="AY15272" s="10"/>
      <c r="AZ15272" s="10"/>
      <c r="BA15272" s="10"/>
      <c r="BB15272" s="10"/>
      <c r="BC15272" s="10"/>
      <c r="BD15272" s="10"/>
      <c r="BE15272" s="10"/>
      <c r="BF15272" s="10"/>
      <c r="BG15272" s="6"/>
    </row>
    <row r="15273" spans="34:59" x14ac:dyDescent="0.25">
      <c r="AH15273" s="6"/>
      <c r="AI15273" s="6"/>
      <c r="AJ15273" s="6"/>
      <c r="AK15273" s="6"/>
      <c r="AL15273" s="6"/>
      <c r="AM15273" s="6"/>
      <c r="AN15273" s="6"/>
      <c r="AO15273" s="6"/>
      <c r="AP15273" s="6"/>
      <c r="AQ15273" s="6"/>
      <c r="AR15273" s="6"/>
      <c r="AS15273" s="6"/>
      <c r="AT15273" s="6"/>
      <c r="AU15273" s="6"/>
      <c r="AV15273" s="6"/>
      <c r="AW15273" s="6"/>
      <c r="AX15273" s="6"/>
      <c r="AY15273" s="6"/>
      <c r="AZ15273" s="6"/>
      <c r="BA15273" s="6"/>
      <c r="BB15273" s="6"/>
      <c r="BC15273" s="6"/>
      <c r="BD15273" s="6"/>
      <c r="BE15273" s="6"/>
      <c r="BF15273" s="6"/>
      <c r="BG15273" s="10"/>
    </row>
    <row r="15274" spans="34:59" x14ac:dyDescent="0.25">
      <c r="AH15274" s="10"/>
      <c r="AI15274" s="6"/>
    </row>
    <row r="15275" spans="34:59" x14ac:dyDescent="0.25">
      <c r="AH15275" s="6"/>
      <c r="AI15275" s="6"/>
      <c r="AJ15275" s="6"/>
      <c r="AK15275" s="6"/>
      <c r="AL15275" s="6"/>
      <c r="AM15275" s="6"/>
      <c r="AN15275" s="6"/>
      <c r="AO15275" s="6"/>
      <c r="AP15275" s="6"/>
      <c r="AQ15275" s="6"/>
      <c r="AR15275" s="6"/>
      <c r="AS15275" s="6"/>
      <c r="AT15275" s="6"/>
      <c r="AU15275" s="6"/>
      <c r="AV15275" s="6"/>
      <c r="AW15275" s="6"/>
      <c r="AX15275" s="6"/>
      <c r="AY15275" s="6"/>
      <c r="AZ15275" s="6"/>
      <c r="BA15275" s="6"/>
      <c r="BB15275" s="6"/>
      <c r="BC15275" s="6"/>
      <c r="BD15275" s="6"/>
      <c r="BE15275" s="6"/>
      <c r="BF15275" s="6"/>
      <c r="BG15275" s="6"/>
    </row>
    <row r="15276" spans="34:59" x14ac:dyDescent="0.25">
      <c r="AH15276" s="10"/>
      <c r="AI15276" s="6"/>
      <c r="AJ15276" s="10"/>
      <c r="AK15276" s="10"/>
      <c r="AL15276" s="10"/>
      <c r="AM15276" s="10"/>
      <c r="AN15276" s="10"/>
      <c r="AO15276" s="10"/>
      <c r="AP15276" s="10"/>
      <c r="AQ15276" s="10"/>
      <c r="AR15276" s="10"/>
      <c r="AS15276" s="10"/>
      <c r="AT15276" s="10"/>
      <c r="AU15276" s="10"/>
      <c r="AV15276" s="10"/>
      <c r="AW15276" s="10"/>
      <c r="AX15276" s="10"/>
      <c r="AY15276" s="10"/>
      <c r="AZ15276" s="10"/>
      <c r="BA15276" s="10"/>
      <c r="BB15276" s="10"/>
      <c r="BC15276" s="10"/>
      <c r="BD15276" s="10"/>
      <c r="BE15276" s="10"/>
      <c r="BF15276" s="10"/>
      <c r="BG15276" s="6"/>
    </row>
    <row r="15277" spans="34:59" x14ac:dyDescent="0.25">
      <c r="AH15277" s="6"/>
      <c r="AI15277" s="6"/>
      <c r="AJ15277" s="6"/>
      <c r="AK15277" s="6"/>
      <c r="AL15277" s="6"/>
      <c r="AM15277" s="6"/>
      <c r="AN15277" s="6"/>
      <c r="AO15277" s="6"/>
      <c r="AP15277" s="6"/>
      <c r="AQ15277" s="6"/>
      <c r="AR15277" s="6"/>
      <c r="AS15277" s="6"/>
      <c r="AT15277" s="6"/>
      <c r="AU15277" s="6"/>
      <c r="AV15277" s="6"/>
      <c r="AW15277" s="6"/>
      <c r="AX15277" s="6"/>
      <c r="AY15277" s="6"/>
      <c r="AZ15277" s="6"/>
      <c r="BA15277" s="6"/>
      <c r="BB15277" s="6"/>
      <c r="BC15277" s="6"/>
      <c r="BD15277" s="6"/>
      <c r="BE15277" s="6"/>
      <c r="BF15277" s="6"/>
      <c r="BG15277" s="10"/>
    </row>
    <row r="15278" spans="34:59" x14ac:dyDescent="0.25">
      <c r="AH15278" s="10"/>
      <c r="AI15278" s="6"/>
    </row>
    <row r="15279" spans="34:59" x14ac:dyDescent="0.25">
      <c r="AH15279" s="6"/>
      <c r="AI15279" s="6"/>
      <c r="AJ15279" s="6"/>
      <c r="AK15279" s="6"/>
      <c r="AL15279" s="6"/>
      <c r="AM15279" s="6"/>
      <c r="AN15279" s="6"/>
      <c r="AO15279" s="6"/>
      <c r="AP15279" s="6"/>
      <c r="AQ15279" s="6"/>
      <c r="AR15279" s="6"/>
      <c r="AS15279" s="6"/>
      <c r="AT15279" s="6"/>
      <c r="AU15279" s="6"/>
      <c r="AV15279" s="6"/>
      <c r="AW15279" s="6"/>
      <c r="AX15279" s="6"/>
      <c r="AY15279" s="6"/>
      <c r="AZ15279" s="6"/>
      <c r="BA15279" s="6"/>
      <c r="BB15279" s="6"/>
      <c r="BC15279" s="6"/>
      <c r="BD15279" s="6"/>
      <c r="BE15279" s="6"/>
      <c r="BF15279" s="6"/>
      <c r="BG15279" s="6"/>
    </row>
    <row r="15280" spans="34:59" x14ac:dyDescent="0.25">
      <c r="AH15280" s="10"/>
      <c r="AI15280" s="6"/>
      <c r="AJ15280" s="10"/>
      <c r="AK15280" s="10"/>
      <c r="AL15280" s="10"/>
      <c r="AM15280" s="10"/>
      <c r="AN15280" s="10"/>
      <c r="AO15280" s="10"/>
      <c r="AP15280" s="10"/>
      <c r="AQ15280" s="10"/>
      <c r="AR15280" s="10"/>
      <c r="AS15280" s="10"/>
      <c r="AT15280" s="10"/>
      <c r="AU15280" s="10"/>
      <c r="AV15280" s="10"/>
      <c r="AW15280" s="10"/>
      <c r="AX15280" s="10"/>
      <c r="AY15280" s="10"/>
      <c r="AZ15280" s="10"/>
      <c r="BA15280" s="10"/>
      <c r="BB15280" s="10"/>
      <c r="BC15280" s="10"/>
      <c r="BD15280" s="10"/>
      <c r="BE15280" s="10"/>
      <c r="BF15280" s="10"/>
      <c r="BG15280" s="6"/>
    </row>
    <row r="15281" spans="34:59" x14ac:dyDescent="0.25">
      <c r="AH15281" s="6"/>
      <c r="AI15281" s="6"/>
      <c r="AJ15281" s="6"/>
      <c r="AK15281" s="6"/>
      <c r="AL15281" s="6"/>
      <c r="AM15281" s="6"/>
      <c r="AN15281" s="6"/>
      <c r="AO15281" s="6"/>
      <c r="AP15281" s="6"/>
      <c r="AQ15281" s="6"/>
      <c r="AR15281" s="6"/>
      <c r="AS15281" s="6"/>
      <c r="AT15281" s="6"/>
      <c r="AU15281" s="6"/>
      <c r="AV15281" s="6"/>
      <c r="AW15281" s="6"/>
      <c r="AX15281" s="6"/>
      <c r="AY15281" s="6"/>
      <c r="AZ15281" s="6"/>
      <c r="BA15281" s="6"/>
      <c r="BB15281" s="6"/>
      <c r="BC15281" s="6"/>
      <c r="BD15281" s="6"/>
      <c r="BE15281" s="6"/>
      <c r="BF15281" s="6"/>
      <c r="BG15281" s="10"/>
    </row>
    <row r="15282" spans="34:59" x14ac:dyDescent="0.25">
      <c r="AH15282" s="10"/>
      <c r="AI15282" s="6"/>
    </row>
    <row r="15283" spans="34:59" x14ac:dyDescent="0.25">
      <c r="AH15283" s="6"/>
      <c r="AI15283" s="6"/>
      <c r="AJ15283" s="6"/>
      <c r="AK15283" s="6"/>
      <c r="AL15283" s="6"/>
      <c r="AM15283" s="6"/>
      <c r="AN15283" s="6"/>
      <c r="AO15283" s="6"/>
      <c r="AP15283" s="6"/>
      <c r="AQ15283" s="6"/>
      <c r="AR15283" s="6"/>
      <c r="AS15283" s="6"/>
      <c r="AT15283" s="6"/>
      <c r="AU15283" s="6"/>
      <c r="AV15283" s="6"/>
      <c r="AW15283" s="6"/>
      <c r="AX15283" s="6"/>
      <c r="AY15283" s="6"/>
      <c r="AZ15283" s="6"/>
      <c r="BA15283" s="6"/>
      <c r="BB15283" s="6"/>
      <c r="BC15283" s="6"/>
      <c r="BD15283" s="6"/>
      <c r="BE15283" s="6"/>
      <c r="BF15283" s="6"/>
      <c r="BG15283" s="6"/>
    </row>
    <row r="15284" spans="34:59" x14ac:dyDescent="0.25">
      <c r="AH15284" s="10"/>
      <c r="AI15284" s="6"/>
      <c r="AJ15284" s="10"/>
      <c r="AK15284" s="10"/>
      <c r="AL15284" s="10"/>
      <c r="AM15284" s="10"/>
      <c r="AN15284" s="10"/>
      <c r="AO15284" s="10"/>
      <c r="AP15284" s="10"/>
      <c r="AQ15284" s="10"/>
      <c r="AR15284" s="10"/>
      <c r="AS15284" s="10"/>
      <c r="AT15284" s="10"/>
      <c r="AU15284" s="10"/>
      <c r="AV15284" s="10"/>
      <c r="AW15284" s="10"/>
      <c r="AX15284" s="10"/>
      <c r="AY15284" s="10"/>
      <c r="AZ15284" s="10"/>
      <c r="BA15284" s="10"/>
      <c r="BB15284" s="10"/>
      <c r="BC15284" s="10"/>
      <c r="BD15284" s="10"/>
      <c r="BE15284" s="10"/>
      <c r="BF15284" s="10"/>
      <c r="BG15284" s="6"/>
    </row>
    <row r="15286" spans="34:59" x14ac:dyDescent="0.25">
      <c r="AH15286" s="10"/>
      <c r="AI15286" s="6"/>
    </row>
    <row r="15287" spans="34:59" x14ac:dyDescent="0.25">
      <c r="AH15287" s="6"/>
      <c r="AI15287" s="6"/>
      <c r="AJ15287" s="6"/>
      <c r="AK15287" s="6"/>
      <c r="AL15287" s="6"/>
      <c r="AM15287" s="6"/>
      <c r="AN15287" s="6"/>
      <c r="AO15287" s="6"/>
      <c r="AP15287" s="6"/>
      <c r="AQ15287" s="6"/>
      <c r="AR15287" s="6"/>
      <c r="AS15287" s="6"/>
      <c r="AT15287" s="6"/>
      <c r="AU15287" s="6"/>
      <c r="AV15287" s="6"/>
      <c r="AW15287" s="6"/>
      <c r="AX15287" s="6"/>
      <c r="AY15287" s="6"/>
      <c r="AZ15287" s="6"/>
      <c r="BA15287" s="6"/>
      <c r="BB15287" s="6"/>
      <c r="BC15287" s="6"/>
      <c r="BD15287" s="6"/>
      <c r="BE15287" s="6"/>
      <c r="BF15287" s="6"/>
      <c r="BG15287" s="6"/>
    </row>
    <row r="15288" spans="34:59" x14ac:dyDescent="0.25">
      <c r="AH15288" s="10"/>
      <c r="AI15288" s="6"/>
      <c r="AJ15288" s="10"/>
      <c r="AK15288" s="10"/>
      <c r="AL15288" s="10"/>
      <c r="AM15288" s="10"/>
      <c r="AN15288" s="10"/>
      <c r="AO15288" s="10"/>
      <c r="AP15288" s="10"/>
      <c r="AQ15288" s="10"/>
      <c r="AR15288" s="10"/>
      <c r="AS15288" s="10"/>
      <c r="AT15288" s="10"/>
      <c r="AU15288" s="10"/>
      <c r="AV15288" s="10"/>
      <c r="AW15288" s="10"/>
      <c r="AX15288" s="10"/>
      <c r="AY15288" s="10"/>
      <c r="AZ15288" s="10"/>
      <c r="BA15288" s="10"/>
      <c r="BB15288" s="10"/>
      <c r="BC15288" s="10"/>
      <c r="BD15288" s="10"/>
      <c r="BE15288" s="10"/>
      <c r="BF15288" s="10"/>
      <c r="BG15288" s="6"/>
    </row>
    <row r="15289" spans="34:59" x14ac:dyDescent="0.25">
      <c r="AH15289" s="6"/>
      <c r="AI15289" s="6"/>
      <c r="AJ15289" s="6"/>
      <c r="AK15289" s="6"/>
      <c r="AL15289" s="6"/>
      <c r="AM15289" s="6"/>
      <c r="AN15289" s="6"/>
      <c r="AO15289" s="6"/>
      <c r="AP15289" s="6"/>
      <c r="AQ15289" s="6"/>
      <c r="AR15289" s="6"/>
      <c r="AS15289" s="6"/>
      <c r="AT15289" s="6"/>
      <c r="AU15289" s="6"/>
      <c r="AV15289" s="6"/>
      <c r="AW15289" s="6"/>
      <c r="AX15289" s="6"/>
      <c r="AY15289" s="6"/>
      <c r="AZ15289" s="6"/>
      <c r="BA15289" s="6"/>
      <c r="BB15289" s="6"/>
      <c r="BC15289" s="6"/>
      <c r="BD15289" s="6"/>
      <c r="BE15289" s="6"/>
      <c r="BF15289" s="6"/>
      <c r="BG15289" s="10"/>
    </row>
    <row r="15290" spans="34:59" x14ac:dyDescent="0.25">
      <c r="AH15290" s="10"/>
      <c r="AI15290" s="6"/>
    </row>
    <row r="15291" spans="34:59" x14ac:dyDescent="0.25">
      <c r="AH15291" s="6"/>
      <c r="AI15291" s="6"/>
      <c r="AJ15291" s="6"/>
      <c r="AK15291" s="6"/>
      <c r="AL15291" s="6"/>
      <c r="AM15291" s="6"/>
      <c r="AN15291" s="6"/>
      <c r="AO15291" s="6"/>
      <c r="AP15291" s="6"/>
      <c r="AQ15291" s="6"/>
      <c r="AR15291" s="6"/>
      <c r="AS15291" s="6"/>
      <c r="AT15291" s="6"/>
      <c r="AU15291" s="6"/>
      <c r="AV15291" s="6"/>
      <c r="AW15291" s="6"/>
      <c r="AX15291" s="6"/>
      <c r="AY15291" s="6"/>
      <c r="AZ15291" s="6"/>
      <c r="BA15291" s="6"/>
      <c r="BB15291" s="6"/>
      <c r="BC15291" s="6"/>
      <c r="BD15291" s="6"/>
      <c r="BE15291" s="6"/>
      <c r="BF15291" s="6"/>
      <c r="BG15291" s="6"/>
    </row>
    <row r="15292" spans="34:59" x14ac:dyDescent="0.25">
      <c r="AH15292" s="10"/>
      <c r="AI15292" s="6"/>
      <c r="AJ15292" s="10"/>
      <c r="AK15292" s="10"/>
      <c r="AL15292" s="10"/>
      <c r="AM15292" s="10"/>
      <c r="AN15292" s="10"/>
      <c r="AO15292" s="10"/>
      <c r="AP15292" s="10"/>
      <c r="AQ15292" s="10"/>
      <c r="AR15292" s="10"/>
      <c r="AS15292" s="10"/>
      <c r="AT15292" s="10"/>
      <c r="AU15292" s="10"/>
      <c r="AV15292" s="10"/>
      <c r="AW15292" s="10"/>
      <c r="AX15292" s="10"/>
      <c r="AY15292" s="10"/>
      <c r="AZ15292" s="10"/>
      <c r="BA15292" s="10"/>
      <c r="BB15292" s="10"/>
      <c r="BC15292" s="10"/>
      <c r="BD15292" s="10"/>
      <c r="BE15292" s="10"/>
      <c r="BF15292" s="10"/>
      <c r="BG15292" s="6"/>
    </row>
    <row r="15293" spans="34:59" x14ac:dyDescent="0.25">
      <c r="AH15293" s="6"/>
      <c r="AI15293" s="6"/>
      <c r="AJ15293" s="6"/>
      <c r="AK15293" s="6"/>
      <c r="AL15293" s="6"/>
      <c r="AM15293" s="6"/>
      <c r="AN15293" s="6"/>
      <c r="AO15293" s="6"/>
      <c r="AP15293" s="6"/>
      <c r="AQ15293" s="6"/>
      <c r="AR15293" s="6"/>
      <c r="AS15293" s="6"/>
      <c r="AT15293" s="6"/>
      <c r="AU15293" s="6"/>
      <c r="AV15293" s="6"/>
      <c r="AW15293" s="6"/>
      <c r="AX15293" s="6"/>
      <c r="AY15293" s="6"/>
      <c r="AZ15293" s="6"/>
      <c r="BA15293" s="6"/>
      <c r="BB15293" s="6"/>
      <c r="BC15293" s="6"/>
      <c r="BD15293" s="6"/>
      <c r="BE15293" s="6"/>
      <c r="BF15293" s="6"/>
      <c r="BG15293" s="10"/>
    </row>
    <row r="15294" spans="34:59" x14ac:dyDescent="0.25">
      <c r="AH15294" s="10"/>
      <c r="AI15294" s="6"/>
    </row>
    <row r="15295" spans="34:59" x14ac:dyDescent="0.25">
      <c r="AH15295" s="6"/>
      <c r="AI15295" s="6"/>
      <c r="AJ15295" s="6"/>
      <c r="AK15295" s="6"/>
      <c r="AL15295" s="6"/>
      <c r="AM15295" s="6"/>
      <c r="AN15295" s="6"/>
      <c r="AO15295" s="6"/>
      <c r="AP15295" s="6"/>
      <c r="AQ15295" s="6"/>
      <c r="AR15295" s="6"/>
      <c r="AS15295" s="6"/>
      <c r="AT15295" s="6"/>
      <c r="AU15295" s="6"/>
      <c r="AV15295" s="6"/>
      <c r="AW15295" s="6"/>
      <c r="AX15295" s="6"/>
      <c r="AY15295" s="6"/>
      <c r="AZ15295" s="6"/>
      <c r="BA15295" s="6"/>
      <c r="BB15295" s="6"/>
      <c r="BC15295" s="6"/>
      <c r="BD15295" s="6"/>
      <c r="BE15295" s="6"/>
      <c r="BF15295" s="6"/>
      <c r="BG15295" s="6"/>
    </row>
    <row r="15296" spans="34:59" x14ac:dyDescent="0.25">
      <c r="AH15296" s="10"/>
      <c r="AI15296" s="6"/>
      <c r="AJ15296" s="10"/>
      <c r="AK15296" s="10"/>
      <c r="AL15296" s="10"/>
      <c r="AM15296" s="10"/>
      <c r="AN15296" s="10"/>
      <c r="AO15296" s="10"/>
      <c r="AP15296" s="10"/>
      <c r="AQ15296" s="10"/>
      <c r="AR15296" s="10"/>
      <c r="AS15296" s="10"/>
      <c r="AT15296" s="10"/>
      <c r="AU15296" s="10"/>
      <c r="AV15296" s="10"/>
      <c r="AW15296" s="10"/>
      <c r="AX15296" s="10"/>
      <c r="AY15296" s="10"/>
      <c r="AZ15296" s="10"/>
      <c r="BA15296" s="10"/>
      <c r="BB15296" s="10"/>
      <c r="BC15296" s="10"/>
      <c r="BD15296" s="10"/>
      <c r="BE15296" s="10"/>
      <c r="BF15296" s="10"/>
      <c r="BG15296" s="6"/>
    </row>
    <row r="15297" spans="34:59" x14ac:dyDescent="0.25">
      <c r="AH15297" s="6"/>
      <c r="AI15297" s="6"/>
      <c r="AJ15297" s="6"/>
      <c r="AK15297" s="6"/>
      <c r="AL15297" s="6"/>
      <c r="AM15297" s="6"/>
      <c r="AN15297" s="6"/>
      <c r="AO15297" s="6"/>
      <c r="AP15297" s="6"/>
      <c r="AQ15297" s="6"/>
      <c r="AR15297" s="6"/>
      <c r="AS15297" s="6"/>
      <c r="AT15297" s="6"/>
      <c r="AU15297" s="6"/>
      <c r="AV15297" s="6"/>
      <c r="AW15297" s="6"/>
      <c r="AX15297" s="6"/>
      <c r="AY15297" s="6"/>
      <c r="AZ15297" s="6"/>
      <c r="BA15297" s="6"/>
      <c r="BB15297" s="6"/>
      <c r="BC15297" s="6"/>
      <c r="BD15297" s="6"/>
      <c r="BE15297" s="6"/>
      <c r="BF15297" s="6"/>
      <c r="BG15297" s="10"/>
    </row>
    <row r="15298" spans="34:59" x14ac:dyDescent="0.25">
      <c r="AH15298" s="10"/>
      <c r="AI15298" s="6"/>
    </row>
    <row r="15299" spans="34:59" x14ac:dyDescent="0.25">
      <c r="AH15299" s="6"/>
      <c r="AI15299" s="6"/>
      <c r="AJ15299" s="6"/>
      <c r="AK15299" s="6"/>
      <c r="AL15299" s="6"/>
      <c r="AM15299" s="6"/>
      <c r="AN15299" s="6"/>
      <c r="AO15299" s="6"/>
      <c r="AP15299" s="6"/>
      <c r="AQ15299" s="6"/>
      <c r="AR15299" s="6"/>
      <c r="AS15299" s="6"/>
      <c r="AT15299" s="6"/>
      <c r="AU15299" s="6"/>
      <c r="AV15299" s="6"/>
      <c r="AW15299" s="6"/>
      <c r="AX15299" s="6"/>
      <c r="AY15299" s="6"/>
      <c r="AZ15299" s="6"/>
      <c r="BA15299" s="6"/>
      <c r="BB15299" s="6"/>
      <c r="BC15299" s="6"/>
      <c r="BD15299" s="6"/>
      <c r="BE15299" s="6"/>
      <c r="BF15299" s="6"/>
      <c r="BG15299" s="6"/>
    </row>
    <row r="15300" spans="34:59" x14ac:dyDescent="0.25">
      <c r="AH15300" s="10"/>
      <c r="AI15300" s="6"/>
      <c r="AJ15300" s="10"/>
      <c r="AK15300" s="10"/>
      <c r="AL15300" s="10"/>
      <c r="AM15300" s="10"/>
      <c r="AN15300" s="10"/>
      <c r="AO15300" s="10"/>
      <c r="AP15300" s="10"/>
      <c r="AQ15300" s="10"/>
      <c r="AR15300" s="10"/>
      <c r="AS15300" s="10"/>
      <c r="AT15300" s="10"/>
      <c r="AU15300" s="10"/>
      <c r="AV15300" s="10"/>
      <c r="AW15300" s="10"/>
      <c r="AX15300" s="10"/>
      <c r="AY15300" s="10"/>
      <c r="AZ15300" s="10"/>
      <c r="BA15300" s="10"/>
      <c r="BB15300" s="10"/>
      <c r="BC15300" s="10"/>
      <c r="BD15300" s="10"/>
      <c r="BE15300" s="10"/>
      <c r="BF15300" s="10"/>
      <c r="BG15300" s="6"/>
    </row>
    <row r="15302" spans="34:59" x14ac:dyDescent="0.25">
      <c r="AH15302" s="10"/>
      <c r="AI15302" s="6"/>
    </row>
    <row r="15303" spans="34:59" x14ac:dyDescent="0.25">
      <c r="AH15303" s="6"/>
      <c r="AI15303" s="6"/>
      <c r="AJ15303" s="6"/>
      <c r="AK15303" s="6"/>
      <c r="AL15303" s="6"/>
      <c r="AM15303" s="6"/>
      <c r="AN15303" s="6"/>
      <c r="AO15303" s="6"/>
      <c r="AP15303" s="6"/>
      <c r="AQ15303" s="6"/>
      <c r="AR15303" s="6"/>
      <c r="AS15303" s="6"/>
      <c r="AT15303" s="6"/>
      <c r="AU15303" s="6"/>
      <c r="AV15303" s="6"/>
      <c r="AW15303" s="6"/>
      <c r="AX15303" s="6"/>
      <c r="AY15303" s="6"/>
      <c r="AZ15303" s="6"/>
      <c r="BA15303" s="6"/>
      <c r="BB15303" s="6"/>
      <c r="BC15303" s="6"/>
      <c r="BD15303" s="6"/>
      <c r="BE15303" s="6"/>
      <c r="BF15303" s="6"/>
      <c r="BG15303" s="6"/>
    </row>
    <row r="15304" spans="34:59" x14ac:dyDescent="0.25">
      <c r="AH15304" s="10"/>
      <c r="AI15304" s="6"/>
      <c r="AJ15304" s="10"/>
      <c r="AK15304" s="10"/>
      <c r="AL15304" s="10"/>
      <c r="AM15304" s="10"/>
      <c r="AN15304" s="10"/>
      <c r="AO15304" s="10"/>
      <c r="AP15304" s="10"/>
      <c r="AQ15304" s="10"/>
      <c r="AR15304" s="10"/>
      <c r="AS15304" s="10"/>
      <c r="AT15304" s="10"/>
      <c r="AU15304" s="10"/>
      <c r="AV15304" s="10"/>
      <c r="AW15304" s="10"/>
      <c r="AX15304" s="10"/>
      <c r="AY15304" s="10"/>
      <c r="AZ15304" s="10"/>
      <c r="BA15304" s="10"/>
      <c r="BB15304" s="10"/>
      <c r="BC15304" s="10"/>
      <c r="BD15304" s="10"/>
      <c r="BE15304" s="10"/>
      <c r="BF15304" s="10"/>
      <c r="BG15304" s="6"/>
    </row>
    <row r="15305" spans="34:59" x14ac:dyDescent="0.25">
      <c r="AH15305" s="6"/>
      <c r="AI15305" s="6"/>
      <c r="AJ15305" s="6"/>
      <c r="AK15305" s="6"/>
      <c r="AL15305" s="6"/>
      <c r="AM15305" s="6"/>
      <c r="AN15305" s="6"/>
      <c r="AO15305" s="6"/>
      <c r="AP15305" s="6"/>
      <c r="AQ15305" s="6"/>
      <c r="AR15305" s="6"/>
      <c r="AS15305" s="6"/>
      <c r="AT15305" s="6"/>
      <c r="AU15305" s="6"/>
      <c r="AV15305" s="6"/>
      <c r="AW15305" s="6"/>
      <c r="AX15305" s="6"/>
      <c r="AY15305" s="6"/>
      <c r="AZ15305" s="6"/>
      <c r="BA15305" s="6"/>
      <c r="BB15305" s="6"/>
      <c r="BC15305" s="6"/>
      <c r="BD15305" s="6"/>
      <c r="BE15305" s="6"/>
      <c r="BF15305" s="6"/>
      <c r="BG15305" s="10"/>
    </row>
    <row r="15306" spans="34:59" x14ac:dyDescent="0.25">
      <c r="AH15306" s="10"/>
      <c r="AI15306" s="6"/>
    </row>
    <row r="15307" spans="34:59" x14ac:dyDescent="0.25">
      <c r="AH15307" s="6"/>
      <c r="AI15307" s="6"/>
      <c r="AJ15307" s="6"/>
      <c r="AK15307" s="6"/>
      <c r="AL15307" s="6"/>
      <c r="AM15307" s="6"/>
      <c r="AN15307" s="6"/>
      <c r="AO15307" s="6"/>
      <c r="AP15307" s="6"/>
      <c r="AQ15307" s="6"/>
      <c r="AR15307" s="6"/>
      <c r="AS15307" s="6"/>
      <c r="AT15307" s="6"/>
      <c r="AU15307" s="6"/>
      <c r="AV15307" s="6"/>
      <c r="AW15307" s="6"/>
      <c r="AX15307" s="6"/>
      <c r="AY15307" s="6"/>
      <c r="AZ15307" s="6"/>
      <c r="BA15307" s="6"/>
      <c r="BB15307" s="6"/>
      <c r="BC15307" s="6"/>
      <c r="BD15307" s="6"/>
      <c r="BE15307" s="6"/>
      <c r="BF15307" s="6"/>
      <c r="BG15307" s="6"/>
    </row>
    <row r="15308" spans="34:59" x14ac:dyDescent="0.25">
      <c r="AH15308" s="10"/>
      <c r="AI15308" s="6"/>
      <c r="AJ15308" s="10"/>
      <c r="AK15308" s="10"/>
      <c r="AL15308" s="10"/>
      <c r="AM15308" s="10"/>
      <c r="AN15308" s="10"/>
      <c r="AO15308" s="10"/>
      <c r="AP15308" s="10"/>
      <c r="AQ15308" s="10"/>
      <c r="AR15308" s="10"/>
      <c r="AS15308" s="10"/>
      <c r="AT15308" s="10"/>
      <c r="AU15308" s="10"/>
      <c r="AV15308" s="10"/>
      <c r="AW15308" s="10"/>
      <c r="AX15308" s="10"/>
      <c r="AY15308" s="10"/>
      <c r="AZ15308" s="10"/>
      <c r="BA15308" s="10"/>
      <c r="BB15308" s="10"/>
      <c r="BC15308" s="10"/>
      <c r="BD15308" s="10"/>
      <c r="BE15308" s="10"/>
      <c r="BF15308" s="10"/>
      <c r="BG15308" s="6"/>
    </row>
    <row r="15309" spans="34:59" x14ac:dyDescent="0.25">
      <c r="AH15309" s="6"/>
      <c r="AI15309" s="6"/>
      <c r="AJ15309" s="6"/>
      <c r="AK15309" s="6"/>
      <c r="AL15309" s="6"/>
      <c r="AM15309" s="6"/>
      <c r="AN15309" s="6"/>
      <c r="AO15309" s="6"/>
      <c r="AP15309" s="6"/>
      <c r="AQ15309" s="6"/>
      <c r="AR15309" s="6"/>
      <c r="AS15309" s="6"/>
      <c r="AT15309" s="6"/>
      <c r="AU15309" s="6"/>
      <c r="AV15309" s="6"/>
      <c r="AW15309" s="6"/>
      <c r="AX15309" s="6"/>
      <c r="AY15309" s="6"/>
      <c r="AZ15309" s="6"/>
      <c r="BA15309" s="6"/>
      <c r="BB15309" s="6"/>
      <c r="BC15309" s="6"/>
      <c r="BD15309" s="6"/>
      <c r="BE15309" s="6"/>
      <c r="BF15309" s="6"/>
      <c r="BG15309" s="10"/>
    </row>
    <row r="15310" spans="34:59" x14ac:dyDescent="0.25">
      <c r="AH15310" s="10"/>
      <c r="AI15310" s="6"/>
    </row>
    <row r="15311" spans="34:59" x14ac:dyDescent="0.25">
      <c r="AH15311" s="6"/>
      <c r="AI15311" s="6"/>
      <c r="AJ15311" s="6"/>
      <c r="AK15311" s="6"/>
      <c r="AL15311" s="6"/>
      <c r="AM15311" s="6"/>
      <c r="AN15311" s="6"/>
      <c r="AO15311" s="6"/>
      <c r="AP15311" s="6"/>
      <c r="AQ15311" s="6"/>
      <c r="AR15311" s="6"/>
      <c r="AS15311" s="6"/>
      <c r="AT15311" s="6"/>
      <c r="AU15311" s="6"/>
      <c r="AV15311" s="6"/>
      <c r="AW15311" s="6"/>
      <c r="AX15311" s="6"/>
      <c r="AY15311" s="6"/>
      <c r="AZ15311" s="6"/>
      <c r="BA15311" s="6"/>
      <c r="BB15311" s="6"/>
      <c r="BC15311" s="6"/>
      <c r="BD15311" s="6"/>
      <c r="BE15311" s="6"/>
      <c r="BF15311" s="6"/>
      <c r="BG15311" s="6"/>
    </row>
    <row r="15312" spans="34:59" x14ac:dyDescent="0.25">
      <c r="AH15312" s="10"/>
      <c r="AI15312" s="6"/>
      <c r="AJ15312" s="10"/>
      <c r="AK15312" s="10"/>
      <c r="AL15312" s="10"/>
      <c r="AM15312" s="10"/>
      <c r="AN15312" s="10"/>
      <c r="AO15312" s="10"/>
      <c r="AP15312" s="10"/>
      <c r="AQ15312" s="10"/>
      <c r="AR15312" s="10"/>
      <c r="AS15312" s="10"/>
      <c r="AT15312" s="10"/>
      <c r="AU15312" s="10"/>
      <c r="AV15312" s="10"/>
      <c r="AW15312" s="10"/>
      <c r="AX15312" s="10"/>
      <c r="AY15312" s="10"/>
      <c r="AZ15312" s="10"/>
      <c r="BA15312" s="10"/>
      <c r="BB15312" s="10"/>
      <c r="BC15312" s="10"/>
      <c r="BD15312" s="10"/>
      <c r="BE15312" s="10"/>
      <c r="BF15312" s="10"/>
      <c r="BG15312" s="6"/>
    </row>
    <row r="15313" spans="34:59" x14ac:dyDescent="0.25">
      <c r="AH15313" s="6"/>
      <c r="AI15313" s="6"/>
      <c r="AJ15313" s="6"/>
      <c r="AK15313" s="6"/>
      <c r="AL15313" s="6"/>
      <c r="AM15313" s="6"/>
      <c r="AN15313" s="6"/>
      <c r="AO15313" s="6"/>
      <c r="AP15313" s="6"/>
      <c r="AQ15313" s="6"/>
      <c r="AR15313" s="6"/>
      <c r="AS15313" s="6"/>
      <c r="AT15313" s="6"/>
      <c r="AU15313" s="6"/>
      <c r="AV15313" s="6"/>
      <c r="AW15313" s="6"/>
      <c r="AX15313" s="6"/>
      <c r="AY15313" s="6"/>
      <c r="AZ15313" s="6"/>
      <c r="BA15313" s="6"/>
      <c r="BB15313" s="6"/>
      <c r="BC15313" s="6"/>
      <c r="BD15313" s="6"/>
      <c r="BE15313" s="6"/>
      <c r="BF15313" s="6"/>
      <c r="BG15313" s="10"/>
    </row>
    <row r="15314" spans="34:59" x14ac:dyDescent="0.25">
      <c r="AH15314" s="10"/>
      <c r="AI15314" s="6"/>
    </row>
    <row r="15315" spans="34:59" x14ac:dyDescent="0.25">
      <c r="AH15315" s="6"/>
      <c r="AI15315" s="6"/>
      <c r="AJ15315" s="6"/>
      <c r="AK15315" s="6"/>
      <c r="AL15315" s="6"/>
      <c r="AM15315" s="6"/>
      <c r="AN15315" s="6"/>
      <c r="AO15315" s="6"/>
      <c r="AP15315" s="6"/>
      <c r="AQ15315" s="6"/>
      <c r="AR15315" s="6"/>
      <c r="AS15315" s="6"/>
      <c r="AT15315" s="6"/>
      <c r="AU15315" s="6"/>
      <c r="AV15315" s="6"/>
      <c r="AW15315" s="6"/>
      <c r="AX15315" s="6"/>
      <c r="AY15315" s="6"/>
      <c r="AZ15315" s="6"/>
      <c r="BA15315" s="6"/>
      <c r="BB15315" s="6"/>
      <c r="BC15315" s="6"/>
      <c r="BD15315" s="6"/>
      <c r="BE15315" s="6"/>
      <c r="BF15315" s="6"/>
      <c r="BG15315" s="6"/>
    </row>
    <row r="15316" spans="34:59" x14ac:dyDescent="0.25">
      <c r="AH15316" s="10"/>
      <c r="AI15316" s="6"/>
      <c r="AJ15316" s="10"/>
      <c r="AK15316" s="10"/>
      <c r="AL15316" s="10"/>
      <c r="AM15316" s="10"/>
      <c r="AN15316" s="10"/>
      <c r="AO15316" s="10"/>
      <c r="AP15316" s="10"/>
      <c r="AQ15316" s="10"/>
      <c r="AR15316" s="10"/>
      <c r="AS15316" s="10"/>
      <c r="AT15316" s="10"/>
      <c r="AU15316" s="10"/>
      <c r="AV15316" s="10"/>
      <c r="AW15316" s="10"/>
      <c r="AX15316" s="10"/>
      <c r="AY15316" s="10"/>
      <c r="AZ15316" s="10"/>
      <c r="BA15316" s="10"/>
      <c r="BB15316" s="10"/>
      <c r="BC15316" s="10"/>
      <c r="BD15316" s="10"/>
      <c r="BE15316" s="10"/>
      <c r="BF15316" s="10"/>
      <c r="BG15316" s="6"/>
    </row>
    <row r="15318" spans="34:59" x14ac:dyDescent="0.25">
      <c r="AH15318" s="10"/>
      <c r="AI15318" s="6"/>
    </row>
    <row r="15319" spans="34:59" x14ac:dyDescent="0.25">
      <c r="AH15319" s="6"/>
      <c r="AI15319" s="6"/>
      <c r="AJ15319" s="6"/>
      <c r="AK15319" s="6"/>
      <c r="AL15319" s="6"/>
      <c r="AM15319" s="6"/>
      <c r="AN15319" s="6"/>
      <c r="AO15319" s="6"/>
      <c r="AP15319" s="6"/>
      <c r="AQ15319" s="6"/>
      <c r="AR15319" s="6"/>
      <c r="AS15319" s="6"/>
      <c r="AT15319" s="6"/>
      <c r="AU15319" s="6"/>
      <c r="AV15319" s="6"/>
      <c r="AW15319" s="6"/>
      <c r="AX15319" s="6"/>
      <c r="AY15319" s="6"/>
      <c r="AZ15319" s="6"/>
      <c r="BA15319" s="6"/>
      <c r="BB15319" s="6"/>
      <c r="BC15319" s="6"/>
      <c r="BD15319" s="6"/>
      <c r="BE15319" s="6"/>
      <c r="BF15319" s="6"/>
      <c r="BG15319" s="6"/>
    </row>
    <row r="15320" spans="34:59" x14ac:dyDescent="0.25">
      <c r="AH15320" s="10"/>
      <c r="AI15320" s="6"/>
      <c r="AJ15320" s="10"/>
      <c r="AK15320" s="10"/>
      <c r="AL15320" s="10"/>
      <c r="AM15320" s="10"/>
      <c r="AN15320" s="10"/>
      <c r="AO15320" s="10"/>
      <c r="AP15320" s="10"/>
      <c r="AQ15320" s="10"/>
      <c r="AR15320" s="10"/>
      <c r="AS15320" s="10"/>
      <c r="AT15320" s="10"/>
      <c r="AU15320" s="10"/>
      <c r="AV15320" s="10"/>
      <c r="AW15320" s="10"/>
      <c r="AX15320" s="10"/>
      <c r="AY15320" s="10"/>
      <c r="AZ15320" s="10"/>
      <c r="BA15320" s="10"/>
      <c r="BB15320" s="10"/>
      <c r="BC15320" s="10"/>
      <c r="BD15320" s="10"/>
      <c r="BE15320" s="10"/>
      <c r="BF15320" s="10"/>
      <c r="BG15320" s="6"/>
    </row>
    <row r="15321" spans="34:59" x14ac:dyDescent="0.25">
      <c r="AH15321" s="6"/>
      <c r="AI15321" s="6"/>
      <c r="AJ15321" s="6"/>
      <c r="AK15321" s="6"/>
      <c r="AL15321" s="6"/>
      <c r="AM15321" s="6"/>
      <c r="AN15321" s="6"/>
      <c r="AO15321" s="6"/>
      <c r="AP15321" s="6"/>
      <c r="AQ15321" s="6"/>
      <c r="AR15321" s="6"/>
      <c r="AS15321" s="6"/>
      <c r="AT15321" s="6"/>
      <c r="AU15321" s="6"/>
      <c r="AV15321" s="6"/>
      <c r="AW15321" s="6"/>
      <c r="AX15321" s="6"/>
      <c r="AY15321" s="6"/>
      <c r="AZ15321" s="6"/>
      <c r="BA15321" s="6"/>
      <c r="BB15321" s="6"/>
      <c r="BC15321" s="6"/>
      <c r="BD15321" s="6"/>
      <c r="BE15321" s="6"/>
      <c r="BF15321" s="6"/>
      <c r="BG15321" s="10"/>
    </row>
    <row r="15322" spans="34:59" x14ac:dyDescent="0.25">
      <c r="AH15322" s="10"/>
      <c r="AI15322" s="6"/>
    </row>
    <row r="15323" spans="34:59" x14ac:dyDescent="0.25">
      <c r="AH15323" s="6"/>
      <c r="AI15323" s="6"/>
      <c r="AJ15323" s="6"/>
      <c r="AK15323" s="6"/>
      <c r="AL15323" s="6"/>
      <c r="AM15323" s="6"/>
      <c r="AN15323" s="6"/>
      <c r="AO15323" s="6"/>
      <c r="AP15323" s="6"/>
      <c r="AQ15323" s="6"/>
      <c r="AR15323" s="6"/>
      <c r="AS15323" s="6"/>
      <c r="AT15323" s="6"/>
      <c r="AU15323" s="6"/>
      <c r="AV15323" s="6"/>
      <c r="AW15323" s="6"/>
      <c r="AX15323" s="6"/>
      <c r="AY15323" s="6"/>
      <c r="AZ15323" s="6"/>
      <c r="BA15323" s="6"/>
      <c r="BB15323" s="6"/>
      <c r="BC15323" s="6"/>
      <c r="BD15323" s="6"/>
      <c r="BE15323" s="6"/>
      <c r="BF15323" s="6"/>
      <c r="BG15323" s="6"/>
    </row>
    <row r="15324" spans="34:59" x14ac:dyDescent="0.25">
      <c r="AH15324" s="10"/>
      <c r="AI15324" s="6"/>
      <c r="AJ15324" s="10"/>
      <c r="AK15324" s="10"/>
      <c r="AL15324" s="10"/>
      <c r="AM15324" s="10"/>
      <c r="AN15324" s="10"/>
      <c r="AO15324" s="10"/>
      <c r="AP15324" s="10"/>
      <c r="AQ15324" s="10"/>
      <c r="AR15324" s="10"/>
      <c r="AS15324" s="10"/>
      <c r="AT15324" s="10"/>
      <c r="AU15324" s="10"/>
      <c r="AV15324" s="10"/>
      <c r="AW15324" s="10"/>
      <c r="AX15324" s="10"/>
      <c r="AY15324" s="10"/>
      <c r="AZ15324" s="10"/>
      <c r="BA15324" s="10"/>
      <c r="BB15324" s="10"/>
      <c r="BC15324" s="10"/>
      <c r="BD15324" s="10"/>
      <c r="BE15324" s="10"/>
      <c r="BF15324" s="10"/>
      <c r="BG15324" s="6"/>
    </row>
    <row r="15325" spans="34:59" x14ac:dyDescent="0.25">
      <c r="AH15325" s="6"/>
      <c r="AI15325" s="6"/>
      <c r="AJ15325" s="6"/>
      <c r="AK15325" s="6"/>
      <c r="AL15325" s="6"/>
      <c r="AM15325" s="6"/>
      <c r="AN15325" s="6"/>
      <c r="AO15325" s="6"/>
      <c r="AP15325" s="6"/>
      <c r="AQ15325" s="6"/>
      <c r="AR15325" s="6"/>
      <c r="AS15325" s="6"/>
      <c r="AT15325" s="6"/>
      <c r="AU15325" s="6"/>
      <c r="AV15325" s="6"/>
      <c r="AW15325" s="6"/>
      <c r="AX15325" s="6"/>
      <c r="AY15325" s="6"/>
      <c r="AZ15325" s="6"/>
      <c r="BA15325" s="6"/>
      <c r="BB15325" s="6"/>
      <c r="BC15325" s="6"/>
      <c r="BD15325" s="6"/>
      <c r="BE15325" s="6"/>
      <c r="BF15325" s="6"/>
      <c r="BG15325" s="10"/>
    </row>
    <row r="15326" spans="34:59" x14ac:dyDescent="0.25">
      <c r="AH15326" s="10"/>
      <c r="AI15326" s="6"/>
    </row>
    <row r="15327" spans="34:59" x14ac:dyDescent="0.25">
      <c r="AH15327" s="6"/>
      <c r="AI15327" s="6"/>
      <c r="AJ15327" s="6"/>
      <c r="AK15327" s="6"/>
      <c r="AL15327" s="6"/>
      <c r="AM15327" s="6"/>
      <c r="AN15327" s="6"/>
      <c r="AO15327" s="6"/>
      <c r="AP15327" s="6"/>
      <c r="AQ15327" s="6"/>
      <c r="AR15327" s="6"/>
      <c r="AS15327" s="6"/>
      <c r="AT15327" s="6"/>
      <c r="AU15327" s="6"/>
      <c r="AV15327" s="6"/>
      <c r="AW15327" s="6"/>
      <c r="AX15327" s="6"/>
      <c r="AY15327" s="6"/>
      <c r="AZ15327" s="6"/>
      <c r="BA15327" s="6"/>
      <c r="BB15327" s="6"/>
      <c r="BC15327" s="6"/>
      <c r="BD15327" s="6"/>
      <c r="BE15327" s="6"/>
      <c r="BF15327" s="6"/>
      <c r="BG15327" s="6"/>
    </row>
    <row r="15328" spans="34:59" x14ac:dyDescent="0.25">
      <c r="AH15328" s="10"/>
      <c r="AI15328" s="6"/>
      <c r="AJ15328" s="10"/>
      <c r="AK15328" s="10"/>
      <c r="AL15328" s="10"/>
      <c r="AM15328" s="10"/>
      <c r="AN15328" s="10"/>
      <c r="AO15328" s="10"/>
      <c r="AP15328" s="10"/>
      <c r="AQ15328" s="10"/>
      <c r="AR15328" s="10"/>
      <c r="AS15328" s="10"/>
      <c r="AT15328" s="10"/>
      <c r="AU15328" s="10"/>
      <c r="AV15328" s="10"/>
      <c r="AW15328" s="10"/>
      <c r="AX15328" s="10"/>
      <c r="AY15328" s="10"/>
      <c r="AZ15328" s="10"/>
      <c r="BA15328" s="10"/>
      <c r="BB15328" s="10"/>
      <c r="BC15328" s="10"/>
      <c r="BD15328" s="10"/>
      <c r="BE15328" s="10"/>
      <c r="BF15328" s="10"/>
      <c r="BG15328" s="6"/>
    </row>
    <row r="15329" spans="34:59" x14ac:dyDescent="0.25">
      <c r="AH15329" s="6"/>
      <c r="AI15329" s="6"/>
      <c r="AJ15329" s="6"/>
      <c r="AK15329" s="6"/>
      <c r="AL15329" s="6"/>
      <c r="AM15329" s="6"/>
      <c r="AN15329" s="6"/>
      <c r="AO15329" s="6"/>
      <c r="AP15329" s="6"/>
      <c r="AQ15329" s="6"/>
      <c r="AR15329" s="6"/>
      <c r="AS15329" s="6"/>
      <c r="AT15329" s="6"/>
      <c r="AU15329" s="6"/>
      <c r="AV15329" s="6"/>
      <c r="AW15329" s="6"/>
      <c r="AX15329" s="6"/>
      <c r="AY15329" s="6"/>
      <c r="AZ15329" s="6"/>
      <c r="BA15329" s="6"/>
      <c r="BB15329" s="6"/>
      <c r="BC15329" s="6"/>
      <c r="BD15329" s="6"/>
      <c r="BE15329" s="6"/>
      <c r="BF15329" s="6"/>
      <c r="BG15329" s="10"/>
    </row>
    <row r="15330" spans="34:59" x14ac:dyDescent="0.25">
      <c r="AH15330" s="10"/>
      <c r="AI15330" s="6"/>
    </row>
    <row r="15331" spans="34:59" x14ac:dyDescent="0.25">
      <c r="AH15331" s="6"/>
      <c r="AI15331" s="6"/>
      <c r="AJ15331" s="6"/>
      <c r="AK15331" s="6"/>
      <c r="AL15331" s="6"/>
      <c r="AM15331" s="6"/>
      <c r="AN15331" s="6"/>
      <c r="AO15331" s="6"/>
      <c r="AP15331" s="6"/>
      <c r="AQ15331" s="6"/>
      <c r="AR15331" s="6"/>
      <c r="AS15331" s="6"/>
      <c r="AT15331" s="6"/>
      <c r="AU15331" s="6"/>
      <c r="AV15331" s="6"/>
      <c r="AW15331" s="6"/>
      <c r="AX15331" s="6"/>
      <c r="AY15331" s="6"/>
      <c r="AZ15331" s="6"/>
      <c r="BA15331" s="6"/>
      <c r="BB15331" s="6"/>
      <c r="BC15331" s="6"/>
      <c r="BD15331" s="6"/>
      <c r="BE15331" s="6"/>
      <c r="BF15331" s="6"/>
      <c r="BG15331" s="6"/>
    </row>
    <row r="15332" spans="34:59" x14ac:dyDescent="0.25">
      <c r="AH15332" s="10"/>
      <c r="AI15332" s="6"/>
      <c r="AJ15332" s="10"/>
      <c r="AK15332" s="10"/>
      <c r="AL15332" s="10"/>
      <c r="AM15332" s="10"/>
      <c r="AN15332" s="10"/>
      <c r="AO15332" s="10"/>
      <c r="AP15332" s="10"/>
      <c r="AQ15332" s="10"/>
      <c r="AR15332" s="10"/>
      <c r="AS15332" s="10"/>
      <c r="AT15332" s="10"/>
      <c r="AU15332" s="10"/>
      <c r="AV15332" s="10"/>
      <c r="AW15332" s="10"/>
      <c r="AX15332" s="10"/>
      <c r="AY15332" s="10"/>
      <c r="AZ15332" s="10"/>
      <c r="BA15332" s="10"/>
      <c r="BB15332" s="10"/>
      <c r="BC15332" s="10"/>
      <c r="BD15332" s="10"/>
      <c r="BE15332" s="10"/>
      <c r="BF15332" s="10"/>
      <c r="BG15332" s="6"/>
    </row>
    <row r="15334" spans="34:59" x14ac:dyDescent="0.25">
      <c r="AH15334" s="10"/>
      <c r="AI15334" s="6"/>
    </row>
    <row r="15335" spans="34:59" x14ac:dyDescent="0.25">
      <c r="AH15335" s="6"/>
      <c r="AI15335" s="6"/>
      <c r="AJ15335" s="6"/>
      <c r="AK15335" s="6"/>
      <c r="AL15335" s="6"/>
      <c r="AM15335" s="6"/>
      <c r="AN15335" s="6"/>
      <c r="AO15335" s="6"/>
      <c r="AP15335" s="6"/>
      <c r="AQ15335" s="6"/>
      <c r="AR15335" s="6"/>
      <c r="AS15335" s="6"/>
      <c r="AT15335" s="6"/>
      <c r="AU15335" s="6"/>
      <c r="AV15335" s="6"/>
      <c r="AW15335" s="6"/>
      <c r="AX15335" s="6"/>
      <c r="AY15335" s="6"/>
      <c r="AZ15335" s="6"/>
      <c r="BA15335" s="6"/>
      <c r="BB15335" s="6"/>
      <c r="BC15335" s="6"/>
      <c r="BD15335" s="6"/>
      <c r="BE15335" s="6"/>
      <c r="BF15335" s="6"/>
      <c r="BG15335" s="6"/>
    </row>
    <row r="15336" spans="34:59" x14ac:dyDescent="0.25">
      <c r="AH15336" s="10"/>
      <c r="AI15336" s="6"/>
      <c r="AJ15336" s="10"/>
      <c r="AK15336" s="10"/>
      <c r="AL15336" s="10"/>
      <c r="AM15336" s="10"/>
      <c r="AN15336" s="10"/>
      <c r="AO15336" s="10"/>
      <c r="AP15336" s="10"/>
      <c r="AQ15336" s="10"/>
      <c r="AR15336" s="10"/>
      <c r="AS15336" s="10"/>
      <c r="AT15336" s="10"/>
      <c r="AU15336" s="10"/>
      <c r="AV15336" s="10"/>
      <c r="AW15336" s="10"/>
      <c r="AX15336" s="10"/>
      <c r="AY15336" s="10"/>
      <c r="AZ15336" s="10"/>
      <c r="BA15336" s="10"/>
      <c r="BB15336" s="10"/>
      <c r="BC15336" s="10"/>
      <c r="BD15336" s="10"/>
      <c r="BE15336" s="10"/>
      <c r="BF15336" s="10"/>
      <c r="BG15336" s="6"/>
    </row>
    <row r="15337" spans="34:59" x14ac:dyDescent="0.25">
      <c r="AH15337" s="6"/>
      <c r="AI15337" s="6"/>
      <c r="AJ15337" s="6"/>
      <c r="AK15337" s="6"/>
      <c r="AL15337" s="6"/>
      <c r="AM15337" s="6"/>
      <c r="AN15337" s="6"/>
      <c r="AO15337" s="6"/>
      <c r="AP15337" s="6"/>
      <c r="AQ15337" s="6"/>
      <c r="AR15337" s="6"/>
      <c r="AS15337" s="6"/>
      <c r="AT15337" s="6"/>
      <c r="AU15337" s="6"/>
      <c r="AV15337" s="6"/>
      <c r="AW15337" s="6"/>
      <c r="AX15337" s="6"/>
      <c r="AY15337" s="6"/>
      <c r="AZ15337" s="6"/>
      <c r="BA15337" s="6"/>
      <c r="BB15337" s="6"/>
      <c r="BC15337" s="6"/>
      <c r="BD15337" s="6"/>
      <c r="BE15337" s="6"/>
      <c r="BF15337" s="6"/>
      <c r="BG15337" s="10"/>
    </row>
    <row r="15338" spans="34:59" x14ac:dyDescent="0.25">
      <c r="AH15338" s="10"/>
      <c r="AI15338" s="6"/>
    </row>
    <row r="15339" spans="34:59" x14ac:dyDescent="0.25">
      <c r="AH15339" s="6"/>
      <c r="AI15339" s="6"/>
      <c r="AJ15339" s="6"/>
      <c r="AK15339" s="6"/>
      <c r="AL15339" s="6"/>
      <c r="AM15339" s="6"/>
      <c r="AN15339" s="6"/>
      <c r="AO15339" s="6"/>
      <c r="AP15339" s="6"/>
      <c r="AQ15339" s="6"/>
      <c r="AR15339" s="6"/>
      <c r="AS15339" s="6"/>
      <c r="AT15339" s="6"/>
      <c r="AU15339" s="6"/>
      <c r="AV15339" s="6"/>
      <c r="AW15339" s="6"/>
      <c r="AX15339" s="6"/>
      <c r="AY15339" s="6"/>
      <c r="AZ15339" s="6"/>
      <c r="BA15339" s="6"/>
      <c r="BB15339" s="6"/>
      <c r="BC15339" s="6"/>
      <c r="BD15339" s="6"/>
      <c r="BE15339" s="6"/>
      <c r="BF15339" s="6"/>
      <c r="BG15339" s="6"/>
    </row>
    <row r="15340" spans="34:59" x14ac:dyDescent="0.25">
      <c r="AH15340" s="10"/>
      <c r="AI15340" s="6"/>
      <c r="AJ15340" s="10"/>
      <c r="AK15340" s="10"/>
      <c r="AL15340" s="10"/>
      <c r="AM15340" s="10"/>
      <c r="AN15340" s="10"/>
      <c r="AO15340" s="10"/>
      <c r="AP15340" s="10"/>
      <c r="AQ15340" s="10"/>
      <c r="AR15340" s="10"/>
      <c r="AS15340" s="10"/>
      <c r="AT15340" s="10"/>
      <c r="AU15340" s="10"/>
      <c r="AV15340" s="10"/>
      <c r="AW15340" s="10"/>
      <c r="AX15340" s="10"/>
      <c r="AY15340" s="10"/>
      <c r="AZ15340" s="10"/>
      <c r="BA15340" s="10"/>
      <c r="BB15340" s="10"/>
      <c r="BC15340" s="10"/>
      <c r="BD15340" s="10"/>
      <c r="BE15340" s="10"/>
      <c r="BF15340" s="10"/>
      <c r="BG15340" s="6"/>
    </row>
    <row r="15341" spans="34:59" x14ac:dyDescent="0.25">
      <c r="AH15341" s="6"/>
      <c r="AI15341" s="6"/>
      <c r="AJ15341" s="6"/>
      <c r="AK15341" s="6"/>
      <c r="AL15341" s="6"/>
      <c r="AM15341" s="6"/>
      <c r="AN15341" s="6"/>
      <c r="AO15341" s="6"/>
      <c r="AP15341" s="6"/>
      <c r="AQ15341" s="6"/>
      <c r="AR15341" s="6"/>
      <c r="AS15341" s="6"/>
      <c r="AT15341" s="6"/>
      <c r="AU15341" s="6"/>
      <c r="AV15341" s="6"/>
      <c r="AW15341" s="6"/>
      <c r="AX15341" s="6"/>
      <c r="AY15341" s="6"/>
      <c r="AZ15341" s="6"/>
      <c r="BA15341" s="6"/>
      <c r="BB15341" s="6"/>
      <c r="BC15341" s="6"/>
      <c r="BD15341" s="6"/>
      <c r="BE15341" s="6"/>
      <c r="BF15341" s="6"/>
      <c r="BG15341" s="10"/>
    </row>
    <row r="15342" spans="34:59" x14ac:dyDescent="0.25">
      <c r="AH15342" s="10"/>
      <c r="AI15342" s="6"/>
    </row>
    <row r="15343" spans="34:59" x14ac:dyDescent="0.25">
      <c r="AH15343" s="6"/>
      <c r="AI15343" s="6"/>
      <c r="AJ15343" s="6"/>
      <c r="AK15343" s="6"/>
      <c r="AL15343" s="6"/>
      <c r="AM15343" s="6"/>
      <c r="AN15343" s="6"/>
      <c r="AO15343" s="6"/>
      <c r="AP15343" s="6"/>
      <c r="AQ15343" s="6"/>
      <c r="AR15343" s="6"/>
      <c r="AS15343" s="6"/>
      <c r="AT15343" s="6"/>
      <c r="AU15343" s="6"/>
      <c r="AV15343" s="6"/>
      <c r="AW15343" s="6"/>
      <c r="AX15343" s="6"/>
      <c r="AY15343" s="6"/>
      <c r="AZ15343" s="6"/>
      <c r="BA15343" s="6"/>
      <c r="BB15343" s="6"/>
      <c r="BC15343" s="6"/>
      <c r="BD15343" s="6"/>
      <c r="BE15343" s="6"/>
      <c r="BF15343" s="6"/>
      <c r="BG15343" s="6"/>
    </row>
    <row r="15344" spans="34:59" x14ac:dyDescent="0.25">
      <c r="AH15344" s="10"/>
      <c r="AI15344" s="6"/>
      <c r="AJ15344" s="10"/>
      <c r="AK15344" s="10"/>
      <c r="AL15344" s="10"/>
      <c r="AM15344" s="10"/>
      <c r="AN15344" s="10"/>
      <c r="AO15344" s="10"/>
      <c r="AP15344" s="10"/>
      <c r="AQ15344" s="10"/>
      <c r="AR15344" s="10"/>
      <c r="AS15344" s="10"/>
      <c r="AT15344" s="10"/>
      <c r="AU15344" s="10"/>
      <c r="AV15344" s="10"/>
      <c r="AW15344" s="10"/>
      <c r="AX15344" s="10"/>
      <c r="AY15344" s="10"/>
      <c r="AZ15344" s="10"/>
      <c r="BA15344" s="10"/>
      <c r="BB15344" s="10"/>
      <c r="BC15344" s="10"/>
      <c r="BD15344" s="10"/>
      <c r="BE15344" s="10"/>
      <c r="BF15344" s="10"/>
      <c r="BG15344" s="6"/>
    </row>
    <row r="15345" spans="34:59" x14ac:dyDescent="0.25">
      <c r="AH15345" s="6"/>
      <c r="AI15345" s="6"/>
      <c r="AJ15345" s="6"/>
      <c r="AK15345" s="6"/>
      <c r="AL15345" s="6"/>
      <c r="AM15345" s="6"/>
      <c r="AN15345" s="6"/>
      <c r="AO15345" s="6"/>
      <c r="AP15345" s="6"/>
      <c r="AQ15345" s="6"/>
      <c r="AR15345" s="6"/>
      <c r="AS15345" s="6"/>
      <c r="AT15345" s="6"/>
      <c r="AU15345" s="6"/>
      <c r="AV15345" s="6"/>
      <c r="AW15345" s="6"/>
      <c r="AX15345" s="6"/>
      <c r="AY15345" s="6"/>
      <c r="AZ15345" s="6"/>
      <c r="BA15345" s="6"/>
      <c r="BB15345" s="6"/>
      <c r="BC15345" s="6"/>
      <c r="BD15345" s="6"/>
      <c r="BE15345" s="6"/>
      <c r="BF15345" s="6"/>
      <c r="BG15345" s="10"/>
    </row>
    <row r="15346" spans="34:59" x14ac:dyDescent="0.25">
      <c r="AH15346" s="10"/>
      <c r="AI15346" s="6"/>
    </row>
    <row r="15347" spans="34:59" x14ac:dyDescent="0.25">
      <c r="AH15347" s="6"/>
      <c r="AI15347" s="6"/>
      <c r="AJ15347" s="6"/>
      <c r="AK15347" s="6"/>
      <c r="AL15347" s="6"/>
      <c r="AM15347" s="6"/>
      <c r="AN15347" s="6"/>
      <c r="AO15347" s="6"/>
      <c r="AP15347" s="6"/>
      <c r="AQ15347" s="6"/>
      <c r="AR15347" s="6"/>
      <c r="AS15347" s="6"/>
      <c r="AT15347" s="6"/>
      <c r="AU15347" s="6"/>
      <c r="AV15347" s="6"/>
      <c r="AW15347" s="6"/>
      <c r="AX15347" s="6"/>
      <c r="AY15347" s="6"/>
      <c r="AZ15347" s="6"/>
      <c r="BA15347" s="6"/>
      <c r="BB15347" s="6"/>
      <c r="BC15347" s="6"/>
      <c r="BD15347" s="6"/>
      <c r="BE15347" s="6"/>
      <c r="BF15347" s="6"/>
      <c r="BG15347" s="6"/>
    </row>
    <row r="15348" spans="34:59" x14ac:dyDescent="0.25">
      <c r="AH15348" s="10"/>
      <c r="AI15348" s="6"/>
      <c r="AJ15348" s="10"/>
      <c r="AK15348" s="10"/>
      <c r="AL15348" s="10"/>
      <c r="AM15348" s="10"/>
      <c r="AN15348" s="10"/>
      <c r="AO15348" s="10"/>
      <c r="AP15348" s="10"/>
      <c r="AQ15348" s="10"/>
      <c r="AR15348" s="10"/>
      <c r="AS15348" s="10"/>
      <c r="AT15348" s="10"/>
      <c r="AU15348" s="10"/>
      <c r="AV15348" s="10"/>
      <c r="AW15348" s="10"/>
      <c r="AX15348" s="10"/>
      <c r="AY15348" s="10"/>
      <c r="AZ15348" s="10"/>
      <c r="BA15348" s="10"/>
      <c r="BB15348" s="10"/>
      <c r="BC15348" s="10"/>
      <c r="BD15348" s="10"/>
      <c r="BE15348" s="10"/>
      <c r="BF15348" s="10"/>
      <c r="BG15348" s="6"/>
    </row>
    <row r="15350" spans="34:59" x14ac:dyDescent="0.25">
      <c r="AH15350" s="10"/>
      <c r="AI15350" s="6"/>
    </row>
    <row r="15351" spans="34:59" x14ac:dyDescent="0.25">
      <c r="AH15351" s="6"/>
      <c r="AI15351" s="6"/>
      <c r="AJ15351" s="6"/>
      <c r="AK15351" s="6"/>
      <c r="AL15351" s="6"/>
      <c r="AM15351" s="6"/>
      <c r="AN15351" s="6"/>
      <c r="AO15351" s="6"/>
      <c r="AP15351" s="6"/>
      <c r="AQ15351" s="6"/>
      <c r="AR15351" s="6"/>
      <c r="AS15351" s="6"/>
      <c r="AT15351" s="6"/>
      <c r="AU15351" s="6"/>
      <c r="AV15351" s="6"/>
      <c r="AW15351" s="6"/>
      <c r="AX15351" s="6"/>
      <c r="AY15351" s="6"/>
      <c r="AZ15351" s="6"/>
      <c r="BA15351" s="6"/>
      <c r="BB15351" s="6"/>
      <c r="BC15351" s="6"/>
      <c r="BD15351" s="6"/>
      <c r="BE15351" s="6"/>
      <c r="BF15351" s="6"/>
      <c r="BG15351" s="6"/>
    </row>
    <row r="15352" spans="34:59" x14ac:dyDescent="0.25">
      <c r="AH15352" s="10"/>
      <c r="AI15352" s="6"/>
      <c r="AJ15352" s="10"/>
      <c r="AK15352" s="10"/>
      <c r="AL15352" s="10"/>
      <c r="AM15352" s="10"/>
      <c r="AN15352" s="10"/>
      <c r="AO15352" s="10"/>
      <c r="AP15352" s="10"/>
      <c r="AQ15352" s="10"/>
      <c r="AR15352" s="10"/>
      <c r="AS15352" s="10"/>
      <c r="AT15352" s="10"/>
      <c r="AU15352" s="10"/>
      <c r="AV15352" s="10"/>
      <c r="AW15352" s="10"/>
      <c r="AX15352" s="10"/>
      <c r="AY15352" s="10"/>
      <c r="AZ15352" s="10"/>
      <c r="BA15352" s="10"/>
      <c r="BB15352" s="10"/>
      <c r="BC15352" s="10"/>
      <c r="BD15352" s="10"/>
      <c r="BE15352" s="10"/>
      <c r="BF15352" s="10"/>
      <c r="BG15352" s="6"/>
    </row>
    <row r="15353" spans="34:59" x14ac:dyDescent="0.25">
      <c r="AH15353" s="6"/>
      <c r="AI15353" s="6"/>
      <c r="AJ15353" s="6"/>
      <c r="AK15353" s="6"/>
      <c r="AL15353" s="6"/>
      <c r="AM15353" s="6"/>
      <c r="AN15353" s="6"/>
      <c r="AO15353" s="6"/>
      <c r="AP15353" s="6"/>
      <c r="AQ15353" s="6"/>
      <c r="AR15353" s="6"/>
      <c r="AS15353" s="6"/>
      <c r="AT15353" s="6"/>
      <c r="AU15353" s="6"/>
      <c r="AV15353" s="6"/>
      <c r="AW15353" s="6"/>
      <c r="AX15353" s="6"/>
      <c r="AY15353" s="6"/>
      <c r="AZ15353" s="6"/>
      <c r="BA15353" s="6"/>
      <c r="BB15353" s="6"/>
      <c r="BC15353" s="6"/>
      <c r="BD15353" s="6"/>
      <c r="BE15353" s="6"/>
      <c r="BF15353" s="6"/>
      <c r="BG15353" s="10"/>
    </row>
    <row r="15354" spans="34:59" x14ac:dyDescent="0.25">
      <c r="AH15354" s="10"/>
      <c r="AI15354" s="6"/>
    </row>
    <row r="15355" spans="34:59" x14ac:dyDescent="0.25">
      <c r="AH15355" s="6"/>
      <c r="AI15355" s="6"/>
      <c r="AJ15355" s="6"/>
      <c r="AK15355" s="6"/>
      <c r="AL15355" s="6"/>
      <c r="AM15355" s="6"/>
      <c r="AN15355" s="6"/>
      <c r="AO15355" s="6"/>
      <c r="AP15355" s="6"/>
      <c r="AQ15355" s="6"/>
      <c r="AR15355" s="6"/>
      <c r="AS15355" s="6"/>
      <c r="AT15355" s="6"/>
      <c r="AU15355" s="6"/>
      <c r="AV15355" s="6"/>
      <c r="AW15355" s="6"/>
      <c r="AX15355" s="6"/>
      <c r="AY15355" s="6"/>
      <c r="AZ15355" s="6"/>
      <c r="BA15355" s="6"/>
      <c r="BB15355" s="6"/>
      <c r="BC15355" s="6"/>
      <c r="BD15355" s="6"/>
      <c r="BE15355" s="6"/>
      <c r="BF15355" s="6"/>
      <c r="BG15355" s="6"/>
    </row>
    <row r="15356" spans="34:59" x14ac:dyDescent="0.25">
      <c r="AH15356" s="10"/>
      <c r="AI15356" s="6"/>
      <c r="AJ15356" s="10"/>
      <c r="AK15356" s="10"/>
      <c r="AL15356" s="10"/>
      <c r="AM15356" s="10"/>
      <c r="AN15356" s="10"/>
      <c r="AO15356" s="10"/>
      <c r="AP15356" s="10"/>
      <c r="AQ15356" s="10"/>
      <c r="AR15356" s="10"/>
      <c r="AS15356" s="10"/>
      <c r="AT15356" s="10"/>
      <c r="AU15356" s="10"/>
      <c r="AV15356" s="10"/>
      <c r="AW15356" s="10"/>
      <c r="AX15356" s="10"/>
      <c r="AY15356" s="10"/>
      <c r="AZ15356" s="10"/>
      <c r="BA15356" s="10"/>
      <c r="BB15356" s="10"/>
      <c r="BC15356" s="10"/>
      <c r="BD15356" s="10"/>
      <c r="BE15356" s="10"/>
      <c r="BF15356" s="10"/>
      <c r="BG15356" s="6"/>
    </row>
    <row r="15357" spans="34:59" x14ac:dyDescent="0.25">
      <c r="AH15357" s="6"/>
      <c r="AI15357" s="6"/>
      <c r="AJ15357" s="6"/>
      <c r="AK15357" s="6"/>
      <c r="AL15357" s="6"/>
      <c r="AM15357" s="6"/>
      <c r="AN15357" s="6"/>
      <c r="AO15357" s="6"/>
      <c r="AP15357" s="6"/>
      <c r="AQ15357" s="6"/>
      <c r="AR15357" s="6"/>
      <c r="AS15357" s="6"/>
      <c r="AT15357" s="6"/>
      <c r="AU15357" s="6"/>
      <c r="AV15357" s="6"/>
      <c r="AW15357" s="6"/>
      <c r="AX15357" s="6"/>
      <c r="AY15357" s="6"/>
      <c r="AZ15357" s="6"/>
      <c r="BA15357" s="6"/>
      <c r="BB15357" s="6"/>
      <c r="BC15357" s="6"/>
      <c r="BD15357" s="6"/>
      <c r="BE15357" s="6"/>
      <c r="BF15357" s="6"/>
      <c r="BG15357" s="10"/>
    </row>
    <row r="15358" spans="34:59" x14ac:dyDescent="0.25">
      <c r="AH15358" s="10"/>
      <c r="AI15358" s="6"/>
    </row>
    <row r="15359" spans="34:59" x14ac:dyDescent="0.25">
      <c r="AH15359" s="6"/>
      <c r="AI15359" s="6"/>
      <c r="AJ15359" s="6"/>
      <c r="AK15359" s="6"/>
      <c r="AL15359" s="6"/>
      <c r="AM15359" s="6"/>
      <c r="AN15359" s="6"/>
      <c r="AO15359" s="6"/>
      <c r="AP15359" s="6"/>
      <c r="AQ15359" s="6"/>
      <c r="AR15359" s="6"/>
      <c r="AS15359" s="6"/>
      <c r="AT15359" s="6"/>
      <c r="AU15359" s="6"/>
      <c r="AV15359" s="6"/>
      <c r="AW15359" s="6"/>
      <c r="AX15359" s="6"/>
      <c r="AY15359" s="6"/>
      <c r="AZ15359" s="6"/>
      <c r="BA15359" s="6"/>
      <c r="BB15359" s="6"/>
      <c r="BC15359" s="6"/>
      <c r="BD15359" s="6"/>
      <c r="BE15359" s="6"/>
      <c r="BF15359" s="6"/>
      <c r="BG15359" s="6"/>
    </row>
    <row r="15360" spans="34:59" x14ac:dyDescent="0.25">
      <c r="AH15360" s="10"/>
      <c r="AI15360" s="6"/>
      <c r="AJ15360" s="10"/>
      <c r="AK15360" s="10"/>
      <c r="AL15360" s="10"/>
      <c r="AM15360" s="10"/>
      <c r="AN15360" s="10"/>
      <c r="AO15360" s="10"/>
      <c r="AP15360" s="10"/>
      <c r="AQ15360" s="10"/>
      <c r="AR15360" s="10"/>
      <c r="AS15360" s="10"/>
      <c r="AT15360" s="10"/>
      <c r="AU15360" s="10"/>
      <c r="AV15360" s="10"/>
      <c r="AW15360" s="10"/>
      <c r="AX15360" s="10"/>
      <c r="AY15360" s="10"/>
      <c r="AZ15360" s="10"/>
      <c r="BA15360" s="10"/>
      <c r="BB15360" s="10"/>
      <c r="BC15360" s="10"/>
      <c r="BD15360" s="10"/>
      <c r="BE15360" s="10"/>
      <c r="BF15360" s="10"/>
      <c r="BG15360" s="6"/>
    </row>
    <row r="15361" spans="34:59" x14ac:dyDescent="0.25">
      <c r="AH15361" s="6"/>
      <c r="AI15361" s="6"/>
      <c r="AJ15361" s="6"/>
      <c r="AK15361" s="6"/>
      <c r="AL15361" s="6"/>
      <c r="AM15361" s="6"/>
      <c r="AN15361" s="6"/>
      <c r="AO15361" s="6"/>
      <c r="AP15361" s="6"/>
      <c r="AQ15361" s="6"/>
      <c r="AR15361" s="6"/>
      <c r="AS15361" s="6"/>
      <c r="AT15361" s="6"/>
      <c r="AU15361" s="6"/>
      <c r="AV15361" s="6"/>
      <c r="AW15361" s="6"/>
      <c r="AX15361" s="6"/>
      <c r="AY15361" s="6"/>
      <c r="AZ15361" s="6"/>
      <c r="BA15361" s="6"/>
      <c r="BB15361" s="6"/>
      <c r="BC15361" s="6"/>
      <c r="BD15361" s="6"/>
      <c r="BE15361" s="6"/>
      <c r="BF15361" s="6"/>
      <c r="BG15361" s="10"/>
    </row>
    <row r="15362" spans="34:59" x14ac:dyDescent="0.25">
      <c r="AH15362" s="10"/>
      <c r="AI15362" s="6"/>
    </row>
    <row r="15363" spans="34:59" x14ac:dyDescent="0.25">
      <c r="AH15363" s="6"/>
      <c r="AI15363" s="6"/>
      <c r="AJ15363" s="6"/>
      <c r="AK15363" s="6"/>
      <c r="AL15363" s="6"/>
      <c r="AM15363" s="6"/>
      <c r="AN15363" s="6"/>
      <c r="AO15363" s="6"/>
      <c r="AP15363" s="6"/>
      <c r="AQ15363" s="6"/>
      <c r="AR15363" s="6"/>
      <c r="AS15363" s="6"/>
      <c r="AT15363" s="6"/>
      <c r="AU15363" s="6"/>
      <c r="AV15363" s="6"/>
      <c r="AW15363" s="6"/>
      <c r="AX15363" s="6"/>
      <c r="AY15363" s="6"/>
      <c r="AZ15363" s="6"/>
      <c r="BA15363" s="6"/>
      <c r="BB15363" s="6"/>
      <c r="BC15363" s="6"/>
      <c r="BD15363" s="6"/>
      <c r="BE15363" s="6"/>
      <c r="BF15363" s="6"/>
      <c r="BG15363" s="6"/>
    </row>
    <row r="15364" spans="34:59" x14ac:dyDescent="0.25">
      <c r="AH15364" s="10"/>
      <c r="AI15364" s="6"/>
      <c r="AJ15364" s="10"/>
      <c r="AK15364" s="10"/>
      <c r="AL15364" s="10"/>
      <c r="AM15364" s="10"/>
      <c r="AN15364" s="10"/>
      <c r="AO15364" s="10"/>
      <c r="AP15364" s="10"/>
      <c r="AQ15364" s="10"/>
      <c r="AR15364" s="10"/>
      <c r="AS15364" s="10"/>
      <c r="AT15364" s="10"/>
      <c r="AU15364" s="10"/>
      <c r="AV15364" s="10"/>
      <c r="AW15364" s="10"/>
      <c r="AX15364" s="10"/>
      <c r="AY15364" s="10"/>
      <c r="AZ15364" s="10"/>
      <c r="BA15364" s="10"/>
      <c r="BB15364" s="10"/>
      <c r="BC15364" s="10"/>
      <c r="BD15364" s="10"/>
      <c r="BE15364" s="10"/>
      <c r="BF15364" s="10"/>
      <c r="BG15364" s="6"/>
    </row>
    <row r="15366" spans="34:59" x14ac:dyDescent="0.25">
      <c r="AH15366" s="10"/>
      <c r="AI15366" s="6"/>
    </row>
    <row r="15367" spans="34:59" x14ac:dyDescent="0.25">
      <c r="AH15367" s="6"/>
      <c r="AI15367" s="6"/>
      <c r="AJ15367" s="6"/>
      <c r="AK15367" s="6"/>
      <c r="AL15367" s="6"/>
      <c r="AM15367" s="6"/>
      <c r="AN15367" s="6"/>
      <c r="AO15367" s="6"/>
      <c r="AP15367" s="6"/>
      <c r="AQ15367" s="6"/>
      <c r="AR15367" s="6"/>
      <c r="AS15367" s="6"/>
      <c r="AT15367" s="6"/>
      <c r="AU15367" s="6"/>
      <c r="AV15367" s="6"/>
      <c r="AW15367" s="6"/>
      <c r="AX15367" s="6"/>
      <c r="AY15367" s="6"/>
      <c r="AZ15367" s="6"/>
      <c r="BA15367" s="6"/>
      <c r="BB15367" s="6"/>
      <c r="BC15367" s="6"/>
      <c r="BD15367" s="6"/>
      <c r="BE15367" s="6"/>
      <c r="BF15367" s="6"/>
      <c r="BG15367" s="6"/>
    </row>
    <row r="15368" spans="34:59" x14ac:dyDescent="0.25">
      <c r="AH15368" s="10"/>
      <c r="AI15368" s="6"/>
      <c r="AJ15368" s="10"/>
      <c r="AK15368" s="10"/>
      <c r="AL15368" s="10"/>
      <c r="AM15368" s="10"/>
      <c r="AN15368" s="10"/>
      <c r="AO15368" s="10"/>
      <c r="AP15368" s="10"/>
      <c r="AQ15368" s="10"/>
      <c r="AR15368" s="10"/>
      <c r="AS15368" s="10"/>
      <c r="AT15368" s="10"/>
      <c r="AU15368" s="10"/>
      <c r="AV15368" s="10"/>
      <c r="AW15368" s="10"/>
      <c r="AX15368" s="10"/>
      <c r="AY15368" s="10"/>
      <c r="AZ15368" s="10"/>
      <c r="BA15368" s="10"/>
      <c r="BB15368" s="10"/>
      <c r="BC15368" s="10"/>
      <c r="BD15368" s="10"/>
      <c r="BE15368" s="10"/>
      <c r="BF15368" s="10"/>
      <c r="BG15368" s="6"/>
    </row>
    <row r="15369" spans="34:59" x14ac:dyDescent="0.25">
      <c r="AH15369" s="6"/>
      <c r="AI15369" s="6"/>
      <c r="AJ15369" s="6"/>
      <c r="AK15369" s="6"/>
      <c r="AL15369" s="6"/>
      <c r="AM15369" s="6"/>
      <c r="AN15369" s="6"/>
      <c r="AO15369" s="6"/>
      <c r="AP15369" s="6"/>
      <c r="AQ15369" s="6"/>
      <c r="AR15369" s="6"/>
      <c r="AS15369" s="6"/>
      <c r="AT15369" s="6"/>
      <c r="AU15369" s="6"/>
      <c r="AV15369" s="6"/>
      <c r="AW15369" s="6"/>
      <c r="AX15369" s="6"/>
      <c r="AY15369" s="6"/>
      <c r="AZ15369" s="6"/>
      <c r="BA15369" s="6"/>
      <c r="BB15369" s="6"/>
      <c r="BC15369" s="6"/>
      <c r="BD15369" s="6"/>
      <c r="BE15369" s="6"/>
      <c r="BF15369" s="6"/>
      <c r="BG15369" s="10"/>
    </row>
    <row r="15370" spans="34:59" x14ac:dyDescent="0.25">
      <c r="AH15370" s="10"/>
      <c r="AI15370" s="6"/>
    </row>
    <row r="15371" spans="34:59" x14ac:dyDescent="0.25">
      <c r="AH15371" s="6"/>
      <c r="AI15371" s="6"/>
      <c r="AJ15371" s="6"/>
      <c r="AK15371" s="6"/>
      <c r="AL15371" s="6"/>
      <c r="AM15371" s="6"/>
      <c r="AN15371" s="6"/>
      <c r="AO15371" s="6"/>
      <c r="AP15371" s="6"/>
      <c r="AQ15371" s="6"/>
      <c r="AR15371" s="6"/>
      <c r="AS15371" s="6"/>
      <c r="AT15371" s="6"/>
      <c r="AU15371" s="6"/>
      <c r="AV15371" s="6"/>
      <c r="AW15371" s="6"/>
      <c r="AX15371" s="6"/>
      <c r="AY15371" s="6"/>
      <c r="AZ15371" s="6"/>
      <c r="BA15371" s="6"/>
      <c r="BB15371" s="6"/>
      <c r="BC15371" s="6"/>
      <c r="BD15371" s="6"/>
      <c r="BE15371" s="6"/>
      <c r="BF15371" s="6"/>
      <c r="BG15371" s="6"/>
    </row>
    <row r="15372" spans="34:59" x14ac:dyDescent="0.25">
      <c r="AH15372" s="10"/>
      <c r="AI15372" s="6"/>
      <c r="AJ15372" s="10"/>
      <c r="AK15372" s="10"/>
      <c r="AL15372" s="10"/>
      <c r="AM15372" s="10"/>
      <c r="AN15372" s="10"/>
      <c r="AO15372" s="10"/>
      <c r="AP15372" s="10"/>
      <c r="AQ15372" s="10"/>
      <c r="AR15372" s="10"/>
      <c r="AS15372" s="10"/>
      <c r="AT15372" s="10"/>
      <c r="AU15372" s="10"/>
      <c r="AV15372" s="10"/>
      <c r="AW15372" s="10"/>
      <c r="AX15372" s="10"/>
      <c r="AY15372" s="10"/>
      <c r="AZ15372" s="10"/>
      <c r="BA15372" s="10"/>
      <c r="BB15372" s="10"/>
      <c r="BC15372" s="10"/>
      <c r="BD15372" s="10"/>
      <c r="BE15372" s="10"/>
      <c r="BF15372" s="10"/>
      <c r="BG15372" s="6"/>
    </row>
    <row r="15373" spans="34:59" x14ac:dyDescent="0.25">
      <c r="AH15373" s="6"/>
      <c r="AI15373" s="6"/>
      <c r="AJ15373" s="6"/>
      <c r="AK15373" s="6"/>
      <c r="AL15373" s="6"/>
      <c r="AM15373" s="6"/>
      <c r="AN15373" s="6"/>
      <c r="AO15373" s="6"/>
      <c r="AP15373" s="6"/>
      <c r="AQ15373" s="6"/>
      <c r="AR15373" s="6"/>
      <c r="AS15373" s="6"/>
      <c r="AT15373" s="6"/>
      <c r="AU15373" s="6"/>
      <c r="AV15373" s="6"/>
      <c r="AW15373" s="6"/>
      <c r="AX15373" s="6"/>
      <c r="AY15373" s="6"/>
      <c r="AZ15373" s="6"/>
      <c r="BA15373" s="6"/>
      <c r="BB15373" s="6"/>
      <c r="BC15373" s="6"/>
      <c r="BD15373" s="6"/>
      <c r="BE15373" s="6"/>
      <c r="BF15373" s="6"/>
      <c r="BG15373" s="10"/>
    </row>
    <row r="15374" spans="34:59" x14ac:dyDescent="0.25">
      <c r="AH15374" s="10"/>
      <c r="AI15374" s="6"/>
    </row>
    <row r="15375" spans="34:59" x14ac:dyDescent="0.25">
      <c r="AH15375" s="6"/>
      <c r="AI15375" s="6"/>
      <c r="AJ15375" s="6"/>
      <c r="AK15375" s="6"/>
      <c r="AL15375" s="6"/>
      <c r="AM15375" s="6"/>
      <c r="AN15375" s="6"/>
      <c r="AO15375" s="6"/>
      <c r="AP15375" s="6"/>
      <c r="AQ15375" s="6"/>
      <c r="AR15375" s="6"/>
      <c r="AS15375" s="6"/>
      <c r="AT15375" s="6"/>
      <c r="AU15375" s="6"/>
      <c r="AV15375" s="6"/>
      <c r="AW15375" s="6"/>
      <c r="AX15375" s="6"/>
      <c r="AY15375" s="6"/>
      <c r="AZ15375" s="6"/>
      <c r="BA15375" s="6"/>
      <c r="BB15375" s="6"/>
      <c r="BC15375" s="6"/>
      <c r="BD15375" s="6"/>
      <c r="BE15375" s="6"/>
      <c r="BF15375" s="6"/>
      <c r="BG15375" s="6"/>
    </row>
    <row r="15376" spans="34:59" x14ac:dyDescent="0.25">
      <c r="AH15376" s="10"/>
      <c r="AI15376" s="6"/>
      <c r="AJ15376" s="10"/>
      <c r="AK15376" s="10"/>
      <c r="AL15376" s="10"/>
      <c r="AM15376" s="10"/>
      <c r="AN15376" s="10"/>
      <c r="AO15376" s="10"/>
      <c r="AP15376" s="10"/>
      <c r="AQ15376" s="10"/>
      <c r="AR15376" s="10"/>
      <c r="AS15376" s="10"/>
      <c r="AT15376" s="10"/>
      <c r="AU15376" s="10"/>
      <c r="AV15376" s="10"/>
      <c r="AW15376" s="10"/>
      <c r="AX15376" s="10"/>
      <c r="AY15376" s="10"/>
      <c r="AZ15376" s="10"/>
      <c r="BA15376" s="10"/>
      <c r="BB15376" s="10"/>
      <c r="BC15376" s="10"/>
      <c r="BD15376" s="10"/>
      <c r="BE15376" s="10"/>
      <c r="BF15376" s="10"/>
      <c r="BG15376" s="6"/>
    </row>
    <row r="15377" spans="34:59" x14ac:dyDescent="0.25">
      <c r="AH15377" s="6"/>
      <c r="AI15377" s="6"/>
      <c r="AJ15377" s="6"/>
      <c r="AK15377" s="6"/>
      <c r="AL15377" s="6"/>
      <c r="AM15377" s="6"/>
      <c r="AN15377" s="6"/>
      <c r="AO15377" s="6"/>
      <c r="AP15377" s="6"/>
      <c r="AQ15377" s="6"/>
      <c r="AR15377" s="6"/>
      <c r="AS15377" s="6"/>
      <c r="AT15377" s="6"/>
      <c r="AU15377" s="6"/>
      <c r="AV15377" s="6"/>
      <c r="AW15377" s="6"/>
      <c r="AX15377" s="6"/>
      <c r="AY15377" s="6"/>
      <c r="AZ15377" s="6"/>
      <c r="BA15377" s="6"/>
      <c r="BB15377" s="6"/>
      <c r="BC15377" s="6"/>
      <c r="BD15377" s="6"/>
      <c r="BE15377" s="6"/>
      <c r="BF15377" s="6"/>
      <c r="BG15377" s="10"/>
    </row>
    <row r="15378" spans="34:59" x14ac:dyDescent="0.25">
      <c r="AH15378" s="10"/>
      <c r="AI15378" s="6"/>
    </row>
    <row r="15379" spans="34:59" x14ac:dyDescent="0.25">
      <c r="AH15379" s="6"/>
      <c r="AI15379" s="6"/>
      <c r="AJ15379" s="6"/>
      <c r="AK15379" s="6"/>
      <c r="AL15379" s="6"/>
      <c r="AM15379" s="6"/>
      <c r="AN15379" s="6"/>
      <c r="AO15379" s="6"/>
      <c r="AP15379" s="6"/>
      <c r="AQ15379" s="6"/>
      <c r="AR15379" s="6"/>
      <c r="AS15379" s="6"/>
      <c r="AT15379" s="6"/>
      <c r="AU15379" s="6"/>
      <c r="AV15379" s="6"/>
      <c r="AW15379" s="6"/>
      <c r="AX15379" s="6"/>
      <c r="AY15379" s="6"/>
      <c r="AZ15379" s="6"/>
      <c r="BA15379" s="6"/>
      <c r="BB15379" s="6"/>
      <c r="BC15379" s="6"/>
      <c r="BD15379" s="6"/>
      <c r="BE15379" s="6"/>
      <c r="BF15379" s="6"/>
      <c r="BG15379" s="6"/>
    </row>
    <row r="15380" spans="34:59" x14ac:dyDescent="0.25">
      <c r="AH15380" s="10"/>
      <c r="AI15380" s="6"/>
      <c r="AJ15380" s="10"/>
      <c r="AK15380" s="10"/>
      <c r="AL15380" s="10"/>
      <c r="AM15380" s="10"/>
      <c r="AN15380" s="10"/>
      <c r="AO15380" s="10"/>
      <c r="AP15380" s="10"/>
      <c r="AQ15380" s="10"/>
      <c r="AR15380" s="10"/>
      <c r="AS15380" s="10"/>
      <c r="AT15380" s="10"/>
      <c r="AU15380" s="10"/>
      <c r="AV15380" s="10"/>
      <c r="AW15380" s="10"/>
      <c r="AX15380" s="10"/>
      <c r="AY15380" s="10"/>
      <c r="AZ15380" s="10"/>
      <c r="BA15380" s="10"/>
      <c r="BB15380" s="10"/>
      <c r="BC15380" s="10"/>
      <c r="BD15380" s="10"/>
      <c r="BE15380" s="10"/>
      <c r="BF15380" s="10"/>
      <c r="BG15380" s="6"/>
    </row>
    <row r="15382" spans="34:59" x14ac:dyDescent="0.25">
      <c r="AH15382" s="10"/>
      <c r="AI15382" s="6"/>
    </row>
    <row r="15383" spans="34:59" x14ac:dyDescent="0.25">
      <c r="AH15383" s="6"/>
      <c r="AI15383" s="6"/>
      <c r="AJ15383" s="6"/>
      <c r="AK15383" s="6"/>
      <c r="AL15383" s="6"/>
      <c r="AM15383" s="6"/>
      <c r="AN15383" s="6"/>
      <c r="AO15383" s="6"/>
      <c r="AP15383" s="6"/>
      <c r="AQ15383" s="6"/>
      <c r="AR15383" s="6"/>
      <c r="AS15383" s="6"/>
      <c r="AT15383" s="6"/>
      <c r="AU15383" s="6"/>
      <c r="AV15383" s="6"/>
      <c r="AW15383" s="6"/>
      <c r="AX15383" s="6"/>
      <c r="AY15383" s="6"/>
      <c r="AZ15383" s="6"/>
      <c r="BA15383" s="6"/>
      <c r="BB15383" s="6"/>
      <c r="BC15383" s="6"/>
      <c r="BD15383" s="6"/>
      <c r="BE15383" s="6"/>
      <c r="BF15383" s="6"/>
      <c r="BG15383" s="6"/>
    </row>
    <row r="15384" spans="34:59" x14ac:dyDescent="0.25">
      <c r="AH15384" s="10"/>
      <c r="AI15384" s="6"/>
      <c r="AJ15384" s="10"/>
      <c r="AK15384" s="10"/>
      <c r="AL15384" s="10"/>
      <c r="AM15384" s="10"/>
      <c r="AN15384" s="10"/>
      <c r="AO15384" s="10"/>
      <c r="AP15384" s="10"/>
      <c r="AQ15384" s="10"/>
      <c r="AR15384" s="10"/>
      <c r="AS15384" s="10"/>
      <c r="AT15384" s="10"/>
      <c r="AU15384" s="10"/>
      <c r="AV15384" s="10"/>
      <c r="AW15384" s="10"/>
      <c r="AX15384" s="10"/>
      <c r="AY15384" s="10"/>
      <c r="AZ15384" s="10"/>
      <c r="BA15384" s="10"/>
      <c r="BB15384" s="10"/>
      <c r="BC15384" s="10"/>
      <c r="BD15384" s="10"/>
      <c r="BE15384" s="10"/>
      <c r="BF15384" s="10"/>
      <c r="BG15384" s="6"/>
    </row>
    <row r="15385" spans="34:59" x14ac:dyDescent="0.25">
      <c r="AH15385" s="6"/>
      <c r="AI15385" s="6"/>
      <c r="AJ15385" s="6"/>
      <c r="AK15385" s="6"/>
      <c r="AL15385" s="6"/>
      <c r="AM15385" s="6"/>
      <c r="AN15385" s="6"/>
      <c r="AO15385" s="6"/>
      <c r="AP15385" s="6"/>
      <c r="AQ15385" s="6"/>
      <c r="AR15385" s="6"/>
      <c r="AS15385" s="6"/>
      <c r="AT15385" s="6"/>
      <c r="AU15385" s="6"/>
      <c r="AV15385" s="6"/>
      <c r="AW15385" s="6"/>
      <c r="AX15385" s="6"/>
      <c r="AY15385" s="6"/>
      <c r="AZ15385" s="6"/>
      <c r="BA15385" s="6"/>
      <c r="BB15385" s="6"/>
      <c r="BC15385" s="6"/>
      <c r="BD15385" s="6"/>
      <c r="BE15385" s="6"/>
      <c r="BF15385" s="6"/>
      <c r="BG15385" s="10"/>
    </row>
    <row r="15386" spans="34:59" x14ac:dyDescent="0.25">
      <c r="AH15386" s="10"/>
      <c r="AI15386" s="6"/>
    </row>
    <row r="15387" spans="34:59" x14ac:dyDescent="0.25">
      <c r="AH15387" s="6"/>
      <c r="AI15387" s="6"/>
      <c r="AJ15387" s="6"/>
      <c r="AK15387" s="6"/>
      <c r="AL15387" s="6"/>
      <c r="AM15387" s="6"/>
      <c r="AN15387" s="6"/>
      <c r="AO15387" s="6"/>
      <c r="AP15387" s="6"/>
      <c r="AQ15387" s="6"/>
      <c r="AR15387" s="6"/>
      <c r="AS15387" s="6"/>
      <c r="AT15387" s="6"/>
      <c r="AU15387" s="6"/>
      <c r="AV15387" s="6"/>
      <c r="AW15387" s="6"/>
      <c r="AX15387" s="6"/>
      <c r="AY15387" s="6"/>
      <c r="AZ15387" s="6"/>
      <c r="BA15387" s="6"/>
      <c r="BB15387" s="6"/>
      <c r="BC15387" s="6"/>
      <c r="BD15387" s="6"/>
      <c r="BE15387" s="6"/>
      <c r="BF15387" s="6"/>
      <c r="BG15387" s="6"/>
    </row>
    <row r="15388" spans="34:59" x14ac:dyDescent="0.25">
      <c r="AH15388" s="10"/>
      <c r="AI15388" s="6"/>
      <c r="AJ15388" s="10"/>
      <c r="AK15388" s="10"/>
      <c r="AL15388" s="10"/>
      <c r="AM15388" s="10"/>
      <c r="AN15388" s="10"/>
      <c r="AO15388" s="10"/>
      <c r="AP15388" s="10"/>
      <c r="AQ15388" s="10"/>
      <c r="AR15388" s="10"/>
      <c r="AS15388" s="10"/>
      <c r="AT15388" s="10"/>
      <c r="AU15388" s="10"/>
      <c r="AV15388" s="10"/>
      <c r="AW15388" s="10"/>
      <c r="AX15388" s="10"/>
      <c r="AY15388" s="10"/>
      <c r="AZ15388" s="10"/>
      <c r="BA15388" s="10"/>
      <c r="BB15388" s="10"/>
      <c r="BC15388" s="10"/>
      <c r="BD15388" s="10"/>
      <c r="BE15388" s="10"/>
      <c r="BF15388" s="10"/>
      <c r="BG15388" s="6"/>
    </row>
    <row r="15389" spans="34:59" x14ac:dyDescent="0.25">
      <c r="AH15389" s="6"/>
      <c r="AI15389" s="6"/>
      <c r="AJ15389" s="6"/>
      <c r="AK15389" s="6"/>
      <c r="AL15389" s="6"/>
      <c r="AM15389" s="6"/>
      <c r="AN15389" s="6"/>
      <c r="AO15389" s="6"/>
      <c r="AP15389" s="6"/>
      <c r="AQ15389" s="6"/>
      <c r="AR15389" s="6"/>
      <c r="AS15389" s="6"/>
      <c r="AT15389" s="6"/>
      <c r="AU15389" s="6"/>
      <c r="AV15389" s="6"/>
      <c r="AW15389" s="6"/>
      <c r="AX15389" s="6"/>
      <c r="AY15389" s="6"/>
      <c r="AZ15389" s="6"/>
      <c r="BA15389" s="6"/>
      <c r="BB15389" s="6"/>
      <c r="BC15389" s="6"/>
      <c r="BD15389" s="6"/>
      <c r="BE15389" s="6"/>
      <c r="BF15389" s="6"/>
      <c r="BG15389" s="10"/>
    </row>
    <row r="15390" spans="34:59" x14ac:dyDescent="0.25">
      <c r="AH15390" s="10"/>
      <c r="AI15390" s="6"/>
    </row>
    <row r="15391" spans="34:59" x14ac:dyDescent="0.25">
      <c r="AH15391" s="6"/>
      <c r="AI15391" s="6"/>
      <c r="AJ15391" s="6"/>
      <c r="AK15391" s="6"/>
      <c r="AL15391" s="6"/>
      <c r="AM15391" s="6"/>
      <c r="AN15391" s="6"/>
      <c r="AO15391" s="6"/>
      <c r="AP15391" s="6"/>
      <c r="AQ15391" s="6"/>
      <c r="AR15391" s="6"/>
      <c r="AS15391" s="6"/>
      <c r="AT15391" s="6"/>
      <c r="AU15391" s="6"/>
      <c r="AV15391" s="6"/>
      <c r="AW15391" s="6"/>
      <c r="AX15391" s="6"/>
      <c r="AY15391" s="6"/>
      <c r="AZ15391" s="6"/>
      <c r="BA15391" s="6"/>
      <c r="BB15391" s="6"/>
      <c r="BC15391" s="6"/>
      <c r="BD15391" s="6"/>
      <c r="BE15391" s="6"/>
      <c r="BF15391" s="6"/>
      <c r="BG15391" s="6"/>
    </row>
    <row r="15392" spans="34:59" x14ac:dyDescent="0.25">
      <c r="AH15392" s="10"/>
      <c r="AI15392" s="6"/>
      <c r="AJ15392" s="10"/>
      <c r="AK15392" s="10"/>
      <c r="AL15392" s="10"/>
      <c r="AM15392" s="10"/>
      <c r="AN15392" s="10"/>
      <c r="AO15392" s="10"/>
      <c r="AP15392" s="10"/>
      <c r="AQ15392" s="10"/>
      <c r="AR15392" s="10"/>
      <c r="AS15392" s="10"/>
      <c r="AT15392" s="10"/>
      <c r="AU15392" s="10"/>
      <c r="AV15392" s="10"/>
      <c r="AW15392" s="10"/>
      <c r="AX15392" s="10"/>
      <c r="AY15392" s="10"/>
      <c r="AZ15392" s="10"/>
      <c r="BA15392" s="10"/>
      <c r="BB15392" s="10"/>
      <c r="BC15392" s="10"/>
      <c r="BD15392" s="10"/>
      <c r="BE15392" s="10"/>
      <c r="BF15392" s="10"/>
      <c r="BG15392" s="6"/>
    </row>
    <row r="15393" spans="34:59" x14ac:dyDescent="0.25">
      <c r="AH15393" s="6"/>
      <c r="AI15393" s="6"/>
      <c r="AJ15393" s="6"/>
      <c r="AK15393" s="6"/>
      <c r="AL15393" s="6"/>
      <c r="AM15393" s="6"/>
      <c r="AN15393" s="6"/>
      <c r="AO15393" s="6"/>
      <c r="AP15393" s="6"/>
      <c r="AQ15393" s="6"/>
      <c r="AR15393" s="6"/>
      <c r="AS15393" s="6"/>
      <c r="AT15393" s="6"/>
      <c r="AU15393" s="6"/>
      <c r="AV15393" s="6"/>
      <c r="AW15393" s="6"/>
      <c r="AX15393" s="6"/>
      <c r="AY15393" s="6"/>
      <c r="AZ15393" s="6"/>
      <c r="BA15393" s="6"/>
      <c r="BB15393" s="6"/>
      <c r="BC15393" s="6"/>
      <c r="BD15393" s="6"/>
      <c r="BE15393" s="6"/>
      <c r="BF15393" s="6"/>
      <c r="BG15393" s="10"/>
    </row>
    <row r="15394" spans="34:59" x14ac:dyDescent="0.25">
      <c r="AH15394" s="10"/>
      <c r="AI15394" s="6"/>
    </row>
    <row r="15395" spans="34:59" x14ac:dyDescent="0.25">
      <c r="AH15395" s="6"/>
      <c r="AI15395" s="6"/>
      <c r="AJ15395" s="6"/>
      <c r="AK15395" s="6"/>
      <c r="AL15395" s="6"/>
      <c r="AM15395" s="6"/>
      <c r="AN15395" s="6"/>
      <c r="AO15395" s="6"/>
      <c r="AP15395" s="6"/>
      <c r="AQ15395" s="6"/>
      <c r="AR15395" s="6"/>
      <c r="AS15395" s="6"/>
      <c r="AT15395" s="6"/>
      <c r="AU15395" s="6"/>
      <c r="AV15395" s="6"/>
      <c r="AW15395" s="6"/>
      <c r="AX15395" s="6"/>
      <c r="AY15395" s="6"/>
      <c r="AZ15395" s="6"/>
      <c r="BA15395" s="6"/>
      <c r="BB15395" s="6"/>
      <c r="BC15395" s="6"/>
      <c r="BD15395" s="6"/>
      <c r="BE15395" s="6"/>
      <c r="BF15395" s="6"/>
      <c r="BG15395" s="6"/>
    </row>
    <row r="15396" spans="34:59" x14ac:dyDescent="0.25">
      <c r="AH15396" s="10"/>
      <c r="AI15396" s="6"/>
      <c r="AJ15396" s="10"/>
      <c r="AK15396" s="10"/>
      <c r="AL15396" s="10"/>
      <c r="AM15396" s="10"/>
      <c r="AN15396" s="10"/>
      <c r="AO15396" s="10"/>
      <c r="AP15396" s="10"/>
      <c r="AQ15396" s="10"/>
      <c r="AR15396" s="10"/>
      <c r="AS15396" s="10"/>
      <c r="AT15396" s="10"/>
      <c r="AU15396" s="10"/>
      <c r="AV15396" s="10"/>
      <c r="AW15396" s="10"/>
      <c r="AX15396" s="10"/>
      <c r="AY15396" s="10"/>
      <c r="AZ15396" s="10"/>
      <c r="BA15396" s="10"/>
      <c r="BB15396" s="10"/>
      <c r="BC15396" s="10"/>
      <c r="BD15396" s="10"/>
      <c r="BE15396" s="10"/>
      <c r="BF15396" s="10"/>
      <c r="BG15396" s="6"/>
    </row>
    <row r="15398" spans="34:59" x14ac:dyDescent="0.25">
      <c r="AH15398" s="10"/>
      <c r="AI15398" s="6"/>
    </row>
    <row r="15399" spans="34:59" x14ac:dyDescent="0.25">
      <c r="AH15399" s="6"/>
      <c r="AI15399" s="6"/>
      <c r="AJ15399" s="6"/>
      <c r="AK15399" s="6"/>
      <c r="AL15399" s="6"/>
      <c r="AM15399" s="6"/>
      <c r="AN15399" s="6"/>
      <c r="AO15399" s="6"/>
      <c r="AP15399" s="6"/>
      <c r="AQ15399" s="6"/>
      <c r="AR15399" s="6"/>
      <c r="AS15399" s="6"/>
      <c r="AT15399" s="6"/>
      <c r="AU15399" s="6"/>
      <c r="AV15399" s="6"/>
      <c r="AW15399" s="6"/>
      <c r="AX15399" s="6"/>
      <c r="AY15399" s="6"/>
      <c r="AZ15399" s="6"/>
      <c r="BA15399" s="6"/>
      <c r="BB15399" s="6"/>
      <c r="BC15399" s="6"/>
      <c r="BD15399" s="6"/>
      <c r="BE15399" s="6"/>
      <c r="BF15399" s="6"/>
      <c r="BG15399" s="6"/>
    </row>
    <row r="15400" spans="34:59" x14ac:dyDescent="0.25">
      <c r="AH15400" s="10"/>
      <c r="AI15400" s="6"/>
      <c r="AJ15400" s="10"/>
      <c r="AK15400" s="10"/>
      <c r="AL15400" s="10"/>
      <c r="AM15400" s="10"/>
      <c r="AN15400" s="10"/>
      <c r="AO15400" s="10"/>
      <c r="AP15400" s="10"/>
      <c r="AQ15400" s="10"/>
      <c r="AR15400" s="10"/>
      <c r="AS15400" s="10"/>
      <c r="AT15400" s="10"/>
      <c r="AU15400" s="10"/>
      <c r="AV15400" s="10"/>
      <c r="AW15400" s="10"/>
      <c r="AX15400" s="10"/>
      <c r="AY15400" s="10"/>
      <c r="AZ15400" s="10"/>
      <c r="BA15400" s="10"/>
      <c r="BB15400" s="10"/>
      <c r="BC15400" s="10"/>
      <c r="BD15400" s="10"/>
      <c r="BE15400" s="10"/>
      <c r="BF15400" s="10"/>
      <c r="BG15400" s="6"/>
    </row>
    <row r="15401" spans="34:59" x14ac:dyDescent="0.25">
      <c r="AH15401" s="6"/>
      <c r="AI15401" s="6"/>
      <c r="AJ15401" s="6"/>
      <c r="AK15401" s="6"/>
      <c r="AL15401" s="6"/>
      <c r="AM15401" s="6"/>
      <c r="AN15401" s="6"/>
      <c r="AO15401" s="6"/>
      <c r="AP15401" s="6"/>
      <c r="AQ15401" s="6"/>
      <c r="AR15401" s="6"/>
      <c r="AS15401" s="6"/>
      <c r="AT15401" s="6"/>
      <c r="AU15401" s="6"/>
      <c r="AV15401" s="6"/>
      <c r="AW15401" s="6"/>
      <c r="AX15401" s="6"/>
      <c r="AY15401" s="6"/>
      <c r="AZ15401" s="6"/>
      <c r="BA15401" s="6"/>
      <c r="BB15401" s="6"/>
      <c r="BC15401" s="6"/>
      <c r="BD15401" s="6"/>
      <c r="BE15401" s="6"/>
      <c r="BF15401" s="6"/>
      <c r="BG15401" s="10"/>
    </row>
    <row r="15402" spans="34:59" x14ac:dyDescent="0.25">
      <c r="AH15402" s="10"/>
      <c r="AI15402" s="6"/>
    </row>
    <row r="15403" spans="34:59" x14ac:dyDescent="0.25">
      <c r="AH15403" s="6"/>
      <c r="AI15403" s="6"/>
      <c r="AJ15403" s="6"/>
      <c r="AK15403" s="6"/>
      <c r="AL15403" s="6"/>
      <c r="AM15403" s="6"/>
      <c r="AN15403" s="6"/>
      <c r="AO15403" s="6"/>
      <c r="AP15403" s="6"/>
      <c r="AQ15403" s="6"/>
      <c r="AR15403" s="6"/>
      <c r="AS15403" s="6"/>
      <c r="AT15403" s="6"/>
      <c r="AU15403" s="6"/>
      <c r="AV15403" s="6"/>
      <c r="AW15403" s="6"/>
      <c r="AX15403" s="6"/>
      <c r="AY15403" s="6"/>
      <c r="AZ15403" s="6"/>
      <c r="BA15403" s="6"/>
      <c r="BB15403" s="6"/>
      <c r="BC15403" s="6"/>
      <c r="BD15403" s="6"/>
      <c r="BE15403" s="6"/>
      <c r="BF15403" s="6"/>
      <c r="BG15403" s="6"/>
    </row>
    <row r="15404" spans="34:59" x14ac:dyDescent="0.25">
      <c r="AH15404" s="10"/>
      <c r="AI15404" s="6"/>
      <c r="AJ15404" s="10"/>
      <c r="AK15404" s="10"/>
      <c r="AL15404" s="10"/>
      <c r="AM15404" s="10"/>
      <c r="AN15404" s="10"/>
      <c r="AO15404" s="10"/>
      <c r="AP15404" s="10"/>
      <c r="AQ15404" s="10"/>
      <c r="AR15404" s="10"/>
      <c r="AS15404" s="10"/>
      <c r="AT15404" s="10"/>
      <c r="AU15404" s="10"/>
      <c r="AV15404" s="10"/>
      <c r="AW15404" s="10"/>
      <c r="AX15404" s="10"/>
      <c r="AY15404" s="10"/>
      <c r="AZ15404" s="10"/>
      <c r="BA15404" s="10"/>
      <c r="BB15404" s="10"/>
      <c r="BC15404" s="10"/>
      <c r="BD15404" s="10"/>
      <c r="BE15404" s="10"/>
      <c r="BF15404" s="10"/>
      <c r="BG15404" s="6"/>
    </row>
    <row r="15405" spans="34:59" x14ac:dyDescent="0.25">
      <c r="AH15405" s="6"/>
      <c r="AI15405" s="6"/>
      <c r="AJ15405" s="6"/>
      <c r="AK15405" s="6"/>
      <c r="AL15405" s="6"/>
      <c r="AM15405" s="6"/>
      <c r="AN15405" s="6"/>
      <c r="AO15405" s="6"/>
      <c r="AP15405" s="6"/>
      <c r="AQ15405" s="6"/>
      <c r="AR15405" s="6"/>
      <c r="AS15405" s="6"/>
      <c r="AT15405" s="6"/>
      <c r="AU15405" s="6"/>
      <c r="AV15405" s="6"/>
      <c r="AW15405" s="6"/>
      <c r="AX15405" s="6"/>
      <c r="AY15405" s="6"/>
      <c r="AZ15405" s="6"/>
      <c r="BA15405" s="6"/>
      <c r="BB15405" s="6"/>
      <c r="BC15405" s="6"/>
      <c r="BD15405" s="6"/>
      <c r="BE15405" s="6"/>
      <c r="BF15405" s="6"/>
      <c r="BG15405" s="10"/>
    </row>
    <row r="15406" spans="34:59" x14ac:dyDescent="0.25">
      <c r="AH15406" s="10"/>
      <c r="AI15406" s="6"/>
    </row>
    <row r="15407" spans="34:59" x14ac:dyDescent="0.25">
      <c r="AH15407" s="6"/>
      <c r="AI15407" s="6"/>
      <c r="AJ15407" s="6"/>
      <c r="AK15407" s="6"/>
      <c r="AL15407" s="6"/>
      <c r="AM15407" s="6"/>
      <c r="AN15407" s="6"/>
      <c r="AO15407" s="6"/>
      <c r="AP15407" s="6"/>
      <c r="AQ15407" s="6"/>
      <c r="AR15407" s="6"/>
      <c r="AS15407" s="6"/>
      <c r="AT15407" s="6"/>
      <c r="AU15407" s="6"/>
      <c r="AV15407" s="6"/>
      <c r="AW15407" s="6"/>
      <c r="AX15407" s="6"/>
      <c r="AY15407" s="6"/>
      <c r="AZ15407" s="6"/>
      <c r="BA15407" s="6"/>
      <c r="BB15407" s="6"/>
      <c r="BC15407" s="6"/>
      <c r="BD15407" s="6"/>
      <c r="BE15407" s="6"/>
      <c r="BF15407" s="6"/>
      <c r="BG15407" s="6"/>
    </row>
    <row r="15408" spans="34:59" x14ac:dyDescent="0.25">
      <c r="AH15408" s="10"/>
      <c r="AI15408" s="6"/>
      <c r="AJ15408" s="10"/>
      <c r="AK15408" s="10"/>
      <c r="AL15408" s="10"/>
      <c r="AM15408" s="10"/>
      <c r="AN15408" s="10"/>
      <c r="AO15408" s="10"/>
      <c r="AP15408" s="10"/>
      <c r="AQ15408" s="10"/>
      <c r="AR15408" s="10"/>
      <c r="AS15408" s="10"/>
      <c r="AT15408" s="10"/>
      <c r="AU15408" s="10"/>
      <c r="AV15408" s="10"/>
      <c r="AW15408" s="10"/>
      <c r="AX15408" s="10"/>
      <c r="AY15408" s="10"/>
      <c r="AZ15408" s="10"/>
      <c r="BA15408" s="10"/>
      <c r="BB15408" s="10"/>
      <c r="BC15408" s="10"/>
      <c r="BD15408" s="10"/>
      <c r="BE15408" s="10"/>
      <c r="BF15408" s="10"/>
      <c r="BG15408" s="6"/>
    </row>
    <row r="15409" spans="34:59" x14ac:dyDescent="0.25">
      <c r="AH15409" s="6"/>
      <c r="AI15409" s="6"/>
      <c r="AJ15409" s="6"/>
      <c r="AK15409" s="6"/>
      <c r="AL15409" s="6"/>
      <c r="AM15409" s="6"/>
      <c r="AN15409" s="6"/>
      <c r="AO15409" s="6"/>
      <c r="AP15409" s="6"/>
      <c r="AQ15409" s="6"/>
      <c r="AR15409" s="6"/>
      <c r="AS15409" s="6"/>
      <c r="AT15409" s="6"/>
      <c r="AU15409" s="6"/>
      <c r="AV15409" s="6"/>
      <c r="AW15409" s="6"/>
      <c r="AX15409" s="6"/>
      <c r="AY15409" s="6"/>
      <c r="AZ15409" s="6"/>
      <c r="BA15409" s="6"/>
      <c r="BB15409" s="6"/>
      <c r="BC15409" s="6"/>
      <c r="BD15409" s="6"/>
      <c r="BE15409" s="6"/>
      <c r="BF15409" s="6"/>
      <c r="BG15409" s="10"/>
    </row>
    <row r="15410" spans="34:59" x14ac:dyDescent="0.25">
      <c r="AH15410" s="10"/>
      <c r="AI15410" s="6"/>
    </row>
    <row r="15411" spans="34:59" x14ac:dyDescent="0.25">
      <c r="AH15411" s="6"/>
      <c r="AI15411" s="6"/>
      <c r="AJ15411" s="6"/>
      <c r="AK15411" s="6"/>
      <c r="AL15411" s="6"/>
      <c r="AM15411" s="6"/>
      <c r="AN15411" s="6"/>
      <c r="AO15411" s="6"/>
      <c r="AP15411" s="6"/>
      <c r="AQ15411" s="6"/>
      <c r="AR15411" s="6"/>
      <c r="AS15411" s="6"/>
      <c r="AT15411" s="6"/>
      <c r="AU15411" s="6"/>
      <c r="AV15411" s="6"/>
      <c r="AW15411" s="6"/>
      <c r="AX15411" s="6"/>
      <c r="AY15411" s="6"/>
      <c r="AZ15411" s="6"/>
      <c r="BA15411" s="6"/>
      <c r="BB15411" s="6"/>
      <c r="BC15411" s="6"/>
      <c r="BD15411" s="6"/>
      <c r="BE15411" s="6"/>
      <c r="BF15411" s="6"/>
      <c r="BG15411" s="6"/>
    </row>
    <row r="15412" spans="34:59" x14ac:dyDescent="0.25">
      <c r="AH15412" s="10"/>
      <c r="AI15412" s="6"/>
      <c r="AJ15412" s="10"/>
      <c r="AK15412" s="10"/>
      <c r="AL15412" s="10"/>
      <c r="AM15412" s="10"/>
      <c r="AN15412" s="10"/>
      <c r="AO15412" s="10"/>
      <c r="AP15412" s="10"/>
      <c r="AQ15412" s="10"/>
      <c r="AR15412" s="10"/>
      <c r="AS15412" s="10"/>
      <c r="AT15412" s="10"/>
      <c r="AU15412" s="10"/>
      <c r="AV15412" s="10"/>
      <c r="AW15412" s="10"/>
      <c r="AX15412" s="10"/>
      <c r="AY15412" s="10"/>
      <c r="AZ15412" s="10"/>
      <c r="BA15412" s="10"/>
      <c r="BB15412" s="10"/>
      <c r="BC15412" s="10"/>
      <c r="BD15412" s="10"/>
      <c r="BE15412" s="10"/>
      <c r="BF15412" s="10"/>
      <c r="BG15412" s="6"/>
    </row>
    <row r="15414" spans="34:59" x14ac:dyDescent="0.25">
      <c r="AH15414" s="10"/>
      <c r="AI15414" s="6"/>
    </row>
    <row r="15415" spans="34:59" x14ac:dyDescent="0.25">
      <c r="AH15415" s="6"/>
      <c r="AI15415" s="6"/>
      <c r="AJ15415" s="6"/>
      <c r="AK15415" s="6"/>
      <c r="AL15415" s="6"/>
      <c r="AM15415" s="6"/>
      <c r="AN15415" s="6"/>
      <c r="AO15415" s="6"/>
      <c r="AP15415" s="6"/>
      <c r="AQ15415" s="6"/>
      <c r="AR15415" s="6"/>
      <c r="AS15415" s="6"/>
      <c r="AT15415" s="6"/>
      <c r="AU15415" s="6"/>
      <c r="AV15415" s="6"/>
      <c r="AW15415" s="6"/>
      <c r="AX15415" s="6"/>
      <c r="AY15415" s="6"/>
      <c r="AZ15415" s="6"/>
      <c r="BA15415" s="6"/>
      <c r="BB15415" s="6"/>
      <c r="BC15415" s="6"/>
      <c r="BD15415" s="6"/>
      <c r="BE15415" s="6"/>
      <c r="BF15415" s="6"/>
      <c r="BG15415" s="6"/>
    </row>
    <row r="15416" spans="34:59" x14ac:dyDescent="0.25">
      <c r="AH15416" s="10"/>
      <c r="AI15416" s="6"/>
      <c r="AJ15416" s="10"/>
      <c r="AK15416" s="10"/>
      <c r="AL15416" s="10"/>
      <c r="AM15416" s="10"/>
      <c r="AN15416" s="10"/>
      <c r="AO15416" s="10"/>
      <c r="AP15416" s="10"/>
      <c r="AQ15416" s="10"/>
      <c r="AR15416" s="10"/>
      <c r="AS15416" s="10"/>
      <c r="AT15416" s="10"/>
      <c r="AU15416" s="10"/>
      <c r="AV15416" s="10"/>
      <c r="AW15416" s="10"/>
      <c r="AX15416" s="10"/>
      <c r="AY15416" s="10"/>
      <c r="AZ15416" s="10"/>
      <c r="BA15416" s="10"/>
      <c r="BB15416" s="10"/>
      <c r="BC15416" s="10"/>
      <c r="BD15416" s="10"/>
      <c r="BE15416" s="10"/>
      <c r="BF15416" s="10"/>
      <c r="BG15416" s="6"/>
    </row>
    <row r="15417" spans="34:59" x14ac:dyDescent="0.25">
      <c r="AH15417" s="6"/>
      <c r="AI15417" s="6"/>
      <c r="AJ15417" s="6"/>
      <c r="AK15417" s="6"/>
      <c r="AL15417" s="6"/>
      <c r="AM15417" s="6"/>
      <c r="AN15417" s="6"/>
      <c r="AO15417" s="6"/>
      <c r="AP15417" s="6"/>
      <c r="AQ15417" s="6"/>
      <c r="AR15417" s="6"/>
      <c r="AS15417" s="6"/>
      <c r="AT15417" s="6"/>
      <c r="AU15417" s="6"/>
      <c r="AV15417" s="6"/>
      <c r="AW15417" s="6"/>
      <c r="AX15417" s="6"/>
      <c r="AY15417" s="6"/>
      <c r="AZ15417" s="6"/>
      <c r="BA15417" s="6"/>
      <c r="BB15417" s="6"/>
      <c r="BC15417" s="6"/>
      <c r="BD15417" s="6"/>
      <c r="BE15417" s="6"/>
      <c r="BF15417" s="6"/>
      <c r="BG15417" s="10"/>
    </row>
    <row r="15418" spans="34:59" x14ac:dyDescent="0.25">
      <c r="AH15418" s="10"/>
      <c r="AI15418" s="6"/>
    </row>
    <row r="15419" spans="34:59" x14ac:dyDescent="0.25">
      <c r="AH15419" s="6"/>
      <c r="AI15419" s="6"/>
      <c r="AJ15419" s="6"/>
      <c r="AK15419" s="6"/>
      <c r="AL15419" s="6"/>
      <c r="AM15419" s="6"/>
      <c r="AN15419" s="6"/>
      <c r="AO15419" s="6"/>
      <c r="AP15419" s="6"/>
      <c r="AQ15419" s="6"/>
      <c r="AR15419" s="6"/>
      <c r="AS15419" s="6"/>
      <c r="AT15419" s="6"/>
      <c r="AU15419" s="6"/>
      <c r="AV15419" s="6"/>
      <c r="AW15419" s="6"/>
      <c r="AX15419" s="6"/>
      <c r="AY15419" s="6"/>
      <c r="AZ15419" s="6"/>
      <c r="BA15419" s="6"/>
      <c r="BB15419" s="6"/>
      <c r="BC15419" s="6"/>
      <c r="BD15419" s="6"/>
      <c r="BE15419" s="6"/>
      <c r="BF15419" s="6"/>
      <c r="BG15419" s="6"/>
    </row>
    <row r="15420" spans="34:59" x14ac:dyDescent="0.25">
      <c r="AH15420" s="10"/>
      <c r="AI15420" s="6"/>
      <c r="AJ15420" s="10"/>
      <c r="AK15420" s="10"/>
      <c r="AL15420" s="10"/>
      <c r="AM15420" s="10"/>
      <c r="AN15420" s="10"/>
      <c r="AO15420" s="10"/>
      <c r="AP15420" s="10"/>
      <c r="AQ15420" s="10"/>
      <c r="AR15420" s="10"/>
      <c r="AS15420" s="10"/>
      <c r="AT15420" s="10"/>
      <c r="AU15420" s="10"/>
      <c r="AV15420" s="10"/>
      <c r="AW15420" s="10"/>
      <c r="AX15420" s="10"/>
      <c r="AY15420" s="10"/>
      <c r="AZ15420" s="10"/>
      <c r="BA15420" s="10"/>
      <c r="BB15420" s="10"/>
      <c r="BC15420" s="10"/>
      <c r="BD15420" s="10"/>
      <c r="BE15420" s="10"/>
      <c r="BF15420" s="10"/>
      <c r="BG15420" s="6"/>
    </row>
    <row r="15421" spans="34:59" x14ac:dyDescent="0.25">
      <c r="AH15421" s="6"/>
      <c r="AI15421" s="6"/>
      <c r="AJ15421" s="6"/>
      <c r="AK15421" s="6"/>
      <c r="AL15421" s="6"/>
      <c r="AM15421" s="6"/>
      <c r="AN15421" s="6"/>
      <c r="AO15421" s="6"/>
      <c r="AP15421" s="6"/>
      <c r="AQ15421" s="6"/>
      <c r="AR15421" s="6"/>
      <c r="AS15421" s="6"/>
      <c r="AT15421" s="6"/>
      <c r="AU15421" s="6"/>
      <c r="AV15421" s="6"/>
      <c r="AW15421" s="6"/>
      <c r="AX15421" s="6"/>
      <c r="AY15421" s="6"/>
      <c r="AZ15421" s="6"/>
      <c r="BA15421" s="6"/>
      <c r="BB15421" s="6"/>
      <c r="BC15421" s="6"/>
      <c r="BD15421" s="6"/>
      <c r="BE15421" s="6"/>
      <c r="BF15421" s="6"/>
      <c r="BG15421" s="10"/>
    </row>
    <row r="15422" spans="34:59" x14ac:dyDescent="0.25">
      <c r="AH15422" s="10"/>
      <c r="AI15422" s="6"/>
    </row>
    <row r="15423" spans="34:59" x14ac:dyDescent="0.25">
      <c r="AH15423" s="6"/>
      <c r="AI15423" s="6"/>
      <c r="AJ15423" s="6"/>
      <c r="AK15423" s="6"/>
      <c r="AL15423" s="6"/>
      <c r="AM15423" s="6"/>
      <c r="AN15423" s="6"/>
      <c r="AO15423" s="6"/>
      <c r="AP15423" s="6"/>
      <c r="AQ15423" s="6"/>
      <c r="AR15423" s="6"/>
      <c r="AS15423" s="6"/>
      <c r="AT15423" s="6"/>
      <c r="AU15423" s="6"/>
      <c r="AV15423" s="6"/>
      <c r="AW15423" s="6"/>
      <c r="AX15423" s="6"/>
      <c r="AY15423" s="6"/>
      <c r="AZ15423" s="6"/>
      <c r="BA15423" s="6"/>
      <c r="BB15423" s="6"/>
      <c r="BC15423" s="6"/>
      <c r="BD15423" s="6"/>
      <c r="BE15423" s="6"/>
      <c r="BF15423" s="6"/>
      <c r="BG15423" s="6"/>
    </row>
    <row r="15424" spans="34:59" x14ac:dyDescent="0.25">
      <c r="AH15424" s="10"/>
      <c r="AI15424" s="6"/>
      <c r="AJ15424" s="10"/>
      <c r="AK15424" s="10"/>
      <c r="AL15424" s="10"/>
      <c r="AM15424" s="10"/>
      <c r="AN15424" s="10"/>
      <c r="AO15424" s="10"/>
      <c r="AP15424" s="10"/>
      <c r="AQ15424" s="10"/>
      <c r="AR15424" s="10"/>
      <c r="AS15424" s="10"/>
      <c r="AT15424" s="10"/>
      <c r="AU15424" s="10"/>
      <c r="AV15424" s="10"/>
      <c r="AW15424" s="10"/>
      <c r="AX15424" s="10"/>
      <c r="AY15424" s="10"/>
      <c r="AZ15424" s="10"/>
      <c r="BA15424" s="10"/>
      <c r="BB15424" s="10"/>
      <c r="BC15424" s="10"/>
      <c r="BD15424" s="10"/>
      <c r="BE15424" s="10"/>
      <c r="BF15424" s="10"/>
      <c r="BG15424" s="6"/>
    </row>
    <row r="15425" spans="34:59" x14ac:dyDescent="0.25">
      <c r="AH15425" s="6"/>
      <c r="AI15425" s="6"/>
      <c r="AJ15425" s="6"/>
      <c r="AK15425" s="6"/>
      <c r="AL15425" s="6"/>
      <c r="AM15425" s="6"/>
      <c r="AN15425" s="6"/>
      <c r="AO15425" s="6"/>
      <c r="AP15425" s="6"/>
      <c r="AQ15425" s="6"/>
      <c r="AR15425" s="6"/>
      <c r="AS15425" s="6"/>
      <c r="AT15425" s="6"/>
      <c r="AU15425" s="6"/>
      <c r="AV15425" s="6"/>
      <c r="AW15425" s="6"/>
      <c r="AX15425" s="6"/>
      <c r="AY15425" s="6"/>
      <c r="AZ15425" s="6"/>
      <c r="BA15425" s="6"/>
      <c r="BB15425" s="6"/>
      <c r="BC15425" s="6"/>
      <c r="BD15425" s="6"/>
      <c r="BE15425" s="6"/>
      <c r="BF15425" s="6"/>
      <c r="BG15425" s="10"/>
    </row>
    <row r="15426" spans="34:59" x14ac:dyDescent="0.25">
      <c r="AH15426" s="10"/>
      <c r="AI15426" s="6"/>
    </row>
    <row r="15427" spans="34:59" x14ac:dyDescent="0.25">
      <c r="AH15427" s="6"/>
      <c r="AI15427" s="6"/>
      <c r="AJ15427" s="6"/>
      <c r="AK15427" s="6"/>
      <c r="AL15427" s="6"/>
      <c r="AM15427" s="6"/>
      <c r="AN15427" s="6"/>
      <c r="AO15427" s="6"/>
      <c r="AP15427" s="6"/>
      <c r="AQ15427" s="6"/>
      <c r="AR15427" s="6"/>
      <c r="AS15427" s="6"/>
      <c r="AT15427" s="6"/>
      <c r="AU15427" s="6"/>
      <c r="AV15427" s="6"/>
      <c r="AW15427" s="6"/>
      <c r="AX15427" s="6"/>
      <c r="AY15427" s="6"/>
      <c r="AZ15427" s="6"/>
      <c r="BA15427" s="6"/>
      <c r="BB15427" s="6"/>
      <c r="BC15427" s="6"/>
      <c r="BD15427" s="6"/>
      <c r="BE15427" s="6"/>
      <c r="BF15427" s="6"/>
      <c r="BG15427" s="6"/>
    </row>
    <row r="15428" spans="34:59" x14ac:dyDescent="0.25">
      <c r="AH15428" s="10"/>
      <c r="AI15428" s="6"/>
      <c r="AJ15428" s="10"/>
      <c r="AK15428" s="10"/>
      <c r="AL15428" s="10"/>
      <c r="AM15428" s="10"/>
      <c r="AN15428" s="10"/>
      <c r="AO15428" s="10"/>
      <c r="AP15428" s="10"/>
      <c r="AQ15428" s="10"/>
      <c r="AR15428" s="10"/>
      <c r="AS15428" s="10"/>
      <c r="AT15428" s="10"/>
      <c r="AU15428" s="10"/>
      <c r="AV15428" s="10"/>
      <c r="AW15428" s="10"/>
      <c r="AX15428" s="10"/>
      <c r="AY15428" s="10"/>
      <c r="AZ15428" s="10"/>
      <c r="BA15428" s="10"/>
      <c r="BB15428" s="10"/>
      <c r="BC15428" s="10"/>
      <c r="BD15428" s="10"/>
      <c r="BE15428" s="10"/>
      <c r="BF15428" s="10"/>
      <c r="BG15428" s="6"/>
    </row>
    <row r="15430" spans="34:59" x14ac:dyDescent="0.25">
      <c r="AH15430" s="10"/>
      <c r="AI15430" s="6"/>
    </row>
    <row r="15431" spans="34:59" x14ac:dyDescent="0.25">
      <c r="AH15431" s="6"/>
      <c r="AI15431" s="6"/>
      <c r="AJ15431" s="6"/>
      <c r="AK15431" s="6"/>
      <c r="AL15431" s="6"/>
      <c r="AM15431" s="6"/>
      <c r="AN15431" s="6"/>
      <c r="AO15431" s="6"/>
      <c r="AP15431" s="6"/>
      <c r="AQ15431" s="6"/>
      <c r="AR15431" s="6"/>
      <c r="AS15431" s="6"/>
      <c r="AT15431" s="6"/>
      <c r="AU15431" s="6"/>
      <c r="AV15431" s="6"/>
      <c r="AW15431" s="6"/>
      <c r="AX15431" s="6"/>
      <c r="AY15431" s="6"/>
      <c r="AZ15431" s="6"/>
      <c r="BA15431" s="6"/>
      <c r="BB15431" s="6"/>
      <c r="BC15431" s="6"/>
      <c r="BD15431" s="6"/>
      <c r="BE15431" s="6"/>
      <c r="BF15431" s="6"/>
      <c r="BG15431" s="6"/>
    </row>
    <row r="15432" spans="34:59" x14ac:dyDescent="0.25">
      <c r="AH15432" s="10"/>
      <c r="AI15432" s="6"/>
      <c r="AJ15432" s="10"/>
      <c r="AK15432" s="10"/>
      <c r="AL15432" s="10"/>
      <c r="AM15432" s="10"/>
      <c r="AN15432" s="10"/>
      <c r="AO15432" s="10"/>
      <c r="AP15432" s="10"/>
      <c r="AQ15432" s="10"/>
      <c r="AR15432" s="10"/>
      <c r="AS15432" s="10"/>
      <c r="AT15432" s="10"/>
      <c r="AU15432" s="10"/>
      <c r="AV15432" s="10"/>
      <c r="AW15432" s="10"/>
      <c r="AX15432" s="10"/>
      <c r="AY15432" s="10"/>
      <c r="AZ15432" s="10"/>
      <c r="BA15432" s="10"/>
      <c r="BB15432" s="10"/>
      <c r="BC15432" s="10"/>
      <c r="BD15432" s="10"/>
      <c r="BE15432" s="10"/>
      <c r="BF15432" s="10"/>
      <c r="BG15432" s="6"/>
    </row>
    <row r="15433" spans="34:59" x14ac:dyDescent="0.25">
      <c r="AH15433" s="6"/>
      <c r="AI15433" s="6"/>
      <c r="AJ15433" s="6"/>
      <c r="AK15433" s="6"/>
      <c r="AL15433" s="6"/>
      <c r="AM15433" s="6"/>
      <c r="AN15433" s="6"/>
      <c r="AO15433" s="6"/>
      <c r="AP15433" s="6"/>
      <c r="AQ15433" s="6"/>
      <c r="AR15433" s="6"/>
      <c r="AS15433" s="6"/>
      <c r="AT15433" s="6"/>
      <c r="AU15433" s="6"/>
      <c r="AV15433" s="6"/>
      <c r="AW15433" s="6"/>
      <c r="AX15433" s="6"/>
      <c r="AY15433" s="6"/>
      <c r="AZ15433" s="6"/>
      <c r="BA15433" s="6"/>
      <c r="BB15433" s="6"/>
      <c r="BC15433" s="6"/>
      <c r="BD15433" s="6"/>
      <c r="BE15433" s="6"/>
      <c r="BF15433" s="6"/>
      <c r="BG15433" s="10"/>
    </row>
    <row r="15434" spans="34:59" x14ac:dyDescent="0.25">
      <c r="AH15434" s="10"/>
      <c r="AI15434" s="6"/>
    </row>
    <row r="15435" spans="34:59" x14ac:dyDescent="0.25">
      <c r="AH15435" s="6"/>
      <c r="AI15435" s="6"/>
      <c r="AJ15435" s="6"/>
      <c r="AK15435" s="6"/>
      <c r="AL15435" s="6"/>
      <c r="AM15435" s="6"/>
      <c r="AN15435" s="6"/>
      <c r="AO15435" s="6"/>
      <c r="AP15435" s="6"/>
      <c r="AQ15435" s="6"/>
      <c r="AR15435" s="6"/>
      <c r="AS15435" s="6"/>
      <c r="AT15435" s="6"/>
      <c r="AU15435" s="6"/>
      <c r="AV15435" s="6"/>
      <c r="AW15435" s="6"/>
      <c r="AX15435" s="6"/>
      <c r="AY15435" s="6"/>
      <c r="AZ15435" s="6"/>
      <c r="BA15435" s="6"/>
      <c r="BB15435" s="6"/>
      <c r="BC15435" s="6"/>
      <c r="BD15435" s="6"/>
      <c r="BE15435" s="6"/>
      <c r="BF15435" s="6"/>
      <c r="BG15435" s="6"/>
    </row>
    <row r="15436" spans="34:59" x14ac:dyDescent="0.25">
      <c r="AH15436" s="10"/>
      <c r="AI15436" s="6"/>
      <c r="AJ15436" s="10"/>
      <c r="AK15436" s="10"/>
      <c r="AL15436" s="10"/>
      <c r="AM15436" s="10"/>
      <c r="AN15436" s="10"/>
      <c r="AO15436" s="10"/>
      <c r="AP15436" s="10"/>
      <c r="AQ15436" s="10"/>
      <c r="AR15436" s="10"/>
      <c r="AS15436" s="10"/>
      <c r="AT15436" s="10"/>
      <c r="AU15436" s="10"/>
      <c r="AV15436" s="10"/>
      <c r="AW15436" s="10"/>
      <c r="AX15436" s="10"/>
      <c r="AY15436" s="10"/>
      <c r="AZ15436" s="10"/>
      <c r="BA15436" s="10"/>
      <c r="BB15436" s="10"/>
      <c r="BC15436" s="10"/>
      <c r="BD15436" s="10"/>
      <c r="BE15436" s="10"/>
      <c r="BF15436" s="10"/>
      <c r="BG15436" s="6"/>
    </row>
    <row r="15437" spans="34:59" x14ac:dyDescent="0.25">
      <c r="AH15437" s="6"/>
      <c r="AI15437" s="6"/>
      <c r="AJ15437" s="6"/>
      <c r="AK15437" s="6"/>
      <c r="AL15437" s="6"/>
      <c r="AM15437" s="6"/>
      <c r="AN15437" s="6"/>
      <c r="AO15437" s="6"/>
      <c r="AP15437" s="6"/>
      <c r="AQ15437" s="6"/>
      <c r="AR15437" s="6"/>
      <c r="AS15437" s="6"/>
      <c r="AT15437" s="6"/>
      <c r="AU15437" s="6"/>
      <c r="AV15437" s="6"/>
      <c r="AW15437" s="6"/>
      <c r="AX15437" s="6"/>
      <c r="AY15437" s="6"/>
      <c r="AZ15437" s="6"/>
      <c r="BA15437" s="6"/>
      <c r="BB15437" s="6"/>
      <c r="BC15437" s="6"/>
      <c r="BD15437" s="6"/>
      <c r="BE15437" s="6"/>
      <c r="BF15437" s="6"/>
      <c r="BG15437" s="10"/>
    </row>
    <row r="15438" spans="34:59" x14ac:dyDescent="0.25">
      <c r="AH15438" s="10"/>
      <c r="AI15438" s="6"/>
    </row>
    <row r="15439" spans="34:59" x14ac:dyDescent="0.25">
      <c r="AH15439" s="6"/>
      <c r="AI15439" s="6"/>
      <c r="AJ15439" s="6"/>
      <c r="AK15439" s="6"/>
      <c r="AL15439" s="6"/>
      <c r="AM15439" s="6"/>
      <c r="AN15439" s="6"/>
      <c r="AO15439" s="6"/>
      <c r="AP15439" s="6"/>
      <c r="AQ15439" s="6"/>
      <c r="AR15439" s="6"/>
      <c r="AS15439" s="6"/>
      <c r="AT15439" s="6"/>
      <c r="AU15439" s="6"/>
      <c r="AV15439" s="6"/>
      <c r="AW15439" s="6"/>
      <c r="AX15439" s="6"/>
      <c r="AY15439" s="6"/>
      <c r="AZ15439" s="6"/>
      <c r="BA15439" s="6"/>
      <c r="BB15439" s="6"/>
      <c r="BC15439" s="6"/>
      <c r="BD15439" s="6"/>
      <c r="BE15439" s="6"/>
      <c r="BF15439" s="6"/>
      <c r="BG15439" s="6"/>
    </row>
    <row r="15440" spans="34:59" x14ac:dyDescent="0.25">
      <c r="AH15440" s="10"/>
      <c r="AI15440" s="6"/>
      <c r="AJ15440" s="10"/>
      <c r="AK15440" s="10"/>
      <c r="AL15440" s="10"/>
      <c r="AM15440" s="10"/>
      <c r="AN15440" s="10"/>
      <c r="AO15440" s="10"/>
      <c r="AP15440" s="10"/>
      <c r="AQ15440" s="10"/>
      <c r="AR15440" s="10"/>
      <c r="AS15440" s="10"/>
      <c r="AT15440" s="10"/>
      <c r="AU15440" s="10"/>
      <c r="AV15440" s="10"/>
      <c r="AW15440" s="10"/>
      <c r="AX15440" s="10"/>
      <c r="AY15440" s="10"/>
      <c r="AZ15440" s="10"/>
      <c r="BA15440" s="10"/>
      <c r="BB15440" s="10"/>
      <c r="BC15440" s="10"/>
      <c r="BD15440" s="10"/>
      <c r="BE15440" s="10"/>
      <c r="BF15440" s="10"/>
      <c r="BG15440" s="6"/>
    </row>
    <row r="15441" spans="34:59" x14ac:dyDescent="0.25">
      <c r="AH15441" s="6"/>
      <c r="AI15441" s="6"/>
      <c r="AJ15441" s="6"/>
      <c r="AK15441" s="6"/>
      <c r="AL15441" s="6"/>
      <c r="AM15441" s="6"/>
      <c r="AN15441" s="6"/>
      <c r="AO15441" s="6"/>
      <c r="AP15441" s="6"/>
      <c r="AQ15441" s="6"/>
      <c r="AR15441" s="6"/>
      <c r="AS15441" s="6"/>
      <c r="AT15441" s="6"/>
      <c r="AU15441" s="6"/>
      <c r="AV15441" s="6"/>
      <c r="AW15441" s="6"/>
      <c r="AX15441" s="6"/>
      <c r="AY15441" s="6"/>
      <c r="AZ15441" s="6"/>
      <c r="BA15441" s="6"/>
      <c r="BB15441" s="6"/>
      <c r="BC15441" s="6"/>
      <c r="BD15441" s="6"/>
      <c r="BE15441" s="6"/>
      <c r="BF15441" s="6"/>
      <c r="BG15441" s="10"/>
    </row>
    <row r="15442" spans="34:59" x14ac:dyDescent="0.25">
      <c r="AH15442" s="10"/>
      <c r="AI15442" s="6"/>
    </row>
    <row r="15443" spans="34:59" x14ac:dyDescent="0.25">
      <c r="AH15443" s="6"/>
      <c r="AI15443" s="6"/>
      <c r="AJ15443" s="6"/>
      <c r="AK15443" s="6"/>
      <c r="AL15443" s="6"/>
      <c r="AM15443" s="6"/>
      <c r="AN15443" s="6"/>
      <c r="AO15443" s="6"/>
      <c r="AP15443" s="6"/>
      <c r="AQ15443" s="6"/>
      <c r="AR15443" s="6"/>
      <c r="AS15443" s="6"/>
      <c r="AT15443" s="6"/>
      <c r="AU15443" s="6"/>
      <c r="AV15443" s="6"/>
      <c r="AW15443" s="6"/>
      <c r="AX15443" s="6"/>
      <c r="AY15443" s="6"/>
      <c r="AZ15443" s="6"/>
      <c r="BA15443" s="6"/>
      <c r="BB15443" s="6"/>
      <c r="BC15443" s="6"/>
      <c r="BD15443" s="6"/>
      <c r="BE15443" s="6"/>
      <c r="BF15443" s="6"/>
      <c r="BG15443" s="6"/>
    </row>
    <row r="15444" spans="34:59" x14ac:dyDescent="0.25">
      <c r="AH15444" s="10"/>
      <c r="AI15444" s="6"/>
      <c r="AJ15444" s="10"/>
      <c r="AK15444" s="10"/>
      <c r="AL15444" s="10"/>
      <c r="AM15444" s="10"/>
      <c r="AN15444" s="10"/>
      <c r="AO15444" s="10"/>
      <c r="AP15444" s="10"/>
      <c r="AQ15444" s="10"/>
      <c r="AR15444" s="10"/>
      <c r="AS15444" s="10"/>
      <c r="AT15444" s="10"/>
      <c r="AU15444" s="10"/>
      <c r="AV15444" s="10"/>
      <c r="AW15444" s="10"/>
      <c r="AX15444" s="10"/>
      <c r="AY15444" s="10"/>
      <c r="AZ15444" s="10"/>
      <c r="BA15444" s="10"/>
      <c r="BB15444" s="10"/>
      <c r="BC15444" s="10"/>
      <c r="BD15444" s="10"/>
      <c r="BE15444" s="10"/>
      <c r="BF15444" s="10"/>
      <c r="BG15444" s="6"/>
    </row>
    <row r="15446" spans="34:59" x14ac:dyDescent="0.25">
      <c r="AH15446" s="10"/>
      <c r="AI15446" s="6"/>
    </row>
    <row r="15447" spans="34:59" x14ac:dyDescent="0.25">
      <c r="AH15447" s="6"/>
      <c r="AI15447" s="6"/>
      <c r="AJ15447" s="6"/>
      <c r="AK15447" s="6"/>
      <c r="AL15447" s="6"/>
      <c r="AM15447" s="6"/>
      <c r="AN15447" s="6"/>
      <c r="AO15447" s="6"/>
      <c r="AP15447" s="6"/>
      <c r="AQ15447" s="6"/>
      <c r="AR15447" s="6"/>
      <c r="AS15447" s="6"/>
      <c r="AT15447" s="6"/>
      <c r="AU15447" s="6"/>
      <c r="AV15447" s="6"/>
      <c r="AW15447" s="6"/>
      <c r="AX15447" s="6"/>
      <c r="AY15447" s="6"/>
      <c r="AZ15447" s="6"/>
      <c r="BA15447" s="6"/>
      <c r="BB15447" s="6"/>
      <c r="BC15447" s="6"/>
      <c r="BD15447" s="6"/>
      <c r="BE15447" s="6"/>
      <c r="BF15447" s="6"/>
      <c r="BG15447" s="6"/>
    </row>
    <row r="15448" spans="34:59" x14ac:dyDescent="0.25">
      <c r="AH15448" s="10"/>
      <c r="AI15448" s="6"/>
      <c r="AJ15448" s="10"/>
      <c r="AK15448" s="10"/>
      <c r="AL15448" s="10"/>
      <c r="AM15448" s="10"/>
      <c r="AN15448" s="10"/>
      <c r="AO15448" s="10"/>
      <c r="AP15448" s="10"/>
      <c r="AQ15448" s="10"/>
      <c r="AR15448" s="10"/>
      <c r="AS15448" s="10"/>
      <c r="AT15448" s="10"/>
      <c r="AU15448" s="10"/>
      <c r="AV15448" s="10"/>
      <c r="AW15448" s="10"/>
      <c r="AX15448" s="10"/>
      <c r="AY15448" s="10"/>
      <c r="AZ15448" s="10"/>
      <c r="BA15448" s="10"/>
      <c r="BB15448" s="10"/>
      <c r="BC15448" s="10"/>
      <c r="BD15448" s="10"/>
      <c r="BE15448" s="10"/>
      <c r="BF15448" s="10"/>
      <c r="BG15448" s="6"/>
    </row>
    <row r="15449" spans="34:59" x14ac:dyDescent="0.25">
      <c r="AH15449" s="6"/>
      <c r="AI15449" s="6"/>
      <c r="AJ15449" s="6"/>
      <c r="AK15449" s="6"/>
      <c r="AL15449" s="6"/>
      <c r="AM15449" s="6"/>
      <c r="AN15449" s="6"/>
      <c r="AO15449" s="6"/>
      <c r="AP15449" s="6"/>
      <c r="AQ15449" s="6"/>
      <c r="AR15449" s="6"/>
      <c r="AS15449" s="6"/>
      <c r="AT15449" s="6"/>
      <c r="AU15449" s="6"/>
      <c r="AV15449" s="6"/>
      <c r="AW15449" s="6"/>
      <c r="AX15449" s="6"/>
      <c r="AY15449" s="6"/>
      <c r="AZ15449" s="6"/>
      <c r="BA15449" s="6"/>
      <c r="BB15449" s="6"/>
      <c r="BC15449" s="6"/>
      <c r="BD15449" s="6"/>
      <c r="BE15449" s="6"/>
      <c r="BF15449" s="6"/>
      <c r="BG15449" s="10"/>
    </row>
    <row r="15450" spans="34:59" x14ac:dyDescent="0.25">
      <c r="AH15450" s="10"/>
      <c r="AI15450" s="6"/>
    </row>
    <row r="15451" spans="34:59" x14ac:dyDescent="0.25">
      <c r="AH15451" s="6"/>
      <c r="AI15451" s="6"/>
      <c r="AJ15451" s="6"/>
      <c r="AK15451" s="6"/>
      <c r="AL15451" s="6"/>
      <c r="AM15451" s="6"/>
      <c r="AN15451" s="6"/>
      <c r="AO15451" s="6"/>
      <c r="AP15451" s="6"/>
      <c r="AQ15451" s="6"/>
      <c r="AR15451" s="6"/>
      <c r="AS15451" s="6"/>
      <c r="AT15451" s="6"/>
      <c r="AU15451" s="6"/>
      <c r="AV15451" s="6"/>
      <c r="AW15451" s="6"/>
      <c r="AX15451" s="6"/>
      <c r="AY15451" s="6"/>
      <c r="AZ15451" s="6"/>
      <c r="BA15451" s="6"/>
      <c r="BB15451" s="6"/>
      <c r="BC15451" s="6"/>
      <c r="BD15451" s="6"/>
      <c r="BE15451" s="6"/>
      <c r="BF15451" s="6"/>
      <c r="BG15451" s="6"/>
    </row>
    <row r="15452" spans="34:59" x14ac:dyDescent="0.25">
      <c r="AH15452" s="10"/>
      <c r="AI15452" s="6"/>
      <c r="AJ15452" s="10"/>
      <c r="AK15452" s="10"/>
      <c r="AL15452" s="10"/>
      <c r="AM15452" s="10"/>
      <c r="AN15452" s="10"/>
      <c r="AO15452" s="10"/>
      <c r="AP15452" s="10"/>
      <c r="AQ15452" s="10"/>
      <c r="AR15452" s="10"/>
      <c r="AS15452" s="10"/>
      <c r="AT15452" s="10"/>
      <c r="AU15452" s="10"/>
      <c r="AV15452" s="10"/>
      <c r="AW15452" s="10"/>
      <c r="AX15452" s="10"/>
      <c r="AY15452" s="10"/>
      <c r="AZ15452" s="10"/>
      <c r="BA15452" s="10"/>
      <c r="BB15452" s="10"/>
      <c r="BC15452" s="10"/>
      <c r="BD15452" s="10"/>
      <c r="BE15452" s="10"/>
      <c r="BF15452" s="10"/>
      <c r="BG15452" s="6"/>
    </row>
    <row r="15453" spans="34:59" x14ac:dyDescent="0.25">
      <c r="AH15453" s="6"/>
      <c r="AI15453" s="6"/>
      <c r="AJ15453" s="6"/>
      <c r="AK15453" s="6"/>
      <c r="AL15453" s="6"/>
      <c r="AM15453" s="6"/>
      <c r="AN15453" s="6"/>
      <c r="AO15453" s="6"/>
      <c r="AP15453" s="6"/>
      <c r="AQ15453" s="6"/>
      <c r="AR15453" s="6"/>
      <c r="AS15453" s="6"/>
      <c r="AT15453" s="6"/>
      <c r="AU15453" s="6"/>
      <c r="AV15453" s="6"/>
      <c r="AW15453" s="6"/>
      <c r="AX15453" s="6"/>
      <c r="AY15453" s="6"/>
      <c r="AZ15453" s="6"/>
      <c r="BA15453" s="6"/>
      <c r="BB15453" s="6"/>
      <c r="BC15453" s="6"/>
      <c r="BD15453" s="6"/>
      <c r="BE15453" s="6"/>
      <c r="BF15453" s="6"/>
      <c r="BG15453" s="10"/>
    </row>
    <row r="15454" spans="34:59" x14ac:dyDescent="0.25">
      <c r="AH15454" s="10"/>
      <c r="AI15454" s="6"/>
    </row>
    <row r="15455" spans="34:59" x14ac:dyDescent="0.25">
      <c r="AH15455" s="6"/>
      <c r="AI15455" s="6"/>
      <c r="AJ15455" s="6"/>
      <c r="AK15455" s="6"/>
      <c r="AL15455" s="6"/>
      <c r="AM15455" s="6"/>
      <c r="AN15455" s="6"/>
      <c r="AO15455" s="6"/>
      <c r="AP15455" s="6"/>
      <c r="AQ15455" s="6"/>
      <c r="AR15455" s="6"/>
      <c r="AS15455" s="6"/>
      <c r="AT15455" s="6"/>
      <c r="AU15455" s="6"/>
      <c r="AV15455" s="6"/>
      <c r="AW15455" s="6"/>
      <c r="AX15455" s="6"/>
      <c r="AY15455" s="6"/>
      <c r="AZ15455" s="6"/>
      <c r="BA15455" s="6"/>
      <c r="BB15455" s="6"/>
      <c r="BC15455" s="6"/>
      <c r="BD15455" s="6"/>
      <c r="BE15455" s="6"/>
      <c r="BF15455" s="6"/>
      <c r="BG15455" s="6"/>
    </row>
    <row r="15456" spans="34:59" x14ac:dyDescent="0.25">
      <c r="AH15456" s="10"/>
      <c r="AI15456" s="6"/>
      <c r="AJ15456" s="10"/>
      <c r="AK15456" s="10"/>
      <c r="AL15456" s="10"/>
      <c r="AM15456" s="10"/>
      <c r="AN15456" s="10"/>
      <c r="AO15456" s="10"/>
      <c r="AP15456" s="10"/>
      <c r="AQ15456" s="10"/>
      <c r="AR15456" s="10"/>
      <c r="AS15456" s="10"/>
      <c r="AT15456" s="10"/>
      <c r="AU15456" s="10"/>
      <c r="AV15456" s="10"/>
      <c r="AW15456" s="10"/>
      <c r="AX15456" s="10"/>
      <c r="AY15456" s="10"/>
      <c r="AZ15456" s="10"/>
      <c r="BA15456" s="10"/>
      <c r="BB15456" s="10"/>
      <c r="BC15456" s="10"/>
      <c r="BD15456" s="10"/>
      <c r="BE15456" s="10"/>
      <c r="BF15456" s="10"/>
      <c r="BG15456" s="6"/>
    </row>
    <row r="15457" spans="34:59" x14ac:dyDescent="0.25">
      <c r="AH15457" s="6"/>
      <c r="AI15457" s="6"/>
      <c r="AJ15457" s="6"/>
      <c r="AK15457" s="6"/>
      <c r="AL15457" s="6"/>
      <c r="AM15457" s="6"/>
      <c r="AN15457" s="6"/>
      <c r="AO15457" s="6"/>
      <c r="AP15457" s="6"/>
      <c r="AQ15457" s="6"/>
      <c r="AR15457" s="6"/>
      <c r="AS15457" s="6"/>
      <c r="AT15457" s="6"/>
      <c r="AU15457" s="6"/>
      <c r="AV15457" s="6"/>
      <c r="AW15457" s="6"/>
      <c r="AX15457" s="6"/>
      <c r="AY15457" s="6"/>
      <c r="AZ15457" s="6"/>
      <c r="BA15457" s="6"/>
      <c r="BB15457" s="6"/>
      <c r="BC15457" s="6"/>
      <c r="BD15457" s="6"/>
      <c r="BE15457" s="6"/>
      <c r="BF15457" s="6"/>
      <c r="BG15457" s="10"/>
    </row>
    <row r="15458" spans="34:59" x14ac:dyDescent="0.25">
      <c r="AH15458" s="10"/>
      <c r="AI15458" s="6"/>
    </row>
    <row r="15459" spans="34:59" x14ac:dyDescent="0.25">
      <c r="AH15459" s="6"/>
      <c r="AI15459" s="6"/>
      <c r="AJ15459" s="6"/>
      <c r="AK15459" s="6"/>
      <c r="AL15459" s="6"/>
      <c r="AM15459" s="6"/>
      <c r="AN15459" s="6"/>
      <c r="AO15459" s="6"/>
      <c r="AP15459" s="6"/>
      <c r="AQ15459" s="6"/>
      <c r="AR15459" s="6"/>
      <c r="AS15459" s="6"/>
      <c r="AT15459" s="6"/>
      <c r="AU15459" s="6"/>
      <c r="AV15459" s="6"/>
      <c r="AW15459" s="6"/>
      <c r="AX15459" s="6"/>
      <c r="AY15459" s="6"/>
      <c r="AZ15459" s="6"/>
      <c r="BA15459" s="6"/>
      <c r="BB15459" s="6"/>
      <c r="BC15459" s="6"/>
      <c r="BD15459" s="6"/>
      <c r="BE15459" s="6"/>
      <c r="BF15459" s="6"/>
      <c r="BG15459" s="6"/>
    </row>
    <row r="15460" spans="34:59" x14ac:dyDescent="0.25">
      <c r="AH15460" s="10"/>
      <c r="AI15460" s="6"/>
      <c r="AJ15460" s="10"/>
      <c r="AK15460" s="10"/>
      <c r="AL15460" s="10"/>
      <c r="AM15460" s="10"/>
      <c r="AN15460" s="10"/>
      <c r="AO15460" s="10"/>
      <c r="AP15460" s="10"/>
      <c r="AQ15460" s="10"/>
      <c r="AR15460" s="10"/>
      <c r="AS15460" s="10"/>
      <c r="AT15460" s="10"/>
      <c r="AU15460" s="10"/>
      <c r="AV15460" s="10"/>
      <c r="AW15460" s="10"/>
      <c r="AX15460" s="10"/>
      <c r="AY15460" s="10"/>
      <c r="AZ15460" s="10"/>
      <c r="BA15460" s="10"/>
      <c r="BB15460" s="10"/>
      <c r="BC15460" s="10"/>
      <c r="BD15460" s="10"/>
      <c r="BE15460" s="10"/>
      <c r="BF15460" s="10"/>
      <c r="BG15460" s="6"/>
    </row>
    <row r="15462" spans="34:59" x14ac:dyDescent="0.25">
      <c r="AH15462" s="10"/>
      <c r="AI15462" s="6"/>
    </row>
    <row r="15463" spans="34:59" x14ac:dyDescent="0.25">
      <c r="AH15463" s="6"/>
      <c r="AI15463" s="6"/>
      <c r="AJ15463" s="6"/>
      <c r="AK15463" s="6"/>
      <c r="AL15463" s="6"/>
      <c r="AM15463" s="6"/>
      <c r="AN15463" s="6"/>
      <c r="AO15463" s="6"/>
      <c r="AP15463" s="6"/>
      <c r="AQ15463" s="6"/>
      <c r="AR15463" s="6"/>
      <c r="AS15463" s="6"/>
      <c r="AT15463" s="6"/>
      <c r="AU15463" s="6"/>
      <c r="AV15463" s="6"/>
      <c r="AW15463" s="6"/>
      <c r="AX15463" s="6"/>
      <c r="AY15463" s="6"/>
      <c r="AZ15463" s="6"/>
      <c r="BA15463" s="6"/>
      <c r="BB15463" s="6"/>
      <c r="BC15463" s="6"/>
      <c r="BD15463" s="6"/>
      <c r="BE15463" s="6"/>
      <c r="BF15463" s="6"/>
      <c r="BG15463" s="6"/>
    </row>
    <row r="15464" spans="34:59" x14ac:dyDescent="0.25">
      <c r="AH15464" s="10"/>
      <c r="AI15464" s="6"/>
      <c r="AJ15464" s="10"/>
      <c r="AK15464" s="10"/>
      <c r="AL15464" s="10"/>
      <c r="AM15464" s="10"/>
      <c r="AN15464" s="10"/>
      <c r="AO15464" s="10"/>
      <c r="AP15464" s="10"/>
      <c r="AQ15464" s="10"/>
      <c r="AR15464" s="10"/>
      <c r="AS15464" s="10"/>
      <c r="AT15464" s="10"/>
      <c r="AU15464" s="10"/>
      <c r="AV15464" s="10"/>
      <c r="AW15464" s="10"/>
      <c r="AX15464" s="10"/>
      <c r="AY15464" s="10"/>
      <c r="AZ15464" s="10"/>
      <c r="BA15464" s="10"/>
      <c r="BB15464" s="10"/>
      <c r="BC15464" s="10"/>
      <c r="BD15464" s="10"/>
      <c r="BE15464" s="10"/>
      <c r="BF15464" s="10"/>
      <c r="BG15464" s="6"/>
    </row>
    <row r="15465" spans="34:59" x14ac:dyDescent="0.25">
      <c r="AH15465" s="6"/>
      <c r="AI15465" s="6"/>
      <c r="AJ15465" s="6"/>
      <c r="AK15465" s="6"/>
      <c r="AL15465" s="6"/>
      <c r="AM15465" s="6"/>
      <c r="AN15465" s="6"/>
      <c r="AO15465" s="6"/>
      <c r="AP15465" s="6"/>
      <c r="AQ15465" s="6"/>
      <c r="AR15465" s="6"/>
      <c r="AS15465" s="6"/>
      <c r="AT15465" s="6"/>
      <c r="AU15465" s="6"/>
      <c r="AV15465" s="6"/>
      <c r="AW15465" s="6"/>
      <c r="AX15465" s="6"/>
      <c r="AY15465" s="6"/>
      <c r="AZ15465" s="6"/>
      <c r="BA15465" s="6"/>
      <c r="BB15465" s="6"/>
      <c r="BC15465" s="6"/>
      <c r="BD15465" s="6"/>
      <c r="BE15465" s="6"/>
      <c r="BF15465" s="6"/>
      <c r="BG15465" s="10"/>
    </row>
    <row r="15466" spans="34:59" x14ac:dyDescent="0.25">
      <c r="AH15466" s="10"/>
      <c r="AI15466" s="6"/>
    </row>
    <row r="15467" spans="34:59" x14ac:dyDescent="0.25">
      <c r="AH15467" s="6"/>
      <c r="AI15467" s="6"/>
      <c r="AJ15467" s="6"/>
      <c r="AK15467" s="6"/>
      <c r="AL15467" s="6"/>
      <c r="AM15467" s="6"/>
      <c r="AN15467" s="6"/>
      <c r="AO15467" s="6"/>
      <c r="AP15467" s="6"/>
      <c r="AQ15467" s="6"/>
      <c r="AR15467" s="6"/>
      <c r="AS15467" s="6"/>
      <c r="AT15467" s="6"/>
      <c r="AU15467" s="6"/>
      <c r="AV15467" s="6"/>
      <c r="AW15467" s="6"/>
      <c r="AX15467" s="6"/>
      <c r="AY15467" s="6"/>
      <c r="AZ15467" s="6"/>
      <c r="BA15467" s="6"/>
      <c r="BB15467" s="6"/>
      <c r="BC15467" s="6"/>
      <c r="BD15467" s="6"/>
      <c r="BE15467" s="6"/>
      <c r="BF15467" s="6"/>
      <c r="BG15467" s="6"/>
    </row>
    <row r="15468" spans="34:59" x14ac:dyDescent="0.25">
      <c r="AH15468" s="10"/>
      <c r="AI15468" s="6"/>
      <c r="AJ15468" s="10"/>
      <c r="AK15468" s="10"/>
      <c r="AL15468" s="10"/>
      <c r="AM15468" s="10"/>
      <c r="AN15468" s="10"/>
      <c r="AO15468" s="10"/>
      <c r="AP15468" s="10"/>
      <c r="AQ15468" s="10"/>
      <c r="AR15468" s="10"/>
      <c r="AS15468" s="10"/>
      <c r="AT15468" s="10"/>
      <c r="AU15468" s="10"/>
      <c r="AV15468" s="10"/>
      <c r="AW15468" s="10"/>
      <c r="AX15468" s="10"/>
      <c r="AY15468" s="10"/>
      <c r="AZ15468" s="10"/>
      <c r="BA15468" s="10"/>
      <c r="BB15468" s="10"/>
      <c r="BC15468" s="10"/>
      <c r="BD15468" s="10"/>
      <c r="BE15468" s="10"/>
      <c r="BF15468" s="10"/>
      <c r="BG15468" s="6"/>
    </row>
    <row r="15469" spans="34:59" x14ac:dyDescent="0.25">
      <c r="AH15469" s="6"/>
      <c r="AI15469" s="6"/>
      <c r="AJ15469" s="6"/>
      <c r="AK15469" s="6"/>
      <c r="AL15469" s="6"/>
      <c r="AM15469" s="6"/>
      <c r="AN15469" s="6"/>
      <c r="AO15469" s="6"/>
      <c r="AP15469" s="6"/>
      <c r="AQ15469" s="6"/>
      <c r="AR15469" s="6"/>
      <c r="AS15469" s="6"/>
      <c r="AT15469" s="6"/>
      <c r="AU15469" s="6"/>
      <c r="AV15469" s="6"/>
      <c r="AW15469" s="6"/>
      <c r="AX15469" s="6"/>
      <c r="AY15469" s="6"/>
      <c r="AZ15469" s="6"/>
      <c r="BA15469" s="6"/>
      <c r="BB15469" s="6"/>
      <c r="BC15469" s="6"/>
      <c r="BD15469" s="6"/>
      <c r="BE15469" s="6"/>
      <c r="BF15469" s="6"/>
      <c r="BG15469" s="10"/>
    </row>
    <row r="15470" spans="34:59" x14ac:dyDescent="0.25">
      <c r="AH15470" s="10"/>
      <c r="AI15470" s="6"/>
    </row>
    <row r="15471" spans="34:59" x14ac:dyDescent="0.25">
      <c r="AH15471" s="6"/>
      <c r="AI15471" s="6"/>
      <c r="AJ15471" s="6"/>
      <c r="AK15471" s="6"/>
      <c r="AL15471" s="6"/>
      <c r="AM15471" s="6"/>
      <c r="AN15471" s="6"/>
      <c r="AO15471" s="6"/>
      <c r="AP15471" s="6"/>
      <c r="AQ15471" s="6"/>
      <c r="AR15471" s="6"/>
      <c r="AS15471" s="6"/>
      <c r="AT15471" s="6"/>
      <c r="AU15471" s="6"/>
      <c r="AV15471" s="6"/>
      <c r="AW15471" s="6"/>
      <c r="AX15471" s="6"/>
      <c r="AY15471" s="6"/>
      <c r="AZ15471" s="6"/>
      <c r="BA15471" s="6"/>
      <c r="BB15471" s="6"/>
      <c r="BC15471" s="6"/>
      <c r="BD15471" s="6"/>
      <c r="BE15471" s="6"/>
      <c r="BF15471" s="6"/>
      <c r="BG15471" s="6"/>
    </row>
    <row r="15472" spans="34:59" x14ac:dyDescent="0.25">
      <c r="AH15472" s="10"/>
      <c r="AI15472" s="6"/>
      <c r="AJ15472" s="10"/>
      <c r="AK15472" s="10"/>
      <c r="AL15472" s="10"/>
      <c r="AM15472" s="10"/>
      <c r="AN15472" s="10"/>
      <c r="AO15472" s="10"/>
      <c r="AP15472" s="10"/>
      <c r="AQ15472" s="10"/>
      <c r="AR15472" s="10"/>
      <c r="AS15472" s="10"/>
      <c r="AT15472" s="10"/>
      <c r="AU15472" s="10"/>
      <c r="AV15472" s="10"/>
      <c r="AW15472" s="10"/>
      <c r="AX15472" s="10"/>
      <c r="AY15472" s="10"/>
      <c r="AZ15472" s="10"/>
      <c r="BA15472" s="10"/>
      <c r="BB15472" s="10"/>
      <c r="BC15472" s="10"/>
      <c r="BD15472" s="10"/>
      <c r="BE15472" s="10"/>
      <c r="BF15472" s="10"/>
      <c r="BG15472" s="6"/>
    </row>
    <row r="15473" spans="34:59" x14ac:dyDescent="0.25">
      <c r="AH15473" s="6"/>
      <c r="AI15473" s="6"/>
      <c r="AJ15473" s="6"/>
      <c r="AK15473" s="6"/>
      <c r="AL15473" s="6"/>
      <c r="AM15473" s="6"/>
      <c r="AN15473" s="6"/>
      <c r="AO15473" s="6"/>
      <c r="AP15473" s="6"/>
      <c r="AQ15473" s="6"/>
      <c r="AR15473" s="6"/>
      <c r="AS15473" s="6"/>
      <c r="AT15473" s="6"/>
      <c r="AU15473" s="6"/>
      <c r="AV15473" s="6"/>
      <c r="AW15473" s="6"/>
      <c r="AX15473" s="6"/>
      <c r="AY15473" s="6"/>
      <c r="AZ15473" s="6"/>
      <c r="BA15473" s="6"/>
      <c r="BB15473" s="6"/>
      <c r="BC15473" s="6"/>
      <c r="BD15473" s="6"/>
      <c r="BE15473" s="6"/>
      <c r="BF15473" s="6"/>
      <c r="BG15473" s="10"/>
    </row>
    <row r="15474" spans="34:59" x14ac:dyDescent="0.25">
      <c r="AH15474" s="10"/>
      <c r="AI15474" s="6"/>
    </row>
    <row r="15475" spans="34:59" x14ac:dyDescent="0.25">
      <c r="AH15475" s="6"/>
      <c r="AI15475" s="6"/>
      <c r="AJ15475" s="6"/>
      <c r="AK15475" s="6"/>
      <c r="AL15475" s="6"/>
      <c r="AM15475" s="6"/>
      <c r="AN15475" s="6"/>
      <c r="AO15475" s="6"/>
      <c r="AP15475" s="6"/>
      <c r="AQ15475" s="6"/>
      <c r="AR15475" s="6"/>
      <c r="AS15475" s="6"/>
      <c r="AT15475" s="6"/>
      <c r="AU15475" s="6"/>
      <c r="AV15475" s="6"/>
      <c r="AW15475" s="6"/>
      <c r="AX15475" s="6"/>
      <c r="AY15475" s="6"/>
      <c r="AZ15475" s="6"/>
      <c r="BA15475" s="6"/>
      <c r="BB15475" s="6"/>
      <c r="BC15475" s="6"/>
      <c r="BD15475" s="6"/>
      <c r="BE15475" s="6"/>
      <c r="BF15475" s="6"/>
      <c r="BG15475" s="6"/>
    </row>
    <row r="15476" spans="34:59" x14ac:dyDescent="0.25">
      <c r="AH15476" s="10"/>
      <c r="AI15476" s="6"/>
      <c r="AJ15476" s="10"/>
      <c r="AK15476" s="10"/>
      <c r="AL15476" s="10"/>
      <c r="AM15476" s="10"/>
      <c r="AN15476" s="10"/>
      <c r="AO15476" s="10"/>
      <c r="AP15476" s="10"/>
      <c r="AQ15476" s="10"/>
      <c r="AR15476" s="10"/>
      <c r="AS15476" s="10"/>
      <c r="AT15476" s="10"/>
      <c r="AU15476" s="10"/>
      <c r="AV15476" s="10"/>
      <c r="AW15476" s="10"/>
      <c r="AX15476" s="10"/>
      <c r="AY15476" s="10"/>
      <c r="AZ15476" s="10"/>
      <c r="BA15476" s="10"/>
      <c r="BB15476" s="10"/>
      <c r="BC15476" s="10"/>
      <c r="BD15476" s="10"/>
      <c r="BE15476" s="10"/>
      <c r="BF15476" s="10"/>
      <c r="BG15476" s="6"/>
    </row>
    <row r="15478" spans="34:59" x14ac:dyDescent="0.25">
      <c r="AH15478" s="10"/>
      <c r="AI15478" s="6"/>
    </row>
    <row r="15479" spans="34:59" x14ac:dyDescent="0.25">
      <c r="AH15479" s="6"/>
      <c r="AI15479" s="6"/>
      <c r="AJ15479" s="6"/>
      <c r="AK15479" s="6"/>
      <c r="AL15479" s="6"/>
      <c r="AM15479" s="6"/>
      <c r="AN15479" s="6"/>
      <c r="AO15479" s="6"/>
      <c r="AP15479" s="6"/>
      <c r="AQ15479" s="6"/>
      <c r="AR15479" s="6"/>
      <c r="AS15479" s="6"/>
      <c r="AT15479" s="6"/>
      <c r="AU15479" s="6"/>
      <c r="AV15479" s="6"/>
      <c r="AW15479" s="6"/>
      <c r="AX15479" s="6"/>
      <c r="AY15479" s="6"/>
      <c r="AZ15479" s="6"/>
      <c r="BA15479" s="6"/>
      <c r="BB15479" s="6"/>
      <c r="BC15479" s="6"/>
      <c r="BD15479" s="6"/>
      <c r="BE15479" s="6"/>
      <c r="BF15479" s="6"/>
      <c r="BG15479" s="6"/>
    </row>
    <row r="15480" spans="34:59" x14ac:dyDescent="0.25">
      <c r="AH15480" s="10"/>
      <c r="AI15480" s="6"/>
      <c r="AJ15480" s="10"/>
      <c r="AK15480" s="10"/>
      <c r="AL15480" s="10"/>
      <c r="AM15480" s="10"/>
      <c r="AN15480" s="10"/>
      <c r="AO15480" s="10"/>
      <c r="AP15480" s="10"/>
      <c r="AQ15480" s="10"/>
      <c r="AR15480" s="10"/>
      <c r="AS15480" s="10"/>
      <c r="AT15480" s="10"/>
      <c r="AU15480" s="10"/>
      <c r="AV15480" s="10"/>
      <c r="AW15480" s="10"/>
      <c r="AX15480" s="10"/>
      <c r="AY15480" s="10"/>
      <c r="AZ15480" s="10"/>
      <c r="BA15480" s="10"/>
      <c r="BB15480" s="10"/>
      <c r="BC15480" s="10"/>
      <c r="BD15480" s="10"/>
      <c r="BE15480" s="10"/>
      <c r="BF15480" s="10"/>
      <c r="BG15480" s="6"/>
    </row>
    <row r="15481" spans="34:59" x14ac:dyDescent="0.25">
      <c r="AH15481" s="6"/>
      <c r="AI15481" s="6"/>
      <c r="AJ15481" s="6"/>
      <c r="AK15481" s="6"/>
      <c r="AL15481" s="6"/>
      <c r="AM15481" s="6"/>
      <c r="AN15481" s="6"/>
      <c r="AO15481" s="6"/>
      <c r="AP15481" s="6"/>
      <c r="AQ15481" s="6"/>
      <c r="AR15481" s="6"/>
      <c r="AS15481" s="6"/>
      <c r="AT15481" s="6"/>
      <c r="AU15481" s="6"/>
      <c r="AV15481" s="6"/>
      <c r="AW15481" s="6"/>
      <c r="AX15481" s="6"/>
      <c r="AY15481" s="6"/>
      <c r="AZ15481" s="6"/>
      <c r="BA15481" s="6"/>
      <c r="BB15481" s="6"/>
      <c r="BC15481" s="6"/>
      <c r="BD15481" s="6"/>
      <c r="BE15481" s="6"/>
      <c r="BF15481" s="6"/>
      <c r="BG15481" s="10"/>
    </row>
    <row r="15482" spans="34:59" x14ac:dyDescent="0.25">
      <c r="AH15482" s="10"/>
      <c r="AI15482" s="6"/>
    </row>
    <row r="15483" spans="34:59" x14ac:dyDescent="0.25">
      <c r="AH15483" s="6"/>
      <c r="AI15483" s="6"/>
      <c r="AJ15483" s="6"/>
      <c r="AK15483" s="6"/>
      <c r="AL15483" s="6"/>
      <c r="AM15483" s="6"/>
      <c r="AN15483" s="6"/>
      <c r="AO15483" s="6"/>
      <c r="AP15483" s="6"/>
      <c r="AQ15483" s="6"/>
      <c r="AR15483" s="6"/>
      <c r="AS15483" s="6"/>
      <c r="AT15483" s="6"/>
      <c r="AU15483" s="6"/>
      <c r="AV15483" s="6"/>
      <c r="AW15483" s="6"/>
      <c r="AX15483" s="6"/>
      <c r="AY15483" s="6"/>
      <c r="AZ15483" s="6"/>
      <c r="BA15483" s="6"/>
      <c r="BB15483" s="6"/>
      <c r="BC15483" s="6"/>
      <c r="BD15483" s="6"/>
      <c r="BE15483" s="6"/>
      <c r="BF15483" s="6"/>
      <c r="BG15483" s="6"/>
    </row>
    <row r="15484" spans="34:59" x14ac:dyDescent="0.25">
      <c r="AH15484" s="10"/>
      <c r="AI15484" s="6"/>
      <c r="AJ15484" s="10"/>
      <c r="AK15484" s="10"/>
      <c r="AL15484" s="10"/>
      <c r="AM15484" s="10"/>
      <c r="AN15484" s="10"/>
      <c r="AO15484" s="10"/>
      <c r="AP15484" s="10"/>
      <c r="AQ15484" s="10"/>
      <c r="AR15484" s="10"/>
      <c r="AS15484" s="10"/>
      <c r="AT15484" s="10"/>
      <c r="AU15484" s="10"/>
      <c r="AV15484" s="10"/>
      <c r="AW15484" s="10"/>
      <c r="AX15484" s="10"/>
      <c r="AY15484" s="10"/>
      <c r="AZ15484" s="10"/>
      <c r="BA15484" s="10"/>
      <c r="BB15484" s="10"/>
      <c r="BC15484" s="10"/>
      <c r="BD15484" s="10"/>
      <c r="BE15484" s="10"/>
      <c r="BF15484" s="10"/>
      <c r="BG15484" s="6"/>
    </row>
    <row r="15485" spans="34:59" x14ac:dyDescent="0.25">
      <c r="AH15485" s="6"/>
      <c r="AI15485" s="6"/>
      <c r="AJ15485" s="6"/>
      <c r="AK15485" s="6"/>
      <c r="AL15485" s="6"/>
      <c r="AM15485" s="6"/>
      <c r="AN15485" s="6"/>
      <c r="AO15485" s="6"/>
      <c r="AP15485" s="6"/>
      <c r="AQ15485" s="6"/>
      <c r="AR15485" s="6"/>
      <c r="AS15485" s="6"/>
      <c r="AT15485" s="6"/>
      <c r="AU15485" s="6"/>
      <c r="AV15485" s="6"/>
      <c r="AW15485" s="6"/>
      <c r="AX15485" s="6"/>
      <c r="AY15485" s="6"/>
      <c r="AZ15485" s="6"/>
      <c r="BA15485" s="6"/>
      <c r="BB15485" s="6"/>
      <c r="BC15485" s="6"/>
      <c r="BD15485" s="6"/>
      <c r="BE15485" s="6"/>
      <c r="BF15485" s="6"/>
      <c r="BG15485" s="10"/>
    </row>
    <row r="15486" spans="34:59" x14ac:dyDescent="0.25">
      <c r="AH15486" s="10"/>
      <c r="AI15486" s="6"/>
    </row>
    <row r="15487" spans="34:59" x14ac:dyDescent="0.25">
      <c r="AH15487" s="6"/>
      <c r="AI15487" s="6"/>
      <c r="AJ15487" s="6"/>
      <c r="AK15487" s="6"/>
      <c r="AL15487" s="6"/>
      <c r="AM15487" s="6"/>
      <c r="AN15487" s="6"/>
      <c r="AO15487" s="6"/>
      <c r="AP15487" s="6"/>
      <c r="AQ15487" s="6"/>
      <c r="AR15487" s="6"/>
      <c r="AS15487" s="6"/>
      <c r="AT15487" s="6"/>
      <c r="AU15487" s="6"/>
      <c r="AV15487" s="6"/>
      <c r="AW15487" s="6"/>
      <c r="AX15487" s="6"/>
      <c r="AY15487" s="6"/>
      <c r="AZ15487" s="6"/>
      <c r="BA15487" s="6"/>
      <c r="BB15487" s="6"/>
      <c r="BC15487" s="6"/>
      <c r="BD15487" s="6"/>
      <c r="BE15487" s="6"/>
      <c r="BF15487" s="6"/>
      <c r="BG15487" s="6"/>
    </row>
    <row r="15488" spans="34:59" x14ac:dyDescent="0.25">
      <c r="AH15488" s="10"/>
      <c r="AI15488" s="6"/>
      <c r="AJ15488" s="10"/>
      <c r="AK15488" s="10"/>
      <c r="AL15488" s="10"/>
      <c r="AM15488" s="10"/>
      <c r="AN15488" s="10"/>
      <c r="AO15488" s="10"/>
      <c r="AP15488" s="10"/>
      <c r="AQ15488" s="10"/>
      <c r="AR15488" s="10"/>
      <c r="AS15488" s="10"/>
      <c r="AT15488" s="10"/>
      <c r="AU15488" s="10"/>
      <c r="AV15488" s="10"/>
      <c r="AW15488" s="10"/>
      <c r="AX15488" s="10"/>
      <c r="AY15488" s="10"/>
      <c r="AZ15488" s="10"/>
      <c r="BA15488" s="10"/>
      <c r="BB15488" s="10"/>
      <c r="BC15488" s="10"/>
      <c r="BD15488" s="10"/>
      <c r="BE15488" s="10"/>
      <c r="BF15488" s="10"/>
      <c r="BG15488" s="6"/>
    </row>
    <row r="15489" spans="34:59" x14ac:dyDescent="0.25">
      <c r="AH15489" s="6"/>
      <c r="AI15489" s="6"/>
      <c r="AJ15489" s="6"/>
      <c r="AK15489" s="6"/>
      <c r="AL15489" s="6"/>
      <c r="AM15489" s="6"/>
      <c r="AN15489" s="6"/>
      <c r="AO15489" s="6"/>
      <c r="AP15489" s="6"/>
      <c r="AQ15489" s="6"/>
      <c r="AR15489" s="6"/>
      <c r="AS15489" s="6"/>
      <c r="AT15489" s="6"/>
      <c r="AU15489" s="6"/>
      <c r="AV15489" s="6"/>
      <c r="AW15489" s="6"/>
      <c r="AX15489" s="6"/>
      <c r="AY15489" s="6"/>
      <c r="AZ15489" s="6"/>
      <c r="BA15489" s="6"/>
      <c r="BB15489" s="6"/>
      <c r="BC15489" s="6"/>
      <c r="BD15489" s="6"/>
      <c r="BE15489" s="6"/>
      <c r="BF15489" s="6"/>
      <c r="BG15489" s="10"/>
    </row>
    <row r="15490" spans="34:59" x14ac:dyDescent="0.25">
      <c r="AH15490" s="10"/>
      <c r="AI15490" s="6"/>
    </row>
    <row r="15491" spans="34:59" x14ac:dyDescent="0.25">
      <c r="AH15491" s="6"/>
      <c r="AI15491" s="6"/>
      <c r="AJ15491" s="6"/>
      <c r="AK15491" s="6"/>
      <c r="AL15491" s="6"/>
      <c r="AM15491" s="6"/>
      <c r="AN15491" s="6"/>
      <c r="AO15491" s="6"/>
      <c r="AP15491" s="6"/>
      <c r="AQ15491" s="6"/>
      <c r="AR15491" s="6"/>
      <c r="AS15491" s="6"/>
      <c r="AT15491" s="6"/>
      <c r="AU15491" s="6"/>
      <c r="AV15491" s="6"/>
      <c r="AW15491" s="6"/>
      <c r="AX15491" s="6"/>
      <c r="AY15491" s="6"/>
      <c r="AZ15491" s="6"/>
      <c r="BA15491" s="6"/>
      <c r="BB15491" s="6"/>
      <c r="BC15491" s="6"/>
      <c r="BD15491" s="6"/>
      <c r="BE15491" s="6"/>
      <c r="BF15491" s="6"/>
      <c r="BG15491" s="6"/>
    </row>
    <row r="15492" spans="34:59" x14ac:dyDescent="0.25">
      <c r="AH15492" s="10"/>
      <c r="AI15492" s="6"/>
      <c r="AJ15492" s="10"/>
      <c r="AK15492" s="10"/>
      <c r="AL15492" s="10"/>
      <c r="AM15492" s="10"/>
      <c r="AN15492" s="10"/>
      <c r="AO15492" s="10"/>
      <c r="AP15492" s="10"/>
      <c r="AQ15492" s="10"/>
      <c r="AR15492" s="10"/>
      <c r="AS15492" s="10"/>
      <c r="AT15492" s="10"/>
      <c r="AU15492" s="10"/>
      <c r="AV15492" s="10"/>
      <c r="AW15492" s="10"/>
      <c r="AX15492" s="10"/>
      <c r="AY15492" s="10"/>
      <c r="AZ15492" s="10"/>
      <c r="BA15492" s="10"/>
      <c r="BB15492" s="10"/>
      <c r="BC15492" s="10"/>
      <c r="BD15492" s="10"/>
      <c r="BE15492" s="10"/>
      <c r="BF15492" s="10"/>
      <c r="BG15492" s="6"/>
    </row>
    <row r="15494" spans="34:59" x14ac:dyDescent="0.25">
      <c r="AH15494" s="10"/>
      <c r="AI15494" s="6"/>
    </row>
    <row r="15495" spans="34:59" x14ac:dyDescent="0.25">
      <c r="AH15495" s="6"/>
      <c r="AI15495" s="6"/>
      <c r="AJ15495" s="6"/>
      <c r="AK15495" s="6"/>
      <c r="AL15495" s="6"/>
      <c r="AM15495" s="6"/>
      <c r="AN15495" s="6"/>
      <c r="AO15495" s="6"/>
      <c r="AP15495" s="6"/>
      <c r="AQ15495" s="6"/>
      <c r="AR15495" s="6"/>
      <c r="AS15495" s="6"/>
      <c r="AT15495" s="6"/>
      <c r="AU15495" s="6"/>
      <c r="AV15495" s="6"/>
      <c r="AW15495" s="6"/>
      <c r="AX15495" s="6"/>
      <c r="AY15495" s="6"/>
      <c r="AZ15495" s="6"/>
      <c r="BA15495" s="6"/>
      <c r="BB15495" s="6"/>
      <c r="BC15495" s="6"/>
      <c r="BD15495" s="6"/>
      <c r="BE15495" s="6"/>
      <c r="BF15495" s="6"/>
      <c r="BG15495" s="6"/>
    </row>
    <row r="15496" spans="34:59" x14ac:dyDescent="0.25">
      <c r="AH15496" s="10"/>
      <c r="AI15496" s="6"/>
      <c r="AJ15496" s="10"/>
      <c r="AK15496" s="10"/>
      <c r="AL15496" s="10"/>
      <c r="AM15496" s="10"/>
      <c r="AN15496" s="10"/>
      <c r="AO15496" s="10"/>
      <c r="AP15496" s="10"/>
      <c r="AQ15496" s="10"/>
      <c r="AR15496" s="10"/>
      <c r="AS15496" s="10"/>
      <c r="AT15496" s="10"/>
      <c r="AU15496" s="10"/>
      <c r="AV15496" s="10"/>
      <c r="AW15496" s="10"/>
      <c r="AX15496" s="10"/>
      <c r="AY15496" s="10"/>
      <c r="AZ15496" s="10"/>
      <c r="BA15496" s="10"/>
      <c r="BB15496" s="10"/>
      <c r="BC15496" s="10"/>
      <c r="BD15496" s="10"/>
      <c r="BE15496" s="10"/>
      <c r="BF15496" s="10"/>
      <c r="BG15496" s="6"/>
    </row>
    <row r="15497" spans="34:59" x14ac:dyDescent="0.25">
      <c r="AH15497" s="6"/>
      <c r="AI15497" s="6"/>
      <c r="AJ15497" s="6"/>
      <c r="AK15497" s="6"/>
      <c r="AL15497" s="6"/>
      <c r="AM15497" s="6"/>
      <c r="AN15497" s="6"/>
      <c r="AO15497" s="6"/>
      <c r="AP15497" s="6"/>
      <c r="AQ15497" s="6"/>
      <c r="AR15497" s="6"/>
      <c r="AS15497" s="6"/>
      <c r="AT15497" s="6"/>
      <c r="AU15497" s="6"/>
      <c r="AV15497" s="6"/>
      <c r="AW15497" s="6"/>
      <c r="AX15497" s="6"/>
      <c r="AY15497" s="6"/>
      <c r="AZ15497" s="6"/>
      <c r="BA15497" s="6"/>
      <c r="BB15497" s="6"/>
      <c r="BC15497" s="6"/>
      <c r="BD15497" s="6"/>
      <c r="BE15497" s="6"/>
      <c r="BF15497" s="6"/>
      <c r="BG15497" s="10"/>
    </row>
    <row r="15498" spans="34:59" x14ac:dyDescent="0.25">
      <c r="AH15498" s="10"/>
      <c r="AI15498" s="6"/>
    </row>
    <row r="15499" spans="34:59" x14ac:dyDescent="0.25">
      <c r="AH15499" s="6"/>
      <c r="AI15499" s="6"/>
      <c r="AJ15499" s="6"/>
      <c r="AK15499" s="6"/>
      <c r="AL15499" s="6"/>
      <c r="AM15499" s="6"/>
      <c r="AN15499" s="6"/>
      <c r="AO15499" s="6"/>
      <c r="AP15499" s="6"/>
      <c r="AQ15499" s="6"/>
      <c r="AR15499" s="6"/>
      <c r="AS15499" s="6"/>
      <c r="AT15499" s="6"/>
      <c r="AU15499" s="6"/>
      <c r="AV15499" s="6"/>
      <c r="AW15499" s="6"/>
      <c r="AX15499" s="6"/>
      <c r="AY15499" s="6"/>
      <c r="AZ15499" s="6"/>
      <c r="BA15499" s="6"/>
      <c r="BB15499" s="6"/>
      <c r="BC15499" s="6"/>
      <c r="BD15499" s="6"/>
      <c r="BE15499" s="6"/>
      <c r="BF15499" s="6"/>
      <c r="BG15499" s="6"/>
    </row>
    <row r="15500" spans="34:59" x14ac:dyDescent="0.25">
      <c r="AH15500" s="10"/>
      <c r="AI15500" s="6"/>
      <c r="AJ15500" s="10"/>
      <c r="AK15500" s="10"/>
      <c r="AL15500" s="10"/>
      <c r="AM15500" s="10"/>
      <c r="AN15500" s="10"/>
      <c r="AO15500" s="10"/>
      <c r="AP15500" s="10"/>
      <c r="AQ15500" s="10"/>
      <c r="AR15500" s="10"/>
      <c r="AS15500" s="10"/>
      <c r="AT15500" s="10"/>
      <c r="AU15500" s="10"/>
      <c r="AV15500" s="10"/>
      <c r="AW15500" s="10"/>
      <c r="AX15500" s="10"/>
      <c r="AY15500" s="10"/>
      <c r="AZ15500" s="10"/>
      <c r="BA15500" s="10"/>
      <c r="BB15500" s="10"/>
      <c r="BC15500" s="10"/>
      <c r="BD15500" s="10"/>
      <c r="BE15500" s="10"/>
      <c r="BF15500" s="10"/>
      <c r="BG15500" s="6"/>
    </row>
    <row r="15501" spans="34:59" x14ac:dyDescent="0.25">
      <c r="AH15501" s="6"/>
      <c r="AI15501" s="6"/>
      <c r="AJ15501" s="6"/>
      <c r="AK15501" s="6"/>
      <c r="AL15501" s="6"/>
      <c r="AM15501" s="6"/>
      <c r="AN15501" s="6"/>
      <c r="AO15501" s="6"/>
      <c r="AP15501" s="6"/>
      <c r="AQ15501" s="6"/>
      <c r="AR15501" s="6"/>
      <c r="AS15501" s="6"/>
      <c r="AT15501" s="6"/>
      <c r="AU15501" s="6"/>
      <c r="AV15501" s="6"/>
      <c r="AW15501" s="6"/>
      <c r="AX15501" s="6"/>
      <c r="AY15501" s="6"/>
      <c r="AZ15501" s="6"/>
      <c r="BA15501" s="6"/>
      <c r="BB15501" s="6"/>
      <c r="BC15501" s="6"/>
      <c r="BD15501" s="6"/>
      <c r="BE15501" s="6"/>
      <c r="BF15501" s="6"/>
      <c r="BG15501" s="10"/>
    </row>
    <row r="15502" spans="34:59" x14ac:dyDescent="0.25">
      <c r="AH15502" s="10"/>
      <c r="AI15502" s="6"/>
    </row>
    <row r="15503" spans="34:59" x14ac:dyDescent="0.25">
      <c r="AH15503" s="6"/>
      <c r="AI15503" s="6"/>
      <c r="AJ15503" s="6"/>
      <c r="AK15503" s="6"/>
      <c r="AL15503" s="6"/>
      <c r="AM15503" s="6"/>
      <c r="AN15503" s="6"/>
      <c r="AO15503" s="6"/>
      <c r="AP15503" s="6"/>
      <c r="AQ15503" s="6"/>
      <c r="AR15503" s="6"/>
      <c r="AS15503" s="6"/>
      <c r="AT15503" s="6"/>
      <c r="AU15503" s="6"/>
      <c r="AV15503" s="6"/>
      <c r="AW15503" s="6"/>
      <c r="AX15503" s="6"/>
      <c r="AY15503" s="6"/>
      <c r="AZ15503" s="6"/>
      <c r="BA15503" s="6"/>
      <c r="BB15503" s="6"/>
      <c r="BC15503" s="6"/>
      <c r="BD15503" s="6"/>
      <c r="BE15503" s="6"/>
      <c r="BF15503" s="6"/>
      <c r="BG15503" s="6"/>
    </row>
    <row r="15504" spans="34:59" x14ac:dyDescent="0.25">
      <c r="AH15504" s="10"/>
      <c r="AI15504" s="6"/>
      <c r="AJ15504" s="10"/>
      <c r="AK15504" s="10"/>
      <c r="AL15504" s="10"/>
      <c r="AM15504" s="10"/>
      <c r="AN15504" s="10"/>
      <c r="AO15504" s="10"/>
      <c r="AP15504" s="10"/>
      <c r="AQ15504" s="10"/>
      <c r="AR15504" s="10"/>
      <c r="AS15504" s="10"/>
      <c r="AT15504" s="10"/>
      <c r="AU15504" s="10"/>
      <c r="AV15504" s="10"/>
      <c r="AW15504" s="10"/>
      <c r="AX15504" s="10"/>
      <c r="AY15504" s="10"/>
      <c r="AZ15504" s="10"/>
      <c r="BA15504" s="10"/>
      <c r="BB15504" s="10"/>
      <c r="BC15504" s="10"/>
      <c r="BD15504" s="10"/>
      <c r="BE15504" s="10"/>
      <c r="BF15504" s="10"/>
      <c r="BG15504" s="6"/>
    </row>
    <row r="15505" spans="34:59" x14ac:dyDescent="0.25">
      <c r="AH15505" s="6"/>
      <c r="AI15505" s="6"/>
      <c r="AJ15505" s="6"/>
      <c r="AK15505" s="6"/>
      <c r="AL15505" s="6"/>
      <c r="AM15505" s="6"/>
      <c r="AN15505" s="6"/>
      <c r="AO15505" s="6"/>
      <c r="AP15505" s="6"/>
      <c r="AQ15505" s="6"/>
      <c r="AR15505" s="6"/>
      <c r="AS15505" s="6"/>
      <c r="AT15505" s="6"/>
      <c r="AU15505" s="6"/>
      <c r="AV15505" s="6"/>
      <c r="AW15505" s="6"/>
      <c r="AX15505" s="6"/>
      <c r="AY15505" s="6"/>
      <c r="AZ15505" s="6"/>
      <c r="BA15505" s="6"/>
      <c r="BB15505" s="6"/>
      <c r="BC15505" s="6"/>
      <c r="BD15505" s="6"/>
      <c r="BE15505" s="6"/>
      <c r="BF15505" s="6"/>
      <c r="BG15505" s="10"/>
    </row>
    <row r="15506" spans="34:59" x14ac:dyDescent="0.25">
      <c r="AH15506" s="10"/>
      <c r="AI15506" s="6"/>
    </row>
    <row r="15507" spans="34:59" x14ac:dyDescent="0.25">
      <c r="AH15507" s="6"/>
      <c r="AI15507" s="6"/>
      <c r="AJ15507" s="6"/>
      <c r="AK15507" s="6"/>
      <c r="AL15507" s="6"/>
      <c r="AM15507" s="6"/>
      <c r="AN15507" s="6"/>
      <c r="AO15507" s="6"/>
      <c r="AP15507" s="6"/>
      <c r="AQ15507" s="6"/>
      <c r="AR15507" s="6"/>
      <c r="AS15507" s="6"/>
      <c r="AT15507" s="6"/>
      <c r="AU15507" s="6"/>
      <c r="AV15507" s="6"/>
      <c r="AW15507" s="6"/>
      <c r="AX15507" s="6"/>
      <c r="AY15507" s="6"/>
      <c r="AZ15507" s="6"/>
      <c r="BA15507" s="6"/>
      <c r="BB15507" s="6"/>
      <c r="BC15507" s="6"/>
      <c r="BD15507" s="6"/>
      <c r="BE15507" s="6"/>
      <c r="BF15507" s="6"/>
      <c r="BG15507" s="6"/>
    </row>
    <row r="15508" spans="34:59" x14ac:dyDescent="0.25">
      <c r="AH15508" s="10"/>
      <c r="AI15508" s="6"/>
      <c r="AJ15508" s="10"/>
      <c r="AK15508" s="10"/>
      <c r="AL15508" s="10"/>
      <c r="AM15508" s="10"/>
      <c r="AN15508" s="10"/>
      <c r="AO15508" s="10"/>
      <c r="AP15508" s="10"/>
      <c r="AQ15508" s="10"/>
      <c r="AR15508" s="10"/>
      <c r="AS15508" s="10"/>
      <c r="AT15508" s="10"/>
      <c r="AU15508" s="10"/>
      <c r="AV15508" s="10"/>
      <c r="AW15508" s="10"/>
      <c r="AX15508" s="10"/>
      <c r="AY15508" s="10"/>
      <c r="AZ15508" s="10"/>
      <c r="BA15508" s="10"/>
      <c r="BB15508" s="10"/>
      <c r="BC15508" s="10"/>
      <c r="BD15508" s="10"/>
      <c r="BE15508" s="10"/>
      <c r="BF15508" s="10"/>
      <c r="BG15508" s="6"/>
    </row>
    <row r="15510" spans="34:59" x14ac:dyDescent="0.25">
      <c r="AH15510" s="10"/>
      <c r="AI15510" s="6"/>
    </row>
    <row r="15511" spans="34:59" x14ac:dyDescent="0.25">
      <c r="AH15511" s="6"/>
      <c r="AI15511" s="6"/>
      <c r="AJ15511" s="6"/>
      <c r="AK15511" s="6"/>
      <c r="AL15511" s="6"/>
      <c r="AM15511" s="6"/>
      <c r="AN15511" s="6"/>
      <c r="AO15511" s="6"/>
      <c r="AP15511" s="6"/>
      <c r="AQ15511" s="6"/>
      <c r="AR15511" s="6"/>
      <c r="AS15511" s="6"/>
      <c r="AT15511" s="6"/>
      <c r="AU15511" s="6"/>
      <c r="AV15511" s="6"/>
      <c r="AW15511" s="6"/>
      <c r="AX15511" s="6"/>
      <c r="AY15511" s="6"/>
      <c r="AZ15511" s="6"/>
      <c r="BA15511" s="6"/>
      <c r="BB15511" s="6"/>
      <c r="BC15511" s="6"/>
      <c r="BD15511" s="6"/>
      <c r="BE15511" s="6"/>
      <c r="BF15511" s="6"/>
      <c r="BG15511" s="6"/>
    </row>
    <row r="15512" spans="34:59" x14ac:dyDescent="0.25">
      <c r="AH15512" s="10"/>
      <c r="AI15512" s="6"/>
      <c r="AJ15512" s="10"/>
      <c r="AK15512" s="10"/>
      <c r="AL15512" s="10"/>
      <c r="AM15512" s="10"/>
      <c r="AN15512" s="10"/>
      <c r="AO15512" s="10"/>
      <c r="AP15512" s="10"/>
      <c r="AQ15512" s="10"/>
      <c r="AR15512" s="10"/>
      <c r="AS15512" s="10"/>
      <c r="AT15512" s="10"/>
      <c r="AU15512" s="10"/>
      <c r="AV15512" s="10"/>
      <c r="AW15512" s="10"/>
      <c r="AX15512" s="10"/>
      <c r="AY15512" s="10"/>
      <c r="AZ15512" s="10"/>
      <c r="BA15512" s="10"/>
      <c r="BB15512" s="10"/>
      <c r="BC15512" s="10"/>
      <c r="BD15512" s="10"/>
      <c r="BE15512" s="10"/>
      <c r="BF15512" s="10"/>
      <c r="BG15512" s="6"/>
    </row>
    <row r="15513" spans="34:59" x14ac:dyDescent="0.25">
      <c r="AH15513" s="6"/>
      <c r="AI15513" s="6"/>
      <c r="AJ15513" s="6"/>
      <c r="AK15513" s="6"/>
      <c r="AL15513" s="6"/>
      <c r="AM15513" s="6"/>
      <c r="AN15513" s="6"/>
      <c r="AO15513" s="6"/>
      <c r="AP15513" s="6"/>
      <c r="AQ15513" s="6"/>
      <c r="AR15513" s="6"/>
      <c r="AS15513" s="6"/>
      <c r="AT15513" s="6"/>
      <c r="AU15513" s="6"/>
      <c r="AV15513" s="6"/>
      <c r="AW15513" s="6"/>
      <c r="AX15513" s="6"/>
      <c r="AY15513" s="6"/>
      <c r="AZ15513" s="6"/>
      <c r="BA15513" s="6"/>
      <c r="BB15513" s="6"/>
      <c r="BC15513" s="6"/>
      <c r="BD15513" s="6"/>
      <c r="BE15513" s="6"/>
      <c r="BF15513" s="6"/>
      <c r="BG15513" s="10"/>
    </row>
    <row r="15514" spans="34:59" x14ac:dyDescent="0.25">
      <c r="AH15514" s="10"/>
      <c r="AI15514" s="6"/>
    </row>
    <row r="15515" spans="34:59" x14ac:dyDescent="0.25">
      <c r="AH15515" s="6"/>
      <c r="AI15515" s="6"/>
      <c r="AJ15515" s="6"/>
      <c r="AK15515" s="6"/>
      <c r="AL15515" s="6"/>
      <c r="AM15515" s="6"/>
      <c r="AN15515" s="6"/>
      <c r="AO15515" s="6"/>
      <c r="AP15515" s="6"/>
      <c r="AQ15515" s="6"/>
      <c r="AR15515" s="6"/>
      <c r="AS15515" s="6"/>
      <c r="AT15515" s="6"/>
      <c r="AU15515" s="6"/>
      <c r="AV15515" s="6"/>
      <c r="AW15515" s="6"/>
      <c r="AX15515" s="6"/>
      <c r="AY15515" s="6"/>
      <c r="AZ15515" s="6"/>
      <c r="BA15515" s="6"/>
      <c r="BB15515" s="6"/>
      <c r="BC15515" s="6"/>
      <c r="BD15515" s="6"/>
      <c r="BE15515" s="6"/>
      <c r="BF15515" s="6"/>
      <c r="BG15515" s="6"/>
    </row>
    <row r="15516" spans="34:59" x14ac:dyDescent="0.25">
      <c r="AH15516" s="10"/>
      <c r="AI15516" s="6"/>
      <c r="AJ15516" s="10"/>
      <c r="AK15516" s="10"/>
      <c r="AL15516" s="10"/>
      <c r="AM15516" s="10"/>
      <c r="AN15516" s="10"/>
      <c r="AO15516" s="10"/>
      <c r="AP15516" s="10"/>
      <c r="AQ15516" s="10"/>
      <c r="AR15516" s="10"/>
      <c r="AS15516" s="10"/>
      <c r="AT15516" s="10"/>
      <c r="AU15516" s="10"/>
      <c r="AV15516" s="10"/>
      <c r="AW15516" s="10"/>
      <c r="AX15516" s="10"/>
      <c r="AY15516" s="10"/>
      <c r="AZ15516" s="10"/>
      <c r="BA15516" s="10"/>
      <c r="BB15516" s="10"/>
      <c r="BC15516" s="10"/>
      <c r="BD15516" s="10"/>
      <c r="BE15516" s="10"/>
      <c r="BF15516" s="10"/>
      <c r="BG15516" s="6"/>
    </row>
    <row r="15517" spans="34:59" x14ac:dyDescent="0.25">
      <c r="AH15517" s="6"/>
      <c r="AI15517" s="6"/>
      <c r="AJ15517" s="6"/>
      <c r="AK15517" s="6"/>
      <c r="AL15517" s="6"/>
      <c r="AM15517" s="6"/>
      <c r="AN15517" s="6"/>
      <c r="AO15517" s="6"/>
      <c r="AP15517" s="6"/>
      <c r="AQ15517" s="6"/>
      <c r="AR15517" s="6"/>
      <c r="AS15517" s="6"/>
      <c r="AT15517" s="6"/>
      <c r="AU15517" s="6"/>
      <c r="AV15517" s="6"/>
      <c r="AW15517" s="6"/>
      <c r="AX15517" s="6"/>
      <c r="AY15517" s="6"/>
      <c r="AZ15517" s="6"/>
      <c r="BA15517" s="6"/>
      <c r="BB15517" s="6"/>
      <c r="BC15517" s="6"/>
      <c r="BD15517" s="6"/>
      <c r="BE15517" s="6"/>
      <c r="BF15517" s="6"/>
      <c r="BG15517" s="10"/>
    </row>
    <row r="15518" spans="34:59" x14ac:dyDescent="0.25">
      <c r="AH15518" s="10"/>
      <c r="AI15518" s="6"/>
    </row>
    <row r="15519" spans="34:59" x14ac:dyDescent="0.25">
      <c r="AH15519" s="6"/>
      <c r="AI15519" s="6"/>
      <c r="AJ15519" s="6"/>
      <c r="AK15519" s="6"/>
      <c r="AL15519" s="6"/>
      <c r="AM15519" s="6"/>
      <c r="AN15519" s="6"/>
      <c r="AO15519" s="6"/>
      <c r="AP15519" s="6"/>
      <c r="AQ15519" s="6"/>
      <c r="AR15519" s="6"/>
      <c r="AS15519" s="6"/>
      <c r="AT15519" s="6"/>
      <c r="AU15519" s="6"/>
      <c r="AV15519" s="6"/>
      <c r="AW15519" s="6"/>
      <c r="AX15519" s="6"/>
      <c r="AY15519" s="6"/>
      <c r="AZ15519" s="6"/>
      <c r="BA15519" s="6"/>
      <c r="BB15519" s="6"/>
      <c r="BC15519" s="6"/>
      <c r="BD15519" s="6"/>
      <c r="BE15519" s="6"/>
      <c r="BF15519" s="6"/>
      <c r="BG15519" s="6"/>
    </row>
    <row r="15520" spans="34:59" x14ac:dyDescent="0.25">
      <c r="AH15520" s="10"/>
      <c r="AI15520" s="6"/>
      <c r="AJ15520" s="10"/>
      <c r="AK15520" s="10"/>
      <c r="AL15520" s="10"/>
      <c r="AM15520" s="10"/>
      <c r="AN15520" s="10"/>
      <c r="AO15520" s="10"/>
      <c r="AP15520" s="10"/>
      <c r="AQ15520" s="10"/>
      <c r="AR15520" s="10"/>
      <c r="AS15520" s="10"/>
      <c r="AT15520" s="10"/>
      <c r="AU15520" s="10"/>
      <c r="AV15520" s="10"/>
      <c r="AW15520" s="10"/>
      <c r="AX15520" s="10"/>
      <c r="AY15520" s="10"/>
      <c r="AZ15520" s="10"/>
      <c r="BA15520" s="10"/>
      <c r="BB15520" s="10"/>
      <c r="BC15520" s="10"/>
      <c r="BD15520" s="10"/>
      <c r="BE15520" s="10"/>
      <c r="BF15520" s="10"/>
      <c r="BG15520" s="6"/>
    </row>
    <row r="15521" spans="34:59" x14ac:dyDescent="0.25">
      <c r="AH15521" s="6"/>
      <c r="AI15521" s="6"/>
      <c r="AJ15521" s="6"/>
      <c r="AK15521" s="6"/>
      <c r="AL15521" s="6"/>
      <c r="AM15521" s="6"/>
      <c r="AN15521" s="6"/>
      <c r="AO15521" s="6"/>
      <c r="AP15521" s="6"/>
      <c r="AQ15521" s="6"/>
      <c r="AR15521" s="6"/>
      <c r="AS15521" s="6"/>
      <c r="AT15521" s="6"/>
      <c r="AU15521" s="6"/>
      <c r="AV15521" s="6"/>
      <c r="AW15521" s="6"/>
      <c r="AX15521" s="6"/>
      <c r="AY15521" s="6"/>
      <c r="AZ15521" s="6"/>
      <c r="BA15521" s="6"/>
      <c r="BB15521" s="6"/>
      <c r="BC15521" s="6"/>
      <c r="BD15521" s="6"/>
      <c r="BE15521" s="6"/>
      <c r="BF15521" s="6"/>
      <c r="BG15521" s="10"/>
    </row>
    <row r="15522" spans="34:59" x14ac:dyDescent="0.25">
      <c r="AH15522" s="10"/>
      <c r="AI15522" s="6"/>
    </row>
    <row r="15523" spans="34:59" x14ac:dyDescent="0.25">
      <c r="AH15523" s="6"/>
      <c r="AI15523" s="6"/>
      <c r="AJ15523" s="6"/>
      <c r="AK15523" s="6"/>
      <c r="AL15523" s="6"/>
      <c r="AM15523" s="6"/>
      <c r="AN15523" s="6"/>
      <c r="AO15523" s="6"/>
      <c r="AP15523" s="6"/>
      <c r="AQ15523" s="6"/>
      <c r="AR15523" s="6"/>
      <c r="AS15523" s="6"/>
      <c r="AT15523" s="6"/>
      <c r="AU15523" s="6"/>
      <c r="AV15523" s="6"/>
      <c r="AW15523" s="6"/>
      <c r="AX15523" s="6"/>
      <c r="AY15523" s="6"/>
      <c r="AZ15523" s="6"/>
      <c r="BA15523" s="6"/>
      <c r="BB15523" s="6"/>
      <c r="BC15523" s="6"/>
      <c r="BD15523" s="6"/>
      <c r="BE15523" s="6"/>
      <c r="BF15523" s="6"/>
      <c r="BG15523" s="6"/>
    </row>
    <row r="15524" spans="34:59" x14ac:dyDescent="0.25">
      <c r="AH15524" s="10"/>
      <c r="AI15524" s="6"/>
      <c r="AJ15524" s="10"/>
      <c r="AK15524" s="10"/>
      <c r="AL15524" s="10"/>
      <c r="AM15524" s="10"/>
      <c r="AN15524" s="10"/>
      <c r="AO15524" s="10"/>
      <c r="AP15524" s="10"/>
      <c r="AQ15524" s="10"/>
      <c r="AR15524" s="10"/>
      <c r="AS15524" s="10"/>
      <c r="AT15524" s="10"/>
      <c r="AU15524" s="10"/>
      <c r="AV15524" s="10"/>
      <c r="AW15524" s="10"/>
      <c r="AX15524" s="10"/>
      <c r="AY15524" s="10"/>
      <c r="AZ15524" s="10"/>
      <c r="BA15524" s="10"/>
      <c r="BB15524" s="10"/>
      <c r="BC15524" s="10"/>
      <c r="BD15524" s="10"/>
      <c r="BE15524" s="10"/>
      <c r="BF15524" s="10"/>
      <c r="BG15524" s="6"/>
    </row>
    <row r="15526" spans="34:59" x14ac:dyDescent="0.25">
      <c r="AH15526" s="10"/>
      <c r="AI15526" s="6"/>
    </row>
    <row r="15527" spans="34:59" x14ac:dyDescent="0.25">
      <c r="AH15527" s="6"/>
      <c r="AI15527" s="6"/>
      <c r="AJ15527" s="6"/>
      <c r="AK15527" s="6"/>
      <c r="AL15527" s="6"/>
      <c r="AM15527" s="6"/>
      <c r="AN15527" s="6"/>
      <c r="AO15527" s="6"/>
      <c r="AP15527" s="6"/>
      <c r="AQ15527" s="6"/>
      <c r="AR15527" s="6"/>
      <c r="AS15527" s="6"/>
      <c r="AT15527" s="6"/>
      <c r="AU15527" s="6"/>
      <c r="AV15527" s="6"/>
      <c r="AW15527" s="6"/>
      <c r="AX15527" s="6"/>
      <c r="AY15527" s="6"/>
      <c r="AZ15527" s="6"/>
      <c r="BA15527" s="6"/>
      <c r="BB15527" s="6"/>
      <c r="BC15527" s="6"/>
      <c r="BD15527" s="6"/>
      <c r="BE15527" s="6"/>
      <c r="BF15527" s="6"/>
      <c r="BG15527" s="6"/>
    </row>
    <row r="15528" spans="34:59" x14ac:dyDescent="0.25">
      <c r="AH15528" s="10"/>
      <c r="AI15528" s="6"/>
      <c r="AJ15528" s="10"/>
      <c r="AK15528" s="10"/>
      <c r="AL15528" s="10"/>
      <c r="AM15528" s="10"/>
      <c r="AN15528" s="10"/>
      <c r="AO15528" s="10"/>
      <c r="AP15528" s="10"/>
      <c r="AQ15528" s="10"/>
      <c r="AR15528" s="10"/>
      <c r="AS15528" s="10"/>
      <c r="AT15528" s="10"/>
      <c r="AU15528" s="10"/>
      <c r="AV15528" s="10"/>
      <c r="AW15528" s="10"/>
      <c r="AX15528" s="10"/>
      <c r="AY15528" s="10"/>
      <c r="AZ15528" s="10"/>
      <c r="BA15528" s="10"/>
      <c r="BB15528" s="10"/>
      <c r="BC15528" s="10"/>
      <c r="BD15528" s="10"/>
      <c r="BE15528" s="10"/>
      <c r="BF15528" s="10"/>
      <c r="BG15528" s="6"/>
    </row>
    <row r="15529" spans="34:59" x14ac:dyDescent="0.25">
      <c r="AH15529" s="6"/>
      <c r="AI15529" s="6"/>
      <c r="AJ15529" s="6"/>
      <c r="AK15529" s="6"/>
      <c r="AL15529" s="6"/>
      <c r="AM15529" s="6"/>
      <c r="AN15529" s="6"/>
      <c r="AO15529" s="6"/>
      <c r="AP15529" s="6"/>
      <c r="AQ15529" s="6"/>
      <c r="AR15529" s="6"/>
      <c r="AS15529" s="6"/>
      <c r="AT15529" s="6"/>
      <c r="AU15529" s="6"/>
      <c r="AV15529" s="6"/>
      <c r="AW15529" s="6"/>
      <c r="AX15529" s="6"/>
      <c r="AY15529" s="6"/>
      <c r="AZ15529" s="6"/>
      <c r="BA15529" s="6"/>
      <c r="BB15529" s="6"/>
      <c r="BC15529" s="6"/>
      <c r="BD15529" s="6"/>
      <c r="BE15529" s="6"/>
      <c r="BF15529" s="6"/>
      <c r="BG15529" s="10"/>
    </row>
    <row r="15530" spans="34:59" x14ac:dyDescent="0.25">
      <c r="AH15530" s="10"/>
      <c r="AI15530" s="6"/>
    </row>
    <row r="15531" spans="34:59" x14ac:dyDescent="0.25">
      <c r="AH15531" s="6"/>
      <c r="AI15531" s="6"/>
      <c r="AJ15531" s="6"/>
      <c r="AK15531" s="6"/>
      <c r="AL15531" s="6"/>
      <c r="AM15531" s="6"/>
      <c r="AN15531" s="6"/>
      <c r="AO15531" s="6"/>
      <c r="AP15531" s="6"/>
      <c r="AQ15531" s="6"/>
      <c r="AR15531" s="6"/>
      <c r="AS15531" s="6"/>
      <c r="AT15531" s="6"/>
      <c r="AU15531" s="6"/>
      <c r="AV15531" s="6"/>
      <c r="AW15531" s="6"/>
      <c r="AX15531" s="6"/>
      <c r="AY15531" s="6"/>
      <c r="AZ15531" s="6"/>
      <c r="BA15531" s="6"/>
      <c r="BB15531" s="6"/>
      <c r="BC15531" s="6"/>
      <c r="BD15531" s="6"/>
      <c r="BE15531" s="6"/>
      <c r="BF15531" s="6"/>
      <c r="BG15531" s="6"/>
    </row>
    <row r="15532" spans="34:59" x14ac:dyDescent="0.25">
      <c r="AH15532" s="10"/>
      <c r="AI15532" s="6"/>
      <c r="AJ15532" s="10"/>
      <c r="AK15532" s="10"/>
      <c r="AL15532" s="10"/>
      <c r="AM15532" s="10"/>
      <c r="AN15532" s="10"/>
      <c r="AO15532" s="10"/>
      <c r="AP15532" s="10"/>
      <c r="AQ15532" s="10"/>
      <c r="AR15532" s="10"/>
      <c r="AS15532" s="10"/>
      <c r="AT15532" s="10"/>
      <c r="AU15532" s="10"/>
      <c r="AV15532" s="10"/>
      <c r="AW15532" s="10"/>
      <c r="AX15532" s="10"/>
      <c r="AY15532" s="10"/>
      <c r="AZ15532" s="10"/>
      <c r="BA15532" s="10"/>
      <c r="BB15532" s="10"/>
      <c r="BC15532" s="10"/>
      <c r="BD15532" s="10"/>
      <c r="BE15532" s="10"/>
      <c r="BF15532" s="10"/>
      <c r="BG15532" s="6"/>
    </row>
    <row r="15533" spans="34:59" x14ac:dyDescent="0.25">
      <c r="AH15533" s="6"/>
      <c r="AI15533" s="6"/>
      <c r="AJ15533" s="6"/>
      <c r="AK15533" s="6"/>
      <c r="AL15533" s="6"/>
      <c r="AM15533" s="6"/>
      <c r="AN15533" s="6"/>
      <c r="AO15533" s="6"/>
      <c r="AP15533" s="6"/>
      <c r="AQ15533" s="6"/>
      <c r="AR15533" s="6"/>
      <c r="AS15533" s="6"/>
      <c r="AT15533" s="6"/>
      <c r="AU15533" s="6"/>
      <c r="AV15533" s="6"/>
      <c r="AW15533" s="6"/>
      <c r="AX15533" s="6"/>
      <c r="AY15533" s="6"/>
      <c r="AZ15533" s="6"/>
      <c r="BA15533" s="6"/>
      <c r="BB15533" s="6"/>
      <c r="BC15533" s="6"/>
      <c r="BD15533" s="6"/>
      <c r="BE15533" s="6"/>
      <c r="BF15533" s="6"/>
      <c r="BG15533" s="10"/>
    </row>
    <row r="15534" spans="34:59" x14ac:dyDescent="0.25">
      <c r="AH15534" s="10"/>
      <c r="AI15534" s="6"/>
    </row>
    <row r="15535" spans="34:59" x14ac:dyDescent="0.25">
      <c r="AH15535" s="6"/>
      <c r="AI15535" s="6"/>
      <c r="AJ15535" s="6"/>
      <c r="AK15535" s="6"/>
      <c r="AL15535" s="6"/>
      <c r="AM15535" s="6"/>
      <c r="AN15535" s="6"/>
      <c r="AO15535" s="6"/>
      <c r="AP15535" s="6"/>
      <c r="AQ15535" s="6"/>
      <c r="AR15535" s="6"/>
      <c r="AS15535" s="6"/>
      <c r="AT15535" s="6"/>
      <c r="AU15535" s="6"/>
      <c r="AV15535" s="6"/>
      <c r="AW15535" s="6"/>
      <c r="AX15535" s="6"/>
      <c r="AY15535" s="6"/>
      <c r="AZ15535" s="6"/>
      <c r="BA15535" s="6"/>
      <c r="BB15535" s="6"/>
      <c r="BC15535" s="6"/>
      <c r="BD15535" s="6"/>
      <c r="BE15535" s="6"/>
      <c r="BF15535" s="6"/>
      <c r="BG15535" s="6"/>
    </row>
    <row r="15536" spans="34:59" x14ac:dyDescent="0.25">
      <c r="AH15536" s="10"/>
      <c r="AI15536" s="6"/>
      <c r="AJ15536" s="10"/>
      <c r="AK15536" s="10"/>
      <c r="AL15536" s="10"/>
      <c r="AM15536" s="10"/>
      <c r="AN15536" s="10"/>
      <c r="AO15536" s="10"/>
      <c r="AP15536" s="10"/>
      <c r="AQ15536" s="10"/>
      <c r="AR15536" s="10"/>
      <c r="AS15536" s="10"/>
      <c r="AT15536" s="10"/>
      <c r="AU15536" s="10"/>
      <c r="AV15536" s="10"/>
      <c r="AW15536" s="10"/>
      <c r="AX15536" s="10"/>
      <c r="AY15536" s="10"/>
      <c r="AZ15536" s="10"/>
      <c r="BA15536" s="10"/>
      <c r="BB15536" s="10"/>
      <c r="BC15536" s="10"/>
      <c r="BD15536" s="10"/>
      <c r="BE15536" s="10"/>
      <c r="BF15536" s="10"/>
      <c r="BG15536" s="6"/>
    </row>
    <row r="15537" spans="34:59" x14ac:dyDescent="0.25">
      <c r="AH15537" s="6"/>
      <c r="AI15537" s="6"/>
      <c r="AJ15537" s="6"/>
      <c r="AK15537" s="6"/>
      <c r="AL15537" s="6"/>
      <c r="AM15537" s="6"/>
      <c r="AN15537" s="6"/>
      <c r="AO15537" s="6"/>
      <c r="AP15537" s="6"/>
      <c r="AQ15537" s="6"/>
      <c r="AR15537" s="6"/>
      <c r="AS15537" s="6"/>
      <c r="AT15537" s="6"/>
      <c r="AU15537" s="6"/>
      <c r="AV15537" s="6"/>
      <c r="AW15537" s="6"/>
      <c r="AX15537" s="6"/>
      <c r="AY15537" s="6"/>
      <c r="AZ15537" s="6"/>
      <c r="BA15537" s="6"/>
      <c r="BB15537" s="6"/>
      <c r="BC15537" s="6"/>
      <c r="BD15537" s="6"/>
      <c r="BE15537" s="6"/>
      <c r="BF15537" s="6"/>
      <c r="BG15537" s="10"/>
    </row>
    <row r="15538" spans="34:59" x14ac:dyDescent="0.25">
      <c r="AH15538" s="10"/>
      <c r="AI15538" s="6"/>
    </row>
    <row r="15539" spans="34:59" x14ac:dyDescent="0.25">
      <c r="AH15539" s="6"/>
      <c r="AI15539" s="6"/>
      <c r="AJ15539" s="6"/>
      <c r="AK15539" s="6"/>
      <c r="AL15539" s="6"/>
      <c r="AM15539" s="6"/>
      <c r="AN15539" s="6"/>
      <c r="AO15539" s="6"/>
      <c r="AP15539" s="6"/>
      <c r="AQ15539" s="6"/>
      <c r="AR15539" s="6"/>
      <c r="AS15539" s="6"/>
      <c r="AT15539" s="6"/>
      <c r="AU15539" s="6"/>
      <c r="AV15539" s="6"/>
      <c r="AW15539" s="6"/>
      <c r="AX15539" s="6"/>
      <c r="AY15539" s="6"/>
      <c r="AZ15539" s="6"/>
      <c r="BA15539" s="6"/>
      <c r="BB15539" s="6"/>
      <c r="BC15539" s="6"/>
      <c r="BD15539" s="6"/>
      <c r="BE15539" s="6"/>
      <c r="BF15539" s="6"/>
      <c r="BG15539" s="6"/>
    </row>
    <row r="15540" spans="34:59" x14ac:dyDescent="0.25">
      <c r="AH15540" s="10"/>
      <c r="AI15540" s="6"/>
      <c r="AJ15540" s="10"/>
      <c r="AK15540" s="10"/>
      <c r="AL15540" s="10"/>
      <c r="AM15540" s="10"/>
      <c r="AN15540" s="10"/>
      <c r="AO15540" s="10"/>
      <c r="AP15540" s="10"/>
      <c r="AQ15540" s="10"/>
      <c r="AR15540" s="10"/>
      <c r="AS15540" s="10"/>
      <c r="AT15540" s="10"/>
      <c r="AU15540" s="10"/>
      <c r="AV15540" s="10"/>
      <c r="AW15540" s="10"/>
      <c r="AX15540" s="10"/>
      <c r="AY15540" s="10"/>
      <c r="AZ15540" s="10"/>
      <c r="BA15540" s="10"/>
      <c r="BB15540" s="10"/>
      <c r="BC15540" s="10"/>
      <c r="BD15540" s="10"/>
      <c r="BE15540" s="10"/>
      <c r="BF15540" s="10"/>
      <c r="BG15540" s="6"/>
    </row>
    <row r="15542" spans="34:59" x14ac:dyDescent="0.25">
      <c r="AH15542" s="10"/>
      <c r="AI15542" s="6"/>
    </row>
    <row r="15543" spans="34:59" x14ac:dyDescent="0.25">
      <c r="AH15543" s="6"/>
      <c r="AI15543" s="6"/>
      <c r="AJ15543" s="6"/>
      <c r="AK15543" s="6"/>
      <c r="AL15543" s="6"/>
      <c r="AM15543" s="6"/>
      <c r="AN15543" s="6"/>
      <c r="AO15543" s="6"/>
      <c r="AP15543" s="6"/>
      <c r="AQ15543" s="6"/>
      <c r="AR15543" s="6"/>
      <c r="AS15543" s="6"/>
      <c r="AT15543" s="6"/>
      <c r="AU15543" s="6"/>
      <c r="AV15543" s="6"/>
      <c r="AW15543" s="6"/>
      <c r="AX15543" s="6"/>
      <c r="AY15543" s="6"/>
      <c r="AZ15543" s="6"/>
      <c r="BA15543" s="6"/>
      <c r="BB15543" s="6"/>
      <c r="BC15543" s="6"/>
      <c r="BD15543" s="6"/>
      <c r="BE15543" s="6"/>
      <c r="BF15543" s="6"/>
      <c r="BG15543" s="6"/>
    </row>
    <row r="15544" spans="34:59" x14ac:dyDescent="0.25">
      <c r="AH15544" s="10"/>
      <c r="AI15544" s="6"/>
      <c r="AJ15544" s="10"/>
      <c r="AK15544" s="10"/>
      <c r="AL15544" s="10"/>
      <c r="AM15544" s="10"/>
      <c r="AN15544" s="10"/>
      <c r="AO15544" s="10"/>
      <c r="AP15544" s="10"/>
      <c r="AQ15544" s="10"/>
      <c r="AR15544" s="10"/>
      <c r="AS15544" s="10"/>
      <c r="AT15544" s="10"/>
      <c r="AU15544" s="10"/>
      <c r="AV15544" s="10"/>
      <c r="AW15544" s="10"/>
      <c r="AX15544" s="10"/>
      <c r="AY15544" s="10"/>
      <c r="AZ15544" s="10"/>
      <c r="BA15544" s="10"/>
      <c r="BB15544" s="10"/>
      <c r="BC15544" s="10"/>
      <c r="BD15544" s="10"/>
      <c r="BE15544" s="10"/>
      <c r="BF15544" s="10"/>
      <c r="BG15544" s="6"/>
    </row>
    <row r="15545" spans="34:59" x14ac:dyDescent="0.25">
      <c r="AH15545" s="6"/>
      <c r="AI15545" s="6"/>
      <c r="AJ15545" s="6"/>
      <c r="AK15545" s="6"/>
      <c r="AL15545" s="6"/>
      <c r="AM15545" s="6"/>
      <c r="AN15545" s="6"/>
      <c r="AO15545" s="6"/>
      <c r="AP15545" s="6"/>
      <c r="AQ15545" s="6"/>
      <c r="AR15545" s="6"/>
      <c r="AS15545" s="6"/>
      <c r="AT15545" s="6"/>
      <c r="AU15545" s="6"/>
      <c r="AV15545" s="6"/>
      <c r="AW15545" s="6"/>
      <c r="AX15545" s="6"/>
      <c r="AY15545" s="6"/>
      <c r="AZ15545" s="6"/>
      <c r="BA15545" s="6"/>
      <c r="BB15545" s="6"/>
      <c r="BC15545" s="6"/>
      <c r="BD15545" s="6"/>
      <c r="BE15545" s="6"/>
      <c r="BF15545" s="6"/>
      <c r="BG15545" s="10"/>
    </row>
    <row r="15546" spans="34:59" x14ac:dyDescent="0.25">
      <c r="AH15546" s="10"/>
      <c r="AI15546" s="6"/>
    </row>
    <row r="15547" spans="34:59" x14ac:dyDescent="0.25">
      <c r="AH15547" s="6"/>
      <c r="AI15547" s="6"/>
      <c r="AJ15547" s="6"/>
      <c r="AK15547" s="6"/>
      <c r="AL15547" s="6"/>
      <c r="AM15547" s="6"/>
      <c r="AN15547" s="6"/>
      <c r="AO15547" s="6"/>
      <c r="AP15547" s="6"/>
      <c r="AQ15547" s="6"/>
      <c r="AR15547" s="6"/>
      <c r="AS15547" s="6"/>
      <c r="AT15547" s="6"/>
      <c r="AU15547" s="6"/>
      <c r="AV15547" s="6"/>
      <c r="AW15547" s="6"/>
      <c r="AX15547" s="6"/>
      <c r="AY15547" s="6"/>
      <c r="AZ15547" s="6"/>
      <c r="BA15547" s="6"/>
      <c r="BB15547" s="6"/>
      <c r="BC15547" s="6"/>
      <c r="BD15547" s="6"/>
      <c r="BE15547" s="6"/>
      <c r="BF15547" s="6"/>
      <c r="BG15547" s="6"/>
    </row>
    <row r="15548" spans="34:59" x14ac:dyDescent="0.25">
      <c r="AH15548" s="10"/>
      <c r="AI15548" s="6"/>
      <c r="AJ15548" s="10"/>
      <c r="AK15548" s="10"/>
      <c r="AL15548" s="10"/>
      <c r="AM15548" s="10"/>
      <c r="AN15548" s="10"/>
      <c r="AO15548" s="10"/>
      <c r="AP15548" s="10"/>
      <c r="AQ15548" s="10"/>
      <c r="AR15548" s="10"/>
      <c r="AS15548" s="10"/>
      <c r="AT15548" s="10"/>
      <c r="AU15548" s="10"/>
      <c r="AV15548" s="10"/>
      <c r="AW15548" s="10"/>
      <c r="AX15548" s="10"/>
      <c r="AY15548" s="10"/>
      <c r="AZ15548" s="10"/>
      <c r="BA15548" s="10"/>
      <c r="BB15548" s="10"/>
      <c r="BC15548" s="10"/>
      <c r="BD15548" s="10"/>
      <c r="BE15548" s="10"/>
      <c r="BF15548" s="10"/>
      <c r="BG15548" s="6"/>
    </row>
    <row r="15549" spans="34:59" x14ac:dyDescent="0.25">
      <c r="AH15549" s="6"/>
      <c r="AI15549" s="6"/>
      <c r="AJ15549" s="6"/>
      <c r="AK15549" s="6"/>
      <c r="AL15549" s="6"/>
      <c r="AM15549" s="6"/>
      <c r="AN15549" s="6"/>
      <c r="AO15549" s="6"/>
      <c r="AP15549" s="6"/>
      <c r="AQ15549" s="6"/>
      <c r="AR15549" s="6"/>
      <c r="AS15549" s="6"/>
      <c r="AT15549" s="6"/>
      <c r="AU15549" s="6"/>
      <c r="AV15549" s="6"/>
      <c r="AW15549" s="6"/>
      <c r="AX15549" s="6"/>
      <c r="AY15549" s="6"/>
      <c r="AZ15549" s="6"/>
      <c r="BA15549" s="6"/>
      <c r="BB15549" s="6"/>
      <c r="BC15549" s="6"/>
      <c r="BD15549" s="6"/>
      <c r="BE15549" s="6"/>
      <c r="BF15549" s="6"/>
      <c r="BG15549" s="10"/>
    </row>
    <row r="15550" spans="34:59" x14ac:dyDescent="0.25">
      <c r="AH15550" s="10"/>
      <c r="AI15550" s="6"/>
    </row>
    <row r="15551" spans="34:59" x14ac:dyDescent="0.25">
      <c r="AH15551" s="6"/>
      <c r="AI15551" s="6"/>
      <c r="AJ15551" s="6"/>
      <c r="AK15551" s="6"/>
      <c r="AL15551" s="6"/>
      <c r="AM15551" s="6"/>
      <c r="AN15551" s="6"/>
      <c r="AO15551" s="6"/>
      <c r="AP15551" s="6"/>
      <c r="AQ15551" s="6"/>
      <c r="AR15551" s="6"/>
      <c r="AS15551" s="6"/>
      <c r="AT15551" s="6"/>
      <c r="AU15551" s="6"/>
      <c r="AV15551" s="6"/>
      <c r="AW15551" s="6"/>
      <c r="AX15551" s="6"/>
      <c r="AY15551" s="6"/>
      <c r="AZ15551" s="6"/>
      <c r="BA15551" s="6"/>
      <c r="BB15551" s="6"/>
      <c r="BC15551" s="6"/>
      <c r="BD15551" s="6"/>
      <c r="BE15551" s="6"/>
      <c r="BF15551" s="6"/>
      <c r="BG15551" s="6"/>
    </row>
    <row r="15552" spans="34:59" x14ac:dyDescent="0.25">
      <c r="AH15552" s="10"/>
      <c r="AI15552" s="6"/>
      <c r="AJ15552" s="10"/>
      <c r="AK15552" s="10"/>
      <c r="AL15552" s="10"/>
      <c r="AM15552" s="10"/>
      <c r="AN15552" s="10"/>
      <c r="AO15552" s="10"/>
      <c r="AP15552" s="10"/>
      <c r="AQ15552" s="10"/>
      <c r="AR15552" s="10"/>
      <c r="AS15552" s="10"/>
      <c r="AT15552" s="10"/>
      <c r="AU15552" s="10"/>
      <c r="AV15552" s="10"/>
      <c r="AW15552" s="10"/>
      <c r="AX15552" s="10"/>
      <c r="AY15552" s="10"/>
      <c r="AZ15552" s="10"/>
      <c r="BA15552" s="10"/>
      <c r="BB15552" s="10"/>
      <c r="BC15552" s="10"/>
      <c r="BD15552" s="10"/>
      <c r="BE15552" s="10"/>
      <c r="BF15552" s="10"/>
      <c r="BG15552" s="6"/>
    </row>
    <row r="15553" spans="34:59" x14ac:dyDescent="0.25">
      <c r="AH15553" s="6"/>
      <c r="AI15553" s="6"/>
      <c r="AJ15553" s="6"/>
      <c r="AK15553" s="6"/>
      <c r="AL15553" s="6"/>
      <c r="AM15553" s="6"/>
      <c r="AN15553" s="6"/>
      <c r="AO15553" s="6"/>
      <c r="AP15553" s="6"/>
      <c r="AQ15553" s="6"/>
      <c r="AR15553" s="6"/>
      <c r="AS15553" s="6"/>
      <c r="AT15553" s="6"/>
      <c r="AU15553" s="6"/>
      <c r="AV15553" s="6"/>
      <c r="AW15553" s="6"/>
      <c r="AX15553" s="6"/>
      <c r="AY15553" s="6"/>
      <c r="AZ15553" s="6"/>
      <c r="BA15553" s="6"/>
      <c r="BB15553" s="6"/>
      <c r="BC15553" s="6"/>
      <c r="BD15553" s="6"/>
      <c r="BE15553" s="6"/>
      <c r="BF15553" s="6"/>
      <c r="BG15553" s="10"/>
    </row>
    <row r="15554" spans="34:59" x14ac:dyDescent="0.25">
      <c r="AH15554" s="10"/>
      <c r="AI15554" s="6"/>
    </row>
    <row r="15555" spans="34:59" x14ac:dyDescent="0.25">
      <c r="AH15555" s="6"/>
      <c r="AI15555" s="6"/>
      <c r="AJ15555" s="6"/>
      <c r="AK15555" s="6"/>
      <c r="AL15555" s="6"/>
      <c r="AM15555" s="6"/>
      <c r="AN15555" s="6"/>
      <c r="AO15555" s="6"/>
      <c r="AP15555" s="6"/>
      <c r="AQ15555" s="6"/>
      <c r="AR15555" s="6"/>
      <c r="AS15555" s="6"/>
      <c r="AT15555" s="6"/>
      <c r="AU15555" s="6"/>
      <c r="AV15555" s="6"/>
      <c r="AW15555" s="6"/>
      <c r="AX15555" s="6"/>
      <c r="AY15555" s="6"/>
      <c r="AZ15555" s="6"/>
      <c r="BA15555" s="6"/>
      <c r="BB15555" s="6"/>
      <c r="BC15555" s="6"/>
      <c r="BD15555" s="6"/>
      <c r="BE15555" s="6"/>
      <c r="BF15555" s="6"/>
      <c r="BG15555" s="6"/>
    </row>
    <row r="15556" spans="34:59" x14ac:dyDescent="0.25">
      <c r="AH15556" s="10"/>
      <c r="AI15556" s="6"/>
      <c r="AJ15556" s="10"/>
      <c r="AK15556" s="10"/>
      <c r="AL15556" s="10"/>
      <c r="AM15556" s="10"/>
      <c r="AN15556" s="10"/>
      <c r="AO15556" s="10"/>
      <c r="AP15556" s="10"/>
      <c r="AQ15556" s="10"/>
      <c r="AR15556" s="10"/>
      <c r="AS15556" s="10"/>
      <c r="AT15556" s="10"/>
      <c r="AU15556" s="10"/>
      <c r="AV15556" s="10"/>
      <c r="AW15556" s="10"/>
      <c r="AX15556" s="10"/>
      <c r="AY15556" s="10"/>
      <c r="AZ15556" s="10"/>
      <c r="BA15556" s="10"/>
      <c r="BB15556" s="10"/>
      <c r="BC15556" s="10"/>
      <c r="BD15556" s="10"/>
      <c r="BE15556" s="10"/>
      <c r="BF15556" s="10"/>
      <c r="BG15556" s="6"/>
    </row>
    <row r="15558" spans="34:59" x14ac:dyDescent="0.25">
      <c r="AH15558" s="10"/>
      <c r="AI15558" s="6"/>
    </row>
    <row r="15559" spans="34:59" x14ac:dyDescent="0.25">
      <c r="AH15559" s="6"/>
      <c r="AI15559" s="6"/>
      <c r="AJ15559" s="6"/>
      <c r="AK15559" s="6"/>
      <c r="AL15559" s="6"/>
      <c r="AM15559" s="6"/>
      <c r="AN15559" s="6"/>
      <c r="AO15559" s="6"/>
      <c r="AP15559" s="6"/>
      <c r="AQ15559" s="6"/>
      <c r="AR15559" s="6"/>
      <c r="AS15559" s="6"/>
      <c r="AT15559" s="6"/>
      <c r="AU15559" s="6"/>
      <c r="AV15559" s="6"/>
      <c r="AW15559" s="6"/>
      <c r="AX15559" s="6"/>
      <c r="AY15559" s="6"/>
      <c r="AZ15559" s="6"/>
      <c r="BA15559" s="6"/>
      <c r="BB15559" s="6"/>
      <c r="BC15559" s="6"/>
      <c r="BD15559" s="6"/>
      <c r="BE15559" s="6"/>
      <c r="BF15559" s="6"/>
      <c r="BG15559" s="6"/>
    </row>
    <row r="15560" spans="34:59" x14ac:dyDescent="0.25">
      <c r="AH15560" s="10"/>
      <c r="AI15560" s="6"/>
      <c r="AJ15560" s="10"/>
      <c r="AK15560" s="10"/>
      <c r="AL15560" s="10"/>
      <c r="AM15560" s="10"/>
      <c r="AN15560" s="10"/>
      <c r="AO15560" s="10"/>
      <c r="AP15560" s="10"/>
      <c r="AQ15560" s="10"/>
      <c r="AR15560" s="10"/>
      <c r="AS15560" s="10"/>
      <c r="AT15560" s="10"/>
      <c r="AU15560" s="10"/>
      <c r="AV15560" s="10"/>
      <c r="AW15560" s="10"/>
      <c r="AX15560" s="10"/>
      <c r="AY15560" s="10"/>
      <c r="AZ15560" s="10"/>
      <c r="BA15560" s="10"/>
      <c r="BB15560" s="10"/>
      <c r="BC15560" s="10"/>
      <c r="BD15560" s="10"/>
      <c r="BE15560" s="10"/>
      <c r="BF15560" s="10"/>
      <c r="BG15560" s="6"/>
    </row>
    <row r="15561" spans="34:59" x14ac:dyDescent="0.25">
      <c r="AH15561" s="6"/>
      <c r="AI15561" s="6"/>
      <c r="AJ15561" s="6"/>
      <c r="AK15561" s="6"/>
      <c r="AL15561" s="6"/>
      <c r="AM15561" s="6"/>
      <c r="AN15561" s="6"/>
      <c r="AO15561" s="6"/>
      <c r="AP15561" s="6"/>
      <c r="AQ15561" s="6"/>
      <c r="AR15561" s="6"/>
      <c r="AS15561" s="6"/>
      <c r="AT15561" s="6"/>
      <c r="AU15561" s="6"/>
      <c r="AV15561" s="6"/>
      <c r="AW15561" s="6"/>
      <c r="AX15561" s="6"/>
      <c r="AY15561" s="6"/>
      <c r="AZ15561" s="6"/>
      <c r="BA15561" s="6"/>
      <c r="BB15561" s="6"/>
      <c r="BC15561" s="6"/>
      <c r="BD15561" s="6"/>
      <c r="BE15561" s="6"/>
      <c r="BF15561" s="6"/>
      <c r="BG15561" s="10"/>
    </row>
    <row r="15562" spans="34:59" x14ac:dyDescent="0.25">
      <c r="AH15562" s="10"/>
      <c r="AI15562" s="6"/>
    </row>
    <row r="15563" spans="34:59" x14ac:dyDescent="0.25">
      <c r="AH15563" s="6"/>
      <c r="AI15563" s="6"/>
      <c r="AJ15563" s="6"/>
      <c r="AK15563" s="6"/>
      <c r="AL15563" s="6"/>
      <c r="AM15563" s="6"/>
      <c r="AN15563" s="6"/>
      <c r="AO15563" s="6"/>
      <c r="AP15563" s="6"/>
      <c r="AQ15563" s="6"/>
      <c r="AR15563" s="6"/>
      <c r="AS15563" s="6"/>
      <c r="AT15563" s="6"/>
      <c r="AU15563" s="6"/>
      <c r="AV15563" s="6"/>
      <c r="AW15563" s="6"/>
      <c r="AX15563" s="6"/>
      <c r="AY15563" s="6"/>
      <c r="AZ15563" s="6"/>
      <c r="BA15563" s="6"/>
      <c r="BB15563" s="6"/>
      <c r="BC15563" s="6"/>
      <c r="BD15563" s="6"/>
      <c r="BE15563" s="6"/>
      <c r="BF15563" s="6"/>
      <c r="BG15563" s="6"/>
    </row>
    <row r="15564" spans="34:59" x14ac:dyDescent="0.25">
      <c r="AH15564" s="10"/>
      <c r="AI15564" s="6"/>
      <c r="AJ15564" s="10"/>
      <c r="AK15564" s="10"/>
      <c r="AL15564" s="10"/>
      <c r="AM15564" s="10"/>
      <c r="AN15564" s="10"/>
      <c r="AO15564" s="10"/>
      <c r="AP15564" s="10"/>
      <c r="AQ15564" s="10"/>
      <c r="AR15564" s="10"/>
      <c r="AS15564" s="10"/>
      <c r="AT15564" s="10"/>
      <c r="AU15564" s="10"/>
      <c r="AV15564" s="10"/>
      <c r="AW15564" s="10"/>
      <c r="AX15564" s="10"/>
      <c r="AY15564" s="10"/>
      <c r="AZ15564" s="10"/>
      <c r="BA15564" s="10"/>
      <c r="BB15564" s="10"/>
      <c r="BC15564" s="10"/>
      <c r="BD15564" s="10"/>
      <c r="BE15564" s="10"/>
      <c r="BF15564" s="10"/>
      <c r="BG15564" s="6"/>
    </row>
    <row r="15565" spans="34:59" x14ac:dyDescent="0.25">
      <c r="AH15565" s="6"/>
      <c r="AI15565" s="6"/>
      <c r="AJ15565" s="6"/>
      <c r="AK15565" s="6"/>
      <c r="AL15565" s="6"/>
      <c r="AM15565" s="6"/>
      <c r="AN15565" s="6"/>
      <c r="AO15565" s="6"/>
      <c r="AP15565" s="6"/>
      <c r="AQ15565" s="6"/>
      <c r="AR15565" s="6"/>
      <c r="AS15565" s="6"/>
      <c r="AT15565" s="6"/>
      <c r="AU15565" s="6"/>
      <c r="AV15565" s="6"/>
      <c r="AW15565" s="6"/>
      <c r="AX15565" s="6"/>
      <c r="AY15565" s="6"/>
      <c r="AZ15565" s="6"/>
      <c r="BA15565" s="6"/>
      <c r="BB15565" s="6"/>
      <c r="BC15565" s="6"/>
      <c r="BD15565" s="6"/>
      <c r="BE15565" s="6"/>
      <c r="BF15565" s="6"/>
      <c r="BG15565" s="10"/>
    </row>
    <row r="15566" spans="34:59" x14ac:dyDescent="0.25">
      <c r="AH15566" s="10"/>
      <c r="AI15566" s="6"/>
    </row>
    <row r="15567" spans="34:59" x14ac:dyDescent="0.25">
      <c r="AH15567" s="6"/>
      <c r="AI15567" s="6"/>
      <c r="AJ15567" s="6"/>
      <c r="AK15567" s="6"/>
      <c r="AL15567" s="6"/>
      <c r="AM15567" s="6"/>
      <c r="AN15567" s="6"/>
      <c r="AO15567" s="6"/>
      <c r="AP15567" s="6"/>
      <c r="AQ15567" s="6"/>
      <c r="AR15567" s="6"/>
      <c r="AS15567" s="6"/>
      <c r="AT15567" s="6"/>
      <c r="AU15567" s="6"/>
      <c r="AV15567" s="6"/>
      <c r="AW15567" s="6"/>
      <c r="AX15567" s="6"/>
      <c r="AY15567" s="6"/>
      <c r="AZ15567" s="6"/>
      <c r="BA15567" s="6"/>
      <c r="BB15567" s="6"/>
      <c r="BC15567" s="6"/>
      <c r="BD15567" s="6"/>
      <c r="BE15567" s="6"/>
      <c r="BF15567" s="6"/>
      <c r="BG15567" s="6"/>
    </row>
    <row r="15568" spans="34:59" x14ac:dyDescent="0.25">
      <c r="AH15568" s="10"/>
      <c r="AI15568" s="6"/>
      <c r="AJ15568" s="10"/>
      <c r="AK15568" s="10"/>
      <c r="AL15568" s="10"/>
      <c r="AM15568" s="10"/>
      <c r="AN15568" s="10"/>
      <c r="AO15568" s="10"/>
      <c r="AP15568" s="10"/>
      <c r="AQ15568" s="10"/>
      <c r="AR15568" s="10"/>
      <c r="AS15568" s="10"/>
      <c r="AT15568" s="10"/>
      <c r="AU15568" s="10"/>
      <c r="AV15568" s="10"/>
      <c r="AW15568" s="10"/>
      <c r="AX15568" s="10"/>
      <c r="AY15568" s="10"/>
      <c r="AZ15568" s="10"/>
      <c r="BA15568" s="10"/>
      <c r="BB15568" s="10"/>
      <c r="BC15568" s="10"/>
      <c r="BD15568" s="10"/>
      <c r="BE15568" s="10"/>
      <c r="BF15568" s="10"/>
      <c r="BG15568" s="6"/>
    </row>
    <row r="15569" spans="34:59" x14ac:dyDescent="0.25">
      <c r="AH15569" s="6"/>
      <c r="AI15569" s="6"/>
      <c r="AJ15569" s="6"/>
      <c r="AK15569" s="6"/>
      <c r="AL15569" s="6"/>
      <c r="AM15569" s="6"/>
      <c r="AN15569" s="6"/>
      <c r="AO15569" s="6"/>
      <c r="AP15569" s="6"/>
      <c r="AQ15569" s="6"/>
      <c r="AR15569" s="6"/>
      <c r="AS15569" s="6"/>
      <c r="AT15569" s="6"/>
      <c r="AU15569" s="6"/>
      <c r="AV15569" s="6"/>
      <c r="AW15569" s="6"/>
      <c r="AX15569" s="6"/>
      <c r="AY15569" s="6"/>
      <c r="AZ15569" s="6"/>
      <c r="BA15569" s="6"/>
      <c r="BB15569" s="6"/>
      <c r="BC15569" s="6"/>
      <c r="BD15569" s="6"/>
      <c r="BE15569" s="6"/>
      <c r="BF15569" s="6"/>
      <c r="BG15569" s="10"/>
    </row>
    <row r="15570" spans="34:59" x14ac:dyDescent="0.25">
      <c r="AH15570" s="10"/>
      <c r="AI15570" s="6"/>
    </row>
    <row r="15571" spans="34:59" x14ac:dyDescent="0.25">
      <c r="AH15571" s="6"/>
      <c r="AI15571" s="6"/>
      <c r="AJ15571" s="6"/>
      <c r="AK15571" s="6"/>
      <c r="AL15571" s="6"/>
      <c r="AM15571" s="6"/>
      <c r="AN15571" s="6"/>
      <c r="AO15571" s="6"/>
      <c r="AP15571" s="6"/>
      <c r="AQ15571" s="6"/>
      <c r="AR15571" s="6"/>
      <c r="AS15571" s="6"/>
      <c r="AT15571" s="6"/>
      <c r="AU15571" s="6"/>
      <c r="AV15571" s="6"/>
      <c r="AW15571" s="6"/>
      <c r="AX15571" s="6"/>
      <c r="AY15571" s="6"/>
      <c r="AZ15571" s="6"/>
      <c r="BA15571" s="6"/>
      <c r="BB15571" s="6"/>
      <c r="BC15571" s="6"/>
      <c r="BD15571" s="6"/>
      <c r="BE15571" s="6"/>
      <c r="BF15571" s="6"/>
      <c r="BG15571" s="6"/>
    </row>
    <row r="15572" spans="34:59" x14ac:dyDescent="0.25">
      <c r="AH15572" s="10"/>
      <c r="AI15572" s="6"/>
      <c r="AJ15572" s="10"/>
      <c r="AK15572" s="10"/>
      <c r="AL15572" s="10"/>
      <c r="AM15572" s="10"/>
      <c r="AN15572" s="10"/>
      <c r="AO15572" s="10"/>
      <c r="AP15572" s="10"/>
      <c r="AQ15572" s="10"/>
      <c r="AR15572" s="10"/>
      <c r="AS15572" s="10"/>
      <c r="AT15572" s="10"/>
      <c r="AU15572" s="10"/>
      <c r="AV15572" s="10"/>
      <c r="AW15572" s="10"/>
      <c r="AX15572" s="10"/>
      <c r="AY15572" s="10"/>
      <c r="AZ15572" s="10"/>
      <c r="BA15572" s="10"/>
      <c r="BB15572" s="10"/>
      <c r="BC15572" s="10"/>
      <c r="BD15572" s="10"/>
      <c r="BE15572" s="10"/>
      <c r="BF15572" s="10"/>
      <c r="BG15572" s="6"/>
    </row>
    <row r="15574" spans="34:59" x14ac:dyDescent="0.25">
      <c r="AH15574" s="10"/>
      <c r="AI15574" s="6"/>
    </row>
    <row r="15575" spans="34:59" x14ac:dyDescent="0.25">
      <c r="AH15575" s="6"/>
      <c r="AI15575" s="6"/>
      <c r="AJ15575" s="6"/>
      <c r="AK15575" s="6"/>
      <c r="AL15575" s="6"/>
      <c r="AM15575" s="6"/>
      <c r="AN15575" s="6"/>
      <c r="AO15575" s="6"/>
      <c r="AP15575" s="6"/>
      <c r="AQ15575" s="6"/>
      <c r="AR15575" s="6"/>
      <c r="AS15575" s="6"/>
      <c r="AT15575" s="6"/>
      <c r="AU15575" s="6"/>
      <c r="AV15575" s="6"/>
      <c r="AW15575" s="6"/>
      <c r="AX15575" s="6"/>
      <c r="AY15575" s="6"/>
      <c r="AZ15575" s="6"/>
      <c r="BA15575" s="6"/>
      <c r="BB15575" s="6"/>
      <c r="BC15575" s="6"/>
      <c r="BD15575" s="6"/>
      <c r="BE15575" s="6"/>
      <c r="BF15575" s="6"/>
      <c r="BG15575" s="6"/>
    </row>
    <row r="15576" spans="34:59" x14ac:dyDescent="0.25">
      <c r="AH15576" s="10"/>
      <c r="AI15576" s="6"/>
      <c r="AJ15576" s="10"/>
      <c r="AK15576" s="10"/>
      <c r="AL15576" s="10"/>
      <c r="AM15576" s="10"/>
      <c r="AN15576" s="10"/>
      <c r="AO15576" s="10"/>
      <c r="AP15576" s="10"/>
      <c r="AQ15576" s="10"/>
      <c r="AR15576" s="10"/>
      <c r="AS15576" s="10"/>
      <c r="AT15576" s="10"/>
      <c r="AU15576" s="10"/>
      <c r="AV15576" s="10"/>
      <c r="AW15576" s="10"/>
      <c r="AX15576" s="10"/>
      <c r="AY15576" s="10"/>
      <c r="AZ15576" s="10"/>
      <c r="BA15576" s="10"/>
      <c r="BB15576" s="10"/>
      <c r="BC15576" s="10"/>
      <c r="BD15576" s="10"/>
      <c r="BE15576" s="10"/>
      <c r="BF15576" s="10"/>
      <c r="BG15576" s="6"/>
    </row>
    <row r="15577" spans="34:59" x14ac:dyDescent="0.25">
      <c r="AH15577" s="6"/>
      <c r="AI15577" s="6"/>
      <c r="AJ15577" s="6"/>
      <c r="AK15577" s="6"/>
      <c r="AL15577" s="6"/>
      <c r="AM15577" s="6"/>
      <c r="AN15577" s="6"/>
      <c r="AO15577" s="6"/>
      <c r="AP15577" s="6"/>
      <c r="AQ15577" s="6"/>
      <c r="AR15577" s="6"/>
      <c r="AS15577" s="6"/>
      <c r="AT15577" s="6"/>
      <c r="AU15577" s="6"/>
      <c r="AV15577" s="6"/>
      <c r="AW15577" s="6"/>
      <c r="AX15577" s="6"/>
      <c r="AY15577" s="6"/>
      <c r="AZ15577" s="6"/>
      <c r="BA15577" s="6"/>
      <c r="BB15577" s="6"/>
      <c r="BC15577" s="6"/>
      <c r="BD15577" s="6"/>
      <c r="BE15577" s="6"/>
      <c r="BF15577" s="6"/>
      <c r="BG15577" s="10"/>
    </row>
    <row r="15578" spans="34:59" x14ac:dyDescent="0.25">
      <c r="AH15578" s="10"/>
      <c r="AI15578" s="6"/>
    </row>
    <row r="15579" spans="34:59" x14ac:dyDescent="0.25">
      <c r="AH15579" s="6"/>
      <c r="AI15579" s="6"/>
      <c r="AJ15579" s="6"/>
      <c r="AK15579" s="6"/>
      <c r="AL15579" s="6"/>
      <c r="AM15579" s="6"/>
      <c r="AN15579" s="6"/>
      <c r="AO15579" s="6"/>
      <c r="AP15579" s="6"/>
      <c r="AQ15579" s="6"/>
      <c r="AR15579" s="6"/>
      <c r="AS15579" s="6"/>
      <c r="AT15579" s="6"/>
      <c r="AU15579" s="6"/>
      <c r="AV15579" s="6"/>
      <c r="AW15579" s="6"/>
      <c r="AX15579" s="6"/>
      <c r="AY15579" s="6"/>
      <c r="AZ15579" s="6"/>
      <c r="BA15579" s="6"/>
      <c r="BB15579" s="6"/>
      <c r="BC15579" s="6"/>
      <c r="BD15579" s="6"/>
      <c r="BE15579" s="6"/>
      <c r="BF15579" s="6"/>
      <c r="BG15579" s="6"/>
    </row>
    <row r="15580" spans="34:59" x14ac:dyDescent="0.25">
      <c r="AH15580" s="10"/>
      <c r="AI15580" s="6"/>
      <c r="AJ15580" s="10"/>
      <c r="AK15580" s="10"/>
      <c r="AL15580" s="10"/>
      <c r="AM15580" s="10"/>
      <c r="AN15580" s="10"/>
      <c r="AO15580" s="10"/>
      <c r="AP15580" s="10"/>
      <c r="AQ15580" s="10"/>
      <c r="AR15580" s="10"/>
      <c r="AS15580" s="10"/>
      <c r="AT15580" s="10"/>
      <c r="AU15580" s="10"/>
      <c r="AV15580" s="10"/>
      <c r="AW15580" s="10"/>
      <c r="AX15580" s="10"/>
      <c r="AY15580" s="10"/>
      <c r="AZ15580" s="10"/>
      <c r="BA15580" s="10"/>
      <c r="BB15580" s="10"/>
      <c r="BC15580" s="10"/>
      <c r="BD15580" s="10"/>
      <c r="BE15580" s="10"/>
      <c r="BF15580" s="10"/>
      <c r="BG15580" s="6"/>
    </row>
    <row r="15581" spans="34:59" x14ac:dyDescent="0.25">
      <c r="AH15581" s="6"/>
      <c r="AI15581" s="6"/>
      <c r="AJ15581" s="6"/>
      <c r="AK15581" s="6"/>
      <c r="AL15581" s="6"/>
      <c r="AM15581" s="6"/>
      <c r="AN15581" s="6"/>
      <c r="AO15581" s="6"/>
      <c r="AP15581" s="6"/>
      <c r="AQ15581" s="6"/>
      <c r="AR15581" s="6"/>
      <c r="AS15581" s="6"/>
      <c r="AT15581" s="6"/>
      <c r="AU15581" s="6"/>
      <c r="AV15581" s="6"/>
      <c r="AW15581" s="6"/>
      <c r="AX15581" s="6"/>
      <c r="AY15581" s="6"/>
      <c r="AZ15581" s="6"/>
      <c r="BA15581" s="6"/>
      <c r="BB15581" s="6"/>
      <c r="BC15581" s="6"/>
      <c r="BD15581" s="6"/>
      <c r="BE15581" s="6"/>
      <c r="BF15581" s="6"/>
      <c r="BG15581" s="10"/>
    </row>
    <row r="15582" spans="34:59" x14ac:dyDescent="0.25">
      <c r="AH15582" s="10"/>
      <c r="AI15582" s="6"/>
    </row>
    <row r="15583" spans="34:59" x14ac:dyDescent="0.25">
      <c r="AH15583" s="6"/>
      <c r="AI15583" s="6"/>
      <c r="AJ15583" s="6"/>
      <c r="AK15583" s="6"/>
      <c r="AL15583" s="6"/>
      <c r="AM15583" s="6"/>
      <c r="AN15583" s="6"/>
      <c r="AO15583" s="6"/>
      <c r="AP15583" s="6"/>
      <c r="AQ15583" s="6"/>
      <c r="AR15583" s="6"/>
      <c r="AS15583" s="6"/>
      <c r="AT15583" s="6"/>
      <c r="AU15583" s="6"/>
      <c r="AV15583" s="6"/>
      <c r="AW15583" s="6"/>
      <c r="AX15583" s="6"/>
      <c r="AY15583" s="6"/>
      <c r="AZ15583" s="6"/>
      <c r="BA15583" s="6"/>
      <c r="BB15583" s="6"/>
      <c r="BC15583" s="6"/>
      <c r="BD15583" s="6"/>
      <c r="BE15583" s="6"/>
      <c r="BF15583" s="6"/>
      <c r="BG15583" s="6"/>
    </row>
    <row r="15584" spans="34:59" x14ac:dyDescent="0.25">
      <c r="AH15584" s="10"/>
      <c r="AI15584" s="6"/>
      <c r="AJ15584" s="10"/>
      <c r="AK15584" s="10"/>
      <c r="AL15584" s="10"/>
      <c r="AM15584" s="10"/>
      <c r="AN15584" s="10"/>
      <c r="AO15584" s="10"/>
      <c r="AP15584" s="10"/>
      <c r="AQ15584" s="10"/>
      <c r="AR15584" s="10"/>
      <c r="AS15584" s="10"/>
      <c r="AT15584" s="10"/>
      <c r="AU15584" s="10"/>
      <c r="AV15584" s="10"/>
      <c r="AW15584" s="10"/>
      <c r="AX15584" s="10"/>
      <c r="AY15584" s="10"/>
      <c r="AZ15584" s="10"/>
      <c r="BA15584" s="10"/>
      <c r="BB15584" s="10"/>
      <c r="BC15584" s="10"/>
      <c r="BD15584" s="10"/>
      <c r="BE15584" s="10"/>
      <c r="BF15584" s="10"/>
      <c r="BG15584" s="6"/>
    </row>
    <row r="15585" spans="34:59" x14ac:dyDescent="0.25">
      <c r="AH15585" s="6"/>
      <c r="AI15585" s="6"/>
      <c r="AJ15585" s="6"/>
      <c r="AK15585" s="6"/>
      <c r="AL15585" s="6"/>
      <c r="AM15585" s="6"/>
      <c r="AN15585" s="6"/>
      <c r="AO15585" s="6"/>
      <c r="AP15585" s="6"/>
      <c r="AQ15585" s="6"/>
      <c r="AR15585" s="6"/>
      <c r="AS15585" s="6"/>
      <c r="AT15585" s="6"/>
      <c r="AU15585" s="6"/>
      <c r="AV15585" s="6"/>
      <c r="AW15585" s="6"/>
      <c r="AX15585" s="6"/>
      <c r="AY15585" s="6"/>
      <c r="AZ15585" s="6"/>
      <c r="BA15585" s="6"/>
      <c r="BB15585" s="6"/>
      <c r="BC15585" s="6"/>
      <c r="BD15585" s="6"/>
      <c r="BE15585" s="6"/>
      <c r="BF15585" s="6"/>
      <c r="BG15585" s="10"/>
    </row>
    <row r="15586" spans="34:59" x14ac:dyDescent="0.25">
      <c r="AH15586" s="10"/>
      <c r="AI15586" s="6"/>
    </row>
    <row r="15587" spans="34:59" x14ac:dyDescent="0.25">
      <c r="AH15587" s="6"/>
      <c r="AI15587" s="6"/>
      <c r="AJ15587" s="6"/>
      <c r="AK15587" s="6"/>
      <c r="AL15587" s="6"/>
      <c r="AM15587" s="6"/>
      <c r="AN15587" s="6"/>
      <c r="AO15587" s="6"/>
      <c r="AP15587" s="6"/>
      <c r="AQ15587" s="6"/>
      <c r="AR15587" s="6"/>
      <c r="AS15587" s="6"/>
      <c r="AT15587" s="6"/>
      <c r="AU15587" s="6"/>
      <c r="AV15587" s="6"/>
      <c r="AW15587" s="6"/>
      <c r="AX15587" s="6"/>
      <c r="AY15587" s="6"/>
      <c r="AZ15587" s="6"/>
      <c r="BA15587" s="6"/>
      <c r="BB15587" s="6"/>
      <c r="BC15587" s="6"/>
      <c r="BD15587" s="6"/>
      <c r="BE15587" s="6"/>
      <c r="BF15587" s="6"/>
      <c r="BG15587" s="6"/>
    </row>
    <row r="15588" spans="34:59" x14ac:dyDescent="0.25">
      <c r="AH15588" s="10"/>
      <c r="AI15588" s="6"/>
      <c r="AJ15588" s="10"/>
      <c r="AK15588" s="10"/>
      <c r="AL15588" s="10"/>
      <c r="AM15588" s="10"/>
      <c r="AN15588" s="10"/>
      <c r="AO15588" s="10"/>
      <c r="AP15588" s="10"/>
      <c r="AQ15588" s="10"/>
      <c r="AR15588" s="10"/>
      <c r="AS15588" s="10"/>
      <c r="AT15588" s="10"/>
      <c r="AU15588" s="10"/>
      <c r="AV15588" s="10"/>
      <c r="AW15588" s="10"/>
      <c r="AX15588" s="10"/>
      <c r="AY15588" s="10"/>
      <c r="AZ15588" s="10"/>
      <c r="BA15588" s="10"/>
      <c r="BB15588" s="10"/>
      <c r="BC15588" s="10"/>
      <c r="BD15588" s="10"/>
      <c r="BE15588" s="10"/>
      <c r="BF15588" s="10"/>
      <c r="BG15588" s="6"/>
    </row>
    <row r="15590" spans="34:59" x14ac:dyDescent="0.25">
      <c r="AH15590" s="10"/>
      <c r="AI15590" s="6"/>
    </row>
    <row r="15591" spans="34:59" x14ac:dyDescent="0.25">
      <c r="AH15591" s="6"/>
      <c r="AI15591" s="6"/>
      <c r="AJ15591" s="6"/>
      <c r="AK15591" s="6"/>
      <c r="AL15591" s="6"/>
      <c r="AM15591" s="6"/>
      <c r="AN15591" s="6"/>
      <c r="AO15591" s="6"/>
      <c r="AP15591" s="6"/>
      <c r="AQ15591" s="6"/>
      <c r="AR15591" s="6"/>
      <c r="AS15591" s="6"/>
      <c r="AT15591" s="6"/>
      <c r="AU15591" s="6"/>
      <c r="AV15591" s="6"/>
      <c r="AW15591" s="6"/>
      <c r="AX15591" s="6"/>
      <c r="AY15591" s="6"/>
      <c r="AZ15591" s="6"/>
      <c r="BA15591" s="6"/>
      <c r="BB15591" s="6"/>
      <c r="BC15591" s="6"/>
      <c r="BD15591" s="6"/>
      <c r="BE15591" s="6"/>
      <c r="BF15591" s="6"/>
      <c r="BG15591" s="6"/>
    </row>
    <row r="15592" spans="34:59" x14ac:dyDescent="0.25">
      <c r="AH15592" s="10"/>
      <c r="AI15592" s="6"/>
      <c r="AJ15592" s="10"/>
      <c r="AK15592" s="10"/>
      <c r="AL15592" s="10"/>
      <c r="AM15592" s="10"/>
      <c r="AN15592" s="10"/>
      <c r="AO15592" s="10"/>
      <c r="AP15592" s="10"/>
      <c r="AQ15592" s="10"/>
      <c r="AR15592" s="10"/>
      <c r="AS15592" s="10"/>
      <c r="AT15592" s="10"/>
      <c r="AU15592" s="10"/>
      <c r="AV15592" s="10"/>
      <c r="AW15592" s="10"/>
      <c r="AX15592" s="10"/>
      <c r="AY15592" s="10"/>
      <c r="AZ15592" s="10"/>
      <c r="BA15592" s="10"/>
      <c r="BB15592" s="10"/>
      <c r="BC15592" s="10"/>
      <c r="BD15592" s="10"/>
      <c r="BE15592" s="10"/>
      <c r="BF15592" s="10"/>
      <c r="BG15592" s="6"/>
    </row>
    <row r="15593" spans="34:59" x14ac:dyDescent="0.25">
      <c r="AH15593" s="6"/>
      <c r="AI15593" s="6"/>
      <c r="AJ15593" s="6"/>
      <c r="AK15593" s="6"/>
      <c r="AL15593" s="6"/>
      <c r="AM15593" s="6"/>
      <c r="AN15593" s="6"/>
      <c r="AO15593" s="6"/>
      <c r="AP15593" s="6"/>
      <c r="AQ15593" s="6"/>
      <c r="AR15593" s="6"/>
      <c r="AS15593" s="6"/>
      <c r="AT15593" s="6"/>
      <c r="AU15593" s="6"/>
      <c r="AV15593" s="6"/>
      <c r="AW15593" s="6"/>
      <c r="AX15593" s="6"/>
      <c r="AY15593" s="6"/>
      <c r="AZ15593" s="6"/>
      <c r="BA15593" s="6"/>
      <c r="BB15593" s="6"/>
      <c r="BC15593" s="6"/>
      <c r="BD15593" s="6"/>
      <c r="BE15593" s="6"/>
      <c r="BF15593" s="6"/>
      <c r="BG15593" s="10"/>
    </row>
    <row r="15594" spans="34:59" x14ac:dyDescent="0.25">
      <c r="AH15594" s="10"/>
      <c r="AI15594" s="6"/>
    </row>
    <row r="15595" spans="34:59" x14ac:dyDescent="0.25">
      <c r="AH15595" s="6"/>
      <c r="AI15595" s="6"/>
      <c r="AJ15595" s="6"/>
      <c r="AK15595" s="6"/>
      <c r="AL15595" s="6"/>
      <c r="AM15595" s="6"/>
      <c r="AN15595" s="6"/>
      <c r="AO15595" s="6"/>
      <c r="AP15595" s="6"/>
      <c r="AQ15595" s="6"/>
      <c r="AR15595" s="6"/>
      <c r="AS15595" s="6"/>
      <c r="AT15595" s="6"/>
      <c r="AU15595" s="6"/>
      <c r="AV15595" s="6"/>
      <c r="AW15595" s="6"/>
      <c r="AX15595" s="6"/>
      <c r="AY15595" s="6"/>
      <c r="AZ15595" s="6"/>
      <c r="BA15595" s="6"/>
      <c r="BB15595" s="6"/>
      <c r="BC15595" s="6"/>
      <c r="BD15595" s="6"/>
      <c r="BE15595" s="6"/>
      <c r="BF15595" s="6"/>
      <c r="BG15595" s="6"/>
    </row>
    <row r="15596" spans="34:59" x14ac:dyDescent="0.25">
      <c r="AH15596" s="10"/>
      <c r="AI15596" s="6"/>
      <c r="AJ15596" s="10"/>
      <c r="AK15596" s="10"/>
      <c r="AL15596" s="10"/>
      <c r="AM15596" s="10"/>
      <c r="AN15596" s="10"/>
      <c r="AO15596" s="10"/>
      <c r="AP15596" s="10"/>
      <c r="AQ15596" s="10"/>
      <c r="AR15596" s="10"/>
      <c r="AS15596" s="10"/>
      <c r="AT15596" s="10"/>
      <c r="AU15596" s="10"/>
      <c r="AV15596" s="10"/>
      <c r="AW15596" s="10"/>
      <c r="AX15596" s="10"/>
      <c r="AY15596" s="10"/>
      <c r="AZ15596" s="10"/>
      <c r="BA15596" s="10"/>
      <c r="BB15596" s="10"/>
      <c r="BC15596" s="10"/>
      <c r="BD15596" s="10"/>
      <c r="BE15596" s="10"/>
      <c r="BF15596" s="10"/>
      <c r="BG15596" s="6"/>
    </row>
    <row r="15597" spans="34:59" x14ac:dyDescent="0.25">
      <c r="AH15597" s="6"/>
      <c r="AI15597" s="6"/>
      <c r="AJ15597" s="6"/>
      <c r="AK15597" s="6"/>
      <c r="AL15597" s="6"/>
      <c r="AM15597" s="6"/>
      <c r="AN15597" s="6"/>
      <c r="AO15597" s="6"/>
      <c r="AP15597" s="6"/>
      <c r="AQ15597" s="6"/>
      <c r="AR15597" s="6"/>
      <c r="AS15597" s="6"/>
      <c r="AT15597" s="6"/>
      <c r="AU15597" s="6"/>
      <c r="AV15597" s="6"/>
      <c r="AW15597" s="6"/>
      <c r="AX15597" s="6"/>
      <c r="AY15597" s="6"/>
      <c r="AZ15597" s="6"/>
      <c r="BA15597" s="6"/>
      <c r="BB15597" s="6"/>
      <c r="BC15597" s="6"/>
      <c r="BD15597" s="6"/>
      <c r="BE15597" s="6"/>
      <c r="BF15597" s="6"/>
      <c r="BG15597" s="10"/>
    </row>
    <row r="15598" spans="34:59" x14ac:dyDescent="0.25">
      <c r="AH15598" s="10"/>
      <c r="AI15598" s="6"/>
    </row>
    <row r="15599" spans="34:59" x14ac:dyDescent="0.25">
      <c r="AH15599" s="6"/>
      <c r="AI15599" s="6"/>
      <c r="AJ15599" s="6"/>
      <c r="AK15599" s="6"/>
      <c r="AL15599" s="6"/>
      <c r="AM15599" s="6"/>
      <c r="AN15599" s="6"/>
      <c r="AO15599" s="6"/>
      <c r="AP15599" s="6"/>
      <c r="AQ15599" s="6"/>
      <c r="AR15599" s="6"/>
      <c r="AS15599" s="6"/>
      <c r="AT15599" s="6"/>
      <c r="AU15599" s="6"/>
      <c r="AV15599" s="6"/>
      <c r="AW15599" s="6"/>
      <c r="AX15599" s="6"/>
      <c r="AY15599" s="6"/>
      <c r="AZ15599" s="6"/>
      <c r="BA15599" s="6"/>
      <c r="BB15599" s="6"/>
      <c r="BC15599" s="6"/>
      <c r="BD15599" s="6"/>
      <c r="BE15599" s="6"/>
      <c r="BF15599" s="6"/>
      <c r="BG15599" s="6"/>
    </row>
    <row r="15600" spans="34:59" x14ac:dyDescent="0.25">
      <c r="AH15600" s="10"/>
      <c r="AI15600" s="6"/>
      <c r="AJ15600" s="10"/>
      <c r="AK15600" s="10"/>
      <c r="AL15600" s="10"/>
      <c r="AM15600" s="10"/>
      <c r="AN15600" s="10"/>
      <c r="AO15600" s="10"/>
      <c r="AP15600" s="10"/>
      <c r="AQ15600" s="10"/>
      <c r="AR15600" s="10"/>
      <c r="AS15600" s="10"/>
      <c r="AT15600" s="10"/>
      <c r="AU15600" s="10"/>
      <c r="AV15600" s="10"/>
      <c r="AW15600" s="10"/>
      <c r="AX15600" s="10"/>
      <c r="AY15600" s="10"/>
      <c r="AZ15600" s="10"/>
      <c r="BA15600" s="10"/>
      <c r="BB15600" s="10"/>
      <c r="BC15600" s="10"/>
      <c r="BD15600" s="10"/>
      <c r="BE15600" s="10"/>
      <c r="BF15600" s="10"/>
      <c r="BG15600" s="6"/>
    </row>
    <row r="15601" spans="34:59" x14ac:dyDescent="0.25">
      <c r="AH15601" s="6"/>
      <c r="AI15601" s="6"/>
      <c r="AJ15601" s="6"/>
      <c r="AK15601" s="6"/>
      <c r="AL15601" s="6"/>
      <c r="AM15601" s="6"/>
      <c r="AN15601" s="6"/>
      <c r="AO15601" s="6"/>
      <c r="AP15601" s="6"/>
      <c r="AQ15601" s="6"/>
      <c r="AR15601" s="6"/>
      <c r="AS15601" s="6"/>
      <c r="AT15601" s="6"/>
      <c r="AU15601" s="6"/>
      <c r="AV15601" s="6"/>
      <c r="AW15601" s="6"/>
      <c r="AX15601" s="6"/>
      <c r="AY15601" s="6"/>
      <c r="AZ15601" s="6"/>
      <c r="BA15601" s="6"/>
      <c r="BB15601" s="6"/>
      <c r="BC15601" s="6"/>
      <c r="BD15601" s="6"/>
      <c r="BE15601" s="6"/>
      <c r="BF15601" s="6"/>
      <c r="BG15601" s="10"/>
    </row>
    <row r="15602" spans="34:59" x14ac:dyDescent="0.25">
      <c r="AH15602" s="10"/>
      <c r="AI15602" s="6"/>
    </row>
    <row r="15603" spans="34:59" x14ac:dyDescent="0.25">
      <c r="AH15603" s="6"/>
      <c r="AI15603" s="6"/>
      <c r="AJ15603" s="6"/>
      <c r="AK15603" s="6"/>
      <c r="AL15603" s="6"/>
      <c r="AM15603" s="6"/>
      <c r="AN15603" s="6"/>
      <c r="AO15603" s="6"/>
      <c r="AP15603" s="6"/>
      <c r="AQ15603" s="6"/>
      <c r="AR15603" s="6"/>
      <c r="AS15603" s="6"/>
      <c r="AT15603" s="6"/>
      <c r="AU15603" s="6"/>
      <c r="AV15603" s="6"/>
      <c r="AW15603" s="6"/>
      <c r="AX15603" s="6"/>
      <c r="AY15603" s="6"/>
      <c r="AZ15603" s="6"/>
      <c r="BA15603" s="6"/>
      <c r="BB15603" s="6"/>
      <c r="BC15603" s="6"/>
      <c r="BD15603" s="6"/>
      <c r="BE15603" s="6"/>
      <c r="BF15603" s="6"/>
      <c r="BG15603" s="6"/>
    </row>
    <row r="15604" spans="34:59" x14ac:dyDescent="0.25">
      <c r="AH15604" s="10"/>
      <c r="AI15604" s="6"/>
      <c r="AJ15604" s="10"/>
      <c r="AK15604" s="10"/>
      <c r="AL15604" s="10"/>
      <c r="AM15604" s="10"/>
      <c r="AN15604" s="10"/>
      <c r="AO15604" s="10"/>
      <c r="AP15604" s="10"/>
      <c r="AQ15604" s="10"/>
      <c r="AR15604" s="10"/>
      <c r="AS15604" s="10"/>
      <c r="AT15604" s="10"/>
      <c r="AU15604" s="10"/>
      <c r="AV15604" s="10"/>
      <c r="AW15604" s="10"/>
      <c r="AX15604" s="10"/>
      <c r="AY15604" s="10"/>
      <c r="AZ15604" s="10"/>
      <c r="BA15604" s="10"/>
      <c r="BB15604" s="10"/>
      <c r="BC15604" s="10"/>
      <c r="BD15604" s="10"/>
      <c r="BE15604" s="10"/>
      <c r="BF15604" s="10"/>
      <c r="BG15604" s="6"/>
    </row>
    <row r="15606" spans="34:59" x14ac:dyDescent="0.25">
      <c r="AH15606" s="10"/>
      <c r="AI15606" s="6"/>
    </row>
    <row r="15607" spans="34:59" x14ac:dyDescent="0.25">
      <c r="AH15607" s="6"/>
      <c r="AI15607" s="6"/>
      <c r="AJ15607" s="6"/>
      <c r="AK15607" s="6"/>
      <c r="AL15607" s="6"/>
      <c r="AM15607" s="6"/>
      <c r="AN15607" s="6"/>
      <c r="AO15607" s="6"/>
      <c r="AP15607" s="6"/>
      <c r="AQ15607" s="6"/>
      <c r="AR15607" s="6"/>
      <c r="AS15607" s="6"/>
      <c r="AT15607" s="6"/>
      <c r="AU15607" s="6"/>
      <c r="AV15607" s="6"/>
      <c r="AW15607" s="6"/>
      <c r="AX15607" s="6"/>
      <c r="AY15607" s="6"/>
      <c r="AZ15607" s="6"/>
      <c r="BA15607" s="6"/>
      <c r="BB15607" s="6"/>
      <c r="BC15607" s="6"/>
      <c r="BD15607" s="6"/>
      <c r="BE15607" s="6"/>
      <c r="BF15607" s="6"/>
      <c r="BG15607" s="6"/>
    </row>
    <row r="15608" spans="34:59" x14ac:dyDescent="0.25">
      <c r="AH15608" s="10"/>
      <c r="AI15608" s="6"/>
      <c r="AJ15608" s="10"/>
      <c r="AK15608" s="10"/>
      <c r="AL15608" s="10"/>
      <c r="AM15608" s="10"/>
      <c r="AN15608" s="10"/>
      <c r="AO15608" s="10"/>
      <c r="AP15608" s="10"/>
      <c r="AQ15608" s="10"/>
      <c r="AR15608" s="10"/>
      <c r="AS15608" s="10"/>
      <c r="AT15608" s="10"/>
      <c r="AU15608" s="10"/>
      <c r="AV15608" s="10"/>
      <c r="AW15608" s="10"/>
      <c r="AX15608" s="10"/>
      <c r="AY15608" s="10"/>
      <c r="AZ15608" s="10"/>
      <c r="BA15608" s="10"/>
      <c r="BB15608" s="10"/>
      <c r="BC15608" s="10"/>
      <c r="BD15608" s="10"/>
      <c r="BE15608" s="10"/>
      <c r="BF15608" s="10"/>
      <c r="BG15608" s="6"/>
    </row>
    <row r="15609" spans="34:59" x14ac:dyDescent="0.25">
      <c r="AH15609" s="6"/>
      <c r="AI15609" s="6"/>
      <c r="AJ15609" s="6"/>
      <c r="AK15609" s="6"/>
      <c r="AL15609" s="6"/>
      <c r="AM15609" s="6"/>
      <c r="AN15609" s="6"/>
      <c r="AO15609" s="6"/>
      <c r="AP15609" s="6"/>
      <c r="AQ15609" s="6"/>
      <c r="AR15609" s="6"/>
      <c r="AS15609" s="6"/>
      <c r="AT15609" s="6"/>
      <c r="AU15609" s="6"/>
      <c r="AV15609" s="6"/>
      <c r="AW15609" s="6"/>
      <c r="AX15609" s="6"/>
      <c r="AY15609" s="6"/>
      <c r="AZ15609" s="6"/>
      <c r="BA15609" s="6"/>
      <c r="BB15609" s="6"/>
      <c r="BC15609" s="6"/>
      <c r="BD15609" s="6"/>
      <c r="BE15609" s="6"/>
      <c r="BF15609" s="6"/>
      <c r="BG15609" s="10"/>
    </row>
    <row r="15610" spans="34:59" x14ac:dyDescent="0.25">
      <c r="AH15610" s="10"/>
      <c r="AI15610" s="6"/>
    </row>
    <row r="15611" spans="34:59" x14ac:dyDescent="0.25">
      <c r="AH15611" s="6"/>
      <c r="AI15611" s="6"/>
      <c r="AJ15611" s="6"/>
      <c r="AK15611" s="6"/>
      <c r="AL15611" s="6"/>
      <c r="AM15611" s="6"/>
      <c r="AN15611" s="6"/>
      <c r="AO15611" s="6"/>
      <c r="AP15611" s="6"/>
      <c r="AQ15611" s="6"/>
      <c r="AR15611" s="6"/>
      <c r="AS15611" s="6"/>
      <c r="AT15611" s="6"/>
      <c r="AU15611" s="6"/>
      <c r="AV15611" s="6"/>
      <c r="AW15611" s="6"/>
      <c r="AX15611" s="6"/>
      <c r="AY15611" s="6"/>
      <c r="AZ15611" s="6"/>
      <c r="BA15611" s="6"/>
      <c r="BB15611" s="6"/>
      <c r="BC15611" s="6"/>
      <c r="BD15611" s="6"/>
      <c r="BE15611" s="6"/>
      <c r="BF15611" s="6"/>
      <c r="BG15611" s="6"/>
    </row>
    <row r="15612" spans="34:59" x14ac:dyDescent="0.25">
      <c r="AH15612" s="10"/>
      <c r="AI15612" s="6"/>
      <c r="AJ15612" s="10"/>
      <c r="AK15612" s="10"/>
      <c r="AL15612" s="10"/>
      <c r="AM15612" s="10"/>
      <c r="AN15612" s="10"/>
      <c r="AO15612" s="10"/>
      <c r="AP15612" s="10"/>
      <c r="AQ15612" s="10"/>
      <c r="AR15612" s="10"/>
      <c r="AS15612" s="10"/>
      <c r="AT15612" s="10"/>
      <c r="AU15612" s="10"/>
      <c r="AV15612" s="10"/>
      <c r="AW15612" s="10"/>
      <c r="AX15612" s="10"/>
      <c r="AY15612" s="10"/>
      <c r="AZ15612" s="10"/>
      <c r="BA15612" s="10"/>
      <c r="BB15612" s="10"/>
      <c r="BC15612" s="10"/>
      <c r="BD15612" s="10"/>
      <c r="BE15612" s="10"/>
      <c r="BF15612" s="10"/>
      <c r="BG15612" s="6"/>
    </row>
    <row r="15613" spans="34:59" x14ac:dyDescent="0.25">
      <c r="AH15613" s="6"/>
      <c r="AI15613" s="6"/>
      <c r="AJ15613" s="6"/>
      <c r="AK15613" s="6"/>
      <c r="AL15613" s="6"/>
      <c r="AM15613" s="6"/>
      <c r="AN15613" s="6"/>
      <c r="AO15613" s="6"/>
      <c r="AP15613" s="6"/>
      <c r="AQ15613" s="6"/>
      <c r="AR15613" s="6"/>
      <c r="AS15613" s="6"/>
      <c r="AT15613" s="6"/>
      <c r="AU15613" s="6"/>
      <c r="AV15613" s="6"/>
      <c r="AW15613" s="6"/>
      <c r="AX15613" s="6"/>
      <c r="AY15613" s="6"/>
      <c r="AZ15613" s="6"/>
      <c r="BA15613" s="6"/>
      <c r="BB15613" s="6"/>
      <c r="BC15613" s="6"/>
      <c r="BD15613" s="6"/>
      <c r="BE15613" s="6"/>
      <c r="BF15613" s="6"/>
      <c r="BG15613" s="10"/>
    </row>
    <row r="15614" spans="34:59" x14ac:dyDescent="0.25">
      <c r="AH15614" s="10"/>
      <c r="AI15614" s="6"/>
    </row>
    <row r="15615" spans="34:59" x14ac:dyDescent="0.25">
      <c r="AH15615" s="6"/>
      <c r="AI15615" s="6"/>
      <c r="AJ15615" s="6"/>
      <c r="AK15615" s="6"/>
      <c r="AL15615" s="6"/>
      <c r="AM15615" s="6"/>
      <c r="AN15615" s="6"/>
      <c r="AO15615" s="6"/>
      <c r="AP15615" s="6"/>
      <c r="AQ15615" s="6"/>
      <c r="AR15615" s="6"/>
      <c r="AS15615" s="6"/>
      <c r="AT15615" s="6"/>
      <c r="AU15615" s="6"/>
      <c r="AV15615" s="6"/>
      <c r="AW15615" s="6"/>
      <c r="AX15615" s="6"/>
      <c r="AY15615" s="6"/>
      <c r="AZ15615" s="6"/>
      <c r="BA15615" s="6"/>
      <c r="BB15615" s="6"/>
      <c r="BC15615" s="6"/>
      <c r="BD15615" s="6"/>
      <c r="BE15615" s="6"/>
      <c r="BF15615" s="6"/>
      <c r="BG15615" s="6"/>
    </row>
    <row r="15616" spans="34:59" x14ac:dyDescent="0.25">
      <c r="AH15616" s="10"/>
      <c r="AI15616" s="6"/>
      <c r="AJ15616" s="10"/>
      <c r="AK15616" s="10"/>
      <c r="AL15616" s="10"/>
      <c r="AM15616" s="10"/>
      <c r="AN15616" s="10"/>
      <c r="AO15616" s="10"/>
      <c r="AP15616" s="10"/>
      <c r="AQ15616" s="10"/>
      <c r="AR15616" s="10"/>
      <c r="AS15616" s="10"/>
      <c r="AT15616" s="10"/>
      <c r="AU15616" s="10"/>
      <c r="AV15616" s="10"/>
      <c r="AW15616" s="10"/>
      <c r="AX15616" s="10"/>
      <c r="AY15616" s="10"/>
      <c r="AZ15616" s="10"/>
      <c r="BA15616" s="10"/>
      <c r="BB15616" s="10"/>
      <c r="BC15616" s="10"/>
      <c r="BD15616" s="10"/>
      <c r="BE15616" s="10"/>
      <c r="BF15616" s="10"/>
      <c r="BG15616" s="6"/>
    </row>
    <row r="15617" spans="34:59" x14ac:dyDescent="0.25">
      <c r="AH15617" s="6"/>
      <c r="AI15617" s="6"/>
      <c r="AJ15617" s="6"/>
      <c r="AK15617" s="6"/>
      <c r="AL15617" s="6"/>
      <c r="AM15617" s="6"/>
      <c r="AN15617" s="6"/>
      <c r="AO15617" s="6"/>
      <c r="AP15617" s="6"/>
      <c r="AQ15617" s="6"/>
      <c r="AR15617" s="6"/>
      <c r="AS15617" s="6"/>
      <c r="AT15617" s="6"/>
      <c r="AU15617" s="6"/>
      <c r="AV15617" s="6"/>
      <c r="AW15617" s="6"/>
      <c r="AX15617" s="6"/>
      <c r="AY15617" s="6"/>
      <c r="AZ15617" s="6"/>
      <c r="BA15617" s="6"/>
      <c r="BB15617" s="6"/>
      <c r="BC15617" s="6"/>
      <c r="BD15617" s="6"/>
      <c r="BE15617" s="6"/>
      <c r="BF15617" s="6"/>
      <c r="BG15617" s="10"/>
    </row>
    <row r="15618" spans="34:59" x14ac:dyDescent="0.25">
      <c r="AH15618" s="10"/>
      <c r="AI15618" s="6"/>
    </row>
    <row r="15619" spans="34:59" x14ac:dyDescent="0.25">
      <c r="AH15619" s="6"/>
      <c r="AI15619" s="6"/>
      <c r="AJ15619" s="6"/>
      <c r="AK15619" s="6"/>
      <c r="AL15619" s="6"/>
      <c r="AM15619" s="6"/>
      <c r="AN15619" s="6"/>
      <c r="AO15619" s="6"/>
      <c r="AP15619" s="6"/>
      <c r="AQ15619" s="6"/>
      <c r="AR15619" s="6"/>
      <c r="AS15619" s="6"/>
      <c r="AT15619" s="6"/>
      <c r="AU15619" s="6"/>
      <c r="AV15619" s="6"/>
      <c r="AW15619" s="6"/>
      <c r="AX15619" s="6"/>
      <c r="AY15619" s="6"/>
      <c r="AZ15619" s="6"/>
      <c r="BA15619" s="6"/>
      <c r="BB15619" s="6"/>
      <c r="BC15619" s="6"/>
      <c r="BD15619" s="6"/>
      <c r="BE15619" s="6"/>
      <c r="BF15619" s="6"/>
      <c r="BG15619" s="6"/>
    </row>
    <row r="15620" spans="34:59" x14ac:dyDescent="0.25">
      <c r="AH15620" s="10"/>
      <c r="AI15620" s="6"/>
      <c r="AJ15620" s="10"/>
      <c r="AK15620" s="10"/>
      <c r="AL15620" s="10"/>
      <c r="AM15620" s="10"/>
      <c r="AN15620" s="10"/>
      <c r="AO15620" s="10"/>
      <c r="AP15620" s="10"/>
      <c r="AQ15620" s="10"/>
      <c r="AR15620" s="10"/>
      <c r="AS15620" s="10"/>
      <c r="AT15620" s="10"/>
      <c r="AU15620" s="10"/>
      <c r="AV15620" s="10"/>
      <c r="AW15620" s="10"/>
      <c r="AX15620" s="10"/>
      <c r="AY15620" s="10"/>
      <c r="AZ15620" s="10"/>
      <c r="BA15620" s="10"/>
      <c r="BB15620" s="10"/>
      <c r="BC15620" s="10"/>
      <c r="BD15620" s="10"/>
      <c r="BE15620" s="10"/>
      <c r="BF15620" s="10"/>
      <c r="BG15620" s="6"/>
    </row>
    <row r="15622" spans="34:59" x14ac:dyDescent="0.25">
      <c r="AH15622" s="10"/>
      <c r="AI15622" s="6"/>
    </row>
    <row r="15623" spans="34:59" x14ac:dyDescent="0.25">
      <c r="AH15623" s="6"/>
      <c r="AI15623" s="6"/>
      <c r="AJ15623" s="6"/>
      <c r="AK15623" s="6"/>
      <c r="AL15623" s="6"/>
      <c r="AM15623" s="6"/>
      <c r="AN15623" s="6"/>
      <c r="AO15623" s="6"/>
      <c r="AP15623" s="6"/>
      <c r="AQ15623" s="6"/>
      <c r="AR15623" s="6"/>
      <c r="AS15623" s="6"/>
      <c r="AT15623" s="6"/>
      <c r="AU15623" s="6"/>
      <c r="AV15623" s="6"/>
      <c r="AW15623" s="6"/>
      <c r="AX15623" s="6"/>
      <c r="AY15623" s="6"/>
      <c r="AZ15623" s="6"/>
      <c r="BA15623" s="6"/>
      <c r="BB15623" s="6"/>
      <c r="BC15623" s="6"/>
      <c r="BD15623" s="6"/>
      <c r="BE15623" s="6"/>
      <c r="BF15623" s="6"/>
      <c r="BG15623" s="6"/>
    </row>
    <row r="15624" spans="34:59" x14ac:dyDescent="0.25">
      <c r="AH15624" s="10"/>
      <c r="AI15624" s="6"/>
      <c r="AJ15624" s="10"/>
      <c r="AK15624" s="10"/>
      <c r="AL15624" s="10"/>
      <c r="AM15624" s="10"/>
      <c r="AN15624" s="10"/>
      <c r="AO15624" s="10"/>
      <c r="AP15624" s="10"/>
      <c r="AQ15624" s="10"/>
      <c r="AR15624" s="10"/>
      <c r="AS15624" s="10"/>
      <c r="AT15624" s="10"/>
      <c r="AU15624" s="10"/>
      <c r="AV15624" s="10"/>
      <c r="AW15624" s="10"/>
      <c r="AX15624" s="10"/>
      <c r="AY15624" s="10"/>
      <c r="AZ15624" s="10"/>
      <c r="BA15624" s="10"/>
      <c r="BB15624" s="10"/>
      <c r="BC15624" s="10"/>
      <c r="BD15624" s="10"/>
      <c r="BE15624" s="10"/>
      <c r="BF15624" s="10"/>
      <c r="BG15624" s="6"/>
    </row>
    <row r="15625" spans="34:59" x14ac:dyDescent="0.25">
      <c r="AH15625" s="6"/>
      <c r="AI15625" s="6"/>
      <c r="AJ15625" s="6"/>
      <c r="AK15625" s="6"/>
      <c r="AL15625" s="6"/>
      <c r="AM15625" s="6"/>
      <c r="AN15625" s="6"/>
      <c r="AO15625" s="6"/>
      <c r="AP15625" s="6"/>
      <c r="AQ15625" s="6"/>
      <c r="AR15625" s="6"/>
      <c r="AS15625" s="6"/>
      <c r="AT15625" s="6"/>
      <c r="AU15625" s="6"/>
      <c r="AV15625" s="6"/>
      <c r="AW15625" s="6"/>
      <c r="AX15625" s="6"/>
      <c r="AY15625" s="6"/>
      <c r="AZ15625" s="6"/>
      <c r="BA15625" s="6"/>
      <c r="BB15625" s="6"/>
      <c r="BC15625" s="6"/>
      <c r="BD15625" s="6"/>
      <c r="BE15625" s="6"/>
      <c r="BF15625" s="6"/>
      <c r="BG15625" s="10"/>
    </row>
    <row r="15626" spans="34:59" x14ac:dyDescent="0.25">
      <c r="AH15626" s="10"/>
      <c r="AI15626" s="6"/>
    </row>
    <row r="15627" spans="34:59" x14ac:dyDescent="0.25">
      <c r="AH15627" s="6"/>
      <c r="AI15627" s="6"/>
      <c r="AJ15627" s="6"/>
      <c r="AK15627" s="6"/>
      <c r="AL15627" s="6"/>
      <c r="AM15627" s="6"/>
      <c r="AN15627" s="6"/>
      <c r="AO15627" s="6"/>
      <c r="AP15627" s="6"/>
      <c r="AQ15627" s="6"/>
      <c r="AR15627" s="6"/>
      <c r="AS15627" s="6"/>
      <c r="AT15627" s="6"/>
      <c r="AU15627" s="6"/>
      <c r="AV15627" s="6"/>
      <c r="AW15627" s="6"/>
      <c r="AX15627" s="6"/>
      <c r="AY15627" s="6"/>
      <c r="AZ15627" s="6"/>
      <c r="BA15627" s="6"/>
      <c r="BB15627" s="6"/>
      <c r="BC15627" s="6"/>
      <c r="BD15627" s="6"/>
      <c r="BE15627" s="6"/>
      <c r="BF15627" s="6"/>
      <c r="BG15627" s="6"/>
    </row>
    <row r="15628" spans="34:59" x14ac:dyDescent="0.25">
      <c r="AH15628" s="10"/>
      <c r="AI15628" s="6"/>
      <c r="AJ15628" s="10"/>
      <c r="AK15628" s="10"/>
      <c r="AL15628" s="10"/>
      <c r="AM15628" s="10"/>
      <c r="AN15628" s="10"/>
      <c r="AO15628" s="10"/>
      <c r="AP15628" s="10"/>
      <c r="AQ15628" s="10"/>
      <c r="AR15628" s="10"/>
      <c r="AS15628" s="10"/>
      <c r="AT15628" s="10"/>
      <c r="AU15628" s="10"/>
      <c r="AV15628" s="10"/>
      <c r="AW15628" s="10"/>
      <c r="AX15628" s="10"/>
      <c r="AY15628" s="10"/>
      <c r="AZ15628" s="10"/>
      <c r="BA15628" s="10"/>
      <c r="BB15628" s="10"/>
      <c r="BC15628" s="10"/>
      <c r="BD15628" s="10"/>
      <c r="BE15628" s="10"/>
      <c r="BF15628" s="10"/>
      <c r="BG15628" s="6"/>
    </row>
    <row r="15629" spans="34:59" x14ac:dyDescent="0.25">
      <c r="AH15629" s="6"/>
      <c r="AI15629" s="6"/>
      <c r="AJ15629" s="6"/>
      <c r="AK15629" s="6"/>
      <c r="AL15629" s="6"/>
      <c r="AM15629" s="6"/>
      <c r="AN15629" s="6"/>
      <c r="AO15629" s="6"/>
      <c r="AP15629" s="6"/>
      <c r="AQ15629" s="6"/>
      <c r="AR15629" s="6"/>
      <c r="AS15629" s="6"/>
      <c r="AT15629" s="6"/>
      <c r="AU15629" s="6"/>
      <c r="AV15629" s="6"/>
      <c r="AW15629" s="6"/>
      <c r="AX15629" s="6"/>
      <c r="AY15629" s="6"/>
      <c r="AZ15629" s="6"/>
      <c r="BA15629" s="6"/>
      <c r="BB15629" s="6"/>
      <c r="BC15629" s="6"/>
      <c r="BD15629" s="6"/>
      <c r="BE15629" s="6"/>
      <c r="BF15629" s="6"/>
      <c r="BG15629" s="10"/>
    </row>
    <row r="15630" spans="34:59" x14ac:dyDescent="0.25">
      <c r="AH15630" s="10"/>
      <c r="AI15630" s="6"/>
    </row>
    <row r="15631" spans="34:59" x14ac:dyDescent="0.25">
      <c r="AH15631" s="6"/>
      <c r="AI15631" s="6"/>
      <c r="AJ15631" s="6"/>
      <c r="AK15631" s="6"/>
      <c r="AL15631" s="6"/>
      <c r="AM15631" s="6"/>
      <c r="AN15631" s="6"/>
      <c r="AO15631" s="6"/>
      <c r="AP15631" s="6"/>
      <c r="AQ15631" s="6"/>
      <c r="AR15631" s="6"/>
      <c r="AS15631" s="6"/>
      <c r="AT15631" s="6"/>
      <c r="AU15631" s="6"/>
      <c r="AV15631" s="6"/>
      <c r="AW15631" s="6"/>
      <c r="AX15631" s="6"/>
      <c r="AY15631" s="6"/>
      <c r="AZ15631" s="6"/>
      <c r="BA15631" s="6"/>
      <c r="BB15631" s="6"/>
      <c r="BC15631" s="6"/>
      <c r="BD15631" s="6"/>
      <c r="BE15631" s="6"/>
      <c r="BF15631" s="6"/>
      <c r="BG15631" s="6"/>
    </row>
    <row r="15632" spans="34:59" x14ac:dyDescent="0.25">
      <c r="AH15632" s="10"/>
      <c r="AI15632" s="6"/>
      <c r="AJ15632" s="10"/>
      <c r="AK15632" s="10"/>
      <c r="AL15632" s="10"/>
      <c r="AM15632" s="10"/>
      <c r="AN15632" s="10"/>
      <c r="AO15632" s="10"/>
      <c r="AP15632" s="10"/>
      <c r="AQ15632" s="10"/>
      <c r="AR15632" s="10"/>
      <c r="AS15632" s="10"/>
      <c r="AT15632" s="10"/>
      <c r="AU15632" s="10"/>
      <c r="AV15632" s="10"/>
      <c r="AW15632" s="10"/>
      <c r="AX15632" s="10"/>
      <c r="AY15632" s="10"/>
      <c r="AZ15632" s="10"/>
      <c r="BA15632" s="10"/>
      <c r="BB15632" s="10"/>
      <c r="BC15632" s="10"/>
      <c r="BD15632" s="10"/>
      <c r="BE15632" s="10"/>
      <c r="BF15632" s="10"/>
      <c r="BG15632" s="6"/>
    </row>
    <row r="15633" spans="34:59" x14ac:dyDescent="0.25">
      <c r="AH15633" s="6"/>
      <c r="AI15633" s="6"/>
      <c r="AJ15633" s="6"/>
      <c r="AK15633" s="6"/>
      <c r="AL15633" s="6"/>
      <c r="AM15633" s="6"/>
      <c r="AN15633" s="6"/>
      <c r="AO15633" s="6"/>
      <c r="AP15633" s="6"/>
      <c r="AQ15633" s="6"/>
      <c r="AR15633" s="6"/>
      <c r="AS15633" s="6"/>
      <c r="AT15633" s="6"/>
      <c r="AU15633" s="6"/>
      <c r="AV15633" s="6"/>
      <c r="AW15633" s="6"/>
      <c r="AX15633" s="6"/>
      <c r="AY15633" s="6"/>
      <c r="AZ15633" s="6"/>
      <c r="BA15633" s="6"/>
      <c r="BB15633" s="6"/>
      <c r="BC15633" s="6"/>
      <c r="BD15633" s="6"/>
      <c r="BE15633" s="6"/>
      <c r="BF15633" s="6"/>
      <c r="BG15633" s="10"/>
    </row>
    <row r="15634" spans="34:59" x14ac:dyDescent="0.25">
      <c r="AH15634" s="10"/>
      <c r="AI15634" s="6"/>
    </row>
    <row r="15635" spans="34:59" x14ac:dyDescent="0.25">
      <c r="AH15635" s="6"/>
      <c r="AI15635" s="6"/>
      <c r="AJ15635" s="6"/>
      <c r="AK15635" s="6"/>
      <c r="AL15635" s="6"/>
      <c r="AM15635" s="6"/>
      <c r="AN15635" s="6"/>
      <c r="AO15635" s="6"/>
      <c r="AP15635" s="6"/>
      <c r="AQ15635" s="6"/>
      <c r="AR15635" s="6"/>
      <c r="AS15635" s="6"/>
      <c r="AT15635" s="6"/>
      <c r="AU15635" s="6"/>
      <c r="AV15635" s="6"/>
      <c r="AW15635" s="6"/>
      <c r="AX15635" s="6"/>
      <c r="AY15635" s="6"/>
      <c r="AZ15635" s="6"/>
      <c r="BA15635" s="6"/>
      <c r="BB15635" s="6"/>
      <c r="BC15635" s="6"/>
      <c r="BD15635" s="6"/>
      <c r="BE15635" s="6"/>
      <c r="BF15635" s="6"/>
      <c r="BG15635" s="6"/>
    </row>
    <row r="15636" spans="34:59" x14ac:dyDescent="0.25">
      <c r="AH15636" s="10"/>
      <c r="AI15636" s="6"/>
      <c r="AJ15636" s="10"/>
      <c r="AK15636" s="10"/>
      <c r="AL15636" s="10"/>
      <c r="AM15636" s="10"/>
      <c r="AN15636" s="10"/>
      <c r="AO15636" s="10"/>
      <c r="AP15636" s="10"/>
      <c r="AQ15636" s="10"/>
      <c r="AR15636" s="10"/>
      <c r="AS15636" s="10"/>
      <c r="AT15636" s="10"/>
      <c r="AU15636" s="10"/>
      <c r="AV15636" s="10"/>
      <c r="AW15636" s="10"/>
      <c r="AX15636" s="10"/>
      <c r="AY15636" s="10"/>
      <c r="AZ15636" s="10"/>
      <c r="BA15636" s="10"/>
      <c r="BB15636" s="10"/>
      <c r="BC15636" s="10"/>
      <c r="BD15636" s="10"/>
      <c r="BE15636" s="10"/>
      <c r="BF15636" s="10"/>
      <c r="BG15636" s="6"/>
    </row>
    <row r="15638" spans="34:59" x14ac:dyDescent="0.25">
      <c r="AH15638" s="10"/>
      <c r="AI15638" s="6"/>
    </row>
    <row r="15639" spans="34:59" x14ac:dyDescent="0.25">
      <c r="AH15639" s="6"/>
      <c r="AI15639" s="6"/>
      <c r="AJ15639" s="6"/>
      <c r="AK15639" s="6"/>
      <c r="AL15639" s="6"/>
      <c r="AM15639" s="6"/>
      <c r="AN15639" s="6"/>
      <c r="AO15639" s="6"/>
      <c r="AP15639" s="6"/>
      <c r="AQ15639" s="6"/>
      <c r="AR15639" s="6"/>
      <c r="AS15639" s="6"/>
      <c r="AT15639" s="6"/>
      <c r="AU15639" s="6"/>
      <c r="AV15639" s="6"/>
      <c r="AW15639" s="6"/>
      <c r="AX15639" s="6"/>
      <c r="AY15639" s="6"/>
      <c r="AZ15639" s="6"/>
      <c r="BA15639" s="6"/>
      <c r="BB15639" s="6"/>
      <c r="BC15639" s="6"/>
      <c r="BD15639" s="6"/>
      <c r="BE15639" s="6"/>
      <c r="BF15639" s="6"/>
      <c r="BG15639" s="6"/>
    </row>
    <row r="15640" spans="34:59" x14ac:dyDescent="0.25">
      <c r="AH15640" s="10"/>
      <c r="AI15640" s="6"/>
      <c r="AJ15640" s="10"/>
      <c r="AK15640" s="10"/>
      <c r="AL15640" s="10"/>
      <c r="AM15640" s="10"/>
      <c r="AN15640" s="10"/>
      <c r="AO15640" s="10"/>
      <c r="AP15640" s="10"/>
      <c r="AQ15640" s="10"/>
      <c r="AR15640" s="10"/>
      <c r="AS15640" s="10"/>
      <c r="AT15640" s="10"/>
      <c r="AU15640" s="10"/>
      <c r="AV15640" s="10"/>
      <c r="AW15640" s="10"/>
      <c r="AX15640" s="10"/>
      <c r="AY15640" s="10"/>
      <c r="AZ15640" s="10"/>
      <c r="BA15640" s="10"/>
      <c r="BB15640" s="10"/>
      <c r="BC15640" s="10"/>
      <c r="BD15640" s="10"/>
      <c r="BE15640" s="10"/>
      <c r="BF15640" s="10"/>
      <c r="BG15640" s="6"/>
    </row>
    <row r="15641" spans="34:59" x14ac:dyDescent="0.25">
      <c r="AH15641" s="6"/>
      <c r="AI15641" s="6"/>
      <c r="AJ15641" s="6"/>
      <c r="AK15641" s="6"/>
      <c r="AL15641" s="6"/>
      <c r="AM15641" s="6"/>
      <c r="AN15641" s="6"/>
      <c r="AO15641" s="6"/>
      <c r="AP15641" s="6"/>
      <c r="AQ15641" s="6"/>
      <c r="AR15641" s="6"/>
      <c r="AS15641" s="6"/>
      <c r="AT15641" s="6"/>
      <c r="AU15641" s="6"/>
      <c r="AV15641" s="6"/>
      <c r="AW15641" s="6"/>
      <c r="AX15641" s="6"/>
      <c r="AY15641" s="6"/>
      <c r="AZ15641" s="6"/>
      <c r="BA15641" s="6"/>
      <c r="BB15641" s="6"/>
      <c r="BC15641" s="6"/>
      <c r="BD15641" s="6"/>
      <c r="BE15641" s="6"/>
      <c r="BF15641" s="6"/>
      <c r="BG15641" s="10"/>
    </row>
    <row r="15642" spans="34:59" x14ac:dyDescent="0.25">
      <c r="AH15642" s="10"/>
      <c r="AI15642" s="6"/>
    </row>
    <row r="15643" spans="34:59" x14ac:dyDescent="0.25">
      <c r="AH15643" s="6"/>
      <c r="AI15643" s="6"/>
      <c r="AJ15643" s="6"/>
      <c r="AK15643" s="6"/>
      <c r="AL15643" s="6"/>
      <c r="AM15643" s="6"/>
      <c r="AN15643" s="6"/>
      <c r="AO15643" s="6"/>
      <c r="AP15643" s="6"/>
      <c r="AQ15643" s="6"/>
      <c r="AR15643" s="6"/>
      <c r="AS15643" s="6"/>
      <c r="AT15643" s="6"/>
      <c r="AU15643" s="6"/>
      <c r="AV15643" s="6"/>
      <c r="AW15643" s="6"/>
      <c r="AX15643" s="6"/>
      <c r="AY15643" s="6"/>
      <c r="AZ15643" s="6"/>
      <c r="BA15643" s="6"/>
      <c r="BB15643" s="6"/>
      <c r="BC15643" s="6"/>
      <c r="BD15643" s="6"/>
      <c r="BE15643" s="6"/>
      <c r="BF15643" s="6"/>
      <c r="BG15643" s="6"/>
    </row>
    <row r="15644" spans="34:59" x14ac:dyDescent="0.25">
      <c r="AH15644" s="10"/>
      <c r="AI15644" s="6"/>
      <c r="AJ15644" s="10"/>
      <c r="AK15644" s="10"/>
      <c r="AL15644" s="10"/>
      <c r="AM15644" s="10"/>
      <c r="AN15644" s="10"/>
      <c r="AO15644" s="10"/>
      <c r="AP15644" s="10"/>
      <c r="AQ15644" s="10"/>
      <c r="AR15644" s="10"/>
      <c r="AS15644" s="10"/>
      <c r="AT15644" s="10"/>
      <c r="AU15644" s="10"/>
      <c r="AV15644" s="10"/>
      <c r="AW15644" s="10"/>
      <c r="AX15644" s="10"/>
      <c r="AY15644" s="10"/>
      <c r="AZ15644" s="10"/>
      <c r="BA15644" s="10"/>
      <c r="BB15644" s="10"/>
      <c r="BC15644" s="10"/>
      <c r="BD15644" s="10"/>
      <c r="BE15644" s="10"/>
      <c r="BF15644" s="10"/>
      <c r="BG15644" s="6"/>
    </row>
    <row r="15645" spans="34:59" x14ac:dyDescent="0.25">
      <c r="AH15645" s="6"/>
      <c r="AI15645" s="6"/>
      <c r="AJ15645" s="6"/>
      <c r="AK15645" s="6"/>
      <c r="AL15645" s="6"/>
      <c r="AM15645" s="6"/>
      <c r="AN15645" s="6"/>
      <c r="AO15645" s="6"/>
      <c r="AP15645" s="6"/>
      <c r="AQ15645" s="6"/>
      <c r="AR15645" s="6"/>
      <c r="AS15645" s="6"/>
      <c r="AT15645" s="6"/>
      <c r="AU15645" s="6"/>
      <c r="AV15645" s="6"/>
      <c r="AW15645" s="6"/>
      <c r="AX15645" s="6"/>
      <c r="AY15645" s="6"/>
      <c r="AZ15645" s="6"/>
      <c r="BA15645" s="6"/>
      <c r="BB15645" s="6"/>
      <c r="BC15645" s="6"/>
      <c r="BD15645" s="6"/>
      <c r="BE15645" s="6"/>
      <c r="BF15645" s="6"/>
      <c r="BG15645" s="10"/>
    </row>
    <row r="15646" spans="34:59" x14ac:dyDescent="0.25">
      <c r="AH15646" s="10"/>
      <c r="AI15646" s="6"/>
    </row>
    <row r="15647" spans="34:59" x14ac:dyDescent="0.25">
      <c r="AH15647" s="6"/>
      <c r="AI15647" s="6"/>
      <c r="AJ15647" s="6"/>
      <c r="AK15647" s="6"/>
      <c r="AL15647" s="6"/>
      <c r="AM15647" s="6"/>
      <c r="AN15647" s="6"/>
      <c r="AO15647" s="6"/>
      <c r="AP15647" s="6"/>
      <c r="AQ15647" s="6"/>
      <c r="AR15647" s="6"/>
      <c r="AS15647" s="6"/>
      <c r="AT15647" s="6"/>
      <c r="AU15647" s="6"/>
      <c r="AV15647" s="6"/>
      <c r="AW15647" s="6"/>
      <c r="AX15647" s="6"/>
      <c r="AY15647" s="6"/>
      <c r="AZ15647" s="6"/>
      <c r="BA15647" s="6"/>
      <c r="BB15647" s="6"/>
      <c r="BC15647" s="6"/>
      <c r="BD15647" s="6"/>
      <c r="BE15647" s="6"/>
      <c r="BF15647" s="6"/>
      <c r="BG15647" s="6"/>
    </row>
    <row r="15648" spans="34:59" x14ac:dyDescent="0.25">
      <c r="AH15648" s="10"/>
      <c r="AI15648" s="6"/>
      <c r="AJ15648" s="10"/>
      <c r="AK15648" s="10"/>
      <c r="AL15648" s="10"/>
      <c r="AM15648" s="10"/>
      <c r="AN15648" s="10"/>
      <c r="AO15648" s="10"/>
      <c r="AP15648" s="10"/>
      <c r="AQ15648" s="10"/>
      <c r="AR15648" s="10"/>
      <c r="AS15648" s="10"/>
      <c r="AT15648" s="10"/>
      <c r="AU15648" s="10"/>
      <c r="AV15648" s="10"/>
      <c r="AW15648" s="10"/>
      <c r="AX15648" s="10"/>
      <c r="AY15648" s="10"/>
      <c r="AZ15648" s="10"/>
      <c r="BA15648" s="10"/>
      <c r="BB15648" s="10"/>
      <c r="BC15648" s="10"/>
      <c r="BD15648" s="10"/>
      <c r="BE15648" s="10"/>
      <c r="BF15648" s="10"/>
      <c r="BG15648" s="6"/>
    </row>
    <row r="15649" spans="34:59" x14ac:dyDescent="0.25">
      <c r="AH15649" s="6"/>
      <c r="AI15649" s="6"/>
      <c r="AJ15649" s="6"/>
      <c r="AK15649" s="6"/>
      <c r="AL15649" s="6"/>
      <c r="AM15649" s="6"/>
      <c r="AN15649" s="6"/>
      <c r="AO15649" s="6"/>
      <c r="AP15649" s="6"/>
      <c r="AQ15649" s="6"/>
      <c r="AR15649" s="6"/>
      <c r="AS15649" s="6"/>
      <c r="AT15649" s="6"/>
      <c r="AU15649" s="6"/>
      <c r="AV15649" s="6"/>
      <c r="AW15649" s="6"/>
      <c r="AX15649" s="6"/>
      <c r="AY15649" s="6"/>
      <c r="AZ15649" s="6"/>
      <c r="BA15649" s="6"/>
      <c r="BB15649" s="6"/>
      <c r="BC15649" s="6"/>
      <c r="BD15649" s="6"/>
      <c r="BE15649" s="6"/>
      <c r="BF15649" s="6"/>
      <c r="BG15649" s="10"/>
    </row>
    <row r="15650" spans="34:59" x14ac:dyDescent="0.25">
      <c r="AH15650" s="10"/>
      <c r="AI15650" s="6"/>
    </row>
    <row r="15651" spans="34:59" x14ac:dyDescent="0.25">
      <c r="AH15651" s="6"/>
      <c r="AI15651" s="6"/>
      <c r="AJ15651" s="6"/>
      <c r="AK15651" s="6"/>
      <c r="AL15651" s="6"/>
      <c r="AM15651" s="6"/>
      <c r="AN15651" s="6"/>
      <c r="AO15651" s="6"/>
      <c r="AP15651" s="6"/>
      <c r="AQ15651" s="6"/>
      <c r="AR15651" s="6"/>
      <c r="AS15651" s="6"/>
      <c r="AT15651" s="6"/>
      <c r="AU15651" s="6"/>
      <c r="AV15651" s="6"/>
      <c r="AW15651" s="6"/>
      <c r="AX15651" s="6"/>
      <c r="AY15651" s="6"/>
      <c r="AZ15651" s="6"/>
      <c r="BA15651" s="6"/>
      <c r="BB15651" s="6"/>
      <c r="BC15651" s="6"/>
      <c r="BD15651" s="6"/>
      <c r="BE15651" s="6"/>
      <c r="BF15651" s="6"/>
      <c r="BG15651" s="6"/>
    </row>
    <row r="15652" spans="34:59" x14ac:dyDescent="0.25">
      <c r="AH15652" s="10"/>
      <c r="AI15652" s="6"/>
      <c r="AJ15652" s="10"/>
      <c r="AK15652" s="10"/>
      <c r="AL15652" s="10"/>
      <c r="AM15652" s="10"/>
      <c r="AN15652" s="10"/>
      <c r="AO15652" s="10"/>
      <c r="AP15652" s="10"/>
      <c r="AQ15652" s="10"/>
      <c r="AR15652" s="10"/>
      <c r="AS15652" s="10"/>
      <c r="AT15652" s="10"/>
      <c r="AU15652" s="10"/>
      <c r="AV15652" s="10"/>
      <c r="AW15652" s="10"/>
      <c r="AX15652" s="10"/>
      <c r="AY15652" s="10"/>
      <c r="AZ15652" s="10"/>
      <c r="BA15652" s="10"/>
      <c r="BB15652" s="10"/>
      <c r="BC15652" s="10"/>
      <c r="BD15652" s="10"/>
      <c r="BE15652" s="10"/>
      <c r="BF15652" s="10"/>
      <c r="BG15652" s="6"/>
    </row>
    <row r="15654" spans="34:59" x14ac:dyDescent="0.25">
      <c r="AH15654" s="10"/>
      <c r="AI15654" s="6"/>
    </row>
    <row r="15655" spans="34:59" x14ac:dyDescent="0.25">
      <c r="AH15655" s="6"/>
      <c r="AI15655" s="6"/>
      <c r="AJ15655" s="6"/>
      <c r="AK15655" s="6"/>
      <c r="AL15655" s="6"/>
      <c r="AM15655" s="6"/>
      <c r="AN15655" s="6"/>
      <c r="AO15655" s="6"/>
      <c r="AP15655" s="6"/>
      <c r="AQ15655" s="6"/>
      <c r="AR15655" s="6"/>
      <c r="AS15655" s="6"/>
      <c r="AT15655" s="6"/>
      <c r="AU15655" s="6"/>
      <c r="AV15655" s="6"/>
      <c r="AW15655" s="6"/>
      <c r="AX15655" s="6"/>
      <c r="AY15655" s="6"/>
      <c r="AZ15655" s="6"/>
      <c r="BA15655" s="6"/>
      <c r="BB15655" s="6"/>
      <c r="BC15655" s="6"/>
      <c r="BD15655" s="6"/>
      <c r="BE15655" s="6"/>
      <c r="BF15655" s="6"/>
      <c r="BG15655" s="6"/>
    </row>
    <row r="15656" spans="34:59" x14ac:dyDescent="0.25">
      <c r="AH15656" s="10"/>
      <c r="AI15656" s="6"/>
      <c r="AJ15656" s="10"/>
      <c r="AK15656" s="10"/>
      <c r="AL15656" s="10"/>
      <c r="AM15656" s="10"/>
      <c r="AN15656" s="10"/>
      <c r="AO15656" s="10"/>
      <c r="AP15656" s="10"/>
      <c r="AQ15656" s="10"/>
      <c r="AR15656" s="10"/>
      <c r="AS15656" s="10"/>
      <c r="AT15656" s="10"/>
      <c r="AU15656" s="10"/>
      <c r="AV15656" s="10"/>
      <c r="AW15656" s="10"/>
      <c r="AX15656" s="10"/>
      <c r="AY15656" s="10"/>
      <c r="AZ15656" s="10"/>
      <c r="BA15656" s="10"/>
      <c r="BB15656" s="10"/>
      <c r="BC15656" s="10"/>
      <c r="BD15656" s="10"/>
      <c r="BE15656" s="10"/>
      <c r="BF15656" s="10"/>
      <c r="BG15656" s="6"/>
    </row>
    <row r="15657" spans="34:59" x14ac:dyDescent="0.25">
      <c r="AH15657" s="6"/>
      <c r="AI15657" s="6"/>
      <c r="AJ15657" s="6"/>
      <c r="AK15657" s="6"/>
      <c r="AL15657" s="6"/>
      <c r="AM15657" s="6"/>
      <c r="AN15657" s="6"/>
      <c r="AO15657" s="6"/>
      <c r="AP15657" s="6"/>
      <c r="AQ15657" s="6"/>
      <c r="AR15657" s="6"/>
      <c r="AS15657" s="6"/>
      <c r="AT15657" s="6"/>
      <c r="AU15657" s="6"/>
      <c r="AV15657" s="6"/>
      <c r="AW15657" s="6"/>
      <c r="AX15657" s="6"/>
      <c r="AY15657" s="6"/>
      <c r="AZ15657" s="6"/>
      <c r="BA15657" s="6"/>
      <c r="BB15657" s="6"/>
      <c r="BC15657" s="6"/>
      <c r="BD15657" s="6"/>
      <c r="BE15657" s="6"/>
      <c r="BF15657" s="6"/>
      <c r="BG15657" s="10"/>
    </row>
    <row r="15658" spans="34:59" x14ac:dyDescent="0.25">
      <c r="AH15658" s="10"/>
      <c r="AI15658" s="6"/>
    </row>
    <row r="15659" spans="34:59" x14ac:dyDescent="0.25">
      <c r="AH15659" s="6"/>
      <c r="AI15659" s="6"/>
      <c r="AJ15659" s="6"/>
      <c r="AK15659" s="6"/>
      <c r="AL15659" s="6"/>
      <c r="AM15659" s="6"/>
      <c r="AN15659" s="6"/>
      <c r="AO15659" s="6"/>
      <c r="AP15659" s="6"/>
      <c r="AQ15659" s="6"/>
      <c r="AR15659" s="6"/>
      <c r="AS15659" s="6"/>
      <c r="AT15659" s="6"/>
      <c r="AU15659" s="6"/>
      <c r="AV15659" s="6"/>
      <c r="AW15659" s="6"/>
      <c r="AX15659" s="6"/>
      <c r="AY15659" s="6"/>
      <c r="AZ15659" s="6"/>
      <c r="BA15659" s="6"/>
      <c r="BB15659" s="6"/>
      <c r="BC15659" s="6"/>
      <c r="BD15659" s="6"/>
      <c r="BE15659" s="6"/>
      <c r="BF15659" s="6"/>
      <c r="BG15659" s="6"/>
    </row>
    <row r="15660" spans="34:59" x14ac:dyDescent="0.25">
      <c r="AH15660" s="10"/>
      <c r="AI15660" s="6"/>
      <c r="AJ15660" s="10"/>
      <c r="AK15660" s="10"/>
      <c r="AL15660" s="10"/>
      <c r="AM15660" s="10"/>
      <c r="AN15660" s="10"/>
      <c r="AO15660" s="10"/>
      <c r="AP15660" s="10"/>
      <c r="AQ15660" s="10"/>
      <c r="AR15660" s="10"/>
      <c r="AS15660" s="10"/>
      <c r="AT15660" s="10"/>
      <c r="AU15660" s="10"/>
      <c r="AV15660" s="10"/>
      <c r="AW15660" s="10"/>
      <c r="AX15660" s="10"/>
      <c r="AY15660" s="10"/>
      <c r="AZ15660" s="10"/>
      <c r="BA15660" s="10"/>
      <c r="BB15660" s="10"/>
      <c r="BC15660" s="10"/>
      <c r="BD15660" s="10"/>
      <c r="BE15660" s="10"/>
      <c r="BF15660" s="10"/>
      <c r="BG15660" s="6"/>
    </row>
    <row r="15661" spans="34:59" x14ac:dyDescent="0.25">
      <c r="AH15661" s="6"/>
      <c r="AI15661" s="6"/>
      <c r="AJ15661" s="6"/>
      <c r="AK15661" s="6"/>
      <c r="AL15661" s="6"/>
      <c r="AM15661" s="6"/>
      <c r="AN15661" s="6"/>
      <c r="AO15661" s="6"/>
      <c r="AP15661" s="6"/>
      <c r="AQ15661" s="6"/>
      <c r="AR15661" s="6"/>
      <c r="AS15661" s="6"/>
      <c r="AT15661" s="6"/>
      <c r="AU15661" s="6"/>
      <c r="AV15661" s="6"/>
      <c r="AW15661" s="6"/>
      <c r="AX15661" s="6"/>
      <c r="AY15661" s="6"/>
      <c r="AZ15661" s="6"/>
      <c r="BA15661" s="6"/>
      <c r="BB15661" s="6"/>
      <c r="BC15661" s="6"/>
      <c r="BD15661" s="6"/>
      <c r="BE15661" s="6"/>
      <c r="BF15661" s="6"/>
      <c r="BG15661" s="10"/>
    </row>
    <row r="15662" spans="34:59" x14ac:dyDescent="0.25">
      <c r="AH15662" s="10"/>
      <c r="AI15662" s="6"/>
    </row>
    <row r="15663" spans="34:59" x14ac:dyDescent="0.25">
      <c r="AH15663" s="6"/>
      <c r="AI15663" s="6"/>
      <c r="AJ15663" s="6"/>
      <c r="AK15663" s="6"/>
      <c r="AL15663" s="6"/>
      <c r="AM15663" s="6"/>
      <c r="AN15663" s="6"/>
      <c r="AO15663" s="6"/>
      <c r="AP15663" s="6"/>
      <c r="AQ15663" s="6"/>
      <c r="AR15663" s="6"/>
      <c r="AS15663" s="6"/>
      <c r="AT15663" s="6"/>
      <c r="AU15663" s="6"/>
      <c r="AV15663" s="6"/>
      <c r="AW15663" s="6"/>
      <c r="AX15663" s="6"/>
      <c r="AY15663" s="6"/>
      <c r="AZ15663" s="6"/>
      <c r="BA15663" s="6"/>
      <c r="BB15663" s="6"/>
      <c r="BC15663" s="6"/>
      <c r="BD15663" s="6"/>
      <c r="BE15663" s="6"/>
      <c r="BF15663" s="6"/>
      <c r="BG15663" s="6"/>
    </row>
    <row r="15664" spans="34:59" x14ac:dyDescent="0.25">
      <c r="AH15664" s="10"/>
      <c r="AI15664" s="6"/>
      <c r="AJ15664" s="10"/>
      <c r="AK15664" s="10"/>
      <c r="AL15664" s="10"/>
      <c r="AM15664" s="10"/>
      <c r="AN15664" s="10"/>
      <c r="AO15664" s="10"/>
      <c r="AP15664" s="10"/>
      <c r="AQ15664" s="10"/>
      <c r="AR15664" s="10"/>
      <c r="AS15664" s="10"/>
      <c r="AT15664" s="10"/>
      <c r="AU15664" s="10"/>
      <c r="AV15664" s="10"/>
      <c r="AW15664" s="10"/>
      <c r="AX15664" s="10"/>
      <c r="AY15664" s="10"/>
      <c r="AZ15664" s="10"/>
      <c r="BA15664" s="10"/>
      <c r="BB15664" s="10"/>
      <c r="BC15664" s="10"/>
      <c r="BD15664" s="10"/>
      <c r="BE15664" s="10"/>
      <c r="BF15664" s="10"/>
      <c r="BG15664" s="6"/>
    </row>
    <row r="15665" spans="34:59" x14ac:dyDescent="0.25">
      <c r="AH15665" s="6"/>
      <c r="AI15665" s="6"/>
      <c r="AJ15665" s="6"/>
      <c r="AK15665" s="6"/>
      <c r="AL15665" s="6"/>
      <c r="AM15665" s="6"/>
      <c r="AN15665" s="6"/>
      <c r="AO15665" s="6"/>
      <c r="AP15665" s="6"/>
      <c r="AQ15665" s="6"/>
      <c r="AR15665" s="6"/>
      <c r="AS15665" s="6"/>
      <c r="AT15665" s="6"/>
      <c r="AU15665" s="6"/>
      <c r="AV15665" s="6"/>
      <c r="AW15665" s="6"/>
      <c r="AX15665" s="6"/>
      <c r="AY15665" s="6"/>
      <c r="AZ15665" s="6"/>
      <c r="BA15665" s="6"/>
      <c r="BB15665" s="6"/>
      <c r="BC15665" s="6"/>
      <c r="BD15665" s="6"/>
      <c r="BE15665" s="6"/>
      <c r="BF15665" s="6"/>
      <c r="BG15665" s="10"/>
    </row>
    <row r="15666" spans="34:59" x14ac:dyDescent="0.25">
      <c r="AH15666" s="10"/>
      <c r="AI15666" s="6"/>
    </row>
    <row r="15667" spans="34:59" x14ac:dyDescent="0.25">
      <c r="AH15667" s="6"/>
      <c r="AI15667" s="6"/>
      <c r="AJ15667" s="6"/>
      <c r="AK15667" s="6"/>
      <c r="AL15667" s="6"/>
      <c r="AM15667" s="6"/>
      <c r="AN15667" s="6"/>
      <c r="AO15667" s="6"/>
      <c r="AP15667" s="6"/>
      <c r="AQ15667" s="6"/>
      <c r="AR15667" s="6"/>
      <c r="AS15667" s="6"/>
      <c r="AT15667" s="6"/>
      <c r="AU15667" s="6"/>
      <c r="AV15667" s="6"/>
      <c r="AW15667" s="6"/>
      <c r="AX15667" s="6"/>
      <c r="AY15667" s="6"/>
      <c r="AZ15667" s="6"/>
      <c r="BA15667" s="6"/>
      <c r="BB15667" s="6"/>
      <c r="BC15667" s="6"/>
      <c r="BD15667" s="6"/>
      <c r="BE15667" s="6"/>
      <c r="BF15667" s="6"/>
      <c r="BG15667" s="6"/>
    </row>
    <row r="15668" spans="34:59" x14ac:dyDescent="0.25">
      <c r="AH15668" s="10"/>
      <c r="AI15668" s="6"/>
      <c r="AJ15668" s="10"/>
      <c r="AK15668" s="10"/>
      <c r="AL15668" s="10"/>
      <c r="AM15668" s="10"/>
      <c r="AN15668" s="10"/>
      <c r="AO15668" s="10"/>
      <c r="AP15668" s="10"/>
      <c r="AQ15668" s="10"/>
      <c r="AR15668" s="10"/>
      <c r="AS15668" s="10"/>
      <c r="AT15668" s="10"/>
      <c r="AU15668" s="10"/>
      <c r="AV15668" s="10"/>
      <c r="AW15668" s="10"/>
      <c r="AX15668" s="10"/>
      <c r="AY15668" s="10"/>
      <c r="AZ15668" s="10"/>
      <c r="BA15668" s="10"/>
      <c r="BB15668" s="10"/>
      <c r="BC15668" s="10"/>
      <c r="BD15668" s="10"/>
      <c r="BE15668" s="10"/>
      <c r="BF15668" s="10"/>
      <c r="BG15668" s="6"/>
    </row>
    <row r="15670" spans="34:59" x14ac:dyDescent="0.25">
      <c r="AH15670" s="10"/>
      <c r="AI15670" s="6"/>
    </row>
    <row r="15671" spans="34:59" x14ac:dyDescent="0.25">
      <c r="AH15671" s="6"/>
      <c r="AI15671" s="6"/>
      <c r="AJ15671" s="6"/>
      <c r="AK15671" s="6"/>
      <c r="AL15671" s="6"/>
      <c r="AM15671" s="6"/>
      <c r="AN15671" s="6"/>
      <c r="AO15671" s="6"/>
      <c r="AP15671" s="6"/>
      <c r="AQ15671" s="6"/>
      <c r="AR15671" s="6"/>
      <c r="AS15671" s="6"/>
      <c r="AT15671" s="6"/>
      <c r="AU15671" s="6"/>
      <c r="AV15671" s="6"/>
      <c r="AW15671" s="6"/>
      <c r="AX15671" s="6"/>
      <c r="AY15671" s="6"/>
      <c r="AZ15671" s="6"/>
      <c r="BA15671" s="6"/>
      <c r="BB15671" s="6"/>
      <c r="BC15671" s="6"/>
      <c r="BD15671" s="6"/>
      <c r="BE15671" s="6"/>
      <c r="BF15671" s="6"/>
      <c r="BG15671" s="6"/>
    </row>
    <row r="15672" spans="34:59" x14ac:dyDescent="0.25">
      <c r="AH15672" s="10"/>
      <c r="AI15672" s="6"/>
      <c r="AJ15672" s="10"/>
      <c r="AK15672" s="10"/>
      <c r="AL15672" s="10"/>
      <c r="AM15672" s="10"/>
      <c r="AN15672" s="10"/>
      <c r="AO15672" s="10"/>
      <c r="AP15672" s="10"/>
      <c r="AQ15672" s="10"/>
      <c r="AR15672" s="10"/>
      <c r="AS15672" s="10"/>
      <c r="AT15672" s="10"/>
      <c r="AU15672" s="10"/>
      <c r="AV15672" s="10"/>
      <c r="AW15672" s="10"/>
      <c r="AX15672" s="10"/>
      <c r="AY15672" s="10"/>
      <c r="AZ15672" s="10"/>
      <c r="BA15672" s="10"/>
      <c r="BB15672" s="10"/>
      <c r="BC15672" s="10"/>
      <c r="BD15672" s="10"/>
      <c r="BE15672" s="10"/>
      <c r="BF15672" s="10"/>
      <c r="BG15672" s="6"/>
    </row>
    <row r="15673" spans="34:59" x14ac:dyDescent="0.25">
      <c r="AH15673" s="6"/>
      <c r="AI15673" s="6"/>
      <c r="AJ15673" s="6"/>
      <c r="AK15673" s="6"/>
      <c r="AL15673" s="6"/>
      <c r="AM15673" s="6"/>
      <c r="AN15673" s="6"/>
      <c r="AO15673" s="6"/>
      <c r="AP15673" s="6"/>
      <c r="AQ15673" s="6"/>
      <c r="AR15673" s="6"/>
      <c r="AS15673" s="6"/>
      <c r="AT15673" s="6"/>
      <c r="AU15673" s="6"/>
      <c r="AV15673" s="6"/>
      <c r="AW15673" s="6"/>
      <c r="AX15673" s="6"/>
      <c r="AY15673" s="6"/>
      <c r="AZ15673" s="6"/>
      <c r="BA15673" s="6"/>
      <c r="BB15673" s="6"/>
      <c r="BC15673" s="6"/>
      <c r="BD15673" s="6"/>
      <c r="BE15673" s="6"/>
      <c r="BF15673" s="6"/>
      <c r="BG15673" s="10"/>
    </row>
    <row r="15674" spans="34:59" x14ac:dyDescent="0.25">
      <c r="AH15674" s="10"/>
      <c r="AI15674" s="6"/>
    </row>
    <row r="15675" spans="34:59" x14ac:dyDescent="0.25">
      <c r="AH15675" s="6"/>
      <c r="AI15675" s="6"/>
      <c r="AJ15675" s="6"/>
      <c r="AK15675" s="6"/>
      <c r="AL15675" s="6"/>
      <c r="AM15675" s="6"/>
      <c r="AN15675" s="6"/>
      <c r="AO15675" s="6"/>
      <c r="AP15675" s="6"/>
      <c r="AQ15675" s="6"/>
      <c r="AR15675" s="6"/>
      <c r="AS15675" s="6"/>
      <c r="AT15675" s="6"/>
      <c r="AU15675" s="6"/>
      <c r="AV15675" s="6"/>
      <c r="AW15675" s="6"/>
      <c r="AX15675" s="6"/>
      <c r="AY15675" s="6"/>
      <c r="AZ15675" s="6"/>
      <c r="BA15675" s="6"/>
      <c r="BB15675" s="6"/>
      <c r="BC15675" s="6"/>
      <c r="BD15675" s="6"/>
      <c r="BE15675" s="6"/>
      <c r="BF15675" s="6"/>
      <c r="BG15675" s="6"/>
    </row>
    <row r="15676" spans="34:59" x14ac:dyDescent="0.25">
      <c r="AH15676" s="10"/>
      <c r="AI15676" s="6"/>
      <c r="AJ15676" s="10"/>
      <c r="AK15676" s="10"/>
      <c r="AL15676" s="10"/>
      <c r="AM15676" s="10"/>
      <c r="AN15676" s="10"/>
      <c r="AO15676" s="10"/>
      <c r="AP15676" s="10"/>
      <c r="AQ15676" s="10"/>
      <c r="AR15676" s="10"/>
      <c r="AS15676" s="10"/>
      <c r="AT15676" s="10"/>
      <c r="AU15676" s="10"/>
      <c r="AV15676" s="10"/>
      <c r="AW15676" s="10"/>
      <c r="AX15676" s="10"/>
      <c r="AY15676" s="10"/>
      <c r="AZ15676" s="10"/>
      <c r="BA15676" s="10"/>
      <c r="BB15676" s="10"/>
      <c r="BC15676" s="10"/>
      <c r="BD15676" s="10"/>
      <c r="BE15676" s="10"/>
      <c r="BF15676" s="10"/>
      <c r="BG15676" s="6"/>
    </row>
    <row r="15677" spans="34:59" x14ac:dyDescent="0.25">
      <c r="AH15677" s="6"/>
      <c r="AI15677" s="6"/>
      <c r="AJ15677" s="6"/>
      <c r="AK15677" s="6"/>
      <c r="AL15677" s="6"/>
      <c r="AM15677" s="6"/>
      <c r="AN15677" s="6"/>
      <c r="AO15677" s="6"/>
      <c r="AP15677" s="6"/>
      <c r="AQ15677" s="6"/>
      <c r="AR15677" s="6"/>
      <c r="AS15677" s="6"/>
      <c r="AT15677" s="6"/>
      <c r="AU15677" s="6"/>
      <c r="AV15677" s="6"/>
      <c r="AW15677" s="6"/>
      <c r="AX15677" s="6"/>
      <c r="AY15677" s="6"/>
      <c r="AZ15677" s="6"/>
      <c r="BA15677" s="6"/>
      <c r="BB15677" s="6"/>
      <c r="BC15677" s="6"/>
      <c r="BD15677" s="6"/>
      <c r="BE15677" s="6"/>
      <c r="BF15677" s="6"/>
      <c r="BG15677" s="10"/>
    </row>
    <row r="15678" spans="34:59" x14ac:dyDescent="0.25">
      <c r="AH15678" s="10"/>
      <c r="AI15678" s="6"/>
    </row>
    <row r="15679" spans="34:59" x14ac:dyDescent="0.25">
      <c r="AH15679" s="6"/>
      <c r="AI15679" s="6"/>
      <c r="AJ15679" s="6"/>
      <c r="AK15679" s="6"/>
      <c r="AL15679" s="6"/>
      <c r="AM15679" s="6"/>
      <c r="AN15679" s="6"/>
      <c r="AO15679" s="6"/>
      <c r="AP15679" s="6"/>
      <c r="AQ15679" s="6"/>
      <c r="AR15679" s="6"/>
      <c r="AS15679" s="6"/>
      <c r="AT15679" s="6"/>
      <c r="AU15679" s="6"/>
      <c r="AV15679" s="6"/>
      <c r="AW15679" s="6"/>
      <c r="AX15679" s="6"/>
      <c r="AY15679" s="6"/>
      <c r="AZ15679" s="6"/>
      <c r="BA15679" s="6"/>
      <c r="BB15679" s="6"/>
      <c r="BC15679" s="6"/>
      <c r="BD15679" s="6"/>
      <c r="BE15679" s="6"/>
      <c r="BF15679" s="6"/>
      <c r="BG15679" s="6"/>
    </row>
    <row r="15680" spans="34:59" x14ac:dyDescent="0.25">
      <c r="AH15680" s="10"/>
      <c r="AI15680" s="6"/>
      <c r="AJ15680" s="10"/>
      <c r="AK15680" s="10"/>
      <c r="AL15680" s="10"/>
      <c r="AM15680" s="10"/>
      <c r="AN15680" s="10"/>
      <c r="AO15680" s="10"/>
      <c r="AP15680" s="10"/>
      <c r="AQ15680" s="10"/>
      <c r="AR15680" s="10"/>
      <c r="AS15680" s="10"/>
      <c r="AT15680" s="10"/>
      <c r="AU15680" s="10"/>
      <c r="AV15680" s="10"/>
      <c r="AW15680" s="10"/>
      <c r="AX15680" s="10"/>
      <c r="AY15680" s="10"/>
      <c r="AZ15680" s="10"/>
      <c r="BA15680" s="10"/>
      <c r="BB15680" s="10"/>
      <c r="BC15680" s="10"/>
      <c r="BD15680" s="10"/>
      <c r="BE15680" s="10"/>
      <c r="BF15680" s="10"/>
      <c r="BG15680" s="6"/>
    </row>
    <row r="15681" spans="34:59" x14ac:dyDescent="0.25">
      <c r="AH15681" s="6"/>
      <c r="AI15681" s="6"/>
      <c r="AJ15681" s="6"/>
      <c r="AK15681" s="6"/>
      <c r="AL15681" s="6"/>
      <c r="AM15681" s="6"/>
      <c r="AN15681" s="6"/>
      <c r="AO15681" s="6"/>
      <c r="AP15681" s="6"/>
      <c r="AQ15681" s="6"/>
      <c r="AR15681" s="6"/>
      <c r="AS15681" s="6"/>
      <c r="AT15681" s="6"/>
      <c r="AU15681" s="6"/>
      <c r="AV15681" s="6"/>
      <c r="AW15681" s="6"/>
      <c r="AX15681" s="6"/>
      <c r="AY15681" s="6"/>
      <c r="AZ15681" s="6"/>
      <c r="BA15681" s="6"/>
      <c r="BB15681" s="6"/>
      <c r="BC15681" s="6"/>
      <c r="BD15681" s="6"/>
      <c r="BE15681" s="6"/>
      <c r="BF15681" s="6"/>
      <c r="BG15681" s="10"/>
    </row>
    <row r="15682" spans="34:59" x14ac:dyDescent="0.25">
      <c r="AH15682" s="10"/>
      <c r="AI15682" s="6"/>
    </row>
    <row r="15683" spans="34:59" x14ac:dyDescent="0.25">
      <c r="AH15683" s="6"/>
      <c r="AI15683" s="6"/>
      <c r="AJ15683" s="6"/>
      <c r="AK15683" s="6"/>
      <c r="AL15683" s="6"/>
      <c r="AM15683" s="6"/>
      <c r="AN15683" s="6"/>
      <c r="AO15683" s="6"/>
      <c r="AP15683" s="6"/>
      <c r="AQ15683" s="6"/>
      <c r="AR15683" s="6"/>
      <c r="AS15683" s="6"/>
      <c r="AT15683" s="6"/>
      <c r="AU15683" s="6"/>
      <c r="AV15683" s="6"/>
      <c r="AW15683" s="6"/>
      <c r="AX15683" s="6"/>
      <c r="AY15683" s="6"/>
      <c r="AZ15683" s="6"/>
      <c r="BA15683" s="6"/>
      <c r="BB15683" s="6"/>
      <c r="BC15683" s="6"/>
      <c r="BD15683" s="6"/>
      <c r="BE15683" s="6"/>
      <c r="BF15683" s="6"/>
      <c r="BG15683" s="6"/>
    </row>
    <row r="15684" spans="34:59" x14ac:dyDescent="0.25">
      <c r="AH15684" s="10"/>
      <c r="AI15684" s="6"/>
      <c r="AJ15684" s="10"/>
      <c r="AK15684" s="10"/>
      <c r="AL15684" s="10"/>
      <c r="AM15684" s="10"/>
      <c r="AN15684" s="10"/>
      <c r="AO15684" s="10"/>
      <c r="AP15684" s="10"/>
      <c r="AQ15684" s="10"/>
      <c r="AR15684" s="10"/>
      <c r="AS15684" s="10"/>
      <c r="AT15684" s="10"/>
      <c r="AU15684" s="10"/>
      <c r="AV15684" s="10"/>
      <c r="AW15684" s="10"/>
      <c r="AX15684" s="10"/>
      <c r="AY15684" s="10"/>
      <c r="AZ15684" s="10"/>
      <c r="BA15684" s="10"/>
      <c r="BB15684" s="10"/>
      <c r="BC15684" s="10"/>
      <c r="BD15684" s="10"/>
      <c r="BE15684" s="10"/>
      <c r="BF15684" s="10"/>
      <c r="BG15684" s="6"/>
    </row>
    <row r="15686" spans="34:59" x14ac:dyDescent="0.25">
      <c r="AH15686" s="10"/>
      <c r="AI15686" s="6"/>
    </row>
    <row r="15687" spans="34:59" x14ac:dyDescent="0.25">
      <c r="AH15687" s="6"/>
      <c r="AI15687" s="6"/>
      <c r="AJ15687" s="6"/>
      <c r="AK15687" s="6"/>
      <c r="AL15687" s="6"/>
      <c r="AM15687" s="6"/>
      <c r="AN15687" s="6"/>
      <c r="AO15687" s="6"/>
      <c r="AP15687" s="6"/>
      <c r="AQ15687" s="6"/>
      <c r="AR15687" s="6"/>
      <c r="AS15687" s="6"/>
      <c r="AT15687" s="6"/>
      <c r="AU15687" s="6"/>
      <c r="AV15687" s="6"/>
      <c r="AW15687" s="6"/>
      <c r="AX15687" s="6"/>
      <c r="AY15687" s="6"/>
      <c r="AZ15687" s="6"/>
      <c r="BA15687" s="6"/>
      <c r="BB15687" s="6"/>
      <c r="BC15687" s="6"/>
      <c r="BD15687" s="6"/>
      <c r="BE15687" s="6"/>
      <c r="BF15687" s="6"/>
      <c r="BG15687" s="6"/>
    </row>
    <row r="15688" spans="34:59" x14ac:dyDescent="0.25">
      <c r="AH15688" s="10"/>
      <c r="AI15688" s="6"/>
      <c r="AJ15688" s="10"/>
      <c r="AK15688" s="10"/>
      <c r="AL15688" s="10"/>
      <c r="AM15688" s="10"/>
      <c r="AN15688" s="10"/>
      <c r="AO15688" s="10"/>
      <c r="AP15688" s="10"/>
      <c r="AQ15688" s="10"/>
      <c r="AR15688" s="10"/>
      <c r="AS15688" s="10"/>
      <c r="AT15688" s="10"/>
      <c r="AU15688" s="10"/>
      <c r="AV15688" s="10"/>
      <c r="AW15688" s="10"/>
      <c r="AX15688" s="10"/>
      <c r="AY15688" s="10"/>
      <c r="AZ15688" s="10"/>
      <c r="BA15688" s="10"/>
      <c r="BB15688" s="10"/>
      <c r="BC15688" s="10"/>
      <c r="BD15688" s="10"/>
      <c r="BE15688" s="10"/>
      <c r="BF15688" s="10"/>
      <c r="BG15688" s="6"/>
    </row>
    <row r="15689" spans="34:59" x14ac:dyDescent="0.25">
      <c r="AH15689" s="6"/>
      <c r="AI15689" s="6"/>
      <c r="AJ15689" s="6"/>
      <c r="AK15689" s="6"/>
      <c r="AL15689" s="6"/>
      <c r="AM15689" s="6"/>
      <c r="AN15689" s="6"/>
      <c r="AO15689" s="6"/>
      <c r="AP15689" s="6"/>
      <c r="AQ15689" s="6"/>
      <c r="AR15689" s="6"/>
      <c r="AS15689" s="6"/>
      <c r="AT15689" s="6"/>
      <c r="AU15689" s="6"/>
      <c r="AV15689" s="6"/>
      <c r="AW15689" s="6"/>
      <c r="AX15689" s="6"/>
      <c r="AY15689" s="6"/>
      <c r="AZ15689" s="6"/>
      <c r="BA15689" s="6"/>
      <c r="BB15689" s="6"/>
      <c r="BC15689" s="6"/>
      <c r="BD15689" s="6"/>
      <c r="BE15689" s="6"/>
      <c r="BF15689" s="6"/>
      <c r="BG15689" s="10"/>
    </row>
    <row r="15690" spans="34:59" x14ac:dyDescent="0.25">
      <c r="AH15690" s="10"/>
      <c r="AI15690" s="6"/>
    </row>
    <row r="15691" spans="34:59" x14ac:dyDescent="0.25">
      <c r="AH15691" s="6"/>
      <c r="AI15691" s="6"/>
      <c r="AJ15691" s="6"/>
      <c r="AK15691" s="6"/>
      <c r="AL15691" s="6"/>
      <c r="AM15691" s="6"/>
      <c r="AN15691" s="6"/>
      <c r="AO15691" s="6"/>
      <c r="AP15691" s="6"/>
      <c r="AQ15691" s="6"/>
      <c r="AR15691" s="6"/>
      <c r="AS15691" s="6"/>
      <c r="AT15691" s="6"/>
      <c r="AU15691" s="6"/>
      <c r="AV15691" s="6"/>
      <c r="AW15691" s="6"/>
      <c r="AX15691" s="6"/>
      <c r="AY15691" s="6"/>
      <c r="AZ15691" s="6"/>
      <c r="BA15691" s="6"/>
      <c r="BB15691" s="6"/>
      <c r="BC15691" s="6"/>
      <c r="BD15691" s="6"/>
      <c r="BE15691" s="6"/>
      <c r="BF15691" s="6"/>
      <c r="BG15691" s="6"/>
    </row>
    <row r="15692" spans="34:59" x14ac:dyDescent="0.25">
      <c r="AH15692" s="10"/>
      <c r="AI15692" s="6"/>
      <c r="AJ15692" s="10"/>
      <c r="AK15692" s="10"/>
      <c r="AL15692" s="10"/>
      <c r="AM15692" s="10"/>
      <c r="AN15692" s="10"/>
      <c r="AO15692" s="10"/>
      <c r="AP15692" s="10"/>
      <c r="AQ15692" s="10"/>
      <c r="AR15692" s="10"/>
      <c r="AS15692" s="10"/>
      <c r="AT15692" s="10"/>
      <c r="AU15692" s="10"/>
      <c r="AV15692" s="10"/>
      <c r="AW15692" s="10"/>
      <c r="AX15692" s="10"/>
      <c r="AY15692" s="10"/>
      <c r="AZ15692" s="10"/>
      <c r="BA15692" s="10"/>
      <c r="BB15692" s="10"/>
      <c r="BC15692" s="10"/>
      <c r="BD15692" s="10"/>
      <c r="BE15692" s="10"/>
      <c r="BF15692" s="10"/>
      <c r="BG15692" s="6"/>
    </row>
    <row r="15693" spans="34:59" x14ac:dyDescent="0.25">
      <c r="AH15693" s="6"/>
      <c r="AI15693" s="6"/>
      <c r="AJ15693" s="6"/>
      <c r="AK15693" s="6"/>
      <c r="AL15693" s="6"/>
      <c r="AM15693" s="6"/>
      <c r="AN15693" s="6"/>
      <c r="AO15693" s="6"/>
      <c r="AP15693" s="6"/>
      <c r="AQ15693" s="6"/>
      <c r="AR15693" s="6"/>
      <c r="AS15693" s="6"/>
      <c r="AT15693" s="6"/>
      <c r="AU15693" s="6"/>
      <c r="AV15693" s="6"/>
      <c r="AW15693" s="6"/>
      <c r="AX15693" s="6"/>
      <c r="AY15693" s="6"/>
      <c r="AZ15693" s="6"/>
      <c r="BA15693" s="6"/>
      <c r="BB15693" s="6"/>
      <c r="BC15693" s="6"/>
      <c r="BD15693" s="6"/>
      <c r="BE15693" s="6"/>
      <c r="BF15693" s="6"/>
      <c r="BG15693" s="10"/>
    </row>
    <row r="15694" spans="34:59" x14ac:dyDescent="0.25">
      <c r="AH15694" s="10"/>
      <c r="AI15694" s="6"/>
    </row>
    <row r="15695" spans="34:59" x14ac:dyDescent="0.25">
      <c r="AH15695" s="6"/>
      <c r="AI15695" s="6"/>
      <c r="AJ15695" s="6"/>
      <c r="AK15695" s="6"/>
      <c r="AL15695" s="6"/>
      <c r="AM15695" s="6"/>
      <c r="AN15695" s="6"/>
      <c r="AO15695" s="6"/>
      <c r="AP15695" s="6"/>
      <c r="AQ15695" s="6"/>
      <c r="AR15695" s="6"/>
      <c r="AS15695" s="6"/>
      <c r="AT15695" s="6"/>
      <c r="AU15695" s="6"/>
      <c r="AV15695" s="6"/>
      <c r="AW15695" s="6"/>
      <c r="AX15695" s="6"/>
      <c r="AY15695" s="6"/>
      <c r="AZ15695" s="6"/>
      <c r="BA15695" s="6"/>
      <c r="BB15695" s="6"/>
      <c r="BC15695" s="6"/>
      <c r="BD15695" s="6"/>
      <c r="BE15695" s="6"/>
      <c r="BF15695" s="6"/>
      <c r="BG15695" s="6"/>
    </row>
    <row r="15696" spans="34:59" x14ac:dyDescent="0.25">
      <c r="AH15696" s="10"/>
      <c r="AI15696" s="6"/>
      <c r="AJ15696" s="10"/>
      <c r="AK15696" s="10"/>
      <c r="AL15696" s="10"/>
      <c r="AM15696" s="10"/>
      <c r="AN15696" s="10"/>
      <c r="AO15696" s="10"/>
      <c r="AP15696" s="10"/>
      <c r="AQ15696" s="10"/>
      <c r="AR15696" s="10"/>
      <c r="AS15696" s="10"/>
      <c r="AT15696" s="10"/>
      <c r="AU15696" s="10"/>
      <c r="AV15696" s="10"/>
      <c r="AW15696" s="10"/>
      <c r="AX15696" s="10"/>
      <c r="AY15696" s="10"/>
      <c r="AZ15696" s="10"/>
      <c r="BA15696" s="10"/>
      <c r="BB15696" s="10"/>
      <c r="BC15696" s="10"/>
      <c r="BD15696" s="10"/>
      <c r="BE15696" s="10"/>
      <c r="BF15696" s="10"/>
      <c r="BG15696" s="6"/>
    </row>
    <row r="15697" spans="34:59" x14ac:dyDescent="0.25">
      <c r="AH15697" s="6"/>
      <c r="AI15697" s="6"/>
      <c r="AJ15697" s="6"/>
      <c r="AK15697" s="6"/>
      <c r="AL15697" s="6"/>
      <c r="AM15697" s="6"/>
      <c r="AN15697" s="6"/>
      <c r="AO15697" s="6"/>
      <c r="AP15697" s="6"/>
      <c r="AQ15697" s="6"/>
      <c r="AR15697" s="6"/>
      <c r="AS15697" s="6"/>
      <c r="AT15697" s="6"/>
      <c r="AU15697" s="6"/>
      <c r="AV15697" s="6"/>
      <c r="AW15697" s="6"/>
      <c r="AX15697" s="6"/>
      <c r="AY15697" s="6"/>
      <c r="AZ15697" s="6"/>
      <c r="BA15697" s="6"/>
      <c r="BB15697" s="6"/>
      <c r="BC15697" s="6"/>
      <c r="BD15697" s="6"/>
      <c r="BE15697" s="6"/>
      <c r="BF15697" s="6"/>
      <c r="BG15697" s="10"/>
    </row>
    <row r="15698" spans="34:59" x14ac:dyDescent="0.25">
      <c r="AH15698" s="10"/>
      <c r="AI15698" s="6"/>
    </row>
    <row r="15699" spans="34:59" x14ac:dyDescent="0.25">
      <c r="AH15699" s="6"/>
      <c r="AI15699" s="6"/>
      <c r="AJ15699" s="6"/>
      <c r="AK15699" s="6"/>
      <c r="AL15699" s="6"/>
      <c r="AM15699" s="6"/>
      <c r="AN15699" s="6"/>
      <c r="AO15699" s="6"/>
      <c r="AP15699" s="6"/>
      <c r="AQ15699" s="6"/>
      <c r="AR15699" s="6"/>
      <c r="AS15699" s="6"/>
      <c r="AT15699" s="6"/>
      <c r="AU15699" s="6"/>
      <c r="AV15699" s="6"/>
      <c r="AW15699" s="6"/>
      <c r="AX15699" s="6"/>
      <c r="AY15699" s="6"/>
      <c r="AZ15699" s="6"/>
      <c r="BA15699" s="6"/>
      <c r="BB15699" s="6"/>
      <c r="BC15699" s="6"/>
      <c r="BD15699" s="6"/>
      <c r="BE15699" s="6"/>
      <c r="BF15699" s="6"/>
      <c r="BG15699" s="6"/>
    </row>
    <row r="15700" spans="34:59" x14ac:dyDescent="0.25">
      <c r="AH15700" s="10"/>
      <c r="AI15700" s="6"/>
      <c r="AJ15700" s="10"/>
      <c r="AK15700" s="10"/>
      <c r="AL15700" s="10"/>
      <c r="AM15700" s="10"/>
      <c r="AN15700" s="10"/>
      <c r="AO15700" s="10"/>
      <c r="AP15700" s="10"/>
      <c r="AQ15700" s="10"/>
      <c r="AR15700" s="10"/>
      <c r="AS15700" s="10"/>
      <c r="AT15700" s="10"/>
      <c r="AU15700" s="10"/>
      <c r="AV15700" s="10"/>
      <c r="AW15700" s="10"/>
      <c r="AX15700" s="10"/>
      <c r="AY15700" s="10"/>
      <c r="AZ15700" s="10"/>
      <c r="BA15700" s="10"/>
      <c r="BB15700" s="10"/>
      <c r="BC15700" s="10"/>
      <c r="BD15700" s="10"/>
      <c r="BE15700" s="10"/>
      <c r="BF15700" s="10"/>
      <c r="BG15700" s="6"/>
    </row>
    <row r="15702" spans="34:59" x14ac:dyDescent="0.25">
      <c r="AH15702" s="10"/>
      <c r="AI15702" s="6"/>
    </row>
    <row r="15703" spans="34:59" x14ac:dyDescent="0.25">
      <c r="AH15703" s="6"/>
      <c r="AI15703" s="6"/>
      <c r="AJ15703" s="6"/>
      <c r="AK15703" s="6"/>
      <c r="AL15703" s="6"/>
      <c r="AM15703" s="6"/>
      <c r="AN15703" s="6"/>
      <c r="AO15703" s="6"/>
      <c r="AP15703" s="6"/>
      <c r="AQ15703" s="6"/>
      <c r="AR15703" s="6"/>
      <c r="AS15703" s="6"/>
      <c r="AT15703" s="6"/>
      <c r="AU15703" s="6"/>
      <c r="AV15703" s="6"/>
      <c r="AW15703" s="6"/>
      <c r="AX15703" s="6"/>
      <c r="AY15703" s="6"/>
      <c r="AZ15703" s="6"/>
      <c r="BA15703" s="6"/>
      <c r="BB15703" s="6"/>
      <c r="BC15703" s="6"/>
      <c r="BD15703" s="6"/>
      <c r="BE15703" s="6"/>
      <c r="BF15703" s="6"/>
      <c r="BG15703" s="6"/>
    </row>
    <row r="15704" spans="34:59" x14ac:dyDescent="0.25">
      <c r="AH15704" s="10"/>
      <c r="AI15704" s="6"/>
      <c r="AJ15704" s="10"/>
      <c r="AK15704" s="10"/>
      <c r="AL15704" s="10"/>
      <c r="AM15704" s="10"/>
      <c r="AN15704" s="10"/>
      <c r="AO15704" s="10"/>
      <c r="AP15704" s="10"/>
      <c r="AQ15704" s="10"/>
      <c r="AR15704" s="10"/>
      <c r="AS15704" s="10"/>
      <c r="AT15704" s="10"/>
      <c r="AU15704" s="10"/>
      <c r="AV15704" s="10"/>
      <c r="AW15704" s="10"/>
      <c r="AX15704" s="10"/>
      <c r="AY15704" s="10"/>
      <c r="AZ15704" s="10"/>
      <c r="BA15704" s="10"/>
      <c r="BB15704" s="10"/>
      <c r="BC15704" s="10"/>
      <c r="BD15704" s="10"/>
      <c r="BE15704" s="10"/>
      <c r="BF15704" s="10"/>
      <c r="BG15704" s="6"/>
    </row>
    <row r="15705" spans="34:59" x14ac:dyDescent="0.25">
      <c r="AH15705" s="6"/>
      <c r="AI15705" s="6"/>
      <c r="AJ15705" s="6"/>
      <c r="AK15705" s="6"/>
      <c r="AL15705" s="6"/>
      <c r="AM15705" s="6"/>
      <c r="AN15705" s="6"/>
      <c r="AO15705" s="6"/>
      <c r="AP15705" s="6"/>
      <c r="AQ15705" s="6"/>
      <c r="AR15705" s="6"/>
      <c r="AS15705" s="6"/>
      <c r="AT15705" s="6"/>
      <c r="AU15705" s="6"/>
      <c r="AV15705" s="6"/>
      <c r="AW15705" s="6"/>
      <c r="AX15705" s="6"/>
      <c r="AY15705" s="6"/>
      <c r="AZ15705" s="6"/>
      <c r="BA15705" s="6"/>
      <c r="BB15705" s="6"/>
      <c r="BC15705" s="6"/>
      <c r="BD15705" s="6"/>
      <c r="BE15705" s="6"/>
      <c r="BF15705" s="6"/>
      <c r="BG15705" s="10"/>
    </row>
    <row r="15706" spans="34:59" x14ac:dyDescent="0.25">
      <c r="AH15706" s="10"/>
      <c r="AI15706" s="6"/>
    </row>
    <row r="15707" spans="34:59" x14ac:dyDescent="0.25">
      <c r="AH15707" s="6"/>
      <c r="AI15707" s="6"/>
      <c r="AJ15707" s="6"/>
      <c r="AK15707" s="6"/>
      <c r="AL15707" s="6"/>
      <c r="AM15707" s="6"/>
      <c r="AN15707" s="6"/>
      <c r="AO15707" s="6"/>
      <c r="AP15707" s="6"/>
      <c r="AQ15707" s="6"/>
      <c r="AR15707" s="6"/>
      <c r="AS15707" s="6"/>
      <c r="AT15707" s="6"/>
      <c r="AU15707" s="6"/>
      <c r="AV15707" s="6"/>
      <c r="AW15707" s="6"/>
      <c r="AX15707" s="6"/>
      <c r="AY15707" s="6"/>
      <c r="AZ15707" s="6"/>
      <c r="BA15707" s="6"/>
      <c r="BB15707" s="6"/>
      <c r="BC15707" s="6"/>
      <c r="BD15707" s="6"/>
      <c r="BE15707" s="6"/>
      <c r="BF15707" s="6"/>
      <c r="BG15707" s="6"/>
    </row>
    <row r="15708" spans="34:59" x14ac:dyDescent="0.25">
      <c r="AH15708" s="10"/>
      <c r="AI15708" s="6"/>
      <c r="AJ15708" s="10"/>
      <c r="AK15708" s="10"/>
      <c r="AL15708" s="10"/>
      <c r="AM15708" s="10"/>
      <c r="AN15708" s="10"/>
      <c r="AO15708" s="10"/>
      <c r="AP15708" s="10"/>
      <c r="AQ15708" s="10"/>
      <c r="AR15708" s="10"/>
      <c r="AS15708" s="10"/>
      <c r="AT15708" s="10"/>
      <c r="AU15708" s="10"/>
      <c r="AV15708" s="10"/>
      <c r="AW15708" s="10"/>
      <c r="AX15708" s="10"/>
      <c r="AY15708" s="10"/>
      <c r="AZ15708" s="10"/>
      <c r="BA15708" s="10"/>
      <c r="BB15708" s="10"/>
      <c r="BC15708" s="10"/>
      <c r="BD15708" s="10"/>
      <c r="BE15708" s="10"/>
      <c r="BF15708" s="10"/>
      <c r="BG15708" s="6"/>
    </row>
    <row r="15709" spans="34:59" x14ac:dyDescent="0.25">
      <c r="AH15709" s="6"/>
      <c r="AI15709" s="6"/>
      <c r="AJ15709" s="6"/>
      <c r="AK15709" s="6"/>
      <c r="AL15709" s="6"/>
      <c r="AM15709" s="6"/>
      <c r="AN15709" s="6"/>
      <c r="AO15709" s="6"/>
      <c r="AP15709" s="6"/>
      <c r="AQ15709" s="6"/>
      <c r="AR15709" s="6"/>
      <c r="AS15709" s="6"/>
      <c r="AT15709" s="6"/>
      <c r="AU15709" s="6"/>
      <c r="AV15709" s="6"/>
      <c r="AW15709" s="6"/>
      <c r="AX15709" s="6"/>
      <c r="AY15709" s="6"/>
      <c r="AZ15709" s="6"/>
      <c r="BA15709" s="6"/>
      <c r="BB15709" s="6"/>
      <c r="BC15709" s="6"/>
      <c r="BD15709" s="6"/>
      <c r="BE15709" s="6"/>
      <c r="BF15709" s="6"/>
      <c r="BG15709" s="10"/>
    </row>
    <row r="15710" spans="34:59" x14ac:dyDescent="0.25">
      <c r="AH15710" s="10"/>
      <c r="AI15710" s="6"/>
    </row>
    <row r="15711" spans="34:59" x14ac:dyDescent="0.25">
      <c r="AH15711" s="6"/>
      <c r="AI15711" s="6"/>
      <c r="AJ15711" s="6"/>
      <c r="AK15711" s="6"/>
      <c r="AL15711" s="6"/>
      <c r="AM15711" s="6"/>
      <c r="AN15711" s="6"/>
      <c r="AO15711" s="6"/>
      <c r="AP15711" s="6"/>
      <c r="AQ15711" s="6"/>
      <c r="AR15711" s="6"/>
      <c r="AS15711" s="6"/>
      <c r="AT15711" s="6"/>
      <c r="AU15711" s="6"/>
      <c r="AV15711" s="6"/>
      <c r="AW15711" s="6"/>
      <c r="AX15711" s="6"/>
      <c r="AY15711" s="6"/>
      <c r="AZ15711" s="6"/>
      <c r="BA15711" s="6"/>
      <c r="BB15711" s="6"/>
      <c r="BC15711" s="6"/>
      <c r="BD15711" s="6"/>
      <c r="BE15711" s="6"/>
      <c r="BF15711" s="6"/>
      <c r="BG15711" s="6"/>
    </row>
    <row r="15712" spans="34:59" x14ac:dyDescent="0.25">
      <c r="AH15712" s="10"/>
      <c r="AI15712" s="6"/>
      <c r="AJ15712" s="10"/>
      <c r="AK15712" s="10"/>
      <c r="AL15712" s="10"/>
      <c r="AM15712" s="10"/>
      <c r="AN15712" s="10"/>
      <c r="AO15712" s="10"/>
      <c r="AP15712" s="10"/>
      <c r="AQ15712" s="10"/>
      <c r="AR15712" s="10"/>
      <c r="AS15712" s="10"/>
      <c r="AT15712" s="10"/>
      <c r="AU15712" s="10"/>
      <c r="AV15712" s="10"/>
      <c r="AW15712" s="10"/>
      <c r="AX15712" s="10"/>
      <c r="AY15712" s="10"/>
      <c r="AZ15712" s="10"/>
      <c r="BA15712" s="10"/>
      <c r="BB15712" s="10"/>
      <c r="BC15712" s="10"/>
      <c r="BD15712" s="10"/>
      <c r="BE15712" s="10"/>
      <c r="BF15712" s="10"/>
      <c r="BG15712" s="6"/>
    </row>
    <row r="15713" spans="34:59" x14ac:dyDescent="0.25">
      <c r="AH15713" s="6"/>
      <c r="AI15713" s="6"/>
      <c r="AJ15713" s="6"/>
      <c r="AK15713" s="6"/>
      <c r="AL15713" s="6"/>
      <c r="AM15713" s="6"/>
      <c r="AN15713" s="6"/>
      <c r="AO15713" s="6"/>
      <c r="AP15713" s="6"/>
      <c r="AQ15713" s="6"/>
      <c r="AR15713" s="6"/>
      <c r="AS15713" s="6"/>
      <c r="AT15713" s="6"/>
      <c r="AU15713" s="6"/>
      <c r="AV15713" s="6"/>
      <c r="AW15713" s="6"/>
      <c r="AX15713" s="6"/>
      <c r="AY15713" s="6"/>
      <c r="AZ15713" s="6"/>
      <c r="BA15713" s="6"/>
      <c r="BB15713" s="6"/>
      <c r="BC15713" s="6"/>
      <c r="BD15713" s="6"/>
      <c r="BE15713" s="6"/>
      <c r="BF15713" s="6"/>
      <c r="BG15713" s="10"/>
    </row>
    <row r="15714" spans="34:59" x14ac:dyDescent="0.25">
      <c r="AH15714" s="10"/>
      <c r="AI15714" s="6"/>
    </row>
    <row r="15715" spans="34:59" x14ac:dyDescent="0.25">
      <c r="AH15715" s="6"/>
      <c r="AI15715" s="6"/>
      <c r="AJ15715" s="6"/>
      <c r="AK15715" s="6"/>
      <c r="AL15715" s="6"/>
      <c r="AM15715" s="6"/>
      <c r="AN15715" s="6"/>
      <c r="AO15715" s="6"/>
      <c r="AP15715" s="6"/>
      <c r="AQ15715" s="6"/>
      <c r="AR15715" s="6"/>
      <c r="AS15715" s="6"/>
      <c r="AT15715" s="6"/>
      <c r="AU15715" s="6"/>
      <c r="AV15715" s="6"/>
      <c r="AW15715" s="6"/>
      <c r="AX15715" s="6"/>
      <c r="AY15715" s="6"/>
      <c r="AZ15715" s="6"/>
      <c r="BA15715" s="6"/>
      <c r="BB15715" s="6"/>
      <c r="BC15715" s="6"/>
      <c r="BD15715" s="6"/>
      <c r="BE15715" s="6"/>
      <c r="BF15715" s="6"/>
      <c r="BG15715" s="6"/>
    </row>
    <row r="15716" spans="34:59" x14ac:dyDescent="0.25">
      <c r="AH15716" s="10"/>
      <c r="AI15716" s="6"/>
      <c r="AJ15716" s="10"/>
      <c r="AK15716" s="10"/>
      <c r="AL15716" s="10"/>
      <c r="AM15716" s="10"/>
      <c r="AN15716" s="10"/>
      <c r="AO15716" s="10"/>
      <c r="AP15716" s="10"/>
      <c r="AQ15716" s="10"/>
      <c r="AR15716" s="10"/>
      <c r="AS15716" s="10"/>
      <c r="AT15716" s="10"/>
      <c r="AU15716" s="10"/>
      <c r="AV15716" s="10"/>
      <c r="AW15716" s="10"/>
      <c r="AX15716" s="10"/>
      <c r="AY15716" s="10"/>
      <c r="AZ15716" s="10"/>
      <c r="BA15716" s="10"/>
      <c r="BB15716" s="10"/>
      <c r="BC15716" s="10"/>
      <c r="BD15716" s="10"/>
      <c r="BE15716" s="10"/>
      <c r="BF15716" s="10"/>
      <c r="BG15716" s="6"/>
    </row>
    <row r="15718" spans="34:59" x14ac:dyDescent="0.25">
      <c r="AH15718" s="10"/>
      <c r="AI15718" s="6"/>
    </row>
    <row r="15719" spans="34:59" x14ac:dyDescent="0.25">
      <c r="AH15719" s="6"/>
      <c r="AI15719" s="6"/>
      <c r="AJ15719" s="6"/>
      <c r="AK15719" s="6"/>
      <c r="AL15719" s="6"/>
      <c r="AM15719" s="6"/>
      <c r="AN15719" s="6"/>
      <c r="AO15719" s="6"/>
      <c r="AP15719" s="6"/>
      <c r="AQ15719" s="6"/>
      <c r="AR15719" s="6"/>
      <c r="AS15719" s="6"/>
      <c r="AT15719" s="6"/>
      <c r="AU15719" s="6"/>
      <c r="AV15719" s="6"/>
      <c r="AW15719" s="6"/>
      <c r="AX15719" s="6"/>
      <c r="AY15719" s="6"/>
      <c r="AZ15719" s="6"/>
      <c r="BA15719" s="6"/>
      <c r="BB15719" s="6"/>
      <c r="BC15719" s="6"/>
      <c r="BD15719" s="6"/>
      <c r="BE15719" s="6"/>
      <c r="BF15719" s="6"/>
      <c r="BG15719" s="6"/>
    </row>
    <row r="15720" spans="34:59" x14ac:dyDescent="0.25">
      <c r="AH15720" s="10"/>
      <c r="AI15720" s="6"/>
      <c r="AJ15720" s="10"/>
      <c r="AK15720" s="10"/>
      <c r="AL15720" s="10"/>
      <c r="AM15720" s="10"/>
      <c r="AN15720" s="10"/>
      <c r="AO15720" s="10"/>
      <c r="AP15720" s="10"/>
      <c r="AQ15720" s="10"/>
      <c r="AR15720" s="10"/>
      <c r="AS15720" s="10"/>
      <c r="AT15720" s="10"/>
      <c r="AU15720" s="10"/>
      <c r="AV15720" s="10"/>
      <c r="AW15720" s="10"/>
      <c r="AX15720" s="10"/>
      <c r="AY15720" s="10"/>
      <c r="AZ15720" s="10"/>
      <c r="BA15720" s="10"/>
      <c r="BB15720" s="10"/>
      <c r="BC15720" s="10"/>
      <c r="BD15720" s="10"/>
      <c r="BE15720" s="10"/>
      <c r="BF15720" s="10"/>
      <c r="BG15720" s="6"/>
    </row>
    <row r="15721" spans="34:59" x14ac:dyDescent="0.25">
      <c r="AH15721" s="6"/>
      <c r="AI15721" s="6"/>
      <c r="AJ15721" s="6"/>
      <c r="AK15721" s="6"/>
      <c r="AL15721" s="6"/>
      <c r="AM15721" s="6"/>
      <c r="AN15721" s="6"/>
      <c r="AO15721" s="6"/>
      <c r="AP15721" s="6"/>
      <c r="AQ15721" s="6"/>
      <c r="AR15721" s="6"/>
      <c r="AS15721" s="6"/>
      <c r="AT15721" s="6"/>
      <c r="AU15721" s="6"/>
      <c r="AV15721" s="6"/>
      <c r="AW15721" s="6"/>
      <c r="AX15721" s="6"/>
      <c r="AY15721" s="6"/>
      <c r="AZ15721" s="6"/>
      <c r="BA15721" s="6"/>
      <c r="BB15721" s="6"/>
      <c r="BC15721" s="6"/>
      <c r="BD15721" s="6"/>
      <c r="BE15721" s="6"/>
      <c r="BF15721" s="6"/>
      <c r="BG15721" s="10"/>
    </row>
    <row r="15722" spans="34:59" x14ac:dyDescent="0.25">
      <c r="AH15722" s="10"/>
      <c r="AI15722" s="6"/>
    </row>
    <row r="15723" spans="34:59" x14ac:dyDescent="0.25">
      <c r="AH15723" s="6"/>
      <c r="AI15723" s="6"/>
      <c r="AJ15723" s="6"/>
      <c r="AK15723" s="6"/>
      <c r="AL15723" s="6"/>
      <c r="AM15723" s="6"/>
      <c r="AN15723" s="6"/>
      <c r="AO15723" s="6"/>
      <c r="AP15723" s="6"/>
      <c r="AQ15723" s="6"/>
      <c r="AR15723" s="6"/>
      <c r="AS15723" s="6"/>
      <c r="AT15723" s="6"/>
      <c r="AU15723" s="6"/>
      <c r="AV15723" s="6"/>
      <c r="AW15723" s="6"/>
      <c r="AX15723" s="6"/>
      <c r="AY15723" s="6"/>
      <c r="AZ15723" s="6"/>
      <c r="BA15723" s="6"/>
      <c r="BB15723" s="6"/>
      <c r="BC15723" s="6"/>
      <c r="BD15723" s="6"/>
      <c r="BE15723" s="6"/>
      <c r="BF15723" s="6"/>
      <c r="BG15723" s="6"/>
    </row>
    <row r="15724" spans="34:59" x14ac:dyDescent="0.25">
      <c r="AH15724" s="10"/>
      <c r="AI15724" s="6"/>
      <c r="AJ15724" s="10"/>
      <c r="AK15724" s="10"/>
      <c r="AL15724" s="10"/>
      <c r="AM15724" s="10"/>
      <c r="AN15724" s="10"/>
      <c r="AO15724" s="10"/>
      <c r="AP15724" s="10"/>
      <c r="AQ15724" s="10"/>
      <c r="AR15724" s="10"/>
      <c r="AS15724" s="10"/>
      <c r="AT15724" s="10"/>
      <c r="AU15724" s="10"/>
      <c r="AV15724" s="10"/>
      <c r="AW15724" s="10"/>
      <c r="AX15724" s="10"/>
      <c r="AY15724" s="10"/>
      <c r="AZ15724" s="10"/>
      <c r="BA15724" s="10"/>
      <c r="BB15724" s="10"/>
      <c r="BC15724" s="10"/>
      <c r="BD15724" s="10"/>
      <c r="BE15724" s="10"/>
      <c r="BF15724" s="10"/>
      <c r="BG15724" s="6"/>
    </row>
    <row r="15725" spans="34:59" x14ac:dyDescent="0.25">
      <c r="AH15725" s="6"/>
      <c r="AI15725" s="6"/>
      <c r="AJ15725" s="6"/>
      <c r="AK15725" s="6"/>
      <c r="AL15725" s="6"/>
      <c r="AM15725" s="6"/>
      <c r="AN15725" s="6"/>
      <c r="AO15725" s="6"/>
      <c r="AP15725" s="6"/>
      <c r="AQ15725" s="6"/>
      <c r="AR15725" s="6"/>
      <c r="AS15725" s="6"/>
      <c r="AT15725" s="6"/>
      <c r="AU15725" s="6"/>
      <c r="AV15725" s="6"/>
      <c r="AW15725" s="6"/>
      <c r="AX15725" s="6"/>
      <c r="AY15725" s="6"/>
      <c r="AZ15725" s="6"/>
      <c r="BA15725" s="6"/>
      <c r="BB15725" s="6"/>
      <c r="BC15725" s="6"/>
      <c r="BD15725" s="6"/>
      <c r="BE15725" s="6"/>
      <c r="BF15725" s="6"/>
      <c r="BG15725" s="10"/>
    </row>
    <row r="15726" spans="34:59" x14ac:dyDescent="0.25">
      <c r="AH15726" s="10"/>
      <c r="AI15726" s="6"/>
    </row>
    <row r="15727" spans="34:59" x14ac:dyDescent="0.25">
      <c r="AH15727" s="6"/>
      <c r="AI15727" s="6"/>
      <c r="AJ15727" s="6"/>
      <c r="AK15727" s="6"/>
      <c r="AL15727" s="6"/>
      <c r="AM15727" s="6"/>
      <c r="AN15727" s="6"/>
      <c r="AO15727" s="6"/>
      <c r="AP15727" s="6"/>
      <c r="AQ15727" s="6"/>
      <c r="AR15727" s="6"/>
      <c r="AS15727" s="6"/>
      <c r="AT15727" s="6"/>
      <c r="AU15727" s="6"/>
      <c r="AV15727" s="6"/>
      <c r="AW15727" s="6"/>
      <c r="AX15727" s="6"/>
      <c r="AY15727" s="6"/>
      <c r="AZ15727" s="6"/>
      <c r="BA15727" s="6"/>
      <c r="BB15727" s="6"/>
      <c r="BC15727" s="6"/>
      <c r="BD15727" s="6"/>
      <c r="BE15727" s="6"/>
      <c r="BF15727" s="6"/>
      <c r="BG15727" s="6"/>
    </row>
    <row r="15728" spans="34:59" x14ac:dyDescent="0.25">
      <c r="AH15728" s="10"/>
      <c r="AI15728" s="6"/>
      <c r="AJ15728" s="10"/>
      <c r="AK15728" s="10"/>
      <c r="AL15728" s="10"/>
      <c r="AM15728" s="10"/>
      <c r="AN15728" s="10"/>
      <c r="AO15728" s="10"/>
      <c r="AP15728" s="10"/>
      <c r="AQ15728" s="10"/>
      <c r="AR15728" s="10"/>
      <c r="AS15728" s="10"/>
      <c r="AT15728" s="10"/>
      <c r="AU15728" s="10"/>
      <c r="AV15728" s="10"/>
      <c r="AW15728" s="10"/>
      <c r="AX15728" s="10"/>
      <c r="AY15728" s="10"/>
      <c r="AZ15728" s="10"/>
      <c r="BA15728" s="10"/>
      <c r="BB15728" s="10"/>
      <c r="BC15728" s="10"/>
      <c r="BD15728" s="10"/>
      <c r="BE15728" s="10"/>
      <c r="BF15728" s="10"/>
      <c r="BG15728" s="6"/>
    </row>
    <row r="15729" spans="34:59" x14ac:dyDescent="0.25">
      <c r="AH15729" s="6"/>
      <c r="AI15729" s="6"/>
      <c r="AJ15729" s="6"/>
      <c r="AK15729" s="6"/>
      <c r="AL15729" s="6"/>
      <c r="AM15729" s="6"/>
      <c r="AN15729" s="6"/>
      <c r="AO15729" s="6"/>
      <c r="AP15729" s="6"/>
      <c r="AQ15729" s="6"/>
      <c r="AR15729" s="6"/>
      <c r="AS15729" s="6"/>
      <c r="AT15729" s="6"/>
      <c r="AU15729" s="6"/>
      <c r="AV15729" s="6"/>
      <c r="AW15729" s="6"/>
      <c r="AX15729" s="6"/>
      <c r="AY15729" s="6"/>
      <c r="AZ15729" s="6"/>
      <c r="BA15729" s="6"/>
      <c r="BB15729" s="6"/>
      <c r="BC15729" s="6"/>
      <c r="BD15729" s="6"/>
      <c r="BE15729" s="6"/>
      <c r="BF15729" s="6"/>
      <c r="BG15729" s="10"/>
    </row>
    <row r="15730" spans="34:59" x14ac:dyDescent="0.25">
      <c r="AH15730" s="10"/>
      <c r="AI15730" s="6"/>
    </row>
    <row r="15731" spans="34:59" x14ac:dyDescent="0.25">
      <c r="AH15731" s="6"/>
      <c r="AI15731" s="6"/>
      <c r="AJ15731" s="6"/>
      <c r="AK15731" s="6"/>
      <c r="AL15731" s="6"/>
      <c r="AM15731" s="6"/>
      <c r="AN15731" s="6"/>
      <c r="AO15731" s="6"/>
      <c r="AP15731" s="6"/>
      <c r="AQ15731" s="6"/>
      <c r="AR15731" s="6"/>
      <c r="AS15731" s="6"/>
      <c r="AT15731" s="6"/>
      <c r="AU15731" s="6"/>
      <c r="AV15731" s="6"/>
      <c r="AW15731" s="6"/>
      <c r="AX15731" s="6"/>
      <c r="AY15731" s="6"/>
      <c r="AZ15731" s="6"/>
      <c r="BA15731" s="6"/>
      <c r="BB15731" s="6"/>
      <c r="BC15731" s="6"/>
      <c r="BD15731" s="6"/>
      <c r="BE15731" s="6"/>
      <c r="BF15731" s="6"/>
      <c r="BG15731" s="6"/>
    </row>
    <row r="15732" spans="34:59" x14ac:dyDescent="0.25">
      <c r="AH15732" s="10"/>
      <c r="AI15732" s="6"/>
      <c r="AJ15732" s="10"/>
      <c r="AK15732" s="10"/>
      <c r="AL15732" s="10"/>
      <c r="AM15732" s="10"/>
      <c r="AN15732" s="10"/>
      <c r="AO15732" s="10"/>
      <c r="AP15732" s="10"/>
      <c r="AQ15732" s="10"/>
      <c r="AR15732" s="10"/>
      <c r="AS15732" s="10"/>
      <c r="AT15732" s="10"/>
      <c r="AU15732" s="10"/>
      <c r="AV15732" s="10"/>
      <c r="AW15732" s="10"/>
      <c r="AX15732" s="10"/>
      <c r="AY15732" s="10"/>
      <c r="AZ15732" s="10"/>
      <c r="BA15732" s="10"/>
      <c r="BB15732" s="10"/>
      <c r="BC15732" s="10"/>
      <c r="BD15732" s="10"/>
      <c r="BE15732" s="10"/>
      <c r="BF15732" s="10"/>
      <c r="BG15732" s="6"/>
    </row>
    <row r="15734" spans="34:59" x14ac:dyDescent="0.25">
      <c r="AH15734" s="10"/>
      <c r="AI15734" s="6"/>
    </row>
    <row r="15735" spans="34:59" x14ac:dyDescent="0.25">
      <c r="AH15735" s="6"/>
      <c r="AI15735" s="6"/>
      <c r="AJ15735" s="6"/>
      <c r="AK15735" s="6"/>
      <c r="AL15735" s="6"/>
      <c r="AM15735" s="6"/>
      <c r="AN15735" s="6"/>
      <c r="AO15735" s="6"/>
      <c r="AP15735" s="6"/>
      <c r="AQ15735" s="6"/>
      <c r="AR15735" s="6"/>
      <c r="AS15735" s="6"/>
      <c r="AT15735" s="6"/>
      <c r="AU15735" s="6"/>
      <c r="AV15735" s="6"/>
      <c r="AW15735" s="6"/>
      <c r="AX15735" s="6"/>
      <c r="AY15735" s="6"/>
      <c r="AZ15735" s="6"/>
      <c r="BA15735" s="6"/>
      <c r="BB15735" s="6"/>
      <c r="BC15735" s="6"/>
      <c r="BD15735" s="6"/>
      <c r="BE15735" s="6"/>
      <c r="BF15735" s="6"/>
      <c r="BG15735" s="6"/>
    </row>
    <row r="15736" spans="34:59" x14ac:dyDescent="0.25">
      <c r="AH15736" s="10"/>
      <c r="AI15736" s="6"/>
      <c r="AJ15736" s="10"/>
      <c r="AK15736" s="10"/>
      <c r="AL15736" s="10"/>
      <c r="AM15736" s="10"/>
      <c r="AN15736" s="10"/>
      <c r="AO15736" s="10"/>
      <c r="AP15736" s="10"/>
      <c r="AQ15736" s="10"/>
      <c r="AR15736" s="10"/>
      <c r="AS15736" s="10"/>
      <c r="AT15736" s="10"/>
      <c r="AU15736" s="10"/>
      <c r="AV15736" s="10"/>
      <c r="AW15736" s="10"/>
      <c r="AX15736" s="10"/>
      <c r="AY15736" s="10"/>
      <c r="AZ15736" s="10"/>
      <c r="BA15736" s="10"/>
      <c r="BB15736" s="10"/>
      <c r="BC15736" s="10"/>
      <c r="BD15736" s="10"/>
      <c r="BE15736" s="10"/>
      <c r="BF15736" s="10"/>
      <c r="BG15736" s="6"/>
    </row>
    <row r="15737" spans="34:59" x14ac:dyDescent="0.25">
      <c r="AH15737" s="6"/>
      <c r="AI15737" s="6"/>
      <c r="AJ15737" s="6"/>
      <c r="AK15737" s="6"/>
      <c r="AL15737" s="6"/>
      <c r="AM15737" s="6"/>
      <c r="AN15737" s="6"/>
      <c r="AO15737" s="6"/>
      <c r="AP15737" s="6"/>
      <c r="AQ15737" s="6"/>
      <c r="AR15737" s="6"/>
      <c r="AS15737" s="6"/>
      <c r="AT15737" s="6"/>
      <c r="AU15737" s="6"/>
      <c r="AV15737" s="6"/>
      <c r="AW15737" s="6"/>
      <c r="AX15737" s="6"/>
      <c r="AY15737" s="6"/>
      <c r="AZ15737" s="6"/>
      <c r="BA15737" s="6"/>
      <c r="BB15737" s="6"/>
      <c r="BC15737" s="6"/>
      <c r="BD15737" s="6"/>
      <c r="BE15737" s="6"/>
      <c r="BF15737" s="6"/>
      <c r="BG15737" s="10"/>
    </row>
    <row r="15738" spans="34:59" x14ac:dyDescent="0.25">
      <c r="AH15738" s="10"/>
      <c r="AI15738" s="6"/>
    </row>
    <row r="15739" spans="34:59" x14ac:dyDescent="0.25">
      <c r="AH15739" s="6"/>
      <c r="AI15739" s="6"/>
      <c r="AJ15739" s="6"/>
      <c r="AK15739" s="6"/>
      <c r="AL15739" s="6"/>
      <c r="AM15739" s="6"/>
      <c r="AN15739" s="6"/>
      <c r="AO15739" s="6"/>
      <c r="AP15739" s="6"/>
      <c r="AQ15739" s="6"/>
      <c r="AR15739" s="6"/>
      <c r="AS15739" s="6"/>
      <c r="AT15739" s="6"/>
      <c r="AU15739" s="6"/>
      <c r="AV15739" s="6"/>
      <c r="AW15739" s="6"/>
      <c r="AX15739" s="6"/>
      <c r="AY15739" s="6"/>
      <c r="AZ15739" s="6"/>
      <c r="BA15739" s="6"/>
      <c r="BB15739" s="6"/>
      <c r="BC15739" s="6"/>
      <c r="BD15739" s="6"/>
      <c r="BE15739" s="6"/>
      <c r="BF15739" s="6"/>
      <c r="BG15739" s="6"/>
    </row>
    <row r="15740" spans="34:59" x14ac:dyDescent="0.25">
      <c r="AH15740" s="10"/>
      <c r="AI15740" s="6"/>
      <c r="AJ15740" s="10"/>
      <c r="AK15740" s="10"/>
      <c r="AL15740" s="10"/>
      <c r="AM15740" s="10"/>
      <c r="AN15740" s="10"/>
      <c r="AO15740" s="10"/>
      <c r="AP15740" s="10"/>
      <c r="AQ15740" s="10"/>
      <c r="AR15740" s="10"/>
      <c r="AS15740" s="10"/>
      <c r="AT15740" s="10"/>
      <c r="AU15740" s="10"/>
      <c r="AV15740" s="10"/>
      <c r="AW15740" s="10"/>
      <c r="AX15740" s="10"/>
      <c r="AY15740" s="10"/>
      <c r="AZ15740" s="10"/>
      <c r="BA15740" s="10"/>
      <c r="BB15740" s="10"/>
      <c r="BC15740" s="10"/>
      <c r="BD15740" s="10"/>
      <c r="BE15740" s="10"/>
      <c r="BF15740" s="10"/>
      <c r="BG15740" s="6"/>
    </row>
    <row r="15741" spans="34:59" x14ac:dyDescent="0.25">
      <c r="AH15741" s="6"/>
      <c r="AI15741" s="6"/>
      <c r="AJ15741" s="6"/>
      <c r="AK15741" s="6"/>
      <c r="AL15741" s="6"/>
      <c r="AM15741" s="6"/>
      <c r="AN15741" s="6"/>
      <c r="AO15741" s="6"/>
      <c r="AP15741" s="6"/>
      <c r="AQ15741" s="6"/>
      <c r="AR15741" s="6"/>
      <c r="AS15741" s="6"/>
      <c r="AT15741" s="6"/>
      <c r="AU15741" s="6"/>
      <c r="AV15741" s="6"/>
      <c r="AW15741" s="6"/>
      <c r="AX15741" s="6"/>
      <c r="AY15741" s="6"/>
      <c r="AZ15741" s="6"/>
      <c r="BA15741" s="6"/>
      <c r="BB15741" s="6"/>
      <c r="BC15741" s="6"/>
      <c r="BD15741" s="6"/>
      <c r="BE15741" s="6"/>
      <c r="BF15741" s="6"/>
      <c r="BG15741" s="10"/>
    </row>
    <row r="15742" spans="34:59" x14ac:dyDescent="0.25">
      <c r="AH15742" s="10"/>
      <c r="AI15742" s="6"/>
    </row>
    <row r="15743" spans="34:59" x14ac:dyDescent="0.25">
      <c r="AH15743" s="6"/>
      <c r="AI15743" s="6"/>
      <c r="AJ15743" s="6"/>
      <c r="AK15743" s="6"/>
      <c r="AL15743" s="6"/>
      <c r="AM15743" s="6"/>
      <c r="AN15743" s="6"/>
      <c r="AO15743" s="6"/>
      <c r="AP15743" s="6"/>
      <c r="AQ15743" s="6"/>
      <c r="AR15743" s="6"/>
      <c r="AS15743" s="6"/>
      <c r="AT15743" s="6"/>
      <c r="AU15743" s="6"/>
      <c r="AV15743" s="6"/>
      <c r="AW15743" s="6"/>
      <c r="AX15743" s="6"/>
      <c r="AY15743" s="6"/>
      <c r="AZ15743" s="6"/>
      <c r="BA15743" s="6"/>
      <c r="BB15743" s="6"/>
      <c r="BC15743" s="6"/>
      <c r="BD15743" s="6"/>
      <c r="BE15743" s="6"/>
      <c r="BF15743" s="6"/>
      <c r="BG15743" s="6"/>
    </row>
    <row r="15744" spans="34:59" x14ac:dyDescent="0.25">
      <c r="AH15744" s="10"/>
      <c r="AI15744" s="6"/>
      <c r="AJ15744" s="10"/>
      <c r="AK15744" s="10"/>
      <c r="AL15744" s="10"/>
      <c r="AM15744" s="10"/>
      <c r="AN15744" s="10"/>
      <c r="AO15744" s="10"/>
      <c r="AP15744" s="10"/>
      <c r="AQ15744" s="10"/>
      <c r="AR15744" s="10"/>
      <c r="AS15744" s="10"/>
      <c r="AT15744" s="10"/>
      <c r="AU15744" s="10"/>
      <c r="AV15744" s="10"/>
      <c r="AW15744" s="10"/>
      <c r="AX15744" s="10"/>
      <c r="AY15744" s="10"/>
      <c r="AZ15744" s="10"/>
      <c r="BA15744" s="10"/>
      <c r="BB15744" s="10"/>
      <c r="BC15744" s="10"/>
      <c r="BD15744" s="10"/>
      <c r="BE15744" s="10"/>
      <c r="BF15744" s="10"/>
      <c r="BG15744" s="6"/>
    </row>
    <row r="15745" spans="34:59" x14ac:dyDescent="0.25">
      <c r="AH15745" s="6"/>
      <c r="AI15745" s="6"/>
      <c r="AJ15745" s="6"/>
      <c r="AK15745" s="6"/>
      <c r="AL15745" s="6"/>
      <c r="AM15745" s="6"/>
      <c r="AN15745" s="6"/>
      <c r="AO15745" s="6"/>
      <c r="AP15745" s="6"/>
      <c r="AQ15745" s="6"/>
      <c r="AR15745" s="6"/>
      <c r="AS15745" s="6"/>
      <c r="AT15745" s="6"/>
      <c r="AU15745" s="6"/>
      <c r="AV15745" s="6"/>
      <c r="AW15745" s="6"/>
      <c r="AX15745" s="6"/>
      <c r="AY15745" s="6"/>
      <c r="AZ15745" s="6"/>
      <c r="BA15745" s="6"/>
      <c r="BB15745" s="6"/>
      <c r="BC15745" s="6"/>
      <c r="BD15745" s="6"/>
      <c r="BE15745" s="6"/>
      <c r="BF15745" s="6"/>
      <c r="BG15745" s="10"/>
    </row>
    <row r="15746" spans="34:59" x14ac:dyDescent="0.25">
      <c r="AH15746" s="10"/>
      <c r="AI15746" s="6"/>
    </row>
    <row r="15747" spans="34:59" x14ac:dyDescent="0.25">
      <c r="AH15747" s="6"/>
      <c r="AI15747" s="6"/>
      <c r="AJ15747" s="6"/>
      <c r="AK15747" s="6"/>
      <c r="AL15747" s="6"/>
      <c r="AM15747" s="6"/>
      <c r="AN15747" s="6"/>
      <c r="AO15747" s="6"/>
      <c r="AP15747" s="6"/>
      <c r="AQ15747" s="6"/>
      <c r="AR15747" s="6"/>
      <c r="AS15747" s="6"/>
      <c r="AT15747" s="6"/>
      <c r="AU15747" s="6"/>
      <c r="AV15747" s="6"/>
      <c r="AW15747" s="6"/>
      <c r="AX15747" s="6"/>
      <c r="AY15747" s="6"/>
      <c r="AZ15747" s="6"/>
      <c r="BA15747" s="6"/>
      <c r="BB15747" s="6"/>
      <c r="BC15747" s="6"/>
      <c r="BD15747" s="6"/>
      <c r="BE15747" s="6"/>
      <c r="BF15747" s="6"/>
      <c r="BG15747" s="6"/>
    </row>
    <row r="15748" spans="34:59" x14ac:dyDescent="0.25">
      <c r="AH15748" s="10"/>
      <c r="AI15748" s="6"/>
      <c r="AJ15748" s="10"/>
      <c r="AK15748" s="10"/>
      <c r="AL15748" s="10"/>
      <c r="AM15748" s="10"/>
      <c r="AN15748" s="10"/>
      <c r="AO15748" s="10"/>
      <c r="AP15748" s="10"/>
      <c r="AQ15748" s="10"/>
      <c r="AR15748" s="10"/>
      <c r="AS15748" s="10"/>
      <c r="AT15748" s="10"/>
      <c r="AU15748" s="10"/>
      <c r="AV15748" s="10"/>
      <c r="AW15748" s="10"/>
      <c r="AX15748" s="10"/>
      <c r="AY15748" s="10"/>
      <c r="AZ15748" s="10"/>
      <c r="BA15748" s="10"/>
      <c r="BB15748" s="10"/>
      <c r="BC15748" s="10"/>
      <c r="BD15748" s="10"/>
      <c r="BE15748" s="10"/>
      <c r="BF15748" s="10"/>
      <c r="BG15748" s="6"/>
    </row>
    <row r="15750" spans="34:59" x14ac:dyDescent="0.25">
      <c r="AH15750" s="10"/>
      <c r="AI15750" s="6"/>
    </row>
    <row r="15751" spans="34:59" x14ac:dyDescent="0.25">
      <c r="AH15751" s="6"/>
      <c r="AI15751" s="6"/>
      <c r="AJ15751" s="6"/>
      <c r="AK15751" s="6"/>
      <c r="AL15751" s="6"/>
      <c r="AM15751" s="6"/>
      <c r="AN15751" s="6"/>
      <c r="AO15751" s="6"/>
      <c r="AP15751" s="6"/>
      <c r="AQ15751" s="6"/>
      <c r="AR15751" s="6"/>
      <c r="AS15751" s="6"/>
      <c r="AT15751" s="6"/>
      <c r="AU15751" s="6"/>
      <c r="AV15751" s="6"/>
      <c r="AW15751" s="6"/>
      <c r="AX15751" s="6"/>
      <c r="AY15751" s="6"/>
      <c r="AZ15751" s="6"/>
      <c r="BA15751" s="6"/>
      <c r="BB15751" s="6"/>
      <c r="BC15751" s="6"/>
      <c r="BD15751" s="6"/>
      <c r="BE15751" s="6"/>
      <c r="BF15751" s="6"/>
      <c r="BG15751" s="6"/>
    </row>
    <row r="15752" spans="34:59" x14ac:dyDescent="0.25">
      <c r="AH15752" s="10"/>
      <c r="AI15752" s="6"/>
      <c r="AJ15752" s="10"/>
      <c r="AK15752" s="10"/>
      <c r="AL15752" s="10"/>
      <c r="AM15752" s="10"/>
      <c r="AN15752" s="10"/>
      <c r="AO15752" s="10"/>
      <c r="AP15752" s="10"/>
      <c r="AQ15752" s="10"/>
      <c r="AR15752" s="10"/>
      <c r="AS15752" s="10"/>
      <c r="AT15752" s="10"/>
      <c r="AU15752" s="10"/>
      <c r="AV15752" s="10"/>
      <c r="AW15752" s="10"/>
      <c r="AX15752" s="10"/>
      <c r="AY15752" s="10"/>
      <c r="AZ15752" s="10"/>
      <c r="BA15752" s="10"/>
      <c r="BB15752" s="10"/>
      <c r="BC15752" s="10"/>
      <c r="BD15752" s="10"/>
      <c r="BE15752" s="10"/>
      <c r="BF15752" s="10"/>
      <c r="BG15752" s="6"/>
    </row>
    <row r="15753" spans="34:59" x14ac:dyDescent="0.25">
      <c r="AH15753" s="6"/>
      <c r="AI15753" s="6"/>
      <c r="AJ15753" s="6"/>
      <c r="AK15753" s="6"/>
      <c r="AL15753" s="6"/>
      <c r="AM15753" s="6"/>
      <c r="AN15753" s="6"/>
      <c r="AO15753" s="6"/>
      <c r="AP15753" s="6"/>
      <c r="AQ15753" s="6"/>
      <c r="AR15753" s="6"/>
      <c r="AS15753" s="6"/>
      <c r="AT15753" s="6"/>
      <c r="AU15753" s="6"/>
      <c r="AV15753" s="6"/>
      <c r="AW15753" s="6"/>
      <c r="AX15753" s="6"/>
      <c r="AY15753" s="6"/>
      <c r="AZ15753" s="6"/>
      <c r="BA15753" s="6"/>
      <c r="BB15753" s="6"/>
      <c r="BC15753" s="6"/>
      <c r="BD15753" s="6"/>
      <c r="BE15753" s="6"/>
      <c r="BF15753" s="6"/>
      <c r="BG15753" s="10"/>
    </row>
    <row r="15754" spans="34:59" x14ac:dyDescent="0.25">
      <c r="AH15754" s="10"/>
      <c r="AI15754" s="6"/>
    </row>
    <row r="15755" spans="34:59" x14ac:dyDescent="0.25">
      <c r="AH15755" s="6"/>
      <c r="AI15755" s="6"/>
      <c r="AJ15755" s="6"/>
      <c r="AK15755" s="6"/>
      <c r="AL15755" s="6"/>
      <c r="AM15755" s="6"/>
      <c r="AN15755" s="6"/>
      <c r="AO15755" s="6"/>
      <c r="AP15755" s="6"/>
      <c r="AQ15755" s="6"/>
      <c r="AR15755" s="6"/>
      <c r="AS15755" s="6"/>
      <c r="AT15755" s="6"/>
      <c r="AU15755" s="6"/>
      <c r="AV15755" s="6"/>
      <c r="AW15755" s="6"/>
      <c r="AX15755" s="6"/>
      <c r="AY15755" s="6"/>
      <c r="AZ15755" s="6"/>
      <c r="BA15755" s="6"/>
      <c r="BB15755" s="6"/>
      <c r="BC15755" s="6"/>
      <c r="BD15755" s="6"/>
      <c r="BE15755" s="6"/>
      <c r="BF15755" s="6"/>
      <c r="BG15755" s="6"/>
    </row>
    <row r="15756" spans="34:59" x14ac:dyDescent="0.25">
      <c r="AH15756" s="10"/>
      <c r="AI15756" s="6"/>
      <c r="AJ15756" s="10"/>
      <c r="AK15756" s="10"/>
      <c r="AL15756" s="10"/>
      <c r="AM15756" s="10"/>
      <c r="AN15756" s="10"/>
      <c r="AO15756" s="10"/>
      <c r="AP15756" s="10"/>
      <c r="AQ15756" s="10"/>
      <c r="AR15756" s="10"/>
      <c r="AS15756" s="10"/>
      <c r="AT15756" s="10"/>
      <c r="AU15756" s="10"/>
      <c r="AV15756" s="10"/>
      <c r="AW15756" s="10"/>
      <c r="AX15756" s="10"/>
      <c r="AY15756" s="10"/>
      <c r="AZ15756" s="10"/>
      <c r="BA15756" s="10"/>
      <c r="BB15756" s="10"/>
      <c r="BC15756" s="10"/>
      <c r="BD15756" s="10"/>
      <c r="BE15756" s="10"/>
      <c r="BF15756" s="10"/>
      <c r="BG15756" s="6"/>
    </row>
    <row r="15757" spans="34:59" x14ac:dyDescent="0.25">
      <c r="AH15757" s="6"/>
      <c r="AI15757" s="6"/>
      <c r="AJ15757" s="6"/>
      <c r="AK15757" s="6"/>
      <c r="AL15757" s="6"/>
      <c r="AM15757" s="6"/>
      <c r="AN15757" s="6"/>
      <c r="AO15757" s="6"/>
      <c r="AP15757" s="6"/>
      <c r="AQ15757" s="6"/>
      <c r="AR15757" s="6"/>
      <c r="AS15757" s="6"/>
      <c r="AT15757" s="6"/>
      <c r="AU15757" s="6"/>
      <c r="AV15757" s="6"/>
      <c r="AW15757" s="6"/>
      <c r="AX15757" s="6"/>
      <c r="AY15757" s="6"/>
      <c r="AZ15757" s="6"/>
      <c r="BA15757" s="6"/>
      <c r="BB15757" s="6"/>
      <c r="BC15757" s="6"/>
      <c r="BD15757" s="6"/>
      <c r="BE15757" s="6"/>
      <c r="BF15757" s="6"/>
      <c r="BG15757" s="10"/>
    </row>
    <row r="15758" spans="34:59" x14ac:dyDescent="0.25">
      <c r="AH15758" s="10"/>
      <c r="AI15758" s="6"/>
    </row>
    <row r="15759" spans="34:59" x14ac:dyDescent="0.25">
      <c r="AH15759" s="6"/>
      <c r="AI15759" s="6"/>
      <c r="AJ15759" s="6"/>
      <c r="AK15759" s="6"/>
      <c r="AL15759" s="6"/>
      <c r="AM15759" s="6"/>
      <c r="AN15759" s="6"/>
      <c r="AO15759" s="6"/>
      <c r="AP15759" s="6"/>
      <c r="AQ15759" s="6"/>
      <c r="AR15759" s="6"/>
      <c r="AS15759" s="6"/>
      <c r="AT15759" s="6"/>
      <c r="AU15759" s="6"/>
      <c r="AV15759" s="6"/>
      <c r="AW15759" s="6"/>
      <c r="AX15759" s="6"/>
      <c r="AY15759" s="6"/>
      <c r="AZ15759" s="6"/>
      <c r="BA15759" s="6"/>
      <c r="BB15759" s="6"/>
      <c r="BC15759" s="6"/>
      <c r="BD15759" s="6"/>
      <c r="BE15759" s="6"/>
      <c r="BF15759" s="6"/>
      <c r="BG15759" s="6"/>
    </row>
    <row r="15760" spans="34:59" x14ac:dyDescent="0.25">
      <c r="AH15760" s="10"/>
      <c r="AI15760" s="6"/>
      <c r="AJ15760" s="10"/>
      <c r="AK15760" s="10"/>
      <c r="AL15760" s="10"/>
      <c r="AM15760" s="10"/>
      <c r="AN15760" s="10"/>
      <c r="AO15760" s="10"/>
      <c r="AP15760" s="10"/>
      <c r="AQ15760" s="10"/>
      <c r="AR15760" s="10"/>
      <c r="AS15760" s="10"/>
      <c r="AT15760" s="10"/>
      <c r="AU15760" s="10"/>
      <c r="AV15760" s="10"/>
      <c r="AW15760" s="10"/>
      <c r="AX15760" s="10"/>
      <c r="AY15760" s="10"/>
      <c r="AZ15760" s="10"/>
      <c r="BA15760" s="10"/>
      <c r="BB15760" s="10"/>
      <c r="BC15760" s="10"/>
      <c r="BD15760" s="10"/>
      <c r="BE15760" s="10"/>
      <c r="BF15760" s="10"/>
      <c r="BG15760" s="6"/>
    </row>
    <row r="15761" spans="34:59" x14ac:dyDescent="0.25">
      <c r="AH15761" s="6"/>
      <c r="AI15761" s="6"/>
      <c r="AJ15761" s="6"/>
      <c r="AK15761" s="6"/>
      <c r="AL15761" s="6"/>
      <c r="AM15761" s="6"/>
      <c r="AN15761" s="6"/>
      <c r="AO15761" s="6"/>
      <c r="AP15761" s="6"/>
      <c r="AQ15761" s="6"/>
      <c r="AR15761" s="6"/>
      <c r="AS15761" s="6"/>
      <c r="AT15761" s="6"/>
      <c r="AU15761" s="6"/>
      <c r="AV15761" s="6"/>
      <c r="AW15761" s="6"/>
      <c r="AX15761" s="6"/>
      <c r="AY15761" s="6"/>
      <c r="AZ15761" s="6"/>
      <c r="BA15761" s="6"/>
      <c r="BB15761" s="6"/>
      <c r="BC15761" s="6"/>
      <c r="BD15761" s="6"/>
      <c r="BE15761" s="6"/>
      <c r="BF15761" s="6"/>
      <c r="BG15761" s="10"/>
    </row>
    <row r="15762" spans="34:59" x14ac:dyDescent="0.25">
      <c r="AH15762" s="10"/>
      <c r="AI15762" s="6"/>
    </row>
    <row r="15763" spans="34:59" x14ac:dyDescent="0.25">
      <c r="AH15763" s="6"/>
      <c r="AI15763" s="6"/>
      <c r="AJ15763" s="6"/>
      <c r="AK15763" s="6"/>
      <c r="AL15763" s="6"/>
      <c r="AM15763" s="6"/>
      <c r="AN15763" s="6"/>
      <c r="AO15763" s="6"/>
      <c r="AP15763" s="6"/>
      <c r="AQ15763" s="6"/>
      <c r="AR15763" s="6"/>
      <c r="AS15763" s="6"/>
      <c r="AT15763" s="6"/>
      <c r="AU15763" s="6"/>
      <c r="AV15763" s="6"/>
      <c r="AW15763" s="6"/>
      <c r="AX15763" s="6"/>
      <c r="AY15763" s="6"/>
      <c r="AZ15763" s="6"/>
      <c r="BA15763" s="6"/>
      <c r="BB15763" s="6"/>
      <c r="BC15763" s="6"/>
      <c r="BD15763" s="6"/>
      <c r="BE15763" s="6"/>
      <c r="BF15763" s="6"/>
      <c r="BG15763" s="6"/>
    </row>
    <row r="15764" spans="34:59" x14ac:dyDescent="0.25">
      <c r="AH15764" s="10"/>
      <c r="AI15764" s="6"/>
      <c r="AJ15764" s="10"/>
      <c r="AK15764" s="10"/>
      <c r="AL15764" s="10"/>
      <c r="AM15764" s="10"/>
      <c r="AN15764" s="10"/>
      <c r="AO15764" s="10"/>
      <c r="AP15764" s="10"/>
      <c r="AQ15764" s="10"/>
      <c r="AR15764" s="10"/>
      <c r="AS15764" s="10"/>
      <c r="AT15764" s="10"/>
      <c r="AU15764" s="10"/>
      <c r="AV15764" s="10"/>
      <c r="AW15764" s="10"/>
      <c r="AX15764" s="10"/>
      <c r="AY15764" s="10"/>
      <c r="AZ15764" s="10"/>
      <c r="BA15764" s="10"/>
      <c r="BB15764" s="10"/>
      <c r="BC15764" s="10"/>
      <c r="BD15764" s="10"/>
      <c r="BE15764" s="10"/>
      <c r="BF15764" s="10"/>
      <c r="BG15764" s="6"/>
    </row>
    <row r="15766" spans="34:59" x14ac:dyDescent="0.25">
      <c r="AH15766" s="10"/>
      <c r="AI15766" s="6"/>
    </row>
    <row r="15767" spans="34:59" x14ac:dyDescent="0.25">
      <c r="AH15767" s="6"/>
      <c r="AI15767" s="6"/>
      <c r="AJ15767" s="6"/>
      <c r="AK15767" s="6"/>
      <c r="AL15767" s="6"/>
      <c r="AM15767" s="6"/>
      <c r="AN15767" s="6"/>
      <c r="AO15767" s="6"/>
      <c r="AP15767" s="6"/>
      <c r="AQ15767" s="6"/>
      <c r="AR15767" s="6"/>
      <c r="AS15767" s="6"/>
      <c r="AT15767" s="6"/>
      <c r="AU15767" s="6"/>
      <c r="AV15767" s="6"/>
      <c r="AW15767" s="6"/>
      <c r="AX15767" s="6"/>
      <c r="AY15767" s="6"/>
      <c r="AZ15767" s="6"/>
      <c r="BA15767" s="6"/>
      <c r="BB15767" s="6"/>
      <c r="BC15767" s="6"/>
      <c r="BD15767" s="6"/>
      <c r="BE15767" s="6"/>
      <c r="BF15767" s="6"/>
      <c r="BG15767" s="6"/>
    </row>
    <row r="15768" spans="34:59" x14ac:dyDescent="0.25">
      <c r="AH15768" s="10"/>
      <c r="AI15768" s="6"/>
      <c r="AJ15768" s="10"/>
      <c r="AK15768" s="10"/>
      <c r="AL15768" s="10"/>
      <c r="AM15768" s="10"/>
      <c r="AN15768" s="10"/>
      <c r="AO15768" s="10"/>
      <c r="AP15768" s="10"/>
      <c r="AQ15768" s="10"/>
      <c r="AR15768" s="10"/>
      <c r="AS15768" s="10"/>
      <c r="AT15768" s="10"/>
      <c r="AU15768" s="10"/>
      <c r="AV15768" s="10"/>
      <c r="AW15768" s="10"/>
      <c r="AX15768" s="10"/>
      <c r="AY15768" s="10"/>
      <c r="AZ15768" s="10"/>
      <c r="BA15768" s="10"/>
      <c r="BB15768" s="10"/>
      <c r="BC15768" s="10"/>
      <c r="BD15768" s="10"/>
      <c r="BE15768" s="10"/>
      <c r="BF15768" s="10"/>
      <c r="BG15768" s="6"/>
    </row>
    <row r="15769" spans="34:59" x14ac:dyDescent="0.25">
      <c r="AH15769" s="6"/>
      <c r="AI15769" s="6"/>
      <c r="AJ15769" s="6"/>
      <c r="AK15769" s="6"/>
      <c r="AL15769" s="6"/>
      <c r="AM15769" s="6"/>
      <c r="AN15769" s="6"/>
      <c r="AO15769" s="6"/>
      <c r="AP15769" s="6"/>
      <c r="AQ15769" s="6"/>
      <c r="AR15769" s="6"/>
      <c r="AS15769" s="6"/>
      <c r="AT15769" s="6"/>
      <c r="AU15769" s="6"/>
      <c r="AV15769" s="6"/>
      <c r="AW15769" s="6"/>
      <c r="AX15769" s="6"/>
      <c r="AY15769" s="6"/>
      <c r="AZ15769" s="6"/>
      <c r="BA15769" s="6"/>
      <c r="BB15769" s="6"/>
      <c r="BC15769" s="6"/>
      <c r="BD15769" s="6"/>
      <c r="BE15769" s="6"/>
      <c r="BF15769" s="6"/>
      <c r="BG15769" s="10"/>
    </row>
    <row r="15770" spans="34:59" x14ac:dyDescent="0.25">
      <c r="AH15770" s="10"/>
      <c r="AI15770" s="6"/>
    </row>
    <row r="15771" spans="34:59" x14ac:dyDescent="0.25">
      <c r="AH15771" s="6"/>
      <c r="AI15771" s="6"/>
      <c r="AJ15771" s="6"/>
      <c r="AK15771" s="6"/>
      <c r="AL15771" s="6"/>
      <c r="AM15771" s="6"/>
      <c r="AN15771" s="6"/>
      <c r="AO15771" s="6"/>
      <c r="AP15771" s="6"/>
      <c r="AQ15771" s="6"/>
      <c r="AR15771" s="6"/>
      <c r="AS15771" s="6"/>
      <c r="AT15771" s="6"/>
      <c r="AU15771" s="6"/>
      <c r="AV15771" s="6"/>
      <c r="AW15771" s="6"/>
      <c r="AX15771" s="6"/>
      <c r="AY15771" s="6"/>
      <c r="AZ15771" s="6"/>
      <c r="BA15771" s="6"/>
      <c r="BB15771" s="6"/>
      <c r="BC15771" s="6"/>
      <c r="BD15771" s="6"/>
      <c r="BE15771" s="6"/>
      <c r="BF15771" s="6"/>
      <c r="BG15771" s="6"/>
    </row>
    <row r="15772" spans="34:59" x14ac:dyDescent="0.25">
      <c r="AH15772" s="10"/>
      <c r="AI15772" s="6"/>
      <c r="AJ15772" s="10"/>
      <c r="AK15772" s="10"/>
      <c r="AL15772" s="10"/>
      <c r="AM15772" s="10"/>
      <c r="AN15772" s="10"/>
      <c r="AO15772" s="10"/>
      <c r="AP15772" s="10"/>
      <c r="AQ15772" s="10"/>
      <c r="AR15772" s="10"/>
      <c r="AS15772" s="10"/>
      <c r="AT15772" s="10"/>
      <c r="AU15772" s="10"/>
      <c r="AV15772" s="10"/>
      <c r="AW15772" s="10"/>
      <c r="AX15772" s="10"/>
      <c r="AY15772" s="10"/>
      <c r="AZ15772" s="10"/>
      <c r="BA15772" s="10"/>
      <c r="BB15772" s="10"/>
      <c r="BC15772" s="10"/>
      <c r="BD15772" s="10"/>
      <c r="BE15772" s="10"/>
      <c r="BF15772" s="10"/>
      <c r="BG15772" s="6"/>
    </row>
    <row r="15773" spans="34:59" x14ac:dyDescent="0.25">
      <c r="AH15773" s="6"/>
      <c r="AI15773" s="6"/>
      <c r="AJ15773" s="6"/>
      <c r="AK15773" s="6"/>
      <c r="AL15773" s="6"/>
      <c r="AM15773" s="6"/>
      <c r="AN15773" s="6"/>
      <c r="AO15773" s="6"/>
      <c r="AP15773" s="6"/>
      <c r="AQ15773" s="6"/>
      <c r="AR15773" s="6"/>
      <c r="AS15773" s="6"/>
      <c r="AT15773" s="6"/>
      <c r="AU15773" s="6"/>
      <c r="AV15773" s="6"/>
      <c r="AW15773" s="6"/>
      <c r="AX15773" s="6"/>
      <c r="AY15773" s="6"/>
      <c r="AZ15773" s="6"/>
      <c r="BA15773" s="6"/>
      <c r="BB15773" s="6"/>
      <c r="BC15773" s="6"/>
      <c r="BD15773" s="6"/>
      <c r="BE15773" s="6"/>
      <c r="BF15773" s="6"/>
      <c r="BG15773" s="10"/>
    </row>
    <row r="15774" spans="34:59" x14ac:dyDescent="0.25">
      <c r="AH15774" s="10"/>
      <c r="AI15774" s="6"/>
    </row>
    <row r="15775" spans="34:59" x14ac:dyDescent="0.25">
      <c r="AH15775" s="6"/>
      <c r="AI15775" s="6"/>
      <c r="AJ15775" s="6"/>
      <c r="AK15775" s="6"/>
      <c r="AL15775" s="6"/>
      <c r="AM15775" s="6"/>
      <c r="AN15775" s="6"/>
      <c r="AO15775" s="6"/>
      <c r="AP15775" s="6"/>
      <c r="AQ15775" s="6"/>
      <c r="AR15775" s="6"/>
      <c r="AS15775" s="6"/>
      <c r="AT15775" s="6"/>
      <c r="AU15775" s="6"/>
      <c r="AV15775" s="6"/>
      <c r="AW15775" s="6"/>
      <c r="AX15775" s="6"/>
      <c r="AY15775" s="6"/>
      <c r="AZ15775" s="6"/>
      <c r="BA15775" s="6"/>
      <c r="BB15775" s="6"/>
      <c r="BC15775" s="6"/>
      <c r="BD15775" s="6"/>
      <c r="BE15775" s="6"/>
      <c r="BF15775" s="6"/>
      <c r="BG15775" s="6"/>
    </row>
    <row r="15776" spans="34:59" x14ac:dyDescent="0.25">
      <c r="AH15776" s="10"/>
      <c r="AI15776" s="6"/>
      <c r="AJ15776" s="10"/>
      <c r="AK15776" s="10"/>
      <c r="AL15776" s="10"/>
      <c r="AM15776" s="10"/>
      <c r="AN15776" s="10"/>
      <c r="AO15776" s="10"/>
      <c r="AP15776" s="10"/>
      <c r="AQ15776" s="10"/>
      <c r="AR15776" s="10"/>
      <c r="AS15776" s="10"/>
      <c r="AT15776" s="10"/>
      <c r="AU15776" s="10"/>
      <c r="AV15776" s="10"/>
      <c r="AW15776" s="10"/>
      <c r="AX15776" s="10"/>
      <c r="AY15776" s="10"/>
      <c r="AZ15776" s="10"/>
      <c r="BA15776" s="10"/>
      <c r="BB15776" s="10"/>
      <c r="BC15776" s="10"/>
      <c r="BD15776" s="10"/>
      <c r="BE15776" s="10"/>
      <c r="BF15776" s="10"/>
      <c r="BG15776" s="6"/>
    </row>
    <row r="15777" spans="34:59" x14ac:dyDescent="0.25">
      <c r="AH15777" s="6"/>
      <c r="AI15777" s="6"/>
      <c r="AJ15777" s="6"/>
      <c r="AK15777" s="6"/>
      <c r="AL15777" s="6"/>
      <c r="AM15777" s="6"/>
      <c r="AN15777" s="6"/>
      <c r="AO15777" s="6"/>
      <c r="AP15777" s="6"/>
      <c r="AQ15777" s="6"/>
      <c r="AR15777" s="6"/>
      <c r="AS15777" s="6"/>
      <c r="AT15777" s="6"/>
      <c r="AU15777" s="6"/>
      <c r="AV15777" s="6"/>
      <c r="AW15777" s="6"/>
      <c r="AX15777" s="6"/>
      <c r="AY15777" s="6"/>
      <c r="AZ15777" s="6"/>
      <c r="BA15777" s="6"/>
      <c r="BB15777" s="6"/>
      <c r="BC15777" s="6"/>
      <c r="BD15777" s="6"/>
      <c r="BE15777" s="6"/>
      <c r="BF15777" s="6"/>
      <c r="BG15777" s="10"/>
    </row>
    <row r="15778" spans="34:59" x14ac:dyDescent="0.25">
      <c r="AH15778" s="10"/>
      <c r="AI15778" s="6"/>
    </row>
    <row r="15779" spans="34:59" x14ac:dyDescent="0.25">
      <c r="AH15779" s="6"/>
      <c r="AI15779" s="6"/>
      <c r="AJ15779" s="6"/>
      <c r="AK15779" s="6"/>
      <c r="AL15779" s="6"/>
      <c r="AM15779" s="6"/>
      <c r="AN15779" s="6"/>
      <c r="AO15779" s="6"/>
      <c r="AP15779" s="6"/>
      <c r="AQ15779" s="6"/>
      <c r="AR15779" s="6"/>
      <c r="AS15779" s="6"/>
      <c r="AT15779" s="6"/>
      <c r="AU15779" s="6"/>
      <c r="AV15779" s="6"/>
      <c r="AW15779" s="6"/>
      <c r="AX15779" s="6"/>
      <c r="AY15779" s="6"/>
      <c r="AZ15779" s="6"/>
      <c r="BA15779" s="6"/>
      <c r="BB15779" s="6"/>
      <c r="BC15779" s="6"/>
      <c r="BD15779" s="6"/>
      <c r="BE15779" s="6"/>
      <c r="BF15779" s="6"/>
      <c r="BG15779" s="6"/>
    </row>
    <row r="15780" spans="34:59" x14ac:dyDescent="0.25">
      <c r="AH15780" s="10"/>
      <c r="AI15780" s="6"/>
      <c r="AJ15780" s="10"/>
      <c r="AK15780" s="10"/>
      <c r="AL15780" s="10"/>
      <c r="AM15780" s="10"/>
      <c r="AN15780" s="10"/>
      <c r="AO15780" s="10"/>
      <c r="AP15780" s="10"/>
      <c r="AQ15780" s="10"/>
      <c r="AR15780" s="10"/>
      <c r="AS15780" s="10"/>
      <c r="AT15780" s="10"/>
      <c r="AU15780" s="10"/>
      <c r="AV15780" s="10"/>
      <c r="AW15780" s="10"/>
      <c r="AX15780" s="10"/>
      <c r="AY15780" s="10"/>
      <c r="AZ15780" s="10"/>
      <c r="BA15780" s="10"/>
      <c r="BB15780" s="10"/>
      <c r="BC15780" s="10"/>
      <c r="BD15780" s="10"/>
      <c r="BE15780" s="10"/>
      <c r="BF15780" s="10"/>
      <c r="BG15780" s="6"/>
    </row>
    <row r="15782" spans="34:59" x14ac:dyDescent="0.25">
      <c r="AH15782" s="10"/>
      <c r="AI15782" s="6"/>
    </row>
    <row r="15783" spans="34:59" x14ac:dyDescent="0.25">
      <c r="AH15783" s="6"/>
      <c r="AI15783" s="6"/>
      <c r="AJ15783" s="6"/>
      <c r="AK15783" s="6"/>
      <c r="AL15783" s="6"/>
      <c r="AM15783" s="6"/>
      <c r="AN15783" s="6"/>
      <c r="AO15783" s="6"/>
      <c r="AP15783" s="6"/>
      <c r="AQ15783" s="6"/>
      <c r="AR15783" s="6"/>
      <c r="AS15783" s="6"/>
      <c r="AT15783" s="6"/>
      <c r="AU15783" s="6"/>
      <c r="AV15783" s="6"/>
      <c r="AW15783" s="6"/>
      <c r="AX15783" s="6"/>
      <c r="AY15783" s="6"/>
      <c r="AZ15783" s="6"/>
      <c r="BA15783" s="6"/>
      <c r="BB15783" s="6"/>
      <c r="BC15783" s="6"/>
      <c r="BD15783" s="6"/>
      <c r="BE15783" s="6"/>
      <c r="BF15783" s="6"/>
      <c r="BG15783" s="6"/>
    </row>
    <row r="15784" spans="34:59" x14ac:dyDescent="0.25">
      <c r="AH15784" s="10"/>
      <c r="AI15784" s="6"/>
      <c r="AJ15784" s="10"/>
      <c r="AK15784" s="10"/>
      <c r="AL15784" s="10"/>
      <c r="AM15784" s="10"/>
      <c r="AN15784" s="10"/>
      <c r="AO15784" s="10"/>
      <c r="AP15784" s="10"/>
      <c r="AQ15784" s="10"/>
      <c r="AR15784" s="10"/>
      <c r="AS15784" s="10"/>
      <c r="AT15784" s="10"/>
      <c r="AU15784" s="10"/>
      <c r="AV15784" s="10"/>
      <c r="AW15784" s="10"/>
      <c r="AX15784" s="10"/>
      <c r="AY15784" s="10"/>
      <c r="AZ15784" s="10"/>
      <c r="BA15784" s="10"/>
      <c r="BB15784" s="10"/>
      <c r="BC15784" s="10"/>
      <c r="BD15784" s="10"/>
      <c r="BE15784" s="10"/>
      <c r="BF15784" s="10"/>
      <c r="BG15784" s="6"/>
    </row>
    <row r="15785" spans="34:59" x14ac:dyDescent="0.25">
      <c r="AH15785" s="6"/>
      <c r="AI15785" s="6"/>
      <c r="AJ15785" s="6"/>
      <c r="AK15785" s="6"/>
      <c r="AL15785" s="6"/>
      <c r="AM15785" s="6"/>
      <c r="AN15785" s="6"/>
      <c r="AO15785" s="6"/>
      <c r="AP15785" s="6"/>
      <c r="AQ15785" s="6"/>
      <c r="AR15785" s="6"/>
      <c r="AS15785" s="6"/>
      <c r="AT15785" s="6"/>
      <c r="AU15785" s="6"/>
      <c r="AV15785" s="6"/>
      <c r="AW15785" s="6"/>
      <c r="AX15785" s="6"/>
      <c r="AY15785" s="6"/>
      <c r="AZ15785" s="6"/>
      <c r="BA15785" s="6"/>
      <c r="BB15785" s="6"/>
      <c r="BC15785" s="6"/>
      <c r="BD15785" s="6"/>
      <c r="BE15785" s="6"/>
      <c r="BF15785" s="6"/>
      <c r="BG15785" s="10"/>
    </row>
    <row r="15786" spans="34:59" x14ac:dyDescent="0.25">
      <c r="AH15786" s="10"/>
      <c r="AI15786" s="6"/>
    </row>
    <row r="15787" spans="34:59" x14ac:dyDescent="0.25">
      <c r="AH15787" s="6"/>
      <c r="AI15787" s="6"/>
      <c r="AJ15787" s="6"/>
      <c r="AK15787" s="6"/>
      <c r="AL15787" s="6"/>
      <c r="AM15787" s="6"/>
      <c r="AN15787" s="6"/>
      <c r="AO15787" s="6"/>
      <c r="AP15787" s="6"/>
      <c r="AQ15787" s="6"/>
      <c r="AR15787" s="6"/>
      <c r="AS15787" s="6"/>
      <c r="AT15787" s="6"/>
      <c r="AU15787" s="6"/>
      <c r="AV15787" s="6"/>
      <c r="AW15787" s="6"/>
      <c r="AX15787" s="6"/>
      <c r="AY15787" s="6"/>
      <c r="AZ15787" s="6"/>
      <c r="BA15787" s="6"/>
      <c r="BB15787" s="6"/>
      <c r="BC15787" s="6"/>
      <c r="BD15787" s="6"/>
      <c r="BE15787" s="6"/>
      <c r="BF15787" s="6"/>
      <c r="BG15787" s="6"/>
    </row>
    <row r="15788" spans="34:59" x14ac:dyDescent="0.25">
      <c r="AH15788" s="10"/>
      <c r="AI15788" s="6"/>
      <c r="AJ15788" s="10"/>
      <c r="AK15788" s="10"/>
      <c r="AL15788" s="10"/>
      <c r="AM15788" s="10"/>
      <c r="AN15788" s="10"/>
      <c r="AO15788" s="10"/>
      <c r="AP15788" s="10"/>
      <c r="AQ15788" s="10"/>
      <c r="AR15788" s="10"/>
      <c r="AS15788" s="10"/>
      <c r="AT15788" s="10"/>
      <c r="AU15788" s="10"/>
      <c r="AV15788" s="10"/>
      <c r="AW15788" s="10"/>
      <c r="AX15788" s="10"/>
      <c r="AY15788" s="10"/>
      <c r="AZ15788" s="10"/>
      <c r="BA15788" s="10"/>
      <c r="BB15788" s="10"/>
      <c r="BC15788" s="10"/>
      <c r="BD15788" s="10"/>
      <c r="BE15788" s="10"/>
      <c r="BF15788" s="10"/>
      <c r="BG15788" s="6"/>
    </row>
    <row r="15789" spans="34:59" x14ac:dyDescent="0.25">
      <c r="AH15789" s="6"/>
      <c r="AI15789" s="6"/>
      <c r="AJ15789" s="6"/>
      <c r="AK15789" s="6"/>
      <c r="AL15789" s="6"/>
      <c r="AM15789" s="6"/>
      <c r="AN15789" s="6"/>
      <c r="AO15789" s="6"/>
      <c r="AP15789" s="6"/>
      <c r="AQ15789" s="6"/>
      <c r="AR15789" s="6"/>
      <c r="AS15789" s="6"/>
      <c r="AT15789" s="6"/>
      <c r="AU15789" s="6"/>
      <c r="AV15789" s="6"/>
      <c r="AW15789" s="6"/>
      <c r="AX15789" s="6"/>
      <c r="AY15789" s="6"/>
      <c r="AZ15789" s="6"/>
      <c r="BA15789" s="6"/>
      <c r="BB15789" s="6"/>
      <c r="BC15789" s="6"/>
      <c r="BD15789" s="6"/>
      <c r="BE15789" s="6"/>
      <c r="BF15789" s="6"/>
      <c r="BG15789" s="10"/>
    </row>
    <row r="15790" spans="34:59" x14ac:dyDescent="0.25">
      <c r="AH15790" s="10"/>
      <c r="AI15790" s="6"/>
    </row>
    <row r="15791" spans="34:59" x14ac:dyDescent="0.25">
      <c r="AH15791" s="6"/>
      <c r="AI15791" s="6"/>
      <c r="AJ15791" s="6"/>
      <c r="AK15791" s="6"/>
      <c r="AL15791" s="6"/>
      <c r="AM15791" s="6"/>
      <c r="AN15791" s="6"/>
      <c r="AO15791" s="6"/>
      <c r="AP15791" s="6"/>
      <c r="AQ15791" s="6"/>
      <c r="AR15791" s="6"/>
      <c r="AS15791" s="6"/>
      <c r="AT15791" s="6"/>
      <c r="AU15791" s="6"/>
      <c r="AV15791" s="6"/>
      <c r="AW15791" s="6"/>
      <c r="AX15791" s="6"/>
      <c r="AY15791" s="6"/>
      <c r="AZ15791" s="6"/>
      <c r="BA15791" s="6"/>
      <c r="BB15791" s="6"/>
      <c r="BC15791" s="6"/>
      <c r="BD15791" s="6"/>
      <c r="BE15791" s="6"/>
      <c r="BF15791" s="6"/>
      <c r="BG15791" s="6"/>
    </row>
    <row r="15792" spans="34:59" x14ac:dyDescent="0.25">
      <c r="AH15792" s="10"/>
      <c r="AI15792" s="6"/>
      <c r="AJ15792" s="10"/>
      <c r="AK15792" s="10"/>
      <c r="AL15792" s="10"/>
      <c r="AM15792" s="10"/>
      <c r="AN15792" s="10"/>
      <c r="AO15792" s="10"/>
      <c r="AP15792" s="10"/>
      <c r="AQ15792" s="10"/>
      <c r="AR15792" s="10"/>
      <c r="AS15792" s="10"/>
      <c r="AT15792" s="10"/>
      <c r="AU15792" s="10"/>
      <c r="AV15792" s="10"/>
      <c r="AW15792" s="10"/>
      <c r="AX15792" s="10"/>
      <c r="AY15792" s="10"/>
      <c r="AZ15792" s="10"/>
      <c r="BA15792" s="10"/>
      <c r="BB15792" s="10"/>
      <c r="BC15792" s="10"/>
      <c r="BD15792" s="10"/>
      <c r="BE15792" s="10"/>
      <c r="BF15792" s="10"/>
      <c r="BG15792" s="6"/>
    </row>
    <row r="15793" spans="34:59" x14ac:dyDescent="0.25">
      <c r="AH15793" s="6"/>
      <c r="AI15793" s="6"/>
      <c r="AJ15793" s="6"/>
      <c r="AK15793" s="6"/>
      <c r="AL15793" s="6"/>
      <c r="AM15793" s="6"/>
      <c r="AN15793" s="6"/>
      <c r="AO15793" s="6"/>
      <c r="AP15793" s="6"/>
      <c r="AQ15793" s="6"/>
      <c r="AR15793" s="6"/>
      <c r="AS15793" s="6"/>
      <c r="AT15793" s="6"/>
      <c r="AU15793" s="6"/>
      <c r="AV15793" s="6"/>
      <c r="AW15793" s="6"/>
      <c r="AX15793" s="6"/>
      <c r="AY15793" s="6"/>
      <c r="AZ15793" s="6"/>
      <c r="BA15793" s="6"/>
      <c r="BB15793" s="6"/>
      <c r="BC15793" s="6"/>
      <c r="BD15793" s="6"/>
      <c r="BE15793" s="6"/>
      <c r="BF15793" s="6"/>
      <c r="BG15793" s="10"/>
    </row>
    <row r="15794" spans="34:59" x14ac:dyDescent="0.25">
      <c r="AH15794" s="10"/>
      <c r="AI15794" s="6"/>
    </row>
    <row r="15795" spans="34:59" x14ac:dyDescent="0.25">
      <c r="AH15795" s="6"/>
      <c r="AI15795" s="6"/>
      <c r="AJ15795" s="6"/>
      <c r="AK15795" s="6"/>
      <c r="AL15795" s="6"/>
      <c r="AM15795" s="6"/>
      <c r="AN15795" s="6"/>
      <c r="AO15795" s="6"/>
      <c r="AP15795" s="6"/>
      <c r="AQ15795" s="6"/>
      <c r="AR15795" s="6"/>
      <c r="AS15795" s="6"/>
      <c r="AT15795" s="6"/>
      <c r="AU15795" s="6"/>
      <c r="AV15795" s="6"/>
      <c r="AW15795" s="6"/>
      <c r="AX15795" s="6"/>
      <c r="AY15795" s="6"/>
      <c r="AZ15795" s="6"/>
      <c r="BA15795" s="6"/>
      <c r="BB15795" s="6"/>
      <c r="BC15795" s="6"/>
      <c r="BD15795" s="6"/>
      <c r="BE15795" s="6"/>
      <c r="BF15795" s="6"/>
      <c r="BG15795" s="6"/>
    </row>
    <row r="15796" spans="34:59" x14ac:dyDescent="0.25">
      <c r="AH15796" s="10"/>
      <c r="AI15796" s="6"/>
      <c r="AJ15796" s="10"/>
      <c r="AK15796" s="10"/>
      <c r="AL15796" s="10"/>
      <c r="AM15796" s="10"/>
      <c r="AN15796" s="10"/>
      <c r="AO15796" s="10"/>
      <c r="AP15796" s="10"/>
      <c r="AQ15796" s="10"/>
      <c r="AR15796" s="10"/>
      <c r="AS15796" s="10"/>
      <c r="AT15796" s="10"/>
      <c r="AU15796" s="10"/>
      <c r="AV15796" s="10"/>
      <c r="AW15796" s="10"/>
      <c r="AX15796" s="10"/>
      <c r="AY15796" s="10"/>
      <c r="AZ15796" s="10"/>
      <c r="BA15796" s="10"/>
      <c r="BB15796" s="10"/>
      <c r="BC15796" s="10"/>
      <c r="BD15796" s="10"/>
      <c r="BE15796" s="10"/>
      <c r="BF15796" s="10"/>
      <c r="BG15796" s="6"/>
    </row>
    <row r="15798" spans="34:59" x14ac:dyDescent="0.25">
      <c r="AH15798" s="10"/>
      <c r="AI15798" s="6"/>
    </row>
    <row r="15799" spans="34:59" x14ac:dyDescent="0.25">
      <c r="AH15799" s="6"/>
      <c r="AI15799" s="6"/>
      <c r="AJ15799" s="6"/>
      <c r="AK15799" s="6"/>
      <c r="AL15799" s="6"/>
      <c r="AM15799" s="6"/>
      <c r="AN15799" s="6"/>
      <c r="AO15799" s="6"/>
      <c r="AP15799" s="6"/>
      <c r="AQ15799" s="6"/>
      <c r="AR15799" s="6"/>
      <c r="AS15799" s="6"/>
      <c r="AT15799" s="6"/>
      <c r="AU15799" s="6"/>
      <c r="AV15799" s="6"/>
      <c r="AW15799" s="6"/>
      <c r="AX15799" s="6"/>
      <c r="AY15799" s="6"/>
      <c r="AZ15799" s="6"/>
      <c r="BA15799" s="6"/>
      <c r="BB15799" s="6"/>
      <c r="BC15799" s="6"/>
      <c r="BD15799" s="6"/>
      <c r="BE15799" s="6"/>
      <c r="BF15799" s="6"/>
      <c r="BG15799" s="6"/>
    </row>
    <row r="15800" spans="34:59" x14ac:dyDescent="0.25">
      <c r="AH15800" s="10"/>
      <c r="AI15800" s="6"/>
      <c r="AJ15800" s="10"/>
      <c r="AK15800" s="10"/>
      <c r="AL15800" s="10"/>
      <c r="AM15800" s="10"/>
      <c r="AN15800" s="10"/>
      <c r="AO15800" s="10"/>
      <c r="AP15800" s="10"/>
      <c r="AQ15800" s="10"/>
      <c r="AR15800" s="10"/>
      <c r="AS15800" s="10"/>
      <c r="AT15800" s="10"/>
      <c r="AU15800" s="10"/>
      <c r="AV15800" s="10"/>
      <c r="AW15800" s="10"/>
      <c r="AX15800" s="10"/>
      <c r="AY15800" s="10"/>
      <c r="AZ15800" s="10"/>
      <c r="BA15800" s="10"/>
      <c r="BB15800" s="10"/>
      <c r="BC15800" s="10"/>
      <c r="BD15800" s="10"/>
      <c r="BE15800" s="10"/>
      <c r="BF15800" s="10"/>
      <c r="BG15800" s="6"/>
    </row>
    <row r="15801" spans="34:59" x14ac:dyDescent="0.25">
      <c r="AH15801" s="6"/>
      <c r="AI15801" s="6"/>
      <c r="AJ15801" s="6"/>
      <c r="AK15801" s="6"/>
      <c r="AL15801" s="6"/>
      <c r="AM15801" s="6"/>
      <c r="AN15801" s="6"/>
      <c r="AO15801" s="6"/>
      <c r="AP15801" s="6"/>
      <c r="AQ15801" s="6"/>
      <c r="AR15801" s="6"/>
      <c r="AS15801" s="6"/>
      <c r="AT15801" s="6"/>
      <c r="AU15801" s="6"/>
      <c r="AV15801" s="6"/>
      <c r="AW15801" s="6"/>
      <c r="AX15801" s="6"/>
      <c r="AY15801" s="6"/>
      <c r="AZ15801" s="6"/>
      <c r="BA15801" s="6"/>
      <c r="BB15801" s="6"/>
      <c r="BC15801" s="6"/>
      <c r="BD15801" s="6"/>
      <c r="BE15801" s="6"/>
      <c r="BF15801" s="6"/>
      <c r="BG15801" s="10"/>
    </row>
    <row r="15802" spans="34:59" x14ac:dyDescent="0.25">
      <c r="AH15802" s="10"/>
      <c r="AI15802" s="6"/>
    </row>
    <row r="15803" spans="34:59" x14ac:dyDescent="0.25">
      <c r="AH15803" s="6"/>
      <c r="AI15803" s="6"/>
      <c r="AJ15803" s="6"/>
      <c r="AK15803" s="6"/>
      <c r="AL15803" s="6"/>
      <c r="AM15803" s="6"/>
      <c r="AN15803" s="6"/>
      <c r="AO15803" s="6"/>
      <c r="AP15803" s="6"/>
      <c r="AQ15803" s="6"/>
      <c r="AR15803" s="6"/>
      <c r="AS15803" s="6"/>
      <c r="AT15803" s="6"/>
      <c r="AU15803" s="6"/>
      <c r="AV15803" s="6"/>
      <c r="AW15803" s="6"/>
      <c r="AX15803" s="6"/>
      <c r="AY15803" s="6"/>
      <c r="AZ15803" s="6"/>
      <c r="BA15803" s="6"/>
      <c r="BB15803" s="6"/>
      <c r="BC15803" s="6"/>
      <c r="BD15803" s="6"/>
      <c r="BE15803" s="6"/>
      <c r="BF15803" s="6"/>
      <c r="BG15803" s="6"/>
    </row>
    <row r="15804" spans="34:59" x14ac:dyDescent="0.25">
      <c r="AH15804" s="10"/>
      <c r="AI15804" s="6"/>
      <c r="AJ15804" s="10"/>
      <c r="AK15804" s="10"/>
      <c r="AL15804" s="10"/>
      <c r="AM15804" s="10"/>
      <c r="AN15804" s="10"/>
      <c r="AO15804" s="10"/>
      <c r="AP15804" s="10"/>
      <c r="AQ15804" s="10"/>
      <c r="AR15804" s="10"/>
      <c r="AS15804" s="10"/>
      <c r="AT15804" s="10"/>
      <c r="AU15804" s="10"/>
      <c r="AV15804" s="10"/>
      <c r="AW15804" s="10"/>
      <c r="AX15804" s="10"/>
      <c r="AY15804" s="10"/>
      <c r="AZ15804" s="10"/>
      <c r="BA15804" s="10"/>
      <c r="BB15804" s="10"/>
      <c r="BC15804" s="10"/>
      <c r="BD15804" s="10"/>
      <c r="BE15804" s="10"/>
      <c r="BF15804" s="10"/>
      <c r="BG15804" s="6"/>
    </row>
    <row r="15805" spans="34:59" x14ac:dyDescent="0.25">
      <c r="AH15805" s="6"/>
      <c r="AI15805" s="6"/>
      <c r="AJ15805" s="6"/>
      <c r="AK15805" s="6"/>
      <c r="AL15805" s="6"/>
      <c r="AM15805" s="6"/>
      <c r="AN15805" s="6"/>
      <c r="AO15805" s="6"/>
      <c r="AP15805" s="6"/>
      <c r="AQ15805" s="6"/>
      <c r="AR15805" s="6"/>
      <c r="AS15805" s="6"/>
      <c r="AT15805" s="6"/>
      <c r="AU15805" s="6"/>
      <c r="AV15805" s="6"/>
      <c r="AW15805" s="6"/>
      <c r="AX15805" s="6"/>
      <c r="AY15805" s="6"/>
      <c r="AZ15805" s="6"/>
      <c r="BA15805" s="6"/>
      <c r="BB15805" s="6"/>
      <c r="BC15805" s="6"/>
      <c r="BD15805" s="6"/>
      <c r="BE15805" s="6"/>
      <c r="BF15805" s="6"/>
      <c r="BG15805" s="10"/>
    </row>
    <row r="15806" spans="34:59" x14ac:dyDescent="0.25">
      <c r="AH15806" s="10"/>
      <c r="AI15806" s="6"/>
    </row>
    <row r="15807" spans="34:59" x14ac:dyDescent="0.25">
      <c r="AH15807" s="6"/>
      <c r="AI15807" s="6"/>
      <c r="AJ15807" s="6"/>
      <c r="AK15807" s="6"/>
      <c r="AL15807" s="6"/>
      <c r="AM15807" s="6"/>
      <c r="AN15807" s="6"/>
      <c r="AO15807" s="6"/>
      <c r="AP15807" s="6"/>
      <c r="AQ15807" s="6"/>
      <c r="AR15807" s="6"/>
      <c r="AS15807" s="6"/>
      <c r="AT15807" s="6"/>
      <c r="AU15807" s="6"/>
      <c r="AV15807" s="6"/>
      <c r="AW15807" s="6"/>
      <c r="AX15807" s="6"/>
      <c r="AY15807" s="6"/>
      <c r="AZ15807" s="6"/>
      <c r="BA15807" s="6"/>
      <c r="BB15807" s="6"/>
      <c r="BC15807" s="6"/>
      <c r="BD15807" s="6"/>
      <c r="BE15807" s="6"/>
      <c r="BF15807" s="6"/>
      <c r="BG15807" s="6"/>
    </row>
    <row r="15808" spans="34:59" x14ac:dyDescent="0.25">
      <c r="AH15808" s="10"/>
      <c r="AI15808" s="6"/>
      <c r="AJ15808" s="10"/>
      <c r="AK15808" s="10"/>
      <c r="AL15808" s="10"/>
      <c r="AM15808" s="10"/>
      <c r="AN15808" s="10"/>
      <c r="AO15808" s="10"/>
      <c r="AP15808" s="10"/>
      <c r="AQ15808" s="10"/>
      <c r="AR15808" s="10"/>
      <c r="AS15808" s="10"/>
      <c r="AT15808" s="10"/>
      <c r="AU15808" s="10"/>
      <c r="AV15808" s="10"/>
      <c r="AW15808" s="10"/>
      <c r="AX15808" s="10"/>
      <c r="AY15808" s="10"/>
      <c r="AZ15808" s="10"/>
      <c r="BA15808" s="10"/>
      <c r="BB15808" s="10"/>
      <c r="BC15808" s="10"/>
      <c r="BD15808" s="10"/>
      <c r="BE15808" s="10"/>
      <c r="BF15808" s="10"/>
      <c r="BG15808" s="6"/>
    </row>
    <row r="15809" spans="34:59" x14ac:dyDescent="0.25">
      <c r="AH15809" s="6"/>
      <c r="AI15809" s="6"/>
      <c r="AJ15809" s="6"/>
      <c r="AK15809" s="6"/>
      <c r="AL15809" s="6"/>
      <c r="AM15809" s="6"/>
      <c r="AN15809" s="6"/>
      <c r="AO15809" s="6"/>
      <c r="AP15809" s="6"/>
      <c r="AQ15809" s="6"/>
      <c r="AR15809" s="6"/>
      <c r="AS15809" s="6"/>
      <c r="AT15809" s="6"/>
      <c r="AU15809" s="6"/>
      <c r="AV15809" s="6"/>
      <c r="AW15809" s="6"/>
      <c r="AX15809" s="6"/>
      <c r="AY15809" s="6"/>
      <c r="AZ15809" s="6"/>
      <c r="BA15809" s="6"/>
      <c r="BB15809" s="6"/>
      <c r="BC15809" s="6"/>
      <c r="BD15809" s="6"/>
      <c r="BE15809" s="6"/>
      <c r="BF15809" s="6"/>
      <c r="BG15809" s="10"/>
    </row>
    <row r="15810" spans="34:59" x14ac:dyDescent="0.25">
      <c r="AH15810" s="10"/>
      <c r="AI15810" s="6"/>
    </row>
    <row r="15811" spans="34:59" x14ac:dyDescent="0.25">
      <c r="AH15811" s="6"/>
      <c r="AI15811" s="6"/>
      <c r="AJ15811" s="6"/>
      <c r="AK15811" s="6"/>
      <c r="AL15811" s="6"/>
      <c r="AM15811" s="6"/>
      <c r="AN15811" s="6"/>
      <c r="AO15811" s="6"/>
      <c r="AP15811" s="6"/>
      <c r="AQ15811" s="6"/>
      <c r="AR15811" s="6"/>
      <c r="AS15811" s="6"/>
      <c r="AT15811" s="6"/>
      <c r="AU15811" s="6"/>
      <c r="AV15811" s="6"/>
      <c r="AW15811" s="6"/>
      <c r="AX15811" s="6"/>
      <c r="AY15811" s="6"/>
      <c r="AZ15811" s="6"/>
      <c r="BA15811" s="6"/>
      <c r="BB15811" s="6"/>
      <c r="BC15811" s="6"/>
      <c r="BD15811" s="6"/>
      <c r="BE15811" s="6"/>
      <c r="BF15811" s="6"/>
      <c r="BG15811" s="6"/>
    </row>
    <row r="15812" spans="34:59" x14ac:dyDescent="0.25">
      <c r="AH15812" s="10"/>
      <c r="AI15812" s="6"/>
      <c r="AJ15812" s="10"/>
      <c r="AK15812" s="10"/>
      <c r="AL15812" s="10"/>
      <c r="AM15812" s="10"/>
      <c r="AN15812" s="10"/>
      <c r="AO15812" s="10"/>
      <c r="AP15812" s="10"/>
      <c r="AQ15812" s="10"/>
      <c r="AR15812" s="10"/>
      <c r="AS15812" s="10"/>
      <c r="AT15812" s="10"/>
      <c r="AU15812" s="10"/>
      <c r="AV15812" s="10"/>
      <c r="AW15812" s="10"/>
      <c r="AX15812" s="10"/>
      <c r="AY15812" s="10"/>
      <c r="AZ15812" s="10"/>
      <c r="BA15812" s="10"/>
      <c r="BB15812" s="10"/>
      <c r="BC15812" s="10"/>
      <c r="BD15812" s="10"/>
      <c r="BE15812" s="10"/>
      <c r="BF15812" s="10"/>
      <c r="BG15812" s="6"/>
    </row>
    <row r="15814" spans="34:59" x14ac:dyDescent="0.25">
      <c r="AH15814" s="10"/>
      <c r="AI15814" s="6"/>
    </row>
    <row r="15815" spans="34:59" x14ac:dyDescent="0.25">
      <c r="AH15815" s="6"/>
      <c r="AI15815" s="6"/>
      <c r="AJ15815" s="6"/>
      <c r="AK15815" s="6"/>
      <c r="AL15815" s="6"/>
      <c r="AM15815" s="6"/>
      <c r="AN15815" s="6"/>
      <c r="AO15815" s="6"/>
      <c r="AP15815" s="6"/>
      <c r="AQ15815" s="6"/>
      <c r="AR15815" s="6"/>
      <c r="AS15815" s="6"/>
      <c r="AT15815" s="6"/>
      <c r="AU15815" s="6"/>
      <c r="AV15815" s="6"/>
      <c r="AW15815" s="6"/>
      <c r="AX15815" s="6"/>
      <c r="AY15815" s="6"/>
      <c r="AZ15815" s="6"/>
      <c r="BA15815" s="6"/>
      <c r="BB15815" s="6"/>
      <c r="BC15815" s="6"/>
      <c r="BD15815" s="6"/>
      <c r="BE15815" s="6"/>
      <c r="BF15815" s="6"/>
      <c r="BG15815" s="6"/>
    </row>
    <row r="15816" spans="34:59" x14ac:dyDescent="0.25">
      <c r="AH15816" s="10"/>
      <c r="AI15816" s="6"/>
      <c r="AJ15816" s="10"/>
      <c r="AK15816" s="10"/>
      <c r="AL15816" s="10"/>
      <c r="AM15816" s="10"/>
      <c r="AN15816" s="10"/>
      <c r="AO15816" s="10"/>
      <c r="AP15816" s="10"/>
      <c r="AQ15816" s="10"/>
      <c r="AR15816" s="10"/>
      <c r="AS15816" s="10"/>
      <c r="AT15816" s="10"/>
      <c r="AU15816" s="10"/>
      <c r="AV15816" s="10"/>
      <c r="AW15816" s="10"/>
      <c r="AX15816" s="10"/>
      <c r="AY15816" s="10"/>
      <c r="AZ15816" s="10"/>
      <c r="BA15816" s="10"/>
      <c r="BB15816" s="10"/>
      <c r="BC15816" s="10"/>
      <c r="BD15816" s="10"/>
      <c r="BE15816" s="10"/>
      <c r="BF15816" s="10"/>
      <c r="BG15816" s="6"/>
    </row>
    <row r="15817" spans="34:59" x14ac:dyDescent="0.25">
      <c r="AH15817" s="6"/>
      <c r="AI15817" s="6"/>
      <c r="AJ15817" s="6"/>
      <c r="AK15817" s="6"/>
      <c r="AL15817" s="6"/>
      <c r="AM15817" s="6"/>
      <c r="AN15817" s="6"/>
      <c r="AO15817" s="6"/>
      <c r="AP15817" s="6"/>
      <c r="AQ15817" s="6"/>
      <c r="AR15817" s="6"/>
      <c r="AS15817" s="6"/>
      <c r="AT15817" s="6"/>
      <c r="AU15817" s="6"/>
      <c r="AV15817" s="6"/>
      <c r="AW15817" s="6"/>
      <c r="AX15817" s="6"/>
      <c r="AY15817" s="6"/>
      <c r="AZ15817" s="6"/>
      <c r="BA15817" s="6"/>
      <c r="BB15817" s="6"/>
      <c r="BC15817" s="6"/>
      <c r="BD15817" s="6"/>
      <c r="BE15817" s="6"/>
      <c r="BF15817" s="6"/>
      <c r="BG15817" s="10"/>
    </row>
    <row r="15818" spans="34:59" x14ac:dyDescent="0.25">
      <c r="AH15818" s="10"/>
      <c r="AI15818" s="6"/>
    </row>
    <row r="15819" spans="34:59" x14ac:dyDescent="0.25">
      <c r="AH15819" s="6"/>
      <c r="AI15819" s="6"/>
      <c r="AJ15819" s="6"/>
      <c r="AK15819" s="6"/>
      <c r="AL15819" s="6"/>
      <c r="AM15819" s="6"/>
      <c r="AN15819" s="6"/>
      <c r="AO15819" s="6"/>
      <c r="AP15819" s="6"/>
      <c r="AQ15819" s="6"/>
      <c r="AR15819" s="6"/>
      <c r="AS15819" s="6"/>
      <c r="AT15819" s="6"/>
      <c r="AU15819" s="6"/>
      <c r="AV15819" s="6"/>
      <c r="AW15819" s="6"/>
      <c r="AX15819" s="6"/>
      <c r="AY15819" s="6"/>
      <c r="AZ15819" s="6"/>
      <c r="BA15819" s="6"/>
      <c r="BB15819" s="6"/>
      <c r="BC15819" s="6"/>
      <c r="BD15819" s="6"/>
      <c r="BE15819" s="6"/>
      <c r="BF15819" s="6"/>
      <c r="BG15819" s="6"/>
    </row>
    <row r="15820" spans="34:59" x14ac:dyDescent="0.25">
      <c r="AH15820" s="10"/>
      <c r="AI15820" s="6"/>
      <c r="AJ15820" s="10"/>
      <c r="AK15820" s="10"/>
      <c r="AL15820" s="10"/>
      <c r="AM15820" s="10"/>
      <c r="AN15820" s="10"/>
      <c r="AO15820" s="10"/>
      <c r="AP15820" s="10"/>
      <c r="AQ15820" s="10"/>
      <c r="AR15820" s="10"/>
      <c r="AS15820" s="10"/>
      <c r="AT15820" s="10"/>
      <c r="AU15820" s="10"/>
      <c r="AV15820" s="10"/>
      <c r="AW15820" s="10"/>
      <c r="AX15820" s="10"/>
      <c r="AY15820" s="10"/>
      <c r="AZ15820" s="10"/>
      <c r="BA15820" s="10"/>
      <c r="BB15820" s="10"/>
      <c r="BC15820" s="10"/>
      <c r="BD15820" s="10"/>
      <c r="BE15820" s="10"/>
      <c r="BF15820" s="10"/>
      <c r="BG15820" s="6"/>
    </row>
    <row r="15821" spans="34:59" x14ac:dyDescent="0.25">
      <c r="AH15821" s="6"/>
      <c r="AI15821" s="6"/>
      <c r="AJ15821" s="6"/>
      <c r="AK15821" s="6"/>
      <c r="AL15821" s="6"/>
      <c r="AM15821" s="6"/>
      <c r="AN15821" s="6"/>
      <c r="AO15821" s="6"/>
      <c r="AP15821" s="6"/>
      <c r="AQ15821" s="6"/>
      <c r="AR15821" s="6"/>
      <c r="AS15821" s="6"/>
      <c r="AT15821" s="6"/>
      <c r="AU15821" s="6"/>
      <c r="AV15821" s="6"/>
      <c r="AW15821" s="6"/>
      <c r="AX15821" s="6"/>
      <c r="AY15821" s="6"/>
      <c r="AZ15821" s="6"/>
      <c r="BA15821" s="6"/>
      <c r="BB15821" s="6"/>
      <c r="BC15821" s="6"/>
      <c r="BD15821" s="6"/>
      <c r="BE15821" s="6"/>
      <c r="BF15821" s="6"/>
      <c r="BG15821" s="10"/>
    </row>
    <row r="15822" spans="34:59" x14ac:dyDescent="0.25">
      <c r="AH15822" s="10"/>
      <c r="AI15822" s="6"/>
    </row>
    <row r="15823" spans="34:59" x14ac:dyDescent="0.25">
      <c r="AH15823" s="6"/>
      <c r="AI15823" s="6"/>
      <c r="AJ15823" s="6"/>
      <c r="AK15823" s="6"/>
      <c r="AL15823" s="6"/>
      <c r="AM15823" s="6"/>
      <c r="AN15823" s="6"/>
      <c r="AO15823" s="6"/>
      <c r="AP15823" s="6"/>
      <c r="AQ15823" s="6"/>
      <c r="AR15823" s="6"/>
      <c r="AS15823" s="6"/>
      <c r="AT15823" s="6"/>
      <c r="AU15823" s="6"/>
      <c r="AV15823" s="6"/>
      <c r="AW15823" s="6"/>
      <c r="AX15823" s="6"/>
      <c r="AY15823" s="6"/>
      <c r="AZ15823" s="6"/>
      <c r="BA15823" s="6"/>
      <c r="BB15823" s="6"/>
      <c r="BC15823" s="6"/>
      <c r="BD15823" s="6"/>
      <c r="BE15823" s="6"/>
      <c r="BF15823" s="6"/>
      <c r="BG15823" s="6"/>
    </row>
    <row r="15824" spans="34:59" x14ac:dyDescent="0.25">
      <c r="AH15824" s="10"/>
      <c r="AI15824" s="6"/>
      <c r="AJ15824" s="10"/>
      <c r="AK15824" s="10"/>
      <c r="AL15824" s="10"/>
      <c r="AM15824" s="10"/>
      <c r="AN15824" s="10"/>
      <c r="AO15824" s="10"/>
      <c r="AP15824" s="10"/>
      <c r="AQ15824" s="10"/>
      <c r="AR15824" s="10"/>
      <c r="AS15824" s="10"/>
      <c r="AT15824" s="10"/>
      <c r="AU15824" s="10"/>
      <c r="AV15824" s="10"/>
      <c r="AW15824" s="10"/>
      <c r="AX15824" s="10"/>
      <c r="AY15824" s="10"/>
      <c r="AZ15824" s="10"/>
      <c r="BA15824" s="10"/>
      <c r="BB15824" s="10"/>
      <c r="BC15824" s="10"/>
      <c r="BD15824" s="10"/>
      <c r="BE15824" s="10"/>
      <c r="BF15824" s="10"/>
      <c r="BG15824" s="6"/>
    </row>
    <row r="15825" spans="34:59" x14ac:dyDescent="0.25">
      <c r="AH15825" s="6"/>
      <c r="AI15825" s="6"/>
      <c r="AJ15825" s="6"/>
      <c r="AK15825" s="6"/>
      <c r="AL15825" s="6"/>
      <c r="AM15825" s="6"/>
      <c r="AN15825" s="6"/>
      <c r="AO15825" s="6"/>
      <c r="AP15825" s="6"/>
      <c r="AQ15825" s="6"/>
      <c r="AR15825" s="6"/>
      <c r="AS15825" s="6"/>
      <c r="AT15825" s="6"/>
      <c r="AU15825" s="6"/>
      <c r="AV15825" s="6"/>
      <c r="AW15825" s="6"/>
      <c r="AX15825" s="6"/>
      <c r="AY15825" s="6"/>
      <c r="AZ15825" s="6"/>
      <c r="BA15825" s="6"/>
      <c r="BB15825" s="6"/>
      <c r="BC15825" s="6"/>
      <c r="BD15825" s="6"/>
      <c r="BE15825" s="6"/>
      <c r="BF15825" s="6"/>
      <c r="BG15825" s="10"/>
    </row>
    <row r="15826" spans="34:59" x14ac:dyDescent="0.25">
      <c r="AH15826" s="10"/>
      <c r="AI15826" s="6"/>
    </row>
    <row r="15827" spans="34:59" x14ac:dyDescent="0.25">
      <c r="AH15827" s="6"/>
      <c r="AI15827" s="6"/>
      <c r="AJ15827" s="6"/>
      <c r="AK15827" s="6"/>
      <c r="AL15827" s="6"/>
      <c r="AM15827" s="6"/>
      <c r="AN15827" s="6"/>
      <c r="AO15827" s="6"/>
      <c r="AP15827" s="6"/>
      <c r="AQ15827" s="6"/>
      <c r="AR15827" s="6"/>
      <c r="AS15827" s="6"/>
      <c r="AT15827" s="6"/>
      <c r="AU15827" s="6"/>
      <c r="AV15827" s="6"/>
      <c r="AW15827" s="6"/>
      <c r="AX15827" s="6"/>
      <c r="AY15827" s="6"/>
      <c r="AZ15827" s="6"/>
      <c r="BA15827" s="6"/>
      <c r="BB15827" s="6"/>
      <c r="BC15827" s="6"/>
      <c r="BD15827" s="6"/>
      <c r="BE15827" s="6"/>
      <c r="BF15827" s="6"/>
      <c r="BG15827" s="6"/>
    </row>
    <row r="15828" spans="34:59" x14ac:dyDescent="0.25">
      <c r="AH15828" s="10"/>
      <c r="AI15828" s="6"/>
      <c r="AJ15828" s="10"/>
      <c r="AK15828" s="10"/>
      <c r="AL15828" s="10"/>
      <c r="AM15828" s="10"/>
      <c r="AN15828" s="10"/>
      <c r="AO15828" s="10"/>
      <c r="AP15828" s="10"/>
      <c r="AQ15828" s="10"/>
      <c r="AR15828" s="10"/>
      <c r="AS15828" s="10"/>
      <c r="AT15828" s="10"/>
      <c r="AU15828" s="10"/>
      <c r="AV15828" s="10"/>
      <c r="AW15828" s="10"/>
      <c r="AX15828" s="10"/>
      <c r="AY15828" s="10"/>
      <c r="AZ15828" s="10"/>
      <c r="BA15828" s="10"/>
      <c r="BB15828" s="10"/>
      <c r="BC15828" s="10"/>
      <c r="BD15828" s="10"/>
      <c r="BE15828" s="10"/>
      <c r="BF15828" s="10"/>
      <c r="BG15828" s="6"/>
    </row>
    <row r="15830" spans="34:59" x14ac:dyDescent="0.25">
      <c r="AH15830" s="10"/>
      <c r="AI15830" s="6"/>
    </row>
    <row r="15831" spans="34:59" x14ac:dyDescent="0.25">
      <c r="AH15831" s="6"/>
      <c r="AI15831" s="6"/>
      <c r="AJ15831" s="6"/>
      <c r="AK15831" s="6"/>
      <c r="AL15831" s="6"/>
      <c r="AM15831" s="6"/>
      <c r="AN15831" s="6"/>
      <c r="AO15831" s="6"/>
      <c r="AP15831" s="6"/>
      <c r="AQ15831" s="6"/>
      <c r="AR15831" s="6"/>
      <c r="AS15831" s="6"/>
      <c r="AT15831" s="6"/>
      <c r="AU15831" s="6"/>
      <c r="AV15831" s="6"/>
      <c r="AW15831" s="6"/>
      <c r="AX15831" s="6"/>
      <c r="AY15831" s="6"/>
      <c r="AZ15831" s="6"/>
      <c r="BA15831" s="6"/>
      <c r="BB15831" s="6"/>
      <c r="BC15831" s="6"/>
      <c r="BD15831" s="6"/>
      <c r="BE15831" s="6"/>
      <c r="BF15831" s="6"/>
      <c r="BG15831" s="6"/>
    </row>
    <row r="15832" spans="34:59" x14ac:dyDescent="0.25">
      <c r="AH15832" s="10"/>
      <c r="AI15832" s="6"/>
      <c r="AJ15832" s="10"/>
      <c r="AK15832" s="10"/>
      <c r="AL15832" s="10"/>
      <c r="AM15832" s="10"/>
      <c r="AN15832" s="10"/>
      <c r="AO15832" s="10"/>
      <c r="AP15832" s="10"/>
      <c r="AQ15832" s="10"/>
      <c r="AR15832" s="10"/>
      <c r="AS15832" s="10"/>
      <c r="AT15832" s="10"/>
      <c r="AU15832" s="10"/>
      <c r="AV15832" s="10"/>
      <c r="AW15832" s="10"/>
      <c r="AX15832" s="10"/>
      <c r="AY15832" s="10"/>
      <c r="AZ15832" s="10"/>
      <c r="BA15832" s="10"/>
      <c r="BB15832" s="10"/>
      <c r="BC15832" s="10"/>
      <c r="BD15832" s="10"/>
      <c r="BE15832" s="10"/>
      <c r="BF15832" s="10"/>
      <c r="BG15832" s="6"/>
    </row>
    <row r="15833" spans="34:59" x14ac:dyDescent="0.25">
      <c r="AH15833" s="6"/>
      <c r="AI15833" s="6"/>
      <c r="AJ15833" s="6"/>
      <c r="AK15833" s="6"/>
      <c r="AL15833" s="6"/>
      <c r="AM15833" s="6"/>
      <c r="AN15833" s="6"/>
      <c r="AO15833" s="6"/>
      <c r="AP15833" s="6"/>
      <c r="AQ15833" s="6"/>
      <c r="AR15833" s="6"/>
      <c r="AS15833" s="6"/>
      <c r="AT15833" s="6"/>
      <c r="AU15833" s="6"/>
      <c r="AV15833" s="6"/>
      <c r="AW15833" s="6"/>
      <c r="AX15833" s="6"/>
      <c r="AY15833" s="6"/>
      <c r="AZ15833" s="6"/>
      <c r="BA15833" s="6"/>
      <c r="BB15833" s="6"/>
      <c r="BC15833" s="6"/>
      <c r="BD15833" s="6"/>
      <c r="BE15833" s="6"/>
      <c r="BF15833" s="6"/>
      <c r="BG15833" s="10"/>
    </row>
    <row r="15834" spans="34:59" x14ac:dyDescent="0.25">
      <c r="AH15834" s="10"/>
      <c r="AI15834" s="6"/>
    </row>
    <row r="15835" spans="34:59" x14ac:dyDescent="0.25">
      <c r="AH15835" s="6"/>
      <c r="AI15835" s="6"/>
      <c r="AJ15835" s="6"/>
      <c r="AK15835" s="6"/>
      <c r="AL15835" s="6"/>
      <c r="AM15835" s="6"/>
      <c r="AN15835" s="6"/>
      <c r="AO15835" s="6"/>
      <c r="AP15835" s="6"/>
      <c r="AQ15835" s="6"/>
      <c r="AR15835" s="6"/>
      <c r="AS15835" s="6"/>
      <c r="AT15835" s="6"/>
      <c r="AU15835" s="6"/>
      <c r="AV15835" s="6"/>
      <c r="AW15835" s="6"/>
      <c r="AX15835" s="6"/>
      <c r="AY15835" s="6"/>
      <c r="AZ15835" s="6"/>
      <c r="BA15835" s="6"/>
      <c r="BB15835" s="6"/>
      <c r="BC15835" s="6"/>
      <c r="BD15835" s="6"/>
      <c r="BE15835" s="6"/>
      <c r="BF15835" s="6"/>
      <c r="BG15835" s="6"/>
    </row>
    <row r="15836" spans="34:59" x14ac:dyDescent="0.25">
      <c r="AH15836" s="10"/>
      <c r="AI15836" s="6"/>
      <c r="AJ15836" s="10"/>
      <c r="AK15836" s="10"/>
      <c r="AL15836" s="10"/>
      <c r="AM15836" s="10"/>
      <c r="AN15836" s="10"/>
      <c r="AO15836" s="10"/>
      <c r="AP15836" s="10"/>
      <c r="AQ15836" s="10"/>
      <c r="AR15836" s="10"/>
      <c r="AS15836" s="10"/>
      <c r="AT15836" s="10"/>
      <c r="AU15836" s="10"/>
      <c r="AV15836" s="10"/>
      <c r="AW15836" s="10"/>
      <c r="AX15836" s="10"/>
      <c r="AY15836" s="10"/>
      <c r="AZ15836" s="10"/>
      <c r="BA15836" s="10"/>
      <c r="BB15836" s="10"/>
      <c r="BC15836" s="10"/>
      <c r="BD15836" s="10"/>
      <c r="BE15836" s="10"/>
      <c r="BF15836" s="10"/>
      <c r="BG15836" s="6"/>
    </row>
    <row r="15837" spans="34:59" x14ac:dyDescent="0.25">
      <c r="AH15837" s="6"/>
      <c r="AI15837" s="6"/>
      <c r="AJ15837" s="6"/>
      <c r="AK15837" s="6"/>
      <c r="AL15837" s="6"/>
      <c r="AM15837" s="6"/>
      <c r="AN15837" s="6"/>
      <c r="AO15837" s="6"/>
      <c r="AP15837" s="6"/>
      <c r="AQ15837" s="6"/>
      <c r="AR15837" s="6"/>
      <c r="AS15837" s="6"/>
      <c r="AT15837" s="6"/>
      <c r="AU15837" s="6"/>
      <c r="AV15837" s="6"/>
      <c r="AW15837" s="6"/>
      <c r="AX15837" s="6"/>
      <c r="AY15837" s="6"/>
      <c r="AZ15837" s="6"/>
      <c r="BA15837" s="6"/>
      <c r="BB15837" s="6"/>
      <c r="BC15837" s="6"/>
      <c r="BD15837" s="6"/>
      <c r="BE15837" s="6"/>
      <c r="BF15837" s="6"/>
      <c r="BG15837" s="10"/>
    </row>
    <row r="15838" spans="34:59" x14ac:dyDescent="0.25">
      <c r="AH15838" s="10"/>
      <c r="AI15838" s="6"/>
    </row>
    <row r="15839" spans="34:59" x14ac:dyDescent="0.25">
      <c r="AH15839" s="6"/>
      <c r="AI15839" s="6"/>
      <c r="AJ15839" s="6"/>
      <c r="AK15839" s="6"/>
      <c r="AL15839" s="6"/>
      <c r="AM15839" s="6"/>
      <c r="AN15839" s="6"/>
      <c r="AO15839" s="6"/>
      <c r="AP15839" s="6"/>
      <c r="AQ15839" s="6"/>
      <c r="AR15839" s="6"/>
      <c r="AS15839" s="6"/>
      <c r="AT15839" s="6"/>
      <c r="AU15839" s="6"/>
      <c r="AV15839" s="6"/>
      <c r="AW15839" s="6"/>
      <c r="AX15839" s="6"/>
      <c r="AY15839" s="6"/>
      <c r="AZ15839" s="6"/>
      <c r="BA15839" s="6"/>
      <c r="BB15839" s="6"/>
      <c r="BC15839" s="6"/>
      <c r="BD15839" s="6"/>
      <c r="BE15839" s="6"/>
      <c r="BF15839" s="6"/>
      <c r="BG15839" s="6"/>
    </row>
    <row r="15840" spans="34:59" x14ac:dyDescent="0.25">
      <c r="AH15840" s="10"/>
      <c r="AI15840" s="6"/>
      <c r="AJ15840" s="10"/>
      <c r="AK15840" s="10"/>
      <c r="AL15840" s="10"/>
      <c r="AM15840" s="10"/>
      <c r="AN15840" s="10"/>
      <c r="AO15840" s="10"/>
      <c r="AP15840" s="10"/>
      <c r="AQ15840" s="10"/>
      <c r="AR15840" s="10"/>
      <c r="AS15840" s="10"/>
      <c r="AT15840" s="10"/>
      <c r="AU15840" s="10"/>
      <c r="AV15840" s="10"/>
      <c r="AW15840" s="10"/>
      <c r="AX15840" s="10"/>
      <c r="AY15840" s="10"/>
      <c r="AZ15840" s="10"/>
      <c r="BA15840" s="10"/>
      <c r="BB15840" s="10"/>
      <c r="BC15840" s="10"/>
      <c r="BD15840" s="10"/>
      <c r="BE15840" s="10"/>
      <c r="BF15840" s="10"/>
      <c r="BG15840" s="6"/>
    </row>
    <row r="15841" spans="34:59" x14ac:dyDescent="0.25">
      <c r="AH15841" s="6"/>
      <c r="AI15841" s="6"/>
      <c r="AJ15841" s="6"/>
      <c r="AK15841" s="6"/>
      <c r="AL15841" s="6"/>
      <c r="AM15841" s="6"/>
      <c r="AN15841" s="6"/>
      <c r="AO15841" s="6"/>
      <c r="AP15841" s="6"/>
      <c r="AQ15841" s="6"/>
      <c r="AR15841" s="6"/>
      <c r="AS15841" s="6"/>
      <c r="AT15841" s="6"/>
      <c r="AU15841" s="6"/>
      <c r="AV15841" s="6"/>
      <c r="AW15841" s="6"/>
      <c r="AX15841" s="6"/>
      <c r="AY15841" s="6"/>
      <c r="AZ15841" s="6"/>
      <c r="BA15841" s="6"/>
      <c r="BB15841" s="6"/>
      <c r="BC15841" s="6"/>
      <c r="BD15841" s="6"/>
      <c r="BE15841" s="6"/>
      <c r="BF15841" s="6"/>
      <c r="BG15841" s="10"/>
    </row>
    <row r="15842" spans="34:59" x14ac:dyDescent="0.25">
      <c r="AH15842" s="10"/>
      <c r="AI15842" s="6"/>
    </row>
    <row r="15843" spans="34:59" x14ac:dyDescent="0.25">
      <c r="AH15843" s="6"/>
      <c r="AI15843" s="6"/>
      <c r="AJ15843" s="6"/>
      <c r="AK15843" s="6"/>
      <c r="AL15843" s="6"/>
      <c r="AM15843" s="6"/>
      <c r="AN15843" s="6"/>
      <c r="AO15843" s="6"/>
      <c r="AP15843" s="6"/>
      <c r="AQ15843" s="6"/>
      <c r="AR15843" s="6"/>
      <c r="AS15843" s="6"/>
      <c r="AT15843" s="6"/>
      <c r="AU15843" s="6"/>
      <c r="AV15843" s="6"/>
      <c r="AW15843" s="6"/>
      <c r="AX15843" s="6"/>
      <c r="AY15843" s="6"/>
      <c r="AZ15843" s="6"/>
      <c r="BA15843" s="6"/>
      <c r="BB15843" s="6"/>
      <c r="BC15843" s="6"/>
      <c r="BD15843" s="6"/>
      <c r="BE15843" s="6"/>
      <c r="BF15843" s="6"/>
      <c r="BG15843" s="6"/>
    </row>
    <row r="15844" spans="34:59" x14ac:dyDescent="0.25">
      <c r="AH15844" s="10"/>
      <c r="AI15844" s="6"/>
      <c r="AJ15844" s="10"/>
      <c r="AK15844" s="10"/>
      <c r="AL15844" s="10"/>
      <c r="AM15844" s="10"/>
      <c r="AN15844" s="10"/>
      <c r="AO15844" s="10"/>
      <c r="AP15844" s="10"/>
      <c r="AQ15844" s="10"/>
      <c r="AR15844" s="10"/>
      <c r="AS15844" s="10"/>
      <c r="AT15844" s="10"/>
      <c r="AU15844" s="10"/>
      <c r="AV15844" s="10"/>
      <c r="AW15844" s="10"/>
      <c r="AX15844" s="10"/>
      <c r="AY15844" s="10"/>
      <c r="AZ15844" s="10"/>
      <c r="BA15844" s="10"/>
      <c r="BB15844" s="10"/>
      <c r="BC15844" s="10"/>
      <c r="BD15844" s="10"/>
      <c r="BE15844" s="10"/>
      <c r="BF15844" s="10"/>
      <c r="BG15844" s="6"/>
    </row>
    <row r="15846" spans="34:59" x14ac:dyDescent="0.25">
      <c r="AH15846" s="10"/>
      <c r="AI15846" s="6"/>
    </row>
    <row r="15847" spans="34:59" x14ac:dyDescent="0.25">
      <c r="AH15847" s="6"/>
      <c r="AI15847" s="6"/>
      <c r="AJ15847" s="6"/>
      <c r="AK15847" s="6"/>
      <c r="AL15847" s="6"/>
      <c r="AM15847" s="6"/>
      <c r="AN15847" s="6"/>
      <c r="AO15847" s="6"/>
      <c r="AP15847" s="6"/>
      <c r="AQ15847" s="6"/>
      <c r="AR15847" s="6"/>
      <c r="AS15847" s="6"/>
      <c r="AT15847" s="6"/>
      <c r="AU15847" s="6"/>
      <c r="AV15847" s="6"/>
      <c r="AW15847" s="6"/>
      <c r="AX15847" s="6"/>
      <c r="AY15847" s="6"/>
      <c r="AZ15847" s="6"/>
      <c r="BA15847" s="6"/>
      <c r="BB15847" s="6"/>
      <c r="BC15847" s="6"/>
      <c r="BD15847" s="6"/>
      <c r="BE15847" s="6"/>
      <c r="BF15847" s="6"/>
      <c r="BG15847" s="6"/>
    </row>
    <row r="15848" spans="34:59" x14ac:dyDescent="0.25">
      <c r="AH15848" s="10"/>
      <c r="AI15848" s="6"/>
      <c r="AJ15848" s="10"/>
      <c r="AK15848" s="10"/>
      <c r="AL15848" s="10"/>
      <c r="AM15848" s="10"/>
      <c r="AN15848" s="10"/>
      <c r="AO15848" s="10"/>
      <c r="AP15848" s="10"/>
      <c r="AQ15848" s="10"/>
      <c r="AR15848" s="10"/>
      <c r="AS15848" s="10"/>
      <c r="AT15848" s="10"/>
      <c r="AU15848" s="10"/>
      <c r="AV15848" s="10"/>
      <c r="AW15848" s="10"/>
      <c r="AX15848" s="10"/>
      <c r="AY15848" s="10"/>
      <c r="AZ15848" s="10"/>
      <c r="BA15848" s="10"/>
      <c r="BB15848" s="10"/>
      <c r="BC15848" s="10"/>
      <c r="BD15848" s="10"/>
      <c r="BE15848" s="10"/>
      <c r="BF15848" s="10"/>
      <c r="BG15848" s="6"/>
    </row>
    <row r="15849" spans="34:59" x14ac:dyDescent="0.25">
      <c r="AH15849" s="6"/>
      <c r="AI15849" s="6"/>
      <c r="AJ15849" s="6"/>
      <c r="AK15849" s="6"/>
      <c r="AL15849" s="6"/>
      <c r="AM15849" s="6"/>
      <c r="AN15849" s="6"/>
      <c r="AO15849" s="6"/>
      <c r="AP15849" s="6"/>
      <c r="AQ15849" s="6"/>
      <c r="AR15849" s="6"/>
      <c r="AS15849" s="6"/>
      <c r="AT15849" s="6"/>
      <c r="AU15849" s="6"/>
      <c r="AV15849" s="6"/>
      <c r="AW15849" s="6"/>
      <c r="AX15849" s="6"/>
      <c r="AY15849" s="6"/>
      <c r="AZ15849" s="6"/>
      <c r="BA15849" s="6"/>
      <c r="BB15849" s="6"/>
      <c r="BC15849" s="6"/>
      <c r="BD15849" s="6"/>
      <c r="BE15849" s="6"/>
      <c r="BF15849" s="6"/>
      <c r="BG15849" s="10"/>
    </row>
    <row r="15850" spans="34:59" x14ac:dyDescent="0.25">
      <c r="AH15850" s="10"/>
      <c r="AI15850" s="6"/>
    </row>
    <row r="15851" spans="34:59" x14ac:dyDescent="0.25">
      <c r="AH15851" s="6"/>
      <c r="AI15851" s="6"/>
      <c r="AJ15851" s="6"/>
      <c r="AK15851" s="6"/>
      <c r="AL15851" s="6"/>
      <c r="AM15851" s="6"/>
      <c r="AN15851" s="6"/>
      <c r="AO15851" s="6"/>
      <c r="AP15851" s="6"/>
      <c r="AQ15851" s="6"/>
      <c r="AR15851" s="6"/>
      <c r="AS15851" s="6"/>
      <c r="AT15851" s="6"/>
      <c r="AU15851" s="6"/>
      <c r="AV15851" s="6"/>
      <c r="AW15851" s="6"/>
      <c r="AX15851" s="6"/>
      <c r="AY15851" s="6"/>
      <c r="AZ15851" s="6"/>
      <c r="BA15851" s="6"/>
      <c r="BB15851" s="6"/>
      <c r="BC15851" s="6"/>
      <c r="BD15851" s="6"/>
      <c r="BE15851" s="6"/>
      <c r="BF15851" s="6"/>
      <c r="BG15851" s="6"/>
    </row>
    <row r="15852" spans="34:59" x14ac:dyDescent="0.25">
      <c r="AH15852" s="10"/>
      <c r="AI15852" s="6"/>
      <c r="AJ15852" s="10"/>
      <c r="AK15852" s="10"/>
      <c r="AL15852" s="10"/>
      <c r="AM15852" s="10"/>
      <c r="AN15852" s="10"/>
      <c r="AO15852" s="10"/>
      <c r="AP15852" s="10"/>
      <c r="AQ15852" s="10"/>
      <c r="AR15852" s="10"/>
      <c r="AS15852" s="10"/>
      <c r="AT15852" s="10"/>
      <c r="AU15852" s="10"/>
      <c r="AV15852" s="10"/>
      <c r="AW15852" s="10"/>
      <c r="AX15852" s="10"/>
      <c r="AY15852" s="10"/>
      <c r="AZ15852" s="10"/>
      <c r="BA15852" s="10"/>
      <c r="BB15852" s="10"/>
      <c r="BC15852" s="10"/>
      <c r="BD15852" s="10"/>
      <c r="BE15852" s="10"/>
      <c r="BF15852" s="10"/>
      <c r="BG15852" s="6"/>
    </row>
    <row r="15853" spans="34:59" x14ac:dyDescent="0.25">
      <c r="AH15853" s="6"/>
      <c r="AI15853" s="6"/>
      <c r="AJ15853" s="6"/>
      <c r="AK15853" s="6"/>
      <c r="AL15853" s="6"/>
      <c r="AM15853" s="6"/>
      <c r="AN15853" s="6"/>
      <c r="AO15853" s="6"/>
      <c r="AP15853" s="6"/>
      <c r="AQ15853" s="6"/>
      <c r="AR15853" s="6"/>
      <c r="AS15853" s="6"/>
      <c r="AT15853" s="6"/>
      <c r="AU15853" s="6"/>
      <c r="AV15853" s="6"/>
      <c r="AW15853" s="6"/>
      <c r="AX15853" s="6"/>
      <c r="AY15853" s="6"/>
      <c r="AZ15853" s="6"/>
      <c r="BA15853" s="6"/>
      <c r="BB15853" s="6"/>
      <c r="BC15853" s="6"/>
      <c r="BD15853" s="6"/>
      <c r="BE15853" s="6"/>
      <c r="BF15853" s="6"/>
      <c r="BG15853" s="10"/>
    </row>
    <row r="15854" spans="34:59" x14ac:dyDescent="0.25">
      <c r="AH15854" s="10"/>
      <c r="AI15854" s="6"/>
    </row>
    <row r="15855" spans="34:59" x14ac:dyDescent="0.25">
      <c r="AH15855" s="6"/>
      <c r="AI15855" s="6"/>
      <c r="AJ15855" s="6"/>
      <c r="AK15855" s="6"/>
      <c r="AL15855" s="6"/>
      <c r="AM15855" s="6"/>
      <c r="AN15855" s="6"/>
      <c r="AO15855" s="6"/>
      <c r="AP15855" s="6"/>
      <c r="AQ15855" s="6"/>
      <c r="AR15855" s="6"/>
      <c r="AS15855" s="6"/>
      <c r="AT15855" s="6"/>
      <c r="AU15855" s="6"/>
      <c r="AV15855" s="6"/>
      <c r="AW15855" s="6"/>
      <c r="AX15855" s="6"/>
      <c r="AY15855" s="6"/>
      <c r="AZ15855" s="6"/>
      <c r="BA15855" s="6"/>
      <c r="BB15855" s="6"/>
      <c r="BC15855" s="6"/>
      <c r="BD15855" s="6"/>
      <c r="BE15855" s="6"/>
      <c r="BF15855" s="6"/>
      <c r="BG15855" s="6"/>
    </row>
    <row r="15856" spans="34:59" x14ac:dyDescent="0.25">
      <c r="AH15856" s="10"/>
      <c r="AI15856" s="6"/>
      <c r="AJ15856" s="10"/>
      <c r="AK15856" s="10"/>
      <c r="AL15856" s="10"/>
      <c r="AM15856" s="10"/>
      <c r="AN15856" s="10"/>
      <c r="AO15856" s="10"/>
      <c r="AP15856" s="10"/>
      <c r="AQ15856" s="10"/>
      <c r="AR15856" s="10"/>
      <c r="AS15856" s="10"/>
      <c r="AT15856" s="10"/>
      <c r="AU15856" s="10"/>
      <c r="AV15856" s="10"/>
      <c r="AW15856" s="10"/>
      <c r="AX15856" s="10"/>
      <c r="AY15856" s="10"/>
      <c r="AZ15856" s="10"/>
      <c r="BA15856" s="10"/>
      <c r="BB15856" s="10"/>
      <c r="BC15856" s="10"/>
      <c r="BD15856" s="10"/>
      <c r="BE15856" s="10"/>
      <c r="BF15856" s="10"/>
      <c r="BG15856" s="6"/>
    </row>
    <row r="15857" spans="34:59" x14ac:dyDescent="0.25">
      <c r="AH15857" s="6"/>
      <c r="AI15857" s="6"/>
      <c r="AJ15857" s="6"/>
      <c r="AK15857" s="6"/>
      <c r="AL15857" s="6"/>
      <c r="AM15857" s="6"/>
      <c r="AN15857" s="6"/>
      <c r="AO15857" s="6"/>
      <c r="AP15857" s="6"/>
      <c r="AQ15857" s="6"/>
      <c r="AR15857" s="6"/>
      <c r="AS15857" s="6"/>
      <c r="AT15857" s="6"/>
      <c r="AU15857" s="6"/>
      <c r="AV15857" s="6"/>
      <c r="AW15857" s="6"/>
      <c r="AX15857" s="6"/>
      <c r="AY15857" s="6"/>
      <c r="AZ15857" s="6"/>
      <c r="BA15857" s="6"/>
      <c r="BB15857" s="6"/>
      <c r="BC15857" s="6"/>
      <c r="BD15857" s="6"/>
      <c r="BE15857" s="6"/>
      <c r="BF15857" s="6"/>
      <c r="BG15857" s="10"/>
    </row>
    <row r="15858" spans="34:59" x14ac:dyDescent="0.25">
      <c r="AH15858" s="10"/>
      <c r="AI15858" s="6"/>
    </row>
    <row r="15859" spans="34:59" x14ac:dyDescent="0.25">
      <c r="AH15859" s="6"/>
      <c r="AI15859" s="6"/>
      <c r="AJ15859" s="6"/>
      <c r="AK15859" s="6"/>
      <c r="AL15859" s="6"/>
      <c r="AM15859" s="6"/>
      <c r="AN15859" s="6"/>
      <c r="AO15859" s="6"/>
      <c r="AP15859" s="6"/>
      <c r="AQ15859" s="6"/>
      <c r="AR15859" s="6"/>
      <c r="AS15859" s="6"/>
      <c r="AT15859" s="6"/>
      <c r="AU15859" s="6"/>
      <c r="AV15859" s="6"/>
      <c r="AW15859" s="6"/>
      <c r="AX15859" s="6"/>
      <c r="AY15859" s="6"/>
      <c r="AZ15859" s="6"/>
      <c r="BA15859" s="6"/>
      <c r="BB15859" s="6"/>
      <c r="BC15859" s="6"/>
      <c r="BD15859" s="6"/>
      <c r="BE15859" s="6"/>
      <c r="BF15859" s="6"/>
      <c r="BG15859" s="6"/>
    </row>
    <row r="15860" spans="34:59" x14ac:dyDescent="0.25">
      <c r="AH15860" s="10"/>
      <c r="AI15860" s="6"/>
      <c r="AJ15860" s="10"/>
      <c r="AK15860" s="10"/>
      <c r="AL15860" s="10"/>
      <c r="AM15860" s="10"/>
      <c r="AN15860" s="10"/>
      <c r="AO15860" s="10"/>
      <c r="AP15860" s="10"/>
      <c r="AQ15860" s="10"/>
      <c r="AR15860" s="10"/>
      <c r="AS15860" s="10"/>
      <c r="AT15860" s="10"/>
      <c r="AU15860" s="10"/>
      <c r="AV15860" s="10"/>
      <c r="AW15860" s="10"/>
      <c r="AX15860" s="10"/>
      <c r="AY15860" s="10"/>
      <c r="AZ15860" s="10"/>
      <c r="BA15860" s="10"/>
      <c r="BB15860" s="10"/>
      <c r="BC15860" s="10"/>
      <c r="BD15860" s="10"/>
      <c r="BE15860" s="10"/>
      <c r="BF15860" s="10"/>
      <c r="BG15860" s="6"/>
    </row>
    <row r="15862" spans="34:59" x14ac:dyDescent="0.25">
      <c r="AH15862" s="10"/>
      <c r="AI15862" s="6"/>
    </row>
    <row r="15863" spans="34:59" x14ac:dyDescent="0.25">
      <c r="AH15863" s="6"/>
      <c r="AI15863" s="6"/>
      <c r="AJ15863" s="6"/>
      <c r="AK15863" s="6"/>
      <c r="AL15863" s="6"/>
      <c r="AM15863" s="6"/>
      <c r="AN15863" s="6"/>
      <c r="AO15863" s="6"/>
      <c r="AP15863" s="6"/>
      <c r="AQ15863" s="6"/>
      <c r="AR15863" s="6"/>
      <c r="AS15863" s="6"/>
      <c r="AT15863" s="6"/>
      <c r="AU15863" s="6"/>
      <c r="AV15863" s="6"/>
      <c r="AW15863" s="6"/>
      <c r="AX15863" s="6"/>
      <c r="AY15863" s="6"/>
      <c r="AZ15863" s="6"/>
      <c r="BA15863" s="6"/>
      <c r="BB15863" s="6"/>
      <c r="BC15863" s="6"/>
      <c r="BD15863" s="6"/>
      <c r="BE15863" s="6"/>
      <c r="BF15863" s="6"/>
      <c r="BG15863" s="6"/>
    </row>
    <row r="15864" spans="34:59" x14ac:dyDescent="0.25">
      <c r="AH15864" s="10"/>
      <c r="AI15864" s="6"/>
      <c r="AJ15864" s="10"/>
      <c r="AK15864" s="10"/>
      <c r="AL15864" s="10"/>
      <c r="AM15864" s="10"/>
      <c r="AN15864" s="10"/>
      <c r="AO15864" s="10"/>
      <c r="AP15864" s="10"/>
      <c r="AQ15864" s="10"/>
      <c r="AR15864" s="10"/>
      <c r="AS15864" s="10"/>
      <c r="AT15864" s="10"/>
      <c r="AU15864" s="10"/>
      <c r="AV15864" s="10"/>
      <c r="AW15864" s="10"/>
      <c r="AX15864" s="10"/>
      <c r="AY15864" s="10"/>
      <c r="AZ15864" s="10"/>
      <c r="BA15864" s="10"/>
      <c r="BB15864" s="10"/>
      <c r="BC15864" s="10"/>
      <c r="BD15864" s="10"/>
      <c r="BE15864" s="10"/>
      <c r="BF15864" s="10"/>
      <c r="BG15864" s="6"/>
    </row>
    <row r="15865" spans="34:59" x14ac:dyDescent="0.25">
      <c r="AH15865" s="6"/>
      <c r="AI15865" s="6"/>
      <c r="AJ15865" s="6"/>
      <c r="AK15865" s="6"/>
      <c r="AL15865" s="6"/>
      <c r="AM15865" s="6"/>
      <c r="AN15865" s="6"/>
      <c r="AO15865" s="6"/>
      <c r="AP15865" s="6"/>
      <c r="AQ15865" s="6"/>
      <c r="AR15865" s="6"/>
      <c r="AS15865" s="6"/>
      <c r="AT15865" s="6"/>
      <c r="AU15865" s="6"/>
      <c r="AV15865" s="6"/>
      <c r="AW15865" s="6"/>
      <c r="AX15865" s="6"/>
      <c r="AY15865" s="6"/>
      <c r="AZ15865" s="6"/>
      <c r="BA15865" s="6"/>
      <c r="BB15865" s="6"/>
      <c r="BC15865" s="6"/>
      <c r="BD15865" s="6"/>
      <c r="BE15865" s="6"/>
      <c r="BF15865" s="6"/>
      <c r="BG15865" s="10"/>
    </row>
    <row r="15866" spans="34:59" x14ac:dyDescent="0.25">
      <c r="AH15866" s="10"/>
      <c r="AI15866" s="6"/>
    </row>
    <row r="15867" spans="34:59" x14ac:dyDescent="0.25">
      <c r="AH15867" s="6"/>
      <c r="AI15867" s="6"/>
      <c r="AJ15867" s="6"/>
      <c r="AK15867" s="6"/>
      <c r="AL15867" s="6"/>
      <c r="AM15867" s="6"/>
      <c r="AN15867" s="6"/>
      <c r="AO15867" s="6"/>
      <c r="AP15867" s="6"/>
      <c r="AQ15867" s="6"/>
      <c r="AR15867" s="6"/>
      <c r="AS15867" s="6"/>
      <c r="AT15867" s="6"/>
      <c r="AU15867" s="6"/>
      <c r="AV15867" s="6"/>
      <c r="AW15867" s="6"/>
      <c r="AX15867" s="6"/>
      <c r="AY15867" s="6"/>
      <c r="AZ15867" s="6"/>
      <c r="BA15867" s="6"/>
      <c r="BB15867" s="6"/>
      <c r="BC15867" s="6"/>
      <c r="BD15867" s="6"/>
      <c r="BE15867" s="6"/>
      <c r="BF15867" s="6"/>
      <c r="BG15867" s="6"/>
    </row>
    <row r="15868" spans="34:59" x14ac:dyDescent="0.25">
      <c r="AH15868" s="10"/>
      <c r="AI15868" s="6"/>
      <c r="AJ15868" s="10"/>
      <c r="AK15868" s="10"/>
      <c r="AL15868" s="10"/>
      <c r="AM15868" s="10"/>
      <c r="AN15868" s="10"/>
      <c r="AO15868" s="10"/>
      <c r="AP15868" s="10"/>
      <c r="AQ15868" s="10"/>
      <c r="AR15868" s="10"/>
      <c r="AS15868" s="10"/>
      <c r="AT15868" s="10"/>
      <c r="AU15868" s="10"/>
      <c r="AV15868" s="10"/>
      <c r="AW15868" s="10"/>
      <c r="AX15868" s="10"/>
      <c r="AY15868" s="10"/>
      <c r="AZ15868" s="10"/>
      <c r="BA15868" s="10"/>
      <c r="BB15868" s="10"/>
      <c r="BC15868" s="10"/>
      <c r="BD15868" s="10"/>
      <c r="BE15868" s="10"/>
      <c r="BF15868" s="10"/>
      <c r="BG15868" s="6"/>
    </row>
    <row r="15869" spans="34:59" x14ac:dyDescent="0.25">
      <c r="AH15869" s="6"/>
      <c r="AI15869" s="6"/>
      <c r="AJ15869" s="6"/>
      <c r="AK15869" s="6"/>
      <c r="AL15869" s="6"/>
      <c r="AM15869" s="6"/>
      <c r="AN15869" s="6"/>
      <c r="AO15869" s="6"/>
      <c r="AP15869" s="6"/>
      <c r="AQ15869" s="6"/>
      <c r="AR15869" s="6"/>
      <c r="AS15869" s="6"/>
      <c r="AT15869" s="6"/>
      <c r="AU15869" s="6"/>
      <c r="AV15869" s="6"/>
      <c r="AW15869" s="6"/>
      <c r="AX15869" s="6"/>
      <c r="AY15869" s="6"/>
      <c r="AZ15869" s="6"/>
      <c r="BA15869" s="6"/>
      <c r="BB15869" s="6"/>
      <c r="BC15869" s="6"/>
      <c r="BD15869" s="6"/>
      <c r="BE15869" s="6"/>
      <c r="BF15869" s="6"/>
      <c r="BG15869" s="10"/>
    </row>
    <row r="15870" spans="34:59" x14ac:dyDescent="0.25">
      <c r="AH15870" s="10"/>
      <c r="AI15870" s="6"/>
    </row>
    <row r="15871" spans="34:59" x14ac:dyDescent="0.25">
      <c r="AH15871" s="6"/>
      <c r="AI15871" s="6"/>
      <c r="AJ15871" s="6"/>
      <c r="AK15871" s="6"/>
      <c r="AL15871" s="6"/>
      <c r="AM15871" s="6"/>
      <c r="AN15871" s="6"/>
      <c r="AO15871" s="6"/>
      <c r="AP15871" s="6"/>
      <c r="AQ15871" s="6"/>
      <c r="AR15871" s="6"/>
      <c r="AS15871" s="6"/>
      <c r="AT15871" s="6"/>
      <c r="AU15871" s="6"/>
      <c r="AV15871" s="6"/>
      <c r="AW15871" s="6"/>
      <c r="AX15871" s="6"/>
      <c r="AY15871" s="6"/>
      <c r="AZ15871" s="6"/>
      <c r="BA15871" s="6"/>
      <c r="BB15871" s="6"/>
      <c r="BC15871" s="6"/>
      <c r="BD15871" s="6"/>
      <c r="BE15871" s="6"/>
      <c r="BF15871" s="6"/>
      <c r="BG15871" s="6"/>
    </row>
    <row r="15872" spans="34:59" x14ac:dyDescent="0.25">
      <c r="AH15872" s="10"/>
      <c r="AI15872" s="6"/>
      <c r="AJ15872" s="10"/>
      <c r="AK15872" s="10"/>
      <c r="AL15872" s="10"/>
      <c r="AM15872" s="10"/>
      <c r="AN15872" s="10"/>
      <c r="AO15872" s="10"/>
      <c r="AP15872" s="10"/>
      <c r="AQ15872" s="10"/>
      <c r="AR15872" s="10"/>
      <c r="AS15872" s="10"/>
      <c r="AT15872" s="10"/>
      <c r="AU15872" s="10"/>
      <c r="AV15872" s="10"/>
      <c r="AW15872" s="10"/>
      <c r="AX15872" s="10"/>
      <c r="AY15872" s="10"/>
      <c r="AZ15872" s="10"/>
      <c r="BA15872" s="10"/>
      <c r="BB15872" s="10"/>
      <c r="BC15872" s="10"/>
      <c r="BD15872" s="10"/>
      <c r="BE15872" s="10"/>
      <c r="BF15872" s="10"/>
      <c r="BG15872" s="6"/>
    </row>
    <row r="15873" spans="34:59" x14ac:dyDescent="0.25">
      <c r="AH15873" s="6"/>
      <c r="AI15873" s="6"/>
      <c r="AJ15873" s="6"/>
      <c r="AK15873" s="6"/>
      <c r="AL15873" s="6"/>
      <c r="AM15873" s="6"/>
      <c r="AN15873" s="6"/>
      <c r="AO15873" s="6"/>
      <c r="AP15873" s="6"/>
      <c r="AQ15873" s="6"/>
      <c r="AR15873" s="6"/>
      <c r="AS15873" s="6"/>
      <c r="AT15873" s="6"/>
      <c r="AU15873" s="6"/>
      <c r="AV15873" s="6"/>
      <c r="AW15873" s="6"/>
      <c r="AX15873" s="6"/>
      <c r="AY15873" s="6"/>
      <c r="AZ15873" s="6"/>
      <c r="BA15873" s="6"/>
      <c r="BB15873" s="6"/>
      <c r="BC15873" s="6"/>
      <c r="BD15873" s="6"/>
      <c r="BE15873" s="6"/>
      <c r="BF15873" s="6"/>
      <c r="BG15873" s="10"/>
    </row>
    <row r="15874" spans="34:59" x14ac:dyDescent="0.25">
      <c r="AH15874" s="10"/>
      <c r="AI15874" s="6"/>
    </row>
    <row r="15875" spans="34:59" x14ac:dyDescent="0.25">
      <c r="AH15875" s="6"/>
      <c r="AI15875" s="6"/>
      <c r="AJ15875" s="6"/>
      <c r="AK15875" s="6"/>
      <c r="AL15875" s="6"/>
      <c r="AM15875" s="6"/>
      <c r="AN15875" s="6"/>
      <c r="AO15875" s="6"/>
      <c r="AP15875" s="6"/>
      <c r="AQ15875" s="6"/>
      <c r="AR15875" s="6"/>
      <c r="AS15875" s="6"/>
      <c r="AT15875" s="6"/>
      <c r="AU15875" s="6"/>
      <c r="AV15875" s="6"/>
      <c r="AW15875" s="6"/>
      <c r="AX15875" s="6"/>
      <c r="AY15875" s="6"/>
      <c r="AZ15875" s="6"/>
      <c r="BA15875" s="6"/>
      <c r="BB15875" s="6"/>
      <c r="BC15875" s="6"/>
      <c r="BD15875" s="6"/>
      <c r="BE15875" s="6"/>
      <c r="BF15875" s="6"/>
      <c r="BG15875" s="6"/>
    </row>
    <row r="15876" spans="34:59" x14ac:dyDescent="0.25">
      <c r="AH15876" s="10"/>
      <c r="AI15876" s="6"/>
      <c r="AJ15876" s="10"/>
      <c r="AK15876" s="10"/>
      <c r="AL15876" s="10"/>
      <c r="AM15876" s="10"/>
      <c r="AN15876" s="10"/>
      <c r="AO15876" s="10"/>
      <c r="AP15876" s="10"/>
      <c r="AQ15876" s="10"/>
      <c r="AR15876" s="10"/>
      <c r="AS15876" s="10"/>
      <c r="AT15876" s="10"/>
      <c r="AU15876" s="10"/>
      <c r="AV15876" s="10"/>
      <c r="AW15876" s="10"/>
      <c r="AX15876" s="10"/>
      <c r="AY15876" s="10"/>
      <c r="AZ15876" s="10"/>
      <c r="BA15876" s="10"/>
      <c r="BB15876" s="10"/>
      <c r="BC15876" s="10"/>
      <c r="BD15876" s="10"/>
      <c r="BE15876" s="10"/>
      <c r="BF15876" s="10"/>
      <c r="BG15876" s="6"/>
    </row>
    <row r="15878" spans="34:59" x14ac:dyDescent="0.25">
      <c r="AH15878" s="10"/>
      <c r="AI15878" s="6"/>
    </row>
    <row r="15879" spans="34:59" x14ac:dyDescent="0.25">
      <c r="AH15879" s="6"/>
      <c r="AI15879" s="6"/>
      <c r="AJ15879" s="6"/>
      <c r="AK15879" s="6"/>
      <c r="AL15879" s="6"/>
      <c r="AM15879" s="6"/>
      <c r="AN15879" s="6"/>
      <c r="AO15879" s="6"/>
      <c r="AP15879" s="6"/>
      <c r="AQ15879" s="6"/>
      <c r="AR15879" s="6"/>
      <c r="AS15879" s="6"/>
      <c r="AT15879" s="6"/>
      <c r="AU15879" s="6"/>
      <c r="AV15879" s="6"/>
      <c r="AW15879" s="6"/>
      <c r="AX15879" s="6"/>
      <c r="AY15879" s="6"/>
      <c r="AZ15879" s="6"/>
      <c r="BA15879" s="6"/>
      <c r="BB15879" s="6"/>
      <c r="BC15879" s="6"/>
      <c r="BD15879" s="6"/>
      <c r="BE15879" s="6"/>
      <c r="BF15879" s="6"/>
      <c r="BG15879" s="6"/>
    </row>
    <row r="15880" spans="34:59" x14ac:dyDescent="0.25">
      <c r="AH15880" s="10"/>
      <c r="AI15880" s="6"/>
      <c r="AJ15880" s="10"/>
      <c r="AK15880" s="10"/>
      <c r="AL15880" s="10"/>
      <c r="AM15880" s="10"/>
      <c r="AN15880" s="10"/>
      <c r="AO15880" s="10"/>
      <c r="AP15880" s="10"/>
      <c r="AQ15880" s="10"/>
      <c r="AR15880" s="10"/>
      <c r="AS15880" s="10"/>
      <c r="AT15880" s="10"/>
      <c r="AU15880" s="10"/>
      <c r="AV15880" s="10"/>
      <c r="AW15880" s="10"/>
      <c r="AX15880" s="10"/>
      <c r="AY15880" s="10"/>
      <c r="AZ15880" s="10"/>
      <c r="BA15880" s="10"/>
      <c r="BB15880" s="10"/>
      <c r="BC15880" s="10"/>
      <c r="BD15880" s="10"/>
      <c r="BE15880" s="10"/>
      <c r="BF15880" s="10"/>
      <c r="BG15880" s="6"/>
    </row>
    <row r="15881" spans="34:59" x14ac:dyDescent="0.25">
      <c r="AH15881" s="6"/>
      <c r="AI15881" s="6"/>
      <c r="AJ15881" s="6"/>
      <c r="AK15881" s="6"/>
      <c r="AL15881" s="6"/>
      <c r="AM15881" s="6"/>
      <c r="AN15881" s="6"/>
      <c r="AO15881" s="6"/>
      <c r="AP15881" s="6"/>
      <c r="AQ15881" s="6"/>
      <c r="AR15881" s="6"/>
      <c r="AS15881" s="6"/>
      <c r="AT15881" s="6"/>
      <c r="AU15881" s="6"/>
      <c r="AV15881" s="6"/>
      <c r="AW15881" s="6"/>
      <c r="AX15881" s="6"/>
      <c r="AY15881" s="6"/>
      <c r="AZ15881" s="6"/>
      <c r="BA15881" s="6"/>
      <c r="BB15881" s="6"/>
      <c r="BC15881" s="6"/>
      <c r="BD15881" s="6"/>
      <c r="BE15881" s="6"/>
      <c r="BF15881" s="6"/>
      <c r="BG15881" s="10"/>
    </row>
    <row r="15882" spans="34:59" x14ac:dyDescent="0.25">
      <c r="AH15882" s="10"/>
      <c r="AI15882" s="6"/>
    </row>
    <row r="15883" spans="34:59" x14ac:dyDescent="0.25">
      <c r="AH15883" s="6"/>
      <c r="AI15883" s="6"/>
      <c r="AJ15883" s="6"/>
      <c r="AK15883" s="6"/>
      <c r="AL15883" s="6"/>
      <c r="AM15883" s="6"/>
      <c r="AN15883" s="6"/>
      <c r="AO15883" s="6"/>
      <c r="AP15883" s="6"/>
      <c r="AQ15883" s="6"/>
      <c r="AR15883" s="6"/>
      <c r="AS15883" s="6"/>
      <c r="AT15883" s="6"/>
      <c r="AU15883" s="6"/>
      <c r="AV15883" s="6"/>
      <c r="AW15883" s="6"/>
      <c r="AX15883" s="6"/>
      <c r="AY15883" s="6"/>
      <c r="AZ15883" s="6"/>
      <c r="BA15883" s="6"/>
      <c r="BB15883" s="6"/>
      <c r="BC15883" s="6"/>
      <c r="BD15883" s="6"/>
      <c r="BE15883" s="6"/>
      <c r="BF15883" s="6"/>
      <c r="BG15883" s="6"/>
    </row>
    <row r="15884" spans="34:59" x14ac:dyDescent="0.25">
      <c r="AH15884" s="10"/>
      <c r="AI15884" s="6"/>
      <c r="AJ15884" s="10"/>
      <c r="AK15884" s="10"/>
      <c r="AL15884" s="10"/>
      <c r="AM15884" s="10"/>
      <c r="AN15884" s="10"/>
      <c r="AO15884" s="10"/>
      <c r="AP15884" s="10"/>
      <c r="AQ15884" s="10"/>
      <c r="AR15884" s="10"/>
      <c r="AS15884" s="10"/>
      <c r="AT15884" s="10"/>
      <c r="AU15884" s="10"/>
      <c r="AV15884" s="10"/>
      <c r="AW15884" s="10"/>
      <c r="AX15884" s="10"/>
      <c r="AY15884" s="10"/>
      <c r="AZ15884" s="10"/>
      <c r="BA15884" s="10"/>
      <c r="BB15884" s="10"/>
      <c r="BC15884" s="10"/>
      <c r="BD15884" s="10"/>
      <c r="BE15884" s="10"/>
      <c r="BF15884" s="10"/>
      <c r="BG15884" s="6"/>
    </row>
    <row r="15885" spans="34:59" x14ac:dyDescent="0.25">
      <c r="AH15885" s="6"/>
      <c r="AI15885" s="6"/>
      <c r="AJ15885" s="6"/>
      <c r="AK15885" s="6"/>
      <c r="AL15885" s="6"/>
      <c r="AM15885" s="6"/>
      <c r="AN15885" s="6"/>
      <c r="AO15885" s="6"/>
      <c r="AP15885" s="6"/>
      <c r="AQ15885" s="6"/>
      <c r="AR15885" s="6"/>
      <c r="AS15885" s="6"/>
      <c r="AT15885" s="6"/>
      <c r="AU15885" s="6"/>
      <c r="AV15885" s="6"/>
      <c r="AW15885" s="6"/>
      <c r="AX15885" s="6"/>
      <c r="AY15885" s="6"/>
      <c r="AZ15885" s="6"/>
      <c r="BA15885" s="6"/>
      <c r="BB15885" s="6"/>
      <c r="BC15885" s="6"/>
      <c r="BD15885" s="6"/>
      <c r="BE15885" s="6"/>
      <c r="BF15885" s="6"/>
      <c r="BG15885" s="10"/>
    </row>
    <row r="15886" spans="34:59" x14ac:dyDescent="0.25">
      <c r="AH15886" s="10"/>
      <c r="AI15886" s="6"/>
    </row>
    <row r="15887" spans="34:59" x14ac:dyDescent="0.25">
      <c r="AH15887" s="6"/>
      <c r="AI15887" s="6"/>
      <c r="AJ15887" s="6"/>
      <c r="AK15887" s="6"/>
      <c r="AL15887" s="6"/>
      <c r="AM15887" s="6"/>
      <c r="AN15887" s="6"/>
      <c r="AO15887" s="6"/>
      <c r="AP15887" s="6"/>
      <c r="AQ15887" s="6"/>
      <c r="AR15887" s="6"/>
      <c r="AS15887" s="6"/>
      <c r="AT15887" s="6"/>
      <c r="AU15887" s="6"/>
      <c r="AV15887" s="6"/>
      <c r="AW15887" s="6"/>
      <c r="AX15887" s="6"/>
      <c r="AY15887" s="6"/>
      <c r="AZ15887" s="6"/>
      <c r="BA15887" s="6"/>
      <c r="BB15887" s="6"/>
      <c r="BC15887" s="6"/>
      <c r="BD15887" s="6"/>
      <c r="BE15887" s="6"/>
      <c r="BF15887" s="6"/>
      <c r="BG15887" s="6"/>
    </row>
    <row r="15888" spans="34:59" x14ac:dyDescent="0.25">
      <c r="AH15888" s="10"/>
      <c r="AI15888" s="6"/>
      <c r="AJ15888" s="10"/>
      <c r="AK15888" s="10"/>
      <c r="AL15888" s="10"/>
      <c r="AM15888" s="10"/>
      <c r="AN15888" s="10"/>
      <c r="AO15888" s="10"/>
      <c r="AP15888" s="10"/>
      <c r="AQ15888" s="10"/>
      <c r="AR15888" s="10"/>
      <c r="AS15888" s="10"/>
      <c r="AT15888" s="10"/>
      <c r="AU15888" s="10"/>
      <c r="AV15888" s="10"/>
      <c r="AW15888" s="10"/>
      <c r="AX15888" s="10"/>
      <c r="AY15888" s="10"/>
      <c r="AZ15888" s="10"/>
      <c r="BA15888" s="10"/>
      <c r="BB15888" s="10"/>
      <c r="BC15888" s="10"/>
      <c r="BD15888" s="10"/>
      <c r="BE15888" s="10"/>
      <c r="BF15888" s="10"/>
      <c r="BG15888" s="6"/>
    </row>
    <row r="15889" spans="34:59" x14ac:dyDescent="0.25">
      <c r="AH15889" s="6"/>
      <c r="AI15889" s="6"/>
      <c r="AJ15889" s="6"/>
      <c r="AK15889" s="6"/>
      <c r="AL15889" s="6"/>
      <c r="AM15889" s="6"/>
      <c r="AN15889" s="6"/>
      <c r="AO15889" s="6"/>
      <c r="AP15889" s="6"/>
      <c r="AQ15889" s="6"/>
      <c r="AR15889" s="6"/>
      <c r="AS15889" s="6"/>
      <c r="AT15889" s="6"/>
      <c r="AU15889" s="6"/>
      <c r="AV15889" s="6"/>
      <c r="AW15889" s="6"/>
      <c r="AX15889" s="6"/>
      <c r="AY15889" s="6"/>
      <c r="AZ15889" s="6"/>
      <c r="BA15889" s="6"/>
      <c r="BB15889" s="6"/>
      <c r="BC15889" s="6"/>
      <c r="BD15889" s="6"/>
      <c r="BE15889" s="6"/>
      <c r="BF15889" s="6"/>
      <c r="BG15889" s="10"/>
    </row>
    <row r="15890" spans="34:59" x14ac:dyDescent="0.25">
      <c r="AH15890" s="10"/>
      <c r="AI15890" s="6"/>
    </row>
    <row r="15891" spans="34:59" x14ac:dyDescent="0.25">
      <c r="AH15891" s="6"/>
      <c r="AI15891" s="6"/>
      <c r="AJ15891" s="6"/>
      <c r="AK15891" s="6"/>
      <c r="AL15891" s="6"/>
      <c r="AM15891" s="6"/>
      <c r="AN15891" s="6"/>
      <c r="AO15891" s="6"/>
      <c r="AP15891" s="6"/>
      <c r="AQ15891" s="6"/>
      <c r="AR15891" s="6"/>
      <c r="AS15891" s="6"/>
      <c r="AT15891" s="6"/>
      <c r="AU15891" s="6"/>
      <c r="AV15891" s="6"/>
      <c r="AW15891" s="6"/>
      <c r="AX15891" s="6"/>
      <c r="AY15891" s="6"/>
      <c r="AZ15891" s="6"/>
      <c r="BA15891" s="6"/>
      <c r="BB15891" s="6"/>
      <c r="BC15891" s="6"/>
      <c r="BD15891" s="6"/>
      <c r="BE15891" s="6"/>
      <c r="BF15891" s="6"/>
      <c r="BG15891" s="6"/>
    </row>
    <row r="15892" spans="34:59" x14ac:dyDescent="0.25">
      <c r="AH15892" s="10"/>
      <c r="AI15892" s="6"/>
      <c r="AJ15892" s="10"/>
      <c r="AK15892" s="10"/>
      <c r="AL15892" s="10"/>
      <c r="AM15892" s="10"/>
      <c r="AN15892" s="10"/>
      <c r="AO15892" s="10"/>
      <c r="AP15892" s="10"/>
      <c r="AQ15892" s="10"/>
      <c r="AR15892" s="10"/>
      <c r="AS15892" s="10"/>
      <c r="AT15892" s="10"/>
      <c r="AU15892" s="10"/>
      <c r="AV15892" s="10"/>
      <c r="AW15892" s="10"/>
      <c r="AX15892" s="10"/>
      <c r="AY15892" s="10"/>
      <c r="AZ15892" s="10"/>
      <c r="BA15892" s="10"/>
      <c r="BB15892" s="10"/>
      <c r="BC15892" s="10"/>
      <c r="BD15892" s="10"/>
      <c r="BE15892" s="10"/>
      <c r="BF15892" s="10"/>
      <c r="BG15892" s="6"/>
    </row>
    <row r="15894" spans="34:59" x14ac:dyDescent="0.25">
      <c r="AH15894" s="10"/>
      <c r="AI15894" s="6"/>
    </row>
    <row r="15895" spans="34:59" x14ac:dyDescent="0.25">
      <c r="AH15895" s="6"/>
      <c r="AI15895" s="6"/>
      <c r="AJ15895" s="6"/>
      <c r="AK15895" s="6"/>
      <c r="AL15895" s="6"/>
      <c r="AM15895" s="6"/>
      <c r="AN15895" s="6"/>
      <c r="AO15895" s="6"/>
      <c r="AP15895" s="6"/>
      <c r="AQ15895" s="6"/>
      <c r="AR15895" s="6"/>
      <c r="AS15895" s="6"/>
      <c r="AT15895" s="6"/>
      <c r="AU15895" s="6"/>
      <c r="AV15895" s="6"/>
      <c r="AW15895" s="6"/>
      <c r="AX15895" s="6"/>
      <c r="AY15895" s="6"/>
      <c r="AZ15895" s="6"/>
      <c r="BA15895" s="6"/>
      <c r="BB15895" s="6"/>
      <c r="BC15895" s="6"/>
      <c r="BD15895" s="6"/>
      <c r="BE15895" s="6"/>
      <c r="BF15895" s="6"/>
      <c r="BG15895" s="6"/>
    </row>
    <row r="15896" spans="34:59" x14ac:dyDescent="0.25">
      <c r="AH15896" s="10"/>
      <c r="AI15896" s="6"/>
      <c r="AJ15896" s="10"/>
      <c r="AK15896" s="10"/>
      <c r="AL15896" s="10"/>
      <c r="AM15896" s="10"/>
      <c r="AN15896" s="10"/>
      <c r="AO15896" s="10"/>
      <c r="AP15896" s="10"/>
      <c r="AQ15896" s="10"/>
      <c r="AR15896" s="10"/>
      <c r="AS15896" s="10"/>
      <c r="AT15896" s="10"/>
      <c r="AU15896" s="10"/>
      <c r="AV15896" s="10"/>
      <c r="AW15896" s="10"/>
      <c r="AX15896" s="10"/>
      <c r="AY15896" s="10"/>
      <c r="AZ15896" s="10"/>
      <c r="BA15896" s="10"/>
      <c r="BB15896" s="10"/>
      <c r="BC15896" s="10"/>
      <c r="BD15896" s="10"/>
      <c r="BE15896" s="10"/>
      <c r="BF15896" s="10"/>
      <c r="BG15896" s="6"/>
    </row>
    <row r="15897" spans="34:59" x14ac:dyDescent="0.25">
      <c r="AH15897" s="6"/>
      <c r="AI15897" s="6"/>
      <c r="AJ15897" s="6"/>
      <c r="AK15897" s="6"/>
      <c r="AL15897" s="6"/>
      <c r="AM15897" s="6"/>
      <c r="AN15897" s="6"/>
      <c r="AO15897" s="6"/>
      <c r="AP15897" s="6"/>
      <c r="AQ15897" s="6"/>
      <c r="AR15897" s="6"/>
      <c r="AS15897" s="6"/>
      <c r="AT15897" s="6"/>
      <c r="AU15897" s="6"/>
      <c r="AV15897" s="6"/>
      <c r="AW15897" s="6"/>
      <c r="AX15897" s="6"/>
      <c r="AY15897" s="6"/>
      <c r="AZ15897" s="6"/>
      <c r="BA15897" s="6"/>
      <c r="BB15897" s="6"/>
      <c r="BC15897" s="6"/>
      <c r="BD15897" s="6"/>
      <c r="BE15897" s="6"/>
      <c r="BF15897" s="6"/>
      <c r="BG15897" s="10"/>
    </row>
    <row r="15898" spans="34:59" x14ac:dyDescent="0.25">
      <c r="AH15898" s="10"/>
      <c r="AI15898" s="6"/>
    </row>
    <row r="15899" spans="34:59" x14ac:dyDescent="0.25">
      <c r="AH15899" s="6"/>
      <c r="AI15899" s="6"/>
      <c r="AJ15899" s="6"/>
      <c r="AK15899" s="6"/>
      <c r="AL15899" s="6"/>
      <c r="AM15899" s="6"/>
      <c r="AN15899" s="6"/>
      <c r="AO15899" s="6"/>
      <c r="AP15899" s="6"/>
      <c r="AQ15899" s="6"/>
      <c r="AR15899" s="6"/>
      <c r="AS15899" s="6"/>
      <c r="AT15899" s="6"/>
      <c r="AU15899" s="6"/>
      <c r="AV15899" s="6"/>
      <c r="AW15899" s="6"/>
      <c r="AX15899" s="6"/>
      <c r="AY15899" s="6"/>
      <c r="AZ15899" s="6"/>
      <c r="BA15899" s="6"/>
      <c r="BB15899" s="6"/>
      <c r="BC15899" s="6"/>
      <c r="BD15899" s="6"/>
      <c r="BE15899" s="6"/>
      <c r="BF15899" s="6"/>
      <c r="BG15899" s="6"/>
    </row>
    <row r="15900" spans="34:59" x14ac:dyDescent="0.25">
      <c r="AH15900" s="10"/>
      <c r="AI15900" s="6"/>
      <c r="AJ15900" s="10"/>
      <c r="AK15900" s="10"/>
      <c r="AL15900" s="10"/>
      <c r="AM15900" s="10"/>
      <c r="AN15900" s="10"/>
      <c r="AO15900" s="10"/>
      <c r="AP15900" s="10"/>
      <c r="AQ15900" s="10"/>
      <c r="AR15900" s="10"/>
      <c r="AS15900" s="10"/>
      <c r="AT15900" s="10"/>
      <c r="AU15900" s="10"/>
      <c r="AV15900" s="10"/>
      <c r="AW15900" s="10"/>
      <c r="AX15900" s="10"/>
      <c r="AY15900" s="10"/>
      <c r="AZ15900" s="10"/>
      <c r="BA15900" s="10"/>
      <c r="BB15900" s="10"/>
      <c r="BC15900" s="10"/>
      <c r="BD15900" s="10"/>
      <c r="BE15900" s="10"/>
      <c r="BF15900" s="10"/>
      <c r="BG15900" s="6"/>
    </row>
    <row r="15901" spans="34:59" x14ac:dyDescent="0.25">
      <c r="AH15901" s="6"/>
      <c r="AI15901" s="6"/>
      <c r="AJ15901" s="6"/>
      <c r="AK15901" s="6"/>
      <c r="AL15901" s="6"/>
      <c r="AM15901" s="6"/>
      <c r="AN15901" s="6"/>
      <c r="AO15901" s="6"/>
      <c r="AP15901" s="6"/>
      <c r="AQ15901" s="6"/>
      <c r="AR15901" s="6"/>
      <c r="AS15901" s="6"/>
      <c r="AT15901" s="6"/>
      <c r="AU15901" s="6"/>
      <c r="AV15901" s="6"/>
      <c r="AW15901" s="6"/>
      <c r="AX15901" s="6"/>
      <c r="AY15901" s="6"/>
      <c r="AZ15901" s="6"/>
      <c r="BA15901" s="6"/>
      <c r="BB15901" s="6"/>
      <c r="BC15901" s="6"/>
      <c r="BD15901" s="6"/>
      <c r="BE15901" s="6"/>
      <c r="BF15901" s="6"/>
      <c r="BG15901" s="10"/>
    </row>
    <row r="15902" spans="34:59" x14ac:dyDescent="0.25">
      <c r="AH15902" s="10"/>
      <c r="AI15902" s="6"/>
    </row>
    <row r="15903" spans="34:59" x14ac:dyDescent="0.25">
      <c r="AH15903" s="6"/>
      <c r="AI15903" s="6"/>
      <c r="AJ15903" s="6"/>
      <c r="AK15903" s="6"/>
      <c r="AL15903" s="6"/>
      <c r="AM15903" s="6"/>
      <c r="AN15903" s="6"/>
      <c r="AO15903" s="6"/>
      <c r="AP15903" s="6"/>
      <c r="AQ15903" s="6"/>
      <c r="AR15903" s="6"/>
      <c r="AS15903" s="6"/>
      <c r="AT15903" s="6"/>
      <c r="AU15903" s="6"/>
      <c r="AV15903" s="6"/>
      <c r="AW15903" s="6"/>
      <c r="AX15903" s="6"/>
      <c r="AY15903" s="6"/>
      <c r="AZ15903" s="6"/>
      <c r="BA15903" s="6"/>
      <c r="BB15903" s="6"/>
      <c r="BC15903" s="6"/>
      <c r="BD15903" s="6"/>
      <c r="BE15903" s="6"/>
      <c r="BF15903" s="6"/>
      <c r="BG15903" s="6"/>
    </row>
    <row r="15904" spans="34:59" x14ac:dyDescent="0.25">
      <c r="AH15904" s="10"/>
      <c r="AI15904" s="6"/>
      <c r="AJ15904" s="10"/>
      <c r="AK15904" s="10"/>
      <c r="AL15904" s="10"/>
      <c r="AM15904" s="10"/>
      <c r="AN15904" s="10"/>
      <c r="AO15904" s="10"/>
      <c r="AP15904" s="10"/>
      <c r="AQ15904" s="10"/>
      <c r="AR15904" s="10"/>
      <c r="AS15904" s="10"/>
      <c r="AT15904" s="10"/>
      <c r="AU15904" s="10"/>
      <c r="AV15904" s="10"/>
      <c r="AW15904" s="10"/>
      <c r="AX15904" s="10"/>
      <c r="AY15904" s="10"/>
      <c r="AZ15904" s="10"/>
      <c r="BA15904" s="10"/>
      <c r="BB15904" s="10"/>
      <c r="BC15904" s="10"/>
      <c r="BD15904" s="10"/>
      <c r="BE15904" s="10"/>
      <c r="BF15904" s="10"/>
      <c r="BG15904" s="6"/>
    </row>
    <row r="15905" spans="34:59" x14ac:dyDescent="0.25">
      <c r="AH15905" s="6"/>
      <c r="AI15905" s="6"/>
      <c r="AJ15905" s="6"/>
      <c r="AK15905" s="6"/>
      <c r="AL15905" s="6"/>
      <c r="AM15905" s="6"/>
      <c r="AN15905" s="6"/>
      <c r="AO15905" s="6"/>
      <c r="AP15905" s="6"/>
      <c r="AQ15905" s="6"/>
      <c r="AR15905" s="6"/>
      <c r="AS15905" s="6"/>
      <c r="AT15905" s="6"/>
      <c r="AU15905" s="6"/>
      <c r="AV15905" s="6"/>
      <c r="AW15905" s="6"/>
      <c r="AX15905" s="6"/>
      <c r="AY15905" s="6"/>
      <c r="AZ15905" s="6"/>
      <c r="BA15905" s="6"/>
      <c r="BB15905" s="6"/>
      <c r="BC15905" s="6"/>
      <c r="BD15905" s="6"/>
      <c r="BE15905" s="6"/>
      <c r="BF15905" s="6"/>
      <c r="BG15905" s="10"/>
    </row>
    <row r="15906" spans="34:59" x14ac:dyDescent="0.25">
      <c r="AH15906" s="10"/>
      <c r="AI15906" s="6"/>
    </row>
    <row r="15907" spans="34:59" x14ac:dyDescent="0.25">
      <c r="AH15907" s="6"/>
      <c r="AI15907" s="6"/>
      <c r="AJ15907" s="6"/>
      <c r="AK15907" s="6"/>
      <c r="AL15907" s="6"/>
      <c r="AM15907" s="6"/>
      <c r="AN15907" s="6"/>
      <c r="AO15907" s="6"/>
      <c r="AP15907" s="6"/>
      <c r="AQ15907" s="6"/>
      <c r="AR15907" s="6"/>
      <c r="AS15907" s="6"/>
      <c r="AT15907" s="6"/>
      <c r="AU15907" s="6"/>
      <c r="AV15907" s="6"/>
      <c r="AW15907" s="6"/>
      <c r="AX15907" s="6"/>
      <c r="AY15907" s="6"/>
      <c r="AZ15907" s="6"/>
      <c r="BA15907" s="6"/>
      <c r="BB15907" s="6"/>
      <c r="BC15907" s="6"/>
      <c r="BD15907" s="6"/>
      <c r="BE15907" s="6"/>
      <c r="BF15907" s="6"/>
      <c r="BG15907" s="6"/>
    </row>
    <row r="15908" spans="34:59" x14ac:dyDescent="0.25">
      <c r="AH15908" s="10"/>
      <c r="AI15908" s="6"/>
      <c r="AJ15908" s="10"/>
      <c r="AK15908" s="10"/>
      <c r="AL15908" s="10"/>
      <c r="AM15908" s="10"/>
      <c r="AN15908" s="10"/>
      <c r="AO15908" s="10"/>
      <c r="AP15908" s="10"/>
      <c r="AQ15908" s="10"/>
      <c r="AR15908" s="10"/>
      <c r="AS15908" s="10"/>
      <c r="AT15908" s="10"/>
      <c r="AU15908" s="10"/>
      <c r="AV15908" s="10"/>
      <c r="AW15908" s="10"/>
      <c r="AX15908" s="10"/>
      <c r="AY15908" s="10"/>
      <c r="AZ15908" s="10"/>
      <c r="BA15908" s="10"/>
      <c r="BB15908" s="10"/>
      <c r="BC15908" s="10"/>
      <c r="BD15908" s="10"/>
      <c r="BE15908" s="10"/>
      <c r="BF15908" s="10"/>
      <c r="BG15908" s="6"/>
    </row>
    <row r="15910" spans="34:59" x14ac:dyDescent="0.25">
      <c r="AH15910" s="10"/>
      <c r="AI15910" s="6"/>
    </row>
    <row r="15911" spans="34:59" x14ac:dyDescent="0.25">
      <c r="AH15911" s="6"/>
      <c r="AI15911" s="6"/>
      <c r="AJ15911" s="6"/>
      <c r="AK15911" s="6"/>
      <c r="AL15911" s="6"/>
      <c r="AM15911" s="6"/>
      <c r="AN15911" s="6"/>
      <c r="AO15911" s="6"/>
      <c r="AP15911" s="6"/>
      <c r="AQ15911" s="6"/>
      <c r="AR15911" s="6"/>
      <c r="AS15911" s="6"/>
      <c r="AT15911" s="6"/>
      <c r="AU15911" s="6"/>
      <c r="AV15911" s="6"/>
      <c r="AW15911" s="6"/>
      <c r="AX15911" s="6"/>
      <c r="AY15911" s="6"/>
      <c r="AZ15911" s="6"/>
      <c r="BA15911" s="6"/>
      <c r="BB15911" s="6"/>
      <c r="BC15911" s="6"/>
      <c r="BD15911" s="6"/>
      <c r="BE15911" s="6"/>
      <c r="BF15911" s="6"/>
      <c r="BG15911" s="6"/>
    </row>
    <row r="15912" spans="34:59" x14ac:dyDescent="0.25">
      <c r="AH15912" s="10"/>
      <c r="AI15912" s="6"/>
      <c r="AJ15912" s="10"/>
      <c r="AK15912" s="10"/>
      <c r="AL15912" s="10"/>
      <c r="AM15912" s="10"/>
      <c r="AN15912" s="10"/>
      <c r="AO15912" s="10"/>
      <c r="AP15912" s="10"/>
      <c r="AQ15912" s="10"/>
      <c r="AR15912" s="10"/>
      <c r="AS15912" s="10"/>
      <c r="AT15912" s="10"/>
      <c r="AU15912" s="10"/>
      <c r="AV15912" s="10"/>
      <c r="AW15912" s="10"/>
      <c r="AX15912" s="10"/>
      <c r="AY15912" s="10"/>
      <c r="AZ15912" s="10"/>
      <c r="BA15912" s="10"/>
      <c r="BB15912" s="10"/>
      <c r="BC15912" s="10"/>
      <c r="BD15912" s="10"/>
      <c r="BE15912" s="10"/>
      <c r="BF15912" s="10"/>
      <c r="BG15912" s="6"/>
    </row>
    <row r="15913" spans="34:59" x14ac:dyDescent="0.25">
      <c r="AH15913" s="6"/>
      <c r="AI15913" s="6"/>
      <c r="AJ15913" s="6"/>
      <c r="AK15913" s="6"/>
      <c r="AL15913" s="6"/>
      <c r="AM15913" s="6"/>
      <c r="AN15913" s="6"/>
      <c r="AO15913" s="6"/>
      <c r="AP15913" s="6"/>
      <c r="AQ15913" s="6"/>
      <c r="AR15913" s="6"/>
      <c r="AS15913" s="6"/>
      <c r="AT15913" s="6"/>
      <c r="AU15913" s="6"/>
      <c r="AV15913" s="6"/>
      <c r="AW15913" s="6"/>
      <c r="AX15913" s="6"/>
      <c r="AY15913" s="6"/>
      <c r="AZ15913" s="6"/>
      <c r="BA15913" s="6"/>
      <c r="BB15913" s="6"/>
      <c r="BC15913" s="6"/>
      <c r="BD15913" s="6"/>
      <c r="BE15913" s="6"/>
      <c r="BF15913" s="6"/>
      <c r="BG15913" s="10"/>
    </row>
    <row r="15914" spans="34:59" x14ac:dyDescent="0.25">
      <c r="AH15914" s="10"/>
      <c r="AI15914" s="6"/>
    </row>
    <row r="15915" spans="34:59" x14ac:dyDescent="0.25">
      <c r="AH15915" s="6"/>
      <c r="AI15915" s="6"/>
      <c r="AJ15915" s="6"/>
      <c r="AK15915" s="6"/>
      <c r="AL15915" s="6"/>
      <c r="AM15915" s="6"/>
      <c r="AN15915" s="6"/>
      <c r="AO15915" s="6"/>
      <c r="AP15915" s="6"/>
      <c r="AQ15915" s="6"/>
      <c r="AR15915" s="6"/>
      <c r="AS15915" s="6"/>
      <c r="AT15915" s="6"/>
      <c r="AU15915" s="6"/>
      <c r="AV15915" s="6"/>
      <c r="AW15915" s="6"/>
      <c r="AX15915" s="6"/>
      <c r="AY15915" s="6"/>
      <c r="AZ15915" s="6"/>
      <c r="BA15915" s="6"/>
      <c r="BB15915" s="6"/>
      <c r="BC15915" s="6"/>
      <c r="BD15915" s="6"/>
      <c r="BE15915" s="6"/>
      <c r="BF15915" s="6"/>
      <c r="BG15915" s="6"/>
    </row>
    <row r="15916" spans="34:59" x14ac:dyDescent="0.25">
      <c r="AH15916" s="10"/>
      <c r="AI15916" s="6"/>
      <c r="AJ15916" s="10"/>
      <c r="AK15916" s="10"/>
      <c r="AL15916" s="10"/>
      <c r="AM15916" s="10"/>
      <c r="AN15916" s="10"/>
      <c r="AO15916" s="10"/>
      <c r="AP15916" s="10"/>
      <c r="AQ15916" s="10"/>
      <c r="AR15916" s="10"/>
      <c r="AS15916" s="10"/>
      <c r="AT15916" s="10"/>
      <c r="AU15916" s="10"/>
      <c r="AV15916" s="10"/>
      <c r="AW15916" s="10"/>
      <c r="AX15916" s="10"/>
      <c r="AY15916" s="10"/>
      <c r="AZ15916" s="10"/>
      <c r="BA15916" s="10"/>
      <c r="BB15916" s="10"/>
      <c r="BC15916" s="10"/>
      <c r="BD15916" s="10"/>
      <c r="BE15916" s="10"/>
      <c r="BF15916" s="10"/>
      <c r="BG15916" s="6"/>
    </row>
    <row r="15917" spans="34:59" x14ac:dyDescent="0.25">
      <c r="AH15917" s="6"/>
      <c r="AI15917" s="6"/>
      <c r="AJ15917" s="6"/>
      <c r="AK15917" s="6"/>
      <c r="AL15917" s="6"/>
      <c r="AM15917" s="6"/>
      <c r="AN15917" s="6"/>
      <c r="AO15917" s="6"/>
      <c r="AP15917" s="6"/>
      <c r="AQ15917" s="6"/>
      <c r="AR15917" s="6"/>
      <c r="AS15917" s="6"/>
      <c r="AT15917" s="6"/>
      <c r="AU15917" s="6"/>
      <c r="AV15917" s="6"/>
      <c r="AW15917" s="6"/>
      <c r="AX15917" s="6"/>
      <c r="AY15917" s="6"/>
      <c r="AZ15917" s="6"/>
      <c r="BA15917" s="6"/>
      <c r="BB15917" s="6"/>
      <c r="BC15917" s="6"/>
      <c r="BD15917" s="6"/>
      <c r="BE15917" s="6"/>
      <c r="BF15917" s="6"/>
      <c r="BG15917" s="10"/>
    </row>
    <row r="15918" spans="34:59" x14ac:dyDescent="0.25">
      <c r="AH15918" s="10"/>
      <c r="AI15918" s="6"/>
    </row>
    <row r="15919" spans="34:59" x14ac:dyDescent="0.25">
      <c r="AH15919" s="6"/>
      <c r="AI15919" s="6"/>
      <c r="AJ15919" s="6"/>
      <c r="AK15919" s="6"/>
      <c r="AL15919" s="6"/>
      <c r="AM15919" s="6"/>
      <c r="AN15919" s="6"/>
      <c r="AO15919" s="6"/>
      <c r="AP15919" s="6"/>
      <c r="AQ15919" s="6"/>
      <c r="AR15919" s="6"/>
      <c r="AS15919" s="6"/>
      <c r="AT15919" s="6"/>
      <c r="AU15919" s="6"/>
      <c r="AV15919" s="6"/>
      <c r="AW15919" s="6"/>
      <c r="AX15919" s="6"/>
      <c r="AY15919" s="6"/>
      <c r="AZ15919" s="6"/>
      <c r="BA15919" s="6"/>
      <c r="BB15919" s="6"/>
      <c r="BC15919" s="6"/>
      <c r="BD15919" s="6"/>
      <c r="BE15919" s="6"/>
      <c r="BF15919" s="6"/>
      <c r="BG15919" s="6"/>
    </row>
    <row r="15920" spans="34:59" x14ac:dyDescent="0.25">
      <c r="AH15920" s="10"/>
      <c r="AI15920" s="6"/>
      <c r="AJ15920" s="10"/>
      <c r="AK15920" s="10"/>
      <c r="AL15920" s="10"/>
      <c r="AM15920" s="10"/>
      <c r="AN15920" s="10"/>
      <c r="AO15920" s="10"/>
      <c r="AP15920" s="10"/>
      <c r="AQ15920" s="10"/>
      <c r="AR15920" s="10"/>
      <c r="AS15920" s="10"/>
      <c r="AT15920" s="10"/>
      <c r="AU15920" s="10"/>
      <c r="AV15920" s="10"/>
      <c r="AW15920" s="10"/>
      <c r="AX15920" s="10"/>
      <c r="AY15920" s="10"/>
      <c r="AZ15920" s="10"/>
      <c r="BA15920" s="10"/>
      <c r="BB15920" s="10"/>
      <c r="BC15920" s="10"/>
      <c r="BD15920" s="10"/>
      <c r="BE15920" s="10"/>
      <c r="BF15920" s="10"/>
      <c r="BG15920" s="6"/>
    </row>
    <row r="15921" spans="34:59" x14ac:dyDescent="0.25">
      <c r="AH15921" s="6"/>
      <c r="AI15921" s="6"/>
      <c r="AJ15921" s="6"/>
      <c r="AK15921" s="6"/>
      <c r="AL15921" s="6"/>
      <c r="AM15921" s="6"/>
      <c r="AN15921" s="6"/>
      <c r="AO15921" s="6"/>
      <c r="AP15921" s="6"/>
      <c r="AQ15921" s="6"/>
      <c r="AR15921" s="6"/>
      <c r="AS15921" s="6"/>
      <c r="AT15921" s="6"/>
      <c r="AU15921" s="6"/>
      <c r="AV15921" s="6"/>
      <c r="AW15921" s="6"/>
      <c r="AX15921" s="6"/>
      <c r="AY15921" s="6"/>
      <c r="AZ15921" s="6"/>
      <c r="BA15921" s="6"/>
      <c r="BB15921" s="6"/>
      <c r="BC15921" s="6"/>
      <c r="BD15921" s="6"/>
      <c r="BE15921" s="6"/>
      <c r="BF15921" s="6"/>
      <c r="BG15921" s="10"/>
    </row>
    <row r="15922" spans="34:59" x14ac:dyDescent="0.25">
      <c r="AH15922" s="10"/>
      <c r="AI15922" s="6"/>
    </row>
    <row r="15923" spans="34:59" x14ac:dyDescent="0.25">
      <c r="AH15923" s="6"/>
      <c r="AI15923" s="6"/>
      <c r="AJ15923" s="6"/>
      <c r="AK15923" s="6"/>
      <c r="AL15923" s="6"/>
      <c r="AM15923" s="6"/>
      <c r="AN15923" s="6"/>
      <c r="AO15923" s="6"/>
      <c r="AP15923" s="6"/>
      <c r="AQ15923" s="6"/>
      <c r="AR15923" s="6"/>
      <c r="AS15923" s="6"/>
      <c r="AT15923" s="6"/>
      <c r="AU15923" s="6"/>
      <c r="AV15923" s="6"/>
      <c r="AW15923" s="6"/>
      <c r="AX15923" s="6"/>
      <c r="AY15923" s="6"/>
      <c r="AZ15923" s="6"/>
      <c r="BA15923" s="6"/>
      <c r="BB15923" s="6"/>
      <c r="BC15923" s="6"/>
      <c r="BD15923" s="6"/>
      <c r="BE15923" s="6"/>
      <c r="BF15923" s="6"/>
      <c r="BG15923" s="6"/>
    </row>
    <row r="15924" spans="34:59" x14ac:dyDescent="0.25">
      <c r="AH15924" s="10"/>
      <c r="AI15924" s="6"/>
      <c r="AJ15924" s="10"/>
      <c r="AK15924" s="10"/>
      <c r="AL15924" s="10"/>
      <c r="AM15924" s="10"/>
      <c r="AN15924" s="10"/>
      <c r="AO15924" s="10"/>
      <c r="AP15924" s="10"/>
      <c r="AQ15924" s="10"/>
      <c r="AR15924" s="10"/>
      <c r="AS15924" s="10"/>
      <c r="AT15924" s="10"/>
      <c r="AU15924" s="10"/>
      <c r="AV15924" s="10"/>
      <c r="AW15924" s="10"/>
      <c r="AX15924" s="10"/>
      <c r="AY15924" s="10"/>
      <c r="AZ15924" s="10"/>
      <c r="BA15924" s="10"/>
      <c r="BB15924" s="10"/>
      <c r="BC15924" s="10"/>
      <c r="BD15924" s="10"/>
      <c r="BE15924" s="10"/>
      <c r="BF15924" s="10"/>
      <c r="BG15924" s="6"/>
    </row>
    <row r="15926" spans="34:59" x14ac:dyDescent="0.25">
      <c r="AH15926" s="10"/>
      <c r="AI15926" s="6"/>
    </row>
    <row r="15927" spans="34:59" x14ac:dyDescent="0.25">
      <c r="AH15927" s="6"/>
      <c r="AI15927" s="6"/>
      <c r="AJ15927" s="6"/>
      <c r="AK15927" s="6"/>
      <c r="AL15927" s="6"/>
      <c r="AM15927" s="6"/>
      <c r="AN15927" s="6"/>
      <c r="AO15927" s="6"/>
      <c r="AP15927" s="6"/>
      <c r="AQ15927" s="6"/>
      <c r="AR15927" s="6"/>
      <c r="AS15927" s="6"/>
      <c r="AT15927" s="6"/>
      <c r="AU15927" s="6"/>
      <c r="AV15927" s="6"/>
      <c r="AW15927" s="6"/>
      <c r="AX15927" s="6"/>
      <c r="AY15927" s="6"/>
      <c r="AZ15927" s="6"/>
      <c r="BA15927" s="6"/>
      <c r="BB15927" s="6"/>
      <c r="BC15927" s="6"/>
      <c r="BD15927" s="6"/>
      <c r="BE15927" s="6"/>
      <c r="BF15927" s="6"/>
      <c r="BG15927" s="6"/>
    </row>
    <row r="15928" spans="34:59" x14ac:dyDescent="0.25">
      <c r="AH15928" s="10"/>
      <c r="AI15928" s="6"/>
      <c r="AJ15928" s="10"/>
      <c r="AK15928" s="10"/>
      <c r="AL15928" s="10"/>
      <c r="AM15928" s="10"/>
      <c r="AN15928" s="10"/>
      <c r="AO15928" s="10"/>
      <c r="AP15928" s="10"/>
      <c r="AQ15928" s="10"/>
      <c r="AR15928" s="10"/>
      <c r="AS15928" s="10"/>
      <c r="AT15928" s="10"/>
      <c r="AU15928" s="10"/>
      <c r="AV15928" s="10"/>
      <c r="AW15928" s="10"/>
      <c r="AX15928" s="10"/>
      <c r="AY15928" s="10"/>
      <c r="AZ15928" s="10"/>
      <c r="BA15928" s="10"/>
      <c r="BB15928" s="10"/>
      <c r="BC15928" s="10"/>
      <c r="BD15928" s="10"/>
      <c r="BE15928" s="10"/>
      <c r="BF15928" s="10"/>
      <c r="BG15928" s="6"/>
    </row>
    <row r="15929" spans="34:59" x14ac:dyDescent="0.25">
      <c r="AH15929" s="6"/>
      <c r="AI15929" s="6"/>
      <c r="AJ15929" s="6"/>
      <c r="AK15929" s="6"/>
      <c r="AL15929" s="6"/>
      <c r="AM15929" s="6"/>
      <c r="AN15929" s="6"/>
      <c r="AO15929" s="6"/>
      <c r="AP15929" s="6"/>
      <c r="AQ15929" s="6"/>
      <c r="AR15929" s="6"/>
      <c r="AS15929" s="6"/>
      <c r="AT15929" s="6"/>
      <c r="AU15929" s="6"/>
      <c r="AV15929" s="6"/>
      <c r="AW15929" s="6"/>
      <c r="AX15929" s="6"/>
      <c r="AY15929" s="6"/>
      <c r="AZ15929" s="6"/>
      <c r="BA15929" s="6"/>
      <c r="BB15929" s="6"/>
      <c r="BC15929" s="6"/>
      <c r="BD15929" s="6"/>
      <c r="BE15929" s="6"/>
      <c r="BF15929" s="6"/>
      <c r="BG15929" s="10"/>
    </row>
    <row r="15930" spans="34:59" x14ac:dyDescent="0.25">
      <c r="AH15930" s="10"/>
      <c r="AI15930" s="6"/>
    </row>
    <row r="15931" spans="34:59" x14ac:dyDescent="0.25">
      <c r="AH15931" s="6"/>
      <c r="AI15931" s="6"/>
      <c r="AJ15931" s="6"/>
      <c r="AK15931" s="6"/>
      <c r="AL15931" s="6"/>
      <c r="AM15931" s="6"/>
      <c r="AN15931" s="6"/>
      <c r="AO15931" s="6"/>
      <c r="AP15931" s="6"/>
      <c r="AQ15931" s="6"/>
      <c r="AR15931" s="6"/>
      <c r="AS15931" s="6"/>
      <c r="AT15931" s="6"/>
      <c r="AU15931" s="6"/>
      <c r="AV15931" s="6"/>
      <c r="AW15931" s="6"/>
      <c r="AX15931" s="6"/>
      <c r="AY15931" s="6"/>
      <c r="AZ15931" s="6"/>
      <c r="BA15931" s="6"/>
      <c r="BB15931" s="6"/>
      <c r="BC15931" s="6"/>
      <c r="BD15931" s="6"/>
      <c r="BE15931" s="6"/>
      <c r="BF15931" s="6"/>
      <c r="BG15931" s="6"/>
    </row>
    <row r="15932" spans="34:59" x14ac:dyDescent="0.25">
      <c r="AH15932" s="10"/>
      <c r="AI15932" s="6"/>
      <c r="AJ15932" s="10"/>
      <c r="AK15932" s="10"/>
      <c r="AL15932" s="10"/>
      <c r="AM15932" s="10"/>
      <c r="AN15932" s="10"/>
      <c r="AO15932" s="10"/>
      <c r="AP15932" s="10"/>
      <c r="AQ15932" s="10"/>
      <c r="AR15932" s="10"/>
      <c r="AS15932" s="10"/>
      <c r="AT15932" s="10"/>
      <c r="AU15932" s="10"/>
      <c r="AV15932" s="10"/>
      <c r="AW15932" s="10"/>
      <c r="AX15932" s="10"/>
      <c r="AY15932" s="10"/>
      <c r="AZ15932" s="10"/>
      <c r="BA15932" s="10"/>
      <c r="BB15932" s="10"/>
      <c r="BC15932" s="10"/>
      <c r="BD15932" s="10"/>
      <c r="BE15932" s="10"/>
      <c r="BF15932" s="10"/>
      <c r="BG15932" s="6"/>
    </row>
    <row r="15933" spans="34:59" x14ac:dyDescent="0.25">
      <c r="AH15933" s="6"/>
      <c r="AI15933" s="6"/>
      <c r="AJ15933" s="6"/>
      <c r="AK15933" s="6"/>
      <c r="AL15933" s="6"/>
      <c r="AM15933" s="6"/>
      <c r="AN15933" s="6"/>
      <c r="AO15933" s="6"/>
      <c r="AP15933" s="6"/>
      <c r="AQ15933" s="6"/>
      <c r="AR15933" s="6"/>
      <c r="AS15933" s="6"/>
      <c r="AT15933" s="6"/>
      <c r="AU15933" s="6"/>
      <c r="AV15933" s="6"/>
      <c r="AW15933" s="6"/>
      <c r="AX15933" s="6"/>
      <c r="AY15933" s="6"/>
      <c r="AZ15933" s="6"/>
      <c r="BA15933" s="6"/>
      <c r="BB15933" s="6"/>
      <c r="BC15933" s="6"/>
      <c r="BD15933" s="6"/>
      <c r="BE15933" s="6"/>
      <c r="BF15933" s="6"/>
      <c r="BG15933" s="10"/>
    </row>
    <row r="15934" spans="34:59" x14ac:dyDescent="0.25">
      <c r="AH15934" s="10"/>
      <c r="AI15934" s="6"/>
    </row>
    <row r="15935" spans="34:59" x14ac:dyDescent="0.25">
      <c r="AH15935" s="6"/>
      <c r="AI15935" s="6"/>
      <c r="AJ15935" s="6"/>
      <c r="AK15935" s="6"/>
      <c r="AL15935" s="6"/>
      <c r="AM15935" s="6"/>
      <c r="AN15935" s="6"/>
      <c r="AO15935" s="6"/>
      <c r="AP15935" s="6"/>
      <c r="AQ15935" s="6"/>
      <c r="AR15935" s="6"/>
      <c r="AS15935" s="6"/>
      <c r="AT15935" s="6"/>
      <c r="AU15935" s="6"/>
      <c r="AV15935" s="6"/>
      <c r="AW15935" s="6"/>
      <c r="AX15935" s="6"/>
      <c r="AY15935" s="6"/>
      <c r="AZ15935" s="6"/>
      <c r="BA15935" s="6"/>
      <c r="BB15935" s="6"/>
      <c r="BC15935" s="6"/>
      <c r="BD15935" s="6"/>
      <c r="BE15935" s="6"/>
      <c r="BF15935" s="6"/>
      <c r="BG15935" s="6"/>
    </row>
    <row r="15936" spans="34:59" x14ac:dyDescent="0.25">
      <c r="AH15936" s="10"/>
      <c r="AI15936" s="6"/>
      <c r="AJ15936" s="10"/>
      <c r="AK15936" s="10"/>
      <c r="AL15936" s="10"/>
      <c r="AM15936" s="10"/>
      <c r="AN15936" s="10"/>
      <c r="AO15936" s="10"/>
      <c r="AP15936" s="10"/>
      <c r="AQ15936" s="10"/>
      <c r="AR15936" s="10"/>
      <c r="AS15936" s="10"/>
      <c r="AT15936" s="10"/>
      <c r="AU15936" s="10"/>
      <c r="AV15936" s="10"/>
      <c r="AW15936" s="10"/>
      <c r="AX15936" s="10"/>
      <c r="AY15936" s="10"/>
      <c r="AZ15936" s="10"/>
      <c r="BA15936" s="10"/>
      <c r="BB15936" s="10"/>
      <c r="BC15936" s="10"/>
      <c r="BD15936" s="10"/>
      <c r="BE15936" s="10"/>
      <c r="BF15936" s="10"/>
      <c r="BG15936" s="6"/>
    </row>
    <row r="15937" spans="34:59" x14ac:dyDescent="0.25">
      <c r="AH15937" s="6"/>
      <c r="AI15937" s="6"/>
      <c r="AJ15937" s="6"/>
      <c r="AK15937" s="6"/>
      <c r="AL15937" s="6"/>
      <c r="AM15937" s="6"/>
      <c r="AN15937" s="6"/>
      <c r="AO15937" s="6"/>
      <c r="AP15937" s="6"/>
      <c r="AQ15937" s="6"/>
      <c r="AR15937" s="6"/>
      <c r="AS15937" s="6"/>
      <c r="AT15937" s="6"/>
      <c r="AU15937" s="6"/>
      <c r="AV15937" s="6"/>
      <c r="AW15937" s="6"/>
      <c r="AX15937" s="6"/>
      <c r="AY15937" s="6"/>
      <c r="AZ15937" s="6"/>
      <c r="BA15937" s="6"/>
      <c r="BB15937" s="6"/>
      <c r="BC15937" s="6"/>
      <c r="BD15937" s="6"/>
      <c r="BE15937" s="6"/>
      <c r="BF15937" s="6"/>
      <c r="BG15937" s="10"/>
    </row>
    <row r="15938" spans="34:59" x14ac:dyDescent="0.25">
      <c r="AH15938" s="10"/>
      <c r="AI15938" s="6"/>
    </row>
    <row r="15939" spans="34:59" x14ac:dyDescent="0.25">
      <c r="AH15939" s="6"/>
      <c r="AI15939" s="6"/>
      <c r="AJ15939" s="6"/>
      <c r="AK15939" s="6"/>
      <c r="AL15939" s="6"/>
      <c r="AM15939" s="6"/>
      <c r="AN15939" s="6"/>
      <c r="AO15939" s="6"/>
      <c r="AP15939" s="6"/>
      <c r="AQ15939" s="6"/>
      <c r="AR15939" s="6"/>
      <c r="AS15939" s="6"/>
      <c r="AT15939" s="6"/>
      <c r="AU15939" s="6"/>
      <c r="AV15939" s="6"/>
      <c r="AW15939" s="6"/>
      <c r="AX15939" s="6"/>
      <c r="AY15939" s="6"/>
      <c r="AZ15939" s="6"/>
      <c r="BA15939" s="6"/>
      <c r="BB15939" s="6"/>
      <c r="BC15939" s="6"/>
      <c r="BD15939" s="6"/>
      <c r="BE15939" s="6"/>
      <c r="BF15939" s="6"/>
      <c r="BG15939" s="6"/>
    </row>
    <row r="15940" spans="34:59" x14ac:dyDescent="0.25">
      <c r="AH15940" s="10"/>
      <c r="AI15940" s="6"/>
      <c r="AJ15940" s="10"/>
      <c r="AK15940" s="10"/>
      <c r="AL15940" s="10"/>
      <c r="AM15940" s="10"/>
      <c r="AN15940" s="10"/>
      <c r="AO15940" s="10"/>
      <c r="AP15940" s="10"/>
      <c r="AQ15940" s="10"/>
      <c r="AR15940" s="10"/>
      <c r="AS15940" s="10"/>
      <c r="AT15940" s="10"/>
      <c r="AU15940" s="10"/>
      <c r="AV15940" s="10"/>
      <c r="AW15940" s="10"/>
      <c r="AX15940" s="10"/>
      <c r="AY15940" s="10"/>
      <c r="AZ15940" s="10"/>
      <c r="BA15940" s="10"/>
      <c r="BB15940" s="10"/>
      <c r="BC15940" s="10"/>
      <c r="BD15940" s="10"/>
      <c r="BE15940" s="10"/>
      <c r="BF15940" s="10"/>
      <c r="BG15940" s="6"/>
    </row>
    <row r="15942" spans="34:59" x14ac:dyDescent="0.25">
      <c r="AH15942" s="10"/>
      <c r="AI15942" s="6"/>
    </row>
    <row r="15943" spans="34:59" x14ac:dyDescent="0.25">
      <c r="AH15943" s="6"/>
      <c r="AI15943" s="6"/>
      <c r="AJ15943" s="6"/>
      <c r="AK15943" s="6"/>
      <c r="AL15943" s="6"/>
      <c r="AM15943" s="6"/>
      <c r="AN15943" s="6"/>
      <c r="AO15943" s="6"/>
      <c r="AP15943" s="6"/>
      <c r="AQ15943" s="6"/>
      <c r="AR15943" s="6"/>
      <c r="AS15943" s="6"/>
      <c r="AT15943" s="6"/>
      <c r="AU15943" s="6"/>
      <c r="AV15943" s="6"/>
      <c r="AW15943" s="6"/>
      <c r="AX15943" s="6"/>
      <c r="AY15943" s="6"/>
      <c r="AZ15943" s="6"/>
      <c r="BA15943" s="6"/>
      <c r="BB15943" s="6"/>
      <c r="BC15943" s="6"/>
      <c r="BD15943" s="6"/>
      <c r="BE15943" s="6"/>
      <c r="BF15943" s="6"/>
      <c r="BG15943" s="6"/>
    </row>
    <row r="15944" spans="34:59" x14ac:dyDescent="0.25">
      <c r="AH15944" s="10"/>
      <c r="AI15944" s="6"/>
      <c r="AJ15944" s="10"/>
      <c r="AK15944" s="10"/>
      <c r="AL15944" s="10"/>
      <c r="AM15944" s="10"/>
      <c r="AN15944" s="10"/>
      <c r="AO15944" s="10"/>
      <c r="AP15944" s="10"/>
      <c r="AQ15944" s="10"/>
      <c r="AR15944" s="10"/>
      <c r="AS15944" s="10"/>
      <c r="AT15944" s="10"/>
      <c r="AU15944" s="10"/>
      <c r="AV15944" s="10"/>
      <c r="AW15944" s="10"/>
      <c r="AX15944" s="10"/>
      <c r="AY15944" s="10"/>
      <c r="AZ15944" s="10"/>
      <c r="BA15944" s="10"/>
      <c r="BB15944" s="10"/>
      <c r="BC15944" s="10"/>
      <c r="BD15944" s="10"/>
      <c r="BE15944" s="10"/>
      <c r="BF15944" s="10"/>
      <c r="BG15944" s="6"/>
    </row>
    <row r="15945" spans="34:59" x14ac:dyDescent="0.25">
      <c r="AH15945" s="6"/>
      <c r="AI15945" s="6"/>
      <c r="AJ15945" s="6"/>
      <c r="AK15945" s="6"/>
      <c r="AL15945" s="6"/>
      <c r="AM15945" s="6"/>
      <c r="AN15945" s="6"/>
      <c r="AO15945" s="6"/>
      <c r="AP15945" s="6"/>
      <c r="AQ15945" s="6"/>
      <c r="AR15945" s="6"/>
      <c r="AS15945" s="6"/>
      <c r="AT15945" s="6"/>
      <c r="AU15945" s="6"/>
      <c r="AV15945" s="6"/>
      <c r="AW15945" s="6"/>
      <c r="AX15945" s="6"/>
      <c r="AY15945" s="6"/>
      <c r="AZ15945" s="6"/>
      <c r="BA15945" s="6"/>
      <c r="BB15945" s="6"/>
      <c r="BC15945" s="6"/>
      <c r="BD15945" s="6"/>
      <c r="BE15945" s="6"/>
      <c r="BF15945" s="6"/>
      <c r="BG15945" s="10"/>
    </row>
    <row r="15946" spans="34:59" x14ac:dyDescent="0.25">
      <c r="AH15946" s="10"/>
      <c r="AI15946" s="6"/>
    </row>
    <row r="15947" spans="34:59" x14ac:dyDescent="0.25">
      <c r="AH15947" s="6"/>
      <c r="AI15947" s="6"/>
      <c r="AJ15947" s="6"/>
      <c r="AK15947" s="6"/>
      <c r="AL15947" s="6"/>
      <c r="AM15947" s="6"/>
      <c r="AN15947" s="6"/>
      <c r="AO15947" s="6"/>
      <c r="AP15947" s="6"/>
      <c r="AQ15947" s="6"/>
      <c r="AR15947" s="6"/>
      <c r="AS15947" s="6"/>
      <c r="AT15947" s="6"/>
      <c r="AU15947" s="6"/>
      <c r="AV15947" s="6"/>
      <c r="AW15947" s="6"/>
      <c r="AX15947" s="6"/>
      <c r="AY15947" s="6"/>
      <c r="AZ15947" s="6"/>
      <c r="BA15947" s="6"/>
      <c r="BB15947" s="6"/>
      <c r="BC15947" s="6"/>
      <c r="BD15947" s="6"/>
      <c r="BE15947" s="6"/>
      <c r="BF15947" s="6"/>
      <c r="BG15947" s="6"/>
    </row>
    <row r="15948" spans="34:59" x14ac:dyDescent="0.25">
      <c r="AH15948" s="10"/>
      <c r="AI15948" s="6"/>
      <c r="AJ15948" s="10"/>
      <c r="AK15948" s="10"/>
      <c r="AL15948" s="10"/>
      <c r="AM15948" s="10"/>
      <c r="AN15948" s="10"/>
      <c r="AO15948" s="10"/>
      <c r="AP15948" s="10"/>
      <c r="AQ15948" s="10"/>
      <c r="AR15948" s="10"/>
      <c r="AS15948" s="10"/>
      <c r="AT15948" s="10"/>
      <c r="AU15948" s="10"/>
      <c r="AV15948" s="10"/>
      <c r="AW15948" s="10"/>
      <c r="AX15948" s="10"/>
      <c r="AY15948" s="10"/>
      <c r="AZ15948" s="10"/>
      <c r="BA15948" s="10"/>
      <c r="BB15948" s="10"/>
      <c r="BC15948" s="10"/>
      <c r="BD15948" s="10"/>
      <c r="BE15948" s="10"/>
      <c r="BF15948" s="10"/>
      <c r="BG15948" s="6"/>
    </row>
    <row r="15949" spans="34:59" x14ac:dyDescent="0.25">
      <c r="AH15949" s="6"/>
      <c r="AI15949" s="6"/>
      <c r="AJ15949" s="6"/>
      <c r="AK15949" s="6"/>
      <c r="AL15949" s="6"/>
      <c r="AM15949" s="6"/>
      <c r="AN15949" s="6"/>
      <c r="AO15949" s="6"/>
      <c r="AP15949" s="6"/>
      <c r="AQ15949" s="6"/>
      <c r="AR15949" s="6"/>
      <c r="AS15949" s="6"/>
      <c r="AT15949" s="6"/>
      <c r="AU15949" s="6"/>
      <c r="AV15949" s="6"/>
      <c r="AW15949" s="6"/>
      <c r="AX15949" s="6"/>
      <c r="AY15949" s="6"/>
      <c r="AZ15949" s="6"/>
      <c r="BA15949" s="6"/>
      <c r="BB15949" s="6"/>
      <c r="BC15949" s="6"/>
      <c r="BD15949" s="6"/>
      <c r="BE15949" s="6"/>
      <c r="BF15949" s="6"/>
      <c r="BG15949" s="10"/>
    </row>
    <row r="15950" spans="34:59" x14ac:dyDescent="0.25">
      <c r="AH15950" s="10"/>
      <c r="AI15950" s="6"/>
    </row>
    <row r="15951" spans="34:59" x14ac:dyDescent="0.25">
      <c r="AH15951" s="6"/>
      <c r="AI15951" s="6"/>
      <c r="AJ15951" s="6"/>
      <c r="AK15951" s="6"/>
      <c r="AL15951" s="6"/>
      <c r="AM15951" s="6"/>
      <c r="AN15951" s="6"/>
      <c r="AO15951" s="6"/>
      <c r="AP15951" s="6"/>
      <c r="AQ15951" s="6"/>
      <c r="AR15951" s="6"/>
      <c r="AS15951" s="6"/>
      <c r="AT15951" s="6"/>
      <c r="AU15951" s="6"/>
      <c r="AV15951" s="6"/>
      <c r="AW15951" s="6"/>
      <c r="AX15951" s="6"/>
      <c r="AY15951" s="6"/>
      <c r="AZ15951" s="6"/>
      <c r="BA15951" s="6"/>
      <c r="BB15951" s="6"/>
      <c r="BC15951" s="6"/>
      <c r="BD15951" s="6"/>
      <c r="BE15951" s="6"/>
      <c r="BF15951" s="6"/>
      <c r="BG15951" s="6"/>
    </row>
    <row r="15952" spans="34:59" x14ac:dyDescent="0.25">
      <c r="AH15952" s="10"/>
      <c r="AI15952" s="6"/>
      <c r="AJ15952" s="10"/>
      <c r="AK15952" s="10"/>
      <c r="AL15952" s="10"/>
      <c r="AM15952" s="10"/>
      <c r="AN15952" s="10"/>
      <c r="AO15952" s="10"/>
      <c r="AP15952" s="10"/>
      <c r="AQ15952" s="10"/>
      <c r="AR15952" s="10"/>
      <c r="AS15952" s="10"/>
      <c r="AT15952" s="10"/>
      <c r="AU15952" s="10"/>
      <c r="AV15952" s="10"/>
      <c r="AW15952" s="10"/>
      <c r="AX15952" s="10"/>
      <c r="AY15952" s="10"/>
      <c r="AZ15952" s="10"/>
      <c r="BA15952" s="10"/>
      <c r="BB15952" s="10"/>
      <c r="BC15952" s="10"/>
      <c r="BD15952" s="10"/>
      <c r="BE15952" s="10"/>
      <c r="BF15952" s="10"/>
      <c r="BG15952" s="6"/>
    </row>
    <row r="15953" spans="34:59" x14ac:dyDescent="0.25">
      <c r="AH15953" s="6"/>
      <c r="AI15953" s="6"/>
      <c r="AJ15953" s="6"/>
      <c r="AK15953" s="6"/>
      <c r="AL15953" s="6"/>
      <c r="AM15953" s="6"/>
      <c r="AN15953" s="6"/>
      <c r="AO15953" s="6"/>
      <c r="AP15953" s="6"/>
      <c r="AQ15953" s="6"/>
      <c r="AR15953" s="6"/>
      <c r="AS15953" s="6"/>
      <c r="AT15953" s="6"/>
      <c r="AU15953" s="6"/>
      <c r="AV15953" s="6"/>
      <c r="AW15953" s="6"/>
      <c r="AX15953" s="6"/>
      <c r="AY15953" s="6"/>
      <c r="AZ15953" s="6"/>
      <c r="BA15953" s="6"/>
      <c r="BB15953" s="6"/>
      <c r="BC15953" s="6"/>
      <c r="BD15953" s="6"/>
      <c r="BE15953" s="6"/>
      <c r="BF15953" s="6"/>
      <c r="BG15953" s="10"/>
    </row>
    <row r="15954" spans="34:59" x14ac:dyDescent="0.25">
      <c r="AH15954" s="10"/>
      <c r="AI15954" s="6"/>
    </row>
    <row r="15955" spans="34:59" x14ac:dyDescent="0.25">
      <c r="AH15955" s="6"/>
      <c r="AI15955" s="6"/>
      <c r="AJ15955" s="6"/>
      <c r="AK15955" s="6"/>
      <c r="AL15955" s="6"/>
      <c r="AM15955" s="6"/>
      <c r="AN15955" s="6"/>
      <c r="AO15955" s="6"/>
      <c r="AP15955" s="6"/>
      <c r="AQ15955" s="6"/>
      <c r="AR15955" s="6"/>
      <c r="AS15955" s="6"/>
      <c r="AT15955" s="6"/>
      <c r="AU15955" s="6"/>
      <c r="AV15955" s="6"/>
      <c r="AW15955" s="6"/>
      <c r="AX15955" s="6"/>
      <c r="AY15955" s="6"/>
      <c r="AZ15955" s="6"/>
      <c r="BA15955" s="6"/>
      <c r="BB15955" s="6"/>
      <c r="BC15955" s="6"/>
      <c r="BD15955" s="6"/>
      <c r="BE15955" s="6"/>
      <c r="BF15955" s="6"/>
      <c r="BG15955" s="6"/>
    </row>
    <row r="15956" spans="34:59" x14ac:dyDescent="0.25">
      <c r="AH15956" s="10"/>
      <c r="AI15956" s="6"/>
      <c r="AJ15956" s="10"/>
      <c r="AK15956" s="10"/>
      <c r="AL15956" s="10"/>
      <c r="AM15956" s="10"/>
      <c r="AN15956" s="10"/>
      <c r="AO15956" s="10"/>
      <c r="AP15956" s="10"/>
      <c r="AQ15956" s="10"/>
      <c r="AR15956" s="10"/>
      <c r="AS15956" s="10"/>
      <c r="AT15956" s="10"/>
      <c r="AU15956" s="10"/>
      <c r="AV15956" s="10"/>
      <c r="AW15956" s="10"/>
      <c r="AX15956" s="10"/>
      <c r="AY15956" s="10"/>
      <c r="AZ15956" s="10"/>
      <c r="BA15956" s="10"/>
      <c r="BB15956" s="10"/>
      <c r="BC15956" s="10"/>
      <c r="BD15956" s="10"/>
      <c r="BE15956" s="10"/>
      <c r="BF15956" s="10"/>
      <c r="BG15956" s="6"/>
    </row>
    <row r="15958" spans="34:59" x14ac:dyDescent="0.25">
      <c r="AH15958" s="10"/>
      <c r="AI15958" s="6"/>
    </row>
    <row r="15959" spans="34:59" x14ac:dyDescent="0.25">
      <c r="AH15959" s="6"/>
      <c r="AI15959" s="6"/>
      <c r="AJ15959" s="6"/>
      <c r="AK15959" s="6"/>
      <c r="AL15959" s="6"/>
      <c r="AM15959" s="6"/>
      <c r="AN15959" s="6"/>
      <c r="AO15959" s="6"/>
      <c r="AP15959" s="6"/>
      <c r="AQ15959" s="6"/>
      <c r="AR15959" s="6"/>
      <c r="AS15959" s="6"/>
      <c r="AT15959" s="6"/>
      <c r="AU15959" s="6"/>
      <c r="AV15959" s="6"/>
      <c r="AW15959" s="6"/>
      <c r="AX15959" s="6"/>
      <c r="AY15959" s="6"/>
      <c r="AZ15959" s="6"/>
      <c r="BA15959" s="6"/>
      <c r="BB15959" s="6"/>
      <c r="BC15959" s="6"/>
      <c r="BD15959" s="6"/>
      <c r="BE15959" s="6"/>
      <c r="BF15959" s="6"/>
      <c r="BG15959" s="6"/>
    </row>
    <row r="15960" spans="34:59" x14ac:dyDescent="0.25">
      <c r="AH15960" s="10"/>
      <c r="AI15960" s="6"/>
      <c r="AJ15960" s="10"/>
      <c r="AK15960" s="10"/>
      <c r="AL15960" s="10"/>
      <c r="AM15960" s="10"/>
      <c r="AN15960" s="10"/>
      <c r="AO15960" s="10"/>
      <c r="AP15960" s="10"/>
      <c r="AQ15960" s="10"/>
      <c r="AR15960" s="10"/>
      <c r="AS15960" s="10"/>
      <c r="AT15960" s="10"/>
      <c r="AU15960" s="10"/>
      <c r="AV15960" s="10"/>
      <c r="AW15960" s="10"/>
      <c r="AX15960" s="10"/>
      <c r="AY15960" s="10"/>
      <c r="AZ15960" s="10"/>
      <c r="BA15960" s="10"/>
      <c r="BB15960" s="10"/>
      <c r="BC15960" s="10"/>
      <c r="BD15960" s="10"/>
      <c r="BE15960" s="10"/>
      <c r="BF15960" s="10"/>
      <c r="BG15960" s="6"/>
    </row>
    <row r="15961" spans="34:59" x14ac:dyDescent="0.25">
      <c r="AH15961" s="6"/>
      <c r="AI15961" s="6"/>
      <c r="AJ15961" s="6"/>
      <c r="AK15961" s="6"/>
      <c r="AL15961" s="6"/>
      <c r="AM15961" s="6"/>
      <c r="AN15961" s="6"/>
      <c r="AO15961" s="6"/>
      <c r="AP15961" s="6"/>
      <c r="AQ15961" s="6"/>
      <c r="AR15961" s="6"/>
      <c r="AS15961" s="6"/>
      <c r="AT15961" s="6"/>
      <c r="AU15961" s="6"/>
      <c r="AV15961" s="6"/>
      <c r="AW15961" s="6"/>
      <c r="AX15961" s="6"/>
      <c r="AY15961" s="6"/>
      <c r="AZ15961" s="6"/>
      <c r="BA15961" s="6"/>
      <c r="BB15961" s="6"/>
      <c r="BC15961" s="6"/>
      <c r="BD15961" s="6"/>
      <c r="BE15961" s="6"/>
      <c r="BF15961" s="6"/>
      <c r="BG15961" s="10"/>
    </row>
    <row r="15962" spans="34:59" x14ac:dyDescent="0.25">
      <c r="AH15962" s="10"/>
      <c r="AI15962" s="6"/>
    </row>
    <row r="15963" spans="34:59" x14ac:dyDescent="0.25">
      <c r="AH15963" s="6"/>
      <c r="AI15963" s="6"/>
      <c r="AJ15963" s="6"/>
      <c r="AK15963" s="6"/>
      <c r="AL15963" s="6"/>
      <c r="AM15963" s="6"/>
      <c r="AN15963" s="6"/>
      <c r="AO15963" s="6"/>
      <c r="AP15963" s="6"/>
      <c r="AQ15963" s="6"/>
      <c r="AR15963" s="6"/>
      <c r="AS15963" s="6"/>
      <c r="AT15963" s="6"/>
      <c r="AU15963" s="6"/>
      <c r="AV15963" s="6"/>
      <c r="AW15963" s="6"/>
      <c r="AX15963" s="6"/>
      <c r="AY15963" s="6"/>
      <c r="AZ15963" s="6"/>
      <c r="BA15963" s="6"/>
      <c r="BB15963" s="6"/>
      <c r="BC15963" s="6"/>
      <c r="BD15963" s="6"/>
      <c r="BE15963" s="6"/>
      <c r="BF15963" s="6"/>
      <c r="BG15963" s="6"/>
    </row>
    <row r="15964" spans="34:59" x14ac:dyDescent="0.25">
      <c r="AH15964" s="10"/>
      <c r="AI15964" s="6"/>
      <c r="AJ15964" s="10"/>
      <c r="AK15964" s="10"/>
      <c r="AL15964" s="10"/>
      <c r="AM15964" s="10"/>
      <c r="AN15964" s="10"/>
      <c r="AO15964" s="10"/>
      <c r="AP15964" s="10"/>
      <c r="AQ15964" s="10"/>
      <c r="AR15964" s="10"/>
      <c r="AS15964" s="10"/>
      <c r="AT15964" s="10"/>
      <c r="AU15964" s="10"/>
      <c r="AV15964" s="10"/>
      <c r="AW15964" s="10"/>
      <c r="AX15964" s="10"/>
      <c r="AY15964" s="10"/>
      <c r="AZ15964" s="10"/>
      <c r="BA15964" s="10"/>
      <c r="BB15964" s="10"/>
      <c r="BC15964" s="10"/>
      <c r="BD15964" s="10"/>
      <c r="BE15964" s="10"/>
      <c r="BF15964" s="10"/>
      <c r="BG15964" s="6"/>
    </row>
    <row r="15965" spans="34:59" x14ac:dyDescent="0.25">
      <c r="AH15965" s="6"/>
      <c r="AI15965" s="6"/>
      <c r="AJ15965" s="6"/>
      <c r="AK15965" s="6"/>
      <c r="AL15965" s="6"/>
      <c r="AM15965" s="6"/>
      <c r="AN15965" s="6"/>
      <c r="AO15965" s="6"/>
      <c r="AP15965" s="6"/>
      <c r="AQ15965" s="6"/>
      <c r="AR15965" s="6"/>
      <c r="AS15965" s="6"/>
      <c r="AT15965" s="6"/>
      <c r="AU15965" s="6"/>
      <c r="AV15965" s="6"/>
      <c r="AW15965" s="6"/>
      <c r="AX15965" s="6"/>
      <c r="AY15965" s="6"/>
      <c r="AZ15965" s="6"/>
      <c r="BA15965" s="6"/>
      <c r="BB15965" s="6"/>
      <c r="BC15965" s="6"/>
      <c r="BD15965" s="6"/>
      <c r="BE15965" s="6"/>
      <c r="BF15965" s="6"/>
      <c r="BG15965" s="10"/>
    </row>
    <row r="15966" spans="34:59" x14ac:dyDescent="0.25">
      <c r="AH15966" s="10"/>
      <c r="AI15966" s="6"/>
    </row>
    <row r="15967" spans="34:59" x14ac:dyDescent="0.25">
      <c r="AH15967" s="6"/>
      <c r="AI15967" s="6"/>
      <c r="AJ15967" s="6"/>
      <c r="AK15967" s="6"/>
      <c r="AL15967" s="6"/>
      <c r="AM15967" s="6"/>
      <c r="AN15967" s="6"/>
      <c r="AO15967" s="6"/>
      <c r="AP15967" s="6"/>
      <c r="AQ15967" s="6"/>
      <c r="AR15967" s="6"/>
      <c r="AS15967" s="6"/>
      <c r="AT15967" s="6"/>
      <c r="AU15967" s="6"/>
      <c r="AV15967" s="6"/>
      <c r="AW15967" s="6"/>
      <c r="AX15967" s="6"/>
      <c r="AY15967" s="6"/>
      <c r="AZ15967" s="6"/>
      <c r="BA15967" s="6"/>
      <c r="BB15967" s="6"/>
      <c r="BC15967" s="6"/>
      <c r="BD15967" s="6"/>
      <c r="BE15967" s="6"/>
      <c r="BF15967" s="6"/>
      <c r="BG15967" s="6"/>
    </row>
    <row r="15968" spans="34:59" x14ac:dyDescent="0.25">
      <c r="AH15968" s="10"/>
      <c r="AI15968" s="6"/>
      <c r="AJ15968" s="10"/>
      <c r="AK15968" s="10"/>
      <c r="AL15968" s="10"/>
      <c r="AM15968" s="10"/>
      <c r="AN15968" s="10"/>
      <c r="AO15968" s="10"/>
      <c r="AP15968" s="10"/>
      <c r="AQ15968" s="10"/>
      <c r="AR15968" s="10"/>
      <c r="AS15968" s="10"/>
      <c r="AT15968" s="10"/>
      <c r="AU15968" s="10"/>
      <c r="AV15968" s="10"/>
      <c r="AW15968" s="10"/>
      <c r="AX15968" s="10"/>
      <c r="AY15968" s="10"/>
      <c r="AZ15968" s="10"/>
      <c r="BA15968" s="10"/>
      <c r="BB15968" s="10"/>
      <c r="BC15968" s="10"/>
      <c r="BD15968" s="10"/>
      <c r="BE15968" s="10"/>
      <c r="BF15968" s="10"/>
      <c r="BG15968" s="6"/>
    </row>
    <row r="15969" spans="34:59" x14ac:dyDescent="0.25">
      <c r="AH15969" s="6"/>
      <c r="AI15969" s="6"/>
      <c r="AJ15969" s="6"/>
      <c r="AK15969" s="6"/>
      <c r="AL15969" s="6"/>
      <c r="AM15969" s="6"/>
      <c r="AN15969" s="6"/>
      <c r="AO15969" s="6"/>
      <c r="AP15969" s="6"/>
      <c r="AQ15969" s="6"/>
      <c r="AR15969" s="6"/>
      <c r="AS15969" s="6"/>
      <c r="AT15969" s="6"/>
      <c r="AU15969" s="6"/>
      <c r="AV15969" s="6"/>
      <c r="AW15969" s="6"/>
      <c r="AX15969" s="6"/>
      <c r="AY15969" s="6"/>
      <c r="AZ15969" s="6"/>
      <c r="BA15969" s="6"/>
      <c r="BB15969" s="6"/>
      <c r="BC15969" s="6"/>
      <c r="BD15969" s="6"/>
      <c r="BE15969" s="6"/>
      <c r="BF15969" s="6"/>
      <c r="BG15969" s="10"/>
    </row>
    <row r="15970" spans="34:59" x14ac:dyDescent="0.25">
      <c r="AH15970" s="10"/>
      <c r="AI15970" s="6"/>
    </row>
    <row r="15971" spans="34:59" x14ac:dyDescent="0.25">
      <c r="AH15971" s="6"/>
      <c r="AI15971" s="6"/>
      <c r="AJ15971" s="6"/>
      <c r="AK15971" s="6"/>
      <c r="AL15971" s="6"/>
      <c r="AM15971" s="6"/>
      <c r="AN15971" s="6"/>
      <c r="AO15971" s="6"/>
      <c r="AP15971" s="6"/>
      <c r="AQ15971" s="6"/>
      <c r="AR15971" s="6"/>
      <c r="AS15971" s="6"/>
      <c r="AT15971" s="6"/>
      <c r="AU15971" s="6"/>
      <c r="AV15971" s="6"/>
      <c r="AW15971" s="6"/>
      <c r="AX15971" s="6"/>
      <c r="AY15971" s="6"/>
      <c r="AZ15971" s="6"/>
      <c r="BA15971" s="6"/>
      <c r="BB15971" s="6"/>
      <c r="BC15971" s="6"/>
      <c r="BD15971" s="6"/>
      <c r="BE15971" s="6"/>
      <c r="BF15971" s="6"/>
      <c r="BG15971" s="6"/>
    </row>
    <row r="15972" spans="34:59" x14ac:dyDescent="0.25">
      <c r="AH15972" s="10"/>
      <c r="AI15972" s="6"/>
      <c r="AJ15972" s="10"/>
      <c r="AK15972" s="10"/>
      <c r="AL15972" s="10"/>
      <c r="AM15972" s="10"/>
      <c r="AN15972" s="10"/>
      <c r="AO15972" s="10"/>
      <c r="AP15972" s="10"/>
      <c r="AQ15972" s="10"/>
      <c r="AR15972" s="10"/>
      <c r="AS15972" s="10"/>
      <c r="AT15972" s="10"/>
      <c r="AU15972" s="10"/>
      <c r="AV15972" s="10"/>
      <c r="AW15972" s="10"/>
      <c r="AX15972" s="10"/>
      <c r="AY15972" s="10"/>
      <c r="AZ15972" s="10"/>
      <c r="BA15972" s="10"/>
      <c r="BB15972" s="10"/>
      <c r="BC15972" s="10"/>
      <c r="BD15972" s="10"/>
      <c r="BE15972" s="10"/>
      <c r="BF15972" s="10"/>
      <c r="BG15972" s="6"/>
    </row>
    <row r="15974" spans="34:59" x14ac:dyDescent="0.25">
      <c r="AH15974" s="10"/>
      <c r="AI15974" s="6"/>
    </row>
    <row r="15975" spans="34:59" x14ac:dyDescent="0.25">
      <c r="AH15975" s="6"/>
      <c r="AI15975" s="6"/>
      <c r="AJ15975" s="6"/>
      <c r="AK15975" s="6"/>
      <c r="AL15975" s="6"/>
      <c r="AM15975" s="6"/>
      <c r="AN15975" s="6"/>
      <c r="AO15975" s="6"/>
      <c r="AP15975" s="6"/>
      <c r="AQ15975" s="6"/>
      <c r="AR15975" s="6"/>
      <c r="AS15975" s="6"/>
      <c r="AT15975" s="6"/>
      <c r="AU15975" s="6"/>
      <c r="AV15975" s="6"/>
      <c r="AW15975" s="6"/>
      <c r="AX15975" s="6"/>
      <c r="AY15975" s="6"/>
      <c r="AZ15975" s="6"/>
      <c r="BA15975" s="6"/>
      <c r="BB15975" s="6"/>
      <c r="BC15975" s="6"/>
      <c r="BD15975" s="6"/>
      <c r="BE15975" s="6"/>
      <c r="BF15975" s="6"/>
      <c r="BG15975" s="6"/>
    </row>
    <row r="15976" spans="34:59" x14ac:dyDescent="0.25">
      <c r="AH15976" s="10"/>
      <c r="AI15976" s="6"/>
      <c r="AJ15976" s="10"/>
      <c r="AK15976" s="10"/>
      <c r="AL15976" s="10"/>
      <c r="AM15976" s="10"/>
      <c r="AN15976" s="10"/>
      <c r="AO15976" s="10"/>
      <c r="AP15976" s="10"/>
      <c r="AQ15976" s="10"/>
      <c r="AR15976" s="10"/>
      <c r="AS15976" s="10"/>
      <c r="AT15976" s="10"/>
      <c r="AU15976" s="10"/>
      <c r="AV15976" s="10"/>
      <c r="AW15976" s="10"/>
      <c r="AX15976" s="10"/>
      <c r="AY15976" s="10"/>
      <c r="AZ15976" s="10"/>
      <c r="BA15976" s="10"/>
      <c r="BB15976" s="10"/>
      <c r="BC15976" s="10"/>
      <c r="BD15976" s="10"/>
      <c r="BE15976" s="10"/>
      <c r="BF15976" s="10"/>
      <c r="BG15976" s="6"/>
    </row>
    <row r="15977" spans="34:59" x14ac:dyDescent="0.25">
      <c r="AH15977" s="6"/>
      <c r="AI15977" s="6"/>
      <c r="AJ15977" s="6"/>
      <c r="AK15977" s="6"/>
      <c r="AL15977" s="6"/>
      <c r="AM15977" s="6"/>
      <c r="AN15977" s="6"/>
      <c r="AO15977" s="6"/>
      <c r="AP15977" s="6"/>
      <c r="AQ15977" s="6"/>
      <c r="AR15977" s="6"/>
      <c r="AS15977" s="6"/>
      <c r="AT15977" s="6"/>
      <c r="AU15977" s="6"/>
      <c r="AV15977" s="6"/>
      <c r="AW15977" s="6"/>
      <c r="AX15977" s="6"/>
      <c r="AY15977" s="6"/>
      <c r="AZ15977" s="6"/>
      <c r="BA15977" s="6"/>
      <c r="BB15977" s="6"/>
      <c r="BC15977" s="6"/>
      <c r="BD15977" s="6"/>
      <c r="BE15977" s="6"/>
      <c r="BF15977" s="6"/>
      <c r="BG15977" s="10"/>
    </row>
    <row r="15978" spans="34:59" x14ac:dyDescent="0.25">
      <c r="AH15978" s="10"/>
      <c r="AI15978" s="6"/>
    </row>
    <row r="15979" spans="34:59" x14ac:dyDescent="0.25">
      <c r="AH15979" s="6"/>
      <c r="AI15979" s="6"/>
      <c r="AJ15979" s="6"/>
      <c r="AK15979" s="6"/>
      <c r="AL15979" s="6"/>
      <c r="AM15979" s="6"/>
      <c r="AN15979" s="6"/>
      <c r="AO15979" s="6"/>
      <c r="AP15979" s="6"/>
      <c r="AQ15979" s="6"/>
      <c r="AR15979" s="6"/>
      <c r="AS15979" s="6"/>
      <c r="AT15979" s="6"/>
      <c r="AU15979" s="6"/>
      <c r="AV15979" s="6"/>
      <c r="AW15979" s="6"/>
      <c r="AX15979" s="6"/>
      <c r="AY15979" s="6"/>
      <c r="AZ15979" s="6"/>
      <c r="BA15979" s="6"/>
      <c r="BB15979" s="6"/>
      <c r="BC15979" s="6"/>
      <c r="BD15979" s="6"/>
      <c r="BE15979" s="6"/>
      <c r="BF15979" s="6"/>
      <c r="BG15979" s="6"/>
    </row>
    <row r="15980" spans="34:59" x14ac:dyDescent="0.25">
      <c r="AH15980" s="10"/>
      <c r="AI15980" s="6"/>
      <c r="AJ15980" s="10"/>
      <c r="AK15980" s="10"/>
      <c r="AL15980" s="10"/>
      <c r="AM15980" s="10"/>
      <c r="AN15980" s="10"/>
      <c r="AO15980" s="10"/>
      <c r="AP15980" s="10"/>
      <c r="AQ15980" s="10"/>
      <c r="AR15980" s="10"/>
      <c r="AS15980" s="10"/>
      <c r="AT15980" s="10"/>
      <c r="AU15980" s="10"/>
      <c r="AV15980" s="10"/>
      <c r="AW15980" s="10"/>
      <c r="AX15980" s="10"/>
      <c r="AY15980" s="10"/>
      <c r="AZ15980" s="10"/>
      <c r="BA15980" s="10"/>
      <c r="BB15980" s="10"/>
      <c r="BC15980" s="10"/>
      <c r="BD15980" s="10"/>
      <c r="BE15980" s="10"/>
      <c r="BF15980" s="10"/>
      <c r="BG15980" s="6"/>
    </row>
    <row r="15981" spans="34:59" x14ac:dyDescent="0.25">
      <c r="AH15981" s="6"/>
      <c r="AI15981" s="6"/>
      <c r="AJ15981" s="6"/>
      <c r="AK15981" s="6"/>
      <c r="AL15981" s="6"/>
      <c r="AM15981" s="6"/>
      <c r="AN15981" s="6"/>
      <c r="AO15981" s="6"/>
      <c r="AP15981" s="6"/>
      <c r="AQ15981" s="6"/>
      <c r="AR15981" s="6"/>
      <c r="AS15981" s="6"/>
      <c r="AT15981" s="6"/>
      <c r="AU15981" s="6"/>
      <c r="AV15981" s="6"/>
      <c r="AW15981" s="6"/>
      <c r="AX15981" s="6"/>
      <c r="AY15981" s="6"/>
      <c r="AZ15981" s="6"/>
      <c r="BA15981" s="6"/>
      <c r="BB15981" s="6"/>
      <c r="BC15981" s="6"/>
      <c r="BD15981" s="6"/>
      <c r="BE15981" s="6"/>
      <c r="BF15981" s="6"/>
      <c r="BG15981" s="10"/>
    </row>
    <row r="15982" spans="34:59" x14ac:dyDescent="0.25">
      <c r="AH15982" s="10"/>
      <c r="AI15982" s="6"/>
    </row>
    <row r="15983" spans="34:59" x14ac:dyDescent="0.25">
      <c r="AH15983" s="6"/>
      <c r="AI15983" s="6"/>
      <c r="AJ15983" s="6"/>
      <c r="AK15983" s="6"/>
      <c r="AL15983" s="6"/>
      <c r="AM15983" s="6"/>
      <c r="AN15983" s="6"/>
      <c r="AO15983" s="6"/>
      <c r="AP15983" s="6"/>
      <c r="AQ15983" s="6"/>
      <c r="AR15983" s="6"/>
      <c r="AS15983" s="6"/>
      <c r="AT15983" s="6"/>
      <c r="AU15983" s="6"/>
      <c r="AV15983" s="6"/>
      <c r="AW15983" s="6"/>
      <c r="AX15983" s="6"/>
      <c r="AY15983" s="6"/>
      <c r="AZ15983" s="6"/>
      <c r="BA15983" s="6"/>
      <c r="BB15983" s="6"/>
      <c r="BC15983" s="6"/>
      <c r="BD15983" s="6"/>
      <c r="BE15983" s="6"/>
      <c r="BF15983" s="6"/>
      <c r="BG15983" s="6"/>
    </row>
    <row r="15984" spans="34:59" x14ac:dyDescent="0.25">
      <c r="AH15984" s="10"/>
      <c r="AI15984" s="6"/>
      <c r="AJ15984" s="10"/>
      <c r="AK15984" s="10"/>
      <c r="AL15984" s="10"/>
      <c r="AM15984" s="10"/>
      <c r="AN15984" s="10"/>
      <c r="AO15984" s="10"/>
      <c r="AP15984" s="10"/>
      <c r="AQ15984" s="10"/>
      <c r="AR15984" s="10"/>
      <c r="AS15984" s="10"/>
      <c r="AT15984" s="10"/>
      <c r="AU15984" s="10"/>
      <c r="AV15984" s="10"/>
      <c r="AW15984" s="10"/>
      <c r="AX15984" s="10"/>
      <c r="AY15984" s="10"/>
      <c r="AZ15984" s="10"/>
      <c r="BA15984" s="10"/>
      <c r="BB15984" s="10"/>
      <c r="BC15984" s="10"/>
      <c r="BD15984" s="10"/>
      <c r="BE15984" s="10"/>
      <c r="BF15984" s="10"/>
      <c r="BG15984" s="6"/>
    </row>
    <row r="15985" spans="34:59" x14ac:dyDescent="0.25">
      <c r="AH15985" s="6"/>
      <c r="AI15985" s="6"/>
      <c r="AJ15985" s="6"/>
      <c r="AK15985" s="6"/>
      <c r="AL15985" s="6"/>
      <c r="AM15985" s="6"/>
      <c r="AN15985" s="6"/>
      <c r="AO15985" s="6"/>
      <c r="AP15985" s="6"/>
      <c r="AQ15985" s="6"/>
      <c r="AR15985" s="6"/>
      <c r="AS15985" s="6"/>
      <c r="AT15985" s="6"/>
      <c r="AU15985" s="6"/>
      <c r="AV15985" s="6"/>
      <c r="AW15985" s="6"/>
      <c r="AX15985" s="6"/>
      <c r="AY15985" s="6"/>
      <c r="AZ15985" s="6"/>
      <c r="BA15985" s="6"/>
      <c r="BB15985" s="6"/>
      <c r="BC15985" s="6"/>
      <c r="BD15985" s="6"/>
      <c r="BE15985" s="6"/>
      <c r="BF15985" s="6"/>
      <c r="BG15985" s="10"/>
    </row>
    <row r="15986" spans="34:59" x14ac:dyDescent="0.25">
      <c r="AH15986" s="10"/>
      <c r="AI15986" s="6"/>
    </row>
    <row r="15987" spans="34:59" x14ac:dyDescent="0.25">
      <c r="AH15987" s="6"/>
      <c r="AI15987" s="6"/>
      <c r="AJ15987" s="6"/>
      <c r="AK15987" s="6"/>
      <c r="AL15987" s="6"/>
      <c r="AM15987" s="6"/>
      <c r="AN15987" s="6"/>
      <c r="AO15987" s="6"/>
      <c r="AP15987" s="6"/>
      <c r="AQ15987" s="6"/>
      <c r="AR15987" s="6"/>
      <c r="AS15987" s="6"/>
      <c r="AT15987" s="6"/>
      <c r="AU15987" s="6"/>
      <c r="AV15987" s="6"/>
      <c r="AW15987" s="6"/>
      <c r="AX15987" s="6"/>
      <c r="AY15987" s="6"/>
      <c r="AZ15987" s="6"/>
      <c r="BA15987" s="6"/>
      <c r="BB15987" s="6"/>
      <c r="BC15987" s="6"/>
      <c r="BD15987" s="6"/>
      <c r="BE15987" s="6"/>
      <c r="BF15987" s="6"/>
      <c r="BG15987" s="6"/>
    </row>
    <row r="15988" spans="34:59" x14ac:dyDescent="0.25">
      <c r="AH15988" s="10"/>
      <c r="AI15988" s="6"/>
      <c r="AJ15988" s="10"/>
      <c r="AK15988" s="10"/>
      <c r="AL15988" s="10"/>
      <c r="AM15988" s="10"/>
      <c r="AN15988" s="10"/>
      <c r="AO15988" s="10"/>
      <c r="AP15988" s="10"/>
      <c r="AQ15988" s="10"/>
      <c r="AR15988" s="10"/>
      <c r="AS15988" s="10"/>
      <c r="AT15988" s="10"/>
      <c r="AU15988" s="10"/>
      <c r="AV15988" s="10"/>
      <c r="AW15988" s="10"/>
      <c r="AX15988" s="10"/>
      <c r="AY15988" s="10"/>
      <c r="AZ15988" s="10"/>
      <c r="BA15988" s="10"/>
      <c r="BB15988" s="10"/>
      <c r="BC15988" s="10"/>
      <c r="BD15988" s="10"/>
      <c r="BE15988" s="10"/>
      <c r="BF15988" s="10"/>
      <c r="BG15988" s="6"/>
    </row>
    <row r="15990" spans="34:59" x14ac:dyDescent="0.25">
      <c r="AH15990" s="10"/>
      <c r="AI15990" s="6"/>
    </row>
    <row r="15991" spans="34:59" x14ac:dyDescent="0.25">
      <c r="AH15991" s="6"/>
      <c r="AI15991" s="6"/>
      <c r="AJ15991" s="6"/>
      <c r="AK15991" s="6"/>
      <c r="AL15991" s="6"/>
      <c r="AM15991" s="6"/>
      <c r="AN15991" s="6"/>
      <c r="AO15991" s="6"/>
      <c r="AP15991" s="6"/>
      <c r="AQ15991" s="6"/>
      <c r="AR15991" s="6"/>
      <c r="AS15991" s="6"/>
      <c r="AT15991" s="6"/>
      <c r="AU15991" s="6"/>
      <c r="AV15991" s="6"/>
      <c r="AW15991" s="6"/>
      <c r="AX15991" s="6"/>
      <c r="AY15991" s="6"/>
      <c r="AZ15991" s="6"/>
      <c r="BA15991" s="6"/>
      <c r="BB15991" s="6"/>
      <c r="BC15991" s="6"/>
      <c r="BD15991" s="6"/>
      <c r="BE15991" s="6"/>
      <c r="BF15991" s="6"/>
      <c r="BG15991" s="6"/>
    </row>
    <row r="15992" spans="34:59" x14ac:dyDescent="0.25">
      <c r="AH15992" s="10"/>
      <c r="AI15992" s="6"/>
      <c r="AJ15992" s="10"/>
      <c r="AK15992" s="10"/>
      <c r="AL15992" s="10"/>
      <c r="AM15992" s="10"/>
      <c r="AN15992" s="10"/>
      <c r="AO15992" s="10"/>
      <c r="AP15992" s="10"/>
      <c r="AQ15992" s="10"/>
      <c r="AR15992" s="10"/>
      <c r="AS15992" s="10"/>
      <c r="AT15992" s="10"/>
      <c r="AU15992" s="10"/>
      <c r="AV15992" s="10"/>
      <c r="AW15992" s="10"/>
      <c r="AX15992" s="10"/>
      <c r="AY15992" s="10"/>
      <c r="AZ15992" s="10"/>
      <c r="BA15992" s="10"/>
      <c r="BB15992" s="10"/>
      <c r="BC15992" s="10"/>
      <c r="BD15992" s="10"/>
      <c r="BE15992" s="10"/>
      <c r="BF15992" s="10"/>
      <c r="BG15992" s="6"/>
    </row>
    <row r="15993" spans="34:59" x14ac:dyDescent="0.25">
      <c r="AH15993" s="6"/>
      <c r="AI15993" s="6"/>
      <c r="AJ15993" s="6"/>
      <c r="AK15993" s="6"/>
      <c r="AL15993" s="6"/>
      <c r="AM15993" s="6"/>
      <c r="AN15993" s="6"/>
      <c r="AO15993" s="6"/>
      <c r="AP15993" s="6"/>
      <c r="AQ15993" s="6"/>
      <c r="AR15993" s="6"/>
      <c r="AS15993" s="6"/>
      <c r="AT15993" s="6"/>
      <c r="AU15993" s="6"/>
      <c r="AV15993" s="6"/>
      <c r="AW15993" s="6"/>
      <c r="AX15993" s="6"/>
      <c r="AY15993" s="6"/>
      <c r="AZ15993" s="6"/>
      <c r="BA15993" s="6"/>
      <c r="BB15993" s="6"/>
      <c r="BC15993" s="6"/>
      <c r="BD15993" s="6"/>
      <c r="BE15993" s="6"/>
      <c r="BF15993" s="6"/>
      <c r="BG15993" s="10"/>
    </row>
    <row r="15994" spans="34:59" x14ac:dyDescent="0.25">
      <c r="AH15994" s="10"/>
      <c r="AI15994" s="6"/>
    </row>
    <row r="15995" spans="34:59" x14ac:dyDescent="0.25">
      <c r="AH15995" s="6"/>
      <c r="AI15995" s="6"/>
      <c r="AJ15995" s="6"/>
      <c r="AK15995" s="6"/>
      <c r="AL15995" s="6"/>
      <c r="AM15995" s="6"/>
      <c r="AN15995" s="6"/>
      <c r="AO15995" s="6"/>
      <c r="AP15995" s="6"/>
      <c r="AQ15995" s="6"/>
      <c r="AR15995" s="6"/>
      <c r="AS15995" s="6"/>
      <c r="AT15995" s="6"/>
      <c r="AU15995" s="6"/>
      <c r="AV15995" s="6"/>
      <c r="AW15995" s="6"/>
      <c r="AX15995" s="6"/>
      <c r="AY15995" s="6"/>
      <c r="AZ15995" s="6"/>
      <c r="BA15995" s="6"/>
      <c r="BB15995" s="6"/>
      <c r="BC15995" s="6"/>
      <c r="BD15995" s="6"/>
      <c r="BE15995" s="6"/>
      <c r="BF15995" s="6"/>
      <c r="BG15995" s="6"/>
    </row>
    <row r="15996" spans="34:59" x14ac:dyDescent="0.25">
      <c r="AH15996" s="10"/>
      <c r="AI15996" s="6"/>
      <c r="AJ15996" s="10"/>
      <c r="AK15996" s="10"/>
      <c r="AL15996" s="10"/>
      <c r="AM15996" s="10"/>
      <c r="AN15996" s="10"/>
      <c r="AO15996" s="10"/>
      <c r="AP15996" s="10"/>
      <c r="AQ15996" s="10"/>
      <c r="AR15996" s="10"/>
      <c r="AS15996" s="10"/>
      <c r="AT15996" s="10"/>
      <c r="AU15996" s="10"/>
      <c r="AV15996" s="10"/>
      <c r="AW15996" s="10"/>
      <c r="AX15996" s="10"/>
      <c r="AY15996" s="10"/>
      <c r="AZ15996" s="10"/>
      <c r="BA15996" s="10"/>
      <c r="BB15996" s="10"/>
      <c r="BC15996" s="10"/>
      <c r="BD15996" s="10"/>
      <c r="BE15996" s="10"/>
      <c r="BF15996" s="10"/>
      <c r="BG15996" s="6"/>
    </row>
    <row r="15997" spans="34:59" x14ac:dyDescent="0.25">
      <c r="AH15997" s="6"/>
      <c r="AI15997" s="6"/>
      <c r="AJ15997" s="6"/>
      <c r="AK15997" s="6"/>
      <c r="AL15997" s="6"/>
      <c r="AM15997" s="6"/>
      <c r="AN15997" s="6"/>
      <c r="AO15997" s="6"/>
      <c r="AP15997" s="6"/>
      <c r="AQ15997" s="6"/>
      <c r="AR15997" s="6"/>
      <c r="AS15997" s="6"/>
      <c r="AT15997" s="6"/>
      <c r="AU15997" s="6"/>
      <c r="AV15997" s="6"/>
      <c r="AW15997" s="6"/>
      <c r="AX15997" s="6"/>
      <c r="AY15997" s="6"/>
      <c r="AZ15997" s="6"/>
      <c r="BA15997" s="6"/>
      <c r="BB15997" s="6"/>
      <c r="BC15997" s="6"/>
      <c r="BD15997" s="6"/>
      <c r="BE15997" s="6"/>
      <c r="BF15997" s="6"/>
      <c r="BG15997" s="10"/>
    </row>
    <row r="15998" spans="34:59" x14ac:dyDescent="0.25">
      <c r="AH15998" s="10"/>
      <c r="AI15998" s="6"/>
    </row>
    <row r="15999" spans="34:59" x14ac:dyDescent="0.25">
      <c r="AH15999" s="6"/>
      <c r="AI15999" s="6"/>
      <c r="AJ15999" s="6"/>
      <c r="AK15999" s="6"/>
      <c r="AL15999" s="6"/>
      <c r="AM15999" s="6"/>
      <c r="AN15999" s="6"/>
      <c r="AO15999" s="6"/>
      <c r="AP15999" s="6"/>
      <c r="AQ15999" s="6"/>
      <c r="AR15999" s="6"/>
      <c r="AS15999" s="6"/>
      <c r="AT15999" s="6"/>
      <c r="AU15999" s="6"/>
      <c r="AV15999" s="6"/>
      <c r="AW15999" s="6"/>
      <c r="AX15999" s="6"/>
      <c r="AY15999" s="6"/>
      <c r="AZ15999" s="6"/>
      <c r="BA15999" s="6"/>
      <c r="BB15999" s="6"/>
      <c r="BC15999" s="6"/>
      <c r="BD15999" s="6"/>
      <c r="BE15999" s="6"/>
      <c r="BF15999" s="6"/>
      <c r="BG15999" s="6"/>
    </row>
    <row r="16000" spans="34:59" x14ac:dyDescent="0.25">
      <c r="AH16000" s="10"/>
      <c r="AI16000" s="6"/>
      <c r="AJ16000" s="10"/>
      <c r="AK16000" s="10"/>
      <c r="AL16000" s="10"/>
      <c r="AM16000" s="10"/>
      <c r="AN16000" s="10"/>
      <c r="AO16000" s="10"/>
      <c r="AP16000" s="10"/>
      <c r="AQ16000" s="10"/>
      <c r="AR16000" s="10"/>
      <c r="AS16000" s="10"/>
      <c r="AT16000" s="10"/>
      <c r="AU16000" s="10"/>
      <c r="AV16000" s="10"/>
      <c r="AW16000" s="10"/>
      <c r="AX16000" s="10"/>
      <c r="AY16000" s="10"/>
      <c r="AZ16000" s="10"/>
      <c r="BA16000" s="10"/>
      <c r="BB16000" s="10"/>
      <c r="BC16000" s="10"/>
      <c r="BD16000" s="10"/>
      <c r="BE16000" s="10"/>
      <c r="BF16000" s="10"/>
      <c r="BG16000" s="6"/>
    </row>
    <row r="16001" spans="34:59" x14ac:dyDescent="0.25">
      <c r="AH16001" s="6"/>
      <c r="AI16001" s="6"/>
      <c r="AJ16001" s="6"/>
      <c r="AK16001" s="6"/>
      <c r="AL16001" s="6"/>
      <c r="AM16001" s="6"/>
      <c r="AN16001" s="6"/>
      <c r="AO16001" s="6"/>
      <c r="AP16001" s="6"/>
      <c r="AQ16001" s="6"/>
      <c r="AR16001" s="6"/>
      <c r="AS16001" s="6"/>
      <c r="AT16001" s="6"/>
      <c r="AU16001" s="6"/>
      <c r="AV16001" s="6"/>
      <c r="AW16001" s="6"/>
      <c r="AX16001" s="6"/>
      <c r="AY16001" s="6"/>
      <c r="AZ16001" s="6"/>
      <c r="BA16001" s="6"/>
      <c r="BB16001" s="6"/>
      <c r="BC16001" s="6"/>
      <c r="BD16001" s="6"/>
      <c r="BE16001" s="6"/>
      <c r="BF16001" s="6"/>
      <c r="BG16001" s="10"/>
    </row>
    <row r="16002" spans="34:59" x14ac:dyDescent="0.25">
      <c r="AH16002" s="10"/>
      <c r="AI16002" s="6"/>
    </row>
    <row r="16003" spans="34:59" x14ac:dyDescent="0.25">
      <c r="AH16003" s="6"/>
      <c r="AI16003" s="6"/>
      <c r="AJ16003" s="6"/>
      <c r="AK16003" s="6"/>
      <c r="AL16003" s="6"/>
      <c r="AM16003" s="6"/>
      <c r="AN16003" s="6"/>
      <c r="AO16003" s="6"/>
      <c r="AP16003" s="6"/>
      <c r="AQ16003" s="6"/>
      <c r="AR16003" s="6"/>
      <c r="AS16003" s="6"/>
      <c r="AT16003" s="6"/>
      <c r="AU16003" s="6"/>
      <c r="AV16003" s="6"/>
      <c r="AW16003" s="6"/>
      <c r="AX16003" s="6"/>
      <c r="AY16003" s="6"/>
      <c r="AZ16003" s="6"/>
      <c r="BA16003" s="6"/>
      <c r="BB16003" s="6"/>
      <c r="BC16003" s="6"/>
      <c r="BD16003" s="6"/>
      <c r="BE16003" s="6"/>
      <c r="BF16003" s="6"/>
      <c r="BG16003" s="6"/>
    </row>
    <row r="16004" spans="34:59" x14ac:dyDescent="0.25">
      <c r="AH16004" s="10"/>
      <c r="AI16004" s="6"/>
      <c r="AJ16004" s="10"/>
      <c r="AK16004" s="10"/>
      <c r="AL16004" s="10"/>
      <c r="AM16004" s="10"/>
      <c r="AN16004" s="10"/>
      <c r="AO16004" s="10"/>
      <c r="AP16004" s="10"/>
      <c r="AQ16004" s="10"/>
      <c r="AR16004" s="10"/>
      <c r="AS16004" s="10"/>
      <c r="AT16004" s="10"/>
      <c r="AU16004" s="10"/>
      <c r="AV16004" s="10"/>
      <c r="AW16004" s="10"/>
      <c r="AX16004" s="10"/>
      <c r="AY16004" s="10"/>
      <c r="AZ16004" s="10"/>
      <c r="BA16004" s="10"/>
      <c r="BB16004" s="10"/>
      <c r="BC16004" s="10"/>
      <c r="BD16004" s="10"/>
      <c r="BE16004" s="10"/>
      <c r="BF16004" s="10"/>
      <c r="BG16004" s="6"/>
    </row>
    <row r="16006" spans="34:59" x14ac:dyDescent="0.25">
      <c r="AH16006" s="10"/>
      <c r="AI16006" s="6"/>
    </row>
    <row r="16007" spans="34:59" x14ac:dyDescent="0.25">
      <c r="AH16007" s="6"/>
      <c r="AI16007" s="6"/>
      <c r="AJ16007" s="6"/>
      <c r="AK16007" s="6"/>
      <c r="AL16007" s="6"/>
      <c r="AM16007" s="6"/>
      <c r="AN16007" s="6"/>
      <c r="AO16007" s="6"/>
      <c r="AP16007" s="6"/>
      <c r="AQ16007" s="6"/>
      <c r="AR16007" s="6"/>
      <c r="AS16007" s="6"/>
      <c r="AT16007" s="6"/>
      <c r="AU16007" s="6"/>
      <c r="AV16007" s="6"/>
      <c r="AW16007" s="6"/>
      <c r="AX16007" s="6"/>
      <c r="AY16007" s="6"/>
      <c r="AZ16007" s="6"/>
      <c r="BA16007" s="6"/>
      <c r="BB16007" s="6"/>
      <c r="BC16007" s="6"/>
      <c r="BD16007" s="6"/>
      <c r="BE16007" s="6"/>
      <c r="BF16007" s="6"/>
      <c r="BG16007" s="6"/>
    </row>
    <row r="16008" spans="34:59" x14ac:dyDescent="0.25">
      <c r="AH16008" s="10"/>
      <c r="AI16008" s="6"/>
      <c r="AJ16008" s="10"/>
      <c r="AK16008" s="10"/>
      <c r="AL16008" s="10"/>
      <c r="AM16008" s="10"/>
      <c r="AN16008" s="10"/>
      <c r="AO16008" s="10"/>
      <c r="AP16008" s="10"/>
      <c r="AQ16008" s="10"/>
      <c r="AR16008" s="10"/>
      <c r="AS16008" s="10"/>
      <c r="AT16008" s="10"/>
      <c r="AU16008" s="10"/>
      <c r="AV16008" s="10"/>
      <c r="AW16008" s="10"/>
      <c r="AX16008" s="10"/>
      <c r="AY16008" s="10"/>
      <c r="AZ16008" s="10"/>
      <c r="BA16008" s="10"/>
      <c r="BB16008" s="10"/>
      <c r="BC16008" s="10"/>
      <c r="BD16008" s="10"/>
      <c r="BE16008" s="10"/>
      <c r="BF16008" s="10"/>
      <c r="BG16008" s="6"/>
    </row>
    <row r="16009" spans="34:59" x14ac:dyDescent="0.25">
      <c r="AH16009" s="6"/>
      <c r="AI16009" s="6"/>
      <c r="AJ16009" s="6"/>
      <c r="AK16009" s="6"/>
      <c r="AL16009" s="6"/>
      <c r="AM16009" s="6"/>
      <c r="AN16009" s="6"/>
      <c r="AO16009" s="6"/>
      <c r="AP16009" s="6"/>
      <c r="AQ16009" s="6"/>
      <c r="AR16009" s="6"/>
      <c r="AS16009" s="6"/>
      <c r="AT16009" s="6"/>
      <c r="AU16009" s="6"/>
      <c r="AV16009" s="6"/>
      <c r="AW16009" s="6"/>
      <c r="AX16009" s="6"/>
      <c r="AY16009" s="6"/>
      <c r="AZ16009" s="6"/>
      <c r="BA16009" s="6"/>
      <c r="BB16009" s="6"/>
      <c r="BC16009" s="6"/>
      <c r="BD16009" s="6"/>
      <c r="BE16009" s="6"/>
      <c r="BF16009" s="6"/>
      <c r="BG16009" s="10"/>
    </row>
    <row r="16010" spans="34:59" x14ac:dyDescent="0.25">
      <c r="AH16010" s="10"/>
      <c r="AI16010" s="6"/>
    </row>
    <row r="16011" spans="34:59" x14ac:dyDescent="0.25">
      <c r="AH16011" s="6"/>
      <c r="AI16011" s="6"/>
      <c r="AJ16011" s="6"/>
      <c r="AK16011" s="6"/>
      <c r="AL16011" s="6"/>
      <c r="AM16011" s="6"/>
      <c r="AN16011" s="6"/>
      <c r="AO16011" s="6"/>
      <c r="AP16011" s="6"/>
      <c r="AQ16011" s="6"/>
      <c r="AR16011" s="6"/>
      <c r="AS16011" s="6"/>
      <c r="AT16011" s="6"/>
      <c r="AU16011" s="6"/>
      <c r="AV16011" s="6"/>
      <c r="AW16011" s="6"/>
      <c r="AX16011" s="6"/>
      <c r="AY16011" s="6"/>
      <c r="AZ16011" s="6"/>
      <c r="BA16011" s="6"/>
      <c r="BB16011" s="6"/>
      <c r="BC16011" s="6"/>
      <c r="BD16011" s="6"/>
      <c r="BE16011" s="6"/>
      <c r="BF16011" s="6"/>
      <c r="BG16011" s="6"/>
    </row>
    <row r="16012" spans="34:59" x14ac:dyDescent="0.25">
      <c r="AH16012" s="10"/>
      <c r="AI16012" s="6"/>
      <c r="AJ16012" s="10"/>
      <c r="AK16012" s="10"/>
      <c r="AL16012" s="10"/>
      <c r="AM16012" s="10"/>
      <c r="AN16012" s="10"/>
      <c r="AO16012" s="10"/>
      <c r="AP16012" s="10"/>
      <c r="AQ16012" s="10"/>
      <c r="AR16012" s="10"/>
      <c r="AS16012" s="10"/>
      <c r="AT16012" s="10"/>
      <c r="AU16012" s="10"/>
      <c r="AV16012" s="10"/>
      <c r="AW16012" s="10"/>
      <c r="AX16012" s="10"/>
      <c r="AY16012" s="10"/>
      <c r="AZ16012" s="10"/>
      <c r="BA16012" s="10"/>
      <c r="BB16012" s="10"/>
      <c r="BC16012" s="10"/>
      <c r="BD16012" s="10"/>
      <c r="BE16012" s="10"/>
      <c r="BF16012" s="10"/>
      <c r="BG16012" s="6"/>
    </row>
    <row r="16013" spans="34:59" x14ac:dyDescent="0.25">
      <c r="AH16013" s="6"/>
      <c r="AI16013" s="6"/>
      <c r="AJ16013" s="6"/>
      <c r="AK16013" s="6"/>
      <c r="AL16013" s="6"/>
      <c r="AM16013" s="6"/>
      <c r="AN16013" s="6"/>
      <c r="AO16013" s="6"/>
      <c r="AP16013" s="6"/>
      <c r="AQ16013" s="6"/>
      <c r="AR16013" s="6"/>
      <c r="AS16013" s="6"/>
      <c r="AT16013" s="6"/>
      <c r="AU16013" s="6"/>
      <c r="AV16013" s="6"/>
      <c r="AW16013" s="6"/>
      <c r="AX16013" s="6"/>
      <c r="AY16013" s="6"/>
      <c r="AZ16013" s="6"/>
      <c r="BA16013" s="6"/>
      <c r="BB16013" s="6"/>
      <c r="BC16013" s="6"/>
      <c r="BD16013" s="6"/>
      <c r="BE16013" s="6"/>
      <c r="BF16013" s="6"/>
      <c r="BG16013" s="10"/>
    </row>
    <row r="16014" spans="34:59" x14ac:dyDescent="0.25">
      <c r="AH16014" s="10"/>
      <c r="AI16014" s="6"/>
    </row>
    <row r="16015" spans="34:59" x14ac:dyDescent="0.25">
      <c r="AH16015" s="6"/>
      <c r="AI16015" s="6"/>
      <c r="AJ16015" s="6"/>
      <c r="AK16015" s="6"/>
      <c r="AL16015" s="6"/>
      <c r="AM16015" s="6"/>
      <c r="AN16015" s="6"/>
      <c r="AO16015" s="6"/>
      <c r="AP16015" s="6"/>
      <c r="AQ16015" s="6"/>
      <c r="AR16015" s="6"/>
      <c r="AS16015" s="6"/>
      <c r="AT16015" s="6"/>
      <c r="AU16015" s="6"/>
      <c r="AV16015" s="6"/>
      <c r="AW16015" s="6"/>
      <c r="AX16015" s="6"/>
      <c r="AY16015" s="6"/>
      <c r="AZ16015" s="6"/>
      <c r="BA16015" s="6"/>
      <c r="BB16015" s="6"/>
      <c r="BC16015" s="6"/>
      <c r="BD16015" s="6"/>
      <c r="BE16015" s="6"/>
      <c r="BF16015" s="6"/>
      <c r="BG16015" s="6"/>
    </row>
    <row r="16016" spans="34:59" x14ac:dyDescent="0.25">
      <c r="AH16016" s="10"/>
      <c r="AI16016" s="6"/>
      <c r="AJ16016" s="10"/>
      <c r="AK16016" s="10"/>
      <c r="AL16016" s="10"/>
      <c r="AM16016" s="10"/>
      <c r="AN16016" s="10"/>
      <c r="AO16016" s="10"/>
      <c r="AP16016" s="10"/>
      <c r="AQ16016" s="10"/>
      <c r="AR16016" s="10"/>
      <c r="AS16016" s="10"/>
      <c r="AT16016" s="10"/>
      <c r="AU16016" s="10"/>
      <c r="AV16016" s="10"/>
      <c r="AW16016" s="10"/>
      <c r="AX16016" s="10"/>
      <c r="AY16016" s="10"/>
      <c r="AZ16016" s="10"/>
      <c r="BA16016" s="10"/>
      <c r="BB16016" s="10"/>
      <c r="BC16016" s="10"/>
      <c r="BD16016" s="10"/>
      <c r="BE16016" s="10"/>
      <c r="BF16016" s="10"/>
      <c r="BG16016" s="6"/>
    </row>
    <row r="16017" spans="34:59" x14ac:dyDescent="0.25">
      <c r="AH16017" s="6"/>
      <c r="AI16017" s="6"/>
      <c r="AJ16017" s="6"/>
      <c r="AK16017" s="6"/>
      <c r="AL16017" s="6"/>
      <c r="AM16017" s="6"/>
      <c r="AN16017" s="6"/>
      <c r="AO16017" s="6"/>
      <c r="AP16017" s="6"/>
      <c r="AQ16017" s="6"/>
      <c r="AR16017" s="6"/>
      <c r="AS16017" s="6"/>
      <c r="AT16017" s="6"/>
      <c r="AU16017" s="6"/>
      <c r="AV16017" s="6"/>
      <c r="AW16017" s="6"/>
      <c r="AX16017" s="6"/>
      <c r="AY16017" s="6"/>
      <c r="AZ16017" s="6"/>
      <c r="BA16017" s="6"/>
      <c r="BB16017" s="6"/>
      <c r="BC16017" s="6"/>
      <c r="BD16017" s="6"/>
      <c r="BE16017" s="6"/>
      <c r="BF16017" s="6"/>
      <c r="BG16017" s="10"/>
    </row>
    <row r="16018" spans="34:59" x14ac:dyDescent="0.25">
      <c r="AH16018" s="10"/>
      <c r="AI16018" s="6"/>
    </row>
    <row r="16019" spans="34:59" x14ac:dyDescent="0.25">
      <c r="AH16019" s="6"/>
      <c r="AI16019" s="6"/>
      <c r="AJ16019" s="6"/>
      <c r="AK16019" s="6"/>
      <c r="AL16019" s="6"/>
      <c r="AM16019" s="6"/>
      <c r="AN16019" s="6"/>
      <c r="AO16019" s="6"/>
      <c r="AP16019" s="6"/>
      <c r="AQ16019" s="6"/>
      <c r="AR16019" s="6"/>
      <c r="AS16019" s="6"/>
      <c r="AT16019" s="6"/>
      <c r="AU16019" s="6"/>
      <c r="AV16019" s="6"/>
      <c r="AW16019" s="6"/>
      <c r="AX16019" s="6"/>
      <c r="AY16019" s="6"/>
      <c r="AZ16019" s="6"/>
      <c r="BA16019" s="6"/>
      <c r="BB16019" s="6"/>
      <c r="BC16019" s="6"/>
      <c r="BD16019" s="6"/>
      <c r="BE16019" s="6"/>
      <c r="BF16019" s="6"/>
      <c r="BG16019" s="6"/>
    </row>
    <row r="16020" spans="34:59" x14ac:dyDescent="0.25">
      <c r="AH16020" s="10"/>
      <c r="AI16020" s="6"/>
      <c r="AJ16020" s="10"/>
      <c r="AK16020" s="10"/>
      <c r="AL16020" s="10"/>
      <c r="AM16020" s="10"/>
      <c r="AN16020" s="10"/>
      <c r="AO16020" s="10"/>
      <c r="AP16020" s="10"/>
      <c r="AQ16020" s="10"/>
      <c r="AR16020" s="10"/>
      <c r="AS16020" s="10"/>
      <c r="AT16020" s="10"/>
      <c r="AU16020" s="10"/>
      <c r="AV16020" s="10"/>
      <c r="AW16020" s="10"/>
      <c r="AX16020" s="10"/>
      <c r="AY16020" s="10"/>
      <c r="AZ16020" s="10"/>
      <c r="BA16020" s="10"/>
      <c r="BB16020" s="10"/>
      <c r="BC16020" s="10"/>
      <c r="BD16020" s="10"/>
      <c r="BE16020" s="10"/>
      <c r="BF16020" s="10"/>
      <c r="BG16020" s="6"/>
    </row>
    <row r="16022" spans="34:59" x14ac:dyDescent="0.25">
      <c r="AH16022" s="10"/>
      <c r="AI16022" s="6"/>
    </row>
    <row r="16023" spans="34:59" x14ac:dyDescent="0.25">
      <c r="AH16023" s="6"/>
      <c r="AI16023" s="6"/>
      <c r="AJ16023" s="6"/>
      <c r="AK16023" s="6"/>
      <c r="AL16023" s="6"/>
      <c r="AM16023" s="6"/>
      <c r="AN16023" s="6"/>
      <c r="AO16023" s="6"/>
      <c r="AP16023" s="6"/>
      <c r="AQ16023" s="6"/>
      <c r="AR16023" s="6"/>
      <c r="AS16023" s="6"/>
      <c r="AT16023" s="6"/>
      <c r="AU16023" s="6"/>
      <c r="AV16023" s="6"/>
      <c r="AW16023" s="6"/>
      <c r="AX16023" s="6"/>
      <c r="AY16023" s="6"/>
      <c r="AZ16023" s="6"/>
      <c r="BA16023" s="6"/>
      <c r="BB16023" s="6"/>
      <c r="BC16023" s="6"/>
      <c r="BD16023" s="6"/>
      <c r="BE16023" s="6"/>
      <c r="BF16023" s="6"/>
      <c r="BG16023" s="6"/>
    </row>
    <row r="16024" spans="34:59" x14ac:dyDescent="0.25">
      <c r="AH16024" s="10"/>
      <c r="AI16024" s="6"/>
      <c r="AJ16024" s="10"/>
      <c r="AK16024" s="10"/>
      <c r="AL16024" s="10"/>
      <c r="AM16024" s="10"/>
      <c r="AN16024" s="10"/>
      <c r="AO16024" s="10"/>
      <c r="AP16024" s="10"/>
      <c r="AQ16024" s="10"/>
      <c r="AR16024" s="10"/>
      <c r="AS16024" s="10"/>
      <c r="AT16024" s="10"/>
      <c r="AU16024" s="10"/>
      <c r="AV16024" s="10"/>
      <c r="AW16024" s="10"/>
      <c r="AX16024" s="10"/>
      <c r="AY16024" s="10"/>
      <c r="AZ16024" s="10"/>
      <c r="BA16024" s="10"/>
      <c r="BB16024" s="10"/>
      <c r="BC16024" s="10"/>
      <c r="BD16024" s="10"/>
      <c r="BE16024" s="10"/>
      <c r="BF16024" s="10"/>
      <c r="BG16024" s="6"/>
    </row>
    <row r="16025" spans="34:59" x14ac:dyDescent="0.25">
      <c r="AH16025" s="6"/>
      <c r="AI16025" s="6"/>
      <c r="AJ16025" s="6"/>
      <c r="AK16025" s="6"/>
      <c r="AL16025" s="6"/>
      <c r="AM16025" s="6"/>
      <c r="AN16025" s="6"/>
      <c r="AO16025" s="6"/>
      <c r="AP16025" s="6"/>
      <c r="AQ16025" s="6"/>
      <c r="AR16025" s="6"/>
      <c r="AS16025" s="6"/>
      <c r="AT16025" s="6"/>
      <c r="AU16025" s="6"/>
      <c r="AV16025" s="6"/>
      <c r="AW16025" s="6"/>
      <c r="AX16025" s="6"/>
      <c r="AY16025" s="6"/>
      <c r="AZ16025" s="6"/>
      <c r="BA16025" s="6"/>
      <c r="BB16025" s="6"/>
      <c r="BC16025" s="6"/>
      <c r="BD16025" s="6"/>
      <c r="BE16025" s="6"/>
      <c r="BF16025" s="6"/>
      <c r="BG16025" s="10"/>
    </row>
    <row r="16026" spans="34:59" x14ac:dyDescent="0.25">
      <c r="AH16026" s="10"/>
      <c r="AI16026" s="6"/>
    </row>
    <row r="16027" spans="34:59" x14ac:dyDescent="0.25">
      <c r="AH16027" s="6"/>
      <c r="AI16027" s="6"/>
      <c r="AJ16027" s="6"/>
      <c r="AK16027" s="6"/>
      <c r="AL16027" s="6"/>
      <c r="AM16027" s="6"/>
      <c r="AN16027" s="6"/>
      <c r="AO16027" s="6"/>
      <c r="AP16027" s="6"/>
      <c r="AQ16027" s="6"/>
      <c r="AR16027" s="6"/>
      <c r="AS16027" s="6"/>
      <c r="AT16027" s="6"/>
      <c r="AU16027" s="6"/>
      <c r="AV16027" s="6"/>
      <c r="AW16027" s="6"/>
      <c r="AX16027" s="6"/>
      <c r="AY16027" s="6"/>
      <c r="AZ16027" s="6"/>
      <c r="BA16027" s="6"/>
      <c r="BB16027" s="6"/>
      <c r="BC16027" s="6"/>
      <c r="BD16027" s="6"/>
      <c r="BE16027" s="6"/>
      <c r="BF16027" s="6"/>
      <c r="BG16027" s="6"/>
    </row>
    <row r="16028" spans="34:59" x14ac:dyDescent="0.25">
      <c r="AH16028" s="10"/>
      <c r="AI16028" s="6"/>
      <c r="AJ16028" s="10"/>
      <c r="AK16028" s="10"/>
      <c r="AL16028" s="10"/>
      <c r="AM16028" s="10"/>
      <c r="AN16028" s="10"/>
      <c r="AO16028" s="10"/>
      <c r="AP16028" s="10"/>
      <c r="AQ16028" s="10"/>
      <c r="AR16028" s="10"/>
      <c r="AS16028" s="10"/>
      <c r="AT16028" s="10"/>
      <c r="AU16028" s="10"/>
      <c r="AV16028" s="10"/>
      <c r="AW16028" s="10"/>
      <c r="AX16028" s="10"/>
      <c r="AY16028" s="10"/>
      <c r="AZ16028" s="10"/>
      <c r="BA16028" s="10"/>
      <c r="BB16028" s="10"/>
      <c r="BC16028" s="10"/>
      <c r="BD16028" s="10"/>
      <c r="BE16028" s="10"/>
      <c r="BF16028" s="10"/>
      <c r="BG16028" s="6"/>
    </row>
    <row r="16029" spans="34:59" x14ac:dyDescent="0.25">
      <c r="AH16029" s="6"/>
      <c r="AI16029" s="6"/>
      <c r="AJ16029" s="6"/>
      <c r="AK16029" s="6"/>
      <c r="AL16029" s="6"/>
      <c r="AM16029" s="6"/>
      <c r="AN16029" s="6"/>
      <c r="AO16029" s="6"/>
      <c r="AP16029" s="6"/>
      <c r="AQ16029" s="6"/>
      <c r="AR16029" s="6"/>
      <c r="AS16029" s="6"/>
      <c r="AT16029" s="6"/>
      <c r="AU16029" s="6"/>
      <c r="AV16029" s="6"/>
      <c r="AW16029" s="6"/>
      <c r="AX16029" s="6"/>
      <c r="AY16029" s="6"/>
      <c r="AZ16029" s="6"/>
      <c r="BA16029" s="6"/>
      <c r="BB16029" s="6"/>
      <c r="BC16029" s="6"/>
      <c r="BD16029" s="6"/>
      <c r="BE16029" s="6"/>
      <c r="BF16029" s="6"/>
      <c r="BG16029" s="10"/>
    </row>
    <row r="16030" spans="34:59" x14ac:dyDescent="0.25">
      <c r="AH16030" s="10"/>
      <c r="AI16030" s="6"/>
    </row>
    <row r="16031" spans="34:59" x14ac:dyDescent="0.25">
      <c r="AH16031" s="6"/>
      <c r="AI16031" s="6"/>
      <c r="AJ16031" s="6"/>
      <c r="AK16031" s="6"/>
      <c r="AL16031" s="6"/>
      <c r="AM16031" s="6"/>
      <c r="AN16031" s="6"/>
      <c r="AO16031" s="6"/>
      <c r="AP16031" s="6"/>
      <c r="AQ16031" s="6"/>
      <c r="AR16031" s="6"/>
      <c r="AS16031" s="6"/>
      <c r="AT16031" s="6"/>
      <c r="AU16031" s="6"/>
      <c r="AV16031" s="6"/>
      <c r="AW16031" s="6"/>
      <c r="AX16031" s="6"/>
      <c r="AY16031" s="6"/>
      <c r="AZ16031" s="6"/>
      <c r="BA16031" s="6"/>
      <c r="BB16031" s="6"/>
      <c r="BC16031" s="6"/>
      <c r="BD16031" s="6"/>
      <c r="BE16031" s="6"/>
      <c r="BF16031" s="6"/>
      <c r="BG16031" s="6"/>
    </row>
    <row r="16032" spans="34:59" x14ac:dyDescent="0.25">
      <c r="AH16032" s="10"/>
      <c r="AI16032" s="6"/>
      <c r="AJ16032" s="10"/>
      <c r="AK16032" s="10"/>
      <c r="AL16032" s="10"/>
      <c r="AM16032" s="10"/>
      <c r="AN16032" s="10"/>
      <c r="AO16032" s="10"/>
      <c r="AP16032" s="10"/>
      <c r="AQ16032" s="10"/>
      <c r="AR16032" s="10"/>
      <c r="AS16032" s="10"/>
      <c r="AT16032" s="10"/>
      <c r="AU16032" s="10"/>
      <c r="AV16032" s="10"/>
      <c r="AW16032" s="10"/>
      <c r="AX16032" s="10"/>
      <c r="AY16032" s="10"/>
      <c r="AZ16032" s="10"/>
      <c r="BA16032" s="10"/>
      <c r="BB16032" s="10"/>
      <c r="BC16032" s="10"/>
      <c r="BD16032" s="10"/>
      <c r="BE16032" s="10"/>
      <c r="BF16032" s="10"/>
      <c r="BG16032" s="6"/>
    </row>
    <row r="16033" spans="34:59" x14ac:dyDescent="0.25">
      <c r="AH16033" s="6"/>
      <c r="AI16033" s="6"/>
      <c r="AJ16033" s="6"/>
      <c r="AK16033" s="6"/>
      <c r="AL16033" s="6"/>
      <c r="AM16033" s="6"/>
      <c r="AN16033" s="6"/>
      <c r="AO16033" s="6"/>
      <c r="AP16033" s="6"/>
      <c r="AQ16033" s="6"/>
      <c r="AR16033" s="6"/>
      <c r="AS16033" s="6"/>
      <c r="AT16033" s="6"/>
      <c r="AU16033" s="6"/>
      <c r="AV16033" s="6"/>
      <c r="AW16033" s="6"/>
      <c r="AX16033" s="6"/>
      <c r="AY16033" s="6"/>
      <c r="AZ16033" s="6"/>
      <c r="BA16033" s="6"/>
      <c r="BB16033" s="6"/>
      <c r="BC16033" s="6"/>
      <c r="BD16033" s="6"/>
      <c r="BE16033" s="6"/>
      <c r="BF16033" s="6"/>
      <c r="BG16033" s="10"/>
    </row>
    <row r="16034" spans="34:59" x14ac:dyDescent="0.25">
      <c r="AH16034" s="10"/>
      <c r="AI16034" s="6"/>
    </row>
    <row r="16035" spans="34:59" x14ac:dyDescent="0.25">
      <c r="AH16035" s="6"/>
      <c r="AI16035" s="6"/>
      <c r="AJ16035" s="6"/>
      <c r="AK16035" s="6"/>
      <c r="AL16035" s="6"/>
      <c r="AM16035" s="6"/>
      <c r="AN16035" s="6"/>
      <c r="AO16035" s="6"/>
      <c r="AP16035" s="6"/>
      <c r="AQ16035" s="6"/>
      <c r="AR16035" s="6"/>
      <c r="AS16035" s="6"/>
      <c r="AT16035" s="6"/>
      <c r="AU16035" s="6"/>
      <c r="AV16035" s="6"/>
      <c r="AW16035" s="6"/>
      <c r="AX16035" s="6"/>
      <c r="AY16035" s="6"/>
      <c r="AZ16035" s="6"/>
      <c r="BA16035" s="6"/>
      <c r="BB16035" s="6"/>
      <c r="BC16035" s="6"/>
      <c r="BD16035" s="6"/>
      <c r="BE16035" s="6"/>
      <c r="BF16035" s="6"/>
      <c r="BG16035" s="6"/>
    </row>
    <row r="16036" spans="34:59" x14ac:dyDescent="0.25">
      <c r="AH16036" s="10"/>
      <c r="AI16036" s="6"/>
      <c r="AJ16036" s="10"/>
      <c r="AK16036" s="10"/>
      <c r="AL16036" s="10"/>
      <c r="AM16036" s="10"/>
      <c r="AN16036" s="10"/>
      <c r="AO16036" s="10"/>
      <c r="AP16036" s="10"/>
      <c r="AQ16036" s="10"/>
      <c r="AR16036" s="10"/>
      <c r="AS16036" s="10"/>
      <c r="AT16036" s="10"/>
      <c r="AU16036" s="10"/>
      <c r="AV16036" s="10"/>
      <c r="AW16036" s="10"/>
      <c r="AX16036" s="10"/>
      <c r="AY16036" s="10"/>
      <c r="AZ16036" s="10"/>
      <c r="BA16036" s="10"/>
      <c r="BB16036" s="10"/>
      <c r="BC16036" s="10"/>
      <c r="BD16036" s="10"/>
      <c r="BE16036" s="10"/>
      <c r="BF16036" s="10"/>
      <c r="BG16036" s="6"/>
    </row>
    <row r="16038" spans="34:59" x14ac:dyDescent="0.25">
      <c r="AH16038" s="10"/>
      <c r="AI16038" s="6"/>
    </row>
    <row r="16039" spans="34:59" x14ac:dyDescent="0.25">
      <c r="AH16039" s="6"/>
      <c r="AI16039" s="6"/>
      <c r="AJ16039" s="6"/>
      <c r="AK16039" s="6"/>
      <c r="AL16039" s="6"/>
      <c r="AM16039" s="6"/>
      <c r="AN16039" s="6"/>
      <c r="AO16039" s="6"/>
      <c r="AP16039" s="6"/>
      <c r="AQ16039" s="6"/>
      <c r="AR16039" s="6"/>
      <c r="AS16039" s="6"/>
      <c r="AT16039" s="6"/>
      <c r="AU16039" s="6"/>
      <c r="AV16039" s="6"/>
      <c r="AW16039" s="6"/>
      <c r="AX16039" s="6"/>
      <c r="AY16039" s="6"/>
      <c r="AZ16039" s="6"/>
      <c r="BA16039" s="6"/>
      <c r="BB16039" s="6"/>
      <c r="BC16039" s="6"/>
      <c r="BD16039" s="6"/>
      <c r="BE16039" s="6"/>
      <c r="BF16039" s="6"/>
      <c r="BG16039" s="6"/>
    </row>
    <row r="16040" spans="34:59" x14ac:dyDescent="0.25">
      <c r="AH16040" s="10"/>
      <c r="AI16040" s="6"/>
      <c r="AJ16040" s="10"/>
      <c r="AK16040" s="10"/>
      <c r="AL16040" s="10"/>
      <c r="AM16040" s="10"/>
      <c r="AN16040" s="10"/>
      <c r="AO16040" s="10"/>
      <c r="AP16040" s="10"/>
      <c r="AQ16040" s="10"/>
      <c r="AR16040" s="10"/>
      <c r="AS16040" s="10"/>
      <c r="AT16040" s="10"/>
      <c r="AU16040" s="10"/>
      <c r="AV16040" s="10"/>
      <c r="AW16040" s="10"/>
      <c r="AX16040" s="10"/>
      <c r="AY16040" s="10"/>
      <c r="AZ16040" s="10"/>
      <c r="BA16040" s="10"/>
      <c r="BB16040" s="10"/>
      <c r="BC16040" s="10"/>
      <c r="BD16040" s="10"/>
      <c r="BE16040" s="10"/>
      <c r="BF16040" s="10"/>
      <c r="BG16040" s="6"/>
    </row>
    <row r="16041" spans="34:59" x14ac:dyDescent="0.25">
      <c r="AH16041" s="6"/>
      <c r="AI16041" s="6"/>
      <c r="AJ16041" s="6"/>
      <c r="AK16041" s="6"/>
      <c r="AL16041" s="6"/>
      <c r="AM16041" s="6"/>
      <c r="AN16041" s="6"/>
      <c r="AO16041" s="6"/>
      <c r="AP16041" s="6"/>
      <c r="AQ16041" s="6"/>
      <c r="AR16041" s="6"/>
      <c r="AS16041" s="6"/>
      <c r="AT16041" s="6"/>
      <c r="AU16041" s="6"/>
      <c r="AV16041" s="6"/>
      <c r="AW16041" s="6"/>
      <c r="AX16041" s="6"/>
      <c r="AY16041" s="6"/>
      <c r="AZ16041" s="6"/>
      <c r="BA16041" s="6"/>
      <c r="BB16041" s="6"/>
      <c r="BC16041" s="6"/>
      <c r="BD16041" s="6"/>
      <c r="BE16041" s="6"/>
      <c r="BF16041" s="6"/>
      <c r="BG16041" s="10"/>
    </row>
    <row r="16042" spans="34:59" x14ac:dyDescent="0.25">
      <c r="AH16042" s="10"/>
      <c r="AI16042" s="6"/>
    </row>
    <row r="16043" spans="34:59" x14ac:dyDescent="0.25">
      <c r="AH16043" s="6"/>
      <c r="AI16043" s="6"/>
      <c r="AJ16043" s="6"/>
      <c r="AK16043" s="6"/>
      <c r="AL16043" s="6"/>
      <c r="AM16043" s="6"/>
      <c r="AN16043" s="6"/>
      <c r="AO16043" s="6"/>
      <c r="AP16043" s="6"/>
      <c r="AQ16043" s="6"/>
      <c r="AR16043" s="6"/>
      <c r="AS16043" s="6"/>
      <c r="AT16043" s="6"/>
      <c r="AU16043" s="6"/>
      <c r="AV16043" s="6"/>
      <c r="AW16043" s="6"/>
      <c r="AX16043" s="6"/>
      <c r="AY16043" s="6"/>
      <c r="AZ16043" s="6"/>
      <c r="BA16043" s="6"/>
      <c r="BB16043" s="6"/>
      <c r="BC16043" s="6"/>
      <c r="BD16043" s="6"/>
      <c r="BE16043" s="6"/>
      <c r="BF16043" s="6"/>
      <c r="BG16043" s="6"/>
    </row>
    <row r="16044" spans="34:59" x14ac:dyDescent="0.25">
      <c r="AH16044" s="10"/>
      <c r="AI16044" s="6"/>
      <c r="AJ16044" s="10"/>
      <c r="AK16044" s="10"/>
      <c r="AL16044" s="10"/>
      <c r="AM16044" s="10"/>
      <c r="AN16044" s="10"/>
      <c r="AO16044" s="10"/>
      <c r="AP16044" s="10"/>
      <c r="AQ16044" s="10"/>
      <c r="AR16044" s="10"/>
      <c r="AS16044" s="10"/>
      <c r="AT16044" s="10"/>
      <c r="AU16044" s="10"/>
      <c r="AV16044" s="10"/>
      <c r="AW16044" s="10"/>
      <c r="AX16044" s="10"/>
      <c r="AY16044" s="10"/>
      <c r="AZ16044" s="10"/>
      <c r="BA16044" s="10"/>
      <c r="BB16044" s="10"/>
      <c r="BC16044" s="10"/>
      <c r="BD16044" s="10"/>
      <c r="BE16044" s="10"/>
      <c r="BF16044" s="10"/>
      <c r="BG16044" s="6"/>
    </row>
    <row r="16045" spans="34:59" x14ac:dyDescent="0.25">
      <c r="AH16045" s="6"/>
      <c r="AI16045" s="6"/>
      <c r="AJ16045" s="6"/>
      <c r="AK16045" s="6"/>
      <c r="AL16045" s="6"/>
      <c r="AM16045" s="6"/>
      <c r="AN16045" s="6"/>
      <c r="AO16045" s="6"/>
      <c r="AP16045" s="6"/>
      <c r="AQ16045" s="6"/>
      <c r="AR16045" s="6"/>
      <c r="AS16045" s="6"/>
      <c r="AT16045" s="6"/>
      <c r="AU16045" s="6"/>
      <c r="AV16045" s="6"/>
      <c r="AW16045" s="6"/>
      <c r="AX16045" s="6"/>
      <c r="AY16045" s="6"/>
      <c r="AZ16045" s="6"/>
      <c r="BA16045" s="6"/>
      <c r="BB16045" s="6"/>
      <c r="BC16045" s="6"/>
      <c r="BD16045" s="6"/>
      <c r="BE16045" s="6"/>
      <c r="BF16045" s="6"/>
      <c r="BG16045" s="10"/>
    </row>
    <row r="16046" spans="34:59" x14ac:dyDescent="0.25">
      <c r="AH16046" s="10"/>
      <c r="AI16046" s="6"/>
    </row>
    <row r="16047" spans="34:59" x14ac:dyDescent="0.25">
      <c r="AH16047" s="6"/>
      <c r="AI16047" s="6"/>
      <c r="AJ16047" s="6"/>
      <c r="AK16047" s="6"/>
      <c r="AL16047" s="6"/>
      <c r="AM16047" s="6"/>
      <c r="AN16047" s="6"/>
      <c r="AO16047" s="6"/>
      <c r="AP16047" s="6"/>
      <c r="AQ16047" s="6"/>
      <c r="AR16047" s="6"/>
      <c r="AS16047" s="6"/>
      <c r="AT16047" s="6"/>
      <c r="AU16047" s="6"/>
      <c r="AV16047" s="6"/>
      <c r="AW16047" s="6"/>
      <c r="AX16047" s="6"/>
      <c r="AY16047" s="6"/>
      <c r="AZ16047" s="6"/>
      <c r="BA16047" s="6"/>
      <c r="BB16047" s="6"/>
      <c r="BC16047" s="6"/>
      <c r="BD16047" s="6"/>
      <c r="BE16047" s="6"/>
      <c r="BF16047" s="6"/>
      <c r="BG16047" s="6"/>
    </row>
    <row r="16048" spans="34:59" x14ac:dyDescent="0.25">
      <c r="AH16048" s="10"/>
      <c r="AI16048" s="6"/>
      <c r="AJ16048" s="10"/>
      <c r="AK16048" s="10"/>
      <c r="AL16048" s="10"/>
      <c r="AM16048" s="10"/>
      <c r="AN16048" s="10"/>
      <c r="AO16048" s="10"/>
      <c r="AP16048" s="10"/>
      <c r="AQ16048" s="10"/>
      <c r="AR16048" s="10"/>
      <c r="AS16048" s="10"/>
      <c r="AT16048" s="10"/>
      <c r="AU16048" s="10"/>
      <c r="AV16048" s="10"/>
      <c r="AW16048" s="10"/>
      <c r="AX16048" s="10"/>
      <c r="AY16048" s="10"/>
      <c r="AZ16048" s="10"/>
      <c r="BA16048" s="10"/>
      <c r="BB16048" s="10"/>
      <c r="BC16048" s="10"/>
      <c r="BD16048" s="10"/>
      <c r="BE16048" s="10"/>
      <c r="BF16048" s="10"/>
      <c r="BG16048" s="6"/>
    </row>
    <row r="16049" spans="34:59" x14ac:dyDescent="0.25">
      <c r="AH16049" s="6"/>
      <c r="AI16049" s="6"/>
      <c r="AJ16049" s="6"/>
      <c r="AK16049" s="6"/>
      <c r="AL16049" s="6"/>
      <c r="AM16049" s="6"/>
      <c r="AN16049" s="6"/>
      <c r="AO16049" s="6"/>
      <c r="AP16049" s="6"/>
      <c r="AQ16049" s="6"/>
      <c r="AR16049" s="6"/>
      <c r="AS16049" s="6"/>
      <c r="AT16049" s="6"/>
      <c r="AU16049" s="6"/>
      <c r="AV16049" s="6"/>
      <c r="AW16049" s="6"/>
      <c r="AX16049" s="6"/>
      <c r="AY16049" s="6"/>
      <c r="AZ16049" s="6"/>
      <c r="BA16049" s="6"/>
      <c r="BB16049" s="6"/>
      <c r="BC16049" s="6"/>
      <c r="BD16049" s="6"/>
      <c r="BE16049" s="6"/>
      <c r="BF16049" s="6"/>
      <c r="BG16049" s="10"/>
    </row>
    <row r="16050" spans="34:59" x14ac:dyDescent="0.25">
      <c r="AH16050" s="10"/>
      <c r="AI16050" s="6"/>
    </row>
    <row r="16051" spans="34:59" x14ac:dyDescent="0.25">
      <c r="AH16051" s="6"/>
      <c r="AI16051" s="6"/>
      <c r="AJ16051" s="6"/>
      <c r="AK16051" s="6"/>
      <c r="AL16051" s="6"/>
      <c r="AM16051" s="6"/>
      <c r="AN16051" s="6"/>
      <c r="AO16051" s="6"/>
      <c r="AP16051" s="6"/>
      <c r="AQ16051" s="6"/>
      <c r="AR16051" s="6"/>
      <c r="AS16051" s="6"/>
      <c r="AT16051" s="6"/>
      <c r="AU16051" s="6"/>
      <c r="AV16051" s="6"/>
      <c r="AW16051" s="6"/>
      <c r="AX16051" s="6"/>
      <c r="AY16051" s="6"/>
      <c r="AZ16051" s="6"/>
      <c r="BA16051" s="6"/>
      <c r="BB16051" s="6"/>
      <c r="BC16051" s="6"/>
      <c r="BD16051" s="6"/>
      <c r="BE16051" s="6"/>
      <c r="BF16051" s="6"/>
      <c r="BG16051" s="6"/>
    </row>
    <row r="16052" spans="34:59" x14ac:dyDescent="0.25">
      <c r="AH16052" s="10"/>
      <c r="AI16052" s="6"/>
      <c r="AJ16052" s="10"/>
      <c r="AK16052" s="10"/>
      <c r="AL16052" s="10"/>
      <c r="AM16052" s="10"/>
      <c r="AN16052" s="10"/>
      <c r="AO16052" s="10"/>
      <c r="AP16052" s="10"/>
      <c r="AQ16052" s="10"/>
      <c r="AR16052" s="10"/>
      <c r="AS16052" s="10"/>
      <c r="AT16052" s="10"/>
      <c r="AU16052" s="10"/>
      <c r="AV16052" s="10"/>
      <c r="AW16052" s="10"/>
      <c r="AX16052" s="10"/>
      <c r="AY16052" s="10"/>
      <c r="AZ16052" s="10"/>
      <c r="BA16052" s="10"/>
      <c r="BB16052" s="10"/>
      <c r="BC16052" s="10"/>
      <c r="BD16052" s="10"/>
      <c r="BE16052" s="10"/>
      <c r="BF16052" s="10"/>
      <c r="BG16052" s="6"/>
    </row>
    <row r="16054" spans="34:59" x14ac:dyDescent="0.25">
      <c r="AH16054" s="10"/>
      <c r="AI16054" s="6"/>
    </row>
    <row r="16055" spans="34:59" x14ac:dyDescent="0.25">
      <c r="AH16055" s="6"/>
      <c r="AI16055" s="6"/>
      <c r="AJ16055" s="6"/>
      <c r="AK16055" s="6"/>
      <c r="AL16055" s="6"/>
      <c r="AM16055" s="6"/>
      <c r="AN16055" s="6"/>
      <c r="AO16055" s="6"/>
      <c r="AP16055" s="6"/>
      <c r="AQ16055" s="6"/>
      <c r="AR16055" s="6"/>
      <c r="AS16055" s="6"/>
      <c r="AT16055" s="6"/>
      <c r="AU16055" s="6"/>
      <c r="AV16055" s="6"/>
      <c r="AW16055" s="6"/>
      <c r="AX16055" s="6"/>
      <c r="AY16055" s="6"/>
      <c r="AZ16055" s="6"/>
      <c r="BA16055" s="6"/>
      <c r="BB16055" s="6"/>
      <c r="BC16055" s="6"/>
      <c r="BD16055" s="6"/>
      <c r="BE16055" s="6"/>
      <c r="BF16055" s="6"/>
      <c r="BG16055" s="6"/>
    </row>
    <row r="16056" spans="34:59" x14ac:dyDescent="0.25">
      <c r="AH16056" s="10"/>
      <c r="AI16056" s="6"/>
      <c r="AJ16056" s="10"/>
      <c r="AK16056" s="10"/>
      <c r="AL16056" s="10"/>
      <c r="AM16056" s="10"/>
      <c r="AN16056" s="10"/>
      <c r="AO16056" s="10"/>
      <c r="AP16056" s="10"/>
      <c r="AQ16056" s="10"/>
      <c r="AR16056" s="10"/>
      <c r="AS16056" s="10"/>
      <c r="AT16056" s="10"/>
      <c r="AU16056" s="10"/>
      <c r="AV16056" s="10"/>
      <c r="AW16056" s="10"/>
      <c r="AX16056" s="10"/>
      <c r="AY16056" s="10"/>
      <c r="AZ16056" s="10"/>
      <c r="BA16056" s="10"/>
      <c r="BB16056" s="10"/>
      <c r="BC16056" s="10"/>
      <c r="BD16056" s="10"/>
      <c r="BE16056" s="10"/>
      <c r="BF16056" s="10"/>
      <c r="BG16056" s="6"/>
    </row>
    <row r="16057" spans="34:59" x14ac:dyDescent="0.25">
      <c r="AH16057" s="6"/>
      <c r="AI16057" s="6"/>
      <c r="AJ16057" s="6"/>
      <c r="AK16057" s="6"/>
      <c r="AL16057" s="6"/>
      <c r="AM16057" s="6"/>
      <c r="AN16057" s="6"/>
      <c r="AO16057" s="6"/>
      <c r="AP16057" s="6"/>
      <c r="AQ16057" s="6"/>
      <c r="AR16057" s="6"/>
      <c r="AS16057" s="6"/>
      <c r="AT16057" s="6"/>
      <c r="AU16057" s="6"/>
      <c r="AV16057" s="6"/>
      <c r="AW16057" s="6"/>
      <c r="AX16057" s="6"/>
      <c r="AY16057" s="6"/>
      <c r="AZ16057" s="6"/>
      <c r="BA16057" s="6"/>
      <c r="BB16057" s="6"/>
      <c r="BC16057" s="6"/>
      <c r="BD16057" s="6"/>
      <c r="BE16057" s="6"/>
      <c r="BF16057" s="6"/>
      <c r="BG16057" s="10"/>
    </row>
    <row r="16058" spans="34:59" x14ac:dyDescent="0.25">
      <c r="AH16058" s="10"/>
      <c r="AI16058" s="6"/>
    </row>
    <row r="16059" spans="34:59" x14ac:dyDescent="0.25">
      <c r="AH16059" s="6"/>
      <c r="AI16059" s="6"/>
      <c r="AJ16059" s="6"/>
      <c r="AK16059" s="6"/>
      <c r="AL16059" s="6"/>
      <c r="AM16059" s="6"/>
      <c r="AN16059" s="6"/>
      <c r="AO16059" s="6"/>
      <c r="AP16059" s="6"/>
      <c r="AQ16059" s="6"/>
      <c r="AR16059" s="6"/>
      <c r="AS16059" s="6"/>
      <c r="AT16059" s="6"/>
      <c r="AU16059" s="6"/>
      <c r="AV16059" s="6"/>
      <c r="AW16059" s="6"/>
      <c r="AX16059" s="6"/>
      <c r="AY16059" s="6"/>
      <c r="AZ16059" s="6"/>
      <c r="BA16059" s="6"/>
      <c r="BB16059" s="6"/>
      <c r="BC16059" s="6"/>
      <c r="BD16059" s="6"/>
      <c r="BE16059" s="6"/>
      <c r="BF16059" s="6"/>
      <c r="BG16059" s="6"/>
    </row>
    <row r="16060" spans="34:59" x14ac:dyDescent="0.25">
      <c r="AH16060" s="10"/>
      <c r="AI16060" s="6"/>
      <c r="AJ16060" s="10"/>
      <c r="AK16060" s="10"/>
      <c r="AL16060" s="10"/>
      <c r="AM16060" s="10"/>
      <c r="AN16060" s="10"/>
      <c r="AO16060" s="10"/>
      <c r="AP16060" s="10"/>
      <c r="AQ16060" s="10"/>
      <c r="AR16060" s="10"/>
      <c r="AS16060" s="10"/>
      <c r="AT16060" s="10"/>
      <c r="AU16060" s="10"/>
      <c r="AV16060" s="10"/>
      <c r="AW16060" s="10"/>
      <c r="AX16060" s="10"/>
      <c r="AY16060" s="10"/>
      <c r="AZ16060" s="10"/>
      <c r="BA16060" s="10"/>
      <c r="BB16060" s="10"/>
      <c r="BC16060" s="10"/>
      <c r="BD16060" s="10"/>
      <c r="BE16060" s="10"/>
      <c r="BF16060" s="10"/>
      <c r="BG16060" s="6"/>
    </row>
    <row r="16061" spans="34:59" x14ac:dyDescent="0.25">
      <c r="AH16061" s="6"/>
      <c r="AI16061" s="6"/>
      <c r="AJ16061" s="6"/>
      <c r="AK16061" s="6"/>
      <c r="AL16061" s="6"/>
      <c r="AM16061" s="6"/>
      <c r="AN16061" s="6"/>
      <c r="AO16061" s="6"/>
      <c r="AP16061" s="6"/>
      <c r="AQ16061" s="6"/>
      <c r="AR16061" s="6"/>
      <c r="AS16061" s="6"/>
      <c r="AT16061" s="6"/>
      <c r="AU16061" s="6"/>
      <c r="AV16061" s="6"/>
      <c r="AW16061" s="6"/>
      <c r="AX16061" s="6"/>
      <c r="AY16061" s="6"/>
      <c r="AZ16061" s="6"/>
      <c r="BA16061" s="6"/>
      <c r="BB16061" s="6"/>
      <c r="BC16061" s="6"/>
      <c r="BD16061" s="6"/>
      <c r="BE16061" s="6"/>
      <c r="BF16061" s="6"/>
      <c r="BG16061" s="10"/>
    </row>
    <row r="16062" spans="34:59" x14ac:dyDescent="0.25">
      <c r="AH16062" s="10"/>
      <c r="AI16062" s="6"/>
    </row>
    <row r="16063" spans="34:59" x14ac:dyDescent="0.25">
      <c r="AH16063" s="6"/>
      <c r="AI16063" s="6"/>
      <c r="AJ16063" s="6"/>
      <c r="AK16063" s="6"/>
      <c r="AL16063" s="6"/>
      <c r="AM16063" s="6"/>
      <c r="AN16063" s="6"/>
      <c r="AO16063" s="6"/>
      <c r="AP16063" s="6"/>
      <c r="AQ16063" s="6"/>
      <c r="AR16063" s="6"/>
      <c r="AS16063" s="6"/>
      <c r="AT16063" s="6"/>
      <c r="AU16063" s="6"/>
      <c r="AV16063" s="6"/>
      <c r="AW16063" s="6"/>
      <c r="AX16063" s="6"/>
      <c r="AY16063" s="6"/>
      <c r="AZ16063" s="6"/>
      <c r="BA16063" s="6"/>
      <c r="BB16063" s="6"/>
      <c r="BC16063" s="6"/>
      <c r="BD16063" s="6"/>
      <c r="BE16063" s="6"/>
      <c r="BF16063" s="6"/>
      <c r="BG16063" s="6"/>
    </row>
    <row r="16064" spans="34:59" x14ac:dyDescent="0.25">
      <c r="AH16064" s="10"/>
      <c r="AI16064" s="6"/>
      <c r="AJ16064" s="10"/>
      <c r="AK16064" s="10"/>
      <c r="AL16064" s="10"/>
      <c r="AM16064" s="10"/>
      <c r="AN16064" s="10"/>
      <c r="AO16064" s="10"/>
      <c r="AP16064" s="10"/>
      <c r="AQ16064" s="10"/>
      <c r="AR16064" s="10"/>
      <c r="AS16064" s="10"/>
      <c r="AT16064" s="10"/>
      <c r="AU16064" s="10"/>
      <c r="AV16064" s="10"/>
      <c r="AW16064" s="10"/>
      <c r="AX16064" s="10"/>
      <c r="AY16064" s="10"/>
      <c r="AZ16064" s="10"/>
      <c r="BA16064" s="10"/>
      <c r="BB16064" s="10"/>
      <c r="BC16064" s="10"/>
      <c r="BD16064" s="10"/>
      <c r="BE16064" s="10"/>
      <c r="BF16064" s="10"/>
      <c r="BG16064" s="6"/>
    </row>
    <row r="16065" spans="34:59" x14ac:dyDescent="0.25">
      <c r="AH16065" s="6"/>
      <c r="AI16065" s="6"/>
      <c r="AJ16065" s="6"/>
      <c r="AK16065" s="6"/>
      <c r="AL16065" s="6"/>
      <c r="AM16065" s="6"/>
      <c r="AN16065" s="6"/>
      <c r="AO16065" s="6"/>
      <c r="AP16065" s="6"/>
      <c r="AQ16065" s="6"/>
      <c r="AR16065" s="6"/>
      <c r="AS16065" s="6"/>
      <c r="AT16065" s="6"/>
      <c r="AU16065" s="6"/>
      <c r="AV16065" s="6"/>
      <c r="AW16065" s="6"/>
      <c r="AX16065" s="6"/>
      <c r="AY16065" s="6"/>
      <c r="AZ16065" s="6"/>
      <c r="BA16065" s="6"/>
      <c r="BB16065" s="6"/>
      <c r="BC16065" s="6"/>
      <c r="BD16065" s="6"/>
      <c r="BE16065" s="6"/>
      <c r="BF16065" s="6"/>
      <c r="BG16065" s="10"/>
    </row>
    <row r="16066" spans="34:59" x14ac:dyDescent="0.25">
      <c r="AH16066" s="10"/>
      <c r="AI16066" s="6"/>
    </row>
    <row r="16067" spans="34:59" x14ac:dyDescent="0.25">
      <c r="AH16067" s="6"/>
      <c r="AI16067" s="6"/>
      <c r="AJ16067" s="6"/>
      <c r="AK16067" s="6"/>
      <c r="AL16067" s="6"/>
      <c r="AM16067" s="6"/>
      <c r="AN16067" s="6"/>
      <c r="AO16067" s="6"/>
      <c r="AP16067" s="6"/>
      <c r="AQ16067" s="6"/>
      <c r="AR16067" s="6"/>
      <c r="AS16067" s="6"/>
      <c r="AT16067" s="6"/>
      <c r="AU16067" s="6"/>
      <c r="AV16067" s="6"/>
      <c r="AW16067" s="6"/>
      <c r="AX16067" s="6"/>
      <c r="AY16067" s="6"/>
      <c r="AZ16067" s="6"/>
      <c r="BA16067" s="6"/>
      <c r="BB16067" s="6"/>
      <c r="BC16067" s="6"/>
      <c r="BD16067" s="6"/>
      <c r="BE16067" s="6"/>
      <c r="BF16067" s="6"/>
      <c r="BG16067" s="6"/>
    </row>
    <row r="16068" spans="34:59" x14ac:dyDescent="0.25">
      <c r="AH16068" s="10"/>
      <c r="AI16068" s="6"/>
      <c r="AJ16068" s="10"/>
      <c r="AK16068" s="10"/>
      <c r="AL16068" s="10"/>
      <c r="AM16068" s="10"/>
      <c r="AN16068" s="10"/>
      <c r="AO16068" s="10"/>
      <c r="AP16068" s="10"/>
      <c r="AQ16068" s="10"/>
      <c r="AR16068" s="10"/>
      <c r="AS16068" s="10"/>
      <c r="AT16068" s="10"/>
      <c r="AU16068" s="10"/>
      <c r="AV16068" s="10"/>
      <c r="AW16068" s="10"/>
      <c r="AX16068" s="10"/>
      <c r="AY16068" s="10"/>
      <c r="AZ16068" s="10"/>
      <c r="BA16068" s="10"/>
      <c r="BB16068" s="10"/>
      <c r="BC16068" s="10"/>
      <c r="BD16068" s="10"/>
      <c r="BE16068" s="10"/>
      <c r="BF16068" s="10"/>
      <c r="BG16068" s="6"/>
    </row>
    <row r="16070" spans="34:59" x14ac:dyDescent="0.25">
      <c r="AH16070" s="10"/>
      <c r="AI16070" s="6"/>
    </row>
    <row r="16071" spans="34:59" x14ac:dyDescent="0.25">
      <c r="AH16071" s="6"/>
      <c r="AI16071" s="6"/>
      <c r="AJ16071" s="6"/>
      <c r="AK16071" s="6"/>
      <c r="AL16071" s="6"/>
      <c r="AM16071" s="6"/>
      <c r="AN16071" s="6"/>
      <c r="AO16071" s="6"/>
      <c r="AP16071" s="6"/>
      <c r="AQ16071" s="6"/>
      <c r="AR16071" s="6"/>
      <c r="AS16071" s="6"/>
      <c r="AT16071" s="6"/>
      <c r="AU16071" s="6"/>
      <c r="AV16071" s="6"/>
      <c r="AW16071" s="6"/>
      <c r="AX16071" s="6"/>
      <c r="AY16071" s="6"/>
      <c r="AZ16071" s="6"/>
      <c r="BA16071" s="6"/>
      <c r="BB16071" s="6"/>
      <c r="BC16071" s="6"/>
      <c r="BD16071" s="6"/>
      <c r="BE16071" s="6"/>
      <c r="BF16071" s="6"/>
      <c r="BG16071" s="6"/>
    </row>
    <row r="16072" spans="34:59" x14ac:dyDescent="0.25">
      <c r="AH16072" s="10"/>
      <c r="AI16072" s="6"/>
      <c r="AJ16072" s="10"/>
      <c r="AK16072" s="10"/>
      <c r="AL16072" s="10"/>
      <c r="AM16072" s="10"/>
      <c r="AN16072" s="10"/>
      <c r="AO16072" s="10"/>
      <c r="AP16072" s="10"/>
      <c r="AQ16072" s="10"/>
      <c r="AR16072" s="10"/>
      <c r="AS16072" s="10"/>
      <c r="AT16072" s="10"/>
      <c r="AU16072" s="10"/>
      <c r="AV16072" s="10"/>
      <c r="AW16072" s="10"/>
      <c r="AX16072" s="10"/>
      <c r="AY16072" s="10"/>
      <c r="AZ16072" s="10"/>
      <c r="BA16072" s="10"/>
      <c r="BB16072" s="10"/>
      <c r="BC16072" s="10"/>
      <c r="BD16072" s="10"/>
      <c r="BE16072" s="10"/>
      <c r="BF16072" s="10"/>
      <c r="BG16072" s="6"/>
    </row>
    <row r="16073" spans="34:59" x14ac:dyDescent="0.25">
      <c r="AH16073" s="6"/>
      <c r="AI16073" s="6"/>
      <c r="AJ16073" s="6"/>
      <c r="AK16073" s="6"/>
      <c r="AL16073" s="6"/>
      <c r="AM16073" s="6"/>
      <c r="AN16073" s="6"/>
      <c r="AO16073" s="6"/>
      <c r="AP16073" s="6"/>
      <c r="AQ16073" s="6"/>
      <c r="AR16073" s="6"/>
      <c r="AS16073" s="6"/>
      <c r="AT16073" s="6"/>
      <c r="AU16073" s="6"/>
      <c r="AV16073" s="6"/>
      <c r="AW16073" s="6"/>
      <c r="AX16073" s="6"/>
      <c r="AY16073" s="6"/>
      <c r="AZ16073" s="6"/>
      <c r="BA16073" s="6"/>
      <c r="BB16073" s="6"/>
      <c r="BC16073" s="6"/>
      <c r="BD16073" s="6"/>
      <c r="BE16073" s="6"/>
      <c r="BF16073" s="6"/>
      <c r="BG16073" s="10"/>
    </row>
    <row r="16074" spans="34:59" x14ac:dyDescent="0.25">
      <c r="AH16074" s="10"/>
      <c r="AI16074" s="6"/>
    </row>
    <row r="16075" spans="34:59" x14ac:dyDescent="0.25">
      <c r="AH16075" s="6"/>
      <c r="AI16075" s="6"/>
      <c r="AJ16075" s="6"/>
      <c r="AK16075" s="6"/>
      <c r="AL16075" s="6"/>
      <c r="AM16075" s="6"/>
      <c r="AN16075" s="6"/>
      <c r="AO16075" s="6"/>
      <c r="AP16075" s="6"/>
      <c r="AQ16075" s="6"/>
      <c r="AR16075" s="6"/>
      <c r="AS16075" s="6"/>
      <c r="AT16075" s="6"/>
      <c r="AU16075" s="6"/>
      <c r="AV16075" s="6"/>
      <c r="AW16075" s="6"/>
      <c r="AX16075" s="6"/>
      <c r="AY16075" s="6"/>
      <c r="AZ16075" s="6"/>
      <c r="BA16075" s="6"/>
      <c r="BB16075" s="6"/>
      <c r="BC16075" s="6"/>
      <c r="BD16075" s="6"/>
      <c r="BE16075" s="6"/>
      <c r="BF16075" s="6"/>
      <c r="BG16075" s="6"/>
    </row>
    <row r="16076" spans="34:59" x14ac:dyDescent="0.25">
      <c r="AH16076" s="10"/>
      <c r="AI16076" s="6"/>
      <c r="AJ16076" s="10"/>
      <c r="AK16076" s="10"/>
      <c r="AL16076" s="10"/>
      <c r="AM16076" s="10"/>
      <c r="AN16076" s="10"/>
      <c r="AO16076" s="10"/>
      <c r="AP16076" s="10"/>
      <c r="AQ16076" s="10"/>
      <c r="AR16076" s="10"/>
      <c r="AS16076" s="10"/>
      <c r="AT16076" s="10"/>
      <c r="AU16076" s="10"/>
      <c r="AV16076" s="10"/>
      <c r="AW16076" s="10"/>
      <c r="AX16076" s="10"/>
      <c r="AY16076" s="10"/>
      <c r="AZ16076" s="10"/>
      <c r="BA16076" s="10"/>
      <c r="BB16076" s="10"/>
      <c r="BC16076" s="10"/>
      <c r="BD16076" s="10"/>
      <c r="BE16076" s="10"/>
      <c r="BF16076" s="10"/>
      <c r="BG16076" s="6"/>
    </row>
    <row r="16077" spans="34:59" x14ac:dyDescent="0.25">
      <c r="AH16077" s="6"/>
      <c r="AI16077" s="6"/>
      <c r="AJ16077" s="6"/>
      <c r="AK16077" s="6"/>
      <c r="AL16077" s="6"/>
      <c r="AM16077" s="6"/>
      <c r="AN16077" s="6"/>
      <c r="AO16077" s="6"/>
      <c r="AP16077" s="6"/>
      <c r="AQ16077" s="6"/>
      <c r="AR16077" s="6"/>
      <c r="AS16077" s="6"/>
      <c r="AT16077" s="6"/>
      <c r="AU16077" s="6"/>
      <c r="AV16077" s="6"/>
      <c r="AW16077" s="6"/>
      <c r="AX16077" s="6"/>
      <c r="AY16077" s="6"/>
      <c r="AZ16077" s="6"/>
      <c r="BA16077" s="6"/>
      <c r="BB16077" s="6"/>
      <c r="BC16077" s="6"/>
      <c r="BD16077" s="6"/>
      <c r="BE16077" s="6"/>
      <c r="BF16077" s="6"/>
      <c r="BG16077" s="10"/>
    </row>
    <row r="16078" spans="34:59" x14ac:dyDescent="0.25">
      <c r="AH16078" s="10"/>
      <c r="AI16078" s="6"/>
    </row>
    <row r="16079" spans="34:59" x14ac:dyDescent="0.25">
      <c r="AH16079" s="6"/>
      <c r="AI16079" s="6"/>
      <c r="AJ16079" s="6"/>
      <c r="AK16079" s="6"/>
      <c r="AL16079" s="6"/>
      <c r="AM16079" s="6"/>
      <c r="AN16079" s="6"/>
      <c r="AO16079" s="6"/>
      <c r="AP16079" s="6"/>
      <c r="AQ16079" s="6"/>
      <c r="AR16079" s="6"/>
      <c r="AS16079" s="6"/>
      <c r="AT16079" s="6"/>
      <c r="AU16079" s="6"/>
      <c r="AV16079" s="6"/>
      <c r="AW16079" s="6"/>
      <c r="AX16079" s="6"/>
      <c r="AY16079" s="6"/>
      <c r="AZ16079" s="6"/>
      <c r="BA16079" s="6"/>
      <c r="BB16079" s="6"/>
      <c r="BC16079" s="6"/>
      <c r="BD16079" s="6"/>
      <c r="BE16079" s="6"/>
      <c r="BF16079" s="6"/>
      <c r="BG16079" s="6"/>
    </row>
    <row r="16080" spans="34:59" x14ac:dyDescent="0.25">
      <c r="AH16080" s="10"/>
      <c r="AI16080" s="6"/>
      <c r="AJ16080" s="10"/>
      <c r="AK16080" s="10"/>
      <c r="AL16080" s="10"/>
      <c r="AM16080" s="10"/>
      <c r="AN16080" s="10"/>
      <c r="AO16080" s="10"/>
      <c r="AP16080" s="10"/>
      <c r="AQ16080" s="10"/>
      <c r="AR16080" s="10"/>
      <c r="AS16080" s="10"/>
      <c r="AT16080" s="10"/>
      <c r="AU16080" s="10"/>
      <c r="AV16080" s="10"/>
      <c r="AW16080" s="10"/>
      <c r="AX16080" s="10"/>
      <c r="AY16080" s="10"/>
      <c r="AZ16080" s="10"/>
      <c r="BA16080" s="10"/>
      <c r="BB16080" s="10"/>
      <c r="BC16080" s="10"/>
      <c r="BD16080" s="10"/>
      <c r="BE16080" s="10"/>
      <c r="BF16080" s="10"/>
      <c r="BG16080" s="6"/>
    </row>
    <row r="16081" spans="34:59" x14ac:dyDescent="0.25">
      <c r="AH16081" s="6"/>
      <c r="AI16081" s="6"/>
      <c r="AJ16081" s="6"/>
      <c r="AK16081" s="6"/>
      <c r="AL16081" s="6"/>
      <c r="AM16081" s="6"/>
      <c r="AN16081" s="6"/>
      <c r="AO16081" s="6"/>
      <c r="AP16081" s="6"/>
      <c r="AQ16081" s="6"/>
      <c r="AR16081" s="6"/>
      <c r="AS16081" s="6"/>
      <c r="AT16081" s="6"/>
      <c r="AU16081" s="6"/>
      <c r="AV16081" s="6"/>
      <c r="AW16081" s="6"/>
      <c r="AX16081" s="6"/>
      <c r="AY16081" s="6"/>
      <c r="AZ16081" s="6"/>
      <c r="BA16081" s="6"/>
      <c r="BB16081" s="6"/>
      <c r="BC16081" s="6"/>
      <c r="BD16081" s="6"/>
      <c r="BE16081" s="6"/>
      <c r="BF16081" s="6"/>
      <c r="BG16081" s="10"/>
    </row>
    <row r="16082" spans="34:59" x14ac:dyDescent="0.25">
      <c r="AH16082" s="10"/>
      <c r="AI16082" s="6"/>
    </row>
    <row r="16083" spans="34:59" x14ac:dyDescent="0.25">
      <c r="AH16083" s="6"/>
      <c r="AI16083" s="6"/>
      <c r="AJ16083" s="6"/>
      <c r="AK16083" s="6"/>
      <c r="AL16083" s="6"/>
      <c r="AM16083" s="6"/>
      <c r="AN16083" s="6"/>
      <c r="AO16083" s="6"/>
      <c r="AP16083" s="6"/>
      <c r="AQ16083" s="6"/>
      <c r="AR16083" s="6"/>
      <c r="AS16083" s="6"/>
      <c r="AT16083" s="6"/>
      <c r="AU16083" s="6"/>
      <c r="AV16083" s="6"/>
      <c r="AW16083" s="6"/>
      <c r="AX16083" s="6"/>
      <c r="AY16083" s="6"/>
      <c r="AZ16083" s="6"/>
      <c r="BA16083" s="6"/>
      <c r="BB16083" s="6"/>
      <c r="BC16083" s="6"/>
      <c r="BD16083" s="6"/>
      <c r="BE16083" s="6"/>
      <c r="BF16083" s="6"/>
      <c r="BG16083" s="6"/>
    </row>
    <row r="16084" spans="34:59" x14ac:dyDescent="0.25">
      <c r="AH16084" s="10"/>
      <c r="AI16084" s="6"/>
      <c r="AJ16084" s="10"/>
      <c r="AK16084" s="10"/>
      <c r="AL16084" s="10"/>
      <c r="AM16084" s="10"/>
      <c r="AN16084" s="10"/>
      <c r="AO16084" s="10"/>
      <c r="AP16084" s="10"/>
      <c r="AQ16084" s="10"/>
      <c r="AR16084" s="10"/>
      <c r="AS16084" s="10"/>
      <c r="AT16084" s="10"/>
      <c r="AU16084" s="10"/>
      <c r="AV16084" s="10"/>
      <c r="AW16084" s="10"/>
      <c r="AX16084" s="10"/>
      <c r="AY16084" s="10"/>
      <c r="AZ16084" s="10"/>
      <c r="BA16084" s="10"/>
      <c r="BB16084" s="10"/>
      <c r="BC16084" s="10"/>
      <c r="BD16084" s="10"/>
      <c r="BE16084" s="10"/>
      <c r="BF16084" s="10"/>
      <c r="BG16084" s="6"/>
    </row>
    <row r="16086" spans="34:59" x14ac:dyDescent="0.25">
      <c r="AH16086" s="10"/>
      <c r="AI16086" s="6"/>
    </row>
    <row r="16087" spans="34:59" x14ac:dyDescent="0.25">
      <c r="AH16087" s="6"/>
      <c r="AI16087" s="6"/>
      <c r="AJ16087" s="6"/>
      <c r="AK16087" s="6"/>
      <c r="AL16087" s="6"/>
      <c r="AM16087" s="6"/>
      <c r="AN16087" s="6"/>
      <c r="AO16087" s="6"/>
      <c r="AP16087" s="6"/>
      <c r="AQ16087" s="6"/>
      <c r="AR16087" s="6"/>
      <c r="AS16087" s="6"/>
      <c r="AT16087" s="6"/>
      <c r="AU16087" s="6"/>
      <c r="AV16087" s="6"/>
      <c r="AW16087" s="6"/>
      <c r="AX16087" s="6"/>
      <c r="AY16087" s="6"/>
      <c r="AZ16087" s="6"/>
      <c r="BA16087" s="6"/>
      <c r="BB16087" s="6"/>
      <c r="BC16087" s="6"/>
      <c r="BD16087" s="6"/>
      <c r="BE16087" s="6"/>
      <c r="BF16087" s="6"/>
      <c r="BG16087" s="6"/>
    </row>
    <row r="16088" spans="34:59" x14ac:dyDescent="0.25">
      <c r="AH16088" s="10"/>
      <c r="AI16088" s="6"/>
      <c r="AJ16088" s="10"/>
      <c r="AK16088" s="10"/>
      <c r="AL16088" s="10"/>
      <c r="AM16088" s="10"/>
      <c r="AN16088" s="10"/>
      <c r="AO16088" s="10"/>
      <c r="AP16088" s="10"/>
      <c r="AQ16088" s="10"/>
      <c r="AR16088" s="10"/>
      <c r="AS16088" s="10"/>
      <c r="AT16088" s="10"/>
      <c r="AU16088" s="10"/>
      <c r="AV16088" s="10"/>
      <c r="AW16088" s="10"/>
      <c r="AX16088" s="10"/>
      <c r="AY16088" s="10"/>
      <c r="AZ16088" s="10"/>
      <c r="BA16088" s="10"/>
      <c r="BB16088" s="10"/>
      <c r="BC16088" s="10"/>
      <c r="BD16088" s="10"/>
      <c r="BE16088" s="10"/>
      <c r="BF16088" s="10"/>
      <c r="BG16088" s="6"/>
    </row>
    <row r="16089" spans="34:59" x14ac:dyDescent="0.25">
      <c r="AH16089" s="6"/>
      <c r="AI16089" s="6"/>
      <c r="AJ16089" s="6"/>
      <c r="AK16089" s="6"/>
      <c r="AL16089" s="6"/>
      <c r="AM16089" s="6"/>
      <c r="AN16089" s="6"/>
      <c r="AO16089" s="6"/>
      <c r="AP16089" s="6"/>
      <c r="AQ16089" s="6"/>
      <c r="AR16089" s="6"/>
      <c r="AS16089" s="6"/>
      <c r="AT16089" s="6"/>
      <c r="AU16089" s="6"/>
      <c r="AV16089" s="6"/>
      <c r="AW16089" s="6"/>
      <c r="AX16089" s="6"/>
      <c r="AY16089" s="6"/>
      <c r="AZ16089" s="6"/>
      <c r="BA16089" s="6"/>
      <c r="BB16089" s="6"/>
      <c r="BC16089" s="6"/>
      <c r="BD16089" s="6"/>
      <c r="BE16089" s="6"/>
      <c r="BF16089" s="6"/>
      <c r="BG16089" s="10"/>
    </row>
    <row r="16090" spans="34:59" x14ac:dyDescent="0.25">
      <c r="AH16090" s="10"/>
      <c r="AI16090" s="6"/>
    </row>
    <row r="16091" spans="34:59" x14ac:dyDescent="0.25">
      <c r="AH16091" s="6"/>
      <c r="AI16091" s="6"/>
      <c r="AJ16091" s="6"/>
      <c r="AK16091" s="6"/>
      <c r="AL16091" s="6"/>
      <c r="AM16091" s="6"/>
      <c r="AN16091" s="6"/>
      <c r="AO16091" s="6"/>
      <c r="AP16091" s="6"/>
      <c r="AQ16091" s="6"/>
      <c r="AR16091" s="6"/>
      <c r="AS16091" s="6"/>
      <c r="AT16091" s="6"/>
      <c r="AU16091" s="6"/>
      <c r="AV16091" s="6"/>
      <c r="AW16091" s="6"/>
      <c r="AX16091" s="6"/>
      <c r="AY16091" s="6"/>
      <c r="AZ16091" s="6"/>
      <c r="BA16091" s="6"/>
      <c r="BB16091" s="6"/>
      <c r="BC16091" s="6"/>
      <c r="BD16091" s="6"/>
      <c r="BE16091" s="6"/>
      <c r="BF16091" s="6"/>
      <c r="BG16091" s="6"/>
    </row>
    <row r="16092" spans="34:59" x14ac:dyDescent="0.25">
      <c r="AH16092" s="10"/>
      <c r="AI16092" s="6"/>
      <c r="AJ16092" s="10"/>
      <c r="AK16092" s="10"/>
      <c r="AL16092" s="10"/>
      <c r="AM16092" s="10"/>
      <c r="AN16092" s="10"/>
      <c r="AO16092" s="10"/>
      <c r="AP16092" s="10"/>
      <c r="AQ16092" s="10"/>
      <c r="AR16092" s="10"/>
      <c r="AS16092" s="10"/>
      <c r="AT16092" s="10"/>
      <c r="AU16092" s="10"/>
      <c r="AV16092" s="10"/>
      <c r="AW16092" s="10"/>
      <c r="AX16092" s="10"/>
      <c r="AY16092" s="10"/>
      <c r="AZ16092" s="10"/>
      <c r="BA16092" s="10"/>
      <c r="BB16092" s="10"/>
      <c r="BC16092" s="10"/>
      <c r="BD16092" s="10"/>
      <c r="BE16092" s="10"/>
      <c r="BF16092" s="10"/>
      <c r="BG16092" s="6"/>
    </row>
    <row r="16093" spans="34:59" x14ac:dyDescent="0.25">
      <c r="AH16093" s="6"/>
      <c r="AI16093" s="6"/>
      <c r="AJ16093" s="6"/>
      <c r="AK16093" s="6"/>
      <c r="AL16093" s="6"/>
      <c r="AM16093" s="6"/>
      <c r="AN16093" s="6"/>
      <c r="AO16093" s="6"/>
      <c r="AP16093" s="6"/>
      <c r="AQ16093" s="6"/>
      <c r="AR16093" s="6"/>
      <c r="AS16093" s="6"/>
      <c r="AT16093" s="6"/>
      <c r="AU16093" s="6"/>
      <c r="AV16093" s="6"/>
      <c r="AW16093" s="6"/>
      <c r="AX16093" s="6"/>
      <c r="AY16093" s="6"/>
      <c r="AZ16093" s="6"/>
      <c r="BA16093" s="6"/>
      <c r="BB16093" s="6"/>
      <c r="BC16093" s="6"/>
      <c r="BD16093" s="6"/>
      <c r="BE16093" s="6"/>
      <c r="BF16093" s="6"/>
      <c r="BG16093" s="10"/>
    </row>
    <row r="16094" spans="34:59" x14ac:dyDescent="0.25">
      <c r="AH16094" s="10"/>
      <c r="AI16094" s="6"/>
    </row>
    <row r="16095" spans="34:59" x14ac:dyDescent="0.25">
      <c r="AH16095" s="6"/>
      <c r="AI16095" s="6"/>
      <c r="AJ16095" s="6"/>
      <c r="AK16095" s="6"/>
      <c r="AL16095" s="6"/>
      <c r="AM16095" s="6"/>
      <c r="AN16095" s="6"/>
      <c r="AO16095" s="6"/>
      <c r="AP16095" s="6"/>
      <c r="AQ16095" s="6"/>
      <c r="AR16095" s="6"/>
      <c r="AS16095" s="6"/>
      <c r="AT16095" s="6"/>
      <c r="AU16095" s="6"/>
      <c r="AV16095" s="6"/>
      <c r="AW16095" s="6"/>
      <c r="AX16095" s="6"/>
      <c r="AY16095" s="6"/>
      <c r="AZ16095" s="6"/>
      <c r="BA16095" s="6"/>
      <c r="BB16095" s="6"/>
      <c r="BC16095" s="6"/>
      <c r="BD16095" s="6"/>
      <c r="BE16095" s="6"/>
      <c r="BF16095" s="6"/>
      <c r="BG16095" s="6"/>
    </row>
    <row r="16096" spans="34:59" x14ac:dyDescent="0.25">
      <c r="AH16096" s="10"/>
      <c r="AI16096" s="6"/>
      <c r="AJ16096" s="10"/>
      <c r="AK16096" s="10"/>
      <c r="AL16096" s="10"/>
      <c r="AM16096" s="10"/>
      <c r="AN16096" s="10"/>
      <c r="AO16096" s="10"/>
      <c r="AP16096" s="10"/>
      <c r="AQ16096" s="10"/>
      <c r="AR16096" s="10"/>
      <c r="AS16096" s="10"/>
      <c r="AT16096" s="10"/>
      <c r="AU16096" s="10"/>
      <c r="AV16096" s="10"/>
      <c r="AW16096" s="10"/>
      <c r="AX16096" s="10"/>
      <c r="AY16096" s="10"/>
      <c r="AZ16096" s="10"/>
      <c r="BA16096" s="10"/>
      <c r="BB16096" s="10"/>
      <c r="BC16096" s="10"/>
      <c r="BD16096" s="10"/>
      <c r="BE16096" s="10"/>
      <c r="BF16096" s="10"/>
      <c r="BG16096" s="6"/>
    </row>
    <row r="16097" spans="34:59" x14ac:dyDescent="0.25">
      <c r="AH16097" s="6"/>
      <c r="AI16097" s="6"/>
      <c r="AJ16097" s="6"/>
      <c r="AK16097" s="6"/>
      <c r="AL16097" s="6"/>
      <c r="AM16097" s="6"/>
      <c r="AN16097" s="6"/>
      <c r="AO16097" s="6"/>
      <c r="AP16097" s="6"/>
      <c r="AQ16097" s="6"/>
      <c r="AR16097" s="6"/>
      <c r="AS16097" s="6"/>
      <c r="AT16097" s="6"/>
      <c r="AU16097" s="6"/>
      <c r="AV16097" s="6"/>
      <c r="AW16097" s="6"/>
      <c r="AX16097" s="6"/>
      <c r="AY16097" s="6"/>
      <c r="AZ16097" s="6"/>
      <c r="BA16097" s="6"/>
      <c r="BB16097" s="6"/>
      <c r="BC16097" s="6"/>
      <c r="BD16097" s="6"/>
      <c r="BE16097" s="6"/>
      <c r="BF16097" s="6"/>
      <c r="BG16097" s="10"/>
    </row>
    <row r="16098" spans="34:59" x14ac:dyDescent="0.25">
      <c r="AH16098" s="10"/>
      <c r="AI16098" s="6"/>
    </row>
    <row r="16099" spans="34:59" x14ac:dyDescent="0.25">
      <c r="AH16099" s="6"/>
      <c r="AI16099" s="6"/>
      <c r="AJ16099" s="6"/>
      <c r="AK16099" s="6"/>
      <c r="AL16099" s="6"/>
      <c r="AM16099" s="6"/>
      <c r="AN16099" s="6"/>
      <c r="AO16099" s="6"/>
      <c r="AP16099" s="6"/>
      <c r="AQ16099" s="6"/>
      <c r="AR16099" s="6"/>
      <c r="AS16099" s="6"/>
      <c r="AT16099" s="6"/>
      <c r="AU16099" s="6"/>
      <c r="AV16099" s="6"/>
      <c r="AW16099" s="6"/>
      <c r="AX16099" s="6"/>
      <c r="AY16099" s="6"/>
      <c r="AZ16099" s="6"/>
      <c r="BA16099" s="6"/>
      <c r="BB16099" s="6"/>
      <c r="BC16099" s="6"/>
      <c r="BD16099" s="6"/>
      <c r="BE16099" s="6"/>
      <c r="BF16099" s="6"/>
      <c r="BG16099" s="6"/>
    </row>
    <row r="16100" spans="34:59" x14ac:dyDescent="0.25">
      <c r="AH16100" s="10"/>
      <c r="AI16100" s="6"/>
      <c r="AJ16100" s="10"/>
      <c r="AK16100" s="10"/>
      <c r="AL16100" s="10"/>
      <c r="AM16100" s="10"/>
      <c r="AN16100" s="10"/>
      <c r="AO16100" s="10"/>
      <c r="AP16100" s="10"/>
      <c r="AQ16100" s="10"/>
      <c r="AR16100" s="10"/>
      <c r="AS16100" s="10"/>
      <c r="AT16100" s="10"/>
      <c r="AU16100" s="10"/>
      <c r="AV16100" s="10"/>
      <c r="AW16100" s="10"/>
      <c r="AX16100" s="10"/>
      <c r="AY16100" s="10"/>
      <c r="AZ16100" s="10"/>
      <c r="BA16100" s="10"/>
      <c r="BB16100" s="10"/>
      <c r="BC16100" s="10"/>
      <c r="BD16100" s="10"/>
      <c r="BE16100" s="10"/>
      <c r="BF16100" s="10"/>
      <c r="BG16100" s="6"/>
    </row>
    <row r="16102" spans="34:59" x14ac:dyDescent="0.25">
      <c r="AH16102" s="10"/>
      <c r="AI16102" s="6"/>
    </row>
    <row r="16103" spans="34:59" x14ac:dyDescent="0.25">
      <c r="AH16103" s="6"/>
      <c r="AI16103" s="6"/>
      <c r="AJ16103" s="6"/>
      <c r="AK16103" s="6"/>
      <c r="AL16103" s="6"/>
      <c r="AM16103" s="6"/>
      <c r="AN16103" s="6"/>
      <c r="AO16103" s="6"/>
      <c r="AP16103" s="6"/>
      <c r="AQ16103" s="6"/>
      <c r="AR16103" s="6"/>
      <c r="AS16103" s="6"/>
      <c r="AT16103" s="6"/>
      <c r="AU16103" s="6"/>
      <c r="AV16103" s="6"/>
      <c r="AW16103" s="6"/>
      <c r="AX16103" s="6"/>
      <c r="AY16103" s="6"/>
      <c r="AZ16103" s="6"/>
      <c r="BA16103" s="6"/>
      <c r="BB16103" s="6"/>
      <c r="BC16103" s="6"/>
      <c r="BD16103" s="6"/>
      <c r="BE16103" s="6"/>
      <c r="BF16103" s="6"/>
      <c r="BG16103" s="6"/>
    </row>
    <row r="16104" spans="34:59" x14ac:dyDescent="0.25">
      <c r="AH16104" s="10"/>
      <c r="AI16104" s="6"/>
      <c r="AJ16104" s="10"/>
      <c r="AK16104" s="10"/>
      <c r="AL16104" s="10"/>
      <c r="AM16104" s="10"/>
      <c r="AN16104" s="10"/>
      <c r="AO16104" s="10"/>
      <c r="AP16104" s="10"/>
      <c r="AQ16104" s="10"/>
      <c r="AR16104" s="10"/>
      <c r="AS16104" s="10"/>
      <c r="AT16104" s="10"/>
      <c r="AU16104" s="10"/>
      <c r="AV16104" s="10"/>
      <c r="AW16104" s="10"/>
      <c r="AX16104" s="10"/>
      <c r="AY16104" s="10"/>
      <c r="AZ16104" s="10"/>
      <c r="BA16104" s="10"/>
      <c r="BB16104" s="10"/>
      <c r="BC16104" s="10"/>
      <c r="BD16104" s="10"/>
      <c r="BE16104" s="10"/>
      <c r="BF16104" s="10"/>
      <c r="BG16104" s="6"/>
    </row>
    <row r="16105" spans="34:59" x14ac:dyDescent="0.25">
      <c r="AH16105" s="6"/>
      <c r="AI16105" s="6"/>
      <c r="AJ16105" s="6"/>
      <c r="AK16105" s="6"/>
      <c r="AL16105" s="6"/>
      <c r="AM16105" s="6"/>
      <c r="AN16105" s="6"/>
      <c r="AO16105" s="6"/>
      <c r="AP16105" s="6"/>
      <c r="AQ16105" s="6"/>
      <c r="AR16105" s="6"/>
      <c r="AS16105" s="6"/>
      <c r="AT16105" s="6"/>
      <c r="AU16105" s="6"/>
      <c r="AV16105" s="6"/>
      <c r="AW16105" s="6"/>
      <c r="AX16105" s="6"/>
      <c r="AY16105" s="6"/>
      <c r="AZ16105" s="6"/>
      <c r="BA16105" s="6"/>
      <c r="BB16105" s="6"/>
      <c r="BC16105" s="6"/>
      <c r="BD16105" s="6"/>
      <c r="BE16105" s="6"/>
      <c r="BF16105" s="6"/>
      <c r="BG16105" s="10"/>
    </row>
    <row r="16106" spans="34:59" x14ac:dyDescent="0.25">
      <c r="AH16106" s="10"/>
      <c r="AI16106" s="6"/>
    </row>
    <row r="16107" spans="34:59" x14ac:dyDescent="0.25">
      <c r="AH16107" s="6"/>
      <c r="AI16107" s="6"/>
      <c r="AJ16107" s="6"/>
      <c r="AK16107" s="6"/>
      <c r="AL16107" s="6"/>
      <c r="AM16107" s="6"/>
      <c r="AN16107" s="6"/>
      <c r="AO16107" s="6"/>
      <c r="AP16107" s="6"/>
      <c r="AQ16107" s="6"/>
      <c r="AR16107" s="6"/>
      <c r="AS16107" s="6"/>
      <c r="AT16107" s="6"/>
      <c r="AU16107" s="6"/>
      <c r="AV16107" s="6"/>
      <c r="AW16107" s="6"/>
      <c r="AX16107" s="6"/>
      <c r="AY16107" s="6"/>
      <c r="AZ16107" s="6"/>
      <c r="BA16107" s="6"/>
      <c r="BB16107" s="6"/>
      <c r="BC16107" s="6"/>
      <c r="BD16107" s="6"/>
      <c r="BE16107" s="6"/>
      <c r="BF16107" s="6"/>
      <c r="BG16107" s="6"/>
    </row>
    <row r="16108" spans="34:59" x14ac:dyDescent="0.25">
      <c r="AH16108" s="10"/>
      <c r="AI16108" s="6"/>
      <c r="AJ16108" s="10"/>
      <c r="AK16108" s="10"/>
      <c r="AL16108" s="10"/>
      <c r="AM16108" s="10"/>
      <c r="AN16108" s="10"/>
      <c r="AO16108" s="10"/>
      <c r="AP16108" s="10"/>
      <c r="AQ16108" s="10"/>
      <c r="AR16108" s="10"/>
      <c r="AS16108" s="10"/>
      <c r="AT16108" s="10"/>
      <c r="AU16108" s="10"/>
      <c r="AV16108" s="10"/>
      <c r="AW16108" s="10"/>
      <c r="AX16108" s="10"/>
      <c r="AY16108" s="10"/>
      <c r="AZ16108" s="10"/>
      <c r="BA16108" s="10"/>
      <c r="BB16108" s="10"/>
      <c r="BC16108" s="10"/>
      <c r="BD16108" s="10"/>
      <c r="BE16108" s="10"/>
      <c r="BF16108" s="10"/>
      <c r="BG16108" s="6"/>
    </row>
    <row r="16109" spans="34:59" x14ac:dyDescent="0.25">
      <c r="AH16109" s="6"/>
      <c r="AI16109" s="6"/>
      <c r="AJ16109" s="6"/>
      <c r="AK16109" s="6"/>
      <c r="AL16109" s="6"/>
      <c r="AM16109" s="6"/>
      <c r="AN16109" s="6"/>
      <c r="AO16109" s="6"/>
      <c r="AP16109" s="6"/>
      <c r="AQ16109" s="6"/>
      <c r="AR16109" s="6"/>
      <c r="AS16109" s="6"/>
      <c r="AT16109" s="6"/>
      <c r="AU16109" s="6"/>
      <c r="AV16109" s="6"/>
      <c r="AW16109" s="6"/>
      <c r="AX16109" s="6"/>
      <c r="AY16109" s="6"/>
      <c r="AZ16109" s="6"/>
      <c r="BA16109" s="6"/>
      <c r="BB16109" s="6"/>
      <c r="BC16109" s="6"/>
      <c r="BD16109" s="6"/>
      <c r="BE16109" s="6"/>
      <c r="BF16109" s="6"/>
      <c r="BG16109" s="10"/>
    </row>
    <row r="16110" spans="34:59" x14ac:dyDescent="0.25">
      <c r="AH16110" s="10"/>
      <c r="AI16110" s="6"/>
    </row>
    <row r="16111" spans="34:59" x14ac:dyDescent="0.25">
      <c r="AH16111" s="6"/>
      <c r="AI16111" s="6"/>
      <c r="AJ16111" s="6"/>
      <c r="AK16111" s="6"/>
      <c r="AL16111" s="6"/>
      <c r="AM16111" s="6"/>
      <c r="AN16111" s="6"/>
      <c r="AO16111" s="6"/>
      <c r="AP16111" s="6"/>
      <c r="AQ16111" s="6"/>
      <c r="AR16111" s="6"/>
      <c r="AS16111" s="6"/>
      <c r="AT16111" s="6"/>
      <c r="AU16111" s="6"/>
      <c r="AV16111" s="6"/>
      <c r="AW16111" s="6"/>
      <c r="AX16111" s="6"/>
      <c r="AY16111" s="6"/>
      <c r="AZ16111" s="6"/>
      <c r="BA16111" s="6"/>
      <c r="BB16111" s="6"/>
      <c r="BC16111" s="6"/>
      <c r="BD16111" s="6"/>
      <c r="BE16111" s="6"/>
      <c r="BF16111" s="6"/>
      <c r="BG16111" s="6"/>
    </row>
    <row r="16112" spans="34:59" x14ac:dyDescent="0.25">
      <c r="AH16112" s="10"/>
      <c r="AI16112" s="6"/>
      <c r="AJ16112" s="10"/>
      <c r="AK16112" s="10"/>
      <c r="AL16112" s="10"/>
      <c r="AM16112" s="10"/>
      <c r="AN16112" s="10"/>
      <c r="AO16112" s="10"/>
      <c r="AP16112" s="10"/>
      <c r="AQ16112" s="10"/>
      <c r="AR16112" s="10"/>
      <c r="AS16112" s="10"/>
      <c r="AT16112" s="10"/>
      <c r="AU16112" s="10"/>
      <c r="AV16112" s="10"/>
      <c r="AW16112" s="10"/>
      <c r="AX16112" s="10"/>
      <c r="AY16112" s="10"/>
      <c r="AZ16112" s="10"/>
      <c r="BA16112" s="10"/>
      <c r="BB16112" s="10"/>
      <c r="BC16112" s="10"/>
      <c r="BD16112" s="10"/>
      <c r="BE16112" s="10"/>
      <c r="BF16112" s="10"/>
      <c r="BG16112" s="6"/>
    </row>
    <row r="16113" spans="34:59" x14ac:dyDescent="0.25">
      <c r="AH16113" s="6"/>
      <c r="AI16113" s="6"/>
      <c r="AJ16113" s="6"/>
      <c r="AK16113" s="6"/>
      <c r="AL16113" s="6"/>
      <c r="AM16113" s="6"/>
      <c r="AN16113" s="6"/>
      <c r="AO16113" s="6"/>
      <c r="AP16113" s="6"/>
      <c r="AQ16113" s="6"/>
      <c r="AR16113" s="6"/>
      <c r="AS16113" s="6"/>
      <c r="AT16113" s="6"/>
      <c r="AU16113" s="6"/>
      <c r="AV16113" s="6"/>
      <c r="AW16113" s="6"/>
      <c r="AX16113" s="6"/>
      <c r="AY16113" s="6"/>
      <c r="AZ16113" s="6"/>
      <c r="BA16113" s="6"/>
      <c r="BB16113" s="6"/>
      <c r="BC16113" s="6"/>
      <c r="BD16113" s="6"/>
      <c r="BE16113" s="6"/>
      <c r="BF16113" s="6"/>
      <c r="BG16113" s="10"/>
    </row>
    <row r="16114" spans="34:59" x14ac:dyDescent="0.25">
      <c r="AH16114" s="10"/>
      <c r="AI16114" s="6"/>
    </row>
    <row r="16115" spans="34:59" x14ac:dyDescent="0.25">
      <c r="AH16115" s="6"/>
      <c r="AI16115" s="6"/>
      <c r="AJ16115" s="6"/>
      <c r="AK16115" s="6"/>
      <c r="AL16115" s="6"/>
      <c r="AM16115" s="6"/>
      <c r="AN16115" s="6"/>
      <c r="AO16115" s="6"/>
      <c r="AP16115" s="6"/>
      <c r="AQ16115" s="6"/>
      <c r="AR16115" s="6"/>
      <c r="AS16115" s="6"/>
      <c r="AT16115" s="6"/>
      <c r="AU16115" s="6"/>
      <c r="AV16115" s="6"/>
      <c r="AW16115" s="6"/>
      <c r="AX16115" s="6"/>
      <c r="AY16115" s="6"/>
      <c r="AZ16115" s="6"/>
      <c r="BA16115" s="6"/>
      <c r="BB16115" s="6"/>
      <c r="BC16115" s="6"/>
      <c r="BD16115" s="6"/>
      <c r="BE16115" s="6"/>
      <c r="BF16115" s="6"/>
      <c r="BG16115" s="6"/>
    </row>
    <row r="16116" spans="34:59" x14ac:dyDescent="0.25">
      <c r="AH16116" s="10"/>
      <c r="AI16116" s="6"/>
      <c r="AJ16116" s="10"/>
      <c r="AK16116" s="10"/>
      <c r="AL16116" s="10"/>
      <c r="AM16116" s="10"/>
      <c r="AN16116" s="10"/>
      <c r="AO16116" s="10"/>
      <c r="AP16116" s="10"/>
      <c r="AQ16116" s="10"/>
      <c r="AR16116" s="10"/>
      <c r="AS16116" s="10"/>
      <c r="AT16116" s="10"/>
      <c r="AU16116" s="10"/>
      <c r="AV16116" s="10"/>
      <c r="AW16116" s="10"/>
      <c r="AX16116" s="10"/>
      <c r="AY16116" s="10"/>
      <c r="AZ16116" s="10"/>
      <c r="BA16116" s="10"/>
      <c r="BB16116" s="10"/>
      <c r="BC16116" s="10"/>
      <c r="BD16116" s="10"/>
      <c r="BE16116" s="10"/>
      <c r="BF16116" s="10"/>
      <c r="BG16116" s="6"/>
    </row>
    <row r="16118" spans="34:59" x14ac:dyDescent="0.25">
      <c r="AH16118" s="10"/>
      <c r="AI16118" s="6"/>
    </row>
    <row r="16119" spans="34:59" x14ac:dyDescent="0.25">
      <c r="AH16119" s="6"/>
      <c r="AI16119" s="6"/>
      <c r="AJ16119" s="6"/>
      <c r="AK16119" s="6"/>
      <c r="AL16119" s="6"/>
      <c r="AM16119" s="6"/>
      <c r="AN16119" s="6"/>
      <c r="AO16119" s="6"/>
      <c r="AP16119" s="6"/>
      <c r="AQ16119" s="6"/>
      <c r="AR16119" s="6"/>
      <c r="AS16119" s="6"/>
      <c r="AT16119" s="6"/>
      <c r="AU16119" s="6"/>
      <c r="AV16119" s="6"/>
      <c r="AW16119" s="6"/>
      <c r="AX16119" s="6"/>
      <c r="AY16119" s="6"/>
      <c r="AZ16119" s="6"/>
      <c r="BA16119" s="6"/>
      <c r="BB16119" s="6"/>
      <c r="BC16119" s="6"/>
      <c r="BD16119" s="6"/>
      <c r="BE16119" s="6"/>
      <c r="BF16119" s="6"/>
      <c r="BG16119" s="6"/>
    </row>
    <row r="16120" spans="34:59" x14ac:dyDescent="0.25">
      <c r="AH16120" s="10"/>
      <c r="AI16120" s="6"/>
      <c r="AJ16120" s="10"/>
      <c r="AK16120" s="10"/>
      <c r="AL16120" s="10"/>
      <c r="AM16120" s="10"/>
      <c r="AN16120" s="10"/>
      <c r="AO16120" s="10"/>
      <c r="AP16120" s="10"/>
      <c r="AQ16120" s="10"/>
      <c r="AR16120" s="10"/>
      <c r="AS16120" s="10"/>
      <c r="AT16120" s="10"/>
      <c r="AU16120" s="10"/>
      <c r="AV16120" s="10"/>
      <c r="AW16120" s="10"/>
      <c r="AX16120" s="10"/>
      <c r="AY16120" s="10"/>
      <c r="AZ16120" s="10"/>
      <c r="BA16120" s="10"/>
      <c r="BB16120" s="10"/>
      <c r="BC16120" s="10"/>
      <c r="BD16120" s="10"/>
      <c r="BE16120" s="10"/>
      <c r="BF16120" s="10"/>
      <c r="BG16120" s="6"/>
    </row>
    <row r="16121" spans="34:59" x14ac:dyDescent="0.25">
      <c r="AH16121" s="6"/>
      <c r="AI16121" s="6"/>
      <c r="AJ16121" s="6"/>
      <c r="AK16121" s="6"/>
      <c r="AL16121" s="6"/>
      <c r="AM16121" s="6"/>
      <c r="AN16121" s="6"/>
      <c r="AO16121" s="6"/>
      <c r="AP16121" s="6"/>
      <c r="AQ16121" s="6"/>
      <c r="AR16121" s="6"/>
      <c r="AS16121" s="6"/>
      <c r="AT16121" s="6"/>
      <c r="AU16121" s="6"/>
      <c r="AV16121" s="6"/>
      <c r="AW16121" s="6"/>
      <c r="AX16121" s="6"/>
      <c r="AY16121" s="6"/>
      <c r="AZ16121" s="6"/>
      <c r="BA16121" s="6"/>
      <c r="BB16121" s="6"/>
      <c r="BC16121" s="6"/>
      <c r="BD16121" s="6"/>
      <c r="BE16121" s="6"/>
      <c r="BF16121" s="6"/>
      <c r="BG16121" s="10"/>
    </row>
    <row r="16122" spans="34:59" x14ac:dyDescent="0.25">
      <c r="AH16122" s="10"/>
      <c r="AI16122" s="6"/>
    </row>
    <row r="16123" spans="34:59" x14ac:dyDescent="0.25">
      <c r="AH16123" s="6"/>
      <c r="AI16123" s="6"/>
      <c r="AJ16123" s="6"/>
      <c r="AK16123" s="6"/>
      <c r="AL16123" s="6"/>
      <c r="AM16123" s="6"/>
      <c r="AN16123" s="6"/>
      <c r="AO16123" s="6"/>
      <c r="AP16123" s="6"/>
      <c r="AQ16123" s="6"/>
      <c r="AR16123" s="6"/>
      <c r="AS16123" s="6"/>
      <c r="AT16123" s="6"/>
      <c r="AU16123" s="6"/>
      <c r="AV16123" s="6"/>
      <c r="AW16123" s="6"/>
      <c r="AX16123" s="6"/>
      <c r="AY16123" s="6"/>
      <c r="AZ16123" s="6"/>
      <c r="BA16123" s="6"/>
      <c r="BB16123" s="6"/>
      <c r="BC16123" s="6"/>
      <c r="BD16123" s="6"/>
      <c r="BE16123" s="6"/>
      <c r="BF16123" s="6"/>
      <c r="BG16123" s="6"/>
    </row>
    <row r="16124" spans="34:59" x14ac:dyDescent="0.25">
      <c r="AH16124" s="10"/>
      <c r="AI16124" s="6"/>
      <c r="AJ16124" s="10"/>
      <c r="AK16124" s="10"/>
      <c r="AL16124" s="10"/>
      <c r="AM16124" s="10"/>
      <c r="AN16124" s="10"/>
      <c r="AO16124" s="10"/>
      <c r="AP16124" s="10"/>
      <c r="AQ16124" s="10"/>
      <c r="AR16124" s="10"/>
      <c r="AS16124" s="10"/>
      <c r="AT16124" s="10"/>
      <c r="AU16124" s="10"/>
      <c r="AV16124" s="10"/>
      <c r="AW16124" s="10"/>
      <c r="AX16124" s="10"/>
      <c r="AY16124" s="10"/>
      <c r="AZ16124" s="10"/>
      <c r="BA16124" s="10"/>
      <c r="BB16124" s="10"/>
      <c r="BC16124" s="10"/>
      <c r="BD16124" s="10"/>
      <c r="BE16124" s="10"/>
      <c r="BF16124" s="10"/>
      <c r="BG16124" s="6"/>
    </row>
    <row r="16125" spans="34:59" x14ac:dyDescent="0.25">
      <c r="AH16125" s="6"/>
      <c r="AI16125" s="6"/>
      <c r="AJ16125" s="6"/>
      <c r="AK16125" s="6"/>
      <c r="AL16125" s="6"/>
      <c r="AM16125" s="6"/>
      <c r="AN16125" s="6"/>
      <c r="AO16125" s="6"/>
      <c r="AP16125" s="6"/>
      <c r="AQ16125" s="6"/>
      <c r="AR16125" s="6"/>
      <c r="AS16125" s="6"/>
      <c r="AT16125" s="6"/>
      <c r="AU16125" s="6"/>
      <c r="AV16125" s="6"/>
      <c r="AW16125" s="6"/>
      <c r="AX16125" s="6"/>
      <c r="AY16125" s="6"/>
      <c r="AZ16125" s="6"/>
      <c r="BA16125" s="6"/>
      <c r="BB16125" s="6"/>
      <c r="BC16125" s="6"/>
      <c r="BD16125" s="6"/>
      <c r="BE16125" s="6"/>
      <c r="BF16125" s="6"/>
      <c r="BG16125" s="10"/>
    </row>
    <row r="16126" spans="34:59" x14ac:dyDescent="0.25">
      <c r="AH16126" s="10"/>
      <c r="AI16126" s="6"/>
    </row>
    <row r="16127" spans="34:59" x14ac:dyDescent="0.25">
      <c r="AH16127" s="6"/>
      <c r="AI16127" s="6"/>
      <c r="AJ16127" s="6"/>
      <c r="AK16127" s="6"/>
      <c r="AL16127" s="6"/>
      <c r="AM16127" s="6"/>
      <c r="AN16127" s="6"/>
      <c r="AO16127" s="6"/>
      <c r="AP16127" s="6"/>
      <c r="AQ16127" s="6"/>
      <c r="AR16127" s="6"/>
      <c r="AS16127" s="6"/>
      <c r="AT16127" s="6"/>
      <c r="AU16127" s="6"/>
      <c r="AV16127" s="6"/>
      <c r="AW16127" s="6"/>
      <c r="AX16127" s="6"/>
      <c r="AY16127" s="6"/>
      <c r="AZ16127" s="6"/>
      <c r="BA16127" s="6"/>
      <c r="BB16127" s="6"/>
      <c r="BC16127" s="6"/>
      <c r="BD16127" s="6"/>
      <c r="BE16127" s="6"/>
      <c r="BF16127" s="6"/>
      <c r="BG16127" s="6"/>
    </row>
    <row r="16128" spans="34:59" x14ac:dyDescent="0.25">
      <c r="AH16128" s="10"/>
      <c r="AI16128" s="6"/>
      <c r="AJ16128" s="10"/>
      <c r="AK16128" s="10"/>
      <c r="AL16128" s="10"/>
      <c r="AM16128" s="10"/>
      <c r="AN16128" s="10"/>
      <c r="AO16128" s="10"/>
      <c r="AP16128" s="10"/>
      <c r="AQ16128" s="10"/>
      <c r="AR16128" s="10"/>
      <c r="AS16128" s="10"/>
      <c r="AT16128" s="10"/>
      <c r="AU16128" s="10"/>
      <c r="AV16128" s="10"/>
      <c r="AW16128" s="10"/>
      <c r="AX16128" s="10"/>
      <c r="AY16128" s="10"/>
      <c r="AZ16128" s="10"/>
      <c r="BA16128" s="10"/>
      <c r="BB16128" s="10"/>
      <c r="BC16128" s="10"/>
      <c r="BD16128" s="10"/>
      <c r="BE16128" s="10"/>
      <c r="BF16128" s="10"/>
      <c r="BG16128" s="6"/>
    </row>
    <row r="16129" spans="34:59" x14ac:dyDescent="0.25">
      <c r="AH16129" s="6"/>
      <c r="AI16129" s="6"/>
      <c r="AJ16129" s="6"/>
      <c r="AK16129" s="6"/>
      <c r="AL16129" s="6"/>
      <c r="AM16129" s="6"/>
      <c r="AN16129" s="6"/>
      <c r="AO16129" s="6"/>
      <c r="AP16129" s="6"/>
      <c r="AQ16129" s="6"/>
      <c r="AR16129" s="6"/>
      <c r="AS16129" s="6"/>
      <c r="AT16129" s="6"/>
      <c r="AU16129" s="6"/>
      <c r="AV16129" s="6"/>
      <c r="AW16129" s="6"/>
      <c r="AX16129" s="6"/>
      <c r="AY16129" s="6"/>
      <c r="AZ16129" s="6"/>
      <c r="BA16129" s="6"/>
      <c r="BB16129" s="6"/>
      <c r="BC16129" s="6"/>
      <c r="BD16129" s="6"/>
      <c r="BE16129" s="6"/>
      <c r="BF16129" s="6"/>
      <c r="BG16129" s="10"/>
    </row>
    <row r="16130" spans="34:59" x14ac:dyDescent="0.25">
      <c r="AH16130" s="10"/>
      <c r="AI16130" s="6"/>
    </row>
    <row r="16131" spans="34:59" x14ac:dyDescent="0.25">
      <c r="AH16131" s="6"/>
      <c r="AI16131" s="6"/>
      <c r="AJ16131" s="6"/>
      <c r="AK16131" s="6"/>
      <c r="AL16131" s="6"/>
      <c r="AM16131" s="6"/>
      <c r="AN16131" s="6"/>
      <c r="AO16131" s="6"/>
      <c r="AP16131" s="6"/>
      <c r="AQ16131" s="6"/>
      <c r="AR16131" s="6"/>
      <c r="AS16131" s="6"/>
      <c r="AT16131" s="6"/>
      <c r="AU16131" s="6"/>
      <c r="AV16131" s="6"/>
      <c r="AW16131" s="6"/>
      <c r="AX16131" s="6"/>
      <c r="AY16131" s="6"/>
      <c r="AZ16131" s="6"/>
      <c r="BA16131" s="6"/>
      <c r="BB16131" s="6"/>
      <c r="BC16131" s="6"/>
      <c r="BD16131" s="6"/>
      <c r="BE16131" s="6"/>
      <c r="BF16131" s="6"/>
      <c r="BG16131" s="6"/>
    </row>
    <row r="16132" spans="34:59" x14ac:dyDescent="0.25">
      <c r="AH16132" s="10"/>
      <c r="AI16132" s="6"/>
      <c r="AJ16132" s="10"/>
      <c r="AK16132" s="10"/>
      <c r="AL16132" s="10"/>
      <c r="AM16132" s="10"/>
      <c r="AN16132" s="10"/>
      <c r="AO16132" s="10"/>
      <c r="AP16132" s="10"/>
      <c r="AQ16132" s="10"/>
      <c r="AR16132" s="10"/>
      <c r="AS16132" s="10"/>
      <c r="AT16132" s="10"/>
      <c r="AU16132" s="10"/>
      <c r="AV16132" s="10"/>
      <c r="AW16132" s="10"/>
      <c r="AX16132" s="10"/>
      <c r="AY16132" s="10"/>
      <c r="AZ16132" s="10"/>
      <c r="BA16132" s="10"/>
      <c r="BB16132" s="10"/>
      <c r="BC16132" s="10"/>
      <c r="BD16132" s="10"/>
      <c r="BE16132" s="10"/>
      <c r="BF16132" s="10"/>
      <c r="BG16132" s="6"/>
    </row>
    <row r="16134" spans="34:59" x14ac:dyDescent="0.25">
      <c r="AH16134" s="10"/>
      <c r="AI16134" s="6"/>
    </row>
    <row r="16135" spans="34:59" x14ac:dyDescent="0.25">
      <c r="AH16135" s="6"/>
      <c r="AI16135" s="6"/>
      <c r="AJ16135" s="6"/>
      <c r="AK16135" s="6"/>
      <c r="AL16135" s="6"/>
      <c r="AM16135" s="6"/>
      <c r="AN16135" s="6"/>
      <c r="AO16135" s="6"/>
      <c r="AP16135" s="6"/>
      <c r="AQ16135" s="6"/>
      <c r="AR16135" s="6"/>
      <c r="AS16135" s="6"/>
      <c r="AT16135" s="6"/>
      <c r="AU16135" s="6"/>
      <c r="AV16135" s="6"/>
      <c r="AW16135" s="6"/>
      <c r="AX16135" s="6"/>
      <c r="AY16135" s="6"/>
      <c r="AZ16135" s="6"/>
      <c r="BA16135" s="6"/>
      <c r="BB16135" s="6"/>
      <c r="BC16135" s="6"/>
      <c r="BD16135" s="6"/>
      <c r="BE16135" s="6"/>
      <c r="BF16135" s="6"/>
      <c r="BG16135" s="6"/>
    </row>
    <row r="16136" spans="34:59" x14ac:dyDescent="0.25">
      <c r="AH16136" s="10"/>
      <c r="AI16136" s="6"/>
      <c r="AJ16136" s="10"/>
      <c r="AK16136" s="10"/>
      <c r="AL16136" s="10"/>
      <c r="AM16136" s="10"/>
      <c r="AN16136" s="10"/>
      <c r="AO16136" s="10"/>
      <c r="AP16136" s="10"/>
      <c r="AQ16136" s="10"/>
      <c r="AR16136" s="10"/>
      <c r="AS16136" s="10"/>
      <c r="AT16136" s="10"/>
      <c r="AU16136" s="10"/>
      <c r="AV16136" s="10"/>
      <c r="AW16136" s="10"/>
      <c r="AX16136" s="10"/>
      <c r="AY16136" s="10"/>
      <c r="AZ16136" s="10"/>
      <c r="BA16136" s="10"/>
      <c r="BB16136" s="10"/>
      <c r="BC16136" s="10"/>
      <c r="BD16136" s="10"/>
      <c r="BE16136" s="10"/>
      <c r="BF16136" s="10"/>
      <c r="BG16136" s="6"/>
    </row>
    <row r="16137" spans="34:59" x14ac:dyDescent="0.25">
      <c r="AH16137" s="6"/>
      <c r="AI16137" s="6"/>
      <c r="AJ16137" s="6"/>
      <c r="AK16137" s="6"/>
      <c r="AL16137" s="6"/>
      <c r="AM16137" s="6"/>
      <c r="AN16137" s="6"/>
      <c r="AO16137" s="6"/>
      <c r="AP16137" s="6"/>
      <c r="AQ16137" s="6"/>
      <c r="AR16137" s="6"/>
      <c r="AS16137" s="6"/>
      <c r="AT16137" s="6"/>
      <c r="AU16137" s="6"/>
      <c r="AV16137" s="6"/>
      <c r="AW16137" s="6"/>
      <c r="AX16137" s="6"/>
      <c r="AY16137" s="6"/>
      <c r="AZ16137" s="6"/>
      <c r="BA16137" s="6"/>
      <c r="BB16137" s="6"/>
      <c r="BC16137" s="6"/>
      <c r="BD16137" s="6"/>
      <c r="BE16137" s="6"/>
      <c r="BF16137" s="6"/>
      <c r="BG16137" s="10"/>
    </row>
    <row r="16138" spans="34:59" x14ac:dyDescent="0.25">
      <c r="AH16138" s="10"/>
      <c r="AI16138" s="6"/>
    </row>
    <row r="16139" spans="34:59" x14ac:dyDescent="0.25">
      <c r="AH16139" s="6"/>
      <c r="AI16139" s="6"/>
      <c r="AJ16139" s="6"/>
      <c r="AK16139" s="6"/>
      <c r="AL16139" s="6"/>
      <c r="AM16139" s="6"/>
      <c r="AN16139" s="6"/>
      <c r="AO16139" s="6"/>
      <c r="AP16139" s="6"/>
      <c r="AQ16139" s="6"/>
      <c r="AR16139" s="6"/>
      <c r="AS16139" s="6"/>
      <c r="AT16139" s="6"/>
      <c r="AU16139" s="6"/>
      <c r="AV16139" s="6"/>
      <c r="AW16139" s="6"/>
      <c r="AX16139" s="6"/>
      <c r="AY16139" s="6"/>
      <c r="AZ16139" s="6"/>
      <c r="BA16139" s="6"/>
      <c r="BB16139" s="6"/>
      <c r="BC16139" s="6"/>
      <c r="BD16139" s="6"/>
      <c r="BE16139" s="6"/>
      <c r="BF16139" s="6"/>
      <c r="BG16139" s="6"/>
    </row>
    <row r="16140" spans="34:59" x14ac:dyDescent="0.25">
      <c r="AH16140" s="10"/>
      <c r="AI16140" s="6"/>
      <c r="AJ16140" s="10"/>
      <c r="AK16140" s="10"/>
      <c r="AL16140" s="10"/>
      <c r="AM16140" s="10"/>
      <c r="AN16140" s="10"/>
      <c r="AO16140" s="10"/>
      <c r="AP16140" s="10"/>
      <c r="AQ16140" s="10"/>
      <c r="AR16140" s="10"/>
      <c r="AS16140" s="10"/>
      <c r="AT16140" s="10"/>
      <c r="AU16140" s="10"/>
      <c r="AV16140" s="10"/>
      <c r="AW16140" s="10"/>
      <c r="AX16140" s="10"/>
      <c r="AY16140" s="10"/>
      <c r="AZ16140" s="10"/>
      <c r="BA16140" s="10"/>
      <c r="BB16140" s="10"/>
      <c r="BC16140" s="10"/>
      <c r="BD16140" s="10"/>
      <c r="BE16140" s="10"/>
      <c r="BF16140" s="10"/>
      <c r="BG16140" s="6"/>
    </row>
    <row r="16141" spans="34:59" x14ac:dyDescent="0.25">
      <c r="AH16141" s="6"/>
      <c r="AI16141" s="6"/>
      <c r="AJ16141" s="6"/>
      <c r="AK16141" s="6"/>
      <c r="AL16141" s="6"/>
      <c r="AM16141" s="6"/>
      <c r="AN16141" s="6"/>
      <c r="AO16141" s="6"/>
      <c r="AP16141" s="6"/>
      <c r="AQ16141" s="6"/>
      <c r="AR16141" s="6"/>
      <c r="AS16141" s="6"/>
      <c r="AT16141" s="6"/>
      <c r="AU16141" s="6"/>
      <c r="AV16141" s="6"/>
      <c r="AW16141" s="6"/>
      <c r="AX16141" s="6"/>
      <c r="AY16141" s="6"/>
      <c r="AZ16141" s="6"/>
      <c r="BA16141" s="6"/>
      <c r="BB16141" s="6"/>
      <c r="BC16141" s="6"/>
      <c r="BD16141" s="6"/>
      <c r="BE16141" s="6"/>
      <c r="BF16141" s="6"/>
      <c r="BG16141" s="10"/>
    </row>
    <row r="16142" spans="34:59" x14ac:dyDescent="0.25">
      <c r="AH16142" s="10"/>
      <c r="AI16142" s="6"/>
    </row>
    <row r="16143" spans="34:59" x14ac:dyDescent="0.25">
      <c r="AH16143" s="6"/>
      <c r="AI16143" s="6"/>
      <c r="AJ16143" s="6"/>
      <c r="AK16143" s="6"/>
      <c r="AL16143" s="6"/>
      <c r="AM16143" s="6"/>
      <c r="AN16143" s="6"/>
      <c r="AO16143" s="6"/>
      <c r="AP16143" s="6"/>
      <c r="AQ16143" s="6"/>
      <c r="AR16143" s="6"/>
      <c r="AS16143" s="6"/>
      <c r="AT16143" s="6"/>
      <c r="AU16143" s="6"/>
      <c r="AV16143" s="6"/>
      <c r="AW16143" s="6"/>
      <c r="AX16143" s="6"/>
      <c r="AY16143" s="6"/>
      <c r="AZ16143" s="6"/>
      <c r="BA16143" s="6"/>
      <c r="BB16143" s="6"/>
      <c r="BC16143" s="6"/>
      <c r="BD16143" s="6"/>
      <c r="BE16143" s="6"/>
      <c r="BF16143" s="6"/>
      <c r="BG16143" s="6"/>
    </row>
    <row r="16144" spans="34:59" x14ac:dyDescent="0.25">
      <c r="AH16144" s="10"/>
      <c r="AI16144" s="6"/>
      <c r="AJ16144" s="10"/>
      <c r="AK16144" s="10"/>
      <c r="AL16144" s="10"/>
      <c r="AM16144" s="10"/>
      <c r="AN16144" s="10"/>
      <c r="AO16144" s="10"/>
      <c r="AP16144" s="10"/>
      <c r="AQ16144" s="10"/>
      <c r="AR16144" s="10"/>
      <c r="AS16144" s="10"/>
      <c r="AT16144" s="10"/>
      <c r="AU16144" s="10"/>
      <c r="AV16144" s="10"/>
      <c r="AW16144" s="10"/>
      <c r="AX16144" s="10"/>
      <c r="AY16144" s="10"/>
      <c r="AZ16144" s="10"/>
      <c r="BA16144" s="10"/>
      <c r="BB16144" s="10"/>
      <c r="BC16144" s="10"/>
      <c r="BD16144" s="10"/>
      <c r="BE16144" s="10"/>
      <c r="BF16144" s="10"/>
      <c r="BG16144" s="6"/>
    </row>
    <row r="16145" spans="34:59" x14ac:dyDescent="0.25">
      <c r="AH16145" s="6"/>
      <c r="AI16145" s="6"/>
      <c r="AJ16145" s="6"/>
      <c r="AK16145" s="6"/>
      <c r="AL16145" s="6"/>
      <c r="AM16145" s="6"/>
      <c r="AN16145" s="6"/>
      <c r="AO16145" s="6"/>
      <c r="AP16145" s="6"/>
      <c r="AQ16145" s="6"/>
      <c r="AR16145" s="6"/>
      <c r="AS16145" s="6"/>
      <c r="AT16145" s="6"/>
      <c r="AU16145" s="6"/>
      <c r="AV16145" s="6"/>
      <c r="AW16145" s="6"/>
      <c r="AX16145" s="6"/>
      <c r="AY16145" s="6"/>
      <c r="AZ16145" s="6"/>
      <c r="BA16145" s="6"/>
      <c r="BB16145" s="6"/>
      <c r="BC16145" s="6"/>
      <c r="BD16145" s="6"/>
      <c r="BE16145" s="6"/>
      <c r="BF16145" s="6"/>
      <c r="BG16145" s="10"/>
    </row>
    <row r="16146" spans="34:59" x14ac:dyDescent="0.25">
      <c r="AH16146" s="10"/>
      <c r="AI16146" s="6"/>
    </row>
    <row r="16147" spans="34:59" x14ac:dyDescent="0.25">
      <c r="AH16147" s="6"/>
      <c r="AI16147" s="6"/>
      <c r="AJ16147" s="6"/>
      <c r="AK16147" s="6"/>
      <c r="AL16147" s="6"/>
      <c r="AM16147" s="6"/>
      <c r="AN16147" s="6"/>
      <c r="AO16147" s="6"/>
      <c r="AP16147" s="6"/>
      <c r="AQ16147" s="6"/>
      <c r="AR16147" s="6"/>
      <c r="AS16147" s="6"/>
      <c r="AT16147" s="6"/>
      <c r="AU16147" s="6"/>
      <c r="AV16147" s="6"/>
      <c r="AW16147" s="6"/>
      <c r="AX16147" s="6"/>
      <c r="AY16147" s="6"/>
      <c r="AZ16147" s="6"/>
      <c r="BA16147" s="6"/>
      <c r="BB16147" s="6"/>
      <c r="BC16147" s="6"/>
      <c r="BD16147" s="6"/>
      <c r="BE16147" s="6"/>
      <c r="BF16147" s="6"/>
      <c r="BG16147" s="6"/>
    </row>
    <row r="16148" spans="34:59" x14ac:dyDescent="0.25">
      <c r="AH16148" s="10"/>
      <c r="AI16148" s="6"/>
      <c r="AJ16148" s="10"/>
      <c r="AK16148" s="10"/>
      <c r="AL16148" s="10"/>
      <c r="AM16148" s="10"/>
      <c r="AN16148" s="10"/>
      <c r="AO16148" s="10"/>
      <c r="AP16148" s="10"/>
      <c r="AQ16148" s="10"/>
      <c r="AR16148" s="10"/>
      <c r="AS16148" s="10"/>
      <c r="AT16148" s="10"/>
      <c r="AU16148" s="10"/>
      <c r="AV16148" s="10"/>
      <c r="AW16148" s="10"/>
      <c r="AX16148" s="10"/>
      <c r="AY16148" s="10"/>
      <c r="AZ16148" s="10"/>
      <c r="BA16148" s="10"/>
      <c r="BB16148" s="10"/>
      <c r="BC16148" s="10"/>
      <c r="BD16148" s="10"/>
      <c r="BE16148" s="10"/>
      <c r="BF16148" s="10"/>
      <c r="BG16148" s="6"/>
    </row>
    <row r="16150" spans="34:59" x14ac:dyDescent="0.25">
      <c r="AH16150" s="10"/>
      <c r="AI16150" s="6"/>
    </row>
    <row r="16151" spans="34:59" x14ac:dyDescent="0.25">
      <c r="AH16151" s="6"/>
      <c r="AI16151" s="6"/>
      <c r="AJ16151" s="6"/>
      <c r="AK16151" s="6"/>
      <c r="AL16151" s="6"/>
      <c r="AM16151" s="6"/>
      <c r="AN16151" s="6"/>
      <c r="AO16151" s="6"/>
      <c r="AP16151" s="6"/>
      <c r="AQ16151" s="6"/>
      <c r="AR16151" s="6"/>
      <c r="AS16151" s="6"/>
      <c r="AT16151" s="6"/>
      <c r="AU16151" s="6"/>
      <c r="AV16151" s="6"/>
      <c r="AW16151" s="6"/>
      <c r="AX16151" s="6"/>
      <c r="AY16151" s="6"/>
      <c r="AZ16151" s="6"/>
      <c r="BA16151" s="6"/>
      <c r="BB16151" s="6"/>
      <c r="BC16151" s="6"/>
      <c r="BD16151" s="6"/>
      <c r="BE16151" s="6"/>
      <c r="BF16151" s="6"/>
      <c r="BG16151" s="6"/>
    </row>
    <row r="16152" spans="34:59" x14ac:dyDescent="0.25">
      <c r="AH16152" s="10"/>
      <c r="AI16152" s="6"/>
      <c r="AJ16152" s="10"/>
      <c r="AK16152" s="10"/>
      <c r="AL16152" s="10"/>
      <c r="AM16152" s="10"/>
      <c r="AN16152" s="10"/>
      <c r="AO16152" s="10"/>
      <c r="AP16152" s="10"/>
      <c r="AQ16152" s="10"/>
      <c r="AR16152" s="10"/>
      <c r="AS16152" s="10"/>
      <c r="AT16152" s="10"/>
      <c r="AU16152" s="10"/>
      <c r="AV16152" s="10"/>
      <c r="AW16152" s="10"/>
      <c r="AX16152" s="10"/>
      <c r="AY16152" s="10"/>
      <c r="AZ16152" s="10"/>
      <c r="BA16152" s="10"/>
      <c r="BB16152" s="10"/>
      <c r="BC16152" s="10"/>
      <c r="BD16152" s="10"/>
      <c r="BE16152" s="10"/>
      <c r="BF16152" s="10"/>
      <c r="BG16152" s="6"/>
    </row>
    <row r="16153" spans="34:59" x14ac:dyDescent="0.25">
      <c r="AH16153" s="6"/>
      <c r="AI16153" s="6"/>
      <c r="AJ16153" s="6"/>
      <c r="AK16153" s="6"/>
      <c r="AL16153" s="6"/>
      <c r="AM16153" s="6"/>
      <c r="AN16153" s="6"/>
      <c r="AO16153" s="6"/>
      <c r="AP16153" s="6"/>
      <c r="AQ16153" s="6"/>
      <c r="AR16153" s="6"/>
      <c r="AS16153" s="6"/>
      <c r="AT16153" s="6"/>
      <c r="AU16153" s="6"/>
      <c r="AV16153" s="6"/>
      <c r="AW16153" s="6"/>
      <c r="AX16153" s="6"/>
      <c r="AY16153" s="6"/>
      <c r="AZ16153" s="6"/>
      <c r="BA16153" s="6"/>
      <c r="BB16153" s="6"/>
      <c r="BC16153" s="6"/>
      <c r="BD16153" s="6"/>
      <c r="BE16153" s="6"/>
      <c r="BF16153" s="6"/>
      <c r="BG16153" s="10"/>
    </row>
    <row r="16154" spans="34:59" x14ac:dyDescent="0.25">
      <c r="AH16154" s="10"/>
      <c r="AI16154" s="6"/>
    </row>
    <row r="16155" spans="34:59" x14ac:dyDescent="0.25">
      <c r="AH16155" s="6"/>
      <c r="AI16155" s="6"/>
      <c r="AJ16155" s="6"/>
      <c r="AK16155" s="6"/>
      <c r="AL16155" s="6"/>
      <c r="AM16155" s="6"/>
      <c r="AN16155" s="6"/>
      <c r="AO16155" s="6"/>
      <c r="AP16155" s="6"/>
      <c r="AQ16155" s="6"/>
      <c r="AR16155" s="6"/>
      <c r="AS16155" s="6"/>
      <c r="AT16155" s="6"/>
      <c r="AU16155" s="6"/>
      <c r="AV16155" s="6"/>
      <c r="AW16155" s="6"/>
      <c r="AX16155" s="6"/>
      <c r="AY16155" s="6"/>
      <c r="AZ16155" s="6"/>
      <c r="BA16155" s="6"/>
      <c r="BB16155" s="6"/>
      <c r="BC16155" s="6"/>
      <c r="BD16155" s="6"/>
      <c r="BE16155" s="6"/>
      <c r="BF16155" s="6"/>
      <c r="BG16155" s="6"/>
    </row>
    <row r="16156" spans="34:59" x14ac:dyDescent="0.25">
      <c r="AH16156" s="10"/>
      <c r="AI16156" s="6"/>
      <c r="AJ16156" s="10"/>
      <c r="AK16156" s="10"/>
      <c r="AL16156" s="10"/>
      <c r="AM16156" s="10"/>
      <c r="AN16156" s="10"/>
      <c r="AO16156" s="10"/>
      <c r="AP16156" s="10"/>
      <c r="AQ16156" s="10"/>
      <c r="AR16156" s="10"/>
      <c r="AS16156" s="10"/>
      <c r="AT16156" s="10"/>
      <c r="AU16156" s="10"/>
      <c r="AV16156" s="10"/>
      <c r="AW16156" s="10"/>
      <c r="AX16156" s="10"/>
      <c r="AY16156" s="10"/>
      <c r="AZ16156" s="10"/>
      <c r="BA16156" s="10"/>
      <c r="BB16156" s="10"/>
      <c r="BC16156" s="10"/>
      <c r="BD16156" s="10"/>
      <c r="BE16156" s="10"/>
      <c r="BF16156" s="10"/>
      <c r="BG16156" s="6"/>
    </row>
    <row r="16157" spans="34:59" x14ac:dyDescent="0.25">
      <c r="AH16157" s="6"/>
      <c r="AI16157" s="6"/>
      <c r="AJ16157" s="6"/>
      <c r="AK16157" s="6"/>
      <c r="AL16157" s="6"/>
      <c r="AM16157" s="6"/>
      <c r="AN16157" s="6"/>
      <c r="AO16157" s="6"/>
      <c r="AP16157" s="6"/>
      <c r="AQ16157" s="6"/>
      <c r="AR16157" s="6"/>
      <c r="AS16157" s="6"/>
      <c r="AT16157" s="6"/>
      <c r="AU16157" s="6"/>
      <c r="AV16157" s="6"/>
      <c r="AW16157" s="6"/>
      <c r="AX16157" s="6"/>
      <c r="AY16157" s="6"/>
      <c r="AZ16157" s="6"/>
      <c r="BA16157" s="6"/>
      <c r="BB16157" s="6"/>
      <c r="BC16157" s="6"/>
      <c r="BD16157" s="6"/>
      <c r="BE16157" s="6"/>
      <c r="BF16157" s="6"/>
      <c r="BG16157" s="10"/>
    </row>
    <row r="16158" spans="34:59" x14ac:dyDescent="0.25">
      <c r="AH16158" s="10"/>
      <c r="AI16158" s="6"/>
    </row>
    <row r="16159" spans="34:59" x14ac:dyDescent="0.25">
      <c r="AH16159" s="6"/>
      <c r="AI16159" s="6"/>
      <c r="AJ16159" s="6"/>
      <c r="AK16159" s="6"/>
      <c r="AL16159" s="6"/>
      <c r="AM16159" s="6"/>
      <c r="AN16159" s="6"/>
      <c r="AO16159" s="6"/>
      <c r="AP16159" s="6"/>
      <c r="AQ16159" s="6"/>
      <c r="AR16159" s="6"/>
      <c r="AS16159" s="6"/>
      <c r="AT16159" s="6"/>
      <c r="AU16159" s="6"/>
      <c r="AV16159" s="6"/>
      <c r="AW16159" s="6"/>
      <c r="AX16159" s="6"/>
      <c r="AY16159" s="6"/>
      <c r="AZ16159" s="6"/>
      <c r="BA16159" s="6"/>
      <c r="BB16159" s="6"/>
      <c r="BC16159" s="6"/>
      <c r="BD16159" s="6"/>
      <c r="BE16159" s="6"/>
      <c r="BF16159" s="6"/>
      <c r="BG16159" s="6"/>
    </row>
    <row r="16160" spans="34:59" x14ac:dyDescent="0.25">
      <c r="AH16160" s="10"/>
      <c r="AI16160" s="6"/>
      <c r="AJ16160" s="10"/>
      <c r="AK16160" s="10"/>
      <c r="AL16160" s="10"/>
      <c r="AM16160" s="10"/>
      <c r="AN16160" s="10"/>
      <c r="AO16160" s="10"/>
      <c r="AP16160" s="10"/>
      <c r="AQ16160" s="10"/>
      <c r="AR16160" s="10"/>
      <c r="AS16160" s="10"/>
      <c r="AT16160" s="10"/>
      <c r="AU16160" s="10"/>
      <c r="AV16160" s="10"/>
      <c r="AW16160" s="10"/>
      <c r="AX16160" s="10"/>
      <c r="AY16160" s="10"/>
      <c r="AZ16160" s="10"/>
      <c r="BA16160" s="10"/>
      <c r="BB16160" s="10"/>
      <c r="BC16160" s="10"/>
      <c r="BD16160" s="10"/>
      <c r="BE16160" s="10"/>
      <c r="BF16160" s="10"/>
      <c r="BG16160" s="6"/>
    </row>
    <row r="16161" spans="34:59" x14ac:dyDescent="0.25">
      <c r="AH16161" s="6"/>
      <c r="AI16161" s="6"/>
      <c r="AJ16161" s="6"/>
      <c r="AK16161" s="6"/>
      <c r="AL16161" s="6"/>
      <c r="AM16161" s="6"/>
      <c r="AN16161" s="6"/>
      <c r="AO16161" s="6"/>
      <c r="AP16161" s="6"/>
      <c r="AQ16161" s="6"/>
      <c r="AR16161" s="6"/>
      <c r="AS16161" s="6"/>
      <c r="AT16161" s="6"/>
      <c r="AU16161" s="6"/>
      <c r="AV16161" s="6"/>
      <c r="AW16161" s="6"/>
      <c r="AX16161" s="6"/>
      <c r="AY16161" s="6"/>
      <c r="AZ16161" s="6"/>
      <c r="BA16161" s="6"/>
      <c r="BB16161" s="6"/>
      <c r="BC16161" s="6"/>
      <c r="BD16161" s="6"/>
      <c r="BE16161" s="6"/>
      <c r="BF16161" s="6"/>
      <c r="BG16161" s="10"/>
    </row>
    <row r="16162" spans="34:59" x14ac:dyDescent="0.25">
      <c r="AH16162" s="10"/>
      <c r="AI16162" s="6"/>
    </row>
    <row r="16163" spans="34:59" x14ac:dyDescent="0.25">
      <c r="AH16163" s="6"/>
      <c r="AI16163" s="6"/>
      <c r="AJ16163" s="6"/>
      <c r="AK16163" s="6"/>
      <c r="AL16163" s="6"/>
      <c r="AM16163" s="6"/>
      <c r="AN16163" s="6"/>
      <c r="AO16163" s="6"/>
      <c r="AP16163" s="6"/>
      <c r="AQ16163" s="6"/>
      <c r="AR16163" s="6"/>
      <c r="AS16163" s="6"/>
      <c r="AT16163" s="6"/>
      <c r="AU16163" s="6"/>
      <c r="AV16163" s="6"/>
      <c r="AW16163" s="6"/>
      <c r="AX16163" s="6"/>
      <c r="AY16163" s="6"/>
      <c r="AZ16163" s="6"/>
      <c r="BA16163" s="6"/>
      <c r="BB16163" s="6"/>
      <c r="BC16163" s="6"/>
      <c r="BD16163" s="6"/>
      <c r="BE16163" s="6"/>
      <c r="BF16163" s="6"/>
      <c r="BG16163" s="6"/>
    </row>
    <row r="16164" spans="34:59" x14ac:dyDescent="0.25">
      <c r="AH16164" s="10"/>
      <c r="AI16164" s="6"/>
      <c r="AJ16164" s="10"/>
      <c r="AK16164" s="10"/>
      <c r="AL16164" s="10"/>
      <c r="AM16164" s="10"/>
      <c r="AN16164" s="10"/>
      <c r="AO16164" s="10"/>
      <c r="AP16164" s="10"/>
      <c r="AQ16164" s="10"/>
      <c r="AR16164" s="10"/>
      <c r="AS16164" s="10"/>
      <c r="AT16164" s="10"/>
      <c r="AU16164" s="10"/>
      <c r="AV16164" s="10"/>
      <c r="AW16164" s="10"/>
      <c r="AX16164" s="10"/>
      <c r="AY16164" s="10"/>
      <c r="AZ16164" s="10"/>
      <c r="BA16164" s="10"/>
      <c r="BB16164" s="10"/>
      <c r="BC16164" s="10"/>
      <c r="BD16164" s="10"/>
      <c r="BE16164" s="10"/>
      <c r="BF16164" s="10"/>
      <c r="BG16164" s="6"/>
    </row>
    <row r="16166" spans="34:59" x14ac:dyDescent="0.25">
      <c r="AH16166" s="10"/>
      <c r="AI16166" s="6"/>
    </row>
    <row r="16167" spans="34:59" x14ac:dyDescent="0.25">
      <c r="AH16167" s="6"/>
      <c r="AI16167" s="6"/>
      <c r="AJ16167" s="6"/>
      <c r="AK16167" s="6"/>
      <c r="AL16167" s="6"/>
      <c r="AM16167" s="6"/>
      <c r="AN16167" s="6"/>
      <c r="AO16167" s="6"/>
      <c r="AP16167" s="6"/>
      <c r="AQ16167" s="6"/>
      <c r="AR16167" s="6"/>
      <c r="AS16167" s="6"/>
      <c r="AT16167" s="6"/>
      <c r="AU16167" s="6"/>
      <c r="AV16167" s="6"/>
      <c r="AW16167" s="6"/>
      <c r="AX16167" s="6"/>
      <c r="AY16167" s="6"/>
      <c r="AZ16167" s="6"/>
      <c r="BA16167" s="6"/>
      <c r="BB16167" s="6"/>
      <c r="BC16167" s="6"/>
      <c r="BD16167" s="6"/>
      <c r="BE16167" s="6"/>
      <c r="BF16167" s="6"/>
      <c r="BG16167" s="6"/>
    </row>
    <row r="16168" spans="34:59" x14ac:dyDescent="0.25">
      <c r="AH16168" s="10"/>
      <c r="AI16168" s="6"/>
      <c r="AJ16168" s="10"/>
      <c r="AK16168" s="10"/>
      <c r="AL16168" s="10"/>
      <c r="AM16168" s="10"/>
      <c r="AN16168" s="10"/>
      <c r="AO16168" s="10"/>
      <c r="AP16168" s="10"/>
      <c r="AQ16168" s="10"/>
      <c r="AR16168" s="10"/>
      <c r="AS16168" s="10"/>
      <c r="AT16168" s="10"/>
      <c r="AU16168" s="10"/>
      <c r="AV16168" s="10"/>
      <c r="AW16168" s="10"/>
      <c r="AX16168" s="10"/>
      <c r="AY16168" s="10"/>
      <c r="AZ16168" s="10"/>
      <c r="BA16168" s="10"/>
      <c r="BB16168" s="10"/>
      <c r="BC16168" s="10"/>
      <c r="BD16168" s="10"/>
      <c r="BE16168" s="10"/>
      <c r="BF16168" s="10"/>
      <c r="BG16168" s="6"/>
    </row>
    <row r="16169" spans="34:59" x14ac:dyDescent="0.25">
      <c r="AH16169" s="6"/>
      <c r="AI16169" s="6"/>
      <c r="AJ16169" s="6"/>
      <c r="AK16169" s="6"/>
      <c r="AL16169" s="6"/>
      <c r="AM16169" s="6"/>
      <c r="AN16169" s="6"/>
      <c r="AO16169" s="6"/>
      <c r="AP16169" s="6"/>
      <c r="AQ16169" s="6"/>
      <c r="AR16169" s="6"/>
      <c r="AS16169" s="6"/>
      <c r="AT16169" s="6"/>
      <c r="AU16169" s="6"/>
      <c r="AV16169" s="6"/>
      <c r="AW16169" s="6"/>
      <c r="AX16169" s="6"/>
      <c r="AY16169" s="6"/>
      <c r="AZ16169" s="6"/>
      <c r="BA16169" s="6"/>
      <c r="BB16169" s="6"/>
      <c r="BC16169" s="6"/>
      <c r="BD16169" s="6"/>
      <c r="BE16169" s="6"/>
      <c r="BF16169" s="6"/>
      <c r="BG16169" s="10"/>
    </row>
    <row r="16170" spans="34:59" x14ac:dyDescent="0.25">
      <c r="AH16170" s="10"/>
      <c r="AI16170" s="6"/>
    </row>
    <row r="16171" spans="34:59" x14ac:dyDescent="0.25">
      <c r="AH16171" s="6"/>
      <c r="AI16171" s="6"/>
      <c r="AJ16171" s="6"/>
      <c r="AK16171" s="6"/>
      <c r="AL16171" s="6"/>
      <c r="AM16171" s="6"/>
      <c r="AN16171" s="6"/>
      <c r="AO16171" s="6"/>
      <c r="AP16171" s="6"/>
      <c r="AQ16171" s="6"/>
      <c r="AR16171" s="6"/>
      <c r="AS16171" s="6"/>
      <c r="AT16171" s="6"/>
      <c r="AU16171" s="6"/>
      <c r="AV16171" s="6"/>
      <c r="AW16171" s="6"/>
      <c r="AX16171" s="6"/>
      <c r="AY16171" s="6"/>
      <c r="AZ16171" s="6"/>
      <c r="BA16171" s="6"/>
      <c r="BB16171" s="6"/>
      <c r="BC16171" s="6"/>
      <c r="BD16171" s="6"/>
      <c r="BE16171" s="6"/>
      <c r="BF16171" s="6"/>
      <c r="BG16171" s="6"/>
    </row>
    <row r="16172" spans="34:59" x14ac:dyDescent="0.25">
      <c r="AH16172" s="10"/>
      <c r="AI16172" s="6"/>
      <c r="AJ16172" s="10"/>
      <c r="AK16172" s="10"/>
      <c r="AL16172" s="10"/>
      <c r="AM16172" s="10"/>
      <c r="AN16172" s="10"/>
      <c r="AO16172" s="10"/>
      <c r="AP16172" s="10"/>
      <c r="AQ16172" s="10"/>
      <c r="AR16172" s="10"/>
      <c r="AS16172" s="10"/>
      <c r="AT16172" s="10"/>
      <c r="AU16172" s="10"/>
      <c r="AV16172" s="10"/>
      <c r="AW16172" s="10"/>
      <c r="AX16172" s="10"/>
      <c r="AY16172" s="10"/>
      <c r="AZ16172" s="10"/>
      <c r="BA16172" s="10"/>
      <c r="BB16172" s="10"/>
      <c r="BC16172" s="10"/>
      <c r="BD16172" s="10"/>
      <c r="BE16172" s="10"/>
      <c r="BF16172" s="10"/>
      <c r="BG16172" s="6"/>
    </row>
    <row r="16173" spans="34:59" x14ac:dyDescent="0.25">
      <c r="AH16173" s="6"/>
      <c r="AI16173" s="6"/>
      <c r="AJ16173" s="6"/>
      <c r="AK16173" s="6"/>
      <c r="AL16173" s="6"/>
      <c r="AM16173" s="6"/>
      <c r="AN16173" s="6"/>
      <c r="AO16173" s="6"/>
      <c r="AP16173" s="6"/>
      <c r="AQ16173" s="6"/>
      <c r="AR16173" s="6"/>
      <c r="AS16173" s="6"/>
      <c r="AT16173" s="6"/>
      <c r="AU16173" s="6"/>
      <c r="AV16173" s="6"/>
      <c r="AW16173" s="6"/>
      <c r="AX16173" s="6"/>
      <c r="AY16173" s="6"/>
      <c r="AZ16173" s="6"/>
      <c r="BA16173" s="6"/>
      <c r="BB16173" s="6"/>
      <c r="BC16173" s="6"/>
      <c r="BD16173" s="6"/>
      <c r="BE16173" s="6"/>
      <c r="BF16173" s="6"/>
      <c r="BG16173" s="10"/>
    </row>
    <row r="16174" spans="34:59" x14ac:dyDescent="0.25">
      <c r="AH16174" s="10"/>
      <c r="AI16174" s="6"/>
    </row>
    <row r="16175" spans="34:59" x14ac:dyDescent="0.25">
      <c r="AH16175" s="6"/>
      <c r="AI16175" s="6"/>
      <c r="AJ16175" s="6"/>
      <c r="AK16175" s="6"/>
      <c r="AL16175" s="6"/>
      <c r="AM16175" s="6"/>
      <c r="AN16175" s="6"/>
      <c r="AO16175" s="6"/>
      <c r="AP16175" s="6"/>
      <c r="AQ16175" s="6"/>
      <c r="AR16175" s="6"/>
      <c r="AS16175" s="6"/>
      <c r="AT16175" s="6"/>
      <c r="AU16175" s="6"/>
      <c r="AV16175" s="6"/>
      <c r="AW16175" s="6"/>
      <c r="AX16175" s="6"/>
      <c r="AY16175" s="6"/>
      <c r="AZ16175" s="6"/>
      <c r="BA16175" s="6"/>
      <c r="BB16175" s="6"/>
      <c r="BC16175" s="6"/>
      <c r="BD16175" s="6"/>
      <c r="BE16175" s="6"/>
      <c r="BF16175" s="6"/>
      <c r="BG16175" s="6"/>
    </row>
    <row r="16176" spans="34:59" x14ac:dyDescent="0.25">
      <c r="AH16176" s="10"/>
      <c r="AI16176" s="6"/>
      <c r="AJ16176" s="10"/>
      <c r="AK16176" s="10"/>
      <c r="AL16176" s="10"/>
      <c r="AM16176" s="10"/>
      <c r="AN16176" s="10"/>
      <c r="AO16176" s="10"/>
      <c r="AP16176" s="10"/>
      <c r="AQ16176" s="10"/>
      <c r="AR16176" s="10"/>
      <c r="AS16176" s="10"/>
      <c r="AT16176" s="10"/>
      <c r="AU16176" s="10"/>
      <c r="AV16176" s="10"/>
      <c r="AW16176" s="10"/>
      <c r="AX16176" s="10"/>
      <c r="AY16176" s="10"/>
      <c r="AZ16176" s="10"/>
      <c r="BA16176" s="10"/>
      <c r="BB16176" s="10"/>
      <c r="BC16176" s="10"/>
      <c r="BD16176" s="10"/>
      <c r="BE16176" s="10"/>
      <c r="BF16176" s="10"/>
      <c r="BG16176" s="6"/>
    </row>
    <row r="16177" spans="34:59" x14ac:dyDescent="0.25">
      <c r="AH16177" s="6"/>
      <c r="AI16177" s="6"/>
      <c r="AJ16177" s="6"/>
      <c r="AK16177" s="6"/>
      <c r="AL16177" s="6"/>
      <c r="AM16177" s="6"/>
      <c r="AN16177" s="6"/>
      <c r="AO16177" s="6"/>
      <c r="AP16177" s="6"/>
      <c r="AQ16177" s="6"/>
      <c r="AR16177" s="6"/>
      <c r="AS16177" s="6"/>
      <c r="AT16177" s="6"/>
      <c r="AU16177" s="6"/>
      <c r="AV16177" s="6"/>
      <c r="AW16177" s="6"/>
      <c r="AX16177" s="6"/>
      <c r="AY16177" s="6"/>
      <c r="AZ16177" s="6"/>
      <c r="BA16177" s="6"/>
      <c r="BB16177" s="6"/>
      <c r="BC16177" s="6"/>
      <c r="BD16177" s="6"/>
      <c r="BE16177" s="6"/>
      <c r="BF16177" s="6"/>
      <c r="BG16177" s="10"/>
    </row>
    <row r="16178" spans="34:59" x14ac:dyDescent="0.25">
      <c r="AH16178" s="10"/>
      <c r="AI16178" s="6"/>
    </row>
    <row r="16179" spans="34:59" x14ac:dyDescent="0.25">
      <c r="AH16179" s="6"/>
      <c r="AI16179" s="6"/>
      <c r="AJ16179" s="6"/>
      <c r="AK16179" s="6"/>
      <c r="AL16179" s="6"/>
      <c r="AM16179" s="6"/>
      <c r="AN16179" s="6"/>
      <c r="AO16179" s="6"/>
      <c r="AP16179" s="6"/>
      <c r="AQ16179" s="6"/>
      <c r="AR16179" s="6"/>
      <c r="AS16179" s="6"/>
      <c r="AT16179" s="6"/>
      <c r="AU16179" s="6"/>
      <c r="AV16179" s="6"/>
      <c r="AW16179" s="6"/>
      <c r="AX16179" s="6"/>
      <c r="AY16179" s="6"/>
      <c r="AZ16179" s="6"/>
      <c r="BA16179" s="6"/>
      <c r="BB16179" s="6"/>
      <c r="BC16179" s="6"/>
      <c r="BD16179" s="6"/>
      <c r="BE16179" s="6"/>
      <c r="BF16179" s="6"/>
      <c r="BG16179" s="6"/>
    </row>
    <row r="16180" spans="34:59" x14ac:dyDescent="0.25">
      <c r="AH16180" s="10"/>
      <c r="AI16180" s="6"/>
      <c r="AJ16180" s="10"/>
      <c r="AK16180" s="10"/>
      <c r="AL16180" s="10"/>
      <c r="AM16180" s="10"/>
      <c r="AN16180" s="10"/>
      <c r="AO16180" s="10"/>
      <c r="AP16180" s="10"/>
      <c r="AQ16180" s="10"/>
      <c r="AR16180" s="10"/>
      <c r="AS16180" s="10"/>
      <c r="AT16180" s="10"/>
      <c r="AU16180" s="10"/>
      <c r="AV16180" s="10"/>
      <c r="AW16180" s="10"/>
      <c r="AX16180" s="10"/>
      <c r="AY16180" s="10"/>
      <c r="AZ16180" s="10"/>
      <c r="BA16180" s="10"/>
      <c r="BB16180" s="10"/>
      <c r="BC16180" s="10"/>
      <c r="BD16180" s="10"/>
      <c r="BE16180" s="10"/>
      <c r="BF16180" s="10"/>
      <c r="BG16180" s="6"/>
    </row>
    <row r="16182" spans="34:59" x14ac:dyDescent="0.25">
      <c r="AH16182" s="10"/>
      <c r="AI16182" s="6"/>
    </row>
    <row r="16183" spans="34:59" x14ac:dyDescent="0.25">
      <c r="AH16183" s="6"/>
      <c r="AI16183" s="6"/>
      <c r="AJ16183" s="6"/>
      <c r="AK16183" s="6"/>
      <c r="AL16183" s="6"/>
      <c r="AM16183" s="6"/>
      <c r="AN16183" s="6"/>
      <c r="AO16183" s="6"/>
      <c r="AP16183" s="6"/>
      <c r="AQ16183" s="6"/>
      <c r="AR16183" s="6"/>
      <c r="AS16183" s="6"/>
      <c r="AT16183" s="6"/>
      <c r="AU16183" s="6"/>
      <c r="AV16183" s="6"/>
      <c r="AW16183" s="6"/>
      <c r="AX16183" s="6"/>
      <c r="AY16183" s="6"/>
      <c r="AZ16183" s="6"/>
      <c r="BA16183" s="6"/>
      <c r="BB16183" s="6"/>
      <c r="BC16183" s="6"/>
      <c r="BD16183" s="6"/>
      <c r="BE16183" s="6"/>
      <c r="BF16183" s="6"/>
      <c r="BG16183" s="6"/>
    </row>
    <row r="16184" spans="34:59" x14ac:dyDescent="0.25">
      <c r="AH16184" s="10"/>
      <c r="AI16184" s="6"/>
      <c r="AJ16184" s="10"/>
      <c r="AK16184" s="10"/>
      <c r="AL16184" s="10"/>
      <c r="AM16184" s="10"/>
      <c r="AN16184" s="10"/>
      <c r="AO16184" s="10"/>
      <c r="AP16184" s="10"/>
      <c r="AQ16184" s="10"/>
      <c r="AR16184" s="10"/>
      <c r="AS16184" s="10"/>
      <c r="AT16184" s="10"/>
      <c r="AU16184" s="10"/>
      <c r="AV16184" s="10"/>
      <c r="AW16184" s="10"/>
      <c r="AX16184" s="10"/>
      <c r="AY16184" s="10"/>
      <c r="AZ16184" s="10"/>
      <c r="BA16184" s="10"/>
      <c r="BB16184" s="10"/>
      <c r="BC16184" s="10"/>
      <c r="BD16184" s="10"/>
      <c r="BE16184" s="10"/>
      <c r="BF16184" s="10"/>
      <c r="BG16184" s="6"/>
    </row>
    <row r="16185" spans="34:59" x14ac:dyDescent="0.25">
      <c r="AH16185" s="6"/>
      <c r="AI16185" s="6"/>
      <c r="AJ16185" s="6"/>
      <c r="AK16185" s="6"/>
      <c r="AL16185" s="6"/>
      <c r="AM16185" s="6"/>
      <c r="AN16185" s="6"/>
      <c r="AO16185" s="6"/>
      <c r="AP16185" s="6"/>
      <c r="AQ16185" s="6"/>
      <c r="AR16185" s="6"/>
      <c r="AS16185" s="6"/>
      <c r="AT16185" s="6"/>
      <c r="AU16185" s="6"/>
      <c r="AV16185" s="6"/>
      <c r="AW16185" s="6"/>
      <c r="AX16185" s="6"/>
      <c r="AY16185" s="6"/>
      <c r="AZ16185" s="6"/>
      <c r="BA16185" s="6"/>
      <c r="BB16185" s="6"/>
      <c r="BC16185" s="6"/>
      <c r="BD16185" s="6"/>
      <c r="BE16185" s="6"/>
      <c r="BF16185" s="6"/>
      <c r="BG16185" s="10"/>
    </row>
    <row r="16186" spans="34:59" x14ac:dyDescent="0.25">
      <c r="AH16186" s="10"/>
      <c r="AI16186" s="6"/>
    </row>
    <row r="16187" spans="34:59" x14ac:dyDescent="0.25">
      <c r="AH16187" s="6"/>
      <c r="AI16187" s="6"/>
      <c r="AJ16187" s="6"/>
      <c r="AK16187" s="6"/>
      <c r="AL16187" s="6"/>
      <c r="AM16187" s="6"/>
      <c r="AN16187" s="6"/>
      <c r="AO16187" s="6"/>
      <c r="AP16187" s="6"/>
      <c r="AQ16187" s="6"/>
      <c r="AR16187" s="6"/>
      <c r="AS16187" s="6"/>
      <c r="AT16187" s="6"/>
      <c r="AU16187" s="6"/>
      <c r="AV16187" s="6"/>
      <c r="AW16187" s="6"/>
      <c r="AX16187" s="6"/>
      <c r="AY16187" s="6"/>
      <c r="AZ16187" s="6"/>
      <c r="BA16187" s="6"/>
      <c r="BB16187" s="6"/>
      <c r="BC16187" s="6"/>
      <c r="BD16187" s="6"/>
      <c r="BE16187" s="6"/>
      <c r="BF16187" s="6"/>
      <c r="BG16187" s="6"/>
    </row>
    <row r="16188" spans="34:59" x14ac:dyDescent="0.25">
      <c r="AH16188" s="10"/>
      <c r="AI16188" s="6"/>
      <c r="AJ16188" s="10"/>
      <c r="AK16188" s="10"/>
      <c r="AL16188" s="10"/>
      <c r="AM16188" s="10"/>
      <c r="AN16188" s="10"/>
      <c r="AO16188" s="10"/>
      <c r="AP16188" s="10"/>
      <c r="AQ16188" s="10"/>
      <c r="AR16188" s="10"/>
      <c r="AS16188" s="10"/>
      <c r="AT16188" s="10"/>
      <c r="AU16188" s="10"/>
      <c r="AV16188" s="10"/>
      <c r="AW16188" s="10"/>
      <c r="AX16188" s="10"/>
      <c r="AY16188" s="10"/>
      <c r="AZ16188" s="10"/>
      <c r="BA16188" s="10"/>
      <c r="BB16188" s="10"/>
      <c r="BC16188" s="10"/>
      <c r="BD16188" s="10"/>
      <c r="BE16188" s="10"/>
      <c r="BF16188" s="10"/>
      <c r="BG16188" s="6"/>
    </row>
    <row r="16189" spans="34:59" x14ac:dyDescent="0.25">
      <c r="AH16189" s="6"/>
      <c r="AI16189" s="6"/>
      <c r="AJ16189" s="6"/>
      <c r="AK16189" s="6"/>
      <c r="AL16189" s="6"/>
      <c r="AM16189" s="6"/>
      <c r="AN16189" s="6"/>
      <c r="AO16189" s="6"/>
      <c r="AP16189" s="6"/>
      <c r="AQ16189" s="6"/>
      <c r="AR16189" s="6"/>
      <c r="AS16189" s="6"/>
      <c r="AT16189" s="6"/>
      <c r="AU16189" s="6"/>
      <c r="AV16189" s="6"/>
      <c r="AW16189" s="6"/>
      <c r="AX16189" s="6"/>
      <c r="AY16189" s="6"/>
      <c r="AZ16189" s="6"/>
      <c r="BA16189" s="6"/>
      <c r="BB16189" s="6"/>
      <c r="BC16189" s="6"/>
      <c r="BD16189" s="6"/>
      <c r="BE16189" s="6"/>
      <c r="BF16189" s="6"/>
      <c r="BG16189" s="10"/>
    </row>
    <row r="16190" spans="34:59" x14ac:dyDescent="0.25">
      <c r="AH16190" s="10"/>
      <c r="AI16190" s="6"/>
    </row>
    <row r="16191" spans="34:59" x14ac:dyDescent="0.25">
      <c r="AH16191" s="6"/>
      <c r="AI16191" s="6"/>
      <c r="AJ16191" s="6"/>
      <c r="AK16191" s="6"/>
      <c r="AL16191" s="6"/>
      <c r="AM16191" s="6"/>
      <c r="AN16191" s="6"/>
      <c r="AO16191" s="6"/>
      <c r="AP16191" s="6"/>
      <c r="AQ16191" s="6"/>
      <c r="AR16191" s="6"/>
      <c r="AS16191" s="6"/>
      <c r="AT16191" s="6"/>
      <c r="AU16191" s="6"/>
      <c r="AV16191" s="6"/>
      <c r="AW16191" s="6"/>
      <c r="AX16191" s="6"/>
      <c r="AY16191" s="6"/>
      <c r="AZ16191" s="6"/>
      <c r="BA16191" s="6"/>
      <c r="BB16191" s="6"/>
      <c r="BC16191" s="6"/>
      <c r="BD16191" s="6"/>
      <c r="BE16191" s="6"/>
      <c r="BF16191" s="6"/>
      <c r="BG16191" s="6"/>
    </row>
    <row r="16192" spans="34:59" x14ac:dyDescent="0.25">
      <c r="AH16192" s="10"/>
      <c r="AI16192" s="6"/>
      <c r="AJ16192" s="10"/>
      <c r="AK16192" s="10"/>
      <c r="AL16192" s="10"/>
      <c r="AM16192" s="10"/>
      <c r="AN16192" s="10"/>
      <c r="AO16192" s="10"/>
      <c r="AP16192" s="10"/>
      <c r="AQ16192" s="10"/>
      <c r="AR16192" s="10"/>
      <c r="AS16192" s="10"/>
      <c r="AT16192" s="10"/>
      <c r="AU16192" s="10"/>
      <c r="AV16192" s="10"/>
      <c r="AW16192" s="10"/>
      <c r="AX16192" s="10"/>
      <c r="AY16192" s="10"/>
      <c r="AZ16192" s="10"/>
      <c r="BA16192" s="10"/>
      <c r="BB16192" s="10"/>
      <c r="BC16192" s="10"/>
      <c r="BD16192" s="10"/>
      <c r="BE16192" s="10"/>
      <c r="BF16192" s="10"/>
      <c r="BG16192" s="6"/>
    </row>
    <row r="16193" spans="34:59" x14ac:dyDescent="0.25">
      <c r="AH16193" s="6"/>
      <c r="AI16193" s="6"/>
      <c r="AJ16193" s="6"/>
      <c r="AK16193" s="6"/>
      <c r="AL16193" s="6"/>
      <c r="AM16193" s="6"/>
      <c r="AN16193" s="6"/>
      <c r="AO16193" s="6"/>
      <c r="AP16193" s="6"/>
      <c r="AQ16193" s="6"/>
      <c r="AR16193" s="6"/>
      <c r="AS16193" s="6"/>
      <c r="AT16193" s="6"/>
      <c r="AU16193" s="6"/>
      <c r="AV16193" s="6"/>
      <c r="AW16193" s="6"/>
      <c r="AX16193" s="6"/>
      <c r="AY16193" s="6"/>
      <c r="AZ16193" s="6"/>
      <c r="BA16193" s="6"/>
      <c r="BB16193" s="6"/>
      <c r="BC16193" s="6"/>
      <c r="BD16193" s="6"/>
      <c r="BE16193" s="6"/>
      <c r="BF16193" s="6"/>
      <c r="BG16193" s="10"/>
    </row>
    <row r="16194" spans="34:59" x14ac:dyDescent="0.25">
      <c r="AH16194" s="10"/>
      <c r="AI16194" s="6"/>
    </row>
    <row r="16195" spans="34:59" x14ac:dyDescent="0.25">
      <c r="AH16195" s="6"/>
      <c r="AI16195" s="6"/>
      <c r="AJ16195" s="6"/>
      <c r="AK16195" s="6"/>
      <c r="AL16195" s="6"/>
      <c r="AM16195" s="6"/>
      <c r="AN16195" s="6"/>
      <c r="AO16195" s="6"/>
      <c r="AP16195" s="6"/>
      <c r="AQ16195" s="6"/>
      <c r="AR16195" s="6"/>
      <c r="AS16195" s="6"/>
      <c r="AT16195" s="6"/>
      <c r="AU16195" s="6"/>
      <c r="AV16195" s="6"/>
      <c r="AW16195" s="6"/>
      <c r="AX16195" s="6"/>
      <c r="AY16195" s="6"/>
      <c r="AZ16195" s="6"/>
      <c r="BA16195" s="6"/>
      <c r="BB16195" s="6"/>
      <c r="BC16195" s="6"/>
      <c r="BD16195" s="6"/>
      <c r="BE16195" s="6"/>
      <c r="BF16195" s="6"/>
      <c r="BG16195" s="6"/>
    </row>
    <row r="16196" spans="34:59" x14ac:dyDescent="0.25">
      <c r="AH16196" s="10"/>
      <c r="AI16196" s="6"/>
      <c r="AJ16196" s="10"/>
      <c r="AK16196" s="10"/>
      <c r="AL16196" s="10"/>
      <c r="AM16196" s="10"/>
      <c r="AN16196" s="10"/>
      <c r="AO16196" s="10"/>
      <c r="AP16196" s="10"/>
      <c r="AQ16196" s="10"/>
      <c r="AR16196" s="10"/>
      <c r="AS16196" s="10"/>
      <c r="AT16196" s="10"/>
      <c r="AU16196" s="10"/>
      <c r="AV16196" s="10"/>
      <c r="AW16196" s="10"/>
      <c r="AX16196" s="10"/>
      <c r="AY16196" s="10"/>
      <c r="AZ16196" s="10"/>
      <c r="BA16196" s="10"/>
      <c r="BB16196" s="10"/>
      <c r="BC16196" s="10"/>
      <c r="BD16196" s="10"/>
      <c r="BE16196" s="10"/>
      <c r="BF16196" s="10"/>
      <c r="BG16196" s="6"/>
    </row>
    <row r="16198" spans="34:59" x14ac:dyDescent="0.25">
      <c r="AH16198" s="10"/>
      <c r="AI16198" s="6"/>
    </row>
    <row r="16199" spans="34:59" x14ac:dyDescent="0.25">
      <c r="AH16199" s="6"/>
      <c r="AI16199" s="6"/>
      <c r="AJ16199" s="6"/>
      <c r="AK16199" s="6"/>
      <c r="AL16199" s="6"/>
      <c r="AM16199" s="6"/>
      <c r="AN16199" s="6"/>
      <c r="AO16199" s="6"/>
      <c r="AP16199" s="6"/>
      <c r="AQ16199" s="6"/>
      <c r="AR16199" s="6"/>
      <c r="AS16199" s="6"/>
      <c r="AT16199" s="6"/>
      <c r="AU16199" s="6"/>
      <c r="AV16199" s="6"/>
      <c r="AW16199" s="6"/>
      <c r="AX16199" s="6"/>
      <c r="AY16199" s="6"/>
      <c r="AZ16199" s="6"/>
      <c r="BA16199" s="6"/>
      <c r="BB16199" s="6"/>
      <c r="BC16199" s="6"/>
      <c r="BD16199" s="6"/>
      <c r="BE16199" s="6"/>
      <c r="BF16199" s="6"/>
      <c r="BG16199" s="6"/>
    </row>
    <row r="16200" spans="34:59" x14ac:dyDescent="0.25">
      <c r="AH16200" s="10"/>
      <c r="AI16200" s="6"/>
      <c r="AJ16200" s="10"/>
      <c r="AK16200" s="10"/>
      <c r="AL16200" s="10"/>
      <c r="AM16200" s="10"/>
      <c r="AN16200" s="10"/>
      <c r="AO16200" s="10"/>
      <c r="AP16200" s="10"/>
      <c r="AQ16200" s="10"/>
      <c r="AR16200" s="10"/>
      <c r="AS16200" s="10"/>
      <c r="AT16200" s="10"/>
      <c r="AU16200" s="10"/>
      <c r="AV16200" s="10"/>
      <c r="AW16200" s="10"/>
      <c r="AX16200" s="10"/>
      <c r="AY16200" s="10"/>
      <c r="AZ16200" s="10"/>
      <c r="BA16200" s="10"/>
      <c r="BB16200" s="10"/>
      <c r="BC16200" s="10"/>
      <c r="BD16200" s="10"/>
      <c r="BE16200" s="10"/>
      <c r="BF16200" s="10"/>
      <c r="BG16200" s="6"/>
    </row>
    <row r="16201" spans="34:59" x14ac:dyDescent="0.25">
      <c r="AH16201" s="6"/>
      <c r="AI16201" s="6"/>
      <c r="AJ16201" s="6"/>
      <c r="AK16201" s="6"/>
      <c r="AL16201" s="6"/>
      <c r="AM16201" s="6"/>
      <c r="AN16201" s="6"/>
      <c r="AO16201" s="6"/>
      <c r="AP16201" s="6"/>
      <c r="AQ16201" s="6"/>
      <c r="AR16201" s="6"/>
      <c r="AS16201" s="6"/>
      <c r="AT16201" s="6"/>
      <c r="AU16201" s="6"/>
      <c r="AV16201" s="6"/>
      <c r="AW16201" s="6"/>
      <c r="AX16201" s="6"/>
      <c r="AY16201" s="6"/>
      <c r="AZ16201" s="6"/>
      <c r="BA16201" s="6"/>
      <c r="BB16201" s="6"/>
      <c r="BC16201" s="6"/>
      <c r="BD16201" s="6"/>
      <c r="BE16201" s="6"/>
      <c r="BF16201" s="6"/>
      <c r="BG16201" s="10"/>
    </row>
    <row r="16202" spans="34:59" x14ac:dyDescent="0.25">
      <c r="AH16202" s="10"/>
      <c r="AI16202" s="6"/>
    </row>
    <row r="16203" spans="34:59" x14ac:dyDescent="0.25">
      <c r="AH16203" s="6"/>
      <c r="AI16203" s="6"/>
      <c r="AJ16203" s="6"/>
      <c r="AK16203" s="6"/>
      <c r="AL16203" s="6"/>
      <c r="AM16203" s="6"/>
      <c r="AN16203" s="6"/>
      <c r="AO16203" s="6"/>
      <c r="AP16203" s="6"/>
      <c r="AQ16203" s="6"/>
      <c r="AR16203" s="6"/>
      <c r="AS16203" s="6"/>
      <c r="AT16203" s="6"/>
      <c r="AU16203" s="6"/>
      <c r="AV16203" s="6"/>
      <c r="AW16203" s="6"/>
      <c r="AX16203" s="6"/>
      <c r="AY16203" s="6"/>
      <c r="AZ16203" s="6"/>
      <c r="BA16203" s="6"/>
      <c r="BB16203" s="6"/>
      <c r="BC16203" s="6"/>
      <c r="BD16203" s="6"/>
      <c r="BE16203" s="6"/>
      <c r="BF16203" s="6"/>
      <c r="BG16203" s="6"/>
    </row>
    <row r="16204" spans="34:59" x14ac:dyDescent="0.25">
      <c r="AH16204" s="10"/>
      <c r="AI16204" s="6"/>
      <c r="AJ16204" s="10"/>
      <c r="AK16204" s="10"/>
      <c r="AL16204" s="10"/>
      <c r="AM16204" s="10"/>
      <c r="AN16204" s="10"/>
      <c r="AO16204" s="10"/>
      <c r="AP16204" s="10"/>
      <c r="AQ16204" s="10"/>
      <c r="AR16204" s="10"/>
      <c r="AS16204" s="10"/>
      <c r="AT16204" s="10"/>
      <c r="AU16204" s="10"/>
      <c r="AV16204" s="10"/>
      <c r="AW16204" s="10"/>
      <c r="AX16204" s="10"/>
      <c r="AY16204" s="10"/>
      <c r="AZ16204" s="10"/>
      <c r="BA16204" s="10"/>
      <c r="BB16204" s="10"/>
      <c r="BC16204" s="10"/>
      <c r="BD16204" s="10"/>
      <c r="BE16204" s="10"/>
      <c r="BF16204" s="10"/>
      <c r="BG16204" s="6"/>
    </row>
    <row r="16205" spans="34:59" x14ac:dyDescent="0.25">
      <c r="AH16205" s="6"/>
      <c r="AI16205" s="6"/>
      <c r="AJ16205" s="6"/>
      <c r="AK16205" s="6"/>
      <c r="AL16205" s="6"/>
      <c r="AM16205" s="6"/>
      <c r="AN16205" s="6"/>
      <c r="AO16205" s="6"/>
      <c r="AP16205" s="6"/>
      <c r="AQ16205" s="6"/>
      <c r="AR16205" s="6"/>
      <c r="AS16205" s="6"/>
      <c r="AT16205" s="6"/>
      <c r="AU16205" s="6"/>
      <c r="AV16205" s="6"/>
      <c r="AW16205" s="6"/>
      <c r="AX16205" s="6"/>
      <c r="AY16205" s="6"/>
      <c r="AZ16205" s="6"/>
      <c r="BA16205" s="6"/>
      <c r="BB16205" s="6"/>
      <c r="BC16205" s="6"/>
      <c r="BD16205" s="6"/>
      <c r="BE16205" s="6"/>
      <c r="BF16205" s="6"/>
      <c r="BG16205" s="10"/>
    </row>
    <row r="16206" spans="34:59" x14ac:dyDescent="0.25">
      <c r="AH16206" s="10"/>
      <c r="AI16206" s="6"/>
    </row>
    <row r="16207" spans="34:59" x14ac:dyDescent="0.25">
      <c r="AH16207" s="6"/>
      <c r="AI16207" s="6"/>
      <c r="AJ16207" s="6"/>
      <c r="AK16207" s="6"/>
      <c r="AL16207" s="6"/>
      <c r="AM16207" s="6"/>
      <c r="AN16207" s="6"/>
      <c r="AO16207" s="6"/>
      <c r="AP16207" s="6"/>
      <c r="AQ16207" s="6"/>
      <c r="AR16207" s="6"/>
      <c r="AS16207" s="6"/>
      <c r="AT16207" s="6"/>
      <c r="AU16207" s="6"/>
      <c r="AV16207" s="6"/>
      <c r="AW16207" s="6"/>
      <c r="AX16207" s="6"/>
      <c r="AY16207" s="6"/>
      <c r="AZ16207" s="6"/>
      <c r="BA16207" s="6"/>
      <c r="BB16207" s="6"/>
      <c r="BC16207" s="6"/>
      <c r="BD16207" s="6"/>
      <c r="BE16207" s="6"/>
      <c r="BF16207" s="6"/>
      <c r="BG16207" s="6"/>
    </row>
    <row r="16208" spans="34:59" x14ac:dyDescent="0.25">
      <c r="AH16208" s="10"/>
      <c r="AI16208" s="6"/>
      <c r="AJ16208" s="10"/>
      <c r="AK16208" s="10"/>
      <c r="AL16208" s="10"/>
      <c r="AM16208" s="10"/>
      <c r="AN16208" s="10"/>
      <c r="AO16208" s="10"/>
      <c r="AP16208" s="10"/>
      <c r="AQ16208" s="10"/>
      <c r="AR16208" s="10"/>
      <c r="AS16208" s="10"/>
      <c r="AT16208" s="10"/>
      <c r="AU16208" s="10"/>
      <c r="AV16208" s="10"/>
      <c r="AW16208" s="10"/>
      <c r="AX16208" s="10"/>
      <c r="AY16208" s="10"/>
      <c r="AZ16208" s="10"/>
      <c r="BA16208" s="10"/>
      <c r="BB16208" s="10"/>
      <c r="BC16208" s="10"/>
      <c r="BD16208" s="10"/>
      <c r="BE16208" s="10"/>
      <c r="BF16208" s="10"/>
      <c r="BG16208" s="6"/>
    </row>
    <row r="16209" spans="34:59" x14ac:dyDescent="0.25">
      <c r="AH16209" s="6"/>
      <c r="AI16209" s="6"/>
      <c r="AJ16209" s="6"/>
      <c r="AK16209" s="6"/>
      <c r="AL16209" s="6"/>
      <c r="AM16209" s="6"/>
      <c r="AN16209" s="6"/>
      <c r="AO16209" s="6"/>
      <c r="AP16209" s="6"/>
      <c r="AQ16209" s="6"/>
      <c r="AR16209" s="6"/>
      <c r="AS16209" s="6"/>
      <c r="AT16209" s="6"/>
      <c r="AU16209" s="6"/>
      <c r="AV16209" s="6"/>
      <c r="AW16209" s="6"/>
      <c r="AX16209" s="6"/>
      <c r="AY16209" s="6"/>
      <c r="AZ16209" s="6"/>
      <c r="BA16209" s="6"/>
      <c r="BB16209" s="6"/>
      <c r="BC16209" s="6"/>
      <c r="BD16209" s="6"/>
      <c r="BE16209" s="6"/>
      <c r="BF16209" s="6"/>
      <c r="BG16209" s="10"/>
    </row>
    <row r="16210" spans="34:59" x14ac:dyDescent="0.25">
      <c r="AH16210" s="10"/>
      <c r="AI16210" s="6"/>
    </row>
    <row r="16211" spans="34:59" x14ac:dyDescent="0.25">
      <c r="AH16211" s="6"/>
      <c r="AI16211" s="6"/>
      <c r="AJ16211" s="6"/>
      <c r="AK16211" s="6"/>
      <c r="AL16211" s="6"/>
      <c r="AM16211" s="6"/>
      <c r="AN16211" s="6"/>
      <c r="AO16211" s="6"/>
      <c r="AP16211" s="6"/>
      <c r="AQ16211" s="6"/>
      <c r="AR16211" s="6"/>
      <c r="AS16211" s="6"/>
      <c r="AT16211" s="6"/>
      <c r="AU16211" s="6"/>
      <c r="AV16211" s="6"/>
      <c r="AW16211" s="6"/>
      <c r="AX16211" s="6"/>
      <c r="AY16211" s="6"/>
      <c r="AZ16211" s="6"/>
      <c r="BA16211" s="6"/>
      <c r="BB16211" s="6"/>
      <c r="BC16211" s="6"/>
      <c r="BD16211" s="6"/>
      <c r="BE16211" s="6"/>
      <c r="BF16211" s="6"/>
      <c r="BG16211" s="6"/>
    </row>
    <row r="16212" spans="34:59" x14ac:dyDescent="0.25">
      <c r="AH16212" s="10"/>
      <c r="AI16212" s="6"/>
      <c r="AJ16212" s="10"/>
      <c r="AK16212" s="10"/>
      <c r="AL16212" s="10"/>
      <c r="AM16212" s="10"/>
      <c r="AN16212" s="10"/>
      <c r="AO16212" s="10"/>
      <c r="AP16212" s="10"/>
      <c r="AQ16212" s="10"/>
      <c r="AR16212" s="10"/>
      <c r="AS16212" s="10"/>
      <c r="AT16212" s="10"/>
      <c r="AU16212" s="10"/>
      <c r="AV16212" s="10"/>
      <c r="AW16212" s="10"/>
      <c r="AX16212" s="10"/>
      <c r="AY16212" s="10"/>
      <c r="AZ16212" s="10"/>
      <c r="BA16212" s="10"/>
      <c r="BB16212" s="10"/>
      <c r="BC16212" s="10"/>
      <c r="BD16212" s="10"/>
      <c r="BE16212" s="10"/>
      <c r="BF16212" s="10"/>
      <c r="BG16212" s="6"/>
    </row>
    <row r="16214" spans="34:59" x14ac:dyDescent="0.25">
      <c r="AH16214" s="10"/>
      <c r="AI16214" s="6"/>
    </row>
    <row r="16215" spans="34:59" x14ac:dyDescent="0.25">
      <c r="AH16215" s="6"/>
      <c r="AI16215" s="6"/>
      <c r="AJ16215" s="6"/>
      <c r="AK16215" s="6"/>
      <c r="AL16215" s="6"/>
      <c r="AM16215" s="6"/>
      <c r="AN16215" s="6"/>
      <c r="AO16215" s="6"/>
      <c r="AP16215" s="6"/>
      <c r="AQ16215" s="6"/>
      <c r="AR16215" s="6"/>
      <c r="AS16215" s="6"/>
      <c r="AT16215" s="6"/>
      <c r="AU16215" s="6"/>
      <c r="AV16215" s="6"/>
      <c r="AW16215" s="6"/>
      <c r="AX16215" s="6"/>
      <c r="AY16215" s="6"/>
      <c r="AZ16215" s="6"/>
      <c r="BA16215" s="6"/>
      <c r="BB16215" s="6"/>
      <c r="BC16215" s="6"/>
      <c r="BD16215" s="6"/>
      <c r="BE16215" s="6"/>
      <c r="BF16215" s="6"/>
      <c r="BG16215" s="6"/>
    </row>
    <row r="16216" spans="34:59" x14ac:dyDescent="0.25">
      <c r="AH16216" s="10"/>
      <c r="AI16216" s="6"/>
      <c r="AJ16216" s="10"/>
      <c r="AK16216" s="10"/>
      <c r="AL16216" s="10"/>
      <c r="AM16216" s="10"/>
      <c r="AN16216" s="10"/>
      <c r="AO16216" s="10"/>
      <c r="AP16216" s="10"/>
      <c r="AQ16216" s="10"/>
      <c r="AR16216" s="10"/>
      <c r="AS16216" s="10"/>
      <c r="AT16216" s="10"/>
      <c r="AU16216" s="10"/>
      <c r="AV16216" s="10"/>
      <c r="AW16216" s="10"/>
      <c r="AX16216" s="10"/>
      <c r="AY16216" s="10"/>
      <c r="AZ16216" s="10"/>
      <c r="BA16216" s="10"/>
      <c r="BB16216" s="10"/>
      <c r="BC16216" s="10"/>
      <c r="BD16216" s="10"/>
      <c r="BE16216" s="10"/>
      <c r="BF16216" s="10"/>
      <c r="BG16216" s="6"/>
    </row>
    <row r="16217" spans="34:59" x14ac:dyDescent="0.25">
      <c r="AH16217" s="6"/>
      <c r="AI16217" s="6"/>
      <c r="AJ16217" s="6"/>
      <c r="AK16217" s="6"/>
      <c r="AL16217" s="6"/>
      <c r="AM16217" s="6"/>
      <c r="AN16217" s="6"/>
      <c r="AO16217" s="6"/>
      <c r="AP16217" s="6"/>
      <c r="AQ16217" s="6"/>
      <c r="AR16217" s="6"/>
      <c r="AS16217" s="6"/>
      <c r="AT16217" s="6"/>
      <c r="AU16217" s="6"/>
      <c r="AV16217" s="6"/>
      <c r="AW16217" s="6"/>
      <c r="AX16217" s="6"/>
      <c r="AY16217" s="6"/>
      <c r="AZ16217" s="6"/>
      <c r="BA16217" s="6"/>
      <c r="BB16217" s="6"/>
      <c r="BC16217" s="6"/>
      <c r="BD16217" s="6"/>
      <c r="BE16217" s="6"/>
      <c r="BF16217" s="6"/>
      <c r="BG16217" s="10"/>
    </row>
    <row r="16218" spans="34:59" x14ac:dyDescent="0.25">
      <c r="AH16218" s="10"/>
      <c r="AI16218" s="6"/>
    </row>
    <row r="16219" spans="34:59" x14ac:dyDescent="0.25">
      <c r="AH16219" s="6"/>
      <c r="AI16219" s="6"/>
      <c r="AJ16219" s="6"/>
      <c r="AK16219" s="6"/>
      <c r="AL16219" s="6"/>
      <c r="AM16219" s="6"/>
      <c r="AN16219" s="6"/>
      <c r="AO16219" s="6"/>
      <c r="AP16219" s="6"/>
      <c r="AQ16219" s="6"/>
      <c r="AR16219" s="6"/>
      <c r="AS16219" s="6"/>
      <c r="AT16219" s="6"/>
      <c r="AU16219" s="6"/>
      <c r="AV16219" s="6"/>
      <c r="AW16219" s="6"/>
      <c r="AX16219" s="6"/>
      <c r="AY16219" s="6"/>
      <c r="AZ16219" s="6"/>
      <c r="BA16219" s="6"/>
      <c r="BB16219" s="6"/>
      <c r="BC16219" s="6"/>
      <c r="BD16219" s="6"/>
      <c r="BE16219" s="6"/>
      <c r="BF16219" s="6"/>
      <c r="BG16219" s="6"/>
    </row>
    <row r="16220" spans="34:59" x14ac:dyDescent="0.25">
      <c r="AH16220" s="10"/>
      <c r="AI16220" s="6"/>
      <c r="AJ16220" s="10"/>
      <c r="AK16220" s="10"/>
      <c r="AL16220" s="10"/>
      <c r="AM16220" s="10"/>
      <c r="AN16220" s="10"/>
      <c r="AO16220" s="10"/>
      <c r="AP16220" s="10"/>
      <c r="AQ16220" s="10"/>
      <c r="AR16220" s="10"/>
      <c r="AS16220" s="10"/>
      <c r="AT16220" s="10"/>
      <c r="AU16220" s="10"/>
      <c r="AV16220" s="10"/>
      <c r="AW16220" s="10"/>
      <c r="AX16220" s="10"/>
      <c r="AY16220" s="10"/>
      <c r="AZ16220" s="10"/>
      <c r="BA16220" s="10"/>
      <c r="BB16220" s="10"/>
      <c r="BC16220" s="10"/>
      <c r="BD16220" s="10"/>
      <c r="BE16220" s="10"/>
      <c r="BF16220" s="10"/>
      <c r="BG16220" s="6"/>
    </row>
    <row r="16221" spans="34:59" x14ac:dyDescent="0.25">
      <c r="AH16221" s="6"/>
      <c r="AI16221" s="6"/>
      <c r="AJ16221" s="6"/>
      <c r="AK16221" s="6"/>
      <c r="AL16221" s="6"/>
      <c r="AM16221" s="6"/>
      <c r="AN16221" s="6"/>
      <c r="AO16221" s="6"/>
      <c r="AP16221" s="6"/>
      <c r="AQ16221" s="6"/>
      <c r="AR16221" s="6"/>
      <c r="AS16221" s="6"/>
      <c r="AT16221" s="6"/>
      <c r="AU16221" s="6"/>
      <c r="AV16221" s="6"/>
      <c r="AW16221" s="6"/>
      <c r="AX16221" s="6"/>
      <c r="AY16221" s="6"/>
      <c r="AZ16221" s="6"/>
      <c r="BA16221" s="6"/>
      <c r="BB16221" s="6"/>
      <c r="BC16221" s="6"/>
      <c r="BD16221" s="6"/>
      <c r="BE16221" s="6"/>
      <c r="BF16221" s="6"/>
      <c r="BG16221" s="10"/>
    </row>
    <row r="16222" spans="34:59" x14ac:dyDescent="0.25">
      <c r="AH16222" s="10"/>
      <c r="AI16222" s="6"/>
    </row>
    <row r="16223" spans="34:59" x14ac:dyDescent="0.25">
      <c r="AH16223" s="6"/>
      <c r="AI16223" s="6"/>
      <c r="AJ16223" s="6"/>
      <c r="AK16223" s="6"/>
      <c r="AL16223" s="6"/>
      <c r="AM16223" s="6"/>
      <c r="AN16223" s="6"/>
      <c r="AO16223" s="6"/>
      <c r="AP16223" s="6"/>
      <c r="AQ16223" s="6"/>
      <c r="AR16223" s="6"/>
      <c r="AS16223" s="6"/>
      <c r="AT16223" s="6"/>
      <c r="AU16223" s="6"/>
      <c r="AV16223" s="6"/>
      <c r="AW16223" s="6"/>
      <c r="AX16223" s="6"/>
      <c r="AY16223" s="6"/>
      <c r="AZ16223" s="6"/>
      <c r="BA16223" s="6"/>
      <c r="BB16223" s="6"/>
      <c r="BC16223" s="6"/>
      <c r="BD16223" s="6"/>
      <c r="BE16223" s="6"/>
      <c r="BF16223" s="6"/>
      <c r="BG16223" s="6"/>
    </row>
    <row r="16224" spans="34:59" x14ac:dyDescent="0.25">
      <c r="AH16224" s="10"/>
      <c r="AI16224" s="6"/>
      <c r="AJ16224" s="10"/>
      <c r="AK16224" s="10"/>
      <c r="AL16224" s="10"/>
      <c r="AM16224" s="10"/>
      <c r="AN16224" s="10"/>
      <c r="AO16224" s="10"/>
      <c r="AP16224" s="10"/>
      <c r="AQ16224" s="10"/>
      <c r="AR16224" s="10"/>
      <c r="AS16224" s="10"/>
      <c r="AT16224" s="10"/>
      <c r="AU16224" s="10"/>
      <c r="AV16224" s="10"/>
      <c r="AW16224" s="10"/>
      <c r="AX16224" s="10"/>
      <c r="AY16224" s="10"/>
      <c r="AZ16224" s="10"/>
      <c r="BA16224" s="10"/>
      <c r="BB16224" s="10"/>
      <c r="BC16224" s="10"/>
      <c r="BD16224" s="10"/>
      <c r="BE16224" s="10"/>
      <c r="BF16224" s="10"/>
      <c r="BG16224" s="6"/>
    </row>
    <row r="16225" spans="34:59" x14ac:dyDescent="0.25">
      <c r="AH16225" s="6"/>
      <c r="AI16225" s="6"/>
      <c r="AJ16225" s="6"/>
      <c r="AK16225" s="6"/>
      <c r="AL16225" s="6"/>
      <c r="AM16225" s="6"/>
      <c r="AN16225" s="6"/>
      <c r="AO16225" s="6"/>
      <c r="AP16225" s="6"/>
      <c r="AQ16225" s="6"/>
      <c r="AR16225" s="6"/>
      <c r="AS16225" s="6"/>
      <c r="AT16225" s="6"/>
      <c r="AU16225" s="6"/>
      <c r="AV16225" s="6"/>
      <c r="AW16225" s="6"/>
      <c r="AX16225" s="6"/>
      <c r="AY16225" s="6"/>
      <c r="AZ16225" s="6"/>
      <c r="BA16225" s="6"/>
      <c r="BB16225" s="6"/>
      <c r="BC16225" s="6"/>
      <c r="BD16225" s="6"/>
      <c r="BE16225" s="6"/>
      <c r="BF16225" s="6"/>
      <c r="BG16225" s="10"/>
    </row>
    <row r="16226" spans="34:59" x14ac:dyDescent="0.25">
      <c r="AH16226" s="10"/>
      <c r="AI16226" s="6"/>
    </row>
    <row r="16227" spans="34:59" x14ac:dyDescent="0.25">
      <c r="AH16227" s="6"/>
      <c r="AI16227" s="6"/>
      <c r="AJ16227" s="6"/>
      <c r="AK16227" s="6"/>
      <c r="AL16227" s="6"/>
      <c r="AM16227" s="6"/>
      <c r="AN16227" s="6"/>
      <c r="AO16227" s="6"/>
      <c r="AP16227" s="6"/>
      <c r="AQ16227" s="6"/>
      <c r="AR16227" s="6"/>
      <c r="AS16227" s="6"/>
      <c r="AT16227" s="6"/>
      <c r="AU16227" s="6"/>
      <c r="AV16227" s="6"/>
      <c r="AW16227" s="6"/>
      <c r="AX16227" s="6"/>
      <c r="AY16227" s="6"/>
      <c r="AZ16227" s="6"/>
      <c r="BA16227" s="6"/>
      <c r="BB16227" s="6"/>
      <c r="BC16227" s="6"/>
      <c r="BD16227" s="6"/>
      <c r="BE16227" s="6"/>
      <c r="BF16227" s="6"/>
      <c r="BG16227" s="6"/>
    </row>
    <row r="16228" spans="34:59" x14ac:dyDescent="0.25">
      <c r="AH16228" s="10"/>
      <c r="AI16228" s="6"/>
      <c r="AJ16228" s="10"/>
      <c r="AK16228" s="10"/>
      <c r="AL16228" s="10"/>
      <c r="AM16228" s="10"/>
      <c r="AN16228" s="10"/>
      <c r="AO16228" s="10"/>
      <c r="AP16228" s="10"/>
      <c r="AQ16228" s="10"/>
      <c r="AR16228" s="10"/>
      <c r="AS16228" s="10"/>
      <c r="AT16228" s="10"/>
      <c r="AU16228" s="10"/>
      <c r="AV16228" s="10"/>
      <c r="AW16228" s="10"/>
      <c r="AX16228" s="10"/>
      <c r="AY16228" s="10"/>
      <c r="AZ16228" s="10"/>
      <c r="BA16228" s="10"/>
      <c r="BB16228" s="10"/>
      <c r="BC16228" s="10"/>
      <c r="BD16228" s="10"/>
      <c r="BE16228" s="10"/>
      <c r="BF16228" s="10"/>
      <c r="BG16228" s="6"/>
    </row>
    <row r="16230" spans="34:59" x14ac:dyDescent="0.25">
      <c r="AH16230" s="10"/>
      <c r="AI16230" s="6"/>
    </row>
    <row r="16231" spans="34:59" x14ac:dyDescent="0.25">
      <c r="AH16231" s="6"/>
      <c r="AI16231" s="6"/>
      <c r="AJ16231" s="6"/>
      <c r="AK16231" s="6"/>
      <c r="AL16231" s="6"/>
      <c r="AM16231" s="6"/>
      <c r="AN16231" s="6"/>
      <c r="AO16231" s="6"/>
      <c r="AP16231" s="6"/>
      <c r="AQ16231" s="6"/>
      <c r="AR16231" s="6"/>
      <c r="AS16231" s="6"/>
      <c r="AT16231" s="6"/>
      <c r="AU16231" s="6"/>
      <c r="AV16231" s="6"/>
      <c r="AW16231" s="6"/>
      <c r="AX16231" s="6"/>
      <c r="AY16231" s="6"/>
      <c r="AZ16231" s="6"/>
      <c r="BA16231" s="6"/>
      <c r="BB16231" s="6"/>
      <c r="BC16231" s="6"/>
      <c r="BD16231" s="6"/>
      <c r="BE16231" s="6"/>
      <c r="BF16231" s="6"/>
      <c r="BG16231" s="6"/>
    </row>
    <row r="16232" spans="34:59" x14ac:dyDescent="0.25">
      <c r="AH16232" s="10"/>
      <c r="AI16232" s="6"/>
      <c r="AJ16232" s="10"/>
      <c r="AK16232" s="10"/>
      <c r="AL16232" s="10"/>
      <c r="AM16232" s="10"/>
      <c r="AN16232" s="10"/>
      <c r="AO16232" s="10"/>
      <c r="AP16232" s="10"/>
      <c r="AQ16232" s="10"/>
      <c r="AR16232" s="10"/>
      <c r="AS16232" s="10"/>
      <c r="AT16232" s="10"/>
      <c r="AU16232" s="10"/>
      <c r="AV16232" s="10"/>
      <c r="AW16232" s="10"/>
      <c r="AX16232" s="10"/>
      <c r="AY16232" s="10"/>
      <c r="AZ16232" s="10"/>
      <c r="BA16232" s="10"/>
      <c r="BB16232" s="10"/>
      <c r="BC16232" s="10"/>
      <c r="BD16232" s="10"/>
      <c r="BE16232" s="10"/>
      <c r="BF16232" s="10"/>
      <c r="BG16232" s="6"/>
    </row>
    <row r="16233" spans="34:59" x14ac:dyDescent="0.25">
      <c r="AH16233" s="6"/>
      <c r="AI16233" s="6"/>
      <c r="AJ16233" s="6"/>
      <c r="AK16233" s="6"/>
      <c r="AL16233" s="6"/>
      <c r="AM16233" s="6"/>
      <c r="AN16233" s="6"/>
      <c r="AO16233" s="6"/>
      <c r="AP16233" s="6"/>
      <c r="AQ16233" s="6"/>
      <c r="AR16233" s="6"/>
      <c r="AS16233" s="6"/>
      <c r="AT16233" s="6"/>
      <c r="AU16233" s="6"/>
      <c r="AV16233" s="6"/>
      <c r="AW16233" s="6"/>
      <c r="AX16233" s="6"/>
      <c r="AY16233" s="6"/>
      <c r="AZ16233" s="6"/>
      <c r="BA16233" s="6"/>
      <c r="BB16233" s="6"/>
      <c r="BC16233" s="6"/>
      <c r="BD16233" s="6"/>
      <c r="BE16233" s="6"/>
      <c r="BF16233" s="6"/>
      <c r="BG16233" s="10"/>
    </row>
    <row r="16234" spans="34:59" x14ac:dyDescent="0.25">
      <c r="AH16234" s="10"/>
      <c r="AI16234" s="6"/>
    </row>
    <row r="16235" spans="34:59" x14ac:dyDescent="0.25">
      <c r="AH16235" s="6"/>
      <c r="AI16235" s="6"/>
      <c r="AJ16235" s="6"/>
      <c r="AK16235" s="6"/>
      <c r="AL16235" s="6"/>
      <c r="AM16235" s="6"/>
      <c r="AN16235" s="6"/>
      <c r="AO16235" s="6"/>
      <c r="AP16235" s="6"/>
      <c r="AQ16235" s="6"/>
      <c r="AR16235" s="6"/>
      <c r="AS16235" s="6"/>
      <c r="AT16235" s="6"/>
      <c r="AU16235" s="6"/>
      <c r="AV16235" s="6"/>
      <c r="AW16235" s="6"/>
      <c r="AX16235" s="6"/>
      <c r="AY16235" s="6"/>
      <c r="AZ16235" s="6"/>
      <c r="BA16235" s="6"/>
      <c r="BB16235" s="6"/>
      <c r="BC16235" s="6"/>
      <c r="BD16235" s="6"/>
      <c r="BE16235" s="6"/>
      <c r="BF16235" s="6"/>
      <c r="BG16235" s="6"/>
    </row>
    <row r="16236" spans="34:59" x14ac:dyDescent="0.25">
      <c r="AH16236" s="10"/>
      <c r="AI16236" s="6"/>
      <c r="AJ16236" s="10"/>
      <c r="AK16236" s="10"/>
      <c r="AL16236" s="10"/>
      <c r="AM16236" s="10"/>
      <c r="AN16236" s="10"/>
      <c r="AO16236" s="10"/>
      <c r="AP16236" s="10"/>
      <c r="AQ16236" s="10"/>
      <c r="AR16236" s="10"/>
      <c r="AS16236" s="10"/>
      <c r="AT16236" s="10"/>
      <c r="AU16236" s="10"/>
      <c r="AV16236" s="10"/>
      <c r="AW16236" s="10"/>
      <c r="AX16236" s="10"/>
      <c r="AY16236" s="10"/>
      <c r="AZ16236" s="10"/>
      <c r="BA16236" s="10"/>
      <c r="BB16236" s="10"/>
      <c r="BC16236" s="10"/>
      <c r="BD16236" s="10"/>
      <c r="BE16236" s="10"/>
      <c r="BF16236" s="10"/>
      <c r="BG16236" s="6"/>
    </row>
    <row r="16237" spans="34:59" x14ac:dyDescent="0.25">
      <c r="AH16237" s="6"/>
      <c r="AI16237" s="6"/>
      <c r="AJ16237" s="6"/>
      <c r="AK16237" s="6"/>
      <c r="AL16237" s="6"/>
      <c r="AM16237" s="6"/>
      <c r="AN16237" s="6"/>
      <c r="AO16237" s="6"/>
      <c r="AP16237" s="6"/>
      <c r="AQ16237" s="6"/>
      <c r="AR16237" s="6"/>
      <c r="AS16237" s="6"/>
      <c r="AT16237" s="6"/>
      <c r="AU16237" s="6"/>
      <c r="AV16237" s="6"/>
      <c r="AW16237" s="6"/>
      <c r="AX16237" s="6"/>
      <c r="AY16237" s="6"/>
      <c r="AZ16237" s="6"/>
      <c r="BA16237" s="6"/>
      <c r="BB16237" s="6"/>
      <c r="BC16237" s="6"/>
      <c r="BD16237" s="6"/>
      <c r="BE16237" s="6"/>
      <c r="BF16237" s="6"/>
      <c r="BG16237" s="10"/>
    </row>
    <row r="16238" spans="34:59" x14ac:dyDescent="0.25">
      <c r="AH16238" s="10"/>
      <c r="AI16238" s="6"/>
    </row>
    <row r="16239" spans="34:59" x14ac:dyDescent="0.25">
      <c r="AH16239" s="6"/>
      <c r="AI16239" s="6"/>
      <c r="AJ16239" s="6"/>
      <c r="AK16239" s="6"/>
      <c r="AL16239" s="6"/>
      <c r="AM16239" s="6"/>
      <c r="AN16239" s="6"/>
      <c r="AO16239" s="6"/>
      <c r="AP16239" s="6"/>
      <c r="AQ16239" s="6"/>
      <c r="AR16239" s="6"/>
      <c r="AS16239" s="6"/>
      <c r="AT16239" s="6"/>
      <c r="AU16239" s="6"/>
      <c r="AV16239" s="6"/>
      <c r="AW16239" s="6"/>
      <c r="AX16239" s="6"/>
      <c r="AY16239" s="6"/>
      <c r="AZ16239" s="6"/>
      <c r="BA16239" s="6"/>
      <c r="BB16239" s="6"/>
      <c r="BC16239" s="6"/>
      <c r="BD16239" s="6"/>
      <c r="BE16239" s="6"/>
      <c r="BF16239" s="6"/>
      <c r="BG16239" s="6"/>
    </row>
    <row r="16240" spans="34:59" x14ac:dyDescent="0.25">
      <c r="AH16240" s="10"/>
      <c r="AI16240" s="6"/>
      <c r="AJ16240" s="10"/>
      <c r="AK16240" s="10"/>
      <c r="AL16240" s="10"/>
      <c r="AM16240" s="10"/>
      <c r="AN16240" s="10"/>
      <c r="AO16240" s="10"/>
      <c r="AP16240" s="10"/>
      <c r="AQ16240" s="10"/>
      <c r="AR16240" s="10"/>
      <c r="AS16240" s="10"/>
      <c r="AT16240" s="10"/>
      <c r="AU16240" s="10"/>
      <c r="AV16240" s="10"/>
      <c r="AW16240" s="10"/>
      <c r="AX16240" s="10"/>
      <c r="AY16240" s="10"/>
      <c r="AZ16240" s="10"/>
      <c r="BA16240" s="10"/>
      <c r="BB16240" s="10"/>
      <c r="BC16240" s="10"/>
      <c r="BD16240" s="10"/>
      <c r="BE16240" s="10"/>
      <c r="BF16240" s="10"/>
      <c r="BG16240" s="6"/>
    </row>
    <row r="16241" spans="34:59" x14ac:dyDescent="0.25">
      <c r="AH16241" s="6"/>
      <c r="AI16241" s="6"/>
      <c r="AJ16241" s="6"/>
      <c r="AK16241" s="6"/>
      <c r="AL16241" s="6"/>
      <c r="AM16241" s="6"/>
      <c r="AN16241" s="6"/>
      <c r="AO16241" s="6"/>
      <c r="AP16241" s="6"/>
      <c r="AQ16241" s="6"/>
      <c r="AR16241" s="6"/>
      <c r="AS16241" s="6"/>
      <c r="AT16241" s="6"/>
      <c r="AU16241" s="6"/>
      <c r="AV16241" s="6"/>
      <c r="AW16241" s="6"/>
      <c r="AX16241" s="6"/>
      <c r="AY16241" s="6"/>
      <c r="AZ16241" s="6"/>
      <c r="BA16241" s="6"/>
      <c r="BB16241" s="6"/>
      <c r="BC16241" s="6"/>
      <c r="BD16241" s="6"/>
      <c r="BE16241" s="6"/>
      <c r="BF16241" s="6"/>
      <c r="BG16241" s="10"/>
    </row>
    <row r="16242" spans="34:59" x14ac:dyDescent="0.25">
      <c r="AH16242" s="10"/>
      <c r="AI16242" s="6"/>
    </row>
    <row r="16243" spans="34:59" x14ac:dyDescent="0.25">
      <c r="AH16243" s="6"/>
      <c r="AI16243" s="6"/>
      <c r="AJ16243" s="6"/>
      <c r="AK16243" s="6"/>
      <c r="AL16243" s="6"/>
      <c r="AM16243" s="6"/>
      <c r="AN16243" s="6"/>
      <c r="AO16243" s="6"/>
      <c r="AP16243" s="6"/>
      <c r="AQ16243" s="6"/>
      <c r="AR16243" s="6"/>
      <c r="AS16243" s="6"/>
      <c r="AT16243" s="6"/>
      <c r="AU16243" s="6"/>
      <c r="AV16243" s="6"/>
      <c r="AW16243" s="6"/>
      <c r="AX16243" s="6"/>
      <c r="AY16243" s="6"/>
      <c r="AZ16243" s="6"/>
      <c r="BA16243" s="6"/>
      <c r="BB16243" s="6"/>
      <c r="BC16243" s="6"/>
      <c r="BD16243" s="6"/>
      <c r="BE16243" s="6"/>
      <c r="BF16243" s="6"/>
      <c r="BG16243" s="6"/>
    </row>
    <row r="16244" spans="34:59" x14ac:dyDescent="0.25">
      <c r="AH16244" s="10"/>
      <c r="AI16244" s="6"/>
      <c r="AJ16244" s="10"/>
      <c r="AK16244" s="10"/>
      <c r="AL16244" s="10"/>
      <c r="AM16244" s="10"/>
      <c r="AN16244" s="10"/>
      <c r="AO16244" s="10"/>
      <c r="AP16244" s="10"/>
      <c r="AQ16244" s="10"/>
      <c r="AR16244" s="10"/>
      <c r="AS16244" s="10"/>
      <c r="AT16244" s="10"/>
      <c r="AU16244" s="10"/>
      <c r="AV16244" s="10"/>
      <c r="AW16244" s="10"/>
      <c r="AX16244" s="10"/>
      <c r="AY16244" s="10"/>
      <c r="AZ16244" s="10"/>
      <c r="BA16244" s="10"/>
      <c r="BB16244" s="10"/>
      <c r="BC16244" s="10"/>
      <c r="BD16244" s="10"/>
      <c r="BE16244" s="10"/>
      <c r="BF16244" s="10"/>
      <c r="BG16244" s="6"/>
    </row>
    <row r="16246" spans="34:59" x14ac:dyDescent="0.25">
      <c r="AH16246" s="10"/>
      <c r="AI16246" s="6"/>
    </row>
    <row r="16247" spans="34:59" x14ac:dyDescent="0.25">
      <c r="AH16247" s="6"/>
      <c r="AI16247" s="6"/>
      <c r="AJ16247" s="6"/>
      <c r="AK16247" s="6"/>
      <c r="AL16247" s="6"/>
      <c r="AM16247" s="6"/>
      <c r="AN16247" s="6"/>
      <c r="AO16247" s="6"/>
      <c r="AP16247" s="6"/>
      <c r="AQ16247" s="6"/>
      <c r="AR16247" s="6"/>
      <c r="AS16247" s="6"/>
      <c r="AT16247" s="6"/>
      <c r="AU16247" s="6"/>
      <c r="AV16247" s="6"/>
      <c r="AW16247" s="6"/>
      <c r="AX16247" s="6"/>
      <c r="AY16247" s="6"/>
      <c r="AZ16247" s="6"/>
      <c r="BA16247" s="6"/>
      <c r="BB16247" s="6"/>
      <c r="BC16247" s="6"/>
      <c r="BD16247" s="6"/>
      <c r="BE16247" s="6"/>
      <c r="BF16247" s="6"/>
      <c r="BG16247" s="6"/>
    </row>
    <row r="16248" spans="34:59" x14ac:dyDescent="0.25">
      <c r="AH16248" s="10"/>
      <c r="AI16248" s="6"/>
      <c r="AJ16248" s="10"/>
      <c r="AK16248" s="10"/>
      <c r="AL16248" s="10"/>
      <c r="AM16248" s="10"/>
      <c r="AN16248" s="10"/>
      <c r="AO16248" s="10"/>
      <c r="AP16248" s="10"/>
      <c r="AQ16248" s="10"/>
      <c r="AR16248" s="10"/>
      <c r="AS16248" s="10"/>
      <c r="AT16248" s="10"/>
      <c r="AU16248" s="10"/>
      <c r="AV16248" s="10"/>
      <c r="AW16248" s="10"/>
      <c r="AX16248" s="10"/>
      <c r="AY16248" s="10"/>
      <c r="AZ16248" s="10"/>
      <c r="BA16248" s="10"/>
      <c r="BB16248" s="10"/>
      <c r="BC16248" s="10"/>
      <c r="BD16248" s="10"/>
      <c r="BE16248" s="10"/>
      <c r="BF16248" s="10"/>
      <c r="BG16248" s="6"/>
    </row>
    <row r="16249" spans="34:59" x14ac:dyDescent="0.25">
      <c r="AH16249" s="6"/>
      <c r="AI16249" s="6"/>
      <c r="AJ16249" s="6"/>
      <c r="AK16249" s="6"/>
      <c r="AL16249" s="6"/>
      <c r="AM16249" s="6"/>
      <c r="AN16249" s="6"/>
      <c r="AO16249" s="6"/>
      <c r="AP16249" s="6"/>
      <c r="AQ16249" s="6"/>
      <c r="AR16249" s="6"/>
      <c r="AS16249" s="6"/>
      <c r="AT16249" s="6"/>
      <c r="AU16249" s="6"/>
      <c r="AV16249" s="6"/>
      <c r="AW16249" s="6"/>
      <c r="AX16249" s="6"/>
      <c r="AY16249" s="6"/>
      <c r="AZ16249" s="6"/>
      <c r="BA16249" s="6"/>
      <c r="BB16249" s="6"/>
      <c r="BC16249" s="6"/>
      <c r="BD16249" s="6"/>
      <c r="BE16249" s="6"/>
      <c r="BF16249" s="6"/>
      <c r="BG16249" s="10"/>
    </row>
    <row r="16250" spans="34:59" x14ac:dyDescent="0.25">
      <c r="AH16250" s="10"/>
      <c r="AI16250" s="6"/>
    </row>
    <row r="16251" spans="34:59" x14ac:dyDescent="0.25">
      <c r="AH16251" s="6"/>
      <c r="AI16251" s="6"/>
      <c r="AJ16251" s="6"/>
      <c r="AK16251" s="6"/>
      <c r="AL16251" s="6"/>
      <c r="AM16251" s="6"/>
      <c r="AN16251" s="6"/>
      <c r="AO16251" s="6"/>
      <c r="AP16251" s="6"/>
      <c r="AQ16251" s="6"/>
      <c r="AR16251" s="6"/>
      <c r="AS16251" s="6"/>
      <c r="AT16251" s="6"/>
      <c r="AU16251" s="6"/>
      <c r="AV16251" s="6"/>
      <c r="AW16251" s="6"/>
      <c r="AX16251" s="6"/>
      <c r="AY16251" s="6"/>
      <c r="AZ16251" s="6"/>
      <c r="BA16251" s="6"/>
      <c r="BB16251" s="6"/>
      <c r="BC16251" s="6"/>
      <c r="BD16251" s="6"/>
      <c r="BE16251" s="6"/>
      <c r="BF16251" s="6"/>
      <c r="BG16251" s="6"/>
    </row>
    <row r="16252" spans="34:59" x14ac:dyDescent="0.25">
      <c r="AH16252" s="10"/>
      <c r="AI16252" s="6"/>
      <c r="AJ16252" s="10"/>
      <c r="AK16252" s="10"/>
      <c r="AL16252" s="10"/>
      <c r="AM16252" s="10"/>
      <c r="AN16252" s="10"/>
      <c r="AO16252" s="10"/>
      <c r="AP16252" s="10"/>
      <c r="AQ16252" s="10"/>
      <c r="AR16252" s="10"/>
      <c r="AS16252" s="10"/>
      <c r="AT16252" s="10"/>
      <c r="AU16252" s="10"/>
      <c r="AV16252" s="10"/>
      <c r="AW16252" s="10"/>
      <c r="AX16252" s="10"/>
      <c r="AY16252" s="10"/>
      <c r="AZ16252" s="10"/>
      <c r="BA16252" s="10"/>
      <c r="BB16252" s="10"/>
      <c r="BC16252" s="10"/>
      <c r="BD16252" s="10"/>
      <c r="BE16252" s="10"/>
      <c r="BF16252" s="10"/>
      <c r="BG16252" s="6"/>
    </row>
    <row r="16253" spans="34:59" x14ac:dyDescent="0.25">
      <c r="AH16253" s="6"/>
      <c r="AI16253" s="6"/>
      <c r="AJ16253" s="6"/>
      <c r="AK16253" s="6"/>
      <c r="AL16253" s="6"/>
      <c r="AM16253" s="6"/>
      <c r="AN16253" s="6"/>
      <c r="AO16253" s="6"/>
      <c r="AP16253" s="6"/>
      <c r="AQ16253" s="6"/>
      <c r="AR16253" s="6"/>
      <c r="AS16253" s="6"/>
      <c r="AT16253" s="6"/>
      <c r="AU16253" s="6"/>
      <c r="AV16253" s="6"/>
      <c r="AW16253" s="6"/>
      <c r="AX16253" s="6"/>
      <c r="AY16253" s="6"/>
      <c r="AZ16253" s="6"/>
      <c r="BA16253" s="6"/>
      <c r="BB16253" s="6"/>
      <c r="BC16253" s="6"/>
      <c r="BD16253" s="6"/>
      <c r="BE16253" s="6"/>
      <c r="BF16253" s="6"/>
      <c r="BG16253" s="10"/>
    </row>
    <row r="16254" spans="34:59" x14ac:dyDescent="0.25">
      <c r="AH16254" s="10"/>
      <c r="AI16254" s="6"/>
    </row>
    <row r="16255" spans="34:59" x14ac:dyDescent="0.25">
      <c r="AH16255" s="6"/>
      <c r="AI16255" s="6"/>
      <c r="AJ16255" s="6"/>
      <c r="AK16255" s="6"/>
      <c r="AL16255" s="6"/>
      <c r="AM16255" s="6"/>
      <c r="AN16255" s="6"/>
      <c r="AO16255" s="6"/>
      <c r="AP16255" s="6"/>
      <c r="AQ16255" s="6"/>
      <c r="AR16255" s="6"/>
      <c r="AS16255" s="6"/>
      <c r="AT16255" s="6"/>
      <c r="AU16255" s="6"/>
      <c r="AV16255" s="6"/>
      <c r="AW16255" s="6"/>
      <c r="AX16255" s="6"/>
      <c r="AY16255" s="6"/>
      <c r="AZ16255" s="6"/>
      <c r="BA16255" s="6"/>
      <c r="BB16255" s="6"/>
      <c r="BC16255" s="6"/>
      <c r="BD16255" s="6"/>
      <c r="BE16255" s="6"/>
      <c r="BF16255" s="6"/>
      <c r="BG16255" s="6"/>
    </row>
    <row r="16256" spans="34:59" x14ac:dyDescent="0.25">
      <c r="AH16256" s="10"/>
      <c r="AI16256" s="6"/>
      <c r="AJ16256" s="10"/>
      <c r="AK16256" s="10"/>
      <c r="AL16256" s="10"/>
      <c r="AM16256" s="10"/>
      <c r="AN16256" s="10"/>
      <c r="AO16256" s="10"/>
      <c r="AP16256" s="10"/>
      <c r="AQ16256" s="10"/>
      <c r="AR16256" s="10"/>
      <c r="AS16256" s="10"/>
      <c r="AT16256" s="10"/>
      <c r="AU16256" s="10"/>
      <c r="AV16256" s="10"/>
      <c r="AW16256" s="10"/>
      <c r="AX16256" s="10"/>
      <c r="AY16256" s="10"/>
      <c r="AZ16256" s="10"/>
      <c r="BA16256" s="10"/>
      <c r="BB16256" s="10"/>
      <c r="BC16256" s="10"/>
      <c r="BD16256" s="10"/>
      <c r="BE16256" s="10"/>
      <c r="BF16256" s="10"/>
      <c r="BG16256" s="6"/>
    </row>
    <row r="16257" spans="34:59" x14ac:dyDescent="0.25">
      <c r="AH16257" s="6"/>
      <c r="AI16257" s="6"/>
      <c r="AJ16257" s="6"/>
      <c r="AK16257" s="6"/>
      <c r="AL16257" s="6"/>
      <c r="AM16257" s="6"/>
      <c r="AN16257" s="6"/>
      <c r="AO16257" s="6"/>
      <c r="AP16257" s="6"/>
      <c r="AQ16257" s="6"/>
      <c r="AR16257" s="6"/>
      <c r="AS16257" s="6"/>
      <c r="AT16257" s="6"/>
      <c r="AU16257" s="6"/>
      <c r="AV16257" s="6"/>
      <c r="AW16257" s="6"/>
      <c r="AX16257" s="6"/>
      <c r="AY16257" s="6"/>
      <c r="AZ16257" s="6"/>
      <c r="BA16257" s="6"/>
      <c r="BB16257" s="6"/>
      <c r="BC16257" s="6"/>
      <c r="BD16257" s="6"/>
      <c r="BE16257" s="6"/>
      <c r="BF16257" s="6"/>
      <c r="BG16257" s="10"/>
    </row>
    <row r="16258" spans="34:59" x14ac:dyDescent="0.25">
      <c r="AH16258" s="10"/>
      <c r="AI16258" s="6"/>
    </row>
    <row r="16259" spans="34:59" x14ac:dyDescent="0.25">
      <c r="AH16259" s="6"/>
      <c r="AI16259" s="6"/>
      <c r="AJ16259" s="6"/>
      <c r="AK16259" s="6"/>
      <c r="AL16259" s="6"/>
      <c r="AM16259" s="6"/>
      <c r="AN16259" s="6"/>
      <c r="AO16259" s="6"/>
      <c r="AP16259" s="6"/>
      <c r="AQ16259" s="6"/>
      <c r="AR16259" s="6"/>
      <c r="AS16259" s="6"/>
      <c r="AT16259" s="6"/>
      <c r="AU16259" s="6"/>
      <c r="AV16259" s="6"/>
      <c r="AW16259" s="6"/>
      <c r="AX16259" s="6"/>
      <c r="AY16259" s="6"/>
      <c r="AZ16259" s="6"/>
      <c r="BA16259" s="6"/>
      <c r="BB16259" s="6"/>
      <c r="BC16259" s="6"/>
      <c r="BD16259" s="6"/>
      <c r="BE16259" s="6"/>
      <c r="BF16259" s="6"/>
      <c r="BG16259" s="6"/>
    </row>
    <row r="16260" spans="34:59" x14ac:dyDescent="0.25">
      <c r="AH16260" s="10"/>
      <c r="AI16260" s="6"/>
      <c r="AJ16260" s="10"/>
      <c r="AK16260" s="10"/>
      <c r="AL16260" s="10"/>
      <c r="AM16260" s="10"/>
      <c r="AN16260" s="10"/>
      <c r="AO16260" s="10"/>
      <c r="AP16260" s="10"/>
      <c r="AQ16260" s="10"/>
      <c r="AR16260" s="10"/>
      <c r="AS16260" s="10"/>
      <c r="AT16260" s="10"/>
      <c r="AU16260" s="10"/>
      <c r="AV16260" s="10"/>
      <c r="AW16260" s="10"/>
      <c r="AX16260" s="10"/>
      <c r="AY16260" s="10"/>
      <c r="AZ16260" s="10"/>
      <c r="BA16260" s="10"/>
      <c r="BB16260" s="10"/>
      <c r="BC16260" s="10"/>
      <c r="BD16260" s="10"/>
      <c r="BE16260" s="10"/>
      <c r="BF16260" s="10"/>
      <c r="BG16260" s="6"/>
    </row>
    <row r="16262" spans="34:59" x14ac:dyDescent="0.25">
      <c r="AH16262" s="10"/>
      <c r="AI16262" s="6"/>
    </row>
    <row r="16263" spans="34:59" x14ac:dyDescent="0.25">
      <c r="AH16263" s="6"/>
      <c r="AI16263" s="6"/>
      <c r="AJ16263" s="6"/>
      <c r="AK16263" s="6"/>
      <c r="AL16263" s="6"/>
      <c r="AM16263" s="6"/>
      <c r="AN16263" s="6"/>
      <c r="AO16263" s="6"/>
      <c r="AP16263" s="6"/>
      <c r="AQ16263" s="6"/>
      <c r="AR16263" s="6"/>
      <c r="AS16263" s="6"/>
      <c r="AT16263" s="6"/>
      <c r="AU16263" s="6"/>
      <c r="AV16263" s="6"/>
      <c r="AW16263" s="6"/>
      <c r="AX16263" s="6"/>
      <c r="AY16263" s="6"/>
      <c r="AZ16263" s="6"/>
      <c r="BA16263" s="6"/>
      <c r="BB16263" s="6"/>
      <c r="BC16263" s="6"/>
      <c r="BD16263" s="6"/>
      <c r="BE16263" s="6"/>
      <c r="BF16263" s="6"/>
      <c r="BG16263" s="6"/>
    </row>
    <row r="16264" spans="34:59" x14ac:dyDescent="0.25">
      <c r="AH16264" s="10"/>
      <c r="AI16264" s="6"/>
      <c r="AJ16264" s="10"/>
      <c r="AK16264" s="10"/>
      <c r="AL16264" s="10"/>
      <c r="AM16264" s="10"/>
      <c r="AN16264" s="10"/>
      <c r="AO16264" s="10"/>
      <c r="AP16264" s="10"/>
      <c r="AQ16264" s="10"/>
      <c r="AR16264" s="10"/>
      <c r="AS16264" s="10"/>
      <c r="AT16264" s="10"/>
      <c r="AU16264" s="10"/>
      <c r="AV16264" s="10"/>
      <c r="AW16264" s="10"/>
      <c r="AX16264" s="10"/>
      <c r="AY16264" s="10"/>
      <c r="AZ16264" s="10"/>
      <c r="BA16264" s="10"/>
      <c r="BB16264" s="10"/>
      <c r="BC16264" s="10"/>
      <c r="BD16264" s="10"/>
      <c r="BE16264" s="10"/>
      <c r="BF16264" s="10"/>
      <c r="BG16264" s="6"/>
    </row>
    <row r="16265" spans="34:59" x14ac:dyDescent="0.25">
      <c r="AH16265" s="6"/>
      <c r="AI16265" s="6"/>
      <c r="AJ16265" s="6"/>
      <c r="AK16265" s="6"/>
      <c r="AL16265" s="6"/>
      <c r="AM16265" s="6"/>
      <c r="AN16265" s="6"/>
      <c r="AO16265" s="6"/>
      <c r="AP16265" s="6"/>
      <c r="AQ16265" s="6"/>
      <c r="AR16265" s="6"/>
      <c r="AS16265" s="6"/>
      <c r="AT16265" s="6"/>
      <c r="AU16265" s="6"/>
      <c r="AV16265" s="6"/>
      <c r="AW16265" s="6"/>
      <c r="AX16265" s="6"/>
      <c r="AY16265" s="6"/>
      <c r="AZ16265" s="6"/>
      <c r="BA16265" s="6"/>
      <c r="BB16265" s="6"/>
      <c r="BC16265" s="6"/>
      <c r="BD16265" s="6"/>
      <c r="BE16265" s="6"/>
      <c r="BF16265" s="6"/>
      <c r="BG16265" s="10"/>
    </row>
    <row r="16266" spans="34:59" x14ac:dyDescent="0.25">
      <c r="AH16266" s="10"/>
      <c r="AI16266" s="6"/>
    </row>
    <row r="16267" spans="34:59" x14ac:dyDescent="0.25">
      <c r="AH16267" s="6"/>
      <c r="AI16267" s="6"/>
      <c r="AJ16267" s="6"/>
      <c r="AK16267" s="6"/>
      <c r="AL16267" s="6"/>
      <c r="AM16267" s="6"/>
      <c r="AN16267" s="6"/>
      <c r="AO16267" s="6"/>
      <c r="AP16267" s="6"/>
      <c r="AQ16267" s="6"/>
      <c r="AR16267" s="6"/>
      <c r="AS16267" s="6"/>
      <c r="AT16267" s="6"/>
      <c r="AU16267" s="6"/>
      <c r="AV16267" s="6"/>
      <c r="AW16267" s="6"/>
      <c r="AX16267" s="6"/>
      <c r="AY16267" s="6"/>
      <c r="AZ16267" s="6"/>
      <c r="BA16267" s="6"/>
      <c r="BB16267" s="6"/>
      <c r="BC16267" s="6"/>
      <c r="BD16267" s="6"/>
      <c r="BE16267" s="6"/>
      <c r="BF16267" s="6"/>
      <c r="BG16267" s="6"/>
    </row>
    <row r="16268" spans="34:59" x14ac:dyDescent="0.25">
      <c r="AH16268" s="10"/>
      <c r="AI16268" s="6"/>
      <c r="AJ16268" s="10"/>
      <c r="AK16268" s="10"/>
      <c r="AL16268" s="10"/>
      <c r="AM16268" s="10"/>
      <c r="AN16268" s="10"/>
      <c r="AO16268" s="10"/>
      <c r="AP16268" s="10"/>
      <c r="AQ16268" s="10"/>
      <c r="AR16268" s="10"/>
      <c r="AS16268" s="10"/>
      <c r="AT16268" s="10"/>
      <c r="AU16268" s="10"/>
      <c r="AV16268" s="10"/>
      <c r="AW16268" s="10"/>
      <c r="AX16268" s="10"/>
      <c r="AY16268" s="10"/>
      <c r="AZ16268" s="10"/>
      <c r="BA16268" s="10"/>
      <c r="BB16268" s="10"/>
      <c r="BC16268" s="10"/>
      <c r="BD16268" s="10"/>
      <c r="BE16268" s="10"/>
      <c r="BF16268" s="10"/>
      <c r="BG16268" s="6"/>
    </row>
    <row r="16269" spans="34:59" x14ac:dyDescent="0.25">
      <c r="AH16269" s="6"/>
      <c r="AI16269" s="6"/>
      <c r="AJ16269" s="6"/>
      <c r="AK16269" s="6"/>
      <c r="AL16269" s="6"/>
      <c r="AM16269" s="6"/>
      <c r="AN16269" s="6"/>
      <c r="AO16269" s="6"/>
      <c r="AP16269" s="6"/>
      <c r="AQ16269" s="6"/>
      <c r="AR16269" s="6"/>
      <c r="AS16269" s="6"/>
      <c r="AT16269" s="6"/>
      <c r="AU16269" s="6"/>
      <c r="AV16269" s="6"/>
      <c r="AW16269" s="6"/>
      <c r="AX16269" s="6"/>
      <c r="AY16269" s="6"/>
      <c r="AZ16269" s="6"/>
      <c r="BA16269" s="6"/>
      <c r="BB16269" s="6"/>
      <c r="BC16269" s="6"/>
      <c r="BD16269" s="6"/>
      <c r="BE16269" s="6"/>
      <c r="BF16269" s="6"/>
      <c r="BG16269" s="10"/>
    </row>
    <row r="16270" spans="34:59" x14ac:dyDescent="0.25">
      <c r="AH16270" s="10"/>
      <c r="AI16270" s="6"/>
    </row>
    <row r="16271" spans="34:59" x14ac:dyDescent="0.25">
      <c r="AH16271" s="6"/>
      <c r="AI16271" s="6"/>
      <c r="AJ16271" s="6"/>
      <c r="AK16271" s="6"/>
      <c r="AL16271" s="6"/>
      <c r="AM16271" s="6"/>
      <c r="AN16271" s="6"/>
      <c r="AO16271" s="6"/>
      <c r="AP16271" s="6"/>
      <c r="AQ16271" s="6"/>
      <c r="AR16271" s="6"/>
      <c r="AS16271" s="6"/>
      <c r="AT16271" s="6"/>
      <c r="AU16271" s="6"/>
      <c r="AV16271" s="6"/>
      <c r="AW16271" s="6"/>
      <c r="AX16271" s="6"/>
      <c r="AY16271" s="6"/>
      <c r="AZ16271" s="6"/>
      <c r="BA16271" s="6"/>
      <c r="BB16271" s="6"/>
      <c r="BC16271" s="6"/>
      <c r="BD16271" s="6"/>
      <c r="BE16271" s="6"/>
      <c r="BF16271" s="6"/>
      <c r="BG16271" s="6"/>
    </row>
    <row r="16272" spans="34:59" x14ac:dyDescent="0.25">
      <c r="AH16272" s="10"/>
      <c r="AI16272" s="6"/>
      <c r="AJ16272" s="10"/>
      <c r="AK16272" s="10"/>
      <c r="AL16272" s="10"/>
      <c r="AM16272" s="10"/>
      <c r="AN16272" s="10"/>
      <c r="AO16272" s="10"/>
      <c r="AP16272" s="10"/>
      <c r="AQ16272" s="10"/>
      <c r="AR16272" s="10"/>
      <c r="AS16272" s="10"/>
      <c r="AT16272" s="10"/>
      <c r="AU16272" s="10"/>
      <c r="AV16272" s="10"/>
      <c r="AW16272" s="10"/>
      <c r="AX16272" s="10"/>
      <c r="AY16272" s="10"/>
      <c r="AZ16272" s="10"/>
      <c r="BA16272" s="10"/>
      <c r="BB16272" s="10"/>
      <c r="BC16272" s="10"/>
      <c r="BD16272" s="10"/>
      <c r="BE16272" s="10"/>
      <c r="BF16272" s="10"/>
      <c r="BG16272" s="6"/>
    </row>
    <row r="16273" spans="34:59" x14ac:dyDescent="0.25">
      <c r="AH16273" s="6"/>
      <c r="AI16273" s="6"/>
      <c r="AJ16273" s="6"/>
      <c r="AK16273" s="6"/>
      <c r="AL16273" s="6"/>
      <c r="AM16273" s="6"/>
      <c r="AN16273" s="6"/>
      <c r="AO16273" s="6"/>
      <c r="AP16273" s="6"/>
      <c r="AQ16273" s="6"/>
      <c r="AR16273" s="6"/>
      <c r="AS16273" s="6"/>
      <c r="AT16273" s="6"/>
      <c r="AU16273" s="6"/>
      <c r="AV16273" s="6"/>
      <c r="AW16273" s="6"/>
      <c r="AX16273" s="6"/>
      <c r="AY16273" s="6"/>
      <c r="AZ16273" s="6"/>
      <c r="BA16273" s="6"/>
      <c r="BB16273" s="6"/>
      <c r="BC16273" s="6"/>
      <c r="BD16273" s="6"/>
      <c r="BE16273" s="6"/>
      <c r="BF16273" s="6"/>
      <c r="BG16273" s="10"/>
    </row>
    <row r="16274" spans="34:59" x14ac:dyDescent="0.25">
      <c r="AH16274" s="10"/>
      <c r="AI16274" s="6"/>
    </row>
    <row r="16275" spans="34:59" x14ac:dyDescent="0.25">
      <c r="AH16275" s="6"/>
      <c r="AI16275" s="6"/>
      <c r="AJ16275" s="6"/>
      <c r="AK16275" s="6"/>
      <c r="AL16275" s="6"/>
      <c r="AM16275" s="6"/>
      <c r="AN16275" s="6"/>
      <c r="AO16275" s="6"/>
      <c r="AP16275" s="6"/>
      <c r="AQ16275" s="6"/>
      <c r="AR16275" s="6"/>
      <c r="AS16275" s="6"/>
      <c r="AT16275" s="6"/>
      <c r="AU16275" s="6"/>
      <c r="AV16275" s="6"/>
      <c r="AW16275" s="6"/>
      <c r="AX16275" s="6"/>
      <c r="AY16275" s="6"/>
      <c r="AZ16275" s="6"/>
      <c r="BA16275" s="6"/>
      <c r="BB16275" s="6"/>
      <c r="BC16275" s="6"/>
      <c r="BD16275" s="6"/>
      <c r="BE16275" s="6"/>
      <c r="BF16275" s="6"/>
      <c r="BG16275" s="6"/>
    </row>
    <row r="16276" spans="34:59" x14ac:dyDescent="0.25">
      <c r="AH16276" s="10"/>
      <c r="AI16276" s="6"/>
      <c r="AJ16276" s="10"/>
      <c r="AK16276" s="10"/>
      <c r="AL16276" s="10"/>
      <c r="AM16276" s="10"/>
      <c r="AN16276" s="10"/>
      <c r="AO16276" s="10"/>
      <c r="AP16276" s="10"/>
      <c r="AQ16276" s="10"/>
      <c r="AR16276" s="10"/>
      <c r="AS16276" s="10"/>
      <c r="AT16276" s="10"/>
      <c r="AU16276" s="10"/>
      <c r="AV16276" s="10"/>
      <c r="AW16276" s="10"/>
      <c r="AX16276" s="10"/>
      <c r="AY16276" s="10"/>
      <c r="AZ16276" s="10"/>
      <c r="BA16276" s="10"/>
      <c r="BB16276" s="10"/>
      <c r="BC16276" s="10"/>
      <c r="BD16276" s="10"/>
      <c r="BE16276" s="10"/>
      <c r="BF16276" s="10"/>
      <c r="BG16276" s="6"/>
    </row>
    <row r="16278" spans="34:59" x14ac:dyDescent="0.25">
      <c r="AH16278" s="10"/>
      <c r="AI16278" s="6"/>
    </row>
    <row r="16279" spans="34:59" x14ac:dyDescent="0.25">
      <c r="AH16279" s="6"/>
      <c r="AI16279" s="6"/>
      <c r="AJ16279" s="6"/>
      <c r="AK16279" s="6"/>
      <c r="AL16279" s="6"/>
      <c r="AM16279" s="6"/>
      <c r="AN16279" s="6"/>
      <c r="AO16279" s="6"/>
      <c r="AP16279" s="6"/>
      <c r="AQ16279" s="6"/>
      <c r="AR16279" s="6"/>
      <c r="AS16279" s="6"/>
      <c r="AT16279" s="6"/>
      <c r="AU16279" s="6"/>
      <c r="AV16279" s="6"/>
      <c r="AW16279" s="6"/>
      <c r="AX16279" s="6"/>
      <c r="AY16279" s="6"/>
      <c r="AZ16279" s="6"/>
      <c r="BA16279" s="6"/>
      <c r="BB16279" s="6"/>
      <c r="BC16279" s="6"/>
      <c r="BD16279" s="6"/>
      <c r="BE16279" s="6"/>
      <c r="BF16279" s="6"/>
      <c r="BG16279" s="6"/>
    </row>
    <row r="16280" spans="34:59" x14ac:dyDescent="0.25">
      <c r="AH16280" s="10"/>
      <c r="AI16280" s="6"/>
      <c r="AJ16280" s="10"/>
      <c r="AK16280" s="10"/>
      <c r="AL16280" s="10"/>
      <c r="AM16280" s="10"/>
      <c r="AN16280" s="10"/>
      <c r="AO16280" s="10"/>
      <c r="AP16280" s="10"/>
      <c r="AQ16280" s="10"/>
      <c r="AR16280" s="10"/>
      <c r="AS16280" s="10"/>
      <c r="AT16280" s="10"/>
      <c r="AU16280" s="10"/>
      <c r="AV16280" s="10"/>
      <c r="AW16280" s="10"/>
      <c r="AX16280" s="10"/>
      <c r="AY16280" s="10"/>
      <c r="AZ16280" s="10"/>
      <c r="BA16280" s="10"/>
      <c r="BB16280" s="10"/>
      <c r="BC16280" s="10"/>
      <c r="BD16280" s="10"/>
      <c r="BE16280" s="10"/>
      <c r="BF16280" s="10"/>
      <c r="BG16280" s="6"/>
    </row>
    <row r="16281" spans="34:59" x14ac:dyDescent="0.25">
      <c r="AH16281" s="6"/>
      <c r="AI16281" s="6"/>
      <c r="AJ16281" s="6"/>
      <c r="AK16281" s="6"/>
      <c r="AL16281" s="6"/>
      <c r="AM16281" s="6"/>
      <c r="AN16281" s="6"/>
      <c r="AO16281" s="6"/>
      <c r="AP16281" s="6"/>
      <c r="AQ16281" s="6"/>
      <c r="AR16281" s="6"/>
      <c r="AS16281" s="6"/>
      <c r="AT16281" s="6"/>
      <c r="AU16281" s="6"/>
      <c r="AV16281" s="6"/>
      <c r="AW16281" s="6"/>
      <c r="AX16281" s="6"/>
      <c r="AY16281" s="6"/>
      <c r="AZ16281" s="6"/>
      <c r="BA16281" s="6"/>
      <c r="BB16281" s="6"/>
      <c r="BC16281" s="6"/>
      <c r="BD16281" s="6"/>
      <c r="BE16281" s="6"/>
      <c r="BF16281" s="6"/>
      <c r="BG16281" s="10"/>
    </row>
    <row r="16282" spans="34:59" x14ac:dyDescent="0.25">
      <c r="AH16282" s="10"/>
      <c r="AI16282" s="6"/>
    </row>
    <row r="16283" spans="34:59" x14ac:dyDescent="0.25">
      <c r="AH16283" s="6"/>
      <c r="AI16283" s="6"/>
      <c r="AJ16283" s="6"/>
      <c r="AK16283" s="6"/>
      <c r="AL16283" s="6"/>
      <c r="AM16283" s="6"/>
      <c r="AN16283" s="6"/>
      <c r="AO16283" s="6"/>
      <c r="AP16283" s="6"/>
      <c r="AQ16283" s="6"/>
      <c r="AR16283" s="6"/>
      <c r="AS16283" s="6"/>
      <c r="AT16283" s="6"/>
      <c r="AU16283" s="6"/>
      <c r="AV16283" s="6"/>
      <c r="AW16283" s="6"/>
      <c r="AX16283" s="6"/>
      <c r="AY16283" s="6"/>
      <c r="AZ16283" s="6"/>
      <c r="BA16283" s="6"/>
      <c r="BB16283" s="6"/>
      <c r="BC16283" s="6"/>
      <c r="BD16283" s="6"/>
      <c r="BE16283" s="6"/>
      <c r="BF16283" s="6"/>
      <c r="BG16283" s="6"/>
    </row>
    <row r="16284" spans="34:59" x14ac:dyDescent="0.25">
      <c r="AH16284" s="10"/>
      <c r="AI16284" s="6"/>
      <c r="AJ16284" s="10"/>
      <c r="AK16284" s="10"/>
      <c r="AL16284" s="10"/>
      <c r="AM16284" s="10"/>
      <c r="AN16284" s="10"/>
      <c r="AO16284" s="10"/>
      <c r="AP16284" s="10"/>
      <c r="AQ16284" s="10"/>
      <c r="AR16284" s="10"/>
      <c r="AS16284" s="10"/>
      <c r="AT16284" s="10"/>
      <c r="AU16284" s="10"/>
      <c r="AV16284" s="10"/>
      <c r="AW16284" s="10"/>
      <c r="AX16284" s="10"/>
      <c r="AY16284" s="10"/>
      <c r="AZ16284" s="10"/>
      <c r="BA16284" s="10"/>
      <c r="BB16284" s="10"/>
      <c r="BC16284" s="10"/>
      <c r="BD16284" s="10"/>
      <c r="BE16284" s="10"/>
      <c r="BF16284" s="10"/>
      <c r="BG16284" s="6"/>
    </row>
    <row r="16285" spans="34:59" x14ac:dyDescent="0.25">
      <c r="AH16285" s="6"/>
      <c r="AI16285" s="6"/>
      <c r="AJ16285" s="6"/>
      <c r="AK16285" s="6"/>
      <c r="AL16285" s="6"/>
      <c r="AM16285" s="6"/>
      <c r="AN16285" s="6"/>
      <c r="AO16285" s="6"/>
      <c r="AP16285" s="6"/>
      <c r="AQ16285" s="6"/>
      <c r="AR16285" s="6"/>
      <c r="AS16285" s="6"/>
      <c r="AT16285" s="6"/>
      <c r="AU16285" s="6"/>
      <c r="AV16285" s="6"/>
      <c r="AW16285" s="6"/>
      <c r="AX16285" s="6"/>
      <c r="AY16285" s="6"/>
      <c r="AZ16285" s="6"/>
      <c r="BA16285" s="6"/>
      <c r="BB16285" s="6"/>
      <c r="BC16285" s="6"/>
      <c r="BD16285" s="6"/>
      <c r="BE16285" s="6"/>
      <c r="BF16285" s="6"/>
      <c r="BG16285" s="10"/>
    </row>
    <row r="16286" spans="34:59" x14ac:dyDescent="0.25">
      <c r="AH16286" s="10"/>
      <c r="AI16286" s="6"/>
    </row>
    <row r="16287" spans="34:59" x14ac:dyDescent="0.25">
      <c r="AH16287" s="6"/>
      <c r="AI16287" s="6"/>
      <c r="AJ16287" s="6"/>
      <c r="AK16287" s="6"/>
      <c r="AL16287" s="6"/>
      <c r="AM16287" s="6"/>
      <c r="AN16287" s="6"/>
      <c r="AO16287" s="6"/>
      <c r="AP16287" s="6"/>
      <c r="AQ16287" s="6"/>
      <c r="AR16287" s="6"/>
      <c r="AS16287" s="6"/>
      <c r="AT16287" s="6"/>
      <c r="AU16287" s="6"/>
      <c r="AV16287" s="6"/>
      <c r="AW16287" s="6"/>
      <c r="AX16287" s="6"/>
      <c r="AY16287" s="6"/>
      <c r="AZ16287" s="6"/>
      <c r="BA16287" s="6"/>
      <c r="BB16287" s="6"/>
      <c r="BC16287" s="6"/>
      <c r="BD16287" s="6"/>
      <c r="BE16287" s="6"/>
      <c r="BF16287" s="6"/>
      <c r="BG16287" s="6"/>
    </row>
    <row r="16288" spans="34:59" x14ac:dyDescent="0.25">
      <c r="AH16288" s="10"/>
      <c r="AI16288" s="6"/>
      <c r="AJ16288" s="10"/>
      <c r="AK16288" s="10"/>
      <c r="AL16288" s="10"/>
      <c r="AM16288" s="10"/>
      <c r="AN16288" s="10"/>
      <c r="AO16288" s="10"/>
      <c r="AP16288" s="10"/>
      <c r="AQ16288" s="10"/>
      <c r="AR16288" s="10"/>
      <c r="AS16288" s="10"/>
      <c r="AT16288" s="10"/>
      <c r="AU16288" s="10"/>
      <c r="AV16288" s="10"/>
      <c r="AW16288" s="10"/>
      <c r="AX16288" s="10"/>
      <c r="AY16288" s="10"/>
      <c r="AZ16288" s="10"/>
      <c r="BA16288" s="10"/>
      <c r="BB16288" s="10"/>
      <c r="BC16288" s="10"/>
      <c r="BD16288" s="10"/>
      <c r="BE16288" s="10"/>
      <c r="BF16288" s="10"/>
      <c r="BG16288" s="6"/>
    </row>
    <row r="16289" spans="34:59" x14ac:dyDescent="0.25">
      <c r="AH16289" s="6"/>
      <c r="AI16289" s="6"/>
      <c r="AJ16289" s="6"/>
      <c r="AK16289" s="6"/>
      <c r="AL16289" s="6"/>
      <c r="AM16289" s="6"/>
      <c r="AN16289" s="6"/>
      <c r="AO16289" s="6"/>
      <c r="AP16289" s="6"/>
      <c r="AQ16289" s="6"/>
      <c r="AR16289" s="6"/>
      <c r="AS16289" s="6"/>
      <c r="AT16289" s="6"/>
      <c r="AU16289" s="6"/>
      <c r="AV16289" s="6"/>
      <c r="AW16289" s="6"/>
      <c r="AX16289" s="6"/>
      <c r="AY16289" s="6"/>
      <c r="AZ16289" s="6"/>
      <c r="BA16289" s="6"/>
      <c r="BB16289" s="6"/>
      <c r="BC16289" s="6"/>
      <c r="BD16289" s="6"/>
      <c r="BE16289" s="6"/>
      <c r="BF16289" s="6"/>
      <c r="BG16289" s="10"/>
    </row>
    <row r="16290" spans="34:59" x14ac:dyDescent="0.25">
      <c r="AH16290" s="10"/>
      <c r="AI16290" s="6"/>
    </row>
    <row r="16291" spans="34:59" x14ac:dyDescent="0.25">
      <c r="AH16291" s="6"/>
      <c r="AI16291" s="6"/>
      <c r="AJ16291" s="6"/>
      <c r="AK16291" s="6"/>
      <c r="AL16291" s="6"/>
      <c r="AM16291" s="6"/>
      <c r="AN16291" s="6"/>
      <c r="AO16291" s="6"/>
      <c r="AP16291" s="6"/>
      <c r="AQ16291" s="6"/>
      <c r="AR16291" s="6"/>
      <c r="AS16291" s="6"/>
      <c r="AT16291" s="6"/>
      <c r="AU16291" s="6"/>
      <c r="AV16291" s="6"/>
      <c r="AW16291" s="6"/>
      <c r="AX16291" s="6"/>
      <c r="AY16291" s="6"/>
      <c r="AZ16291" s="6"/>
      <c r="BA16291" s="6"/>
      <c r="BB16291" s="6"/>
      <c r="BC16291" s="6"/>
      <c r="BD16291" s="6"/>
      <c r="BE16291" s="6"/>
      <c r="BF16291" s="6"/>
      <c r="BG16291" s="6"/>
    </row>
    <row r="16292" spans="34:59" x14ac:dyDescent="0.25">
      <c r="AH16292" s="10"/>
      <c r="AI16292" s="6"/>
      <c r="AJ16292" s="10"/>
      <c r="AK16292" s="10"/>
      <c r="AL16292" s="10"/>
      <c r="AM16292" s="10"/>
      <c r="AN16292" s="10"/>
      <c r="AO16292" s="10"/>
      <c r="AP16292" s="10"/>
      <c r="AQ16292" s="10"/>
      <c r="AR16292" s="10"/>
      <c r="AS16292" s="10"/>
      <c r="AT16292" s="10"/>
      <c r="AU16292" s="10"/>
      <c r="AV16292" s="10"/>
      <c r="AW16292" s="10"/>
      <c r="AX16292" s="10"/>
      <c r="AY16292" s="10"/>
      <c r="AZ16292" s="10"/>
      <c r="BA16292" s="10"/>
      <c r="BB16292" s="10"/>
      <c r="BC16292" s="10"/>
      <c r="BD16292" s="10"/>
      <c r="BE16292" s="10"/>
      <c r="BF16292" s="10"/>
      <c r="BG16292" s="6"/>
    </row>
    <row r="16294" spans="34:59" x14ac:dyDescent="0.25">
      <c r="AH16294" s="10"/>
      <c r="AI16294" s="6"/>
    </row>
    <row r="16295" spans="34:59" x14ac:dyDescent="0.25">
      <c r="AH16295" s="6"/>
      <c r="AI16295" s="6"/>
      <c r="AJ16295" s="6"/>
      <c r="AK16295" s="6"/>
      <c r="AL16295" s="6"/>
      <c r="AM16295" s="6"/>
      <c r="AN16295" s="6"/>
      <c r="AO16295" s="6"/>
      <c r="AP16295" s="6"/>
      <c r="AQ16295" s="6"/>
      <c r="AR16295" s="6"/>
      <c r="AS16295" s="6"/>
      <c r="AT16295" s="6"/>
      <c r="AU16295" s="6"/>
      <c r="AV16295" s="6"/>
      <c r="AW16295" s="6"/>
      <c r="AX16295" s="6"/>
      <c r="AY16295" s="6"/>
      <c r="AZ16295" s="6"/>
      <c r="BA16295" s="6"/>
      <c r="BB16295" s="6"/>
      <c r="BC16295" s="6"/>
      <c r="BD16295" s="6"/>
      <c r="BE16295" s="6"/>
      <c r="BF16295" s="6"/>
      <c r="BG16295" s="6"/>
    </row>
    <row r="16296" spans="34:59" x14ac:dyDescent="0.25">
      <c r="AH16296" s="10"/>
      <c r="AI16296" s="6"/>
      <c r="AJ16296" s="10"/>
      <c r="AK16296" s="10"/>
      <c r="AL16296" s="10"/>
      <c r="AM16296" s="10"/>
      <c r="AN16296" s="10"/>
      <c r="AO16296" s="10"/>
      <c r="AP16296" s="10"/>
      <c r="AQ16296" s="10"/>
      <c r="AR16296" s="10"/>
      <c r="AS16296" s="10"/>
      <c r="AT16296" s="10"/>
      <c r="AU16296" s="10"/>
      <c r="AV16296" s="10"/>
      <c r="AW16296" s="10"/>
      <c r="AX16296" s="10"/>
      <c r="AY16296" s="10"/>
      <c r="AZ16296" s="10"/>
      <c r="BA16296" s="10"/>
      <c r="BB16296" s="10"/>
      <c r="BC16296" s="10"/>
      <c r="BD16296" s="10"/>
      <c r="BE16296" s="10"/>
      <c r="BF16296" s="10"/>
      <c r="BG16296" s="6"/>
    </row>
    <row r="16297" spans="34:59" x14ac:dyDescent="0.25">
      <c r="AH16297" s="6"/>
      <c r="AI16297" s="6"/>
      <c r="AJ16297" s="6"/>
      <c r="AK16297" s="6"/>
      <c r="AL16297" s="6"/>
      <c r="AM16297" s="6"/>
      <c r="AN16297" s="6"/>
      <c r="AO16297" s="6"/>
      <c r="AP16297" s="6"/>
      <c r="AQ16297" s="6"/>
      <c r="AR16297" s="6"/>
      <c r="AS16297" s="6"/>
      <c r="AT16297" s="6"/>
      <c r="AU16297" s="6"/>
      <c r="AV16297" s="6"/>
      <c r="AW16297" s="6"/>
      <c r="AX16297" s="6"/>
      <c r="AY16297" s="6"/>
      <c r="AZ16297" s="6"/>
      <c r="BA16297" s="6"/>
      <c r="BB16297" s="6"/>
      <c r="BC16297" s="6"/>
      <c r="BD16297" s="6"/>
      <c r="BE16297" s="6"/>
      <c r="BF16297" s="6"/>
      <c r="BG16297" s="10"/>
    </row>
    <row r="16298" spans="34:59" x14ac:dyDescent="0.25">
      <c r="AH16298" s="10"/>
      <c r="AI16298" s="6"/>
    </row>
    <row r="16299" spans="34:59" x14ac:dyDescent="0.25">
      <c r="AH16299" s="6"/>
      <c r="AI16299" s="6"/>
      <c r="AJ16299" s="6"/>
      <c r="AK16299" s="6"/>
      <c r="AL16299" s="6"/>
      <c r="AM16299" s="6"/>
      <c r="AN16299" s="6"/>
      <c r="AO16299" s="6"/>
      <c r="AP16299" s="6"/>
      <c r="AQ16299" s="6"/>
      <c r="AR16299" s="6"/>
      <c r="AS16299" s="6"/>
      <c r="AT16299" s="6"/>
      <c r="AU16299" s="6"/>
      <c r="AV16299" s="6"/>
      <c r="AW16299" s="6"/>
      <c r="AX16299" s="6"/>
      <c r="AY16299" s="6"/>
      <c r="AZ16299" s="6"/>
      <c r="BA16299" s="6"/>
      <c r="BB16299" s="6"/>
      <c r="BC16299" s="6"/>
      <c r="BD16299" s="6"/>
      <c r="BE16299" s="6"/>
      <c r="BF16299" s="6"/>
      <c r="BG16299" s="6"/>
    </row>
    <row r="16300" spans="34:59" x14ac:dyDescent="0.25">
      <c r="AH16300" s="10"/>
      <c r="AI16300" s="6"/>
      <c r="AJ16300" s="10"/>
      <c r="AK16300" s="10"/>
      <c r="AL16300" s="10"/>
      <c r="AM16300" s="10"/>
      <c r="AN16300" s="10"/>
      <c r="AO16300" s="10"/>
      <c r="AP16300" s="10"/>
      <c r="AQ16300" s="10"/>
      <c r="AR16300" s="10"/>
      <c r="AS16300" s="10"/>
      <c r="AT16300" s="10"/>
      <c r="AU16300" s="10"/>
      <c r="AV16300" s="10"/>
      <c r="AW16300" s="10"/>
      <c r="AX16300" s="10"/>
      <c r="AY16300" s="10"/>
      <c r="AZ16300" s="10"/>
      <c r="BA16300" s="10"/>
      <c r="BB16300" s="10"/>
      <c r="BC16300" s="10"/>
      <c r="BD16300" s="10"/>
      <c r="BE16300" s="10"/>
      <c r="BF16300" s="10"/>
      <c r="BG16300" s="6"/>
    </row>
    <row r="16301" spans="34:59" x14ac:dyDescent="0.25">
      <c r="AH16301" s="6"/>
      <c r="AI16301" s="6"/>
      <c r="AJ16301" s="6"/>
      <c r="AK16301" s="6"/>
      <c r="AL16301" s="6"/>
      <c r="AM16301" s="6"/>
      <c r="AN16301" s="6"/>
      <c r="AO16301" s="6"/>
      <c r="AP16301" s="6"/>
      <c r="AQ16301" s="6"/>
      <c r="AR16301" s="6"/>
      <c r="AS16301" s="6"/>
      <c r="AT16301" s="6"/>
      <c r="AU16301" s="6"/>
      <c r="AV16301" s="6"/>
      <c r="AW16301" s="6"/>
      <c r="AX16301" s="6"/>
      <c r="AY16301" s="6"/>
      <c r="AZ16301" s="6"/>
      <c r="BA16301" s="6"/>
      <c r="BB16301" s="6"/>
      <c r="BC16301" s="6"/>
      <c r="BD16301" s="6"/>
      <c r="BE16301" s="6"/>
      <c r="BF16301" s="6"/>
      <c r="BG16301" s="10"/>
    </row>
    <row r="16302" spans="34:59" x14ac:dyDescent="0.25">
      <c r="AH16302" s="10"/>
      <c r="AI16302" s="6"/>
    </row>
    <row r="16303" spans="34:59" x14ac:dyDescent="0.25">
      <c r="AH16303" s="6"/>
      <c r="AI16303" s="6"/>
      <c r="AJ16303" s="6"/>
      <c r="AK16303" s="6"/>
      <c r="AL16303" s="6"/>
      <c r="AM16303" s="6"/>
      <c r="AN16303" s="6"/>
      <c r="AO16303" s="6"/>
      <c r="AP16303" s="6"/>
      <c r="AQ16303" s="6"/>
      <c r="AR16303" s="6"/>
      <c r="AS16303" s="6"/>
      <c r="AT16303" s="6"/>
      <c r="AU16303" s="6"/>
      <c r="AV16303" s="6"/>
      <c r="AW16303" s="6"/>
      <c r="AX16303" s="6"/>
      <c r="AY16303" s="6"/>
      <c r="AZ16303" s="6"/>
      <c r="BA16303" s="6"/>
      <c r="BB16303" s="6"/>
      <c r="BC16303" s="6"/>
      <c r="BD16303" s="6"/>
      <c r="BE16303" s="6"/>
      <c r="BF16303" s="6"/>
      <c r="BG16303" s="6"/>
    </row>
    <row r="16304" spans="34:59" x14ac:dyDescent="0.25">
      <c r="AH16304" s="10"/>
      <c r="AI16304" s="6"/>
      <c r="AJ16304" s="10"/>
      <c r="AK16304" s="10"/>
      <c r="AL16304" s="10"/>
      <c r="AM16304" s="10"/>
      <c r="AN16304" s="10"/>
      <c r="AO16304" s="10"/>
      <c r="AP16304" s="10"/>
      <c r="AQ16304" s="10"/>
      <c r="AR16304" s="10"/>
      <c r="AS16304" s="10"/>
      <c r="AT16304" s="10"/>
      <c r="AU16304" s="10"/>
      <c r="AV16304" s="10"/>
      <c r="AW16304" s="10"/>
      <c r="AX16304" s="10"/>
      <c r="AY16304" s="10"/>
      <c r="AZ16304" s="10"/>
      <c r="BA16304" s="10"/>
      <c r="BB16304" s="10"/>
      <c r="BC16304" s="10"/>
      <c r="BD16304" s="10"/>
      <c r="BE16304" s="10"/>
      <c r="BF16304" s="10"/>
      <c r="BG16304" s="6"/>
    </row>
    <row r="16305" spans="34:59" x14ac:dyDescent="0.25">
      <c r="AH16305" s="6"/>
      <c r="AI16305" s="6"/>
      <c r="AJ16305" s="6"/>
      <c r="AK16305" s="6"/>
      <c r="AL16305" s="6"/>
      <c r="AM16305" s="6"/>
      <c r="AN16305" s="6"/>
      <c r="AO16305" s="6"/>
      <c r="AP16305" s="6"/>
      <c r="AQ16305" s="6"/>
      <c r="AR16305" s="6"/>
      <c r="AS16305" s="6"/>
      <c r="AT16305" s="6"/>
      <c r="AU16305" s="6"/>
      <c r="AV16305" s="6"/>
      <c r="AW16305" s="6"/>
      <c r="AX16305" s="6"/>
      <c r="AY16305" s="6"/>
      <c r="AZ16305" s="6"/>
      <c r="BA16305" s="6"/>
      <c r="BB16305" s="6"/>
      <c r="BC16305" s="6"/>
      <c r="BD16305" s="6"/>
      <c r="BE16305" s="6"/>
      <c r="BF16305" s="6"/>
      <c r="BG16305" s="10"/>
    </row>
    <row r="16306" spans="34:59" x14ac:dyDescent="0.25">
      <c r="AH16306" s="10"/>
      <c r="AI16306" s="6"/>
    </row>
    <row r="16307" spans="34:59" x14ac:dyDescent="0.25">
      <c r="AH16307" s="6"/>
      <c r="AI16307" s="6"/>
      <c r="AJ16307" s="6"/>
      <c r="AK16307" s="6"/>
      <c r="AL16307" s="6"/>
      <c r="AM16307" s="6"/>
      <c r="AN16307" s="6"/>
      <c r="AO16307" s="6"/>
      <c r="AP16307" s="6"/>
      <c r="AQ16307" s="6"/>
      <c r="AR16307" s="6"/>
      <c r="AS16307" s="6"/>
      <c r="AT16307" s="6"/>
      <c r="AU16307" s="6"/>
      <c r="AV16307" s="6"/>
      <c r="AW16307" s="6"/>
      <c r="AX16307" s="6"/>
      <c r="AY16307" s="6"/>
      <c r="AZ16307" s="6"/>
      <c r="BA16307" s="6"/>
      <c r="BB16307" s="6"/>
      <c r="BC16307" s="6"/>
      <c r="BD16307" s="6"/>
      <c r="BE16307" s="6"/>
      <c r="BF16307" s="6"/>
      <c r="BG16307" s="6"/>
    </row>
    <row r="16308" spans="34:59" x14ac:dyDescent="0.25">
      <c r="AH16308" s="10"/>
      <c r="AI16308" s="6"/>
      <c r="AJ16308" s="10"/>
      <c r="AK16308" s="10"/>
      <c r="AL16308" s="10"/>
      <c r="AM16308" s="10"/>
      <c r="AN16308" s="10"/>
      <c r="AO16308" s="10"/>
      <c r="AP16308" s="10"/>
      <c r="AQ16308" s="10"/>
      <c r="AR16308" s="10"/>
      <c r="AS16308" s="10"/>
      <c r="AT16308" s="10"/>
      <c r="AU16308" s="10"/>
      <c r="AV16308" s="10"/>
      <c r="AW16308" s="10"/>
      <c r="AX16308" s="10"/>
      <c r="AY16308" s="10"/>
      <c r="AZ16308" s="10"/>
      <c r="BA16308" s="10"/>
      <c r="BB16308" s="10"/>
      <c r="BC16308" s="10"/>
      <c r="BD16308" s="10"/>
      <c r="BE16308" s="10"/>
      <c r="BF16308" s="10"/>
      <c r="BG16308" s="6"/>
    </row>
    <row r="16310" spans="34:59" x14ac:dyDescent="0.25">
      <c r="AH16310" s="10"/>
      <c r="AI16310" s="6"/>
    </row>
    <row r="16311" spans="34:59" x14ac:dyDescent="0.25">
      <c r="AH16311" s="6"/>
      <c r="AI16311" s="6"/>
      <c r="AJ16311" s="6"/>
      <c r="AK16311" s="6"/>
      <c r="AL16311" s="6"/>
      <c r="AM16311" s="6"/>
      <c r="AN16311" s="6"/>
      <c r="AO16311" s="6"/>
      <c r="AP16311" s="6"/>
      <c r="AQ16311" s="6"/>
      <c r="AR16311" s="6"/>
      <c r="AS16311" s="6"/>
      <c r="AT16311" s="6"/>
      <c r="AU16311" s="6"/>
      <c r="AV16311" s="6"/>
      <c r="AW16311" s="6"/>
      <c r="AX16311" s="6"/>
      <c r="AY16311" s="6"/>
      <c r="AZ16311" s="6"/>
      <c r="BA16311" s="6"/>
      <c r="BB16311" s="6"/>
      <c r="BC16311" s="6"/>
      <c r="BD16311" s="6"/>
      <c r="BE16311" s="6"/>
      <c r="BF16311" s="6"/>
      <c r="BG16311" s="6"/>
    </row>
    <row r="16312" spans="34:59" x14ac:dyDescent="0.25">
      <c r="AH16312" s="10"/>
      <c r="AI16312" s="6"/>
      <c r="AJ16312" s="10"/>
      <c r="AK16312" s="10"/>
      <c r="AL16312" s="10"/>
      <c r="AM16312" s="10"/>
      <c r="AN16312" s="10"/>
      <c r="AO16312" s="10"/>
      <c r="AP16312" s="10"/>
      <c r="AQ16312" s="10"/>
      <c r="AR16312" s="10"/>
      <c r="AS16312" s="10"/>
      <c r="AT16312" s="10"/>
      <c r="AU16312" s="10"/>
      <c r="AV16312" s="10"/>
      <c r="AW16312" s="10"/>
      <c r="AX16312" s="10"/>
      <c r="AY16312" s="10"/>
      <c r="AZ16312" s="10"/>
      <c r="BA16312" s="10"/>
      <c r="BB16312" s="10"/>
      <c r="BC16312" s="10"/>
      <c r="BD16312" s="10"/>
      <c r="BE16312" s="10"/>
      <c r="BF16312" s="10"/>
      <c r="BG16312" s="6"/>
    </row>
    <row r="16313" spans="34:59" x14ac:dyDescent="0.25">
      <c r="AH16313" s="6"/>
      <c r="AI16313" s="6"/>
      <c r="AJ16313" s="6"/>
      <c r="AK16313" s="6"/>
      <c r="AL16313" s="6"/>
      <c r="AM16313" s="6"/>
      <c r="AN16313" s="6"/>
      <c r="AO16313" s="6"/>
      <c r="AP16313" s="6"/>
      <c r="AQ16313" s="6"/>
      <c r="AR16313" s="6"/>
      <c r="AS16313" s="6"/>
      <c r="AT16313" s="6"/>
      <c r="AU16313" s="6"/>
      <c r="AV16313" s="6"/>
      <c r="AW16313" s="6"/>
      <c r="AX16313" s="6"/>
      <c r="AY16313" s="6"/>
      <c r="AZ16313" s="6"/>
      <c r="BA16313" s="6"/>
      <c r="BB16313" s="6"/>
      <c r="BC16313" s="6"/>
      <c r="BD16313" s="6"/>
      <c r="BE16313" s="6"/>
      <c r="BF16313" s="6"/>
      <c r="BG16313" s="10"/>
    </row>
    <row r="16314" spans="34:59" x14ac:dyDescent="0.25">
      <c r="AH16314" s="10"/>
      <c r="AI16314" s="6"/>
    </row>
    <row r="16315" spans="34:59" x14ac:dyDescent="0.25">
      <c r="AH16315" s="6"/>
      <c r="AI16315" s="6"/>
      <c r="AJ16315" s="6"/>
      <c r="AK16315" s="6"/>
      <c r="AL16315" s="6"/>
      <c r="AM16315" s="6"/>
      <c r="AN16315" s="6"/>
      <c r="AO16315" s="6"/>
      <c r="AP16315" s="6"/>
      <c r="AQ16315" s="6"/>
      <c r="AR16315" s="6"/>
      <c r="AS16315" s="6"/>
      <c r="AT16315" s="6"/>
      <c r="AU16315" s="6"/>
      <c r="AV16315" s="6"/>
      <c r="AW16315" s="6"/>
      <c r="AX16315" s="6"/>
      <c r="AY16315" s="6"/>
      <c r="AZ16315" s="6"/>
      <c r="BA16315" s="6"/>
      <c r="BB16315" s="6"/>
      <c r="BC16315" s="6"/>
      <c r="BD16315" s="6"/>
      <c r="BE16315" s="6"/>
      <c r="BF16315" s="6"/>
      <c r="BG16315" s="6"/>
    </row>
    <row r="16316" spans="34:59" x14ac:dyDescent="0.25">
      <c r="AH16316" s="10"/>
      <c r="AI16316" s="6"/>
      <c r="AJ16316" s="10"/>
      <c r="AK16316" s="10"/>
      <c r="AL16316" s="10"/>
      <c r="AM16316" s="10"/>
      <c r="AN16316" s="10"/>
      <c r="AO16316" s="10"/>
      <c r="AP16316" s="10"/>
      <c r="AQ16316" s="10"/>
      <c r="AR16316" s="10"/>
      <c r="AS16316" s="10"/>
      <c r="AT16316" s="10"/>
      <c r="AU16316" s="10"/>
      <c r="AV16316" s="10"/>
      <c r="AW16316" s="10"/>
      <c r="AX16316" s="10"/>
      <c r="AY16316" s="10"/>
      <c r="AZ16316" s="10"/>
      <c r="BA16316" s="10"/>
      <c r="BB16316" s="10"/>
      <c r="BC16316" s="10"/>
      <c r="BD16316" s="10"/>
      <c r="BE16316" s="10"/>
      <c r="BF16316" s="10"/>
      <c r="BG16316" s="6"/>
    </row>
    <row r="16317" spans="34:59" x14ac:dyDescent="0.25">
      <c r="AH16317" s="6"/>
      <c r="AI16317" s="6"/>
      <c r="AJ16317" s="6"/>
      <c r="AK16317" s="6"/>
      <c r="AL16317" s="6"/>
      <c r="AM16317" s="6"/>
      <c r="AN16317" s="6"/>
      <c r="AO16317" s="6"/>
      <c r="AP16317" s="6"/>
      <c r="AQ16317" s="6"/>
      <c r="AR16317" s="6"/>
      <c r="AS16317" s="6"/>
      <c r="AT16317" s="6"/>
      <c r="AU16317" s="6"/>
      <c r="AV16317" s="6"/>
      <c r="AW16317" s="6"/>
      <c r="AX16317" s="6"/>
      <c r="AY16317" s="6"/>
      <c r="AZ16317" s="6"/>
      <c r="BA16317" s="6"/>
      <c r="BB16317" s="6"/>
      <c r="BC16317" s="6"/>
      <c r="BD16317" s="6"/>
      <c r="BE16317" s="6"/>
      <c r="BF16317" s="6"/>
      <c r="BG16317" s="10"/>
    </row>
    <row r="16318" spans="34:59" x14ac:dyDescent="0.25">
      <c r="AH16318" s="10"/>
      <c r="AI16318" s="6"/>
    </row>
    <row r="16319" spans="34:59" x14ac:dyDescent="0.25">
      <c r="AH16319" s="6"/>
      <c r="AI16319" s="6"/>
      <c r="AJ16319" s="6"/>
      <c r="AK16319" s="6"/>
      <c r="AL16319" s="6"/>
      <c r="AM16319" s="6"/>
      <c r="AN16319" s="6"/>
      <c r="AO16319" s="6"/>
      <c r="AP16319" s="6"/>
      <c r="AQ16319" s="6"/>
      <c r="AR16319" s="6"/>
      <c r="AS16319" s="6"/>
      <c r="AT16319" s="6"/>
      <c r="AU16319" s="6"/>
      <c r="AV16319" s="6"/>
      <c r="AW16319" s="6"/>
      <c r="AX16319" s="6"/>
      <c r="AY16319" s="6"/>
      <c r="AZ16319" s="6"/>
      <c r="BA16319" s="6"/>
      <c r="BB16319" s="6"/>
      <c r="BC16319" s="6"/>
      <c r="BD16319" s="6"/>
      <c r="BE16319" s="6"/>
      <c r="BF16319" s="6"/>
      <c r="BG16319" s="6"/>
    </row>
    <row r="16320" spans="34:59" x14ac:dyDescent="0.25">
      <c r="AH16320" s="10"/>
      <c r="AI16320" s="6"/>
      <c r="AJ16320" s="10"/>
      <c r="AK16320" s="10"/>
      <c r="AL16320" s="10"/>
      <c r="AM16320" s="10"/>
      <c r="AN16320" s="10"/>
      <c r="AO16320" s="10"/>
      <c r="AP16320" s="10"/>
      <c r="AQ16320" s="10"/>
      <c r="AR16320" s="10"/>
      <c r="AS16320" s="10"/>
      <c r="AT16320" s="10"/>
      <c r="AU16320" s="10"/>
      <c r="AV16320" s="10"/>
      <c r="AW16320" s="10"/>
      <c r="AX16320" s="10"/>
      <c r="AY16320" s="10"/>
      <c r="AZ16320" s="10"/>
      <c r="BA16320" s="10"/>
      <c r="BB16320" s="10"/>
      <c r="BC16320" s="10"/>
      <c r="BD16320" s="10"/>
      <c r="BE16320" s="10"/>
      <c r="BF16320" s="10"/>
      <c r="BG16320" s="6"/>
    </row>
    <row r="16321" spans="34:59" x14ac:dyDescent="0.25">
      <c r="AH16321" s="6"/>
      <c r="AI16321" s="6"/>
      <c r="AJ16321" s="6"/>
      <c r="AK16321" s="6"/>
      <c r="AL16321" s="6"/>
      <c r="AM16321" s="6"/>
      <c r="AN16321" s="6"/>
      <c r="AO16321" s="6"/>
      <c r="AP16321" s="6"/>
      <c r="AQ16321" s="6"/>
      <c r="AR16321" s="6"/>
      <c r="AS16321" s="6"/>
      <c r="AT16321" s="6"/>
      <c r="AU16321" s="6"/>
      <c r="AV16321" s="6"/>
      <c r="AW16321" s="6"/>
      <c r="AX16321" s="6"/>
      <c r="AY16321" s="6"/>
      <c r="AZ16321" s="6"/>
      <c r="BA16321" s="6"/>
      <c r="BB16321" s="6"/>
      <c r="BC16321" s="6"/>
      <c r="BD16321" s="6"/>
      <c r="BE16321" s="6"/>
      <c r="BF16321" s="6"/>
      <c r="BG16321" s="10"/>
    </row>
    <row r="16322" spans="34:59" x14ac:dyDescent="0.25">
      <c r="AH16322" s="10"/>
      <c r="AI16322" s="6"/>
    </row>
    <row r="16323" spans="34:59" x14ac:dyDescent="0.25">
      <c r="AH16323" s="6"/>
      <c r="AI16323" s="6"/>
      <c r="AJ16323" s="6"/>
      <c r="AK16323" s="6"/>
      <c r="AL16323" s="6"/>
      <c r="AM16323" s="6"/>
      <c r="AN16323" s="6"/>
      <c r="AO16323" s="6"/>
      <c r="AP16323" s="6"/>
      <c r="AQ16323" s="6"/>
      <c r="AR16323" s="6"/>
      <c r="AS16323" s="6"/>
      <c r="AT16323" s="6"/>
      <c r="AU16323" s="6"/>
      <c r="AV16323" s="6"/>
      <c r="AW16323" s="6"/>
      <c r="AX16323" s="6"/>
      <c r="AY16323" s="6"/>
      <c r="AZ16323" s="6"/>
      <c r="BA16323" s="6"/>
      <c r="BB16323" s="6"/>
      <c r="BC16323" s="6"/>
      <c r="BD16323" s="6"/>
      <c r="BE16323" s="6"/>
      <c r="BF16323" s="6"/>
      <c r="BG16323" s="6"/>
    </row>
    <row r="16324" spans="34:59" x14ac:dyDescent="0.25">
      <c r="AH16324" s="10"/>
      <c r="AI16324" s="6"/>
      <c r="AJ16324" s="10"/>
      <c r="AK16324" s="10"/>
      <c r="AL16324" s="10"/>
      <c r="AM16324" s="10"/>
      <c r="AN16324" s="10"/>
      <c r="AO16324" s="10"/>
      <c r="AP16324" s="10"/>
      <c r="AQ16324" s="10"/>
      <c r="AR16324" s="10"/>
      <c r="AS16324" s="10"/>
      <c r="AT16324" s="10"/>
      <c r="AU16324" s="10"/>
      <c r="AV16324" s="10"/>
      <c r="AW16324" s="10"/>
      <c r="AX16324" s="10"/>
      <c r="AY16324" s="10"/>
      <c r="AZ16324" s="10"/>
      <c r="BA16324" s="10"/>
      <c r="BB16324" s="10"/>
      <c r="BC16324" s="10"/>
      <c r="BD16324" s="10"/>
      <c r="BE16324" s="10"/>
      <c r="BF16324" s="10"/>
      <c r="BG16324" s="6"/>
    </row>
    <row r="16326" spans="34:59" x14ac:dyDescent="0.25">
      <c r="AH16326" s="10"/>
      <c r="AI16326" s="6"/>
    </row>
    <row r="16327" spans="34:59" x14ac:dyDescent="0.25">
      <c r="AH16327" s="6"/>
      <c r="AI16327" s="6"/>
      <c r="AJ16327" s="6"/>
      <c r="AK16327" s="6"/>
      <c r="AL16327" s="6"/>
      <c r="AM16327" s="6"/>
      <c r="AN16327" s="6"/>
      <c r="AO16327" s="6"/>
      <c r="AP16327" s="6"/>
      <c r="AQ16327" s="6"/>
      <c r="AR16327" s="6"/>
      <c r="AS16327" s="6"/>
      <c r="AT16327" s="6"/>
      <c r="AU16327" s="6"/>
      <c r="AV16327" s="6"/>
      <c r="AW16327" s="6"/>
      <c r="AX16327" s="6"/>
      <c r="AY16327" s="6"/>
      <c r="AZ16327" s="6"/>
      <c r="BA16327" s="6"/>
      <c r="BB16327" s="6"/>
      <c r="BC16327" s="6"/>
      <c r="BD16327" s="6"/>
      <c r="BE16327" s="6"/>
      <c r="BF16327" s="6"/>
      <c r="BG16327" s="6"/>
    </row>
    <row r="16328" spans="34:59" x14ac:dyDescent="0.25">
      <c r="AH16328" s="10"/>
      <c r="AI16328" s="6"/>
      <c r="AJ16328" s="10"/>
      <c r="AK16328" s="10"/>
      <c r="AL16328" s="10"/>
      <c r="AM16328" s="10"/>
      <c r="AN16328" s="10"/>
      <c r="AO16328" s="10"/>
      <c r="AP16328" s="10"/>
      <c r="AQ16328" s="10"/>
      <c r="AR16328" s="10"/>
      <c r="AS16328" s="10"/>
      <c r="AT16328" s="10"/>
      <c r="AU16328" s="10"/>
      <c r="AV16328" s="10"/>
      <c r="AW16328" s="10"/>
      <c r="AX16328" s="10"/>
      <c r="AY16328" s="10"/>
      <c r="AZ16328" s="10"/>
      <c r="BA16328" s="10"/>
      <c r="BB16328" s="10"/>
      <c r="BC16328" s="10"/>
      <c r="BD16328" s="10"/>
      <c r="BE16328" s="10"/>
      <c r="BF16328" s="10"/>
      <c r="BG16328" s="6"/>
    </row>
    <row r="16329" spans="34:59" x14ac:dyDescent="0.25">
      <c r="AH16329" s="6"/>
      <c r="AI16329" s="6"/>
      <c r="AJ16329" s="6"/>
      <c r="AK16329" s="6"/>
      <c r="AL16329" s="6"/>
      <c r="AM16329" s="6"/>
      <c r="AN16329" s="6"/>
      <c r="AO16329" s="6"/>
      <c r="AP16329" s="6"/>
      <c r="AQ16329" s="6"/>
      <c r="AR16329" s="6"/>
      <c r="AS16329" s="6"/>
      <c r="AT16329" s="6"/>
      <c r="AU16329" s="6"/>
      <c r="AV16329" s="6"/>
      <c r="AW16329" s="6"/>
      <c r="AX16329" s="6"/>
      <c r="AY16329" s="6"/>
      <c r="AZ16329" s="6"/>
      <c r="BA16329" s="6"/>
      <c r="BB16329" s="6"/>
      <c r="BC16329" s="6"/>
      <c r="BD16329" s="6"/>
      <c r="BE16329" s="6"/>
      <c r="BF16329" s="6"/>
      <c r="BG16329" s="10"/>
    </row>
    <row r="16330" spans="34:59" x14ac:dyDescent="0.25">
      <c r="AH16330" s="10"/>
      <c r="AI16330" s="6"/>
    </row>
    <row r="16331" spans="34:59" x14ac:dyDescent="0.25">
      <c r="AH16331" s="6"/>
      <c r="AI16331" s="6"/>
      <c r="AJ16331" s="6"/>
      <c r="AK16331" s="6"/>
      <c r="AL16331" s="6"/>
      <c r="AM16331" s="6"/>
      <c r="AN16331" s="6"/>
      <c r="AO16331" s="6"/>
      <c r="AP16331" s="6"/>
      <c r="AQ16331" s="6"/>
      <c r="AR16331" s="6"/>
      <c r="AS16331" s="6"/>
      <c r="AT16331" s="6"/>
      <c r="AU16331" s="6"/>
      <c r="AV16331" s="6"/>
      <c r="AW16331" s="6"/>
      <c r="AX16331" s="6"/>
      <c r="AY16331" s="6"/>
      <c r="AZ16331" s="6"/>
      <c r="BA16331" s="6"/>
      <c r="BB16331" s="6"/>
      <c r="BC16331" s="6"/>
      <c r="BD16331" s="6"/>
      <c r="BE16331" s="6"/>
      <c r="BF16331" s="6"/>
      <c r="BG16331" s="6"/>
    </row>
    <row r="16332" spans="34:59" x14ac:dyDescent="0.25">
      <c r="AH16332" s="10"/>
      <c r="AI16332" s="6"/>
      <c r="AJ16332" s="10"/>
      <c r="AK16332" s="10"/>
      <c r="AL16332" s="10"/>
      <c r="AM16332" s="10"/>
      <c r="AN16332" s="10"/>
      <c r="AO16332" s="10"/>
      <c r="AP16332" s="10"/>
      <c r="AQ16332" s="10"/>
      <c r="AR16332" s="10"/>
      <c r="AS16332" s="10"/>
      <c r="AT16332" s="10"/>
      <c r="AU16332" s="10"/>
      <c r="AV16332" s="10"/>
      <c r="AW16332" s="10"/>
      <c r="AX16332" s="10"/>
      <c r="AY16332" s="10"/>
      <c r="AZ16332" s="10"/>
      <c r="BA16332" s="10"/>
      <c r="BB16332" s="10"/>
      <c r="BC16332" s="10"/>
      <c r="BD16332" s="10"/>
      <c r="BE16332" s="10"/>
      <c r="BF16332" s="10"/>
      <c r="BG16332" s="6"/>
    </row>
    <row r="16333" spans="34:59" x14ac:dyDescent="0.25">
      <c r="AH16333" s="6"/>
      <c r="AI16333" s="6"/>
      <c r="AJ16333" s="6"/>
      <c r="AK16333" s="6"/>
      <c r="AL16333" s="6"/>
      <c r="AM16333" s="6"/>
      <c r="AN16333" s="6"/>
      <c r="AO16333" s="6"/>
      <c r="AP16333" s="6"/>
      <c r="AQ16333" s="6"/>
      <c r="AR16333" s="6"/>
      <c r="AS16333" s="6"/>
      <c r="AT16333" s="6"/>
      <c r="AU16333" s="6"/>
      <c r="AV16333" s="6"/>
      <c r="AW16333" s="6"/>
      <c r="AX16333" s="6"/>
      <c r="AY16333" s="6"/>
      <c r="AZ16333" s="6"/>
      <c r="BA16333" s="6"/>
      <c r="BB16333" s="6"/>
      <c r="BC16333" s="6"/>
      <c r="BD16333" s="6"/>
      <c r="BE16333" s="6"/>
      <c r="BF16333" s="6"/>
      <c r="BG16333" s="10"/>
    </row>
    <row r="16334" spans="34:59" x14ac:dyDescent="0.25">
      <c r="AH16334" s="10"/>
      <c r="AI16334" s="6"/>
    </row>
    <row r="16335" spans="34:59" x14ac:dyDescent="0.25">
      <c r="AH16335" s="6"/>
      <c r="AI16335" s="6"/>
      <c r="AJ16335" s="6"/>
      <c r="AK16335" s="6"/>
      <c r="AL16335" s="6"/>
      <c r="AM16335" s="6"/>
      <c r="AN16335" s="6"/>
      <c r="AO16335" s="6"/>
      <c r="AP16335" s="6"/>
      <c r="AQ16335" s="6"/>
      <c r="AR16335" s="6"/>
      <c r="AS16335" s="6"/>
      <c r="AT16335" s="6"/>
      <c r="AU16335" s="6"/>
      <c r="AV16335" s="6"/>
      <c r="AW16335" s="6"/>
      <c r="AX16335" s="6"/>
      <c r="AY16335" s="6"/>
      <c r="AZ16335" s="6"/>
      <c r="BA16335" s="6"/>
      <c r="BB16335" s="6"/>
      <c r="BC16335" s="6"/>
      <c r="BD16335" s="6"/>
      <c r="BE16335" s="6"/>
      <c r="BF16335" s="6"/>
      <c r="BG16335" s="6"/>
    </row>
    <row r="16336" spans="34:59" x14ac:dyDescent="0.25">
      <c r="AH16336" s="10"/>
      <c r="AI16336" s="6"/>
      <c r="AJ16336" s="10"/>
      <c r="AK16336" s="10"/>
      <c r="AL16336" s="10"/>
      <c r="AM16336" s="10"/>
      <c r="AN16336" s="10"/>
      <c r="AO16336" s="10"/>
      <c r="AP16336" s="10"/>
      <c r="AQ16336" s="10"/>
      <c r="AR16336" s="10"/>
      <c r="AS16336" s="10"/>
      <c r="AT16336" s="10"/>
      <c r="AU16336" s="10"/>
      <c r="AV16336" s="10"/>
      <c r="AW16336" s="10"/>
      <c r="AX16336" s="10"/>
      <c r="AY16336" s="10"/>
      <c r="AZ16336" s="10"/>
      <c r="BA16336" s="10"/>
      <c r="BB16336" s="10"/>
      <c r="BC16336" s="10"/>
      <c r="BD16336" s="10"/>
      <c r="BE16336" s="10"/>
      <c r="BF16336" s="10"/>
      <c r="BG16336" s="6"/>
    </row>
    <row r="16337" spans="34:59" x14ac:dyDescent="0.25">
      <c r="AH16337" s="6"/>
      <c r="AI16337" s="6"/>
      <c r="AJ16337" s="6"/>
      <c r="AK16337" s="6"/>
      <c r="AL16337" s="6"/>
      <c r="AM16337" s="6"/>
      <c r="AN16337" s="6"/>
      <c r="AO16337" s="6"/>
      <c r="AP16337" s="6"/>
      <c r="AQ16337" s="6"/>
      <c r="AR16337" s="6"/>
      <c r="AS16337" s="6"/>
      <c r="AT16337" s="6"/>
      <c r="AU16337" s="6"/>
      <c r="AV16337" s="6"/>
      <c r="AW16337" s="6"/>
      <c r="AX16337" s="6"/>
      <c r="AY16337" s="6"/>
      <c r="AZ16337" s="6"/>
      <c r="BA16337" s="6"/>
      <c r="BB16337" s="6"/>
      <c r="BC16337" s="6"/>
      <c r="BD16337" s="6"/>
      <c r="BE16337" s="6"/>
      <c r="BF16337" s="6"/>
      <c r="BG16337" s="10"/>
    </row>
    <row r="16338" spans="34:59" x14ac:dyDescent="0.25">
      <c r="AH16338" s="10"/>
      <c r="AI16338" s="6"/>
    </row>
    <row r="16339" spans="34:59" x14ac:dyDescent="0.25">
      <c r="AH16339" s="6"/>
      <c r="AI16339" s="6"/>
      <c r="AJ16339" s="6"/>
      <c r="AK16339" s="6"/>
      <c r="AL16339" s="6"/>
      <c r="AM16339" s="6"/>
      <c r="AN16339" s="6"/>
      <c r="AO16339" s="6"/>
      <c r="AP16339" s="6"/>
      <c r="AQ16339" s="6"/>
      <c r="AR16339" s="6"/>
      <c r="AS16339" s="6"/>
      <c r="AT16339" s="6"/>
      <c r="AU16339" s="6"/>
      <c r="AV16339" s="6"/>
      <c r="AW16339" s="6"/>
      <c r="AX16339" s="6"/>
      <c r="AY16339" s="6"/>
      <c r="AZ16339" s="6"/>
      <c r="BA16339" s="6"/>
      <c r="BB16339" s="6"/>
      <c r="BC16339" s="6"/>
      <c r="BD16339" s="6"/>
      <c r="BE16339" s="6"/>
      <c r="BF16339" s="6"/>
      <c r="BG16339" s="6"/>
    </row>
    <row r="16340" spans="34:59" x14ac:dyDescent="0.25">
      <c r="AH16340" s="10"/>
      <c r="AI16340" s="6"/>
      <c r="AJ16340" s="10"/>
      <c r="AK16340" s="10"/>
      <c r="AL16340" s="10"/>
      <c r="AM16340" s="10"/>
      <c r="AN16340" s="10"/>
      <c r="AO16340" s="10"/>
      <c r="AP16340" s="10"/>
      <c r="AQ16340" s="10"/>
      <c r="AR16340" s="10"/>
      <c r="AS16340" s="10"/>
      <c r="AT16340" s="10"/>
      <c r="AU16340" s="10"/>
      <c r="AV16340" s="10"/>
      <c r="AW16340" s="10"/>
      <c r="AX16340" s="10"/>
      <c r="AY16340" s="10"/>
      <c r="AZ16340" s="10"/>
      <c r="BA16340" s="10"/>
      <c r="BB16340" s="10"/>
      <c r="BC16340" s="10"/>
      <c r="BD16340" s="10"/>
      <c r="BE16340" s="10"/>
      <c r="BF16340" s="10"/>
      <c r="BG16340" s="6"/>
    </row>
    <row r="16342" spans="34:59" x14ac:dyDescent="0.25">
      <c r="AH16342" s="10"/>
      <c r="AI16342" s="6"/>
    </row>
    <row r="16343" spans="34:59" x14ac:dyDescent="0.25">
      <c r="AH16343" s="6"/>
      <c r="AI16343" s="6"/>
      <c r="AJ16343" s="6"/>
      <c r="AK16343" s="6"/>
      <c r="AL16343" s="6"/>
      <c r="AM16343" s="6"/>
      <c r="AN16343" s="6"/>
      <c r="AO16343" s="6"/>
      <c r="AP16343" s="6"/>
      <c r="AQ16343" s="6"/>
      <c r="AR16343" s="6"/>
      <c r="AS16343" s="6"/>
      <c r="AT16343" s="6"/>
      <c r="AU16343" s="6"/>
      <c r="AV16343" s="6"/>
      <c r="AW16343" s="6"/>
      <c r="AX16343" s="6"/>
      <c r="AY16343" s="6"/>
      <c r="AZ16343" s="6"/>
      <c r="BA16343" s="6"/>
      <c r="BB16343" s="6"/>
      <c r="BC16343" s="6"/>
      <c r="BD16343" s="6"/>
      <c r="BE16343" s="6"/>
      <c r="BF16343" s="6"/>
      <c r="BG16343" s="6"/>
    </row>
    <row r="16344" spans="34:59" x14ac:dyDescent="0.25">
      <c r="AH16344" s="10"/>
      <c r="AI16344" s="6"/>
      <c r="AJ16344" s="10"/>
      <c r="AK16344" s="10"/>
      <c r="AL16344" s="10"/>
      <c r="AM16344" s="10"/>
      <c r="AN16344" s="10"/>
      <c r="AO16344" s="10"/>
      <c r="AP16344" s="10"/>
      <c r="AQ16344" s="10"/>
      <c r="AR16344" s="10"/>
      <c r="AS16344" s="10"/>
      <c r="AT16344" s="10"/>
      <c r="AU16344" s="10"/>
      <c r="AV16344" s="10"/>
      <c r="AW16344" s="10"/>
      <c r="AX16344" s="10"/>
      <c r="AY16344" s="10"/>
      <c r="AZ16344" s="10"/>
      <c r="BA16344" s="10"/>
      <c r="BB16344" s="10"/>
      <c r="BC16344" s="10"/>
      <c r="BD16344" s="10"/>
      <c r="BE16344" s="10"/>
      <c r="BF16344" s="10"/>
      <c r="BG16344" s="6"/>
    </row>
    <row r="16345" spans="34:59" x14ac:dyDescent="0.25">
      <c r="AH16345" s="6"/>
      <c r="AI16345" s="6"/>
      <c r="AJ16345" s="6"/>
      <c r="AK16345" s="6"/>
      <c r="AL16345" s="6"/>
      <c r="AM16345" s="6"/>
      <c r="AN16345" s="6"/>
      <c r="AO16345" s="6"/>
      <c r="AP16345" s="6"/>
      <c r="AQ16345" s="6"/>
      <c r="AR16345" s="6"/>
      <c r="AS16345" s="6"/>
      <c r="AT16345" s="6"/>
      <c r="AU16345" s="6"/>
      <c r="AV16345" s="6"/>
      <c r="AW16345" s="6"/>
      <c r="AX16345" s="6"/>
      <c r="AY16345" s="6"/>
      <c r="AZ16345" s="6"/>
      <c r="BA16345" s="6"/>
      <c r="BB16345" s="6"/>
      <c r="BC16345" s="6"/>
      <c r="BD16345" s="6"/>
      <c r="BE16345" s="6"/>
      <c r="BF16345" s="6"/>
      <c r="BG16345" s="10"/>
    </row>
    <row r="16346" spans="34:59" x14ac:dyDescent="0.25">
      <c r="AH16346" s="10"/>
      <c r="AI16346" s="6"/>
    </row>
    <row r="16347" spans="34:59" x14ac:dyDescent="0.25">
      <c r="AH16347" s="6"/>
      <c r="AI16347" s="6"/>
      <c r="AJ16347" s="6"/>
      <c r="AK16347" s="6"/>
      <c r="AL16347" s="6"/>
      <c r="AM16347" s="6"/>
      <c r="AN16347" s="6"/>
      <c r="AO16347" s="6"/>
      <c r="AP16347" s="6"/>
      <c r="AQ16347" s="6"/>
      <c r="AR16347" s="6"/>
      <c r="AS16347" s="6"/>
      <c r="AT16347" s="6"/>
      <c r="AU16347" s="6"/>
      <c r="AV16347" s="6"/>
      <c r="AW16347" s="6"/>
      <c r="AX16347" s="6"/>
      <c r="AY16347" s="6"/>
      <c r="AZ16347" s="6"/>
      <c r="BA16347" s="6"/>
      <c r="BB16347" s="6"/>
      <c r="BC16347" s="6"/>
      <c r="BD16347" s="6"/>
      <c r="BE16347" s="6"/>
      <c r="BF16347" s="6"/>
      <c r="BG16347" s="6"/>
    </row>
    <row r="16348" spans="34:59" x14ac:dyDescent="0.25">
      <c r="AH16348" s="10"/>
      <c r="AI16348" s="6"/>
      <c r="AJ16348" s="10"/>
      <c r="AK16348" s="10"/>
      <c r="AL16348" s="10"/>
      <c r="AM16348" s="10"/>
      <c r="AN16348" s="10"/>
      <c r="AO16348" s="10"/>
      <c r="AP16348" s="10"/>
      <c r="AQ16348" s="10"/>
      <c r="AR16348" s="10"/>
      <c r="AS16348" s="10"/>
      <c r="AT16348" s="10"/>
      <c r="AU16348" s="10"/>
      <c r="AV16348" s="10"/>
      <c r="AW16348" s="10"/>
      <c r="AX16348" s="10"/>
      <c r="AY16348" s="10"/>
      <c r="AZ16348" s="10"/>
      <c r="BA16348" s="10"/>
      <c r="BB16348" s="10"/>
      <c r="BC16348" s="10"/>
      <c r="BD16348" s="10"/>
      <c r="BE16348" s="10"/>
      <c r="BF16348" s="10"/>
      <c r="BG16348" s="6"/>
    </row>
    <row r="16349" spans="34:59" x14ac:dyDescent="0.25">
      <c r="AH16349" s="6"/>
      <c r="AI16349" s="6"/>
      <c r="AJ16349" s="6"/>
      <c r="AK16349" s="6"/>
      <c r="AL16349" s="6"/>
      <c r="AM16349" s="6"/>
      <c r="AN16349" s="6"/>
      <c r="AO16349" s="6"/>
      <c r="AP16349" s="6"/>
      <c r="AQ16349" s="6"/>
      <c r="AR16349" s="6"/>
      <c r="AS16349" s="6"/>
      <c r="AT16349" s="6"/>
      <c r="AU16349" s="6"/>
      <c r="AV16349" s="6"/>
      <c r="AW16349" s="6"/>
      <c r="AX16349" s="6"/>
      <c r="AY16349" s="6"/>
      <c r="AZ16349" s="6"/>
      <c r="BA16349" s="6"/>
      <c r="BB16349" s="6"/>
      <c r="BC16349" s="6"/>
      <c r="BD16349" s="6"/>
      <c r="BE16349" s="6"/>
      <c r="BF16349" s="6"/>
      <c r="BG16349" s="10"/>
    </row>
    <row r="16350" spans="34:59" x14ac:dyDescent="0.25">
      <c r="AH16350" s="10"/>
      <c r="AI16350" s="6"/>
    </row>
    <row r="16351" spans="34:59" x14ac:dyDescent="0.25">
      <c r="AH16351" s="6"/>
      <c r="AI16351" s="6"/>
      <c r="AJ16351" s="6"/>
      <c r="AK16351" s="6"/>
      <c r="AL16351" s="6"/>
      <c r="AM16351" s="6"/>
      <c r="AN16351" s="6"/>
      <c r="AO16351" s="6"/>
      <c r="AP16351" s="6"/>
      <c r="AQ16351" s="6"/>
      <c r="AR16351" s="6"/>
      <c r="AS16351" s="6"/>
      <c r="AT16351" s="6"/>
      <c r="AU16351" s="6"/>
      <c r="AV16351" s="6"/>
      <c r="AW16351" s="6"/>
      <c r="AX16351" s="6"/>
      <c r="AY16351" s="6"/>
      <c r="AZ16351" s="6"/>
      <c r="BA16351" s="6"/>
      <c r="BB16351" s="6"/>
      <c r="BC16351" s="6"/>
      <c r="BD16351" s="6"/>
      <c r="BE16351" s="6"/>
      <c r="BF16351" s="6"/>
      <c r="BG16351" s="6"/>
    </row>
    <row r="16352" spans="34:59" x14ac:dyDescent="0.25">
      <c r="AH16352" s="10"/>
      <c r="AI16352" s="6"/>
      <c r="AJ16352" s="10"/>
      <c r="AK16352" s="10"/>
      <c r="AL16352" s="10"/>
      <c r="AM16352" s="10"/>
      <c r="AN16352" s="10"/>
      <c r="AO16352" s="10"/>
      <c r="AP16352" s="10"/>
      <c r="AQ16352" s="10"/>
      <c r="AR16352" s="10"/>
      <c r="AS16352" s="10"/>
      <c r="AT16352" s="10"/>
      <c r="AU16352" s="10"/>
      <c r="AV16352" s="10"/>
      <c r="AW16352" s="10"/>
      <c r="AX16352" s="10"/>
      <c r="AY16352" s="10"/>
      <c r="AZ16352" s="10"/>
      <c r="BA16352" s="10"/>
      <c r="BB16352" s="10"/>
      <c r="BC16352" s="10"/>
      <c r="BD16352" s="10"/>
      <c r="BE16352" s="10"/>
      <c r="BF16352" s="10"/>
      <c r="BG16352" s="6"/>
    </row>
    <row r="16353" spans="34:59" x14ac:dyDescent="0.25">
      <c r="AH16353" s="6"/>
      <c r="AI16353" s="6"/>
      <c r="AJ16353" s="6"/>
      <c r="AK16353" s="6"/>
      <c r="AL16353" s="6"/>
      <c r="AM16353" s="6"/>
      <c r="AN16353" s="6"/>
      <c r="AO16353" s="6"/>
      <c r="AP16353" s="6"/>
      <c r="AQ16353" s="6"/>
      <c r="AR16353" s="6"/>
      <c r="AS16353" s="6"/>
      <c r="AT16353" s="6"/>
      <c r="AU16353" s="6"/>
      <c r="AV16353" s="6"/>
      <c r="AW16353" s="6"/>
      <c r="AX16353" s="6"/>
      <c r="AY16353" s="6"/>
      <c r="AZ16353" s="6"/>
      <c r="BA16353" s="6"/>
      <c r="BB16353" s="6"/>
      <c r="BC16353" s="6"/>
      <c r="BD16353" s="6"/>
      <c r="BE16353" s="6"/>
      <c r="BF16353" s="6"/>
      <c r="BG16353" s="10"/>
    </row>
    <row r="16354" spans="34:59" x14ac:dyDescent="0.25">
      <c r="AH16354" s="10"/>
      <c r="AI16354" s="6"/>
    </row>
    <row r="16355" spans="34:59" x14ac:dyDescent="0.25">
      <c r="AH16355" s="6"/>
      <c r="AI16355" s="6"/>
      <c r="AJ16355" s="6"/>
      <c r="AK16355" s="6"/>
      <c r="AL16355" s="6"/>
      <c r="AM16355" s="6"/>
      <c r="AN16355" s="6"/>
      <c r="AO16355" s="6"/>
      <c r="AP16355" s="6"/>
      <c r="AQ16355" s="6"/>
      <c r="AR16355" s="6"/>
      <c r="AS16355" s="6"/>
      <c r="AT16355" s="6"/>
      <c r="AU16355" s="6"/>
      <c r="AV16355" s="6"/>
      <c r="AW16355" s="6"/>
      <c r="AX16355" s="6"/>
      <c r="AY16355" s="6"/>
      <c r="AZ16355" s="6"/>
      <c r="BA16355" s="6"/>
      <c r="BB16355" s="6"/>
      <c r="BC16355" s="6"/>
      <c r="BD16355" s="6"/>
      <c r="BE16355" s="6"/>
      <c r="BF16355" s="6"/>
      <c r="BG16355" s="6"/>
    </row>
    <row r="16356" spans="34:59" x14ac:dyDescent="0.25">
      <c r="AH16356" s="10"/>
      <c r="AI16356" s="6"/>
      <c r="AJ16356" s="10"/>
      <c r="AK16356" s="10"/>
      <c r="AL16356" s="10"/>
      <c r="AM16356" s="10"/>
      <c r="AN16356" s="10"/>
      <c r="AO16356" s="10"/>
      <c r="AP16356" s="10"/>
      <c r="AQ16356" s="10"/>
      <c r="AR16356" s="10"/>
      <c r="AS16356" s="10"/>
      <c r="AT16356" s="10"/>
      <c r="AU16356" s="10"/>
      <c r="AV16356" s="10"/>
      <c r="AW16356" s="10"/>
      <c r="AX16356" s="10"/>
      <c r="AY16356" s="10"/>
      <c r="AZ16356" s="10"/>
      <c r="BA16356" s="10"/>
      <c r="BB16356" s="10"/>
      <c r="BC16356" s="10"/>
      <c r="BD16356" s="10"/>
      <c r="BE16356" s="10"/>
      <c r="BF16356" s="10"/>
      <c r="BG16356" s="6"/>
    </row>
    <row r="16358" spans="34:59" x14ac:dyDescent="0.25">
      <c r="AH16358" s="10"/>
      <c r="AI16358" s="6"/>
    </row>
    <row r="16359" spans="34:59" x14ac:dyDescent="0.25">
      <c r="AH16359" s="6"/>
      <c r="AI16359" s="6"/>
      <c r="AJ16359" s="6"/>
      <c r="AK16359" s="6"/>
      <c r="AL16359" s="6"/>
      <c r="AM16359" s="6"/>
      <c r="AN16359" s="6"/>
      <c r="AO16359" s="6"/>
      <c r="AP16359" s="6"/>
      <c r="AQ16359" s="6"/>
      <c r="AR16359" s="6"/>
      <c r="AS16359" s="6"/>
      <c r="AT16359" s="6"/>
      <c r="AU16359" s="6"/>
      <c r="AV16359" s="6"/>
      <c r="AW16359" s="6"/>
      <c r="AX16359" s="6"/>
      <c r="AY16359" s="6"/>
      <c r="AZ16359" s="6"/>
      <c r="BA16359" s="6"/>
      <c r="BB16359" s="6"/>
      <c r="BC16359" s="6"/>
      <c r="BD16359" s="6"/>
      <c r="BE16359" s="6"/>
      <c r="BF16359" s="6"/>
      <c r="BG16359" s="6"/>
    </row>
    <row r="16360" spans="34:59" x14ac:dyDescent="0.25">
      <c r="AH16360" s="10"/>
      <c r="AI16360" s="6"/>
      <c r="AJ16360" s="10"/>
      <c r="AK16360" s="10"/>
      <c r="AL16360" s="10"/>
      <c r="AM16360" s="10"/>
      <c r="AN16360" s="10"/>
      <c r="AO16360" s="10"/>
      <c r="AP16360" s="10"/>
      <c r="AQ16360" s="10"/>
      <c r="AR16360" s="10"/>
      <c r="AS16360" s="10"/>
      <c r="AT16360" s="10"/>
      <c r="AU16360" s="10"/>
      <c r="AV16360" s="10"/>
      <c r="AW16360" s="10"/>
      <c r="AX16360" s="10"/>
      <c r="AY16360" s="10"/>
      <c r="AZ16360" s="10"/>
      <c r="BA16360" s="10"/>
      <c r="BB16360" s="10"/>
      <c r="BC16360" s="10"/>
      <c r="BD16360" s="10"/>
      <c r="BE16360" s="10"/>
      <c r="BF16360" s="10"/>
      <c r="BG16360" s="6"/>
    </row>
    <row r="16361" spans="34:59" x14ac:dyDescent="0.25">
      <c r="AH16361" s="6"/>
      <c r="AI16361" s="6"/>
      <c r="AJ16361" s="6"/>
      <c r="AK16361" s="6"/>
      <c r="AL16361" s="6"/>
      <c r="AM16361" s="6"/>
      <c r="AN16361" s="6"/>
      <c r="AO16361" s="6"/>
      <c r="AP16361" s="6"/>
      <c r="AQ16361" s="6"/>
      <c r="AR16361" s="6"/>
      <c r="AS16361" s="6"/>
      <c r="AT16361" s="6"/>
      <c r="AU16361" s="6"/>
      <c r="AV16361" s="6"/>
      <c r="AW16361" s="6"/>
      <c r="AX16361" s="6"/>
      <c r="AY16361" s="6"/>
      <c r="AZ16361" s="6"/>
      <c r="BA16361" s="6"/>
      <c r="BB16361" s="6"/>
      <c r="BC16361" s="6"/>
      <c r="BD16361" s="6"/>
      <c r="BE16361" s="6"/>
      <c r="BF16361" s="6"/>
      <c r="BG16361" s="10"/>
    </row>
    <row r="16362" spans="34:59" x14ac:dyDescent="0.25">
      <c r="AH16362" s="10"/>
      <c r="AI16362" s="6"/>
    </row>
    <row r="16363" spans="34:59" x14ac:dyDescent="0.25">
      <c r="AH16363" s="6"/>
      <c r="AI16363" s="6"/>
      <c r="AJ16363" s="6"/>
      <c r="AK16363" s="6"/>
      <c r="AL16363" s="6"/>
      <c r="AM16363" s="6"/>
      <c r="AN16363" s="6"/>
      <c r="AO16363" s="6"/>
      <c r="AP16363" s="6"/>
      <c r="AQ16363" s="6"/>
      <c r="AR16363" s="6"/>
      <c r="AS16363" s="6"/>
      <c r="AT16363" s="6"/>
      <c r="AU16363" s="6"/>
      <c r="AV16363" s="6"/>
      <c r="AW16363" s="6"/>
      <c r="AX16363" s="6"/>
      <c r="AY16363" s="6"/>
      <c r="AZ16363" s="6"/>
      <c r="BA16363" s="6"/>
      <c r="BB16363" s="6"/>
      <c r="BC16363" s="6"/>
      <c r="BD16363" s="6"/>
      <c r="BE16363" s="6"/>
      <c r="BF16363" s="6"/>
      <c r="BG16363" s="6"/>
    </row>
    <row r="16364" spans="34:59" x14ac:dyDescent="0.25">
      <c r="AH16364" s="10"/>
      <c r="AI16364" s="6"/>
      <c r="AJ16364" s="10"/>
      <c r="AK16364" s="10"/>
      <c r="AL16364" s="10"/>
      <c r="AM16364" s="10"/>
      <c r="AN16364" s="10"/>
      <c r="AO16364" s="10"/>
      <c r="AP16364" s="10"/>
      <c r="AQ16364" s="10"/>
      <c r="AR16364" s="10"/>
      <c r="AS16364" s="10"/>
      <c r="AT16364" s="10"/>
      <c r="AU16364" s="10"/>
      <c r="AV16364" s="10"/>
      <c r="AW16364" s="10"/>
      <c r="AX16364" s="10"/>
      <c r="AY16364" s="10"/>
      <c r="AZ16364" s="10"/>
      <c r="BA16364" s="10"/>
      <c r="BB16364" s="10"/>
      <c r="BC16364" s="10"/>
      <c r="BD16364" s="10"/>
      <c r="BE16364" s="10"/>
      <c r="BF16364" s="10"/>
      <c r="BG16364" s="6"/>
    </row>
    <row r="16365" spans="34:59" x14ac:dyDescent="0.25">
      <c r="AH16365" s="6"/>
      <c r="AI16365" s="6"/>
      <c r="AJ16365" s="6"/>
      <c r="AK16365" s="6"/>
      <c r="AL16365" s="6"/>
      <c r="AM16365" s="6"/>
      <c r="AN16365" s="6"/>
      <c r="AO16365" s="6"/>
      <c r="AP16365" s="6"/>
      <c r="AQ16365" s="6"/>
      <c r="AR16365" s="6"/>
      <c r="AS16365" s="6"/>
      <c r="AT16365" s="6"/>
      <c r="AU16365" s="6"/>
      <c r="AV16365" s="6"/>
      <c r="AW16365" s="6"/>
      <c r="AX16365" s="6"/>
      <c r="AY16365" s="6"/>
      <c r="AZ16365" s="6"/>
      <c r="BA16365" s="6"/>
      <c r="BB16365" s="6"/>
      <c r="BC16365" s="6"/>
      <c r="BD16365" s="6"/>
      <c r="BE16365" s="6"/>
      <c r="BF16365" s="6"/>
      <c r="BG16365" s="10"/>
    </row>
    <row r="16366" spans="34:59" x14ac:dyDescent="0.25">
      <c r="AH16366" s="10"/>
      <c r="AI16366" s="6"/>
    </row>
    <row r="16367" spans="34:59" x14ac:dyDescent="0.25">
      <c r="AH16367" s="6"/>
      <c r="AI16367" s="6"/>
      <c r="AJ16367" s="6"/>
      <c r="AK16367" s="6"/>
      <c r="AL16367" s="6"/>
      <c r="AM16367" s="6"/>
      <c r="AN16367" s="6"/>
      <c r="AO16367" s="6"/>
      <c r="AP16367" s="6"/>
      <c r="AQ16367" s="6"/>
      <c r="AR16367" s="6"/>
      <c r="AS16367" s="6"/>
      <c r="AT16367" s="6"/>
      <c r="AU16367" s="6"/>
      <c r="AV16367" s="6"/>
      <c r="AW16367" s="6"/>
      <c r="AX16367" s="6"/>
      <c r="AY16367" s="6"/>
      <c r="AZ16367" s="6"/>
      <c r="BA16367" s="6"/>
      <c r="BB16367" s="6"/>
      <c r="BC16367" s="6"/>
      <c r="BD16367" s="6"/>
      <c r="BE16367" s="6"/>
      <c r="BF16367" s="6"/>
      <c r="BG16367" s="6"/>
    </row>
    <row r="16368" spans="34:59" x14ac:dyDescent="0.25">
      <c r="AH16368" s="10"/>
      <c r="AI16368" s="6"/>
      <c r="AJ16368" s="10"/>
      <c r="AK16368" s="10"/>
      <c r="AL16368" s="10"/>
      <c r="AM16368" s="10"/>
      <c r="AN16368" s="10"/>
      <c r="AO16368" s="10"/>
      <c r="AP16368" s="10"/>
      <c r="AQ16368" s="10"/>
      <c r="AR16368" s="10"/>
      <c r="AS16368" s="10"/>
      <c r="AT16368" s="10"/>
      <c r="AU16368" s="10"/>
      <c r="AV16368" s="10"/>
      <c r="AW16368" s="10"/>
      <c r="AX16368" s="10"/>
      <c r="AY16368" s="10"/>
      <c r="AZ16368" s="10"/>
      <c r="BA16368" s="10"/>
      <c r="BB16368" s="10"/>
      <c r="BC16368" s="10"/>
      <c r="BD16368" s="10"/>
      <c r="BE16368" s="10"/>
      <c r="BF16368" s="10"/>
      <c r="BG16368" s="6"/>
    </row>
    <row r="16369" spans="34:59" x14ac:dyDescent="0.25">
      <c r="AH16369" s="6"/>
      <c r="AI16369" s="6"/>
      <c r="AJ16369" s="6"/>
      <c r="AK16369" s="6"/>
      <c r="AL16369" s="6"/>
      <c r="AM16369" s="6"/>
      <c r="AN16369" s="6"/>
      <c r="AO16369" s="6"/>
      <c r="AP16369" s="6"/>
      <c r="AQ16369" s="6"/>
      <c r="AR16369" s="6"/>
      <c r="AS16369" s="6"/>
      <c r="AT16369" s="6"/>
      <c r="AU16369" s="6"/>
      <c r="AV16369" s="6"/>
      <c r="AW16369" s="6"/>
      <c r="AX16369" s="6"/>
      <c r="AY16369" s="6"/>
      <c r="AZ16369" s="6"/>
      <c r="BA16369" s="6"/>
      <c r="BB16369" s="6"/>
      <c r="BC16369" s="6"/>
      <c r="BD16369" s="6"/>
      <c r="BE16369" s="6"/>
      <c r="BF16369" s="6"/>
      <c r="BG16369" s="10"/>
    </row>
    <row r="16370" spans="34:59" x14ac:dyDescent="0.25">
      <c r="AH16370" s="10"/>
      <c r="AI16370" s="6"/>
    </row>
    <row r="16371" spans="34:59" x14ac:dyDescent="0.25">
      <c r="AH16371" s="6"/>
      <c r="AI16371" s="6"/>
      <c r="AJ16371" s="6"/>
      <c r="AK16371" s="6"/>
      <c r="AL16371" s="6"/>
      <c r="AM16371" s="6"/>
      <c r="AN16371" s="6"/>
      <c r="AO16371" s="6"/>
      <c r="AP16371" s="6"/>
      <c r="AQ16371" s="6"/>
      <c r="AR16371" s="6"/>
      <c r="AS16371" s="6"/>
      <c r="AT16371" s="6"/>
      <c r="AU16371" s="6"/>
      <c r="AV16371" s="6"/>
      <c r="AW16371" s="6"/>
      <c r="AX16371" s="6"/>
      <c r="AY16371" s="6"/>
      <c r="AZ16371" s="6"/>
      <c r="BA16371" s="6"/>
      <c r="BB16371" s="6"/>
      <c r="BC16371" s="6"/>
      <c r="BD16371" s="6"/>
      <c r="BE16371" s="6"/>
      <c r="BF16371" s="6"/>
      <c r="BG16371" s="6"/>
    </row>
    <row r="16372" spans="34:59" x14ac:dyDescent="0.25">
      <c r="AH16372" s="10"/>
      <c r="AI16372" s="6"/>
      <c r="AJ16372" s="10"/>
      <c r="AK16372" s="10"/>
      <c r="AL16372" s="10"/>
      <c r="AM16372" s="10"/>
      <c r="AN16372" s="10"/>
      <c r="AO16372" s="10"/>
      <c r="AP16372" s="10"/>
      <c r="AQ16372" s="10"/>
      <c r="AR16372" s="10"/>
      <c r="AS16372" s="10"/>
      <c r="AT16372" s="10"/>
      <c r="AU16372" s="10"/>
      <c r="AV16372" s="10"/>
      <c r="AW16372" s="10"/>
      <c r="AX16372" s="10"/>
      <c r="AY16372" s="10"/>
      <c r="AZ16372" s="10"/>
      <c r="BA16372" s="10"/>
      <c r="BB16372" s="10"/>
      <c r="BC16372" s="10"/>
      <c r="BD16372" s="10"/>
      <c r="BE16372" s="10"/>
      <c r="BF16372" s="10"/>
      <c r="BG16372" s="6"/>
    </row>
    <row r="16374" spans="34:59" x14ac:dyDescent="0.25">
      <c r="AH16374" s="10"/>
      <c r="AI16374" s="6"/>
    </row>
    <row r="16375" spans="34:59" x14ac:dyDescent="0.25">
      <c r="AH16375" s="6"/>
      <c r="AI16375" s="6"/>
      <c r="AJ16375" s="6"/>
      <c r="AK16375" s="6"/>
      <c r="AL16375" s="6"/>
      <c r="AM16375" s="6"/>
      <c r="AN16375" s="6"/>
      <c r="AO16375" s="6"/>
      <c r="AP16375" s="6"/>
      <c r="AQ16375" s="6"/>
      <c r="AR16375" s="6"/>
      <c r="AS16375" s="6"/>
      <c r="AT16375" s="6"/>
      <c r="AU16375" s="6"/>
      <c r="AV16375" s="6"/>
      <c r="AW16375" s="6"/>
      <c r="AX16375" s="6"/>
      <c r="AY16375" s="6"/>
      <c r="AZ16375" s="6"/>
      <c r="BA16375" s="6"/>
      <c r="BB16375" s="6"/>
      <c r="BC16375" s="6"/>
      <c r="BD16375" s="6"/>
      <c r="BE16375" s="6"/>
      <c r="BF16375" s="6"/>
      <c r="BG16375" s="6"/>
    </row>
    <row r="16376" spans="34:59" x14ac:dyDescent="0.25">
      <c r="AH16376" s="10"/>
      <c r="AI16376" s="6"/>
      <c r="AJ16376" s="10"/>
      <c r="AK16376" s="10"/>
      <c r="AL16376" s="10"/>
      <c r="AM16376" s="10"/>
      <c r="AN16376" s="10"/>
      <c r="AO16376" s="10"/>
      <c r="AP16376" s="10"/>
      <c r="AQ16376" s="10"/>
      <c r="AR16376" s="10"/>
      <c r="AS16376" s="10"/>
      <c r="AT16376" s="10"/>
      <c r="AU16376" s="10"/>
      <c r="AV16376" s="10"/>
      <c r="AW16376" s="10"/>
      <c r="AX16376" s="10"/>
      <c r="AY16376" s="10"/>
      <c r="AZ16376" s="10"/>
      <c r="BA16376" s="10"/>
      <c r="BB16376" s="10"/>
      <c r="BC16376" s="10"/>
      <c r="BD16376" s="10"/>
      <c r="BE16376" s="10"/>
      <c r="BF16376" s="10"/>
      <c r="BG16376" s="6"/>
    </row>
    <row r="16377" spans="34:59" x14ac:dyDescent="0.25">
      <c r="AH16377" s="6"/>
      <c r="AI16377" s="6"/>
      <c r="AJ16377" s="6"/>
      <c r="AK16377" s="6"/>
      <c r="AL16377" s="6"/>
      <c r="AM16377" s="6"/>
      <c r="AN16377" s="6"/>
      <c r="AO16377" s="6"/>
      <c r="AP16377" s="6"/>
      <c r="AQ16377" s="6"/>
      <c r="AR16377" s="6"/>
      <c r="AS16377" s="6"/>
      <c r="AT16377" s="6"/>
      <c r="AU16377" s="6"/>
      <c r="AV16377" s="6"/>
      <c r="AW16377" s="6"/>
      <c r="AX16377" s="6"/>
      <c r="AY16377" s="6"/>
      <c r="AZ16377" s="6"/>
      <c r="BA16377" s="6"/>
      <c r="BB16377" s="6"/>
      <c r="BC16377" s="6"/>
      <c r="BD16377" s="6"/>
      <c r="BE16377" s="6"/>
      <c r="BF16377" s="6"/>
      <c r="BG16377" s="10"/>
    </row>
    <row r="16378" spans="34:59" x14ac:dyDescent="0.25">
      <c r="AH16378" s="10"/>
      <c r="AI16378" s="6"/>
    </row>
    <row r="16379" spans="34:59" x14ac:dyDescent="0.25">
      <c r="AH16379" s="6"/>
      <c r="AI16379" s="6"/>
      <c r="AJ16379" s="6"/>
      <c r="AK16379" s="6"/>
      <c r="AL16379" s="6"/>
      <c r="AM16379" s="6"/>
      <c r="AN16379" s="6"/>
      <c r="AO16379" s="6"/>
      <c r="AP16379" s="6"/>
      <c r="AQ16379" s="6"/>
      <c r="AR16379" s="6"/>
      <c r="AS16379" s="6"/>
      <c r="AT16379" s="6"/>
      <c r="AU16379" s="6"/>
      <c r="AV16379" s="6"/>
      <c r="AW16379" s="6"/>
      <c r="AX16379" s="6"/>
      <c r="AY16379" s="6"/>
      <c r="AZ16379" s="6"/>
      <c r="BA16379" s="6"/>
      <c r="BB16379" s="6"/>
      <c r="BC16379" s="6"/>
      <c r="BD16379" s="6"/>
      <c r="BE16379" s="6"/>
      <c r="BF16379" s="6"/>
      <c r="BG16379" s="6"/>
    </row>
    <row r="16380" spans="34:59" x14ac:dyDescent="0.25">
      <c r="AH16380" s="10"/>
      <c r="AI16380" s="6"/>
      <c r="AJ16380" s="10"/>
      <c r="AK16380" s="10"/>
      <c r="AL16380" s="10"/>
      <c r="AM16380" s="10"/>
      <c r="AN16380" s="10"/>
      <c r="AO16380" s="10"/>
      <c r="AP16380" s="10"/>
      <c r="AQ16380" s="10"/>
      <c r="AR16380" s="10"/>
      <c r="AS16380" s="10"/>
      <c r="AT16380" s="10"/>
      <c r="AU16380" s="10"/>
      <c r="AV16380" s="10"/>
      <c r="AW16380" s="10"/>
      <c r="AX16380" s="10"/>
      <c r="AY16380" s="10"/>
      <c r="AZ16380" s="10"/>
      <c r="BA16380" s="10"/>
      <c r="BB16380" s="10"/>
      <c r="BC16380" s="10"/>
      <c r="BD16380" s="10"/>
      <c r="BE16380" s="10"/>
      <c r="BF16380" s="10"/>
      <c r="BG16380" s="6"/>
    </row>
    <row r="16381" spans="34:59" x14ac:dyDescent="0.25">
      <c r="AH16381" s="6"/>
      <c r="AI16381" s="6"/>
      <c r="AJ16381" s="6"/>
      <c r="AK16381" s="6"/>
      <c r="AL16381" s="6"/>
      <c r="AM16381" s="6"/>
      <c r="AN16381" s="6"/>
      <c r="AO16381" s="6"/>
      <c r="AP16381" s="6"/>
      <c r="AQ16381" s="6"/>
      <c r="AR16381" s="6"/>
      <c r="AS16381" s="6"/>
      <c r="AT16381" s="6"/>
      <c r="AU16381" s="6"/>
      <c r="AV16381" s="6"/>
      <c r="AW16381" s="6"/>
      <c r="AX16381" s="6"/>
      <c r="AY16381" s="6"/>
      <c r="AZ16381" s="6"/>
      <c r="BA16381" s="6"/>
      <c r="BB16381" s="6"/>
      <c r="BC16381" s="6"/>
      <c r="BD16381" s="6"/>
      <c r="BE16381" s="6"/>
      <c r="BF16381" s="6"/>
      <c r="BG16381" s="10"/>
    </row>
    <row r="16382" spans="34:59" x14ac:dyDescent="0.25">
      <c r="AH16382" s="10"/>
      <c r="AI16382" s="6"/>
    </row>
    <row r="16383" spans="34:59" x14ac:dyDescent="0.25">
      <c r="AH16383" s="6"/>
      <c r="AI16383" s="6"/>
      <c r="AJ16383" s="6"/>
      <c r="AK16383" s="6"/>
      <c r="AL16383" s="6"/>
      <c r="AM16383" s="6"/>
      <c r="AN16383" s="6"/>
      <c r="AO16383" s="6"/>
      <c r="AP16383" s="6"/>
      <c r="AQ16383" s="6"/>
      <c r="AR16383" s="6"/>
      <c r="AS16383" s="6"/>
      <c r="AT16383" s="6"/>
      <c r="AU16383" s="6"/>
      <c r="AV16383" s="6"/>
      <c r="AW16383" s="6"/>
      <c r="AX16383" s="6"/>
      <c r="AY16383" s="6"/>
      <c r="AZ16383" s="6"/>
      <c r="BA16383" s="6"/>
      <c r="BB16383" s="6"/>
      <c r="BC16383" s="6"/>
      <c r="BD16383" s="6"/>
      <c r="BE16383" s="6"/>
      <c r="BF16383" s="6"/>
      <c r="BG16383" s="6"/>
    </row>
    <row r="16384" spans="34:59" x14ac:dyDescent="0.25">
      <c r="AH16384" s="10"/>
      <c r="AI16384" s="6"/>
      <c r="AJ16384" s="10"/>
      <c r="AK16384" s="10"/>
      <c r="AL16384" s="10"/>
      <c r="AM16384" s="10"/>
      <c r="AN16384" s="10"/>
      <c r="AO16384" s="10"/>
      <c r="AP16384" s="10"/>
      <c r="AQ16384" s="10"/>
      <c r="AR16384" s="10"/>
      <c r="AS16384" s="10"/>
      <c r="AT16384" s="10"/>
      <c r="AU16384" s="10"/>
      <c r="AV16384" s="10"/>
      <c r="AW16384" s="10"/>
      <c r="AX16384" s="10"/>
      <c r="AY16384" s="10"/>
      <c r="AZ16384" s="10"/>
      <c r="BA16384" s="10"/>
      <c r="BB16384" s="10"/>
      <c r="BC16384" s="10"/>
      <c r="BD16384" s="10"/>
      <c r="BE16384" s="10"/>
      <c r="BF16384" s="10"/>
      <c r="BG16384" s="6"/>
    </row>
    <row r="16385" spans="34:59" x14ac:dyDescent="0.25">
      <c r="AH16385" s="6"/>
      <c r="AI16385" s="6"/>
      <c r="AJ16385" s="6"/>
      <c r="AK16385" s="6"/>
      <c r="AL16385" s="6"/>
      <c r="AM16385" s="6"/>
      <c r="AN16385" s="6"/>
      <c r="AO16385" s="6"/>
      <c r="AP16385" s="6"/>
      <c r="AQ16385" s="6"/>
      <c r="AR16385" s="6"/>
      <c r="AS16385" s="6"/>
      <c r="AT16385" s="6"/>
      <c r="AU16385" s="6"/>
      <c r="AV16385" s="6"/>
      <c r="AW16385" s="6"/>
      <c r="AX16385" s="6"/>
      <c r="AY16385" s="6"/>
      <c r="AZ16385" s="6"/>
      <c r="BA16385" s="6"/>
      <c r="BB16385" s="6"/>
      <c r="BC16385" s="6"/>
      <c r="BD16385" s="6"/>
      <c r="BE16385" s="6"/>
      <c r="BF16385" s="6"/>
      <c r="BG16385" s="10"/>
    </row>
    <row r="16386" spans="34:59" x14ac:dyDescent="0.25">
      <c r="AH16386" s="10"/>
      <c r="AI16386" s="6"/>
    </row>
    <row r="16387" spans="34:59" x14ac:dyDescent="0.25">
      <c r="AH16387" s="6"/>
      <c r="AI16387" s="6"/>
      <c r="AJ16387" s="6"/>
      <c r="AK16387" s="6"/>
      <c r="AL16387" s="6"/>
      <c r="AM16387" s="6"/>
      <c r="AN16387" s="6"/>
      <c r="AO16387" s="6"/>
      <c r="AP16387" s="6"/>
      <c r="AQ16387" s="6"/>
      <c r="AR16387" s="6"/>
      <c r="AS16387" s="6"/>
      <c r="AT16387" s="6"/>
      <c r="AU16387" s="6"/>
      <c r="AV16387" s="6"/>
      <c r="AW16387" s="6"/>
      <c r="AX16387" s="6"/>
      <c r="AY16387" s="6"/>
      <c r="AZ16387" s="6"/>
      <c r="BA16387" s="6"/>
      <c r="BB16387" s="6"/>
      <c r="BC16387" s="6"/>
      <c r="BD16387" s="6"/>
      <c r="BE16387" s="6"/>
      <c r="BF16387" s="6"/>
      <c r="BG16387" s="6"/>
    </row>
    <row r="16388" spans="34:59" x14ac:dyDescent="0.25">
      <c r="AH16388" s="10"/>
      <c r="AI16388" s="6"/>
      <c r="AJ16388" s="10"/>
      <c r="AK16388" s="10"/>
      <c r="AL16388" s="10"/>
      <c r="AM16388" s="10"/>
      <c r="AN16388" s="10"/>
      <c r="AO16388" s="10"/>
      <c r="AP16388" s="10"/>
      <c r="AQ16388" s="10"/>
      <c r="AR16388" s="10"/>
      <c r="AS16388" s="10"/>
      <c r="AT16388" s="10"/>
      <c r="AU16388" s="10"/>
      <c r="AV16388" s="10"/>
      <c r="AW16388" s="10"/>
      <c r="AX16388" s="10"/>
      <c r="AY16388" s="10"/>
      <c r="AZ16388" s="10"/>
      <c r="BA16388" s="10"/>
      <c r="BB16388" s="10"/>
      <c r="BC16388" s="10"/>
      <c r="BD16388" s="10"/>
      <c r="BE16388" s="10"/>
      <c r="BF16388" s="10"/>
      <c r="BG16388" s="6"/>
    </row>
    <row r="16390" spans="34:59" x14ac:dyDescent="0.25">
      <c r="AH16390" s="10"/>
      <c r="AI16390" s="6"/>
    </row>
    <row r="16391" spans="34:59" x14ac:dyDescent="0.25">
      <c r="AH16391" s="6"/>
      <c r="AI16391" s="6"/>
      <c r="AJ16391" s="6"/>
      <c r="AK16391" s="6"/>
      <c r="AL16391" s="6"/>
      <c r="AM16391" s="6"/>
      <c r="AN16391" s="6"/>
      <c r="AO16391" s="6"/>
      <c r="AP16391" s="6"/>
      <c r="AQ16391" s="6"/>
      <c r="AR16391" s="6"/>
      <c r="AS16391" s="6"/>
      <c r="AT16391" s="6"/>
      <c r="AU16391" s="6"/>
      <c r="AV16391" s="6"/>
      <c r="AW16391" s="6"/>
      <c r="AX16391" s="6"/>
      <c r="AY16391" s="6"/>
      <c r="AZ16391" s="6"/>
      <c r="BA16391" s="6"/>
      <c r="BB16391" s="6"/>
      <c r="BC16391" s="6"/>
      <c r="BD16391" s="6"/>
      <c r="BE16391" s="6"/>
      <c r="BF16391" s="6"/>
      <c r="BG16391" s="6"/>
    </row>
    <row r="16392" spans="34:59" x14ac:dyDescent="0.25">
      <c r="AH16392" s="10"/>
      <c r="AI16392" s="6"/>
      <c r="AJ16392" s="10"/>
      <c r="AK16392" s="10"/>
      <c r="AL16392" s="10"/>
      <c r="AM16392" s="10"/>
      <c r="AN16392" s="10"/>
      <c r="AO16392" s="10"/>
      <c r="AP16392" s="10"/>
      <c r="AQ16392" s="10"/>
      <c r="AR16392" s="10"/>
      <c r="AS16392" s="10"/>
      <c r="AT16392" s="10"/>
      <c r="AU16392" s="10"/>
      <c r="AV16392" s="10"/>
      <c r="AW16392" s="10"/>
      <c r="AX16392" s="10"/>
      <c r="AY16392" s="10"/>
      <c r="AZ16392" s="10"/>
      <c r="BA16392" s="10"/>
      <c r="BB16392" s="10"/>
      <c r="BC16392" s="10"/>
      <c r="BD16392" s="10"/>
      <c r="BE16392" s="10"/>
      <c r="BF16392" s="10"/>
      <c r="BG16392" s="6"/>
    </row>
    <row r="16393" spans="34:59" x14ac:dyDescent="0.25">
      <c r="AH16393" s="6"/>
      <c r="AI16393" s="6"/>
      <c r="AJ16393" s="6"/>
      <c r="AK16393" s="6"/>
      <c r="AL16393" s="6"/>
      <c r="AM16393" s="6"/>
      <c r="AN16393" s="6"/>
      <c r="AO16393" s="6"/>
      <c r="AP16393" s="6"/>
      <c r="AQ16393" s="6"/>
      <c r="AR16393" s="6"/>
      <c r="AS16393" s="6"/>
      <c r="AT16393" s="6"/>
      <c r="AU16393" s="6"/>
      <c r="AV16393" s="6"/>
      <c r="AW16393" s="6"/>
      <c r="AX16393" s="6"/>
      <c r="AY16393" s="6"/>
      <c r="AZ16393" s="6"/>
      <c r="BA16393" s="6"/>
      <c r="BB16393" s="6"/>
      <c r="BC16393" s="6"/>
      <c r="BD16393" s="6"/>
      <c r="BE16393" s="6"/>
      <c r="BF16393" s="6"/>
      <c r="BG16393" s="10"/>
    </row>
    <row r="16394" spans="34:59" x14ac:dyDescent="0.25">
      <c r="AH16394" s="10"/>
      <c r="AI16394" s="6"/>
    </row>
    <row r="16395" spans="34:59" x14ac:dyDescent="0.25">
      <c r="AH16395" s="6"/>
      <c r="AI16395" s="6"/>
      <c r="AJ16395" s="6"/>
      <c r="AK16395" s="6"/>
      <c r="AL16395" s="6"/>
      <c r="AM16395" s="6"/>
      <c r="AN16395" s="6"/>
      <c r="AO16395" s="6"/>
      <c r="AP16395" s="6"/>
      <c r="AQ16395" s="6"/>
      <c r="AR16395" s="6"/>
      <c r="AS16395" s="6"/>
      <c r="AT16395" s="6"/>
      <c r="AU16395" s="6"/>
      <c r="AV16395" s="6"/>
      <c r="AW16395" s="6"/>
      <c r="AX16395" s="6"/>
      <c r="AY16395" s="6"/>
      <c r="AZ16395" s="6"/>
      <c r="BA16395" s="6"/>
      <c r="BB16395" s="6"/>
      <c r="BC16395" s="6"/>
      <c r="BD16395" s="6"/>
      <c r="BE16395" s="6"/>
      <c r="BF16395" s="6"/>
      <c r="BG16395" s="6"/>
    </row>
    <row r="16396" spans="34:59" x14ac:dyDescent="0.25">
      <c r="AH16396" s="10"/>
      <c r="AI16396" s="6"/>
      <c r="AJ16396" s="10"/>
      <c r="AK16396" s="10"/>
      <c r="AL16396" s="10"/>
      <c r="AM16396" s="10"/>
      <c r="AN16396" s="10"/>
      <c r="AO16396" s="10"/>
      <c r="AP16396" s="10"/>
      <c r="AQ16396" s="10"/>
      <c r="AR16396" s="10"/>
      <c r="AS16396" s="10"/>
      <c r="AT16396" s="10"/>
      <c r="AU16396" s="10"/>
      <c r="AV16396" s="10"/>
      <c r="AW16396" s="10"/>
      <c r="AX16396" s="10"/>
      <c r="AY16396" s="10"/>
      <c r="AZ16396" s="10"/>
      <c r="BA16396" s="10"/>
      <c r="BB16396" s="10"/>
      <c r="BC16396" s="10"/>
      <c r="BD16396" s="10"/>
      <c r="BE16396" s="10"/>
      <c r="BF16396" s="10"/>
      <c r="BG16396" s="6"/>
    </row>
    <row r="16397" spans="34:59" x14ac:dyDescent="0.25">
      <c r="AH16397" s="6"/>
      <c r="AI16397" s="6"/>
      <c r="AJ16397" s="6"/>
      <c r="AK16397" s="6"/>
      <c r="AL16397" s="6"/>
      <c r="AM16397" s="6"/>
      <c r="AN16397" s="6"/>
      <c r="AO16397" s="6"/>
      <c r="AP16397" s="6"/>
      <c r="AQ16397" s="6"/>
      <c r="AR16397" s="6"/>
      <c r="AS16397" s="6"/>
      <c r="AT16397" s="6"/>
      <c r="AU16397" s="6"/>
      <c r="AV16397" s="6"/>
      <c r="AW16397" s="6"/>
      <c r="AX16397" s="6"/>
      <c r="AY16397" s="6"/>
      <c r="AZ16397" s="6"/>
      <c r="BA16397" s="6"/>
      <c r="BB16397" s="6"/>
      <c r="BC16397" s="6"/>
      <c r="BD16397" s="6"/>
      <c r="BE16397" s="6"/>
      <c r="BF16397" s="6"/>
      <c r="BG16397" s="10"/>
    </row>
    <row r="16398" spans="34:59" x14ac:dyDescent="0.25">
      <c r="AH16398" s="10"/>
      <c r="AI16398" s="6"/>
    </row>
    <row r="16399" spans="34:59" x14ac:dyDescent="0.25">
      <c r="AH16399" s="6"/>
      <c r="AI16399" s="6"/>
      <c r="AJ16399" s="6"/>
      <c r="AK16399" s="6"/>
      <c r="AL16399" s="6"/>
      <c r="AM16399" s="6"/>
      <c r="AN16399" s="6"/>
      <c r="AO16399" s="6"/>
      <c r="AP16399" s="6"/>
      <c r="AQ16399" s="6"/>
      <c r="AR16399" s="6"/>
      <c r="AS16399" s="6"/>
      <c r="AT16399" s="6"/>
      <c r="AU16399" s="6"/>
      <c r="AV16399" s="6"/>
      <c r="AW16399" s="6"/>
      <c r="AX16399" s="6"/>
      <c r="AY16399" s="6"/>
      <c r="AZ16399" s="6"/>
      <c r="BA16399" s="6"/>
      <c r="BB16399" s="6"/>
      <c r="BC16399" s="6"/>
      <c r="BD16399" s="6"/>
      <c r="BE16399" s="6"/>
      <c r="BF16399" s="6"/>
      <c r="BG16399" s="6"/>
    </row>
    <row r="16400" spans="34:59" x14ac:dyDescent="0.25">
      <c r="AH16400" s="10"/>
      <c r="AI16400" s="6"/>
      <c r="AJ16400" s="10"/>
      <c r="AK16400" s="10"/>
      <c r="AL16400" s="10"/>
      <c r="AM16400" s="10"/>
      <c r="AN16400" s="10"/>
      <c r="AO16400" s="10"/>
      <c r="AP16400" s="10"/>
      <c r="AQ16400" s="10"/>
      <c r="AR16400" s="10"/>
      <c r="AS16400" s="10"/>
      <c r="AT16400" s="10"/>
      <c r="AU16400" s="10"/>
      <c r="AV16400" s="10"/>
      <c r="AW16400" s="10"/>
      <c r="AX16400" s="10"/>
      <c r="AY16400" s="10"/>
      <c r="AZ16400" s="10"/>
      <c r="BA16400" s="10"/>
      <c r="BB16400" s="10"/>
      <c r="BC16400" s="10"/>
      <c r="BD16400" s="10"/>
      <c r="BE16400" s="10"/>
      <c r="BF16400" s="10"/>
      <c r="BG16400" s="6"/>
    </row>
    <row r="16401" spans="34:59" x14ac:dyDescent="0.25">
      <c r="AH16401" s="6"/>
      <c r="AI16401" s="6"/>
      <c r="AJ16401" s="6"/>
      <c r="AK16401" s="6"/>
      <c r="AL16401" s="6"/>
      <c r="AM16401" s="6"/>
      <c r="AN16401" s="6"/>
      <c r="AO16401" s="6"/>
      <c r="AP16401" s="6"/>
      <c r="AQ16401" s="6"/>
      <c r="AR16401" s="6"/>
      <c r="AS16401" s="6"/>
      <c r="AT16401" s="6"/>
      <c r="AU16401" s="6"/>
      <c r="AV16401" s="6"/>
      <c r="AW16401" s="6"/>
      <c r="AX16401" s="6"/>
      <c r="AY16401" s="6"/>
      <c r="AZ16401" s="6"/>
      <c r="BA16401" s="6"/>
      <c r="BB16401" s="6"/>
      <c r="BC16401" s="6"/>
      <c r="BD16401" s="6"/>
      <c r="BE16401" s="6"/>
      <c r="BF16401" s="6"/>
      <c r="BG16401" s="10"/>
    </row>
    <row r="16402" spans="34:59" x14ac:dyDescent="0.25">
      <c r="AH16402" s="10"/>
      <c r="AI16402" s="6"/>
    </row>
    <row r="16403" spans="34:59" x14ac:dyDescent="0.25">
      <c r="AH16403" s="6"/>
      <c r="AI16403" s="6"/>
      <c r="AJ16403" s="6"/>
      <c r="AK16403" s="6"/>
      <c r="AL16403" s="6"/>
      <c r="AM16403" s="6"/>
      <c r="AN16403" s="6"/>
      <c r="AO16403" s="6"/>
      <c r="AP16403" s="6"/>
      <c r="AQ16403" s="6"/>
      <c r="AR16403" s="6"/>
      <c r="AS16403" s="6"/>
      <c r="AT16403" s="6"/>
      <c r="AU16403" s="6"/>
      <c r="AV16403" s="6"/>
      <c r="AW16403" s="6"/>
      <c r="AX16403" s="6"/>
      <c r="AY16403" s="6"/>
      <c r="AZ16403" s="6"/>
      <c r="BA16403" s="6"/>
      <c r="BB16403" s="6"/>
      <c r="BC16403" s="6"/>
      <c r="BD16403" s="6"/>
      <c r="BE16403" s="6"/>
      <c r="BF16403" s="6"/>
      <c r="BG16403" s="6"/>
    </row>
    <row r="16404" spans="34:59" x14ac:dyDescent="0.25">
      <c r="AH16404" s="10"/>
      <c r="AI16404" s="6"/>
      <c r="AJ16404" s="10"/>
      <c r="AK16404" s="10"/>
      <c r="AL16404" s="10"/>
      <c r="AM16404" s="10"/>
      <c r="AN16404" s="10"/>
      <c r="AO16404" s="10"/>
      <c r="AP16404" s="10"/>
      <c r="AQ16404" s="10"/>
      <c r="AR16404" s="10"/>
      <c r="AS16404" s="10"/>
      <c r="AT16404" s="10"/>
      <c r="AU16404" s="10"/>
      <c r="AV16404" s="10"/>
      <c r="AW16404" s="10"/>
      <c r="AX16404" s="10"/>
      <c r="AY16404" s="10"/>
      <c r="AZ16404" s="10"/>
      <c r="BA16404" s="10"/>
      <c r="BB16404" s="10"/>
      <c r="BC16404" s="10"/>
      <c r="BD16404" s="10"/>
      <c r="BE16404" s="10"/>
      <c r="BF16404" s="10"/>
      <c r="BG16404" s="6"/>
    </row>
    <row r="16406" spans="34:59" x14ac:dyDescent="0.25">
      <c r="AH16406" s="10"/>
      <c r="AI16406" s="6"/>
    </row>
    <row r="16407" spans="34:59" x14ac:dyDescent="0.25">
      <c r="AH16407" s="6"/>
      <c r="AI16407" s="6"/>
      <c r="AJ16407" s="6"/>
      <c r="AK16407" s="6"/>
      <c r="AL16407" s="6"/>
      <c r="AM16407" s="6"/>
      <c r="AN16407" s="6"/>
      <c r="AO16407" s="6"/>
      <c r="AP16407" s="6"/>
      <c r="AQ16407" s="6"/>
      <c r="AR16407" s="6"/>
      <c r="AS16407" s="6"/>
      <c r="AT16407" s="6"/>
      <c r="AU16407" s="6"/>
      <c r="AV16407" s="6"/>
      <c r="AW16407" s="6"/>
      <c r="AX16407" s="6"/>
      <c r="AY16407" s="6"/>
      <c r="AZ16407" s="6"/>
      <c r="BA16407" s="6"/>
      <c r="BB16407" s="6"/>
      <c r="BC16407" s="6"/>
      <c r="BD16407" s="6"/>
      <c r="BE16407" s="6"/>
      <c r="BF16407" s="6"/>
      <c r="BG16407" s="6"/>
    </row>
    <row r="16408" spans="34:59" x14ac:dyDescent="0.25">
      <c r="AH16408" s="10"/>
      <c r="AI16408" s="6"/>
      <c r="AJ16408" s="10"/>
      <c r="AK16408" s="10"/>
      <c r="AL16408" s="10"/>
      <c r="AM16408" s="10"/>
      <c r="AN16408" s="10"/>
      <c r="AO16408" s="10"/>
      <c r="AP16408" s="10"/>
      <c r="AQ16408" s="10"/>
      <c r="AR16408" s="10"/>
      <c r="AS16408" s="10"/>
      <c r="AT16408" s="10"/>
      <c r="AU16408" s="10"/>
      <c r="AV16408" s="10"/>
      <c r="AW16408" s="10"/>
      <c r="AX16408" s="10"/>
      <c r="AY16408" s="10"/>
      <c r="AZ16408" s="10"/>
      <c r="BA16408" s="10"/>
      <c r="BB16408" s="10"/>
      <c r="BC16408" s="10"/>
      <c r="BD16408" s="10"/>
      <c r="BE16408" s="10"/>
      <c r="BF16408" s="10"/>
      <c r="BG16408" s="6"/>
    </row>
    <row r="16409" spans="34:59" x14ac:dyDescent="0.25">
      <c r="AH16409" s="6"/>
      <c r="AI16409" s="6"/>
      <c r="AJ16409" s="6"/>
      <c r="AK16409" s="6"/>
      <c r="AL16409" s="6"/>
      <c r="AM16409" s="6"/>
      <c r="AN16409" s="6"/>
      <c r="AO16409" s="6"/>
      <c r="AP16409" s="6"/>
      <c r="AQ16409" s="6"/>
      <c r="AR16409" s="6"/>
      <c r="AS16409" s="6"/>
      <c r="AT16409" s="6"/>
      <c r="AU16409" s="6"/>
      <c r="AV16409" s="6"/>
      <c r="AW16409" s="6"/>
      <c r="AX16409" s="6"/>
      <c r="AY16409" s="6"/>
      <c r="AZ16409" s="6"/>
      <c r="BA16409" s="6"/>
      <c r="BB16409" s="6"/>
      <c r="BC16409" s="6"/>
      <c r="BD16409" s="6"/>
      <c r="BE16409" s="6"/>
      <c r="BF16409" s="6"/>
      <c r="BG16409" s="10"/>
    </row>
    <row r="16410" spans="34:59" x14ac:dyDescent="0.25">
      <c r="AH16410" s="10"/>
      <c r="AI16410" s="6"/>
    </row>
    <row r="16411" spans="34:59" x14ac:dyDescent="0.25">
      <c r="AH16411" s="6"/>
      <c r="AI16411" s="6"/>
      <c r="AJ16411" s="6"/>
      <c r="AK16411" s="6"/>
      <c r="AL16411" s="6"/>
      <c r="AM16411" s="6"/>
      <c r="AN16411" s="6"/>
      <c r="AO16411" s="6"/>
      <c r="AP16411" s="6"/>
      <c r="AQ16411" s="6"/>
      <c r="AR16411" s="6"/>
      <c r="AS16411" s="6"/>
      <c r="AT16411" s="6"/>
      <c r="AU16411" s="6"/>
      <c r="AV16411" s="6"/>
      <c r="AW16411" s="6"/>
      <c r="AX16411" s="6"/>
      <c r="AY16411" s="6"/>
      <c r="AZ16411" s="6"/>
      <c r="BA16411" s="6"/>
      <c r="BB16411" s="6"/>
      <c r="BC16411" s="6"/>
      <c r="BD16411" s="6"/>
      <c r="BE16411" s="6"/>
      <c r="BF16411" s="6"/>
      <c r="BG16411" s="6"/>
    </row>
    <row r="16412" spans="34:59" x14ac:dyDescent="0.25">
      <c r="AH16412" s="10"/>
      <c r="AI16412" s="6"/>
      <c r="AJ16412" s="10"/>
      <c r="AK16412" s="10"/>
      <c r="AL16412" s="10"/>
      <c r="AM16412" s="10"/>
      <c r="AN16412" s="10"/>
      <c r="AO16412" s="10"/>
      <c r="AP16412" s="10"/>
      <c r="AQ16412" s="10"/>
      <c r="AR16412" s="10"/>
      <c r="AS16412" s="10"/>
      <c r="AT16412" s="10"/>
      <c r="AU16412" s="10"/>
      <c r="AV16412" s="10"/>
      <c r="AW16412" s="10"/>
      <c r="AX16412" s="10"/>
      <c r="AY16412" s="10"/>
      <c r="AZ16412" s="10"/>
      <c r="BA16412" s="10"/>
      <c r="BB16412" s="10"/>
      <c r="BC16412" s="10"/>
      <c r="BD16412" s="10"/>
      <c r="BE16412" s="10"/>
      <c r="BF16412" s="10"/>
      <c r="BG16412" s="6"/>
    </row>
    <row r="16413" spans="34:59" x14ac:dyDescent="0.25">
      <c r="AH16413" s="6"/>
      <c r="AI16413" s="6"/>
      <c r="AJ16413" s="6"/>
      <c r="AK16413" s="6"/>
      <c r="AL16413" s="6"/>
      <c r="AM16413" s="6"/>
      <c r="AN16413" s="6"/>
      <c r="AO16413" s="6"/>
      <c r="AP16413" s="6"/>
      <c r="AQ16413" s="6"/>
      <c r="AR16413" s="6"/>
      <c r="AS16413" s="6"/>
      <c r="AT16413" s="6"/>
      <c r="AU16413" s="6"/>
      <c r="AV16413" s="6"/>
      <c r="AW16413" s="6"/>
      <c r="AX16413" s="6"/>
      <c r="AY16413" s="6"/>
      <c r="AZ16413" s="6"/>
      <c r="BA16413" s="6"/>
      <c r="BB16413" s="6"/>
      <c r="BC16413" s="6"/>
      <c r="BD16413" s="6"/>
      <c r="BE16413" s="6"/>
      <c r="BF16413" s="6"/>
      <c r="BG16413" s="10"/>
    </row>
    <row r="16414" spans="34:59" x14ac:dyDescent="0.25">
      <c r="AH16414" s="10"/>
      <c r="AI16414" s="6"/>
    </row>
    <row r="16415" spans="34:59" x14ac:dyDescent="0.25">
      <c r="AH16415" s="6"/>
      <c r="AI16415" s="6"/>
      <c r="AJ16415" s="6"/>
      <c r="AK16415" s="6"/>
      <c r="AL16415" s="6"/>
      <c r="AM16415" s="6"/>
      <c r="AN16415" s="6"/>
      <c r="AO16415" s="6"/>
      <c r="AP16415" s="6"/>
      <c r="AQ16415" s="6"/>
      <c r="AR16415" s="6"/>
      <c r="AS16415" s="6"/>
      <c r="AT16415" s="6"/>
      <c r="AU16415" s="6"/>
      <c r="AV16415" s="6"/>
      <c r="AW16415" s="6"/>
      <c r="AX16415" s="6"/>
      <c r="AY16415" s="6"/>
      <c r="AZ16415" s="6"/>
      <c r="BA16415" s="6"/>
      <c r="BB16415" s="6"/>
      <c r="BC16415" s="6"/>
      <c r="BD16415" s="6"/>
      <c r="BE16415" s="6"/>
      <c r="BF16415" s="6"/>
      <c r="BG16415" s="6"/>
    </row>
    <row r="16416" spans="34:59" x14ac:dyDescent="0.25">
      <c r="AH16416" s="10"/>
      <c r="AI16416" s="6"/>
      <c r="AJ16416" s="10"/>
      <c r="AK16416" s="10"/>
      <c r="AL16416" s="10"/>
      <c r="AM16416" s="10"/>
      <c r="AN16416" s="10"/>
      <c r="AO16416" s="10"/>
      <c r="AP16416" s="10"/>
      <c r="AQ16416" s="10"/>
      <c r="AR16416" s="10"/>
      <c r="AS16416" s="10"/>
      <c r="AT16416" s="10"/>
      <c r="AU16416" s="10"/>
      <c r="AV16416" s="10"/>
      <c r="AW16416" s="10"/>
      <c r="AX16416" s="10"/>
      <c r="AY16416" s="10"/>
      <c r="AZ16416" s="10"/>
      <c r="BA16416" s="10"/>
      <c r="BB16416" s="10"/>
      <c r="BC16416" s="10"/>
      <c r="BD16416" s="10"/>
      <c r="BE16416" s="10"/>
      <c r="BF16416" s="10"/>
      <c r="BG16416" s="6"/>
    </row>
    <row r="16417" spans="34:59" x14ac:dyDescent="0.25">
      <c r="AH16417" s="6"/>
      <c r="AI16417" s="6"/>
      <c r="AJ16417" s="6"/>
      <c r="AK16417" s="6"/>
      <c r="AL16417" s="6"/>
      <c r="AM16417" s="6"/>
      <c r="AN16417" s="6"/>
      <c r="AO16417" s="6"/>
      <c r="AP16417" s="6"/>
      <c r="AQ16417" s="6"/>
      <c r="AR16417" s="6"/>
      <c r="AS16417" s="6"/>
      <c r="AT16417" s="6"/>
      <c r="AU16417" s="6"/>
      <c r="AV16417" s="6"/>
      <c r="AW16417" s="6"/>
      <c r="AX16417" s="6"/>
      <c r="AY16417" s="6"/>
      <c r="AZ16417" s="6"/>
      <c r="BA16417" s="6"/>
      <c r="BB16417" s="6"/>
      <c r="BC16417" s="6"/>
      <c r="BD16417" s="6"/>
      <c r="BE16417" s="6"/>
      <c r="BF16417" s="6"/>
      <c r="BG16417" s="10"/>
    </row>
    <row r="16418" spans="34:59" x14ac:dyDescent="0.25">
      <c r="AH16418" s="10"/>
      <c r="AI16418" s="6"/>
    </row>
    <row r="16419" spans="34:59" x14ac:dyDescent="0.25">
      <c r="AH16419" s="6"/>
      <c r="AI16419" s="6"/>
      <c r="AJ16419" s="6"/>
      <c r="AK16419" s="6"/>
      <c r="AL16419" s="6"/>
      <c r="AM16419" s="6"/>
      <c r="AN16419" s="6"/>
      <c r="AO16419" s="6"/>
      <c r="AP16419" s="6"/>
      <c r="AQ16419" s="6"/>
      <c r="AR16419" s="6"/>
      <c r="AS16419" s="6"/>
      <c r="AT16419" s="6"/>
      <c r="AU16419" s="6"/>
      <c r="AV16419" s="6"/>
      <c r="AW16419" s="6"/>
      <c r="AX16419" s="6"/>
      <c r="AY16419" s="6"/>
      <c r="AZ16419" s="6"/>
      <c r="BA16419" s="6"/>
      <c r="BB16419" s="6"/>
      <c r="BC16419" s="6"/>
      <c r="BD16419" s="6"/>
      <c r="BE16419" s="6"/>
      <c r="BF16419" s="6"/>
      <c r="BG16419" s="6"/>
    </row>
    <row r="16420" spans="34:59" x14ac:dyDescent="0.25">
      <c r="AH16420" s="10"/>
      <c r="AI16420" s="6"/>
      <c r="AJ16420" s="10"/>
      <c r="AK16420" s="10"/>
      <c r="AL16420" s="10"/>
      <c r="AM16420" s="10"/>
      <c r="AN16420" s="10"/>
      <c r="AO16420" s="10"/>
      <c r="AP16420" s="10"/>
      <c r="AQ16420" s="10"/>
      <c r="AR16420" s="10"/>
      <c r="AS16420" s="10"/>
      <c r="AT16420" s="10"/>
      <c r="AU16420" s="10"/>
      <c r="AV16420" s="10"/>
      <c r="AW16420" s="10"/>
      <c r="AX16420" s="10"/>
      <c r="AY16420" s="10"/>
      <c r="AZ16420" s="10"/>
      <c r="BA16420" s="10"/>
      <c r="BB16420" s="10"/>
      <c r="BC16420" s="10"/>
      <c r="BD16420" s="10"/>
      <c r="BE16420" s="10"/>
      <c r="BF16420" s="10"/>
      <c r="BG16420" s="6"/>
    </row>
    <row r="16422" spans="34:59" x14ac:dyDescent="0.25">
      <c r="AH16422" s="10"/>
      <c r="AI16422" s="6"/>
    </row>
    <row r="16423" spans="34:59" x14ac:dyDescent="0.25">
      <c r="AH16423" s="6"/>
      <c r="AI16423" s="6"/>
      <c r="AJ16423" s="6"/>
      <c r="AK16423" s="6"/>
      <c r="AL16423" s="6"/>
      <c r="AM16423" s="6"/>
      <c r="AN16423" s="6"/>
      <c r="AO16423" s="6"/>
      <c r="AP16423" s="6"/>
      <c r="AQ16423" s="6"/>
      <c r="AR16423" s="6"/>
      <c r="AS16423" s="6"/>
      <c r="AT16423" s="6"/>
      <c r="AU16423" s="6"/>
      <c r="AV16423" s="6"/>
      <c r="AW16423" s="6"/>
      <c r="AX16423" s="6"/>
      <c r="AY16423" s="6"/>
      <c r="AZ16423" s="6"/>
      <c r="BA16423" s="6"/>
      <c r="BB16423" s="6"/>
      <c r="BC16423" s="6"/>
      <c r="BD16423" s="6"/>
      <c r="BE16423" s="6"/>
      <c r="BF16423" s="6"/>
      <c r="BG16423" s="6"/>
    </row>
    <row r="16424" spans="34:59" x14ac:dyDescent="0.25">
      <c r="AH16424" s="10"/>
      <c r="AI16424" s="6"/>
      <c r="AJ16424" s="10"/>
      <c r="AK16424" s="10"/>
      <c r="AL16424" s="10"/>
      <c r="AM16424" s="10"/>
      <c r="AN16424" s="10"/>
      <c r="AO16424" s="10"/>
      <c r="AP16424" s="10"/>
      <c r="AQ16424" s="10"/>
      <c r="AR16424" s="10"/>
      <c r="AS16424" s="10"/>
      <c r="AT16424" s="10"/>
      <c r="AU16424" s="10"/>
      <c r="AV16424" s="10"/>
      <c r="AW16424" s="10"/>
      <c r="AX16424" s="10"/>
      <c r="AY16424" s="10"/>
      <c r="AZ16424" s="10"/>
      <c r="BA16424" s="10"/>
      <c r="BB16424" s="10"/>
      <c r="BC16424" s="10"/>
      <c r="BD16424" s="10"/>
      <c r="BE16424" s="10"/>
      <c r="BF16424" s="10"/>
      <c r="BG16424" s="6"/>
    </row>
    <row r="16425" spans="34:59" x14ac:dyDescent="0.25">
      <c r="AH16425" s="6"/>
      <c r="AI16425" s="6"/>
      <c r="AJ16425" s="6"/>
      <c r="AK16425" s="6"/>
      <c r="AL16425" s="6"/>
      <c r="AM16425" s="6"/>
      <c r="AN16425" s="6"/>
      <c r="AO16425" s="6"/>
      <c r="AP16425" s="6"/>
      <c r="AQ16425" s="6"/>
      <c r="AR16425" s="6"/>
      <c r="AS16425" s="6"/>
      <c r="AT16425" s="6"/>
      <c r="AU16425" s="6"/>
      <c r="AV16425" s="6"/>
      <c r="AW16425" s="6"/>
      <c r="AX16425" s="6"/>
      <c r="AY16425" s="6"/>
      <c r="AZ16425" s="6"/>
      <c r="BA16425" s="6"/>
      <c r="BB16425" s="6"/>
      <c r="BC16425" s="6"/>
      <c r="BD16425" s="6"/>
      <c r="BE16425" s="6"/>
      <c r="BF16425" s="6"/>
      <c r="BG16425" s="10"/>
    </row>
    <row r="16426" spans="34:59" x14ac:dyDescent="0.25">
      <c r="AH16426" s="10"/>
      <c r="AI16426" s="6"/>
    </row>
    <row r="16427" spans="34:59" x14ac:dyDescent="0.25">
      <c r="AH16427" s="6"/>
      <c r="AI16427" s="6"/>
      <c r="AJ16427" s="6"/>
      <c r="AK16427" s="6"/>
      <c r="AL16427" s="6"/>
      <c r="AM16427" s="6"/>
      <c r="AN16427" s="6"/>
      <c r="AO16427" s="6"/>
      <c r="AP16427" s="6"/>
      <c r="AQ16427" s="6"/>
      <c r="AR16427" s="6"/>
      <c r="AS16427" s="6"/>
      <c r="AT16427" s="6"/>
      <c r="AU16427" s="6"/>
      <c r="AV16427" s="6"/>
      <c r="AW16427" s="6"/>
      <c r="AX16427" s="6"/>
      <c r="AY16427" s="6"/>
      <c r="AZ16427" s="6"/>
      <c r="BA16427" s="6"/>
      <c r="BB16427" s="6"/>
      <c r="BC16427" s="6"/>
      <c r="BD16427" s="6"/>
      <c r="BE16427" s="6"/>
      <c r="BF16427" s="6"/>
      <c r="BG16427" s="6"/>
    </row>
    <row r="16428" spans="34:59" x14ac:dyDescent="0.25">
      <c r="AH16428" s="10"/>
      <c r="AI16428" s="6"/>
      <c r="AJ16428" s="10"/>
      <c r="AK16428" s="10"/>
      <c r="AL16428" s="10"/>
      <c r="AM16428" s="10"/>
      <c r="AN16428" s="10"/>
      <c r="AO16428" s="10"/>
      <c r="AP16428" s="10"/>
      <c r="AQ16428" s="10"/>
      <c r="AR16428" s="10"/>
      <c r="AS16428" s="10"/>
      <c r="AT16428" s="10"/>
      <c r="AU16428" s="10"/>
      <c r="AV16428" s="10"/>
      <c r="AW16428" s="10"/>
      <c r="AX16428" s="10"/>
      <c r="AY16428" s="10"/>
      <c r="AZ16428" s="10"/>
      <c r="BA16428" s="10"/>
      <c r="BB16428" s="10"/>
      <c r="BC16428" s="10"/>
      <c r="BD16428" s="10"/>
      <c r="BE16428" s="10"/>
      <c r="BF16428" s="10"/>
      <c r="BG16428" s="6"/>
    </row>
    <row r="16429" spans="34:59" x14ac:dyDescent="0.25">
      <c r="AH16429" s="6"/>
      <c r="AI16429" s="6"/>
      <c r="AJ16429" s="6"/>
      <c r="AK16429" s="6"/>
      <c r="AL16429" s="6"/>
      <c r="AM16429" s="6"/>
      <c r="AN16429" s="6"/>
      <c r="AO16429" s="6"/>
      <c r="AP16429" s="6"/>
      <c r="AQ16429" s="6"/>
      <c r="AR16429" s="6"/>
      <c r="AS16429" s="6"/>
      <c r="AT16429" s="6"/>
      <c r="AU16429" s="6"/>
      <c r="AV16429" s="6"/>
      <c r="AW16429" s="6"/>
      <c r="AX16429" s="6"/>
      <c r="AY16429" s="6"/>
      <c r="AZ16429" s="6"/>
      <c r="BA16429" s="6"/>
      <c r="BB16429" s="6"/>
      <c r="BC16429" s="6"/>
      <c r="BD16429" s="6"/>
      <c r="BE16429" s="6"/>
      <c r="BF16429" s="6"/>
      <c r="BG16429" s="10"/>
    </row>
    <row r="16430" spans="34:59" x14ac:dyDescent="0.25">
      <c r="AH16430" s="10"/>
      <c r="AI16430" s="6"/>
    </row>
    <row r="16431" spans="34:59" x14ac:dyDescent="0.25">
      <c r="AH16431" s="6"/>
      <c r="AI16431" s="6"/>
      <c r="AJ16431" s="6"/>
      <c r="AK16431" s="6"/>
      <c r="AL16431" s="6"/>
      <c r="AM16431" s="6"/>
      <c r="AN16431" s="6"/>
      <c r="AO16431" s="6"/>
      <c r="AP16431" s="6"/>
      <c r="AQ16431" s="6"/>
      <c r="AR16431" s="6"/>
      <c r="AS16431" s="6"/>
      <c r="AT16431" s="6"/>
      <c r="AU16431" s="6"/>
      <c r="AV16431" s="6"/>
      <c r="AW16431" s="6"/>
      <c r="AX16431" s="6"/>
      <c r="AY16431" s="6"/>
      <c r="AZ16431" s="6"/>
      <c r="BA16431" s="6"/>
      <c r="BB16431" s="6"/>
      <c r="BC16431" s="6"/>
      <c r="BD16431" s="6"/>
      <c r="BE16431" s="6"/>
      <c r="BF16431" s="6"/>
      <c r="BG16431" s="6"/>
    </row>
    <row r="16432" spans="34:59" x14ac:dyDescent="0.25">
      <c r="AH16432" s="10"/>
      <c r="AI16432" s="6"/>
      <c r="AJ16432" s="10"/>
      <c r="AK16432" s="10"/>
      <c r="AL16432" s="10"/>
      <c r="AM16432" s="10"/>
      <c r="AN16432" s="10"/>
      <c r="AO16432" s="10"/>
      <c r="AP16432" s="10"/>
      <c r="AQ16432" s="10"/>
      <c r="AR16432" s="10"/>
      <c r="AS16432" s="10"/>
      <c r="AT16432" s="10"/>
      <c r="AU16432" s="10"/>
      <c r="AV16432" s="10"/>
      <c r="AW16432" s="10"/>
      <c r="AX16432" s="10"/>
      <c r="AY16432" s="10"/>
      <c r="AZ16432" s="10"/>
      <c r="BA16432" s="10"/>
      <c r="BB16432" s="10"/>
      <c r="BC16432" s="10"/>
      <c r="BD16432" s="10"/>
      <c r="BE16432" s="10"/>
      <c r="BF16432" s="10"/>
      <c r="BG16432" s="6"/>
    </row>
    <row r="16433" spans="34:59" x14ac:dyDescent="0.25">
      <c r="AH16433" s="6"/>
      <c r="AI16433" s="6"/>
      <c r="AJ16433" s="6"/>
      <c r="AK16433" s="6"/>
      <c r="AL16433" s="6"/>
      <c r="AM16433" s="6"/>
      <c r="AN16433" s="6"/>
      <c r="AO16433" s="6"/>
      <c r="AP16433" s="6"/>
      <c r="AQ16433" s="6"/>
      <c r="AR16433" s="6"/>
      <c r="AS16433" s="6"/>
      <c r="AT16433" s="6"/>
      <c r="AU16433" s="6"/>
      <c r="AV16433" s="6"/>
      <c r="AW16433" s="6"/>
      <c r="AX16433" s="6"/>
      <c r="AY16433" s="6"/>
      <c r="AZ16433" s="6"/>
      <c r="BA16433" s="6"/>
      <c r="BB16433" s="6"/>
      <c r="BC16433" s="6"/>
      <c r="BD16433" s="6"/>
      <c r="BE16433" s="6"/>
      <c r="BF16433" s="6"/>
      <c r="BG16433" s="10"/>
    </row>
    <row r="16434" spans="34:59" x14ac:dyDescent="0.25">
      <c r="AH16434" s="10"/>
      <c r="AI16434" s="6"/>
    </row>
    <row r="16435" spans="34:59" x14ac:dyDescent="0.25">
      <c r="AH16435" s="6"/>
      <c r="AI16435" s="6"/>
      <c r="AJ16435" s="6"/>
      <c r="AK16435" s="6"/>
      <c r="AL16435" s="6"/>
      <c r="AM16435" s="6"/>
      <c r="AN16435" s="6"/>
      <c r="AO16435" s="6"/>
      <c r="AP16435" s="6"/>
      <c r="AQ16435" s="6"/>
      <c r="AR16435" s="6"/>
      <c r="AS16435" s="6"/>
      <c r="AT16435" s="6"/>
      <c r="AU16435" s="6"/>
      <c r="AV16435" s="6"/>
      <c r="AW16435" s="6"/>
      <c r="AX16435" s="6"/>
      <c r="AY16435" s="6"/>
      <c r="AZ16435" s="6"/>
      <c r="BA16435" s="6"/>
      <c r="BB16435" s="6"/>
      <c r="BC16435" s="6"/>
      <c r="BD16435" s="6"/>
      <c r="BE16435" s="6"/>
      <c r="BF16435" s="6"/>
      <c r="BG16435" s="6"/>
    </row>
    <row r="16436" spans="34:59" x14ac:dyDescent="0.25">
      <c r="AH16436" s="10"/>
      <c r="AI16436" s="6"/>
      <c r="AJ16436" s="10"/>
      <c r="AK16436" s="10"/>
      <c r="AL16436" s="10"/>
      <c r="AM16436" s="10"/>
      <c r="AN16436" s="10"/>
      <c r="AO16436" s="10"/>
      <c r="AP16436" s="10"/>
      <c r="AQ16436" s="10"/>
      <c r="AR16436" s="10"/>
      <c r="AS16436" s="10"/>
      <c r="AT16436" s="10"/>
      <c r="AU16436" s="10"/>
      <c r="AV16436" s="10"/>
      <c r="AW16436" s="10"/>
      <c r="AX16436" s="10"/>
      <c r="AY16436" s="10"/>
      <c r="AZ16436" s="10"/>
      <c r="BA16436" s="10"/>
      <c r="BB16436" s="10"/>
      <c r="BC16436" s="10"/>
      <c r="BD16436" s="10"/>
      <c r="BE16436" s="10"/>
      <c r="BF16436" s="10"/>
      <c r="BG16436" s="6"/>
    </row>
    <row r="16438" spans="34:59" x14ac:dyDescent="0.25">
      <c r="AH16438" s="10"/>
      <c r="AI16438" s="6"/>
    </row>
    <row r="16439" spans="34:59" x14ac:dyDescent="0.25">
      <c r="AH16439" s="6"/>
      <c r="AI16439" s="6"/>
      <c r="AJ16439" s="6"/>
      <c r="AK16439" s="6"/>
      <c r="AL16439" s="6"/>
      <c r="AM16439" s="6"/>
      <c r="AN16439" s="6"/>
      <c r="AO16439" s="6"/>
      <c r="AP16439" s="6"/>
      <c r="AQ16439" s="6"/>
      <c r="AR16439" s="6"/>
      <c r="AS16439" s="6"/>
      <c r="AT16439" s="6"/>
      <c r="AU16439" s="6"/>
      <c r="AV16439" s="6"/>
      <c r="AW16439" s="6"/>
      <c r="AX16439" s="6"/>
      <c r="AY16439" s="6"/>
      <c r="AZ16439" s="6"/>
      <c r="BA16439" s="6"/>
      <c r="BB16439" s="6"/>
      <c r="BC16439" s="6"/>
      <c r="BD16439" s="6"/>
      <c r="BE16439" s="6"/>
      <c r="BF16439" s="6"/>
      <c r="BG16439" s="6"/>
    </row>
    <row r="16440" spans="34:59" x14ac:dyDescent="0.25">
      <c r="AH16440" s="10"/>
      <c r="AI16440" s="6"/>
      <c r="AJ16440" s="10"/>
      <c r="AK16440" s="10"/>
      <c r="AL16440" s="10"/>
      <c r="AM16440" s="10"/>
      <c r="AN16440" s="10"/>
      <c r="AO16440" s="10"/>
      <c r="AP16440" s="10"/>
      <c r="AQ16440" s="10"/>
      <c r="AR16440" s="10"/>
      <c r="AS16440" s="10"/>
      <c r="AT16440" s="10"/>
      <c r="AU16440" s="10"/>
      <c r="AV16440" s="10"/>
      <c r="AW16440" s="10"/>
      <c r="AX16440" s="10"/>
      <c r="AY16440" s="10"/>
      <c r="AZ16440" s="10"/>
      <c r="BA16440" s="10"/>
      <c r="BB16440" s="10"/>
      <c r="BC16440" s="10"/>
      <c r="BD16440" s="10"/>
      <c r="BE16440" s="10"/>
      <c r="BF16440" s="10"/>
      <c r="BG16440" s="6"/>
    </row>
    <row r="16441" spans="34:59" x14ac:dyDescent="0.25">
      <c r="AH16441" s="6"/>
      <c r="AI16441" s="6"/>
      <c r="AJ16441" s="6"/>
      <c r="AK16441" s="6"/>
      <c r="AL16441" s="6"/>
      <c r="AM16441" s="6"/>
      <c r="AN16441" s="6"/>
      <c r="AO16441" s="6"/>
      <c r="AP16441" s="6"/>
      <c r="AQ16441" s="6"/>
      <c r="AR16441" s="6"/>
      <c r="AS16441" s="6"/>
      <c r="AT16441" s="6"/>
      <c r="AU16441" s="6"/>
      <c r="AV16441" s="6"/>
      <c r="AW16441" s="6"/>
      <c r="AX16441" s="6"/>
      <c r="AY16441" s="6"/>
      <c r="AZ16441" s="6"/>
      <c r="BA16441" s="6"/>
      <c r="BB16441" s="6"/>
      <c r="BC16441" s="6"/>
      <c r="BD16441" s="6"/>
      <c r="BE16441" s="6"/>
      <c r="BF16441" s="6"/>
      <c r="BG16441" s="10"/>
    </row>
    <row r="16442" spans="34:59" x14ac:dyDescent="0.25">
      <c r="AH16442" s="10"/>
      <c r="AI16442" s="6"/>
    </row>
    <row r="16443" spans="34:59" x14ac:dyDescent="0.25">
      <c r="AH16443" s="6"/>
      <c r="AI16443" s="6"/>
      <c r="AJ16443" s="6"/>
      <c r="AK16443" s="6"/>
      <c r="AL16443" s="6"/>
      <c r="AM16443" s="6"/>
      <c r="AN16443" s="6"/>
      <c r="AO16443" s="6"/>
      <c r="AP16443" s="6"/>
      <c r="AQ16443" s="6"/>
      <c r="AR16443" s="6"/>
      <c r="AS16443" s="6"/>
      <c r="AT16443" s="6"/>
      <c r="AU16443" s="6"/>
      <c r="AV16443" s="6"/>
      <c r="AW16443" s="6"/>
      <c r="AX16443" s="6"/>
      <c r="AY16443" s="6"/>
      <c r="AZ16443" s="6"/>
      <c r="BA16443" s="6"/>
      <c r="BB16443" s="6"/>
      <c r="BC16443" s="6"/>
      <c r="BD16443" s="6"/>
      <c r="BE16443" s="6"/>
      <c r="BF16443" s="6"/>
      <c r="BG16443" s="6"/>
    </row>
    <row r="16444" spans="34:59" x14ac:dyDescent="0.25">
      <c r="AH16444" s="10"/>
      <c r="AI16444" s="6"/>
      <c r="AJ16444" s="10"/>
      <c r="AK16444" s="10"/>
      <c r="AL16444" s="10"/>
      <c r="AM16444" s="10"/>
      <c r="AN16444" s="10"/>
      <c r="AO16444" s="10"/>
      <c r="AP16444" s="10"/>
      <c r="AQ16444" s="10"/>
      <c r="AR16444" s="10"/>
      <c r="AS16444" s="10"/>
      <c r="AT16444" s="10"/>
      <c r="AU16444" s="10"/>
      <c r="AV16444" s="10"/>
      <c r="AW16444" s="10"/>
      <c r="AX16444" s="10"/>
      <c r="AY16444" s="10"/>
      <c r="AZ16444" s="10"/>
      <c r="BA16444" s="10"/>
      <c r="BB16444" s="10"/>
      <c r="BC16444" s="10"/>
      <c r="BD16444" s="10"/>
      <c r="BE16444" s="10"/>
      <c r="BF16444" s="10"/>
      <c r="BG16444" s="6"/>
    </row>
    <row r="16445" spans="34:59" x14ac:dyDescent="0.25">
      <c r="AH16445" s="6"/>
      <c r="AI16445" s="6"/>
      <c r="AJ16445" s="6"/>
      <c r="AK16445" s="6"/>
      <c r="AL16445" s="6"/>
      <c r="AM16445" s="6"/>
      <c r="AN16445" s="6"/>
      <c r="AO16445" s="6"/>
      <c r="AP16445" s="6"/>
      <c r="AQ16445" s="6"/>
      <c r="AR16445" s="6"/>
      <c r="AS16445" s="6"/>
      <c r="AT16445" s="6"/>
      <c r="AU16445" s="6"/>
      <c r="AV16445" s="6"/>
      <c r="AW16445" s="6"/>
      <c r="AX16445" s="6"/>
      <c r="AY16445" s="6"/>
      <c r="AZ16445" s="6"/>
      <c r="BA16445" s="6"/>
      <c r="BB16445" s="6"/>
      <c r="BC16445" s="6"/>
      <c r="BD16445" s="6"/>
      <c r="BE16445" s="6"/>
      <c r="BF16445" s="6"/>
      <c r="BG16445" s="10"/>
    </row>
    <row r="16446" spans="34:59" x14ac:dyDescent="0.25">
      <c r="AH16446" s="10"/>
      <c r="AI16446" s="6"/>
    </row>
    <row r="16447" spans="34:59" x14ac:dyDescent="0.25">
      <c r="AH16447" s="6"/>
      <c r="AI16447" s="6"/>
      <c r="AJ16447" s="6"/>
      <c r="AK16447" s="6"/>
      <c r="AL16447" s="6"/>
      <c r="AM16447" s="6"/>
      <c r="AN16447" s="6"/>
      <c r="AO16447" s="6"/>
      <c r="AP16447" s="6"/>
      <c r="AQ16447" s="6"/>
      <c r="AR16447" s="6"/>
      <c r="AS16447" s="6"/>
      <c r="AT16447" s="6"/>
      <c r="AU16447" s="6"/>
      <c r="AV16447" s="6"/>
      <c r="AW16447" s="6"/>
      <c r="AX16447" s="6"/>
      <c r="AY16447" s="6"/>
      <c r="AZ16447" s="6"/>
      <c r="BA16447" s="6"/>
      <c r="BB16447" s="6"/>
      <c r="BC16447" s="6"/>
      <c r="BD16447" s="6"/>
      <c r="BE16447" s="6"/>
      <c r="BF16447" s="6"/>
      <c r="BG16447" s="6"/>
    </row>
    <row r="16448" spans="34:59" x14ac:dyDescent="0.25">
      <c r="AH16448" s="10"/>
      <c r="AI16448" s="6"/>
      <c r="AJ16448" s="10"/>
      <c r="AK16448" s="10"/>
      <c r="AL16448" s="10"/>
      <c r="AM16448" s="10"/>
      <c r="AN16448" s="10"/>
      <c r="AO16448" s="10"/>
      <c r="AP16448" s="10"/>
      <c r="AQ16448" s="10"/>
      <c r="AR16448" s="10"/>
      <c r="AS16448" s="10"/>
      <c r="AT16448" s="10"/>
      <c r="AU16448" s="10"/>
      <c r="AV16448" s="10"/>
      <c r="AW16448" s="10"/>
      <c r="AX16448" s="10"/>
      <c r="AY16448" s="10"/>
      <c r="AZ16448" s="10"/>
      <c r="BA16448" s="10"/>
      <c r="BB16448" s="10"/>
      <c r="BC16448" s="10"/>
      <c r="BD16448" s="10"/>
      <c r="BE16448" s="10"/>
      <c r="BF16448" s="10"/>
      <c r="BG16448" s="6"/>
    </row>
    <row r="16449" spans="34:59" x14ac:dyDescent="0.25">
      <c r="AH16449" s="6"/>
      <c r="AI16449" s="6"/>
      <c r="AJ16449" s="6"/>
      <c r="AK16449" s="6"/>
      <c r="AL16449" s="6"/>
      <c r="AM16449" s="6"/>
      <c r="AN16449" s="6"/>
      <c r="AO16449" s="6"/>
      <c r="AP16449" s="6"/>
      <c r="AQ16449" s="6"/>
      <c r="AR16449" s="6"/>
      <c r="AS16449" s="6"/>
      <c r="AT16449" s="6"/>
      <c r="AU16449" s="6"/>
      <c r="AV16449" s="6"/>
      <c r="AW16449" s="6"/>
      <c r="AX16449" s="6"/>
      <c r="AY16449" s="6"/>
      <c r="AZ16449" s="6"/>
      <c r="BA16449" s="6"/>
      <c r="BB16449" s="6"/>
      <c r="BC16449" s="6"/>
      <c r="BD16449" s="6"/>
      <c r="BE16449" s="6"/>
      <c r="BF16449" s="6"/>
      <c r="BG16449" s="10"/>
    </row>
    <row r="16450" spans="34:59" x14ac:dyDescent="0.25">
      <c r="AH16450" s="10"/>
      <c r="AI16450" s="6"/>
    </row>
    <row r="16451" spans="34:59" x14ac:dyDescent="0.25">
      <c r="AH16451" s="6"/>
      <c r="AI16451" s="6"/>
      <c r="AJ16451" s="6"/>
      <c r="AK16451" s="6"/>
      <c r="AL16451" s="6"/>
      <c r="AM16451" s="6"/>
      <c r="AN16451" s="6"/>
      <c r="AO16451" s="6"/>
      <c r="AP16451" s="6"/>
      <c r="AQ16451" s="6"/>
      <c r="AR16451" s="6"/>
      <c r="AS16451" s="6"/>
      <c r="AT16451" s="6"/>
      <c r="AU16451" s="6"/>
      <c r="AV16451" s="6"/>
      <c r="AW16451" s="6"/>
      <c r="AX16451" s="6"/>
      <c r="AY16451" s="6"/>
      <c r="AZ16451" s="6"/>
      <c r="BA16451" s="6"/>
      <c r="BB16451" s="6"/>
      <c r="BC16451" s="6"/>
      <c r="BD16451" s="6"/>
      <c r="BE16451" s="6"/>
      <c r="BF16451" s="6"/>
      <c r="BG16451" s="6"/>
    </row>
    <row r="16452" spans="34:59" x14ac:dyDescent="0.25">
      <c r="AH16452" s="10"/>
      <c r="AI16452" s="6"/>
      <c r="AJ16452" s="10"/>
      <c r="AK16452" s="10"/>
      <c r="AL16452" s="10"/>
      <c r="AM16452" s="10"/>
      <c r="AN16452" s="10"/>
      <c r="AO16452" s="10"/>
      <c r="AP16452" s="10"/>
      <c r="AQ16452" s="10"/>
      <c r="AR16452" s="10"/>
      <c r="AS16452" s="10"/>
      <c r="AT16452" s="10"/>
      <c r="AU16452" s="10"/>
      <c r="AV16452" s="10"/>
      <c r="AW16452" s="10"/>
      <c r="AX16452" s="10"/>
      <c r="AY16452" s="10"/>
      <c r="AZ16452" s="10"/>
      <c r="BA16452" s="10"/>
      <c r="BB16452" s="10"/>
      <c r="BC16452" s="10"/>
      <c r="BD16452" s="10"/>
      <c r="BE16452" s="10"/>
      <c r="BF16452" s="10"/>
      <c r="BG16452" s="6"/>
    </row>
    <row r="16454" spans="34:59" x14ac:dyDescent="0.25">
      <c r="AH16454" s="10"/>
      <c r="AI16454" s="6"/>
    </row>
    <row r="16455" spans="34:59" x14ac:dyDescent="0.25">
      <c r="AH16455" s="6"/>
      <c r="AI16455" s="6"/>
      <c r="AJ16455" s="6"/>
      <c r="AK16455" s="6"/>
      <c r="AL16455" s="6"/>
      <c r="AM16455" s="6"/>
      <c r="AN16455" s="6"/>
      <c r="AO16455" s="6"/>
      <c r="AP16455" s="6"/>
      <c r="AQ16455" s="6"/>
      <c r="AR16455" s="6"/>
      <c r="AS16455" s="6"/>
      <c r="AT16455" s="6"/>
      <c r="AU16455" s="6"/>
      <c r="AV16455" s="6"/>
      <c r="AW16455" s="6"/>
      <c r="AX16455" s="6"/>
      <c r="AY16455" s="6"/>
      <c r="AZ16455" s="6"/>
      <c r="BA16455" s="6"/>
      <c r="BB16455" s="6"/>
      <c r="BC16455" s="6"/>
      <c r="BD16455" s="6"/>
      <c r="BE16455" s="6"/>
      <c r="BF16455" s="6"/>
      <c r="BG16455" s="6"/>
    </row>
    <row r="16456" spans="34:59" x14ac:dyDescent="0.25">
      <c r="AH16456" s="10"/>
      <c r="AI16456" s="6"/>
      <c r="AJ16456" s="10"/>
      <c r="AK16456" s="10"/>
      <c r="AL16456" s="10"/>
      <c r="AM16456" s="10"/>
      <c r="AN16456" s="10"/>
      <c r="AO16456" s="10"/>
      <c r="AP16456" s="10"/>
      <c r="AQ16456" s="10"/>
      <c r="AR16456" s="10"/>
      <c r="AS16456" s="10"/>
      <c r="AT16456" s="10"/>
      <c r="AU16456" s="10"/>
      <c r="AV16456" s="10"/>
      <c r="AW16456" s="10"/>
      <c r="AX16456" s="10"/>
      <c r="AY16456" s="10"/>
      <c r="AZ16456" s="10"/>
      <c r="BA16456" s="10"/>
      <c r="BB16456" s="10"/>
      <c r="BC16456" s="10"/>
      <c r="BD16456" s="10"/>
      <c r="BE16456" s="10"/>
      <c r="BF16456" s="10"/>
      <c r="BG16456" s="6"/>
    </row>
    <row r="16457" spans="34:59" x14ac:dyDescent="0.25">
      <c r="AH16457" s="6"/>
      <c r="AI16457" s="6"/>
      <c r="AJ16457" s="6"/>
      <c r="AK16457" s="6"/>
      <c r="AL16457" s="6"/>
      <c r="AM16457" s="6"/>
      <c r="AN16457" s="6"/>
      <c r="AO16457" s="6"/>
      <c r="AP16457" s="6"/>
      <c r="AQ16457" s="6"/>
      <c r="AR16457" s="6"/>
      <c r="AS16457" s="6"/>
      <c r="AT16457" s="6"/>
      <c r="AU16457" s="6"/>
      <c r="AV16457" s="6"/>
      <c r="AW16457" s="6"/>
      <c r="AX16457" s="6"/>
      <c r="AY16457" s="6"/>
      <c r="AZ16457" s="6"/>
      <c r="BA16457" s="6"/>
      <c r="BB16457" s="6"/>
      <c r="BC16457" s="6"/>
      <c r="BD16457" s="6"/>
      <c r="BE16457" s="6"/>
      <c r="BF16457" s="6"/>
      <c r="BG16457" s="10"/>
    </row>
    <row r="16458" spans="34:59" x14ac:dyDescent="0.25">
      <c r="AH16458" s="10"/>
      <c r="AI16458" s="6"/>
    </row>
    <row r="16459" spans="34:59" x14ac:dyDescent="0.25">
      <c r="AH16459" s="6"/>
      <c r="AI16459" s="6"/>
      <c r="AJ16459" s="6"/>
      <c r="AK16459" s="6"/>
      <c r="AL16459" s="6"/>
      <c r="AM16459" s="6"/>
      <c r="AN16459" s="6"/>
      <c r="AO16459" s="6"/>
      <c r="AP16459" s="6"/>
      <c r="AQ16459" s="6"/>
      <c r="AR16459" s="6"/>
      <c r="AS16459" s="6"/>
      <c r="AT16459" s="6"/>
      <c r="AU16459" s="6"/>
      <c r="AV16459" s="6"/>
      <c r="AW16459" s="6"/>
      <c r="AX16459" s="6"/>
      <c r="AY16459" s="6"/>
      <c r="AZ16459" s="6"/>
      <c r="BA16459" s="6"/>
      <c r="BB16459" s="6"/>
      <c r="BC16459" s="6"/>
      <c r="BD16459" s="6"/>
      <c r="BE16459" s="6"/>
      <c r="BF16459" s="6"/>
      <c r="BG16459" s="6"/>
    </row>
    <row r="16460" spans="34:59" x14ac:dyDescent="0.25">
      <c r="AH16460" s="10"/>
      <c r="AI16460" s="6"/>
      <c r="AJ16460" s="10"/>
      <c r="AK16460" s="10"/>
      <c r="AL16460" s="10"/>
      <c r="AM16460" s="10"/>
      <c r="AN16460" s="10"/>
      <c r="AO16460" s="10"/>
      <c r="AP16460" s="10"/>
      <c r="AQ16460" s="10"/>
      <c r="AR16460" s="10"/>
      <c r="AS16460" s="10"/>
      <c r="AT16460" s="10"/>
      <c r="AU16460" s="10"/>
      <c r="AV16460" s="10"/>
      <c r="AW16460" s="10"/>
      <c r="AX16460" s="10"/>
      <c r="AY16460" s="10"/>
      <c r="AZ16460" s="10"/>
      <c r="BA16460" s="10"/>
      <c r="BB16460" s="10"/>
      <c r="BC16460" s="10"/>
      <c r="BD16460" s="10"/>
      <c r="BE16460" s="10"/>
      <c r="BF16460" s="10"/>
      <c r="BG16460" s="6"/>
    </row>
    <row r="16461" spans="34:59" x14ac:dyDescent="0.25">
      <c r="AH16461" s="6"/>
      <c r="AI16461" s="6"/>
      <c r="AJ16461" s="6"/>
      <c r="AK16461" s="6"/>
      <c r="AL16461" s="6"/>
      <c r="AM16461" s="6"/>
      <c r="AN16461" s="6"/>
      <c r="AO16461" s="6"/>
      <c r="AP16461" s="6"/>
      <c r="AQ16461" s="6"/>
      <c r="AR16461" s="6"/>
      <c r="AS16461" s="6"/>
      <c r="AT16461" s="6"/>
      <c r="AU16461" s="6"/>
      <c r="AV16461" s="6"/>
      <c r="AW16461" s="6"/>
      <c r="AX16461" s="6"/>
      <c r="AY16461" s="6"/>
      <c r="AZ16461" s="6"/>
      <c r="BA16461" s="6"/>
      <c r="BB16461" s="6"/>
      <c r="BC16461" s="6"/>
      <c r="BD16461" s="6"/>
      <c r="BE16461" s="6"/>
      <c r="BF16461" s="6"/>
      <c r="BG16461" s="10"/>
    </row>
    <row r="16462" spans="34:59" x14ac:dyDescent="0.25">
      <c r="AH16462" s="10"/>
      <c r="AI16462" s="6"/>
    </row>
    <row r="16463" spans="34:59" x14ac:dyDescent="0.25">
      <c r="AH16463" s="6"/>
      <c r="AI16463" s="6"/>
      <c r="AJ16463" s="6"/>
      <c r="AK16463" s="6"/>
      <c r="AL16463" s="6"/>
      <c r="AM16463" s="6"/>
      <c r="AN16463" s="6"/>
      <c r="AO16463" s="6"/>
      <c r="AP16463" s="6"/>
      <c r="AQ16463" s="6"/>
      <c r="AR16463" s="6"/>
      <c r="AS16463" s="6"/>
      <c r="AT16463" s="6"/>
      <c r="AU16463" s="6"/>
      <c r="AV16463" s="6"/>
      <c r="AW16463" s="6"/>
      <c r="AX16463" s="6"/>
      <c r="AY16463" s="6"/>
      <c r="AZ16463" s="6"/>
      <c r="BA16463" s="6"/>
      <c r="BB16463" s="6"/>
      <c r="BC16463" s="6"/>
      <c r="BD16463" s="6"/>
      <c r="BE16463" s="6"/>
      <c r="BF16463" s="6"/>
      <c r="BG16463" s="6"/>
    </row>
    <row r="16464" spans="34:59" x14ac:dyDescent="0.25">
      <c r="AH16464" s="10"/>
      <c r="AI16464" s="6"/>
      <c r="AJ16464" s="10"/>
      <c r="AK16464" s="10"/>
      <c r="AL16464" s="10"/>
      <c r="AM16464" s="10"/>
      <c r="AN16464" s="10"/>
      <c r="AO16464" s="10"/>
      <c r="AP16464" s="10"/>
      <c r="AQ16464" s="10"/>
      <c r="AR16464" s="10"/>
      <c r="AS16464" s="10"/>
      <c r="AT16464" s="10"/>
      <c r="AU16464" s="10"/>
      <c r="AV16464" s="10"/>
      <c r="AW16464" s="10"/>
      <c r="AX16464" s="10"/>
      <c r="AY16464" s="10"/>
      <c r="AZ16464" s="10"/>
      <c r="BA16464" s="10"/>
      <c r="BB16464" s="10"/>
      <c r="BC16464" s="10"/>
      <c r="BD16464" s="10"/>
      <c r="BE16464" s="10"/>
      <c r="BF16464" s="10"/>
      <c r="BG16464" s="6"/>
    </row>
    <row r="16465" spans="34:59" x14ac:dyDescent="0.25">
      <c r="AH16465" s="6"/>
      <c r="AI16465" s="6"/>
      <c r="AJ16465" s="6"/>
      <c r="AK16465" s="6"/>
      <c r="AL16465" s="6"/>
      <c r="AM16465" s="6"/>
      <c r="AN16465" s="6"/>
      <c r="AO16465" s="6"/>
      <c r="AP16465" s="6"/>
      <c r="AQ16465" s="6"/>
      <c r="AR16465" s="6"/>
      <c r="AS16465" s="6"/>
      <c r="AT16465" s="6"/>
      <c r="AU16465" s="6"/>
      <c r="AV16465" s="6"/>
      <c r="AW16465" s="6"/>
      <c r="AX16465" s="6"/>
      <c r="AY16465" s="6"/>
      <c r="AZ16465" s="6"/>
      <c r="BA16465" s="6"/>
      <c r="BB16465" s="6"/>
      <c r="BC16465" s="6"/>
      <c r="BD16465" s="6"/>
      <c r="BE16465" s="6"/>
      <c r="BF16465" s="6"/>
      <c r="BG16465" s="10"/>
    </row>
    <row r="16466" spans="34:59" x14ac:dyDescent="0.25">
      <c r="AH16466" s="10"/>
      <c r="AI16466" s="6"/>
    </row>
    <row r="16467" spans="34:59" x14ac:dyDescent="0.25">
      <c r="AH16467" s="6"/>
      <c r="AI16467" s="6"/>
      <c r="AJ16467" s="6"/>
      <c r="AK16467" s="6"/>
      <c r="AL16467" s="6"/>
      <c r="AM16467" s="6"/>
      <c r="AN16467" s="6"/>
      <c r="AO16467" s="6"/>
      <c r="AP16467" s="6"/>
      <c r="AQ16467" s="6"/>
      <c r="AR16467" s="6"/>
      <c r="AS16467" s="6"/>
      <c r="AT16467" s="6"/>
      <c r="AU16467" s="6"/>
      <c r="AV16467" s="6"/>
      <c r="AW16467" s="6"/>
      <c r="AX16467" s="6"/>
      <c r="AY16467" s="6"/>
      <c r="AZ16467" s="6"/>
      <c r="BA16467" s="6"/>
      <c r="BB16467" s="6"/>
      <c r="BC16467" s="6"/>
      <c r="BD16467" s="6"/>
      <c r="BE16467" s="6"/>
      <c r="BF16467" s="6"/>
      <c r="BG16467" s="6"/>
    </row>
    <row r="16468" spans="34:59" x14ac:dyDescent="0.25">
      <c r="AH16468" s="10"/>
      <c r="AI16468" s="6"/>
      <c r="AJ16468" s="10"/>
      <c r="AK16468" s="10"/>
      <c r="AL16468" s="10"/>
      <c r="AM16468" s="10"/>
      <c r="AN16468" s="10"/>
      <c r="AO16468" s="10"/>
      <c r="AP16468" s="10"/>
      <c r="AQ16468" s="10"/>
      <c r="AR16468" s="10"/>
      <c r="AS16468" s="10"/>
      <c r="AT16468" s="10"/>
      <c r="AU16468" s="10"/>
      <c r="AV16468" s="10"/>
      <c r="AW16468" s="10"/>
      <c r="AX16468" s="10"/>
      <c r="AY16468" s="10"/>
      <c r="AZ16468" s="10"/>
      <c r="BA16468" s="10"/>
      <c r="BB16468" s="10"/>
      <c r="BC16468" s="10"/>
      <c r="BD16468" s="10"/>
      <c r="BE16468" s="10"/>
      <c r="BF16468" s="10"/>
      <c r="BG16468" s="6"/>
    </row>
    <row r="16470" spans="34:59" x14ac:dyDescent="0.25">
      <c r="AH16470" s="10"/>
      <c r="AI16470" s="6"/>
    </row>
    <row r="16471" spans="34:59" x14ac:dyDescent="0.25">
      <c r="AH16471" s="6"/>
      <c r="AI16471" s="6"/>
      <c r="AJ16471" s="6"/>
      <c r="AK16471" s="6"/>
      <c r="AL16471" s="6"/>
      <c r="AM16471" s="6"/>
      <c r="AN16471" s="6"/>
      <c r="AO16471" s="6"/>
      <c r="AP16471" s="6"/>
      <c r="AQ16471" s="6"/>
      <c r="AR16471" s="6"/>
      <c r="AS16471" s="6"/>
      <c r="AT16471" s="6"/>
      <c r="AU16471" s="6"/>
      <c r="AV16471" s="6"/>
      <c r="AW16471" s="6"/>
      <c r="AX16471" s="6"/>
      <c r="AY16471" s="6"/>
      <c r="AZ16471" s="6"/>
      <c r="BA16471" s="6"/>
      <c r="BB16471" s="6"/>
      <c r="BC16471" s="6"/>
      <c r="BD16471" s="6"/>
      <c r="BE16471" s="6"/>
      <c r="BF16471" s="6"/>
      <c r="BG16471" s="6"/>
    </row>
    <row r="16472" spans="34:59" x14ac:dyDescent="0.25">
      <c r="AH16472" s="10"/>
      <c r="AI16472" s="6"/>
      <c r="AJ16472" s="10"/>
      <c r="AK16472" s="10"/>
      <c r="AL16472" s="10"/>
      <c r="AM16472" s="10"/>
      <c r="AN16472" s="10"/>
      <c r="AO16472" s="10"/>
      <c r="AP16472" s="10"/>
      <c r="AQ16472" s="10"/>
      <c r="AR16472" s="10"/>
      <c r="AS16472" s="10"/>
      <c r="AT16472" s="10"/>
      <c r="AU16472" s="10"/>
      <c r="AV16472" s="10"/>
      <c r="AW16472" s="10"/>
      <c r="AX16472" s="10"/>
      <c r="AY16472" s="10"/>
      <c r="AZ16472" s="10"/>
      <c r="BA16472" s="10"/>
      <c r="BB16472" s="10"/>
      <c r="BC16472" s="10"/>
      <c r="BD16472" s="10"/>
      <c r="BE16472" s="10"/>
      <c r="BF16472" s="10"/>
      <c r="BG16472" s="6"/>
    </row>
    <row r="16473" spans="34:59" x14ac:dyDescent="0.25">
      <c r="AH16473" s="6"/>
      <c r="AI16473" s="6"/>
      <c r="AJ16473" s="6"/>
      <c r="AK16473" s="6"/>
      <c r="AL16473" s="6"/>
      <c r="AM16473" s="6"/>
      <c r="AN16473" s="6"/>
      <c r="AO16473" s="6"/>
      <c r="AP16473" s="6"/>
      <c r="AQ16473" s="6"/>
      <c r="AR16473" s="6"/>
      <c r="AS16473" s="6"/>
      <c r="AT16473" s="6"/>
      <c r="AU16473" s="6"/>
      <c r="AV16473" s="6"/>
      <c r="AW16473" s="6"/>
      <c r="AX16473" s="6"/>
      <c r="AY16473" s="6"/>
      <c r="AZ16473" s="6"/>
      <c r="BA16473" s="6"/>
      <c r="BB16473" s="6"/>
      <c r="BC16473" s="6"/>
      <c r="BD16473" s="6"/>
      <c r="BE16473" s="6"/>
      <c r="BF16473" s="6"/>
      <c r="BG16473" s="10"/>
    </row>
    <row r="16474" spans="34:59" x14ac:dyDescent="0.25">
      <c r="AH16474" s="10"/>
      <c r="AI16474" s="6"/>
    </row>
    <row r="16475" spans="34:59" x14ac:dyDescent="0.25">
      <c r="AH16475" s="6"/>
      <c r="AI16475" s="6"/>
      <c r="AJ16475" s="6"/>
      <c r="AK16475" s="6"/>
      <c r="AL16475" s="6"/>
      <c r="AM16475" s="6"/>
      <c r="AN16475" s="6"/>
      <c r="AO16475" s="6"/>
      <c r="AP16475" s="6"/>
      <c r="AQ16475" s="6"/>
      <c r="AR16475" s="6"/>
      <c r="AS16475" s="6"/>
      <c r="AT16475" s="6"/>
      <c r="AU16475" s="6"/>
      <c r="AV16475" s="6"/>
      <c r="AW16475" s="6"/>
      <c r="AX16475" s="6"/>
      <c r="AY16475" s="6"/>
      <c r="AZ16475" s="6"/>
      <c r="BA16475" s="6"/>
      <c r="BB16475" s="6"/>
      <c r="BC16475" s="6"/>
      <c r="BD16475" s="6"/>
      <c r="BE16475" s="6"/>
      <c r="BF16475" s="6"/>
      <c r="BG16475" s="6"/>
    </row>
    <row r="16476" spans="34:59" x14ac:dyDescent="0.25">
      <c r="AH16476" s="10"/>
      <c r="AI16476" s="6"/>
      <c r="AJ16476" s="10"/>
      <c r="AK16476" s="10"/>
      <c r="AL16476" s="10"/>
      <c r="AM16476" s="10"/>
      <c r="AN16476" s="10"/>
      <c r="AO16476" s="10"/>
      <c r="AP16476" s="10"/>
      <c r="AQ16476" s="10"/>
      <c r="AR16476" s="10"/>
      <c r="AS16476" s="10"/>
      <c r="AT16476" s="10"/>
      <c r="AU16476" s="10"/>
      <c r="AV16476" s="10"/>
      <c r="AW16476" s="10"/>
      <c r="AX16476" s="10"/>
      <c r="AY16476" s="10"/>
      <c r="AZ16476" s="10"/>
      <c r="BA16476" s="10"/>
      <c r="BB16476" s="10"/>
      <c r="BC16476" s="10"/>
      <c r="BD16476" s="10"/>
      <c r="BE16476" s="10"/>
      <c r="BF16476" s="10"/>
      <c r="BG16476" s="6"/>
    </row>
    <row r="16477" spans="34:59" x14ac:dyDescent="0.25">
      <c r="AH16477" s="6"/>
      <c r="AI16477" s="6"/>
      <c r="AJ16477" s="6"/>
      <c r="AK16477" s="6"/>
      <c r="AL16477" s="6"/>
      <c r="AM16477" s="6"/>
      <c r="AN16477" s="6"/>
      <c r="AO16477" s="6"/>
      <c r="AP16477" s="6"/>
      <c r="AQ16477" s="6"/>
      <c r="AR16477" s="6"/>
      <c r="AS16477" s="6"/>
      <c r="AT16477" s="6"/>
      <c r="AU16477" s="6"/>
      <c r="AV16477" s="6"/>
      <c r="AW16477" s="6"/>
      <c r="AX16477" s="6"/>
      <c r="AY16477" s="6"/>
      <c r="AZ16477" s="6"/>
      <c r="BA16477" s="6"/>
      <c r="BB16477" s="6"/>
      <c r="BC16477" s="6"/>
      <c r="BD16477" s="6"/>
      <c r="BE16477" s="6"/>
      <c r="BF16477" s="6"/>
      <c r="BG16477" s="10"/>
    </row>
    <row r="16478" spans="34:59" x14ac:dyDescent="0.25">
      <c r="AH16478" s="10"/>
      <c r="AI16478" s="6"/>
    </row>
    <row r="16479" spans="34:59" x14ac:dyDescent="0.25">
      <c r="AH16479" s="6"/>
      <c r="AI16479" s="6"/>
      <c r="AJ16479" s="6"/>
      <c r="AK16479" s="6"/>
      <c r="AL16479" s="6"/>
      <c r="AM16479" s="6"/>
      <c r="AN16479" s="6"/>
      <c r="AO16479" s="6"/>
      <c r="AP16479" s="6"/>
      <c r="AQ16479" s="6"/>
      <c r="AR16479" s="6"/>
      <c r="AS16479" s="6"/>
      <c r="AT16479" s="6"/>
      <c r="AU16479" s="6"/>
      <c r="AV16479" s="6"/>
      <c r="AW16479" s="6"/>
      <c r="AX16479" s="6"/>
      <c r="AY16479" s="6"/>
      <c r="AZ16479" s="6"/>
      <c r="BA16479" s="6"/>
      <c r="BB16479" s="6"/>
      <c r="BC16479" s="6"/>
      <c r="BD16479" s="6"/>
      <c r="BE16479" s="6"/>
      <c r="BF16479" s="6"/>
      <c r="BG16479" s="6"/>
    </row>
    <row r="16480" spans="34:59" x14ac:dyDescent="0.25">
      <c r="AH16480" s="10"/>
      <c r="AI16480" s="6"/>
      <c r="AJ16480" s="10"/>
      <c r="AK16480" s="10"/>
      <c r="AL16480" s="10"/>
      <c r="AM16480" s="10"/>
      <c r="AN16480" s="10"/>
      <c r="AO16480" s="10"/>
      <c r="AP16480" s="10"/>
      <c r="AQ16480" s="10"/>
      <c r="AR16480" s="10"/>
      <c r="AS16480" s="10"/>
      <c r="AT16480" s="10"/>
      <c r="AU16480" s="10"/>
      <c r="AV16480" s="10"/>
      <c r="AW16480" s="10"/>
      <c r="AX16480" s="10"/>
      <c r="AY16480" s="10"/>
      <c r="AZ16480" s="10"/>
      <c r="BA16480" s="10"/>
      <c r="BB16480" s="10"/>
      <c r="BC16480" s="10"/>
      <c r="BD16480" s="10"/>
      <c r="BE16480" s="10"/>
      <c r="BF16480" s="10"/>
      <c r="BG16480" s="6"/>
    </row>
    <row r="16481" spans="34:59" x14ac:dyDescent="0.25">
      <c r="AH16481" s="6"/>
      <c r="AI16481" s="6"/>
      <c r="AJ16481" s="6"/>
      <c r="AK16481" s="6"/>
      <c r="AL16481" s="6"/>
      <c r="AM16481" s="6"/>
      <c r="AN16481" s="6"/>
      <c r="AO16481" s="6"/>
      <c r="AP16481" s="6"/>
      <c r="AQ16481" s="6"/>
      <c r="AR16481" s="6"/>
      <c r="AS16481" s="6"/>
      <c r="AT16481" s="6"/>
      <c r="AU16481" s="6"/>
      <c r="AV16481" s="6"/>
      <c r="AW16481" s="6"/>
      <c r="AX16481" s="6"/>
      <c r="AY16481" s="6"/>
      <c r="AZ16481" s="6"/>
      <c r="BA16481" s="6"/>
      <c r="BB16481" s="6"/>
      <c r="BC16481" s="6"/>
      <c r="BD16481" s="6"/>
      <c r="BE16481" s="6"/>
      <c r="BF16481" s="6"/>
      <c r="BG16481" s="10"/>
    </row>
    <row r="16482" spans="34:59" x14ac:dyDescent="0.25">
      <c r="AH16482" s="10"/>
      <c r="AI16482" s="6"/>
    </row>
    <row r="16483" spans="34:59" x14ac:dyDescent="0.25">
      <c r="AH16483" s="6"/>
      <c r="AI16483" s="6"/>
      <c r="AJ16483" s="6"/>
      <c r="AK16483" s="6"/>
      <c r="AL16483" s="6"/>
      <c r="AM16483" s="6"/>
      <c r="AN16483" s="6"/>
      <c r="AO16483" s="6"/>
      <c r="AP16483" s="6"/>
      <c r="AQ16483" s="6"/>
      <c r="AR16483" s="6"/>
      <c r="AS16483" s="6"/>
      <c r="AT16483" s="6"/>
      <c r="AU16483" s="6"/>
      <c r="AV16483" s="6"/>
      <c r="AW16483" s="6"/>
      <c r="AX16483" s="6"/>
      <c r="AY16483" s="6"/>
      <c r="AZ16483" s="6"/>
      <c r="BA16483" s="6"/>
      <c r="BB16483" s="6"/>
      <c r="BC16483" s="6"/>
      <c r="BD16483" s="6"/>
      <c r="BE16483" s="6"/>
      <c r="BF16483" s="6"/>
      <c r="BG16483" s="6"/>
    </row>
    <row r="16484" spans="34:59" x14ac:dyDescent="0.25">
      <c r="AH16484" s="10"/>
      <c r="AI16484" s="6"/>
      <c r="AJ16484" s="10"/>
      <c r="AK16484" s="10"/>
      <c r="AL16484" s="10"/>
      <c r="AM16484" s="10"/>
      <c r="AN16484" s="10"/>
      <c r="AO16484" s="10"/>
      <c r="AP16484" s="10"/>
      <c r="AQ16484" s="10"/>
      <c r="AR16484" s="10"/>
      <c r="AS16484" s="10"/>
      <c r="AT16484" s="10"/>
      <c r="AU16484" s="10"/>
      <c r="AV16484" s="10"/>
      <c r="AW16484" s="10"/>
      <c r="AX16484" s="10"/>
      <c r="AY16484" s="10"/>
      <c r="AZ16484" s="10"/>
      <c r="BA16484" s="10"/>
      <c r="BB16484" s="10"/>
      <c r="BC16484" s="10"/>
      <c r="BD16484" s="10"/>
      <c r="BE16484" s="10"/>
      <c r="BF16484" s="10"/>
      <c r="BG16484" s="6"/>
    </row>
    <row r="16486" spans="34:59" x14ac:dyDescent="0.25">
      <c r="AH16486" s="10"/>
      <c r="AI16486" s="6"/>
    </row>
    <row r="16487" spans="34:59" x14ac:dyDescent="0.25">
      <c r="AH16487" s="6"/>
      <c r="AI16487" s="6"/>
      <c r="AJ16487" s="6"/>
      <c r="AK16487" s="6"/>
      <c r="AL16487" s="6"/>
      <c r="AM16487" s="6"/>
      <c r="AN16487" s="6"/>
      <c r="AO16487" s="6"/>
      <c r="AP16487" s="6"/>
      <c r="AQ16487" s="6"/>
      <c r="AR16487" s="6"/>
      <c r="AS16487" s="6"/>
      <c r="AT16487" s="6"/>
      <c r="AU16487" s="6"/>
      <c r="AV16487" s="6"/>
      <c r="AW16487" s="6"/>
      <c r="AX16487" s="6"/>
      <c r="AY16487" s="6"/>
      <c r="AZ16487" s="6"/>
      <c r="BA16487" s="6"/>
      <c r="BB16487" s="6"/>
      <c r="BC16487" s="6"/>
      <c r="BD16487" s="6"/>
      <c r="BE16487" s="6"/>
      <c r="BF16487" s="6"/>
      <c r="BG16487" s="6"/>
    </row>
    <row r="16488" spans="34:59" x14ac:dyDescent="0.25">
      <c r="AH16488" s="10"/>
      <c r="AI16488" s="6"/>
      <c r="AJ16488" s="10"/>
      <c r="AK16488" s="10"/>
      <c r="AL16488" s="10"/>
      <c r="AM16488" s="10"/>
      <c r="AN16488" s="10"/>
      <c r="AO16488" s="10"/>
      <c r="AP16488" s="10"/>
      <c r="AQ16488" s="10"/>
      <c r="AR16488" s="10"/>
      <c r="AS16488" s="10"/>
      <c r="AT16488" s="10"/>
      <c r="AU16488" s="10"/>
      <c r="AV16488" s="10"/>
      <c r="AW16488" s="10"/>
      <c r="AX16488" s="10"/>
      <c r="AY16488" s="10"/>
      <c r="AZ16488" s="10"/>
      <c r="BA16488" s="10"/>
      <c r="BB16488" s="10"/>
      <c r="BC16488" s="10"/>
      <c r="BD16488" s="10"/>
      <c r="BE16488" s="10"/>
      <c r="BF16488" s="10"/>
      <c r="BG16488" s="6"/>
    </row>
    <row r="16489" spans="34:59" x14ac:dyDescent="0.25">
      <c r="AH16489" s="6"/>
      <c r="AI16489" s="6"/>
      <c r="AJ16489" s="6"/>
      <c r="AK16489" s="6"/>
      <c r="AL16489" s="6"/>
      <c r="AM16489" s="6"/>
      <c r="AN16489" s="6"/>
      <c r="AO16489" s="6"/>
      <c r="AP16489" s="6"/>
      <c r="AQ16489" s="6"/>
      <c r="AR16489" s="6"/>
      <c r="AS16489" s="6"/>
      <c r="AT16489" s="6"/>
      <c r="AU16489" s="6"/>
      <c r="AV16489" s="6"/>
      <c r="AW16489" s="6"/>
      <c r="AX16489" s="6"/>
      <c r="AY16489" s="6"/>
      <c r="AZ16489" s="6"/>
      <c r="BA16489" s="6"/>
      <c r="BB16489" s="6"/>
      <c r="BC16489" s="6"/>
      <c r="BD16489" s="6"/>
      <c r="BE16489" s="6"/>
      <c r="BF16489" s="6"/>
      <c r="BG16489" s="10"/>
    </row>
    <row r="16490" spans="34:59" x14ac:dyDescent="0.25">
      <c r="AH16490" s="10"/>
      <c r="AI16490" s="6"/>
    </row>
    <row r="16491" spans="34:59" x14ac:dyDescent="0.25">
      <c r="AH16491" s="6"/>
      <c r="AI16491" s="6"/>
      <c r="AJ16491" s="6"/>
      <c r="AK16491" s="6"/>
      <c r="AL16491" s="6"/>
      <c r="AM16491" s="6"/>
      <c r="AN16491" s="6"/>
      <c r="AO16491" s="6"/>
      <c r="AP16491" s="6"/>
      <c r="AQ16491" s="6"/>
      <c r="AR16491" s="6"/>
      <c r="AS16491" s="6"/>
      <c r="AT16491" s="6"/>
      <c r="AU16491" s="6"/>
      <c r="AV16491" s="6"/>
      <c r="AW16491" s="6"/>
      <c r="AX16491" s="6"/>
      <c r="AY16491" s="6"/>
      <c r="AZ16491" s="6"/>
      <c r="BA16491" s="6"/>
      <c r="BB16491" s="6"/>
      <c r="BC16491" s="6"/>
      <c r="BD16491" s="6"/>
      <c r="BE16491" s="6"/>
      <c r="BF16491" s="6"/>
      <c r="BG16491" s="6"/>
    </row>
    <row r="16492" spans="34:59" x14ac:dyDescent="0.25">
      <c r="AH16492" s="10"/>
      <c r="AI16492" s="6"/>
      <c r="AJ16492" s="10"/>
      <c r="AK16492" s="10"/>
      <c r="AL16492" s="10"/>
      <c r="AM16492" s="10"/>
      <c r="AN16492" s="10"/>
      <c r="AO16492" s="10"/>
      <c r="AP16492" s="10"/>
      <c r="AQ16492" s="10"/>
      <c r="AR16492" s="10"/>
      <c r="AS16492" s="10"/>
      <c r="AT16492" s="10"/>
      <c r="AU16492" s="10"/>
      <c r="AV16492" s="10"/>
      <c r="AW16492" s="10"/>
      <c r="AX16492" s="10"/>
      <c r="AY16492" s="10"/>
      <c r="AZ16492" s="10"/>
      <c r="BA16492" s="10"/>
      <c r="BB16492" s="10"/>
      <c r="BC16492" s="10"/>
      <c r="BD16492" s="10"/>
      <c r="BE16492" s="10"/>
      <c r="BF16492" s="10"/>
      <c r="BG16492" s="6"/>
    </row>
    <row r="16493" spans="34:59" x14ac:dyDescent="0.25">
      <c r="AH16493" s="6"/>
      <c r="AI16493" s="6"/>
      <c r="AJ16493" s="6"/>
      <c r="AK16493" s="6"/>
      <c r="AL16493" s="6"/>
      <c r="AM16493" s="6"/>
      <c r="AN16493" s="6"/>
      <c r="AO16493" s="6"/>
      <c r="AP16493" s="6"/>
      <c r="AQ16493" s="6"/>
      <c r="AR16493" s="6"/>
      <c r="AS16493" s="6"/>
      <c r="AT16493" s="6"/>
      <c r="AU16493" s="6"/>
      <c r="AV16493" s="6"/>
      <c r="AW16493" s="6"/>
      <c r="AX16493" s="6"/>
      <c r="AY16493" s="6"/>
      <c r="AZ16493" s="6"/>
      <c r="BA16493" s="6"/>
      <c r="BB16493" s="6"/>
      <c r="BC16493" s="6"/>
      <c r="BD16493" s="6"/>
      <c r="BE16493" s="6"/>
      <c r="BF16493" s="6"/>
      <c r="BG16493" s="10"/>
    </row>
    <row r="16494" spans="34:59" x14ac:dyDescent="0.25">
      <c r="AH16494" s="10"/>
      <c r="AI16494" s="6"/>
    </row>
    <row r="16495" spans="34:59" x14ac:dyDescent="0.25">
      <c r="AH16495" s="6"/>
      <c r="AI16495" s="6"/>
      <c r="AJ16495" s="6"/>
      <c r="AK16495" s="6"/>
      <c r="AL16495" s="6"/>
      <c r="AM16495" s="6"/>
      <c r="AN16495" s="6"/>
      <c r="AO16495" s="6"/>
      <c r="AP16495" s="6"/>
      <c r="AQ16495" s="6"/>
      <c r="AR16495" s="6"/>
      <c r="AS16495" s="6"/>
      <c r="AT16495" s="6"/>
      <c r="AU16495" s="6"/>
      <c r="AV16495" s="6"/>
      <c r="AW16495" s="6"/>
      <c r="AX16495" s="6"/>
      <c r="AY16495" s="6"/>
      <c r="AZ16495" s="6"/>
      <c r="BA16495" s="6"/>
      <c r="BB16495" s="6"/>
      <c r="BC16495" s="6"/>
      <c r="BD16495" s="6"/>
      <c r="BE16495" s="6"/>
      <c r="BF16495" s="6"/>
      <c r="BG16495" s="6"/>
    </row>
    <row r="16496" spans="34:59" x14ac:dyDescent="0.25">
      <c r="AH16496" s="10"/>
      <c r="AI16496" s="6"/>
      <c r="AJ16496" s="10"/>
      <c r="AK16496" s="10"/>
      <c r="AL16496" s="10"/>
      <c r="AM16496" s="10"/>
      <c r="AN16496" s="10"/>
      <c r="AO16496" s="10"/>
      <c r="AP16496" s="10"/>
      <c r="AQ16496" s="10"/>
      <c r="AR16496" s="10"/>
      <c r="AS16496" s="10"/>
      <c r="AT16496" s="10"/>
      <c r="AU16496" s="10"/>
      <c r="AV16496" s="10"/>
      <c r="AW16496" s="10"/>
      <c r="AX16496" s="10"/>
      <c r="AY16496" s="10"/>
      <c r="AZ16496" s="10"/>
      <c r="BA16496" s="10"/>
      <c r="BB16496" s="10"/>
      <c r="BC16496" s="10"/>
      <c r="BD16496" s="10"/>
      <c r="BE16496" s="10"/>
      <c r="BF16496" s="10"/>
      <c r="BG16496" s="6"/>
    </row>
    <row r="16497" spans="34:59" x14ac:dyDescent="0.25">
      <c r="AH16497" s="6"/>
      <c r="AI16497" s="6"/>
      <c r="AJ16497" s="6"/>
      <c r="AK16497" s="6"/>
      <c r="AL16497" s="6"/>
      <c r="AM16497" s="6"/>
      <c r="AN16497" s="6"/>
      <c r="AO16497" s="6"/>
      <c r="AP16497" s="6"/>
      <c r="AQ16497" s="6"/>
      <c r="AR16497" s="6"/>
      <c r="AS16497" s="6"/>
      <c r="AT16497" s="6"/>
      <c r="AU16497" s="6"/>
      <c r="AV16497" s="6"/>
      <c r="AW16497" s="6"/>
      <c r="AX16497" s="6"/>
      <c r="AY16497" s="6"/>
      <c r="AZ16497" s="6"/>
      <c r="BA16497" s="6"/>
      <c r="BB16497" s="6"/>
      <c r="BC16497" s="6"/>
      <c r="BD16497" s="6"/>
      <c r="BE16497" s="6"/>
      <c r="BF16497" s="6"/>
      <c r="BG16497" s="10"/>
    </row>
    <row r="16498" spans="34:59" x14ac:dyDescent="0.25">
      <c r="AH16498" s="10"/>
      <c r="AI16498" s="6"/>
    </row>
    <row r="16499" spans="34:59" x14ac:dyDescent="0.25">
      <c r="AH16499" s="6"/>
      <c r="AI16499" s="6"/>
      <c r="AJ16499" s="6"/>
      <c r="AK16499" s="6"/>
      <c r="AL16499" s="6"/>
      <c r="AM16499" s="6"/>
      <c r="AN16499" s="6"/>
      <c r="AO16499" s="6"/>
      <c r="AP16499" s="6"/>
      <c r="AQ16499" s="6"/>
      <c r="AR16499" s="6"/>
      <c r="AS16499" s="6"/>
      <c r="AT16499" s="6"/>
      <c r="AU16499" s="6"/>
      <c r="AV16499" s="6"/>
      <c r="AW16499" s="6"/>
      <c r="AX16499" s="6"/>
      <c r="AY16499" s="6"/>
      <c r="AZ16499" s="6"/>
      <c r="BA16499" s="6"/>
      <c r="BB16499" s="6"/>
      <c r="BC16499" s="6"/>
      <c r="BD16499" s="6"/>
      <c r="BE16499" s="6"/>
      <c r="BF16499" s="6"/>
      <c r="BG16499" s="6"/>
    </row>
    <row r="16500" spans="34:59" x14ac:dyDescent="0.25">
      <c r="AH16500" s="10"/>
      <c r="AI16500" s="6"/>
      <c r="AJ16500" s="10"/>
      <c r="AK16500" s="10"/>
      <c r="AL16500" s="10"/>
      <c r="AM16500" s="10"/>
      <c r="AN16500" s="10"/>
      <c r="AO16500" s="10"/>
      <c r="AP16500" s="10"/>
      <c r="AQ16500" s="10"/>
      <c r="AR16500" s="10"/>
      <c r="AS16500" s="10"/>
      <c r="AT16500" s="10"/>
      <c r="AU16500" s="10"/>
      <c r="AV16500" s="10"/>
      <c r="AW16500" s="10"/>
      <c r="AX16500" s="10"/>
      <c r="AY16500" s="10"/>
      <c r="AZ16500" s="10"/>
      <c r="BA16500" s="10"/>
      <c r="BB16500" s="10"/>
      <c r="BC16500" s="10"/>
      <c r="BD16500" s="10"/>
      <c r="BE16500" s="10"/>
      <c r="BF16500" s="10"/>
      <c r="BG16500" s="6"/>
    </row>
    <row r="16502" spans="34:59" x14ac:dyDescent="0.25">
      <c r="AH16502" s="10"/>
      <c r="AI16502" s="6"/>
    </row>
    <row r="16503" spans="34:59" x14ac:dyDescent="0.25">
      <c r="AH16503" s="6"/>
      <c r="AI16503" s="6"/>
      <c r="AJ16503" s="6"/>
      <c r="AK16503" s="6"/>
      <c r="AL16503" s="6"/>
      <c r="AM16503" s="6"/>
      <c r="AN16503" s="6"/>
      <c r="AO16503" s="6"/>
      <c r="AP16503" s="6"/>
      <c r="AQ16503" s="6"/>
      <c r="AR16503" s="6"/>
      <c r="AS16503" s="6"/>
      <c r="AT16503" s="6"/>
      <c r="AU16503" s="6"/>
      <c r="AV16503" s="6"/>
      <c r="AW16503" s="6"/>
      <c r="AX16503" s="6"/>
      <c r="AY16503" s="6"/>
      <c r="AZ16503" s="6"/>
      <c r="BA16503" s="6"/>
      <c r="BB16503" s="6"/>
      <c r="BC16503" s="6"/>
      <c r="BD16503" s="6"/>
      <c r="BE16503" s="6"/>
      <c r="BF16503" s="6"/>
      <c r="BG16503" s="6"/>
    </row>
    <row r="16504" spans="34:59" x14ac:dyDescent="0.25">
      <c r="AH16504" s="10"/>
      <c r="AI16504" s="6"/>
      <c r="AJ16504" s="10"/>
      <c r="AK16504" s="10"/>
      <c r="AL16504" s="10"/>
      <c r="AM16504" s="10"/>
      <c r="AN16504" s="10"/>
      <c r="AO16504" s="10"/>
      <c r="AP16504" s="10"/>
      <c r="AQ16504" s="10"/>
      <c r="AR16504" s="10"/>
      <c r="AS16504" s="10"/>
      <c r="AT16504" s="10"/>
      <c r="AU16504" s="10"/>
      <c r="AV16504" s="10"/>
      <c r="AW16504" s="10"/>
      <c r="AX16504" s="10"/>
      <c r="AY16504" s="10"/>
      <c r="AZ16504" s="10"/>
      <c r="BA16504" s="10"/>
      <c r="BB16504" s="10"/>
      <c r="BC16504" s="10"/>
      <c r="BD16504" s="10"/>
      <c r="BE16504" s="10"/>
      <c r="BF16504" s="10"/>
      <c r="BG16504" s="6"/>
    </row>
    <row r="16505" spans="34:59" x14ac:dyDescent="0.25">
      <c r="AH16505" s="6"/>
      <c r="AI16505" s="6"/>
      <c r="AJ16505" s="6"/>
      <c r="AK16505" s="6"/>
      <c r="AL16505" s="6"/>
      <c r="AM16505" s="6"/>
      <c r="AN16505" s="6"/>
      <c r="AO16505" s="6"/>
      <c r="AP16505" s="6"/>
      <c r="AQ16505" s="6"/>
      <c r="AR16505" s="6"/>
      <c r="AS16505" s="6"/>
      <c r="AT16505" s="6"/>
      <c r="AU16505" s="6"/>
      <c r="AV16505" s="6"/>
      <c r="AW16505" s="6"/>
      <c r="AX16505" s="6"/>
      <c r="AY16505" s="6"/>
      <c r="AZ16505" s="6"/>
      <c r="BA16505" s="6"/>
      <c r="BB16505" s="6"/>
      <c r="BC16505" s="6"/>
      <c r="BD16505" s="6"/>
      <c r="BE16505" s="6"/>
      <c r="BF16505" s="6"/>
      <c r="BG16505" s="10"/>
    </row>
    <row r="16506" spans="34:59" x14ac:dyDescent="0.25">
      <c r="AH16506" s="10"/>
      <c r="AI16506" s="6"/>
    </row>
    <row r="16507" spans="34:59" x14ac:dyDescent="0.25">
      <c r="AH16507" s="6"/>
      <c r="AI16507" s="6"/>
      <c r="AJ16507" s="6"/>
      <c r="AK16507" s="6"/>
      <c r="AL16507" s="6"/>
      <c r="AM16507" s="6"/>
      <c r="AN16507" s="6"/>
      <c r="AO16507" s="6"/>
      <c r="AP16507" s="6"/>
      <c r="AQ16507" s="6"/>
      <c r="AR16507" s="6"/>
      <c r="AS16507" s="6"/>
      <c r="AT16507" s="6"/>
      <c r="AU16507" s="6"/>
      <c r="AV16507" s="6"/>
      <c r="AW16507" s="6"/>
      <c r="AX16507" s="6"/>
      <c r="AY16507" s="6"/>
      <c r="AZ16507" s="6"/>
      <c r="BA16507" s="6"/>
      <c r="BB16507" s="6"/>
      <c r="BC16507" s="6"/>
      <c r="BD16507" s="6"/>
      <c r="BE16507" s="6"/>
      <c r="BF16507" s="6"/>
      <c r="BG16507" s="6"/>
    </row>
    <row r="16508" spans="34:59" x14ac:dyDescent="0.25">
      <c r="AH16508" s="10"/>
      <c r="AI16508" s="6"/>
      <c r="AJ16508" s="10"/>
      <c r="AK16508" s="10"/>
      <c r="AL16508" s="10"/>
      <c r="AM16508" s="10"/>
      <c r="AN16508" s="10"/>
      <c r="AO16508" s="10"/>
      <c r="AP16508" s="10"/>
      <c r="AQ16508" s="10"/>
      <c r="AR16508" s="10"/>
      <c r="AS16508" s="10"/>
      <c r="AT16508" s="10"/>
      <c r="AU16508" s="10"/>
      <c r="AV16508" s="10"/>
      <c r="AW16508" s="10"/>
      <c r="AX16508" s="10"/>
      <c r="AY16508" s="10"/>
      <c r="AZ16508" s="10"/>
      <c r="BA16508" s="10"/>
      <c r="BB16508" s="10"/>
      <c r="BC16508" s="10"/>
      <c r="BD16508" s="10"/>
      <c r="BE16508" s="10"/>
      <c r="BF16508" s="10"/>
      <c r="BG16508" s="6"/>
    </row>
    <row r="16509" spans="34:59" x14ac:dyDescent="0.25">
      <c r="AH16509" s="6"/>
      <c r="AI16509" s="6"/>
      <c r="AJ16509" s="6"/>
      <c r="AK16509" s="6"/>
      <c r="AL16509" s="6"/>
      <c r="AM16509" s="6"/>
      <c r="AN16509" s="6"/>
      <c r="AO16509" s="6"/>
      <c r="AP16509" s="6"/>
      <c r="AQ16509" s="6"/>
      <c r="AR16509" s="6"/>
      <c r="AS16509" s="6"/>
      <c r="AT16509" s="6"/>
      <c r="AU16509" s="6"/>
      <c r="AV16509" s="6"/>
      <c r="AW16509" s="6"/>
      <c r="AX16509" s="6"/>
      <c r="AY16509" s="6"/>
      <c r="AZ16509" s="6"/>
      <c r="BA16509" s="6"/>
      <c r="BB16509" s="6"/>
      <c r="BC16509" s="6"/>
      <c r="BD16509" s="6"/>
      <c r="BE16509" s="6"/>
      <c r="BF16509" s="6"/>
      <c r="BG16509" s="10"/>
    </row>
    <row r="16510" spans="34:59" x14ac:dyDescent="0.25">
      <c r="AH16510" s="10"/>
      <c r="AI16510" s="6"/>
    </row>
    <row r="16511" spans="34:59" x14ac:dyDescent="0.25">
      <c r="AH16511" s="6"/>
      <c r="AI16511" s="6"/>
      <c r="AJ16511" s="6"/>
      <c r="AK16511" s="6"/>
      <c r="AL16511" s="6"/>
      <c r="AM16511" s="6"/>
      <c r="AN16511" s="6"/>
      <c r="AO16511" s="6"/>
      <c r="AP16511" s="6"/>
      <c r="AQ16511" s="6"/>
      <c r="AR16511" s="6"/>
      <c r="AS16511" s="6"/>
      <c r="AT16511" s="6"/>
      <c r="AU16511" s="6"/>
      <c r="AV16511" s="6"/>
      <c r="AW16511" s="6"/>
      <c r="AX16511" s="6"/>
      <c r="AY16511" s="6"/>
      <c r="AZ16511" s="6"/>
      <c r="BA16511" s="6"/>
      <c r="BB16511" s="6"/>
      <c r="BC16511" s="6"/>
      <c r="BD16511" s="6"/>
      <c r="BE16511" s="6"/>
      <c r="BF16511" s="6"/>
      <c r="BG16511" s="6"/>
    </row>
    <row r="16512" spans="34:59" x14ac:dyDescent="0.25">
      <c r="AH16512" s="10"/>
      <c r="AI16512" s="6"/>
      <c r="AJ16512" s="10"/>
      <c r="AK16512" s="10"/>
      <c r="AL16512" s="10"/>
      <c r="AM16512" s="10"/>
      <c r="AN16512" s="10"/>
      <c r="AO16512" s="10"/>
      <c r="AP16512" s="10"/>
      <c r="AQ16512" s="10"/>
      <c r="AR16512" s="10"/>
      <c r="AS16512" s="10"/>
      <c r="AT16512" s="10"/>
      <c r="AU16512" s="10"/>
      <c r="AV16512" s="10"/>
      <c r="AW16512" s="10"/>
      <c r="AX16512" s="10"/>
      <c r="AY16512" s="10"/>
      <c r="AZ16512" s="10"/>
      <c r="BA16512" s="10"/>
      <c r="BB16512" s="10"/>
      <c r="BC16512" s="10"/>
      <c r="BD16512" s="10"/>
      <c r="BE16512" s="10"/>
      <c r="BF16512" s="10"/>
      <c r="BG16512" s="6"/>
    </row>
    <row r="16513" spans="34:59" x14ac:dyDescent="0.25">
      <c r="AH16513" s="6"/>
      <c r="AI16513" s="6"/>
      <c r="AJ16513" s="6"/>
      <c r="AK16513" s="6"/>
      <c r="AL16513" s="6"/>
      <c r="AM16513" s="6"/>
      <c r="AN16513" s="6"/>
      <c r="AO16513" s="6"/>
      <c r="AP16513" s="6"/>
      <c r="AQ16513" s="6"/>
      <c r="AR16513" s="6"/>
      <c r="AS16513" s="6"/>
      <c r="AT16513" s="6"/>
      <c r="AU16513" s="6"/>
      <c r="AV16513" s="6"/>
      <c r="AW16513" s="6"/>
      <c r="AX16513" s="6"/>
      <c r="AY16513" s="6"/>
      <c r="AZ16513" s="6"/>
      <c r="BA16513" s="6"/>
      <c r="BB16513" s="6"/>
      <c r="BC16513" s="6"/>
      <c r="BD16513" s="6"/>
      <c r="BE16513" s="6"/>
      <c r="BF16513" s="6"/>
      <c r="BG16513" s="10"/>
    </row>
    <row r="16514" spans="34:59" x14ac:dyDescent="0.25">
      <c r="AH16514" s="10"/>
      <c r="AI16514" s="6"/>
    </row>
    <row r="16515" spans="34:59" x14ac:dyDescent="0.25">
      <c r="AH16515" s="6"/>
      <c r="AI16515" s="6"/>
      <c r="AJ16515" s="6"/>
      <c r="AK16515" s="6"/>
      <c r="AL16515" s="6"/>
      <c r="AM16515" s="6"/>
      <c r="AN16515" s="6"/>
      <c r="AO16515" s="6"/>
      <c r="AP16515" s="6"/>
      <c r="AQ16515" s="6"/>
      <c r="AR16515" s="6"/>
      <c r="AS16515" s="6"/>
      <c r="AT16515" s="6"/>
      <c r="AU16515" s="6"/>
      <c r="AV16515" s="6"/>
      <c r="AW16515" s="6"/>
      <c r="AX16515" s="6"/>
      <c r="AY16515" s="6"/>
      <c r="AZ16515" s="6"/>
      <c r="BA16515" s="6"/>
      <c r="BB16515" s="6"/>
      <c r="BC16515" s="6"/>
      <c r="BD16515" s="6"/>
      <c r="BE16515" s="6"/>
      <c r="BF16515" s="6"/>
      <c r="BG16515" s="6"/>
    </row>
    <row r="16516" spans="34:59" x14ac:dyDescent="0.25">
      <c r="AH16516" s="10"/>
      <c r="AI16516" s="6"/>
      <c r="AJ16516" s="10"/>
      <c r="AK16516" s="10"/>
      <c r="AL16516" s="10"/>
      <c r="AM16516" s="10"/>
      <c r="AN16516" s="10"/>
      <c r="AO16516" s="10"/>
      <c r="AP16516" s="10"/>
      <c r="AQ16516" s="10"/>
      <c r="AR16516" s="10"/>
      <c r="AS16516" s="10"/>
      <c r="AT16516" s="10"/>
      <c r="AU16516" s="10"/>
      <c r="AV16516" s="10"/>
      <c r="AW16516" s="10"/>
      <c r="AX16516" s="10"/>
      <c r="AY16516" s="10"/>
      <c r="AZ16516" s="10"/>
      <c r="BA16516" s="10"/>
      <c r="BB16516" s="10"/>
      <c r="BC16516" s="10"/>
      <c r="BD16516" s="10"/>
      <c r="BE16516" s="10"/>
      <c r="BF16516" s="10"/>
      <c r="BG16516" s="6"/>
    </row>
    <row r="16518" spans="34:59" x14ac:dyDescent="0.25">
      <c r="AH16518" s="10"/>
      <c r="AI16518" s="6"/>
    </row>
    <row r="16519" spans="34:59" x14ac:dyDescent="0.25">
      <c r="AH16519" s="6"/>
      <c r="AI16519" s="6"/>
      <c r="AJ16519" s="6"/>
      <c r="AK16519" s="6"/>
      <c r="AL16519" s="6"/>
      <c r="AM16519" s="6"/>
      <c r="AN16519" s="6"/>
      <c r="AO16519" s="6"/>
      <c r="AP16519" s="6"/>
      <c r="AQ16519" s="6"/>
      <c r="AR16519" s="6"/>
      <c r="AS16519" s="6"/>
      <c r="AT16519" s="6"/>
      <c r="AU16519" s="6"/>
      <c r="AV16519" s="6"/>
      <c r="AW16519" s="6"/>
      <c r="AX16519" s="6"/>
      <c r="AY16519" s="6"/>
      <c r="AZ16519" s="6"/>
      <c r="BA16519" s="6"/>
      <c r="BB16519" s="6"/>
      <c r="BC16519" s="6"/>
      <c r="BD16519" s="6"/>
      <c r="BE16519" s="6"/>
      <c r="BF16519" s="6"/>
      <c r="BG16519" s="6"/>
    </row>
    <row r="16520" spans="34:59" x14ac:dyDescent="0.25">
      <c r="AH16520" s="10"/>
      <c r="AI16520" s="6"/>
      <c r="AJ16520" s="10"/>
      <c r="AK16520" s="10"/>
      <c r="AL16520" s="10"/>
      <c r="AM16520" s="10"/>
      <c r="AN16520" s="10"/>
      <c r="AO16520" s="10"/>
      <c r="AP16520" s="10"/>
      <c r="AQ16520" s="10"/>
      <c r="AR16520" s="10"/>
      <c r="AS16520" s="10"/>
      <c r="AT16520" s="10"/>
      <c r="AU16520" s="10"/>
      <c r="AV16520" s="10"/>
      <c r="AW16520" s="10"/>
      <c r="AX16520" s="10"/>
      <c r="AY16520" s="10"/>
      <c r="AZ16520" s="10"/>
      <c r="BA16520" s="10"/>
      <c r="BB16520" s="10"/>
      <c r="BC16520" s="10"/>
      <c r="BD16520" s="10"/>
      <c r="BE16520" s="10"/>
      <c r="BF16520" s="10"/>
      <c r="BG16520" s="6"/>
    </row>
    <row r="16521" spans="34:59" x14ac:dyDescent="0.25">
      <c r="AH16521" s="6"/>
      <c r="AI16521" s="6"/>
      <c r="AJ16521" s="6"/>
      <c r="AK16521" s="6"/>
      <c r="AL16521" s="6"/>
      <c r="AM16521" s="6"/>
      <c r="AN16521" s="6"/>
      <c r="AO16521" s="6"/>
      <c r="AP16521" s="6"/>
      <c r="AQ16521" s="6"/>
      <c r="AR16521" s="6"/>
      <c r="AS16521" s="6"/>
      <c r="AT16521" s="6"/>
      <c r="AU16521" s="6"/>
      <c r="AV16521" s="6"/>
      <c r="AW16521" s="6"/>
      <c r="AX16521" s="6"/>
      <c r="AY16521" s="6"/>
      <c r="AZ16521" s="6"/>
      <c r="BA16521" s="6"/>
      <c r="BB16521" s="6"/>
      <c r="BC16521" s="6"/>
      <c r="BD16521" s="6"/>
      <c r="BE16521" s="6"/>
      <c r="BF16521" s="6"/>
      <c r="BG16521" s="10"/>
    </row>
    <row r="16522" spans="34:59" x14ac:dyDescent="0.25">
      <c r="AH16522" s="10"/>
      <c r="AI16522" s="6"/>
    </row>
    <row r="16523" spans="34:59" x14ac:dyDescent="0.25">
      <c r="AH16523" s="6"/>
      <c r="AI16523" s="6"/>
      <c r="AJ16523" s="6"/>
      <c r="AK16523" s="6"/>
      <c r="AL16523" s="6"/>
      <c r="AM16523" s="6"/>
      <c r="AN16523" s="6"/>
      <c r="AO16523" s="6"/>
      <c r="AP16523" s="6"/>
      <c r="AQ16523" s="6"/>
      <c r="AR16523" s="6"/>
      <c r="AS16523" s="6"/>
      <c r="AT16523" s="6"/>
      <c r="AU16523" s="6"/>
      <c r="AV16523" s="6"/>
      <c r="AW16523" s="6"/>
      <c r="AX16523" s="6"/>
      <c r="AY16523" s="6"/>
      <c r="AZ16523" s="6"/>
      <c r="BA16523" s="6"/>
      <c r="BB16523" s="6"/>
      <c r="BC16523" s="6"/>
      <c r="BD16523" s="6"/>
      <c r="BE16523" s="6"/>
      <c r="BF16523" s="6"/>
      <c r="BG16523" s="6"/>
    </row>
    <row r="16524" spans="34:59" x14ac:dyDescent="0.25">
      <c r="AH16524" s="10"/>
      <c r="AI16524" s="6"/>
      <c r="AJ16524" s="10"/>
      <c r="AK16524" s="10"/>
      <c r="AL16524" s="10"/>
      <c r="AM16524" s="10"/>
      <c r="AN16524" s="10"/>
      <c r="AO16524" s="10"/>
      <c r="AP16524" s="10"/>
      <c r="AQ16524" s="10"/>
      <c r="AR16524" s="10"/>
      <c r="AS16524" s="10"/>
      <c r="AT16524" s="10"/>
      <c r="AU16524" s="10"/>
      <c r="AV16524" s="10"/>
      <c r="AW16524" s="10"/>
      <c r="AX16524" s="10"/>
      <c r="AY16524" s="10"/>
      <c r="AZ16524" s="10"/>
      <c r="BA16524" s="10"/>
      <c r="BB16524" s="10"/>
      <c r="BC16524" s="10"/>
      <c r="BD16524" s="10"/>
      <c r="BE16524" s="10"/>
      <c r="BF16524" s="10"/>
      <c r="BG16524" s="6"/>
    </row>
    <row r="16525" spans="34:59" x14ac:dyDescent="0.25">
      <c r="AH16525" s="6"/>
      <c r="AI16525" s="6"/>
      <c r="AJ16525" s="6"/>
      <c r="AK16525" s="6"/>
      <c r="AL16525" s="6"/>
      <c r="AM16525" s="6"/>
      <c r="AN16525" s="6"/>
      <c r="AO16525" s="6"/>
      <c r="AP16525" s="6"/>
      <c r="AQ16525" s="6"/>
      <c r="AR16525" s="6"/>
      <c r="AS16525" s="6"/>
      <c r="AT16525" s="6"/>
      <c r="AU16525" s="6"/>
      <c r="AV16525" s="6"/>
      <c r="AW16525" s="6"/>
      <c r="AX16525" s="6"/>
      <c r="AY16525" s="6"/>
      <c r="AZ16525" s="6"/>
      <c r="BA16525" s="6"/>
      <c r="BB16525" s="6"/>
      <c r="BC16525" s="6"/>
      <c r="BD16525" s="6"/>
      <c r="BE16525" s="6"/>
      <c r="BF16525" s="6"/>
      <c r="BG16525" s="10"/>
    </row>
    <row r="16526" spans="34:59" x14ac:dyDescent="0.25">
      <c r="AH16526" s="10"/>
      <c r="AI16526" s="6"/>
    </row>
    <row r="16527" spans="34:59" x14ac:dyDescent="0.25">
      <c r="AH16527" s="6"/>
      <c r="AI16527" s="6"/>
      <c r="AJ16527" s="6"/>
      <c r="AK16527" s="6"/>
      <c r="AL16527" s="6"/>
      <c r="AM16527" s="6"/>
      <c r="AN16527" s="6"/>
      <c r="AO16527" s="6"/>
      <c r="AP16527" s="6"/>
      <c r="AQ16527" s="6"/>
      <c r="AR16527" s="6"/>
      <c r="AS16527" s="6"/>
      <c r="AT16527" s="6"/>
      <c r="AU16527" s="6"/>
      <c r="AV16527" s="6"/>
      <c r="AW16527" s="6"/>
      <c r="AX16527" s="6"/>
      <c r="AY16527" s="6"/>
      <c r="AZ16527" s="6"/>
      <c r="BA16527" s="6"/>
      <c r="BB16527" s="6"/>
      <c r="BC16527" s="6"/>
      <c r="BD16527" s="6"/>
      <c r="BE16527" s="6"/>
      <c r="BF16527" s="6"/>
      <c r="BG16527" s="6"/>
    </row>
    <row r="16528" spans="34:59" x14ac:dyDescent="0.25">
      <c r="AH16528" s="10"/>
      <c r="AI16528" s="6"/>
      <c r="AJ16528" s="10"/>
      <c r="AK16528" s="10"/>
      <c r="AL16528" s="10"/>
      <c r="AM16528" s="10"/>
      <c r="AN16528" s="10"/>
      <c r="AO16528" s="10"/>
      <c r="AP16528" s="10"/>
      <c r="AQ16528" s="10"/>
      <c r="AR16528" s="10"/>
      <c r="AS16528" s="10"/>
      <c r="AT16528" s="10"/>
      <c r="AU16528" s="10"/>
      <c r="AV16528" s="10"/>
      <c r="AW16528" s="10"/>
      <c r="AX16528" s="10"/>
      <c r="AY16528" s="10"/>
      <c r="AZ16528" s="10"/>
      <c r="BA16528" s="10"/>
      <c r="BB16528" s="10"/>
      <c r="BC16528" s="10"/>
      <c r="BD16528" s="10"/>
      <c r="BE16528" s="10"/>
      <c r="BF16528" s="10"/>
      <c r="BG16528" s="6"/>
    </row>
    <row r="16529" spans="34:59" x14ac:dyDescent="0.25">
      <c r="AH16529" s="6"/>
      <c r="AI16529" s="6"/>
      <c r="AJ16529" s="6"/>
      <c r="AK16529" s="6"/>
      <c r="AL16529" s="6"/>
      <c r="AM16529" s="6"/>
      <c r="AN16529" s="6"/>
      <c r="AO16529" s="6"/>
      <c r="AP16529" s="6"/>
      <c r="AQ16529" s="6"/>
      <c r="AR16529" s="6"/>
      <c r="AS16529" s="6"/>
      <c r="AT16529" s="6"/>
      <c r="AU16529" s="6"/>
      <c r="AV16529" s="6"/>
      <c r="AW16529" s="6"/>
      <c r="AX16529" s="6"/>
      <c r="AY16529" s="6"/>
      <c r="AZ16529" s="6"/>
      <c r="BA16529" s="6"/>
      <c r="BB16529" s="6"/>
      <c r="BC16529" s="6"/>
      <c r="BD16529" s="6"/>
      <c r="BE16529" s="6"/>
      <c r="BF16529" s="6"/>
      <c r="BG16529" s="10"/>
    </row>
    <row r="16530" spans="34:59" x14ac:dyDescent="0.25">
      <c r="AH16530" s="10"/>
      <c r="AI16530" s="6"/>
    </row>
    <row r="16531" spans="34:59" x14ac:dyDescent="0.25">
      <c r="AH16531" s="6"/>
      <c r="AI16531" s="6"/>
      <c r="AJ16531" s="6"/>
      <c r="AK16531" s="6"/>
      <c r="AL16531" s="6"/>
      <c r="AM16531" s="6"/>
      <c r="AN16531" s="6"/>
      <c r="AO16531" s="6"/>
      <c r="AP16531" s="6"/>
      <c r="AQ16531" s="6"/>
      <c r="AR16531" s="6"/>
      <c r="AS16531" s="6"/>
      <c r="AT16531" s="6"/>
      <c r="AU16531" s="6"/>
      <c r="AV16531" s="6"/>
      <c r="AW16531" s="6"/>
      <c r="AX16531" s="6"/>
      <c r="AY16531" s="6"/>
      <c r="AZ16531" s="6"/>
      <c r="BA16531" s="6"/>
      <c r="BB16531" s="6"/>
      <c r="BC16531" s="6"/>
      <c r="BD16531" s="6"/>
      <c r="BE16531" s="6"/>
      <c r="BF16531" s="6"/>
      <c r="BG16531" s="6"/>
    </row>
    <row r="16532" spans="34:59" x14ac:dyDescent="0.25">
      <c r="AH16532" s="10"/>
      <c r="AI16532" s="6"/>
      <c r="AJ16532" s="10"/>
      <c r="AK16532" s="10"/>
      <c r="AL16532" s="10"/>
      <c r="AM16532" s="10"/>
      <c r="AN16532" s="10"/>
      <c r="AO16532" s="10"/>
      <c r="AP16532" s="10"/>
      <c r="AQ16532" s="10"/>
      <c r="AR16532" s="10"/>
      <c r="AS16532" s="10"/>
      <c r="AT16532" s="10"/>
      <c r="AU16532" s="10"/>
      <c r="AV16532" s="10"/>
      <c r="AW16532" s="10"/>
      <c r="AX16532" s="10"/>
      <c r="AY16532" s="10"/>
      <c r="AZ16532" s="10"/>
      <c r="BA16532" s="10"/>
      <c r="BB16532" s="10"/>
      <c r="BC16532" s="10"/>
      <c r="BD16532" s="10"/>
      <c r="BE16532" s="10"/>
      <c r="BF16532" s="10"/>
      <c r="BG16532" s="6"/>
    </row>
    <row r="16534" spans="34:59" x14ac:dyDescent="0.25">
      <c r="AH16534" s="10"/>
      <c r="AI16534" s="6"/>
    </row>
    <row r="16535" spans="34:59" x14ac:dyDescent="0.25">
      <c r="AH16535" s="6"/>
      <c r="AI16535" s="6"/>
      <c r="AJ16535" s="6"/>
      <c r="AK16535" s="6"/>
      <c r="AL16535" s="6"/>
      <c r="AM16535" s="6"/>
      <c r="AN16535" s="6"/>
      <c r="AO16535" s="6"/>
      <c r="AP16535" s="6"/>
      <c r="AQ16535" s="6"/>
      <c r="AR16535" s="6"/>
      <c r="AS16535" s="6"/>
      <c r="AT16535" s="6"/>
      <c r="AU16535" s="6"/>
      <c r="AV16535" s="6"/>
      <c r="AW16535" s="6"/>
      <c r="AX16535" s="6"/>
      <c r="AY16535" s="6"/>
      <c r="AZ16535" s="6"/>
      <c r="BA16535" s="6"/>
      <c r="BB16535" s="6"/>
      <c r="BC16535" s="6"/>
      <c r="BD16535" s="6"/>
      <c r="BE16535" s="6"/>
      <c r="BF16535" s="6"/>
      <c r="BG16535" s="6"/>
    </row>
    <row r="16536" spans="34:59" x14ac:dyDescent="0.25">
      <c r="AH16536" s="10"/>
      <c r="AI16536" s="6"/>
      <c r="AJ16536" s="10"/>
      <c r="AK16536" s="10"/>
      <c r="AL16536" s="10"/>
      <c r="AM16536" s="10"/>
      <c r="AN16536" s="10"/>
      <c r="AO16536" s="10"/>
      <c r="AP16536" s="10"/>
      <c r="AQ16536" s="10"/>
      <c r="AR16536" s="10"/>
      <c r="AS16536" s="10"/>
      <c r="AT16536" s="10"/>
      <c r="AU16536" s="10"/>
      <c r="AV16536" s="10"/>
      <c r="AW16536" s="10"/>
      <c r="AX16536" s="10"/>
      <c r="AY16536" s="10"/>
      <c r="AZ16536" s="10"/>
      <c r="BA16536" s="10"/>
      <c r="BB16536" s="10"/>
      <c r="BC16536" s="10"/>
      <c r="BD16536" s="10"/>
      <c r="BE16536" s="10"/>
      <c r="BF16536" s="10"/>
      <c r="BG16536" s="6"/>
    </row>
    <row r="16537" spans="34:59" x14ac:dyDescent="0.25">
      <c r="AH16537" s="6"/>
      <c r="AI16537" s="6"/>
      <c r="AJ16537" s="6"/>
      <c r="AK16537" s="6"/>
      <c r="AL16537" s="6"/>
      <c r="AM16537" s="6"/>
      <c r="AN16537" s="6"/>
      <c r="AO16537" s="6"/>
      <c r="AP16537" s="6"/>
      <c r="AQ16537" s="6"/>
      <c r="AR16537" s="6"/>
      <c r="AS16537" s="6"/>
      <c r="AT16537" s="6"/>
      <c r="AU16537" s="6"/>
      <c r="AV16537" s="6"/>
      <c r="AW16537" s="6"/>
      <c r="AX16537" s="6"/>
      <c r="AY16537" s="6"/>
      <c r="AZ16537" s="6"/>
      <c r="BA16537" s="6"/>
      <c r="BB16537" s="6"/>
      <c r="BC16537" s="6"/>
      <c r="BD16537" s="6"/>
      <c r="BE16537" s="6"/>
      <c r="BF16537" s="6"/>
      <c r="BG16537" s="10"/>
    </row>
    <row r="16538" spans="34:59" x14ac:dyDescent="0.25">
      <c r="AH16538" s="10"/>
      <c r="AI16538" s="6"/>
    </row>
    <row r="16539" spans="34:59" x14ac:dyDescent="0.25">
      <c r="AH16539" s="6"/>
      <c r="AI16539" s="6"/>
      <c r="AJ16539" s="6"/>
      <c r="AK16539" s="6"/>
      <c r="AL16539" s="6"/>
      <c r="AM16539" s="6"/>
      <c r="AN16539" s="6"/>
      <c r="AO16539" s="6"/>
      <c r="AP16539" s="6"/>
      <c r="AQ16539" s="6"/>
      <c r="AR16539" s="6"/>
      <c r="AS16539" s="6"/>
      <c r="AT16539" s="6"/>
      <c r="AU16539" s="6"/>
      <c r="AV16539" s="6"/>
      <c r="AW16539" s="6"/>
      <c r="AX16539" s="6"/>
      <c r="AY16539" s="6"/>
      <c r="AZ16539" s="6"/>
      <c r="BA16539" s="6"/>
      <c r="BB16539" s="6"/>
      <c r="BC16539" s="6"/>
      <c r="BD16539" s="6"/>
      <c r="BE16539" s="6"/>
      <c r="BF16539" s="6"/>
      <c r="BG16539" s="6"/>
    </row>
    <row r="16540" spans="34:59" x14ac:dyDescent="0.25">
      <c r="AH16540" s="10"/>
      <c r="AI16540" s="6"/>
      <c r="AJ16540" s="10"/>
      <c r="AK16540" s="10"/>
      <c r="AL16540" s="10"/>
      <c r="AM16540" s="10"/>
      <c r="AN16540" s="10"/>
      <c r="AO16540" s="10"/>
      <c r="AP16540" s="10"/>
      <c r="AQ16540" s="10"/>
      <c r="AR16540" s="10"/>
      <c r="AS16540" s="10"/>
      <c r="AT16540" s="10"/>
      <c r="AU16540" s="10"/>
      <c r="AV16540" s="10"/>
      <c r="AW16540" s="10"/>
      <c r="AX16540" s="10"/>
      <c r="AY16540" s="10"/>
      <c r="AZ16540" s="10"/>
      <c r="BA16540" s="10"/>
      <c r="BB16540" s="10"/>
      <c r="BC16540" s="10"/>
      <c r="BD16540" s="10"/>
      <c r="BE16540" s="10"/>
      <c r="BF16540" s="10"/>
      <c r="BG16540" s="6"/>
    </row>
    <row r="16541" spans="34:59" x14ac:dyDescent="0.25">
      <c r="AH16541" s="6"/>
      <c r="AI16541" s="6"/>
      <c r="AJ16541" s="6"/>
      <c r="AK16541" s="6"/>
      <c r="AL16541" s="6"/>
      <c r="AM16541" s="6"/>
      <c r="AN16541" s="6"/>
      <c r="AO16541" s="6"/>
      <c r="AP16541" s="6"/>
      <c r="AQ16541" s="6"/>
      <c r="AR16541" s="6"/>
      <c r="AS16541" s="6"/>
      <c r="AT16541" s="6"/>
      <c r="AU16541" s="6"/>
      <c r="AV16541" s="6"/>
      <c r="AW16541" s="6"/>
      <c r="AX16541" s="6"/>
      <c r="AY16541" s="6"/>
      <c r="AZ16541" s="6"/>
      <c r="BA16541" s="6"/>
      <c r="BB16541" s="6"/>
      <c r="BC16541" s="6"/>
      <c r="BD16541" s="6"/>
      <c r="BE16541" s="6"/>
      <c r="BF16541" s="6"/>
      <c r="BG16541" s="10"/>
    </row>
    <row r="16542" spans="34:59" x14ac:dyDescent="0.25">
      <c r="AH16542" s="10"/>
      <c r="AI16542" s="6"/>
    </row>
    <row r="16543" spans="34:59" x14ac:dyDescent="0.25">
      <c r="AH16543" s="6"/>
      <c r="AI16543" s="6"/>
      <c r="AJ16543" s="6"/>
      <c r="AK16543" s="6"/>
      <c r="AL16543" s="6"/>
      <c r="AM16543" s="6"/>
      <c r="AN16543" s="6"/>
      <c r="AO16543" s="6"/>
      <c r="AP16543" s="6"/>
      <c r="AQ16543" s="6"/>
      <c r="AR16543" s="6"/>
      <c r="AS16543" s="6"/>
      <c r="AT16543" s="6"/>
      <c r="AU16543" s="6"/>
      <c r="AV16543" s="6"/>
      <c r="AW16543" s="6"/>
      <c r="AX16543" s="6"/>
      <c r="AY16543" s="6"/>
      <c r="AZ16543" s="6"/>
      <c r="BA16543" s="6"/>
      <c r="BB16543" s="6"/>
      <c r="BC16543" s="6"/>
      <c r="BD16543" s="6"/>
      <c r="BE16543" s="6"/>
      <c r="BF16543" s="6"/>
      <c r="BG16543" s="6"/>
    </row>
    <row r="16544" spans="34:59" x14ac:dyDescent="0.25">
      <c r="AH16544" s="10"/>
      <c r="AI16544" s="6"/>
      <c r="AJ16544" s="10"/>
      <c r="AK16544" s="10"/>
      <c r="AL16544" s="10"/>
      <c r="AM16544" s="10"/>
      <c r="AN16544" s="10"/>
      <c r="AO16544" s="10"/>
      <c r="AP16544" s="10"/>
      <c r="AQ16544" s="10"/>
      <c r="AR16544" s="10"/>
      <c r="AS16544" s="10"/>
      <c r="AT16544" s="10"/>
      <c r="AU16544" s="10"/>
      <c r="AV16544" s="10"/>
      <c r="AW16544" s="10"/>
      <c r="AX16544" s="10"/>
      <c r="AY16544" s="10"/>
      <c r="AZ16544" s="10"/>
      <c r="BA16544" s="10"/>
      <c r="BB16544" s="10"/>
      <c r="BC16544" s="10"/>
      <c r="BD16544" s="10"/>
      <c r="BE16544" s="10"/>
      <c r="BF16544" s="10"/>
      <c r="BG16544" s="6"/>
    </row>
    <row r="16545" spans="34:59" x14ac:dyDescent="0.25">
      <c r="AH16545" s="6"/>
      <c r="AI16545" s="6"/>
      <c r="AJ16545" s="6"/>
      <c r="AK16545" s="6"/>
      <c r="AL16545" s="6"/>
      <c r="AM16545" s="6"/>
      <c r="AN16545" s="6"/>
      <c r="AO16545" s="6"/>
      <c r="AP16545" s="6"/>
      <c r="AQ16545" s="6"/>
      <c r="AR16545" s="6"/>
      <c r="AS16545" s="6"/>
      <c r="AT16545" s="6"/>
      <c r="AU16545" s="6"/>
      <c r="AV16545" s="6"/>
      <c r="AW16545" s="6"/>
      <c r="AX16545" s="6"/>
      <c r="AY16545" s="6"/>
      <c r="AZ16545" s="6"/>
      <c r="BA16545" s="6"/>
      <c r="BB16545" s="6"/>
      <c r="BC16545" s="6"/>
      <c r="BD16545" s="6"/>
      <c r="BE16545" s="6"/>
      <c r="BF16545" s="6"/>
      <c r="BG16545" s="10"/>
    </row>
    <row r="16546" spans="34:59" x14ac:dyDescent="0.25">
      <c r="AH16546" s="10"/>
      <c r="AI16546" s="6"/>
    </row>
    <row r="16547" spans="34:59" x14ac:dyDescent="0.25">
      <c r="AH16547" s="6"/>
      <c r="AI16547" s="6"/>
      <c r="AJ16547" s="6"/>
      <c r="AK16547" s="6"/>
      <c r="AL16547" s="6"/>
      <c r="AM16547" s="6"/>
      <c r="AN16547" s="6"/>
      <c r="AO16547" s="6"/>
      <c r="AP16547" s="6"/>
      <c r="AQ16547" s="6"/>
      <c r="AR16547" s="6"/>
      <c r="AS16547" s="6"/>
      <c r="AT16547" s="6"/>
      <c r="AU16547" s="6"/>
      <c r="AV16547" s="6"/>
      <c r="AW16547" s="6"/>
      <c r="AX16547" s="6"/>
      <c r="AY16547" s="6"/>
      <c r="AZ16547" s="6"/>
      <c r="BA16547" s="6"/>
      <c r="BB16547" s="6"/>
      <c r="BC16547" s="6"/>
      <c r="BD16547" s="6"/>
      <c r="BE16547" s="6"/>
      <c r="BF16547" s="6"/>
      <c r="BG16547" s="6"/>
    </row>
    <row r="16548" spans="34:59" x14ac:dyDescent="0.25">
      <c r="AH16548" s="10"/>
      <c r="AI16548" s="6"/>
      <c r="AJ16548" s="10"/>
      <c r="AK16548" s="10"/>
      <c r="AL16548" s="10"/>
      <c r="AM16548" s="10"/>
      <c r="AN16548" s="10"/>
      <c r="AO16548" s="10"/>
      <c r="AP16548" s="10"/>
      <c r="AQ16548" s="10"/>
      <c r="AR16548" s="10"/>
      <c r="AS16548" s="10"/>
      <c r="AT16548" s="10"/>
      <c r="AU16548" s="10"/>
      <c r="AV16548" s="10"/>
      <c r="AW16548" s="10"/>
      <c r="AX16548" s="10"/>
      <c r="AY16548" s="10"/>
      <c r="AZ16548" s="10"/>
      <c r="BA16548" s="10"/>
      <c r="BB16548" s="10"/>
      <c r="BC16548" s="10"/>
      <c r="BD16548" s="10"/>
      <c r="BE16548" s="10"/>
      <c r="BF16548" s="10"/>
      <c r="BG16548" s="6"/>
    </row>
    <row r="16550" spans="34:59" x14ac:dyDescent="0.25">
      <c r="AH16550" s="10"/>
      <c r="AI16550" s="6"/>
    </row>
    <row r="16551" spans="34:59" x14ac:dyDescent="0.25">
      <c r="AH16551" s="6"/>
      <c r="AI16551" s="6"/>
      <c r="AJ16551" s="6"/>
      <c r="AK16551" s="6"/>
      <c r="AL16551" s="6"/>
      <c r="AM16551" s="6"/>
      <c r="AN16551" s="6"/>
      <c r="AO16551" s="6"/>
      <c r="AP16551" s="6"/>
      <c r="AQ16551" s="6"/>
      <c r="AR16551" s="6"/>
      <c r="AS16551" s="6"/>
      <c r="AT16551" s="6"/>
      <c r="AU16551" s="6"/>
      <c r="AV16551" s="6"/>
      <c r="AW16551" s="6"/>
      <c r="AX16551" s="6"/>
      <c r="AY16551" s="6"/>
      <c r="AZ16551" s="6"/>
      <c r="BA16551" s="6"/>
      <c r="BB16551" s="6"/>
      <c r="BC16551" s="6"/>
      <c r="BD16551" s="6"/>
      <c r="BE16551" s="6"/>
      <c r="BF16551" s="6"/>
      <c r="BG16551" s="6"/>
    </row>
    <row r="16552" spans="34:59" x14ac:dyDescent="0.25">
      <c r="AH16552" s="10"/>
      <c r="AI16552" s="6"/>
      <c r="AJ16552" s="10"/>
      <c r="AK16552" s="10"/>
      <c r="AL16552" s="10"/>
      <c r="AM16552" s="10"/>
      <c r="AN16552" s="10"/>
      <c r="AO16552" s="10"/>
      <c r="AP16552" s="10"/>
      <c r="AQ16552" s="10"/>
      <c r="AR16552" s="10"/>
      <c r="AS16552" s="10"/>
      <c r="AT16552" s="10"/>
      <c r="AU16552" s="10"/>
      <c r="AV16552" s="10"/>
      <c r="AW16552" s="10"/>
      <c r="AX16552" s="10"/>
      <c r="AY16552" s="10"/>
      <c r="AZ16552" s="10"/>
      <c r="BA16552" s="10"/>
      <c r="BB16552" s="10"/>
      <c r="BC16552" s="10"/>
      <c r="BD16552" s="10"/>
      <c r="BE16552" s="10"/>
      <c r="BF16552" s="10"/>
      <c r="BG16552" s="6"/>
    </row>
    <row r="16553" spans="34:59" x14ac:dyDescent="0.25">
      <c r="AH16553" s="6"/>
      <c r="AI16553" s="6"/>
      <c r="AJ16553" s="6"/>
      <c r="AK16553" s="6"/>
      <c r="AL16553" s="6"/>
      <c r="AM16553" s="6"/>
      <c r="AN16553" s="6"/>
      <c r="AO16553" s="6"/>
      <c r="AP16553" s="6"/>
      <c r="AQ16553" s="6"/>
      <c r="AR16553" s="6"/>
      <c r="AS16553" s="6"/>
      <c r="AT16553" s="6"/>
      <c r="AU16553" s="6"/>
      <c r="AV16553" s="6"/>
      <c r="AW16553" s="6"/>
      <c r="AX16553" s="6"/>
      <c r="AY16553" s="6"/>
      <c r="AZ16553" s="6"/>
      <c r="BA16553" s="6"/>
      <c r="BB16553" s="6"/>
      <c r="BC16553" s="6"/>
      <c r="BD16553" s="6"/>
      <c r="BE16553" s="6"/>
      <c r="BF16553" s="6"/>
      <c r="BG16553" s="10"/>
    </row>
    <row r="16554" spans="34:59" x14ac:dyDescent="0.25">
      <c r="AH16554" s="10"/>
      <c r="AI16554" s="6"/>
    </row>
    <row r="16555" spans="34:59" x14ac:dyDescent="0.25">
      <c r="AH16555" s="6"/>
      <c r="AI16555" s="6"/>
      <c r="AJ16555" s="6"/>
      <c r="AK16555" s="6"/>
      <c r="AL16555" s="6"/>
      <c r="AM16555" s="6"/>
      <c r="AN16555" s="6"/>
      <c r="AO16555" s="6"/>
      <c r="AP16555" s="6"/>
      <c r="AQ16555" s="6"/>
      <c r="AR16555" s="6"/>
      <c r="AS16555" s="6"/>
      <c r="AT16555" s="6"/>
      <c r="AU16555" s="6"/>
      <c r="AV16555" s="6"/>
      <c r="AW16555" s="6"/>
      <c r="AX16555" s="6"/>
      <c r="AY16555" s="6"/>
      <c r="AZ16555" s="6"/>
      <c r="BA16555" s="6"/>
      <c r="BB16555" s="6"/>
      <c r="BC16555" s="6"/>
      <c r="BD16555" s="6"/>
      <c r="BE16555" s="6"/>
      <c r="BF16555" s="6"/>
      <c r="BG16555" s="6"/>
    </row>
    <row r="16556" spans="34:59" x14ac:dyDescent="0.25">
      <c r="AH16556" s="10"/>
      <c r="AI16556" s="6"/>
      <c r="AJ16556" s="10"/>
      <c r="AK16556" s="10"/>
      <c r="AL16556" s="10"/>
      <c r="AM16556" s="10"/>
      <c r="AN16556" s="10"/>
      <c r="AO16556" s="10"/>
      <c r="AP16556" s="10"/>
      <c r="AQ16556" s="10"/>
      <c r="AR16556" s="10"/>
      <c r="AS16556" s="10"/>
      <c r="AT16556" s="10"/>
      <c r="AU16556" s="10"/>
      <c r="AV16556" s="10"/>
      <c r="AW16556" s="10"/>
      <c r="AX16556" s="10"/>
      <c r="AY16556" s="10"/>
      <c r="AZ16556" s="10"/>
      <c r="BA16556" s="10"/>
      <c r="BB16556" s="10"/>
      <c r="BC16556" s="10"/>
      <c r="BD16556" s="10"/>
      <c r="BE16556" s="10"/>
      <c r="BF16556" s="10"/>
      <c r="BG16556" s="6"/>
    </row>
    <row r="16557" spans="34:59" x14ac:dyDescent="0.25">
      <c r="AH16557" s="6"/>
      <c r="AI16557" s="6"/>
      <c r="AJ16557" s="6"/>
      <c r="AK16557" s="6"/>
      <c r="AL16557" s="6"/>
      <c r="AM16557" s="6"/>
      <c r="AN16557" s="6"/>
      <c r="AO16557" s="6"/>
      <c r="AP16557" s="6"/>
      <c r="AQ16557" s="6"/>
      <c r="AR16557" s="6"/>
      <c r="AS16557" s="6"/>
      <c r="AT16557" s="6"/>
      <c r="AU16557" s="6"/>
      <c r="AV16557" s="6"/>
      <c r="AW16557" s="6"/>
      <c r="AX16557" s="6"/>
      <c r="AY16557" s="6"/>
      <c r="AZ16557" s="6"/>
      <c r="BA16557" s="6"/>
      <c r="BB16557" s="6"/>
      <c r="BC16557" s="6"/>
      <c r="BD16557" s="6"/>
      <c r="BE16557" s="6"/>
      <c r="BF16557" s="6"/>
      <c r="BG16557" s="10"/>
    </row>
    <row r="16558" spans="34:59" x14ac:dyDescent="0.25">
      <c r="AH16558" s="10"/>
      <c r="AI16558" s="6"/>
    </row>
    <row r="16559" spans="34:59" x14ac:dyDescent="0.25">
      <c r="AH16559" s="6"/>
      <c r="AI16559" s="6"/>
      <c r="AJ16559" s="6"/>
      <c r="AK16559" s="6"/>
      <c r="AL16559" s="6"/>
      <c r="AM16559" s="6"/>
      <c r="AN16559" s="6"/>
      <c r="AO16559" s="6"/>
      <c r="AP16559" s="6"/>
      <c r="AQ16559" s="6"/>
      <c r="AR16559" s="6"/>
      <c r="AS16559" s="6"/>
      <c r="AT16559" s="6"/>
      <c r="AU16559" s="6"/>
      <c r="AV16559" s="6"/>
      <c r="AW16559" s="6"/>
      <c r="AX16559" s="6"/>
      <c r="AY16559" s="6"/>
      <c r="AZ16559" s="6"/>
      <c r="BA16559" s="6"/>
      <c r="BB16559" s="6"/>
      <c r="BC16559" s="6"/>
      <c r="BD16559" s="6"/>
      <c r="BE16559" s="6"/>
      <c r="BF16559" s="6"/>
      <c r="BG16559" s="6"/>
    </row>
    <row r="16560" spans="34:59" x14ac:dyDescent="0.25">
      <c r="AH16560" s="10"/>
      <c r="AI16560" s="6"/>
      <c r="AJ16560" s="10"/>
      <c r="AK16560" s="10"/>
      <c r="AL16560" s="10"/>
      <c r="AM16560" s="10"/>
      <c r="AN16560" s="10"/>
      <c r="AO16560" s="10"/>
      <c r="AP16560" s="10"/>
      <c r="AQ16560" s="10"/>
      <c r="AR16560" s="10"/>
      <c r="AS16560" s="10"/>
      <c r="AT16560" s="10"/>
      <c r="AU16560" s="10"/>
      <c r="AV16560" s="10"/>
      <c r="AW16560" s="10"/>
      <c r="AX16560" s="10"/>
      <c r="AY16560" s="10"/>
      <c r="AZ16560" s="10"/>
      <c r="BA16560" s="10"/>
      <c r="BB16560" s="10"/>
      <c r="BC16560" s="10"/>
      <c r="BD16560" s="10"/>
      <c r="BE16560" s="10"/>
      <c r="BF16560" s="10"/>
      <c r="BG16560" s="6"/>
    </row>
    <row r="16561" spans="34:59" x14ac:dyDescent="0.25">
      <c r="AH16561" s="6"/>
      <c r="AI16561" s="6"/>
      <c r="AJ16561" s="6"/>
      <c r="AK16561" s="6"/>
      <c r="AL16561" s="6"/>
      <c r="AM16561" s="6"/>
      <c r="AN16561" s="6"/>
      <c r="AO16561" s="6"/>
      <c r="AP16561" s="6"/>
      <c r="AQ16561" s="6"/>
      <c r="AR16561" s="6"/>
      <c r="AS16561" s="6"/>
      <c r="AT16561" s="6"/>
      <c r="AU16561" s="6"/>
      <c r="AV16561" s="6"/>
      <c r="AW16561" s="6"/>
      <c r="AX16561" s="6"/>
      <c r="AY16561" s="6"/>
      <c r="AZ16561" s="6"/>
      <c r="BA16561" s="6"/>
      <c r="BB16561" s="6"/>
      <c r="BC16561" s="6"/>
      <c r="BD16561" s="6"/>
      <c r="BE16561" s="6"/>
      <c r="BF16561" s="6"/>
      <c r="BG16561" s="10"/>
    </row>
    <row r="16562" spans="34:59" x14ac:dyDescent="0.25">
      <c r="AH16562" s="10"/>
      <c r="AI16562" s="6"/>
    </row>
    <row r="16563" spans="34:59" x14ac:dyDescent="0.25">
      <c r="AH16563" s="6"/>
      <c r="AI16563" s="6"/>
      <c r="AJ16563" s="6"/>
      <c r="AK16563" s="6"/>
      <c r="AL16563" s="6"/>
      <c r="AM16563" s="6"/>
      <c r="AN16563" s="6"/>
      <c r="AO16563" s="6"/>
      <c r="AP16563" s="6"/>
      <c r="AQ16563" s="6"/>
      <c r="AR16563" s="6"/>
      <c r="AS16563" s="6"/>
      <c r="AT16563" s="6"/>
      <c r="AU16563" s="6"/>
      <c r="AV16563" s="6"/>
      <c r="AW16563" s="6"/>
      <c r="AX16563" s="6"/>
      <c r="AY16563" s="6"/>
      <c r="AZ16563" s="6"/>
      <c r="BA16563" s="6"/>
      <c r="BB16563" s="6"/>
      <c r="BC16563" s="6"/>
      <c r="BD16563" s="6"/>
      <c r="BE16563" s="6"/>
      <c r="BF16563" s="6"/>
      <c r="BG16563" s="6"/>
    </row>
    <row r="16564" spans="34:59" x14ac:dyDescent="0.25">
      <c r="AH16564" s="10"/>
      <c r="AI16564" s="6"/>
      <c r="AJ16564" s="10"/>
      <c r="AK16564" s="10"/>
      <c r="AL16564" s="10"/>
      <c r="AM16564" s="10"/>
      <c r="AN16564" s="10"/>
      <c r="AO16564" s="10"/>
      <c r="AP16564" s="10"/>
      <c r="AQ16564" s="10"/>
      <c r="AR16564" s="10"/>
      <c r="AS16564" s="10"/>
      <c r="AT16564" s="10"/>
      <c r="AU16564" s="10"/>
      <c r="AV16564" s="10"/>
      <c r="AW16564" s="10"/>
      <c r="AX16564" s="10"/>
      <c r="AY16564" s="10"/>
      <c r="AZ16564" s="10"/>
      <c r="BA16564" s="10"/>
      <c r="BB16564" s="10"/>
      <c r="BC16564" s="10"/>
      <c r="BD16564" s="10"/>
      <c r="BE16564" s="10"/>
      <c r="BF16564" s="10"/>
      <c r="BG16564" s="6"/>
    </row>
    <row r="16566" spans="34:59" x14ac:dyDescent="0.25">
      <c r="AH16566" s="10"/>
      <c r="AI16566" s="6"/>
    </row>
    <row r="16567" spans="34:59" x14ac:dyDescent="0.25">
      <c r="AH16567" s="6"/>
      <c r="AI16567" s="6"/>
      <c r="AJ16567" s="6"/>
      <c r="AK16567" s="6"/>
      <c r="AL16567" s="6"/>
      <c r="AM16567" s="6"/>
      <c r="AN16567" s="6"/>
      <c r="AO16567" s="6"/>
      <c r="AP16567" s="6"/>
      <c r="AQ16567" s="6"/>
      <c r="AR16567" s="6"/>
      <c r="AS16567" s="6"/>
      <c r="AT16567" s="6"/>
      <c r="AU16567" s="6"/>
      <c r="AV16567" s="6"/>
      <c r="AW16567" s="6"/>
      <c r="AX16567" s="6"/>
      <c r="AY16567" s="6"/>
      <c r="AZ16567" s="6"/>
      <c r="BA16567" s="6"/>
      <c r="BB16567" s="6"/>
      <c r="BC16567" s="6"/>
      <c r="BD16567" s="6"/>
      <c r="BE16567" s="6"/>
      <c r="BF16567" s="6"/>
      <c r="BG16567" s="6"/>
    </row>
    <row r="16568" spans="34:59" x14ac:dyDescent="0.25">
      <c r="AH16568" s="10"/>
      <c r="AI16568" s="6"/>
      <c r="AJ16568" s="10"/>
      <c r="AK16568" s="10"/>
      <c r="AL16568" s="10"/>
      <c r="AM16568" s="10"/>
      <c r="AN16568" s="10"/>
      <c r="AO16568" s="10"/>
      <c r="AP16568" s="10"/>
      <c r="AQ16568" s="10"/>
      <c r="AR16568" s="10"/>
      <c r="AS16568" s="10"/>
      <c r="AT16568" s="10"/>
      <c r="AU16568" s="10"/>
      <c r="AV16568" s="10"/>
      <c r="AW16568" s="10"/>
      <c r="AX16568" s="10"/>
      <c r="AY16568" s="10"/>
      <c r="AZ16568" s="10"/>
      <c r="BA16568" s="10"/>
      <c r="BB16568" s="10"/>
      <c r="BC16568" s="10"/>
      <c r="BD16568" s="10"/>
      <c r="BE16568" s="10"/>
      <c r="BF16568" s="10"/>
      <c r="BG16568" s="6"/>
    </row>
    <row r="16569" spans="34:59" x14ac:dyDescent="0.25">
      <c r="AH16569" s="6"/>
      <c r="AI16569" s="6"/>
      <c r="AJ16569" s="6"/>
      <c r="AK16569" s="6"/>
      <c r="AL16569" s="6"/>
      <c r="AM16569" s="6"/>
      <c r="AN16569" s="6"/>
      <c r="AO16569" s="6"/>
      <c r="AP16569" s="6"/>
      <c r="AQ16569" s="6"/>
      <c r="AR16569" s="6"/>
      <c r="AS16569" s="6"/>
      <c r="AT16569" s="6"/>
      <c r="AU16569" s="6"/>
      <c r="AV16569" s="6"/>
      <c r="AW16569" s="6"/>
      <c r="AX16569" s="6"/>
      <c r="AY16569" s="6"/>
      <c r="AZ16569" s="6"/>
      <c r="BA16569" s="6"/>
      <c r="BB16569" s="6"/>
      <c r="BC16569" s="6"/>
      <c r="BD16569" s="6"/>
      <c r="BE16569" s="6"/>
      <c r="BF16569" s="6"/>
      <c r="BG16569" s="10"/>
    </row>
    <row r="16570" spans="34:59" x14ac:dyDescent="0.25">
      <c r="AH16570" s="10"/>
      <c r="AI16570" s="6"/>
    </row>
    <row r="16571" spans="34:59" x14ac:dyDescent="0.25">
      <c r="AH16571" s="6"/>
      <c r="AI16571" s="6"/>
      <c r="AJ16571" s="6"/>
      <c r="AK16571" s="6"/>
      <c r="AL16571" s="6"/>
      <c r="AM16571" s="6"/>
      <c r="AN16571" s="6"/>
      <c r="AO16571" s="6"/>
      <c r="AP16571" s="6"/>
      <c r="AQ16571" s="6"/>
      <c r="AR16571" s="6"/>
      <c r="AS16571" s="6"/>
      <c r="AT16571" s="6"/>
      <c r="AU16571" s="6"/>
      <c r="AV16571" s="6"/>
      <c r="AW16571" s="6"/>
      <c r="AX16571" s="6"/>
      <c r="AY16571" s="6"/>
      <c r="AZ16571" s="6"/>
      <c r="BA16571" s="6"/>
      <c r="BB16571" s="6"/>
      <c r="BC16571" s="6"/>
      <c r="BD16571" s="6"/>
      <c r="BE16571" s="6"/>
      <c r="BF16571" s="6"/>
      <c r="BG16571" s="6"/>
    </row>
    <row r="16572" spans="34:59" x14ac:dyDescent="0.25">
      <c r="AH16572" s="10"/>
      <c r="AI16572" s="6"/>
      <c r="AJ16572" s="10"/>
      <c r="AK16572" s="10"/>
      <c r="AL16572" s="10"/>
      <c r="AM16572" s="10"/>
      <c r="AN16572" s="10"/>
      <c r="AO16572" s="10"/>
      <c r="AP16572" s="10"/>
      <c r="AQ16572" s="10"/>
      <c r="AR16572" s="10"/>
      <c r="AS16572" s="10"/>
      <c r="AT16572" s="10"/>
      <c r="AU16572" s="10"/>
      <c r="AV16572" s="10"/>
      <c r="AW16572" s="10"/>
      <c r="AX16572" s="10"/>
      <c r="AY16572" s="10"/>
      <c r="AZ16572" s="10"/>
      <c r="BA16572" s="10"/>
      <c r="BB16572" s="10"/>
      <c r="BC16572" s="10"/>
      <c r="BD16572" s="10"/>
      <c r="BE16572" s="10"/>
      <c r="BF16572" s="10"/>
      <c r="BG16572" s="6"/>
    </row>
    <row r="16573" spans="34:59" x14ac:dyDescent="0.25">
      <c r="AH16573" s="6"/>
      <c r="AI16573" s="6"/>
      <c r="AJ16573" s="6"/>
      <c r="AK16573" s="6"/>
      <c r="AL16573" s="6"/>
      <c r="AM16573" s="6"/>
      <c r="AN16573" s="6"/>
      <c r="AO16573" s="6"/>
      <c r="AP16573" s="6"/>
      <c r="AQ16573" s="6"/>
      <c r="AR16573" s="6"/>
      <c r="AS16573" s="6"/>
      <c r="AT16573" s="6"/>
      <c r="AU16573" s="6"/>
      <c r="AV16573" s="6"/>
      <c r="AW16573" s="6"/>
      <c r="AX16573" s="6"/>
      <c r="AY16573" s="6"/>
      <c r="AZ16573" s="6"/>
      <c r="BA16573" s="6"/>
      <c r="BB16573" s="6"/>
      <c r="BC16573" s="6"/>
      <c r="BD16573" s="6"/>
      <c r="BE16573" s="6"/>
      <c r="BF16573" s="6"/>
      <c r="BG16573" s="10"/>
    </row>
    <row r="16574" spans="34:59" x14ac:dyDescent="0.25">
      <c r="AH16574" s="10"/>
      <c r="AI16574" s="6"/>
    </row>
    <row r="16575" spans="34:59" x14ac:dyDescent="0.25">
      <c r="AH16575" s="6"/>
      <c r="AI16575" s="6"/>
      <c r="AJ16575" s="6"/>
      <c r="AK16575" s="6"/>
      <c r="AL16575" s="6"/>
      <c r="AM16575" s="6"/>
      <c r="AN16575" s="6"/>
      <c r="AO16575" s="6"/>
      <c r="AP16575" s="6"/>
      <c r="AQ16575" s="6"/>
      <c r="AR16575" s="6"/>
      <c r="AS16575" s="6"/>
      <c r="AT16575" s="6"/>
      <c r="AU16575" s="6"/>
      <c r="AV16575" s="6"/>
      <c r="AW16575" s="6"/>
      <c r="AX16575" s="6"/>
      <c r="AY16575" s="6"/>
      <c r="AZ16575" s="6"/>
      <c r="BA16575" s="6"/>
      <c r="BB16575" s="6"/>
      <c r="BC16575" s="6"/>
      <c r="BD16575" s="6"/>
      <c r="BE16575" s="6"/>
      <c r="BF16575" s="6"/>
      <c r="BG16575" s="6"/>
    </row>
    <row r="16576" spans="34:59" x14ac:dyDescent="0.25">
      <c r="AH16576" s="10"/>
      <c r="AI16576" s="6"/>
      <c r="AJ16576" s="10"/>
      <c r="AK16576" s="10"/>
      <c r="AL16576" s="10"/>
      <c r="AM16576" s="10"/>
      <c r="AN16576" s="10"/>
      <c r="AO16576" s="10"/>
      <c r="AP16576" s="10"/>
      <c r="AQ16576" s="10"/>
      <c r="AR16576" s="10"/>
      <c r="AS16576" s="10"/>
      <c r="AT16576" s="10"/>
      <c r="AU16576" s="10"/>
      <c r="AV16576" s="10"/>
      <c r="AW16576" s="10"/>
      <c r="AX16576" s="10"/>
      <c r="AY16576" s="10"/>
      <c r="AZ16576" s="10"/>
      <c r="BA16576" s="10"/>
      <c r="BB16576" s="10"/>
      <c r="BC16576" s="10"/>
      <c r="BD16576" s="10"/>
      <c r="BE16576" s="10"/>
      <c r="BF16576" s="10"/>
      <c r="BG16576" s="6"/>
    </row>
    <row r="16577" spans="34:59" x14ac:dyDescent="0.25">
      <c r="AH16577" s="6"/>
      <c r="AI16577" s="6"/>
      <c r="AJ16577" s="6"/>
      <c r="AK16577" s="6"/>
      <c r="AL16577" s="6"/>
      <c r="AM16577" s="6"/>
      <c r="AN16577" s="6"/>
      <c r="AO16577" s="6"/>
      <c r="AP16577" s="6"/>
      <c r="AQ16577" s="6"/>
      <c r="AR16577" s="6"/>
      <c r="AS16577" s="6"/>
      <c r="AT16577" s="6"/>
      <c r="AU16577" s="6"/>
      <c r="AV16577" s="6"/>
      <c r="AW16577" s="6"/>
      <c r="AX16577" s="6"/>
      <c r="AY16577" s="6"/>
      <c r="AZ16577" s="6"/>
      <c r="BA16577" s="6"/>
      <c r="BB16577" s="6"/>
      <c r="BC16577" s="6"/>
      <c r="BD16577" s="6"/>
      <c r="BE16577" s="6"/>
      <c r="BF16577" s="6"/>
      <c r="BG16577" s="10"/>
    </row>
    <row r="16578" spans="34:59" x14ac:dyDescent="0.25">
      <c r="AH16578" s="10"/>
      <c r="AI16578" s="6"/>
    </row>
    <row r="16579" spans="34:59" x14ac:dyDescent="0.25">
      <c r="AH16579" s="6"/>
      <c r="AI16579" s="6"/>
      <c r="AJ16579" s="6"/>
      <c r="AK16579" s="6"/>
      <c r="AL16579" s="6"/>
      <c r="AM16579" s="6"/>
      <c r="AN16579" s="6"/>
      <c r="AO16579" s="6"/>
      <c r="AP16579" s="6"/>
      <c r="AQ16579" s="6"/>
      <c r="AR16579" s="6"/>
      <c r="AS16579" s="6"/>
      <c r="AT16579" s="6"/>
      <c r="AU16579" s="6"/>
      <c r="AV16579" s="6"/>
      <c r="AW16579" s="6"/>
      <c r="AX16579" s="6"/>
      <c r="AY16579" s="6"/>
      <c r="AZ16579" s="6"/>
      <c r="BA16579" s="6"/>
      <c r="BB16579" s="6"/>
      <c r="BC16579" s="6"/>
      <c r="BD16579" s="6"/>
      <c r="BE16579" s="6"/>
      <c r="BF16579" s="6"/>
      <c r="BG16579" s="6"/>
    </row>
    <row r="16580" spans="34:59" x14ac:dyDescent="0.25">
      <c r="AH16580" s="10"/>
      <c r="AI16580" s="6"/>
      <c r="AJ16580" s="10"/>
      <c r="AK16580" s="10"/>
      <c r="AL16580" s="10"/>
      <c r="AM16580" s="10"/>
      <c r="AN16580" s="10"/>
      <c r="AO16580" s="10"/>
      <c r="AP16580" s="10"/>
      <c r="AQ16580" s="10"/>
      <c r="AR16580" s="10"/>
      <c r="AS16580" s="10"/>
      <c r="AT16580" s="10"/>
      <c r="AU16580" s="10"/>
      <c r="AV16580" s="10"/>
      <c r="AW16580" s="10"/>
      <c r="AX16580" s="10"/>
      <c r="AY16580" s="10"/>
      <c r="AZ16580" s="10"/>
      <c r="BA16580" s="10"/>
      <c r="BB16580" s="10"/>
      <c r="BC16580" s="10"/>
      <c r="BD16580" s="10"/>
      <c r="BE16580" s="10"/>
      <c r="BF16580" s="10"/>
      <c r="BG16580" s="6"/>
    </row>
    <row r="16582" spans="34:59" x14ac:dyDescent="0.25">
      <c r="AH16582" s="10"/>
      <c r="AI16582" s="6"/>
    </row>
    <row r="16583" spans="34:59" x14ac:dyDescent="0.25">
      <c r="AH16583" s="6"/>
      <c r="AI16583" s="6"/>
      <c r="AJ16583" s="6"/>
      <c r="AK16583" s="6"/>
      <c r="AL16583" s="6"/>
      <c r="AM16583" s="6"/>
      <c r="AN16583" s="6"/>
      <c r="AO16583" s="6"/>
      <c r="AP16583" s="6"/>
      <c r="AQ16583" s="6"/>
      <c r="AR16583" s="6"/>
      <c r="AS16583" s="6"/>
      <c r="AT16583" s="6"/>
      <c r="AU16583" s="6"/>
      <c r="AV16583" s="6"/>
      <c r="AW16583" s="6"/>
      <c r="AX16583" s="6"/>
      <c r="AY16583" s="6"/>
      <c r="AZ16583" s="6"/>
      <c r="BA16583" s="6"/>
      <c r="BB16583" s="6"/>
      <c r="BC16583" s="6"/>
      <c r="BD16583" s="6"/>
      <c r="BE16583" s="6"/>
      <c r="BF16583" s="6"/>
      <c r="BG16583" s="6"/>
    </row>
    <row r="16584" spans="34:59" x14ac:dyDescent="0.25">
      <c r="AH16584" s="10"/>
      <c r="AI16584" s="6"/>
      <c r="AJ16584" s="10"/>
      <c r="AK16584" s="10"/>
      <c r="AL16584" s="10"/>
      <c r="AM16584" s="10"/>
      <c r="AN16584" s="10"/>
      <c r="AO16584" s="10"/>
      <c r="AP16584" s="10"/>
      <c r="AQ16584" s="10"/>
      <c r="AR16584" s="10"/>
      <c r="AS16584" s="10"/>
      <c r="AT16584" s="10"/>
      <c r="AU16584" s="10"/>
      <c r="AV16584" s="10"/>
      <c r="AW16584" s="10"/>
      <c r="AX16584" s="10"/>
      <c r="AY16584" s="10"/>
      <c r="AZ16584" s="10"/>
      <c r="BA16584" s="10"/>
      <c r="BB16584" s="10"/>
      <c r="BC16584" s="10"/>
      <c r="BD16584" s="10"/>
      <c r="BE16584" s="10"/>
      <c r="BF16584" s="10"/>
      <c r="BG16584" s="6"/>
    </row>
    <row r="16585" spans="34:59" x14ac:dyDescent="0.25">
      <c r="AH16585" s="6"/>
      <c r="AI16585" s="6"/>
      <c r="AJ16585" s="6"/>
      <c r="AK16585" s="6"/>
      <c r="AL16585" s="6"/>
      <c r="AM16585" s="6"/>
      <c r="AN16585" s="6"/>
      <c r="AO16585" s="6"/>
      <c r="AP16585" s="6"/>
      <c r="AQ16585" s="6"/>
      <c r="AR16585" s="6"/>
      <c r="AS16585" s="6"/>
      <c r="AT16585" s="6"/>
      <c r="AU16585" s="6"/>
      <c r="AV16585" s="6"/>
      <c r="AW16585" s="6"/>
      <c r="AX16585" s="6"/>
      <c r="AY16585" s="6"/>
      <c r="AZ16585" s="6"/>
      <c r="BA16585" s="6"/>
      <c r="BB16585" s="6"/>
      <c r="BC16585" s="6"/>
      <c r="BD16585" s="6"/>
      <c r="BE16585" s="6"/>
      <c r="BF16585" s="6"/>
      <c r="BG16585" s="10"/>
    </row>
    <row r="16586" spans="34:59" x14ac:dyDescent="0.25">
      <c r="AH16586" s="10"/>
      <c r="AI16586" s="6"/>
    </row>
    <row r="16587" spans="34:59" x14ac:dyDescent="0.25">
      <c r="AH16587" s="6"/>
      <c r="AI16587" s="6"/>
      <c r="AJ16587" s="6"/>
      <c r="AK16587" s="6"/>
      <c r="AL16587" s="6"/>
      <c r="AM16587" s="6"/>
      <c r="AN16587" s="6"/>
      <c r="AO16587" s="6"/>
      <c r="AP16587" s="6"/>
      <c r="AQ16587" s="6"/>
      <c r="AR16587" s="6"/>
      <c r="AS16587" s="6"/>
      <c r="AT16587" s="6"/>
      <c r="AU16587" s="6"/>
      <c r="AV16587" s="6"/>
      <c r="AW16587" s="6"/>
      <c r="AX16587" s="6"/>
      <c r="AY16587" s="6"/>
      <c r="AZ16587" s="6"/>
      <c r="BA16587" s="6"/>
      <c r="BB16587" s="6"/>
      <c r="BC16587" s="6"/>
      <c r="BD16587" s="6"/>
      <c r="BE16587" s="6"/>
      <c r="BF16587" s="6"/>
      <c r="BG16587" s="6"/>
    </row>
    <row r="16588" spans="34:59" x14ac:dyDescent="0.25">
      <c r="AH16588" s="10"/>
      <c r="AI16588" s="6"/>
      <c r="AJ16588" s="10"/>
      <c r="AK16588" s="10"/>
      <c r="AL16588" s="10"/>
      <c r="AM16588" s="10"/>
      <c r="AN16588" s="10"/>
      <c r="AO16588" s="10"/>
      <c r="AP16588" s="10"/>
      <c r="AQ16588" s="10"/>
      <c r="AR16588" s="10"/>
      <c r="AS16588" s="10"/>
      <c r="AT16588" s="10"/>
      <c r="AU16588" s="10"/>
      <c r="AV16588" s="10"/>
      <c r="AW16588" s="10"/>
      <c r="AX16588" s="10"/>
      <c r="AY16588" s="10"/>
      <c r="AZ16588" s="10"/>
      <c r="BA16588" s="10"/>
      <c r="BB16588" s="10"/>
      <c r="BC16588" s="10"/>
      <c r="BD16588" s="10"/>
      <c r="BE16588" s="10"/>
      <c r="BF16588" s="10"/>
      <c r="BG16588" s="6"/>
    </row>
    <row r="16589" spans="34:59" x14ac:dyDescent="0.25">
      <c r="AH16589" s="6"/>
      <c r="AI16589" s="6"/>
      <c r="AJ16589" s="6"/>
      <c r="AK16589" s="6"/>
      <c r="AL16589" s="6"/>
      <c r="AM16589" s="6"/>
      <c r="AN16589" s="6"/>
      <c r="AO16589" s="6"/>
      <c r="AP16589" s="6"/>
      <c r="AQ16589" s="6"/>
      <c r="AR16589" s="6"/>
      <c r="AS16589" s="6"/>
      <c r="AT16589" s="6"/>
      <c r="AU16589" s="6"/>
      <c r="AV16589" s="6"/>
      <c r="AW16589" s="6"/>
      <c r="AX16589" s="6"/>
      <c r="AY16589" s="6"/>
      <c r="AZ16589" s="6"/>
      <c r="BA16589" s="6"/>
      <c r="BB16589" s="6"/>
      <c r="BC16589" s="6"/>
      <c r="BD16589" s="6"/>
      <c r="BE16589" s="6"/>
      <c r="BF16589" s="6"/>
      <c r="BG16589" s="10"/>
    </row>
    <row r="16590" spans="34:59" x14ac:dyDescent="0.25">
      <c r="AH16590" s="10"/>
      <c r="AI16590" s="6"/>
    </row>
    <row r="16591" spans="34:59" x14ac:dyDescent="0.25">
      <c r="AH16591" s="6"/>
      <c r="AI16591" s="6"/>
      <c r="AJ16591" s="6"/>
      <c r="AK16591" s="6"/>
      <c r="AL16591" s="6"/>
      <c r="AM16591" s="6"/>
      <c r="AN16591" s="6"/>
      <c r="AO16591" s="6"/>
      <c r="AP16591" s="6"/>
      <c r="AQ16591" s="6"/>
      <c r="AR16591" s="6"/>
      <c r="AS16591" s="6"/>
      <c r="AT16591" s="6"/>
      <c r="AU16591" s="6"/>
      <c r="AV16591" s="6"/>
      <c r="AW16591" s="6"/>
      <c r="AX16591" s="6"/>
      <c r="AY16591" s="6"/>
      <c r="AZ16591" s="6"/>
      <c r="BA16591" s="6"/>
      <c r="BB16591" s="6"/>
      <c r="BC16591" s="6"/>
      <c r="BD16591" s="6"/>
      <c r="BE16591" s="6"/>
      <c r="BF16591" s="6"/>
      <c r="BG16591" s="6"/>
    </row>
    <row r="16592" spans="34:59" x14ac:dyDescent="0.25">
      <c r="AH16592" s="10"/>
      <c r="AI16592" s="6"/>
      <c r="AJ16592" s="10"/>
      <c r="AK16592" s="10"/>
      <c r="AL16592" s="10"/>
      <c r="AM16592" s="10"/>
      <c r="AN16592" s="10"/>
      <c r="AO16592" s="10"/>
      <c r="AP16592" s="10"/>
      <c r="AQ16592" s="10"/>
      <c r="AR16592" s="10"/>
      <c r="AS16592" s="10"/>
      <c r="AT16592" s="10"/>
      <c r="AU16592" s="10"/>
      <c r="AV16592" s="10"/>
      <c r="AW16592" s="10"/>
      <c r="AX16592" s="10"/>
      <c r="AY16592" s="10"/>
      <c r="AZ16592" s="10"/>
      <c r="BA16592" s="10"/>
      <c r="BB16592" s="10"/>
      <c r="BC16592" s="10"/>
      <c r="BD16592" s="10"/>
      <c r="BE16592" s="10"/>
      <c r="BF16592" s="10"/>
      <c r="BG16592" s="6"/>
    </row>
    <row r="16593" spans="34:59" x14ac:dyDescent="0.25">
      <c r="AH16593" s="6"/>
      <c r="AI16593" s="6"/>
      <c r="AJ16593" s="6"/>
      <c r="AK16593" s="6"/>
      <c r="AL16593" s="6"/>
      <c r="AM16593" s="6"/>
      <c r="AN16593" s="6"/>
      <c r="AO16593" s="6"/>
      <c r="AP16593" s="6"/>
      <c r="AQ16593" s="6"/>
      <c r="AR16593" s="6"/>
      <c r="AS16593" s="6"/>
      <c r="AT16593" s="6"/>
      <c r="AU16593" s="6"/>
      <c r="AV16593" s="6"/>
      <c r="AW16593" s="6"/>
      <c r="AX16593" s="6"/>
      <c r="AY16593" s="6"/>
      <c r="AZ16593" s="6"/>
      <c r="BA16593" s="6"/>
      <c r="BB16593" s="6"/>
      <c r="BC16593" s="6"/>
      <c r="BD16593" s="6"/>
      <c r="BE16593" s="6"/>
      <c r="BF16593" s="6"/>
      <c r="BG16593" s="10"/>
    </row>
    <row r="16594" spans="34:59" x14ac:dyDescent="0.25">
      <c r="AH16594" s="10"/>
      <c r="AI16594" s="6"/>
    </row>
    <row r="16595" spans="34:59" x14ac:dyDescent="0.25">
      <c r="AH16595" s="6"/>
      <c r="AI16595" s="6"/>
      <c r="AJ16595" s="6"/>
      <c r="AK16595" s="6"/>
      <c r="AL16595" s="6"/>
      <c r="AM16595" s="6"/>
      <c r="AN16595" s="6"/>
      <c r="AO16595" s="6"/>
      <c r="AP16595" s="6"/>
      <c r="AQ16595" s="6"/>
      <c r="AR16595" s="6"/>
      <c r="AS16595" s="6"/>
      <c r="AT16595" s="6"/>
      <c r="AU16595" s="6"/>
      <c r="AV16595" s="6"/>
      <c r="AW16595" s="6"/>
      <c r="AX16595" s="6"/>
      <c r="AY16595" s="6"/>
      <c r="AZ16595" s="6"/>
      <c r="BA16595" s="6"/>
      <c r="BB16595" s="6"/>
      <c r="BC16595" s="6"/>
      <c r="BD16595" s="6"/>
      <c r="BE16595" s="6"/>
      <c r="BF16595" s="6"/>
      <c r="BG16595" s="6"/>
    </row>
    <row r="16596" spans="34:59" x14ac:dyDescent="0.25">
      <c r="AH16596" s="10"/>
      <c r="AI16596" s="6"/>
      <c r="AJ16596" s="10"/>
      <c r="AK16596" s="10"/>
      <c r="AL16596" s="10"/>
      <c r="AM16596" s="10"/>
      <c r="AN16596" s="10"/>
      <c r="AO16596" s="10"/>
      <c r="AP16596" s="10"/>
      <c r="AQ16596" s="10"/>
      <c r="AR16596" s="10"/>
      <c r="AS16596" s="10"/>
      <c r="AT16596" s="10"/>
      <c r="AU16596" s="10"/>
      <c r="AV16596" s="10"/>
      <c r="AW16596" s="10"/>
      <c r="AX16596" s="10"/>
      <c r="AY16596" s="10"/>
      <c r="AZ16596" s="10"/>
      <c r="BA16596" s="10"/>
      <c r="BB16596" s="10"/>
      <c r="BC16596" s="10"/>
      <c r="BD16596" s="10"/>
      <c r="BE16596" s="10"/>
      <c r="BF16596" s="10"/>
      <c r="BG16596" s="6"/>
    </row>
    <row r="16598" spans="34:59" x14ac:dyDescent="0.25">
      <c r="AH16598" s="10"/>
      <c r="AI16598" s="6"/>
    </row>
    <row r="16599" spans="34:59" x14ac:dyDescent="0.25">
      <c r="AH16599" s="6"/>
      <c r="AI16599" s="6"/>
      <c r="AJ16599" s="6"/>
      <c r="AK16599" s="6"/>
      <c r="AL16599" s="6"/>
      <c r="AM16599" s="6"/>
      <c r="AN16599" s="6"/>
      <c r="AO16599" s="6"/>
      <c r="AP16599" s="6"/>
      <c r="AQ16599" s="6"/>
      <c r="AR16599" s="6"/>
      <c r="AS16599" s="6"/>
      <c r="AT16599" s="6"/>
      <c r="AU16599" s="6"/>
      <c r="AV16599" s="6"/>
      <c r="AW16599" s="6"/>
      <c r="AX16599" s="6"/>
      <c r="AY16599" s="6"/>
      <c r="AZ16599" s="6"/>
      <c r="BA16599" s="6"/>
      <c r="BB16599" s="6"/>
      <c r="BC16599" s="6"/>
      <c r="BD16599" s="6"/>
      <c r="BE16599" s="6"/>
      <c r="BF16599" s="6"/>
      <c r="BG16599" s="6"/>
    </row>
    <row r="16600" spans="34:59" x14ac:dyDescent="0.25">
      <c r="AH16600" s="10"/>
      <c r="AI16600" s="6"/>
      <c r="AJ16600" s="10"/>
      <c r="AK16600" s="10"/>
      <c r="AL16600" s="10"/>
      <c r="AM16600" s="10"/>
      <c r="AN16600" s="10"/>
      <c r="AO16600" s="10"/>
      <c r="AP16600" s="10"/>
      <c r="AQ16600" s="10"/>
      <c r="AR16600" s="10"/>
      <c r="AS16600" s="10"/>
      <c r="AT16600" s="10"/>
      <c r="AU16600" s="10"/>
      <c r="AV16600" s="10"/>
      <c r="AW16600" s="10"/>
      <c r="AX16600" s="10"/>
      <c r="AY16600" s="10"/>
      <c r="AZ16600" s="10"/>
      <c r="BA16600" s="10"/>
      <c r="BB16600" s="10"/>
      <c r="BC16600" s="10"/>
      <c r="BD16600" s="10"/>
      <c r="BE16600" s="10"/>
      <c r="BF16600" s="10"/>
      <c r="BG16600" s="6"/>
    </row>
    <row r="16601" spans="34:59" x14ac:dyDescent="0.25">
      <c r="AH16601" s="6"/>
      <c r="AI16601" s="6"/>
      <c r="AJ16601" s="6"/>
      <c r="AK16601" s="6"/>
      <c r="AL16601" s="6"/>
      <c r="AM16601" s="6"/>
      <c r="AN16601" s="6"/>
      <c r="AO16601" s="6"/>
      <c r="AP16601" s="6"/>
      <c r="AQ16601" s="6"/>
      <c r="AR16601" s="6"/>
      <c r="AS16601" s="6"/>
      <c r="AT16601" s="6"/>
      <c r="AU16601" s="6"/>
      <c r="AV16601" s="6"/>
      <c r="AW16601" s="6"/>
      <c r="AX16601" s="6"/>
      <c r="AY16601" s="6"/>
      <c r="AZ16601" s="6"/>
      <c r="BA16601" s="6"/>
      <c r="BB16601" s="6"/>
      <c r="BC16601" s="6"/>
      <c r="BD16601" s="6"/>
      <c r="BE16601" s="6"/>
      <c r="BF16601" s="6"/>
      <c r="BG16601" s="10"/>
    </row>
    <row r="16602" spans="34:59" x14ac:dyDescent="0.25">
      <c r="AH16602" s="10"/>
      <c r="AI16602" s="6"/>
    </row>
    <row r="16603" spans="34:59" x14ac:dyDescent="0.25">
      <c r="AH16603" s="6"/>
      <c r="AI16603" s="6"/>
      <c r="AJ16603" s="6"/>
      <c r="AK16603" s="6"/>
      <c r="AL16603" s="6"/>
      <c r="AM16603" s="6"/>
      <c r="AN16603" s="6"/>
      <c r="AO16603" s="6"/>
      <c r="AP16603" s="6"/>
      <c r="AQ16603" s="6"/>
      <c r="AR16603" s="6"/>
      <c r="AS16603" s="6"/>
      <c r="AT16603" s="6"/>
      <c r="AU16603" s="6"/>
      <c r="AV16603" s="6"/>
      <c r="AW16603" s="6"/>
      <c r="AX16603" s="6"/>
      <c r="AY16603" s="6"/>
      <c r="AZ16603" s="6"/>
      <c r="BA16603" s="6"/>
      <c r="BB16603" s="6"/>
      <c r="BC16603" s="6"/>
      <c r="BD16603" s="6"/>
      <c r="BE16603" s="6"/>
      <c r="BF16603" s="6"/>
      <c r="BG16603" s="6"/>
    </row>
    <row r="16604" spans="34:59" x14ac:dyDescent="0.25">
      <c r="AH16604" s="10"/>
      <c r="AI16604" s="6"/>
      <c r="AJ16604" s="10"/>
      <c r="AK16604" s="10"/>
      <c r="AL16604" s="10"/>
      <c r="AM16604" s="10"/>
      <c r="AN16604" s="10"/>
      <c r="AO16604" s="10"/>
      <c r="AP16604" s="10"/>
      <c r="AQ16604" s="10"/>
      <c r="AR16604" s="10"/>
      <c r="AS16604" s="10"/>
      <c r="AT16604" s="10"/>
      <c r="AU16604" s="10"/>
      <c r="AV16604" s="10"/>
      <c r="AW16604" s="10"/>
      <c r="AX16604" s="10"/>
      <c r="AY16604" s="10"/>
      <c r="AZ16604" s="10"/>
      <c r="BA16604" s="10"/>
      <c r="BB16604" s="10"/>
      <c r="BC16604" s="10"/>
      <c r="BD16604" s="10"/>
      <c r="BE16604" s="10"/>
      <c r="BF16604" s="10"/>
      <c r="BG16604" s="6"/>
    </row>
    <row r="16605" spans="34:59" x14ac:dyDescent="0.25">
      <c r="AH16605" s="6"/>
      <c r="AI16605" s="6"/>
      <c r="AJ16605" s="6"/>
      <c r="AK16605" s="6"/>
      <c r="AL16605" s="6"/>
      <c r="AM16605" s="6"/>
      <c r="AN16605" s="6"/>
      <c r="AO16605" s="6"/>
      <c r="AP16605" s="6"/>
      <c r="AQ16605" s="6"/>
      <c r="AR16605" s="6"/>
      <c r="AS16605" s="6"/>
      <c r="AT16605" s="6"/>
      <c r="AU16605" s="6"/>
      <c r="AV16605" s="6"/>
      <c r="AW16605" s="6"/>
      <c r="AX16605" s="6"/>
      <c r="AY16605" s="6"/>
      <c r="AZ16605" s="6"/>
      <c r="BA16605" s="6"/>
      <c r="BB16605" s="6"/>
      <c r="BC16605" s="6"/>
      <c r="BD16605" s="6"/>
      <c r="BE16605" s="6"/>
      <c r="BF16605" s="6"/>
      <c r="BG16605" s="10"/>
    </row>
    <row r="16606" spans="34:59" x14ac:dyDescent="0.25">
      <c r="AH16606" s="10"/>
      <c r="AI16606" s="6"/>
    </row>
    <row r="16607" spans="34:59" x14ac:dyDescent="0.25">
      <c r="AH16607" s="6"/>
      <c r="AI16607" s="6"/>
      <c r="AJ16607" s="6"/>
      <c r="AK16607" s="6"/>
      <c r="AL16607" s="6"/>
      <c r="AM16607" s="6"/>
      <c r="AN16607" s="6"/>
      <c r="AO16607" s="6"/>
      <c r="AP16607" s="6"/>
      <c r="AQ16607" s="6"/>
      <c r="AR16607" s="6"/>
      <c r="AS16607" s="6"/>
      <c r="AT16607" s="6"/>
      <c r="AU16607" s="6"/>
      <c r="AV16607" s="6"/>
      <c r="AW16607" s="6"/>
      <c r="AX16607" s="6"/>
      <c r="AY16607" s="6"/>
      <c r="AZ16607" s="6"/>
      <c r="BA16607" s="6"/>
      <c r="BB16607" s="6"/>
      <c r="BC16607" s="6"/>
      <c r="BD16607" s="6"/>
      <c r="BE16607" s="6"/>
      <c r="BF16607" s="6"/>
      <c r="BG16607" s="6"/>
    </row>
    <row r="16608" spans="34:59" x14ac:dyDescent="0.25">
      <c r="AH16608" s="10"/>
      <c r="AI16608" s="6"/>
      <c r="AJ16608" s="10"/>
      <c r="AK16608" s="10"/>
      <c r="AL16608" s="10"/>
      <c r="AM16608" s="10"/>
      <c r="AN16608" s="10"/>
      <c r="AO16608" s="10"/>
      <c r="AP16608" s="10"/>
      <c r="AQ16608" s="10"/>
      <c r="AR16608" s="10"/>
      <c r="AS16608" s="10"/>
      <c r="AT16608" s="10"/>
      <c r="AU16608" s="10"/>
      <c r="AV16608" s="10"/>
      <c r="AW16608" s="10"/>
      <c r="AX16608" s="10"/>
      <c r="AY16608" s="10"/>
      <c r="AZ16608" s="10"/>
      <c r="BA16608" s="10"/>
      <c r="BB16608" s="10"/>
      <c r="BC16608" s="10"/>
      <c r="BD16608" s="10"/>
      <c r="BE16608" s="10"/>
      <c r="BF16608" s="10"/>
      <c r="BG16608" s="6"/>
    </row>
    <row r="16609" spans="34:59" x14ac:dyDescent="0.25">
      <c r="AH16609" s="6"/>
      <c r="AI16609" s="6"/>
      <c r="AJ16609" s="6"/>
      <c r="AK16609" s="6"/>
      <c r="AL16609" s="6"/>
      <c r="AM16609" s="6"/>
      <c r="AN16609" s="6"/>
      <c r="AO16609" s="6"/>
      <c r="AP16609" s="6"/>
      <c r="AQ16609" s="6"/>
      <c r="AR16609" s="6"/>
      <c r="AS16609" s="6"/>
      <c r="AT16609" s="6"/>
      <c r="AU16609" s="6"/>
      <c r="AV16609" s="6"/>
      <c r="AW16609" s="6"/>
      <c r="AX16609" s="6"/>
      <c r="AY16609" s="6"/>
      <c r="AZ16609" s="6"/>
      <c r="BA16609" s="6"/>
      <c r="BB16609" s="6"/>
      <c r="BC16609" s="6"/>
      <c r="BD16609" s="6"/>
      <c r="BE16609" s="6"/>
      <c r="BF16609" s="6"/>
      <c r="BG16609" s="10"/>
    </row>
    <row r="16610" spans="34:59" x14ac:dyDescent="0.25">
      <c r="AH16610" s="10"/>
      <c r="AI16610" s="6"/>
    </row>
    <row r="16611" spans="34:59" x14ac:dyDescent="0.25">
      <c r="AH16611" s="6"/>
      <c r="AI16611" s="6"/>
      <c r="AJ16611" s="6"/>
      <c r="AK16611" s="6"/>
      <c r="AL16611" s="6"/>
      <c r="AM16611" s="6"/>
      <c r="AN16611" s="6"/>
      <c r="AO16611" s="6"/>
      <c r="AP16611" s="6"/>
      <c r="AQ16611" s="6"/>
      <c r="AR16611" s="6"/>
      <c r="AS16611" s="6"/>
      <c r="AT16611" s="6"/>
      <c r="AU16611" s="6"/>
      <c r="AV16611" s="6"/>
      <c r="AW16611" s="6"/>
      <c r="AX16611" s="6"/>
      <c r="AY16611" s="6"/>
      <c r="AZ16611" s="6"/>
      <c r="BA16611" s="6"/>
      <c r="BB16611" s="6"/>
      <c r="BC16611" s="6"/>
      <c r="BD16611" s="6"/>
      <c r="BE16611" s="6"/>
      <c r="BF16611" s="6"/>
      <c r="BG16611" s="6"/>
    </row>
    <row r="16612" spans="34:59" x14ac:dyDescent="0.25">
      <c r="AH16612" s="10"/>
      <c r="AI16612" s="6"/>
      <c r="AJ16612" s="10"/>
      <c r="AK16612" s="10"/>
      <c r="AL16612" s="10"/>
      <c r="AM16612" s="10"/>
      <c r="AN16612" s="10"/>
      <c r="AO16612" s="10"/>
      <c r="AP16612" s="10"/>
      <c r="AQ16612" s="10"/>
      <c r="AR16612" s="10"/>
      <c r="AS16612" s="10"/>
      <c r="AT16612" s="10"/>
      <c r="AU16612" s="10"/>
      <c r="AV16612" s="10"/>
      <c r="AW16612" s="10"/>
      <c r="AX16612" s="10"/>
      <c r="AY16612" s="10"/>
      <c r="AZ16612" s="10"/>
      <c r="BA16612" s="10"/>
      <c r="BB16612" s="10"/>
      <c r="BC16612" s="10"/>
      <c r="BD16612" s="10"/>
      <c r="BE16612" s="10"/>
      <c r="BF16612" s="10"/>
      <c r="BG16612" s="6"/>
    </row>
    <row r="16614" spans="34:59" x14ac:dyDescent="0.25">
      <c r="AH16614" s="10"/>
      <c r="AI16614" s="6"/>
    </row>
    <row r="16615" spans="34:59" x14ac:dyDescent="0.25">
      <c r="AH16615" s="6"/>
      <c r="AI16615" s="6"/>
      <c r="AJ16615" s="6"/>
      <c r="AK16615" s="6"/>
      <c r="AL16615" s="6"/>
      <c r="AM16615" s="6"/>
      <c r="AN16615" s="6"/>
      <c r="AO16615" s="6"/>
      <c r="AP16615" s="6"/>
      <c r="AQ16615" s="6"/>
      <c r="AR16615" s="6"/>
      <c r="AS16615" s="6"/>
      <c r="AT16615" s="6"/>
      <c r="AU16615" s="6"/>
      <c r="AV16615" s="6"/>
      <c r="AW16615" s="6"/>
      <c r="AX16615" s="6"/>
      <c r="AY16615" s="6"/>
      <c r="AZ16615" s="6"/>
      <c r="BA16615" s="6"/>
      <c r="BB16615" s="6"/>
      <c r="BC16615" s="6"/>
      <c r="BD16615" s="6"/>
      <c r="BE16615" s="6"/>
      <c r="BF16615" s="6"/>
      <c r="BG16615" s="6"/>
    </row>
    <row r="16616" spans="34:59" x14ac:dyDescent="0.25">
      <c r="AH16616" s="10"/>
      <c r="AI16616" s="6"/>
      <c r="AJ16616" s="10"/>
      <c r="AK16616" s="10"/>
      <c r="AL16616" s="10"/>
      <c r="AM16616" s="10"/>
      <c r="AN16616" s="10"/>
      <c r="AO16616" s="10"/>
      <c r="AP16616" s="10"/>
      <c r="AQ16616" s="10"/>
      <c r="AR16616" s="10"/>
      <c r="AS16616" s="10"/>
      <c r="AT16616" s="10"/>
      <c r="AU16616" s="10"/>
      <c r="AV16616" s="10"/>
      <c r="AW16616" s="10"/>
      <c r="AX16616" s="10"/>
      <c r="AY16616" s="10"/>
      <c r="AZ16616" s="10"/>
      <c r="BA16616" s="10"/>
      <c r="BB16616" s="10"/>
      <c r="BC16616" s="10"/>
      <c r="BD16616" s="10"/>
      <c r="BE16616" s="10"/>
      <c r="BF16616" s="10"/>
      <c r="BG16616" s="6"/>
    </row>
    <row r="16617" spans="34:59" x14ac:dyDescent="0.25">
      <c r="AH16617" s="6"/>
      <c r="AI16617" s="6"/>
      <c r="AJ16617" s="6"/>
      <c r="AK16617" s="6"/>
      <c r="AL16617" s="6"/>
      <c r="AM16617" s="6"/>
      <c r="AN16617" s="6"/>
      <c r="AO16617" s="6"/>
      <c r="AP16617" s="6"/>
      <c r="AQ16617" s="6"/>
      <c r="AR16617" s="6"/>
      <c r="AS16617" s="6"/>
      <c r="AT16617" s="6"/>
      <c r="AU16617" s="6"/>
      <c r="AV16617" s="6"/>
      <c r="AW16617" s="6"/>
      <c r="AX16617" s="6"/>
      <c r="AY16617" s="6"/>
      <c r="AZ16617" s="6"/>
      <c r="BA16617" s="6"/>
      <c r="BB16617" s="6"/>
      <c r="BC16617" s="6"/>
      <c r="BD16617" s="6"/>
      <c r="BE16617" s="6"/>
      <c r="BF16617" s="6"/>
      <c r="BG16617" s="10"/>
    </row>
    <row r="16618" spans="34:59" x14ac:dyDescent="0.25">
      <c r="AH16618" s="10"/>
      <c r="AI16618" s="6"/>
    </row>
    <row r="16619" spans="34:59" x14ac:dyDescent="0.25">
      <c r="AH16619" s="6"/>
      <c r="AI16619" s="6"/>
      <c r="AJ16619" s="6"/>
      <c r="AK16619" s="6"/>
      <c r="AL16619" s="6"/>
      <c r="AM16619" s="6"/>
      <c r="AN16619" s="6"/>
      <c r="AO16619" s="6"/>
      <c r="AP16619" s="6"/>
      <c r="AQ16619" s="6"/>
      <c r="AR16619" s="6"/>
      <c r="AS16619" s="6"/>
      <c r="AT16619" s="6"/>
      <c r="AU16619" s="6"/>
      <c r="AV16619" s="6"/>
      <c r="AW16619" s="6"/>
      <c r="AX16619" s="6"/>
      <c r="AY16619" s="6"/>
      <c r="AZ16619" s="6"/>
      <c r="BA16619" s="6"/>
      <c r="BB16619" s="6"/>
      <c r="BC16619" s="6"/>
      <c r="BD16619" s="6"/>
      <c r="BE16619" s="6"/>
      <c r="BF16619" s="6"/>
      <c r="BG16619" s="6"/>
    </row>
    <row r="16620" spans="34:59" x14ac:dyDescent="0.25">
      <c r="AH16620" s="10"/>
      <c r="AI16620" s="6"/>
      <c r="AJ16620" s="10"/>
      <c r="AK16620" s="10"/>
      <c r="AL16620" s="10"/>
      <c r="AM16620" s="10"/>
      <c r="AN16620" s="10"/>
      <c r="AO16620" s="10"/>
      <c r="AP16620" s="10"/>
      <c r="AQ16620" s="10"/>
      <c r="AR16620" s="10"/>
      <c r="AS16620" s="10"/>
      <c r="AT16620" s="10"/>
      <c r="AU16620" s="10"/>
      <c r="AV16620" s="10"/>
      <c r="AW16620" s="10"/>
      <c r="AX16620" s="10"/>
      <c r="AY16620" s="10"/>
      <c r="AZ16620" s="10"/>
      <c r="BA16620" s="10"/>
      <c r="BB16620" s="10"/>
      <c r="BC16620" s="10"/>
      <c r="BD16620" s="10"/>
      <c r="BE16620" s="10"/>
      <c r="BF16620" s="10"/>
      <c r="BG16620" s="6"/>
    </row>
    <row r="16621" spans="34:59" x14ac:dyDescent="0.25">
      <c r="AH16621" s="6"/>
      <c r="AI16621" s="6"/>
      <c r="AJ16621" s="6"/>
      <c r="AK16621" s="6"/>
      <c r="AL16621" s="6"/>
      <c r="AM16621" s="6"/>
      <c r="AN16621" s="6"/>
      <c r="AO16621" s="6"/>
      <c r="AP16621" s="6"/>
      <c r="AQ16621" s="6"/>
      <c r="AR16621" s="6"/>
      <c r="AS16621" s="6"/>
      <c r="AT16621" s="6"/>
      <c r="AU16621" s="6"/>
      <c r="AV16621" s="6"/>
      <c r="AW16621" s="6"/>
      <c r="AX16621" s="6"/>
      <c r="AY16621" s="6"/>
      <c r="AZ16621" s="6"/>
      <c r="BA16621" s="6"/>
      <c r="BB16621" s="6"/>
      <c r="BC16621" s="6"/>
      <c r="BD16621" s="6"/>
      <c r="BE16621" s="6"/>
      <c r="BF16621" s="6"/>
      <c r="BG16621" s="10"/>
    </row>
    <row r="16622" spans="34:59" x14ac:dyDescent="0.25">
      <c r="AH16622" s="10"/>
      <c r="AI16622" s="6"/>
    </row>
    <row r="16623" spans="34:59" x14ac:dyDescent="0.25">
      <c r="AH16623" s="6"/>
      <c r="AI16623" s="6"/>
      <c r="AJ16623" s="6"/>
      <c r="AK16623" s="6"/>
      <c r="AL16623" s="6"/>
      <c r="AM16623" s="6"/>
      <c r="AN16623" s="6"/>
      <c r="AO16623" s="6"/>
      <c r="AP16623" s="6"/>
      <c r="AQ16623" s="6"/>
      <c r="AR16623" s="6"/>
      <c r="AS16623" s="6"/>
      <c r="AT16623" s="6"/>
      <c r="AU16623" s="6"/>
      <c r="AV16623" s="6"/>
      <c r="AW16623" s="6"/>
      <c r="AX16623" s="6"/>
      <c r="AY16623" s="6"/>
      <c r="AZ16623" s="6"/>
      <c r="BA16623" s="6"/>
      <c r="BB16623" s="6"/>
      <c r="BC16623" s="6"/>
      <c r="BD16623" s="6"/>
      <c r="BE16623" s="6"/>
      <c r="BF16623" s="6"/>
      <c r="BG16623" s="6"/>
    </row>
    <row r="16624" spans="34:59" x14ac:dyDescent="0.25">
      <c r="AH16624" s="10"/>
      <c r="AI16624" s="6"/>
      <c r="AJ16624" s="10"/>
      <c r="AK16624" s="10"/>
      <c r="AL16624" s="10"/>
      <c r="AM16624" s="10"/>
      <c r="AN16624" s="10"/>
      <c r="AO16624" s="10"/>
      <c r="AP16624" s="10"/>
      <c r="AQ16624" s="10"/>
      <c r="AR16624" s="10"/>
      <c r="AS16624" s="10"/>
      <c r="AT16624" s="10"/>
      <c r="AU16624" s="10"/>
      <c r="AV16624" s="10"/>
      <c r="AW16624" s="10"/>
      <c r="AX16624" s="10"/>
      <c r="AY16624" s="10"/>
      <c r="AZ16624" s="10"/>
      <c r="BA16624" s="10"/>
      <c r="BB16624" s="10"/>
      <c r="BC16624" s="10"/>
      <c r="BD16624" s="10"/>
      <c r="BE16624" s="10"/>
      <c r="BF16624" s="10"/>
      <c r="BG16624" s="6"/>
    </row>
    <row r="16625" spans="34:59" x14ac:dyDescent="0.25">
      <c r="AH16625" s="6"/>
      <c r="AI16625" s="6"/>
      <c r="AJ16625" s="6"/>
      <c r="AK16625" s="6"/>
      <c r="AL16625" s="6"/>
      <c r="AM16625" s="6"/>
      <c r="AN16625" s="6"/>
      <c r="AO16625" s="6"/>
      <c r="AP16625" s="6"/>
      <c r="AQ16625" s="6"/>
      <c r="AR16625" s="6"/>
      <c r="AS16625" s="6"/>
      <c r="AT16625" s="6"/>
      <c r="AU16625" s="6"/>
      <c r="AV16625" s="6"/>
      <c r="AW16625" s="6"/>
      <c r="AX16625" s="6"/>
      <c r="AY16625" s="6"/>
      <c r="AZ16625" s="6"/>
      <c r="BA16625" s="6"/>
      <c r="BB16625" s="6"/>
      <c r="BC16625" s="6"/>
      <c r="BD16625" s="6"/>
      <c r="BE16625" s="6"/>
      <c r="BF16625" s="6"/>
      <c r="BG16625" s="10"/>
    </row>
    <row r="16626" spans="34:59" x14ac:dyDescent="0.25">
      <c r="AH16626" s="10"/>
      <c r="AI16626" s="6"/>
    </row>
    <row r="16627" spans="34:59" x14ac:dyDescent="0.25">
      <c r="AH16627" s="6"/>
      <c r="AI16627" s="6"/>
      <c r="AJ16627" s="6"/>
      <c r="AK16627" s="6"/>
      <c r="AL16627" s="6"/>
      <c r="AM16627" s="6"/>
      <c r="AN16627" s="6"/>
      <c r="AO16627" s="6"/>
      <c r="AP16627" s="6"/>
      <c r="AQ16627" s="6"/>
      <c r="AR16627" s="6"/>
      <c r="AS16627" s="6"/>
      <c r="AT16627" s="6"/>
      <c r="AU16627" s="6"/>
      <c r="AV16627" s="6"/>
      <c r="AW16627" s="6"/>
      <c r="AX16627" s="6"/>
      <c r="AY16627" s="6"/>
      <c r="AZ16627" s="6"/>
      <c r="BA16627" s="6"/>
      <c r="BB16627" s="6"/>
      <c r="BC16627" s="6"/>
      <c r="BD16627" s="6"/>
      <c r="BE16627" s="6"/>
      <c r="BF16627" s="6"/>
      <c r="BG16627" s="6"/>
    </row>
    <row r="16628" spans="34:59" x14ac:dyDescent="0.25">
      <c r="AH16628" s="10"/>
      <c r="AI16628" s="6"/>
      <c r="AJ16628" s="10"/>
      <c r="AK16628" s="10"/>
      <c r="AL16628" s="10"/>
      <c r="AM16628" s="10"/>
      <c r="AN16628" s="10"/>
      <c r="AO16628" s="10"/>
      <c r="AP16628" s="10"/>
      <c r="AQ16628" s="10"/>
      <c r="AR16628" s="10"/>
      <c r="AS16628" s="10"/>
      <c r="AT16628" s="10"/>
      <c r="AU16628" s="10"/>
      <c r="AV16628" s="10"/>
      <c r="AW16628" s="10"/>
      <c r="AX16628" s="10"/>
      <c r="AY16628" s="10"/>
      <c r="AZ16628" s="10"/>
      <c r="BA16628" s="10"/>
      <c r="BB16628" s="10"/>
      <c r="BC16628" s="10"/>
      <c r="BD16628" s="10"/>
      <c r="BE16628" s="10"/>
      <c r="BF16628" s="10"/>
      <c r="BG16628" s="6"/>
    </row>
    <row r="16630" spans="34:59" x14ac:dyDescent="0.25">
      <c r="AH16630" s="10"/>
      <c r="AI16630" s="6"/>
    </row>
    <row r="16631" spans="34:59" x14ac:dyDescent="0.25">
      <c r="AH16631" s="6"/>
      <c r="AI16631" s="6"/>
      <c r="AJ16631" s="6"/>
      <c r="AK16631" s="6"/>
      <c r="AL16631" s="6"/>
      <c r="AM16631" s="6"/>
      <c r="AN16631" s="6"/>
      <c r="AO16631" s="6"/>
      <c r="AP16631" s="6"/>
      <c r="AQ16631" s="6"/>
      <c r="AR16631" s="6"/>
      <c r="AS16631" s="6"/>
      <c r="AT16631" s="6"/>
      <c r="AU16631" s="6"/>
      <c r="AV16631" s="6"/>
      <c r="AW16631" s="6"/>
      <c r="AX16631" s="6"/>
      <c r="AY16631" s="6"/>
      <c r="AZ16631" s="6"/>
      <c r="BA16631" s="6"/>
      <c r="BB16631" s="6"/>
      <c r="BC16631" s="6"/>
      <c r="BD16631" s="6"/>
      <c r="BE16631" s="6"/>
      <c r="BF16631" s="6"/>
      <c r="BG16631" s="6"/>
    </row>
    <row r="16632" spans="34:59" x14ac:dyDescent="0.25">
      <c r="AH16632" s="10"/>
      <c r="AI16632" s="6"/>
      <c r="AJ16632" s="10"/>
      <c r="AK16632" s="10"/>
      <c r="AL16632" s="10"/>
      <c r="AM16632" s="10"/>
      <c r="AN16632" s="10"/>
      <c r="AO16632" s="10"/>
      <c r="AP16632" s="10"/>
      <c r="AQ16632" s="10"/>
      <c r="AR16632" s="10"/>
      <c r="AS16632" s="10"/>
      <c r="AT16632" s="10"/>
      <c r="AU16632" s="10"/>
      <c r="AV16632" s="10"/>
      <c r="AW16632" s="10"/>
      <c r="AX16632" s="10"/>
      <c r="AY16632" s="10"/>
      <c r="AZ16632" s="10"/>
      <c r="BA16632" s="10"/>
      <c r="BB16632" s="10"/>
      <c r="BC16632" s="10"/>
      <c r="BD16632" s="10"/>
      <c r="BE16632" s="10"/>
      <c r="BF16632" s="10"/>
      <c r="BG16632" s="6"/>
    </row>
    <row r="16633" spans="34:59" x14ac:dyDescent="0.25">
      <c r="AH16633" s="6"/>
      <c r="AI16633" s="6"/>
      <c r="AJ16633" s="6"/>
      <c r="AK16633" s="6"/>
      <c r="AL16633" s="6"/>
      <c r="AM16633" s="6"/>
      <c r="AN16633" s="6"/>
      <c r="AO16633" s="6"/>
      <c r="AP16633" s="6"/>
      <c r="AQ16633" s="6"/>
      <c r="AR16633" s="6"/>
      <c r="AS16633" s="6"/>
      <c r="AT16633" s="6"/>
      <c r="AU16633" s="6"/>
      <c r="AV16633" s="6"/>
      <c r="AW16633" s="6"/>
      <c r="AX16633" s="6"/>
      <c r="AY16633" s="6"/>
      <c r="AZ16633" s="6"/>
      <c r="BA16633" s="6"/>
      <c r="BB16633" s="6"/>
      <c r="BC16633" s="6"/>
      <c r="BD16633" s="6"/>
      <c r="BE16633" s="6"/>
      <c r="BF16633" s="6"/>
      <c r="BG16633" s="10"/>
    </row>
    <row r="16634" spans="34:59" x14ac:dyDescent="0.25">
      <c r="AH16634" s="10"/>
      <c r="AI16634" s="6"/>
    </row>
    <row r="16635" spans="34:59" x14ac:dyDescent="0.25">
      <c r="AH16635" s="6"/>
      <c r="AI16635" s="6"/>
      <c r="AJ16635" s="6"/>
      <c r="AK16635" s="6"/>
      <c r="AL16635" s="6"/>
      <c r="AM16635" s="6"/>
      <c r="AN16635" s="6"/>
      <c r="AO16635" s="6"/>
      <c r="AP16635" s="6"/>
      <c r="AQ16635" s="6"/>
      <c r="AR16635" s="6"/>
      <c r="AS16635" s="6"/>
      <c r="AT16635" s="6"/>
      <c r="AU16635" s="6"/>
      <c r="AV16635" s="6"/>
      <c r="AW16635" s="6"/>
      <c r="AX16635" s="6"/>
      <c r="AY16635" s="6"/>
      <c r="AZ16635" s="6"/>
      <c r="BA16635" s="6"/>
      <c r="BB16635" s="6"/>
      <c r="BC16635" s="6"/>
      <c r="BD16635" s="6"/>
      <c r="BE16635" s="6"/>
      <c r="BF16635" s="6"/>
      <c r="BG16635" s="6"/>
    </row>
    <row r="16636" spans="34:59" x14ac:dyDescent="0.25">
      <c r="AH16636" s="10"/>
      <c r="AI16636" s="6"/>
      <c r="AJ16636" s="10"/>
      <c r="AK16636" s="10"/>
      <c r="AL16636" s="10"/>
      <c r="AM16636" s="10"/>
      <c r="AN16636" s="10"/>
      <c r="AO16636" s="10"/>
      <c r="AP16636" s="10"/>
      <c r="AQ16636" s="10"/>
      <c r="AR16636" s="10"/>
      <c r="AS16636" s="10"/>
      <c r="AT16636" s="10"/>
      <c r="AU16636" s="10"/>
      <c r="AV16636" s="10"/>
      <c r="AW16636" s="10"/>
      <c r="AX16636" s="10"/>
      <c r="AY16636" s="10"/>
      <c r="AZ16636" s="10"/>
      <c r="BA16636" s="10"/>
      <c r="BB16636" s="10"/>
      <c r="BC16636" s="10"/>
      <c r="BD16636" s="10"/>
      <c r="BE16636" s="10"/>
      <c r="BF16636" s="10"/>
      <c r="BG16636" s="6"/>
    </row>
    <row r="16637" spans="34:59" x14ac:dyDescent="0.25">
      <c r="AH16637" s="6"/>
      <c r="AI16637" s="6"/>
      <c r="AJ16637" s="6"/>
      <c r="AK16637" s="6"/>
      <c r="AL16637" s="6"/>
      <c r="AM16637" s="6"/>
      <c r="AN16637" s="6"/>
      <c r="AO16637" s="6"/>
      <c r="AP16637" s="6"/>
      <c r="AQ16637" s="6"/>
      <c r="AR16637" s="6"/>
      <c r="AS16637" s="6"/>
      <c r="AT16637" s="6"/>
      <c r="AU16637" s="6"/>
      <c r="AV16637" s="6"/>
      <c r="AW16637" s="6"/>
      <c r="AX16637" s="6"/>
      <c r="AY16637" s="6"/>
      <c r="AZ16637" s="6"/>
      <c r="BA16637" s="6"/>
      <c r="BB16637" s="6"/>
      <c r="BC16637" s="6"/>
      <c r="BD16637" s="6"/>
      <c r="BE16637" s="6"/>
      <c r="BF16637" s="6"/>
      <c r="BG16637" s="10"/>
    </row>
    <row r="16638" spans="34:59" x14ac:dyDescent="0.25">
      <c r="AH16638" s="10"/>
      <c r="AI16638" s="6"/>
    </row>
    <row r="16639" spans="34:59" x14ac:dyDescent="0.25">
      <c r="AH16639" s="6"/>
      <c r="AI16639" s="6"/>
      <c r="AJ16639" s="6"/>
      <c r="AK16639" s="6"/>
      <c r="AL16639" s="6"/>
      <c r="AM16639" s="6"/>
      <c r="AN16639" s="6"/>
      <c r="AO16639" s="6"/>
      <c r="AP16639" s="6"/>
      <c r="AQ16639" s="6"/>
      <c r="AR16639" s="6"/>
      <c r="AS16639" s="6"/>
      <c r="AT16639" s="6"/>
      <c r="AU16639" s="6"/>
      <c r="AV16639" s="6"/>
      <c r="AW16639" s="6"/>
      <c r="AX16639" s="6"/>
      <c r="AY16639" s="6"/>
      <c r="AZ16639" s="6"/>
      <c r="BA16639" s="6"/>
      <c r="BB16639" s="6"/>
      <c r="BC16639" s="6"/>
      <c r="BD16639" s="6"/>
      <c r="BE16639" s="6"/>
      <c r="BF16639" s="6"/>
      <c r="BG16639" s="6"/>
    </row>
    <row r="16640" spans="34:59" x14ac:dyDescent="0.25">
      <c r="AH16640" s="10"/>
      <c r="AI16640" s="6"/>
      <c r="AJ16640" s="10"/>
      <c r="AK16640" s="10"/>
      <c r="AL16640" s="10"/>
      <c r="AM16640" s="10"/>
      <c r="AN16640" s="10"/>
      <c r="AO16640" s="10"/>
      <c r="AP16640" s="10"/>
      <c r="AQ16640" s="10"/>
      <c r="AR16640" s="10"/>
      <c r="AS16640" s="10"/>
      <c r="AT16640" s="10"/>
      <c r="AU16640" s="10"/>
      <c r="AV16640" s="10"/>
      <c r="AW16640" s="10"/>
      <c r="AX16640" s="10"/>
      <c r="AY16640" s="10"/>
      <c r="AZ16640" s="10"/>
      <c r="BA16640" s="10"/>
      <c r="BB16640" s="10"/>
      <c r="BC16640" s="10"/>
      <c r="BD16640" s="10"/>
      <c r="BE16640" s="10"/>
      <c r="BF16640" s="10"/>
      <c r="BG16640" s="6"/>
    </row>
    <row r="16641" spans="34:59" x14ac:dyDescent="0.25">
      <c r="AH16641" s="6"/>
      <c r="AI16641" s="6"/>
      <c r="AJ16641" s="6"/>
      <c r="AK16641" s="6"/>
      <c r="AL16641" s="6"/>
      <c r="AM16641" s="6"/>
      <c r="AN16641" s="6"/>
      <c r="AO16641" s="6"/>
      <c r="AP16641" s="6"/>
      <c r="AQ16641" s="6"/>
      <c r="AR16641" s="6"/>
      <c r="AS16641" s="6"/>
      <c r="AT16641" s="6"/>
      <c r="AU16641" s="6"/>
      <c r="AV16641" s="6"/>
      <c r="AW16641" s="6"/>
      <c r="AX16641" s="6"/>
      <c r="AY16641" s="6"/>
      <c r="AZ16641" s="6"/>
      <c r="BA16641" s="6"/>
      <c r="BB16641" s="6"/>
      <c r="BC16641" s="6"/>
      <c r="BD16641" s="6"/>
      <c r="BE16641" s="6"/>
      <c r="BF16641" s="6"/>
      <c r="BG16641" s="10"/>
    </row>
    <row r="16642" spans="34:59" x14ac:dyDescent="0.25">
      <c r="AH16642" s="10"/>
      <c r="AI16642" s="6"/>
    </row>
    <row r="16643" spans="34:59" x14ac:dyDescent="0.25">
      <c r="AH16643" s="6"/>
      <c r="AI16643" s="6"/>
      <c r="AJ16643" s="6"/>
      <c r="AK16643" s="6"/>
      <c r="AL16643" s="6"/>
      <c r="AM16643" s="6"/>
      <c r="AN16643" s="6"/>
      <c r="AO16643" s="6"/>
      <c r="AP16643" s="6"/>
      <c r="AQ16643" s="6"/>
      <c r="AR16643" s="6"/>
      <c r="AS16643" s="6"/>
      <c r="AT16643" s="6"/>
      <c r="AU16643" s="6"/>
      <c r="AV16643" s="6"/>
      <c r="AW16643" s="6"/>
      <c r="AX16643" s="6"/>
      <c r="AY16643" s="6"/>
      <c r="AZ16643" s="6"/>
      <c r="BA16643" s="6"/>
      <c r="BB16643" s="6"/>
      <c r="BC16643" s="6"/>
      <c r="BD16643" s="6"/>
      <c r="BE16643" s="6"/>
      <c r="BF16643" s="6"/>
      <c r="BG16643" s="6"/>
    </row>
    <row r="16644" spans="34:59" x14ac:dyDescent="0.25">
      <c r="AH16644" s="10"/>
      <c r="AI16644" s="6"/>
      <c r="AJ16644" s="10"/>
      <c r="AK16644" s="10"/>
      <c r="AL16644" s="10"/>
      <c r="AM16644" s="10"/>
      <c r="AN16644" s="10"/>
      <c r="AO16644" s="10"/>
      <c r="AP16644" s="10"/>
      <c r="AQ16644" s="10"/>
      <c r="AR16644" s="10"/>
      <c r="AS16644" s="10"/>
      <c r="AT16644" s="10"/>
      <c r="AU16644" s="10"/>
      <c r="AV16644" s="10"/>
      <c r="AW16644" s="10"/>
      <c r="AX16644" s="10"/>
      <c r="AY16644" s="10"/>
      <c r="AZ16644" s="10"/>
      <c r="BA16644" s="10"/>
      <c r="BB16644" s="10"/>
      <c r="BC16644" s="10"/>
      <c r="BD16644" s="10"/>
      <c r="BE16644" s="10"/>
      <c r="BF16644" s="10"/>
      <c r="BG16644" s="6"/>
    </row>
    <row r="16646" spans="34:59" x14ac:dyDescent="0.25">
      <c r="AH16646" s="10"/>
      <c r="AI16646" s="6"/>
    </row>
    <row r="16647" spans="34:59" x14ac:dyDescent="0.25">
      <c r="AH16647" s="6"/>
      <c r="AI16647" s="6"/>
      <c r="AJ16647" s="6"/>
      <c r="AK16647" s="6"/>
      <c r="AL16647" s="6"/>
      <c r="AM16647" s="6"/>
      <c r="AN16647" s="6"/>
      <c r="AO16647" s="6"/>
      <c r="AP16647" s="6"/>
      <c r="AQ16647" s="6"/>
      <c r="AR16647" s="6"/>
      <c r="AS16647" s="6"/>
      <c r="AT16647" s="6"/>
      <c r="AU16647" s="6"/>
      <c r="AV16647" s="6"/>
      <c r="AW16647" s="6"/>
      <c r="AX16647" s="6"/>
      <c r="AY16647" s="6"/>
      <c r="AZ16647" s="6"/>
      <c r="BA16647" s="6"/>
      <c r="BB16647" s="6"/>
      <c r="BC16647" s="6"/>
      <c r="BD16647" s="6"/>
      <c r="BE16647" s="6"/>
      <c r="BF16647" s="6"/>
      <c r="BG16647" s="6"/>
    </row>
    <row r="16648" spans="34:59" x14ac:dyDescent="0.25">
      <c r="AH16648" s="10"/>
      <c r="AI16648" s="6"/>
      <c r="AJ16648" s="10"/>
      <c r="AK16648" s="10"/>
      <c r="AL16648" s="10"/>
      <c r="AM16648" s="10"/>
      <c r="AN16648" s="10"/>
      <c r="AO16648" s="10"/>
      <c r="AP16648" s="10"/>
      <c r="AQ16648" s="10"/>
      <c r="AR16648" s="10"/>
      <c r="AS16648" s="10"/>
      <c r="AT16648" s="10"/>
      <c r="AU16648" s="10"/>
      <c r="AV16648" s="10"/>
      <c r="AW16648" s="10"/>
      <c r="AX16648" s="10"/>
      <c r="AY16648" s="10"/>
      <c r="AZ16648" s="10"/>
      <c r="BA16648" s="10"/>
      <c r="BB16648" s="10"/>
      <c r="BC16648" s="10"/>
      <c r="BD16648" s="10"/>
      <c r="BE16648" s="10"/>
      <c r="BF16648" s="10"/>
      <c r="BG16648" s="6"/>
    </row>
    <row r="16649" spans="34:59" x14ac:dyDescent="0.25">
      <c r="AH16649" s="6"/>
      <c r="AI16649" s="6"/>
      <c r="AJ16649" s="6"/>
      <c r="AK16649" s="6"/>
      <c r="AL16649" s="6"/>
      <c r="AM16649" s="6"/>
      <c r="AN16649" s="6"/>
      <c r="AO16649" s="6"/>
      <c r="AP16649" s="6"/>
      <c r="AQ16649" s="6"/>
      <c r="AR16649" s="6"/>
      <c r="AS16649" s="6"/>
      <c r="AT16649" s="6"/>
      <c r="AU16649" s="6"/>
      <c r="AV16649" s="6"/>
      <c r="AW16649" s="6"/>
      <c r="AX16649" s="6"/>
      <c r="AY16649" s="6"/>
      <c r="AZ16649" s="6"/>
      <c r="BA16649" s="6"/>
      <c r="BB16649" s="6"/>
      <c r="BC16649" s="6"/>
      <c r="BD16649" s="6"/>
      <c r="BE16649" s="6"/>
      <c r="BF16649" s="6"/>
      <c r="BG16649" s="10"/>
    </row>
    <row r="16650" spans="34:59" x14ac:dyDescent="0.25">
      <c r="AH16650" s="10"/>
      <c r="AI16650" s="6"/>
    </row>
    <row r="16651" spans="34:59" x14ac:dyDescent="0.25">
      <c r="AH16651" s="6"/>
      <c r="AI16651" s="6"/>
      <c r="AJ16651" s="6"/>
      <c r="AK16651" s="6"/>
      <c r="AL16651" s="6"/>
      <c r="AM16651" s="6"/>
      <c r="AN16651" s="6"/>
      <c r="AO16651" s="6"/>
      <c r="AP16651" s="6"/>
      <c r="AQ16651" s="6"/>
      <c r="AR16651" s="6"/>
      <c r="AS16651" s="6"/>
      <c r="AT16651" s="6"/>
      <c r="AU16651" s="6"/>
      <c r="AV16651" s="6"/>
      <c r="AW16651" s="6"/>
      <c r="AX16651" s="6"/>
      <c r="AY16651" s="6"/>
      <c r="AZ16651" s="6"/>
      <c r="BA16651" s="6"/>
      <c r="BB16651" s="6"/>
      <c r="BC16651" s="6"/>
      <c r="BD16651" s="6"/>
      <c r="BE16651" s="6"/>
      <c r="BF16651" s="6"/>
      <c r="BG16651" s="6"/>
    </row>
    <row r="16652" spans="34:59" x14ac:dyDescent="0.25">
      <c r="AH16652" s="10"/>
      <c r="AI16652" s="6"/>
      <c r="AJ16652" s="10"/>
      <c r="AK16652" s="10"/>
      <c r="AL16652" s="10"/>
      <c r="AM16652" s="10"/>
      <c r="AN16652" s="10"/>
      <c r="AO16652" s="10"/>
      <c r="AP16652" s="10"/>
      <c r="AQ16652" s="10"/>
      <c r="AR16652" s="10"/>
      <c r="AS16652" s="10"/>
      <c r="AT16652" s="10"/>
      <c r="AU16652" s="10"/>
      <c r="AV16652" s="10"/>
      <c r="AW16652" s="10"/>
      <c r="AX16652" s="10"/>
      <c r="AY16652" s="10"/>
      <c r="AZ16652" s="10"/>
      <c r="BA16652" s="10"/>
      <c r="BB16652" s="10"/>
      <c r="BC16652" s="10"/>
      <c r="BD16652" s="10"/>
      <c r="BE16652" s="10"/>
      <c r="BF16652" s="10"/>
      <c r="BG16652" s="6"/>
    </row>
    <row r="16653" spans="34:59" x14ac:dyDescent="0.25">
      <c r="AH16653" s="6"/>
      <c r="AI16653" s="6"/>
      <c r="AJ16653" s="6"/>
      <c r="AK16653" s="6"/>
      <c r="AL16653" s="6"/>
      <c r="AM16653" s="6"/>
      <c r="AN16653" s="6"/>
      <c r="AO16653" s="6"/>
      <c r="AP16653" s="6"/>
      <c r="AQ16653" s="6"/>
      <c r="AR16653" s="6"/>
      <c r="AS16653" s="6"/>
      <c r="AT16653" s="6"/>
      <c r="AU16653" s="6"/>
      <c r="AV16653" s="6"/>
      <c r="AW16653" s="6"/>
      <c r="AX16653" s="6"/>
      <c r="AY16653" s="6"/>
      <c r="AZ16653" s="6"/>
      <c r="BA16653" s="6"/>
      <c r="BB16653" s="6"/>
      <c r="BC16653" s="6"/>
      <c r="BD16653" s="6"/>
      <c r="BE16653" s="6"/>
      <c r="BF16653" s="6"/>
      <c r="BG16653" s="10"/>
    </row>
    <row r="16654" spans="34:59" x14ac:dyDescent="0.25">
      <c r="AH16654" s="10"/>
      <c r="AI16654" s="6"/>
    </row>
    <row r="16655" spans="34:59" x14ac:dyDescent="0.25">
      <c r="AH16655" s="6"/>
      <c r="AI16655" s="6"/>
      <c r="AJ16655" s="6"/>
      <c r="AK16655" s="6"/>
      <c r="AL16655" s="6"/>
      <c r="AM16655" s="6"/>
      <c r="AN16655" s="6"/>
      <c r="AO16655" s="6"/>
      <c r="AP16655" s="6"/>
      <c r="AQ16655" s="6"/>
      <c r="AR16655" s="6"/>
      <c r="AS16655" s="6"/>
      <c r="AT16655" s="6"/>
      <c r="AU16655" s="6"/>
      <c r="AV16655" s="6"/>
      <c r="AW16655" s="6"/>
      <c r="AX16655" s="6"/>
      <c r="AY16655" s="6"/>
      <c r="AZ16655" s="6"/>
      <c r="BA16655" s="6"/>
      <c r="BB16655" s="6"/>
      <c r="BC16655" s="6"/>
      <c r="BD16655" s="6"/>
      <c r="BE16655" s="6"/>
      <c r="BF16655" s="6"/>
      <c r="BG16655" s="6"/>
    </row>
    <row r="16656" spans="34:59" x14ac:dyDescent="0.25">
      <c r="AH16656" s="10"/>
      <c r="AI16656" s="6"/>
      <c r="AJ16656" s="10"/>
      <c r="AK16656" s="10"/>
      <c r="AL16656" s="10"/>
      <c r="AM16656" s="10"/>
      <c r="AN16656" s="10"/>
      <c r="AO16656" s="10"/>
      <c r="AP16656" s="10"/>
      <c r="AQ16656" s="10"/>
      <c r="AR16656" s="10"/>
      <c r="AS16656" s="10"/>
      <c r="AT16656" s="10"/>
      <c r="AU16656" s="10"/>
      <c r="AV16656" s="10"/>
      <c r="AW16656" s="10"/>
      <c r="AX16656" s="10"/>
      <c r="AY16656" s="10"/>
      <c r="AZ16656" s="10"/>
      <c r="BA16656" s="10"/>
      <c r="BB16656" s="10"/>
      <c r="BC16656" s="10"/>
      <c r="BD16656" s="10"/>
      <c r="BE16656" s="10"/>
      <c r="BF16656" s="10"/>
      <c r="BG16656" s="6"/>
    </row>
    <row r="16657" spans="34:59" x14ac:dyDescent="0.25">
      <c r="AH16657" s="6"/>
      <c r="AI16657" s="6"/>
      <c r="AJ16657" s="6"/>
      <c r="AK16657" s="6"/>
      <c r="AL16657" s="6"/>
      <c r="AM16657" s="6"/>
      <c r="AN16657" s="6"/>
      <c r="AO16657" s="6"/>
      <c r="AP16657" s="6"/>
      <c r="AQ16657" s="6"/>
      <c r="AR16657" s="6"/>
      <c r="AS16657" s="6"/>
      <c r="AT16657" s="6"/>
      <c r="AU16657" s="6"/>
      <c r="AV16657" s="6"/>
      <c r="AW16657" s="6"/>
      <c r="AX16657" s="6"/>
      <c r="AY16657" s="6"/>
      <c r="AZ16657" s="6"/>
      <c r="BA16657" s="6"/>
      <c r="BB16657" s="6"/>
      <c r="BC16657" s="6"/>
      <c r="BD16657" s="6"/>
      <c r="BE16657" s="6"/>
      <c r="BF16657" s="6"/>
      <c r="BG16657" s="10"/>
    </row>
    <row r="16658" spans="34:59" x14ac:dyDescent="0.25">
      <c r="AH16658" s="10"/>
      <c r="AI16658" s="6"/>
    </row>
    <row r="16659" spans="34:59" x14ac:dyDescent="0.25">
      <c r="AH16659" s="6"/>
      <c r="AI16659" s="6"/>
      <c r="AJ16659" s="6"/>
      <c r="AK16659" s="6"/>
      <c r="AL16659" s="6"/>
      <c r="AM16659" s="6"/>
      <c r="AN16659" s="6"/>
      <c r="AO16659" s="6"/>
      <c r="AP16659" s="6"/>
      <c r="AQ16659" s="6"/>
      <c r="AR16659" s="6"/>
      <c r="AS16659" s="6"/>
      <c r="AT16659" s="6"/>
      <c r="AU16659" s="6"/>
      <c r="AV16659" s="6"/>
      <c r="AW16659" s="6"/>
      <c r="AX16659" s="6"/>
      <c r="AY16659" s="6"/>
      <c r="AZ16659" s="6"/>
      <c r="BA16659" s="6"/>
      <c r="BB16659" s="6"/>
      <c r="BC16659" s="6"/>
      <c r="BD16659" s="6"/>
      <c r="BE16659" s="6"/>
      <c r="BF16659" s="6"/>
      <c r="BG16659" s="6"/>
    </row>
    <row r="16660" spans="34:59" x14ac:dyDescent="0.25">
      <c r="AH16660" s="10"/>
      <c r="AI16660" s="6"/>
      <c r="AJ16660" s="10"/>
      <c r="AK16660" s="10"/>
      <c r="AL16660" s="10"/>
      <c r="AM16660" s="10"/>
      <c r="AN16660" s="10"/>
      <c r="AO16660" s="10"/>
      <c r="AP16660" s="10"/>
      <c r="AQ16660" s="10"/>
      <c r="AR16660" s="10"/>
      <c r="AS16660" s="10"/>
      <c r="AT16660" s="10"/>
      <c r="AU16660" s="10"/>
      <c r="AV16660" s="10"/>
      <c r="AW16660" s="10"/>
      <c r="AX16660" s="10"/>
      <c r="AY16660" s="10"/>
      <c r="AZ16660" s="10"/>
      <c r="BA16660" s="10"/>
      <c r="BB16660" s="10"/>
      <c r="BC16660" s="10"/>
      <c r="BD16660" s="10"/>
      <c r="BE16660" s="10"/>
      <c r="BF16660" s="10"/>
      <c r="BG16660" s="6"/>
    </row>
    <row r="16662" spans="34:59" x14ac:dyDescent="0.25">
      <c r="AH16662" s="10"/>
      <c r="AI16662" s="6"/>
    </row>
    <row r="16663" spans="34:59" x14ac:dyDescent="0.25">
      <c r="AH16663" s="6"/>
      <c r="AI16663" s="6"/>
      <c r="AJ16663" s="6"/>
      <c r="AK16663" s="6"/>
      <c r="AL16663" s="6"/>
      <c r="AM16663" s="6"/>
      <c r="AN16663" s="6"/>
      <c r="AO16663" s="6"/>
      <c r="AP16663" s="6"/>
      <c r="AQ16663" s="6"/>
      <c r="AR16663" s="6"/>
      <c r="AS16663" s="6"/>
      <c r="AT16663" s="6"/>
      <c r="AU16663" s="6"/>
      <c r="AV16663" s="6"/>
      <c r="AW16663" s="6"/>
      <c r="AX16663" s="6"/>
      <c r="AY16663" s="6"/>
      <c r="AZ16663" s="6"/>
      <c r="BA16663" s="6"/>
      <c r="BB16663" s="6"/>
      <c r="BC16663" s="6"/>
      <c r="BD16663" s="6"/>
      <c r="BE16663" s="6"/>
      <c r="BF16663" s="6"/>
      <c r="BG16663" s="6"/>
    </row>
    <row r="16664" spans="34:59" x14ac:dyDescent="0.25">
      <c r="AH16664" s="10"/>
      <c r="AI16664" s="6"/>
      <c r="AJ16664" s="10"/>
      <c r="AK16664" s="10"/>
      <c r="AL16664" s="10"/>
      <c r="AM16664" s="10"/>
      <c r="AN16664" s="10"/>
      <c r="AO16664" s="10"/>
      <c r="AP16664" s="10"/>
      <c r="AQ16664" s="10"/>
      <c r="AR16664" s="10"/>
      <c r="AS16664" s="10"/>
      <c r="AT16664" s="10"/>
      <c r="AU16664" s="10"/>
      <c r="AV16664" s="10"/>
      <c r="AW16664" s="10"/>
      <c r="AX16664" s="10"/>
      <c r="AY16664" s="10"/>
      <c r="AZ16664" s="10"/>
      <c r="BA16664" s="10"/>
      <c r="BB16664" s="10"/>
      <c r="BC16664" s="10"/>
      <c r="BD16664" s="10"/>
      <c r="BE16664" s="10"/>
      <c r="BF16664" s="10"/>
      <c r="BG16664" s="6"/>
    </row>
    <row r="16665" spans="34:59" x14ac:dyDescent="0.25">
      <c r="AH16665" s="6"/>
      <c r="AI16665" s="6"/>
      <c r="AJ16665" s="6"/>
      <c r="AK16665" s="6"/>
      <c r="AL16665" s="6"/>
      <c r="AM16665" s="6"/>
      <c r="AN16665" s="6"/>
      <c r="AO16665" s="6"/>
      <c r="AP16665" s="6"/>
      <c r="AQ16665" s="6"/>
      <c r="AR16665" s="6"/>
      <c r="AS16665" s="6"/>
      <c r="AT16665" s="6"/>
      <c r="AU16665" s="6"/>
      <c r="AV16665" s="6"/>
      <c r="AW16665" s="6"/>
      <c r="AX16665" s="6"/>
      <c r="AY16665" s="6"/>
      <c r="AZ16665" s="6"/>
      <c r="BA16665" s="6"/>
      <c r="BB16665" s="6"/>
      <c r="BC16665" s="6"/>
      <c r="BD16665" s="6"/>
      <c r="BE16665" s="6"/>
      <c r="BF16665" s="6"/>
      <c r="BG16665" s="10"/>
    </row>
    <row r="16666" spans="34:59" x14ac:dyDescent="0.25">
      <c r="AH16666" s="10"/>
      <c r="AI16666" s="6"/>
    </row>
    <row r="16667" spans="34:59" x14ac:dyDescent="0.25">
      <c r="AH16667" s="6"/>
      <c r="AI16667" s="6"/>
      <c r="AJ16667" s="6"/>
      <c r="AK16667" s="6"/>
      <c r="AL16667" s="6"/>
      <c r="AM16667" s="6"/>
      <c r="AN16667" s="6"/>
      <c r="AO16667" s="6"/>
      <c r="AP16667" s="6"/>
      <c r="AQ16667" s="6"/>
      <c r="AR16667" s="6"/>
      <c r="AS16667" s="6"/>
      <c r="AT16667" s="6"/>
      <c r="AU16667" s="6"/>
      <c r="AV16667" s="6"/>
      <c r="AW16667" s="6"/>
      <c r="AX16667" s="6"/>
      <c r="AY16667" s="6"/>
      <c r="AZ16667" s="6"/>
      <c r="BA16667" s="6"/>
      <c r="BB16667" s="6"/>
      <c r="BC16667" s="6"/>
      <c r="BD16667" s="6"/>
      <c r="BE16667" s="6"/>
      <c r="BF16667" s="6"/>
      <c r="BG16667" s="6"/>
    </row>
    <row r="16668" spans="34:59" x14ac:dyDescent="0.25">
      <c r="AH16668" s="10"/>
      <c r="AI16668" s="6"/>
      <c r="AJ16668" s="10"/>
      <c r="AK16668" s="10"/>
      <c r="AL16668" s="10"/>
      <c r="AM16668" s="10"/>
      <c r="AN16668" s="10"/>
      <c r="AO16668" s="10"/>
      <c r="AP16668" s="10"/>
      <c r="AQ16668" s="10"/>
      <c r="AR16668" s="10"/>
      <c r="AS16668" s="10"/>
      <c r="AT16668" s="10"/>
      <c r="AU16668" s="10"/>
      <c r="AV16668" s="10"/>
      <c r="AW16668" s="10"/>
      <c r="AX16668" s="10"/>
      <c r="AY16668" s="10"/>
      <c r="AZ16668" s="10"/>
      <c r="BA16668" s="10"/>
      <c r="BB16668" s="10"/>
      <c r="BC16668" s="10"/>
      <c r="BD16668" s="10"/>
      <c r="BE16668" s="10"/>
      <c r="BF16668" s="10"/>
      <c r="BG16668" s="6"/>
    </row>
    <row r="16669" spans="34:59" x14ac:dyDescent="0.25">
      <c r="AH16669" s="6"/>
      <c r="AI16669" s="6"/>
      <c r="AJ16669" s="6"/>
      <c r="AK16669" s="6"/>
      <c r="AL16669" s="6"/>
      <c r="AM16669" s="6"/>
      <c r="AN16669" s="6"/>
      <c r="AO16669" s="6"/>
      <c r="AP16669" s="6"/>
      <c r="AQ16669" s="6"/>
      <c r="AR16669" s="6"/>
      <c r="AS16669" s="6"/>
      <c r="AT16669" s="6"/>
      <c r="AU16669" s="6"/>
      <c r="AV16669" s="6"/>
      <c r="AW16669" s="6"/>
      <c r="AX16669" s="6"/>
      <c r="AY16669" s="6"/>
      <c r="AZ16669" s="6"/>
      <c r="BA16669" s="6"/>
      <c r="BB16669" s="6"/>
      <c r="BC16669" s="6"/>
      <c r="BD16669" s="6"/>
      <c r="BE16669" s="6"/>
      <c r="BF16669" s="6"/>
      <c r="BG16669" s="10"/>
    </row>
    <row r="16670" spans="34:59" x14ac:dyDescent="0.25">
      <c r="AH16670" s="10"/>
      <c r="AI16670" s="6"/>
    </row>
    <row r="16671" spans="34:59" x14ac:dyDescent="0.25">
      <c r="AH16671" s="6"/>
      <c r="AI16671" s="6"/>
      <c r="AJ16671" s="6"/>
      <c r="AK16671" s="6"/>
      <c r="AL16671" s="6"/>
      <c r="AM16671" s="6"/>
      <c r="AN16671" s="6"/>
      <c r="AO16671" s="6"/>
      <c r="AP16671" s="6"/>
      <c r="AQ16671" s="6"/>
      <c r="AR16671" s="6"/>
      <c r="AS16671" s="6"/>
      <c r="AT16671" s="6"/>
      <c r="AU16671" s="6"/>
      <c r="AV16671" s="6"/>
      <c r="AW16671" s="6"/>
      <c r="AX16671" s="6"/>
      <c r="AY16671" s="6"/>
      <c r="AZ16671" s="6"/>
      <c r="BA16671" s="6"/>
      <c r="BB16671" s="6"/>
      <c r="BC16671" s="6"/>
      <c r="BD16671" s="6"/>
      <c r="BE16671" s="6"/>
      <c r="BF16671" s="6"/>
      <c r="BG16671" s="6"/>
    </row>
    <row r="16672" spans="34:59" x14ac:dyDescent="0.25">
      <c r="AH16672" s="10"/>
      <c r="AI16672" s="6"/>
      <c r="AJ16672" s="10"/>
      <c r="AK16672" s="10"/>
      <c r="AL16672" s="10"/>
      <c r="AM16672" s="10"/>
      <c r="AN16672" s="10"/>
      <c r="AO16672" s="10"/>
      <c r="AP16672" s="10"/>
      <c r="AQ16672" s="10"/>
      <c r="AR16672" s="10"/>
      <c r="AS16672" s="10"/>
      <c r="AT16672" s="10"/>
      <c r="AU16672" s="10"/>
      <c r="AV16672" s="10"/>
      <c r="AW16672" s="10"/>
      <c r="AX16672" s="10"/>
      <c r="AY16672" s="10"/>
      <c r="AZ16672" s="10"/>
      <c r="BA16672" s="10"/>
      <c r="BB16672" s="10"/>
      <c r="BC16672" s="10"/>
      <c r="BD16672" s="10"/>
      <c r="BE16672" s="10"/>
      <c r="BF16672" s="10"/>
      <c r="BG16672" s="6"/>
    </row>
    <row r="16673" spans="34:59" x14ac:dyDescent="0.25">
      <c r="AH16673" s="6"/>
      <c r="AI16673" s="6"/>
      <c r="AJ16673" s="6"/>
      <c r="AK16673" s="6"/>
      <c r="AL16673" s="6"/>
      <c r="AM16673" s="6"/>
      <c r="AN16673" s="6"/>
      <c r="AO16673" s="6"/>
      <c r="AP16673" s="6"/>
      <c r="AQ16673" s="6"/>
      <c r="AR16673" s="6"/>
      <c r="AS16673" s="6"/>
      <c r="AT16673" s="6"/>
      <c r="AU16673" s="6"/>
      <c r="AV16673" s="6"/>
      <c r="AW16673" s="6"/>
      <c r="AX16673" s="6"/>
      <c r="AY16673" s="6"/>
      <c r="AZ16673" s="6"/>
      <c r="BA16673" s="6"/>
      <c r="BB16673" s="6"/>
      <c r="BC16673" s="6"/>
      <c r="BD16673" s="6"/>
      <c r="BE16673" s="6"/>
      <c r="BF16673" s="6"/>
      <c r="BG16673" s="10"/>
    </row>
    <row r="16674" spans="34:59" x14ac:dyDescent="0.25">
      <c r="AH16674" s="10"/>
      <c r="AI16674" s="6"/>
    </row>
    <row r="16675" spans="34:59" x14ac:dyDescent="0.25">
      <c r="AH16675" s="6"/>
      <c r="AI16675" s="6"/>
      <c r="AJ16675" s="6"/>
      <c r="AK16675" s="6"/>
      <c r="AL16675" s="6"/>
      <c r="AM16675" s="6"/>
      <c r="AN16675" s="6"/>
      <c r="AO16675" s="6"/>
      <c r="AP16675" s="6"/>
      <c r="AQ16675" s="6"/>
      <c r="AR16675" s="6"/>
      <c r="AS16675" s="6"/>
      <c r="AT16675" s="6"/>
      <c r="AU16675" s="6"/>
      <c r="AV16675" s="6"/>
      <c r="AW16675" s="6"/>
      <c r="AX16675" s="6"/>
      <c r="AY16675" s="6"/>
      <c r="AZ16675" s="6"/>
      <c r="BA16675" s="6"/>
      <c r="BB16675" s="6"/>
      <c r="BC16675" s="6"/>
      <c r="BD16675" s="6"/>
      <c r="BE16675" s="6"/>
      <c r="BF16675" s="6"/>
      <c r="BG16675" s="6"/>
    </row>
    <row r="16676" spans="34:59" x14ac:dyDescent="0.25">
      <c r="AH16676" s="10"/>
      <c r="AI16676" s="6"/>
      <c r="AJ16676" s="10"/>
      <c r="AK16676" s="10"/>
      <c r="AL16676" s="10"/>
      <c r="AM16676" s="10"/>
      <c r="AN16676" s="10"/>
      <c r="AO16676" s="10"/>
      <c r="AP16676" s="10"/>
      <c r="AQ16676" s="10"/>
      <c r="AR16676" s="10"/>
      <c r="AS16676" s="10"/>
      <c r="AT16676" s="10"/>
      <c r="AU16676" s="10"/>
      <c r="AV16676" s="10"/>
      <c r="AW16676" s="10"/>
      <c r="AX16676" s="10"/>
      <c r="AY16676" s="10"/>
      <c r="AZ16676" s="10"/>
      <c r="BA16676" s="10"/>
      <c r="BB16676" s="10"/>
      <c r="BC16676" s="10"/>
      <c r="BD16676" s="10"/>
      <c r="BE16676" s="10"/>
      <c r="BF16676" s="10"/>
      <c r="BG16676" s="6"/>
    </row>
    <row r="16678" spans="34:59" x14ac:dyDescent="0.25">
      <c r="AH16678" s="10"/>
      <c r="AI16678" s="6"/>
    </row>
    <row r="16679" spans="34:59" x14ac:dyDescent="0.25">
      <c r="AH16679" s="6"/>
      <c r="AI16679" s="6"/>
      <c r="AJ16679" s="6"/>
      <c r="AK16679" s="6"/>
      <c r="AL16679" s="6"/>
      <c r="AM16679" s="6"/>
      <c r="AN16679" s="6"/>
      <c r="AO16679" s="6"/>
      <c r="AP16679" s="6"/>
      <c r="AQ16679" s="6"/>
      <c r="AR16679" s="6"/>
      <c r="AS16679" s="6"/>
      <c r="AT16679" s="6"/>
      <c r="AU16679" s="6"/>
      <c r="AV16679" s="6"/>
      <c r="AW16679" s="6"/>
      <c r="AX16679" s="6"/>
      <c r="AY16679" s="6"/>
      <c r="AZ16679" s="6"/>
      <c r="BA16679" s="6"/>
      <c r="BB16679" s="6"/>
      <c r="BC16679" s="6"/>
      <c r="BD16679" s="6"/>
      <c r="BE16679" s="6"/>
      <c r="BF16679" s="6"/>
      <c r="BG16679" s="6"/>
    </row>
    <row r="16680" spans="34:59" x14ac:dyDescent="0.25">
      <c r="AH16680" s="10"/>
      <c r="AI16680" s="6"/>
      <c r="AJ16680" s="10"/>
      <c r="AK16680" s="10"/>
      <c r="AL16680" s="10"/>
      <c r="AM16680" s="10"/>
      <c r="AN16680" s="10"/>
      <c r="AO16680" s="10"/>
      <c r="AP16680" s="10"/>
      <c r="AQ16680" s="10"/>
      <c r="AR16680" s="10"/>
      <c r="AS16680" s="10"/>
      <c r="AT16680" s="10"/>
      <c r="AU16680" s="10"/>
      <c r="AV16680" s="10"/>
      <c r="AW16680" s="10"/>
      <c r="AX16680" s="10"/>
      <c r="AY16680" s="10"/>
      <c r="AZ16680" s="10"/>
      <c r="BA16680" s="10"/>
      <c r="BB16680" s="10"/>
      <c r="BC16680" s="10"/>
      <c r="BD16680" s="10"/>
      <c r="BE16680" s="10"/>
      <c r="BF16680" s="10"/>
      <c r="BG16680" s="6"/>
    </row>
    <row r="16681" spans="34:59" x14ac:dyDescent="0.25">
      <c r="AH16681" s="6"/>
      <c r="AI16681" s="6"/>
      <c r="AJ16681" s="6"/>
      <c r="AK16681" s="6"/>
      <c r="AL16681" s="6"/>
      <c r="AM16681" s="6"/>
      <c r="AN16681" s="6"/>
      <c r="AO16681" s="6"/>
      <c r="AP16681" s="6"/>
      <c r="AQ16681" s="6"/>
      <c r="AR16681" s="6"/>
      <c r="AS16681" s="6"/>
      <c r="AT16681" s="6"/>
      <c r="AU16681" s="6"/>
      <c r="AV16681" s="6"/>
      <c r="AW16681" s="6"/>
      <c r="AX16681" s="6"/>
      <c r="AY16681" s="6"/>
      <c r="AZ16681" s="6"/>
      <c r="BA16681" s="6"/>
      <c r="BB16681" s="6"/>
      <c r="BC16681" s="6"/>
      <c r="BD16681" s="6"/>
      <c r="BE16681" s="6"/>
      <c r="BF16681" s="6"/>
      <c r="BG16681" s="10"/>
    </row>
    <row r="16682" spans="34:59" x14ac:dyDescent="0.25">
      <c r="AH16682" s="10"/>
      <c r="AI16682" s="6"/>
    </row>
    <row r="16683" spans="34:59" x14ac:dyDescent="0.25">
      <c r="AH16683" s="6"/>
      <c r="AI16683" s="6"/>
      <c r="AJ16683" s="6"/>
      <c r="AK16683" s="6"/>
      <c r="AL16683" s="6"/>
      <c r="AM16683" s="6"/>
      <c r="AN16683" s="6"/>
      <c r="AO16683" s="6"/>
      <c r="AP16683" s="6"/>
      <c r="AQ16683" s="6"/>
      <c r="AR16683" s="6"/>
      <c r="AS16683" s="6"/>
      <c r="AT16683" s="6"/>
      <c r="AU16683" s="6"/>
      <c r="AV16683" s="6"/>
      <c r="AW16683" s="6"/>
      <c r="AX16683" s="6"/>
      <c r="AY16683" s="6"/>
      <c r="AZ16683" s="6"/>
      <c r="BA16683" s="6"/>
      <c r="BB16683" s="6"/>
      <c r="BC16683" s="6"/>
      <c r="BD16683" s="6"/>
      <c r="BE16683" s="6"/>
      <c r="BF16683" s="6"/>
      <c r="BG16683" s="6"/>
    </row>
    <row r="16684" spans="34:59" x14ac:dyDescent="0.25">
      <c r="AH16684" s="10"/>
      <c r="AI16684" s="6"/>
      <c r="AJ16684" s="10"/>
      <c r="AK16684" s="10"/>
      <c r="AL16684" s="10"/>
      <c r="AM16684" s="10"/>
      <c r="AN16684" s="10"/>
      <c r="AO16684" s="10"/>
      <c r="AP16684" s="10"/>
      <c r="AQ16684" s="10"/>
      <c r="AR16684" s="10"/>
      <c r="AS16684" s="10"/>
      <c r="AT16684" s="10"/>
      <c r="AU16684" s="10"/>
      <c r="AV16684" s="10"/>
      <c r="AW16684" s="10"/>
      <c r="AX16684" s="10"/>
      <c r="AY16684" s="10"/>
      <c r="AZ16684" s="10"/>
      <c r="BA16684" s="10"/>
      <c r="BB16684" s="10"/>
      <c r="BC16684" s="10"/>
      <c r="BD16684" s="10"/>
      <c r="BE16684" s="10"/>
      <c r="BF16684" s="10"/>
      <c r="BG16684" s="6"/>
    </row>
    <row r="16685" spans="34:59" x14ac:dyDescent="0.25">
      <c r="AH16685" s="6"/>
      <c r="AI16685" s="6"/>
      <c r="AJ16685" s="6"/>
      <c r="AK16685" s="6"/>
      <c r="AL16685" s="6"/>
      <c r="AM16685" s="6"/>
      <c r="AN16685" s="6"/>
      <c r="AO16685" s="6"/>
      <c r="AP16685" s="6"/>
      <c r="AQ16685" s="6"/>
      <c r="AR16685" s="6"/>
      <c r="AS16685" s="6"/>
      <c r="AT16685" s="6"/>
      <c r="AU16685" s="6"/>
      <c r="AV16685" s="6"/>
      <c r="AW16685" s="6"/>
      <c r="AX16685" s="6"/>
      <c r="AY16685" s="6"/>
      <c r="AZ16685" s="6"/>
      <c r="BA16685" s="6"/>
      <c r="BB16685" s="6"/>
      <c r="BC16685" s="6"/>
      <c r="BD16685" s="6"/>
      <c r="BE16685" s="6"/>
      <c r="BF16685" s="6"/>
      <c r="BG16685" s="10"/>
    </row>
    <row r="16686" spans="34:59" x14ac:dyDescent="0.25">
      <c r="AH16686" s="10"/>
      <c r="AI16686" s="6"/>
    </row>
    <row r="16687" spans="34:59" x14ac:dyDescent="0.25">
      <c r="AH16687" s="6"/>
      <c r="AI16687" s="6"/>
      <c r="AJ16687" s="6"/>
      <c r="AK16687" s="6"/>
      <c r="AL16687" s="6"/>
      <c r="AM16687" s="6"/>
      <c r="AN16687" s="6"/>
      <c r="AO16687" s="6"/>
      <c r="AP16687" s="6"/>
      <c r="AQ16687" s="6"/>
      <c r="AR16687" s="6"/>
      <c r="AS16687" s="6"/>
      <c r="AT16687" s="6"/>
      <c r="AU16687" s="6"/>
      <c r="AV16687" s="6"/>
      <c r="AW16687" s="6"/>
      <c r="AX16687" s="6"/>
      <c r="AY16687" s="6"/>
      <c r="AZ16687" s="6"/>
      <c r="BA16687" s="6"/>
      <c r="BB16687" s="6"/>
      <c r="BC16687" s="6"/>
      <c r="BD16687" s="6"/>
      <c r="BE16687" s="6"/>
      <c r="BF16687" s="6"/>
      <c r="BG16687" s="6"/>
    </row>
    <row r="16688" spans="34:59" x14ac:dyDescent="0.25">
      <c r="AH16688" s="10"/>
      <c r="AI16688" s="6"/>
      <c r="AJ16688" s="10"/>
      <c r="AK16688" s="10"/>
      <c r="AL16688" s="10"/>
      <c r="AM16688" s="10"/>
      <c r="AN16688" s="10"/>
      <c r="AO16688" s="10"/>
      <c r="AP16688" s="10"/>
      <c r="AQ16688" s="10"/>
      <c r="AR16688" s="10"/>
      <c r="AS16688" s="10"/>
      <c r="AT16688" s="10"/>
      <c r="AU16688" s="10"/>
      <c r="AV16688" s="10"/>
      <c r="AW16688" s="10"/>
      <c r="AX16688" s="10"/>
      <c r="AY16688" s="10"/>
      <c r="AZ16688" s="10"/>
      <c r="BA16688" s="10"/>
      <c r="BB16688" s="10"/>
      <c r="BC16688" s="10"/>
      <c r="BD16688" s="10"/>
      <c r="BE16688" s="10"/>
      <c r="BF16688" s="10"/>
      <c r="BG16688" s="6"/>
    </row>
    <row r="16689" spans="34:59" x14ac:dyDescent="0.25">
      <c r="AH16689" s="6"/>
      <c r="AI16689" s="6"/>
      <c r="AJ16689" s="6"/>
      <c r="AK16689" s="6"/>
      <c r="AL16689" s="6"/>
      <c r="AM16689" s="6"/>
      <c r="AN16689" s="6"/>
      <c r="AO16689" s="6"/>
      <c r="AP16689" s="6"/>
      <c r="AQ16689" s="6"/>
      <c r="AR16689" s="6"/>
      <c r="AS16689" s="6"/>
      <c r="AT16689" s="6"/>
      <c r="AU16689" s="6"/>
      <c r="AV16689" s="6"/>
      <c r="AW16689" s="6"/>
      <c r="AX16689" s="6"/>
      <c r="AY16689" s="6"/>
      <c r="AZ16689" s="6"/>
      <c r="BA16689" s="6"/>
      <c r="BB16689" s="6"/>
      <c r="BC16689" s="6"/>
      <c r="BD16689" s="6"/>
      <c r="BE16689" s="6"/>
      <c r="BF16689" s="6"/>
      <c r="BG16689" s="10"/>
    </row>
    <row r="16690" spans="34:59" x14ac:dyDescent="0.25">
      <c r="AH16690" s="10"/>
      <c r="AI16690" s="6"/>
    </row>
    <row r="16691" spans="34:59" x14ac:dyDescent="0.25">
      <c r="AH16691" s="6"/>
      <c r="AI16691" s="6"/>
      <c r="AJ16691" s="6"/>
      <c r="AK16691" s="6"/>
      <c r="AL16691" s="6"/>
      <c r="AM16691" s="6"/>
      <c r="AN16691" s="6"/>
      <c r="AO16691" s="6"/>
      <c r="AP16691" s="6"/>
      <c r="AQ16691" s="6"/>
      <c r="AR16691" s="6"/>
      <c r="AS16691" s="6"/>
      <c r="AT16691" s="6"/>
      <c r="AU16691" s="6"/>
      <c r="AV16691" s="6"/>
      <c r="AW16691" s="6"/>
      <c r="AX16691" s="6"/>
      <c r="AY16691" s="6"/>
      <c r="AZ16691" s="6"/>
      <c r="BA16691" s="6"/>
      <c r="BB16691" s="6"/>
      <c r="BC16691" s="6"/>
      <c r="BD16691" s="6"/>
      <c r="BE16691" s="6"/>
      <c r="BF16691" s="6"/>
      <c r="BG16691" s="6"/>
    </row>
    <row r="16692" spans="34:59" x14ac:dyDescent="0.25">
      <c r="AH16692" s="10"/>
      <c r="AI16692" s="6"/>
      <c r="AJ16692" s="10"/>
      <c r="AK16692" s="10"/>
      <c r="AL16692" s="10"/>
      <c r="AM16692" s="10"/>
      <c r="AN16692" s="10"/>
      <c r="AO16692" s="10"/>
      <c r="AP16692" s="10"/>
      <c r="AQ16692" s="10"/>
      <c r="AR16692" s="10"/>
      <c r="AS16692" s="10"/>
      <c r="AT16692" s="10"/>
      <c r="AU16692" s="10"/>
      <c r="AV16692" s="10"/>
      <c r="AW16692" s="10"/>
      <c r="AX16692" s="10"/>
      <c r="AY16692" s="10"/>
      <c r="AZ16692" s="10"/>
      <c r="BA16692" s="10"/>
      <c r="BB16692" s="10"/>
      <c r="BC16692" s="10"/>
      <c r="BD16692" s="10"/>
      <c r="BE16692" s="10"/>
      <c r="BF16692" s="10"/>
      <c r="BG16692" s="6"/>
    </row>
    <row r="16694" spans="34:59" x14ac:dyDescent="0.25">
      <c r="AH16694" s="10"/>
      <c r="AI16694" s="6"/>
    </row>
    <row r="16695" spans="34:59" x14ac:dyDescent="0.25">
      <c r="AH16695" s="6"/>
      <c r="AI16695" s="6"/>
      <c r="AJ16695" s="6"/>
      <c r="AK16695" s="6"/>
      <c r="AL16695" s="6"/>
      <c r="AM16695" s="6"/>
      <c r="AN16695" s="6"/>
      <c r="AO16695" s="6"/>
      <c r="AP16695" s="6"/>
      <c r="AQ16695" s="6"/>
      <c r="AR16695" s="6"/>
      <c r="AS16695" s="6"/>
      <c r="AT16695" s="6"/>
      <c r="AU16695" s="6"/>
      <c r="AV16695" s="6"/>
      <c r="AW16695" s="6"/>
      <c r="AX16695" s="6"/>
      <c r="AY16695" s="6"/>
      <c r="AZ16695" s="6"/>
      <c r="BA16695" s="6"/>
      <c r="BB16695" s="6"/>
      <c r="BC16695" s="6"/>
      <c r="BD16695" s="6"/>
      <c r="BE16695" s="6"/>
      <c r="BF16695" s="6"/>
      <c r="BG16695" s="6"/>
    </row>
    <row r="16696" spans="34:59" x14ac:dyDescent="0.25">
      <c r="AH16696" s="10"/>
      <c r="AI16696" s="6"/>
      <c r="AJ16696" s="10"/>
      <c r="AK16696" s="10"/>
      <c r="AL16696" s="10"/>
      <c r="AM16696" s="10"/>
      <c r="AN16696" s="10"/>
      <c r="AO16696" s="10"/>
      <c r="AP16696" s="10"/>
      <c r="AQ16696" s="10"/>
      <c r="AR16696" s="10"/>
      <c r="AS16696" s="10"/>
      <c r="AT16696" s="10"/>
      <c r="AU16696" s="10"/>
      <c r="AV16696" s="10"/>
      <c r="AW16696" s="10"/>
      <c r="AX16696" s="10"/>
      <c r="AY16696" s="10"/>
      <c r="AZ16696" s="10"/>
      <c r="BA16696" s="10"/>
      <c r="BB16696" s="10"/>
      <c r="BC16696" s="10"/>
      <c r="BD16696" s="10"/>
      <c r="BE16696" s="10"/>
      <c r="BF16696" s="10"/>
      <c r="BG16696" s="6"/>
    </row>
    <row r="16697" spans="34:59" x14ac:dyDescent="0.25">
      <c r="AH16697" s="6"/>
      <c r="AI16697" s="6"/>
      <c r="AJ16697" s="6"/>
      <c r="AK16697" s="6"/>
      <c r="AL16697" s="6"/>
      <c r="AM16697" s="6"/>
      <c r="AN16697" s="6"/>
      <c r="AO16697" s="6"/>
      <c r="AP16697" s="6"/>
      <c r="AQ16697" s="6"/>
      <c r="AR16697" s="6"/>
      <c r="AS16697" s="6"/>
      <c r="AT16697" s="6"/>
      <c r="AU16697" s="6"/>
      <c r="AV16697" s="6"/>
      <c r="AW16697" s="6"/>
      <c r="AX16697" s="6"/>
      <c r="AY16697" s="6"/>
      <c r="AZ16697" s="6"/>
      <c r="BA16697" s="6"/>
      <c r="BB16697" s="6"/>
      <c r="BC16697" s="6"/>
      <c r="BD16697" s="6"/>
      <c r="BE16697" s="6"/>
      <c r="BF16697" s="6"/>
      <c r="BG16697" s="10"/>
    </row>
    <row r="16698" spans="34:59" x14ac:dyDescent="0.25">
      <c r="AH16698" s="10"/>
      <c r="AI16698" s="6"/>
    </row>
    <row r="16699" spans="34:59" x14ac:dyDescent="0.25">
      <c r="AH16699" s="6"/>
      <c r="AI16699" s="6"/>
      <c r="AJ16699" s="6"/>
      <c r="AK16699" s="6"/>
      <c r="AL16699" s="6"/>
      <c r="AM16699" s="6"/>
      <c r="AN16699" s="6"/>
      <c r="AO16699" s="6"/>
      <c r="AP16699" s="6"/>
      <c r="AQ16699" s="6"/>
      <c r="AR16699" s="6"/>
      <c r="AS16699" s="6"/>
      <c r="AT16699" s="6"/>
      <c r="AU16699" s="6"/>
      <c r="AV16699" s="6"/>
      <c r="AW16699" s="6"/>
      <c r="AX16699" s="6"/>
      <c r="AY16699" s="6"/>
      <c r="AZ16699" s="6"/>
      <c r="BA16699" s="6"/>
      <c r="BB16699" s="6"/>
      <c r="BC16699" s="6"/>
      <c r="BD16699" s="6"/>
      <c r="BE16699" s="6"/>
      <c r="BF16699" s="6"/>
      <c r="BG16699" s="6"/>
    </row>
    <row r="16700" spans="34:59" x14ac:dyDescent="0.25">
      <c r="AH16700" s="10"/>
      <c r="AI16700" s="6"/>
      <c r="AJ16700" s="10"/>
      <c r="AK16700" s="10"/>
      <c r="AL16700" s="10"/>
      <c r="AM16700" s="10"/>
      <c r="AN16700" s="10"/>
      <c r="AO16700" s="10"/>
      <c r="AP16700" s="10"/>
      <c r="AQ16700" s="10"/>
      <c r="AR16700" s="10"/>
      <c r="AS16700" s="10"/>
      <c r="AT16700" s="10"/>
      <c r="AU16700" s="10"/>
      <c r="AV16700" s="10"/>
      <c r="AW16700" s="10"/>
      <c r="AX16700" s="10"/>
      <c r="AY16700" s="10"/>
      <c r="AZ16700" s="10"/>
      <c r="BA16700" s="10"/>
      <c r="BB16700" s="10"/>
      <c r="BC16700" s="10"/>
      <c r="BD16700" s="10"/>
      <c r="BE16700" s="10"/>
      <c r="BF16700" s="10"/>
      <c r="BG16700" s="6"/>
    </row>
    <row r="16701" spans="34:59" x14ac:dyDescent="0.25">
      <c r="AH16701" s="6"/>
      <c r="AI16701" s="6"/>
      <c r="AJ16701" s="6"/>
      <c r="AK16701" s="6"/>
      <c r="AL16701" s="6"/>
      <c r="AM16701" s="6"/>
      <c r="AN16701" s="6"/>
      <c r="AO16701" s="6"/>
      <c r="AP16701" s="6"/>
      <c r="AQ16701" s="6"/>
      <c r="AR16701" s="6"/>
      <c r="AS16701" s="6"/>
      <c r="AT16701" s="6"/>
      <c r="AU16701" s="6"/>
      <c r="AV16701" s="6"/>
      <c r="AW16701" s="6"/>
      <c r="AX16701" s="6"/>
      <c r="AY16701" s="6"/>
      <c r="AZ16701" s="6"/>
      <c r="BA16701" s="6"/>
      <c r="BB16701" s="6"/>
      <c r="BC16701" s="6"/>
      <c r="BD16701" s="6"/>
      <c r="BE16701" s="6"/>
      <c r="BF16701" s="6"/>
      <c r="BG16701" s="10"/>
    </row>
    <row r="16702" spans="34:59" x14ac:dyDescent="0.25">
      <c r="AH16702" s="10"/>
      <c r="AI16702" s="6"/>
    </row>
    <row r="16703" spans="34:59" x14ac:dyDescent="0.25">
      <c r="AH16703" s="6"/>
      <c r="AI16703" s="6"/>
      <c r="AJ16703" s="6"/>
      <c r="AK16703" s="6"/>
      <c r="AL16703" s="6"/>
      <c r="AM16703" s="6"/>
      <c r="AN16703" s="6"/>
      <c r="AO16703" s="6"/>
      <c r="AP16703" s="6"/>
      <c r="AQ16703" s="6"/>
      <c r="AR16703" s="6"/>
      <c r="AS16703" s="6"/>
      <c r="AT16703" s="6"/>
      <c r="AU16703" s="6"/>
      <c r="AV16703" s="6"/>
      <c r="AW16703" s="6"/>
      <c r="AX16703" s="6"/>
      <c r="AY16703" s="6"/>
      <c r="AZ16703" s="6"/>
      <c r="BA16703" s="6"/>
      <c r="BB16703" s="6"/>
      <c r="BC16703" s="6"/>
      <c r="BD16703" s="6"/>
      <c r="BE16703" s="6"/>
      <c r="BF16703" s="6"/>
      <c r="BG16703" s="6"/>
    </row>
    <row r="16704" spans="34:59" x14ac:dyDescent="0.25">
      <c r="AH16704" s="10"/>
      <c r="AI16704" s="6"/>
      <c r="AJ16704" s="10"/>
      <c r="AK16704" s="10"/>
      <c r="AL16704" s="10"/>
      <c r="AM16704" s="10"/>
      <c r="AN16704" s="10"/>
      <c r="AO16704" s="10"/>
      <c r="AP16704" s="10"/>
      <c r="AQ16704" s="10"/>
      <c r="AR16704" s="10"/>
      <c r="AS16704" s="10"/>
      <c r="AT16704" s="10"/>
      <c r="AU16704" s="10"/>
      <c r="AV16704" s="10"/>
      <c r="AW16704" s="10"/>
      <c r="AX16704" s="10"/>
      <c r="AY16704" s="10"/>
      <c r="AZ16704" s="10"/>
      <c r="BA16704" s="10"/>
      <c r="BB16704" s="10"/>
      <c r="BC16704" s="10"/>
      <c r="BD16704" s="10"/>
      <c r="BE16704" s="10"/>
      <c r="BF16704" s="10"/>
      <c r="BG16704" s="6"/>
    </row>
    <row r="16705" spans="34:59" x14ac:dyDescent="0.25">
      <c r="AH16705" s="6"/>
      <c r="AI16705" s="6"/>
      <c r="AJ16705" s="6"/>
      <c r="AK16705" s="6"/>
      <c r="AL16705" s="6"/>
      <c r="AM16705" s="6"/>
      <c r="AN16705" s="6"/>
      <c r="AO16705" s="6"/>
      <c r="AP16705" s="6"/>
      <c r="AQ16705" s="6"/>
      <c r="AR16705" s="6"/>
      <c r="AS16705" s="6"/>
      <c r="AT16705" s="6"/>
      <c r="AU16705" s="6"/>
      <c r="AV16705" s="6"/>
      <c r="AW16705" s="6"/>
      <c r="AX16705" s="6"/>
      <c r="AY16705" s="6"/>
      <c r="AZ16705" s="6"/>
      <c r="BA16705" s="6"/>
      <c r="BB16705" s="6"/>
      <c r="BC16705" s="6"/>
      <c r="BD16705" s="6"/>
      <c r="BE16705" s="6"/>
      <c r="BF16705" s="6"/>
      <c r="BG16705" s="10"/>
    </row>
    <row r="16706" spans="34:59" x14ac:dyDescent="0.25">
      <c r="AH16706" s="10"/>
      <c r="AI16706" s="6"/>
    </row>
    <row r="16707" spans="34:59" x14ac:dyDescent="0.25">
      <c r="AH16707" s="6"/>
      <c r="AI16707" s="6"/>
      <c r="AJ16707" s="6"/>
      <c r="AK16707" s="6"/>
      <c r="AL16707" s="6"/>
      <c r="AM16707" s="6"/>
      <c r="AN16707" s="6"/>
      <c r="AO16707" s="6"/>
      <c r="AP16707" s="6"/>
      <c r="AQ16707" s="6"/>
      <c r="AR16707" s="6"/>
      <c r="AS16707" s="6"/>
      <c r="AT16707" s="6"/>
      <c r="AU16707" s="6"/>
      <c r="AV16707" s="6"/>
      <c r="AW16707" s="6"/>
      <c r="AX16707" s="6"/>
      <c r="AY16707" s="6"/>
      <c r="AZ16707" s="6"/>
      <c r="BA16707" s="6"/>
      <c r="BB16707" s="6"/>
      <c r="BC16707" s="6"/>
      <c r="BD16707" s="6"/>
      <c r="BE16707" s="6"/>
      <c r="BF16707" s="6"/>
      <c r="BG16707" s="6"/>
    </row>
    <row r="16708" spans="34:59" x14ac:dyDescent="0.25">
      <c r="AH16708" s="10"/>
      <c r="AI16708" s="6"/>
      <c r="AJ16708" s="10"/>
      <c r="AK16708" s="10"/>
      <c r="AL16708" s="10"/>
      <c r="AM16708" s="10"/>
      <c r="AN16708" s="10"/>
      <c r="AO16708" s="10"/>
      <c r="AP16708" s="10"/>
      <c r="AQ16708" s="10"/>
      <c r="AR16708" s="10"/>
      <c r="AS16708" s="10"/>
      <c r="AT16708" s="10"/>
      <c r="AU16708" s="10"/>
      <c r="AV16708" s="10"/>
      <c r="AW16708" s="10"/>
      <c r="AX16708" s="10"/>
      <c r="AY16708" s="10"/>
      <c r="AZ16708" s="10"/>
      <c r="BA16708" s="10"/>
      <c r="BB16708" s="10"/>
      <c r="BC16708" s="10"/>
      <c r="BD16708" s="10"/>
      <c r="BE16708" s="10"/>
      <c r="BF16708" s="10"/>
      <c r="BG16708" s="6"/>
    </row>
    <row r="16710" spans="34:59" x14ac:dyDescent="0.25">
      <c r="AH16710" s="10"/>
      <c r="AI16710" s="6"/>
    </row>
    <row r="16711" spans="34:59" x14ac:dyDescent="0.25">
      <c r="AH16711" s="6"/>
      <c r="AI16711" s="6"/>
      <c r="AJ16711" s="6"/>
      <c r="AK16711" s="6"/>
      <c r="AL16711" s="6"/>
      <c r="AM16711" s="6"/>
      <c r="AN16711" s="6"/>
      <c r="AO16711" s="6"/>
      <c r="AP16711" s="6"/>
      <c r="AQ16711" s="6"/>
      <c r="AR16711" s="6"/>
      <c r="AS16711" s="6"/>
      <c r="AT16711" s="6"/>
      <c r="AU16711" s="6"/>
      <c r="AV16711" s="6"/>
      <c r="AW16711" s="6"/>
      <c r="AX16711" s="6"/>
      <c r="AY16711" s="6"/>
      <c r="AZ16711" s="6"/>
      <c r="BA16711" s="6"/>
      <c r="BB16711" s="6"/>
      <c r="BC16711" s="6"/>
      <c r="BD16711" s="6"/>
      <c r="BE16711" s="6"/>
      <c r="BF16711" s="6"/>
      <c r="BG16711" s="6"/>
    </row>
    <row r="16712" spans="34:59" x14ac:dyDescent="0.25">
      <c r="AH16712" s="10"/>
      <c r="AI16712" s="6"/>
      <c r="AJ16712" s="10"/>
      <c r="AK16712" s="10"/>
      <c r="AL16712" s="10"/>
      <c r="AM16712" s="10"/>
      <c r="AN16712" s="10"/>
      <c r="AO16712" s="10"/>
      <c r="AP16712" s="10"/>
      <c r="AQ16712" s="10"/>
      <c r="AR16712" s="10"/>
      <c r="AS16712" s="10"/>
      <c r="AT16712" s="10"/>
      <c r="AU16712" s="10"/>
      <c r="AV16712" s="10"/>
      <c r="AW16712" s="10"/>
      <c r="AX16712" s="10"/>
      <c r="AY16712" s="10"/>
      <c r="AZ16712" s="10"/>
      <c r="BA16712" s="10"/>
      <c r="BB16712" s="10"/>
      <c r="BC16712" s="10"/>
      <c r="BD16712" s="10"/>
      <c r="BE16712" s="10"/>
      <c r="BF16712" s="10"/>
      <c r="BG16712" s="6"/>
    </row>
    <row r="16713" spans="34:59" x14ac:dyDescent="0.25">
      <c r="AH16713" s="6"/>
      <c r="AI16713" s="6"/>
      <c r="AJ16713" s="6"/>
      <c r="AK16713" s="6"/>
      <c r="AL16713" s="6"/>
      <c r="AM16713" s="6"/>
      <c r="AN16713" s="6"/>
      <c r="AO16713" s="6"/>
      <c r="AP16713" s="6"/>
      <c r="AQ16713" s="6"/>
      <c r="AR16713" s="6"/>
      <c r="AS16713" s="6"/>
      <c r="AT16713" s="6"/>
      <c r="AU16713" s="6"/>
      <c r="AV16713" s="6"/>
      <c r="AW16713" s="6"/>
      <c r="AX16713" s="6"/>
      <c r="AY16713" s="6"/>
      <c r="AZ16713" s="6"/>
      <c r="BA16713" s="6"/>
      <c r="BB16713" s="6"/>
      <c r="BC16713" s="6"/>
      <c r="BD16713" s="6"/>
      <c r="BE16713" s="6"/>
      <c r="BF16713" s="6"/>
      <c r="BG16713" s="10"/>
    </row>
    <row r="16714" spans="34:59" x14ac:dyDescent="0.25">
      <c r="AH16714" s="10"/>
      <c r="AI16714" s="6"/>
    </row>
    <row r="16715" spans="34:59" x14ac:dyDescent="0.25">
      <c r="AH16715" s="6"/>
      <c r="AI16715" s="6"/>
      <c r="AJ16715" s="6"/>
      <c r="AK16715" s="6"/>
      <c r="AL16715" s="6"/>
      <c r="AM16715" s="6"/>
      <c r="AN16715" s="6"/>
      <c r="AO16715" s="6"/>
      <c r="AP16715" s="6"/>
      <c r="AQ16715" s="6"/>
      <c r="AR16715" s="6"/>
      <c r="AS16715" s="6"/>
      <c r="AT16715" s="6"/>
      <c r="AU16715" s="6"/>
      <c r="AV16715" s="6"/>
      <c r="AW16715" s="6"/>
      <c r="AX16715" s="6"/>
      <c r="AY16715" s="6"/>
      <c r="AZ16715" s="6"/>
      <c r="BA16715" s="6"/>
      <c r="BB16715" s="6"/>
      <c r="BC16715" s="6"/>
      <c r="BD16715" s="6"/>
      <c r="BE16715" s="6"/>
      <c r="BF16715" s="6"/>
      <c r="BG16715" s="6"/>
    </row>
    <row r="16716" spans="34:59" x14ac:dyDescent="0.25">
      <c r="AH16716" s="10"/>
      <c r="AI16716" s="6"/>
      <c r="AJ16716" s="10"/>
      <c r="AK16716" s="10"/>
      <c r="AL16716" s="10"/>
      <c r="AM16716" s="10"/>
      <c r="AN16716" s="10"/>
      <c r="AO16716" s="10"/>
      <c r="AP16716" s="10"/>
      <c r="AQ16716" s="10"/>
      <c r="AR16716" s="10"/>
      <c r="AS16716" s="10"/>
      <c r="AT16716" s="10"/>
      <c r="AU16716" s="10"/>
      <c r="AV16716" s="10"/>
      <c r="AW16716" s="10"/>
      <c r="AX16716" s="10"/>
      <c r="AY16716" s="10"/>
      <c r="AZ16716" s="10"/>
      <c r="BA16716" s="10"/>
      <c r="BB16716" s="10"/>
      <c r="BC16716" s="10"/>
      <c r="BD16716" s="10"/>
      <c r="BE16716" s="10"/>
      <c r="BF16716" s="10"/>
      <c r="BG16716" s="6"/>
    </row>
    <row r="16717" spans="34:59" x14ac:dyDescent="0.25">
      <c r="AH16717" s="6"/>
      <c r="AI16717" s="6"/>
      <c r="AJ16717" s="6"/>
      <c r="AK16717" s="6"/>
      <c r="AL16717" s="6"/>
      <c r="AM16717" s="6"/>
      <c r="AN16717" s="6"/>
      <c r="AO16717" s="6"/>
      <c r="AP16717" s="6"/>
      <c r="AQ16717" s="6"/>
      <c r="AR16717" s="6"/>
      <c r="AS16717" s="6"/>
      <c r="AT16717" s="6"/>
      <c r="AU16717" s="6"/>
      <c r="AV16717" s="6"/>
      <c r="AW16717" s="6"/>
      <c r="AX16717" s="6"/>
      <c r="AY16717" s="6"/>
      <c r="AZ16717" s="6"/>
      <c r="BA16717" s="6"/>
      <c r="BB16717" s="6"/>
      <c r="BC16717" s="6"/>
      <c r="BD16717" s="6"/>
      <c r="BE16717" s="6"/>
      <c r="BF16717" s="6"/>
      <c r="BG16717" s="10"/>
    </row>
    <row r="16718" spans="34:59" x14ac:dyDescent="0.25">
      <c r="AH16718" s="10"/>
      <c r="AI16718" s="6"/>
    </row>
    <row r="16719" spans="34:59" x14ac:dyDescent="0.25">
      <c r="AH16719" s="6"/>
      <c r="AI16719" s="6"/>
      <c r="AJ16719" s="6"/>
      <c r="AK16719" s="6"/>
      <c r="AL16719" s="6"/>
      <c r="AM16719" s="6"/>
      <c r="AN16719" s="6"/>
      <c r="AO16719" s="6"/>
      <c r="AP16719" s="6"/>
      <c r="AQ16719" s="6"/>
      <c r="AR16719" s="6"/>
      <c r="AS16719" s="6"/>
      <c r="AT16719" s="6"/>
      <c r="AU16719" s="6"/>
      <c r="AV16719" s="6"/>
      <c r="AW16719" s="6"/>
      <c r="AX16719" s="6"/>
      <c r="AY16719" s="6"/>
      <c r="AZ16719" s="6"/>
      <c r="BA16719" s="6"/>
      <c r="BB16719" s="6"/>
      <c r="BC16719" s="6"/>
      <c r="BD16719" s="6"/>
      <c r="BE16719" s="6"/>
      <c r="BF16719" s="6"/>
      <c r="BG16719" s="6"/>
    </row>
    <row r="16720" spans="34:59" x14ac:dyDescent="0.25">
      <c r="AH16720" s="10"/>
      <c r="AI16720" s="6"/>
      <c r="AJ16720" s="10"/>
      <c r="AK16720" s="10"/>
      <c r="AL16720" s="10"/>
      <c r="AM16720" s="10"/>
      <c r="AN16720" s="10"/>
      <c r="AO16720" s="10"/>
      <c r="AP16720" s="10"/>
      <c r="AQ16720" s="10"/>
      <c r="AR16720" s="10"/>
      <c r="AS16720" s="10"/>
      <c r="AT16720" s="10"/>
      <c r="AU16720" s="10"/>
      <c r="AV16720" s="10"/>
      <c r="AW16720" s="10"/>
      <c r="AX16720" s="10"/>
      <c r="AY16720" s="10"/>
      <c r="AZ16720" s="10"/>
      <c r="BA16720" s="10"/>
      <c r="BB16720" s="10"/>
      <c r="BC16720" s="10"/>
      <c r="BD16720" s="10"/>
      <c r="BE16720" s="10"/>
      <c r="BF16720" s="10"/>
      <c r="BG16720" s="6"/>
    </row>
    <row r="16721" spans="34:59" x14ac:dyDescent="0.25">
      <c r="AH16721" s="6"/>
      <c r="AI16721" s="6"/>
      <c r="AJ16721" s="6"/>
      <c r="AK16721" s="6"/>
      <c r="AL16721" s="6"/>
      <c r="AM16721" s="6"/>
      <c r="AN16721" s="6"/>
      <c r="AO16721" s="6"/>
      <c r="AP16721" s="6"/>
      <c r="AQ16721" s="6"/>
      <c r="AR16721" s="6"/>
      <c r="AS16721" s="6"/>
      <c r="AT16721" s="6"/>
      <c r="AU16721" s="6"/>
      <c r="AV16721" s="6"/>
      <c r="AW16721" s="6"/>
      <c r="AX16721" s="6"/>
      <c r="AY16721" s="6"/>
      <c r="AZ16721" s="6"/>
      <c r="BA16721" s="6"/>
      <c r="BB16721" s="6"/>
      <c r="BC16721" s="6"/>
      <c r="BD16721" s="6"/>
      <c r="BE16721" s="6"/>
      <c r="BF16721" s="6"/>
      <c r="BG16721" s="10"/>
    </row>
    <row r="16722" spans="34:59" x14ac:dyDescent="0.25">
      <c r="AH16722" s="10"/>
      <c r="AI16722" s="6"/>
    </row>
    <row r="16723" spans="34:59" x14ac:dyDescent="0.25">
      <c r="AH16723" s="6"/>
      <c r="AI16723" s="6"/>
      <c r="AJ16723" s="6"/>
      <c r="AK16723" s="6"/>
      <c r="AL16723" s="6"/>
      <c r="AM16723" s="6"/>
      <c r="AN16723" s="6"/>
      <c r="AO16723" s="6"/>
      <c r="AP16723" s="6"/>
      <c r="AQ16723" s="6"/>
      <c r="AR16723" s="6"/>
      <c r="AS16723" s="6"/>
      <c r="AT16723" s="6"/>
      <c r="AU16723" s="6"/>
      <c r="AV16723" s="6"/>
      <c r="AW16723" s="6"/>
      <c r="AX16723" s="6"/>
      <c r="AY16723" s="6"/>
      <c r="AZ16723" s="6"/>
      <c r="BA16723" s="6"/>
      <c r="BB16723" s="6"/>
      <c r="BC16723" s="6"/>
      <c r="BD16723" s="6"/>
      <c r="BE16723" s="6"/>
      <c r="BF16723" s="6"/>
      <c r="BG16723" s="6"/>
    </row>
    <row r="16724" spans="34:59" x14ac:dyDescent="0.25">
      <c r="AH16724" s="10"/>
      <c r="AI16724" s="6"/>
      <c r="AJ16724" s="10"/>
      <c r="AK16724" s="10"/>
      <c r="AL16724" s="10"/>
      <c r="AM16724" s="10"/>
      <c r="AN16724" s="10"/>
      <c r="AO16724" s="10"/>
      <c r="AP16724" s="10"/>
      <c r="AQ16724" s="10"/>
      <c r="AR16724" s="10"/>
      <c r="AS16724" s="10"/>
      <c r="AT16724" s="10"/>
      <c r="AU16724" s="10"/>
      <c r="AV16724" s="10"/>
      <c r="AW16724" s="10"/>
      <c r="AX16724" s="10"/>
      <c r="AY16724" s="10"/>
      <c r="AZ16724" s="10"/>
      <c r="BA16724" s="10"/>
      <c r="BB16724" s="10"/>
      <c r="BC16724" s="10"/>
      <c r="BD16724" s="10"/>
      <c r="BE16724" s="10"/>
      <c r="BF16724" s="10"/>
      <c r="BG16724" s="6"/>
    </row>
    <row r="16726" spans="34:59" x14ac:dyDescent="0.25">
      <c r="AH16726" s="10"/>
      <c r="AI16726" s="6"/>
    </row>
    <row r="16727" spans="34:59" x14ac:dyDescent="0.25">
      <c r="AH16727" s="6"/>
      <c r="AI16727" s="6"/>
      <c r="AJ16727" s="6"/>
      <c r="AK16727" s="6"/>
      <c r="AL16727" s="6"/>
      <c r="AM16727" s="6"/>
      <c r="AN16727" s="6"/>
      <c r="AO16727" s="6"/>
      <c r="AP16727" s="6"/>
      <c r="AQ16727" s="6"/>
      <c r="AR16727" s="6"/>
      <c r="AS16727" s="6"/>
      <c r="AT16727" s="6"/>
      <c r="AU16727" s="6"/>
      <c r="AV16727" s="6"/>
      <c r="AW16727" s="6"/>
      <c r="AX16727" s="6"/>
      <c r="AY16727" s="6"/>
      <c r="AZ16727" s="6"/>
      <c r="BA16727" s="6"/>
      <c r="BB16727" s="6"/>
      <c r="BC16727" s="6"/>
      <c r="BD16727" s="6"/>
      <c r="BE16727" s="6"/>
      <c r="BF16727" s="6"/>
      <c r="BG16727" s="6"/>
    </row>
    <row r="16728" spans="34:59" x14ac:dyDescent="0.25">
      <c r="AH16728" s="10"/>
      <c r="AI16728" s="6"/>
      <c r="AJ16728" s="10"/>
      <c r="AK16728" s="10"/>
      <c r="AL16728" s="10"/>
      <c r="AM16728" s="10"/>
      <c r="AN16728" s="10"/>
      <c r="AO16728" s="10"/>
      <c r="AP16728" s="10"/>
      <c r="AQ16728" s="10"/>
      <c r="AR16728" s="10"/>
      <c r="AS16728" s="10"/>
      <c r="AT16728" s="10"/>
      <c r="AU16728" s="10"/>
      <c r="AV16728" s="10"/>
      <c r="AW16728" s="10"/>
      <c r="AX16728" s="10"/>
      <c r="AY16728" s="10"/>
      <c r="AZ16728" s="10"/>
      <c r="BA16728" s="10"/>
      <c r="BB16728" s="10"/>
      <c r="BC16728" s="10"/>
      <c r="BD16728" s="10"/>
      <c r="BE16728" s="10"/>
      <c r="BF16728" s="10"/>
      <c r="BG16728" s="6"/>
    </row>
    <row r="16729" spans="34:59" x14ac:dyDescent="0.25">
      <c r="AH16729" s="6"/>
      <c r="AI16729" s="6"/>
      <c r="AJ16729" s="6"/>
      <c r="AK16729" s="6"/>
      <c r="AL16729" s="6"/>
      <c r="AM16729" s="6"/>
      <c r="AN16729" s="6"/>
      <c r="AO16729" s="6"/>
      <c r="AP16729" s="6"/>
      <c r="AQ16729" s="6"/>
      <c r="AR16729" s="6"/>
      <c r="AS16729" s="6"/>
      <c r="AT16729" s="6"/>
      <c r="AU16729" s="6"/>
      <c r="AV16729" s="6"/>
      <c r="AW16729" s="6"/>
      <c r="AX16729" s="6"/>
      <c r="AY16729" s="6"/>
      <c r="AZ16729" s="6"/>
      <c r="BA16729" s="6"/>
      <c r="BB16729" s="6"/>
      <c r="BC16729" s="6"/>
      <c r="BD16729" s="6"/>
      <c r="BE16729" s="6"/>
      <c r="BF16729" s="6"/>
      <c r="BG16729" s="10"/>
    </row>
    <row r="16730" spans="34:59" x14ac:dyDescent="0.25">
      <c r="AH16730" s="10"/>
      <c r="AI16730" s="6"/>
    </row>
    <row r="16731" spans="34:59" x14ac:dyDescent="0.25">
      <c r="AH16731" s="6"/>
      <c r="AI16731" s="6"/>
      <c r="AJ16731" s="6"/>
      <c r="AK16731" s="6"/>
      <c r="AL16731" s="6"/>
      <c r="AM16731" s="6"/>
      <c r="AN16731" s="6"/>
      <c r="AO16731" s="6"/>
      <c r="AP16731" s="6"/>
      <c r="AQ16731" s="6"/>
      <c r="AR16731" s="6"/>
      <c r="AS16731" s="6"/>
      <c r="AT16731" s="6"/>
      <c r="AU16731" s="6"/>
      <c r="AV16731" s="6"/>
      <c r="AW16731" s="6"/>
      <c r="AX16731" s="6"/>
      <c r="AY16731" s="6"/>
      <c r="AZ16731" s="6"/>
      <c r="BA16731" s="6"/>
      <c r="BB16731" s="6"/>
      <c r="BC16731" s="6"/>
      <c r="BD16731" s="6"/>
      <c r="BE16731" s="6"/>
      <c r="BF16731" s="6"/>
      <c r="BG16731" s="6"/>
    </row>
    <row r="16732" spans="34:59" x14ac:dyDescent="0.25">
      <c r="AH16732" s="10"/>
      <c r="AI16732" s="6"/>
      <c r="AJ16732" s="10"/>
      <c r="AK16732" s="10"/>
      <c r="AL16732" s="10"/>
      <c r="AM16732" s="10"/>
      <c r="AN16732" s="10"/>
      <c r="AO16732" s="10"/>
      <c r="AP16732" s="10"/>
      <c r="AQ16732" s="10"/>
      <c r="AR16732" s="10"/>
      <c r="AS16732" s="10"/>
      <c r="AT16732" s="10"/>
      <c r="AU16732" s="10"/>
      <c r="AV16732" s="10"/>
      <c r="AW16732" s="10"/>
      <c r="AX16732" s="10"/>
      <c r="AY16732" s="10"/>
      <c r="AZ16732" s="10"/>
      <c r="BA16732" s="10"/>
      <c r="BB16732" s="10"/>
      <c r="BC16732" s="10"/>
      <c r="BD16732" s="10"/>
      <c r="BE16732" s="10"/>
      <c r="BF16732" s="10"/>
      <c r="BG16732" s="6"/>
    </row>
    <row r="16733" spans="34:59" x14ac:dyDescent="0.25">
      <c r="AH16733" s="6"/>
      <c r="AI16733" s="6"/>
      <c r="AJ16733" s="6"/>
      <c r="AK16733" s="6"/>
      <c r="AL16733" s="6"/>
      <c r="AM16733" s="6"/>
      <c r="AN16733" s="6"/>
      <c r="AO16733" s="6"/>
      <c r="AP16733" s="6"/>
      <c r="AQ16733" s="6"/>
      <c r="AR16733" s="6"/>
      <c r="AS16733" s="6"/>
      <c r="AT16733" s="6"/>
      <c r="AU16733" s="6"/>
      <c r="AV16733" s="6"/>
      <c r="AW16733" s="6"/>
      <c r="AX16733" s="6"/>
      <c r="AY16733" s="6"/>
      <c r="AZ16733" s="6"/>
      <c r="BA16733" s="6"/>
      <c r="BB16733" s="6"/>
      <c r="BC16733" s="6"/>
      <c r="BD16733" s="6"/>
      <c r="BE16733" s="6"/>
      <c r="BF16733" s="6"/>
      <c r="BG16733" s="10"/>
    </row>
    <row r="16734" spans="34:59" x14ac:dyDescent="0.25">
      <c r="AH16734" s="10"/>
      <c r="AI16734" s="6"/>
    </row>
    <row r="16735" spans="34:59" x14ac:dyDescent="0.25">
      <c r="AH16735" s="6"/>
      <c r="AI16735" s="6"/>
      <c r="AJ16735" s="6"/>
      <c r="AK16735" s="6"/>
      <c r="AL16735" s="6"/>
      <c r="AM16735" s="6"/>
      <c r="AN16735" s="6"/>
      <c r="AO16735" s="6"/>
      <c r="AP16735" s="6"/>
      <c r="AQ16735" s="6"/>
      <c r="AR16735" s="6"/>
      <c r="AS16735" s="6"/>
      <c r="AT16735" s="6"/>
      <c r="AU16735" s="6"/>
      <c r="AV16735" s="6"/>
      <c r="AW16735" s="6"/>
      <c r="AX16735" s="6"/>
      <c r="AY16735" s="6"/>
      <c r="AZ16735" s="6"/>
      <c r="BA16735" s="6"/>
      <c r="BB16735" s="6"/>
      <c r="BC16735" s="6"/>
      <c r="BD16735" s="6"/>
      <c r="BE16735" s="6"/>
      <c r="BF16735" s="6"/>
      <c r="BG16735" s="6"/>
    </row>
    <row r="16736" spans="34:59" x14ac:dyDescent="0.25">
      <c r="AH16736" s="10"/>
      <c r="AI16736" s="6"/>
      <c r="AJ16736" s="10"/>
      <c r="AK16736" s="10"/>
      <c r="AL16736" s="10"/>
      <c r="AM16736" s="10"/>
      <c r="AN16736" s="10"/>
      <c r="AO16736" s="10"/>
      <c r="AP16736" s="10"/>
      <c r="AQ16736" s="10"/>
      <c r="AR16736" s="10"/>
      <c r="AS16736" s="10"/>
      <c r="AT16736" s="10"/>
      <c r="AU16736" s="10"/>
      <c r="AV16736" s="10"/>
      <c r="AW16736" s="10"/>
      <c r="AX16736" s="10"/>
      <c r="AY16736" s="10"/>
      <c r="AZ16736" s="10"/>
      <c r="BA16736" s="10"/>
      <c r="BB16736" s="10"/>
      <c r="BC16736" s="10"/>
      <c r="BD16736" s="10"/>
      <c r="BE16736" s="10"/>
      <c r="BF16736" s="10"/>
      <c r="BG16736" s="6"/>
    </row>
    <row r="16737" spans="34:59" x14ac:dyDescent="0.25">
      <c r="AH16737" s="6"/>
      <c r="AI16737" s="6"/>
      <c r="AJ16737" s="6"/>
      <c r="AK16737" s="6"/>
      <c r="AL16737" s="6"/>
      <c r="AM16737" s="6"/>
      <c r="AN16737" s="6"/>
      <c r="AO16737" s="6"/>
      <c r="AP16737" s="6"/>
      <c r="AQ16737" s="6"/>
      <c r="AR16737" s="6"/>
      <c r="AS16737" s="6"/>
      <c r="AT16737" s="6"/>
      <c r="AU16737" s="6"/>
      <c r="AV16737" s="6"/>
      <c r="AW16737" s="6"/>
      <c r="AX16737" s="6"/>
      <c r="AY16737" s="6"/>
      <c r="AZ16737" s="6"/>
      <c r="BA16737" s="6"/>
      <c r="BB16737" s="6"/>
      <c r="BC16737" s="6"/>
      <c r="BD16737" s="6"/>
      <c r="BE16737" s="6"/>
      <c r="BF16737" s="6"/>
      <c r="BG16737" s="10"/>
    </row>
    <row r="16738" spans="34:59" x14ac:dyDescent="0.25">
      <c r="AH16738" s="10"/>
      <c r="AI16738" s="6"/>
    </row>
    <row r="16739" spans="34:59" x14ac:dyDescent="0.25">
      <c r="AH16739" s="6"/>
      <c r="AI16739" s="6"/>
      <c r="AJ16739" s="6"/>
      <c r="AK16739" s="6"/>
      <c r="AL16739" s="6"/>
      <c r="AM16739" s="6"/>
      <c r="AN16739" s="6"/>
      <c r="AO16739" s="6"/>
      <c r="AP16739" s="6"/>
      <c r="AQ16739" s="6"/>
      <c r="AR16739" s="6"/>
      <c r="AS16739" s="6"/>
      <c r="AT16739" s="6"/>
      <c r="AU16739" s="6"/>
      <c r="AV16739" s="6"/>
      <c r="AW16739" s="6"/>
      <c r="AX16739" s="6"/>
      <c r="AY16739" s="6"/>
      <c r="AZ16739" s="6"/>
      <c r="BA16739" s="6"/>
      <c r="BB16739" s="6"/>
      <c r="BC16739" s="6"/>
      <c r="BD16739" s="6"/>
      <c r="BE16739" s="6"/>
      <c r="BF16739" s="6"/>
      <c r="BG16739" s="6"/>
    </row>
    <row r="16740" spans="34:59" x14ac:dyDescent="0.25">
      <c r="AH16740" s="10"/>
      <c r="AI16740" s="6"/>
      <c r="AJ16740" s="10"/>
      <c r="AK16740" s="10"/>
      <c r="AL16740" s="10"/>
      <c r="AM16740" s="10"/>
      <c r="AN16740" s="10"/>
      <c r="AO16740" s="10"/>
      <c r="AP16740" s="10"/>
      <c r="AQ16740" s="10"/>
      <c r="AR16740" s="10"/>
      <c r="AS16740" s="10"/>
      <c r="AT16740" s="10"/>
      <c r="AU16740" s="10"/>
      <c r="AV16740" s="10"/>
      <c r="AW16740" s="10"/>
      <c r="AX16740" s="10"/>
      <c r="AY16740" s="10"/>
      <c r="AZ16740" s="10"/>
      <c r="BA16740" s="10"/>
      <c r="BB16740" s="10"/>
      <c r="BC16740" s="10"/>
      <c r="BD16740" s="10"/>
      <c r="BE16740" s="10"/>
      <c r="BF16740" s="10"/>
      <c r="BG16740" s="6"/>
    </row>
    <row r="16742" spans="34:59" x14ac:dyDescent="0.25">
      <c r="AH16742" s="10"/>
      <c r="AI16742" s="6"/>
    </row>
    <row r="16743" spans="34:59" x14ac:dyDescent="0.25">
      <c r="AH16743" s="6"/>
      <c r="AI16743" s="6"/>
      <c r="AJ16743" s="6"/>
      <c r="AK16743" s="6"/>
      <c r="AL16743" s="6"/>
      <c r="AM16743" s="6"/>
      <c r="AN16743" s="6"/>
      <c r="AO16743" s="6"/>
      <c r="AP16743" s="6"/>
      <c r="AQ16743" s="6"/>
      <c r="AR16743" s="6"/>
      <c r="AS16743" s="6"/>
      <c r="AT16743" s="6"/>
      <c r="AU16743" s="6"/>
      <c r="AV16743" s="6"/>
      <c r="AW16743" s="6"/>
      <c r="AX16743" s="6"/>
      <c r="AY16743" s="6"/>
      <c r="AZ16743" s="6"/>
      <c r="BA16743" s="6"/>
      <c r="BB16743" s="6"/>
      <c r="BC16743" s="6"/>
      <c r="BD16743" s="6"/>
      <c r="BE16743" s="6"/>
      <c r="BF16743" s="6"/>
      <c r="BG16743" s="6"/>
    </row>
    <row r="16744" spans="34:59" x14ac:dyDescent="0.25">
      <c r="AH16744" s="10"/>
      <c r="AI16744" s="6"/>
      <c r="AJ16744" s="10"/>
      <c r="AK16744" s="10"/>
      <c r="AL16744" s="10"/>
      <c r="AM16744" s="10"/>
      <c r="AN16744" s="10"/>
      <c r="AO16744" s="10"/>
      <c r="AP16744" s="10"/>
      <c r="AQ16744" s="10"/>
      <c r="AR16744" s="10"/>
      <c r="AS16744" s="10"/>
      <c r="AT16744" s="10"/>
      <c r="AU16744" s="10"/>
      <c r="AV16744" s="10"/>
      <c r="AW16744" s="10"/>
      <c r="AX16744" s="10"/>
      <c r="AY16744" s="10"/>
      <c r="AZ16744" s="10"/>
      <c r="BA16744" s="10"/>
      <c r="BB16744" s="10"/>
      <c r="BC16744" s="10"/>
      <c r="BD16744" s="10"/>
      <c r="BE16744" s="10"/>
      <c r="BF16744" s="10"/>
      <c r="BG16744" s="6"/>
    </row>
    <row r="16745" spans="34:59" x14ac:dyDescent="0.25">
      <c r="AH16745" s="6"/>
      <c r="AI16745" s="6"/>
      <c r="AJ16745" s="6"/>
      <c r="AK16745" s="6"/>
      <c r="AL16745" s="6"/>
      <c r="AM16745" s="6"/>
      <c r="AN16745" s="6"/>
      <c r="AO16745" s="6"/>
      <c r="AP16745" s="6"/>
      <c r="AQ16745" s="6"/>
      <c r="AR16745" s="6"/>
      <c r="AS16745" s="6"/>
      <c r="AT16745" s="6"/>
      <c r="AU16745" s="6"/>
      <c r="AV16745" s="6"/>
      <c r="AW16745" s="6"/>
      <c r="AX16745" s="6"/>
      <c r="AY16745" s="6"/>
      <c r="AZ16745" s="6"/>
      <c r="BA16745" s="6"/>
      <c r="BB16745" s="6"/>
      <c r="BC16745" s="6"/>
      <c r="BD16745" s="6"/>
      <c r="BE16745" s="6"/>
      <c r="BF16745" s="6"/>
      <c r="BG16745" s="10"/>
    </row>
    <row r="16746" spans="34:59" x14ac:dyDescent="0.25">
      <c r="AH16746" s="10"/>
      <c r="AI16746" s="6"/>
    </row>
    <row r="16747" spans="34:59" x14ac:dyDescent="0.25">
      <c r="AH16747" s="6"/>
      <c r="AI16747" s="6"/>
      <c r="AJ16747" s="6"/>
      <c r="AK16747" s="6"/>
      <c r="AL16747" s="6"/>
      <c r="AM16747" s="6"/>
      <c r="AN16747" s="6"/>
      <c r="AO16747" s="6"/>
      <c r="AP16747" s="6"/>
      <c r="AQ16747" s="6"/>
      <c r="AR16747" s="6"/>
      <c r="AS16747" s="6"/>
      <c r="AT16747" s="6"/>
      <c r="AU16747" s="6"/>
      <c r="AV16747" s="6"/>
      <c r="AW16747" s="6"/>
      <c r="AX16747" s="6"/>
      <c r="AY16747" s="6"/>
      <c r="AZ16747" s="6"/>
      <c r="BA16747" s="6"/>
      <c r="BB16747" s="6"/>
      <c r="BC16747" s="6"/>
      <c r="BD16747" s="6"/>
      <c r="BE16747" s="6"/>
      <c r="BF16747" s="6"/>
      <c r="BG16747" s="6"/>
    </row>
    <row r="16748" spans="34:59" x14ac:dyDescent="0.25">
      <c r="AH16748" s="10"/>
      <c r="AI16748" s="6"/>
      <c r="AJ16748" s="10"/>
      <c r="AK16748" s="10"/>
      <c r="AL16748" s="10"/>
      <c r="AM16748" s="10"/>
      <c r="AN16748" s="10"/>
      <c r="AO16748" s="10"/>
      <c r="AP16748" s="10"/>
      <c r="AQ16748" s="10"/>
      <c r="AR16748" s="10"/>
      <c r="AS16748" s="10"/>
      <c r="AT16748" s="10"/>
      <c r="AU16748" s="10"/>
      <c r="AV16748" s="10"/>
      <c r="AW16748" s="10"/>
      <c r="AX16748" s="10"/>
      <c r="AY16748" s="10"/>
      <c r="AZ16748" s="10"/>
      <c r="BA16748" s="10"/>
      <c r="BB16748" s="10"/>
      <c r="BC16748" s="10"/>
      <c r="BD16748" s="10"/>
      <c r="BE16748" s="10"/>
      <c r="BF16748" s="10"/>
      <c r="BG16748" s="6"/>
    </row>
    <row r="16749" spans="34:59" x14ac:dyDescent="0.25">
      <c r="AH16749" s="6"/>
      <c r="AI16749" s="6"/>
      <c r="AJ16749" s="6"/>
      <c r="AK16749" s="6"/>
      <c r="AL16749" s="6"/>
      <c r="AM16749" s="6"/>
      <c r="AN16749" s="6"/>
      <c r="AO16749" s="6"/>
      <c r="AP16749" s="6"/>
      <c r="AQ16749" s="6"/>
      <c r="AR16749" s="6"/>
      <c r="AS16749" s="6"/>
      <c r="AT16749" s="6"/>
      <c r="AU16749" s="6"/>
      <c r="AV16749" s="6"/>
      <c r="AW16749" s="6"/>
      <c r="AX16749" s="6"/>
      <c r="AY16749" s="6"/>
      <c r="AZ16749" s="6"/>
      <c r="BA16749" s="6"/>
      <c r="BB16749" s="6"/>
      <c r="BC16749" s="6"/>
      <c r="BD16749" s="6"/>
      <c r="BE16749" s="6"/>
      <c r="BF16749" s="6"/>
      <c r="BG16749" s="10"/>
    </row>
    <row r="16750" spans="34:59" x14ac:dyDescent="0.25">
      <c r="AH16750" s="10"/>
      <c r="AI16750" s="6"/>
    </row>
    <row r="16751" spans="34:59" x14ac:dyDescent="0.25">
      <c r="AH16751" s="6"/>
      <c r="AI16751" s="6"/>
      <c r="AJ16751" s="6"/>
      <c r="AK16751" s="6"/>
      <c r="AL16751" s="6"/>
      <c r="AM16751" s="6"/>
      <c r="AN16751" s="6"/>
      <c r="AO16751" s="6"/>
      <c r="AP16751" s="6"/>
      <c r="AQ16751" s="6"/>
      <c r="AR16751" s="6"/>
      <c r="AS16751" s="6"/>
      <c r="AT16751" s="6"/>
      <c r="AU16751" s="6"/>
      <c r="AV16751" s="6"/>
      <c r="AW16751" s="6"/>
      <c r="AX16751" s="6"/>
      <c r="AY16751" s="6"/>
      <c r="AZ16751" s="6"/>
      <c r="BA16751" s="6"/>
      <c r="BB16751" s="6"/>
      <c r="BC16751" s="6"/>
      <c r="BD16751" s="6"/>
      <c r="BE16751" s="6"/>
      <c r="BF16751" s="6"/>
      <c r="BG16751" s="6"/>
    </row>
    <row r="16752" spans="34:59" x14ac:dyDescent="0.25">
      <c r="AH16752" s="10"/>
      <c r="AI16752" s="6"/>
      <c r="AJ16752" s="10"/>
      <c r="AK16752" s="10"/>
      <c r="AL16752" s="10"/>
      <c r="AM16752" s="10"/>
      <c r="AN16752" s="10"/>
      <c r="AO16752" s="10"/>
      <c r="AP16752" s="10"/>
      <c r="AQ16752" s="10"/>
      <c r="AR16752" s="10"/>
      <c r="AS16752" s="10"/>
      <c r="AT16752" s="10"/>
      <c r="AU16752" s="10"/>
      <c r="AV16752" s="10"/>
      <c r="AW16752" s="10"/>
      <c r="AX16752" s="10"/>
      <c r="AY16752" s="10"/>
      <c r="AZ16752" s="10"/>
      <c r="BA16752" s="10"/>
      <c r="BB16752" s="10"/>
      <c r="BC16752" s="10"/>
      <c r="BD16752" s="10"/>
      <c r="BE16752" s="10"/>
      <c r="BF16752" s="10"/>
      <c r="BG16752" s="6"/>
    </row>
    <row r="16753" spans="34:59" x14ac:dyDescent="0.25">
      <c r="AH16753" s="6"/>
      <c r="AI16753" s="6"/>
      <c r="AJ16753" s="6"/>
      <c r="AK16753" s="6"/>
      <c r="AL16753" s="6"/>
      <c r="AM16753" s="6"/>
      <c r="AN16753" s="6"/>
      <c r="AO16753" s="6"/>
      <c r="AP16753" s="6"/>
      <c r="AQ16753" s="6"/>
      <c r="AR16753" s="6"/>
      <c r="AS16753" s="6"/>
      <c r="AT16753" s="6"/>
      <c r="AU16753" s="6"/>
      <c r="AV16753" s="6"/>
      <c r="AW16753" s="6"/>
      <c r="AX16753" s="6"/>
      <c r="AY16753" s="6"/>
      <c r="AZ16753" s="6"/>
      <c r="BA16753" s="6"/>
      <c r="BB16753" s="6"/>
      <c r="BC16753" s="6"/>
      <c r="BD16753" s="6"/>
      <c r="BE16753" s="6"/>
      <c r="BF16753" s="6"/>
      <c r="BG16753" s="10"/>
    </row>
    <row r="16754" spans="34:59" x14ac:dyDescent="0.25">
      <c r="AH16754" s="10"/>
      <c r="AI16754" s="6"/>
    </row>
    <row r="16755" spans="34:59" x14ac:dyDescent="0.25">
      <c r="AH16755" s="6"/>
      <c r="AI16755" s="6"/>
      <c r="AJ16755" s="6"/>
      <c r="AK16755" s="6"/>
      <c r="AL16755" s="6"/>
      <c r="AM16755" s="6"/>
      <c r="AN16755" s="6"/>
      <c r="AO16755" s="6"/>
      <c r="AP16755" s="6"/>
      <c r="AQ16755" s="6"/>
      <c r="AR16755" s="6"/>
      <c r="AS16755" s="6"/>
      <c r="AT16755" s="6"/>
      <c r="AU16755" s="6"/>
      <c r="AV16755" s="6"/>
      <c r="AW16755" s="6"/>
      <c r="AX16755" s="6"/>
      <c r="AY16755" s="6"/>
      <c r="AZ16755" s="6"/>
      <c r="BA16755" s="6"/>
      <c r="BB16755" s="6"/>
      <c r="BC16755" s="6"/>
      <c r="BD16755" s="6"/>
      <c r="BE16755" s="6"/>
      <c r="BF16755" s="6"/>
      <c r="BG16755" s="6"/>
    </row>
    <row r="16756" spans="34:59" x14ac:dyDescent="0.25">
      <c r="AH16756" s="10"/>
      <c r="AI16756" s="6"/>
      <c r="AJ16756" s="10"/>
      <c r="AK16756" s="10"/>
      <c r="AL16756" s="10"/>
      <c r="AM16756" s="10"/>
      <c r="AN16756" s="10"/>
      <c r="AO16756" s="10"/>
      <c r="AP16756" s="10"/>
      <c r="AQ16756" s="10"/>
      <c r="AR16756" s="10"/>
      <c r="AS16756" s="10"/>
      <c r="AT16756" s="10"/>
      <c r="AU16756" s="10"/>
      <c r="AV16756" s="10"/>
      <c r="AW16756" s="10"/>
      <c r="AX16756" s="10"/>
      <c r="AY16756" s="10"/>
      <c r="AZ16756" s="10"/>
      <c r="BA16756" s="10"/>
      <c r="BB16756" s="10"/>
      <c r="BC16756" s="10"/>
      <c r="BD16756" s="10"/>
      <c r="BE16756" s="10"/>
      <c r="BF16756" s="10"/>
      <c r="BG16756" s="6"/>
    </row>
    <row r="16758" spans="34:59" x14ac:dyDescent="0.25">
      <c r="AH16758" s="10"/>
      <c r="AI16758" s="6"/>
    </row>
    <row r="16759" spans="34:59" x14ac:dyDescent="0.25">
      <c r="AH16759" s="6"/>
      <c r="AI16759" s="6"/>
      <c r="AJ16759" s="6"/>
      <c r="AK16759" s="6"/>
      <c r="AL16759" s="6"/>
      <c r="AM16759" s="6"/>
      <c r="AN16759" s="6"/>
      <c r="AO16759" s="6"/>
      <c r="AP16759" s="6"/>
      <c r="AQ16759" s="6"/>
      <c r="AR16759" s="6"/>
      <c r="AS16759" s="6"/>
      <c r="AT16759" s="6"/>
      <c r="AU16759" s="6"/>
      <c r="AV16759" s="6"/>
      <c r="AW16759" s="6"/>
      <c r="AX16759" s="6"/>
      <c r="AY16759" s="6"/>
      <c r="AZ16759" s="6"/>
      <c r="BA16759" s="6"/>
      <c r="BB16759" s="6"/>
      <c r="BC16759" s="6"/>
      <c r="BD16759" s="6"/>
      <c r="BE16759" s="6"/>
      <c r="BF16759" s="6"/>
      <c r="BG16759" s="6"/>
    </row>
    <row r="16760" spans="34:59" x14ac:dyDescent="0.25">
      <c r="AH16760" s="10"/>
      <c r="AI16760" s="6"/>
      <c r="AJ16760" s="10"/>
      <c r="AK16760" s="10"/>
      <c r="AL16760" s="10"/>
      <c r="AM16760" s="10"/>
      <c r="AN16760" s="10"/>
      <c r="AO16760" s="10"/>
      <c r="AP16760" s="10"/>
      <c r="AQ16760" s="10"/>
      <c r="AR16760" s="10"/>
      <c r="AS16760" s="10"/>
      <c r="AT16760" s="10"/>
      <c r="AU16760" s="10"/>
      <c r="AV16760" s="10"/>
      <c r="AW16760" s="10"/>
      <c r="AX16760" s="10"/>
      <c r="AY16760" s="10"/>
      <c r="AZ16760" s="10"/>
      <c r="BA16760" s="10"/>
      <c r="BB16760" s="10"/>
      <c r="BC16760" s="10"/>
      <c r="BD16760" s="10"/>
      <c r="BE16760" s="10"/>
      <c r="BF16760" s="10"/>
      <c r="BG16760" s="6"/>
    </row>
    <row r="16761" spans="34:59" x14ac:dyDescent="0.25">
      <c r="AH16761" s="6"/>
      <c r="AI16761" s="6"/>
      <c r="AJ16761" s="6"/>
      <c r="AK16761" s="6"/>
      <c r="AL16761" s="6"/>
      <c r="AM16761" s="6"/>
      <c r="AN16761" s="6"/>
      <c r="AO16761" s="6"/>
      <c r="AP16761" s="6"/>
      <c r="AQ16761" s="6"/>
      <c r="AR16761" s="6"/>
      <c r="AS16761" s="6"/>
      <c r="AT16761" s="6"/>
      <c r="AU16761" s="6"/>
      <c r="AV16761" s="6"/>
      <c r="AW16761" s="6"/>
      <c r="AX16761" s="6"/>
      <c r="AY16761" s="6"/>
      <c r="AZ16761" s="6"/>
      <c r="BA16761" s="6"/>
      <c r="BB16761" s="6"/>
      <c r="BC16761" s="6"/>
      <c r="BD16761" s="6"/>
      <c r="BE16761" s="6"/>
      <c r="BF16761" s="6"/>
      <c r="BG16761" s="10"/>
    </row>
    <row r="16762" spans="34:59" x14ac:dyDescent="0.25">
      <c r="AH16762" s="10"/>
      <c r="AI16762" s="6"/>
    </row>
    <row r="16763" spans="34:59" x14ac:dyDescent="0.25">
      <c r="AH16763" s="6"/>
      <c r="AI16763" s="6"/>
      <c r="AJ16763" s="6"/>
      <c r="AK16763" s="6"/>
      <c r="AL16763" s="6"/>
      <c r="AM16763" s="6"/>
      <c r="AN16763" s="6"/>
      <c r="AO16763" s="6"/>
      <c r="AP16763" s="6"/>
      <c r="AQ16763" s="6"/>
      <c r="AR16763" s="6"/>
      <c r="AS16763" s="6"/>
      <c r="AT16763" s="6"/>
      <c r="AU16763" s="6"/>
      <c r="AV16763" s="6"/>
      <c r="AW16763" s="6"/>
      <c r="AX16763" s="6"/>
      <c r="AY16763" s="6"/>
      <c r="AZ16763" s="6"/>
      <c r="BA16763" s="6"/>
      <c r="BB16763" s="6"/>
      <c r="BC16763" s="6"/>
      <c r="BD16763" s="6"/>
      <c r="BE16763" s="6"/>
      <c r="BF16763" s="6"/>
      <c r="BG16763" s="6"/>
    </row>
    <row r="16764" spans="34:59" x14ac:dyDescent="0.25">
      <c r="AH16764" s="10"/>
      <c r="AI16764" s="6"/>
      <c r="AJ16764" s="10"/>
      <c r="AK16764" s="10"/>
      <c r="AL16764" s="10"/>
      <c r="AM16764" s="10"/>
      <c r="AN16764" s="10"/>
      <c r="AO16764" s="10"/>
      <c r="AP16764" s="10"/>
      <c r="AQ16764" s="10"/>
      <c r="AR16764" s="10"/>
      <c r="AS16764" s="10"/>
      <c r="AT16764" s="10"/>
      <c r="AU16764" s="10"/>
      <c r="AV16764" s="10"/>
      <c r="AW16764" s="10"/>
      <c r="AX16764" s="10"/>
      <c r="AY16764" s="10"/>
      <c r="AZ16764" s="10"/>
      <c r="BA16764" s="10"/>
      <c r="BB16764" s="10"/>
      <c r="BC16764" s="10"/>
      <c r="BD16764" s="10"/>
      <c r="BE16764" s="10"/>
      <c r="BF16764" s="10"/>
      <c r="BG16764" s="6"/>
    </row>
    <row r="16765" spans="34:59" x14ac:dyDescent="0.25">
      <c r="AH16765" s="6"/>
      <c r="AI16765" s="6"/>
      <c r="AJ16765" s="6"/>
      <c r="AK16765" s="6"/>
      <c r="AL16765" s="6"/>
      <c r="AM16765" s="6"/>
      <c r="AN16765" s="6"/>
      <c r="AO16765" s="6"/>
      <c r="AP16765" s="6"/>
      <c r="AQ16765" s="6"/>
      <c r="AR16765" s="6"/>
      <c r="AS16765" s="6"/>
      <c r="AT16765" s="6"/>
      <c r="AU16765" s="6"/>
      <c r="AV16765" s="6"/>
      <c r="AW16765" s="6"/>
      <c r="AX16765" s="6"/>
      <c r="AY16765" s="6"/>
      <c r="AZ16765" s="6"/>
      <c r="BA16765" s="6"/>
      <c r="BB16765" s="6"/>
      <c r="BC16765" s="6"/>
      <c r="BD16765" s="6"/>
      <c r="BE16765" s="6"/>
      <c r="BF16765" s="6"/>
      <c r="BG16765" s="10"/>
    </row>
    <row r="16766" spans="34:59" x14ac:dyDescent="0.25">
      <c r="AH16766" s="10"/>
      <c r="AI16766" s="6"/>
    </row>
    <row r="16767" spans="34:59" x14ac:dyDescent="0.25">
      <c r="AH16767" s="6"/>
      <c r="AI16767" s="6"/>
      <c r="AJ16767" s="6"/>
      <c r="AK16767" s="6"/>
      <c r="AL16767" s="6"/>
      <c r="AM16767" s="6"/>
      <c r="AN16767" s="6"/>
      <c r="AO16767" s="6"/>
      <c r="AP16767" s="6"/>
      <c r="AQ16767" s="6"/>
      <c r="AR16767" s="6"/>
      <c r="AS16767" s="6"/>
      <c r="AT16767" s="6"/>
      <c r="AU16767" s="6"/>
      <c r="AV16767" s="6"/>
      <c r="AW16767" s="6"/>
      <c r="AX16767" s="6"/>
      <c r="AY16767" s="6"/>
      <c r="AZ16767" s="6"/>
      <c r="BA16767" s="6"/>
      <c r="BB16767" s="6"/>
      <c r="BC16767" s="6"/>
      <c r="BD16767" s="6"/>
      <c r="BE16767" s="6"/>
      <c r="BF16767" s="6"/>
      <c r="BG16767" s="6"/>
    </row>
    <row r="16768" spans="34:59" x14ac:dyDescent="0.25">
      <c r="AH16768" s="10"/>
      <c r="AI16768" s="6"/>
      <c r="AJ16768" s="10"/>
      <c r="AK16768" s="10"/>
      <c r="AL16768" s="10"/>
      <c r="AM16768" s="10"/>
      <c r="AN16768" s="10"/>
      <c r="AO16768" s="10"/>
      <c r="AP16768" s="10"/>
      <c r="AQ16768" s="10"/>
      <c r="AR16768" s="10"/>
      <c r="AS16768" s="10"/>
      <c r="AT16768" s="10"/>
      <c r="AU16768" s="10"/>
      <c r="AV16768" s="10"/>
      <c r="AW16768" s="10"/>
      <c r="AX16768" s="10"/>
      <c r="AY16768" s="10"/>
      <c r="AZ16768" s="10"/>
      <c r="BA16768" s="10"/>
      <c r="BB16768" s="10"/>
      <c r="BC16768" s="10"/>
      <c r="BD16768" s="10"/>
      <c r="BE16768" s="10"/>
      <c r="BF16768" s="10"/>
      <c r="BG16768" s="6"/>
    </row>
    <row r="16769" spans="34:59" x14ac:dyDescent="0.25">
      <c r="AH16769" s="6"/>
      <c r="AI16769" s="6"/>
      <c r="AJ16769" s="6"/>
      <c r="AK16769" s="6"/>
      <c r="AL16769" s="6"/>
      <c r="AM16769" s="6"/>
      <c r="AN16769" s="6"/>
      <c r="AO16769" s="6"/>
      <c r="AP16769" s="6"/>
      <c r="AQ16769" s="6"/>
      <c r="AR16769" s="6"/>
      <c r="AS16769" s="6"/>
      <c r="AT16769" s="6"/>
      <c r="AU16769" s="6"/>
      <c r="AV16769" s="6"/>
      <c r="AW16769" s="6"/>
      <c r="AX16769" s="6"/>
      <c r="AY16769" s="6"/>
      <c r="AZ16769" s="6"/>
      <c r="BA16769" s="6"/>
      <c r="BB16769" s="6"/>
      <c r="BC16769" s="6"/>
      <c r="BD16769" s="6"/>
      <c r="BE16769" s="6"/>
      <c r="BF16769" s="6"/>
      <c r="BG16769" s="10"/>
    </row>
    <row r="16770" spans="34:59" x14ac:dyDescent="0.25">
      <c r="AH16770" s="10"/>
      <c r="AI16770" s="6"/>
    </row>
    <row r="16771" spans="34:59" x14ac:dyDescent="0.25">
      <c r="AH16771" s="6"/>
      <c r="AI16771" s="6"/>
      <c r="AJ16771" s="6"/>
      <c r="AK16771" s="6"/>
      <c r="AL16771" s="6"/>
      <c r="AM16771" s="6"/>
      <c r="AN16771" s="6"/>
      <c r="AO16771" s="6"/>
      <c r="AP16771" s="6"/>
      <c r="AQ16771" s="6"/>
      <c r="AR16771" s="6"/>
      <c r="AS16771" s="6"/>
      <c r="AT16771" s="6"/>
      <c r="AU16771" s="6"/>
      <c r="AV16771" s="6"/>
      <c r="AW16771" s="6"/>
      <c r="AX16771" s="6"/>
      <c r="AY16771" s="6"/>
      <c r="AZ16771" s="6"/>
      <c r="BA16771" s="6"/>
      <c r="BB16771" s="6"/>
      <c r="BC16771" s="6"/>
      <c r="BD16771" s="6"/>
      <c r="BE16771" s="6"/>
      <c r="BF16771" s="6"/>
      <c r="BG16771" s="6"/>
    </row>
    <row r="16772" spans="34:59" x14ac:dyDescent="0.25">
      <c r="AH16772" s="10"/>
      <c r="AI16772" s="6"/>
      <c r="AJ16772" s="10"/>
      <c r="AK16772" s="10"/>
      <c r="AL16772" s="10"/>
      <c r="AM16772" s="10"/>
      <c r="AN16772" s="10"/>
      <c r="AO16772" s="10"/>
      <c r="AP16772" s="10"/>
      <c r="AQ16772" s="10"/>
      <c r="AR16772" s="10"/>
      <c r="AS16772" s="10"/>
      <c r="AT16772" s="10"/>
      <c r="AU16772" s="10"/>
      <c r="AV16772" s="10"/>
      <c r="AW16772" s="10"/>
      <c r="AX16772" s="10"/>
      <c r="AY16772" s="10"/>
      <c r="AZ16772" s="10"/>
      <c r="BA16772" s="10"/>
      <c r="BB16772" s="10"/>
      <c r="BC16772" s="10"/>
      <c r="BD16772" s="10"/>
      <c r="BE16772" s="10"/>
      <c r="BF16772" s="10"/>
      <c r="BG16772" s="6"/>
    </row>
    <row r="16774" spans="34:59" x14ac:dyDescent="0.25">
      <c r="AH16774" s="10"/>
      <c r="AI16774" s="6"/>
    </row>
    <row r="16775" spans="34:59" x14ac:dyDescent="0.25">
      <c r="AH16775" s="6"/>
      <c r="AI16775" s="6"/>
      <c r="AJ16775" s="6"/>
      <c r="AK16775" s="6"/>
      <c r="AL16775" s="6"/>
      <c r="AM16775" s="6"/>
      <c r="AN16775" s="6"/>
      <c r="AO16775" s="6"/>
      <c r="AP16775" s="6"/>
      <c r="AQ16775" s="6"/>
      <c r="AR16775" s="6"/>
      <c r="AS16775" s="6"/>
      <c r="AT16775" s="6"/>
      <c r="AU16775" s="6"/>
      <c r="AV16775" s="6"/>
      <c r="AW16775" s="6"/>
      <c r="AX16775" s="6"/>
      <c r="AY16775" s="6"/>
      <c r="AZ16775" s="6"/>
      <c r="BA16775" s="6"/>
      <c r="BB16775" s="6"/>
      <c r="BC16775" s="6"/>
      <c r="BD16775" s="6"/>
      <c r="BE16775" s="6"/>
      <c r="BF16775" s="6"/>
      <c r="BG16775" s="6"/>
    </row>
    <row r="16776" spans="34:59" x14ac:dyDescent="0.25">
      <c r="AH16776" s="10"/>
      <c r="AI16776" s="6"/>
      <c r="AJ16776" s="10"/>
      <c r="AK16776" s="10"/>
      <c r="AL16776" s="10"/>
      <c r="AM16776" s="10"/>
      <c r="AN16776" s="10"/>
      <c r="AO16776" s="10"/>
      <c r="AP16776" s="10"/>
      <c r="AQ16776" s="10"/>
      <c r="AR16776" s="10"/>
      <c r="AS16776" s="10"/>
      <c r="AT16776" s="10"/>
      <c r="AU16776" s="10"/>
      <c r="AV16776" s="10"/>
      <c r="AW16776" s="10"/>
      <c r="AX16776" s="10"/>
      <c r="AY16776" s="10"/>
      <c r="AZ16776" s="10"/>
      <c r="BA16776" s="10"/>
      <c r="BB16776" s="10"/>
      <c r="BC16776" s="10"/>
      <c r="BD16776" s="10"/>
      <c r="BE16776" s="10"/>
      <c r="BF16776" s="10"/>
      <c r="BG16776" s="6"/>
    </row>
    <row r="16777" spans="34:59" x14ac:dyDescent="0.25">
      <c r="AH16777" s="6"/>
      <c r="AI16777" s="6"/>
      <c r="AJ16777" s="6"/>
      <c r="AK16777" s="6"/>
      <c r="AL16777" s="6"/>
      <c r="AM16777" s="6"/>
      <c r="AN16777" s="6"/>
      <c r="AO16777" s="6"/>
      <c r="AP16777" s="6"/>
      <c r="AQ16777" s="6"/>
      <c r="AR16777" s="6"/>
      <c r="AS16777" s="6"/>
      <c r="AT16777" s="6"/>
      <c r="AU16777" s="6"/>
      <c r="AV16777" s="6"/>
      <c r="AW16777" s="6"/>
      <c r="AX16777" s="6"/>
      <c r="AY16777" s="6"/>
      <c r="AZ16777" s="6"/>
      <c r="BA16777" s="6"/>
      <c r="BB16777" s="6"/>
      <c r="BC16777" s="6"/>
      <c r="BD16777" s="6"/>
      <c r="BE16777" s="6"/>
      <c r="BF16777" s="6"/>
      <c r="BG16777" s="10"/>
    </row>
    <row r="16778" spans="34:59" x14ac:dyDescent="0.25">
      <c r="AH16778" s="10"/>
      <c r="AI16778" s="6"/>
    </row>
    <row r="16779" spans="34:59" x14ac:dyDescent="0.25">
      <c r="AH16779" s="6"/>
      <c r="AI16779" s="6"/>
      <c r="AJ16779" s="6"/>
      <c r="AK16779" s="6"/>
      <c r="AL16779" s="6"/>
      <c r="AM16779" s="6"/>
      <c r="AN16779" s="6"/>
      <c r="AO16779" s="6"/>
      <c r="AP16779" s="6"/>
      <c r="AQ16779" s="6"/>
      <c r="AR16779" s="6"/>
      <c r="AS16779" s="6"/>
      <c r="AT16779" s="6"/>
      <c r="AU16779" s="6"/>
      <c r="AV16779" s="6"/>
      <c r="AW16779" s="6"/>
      <c r="AX16779" s="6"/>
      <c r="AY16779" s="6"/>
      <c r="AZ16779" s="6"/>
      <c r="BA16779" s="6"/>
      <c r="BB16779" s="6"/>
      <c r="BC16779" s="6"/>
      <c r="BD16779" s="6"/>
      <c r="BE16779" s="6"/>
      <c r="BF16779" s="6"/>
      <c r="BG16779" s="6"/>
    </row>
    <row r="16780" spans="34:59" x14ac:dyDescent="0.25">
      <c r="AH16780" s="10"/>
      <c r="AI16780" s="6"/>
      <c r="AJ16780" s="10"/>
      <c r="AK16780" s="10"/>
      <c r="AL16780" s="10"/>
      <c r="AM16780" s="10"/>
      <c r="AN16780" s="10"/>
      <c r="AO16780" s="10"/>
      <c r="AP16780" s="10"/>
      <c r="AQ16780" s="10"/>
      <c r="AR16780" s="10"/>
      <c r="AS16780" s="10"/>
      <c r="AT16780" s="10"/>
      <c r="AU16780" s="10"/>
      <c r="AV16780" s="10"/>
      <c r="AW16780" s="10"/>
      <c r="AX16780" s="10"/>
      <c r="AY16780" s="10"/>
      <c r="AZ16780" s="10"/>
      <c r="BA16780" s="10"/>
      <c r="BB16780" s="10"/>
      <c r="BC16780" s="10"/>
      <c r="BD16780" s="10"/>
      <c r="BE16780" s="10"/>
      <c r="BF16780" s="10"/>
      <c r="BG16780" s="6"/>
    </row>
    <row r="16781" spans="34:59" x14ac:dyDescent="0.25">
      <c r="AH16781" s="6"/>
      <c r="AI16781" s="6"/>
      <c r="AJ16781" s="6"/>
      <c r="AK16781" s="6"/>
      <c r="AL16781" s="6"/>
      <c r="AM16781" s="6"/>
      <c r="AN16781" s="6"/>
      <c r="AO16781" s="6"/>
      <c r="AP16781" s="6"/>
      <c r="AQ16781" s="6"/>
      <c r="AR16781" s="6"/>
      <c r="AS16781" s="6"/>
      <c r="AT16781" s="6"/>
      <c r="AU16781" s="6"/>
      <c r="AV16781" s="6"/>
      <c r="AW16781" s="6"/>
      <c r="AX16781" s="6"/>
      <c r="AY16781" s="6"/>
      <c r="AZ16781" s="6"/>
      <c r="BA16781" s="6"/>
      <c r="BB16781" s="6"/>
      <c r="BC16781" s="6"/>
      <c r="BD16781" s="6"/>
      <c r="BE16781" s="6"/>
      <c r="BF16781" s="6"/>
      <c r="BG16781" s="10"/>
    </row>
    <row r="16782" spans="34:59" x14ac:dyDescent="0.25">
      <c r="AH16782" s="10"/>
      <c r="AI16782" s="6"/>
    </row>
    <row r="16783" spans="34:59" x14ac:dyDescent="0.25">
      <c r="AH16783" s="6"/>
      <c r="AI16783" s="6"/>
      <c r="AJ16783" s="6"/>
      <c r="AK16783" s="6"/>
      <c r="AL16783" s="6"/>
      <c r="AM16783" s="6"/>
      <c r="AN16783" s="6"/>
      <c r="AO16783" s="6"/>
      <c r="AP16783" s="6"/>
      <c r="AQ16783" s="6"/>
      <c r="AR16783" s="6"/>
      <c r="AS16783" s="6"/>
      <c r="AT16783" s="6"/>
      <c r="AU16783" s="6"/>
      <c r="AV16783" s="6"/>
      <c r="AW16783" s="6"/>
      <c r="AX16783" s="6"/>
      <c r="AY16783" s="6"/>
      <c r="AZ16783" s="6"/>
      <c r="BA16783" s="6"/>
      <c r="BB16783" s="6"/>
      <c r="BC16783" s="6"/>
      <c r="BD16783" s="6"/>
      <c r="BE16783" s="6"/>
      <c r="BF16783" s="6"/>
      <c r="BG16783" s="6"/>
    </row>
    <row r="16784" spans="34:59" x14ac:dyDescent="0.25">
      <c r="AH16784" s="10"/>
      <c r="AI16784" s="6"/>
      <c r="AJ16784" s="10"/>
      <c r="AK16784" s="10"/>
      <c r="AL16784" s="10"/>
      <c r="AM16784" s="10"/>
      <c r="AN16784" s="10"/>
      <c r="AO16784" s="10"/>
      <c r="AP16784" s="10"/>
      <c r="AQ16784" s="10"/>
      <c r="AR16784" s="10"/>
      <c r="AS16784" s="10"/>
      <c r="AT16784" s="10"/>
      <c r="AU16784" s="10"/>
      <c r="AV16784" s="10"/>
      <c r="AW16784" s="10"/>
      <c r="AX16784" s="10"/>
      <c r="AY16784" s="10"/>
      <c r="AZ16784" s="10"/>
      <c r="BA16784" s="10"/>
      <c r="BB16784" s="10"/>
      <c r="BC16784" s="10"/>
      <c r="BD16784" s="10"/>
      <c r="BE16784" s="10"/>
      <c r="BF16784" s="10"/>
      <c r="BG16784" s="6"/>
    </row>
    <row r="16785" spans="34:59" x14ac:dyDescent="0.25">
      <c r="AH16785" s="6"/>
      <c r="AI16785" s="6"/>
      <c r="AJ16785" s="6"/>
      <c r="AK16785" s="6"/>
      <c r="AL16785" s="6"/>
      <c r="AM16785" s="6"/>
      <c r="AN16785" s="6"/>
      <c r="AO16785" s="6"/>
      <c r="AP16785" s="6"/>
      <c r="AQ16785" s="6"/>
      <c r="AR16785" s="6"/>
      <c r="AS16785" s="6"/>
      <c r="AT16785" s="6"/>
      <c r="AU16785" s="6"/>
      <c r="AV16785" s="6"/>
      <c r="AW16785" s="6"/>
      <c r="AX16785" s="6"/>
      <c r="AY16785" s="6"/>
      <c r="AZ16785" s="6"/>
      <c r="BA16785" s="6"/>
      <c r="BB16785" s="6"/>
      <c r="BC16785" s="6"/>
      <c r="BD16785" s="6"/>
      <c r="BE16785" s="6"/>
      <c r="BF16785" s="6"/>
      <c r="BG16785" s="10"/>
    </row>
    <row r="16786" spans="34:59" x14ac:dyDescent="0.25">
      <c r="AH16786" s="10"/>
      <c r="AI16786" s="6"/>
    </row>
    <row r="16787" spans="34:59" x14ac:dyDescent="0.25">
      <c r="AH16787" s="6"/>
      <c r="AI16787" s="6"/>
      <c r="AJ16787" s="6"/>
      <c r="AK16787" s="6"/>
      <c r="AL16787" s="6"/>
      <c r="AM16787" s="6"/>
      <c r="AN16787" s="6"/>
      <c r="AO16787" s="6"/>
      <c r="AP16787" s="6"/>
      <c r="AQ16787" s="6"/>
      <c r="AR16787" s="6"/>
      <c r="AS16787" s="6"/>
      <c r="AT16787" s="6"/>
      <c r="AU16787" s="6"/>
      <c r="AV16787" s="6"/>
      <c r="AW16787" s="6"/>
      <c r="AX16787" s="6"/>
      <c r="AY16787" s="6"/>
      <c r="AZ16787" s="6"/>
      <c r="BA16787" s="6"/>
      <c r="BB16787" s="6"/>
      <c r="BC16787" s="6"/>
      <c r="BD16787" s="6"/>
      <c r="BE16787" s="6"/>
      <c r="BF16787" s="6"/>
      <c r="BG16787" s="6"/>
    </row>
    <row r="16788" spans="34:59" x14ac:dyDescent="0.25">
      <c r="AH16788" s="10"/>
      <c r="AI16788" s="6"/>
      <c r="AJ16788" s="10"/>
      <c r="AK16788" s="10"/>
      <c r="AL16788" s="10"/>
      <c r="AM16788" s="10"/>
      <c r="AN16788" s="10"/>
      <c r="AO16788" s="10"/>
      <c r="AP16788" s="10"/>
      <c r="AQ16788" s="10"/>
      <c r="AR16788" s="10"/>
      <c r="AS16788" s="10"/>
      <c r="AT16788" s="10"/>
      <c r="AU16788" s="10"/>
      <c r="AV16788" s="10"/>
      <c r="AW16788" s="10"/>
      <c r="AX16788" s="10"/>
      <c r="AY16788" s="10"/>
      <c r="AZ16788" s="10"/>
      <c r="BA16788" s="10"/>
      <c r="BB16788" s="10"/>
      <c r="BC16788" s="10"/>
      <c r="BD16788" s="10"/>
      <c r="BE16788" s="10"/>
      <c r="BF16788" s="10"/>
      <c r="BG16788" s="6"/>
    </row>
    <row r="16790" spans="34:59" x14ac:dyDescent="0.25">
      <c r="AH16790" s="10"/>
      <c r="AI16790" s="6"/>
    </row>
    <row r="16791" spans="34:59" x14ac:dyDescent="0.25">
      <c r="AH16791" s="6"/>
      <c r="AI16791" s="6"/>
      <c r="AJ16791" s="6"/>
      <c r="AK16791" s="6"/>
      <c r="AL16791" s="6"/>
      <c r="AM16791" s="6"/>
      <c r="AN16791" s="6"/>
      <c r="AO16791" s="6"/>
      <c r="AP16791" s="6"/>
      <c r="AQ16791" s="6"/>
      <c r="AR16791" s="6"/>
      <c r="AS16791" s="6"/>
      <c r="AT16791" s="6"/>
      <c r="AU16791" s="6"/>
      <c r="AV16791" s="6"/>
      <c r="AW16791" s="6"/>
      <c r="AX16791" s="6"/>
      <c r="AY16791" s="6"/>
      <c r="AZ16791" s="6"/>
      <c r="BA16791" s="6"/>
      <c r="BB16791" s="6"/>
      <c r="BC16791" s="6"/>
      <c r="BD16791" s="6"/>
      <c r="BE16791" s="6"/>
      <c r="BF16791" s="6"/>
      <c r="BG16791" s="6"/>
    </row>
    <row r="16792" spans="34:59" x14ac:dyDescent="0.25">
      <c r="AH16792" s="10"/>
      <c r="AI16792" s="6"/>
      <c r="AJ16792" s="10"/>
      <c r="AK16792" s="10"/>
      <c r="AL16792" s="10"/>
      <c r="AM16792" s="10"/>
      <c r="AN16792" s="10"/>
      <c r="AO16792" s="10"/>
      <c r="AP16792" s="10"/>
      <c r="AQ16792" s="10"/>
      <c r="AR16792" s="10"/>
      <c r="AS16792" s="10"/>
      <c r="AT16792" s="10"/>
      <c r="AU16792" s="10"/>
      <c r="AV16792" s="10"/>
      <c r="AW16792" s="10"/>
      <c r="AX16792" s="10"/>
      <c r="AY16792" s="10"/>
      <c r="AZ16792" s="10"/>
      <c r="BA16792" s="10"/>
      <c r="BB16792" s="10"/>
      <c r="BC16792" s="10"/>
      <c r="BD16792" s="10"/>
      <c r="BE16792" s="10"/>
      <c r="BF16792" s="10"/>
      <c r="BG16792" s="6"/>
    </row>
    <row r="16793" spans="34:59" x14ac:dyDescent="0.25">
      <c r="AH16793" s="6"/>
      <c r="AI16793" s="6"/>
      <c r="AJ16793" s="6"/>
      <c r="AK16793" s="6"/>
      <c r="AL16793" s="6"/>
      <c r="AM16793" s="6"/>
      <c r="AN16793" s="6"/>
      <c r="AO16793" s="6"/>
      <c r="AP16793" s="6"/>
      <c r="AQ16793" s="6"/>
      <c r="AR16793" s="6"/>
      <c r="AS16793" s="6"/>
      <c r="AT16793" s="6"/>
      <c r="AU16793" s="6"/>
      <c r="AV16793" s="6"/>
      <c r="AW16793" s="6"/>
      <c r="AX16793" s="6"/>
      <c r="AY16793" s="6"/>
      <c r="AZ16793" s="6"/>
      <c r="BA16793" s="6"/>
      <c r="BB16793" s="6"/>
      <c r="BC16793" s="6"/>
      <c r="BD16793" s="6"/>
      <c r="BE16793" s="6"/>
      <c r="BF16793" s="6"/>
      <c r="BG16793" s="10"/>
    </row>
    <row r="16794" spans="34:59" x14ac:dyDescent="0.25">
      <c r="AH16794" s="10"/>
      <c r="AI16794" s="6"/>
    </row>
    <row r="16795" spans="34:59" x14ac:dyDescent="0.25">
      <c r="AH16795" s="6"/>
      <c r="AI16795" s="6"/>
      <c r="AJ16795" s="6"/>
      <c r="AK16795" s="6"/>
      <c r="AL16795" s="6"/>
      <c r="AM16795" s="6"/>
      <c r="AN16795" s="6"/>
      <c r="AO16795" s="6"/>
      <c r="AP16795" s="6"/>
      <c r="AQ16795" s="6"/>
      <c r="AR16795" s="6"/>
      <c r="AS16795" s="6"/>
      <c r="AT16795" s="6"/>
      <c r="AU16795" s="6"/>
      <c r="AV16795" s="6"/>
      <c r="AW16795" s="6"/>
      <c r="AX16795" s="6"/>
      <c r="AY16795" s="6"/>
      <c r="AZ16795" s="6"/>
      <c r="BA16795" s="6"/>
      <c r="BB16795" s="6"/>
      <c r="BC16795" s="6"/>
      <c r="BD16795" s="6"/>
      <c r="BE16795" s="6"/>
      <c r="BF16795" s="6"/>
      <c r="BG16795" s="6"/>
    </row>
    <row r="16796" spans="34:59" x14ac:dyDescent="0.25">
      <c r="AH16796" s="10"/>
      <c r="AI16796" s="6"/>
      <c r="AJ16796" s="10"/>
      <c r="AK16796" s="10"/>
      <c r="AL16796" s="10"/>
      <c r="AM16796" s="10"/>
      <c r="AN16796" s="10"/>
      <c r="AO16796" s="10"/>
      <c r="AP16796" s="10"/>
      <c r="AQ16796" s="10"/>
      <c r="AR16796" s="10"/>
      <c r="AS16796" s="10"/>
      <c r="AT16796" s="10"/>
      <c r="AU16796" s="10"/>
      <c r="AV16796" s="10"/>
      <c r="AW16796" s="10"/>
      <c r="AX16796" s="10"/>
      <c r="AY16796" s="10"/>
      <c r="AZ16796" s="10"/>
      <c r="BA16796" s="10"/>
      <c r="BB16796" s="10"/>
      <c r="BC16796" s="10"/>
      <c r="BD16796" s="10"/>
      <c r="BE16796" s="10"/>
      <c r="BF16796" s="10"/>
      <c r="BG16796" s="6"/>
    </row>
    <row r="16797" spans="34:59" x14ac:dyDescent="0.25">
      <c r="AH16797" s="6"/>
      <c r="AI16797" s="6"/>
      <c r="AJ16797" s="6"/>
      <c r="AK16797" s="6"/>
      <c r="AL16797" s="6"/>
      <c r="AM16797" s="6"/>
      <c r="AN16797" s="6"/>
      <c r="AO16797" s="6"/>
      <c r="AP16797" s="6"/>
      <c r="AQ16797" s="6"/>
      <c r="AR16797" s="6"/>
      <c r="AS16797" s="6"/>
      <c r="AT16797" s="6"/>
      <c r="AU16797" s="6"/>
      <c r="AV16797" s="6"/>
      <c r="AW16797" s="6"/>
      <c r="AX16797" s="6"/>
      <c r="AY16797" s="6"/>
      <c r="AZ16797" s="6"/>
      <c r="BA16797" s="6"/>
      <c r="BB16797" s="6"/>
      <c r="BC16797" s="6"/>
      <c r="BD16797" s="6"/>
      <c r="BE16797" s="6"/>
      <c r="BF16797" s="6"/>
      <c r="BG16797" s="10"/>
    </row>
    <row r="16798" spans="34:59" x14ac:dyDescent="0.25">
      <c r="AH16798" s="10"/>
      <c r="AI16798" s="6"/>
    </row>
    <row r="16799" spans="34:59" x14ac:dyDescent="0.25">
      <c r="AH16799" s="6"/>
      <c r="AI16799" s="6"/>
      <c r="AJ16799" s="6"/>
      <c r="AK16799" s="6"/>
      <c r="AL16799" s="6"/>
      <c r="AM16799" s="6"/>
      <c r="AN16799" s="6"/>
      <c r="AO16799" s="6"/>
      <c r="AP16799" s="6"/>
      <c r="AQ16799" s="6"/>
      <c r="AR16799" s="6"/>
      <c r="AS16799" s="6"/>
      <c r="AT16799" s="6"/>
      <c r="AU16799" s="6"/>
      <c r="AV16799" s="6"/>
      <c r="AW16799" s="6"/>
      <c r="AX16799" s="6"/>
      <c r="AY16799" s="6"/>
      <c r="AZ16799" s="6"/>
      <c r="BA16799" s="6"/>
      <c r="BB16799" s="6"/>
      <c r="BC16799" s="6"/>
      <c r="BD16799" s="6"/>
      <c r="BE16799" s="6"/>
      <c r="BF16799" s="6"/>
      <c r="BG16799" s="6"/>
    </row>
    <row r="16800" spans="34:59" x14ac:dyDescent="0.25">
      <c r="AH16800" s="10"/>
      <c r="AI16800" s="6"/>
      <c r="AJ16800" s="10"/>
      <c r="AK16800" s="10"/>
      <c r="AL16800" s="10"/>
      <c r="AM16800" s="10"/>
      <c r="AN16800" s="10"/>
      <c r="AO16800" s="10"/>
      <c r="AP16800" s="10"/>
      <c r="AQ16800" s="10"/>
      <c r="AR16800" s="10"/>
      <c r="AS16800" s="10"/>
      <c r="AT16800" s="10"/>
      <c r="AU16800" s="10"/>
      <c r="AV16800" s="10"/>
      <c r="AW16800" s="10"/>
      <c r="AX16800" s="10"/>
      <c r="AY16800" s="10"/>
      <c r="AZ16800" s="10"/>
      <c r="BA16800" s="10"/>
      <c r="BB16800" s="10"/>
      <c r="BC16800" s="10"/>
      <c r="BD16800" s="10"/>
      <c r="BE16800" s="10"/>
      <c r="BF16800" s="10"/>
      <c r="BG16800" s="6"/>
    </row>
    <row r="16801" spans="34:59" x14ac:dyDescent="0.25">
      <c r="AH16801" s="6"/>
      <c r="AI16801" s="6"/>
      <c r="AJ16801" s="6"/>
      <c r="AK16801" s="6"/>
      <c r="AL16801" s="6"/>
      <c r="AM16801" s="6"/>
      <c r="AN16801" s="6"/>
      <c r="AO16801" s="6"/>
      <c r="AP16801" s="6"/>
      <c r="AQ16801" s="6"/>
      <c r="AR16801" s="6"/>
      <c r="AS16801" s="6"/>
      <c r="AT16801" s="6"/>
      <c r="AU16801" s="6"/>
      <c r="AV16801" s="6"/>
      <c r="AW16801" s="6"/>
      <c r="AX16801" s="6"/>
      <c r="AY16801" s="6"/>
      <c r="AZ16801" s="6"/>
      <c r="BA16801" s="6"/>
      <c r="BB16801" s="6"/>
      <c r="BC16801" s="6"/>
      <c r="BD16801" s="6"/>
      <c r="BE16801" s="6"/>
      <c r="BF16801" s="6"/>
      <c r="BG16801" s="10"/>
    </row>
    <row r="16802" spans="34:59" x14ac:dyDescent="0.25">
      <c r="AH16802" s="10"/>
      <c r="AI16802" s="6"/>
    </row>
    <row r="16803" spans="34:59" x14ac:dyDescent="0.25">
      <c r="AH16803" s="6"/>
      <c r="AI16803" s="6"/>
      <c r="AJ16803" s="6"/>
      <c r="AK16803" s="6"/>
      <c r="AL16803" s="6"/>
      <c r="AM16803" s="6"/>
      <c r="AN16803" s="6"/>
      <c r="AO16803" s="6"/>
      <c r="AP16803" s="6"/>
      <c r="AQ16803" s="6"/>
      <c r="AR16803" s="6"/>
      <c r="AS16803" s="6"/>
      <c r="AT16803" s="6"/>
      <c r="AU16803" s="6"/>
      <c r="AV16803" s="6"/>
      <c r="AW16803" s="6"/>
      <c r="AX16803" s="6"/>
      <c r="AY16803" s="6"/>
      <c r="AZ16803" s="6"/>
      <c r="BA16803" s="6"/>
      <c r="BB16803" s="6"/>
      <c r="BC16803" s="6"/>
      <c r="BD16803" s="6"/>
      <c r="BE16803" s="6"/>
      <c r="BF16803" s="6"/>
      <c r="BG16803" s="6"/>
    </row>
    <row r="16804" spans="34:59" x14ac:dyDescent="0.25">
      <c r="AH16804" s="10"/>
      <c r="AI16804" s="6"/>
      <c r="AJ16804" s="10"/>
      <c r="AK16804" s="10"/>
      <c r="AL16804" s="10"/>
      <c r="AM16804" s="10"/>
      <c r="AN16804" s="10"/>
      <c r="AO16804" s="10"/>
      <c r="AP16804" s="10"/>
      <c r="AQ16804" s="10"/>
      <c r="AR16804" s="10"/>
      <c r="AS16804" s="10"/>
      <c r="AT16804" s="10"/>
      <c r="AU16804" s="10"/>
      <c r="AV16804" s="10"/>
      <c r="AW16804" s="10"/>
      <c r="AX16804" s="10"/>
      <c r="AY16804" s="10"/>
      <c r="AZ16804" s="10"/>
      <c r="BA16804" s="10"/>
      <c r="BB16804" s="10"/>
      <c r="BC16804" s="10"/>
      <c r="BD16804" s="10"/>
      <c r="BE16804" s="10"/>
      <c r="BF16804" s="10"/>
      <c r="BG16804" s="6"/>
    </row>
    <row r="16806" spans="34:59" x14ac:dyDescent="0.25">
      <c r="AH16806" s="10"/>
      <c r="AI16806" s="6"/>
    </row>
    <row r="16807" spans="34:59" x14ac:dyDescent="0.25">
      <c r="AH16807" s="6"/>
      <c r="AI16807" s="6"/>
      <c r="AJ16807" s="6"/>
      <c r="AK16807" s="6"/>
      <c r="AL16807" s="6"/>
      <c r="AM16807" s="6"/>
      <c r="AN16807" s="6"/>
      <c r="AO16807" s="6"/>
      <c r="AP16807" s="6"/>
      <c r="AQ16807" s="6"/>
      <c r="AR16807" s="6"/>
      <c r="AS16807" s="6"/>
      <c r="AT16807" s="6"/>
      <c r="AU16807" s="6"/>
      <c r="AV16807" s="6"/>
      <c r="AW16807" s="6"/>
      <c r="AX16807" s="6"/>
      <c r="AY16807" s="6"/>
      <c r="AZ16807" s="6"/>
      <c r="BA16807" s="6"/>
      <c r="BB16807" s="6"/>
      <c r="BC16807" s="6"/>
      <c r="BD16807" s="6"/>
      <c r="BE16807" s="6"/>
      <c r="BF16807" s="6"/>
      <c r="BG16807" s="6"/>
    </row>
    <row r="16808" spans="34:59" x14ac:dyDescent="0.25">
      <c r="AH16808" s="10"/>
      <c r="AI16808" s="6"/>
      <c r="AJ16808" s="10"/>
      <c r="AK16808" s="10"/>
      <c r="AL16808" s="10"/>
      <c r="AM16808" s="10"/>
      <c r="AN16808" s="10"/>
      <c r="AO16808" s="10"/>
      <c r="AP16808" s="10"/>
      <c r="AQ16808" s="10"/>
      <c r="AR16808" s="10"/>
      <c r="AS16808" s="10"/>
      <c r="AT16808" s="10"/>
      <c r="AU16808" s="10"/>
      <c r="AV16808" s="10"/>
      <c r="AW16808" s="10"/>
      <c r="AX16808" s="10"/>
      <c r="AY16808" s="10"/>
      <c r="AZ16808" s="10"/>
      <c r="BA16808" s="10"/>
      <c r="BB16808" s="10"/>
      <c r="BC16808" s="10"/>
      <c r="BD16808" s="10"/>
      <c r="BE16808" s="10"/>
      <c r="BF16808" s="10"/>
      <c r="BG16808" s="6"/>
    </row>
    <row r="16809" spans="34:59" x14ac:dyDescent="0.25">
      <c r="AH16809" s="6"/>
      <c r="AI16809" s="6"/>
      <c r="AJ16809" s="6"/>
      <c r="AK16809" s="6"/>
      <c r="AL16809" s="6"/>
      <c r="AM16809" s="6"/>
      <c r="AN16809" s="6"/>
      <c r="AO16809" s="6"/>
      <c r="AP16809" s="6"/>
      <c r="AQ16809" s="6"/>
      <c r="AR16809" s="6"/>
      <c r="AS16809" s="6"/>
      <c r="AT16809" s="6"/>
      <c r="AU16809" s="6"/>
      <c r="AV16809" s="6"/>
      <c r="AW16809" s="6"/>
      <c r="AX16809" s="6"/>
      <c r="AY16809" s="6"/>
      <c r="AZ16809" s="6"/>
      <c r="BA16809" s="6"/>
      <c r="BB16809" s="6"/>
      <c r="BC16809" s="6"/>
      <c r="BD16809" s="6"/>
      <c r="BE16809" s="6"/>
      <c r="BF16809" s="6"/>
      <c r="BG16809" s="10"/>
    </row>
    <row r="16810" spans="34:59" x14ac:dyDescent="0.25">
      <c r="AH16810" s="10"/>
      <c r="AI16810" s="6"/>
    </row>
    <row r="16811" spans="34:59" x14ac:dyDescent="0.25">
      <c r="AH16811" s="6"/>
      <c r="AI16811" s="6"/>
      <c r="AJ16811" s="6"/>
      <c r="AK16811" s="6"/>
      <c r="AL16811" s="6"/>
      <c r="AM16811" s="6"/>
      <c r="AN16811" s="6"/>
      <c r="AO16811" s="6"/>
      <c r="AP16811" s="6"/>
      <c r="AQ16811" s="6"/>
      <c r="AR16811" s="6"/>
      <c r="AS16811" s="6"/>
      <c r="AT16811" s="6"/>
      <c r="AU16811" s="6"/>
      <c r="AV16811" s="6"/>
      <c r="AW16811" s="6"/>
      <c r="AX16811" s="6"/>
      <c r="AY16811" s="6"/>
      <c r="AZ16811" s="6"/>
      <c r="BA16811" s="6"/>
      <c r="BB16811" s="6"/>
      <c r="BC16811" s="6"/>
      <c r="BD16811" s="6"/>
      <c r="BE16811" s="6"/>
      <c r="BF16811" s="6"/>
      <c r="BG16811" s="6"/>
    </row>
    <row r="16812" spans="34:59" x14ac:dyDescent="0.25">
      <c r="AH16812" s="10"/>
      <c r="AI16812" s="6"/>
      <c r="AJ16812" s="10"/>
      <c r="AK16812" s="10"/>
      <c r="AL16812" s="10"/>
      <c r="AM16812" s="10"/>
      <c r="AN16812" s="10"/>
      <c r="AO16812" s="10"/>
      <c r="AP16812" s="10"/>
      <c r="AQ16812" s="10"/>
      <c r="AR16812" s="10"/>
      <c r="AS16812" s="10"/>
      <c r="AT16812" s="10"/>
      <c r="AU16812" s="10"/>
      <c r="AV16812" s="10"/>
      <c r="AW16812" s="10"/>
      <c r="AX16812" s="10"/>
      <c r="AY16812" s="10"/>
      <c r="AZ16812" s="10"/>
      <c r="BA16812" s="10"/>
      <c r="BB16812" s="10"/>
      <c r="BC16812" s="10"/>
      <c r="BD16812" s="10"/>
      <c r="BE16812" s="10"/>
      <c r="BF16812" s="10"/>
      <c r="BG16812" s="6"/>
    </row>
    <row r="16813" spans="34:59" x14ac:dyDescent="0.25">
      <c r="AH16813" s="6"/>
      <c r="AI16813" s="6"/>
      <c r="AJ16813" s="6"/>
      <c r="AK16813" s="6"/>
      <c r="AL16813" s="6"/>
      <c r="AM16813" s="6"/>
      <c r="AN16813" s="6"/>
      <c r="AO16813" s="6"/>
      <c r="AP16813" s="6"/>
      <c r="AQ16813" s="6"/>
      <c r="AR16813" s="6"/>
      <c r="AS16813" s="6"/>
      <c r="AT16813" s="6"/>
      <c r="AU16813" s="6"/>
      <c r="AV16813" s="6"/>
      <c r="AW16813" s="6"/>
      <c r="AX16813" s="6"/>
      <c r="AY16813" s="6"/>
      <c r="AZ16813" s="6"/>
      <c r="BA16813" s="6"/>
      <c r="BB16813" s="6"/>
      <c r="BC16813" s="6"/>
      <c r="BD16813" s="6"/>
      <c r="BE16813" s="6"/>
      <c r="BF16813" s="6"/>
      <c r="BG16813" s="10"/>
    </row>
    <row r="16814" spans="34:59" x14ac:dyDescent="0.25">
      <c r="AH16814" s="10"/>
      <c r="AI16814" s="6"/>
    </row>
    <row r="16815" spans="34:59" x14ac:dyDescent="0.25">
      <c r="AH16815" s="6"/>
      <c r="AI16815" s="6"/>
      <c r="AJ16815" s="6"/>
      <c r="AK16815" s="6"/>
      <c r="AL16815" s="6"/>
      <c r="AM16815" s="6"/>
      <c r="AN16815" s="6"/>
      <c r="AO16815" s="6"/>
      <c r="AP16815" s="6"/>
      <c r="AQ16815" s="6"/>
      <c r="AR16815" s="6"/>
      <c r="AS16815" s="6"/>
      <c r="AT16815" s="6"/>
      <c r="AU16815" s="6"/>
      <c r="AV16815" s="6"/>
      <c r="AW16815" s="6"/>
      <c r="AX16815" s="6"/>
      <c r="AY16815" s="6"/>
      <c r="AZ16815" s="6"/>
      <c r="BA16815" s="6"/>
      <c r="BB16815" s="6"/>
      <c r="BC16815" s="6"/>
      <c r="BD16815" s="6"/>
      <c r="BE16815" s="6"/>
      <c r="BF16815" s="6"/>
      <c r="BG16815" s="6"/>
    </row>
    <row r="16816" spans="34:59" x14ac:dyDescent="0.25">
      <c r="AH16816" s="10"/>
      <c r="AI16816" s="6"/>
      <c r="AJ16816" s="10"/>
      <c r="AK16816" s="10"/>
      <c r="AL16816" s="10"/>
      <c r="AM16816" s="10"/>
      <c r="AN16816" s="10"/>
      <c r="AO16816" s="10"/>
      <c r="AP16816" s="10"/>
      <c r="AQ16816" s="10"/>
      <c r="AR16816" s="10"/>
      <c r="AS16816" s="10"/>
      <c r="AT16816" s="10"/>
      <c r="AU16816" s="10"/>
      <c r="AV16816" s="10"/>
      <c r="AW16816" s="10"/>
      <c r="AX16816" s="10"/>
      <c r="AY16816" s="10"/>
      <c r="AZ16816" s="10"/>
      <c r="BA16816" s="10"/>
      <c r="BB16816" s="10"/>
      <c r="BC16816" s="10"/>
      <c r="BD16816" s="10"/>
      <c r="BE16816" s="10"/>
      <c r="BF16816" s="10"/>
      <c r="BG16816" s="6"/>
    </row>
    <row r="16817" spans="34:59" x14ac:dyDescent="0.25">
      <c r="AH16817" s="6"/>
      <c r="AI16817" s="6"/>
      <c r="AJ16817" s="6"/>
      <c r="AK16817" s="6"/>
      <c r="AL16817" s="6"/>
      <c r="AM16817" s="6"/>
      <c r="AN16817" s="6"/>
      <c r="AO16817" s="6"/>
      <c r="AP16817" s="6"/>
      <c r="AQ16817" s="6"/>
      <c r="AR16817" s="6"/>
      <c r="AS16817" s="6"/>
      <c r="AT16817" s="6"/>
      <c r="AU16817" s="6"/>
      <c r="AV16817" s="6"/>
      <c r="AW16817" s="6"/>
      <c r="AX16817" s="6"/>
      <c r="AY16817" s="6"/>
      <c r="AZ16817" s="6"/>
      <c r="BA16817" s="6"/>
      <c r="BB16817" s="6"/>
      <c r="BC16817" s="6"/>
      <c r="BD16817" s="6"/>
      <c r="BE16817" s="6"/>
      <c r="BF16817" s="6"/>
      <c r="BG16817" s="10"/>
    </row>
    <row r="16818" spans="34:59" x14ac:dyDescent="0.25">
      <c r="AH16818" s="10"/>
      <c r="AI16818" s="6"/>
    </row>
    <row r="16819" spans="34:59" x14ac:dyDescent="0.25">
      <c r="AH16819" s="6"/>
      <c r="AI16819" s="6"/>
      <c r="AJ16819" s="6"/>
      <c r="AK16819" s="6"/>
      <c r="AL16819" s="6"/>
      <c r="AM16819" s="6"/>
      <c r="AN16819" s="6"/>
      <c r="AO16819" s="6"/>
      <c r="AP16819" s="6"/>
      <c r="AQ16819" s="6"/>
      <c r="AR16819" s="6"/>
      <c r="AS16819" s="6"/>
      <c r="AT16819" s="6"/>
      <c r="AU16819" s="6"/>
      <c r="AV16819" s="6"/>
      <c r="AW16819" s="6"/>
      <c r="AX16819" s="6"/>
      <c r="AY16819" s="6"/>
      <c r="AZ16819" s="6"/>
      <c r="BA16819" s="6"/>
      <c r="BB16819" s="6"/>
      <c r="BC16819" s="6"/>
      <c r="BD16819" s="6"/>
      <c r="BE16819" s="6"/>
      <c r="BF16819" s="6"/>
      <c r="BG16819" s="6"/>
    </row>
    <row r="16820" spans="34:59" x14ac:dyDescent="0.25">
      <c r="AH16820" s="10"/>
      <c r="AI16820" s="6"/>
      <c r="AJ16820" s="10"/>
      <c r="AK16820" s="10"/>
      <c r="AL16820" s="10"/>
      <c r="AM16820" s="10"/>
      <c r="AN16820" s="10"/>
      <c r="AO16820" s="10"/>
      <c r="AP16820" s="10"/>
      <c r="AQ16820" s="10"/>
      <c r="AR16820" s="10"/>
      <c r="AS16820" s="10"/>
      <c r="AT16820" s="10"/>
      <c r="AU16820" s="10"/>
      <c r="AV16820" s="10"/>
      <c r="AW16820" s="10"/>
      <c r="AX16820" s="10"/>
      <c r="AY16820" s="10"/>
      <c r="AZ16820" s="10"/>
      <c r="BA16820" s="10"/>
      <c r="BB16820" s="10"/>
      <c r="BC16820" s="10"/>
      <c r="BD16820" s="10"/>
      <c r="BE16820" s="10"/>
      <c r="BF16820" s="10"/>
      <c r="BG16820" s="6"/>
    </row>
    <row r="16822" spans="34:59" x14ac:dyDescent="0.25">
      <c r="AH16822" s="10"/>
      <c r="AI16822" s="6"/>
    </row>
    <row r="16823" spans="34:59" x14ac:dyDescent="0.25">
      <c r="AH16823" s="6"/>
      <c r="AI16823" s="6"/>
      <c r="AJ16823" s="6"/>
      <c r="AK16823" s="6"/>
      <c r="AL16823" s="6"/>
      <c r="AM16823" s="6"/>
      <c r="AN16823" s="6"/>
      <c r="AO16823" s="6"/>
      <c r="AP16823" s="6"/>
      <c r="AQ16823" s="6"/>
      <c r="AR16823" s="6"/>
      <c r="AS16823" s="6"/>
      <c r="AT16823" s="6"/>
      <c r="AU16823" s="6"/>
      <c r="AV16823" s="6"/>
      <c r="AW16823" s="6"/>
      <c r="AX16823" s="6"/>
      <c r="AY16823" s="6"/>
      <c r="AZ16823" s="6"/>
      <c r="BA16823" s="6"/>
      <c r="BB16823" s="6"/>
      <c r="BC16823" s="6"/>
      <c r="BD16823" s="6"/>
      <c r="BE16823" s="6"/>
      <c r="BF16823" s="6"/>
      <c r="BG16823" s="6"/>
    </row>
    <row r="16824" spans="34:59" x14ac:dyDescent="0.25">
      <c r="AH16824" s="10"/>
      <c r="AI16824" s="6"/>
      <c r="AJ16824" s="10"/>
      <c r="AK16824" s="10"/>
      <c r="AL16824" s="10"/>
      <c r="AM16824" s="10"/>
      <c r="AN16824" s="10"/>
      <c r="AO16824" s="10"/>
      <c r="AP16824" s="10"/>
      <c r="AQ16824" s="10"/>
      <c r="AR16824" s="10"/>
      <c r="AS16824" s="10"/>
      <c r="AT16824" s="10"/>
      <c r="AU16824" s="10"/>
      <c r="AV16824" s="10"/>
      <c r="AW16824" s="10"/>
      <c r="AX16824" s="10"/>
      <c r="AY16824" s="10"/>
      <c r="AZ16824" s="10"/>
      <c r="BA16824" s="10"/>
      <c r="BB16824" s="10"/>
      <c r="BC16824" s="10"/>
      <c r="BD16824" s="10"/>
      <c r="BE16824" s="10"/>
      <c r="BF16824" s="10"/>
      <c r="BG16824" s="6"/>
    </row>
    <row r="16825" spans="34:59" x14ac:dyDescent="0.25">
      <c r="AH16825" s="6"/>
      <c r="AI16825" s="6"/>
      <c r="AJ16825" s="6"/>
      <c r="AK16825" s="6"/>
      <c r="AL16825" s="6"/>
      <c r="AM16825" s="6"/>
      <c r="AN16825" s="6"/>
      <c r="AO16825" s="6"/>
      <c r="AP16825" s="6"/>
      <c r="AQ16825" s="6"/>
      <c r="AR16825" s="6"/>
      <c r="AS16825" s="6"/>
      <c r="AT16825" s="6"/>
      <c r="AU16825" s="6"/>
      <c r="AV16825" s="6"/>
      <c r="AW16825" s="6"/>
      <c r="AX16825" s="6"/>
      <c r="AY16825" s="6"/>
      <c r="AZ16825" s="6"/>
      <c r="BA16825" s="6"/>
      <c r="BB16825" s="6"/>
      <c r="BC16825" s="6"/>
      <c r="BD16825" s="6"/>
      <c r="BE16825" s="6"/>
      <c r="BF16825" s="6"/>
      <c r="BG16825" s="10"/>
    </row>
    <row r="16826" spans="34:59" x14ac:dyDescent="0.25">
      <c r="AH16826" s="10"/>
      <c r="AI16826" s="6"/>
    </row>
    <row r="16827" spans="34:59" x14ac:dyDescent="0.25">
      <c r="AH16827" s="6"/>
      <c r="AI16827" s="6"/>
      <c r="AJ16827" s="6"/>
      <c r="AK16827" s="6"/>
      <c r="AL16827" s="6"/>
      <c r="AM16827" s="6"/>
      <c r="AN16827" s="6"/>
      <c r="AO16827" s="6"/>
      <c r="AP16827" s="6"/>
      <c r="AQ16827" s="6"/>
      <c r="AR16827" s="6"/>
      <c r="AS16827" s="6"/>
      <c r="AT16827" s="6"/>
      <c r="AU16827" s="6"/>
      <c r="AV16827" s="6"/>
      <c r="AW16827" s="6"/>
      <c r="AX16827" s="6"/>
      <c r="AY16827" s="6"/>
      <c r="AZ16827" s="6"/>
      <c r="BA16827" s="6"/>
      <c r="BB16827" s="6"/>
      <c r="BC16827" s="6"/>
      <c r="BD16827" s="6"/>
      <c r="BE16827" s="6"/>
      <c r="BF16827" s="6"/>
      <c r="BG16827" s="6"/>
    </row>
    <row r="16828" spans="34:59" x14ac:dyDescent="0.25">
      <c r="AH16828" s="10"/>
      <c r="AI16828" s="6"/>
      <c r="AJ16828" s="10"/>
      <c r="AK16828" s="10"/>
      <c r="AL16828" s="10"/>
      <c r="AM16828" s="10"/>
      <c r="AN16828" s="10"/>
      <c r="AO16828" s="10"/>
      <c r="AP16828" s="10"/>
      <c r="AQ16828" s="10"/>
      <c r="AR16828" s="10"/>
      <c r="AS16828" s="10"/>
      <c r="AT16828" s="10"/>
      <c r="AU16828" s="10"/>
      <c r="AV16828" s="10"/>
      <c r="AW16828" s="10"/>
      <c r="AX16828" s="10"/>
      <c r="AY16828" s="10"/>
      <c r="AZ16828" s="10"/>
      <c r="BA16828" s="10"/>
      <c r="BB16828" s="10"/>
      <c r="BC16828" s="10"/>
      <c r="BD16828" s="10"/>
      <c r="BE16828" s="10"/>
      <c r="BF16828" s="10"/>
      <c r="BG16828" s="6"/>
    </row>
    <row r="16829" spans="34:59" x14ac:dyDescent="0.25">
      <c r="AH16829" s="6"/>
      <c r="AI16829" s="6"/>
      <c r="AJ16829" s="6"/>
      <c r="AK16829" s="6"/>
      <c r="AL16829" s="6"/>
      <c r="AM16829" s="6"/>
      <c r="AN16829" s="6"/>
      <c r="AO16829" s="6"/>
      <c r="AP16829" s="6"/>
      <c r="AQ16829" s="6"/>
      <c r="AR16829" s="6"/>
      <c r="AS16829" s="6"/>
      <c r="AT16829" s="6"/>
      <c r="AU16829" s="6"/>
      <c r="AV16829" s="6"/>
      <c r="AW16829" s="6"/>
      <c r="AX16829" s="6"/>
      <c r="AY16829" s="6"/>
      <c r="AZ16829" s="6"/>
      <c r="BA16829" s="6"/>
      <c r="BB16829" s="6"/>
      <c r="BC16829" s="6"/>
      <c r="BD16829" s="6"/>
      <c r="BE16829" s="6"/>
      <c r="BF16829" s="6"/>
      <c r="BG16829" s="10"/>
    </row>
    <row r="16830" spans="34:59" x14ac:dyDescent="0.25">
      <c r="AH16830" s="10"/>
      <c r="AI16830" s="6"/>
    </row>
    <row r="16831" spans="34:59" x14ac:dyDescent="0.25">
      <c r="AH16831" s="6"/>
      <c r="AI16831" s="6"/>
      <c r="AJ16831" s="6"/>
      <c r="AK16831" s="6"/>
      <c r="AL16831" s="6"/>
      <c r="AM16831" s="6"/>
      <c r="AN16831" s="6"/>
      <c r="AO16831" s="6"/>
      <c r="AP16831" s="6"/>
      <c r="AQ16831" s="6"/>
      <c r="AR16831" s="6"/>
      <c r="AS16831" s="6"/>
      <c r="AT16831" s="6"/>
      <c r="AU16831" s="6"/>
      <c r="AV16831" s="6"/>
      <c r="AW16831" s="6"/>
      <c r="AX16831" s="6"/>
      <c r="AY16831" s="6"/>
      <c r="AZ16831" s="6"/>
      <c r="BA16831" s="6"/>
      <c r="BB16831" s="6"/>
      <c r="BC16831" s="6"/>
      <c r="BD16831" s="6"/>
      <c r="BE16831" s="6"/>
      <c r="BF16831" s="6"/>
      <c r="BG16831" s="6"/>
    </row>
    <row r="16832" spans="34:59" x14ac:dyDescent="0.25">
      <c r="AH16832" s="10"/>
      <c r="AI16832" s="6"/>
      <c r="AJ16832" s="10"/>
      <c r="AK16832" s="10"/>
      <c r="AL16832" s="10"/>
      <c r="AM16832" s="10"/>
      <c r="AN16832" s="10"/>
      <c r="AO16832" s="10"/>
      <c r="AP16832" s="10"/>
      <c r="AQ16832" s="10"/>
      <c r="AR16832" s="10"/>
      <c r="AS16832" s="10"/>
      <c r="AT16832" s="10"/>
      <c r="AU16832" s="10"/>
      <c r="AV16832" s="10"/>
      <c r="AW16832" s="10"/>
      <c r="AX16832" s="10"/>
      <c r="AY16832" s="10"/>
      <c r="AZ16832" s="10"/>
      <c r="BA16832" s="10"/>
      <c r="BB16832" s="10"/>
      <c r="BC16832" s="10"/>
      <c r="BD16832" s="10"/>
      <c r="BE16832" s="10"/>
      <c r="BF16832" s="10"/>
      <c r="BG16832" s="6"/>
    </row>
    <row r="16833" spans="34:59" x14ac:dyDescent="0.25">
      <c r="AH16833" s="6"/>
      <c r="AI16833" s="6"/>
      <c r="AJ16833" s="6"/>
      <c r="AK16833" s="6"/>
      <c r="AL16833" s="6"/>
      <c r="AM16833" s="6"/>
      <c r="AN16833" s="6"/>
      <c r="AO16833" s="6"/>
      <c r="AP16833" s="6"/>
      <c r="AQ16833" s="6"/>
      <c r="AR16833" s="6"/>
      <c r="AS16833" s="6"/>
      <c r="AT16833" s="6"/>
      <c r="AU16833" s="6"/>
      <c r="AV16833" s="6"/>
      <c r="AW16833" s="6"/>
      <c r="AX16833" s="6"/>
      <c r="AY16833" s="6"/>
      <c r="AZ16833" s="6"/>
      <c r="BA16833" s="6"/>
      <c r="BB16833" s="6"/>
      <c r="BC16833" s="6"/>
      <c r="BD16833" s="6"/>
      <c r="BE16833" s="6"/>
      <c r="BF16833" s="6"/>
      <c r="BG16833" s="10"/>
    </row>
    <row r="16834" spans="34:59" x14ac:dyDescent="0.25">
      <c r="AH16834" s="10"/>
      <c r="AI16834" s="6"/>
    </row>
    <row r="16835" spans="34:59" x14ac:dyDescent="0.25">
      <c r="AH16835" s="6"/>
      <c r="AI16835" s="6"/>
      <c r="AJ16835" s="6"/>
      <c r="AK16835" s="6"/>
      <c r="AL16835" s="6"/>
      <c r="AM16835" s="6"/>
      <c r="AN16835" s="6"/>
      <c r="AO16835" s="6"/>
      <c r="AP16835" s="6"/>
      <c r="AQ16835" s="6"/>
      <c r="AR16835" s="6"/>
      <c r="AS16835" s="6"/>
      <c r="AT16835" s="6"/>
      <c r="AU16835" s="6"/>
      <c r="AV16835" s="6"/>
      <c r="AW16835" s="6"/>
      <c r="AX16835" s="6"/>
      <c r="AY16835" s="6"/>
      <c r="AZ16835" s="6"/>
      <c r="BA16835" s="6"/>
      <c r="BB16835" s="6"/>
      <c r="BC16835" s="6"/>
      <c r="BD16835" s="6"/>
      <c r="BE16835" s="6"/>
      <c r="BF16835" s="6"/>
      <c r="BG16835" s="6"/>
    </row>
    <row r="16836" spans="34:59" x14ac:dyDescent="0.25">
      <c r="AH16836" s="10"/>
      <c r="AI16836" s="6"/>
      <c r="AJ16836" s="10"/>
      <c r="AK16836" s="10"/>
      <c r="AL16836" s="10"/>
      <c r="AM16836" s="10"/>
      <c r="AN16836" s="10"/>
      <c r="AO16836" s="10"/>
      <c r="AP16836" s="10"/>
      <c r="AQ16836" s="10"/>
      <c r="AR16836" s="10"/>
      <c r="AS16836" s="10"/>
      <c r="AT16836" s="10"/>
      <c r="AU16836" s="10"/>
      <c r="AV16836" s="10"/>
      <c r="AW16836" s="10"/>
      <c r="AX16836" s="10"/>
      <c r="AY16836" s="10"/>
      <c r="AZ16836" s="10"/>
      <c r="BA16836" s="10"/>
      <c r="BB16836" s="10"/>
      <c r="BC16836" s="10"/>
      <c r="BD16836" s="10"/>
      <c r="BE16836" s="10"/>
      <c r="BF16836" s="10"/>
      <c r="BG16836" s="6"/>
    </row>
    <row r="16838" spans="34:59" x14ac:dyDescent="0.25">
      <c r="AH16838" s="10"/>
      <c r="AI16838" s="6"/>
    </row>
    <row r="16839" spans="34:59" x14ac:dyDescent="0.25">
      <c r="AH16839" s="6"/>
      <c r="AI16839" s="6"/>
      <c r="AJ16839" s="6"/>
      <c r="AK16839" s="6"/>
      <c r="AL16839" s="6"/>
      <c r="AM16839" s="6"/>
      <c r="AN16839" s="6"/>
      <c r="AO16839" s="6"/>
      <c r="AP16839" s="6"/>
      <c r="AQ16839" s="6"/>
      <c r="AR16839" s="6"/>
      <c r="AS16839" s="6"/>
      <c r="AT16839" s="6"/>
      <c r="AU16839" s="6"/>
      <c r="AV16839" s="6"/>
      <c r="AW16839" s="6"/>
      <c r="AX16839" s="6"/>
      <c r="AY16839" s="6"/>
      <c r="AZ16839" s="6"/>
      <c r="BA16839" s="6"/>
      <c r="BB16839" s="6"/>
      <c r="BC16839" s="6"/>
      <c r="BD16839" s="6"/>
      <c r="BE16839" s="6"/>
      <c r="BF16839" s="6"/>
      <c r="BG16839" s="6"/>
    </row>
    <row r="16840" spans="34:59" x14ac:dyDescent="0.25">
      <c r="AH16840" s="10"/>
      <c r="AI16840" s="6"/>
      <c r="AJ16840" s="10"/>
      <c r="AK16840" s="10"/>
      <c r="AL16840" s="10"/>
      <c r="AM16840" s="10"/>
      <c r="AN16840" s="10"/>
      <c r="AO16840" s="10"/>
      <c r="AP16840" s="10"/>
      <c r="AQ16840" s="10"/>
      <c r="AR16840" s="10"/>
      <c r="AS16840" s="10"/>
      <c r="AT16840" s="10"/>
      <c r="AU16840" s="10"/>
      <c r="AV16840" s="10"/>
      <c r="AW16840" s="10"/>
      <c r="AX16840" s="10"/>
      <c r="AY16840" s="10"/>
      <c r="AZ16840" s="10"/>
      <c r="BA16840" s="10"/>
      <c r="BB16840" s="10"/>
      <c r="BC16840" s="10"/>
      <c r="BD16840" s="10"/>
      <c r="BE16840" s="10"/>
      <c r="BF16840" s="10"/>
      <c r="BG16840" s="6"/>
    </row>
    <row r="16841" spans="34:59" x14ac:dyDescent="0.25">
      <c r="AH16841" s="6"/>
      <c r="AI16841" s="6"/>
      <c r="AJ16841" s="6"/>
      <c r="AK16841" s="6"/>
      <c r="AL16841" s="6"/>
      <c r="AM16841" s="6"/>
      <c r="AN16841" s="6"/>
      <c r="AO16841" s="6"/>
      <c r="AP16841" s="6"/>
      <c r="AQ16841" s="6"/>
      <c r="AR16841" s="6"/>
      <c r="AS16841" s="6"/>
      <c r="AT16841" s="6"/>
      <c r="AU16841" s="6"/>
      <c r="AV16841" s="6"/>
      <c r="AW16841" s="6"/>
      <c r="AX16841" s="6"/>
      <c r="AY16841" s="6"/>
      <c r="AZ16841" s="6"/>
      <c r="BA16841" s="6"/>
      <c r="BB16841" s="6"/>
      <c r="BC16841" s="6"/>
      <c r="BD16841" s="6"/>
      <c r="BE16841" s="6"/>
      <c r="BF16841" s="6"/>
      <c r="BG16841" s="10"/>
    </row>
    <row r="16842" spans="34:59" x14ac:dyDescent="0.25">
      <c r="AH16842" s="10"/>
      <c r="AI16842" s="6"/>
    </row>
    <row r="16843" spans="34:59" x14ac:dyDescent="0.25">
      <c r="AH16843" s="6"/>
      <c r="AI16843" s="6"/>
      <c r="AJ16843" s="6"/>
      <c r="AK16843" s="6"/>
      <c r="AL16843" s="6"/>
      <c r="AM16843" s="6"/>
      <c r="AN16843" s="6"/>
      <c r="AO16843" s="6"/>
      <c r="AP16843" s="6"/>
      <c r="AQ16843" s="6"/>
      <c r="AR16843" s="6"/>
      <c r="AS16843" s="6"/>
      <c r="AT16843" s="6"/>
      <c r="AU16843" s="6"/>
      <c r="AV16843" s="6"/>
      <c r="AW16843" s="6"/>
      <c r="AX16843" s="6"/>
      <c r="AY16843" s="6"/>
      <c r="AZ16843" s="6"/>
      <c r="BA16843" s="6"/>
      <c r="BB16843" s="6"/>
      <c r="BC16843" s="6"/>
      <c r="BD16843" s="6"/>
      <c r="BE16843" s="6"/>
      <c r="BF16843" s="6"/>
      <c r="BG16843" s="6"/>
    </row>
    <row r="16844" spans="34:59" x14ac:dyDescent="0.25">
      <c r="AH16844" s="10"/>
      <c r="AI16844" s="6"/>
      <c r="AJ16844" s="10"/>
      <c r="AK16844" s="10"/>
      <c r="AL16844" s="10"/>
      <c r="AM16844" s="10"/>
      <c r="AN16844" s="10"/>
      <c r="AO16844" s="10"/>
      <c r="AP16844" s="10"/>
      <c r="AQ16844" s="10"/>
      <c r="AR16844" s="10"/>
      <c r="AS16844" s="10"/>
      <c r="AT16844" s="10"/>
      <c r="AU16844" s="10"/>
      <c r="AV16844" s="10"/>
      <c r="AW16844" s="10"/>
      <c r="AX16844" s="10"/>
      <c r="AY16844" s="10"/>
      <c r="AZ16844" s="10"/>
      <c r="BA16844" s="10"/>
      <c r="BB16844" s="10"/>
      <c r="BC16844" s="10"/>
      <c r="BD16844" s="10"/>
      <c r="BE16844" s="10"/>
      <c r="BF16844" s="10"/>
      <c r="BG16844" s="6"/>
    </row>
    <row r="16845" spans="34:59" x14ac:dyDescent="0.25">
      <c r="AH16845" s="6"/>
      <c r="AI16845" s="6"/>
      <c r="AJ16845" s="6"/>
      <c r="AK16845" s="6"/>
      <c r="AL16845" s="6"/>
      <c r="AM16845" s="6"/>
      <c r="AN16845" s="6"/>
      <c r="AO16845" s="6"/>
      <c r="AP16845" s="6"/>
      <c r="AQ16845" s="6"/>
      <c r="AR16845" s="6"/>
      <c r="AS16845" s="6"/>
      <c r="AT16845" s="6"/>
      <c r="AU16845" s="6"/>
      <c r="AV16845" s="6"/>
      <c r="AW16845" s="6"/>
      <c r="AX16845" s="6"/>
      <c r="AY16845" s="6"/>
      <c r="AZ16845" s="6"/>
      <c r="BA16845" s="6"/>
      <c r="BB16845" s="6"/>
      <c r="BC16845" s="6"/>
      <c r="BD16845" s="6"/>
      <c r="BE16845" s="6"/>
      <c r="BF16845" s="6"/>
      <c r="BG16845" s="10"/>
    </row>
    <row r="16846" spans="34:59" x14ac:dyDescent="0.25">
      <c r="AH16846" s="10"/>
      <c r="AI16846" s="6"/>
    </row>
    <row r="16847" spans="34:59" x14ac:dyDescent="0.25">
      <c r="AH16847" s="6"/>
      <c r="AI16847" s="6"/>
      <c r="AJ16847" s="6"/>
      <c r="AK16847" s="6"/>
      <c r="AL16847" s="6"/>
      <c r="AM16847" s="6"/>
      <c r="AN16847" s="6"/>
      <c r="AO16847" s="6"/>
      <c r="AP16847" s="6"/>
      <c r="AQ16847" s="6"/>
      <c r="AR16847" s="6"/>
      <c r="AS16847" s="6"/>
      <c r="AT16847" s="6"/>
      <c r="AU16847" s="6"/>
      <c r="AV16847" s="6"/>
      <c r="AW16847" s="6"/>
      <c r="AX16847" s="6"/>
      <c r="AY16847" s="6"/>
      <c r="AZ16847" s="6"/>
      <c r="BA16847" s="6"/>
      <c r="BB16847" s="6"/>
      <c r="BC16847" s="6"/>
      <c r="BD16847" s="6"/>
      <c r="BE16847" s="6"/>
      <c r="BF16847" s="6"/>
      <c r="BG16847" s="6"/>
    </row>
    <row r="16848" spans="34:59" x14ac:dyDescent="0.25">
      <c r="AH16848" s="10"/>
      <c r="AI16848" s="6"/>
      <c r="AJ16848" s="10"/>
      <c r="AK16848" s="10"/>
      <c r="AL16848" s="10"/>
      <c r="AM16848" s="10"/>
      <c r="AN16848" s="10"/>
      <c r="AO16848" s="10"/>
      <c r="AP16848" s="10"/>
      <c r="AQ16848" s="10"/>
      <c r="AR16848" s="10"/>
      <c r="AS16848" s="10"/>
      <c r="AT16848" s="10"/>
      <c r="AU16848" s="10"/>
      <c r="AV16848" s="10"/>
      <c r="AW16848" s="10"/>
      <c r="AX16848" s="10"/>
      <c r="AY16848" s="10"/>
      <c r="AZ16848" s="10"/>
      <c r="BA16848" s="10"/>
      <c r="BB16848" s="10"/>
      <c r="BC16848" s="10"/>
      <c r="BD16848" s="10"/>
      <c r="BE16848" s="10"/>
      <c r="BF16848" s="10"/>
      <c r="BG16848" s="6"/>
    </row>
    <row r="16849" spans="34:59" x14ac:dyDescent="0.25">
      <c r="AH16849" s="6"/>
      <c r="AI16849" s="6"/>
      <c r="AJ16849" s="6"/>
      <c r="AK16849" s="6"/>
      <c r="AL16849" s="6"/>
      <c r="AM16849" s="6"/>
      <c r="AN16849" s="6"/>
      <c r="AO16849" s="6"/>
      <c r="AP16849" s="6"/>
      <c r="AQ16849" s="6"/>
      <c r="AR16849" s="6"/>
      <c r="AS16849" s="6"/>
      <c r="AT16849" s="6"/>
      <c r="AU16849" s="6"/>
      <c r="AV16849" s="6"/>
      <c r="AW16849" s="6"/>
      <c r="AX16849" s="6"/>
      <c r="AY16849" s="6"/>
      <c r="AZ16849" s="6"/>
      <c r="BA16849" s="6"/>
      <c r="BB16849" s="6"/>
      <c r="BC16849" s="6"/>
      <c r="BD16849" s="6"/>
      <c r="BE16849" s="6"/>
      <c r="BF16849" s="6"/>
      <c r="BG16849" s="10"/>
    </row>
    <row r="16850" spans="34:59" x14ac:dyDescent="0.25">
      <c r="AH16850" s="10"/>
      <c r="AI16850" s="6"/>
    </row>
    <row r="16851" spans="34:59" x14ac:dyDescent="0.25">
      <c r="AH16851" s="6"/>
      <c r="AI16851" s="6"/>
      <c r="AJ16851" s="6"/>
      <c r="AK16851" s="6"/>
      <c r="AL16851" s="6"/>
      <c r="AM16851" s="6"/>
      <c r="AN16851" s="6"/>
      <c r="AO16851" s="6"/>
      <c r="AP16851" s="6"/>
      <c r="AQ16851" s="6"/>
      <c r="AR16851" s="6"/>
      <c r="AS16851" s="6"/>
      <c r="AT16851" s="6"/>
      <c r="AU16851" s="6"/>
      <c r="AV16851" s="6"/>
      <c r="AW16851" s="6"/>
      <c r="AX16851" s="6"/>
      <c r="AY16851" s="6"/>
      <c r="AZ16851" s="6"/>
      <c r="BA16851" s="6"/>
      <c r="BB16851" s="6"/>
      <c r="BC16851" s="6"/>
      <c r="BD16851" s="6"/>
      <c r="BE16851" s="6"/>
      <c r="BF16851" s="6"/>
      <c r="BG16851" s="6"/>
    </row>
    <row r="16852" spans="34:59" x14ac:dyDescent="0.25">
      <c r="AH16852" s="10"/>
      <c r="AI16852" s="6"/>
      <c r="AJ16852" s="10"/>
      <c r="AK16852" s="10"/>
      <c r="AL16852" s="10"/>
      <c r="AM16852" s="10"/>
      <c r="AN16852" s="10"/>
      <c r="AO16852" s="10"/>
      <c r="AP16852" s="10"/>
      <c r="AQ16852" s="10"/>
      <c r="AR16852" s="10"/>
      <c r="AS16852" s="10"/>
      <c r="AT16852" s="10"/>
      <c r="AU16852" s="10"/>
      <c r="AV16852" s="10"/>
      <c r="AW16852" s="10"/>
      <c r="AX16852" s="10"/>
      <c r="AY16852" s="10"/>
      <c r="AZ16852" s="10"/>
      <c r="BA16852" s="10"/>
      <c r="BB16852" s="10"/>
      <c r="BC16852" s="10"/>
      <c r="BD16852" s="10"/>
      <c r="BE16852" s="10"/>
      <c r="BF16852" s="10"/>
      <c r="BG16852" s="6"/>
    </row>
    <row r="16854" spans="34:59" x14ac:dyDescent="0.25">
      <c r="AH16854" s="10"/>
      <c r="AI16854" s="6"/>
    </row>
    <row r="16855" spans="34:59" x14ac:dyDescent="0.25">
      <c r="AH16855" s="6"/>
      <c r="AI16855" s="6"/>
      <c r="AJ16855" s="6"/>
      <c r="AK16855" s="6"/>
      <c r="AL16855" s="6"/>
      <c r="AM16855" s="6"/>
      <c r="AN16855" s="6"/>
      <c r="AO16855" s="6"/>
      <c r="AP16855" s="6"/>
      <c r="AQ16855" s="6"/>
      <c r="AR16855" s="6"/>
      <c r="AS16855" s="6"/>
      <c r="AT16855" s="6"/>
      <c r="AU16855" s="6"/>
      <c r="AV16855" s="6"/>
      <c r="AW16855" s="6"/>
      <c r="AX16855" s="6"/>
      <c r="AY16855" s="6"/>
      <c r="AZ16855" s="6"/>
      <c r="BA16855" s="6"/>
      <c r="BB16855" s="6"/>
      <c r="BC16855" s="6"/>
      <c r="BD16855" s="6"/>
      <c r="BE16855" s="6"/>
      <c r="BF16855" s="6"/>
      <c r="BG16855" s="6"/>
    </row>
    <row r="16856" spans="34:59" x14ac:dyDescent="0.25">
      <c r="AH16856" s="10"/>
      <c r="AI16856" s="6"/>
      <c r="AJ16856" s="10"/>
      <c r="AK16856" s="10"/>
      <c r="AL16856" s="10"/>
      <c r="AM16856" s="10"/>
      <c r="AN16856" s="10"/>
      <c r="AO16856" s="10"/>
      <c r="AP16856" s="10"/>
      <c r="AQ16856" s="10"/>
      <c r="AR16856" s="10"/>
      <c r="AS16856" s="10"/>
      <c r="AT16856" s="10"/>
      <c r="AU16856" s="10"/>
      <c r="AV16856" s="10"/>
      <c r="AW16856" s="10"/>
      <c r="AX16856" s="10"/>
      <c r="AY16856" s="10"/>
      <c r="AZ16856" s="10"/>
      <c r="BA16856" s="10"/>
      <c r="BB16856" s="10"/>
      <c r="BC16856" s="10"/>
      <c r="BD16856" s="10"/>
      <c r="BE16856" s="10"/>
      <c r="BF16856" s="10"/>
      <c r="BG16856" s="6"/>
    </row>
    <row r="16857" spans="34:59" x14ac:dyDescent="0.25">
      <c r="AH16857" s="6"/>
      <c r="AI16857" s="6"/>
      <c r="AJ16857" s="6"/>
      <c r="AK16857" s="6"/>
      <c r="AL16857" s="6"/>
      <c r="AM16857" s="6"/>
      <c r="AN16857" s="6"/>
      <c r="AO16857" s="6"/>
      <c r="AP16857" s="6"/>
      <c r="AQ16857" s="6"/>
      <c r="AR16857" s="6"/>
      <c r="AS16857" s="6"/>
      <c r="AT16857" s="6"/>
      <c r="AU16857" s="6"/>
      <c r="AV16857" s="6"/>
      <c r="AW16857" s="6"/>
      <c r="AX16857" s="6"/>
      <c r="AY16857" s="6"/>
      <c r="AZ16857" s="6"/>
      <c r="BA16857" s="6"/>
      <c r="BB16857" s="6"/>
      <c r="BC16857" s="6"/>
      <c r="BD16857" s="6"/>
      <c r="BE16857" s="6"/>
      <c r="BF16857" s="6"/>
      <c r="BG16857" s="10"/>
    </row>
    <row r="16858" spans="34:59" x14ac:dyDescent="0.25">
      <c r="AH16858" s="10"/>
      <c r="AI16858" s="6"/>
    </row>
    <row r="16859" spans="34:59" x14ac:dyDescent="0.25">
      <c r="AH16859" s="6"/>
      <c r="AI16859" s="6"/>
      <c r="AJ16859" s="6"/>
      <c r="AK16859" s="6"/>
      <c r="AL16859" s="6"/>
      <c r="AM16859" s="6"/>
      <c r="AN16859" s="6"/>
      <c r="AO16859" s="6"/>
      <c r="AP16859" s="6"/>
      <c r="AQ16859" s="6"/>
      <c r="AR16859" s="6"/>
      <c r="AS16859" s="6"/>
      <c r="AT16859" s="6"/>
      <c r="AU16859" s="6"/>
      <c r="AV16859" s="6"/>
      <c r="AW16859" s="6"/>
      <c r="AX16859" s="6"/>
      <c r="AY16859" s="6"/>
      <c r="AZ16859" s="6"/>
      <c r="BA16859" s="6"/>
      <c r="BB16859" s="6"/>
      <c r="BC16859" s="6"/>
      <c r="BD16859" s="6"/>
      <c r="BE16859" s="6"/>
      <c r="BF16859" s="6"/>
      <c r="BG16859" s="6"/>
    </row>
    <row r="16860" spans="34:59" x14ac:dyDescent="0.25">
      <c r="AH16860" s="10"/>
      <c r="AI16860" s="6"/>
      <c r="AJ16860" s="10"/>
      <c r="AK16860" s="10"/>
      <c r="AL16860" s="10"/>
      <c r="AM16860" s="10"/>
      <c r="AN16860" s="10"/>
      <c r="AO16860" s="10"/>
      <c r="AP16860" s="10"/>
      <c r="AQ16860" s="10"/>
      <c r="AR16860" s="10"/>
      <c r="AS16860" s="10"/>
      <c r="AT16860" s="10"/>
      <c r="AU16860" s="10"/>
      <c r="AV16860" s="10"/>
      <c r="AW16860" s="10"/>
      <c r="AX16860" s="10"/>
      <c r="AY16860" s="10"/>
      <c r="AZ16860" s="10"/>
      <c r="BA16860" s="10"/>
      <c r="BB16860" s="10"/>
      <c r="BC16860" s="10"/>
      <c r="BD16860" s="10"/>
      <c r="BE16860" s="10"/>
      <c r="BF16860" s="10"/>
      <c r="BG16860" s="6"/>
    </row>
    <row r="16861" spans="34:59" x14ac:dyDescent="0.25">
      <c r="AH16861" s="6"/>
      <c r="AI16861" s="6"/>
      <c r="AJ16861" s="6"/>
      <c r="AK16861" s="6"/>
      <c r="AL16861" s="6"/>
      <c r="AM16861" s="6"/>
      <c r="AN16861" s="6"/>
      <c r="AO16861" s="6"/>
      <c r="AP16861" s="6"/>
      <c r="AQ16861" s="6"/>
      <c r="AR16861" s="6"/>
      <c r="AS16861" s="6"/>
      <c r="AT16861" s="6"/>
      <c r="AU16861" s="6"/>
      <c r="AV16861" s="6"/>
      <c r="AW16861" s="6"/>
      <c r="AX16861" s="6"/>
      <c r="AY16861" s="6"/>
      <c r="AZ16861" s="6"/>
      <c r="BA16861" s="6"/>
      <c r="BB16861" s="6"/>
      <c r="BC16861" s="6"/>
      <c r="BD16861" s="6"/>
      <c r="BE16861" s="6"/>
      <c r="BF16861" s="6"/>
      <c r="BG16861" s="10"/>
    </row>
    <row r="16862" spans="34:59" x14ac:dyDescent="0.25">
      <c r="AH16862" s="10"/>
      <c r="AI16862" s="6"/>
    </row>
    <row r="16863" spans="34:59" x14ac:dyDescent="0.25">
      <c r="AH16863" s="6"/>
      <c r="AI16863" s="6"/>
      <c r="AJ16863" s="6"/>
      <c r="AK16863" s="6"/>
      <c r="AL16863" s="6"/>
      <c r="AM16863" s="6"/>
      <c r="AN16863" s="6"/>
      <c r="AO16863" s="6"/>
      <c r="AP16863" s="6"/>
      <c r="AQ16863" s="6"/>
      <c r="AR16863" s="6"/>
      <c r="AS16863" s="6"/>
      <c r="AT16863" s="6"/>
      <c r="AU16863" s="6"/>
      <c r="AV16863" s="6"/>
      <c r="AW16863" s="6"/>
      <c r="AX16863" s="6"/>
      <c r="AY16863" s="6"/>
      <c r="AZ16863" s="6"/>
      <c r="BA16863" s="6"/>
      <c r="BB16863" s="6"/>
      <c r="BC16863" s="6"/>
      <c r="BD16863" s="6"/>
      <c r="BE16863" s="6"/>
      <c r="BF16863" s="6"/>
      <c r="BG16863" s="6"/>
    </row>
    <row r="16864" spans="34:59" x14ac:dyDescent="0.25">
      <c r="AH16864" s="10"/>
      <c r="AI16864" s="6"/>
      <c r="AJ16864" s="10"/>
      <c r="AK16864" s="10"/>
      <c r="AL16864" s="10"/>
      <c r="AM16864" s="10"/>
      <c r="AN16864" s="10"/>
      <c r="AO16864" s="10"/>
      <c r="AP16864" s="10"/>
      <c r="AQ16864" s="10"/>
      <c r="AR16864" s="10"/>
      <c r="AS16864" s="10"/>
      <c r="AT16864" s="10"/>
      <c r="AU16864" s="10"/>
      <c r="AV16864" s="10"/>
      <c r="AW16864" s="10"/>
      <c r="AX16864" s="10"/>
      <c r="AY16864" s="10"/>
      <c r="AZ16864" s="10"/>
      <c r="BA16864" s="10"/>
      <c r="BB16864" s="10"/>
      <c r="BC16864" s="10"/>
      <c r="BD16864" s="10"/>
      <c r="BE16864" s="10"/>
      <c r="BF16864" s="10"/>
      <c r="BG16864" s="6"/>
    </row>
    <row r="16865" spans="34:59" x14ac:dyDescent="0.25">
      <c r="AH16865" s="6"/>
      <c r="AI16865" s="6"/>
      <c r="AJ16865" s="6"/>
      <c r="AK16865" s="6"/>
      <c r="AL16865" s="6"/>
      <c r="AM16865" s="6"/>
      <c r="AN16865" s="6"/>
      <c r="AO16865" s="6"/>
      <c r="AP16865" s="6"/>
      <c r="AQ16865" s="6"/>
      <c r="AR16865" s="6"/>
      <c r="AS16865" s="6"/>
      <c r="AT16865" s="6"/>
      <c r="AU16865" s="6"/>
      <c r="AV16865" s="6"/>
      <c r="AW16865" s="6"/>
      <c r="AX16865" s="6"/>
      <c r="AY16865" s="6"/>
      <c r="AZ16865" s="6"/>
      <c r="BA16865" s="6"/>
      <c r="BB16865" s="6"/>
      <c r="BC16865" s="6"/>
      <c r="BD16865" s="6"/>
      <c r="BE16865" s="6"/>
      <c r="BF16865" s="6"/>
      <c r="BG16865" s="10"/>
    </row>
    <row r="16866" spans="34:59" x14ac:dyDescent="0.25">
      <c r="AH16866" s="10"/>
      <c r="AI16866" s="6"/>
    </row>
    <row r="16867" spans="34:59" x14ac:dyDescent="0.25">
      <c r="AH16867" s="6"/>
      <c r="AI16867" s="6"/>
      <c r="AJ16867" s="6"/>
      <c r="AK16867" s="6"/>
      <c r="AL16867" s="6"/>
      <c r="AM16867" s="6"/>
      <c r="AN16867" s="6"/>
      <c r="AO16867" s="6"/>
      <c r="AP16867" s="6"/>
      <c r="AQ16867" s="6"/>
      <c r="AR16867" s="6"/>
      <c r="AS16867" s="6"/>
      <c r="AT16867" s="6"/>
      <c r="AU16867" s="6"/>
      <c r="AV16867" s="6"/>
      <c r="AW16867" s="6"/>
      <c r="AX16867" s="6"/>
      <c r="AY16867" s="6"/>
      <c r="AZ16867" s="6"/>
      <c r="BA16867" s="6"/>
      <c r="BB16867" s="6"/>
      <c r="BC16867" s="6"/>
      <c r="BD16867" s="6"/>
      <c r="BE16867" s="6"/>
      <c r="BF16867" s="6"/>
      <c r="BG16867" s="6"/>
    </row>
    <row r="16868" spans="34:59" x14ac:dyDescent="0.25">
      <c r="AH16868" s="10"/>
      <c r="AI16868" s="6"/>
      <c r="AJ16868" s="10"/>
      <c r="AK16868" s="10"/>
      <c r="AL16868" s="10"/>
      <c r="AM16868" s="10"/>
      <c r="AN16868" s="10"/>
      <c r="AO16868" s="10"/>
      <c r="AP16868" s="10"/>
      <c r="AQ16868" s="10"/>
      <c r="AR16868" s="10"/>
      <c r="AS16868" s="10"/>
      <c r="AT16868" s="10"/>
      <c r="AU16868" s="10"/>
      <c r="AV16868" s="10"/>
      <c r="AW16868" s="10"/>
      <c r="AX16868" s="10"/>
      <c r="AY16868" s="10"/>
      <c r="AZ16868" s="10"/>
      <c r="BA16868" s="10"/>
      <c r="BB16868" s="10"/>
      <c r="BC16868" s="10"/>
      <c r="BD16868" s="10"/>
      <c r="BE16868" s="10"/>
      <c r="BF16868" s="10"/>
      <c r="BG16868" s="6"/>
    </row>
    <row r="16870" spans="34:59" x14ac:dyDescent="0.25">
      <c r="AH16870" s="10"/>
      <c r="AI16870" s="6"/>
    </row>
    <row r="16871" spans="34:59" x14ac:dyDescent="0.25">
      <c r="AH16871" s="6"/>
      <c r="AI16871" s="6"/>
      <c r="AJ16871" s="6"/>
      <c r="AK16871" s="6"/>
      <c r="AL16871" s="6"/>
      <c r="AM16871" s="6"/>
      <c r="AN16871" s="6"/>
      <c r="AO16871" s="6"/>
      <c r="AP16871" s="6"/>
      <c r="AQ16871" s="6"/>
      <c r="AR16871" s="6"/>
      <c r="AS16871" s="6"/>
      <c r="AT16871" s="6"/>
      <c r="AU16871" s="6"/>
      <c r="AV16871" s="6"/>
      <c r="AW16871" s="6"/>
      <c r="AX16871" s="6"/>
      <c r="AY16871" s="6"/>
      <c r="AZ16871" s="6"/>
      <c r="BA16871" s="6"/>
      <c r="BB16871" s="6"/>
      <c r="BC16871" s="6"/>
      <c r="BD16871" s="6"/>
      <c r="BE16871" s="6"/>
      <c r="BF16871" s="6"/>
      <c r="BG16871" s="6"/>
    </row>
    <row r="16872" spans="34:59" x14ac:dyDescent="0.25">
      <c r="AH16872" s="10"/>
      <c r="AI16872" s="6"/>
      <c r="AJ16872" s="10"/>
      <c r="AK16872" s="10"/>
      <c r="AL16872" s="10"/>
      <c r="AM16872" s="10"/>
      <c r="AN16872" s="10"/>
      <c r="AO16872" s="10"/>
      <c r="AP16872" s="10"/>
      <c r="AQ16872" s="10"/>
      <c r="AR16872" s="10"/>
      <c r="AS16872" s="10"/>
      <c r="AT16872" s="10"/>
      <c r="AU16872" s="10"/>
      <c r="AV16872" s="10"/>
      <c r="AW16872" s="10"/>
      <c r="AX16872" s="10"/>
      <c r="AY16872" s="10"/>
      <c r="AZ16872" s="10"/>
      <c r="BA16872" s="10"/>
      <c r="BB16872" s="10"/>
      <c r="BC16872" s="10"/>
      <c r="BD16872" s="10"/>
      <c r="BE16872" s="10"/>
      <c r="BF16872" s="10"/>
      <c r="BG16872" s="6"/>
    </row>
    <row r="16873" spans="34:59" x14ac:dyDescent="0.25">
      <c r="AH16873" s="6"/>
      <c r="AI16873" s="6"/>
      <c r="AJ16873" s="6"/>
      <c r="AK16873" s="6"/>
      <c r="AL16873" s="6"/>
      <c r="AM16873" s="6"/>
      <c r="AN16873" s="6"/>
      <c r="AO16873" s="6"/>
      <c r="AP16873" s="6"/>
      <c r="AQ16873" s="6"/>
      <c r="AR16873" s="6"/>
      <c r="AS16873" s="6"/>
      <c r="AT16873" s="6"/>
      <c r="AU16873" s="6"/>
      <c r="AV16873" s="6"/>
      <c r="AW16873" s="6"/>
      <c r="AX16873" s="6"/>
      <c r="AY16873" s="6"/>
      <c r="AZ16873" s="6"/>
      <c r="BA16873" s="6"/>
      <c r="BB16873" s="6"/>
      <c r="BC16873" s="6"/>
      <c r="BD16873" s="6"/>
      <c r="BE16873" s="6"/>
      <c r="BF16873" s="6"/>
      <c r="BG16873" s="10"/>
    </row>
    <row r="16874" spans="34:59" x14ac:dyDescent="0.25">
      <c r="AH16874" s="10"/>
      <c r="AI16874" s="6"/>
    </row>
    <row r="16875" spans="34:59" x14ac:dyDescent="0.25">
      <c r="AH16875" s="6"/>
      <c r="AI16875" s="6"/>
      <c r="AJ16875" s="6"/>
      <c r="AK16875" s="6"/>
      <c r="AL16875" s="6"/>
      <c r="AM16875" s="6"/>
      <c r="AN16875" s="6"/>
      <c r="AO16875" s="6"/>
      <c r="AP16875" s="6"/>
      <c r="AQ16875" s="6"/>
      <c r="AR16875" s="6"/>
      <c r="AS16875" s="6"/>
      <c r="AT16875" s="6"/>
      <c r="AU16875" s="6"/>
      <c r="AV16875" s="6"/>
      <c r="AW16875" s="6"/>
      <c r="AX16875" s="6"/>
      <c r="AY16875" s="6"/>
      <c r="AZ16875" s="6"/>
      <c r="BA16875" s="6"/>
      <c r="BB16875" s="6"/>
      <c r="BC16875" s="6"/>
      <c r="BD16875" s="6"/>
      <c r="BE16875" s="6"/>
      <c r="BF16875" s="6"/>
      <c r="BG16875" s="6"/>
    </row>
    <row r="16876" spans="34:59" x14ac:dyDescent="0.25">
      <c r="AH16876" s="10"/>
      <c r="AI16876" s="6"/>
      <c r="AJ16876" s="10"/>
      <c r="AK16876" s="10"/>
      <c r="AL16876" s="10"/>
      <c r="AM16876" s="10"/>
      <c r="AN16876" s="10"/>
      <c r="AO16876" s="10"/>
      <c r="AP16876" s="10"/>
      <c r="AQ16876" s="10"/>
      <c r="AR16876" s="10"/>
      <c r="AS16876" s="10"/>
      <c r="AT16876" s="10"/>
      <c r="AU16876" s="10"/>
      <c r="AV16876" s="10"/>
      <c r="AW16876" s="10"/>
      <c r="AX16876" s="10"/>
      <c r="AY16876" s="10"/>
      <c r="AZ16876" s="10"/>
      <c r="BA16876" s="10"/>
      <c r="BB16876" s="10"/>
      <c r="BC16876" s="10"/>
      <c r="BD16876" s="10"/>
      <c r="BE16876" s="10"/>
      <c r="BF16876" s="10"/>
      <c r="BG16876" s="6"/>
    </row>
    <row r="16877" spans="34:59" x14ac:dyDescent="0.25">
      <c r="AH16877" s="6"/>
      <c r="AI16877" s="6"/>
      <c r="AJ16877" s="6"/>
      <c r="AK16877" s="6"/>
      <c r="AL16877" s="6"/>
      <c r="AM16877" s="6"/>
      <c r="AN16877" s="6"/>
      <c r="AO16877" s="6"/>
      <c r="AP16877" s="6"/>
      <c r="AQ16877" s="6"/>
      <c r="AR16877" s="6"/>
      <c r="AS16877" s="6"/>
      <c r="AT16877" s="6"/>
      <c r="AU16877" s="6"/>
      <c r="AV16877" s="6"/>
      <c r="AW16877" s="6"/>
      <c r="AX16877" s="6"/>
      <c r="AY16877" s="6"/>
      <c r="AZ16877" s="6"/>
      <c r="BA16877" s="6"/>
      <c r="BB16877" s="6"/>
      <c r="BC16877" s="6"/>
      <c r="BD16877" s="6"/>
      <c r="BE16877" s="6"/>
      <c r="BF16877" s="6"/>
      <c r="BG16877" s="10"/>
    </row>
    <row r="16878" spans="34:59" x14ac:dyDescent="0.25">
      <c r="AH16878" s="10"/>
      <c r="AI16878" s="6"/>
    </row>
    <row r="16879" spans="34:59" x14ac:dyDescent="0.25">
      <c r="AH16879" s="6"/>
      <c r="AI16879" s="6"/>
      <c r="AJ16879" s="6"/>
      <c r="AK16879" s="6"/>
      <c r="AL16879" s="6"/>
      <c r="AM16879" s="6"/>
      <c r="AN16879" s="6"/>
      <c r="AO16879" s="6"/>
      <c r="AP16879" s="6"/>
      <c r="AQ16879" s="6"/>
      <c r="AR16879" s="6"/>
      <c r="AS16879" s="6"/>
      <c r="AT16879" s="6"/>
      <c r="AU16879" s="6"/>
      <c r="AV16879" s="6"/>
      <c r="AW16879" s="6"/>
      <c r="AX16879" s="6"/>
      <c r="AY16879" s="6"/>
      <c r="AZ16879" s="6"/>
      <c r="BA16879" s="6"/>
      <c r="BB16879" s="6"/>
      <c r="BC16879" s="6"/>
      <c r="BD16879" s="6"/>
      <c r="BE16879" s="6"/>
      <c r="BF16879" s="6"/>
      <c r="BG16879" s="6"/>
    </row>
    <row r="16880" spans="34:59" x14ac:dyDescent="0.25">
      <c r="AH16880" s="10"/>
      <c r="AI16880" s="6"/>
      <c r="AJ16880" s="10"/>
      <c r="AK16880" s="10"/>
      <c r="AL16880" s="10"/>
      <c r="AM16880" s="10"/>
      <c r="AN16880" s="10"/>
      <c r="AO16880" s="10"/>
      <c r="AP16880" s="10"/>
      <c r="AQ16880" s="10"/>
      <c r="AR16880" s="10"/>
      <c r="AS16880" s="10"/>
      <c r="AT16880" s="10"/>
      <c r="AU16880" s="10"/>
      <c r="AV16880" s="10"/>
      <c r="AW16880" s="10"/>
      <c r="AX16880" s="10"/>
      <c r="AY16880" s="10"/>
      <c r="AZ16880" s="10"/>
      <c r="BA16880" s="10"/>
      <c r="BB16880" s="10"/>
      <c r="BC16880" s="10"/>
      <c r="BD16880" s="10"/>
      <c r="BE16880" s="10"/>
      <c r="BF16880" s="10"/>
      <c r="BG16880" s="6"/>
    </row>
    <row r="16881" spans="34:59" x14ac:dyDescent="0.25">
      <c r="AH16881" s="6"/>
      <c r="AI16881" s="6"/>
      <c r="AJ16881" s="6"/>
      <c r="AK16881" s="6"/>
      <c r="AL16881" s="6"/>
      <c r="AM16881" s="6"/>
      <c r="AN16881" s="6"/>
      <c r="AO16881" s="6"/>
      <c r="AP16881" s="6"/>
      <c r="AQ16881" s="6"/>
      <c r="AR16881" s="6"/>
      <c r="AS16881" s="6"/>
      <c r="AT16881" s="6"/>
      <c r="AU16881" s="6"/>
      <c r="AV16881" s="6"/>
      <c r="AW16881" s="6"/>
      <c r="AX16881" s="6"/>
      <c r="AY16881" s="6"/>
      <c r="AZ16881" s="6"/>
      <c r="BA16881" s="6"/>
      <c r="BB16881" s="6"/>
      <c r="BC16881" s="6"/>
      <c r="BD16881" s="6"/>
      <c r="BE16881" s="6"/>
      <c r="BF16881" s="6"/>
      <c r="BG16881" s="10"/>
    </row>
    <row r="16882" spans="34:59" x14ac:dyDescent="0.25">
      <c r="AH16882" s="10"/>
      <c r="AI16882" s="6"/>
    </row>
    <row r="16883" spans="34:59" x14ac:dyDescent="0.25">
      <c r="AH16883" s="6"/>
      <c r="AI16883" s="6"/>
      <c r="AJ16883" s="6"/>
      <c r="AK16883" s="6"/>
      <c r="AL16883" s="6"/>
      <c r="AM16883" s="6"/>
      <c r="AN16883" s="6"/>
      <c r="AO16883" s="6"/>
      <c r="AP16883" s="6"/>
      <c r="AQ16883" s="6"/>
      <c r="AR16883" s="6"/>
      <c r="AS16883" s="6"/>
      <c r="AT16883" s="6"/>
      <c r="AU16883" s="6"/>
      <c r="AV16883" s="6"/>
      <c r="AW16883" s="6"/>
      <c r="AX16883" s="6"/>
      <c r="AY16883" s="6"/>
      <c r="AZ16883" s="6"/>
      <c r="BA16883" s="6"/>
      <c r="BB16883" s="6"/>
      <c r="BC16883" s="6"/>
      <c r="BD16883" s="6"/>
      <c r="BE16883" s="6"/>
      <c r="BF16883" s="6"/>
      <c r="BG16883" s="6"/>
    </row>
    <row r="16884" spans="34:59" x14ac:dyDescent="0.25">
      <c r="AH16884" s="10"/>
      <c r="AI16884" s="6"/>
      <c r="AJ16884" s="10"/>
      <c r="AK16884" s="10"/>
      <c r="AL16884" s="10"/>
      <c r="AM16884" s="10"/>
      <c r="AN16884" s="10"/>
      <c r="AO16884" s="10"/>
      <c r="AP16884" s="10"/>
      <c r="AQ16884" s="10"/>
      <c r="AR16884" s="10"/>
      <c r="AS16884" s="10"/>
      <c r="AT16884" s="10"/>
      <c r="AU16884" s="10"/>
      <c r="AV16884" s="10"/>
      <c r="AW16884" s="10"/>
      <c r="AX16884" s="10"/>
      <c r="AY16884" s="10"/>
      <c r="AZ16884" s="10"/>
      <c r="BA16884" s="10"/>
      <c r="BB16884" s="10"/>
      <c r="BC16884" s="10"/>
      <c r="BD16884" s="10"/>
      <c r="BE16884" s="10"/>
      <c r="BF16884" s="10"/>
      <c r="BG16884" s="6"/>
    </row>
    <row r="16886" spans="34:59" x14ac:dyDescent="0.25">
      <c r="AH16886" s="10"/>
      <c r="AI16886" s="6"/>
    </row>
    <row r="16887" spans="34:59" x14ac:dyDescent="0.25">
      <c r="AH16887" s="6"/>
      <c r="AI16887" s="6"/>
      <c r="AJ16887" s="6"/>
      <c r="AK16887" s="6"/>
      <c r="AL16887" s="6"/>
      <c r="AM16887" s="6"/>
      <c r="AN16887" s="6"/>
      <c r="AO16887" s="6"/>
      <c r="AP16887" s="6"/>
      <c r="AQ16887" s="6"/>
      <c r="AR16887" s="6"/>
      <c r="AS16887" s="6"/>
      <c r="AT16887" s="6"/>
      <c r="AU16887" s="6"/>
      <c r="AV16887" s="6"/>
      <c r="AW16887" s="6"/>
      <c r="AX16887" s="6"/>
      <c r="AY16887" s="6"/>
      <c r="AZ16887" s="6"/>
      <c r="BA16887" s="6"/>
      <c r="BB16887" s="6"/>
      <c r="BC16887" s="6"/>
      <c r="BD16887" s="6"/>
      <c r="BE16887" s="6"/>
      <c r="BF16887" s="6"/>
      <c r="BG16887" s="6"/>
    </row>
    <row r="16888" spans="34:59" x14ac:dyDescent="0.25">
      <c r="AH16888" s="10"/>
      <c r="AI16888" s="6"/>
      <c r="AJ16888" s="10"/>
      <c r="AK16888" s="10"/>
      <c r="AL16888" s="10"/>
      <c r="AM16888" s="10"/>
      <c r="AN16888" s="10"/>
      <c r="AO16888" s="10"/>
      <c r="AP16888" s="10"/>
      <c r="AQ16888" s="10"/>
      <c r="AR16888" s="10"/>
      <c r="AS16888" s="10"/>
      <c r="AT16888" s="10"/>
      <c r="AU16888" s="10"/>
      <c r="AV16888" s="10"/>
      <c r="AW16888" s="10"/>
      <c r="AX16888" s="10"/>
      <c r="AY16888" s="10"/>
      <c r="AZ16888" s="10"/>
      <c r="BA16888" s="10"/>
      <c r="BB16888" s="10"/>
      <c r="BC16888" s="10"/>
      <c r="BD16888" s="10"/>
      <c r="BE16888" s="10"/>
      <c r="BF16888" s="10"/>
      <c r="BG16888" s="6"/>
    </row>
    <row r="16889" spans="34:59" x14ac:dyDescent="0.25">
      <c r="AH16889" s="6"/>
      <c r="AI16889" s="6"/>
      <c r="AJ16889" s="6"/>
      <c r="AK16889" s="6"/>
      <c r="AL16889" s="6"/>
      <c r="AM16889" s="6"/>
      <c r="AN16889" s="6"/>
      <c r="AO16889" s="6"/>
      <c r="AP16889" s="6"/>
      <c r="AQ16889" s="6"/>
      <c r="AR16889" s="6"/>
      <c r="AS16889" s="6"/>
      <c r="AT16889" s="6"/>
      <c r="AU16889" s="6"/>
      <c r="AV16889" s="6"/>
      <c r="AW16889" s="6"/>
      <c r="AX16889" s="6"/>
      <c r="AY16889" s="6"/>
      <c r="AZ16889" s="6"/>
      <c r="BA16889" s="6"/>
      <c r="BB16889" s="6"/>
      <c r="BC16889" s="6"/>
      <c r="BD16889" s="6"/>
      <c r="BE16889" s="6"/>
      <c r="BF16889" s="6"/>
      <c r="BG16889" s="10"/>
    </row>
    <row r="16890" spans="34:59" x14ac:dyDescent="0.25">
      <c r="AH16890" s="10"/>
      <c r="AI16890" s="6"/>
    </row>
    <row r="16891" spans="34:59" x14ac:dyDescent="0.25">
      <c r="AH16891" s="6"/>
      <c r="AI16891" s="6"/>
      <c r="AJ16891" s="6"/>
      <c r="AK16891" s="6"/>
      <c r="AL16891" s="6"/>
      <c r="AM16891" s="6"/>
      <c r="AN16891" s="6"/>
      <c r="AO16891" s="6"/>
      <c r="AP16891" s="6"/>
      <c r="AQ16891" s="6"/>
      <c r="AR16891" s="6"/>
      <c r="AS16891" s="6"/>
      <c r="AT16891" s="6"/>
      <c r="AU16891" s="6"/>
      <c r="AV16891" s="6"/>
      <c r="AW16891" s="6"/>
      <c r="AX16891" s="6"/>
      <c r="AY16891" s="6"/>
      <c r="AZ16891" s="6"/>
      <c r="BA16891" s="6"/>
      <c r="BB16891" s="6"/>
      <c r="BC16891" s="6"/>
      <c r="BD16891" s="6"/>
      <c r="BE16891" s="6"/>
      <c r="BF16891" s="6"/>
      <c r="BG16891" s="6"/>
    </row>
    <row r="16892" spans="34:59" x14ac:dyDescent="0.25">
      <c r="AH16892" s="10"/>
      <c r="AI16892" s="6"/>
      <c r="AJ16892" s="10"/>
      <c r="AK16892" s="10"/>
      <c r="AL16892" s="10"/>
      <c r="AM16892" s="10"/>
      <c r="AN16892" s="10"/>
      <c r="AO16892" s="10"/>
      <c r="AP16892" s="10"/>
      <c r="AQ16892" s="10"/>
      <c r="AR16892" s="10"/>
      <c r="AS16892" s="10"/>
      <c r="AT16892" s="10"/>
      <c r="AU16892" s="10"/>
      <c r="AV16892" s="10"/>
      <c r="AW16892" s="10"/>
      <c r="AX16892" s="10"/>
      <c r="AY16892" s="10"/>
      <c r="AZ16892" s="10"/>
      <c r="BA16892" s="10"/>
      <c r="BB16892" s="10"/>
      <c r="BC16892" s="10"/>
      <c r="BD16892" s="10"/>
      <c r="BE16892" s="10"/>
      <c r="BF16892" s="10"/>
      <c r="BG16892" s="6"/>
    </row>
    <row r="16893" spans="34:59" x14ac:dyDescent="0.25">
      <c r="AH16893" s="6"/>
      <c r="AI16893" s="6"/>
      <c r="AJ16893" s="6"/>
      <c r="AK16893" s="6"/>
      <c r="AL16893" s="6"/>
      <c r="AM16893" s="6"/>
      <c r="AN16893" s="6"/>
      <c r="AO16893" s="6"/>
      <c r="AP16893" s="6"/>
      <c r="AQ16893" s="6"/>
      <c r="AR16893" s="6"/>
      <c r="AS16893" s="6"/>
      <c r="AT16893" s="6"/>
      <c r="AU16893" s="6"/>
      <c r="AV16893" s="6"/>
      <c r="AW16893" s="6"/>
      <c r="AX16893" s="6"/>
      <c r="AY16893" s="6"/>
      <c r="AZ16893" s="6"/>
      <c r="BA16893" s="6"/>
      <c r="BB16893" s="6"/>
      <c r="BC16893" s="6"/>
      <c r="BD16893" s="6"/>
      <c r="BE16893" s="6"/>
      <c r="BF16893" s="6"/>
      <c r="BG16893" s="10"/>
    </row>
    <row r="16894" spans="34:59" x14ac:dyDescent="0.25">
      <c r="AH16894" s="10"/>
      <c r="AI16894" s="6"/>
    </row>
    <row r="16895" spans="34:59" x14ac:dyDescent="0.25">
      <c r="AH16895" s="6"/>
      <c r="AI16895" s="6"/>
      <c r="AJ16895" s="6"/>
      <c r="AK16895" s="6"/>
      <c r="AL16895" s="6"/>
      <c r="AM16895" s="6"/>
      <c r="AN16895" s="6"/>
      <c r="AO16895" s="6"/>
      <c r="AP16895" s="6"/>
      <c r="AQ16895" s="6"/>
      <c r="AR16895" s="6"/>
      <c r="AS16895" s="6"/>
      <c r="AT16895" s="6"/>
      <c r="AU16895" s="6"/>
      <c r="AV16895" s="6"/>
      <c r="AW16895" s="6"/>
      <c r="AX16895" s="6"/>
      <c r="AY16895" s="6"/>
      <c r="AZ16895" s="6"/>
      <c r="BA16895" s="6"/>
      <c r="BB16895" s="6"/>
      <c r="BC16895" s="6"/>
      <c r="BD16895" s="6"/>
      <c r="BE16895" s="6"/>
      <c r="BF16895" s="6"/>
      <c r="BG16895" s="6"/>
    </row>
    <row r="16896" spans="34:59" x14ac:dyDescent="0.25">
      <c r="AH16896" s="10"/>
      <c r="AI16896" s="6"/>
      <c r="AJ16896" s="10"/>
      <c r="AK16896" s="10"/>
      <c r="AL16896" s="10"/>
      <c r="AM16896" s="10"/>
      <c r="AN16896" s="10"/>
      <c r="AO16896" s="10"/>
      <c r="AP16896" s="10"/>
      <c r="AQ16896" s="10"/>
      <c r="AR16896" s="10"/>
      <c r="AS16896" s="10"/>
      <c r="AT16896" s="10"/>
      <c r="AU16896" s="10"/>
      <c r="AV16896" s="10"/>
      <c r="AW16896" s="10"/>
      <c r="AX16896" s="10"/>
      <c r="AY16896" s="10"/>
      <c r="AZ16896" s="10"/>
      <c r="BA16896" s="10"/>
      <c r="BB16896" s="10"/>
      <c r="BC16896" s="10"/>
      <c r="BD16896" s="10"/>
      <c r="BE16896" s="10"/>
      <c r="BF16896" s="10"/>
      <c r="BG16896" s="6"/>
    </row>
    <row r="16897" spans="34:59" x14ac:dyDescent="0.25">
      <c r="AH16897" s="6"/>
      <c r="AI16897" s="6"/>
      <c r="AJ16897" s="6"/>
      <c r="AK16897" s="6"/>
      <c r="AL16897" s="6"/>
      <c r="AM16897" s="6"/>
      <c r="AN16897" s="6"/>
      <c r="AO16897" s="6"/>
      <c r="AP16897" s="6"/>
      <c r="AQ16897" s="6"/>
      <c r="AR16897" s="6"/>
      <c r="AS16897" s="6"/>
      <c r="AT16897" s="6"/>
      <c r="AU16897" s="6"/>
      <c r="AV16897" s="6"/>
      <c r="AW16897" s="6"/>
      <c r="AX16897" s="6"/>
      <c r="AY16897" s="6"/>
      <c r="AZ16897" s="6"/>
      <c r="BA16897" s="6"/>
      <c r="BB16897" s="6"/>
      <c r="BC16897" s="6"/>
      <c r="BD16897" s="6"/>
      <c r="BE16897" s="6"/>
      <c r="BF16897" s="6"/>
      <c r="BG16897" s="10"/>
    </row>
    <row r="16898" spans="34:59" x14ac:dyDescent="0.25">
      <c r="AH16898" s="10"/>
      <c r="AI16898" s="6"/>
    </row>
    <row r="16899" spans="34:59" x14ac:dyDescent="0.25">
      <c r="AH16899" s="6"/>
      <c r="AI16899" s="6"/>
      <c r="AJ16899" s="6"/>
      <c r="AK16899" s="6"/>
      <c r="AL16899" s="6"/>
      <c r="AM16899" s="6"/>
      <c r="AN16899" s="6"/>
      <c r="AO16899" s="6"/>
      <c r="AP16899" s="6"/>
      <c r="AQ16899" s="6"/>
      <c r="AR16899" s="6"/>
      <c r="AS16899" s="6"/>
      <c r="AT16899" s="6"/>
      <c r="AU16899" s="6"/>
      <c r="AV16899" s="6"/>
      <c r="AW16899" s="6"/>
      <c r="AX16899" s="6"/>
      <c r="AY16899" s="6"/>
      <c r="AZ16899" s="6"/>
      <c r="BA16899" s="6"/>
      <c r="BB16899" s="6"/>
      <c r="BC16899" s="6"/>
      <c r="BD16899" s="6"/>
      <c r="BE16899" s="6"/>
      <c r="BF16899" s="6"/>
      <c r="BG16899" s="6"/>
    </row>
    <row r="16900" spans="34:59" x14ac:dyDescent="0.25">
      <c r="AH16900" s="10"/>
      <c r="AI16900" s="6"/>
      <c r="AJ16900" s="10"/>
      <c r="AK16900" s="10"/>
      <c r="AL16900" s="10"/>
      <c r="AM16900" s="10"/>
      <c r="AN16900" s="10"/>
      <c r="AO16900" s="10"/>
      <c r="AP16900" s="10"/>
      <c r="AQ16900" s="10"/>
      <c r="AR16900" s="10"/>
      <c r="AS16900" s="10"/>
      <c r="AT16900" s="10"/>
      <c r="AU16900" s="10"/>
      <c r="AV16900" s="10"/>
      <c r="AW16900" s="10"/>
      <c r="AX16900" s="10"/>
      <c r="AY16900" s="10"/>
      <c r="AZ16900" s="10"/>
      <c r="BA16900" s="10"/>
      <c r="BB16900" s="10"/>
      <c r="BC16900" s="10"/>
      <c r="BD16900" s="10"/>
      <c r="BE16900" s="10"/>
      <c r="BF16900" s="10"/>
      <c r="BG16900" s="6"/>
    </row>
    <row r="16902" spans="34:59" x14ac:dyDescent="0.25">
      <c r="AH16902" s="10"/>
      <c r="AI16902" s="6"/>
    </row>
    <row r="16903" spans="34:59" x14ac:dyDescent="0.25">
      <c r="AH16903" s="6"/>
      <c r="AI16903" s="6"/>
      <c r="AJ16903" s="6"/>
      <c r="AK16903" s="6"/>
      <c r="AL16903" s="6"/>
      <c r="AM16903" s="6"/>
      <c r="AN16903" s="6"/>
      <c r="AO16903" s="6"/>
      <c r="AP16903" s="6"/>
      <c r="AQ16903" s="6"/>
      <c r="AR16903" s="6"/>
      <c r="AS16903" s="6"/>
      <c r="AT16903" s="6"/>
      <c r="AU16903" s="6"/>
      <c r="AV16903" s="6"/>
      <c r="AW16903" s="6"/>
      <c r="AX16903" s="6"/>
      <c r="AY16903" s="6"/>
      <c r="AZ16903" s="6"/>
      <c r="BA16903" s="6"/>
      <c r="BB16903" s="6"/>
      <c r="BC16903" s="6"/>
      <c r="BD16903" s="6"/>
      <c r="BE16903" s="6"/>
      <c r="BF16903" s="6"/>
      <c r="BG16903" s="6"/>
    </row>
    <row r="16904" spans="34:59" x14ac:dyDescent="0.25">
      <c r="AH16904" s="10"/>
      <c r="AI16904" s="6"/>
      <c r="AJ16904" s="10"/>
      <c r="AK16904" s="10"/>
      <c r="AL16904" s="10"/>
      <c r="AM16904" s="10"/>
      <c r="AN16904" s="10"/>
      <c r="AO16904" s="10"/>
      <c r="AP16904" s="10"/>
      <c r="AQ16904" s="10"/>
      <c r="AR16904" s="10"/>
      <c r="AS16904" s="10"/>
      <c r="AT16904" s="10"/>
      <c r="AU16904" s="10"/>
      <c r="AV16904" s="10"/>
      <c r="AW16904" s="10"/>
      <c r="AX16904" s="10"/>
      <c r="AY16904" s="10"/>
      <c r="AZ16904" s="10"/>
      <c r="BA16904" s="10"/>
      <c r="BB16904" s="10"/>
      <c r="BC16904" s="10"/>
      <c r="BD16904" s="10"/>
      <c r="BE16904" s="10"/>
      <c r="BF16904" s="10"/>
      <c r="BG16904" s="6"/>
    </row>
    <row r="16905" spans="34:59" x14ac:dyDescent="0.25">
      <c r="AH16905" s="6"/>
      <c r="AI16905" s="6"/>
      <c r="AJ16905" s="6"/>
      <c r="AK16905" s="6"/>
      <c r="AL16905" s="6"/>
      <c r="AM16905" s="6"/>
      <c r="AN16905" s="6"/>
      <c r="AO16905" s="6"/>
      <c r="AP16905" s="6"/>
      <c r="AQ16905" s="6"/>
      <c r="AR16905" s="6"/>
      <c r="AS16905" s="6"/>
      <c r="AT16905" s="6"/>
      <c r="AU16905" s="6"/>
      <c r="AV16905" s="6"/>
      <c r="AW16905" s="6"/>
      <c r="AX16905" s="6"/>
      <c r="AY16905" s="6"/>
      <c r="AZ16905" s="6"/>
      <c r="BA16905" s="6"/>
      <c r="BB16905" s="6"/>
      <c r="BC16905" s="6"/>
      <c r="BD16905" s="6"/>
      <c r="BE16905" s="6"/>
      <c r="BF16905" s="6"/>
      <c r="BG16905" s="10"/>
    </row>
    <row r="16906" spans="34:59" x14ac:dyDescent="0.25">
      <c r="AH16906" s="10"/>
      <c r="AI16906" s="6"/>
    </row>
    <row r="16907" spans="34:59" x14ac:dyDescent="0.25">
      <c r="AH16907" s="6"/>
      <c r="AI16907" s="6"/>
      <c r="AJ16907" s="6"/>
      <c r="AK16907" s="6"/>
      <c r="AL16907" s="6"/>
      <c r="AM16907" s="6"/>
      <c r="AN16907" s="6"/>
      <c r="AO16907" s="6"/>
      <c r="AP16907" s="6"/>
      <c r="AQ16907" s="6"/>
      <c r="AR16907" s="6"/>
      <c r="AS16907" s="6"/>
      <c r="AT16907" s="6"/>
      <c r="AU16907" s="6"/>
      <c r="AV16907" s="6"/>
      <c r="AW16907" s="6"/>
      <c r="AX16907" s="6"/>
      <c r="AY16907" s="6"/>
      <c r="AZ16907" s="6"/>
      <c r="BA16907" s="6"/>
      <c r="BB16907" s="6"/>
      <c r="BC16907" s="6"/>
      <c r="BD16907" s="6"/>
      <c r="BE16907" s="6"/>
      <c r="BF16907" s="6"/>
      <c r="BG16907" s="6"/>
    </row>
    <row r="16908" spans="34:59" x14ac:dyDescent="0.25">
      <c r="AH16908" s="10"/>
      <c r="AI16908" s="6"/>
      <c r="AJ16908" s="10"/>
      <c r="AK16908" s="10"/>
      <c r="AL16908" s="10"/>
      <c r="AM16908" s="10"/>
      <c r="AN16908" s="10"/>
      <c r="AO16908" s="10"/>
      <c r="AP16908" s="10"/>
      <c r="AQ16908" s="10"/>
      <c r="AR16908" s="10"/>
      <c r="AS16908" s="10"/>
      <c r="AT16908" s="10"/>
      <c r="AU16908" s="10"/>
      <c r="AV16908" s="10"/>
      <c r="AW16908" s="10"/>
      <c r="AX16908" s="10"/>
      <c r="AY16908" s="10"/>
      <c r="AZ16908" s="10"/>
      <c r="BA16908" s="10"/>
      <c r="BB16908" s="10"/>
      <c r="BC16908" s="10"/>
      <c r="BD16908" s="10"/>
      <c r="BE16908" s="10"/>
      <c r="BF16908" s="10"/>
      <c r="BG16908" s="6"/>
    </row>
    <row r="16909" spans="34:59" x14ac:dyDescent="0.25">
      <c r="AH16909" s="6"/>
      <c r="AI16909" s="6"/>
      <c r="AJ16909" s="6"/>
      <c r="AK16909" s="6"/>
      <c r="AL16909" s="6"/>
      <c r="AM16909" s="6"/>
      <c r="AN16909" s="6"/>
      <c r="AO16909" s="6"/>
      <c r="AP16909" s="6"/>
      <c r="AQ16909" s="6"/>
      <c r="AR16909" s="6"/>
      <c r="AS16909" s="6"/>
      <c r="AT16909" s="6"/>
      <c r="AU16909" s="6"/>
      <c r="AV16909" s="6"/>
      <c r="AW16909" s="6"/>
      <c r="AX16909" s="6"/>
      <c r="AY16909" s="6"/>
      <c r="AZ16909" s="6"/>
      <c r="BA16909" s="6"/>
      <c r="BB16909" s="6"/>
      <c r="BC16909" s="6"/>
      <c r="BD16909" s="6"/>
      <c r="BE16909" s="6"/>
      <c r="BF16909" s="6"/>
      <c r="BG16909" s="10"/>
    </row>
    <row r="16910" spans="34:59" x14ac:dyDescent="0.25">
      <c r="AH16910" s="10"/>
      <c r="AI16910" s="6"/>
    </row>
    <row r="16911" spans="34:59" x14ac:dyDescent="0.25">
      <c r="AH16911" s="6"/>
      <c r="AI16911" s="6"/>
      <c r="AJ16911" s="6"/>
      <c r="AK16911" s="6"/>
      <c r="AL16911" s="6"/>
      <c r="AM16911" s="6"/>
      <c r="AN16911" s="6"/>
      <c r="AO16911" s="6"/>
      <c r="AP16911" s="6"/>
      <c r="AQ16911" s="6"/>
      <c r="AR16911" s="6"/>
      <c r="AS16911" s="6"/>
      <c r="AT16911" s="6"/>
      <c r="AU16911" s="6"/>
      <c r="AV16911" s="6"/>
      <c r="AW16911" s="6"/>
      <c r="AX16911" s="6"/>
      <c r="AY16911" s="6"/>
      <c r="AZ16911" s="6"/>
      <c r="BA16911" s="6"/>
      <c r="BB16911" s="6"/>
      <c r="BC16911" s="6"/>
      <c r="BD16911" s="6"/>
      <c r="BE16911" s="6"/>
      <c r="BF16911" s="6"/>
      <c r="BG16911" s="6"/>
    </row>
    <row r="16912" spans="34:59" x14ac:dyDescent="0.25">
      <c r="AH16912" s="10"/>
      <c r="AI16912" s="6"/>
      <c r="AJ16912" s="10"/>
      <c r="AK16912" s="10"/>
      <c r="AL16912" s="10"/>
      <c r="AM16912" s="10"/>
      <c r="AN16912" s="10"/>
      <c r="AO16912" s="10"/>
      <c r="AP16912" s="10"/>
      <c r="AQ16912" s="10"/>
      <c r="AR16912" s="10"/>
      <c r="AS16912" s="10"/>
      <c r="AT16912" s="10"/>
      <c r="AU16912" s="10"/>
      <c r="AV16912" s="10"/>
      <c r="AW16912" s="10"/>
      <c r="AX16912" s="10"/>
      <c r="AY16912" s="10"/>
      <c r="AZ16912" s="10"/>
      <c r="BA16912" s="10"/>
      <c r="BB16912" s="10"/>
      <c r="BC16912" s="10"/>
      <c r="BD16912" s="10"/>
      <c r="BE16912" s="10"/>
      <c r="BF16912" s="10"/>
      <c r="BG16912" s="6"/>
    </row>
    <row r="16913" spans="34:59" x14ac:dyDescent="0.25">
      <c r="AH16913" s="6"/>
      <c r="AI16913" s="6"/>
      <c r="AJ16913" s="6"/>
      <c r="AK16913" s="6"/>
      <c r="AL16913" s="6"/>
      <c r="AM16913" s="6"/>
      <c r="AN16913" s="6"/>
      <c r="AO16913" s="6"/>
      <c r="AP16913" s="6"/>
      <c r="AQ16913" s="6"/>
      <c r="AR16913" s="6"/>
      <c r="AS16913" s="6"/>
      <c r="AT16913" s="6"/>
      <c r="AU16913" s="6"/>
      <c r="AV16913" s="6"/>
      <c r="AW16913" s="6"/>
      <c r="AX16913" s="6"/>
      <c r="AY16913" s="6"/>
      <c r="AZ16913" s="6"/>
      <c r="BA16913" s="6"/>
      <c r="BB16913" s="6"/>
      <c r="BC16913" s="6"/>
      <c r="BD16913" s="6"/>
      <c r="BE16913" s="6"/>
      <c r="BF16913" s="6"/>
      <c r="BG16913" s="10"/>
    </row>
    <row r="16914" spans="34:59" x14ac:dyDescent="0.25">
      <c r="AH16914" s="10"/>
      <c r="AI16914" s="6"/>
    </row>
    <row r="16915" spans="34:59" x14ac:dyDescent="0.25">
      <c r="AH16915" s="6"/>
      <c r="AI16915" s="6"/>
      <c r="AJ16915" s="6"/>
      <c r="AK16915" s="6"/>
      <c r="AL16915" s="6"/>
      <c r="AM16915" s="6"/>
      <c r="AN16915" s="6"/>
      <c r="AO16915" s="6"/>
      <c r="AP16915" s="6"/>
      <c r="AQ16915" s="6"/>
      <c r="AR16915" s="6"/>
      <c r="AS16915" s="6"/>
      <c r="AT16915" s="6"/>
      <c r="AU16915" s="6"/>
      <c r="AV16915" s="6"/>
      <c r="AW16915" s="6"/>
      <c r="AX16915" s="6"/>
      <c r="AY16915" s="6"/>
      <c r="AZ16915" s="6"/>
      <c r="BA16915" s="6"/>
      <c r="BB16915" s="6"/>
      <c r="BC16915" s="6"/>
      <c r="BD16915" s="6"/>
      <c r="BE16915" s="6"/>
      <c r="BF16915" s="6"/>
      <c r="BG16915" s="6"/>
    </row>
    <row r="16916" spans="34:59" x14ac:dyDescent="0.25">
      <c r="AH16916" s="10"/>
      <c r="AI16916" s="6"/>
      <c r="AJ16916" s="10"/>
      <c r="AK16916" s="10"/>
      <c r="AL16916" s="10"/>
      <c r="AM16916" s="10"/>
      <c r="AN16916" s="10"/>
      <c r="AO16916" s="10"/>
      <c r="AP16916" s="10"/>
      <c r="AQ16916" s="10"/>
      <c r="AR16916" s="10"/>
      <c r="AS16916" s="10"/>
      <c r="AT16916" s="10"/>
      <c r="AU16916" s="10"/>
      <c r="AV16916" s="10"/>
      <c r="AW16916" s="10"/>
      <c r="AX16916" s="10"/>
      <c r="AY16916" s="10"/>
      <c r="AZ16916" s="10"/>
      <c r="BA16916" s="10"/>
      <c r="BB16916" s="10"/>
      <c r="BC16916" s="10"/>
      <c r="BD16916" s="10"/>
      <c r="BE16916" s="10"/>
      <c r="BF16916" s="10"/>
      <c r="BG16916" s="6"/>
    </row>
    <row r="16918" spans="34:59" x14ac:dyDescent="0.25">
      <c r="AH16918" s="10"/>
      <c r="AI16918" s="6"/>
    </row>
    <row r="16919" spans="34:59" x14ac:dyDescent="0.25">
      <c r="AH16919" s="6"/>
      <c r="AI16919" s="6"/>
      <c r="AJ16919" s="6"/>
      <c r="AK16919" s="6"/>
      <c r="AL16919" s="6"/>
      <c r="AM16919" s="6"/>
      <c r="AN16919" s="6"/>
      <c r="AO16919" s="6"/>
      <c r="AP16919" s="6"/>
      <c r="AQ16919" s="6"/>
      <c r="AR16919" s="6"/>
      <c r="AS16919" s="6"/>
      <c r="AT16919" s="6"/>
      <c r="AU16919" s="6"/>
      <c r="AV16919" s="6"/>
      <c r="AW16919" s="6"/>
      <c r="AX16919" s="6"/>
      <c r="AY16919" s="6"/>
      <c r="AZ16919" s="6"/>
      <c r="BA16919" s="6"/>
      <c r="BB16919" s="6"/>
      <c r="BC16919" s="6"/>
      <c r="BD16919" s="6"/>
      <c r="BE16919" s="6"/>
      <c r="BF16919" s="6"/>
      <c r="BG16919" s="6"/>
    </row>
    <row r="16920" spans="34:59" x14ac:dyDescent="0.25">
      <c r="AH16920" s="10"/>
      <c r="AI16920" s="6"/>
      <c r="AJ16920" s="10"/>
      <c r="AK16920" s="10"/>
      <c r="AL16920" s="10"/>
      <c r="AM16920" s="10"/>
      <c r="AN16920" s="10"/>
      <c r="AO16920" s="10"/>
      <c r="AP16920" s="10"/>
      <c r="AQ16920" s="10"/>
      <c r="AR16920" s="10"/>
      <c r="AS16920" s="10"/>
      <c r="AT16920" s="10"/>
      <c r="AU16920" s="10"/>
      <c r="AV16920" s="10"/>
      <c r="AW16920" s="10"/>
      <c r="AX16920" s="10"/>
      <c r="AY16920" s="10"/>
      <c r="AZ16920" s="10"/>
      <c r="BA16920" s="10"/>
      <c r="BB16920" s="10"/>
      <c r="BC16920" s="10"/>
      <c r="BD16920" s="10"/>
      <c r="BE16920" s="10"/>
      <c r="BF16920" s="10"/>
      <c r="BG16920" s="6"/>
    </row>
    <row r="16921" spans="34:59" x14ac:dyDescent="0.25">
      <c r="AH16921" s="6"/>
      <c r="AI16921" s="6"/>
      <c r="AJ16921" s="6"/>
      <c r="AK16921" s="6"/>
      <c r="AL16921" s="6"/>
      <c r="AM16921" s="6"/>
      <c r="AN16921" s="6"/>
      <c r="AO16921" s="6"/>
      <c r="AP16921" s="6"/>
      <c r="AQ16921" s="6"/>
      <c r="AR16921" s="6"/>
      <c r="AS16921" s="6"/>
      <c r="AT16921" s="6"/>
      <c r="AU16921" s="6"/>
      <c r="AV16921" s="6"/>
      <c r="AW16921" s="6"/>
      <c r="AX16921" s="6"/>
      <c r="AY16921" s="6"/>
      <c r="AZ16921" s="6"/>
      <c r="BA16921" s="6"/>
      <c r="BB16921" s="6"/>
      <c r="BC16921" s="6"/>
      <c r="BD16921" s="6"/>
      <c r="BE16921" s="6"/>
      <c r="BF16921" s="6"/>
      <c r="BG16921" s="10"/>
    </row>
    <row r="16922" spans="34:59" x14ac:dyDescent="0.25">
      <c r="AH16922" s="10"/>
      <c r="AI16922" s="6"/>
    </row>
    <row r="16923" spans="34:59" x14ac:dyDescent="0.25">
      <c r="AH16923" s="6"/>
      <c r="AI16923" s="6"/>
      <c r="AJ16923" s="6"/>
      <c r="AK16923" s="6"/>
      <c r="AL16923" s="6"/>
      <c r="AM16923" s="6"/>
      <c r="AN16923" s="6"/>
      <c r="AO16923" s="6"/>
      <c r="AP16923" s="6"/>
      <c r="AQ16923" s="6"/>
      <c r="AR16923" s="6"/>
      <c r="AS16923" s="6"/>
      <c r="AT16923" s="6"/>
      <c r="AU16923" s="6"/>
      <c r="AV16923" s="6"/>
      <c r="AW16923" s="6"/>
      <c r="AX16923" s="6"/>
      <c r="AY16923" s="6"/>
      <c r="AZ16923" s="6"/>
      <c r="BA16923" s="6"/>
      <c r="BB16923" s="6"/>
      <c r="BC16923" s="6"/>
      <c r="BD16923" s="6"/>
      <c r="BE16923" s="6"/>
      <c r="BF16923" s="6"/>
      <c r="BG16923" s="6"/>
    </row>
    <row r="16924" spans="34:59" x14ac:dyDescent="0.25">
      <c r="AH16924" s="10"/>
      <c r="AI16924" s="6"/>
      <c r="AJ16924" s="10"/>
      <c r="AK16924" s="10"/>
      <c r="AL16924" s="10"/>
      <c r="AM16924" s="10"/>
      <c r="AN16924" s="10"/>
      <c r="AO16924" s="10"/>
      <c r="AP16924" s="10"/>
      <c r="AQ16924" s="10"/>
      <c r="AR16924" s="10"/>
      <c r="AS16924" s="10"/>
      <c r="AT16924" s="10"/>
      <c r="AU16924" s="10"/>
      <c r="AV16924" s="10"/>
      <c r="AW16924" s="10"/>
      <c r="AX16924" s="10"/>
      <c r="AY16924" s="10"/>
      <c r="AZ16924" s="10"/>
      <c r="BA16924" s="10"/>
      <c r="BB16924" s="10"/>
      <c r="BC16924" s="10"/>
      <c r="BD16924" s="10"/>
      <c r="BE16924" s="10"/>
      <c r="BF16924" s="10"/>
      <c r="BG16924" s="6"/>
    </row>
    <row r="16925" spans="34:59" x14ac:dyDescent="0.25">
      <c r="AH16925" s="6"/>
      <c r="AI16925" s="6"/>
      <c r="AJ16925" s="6"/>
      <c r="AK16925" s="6"/>
      <c r="AL16925" s="6"/>
      <c r="AM16925" s="6"/>
      <c r="AN16925" s="6"/>
      <c r="AO16925" s="6"/>
      <c r="AP16925" s="6"/>
      <c r="AQ16925" s="6"/>
      <c r="AR16925" s="6"/>
      <c r="AS16925" s="6"/>
      <c r="AT16925" s="6"/>
      <c r="AU16925" s="6"/>
      <c r="AV16925" s="6"/>
      <c r="AW16925" s="6"/>
      <c r="AX16925" s="6"/>
      <c r="AY16925" s="6"/>
      <c r="AZ16925" s="6"/>
      <c r="BA16925" s="6"/>
      <c r="BB16925" s="6"/>
      <c r="BC16925" s="6"/>
      <c r="BD16925" s="6"/>
      <c r="BE16925" s="6"/>
      <c r="BF16925" s="6"/>
      <c r="BG16925" s="10"/>
    </row>
    <row r="16926" spans="34:59" x14ac:dyDescent="0.25">
      <c r="AH16926" s="10"/>
      <c r="AI16926" s="6"/>
    </row>
    <row r="16927" spans="34:59" x14ac:dyDescent="0.25">
      <c r="AH16927" s="6"/>
      <c r="AI16927" s="6"/>
      <c r="AJ16927" s="6"/>
      <c r="AK16927" s="6"/>
      <c r="AL16927" s="6"/>
      <c r="AM16927" s="6"/>
      <c r="AN16927" s="6"/>
      <c r="AO16927" s="6"/>
      <c r="AP16927" s="6"/>
      <c r="AQ16927" s="6"/>
      <c r="AR16927" s="6"/>
      <c r="AS16927" s="6"/>
      <c r="AT16927" s="6"/>
      <c r="AU16927" s="6"/>
      <c r="AV16927" s="6"/>
      <c r="AW16927" s="6"/>
      <c r="AX16927" s="6"/>
      <c r="AY16927" s="6"/>
      <c r="AZ16927" s="6"/>
      <c r="BA16927" s="6"/>
      <c r="BB16927" s="6"/>
      <c r="BC16927" s="6"/>
      <c r="BD16927" s="6"/>
      <c r="BE16927" s="6"/>
      <c r="BF16927" s="6"/>
      <c r="BG16927" s="6"/>
    </row>
    <row r="16928" spans="34:59" x14ac:dyDescent="0.25">
      <c r="AH16928" s="10"/>
      <c r="AI16928" s="6"/>
      <c r="AJ16928" s="10"/>
      <c r="AK16928" s="10"/>
      <c r="AL16928" s="10"/>
      <c r="AM16928" s="10"/>
      <c r="AN16928" s="10"/>
      <c r="AO16928" s="10"/>
      <c r="AP16928" s="10"/>
      <c r="AQ16928" s="10"/>
      <c r="AR16928" s="10"/>
      <c r="AS16928" s="10"/>
      <c r="AT16928" s="10"/>
      <c r="AU16928" s="10"/>
      <c r="AV16928" s="10"/>
      <c r="AW16928" s="10"/>
      <c r="AX16928" s="10"/>
      <c r="AY16928" s="10"/>
      <c r="AZ16928" s="10"/>
      <c r="BA16928" s="10"/>
      <c r="BB16928" s="10"/>
      <c r="BC16928" s="10"/>
      <c r="BD16928" s="10"/>
      <c r="BE16928" s="10"/>
      <c r="BF16928" s="10"/>
      <c r="BG16928" s="6"/>
    </row>
    <row r="16929" spans="34:59" x14ac:dyDescent="0.25">
      <c r="AH16929" s="6"/>
      <c r="AI16929" s="6"/>
      <c r="AJ16929" s="6"/>
      <c r="AK16929" s="6"/>
      <c r="AL16929" s="6"/>
      <c r="AM16929" s="6"/>
      <c r="AN16929" s="6"/>
      <c r="AO16929" s="6"/>
      <c r="AP16929" s="6"/>
      <c r="AQ16929" s="6"/>
      <c r="AR16929" s="6"/>
      <c r="AS16929" s="6"/>
      <c r="AT16929" s="6"/>
      <c r="AU16929" s="6"/>
      <c r="AV16929" s="6"/>
      <c r="AW16929" s="6"/>
      <c r="AX16929" s="6"/>
      <c r="AY16929" s="6"/>
      <c r="AZ16929" s="6"/>
      <c r="BA16929" s="6"/>
      <c r="BB16929" s="6"/>
      <c r="BC16929" s="6"/>
      <c r="BD16929" s="6"/>
      <c r="BE16929" s="6"/>
      <c r="BF16929" s="6"/>
      <c r="BG16929" s="10"/>
    </row>
    <row r="16930" spans="34:59" x14ac:dyDescent="0.25">
      <c r="AH16930" s="10"/>
      <c r="AI16930" s="6"/>
    </row>
    <row r="16931" spans="34:59" x14ac:dyDescent="0.25">
      <c r="AH16931" s="6"/>
      <c r="AI16931" s="6"/>
      <c r="AJ16931" s="6"/>
      <c r="AK16931" s="6"/>
      <c r="AL16931" s="6"/>
      <c r="AM16931" s="6"/>
      <c r="AN16931" s="6"/>
      <c r="AO16931" s="6"/>
      <c r="AP16931" s="6"/>
      <c r="AQ16931" s="6"/>
      <c r="AR16931" s="6"/>
      <c r="AS16931" s="6"/>
      <c r="AT16931" s="6"/>
      <c r="AU16931" s="6"/>
      <c r="AV16931" s="6"/>
      <c r="AW16931" s="6"/>
      <c r="AX16931" s="6"/>
      <c r="AY16931" s="6"/>
      <c r="AZ16931" s="6"/>
      <c r="BA16931" s="6"/>
      <c r="BB16931" s="6"/>
      <c r="BC16931" s="6"/>
      <c r="BD16931" s="6"/>
      <c r="BE16931" s="6"/>
      <c r="BF16931" s="6"/>
      <c r="BG16931" s="6"/>
    </row>
    <row r="16932" spans="34:59" x14ac:dyDescent="0.25">
      <c r="AH16932" s="10"/>
      <c r="AI16932" s="6"/>
      <c r="AJ16932" s="10"/>
      <c r="AK16932" s="10"/>
      <c r="AL16932" s="10"/>
      <c r="AM16932" s="10"/>
      <c r="AN16932" s="10"/>
      <c r="AO16932" s="10"/>
      <c r="AP16932" s="10"/>
      <c r="AQ16932" s="10"/>
      <c r="AR16932" s="10"/>
      <c r="AS16932" s="10"/>
      <c r="AT16932" s="10"/>
      <c r="AU16932" s="10"/>
      <c r="AV16932" s="10"/>
      <c r="AW16932" s="10"/>
      <c r="AX16932" s="10"/>
      <c r="AY16932" s="10"/>
      <c r="AZ16932" s="10"/>
      <c r="BA16932" s="10"/>
      <c r="BB16932" s="10"/>
      <c r="BC16932" s="10"/>
      <c r="BD16932" s="10"/>
      <c r="BE16932" s="10"/>
      <c r="BF16932" s="10"/>
      <c r="BG16932" s="6"/>
    </row>
    <row r="16934" spans="34:59" x14ac:dyDescent="0.25">
      <c r="AH16934" s="10"/>
      <c r="AI16934" s="6"/>
    </row>
    <row r="16935" spans="34:59" x14ac:dyDescent="0.25">
      <c r="AH16935" s="6"/>
      <c r="AI16935" s="6"/>
      <c r="AJ16935" s="6"/>
      <c r="AK16935" s="6"/>
      <c r="AL16935" s="6"/>
      <c r="AM16935" s="6"/>
      <c r="AN16935" s="6"/>
      <c r="AO16935" s="6"/>
      <c r="AP16935" s="6"/>
      <c r="AQ16935" s="6"/>
      <c r="AR16935" s="6"/>
      <c r="AS16935" s="6"/>
      <c r="AT16935" s="6"/>
      <c r="AU16935" s="6"/>
      <c r="AV16935" s="6"/>
      <c r="AW16935" s="6"/>
      <c r="AX16935" s="6"/>
      <c r="AY16935" s="6"/>
      <c r="AZ16935" s="6"/>
      <c r="BA16935" s="6"/>
      <c r="BB16935" s="6"/>
      <c r="BC16935" s="6"/>
      <c r="BD16935" s="6"/>
      <c r="BE16935" s="6"/>
      <c r="BF16935" s="6"/>
      <c r="BG16935" s="6"/>
    </row>
    <row r="16936" spans="34:59" x14ac:dyDescent="0.25">
      <c r="AH16936" s="10"/>
      <c r="AI16936" s="6"/>
      <c r="AJ16936" s="10"/>
      <c r="AK16936" s="10"/>
      <c r="AL16936" s="10"/>
      <c r="AM16936" s="10"/>
      <c r="AN16936" s="10"/>
      <c r="AO16936" s="10"/>
      <c r="AP16936" s="10"/>
      <c r="AQ16936" s="10"/>
      <c r="AR16936" s="10"/>
      <c r="AS16936" s="10"/>
      <c r="AT16936" s="10"/>
      <c r="AU16936" s="10"/>
      <c r="AV16936" s="10"/>
      <c r="AW16936" s="10"/>
      <c r="AX16936" s="10"/>
      <c r="AY16936" s="10"/>
      <c r="AZ16936" s="10"/>
      <c r="BA16936" s="10"/>
      <c r="BB16936" s="10"/>
      <c r="BC16936" s="10"/>
      <c r="BD16936" s="10"/>
      <c r="BE16936" s="10"/>
      <c r="BF16936" s="10"/>
      <c r="BG16936" s="6"/>
    </row>
    <row r="16937" spans="34:59" x14ac:dyDescent="0.25">
      <c r="AH16937" s="6"/>
      <c r="AI16937" s="6"/>
      <c r="AJ16937" s="6"/>
      <c r="AK16937" s="6"/>
      <c r="AL16937" s="6"/>
      <c r="AM16937" s="6"/>
      <c r="AN16937" s="6"/>
      <c r="AO16937" s="6"/>
      <c r="AP16937" s="6"/>
      <c r="AQ16937" s="6"/>
      <c r="AR16937" s="6"/>
      <c r="AS16937" s="6"/>
      <c r="AT16937" s="6"/>
      <c r="AU16937" s="6"/>
      <c r="AV16937" s="6"/>
      <c r="AW16937" s="6"/>
      <c r="AX16937" s="6"/>
      <c r="AY16937" s="6"/>
      <c r="AZ16937" s="6"/>
      <c r="BA16937" s="6"/>
      <c r="BB16937" s="6"/>
      <c r="BC16937" s="6"/>
      <c r="BD16937" s="6"/>
      <c r="BE16937" s="6"/>
      <c r="BF16937" s="6"/>
      <c r="BG16937" s="10"/>
    </row>
    <row r="16938" spans="34:59" x14ac:dyDescent="0.25">
      <c r="AH16938" s="10"/>
      <c r="AI16938" s="6"/>
    </row>
    <row r="16939" spans="34:59" x14ac:dyDescent="0.25">
      <c r="AH16939" s="6"/>
      <c r="AI16939" s="6"/>
      <c r="AJ16939" s="6"/>
      <c r="AK16939" s="6"/>
      <c r="AL16939" s="6"/>
      <c r="AM16939" s="6"/>
      <c r="AN16939" s="6"/>
      <c r="AO16939" s="6"/>
      <c r="AP16939" s="6"/>
      <c r="AQ16939" s="6"/>
      <c r="AR16939" s="6"/>
      <c r="AS16939" s="6"/>
      <c r="AT16939" s="6"/>
      <c r="AU16939" s="6"/>
      <c r="AV16939" s="6"/>
      <c r="AW16939" s="6"/>
      <c r="AX16939" s="6"/>
      <c r="AY16939" s="6"/>
      <c r="AZ16939" s="6"/>
      <c r="BA16939" s="6"/>
      <c r="BB16939" s="6"/>
      <c r="BC16939" s="6"/>
      <c r="BD16939" s="6"/>
      <c r="BE16939" s="6"/>
      <c r="BF16939" s="6"/>
      <c r="BG16939" s="6"/>
    </row>
    <row r="16940" spans="34:59" x14ac:dyDescent="0.25">
      <c r="AH16940" s="10"/>
      <c r="AI16940" s="6"/>
      <c r="AJ16940" s="10"/>
      <c r="AK16940" s="10"/>
      <c r="AL16940" s="10"/>
      <c r="AM16940" s="10"/>
      <c r="AN16940" s="10"/>
      <c r="AO16940" s="10"/>
      <c r="AP16940" s="10"/>
      <c r="AQ16940" s="10"/>
      <c r="AR16940" s="10"/>
      <c r="AS16940" s="10"/>
      <c r="AT16940" s="10"/>
      <c r="AU16940" s="10"/>
      <c r="AV16940" s="10"/>
      <c r="AW16940" s="10"/>
      <c r="AX16940" s="10"/>
      <c r="AY16940" s="10"/>
      <c r="AZ16940" s="10"/>
      <c r="BA16940" s="10"/>
      <c r="BB16940" s="10"/>
      <c r="BC16940" s="10"/>
      <c r="BD16940" s="10"/>
      <c r="BE16940" s="10"/>
      <c r="BF16940" s="10"/>
      <c r="BG16940" s="6"/>
    </row>
    <row r="16941" spans="34:59" x14ac:dyDescent="0.25">
      <c r="AH16941" s="6"/>
      <c r="AI16941" s="6"/>
      <c r="AJ16941" s="6"/>
      <c r="AK16941" s="6"/>
      <c r="AL16941" s="6"/>
      <c r="AM16941" s="6"/>
      <c r="AN16941" s="6"/>
      <c r="AO16941" s="6"/>
      <c r="AP16941" s="6"/>
      <c r="AQ16941" s="6"/>
      <c r="AR16941" s="6"/>
      <c r="AS16941" s="6"/>
      <c r="AT16941" s="6"/>
      <c r="AU16941" s="6"/>
      <c r="AV16941" s="6"/>
      <c r="AW16941" s="6"/>
      <c r="AX16941" s="6"/>
      <c r="AY16941" s="6"/>
      <c r="AZ16941" s="6"/>
      <c r="BA16941" s="6"/>
      <c r="BB16941" s="6"/>
      <c r="BC16941" s="6"/>
      <c r="BD16941" s="6"/>
      <c r="BE16941" s="6"/>
      <c r="BF16941" s="6"/>
      <c r="BG16941" s="10"/>
    </row>
    <row r="16942" spans="34:59" x14ac:dyDescent="0.25">
      <c r="AH16942" s="10"/>
      <c r="AI16942" s="6"/>
    </row>
    <row r="16943" spans="34:59" x14ac:dyDescent="0.25">
      <c r="AH16943" s="6"/>
      <c r="AI16943" s="6"/>
      <c r="AJ16943" s="6"/>
      <c r="AK16943" s="6"/>
      <c r="AL16943" s="6"/>
      <c r="AM16943" s="6"/>
      <c r="AN16943" s="6"/>
      <c r="AO16943" s="6"/>
      <c r="AP16943" s="6"/>
      <c r="AQ16943" s="6"/>
      <c r="AR16943" s="6"/>
      <c r="AS16943" s="6"/>
      <c r="AT16943" s="6"/>
      <c r="AU16943" s="6"/>
      <c r="AV16943" s="6"/>
      <c r="AW16943" s="6"/>
      <c r="AX16943" s="6"/>
      <c r="AY16943" s="6"/>
      <c r="AZ16943" s="6"/>
      <c r="BA16943" s="6"/>
      <c r="BB16943" s="6"/>
      <c r="BC16943" s="6"/>
      <c r="BD16943" s="6"/>
      <c r="BE16943" s="6"/>
      <c r="BF16943" s="6"/>
      <c r="BG16943" s="6"/>
    </row>
    <row r="16944" spans="34:59" x14ac:dyDescent="0.25">
      <c r="AH16944" s="10"/>
      <c r="AI16944" s="6"/>
      <c r="AJ16944" s="10"/>
      <c r="AK16944" s="10"/>
      <c r="AL16944" s="10"/>
      <c r="AM16944" s="10"/>
      <c r="AN16944" s="10"/>
      <c r="AO16944" s="10"/>
      <c r="AP16944" s="10"/>
      <c r="AQ16944" s="10"/>
      <c r="AR16944" s="10"/>
      <c r="AS16944" s="10"/>
      <c r="AT16944" s="10"/>
      <c r="AU16944" s="10"/>
      <c r="AV16944" s="10"/>
      <c r="AW16944" s="10"/>
      <c r="AX16944" s="10"/>
      <c r="AY16944" s="10"/>
      <c r="AZ16944" s="10"/>
      <c r="BA16944" s="10"/>
      <c r="BB16944" s="10"/>
      <c r="BC16944" s="10"/>
      <c r="BD16944" s="10"/>
      <c r="BE16944" s="10"/>
      <c r="BF16944" s="10"/>
      <c r="BG16944" s="6"/>
    </row>
    <row r="16945" spans="34:59" x14ac:dyDescent="0.25">
      <c r="AH16945" s="6"/>
      <c r="AI16945" s="6"/>
      <c r="AJ16945" s="6"/>
      <c r="AK16945" s="6"/>
      <c r="AL16945" s="6"/>
      <c r="AM16945" s="6"/>
      <c r="AN16945" s="6"/>
      <c r="AO16945" s="6"/>
      <c r="AP16945" s="6"/>
      <c r="AQ16945" s="6"/>
      <c r="AR16945" s="6"/>
      <c r="AS16945" s="6"/>
      <c r="AT16945" s="6"/>
      <c r="AU16945" s="6"/>
      <c r="AV16945" s="6"/>
      <c r="AW16945" s="6"/>
      <c r="AX16945" s="6"/>
      <c r="AY16945" s="6"/>
      <c r="AZ16945" s="6"/>
      <c r="BA16945" s="6"/>
      <c r="BB16945" s="6"/>
      <c r="BC16945" s="6"/>
      <c r="BD16945" s="6"/>
      <c r="BE16945" s="6"/>
      <c r="BF16945" s="6"/>
      <c r="BG16945" s="10"/>
    </row>
    <row r="16946" spans="34:59" x14ac:dyDescent="0.25">
      <c r="AH16946" s="10"/>
      <c r="AI16946" s="6"/>
    </row>
    <row r="16947" spans="34:59" x14ac:dyDescent="0.25">
      <c r="AH16947" s="6"/>
      <c r="AI16947" s="6"/>
      <c r="AJ16947" s="6"/>
      <c r="AK16947" s="6"/>
      <c r="AL16947" s="6"/>
      <c r="AM16947" s="6"/>
      <c r="AN16947" s="6"/>
      <c r="AO16947" s="6"/>
      <c r="AP16947" s="6"/>
      <c r="AQ16947" s="6"/>
      <c r="AR16947" s="6"/>
      <c r="AS16947" s="6"/>
      <c r="AT16947" s="6"/>
      <c r="AU16947" s="6"/>
      <c r="AV16947" s="6"/>
      <c r="AW16947" s="6"/>
      <c r="AX16947" s="6"/>
      <c r="AY16947" s="6"/>
      <c r="AZ16947" s="6"/>
      <c r="BA16947" s="6"/>
      <c r="BB16947" s="6"/>
      <c r="BC16947" s="6"/>
      <c r="BD16947" s="6"/>
      <c r="BE16947" s="6"/>
      <c r="BF16947" s="6"/>
      <c r="BG16947" s="6"/>
    </row>
    <row r="16948" spans="34:59" x14ac:dyDescent="0.25">
      <c r="AH16948" s="10"/>
      <c r="AI16948" s="6"/>
      <c r="AJ16948" s="10"/>
      <c r="AK16948" s="10"/>
      <c r="AL16948" s="10"/>
      <c r="AM16948" s="10"/>
      <c r="AN16948" s="10"/>
      <c r="AO16948" s="10"/>
      <c r="AP16948" s="10"/>
      <c r="AQ16948" s="10"/>
      <c r="AR16948" s="10"/>
      <c r="AS16948" s="10"/>
      <c r="AT16948" s="10"/>
      <c r="AU16948" s="10"/>
      <c r="AV16948" s="10"/>
      <c r="AW16948" s="10"/>
      <c r="AX16948" s="10"/>
      <c r="AY16948" s="10"/>
      <c r="AZ16948" s="10"/>
      <c r="BA16948" s="10"/>
      <c r="BB16948" s="10"/>
      <c r="BC16948" s="10"/>
      <c r="BD16948" s="10"/>
      <c r="BE16948" s="10"/>
      <c r="BF16948" s="10"/>
      <c r="BG16948" s="6"/>
    </row>
    <row r="16950" spans="34:59" x14ac:dyDescent="0.25">
      <c r="AH16950" s="10"/>
      <c r="AI16950" s="6"/>
    </row>
    <row r="16951" spans="34:59" x14ac:dyDescent="0.25">
      <c r="AH16951" s="6"/>
      <c r="AI16951" s="6"/>
      <c r="AJ16951" s="6"/>
      <c r="AK16951" s="6"/>
      <c r="AL16951" s="6"/>
      <c r="AM16951" s="6"/>
      <c r="AN16951" s="6"/>
      <c r="AO16951" s="6"/>
      <c r="AP16951" s="6"/>
      <c r="AQ16951" s="6"/>
      <c r="AR16951" s="6"/>
      <c r="AS16951" s="6"/>
      <c r="AT16951" s="6"/>
      <c r="AU16951" s="6"/>
      <c r="AV16951" s="6"/>
      <c r="AW16951" s="6"/>
      <c r="AX16951" s="6"/>
      <c r="AY16951" s="6"/>
      <c r="AZ16951" s="6"/>
      <c r="BA16951" s="6"/>
      <c r="BB16951" s="6"/>
      <c r="BC16951" s="6"/>
      <c r="BD16951" s="6"/>
      <c r="BE16951" s="6"/>
      <c r="BF16951" s="6"/>
      <c r="BG16951" s="6"/>
    </row>
    <row r="16952" spans="34:59" x14ac:dyDescent="0.25">
      <c r="AH16952" s="10"/>
      <c r="AI16952" s="6"/>
      <c r="AJ16952" s="10"/>
      <c r="AK16952" s="10"/>
      <c r="AL16952" s="10"/>
      <c r="AM16952" s="10"/>
      <c r="AN16952" s="10"/>
      <c r="AO16952" s="10"/>
      <c r="AP16952" s="10"/>
      <c r="AQ16952" s="10"/>
      <c r="AR16952" s="10"/>
      <c r="AS16952" s="10"/>
      <c r="AT16952" s="10"/>
      <c r="AU16952" s="10"/>
      <c r="AV16952" s="10"/>
      <c r="AW16952" s="10"/>
      <c r="AX16952" s="10"/>
      <c r="AY16952" s="10"/>
      <c r="AZ16952" s="10"/>
      <c r="BA16952" s="10"/>
      <c r="BB16952" s="10"/>
      <c r="BC16952" s="10"/>
      <c r="BD16952" s="10"/>
      <c r="BE16952" s="10"/>
      <c r="BF16952" s="10"/>
      <c r="BG16952" s="6"/>
    </row>
    <row r="16953" spans="34:59" x14ac:dyDescent="0.25">
      <c r="AH16953" s="6"/>
      <c r="AI16953" s="6"/>
      <c r="AJ16953" s="6"/>
      <c r="AK16953" s="6"/>
      <c r="AL16953" s="6"/>
      <c r="AM16953" s="6"/>
      <c r="AN16953" s="6"/>
      <c r="AO16953" s="6"/>
      <c r="AP16953" s="6"/>
      <c r="AQ16953" s="6"/>
      <c r="AR16953" s="6"/>
      <c r="AS16953" s="6"/>
      <c r="AT16953" s="6"/>
      <c r="AU16953" s="6"/>
      <c r="AV16953" s="6"/>
      <c r="AW16953" s="6"/>
      <c r="AX16953" s="6"/>
      <c r="AY16953" s="6"/>
      <c r="AZ16953" s="6"/>
      <c r="BA16953" s="6"/>
      <c r="BB16953" s="6"/>
      <c r="BC16953" s="6"/>
      <c r="BD16953" s="6"/>
      <c r="BE16953" s="6"/>
      <c r="BF16953" s="6"/>
      <c r="BG16953" s="10"/>
    </row>
    <row r="16954" spans="34:59" x14ac:dyDescent="0.25">
      <c r="AH16954" s="10"/>
      <c r="AI16954" s="6"/>
    </row>
    <row r="16955" spans="34:59" x14ac:dyDescent="0.25">
      <c r="AH16955" s="6"/>
      <c r="AI16955" s="6"/>
      <c r="AJ16955" s="6"/>
      <c r="AK16955" s="6"/>
      <c r="AL16955" s="6"/>
      <c r="AM16955" s="6"/>
      <c r="AN16955" s="6"/>
      <c r="AO16955" s="6"/>
      <c r="AP16955" s="6"/>
      <c r="AQ16955" s="6"/>
      <c r="AR16955" s="6"/>
      <c r="AS16955" s="6"/>
      <c r="AT16955" s="6"/>
      <c r="AU16955" s="6"/>
      <c r="AV16955" s="6"/>
      <c r="AW16955" s="6"/>
      <c r="AX16955" s="6"/>
      <c r="AY16955" s="6"/>
      <c r="AZ16955" s="6"/>
      <c r="BA16955" s="6"/>
      <c r="BB16955" s="6"/>
      <c r="BC16955" s="6"/>
      <c r="BD16955" s="6"/>
      <c r="BE16955" s="6"/>
      <c r="BF16955" s="6"/>
      <c r="BG16955" s="6"/>
    </row>
    <row r="16956" spans="34:59" x14ac:dyDescent="0.25">
      <c r="AH16956" s="10"/>
      <c r="AI16956" s="6"/>
      <c r="AJ16956" s="10"/>
      <c r="AK16956" s="10"/>
      <c r="AL16956" s="10"/>
      <c r="AM16956" s="10"/>
      <c r="AN16956" s="10"/>
      <c r="AO16956" s="10"/>
      <c r="AP16956" s="10"/>
      <c r="AQ16956" s="10"/>
      <c r="AR16956" s="10"/>
      <c r="AS16956" s="10"/>
      <c r="AT16956" s="10"/>
      <c r="AU16956" s="10"/>
      <c r="AV16956" s="10"/>
      <c r="AW16956" s="10"/>
      <c r="AX16956" s="10"/>
      <c r="AY16956" s="10"/>
      <c r="AZ16956" s="10"/>
      <c r="BA16956" s="10"/>
      <c r="BB16956" s="10"/>
      <c r="BC16956" s="10"/>
      <c r="BD16956" s="10"/>
      <c r="BE16956" s="10"/>
      <c r="BF16956" s="10"/>
      <c r="BG16956" s="6"/>
    </row>
    <row r="16957" spans="34:59" x14ac:dyDescent="0.25">
      <c r="AH16957" s="6"/>
      <c r="AI16957" s="6"/>
      <c r="AJ16957" s="6"/>
      <c r="AK16957" s="6"/>
      <c r="AL16957" s="6"/>
      <c r="AM16957" s="6"/>
      <c r="AN16957" s="6"/>
      <c r="AO16957" s="6"/>
      <c r="AP16957" s="6"/>
      <c r="AQ16957" s="6"/>
      <c r="AR16957" s="6"/>
      <c r="AS16957" s="6"/>
      <c r="AT16957" s="6"/>
      <c r="AU16957" s="6"/>
      <c r="AV16957" s="6"/>
      <c r="AW16957" s="6"/>
      <c r="AX16957" s="6"/>
      <c r="AY16957" s="6"/>
      <c r="AZ16957" s="6"/>
      <c r="BA16957" s="6"/>
      <c r="BB16957" s="6"/>
      <c r="BC16957" s="6"/>
      <c r="BD16957" s="6"/>
      <c r="BE16957" s="6"/>
      <c r="BF16957" s="6"/>
      <c r="BG16957" s="10"/>
    </row>
    <row r="16958" spans="34:59" x14ac:dyDescent="0.25">
      <c r="AH16958" s="10"/>
      <c r="AI16958" s="6"/>
    </row>
    <row r="16959" spans="34:59" x14ac:dyDescent="0.25">
      <c r="AH16959" s="6"/>
      <c r="AI16959" s="6"/>
      <c r="AJ16959" s="6"/>
      <c r="AK16959" s="6"/>
      <c r="AL16959" s="6"/>
      <c r="AM16959" s="6"/>
      <c r="AN16959" s="6"/>
      <c r="AO16959" s="6"/>
      <c r="AP16959" s="6"/>
      <c r="AQ16959" s="6"/>
      <c r="AR16959" s="6"/>
      <c r="AS16959" s="6"/>
      <c r="AT16959" s="6"/>
      <c r="AU16959" s="6"/>
      <c r="AV16959" s="6"/>
      <c r="AW16959" s="6"/>
      <c r="AX16959" s="6"/>
      <c r="AY16959" s="6"/>
      <c r="AZ16959" s="6"/>
      <c r="BA16959" s="6"/>
      <c r="BB16959" s="6"/>
      <c r="BC16959" s="6"/>
      <c r="BD16959" s="6"/>
      <c r="BE16959" s="6"/>
      <c r="BF16959" s="6"/>
      <c r="BG16959" s="6"/>
    </row>
    <row r="16960" spans="34:59" x14ac:dyDescent="0.25">
      <c r="AH16960" s="10"/>
      <c r="AI16960" s="6"/>
      <c r="AJ16960" s="10"/>
      <c r="AK16960" s="10"/>
      <c r="AL16960" s="10"/>
      <c r="AM16960" s="10"/>
      <c r="AN16960" s="10"/>
      <c r="AO16960" s="10"/>
      <c r="AP16960" s="10"/>
      <c r="AQ16960" s="10"/>
      <c r="AR16960" s="10"/>
      <c r="AS16960" s="10"/>
      <c r="AT16960" s="10"/>
      <c r="AU16960" s="10"/>
      <c r="AV16960" s="10"/>
      <c r="AW16960" s="10"/>
      <c r="AX16960" s="10"/>
      <c r="AY16960" s="10"/>
      <c r="AZ16960" s="10"/>
      <c r="BA16960" s="10"/>
      <c r="BB16960" s="10"/>
      <c r="BC16960" s="10"/>
      <c r="BD16960" s="10"/>
      <c r="BE16960" s="10"/>
      <c r="BF16960" s="10"/>
      <c r="BG16960" s="6"/>
    </row>
    <row r="16961" spans="34:59" x14ac:dyDescent="0.25">
      <c r="AH16961" s="6"/>
      <c r="AI16961" s="6"/>
      <c r="AJ16961" s="6"/>
      <c r="AK16961" s="6"/>
      <c r="AL16961" s="6"/>
      <c r="AM16961" s="6"/>
      <c r="AN16961" s="6"/>
      <c r="AO16961" s="6"/>
      <c r="AP16961" s="6"/>
      <c r="AQ16961" s="6"/>
      <c r="AR16961" s="6"/>
      <c r="AS16961" s="6"/>
      <c r="AT16961" s="6"/>
      <c r="AU16961" s="6"/>
      <c r="AV16961" s="6"/>
      <c r="AW16961" s="6"/>
      <c r="AX16961" s="6"/>
      <c r="AY16961" s="6"/>
      <c r="AZ16961" s="6"/>
      <c r="BA16961" s="6"/>
      <c r="BB16961" s="6"/>
      <c r="BC16961" s="6"/>
      <c r="BD16961" s="6"/>
      <c r="BE16961" s="6"/>
      <c r="BF16961" s="6"/>
      <c r="BG16961" s="10"/>
    </row>
    <row r="16962" spans="34:59" x14ac:dyDescent="0.25">
      <c r="AH16962" s="10"/>
      <c r="AI16962" s="6"/>
    </row>
    <row r="16963" spans="34:59" x14ac:dyDescent="0.25">
      <c r="AH16963" s="6"/>
      <c r="AI16963" s="6"/>
      <c r="AJ16963" s="6"/>
      <c r="AK16963" s="6"/>
      <c r="AL16963" s="6"/>
      <c r="AM16963" s="6"/>
      <c r="AN16963" s="6"/>
      <c r="AO16963" s="6"/>
      <c r="AP16963" s="6"/>
      <c r="AQ16963" s="6"/>
      <c r="AR16963" s="6"/>
      <c r="AS16963" s="6"/>
      <c r="AT16963" s="6"/>
      <c r="AU16963" s="6"/>
      <c r="AV16963" s="6"/>
      <c r="AW16963" s="6"/>
      <c r="AX16963" s="6"/>
      <c r="AY16963" s="6"/>
      <c r="AZ16963" s="6"/>
      <c r="BA16963" s="6"/>
      <c r="BB16963" s="6"/>
      <c r="BC16963" s="6"/>
      <c r="BD16963" s="6"/>
      <c r="BE16963" s="6"/>
      <c r="BF16963" s="6"/>
      <c r="BG16963" s="6"/>
    </row>
    <row r="16964" spans="34:59" x14ac:dyDescent="0.25">
      <c r="AH16964" s="10"/>
      <c r="AI16964" s="6"/>
      <c r="AJ16964" s="10"/>
      <c r="AK16964" s="10"/>
      <c r="AL16964" s="10"/>
      <c r="AM16964" s="10"/>
      <c r="AN16964" s="10"/>
      <c r="AO16964" s="10"/>
      <c r="AP16964" s="10"/>
      <c r="AQ16964" s="10"/>
      <c r="AR16964" s="10"/>
      <c r="AS16964" s="10"/>
      <c r="AT16964" s="10"/>
      <c r="AU16964" s="10"/>
      <c r="AV16964" s="10"/>
      <c r="AW16964" s="10"/>
      <c r="AX16964" s="10"/>
      <c r="AY16964" s="10"/>
      <c r="AZ16964" s="10"/>
      <c r="BA16964" s="10"/>
      <c r="BB16964" s="10"/>
      <c r="BC16964" s="10"/>
      <c r="BD16964" s="10"/>
      <c r="BE16964" s="10"/>
      <c r="BF16964" s="10"/>
      <c r="BG16964" s="6"/>
    </row>
    <row r="16966" spans="34:59" x14ac:dyDescent="0.25">
      <c r="AH16966" s="10"/>
      <c r="AI16966" s="6"/>
    </row>
    <row r="16967" spans="34:59" x14ac:dyDescent="0.25">
      <c r="AH16967" s="6"/>
      <c r="AI16967" s="6"/>
      <c r="AJ16967" s="6"/>
      <c r="AK16967" s="6"/>
      <c r="AL16967" s="6"/>
      <c r="AM16967" s="6"/>
      <c r="AN16967" s="6"/>
      <c r="AO16967" s="6"/>
      <c r="AP16967" s="6"/>
      <c r="AQ16967" s="6"/>
      <c r="AR16967" s="6"/>
      <c r="AS16967" s="6"/>
      <c r="AT16967" s="6"/>
      <c r="AU16967" s="6"/>
      <c r="AV16967" s="6"/>
      <c r="AW16967" s="6"/>
      <c r="AX16967" s="6"/>
      <c r="AY16967" s="6"/>
      <c r="AZ16967" s="6"/>
      <c r="BA16967" s="6"/>
      <c r="BB16967" s="6"/>
      <c r="BC16967" s="6"/>
      <c r="BD16967" s="6"/>
      <c r="BE16967" s="6"/>
      <c r="BF16967" s="6"/>
      <c r="BG16967" s="6"/>
    </row>
    <row r="16968" spans="34:59" x14ac:dyDescent="0.25">
      <c r="AH16968" s="10"/>
      <c r="AI16968" s="6"/>
      <c r="AJ16968" s="10"/>
      <c r="AK16968" s="10"/>
      <c r="AL16968" s="10"/>
      <c r="AM16968" s="10"/>
      <c r="AN16968" s="10"/>
      <c r="AO16968" s="10"/>
      <c r="AP16968" s="10"/>
      <c r="AQ16968" s="10"/>
      <c r="AR16968" s="10"/>
      <c r="AS16968" s="10"/>
      <c r="AT16968" s="10"/>
      <c r="AU16968" s="10"/>
      <c r="AV16968" s="10"/>
      <c r="AW16968" s="10"/>
      <c r="AX16968" s="10"/>
      <c r="AY16968" s="10"/>
      <c r="AZ16968" s="10"/>
      <c r="BA16968" s="10"/>
      <c r="BB16968" s="10"/>
      <c r="BC16968" s="10"/>
      <c r="BD16968" s="10"/>
      <c r="BE16968" s="10"/>
      <c r="BF16968" s="10"/>
      <c r="BG16968" s="6"/>
    </row>
    <row r="16969" spans="34:59" x14ac:dyDescent="0.25">
      <c r="AH16969" s="6"/>
      <c r="AI16969" s="6"/>
      <c r="AJ16969" s="6"/>
      <c r="AK16969" s="6"/>
      <c r="AL16969" s="6"/>
      <c r="AM16969" s="6"/>
      <c r="AN16969" s="6"/>
      <c r="AO16969" s="6"/>
      <c r="AP16969" s="6"/>
      <c r="AQ16969" s="6"/>
      <c r="AR16969" s="6"/>
      <c r="AS16969" s="6"/>
      <c r="AT16969" s="6"/>
      <c r="AU16969" s="6"/>
      <c r="AV16969" s="6"/>
      <c r="AW16969" s="6"/>
      <c r="AX16969" s="6"/>
      <c r="AY16969" s="6"/>
      <c r="AZ16969" s="6"/>
      <c r="BA16969" s="6"/>
      <c r="BB16969" s="6"/>
      <c r="BC16969" s="6"/>
      <c r="BD16969" s="6"/>
      <c r="BE16969" s="6"/>
      <c r="BF16969" s="6"/>
      <c r="BG16969" s="10"/>
    </row>
    <row r="16970" spans="34:59" x14ac:dyDescent="0.25">
      <c r="AH16970" s="10"/>
      <c r="AI16970" s="6"/>
    </row>
    <row r="16971" spans="34:59" x14ac:dyDescent="0.25">
      <c r="AH16971" s="6"/>
      <c r="AI16971" s="6"/>
      <c r="AJ16971" s="6"/>
      <c r="AK16971" s="6"/>
      <c r="AL16971" s="6"/>
      <c r="AM16971" s="6"/>
      <c r="AN16971" s="6"/>
      <c r="AO16971" s="6"/>
      <c r="AP16971" s="6"/>
      <c r="AQ16971" s="6"/>
      <c r="AR16971" s="6"/>
      <c r="AS16971" s="6"/>
      <c r="AT16971" s="6"/>
      <c r="AU16971" s="6"/>
      <c r="AV16971" s="6"/>
      <c r="AW16971" s="6"/>
      <c r="AX16971" s="6"/>
      <c r="AY16971" s="6"/>
      <c r="AZ16971" s="6"/>
      <c r="BA16971" s="6"/>
      <c r="BB16971" s="6"/>
      <c r="BC16971" s="6"/>
      <c r="BD16971" s="6"/>
      <c r="BE16971" s="6"/>
      <c r="BF16971" s="6"/>
      <c r="BG16971" s="6"/>
    </row>
    <row r="16972" spans="34:59" x14ac:dyDescent="0.25">
      <c r="AH16972" s="10"/>
      <c r="AI16972" s="6"/>
      <c r="AJ16972" s="10"/>
      <c r="AK16972" s="10"/>
      <c r="AL16972" s="10"/>
      <c r="AM16972" s="10"/>
      <c r="AN16972" s="10"/>
      <c r="AO16972" s="10"/>
      <c r="AP16972" s="10"/>
      <c r="AQ16972" s="10"/>
      <c r="AR16972" s="10"/>
      <c r="AS16972" s="10"/>
      <c r="AT16972" s="10"/>
      <c r="AU16972" s="10"/>
      <c r="AV16972" s="10"/>
      <c r="AW16972" s="10"/>
      <c r="AX16972" s="10"/>
      <c r="AY16972" s="10"/>
      <c r="AZ16972" s="10"/>
      <c r="BA16972" s="10"/>
      <c r="BB16972" s="10"/>
      <c r="BC16972" s="10"/>
      <c r="BD16972" s="10"/>
      <c r="BE16972" s="10"/>
      <c r="BF16972" s="10"/>
      <c r="BG16972" s="6"/>
    </row>
    <row r="16973" spans="34:59" x14ac:dyDescent="0.25">
      <c r="AH16973" s="6"/>
      <c r="AI16973" s="6"/>
      <c r="AJ16973" s="6"/>
      <c r="AK16973" s="6"/>
      <c r="AL16973" s="6"/>
      <c r="AM16973" s="6"/>
      <c r="AN16973" s="6"/>
      <c r="AO16973" s="6"/>
      <c r="AP16973" s="6"/>
      <c r="AQ16973" s="6"/>
      <c r="AR16973" s="6"/>
      <c r="AS16973" s="6"/>
      <c r="AT16973" s="6"/>
      <c r="AU16973" s="6"/>
      <c r="AV16973" s="6"/>
      <c r="AW16973" s="6"/>
      <c r="AX16973" s="6"/>
      <c r="AY16973" s="6"/>
      <c r="AZ16973" s="6"/>
      <c r="BA16973" s="6"/>
      <c r="BB16973" s="6"/>
      <c r="BC16973" s="6"/>
      <c r="BD16973" s="6"/>
      <c r="BE16973" s="6"/>
      <c r="BF16973" s="6"/>
      <c r="BG16973" s="10"/>
    </row>
    <row r="16974" spans="34:59" x14ac:dyDescent="0.25">
      <c r="AH16974" s="10"/>
      <c r="AI16974" s="6"/>
    </row>
    <row r="16975" spans="34:59" x14ac:dyDescent="0.25">
      <c r="AH16975" s="6"/>
      <c r="AI16975" s="6"/>
      <c r="AJ16975" s="6"/>
      <c r="AK16975" s="6"/>
      <c r="AL16975" s="6"/>
      <c r="AM16975" s="6"/>
      <c r="AN16975" s="6"/>
      <c r="AO16975" s="6"/>
      <c r="AP16975" s="6"/>
      <c r="AQ16975" s="6"/>
      <c r="AR16975" s="6"/>
      <c r="AS16975" s="6"/>
      <c r="AT16975" s="6"/>
      <c r="AU16975" s="6"/>
      <c r="AV16975" s="6"/>
      <c r="AW16975" s="6"/>
      <c r="AX16975" s="6"/>
      <c r="AY16975" s="6"/>
      <c r="AZ16975" s="6"/>
      <c r="BA16975" s="6"/>
      <c r="BB16975" s="6"/>
      <c r="BC16975" s="6"/>
      <c r="BD16975" s="6"/>
      <c r="BE16975" s="6"/>
      <c r="BF16975" s="6"/>
      <c r="BG16975" s="6"/>
    </row>
    <row r="16976" spans="34:59" x14ac:dyDescent="0.25">
      <c r="AH16976" s="10"/>
      <c r="AI16976" s="6"/>
      <c r="AJ16976" s="10"/>
      <c r="AK16976" s="10"/>
      <c r="AL16976" s="10"/>
      <c r="AM16976" s="10"/>
      <c r="AN16976" s="10"/>
      <c r="AO16976" s="10"/>
      <c r="AP16976" s="10"/>
      <c r="AQ16976" s="10"/>
      <c r="AR16976" s="10"/>
      <c r="AS16976" s="10"/>
      <c r="AT16976" s="10"/>
      <c r="AU16976" s="10"/>
      <c r="AV16976" s="10"/>
      <c r="AW16976" s="10"/>
      <c r="AX16976" s="10"/>
      <c r="AY16976" s="10"/>
      <c r="AZ16976" s="10"/>
      <c r="BA16976" s="10"/>
      <c r="BB16976" s="10"/>
      <c r="BC16976" s="10"/>
      <c r="BD16976" s="10"/>
      <c r="BE16976" s="10"/>
      <c r="BF16976" s="10"/>
      <c r="BG16976" s="6"/>
    </row>
    <row r="16977" spans="34:59" x14ac:dyDescent="0.25">
      <c r="AH16977" s="6"/>
      <c r="AI16977" s="6"/>
      <c r="AJ16977" s="6"/>
      <c r="AK16977" s="6"/>
      <c r="AL16977" s="6"/>
      <c r="AM16977" s="6"/>
      <c r="AN16977" s="6"/>
      <c r="AO16977" s="6"/>
      <c r="AP16977" s="6"/>
      <c r="AQ16977" s="6"/>
      <c r="AR16977" s="6"/>
      <c r="AS16977" s="6"/>
      <c r="AT16977" s="6"/>
      <c r="AU16977" s="6"/>
      <c r="AV16977" s="6"/>
      <c r="AW16977" s="6"/>
      <c r="AX16977" s="6"/>
      <c r="AY16977" s="6"/>
      <c r="AZ16977" s="6"/>
      <c r="BA16977" s="6"/>
      <c r="BB16977" s="6"/>
      <c r="BC16977" s="6"/>
      <c r="BD16977" s="6"/>
      <c r="BE16977" s="6"/>
      <c r="BF16977" s="6"/>
      <c r="BG16977" s="10"/>
    </row>
    <row r="16978" spans="34:59" x14ac:dyDescent="0.25">
      <c r="AH16978" s="10"/>
      <c r="AI16978" s="6"/>
    </row>
    <row r="16979" spans="34:59" x14ac:dyDescent="0.25">
      <c r="AH16979" s="6"/>
      <c r="AI16979" s="6"/>
      <c r="AJ16979" s="6"/>
      <c r="AK16979" s="6"/>
      <c r="AL16979" s="6"/>
      <c r="AM16979" s="6"/>
      <c r="AN16979" s="6"/>
      <c r="AO16979" s="6"/>
      <c r="AP16979" s="6"/>
      <c r="AQ16979" s="6"/>
      <c r="AR16979" s="6"/>
      <c r="AS16979" s="6"/>
      <c r="AT16979" s="6"/>
      <c r="AU16979" s="6"/>
      <c r="AV16979" s="6"/>
      <c r="AW16979" s="6"/>
      <c r="AX16979" s="6"/>
      <c r="AY16979" s="6"/>
      <c r="AZ16979" s="6"/>
      <c r="BA16979" s="6"/>
      <c r="BB16979" s="6"/>
      <c r="BC16979" s="6"/>
      <c r="BD16979" s="6"/>
      <c r="BE16979" s="6"/>
      <c r="BF16979" s="6"/>
      <c r="BG16979" s="6"/>
    </row>
    <row r="16980" spans="34:59" x14ac:dyDescent="0.25">
      <c r="AH16980" s="10"/>
      <c r="AI16980" s="6"/>
      <c r="AJ16980" s="10"/>
      <c r="AK16980" s="10"/>
      <c r="AL16980" s="10"/>
      <c r="AM16980" s="10"/>
      <c r="AN16980" s="10"/>
      <c r="AO16980" s="10"/>
      <c r="AP16980" s="10"/>
      <c r="AQ16980" s="10"/>
      <c r="AR16980" s="10"/>
      <c r="AS16980" s="10"/>
      <c r="AT16980" s="10"/>
      <c r="AU16980" s="10"/>
      <c r="AV16980" s="10"/>
      <c r="AW16980" s="10"/>
      <c r="AX16980" s="10"/>
      <c r="AY16980" s="10"/>
      <c r="AZ16980" s="10"/>
      <c r="BA16980" s="10"/>
      <c r="BB16980" s="10"/>
      <c r="BC16980" s="10"/>
      <c r="BD16980" s="10"/>
      <c r="BE16980" s="10"/>
      <c r="BF16980" s="10"/>
      <c r="BG16980" s="6"/>
    </row>
    <row r="16982" spans="34:59" x14ac:dyDescent="0.25">
      <c r="AH16982" s="10"/>
      <c r="AI16982" s="6"/>
    </row>
    <row r="16983" spans="34:59" x14ac:dyDescent="0.25">
      <c r="AH16983" s="6"/>
      <c r="AI16983" s="6"/>
      <c r="AJ16983" s="6"/>
      <c r="AK16983" s="6"/>
      <c r="AL16983" s="6"/>
      <c r="AM16983" s="6"/>
      <c r="AN16983" s="6"/>
      <c r="AO16983" s="6"/>
      <c r="AP16983" s="6"/>
      <c r="AQ16983" s="6"/>
      <c r="AR16983" s="6"/>
      <c r="AS16983" s="6"/>
      <c r="AT16983" s="6"/>
      <c r="AU16983" s="6"/>
      <c r="AV16983" s="6"/>
      <c r="AW16983" s="6"/>
      <c r="AX16983" s="6"/>
      <c r="AY16983" s="6"/>
      <c r="AZ16983" s="6"/>
      <c r="BA16983" s="6"/>
      <c r="BB16983" s="6"/>
      <c r="BC16983" s="6"/>
      <c r="BD16983" s="6"/>
      <c r="BE16983" s="6"/>
      <c r="BF16983" s="6"/>
      <c r="BG16983" s="6"/>
    </row>
    <row r="16984" spans="34:59" x14ac:dyDescent="0.25">
      <c r="AH16984" s="10"/>
      <c r="AI16984" s="6"/>
      <c r="AJ16984" s="10"/>
      <c r="AK16984" s="10"/>
      <c r="AL16984" s="10"/>
      <c r="AM16984" s="10"/>
      <c r="AN16984" s="10"/>
      <c r="AO16984" s="10"/>
      <c r="AP16984" s="10"/>
      <c r="AQ16984" s="10"/>
      <c r="AR16984" s="10"/>
      <c r="AS16984" s="10"/>
      <c r="AT16984" s="10"/>
      <c r="AU16984" s="10"/>
      <c r="AV16984" s="10"/>
      <c r="AW16984" s="10"/>
      <c r="AX16984" s="10"/>
      <c r="AY16984" s="10"/>
      <c r="AZ16984" s="10"/>
      <c r="BA16984" s="10"/>
      <c r="BB16984" s="10"/>
      <c r="BC16984" s="10"/>
      <c r="BD16984" s="10"/>
      <c r="BE16984" s="10"/>
      <c r="BF16984" s="10"/>
      <c r="BG16984" s="6"/>
    </row>
    <row r="16985" spans="34:59" x14ac:dyDescent="0.25">
      <c r="AH16985" s="6"/>
      <c r="AI16985" s="6"/>
      <c r="AJ16985" s="6"/>
      <c r="AK16985" s="6"/>
      <c r="AL16985" s="6"/>
      <c r="AM16985" s="6"/>
      <c r="AN16985" s="6"/>
      <c r="AO16985" s="6"/>
      <c r="AP16985" s="6"/>
      <c r="AQ16985" s="6"/>
      <c r="AR16985" s="6"/>
      <c r="AS16985" s="6"/>
      <c r="AT16985" s="6"/>
      <c r="AU16985" s="6"/>
      <c r="AV16985" s="6"/>
      <c r="AW16985" s="6"/>
      <c r="AX16985" s="6"/>
      <c r="AY16985" s="6"/>
      <c r="AZ16985" s="6"/>
      <c r="BA16985" s="6"/>
      <c r="BB16985" s="6"/>
      <c r="BC16985" s="6"/>
      <c r="BD16985" s="6"/>
      <c r="BE16985" s="6"/>
      <c r="BF16985" s="6"/>
      <c r="BG16985" s="10"/>
    </row>
    <row r="16986" spans="34:59" x14ac:dyDescent="0.25">
      <c r="AH16986" s="10"/>
      <c r="AI16986" s="6"/>
    </row>
    <row r="16987" spans="34:59" x14ac:dyDescent="0.25">
      <c r="AH16987" s="6"/>
      <c r="AI16987" s="6"/>
      <c r="AJ16987" s="6"/>
      <c r="AK16987" s="6"/>
      <c r="AL16987" s="6"/>
      <c r="AM16987" s="6"/>
      <c r="AN16987" s="6"/>
      <c r="AO16987" s="6"/>
      <c r="AP16987" s="6"/>
      <c r="AQ16987" s="6"/>
      <c r="AR16987" s="6"/>
      <c r="AS16987" s="6"/>
      <c r="AT16987" s="6"/>
      <c r="AU16987" s="6"/>
      <c r="AV16987" s="6"/>
      <c r="AW16987" s="6"/>
      <c r="AX16987" s="6"/>
      <c r="AY16987" s="6"/>
      <c r="AZ16987" s="6"/>
      <c r="BA16987" s="6"/>
      <c r="BB16987" s="6"/>
      <c r="BC16987" s="6"/>
      <c r="BD16987" s="6"/>
      <c r="BE16987" s="6"/>
      <c r="BF16987" s="6"/>
      <c r="BG16987" s="6"/>
    </row>
    <row r="16988" spans="34:59" x14ac:dyDescent="0.25">
      <c r="AH16988" s="10"/>
      <c r="AI16988" s="6"/>
      <c r="AJ16988" s="10"/>
      <c r="AK16988" s="10"/>
      <c r="AL16988" s="10"/>
      <c r="AM16988" s="10"/>
      <c r="AN16988" s="10"/>
      <c r="AO16988" s="10"/>
      <c r="AP16988" s="10"/>
      <c r="AQ16988" s="10"/>
      <c r="AR16988" s="10"/>
      <c r="AS16988" s="10"/>
      <c r="AT16988" s="10"/>
      <c r="AU16988" s="10"/>
      <c r="AV16988" s="10"/>
      <c r="AW16988" s="10"/>
      <c r="AX16988" s="10"/>
      <c r="AY16988" s="10"/>
      <c r="AZ16988" s="10"/>
      <c r="BA16988" s="10"/>
      <c r="BB16988" s="10"/>
      <c r="BC16988" s="10"/>
      <c r="BD16988" s="10"/>
      <c r="BE16988" s="10"/>
      <c r="BF16988" s="10"/>
      <c r="BG16988" s="6"/>
    </row>
    <row r="16989" spans="34:59" x14ac:dyDescent="0.25">
      <c r="AH16989" s="6"/>
      <c r="AI16989" s="6"/>
      <c r="AJ16989" s="6"/>
      <c r="AK16989" s="6"/>
      <c r="AL16989" s="6"/>
      <c r="AM16989" s="6"/>
      <c r="AN16989" s="6"/>
      <c r="AO16989" s="6"/>
      <c r="AP16989" s="6"/>
      <c r="AQ16989" s="6"/>
      <c r="AR16989" s="6"/>
      <c r="AS16989" s="6"/>
      <c r="AT16989" s="6"/>
      <c r="AU16989" s="6"/>
      <c r="AV16989" s="6"/>
      <c r="AW16989" s="6"/>
      <c r="AX16989" s="6"/>
      <c r="AY16989" s="6"/>
      <c r="AZ16989" s="6"/>
      <c r="BA16989" s="6"/>
      <c r="BB16989" s="6"/>
      <c r="BC16989" s="6"/>
      <c r="BD16989" s="6"/>
      <c r="BE16989" s="6"/>
      <c r="BF16989" s="6"/>
      <c r="BG16989" s="10"/>
    </row>
    <row r="16990" spans="34:59" x14ac:dyDescent="0.25">
      <c r="AH16990" s="10"/>
      <c r="AI16990" s="6"/>
    </row>
    <row r="16991" spans="34:59" x14ac:dyDescent="0.25">
      <c r="AH16991" s="6"/>
      <c r="AI16991" s="6"/>
      <c r="AJ16991" s="6"/>
      <c r="AK16991" s="6"/>
      <c r="AL16991" s="6"/>
      <c r="AM16991" s="6"/>
      <c r="AN16991" s="6"/>
      <c r="AO16991" s="6"/>
      <c r="AP16991" s="6"/>
      <c r="AQ16991" s="6"/>
      <c r="AR16991" s="6"/>
      <c r="AS16991" s="6"/>
      <c r="AT16991" s="6"/>
      <c r="AU16991" s="6"/>
      <c r="AV16991" s="6"/>
      <c r="AW16991" s="6"/>
      <c r="AX16991" s="6"/>
      <c r="AY16991" s="6"/>
      <c r="AZ16991" s="6"/>
      <c r="BA16991" s="6"/>
      <c r="BB16991" s="6"/>
      <c r="BC16991" s="6"/>
      <c r="BD16991" s="6"/>
      <c r="BE16991" s="6"/>
      <c r="BF16991" s="6"/>
      <c r="BG16991" s="6"/>
    </row>
    <row r="16992" spans="34:59" x14ac:dyDescent="0.25">
      <c r="AH16992" s="10"/>
      <c r="AI16992" s="6"/>
      <c r="AJ16992" s="10"/>
      <c r="AK16992" s="10"/>
      <c r="AL16992" s="10"/>
      <c r="AM16992" s="10"/>
      <c r="AN16992" s="10"/>
      <c r="AO16992" s="10"/>
      <c r="AP16992" s="10"/>
      <c r="AQ16992" s="10"/>
      <c r="AR16992" s="10"/>
      <c r="AS16992" s="10"/>
      <c r="AT16992" s="10"/>
      <c r="AU16992" s="10"/>
      <c r="AV16992" s="10"/>
      <c r="AW16992" s="10"/>
      <c r="AX16992" s="10"/>
      <c r="AY16992" s="10"/>
      <c r="AZ16992" s="10"/>
      <c r="BA16992" s="10"/>
      <c r="BB16992" s="10"/>
      <c r="BC16992" s="10"/>
      <c r="BD16992" s="10"/>
      <c r="BE16992" s="10"/>
      <c r="BF16992" s="10"/>
      <c r="BG16992" s="6"/>
    </row>
    <row r="16993" spans="34:59" x14ac:dyDescent="0.25">
      <c r="AH16993" s="6"/>
      <c r="AI16993" s="6"/>
      <c r="AJ16993" s="6"/>
      <c r="AK16993" s="6"/>
      <c r="AL16993" s="6"/>
      <c r="AM16993" s="6"/>
      <c r="AN16993" s="6"/>
      <c r="AO16993" s="6"/>
      <c r="AP16993" s="6"/>
      <c r="AQ16993" s="6"/>
      <c r="AR16993" s="6"/>
      <c r="AS16993" s="6"/>
      <c r="AT16993" s="6"/>
      <c r="AU16993" s="6"/>
      <c r="AV16993" s="6"/>
      <c r="AW16993" s="6"/>
      <c r="AX16993" s="6"/>
      <c r="AY16993" s="6"/>
      <c r="AZ16993" s="6"/>
      <c r="BA16993" s="6"/>
      <c r="BB16993" s="6"/>
      <c r="BC16993" s="6"/>
      <c r="BD16993" s="6"/>
      <c r="BE16993" s="6"/>
      <c r="BF16993" s="6"/>
      <c r="BG16993" s="10"/>
    </row>
    <row r="16994" spans="34:59" x14ac:dyDescent="0.25">
      <c r="AH16994" s="10"/>
      <c r="AI16994" s="6"/>
    </row>
    <row r="16995" spans="34:59" x14ac:dyDescent="0.25">
      <c r="AH16995" s="6"/>
      <c r="AI16995" s="6"/>
      <c r="AJ16995" s="6"/>
      <c r="AK16995" s="6"/>
      <c r="AL16995" s="6"/>
      <c r="AM16995" s="6"/>
      <c r="AN16995" s="6"/>
      <c r="AO16995" s="6"/>
      <c r="AP16995" s="6"/>
      <c r="AQ16995" s="6"/>
      <c r="AR16995" s="6"/>
      <c r="AS16995" s="6"/>
      <c r="AT16995" s="6"/>
      <c r="AU16995" s="6"/>
      <c r="AV16995" s="6"/>
      <c r="AW16995" s="6"/>
      <c r="AX16995" s="6"/>
      <c r="AY16995" s="6"/>
      <c r="AZ16995" s="6"/>
      <c r="BA16995" s="6"/>
      <c r="BB16995" s="6"/>
      <c r="BC16995" s="6"/>
      <c r="BD16995" s="6"/>
      <c r="BE16995" s="6"/>
      <c r="BF16995" s="6"/>
      <c r="BG16995" s="6"/>
    </row>
    <row r="16996" spans="34:59" x14ac:dyDescent="0.25">
      <c r="AH16996" s="10"/>
      <c r="AI16996" s="6"/>
      <c r="AJ16996" s="10"/>
      <c r="AK16996" s="10"/>
      <c r="AL16996" s="10"/>
      <c r="AM16996" s="10"/>
      <c r="AN16996" s="10"/>
      <c r="AO16996" s="10"/>
      <c r="AP16996" s="10"/>
      <c r="AQ16996" s="10"/>
      <c r="AR16996" s="10"/>
      <c r="AS16996" s="10"/>
      <c r="AT16996" s="10"/>
      <c r="AU16996" s="10"/>
      <c r="AV16996" s="10"/>
      <c r="AW16996" s="10"/>
      <c r="AX16996" s="10"/>
      <c r="AY16996" s="10"/>
      <c r="AZ16996" s="10"/>
      <c r="BA16996" s="10"/>
      <c r="BB16996" s="10"/>
      <c r="BC16996" s="10"/>
      <c r="BD16996" s="10"/>
      <c r="BE16996" s="10"/>
      <c r="BF16996" s="10"/>
      <c r="BG16996" s="6"/>
    </row>
    <row r="16998" spans="34:59" x14ac:dyDescent="0.25">
      <c r="AH16998" s="10"/>
      <c r="AI16998" s="6"/>
    </row>
    <row r="16999" spans="34:59" x14ac:dyDescent="0.25">
      <c r="AH16999" s="6"/>
      <c r="AI16999" s="6"/>
      <c r="AJ16999" s="6"/>
      <c r="AK16999" s="6"/>
      <c r="AL16999" s="6"/>
      <c r="AM16999" s="6"/>
      <c r="AN16999" s="6"/>
      <c r="AO16999" s="6"/>
      <c r="AP16999" s="6"/>
      <c r="AQ16999" s="6"/>
      <c r="AR16999" s="6"/>
      <c r="AS16999" s="6"/>
      <c r="AT16999" s="6"/>
      <c r="AU16999" s="6"/>
      <c r="AV16999" s="6"/>
      <c r="AW16999" s="6"/>
      <c r="AX16999" s="6"/>
      <c r="AY16999" s="6"/>
      <c r="AZ16999" s="6"/>
      <c r="BA16999" s="6"/>
      <c r="BB16999" s="6"/>
      <c r="BC16999" s="6"/>
      <c r="BD16999" s="6"/>
      <c r="BE16999" s="6"/>
      <c r="BF16999" s="6"/>
      <c r="BG16999" s="6"/>
    </row>
    <row r="17000" spans="34:59" x14ac:dyDescent="0.25">
      <c r="AH17000" s="10"/>
      <c r="AI17000" s="6"/>
      <c r="AJ17000" s="10"/>
      <c r="AK17000" s="10"/>
      <c r="AL17000" s="10"/>
      <c r="AM17000" s="10"/>
      <c r="AN17000" s="10"/>
      <c r="AO17000" s="10"/>
      <c r="AP17000" s="10"/>
      <c r="AQ17000" s="10"/>
      <c r="AR17000" s="10"/>
      <c r="AS17000" s="10"/>
      <c r="AT17000" s="10"/>
      <c r="AU17000" s="10"/>
      <c r="AV17000" s="10"/>
      <c r="AW17000" s="10"/>
      <c r="AX17000" s="10"/>
      <c r="AY17000" s="10"/>
      <c r="AZ17000" s="10"/>
      <c r="BA17000" s="10"/>
      <c r="BB17000" s="10"/>
      <c r="BC17000" s="10"/>
      <c r="BD17000" s="10"/>
      <c r="BE17000" s="10"/>
      <c r="BF17000" s="10"/>
      <c r="BG17000" s="6"/>
    </row>
    <row r="17001" spans="34:59" x14ac:dyDescent="0.25">
      <c r="AH17001" s="6"/>
      <c r="AI17001" s="6"/>
      <c r="AJ17001" s="6"/>
      <c r="AK17001" s="6"/>
      <c r="AL17001" s="6"/>
      <c r="AM17001" s="6"/>
      <c r="AN17001" s="6"/>
      <c r="AO17001" s="6"/>
      <c r="AP17001" s="6"/>
      <c r="AQ17001" s="6"/>
      <c r="AR17001" s="6"/>
      <c r="AS17001" s="6"/>
      <c r="AT17001" s="6"/>
      <c r="AU17001" s="6"/>
      <c r="AV17001" s="6"/>
      <c r="AW17001" s="6"/>
      <c r="AX17001" s="6"/>
      <c r="AY17001" s="6"/>
      <c r="AZ17001" s="6"/>
      <c r="BA17001" s="6"/>
      <c r="BB17001" s="6"/>
      <c r="BC17001" s="6"/>
      <c r="BD17001" s="6"/>
      <c r="BE17001" s="6"/>
      <c r="BF17001" s="6"/>
      <c r="BG17001" s="10"/>
    </row>
    <row r="17002" spans="34:59" x14ac:dyDescent="0.25">
      <c r="AH17002" s="10"/>
      <c r="AI17002" s="6"/>
    </row>
    <row r="17003" spans="34:59" x14ac:dyDescent="0.25">
      <c r="AH17003" s="6"/>
      <c r="AI17003" s="6"/>
      <c r="AJ17003" s="6"/>
      <c r="AK17003" s="6"/>
      <c r="AL17003" s="6"/>
      <c r="AM17003" s="6"/>
      <c r="AN17003" s="6"/>
      <c r="AO17003" s="6"/>
      <c r="AP17003" s="6"/>
      <c r="AQ17003" s="6"/>
      <c r="AR17003" s="6"/>
      <c r="AS17003" s="6"/>
      <c r="AT17003" s="6"/>
      <c r="AU17003" s="6"/>
      <c r="AV17003" s="6"/>
      <c r="AW17003" s="6"/>
      <c r="AX17003" s="6"/>
      <c r="AY17003" s="6"/>
      <c r="AZ17003" s="6"/>
      <c r="BA17003" s="6"/>
      <c r="BB17003" s="6"/>
      <c r="BC17003" s="6"/>
      <c r="BD17003" s="6"/>
      <c r="BE17003" s="6"/>
      <c r="BF17003" s="6"/>
      <c r="BG17003" s="6"/>
    </row>
    <row r="17004" spans="34:59" x14ac:dyDescent="0.25">
      <c r="AH17004" s="10"/>
      <c r="AI17004" s="6"/>
      <c r="AJ17004" s="10"/>
      <c r="AK17004" s="10"/>
      <c r="AL17004" s="10"/>
      <c r="AM17004" s="10"/>
      <c r="AN17004" s="10"/>
      <c r="AO17004" s="10"/>
      <c r="AP17004" s="10"/>
      <c r="AQ17004" s="10"/>
      <c r="AR17004" s="10"/>
      <c r="AS17004" s="10"/>
      <c r="AT17004" s="10"/>
      <c r="AU17004" s="10"/>
      <c r="AV17004" s="10"/>
      <c r="AW17004" s="10"/>
      <c r="AX17004" s="10"/>
      <c r="AY17004" s="10"/>
      <c r="AZ17004" s="10"/>
      <c r="BA17004" s="10"/>
      <c r="BB17004" s="10"/>
      <c r="BC17004" s="10"/>
      <c r="BD17004" s="10"/>
      <c r="BE17004" s="10"/>
      <c r="BF17004" s="10"/>
      <c r="BG17004" s="6"/>
    </row>
    <row r="17005" spans="34:59" x14ac:dyDescent="0.25">
      <c r="AH17005" s="6"/>
      <c r="AI17005" s="6"/>
      <c r="AJ17005" s="6"/>
      <c r="AK17005" s="6"/>
      <c r="AL17005" s="6"/>
      <c r="AM17005" s="6"/>
      <c r="AN17005" s="6"/>
      <c r="AO17005" s="6"/>
      <c r="AP17005" s="6"/>
      <c r="AQ17005" s="6"/>
      <c r="AR17005" s="6"/>
      <c r="AS17005" s="6"/>
      <c r="AT17005" s="6"/>
      <c r="AU17005" s="6"/>
      <c r="AV17005" s="6"/>
      <c r="AW17005" s="6"/>
      <c r="AX17005" s="6"/>
      <c r="AY17005" s="6"/>
      <c r="AZ17005" s="6"/>
      <c r="BA17005" s="6"/>
      <c r="BB17005" s="6"/>
      <c r="BC17005" s="6"/>
      <c r="BD17005" s="6"/>
      <c r="BE17005" s="6"/>
      <c r="BF17005" s="6"/>
      <c r="BG17005" s="10"/>
    </row>
    <row r="17006" spans="34:59" x14ac:dyDescent="0.25">
      <c r="AH17006" s="10"/>
      <c r="AI17006" s="6"/>
    </row>
    <row r="17007" spans="34:59" x14ac:dyDescent="0.25">
      <c r="AH17007" s="6"/>
      <c r="AI17007" s="6"/>
      <c r="AJ17007" s="6"/>
      <c r="AK17007" s="6"/>
      <c r="AL17007" s="6"/>
      <c r="AM17007" s="6"/>
      <c r="AN17007" s="6"/>
      <c r="AO17007" s="6"/>
      <c r="AP17007" s="6"/>
      <c r="AQ17007" s="6"/>
      <c r="AR17007" s="6"/>
      <c r="AS17007" s="6"/>
      <c r="AT17007" s="6"/>
      <c r="AU17007" s="6"/>
      <c r="AV17007" s="6"/>
      <c r="AW17007" s="6"/>
      <c r="AX17007" s="6"/>
      <c r="AY17007" s="6"/>
      <c r="AZ17007" s="6"/>
      <c r="BA17007" s="6"/>
      <c r="BB17007" s="6"/>
      <c r="BC17007" s="6"/>
      <c r="BD17007" s="6"/>
      <c r="BE17007" s="6"/>
      <c r="BF17007" s="6"/>
      <c r="BG17007" s="6"/>
    </row>
    <row r="17008" spans="34:59" x14ac:dyDescent="0.25">
      <c r="AH17008" s="10"/>
      <c r="AI17008" s="6"/>
      <c r="AJ17008" s="10"/>
      <c r="AK17008" s="10"/>
      <c r="AL17008" s="10"/>
      <c r="AM17008" s="10"/>
      <c r="AN17008" s="10"/>
      <c r="AO17008" s="10"/>
      <c r="AP17008" s="10"/>
      <c r="AQ17008" s="10"/>
      <c r="AR17008" s="10"/>
      <c r="AS17008" s="10"/>
      <c r="AT17008" s="10"/>
      <c r="AU17008" s="10"/>
      <c r="AV17008" s="10"/>
      <c r="AW17008" s="10"/>
      <c r="AX17008" s="10"/>
      <c r="AY17008" s="10"/>
      <c r="AZ17008" s="10"/>
      <c r="BA17008" s="10"/>
      <c r="BB17008" s="10"/>
      <c r="BC17008" s="10"/>
      <c r="BD17008" s="10"/>
      <c r="BE17008" s="10"/>
      <c r="BF17008" s="10"/>
      <c r="BG17008" s="6"/>
    </row>
    <row r="17009" spans="34:59" x14ac:dyDescent="0.25">
      <c r="AH17009" s="6"/>
      <c r="AI17009" s="6"/>
      <c r="AJ17009" s="6"/>
      <c r="AK17009" s="6"/>
      <c r="AL17009" s="6"/>
      <c r="AM17009" s="6"/>
      <c r="AN17009" s="6"/>
      <c r="AO17009" s="6"/>
      <c r="AP17009" s="6"/>
      <c r="AQ17009" s="6"/>
      <c r="AR17009" s="6"/>
      <c r="AS17009" s="6"/>
      <c r="AT17009" s="6"/>
      <c r="AU17009" s="6"/>
      <c r="AV17009" s="6"/>
      <c r="AW17009" s="6"/>
      <c r="AX17009" s="6"/>
      <c r="AY17009" s="6"/>
      <c r="AZ17009" s="6"/>
      <c r="BA17009" s="6"/>
      <c r="BB17009" s="6"/>
      <c r="BC17009" s="6"/>
      <c r="BD17009" s="6"/>
      <c r="BE17009" s="6"/>
      <c r="BF17009" s="6"/>
      <c r="BG17009" s="10"/>
    </row>
    <row r="17010" spans="34:59" x14ac:dyDescent="0.25">
      <c r="AH17010" s="10"/>
      <c r="AI17010" s="6"/>
    </row>
    <row r="17011" spans="34:59" x14ac:dyDescent="0.25">
      <c r="AH17011" s="6"/>
      <c r="AI17011" s="6"/>
      <c r="AJ17011" s="6"/>
      <c r="AK17011" s="6"/>
      <c r="AL17011" s="6"/>
      <c r="AM17011" s="6"/>
      <c r="AN17011" s="6"/>
      <c r="AO17011" s="6"/>
      <c r="AP17011" s="6"/>
      <c r="AQ17011" s="6"/>
      <c r="AR17011" s="6"/>
      <c r="AS17011" s="6"/>
      <c r="AT17011" s="6"/>
      <c r="AU17011" s="6"/>
      <c r="AV17011" s="6"/>
      <c r="AW17011" s="6"/>
      <c r="AX17011" s="6"/>
      <c r="AY17011" s="6"/>
      <c r="AZ17011" s="6"/>
      <c r="BA17011" s="6"/>
      <c r="BB17011" s="6"/>
      <c r="BC17011" s="6"/>
      <c r="BD17011" s="6"/>
      <c r="BE17011" s="6"/>
      <c r="BF17011" s="6"/>
      <c r="BG17011" s="6"/>
    </row>
    <row r="17012" spans="34:59" x14ac:dyDescent="0.25">
      <c r="AH17012" s="10"/>
      <c r="AI17012" s="6"/>
      <c r="AJ17012" s="10"/>
      <c r="AK17012" s="10"/>
      <c r="AL17012" s="10"/>
      <c r="AM17012" s="10"/>
      <c r="AN17012" s="10"/>
      <c r="AO17012" s="10"/>
      <c r="AP17012" s="10"/>
      <c r="AQ17012" s="10"/>
      <c r="AR17012" s="10"/>
      <c r="AS17012" s="10"/>
      <c r="AT17012" s="10"/>
      <c r="AU17012" s="10"/>
      <c r="AV17012" s="10"/>
      <c r="AW17012" s="10"/>
      <c r="AX17012" s="10"/>
      <c r="AY17012" s="10"/>
      <c r="AZ17012" s="10"/>
      <c r="BA17012" s="10"/>
      <c r="BB17012" s="10"/>
      <c r="BC17012" s="10"/>
      <c r="BD17012" s="10"/>
      <c r="BE17012" s="10"/>
      <c r="BF17012" s="10"/>
      <c r="BG17012" s="6"/>
    </row>
    <row r="17014" spans="34:59" x14ac:dyDescent="0.25">
      <c r="AH17014" s="10"/>
      <c r="AI17014" s="6"/>
    </row>
    <row r="17015" spans="34:59" x14ac:dyDescent="0.25">
      <c r="AH17015" s="6"/>
      <c r="AI17015" s="6"/>
      <c r="AJ17015" s="6"/>
      <c r="AK17015" s="6"/>
      <c r="AL17015" s="6"/>
      <c r="AM17015" s="6"/>
      <c r="AN17015" s="6"/>
      <c r="AO17015" s="6"/>
      <c r="AP17015" s="6"/>
      <c r="AQ17015" s="6"/>
      <c r="AR17015" s="6"/>
      <c r="AS17015" s="6"/>
      <c r="AT17015" s="6"/>
      <c r="AU17015" s="6"/>
      <c r="AV17015" s="6"/>
      <c r="AW17015" s="6"/>
      <c r="AX17015" s="6"/>
      <c r="AY17015" s="6"/>
      <c r="AZ17015" s="6"/>
      <c r="BA17015" s="6"/>
      <c r="BB17015" s="6"/>
      <c r="BC17015" s="6"/>
      <c r="BD17015" s="6"/>
      <c r="BE17015" s="6"/>
      <c r="BF17015" s="6"/>
      <c r="BG17015" s="6"/>
    </row>
    <row r="17016" spans="34:59" x14ac:dyDescent="0.25">
      <c r="AH17016" s="10"/>
      <c r="AI17016" s="6"/>
      <c r="AJ17016" s="10"/>
      <c r="AK17016" s="10"/>
      <c r="AL17016" s="10"/>
      <c r="AM17016" s="10"/>
      <c r="AN17016" s="10"/>
      <c r="AO17016" s="10"/>
      <c r="AP17016" s="10"/>
      <c r="AQ17016" s="10"/>
      <c r="AR17016" s="10"/>
      <c r="AS17016" s="10"/>
      <c r="AT17016" s="10"/>
      <c r="AU17016" s="10"/>
      <c r="AV17016" s="10"/>
      <c r="AW17016" s="10"/>
      <c r="AX17016" s="10"/>
      <c r="AY17016" s="10"/>
      <c r="AZ17016" s="10"/>
      <c r="BA17016" s="10"/>
      <c r="BB17016" s="10"/>
      <c r="BC17016" s="10"/>
      <c r="BD17016" s="10"/>
      <c r="BE17016" s="10"/>
      <c r="BF17016" s="10"/>
      <c r="BG17016" s="6"/>
    </row>
    <row r="17017" spans="34:59" x14ac:dyDescent="0.25">
      <c r="AH17017" s="6"/>
      <c r="AI17017" s="6"/>
      <c r="AJ17017" s="6"/>
      <c r="AK17017" s="6"/>
      <c r="AL17017" s="6"/>
      <c r="AM17017" s="6"/>
      <c r="AN17017" s="6"/>
      <c r="AO17017" s="6"/>
      <c r="AP17017" s="6"/>
      <c r="AQ17017" s="6"/>
      <c r="AR17017" s="6"/>
      <c r="AS17017" s="6"/>
      <c r="AT17017" s="6"/>
      <c r="AU17017" s="6"/>
      <c r="AV17017" s="6"/>
      <c r="AW17017" s="6"/>
      <c r="AX17017" s="6"/>
      <c r="AY17017" s="6"/>
      <c r="AZ17017" s="6"/>
      <c r="BA17017" s="6"/>
      <c r="BB17017" s="6"/>
      <c r="BC17017" s="6"/>
      <c r="BD17017" s="6"/>
      <c r="BE17017" s="6"/>
      <c r="BF17017" s="6"/>
      <c r="BG17017" s="10"/>
    </row>
    <row r="17018" spans="34:59" x14ac:dyDescent="0.25">
      <c r="AH17018" s="10"/>
      <c r="AI17018" s="6"/>
    </row>
    <row r="17019" spans="34:59" x14ac:dyDescent="0.25">
      <c r="AH17019" s="6"/>
      <c r="AI17019" s="6"/>
      <c r="AJ17019" s="6"/>
      <c r="AK17019" s="6"/>
      <c r="AL17019" s="6"/>
      <c r="AM17019" s="6"/>
      <c r="AN17019" s="6"/>
      <c r="AO17019" s="6"/>
      <c r="AP17019" s="6"/>
      <c r="AQ17019" s="6"/>
      <c r="AR17019" s="6"/>
      <c r="AS17019" s="6"/>
      <c r="AT17019" s="6"/>
      <c r="AU17019" s="6"/>
      <c r="AV17019" s="6"/>
      <c r="AW17019" s="6"/>
      <c r="AX17019" s="6"/>
      <c r="AY17019" s="6"/>
      <c r="AZ17019" s="6"/>
      <c r="BA17019" s="6"/>
      <c r="BB17019" s="6"/>
      <c r="BC17019" s="6"/>
      <c r="BD17019" s="6"/>
      <c r="BE17019" s="6"/>
      <c r="BF17019" s="6"/>
      <c r="BG17019" s="6"/>
    </row>
    <row r="17020" spans="34:59" x14ac:dyDescent="0.25">
      <c r="AH17020" s="10"/>
      <c r="AI17020" s="6"/>
      <c r="AJ17020" s="10"/>
      <c r="AK17020" s="10"/>
      <c r="AL17020" s="10"/>
      <c r="AM17020" s="10"/>
      <c r="AN17020" s="10"/>
      <c r="AO17020" s="10"/>
      <c r="AP17020" s="10"/>
      <c r="AQ17020" s="10"/>
      <c r="AR17020" s="10"/>
      <c r="AS17020" s="10"/>
      <c r="AT17020" s="10"/>
      <c r="AU17020" s="10"/>
      <c r="AV17020" s="10"/>
      <c r="AW17020" s="10"/>
      <c r="AX17020" s="10"/>
      <c r="AY17020" s="10"/>
      <c r="AZ17020" s="10"/>
      <c r="BA17020" s="10"/>
      <c r="BB17020" s="10"/>
      <c r="BC17020" s="10"/>
      <c r="BD17020" s="10"/>
      <c r="BE17020" s="10"/>
      <c r="BF17020" s="10"/>
      <c r="BG17020" s="6"/>
    </row>
    <row r="17021" spans="34:59" x14ac:dyDescent="0.25">
      <c r="AH17021" s="6"/>
      <c r="AI17021" s="6"/>
      <c r="AJ17021" s="6"/>
      <c r="AK17021" s="6"/>
      <c r="AL17021" s="6"/>
      <c r="AM17021" s="6"/>
      <c r="AN17021" s="6"/>
      <c r="AO17021" s="6"/>
      <c r="AP17021" s="6"/>
      <c r="AQ17021" s="6"/>
      <c r="AR17021" s="6"/>
      <c r="AS17021" s="6"/>
      <c r="AT17021" s="6"/>
      <c r="AU17021" s="6"/>
      <c r="AV17021" s="6"/>
      <c r="AW17021" s="6"/>
      <c r="AX17021" s="6"/>
      <c r="AY17021" s="6"/>
      <c r="AZ17021" s="6"/>
      <c r="BA17021" s="6"/>
      <c r="BB17021" s="6"/>
      <c r="BC17021" s="6"/>
      <c r="BD17021" s="6"/>
      <c r="BE17021" s="6"/>
      <c r="BF17021" s="6"/>
      <c r="BG17021" s="10"/>
    </row>
    <row r="17022" spans="34:59" x14ac:dyDescent="0.25">
      <c r="AH17022" s="10"/>
      <c r="AI17022" s="6"/>
    </row>
    <row r="17023" spans="34:59" x14ac:dyDescent="0.25">
      <c r="AH17023" s="6"/>
      <c r="AI17023" s="6"/>
      <c r="AJ17023" s="6"/>
      <c r="AK17023" s="6"/>
      <c r="AL17023" s="6"/>
      <c r="AM17023" s="6"/>
      <c r="AN17023" s="6"/>
      <c r="AO17023" s="6"/>
      <c r="AP17023" s="6"/>
      <c r="AQ17023" s="6"/>
      <c r="AR17023" s="6"/>
      <c r="AS17023" s="6"/>
      <c r="AT17023" s="6"/>
      <c r="AU17023" s="6"/>
      <c r="AV17023" s="6"/>
      <c r="AW17023" s="6"/>
      <c r="AX17023" s="6"/>
      <c r="AY17023" s="6"/>
      <c r="AZ17023" s="6"/>
      <c r="BA17023" s="6"/>
      <c r="BB17023" s="6"/>
      <c r="BC17023" s="6"/>
      <c r="BD17023" s="6"/>
      <c r="BE17023" s="6"/>
      <c r="BF17023" s="6"/>
      <c r="BG17023" s="6"/>
    </row>
    <row r="17024" spans="34:59" x14ac:dyDescent="0.25">
      <c r="AH17024" s="10"/>
      <c r="AI17024" s="6"/>
      <c r="AJ17024" s="10"/>
      <c r="AK17024" s="10"/>
      <c r="AL17024" s="10"/>
      <c r="AM17024" s="10"/>
      <c r="AN17024" s="10"/>
      <c r="AO17024" s="10"/>
      <c r="AP17024" s="10"/>
      <c r="AQ17024" s="10"/>
      <c r="AR17024" s="10"/>
      <c r="AS17024" s="10"/>
      <c r="AT17024" s="10"/>
      <c r="AU17024" s="10"/>
      <c r="AV17024" s="10"/>
      <c r="AW17024" s="10"/>
      <c r="AX17024" s="10"/>
      <c r="AY17024" s="10"/>
      <c r="AZ17024" s="10"/>
      <c r="BA17024" s="10"/>
      <c r="BB17024" s="10"/>
      <c r="BC17024" s="10"/>
      <c r="BD17024" s="10"/>
      <c r="BE17024" s="10"/>
      <c r="BF17024" s="10"/>
      <c r="BG17024" s="6"/>
    </row>
    <row r="17025" spans="34:59" x14ac:dyDescent="0.25">
      <c r="AH17025" s="6"/>
      <c r="AI17025" s="6"/>
      <c r="AJ17025" s="6"/>
      <c r="AK17025" s="6"/>
      <c r="AL17025" s="6"/>
      <c r="AM17025" s="6"/>
      <c r="AN17025" s="6"/>
      <c r="AO17025" s="6"/>
      <c r="AP17025" s="6"/>
      <c r="AQ17025" s="6"/>
      <c r="AR17025" s="6"/>
      <c r="AS17025" s="6"/>
      <c r="AT17025" s="6"/>
      <c r="AU17025" s="6"/>
      <c r="AV17025" s="6"/>
      <c r="AW17025" s="6"/>
      <c r="AX17025" s="6"/>
      <c r="AY17025" s="6"/>
      <c r="AZ17025" s="6"/>
      <c r="BA17025" s="6"/>
      <c r="BB17025" s="6"/>
      <c r="BC17025" s="6"/>
      <c r="BD17025" s="6"/>
      <c r="BE17025" s="6"/>
      <c r="BF17025" s="6"/>
      <c r="BG17025" s="10"/>
    </row>
    <row r="17026" spans="34:59" x14ac:dyDescent="0.25">
      <c r="AH17026" s="10"/>
      <c r="AI17026" s="6"/>
    </row>
    <row r="17027" spans="34:59" x14ac:dyDescent="0.25">
      <c r="AH17027" s="6"/>
      <c r="AI17027" s="6"/>
      <c r="AJ17027" s="6"/>
      <c r="AK17027" s="6"/>
      <c r="AL17027" s="6"/>
      <c r="AM17027" s="6"/>
      <c r="AN17027" s="6"/>
      <c r="AO17027" s="6"/>
      <c r="AP17027" s="6"/>
      <c r="AQ17027" s="6"/>
      <c r="AR17027" s="6"/>
      <c r="AS17027" s="6"/>
      <c r="AT17027" s="6"/>
      <c r="AU17027" s="6"/>
      <c r="AV17027" s="6"/>
      <c r="AW17027" s="6"/>
      <c r="AX17027" s="6"/>
      <c r="AY17027" s="6"/>
      <c r="AZ17027" s="6"/>
      <c r="BA17027" s="6"/>
      <c r="BB17027" s="6"/>
      <c r="BC17027" s="6"/>
      <c r="BD17027" s="6"/>
      <c r="BE17027" s="6"/>
      <c r="BF17027" s="6"/>
      <c r="BG17027" s="6"/>
    </row>
    <row r="17028" spans="34:59" x14ac:dyDescent="0.25">
      <c r="AH17028" s="10"/>
      <c r="AI17028" s="6"/>
      <c r="AJ17028" s="10"/>
      <c r="AK17028" s="10"/>
      <c r="AL17028" s="10"/>
      <c r="AM17028" s="10"/>
      <c r="AN17028" s="10"/>
      <c r="AO17028" s="10"/>
      <c r="AP17028" s="10"/>
      <c r="AQ17028" s="10"/>
      <c r="AR17028" s="10"/>
      <c r="AS17028" s="10"/>
      <c r="AT17028" s="10"/>
      <c r="AU17028" s="10"/>
      <c r="AV17028" s="10"/>
      <c r="AW17028" s="10"/>
      <c r="AX17028" s="10"/>
      <c r="AY17028" s="10"/>
      <c r="AZ17028" s="10"/>
      <c r="BA17028" s="10"/>
      <c r="BB17028" s="10"/>
      <c r="BC17028" s="10"/>
      <c r="BD17028" s="10"/>
      <c r="BE17028" s="10"/>
      <c r="BF17028" s="10"/>
      <c r="BG17028" s="6"/>
    </row>
    <row r="17030" spans="34:59" x14ac:dyDescent="0.25">
      <c r="AH17030" s="10"/>
      <c r="AI17030" s="6"/>
    </row>
    <row r="17031" spans="34:59" x14ac:dyDescent="0.25">
      <c r="AH17031" s="6"/>
      <c r="AI17031" s="6"/>
      <c r="AJ17031" s="6"/>
      <c r="AK17031" s="6"/>
      <c r="AL17031" s="6"/>
      <c r="AM17031" s="6"/>
      <c r="AN17031" s="6"/>
      <c r="AO17031" s="6"/>
      <c r="AP17031" s="6"/>
      <c r="AQ17031" s="6"/>
      <c r="AR17031" s="6"/>
      <c r="AS17031" s="6"/>
      <c r="AT17031" s="6"/>
      <c r="AU17031" s="6"/>
      <c r="AV17031" s="6"/>
      <c r="AW17031" s="6"/>
      <c r="AX17031" s="6"/>
      <c r="AY17031" s="6"/>
      <c r="AZ17031" s="6"/>
      <c r="BA17031" s="6"/>
      <c r="BB17031" s="6"/>
      <c r="BC17031" s="6"/>
      <c r="BD17031" s="6"/>
      <c r="BE17031" s="6"/>
      <c r="BF17031" s="6"/>
      <c r="BG17031" s="6"/>
    </row>
    <row r="17032" spans="34:59" x14ac:dyDescent="0.25">
      <c r="AH17032" s="10"/>
      <c r="AI17032" s="6"/>
      <c r="AJ17032" s="10"/>
      <c r="AK17032" s="10"/>
      <c r="AL17032" s="10"/>
      <c r="AM17032" s="10"/>
      <c r="AN17032" s="10"/>
      <c r="AO17032" s="10"/>
      <c r="AP17032" s="10"/>
      <c r="AQ17032" s="10"/>
      <c r="AR17032" s="10"/>
      <c r="AS17032" s="10"/>
      <c r="AT17032" s="10"/>
      <c r="AU17032" s="10"/>
      <c r="AV17032" s="10"/>
      <c r="AW17032" s="10"/>
      <c r="AX17032" s="10"/>
      <c r="AY17032" s="10"/>
      <c r="AZ17032" s="10"/>
      <c r="BA17032" s="10"/>
      <c r="BB17032" s="10"/>
      <c r="BC17032" s="10"/>
      <c r="BD17032" s="10"/>
      <c r="BE17032" s="10"/>
      <c r="BF17032" s="10"/>
      <c r="BG17032" s="6"/>
    </row>
    <row r="17033" spans="34:59" x14ac:dyDescent="0.25">
      <c r="AH17033" s="6"/>
      <c r="AI17033" s="6"/>
      <c r="AJ17033" s="6"/>
      <c r="AK17033" s="6"/>
      <c r="AL17033" s="6"/>
      <c r="AM17033" s="6"/>
      <c r="AN17033" s="6"/>
      <c r="AO17033" s="6"/>
      <c r="AP17033" s="6"/>
      <c r="AQ17033" s="6"/>
      <c r="AR17033" s="6"/>
      <c r="AS17033" s="6"/>
      <c r="AT17033" s="6"/>
      <c r="AU17033" s="6"/>
      <c r="AV17033" s="6"/>
      <c r="AW17033" s="6"/>
      <c r="AX17033" s="6"/>
      <c r="AY17033" s="6"/>
      <c r="AZ17033" s="6"/>
      <c r="BA17033" s="6"/>
      <c r="BB17033" s="6"/>
      <c r="BC17033" s="6"/>
      <c r="BD17033" s="6"/>
      <c r="BE17033" s="6"/>
      <c r="BF17033" s="6"/>
      <c r="BG17033" s="10"/>
    </row>
    <row r="17034" spans="34:59" x14ac:dyDescent="0.25">
      <c r="AH17034" s="10"/>
      <c r="AI17034" s="6"/>
    </row>
    <row r="17035" spans="34:59" x14ac:dyDescent="0.25">
      <c r="AH17035" s="6"/>
      <c r="AI17035" s="6"/>
      <c r="AJ17035" s="6"/>
      <c r="AK17035" s="6"/>
      <c r="AL17035" s="6"/>
      <c r="AM17035" s="6"/>
      <c r="AN17035" s="6"/>
      <c r="AO17035" s="6"/>
      <c r="AP17035" s="6"/>
      <c r="AQ17035" s="6"/>
      <c r="AR17035" s="6"/>
      <c r="AS17035" s="6"/>
      <c r="AT17035" s="6"/>
      <c r="AU17035" s="6"/>
      <c r="AV17035" s="6"/>
      <c r="AW17035" s="6"/>
      <c r="AX17035" s="6"/>
      <c r="AY17035" s="6"/>
      <c r="AZ17035" s="6"/>
      <c r="BA17035" s="6"/>
      <c r="BB17035" s="6"/>
      <c r="BC17035" s="6"/>
      <c r="BD17035" s="6"/>
      <c r="BE17035" s="6"/>
      <c r="BF17035" s="6"/>
      <c r="BG17035" s="6"/>
    </row>
    <row r="17036" spans="34:59" x14ac:dyDescent="0.25">
      <c r="AH17036" s="10"/>
      <c r="AI17036" s="6"/>
      <c r="AJ17036" s="10"/>
      <c r="AK17036" s="10"/>
      <c r="AL17036" s="10"/>
      <c r="AM17036" s="10"/>
      <c r="AN17036" s="10"/>
      <c r="AO17036" s="10"/>
      <c r="AP17036" s="10"/>
      <c r="AQ17036" s="10"/>
      <c r="AR17036" s="10"/>
      <c r="AS17036" s="10"/>
      <c r="AT17036" s="10"/>
      <c r="AU17036" s="10"/>
      <c r="AV17036" s="10"/>
      <c r="AW17036" s="10"/>
      <c r="AX17036" s="10"/>
      <c r="AY17036" s="10"/>
      <c r="AZ17036" s="10"/>
      <c r="BA17036" s="10"/>
      <c r="BB17036" s="10"/>
      <c r="BC17036" s="10"/>
      <c r="BD17036" s="10"/>
      <c r="BE17036" s="10"/>
      <c r="BF17036" s="10"/>
      <c r="BG17036" s="6"/>
    </row>
    <row r="17037" spans="34:59" x14ac:dyDescent="0.25">
      <c r="AH17037" s="6"/>
      <c r="AI17037" s="6"/>
      <c r="AJ17037" s="6"/>
      <c r="AK17037" s="6"/>
      <c r="AL17037" s="6"/>
      <c r="AM17037" s="6"/>
      <c r="AN17037" s="6"/>
      <c r="AO17037" s="6"/>
      <c r="AP17037" s="6"/>
      <c r="AQ17037" s="6"/>
      <c r="AR17037" s="6"/>
      <c r="AS17037" s="6"/>
      <c r="AT17037" s="6"/>
      <c r="AU17037" s="6"/>
      <c r="AV17037" s="6"/>
      <c r="AW17037" s="6"/>
      <c r="AX17037" s="6"/>
      <c r="AY17037" s="6"/>
      <c r="AZ17037" s="6"/>
      <c r="BA17037" s="6"/>
      <c r="BB17037" s="6"/>
      <c r="BC17037" s="6"/>
      <c r="BD17037" s="6"/>
      <c r="BE17037" s="6"/>
      <c r="BF17037" s="6"/>
      <c r="BG17037" s="10"/>
    </row>
    <row r="17038" spans="34:59" x14ac:dyDescent="0.25">
      <c r="AH17038" s="10"/>
      <c r="AI17038" s="6"/>
    </row>
    <row r="17039" spans="34:59" x14ac:dyDescent="0.25">
      <c r="AH17039" s="6"/>
      <c r="AI17039" s="6"/>
      <c r="AJ17039" s="6"/>
      <c r="AK17039" s="6"/>
      <c r="AL17039" s="6"/>
      <c r="AM17039" s="6"/>
      <c r="AN17039" s="6"/>
      <c r="AO17039" s="6"/>
      <c r="AP17039" s="6"/>
      <c r="AQ17039" s="6"/>
      <c r="AR17039" s="6"/>
      <c r="AS17039" s="6"/>
      <c r="AT17039" s="6"/>
      <c r="AU17039" s="6"/>
      <c r="AV17039" s="6"/>
      <c r="AW17039" s="6"/>
      <c r="AX17039" s="6"/>
      <c r="AY17039" s="6"/>
      <c r="AZ17039" s="6"/>
      <c r="BA17039" s="6"/>
      <c r="BB17039" s="6"/>
      <c r="BC17039" s="6"/>
      <c r="BD17039" s="6"/>
      <c r="BE17039" s="6"/>
      <c r="BF17039" s="6"/>
      <c r="BG17039" s="6"/>
    </row>
    <row r="17040" spans="34:59" x14ac:dyDescent="0.25">
      <c r="AH17040" s="10"/>
      <c r="AI17040" s="6"/>
      <c r="AJ17040" s="10"/>
      <c r="AK17040" s="10"/>
      <c r="AL17040" s="10"/>
      <c r="AM17040" s="10"/>
      <c r="AN17040" s="10"/>
      <c r="AO17040" s="10"/>
      <c r="AP17040" s="10"/>
      <c r="AQ17040" s="10"/>
      <c r="AR17040" s="10"/>
      <c r="AS17040" s="10"/>
      <c r="AT17040" s="10"/>
      <c r="AU17040" s="10"/>
      <c r="AV17040" s="10"/>
      <c r="AW17040" s="10"/>
      <c r="AX17040" s="10"/>
      <c r="AY17040" s="10"/>
      <c r="AZ17040" s="10"/>
      <c r="BA17040" s="10"/>
      <c r="BB17040" s="10"/>
      <c r="BC17040" s="10"/>
      <c r="BD17040" s="10"/>
      <c r="BE17040" s="10"/>
      <c r="BF17040" s="10"/>
      <c r="BG17040" s="6"/>
    </row>
    <row r="17041" spans="34:59" x14ac:dyDescent="0.25">
      <c r="AH17041" s="6"/>
      <c r="AI17041" s="6"/>
      <c r="AJ17041" s="6"/>
      <c r="AK17041" s="6"/>
      <c r="AL17041" s="6"/>
      <c r="AM17041" s="6"/>
      <c r="AN17041" s="6"/>
      <c r="AO17041" s="6"/>
      <c r="AP17041" s="6"/>
      <c r="AQ17041" s="6"/>
      <c r="AR17041" s="6"/>
      <c r="AS17041" s="6"/>
      <c r="AT17041" s="6"/>
      <c r="AU17041" s="6"/>
      <c r="AV17041" s="6"/>
      <c r="AW17041" s="6"/>
      <c r="AX17041" s="6"/>
      <c r="AY17041" s="6"/>
      <c r="AZ17041" s="6"/>
      <c r="BA17041" s="6"/>
      <c r="BB17041" s="6"/>
      <c r="BC17041" s="6"/>
      <c r="BD17041" s="6"/>
      <c r="BE17041" s="6"/>
      <c r="BF17041" s="6"/>
      <c r="BG17041" s="10"/>
    </row>
    <row r="17042" spans="34:59" x14ac:dyDescent="0.25">
      <c r="AH17042" s="10"/>
      <c r="AI17042" s="6"/>
    </row>
    <row r="17043" spans="34:59" x14ac:dyDescent="0.25">
      <c r="AH17043" s="6"/>
      <c r="AI17043" s="6"/>
      <c r="AJ17043" s="6"/>
      <c r="AK17043" s="6"/>
      <c r="AL17043" s="6"/>
      <c r="AM17043" s="6"/>
      <c r="AN17043" s="6"/>
      <c r="AO17043" s="6"/>
      <c r="AP17043" s="6"/>
      <c r="AQ17043" s="6"/>
      <c r="AR17043" s="6"/>
      <c r="AS17043" s="6"/>
      <c r="AT17043" s="6"/>
      <c r="AU17043" s="6"/>
      <c r="AV17043" s="6"/>
      <c r="AW17043" s="6"/>
      <c r="AX17043" s="6"/>
      <c r="AY17043" s="6"/>
      <c r="AZ17043" s="6"/>
      <c r="BA17043" s="6"/>
      <c r="BB17043" s="6"/>
      <c r="BC17043" s="6"/>
      <c r="BD17043" s="6"/>
      <c r="BE17043" s="6"/>
      <c r="BF17043" s="6"/>
      <c r="BG17043" s="6"/>
    </row>
    <row r="17044" spans="34:59" x14ac:dyDescent="0.25">
      <c r="AH17044" s="10"/>
      <c r="AI17044" s="6"/>
      <c r="AJ17044" s="10"/>
      <c r="AK17044" s="10"/>
      <c r="AL17044" s="10"/>
      <c r="AM17044" s="10"/>
      <c r="AN17044" s="10"/>
      <c r="AO17044" s="10"/>
      <c r="AP17044" s="10"/>
      <c r="AQ17044" s="10"/>
      <c r="AR17044" s="10"/>
      <c r="AS17044" s="10"/>
      <c r="AT17044" s="10"/>
      <c r="AU17044" s="10"/>
      <c r="AV17044" s="10"/>
      <c r="AW17044" s="10"/>
      <c r="AX17044" s="10"/>
      <c r="AY17044" s="10"/>
      <c r="AZ17044" s="10"/>
      <c r="BA17044" s="10"/>
      <c r="BB17044" s="10"/>
      <c r="BC17044" s="10"/>
      <c r="BD17044" s="10"/>
      <c r="BE17044" s="10"/>
      <c r="BF17044" s="10"/>
      <c r="BG17044" s="6"/>
    </row>
    <row r="17046" spans="34:59" x14ac:dyDescent="0.25">
      <c r="AH17046" s="10"/>
      <c r="AI17046" s="6"/>
    </row>
    <row r="17047" spans="34:59" x14ac:dyDescent="0.25">
      <c r="AH17047" s="6"/>
      <c r="AI17047" s="6"/>
      <c r="AJ17047" s="6"/>
      <c r="AK17047" s="6"/>
      <c r="AL17047" s="6"/>
      <c r="AM17047" s="6"/>
      <c r="AN17047" s="6"/>
      <c r="AO17047" s="6"/>
      <c r="AP17047" s="6"/>
      <c r="AQ17047" s="6"/>
      <c r="AR17047" s="6"/>
      <c r="AS17047" s="6"/>
      <c r="AT17047" s="6"/>
      <c r="AU17047" s="6"/>
      <c r="AV17047" s="6"/>
      <c r="AW17047" s="6"/>
      <c r="AX17047" s="6"/>
      <c r="AY17047" s="6"/>
      <c r="AZ17047" s="6"/>
      <c r="BA17047" s="6"/>
      <c r="BB17047" s="6"/>
      <c r="BC17047" s="6"/>
      <c r="BD17047" s="6"/>
      <c r="BE17047" s="6"/>
      <c r="BF17047" s="6"/>
      <c r="BG17047" s="6"/>
    </row>
    <row r="17048" spans="34:59" x14ac:dyDescent="0.25">
      <c r="AH17048" s="10"/>
      <c r="AI17048" s="6"/>
      <c r="AJ17048" s="10"/>
      <c r="AK17048" s="10"/>
      <c r="AL17048" s="10"/>
      <c r="AM17048" s="10"/>
      <c r="AN17048" s="10"/>
      <c r="AO17048" s="10"/>
      <c r="AP17048" s="10"/>
      <c r="AQ17048" s="10"/>
      <c r="AR17048" s="10"/>
      <c r="AS17048" s="10"/>
      <c r="AT17048" s="10"/>
      <c r="AU17048" s="10"/>
      <c r="AV17048" s="10"/>
      <c r="AW17048" s="10"/>
      <c r="AX17048" s="10"/>
      <c r="AY17048" s="10"/>
      <c r="AZ17048" s="10"/>
      <c r="BA17048" s="10"/>
      <c r="BB17048" s="10"/>
      <c r="BC17048" s="10"/>
      <c r="BD17048" s="10"/>
      <c r="BE17048" s="10"/>
      <c r="BF17048" s="10"/>
      <c r="BG17048" s="6"/>
    </row>
    <row r="17049" spans="34:59" x14ac:dyDescent="0.25">
      <c r="AH17049" s="6"/>
      <c r="AI17049" s="6"/>
      <c r="AJ17049" s="6"/>
      <c r="AK17049" s="6"/>
      <c r="AL17049" s="6"/>
      <c r="AM17049" s="6"/>
      <c r="AN17049" s="6"/>
      <c r="AO17049" s="6"/>
      <c r="AP17049" s="6"/>
      <c r="AQ17049" s="6"/>
      <c r="AR17049" s="6"/>
      <c r="AS17049" s="6"/>
      <c r="AT17049" s="6"/>
      <c r="AU17049" s="6"/>
      <c r="AV17049" s="6"/>
      <c r="AW17049" s="6"/>
      <c r="AX17049" s="6"/>
      <c r="AY17049" s="6"/>
      <c r="AZ17049" s="6"/>
      <c r="BA17049" s="6"/>
      <c r="BB17049" s="6"/>
      <c r="BC17049" s="6"/>
      <c r="BD17049" s="6"/>
      <c r="BE17049" s="6"/>
      <c r="BF17049" s="6"/>
      <c r="BG17049" s="10"/>
    </row>
    <row r="17050" spans="34:59" x14ac:dyDescent="0.25">
      <c r="AH17050" s="10"/>
      <c r="AI17050" s="6"/>
    </row>
    <row r="17051" spans="34:59" x14ac:dyDescent="0.25">
      <c r="AH17051" s="6"/>
      <c r="AI17051" s="6"/>
      <c r="AJ17051" s="6"/>
      <c r="AK17051" s="6"/>
      <c r="AL17051" s="6"/>
      <c r="AM17051" s="6"/>
      <c r="AN17051" s="6"/>
      <c r="AO17051" s="6"/>
      <c r="AP17051" s="6"/>
      <c r="AQ17051" s="6"/>
      <c r="AR17051" s="6"/>
      <c r="AS17051" s="6"/>
      <c r="AT17051" s="6"/>
      <c r="AU17051" s="6"/>
      <c r="AV17051" s="6"/>
      <c r="AW17051" s="6"/>
      <c r="AX17051" s="6"/>
      <c r="AY17051" s="6"/>
      <c r="AZ17051" s="6"/>
      <c r="BA17051" s="6"/>
      <c r="BB17051" s="6"/>
      <c r="BC17051" s="6"/>
      <c r="BD17051" s="6"/>
      <c r="BE17051" s="6"/>
      <c r="BF17051" s="6"/>
      <c r="BG17051" s="6"/>
    </row>
    <row r="17052" spans="34:59" x14ac:dyDescent="0.25">
      <c r="AH17052" s="10"/>
      <c r="AI17052" s="6"/>
      <c r="AJ17052" s="10"/>
      <c r="AK17052" s="10"/>
      <c r="AL17052" s="10"/>
      <c r="AM17052" s="10"/>
      <c r="AN17052" s="10"/>
      <c r="AO17052" s="10"/>
      <c r="AP17052" s="10"/>
      <c r="AQ17052" s="10"/>
      <c r="AR17052" s="10"/>
      <c r="AS17052" s="10"/>
      <c r="AT17052" s="10"/>
      <c r="AU17052" s="10"/>
      <c r="AV17052" s="10"/>
      <c r="AW17052" s="10"/>
      <c r="AX17052" s="10"/>
      <c r="AY17052" s="10"/>
      <c r="AZ17052" s="10"/>
      <c r="BA17052" s="10"/>
      <c r="BB17052" s="10"/>
      <c r="BC17052" s="10"/>
      <c r="BD17052" s="10"/>
      <c r="BE17052" s="10"/>
      <c r="BF17052" s="10"/>
      <c r="BG17052" s="6"/>
    </row>
    <row r="17053" spans="34:59" x14ac:dyDescent="0.25">
      <c r="AH17053" s="6"/>
      <c r="AI17053" s="6"/>
      <c r="AJ17053" s="6"/>
      <c r="AK17053" s="6"/>
      <c r="AL17053" s="6"/>
      <c r="AM17053" s="6"/>
      <c r="AN17053" s="6"/>
      <c r="AO17053" s="6"/>
      <c r="AP17053" s="6"/>
      <c r="AQ17053" s="6"/>
      <c r="AR17053" s="6"/>
      <c r="AS17053" s="6"/>
      <c r="AT17053" s="6"/>
      <c r="AU17053" s="6"/>
      <c r="AV17053" s="6"/>
      <c r="AW17053" s="6"/>
      <c r="AX17053" s="6"/>
      <c r="AY17053" s="6"/>
      <c r="AZ17053" s="6"/>
      <c r="BA17053" s="6"/>
      <c r="BB17053" s="6"/>
      <c r="BC17053" s="6"/>
      <c r="BD17053" s="6"/>
      <c r="BE17053" s="6"/>
      <c r="BF17053" s="6"/>
      <c r="BG17053" s="10"/>
    </row>
    <row r="17054" spans="34:59" x14ac:dyDescent="0.25">
      <c r="AH17054" s="10"/>
      <c r="AI17054" s="6"/>
    </row>
    <row r="17055" spans="34:59" x14ac:dyDescent="0.25">
      <c r="AH17055" s="6"/>
      <c r="AI17055" s="6"/>
      <c r="AJ17055" s="6"/>
      <c r="AK17055" s="6"/>
      <c r="AL17055" s="6"/>
      <c r="AM17055" s="6"/>
      <c r="AN17055" s="6"/>
      <c r="AO17055" s="6"/>
      <c r="AP17055" s="6"/>
      <c r="AQ17055" s="6"/>
      <c r="AR17055" s="6"/>
      <c r="AS17055" s="6"/>
      <c r="AT17055" s="6"/>
      <c r="AU17055" s="6"/>
      <c r="AV17055" s="6"/>
      <c r="AW17055" s="6"/>
      <c r="AX17055" s="6"/>
      <c r="AY17055" s="6"/>
      <c r="AZ17055" s="6"/>
      <c r="BA17055" s="6"/>
      <c r="BB17055" s="6"/>
      <c r="BC17055" s="6"/>
      <c r="BD17055" s="6"/>
      <c r="BE17055" s="6"/>
      <c r="BF17055" s="6"/>
      <c r="BG17055" s="6"/>
    </row>
    <row r="17056" spans="34:59" x14ac:dyDescent="0.25">
      <c r="AH17056" s="10"/>
      <c r="AI17056" s="6"/>
      <c r="AJ17056" s="10"/>
      <c r="AK17056" s="10"/>
      <c r="AL17056" s="10"/>
      <c r="AM17056" s="10"/>
      <c r="AN17056" s="10"/>
      <c r="AO17056" s="10"/>
      <c r="AP17056" s="10"/>
      <c r="AQ17056" s="10"/>
      <c r="AR17056" s="10"/>
      <c r="AS17056" s="10"/>
      <c r="AT17056" s="10"/>
      <c r="AU17056" s="10"/>
      <c r="AV17056" s="10"/>
      <c r="AW17056" s="10"/>
      <c r="AX17056" s="10"/>
      <c r="AY17056" s="10"/>
      <c r="AZ17056" s="10"/>
      <c r="BA17056" s="10"/>
      <c r="BB17056" s="10"/>
      <c r="BC17056" s="10"/>
      <c r="BD17056" s="10"/>
      <c r="BE17056" s="10"/>
      <c r="BF17056" s="10"/>
      <c r="BG17056" s="6"/>
    </row>
    <row r="17057" spans="34:59" x14ac:dyDescent="0.25">
      <c r="AH17057" s="6"/>
      <c r="AI17057" s="6"/>
      <c r="AJ17057" s="6"/>
      <c r="AK17057" s="6"/>
      <c r="AL17057" s="6"/>
      <c r="AM17057" s="6"/>
      <c r="AN17057" s="6"/>
      <c r="AO17057" s="6"/>
      <c r="AP17057" s="6"/>
      <c r="AQ17057" s="6"/>
      <c r="AR17057" s="6"/>
      <c r="AS17057" s="6"/>
      <c r="AT17057" s="6"/>
      <c r="AU17057" s="6"/>
      <c r="AV17057" s="6"/>
      <c r="AW17057" s="6"/>
      <c r="AX17057" s="6"/>
      <c r="AY17057" s="6"/>
      <c r="AZ17057" s="6"/>
      <c r="BA17057" s="6"/>
      <c r="BB17057" s="6"/>
      <c r="BC17057" s="6"/>
      <c r="BD17057" s="6"/>
      <c r="BE17057" s="6"/>
      <c r="BF17057" s="6"/>
      <c r="BG17057" s="10"/>
    </row>
    <row r="17058" spans="34:59" x14ac:dyDescent="0.25">
      <c r="AH17058" s="10"/>
      <c r="AI17058" s="6"/>
    </row>
    <row r="17059" spans="34:59" x14ac:dyDescent="0.25">
      <c r="AH17059" s="6"/>
      <c r="AI17059" s="6"/>
      <c r="AJ17059" s="6"/>
      <c r="AK17059" s="6"/>
      <c r="AL17059" s="6"/>
      <c r="AM17059" s="6"/>
      <c r="AN17059" s="6"/>
      <c r="AO17059" s="6"/>
      <c r="AP17059" s="6"/>
      <c r="AQ17059" s="6"/>
      <c r="AR17059" s="6"/>
      <c r="AS17059" s="6"/>
      <c r="AT17059" s="6"/>
      <c r="AU17059" s="6"/>
      <c r="AV17059" s="6"/>
      <c r="AW17059" s="6"/>
      <c r="AX17059" s="6"/>
      <c r="AY17059" s="6"/>
      <c r="AZ17059" s="6"/>
      <c r="BA17059" s="6"/>
      <c r="BB17059" s="6"/>
      <c r="BC17059" s="6"/>
      <c r="BD17059" s="6"/>
      <c r="BE17059" s="6"/>
      <c r="BF17059" s="6"/>
      <c r="BG17059" s="6"/>
    </row>
    <row r="17060" spans="34:59" x14ac:dyDescent="0.25">
      <c r="AH17060" s="10"/>
      <c r="AI17060" s="6"/>
      <c r="AJ17060" s="10"/>
      <c r="AK17060" s="10"/>
      <c r="AL17060" s="10"/>
      <c r="AM17060" s="10"/>
      <c r="AN17060" s="10"/>
      <c r="AO17060" s="10"/>
      <c r="AP17060" s="10"/>
      <c r="AQ17060" s="10"/>
      <c r="AR17060" s="10"/>
      <c r="AS17060" s="10"/>
      <c r="AT17060" s="10"/>
      <c r="AU17060" s="10"/>
      <c r="AV17060" s="10"/>
      <c r="AW17060" s="10"/>
      <c r="AX17060" s="10"/>
      <c r="AY17060" s="10"/>
      <c r="AZ17060" s="10"/>
      <c r="BA17060" s="10"/>
      <c r="BB17060" s="10"/>
      <c r="BC17060" s="10"/>
      <c r="BD17060" s="10"/>
      <c r="BE17060" s="10"/>
      <c r="BF17060" s="10"/>
      <c r="BG17060" s="6"/>
    </row>
    <row r="17062" spans="34:59" x14ac:dyDescent="0.25">
      <c r="AH17062" s="10"/>
      <c r="AI17062" s="6"/>
    </row>
    <row r="17063" spans="34:59" x14ac:dyDescent="0.25">
      <c r="AH17063" s="6"/>
      <c r="AI17063" s="6"/>
      <c r="AJ17063" s="6"/>
      <c r="AK17063" s="6"/>
      <c r="AL17063" s="6"/>
      <c r="AM17063" s="6"/>
      <c r="AN17063" s="6"/>
      <c r="AO17063" s="6"/>
      <c r="AP17063" s="6"/>
      <c r="AQ17063" s="6"/>
      <c r="AR17063" s="6"/>
      <c r="AS17063" s="6"/>
      <c r="AT17063" s="6"/>
      <c r="AU17063" s="6"/>
      <c r="AV17063" s="6"/>
      <c r="AW17063" s="6"/>
      <c r="AX17063" s="6"/>
      <c r="AY17063" s="6"/>
      <c r="AZ17063" s="6"/>
      <c r="BA17063" s="6"/>
      <c r="BB17063" s="6"/>
      <c r="BC17063" s="6"/>
      <c r="BD17063" s="6"/>
      <c r="BE17063" s="6"/>
      <c r="BF17063" s="6"/>
      <c r="BG17063" s="6"/>
    </row>
    <row r="17064" spans="34:59" x14ac:dyDescent="0.25">
      <c r="AH17064" s="10"/>
      <c r="AI17064" s="6"/>
      <c r="AJ17064" s="10"/>
      <c r="AK17064" s="10"/>
      <c r="AL17064" s="10"/>
      <c r="AM17064" s="10"/>
      <c r="AN17064" s="10"/>
      <c r="AO17064" s="10"/>
      <c r="AP17064" s="10"/>
      <c r="AQ17064" s="10"/>
      <c r="AR17064" s="10"/>
      <c r="AS17064" s="10"/>
      <c r="AT17064" s="10"/>
      <c r="AU17064" s="10"/>
      <c r="AV17064" s="10"/>
      <c r="AW17064" s="10"/>
      <c r="AX17064" s="10"/>
      <c r="AY17064" s="10"/>
      <c r="AZ17064" s="10"/>
      <c r="BA17064" s="10"/>
      <c r="BB17064" s="10"/>
      <c r="BC17064" s="10"/>
      <c r="BD17064" s="10"/>
      <c r="BE17064" s="10"/>
      <c r="BF17064" s="10"/>
      <c r="BG17064" s="6"/>
    </row>
    <row r="17065" spans="34:59" x14ac:dyDescent="0.25">
      <c r="AH17065" s="6"/>
      <c r="AI17065" s="6"/>
      <c r="AJ17065" s="6"/>
      <c r="AK17065" s="6"/>
      <c r="AL17065" s="6"/>
      <c r="AM17065" s="6"/>
      <c r="AN17065" s="6"/>
      <c r="AO17065" s="6"/>
      <c r="AP17065" s="6"/>
      <c r="AQ17065" s="6"/>
      <c r="AR17065" s="6"/>
      <c r="AS17065" s="6"/>
      <c r="AT17065" s="6"/>
      <c r="AU17065" s="6"/>
      <c r="AV17065" s="6"/>
      <c r="AW17065" s="6"/>
      <c r="AX17065" s="6"/>
      <c r="AY17065" s="6"/>
      <c r="AZ17065" s="6"/>
      <c r="BA17065" s="6"/>
      <c r="BB17065" s="6"/>
      <c r="BC17065" s="6"/>
      <c r="BD17065" s="6"/>
      <c r="BE17065" s="6"/>
      <c r="BF17065" s="6"/>
      <c r="BG17065" s="10"/>
    </row>
    <row r="17066" spans="34:59" x14ac:dyDescent="0.25">
      <c r="AH17066" s="10"/>
      <c r="AI17066" s="6"/>
    </row>
    <row r="17067" spans="34:59" x14ac:dyDescent="0.25">
      <c r="AH17067" s="6"/>
      <c r="AI17067" s="6"/>
      <c r="AJ17067" s="6"/>
      <c r="AK17067" s="6"/>
      <c r="AL17067" s="6"/>
      <c r="AM17067" s="6"/>
      <c r="AN17067" s="6"/>
      <c r="AO17067" s="6"/>
      <c r="AP17067" s="6"/>
      <c r="AQ17067" s="6"/>
      <c r="AR17067" s="6"/>
      <c r="AS17067" s="6"/>
      <c r="AT17067" s="6"/>
      <c r="AU17067" s="6"/>
      <c r="AV17067" s="6"/>
      <c r="AW17067" s="6"/>
      <c r="AX17067" s="6"/>
      <c r="AY17067" s="6"/>
      <c r="AZ17067" s="6"/>
      <c r="BA17067" s="6"/>
      <c r="BB17067" s="6"/>
      <c r="BC17067" s="6"/>
      <c r="BD17067" s="6"/>
      <c r="BE17067" s="6"/>
      <c r="BF17067" s="6"/>
      <c r="BG17067" s="6"/>
    </row>
    <row r="17068" spans="34:59" x14ac:dyDescent="0.25">
      <c r="AH17068" s="10"/>
      <c r="AI17068" s="6"/>
      <c r="AJ17068" s="10"/>
      <c r="AK17068" s="10"/>
      <c r="AL17068" s="10"/>
      <c r="AM17068" s="10"/>
      <c r="AN17068" s="10"/>
      <c r="AO17068" s="10"/>
      <c r="AP17068" s="10"/>
      <c r="AQ17068" s="10"/>
      <c r="AR17068" s="10"/>
      <c r="AS17068" s="10"/>
      <c r="AT17068" s="10"/>
      <c r="AU17068" s="10"/>
      <c r="AV17068" s="10"/>
      <c r="AW17068" s="10"/>
      <c r="AX17068" s="10"/>
      <c r="AY17068" s="10"/>
      <c r="AZ17068" s="10"/>
      <c r="BA17068" s="10"/>
      <c r="BB17068" s="10"/>
      <c r="BC17068" s="10"/>
      <c r="BD17068" s="10"/>
      <c r="BE17068" s="10"/>
      <c r="BF17068" s="10"/>
      <c r="BG17068" s="6"/>
    </row>
    <row r="17069" spans="34:59" x14ac:dyDescent="0.25">
      <c r="AH17069" s="6"/>
      <c r="AI17069" s="6"/>
      <c r="AJ17069" s="6"/>
      <c r="AK17069" s="6"/>
      <c r="AL17069" s="6"/>
      <c r="AM17069" s="6"/>
      <c r="AN17069" s="6"/>
      <c r="AO17069" s="6"/>
      <c r="AP17069" s="6"/>
      <c r="AQ17069" s="6"/>
      <c r="AR17069" s="6"/>
      <c r="AS17069" s="6"/>
      <c r="AT17069" s="6"/>
      <c r="AU17069" s="6"/>
      <c r="AV17069" s="6"/>
      <c r="AW17069" s="6"/>
      <c r="AX17069" s="6"/>
      <c r="AY17069" s="6"/>
      <c r="AZ17069" s="6"/>
      <c r="BA17069" s="6"/>
      <c r="BB17069" s="6"/>
      <c r="BC17069" s="6"/>
      <c r="BD17069" s="6"/>
      <c r="BE17069" s="6"/>
      <c r="BF17069" s="6"/>
      <c r="BG17069" s="10"/>
    </row>
    <row r="17070" spans="34:59" x14ac:dyDescent="0.25">
      <c r="AH17070" s="10"/>
      <c r="AI17070" s="6"/>
    </row>
    <row r="17071" spans="34:59" x14ac:dyDescent="0.25">
      <c r="AH17071" s="6"/>
      <c r="AI17071" s="6"/>
      <c r="AJ17071" s="6"/>
      <c r="AK17071" s="6"/>
      <c r="AL17071" s="6"/>
      <c r="AM17071" s="6"/>
      <c r="AN17071" s="6"/>
      <c r="AO17071" s="6"/>
      <c r="AP17071" s="6"/>
      <c r="AQ17071" s="6"/>
      <c r="AR17071" s="6"/>
      <c r="AS17071" s="6"/>
      <c r="AT17071" s="6"/>
      <c r="AU17071" s="6"/>
      <c r="AV17071" s="6"/>
      <c r="AW17071" s="6"/>
      <c r="AX17071" s="6"/>
      <c r="AY17071" s="6"/>
      <c r="AZ17071" s="6"/>
      <c r="BA17071" s="6"/>
      <c r="BB17071" s="6"/>
      <c r="BC17071" s="6"/>
      <c r="BD17071" s="6"/>
      <c r="BE17071" s="6"/>
      <c r="BF17071" s="6"/>
      <c r="BG17071" s="6"/>
    </row>
    <row r="17072" spans="34:59" x14ac:dyDescent="0.25">
      <c r="AH17072" s="10"/>
      <c r="AI17072" s="6"/>
      <c r="AJ17072" s="10"/>
      <c r="AK17072" s="10"/>
      <c r="AL17072" s="10"/>
      <c r="AM17072" s="10"/>
      <c r="AN17072" s="10"/>
      <c r="AO17072" s="10"/>
      <c r="AP17072" s="10"/>
      <c r="AQ17072" s="10"/>
      <c r="AR17072" s="10"/>
      <c r="AS17072" s="10"/>
      <c r="AT17072" s="10"/>
      <c r="AU17072" s="10"/>
      <c r="AV17072" s="10"/>
      <c r="AW17072" s="10"/>
      <c r="AX17072" s="10"/>
      <c r="AY17072" s="10"/>
      <c r="AZ17072" s="10"/>
      <c r="BA17072" s="10"/>
      <c r="BB17072" s="10"/>
      <c r="BC17072" s="10"/>
      <c r="BD17072" s="10"/>
      <c r="BE17072" s="10"/>
      <c r="BF17072" s="10"/>
      <c r="BG17072" s="6"/>
    </row>
    <row r="17073" spans="34:59" x14ac:dyDescent="0.25">
      <c r="AH17073" s="6"/>
      <c r="AI17073" s="6"/>
      <c r="AJ17073" s="6"/>
      <c r="AK17073" s="6"/>
      <c r="AL17073" s="6"/>
      <c r="AM17073" s="6"/>
      <c r="AN17073" s="6"/>
      <c r="AO17073" s="6"/>
      <c r="AP17073" s="6"/>
      <c r="AQ17073" s="6"/>
      <c r="AR17073" s="6"/>
      <c r="AS17073" s="6"/>
      <c r="AT17073" s="6"/>
      <c r="AU17073" s="6"/>
      <c r="AV17073" s="6"/>
      <c r="AW17073" s="6"/>
      <c r="AX17073" s="6"/>
      <c r="AY17073" s="6"/>
      <c r="AZ17073" s="6"/>
      <c r="BA17073" s="6"/>
      <c r="BB17073" s="6"/>
      <c r="BC17073" s="6"/>
      <c r="BD17073" s="6"/>
      <c r="BE17073" s="6"/>
      <c r="BF17073" s="6"/>
      <c r="BG17073" s="10"/>
    </row>
    <row r="17074" spans="34:59" x14ac:dyDescent="0.25">
      <c r="AH17074" s="10"/>
      <c r="AI17074" s="6"/>
    </row>
    <row r="17075" spans="34:59" x14ac:dyDescent="0.25">
      <c r="AH17075" s="6"/>
      <c r="AI17075" s="6"/>
      <c r="AJ17075" s="6"/>
      <c r="AK17075" s="6"/>
      <c r="AL17075" s="6"/>
      <c r="AM17075" s="6"/>
      <c r="AN17075" s="6"/>
      <c r="AO17075" s="6"/>
      <c r="AP17075" s="6"/>
      <c r="AQ17075" s="6"/>
      <c r="AR17075" s="6"/>
      <c r="AS17075" s="6"/>
      <c r="AT17075" s="6"/>
      <c r="AU17075" s="6"/>
      <c r="AV17075" s="6"/>
      <c r="AW17075" s="6"/>
      <c r="AX17075" s="6"/>
      <c r="AY17075" s="6"/>
      <c r="AZ17075" s="6"/>
      <c r="BA17075" s="6"/>
      <c r="BB17075" s="6"/>
      <c r="BC17075" s="6"/>
      <c r="BD17075" s="6"/>
      <c r="BE17075" s="6"/>
      <c r="BF17075" s="6"/>
      <c r="BG17075" s="6"/>
    </row>
    <row r="17076" spans="34:59" x14ac:dyDescent="0.25">
      <c r="AH17076" s="10"/>
      <c r="AI17076" s="6"/>
      <c r="AJ17076" s="10"/>
      <c r="AK17076" s="10"/>
      <c r="AL17076" s="10"/>
      <c r="AM17076" s="10"/>
      <c r="AN17076" s="10"/>
      <c r="AO17076" s="10"/>
      <c r="AP17076" s="10"/>
      <c r="AQ17076" s="10"/>
      <c r="AR17076" s="10"/>
      <c r="AS17076" s="10"/>
      <c r="AT17076" s="10"/>
      <c r="AU17076" s="10"/>
      <c r="AV17076" s="10"/>
      <c r="AW17076" s="10"/>
      <c r="AX17076" s="10"/>
      <c r="AY17076" s="10"/>
      <c r="AZ17076" s="10"/>
      <c r="BA17076" s="10"/>
      <c r="BB17076" s="10"/>
      <c r="BC17076" s="10"/>
      <c r="BD17076" s="10"/>
      <c r="BE17076" s="10"/>
      <c r="BF17076" s="10"/>
      <c r="BG17076" s="6"/>
    </row>
    <row r="17078" spans="34:59" x14ac:dyDescent="0.25">
      <c r="AH17078" s="10"/>
      <c r="AI17078" s="6"/>
    </row>
    <row r="17079" spans="34:59" x14ac:dyDescent="0.25">
      <c r="AH17079" s="6"/>
      <c r="AI17079" s="6"/>
      <c r="AJ17079" s="6"/>
      <c r="AK17079" s="6"/>
      <c r="AL17079" s="6"/>
      <c r="AM17079" s="6"/>
      <c r="AN17079" s="6"/>
      <c r="AO17079" s="6"/>
      <c r="AP17079" s="6"/>
      <c r="AQ17079" s="6"/>
      <c r="AR17079" s="6"/>
      <c r="AS17079" s="6"/>
      <c r="AT17079" s="6"/>
      <c r="AU17079" s="6"/>
      <c r="AV17079" s="6"/>
      <c r="AW17079" s="6"/>
      <c r="AX17079" s="6"/>
      <c r="AY17079" s="6"/>
      <c r="AZ17079" s="6"/>
      <c r="BA17079" s="6"/>
      <c r="BB17079" s="6"/>
      <c r="BC17079" s="6"/>
      <c r="BD17079" s="6"/>
      <c r="BE17079" s="6"/>
      <c r="BF17079" s="6"/>
      <c r="BG17079" s="6"/>
    </row>
    <row r="17080" spans="34:59" x14ac:dyDescent="0.25">
      <c r="AH17080" s="10"/>
      <c r="AI17080" s="6"/>
      <c r="AJ17080" s="10"/>
      <c r="AK17080" s="10"/>
      <c r="AL17080" s="10"/>
      <c r="AM17080" s="10"/>
      <c r="AN17080" s="10"/>
      <c r="AO17080" s="10"/>
      <c r="AP17080" s="10"/>
      <c r="AQ17080" s="10"/>
      <c r="AR17080" s="10"/>
      <c r="AS17080" s="10"/>
      <c r="AT17080" s="10"/>
      <c r="AU17080" s="10"/>
      <c r="AV17080" s="10"/>
      <c r="AW17080" s="10"/>
      <c r="AX17080" s="10"/>
      <c r="AY17080" s="10"/>
      <c r="AZ17080" s="10"/>
      <c r="BA17080" s="10"/>
      <c r="BB17080" s="10"/>
      <c r="BC17080" s="10"/>
      <c r="BD17080" s="10"/>
      <c r="BE17080" s="10"/>
      <c r="BF17080" s="10"/>
      <c r="BG17080" s="6"/>
    </row>
    <row r="17081" spans="34:59" x14ac:dyDescent="0.25">
      <c r="AH17081" s="6"/>
      <c r="AI17081" s="6"/>
      <c r="AJ17081" s="6"/>
      <c r="AK17081" s="6"/>
      <c r="AL17081" s="6"/>
      <c r="AM17081" s="6"/>
      <c r="AN17081" s="6"/>
      <c r="AO17081" s="6"/>
      <c r="AP17081" s="6"/>
      <c r="AQ17081" s="6"/>
      <c r="AR17081" s="6"/>
      <c r="AS17081" s="6"/>
      <c r="AT17081" s="6"/>
      <c r="AU17081" s="6"/>
      <c r="AV17081" s="6"/>
      <c r="AW17081" s="6"/>
      <c r="AX17081" s="6"/>
      <c r="AY17081" s="6"/>
      <c r="AZ17081" s="6"/>
      <c r="BA17081" s="6"/>
      <c r="BB17081" s="6"/>
      <c r="BC17081" s="6"/>
      <c r="BD17081" s="6"/>
      <c r="BE17081" s="6"/>
      <c r="BF17081" s="6"/>
      <c r="BG17081" s="10"/>
    </row>
    <row r="17082" spans="34:59" x14ac:dyDescent="0.25">
      <c r="AH17082" s="10"/>
      <c r="AI17082" s="6"/>
    </row>
    <row r="17083" spans="34:59" x14ac:dyDescent="0.25">
      <c r="AH17083" s="6"/>
      <c r="AI17083" s="6"/>
      <c r="AJ17083" s="6"/>
      <c r="AK17083" s="6"/>
      <c r="AL17083" s="6"/>
      <c r="AM17083" s="6"/>
      <c r="AN17083" s="6"/>
      <c r="AO17083" s="6"/>
      <c r="AP17083" s="6"/>
      <c r="AQ17083" s="6"/>
      <c r="AR17083" s="6"/>
      <c r="AS17083" s="6"/>
      <c r="AT17083" s="6"/>
      <c r="AU17083" s="6"/>
      <c r="AV17083" s="6"/>
      <c r="AW17083" s="6"/>
      <c r="AX17083" s="6"/>
      <c r="AY17083" s="6"/>
      <c r="AZ17083" s="6"/>
      <c r="BA17083" s="6"/>
      <c r="BB17083" s="6"/>
      <c r="BC17083" s="6"/>
      <c r="BD17083" s="6"/>
      <c r="BE17083" s="6"/>
      <c r="BF17083" s="6"/>
      <c r="BG17083" s="6"/>
    </row>
    <row r="17084" spans="34:59" x14ac:dyDescent="0.25">
      <c r="AH17084" s="10"/>
      <c r="AI17084" s="6"/>
      <c r="AJ17084" s="10"/>
      <c r="AK17084" s="10"/>
      <c r="AL17084" s="10"/>
      <c r="AM17084" s="10"/>
      <c r="AN17084" s="10"/>
      <c r="AO17084" s="10"/>
      <c r="AP17084" s="10"/>
      <c r="AQ17084" s="10"/>
      <c r="AR17084" s="10"/>
      <c r="AS17084" s="10"/>
      <c r="AT17084" s="10"/>
      <c r="AU17084" s="10"/>
      <c r="AV17084" s="10"/>
      <c r="AW17084" s="10"/>
      <c r="AX17084" s="10"/>
      <c r="AY17084" s="10"/>
      <c r="AZ17084" s="10"/>
      <c r="BA17084" s="10"/>
      <c r="BB17084" s="10"/>
      <c r="BC17084" s="10"/>
      <c r="BD17084" s="10"/>
      <c r="BE17084" s="10"/>
      <c r="BF17084" s="10"/>
      <c r="BG17084" s="6"/>
    </row>
    <row r="17085" spans="34:59" x14ac:dyDescent="0.25">
      <c r="AH17085" s="6"/>
      <c r="AI17085" s="6"/>
      <c r="AJ17085" s="6"/>
      <c r="AK17085" s="6"/>
      <c r="AL17085" s="6"/>
      <c r="AM17085" s="6"/>
      <c r="AN17085" s="6"/>
      <c r="AO17085" s="6"/>
      <c r="AP17085" s="6"/>
      <c r="AQ17085" s="6"/>
      <c r="AR17085" s="6"/>
      <c r="AS17085" s="6"/>
      <c r="AT17085" s="6"/>
      <c r="AU17085" s="6"/>
      <c r="AV17085" s="6"/>
      <c r="AW17085" s="6"/>
      <c r="AX17085" s="6"/>
      <c r="AY17085" s="6"/>
      <c r="AZ17085" s="6"/>
      <c r="BA17085" s="6"/>
      <c r="BB17085" s="6"/>
      <c r="BC17085" s="6"/>
      <c r="BD17085" s="6"/>
      <c r="BE17085" s="6"/>
      <c r="BF17085" s="6"/>
      <c r="BG17085" s="10"/>
    </row>
    <row r="17086" spans="34:59" x14ac:dyDescent="0.25">
      <c r="AH17086" s="10"/>
      <c r="AI17086" s="6"/>
    </row>
    <row r="17087" spans="34:59" x14ac:dyDescent="0.25">
      <c r="AH17087" s="6"/>
      <c r="AI17087" s="6"/>
      <c r="AJ17087" s="6"/>
      <c r="AK17087" s="6"/>
      <c r="AL17087" s="6"/>
      <c r="AM17087" s="6"/>
      <c r="AN17087" s="6"/>
      <c r="AO17087" s="6"/>
      <c r="AP17087" s="6"/>
      <c r="AQ17087" s="6"/>
      <c r="AR17087" s="6"/>
      <c r="AS17087" s="6"/>
      <c r="AT17087" s="6"/>
      <c r="AU17087" s="6"/>
      <c r="AV17087" s="6"/>
      <c r="AW17087" s="6"/>
      <c r="AX17087" s="6"/>
      <c r="AY17087" s="6"/>
      <c r="AZ17087" s="6"/>
      <c r="BA17087" s="6"/>
      <c r="BB17087" s="6"/>
      <c r="BC17087" s="6"/>
      <c r="BD17087" s="6"/>
      <c r="BE17087" s="6"/>
      <c r="BF17087" s="6"/>
      <c r="BG17087" s="6"/>
    </row>
    <row r="17088" spans="34:59" x14ac:dyDescent="0.25">
      <c r="AH17088" s="10"/>
      <c r="AI17088" s="6"/>
      <c r="AJ17088" s="10"/>
      <c r="AK17088" s="10"/>
      <c r="AL17088" s="10"/>
      <c r="AM17088" s="10"/>
      <c r="AN17088" s="10"/>
      <c r="AO17088" s="10"/>
      <c r="AP17088" s="10"/>
      <c r="AQ17088" s="10"/>
      <c r="AR17088" s="10"/>
      <c r="AS17088" s="10"/>
      <c r="AT17088" s="10"/>
      <c r="AU17088" s="10"/>
      <c r="AV17088" s="10"/>
      <c r="AW17088" s="10"/>
      <c r="AX17088" s="10"/>
      <c r="AY17088" s="10"/>
      <c r="AZ17088" s="10"/>
      <c r="BA17088" s="10"/>
      <c r="BB17088" s="10"/>
      <c r="BC17088" s="10"/>
      <c r="BD17088" s="10"/>
      <c r="BE17088" s="10"/>
      <c r="BF17088" s="10"/>
      <c r="BG17088" s="6"/>
    </row>
    <row r="17089" spans="34:59" x14ac:dyDescent="0.25">
      <c r="AH17089" s="6"/>
      <c r="AI17089" s="6"/>
      <c r="AJ17089" s="6"/>
      <c r="AK17089" s="6"/>
      <c r="AL17089" s="6"/>
      <c r="AM17089" s="6"/>
      <c r="AN17089" s="6"/>
      <c r="AO17089" s="6"/>
      <c r="AP17089" s="6"/>
      <c r="AQ17089" s="6"/>
      <c r="AR17089" s="6"/>
      <c r="AS17089" s="6"/>
      <c r="AT17089" s="6"/>
      <c r="AU17089" s="6"/>
      <c r="AV17089" s="6"/>
      <c r="AW17089" s="6"/>
      <c r="AX17089" s="6"/>
      <c r="AY17089" s="6"/>
      <c r="AZ17089" s="6"/>
      <c r="BA17089" s="6"/>
      <c r="BB17089" s="6"/>
      <c r="BC17089" s="6"/>
      <c r="BD17089" s="6"/>
      <c r="BE17089" s="6"/>
      <c r="BF17089" s="6"/>
      <c r="BG17089" s="10"/>
    </row>
    <row r="17090" spans="34:59" x14ac:dyDescent="0.25">
      <c r="AH17090" s="10"/>
      <c r="AI17090" s="6"/>
    </row>
    <row r="17091" spans="34:59" x14ac:dyDescent="0.25">
      <c r="AH17091" s="6"/>
      <c r="AI17091" s="6"/>
      <c r="AJ17091" s="6"/>
      <c r="AK17091" s="6"/>
      <c r="AL17091" s="6"/>
      <c r="AM17091" s="6"/>
      <c r="AN17091" s="6"/>
      <c r="AO17091" s="6"/>
      <c r="AP17091" s="6"/>
      <c r="AQ17091" s="6"/>
      <c r="AR17091" s="6"/>
      <c r="AS17091" s="6"/>
      <c r="AT17091" s="6"/>
      <c r="AU17091" s="6"/>
      <c r="AV17091" s="6"/>
      <c r="AW17091" s="6"/>
      <c r="AX17091" s="6"/>
      <c r="AY17091" s="6"/>
      <c r="AZ17091" s="6"/>
      <c r="BA17091" s="6"/>
      <c r="BB17091" s="6"/>
      <c r="BC17091" s="6"/>
      <c r="BD17091" s="6"/>
      <c r="BE17091" s="6"/>
      <c r="BF17091" s="6"/>
      <c r="BG17091" s="6"/>
    </row>
    <row r="17092" spans="34:59" x14ac:dyDescent="0.25">
      <c r="AH17092" s="10"/>
      <c r="AI17092" s="6"/>
      <c r="AJ17092" s="10"/>
      <c r="AK17092" s="10"/>
      <c r="AL17092" s="10"/>
      <c r="AM17092" s="10"/>
      <c r="AN17092" s="10"/>
      <c r="AO17092" s="10"/>
      <c r="AP17092" s="10"/>
      <c r="AQ17092" s="10"/>
      <c r="AR17092" s="10"/>
      <c r="AS17092" s="10"/>
      <c r="AT17092" s="10"/>
      <c r="AU17092" s="10"/>
      <c r="AV17092" s="10"/>
      <c r="AW17092" s="10"/>
      <c r="AX17092" s="10"/>
      <c r="AY17092" s="10"/>
      <c r="AZ17092" s="10"/>
      <c r="BA17092" s="10"/>
      <c r="BB17092" s="10"/>
      <c r="BC17092" s="10"/>
      <c r="BD17092" s="10"/>
      <c r="BE17092" s="10"/>
      <c r="BF17092" s="10"/>
      <c r="BG17092" s="6"/>
    </row>
    <row r="17094" spans="34:59" x14ac:dyDescent="0.25">
      <c r="AH17094" s="10"/>
      <c r="AI17094" s="6"/>
    </row>
    <row r="17095" spans="34:59" x14ac:dyDescent="0.25">
      <c r="AH17095" s="6"/>
      <c r="AI17095" s="6"/>
      <c r="AJ17095" s="6"/>
      <c r="AK17095" s="6"/>
      <c r="AL17095" s="6"/>
      <c r="AM17095" s="6"/>
      <c r="AN17095" s="6"/>
      <c r="AO17095" s="6"/>
      <c r="AP17095" s="6"/>
      <c r="AQ17095" s="6"/>
      <c r="AR17095" s="6"/>
      <c r="AS17095" s="6"/>
      <c r="AT17095" s="6"/>
      <c r="AU17095" s="6"/>
      <c r="AV17095" s="6"/>
      <c r="AW17095" s="6"/>
      <c r="AX17095" s="6"/>
      <c r="AY17095" s="6"/>
      <c r="AZ17095" s="6"/>
      <c r="BA17095" s="6"/>
      <c r="BB17095" s="6"/>
      <c r="BC17095" s="6"/>
      <c r="BD17095" s="6"/>
      <c r="BE17095" s="6"/>
      <c r="BF17095" s="6"/>
      <c r="BG17095" s="6"/>
    </row>
    <row r="17096" spans="34:59" x14ac:dyDescent="0.25">
      <c r="AH17096" s="10"/>
      <c r="AI17096" s="6"/>
      <c r="AJ17096" s="10"/>
      <c r="AK17096" s="10"/>
      <c r="AL17096" s="10"/>
      <c r="AM17096" s="10"/>
      <c r="AN17096" s="10"/>
      <c r="AO17096" s="10"/>
      <c r="AP17096" s="10"/>
      <c r="AQ17096" s="10"/>
      <c r="AR17096" s="10"/>
      <c r="AS17096" s="10"/>
      <c r="AT17096" s="10"/>
      <c r="AU17096" s="10"/>
      <c r="AV17096" s="10"/>
      <c r="AW17096" s="10"/>
      <c r="AX17096" s="10"/>
      <c r="AY17096" s="10"/>
      <c r="AZ17096" s="10"/>
      <c r="BA17096" s="10"/>
      <c r="BB17096" s="10"/>
      <c r="BC17096" s="10"/>
      <c r="BD17096" s="10"/>
      <c r="BE17096" s="10"/>
      <c r="BF17096" s="10"/>
      <c r="BG17096" s="6"/>
    </row>
    <row r="17097" spans="34:59" x14ac:dyDescent="0.25">
      <c r="AH17097" s="6"/>
      <c r="AI17097" s="6"/>
      <c r="AJ17097" s="6"/>
      <c r="AK17097" s="6"/>
      <c r="AL17097" s="6"/>
      <c r="AM17097" s="6"/>
      <c r="AN17097" s="6"/>
      <c r="AO17097" s="6"/>
      <c r="AP17097" s="6"/>
      <c r="AQ17097" s="6"/>
      <c r="AR17097" s="6"/>
      <c r="AS17097" s="6"/>
      <c r="AT17097" s="6"/>
      <c r="AU17097" s="6"/>
      <c r="AV17097" s="6"/>
      <c r="AW17097" s="6"/>
      <c r="AX17097" s="6"/>
      <c r="AY17097" s="6"/>
      <c r="AZ17097" s="6"/>
      <c r="BA17097" s="6"/>
      <c r="BB17097" s="6"/>
      <c r="BC17097" s="6"/>
      <c r="BD17097" s="6"/>
      <c r="BE17097" s="6"/>
      <c r="BF17097" s="6"/>
      <c r="BG17097" s="10"/>
    </row>
    <row r="17098" spans="34:59" x14ac:dyDescent="0.25">
      <c r="AH17098" s="10"/>
      <c r="AI17098" s="6"/>
    </row>
    <row r="17099" spans="34:59" x14ac:dyDescent="0.25">
      <c r="AH17099" s="6"/>
      <c r="AI17099" s="6"/>
      <c r="AJ17099" s="6"/>
      <c r="AK17099" s="6"/>
      <c r="AL17099" s="6"/>
      <c r="AM17099" s="6"/>
      <c r="AN17099" s="6"/>
      <c r="AO17099" s="6"/>
      <c r="AP17099" s="6"/>
      <c r="AQ17099" s="6"/>
      <c r="AR17099" s="6"/>
      <c r="AS17099" s="6"/>
      <c r="AT17099" s="6"/>
      <c r="AU17099" s="6"/>
      <c r="AV17099" s="6"/>
      <c r="AW17099" s="6"/>
      <c r="AX17099" s="6"/>
      <c r="AY17099" s="6"/>
      <c r="AZ17099" s="6"/>
      <c r="BA17099" s="6"/>
      <c r="BB17099" s="6"/>
      <c r="BC17099" s="6"/>
      <c r="BD17099" s="6"/>
      <c r="BE17099" s="6"/>
      <c r="BF17099" s="6"/>
      <c r="BG17099" s="6"/>
    </row>
    <row r="17100" spans="34:59" x14ac:dyDescent="0.25">
      <c r="AH17100" s="10"/>
      <c r="AI17100" s="6"/>
      <c r="AJ17100" s="10"/>
      <c r="AK17100" s="10"/>
      <c r="AL17100" s="10"/>
      <c r="AM17100" s="10"/>
      <c r="AN17100" s="10"/>
      <c r="AO17100" s="10"/>
      <c r="AP17100" s="10"/>
      <c r="AQ17100" s="10"/>
      <c r="AR17100" s="10"/>
      <c r="AS17100" s="10"/>
      <c r="AT17100" s="10"/>
      <c r="AU17100" s="10"/>
      <c r="AV17100" s="10"/>
      <c r="AW17100" s="10"/>
      <c r="AX17100" s="10"/>
      <c r="AY17100" s="10"/>
      <c r="AZ17100" s="10"/>
      <c r="BA17100" s="10"/>
      <c r="BB17100" s="10"/>
      <c r="BC17100" s="10"/>
      <c r="BD17100" s="10"/>
      <c r="BE17100" s="10"/>
      <c r="BF17100" s="10"/>
      <c r="BG17100" s="6"/>
    </row>
    <row r="17101" spans="34:59" x14ac:dyDescent="0.25">
      <c r="AH17101" s="6"/>
      <c r="AI17101" s="6"/>
      <c r="AJ17101" s="6"/>
      <c r="AK17101" s="6"/>
      <c r="AL17101" s="6"/>
      <c r="AM17101" s="6"/>
      <c r="AN17101" s="6"/>
      <c r="AO17101" s="6"/>
      <c r="AP17101" s="6"/>
      <c r="AQ17101" s="6"/>
      <c r="AR17101" s="6"/>
      <c r="AS17101" s="6"/>
      <c r="AT17101" s="6"/>
      <c r="AU17101" s="6"/>
      <c r="AV17101" s="6"/>
      <c r="AW17101" s="6"/>
      <c r="AX17101" s="6"/>
      <c r="AY17101" s="6"/>
      <c r="AZ17101" s="6"/>
      <c r="BA17101" s="6"/>
      <c r="BB17101" s="6"/>
      <c r="BC17101" s="6"/>
      <c r="BD17101" s="6"/>
      <c r="BE17101" s="6"/>
      <c r="BF17101" s="6"/>
      <c r="BG17101" s="10"/>
    </row>
    <row r="17102" spans="34:59" x14ac:dyDescent="0.25">
      <c r="AH17102" s="10"/>
      <c r="AI17102" s="6"/>
    </row>
    <row r="17103" spans="34:59" x14ac:dyDescent="0.25">
      <c r="AH17103" s="6"/>
      <c r="AI17103" s="6"/>
      <c r="AJ17103" s="6"/>
      <c r="AK17103" s="6"/>
      <c r="AL17103" s="6"/>
      <c r="AM17103" s="6"/>
      <c r="AN17103" s="6"/>
      <c r="AO17103" s="6"/>
      <c r="AP17103" s="6"/>
      <c r="AQ17103" s="6"/>
      <c r="AR17103" s="6"/>
      <c r="AS17103" s="6"/>
      <c r="AT17103" s="6"/>
      <c r="AU17103" s="6"/>
      <c r="AV17103" s="6"/>
      <c r="AW17103" s="6"/>
      <c r="AX17103" s="6"/>
      <c r="AY17103" s="6"/>
      <c r="AZ17103" s="6"/>
      <c r="BA17103" s="6"/>
      <c r="BB17103" s="6"/>
      <c r="BC17103" s="6"/>
      <c r="BD17103" s="6"/>
      <c r="BE17103" s="6"/>
      <c r="BF17103" s="6"/>
      <c r="BG17103" s="6"/>
    </row>
    <row r="17104" spans="34:59" x14ac:dyDescent="0.25">
      <c r="AH17104" s="10"/>
      <c r="AI17104" s="6"/>
      <c r="AJ17104" s="10"/>
      <c r="AK17104" s="10"/>
      <c r="AL17104" s="10"/>
      <c r="AM17104" s="10"/>
      <c r="AN17104" s="10"/>
      <c r="AO17104" s="10"/>
      <c r="AP17104" s="10"/>
      <c r="AQ17104" s="10"/>
      <c r="AR17104" s="10"/>
      <c r="AS17104" s="10"/>
      <c r="AT17104" s="10"/>
      <c r="AU17104" s="10"/>
      <c r="AV17104" s="10"/>
      <c r="AW17104" s="10"/>
      <c r="AX17104" s="10"/>
      <c r="AY17104" s="10"/>
      <c r="AZ17104" s="10"/>
      <c r="BA17104" s="10"/>
      <c r="BB17104" s="10"/>
      <c r="BC17104" s="10"/>
      <c r="BD17104" s="10"/>
      <c r="BE17104" s="10"/>
      <c r="BF17104" s="10"/>
      <c r="BG17104" s="6"/>
    </row>
    <row r="17105" spans="34:59" x14ac:dyDescent="0.25">
      <c r="AH17105" s="6"/>
      <c r="AI17105" s="6"/>
      <c r="AJ17105" s="6"/>
      <c r="AK17105" s="6"/>
      <c r="AL17105" s="6"/>
      <c r="AM17105" s="6"/>
      <c r="AN17105" s="6"/>
      <c r="AO17105" s="6"/>
      <c r="AP17105" s="6"/>
      <c r="AQ17105" s="6"/>
      <c r="AR17105" s="6"/>
      <c r="AS17105" s="6"/>
      <c r="AT17105" s="6"/>
      <c r="AU17105" s="6"/>
      <c r="AV17105" s="6"/>
      <c r="AW17105" s="6"/>
      <c r="AX17105" s="6"/>
      <c r="AY17105" s="6"/>
      <c r="AZ17105" s="6"/>
      <c r="BA17105" s="6"/>
      <c r="BB17105" s="6"/>
      <c r="BC17105" s="6"/>
      <c r="BD17105" s="6"/>
      <c r="BE17105" s="6"/>
      <c r="BF17105" s="6"/>
      <c r="BG17105" s="10"/>
    </row>
    <row r="17106" spans="34:59" x14ac:dyDescent="0.25">
      <c r="AH17106" s="10"/>
      <c r="AI17106" s="6"/>
    </row>
    <row r="17107" spans="34:59" x14ac:dyDescent="0.25">
      <c r="AH17107" s="6"/>
      <c r="AI17107" s="6"/>
      <c r="AJ17107" s="6"/>
      <c r="AK17107" s="6"/>
      <c r="AL17107" s="6"/>
      <c r="AM17107" s="6"/>
      <c r="AN17107" s="6"/>
      <c r="AO17107" s="6"/>
      <c r="AP17107" s="6"/>
      <c r="AQ17107" s="6"/>
      <c r="AR17107" s="6"/>
      <c r="AS17107" s="6"/>
      <c r="AT17107" s="6"/>
      <c r="AU17107" s="6"/>
      <c r="AV17107" s="6"/>
      <c r="AW17107" s="6"/>
      <c r="AX17107" s="6"/>
      <c r="AY17107" s="6"/>
      <c r="AZ17107" s="6"/>
      <c r="BA17107" s="6"/>
      <c r="BB17107" s="6"/>
      <c r="BC17107" s="6"/>
      <c r="BD17107" s="6"/>
      <c r="BE17107" s="6"/>
      <c r="BF17107" s="6"/>
      <c r="BG17107" s="6"/>
    </row>
    <row r="17108" spans="34:59" x14ac:dyDescent="0.25">
      <c r="AH17108" s="10"/>
      <c r="AI17108" s="6"/>
      <c r="AJ17108" s="10"/>
      <c r="AK17108" s="10"/>
      <c r="AL17108" s="10"/>
      <c r="AM17108" s="10"/>
      <c r="AN17108" s="10"/>
      <c r="AO17108" s="10"/>
      <c r="AP17108" s="10"/>
      <c r="AQ17108" s="10"/>
      <c r="AR17108" s="10"/>
      <c r="AS17108" s="10"/>
      <c r="AT17108" s="10"/>
      <c r="AU17108" s="10"/>
      <c r="AV17108" s="10"/>
      <c r="AW17108" s="10"/>
      <c r="AX17108" s="10"/>
      <c r="AY17108" s="10"/>
      <c r="AZ17108" s="10"/>
      <c r="BA17108" s="10"/>
      <c r="BB17108" s="10"/>
      <c r="BC17108" s="10"/>
      <c r="BD17108" s="10"/>
      <c r="BE17108" s="10"/>
      <c r="BF17108" s="10"/>
      <c r="BG17108" s="6"/>
    </row>
    <row r="17110" spans="34:59" x14ac:dyDescent="0.25">
      <c r="AH17110" s="10"/>
      <c r="AI17110" s="6"/>
    </row>
    <row r="17111" spans="34:59" x14ac:dyDescent="0.25">
      <c r="AH17111" s="6"/>
      <c r="AI17111" s="6"/>
      <c r="AJ17111" s="6"/>
      <c r="AK17111" s="6"/>
      <c r="AL17111" s="6"/>
      <c r="AM17111" s="6"/>
      <c r="AN17111" s="6"/>
      <c r="AO17111" s="6"/>
      <c r="AP17111" s="6"/>
      <c r="AQ17111" s="6"/>
      <c r="AR17111" s="6"/>
      <c r="AS17111" s="6"/>
      <c r="AT17111" s="6"/>
      <c r="AU17111" s="6"/>
      <c r="AV17111" s="6"/>
      <c r="AW17111" s="6"/>
      <c r="AX17111" s="6"/>
      <c r="AY17111" s="6"/>
      <c r="AZ17111" s="6"/>
      <c r="BA17111" s="6"/>
      <c r="BB17111" s="6"/>
      <c r="BC17111" s="6"/>
      <c r="BD17111" s="6"/>
      <c r="BE17111" s="6"/>
      <c r="BF17111" s="6"/>
      <c r="BG17111" s="6"/>
    </row>
    <row r="17112" spans="34:59" x14ac:dyDescent="0.25">
      <c r="AH17112" s="10"/>
      <c r="AI17112" s="6"/>
      <c r="AJ17112" s="10"/>
      <c r="AK17112" s="10"/>
      <c r="AL17112" s="10"/>
      <c r="AM17112" s="10"/>
      <c r="AN17112" s="10"/>
      <c r="AO17112" s="10"/>
      <c r="AP17112" s="10"/>
      <c r="AQ17112" s="10"/>
      <c r="AR17112" s="10"/>
      <c r="AS17112" s="10"/>
      <c r="AT17112" s="10"/>
      <c r="AU17112" s="10"/>
      <c r="AV17112" s="10"/>
      <c r="AW17112" s="10"/>
      <c r="AX17112" s="10"/>
      <c r="AY17112" s="10"/>
      <c r="AZ17112" s="10"/>
      <c r="BA17112" s="10"/>
      <c r="BB17112" s="10"/>
      <c r="BC17112" s="10"/>
      <c r="BD17112" s="10"/>
      <c r="BE17112" s="10"/>
      <c r="BF17112" s="10"/>
      <c r="BG17112" s="6"/>
    </row>
    <row r="17113" spans="34:59" x14ac:dyDescent="0.25">
      <c r="AH17113" s="6"/>
      <c r="AI17113" s="6"/>
      <c r="AJ17113" s="6"/>
      <c r="AK17113" s="6"/>
      <c r="AL17113" s="6"/>
      <c r="AM17113" s="6"/>
      <c r="AN17113" s="6"/>
      <c r="AO17113" s="6"/>
      <c r="AP17113" s="6"/>
      <c r="AQ17113" s="6"/>
      <c r="AR17113" s="6"/>
      <c r="AS17113" s="6"/>
      <c r="AT17113" s="6"/>
      <c r="AU17113" s="6"/>
      <c r="AV17113" s="6"/>
      <c r="AW17113" s="6"/>
      <c r="AX17113" s="6"/>
      <c r="AY17113" s="6"/>
      <c r="AZ17113" s="6"/>
      <c r="BA17113" s="6"/>
      <c r="BB17113" s="6"/>
      <c r="BC17113" s="6"/>
      <c r="BD17113" s="6"/>
      <c r="BE17113" s="6"/>
      <c r="BF17113" s="6"/>
      <c r="BG17113" s="10"/>
    </row>
    <row r="17114" spans="34:59" x14ac:dyDescent="0.25">
      <c r="AH17114" s="10"/>
      <c r="AI17114" s="6"/>
    </row>
    <row r="17115" spans="34:59" x14ac:dyDescent="0.25">
      <c r="AH17115" s="6"/>
      <c r="AI17115" s="6"/>
      <c r="AJ17115" s="6"/>
      <c r="AK17115" s="6"/>
      <c r="AL17115" s="6"/>
      <c r="AM17115" s="6"/>
      <c r="AN17115" s="6"/>
      <c r="AO17115" s="6"/>
      <c r="AP17115" s="6"/>
      <c r="AQ17115" s="6"/>
      <c r="AR17115" s="6"/>
      <c r="AS17115" s="6"/>
      <c r="AT17115" s="6"/>
      <c r="AU17115" s="6"/>
      <c r="AV17115" s="6"/>
      <c r="AW17115" s="6"/>
      <c r="AX17115" s="6"/>
      <c r="AY17115" s="6"/>
      <c r="AZ17115" s="6"/>
      <c r="BA17115" s="6"/>
      <c r="BB17115" s="6"/>
      <c r="BC17115" s="6"/>
      <c r="BD17115" s="6"/>
      <c r="BE17115" s="6"/>
      <c r="BF17115" s="6"/>
      <c r="BG17115" s="6"/>
    </row>
    <row r="17116" spans="34:59" x14ac:dyDescent="0.25">
      <c r="AH17116" s="10"/>
      <c r="AI17116" s="6"/>
      <c r="AJ17116" s="10"/>
      <c r="AK17116" s="10"/>
      <c r="AL17116" s="10"/>
      <c r="AM17116" s="10"/>
      <c r="AN17116" s="10"/>
      <c r="AO17116" s="10"/>
      <c r="AP17116" s="10"/>
      <c r="AQ17116" s="10"/>
      <c r="AR17116" s="10"/>
      <c r="AS17116" s="10"/>
      <c r="AT17116" s="10"/>
      <c r="AU17116" s="10"/>
      <c r="AV17116" s="10"/>
      <c r="AW17116" s="10"/>
      <c r="AX17116" s="10"/>
      <c r="AY17116" s="10"/>
      <c r="AZ17116" s="10"/>
      <c r="BA17116" s="10"/>
      <c r="BB17116" s="10"/>
      <c r="BC17116" s="10"/>
      <c r="BD17116" s="10"/>
      <c r="BE17116" s="10"/>
      <c r="BF17116" s="10"/>
      <c r="BG17116" s="6"/>
    </row>
    <row r="17117" spans="34:59" x14ac:dyDescent="0.25">
      <c r="AH17117" s="6"/>
      <c r="AI17117" s="6"/>
      <c r="AJ17117" s="6"/>
      <c r="AK17117" s="6"/>
      <c r="AL17117" s="6"/>
      <c r="AM17117" s="6"/>
      <c r="AN17117" s="6"/>
      <c r="AO17117" s="6"/>
      <c r="AP17117" s="6"/>
      <c r="AQ17117" s="6"/>
      <c r="AR17117" s="6"/>
      <c r="AS17117" s="6"/>
      <c r="AT17117" s="6"/>
      <c r="AU17117" s="6"/>
      <c r="AV17117" s="6"/>
      <c r="AW17117" s="6"/>
      <c r="AX17117" s="6"/>
      <c r="AY17117" s="6"/>
      <c r="AZ17117" s="6"/>
      <c r="BA17117" s="6"/>
      <c r="BB17117" s="6"/>
      <c r="BC17117" s="6"/>
      <c r="BD17117" s="6"/>
      <c r="BE17117" s="6"/>
      <c r="BF17117" s="6"/>
      <c r="BG17117" s="10"/>
    </row>
    <row r="17118" spans="34:59" x14ac:dyDescent="0.25">
      <c r="AH17118" s="10"/>
      <c r="AI17118" s="6"/>
    </row>
    <row r="17119" spans="34:59" x14ac:dyDescent="0.25">
      <c r="AH17119" s="6"/>
      <c r="AI17119" s="6"/>
      <c r="AJ17119" s="6"/>
      <c r="AK17119" s="6"/>
      <c r="AL17119" s="6"/>
      <c r="AM17119" s="6"/>
      <c r="AN17119" s="6"/>
      <c r="AO17119" s="6"/>
      <c r="AP17119" s="6"/>
      <c r="AQ17119" s="6"/>
      <c r="AR17119" s="6"/>
      <c r="AS17119" s="6"/>
      <c r="AT17119" s="6"/>
      <c r="AU17119" s="6"/>
      <c r="AV17119" s="6"/>
      <c r="AW17119" s="6"/>
      <c r="AX17119" s="6"/>
      <c r="AY17119" s="6"/>
      <c r="AZ17119" s="6"/>
      <c r="BA17119" s="6"/>
      <c r="BB17119" s="6"/>
      <c r="BC17119" s="6"/>
      <c r="BD17119" s="6"/>
      <c r="BE17119" s="6"/>
      <c r="BF17119" s="6"/>
      <c r="BG17119" s="6"/>
    </row>
    <row r="17120" spans="34:59" x14ac:dyDescent="0.25">
      <c r="AH17120" s="10"/>
      <c r="AI17120" s="6"/>
      <c r="AJ17120" s="10"/>
      <c r="AK17120" s="10"/>
      <c r="AL17120" s="10"/>
      <c r="AM17120" s="10"/>
      <c r="AN17120" s="10"/>
      <c r="AO17120" s="10"/>
      <c r="AP17120" s="10"/>
      <c r="AQ17120" s="10"/>
      <c r="AR17120" s="10"/>
      <c r="AS17120" s="10"/>
      <c r="AT17120" s="10"/>
      <c r="AU17120" s="10"/>
      <c r="AV17120" s="10"/>
      <c r="AW17120" s="10"/>
      <c r="AX17120" s="10"/>
      <c r="AY17120" s="10"/>
      <c r="AZ17120" s="10"/>
      <c r="BA17120" s="10"/>
      <c r="BB17120" s="10"/>
      <c r="BC17120" s="10"/>
      <c r="BD17120" s="10"/>
      <c r="BE17120" s="10"/>
      <c r="BF17120" s="10"/>
      <c r="BG17120" s="6"/>
    </row>
    <row r="17121" spans="34:59" x14ac:dyDescent="0.25">
      <c r="AH17121" s="6"/>
      <c r="AI17121" s="6"/>
      <c r="AJ17121" s="6"/>
      <c r="AK17121" s="6"/>
      <c r="AL17121" s="6"/>
      <c r="AM17121" s="6"/>
      <c r="AN17121" s="6"/>
      <c r="AO17121" s="6"/>
      <c r="AP17121" s="6"/>
      <c r="AQ17121" s="6"/>
      <c r="AR17121" s="6"/>
      <c r="AS17121" s="6"/>
      <c r="AT17121" s="6"/>
      <c r="AU17121" s="6"/>
      <c r="AV17121" s="6"/>
      <c r="AW17121" s="6"/>
      <c r="AX17121" s="6"/>
      <c r="AY17121" s="6"/>
      <c r="AZ17121" s="6"/>
      <c r="BA17121" s="6"/>
      <c r="BB17121" s="6"/>
      <c r="BC17121" s="6"/>
      <c r="BD17121" s="6"/>
      <c r="BE17121" s="6"/>
      <c r="BF17121" s="6"/>
      <c r="BG17121" s="10"/>
    </row>
    <row r="17122" spans="34:59" x14ac:dyDescent="0.25">
      <c r="AH17122" s="10"/>
      <c r="AI17122" s="6"/>
    </row>
    <row r="17123" spans="34:59" x14ac:dyDescent="0.25">
      <c r="AH17123" s="6"/>
      <c r="AI17123" s="6"/>
      <c r="AJ17123" s="6"/>
      <c r="AK17123" s="6"/>
      <c r="AL17123" s="6"/>
      <c r="AM17123" s="6"/>
      <c r="AN17123" s="6"/>
      <c r="AO17123" s="6"/>
      <c r="AP17123" s="6"/>
      <c r="AQ17123" s="6"/>
      <c r="AR17123" s="6"/>
      <c r="AS17123" s="6"/>
      <c r="AT17123" s="6"/>
      <c r="AU17123" s="6"/>
      <c r="AV17123" s="6"/>
      <c r="AW17123" s="6"/>
      <c r="AX17123" s="6"/>
      <c r="AY17123" s="6"/>
      <c r="AZ17123" s="6"/>
      <c r="BA17123" s="6"/>
      <c r="BB17123" s="6"/>
      <c r="BC17123" s="6"/>
      <c r="BD17123" s="6"/>
      <c r="BE17123" s="6"/>
      <c r="BF17123" s="6"/>
      <c r="BG17123" s="6"/>
    </row>
    <row r="17124" spans="34:59" x14ac:dyDescent="0.25">
      <c r="AH17124" s="10"/>
      <c r="AI17124" s="6"/>
      <c r="AJ17124" s="10"/>
      <c r="AK17124" s="10"/>
      <c r="AL17124" s="10"/>
      <c r="AM17124" s="10"/>
      <c r="AN17124" s="10"/>
      <c r="AO17124" s="10"/>
      <c r="AP17124" s="10"/>
      <c r="AQ17124" s="10"/>
      <c r="AR17124" s="10"/>
      <c r="AS17124" s="10"/>
      <c r="AT17124" s="10"/>
      <c r="AU17124" s="10"/>
      <c r="AV17124" s="10"/>
      <c r="AW17124" s="10"/>
      <c r="AX17124" s="10"/>
      <c r="AY17124" s="10"/>
      <c r="AZ17124" s="10"/>
      <c r="BA17124" s="10"/>
      <c r="BB17124" s="10"/>
      <c r="BC17124" s="10"/>
      <c r="BD17124" s="10"/>
      <c r="BE17124" s="10"/>
      <c r="BF17124" s="10"/>
      <c r="BG17124" s="6"/>
    </row>
    <row r="17126" spans="34:59" x14ac:dyDescent="0.25">
      <c r="AH17126" s="10"/>
      <c r="AI17126" s="6"/>
    </row>
    <row r="17127" spans="34:59" x14ac:dyDescent="0.25">
      <c r="AH17127" s="6"/>
      <c r="AI17127" s="6"/>
      <c r="AJ17127" s="6"/>
      <c r="AK17127" s="6"/>
      <c r="AL17127" s="6"/>
      <c r="AM17127" s="6"/>
      <c r="AN17127" s="6"/>
      <c r="AO17127" s="6"/>
      <c r="AP17127" s="6"/>
      <c r="AQ17127" s="6"/>
      <c r="AR17127" s="6"/>
      <c r="AS17127" s="6"/>
      <c r="AT17127" s="6"/>
      <c r="AU17127" s="6"/>
      <c r="AV17127" s="6"/>
      <c r="AW17127" s="6"/>
      <c r="AX17127" s="6"/>
      <c r="AY17127" s="6"/>
      <c r="AZ17127" s="6"/>
      <c r="BA17127" s="6"/>
      <c r="BB17127" s="6"/>
      <c r="BC17127" s="6"/>
      <c r="BD17127" s="6"/>
      <c r="BE17127" s="6"/>
      <c r="BF17127" s="6"/>
      <c r="BG17127" s="6"/>
    </row>
    <row r="17128" spans="34:59" x14ac:dyDescent="0.25">
      <c r="AH17128" s="10"/>
      <c r="AI17128" s="6"/>
      <c r="AJ17128" s="10"/>
      <c r="AK17128" s="10"/>
      <c r="AL17128" s="10"/>
      <c r="AM17128" s="10"/>
      <c r="AN17128" s="10"/>
      <c r="AO17128" s="10"/>
      <c r="AP17128" s="10"/>
      <c r="AQ17128" s="10"/>
      <c r="AR17128" s="10"/>
      <c r="AS17128" s="10"/>
      <c r="AT17128" s="10"/>
      <c r="AU17128" s="10"/>
      <c r="AV17128" s="10"/>
      <c r="AW17128" s="10"/>
      <c r="AX17128" s="10"/>
      <c r="AY17128" s="10"/>
      <c r="AZ17128" s="10"/>
      <c r="BA17128" s="10"/>
      <c r="BB17128" s="10"/>
      <c r="BC17128" s="10"/>
      <c r="BD17128" s="10"/>
      <c r="BE17128" s="10"/>
      <c r="BF17128" s="10"/>
      <c r="BG17128" s="6"/>
    </row>
    <row r="17129" spans="34:59" x14ac:dyDescent="0.25">
      <c r="AH17129" s="6"/>
      <c r="AI17129" s="6"/>
      <c r="AJ17129" s="6"/>
      <c r="AK17129" s="6"/>
      <c r="AL17129" s="6"/>
      <c r="AM17129" s="6"/>
      <c r="AN17129" s="6"/>
      <c r="AO17129" s="6"/>
      <c r="AP17129" s="6"/>
      <c r="AQ17129" s="6"/>
      <c r="AR17129" s="6"/>
      <c r="AS17129" s="6"/>
      <c r="AT17129" s="6"/>
      <c r="AU17129" s="6"/>
      <c r="AV17129" s="6"/>
      <c r="AW17129" s="6"/>
      <c r="AX17129" s="6"/>
      <c r="AY17129" s="6"/>
      <c r="AZ17129" s="6"/>
      <c r="BA17129" s="6"/>
      <c r="BB17129" s="6"/>
      <c r="BC17129" s="6"/>
      <c r="BD17129" s="6"/>
      <c r="BE17129" s="6"/>
      <c r="BF17129" s="6"/>
      <c r="BG17129" s="10"/>
    </row>
    <row r="17130" spans="34:59" x14ac:dyDescent="0.25">
      <c r="AH17130" s="10"/>
      <c r="AI17130" s="6"/>
    </row>
    <row r="17131" spans="34:59" x14ac:dyDescent="0.25">
      <c r="AH17131" s="6"/>
      <c r="AI17131" s="6"/>
      <c r="AJ17131" s="6"/>
      <c r="AK17131" s="6"/>
      <c r="AL17131" s="6"/>
      <c r="AM17131" s="6"/>
      <c r="AN17131" s="6"/>
      <c r="AO17131" s="6"/>
      <c r="AP17131" s="6"/>
      <c r="AQ17131" s="6"/>
      <c r="AR17131" s="6"/>
      <c r="AS17131" s="6"/>
      <c r="AT17131" s="6"/>
      <c r="AU17131" s="6"/>
      <c r="AV17131" s="6"/>
      <c r="AW17131" s="6"/>
      <c r="AX17131" s="6"/>
      <c r="AY17131" s="6"/>
      <c r="AZ17131" s="6"/>
      <c r="BA17131" s="6"/>
      <c r="BB17131" s="6"/>
      <c r="BC17131" s="6"/>
      <c r="BD17131" s="6"/>
      <c r="BE17131" s="6"/>
      <c r="BF17131" s="6"/>
      <c r="BG17131" s="6"/>
    </row>
    <row r="17132" spans="34:59" x14ac:dyDescent="0.25">
      <c r="AH17132" s="10"/>
      <c r="AI17132" s="6"/>
      <c r="AJ17132" s="10"/>
      <c r="AK17132" s="10"/>
      <c r="AL17132" s="10"/>
      <c r="AM17132" s="10"/>
      <c r="AN17132" s="10"/>
      <c r="AO17132" s="10"/>
      <c r="AP17132" s="10"/>
      <c r="AQ17132" s="10"/>
      <c r="AR17132" s="10"/>
      <c r="AS17132" s="10"/>
      <c r="AT17132" s="10"/>
      <c r="AU17132" s="10"/>
      <c r="AV17132" s="10"/>
      <c r="AW17132" s="10"/>
      <c r="AX17132" s="10"/>
      <c r="AY17132" s="10"/>
      <c r="AZ17132" s="10"/>
      <c r="BA17132" s="10"/>
      <c r="BB17132" s="10"/>
      <c r="BC17132" s="10"/>
      <c r="BD17132" s="10"/>
      <c r="BE17132" s="10"/>
      <c r="BF17132" s="10"/>
      <c r="BG17132" s="6"/>
    </row>
    <row r="17133" spans="34:59" x14ac:dyDescent="0.25">
      <c r="AH17133" s="6"/>
      <c r="AI17133" s="6"/>
      <c r="AJ17133" s="6"/>
      <c r="AK17133" s="6"/>
      <c r="AL17133" s="6"/>
      <c r="AM17133" s="6"/>
      <c r="AN17133" s="6"/>
      <c r="AO17133" s="6"/>
      <c r="AP17133" s="6"/>
      <c r="AQ17133" s="6"/>
      <c r="AR17133" s="6"/>
      <c r="AS17133" s="6"/>
      <c r="AT17133" s="6"/>
      <c r="AU17133" s="6"/>
      <c r="AV17133" s="6"/>
      <c r="AW17133" s="6"/>
      <c r="AX17133" s="6"/>
      <c r="AY17133" s="6"/>
      <c r="AZ17133" s="6"/>
      <c r="BA17133" s="6"/>
      <c r="BB17133" s="6"/>
      <c r="BC17133" s="6"/>
      <c r="BD17133" s="6"/>
      <c r="BE17133" s="6"/>
      <c r="BF17133" s="6"/>
      <c r="BG17133" s="10"/>
    </row>
    <row r="17134" spans="34:59" x14ac:dyDescent="0.25">
      <c r="AH17134" s="10"/>
      <c r="AI17134" s="6"/>
    </row>
    <row r="17135" spans="34:59" x14ac:dyDescent="0.25">
      <c r="AH17135" s="6"/>
      <c r="AI17135" s="6"/>
      <c r="AJ17135" s="6"/>
      <c r="AK17135" s="6"/>
      <c r="AL17135" s="6"/>
      <c r="AM17135" s="6"/>
      <c r="AN17135" s="6"/>
      <c r="AO17135" s="6"/>
      <c r="AP17135" s="6"/>
      <c r="AQ17135" s="6"/>
      <c r="AR17135" s="6"/>
      <c r="AS17135" s="6"/>
      <c r="AT17135" s="6"/>
      <c r="AU17135" s="6"/>
      <c r="AV17135" s="6"/>
      <c r="AW17135" s="6"/>
      <c r="AX17135" s="6"/>
      <c r="AY17135" s="6"/>
      <c r="AZ17135" s="6"/>
      <c r="BA17135" s="6"/>
      <c r="BB17135" s="6"/>
      <c r="BC17135" s="6"/>
      <c r="BD17135" s="6"/>
      <c r="BE17135" s="6"/>
      <c r="BF17135" s="6"/>
      <c r="BG17135" s="6"/>
    </row>
    <row r="17136" spans="34:59" x14ac:dyDescent="0.25">
      <c r="AH17136" s="10"/>
      <c r="AI17136" s="6"/>
      <c r="AJ17136" s="10"/>
      <c r="AK17136" s="10"/>
      <c r="AL17136" s="10"/>
      <c r="AM17136" s="10"/>
      <c r="AN17136" s="10"/>
      <c r="AO17136" s="10"/>
      <c r="AP17136" s="10"/>
      <c r="AQ17136" s="10"/>
      <c r="AR17136" s="10"/>
      <c r="AS17136" s="10"/>
      <c r="AT17136" s="10"/>
      <c r="AU17136" s="10"/>
      <c r="AV17136" s="10"/>
      <c r="AW17136" s="10"/>
      <c r="AX17136" s="10"/>
      <c r="AY17136" s="10"/>
      <c r="AZ17136" s="10"/>
      <c r="BA17136" s="10"/>
      <c r="BB17136" s="10"/>
      <c r="BC17136" s="10"/>
      <c r="BD17136" s="10"/>
      <c r="BE17136" s="10"/>
      <c r="BF17136" s="10"/>
      <c r="BG17136" s="6"/>
    </row>
    <row r="17137" spans="34:59" x14ac:dyDescent="0.25">
      <c r="AH17137" s="6"/>
      <c r="AI17137" s="6"/>
      <c r="AJ17137" s="6"/>
      <c r="AK17137" s="6"/>
      <c r="AL17137" s="6"/>
      <c r="AM17137" s="6"/>
      <c r="AN17137" s="6"/>
      <c r="AO17137" s="6"/>
      <c r="AP17137" s="6"/>
      <c r="AQ17137" s="6"/>
      <c r="AR17137" s="6"/>
      <c r="AS17137" s="6"/>
      <c r="AT17137" s="6"/>
      <c r="AU17137" s="6"/>
      <c r="AV17137" s="6"/>
      <c r="AW17137" s="6"/>
      <c r="AX17137" s="6"/>
      <c r="AY17137" s="6"/>
      <c r="AZ17137" s="6"/>
      <c r="BA17137" s="6"/>
      <c r="BB17137" s="6"/>
      <c r="BC17137" s="6"/>
      <c r="BD17137" s="6"/>
      <c r="BE17137" s="6"/>
      <c r="BF17137" s="6"/>
      <c r="BG17137" s="10"/>
    </row>
    <row r="17138" spans="34:59" x14ac:dyDescent="0.25">
      <c r="AH17138" s="10"/>
      <c r="AI17138" s="6"/>
    </row>
    <row r="17139" spans="34:59" x14ac:dyDescent="0.25">
      <c r="AH17139" s="6"/>
      <c r="AI17139" s="6"/>
      <c r="AJ17139" s="6"/>
      <c r="AK17139" s="6"/>
      <c r="AL17139" s="6"/>
      <c r="AM17139" s="6"/>
      <c r="AN17139" s="6"/>
      <c r="AO17139" s="6"/>
      <c r="AP17139" s="6"/>
      <c r="AQ17139" s="6"/>
      <c r="AR17139" s="6"/>
      <c r="AS17139" s="6"/>
      <c r="AT17139" s="6"/>
      <c r="AU17139" s="6"/>
      <c r="AV17139" s="6"/>
      <c r="AW17139" s="6"/>
      <c r="AX17139" s="6"/>
      <c r="AY17139" s="6"/>
      <c r="AZ17139" s="6"/>
      <c r="BA17139" s="6"/>
      <c r="BB17139" s="6"/>
      <c r="BC17139" s="6"/>
      <c r="BD17139" s="6"/>
      <c r="BE17139" s="6"/>
      <c r="BF17139" s="6"/>
      <c r="BG17139" s="6"/>
    </row>
    <row r="17140" spans="34:59" x14ac:dyDescent="0.25">
      <c r="AH17140" s="10"/>
      <c r="AI17140" s="6"/>
      <c r="AJ17140" s="10"/>
      <c r="AK17140" s="10"/>
      <c r="AL17140" s="10"/>
      <c r="AM17140" s="10"/>
      <c r="AN17140" s="10"/>
      <c r="AO17140" s="10"/>
      <c r="AP17140" s="10"/>
      <c r="AQ17140" s="10"/>
      <c r="AR17140" s="10"/>
      <c r="AS17140" s="10"/>
      <c r="AT17140" s="10"/>
      <c r="AU17140" s="10"/>
      <c r="AV17140" s="10"/>
      <c r="AW17140" s="10"/>
      <c r="AX17140" s="10"/>
      <c r="AY17140" s="10"/>
      <c r="AZ17140" s="10"/>
      <c r="BA17140" s="10"/>
      <c r="BB17140" s="10"/>
      <c r="BC17140" s="10"/>
      <c r="BD17140" s="10"/>
      <c r="BE17140" s="10"/>
      <c r="BF17140" s="10"/>
      <c r="BG17140" s="6"/>
    </row>
    <row r="17142" spans="34:59" x14ac:dyDescent="0.25">
      <c r="AH17142" s="10"/>
      <c r="AI17142" s="6"/>
    </row>
    <row r="17143" spans="34:59" x14ac:dyDescent="0.25">
      <c r="AH17143" s="6"/>
      <c r="AI17143" s="6"/>
      <c r="AJ17143" s="6"/>
      <c r="AK17143" s="6"/>
      <c r="AL17143" s="6"/>
      <c r="AM17143" s="6"/>
      <c r="AN17143" s="6"/>
      <c r="AO17143" s="6"/>
      <c r="AP17143" s="6"/>
      <c r="AQ17143" s="6"/>
      <c r="AR17143" s="6"/>
      <c r="AS17143" s="6"/>
      <c r="AT17143" s="6"/>
      <c r="AU17143" s="6"/>
      <c r="AV17143" s="6"/>
      <c r="AW17143" s="6"/>
      <c r="AX17143" s="6"/>
      <c r="AY17143" s="6"/>
      <c r="AZ17143" s="6"/>
      <c r="BA17143" s="6"/>
      <c r="BB17143" s="6"/>
      <c r="BC17143" s="6"/>
      <c r="BD17143" s="6"/>
      <c r="BE17143" s="6"/>
      <c r="BF17143" s="6"/>
      <c r="BG17143" s="6"/>
    </row>
    <row r="17144" spans="34:59" x14ac:dyDescent="0.25">
      <c r="AH17144" s="10"/>
      <c r="AI17144" s="6"/>
      <c r="AJ17144" s="10"/>
      <c r="AK17144" s="10"/>
      <c r="AL17144" s="10"/>
      <c r="AM17144" s="10"/>
      <c r="AN17144" s="10"/>
      <c r="AO17144" s="10"/>
      <c r="AP17144" s="10"/>
      <c r="AQ17144" s="10"/>
      <c r="AR17144" s="10"/>
      <c r="AS17144" s="10"/>
      <c r="AT17144" s="10"/>
      <c r="AU17144" s="10"/>
      <c r="AV17144" s="10"/>
      <c r="AW17144" s="10"/>
      <c r="AX17144" s="10"/>
      <c r="AY17144" s="10"/>
      <c r="AZ17144" s="10"/>
      <c r="BA17144" s="10"/>
      <c r="BB17144" s="10"/>
      <c r="BC17144" s="10"/>
      <c r="BD17144" s="10"/>
      <c r="BE17144" s="10"/>
      <c r="BF17144" s="10"/>
      <c r="BG17144" s="6"/>
    </row>
    <row r="17145" spans="34:59" x14ac:dyDescent="0.25">
      <c r="AH17145" s="6"/>
      <c r="AI17145" s="6"/>
      <c r="AJ17145" s="6"/>
      <c r="AK17145" s="6"/>
      <c r="AL17145" s="6"/>
      <c r="AM17145" s="6"/>
      <c r="AN17145" s="6"/>
      <c r="AO17145" s="6"/>
      <c r="AP17145" s="6"/>
      <c r="AQ17145" s="6"/>
      <c r="AR17145" s="6"/>
      <c r="AS17145" s="6"/>
      <c r="AT17145" s="6"/>
      <c r="AU17145" s="6"/>
      <c r="AV17145" s="6"/>
      <c r="AW17145" s="6"/>
      <c r="AX17145" s="6"/>
      <c r="AY17145" s="6"/>
      <c r="AZ17145" s="6"/>
      <c r="BA17145" s="6"/>
      <c r="BB17145" s="6"/>
      <c r="BC17145" s="6"/>
      <c r="BD17145" s="6"/>
      <c r="BE17145" s="6"/>
      <c r="BF17145" s="6"/>
      <c r="BG17145" s="10"/>
    </row>
    <row r="17146" spans="34:59" x14ac:dyDescent="0.25">
      <c r="AH17146" s="10"/>
      <c r="AI17146" s="6"/>
    </row>
    <row r="17147" spans="34:59" x14ac:dyDescent="0.25">
      <c r="AH17147" s="6"/>
      <c r="AI17147" s="6"/>
      <c r="AJ17147" s="6"/>
      <c r="AK17147" s="6"/>
      <c r="AL17147" s="6"/>
      <c r="AM17147" s="6"/>
      <c r="AN17147" s="6"/>
      <c r="AO17147" s="6"/>
      <c r="AP17147" s="6"/>
      <c r="AQ17147" s="6"/>
      <c r="AR17147" s="6"/>
      <c r="AS17147" s="6"/>
      <c r="AT17147" s="6"/>
      <c r="AU17147" s="6"/>
      <c r="AV17147" s="6"/>
      <c r="AW17147" s="6"/>
      <c r="AX17147" s="6"/>
      <c r="AY17147" s="6"/>
      <c r="AZ17147" s="6"/>
      <c r="BA17147" s="6"/>
      <c r="BB17147" s="6"/>
      <c r="BC17147" s="6"/>
      <c r="BD17147" s="6"/>
      <c r="BE17147" s="6"/>
      <c r="BF17147" s="6"/>
      <c r="BG17147" s="6"/>
    </row>
    <row r="17148" spans="34:59" x14ac:dyDescent="0.25">
      <c r="AH17148" s="10"/>
      <c r="AI17148" s="6"/>
      <c r="AJ17148" s="10"/>
      <c r="AK17148" s="10"/>
      <c r="AL17148" s="10"/>
      <c r="AM17148" s="10"/>
      <c r="AN17148" s="10"/>
      <c r="AO17148" s="10"/>
      <c r="AP17148" s="10"/>
      <c r="AQ17148" s="10"/>
      <c r="AR17148" s="10"/>
      <c r="AS17148" s="10"/>
      <c r="AT17148" s="10"/>
      <c r="AU17148" s="10"/>
      <c r="AV17148" s="10"/>
      <c r="AW17148" s="10"/>
      <c r="AX17148" s="10"/>
      <c r="AY17148" s="10"/>
      <c r="AZ17148" s="10"/>
      <c r="BA17148" s="10"/>
      <c r="BB17148" s="10"/>
      <c r="BC17148" s="10"/>
      <c r="BD17148" s="10"/>
      <c r="BE17148" s="10"/>
      <c r="BF17148" s="10"/>
      <c r="BG17148" s="6"/>
    </row>
    <row r="17149" spans="34:59" x14ac:dyDescent="0.25">
      <c r="AH17149" s="6"/>
      <c r="AI17149" s="6"/>
      <c r="AJ17149" s="6"/>
      <c r="AK17149" s="6"/>
      <c r="AL17149" s="6"/>
      <c r="AM17149" s="6"/>
      <c r="AN17149" s="6"/>
      <c r="AO17149" s="6"/>
      <c r="AP17149" s="6"/>
      <c r="AQ17149" s="6"/>
      <c r="AR17149" s="6"/>
      <c r="AS17149" s="6"/>
      <c r="AT17149" s="6"/>
      <c r="AU17149" s="6"/>
      <c r="AV17149" s="6"/>
      <c r="AW17149" s="6"/>
      <c r="AX17149" s="6"/>
      <c r="AY17149" s="6"/>
      <c r="AZ17149" s="6"/>
      <c r="BA17149" s="6"/>
      <c r="BB17149" s="6"/>
      <c r="BC17149" s="6"/>
      <c r="BD17149" s="6"/>
      <c r="BE17149" s="6"/>
      <c r="BF17149" s="6"/>
      <c r="BG17149" s="10"/>
    </row>
    <row r="17150" spans="34:59" x14ac:dyDescent="0.25">
      <c r="AH17150" s="10"/>
      <c r="AI17150" s="6"/>
    </row>
    <row r="17151" spans="34:59" x14ac:dyDescent="0.25">
      <c r="AH17151" s="6"/>
      <c r="AI17151" s="6"/>
      <c r="AJ17151" s="6"/>
      <c r="AK17151" s="6"/>
      <c r="AL17151" s="6"/>
      <c r="AM17151" s="6"/>
      <c r="AN17151" s="6"/>
      <c r="AO17151" s="6"/>
      <c r="AP17151" s="6"/>
      <c r="AQ17151" s="6"/>
      <c r="AR17151" s="6"/>
      <c r="AS17151" s="6"/>
      <c r="AT17151" s="6"/>
      <c r="AU17151" s="6"/>
      <c r="AV17151" s="6"/>
      <c r="AW17151" s="6"/>
      <c r="AX17151" s="6"/>
      <c r="AY17151" s="6"/>
      <c r="AZ17151" s="6"/>
      <c r="BA17151" s="6"/>
      <c r="BB17151" s="6"/>
      <c r="BC17151" s="6"/>
      <c r="BD17151" s="6"/>
      <c r="BE17151" s="6"/>
      <c r="BF17151" s="6"/>
      <c r="BG17151" s="6"/>
    </row>
    <row r="17152" spans="34:59" x14ac:dyDescent="0.25">
      <c r="AH17152" s="10"/>
      <c r="AI17152" s="6"/>
      <c r="AJ17152" s="10"/>
      <c r="AK17152" s="10"/>
      <c r="AL17152" s="10"/>
      <c r="AM17152" s="10"/>
      <c r="AN17152" s="10"/>
      <c r="AO17152" s="10"/>
      <c r="AP17152" s="10"/>
      <c r="AQ17152" s="10"/>
      <c r="AR17152" s="10"/>
      <c r="AS17152" s="10"/>
      <c r="AT17152" s="10"/>
      <c r="AU17152" s="10"/>
      <c r="AV17152" s="10"/>
      <c r="AW17152" s="10"/>
      <c r="AX17152" s="10"/>
      <c r="AY17152" s="10"/>
      <c r="AZ17152" s="10"/>
      <c r="BA17152" s="10"/>
      <c r="BB17152" s="10"/>
      <c r="BC17152" s="10"/>
      <c r="BD17152" s="10"/>
      <c r="BE17152" s="10"/>
      <c r="BF17152" s="10"/>
      <c r="BG17152" s="6"/>
    </row>
    <row r="17153" spans="34:59" x14ac:dyDescent="0.25">
      <c r="AH17153" s="6"/>
      <c r="AI17153" s="6"/>
      <c r="AJ17153" s="6"/>
      <c r="AK17153" s="6"/>
      <c r="AL17153" s="6"/>
      <c r="AM17153" s="6"/>
      <c r="AN17153" s="6"/>
      <c r="AO17153" s="6"/>
      <c r="AP17153" s="6"/>
      <c r="AQ17153" s="6"/>
      <c r="AR17153" s="6"/>
      <c r="AS17153" s="6"/>
      <c r="AT17153" s="6"/>
      <c r="AU17153" s="6"/>
      <c r="AV17153" s="6"/>
      <c r="AW17153" s="6"/>
      <c r="AX17153" s="6"/>
      <c r="AY17153" s="6"/>
      <c r="AZ17153" s="6"/>
      <c r="BA17153" s="6"/>
      <c r="BB17153" s="6"/>
      <c r="BC17153" s="6"/>
      <c r="BD17153" s="6"/>
      <c r="BE17153" s="6"/>
      <c r="BF17153" s="6"/>
      <c r="BG17153" s="10"/>
    </row>
    <row r="17154" spans="34:59" x14ac:dyDescent="0.25">
      <c r="AH17154" s="10"/>
      <c r="AI17154" s="6"/>
    </row>
    <row r="17155" spans="34:59" x14ac:dyDescent="0.25">
      <c r="AH17155" s="6"/>
      <c r="AI17155" s="6"/>
      <c r="AJ17155" s="6"/>
      <c r="AK17155" s="6"/>
      <c r="AL17155" s="6"/>
      <c r="AM17155" s="6"/>
      <c r="AN17155" s="6"/>
      <c r="AO17155" s="6"/>
      <c r="AP17155" s="6"/>
      <c r="AQ17155" s="6"/>
      <c r="AR17155" s="6"/>
      <c r="AS17155" s="6"/>
      <c r="AT17155" s="6"/>
      <c r="AU17155" s="6"/>
      <c r="AV17155" s="6"/>
      <c r="AW17155" s="6"/>
      <c r="AX17155" s="6"/>
      <c r="AY17155" s="6"/>
      <c r="AZ17155" s="6"/>
      <c r="BA17155" s="6"/>
      <c r="BB17155" s="6"/>
      <c r="BC17155" s="6"/>
      <c r="BD17155" s="6"/>
      <c r="BE17155" s="6"/>
      <c r="BF17155" s="6"/>
      <c r="BG17155" s="6"/>
    </row>
    <row r="17156" spans="34:59" x14ac:dyDescent="0.25">
      <c r="AH17156" s="10"/>
      <c r="AI17156" s="6"/>
      <c r="AJ17156" s="10"/>
      <c r="AK17156" s="10"/>
      <c r="AL17156" s="10"/>
      <c r="AM17156" s="10"/>
      <c r="AN17156" s="10"/>
      <c r="AO17156" s="10"/>
      <c r="AP17156" s="10"/>
      <c r="AQ17156" s="10"/>
      <c r="AR17156" s="10"/>
      <c r="AS17156" s="10"/>
      <c r="AT17156" s="10"/>
      <c r="AU17156" s="10"/>
      <c r="AV17156" s="10"/>
      <c r="AW17156" s="10"/>
      <c r="AX17156" s="10"/>
      <c r="AY17156" s="10"/>
      <c r="AZ17156" s="10"/>
      <c r="BA17156" s="10"/>
      <c r="BB17156" s="10"/>
      <c r="BC17156" s="10"/>
      <c r="BD17156" s="10"/>
      <c r="BE17156" s="10"/>
      <c r="BF17156" s="10"/>
      <c r="BG17156" s="6"/>
    </row>
    <row r="17158" spans="34:59" x14ac:dyDescent="0.25">
      <c r="AH17158" s="10"/>
      <c r="AI17158" s="6"/>
    </row>
    <row r="17159" spans="34:59" x14ac:dyDescent="0.25">
      <c r="AH17159" s="6"/>
      <c r="AI17159" s="6"/>
      <c r="AJ17159" s="6"/>
      <c r="AK17159" s="6"/>
      <c r="AL17159" s="6"/>
      <c r="AM17159" s="6"/>
      <c r="AN17159" s="6"/>
      <c r="AO17159" s="6"/>
      <c r="AP17159" s="6"/>
      <c r="AQ17159" s="6"/>
      <c r="AR17159" s="6"/>
      <c r="AS17159" s="6"/>
      <c r="AT17159" s="6"/>
      <c r="AU17159" s="6"/>
      <c r="AV17159" s="6"/>
      <c r="AW17159" s="6"/>
      <c r="AX17159" s="6"/>
      <c r="AY17159" s="6"/>
      <c r="AZ17159" s="6"/>
      <c r="BA17159" s="6"/>
      <c r="BB17159" s="6"/>
      <c r="BC17159" s="6"/>
      <c r="BD17159" s="6"/>
      <c r="BE17159" s="6"/>
      <c r="BF17159" s="6"/>
      <c r="BG17159" s="6"/>
    </row>
    <row r="17160" spans="34:59" x14ac:dyDescent="0.25">
      <c r="AH17160" s="10"/>
      <c r="AI17160" s="6"/>
      <c r="AJ17160" s="10"/>
      <c r="AK17160" s="10"/>
      <c r="AL17160" s="10"/>
      <c r="AM17160" s="10"/>
      <c r="AN17160" s="10"/>
      <c r="AO17160" s="10"/>
      <c r="AP17160" s="10"/>
      <c r="AQ17160" s="10"/>
      <c r="AR17160" s="10"/>
      <c r="AS17160" s="10"/>
      <c r="AT17160" s="10"/>
      <c r="AU17160" s="10"/>
      <c r="AV17160" s="10"/>
      <c r="AW17160" s="10"/>
      <c r="AX17160" s="10"/>
      <c r="AY17160" s="10"/>
      <c r="AZ17160" s="10"/>
      <c r="BA17160" s="10"/>
      <c r="BB17160" s="10"/>
      <c r="BC17160" s="10"/>
      <c r="BD17160" s="10"/>
      <c r="BE17160" s="10"/>
      <c r="BF17160" s="10"/>
      <c r="BG17160" s="6"/>
    </row>
    <row r="17161" spans="34:59" x14ac:dyDescent="0.25">
      <c r="AH17161" s="6"/>
      <c r="AI17161" s="6"/>
      <c r="AJ17161" s="6"/>
      <c r="AK17161" s="6"/>
      <c r="AL17161" s="6"/>
      <c r="AM17161" s="6"/>
      <c r="AN17161" s="6"/>
      <c r="AO17161" s="6"/>
      <c r="AP17161" s="6"/>
      <c r="AQ17161" s="6"/>
      <c r="AR17161" s="6"/>
      <c r="AS17161" s="6"/>
      <c r="AT17161" s="6"/>
      <c r="AU17161" s="6"/>
      <c r="AV17161" s="6"/>
      <c r="AW17161" s="6"/>
      <c r="AX17161" s="6"/>
      <c r="AY17161" s="6"/>
      <c r="AZ17161" s="6"/>
      <c r="BA17161" s="6"/>
      <c r="BB17161" s="6"/>
      <c r="BC17161" s="6"/>
      <c r="BD17161" s="6"/>
      <c r="BE17161" s="6"/>
      <c r="BF17161" s="6"/>
      <c r="BG17161" s="10"/>
    </row>
    <row r="17162" spans="34:59" x14ac:dyDescent="0.25">
      <c r="AH17162" s="10"/>
      <c r="AI17162" s="6"/>
    </row>
    <row r="17163" spans="34:59" x14ac:dyDescent="0.25">
      <c r="AH17163" s="6"/>
      <c r="AI17163" s="6"/>
      <c r="AJ17163" s="6"/>
      <c r="AK17163" s="6"/>
      <c r="AL17163" s="6"/>
      <c r="AM17163" s="6"/>
      <c r="AN17163" s="6"/>
      <c r="AO17163" s="6"/>
      <c r="AP17163" s="6"/>
      <c r="AQ17163" s="6"/>
      <c r="AR17163" s="6"/>
      <c r="AS17163" s="6"/>
      <c r="AT17163" s="6"/>
      <c r="AU17163" s="6"/>
      <c r="AV17163" s="6"/>
      <c r="AW17163" s="6"/>
      <c r="AX17163" s="6"/>
      <c r="AY17163" s="6"/>
      <c r="AZ17163" s="6"/>
      <c r="BA17163" s="6"/>
      <c r="BB17163" s="6"/>
      <c r="BC17163" s="6"/>
      <c r="BD17163" s="6"/>
      <c r="BE17163" s="6"/>
      <c r="BF17163" s="6"/>
      <c r="BG17163" s="6"/>
    </row>
    <row r="17164" spans="34:59" x14ac:dyDescent="0.25">
      <c r="AH17164" s="10"/>
      <c r="AI17164" s="6"/>
      <c r="AJ17164" s="10"/>
      <c r="AK17164" s="10"/>
      <c r="AL17164" s="10"/>
      <c r="AM17164" s="10"/>
      <c r="AN17164" s="10"/>
      <c r="AO17164" s="10"/>
      <c r="AP17164" s="10"/>
      <c r="AQ17164" s="10"/>
      <c r="AR17164" s="10"/>
      <c r="AS17164" s="10"/>
      <c r="AT17164" s="10"/>
      <c r="AU17164" s="10"/>
      <c r="AV17164" s="10"/>
      <c r="AW17164" s="10"/>
      <c r="AX17164" s="10"/>
      <c r="AY17164" s="10"/>
      <c r="AZ17164" s="10"/>
      <c r="BA17164" s="10"/>
      <c r="BB17164" s="10"/>
      <c r="BC17164" s="10"/>
      <c r="BD17164" s="10"/>
      <c r="BE17164" s="10"/>
      <c r="BF17164" s="10"/>
      <c r="BG17164" s="6"/>
    </row>
    <row r="17165" spans="34:59" x14ac:dyDescent="0.25">
      <c r="AH17165" s="6"/>
      <c r="AI17165" s="6"/>
      <c r="AJ17165" s="6"/>
      <c r="AK17165" s="6"/>
      <c r="AL17165" s="6"/>
      <c r="AM17165" s="6"/>
      <c r="AN17165" s="6"/>
      <c r="AO17165" s="6"/>
      <c r="AP17165" s="6"/>
      <c r="AQ17165" s="6"/>
      <c r="AR17165" s="6"/>
      <c r="AS17165" s="6"/>
      <c r="AT17165" s="6"/>
      <c r="AU17165" s="6"/>
      <c r="AV17165" s="6"/>
      <c r="AW17165" s="6"/>
      <c r="AX17165" s="6"/>
      <c r="AY17165" s="6"/>
      <c r="AZ17165" s="6"/>
      <c r="BA17165" s="6"/>
      <c r="BB17165" s="6"/>
      <c r="BC17165" s="6"/>
      <c r="BD17165" s="6"/>
      <c r="BE17165" s="6"/>
      <c r="BF17165" s="6"/>
      <c r="BG17165" s="10"/>
    </row>
    <row r="17166" spans="34:59" x14ac:dyDescent="0.25">
      <c r="AH17166" s="10"/>
      <c r="AI17166" s="6"/>
    </row>
    <row r="17167" spans="34:59" x14ac:dyDescent="0.25">
      <c r="AH17167" s="6"/>
      <c r="AI17167" s="6"/>
      <c r="AJ17167" s="6"/>
      <c r="AK17167" s="6"/>
      <c r="AL17167" s="6"/>
      <c r="AM17167" s="6"/>
      <c r="AN17167" s="6"/>
      <c r="AO17167" s="6"/>
      <c r="AP17167" s="6"/>
      <c r="AQ17167" s="6"/>
      <c r="AR17167" s="6"/>
      <c r="AS17167" s="6"/>
      <c r="AT17167" s="6"/>
      <c r="AU17167" s="6"/>
      <c r="AV17167" s="6"/>
      <c r="AW17167" s="6"/>
      <c r="AX17167" s="6"/>
      <c r="AY17167" s="6"/>
      <c r="AZ17167" s="6"/>
      <c r="BA17167" s="6"/>
      <c r="BB17167" s="6"/>
      <c r="BC17167" s="6"/>
      <c r="BD17167" s="6"/>
      <c r="BE17167" s="6"/>
      <c r="BF17167" s="6"/>
      <c r="BG17167" s="6"/>
    </row>
    <row r="17168" spans="34:59" x14ac:dyDescent="0.25">
      <c r="AH17168" s="10"/>
      <c r="AI17168" s="6"/>
      <c r="AJ17168" s="10"/>
      <c r="AK17168" s="10"/>
      <c r="AL17168" s="10"/>
      <c r="AM17168" s="10"/>
      <c r="AN17168" s="10"/>
      <c r="AO17168" s="10"/>
      <c r="AP17168" s="10"/>
      <c r="AQ17168" s="10"/>
      <c r="AR17168" s="10"/>
      <c r="AS17168" s="10"/>
      <c r="AT17168" s="10"/>
      <c r="AU17168" s="10"/>
      <c r="AV17168" s="10"/>
      <c r="AW17168" s="10"/>
      <c r="AX17168" s="10"/>
      <c r="AY17168" s="10"/>
      <c r="AZ17168" s="10"/>
      <c r="BA17168" s="10"/>
      <c r="BB17168" s="10"/>
      <c r="BC17168" s="10"/>
      <c r="BD17168" s="10"/>
      <c r="BE17168" s="10"/>
      <c r="BF17168" s="10"/>
      <c r="BG17168" s="6"/>
    </row>
    <row r="17169" spans="34:59" x14ac:dyDescent="0.25">
      <c r="AH17169" s="6"/>
      <c r="AI17169" s="6"/>
      <c r="AJ17169" s="6"/>
      <c r="AK17169" s="6"/>
      <c r="AL17169" s="6"/>
      <c r="AM17169" s="6"/>
      <c r="AN17169" s="6"/>
      <c r="AO17169" s="6"/>
      <c r="AP17169" s="6"/>
      <c r="AQ17169" s="6"/>
      <c r="AR17169" s="6"/>
      <c r="AS17169" s="6"/>
      <c r="AT17169" s="6"/>
      <c r="AU17169" s="6"/>
      <c r="AV17169" s="6"/>
      <c r="AW17169" s="6"/>
      <c r="AX17169" s="6"/>
      <c r="AY17169" s="6"/>
      <c r="AZ17169" s="6"/>
      <c r="BA17169" s="6"/>
      <c r="BB17169" s="6"/>
      <c r="BC17169" s="6"/>
      <c r="BD17169" s="6"/>
      <c r="BE17169" s="6"/>
      <c r="BF17169" s="6"/>
      <c r="BG17169" s="10"/>
    </row>
    <row r="17170" spans="34:59" x14ac:dyDescent="0.25">
      <c r="AH17170" s="10"/>
      <c r="AI17170" s="6"/>
    </row>
    <row r="17171" spans="34:59" x14ac:dyDescent="0.25">
      <c r="AH17171" s="6"/>
      <c r="AI17171" s="6"/>
      <c r="AJ17171" s="6"/>
      <c r="AK17171" s="6"/>
      <c r="AL17171" s="6"/>
      <c r="AM17171" s="6"/>
      <c r="AN17171" s="6"/>
      <c r="AO17171" s="6"/>
      <c r="AP17171" s="6"/>
      <c r="AQ17171" s="6"/>
      <c r="AR17171" s="6"/>
      <c r="AS17171" s="6"/>
      <c r="AT17171" s="6"/>
      <c r="AU17171" s="6"/>
      <c r="AV17171" s="6"/>
      <c r="AW17171" s="6"/>
      <c r="AX17171" s="6"/>
      <c r="AY17171" s="6"/>
      <c r="AZ17171" s="6"/>
      <c r="BA17171" s="6"/>
      <c r="BB17171" s="6"/>
      <c r="BC17171" s="6"/>
      <c r="BD17171" s="6"/>
      <c r="BE17171" s="6"/>
      <c r="BF17171" s="6"/>
      <c r="BG17171" s="6"/>
    </row>
    <row r="17172" spans="34:59" x14ac:dyDescent="0.25">
      <c r="AH17172" s="10"/>
      <c r="AI17172" s="6"/>
      <c r="AJ17172" s="10"/>
      <c r="AK17172" s="10"/>
      <c r="AL17172" s="10"/>
      <c r="AM17172" s="10"/>
      <c r="AN17172" s="10"/>
      <c r="AO17172" s="10"/>
      <c r="AP17172" s="10"/>
      <c r="AQ17172" s="10"/>
      <c r="AR17172" s="10"/>
      <c r="AS17172" s="10"/>
      <c r="AT17172" s="10"/>
      <c r="AU17172" s="10"/>
      <c r="AV17172" s="10"/>
      <c r="AW17172" s="10"/>
      <c r="AX17172" s="10"/>
      <c r="AY17172" s="10"/>
      <c r="AZ17172" s="10"/>
      <c r="BA17172" s="10"/>
      <c r="BB17172" s="10"/>
      <c r="BC17172" s="10"/>
      <c r="BD17172" s="10"/>
      <c r="BE17172" s="10"/>
      <c r="BF17172" s="10"/>
      <c r="BG17172" s="6"/>
    </row>
    <row r="17174" spans="34:59" x14ac:dyDescent="0.25">
      <c r="AH17174" s="10"/>
      <c r="AI17174" s="6"/>
    </row>
    <row r="17175" spans="34:59" x14ac:dyDescent="0.25">
      <c r="AH17175" s="6"/>
      <c r="AI17175" s="6"/>
      <c r="AJ17175" s="6"/>
      <c r="AK17175" s="6"/>
      <c r="AL17175" s="6"/>
      <c r="AM17175" s="6"/>
      <c r="AN17175" s="6"/>
      <c r="AO17175" s="6"/>
      <c r="AP17175" s="6"/>
      <c r="AQ17175" s="6"/>
      <c r="AR17175" s="6"/>
      <c r="AS17175" s="6"/>
      <c r="AT17175" s="6"/>
      <c r="AU17175" s="6"/>
      <c r="AV17175" s="6"/>
      <c r="AW17175" s="6"/>
      <c r="AX17175" s="6"/>
      <c r="AY17175" s="6"/>
      <c r="AZ17175" s="6"/>
      <c r="BA17175" s="6"/>
      <c r="BB17175" s="6"/>
      <c r="BC17175" s="6"/>
      <c r="BD17175" s="6"/>
      <c r="BE17175" s="6"/>
      <c r="BF17175" s="6"/>
      <c r="BG17175" s="6"/>
    </row>
    <row r="17176" spans="34:59" x14ac:dyDescent="0.25">
      <c r="AH17176" s="10"/>
      <c r="AI17176" s="6"/>
      <c r="AJ17176" s="10"/>
      <c r="AK17176" s="10"/>
      <c r="AL17176" s="10"/>
      <c r="AM17176" s="10"/>
      <c r="AN17176" s="10"/>
      <c r="AO17176" s="10"/>
      <c r="AP17176" s="10"/>
      <c r="AQ17176" s="10"/>
      <c r="AR17176" s="10"/>
      <c r="AS17176" s="10"/>
      <c r="AT17176" s="10"/>
      <c r="AU17176" s="10"/>
      <c r="AV17176" s="10"/>
      <c r="AW17176" s="10"/>
      <c r="AX17176" s="10"/>
      <c r="AY17176" s="10"/>
      <c r="AZ17176" s="10"/>
      <c r="BA17176" s="10"/>
      <c r="BB17176" s="10"/>
      <c r="BC17176" s="10"/>
      <c r="BD17176" s="10"/>
      <c r="BE17176" s="10"/>
      <c r="BF17176" s="10"/>
      <c r="BG17176" s="6"/>
    </row>
    <row r="17177" spans="34:59" x14ac:dyDescent="0.25">
      <c r="AH17177" s="6"/>
      <c r="AI17177" s="6"/>
      <c r="AJ17177" s="6"/>
      <c r="AK17177" s="6"/>
      <c r="AL17177" s="6"/>
      <c r="AM17177" s="6"/>
      <c r="AN17177" s="6"/>
      <c r="AO17177" s="6"/>
      <c r="AP17177" s="6"/>
      <c r="AQ17177" s="6"/>
      <c r="AR17177" s="6"/>
      <c r="AS17177" s="6"/>
      <c r="AT17177" s="6"/>
      <c r="AU17177" s="6"/>
      <c r="AV17177" s="6"/>
      <c r="AW17177" s="6"/>
      <c r="AX17177" s="6"/>
      <c r="AY17177" s="6"/>
      <c r="AZ17177" s="6"/>
      <c r="BA17177" s="6"/>
      <c r="BB17177" s="6"/>
      <c r="BC17177" s="6"/>
      <c r="BD17177" s="6"/>
      <c r="BE17177" s="6"/>
      <c r="BF17177" s="6"/>
      <c r="BG17177" s="10"/>
    </row>
    <row r="17178" spans="34:59" x14ac:dyDescent="0.25">
      <c r="AH17178" s="10"/>
      <c r="AI17178" s="6"/>
    </row>
    <row r="17179" spans="34:59" x14ac:dyDescent="0.25">
      <c r="AH17179" s="6"/>
      <c r="AI17179" s="6"/>
      <c r="AJ17179" s="6"/>
      <c r="AK17179" s="6"/>
      <c r="AL17179" s="6"/>
      <c r="AM17179" s="6"/>
      <c r="AN17179" s="6"/>
      <c r="AO17179" s="6"/>
      <c r="AP17179" s="6"/>
      <c r="AQ17179" s="6"/>
      <c r="AR17179" s="6"/>
      <c r="AS17179" s="6"/>
      <c r="AT17179" s="6"/>
      <c r="AU17179" s="6"/>
      <c r="AV17179" s="6"/>
      <c r="AW17179" s="6"/>
      <c r="AX17179" s="6"/>
      <c r="AY17179" s="6"/>
      <c r="AZ17179" s="6"/>
      <c r="BA17179" s="6"/>
      <c r="BB17179" s="6"/>
      <c r="BC17179" s="6"/>
      <c r="BD17179" s="6"/>
      <c r="BE17179" s="6"/>
      <c r="BF17179" s="6"/>
      <c r="BG17179" s="6"/>
    </row>
    <row r="17180" spans="34:59" x14ac:dyDescent="0.25">
      <c r="AH17180" s="10"/>
      <c r="AI17180" s="6"/>
      <c r="AJ17180" s="10"/>
      <c r="AK17180" s="10"/>
      <c r="AL17180" s="10"/>
      <c r="AM17180" s="10"/>
      <c r="AN17180" s="10"/>
      <c r="AO17180" s="10"/>
      <c r="AP17180" s="10"/>
      <c r="AQ17180" s="10"/>
      <c r="AR17180" s="10"/>
      <c r="AS17180" s="10"/>
      <c r="AT17180" s="10"/>
      <c r="AU17180" s="10"/>
      <c r="AV17180" s="10"/>
      <c r="AW17180" s="10"/>
      <c r="AX17180" s="10"/>
      <c r="AY17180" s="10"/>
      <c r="AZ17180" s="10"/>
      <c r="BA17180" s="10"/>
      <c r="BB17180" s="10"/>
      <c r="BC17180" s="10"/>
      <c r="BD17180" s="10"/>
      <c r="BE17180" s="10"/>
      <c r="BF17180" s="10"/>
      <c r="BG17180" s="6"/>
    </row>
    <row r="17181" spans="34:59" x14ac:dyDescent="0.25">
      <c r="AH17181" s="6"/>
      <c r="AI17181" s="6"/>
      <c r="AJ17181" s="6"/>
      <c r="AK17181" s="6"/>
      <c r="AL17181" s="6"/>
      <c r="AM17181" s="6"/>
      <c r="AN17181" s="6"/>
      <c r="AO17181" s="6"/>
      <c r="AP17181" s="6"/>
      <c r="AQ17181" s="6"/>
      <c r="AR17181" s="6"/>
      <c r="AS17181" s="6"/>
      <c r="AT17181" s="6"/>
      <c r="AU17181" s="6"/>
      <c r="AV17181" s="6"/>
      <c r="AW17181" s="6"/>
      <c r="AX17181" s="6"/>
      <c r="AY17181" s="6"/>
      <c r="AZ17181" s="6"/>
      <c r="BA17181" s="6"/>
      <c r="BB17181" s="6"/>
      <c r="BC17181" s="6"/>
      <c r="BD17181" s="6"/>
      <c r="BE17181" s="6"/>
      <c r="BF17181" s="6"/>
      <c r="BG17181" s="10"/>
    </row>
    <row r="17182" spans="34:59" x14ac:dyDescent="0.25">
      <c r="AH17182" s="10"/>
      <c r="AI17182" s="6"/>
    </row>
    <row r="17183" spans="34:59" x14ac:dyDescent="0.25">
      <c r="AH17183" s="6"/>
      <c r="AI17183" s="6"/>
      <c r="AJ17183" s="6"/>
      <c r="AK17183" s="6"/>
      <c r="AL17183" s="6"/>
      <c r="AM17183" s="6"/>
      <c r="AN17183" s="6"/>
      <c r="AO17183" s="6"/>
      <c r="AP17183" s="6"/>
      <c r="AQ17183" s="6"/>
      <c r="AR17183" s="6"/>
      <c r="AS17183" s="6"/>
      <c r="AT17183" s="6"/>
      <c r="AU17183" s="6"/>
      <c r="AV17183" s="6"/>
      <c r="AW17183" s="6"/>
      <c r="AX17183" s="6"/>
      <c r="AY17183" s="6"/>
      <c r="AZ17183" s="6"/>
      <c r="BA17183" s="6"/>
      <c r="BB17183" s="6"/>
      <c r="BC17183" s="6"/>
      <c r="BD17183" s="6"/>
      <c r="BE17183" s="6"/>
      <c r="BF17183" s="6"/>
      <c r="BG17183" s="6"/>
    </row>
    <row r="17184" spans="34:59" x14ac:dyDescent="0.25">
      <c r="AH17184" s="10"/>
      <c r="AI17184" s="6"/>
      <c r="AJ17184" s="10"/>
      <c r="AK17184" s="10"/>
      <c r="AL17184" s="10"/>
      <c r="AM17184" s="10"/>
      <c r="AN17184" s="10"/>
      <c r="AO17184" s="10"/>
      <c r="AP17184" s="10"/>
      <c r="AQ17184" s="10"/>
      <c r="AR17184" s="10"/>
      <c r="AS17184" s="10"/>
      <c r="AT17184" s="10"/>
      <c r="AU17184" s="10"/>
      <c r="AV17184" s="10"/>
      <c r="AW17184" s="10"/>
      <c r="AX17184" s="10"/>
      <c r="AY17184" s="10"/>
      <c r="AZ17184" s="10"/>
      <c r="BA17184" s="10"/>
      <c r="BB17184" s="10"/>
      <c r="BC17184" s="10"/>
      <c r="BD17184" s="10"/>
      <c r="BE17184" s="10"/>
      <c r="BF17184" s="10"/>
      <c r="BG17184" s="6"/>
    </row>
    <row r="17185" spans="34:59" x14ac:dyDescent="0.25">
      <c r="AH17185" s="6"/>
      <c r="AI17185" s="6"/>
      <c r="AJ17185" s="6"/>
      <c r="AK17185" s="6"/>
      <c r="AL17185" s="6"/>
      <c r="AM17185" s="6"/>
      <c r="AN17185" s="6"/>
      <c r="AO17185" s="6"/>
      <c r="AP17185" s="6"/>
      <c r="AQ17185" s="6"/>
      <c r="AR17185" s="6"/>
      <c r="AS17185" s="6"/>
      <c r="AT17185" s="6"/>
      <c r="AU17185" s="6"/>
      <c r="AV17185" s="6"/>
      <c r="AW17185" s="6"/>
      <c r="AX17185" s="6"/>
      <c r="AY17185" s="6"/>
      <c r="AZ17185" s="6"/>
      <c r="BA17185" s="6"/>
      <c r="BB17185" s="6"/>
      <c r="BC17185" s="6"/>
      <c r="BD17185" s="6"/>
      <c r="BE17185" s="6"/>
      <c r="BF17185" s="6"/>
      <c r="BG17185" s="10"/>
    </row>
    <row r="17186" spans="34:59" x14ac:dyDescent="0.25">
      <c r="AH17186" s="10"/>
      <c r="AI17186" s="6"/>
    </row>
    <row r="17187" spans="34:59" x14ac:dyDescent="0.25">
      <c r="AH17187" s="6"/>
      <c r="AI17187" s="6"/>
      <c r="AJ17187" s="6"/>
      <c r="AK17187" s="6"/>
      <c r="AL17187" s="6"/>
      <c r="AM17187" s="6"/>
      <c r="AN17187" s="6"/>
      <c r="AO17187" s="6"/>
      <c r="AP17187" s="6"/>
      <c r="AQ17187" s="6"/>
      <c r="AR17187" s="6"/>
      <c r="AS17187" s="6"/>
      <c r="AT17187" s="6"/>
      <c r="AU17187" s="6"/>
      <c r="AV17187" s="6"/>
      <c r="AW17187" s="6"/>
      <c r="AX17187" s="6"/>
      <c r="AY17187" s="6"/>
      <c r="AZ17187" s="6"/>
      <c r="BA17187" s="6"/>
      <c r="BB17187" s="6"/>
      <c r="BC17187" s="6"/>
      <c r="BD17187" s="6"/>
      <c r="BE17187" s="6"/>
      <c r="BF17187" s="6"/>
      <c r="BG17187" s="6"/>
    </row>
    <row r="17188" spans="34:59" x14ac:dyDescent="0.25">
      <c r="AH17188" s="10"/>
      <c r="AI17188" s="6"/>
      <c r="AJ17188" s="10"/>
      <c r="AK17188" s="10"/>
      <c r="AL17188" s="10"/>
      <c r="AM17188" s="10"/>
      <c r="AN17188" s="10"/>
      <c r="AO17188" s="10"/>
      <c r="AP17188" s="10"/>
      <c r="AQ17188" s="10"/>
      <c r="AR17188" s="10"/>
      <c r="AS17188" s="10"/>
      <c r="AT17188" s="10"/>
      <c r="AU17188" s="10"/>
      <c r="AV17188" s="10"/>
      <c r="AW17188" s="10"/>
      <c r="AX17188" s="10"/>
      <c r="AY17188" s="10"/>
      <c r="AZ17188" s="10"/>
      <c r="BA17188" s="10"/>
      <c r="BB17188" s="10"/>
      <c r="BC17188" s="10"/>
      <c r="BD17188" s="10"/>
      <c r="BE17188" s="10"/>
      <c r="BF17188" s="10"/>
      <c r="BG17188" s="6"/>
    </row>
    <row r="17190" spans="34:59" x14ac:dyDescent="0.25">
      <c r="AH17190" s="10"/>
      <c r="AI17190" s="6"/>
    </row>
    <row r="17191" spans="34:59" x14ac:dyDescent="0.25">
      <c r="AH17191" s="6"/>
      <c r="AI17191" s="6"/>
      <c r="AJ17191" s="6"/>
      <c r="AK17191" s="6"/>
      <c r="AL17191" s="6"/>
      <c r="AM17191" s="6"/>
      <c r="AN17191" s="6"/>
      <c r="AO17191" s="6"/>
      <c r="AP17191" s="6"/>
      <c r="AQ17191" s="6"/>
      <c r="AR17191" s="6"/>
      <c r="AS17191" s="6"/>
      <c r="AT17191" s="6"/>
      <c r="AU17191" s="6"/>
      <c r="AV17191" s="6"/>
      <c r="AW17191" s="6"/>
      <c r="AX17191" s="6"/>
      <c r="AY17191" s="6"/>
      <c r="AZ17191" s="6"/>
      <c r="BA17191" s="6"/>
      <c r="BB17191" s="6"/>
      <c r="BC17191" s="6"/>
      <c r="BD17191" s="6"/>
      <c r="BE17191" s="6"/>
      <c r="BF17191" s="6"/>
      <c r="BG17191" s="6"/>
    </row>
    <row r="17192" spans="34:59" x14ac:dyDescent="0.25">
      <c r="AH17192" s="10"/>
      <c r="AI17192" s="6"/>
      <c r="AJ17192" s="10"/>
      <c r="AK17192" s="10"/>
      <c r="AL17192" s="10"/>
      <c r="AM17192" s="10"/>
      <c r="AN17192" s="10"/>
      <c r="AO17192" s="10"/>
      <c r="AP17192" s="10"/>
      <c r="AQ17192" s="10"/>
      <c r="AR17192" s="10"/>
      <c r="AS17192" s="10"/>
      <c r="AT17192" s="10"/>
      <c r="AU17192" s="10"/>
      <c r="AV17192" s="10"/>
      <c r="AW17192" s="10"/>
      <c r="AX17192" s="10"/>
      <c r="AY17192" s="10"/>
      <c r="AZ17192" s="10"/>
      <c r="BA17192" s="10"/>
      <c r="BB17192" s="10"/>
      <c r="BC17192" s="10"/>
      <c r="BD17192" s="10"/>
      <c r="BE17192" s="10"/>
      <c r="BF17192" s="10"/>
      <c r="BG17192" s="6"/>
    </row>
    <row r="17193" spans="34:59" x14ac:dyDescent="0.25">
      <c r="AH17193" s="6"/>
      <c r="AI17193" s="6"/>
      <c r="AJ17193" s="6"/>
      <c r="AK17193" s="6"/>
      <c r="AL17193" s="6"/>
      <c r="AM17193" s="6"/>
      <c r="AN17193" s="6"/>
      <c r="AO17193" s="6"/>
      <c r="AP17193" s="6"/>
      <c r="AQ17193" s="6"/>
      <c r="AR17193" s="6"/>
      <c r="AS17193" s="6"/>
      <c r="AT17193" s="6"/>
      <c r="AU17193" s="6"/>
      <c r="AV17193" s="6"/>
      <c r="AW17193" s="6"/>
      <c r="AX17193" s="6"/>
      <c r="AY17193" s="6"/>
      <c r="AZ17193" s="6"/>
      <c r="BA17193" s="6"/>
      <c r="BB17193" s="6"/>
      <c r="BC17193" s="6"/>
      <c r="BD17193" s="6"/>
      <c r="BE17193" s="6"/>
      <c r="BF17193" s="6"/>
      <c r="BG17193" s="10"/>
    </row>
    <row r="17194" spans="34:59" x14ac:dyDescent="0.25">
      <c r="AH17194" s="10"/>
      <c r="AI17194" s="6"/>
    </row>
    <row r="17195" spans="34:59" x14ac:dyDescent="0.25">
      <c r="AH17195" s="6"/>
      <c r="AI17195" s="6"/>
      <c r="AJ17195" s="6"/>
      <c r="AK17195" s="6"/>
      <c r="AL17195" s="6"/>
      <c r="AM17195" s="6"/>
      <c r="AN17195" s="6"/>
      <c r="AO17195" s="6"/>
      <c r="AP17195" s="6"/>
      <c r="AQ17195" s="6"/>
      <c r="AR17195" s="6"/>
      <c r="AS17195" s="6"/>
      <c r="AT17195" s="6"/>
      <c r="AU17195" s="6"/>
      <c r="AV17195" s="6"/>
      <c r="AW17195" s="6"/>
      <c r="AX17195" s="6"/>
      <c r="AY17195" s="6"/>
      <c r="AZ17195" s="6"/>
      <c r="BA17195" s="6"/>
      <c r="BB17195" s="6"/>
      <c r="BC17195" s="6"/>
      <c r="BD17195" s="6"/>
      <c r="BE17195" s="6"/>
      <c r="BF17195" s="6"/>
      <c r="BG17195" s="6"/>
    </row>
    <row r="17196" spans="34:59" x14ac:dyDescent="0.25">
      <c r="AH17196" s="10"/>
      <c r="AI17196" s="6"/>
      <c r="AJ17196" s="10"/>
      <c r="AK17196" s="10"/>
      <c r="AL17196" s="10"/>
      <c r="AM17196" s="10"/>
      <c r="AN17196" s="10"/>
      <c r="AO17196" s="10"/>
      <c r="AP17196" s="10"/>
      <c r="AQ17196" s="10"/>
      <c r="AR17196" s="10"/>
      <c r="AS17196" s="10"/>
      <c r="AT17196" s="10"/>
      <c r="AU17196" s="10"/>
      <c r="AV17196" s="10"/>
      <c r="AW17196" s="10"/>
      <c r="AX17196" s="10"/>
      <c r="AY17196" s="10"/>
      <c r="AZ17196" s="10"/>
      <c r="BA17196" s="10"/>
      <c r="BB17196" s="10"/>
      <c r="BC17196" s="10"/>
      <c r="BD17196" s="10"/>
      <c r="BE17196" s="10"/>
      <c r="BF17196" s="10"/>
      <c r="BG17196" s="6"/>
    </row>
    <row r="17197" spans="34:59" x14ac:dyDescent="0.25">
      <c r="AH17197" s="6"/>
      <c r="AI17197" s="6"/>
      <c r="AJ17197" s="6"/>
      <c r="AK17197" s="6"/>
      <c r="AL17197" s="6"/>
      <c r="AM17197" s="6"/>
      <c r="AN17197" s="6"/>
      <c r="AO17197" s="6"/>
      <c r="AP17197" s="6"/>
      <c r="AQ17197" s="6"/>
      <c r="AR17197" s="6"/>
      <c r="AS17197" s="6"/>
      <c r="AT17197" s="6"/>
      <c r="AU17197" s="6"/>
      <c r="AV17197" s="6"/>
      <c r="AW17197" s="6"/>
      <c r="AX17197" s="6"/>
      <c r="AY17197" s="6"/>
      <c r="AZ17197" s="6"/>
      <c r="BA17197" s="6"/>
      <c r="BB17197" s="6"/>
      <c r="BC17197" s="6"/>
      <c r="BD17197" s="6"/>
      <c r="BE17197" s="6"/>
      <c r="BF17197" s="6"/>
      <c r="BG17197" s="10"/>
    </row>
    <row r="17198" spans="34:59" x14ac:dyDescent="0.25">
      <c r="AH17198" s="10"/>
      <c r="AI17198" s="6"/>
    </row>
    <row r="17199" spans="34:59" x14ac:dyDescent="0.25">
      <c r="AH17199" s="6"/>
      <c r="AI17199" s="6"/>
      <c r="AJ17199" s="6"/>
      <c r="AK17199" s="6"/>
      <c r="AL17199" s="6"/>
      <c r="AM17199" s="6"/>
      <c r="AN17199" s="6"/>
      <c r="AO17199" s="6"/>
      <c r="AP17199" s="6"/>
      <c r="AQ17199" s="6"/>
      <c r="AR17199" s="6"/>
      <c r="AS17199" s="6"/>
      <c r="AT17199" s="6"/>
      <c r="AU17199" s="6"/>
      <c r="AV17199" s="6"/>
      <c r="AW17199" s="6"/>
      <c r="AX17199" s="6"/>
      <c r="AY17199" s="6"/>
      <c r="AZ17199" s="6"/>
      <c r="BA17199" s="6"/>
      <c r="BB17199" s="6"/>
      <c r="BC17199" s="6"/>
      <c r="BD17199" s="6"/>
      <c r="BE17199" s="6"/>
      <c r="BF17199" s="6"/>
      <c r="BG17199" s="6"/>
    </row>
    <row r="17200" spans="34:59" x14ac:dyDescent="0.25">
      <c r="AH17200" s="10"/>
      <c r="AI17200" s="6"/>
      <c r="AJ17200" s="10"/>
      <c r="AK17200" s="10"/>
      <c r="AL17200" s="10"/>
      <c r="AM17200" s="10"/>
      <c r="AN17200" s="10"/>
      <c r="AO17200" s="10"/>
      <c r="AP17200" s="10"/>
      <c r="AQ17200" s="10"/>
      <c r="AR17200" s="10"/>
      <c r="AS17200" s="10"/>
      <c r="AT17200" s="10"/>
      <c r="AU17200" s="10"/>
      <c r="AV17200" s="10"/>
      <c r="AW17200" s="10"/>
      <c r="AX17200" s="10"/>
      <c r="AY17200" s="10"/>
      <c r="AZ17200" s="10"/>
      <c r="BA17200" s="10"/>
      <c r="BB17200" s="10"/>
      <c r="BC17200" s="10"/>
      <c r="BD17200" s="10"/>
      <c r="BE17200" s="10"/>
      <c r="BF17200" s="10"/>
      <c r="BG17200" s="6"/>
    </row>
    <row r="17201" spans="34:59" x14ac:dyDescent="0.25">
      <c r="AH17201" s="6"/>
      <c r="AI17201" s="6"/>
      <c r="AJ17201" s="6"/>
      <c r="AK17201" s="6"/>
      <c r="AL17201" s="6"/>
      <c r="AM17201" s="6"/>
      <c r="AN17201" s="6"/>
      <c r="AO17201" s="6"/>
      <c r="AP17201" s="6"/>
      <c r="AQ17201" s="6"/>
      <c r="AR17201" s="6"/>
      <c r="AS17201" s="6"/>
      <c r="AT17201" s="6"/>
      <c r="AU17201" s="6"/>
      <c r="AV17201" s="6"/>
      <c r="AW17201" s="6"/>
      <c r="AX17201" s="6"/>
      <c r="AY17201" s="6"/>
      <c r="AZ17201" s="6"/>
      <c r="BA17201" s="6"/>
      <c r="BB17201" s="6"/>
      <c r="BC17201" s="6"/>
      <c r="BD17201" s="6"/>
      <c r="BE17201" s="6"/>
      <c r="BF17201" s="6"/>
      <c r="BG17201" s="10"/>
    </row>
    <row r="17202" spans="34:59" x14ac:dyDescent="0.25">
      <c r="AH17202" s="10"/>
      <c r="AI17202" s="6"/>
    </row>
    <row r="17203" spans="34:59" x14ac:dyDescent="0.25">
      <c r="AH17203" s="6"/>
      <c r="AI17203" s="6"/>
      <c r="AJ17203" s="6"/>
      <c r="AK17203" s="6"/>
      <c r="AL17203" s="6"/>
      <c r="AM17203" s="6"/>
      <c r="AN17203" s="6"/>
      <c r="AO17203" s="6"/>
      <c r="AP17203" s="6"/>
      <c r="AQ17203" s="6"/>
      <c r="AR17203" s="6"/>
      <c r="AS17203" s="6"/>
      <c r="AT17203" s="6"/>
      <c r="AU17203" s="6"/>
      <c r="AV17203" s="6"/>
      <c r="AW17203" s="6"/>
      <c r="AX17203" s="6"/>
      <c r="AY17203" s="6"/>
      <c r="AZ17203" s="6"/>
      <c r="BA17203" s="6"/>
      <c r="BB17203" s="6"/>
      <c r="BC17203" s="6"/>
      <c r="BD17203" s="6"/>
      <c r="BE17203" s="6"/>
      <c r="BF17203" s="6"/>
      <c r="BG17203" s="6"/>
    </row>
    <row r="17204" spans="34:59" x14ac:dyDescent="0.25">
      <c r="AH17204" s="10"/>
      <c r="AI17204" s="6"/>
      <c r="AJ17204" s="10"/>
      <c r="AK17204" s="10"/>
      <c r="AL17204" s="10"/>
      <c r="AM17204" s="10"/>
      <c r="AN17204" s="10"/>
      <c r="AO17204" s="10"/>
      <c r="AP17204" s="10"/>
      <c r="AQ17204" s="10"/>
      <c r="AR17204" s="10"/>
      <c r="AS17204" s="10"/>
      <c r="AT17204" s="10"/>
      <c r="AU17204" s="10"/>
      <c r="AV17204" s="10"/>
      <c r="AW17204" s="10"/>
      <c r="AX17204" s="10"/>
      <c r="AY17204" s="10"/>
      <c r="AZ17204" s="10"/>
      <c r="BA17204" s="10"/>
      <c r="BB17204" s="10"/>
      <c r="BC17204" s="10"/>
      <c r="BD17204" s="10"/>
      <c r="BE17204" s="10"/>
      <c r="BF17204" s="10"/>
      <c r="BG17204" s="6"/>
    </row>
    <row r="17206" spans="34:59" x14ac:dyDescent="0.25">
      <c r="AH17206" s="10"/>
      <c r="AI17206" s="6"/>
    </row>
    <row r="17207" spans="34:59" x14ac:dyDescent="0.25">
      <c r="AH17207" s="6"/>
      <c r="AI17207" s="6"/>
      <c r="AJ17207" s="6"/>
      <c r="AK17207" s="6"/>
      <c r="AL17207" s="6"/>
      <c r="AM17207" s="6"/>
      <c r="AN17207" s="6"/>
      <c r="AO17207" s="6"/>
      <c r="AP17207" s="6"/>
      <c r="AQ17207" s="6"/>
      <c r="AR17207" s="6"/>
      <c r="AS17207" s="6"/>
      <c r="AT17207" s="6"/>
      <c r="AU17207" s="6"/>
      <c r="AV17207" s="6"/>
      <c r="AW17207" s="6"/>
      <c r="AX17207" s="6"/>
      <c r="AY17207" s="6"/>
      <c r="AZ17207" s="6"/>
      <c r="BA17207" s="6"/>
      <c r="BB17207" s="6"/>
      <c r="BC17207" s="6"/>
      <c r="BD17207" s="6"/>
      <c r="BE17207" s="6"/>
      <c r="BF17207" s="6"/>
      <c r="BG17207" s="6"/>
    </row>
    <row r="17208" spans="34:59" x14ac:dyDescent="0.25">
      <c r="AH17208" s="10"/>
      <c r="AI17208" s="6"/>
      <c r="AJ17208" s="10"/>
      <c r="AK17208" s="10"/>
      <c r="AL17208" s="10"/>
      <c r="AM17208" s="10"/>
      <c r="AN17208" s="10"/>
      <c r="AO17208" s="10"/>
      <c r="AP17208" s="10"/>
      <c r="AQ17208" s="10"/>
      <c r="AR17208" s="10"/>
      <c r="AS17208" s="10"/>
      <c r="AT17208" s="10"/>
      <c r="AU17208" s="10"/>
      <c r="AV17208" s="10"/>
      <c r="AW17208" s="10"/>
      <c r="AX17208" s="10"/>
      <c r="AY17208" s="10"/>
      <c r="AZ17208" s="10"/>
      <c r="BA17208" s="10"/>
      <c r="BB17208" s="10"/>
      <c r="BC17208" s="10"/>
      <c r="BD17208" s="10"/>
      <c r="BE17208" s="10"/>
      <c r="BF17208" s="10"/>
      <c r="BG17208" s="6"/>
    </row>
    <row r="17209" spans="34:59" x14ac:dyDescent="0.25">
      <c r="AH17209" s="6"/>
      <c r="AI17209" s="6"/>
      <c r="AJ17209" s="6"/>
      <c r="AK17209" s="6"/>
      <c r="AL17209" s="6"/>
      <c r="AM17209" s="6"/>
      <c r="AN17209" s="6"/>
      <c r="AO17209" s="6"/>
      <c r="AP17209" s="6"/>
      <c r="AQ17209" s="6"/>
      <c r="AR17209" s="6"/>
      <c r="AS17209" s="6"/>
      <c r="AT17209" s="6"/>
      <c r="AU17209" s="6"/>
      <c r="AV17209" s="6"/>
      <c r="AW17209" s="6"/>
      <c r="AX17209" s="6"/>
      <c r="AY17209" s="6"/>
      <c r="AZ17209" s="6"/>
      <c r="BA17209" s="6"/>
      <c r="BB17209" s="6"/>
      <c r="BC17209" s="6"/>
      <c r="BD17209" s="6"/>
      <c r="BE17209" s="6"/>
      <c r="BF17209" s="6"/>
      <c r="BG17209" s="10"/>
    </row>
    <row r="17210" spans="34:59" x14ac:dyDescent="0.25">
      <c r="AH17210" s="10"/>
      <c r="AI17210" s="6"/>
    </row>
    <row r="17211" spans="34:59" x14ac:dyDescent="0.25">
      <c r="AH17211" s="6"/>
      <c r="AI17211" s="6"/>
      <c r="AJ17211" s="6"/>
      <c r="AK17211" s="6"/>
      <c r="AL17211" s="6"/>
      <c r="AM17211" s="6"/>
      <c r="AN17211" s="6"/>
      <c r="AO17211" s="6"/>
      <c r="AP17211" s="6"/>
      <c r="AQ17211" s="6"/>
      <c r="AR17211" s="6"/>
      <c r="AS17211" s="6"/>
      <c r="AT17211" s="6"/>
      <c r="AU17211" s="6"/>
      <c r="AV17211" s="6"/>
      <c r="AW17211" s="6"/>
      <c r="AX17211" s="6"/>
      <c r="AY17211" s="6"/>
      <c r="AZ17211" s="6"/>
      <c r="BA17211" s="6"/>
      <c r="BB17211" s="6"/>
      <c r="BC17211" s="6"/>
      <c r="BD17211" s="6"/>
      <c r="BE17211" s="6"/>
      <c r="BF17211" s="6"/>
      <c r="BG17211" s="6"/>
    </row>
    <row r="17212" spans="34:59" x14ac:dyDescent="0.25">
      <c r="AH17212" s="10"/>
      <c r="AI17212" s="6"/>
      <c r="AJ17212" s="10"/>
      <c r="AK17212" s="10"/>
      <c r="AL17212" s="10"/>
      <c r="AM17212" s="10"/>
      <c r="AN17212" s="10"/>
      <c r="AO17212" s="10"/>
      <c r="AP17212" s="10"/>
      <c r="AQ17212" s="10"/>
      <c r="AR17212" s="10"/>
      <c r="AS17212" s="10"/>
      <c r="AT17212" s="10"/>
      <c r="AU17212" s="10"/>
      <c r="AV17212" s="10"/>
      <c r="AW17212" s="10"/>
      <c r="AX17212" s="10"/>
      <c r="AY17212" s="10"/>
      <c r="AZ17212" s="10"/>
      <c r="BA17212" s="10"/>
      <c r="BB17212" s="10"/>
      <c r="BC17212" s="10"/>
      <c r="BD17212" s="10"/>
      <c r="BE17212" s="10"/>
      <c r="BF17212" s="10"/>
      <c r="BG17212" s="6"/>
    </row>
    <row r="17213" spans="34:59" x14ac:dyDescent="0.25">
      <c r="AH17213" s="6"/>
      <c r="AI17213" s="6"/>
      <c r="AJ17213" s="6"/>
      <c r="AK17213" s="6"/>
      <c r="AL17213" s="6"/>
      <c r="AM17213" s="6"/>
      <c r="AN17213" s="6"/>
      <c r="AO17213" s="6"/>
      <c r="AP17213" s="6"/>
      <c r="AQ17213" s="6"/>
      <c r="AR17213" s="6"/>
      <c r="AS17213" s="6"/>
      <c r="AT17213" s="6"/>
      <c r="AU17213" s="6"/>
      <c r="AV17213" s="6"/>
      <c r="AW17213" s="6"/>
      <c r="AX17213" s="6"/>
      <c r="AY17213" s="6"/>
      <c r="AZ17213" s="6"/>
      <c r="BA17213" s="6"/>
      <c r="BB17213" s="6"/>
      <c r="BC17213" s="6"/>
      <c r="BD17213" s="6"/>
      <c r="BE17213" s="6"/>
      <c r="BF17213" s="6"/>
      <c r="BG17213" s="10"/>
    </row>
    <row r="17214" spans="34:59" x14ac:dyDescent="0.25">
      <c r="AH17214" s="10"/>
      <c r="AI17214" s="6"/>
    </row>
    <row r="17215" spans="34:59" x14ac:dyDescent="0.25">
      <c r="AH17215" s="6"/>
      <c r="AI17215" s="6"/>
      <c r="AJ17215" s="6"/>
      <c r="AK17215" s="6"/>
      <c r="AL17215" s="6"/>
      <c r="AM17215" s="6"/>
      <c r="AN17215" s="6"/>
      <c r="AO17215" s="6"/>
      <c r="AP17215" s="6"/>
      <c r="AQ17215" s="6"/>
      <c r="AR17215" s="6"/>
      <c r="AS17215" s="6"/>
      <c r="AT17215" s="6"/>
      <c r="AU17215" s="6"/>
      <c r="AV17215" s="6"/>
      <c r="AW17215" s="6"/>
      <c r="AX17215" s="6"/>
      <c r="AY17215" s="6"/>
      <c r="AZ17215" s="6"/>
      <c r="BA17215" s="6"/>
      <c r="BB17215" s="6"/>
      <c r="BC17215" s="6"/>
      <c r="BD17215" s="6"/>
      <c r="BE17215" s="6"/>
      <c r="BF17215" s="6"/>
      <c r="BG17215" s="6"/>
    </row>
    <row r="17216" spans="34:59" x14ac:dyDescent="0.25">
      <c r="AH17216" s="10"/>
      <c r="AI17216" s="6"/>
      <c r="AJ17216" s="10"/>
      <c r="AK17216" s="10"/>
      <c r="AL17216" s="10"/>
      <c r="AM17216" s="10"/>
      <c r="AN17216" s="10"/>
      <c r="AO17216" s="10"/>
      <c r="AP17216" s="10"/>
      <c r="AQ17216" s="10"/>
      <c r="AR17216" s="10"/>
      <c r="AS17216" s="10"/>
      <c r="AT17216" s="10"/>
      <c r="AU17216" s="10"/>
      <c r="AV17216" s="10"/>
      <c r="AW17216" s="10"/>
      <c r="AX17216" s="10"/>
      <c r="AY17216" s="10"/>
      <c r="AZ17216" s="10"/>
      <c r="BA17216" s="10"/>
      <c r="BB17216" s="10"/>
      <c r="BC17216" s="10"/>
      <c r="BD17216" s="10"/>
      <c r="BE17216" s="10"/>
      <c r="BF17216" s="10"/>
      <c r="BG17216" s="6"/>
    </row>
    <row r="17217" spans="34:59" x14ac:dyDescent="0.25">
      <c r="AH17217" s="6"/>
      <c r="AI17217" s="6"/>
      <c r="AJ17217" s="6"/>
      <c r="AK17217" s="6"/>
      <c r="AL17217" s="6"/>
      <c r="AM17217" s="6"/>
      <c r="AN17217" s="6"/>
      <c r="AO17217" s="6"/>
      <c r="AP17217" s="6"/>
      <c r="AQ17217" s="6"/>
      <c r="AR17217" s="6"/>
      <c r="AS17217" s="6"/>
      <c r="AT17217" s="6"/>
      <c r="AU17217" s="6"/>
      <c r="AV17217" s="6"/>
      <c r="AW17217" s="6"/>
      <c r="AX17217" s="6"/>
      <c r="AY17217" s="6"/>
      <c r="AZ17217" s="6"/>
      <c r="BA17217" s="6"/>
      <c r="BB17217" s="6"/>
      <c r="BC17217" s="6"/>
      <c r="BD17217" s="6"/>
      <c r="BE17217" s="6"/>
      <c r="BF17217" s="6"/>
      <c r="BG17217" s="10"/>
    </row>
    <row r="17218" spans="34:59" x14ac:dyDescent="0.25">
      <c r="AH17218" s="10"/>
      <c r="AI17218" s="6"/>
    </row>
    <row r="17219" spans="34:59" x14ac:dyDescent="0.25">
      <c r="AH17219" s="6"/>
      <c r="AI17219" s="6"/>
      <c r="AJ17219" s="6"/>
      <c r="AK17219" s="6"/>
      <c r="AL17219" s="6"/>
      <c r="AM17219" s="6"/>
      <c r="AN17219" s="6"/>
      <c r="AO17219" s="6"/>
      <c r="AP17219" s="6"/>
      <c r="AQ17219" s="6"/>
      <c r="AR17219" s="6"/>
      <c r="AS17219" s="6"/>
      <c r="AT17219" s="6"/>
      <c r="AU17219" s="6"/>
      <c r="AV17219" s="6"/>
      <c r="AW17219" s="6"/>
      <c r="AX17219" s="6"/>
      <c r="AY17219" s="6"/>
      <c r="AZ17219" s="6"/>
      <c r="BA17219" s="6"/>
      <c r="BB17219" s="6"/>
      <c r="BC17219" s="6"/>
      <c r="BD17219" s="6"/>
      <c r="BE17219" s="6"/>
      <c r="BF17219" s="6"/>
      <c r="BG17219" s="6"/>
    </row>
    <row r="17220" spans="34:59" x14ac:dyDescent="0.25">
      <c r="AH17220" s="10"/>
      <c r="AI17220" s="6"/>
      <c r="AJ17220" s="10"/>
      <c r="AK17220" s="10"/>
      <c r="AL17220" s="10"/>
      <c r="AM17220" s="10"/>
      <c r="AN17220" s="10"/>
      <c r="AO17220" s="10"/>
      <c r="AP17220" s="10"/>
      <c r="AQ17220" s="10"/>
      <c r="AR17220" s="10"/>
      <c r="AS17220" s="10"/>
      <c r="AT17220" s="10"/>
      <c r="AU17220" s="10"/>
      <c r="AV17220" s="10"/>
      <c r="AW17220" s="10"/>
      <c r="AX17220" s="10"/>
      <c r="AY17220" s="10"/>
      <c r="AZ17220" s="10"/>
      <c r="BA17220" s="10"/>
      <c r="BB17220" s="10"/>
      <c r="BC17220" s="10"/>
      <c r="BD17220" s="10"/>
      <c r="BE17220" s="10"/>
      <c r="BF17220" s="10"/>
      <c r="BG17220" s="6"/>
    </row>
    <row r="17222" spans="34:59" x14ac:dyDescent="0.25">
      <c r="AH17222" s="10"/>
      <c r="AI17222" s="6"/>
    </row>
    <row r="17223" spans="34:59" x14ac:dyDescent="0.25">
      <c r="AH17223" s="6"/>
      <c r="AI17223" s="6"/>
      <c r="AJ17223" s="6"/>
      <c r="AK17223" s="6"/>
      <c r="AL17223" s="6"/>
      <c r="AM17223" s="6"/>
      <c r="AN17223" s="6"/>
      <c r="AO17223" s="6"/>
      <c r="AP17223" s="6"/>
      <c r="AQ17223" s="6"/>
      <c r="AR17223" s="6"/>
      <c r="AS17223" s="6"/>
      <c r="AT17223" s="6"/>
      <c r="AU17223" s="6"/>
      <c r="AV17223" s="6"/>
      <c r="AW17223" s="6"/>
      <c r="AX17223" s="6"/>
      <c r="AY17223" s="6"/>
      <c r="AZ17223" s="6"/>
      <c r="BA17223" s="6"/>
      <c r="BB17223" s="6"/>
      <c r="BC17223" s="6"/>
      <c r="BD17223" s="6"/>
      <c r="BE17223" s="6"/>
      <c r="BF17223" s="6"/>
      <c r="BG17223" s="6"/>
    </row>
    <row r="17224" spans="34:59" x14ac:dyDescent="0.25">
      <c r="AH17224" s="10"/>
      <c r="AI17224" s="6"/>
      <c r="AJ17224" s="10"/>
      <c r="AK17224" s="10"/>
      <c r="AL17224" s="10"/>
      <c r="AM17224" s="10"/>
      <c r="AN17224" s="10"/>
      <c r="AO17224" s="10"/>
      <c r="AP17224" s="10"/>
      <c r="AQ17224" s="10"/>
      <c r="AR17224" s="10"/>
      <c r="AS17224" s="10"/>
      <c r="AT17224" s="10"/>
      <c r="AU17224" s="10"/>
      <c r="AV17224" s="10"/>
      <c r="AW17224" s="10"/>
      <c r="AX17224" s="10"/>
      <c r="AY17224" s="10"/>
      <c r="AZ17224" s="10"/>
      <c r="BA17224" s="10"/>
      <c r="BB17224" s="10"/>
      <c r="BC17224" s="10"/>
      <c r="BD17224" s="10"/>
      <c r="BE17224" s="10"/>
      <c r="BF17224" s="10"/>
      <c r="BG17224" s="6"/>
    </row>
    <row r="17225" spans="34:59" x14ac:dyDescent="0.25">
      <c r="AH17225" s="6"/>
      <c r="AI17225" s="6"/>
      <c r="AJ17225" s="6"/>
      <c r="AK17225" s="6"/>
      <c r="AL17225" s="6"/>
      <c r="AM17225" s="6"/>
      <c r="AN17225" s="6"/>
      <c r="AO17225" s="6"/>
      <c r="AP17225" s="6"/>
      <c r="AQ17225" s="6"/>
      <c r="AR17225" s="6"/>
      <c r="AS17225" s="6"/>
      <c r="AT17225" s="6"/>
      <c r="AU17225" s="6"/>
      <c r="AV17225" s="6"/>
      <c r="AW17225" s="6"/>
      <c r="AX17225" s="6"/>
      <c r="AY17225" s="6"/>
      <c r="AZ17225" s="6"/>
      <c r="BA17225" s="6"/>
      <c r="BB17225" s="6"/>
      <c r="BC17225" s="6"/>
      <c r="BD17225" s="6"/>
      <c r="BE17225" s="6"/>
      <c r="BF17225" s="6"/>
      <c r="BG17225" s="10"/>
    </row>
    <row r="17226" spans="34:59" x14ac:dyDescent="0.25">
      <c r="AH17226" s="10"/>
      <c r="AI17226" s="6"/>
    </row>
    <row r="17227" spans="34:59" x14ac:dyDescent="0.25">
      <c r="AH17227" s="6"/>
      <c r="AI17227" s="6"/>
      <c r="AJ17227" s="6"/>
      <c r="AK17227" s="6"/>
      <c r="AL17227" s="6"/>
      <c r="AM17227" s="6"/>
      <c r="AN17227" s="6"/>
      <c r="AO17227" s="6"/>
      <c r="AP17227" s="6"/>
      <c r="AQ17227" s="6"/>
      <c r="AR17227" s="6"/>
      <c r="AS17227" s="6"/>
      <c r="AT17227" s="6"/>
      <c r="AU17227" s="6"/>
      <c r="AV17227" s="6"/>
      <c r="AW17227" s="6"/>
      <c r="AX17227" s="6"/>
      <c r="AY17227" s="6"/>
      <c r="AZ17227" s="6"/>
      <c r="BA17227" s="6"/>
      <c r="BB17227" s="6"/>
      <c r="BC17227" s="6"/>
      <c r="BD17227" s="6"/>
      <c r="BE17227" s="6"/>
      <c r="BF17227" s="6"/>
      <c r="BG17227" s="6"/>
    </row>
    <row r="17228" spans="34:59" x14ac:dyDescent="0.25">
      <c r="AH17228" s="10"/>
      <c r="AI17228" s="6"/>
      <c r="AJ17228" s="10"/>
      <c r="AK17228" s="10"/>
      <c r="AL17228" s="10"/>
      <c r="AM17228" s="10"/>
      <c r="AN17228" s="10"/>
      <c r="AO17228" s="10"/>
      <c r="AP17228" s="10"/>
      <c r="AQ17228" s="10"/>
      <c r="AR17228" s="10"/>
      <c r="AS17228" s="10"/>
      <c r="AT17228" s="10"/>
      <c r="AU17228" s="10"/>
      <c r="AV17228" s="10"/>
      <c r="AW17228" s="10"/>
      <c r="AX17228" s="10"/>
      <c r="AY17228" s="10"/>
      <c r="AZ17228" s="10"/>
      <c r="BA17228" s="10"/>
      <c r="BB17228" s="10"/>
      <c r="BC17228" s="10"/>
      <c r="BD17228" s="10"/>
      <c r="BE17228" s="10"/>
      <c r="BF17228" s="10"/>
      <c r="BG17228" s="6"/>
    </row>
    <row r="17229" spans="34:59" x14ac:dyDescent="0.25">
      <c r="AH17229" s="6"/>
      <c r="AI17229" s="6"/>
      <c r="AJ17229" s="6"/>
      <c r="AK17229" s="6"/>
      <c r="AL17229" s="6"/>
      <c r="AM17229" s="6"/>
      <c r="AN17229" s="6"/>
      <c r="AO17229" s="6"/>
      <c r="AP17229" s="6"/>
      <c r="AQ17229" s="6"/>
      <c r="AR17229" s="6"/>
      <c r="AS17229" s="6"/>
      <c r="AT17229" s="6"/>
      <c r="AU17229" s="6"/>
      <c r="AV17229" s="6"/>
      <c r="AW17229" s="6"/>
      <c r="AX17229" s="6"/>
      <c r="AY17229" s="6"/>
      <c r="AZ17229" s="6"/>
      <c r="BA17229" s="6"/>
      <c r="BB17229" s="6"/>
      <c r="BC17229" s="6"/>
      <c r="BD17229" s="6"/>
      <c r="BE17229" s="6"/>
      <c r="BF17229" s="6"/>
      <c r="BG17229" s="10"/>
    </row>
    <row r="17230" spans="34:59" x14ac:dyDescent="0.25">
      <c r="AH17230" s="10"/>
      <c r="AI17230" s="6"/>
    </row>
    <row r="17231" spans="34:59" x14ac:dyDescent="0.25">
      <c r="AH17231" s="6"/>
      <c r="AI17231" s="6"/>
      <c r="AJ17231" s="6"/>
      <c r="AK17231" s="6"/>
      <c r="AL17231" s="6"/>
      <c r="AM17231" s="6"/>
      <c r="AN17231" s="6"/>
      <c r="AO17231" s="6"/>
      <c r="AP17231" s="6"/>
      <c r="AQ17231" s="6"/>
      <c r="AR17231" s="6"/>
      <c r="AS17231" s="6"/>
      <c r="AT17231" s="6"/>
      <c r="AU17231" s="6"/>
      <c r="AV17231" s="6"/>
      <c r="AW17231" s="6"/>
      <c r="AX17231" s="6"/>
      <c r="AY17231" s="6"/>
      <c r="AZ17231" s="6"/>
      <c r="BA17231" s="6"/>
      <c r="BB17231" s="6"/>
      <c r="BC17231" s="6"/>
      <c r="BD17231" s="6"/>
      <c r="BE17231" s="6"/>
      <c r="BF17231" s="6"/>
      <c r="BG17231" s="6"/>
    </row>
    <row r="17232" spans="34:59" x14ac:dyDescent="0.25">
      <c r="AH17232" s="10"/>
      <c r="AI17232" s="6"/>
      <c r="AJ17232" s="10"/>
      <c r="AK17232" s="10"/>
      <c r="AL17232" s="10"/>
      <c r="AM17232" s="10"/>
      <c r="AN17232" s="10"/>
      <c r="AO17232" s="10"/>
      <c r="AP17232" s="10"/>
      <c r="AQ17232" s="10"/>
      <c r="AR17232" s="10"/>
      <c r="AS17232" s="10"/>
      <c r="AT17232" s="10"/>
      <c r="AU17232" s="10"/>
      <c r="AV17232" s="10"/>
      <c r="AW17232" s="10"/>
      <c r="AX17232" s="10"/>
      <c r="AY17232" s="10"/>
      <c r="AZ17232" s="10"/>
      <c r="BA17232" s="10"/>
      <c r="BB17232" s="10"/>
      <c r="BC17232" s="10"/>
      <c r="BD17232" s="10"/>
      <c r="BE17232" s="10"/>
      <c r="BF17232" s="10"/>
      <c r="BG17232" s="6"/>
    </row>
    <row r="17233" spans="34:59" x14ac:dyDescent="0.25">
      <c r="AH17233" s="6"/>
      <c r="AI17233" s="6"/>
      <c r="AJ17233" s="6"/>
      <c r="AK17233" s="6"/>
      <c r="AL17233" s="6"/>
      <c r="AM17233" s="6"/>
      <c r="AN17233" s="6"/>
      <c r="AO17233" s="6"/>
      <c r="AP17233" s="6"/>
      <c r="AQ17233" s="6"/>
      <c r="AR17233" s="6"/>
      <c r="AS17233" s="6"/>
      <c r="AT17233" s="6"/>
      <c r="AU17233" s="6"/>
      <c r="AV17233" s="6"/>
      <c r="AW17233" s="6"/>
      <c r="AX17233" s="6"/>
      <c r="AY17233" s="6"/>
      <c r="AZ17233" s="6"/>
      <c r="BA17233" s="6"/>
      <c r="BB17233" s="6"/>
      <c r="BC17233" s="6"/>
      <c r="BD17233" s="6"/>
      <c r="BE17233" s="6"/>
      <c r="BF17233" s="6"/>
      <c r="BG17233" s="10"/>
    </row>
    <row r="17234" spans="34:59" x14ac:dyDescent="0.25">
      <c r="AH17234" s="10"/>
      <c r="AI17234" s="6"/>
    </row>
    <row r="17235" spans="34:59" x14ac:dyDescent="0.25">
      <c r="AH17235" s="6"/>
      <c r="AI17235" s="6"/>
      <c r="AJ17235" s="6"/>
      <c r="AK17235" s="6"/>
      <c r="AL17235" s="6"/>
      <c r="AM17235" s="6"/>
      <c r="AN17235" s="6"/>
      <c r="AO17235" s="6"/>
      <c r="AP17235" s="6"/>
      <c r="AQ17235" s="6"/>
      <c r="AR17235" s="6"/>
      <c r="AS17235" s="6"/>
      <c r="AT17235" s="6"/>
      <c r="AU17235" s="6"/>
      <c r="AV17235" s="6"/>
      <c r="AW17235" s="6"/>
      <c r="AX17235" s="6"/>
      <c r="AY17235" s="6"/>
      <c r="AZ17235" s="6"/>
      <c r="BA17235" s="6"/>
      <c r="BB17235" s="6"/>
      <c r="BC17235" s="6"/>
      <c r="BD17235" s="6"/>
      <c r="BE17235" s="6"/>
      <c r="BF17235" s="6"/>
      <c r="BG17235" s="6"/>
    </row>
    <row r="17236" spans="34:59" x14ac:dyDescent="0.25">
      <c r="AH17236" s="10"/>
      <c r="AI17236" s="6"/>
      <c r="AJ17236" s="10"/>
      <c r="AK17236" s="10"/>
      <c r="AL17236" s="10"/>
      <c r="AM17236" s="10"/>
      <c r="AN17236" s="10"/>
      <c r="AO17236" s="10"/>
      <c r="AP17236" s="10"/>
      <c r="AQ17236" s="10"/>
      <c r="AR17236" s="10"/>
      <c r="AS17236" s="10"/>
      <c r="AT17236" s="10"/>
      <c r="AU17236" s="10"/>
      <c r="AV17236" s="10"/>
      <c r="AW17236" s="10"/>
      <c r="AX17236" s="10"/>
      <c r="AY17236" s="10"/>
      <c r="AZ17236" s="10"/>
      <c r="BA17236" s="10"/>
      <c r="BB17236" s="10"/>
      <c r="BC17236" s="10"/>
      <c r="BD17236" s="10"/>
      <c r="BE17236" s="10"/>
      <c r="BF17236" s="10"/>
      <c r="BG17236" s="6"/>
    </row>
    <row r="17238" spans="34:59" x14ac:dyDescent="0.25">
      <c r="AH17238" s="10"/>
      <c r="AI17238" s="6"/>
    </row>
    <row r="17239" spans="34:59" x14ac:dyDescent="0.25">
      <c r="AH17239" s="6"/>
      <c r="AI17239" s="6"/>
      <c r="AJ17239" s="6"/>
      <c r="AK17239" s="6"/>
      <c r="AL17239" s="6"/>
      <c r="AM17239" s="6"/>
      <c r="AN17239" s="6"/>
      <c r="AO17239" s="6"/>
      <c r="AP17239" s="6"/>
      <c r="AQ17239" s="6"/>
      <c r="AR17239" s="6"/>
      <c r="AS17239" s="6"/>
      <c r="AT17239" s="6"/>
      <c r="AU17239" s="6"/>
      <c r="AV17239" s="6"/>
      <c r="AW17239" s="6"/>
      <c r="AX17239" s="6"/>
      <c r="AY17239" s="6"/>
      <c r="AZ17239" s="6"/>
      <c r="BA17239" s="6"/>
      <c r="BB17239" s="6"/>
      <c r="BC17239" s="6"/>
      <c r="BD17239" s="6"/>
      <c r="BE17239" s="6"/>
      <c r="BF17239" s="6"/>
      <c r="BG17239" s="6"/>
    </row>
    <row r="17240" spans="34:59" x14ac:dyDescent="0.25">
      <c r="AH17240" s="10"/>
      <c r="AI17240" s="6"/>
      <c r="AJ17240" s="10"/>
      <c r="AK17240" s="10"/>
      <c r="AL17240" s="10"/>
      <c r="AM17240" s="10"/>
      <c r="AN17240" s="10"/>
      <c r="AO17240" s="10"/>
      <c r="AP17240" s="10"/>
      <c r="AQ17240" s="10"/>
      <c r="AR17240" s="10"/>
      <c r="AS17240" s="10"/>
      <c r="AT17240" s="10"/>
      <c r="AU17240" s="10"/>
      <c r="AV17240" s="10"/>
      <c r="AW17240" s="10"/>
      <c r="AX17240" s="10"/>
      <c r="AY17240" s="10"/>
      <c r="AZ17240" s="10"/>
      <c r="BA17240" s="10"/>
      <c r="BB17240" s="10"/>
      <c r="BC17240" s="10"/>
      <c r="BD17240" s="10"/>
      <c r="BE17240" s="10"/>
      <c r="BF17240" s="10"/>
      <c r="BG17240" s="6"/>
    </row>
    <row r="17241" spans="34:59" x14ac:dyDescent="0.25">
      <c r="AH17241" s="6"/>
      <c r="AI17241" s="6"/>
      <c r="AJ17241" s="6"/>
      <c r="AK17241" s="6"/>
      <c r="AL17241" s="6"/>
      <c r="AM17241" s="6"/>
      <c r="AN17241" s="6"/>
      <c r="AO17241" s="6"/>
      <c r="AP17241" s="6"/>
      <c r="AQ17241" s="6"/>
      <c r="AR17241" s="6"/>
      <c r="AS17241" s="6"/>
      <c r="AT17241" s="6"/>
      <c r="AU17241" s="6"/>
      <c r="AV17241" s="6"/>
      <c r="AW17241" s="6"/>
      <c r="AX17241" s="6"/>
      <c r="AY17241" s="6"/>
      <c r="AZ17241" s="6"/>
      <c r="BA17241" s="6"/>
      <c r="BB17241" s="6"/>
      <c r="BC17241" s="6"/>
      <c r="BD17241" s="6"/>
      <c r="BE17241" s="6"/>
      <c r="BF17241" s="6"/>
      <c r="BG17241" s="10"/>
    </row>
    <row r="17242" spans="34:59" x14ac:dyDescent="0.25">
      <c r="AH17242" s="10"/>
      <c r="AI17242" s="6"/>
    </row>
    <row r="17243" spans="34:59" x14ac:dyDescent="0.25">
      <c r="AH17243" s="6"/>
      <c r="AI17243" s="6"/>
      <c r="AJ17243" s="6"/>
      <c r="AK17243" s="6"/>
      <c r="AL17243" s="6"/>
      <c r="AM17243" s="6"/>
      <c r="AN17243" s="6"/>
      <c r="AO17243" s="6"/>
      <c r="AP17243" s="6"/>
      <c r="AQ17243" s="6"/>
      <c r="AR17243" s="6"/>
      <c r="AS17243" s="6"/>
      <c r="AT17243" s="6"/>
      <c r="AU17243" s="6"/>
      <c r="AV17243" s="6"/>
      <c r="AW17243" s="6"/>
      <c r="AX17243" s="6"/>
      <c r="AY17243" s="6"/>
      <c r="AZ17243" s="6"/>
      <c r="BA17243" s="6"/>
      <c r="BB17243" s="6"/>
      <c r="BC17243" s="6"/>
      <c r="BD17243" s="6"/>
      <c r="BE17243" s="6"/>
      <c r="BF17243" s="6"/>
      <c r="BG17243" s="6"/>
    </row>
    <row r="17244" spans="34:59" x14ac:dyDescent="0.25">
      <c r="AH17244" s="10"/>
      <c r="AI17244" s="6"/>
      <c r="AJ17244" s="10"/>
      <c r="AK17244" s="10"/>
      <c r="AL17244" s="10"/>
      <c r="AM17244" s="10"/>
      <c r="AN17244" s="10"/>
      <c r="AO17244" s="10"/>
      <c r="AP17244" s="10"/>
      <c r="AQ17244" s="10"/>
      <c r="AR17244" s="10"/>
      <c r="AS17244" s="10"/>
      <c r="AT17244" s="10"/>
      <c r="AU17244" s="10"/>
      <c r="AV17244" s="10"/>
      <c r="AW17244" s="10"/>
      <c r="AX17244" s="10"/>
      <c r="AY17244" s="10"/>
      <c r="AZ17244" s="10"/>
      <c r="BA17244" s="10"/>
      <c r="BB17244" s="10"/>
      <c r="BC17244" s="10"/>
      <c r="BD17244" s="10"/>
      <c r="BE17244" s="10"/>
      <c r="BF17244" s="10"/>
      <c r="BG17244" s="6"/>
    </row>
    <row r="17245" spans="34:59" x14ac:dyDescent="0.25">
      <c r="AH17245" s="6"/>
      <c r="AI17245" s="6"/>
      <c r="AJ17245" s="6"/>
      <c r="AK17245" s="6"/>
      <c r="AL17245" s="6"/>
      <c r="AM17245" s="6"/>
      <c r="AN17245" s="6"/>
      <c r="AO17245" s="6"/>
      <c r="AP17245" s="6"/>
      <c r="AQ17245" s="6"/>
      <c r="AR17245" s="6"/>
      <c r="AS17245" s="6"/>
      <c r="AT17245" s="6"/>
      <c r="AU17245" s="6"/>
      <c r="AV17245" s="6"/>
      <c r="AW17245" s="6"/>
      <c r="AX17245" s="6"/>
      <c r="AY17245" s="6"/>
      <c r="AZ17245" s="6"/>
      <c r="BA17245" s="6"/>
      <c r="BB17245" s="6"/>
      <c r="BC17245" s="6"/>
      <c r="BD17245" s="6"/>
      <c r="BE17245" s="6"/>
      <c r="BF17245" s="6"/>
      <c r="BG17245" s="10"/>
    </row>
    <row r="17246" spans="34:59" x14ac:dyDescent="0.25">
      <c r="AH17246" s="10"/>
      <c r="AI17246" s="6"/>
    </row>
    <row r="17247" spans="34:59" x14ac:dyDescent="0.25">
      <c r="AH17247" s="6"/>
      <c r="AI17247" s="6"/>
      <c r="AJ17247" s="6"/>
      <c r="AK17247" s="6"/>
      <c r="AL17247" s="6"/>
      <c r="AM17247" s="6"/>
      <c r="AN17247" s="6"/>
      <c r="AO17247" s="6"/>
      <c r="AP17247" s="6"/>
      <c r="AQ17247" s="6"/>
      <c r="AR17247" s="6"/>
      <c r="AS17247" s="6"/>
      <c r="AT17247" s="6"/>
      <c r="AU17247" s="6"/>
      <c r="AV17247" s="6"/>
      <c r="AW17247" s="6"/>
      <c r="AX17247" s="6"/>
      <c r="AY17247" s="6"/>
      <c r="AZ17247" s="6"/>
      <c r="BA17247" s="6"/>
      <c r="BB17247" s="6"/>
      <c r="BC17247" s="6"/>
      <c r="BD17247" s="6"/>
      <c r="BE17247" s="6"/>
      <c r="BF17247" s="6"/>
      <c r="BG17247" s="6"/>
    </row>
    <row r="17248" spans="34:59" x14ac:dyDescent="0.25">
      <c r="AH17248" s="10"/>
      <c r="AI17248" s="6"/>
      <c r="AJ17248" s="10"/>
      <c r="AK17248" s="10"/>
      <c r="AL17248" s="10"/>
      <c r="AM17248" s="10"/>
      <c r="AN17248" s="10"/>
      <c r="AO17248" s="10"/>
      <c r="AP17248" s="10"/>
      <c r="AQ17248" s="10"/>
      <c r="AR17248" s="10"/>
      <c r="AS17248" s="10"/>
      <c r="AT17248" s="10"/>
      <c r="AU17248" s="10"/>
      <c r="AV17248" s="10"/>
      <c r="AW17248" s="10"/>
      <c r="AX17248" s="10"/>
      <c r="AY17248" s="10"/>
      <c r="AZ17248" s="10"/>
      <c r="BA17248" s="10"/>
      <c r="BB17248" s="10"/>
      <c r="BC17248" s="10"/>
      <c r="BD17248" s="10"/>
      <c r="BE17248" s="10"/>
      <c r="BF17248" s="10"/>
      <c r="BG17248" s="6"/>
    </row>
    <row r="17249" spans="34:59" x14ac:dyDescent="0.25">
      <c r="AH17249" s="6"/>
      <c r="AI17249" s="6"/>
      <c r="AJ17249" s="6"/>
      <c r="AK17249" s="6"/>
      <c r="AL17249" s="6"/>
      <c r="AM17249" s="6"/>
      <c r="AN17249" s="6"/>
      <c r="AO17249" s="6"/>
      <c r="AP17249" s="6"/>
      <c r="AQ17249" s="6"/>
      <c r="AR17249" s="6"/>
      <c r="AS17249" s="6"/>
      <c r="AT17249" s="6"/>
      <c r="AU17249" s="6"/>
      <c r="AV17249" s="6"/>
      <c r="AW17249" s="6"/>
      <c r="AX17249" s="6"/>
      <c r="AY17249" s="6"/>
      <c r="AZ17249" s="6"/>
      <c r="BA17249" s="6"/>
      <c r="BB17249" s="6"/>
      <c r="BC17249" s="6"/>
      <c r="BD17249" s="6"/>
      <c r="BE17249" s="6"/>
      <c r="BF17249" s="6"/>
      <c r="BG17249" s="10"/>
    </row>
    <row r="17250" spans="34:59" x14ac:dyDescent="0.25">
      <c r="AH17250" s="10"/>
      <c r="AI17250" s="6"/>
    </row>
    <row r="17251" spans="34:59" x14ac:dyDescent="0.25">
      <c r="AH17251" s="6"/>
      <c r="AI17251" s="6"/>
      <c r="AJ17251" s="6"/>
      <c r="AK17251" s="6"/>
      <c r="AL17251" s="6"/>
      <c r="AM17251" s="6"/>
      <c r="AN17251" s="6"/>
      <c r="AO17251" s="6"/>
      <c r="AP17251" s="6"/>
      <c r="AQ17251" s="6"/>
      <c r="AR17251" s="6"/>
      <c r="AS17251" s="6"/>
      <c r="AT17251" s="6"/>
      <c r="AU17251" s="6"/>
      <c r="AV17251" s="6"/>
      <c r="AW17251" s="6"/>
      <c r="AX17251" s="6"/>
      <c r="AY17251" s="6"/>
      <c r="AZ17251" s="6"/>
      <c r="BA17251" s="6"/>
      <c r="BB17251" s="6"/>
      <c r="BC17251" s="6"/>
      <c r="BD17251" s="6"/>
      <c r="BE17251" s="6"/>
      <c r="BF17251" s="6"/>
      <c r="BG17251" s="6"/>
    </row>
    <row r="17252" spans="34:59" x14ac:dyDescent="0.25">
      <c r="AH17252" s="10"/>
      <c r="AI17252" s="6"/>
      <c r="AJ17252" s="10"/>
      <c r="AK17252" s="10"/>
      <c r="AL17252" s="10"/>
      <c r="AM17252" s="10"/>
      <c r="AN17252" s="10"/>
      <c r="AO17252" s="10"/>
      <c r="AP17252" s="10"/>
      <c r="AQ17252" s="10"/>
      <c r="AR17252" s="10"/>
      <c r="AS17252" s="10"/>
      <c r="AT17252" s="10"/>
      <c r="AU17252" s="10"/>
      <c r="AV17252" s="10"/>
      <c r="AW17252" s="10"/>
      <c r="AX17252" s="10"/>
      <c r="AY17252" s="10"/>
      <c r="AZ17252" s="10"/>
      <c r="BA17252" s="10"/>
      <c r="BB17252" s="10"/>
      <c r="BC17252" s="10"/>
      <c r="BD17252" s="10"/>
      <c r="BE17252" s="10"/>
      <c r="BF17252" s="10"/>
      <c r="BG17252" s="6"/>
    </row>
    <row r="17254" spans="34:59" x14ac:dyDescent="0.25">
      <c r="AH17254" s="10"/>
      <c r="AI17254" s="6"/>
    </row>
    <row r="17255" spans="34:59" x14ac:dyDescent="0.25">
      <c r="AH17255" s="6"/>
      <c r="AI17255" s="6"/>
      <c r="AJ17255" s="6"/>
      <c r="AK17255" s="6"/>
      <c r="AL17255" s="6"/>
      <c r="AM17255" s="6"/>
      <c r="AN17255" s="6"/>
      <c r="AO17255" s="6"/>
      <c r="AP17255" s="6"/>
      <c r="AQ17255" s="6"/>
      <c r="AR17255" s="6"/>
      <c r="AS17255" s="6"/>
      <c r="AT17255" s="6"/>
      <c r="AU17255" s="6"/>
      <c r="AV17255" s="6"/>
      <c r="AW17255" s="6"/>
      <c r="AX17255" s="6"/>
      <c r="AY17255" s="6"/>
      <c r="AZ17255" s="6"/>
      <c r="BA17255" s="6"/>
      <c r="BB17255" s="6"/>
      <c r="BC17255" s="6"/>
      <c r="BD17255" s="6"/>
      <c r="BE17255" s="6"/>
      <c r="BF17255" s="6"/>
      <c r="BG17255" s="6"/>
    </row>
    <row r="17256" spans="34:59" x14ac:dyDescent="0.25">
      <c r="AH17256" s="10"/>
      <c r="AI17256" s="6"/>
      <c r="AJ17256" s="10"/>
      <c r="AK17256" s="10"/>
      <c r="AL17256" s="10"/>
      <c r="AM17256" s="10"/>
      <c r="AN17256" s="10"/>
      <c r="AO17256" s="10"/>
      <c r="AP17256" s="10"/>
      <c r="AQ17256" s="10"/>
      <c r="AR17256" s="10"/>
      <c r="AS17256" s="10"/>
      <c r="AT17256" s="10"/>
      <c r="AU17256" s="10"/>
      <c r="AV17256" s="10"/>
      <c r="AW17256" s="10"/>
      <c r="AX17256" s="10"/>
      <c r="AY17256" s="10"/>
      <c r="AZ17256" s="10"/>
      <c r="BA17256" s="10"/>
      <c r="BB17256" s="10"/>
      <c r="BC17256" s="10"/>
      <c r="BD17256" s="10"/>
      <c r="BE17256" s="10"/>
      <c r="BF17256" s="10"/>
      <c r="BG17256" s="6"/>
    </row>
    <row r="17257" spans="34:59" x14ac:dyDescent="0.25">
      <c r="AH17257" s="6"/>
      <c r="AI17257" s="6"/>
      <c r="AJ17257" s="6"/>
      <c r="AK17257" s="6"/>
      <c r="AL17257" s="6"/>
      <c r="AM17257" s="6"/>
      <c r="AN17257" s="6"/>
      <c r="AO17257" s="6"/>
      <c r="AP17257" s="6"/>
      <c r="AQ17257" s="6"/>
      <c r="AR17257" s="6"/>
      <c r="AS17257" s="6"/>
      <c r="AT17257" s="6"/>
      <c r="AU17257" s="6"/>
      <c r="AV17257" s="6"/>
      <c r="AW17257" s="6"/>
      <c r="AX17257" s="6"/>
      <c r="AY17257" s="6"/>
      <c r="AZ17257" s="6"/>
      <c r="BA17257" s="6"/>
      <c r="BB17257" s="6"/>
      <c r="BC17257" s="6"/>
      <c r="BD17257" s="6"/>
      <c r="BE17257" s="6"/>
      <c r="BF17257" s="6"/>
      <c r="BG17257" s="10"/>
    </row>
    <row r="17258" spans="34:59" x14ac:dyDescent="0.25">
      <c r="AH17258" s="10"/>
      <c r="AI17258" s="6"/>
    </row>
    <row r="17259" spans="34:59" x14ac:dyDescent="0.25">
      <c r="AH17259" s="6"/>
      <c r="AI17259" s="6"/>
      <c r="AJ17259" s="6"/>
      <c r="AK17259" s="6"/>
      <c r="AL17259" s="6"/>
      <c r="AM17259" s="6"/>
      <c r="AN17259" s="6"/>
      <c r="AO17259" s="6"/>
      <c r="AP17259" s="6"/>
      <c r="AQ17259" s="6"/>
      <c r="AR17259" s="6"/>
      <c r="AS17259" s="6"/>
      <c r="AT17259" s="6"/>
      <c r="AU17259" s="6"/>
      <c r="AV17259" s="6"/>
      <c r="AW17259" s="6"/>
      <c r="AX17259" s="6"/>
      <c r="AY17259" s="6"/>
      <c r="AZ17259" s="6"/>
      <c r="BA17259" s="6"/>
      <c r="BB17259" s="6"/>
      <c r="BC17259" s="6"/>
      <c r="BD17259" s="6"/>
      <c r="BE17259" s="6"/>
      <c r="BF17259" s="6"/>
      <c r="BG17259" s="6"/>
    </row>
    <row r="17260" spans="34:59" x14ac:dyDescent="0.25">
      <c r="AH17260" s="10"/>
      <c r="AI17260" s="6"/>
      <c r="AJ17260" s="10"/>
      <c r="AK17260" s="10"/>
      <c r="AL17260" s="10"/>
      <c r="AM17260" s="10"/>
      <c r="AN17260" s="10"/>
      <c r="AO17260" s="10"/>
      <c r="AP17260" s="10"/>
      <c r="AQ17260" s="10"/>
      <c r="AR17260" s="10"/>
      <c r="AS17260" s="10"/>
      <c r="AT17260" s="10"/>
      <c r="AU17260" s="10"/>
      <c r="AV17260" s="10"/>
      <c r="AW17260" s="10"/>
      <c r="AX17260" s="10"/>
      <c r="AY17260" s="10"/>
      <c r="AZ17260" s="10"/>
      <c r="BA17260" s="10"/>
      <c r="BB17260" s="10"/>
      <c r="BC17260" s="10"/>
      <c r="BD17260" s="10"/>
      <c r="BE17260" s="10"/>
      <c r="BF17260" s="10"/>
      <c r="BG17260" s="6"/>
    </row>
    <row r="17261" spans="34:59" x14ac:dyDescent="0.25">
      <c r="AH17261" s="6"/>
      <c r="AI17261" s="6"/>
      <c r="AJ17261" s="6"/>
      <c r="AK17261" s="6"/>
      <c r="AL17261" s="6"/>
      <c r="AM17261" s="6"/>
      <c r="AN17261" s="6"/>
      <c r="AO17261" s="6"/>
      <c r="AP17261" s="6"/>
      <c r="AQ17261" s="6"/>
      <c r="AR17261" s="6"/>
      <c r="AS17261" s="6"/>
      <c r="AT17261" s="6"/>
      <c r="AU17261" s="6"/>
      <c r="AV17261" s="6"/>
      <c r="AW17261" s="6"/>
      <c r="AX17261" s="6"/>
      <c r="AY17261" s="6"/>
      <c r="AZ17261" s="6"/>
      <c r="BA17261" s="6"/>
      <c r="BB17261" s="6"/>
      <c r="BC17261" s="6"/>
      <c r="BD17261" s="6"/>
      <c r="BE17261" s="6"/>
      <c r="BF17261" s="6"/>
      <c r="BG17261" s="10"/>
    </row>
    <row r="17262" spans="34:59" x14ac:dyDescent="0.25">
      <c r="AH17262" s="10"/>
      <c r="AI17262" s="6"/>
    </row>
    <row r="17263" spans="34:59" x14ac:dyDescent="0.25">
      <c r="AH17263" s="6"/>
      <c r="AI17263" s="6"/>
      <c r="AJ17263" s="6"/>
      <c r="AK17263" s="6"/>
      <c r="AL17263" s="6"/>
      <c r="AM17263" s="6"/>
      <c r="AN17263" s="6"/>
      <c r="AO17263" s="6"/>
      <c r="AP17263" s="6"/>
      <c r="AQ17263" s="6"/>
      <c r="AR17263" s="6"/>
      <c r="AS17263" s="6"/>
      <c r="AT17263" s="6"/>
      <c r="AU17263" s="6"/>
      <c r="AV17263" s="6"/>
      <c r="AW17263" s="6"/>
      <c r="AX17263" s="6"/>
      <c r="AY17263" s="6"/>
      <c r="AZ17263" s="6"/>
      <c r="BA17263" s="6"/>
      <c r="BB17263" s="6"/>
      <c r="BC17263" s="6"/>
      <c r="BD17263" s="6"/>
      <c r="BE17263" s="6"/>
      <c r="BF17263" s="6"/>
      <c r="BG17263" s="6"/>
    </row>
    <row r="17264" spans="34:59" x14ac:dyDescent="0.25">
      <c r="AH17264" s="10"/>
      <c r="AI17264" s="6"/>
      <c r="AJ17264" s="10"/>
      <c r="AK17264" s="10"/>
      <c r="AL17264" s="10"/>
      <c r="AM17264" s="10"/>
      <c r="AN17264" s="10"/>
      <c r="AO17264" s="10"/>
      <c r="AP17264" s="10"/>
      <c r="AQ17264" s="10"/>
      <c r="AR17264" s="10"/>
      <c r="AS17264" s="10"/>
      <c r="AT17264" s="10"/>
      <c r="AU17264" s="10"/>
      <c r="AV17264" s="10"/>
      <c r="AW17264" s="10"/>
      <c r="AX17264" s="10"/>
      <c r="AY17264" s="10"/>
      <c r="AZ17264" s="10"/>
      <c r="BA17264" s="10"/>
      <c r="BB17264" s="10"/>
      <c r="BC17264" s="10"/>
      <c r="BD17264" s="10"/>
      <c r="BE17264" s="10"/>
      <c r="BF17264" s="10"/>
      <c r="BG17264" s="6"/>
    </row>
    <row r="17265" spans="34:59" x14ac:dyDescent="0.25">
      <c r="AH17265" s="6"/>
      <c r="AI17265" s="6"/>
      <c r="AJ17265" s="6"/>
      <c r="AK17265" s="6"/>
      <c r="AL17265" s="6"/>
      <c r="AM17265" s="6"/>
      <c r="AN17265" s="6"/>
      <c r="AO17265" s="6"/>
      <c r="AP17265" s="6"/>
      <c r="AQ17265" s="6"/>
      <c r="AR17265" s="6"/>
      <c r="AS17265" s="6"/>
      <c r="AT17265" s="6"/>
      <c r="AU17265" s="6"/>
      <c r="AV17265" s="6"/>
      <c r="AW17265" s="6"/>
      <c r="AX17265" s="6"/>
      <c r="AY17265" s="6"/>
      <c r="AZ17265" s="6"/>
      <c r="BA17265" s="6"/>
      <c r="BB17265" s="6"/>
      <c r="BC17265" s="6"/>
      <c r="BD17265" s="6"/>
      <c r="BE17265" s="6"/>
      <c r="BF17265" s="6"/>
      <c r="BG17265" s="10"/>
    </row>
    <row r="17266" spans="34:59" x14ac:dyDescent="0.25">
      <c r="AH17266" s="10"/>
      <c r="AI17266" s="6"/>
    </row>
    <row r="17267" spans="34:59" x14ac:dyDescent="0.25">
      <c r="AH17267" s="6"/>
      <c r="AI17267" s="6"/>
      <c r="AJ17267" s="6"/>
      <c r="AK17267" s="6"/>
      <c r="AL17267" s="6"/>
      <c r="AM17267" s="6"/>
      <c r="AN17267" s="6"/>
      <c r="AO17267" s="6"/>
      <c r="AP17267" s="6"/>
      <c r="AQ17267" s="6"/>
      <c r="AR17267" s="6"/>
      <c r="AS17267" s="6"/>
      <c r="AT17267" s="6"/>
      <c r="AU17267" s="6"/>
      <c r="AV17267" s="6"/>
      <c r="AW17267" s="6"/>
      <c r="AX17267" s="6"/>
      <c r="AY17267" s="6"/>
      <c r="AZ17267" s="6"/>
      <c r="BA17267" s="6"/>
      <c r="BB17267" s="6"/>
      <c r="BC17267" s="6"/>
      <c r="BD17267" s="6"/>
      <c r="BE17267" s="6"/>
      <c r="BF17267" s="6"/>
      <c r="BG17267" s="6"/>
    </row>
    <row r="17268" spans="34:59" x14ac:dyDescent="0.25">
      <c r="AH17268" s="10"/>
      <c r="AI17268" s="6"/>
      <c r="AJ17268" s="10"/>
      <c r="AK17268" s="10"/>
      <c r="AL17268" s="10"/>
      <c r="AM17268" s="10"/>
      <c r="AN17268" s="10"/>
      <c r="AO17268" s="10"/>
      <c r="AP17268" s="10"/>
      <c r="AQ17268" s="10"/>
      <c r="AR17268" s="10"/>
      <c r="AS17268" s="10"/>
      <c r="AT17268" s="10"/>
      <c r="AU17268" s="10"/>
      <c r="AV17268" s="10"/>
      <c r="AW17268" s="10"/>
      <c r="AX17268" s="10"/>
      <c r="AY17268" s="10"/>
      <c r="AZ17268" s="10"/>
      <c r="BA17268" s="10"/>
      <c r="BB17268" s="10"/>
      <c r="BC17268" s="10"/>
      <c r="BD17268" s="10"/>
      <c r="BE17268" s="10"/>
      <c r="BF17268" s="10"/>
      <c r="BG17268" s="6"/>
    </row>
    <row r="17270" spans="34:59" x14ac:dyDescent="0.25">
      <c r="AH17270" s="10"/>
      <c r="AI17270" s="6"/>
    </row>
    <row r="17271" spans="34:59" x14ac:dyDescent="0.25">
      <c r="AH17271" s="6"/>
      <c r="AI17271" s="6"/>
      <c r="AJ17271" s="6"/>
      <c r="AK17271" s="6"/>
      <c r="AL17271" s="6"/>
      <c r="AM17271" s="6"/>
      <c r="AN17271" s="6"/>
      <c r="AO17271" s="6"/>
      <c r="AP17271" s="6"/>
      <c r="AQ17271" s="6"/>
      <c r="AR17271" s="6"/>
      <c r="AS17271" s="6"/>
      <c r="AT17271" s="6"/>
      <c r="AU17271" s="6"/>
      <c r="AV17271" s="6"/>
      <c r="AW17271" s="6"/>
      <c r="AX17271" s="6"/>
      <c r="AY17271" s="6"/>
      <c r="AZ17271" s="6"/>
      <c r="BA17271" s="6"/>
      <c r="BB17271" s="6"/>
      <c r="BC17271" s="6"/>
      <c r="BD17271" s="6"/>
      <c r="BE17271" s="6"/>
      <c r="BF17271" s="6"/>
      <c r="BG17271" s="6"/>
    </row>
    <row r="17272" spans="34:59" x14ac:dyDescent="0.25">
      <c r="AH17272" s="10"/>
      <c r="AI17272" s="6"/>
      <c r="AJ17272" s="10"/>
      <c r="AK17272" s="10"/>
      <c r="AL17272" s="10"/>
      <c r="AM17272" s="10"/>
      <c r="AN17272" s="10"/>
      <c r="AO17272" s="10"/>
      <c r="AP17272" s="10"/>
      <c r="AQ17272" s="10"/>
      <c r="AR17272" s="10"/>
      <c r="AS17272" s="10"/>
      <c r="AT17272" s="10"/>
      <c r="AU17272" s="10"/>
      <c r="AV17272" s="10"/>
      <c r="AW17272" s="10"/>
      <c r="AX17272" s="10"/>
      <c r="AY17272" s="10"/>
      <c r="AZ17272" s="10"/>
      <c r="BA17272" s="10"/>
      <c r="BB17272" s="10"/>
      <c r="BC17272" s="10"/>
      <c r="BD17272" s="10"/>
      <c r="BE17272" s="10"/>
      <c r="BF17272" s="10"/>
      <c r="BG17272" s="6"/>
    </row>
    <row r="17273" spans="34:59" x14ac:dyDescent="0.25">
      <c r="AH17273" s="6"/>
      <c r="AI17273" s="6"/>
      <c r="AJ17273" s="6"/>
      <c r="AK17273" s="6"/>
      <c r="AL17273" s="6"/>
      <c r="AM17273" s="6"/>
      <c r="AN17273" s="6"/>
      <c r="AO17273" s="6"/>
      <c r="AP17273" s="6"/>
      <c r="AQ17273" s="6"/>
      <c r="AR17273" s="6"/>
      <c r="AS17273" s="6"/>
      <c r="AT17273" s="6"/>
      <c r="AU17273" s="6"/>
      <c r="AV17273" s="6"/>
      <c r="AW17273" s="6"/>
      <c r="AX17273" s="6"/>
      <c r="AY17273" s="6"/>
      <c r="AZ17273" s="6"/>
      <c r="BA17273" s="6"/>
      <c r="BB17273" s="6"/>
      <c r="BC17273" s="6"/>
      <c r="BD17273" s="6"/>
      <c r="BE17273" s="6"/>
      <c r="BF17273" s="6"/>
      <c r="BG17273" s="10"/>
    </row>
    <row r="17274" spans="34:59" x14ac:dyDescent="0.25">
      <c r="AH17274" s="10"/>
      <c r="AI17274" s="6"/>
    </row>
    <row r="17275" spans="34:59" x14ac:dyDescent="0.25">
      <c r="AH17275" s="6"/>
      <c r="AI17275" s="6"/>
      <c r="AJ17275" s="6"/>
      <c r="AK17275" s="6"/>
      <c r="AL17275" s="6"/>
      <c r="AM17275" s="6"/>
      <c r="AN17275" s="6"/>
      <c r="AO17275" s="6"/>
      <c r="AP17275" s="6"/>
      <c r="AQ17275" s="6"/>
      <c r="AR17275" s="6"/>
      <c r="AS17275" s="6"/>
      <c r="AT17275" s="6"/>
      <c r="AU17275" s="6"/>
      <c r="AV17275" s="6"/>
      <c r="AW17275" s="6"/>
      <c r="AX17275" s="6"/>
      <c r="AY17275" s="6"/>
      <c r="AZ17275" s="6"/>
      <c r="BA17275" s="6"/>
      <c r="BB17275" s="6"/>
      <c r="BC17275" s="6"/>
      <c r="BD17275" s="6"/>
      <c r="BE17275" s="6"/>
      <c r="BF17275" s="6"/>
      <c r="BG17275" s="6"/>
    </row>
    <row r="17276" spans="34:59" x14ac:dyDescent="0.25">
      <c r="AH17276" s="10"/>
      <c r="AI17276" s="6"/>
      <c r="AJ17276" s="10"/>
      <c r="AK17276" s="10"/>
      <c r="AL17276" s="10"/>
      <c r="AM17276" s="10"/>
      <c r="AN17276" s="10"/>
      <c r="AO17276" s="10"/>
      <c r="AP17276" s="10"/>
      <c r="AQ17276" s="10"/>
      <c r="AR17276" s="10"/>
      <c r="AS17276" s="10"/>
      <c r="AT17276" s="10"/>
      <c r="AU17276" s="10"/>
      <c r="AV17276" s="10"/>
      <c r="AW17276" s="10"/>
      <c r="AX17276" s="10"/>
      <c r="AY17276" s="10"/>
      <c r="AZ17276" s="10"/>
      <c r="BA17276" s="10"/>
      <c r="BB17276" s="10"/>
      <c r="BC17276" s="10"/>
      <c r="BD17276" s="10"/>
      <c r="BE17276" s="10"/>
      <c r="BF17276" s="10"/>
      <c r="BG17276" s="6"/>
    </row>
    <row r="17277" spans="34:59" x14ac:dyDescent="0.25">
      <c r="AH17277" s="6"/>
      <c r="AI17277" s="6"/>
      <c r="AJ17277" s="6"/>
      <c r="AK17277" s="6"/>
      <c r="AL17277" s="6"/>
      <c r="AM17277" s="6"/>
      <c r="AN17277" s="6"/>
      <c r="AO17277" s="6"/>
      <c r="AP17277" s="6"/>
      <c r="AQ17277" s="6"/>
      <c r="AR17277" s="6"/>
      <c r="AS17277" s="6"/>
      <c r="AT17277" s="6"/>
      <c r="AU17277" s="6"/>
      <c r="AV17277" s="6"/>
      <c r="AW17277" s="6"/>
      <c r="AX17277" s="6"/>
      <c r="AY17277" s="6"/>
      <c r="AZ17277" s="6"/>
      <c r="BA17277" s="6"/>
      <c r="BB17277" s="6"/>
      <c r="BC17277" s="6"/>
      <c r="BD17277" s="6"/>
      <c r="BE17277" s="6"/>
      <c r="BF17277" s="6"/>
      <c r="BG17277" s="10"/>
    </row>
    <row r="17278" spans="34:59" x14ac:dyDescent="0.25">
      <c r="AH17278" s="10"/>
      <c r="AI17278" s="6"/>
    </row>
    <row r="17279" spans="34:59" x14ac:dyDescent="0.25">
      <c r="AH17279" s="6"/>
      <c r="AI17279" s="6"/>
      <c r="AJ17279" s="6"/>
      <c r="AK17279" s="6"/>
      <c r="AL17279" s="6"/>
      <c r="AM17279" s="6"/>
      <c r="AN17279" s="6"/>
      <c r="AO17279" s="6"/>
      <c r="AP17279" s="6"/>
      <c r="AQ17279" s="6"/>
      <c r="AR17279" s="6"/>
      <c r="AS17279" s="6"/>
      <c r="AT17279" s="6"/>
      <c r="AU17279" s="6"/>
      <c r="AV17279" s="6"/>
      <c r="AW17279" s="6"/>
      <c r="AX17279" s="6"/>
      <c r="AY17279" s="6"/>
      <c r="AZ17279" s="6"/>
      <c r="BA17279" s="6"/>
      <c r="BB17279" s="6"/>
      <c r="BC17279" s="6"/>
      <c r="BD17279" s="6"/>
      <c r="BE17279" s="6"/>
      <c r="BF17279" s="6"/>
      <c r="BG17279" s="6"/>
    </row>
    <row r="17280" spans="34:59" x14ac:dyDescent="0.25">
      <c r="AH17280" s="10"/>
      <c r="AI17280" s="6"/>
      <c r="AJ17280" s="10"/>
      <c r="AK17280" s="10"/>
      <c r="AL17280" s="10"/>
      <c r="AM17280" s="10"/>
      <c r="AN17280" s="10"/>
      <c r="AO17280" s="10"/>
      <c r="AP17280" s="10"/>
      <c r="AQ17280" s="10"/>
      <c r="AR17280" s="10"/>
      <c r="AS17280" s="10"/>
      <c r="AT17280" s="10"/>
      <c r="AU17280" s="10"/>
      <c r="AV17280" s="10"/>
      <c r="AW17280" s="10"/>
      <c r="AX17280" s="10"/>
      <c r="AY17280" s="10"/>
      <c r="AZ17280" s="10"/>
      <c r="BA17280" s="10"/>
      <c r="BB17280" s="10"/>
      <c r="BC17280" s="10"/>
      <c r="BD17280" s="10"/>
      <c r="BE17280" s="10"/>
      <c r="BF17280" s="10"/>
      <c r="BG17280" s="6"/>
    </row>
    <row r="17281" spans="34:59" x14ac:dyDescent="0.25">
      <c r="AH17281" s="6"/>
      <c r="AI17281" s="6"/>
      <c r="AJ17281" s="6"/>
      <c r="AK17281" s="6"/>
      <c r="AL17281" s="6"/>
      <c r="AM17281" s="6"/>
      <c r="AN17281" s="6"/>
      <c r="AO17281" s="6"/>
      <c r="AP17281" s="6"/>
      <c r="AQ17281" s="6"/>
      <c r="AR17281" s="6"/>
      <c r="AS17281" s="6"/>
      <c r="AT17281" s="6"/>
      <c r="AU17281" s="6"/>
      <c r="AV17281" s="6"/>
      <c r="AW17281" s="6"/>
      <c r="AX17281" s="6"/>
      <c r="AY17281" s="6"/>
      <c r="AZ17281" s="6"/>
      <c r="BA17281" s="6"/>
      <c r="BB17281" s="6"/>
      <c r="BC17281" s="6"/>
      <c r="BD17281" s="6"/>
      <c r="BE17281" s="6"/>
      <c r="BF17281" s="6"/>
      <c r="BG17281" s="10"/>
    </row>
    <row r="17282" spans="34:59" x14ac:dyDescent="0.25">
      <c r="AH17282" s="10"/>
      <c r="AI17282" s="6"/>
    </row>
    <row r="17283" spans="34:59" x14ac:dyDescent="0.25">
      <c r="AH17283" s="6"/>
      <c r="AI17283" s="6"/>
      <c r="AJ17283" s="6"/>
      <c r="AK17283" s="6"/>
      <c r="AL17283" s="6"/>
      <c r="AM17283" s="6"/>
      <c r="AN17283" s="6"/>
      <c r="AO17283" s="6"/>
      <c r="AP17283" s="6"/>
      <c r="AQ17283" s="6"/>
      <c r="AR17283" s="6"/>
      <c r="AS17283" s="6"/>
      <c r="AT17283" s="6"/>
      <c r="AU17283" s="6"/>
      <c r="AV17283" s="6"/>
      <c r="AW17283" s="6"/>
      <c r="AX17283" s="6"/>
      <c r="AY17283" s="6"/>
      <c r="AZ17283" s="6"/>
      <c r="BA17283" s="6"/>
      <c r="BB17283" s="6"/>
      <c r="BC17283" s="6"/>
      <c r="BD17283" s="6"/>
      <c r="BE17283" s="6"/>
      <c r="BF17283" s="6"/>
      <c r="BG17283" s="6"/>
    </row>
    <row r="17284" spans="34:59" x14ac:dyDescent="0.25">
      <c r="AH17284" s="10"/>
      <c r="AI17284" s="6"/>
      <c r="AJ17284" s="10"/>
      <c r="AK17284" s="10"/>
      <c r="AL17284" s="10"/>
      <c r="AM17284" s="10"/>
      <c r="AN17284" s="10"/>
      <c r="AO17284" s="10"/>
      <c r="AP17284" s="10"/>
      <c r="AQ17284" s="10"/>
      <c r="AR17284" s="10"/>
      <c r="AS17284" s="10"/>
      <c r="AT17284" s="10"/>
      <c r="AU17284" s="10"/>
      <c r="AV17284" s="10"/>
      <c r="AW17284" s="10"/>
      <c r="AX17284" s="10"/>
      <c r="AY17284" s="10"/>
      <c r="AZ17284" s="10"/>
      <c r="BA17284" s="10"/>
      <c r="BB17284" s="10"/>
      <c r="BC17284" s="10"/>
      <c r="BD17284" s="10"/>
      <c r="BE17284" s="10"/>
      <c r="BF17284" s="10"/>
      <c r="BG17284" s="6"/>
    </row>
    <row r="17286" spans="34:59" x14ac:dyDescent="0.25">
      <c r="AH17286" s="10"/>
      <c r="AI17286" s="6"/>
    </row>
    <row r="17287" spans="34:59" x14ac:dyDescent="0.25">
      <c r="AH17287" s="6"/>
      <c r="AI17287" s="6"/>
      <c r="AJ17287" s="6"/>
      <c r="AK17287" s="6"/>
      <c r="AL17287" s="6"/>
      <c r="AM17287" s="6"/>
      <c r="AN17287" s="6"/>
      <c r="AO17287" s="6"/>
      <c r="AP17287" s="6"/>
      <c r="AQ17287" s="6"/>
      <c r="AR17287" s="6"/>
      <c r="AS17287" s="6"/>
      <c r="AT17287" s="6"/>
      <c r="AU17287" s="6"/>
      <c r="AV17287" s="6"/>
      <c r="AW17287" s="6"/>
      <c r="AX17287" s="6"/>
      <c r="AY17287" s="6"/>
      <c r="AZ17287" s="6"/>
      <c r="BA17287" s="6"/>
      <c r="BB17287" s="6"/>
      <c r="BC17287" s="6"/>
      <c r="BD17287" s="6"/>
      <c r="BE17287" s="6"/>
      <c r="BF17287" s="6"/>
      <c r="BG17287" s="6"/>
    </row>
    <row r="17288" spans="34:59" x14ac:dyDescent="0.25">
      <c r="AH17288" s="10"/>
      <c r="AI17288" s="6"/>
      <c r="AJ17288" s="10"/>
      <c r="AK17288" s="10"/>
      <c r="AL17288" s="10"/>
      <c r="AM17288" s="10"/>
      <c r="AN17288" s="10"/>
      <c r="AO17288" s="10"/>
      <c r="AP17288" s="10"/>
      <c r="AQ17288" s="10"/>
      <c r="AR17288" s="10"/>
      <c r="AS17288" s="10"/>
      <c r="AT17288" s="10"/>
      <c r="AU17288" s="10"/>
      <c r="AV17288" s="10"/>
      <c r="AW17288" s="10"/>
      <c r="AX17288" s="10"/>
      <c r="AY17288" s="10"/>
      <c r="AZ17288" s="10"/>
      <c r="BA17288" s="10"/>
      <c r="BB17288" s="10"/>
      <c r="BC17288" s="10"/>
      <c r="BD17288" s="10"/>
      <c r="BE17288" s="10"/>
      <c r="BF17288" s="10"/>
      <c r="BG17288" s="6"/>
    </row>
    <row r="17289" spans="34:59" x14ac:dyDescent="0.25">
      <c r="AH17289" s="6"/>
      <c r="AI17289" s="6"/>
      <c r="AJ17289" s="6"/>
      <c r="AK17289" s="6"/>
      <c r="AL17289" s="6"/>
      <c r="AM17289" s="6"/>
      <c r="AN17289" s="6"/>
      <c r="AO17289" s="6"/>
      <c r="AP17289" s="6"/>
      <c r="AQ17289" s="6"/>
      <c r="AR17289" s="6"/>
      <c r="AS17289" s="6"/>
      <c r="AT17289" s="6"/>
      <c r="AU17289" s="6"/>
      <c r="AV17289" s="6"/>
      <c r="AW17289" s="6"/>
      <c r="AX17289" s="6"/>
      <c r="AY17289" s="6"/>
      <c r="AZ17289" s="6"/>
      <c r="BA17289" s="6"/>
      <c r="BB17289" s="6"/>
      <c r="BC17289" s="6"/>
      <c r="BD17289" s="6"/>
      <c r="BE17289" s="6"/>
      <c r="BF17289" s="6"/>
      <c r="BG17289" s="10"/>
    </row>
    <row r="17290" spans="34:59" x14ac:dyDescent="0.25">
      <c r="AH17290" s="10"/>
      <c r="AI17290" s="6"/>
    </row>
    <row r="17291" spans="34:59" x14ac:dyDescent="0.25">
      <c r="AH17291" s="6"/>
      <c r="AI17291" s="6"/>
      <c r="AJ17291" s="6"/>
      <c r="AK17291" s="6"/>
      <c r="AL17291" s="6"/>
      <c r="AM17291" s="6"/>
      <c r="AN17291" s="6"/>
      <c r="AO17291" s="6"/>
      <c r="AP17291" s="6"/>
      <c r="AQ17291" s="6"/>
      <c r="AR17291" s="6"/>
      <c r="AS17291" s="6"/>
      <c r="AT17291" s="6"/>
      <c r="AU17291" s="6"/>
      <c r="AV17291" s="6"/>
      <c r="AW17291" s="6"/>
      <c r="AX17291" s="6"/>
      <c r="AY17291" s="6"/>
      <c r="AZ17291" s="6"/>
      <c r="BA17291" s="6"/>
      <c r="BB17291" s="6"/>
      <c r="BC17291" s="6"/>
      <c r="BD17291" s="6"/>
      <c r="BE17291" s="6"/>
      <c r="BF17291" s="6"/>
      <c r="BG17291" s="6"/>
    </row>
    <row r="17292" spans="34:59" x14ac:dyDescent="0.25">
      <c r="AH17292" s="10"/>
      <c r="AI17292" s="6"/>
      <c r="AJ17292" s="10"/>
      <c r="AK17292" s="10"/>
      <c r="AL17292" s="10"/>
      <c r="AM17292" s="10"/>
      <c r="AN17292" s="10"/>
      <c r="AO17292" s="10"/>
      <c r="AP17292" s="10"/>
      <c r="AQ17292" s="10"/>
      <c r="AR17292" s="10"/>
      <c r="AS17292" s="10"/>
      <c r="AT17292" s="10"/>
      <c r="AU17292" s="10"/>
      <c r="AV17292" s="10"/>
      <c r="AW17292" s="10"/>
      <c r="AX17292" s="10"/>
      <c r="AY17292" s="10"/>
      <c r="AZ17292" s="10"/>
      <c r="BA17292" s="10"/>
      <c r="BB17292" s="10"/>
      <c r="BC17292" s="10"/>
      <c r="BD17292" s="10"/>
      <c r="BE17292" s="10"/>
      <c r="BF17292" s="10"/>
      <c r="BG17292" s="6"/>
    </row>
    <row r="17293" spans="34:59" x14ac:dyDescent="0.25">
      <c r="AH17293" s="6"/>
      <c r="AI17293" s="6"/>
      <c r="AJ17293" s="6"/>
      <c r="AK17293" s="6"/>
      <c r="AL17293" s="6"/>
      <c r="AM17293" s="6"/>
      <c r="AN17293" s="6"/>
      <c r="AO17293" s="6"/>
      <c r="AP17293" s="6"/>
      <c r="AQ17293" s="6"/>
      <c r="AR17293" s="6"/>
      <c r="AS17293" s="6"/>
      <c r="AT17293" s="6"/>
      <c r="AU17293" s="6"/>
      <c r="AV17293" s="6"/>
      <c r="AW17293" s="6"/>
      <c r="AX17293" s="6"/>
      <c r="AY17293" s="6"/>
      <c r="AZ17293" s="6"/>
      <c r="BA17293" s="6"/>
      <c r="BB17293" s="6"/>
      <c r="BC17293" s="6"/>
      <c r="BD17293" s="6"/>
      <c r="BE17293" s="6"/>
      <c r="BF17293" s="6"/>
      <c r="BG17293" s="10"/>
    </row>
    <row r="17294" spans="34:59" x14ac:dyDescent="0.25">
      <c r="AH17294" s="10"/>
      <c r="AI17294" s="6"/>
    </row>
    <row r="17295" spans="34:59" x14ac:dyDescent="0.25">
      <c r="AH17295" s="6"/>
      <c r="AI17295" s="6"/>
      <c r="AJ17295" s="6"/>
      <c r="AK17295" s="6"/>
      <c r="AL17295" s="6"/>
      <c r="AM17295" s="6"/>
      <c r="AN17295" s="6"/>
      <c r="AO17295" s="6"/>
      <c r="AP17295" s="6"/>
      <c r="AQ17295" s="6"/>
      <c r="AR17295" s="6"/>
      <c r="AS17295" s="6"/>
      <c r="AT17295" s="6"/>
      <c r="AU17295" s="6"/>
      <c r="AV17295" s="6"/>
      <c r="AW17295" s="6"/>
      <c r="AX17295" s="6"/>
      <c r="AY17295" s="6"/>
      <c r="AZ17295" s="6"/>
      <c r="BA17295" s="6"/>
      <c r="BB17295" s="6"/>
      <c r="BC17295" s="6"/>
      <c r="BD17295" s="6"/>
      <c r="BE17295" s="6"/>
      <c r="BF17295" s="6"/>
      <c r="BG17295" s="6"/>
    </row>
    <row r="17296" spans="34:59" x14ac:dyDescent="0.25">
      <c r="AH17296" s="10"/>
      <c r="AI17296" s="6"/>
      <c r="AJ17296" s="10"/>
      <c r="AK17296" s="10"/>
      <c r="AL17296" s="10"/>
      <c r="AM17296" s="10"/>
      <c r="AN17296" s="10"/>
      <c r="AO17296" s="10"/>
      <c r="AP17296" s="10"/>
      <c r="AQ17296" s="10"/>
      <c r="AR17296" s="10"/>
      <c r="AS17296" s="10"/>
      <c r="AT17296" s="10"/>
      <c r="AU17296" s="10"/>
      <c r="AV17296" s="10"/>
      <c r="AW17296" s="10"/>
      <c r="AX17296" s="10"/>
      <c r="AY17296" s="10"/>
      <c r="AZ17296" s="10"/>
      <c r="BA17296" s="10"/>
      <c r="BB17296" s="10"/>
      <c r="BC17296" s="10"/>
      <c r="BD17296" s="10"/>
      <c r="BE17296" s="10"/>
      <c r="BF17296" s="10"/>
      <c r="BG17296" s="6"/>
    </row>
    <row r="17297" spans="34:59" x14ac:dyDescent="0.25">
      <c r="AH17297" s="6"/>
      <c r="AI17297" s="6"/>
      <c r="AJ17297" s="6"/>
      <c r="AK17297" s="6"/>
      <c r="AL17297" s="6"/>
      <c r="AM17297" s="6"/>
      <c r="AN17297" s="6"/>
      <c r="AO17297" s="6"/>
      <c r="AP17297" s="6"/>
      <c r="AQ17297" s="6"/>
      <c r="AR17297" s="6"/>
      <c r="AS17297" s="6"/>
      <c r="AT17297" s="6"/>
      <c r="AU17297" s="6"/>
      <c r="AV17297" s="6"/>
      <c r="AW17297" s="6"/>
      <c r="AX17297" s="6"/>
      <c r="AY17297" s="6"/>
      <c r="AZ17297" s="6"/>
      <c r="BA17297" s="6"/>
      <c r="BB17297" s="6"/>
      <c r="BC17297" s="6"/>
      <c r="BD17297" s="6"/>
      <c r="BE17297" s="6"/>
      <c r="BF17297" s="6"/>
      <c r="BG17297" s="10"/>
    </row>
    <row r="17298" spans="34:59" x14ac:dyDescent="0.25">
      <c r="AH17298" s="10"/>
      <c r="AI17298" s="6"/>
    </row>
    <row r="17299" spans="34:59" x14ac:dyDescent="0.25">
      <c r="AH17299" s="6"/>
      <c r="AI17299" s="6"/>
      <c r="AJ17299" s="6"/>
      <c r="AK17299" s="6"/>
      <c r="AL17299" s="6"/>
      <c r="AM17299" s="6"/>
      <c r="AN17299" s="6"/>
      <c r="AO17299" s="6"/>
      <c r="AP17299" s="6"/>
      <c r="AQ17299" s="6"/>
      <c r="AR17299" s="6"/>
      <c r="AS17299" s="6"/>
      <c r="AT17299" s="6"/>
      <c r="AU17299" s="6"/>
      <c r="AV17299" s="6"/>
      <c r="AW17299" s="6"/>
      <c r="AX17299" s="6"/>
      <c r="AY17299" s="6"/>
      <c r="AZ17299" s="6"/>
      <c r="BA17299" s="6"/>
      <c r="BB17299" s="6"/>
      <c r="BC17299" s="6"/>
      <c r="BD17299" s="6"/>
      <c r="BE17299" s="6"/>
      <c r="BF17299" s="6"/>
      <c r="BG17299" s="6"/>
    </row>
    <row r="17300" spans="34:59" x14ac:dyDescent="0.25">
      <c r="AH17300" s="10"/>
      <c r="AI17300" s="6"/>
      <c r="AJ17300" s="10"/>
      <c r="AK17300" s="10"/>
      <c r="AL17300" s="10"/>
      <c r="AM17300" s="10"/>
      <c r="AN17300" s="10"/>
      <c r="AO17300" s="10"/>
      <c r="AP17300" s="10"/>
      <c r="AQ17300" s="10"/>
      <c r="AR17300" s="10"/>
      <c r="AS17300" s="10"/>
      <c r="AT17300" s="10"/>
      <c r="AU17300" s="10"/>
      <c r="AV17300" s="10"/>
      <c r="AW17300" s="10"/>
      <c r="AX17300" s="10"/>
      <c r="AY17300" s="10"/>
      <c r="AZ17300" s="10"/>
      <c r="BA17300" s="10"/>
      <c r="BB17300" s="10"/>
      <c r="BC17300" s="10"/>
      <c r="BD17300" s="10"/>
      <c r="BE17300" s="10"/>
      <c r="BF17300" s="10"/>
      <c r="BG17300" s="6"/>
    </row>
    <row r="17302" spans="34:59" x14ac:dyDescent="0.25">
      <c r="AH17302" s="10"/>
      <c r="AI17302" s="6"/>
    </row>
    <row r="17303" spans="34:59" x14ac:dyDescent="0.25">
      <c r="AH17303" s="6"/>
      <c r="AI17303" s="6"/>
      <c r="AJ17303" s="6"/>
      <c r="AK17303" s="6"/>
      <c r="AL17303" s="6"/>
      <c r="AM17303" s="6"/>
      <c r="AN17303" s="6"/>
      <c r="AO17303" s="6"/>
      <c r="AP17303" s="6"/>
      <c r="AQ17303" s="6"/>
      <c r="AR17303" s="6"/>
      <c r="AS17303" s="6"/>
      <c r="AT17303" s="6"/>
      <c r="AU17303" s="6"/>
      <c r="AV17303" s="6"/>
      <c r="AW17303" s="6"/>
      <c r="AX17303" s="6"/>
      <c r="AY17303" s="6"/>
      <c r="AZ17303" s="6"/>
      <c r="BA17303" s="6"/>
      <c r="BB17303" s="6"/>
      <c r="BC17303" s="6"/>
      <c r="BD17303" s="6"/>
      <c r="BE17303" s="6"/>
      <c r="BF17303" s="6"/>
      <c r="BG17303" s="6"/>
    </row>
    <row r="17304" spans="34:59" x14ac:dyDescent="0.25">
      <c r="AH17304" s="10"/>
      <c r="AI17304" s="6"/>
      <c r="AJ17304" s="10"/>
      <c r="AK17304" s="10"/>
      <c r="AL17304" s="10"/>
      <c r="AM17304" s="10"/>
      <c r="AN17304" s="10"/>
      <c r="AO17304" s="10"/>
      <c r="AP17304" s="10"/>
      <c r="AQ17304" s="10"/>
      <c r="AR17304" s="10"/>
      <c r="AS17304" s="10"/>
      <c r="AT17304" s="10"/>
      <c r="AU17304" s="10"/>
      <c r="AV17304" s="10"/>
      <c r="AW17304" s="10"/>
      <c r="AX17304" s="10"/>
      <c r="AY17304" s="10"/>
      <c r="AZ17304" s="10"/>
      <c r="BA17304" s="10"/>
      <c r="BB17304" s="10"/>
      <c r="BC17304" s="10"/>
      <c r="BD17304" s="10"/>
      <c r="BE17304" s="10"/>
      <c r="BF17304" s="10"/>
      <c r="BG17304" s="6"/>
    </row>
    <row r="17305" spans="34:59" x14ac:dyDescent="0.25">
      <c r="AH17305" s="6"/>
      <c r="AI17305" s="6"/>
      <c r="AJ17305" s="6"/>
      <c r="AK17305" s="6"/>
      <c r="AL17305" s="6"/>
      <c r="AM17305" s="6"/>
      <c r="AN17305" s="6"/>
      <c r="AO17305" s="6"/>
      <c r="AP17305" s="6"/>
      <c r="AQ17305" s="6"/>
      <c r="AR17305" s="6"/>
      <c r="AS17305" s="6"/>
      <c r="AT17305" s="6"/>
      <c r="AU17305" s="6"/>
      <c r="AV17305" s="6"/>
      <c r="AW17305" s="6"/>
      <c r="AX17305" s="6"/>
      <c r="AY17305" s="6"/>
      <c r="AZ17305" s="6"/>
      <c r="BA17305" s="6"/>
      <c r="BB17305" s="6"/>
      <c r="BC17305" s="6"/>
      <c r="BD17305" s="6"/>
      <c r="BE17305" s="6"/>
      <c r="BF17305" s="6"/>
      <c r="BG17305" s="10"/>
    </row>
    <row r="17306" spans="34:59" x14ac:dyDescent="0.25">
      <c r="AH17306" s="10"/>
      <c r="AI17306" s="6"/>
    </row>
    <row r="17307" spans="34:59" x14ac:dyDescent="0.25">
      <c r="AH17307" s="6"/>
      <c r="AI17307" s="6"/>
      <c r="AJ17307" s="6"/>
      <c r="AK17307" s="6"/>
      <c r="AL17307" s="6"/>
      <c r="AM17307" s="6"/>
      <c r="AN17307" s="6"/>
      <c r="AO17307" s="6"/>
      <c r="AP17307" s="6"/>
      <c r="AQ17307" s="6"/>
      <c r="AR17307" s="6"/>
      <c r="AS17307" s="6"/>
      <c r="AT17307" s="6"/>
      <c r="AU17307" s="6"/>
      <c r="AV17307" s="6"/>
      <c r="AW17307" s="6"/>
      <c r="AX17307" s="6"/>
      <c r="AY17307" s="6"/>
      <c r="AZ17307" s="6"/>
      <c r="BA17307" s="6"/>
      <c r="BB17307" s="6"/>
      <c r="BC17307" s="6"/>
      <c r="BD17307" s="6"/>
      <c r="BE17307" s="6"/>
      <c r="BF17307" s="6"/>
      <c r="BG17307" s="6"/>
    </row>
    <row r="17308" spans="34:59" x14ac:dyDescent="0.25">
      <c r="AH17308" s="10"/>
      <c r="AI17308" s="6"/>
      <c r="AJ17308" s="10"/>
      <c r="AK17308" s="10"/>
      <c r="AL17308" s="10"/>
      <c r="AM17308" s="10"/>
      <c r="AN17308" s="10"/>
      <c r="AO17308" s="10"/>
      <c r="AP17308" s="10"/>
      <c r="AQ17308" s="10"/>
      <c r="AR17308" s="10"/>
      <c r="AS17308" s="10"/>
      <c r="AT17308" s="10"/>
      <c r="AU17308" s="10"/>
      <c r="AV17308" s="10"/>
      <c r="AW17308" s="10"/>
      <c r="AX17308" s="10"/>
      <c r="AY17308" s="10"/>
      <c r="AZ17308" s="10"/>
      <c r="BA17308" s="10"/>
      <c r="BB17308" s="10"/>
      <c r="BC17308" s="10"/>
      <c r="BD17308" s="10"/>
      <c r="BE17308" s="10"/>
      <c r="BF17308" s="10"/>
      <c r="BG17308" s="6"/>
    </row>
    <row r="17309" spans="34:59" x14ac:dyDescent="0.25">
      <c r="AH17309" s="6"/>
      <c r="AI17309" s="6"/>
      <c r="AJ17309" s="6"/>
      <c r="AK17309" s="6"/>
      <c r="AL17309" s="6"/>
      <c r="AM17309" s="6"/>
      <c r="AN17309" s="6"/>
      <c r="AO17309" s="6"/>
      <c r="AP17309" s="6"/>
      <c r="AQ17309" s="6"/>
      <c r="AR17309" s="6"/>
      <c r="AS17309" s="6"/>
      <c r="AT17309" s="6"/>
      <c r="AU17309" s="6"/>
      <c r="AV17309" s="6"/>
      <c r="AW17309" s="6"/>
      <c r="AX17309" s="6"/>
      <c r="AY17309" s="6"/>
      <c r="AZ17309" s="6"/>
      <c r="BA17309" s="6"/>
      <c r="BB17309" s="6"/>
      <c r="BC17309" s="6"/>
      <c r="BD17309" s="6"/>
      <c r="BE17309" s="6"/>
      <c r="BF17309" s="6"/>
      <c r="BG17309" s="10"/>
    </row>
    <row r="17310" spans="34:59" x14ac:dyDescent="0.25">
      <c r="AH17310" s="10"/>
      <c r="AI17310" s="6"/>
    </row>
    <row r="17311" spans="34:59" x14ac:dyDescent="0.25">
      <c r="AH17311" s="6"/>
      <c r="AI17311" s="6"/>
      <c r="AJ17311" s="6"/>
      <c r="AK17311" s="6"/>
      <c r="AL17311" s="6"/>
      <c r="AM17311" s="6"/>
      <c r="AN17311" s="6"/>
      <c r="AO17311" s="6"/>
      <c r="AP17311" s="6"/>
      <c r="AQ17311" s="6"/>
      <c r="AR17311" s="6"/>
      <c r="AS17311" s="6"/>
      <c r="AT17311" s="6"/>
      <c r="AU17311" s="6"/>
      <c r="AV17311" s="6"/>
      <c r="AW17311" s="6"/>
      <c r="AX17311" s="6"/>
      <c r="AY17311" s="6"/>
      <c r="AZ17311" s="6"/>
      <c r="BA17311" s="6"/>
      <c r="BB17311" s="6"/>
      <c r="BC17311" s="6"/>
      <c r="BD17311" s="6"/>
      <c r="BE17311" s="6"/>
      <c r="BF17311" s="6"/>
      <c r="BG17311" s="6"/>
    </row>
    <row r="17312" spans="34:59" x14ac:dyDescent="0.25">
      <c r="AH17312" s="10"/>
      <c r="AI17312" s="6"/>
      <c r="AJ17312" s="10"/>
      <c r="AK17312" s="10"/>
      <c r="AL17312" s="10"/>
      <c r="AM17312" s="10"/>
      <c r="AN17312" s="10"/>
      <c r="AO17312" s="10"/>
      <c r="AP17312" s="10"/>
      <c r="AQ17312" s="10"/>
      <c r="AR17312" s="10"/>
      <c r="AS17312" s="10"/>
      <c r="AT17312" s="10"/>
      <c r="AU17312" s="10"/>
      <c r="AV17312" s="10"/>
      <c r="AW17312" s="10"/>
      <c r="AX17312" s="10"/>
      <c r="AY17312" s="10"/>
      <c r="AZ17312" s="10"/>
      <c r="BA17312" s="10"/>
      <c r="BB17312" s="10"/>
      <c r="BC17312" s="10"/>
      <c r="BD17312" s="10"/>
      <c r="BE17312" s="10"/>
      <c r="BF17312" s="10"/>
      <c r="BG17312" s="6"/>
    </row>
    <row r="17313" spans="34:59" x14ac:dyDescent="0.25">
      <c r="AH17313" s="6"/>
      <c r="AI17313" s="6"/>
      <c r="AJ17313" s="6"/>
      <c r="AK17313" s="6"/>
      <c r="AL17313" s="6"/>
      <c r="AM17313" s="6"/>
      <c r="AN17313" s="6"/>
      <c r="AO17313" s="6"/>
      <c r="AP17313" s="6"/>
      <c r="AQ17313" s="6"/>
      <c r="AR17313" s="6"/>
      <c r="AS17313" s="6"/>
      <c r="AT17313" s="6"/>
      <c r="AU17313" s="6"/>
      <c r="AV17313" s="6"/>
      <c r="AW17313" s="6"/>
      <c r="AX17313" s="6"/>
      <c r="AY17313" s="6"/>
      <c r="AZ17313" s="6"/>
      <c r="BA17313" s="6"/>
      <c r="BB17313" s="6"/>
      <c r="BC17313" s="6"/>
      <c r="BD17313" s="6"/>
      <c r="BE17313" s="6"/>
      <c r="BF17313" s="6"/>
      <c r="BG17313" s="10"/>
    </row>
    <row r="17314" spans="34:59" x14ac:dyDescent="0.25">
      <c r="AH17314" s="10"/>
      <c r="AI17314" s="6"/>
    </row>
    <row r="17315" spans="34:59" x14ac:dyDescent="0.25">
      <c r="AH17315" s="6"/>
      <c r="AI17315" s="6"/>
      <c r="AJ17315" s="6"/>
      <c r="AK17315" s="6"/>
      <c r="AL17315" s="6"/>
      <c r="AM17315" s="6"/>
      <c r="AN17315" s="6"/>
      <c r="AO17315" s="6"/>
      <c r="AP17315" s="6"/>
      <c r="AQ17315" s="6"/>
      <c r="AR17315" s="6"/>
      <c r="AS17315" s="6"/>
      <c r="AT17315" s="6"/>
      <c r="AU17315" s="6"/>
      <c r="AV17315" s="6"/>
      <c r="AW17315" s="6"/>
      <c r="AX17315" s="6"/>
      <c r="AY17315" s="6"/>
      <c r="AZ17315" s="6"/>
      <c r="BA17315" s="6"/>
      <c r="BB17315" s="6"/>
      <c r="BC17315" s="6"/>
      <c r="BD17315" s="6"/>
      <c r="BE17315" s="6"/>
      <c r="BF17315" s="6"/>
      <c r="BG17315" s="6"/>
    </row>
    <row r="17316" spans="34:59" x14ac:dyDescent="0.25">
      <c r="AH17316" s="10"/>
      <c r="AI17316" s="6"/>
      <c r="AJ17316" s="10"/>
      <c r="AK17316" s="10"/>
      <c r="AL17316" s="10"/>
      <c r="AM17316" s="10"/>
      <c r="AN17316" s="10"/>
      <c r="AO17316" s="10"/>
      <c r="AP17316" s="10"/>
      <c r="AQ17316" s="10"/>
      <c r="AR17316" s="10"/>
      <c r="AS17316" s="10"/>
      <c r="AT17316" s="10"/>
      <c r="AU17316" s="10"/>
      <c r="AV17316" s="10"/>
      <c r="AW17316" s="10"/>
      <c r="AX17316" s="10"/>
      <c r="AY17316" s="10"/>
      <c r="AZ17316" s="10"/>
      <c r="BA17316" s="10"/>
      <c r="BB17316" s="10"/>
      <c r="BC17316" s="10"/>
      <c r="BD17316" s="10"/>
      <c r="BE17316" s="10"/>
      <c r="BF17316" s="10"/>
      <c r="BG17316" s="6"/>
    </row>
    <row r="17318" spans="34:59" x14ac:dyDescent="0.25">
      <c r="AH17318" s="10"/>
      <c r="AI17318" s="6"/>
    </row>
    <row r="17319" spans="34:59" x14ac:dyDescent="0.25">
      <c r="AH17319" s="6"/>
      <c r="AI17319" s="6"/>
      <c r="AJ17319" s="6"/>
      <c r="AK17319" s="6"/>
      <c r="AL17319" s="6"/>
      <c r="AM17319" s="6"/>
      <c r="AN17319" s="6"/>
      <c r="AO17319" s="6"/>
      <c r="AP17319" s="6"/>
      <c r="AQ17319" s="6"/>
      <c r="AR17319" s="6"/>
      <c r="AS17319" s="6"/>
      <c r="AT17319" s="6"/>
      <c r="AU17319" s="6"/>
      <c r="AV17319" s="6"/>
      <c r="AW17319" s="6"/>
      <c r="AX17319" s="6"/>
      <c r="AY17319" s="6"/>
      <c r="AZ17319" s="6"/>
      <c r="BA17319" s="6"/>
      <c r="BB17319" s="6"/>
      <c r="BC17319" s="6"/>
      <c r="BD17319" s="6"/>
      <c r="BE17319" s="6"/>
      <c r="BF17319" s="6"/>
      <c r="BG17319" s="6"/>
    </row>
    <row r="17320" spans="34:59" x14ac:dyDescent="0.25">
      <c r="AH17320" s="10"/>
      <c r="AI17320" s="6"/>
      <c r="AJ17320" s="10"/>
      <c r="AK17320" s="10"/>
      <c r="AL17320" s="10"/>
      <c r="AM17320" s="10"/>
      <c r="AN17320" s="10"/>
      <c r="AO17320" s="10"/>
      <c r="AP17320" s="10"/>
      <c r="AQ17320" s="10"/>
      <c r="AR17320" s="10"/>
      <c r="AS17320" s="10"/>
      <c r="AT17320" s="10"/>
      <c r="AU17320" s="10"/>
      <c r="AV17320" s="10"/>
      <c r="AW17320" s="10"/>
      <c r="AX17320" s="10"/>
      <c r="AY17320" s="10"/>
      <c r="AZ17320" s="10"/>
      <c r="BA17320" s="10"/>
      <c r="BB17320" s="10"/>
      <c r="BC17320" s="10"/>
      <c r="BD17320" s="10"/>
      <c r="BE17320" s="10"/>
      <c r="BF17320" s="10"/>
      <c r="BG17320" s="6"/>
    </row>
    <row r="17321" spans="34:59" x14ac:dyDescent="0.25">
      <c r="AH17321" s="6"/>
      <c r="AI17321" s="6"/>
      <c r="AJ17321" s="6"/>
      <c r="AK17321" s="6"/>
      <c r="AL17321" s="6"/>
      <c r="AM17321" s="6"/>
      <c r="AN17321" s="6"/>
      <c r="AO17321" s="6"/>
      <c r="AP17321" s="6"/>
      <c r="AQ17321" s="6"/>
      <c r="AR17321" s="6"/>
      <c r="AS17321" s="6"/>
      <c r="AT17321" s="6"/>
      <c r="AU17321" s="6"/>
      <c r="AV17321" s="6"/>
      <c r="AW17321" s="6"/>
      <c r="AX17321" s="6"/>
      <c r="AY17321" s="6"/>
      <c r="AZ17321" s="6"/>
      <c r="BA17321" s="6"/>
      <c r="BB17321" s="6"/>
      <c r="BC17321" s="6"/>
      <c r="BD17321" s="6"/>
      <c r="BE17321" s="6"/>
      <c r="BF17321" s="6"/>
      <c r="BG17321" s="10"/>
    </row>
    <row r="17322" spans="34:59" x14ac:dyDescent="0.25">
      <c r="AH17322" s="10"/>
      <c r="AI17322" s="6"/>
    </row>
    <row r="17323" spans="34:59" x14ac:dyDescent="0.25">
      <c r="AH17323" s="6"/>
      <c r="AI17323" s="6"/>
      <c r="AJ17323" s="6"/>
      <c r="AK17323" s="6"/>
      <c r="AL17323" s="6"/>
      <c r="AM17323" s="6"/>
      <c r="AN17323" s="6"/>
      <c r="AO17323" s="6"/>
      <c r="AP17323" s="6"/>
      <c r="AQ17323" s="6"/>
      <c r="AR17323" s="6"/>
      <c r="AS17323" s="6"/>
      <c r="AT17323" s="6"/>
      <c r="AU17323" s="6"/>
      <c r="AV17323" s="6"/>
      <c r="AW17323" s="6"/>
      <c r="AX17323" s="6"/>
      <c r="AY17323" s="6"/>
      <c r="AZ17323" s="6"/>
      <c r="BA17323" s="6"/>
      <c r="BB17323" s="6"/>
      <c r="BC17323" s="6"/>
      <c r="BD17323" s="6"/>
      <c r="BE17323" s="6"/>
      <c r="BF17323" s="6"/>
      <c r="BG17323" s="6"/>
    </row>
    <row r="17324" spans="34:59" x14ac:dyDescent="0.25">
      <c r="AH17324" s="10"/>
      <c r="AI17324" s="6"/>
      <c r="AJ17324" s="10"/>
      <c r="AK17324" s="10"/>
      <c r="AL17324" s="10"/>
      <c r="AM17324" s="10"/>
      <c r="AN17324" s="10"/>
      <c r="AO17324" s="10"/>
      <c r="AP17324" s="10"/>
      <c r="AQ17324" s="10"/>
      <c r="AR17324" s="10"/>
      <c r="AS17324" s="10"/>
      <c r="AT17324" s="10"/>
      <c r="AU17324" s="10"/>
      <c r="AV17324" s="10"/>
      <c r="AW17324" s="10"/>
      <c r="AX17324" s="10"/>
      <c r="AY17324" s="10"/>
      <c r="AZ17324" s="10"/>
      <c r="BA17324" s="10"/>
      <c r="BB17324" s="10"/>
      <c r="BC17324" s="10"/>
      <c r="BD17324" s="10"/>
      <c r="BE17324" s="10"/>
      <c r="BF17324" s="10"/>
      <c r="BG17324" s="6"/>
    </row>
    <row r="17325" spans="34:59" x14ac:dyDescent="0.25">
      <c r="AH17325" s="6"/>
      <c r="AI17325" s="6"/>
      <c r="AJ17325" s="6"/>
      <c r="AK17325" s="6"/>
      <c r="AL17325" s="6"/>
      <c r="AM17325" s="6"/>
      <c r="AN17325" s="6"/>
      <c r="AO17325" s="6"/>
      <c r="AP17325" s="6"/>
      <c r="AQ17325" s="6"/>
      <c r="AR17325" s="6"/>
      <c r="AS17325" s="6"/>
      <c r="AT17325" s="6"/>
      <c r="AU17325" s="6"/>
      <c r="AV17325" s="6"/>
      <c r="AW17325" s="6"/>
      <c r="AX17325" s="6"/>
      <c r="AY17325" s="6"/>
      <c r="AZ17325" s="6"/>
      <c r="BA17325" s="6"/>
      <c r="BB17325" s="6"/>
      <c r="BC17325" s="6"/>
      <c r="BD17325" s="6"/>
      <c r="BE17325" s="6"/>
      <c r="BF17325" s="6"/>
      <c r="BG17325" s="10"/>
    </row>
    <row r="17326" spans="34:59" x14ac:dyDescent="0.25">
      <c r="AH17326" s="10"/>
      <c r="AI17326" s="6"/>
    </row>
    <row r="17327" spans="34:59" x14ac:dyDescent="0.25">
      <c r="AH17327" s="6"/>
      <c r="AI17327" s="6"/>
      <c r="AJ17327" s="6"/>
      <c r="AK17327" s="6"/>
      <c r="AL17327" s="6"/>
      <c r="AM17327" s="6"/>
      <c r="AN17327" s="6"/>
      <c r="AO17327" s="6"/>
      <c r="AP17327" s="6"/>
      <c r="AQ17327" s="6"/>
      <c r="AR17327" s="6"/>
      <c r="AS17327" s="6"/>
      <c r="AT17327" s="6"/>
      <c r="AU17327" s="6"/>
      <c r="AV17327" s="6"/>
      <c r="AW17327" s="6"/>
      <c r="AX17327" s="6"/>
      <c r="AY17327" s="6"/>
      <c r="AZ17327" s="6"/>
      <c r="BA17327" s="6"/>
      <c r="BB17327" s="6"/>
      <c r="BC17327" s="6"/>
      <c r="BD17327" s="6"/>
      <c r="BE17327" s="6"/>
      <c r="BF17327" s="6"/>
      <c r="BG17327" s="6"/>
    </row>
    <row r="17328" spans="34:59" x14ac:dyDescent="0.25">
      <c r="AH17328" s="10"/>
      <c r="AI17328" s="6"/>
      <c r="AJ17328" s="10"/>
      <c r="AK17328" s="10"/>
      <c r="AL17328" s="10"/>
      <c r="AM17328" s="10"/>
      <c r="AN17328" s="10"/>
      <c r="AO17328" s="10"/>
      <c r="AP17328" s="10"/>
      <c r="AQ17328" s="10"/>
      <c r="AR17328" s="10"/>
      <c r="AS17328" s="10"/>
      <c r="AT17328" s="10"/>
      <c r="AU17328" s="10"/>
      <c r="AV17328" s="10"/>
      <c r="AW17328" s="10"/>
      <c r="AX17328" s="10"/>
      <c r="AY17328" s="10"/>
      <c r="AZ17328" s="10"/>
      <c r="BA17328" s="10"/>
      <c r="BB17328" s="10"/>
      <c r="BC17328" s="10"/>
      <c r="BD17328" s="10"/>
      <c r="BE17328" s="10"/>
      <c r="BF17328" s="10"/>
      <c r="BG17328" s="6"/>
    </row>
    <row r="17329" spans="34:59" x14ac:dyDescent="0.25">
      <c r="AH17329" s="6"/>
      <c r="AI17329" s="6"/>
      <c r="AJ17329" s="6"/>
      <c r="AK17329" s="6"/>
      <c r="AL17329" s="6"/>
      <c r="AM17329" s="6"/>
      <c r="AN17329" s="6"/>
      <c r="AO17329" s="6"/>
      <c r="AP17329" s="6"/>
      <c r="AQ17329" s="6"/>
      <c r="AR17329" s="6"/>
      <c r="AS17329" s="6"/>
      <c r="AT17329" s="6"/>
      <c r="AU17329" s="6"/>
      <c r="AV17329" s="6"/>
      <c r="AW17329" s="6"/>
      <c r="AX17329" s="6"/>
      <c r="AY17329" s="6"/>
      <c r="AZ17329" s="6"/>
      <c r="BA17329" s="6"/>
      <c r="BB17329" s="6"/>
      <c r="BC17329" s="6"/>
      <c r="BD17329" s="6"/>
      <c r="BE17329" s="6"/>
      <c r="BF17329" s="6"/>
      <c r="BG17329" s="10"/>
    </row>
    <row r="17330" spans="34:59" x14ac:dyDescent="0.25">
      <c r="AH17330" s="10"/>
      <c r="AI17330" s="6"/>
    </row>
    <row r="17331" spans="34:59" x14ac:dyDescent="0.25">
      <c r="AH17331" s="6"/>
      <c r="AI17331" s="6"/>
      <c r="AJ17331" s="6"/>
      <c r="AK17331" s="6"/>
      <c r="AL17331" s="6"/>
      <c r="AM17331" s="6"/>
      <c r="AN17331" s="6"/>
      <c r="AO17331" s="6"/>
      <c r="AP17331" s="6"/>
      <c r="AQ17331" s="6"/>
      <c r="AR17331" s="6"/>
      <c r="AS17331" s="6"/>
      <c r="AT17331" s="6"/>
      <c r="AU17331" s="6"/>
      <c r="AV17331" s="6"/>
      <c r="AW17331" s="6"/>
      <c r="AX17331" s="6"/>
      <c r="AY17331" s="6"/>
      <c r="AZ17331" s="6"/>
      <c r="BA17331" s="6"/>
      <c r="BB17331" s="6"/>
      <c r="BC17331" s="6"/>
      <c r="BD17331" s="6"/>
      <c r="BE17331" s="6"/>
      <c r="BF17331" s="6"/>
      <c r="BG17331" s="6"/>
    </row>
    <row r="17332" spans="34:59" x14ac:dyDescent="0.25">
      <c r="AH17332" s="10"/>
      <c r="AI17332" s="6"/>
      <c r="AJ17332" s="10"/>
      <c r="AK17332" s="10"/>
      <c r="AL17332" s="10"/>
      <c r="AM17332" s="10"/>
      <c r="AN17332" s="10"/>
      <c r="AO17332" s="10"/>
      <c r="AP17332" s="10"/>
      <c r="AQ17332" s="10"/>
      <c r="AR17332" s="10"/>
      <c r="AS17332" s="10"/>
      <c r="AT17332" s="10"/>
      <c r="AU17332" s="10"/>
      <c r="AV17332" s="10"/>
      <c r="AW17332" s="10"/>
      <c r="AX17332" s="10"/>
      <c r="AY17332" s="10"/>
      <c r="AZ17332" s="10"/>
      <c r="BA17332" s="10"/>
      <c r="BB17332" s="10"/>
      <c r="BC17332" s="10"/>
      <c r="BD17332" s="10"/>
      <c r="BE17332" s="10"/>
      <c r="BF17332" s="10"/>
      <c r="BG17332" s="6"/>
    </row>
    <row r="17334" spans="34:59" x14ac:dyDescent="0.25">
      <c r="AH17334" s="10"/>
      <c r="AI17334" s="6"/>
    </row>
    <row r="17335" spans="34:59" x14ac:dyDescent="0.25">
      <c r="AH17335" s="6"/>
      <c r="AI17335" s="6"/>
      <c r="AJ17335" s="6"/>
      <c r="AK17335" s="6"/>
      <c r="AL17335" s="6"/>
      <c r="AM17335" s="6"/>
      <c r="AN17335" s="6"/>
      <c r="AO17335" s="6"/>
      <c r="AP17335" s="6"/>
      <c r="AQ17335" s="6"/>
      <c r="AR17335" s="6"/>
      <c r="AS17335" s="6"/>
      <c r="AT17335" s="6"/>
      <c r="AU17335" s="6"/>
      <c r="AV17335" s="6"/>
      <c r="AW17335" s="6"/>
      <c r="AX17335" s="6"/>
      <c r="AY17335" s="6"/>
      <c r="AZ17335" s="6"/>
      <c r="BA17335" s="6"/>
      <c r="BB17335" s="6"/>
      <c r="BC17335" s="6"/>
      <c r="BD17335" s="6"/>
      <c r="BE17335" s="6"/>
      <c r="BF17335" s="6"/>
      <c r="BG17335" s="6"/>
    </row>
    <row r="17336" spans="34:59" x14ac:dyDescent="0.25">
      <c r="AH17336" s="10"/>
      <c r="AI17336" s="6"/>
      <c r="AJ17336" s="10"/>
      <c r="AK17336" s="10"/>
      <c r="AL17336" s="10"/>
      <c r="AM17336" s="10"/>
      <c r="AN17336" s="10"/>
      <c r="AO17336" s="10"/>
      <c r="AP17336" s="10"/>
      <c r="AQ17336" s="10"/>
      <c r="AR17336" s="10"/>
      <c r="AS17336" s="10"/>
      <c r="AT17336" s="10"/>
      <c r="AU17336" s="10"/>
      <c r="AV17336" s="10"/>
      <c r="AW17336" s="10"/>
      <c r="AX17336" s="10"/>
      <c r="AY17336" s="10"/>
      <c r="AZ17336" s="10"/>
      <c r="BA17336" s="10"/>
      <c r="BB17336" s="10"/>
      <c r="BC17336" s="10"/>
      <c r="BD17336" s="10"/>
      <c r="BE17336" s="10"/>
      <c r="BF17336" s="10"/>
      <c r="BG17336" s="6"/>
    </row>
    <row r="17337" spans="34:59" x14ac:dyDescent="0.25">
      <c r="AH17337" s="6"/>
      <c r="AI17337" s="6"/>
      <c r="AJ17337" s="6"/>
      <c r="AK17337" s="6"/>
      <c r="AL17337" s="6"/>
      <c r="AM17337" s="6"/>
      <c r="AN17337" s="6"/>
      <c r="AO17337" s="6"/>
      <c r="AP17337" s="6"/>
      <c r="AQ17337" s="6"/>
      <c r="AR17337" s="6"/>
      <c r="AS17337" s="6"/>
      <c r="AT17337" s="6"/>
      <c r="AU17337" s="6"/>
      <c r="AV17337" s="6"/>
      <c r="AW17337" s="6"/>
      <c r="AX17337" s="6"/>
      <c r="AY17337" s="6"/>
      <c r="AZ17337" s="6"/>
      <c r="BA17337" s="6"/>
      <c r="BB17337" s="6"/>
      <c r="BC17337" s="6"/>
      <c r="BD17337" s="6"/>
      <c r="BE17337" s="6"/>
      <c r="BF17337" s="6"/>
      <c r="BG17337" s="10"/>
    </row>
    <row r="17338" spans="34:59" x14ac:dyDescent="0.25">
      <c r="AH17338" s="10"/>
      <c r="AI17338" s="6"/>
    </row>
    <row r="17339" spans="34:59" x14ac:dyDescent="0.25">
      <c r="AH17339" s="6"/>
      <c r="AI17339" s="6"/>
      <c r="AJ17339" s="6"/>
      <c r="AK17339" s="6"/>
      <c r="AL17339" s="6"/>
      <c r="AM17339" s="6"/>
      <c r="AN17339" s="6"/>
      <c r="AO17339" s="6"/>
      <c r="AP17339" s="6"/>
      <c r="AQ17339" s="6"/>
      <c r="AR17339" s="6"/>
      <c r="AS17339" s="6"/>
      <c r="AT17339" s="6"/>
      <c r="AU17339" s="6"/>
      <c r="AV17339" s="6"/>
      <c r="AW17339" s="6"/>
      <c r="AX17339" s="6"/>
      <c r="AY17339" s="6"/>
      <c r="AZ17339" s="6"/>
      <c r="BA17339" s="6"/>
      <c r="BB17339" s="6"/>
      <c r="BC17339" s="6"/>
      <c r="BD17339" s="6"/>
      <c r="BE17339" s="6"/>
      <c r="BF17339" s="6"/>
      <c r="BG17339" s="6"/>
    </row>
    <row r="17340" spans="34:59" x14ac:dyDescent="0.25">
      <c r="AH17340" s="10"/>
      <c r="AI17340" s="6"/>
      <c r="AJ17340" s="10"/>
      <c r="AK17340" s="10"/>
      <c r="AL17340" s="10"/>
      <c r="AM17340" s="10"/>
      <c r="AN17340" s="10"/>
      <c r="AO17340" s="10"/>
      <c r="AP17340" s="10"/>
      <c r="AQ17340" s="10"/>
      <c r="AR17340" s="10"/>
      <c r="AS17340" s="10"/>
      <c r="AT17340" s="10"/>
      <c r="AU17340" s="10"/>
      <c r="AV17340" s="10"/>
      <c r="AW17340" s="10"/>
      <c r="AX17340" s="10"/>
      <c r="AY17340" s="10"/>
      <c r="AZ17340" s="10"/>
      <c r="BA17340" s="10"/>
      <c r="BB17340" s="10"/>
      <c r="BC17340" s="10"/>
      <c r="BD17340" s="10"/>
      <c r="BE17340" s="10"/>
      <c r="BF17340" s="10"/>
      <c r="BG17340" s="6"/>
    </row>
    <row r="17341" spans="34:59" x14ac:dyDescent="0.25">
      <c r="AH17341" s="6"/>
      <c r="AI17341" s="6"/>
      <c r="AJ17341" s="6"/>
      <c r="AK17341" s="6"/>
      <c r="AL17341" s="6"/>
      <c r="AM17341" s="6"/>
      <c r="AN17341" s="6"/>
      <c r="AO17341" s="6"/>
      <c r="AP17341" s="6"/>
      <c r="AQ17341" s="6"/>
      <c r="AR17341" s="6"/>
      <c r="AS17341" s="6"/>
      <c r="AT17341" s="6"/>
      <c r="AU17341" s="6"/>
      <c r="AV17341" s="6"/>
      <c r="AW17341" s="6"/>
      <c r="AX17341" s="6"/>
      <c r="AY17341" s="6"/>
      <c r="AZ17341" s="6"/>
      <c r="BA17341" s="6"/>
      <c r="BB17341" s="6"/>
      <c r="BC17341" s="6"/>
      <c r="BD17341" s="6"/>
      <c r="BE17341" s="6"/>
      <c r="BF17341" s="6"/>
      <c r="BG17341" s="10"/>
    </row>
    <row r="17342" spans="34:59" x14ac:dyDescent="0.25">
      <c r="AH17342" s="10"/>
      <c r="AI17342" s="6"/>
    </row>
    <row r="17343" spans="34:59" x14ac:dyDescent="0.25">
      <c r="AH17343" s="6"/>
      <c r="AI17343" s="6"/>
      <c r="AJ17343" s="6"/>
      <c r="AK17343" s="6"/>
      <c r="AL17343" s="6"/>
      <c r="AM17343" s="6"/>
      <c r="AN17343" s="6"/>
      <c r="AO17343" s="6"/>
      <c r="AP17343" s="6"/>
      <c r="AQ17343" s="6"/>
      <c r="AR17343" s="6"/>
      <c r="AS17343" s="6"/>
      <c r="AT17343" s="6"/>
      <c r="AU17343" s="6"/>
      <c r="AV17343" s="6"/>
      <c r="AW17343" s="6"/>
      <c r="AX17343" s="6"/>
      <c r="AY17343" s="6"/>
      <c r="AZ17343" s="6"/>
      <c r="BA17343" s="6"/>
      <c r="BB17343" s="6"/>
      <c r="BC17343" s="6"/>
      <c r="BD17343" s="6"/>
      <c r="BE17343" s="6"/>
      <c r="BF17343" s="6"/>
      <c r="BG17343" s="6"/>
    </row>
    <row r="17344" spans="34:59" x14ac:dyDescent="0.25">
      <c r="AH17344" s="10"/>
      <c r="AI17344" s="6"/>
      <c r="AJ17344" s="10"/>
      <c r="AK17344" s="10"/>
      <c r="AL17344" s="10"/>
      <c r="AM17344" s="10"/>
      <c r="AN17344" s="10"/>
      <c r="AO17344" s="10"/>
      <c r="AP17344" s="10"/>
      <c r="AQ17344" s="10"/>
      <c r="AR17344" s="10"/>
      <c r="AS17344" s="10"/>
      <c r="AT17344" s="10"/>
      <c r="AU17344" s="10"/>
      <c r="AV17344" s="10"/>
      <c r="AW17344" s="10"/>
      <c r="AX17344" s="10"/>
      <c r="AY17344" s="10"/>
      <c r="AZ17344" s="10"/>
      <c r="BA17344" s="10"/>
      <c r="BB17344" s="10"/>
      <c r="BC17344" s="10"/>
      <c r="BD17344" s="10"/>
      <c r="BE17344" s="10"/>
      <c r="BF17344" s="10"/>
      <c r="BG17344" s="6"/>
    </row>
    <row r="17345" spans="34:59" x14ac:dyDescent="0.25">
      <c r="AH17345" s="6"/>
      <c r="AI17345" s="6"/>
      <c r="AJ17345" s="6"/>
      <c r="AK17345" s="6"/>
      <c r="AL17345" s="6"/>
      <c r="AM17345" s="6"/>
      <c r="AN17345" s="6"/>
      <c r="AO17345" s="6"/>
      <c r="AP17345" s="6"/>
      <c r="AQ17345" s="6"/>
      <c r="AR17345" s="6"/>
      <c r="AS17345" s="6"/>
      <c r="AT17345" s="6"/>
      <c r="AU17345" s="6"/>
      <c r="AV17345" s="6"/>
      <c r="AW17345" s="6"/>
      <c r="AX17345" s="6"/>
      <c r="AY17345" s="6"/>
      <c r="AZ17345" s="6"/>
      <c r="BA17345" s="6"/>
      <c r="BB17345" s="6"/>
      <c r="BC17345" s="6"/>
      <c r="BD17345" s="6"/>
      <c r="BE17345" s="6"/>
      <c r="BF17345" s="6"/>
      <c r="BG17345" s="10"/>
    </row>
    <row r="17346" spans="34:59" x14ac:dyDescent="0.25">
      <c r="AH17346" s="10"/>
      <c r="AI17346" s="6"/>
    </row>
    <row r="17347" spans="34:59" x14ac:dyDescent="0.25">
      <c r="AH17347" s="6"/>
      <c r="AI17347" s="6"/>
      <c r="AJ17347" s="6"/>
      <c r="AK17347" s="6"/>
      <c r="AL17347" s="6"/>
      <c r="AM17347" s="6"/>
      <c r="AN17347" s="6"/>
      <c r="AO17347" s="6"/>
      <c r="AP17347" s="6"/>
      <c r="AQ17347" s="6"/>
      <c r="AR17347" s="6"/>
      <c r="AS17347" s="6"/>
      <c r="AT17347" s="6"/>
      <c r="AU17347" s="6"/>
      <c r="AV17347" s="6"/>
      <c r="AW17347" s="6"/>
      <c r="AX17347" s="6"/>
      <c r="AY17347" s="6"/>
      <c r="AZ17347" s="6"/>
      <c r="BA17347" s="6"/>
      <c r="BB17347" s="6"/>
      <c r="BC17347" s="6"/>
      <c r="BD17347" s="6"/>
      <c r="BE17347" s="6"/>
      <c r="BF17347" s="6"/>
      <c r="BG17347" s="6"/>
    </row>
    <row r="17348" spans="34:59" x14ac:dyDescent="0.25">
      <c r="AH17348" s="10"/>
      <c r="AI17348" s="6"/>
      <c r="AJ17348" s="10"/>
      <c r="AK17348" s="10"/>
      <c r="AL17348" s="10"/>
      <c r="AM17348" s="10"/>
      <c r="AN17348" s="10"/>
      <c r="AO17348" s="10"/>
      <c r="AP17348" s="10"/>
      <c r="AQ17348" s="10"/>
      <c r="AR17348" s="10"/>
      <c r="AS17348" s="10"/>
      <c r="AT17348" s="10"/>
      <c r="AU17348" s="10"/>
      <c r="AV17348" s="10"/>
      <c r="AW17348" s="10"/>
      <c r="AX17348" s="10"/>
      <c r="AY17348" s="10"/>
      <c r="AZ17348" s="10"/>
      <c r="BA17348" s="10"/>
      <c r="BB17348" s="10"/>
      <c r="BC17348" s="10"/>
      <c r="BD17348" s="10"/>
      <c r="BE17348" s="10"/>
      <c r="BF17348" s="10"/>
      <c r="BG17348" s="6"/>
    </row>
    <row r="17350" spans="34:59" x14ac:dyDescent="0.25">
      <c r="AH17350" s="10"/>
      <c r="AI17350" s="6"/>
    </row>
    <row r="17351" spans="34:59" x14ac:dyDescent="0.25">
      <c r="AH17351" s="6"/>
      <c r="AI17351" s="6"/>
      <c r="AJ17351" s="6"/>
      <c r="AK17351" s="6"/>
      <c r="AL17351" s="6"/>
      <c r="AM17351" s="6"/>
      <c r="AN17351" s="6"/>
      <c r="AO17351" s="6"/>
      <c r="AP17351" s="6"/>
      <c r="AQ17351" s="6"/>
      <c r="AR17351" s="6"/>
      <c r="AS17351" s="6"/>
      <c r="AT17351" s="6"/>
      <c r="AU17351" s="6"/>
      <c r="AV17351" s="6"/>
      <c r="AW17351" s="6"/>
      <c r="AX17351" s="6"/>
      <c r="AY17351" s="6"/>
      <c r="AZ17351" s="6"/>
      <c r="BA17351" s="6"/>
      <c r="BB17351" s="6"/>
      <c r="BC17351" s="6"/>
      <c r="BD17351" s="6"/>
      <c r="BE17351" s="6"/>
      <c r="BF17351" s="6"/>
      <c r="BG17351" s="6"/>
    </row>
    <row r="17352" spans="34:59" x14ac:dyDescent="0.25">
      <c r="AH17352" s="10"/>
      <c r="AI17352" s="6"/>
      <c r="AJ17352" s="10"/>
      <c r="AK17352" s="10"/>
      <c r="AL17352" s="10"/>
      <c r="AM17352" s="10"/>
      <c r="AN17352" s="10"/>
      <c r="AO17352" s="10"/>
      <c r="AP17352" s="10"/>
      <c r="AQ17352" s="10"/>
      <c r="AR17352" s="10"/>
      <c r="AS17352" s="10"/>
      <c r="AT17352" s="10"/>
      <c r="AU17352" s="10"/>
      <c r="AV17352" s="10"/>
      <c r="AW17352" s="10"/>
      <c r="AX17352" s="10"/>
      <c r="AY17352" s="10"/>
      <c r="AZ17352" s="10"/>
      <c r="BA17352" s="10"/>
      <c r="BB17352" s="10"/>
      <c r="BC17352" s="10"/>
      <c r="BD17352" s="10"/>
      <c r="BE17352" s="10"/>
      <c r="BF17352" s="10"/>
      <c r="BG17352" s="6"/>
    </row>
    <row r="17353" spans="34:59" x14ac:dyDescent="0.25">
      <c r="AH17353" s="6"/>
      <c r="AI17353" s="6"/>
      <c r="AJ17353" s="6"/>
      <c r="AK17353" s="6"/>
      <c r="AL17353" s="6"/>
      <c r="AM17353" s="6"/>
      <c r="AN17353" s="6"/>
      <c r="AO17353" s="6"/>
      <c r="AP17353" s="6"/>
      <c r="AQ17353" s="6"/>
      <c r="AR17353" s="6"/>
      <c r="AS17353" s="6"/>
      <c r="AT17353" s="6"/>
      <c r="AU17353" s="6"/>
      <c r="AV17353" s="6"/>
      <c r="AW17353" s="6"/>
      <c r="AX17353" s="6"/>
      <c r="AY17353" s="6"/>
      <c r="AZ17353" s="6"/>
      <c r="BA17353" s="6"/>
      <c r="BB17353" s="6"/>
      <c r="BC17353" s="6"/>
      <c r="BD17353" s="6"/>
      <c r="BE17353" s="6"/>
      <c r="BF17353" s="6"/>
      <c r="BG17353" s="10"/>
    </row>
    <row r="17354" spans="34:59" x14ac:dyDescent="0.25">
      <c r="AH17354" s="10"/>
      <c r="AI17354" s="6"/>
    </row>
    <row r="17355" spans="34:59" x14ac:dyDescent="0.25">
      <c r="AH17355" s="6"/>
      <c r="AI17355" s="6"/>
      <c r="AJ17355" s="6"/>
      <c r="AK17355" s="6"/>
      <c r="AL17355" s="6"/>
      <c r="AM17355" s="6"/>
      <c r="AN17355" s="6"/>
      <c r="AO17355" s="6"/>
      <c r="AP17355" s="6"/>
      <c r="AQ17355" s="6"/>
      <c r="AR17355" s="6"/>
      <c r="AS17355" s="6"/>
      <c r="AT17355" s="6"/>
      <c r="AU17355" s="6"/>
      <c r="AV17355" s="6"/>
      <c r="AW17355" s="6"/>
      <c r="AX17355" s="6"/>
      <c r="AY17355" s="6"/>
      <c r="AZ17355" s="6"/>
      <c r="BA17355" s="6"/>
      <c r="BB17355" s="6"/>
      <c r="BC17355" s="6"/>
      <c r="BD17355" s="6"/>
      <c r="BE17355" s="6"/>
      <c r="BF17355" s="6"/>
      <c r="BG17355" s="6"/>
    </row>
    <row r="17356" spans="34:59" x14ac:dyDescent="0.25">
      <c r="AH17356" s="10"/>
      <c r="AI17356" s="6"/>
      <c r="AJ17356" s="10"/>
      <c r="AK17356" s="10"/>
      <c r="AL17356" s="10"/>
      <c r="AM17356" s="10"/>
      <c r="AN17356" s="10"/>
      <c r="AO17356" s="10"/>
      <c r="AP17356" s="10"/>
      <c r="AQ17356" s="10"/>
      <c r="AR17356" s="10"/>
      <c r="AS17356" s="10"/>
      <c r="AT17356" s="10"/>
      <c r="AU17356" s="10"/>
      <c r="AV17356" s="10"/>
      <c r="AW17356" s="10"/>
      <c r="AX17356" s="10"/>
      <c r="AY17356" s="10"/>
      <c r="AZ17356" s="10"/>
      <c r="BA17356" s="10"/>
      <c r="BB17356" s="10"/>
      <c r="BC17356" s="10"/>
      <c r="BD17356" s="10"/>
      <c r="BE17356" s="10"/>
      <c r="BF17356" s="10"/>
      <c r="BG17356" s="6"/>
    </row>
    <row r="17357" spans="34:59" x14ac:dyDescent="0.25">
      <c r="AH17357" s="6"/>
      <c r="AI17357" s="6"/>
      <c r="AJ17357" s="6"/>
      <c r="AK17357" s="6"/>
      <c r="AL17357" s="6"/>
      <c r="AM17357" s="6"/>
      <c r="AN17357" s="6"/>
      <c r="AO17357" s="6"/>
      <c r="AP17357" s="6"/>
      <c r="AQ17357" s="6"/>
      <c r="AR17357" s="6"/>
      <c r="AS17357" s="6"/>
      <c r="AT17357" s="6"/>
      <c r="AU17357" s="6"/>
      <c r="AV17357" s="6"/>
      <c r="AW17357" s="6"/>
      <c r="AX17357" s="6"/>
      <c r="AY17357" s="6"/>
      <c r="AZ17357" s="6"/>
      <c r="BA17357" s="6"/>
      <c r="BB17357" s="6"/>
      <c r="BC17357" s="6"/>
      <c r="BD17357" s="6"/>
      <c r="BE17357" s="6"/>
      <c r="BF17357" s="6"/>
      <c r="BG17357" s="10"/>
    </row>
    <row r="17358" spans="34:59" x14ac:dyDescent="0.25">
      <c r="AH17358" s="10"/>
      <c r="AI17358" s="6"/>
    </row>
    <row r="17359" spans="34:59" x14ac:dyDescent="0.25">
      <c r="AH17359" s="6"/>
      <c r="AI17359" s="6"/>
      <c r="AJ17359" s="6"/>
      <c r="AK17359" s="6"/>
      <c r="AL17359" s="6"/>
      <c r="AM17359" s="6"/>
      <c r="AN17359" s="6"/>
      <c r="AO17359" s="6"/>
      <c r="AP17359" s="6"/>
      <c r="AQ17359" s="6"/>
      <c r="AR17359" s="6"/>
      <c r="AS17359" s="6"/>
      <c r="AT17359" s="6"/>
      <c r="AU17359" s="6"/>
      <c r="AV17359" s="6"/>
      <c r="AW17359" s="6"/>
      <c r="AX17359" s="6"/>
      <c r="AY17359" s="6"/>
      <c r="AZ17359" s="6"/>
      <c r="BA17359" s="6"/>
      <c r="BB17359" s="6"/>
      <c r="BC17359" s="6"/>
      <c r="BD17359" s="6"/>
      <c r="BE17359" s="6"/>
      <c r="BF17359" s="6"/>
      <c r="BG17359" s="6"/>
    </row>
    <row r="17360" spans="34:59" x14ac:dyDescent="0.25">
      <c r="AH17360" s="10"/>
      <c r="AI17360" s="6"/>
      <c r="AJ17360" s="10"/>
      <c r="AK17360" s="10"/>
      <c r="AL17360" s="10"/>
      <c r="AM17360" s="10"/>
      <c r="AN17360" s="10"/>
      <c r="AO17360" s="10"/>
      <c r="AP17360" s="10"/>
      <c r="AQ17360" s="10"/>
      <c r="AR17360" s="10"/>
      <c r="AS17360" s="10"/>
      <c r="AT17360" s="10"/>
      <c r="AU17360" s="10"/>
      <c r="AV17360" s="10"/>
      <c r="AW17360" s="10"/>
      <c r="AX17360" s="10"/>
      <c r="AY17360" s="10"/>
      <c r="AZ17360" s="10"/>
      <c r="BA17360" s="10"/>
      <c r="BB17360" s="10"/>
      <c r="BC17360" s="10"/>
      <c r="BD17360" s="10"/>
      <c r="BE17360" s="10"/>
      <c r="BF17360" s="10"/>
      <c r="BG17360" s="6"/>
    </row>
    <row r="17361" spans="34:59" x14ac:dyDescent="0.25">
      <c r="AH17361" s="6"/>
      <c r="AI17361" s="6"/>
      <c r="AJ17361" s="6"/>
      <c r="AK17361" s="6"/>
      <c r="AL17361" s="6"/>
      <c r="AM17361" s="6"/>
      <c r="AN17361" s="6"/>
      <c r="AO17361" s="6"/>
      <c r="AP17361" s="6"/>
      <c r="AQ17361" s="6"/>
      <c r="AR17361" s="6"/>
      <c r="AS17361" s="6"/>
      <c r="AT17361" s="6"/>
      <c r="AU17361" s="6"/>
      <c r="AV17361" s="6"/>
      <c r="AW17361" s="6"/>
      <c r="AX17361" s="6"/>
      <c r="AY17361" s="6"/>
      <c r="AZ17361" s="6"/>
      <c r="BA17361" s="6"/>
      <c r="BB17361" s="6"/>
      <c r="BC17361" s="6"/>
      <c r="BD17361" s="6"/>
      <c r="BE17361" s="6"/>
      <c r="BF17361" s="6"/>
      <c r="BG17361" s="10"/>
    </row>
    <row r="17362" spans="34:59" x14ac:dyDescent="0.25">
      <c r="AH17362" s="10"/>
      <c r="AI17362" s="6"/>
    </row>
    <row r="17363" spans="34:59" x14ac:dyDescent="0.25">
      <c r="AH17363" s="6"/>
      <c r="AI17363" s="6"/>
      <c r="AJ17363" s="6"/>
      <c r="AK17363" s="6"/>
      <c r="AL17363" s="6"/>
      <c r="AM17363" s="6"/>
      <c r="AN17363" s="6"/>
      <c r="AO17363" s="6"/>
      <c r="AP17363" s="6"/>
      <c r="AQ17363" s="6"/>
      <c r="AR17363" s="6"/>
      <c r="AS17363" s="6"/>
      <c r="AT17363" s="6"/>
      <c r="AU17363" s="6"/>
      <c r="AV17363" s="6"/>
      <c r="AW17363" s="6"/>
      <c r="AX17363" s="6"/>
      <c r="AY17363" s="6"/>
      <c r="AZ17363" s="6"/>
      <c r="BA17363" s="6"/>
      <c r="BB17363" s="6"/>
      <c r="BC17363" s="6"/>
      <c r="BD17363" s="6"/>
      <c r="BE17363" s="6"/>
      <c r="BF17363" s="6"/>
      <c r="BG17363" s="6"/>
    </row>
    <row r="17364" spans="34:59" x14ac:dyDescent="0.25">
      <c r="AH17364" s="10"/>
      <c r="AI17364" s="6"/>
      <c r="AJ17364" s="10"/>
      <c r="AK17364" s="10"/>
      <c r="AL17364" s="10"/>
      <c r="AM17364" s="10"/>
      <c r="AN17364" s="10"/>
      <c r="AO17364" s="10"/>
      <c r="AP17364" s="10"/>
      <c r="AQ17364" s="10"/>
      <c r="AR17364" s="10"/>
      <c r="AS17364" s="10"/>
      <c r="AT17364" s="10"/>
      <c r="AU17364" s="10"/>
      <c r="AV17364" s="10"/>
      <c r="AW17364" s="10"/>
      <c r="AX17364" s="10"/>
      <c r="AY17364" s="10"/>
      <c r="AZ17364" s="10"/>
      <c r="BA17364" s="10"/>
      <c r="BB17364" s="10"/>
      <c r="BC17364" s="10"/>
      <c r="BD17364" s="10"/>
      <c r="BE17364" s="10"/>
      <c r="BF17364" s="10"/>
      <c r="BG17364" s="6"/>
    </row>
    <row r="17366" spans="34:59" x14ac:dyDescent="0.25">
      <c r="AH17366" s="10"/>
      <c r="AI17366" s="6"/>
    </row>
    <row r="17367" spans="34:59" x14ac:dyDescent="0.25">
      <c r="AH17367" s="6"/>
      <c r="AI17367" s="6"/>
      <c r="AJ17367" s="6"/>
      <c r="AK17367" s="6"/>
      <c r="AL17367" s="6"/>
      <c r="AM17367" s="6"/>
      <c r="AN17367" s="6"/>
      <c r="AO17367" s="6"/>
      <c r="AP17367" s="6"/>
      <c r="AQ17367" s="6"/>
      <c r="AR17367" s="6"/>
      <c r="AS17367" s="6"/>
      <c r="AT17367" s="6"/>
      <c r="AU17367" s="6"/>
      <c r="AV17367" s="6"/>
      <c r="AW17367" s="6"/>
      <c r="AX17367" s="6"/>
      <c r="AY17367" s="6"/>
      <c r="AZ17367" s="6"/>
      <c r="BA17367" s="6"/>
      <c r="BB17367" s="6"/>
      <c r="BC17367" s="6"/>
      <c r="BD17367" s="6"/>
      <c r="BE17367" s="6"/>
      <c r="BF17367" s="6"/>
      <c r="BG17367" s="6"/>
    </row>
    <row r="17368" spans="34:59" x14ac:dyDescent="0.25">
      <c r="AH17368" s="10"/>
      <c r="AI17368" s="6"/>
      <c r="AJ17368" s="10"/>
      <c r="AK17368" s="10"/>
      <c r="AL17368" s="10"/>
      <c r="AM17368" s="10"/>
      <c r="AN17368" s="10"/>
      <c r="AO17368" s="10"/>
      <c r="AP17368" s="10"/>
      <c r="AQ17368" s="10"/>
      <c r="AR17368" s="10"/>
      <c r="AS17368" s="10"/>
      <c r="AT17368" s="10"/>
      <c r="AU17368" s="10"/>
      <c r="AV17368" s="10"/>
      <c r="AW17368" s="10"/>
      <c r="AX17368" s="10"/>
      <c r="AY17368" s="10"/>
      <c r="AZ17368" s="10"/>
      <c r="BA17368" s="10"/>
      <c r="BB17368" s="10"/>
      <c r="BC17368" s="10"/>
      <c r="BD17368" s="10"/>
      <c r="BE17368" s="10"/>
      <c r="BF17368" s="10"/>
      <c r="BG17368" s="6"/>
    </row>
    <row r="17369" spans="34:59" x14ac:dyDescent="0.25">
      <c r="AH17369" s="6"/>
      <c r="AI17369" s="6"/>
      <c r="AJ17369" s="6"/>
      <c r="AK17369" s="6"/>
      <c r="AL17369" s="6"/>
      <c r="AM17369" s="6"/>
      <c r="AN17369" s="6"/>
      <c r="AO17369" s="6"/>
      <c r="AP17369" s="6"/>
      <c r="AQ17369" s="6"/>
      <c r="AR17369" s="6"/>
      <c r="AS17369" s="6"/>
      <c r="AT17369" s="6"/>
      <c r="AU17369" s="6"/>
      <c r="AV17369" s="6"/>
      <c r="AW17369" s="6"/>
      <c r="AX17369" s="6"/>
      <c r="AY17369" s="6"/>
      <c r="AZ17369" s="6"/>
      <c r="BA17369" s="6"/>
      <c r="BB17369" s="6"/>
      <c r="BC17369" s="6"/>
      <c r="BD17369" s="6"/>
      <c r="BE17369" s="6"/>
      <c r="BF17369" s="6"/>
      <c r="BG17369" s="10"/>
    </row>
    <row r="17370" spans="34:59" x14ac:dyDescent="0.25">
      <c r="AH17370" s="10"/>
      <c r="AI17370" s="6"/>
    </row>
    <row r="17371" spans="34:59" x14ac:dyDescent="0.25">
      <c r="AH17371" s="6"/>
      <c r="AI17371" s="6"/>
      <c r="AJ17371" s="6"/>
      <c r="AK17371" s="6"/>
      <c r="AL17371" s="6"/>
      <c r="AM17371" s="6"/>
      <c r="AN17371" s="6"/>
      <c r="AO17371" s="6"/>
      <c r="AP17371" s="6"/>
      <c r="AQ17371" s="6"/>
      <c r="AR17371" s="6"/>
      <c r="AS17371" s="6"/>
      <c r="AT17371" s="6"/>
      <c r="AU17371" s="6"/>
      <c r="AV17371" s="6"/>
      <c r="AW17371" s="6"/>
      <c r="AX17371" s="6"/>
      <c r="AY17371" s="6"/>
      <c r="AZ17371" s="6"/>
      <c r="BA17371" s="6"/>
      <c r="BB17371" s="6"/>
      <c r="BC17371" s="6"/>
      <c r="BD17371" s="6"/>
      <c r="BE17371" s="6"/>
      <c r="BF17371" s="6"/>
      <c r="BG17371" s="6"/>
    </row>
    <row r="17372" spans="34:59" x14ac:dyDescent="0.25">
      <c r="AH17372" s="10"/>
      <c r="AI17372" s="6"/>
      <c r="AJ17372" s="10"/>
      <c r="AK17372" s="10"/>
      <c r="AL17372" s="10"/>
      <c r="AM17372" s="10"/>
      <c r="AN17372" s="10"/>
      <c r="AO17372" s="10"/>
      <c r="AP17372" s="10"/>
      <c r="AQ17372" s="10"/>
      <c r="AR17372" s="10"/>
      <c r="AS17372" s="10"/>
      <c r="AT17372" s="10"/>
      <c r="AU17372" s="10"/>
      <c r="AV17372" s="10"/>
      <c r="AW17372" s="10"/>
      <c r="AX17372" s="10"/>
      <c r="AY17372" s="10"/>
      <c r="AZ17372" s="10"/>
      <c r="BA17372" s="10"/>
      <c r="BB17372" s="10"/>
      <c r="BC17372" s="10"/>
      <c r="BD17372" s="10"/>
      <c r="BE17372" s="10"/>
      <c r="BF17372" s="10"/>
      <c r="BG17372" s="6"/>
    </row>
    <row r="17373" spans="34:59" x14ac:dyDescent="0.25">
      <c r="AH17373" s="6"/>
      <c r="AI17373" s="6"/>
      <c r="AJ17373" s="6"/>
      <c r="AK17373" s="6"/>
      <c r="AL17373" s="6"/>
      <c r="AM17373" s="6"/>
      <c r="AN17373" s="6"/>
      <c r="AO17373" s="6"/>
      <c r="AP17373" s="6"/>
      <c r="AQ17373" s="6"/>
      <c r="AR17373" s="6"/>
      <c r="AS17373" s="6"/>
      <c r="AT17373" s="6"/>
      <c r="AU17373" s="6"/>
      <c r="AV17373" s="6"/>
      <c r="AW17373" s="6"/>
      <c r="AX17373" s="6"/>
      <c r="AY17373" s="6"/>
      <c r="AZ17373" s="6"/>
      <c r="BA17373" s="6"/>
      <c r="BB17373" s="6"/>
      <c r="BC17373" s="6"/>
      <c r="BD17373" s="6"/>
      <c r="BE17373" s="6"/>
      <c r="BF17373" s="6"/>
      <c r="BG17373" s="10"/>
    </row>
    <row r="17374" spans="34:59" x14ac:dyDescent="0.25">
      <c r="AH17374" s="10"/>
      <c r="AI17374" s="6"/>
    </row>
    <row r="17375" spans="34:59" x14ac:dyDescent="0.25">
      <c r="AH17375" s="6"/>
      <c r="AI17375" s="6"/>
      <c r="AJ17375" s="6"/>
      <c r="AK17375" s="6"/>
      <c r="AL17375" s="6"/>
      <c r="AM17375" s="6"/>
      <c r="AN17375" s="6"/>
      <c r="AO17375" s="6"/>
      <c r="AP17375" s="6"/>
      <c r="AQ17375" s="6"/>
      <c r="AR17375" s="6"/>
      <c r="AS17375" s="6"/>
      <c r="AT17375" s="6"/>
      <c r="AU17375" s="6"/>
      <c r="AV17375" s="6"/>
      <c r="AW17375" s="6"/>
      <c r="AX17375" s="6"/>
      <c r="AY17375" s="6"/>
      <c r="AZ17375" s="6"/>
      <c r="BA17375" s="6"/>
      <c r="BB17375" s="6"/>
      <c r="BC17375" s="6"/>
      <c r="BD17375" s="6"/>
      <c r="BE17375" s="6"/>
      <c r="BF17375" s="6"/>
      <c r="BG17375" s="6"/>
    </row>
    <row r="17376" spans="34:59" x14ac:dyDescent="0.25">
      <c r="AH17376" s="10"/>
      <c r="AI17376" s="6"/>
      <c r="AJ17376" s="10"/>
      <c r="AK17376" s="10"/>
      <c r="AL17376" s="10"/>
      <c r="AM17376" s="10"/>
      <c r="AN17376" s="10"/>
      <c r="AO17376" s="10"/>
      <c r="AP17376" s="10"/>
      <c r="AQ17376" s="10"/>
      <c r="AR17376" s="10"/>
      <c r="AS17376" s="10"/>
      <c r="AT17376" s="10"/>
      <c r="AU17376" s="10"/>
      <c r="AV17376" s="10"/>
      <c r="AW17376" s="10"/>
      <c r="AX17376" s="10"/>
      <c r="AY17376" s="10"/>
      <c r="AZ17376" s="10"/>
      <c r="BA17376" s="10"/>
      <c r="BB17376" s="10"/>
      <c r="BC17376" s="10"/>
      <c r="BD17376" s="10"/>
      <c r="BE17376" s="10"/>
      <c r="BF17376" s="10"/>
      <c r="BG17376" s="6"/>
    </row>
    <row r="17377" spans="34:59" x14ac:dyDescent="0.25">
      <c r="AH17377" s="6"/>
      <c r="AI17377" s="6"/>
      <c r="AJ17377" s="6"/>
      <c r="AK17377" s="6"/>
      <c r="AL17377" s="6"/>
      <c r="AM17377" s="6"/>
      <c r="AN17377" s="6"/>
      <c r="AO17377" s="6"/>
      <c r="AP17377" s="6"/>
      <c r="AQ17377" s="6"/>
      <c r="AR17377" s="6"/>
      <c r="AS17377" s="6"/>
      <c r="AT17377" s="6"/>
      <c r="AU17377" s="6"/>
      <c r="AV17377" s="6"/>
      <c r="AW17377" s="6"/>
      <c r="AX17377" s="6"/>
      <c r="AY17377" s="6"/>
      <c r="AZ17377" s="6"/>
      <c r="BA17377" s="6"/>
      <c r="BB17377" s="6"/>
      <c r="BC17377" s="6"/>
      <c r="BD17377" s="6"/>
      <c r="BE17377" s="6"/>
      <c r="BF17377" s="6"/>
      <c r="BG17377" s="10"/>
    </row>
    <row r="17378" spans="34:59" x14ac:dyDescent="0.25">
      <c r="AH17378" s="10"/>
      <c r="AI17378" s="6"/>
    </row>
    <row r="17379" spans="34:59" x14ac:dyDescent="0.25">
      <c r="AH17379" s="6"/>
      <c r="AI17379" s="6"/>
      <c r="AJ17379" s="6"/>
      <c r="AK17379" s="6"/>
      <c r="AL17379" s="6"/>
      <c r="AM17379" s="6"/>
      <c r="AN17379" s="6"/>
      <c r="AO17379" s="6"/>
      <c r="AP17379" s="6"/>
      <c r="AQ17379" s="6"/>
      <c r="AR17379" s="6"/>
      <c r="AS17379" s="6"/>
      <c r="AT17379" s="6"/>
      <c r="AU17379" s="6"/>
      <c r="AV17379" s="6"/>
      <c r="AW17379" s="6"/>
      <c r="AX17379" s="6"/>
      <c r="AY17379" s="6"/>
      <c r="AZ17379" s="6"/>
      <c r="BA17379" s="6"/>
      <c r="BB17379" s="6"/>
      <c r="BC17379" s="6"/>
      <c r="BD17379" s="6"/>
      <c r="BE17379" s="6"/>
      <c r="BF17379" s="6"/>
      <c r="BG17379" s="6"/>
    </row>
    <row r="17380" spans="34:59" x14ac:dyDescent="0.25">
      <c r="AH17380" s="10"/>
      <c r="AI17380" s="6"/>
      <c r="AJ17380" s="10"/>
      <c r="AK17380" s="10"/>
      <c r="AL17380" s="10"/>
      <c r="AM17380" s="10"/>
      <c r="AN17380" s="10"/>
      <c r="AO17380" s="10"/>
      <c r="AP17380" s="10"/>
      <c r="AQ17380" s="10"/>
      <c r="AR17380" s="10"/>
      <c r="AS17380" s="10"/>
      <c r="AT17380" s="10"/>
      <c r="AU17380" s="10"/>
      <c r="AV17380" s="10"/>
      <c r="AW17380" s="10"/>
      <c r="AX17380" s="10"/>
      <c r="AY17380" s="10"/>
      <c r="AZ17380" s="10"/>
      <c r="BA17380" s="10"/>
      <c r="BB17380" s="10"/>
      <c r="BC17380" s="10"/>
      <c r="BD17380" s="10"/>
      <c r="BE17380" s="10"/>
      <c r="BF17380" s="10"/>
      <c r="BG17380" s="6"/>
    </row>
    <row r="17382" spans="34:59" x14ac:dyDescent="0.25">
      <c r="AH17382" s="10"/>
      <c r="AI17382" s="6"/>
    </row>
    <row r="17383" spans="34:59" x14ac:dyDescent="0.25">
      <c r="AH17383" s="6"/>
      <c r="AI17383" s="6"/>
      <c r="AJ17383" s="6"/>
      <c r="AK17383" s="6"/>
      <c r="AL17383" s="6"/>
      <c r="AM17383" s="6"/>
      <c r="AN17383" s="6"/>
      <c r="AO17383" s="6"/>
      <c r="AP17383" s="6"/>
      <c r="AQ17383" s="6"/>
      <c r="AR17383" s="6"/>
      <c r="AS17383" s="6"/>
      <c r="AT17383" s="6"/>
      <c r="AU17383" s="6"/>
      <c r="AV17383" s="6"/>
      <c r="AW17383" s="6"/>
      <c r="AX17383" s="6"/>
      <c r="AY17383" s="6"/>
      <c r="AZ17383" s="6"/>
      <c r="BA17383" s="6"/>
      <c r="BB17383" s="6"/>
      <c r="BC17383" s="6"/>
      <c r="BD17383" s="6"/>
      <c r="BE17383" s="6"/>
      <c r="BF17383" s="6"/>
      <c r="BG17383" s="6"/>
    </row>
    <row r="17384" spans="34:59" x14ac:dyDescent="0.25">
      <c r="AH17384" s="10"/>
      <c r="AI17384" s="6"/>
      <c r="AJ17384" s="10"/>
      <c r="AK17384" s="10"/>
      <c r="AL17384" s="10"/>
      <c r="AM17384" s="10"/>
      <c r="AN17384" s="10"/>
      <c r="AO17384" s="10"/>
      <c r="AP17384" s="10"/>
      <c r="AQ17384" s="10"/>
      <c r="AR17384" s="10"/>
      <c r="AS17384" s="10"/>
      <c r="AT17384" s="10"/>
      <c r="AU17384" s="10"/>
      <c r="AV17384" s="10"/>
      <c r="AW17384" s="10"/>
      <c r="AX17384" s="10"/>
      <c r="AY17384" s="10"/>
      <c r="AZ17384" s="10"/>
      <c r="BA17384" s="10"/>
      <c r="BB17384" s="10"/>
      <c r="BC17384" s="10"/>
      <c r="BD17384" s="10"/>
      <c r="BE17384" s="10"/>
      <c r="BF17384" s="10"/>
      <c r="BG17384" s="6"/>
    </row>
    <row r="17385" spans="34:59" x14ac:dyDescent="0.25">
      <c r="AH17385" s="6"/>
      <c r="AI17385" s="6"/>
      <c r="AJ17385" s="6"/>
      <c r="AK17385" s="6"/>
      <c r="AL17385" s="6"/>
      <c r="AM17385" s="6"/>
      <c r="AN17385" s="6"/>
      <c r="AO17385" s="6"/>
      <c r="AP17385" s="6"/>
      <c r="AQ17385" s="6"/>
      <c r="AR17385" s="6"/>
      <c r="AS17385" s="6"/>
      <c r="AT17385" s="6"/>
      <c r="AU17385" s="6"/>
      <c r="AV17385" s="6"/>
      <c r="AW17385" s="6"/>
      <c r="AX17385" s="6"/>
      <c r="AY17385" s="6"/>
      <c r="AZ17385" s="6"/>
      <c r="BA17385" s="6"/>
      <c r="BB17385" s="6"/>
      <c r="BC17385" s="6"/>
      <c r="BD17385" s="6"/>
      <c r="BE17385" s="6"/>
      <c r="BF17385" s="6"/>
      <c r="BG17385" s="10"/>
    </row>
    <row r="17386" spans="34:59" x14ac:dyDescent="0.25">
      <c r="AH17386" s="10"/>
      <c r="AI17386" s="6"/>
    </row>
    <row r="17387" spans="34:59" x14ac:dyDescent="0.25">
      <c r="AH17387" s="6"/>
      <c r="AI17387" s="6"/>
      <c r="AJ17387" s="6"/>
      <c r="AK17387" s="6"/>
      <c r="AL17387" s="6"/>
      <c r="AM17387" s="6"/>
      <c r="AN17387" s="6"/>
      <c r="AO17387" s="6"/>
      <c r="AP17387" s="6"/>
      <c r="AQ17387" s="6"/>
      <c r="AR17387" s="6"/>
      <c r="AS17387" s="6"/>
      <c r="AT17387" s="6"/>
      <c r="AU17387" s="6"/>
      <c r="AV17387" s="6"/>
      <c r="AW17387" s="6"/>
      <c r="AX17387" s="6"/>
      <c r="AY17387" s="6"/>
      <c r="AZ17387" s="6"/>
      <c r="BA17387" s="6"/>
      <c r="BB17387" s="6"/>
      <c r="BC17387" s="6"/>
      <c r="BD17387" s="6"/>
      <c r="BE17387" s="6"/>
      <c r="BF17387" s="6"/>
      <c r="BG17387" s="6"/>
    </row>
    <row r="17388" spans="34:59" x14ac:dyDescent="0.25">
      <c r="AH17388" s="10"/>
      <c r="AI17388" s="6"/>
      <c r="AJ17388" s="10"/>
      <c r="AK17388" s="10"/>
      <c r="AL17388" s="10"/>
      <c r="AM17388" s="10"/>
      <c r="AN17388" s="10"/>
      <c r="AO17388" s="10"/>
      <c r="AP17388" s="10"/>
      <c r="AQ17388" s="10"/>
      <c r="AR17388" s="10"/>
      <c r="AS17388" s="10"/>
      <c r="AT17388" s="10"/>
      <c r="AU17388" s="10"/>
      <c r="AV17388" s="10"/>
      <c r="AW17388" s="10"/>
      <c r="AX17388" s="10"/>
      <c r="AY17388" s="10"/>
      <c r="AZ17388" s="10"/>
      <c r="BA17388" s="10"/>
      <c r="BB17388" s="10"/>
      <c r="BC17388" s="10"/>
      <c r="BD17388" s="10"/>
      <c r="BE17388" s="10"/>
      <c r="BF17388" s="10"/>
      <c r="BG17388" s="6"/>
    </row>
    <row r="17389" spans="34:59" x14ac:dyDescent="0.25">
      <c r="AH17389" s="6"/>
      <c r="AI17389" s="6"/>
      <c r="AJ17389" s="6"/>
      <c r="AK17389" s="6"/>
      <c r="AL17389" s="6"/>
      <c r="AM17389" s="6"/>
      <c r="AN17389" s="6"/>
      <c r="AO17389" s="6"/>
      <c r="AP17389" s="6"/>
      <c r="AQ17389" s="6"/>
      <c r="AR17389" s="6"/>
      <c r="AS17389" s="6"/>
      <c r="AT17389" s="6"/>
      <c r="AU17389" s="6"/>
      <c r="AV17389" s="6"/>
      <c r="AW17389" s="6"/>
      <c r="AX17389" s="6"/>
      <c r="AY17389" s="6"/>
      <c r="AZ17389" s="6"/>
      <c r="BA17389" s="6"/>
      <c r="BB17389" s="6"/>
      <c r="BC17389" s="6"/>
      <c r="BD17389" s="6"/>
      <c r="BE17389" s="6"/>
      <c r="BF17389" s="6"/>
      <c r="BG17389" s="10"/>
    </row>
    <row r="17390" spans="34:59" x14ac:dyDescent="0.25">
      <c r="AH17390" s="10"/>
      <c r="AI17390" s="6"/>
    </row>
    <row r="17391" spans="34:59" x14ac:dyDescent="0.25">
      <c r="AH17391" s="6"/>
      <c r="AI17391" s="6"/>
      <c r="AJ17391" s="6"/>
      <c r="AK17391" s="6"/>
      <c r="AL17391" s="6"/>
      <c r="AM17391" s="6"/>
      <c r="AN17391" s="6"/>
      <c r="AO17391" s="6"/>
      <c r="AP17391" s="6"/>
      <c r="AQ17391" s="6"/>
      <c r="AR17391" s="6"/>
      <c r="AS17391" s="6"/>
      <c r="AT17391" s="6"/>
      <c r="AU17391" s="6"/>
      <c r="AV17391" s="6"/>
      <c r="AW17391" s="6"/>
      <c r="AX17391" s="6"/>
      <c r="AY17391" s="6"/>
      <c r="AZ17391" s="6"/>
      <c r="BA17391" s="6"/>
      <c r="BB17391" s="6"/>
      <c r="BC17391" s="6"/>
      <c r="BD17391" s="6"/>
      <c r="BE17391" s="6"/>
      <c r="BF17391" s="6"/>
      <c r="BG17391" s="6"/>
    </row>
    <row r="17392" spans="34:59" x14ac:dyDescent="0.25">
      <c r="AH17392" s="10"/>
      <c r="AI17392" s="6"/>
      <c r="AJ17392" s="10"/>
      <c r="AK17392" s="10"/>
      <c r="AL17392" s="10"/>
      <c r="AM17392" s="10"/>
      <c r="AN17392" s="10"/>
      <c r="AO17392" s="10"/>
      <c r="AP17392" s="10"/>
      <c r="AQ17392" s="10"/>
      <c r="AR17392" s="10"/>
      <c r="AS17392" s="10"/>
      <c r="AT17392" s="10"/>
      <c r="AU17392" s="10"/>
      <c r="AV17392" s="10"/>
      <c r="AW17392" s="10"/>
      <c r="AX17392" s="10"/>
      <c r="AY17392" s="10"/>
      <c r="AZ17392" s="10"/>
      <c r="BA17392" s="10"/>
      <c r="BB17392" s="10"/>
      <c r="BC17392" s="10"/>
      <c r="BD17392" s="10"/>
      <c r="BE17392" s="10"/>
      <c r="BF17392" s="10"/>
      <c r="BG17392" s="6"/>
    </row>
    <row r="17393" spans="34:59" x14ac:dyDescent="0.25">
      <c r="AH17393" s="6"/>
      <c r="AI17393" s="6"/>
      <c r="AJ17393" s="6"/>
      <c r="AK17393" s="6"/>
      <c r="AL17393" s="6"/>
      <c r="AM17393" s="6"/>
      <c r="AN17393" s="6"/>
      <c r="AO17393" s="6"/>
      <c r="AP17393" s="6"/>
      <c r="AQ17393" s="6"/>
      <c r="AR17393" s="6"/>
      <c r="AS17393" s="6"/>
      <c r="AT17393" s="6"/>
      <c r="AU17393" s="6"/>
      <c r="AV17393" s="6"/>
      <c r="AW17393" s="6"/>
      <c r="AX17393" s="6"/>
      <c r="AY17393" s="6"/>
      <c r="AZ17393" s="6"/>
      <c r="BA17393" s="6"/>
      <c r="BB17393" s="6"/>
      <c r="BC17393" s="6"/>
      <c r="BD17393" s="6"/>
      <c r="BE17393" s="6"/>
      <c r="BF17393" s="6"/>
      <c r="BG17393" s="10"/>
    </row>
    <row r="17394" spans="34:59" x14ac:dyDescent="0.25">
      <c r="AH17394" s="10"/>
      <c r="AI17394" s="6"/>
    </row>
    <row r="17395" spans="34:59" x14ac:dyDescent="0.25">
      <c r="AH17395" s="6"/>
      <c r="AI17395" s="6"/>
      <c r="AJ17395" s="6"/>
      <c r="AK17395" s="6"/>
      <c r="AL17395" s="6"/>
      <c r="AM17395" s="6"/>
      <c r="AN17395" s="6"/>
      <c r="AO17395" s="6"/>
      <c r="AP17395" s="6"/>
      <c r="AQ17395" s="6"/>
      <c r="AR17395" s="6"/>
      <c r="AS17395" s="6"/>
      <c r="AT17395" s="6"/>
      <c r="AU17395" s="6"/>
      <c r="AV17395" s="6"/>
      <c r="AW17395" s="6"/>
      <c r="AX17395" s="6"/>
      <c r="AY17395" s="6"/>
      <c r="AZ17395" s="6"/>
      <c r="BA17395" s="6"/>
      <c r="BB17395" s="6"/>
      <c r="BC17395" s="6"/>
      <c r="BD17395" s="6"/>
      <c r="BE17395" s="6"/>
      <c r="BF17395" s="6"/>
      <c r="BG17395" s="6"/>
    </row>
    <row r="17396" spans="34:59" x14ac:dyDescent="0.25">
      <c r="AH17396" s="10"/>
      <c r="AI17396" s="6"/>
      <c r="AJ17396" s="10"/>
      <c r="AK17396" s="10"/>
      <c r="AL17396" s="10"/>
      <c r="AM17396" s="10"/>
      <c r="AN17396" s="10"/>
      <c r="AO17396" s="10"/>
      <c r="AP17396" s="10"/>
      <c r="AQ17396" s="10"/>
      <c r="AR17396" s="10"/>
      <c r="AS17396" s="10"/>
      <c r="AT17396" s="10"/>
      <c r="AU17396" s="10"/>
      <c r="AV17396" s="10"/>
      <c r="AW17396" s="10"/>
      <c r="AX17396" s="10"/>
      <c r="AY17396" s="10"/>
      <c r="AZ17396" s="10"/>
      <c r="BA17396" s="10"/>
      <c r="BB17396" s="10"/>
      <c r="BC17396" s="10"/>
      <c r="BD17396" s="10"/>
      <c r="BE17396" s="10"/>
      <c r="BF17396" s="10"/>
      <c r="BG17396" s="6"/>
    </row>
    <row r="17398" spans="34:59" x14ac:dyDescent="0.25">
      <c r="AH17398" s="10"/>
      <c r="AI17398" s="6"/>
    </row>
    <row r="17399" spans="34:59" x14ac:dyDescent="0.25">
      <c r="AH17399" s="6"/>
      <c r="AI17399" s="6"/>
      <c r="AJ17399" s="6"/>
      <c r="AK17399" s="6"/>
      <c r="AL17399" s="6"/>
      <c r="AM17399" s="6"/>
      <c r="AN17399" s="6"/>
      <c r="AO17399" s="6"/>
      <c r="AP17399" s="6"/>
      <c r="AQ17399" s="6"/>
      <c r="AR17399" s="6"/>
      <c r="AS17399" s="6"/>
      <c r="AT17399" s="6"/>
      <c r="AU17399" s="6"/>
      <c r="AV17399" s="6"/>
      <c r="AW17399" s="6"/>
      <c r="AX17399" s="6"/>
      <c r="AY17399" s="6"/>
      <c r="AZ17399" s="6"/>
      <c r="BA17399" s="6"/>
      <c r="BB17399" s="6"/>
      <c r="BC17399" s="6"/>
      <c r="BD17399" s="6"/>
      <c r="BE17399" s="6"/>
      <c r="BF17399" s="6"/>
      <c r="BG17399" s="6"/>
    </row>
    <row r="17400" spans="34:59" x14ac:dyDescent="0.25">
      <c r="AH17400" s="10"/>
      <c r="AI17400" s="6"/>
      <c r="AJ17400" s="10"/>
      <c r="AK17400" s="10"/>
      <c r="AL17400" s="10"/>
      <c r="AM17400" s="10"/>
      <c r="AN17400" s="10"/>
      <c r="AO17400" s="10"/>
      <c r="AP17400" s="10"/>
      <c r="AQ17400" s="10"/>
      <c r="AR17400" s="10"/>
      <c r="AS17400" s="10"/>
      <c r="AT17400" s="10"/>
      <c r="AU17400" s="10"/>
      <c r="AV17400" s="10"/>
      <c r="AW17400" s="10"/>
      <c r="AX17400" s="10"/>
      <c r="AY17400" s="10"/>
      <c r="AZ17400" s="10"/>
      <c r="BA17400" s="10"/>
      <c r="BB17400" s="10"/>
      <c r="BC17400" s="10"/>
      <c r="BD17400" s="10"/>
      <c r="BE17400" s="10"/>
      <c r="BF17400" s="10"/>
      <c r="BG17400" s="6"/>
    </row>
    <row r="17401" spans="34:59" x14ac:dyDescent="0.25">
      <c r="AH17401" s="6"/>
      <c r="AI17401" s="6"/>
      <c r="AJ17401" s="6"/>
      <c r="AK17401" s="6"/>
      <c r="AL17401" s="6"/>
      <c r="AM17401" s="6"/>
      <c r="AN17401" s="6"/>
      <c r="AO17401" s="6"/>
      <c r="AP17401" s="6"/>
      <c r="AQ17401" s="6"/>
      <c r="AR17401" s="6"/>
      <c r="AS17401" s="6"/>
      <c r="AT17401" s="6"/>
      <c r="AU17401" s="6"/>
      <c r="AV17401" s="6"/>
      <c r="AW17401" s="6"/>
      <c r="AX17401" s="6"/>
      <c r="AY17401" s="6"/>
      <c r="AZ17401" s="6"/>
      <c r="BA17401" s="6"/>
      <c r="BB17401" s="6"/>
      <c r="BC17401" s="6"/>
      <c r="BD17401" s="6"/>
      <c r="BE17401" s="6"/>
      <c r="BF17401" s="6"/>
      <c r="BG17401" s="10"/>
    </row>
    <row r="17402" spans="34:59" x14ac:dyDescent="0.25">
      <c r="AH17402" s="10"/>
      <c r="AI17402" s="6"/>
    </row>
    <row r="17403" spans="34:59" x14ac:dyDescent="0.25">
      <c r="AH17403" s="6"/>
      <c r="AI17403" s="6"/>
      <c r="AJ17403" s="6"/>
      <c r="AK17403" s="6"/>
      <c r="AL17403" s="6"/>
      <c r="AM17403" s="6"/>
      <c r="AN17403" s="6"/>
      <c r="AO17403" s="6"/>
      <c r="AP17403" s="6"/>
      <c r="AQ17403" s="6"/>
      <c r="AR17403" s="6"/>
      <c r="AS17403" s="6"/>
      <c r="AT17403" s="6"/>
      <c r="AU17403" s="6"/>
      <c r="AV17403" s="6"/>
      <c r="AW17403" s="6"/>
      <c r="AX17403" s="6"/>
      <c r="AY17403" s="6"/>
      <c r="AZ17403" s="6"/>
      <c r="BA17403" s="6"/>
      <c r="BB17403" s="6"/>
      <c r="BC17403" s="6"/>
      <c r="BD17403" s="6"/>
      <c r="BE17403" s="6"/>
      <c r="BF17403" s="6"/>
      <c r="BG17403" s="6"/>
    </row>
    <row r="17404" spans="34:59" x14ac:dyDescent="0.25">
      <c r="AH17404" s="10"/>
      <c r="AI17404" s="6"/>
      <c r="AJ17404" s="10"/>
      <c r="AK17404" s="10"/>
      <c r="AL17404" s="10"/>
      <c r="AM17404" s="10"/>
      <c r="AN17404" s="10"/>
      <c r="AO17404" s="10"/>
      <c r="AP17404" s="10"/>
      <c r="AQ17404" s="10"/>
      <c r="AR17404" s="10"/>
      <c r="AS17404" s="10"/>
      <c r="AT17404" s="10"/>
      <c r="AU17404" s="10"/>
      <c r="AV17404" s="10"/>
      <c r="AW17404" s="10"/>
      <c r="AX17404" s="10"/>
      <c r="AY17404" s="10"/>
      <c r="AZ17404" s="10"/>
      <c r="BA17404" s="10"/>
      <c r="BB17404" s="10"/>
      <c r="BC17404" s="10"/>
      <c r="BD17404" s="10"/>
      <c r="BE17404" s="10"/>
      <c r="BF17404" s="10"/>
      <c r="BG17404" s="6"/>
    </row>
    <row r="17405" spans="34:59" x14ac:dyDescent="0.25">
      <c r="AH17405" s="6"/>
      <c r="AI17405" s="6"/>
      <c r="AJ17405" s="6"/>
      <c r="AK17405" s="6"/>
      <c r="AL17405" s="6"/>
      <c r="AM17405" s="6"/>
      <c r="AN17405" s="6"/>
      <c r="AO17405" s="6"/>
      <c r="AP17405" s="6"/>
      <c r="AQ17405" s="6"/>
      <c r="AR17405" s="6"/>
      <c r="AS17405" s="6"/>
      <c r="AT17405" s="6"/>
      <c r="AU17405" s="6"/>
      <c r="AV17405" s="6"/>
      <c r="AW17405" s="6"/>
      <c r="AX17405" s="6"/>
      <c r="AY17405" s="6"/>
      <c r="AZ17405" s="6"/>
      <c r="BA17405" s="6"/>
      <c r="BB17405" s="6"/>
      <c r="BC17405" s="6"/>
      <c r="BD17405" s="6"/>
      <c r="BE17405" s="6"/>
      <c r="BF17405" s="6"/>
      <c r="BG17405" s="10"/>
    </row>
    <row r="17406" spans="34:59" x14ac:dyDescent="0.25">
      <c r="AH17406" s="10"/>
      <c r="AI17406" s="6"/>
    </row>
    <row r="17407" spans="34:59" x14ac:dyDescent="0.25">
      <c r="AH17407" s="6"/>
      <c r="AI17407" s="6"/>
      <c r="AJ17407" s="6"/>
      <c r="AK17407" s="6"/>
      <c r="AL17407" s="6"/>
      <c r="AM17407" s="6"/>
      <c r="AN17407" s="6"/>
      <c r="AO17407" s="6"/>
      <c r="AP17407" s="6"/>
      <c r="AQ17407" s="6"/>
      <c r="AR17407" s="6"/>
      <c r="AS17407" s="6"/>
      <c r="AT17407" s="6"/>
      <c r="AU17407" s="6"/>
      <c r="AV17407" s="6"/>
      <c r="AW17407" s="6"/>
      <c r="AX17407" s="6"/>
      <c r="AY17407" s="6"/>
      <c r="AZ17407" s="6"/>
      <c r="BA17407" s="6"/>
      <c r="BB17407" s="6"/>
      <c r="BC17407" s="6"/>
      <c r="BD17407" s="6"/>
      <c r="BE17407" s="6"/>
      <c r="BF17407" s="6"/>
      <c r="BG17407" s="6"/>
    </row>
    <row r="17408" spans="34:59" x14ac:dyDescent="0.25">
      <c r="AH17408" s="10"/>
      <c r="AI17408" s="6"/>
      <c r="AJ17408" s="10"/>
      <c r="AK17408" s="10"/>
      <c r="AL17408" s="10"/>
      <c r="AM17408" s="10"/>
      <c r="AN17408" s="10"/>
      <c r="AO17408" s="10"/>
      <c r="AP17408" s="10"/>
      <c r="AQ17408" s="10"/>
      <c r="AR17408" s="10"/>
      <c r="AS17408" s="10"/>
      <c r="AT17408" s="10"/>
      <c r="AU17408" s="10"/>
      <c r="AV17408" s="10"/>
      <c r="AW17408" s="10"/>
      <c r="AX17408" s="10"/>
      <c r="AY17408" s="10"/>
      <c r="AZ17408" s="10"/>
      <c r="BA17408" s="10"/>
      <c r="BB17408" s="10"/>
      <c r="BC17408" s="10"/>
      <c r="BD17408" s="10"/>
      <c r="BE17408" s="10"/>
      <c r="BF17408" s="10"/>
      <c r="BG17408" s="6"/>
    </row>
    <row r="17409" spans="34:59" x14ac:dyDescent="0.25">
      <c r="AH17409" s="6"/>
      <c r="AI17409" s="6"/>
      <c r="AJ17409" s="6"/>
      <c r="AK17409" s="6"/>
      <c r="AL17409" s="6"/>
      <c r="AM17409" s="6"/>
      <c r="AN17409" s="6"/>
      <c r="AO17409" s="6"/>
      <c r="AP17409" s="6"/>
      <c r="AQ17409" s="6"/>
      <c r="AR17409" s="6"/>
      <c r="AS17409" s="6"/>
      <c r="AT17409" s="6"/>
      <c r="AU17409" s="6"/>
      <c r="AV17409" s="6"/>
      <c r="AW17409" s="6"/>
      <c r="AX17409" s="6"/>
      <c r="AY17409" s="6"/>
      <c r="AZ17409" s="6"/>
      <c r="BA17409" s="6"/>
      <c r="BB17409" s="6"/>
      <c r="BC17409" s="6"/>
      <c r="BD17409" s="6"/>
      <c r="BE17409" s="6"/>
      <c r="BF17409" s="6"/>
      <c r="BG17409" s="10"/>
    </row>
    <row r="17410" spans="34:59" x14ac:dyDescent="0.25">
      <c r="AH17410" s="10"/>
      <c r="AI17410" s="6"/>
    </row>
    <row r="17411" spans="34:59" x14ac:dyDescent="0.25">
      <c r="AH17411" s="6"/>
      <c r="AI17411" s="6"/>
      <c r="AJ17411" s="6"/>
      <c r="AK17411" s="6"/>
      <c r="AL17411" s="6"/>
      <c r="AM17411" s="6"/>
      <c r="AN17411" s="6"/>
      <c r="AO17411" s="6"/>
      <c r="AP17411" s="6"/>
      <c r="AQ17411" s="6"/>
      <c r="AR17411" s="6"/>
      <c r="AS17411" s="6"/>
      <c r="AT17411" s="6"/>
      <c r="AU17411" s="6"/>
      <c r="AV17411" s="6"/>
      <c r="AW17411" s="6"/>
      <c r="AX17411" s="6"/>
      <c r="AY17411" s="6"/>
      <c r="AZ17411" s="6"/>
      <c r="BA17411" s="6"/>
      <c r="BB17411" s="6"/>
      <c r="BC17411" s="6"/>
      <c r="BD17411" s="6"/>
      <c r="BE17411" s="6"/>
      <c r="BF17411" s="6"/>
      <c r="BG17411" s="6"/>
    </row>
    <row r="17412" spans="34:59" x14ac:dyDescent="0.25">
      <c r="AH17412" s="10"/>
      <c r="AI17412" s="6"/>
      <c r="AJ17412" s="10"/>
      <c r="AK17412" s="10"/>
      <c r="AL17412" s="10"/>
      <c r="AM17412" s="10"/>
      <c r="AN17412" s="10"/>
      <c r="AO17412" s="10"/>
      <c r="AP17412" s="10"/>
      <c r="AQ17412" s="10"/>
      <c r="AR17412" s="10"/>
      <c r="AS17412" s="10"/>
      <c r="AT17412" s="10"/>
      <c r="AU17412" s="10"/>
      <c r="AV17412" s="10"/>
      <c r="AW17412" s="10"/>
      <c r="AX17412" s="10"/>
      <c r="AY17412" s="10"/>
      <c r="AZ17412" s="10"/>
      <c r="BA17412" s="10"/>
      <c r="BB17412" s="10"/>
      <c r="BC17412" s="10"/>
      <c r="BD17412" s="10"/>
      <c r="BE17412" s="10"/>
      <c r="BF17412" s="10"/>
      <c r="BG17412" s="6"/>
    </row>
    <row r="17414" spans="34:59" x14ac:dyDescent="0.25">
      <c r="AH17414" s="10"/>
      <c r="AI17414" s="6"/>
    </row>
    <row r="17415" spans="34:59" x14ac:dyDescent="0.25">
      <c r="AH17415" s="6"/>
      <c r="AI17415" s="6"/>
      <c r="AJ17415" s="6"/>
      <c r="AK17415" s="6"/>
      <c r="AL17415" s="6"/>
      <c r="AM17415" s="6"/>
      <c r="AN17415" s="6"/>
      <c r="AO17415" s="6"/>
      <c r="AP17415" s="6"/>
      <c r="AQ17415" s="6"/>
      <c r="AR17415" s="6"/>
      <c r="AS17415" s="6"/>
      <c r="AT17415" s="6"/>
      <c r="AU17415" s="6"/>
      <c r="AV17415" s="6"/>
      <c r="AW17415" s="6"/>
      <c r="AX17415" s="6"/>
      <c r="AY17415" s="6"/>
      <c r="AZ17415" s="6"/>
      <c r="BA17415" s="6"/>
      <c r="BB17415" s="6"/>
      <c r="BC17415" s="6"/>
      <c r="BD17415" s="6"/>
      <c r="BE17415" s="6"/>
      <c r="BF17415" s="6"/>
      <c r="BG17415" s="6"/>
    </row>
    <row r="17416" spans="34:59" x14ac:dyDescent="0.25">
      <c r="AH17416" s="10"/>
      <c r="AI17416" s="6"/>
      <c r="AJ17416" s="10"/>
      <c r="AK17416" s="10"/>
      <c r="AL17416" s="10"/>
      <c r="AM17416" s="10"/>
      <c r="AN17416" s="10"/>
      <c r="AO17416" s="10"/>
      <c r="AP17416" s="10"/>
      <c r="AQ17416" s="10"/>
      <c r="AR17416" s="10"/>
      <c r="AS17416" s="10"/>
      <c r="AT17416" s="10"/>
      <c r="AU17416" s="10"/>
      <c r="AV17416" s="10"/>
      <c r="AW17416" s="10"/>
      <c r="AX17416" s="10"/>
      <c r="AY17416" s="10"/>
      <c r="AZ17416" s="10"/>
      <c r="BA17416" s="10"/>
      <c r="BB17416" s="10"/>
      <c r="BC17416" s="10"/>
      <c r="BD17416" s="10"/>
      <c r="BE17416" s="10"/>
      <c r="BF17416" s="10"/>
      <c r="BG17416" s="6"/>
    </row>
    <row r="17417" spans="34:59" x14ac:dyDescent="0.25">
      <c r="AH17417" s="6"/>
      <c r="AI17417" s="6"/>
      <c r="AJ17417" s="6"/>
      <c r="AK17417" s="6"/>
      <c r="AL17417" s="6"/>
      <c r="AM17417" s="6"/>
      <c r="AN17417" s="6"/>
      <c r="AO17417" s="6"/>
      <c r="AP17417" s="6"/>
      <c r="AQ17417" s="6"/>
      <c r="AR17417" s="6"/>
      <c r="AS17417" s="6"/>
      <c r="AT17417" s="6"/>
      <c r="AU17417" s="6"/>
      <c r="AV17417" s="6"/>
      <c r="AW17417" s="6"/>
      <c r="AX17417" s="6"/>
      <c r="AY17417" s="6"/>
      <c r="AZ17417" s="6"/>
      <c r="BA17417" s="6"/>
      <c r="BB17417" s="6"/>
      <c r="BC17417" s="6"/>
      <c r="BD17417" s="6"/>
      <c r="BE17417" s="6"/>
      <c r="BF17417" s="6"/>
      <c r="BG17417" s="10"/>
    </row>
    <row r="17418" spans="34:59" x14ac:dyDescent="0.25">
      <c r="AH17418" s="10"/>
      <c r="AI17418" s="6"/>
    </row>
    <row r="17419" spans="34:59" x14ac:dyDescent="0.25">
      <c r="AH17419" s="6"/>
      <c r="AI17419" s="6"/>
      <c r="AJ17419" s="6"/>
      <c r="AK17419" s="6"/>
      <c r="AL17419" s="6"/>
      <c r="AM17419" s="6"/>
      <c r="AN17419" s="6"/>
      <c r="AO17419" s="6"/>
      <c r="AP17419" s="6"/>
      <c r="AQ17419" s="6"/>
      <c r="AR17419" s="6"/>
      <c r="AS17419" s="6"/>
      <c r="AT17419" s="6"/>
      <c r="AU17419" s="6"/>
      <c r="AV17419" s="6"/>
      <c r="AW17419" s="6"/>
      <c r="AX17419" s="6"/>
      <c r="AY17419" s="6"/>
      <c r="AZ17419" s="6"/>
      <c r="BA17419" s="6"/>
      <c r="BB17419" s="6"/>
      <c r="BC17419" s="6"/>
      <c r="BD17419" s="6"/>
      <c r="BE17419" s="6"/>
      <c r="BF17419" s="6"/>
      <c r="BG17419" s="6"/>
    </row>
    <row r="17420" spans="34:59" x14ac:dyDescent="0.25">
      <c r="AH17420" s="10"/>
      <c r="AI17420" s="6"/>
      <c r="AJ17420" s="10"/>
      <c r="AK17420" s="10"/>
      <c r="AL17420" s="10"/>
      <c r="AM17420" s="10"/>
      <c r="AN17420" s="10"/>
      <c r="AO17420" s="10"/>
      <c r="AP17420" s="10"/>
      <c r="AQ17420" s="10"/>
      <c r="AR17420" s="10"/>
      <c r="AS17420" s="10"/>
      <c r="AT17420" s="10"/>
      <c r="AU17420" s="10"/>
      <c r="AV17420" s="10"/>
      <c r="AW17420" s="10"/>
      <c r="AX17420" s="10"/>
      <c r="AY17420" s="10"/>
      <c r="AZ17420" s="10"/>
      <c r="BA17420" s="10"/>
      <c r="BB17420" s="10"/>
      <c r="BC17420" s="10"/>
      <c r="BD17420" s="10"/>
      <c r="BE17420" s="10"/>
      <c r="BF17420" s="10"/>
      <c r="BG17420" s="6"/>
    </row>
    <row r="17421" spans="34:59" x14ac:dyDescent="0.25">
      <c r="AH17421" s="6"/>
      <c r="AI17421" s="6"/>
      <c r="AJ17421" s="6"/>
      <c r="AK17421" s="6"/>
      <c r="AL17421" s="6"/>
      <c r="AM17421" s="6"/>
      <c r="AN17421" s="6"/>
      <c r="AO17421" s="6"/>
      <c r="AP17421" s="6"/>
      <c r="AQ17421" s="6"/>
      <c r="AR17421" s="6"/>
      <c r="AS17421" s="6"/>
      <c r="AT17421" s="6"/>
      <c r="AU17421" s="6"/>
      <c r="AV17421" s="6"/>
      <c r="AW17421" s="6"/>
      <c r="AX17421" s="6"/>
      <c r="AY17421" s="6"/>
      <c r="AZ17421" s="6"/>
      <c r="BA17421" s="6"/>
      <c r="BB17421" s="6"/>
      <c r="BC17421" s="6"/>
      <c r="BD17421" s="6"/>
      <c r="BE17421" s="6"/>
      <c r="BF17421" s="6"/>
      <c r="BG17421" s="10"/>
    </row>
    <row r="17422" spans="34:59" x14ac:dyDescent="0.25">
      <c r="AH17422" s="10"/>
      <c r="AI17422" s="6"/>
    </row>
    <row r="17423" spans="34:59" x14ac:dyDescent="0.25">
      <c r="AH17423" s="6"/>
      <c r="AI17423" s="6"/>
      <c r="AJ17423" s="6"/>
      <c r="AK17423" s="6"/>
      <c r="AL17423" s="6"/>
      <c r="AM17423" s="6"/>
      <c r="AN17423" s="6"/>
      <c r="AO17423" s="6"/>
      <c r="AP17423" s="6"/>
      <c r="AQ17423" s="6"/>
      <c r="AR17423" s="6"/>
      <c r="AS17423" s="6"/>
      <c r="AT17423" s="6"/>
      <c r="AU17423" s="6"/>
      <c r="AV17423" s="6"/>
      <c r="AW17423" s="6"/>
      <c r="AX17423" s="6"/>
      <c r="AY17423" s="6"/>
      <c r="AZ17423" s="6"/>
      <c r="BA17423" s="6"/>
      <c r="BB17423" s="6"/>
      <c r="BC17423" s="6"/>
      <c r="BD17423" s="6"/>
      <c r="BE17423" s="6"/>
      <c r="BF17423" s="6"/>
      <c r="BG17423" s="6"/>
    </row>
    <row r="17424" spans="34:59" x14ac:dyDescent="0.25">
      <c r="AH17424" s="10"/>
      <c r="AI17424" s="6"/>
      <c r="AJ17424" s="10"/>
      <c r="AK17424" s="10"/>
      <c r="AL17424" s="10"/>
      <c r="AM17424" s="10"/>
      <c r="AN17424" s="10"/>
      <c r="AO17424" s="10"/>
      <c r="AP17424" s="10"/>
      <c r="AQ17424" s="10"/>
      <c r="AR17424" s="10"/>
      <c r="AS17424" s="10"/>
      <c r="AT17424" s="10"/>
      <c r="AU17424" s="10"/>
      <c r="AV17424" s="10"/>
      <c r="AW17424" s="10"/>
      <c r="AX17424" s="10"/>
      <c r="AY17424" s="10"/>
      <c r="AZ17424" s="10"/>
      <c r="BA17424" s="10"/>
      <c r="BB17424" s="10"/>
      <c r="BC17424" s="10"/>
      <c r="BD17424" s="10"/>
      <c r="BE17424" s="10"/>
      <c r="BF17424" s="10"/>
      <c r="BG17424" s="6"/>
    </row>
    <row r="17425" spans="34:59" x14ac:dyDescent="0.25">
      <c r="AH17425" s="6"/>
      <c r="AI17425" s="6"/>
      <c r="AJ17425" s="6"/>
      <c r="AK17425" s="6"/>
      <c r="AL17425" s="6"/>
      <c r="AM17425" s="6"/>
      <c r="AN17425" s="6"/>
      <c r="AO17425" s="6"/>
      <c r="AP17425" s="6"/>
      <c r="AQ17425" s="6"/>
      <c r="AR17425" s="6"/>
      <c r="AS17425" s="6"/>
      <c r="AT17425" s="6"/>
      <c r="AU17425" s="6"/>
      <c r="AV17425" s="6"/>
      <c r="AW17425" s="6"/>
      <c r="AX17425" s="6"/>
      <c r="AY17425" s="6"/>
      <c r="AZ17425" s="6"/>
      <c r="BA17425" s="6"/>
      <c r="BB17425" s="6"/>
      <c r="BC17425" s="6"/>
      <c r="BD17425" s="6"/>
      <c r="BE17425" s="6"/>
      <c r="BF17425" s="6"/>
      <c r="BG17425" s="10"/>
    </row>
    <row r="17426" spans="34:59" x14ac:dyDescent="0.25">
      <c r="AH17426" s="10"/>
      <c r="AI17426" s="6"/>
    </row>
    <row r="17427" spans="34:59" x14ac:dyDescent="0.25">
      <c r="AH17427" s="6"/>
      <c r="AI17427" s="6"/>
      <c r="AJ17427" s="6"/>
      <c r="AK17427" s="6"/>
      <c r="AL17427" s="6"/>
      <c r="AM17427" s="6"/>
      <c r="AN17427" s="6"/>
      <c r="AO17427" s="6"/>
      <c r="AP17427" s="6"/>
      <c r="AQ17427" s="6"/>
      <c r="AR17427" s="6"/>
      <c r="AS17427" s="6"/>
      <c r="AT17427" s="6"/>
      <c r="AU17427" s="6"/>
      <c r="AV17427" s="6"/>
      <c r="AW17427" s="6"/>
      <c r="AX17427" s="6"/>
      <c r="AY17427" s="6"/>
      <c r="AZ17427" s="6"/>
      <c r="BA17427" s="6"/>
      <c r="BB17427" s="6"/>
      <c r="BC17427" s="6"/>
      <c r="BD17427" s="6"/>
      <c r="BE17427" s="6"/>
      <c r="BF17427" s="6"/>
      <c r="BG17427" s="6"/>
    </row>
    <row r="17428" spans="34:59" x14ac:dyDescent="0.25">
      <c r="AH17428" s="10"/>
      <c r="AI17428" s="6"/>
      <c r="AJ17428" s="10"/>
      <c r="AK17428" s="10"/>
      <c r="AL17428" s="10"/>
      <c r="AM17428" s="10"/>
      <c r="AN17428" s="10"/>
      <c r="AO17428" s="10"/>
      <c r="AP17428" s="10"/>
      <c r="AQ17428" s="10"/>
      <c r="AR17428" s="10"/>
      <c r="AS17428" s="10"/>
      <c r="AT17428" s="10"/>
      <c r="AU17428" s="10"/>
      <c r="AV17428" s="10"/>
      <c r="AW17428" s="10"/>
      <c r="AX17428" s="10"/>
      <c r="AY17428" s="10"/>
      <c r="AZ17428" s="10"/>
      <c r="BA17428" s="10"/>
      <c r="BB17428" s="10"/>
      <c r="BC17428" s="10"/>
      <c r="BD17428" s="10"/>
      <c r="BE17428" s="10"/>
      <c r="BF17428" s="10"/>
      <c r="BG17428" s="6"/>
    </row>
    <row r="17430" spans="34:59" x14ac:dyDescent="0.25">
      <c r="AH17430" s="10"/>
      <c r="AI17430" s="6"/>
    </row>
    <row r="17431" spans="34:59" x14ac:dyDescent="0.25">
      <c r="AH17431" s="6"/>
      <c r="AI17431" s="6"/>
      <c r="AJ17431" s="6"/>
      <c r="AK17431" s="6"/>
      <c r="AL17431" s="6"/>
      <c r="AM17431" s="6"/>
      <c r="AN17431" s="6"/>
      <c r="AO17431" s="6"/>
      <c r="AP17431" s="6"/>
      <c r="AQ17431" s="6"/>
      <c r="AR17431" s="6"/>
      <c r="AS17431" s="6"/>
      <c r="AT17431" s="6"/>
      <c r="AU17431" s="6"/>
      <c r="AV17431" s="6"/>
      <c r="AW17431" s="6"/>
      <c r="AX17431" s="6"/>
      <c r="AY17431" s="6"/>
      <c r="AZ17431" s="6"/>
      <c r="BA17431" s="6"/>
      <c r="BB17431" s="6"/>
      <c r="BC17431" s="6"/>
      <c r="BD17431" s="6"/>
      <c r="BE17431" s="6"/>
      <c r="BF17431" s="6"/>
      <c r="BG17431" s="6"/>
    </row>
    <row r="17432" spans="34:59" x14ac:dyDescent="0.25">
      <c r="AH17432" s="10"/>
      <c r="AI17432" s="6"/>
      <c r="AJ17432" s="10"/>
      <c r="AK17432" s="10"/>
      <c r="AL17432" s="10"/>
      <c r="AM17432" s="10"/>
      <c r="AN17432" s="10"/>
      <c r="AO17432" s="10"/>
      <c r="AP17432" s="10"/>
      <c r="AQ17432" s="10"/>
      <c r="AR17432" s="10"/>
      <c r="AS17432" s="10"/>
      <c r="AT17432" s="10"/>
      <c r="AU17432" s="10"/>
      <c r="AV17432" s="10"/>
      <c r="AW17432" s="10"/>
      <c r="AX17432" s="10"/>
      <c r="AY17432" s="10"/>
      <c r="AZ17432" s="10"/>
      <c r="BA17432" s="10"/>
      <c r="BB17432" s="10"/>
      <c r="BC17432" s="10"/>
      <c r="BD17432" s="10"/>
      <c r="BE17432" s="10"/>
      <c r="BF17432" s="10"/>
      <c r="BG17432" s="6"/>
    </row>
    <row r="17433" spans="34:59" x14ac:dyDescent="0.25">
      <c r="AH17433" s="6"/>
      <c r="AI17433" s="6"/>
      <c r="AJ17433" s="6"/>
      <c r="AK17433" s="6"/>
      <c r="AL17433" s="6"/>
      <c r="AM17433" s="6"/>
      <c r="AN17433" s="6"/>
      <c r="AO17433" s="6"/>
      <c r="AP17433" s="6"/>
      <c r="AQ17433" s="6"/>
      <c r="AR17433" s="6"/>
      <c r="AS17433" s="6"/>
      <c r="AT17433" s="6"/>
      <c r="AU17433" s="6"/>
      <c r="AV17433" s="6"/>
      <c r="AW17433" s="6"/>
      <c r="AX17433" s="6"/>
      <c r="AY17433" s="6"/>
      <c r="AZ17433" s="6"/>
      <c r="BA17433" s="6"/>
      <c r="BB17433" s="6"/>
      <c r="BC17433" s="6"/>
      <c r="BD17433" s="6"/>
      <c r="BE17433" s="6"/>
      <c r="BF17433" s="6"/>
      <c r="BG17433" s="10"/>
    </row>
    <row r="17434" spans="34:59" x14ac:dyDescent="0.25">
      <c r="AH17434" s="10"/>
      <c r="AI17434" s="6"/>
    </row>
    <row r="17435" spans="34:59" x14ac:dyDescent="0.25">
      <c r="AH17435" s="6"/>
      <c r="AI17435" s="6"/>
      <c r="AJ17435" s="6"/>
      <c r="AK17435" s="6"/>
      <c r="AL17435" s="6"/>
      <c r="AM17435" s="6"/>
      <c r="AN17435" s="6"/>
      <c r="AO17435" s="6"/>
      <c r="AP17435" s="6"/>
      <c r="AQ17435" s="6"/>
      <c r="AR17435" s="6"/>
      <c r="AS17435" s="6"/>
      <c r="AT17435" s="6"/>
      <c r="AU17435" s="6"/>
      <c r="AV17435" s="6"/>
      <c r="AW17435" s="6"/>
      <c r="AX17435" s="6"/>
      <c r="AY17435" s="6"/>
      <c r="AZ17435" s="6"/>
      <c r="BA17435" s="6"/>
      <c r="BB17435" s="6"/>
      <c r="BC17435" s="6"/>
      <c r="BD17435" s="6"/>
      <c r="BE17435" s="6"/>
      <c r="BF17435" s="6"/>
      <c r="BG17435" s="6"/>
    </row>
    <row r="17436" spans="34:59" x14ac:dyDescent="0.25">
      <c r="AH17436" s="10"/>
      <c r="AI17436" s="6"/>
      <c r="AJ17436" s="10"/>
      <c r="AK17436" s="10"/>
      <c r="AL17436" s="10"/>
      <c r="AM17436" s="10"/>
      <c r="AN17436" s="10"/>
      <c r="AO17436" s="10"/>
      <c r="AP17436" s="10"/>
      <c r="AQ17436" s="10"/>
      <c r="AR17436" s="10"/>
      <c r="AS17436" s="10"/>
      <c r="AT17436" s="10"/>
      <c r="AU17436" s="10"/>
      <c r="AV17436" s="10"/>
      <c r="AW17436" s="10"/>
      <c r="AX17436" s="10"/>
      <c r="AY17436" s="10"/>
      <c r="AZ17436" s="10"/>
      <c r="BA17436" s="10"/>
      <c r="BB17436" s="10"/>
      <c r="BC17436" s="10"/>
      <c r="BD17436" s="10"/>
      <c r="BE17436" s="10"/>
      <c r="BF17436" s="10"/>
      <c r="BG17436" s="6"/>
    </row>
    <row r="17437" spans="34:59" x14ac:dyDescent="0.25">
      <c r="AH17437" s="6"/>
      <c r="AI17437" s="6"/>
      <c r="AJ17437" s="6"/>
      <c r="AK17437" s="6"/>
      <c r="AL17437" s="6"/>
      <c r="AM17437" s="6"/>
      <c r="AN17437" s="6"/>
      <c r="AO17437" s="6"/>
      <c r="AP17437" s="6"/>
      <c r="AQ17437" s="6"/>
      <c r="AR17437" s="6"/>
      <c r="AS17437" s="6"/>
      <c r="AT17437" s="6"/>
      <c r="AU17437" s="6"/>
      <c r="AV17437" s="6"/>
      <c r="AW17437" s="6"/>
      <c r="AX17437" s="6"/>
      <c r="AY17437" s="6"/>
      <c r="AZ17437" s="6"/>
      <c r="BA17437" s="6"/>
      <c r="BB17437" s="6"/>
      <c r="BC17437" s="6"/>
      <c r="BD17437" s="6"/>
      <c r="BE17437" s="6"/>
      <c r="BF17437" s="6"/>
      <c r="BG17437" s="10"/>
    </row>
    <row r="17438" spans="34:59" x14ac:dyDescent="0.25">
      <c r="AH17438" s="10"/>
      <c r="AI17438" s="6"/>
    </row>
    <row r="17439" spans="34:59" x14ac:dyDescent="0.25">
      <c r="AH17439" s="6"/>
      <c r="AI17439" s="6"/>
      <c r="AJ17439" s="6"/>
      <c r="AK17439" s="6"/>
      <c r="AL17439" s="6"/>
      <c r="AM17439" s="6"/>
      <c r="AN17439" s="6"/>
      <c r="AO17439" s="6"/>
      <c r="AP17439" s="6"/>
      <c r="AQ17439" s="6"/>
      <c r="AR17439" s="6"/>
      <c r="AS17439" s="6"/>
      <c r="AT17439" s="6"/>
      <c r="AU17439" s="6"/>
      <c r="AV17439" s="6"/>
      <c r="AW17439" s="6"/>
      <c r="AX17439" s="6"/>
      <c r="AY17439" s="6"/>
      <c r="AZ17439" s="6"/>
      <c r="BA17439" s="6"/>
      <c r="BB17439" s="6"/>
      <c r="BC17439" s="6"/>
      <c r="BD17439" s="6"/>
      <c r="BE17439" s="6"/>
      <c r="BF17439" s="6"/>
      <c r="BG17439" s="6"/>
    </row>
    <row r="17440" spans="34:59" x14ac:dyDescent="0.25">
      <c r="AH17440" s="10"/>
      <c r="AI17440" s="6"/>
      <c r="AJ17440" s="10"/>
      <c r="AK17440" s="10"/>
      <c r="AL17440" s="10"/>
      <c r="AM17440" s="10"/>
      <c r="AN17440" s="10"/>
      <c r="AO17440" s="10"/>
      <c r="AP17440" s="10"/>
      <c r="AQ17440" s="10"/>
      <c r="AR17440" s="10"/>
      <c r="AS17440" s="10"/>
      <c r="AT17440" s="10"/>
      <c r="AU17440" s="10"/>
      <c r="AV17440" s="10"/>
      <c r="AW17440" s="10"/>
      <c r="AX17440" s="10"/>
      <c r="AY17440" s="10"/>
      <c r="AZ17440" s="10"/>
      <c r="BA17440" s="10"/>
      <c r="BB17440" s="10"/>
      <c r="BC17440" s="10"/>
      <c r="BD17440" s="10"/>
      <c r="BE17440" s="10"/>
      <c r="BF17440" s="10"/>
      <c r="BG17440" s="6"/>
    </row>
    <row r="17441" spans="34:59" x14ac:dyDescent="0.25">
      <c r="AH17441" s="6"/>
      <c r="AI17441" s="6"/>
      <c r="AJ17441" s="6"/>
      <c r="AK17441" s="6"/>
      <c r="AL17441" s="6"/>
      <c r="AM17441" s="6"/>
      <c r="AN17441" s="6"/>
      <c r="AO17441" s="6"/>
      <c r="AP17441" s="6"/>
      <c r="AQ17441" s="6"/>
      <c r="AR17441" s="6"/>
      <c r="AS17441" s="6"/>
      <c r="AT17441" s="6"/>
      <c r="AU17441" s="6"/>
      <c r="AV17441" s="6"/>
      <c r="AW17441" s="6"/>
      <c r="AX17441" s="6"/>
      <c r="AY17441" s="6"/>
      <c r="AZ17441" s="6"/>
      <c r="BA17441" s="6"/>
      <c r="BB17441" s="6"/>
      <c r="BC17441" s="6"/>
      <c r="BD17441" s="6"/>
      <c r="BE17441" s="6"/>
      <c r="BF17441" s="6"/>
      <c r="BG17441" s="10"/>
    </row>
    <row r="17442" spans="34:59" x14ac:dyDescent="0.25">
      <c r="AH17442" s="10"/>
      <c r="AI17442" s="6"/>
    </row>
    <row r="17443" spans="34:59" x14ac:dyDescent="0.25">
      <c r="AH17443" s="6"/>
      <c r="AI17443" s="6"/>
      <c r="AJ17443" s="6"/>
      <c r="AK17443" s="6"/>
      <c r="AL17443" s="6"/>
      <c r="AM17443" s="6"/>
      <c r="AN17443" s="6"/>
      <c r="AO17443" s="6"/>
      <c r="AP17443" s="6"/>
      <c r="AQ17443" s="6"/>
      <c r="AR17443" s="6"/>
      <c r="AS17443" s="6"/>
      <c r="AT17443" s="6"/>
      <c r="AU17443" s="6"/>
      <c r="AV17443" s="6"/>
      <c r="AW17443" s="6"/>
      <c r="AX17443" s="6"/>
      <c r="AY17443" s="6"/>
      <c r="AZ17443" s="6"/>
      <c r="BA17443" s="6"/>
      <c r="BB17443" s="6"/>
      <c r="BC17443" s="6"/>
      <c r="BD17443" s="6"/>
      <c r="BE17443" s="6"/>
      <c r="BF17443" s="6"/>
      <c r="BG17443" s="6"/>
    </row>
    <row r="17444" spans="34:59" x14ac:dyDescent="0.25">
      <c r="AH17444" s="10"/>
      <c r="AI17444" s="6"/>
      <c r="AJ17444" s="10"/>
      <c r="AK17444" s="10"/>
      <c r="AL17444" s="10"/>
      <c r="AM17444" s="10"/>
      <c r="AN17444" s="10"/>
      <c r="AO17444" s="10"/>
      <c r="AP17444" s="10"/>
      <c r="AQ17444" s="10"/>
      <c r="AR17444" s="10"/>
      <c r="AS17444" s="10"/>
      <c r="AT17444" s="10"/>
      <c r="AU17444" s="10"/>
      <c r="AV17444" s="10"/>
      <c r="AW17444" s="10"/>
      <c r="AX17444" s="10"/>
      <c r="AY17444" s="10"/>
      <c r="AZ17444" s="10"/>
      <c r="BA17444" s="10"/>
      <c r="BB17444" s="10"/>
      <c r="BC17444" s="10"/>
      <c r="BD17444" s="10"/>
      <c r="BE17444" s="10"/>
      <c r="BF17444" s="10"/>
      <c r="BG17444" s="6"/>
    </row>
    <row r="17446" spans="34:59" x14ac:dyDescent="0.25">
      <c r="AH17446" s="10"/>
      <c r="AI17446" s="6"/>
    </row>
    <row r="17447" spans="34:59" x14ac:dyDescent="0.25">
      <c r="AH17447" s="6"/>
      <c r="AI17447" s="6"/>
      <c r="AJ17447" s="6"/>
      <c r="AK17447" s="6"/>
      <c r="AL17447" s="6"/>
      <c r="AM17447" s="6"/>
      <c r="AN17447" s="6"/>
      <c r="AO17447" s="6"/>
      <c r="AP17447" s="6"/>
      <c r="AQ17447" s="6"/>
      <c r="AR17447" s="6"/>
      <c r="AS17447" s="6"/>
      <c r="AT17447" s="6"/>
      <c r="AU17447" s="6"/>
      <c r="AV17447" s="6"/>
      <c r="AW17447" s="6"/>
      <c r="AX17447" s="6"/>
      <c r="AY17447" s="6"/>
      <c r="AZ17447" s="6"/>
      <c r="BA17447" s="6"/>
      <c r="BB17447" s="6"/>
      <c r="BC17447" s="6"/>
      <c r="BD17447" s="6"/>
      <c r="BE17447" s="6"/>
      <c r="BF17447" s="6"/>
      <c r="BG17447" s="6"/>
    </row>
    <row r="17448" spans="34:59" x14ac:dyDescent="0.25">
      <c r="AH17448" s="10"/>
      <c r="AI17448" s="6"/>
      <c r="AJ17448" s="10"/>
      <c r="AK17448" s="10"/>
      <c r="AL17448" s="10"/>
      <c r="AM17448" s="10"/>
      <c r="AN17448" s="10"/>
      <c r="AO17448" s="10"/>
      <c r="AP17448" s="10"/>
      <c r="AQ17448" s="10"/>
      <c r="AR17448" s="10"/>
      <c r="AS17448" s="10"/>
      <c r="AT17448" s="10"/>
      <c r="AU17448" s="10"/>
      <c r="AV17448" s="10"/>
      <c r="AW17448" s="10"/>
      <c r="AX17448" s="10"/>
      <c r="AY17448" s="10"/>
      <c r="AZ17448" s="10"/>
      <c r="BA17448" s="10"/>
      <c r="BB17448" s="10"/>
      <c r="BC17448" s="10"/>
      <c r="BD17448" s="10"/>
      <c r="BE17448" s="10"/>
      <c r="BF17448" s="10"/>
      <c r="BG17448" s="6"/>
    </row>
    <row r="17449" spans="34:59" x14ac:dyDescent="0.25">
      <c r="AH17449" s="6"/>
      <c r="AI17449" s="6"/>
      <c r="AJ17449" s="6"/>
      <c r="AK17449" s="6"/>
      <c r="AL17449" s="6"/>
      <c r="AM17449" s="6"/>
      <c r="AN17449" s="6"/>
      <c r="AO17449" s="6"/>
      <c r="AP17449" s="6"/>
      <c r="AQ17449" s="6"/>
      <c r="AR17449" s="6"/>
      <c r="AS17449" s="6"/>
      <c r="AT17449" s="6"/>
      <c r="AU17449" s="6"/>
      <c r="AV17449" s="6"/>
      <c r="AW17449" s="6"/>
      <c r="AX17449" s="6"/>
      <c r="AY17449" s="6"/>
      <c r="AZ17449" s="6"/>
      <c r="BA17449" s="6"/>
      <c r="BB17449" s="6"/>
      <c r="BC17449" s="6"/>
      <c r="BD17449" s="6"/>
      <c r="BE17449" s="6"/>
      <c r="BF17449" s="6"/>
      <c r="BG17449" s="10"/>
    </row>
    <row r="17450" spans="34:59" x14ac:dyDescent="0.25">
      <c r="AH17450" s="10"/>
      <c r="AI17450" s="6"/>
    </row>
    <row r="17451" spans="34:59" x14ac:dyDescent="0.25">
      <c r="AH17451" s="6"/>
      <c r="AI17451" s="6"/>
      <c r="AJ17451" s="6"/>
      <c r="AK17451" s="6"/>
      <c r="AL17451" s="6"/>
      <c r="AM17451" s="6"/>
      <c r="AN17451" s="6"/>
      <c r="AO17451" s="6"/>
      <c r="AP17451" s="6"/>
      <c r="AQ17451" s="6"/>
      <c r="AR17451" s="6"/>
      <c r="AS17451" s="6"/>
      <c r="AT17451" s="6"/>
      <c r="AU17451" s="6"/>
      <c r="AV17451" s="6"/>
      <c r="AW17451" s="6"/>
      <c r="AX17451" s="6"/>
      <c r="AY17451" s="6"/>
      <c r="AZ17451" s="6"/>
      <c r="BA17451" s="6"/>
      <c r="BB17451" s="6"/>
      <c r="BC17451" s="6"/>
      <c r="BD17451" s="6"/>
      <c r="BE17451" s="6"/>
      <c r="BF17451" s="6"/>
      <c r="BG17451" s="6"/>
    </row>
    <row r="17452" spans="34:59" x14ac:dyDescent="0.25">
      <c r="AH17452" s="10"/>
      <c r="AI17452" s="6"/>
      <c r="AJ17452" s="10"/>
      <c r="AK17452" s="10"/>
      <c r="AL17452" s="10"/>
      <c r="AM17452" s="10"/>
      <c r="AN17452" s="10"/>
      <c r="AO17452" s="10"/>
      <c r="AP17452" s="10"/>
      <c r="AQ17452" s="10"/>
      <c r="AR17452" s="10"/>
      <c r="AS17452" s="10"/>
      <c r="AT17452" s="10"/>
      <c r="AU17452" s="10"/>
      <c r="AV17452" s="10"/>
      <c r="AW17452" s="10"/>
      <c r="AX17452" s="10"/>
      <c r="AY17452" s="10"/>
      <c r="AZ17452" s="10"/>
      <c r="BA17452" s="10"/>
      <c r="BB17452" s="10"/>
      <c r="BC17452" s="10"/>
      <c r="BD17452" s="10"/>
      <c r="BE17452" s="10"/>
      <c r="BF17452" s="10"/>
      <c r="BG17452" s="6"/>
    </row>
    <row r="17453" spans="34:59" x14ac:dyDescent="0.25">
      <c r="AH17453" s="6"/>
      <c r="AI17453" s="6"/>
      <c r="AJ17453" s="6"/>
      <c r="AK17453" s="6"/>
      <c r="AL17453" s="6"/>
      <c r="AM17453" s="6"/>
      <c r="AN17453" s="6"/>
      <c r="AO17453" s="6"/>
      <c r="AP17453" s="6"/>
      <c r="AQ17453" s="6"/>
      <c r="AR17453" s="6"/>
      <c r="AS17453" s="6"/>
      <c r="AT17453" s="6"/>
      <c r="AU17453" s="6"/>
      <c r="AV17453" s="6"/>
      <c r="AW17453" s="6"/>
      <c r="AX17453" s="6"/>
      <c r="AY17453" s="6"/>
      <c r="AZ17453" s="6"/>
      <c r="BA17453" s="6"/>
      <c r="BB17453" s="6"/>
      <c r="BC17453" s="6"/>
      <c r="BD17453" s="6"/>
      <c r="BE17453" s="6"/>
      <c r="BF17453" s="6"/>
      <c r="BG17453" s="10"/>
    </row>
    <row r="17454" spans="34:59" x14ac:dyDescent="0.25">
      <c r="AH17454" s="10"/>
      <c r="AI17454" s="6"/>
    </row>
    <row r="17455" spans="34:59" x14ac:dyDescent="0.25">
      <c r="AH17455" s="6"/>
      <c r="AI17455" s="6"/>
      <c r="AJ17455" s="6"/>
      <c r="AK17455" s="6"/>
      <c r="AL17455" s="6"/>
      <c r="AM17455" s="6"/>
      <c r="AN17455" s="6"/>
      <c r="AO17455" s="6"/>
      <c r="AP17455" s="6"/>
      <c r="AQ17455" s="6"/>
      <c r="AR17455" s="6"/>
      <c r="AS17455" s="6"/>
      <c r="AT17455" s="6"/>
      <c r="AU17455" s="6"/>
      <c r="AV17455" s="6"/>
      <c r="AW17455" s="6"/>
      <c r="AX17455" s="6"/>
      <c r="AY17455" s="6"/>
      <c r="AZ17455" s="6"/>
      <c r="BA17455" s="6"/>
      <c r="BB17455" s="6"/>
      <c r="BC17455" s="6"/>
      <c r="BD17455" s="6"/>
      <c r="BE17455" s="6"/>
      <c r="BF17455" s="6"/>
      <c r="BG17455" s="6"/>
    </row>
    <row r="17456" spans="34:59" x14ac:dyDescent="0.25">
      <c r="AH17456" s="10"/>
      <c r="AI17456" s="6"/>
      <c r="AJ17456" s="10"/>
      <c r="AK17456" s="10"/>
      <c r="AL17456" s="10"/>
      <c r="AM17456" s="10"/>
      <c r="AN17456" s="10"/>
      <c r="AO17456" s="10"/>
      <c r="AP17456" s="10"/>
      <c r="AQ17456" s="10"/>
      <c r="AR17456" s="10"/>
      <c r="AS17456" s="10"/>
      <c r="AT17456" s="10"/>
      <c r="AU17456" s="10"/>
      <c r="AV17456" s="10"/>
      <c r="AW17456" s="10"/>
      <c r="AX17456" s="10"/>
      <c r="AY17456" s="10"/>
      <c r="AZ17456" s="10"/>
      <c r="BA17456" s="10"/>
      <c r="BB17456" s="10"/>
      <c r="BC17456" s="10"/>
      <c r="BD17456" s="10"/>
      <c r="BE17456" s="10"/>
      <c r="BF17456" s="10"/>
      <c r="BG17456" s="6"/>
    </row>
    <row r="17457" spans="34:59" x14ac:dyDescent="0.25">
      <c r="AH17457" s="6"/>
      <c r="AI17457" s="6"/>
      <c r="AJ17457" s="6"/>
      <c r="AK17457" s="6"/>
      <c r="AL17457" s="6"/>
      <c r="AM17457" s="6"/>
      <c r="AN17457" s="6"/>
      <c r="AO17457" s="6"/>
      <c r="AP17457" s="6"/>
      <c r="AQ17457" s="6"/>
      <c r="AR17457" s="6"/>
      <c r="AS17457" s="6"/>
      <c r="AT17457" s="6"/>
      <c r="AU17457" s="6"/>
      <c r="AV17457" s="6"/>
      <c r="AW17457" s="6"/>
      <c r="AX17457" s="6"/>
      <c r="AY17457" s="6"/>
      <c r="AZ17457" s="6"/>
      <c r="BA17457" s="6"/>
      <c r="BB17457" s="6"/>
      <c r="BC17457" s="6"/>
      <c r="BD17457" s="6"/>
      <c r="BE17457" s="6"/>
      <c r="BF17457" s="6"/>
      <c r="BG17457" s="10"/>
    </row>
    <row r="17458" spans="34:59" x14ac:dyDescent="0.25">
      <c r="AH17458" s="10"/>
      <c r="AI17458" s="6"/>
    </row>
    <row r="17459" spans="34:59" x14ac:dyDescent="0.25">
      <c r="AH17459" s="6"/>
      <c r="AI17459" s="6"/>
      <c r="AJ17459" s="6"/>
      <c r="AK17459" s="6"/>
      <c r="AL17459" s="6"/>
      <c r="AM17459" s="6"/>
      <c r="AN17459" s="6"/>
      <c r="AO17459" s="6"/>
      <c r="AP17459" s="6"/>
      <c r="AQ17459" s="6"/>
      <c r="AR17459" s="6"/>
      <c r="AS17459" s="6"/>
      <c r="AT17459" s="6"/>
      <c r="AU17459" s="6"/>
      <c r="AV17459" s="6"/>
      <c r="AW17459" s="6"/>
      <c r="AX17459" s="6"/>
      <c r="AY17459" s="6"/>
      <c r="AZ17459" s="6"/>
      <c r="BA17459" s="6"/>
      <c r="BB17459" s="6"/>
      <c r="BC17459" s="6"/>
      <c r="BD17459" s="6"/>
      <c r="BE17459" s="6"/>
      <c r="BF17459" s="6"/>
      <c r="BG17459" s="6"/>
    </row>
    <row r="17460" spans="34:59" x14ac:dyDescent="0.25">
      <c r="AH17460" s="10"/>
      <c r="AI17460" s="6"/>
      <c r="AJ17460" s="10"/>
      <c r="AK17460" s="10"/>
      <c r="AL17460" s="10"/>
      <c r="AM17460" s="10"/>
      <c r="AN17460" s="10"/>
      <c r="AO17460" s="10"/>
      <c r="AP17460" s="10"/>
      <c r="AQ17460" s="10"/>
      <c r="AR17460" s="10"/>
      <c r="AS17460" s="10"/>
      <c r="AT17460" s="10"/>
      <c r="AU17460" s="10"/>
      <c r="AV17460" s="10"/>
      <c r="AW17460" s="10"/>
      <c r="AX17460" s="10"/>
      <c r="AY17460" s="10"/>
      <c r="AZ17460" s="10"/>
      <c r="BA17460" s="10"/>
      <c r="BB17460" s="10"/>
      <c r="BC17460" s="10"/>
      <c r="BD17460" s="10"/>
      <c r="BE17460" s="10"/>
      <c r="BF17460" s="10"/>
      <c r="BG17460" s="6"/>
    </row>
    <row r="17462" spans="34:59" x14ac:dyDescent="0.25">
      <c r="AH17462" s="10"/>
      <c r="AI17462" s="6"/>
    </row>
    <row r="17463" spans="34:59" x14ac:dyDescent="0.25">
      <c r="AH17463" s="6"/>
      <c r="AI17463" s="6"/>
      <c r="AJ17463" s="6"/>
      <c r="AK17463" s="6"/>
      <c r="AL17463" s="6"/>
      <c r="AM17463" s="6"/>
      <c r="AN17463" s="6"/>
      <c r="AO17463" s="6"/>
      <c r="AP17463" s="6"/>
      <c r="AQ17463" s="6"/>
      <c r="AR17463" s="6"/>
      <c r="AS17463" s="6"/>
      <c r="AT17463" s="6"/>
      <c r="AU17463" s="6"/>
      <c r="AV17463" s="6"/>
      <c r="AW17463" s="6"/>
      <c r="AX17463" s="6"/>
      <c r="AY17463" s="6"/>
      <c r="AZ17463" s="6"/>
      <c r="BA17463" s="6"/>
      <c r="BB17463" s="6"/>
      <c r="BC17463" s="6"/>
      <c r="BD17463" s="6"/>
      <c r="BE17463" s="6"/>
      <c r="BF17463" s="6"/>
      <c r="BG17463" s="6"/>
    </row>
    <row r="17464" spans="34:59" x14ac:dyDescent="0.25">
      <c r="AH17464" s="10"/>
      <c r="AI17464" s="6"/>
      <c r="AJ17464" s="10"/>
      <c r="AK17464" s="10"/>
      <c r="AL17464" s="10"/>
      <c r="AM17464" s="10"/>
      <c r="AN17464" s="10"/>
      <c r="AO17464" s="10"/>
      <c r="AP17464" s="10"/>
      <c r="AQ17464" s="10"/>
      <c r="AR17464" s="10"/>
      <c r="AS17464" s="10"/>
      <c r="AT17464" s="10"/>
      <c r="AU17464" s="10"/>
      <c r="AV17464" s="10"/>
      <c r="AW17464" s="10"/>
      <c r="AX17464" s="10"/>
      <c r="AY17464" s="10"/>
      <c r="AZ17464" s="10"/>
      <c r="BA17464" s="10"/>
      <c r="BB17464" s="10"/>
      <c r="BC17464" s="10"/>
      <c r="BD17464" s="10"/>
      <c r="BE17464" s="10"/>
      <c r="BF17464" s="10"/>
      <c r="BG17464" s="6"/>
    </row>
    <row r="17465" spans="34:59" x14ac:dyDescent="0.25">
      <c r="AH17465" s="6"/>
      <c r="AI17465" s="6"/>
      <c r="AJ17465" s="6"/>
      <c r="AK17465" s="6"/>
      <c r="AL17465" s="6"/>
      <c r="AM17465" s="6"/>
      <c r="AN17465" s="6"/>
      <c r="AO17465" s="6"/>
      <c r="AP17465" s="6"/>
      <c r="AQ17465" s="6"/>
      <c r="AR17465" s="6"/>
      <c r="AS17465" s="6"/>
      <c r="AT17465" s="6"/>
      <c r="AU17465" s="6"/>
      <c r="AV17465" s="6"/>
      <c r="AW17465" s="6"/>
      <c r="AX17465" s="6"/>
      <c r="AY17465" s="6"/>
      <c r="AZ17465" s="6"/>
      <c r="BA17465" s="6"/>
      <c r="BB17465" s="6"/>
      <c r="BC17465" s="6"/>
      <c r="BD17465" s="6"/>
      <c r="BE17465" s="6"/>
      <c r="BF17465" s="6"/>
      <c r="BG17465" s="10"/>
    </row>
    <row r="17466" spans="34:59" x14ac:dyDescent="0.25">
      <c r="AH17466" s="10"/>
      <c r="AI17466" s="6"/>
    </row>
    <row r="17467" spans="34:59" x14ac:dyDescent="0.25">
      <c r="AH17467" s="6"/>
      <c r="AI17467" s="6"/>
      <c r="AJ17467" s="6"/>
      <c r="AK17467" s="6"/>
      <c r="AL17467" s="6"/>
      <c r="AM17467" s="6"/>
      <c r="AN17467" s="6"/>
      <c r="AO17467" s="6"/>
      <c r="AP17467" s="6"/>
      <c r="AQ17467" s="6"/>
      <c r="AR17467" s="6"/>
      <c r="AS17467" s="6"/>
      <c r="AT17467" s="6"/>
      <c r="AU17467" s="6"/>
      <c r="AV17467" s="6"/>
      <c r="AW17467" s="6"/>
      <c r="AX17467" s="6"/>
      <c r="AY17467" s="6"/>
      <c r="AZ17467" s="6"/>
      <c r="BA17467" s="6"/>
      <c r="BB17467" s="6"/>
      <c r="BC17467" s="6"/>
      <c r="BD17467" s="6"/>
      <c r="BE17467" s="6"/>
      <c r="BF17467" s="6"/>
      <c r="BG17467" s="6"/>
    </row>
    <row r="17468" spans="34:59" x14ac:dyDescent="0.25">
      <c r="AH17468" s="10"/>
      <c r="AI17468" s="6"/>
      <c r="AJ17468" s="10"/>
      <c r="AK17468" s="10"/>
      <c r="AL17468" s="10"/>
      <c r="AM17468" s="10"/>
      <c r="AN17468" s="10"/>
      <c r="AO17468" s="10"/>
      <c r="AP17468" s="10"/>
      <c r="AQ17468" s="10"/>
      <c r="AR17468" s="10"/>
      <c r="AS17468" s="10"/>
      <c r="AT17468" s="10"/>
      <c r="AU17468" s="10"/>
      <c r="AV17468" s="10"/>
      <c r="AW17468" s="10"/>
      <c r="AX17468" s="10"/>
      <c r="AY17468" s="10"/>
      <c r="AZ17468" s="10"/>
      <c r="BA17468" s="10"/>
      <c r="BB17468" s="10"/>
      <c r="BC17468" s="10"/>
      <c r="BD17468" s="10"/>
      <c r="BE17468" s="10"/>
      <c r="BF17468" s="10"/>
      <c r="BG17468" s="6"/>
    </row>
    <row r="17469" spans="34:59" x14ac:dyDescent="0.25">
      <c r="AH17469" s="6"/>
      <c r="AI17469" s="6"/>
      <c r="AJ17469" s="6"/>
      <c r="AK17469" s="6"/>
      <c r="AL17469" s="6"/>
      <c r="AM17469" s="6"/>
      <c r="AN17469" s="6"/>
      <c r="AO17469" s="6"/>
      <c r="AP17469" s="6"/>
      <c r="AQ17469" s="6"/>
      <c r="AR17469" s="6"/>
      <c r="AS17469" s="6"/>
      <c r="AT17469" s="6"/>
      <c r="AU17469" s="6"/>
      <c r="AV17469" s="6"/>
      <c r="AW17469" s="6"/>
      <c r="AX17469" s="6"/>
      <c r="AY17469" s="6"/>
      <c r="AZ17469" s="6"/>
      <c r="BA17469" s="6"/>
      <c r="BB17469" s="6"/>
      <c r="BC17469" s="6"/>
      <c r="BD17469" s="6"/>
      <c r="BE17469" s="6"/>
      <c r="BF17469" s="6"/>
      <c r="BG17469" s="10"/>
    </row>
    <row r="17470" spans="34:59" x14ac:dyDescent="0.25">
      <c r="AH17470" s="10"/>
      <c r="AI17470" s="6"/>
    </row>
    <row r="17471" spans="34:59" x14ac:dyDescent="0.25">
      <c r="AH17471" s="6"/>
      <c r="AI17471" s="6"/>
      <c r="AJ17471" s="6"/>
      <c r="AK17471" s="6"/>
      <c r="AL17471" s="6"/>
      <c r="AM17471" s="6"/>
      <c r="AN17471" s="6"/>
      <c r="AO17471" s="6"/>
      <c r="AP17471" s="6"/>
      <c r="AQ17471" s="6"/>
      <c r="AR17471" s="6"/>
      <c r="AS17471" s="6"/>
      <c r="AT17471" s="6"/>
      <c r="AU17471" s="6"/>
      <c r="AV17471" s="6"/>
      <c r="AW17471" s="6"/>
      <c r="AX17471" s="6"/>
      <c r="AY17471" s="6"/>
      <c r="AZ17471" s="6"/>
      <c r="BA17471" s="6"/>
      <c r="BB17471" s="6"/>
      <c r="BC17471" s="6"/>
      <c r="BD17471" s="6"/>
      <c r="BE17471" s="6"/>
      <c r="BF17471" s="6"/>
      <c r="BG17471" s="6"/>
    </row>
    <row r="17472" spans="34:59" x14ac:dyDescent="0.25">
      <c r="AH17472" s="10"/>
      <c r="AI17472" s="6"/>
      <c r="AJ17472" s="10"/>
      <c r="AK17472" s="10"/>
      <c r="AL17472" s="10"/>
      <c r="AM17472" s="10"/>
      <c r="AN17472" s="10"/>
      <c r="AO17472" s="10"/>
      <c r="AP17472" s="10"/>
      <c r="AQ17472" s="10"/>
      <c r="AR17472" s="10"/>
      <c r="AS17472" s="10"/>
      <c r="AT17472" s="10"/>
      <c r="AU17472" s="10"/>
      <c r="AV17472" s="10"/>
      <c r="AW17472" s="10"/>
      <c r="AX17472" s="10"/>
      <c r="AY17472" s="10"/>
      <c r="AZ17472" s="10"/>
      <c r="BA17472" s="10"/>
      <c r="BB17472" s="10"/>
      <c r="BC17472" s="10"/>
      <c r="BD17472" s="10"/>
      <c r="BE17472" s="10"/>
      <c r="BF17472" s="10"/>
      <c r="BG17472" s="6"/>
    </row>
    <row r="17473" spans="34:59" x14ac:dyDescent="0.25">
      <c r="AH17473" s="6"/>
      <c r="AI17473" s="6"/>
      <c r="AJ17473" s="6"/>
      <c r="AK17473" s="6"/>
      <c r="AL17473" s="6"/>
      <c r="AM17473" s="6"/>
      <c r="AN17473" s="6"/>
      <c r="AO17473" s="6"/>
      <c r="AP17473" s="6"/>
      <c r="AQ17473" s="6"/>
      <c r="AR17473" s="6"/>
      <c r="AS17473" s="6"/>
      <c r="AT17473" s="6"/>
      <c r="AU17473" s="6"/>
      <c r="AV17473" s="6"/>
      <c r="AW17473" s="6"/>
      <c r="AX17473" s="6"/>
      <c r="AY17473" s="6"/>
      <c r="AZ17473" s="6"/>
      <c r="BA17473" s="6"/>
      <c r="BB17473" s="6"/>
      <c r="BC17473" s="6"/>
      <c r="BD17473" s="6"/>
      <c r="BE17473" s="6"/>
      <c r="BF17473" s="6"/>
      <c r="BG17473" s="10"/>
    </row>
    <row r="17474" spans="34:59" x14ac:dyDescent="0.25">
      <c r="AH17474" s="10"/>
      <c r="AI17474" s="6"/>
    </row>
    <row r="17475" spans="34:59" x14ac:dyDescent="0.25">
      <c r="AH17475" s="6"/>
      <c r="AI17475" s="6"/>
      <c r="AJ17475" s="6"/>
      <c r="AK17475" s="6"/>
      <c r="AL17475" s="6"/>
      <c r="AM17475" s="6"/>
      <c r="AN17475" s="6"/>
      <c r="AO17475" s="6"/>
      <c r="AP17475" s="6"/>
      <c r="AQ17475" s="6"/>
      <c r="AR17475" s="6"/>
      <c r="AS17475" s="6"/>
      <c r="AT17475" s="6"/>
      <c r="AU17475" s="6"/>
      <c r="AV17475" s="6"/>
      <c r="AW17475" s="6"/>
      <c r="AX17475" s="6"/>
      <c r="AY17475" s="6"/>
      <c r="AZ17475" s="6"/>
      <c r="BA17475" s="6"/>
      <c r="BB17475" s="6"/>
      <c r="BC17475" s="6"/>
      <c r="BD17475" s="6"/>
      <c r="BE17475" s="6"/>
      <c r="BF17475" s="6"/>
      <c r="BG17475" s="6"/>
    </row>
    <row r="17476" spans="34:59" x14ac:dyDescent="0.25">
      <c r="AH17476" s="10"/>
      <c r="AI17476" s="6"/>
      <c r="AJ17476" s="10"/>
      <c r="AK17476" s="10"/>
      <c r="AL17476" s="10"/>
      <c r="AM17476" s="10"/>
      <c r="AN17476" s="10"/>
      <c r="AO17476" s="10"/>
      <c r="AP17476" s="10"/>
      <c r="AQ17476" s="10"/>
      <c r="AR17476" s="10"/>
      <c r="AS17476" s="10"/>
      <c r="AT17476" s="10"/>
      <c r="AU17476" s="10"/>
      <c r="AV17476" s="10"/>
      <c r="AW17476" s="10"/>
      <c r="AX17476" s="10"/>
      <c r="AY17476" s="10"/>
      <c r="AZ17476" s="10"/>
      <c r="BA17476" s="10"/>
      <c r="BB17476" s="10"/>
      <c r="BC17476" s="10"/>
      <c r="BD17476" s="10"/>
      <c r="BE17476" s="10"/>
      <c r="BF17476" s="10"/>
      <c r="BG17476" s="6"/>
    </row>
    <row r="17478" spans="34:59" x14ac:dyDescent="0.25">
      <c r="AH17478" s="10"/>
      <c r="AI17478" s="6"/>
    </row>
    <row r="17479" spans="34:59" x14ac:dyDescent="0.25">
      <c r="AH17479" s="6"/>
      <c r="AI17479" s="6"/>
      <c r="AJ17479" s="6"/>
      <c r="AK17479" s="6"/>
      <c r="AL17479" s="6"/>
      <c r="AM17479" s="6"/>
      <c r="AN17479" s="6"/>
      <c r="AO17479" s="6"/>
      <c r="AP17479" s="6"/>
      <c r="AQ17479" s="6"/>
      <c r="AR17479" s="6"/>
      <c r="AS17479" s="6"/>
      <c r="AT17479" s="6"/>
      <c r="AU17479" s="6"/>
      <c r="AV17479" s="6"/>
      <c r="AW17479" s="6"/>
      <c r="AX17479" s="6"/>
      <c r="AY17479" s="6"/>
      <c r="AZ17479" s="6"/>
      <c r="BA17479" s="6"/>
      <c r="BB17479" s="6"/>
      <c r="BC17479" s="6"/>
      <c r="BD17479" s="6"/>
      <c r="BE17479" s="6"/>
      <c r="BF17479" s="6"/>
      <c r="BG17479" s="6"/>
    </row>
    <row r="17480" spans="34:59" x14ac:dyDescent="0.25">
      <c r="AH17480" s="10"/>
      <c r="AI17480" s="6"/>
      <c r="AJ17480" s="10"/>
      <c r="AK17480" s="10"/>
      <c r="AL17480" s="10"/>
      <c r="AM17480" s="10"/>
      <c r="AN17480" s="10"/>
      <c r="AO17480" s="10"/>
      <c r="AP17480" s="10"/>
      <c r="AQ17480" s="10"/>
      <c r="AR17480" s="10"/>
      <c r="AS17480" s="10"/>
      <c r="AT17480" s="10"/>
      <c r="AU17480" s="10"/>
      <c r="AV17480" s="10"/>
      <c r="AW17480" s="10"/>
      <c r="AX17480" s="10"/>
      <c r="AY17480" s="10"/>
      <c r="AZ17480" s="10"/>
      <c r="BA17480" s="10"/>
      <c r="BB17480" s="10"/>
      <c r="BC17480" s="10"/>
      <c r="BD17480" s="10"/>
      <c r="BE17480" s="10"/>
      <c r="BF17480" s="10"/>
      <c r="BG17480" s="6"/>
    </row>
    <row r="17481" spans="34:59" x14ac:dyDescent="0.25">
      <c r="AH17481" s="6"/>
      <c r="AI17481" s="6"/>
      <c r="AJ17481" s="6"/>
      <c r="AK17481" s="6"/>
      <c r="AL17481" s="6"/>
      <c r="AM17481" s="6"/>
      <c r="AN17481" s="6"/>
      <c r="AO17481" s="6"/>
      <c r="AP17481" s="6"/>
      <c r="AQ17481" s="6"/>
      <c r="AR17481" s="6"/>
      <c r="AS17481" s="6"/>
      <c r="AT17481" s="6"/>
      <c r="AU17481" s="6"/>
      <c r="AV17481" s="6"/>
      <c r="AW17481" s="6"/>
      <c r="AX17481" s="6"/>
      <c r="AY17481" s="6"/>
      <c r="AZ17481" s="6"/>
      <c r="BA17481" s="6"/>
      <c r="BB17481" s="6"/>
      <c r="BC17481" s="6"/>
      <c r="BD17481" s="6"/>
      <c r="BE17481" s="6"/>
      <c r="BF17481" s="6"/>
      <c r="BG17481" s="10"/>
    </row>
    <row r="17482" spans="34:59" x14ac:dyDescent="0.25">
      <c r="AH17482" s="10"/>
      <c r="AI17482" s="6"/>
    </row>
    <row r="17483" spans="34:59" x14ac:dyDescent="0.25">
      <c r="AH17483" s="6"/>
      <c r="AI17483" s="6"/>
      <c r="AJ17483" s="6"/>
      <c r="AK17483" s="6"/>
      <c r="AL17483" s="6"/>
      <c r="AM17483" s="6"/>
      <c r="AN17483" s="6"/>
      <c r="AO17483" s="6"/>
      <c r="AP17483" s="6"/>
      <c r="AQ17483" s="6"/>
      <c r="AR17483" s="6"/>
      <c r="AS17483" s="6"/>
      <c r="AT17483" s="6"/>
      <c r="AU17483" s="6"/>
      <c r="AV17483" s="6"/>
      <c r="AW17483" s="6"/>
      <c r="AX17483" s="6"/>
      <c r="AY17483" s="6"/>
      <c r="AZ17483" s="6"/>
      <c r="BA17483" s="6"/>
      <c r="BB17483" s="6"/>
      <c r="BC17483" s="6"/>
      <c r="BD17483" s="6"/>
      <c r="BE17483" s="6"/>
      <c r="BF17483" s="6"/>
      <c r="BG17483" s="6"/>
    </row>
    <row r="17484" spans="34:59" x14ac:dyDescent="0.25">
      <c r="AH17484" s="10"/>
      <c r="AI17484" s="6"/>
      <c r="AJ17484" s="10"/>
      <c r="AK17484" s="10"/>
      <c r="AL17484" s="10"/>
      <c r="AM17484" s="10"/>
      <c r="AN17484" s="10"/>
      <c r="AO17484" s="10"/>
      <c r="AP17484" s="10"/>
      <c r="AQ17484" s="10"/>
      <c r="AR17484" s="10"/>
      <c r="AS17484" s="10"/>
      <c r="AT17484" s="10"/>
      <c r="AU17484" s="10"/>
      <c r="AV17484" s="10"/>
      <c r="AW17484" s="10"/>
      <c r="AX17484" s="10"/>
      <c r="AY17484" s="10"/>
      <c r="AZ17484" s="10"/>
      <c r="BA17484" s="10"/>
      <c r="BB17484" s="10"/>
      <c r="BC17484" s="10"/>
      <c r="BD17484" s="10"/>
      <c r="BE17484" s="10"/>
      <c r="BF17484" s="10"/>
      <c r="BG17484" s="6"/>
    </row>
    <row r="17485" spans="34:59" x14ac:dyDescent="0.25">
      <c r="AH17485" s="6"/>
      <c r="AI17485" s="6"/>
      <c r="AJ17485" s="6"/>
      <c r="AK17485" s="6"/>
      <c r="AL17485" s="6"/>
      <c r="AM17485" s="6"/>
      <c r="AN17485" s="6"/>
      <c r="AO17485" s="6"/>
      <c r="AP17485" s="6"/>
      <c r="AQ17485" s="6"/>
      <c r="AR17485" s="6"/>
      <c r="AS17485" s="6"/>
      <c r="AT17485" s="6"/>
      <c r="AU17485" s="6"/>
      <c r="AV17485" s="6"/>
      <c r="AW17485" s="6"/>
      <c r="AX17485" s="6"/>
      <c r="AY17485" s="6"/>
      <c r="AZ17485" s="6"/>
      <c r="BA17485" s="6"/>
      <c r="BB17485" s="6"/>
      <c r="BC17485" s="6"/>
      <c r="BD17485" s="6"/>
      <c r="BE17485" s="6"/>
      <c r="BF17485" s="6"/>
      <c r="BG17485" s="10"/>
    </row>
    <row r="17486" spans="34:59" x14ac:dyDescent="0.25">
      <c r="AH17486" s="10"/>
      <c r="AI17486" s="6"/>
    </row>
    <row r="17487" spans="34:59" x14ac:dyDescent="0.25">
      <c r="AH17487" s="6"/>
      <c r="AI17487" s="6"/>
      <c r="AJ17487" s="6"/>
      <c r="AK17487" s="6"/>
      <c r="AL17487" s="6"/>
      <c r="AM17487" s="6"/>
      <c r="AN17487" s="6"/>
      <c r="AO17487" s="6"/>
      <c r="AP17487" s="6"/>
      <c r="AQ17487" s="6"/>
      <c r="AR17487" s="6"/>
      <c r="AS17487" s="6"/>
      <c r="AT17487" s="6"/>
      <c r="AU17487" s="6"/>
      <c r="AV17487" s="6"/>
      <c r="AW17487" s="6"/>
      <c r="AX17487" s="6"/>
      <c r="AY17487" s="6"/>
      <c r="AZ17487" s="6"/>
      <c r="BA17487" s="6"/>
      <c r="BB17487" s="6"/>
      <c r="BC17487" s="6"/>
      <c r="BD17487" s="6"/>
      <c r="BE17487" s="6"/>
      <c r="BF17487" s="6"/>
      <c r="BG17487" s="6"/>
    </row>
    <row r="17488" spans="34:59" x14ac:dyDescent="0.25">
      <c r="AH17488" s="10"/>
      <c r="AI17488" s="6"/>
      <c r="AJ17488" s="10"/>
      <c r="AK17488" s="10"/>
      <c r="AL17488" s="10"/>
      <c r="AM17488" s="10"/>
      <c r="AN17488" s="10"/>
      <c r="AO17488" s="10"/>
      <c r="AP17488" s="10"/>
      <c r="AQ17488" s="10"/>
      <c r="AR17488" s="10"/>
      <c r="AS17488" s="10"/>
      <c r="AT17488" s="10"/>
      <c r="AU17488" s="10"/>
      <c r="AV17488" s="10"/>
      <c r="AW17488" s="10"/>
      <c r="AX17488" s="10"/>
      <c r="AY17488" s="10"/>
      <c r="AZ17488" s="10"/>
      <c r="BA17488" s="10"/>
      <c r="BB17488" s="10"/>
      <c r="BC17488" s="10"/>
      <c r="BD17488" s="10"/>
      <c r="BE17488" s="10"/>
      <c r="BF17488" s="10"/>
      <c r="BG17488" s="6"/>
    </row>
    <row r="17489" spans="34:59" x14ac:dyDescent="0.25">
      <c r="AH17489" s="6"/>
      <c r="AI17489" s="6"/>
      <c r="AJ17489" s="6"/>
      <c r="AK17489" s="6"/>
      <c r="AL17489" s="6"/>
      <c r="AM17489" s="6"/>
      <c r="AN17489" s="6"/>
      <c r="AO17489" s="6"/>
      <c r="AP17489" s="6"/>
      <c r="AQ17489" s="6"/>
      <c r="AR17489" s="6"/>
      <c r="AS17489" s="6"/>
      <c r="AT17489" s="6"/>
      <c r="AU17489" s="6"/>
      <c r="AV17489" s="6"/>
      <c r="AW17489" s="6"/>
      <c r="AX17489" s="6"/>
      <c r="AY17489" s="6"/>
      <c r="AZ17489" s="6"/>
      <c r="BA17489" s="6"/>
      <c r="BB17489" s="6"/>
      <c r="BC17489" s="6"/>
      <c r="BD17489" s="6"/>
      <c r="BE17489" s="6"/>
      <c r="BF17489" s="6"/>
      <c r="BG17489" s="10"/>
    </row>
    <row r="17490" spans="34:59" x14ac:dyDescent="0.25">
      <c r="AH17490" s="10"/>
      <c r="AI17490" s="6"/>
    </row>
    <row r="17491" spans="34:59" x14ac:dyDescent="0.25">
      <c r="AH17491" s="6"/>
      <c r="AI17491" s="6"/>
      <c r="AJ17491" s="6"/>
      <c r="AK17491" s="6"/>
      <c r="AL17491" s="6"/>
      <c r="AM17491" s="6"/>
      <c r="AN17491" s="6"/>
      <c r="AO17491" s="6"/>
      <c r="AP17491" s="6"/>
      <c r="AQ17491" s="6"/>
      <c r="AR17491" s="6"/>
      <c r="AS17491" s="6"/>
      <c r="AT17491" s="6"/>
      <c r="AU17491" s="6"/>
      <c r="AV17491" s="6"/>
      <c r="AW17491" s="6"/>
      <c r="AX17491" s="6"/>
      <c r="AY17491" s="6"/>
      <c r="AZ17491" s="6"/>
      <c r="BA17491" s="6"/>
      <c r="BB17491" s="6"/>
      <c r="BC17491" s="6"/>
      <c r="BD17491" s="6"/>
      <c r="BE17491" s="6"/>
      <c r="BF17491" s="6"/>
      <c r="BG17491" s="6"/>
    </row>
    <row r="17492" spans="34:59" x14ac:dyDescent="0.25">
      <c r="AH17492" s="10"/>
      <c r="AI17492" s="6"/>
      <c r="AJ17492" s="10"/>
      <c r="AK17492" s="10"/>
      <c r="AL17492" s="10"/>
      <c r="AM17492" s="10"/>
      <c r="AN17492" s="10"/>
      <c r="AO17492" s="10"/>
      <c r="AP17492" s="10"/>
      <c r="AQ17492" s="10"/>
      <c r="AR17492" s="10"/>
      <c r="AS17492" s="10"/>
      <c r="AT17492" s="10"/>
      <c r="AU17492" s="10"/>
      <c r="AV17492" s="10"/>
      <c r="AW17492" s="10"/>
      <c r="AX17492" s="10"/>
      <c r="AY17492" s="10"/>
      <c r="AZ17492" s="10"/>
      <c r="BA17492" s="10"/>
      <c r="BB17492" s="10"/>
      <c r="BC17492" s="10"/>
      <c r="BD17492" s="10"/>
      <c r="BE17492" s="10"/>
      <c r="BF17492" s="10"/>
      <c r="BG17492" s="6"/>
    </row>
    <row r="17494" spans="34:59" x14ac:dyDescent="0.25">
      <c r="AH17494" s="10"/>
      <c r="AI17494" s="6"/>
    </row>
    <row r="17495" spans="34:59" x14ac:dyDescent="0.25">
      <c r="AH17495" s="6"/>
      <c r="AI17495" s="6"/>
      <c r="AJ17495" s="6"/>
      <c r="AK17495" s="6"/>
      <c r="AL17495" s="6"/>
      <c r="AM17495" s="6"/>
      <c r="AN17495" s="6"/>
      <c r="AO17495" s="6"/>
      <c r="AP17495" s="6"/>
      <c r="AQ17495" s="6"/>
      <c r="AR17495" s="6"/>
      <c r="AS17495" s="6"/>
      <c r="AT17495" s="6"/>
      <c r="AU17495" s="6"/>
      <c r="AV17495" s="6"/>
      <c r="AW17495" s="6"/>
      <c r="AX17495" s="6"/>
      <c r="AY17495" s="6"/>
      <c r="AZ17495" s="6"/>
      <c r="BA17495" s="6"/>
      <c r="BB17495" s="6"/>
      <c r="BC17495" s="6"/>
      <c r="BD17495" s="6"/>
      <c r="BE17495" s="6"/>
      <c r="BF17495" s="6"/>
      <c r="BG17495" s="6"/>
    </row>
    <row r="17496" spans="34:59" x14ac:dyDescent="0.25">
      <c r="AH17496" s="10"/>
      <c r="AI17496" s="6"/>
      <c r="AJ17496" s="10"/>
      <c r="AK17496" s="10"/>
      <c r="AL17496" s="10"/>
      <c r="AM17496" s="10"/>
      <c r="AN17496" s="10"/>
      <c r="AO17496" s="10"/>
      <c r="AP17496" s="10"/>
      <c r="AQ17496" s="10"/>
      <c r="AR17496" s="10"/>
      <c r="AS17496" s="10"/>
      <c r="AT17496" s="10"/>
      <c r="AU17496" s="10"/>
      <c r="AV17496" s="10"/>
      <c r="AW17496" s="10"/>
      <c r="AX17496" s="10"/>
      <c r="AY17496" s="10"/>
      <c r="AZ17496" s="10"/>
      <c r="BA17496" s="10"/>
      <c r="BB17496" s="10"/>
      <c r="BC17496" s="10"/>
      <c r="BD17496" s="10"/>
      <c r="BE17496" s="10"/>
      <c r="BF17496" s="10"/>
      <c r="BG17496" s="6"/>
    </row>
    <row r="17497" spans="34:59" x14ac:dyDescent="0.25">
      <c r="AH17497" s="6"/>
      <c r="AI17497" s="6"/>
      <c r="AJ17497" s="6"/>
      <c r="AK17497" s="6"/>
      <c r="AL17497" s="6"/>
      <c r="AM17497" s="6"/>
      <c r="AN17497" s="6"/>
      <c r="AO17497" s="6"/>
      <c r="AP17497" s="6"/>
      <c r="AQ17497" s="6"/>
      <c r="AR17497" s="6"/>
      <c r="AS17497" s="6"/>
      <c r="AT17497" s="6"/>
      <c r="AU17497" s="6"/>
      <c r="AV17497" s="6"/>
      <c r="AW17497" s="6"/>
      <c r="AX17497" s="6"/>
      <c r="AY17497" s="6"/>
      <c r="AZ17497" s="6"/>
      <c r="BA17497" s="6"/>
      <c r="BB17497" s="6"/>
      <c r="BC17497" s="6"/>
      <c r="BD17497" s="6"/>
      <c r="BE17497" s="6"/>
      <c r="BF17497" s="6"/>
      <c r="BG17497" s="10"/>
    </row>
    <row r="17498" spans="34:59" x14ac:dyDescent="0.25">
      <c r="AH17498" s="10"/>
      <c r="AI17498" s="6"/>
    </row>
    <row r="17499" spans="34:59" x14ac:dyDescent="0.25">
      <c r="AH17499" s="6"/>
      <c r="AI17499" s="6"/>
      <c r="AJ17499" s="6"/>
      <c r="AK17499" s="6"/>
      <c r="AL17499" s="6"/>
      <c r="AM17499" s="6"/>
      <c r="AN17499" s="6"/>
      <c r="AO17499" s="6"/>
      <c r="AP17499" s="6"/>
      <c r="AQ17499" s="6"/>
      <c r="AR17499" s="6"/>
      <c r="AS17499" s="6"/>
      <c r="AT17499" s="6"/>
      <c r="AU17499" s="6"/>
      <c r="AV17499" s="6"/>
      <c r="AW17499" s="6"/>
      <c r="AX17499" s="6"/>
      <c r="AY17499" s="6"/>
      <c r="AZ17499" s="6"/>
      <c r="BA17499" s="6"/>
      <c r="BB17499" s="6"/>
      <c r="BC17499" s="6"/>
      <c r="BD17499" s="6"/>
      <c r="BE17499" s="6"/>
      <c r="BF17499" s="6"/>
      <c r="BG17499" s="6"/>
    </row>
    <row r="17500" spans="34:59" x14ac:dyDescent="0.25">
      <c r="AH17500" s="10"/>
      <c r="AI17500" s="6"/>
      <c r="AJ17500" s="10"/>
      <c r="AK17500" s="10"/>
      <c r="AL17500" s="10"/>
      <c r="AM17500" s="10"/>
      <c r="AN17500" s="10"/>
      <c r="AO17500" s="10"/>
      <c r="AP17500" s="10"/>
      <c r="AQ17500" s="10"/>
      <c r="AR17500" s="10"/>
      <c r="AS17500" s="10"/>
      <c r="AT17500" s="10"/>
      <c r="AU17500" s="10"/>
      <c r="AV17500" s="10"/>
      <c r="AW17500" s="10"/>
      <c r="AX17500" s="10"/>
      <c r="AY17500" s="10"/>
      <c r="AZ17500" s="10"/>
      <c r="BA17500" s="10"/>
      <c r="BB17500" s="10"/>
      <c r="BC17500" s="10"/>
      <c r="BD17500" s="10"/>
      <c r="BE17500" s="10"/>
      <c r="BF17500" s="10"/>
      <c r="BG17500" s="6"/>
    </row>
    <row r="17501" spans="34:59" x14ac:dyDescent="0.25">
      <c r="AH17501" s="6"/>
      <c r="AI17501" s="6"/>
      <c r="AJ17501" s="6"/>
      <c r="AK17501" s="6"/>
      <c r="AL17501" s="6"/>
      <c r="AM17501" s="6"/>
      <c r="AN17501" s="6"/>
      <c r="AO17501" s="6"/>
      <c r="AP17501" s="6"/>
      <c r="AQ17501" s="6"/>
      <c r="AR17501" s="6"/>
      <c r="AS17501" s="6"/>
      <c r="AT17501" s="6"/>
      <c r="AU17501" s="6"/>
      <c r="AV17501" s="6"/>
      <c r="AW17501" s="6"/>
      <c r="AX17501" s="6"/>
      <c r="AY17501" s="6"/>
      <c r="AZ17501" s="6"/>
      <c r="BA17501" s="6"/>
      <c r="BB17501" s="6"/>
      <c r="BC17501" s="6"/>
      <c r="BD17501" s="6"/>
      <c r="BE17501" s="6"/>
      <c r="BF17501" s="6"/>
      <c r="BG17501" s="10"/>
    </row>
    <row r="17502" spans="34:59" x14ac:dyDescent="0.25">
      <c r="AH17502" s="10"/>
      <c r="AI17502" s="6"/>
    </row>
    <row r="17503" spans="34:59" x14ac:dyDescent="0.25">
      <c r="AH17503" s="6"/>
      <c r="AI17503" s="6"/>
      <c r="AJ17503" s="6"/>
      <c r="AK17503" s="6"/>
      <c r="AL17503" s="6"/>
      <c r="AM17503" s="6"/>
      <c r="AN17503" s="6"/>
      <c r="AO17503" s="6"/>
      <c r="AP17503" s="6"/>
      <c r="AQ17503" s="6"/>
      <c r="AR17503" s="6"/>
      <c r="AS17503" s="6"/>
      <c r="AT17503" s="6"/>
      <c r="AU17503" s="6"/>
      <c r="AV17503" s="6"/>
      <c r="AW17503" s="6"/>
      <c r="AX17503" s="6"/>
      <c r="AY17503" s="6"/>
      <c r="AZ17503" s="6"/>
      <c r="BA17503" s="6"/>
      <c r="BB17503" s="6"/>
      <c r="BC17503" s="6"/>
      <c r="BD17503" s="6"/>
      <c r="BE17503" s="6"/>
      <c r="BF17503" s="6"/>
      <c r="BG17503" s="6"/>
    </row>
    <row r="17504" spans="34:59" x14ac:dyDescent="0.25">
      <c r="AH17504" s="10"/>
      <c r="AI17504" s="6"/>
      <c r="AJ17504" s="10"/>
      <c r="AK17504" s="10"/>
      <c r="AL17504" s="10"/>
      <c r="AM17504" s="10"/>
      <c r="AN17504" s="10"/>
      <c r="AO17504" s="10"/>
      <c r="AP17504" s="10"/>
      <c r="AQ17504" s="10"/>
      <c r="AR17504" s="10"/>
      <c r="AS17504" s="10"/>
      <c r="AT17504" s="10"/>
      <c r="AU17504" s="10"/>
      <c r="AV17504" s="10"/>
      <c r="AW17504" s="10"/>
      <c r="AX17504" s="10"/>
      <c r="AY17504" s="10"/>
      <c r="AZ17504" s="10"/>
      <c r="BA17504" s="10"/>
      <c r="BB17504" s="10"/>
      <c r="BC17504" s="10"/>
      <c r="BD17504" s="10"/>
      <c r="BE17504" s="10"/>
      <c r="BF17504" s="10"/>
      <c r="BG17504" s="6"/>
    </row>
    <row r="17505" spans="34:59" x14ac:dyDescent="0.25">
      <c r="AH17505" s="6"/>
      <c r="AI17505" s="6"/>
      <c r="AJ17505" s="6"/>
      <c r="AK17505" s="6"/>
      <c r="AL17505" s="6"/>
      <c r="AM17505" s="6"/>
      <c r="AN17505" s="6"/>
      <c r="AO17505" s="6"/>
      <c r="AP17505" s="6"/>
      <c r="AQ17505" s="6"/>
      <c r="AR17505" s="6"/>
      <c r="AS17505" s="6"/>
      <c r="AT17505" s="6"/>
      <c r="AU17505" s="6"/>
      <c r="AV17505" s="6"/>
      <c r="AW17505" s="6"/>
      <c r="AX17505" s="6"/>
      <c r="AY17505" s="6"/>
      <c r="AZ17505" s="6"/>
      <c r="BA17505" s="6"/>
      <c r="BB17505" s="6"/>
      <c r="BC17505" s="6"/>
      <c r="BD17505" s="6"/>
      <c r="BE17505" s="6"/>
      <c r="BF17505" s="6"/>
      <c r="BG17505" s="10"/>
    </row>
    <row r="17506" spans="34:59" x14ac:dyDescent="0.25">
      <c r="AH17506" s="10"/>
      <c r="AI17506" s="6"/>
    </row>
    <row r="17507" spans="34:59" x14ac:dyDescent="0.25">
      <c r="AH17507" s="6"/>
      <c r="AI17507" s="6"/>
      <c r="AJ17507" s="6"/>
      <c r="AK17507" s="6"/>
      <c r="AL17507" s="6"/>
      <c r="AM17507" s="6"/>
      <c r="AN17507" s="6"/>
      <c r="AO17507" s="6"/>
      <c r="AP17507" s="6"/>
      <c r="AQ17507" s="6"/>
      <c r="AR17507" s="6"/>
      <c r="AS17507" s="6"/>
      <c r="AT17507" s="6"/>
      <c r="AU17507" s="6"/>
      <c r="AV17507" s="6"/>
      <c r="AW17507" s="6"/>
      <c r="AX17507" s="6"/>
      <c r="AY17507" s="6"/>
      <c r="AZ17507" s="6"/>
      <c r="BA17507" s="6"/>
      <c r="BB17507" s="6"/>
      <c r="BC17507" s="6"/>
      <c r="BD17507" s="6"/>
      <c r="BE17507" s="6"/>
      <c r="BF17507" s="6"/>
      <c r="BG17507" s="6"/>
    </row>
    <row r="17508" spans="34:59" x14ac:dyDescent="0.25">
      <c r="AH17508" s="10"/>
      <c r="AI17508" s="6"/>
      <c r="AJ17508" s="10"/>
      <c r="AK17508" s="10"/>
      <c r="AL17508" s="10"/>
      <c r="AM17508" s="10"/>
      <c r="AN17508" s="10"/>
      <c r="AO17508" s="10"/>
      <c r="AP17508" s="10"/>
      <c r="AQ17508" s="10"/>
      <c r="AR17508" s="10"/>
      <c r="AS17508" s="10"/>
      <c r="AT17508" s="10"/>
      <c r="AU17508" s="10"/>
      <c r="AV17508" s="10"/>
      <c r="AW17508" s="10"/>
      <c r="AX17508" s="10"/>
      <c r="AY17508" s="10"/>
      <c r="AZ17508" s="10"/>
      <c r="BA17508" s="10"/>
      <c r="BB17508" s="10"/>
      <c r="BC17508" s="10"/>
      <c r="BD17508" s="10"/>
      <c r="BE17508" s="10"/>
      <c r="BF17508" s="10"/>
      <c r="BG17508" s="6"/>
    </row>
    <row r="17510" spans="34:59" x14ac:dyDescent="0.25">
      <c r="AH17510" s="10"/>
      <c r="AI17510" s="6"/>
    </row>
    <row r="17511" spans="34:59" x14ac:dyDescent="0.25">
      <c r="AH17511" s="6"/>
      <c r="AI17511" s="6"/>
      <c r="AJ17511" s="6"/>
      <c r="AK17511" s="6"/>
      <c r="AL17511" s="6"/>
      <c r="AM17511" s="6"/>
      <c r="AN17511" s="6"/>
      <c r="AO17511" s="6"/>
      <c r="AP17511" s="6"/>
      <c r="AQ17511" s="6"/>
      <c r="AR17511" s="6"/>
      <c r="AS17511" s="6"/>
      <c r="AT17511" s="6"/>
      <c r="AU17511" s="6"/>
      <c r="AV17511" s="6"/>
      <c r="AW17511" s="6"/>
      <c r="AX17511" s="6"/>
      <c r="AY17511" s="6"/>
      <c r="AZ17511" s="6"/>
      <c r="BA17511" s="6"/>
      <c r="BB17511" s="6"/>
      <c r="BC17511" s="6"/>
      <c r="BD17511" s="6"/>
      <c r="BE17511" s="6"/>
      <c r="BF17511" s="6"/>
      <c r="BG17511" s="6"/>
    </row>
    <row r="17512" spans="34:59" x14ac:dyDescent="0.25">
      <c r="AH17512" s="10"/>
      <c r="AI17512" s="6"/>
      <c r="AJ17512" s="10"/>
      <c r="AK17512" s="10"/>
      <c r="AL17512" s="10"/>
      <c r="AM17512" s="10"/>
      <c r="AN17512" s="10"/>
      <c r="AO17512" s="10"/>
      <c r="AP17512" s="10"/>
      <c r="AQ17512" s="10"/>
      <c r="AR17512" s="10"/>
      <c r="AS17512" s="10"/>
      <c r="AT17512" s="10"/>
      <c r="AU17512" s="10"/>
      <c r="AV17512" s="10"/>
      <c r="AW17512" s="10"/>
      <c r="AX17512" s="10"/>
      <c r="AY17512" s="10"/>
      <c r="AZ17512" s="10"/>
      <c r="BA17512" s="10"/>
      <c r="BB17512" s="10"/>
      <c r="BC17512" s="10"/>
      <c r="BD17512" s="10"/>
      <c r="BE17512" s="10"/>
      <c r="BF17512" s="10"/>
      <c r="BG17512" s="6"/>
    </row>
    <row r="17513" spans="34:59" x14ac:dyDescent="0.25">
      <c r="AH17513" s="6"/>
      <c r="AI17513" s="6"/>
      <c r="AJ17513" s="6"/>
      <c r="AK17513" s="6"/>
      <c r="AL17513" s="6"/>
      <c r="AM17513" s="6"/>
      <c r="AN17513" s="6"/>
      <c r="AO17513" s="6"/>
      <c r="AP17513" s="6"/>
      <c r="AQ17513" s="6"/>
      <c r="AR17513" s="6"/>
      <c r="AS17513" s="6"/>
      <c r="AT17513" s="6"/>
      <c r="AU17513" s="6"/>
      <c r="AV17513" s="6"/>
      <c r="AW17513" s="6"/>
      <c r="AX17513" s="6"/>
      <c r="AY17513" s="6"/>
      <c r="AZ17513" s="6"/>
      <c r="BA17513" s="6"/>
      <c r="BB17513" s="6"/>
      <c r="BC17513" s="6"/>
      <c r="BD17513" s="6"/>
      <c r="BE17513" s="6"/>
      <c r="BF17513" s="6"/>
      <c r="BG17513" s="10"/>
    </row>
    <row r="17514" spans="34:59" x14ac:dyDescent="0.25">
      <c r="AH17514" s="10"/>
      <c r="AI17514" s="6"/>
    </row>
    <row r="17515" spans="34:59" x14ac:dyDescent="0.25">
      <c r="AH17515" s="6"/>
      <c r="AI17515" s="6"/>
      <c r="AJ17515" s="6"/>
      <c r="AK17515" s="6"/>
      <c r="AL17515" s="6"/>
      <c r="AM17515" s="6"/>
      <c r="AN17515" s="6"/>
      <c r="AO17515" s="6"/>
      <c r="AP17515" s="6"/>
      <c r="AQ17515" s="6"/>
      <c r="AR17515" s="6"/>
      <c r="AS17515" s="6"/>
      <c r="AT17515" s="6"/>
      <c r="AU17515" s="6"/>
      <c r="AV17515" s="6"/>
      <c r="AW17515" s="6"/>
      <c r="AX17515" s="6"/>
      <c r="AY17515" s="6"/>
      <c r="AZ17515" s="6"/>
      <c r="BA17515" s="6"/>
      <c r="BB17515" s="6"/>
      <c r="BC17515" s="6"/>
      <c r="BD17515" s="6"/>
      <c r="BE17515" s="6"/>
      <c r="BF17515" s="6"/>
      <c r="BG17515" s="6"/>
    </row>
    <row r="17516" spans="34:59" x14ac:dyDescent="0.25">
      <c r="AH17516" s="10"/>
      <c r="AI17516" s="6"/>
      <c r="AJ17516" s="10"/>
      <c r="AK17516" s="10"/>
      <c r="AL17516" s="10"/>
      <c r="AM17516" s="10"/>
      <c r="AN17516" s="10"/>
      <c r="AO17516" s="10"/>
      <c r="AP17516" s="10"/>
      <c r="AQ17516" s="10"/>
      <c r="AR17516" s="10"/>
      <c r="AS17516" s="10"/>
      <c r="AT17516" s="10"/>
      <c r="AU17516" s="10"/>
      <c r="AV17516" s="10"/>
      <c r="AW17516" s="10"/>
      <c r="AX17516" s="10"/>
      <c r="AY17516" s="10"/>
      <c r="AZ17516" s="10"/>
      <c r="BA17516" s="10"/>
      <c r="BB17516" s="10"/>
      <c r="BC17516" s="10"/>
      <c r="BD17516" s="10"/>
      <c r="BE17516" s="10"/>
      <c r="BF17516" s="10"/>
      <c r="BG17516" s="6"/>
    </row>
    <row r="17517" spans="34:59" x14ac:dyDescent="0.25">
      <c r="AH17517" s="6"/>
      <c r="AI17517" s="6"/>
      <c r="AJ17517" s="6"/>
      <c r="AK17517" s="6"/>
      <c r="AL17517" s="6"/>
      <c r="AM17517" s="6"/>
      <c r="AN17517" s="6"/>
      <c r="AO17517" s="6"/>
      <c r="AP17517" s="6"/>
      <c r="AQ17517" s="6"/>
      <c r="AR17517" s="6"/>
      <c r="AS17517" s="6"/>
      <c r="AT17517" s="6"/>
      <c r="AU17517" s="6"/>
      <c r="AV17517" s="6"/>
      <c r="AW17517" s="6"/>
      <c r="AX17517" s="6"/>
      <c r="AY17517" s="6"/>
      <c r="AZ17517" s="6"/>
      <c r="BA17517" s="6"/>
      <c r="BB17517" s="6"/>
      <c r="BC17517" s="6"/>
      <c r="BD17517" s="6"/>
      <c r="BE17517" s="6"/>
      <c r="BF17517" s="6"/>
      <c r="BG17517" s="10"/>
    </row>
    <row r="17518" spans="34:59" x14ac:dyDescent="0.25">
      <c r="AH17518" s="10"/>
      <c r="AI17518" s="6"/>
    </row>
    <row r="17519" spans="34:59" x14ac:dyDescent="0.25">
      <c r="AH17519" s="6"/>
      <c r="AI17519" s="6"/>
      <c r="AJ17519" s="6"/>
      <c r="AK17519" s="6"/>
      <c r="AL17519" s="6"/>
      <c r="AM17519" s="6"/>
      <c r="AN17519" s="6"/>
      <c r="AO17519" s="6"/>
      <c r="AP17519" s="6"/>
      <c r="AQ17519" s="6"/>
      <c r="AR17519" s="6"/>
      <c r="AS17519" s="6"/>
      <c r="AT17519" s="6"/>
      <c r="AU17519" s="6"/>
      <c r="AV17519" s="6"/>
      <c r="AW17519" s="6"/>
      <c r="AX17519" s="6"/>
      <c r="AY17519" s="6"/>
      <c r="AZ17519" s="6"/>
      <c r="BA17519" s="6"/>
      <c r="BB17519" s="6"/>
      <c r="BC17519" s="6"/>
      <c r="BD17519" s="6"/>
      <c r="BE17519" s="6"/>
      <c r="BF17519" s="6"/>
      <c r="BG17519" s="6"/>
    </row>
    <row r="17520" spans="34:59" x14ac:dyDescent="0.25">
      <c r="AH17520" s="10"/>
      <c r="AI17520" s="6"/>
      <c r="AJ17520" s="10"/>
      <c r="AK17520" s="10"/>
      <c r="AL17520" s="10"/>
      <c r="AM17520" s="10"/>
      <c r="AN17520" s="10"/>
      <c r="AO17520" s="10"/>
      <c r="AP17520" s="10"/>
      <c r="AQ17520" s="10"/>
      <c r="AR17520" s="10"/>
      <c r="AS17520" s="10"/>
      <c r="AT17520" s="10"/>
      <c r="AU17520" s="10"/>
      <c r="AV17520" s="10"/>
      <c r="AW17520" s="10"/>
      <c r="AX17520" s="10"/>
      <c r="AY17520" s="10"/>
      <c r="AZ17520" s="10"/>
      <c r="BA17520" s="10"/>
      <c r="BB17520" s="10"/>
      <c r="BC17520" s="10"/>
      <c r="BD17520" s="10"/>
      <c r="BE17520" s="10"/>
      <c r="BF17520" s="10"/>
      <c r="BG17520" s="6"/>
    </row>
    <row r="17521" spans="34:59" x14ac:dyDescent="0.25">
      <c r="AH17521" s="6"/>
      <c r="AI17521" s="6"/>
      <c r="AJ17521" s="6"/>
      <c r="AK17521" s="6"/>
      <c r="AL17521" s="6"/>
      <c r="AM17521" s="6"/>
      <c r="AN17521" s="6"/>
      <c r="AO17521" s="6"/>
      <c r="AP17521" s="6"/>
      <c r="AQ17521" s="6"/>
      <c r="AR17521" s="6"/>
      <c r="AS17521" s="6"/>
      <c r="AT17521" s="6"/>
      <c r="AU17521" s="6"/>
      <c r="AV17521" s="6"/>
      <c r="AW17521" s="6"/>
      <c r="AX17521" s="6"/>
      <c r="AY17521" s="6"/>
      <c r="AZ17521" s="6"/>
      <c r="BA17521" s="6"/>
      <c r="BB17521" s="6"/>
      <c r="BC17521" s="6"/>
      <c r="BD17521" s="6"/>
      <c r="BE17521" s="6"/>
      <c r="BF17521" s="6"/>
      <c r="BG17521" s="10"/>
    </row>
    <row r="17522" spans="34:59" x14ac:dyDescent="0.25">
      <c r="AH17522" s="10"/>
      <c r="AI17522" s="6"/>
    </row>
    <row r="17523" spans="34:59" x14ac:dyDescent="0.25">
      <c r="AH17523" s="6"/>
      <c r="AI17523" s="6"/>
      <c r="AJ17523" s="6"/>
      <c r="AK17523" s="6"/>
      <c r="AL17523" s="6"/>
      <c r="AM17523" s="6"/>
      <c r="AN17523" s="6"/>
      <c r="AO17523" s="6"/>
      <c r="AP17523" s="6"/>
      <c r="AQ17523" s="6"/>
      <c r="AR17523" s="6"/>
      <c r="AS17523" s="6"/>
      <c r="AT17523" s="6"/>
      <c r="AU17523" s="6"/>
      <c r="AV17523" s="6"/>
      <c r="AW17523" s="6"/>
      <c r="AX17523" s="6"/>
      <c r="AY17523" s="6"/>
      <c r="AZ17523" s="6"/>
      <c r="BA17523" s="6"/>
      <c r="BB17523" s="6"/>
      <c r="BC17523" s="6"/>
      <c r="BD17523" s="6"/>
      <c r="BE17523" s="6"/>
      <c r="BF17523" s="6"/>
      <c r="BG17523" s="6"/>
    </row>
    <row r="17524" spans="34:59" x14ac:dyDescent="0.25">
      <c r="AH17524" s="10"/>
      <c r="AI17524" s="6"/>
      <c r="AJ17524" s="10"/>
      <c r="AK17524" s="10"/>
      <c r="AL17524" s="10"/>
      <c r="AM17524" s="10"/>
      <c r="AN17524" s="10"/>
      <c r="AO17524" s="10"/>
      <c r="AP17524" s="10"/>
      <c r="AQ17524" s="10"/>
      <c r="AR17524" s="10"/>
      <c r="AS17524" s="10"/>
      <c r="AT17524" s="10"/>
      <c r="AU17524" s="10"/>
      <c r="AV17524" s="10"/>
      <c r="AW17524" s="10"/>
      <c r="AX17524" s="10"/>
      <c r="AY17524" s="10"/>
      <c r="AZ17524" s="10"/>
      <c r="BA17524" s="10"/>
      <c r="BB17524" s="10"/>
      <c r="BC17524" s="10"/>
      <c r="BD17524" s="10"/>
      <c r="BE17524" s="10"/>
      <c r="BF17524" s="10"/>
      <c r="BG17524" s="6"/>
    </row>
    <row r="17526" spans="34:59" x14ac:dyDescent="0.25">
      <c r="AH17526" s="10"/>
      <c r="AI17526" s="6"/>
    </row>
    <row r="17527" spans="34:59" x14ac:dyDescent="0.25">
      <c r="AH17527" s="6"/>
      <c r="AI17527" s="6"/>
      <c r="AJ17527" s="6"/>
      <c r="AK17527" s="6"/>
      <c r="AL17527" s="6"/>
      <c r="AM17527" s="6"/>
      <c r="AN17527" s="6"/>
      <c r="AO17527" s="6"/>
      <c r="AP17527" s="6"/>
      <c r="AQ17527" s="6"/>
      <c r="AR17527" s="6"/>
      <c r="AS17527" s="6"/>
      <c r="AT17527" s="6"/>
      <c r="AU17527" s="6"/>
      <c r="AV17527" s="6"/>
      <c r="AW17527" s="6"/>
      <c r="AX17527" s="6"/>
      <c r="AY17527" s="6"/>
      <c r="AZ17527" s="6"/>
      <c r="BA17527" s="6"/>
      <c r="BB17527" s="6"/>
      <c r="BC17527" s="6"/>
      <c r="BD17527" s="6"/>
      <c r="BE17527" s="6"/>
      <c r="BF17527" s="6"/>
      <c r="BG17527" s="6"/>
    </row>
    <row r="17528" spans="34:59" x14ac:dyDescent="0.25">
      <c r="AH17528" s="10"/>
      <c r="AI17528" s="6"/>
      <c r="AJ17528" s="10"/>
      <c r="AK17528" s="10"/>
      <c r="AL17528" s="10"/>
      <c r="AM17528" s="10"/>
      <c r="AN17528" s="10"/>
      <c r="AO17528" s="10"/>
      <c r="AP17528" s="10"/>
      <c r="AQ17528" s="10"/>
      <c r="AR17528" s="10"/>
      <c r="AS17528" s="10"/>
      <c r="AT17528" s="10"/>
      <c r="AU17528" s="10"/>
      <c r="AV17528" s="10"/>
      <c r="AW17528" s="10"/>
      <c r="AX17528" s="10"/>
      <c r="AY17528" s="10"/>
      <c r="AZ17528" s="10"/>
      <c r="BA17528" s="10"/>
      <c r="BB17528" s="10"/>
      <c r="BC17528" s="10"/>
      <c r="BD17528" s="10"/>
      <c r="BE17528" s="10"/>
      <c r="BF17528" s="10"/>
      <c r="BG17528" s="6"/>
    </row>
    <row r="17529" spans="34:59" x14ac:dyDescent="0.25">
      <c r="AH17529" s="6"/>
      <c r="AI17529" s="6"/>
      <c r="AJ17529" s="6"/>
      <c r="AK17529" s="6"/>
      <c r="AL17529" s="6"/>
      <c r="AM17529" s="6"/>
      <c r="AN17529" s="6"/>
      <c r="AO17529" s="6"/>
      <c r="AP17529" s="6"/>
      <c r="AQ17529" s="6"/>
      <c r="AR17529" s="6"/>
      <c r="AS17529" s="6"/>
      <c r="AT17529" s="6"/>
      <c r="AU17529" s="6"/>
      <c r="AV17529" s="6"/>
      <c r="AW17529" s="6"/>
      <c r="AX17529" s="6"/>
      <c r="AY17529" s="6"/>
      <c r="AZ17529" s="6"/>
      <c r="BA17529" s="6"/>
      <c r="BB17529" s="6"/>
      <c r="BC17529" s="6"/>
      <c r="BD17529" s="6"/>
      <c r="BE17529" s="6"/>
      <c r="BF17529" s="6"/>
      <c r="BG17529" s="10"/>
    </row>
    <row r="17530" spans="34:59" x14ac:dyDescent="0.25">
      <c r="AH17530" s="10"/>
      <c r="AI17530" s="6"/>
    </row>
    <row r="17531" spans="34:59" x14ac:dyDescent="0.25">
      <c r="AH17531" s="6"/>
      <c r="AI17531" s="6"/>
      <c r="AJ17531" s="6"/>
      <c r="AK17531" s="6"/>
      <c r="AL17531" s="6"/>
      <c r="AM17531" s="6"/>
      <c r="AN17531" s="6"/>
      <c r="AO17531" s="6"/>
      <c r="AP17531" s="6"/>
      <c r="AQ17531" s="6"/>
      <c r="AR17531" s="6"/>
      <c r="AS17531" s="6"/>
      <c r="AT17531" s="6"/>
      <c r="AU17531" s="6"/>
      <c r="AV17531" s="6"/>
      <c r="AW17531" s="6"/>
      <c r="AX17531" s="6"/>
      <c r="AY17531" s="6"/>
      <c r="AZ17531" s="6"/>
      <c r="BA17531" s="6"/>
      <c r="BB17531" s="6"/>
      <c r="BC17531" s="6"/>
      <c r="BD17531" s="6"/>
      <c r="BE17531" s="6"/>
      <c r="BF17531" s="6"/>
      <c r="BG17531" s="6"/>
    </row>
    <row r="17532" spans="34:59" x14ac:dyDescent="0.25">
      <c r="AH17532" s="10"/>
      <c r="AI17532" s="6"/>
      <c r="AJ17532" s="10"/>
      <c r="AK17532" s="10"/>
      <c r="AL17532" s="10"/>
      <c r="AM17532" s="10"/>
      <c r="AN17532" s="10"/>
      <c r="AO17532" s="10"/>
      <c r="AP17532" s="10"/>
      <c r="AQ17532" s="10"/>
      <c r="AR17532" s="10"/>
      <c r="AS17532" s="10"/>
      <c r="AT17532" s="10"/>
      <c r="AU17532" s="10"/>
      <c r="AV17532" s="10"/>
      <c r="AW17532" s="10"/>
      <c r="AX17532" s="10"/>
      <c r="AY17532" s="10"/>
      <c r="AZ17532" s="10"/>
      <c r="BA17532" s="10"/>
      <c r="BB17532" s="10"/>
      <c r="BC17532" s="10"/>
      <c r="BD17532" s="10"/>
      <c r="BE17532" s="10"/>
      <c r="BF17532" s="10"/>
      <c r="BG17532" s="6"/>
    </row>
    <row r="17533" spans="34:59" x14ac:dyDescent="0.25">
      <c r="AH17533" s="6"/>
      <c r="AI17533" s="6"/>
      <c r="AJ17533" s="6"/>
      <c r="AK17533" s="6"/>
      <c r="AL17533" s="6"/>
      <c r="AM17533" s="6"/>
      <c r="AN17533" s="6"/>
      <c r="AO17533" s="6"/>
      <c r="AP17533" s="6"/>
      <c r="AQ17533" s="6"/>
      <c r="AR17533" s="6"/>
      <c r="AS17533" s="6"/>
      <c r="AT17533" s="6"/>
      <c r="AU17533" s="6"/>
      <c r="AV17533" s="6"/>
      <c r="AW17533" s="6"/>
      <c r="AX17533" s="6"/>
      <c r="AY17533" s="6"/>
      <c r="AZ17533" s="6"/>
      <c r="BA17533" s="6"/>
      <c r="BB17533" s="6"/>
      <c r="BC17533" s="6"/>
      <c r="BD17533" s="6"/>
      <c r="BE17533" s="6"/>
      <c r="BF17533" s="6"/>
      <c r="BG17533" s="10"/>
    </row>
    <row r="17534" spans="34:59" x14ac:dyDescent="0.25">
      <c r="AH17534" s="10"/>
      <c r="AI17534" s="6"/>
    </row>
    <row r="17535" spans="34:59" x14ac:dyDescent="0.25">
      <c r="AH17535" s="6"/>
      <c r="AI17535" s="6"/>
      <c r="AJ17535" s="6"/>
      <c r="AK17535" s="6"/>
      <c r="AL17535" s="6"/>
      <c r="AM17535" s="6"/>
      <c r="AN17535" s="6"/>
      <c r="AO17535" s="6"/>
      <c r="AP17535" s="6"/>
      <c r="AQ17535" s="6"/>
      <c r="AR17535" s="6"/>
      <c r="AS17535" s="6"/>
      <c r="AT17535" s="6"/>
      <c r="AU17535" s="6"/>
      <c r="AV17535" s="6"/>
      <c r="AW17535" s="6"/>
      <c r="AX17535" s="6"/>
      <c r="AY17535" s="6"/>
      <c r="AZ17535" s="6"/>
      <c r="BA17535" s="6"/>
      <c r="BB17535" s="6"/>
      <c r="BC17535" s="6"/>
      <c r="BD17535" s="6"/>
      <c r="BE17535" s="6"/>
      <c r="BF17535" s="6"/>
      <c r="BG17535" s="6"/>
    </row>
    <row r="17536" spans="34:59" x14ac:dyDescent="0.25">
      <c r="AH17536" s="10"/>
      <c r="AI17536" s="6"/>
      <c r="AJ17536" s="10"/>
      <c r="AK17536" s="10"/>
      <c r="AL17536" s="10"/>
      <c r="AM17536" s="10"/>
      <c r="AN17536" s="10"/>
      <c r="AO17536" s="10"/>
      <c r="AP17536" s="10"/>
      <c r="AQ17536" s="10"/>
      <c r="AR17536" s="10"/>
      <c r="AS17536" s="10"/>
      <c r="AT17536" s="10"/>
      <c r="AU17536" s="10"/>
      <c r="AV17536" s="10"/>
      <c r="AW17536" s="10"/>
      <c r="AX17536" s="10"/>
      <c r="AY17536" s="10"/>
      <c r="AZ17536" s="10"/>
      <c r="BA17536" s="10"/>
      <c r="BB17536" s="10"/>
      <c r="BC17536" s="10"/>
      <c r="BD17536" s="10"/>
      <c r="BE17536" s="10"/>
      <c r="BF17536" s="10"/>
      <c r="BG17536" s="6"/>
    </row>
    <row r="17537" spans="34:59" x14ac:dyDescent="0.25">
      <c r="AH17537" s="6"/>
      <c r="AI17537" s="6"/>
      <c r="AJ17537" s="6"/>
      <c r="AK17537" s="6"/>
      <c r="AL17537" s="6"/>
      <c r="AM17537" s="6"/>
      <c r="AN17537" s="6"/>
      <c r="AO17537" s="6"/>
      <c r="AP17537" s="6"/>
      <c r="AQ17537" s="6"/>
      <c r="AR17537" s="6"/>
      <c r="AS17537" s="6"/>
      <c r="AT17537" s="6"/>
      <c r="AU17537" s="6"/>
      <c r="AV17537" s="6"/>
      <c r="AW17537" s="6"/>
      <c r="AX17537" s="6"/>
      <c r="AY17537" s="6"/>
      <c r="AZ17537" s="6"/>
      <c r="BA17537" s="6"/>
      <c r="BB17537" s="6"/>
      <c r="BC17537" s="6"/>
      <c r="BD17537" s="6"/>
      <c r="BE17537" s="6"/>
      <c r="BF17537" s="6"/>
      <c r="BG17537" s="10"/>
    </row>
    <row r="17538" spans="34:59" x14ac:dyDescent="0.25">
      <c r="AH17538" s="10"/>
      <c r="AI17538" s="6"/>
    </row>
    <row r="17539" spans="34:59" x14ac:dyDescent="0.25">
      <c r="AH17539" s="6"/>
      <c r="AI17539" s="6"/>
      <c r="AJ17539" s="6"/>
      <c r="AK17539" s="6"/>
      <c r="AL17539" s="6"/>
      <c r="AM17539" s="6"/>
      <c r="AN17539" s="6"/>
      <c r="AO17539" s="6"/>
      <c r="AP17539" s="6"/>
      <c r="AQ17539" s="6"/>
      <c r="AR17539" s="6"/>
      <c r="AS17539" s="6"/>
      <c r="AT17539" s="6"/>
      <c r="AU17539" s="6"/>
      <c r="AV17539" s="6"/>
      <c r="AW17539" s="6"/>
      <c r="AX17539" s="6"/>
      <c r="AY17539" s="6"/>
      <c r="AZ17539" s="6"/>
      <c r="BA17539" s="6"/>
      <c r="BB17539" s="6"/>
      <c r="BC17539" s="6"/>
      <c r="BD17539" s="6"/>
      <c r="BE17539" s="6"/>
      <c r="BF17539" s="6"/>
      <c r="BG17539" s="6"/>
    </row>
    <row r="17540" spans="34:59" x14ac:dyDescent="0.25">
      <c r="AH17540" s="10"/>
      <c r="AI17540" s="6"/>
      <c r="AJ17540" s="10"/>
      <c r="AK17540" s="10"/>
      <c r="AL17540" s="10"/>
      <c r="AM17540" s="10"/>
      <c r="AN17540" s="10"/>
      <c r="AO17540" s="10"/>
      <c r="AP17540" s="10"/>
      <c r="AQ17540" s="10"/>
      <c r="AR17540" s="10"/>
      <c r="AS17540" s="10"/>
      <c r="AT17540" s="10"/>
      <c r="AU17540" s="10"/>
      <c r="AV17540" s="10"/>
      <c r="AW17540" s="10"/>
      <c r="AX17540" s="10"/>
      <c r="AY17540" s="10"/>
      <c r="AZ17540" s="10"/>
      <c r="BA17540" s="10"/>
      <c r="BB17540" s="10"/>
      <c r="BC17540" s="10"/>
      <c r="BD17540" s="10"/>
      <c r="BE17540" s="10"/>
      <c r="BF17540" s="10"/>
      <c r="BG17540" s="6"/>
    </row>
    <row r="17542" spans="34:59" x14ac:dyDescent="0.25">
      <c r="AH17542" s="10"/>
      <c r="AI17542" s="6"/>
    </row>
    <row r="17543" spans="34:59" x14ac:dyDescent="0.25">
      <c r="AH17543" s="6"/>
      <c r="AI17543" s="6"/>
      <c r="AJ17543" s="6"/>
      <c r="AK17543" s="6"/>
      <c r="AL17543" s="6"/>
      <c r="AM17543" s="6"/>
      <c r="AN17543" s="6"/>
      <c r="AO17543" s="6"/>
      <c r="AP17543" s="6"/>
      <c r="AQ17543" s="6"/>
      <c r="AR17543" s="6"/>
      <c r="AS17543" s="6"/>
      <c r="AT17543" s="6"/>
      <c r="AU17543" s="6"/>
      <c r="AV17543" s="6"/>
      <c r="AW17543" s="6"/>
      <c r="AX17543" s="6"/>
      <c r="AY17543" s="6"/>
      <c r="AZ17543" s="6"/>
      <c r="BA17543" s="6"/>
      <c r="BB17543" s="6"/>
      <c r="BC17543" s="6"/>
      <c r="BD17543" s="6"/>
      <c r="BE17543" s="6"/>
      <c r="BF17543" s="6"/>
      <c r="BG17543" s="6"/>
    </row>
    <row r="17544" spans="34:59" x14ac:dyDescent="0.25">
      <c r="AH17544" s="10"/>
      <c r="AI17544" s="6"/>
      <c r="AJ17544" s="10"/>
      <c r="AK17544" s="10"/>
      <c r="AL17544" s="10"/>
      <c r="AM17544" s="10"/>
      <c r="AN17544" s="10"/>
      <c r="AO17544" s="10"/>
      <c r="AP17544" s="10"/>
      <c r="AQ17544" s="10"/>
      <c r="AR17544" s="10"/>
      <c r="AS17544" s="10"/>
      <c r="AT17544" s="10"/>
      <c r="AU17544" s="10"/>
      <c r="AV17544" s="10"/>
      <c r="AW17544" s="10"/>
      <c r="AX17544" s="10"/>
      <c r="AY17544" s="10"/>
      <c r="AZ17544" s="10"/>
      <c r="BA17544" s="10"/>
      <c r="BB17544" s="10"/>
      <c r="BC17544" s="10"/>
      <c r="BD17544" s="10"/>
      <c r="BE17544" s="10"/>
      <c r="BF17544" s="10"/>
      <c r="BG17544" s="6"/>
    </row>
    <row r="17545" spans="34:59" x14ac:dyDescent="0.25">
      <c r="AH17545" s="6"/>
      <c r="AI17545" s="6"/>
      <c r="AJ17545" s="6"/>
      <c r="AK17545" s="6"/>
      <c r="AL17545" s="6"/>
      <c r="AM17545" s="6"/>
      <c r="AN17545" s="6"/>
      <c r="AO17545" s="6"/>
      <c r="AP17545" s="6"/>
      <c r="AQ17545" s="6"/>
      <c r="AR17545" s="6"/>
      <c r="AS17545" s="6"/>
      <c r="AT17545" s="6"/>
      <c r="AU17545" s="6"/>
      <c r="AV17545" s="6"/>
      <c r="AW17545" s="6"/>
      <c r="AX17545" s="6"/>
      <c r="AY17545" s="6"/>
      <c r="AZ17545" s="6"/>
      <c r="BA17545" s="6"/>
      <c r="BB17545" s="6"/>
      <c r="BC17545" s="6"/>
      <c r="BD17545" s="6"/>
      <c r="BE17545" s="6"/>
      <c r="BF17545" s="6"/>
      <c r="BG17545" s="10"/>
    </row>
    <row r="17546" spans="34:59" x14ac:dyDescent="0.25">
      <c r="AH17546" s="10"/>
      <c r="AI17546" s="6"/>
    </row>
    <row r="17547" spans="34:59" x14ac:dyDescent="0.25">
      <c r="AH17547" s="6"/>
      <c r="AI17547" s="6"/>
      <c r="AJ17547" s="6"/>
      <c r="AK17547" s="6"/>
      <c r="AL17547" s="6"/>
      <c r="AM17547" s="6"/>
      <c r="AN17547" s="6"/>
      <c r="AO17547" s="6"/>
      <c r="AP17547" s="6"/>
      <c r="AQ17547" s="6"/>
      <c r="AR17547" s="6"/>
      <c r="AS17547" s="6"/>
      <c r="AT17547" s="6"/>
      <c r="AU17547" s="6"/>
      <c r="AV17547" s="6"/>
      <c r="AW17547" s="6"/>
      <c r="AX17547" s="6"/>
      <c r="AY17547" s="6"/>
      <c r="AZ17547" s="6"/>
      <c r="BA17547" s="6"/>
      <c r="BB17547" s="6"/>
      <c r="BC17547" s="6"/>
      <c r="BD17547" s="6"/>
      <c r="BE17547" s="6"/>
      <c r="BF17547" s="6"/>
      <c r="BG17547" s="6"/>
    </row>
    <row r="17548" spans="34:59" x14ac:dyDescent="0.25">
      <c r="AH17548" s="10"/>
      <c r="AI17548" s="6"/>
      <c r="AJ17548" s="10"/>
      <c r="AK17548" s="10"/>
      <c r="AL17548" s="10"/>
      <c r="AM17548" s="10"/>
      <c r="AN17548" s="10"/>
      <c r="AO17548" s="10"/>
      <c r="AP17548" s="10"/>
      <c r="AQ17548" s="10"/>
      <c r="AR17548" s="10"/>
      <c r="AS17548" s="10"/>
      <c r="AT17548" s="10"/>
      <c r="AU17548" s="10"/>
      <c r="AV17548" s="10"/>
      <c r="AW17548" s="10"/>
      <c r="AX17548" s="10"/>
      <c r="AY17548" s="10"/>
      <c r="AZ17548" s="10"/>
      <c r="BA17548" s="10"/>
      <c r="BB17548" s="10"/>
      <c r="BC17548" s="10"/>
      <c r="BD17548" s="10"/>
      <c r="BE17548" s="10"/>
      <c r="BF17548" s="10"/>
      <c r="BG17548" s="6"/>
    </row>
    <row r="17549" spans="34:59" x14ac:dyDescent="0.25">
      <c r="AH17549" s="6"/>
      <c r="AI17549" s="6"/>
      <c r="AJ17549" s="6"/>
      <c r="AK17549" s="6"/>
      <c r="AL17549" s="6"/>
      <c r="AM17549" s="6"/>
      <c r="AN17549" s="6"/>
      <c r="AO17549" s="6"/>
      <c r="AP17549" s="6"/>
      <c r="AQ17549" s="6"/>
      <c r="AR17549" s="6"/>
      <c r="AS17549" s="6"/>
      <c r="AT17549" s="6"/>
      <c r="AU17549" s="6"/>
      <c r="AV17549" s="6"/>
      <c r="AW17549" s="6"/>
      <c r="AX17549" s="6"/>
      <c r="AY17549" s="6"/>
      <c r="AZ17549" s="6"/>
      <c r="BA17549" s="6"/>
      <c r="BB17549" s="6"/>
      <c r="BC17549" s="6"/>
      <c r="BD17549" s="6"/>
      <c r="BE17549" s="6"/>
      <c r="BF17549" s="6"/>
      <c r="BG17549" s="10"/>
    </row>
    <row r="17550" spans="34:59" x14ac:dyDescent="0.25">
      <c r="AH17550" s="10"/>
      <c r="AI17550" s="6"/>
    </row>
    <row r="17551" spans="34:59" x14ac:dyDescent="0.25">
      <c r="AH17551" s="6"/>
      <c r="AI17551" s="6"/>
      <c r="AJ17551" s="6"/>
      <c r="AK17551" s="6"/>
      <c r="AL17551" s="6"/>
      <c r="AM17551" s="6"/>
      <c r="AN17551" s="6"/>
      <c r="AO17551" s="6"/>
      <c r="AP17551" s="6"/>
      <c r="AQ17551" s="6"/>
      <c r="AR17551" s="6"/>
      <c r="AS17551" s="6"/>
      <c r="AT17551" s="6"/>
      <c r="AU17551" s="6"/>
      <c r="AV17551" s="6"/>
      <c r="AW17551" s="6"/>
      <c r="AX17551" s="6"/>
      <c r="AY17551" s="6"/>
      <c r="AZ17551" s="6"/>
      <c r="BA17551" s="6"/>
      <c r="BB17551" s="6"/>
      <c r="BC17551" s="6"/>
      <c r="BD17551" s="6"/>
      <c r="BE17551" s="6"/>
      <c r="BF17551" s="6"/>
      <c r="BG17551" s="6"/>
    </row>
    <row r="17552" spans="34:59" x14ac:dyDescent="0.25">
      <c r="AH17552" s="10"/>
      <c r="AI17552" s="6"/>
      <c r="AJ17552" s="10"/>
      <c r="AK17552" s="10"/>
      <c r="AL17552" s="10"/>
      <c r="AM17552" s="10"/>
      <c r="AN17552" s="10"/>
      <c r="AO17552" s="10"/>
      <c r="AP17552" s="10"/>
      <c r="AQ17552" s="10"/>
      <c r="AR17552" s="10"/>
      <c r="AS17552" s="10"/>
      <c r="AT17552" s="10"/>
      <c r="AU17552" s="10"/>
      <c r="AV17552" s="10"/>
      <c r="AW17552" s="10"/>
      <c r="AX17552" s="10"/>
      <c r="AY17552" s="10"/>
      <c r="AZ17552" s="10"/>
      <c r="BA17552" s="10"/>
      <c r="BB17552" s="10"/>
      <c r="BC17552" s="10"/>
      <c r="BD17552" s="10"/>
      <c r="BE17552" s="10"/>
      <c r="BF17552" s="10"/>
      <c r="BG17552" s="6"/>
    </row>
    <row r="17553" spans="34:59" x14ac:dyDescent="0.25">
      <c r="AH17553" s="6"/>
      <c r="AI17553" s="6"/>
      <c r="AJ17553" s="6"/>
      <c r="AK17553" s="6"/>
      <c r="AL17553" s="6"/>
      <c r="AM17553" s="6"/>
      <c r="AN17553" s="6"/>
      <c r="AO17553" s="6"/>
      <c r="AP17553" s="6"/>
      <c r="AQ17553" s="6"/>
      <c r="AR17553" s="6"/>
      <c r="AS17553" s="6"/>
      <c r="AT17553" s="6"/>
      <c r="AU17553" s="6"/>
      <c r="AV17553" s="6"/>
      <c r="AW17553" s="6"/>
      <c r="AX17553" s="6"/>
      <c r="AY17553" s="6"/>
      <c r="AZ17553" s="6"/>
      <c r="BA17553" s="6"/>
      <c r="BB17553" s="6"/>
      <c r="BC17553" s="6"/>
      <c r="BD17553" s="6"/>
      <c r="BE17553" s="6"/>
      <c r="BF17553" s="6"/>
      <c r="BG17553" s="10"/>
    </row>
    <row r="17554" spans="34:59" x14ac:dyDescent="0.25">
      <c r="AH17554" s="10"/>
      <c r="AI17554" s="6"/>
    </row>
    <row r="17555" spans="34:59" x14ac:dyDescent="0.25">
      <c r="AH17555" s="6"/>
      <c r="AI17555" s="6"/>
      <c r="AJ17555" s="6"/>
      <c r="AK17555" s="6"/>
      <c r="AL17555" s="6"/>
      <c r="AM17555" s="6"/>
      <c r="AN17555" s="6"/>
      <c r="AO17555" s="6"/>
      <c r="AP17555" s="6"/>
      <c r="AQ17555" s="6"/>
      <c r="AR17555" s="6"/>
      <c r="AS17555" s="6"/>
      <c r="AT17555" s="6"/>
      <c r="AU17555" s="6"/>
      <c r="AV17555" s="6"/>
      <c r="AW17555" s="6"/>
      <c r="AX17555" s="6"/>
      <c r="AY17555" s="6"/>
      <c r="AZ17555" s="6"/>
      <c r="BA17555" s="6"/>
      <c r="BB17555" s="6"/>
      <c r="BC17555" s="6"/>
      <c r="BD17555" s="6"/>
      <c r="BE17555" s="6"/>
      <c r="BF17555" s="6"/>
      <c r="BG17555" s="6"/>
    </row>
    <row r="17556" spans="34:59" x14ac:dyDescent="0.25">
      <c r="AH17556" s="10"/>
      <c r="AI17556" s="6"/>
      <c r="AJ17556" s="10"/>
      <c r="AK17556" s="10"/>
      <c r="AL17556" s="10"/>
      <c r="AM17556" s="10"/>
      <c r="AN17556" s="10"/>
      <c r="AO17556" s="10"/>
      <c r="AP17556" s="10"/>
      <c r="AQ17556" s="10"/>
      <c r="AR17556" s="10"/>
      <c r="AS17556" s="10"/>
      <c r="AT17556" s="10"/>
      <c r="AU17556" s="10"/>
      <c r="AV17556" s="10"/>
      <c r="AW17556" s="10"/>
      <c r="AX17556" s="10"/>
      <c r="AY17556" s="10"/>
      <c r="AZ17556" s="10"/>
      <c r="BA17556" s="10"/>
      <c r="BB17556" s="10"/>
      <c r="BC17556" s="10"/>
      <c r="BD17556" s="10"/>
      <c r="BE17556" s="10"/>
      <c r="BF17556" s="10"/>
      <c r="BG17556" s="6"/>
    </row>
    <row r="17558" spans="34:59" x14ac:dyDescent="0.25">
      <c r="AH17558" s="10"/>
      <c r="AI17558" s="6"/>
    </row>
    <row r="17559" spans="34:59" x14ac:dyDescent="0.25">
      <c r="AH17559" s="6"/>
      <c r="AI17559" s="6"/>
      <c r="AJ17559" s="6"/>
      <c r="AK17559" s="6"/>
      <c r="AL17559" s="6"/>
      <c r="AM17559" s="6"/>
      <c r="AN17559" s="6"/>
      <c r="AO17559" s="6"/>
      <c r="AP17559" s="6"/>
      <c r="AQ17559" s="6"/>
      <c r="AR17559" s="6"/>
      <c r="AS17559" s="6"/>
      <c r="AT17559" s="6"/>
      <c r="AU17559" s="6"/>
      <c r="AV17559" s="6"/>
      <c r="AW17559" s="6"/>
      <c r="AX17559" s="6"/>
      <c r="AY17559" s="6"/>
      <c r="AZ17559" s="6"/>
      <c r="BA17559" s="6"/>
      <c r="BB17559" s="6"/>
      <c r="BC17559" s="6"/>
      <c r="BD17559" s="6"/>
      <c r="BE17559" s="6"/>
      <c r="BF17559" s="6"/>
      <c r="BG17559" s="6"/>
    </row>
    <row r="17560" spans="34:59" x14ac:dyDescent="0.25">
      <c r="AH17560" s="10"/>
      <c r="AI17560" s="6"/>
      <c r="AJ17560" s="10"/>
      <c r="AK17560" s="10"/>
      <c r="AL17560" s="10"/>
      <c r="AM17560" s="10"/>
      <c r="AN17560" s="10"/>
      <c r="AO17560" s="10"/>
      <c r="AP17560" s="10"/>
      <c r="AQ17560" s="10"/>
      <c r="AR17560" s="10"/>
      <c r="AS17560" s="10"/>
      <c r="AT17560" s="10"/>
      <c r="AU17560" s="10"/>
      <c r="AV17560" s="10"/>
      <c r="AW17560" s="10"/>
      <c r="AX17560" s="10"/>
      <c r="AY17560" s="10"/>
      <c r="AZ17560" s="10"/>
      <c r="BA17560" s="10"/>
      <c r="BB17560" s="10"/>
      <c r="BC17560" s="10"/>
      <c r="BD17560" s="10"/>
      <c r="BE17560" s="10"/>
      <c r="BF17560" s="10"/>
      <c r="BG17560" s="6"/>
    </row>
    <row r="17561" spans="34:59" x14ac:dyDescent="0.25">
      <c r="AH17561" s="6"/>
      <c r="AI17561" s="6"/>
      <c r="AJ17561" s="6"/>
      <c r="AK17561" s="6"/>
      <c r="AL17561" s="6"/>
      <c r="AM17561" s="6"/>
      <c r="AN17561" s="6"/>
      <c r="AO17561" s="6"/>
      <c r="AP17561" s="6"/>
      <c r="AQ17561" s="6"/>
      <c r="AR17561" s="6"/>
      <c r="AS17561" s="6"/>
      <c r="AT17561" s="6"/>
      <c r="AU17561" s="6"/>
      <c r="AV17561" s="6"/>
      <c r="AW17561" s="6"/>
      <c r="AX17561" s="6"/>
      <c r="AY17561" s="6"/>
      <c r="AZ17561" s="6"/>
      <c r="BA17561" s="6"/>
      <c r="BB17561" s="6"/>
      <c r="BC17561" s="6"/>
      <c r="BD17561" s="6"/>
      <c r="BE17561" s="6"/>
      <c r="BF17561" s="6"/>
      <c r="BG17561" s="10"/>
    </row>
    <row r="17562" spans="34:59" x14ac:dyDescent="0.25">
      <c r="AH17562" s="10"/>
      <c r="AI17562" s="6"/>
    </row>
    <row r="17563" spans="34:59" x14ac:dyDescent="0.25">
      <c r="AH17563" s="6"/>
      <c r="AI17563" s="6"/>
      <c r="AJ17563" s="6"/>
      <c r="AK17563" s="6"/>
      <c r="AL17563" s="6"/>
      <c r="AM17563" s="6"/>
      <c r="AN17563" s="6"/>
      <c r="AO17563" s="6"/>
      <c r="AP17563" s="6"/>
      <c r="AQ17563" s="6"/>
      <c r="AR17563" s="6"/>
      <c r="AS17563" s="6"/>
      <c r="AT17563" s="6"/>
      <c r="AU17563" s="6"/>
      <c r="AV17563" s="6"/>
      <c r="AW17563" s="6"/>
      <c r="AX17563" s="6"/>
      <c r="AY17563" s="6"/>
      <c r="AZ17563" s="6"/>
      <c r="BA17563" s="6"/>
      <c r="BB17563" s="6"/>
      <c r="BC17563" s="6"/>
      <c r="BD17563" s="6"/>
      <c r="BE17563" s="6"/>
      <c r="BF17563" s="6"/>
      <c r="BG17563" s="6"/>
    </row>
    <row r="17564" spans="34:59" x14ac:dyDescent="0.25">
      <c r="AH17564" s="10"/>
      <c r="AI17564" s="6"/>
      <c r="AJ17564" s="10"/>
      <c r="AK17564" s="10"/>
      <c r="AL17564" s="10"/>
      <c r="AM17564" s="10"/>
      <c r="AN17564" s="10"/>
      <c r="AO17564" s="10"/>
      <c r="AP17564" s="10"/>
      <c r="AQ17564" s="10"/>
      <c r="AR17564" s="10"/>
      <c r="AS17564" s="10"/>
      <c r="AT17564" s="10"/>
      <c r="AU17564" s="10"/>
      <c r="AV17564" s="10"/>
      <c r="AW17564" s="10"/>
      <c r="AX17564" s="10"/>
      <c r="AY17564" s="10"/>
      <c r="AZ17564" s="10"/>
      <c r="BA17564" s="10"/>
      <c r="BB17564" s="10"/>
      <c r="BC17564" s="10"/>
      <c r="BD17564" s="10"/>
      <c r="BE17564" s="10"/>
      <c r="BF17564" s="10"/>
      <c r="BG17564" s="6"/>
    </row>
    <row r="17565" spans="34:59" x14ac:dyDescent="0.25">
      <c r="AH17565" s="6"/>
      <c r="AI17565" s="6"/>
      <c r="AJ17565" s="6"/>
      <c r="AK17565" s="6"/>
      <c r="AL17565" s="6"/>
      <c r="AM17565" s="6"/>
      <c r="AN17565" s="6"/>
      <c r="AO17565" s="6"/>
      <c r="AP17565" s="6"/>
      <c r="AQ17565" s="6"/>
      <c r="AR17565" s="6"/>
      <c r="AS17565" s="6"/>
      <c r="AT17565" s="6"/>
      <c r="AU17565" s="6"/>
      <c r="AV17565" s="6"/>
      <c r="AW17565" s="6"/>
      <c r="AX17565" s="6"/>
      <c r="AY17565" s="6"/>
      <c r="AZ17565" s="6"/>
      <c r="BA17565" s="6"/>
      <c r="BB17565" s="6"/>
      <c r="BC17565" s="6"/>
      <c r="BD17565" s="6"/>
      <c r="BE17565" s="6"/>
      <c r="BF17565" s="6"/>
      <c r="BG17565" s="10"/>
    </row>
    <row r="17566" spans="34:59" x14ac:dyDescent="0.25">
      <c r="AH17566" s="10"/>
      <c r="AI17566" s="6"/>
    </row>
    <row r="17567" spans="34:59" x14ac:dyDescent="0.25">
      <c r="AH17567" s="6"/>
      <c r="AI17567" s="6"/>
      <c r="AJ17567" s="6"/>
      <c r="AK17567" s="6"/>
      <c r="AL17567" s="6"/>
      <c r="AM17567" s="6"/>
      <c r="AN17567" s="6"/>
      <c r="AO17567" s="6"/>
      <c r="AP17567" s="6"/>
      <c r="AQ17567" s="6"/>
      <c r="AR17567" s="6"/>
      <c r="AS17567" s="6"/>
      <c r="AT17567" s="6"/>
      <c r="AU17567" s="6"/>
      <c r="AV17567" s="6"/>
      <c r="AW17567" s="6"/>
      <c r="AX17567" s="6"/>
      <c r="AY17567" s="6"/>
      <c r="AZ17567" s="6"/>
      <c r="BA17567" s="6"/>
      <c r="BB17567" s="6"/>
      <c r="BC17567" s="6"/>
      <c r="BD17567" s="6"/>
      <c r="BE17567" s="6"/>
      <c r="BF17567" s="6"/>
      <c r="BG17567" s="6"/>
    </row>
    <row r="17568" spans="34:59" x14ac:dyDescent="0.25">
      <c r="AH17568" s="10"/>
      <c r="AI17568" s="6"/>
      <c r="AJ17568" s="10"/>
      <c r="AK17568" s="10"/>
      <c r="AL17568" s="10"/>
      <c r="AM17568" s="10"/>
      <c r="AN17568" s="10"/>
      <c r="AO17568" s="10"/>
      <c r="AP17568" s="10"/>
      <c r="AQ17568" s="10"/>
      <c r="AR17568" s="10"/>
      <c r="AS17568" s="10"/>
      <c r="AT17568" s="10"/>
      <c r="AU17568" s="10"/>
      <c r="AV17568" s="10"/>
      <c r="AW17568" s="10"/>
      <c r="AX17568" s="10"/>
      <c r="AY17568" s="10"/>
      <c r="AZ17568" s="10"/>
      <c r="BA17568" s="10"/>
      <c r="BB17568" s="10"/>
      <c r="BC17568" s="10"/>
      <c r="BD17568" s="10"/>
      <c r="BE17568" s="10"/>
      <c r="BF17568" s="10"/>
      <c r="BG17568" s="6"/>
    </row>
    <row r="17569" spans="34:59" x14ac:dyDescent="0.25">
      <c r="AH17569" s="6"/>
      <c r="AI17569" s="6"/>
      <c r="AJ17569" s="6"/>
      <c r="AK17569" s="6"/>
      <c r="AL17569" s="6"/>
      <c r="AM17569" s="6"/>
      <c r="AN17569" s="6"/>
      <c r="AO17569" s="6"/>
      <c r="AP17569" s="6"/>
      <c r="AQ17569" s="6"/>
      <c r="AR17569" s="6"/>
      <c r="AS17569" s="6"/>
      <c r="AT17569" s="6"/>
      <c r="AU17569" s="6"/>
      <c r="AV17569" s="6"/>
      <c r="AW17569" s="6"/>
      <c r="AX17569" s="6"/>
      <c r="AY17569" s="6"/>
      <c r="AZ17569" s="6"/>
      <c r="BA17569" s="6"/>
      <c r="BB17569" s="6"/>
      <c r="BC17569" s="6"/>
      <c r="BD17569" s="6"/>
      <c r="BE17569" s="6"/>
      <c r="BF17569" s="6"/>
      <c r="BG17569" s="10"/>
    </row>
    <row r="17570" spans="34:59" x14ac:dyDescent="0.25">
      <c r="AH17570" s="10"/>
      <c r="AI17570" s="6"/>
    </row>
    <row r="17571" spans="34:59" x14ac:dyDescent="0.25">
      <c r="AH17571" s="6"/>
      <c r="AI17571" s="6"/>
      <c r="AJ17571" s="6"/>
      <c r="AK17571" s="6"/>
      <c r="AL17571" s="6"/>
      <c r="AM17571" s="6"/>
      <c r="AN17571" s="6"/>
      <c r="AO17571" s="6"/>
      <c r="AP17571" s="6"/>
      <c r="AQ17571" s="6"/>
      <c r="AR17571" s="6"/>
      <c r="AS17571" s="6"/>
      <c r="AT17571" s="6"/>
      <c r="AU17571" s="6"/>
      <c r="AV17571" s="6"/>
      <c r="AW17571" s="6"/>
      <c r="AX17571" s="6"/>
      <c r="AY17571" s="6"/>
      <c r="AZ17571" s="6"/>
      <c r="BA17571" s="6"/>
      <c r="BB17571" s="6"/>
      <c r="BC17571" s="6"/>
      <c r="BD17571" s="6"/>
      <c r="BE17571" s="6"/>
      <c r="BF17571" s="6"/>
      <c r="BG17571" s="6"/>
    </row>
    <row r="17572" spans="34:59" x14ac:dyDescent="0.25">
      <c r="AH17572" s="10"/>
      <c r="AI17572" s="6"/>
      <c r="AJ17572" s="10"/>
      <c r="AK17572" s="10"/>
      <c r="AL17572" s="10"/>
      <c r="AM17572" s="10"/>
      <c r="AN17572" s="10"/>
      <c r="AO17572" s="10"/>
      <c r="AP17572" s="10"/>
      <c r="AQ17572" s="10"/>
      <c r="AR17572" s="10"/>
      <c r="AS17572" s="10"/>
      <c r="AT17572" s="10"/>
      <c r="AU17572" s="10"/>
      <c r="AV17572" s="10"/>
      <c r="AW17572" s="10"/>
      <c r="AX17572" s="10"/>
      <c r="AY17572" s="10"/>
      <c r="AZ17572" s="10"/>
      <c r="BA17572" s="10"/>
      <c r="BB17572" s="10"/>
      <c r="BC17572" s="10"/>
      <c r="BD17572" s="10"/>
      <c r="BE17572" s="10"/>
      <c r="BF17572" s="10"/>
      <c r="BG17572" s="6"/>
    </row>
    <row r="17574" spans="34:59" x14ac:dyDescent="0.25">
      <c r="AH17574" s="10"/>
      <c r="AI17574" s="6"/>
    </row>
    <row r="17575" spans="34:59" x14ac:dyDescent="0.25">
      <c r="AH17575" s="6"/>
      <c r="AI17575" s="6"/>
      <c r="AJ17575" s="6"/>
      <c r="AK17575" s="6"/>
      <c r="AL17575" s="6"/>
      <c r="AM17575" s="6"/>
      <c r="AN17575" s="6"/>
      <c r="AO17575" s="6"/>
      <c r="AP17575" s="6"/>
      <c r="AQ17575" s="6"/>
      <c r="AR17575" s="6"/>
      <c r="AS17575" s="6"/>
      <c r="AT17575" s="6"/>
      <c r="AU17575" s="6"/>
      <c r="AV17575" s="6"/>
      <c r="AW17575" s="6"/>
      <c r="AX17575" s="6"/>
      <c r="AY17575" s="6"/>
      <c r="AZ17575" s="6"/>
      <c r="BA17575" s="6"/>
      <c r="BB17575" s="6"/>
      <c r="BC17575" s="6"/>
      <c r="BD17575" s="6"/>
      <c r="BE17575" s="6"/>
      <c r="BF17575" s="6"/>
      <c r="BG17575" s="6"/>
    </row>
    <row r="17576" spans="34:59" x14ac:dyDescent="0.25">
      <c r="AH17576" s="10"/>
      <c r="AI17576" s="6"/>
      <c r="AJ17576" s="10"/>
      <c r="AK17576" s="10"/>
      <c r="AL17576" s="10"/>
      <c r="AM17576" s="10"/>
      <c r="AN17576" s="10"/>
      <c r="AO17576" s="10"/>
      <c r="AP17576" s="10"/>
      <c r="AQ17576" s="10"/>
      <c r="AR17576" s="10"/>
      <c r="AS17576" s="10"/>
      <c r="AT17576" s="10"/>
      <c r="AU17576" s="10"/>
      <c r="AV17576" s="10"/>
      <c r="AW17576" s="10"/>
      <c r="AX17576" s="10"/>
      <c r="AY17576" s="10"/>
      <c r="AZ17576" s="10"/>
      <c r="BA17576" s="10"/>
      <c r="BB17576" s="10"/>
      <c r="BC17576" s="10"/>
      <c r="BD17576" s="10"/>
      <c r="BE17576" s="10"/>
      <c r="BF17576" s="10"/>
      <c r="BG17576" s="6"/>
    </row>
    <row r="17577" spans="34:59" x14ac:dyDescent="0.25">
      <c r="AH17577" s="6"/>
      <c r="AI17577" s="6"/>
      <c r="AJ17577" s="6"/>
      <c r="AK17577" s="6"/>
      <c r="AL17577" s="6"/>
      <c r="AM17577" s="6"/>
      <c r="AN17577" s="6"/>
      <c r="AO17577" s="6"/>
      <c r="AP17577" s="6"/>
      <c r="AQ17577" s="6"/>
      <c r="AR17577" s="6"/>
      <c r="AS17577" s="6"/>
      <c r="AT17577" s="6"/>
      <c r="AU17577" s="6"/>
      <c r="AV17577" s="6"/>
      <c r="AW17577" s="6"/>
      <c r="AX17577" s="6"/>
      <c r="AY17577" s="6"/>
      <c r="AZ17577" s="6"/>
      <c r="BA17577" s="6"/>
      <c r="BB17577" s="6"/>
      <c r="BC17577" s="6"/>
      <c r="BD17577" s="6"/>
      <c r="BE17577" s="6"/>
      <c r="BF17577" s="6"/>
      <c r="BG17577" s="10"/>
    </row>
    <row r="17578" spans="34:59" x14ac:dyDescent="0.25">
      <c r="AH17578" s="10"/>
      <c r="AI17578" s="6"/>
    </row>
    <row r="17579" spans="34:59" x14ac:dyDescent="0.25">
      <c r="AH17579" s="6"/>
      <c r="AI17579" s="6"/>
      <c r="AJ17579" s="6"/>
      <c r="AK17579" s="6"/>
      <c r="AL17579" s="6"/>
      <c r="AM17579" s="6"/>
      <c r="AN17579" s="6"/>
      <c r="AO17579" s="6"/>
      <c r="AP17579" s="6"/>
      <c r="AQ17579" s="6"/>
      <c r="AR17579" s="6"/>
      <c r="AS17579" s="6"/>
      <c r="AT17579" s="6"/>
      <c r="AU17579" s="6"/>
      <c r="AV17579" s="6"/>
      <c r="AW17579" s="6"/>
      <c r="AX17579" s="6"/>
      <c r="AY17579" s="6"/>
      <c r="AZ17579" s="6"/>
      <c r="BA17579" s="6"/>
      <c r="BB17579" s="6"/>
      <c r="BC17579" s="6"/>
      <c r="BD17579" s="6"/>
      <c r="BE17579" s="6"/>
      <c r="BF17579" s="6"/>
      <c r="BG17579" s="6"/>
    </row>
    <row r="17580" spans="34:59" x14ac:dyDescent="0.25">
      <c r="AH17580" s="10"/>
      <c r="AI17580" s="6"/>
      <c r="AJ17580" s="10"/>
      <c r="AK17580" s="10"/>
      <c r="AL17580" s="10"/>
      <c r="AM17580" s="10"/>
      <c r="AN17580" s="10"/>
      <c r="AO17580" s="10"/>
      <c r="AP17580" s="10"/>
      <c r="AQ17580" s="10"/>
      <c r="AR17580" s="10"/>
      <c r="AS17580" s="10"/>
      <c r="AT17580" s="10"/>
      <c r="AU17580" s="10"/>
      <c r="AV17580" s="10"/>
      <c r="AW17580" s="10"/>
      <c r="AX17580" s="10"/>
      <c r="AY17580" s="10"/>
      <c r="AZ17580" s="10"/>
      <c r="BA17580" s="10"/>
      <c r="BB17580" s="10"/>
      <c r="BC17580" s="10"/>
      <c r="BD17580" s="10"/>
      <c r="BE17580" s="10"/>
      <c r="BF17580" s="10"/>
      <c r="BG17580" s="6"/>
    </row>
    <row r="17581" spans="34:59" x14ac:dyDescent="0.25">
      <c r="AH17581" s="6"/>
      <c r="AI17581" s="6"/>
      <c r="AJ17581" s="6"/>
      <c r="AK17581" s="6"/>
      <c r="AL17581" s="6"/>
      <c r="AM17581" s="6"/>
      <c r="AN17581" s="6"/>
      <c r="AO17581" s="6"/>
      <c r="AP17581" s="6"/>
      <c r="AQ17581" s="6"/>
      <c r="AR17581" s="6"/>
      <c r="AS17581" s="6"/>
      <c r="AT17581" s="6"/>
      <c r="AU17581" s="6"/>
      <c r="AV17581" s="6"/>
      <c r="AW17581" s="6"/>
      <c r="AX17581" s="6"/>
      <c r="AY17581" s="6"/>
      <c r="AZ17581" s="6"/>
      <c r="BA17581" s="6"/>
      <c r="BB17581" s="6"/>
      <c r="BC17581" s="6"/>
      <c r="BD17581" s="6"/>
      <c r="BE17581" s="6"/>
      <c r="BF17581" s="6"/>
      <c r="BG17581" s="10"/>
    </row>
    <row r="17582" spans="34:59" x14ac:dyDescent="0.25">
      <c r="AH17582" s="10"/>
      <c r="AI17582" s="6"/>
    </row>
    <row r="17583" spans="34:59" x14ac:dyDescent="0.25">
      <c r="AH17583" s="6"/>
      <c r="AI17583" s="6"/>
      <c r="AJ17583" s="6"/>
      <c r="AK17583" s="6"/>
      <c r="AL17583" s="6"/>
      <c r="AM17583" s="6"/>
      <c r="AN17583" s="6"/>
      <c r="AO17583" s="6"/>
      <c r="AP17583" s="6"/>
      <c r="AQ17583" s="6"/>
      <c r="AR17583" s="6"/>
      <c r="AS17583" s="6"/>
      <c r="AT17583" s="6"/>
      <c r="AU17583" s="6"/>
      <c r="AV17583" s="6"/>
      <c r="AW17583" s="6"/>
      <c r="AX17583" s="6"/>
      <c r="AY17583" s="6"/>
      <c r="AZ17583" s="6"/>
      <c r="BA17583" s="6"/>
      <c r="BB17583" s="6"/>
      <c r="BC17583" s="6"/>
      <c r="BD17583" s="6"/>
      <c r="BE17583" s="6"/>
      <c r="BF17583" s="6"/>
      <c r="BG17583" s="6"/>
    </row>
    <row r="17584" spans="34:59" x14ac:dyDescent="0.25">
      <c r="AH17584" s="10"/>
      <c r="AI17584" s="6"/>
      <c r="AJ17584" s="10"/>
      <c r="AK17584" s="10"/>
      <c r="AL17584" s="10"/>
      <c r="AM17584" s="10"/>
      <c r="AN17584" s="10"/>
      <c r="AO17584" s="10"/>
      <c r="AP17584" s="10"/>
      <c r="AQ17584" s="10"/>
      <c r="AR17584" s="10"/>
      <c r="AS17584" s="10"/>
      <c r="AT17584" s="10"/>
      <c r="AU17584" s="10"/>
      <c r="AV17584" s="10"/>
      <c r="AW17584" s="10"/>
      <c r="AX17584" s="10"/>
      <c r="AY17584" s="10"/>
      <c r="AZ17584" s="10"/>
      <c r="BA17584" s="10"/>
      <c r="BB17584" s="10"/>
      <c r="BC17584" s="10"/>
      <c r="BD17584" s="10"/>
      <c r="BE17584" s="10"/>
      <c r="BF17584" s="10"/>
      <c r="BG17584" s="6"/>
    </row>
    <row r="17585" spans="34:59" x14ac:dyDescent="0.25">
      <c r="AH17585" s="6"/>
      <c r="AI17585" s="6"/>
      <c r="AJ17585" s="6"/>
      <c r="AK17585" s="6"/>
      <c r="AL17585" s="6"/>
      <c r="AM17585" s="6"/>
      <c r="AN17585" s="6"/>
      <c r="AO17585" s="6"/>
      <c r="AP17585" s="6"/>
      <c r="AQ17585" s="6"/>
      <c r="AR17585" s="6"/>
      <c r="AS17585" s="6"/>
      <c r="AT17585" s="6"/>
      <c r="AU17585" s="6"/>
      <c r="AV17585" s="6"/>
      <c r="AW17585" s="6"/>
      <c r="AX17585" s="6"/>
      <c r="AY17585" s="6"/>
      <c r="AZ17585" s="6"/>
      <c r="BA17585" s="6"/>
      <c r="BB17585" s="6"/>
      <c r="BC17585" s="6"/>
      <c r="BD17585" s="6"/>
      <c r="BE17585" s="6"/>
      <c r="BF17585" s="6"/>
      <c r="BG17585" s="10"/>
    </row>
    <row r="17586" spans="34:59" x14ac:dyDescent="0.25">
      <c r="AH17586" s="10"/>
      <c r="AI17586" s="6"/>
    </row>
    <row r="17587" spans="34:59" x14ac:dyDescent="0.25">
      <c r="AH17587" s="6"/>
      <c r="AI17587" s="6"/>
      <c r="AJ17587" s="6"/>
      <c r="AK17587" s="6"/>
      <c r="AL17587" s="6"/>
      <c r="AM17587" s="6"/>
      <c r="AN17587" s="6"/>
      <c r="AO17587" s="6"/>
      <c r="AP17587" s="6"/>
      <c r="AQ17587" s="6"/>
      <c r="AR17587" s="6"/>
      <c r="AS17587" s="6"/>
      <c r="AT17587" s="6"/>
      <c r="AU17587" s="6"/>
      <c r="AV17587" s="6"/>
      <c r="AW17587" s="6"/>
      <c r="AX17587" s="6"/>
      <c r="AY17587" s="6"/>
      <c r="AZ17587" s="6"/>
      <c r="BA17587" s="6"/>
      <c r="BB17587" s="6"/>
      <c r="BC17587" s="6"/>
      <c r="BD17587" s="6"/>
      <c r="BE17587" s="6"/>
      <c r="BF17587" s="6"/>
      <c r="BG17587" s="6"/>
    </row>
    <row r="17588" spans="34:59" x14ac:dyDescent="0.25">
      <c r="AH17588" s="10"/>
      <c r="AI17588" s="6"/>
      <c r="AJ17588" s="10"/>
      <c r="AK17588" s="10"/>
      <c r="AL17588" s="10"/>
      <c r="AM17588" s="10"/>
      <c r="AN17588" s="10"/>
      <c r="AO17588" s="10"/>
      <c r="AP17588" s="10"/>
      <c r="AQ17588" s="10"/>
      <c r="AR17588" s="10"/>
      <c r="AS17588" s="10"/>
      <c r="AT17588" s="10"/>
      <c r="AU17588" s="10"/>
      <c r="AV17588" s="10"/>
      <c r="AW17588" s="10"/>
      <c r="AX17588" s="10"/>
      <c r="AY17588" s="10"/>
      <c r="AZ17588" s="10"/>
      <c r="BA17588" s="10"/>
      <c r="BB17588" s="10"/>
      <c r="BC17588" s="10"/>
      <c r="BD17588" s="10"/>
      <c r="BE17588" s="10"/>
      <c r="BF17588" s="10"/>
      <c r="BG17588" s="6"/>
    </row>
    <row r="17590" spans="34:59" x14ac:dyDescent="0.25">
      <c r="AH17590" s="10"/>
      <c r="AI17590" s="6"/>
    </row>
    <row r="17591" spans="34:59" x14ac:dyDescent="0.25">
      <c r="AH17591" s="6"/>
      <c r="AI17591" s="6"/>
      <c r="AJ17591" s="6"/>
      <c r="AK17591" s="6"/>
      <c r="AL17591" s="6"/>
      <c r="AM17591" s="6"/>
      <c r="AN17591" s="6"/>
      <c r="AO17591" s="6"/>
      <c r="AP17591" s="6"/>
      <c r="AQ17591" s="6"/>
      <c r="AR17591" s="6"/>
      <c r="AS17591" s="6"/>
      <c r="AT17591" s="6"/>
      <c r="AU17591" s="6"/>
      <c r="AV17591" s="6"/>
      <c r="AW17591" s="6"/>
      <c r="AX17591" s="6"/>
      <c r="AY17591" s="6"/>
      <c r="AZ17591" s="6"/>
      <c r="BA17591" s="6"/>
      <c r="BB17591" s="6"/>
      <c r="BC17591" s="6"/>
      <c r="BD17591" s="6"/>
      <c r="BE17591" s="6"/>
      <c r="BF17591" s="6"/>
      <c r="BG17591" s="6"/>
    </row>
    <row r="17592" spans="34:59" x14ac:dyDescent="0.25">
      <c r="AH17592" s="10"/>
      <c r="AI17592" s="6"/>
      <c r="AJ17592" s="10"/>
      <c r="AK17592" s="10"/>
      <c r="AL17592" s="10"/>
      <c r="AM17592" s="10"/>
      <c r="AN17592" s="10"/>
      <c r="AO17592" s="10"/>
      <c r="AP17592" s="10"/>
      <c r="AQ17592" s="10"/>
      <c r="AR17592" s="10"/>
      <c r="AS17592" s="10"/>
      <c r="AT17592" s="10"/>
      <c r="AU17592" s="10"/>
      <c r="AV17592" s="10"/>
      <c r="AW17592" s="10"/>
      <c r="AX17592" s="10"/>
      <c r="AY17592" s="10"/>
      <c r="AZ17592" s="10"/>
      <c r="BA17592" s="10"/>
      <c r="BB17592" s="10"/>
      <c r="BC17592" s="10"/>
      <c r="BD17592" s="10"/>
      <c r="BE17592" s="10"/>
      <c r="BF17592" s="10"/>
      <c r="BG17592" s="6"/>
    </row>
    <row r="17593" spans="34:59" x14ac:dyDescent="0.25">
      <c r="AH17593" s="6"/>
      <c r="AI17593" s="6"/>
      <c r="AJ17593" s="6"/>
      <c r="AK17593" s="6"/>
      <c r="AL17593" s="6"/>
      <c r="AM17593" s="6"/>
      <c r="AN17593" s="6"/>
      <c r="AO17593" s="6"/>
      <c r="AP17593" s="6"/>
      <c r="AQ17593" s="6"/>
      <c r="AR17593" s="6"/>
      <c r="AS17593" s="6"/>
      <c r="AT17593" s="6"/>
      <c r="AU17593" s="6"/>
      <c r="AV17593" s="6"/>
      <c r="AW17593" s="6"/>
      <c r="AX17593" s="6"/>
      <c r="AY17593" s="6"/>
      <c r="AZ17593" s="6"/>
      <c r="BA17593" s="6"/>
      <c r="BB17593" s="6"/>
      <c r="BC17593" s="6"/>
      <c r="BD17593" s="6"/>
      <c r="BE17593" s="6"/>
      <c r="BF17593" s="6"/>
      <c r="BG17593" s="10"/>
    </row>
    <row r="17594" spans="34:59" x14ac:dyDescent="0.25">
      <c r="AH17594" s="10"/>
      <c r="AI17594" s="6"/>
    </row>
    <row r="17595" spans="34:59" x14ac:dyDescent="0.25">
      <c r="AH17595" s="6"/>
      <c r="AI17595" s="6"/>
      <c r="AJ17595" s="6"/>
      <c r="AK17595" s="6"/>
      <c r="AL17595" s="6"/>
      <c r="AM17595" s="6"/>
      <c r="AN17595" s="6"/>
      <c r="AO17595" s="6"/>
      <c r="AP17595" s="6"/>
      <c r="AQ17595" s="6"/>
      <c r="AR17595" s="6"/>
      <c r="AS17595" s="6"/>
      <c r="AT17595" s="6"/>
      <c r="AU17595" s="6"/>
      <c r="AV17595" s="6"/>
      <c r="AW17595" s="6"/>
      <c r="AX17595" s="6"/>
      <c r="AY17595" s="6"/>
      <c r="AZ17595" s="6"/>
      <c r="BA17595" s="6"/>
      <c r="BB17595" s="6"/>
      <c r="BC17595" s="6"/>
      <c r="BD17595" s="6"/>
      <c r="BE17595" s="6"/>
      <c r="BF17595" s="6"/>
      <c r="BG17595" s="6"/>
    </row>
    <row r="17596" spans="34:59" x14ac:dyDescent="0.25">
      <c r="AH17596" s="10"/>
      <c r="AI17596" s="6"/>
      <c r="AJ17596" s="10"/>
      <c r="AK17596" s="10"/>
      <c r="AL17596" s="10"/>
      <c r="AM17596" s="10"/>
      <c r="AN17596" s="10"/>
      <c r="AO17596" s="10"/>
      <c r="AP17596" s="10"/>
      <c r="AQ17596" s="10"/>
      <c r="AR17596" s="10"/>
      <c r="AS17596" s="10"/>
      <c r="AT17596" s="10"/>
      <c r="AU17596" s="10"/>
      <c r="AV17596" s="10"/>
      <c r="AW17596" s="10"/>
      <c r="AX17596" s="10"/>
      <c r="AY17596" s="10"/>
      <c r="AZ17596" s="10"/>
      <c r="BA17596" s="10"/>
      <c r="BB17596" s="10"/>
      <c r="BC17596" s="10"/>
      <c r="BD17596" s="10"/>
      <c r="BE17596" s="10"/>
      <c r="BF17596" s="10"/>
      <c r="BG17596" s="6"/>
    </row>
    <row r="17597" spans="34:59" x14ac:dyDescent="0.25">
      <c r="AH17597" s="6"/>
      <c r="AI17597" s="6"/>
      <c r="AJ17597" s="6"/>
      <c r="AK17597" s="6"/>
      <c r="AL17597" s="6"/>
      <c r="AM17597" s="6"/>
      <c r="AN17597" s="6"/>
      <c r="AO17597" s="6"/>
      <c r="AP17597" s="6"/>
      <c r="AQ17597" s="6"/>
      <c r="AR17597" s="6"/>
      <c r="AS17597" s="6"/>
      <c r="AT17597" s="6"/>
      <c r="AU17597" s="6"/>
      <c r="AV17597" s="6"/>
      <c r="AW17597" s="6"/>
      <c r="AX17597" s="6"/>
      <c r="AY17597" s="6"/>
      <c r="AZ17597" s="6"/>
      <c r="BA17597" s="6"/>
      <c r="BB17597" s="6"/>
      <c r="BC17597" s="6"/>
      <c r="BD17597" s="6"/>
      <c r="BE17597" s="6"/>
      <c r="BF17597" s="6"/>
      <c r="BG17597" s="10"/>
    </row>
    <row r="17598" spans="34:59" x14ac:dyDescent="0.25">
      <c r="AH17598" s="10"/>
      <c r="AI17598" s="6"/>
    </row>
    <row r="17599" spans="34:59" x14ac:dyDescent="0.25">
      <c r="AH17599" s="6"/>
      <c r="AI17599" s="6"/>
      <c r="AJ17599" s="6"/>
      <c r="AK17599" s="6"/>
      <c r="AL17599" s="6"/>
      <c r="AM17599" s="6"/>
      <c r="AN17599" s="6"/>
      <c r="AO17599" s="6"/>
      <c r="AP17599" s="6"/>
      <c r="AQ17599" s="6"/>
      <c r="AR17599" s="6"/>
      <c r="AS17599" s="6"/>
      <c r="AT17599" s="6"/>
      <c r="AU17599" s="6"/>
      <c r="AV17599" s="6"/>
      <c r="AW17599" s="6"/>
      <c r="AX17599" s="6"/>
      <c r="AY17599" s="6"/>
      <c r="AZ17599" s="6"/>
      <c r="BA17599" s="6"/>
      <c r="BB17599" s="6"/>
      <c r="BC17599" s="6"/>
      <c r="BD17599" s="6"/>
      <c r="BE17599" s="6"/>
      <c r="BF17599" s="6"/>
      <c r="BG17599" s="6"/>
    </row>
    <row r="17600" spans="34:59" x14ac:dyDescent="0.25">
      <c r="AH17600" s="10"/>
      <c r="AI17600" s="6"/>
      <c r="AJ17600" s="10"/>
      <c r="AK17600" s="10"/>
      <c r="AL17600" s="10"/>
      <c r="AM17600" s="10"/>
      <c r="AN17600" s="10"/>
      <c r="AO17600" s="10"/>
      <c r="AP17600" s="10"/>
      <c r="AQ17600" s="10"/>
      <c r="AR17600" s="10"/>
      <c r="AS17600" s="10"/>
      <c r="AT17600" s="10"/>
      <c r="AU17600" s="10"/>
      <c r="AV17600" s="10"/>
      <c r="AW17600" s="10"/>
      <c r="AX17600" s="10"/>
      <c r="AY17600" s="10"/>
      <c r="AZ17600" s="10"/>
      <c r="BA17600" s="10"/>
      <c r="BB17600" s="10"/>
      <c r="BC17600" s="10"/>
      <c r="BD17600" s="10"/>
      <c r="BE17600" s="10"/>
      <c r="BF17600" s="10"/>
      <c r="BG17600" s="6"/>
    </row>
    <row r="17601" spans="34:59" x14ac:dyDescent="0.25">
      <c r="AH17601" s="6"/>
      <c r="AI17601" s="6"/>
      <c r="AJ17601" s="6"/>
      <c r="AK17601" s="6"/>
      <c r="AL17601" s="6"/>
      <c r="AM17601" s="6"/>
      <c r="AN17601" s="6"/>
      <c r="AO17601" s="6"/>
      <c r="AP17601" s="6"/>
      <c r="AQ17601" s="6"/>
      <c r="AR17601" s="6"/>
      <c r="AS17601" s="6"/>
      <c r="AT17601" s="6"/>
      <c r="AU17601" s="6"/>
      <c r="AV17601" s="6"/>
      <c r="AW17601" s="6"/>
      <c r="AX17601" s="6"/>
      <c r="AY17601" s="6"/>
      <c r="AZ17601" s="6"/>
      <c r="BA17601" s="6"/>
      <c r="BB17601" s="6"/>
      <c r="BC17601" s="6"/>
      <c r="BD17601" s="6"/>
      <c r="BE17601" s="6"/>
      <c r="BF17601" s="6"/>
      <c r="BG17601" s="10"/>
    </row>
    <row r="17602" spans="34:59" x14ac:dyDescent="0.25">
      <c r="AH17602" s="10"/>
      <c r="AI17602" s="6"/>
    </row>
    <row r="17603" spans="34:59" x14ac:dyDescent="0.25">
      <c r="AH17603" s="6"/>
      <c r="AI17603" s="6"/>
      <c r="AJ17603" s="6"/>
      <c r="AK17603" s="6"/>
      <c r="AL17603" s="6"/>
      <c r="AM17603" s="6"/>
      <c r="AN17603" s="6"/>
      <c r="AO17603" s="6"/>
      <c r="AP17603" s="6"/>
      <c r="AQ17603" s="6"/>
      <c r="AR17603" s="6"/>
      <c r="AS17603" s="6"/>
      <c r="AT17603" s="6"/>
      <c r="AU17603" s="6"/>
      <c r="AV17603" s="6"/>
      <c r="AW17603" s="6"/>
      <c r="AX17603" s="6"/>
      <c r="AY17603" s="6"/>
      <c r="AZ17603" s="6"/>
      <c r="BA17603" s="6"/>
      <c r="BB17603" s="6"/>
      <c r="BC17603" s="6"/>
      <c r="BD17603" s="6"/>
      <c r="BE17603" s="6"/>
      <c r="BF17603" s="6"/>
      <c r="BG17603" s="6"/>
    </row>
    <row r="17604" spans="34:59" x14ac:dyDescent="0.25">
      <c r="AH17604" s="10"/>
      <c r="AI17604" s="6"/>
      <c r="AJ17604" s="10"/>
      <c r="AK17604" s="10"/>
      <c r="AL17604" s="10"/>
      <c r="AM17604" s="10"/>
      <c r="AN17604" s="10"/>
      <c r="AO17604" s="10"/>
      <c r="AP17604" s="10"/>
      <c r="AQ17604" s="10"/>
      <c r="AR17604" s="10"/>
      <c r="AS17604" s="10"/>
      <c r="AT17604" s="10"/>
      <c r="AU17604" s="10"/>
      <c r="AV17604" s="10"/>
      <c r="AW17604" s="10"/>
      <c r="AX17604" s="10"/>
      <c r="AY17604" s="10"/>
      <c r="AZ17604" s="10"/>
      <c r="BA17604" s="10"/>
      <c r="BB17604" s="10"/>
      <c r="BC17604" s="10"/>
      <c r="BD17604" s="10"/>
      <c r="BE17604" s="10"/>
      <c r="BF17604" s="10"/>
      <c r="BG17604" s="6"/>
    </row>
    <row r="17606" spans="34:59" x14ac:dyDescent="0.25">
      <c r="AH17606" s="10"/>
      <c r="AI17606" s="6"/>
    </row>
    <row r="17607" spans="34:59" x14ac:dyDescent="0.25">
      <c r="AH17607" s="6"/>
      <c r="AI17607" s="6"/>
      <c r="AJ17607" s="6"/>
      <c r="AK17607" s="6"/>
      <c r="AL17607" s="6"/>
      <c r="AM17607" s="6"/>
      <c r="AN17607" s="6"/>
      <c r="AO17607" s="6"/>
      <c r="AP17607" s="6"/>
      <c r="AQ17607" s="6"/>
      <c r="AR17607" s="6"/>
      <c r="AS17607" s="6"/>
      <c r="AT17607" s="6"/>
      <c r="AU17607" s="6"/>
      <c r="AV17607" s="6"/>
      <c r="AW17607" s="6"/>
      <c r="AX17607" s="6"/>
      <c r="AY17607" s="6"/>
      <c r="AZ17607" s="6"/>
      <c r="BA17607" s="6"/>
      <c r="BB17607" s="6"/>
      <c r="BC17607" s="6"/>
      <c r="BD17607" s="6"/>
      <c r="BE17607" s="6"/>
      <c r="BF17607" s="6"/>
      <c r="BG17607" s="6"/>
    </row>
    <row r="17608" spans="34:59" x14ac:dyDescent="0.25">
      <c r="AH17608" s="10"/>
      <c r="AI17608" s="6"/>
      <c r="AJ17608" s="10"/>
      <c r="AK17608" s="10"/>
      <c r="AL17608" s="10"/>
      <c r="AM17608" s="10"/>
      <c r="AN17608" s="10"/>
      <c r="AO17608" s="10"/>
      <c r="AP17608" s="10"/>
      <c r="AQ17608" s="10"/>
      <c r="AR17608" s="10"/>
      <c r="AS17608" s="10"/>
      <c r="AT17608" s="10"/>
      <c r="AU17608" s="10"/>
      <c r="AV17608" s="10"/>
      <c r="AW17608" s="10"/>
      <c r="AX17608" s="10"/>
      <c r="AY17608" s="10"/>
      <c r="AZ17608" s="10"/>
      <c r="BA17608" s="10"/>
      <c r="BB17608" s="10"/>
      <c r="BC17608" s="10"/>
      <c r="BD17608" s="10"/>
      <c r="BE17608" s="10"/>
      <c r="BF17608" s="10"/>
      <c r="BG17608" s="6"/>
    </row>
    <row r="17609" spans="34:59" x14ac:dyDescent="0.25">
      <c r="AH17609" s="6"/>
      <c r="AI17609" s="6"/>
      <c r="AJ17609" s="6"/>
      <c r="AK17609" s="6"/>
      <c r="AL17609" s="6"/>
      <c r="AM17609" s="6"/>
      <c r="AN17609" s="6"/>
      <c r="AO17609" s="6"/>
      <c r="AP17609" s="6"/>
      <c r="AQ17609" s="6"/>
      <c r="AR17609" s="6"/>
      <c r="AS17609" s="6"/>
      <c r="AT17609" s="6"/>
      <c r="AU17609" s="6"/>
      <c r="AV17609" s="6"/>
      <c r="AW17609" s="6"/>
      <c r="AX17609" s="6"/>
      <c r="AY17609" s="6"/>
      <c r="AZ17609" s="6"/>
      <c r="BA17609" s="6"/>
      <c r="BB17609" s="6"/>
      <c r="BC17609" s="6"/>
      <c r="BD17609" s="6"/>
      <c r="BE17609" s="6"/>
      <c r="BF17609" s="6"/>
      <c r="BG17609" s="10"/>
    </row>
    <row r="17610" spans="34:59" x14ac:dyDescent="0.25">
      <c r="AH17610" s="10"/>
      <c r="AI17610" s="6"/>
    </row>
    <row r="17611" spans="34:59" x14ac:dyDescent="0.25">
      <c r="AH17611" s="6"/>
      <c r="AI17611" s="6"/>
      <c r="AJ17611" s="6"/>
      <c r="AK17611" s="6"/>
      <c r="AL17611" s="6"/>
      <c r="AM17611" s="6"/>
      <c r="AN17611" s="6"/>
      <c r="AO17611" s="6"/>
      <c r="AP17611" s="6"/>
      <c r="AQ17611" s="6"/>
      <c r="AR17611" s="6"/>
      <c r="AS17611" s="6"/>
      <c r="AT17611" s="6"/>
      <c r="AU17611" s="6"/>
      <c r="AV17611" s="6"/>
      <c r="AW17611" s="6"/>
      <c r="AX17611" s="6"/>
      <c r="AY17611" s="6"/>
      <c r="AZ17611" s="6"/>
      <c r="BA17611" s="6"/>
      <c r="BB17611" s="6"/>
      <c r="BC17611" s="6"/>
      <c r="BD17611" s="6"/>
      <c r="BE17611" s="6"/>
      <c r="BF17611" s="6"/>
      <c r="BG17611" s="6"/>
    </row>
    <row r="17612" spans="34:59" x14ac:dyDescent="0.25">
      <c r="AH17612" s="10"/>
      <c r="AI17612" s="6"/>
      <c r="AJ17612" s="10"/>
      <c r="AK17612" s="10"/>
      <c r="AL17612" s="10"/>
      <c r="AM17612" s="10"/>
      <c r="AN17612" s="10"/>
      <c r="AO17612" s="10"/>
      <c r="AP17612" s="10"/>
      <c r="AQ17612" s="10"/>
      <c r="AR17612" s="10"/>
      <c r="AS17612" s="10"/>
      <c r="AT17612" s="10"/>
      <c r="AU17612" s="10"/>
      <c r="AV17612" s="10"/>
      <c r="AW17612" s="10"/>
      <c r="AX17612" s="10"/>
      <c r="AY17612" s="10"/>
      <c r="AZ17612" s="10"/>
      <c r="BA17612" s="10"/>
      <c r="BB17612" s="10"/>
      <c r="BC17612" s="10"/>
      <c r="BD17612" s="10"/>
      <c r="BE17612" s="10"/>
      <c r="BF17612" s="10"/>
      <c r="BG17612" s="6"/>
    </row>
    <row r="17613" spans="34:59" x14ac:dyDescent="0.25">
      <c r="AH17613" s="6"/>
      <c r="AI17613" s="6"/>
      <c r="AJ17613" s="6"/>
      <c r="AK17613" s="6"/>
      <c r="AL17613" s="6"/>
      <c r="AM17613" s="6"/>
      <c r="AN17613" s="6"/>
      <c r="AO17613" s="6"/>
      <c r="AP17613" s="6"/>
      <c r="AQ17613" s="6"/>
      <c r="AR17613" s="6"/>
      <c r="AS17613" s="6"/>
      <c r="AT17613" s="6"/>
      <c r="AU17613" s="6"/>
      <c r="AV17613" s="6"/>
      <c r="AW17613" s="6"/>
      <c r="AX17613" s="6"/>
      <c r="AY17613" s="6"/>
      <c r="AZ17613" s="6"/>
      <c r="BA17613" s="6"/>
      <c r="BB17613" s="6"/>
      <c r="BC17613" s="6"/>
      <c r="BD17613" s="6"/>
      <c r="BE17613" s="6"/>
      <c r="BF17613" s="6"/>
      <c r="BG17613" s="10"/>
    </row>
    <row r="17614" spans="34:59" x14ac:dyDescent="0.25">
      <c r="AH17614" s="10"/>
      <c r="AI17614" s="6"/>
    </row>
    <row r="17615" spans="34:59" x14ac:dyDescent="0.25">
      <c r="AH17615" s="6"/>
      <c r="AI17615" s="6"/>
      <c r="AJ17615" s="6"/>
      <c r="AK17615" s="6"/>
      <c r="AL17615" s="6"/>
      <c r="AM17615" s="6"/>
      <c r="AN17615" s="6"/>
      <c r="AO17615" s="6"/>
      <c r="AP17615" s="6"/>
      <c r="AQ17615" s="6"/>
      <c r="AR17615" s="6"/>
      <c r="AS17615" s="6"/>
      <c r="AT17615" s="6"/>
      <c r="AU17615" s="6"/>
      <c r="AV17615" s="6"/>
      <c r="AW17615" s="6"/>
      <c r="AX17615" s="6"/>
      <c r="AY17615" s="6"/>
      <c r="AZ17615" s="6"/>
      <c r="BA17615" s="6"/>
      <c r="BB17615" s="6"/>
      <c r="BC17615" s="6"/>
      <c r="BD17615" s="6"/>
      <c r="BE17615" s="6"/>
      <c r="BF17615" s="6"/>
      <c r="BG17615" s="6"/>
    </row>
    <row r="17616" spans="34:59" x14ac:dyDescent="0.25">
      <c r="AH17616" s="10"/>
      <c r="AI17616" s="6"/>
      <c r="AJ17616" s="10"/>
      <c r="AK17616" s="10"/>
      <c r="AL17616" s="10"/>
      <c r="AM17616" s="10"/>
      <c r="AN17616" s="10"/>
      <c r="AO17616" s="10"/>
      <c r="AP17616" s="10"/>
      <c r="AQ17616" s="10"/>
      <c r="AR17616" s="10"/>
      <c r="AS17616" s="10"/>
      <c r="AT17616" s="10"/>
      <c r="AU17616" s="10"/>
      <c r="AV17616" s="10"/>
      <c r="AW17616" s="10"/>
      <c r="AX17616" s="10"/>
      <c r="AY17616" s="10"/>
      <c r="AZ17616" s="10"/>
      <c r="BA17616" s="10"/>
      <c r="BB17616" s="10"/>
      <c r="BC17616" s="10"/>
      <c r="BD17616" s="10"/>
      <c r="BE17616" s="10"/>
      <c r="BF17616" s="10"/>
      <c r="BG17616" s="6"/>
    </row>
    <row r="17617" spans="34:59" x14ac:dyDescent="0.25">
      <c r="AH17617" s="6"/>
      <c r="AI17617" s="6"/>
      <c r="AJ17617" s="6"/>
      <c r="AK17617" s="6"/>
      <c r="AL17617" s="6"/>
      <c r="AM17617" s="6"/>
      <c r="AN17617" s="6"/>
      <c r="AO17617" s="6"/>
      <c r="AP17617" s="6"/>
      <c r="AQ17617" s="6"/>
      <c r="AR17617" s="6"/>
      <c r="AS17617" s="6"/>
      <c r="AT17617" s="6"/>
      <c r="AU17617" s="6"/>
      <c r="AV17617" s="6"/>
      <c r="AW17617" s="6"/>
      <c r="AX17617" s="6"/>
      <c r="AY17617" s="6"/>
      <c r="AZ17617" s="6"/>
      <c r="BA17617" s="6"/>
      <c r="BB17617" s="6"/>
      <c r="BC17617" s="6"/>
      <c r="BD17617" s="6"/>
      <c r="BE17617" s="6"/>
      <c r="BF17617" s="6"/>
      <c r="BG17617" s="10"/>
    </row>
    <row r="17618" spans="34:59" x14ac:dyDescent="0.25">
      <c r="AH17618" s="10"/>
      <c r="AI17618" s="6"/>
    </row>
    <row r="17619" spans="34:59" x14ac:dyDescent="0.25">
      <c r="AH17619" s="6"/>
      <c r="AI17619" s="6"/>
      <c r="AJ17619" s="6"/>
      <c r="AK17619" s="6"/>
      <c r="AL17619" s="6"/>
      <c r="AM17619" s="6"/>
      <c r="AN17619" s="6"/>
      <c r="AO17619" s="6"/>
      <c r="AP17619" s="6"/>
      <c r="AQ17619" s="6"/>
      <c r="AR17619" s="6"/>
      <c r="AS17619" s="6"/>
      <c r="AT17619" s="6"/>
      <c r="AU17619" s="6"/>
      <c r="AV17619" s="6"/>
      <c r="AW17619" s="6"/>
      <c r="AX17619" s="6"/>
      <c r="AY17619" s="6"/>
      <c r="AZ17619" s="6"/>
      <c r="BA17619" s="6"/>
      <c r="BB17619" s="6"/>
      <c r="BC17619" s="6"/>
      <c r="BD17619" s="6"/>
      <c r="BE17619" s="6"/>
      <c r="BF17619" s="6"/>
      <c r="BG17619" s="6"/>
    </row>
    <row r="17620" spans="34:59" x14ac:dyDescent="0.25">
      <c r="AH17620" s="10"/>
      <c r="AI17620" s="6"/>
      <c r="AJ17620" s="10"/>
      <c r="AK17620" s="10"/>
      <c r="AL17620" s="10"/>
      <c r="AM17620" s="10"/>
      <c r="AN17620" s="10"/>
      <c r="AO17620" s="10"/>
      <c r="AP17620" s="10"/>
      <c r="AQ17620" s="10"/>
      <c r="AR17620" s="10"/>
      <c r="AS17620" s="10"/>
      <c r="AT17620" s="10"/>
      <c r="AU17620" s="10"/>
      <c r="AV17620" s="10"/>
      <c r="AW17620" s="10"/>
      <c r="AX17620" s="10"/>
      <c r="AY17620" s="10"/>
      <c r="AZ17620" s="10"/>
      <c r="BA17620" s="10"/>
      <c r="BB17620" s="10"/>
      <c r="BC17620" s="10"/>
      <c r="BD17620" s="10"/>
      <c r="BE17620" s="10"/>
      <c r="BF17620" s="10"/>
      <c r="BG17620" s="6"/>
    </row>
    <row r="17622" spans="34:59" x14ac:dyDescent="0.25">
      <c r="AH17622" s="10"/>
      <c r="AI17622" s="6"/>
    </row>
    <row r="17623" spans="34:59" x14ac:dyDescent="0.25">
      <c r="AH17623" s="6"/>
      <c r="AI17623" s="6"/>
      <c r="AJ17623" s="6"/>
      <c r="AK17623" s="6"/>
      <c r="AL17623" s="6"/>
      <c r="AM17623" s="6"/>
      <c r="AN17623" s="6"/>
      <c r="AO17623" s="6"/>
      <c r="AP17623" s="6"/>
      <c r="AQ17623" s="6"/>
      <c r="AR17623" s="6"/>
      <c r="AS17623" s="6"/>
      <c r="AT17623" s="6"/>
      <c r="AU17623" s="6"/>
      <c r="AV17623" s="6"/>
      <c r="AW17623" s="6"/>
      <c r="AX17623" s="6"/>
      <c r="AY17623" s="6"/>
      <c r="AZ17623" s="6"/>
      <c r="BA17623" s="6"/>
      <c r="BB17623" s="6"/>
      <c r="BC17623" s="6"/>
      <c r="BD17623" s="6"/>
      <c r="BE17623" s="6"/>
      <c r="BF17623" s="6"/>
      <c r="BG17623" s="6"/>
    </row>
    <row r="17624" spans="34:59" x14ac:dyDescent="0.25">
      <c r="AH17624" s="10"/>
      <c r="AI17624" s="6"/>
      <c r="AJ17624" s="10"/>
      <c r="AK17624" s="10"/>
      <c r="AL17624" s="10"/>
      <c r="AM17624" s="10"/>
      <c r="AN17624" s="10"/>
      <c r="AO17624" s="10"/>
      <c r="AP17624" s="10"/>
      <c r="AQ17624" s="10"/>
      <c r="AR17624" s="10"/>
      <c r="AS17624" s="10"/>
      <c r="AT17624" s="10"/>
      <c r="AU17624" s="10"/>
      <c r="AV17624" s="10"/>
      <c r="AW17624" s="10"/>
      <c r="AX17624" s="10"/>
      <c r="AY17624" s="10"/>
      <c r="AZ17624" s="10"/>
      <c r="BA17624" s="10"/>
      <c r="BB17624" s="10"/>
      <c r="BC17624" s="10"/>
      <c r="BD17624" s="10"/>
      <c r="BE17624" s="10"/>
      <c r="BF17624" s="10"/>
      <c r="BG17624" s="6"/>
    </row>
    <row r="17625" spans="34:59" x14ac:dyDescent="0.25">
      <c r="AH17625" s="6"/>
      <c r="AI17625" s="6"/>
      <c r="AJ17625" s="6"/>
      <c r="AK17625" s="6"/>
      <c r="AL17625" s="6"/>
      <c r="AM17625" s="6"/>
      <c r="AN17625" s="6"/>
      <c r="AO17625" s="6"/>
      <c r="AP17625" s="6"/>
      <c r="AQ17625" s="6"/>
      <c r="AR17625" s="6"/>
      <c r="AS17625" s="6"/>
      <c r="AT17625" s="6"/>
      <c r="AU17625" s="6"/>
      <c r="AV17625" s="6"/>
      <c r="AW17625" s="6"/>
      <c r="AX17625" s="6"/>
      <c r="AY17625" s="6"/>
      <c r="AZ17625" s="6"/>
      <c r="BA17625" s="6"/>
      <c r="BB17625" s="6"/>
      <c r="BC17625" s="6"/>
      <c r="BD17625" s="6"/>
      <c r="BE17625" s="6"/>
      <c r="BF17625" s="6"/>
      <c r="BG17625" s="10"/>
    </row>
    <row r="17626" spans="34:59" x14ac:dyDescent="0.25">
      <c r="AH17626" s="10"/>
      <c r="AI17626" s="6"/>
    </row>
    <row r="17627" spans="34:59" x14ac:dyDescent="0.25">
      <c r="AH17627" s="6"/>
      <c r="AI17627" s="6"/>
      <c r="AJ17627" s="6"/>
      <c r="AK17627" s="6"/>
      <c r="AL17627" s="6"/>
      <c r="AM17627" s="6"/>
      <c r="AN17627" s="6"/>
      <c r="AO17627" s="6"/>
      <c r="AP17627" s="6"/>
      <c r="AQ17627" s="6"/>
      <c r="AR17627" s="6"/>
      <c r="AS17627" s="6"/>
      <c r="AT17627" s="6"/>
      <c r="AU17627" s="6"/>
      <c r="AV17627" s="6"/>
      <c r="AW17627" s="6"/>
      <c r="AX17627" s="6"/>
      <c r="AY17627" s="6"/>
      <c r="AZ17627" s="6"/>
      <c r="BA17627" s="6"/>
      <c r="BB17627" s="6"/>
      <c r="BC17627" s="6"/>
      <c r="BD17627" s="6"/>
      <c r="BE17627" s="6"/>
      <c r="BF17627" s="6"/>
      <c r="BG17627" s="6"/>
    </row>
    <row r="17628" spans="34:59" x14ac:dyDescent="0.25">
      <c r="AH17628" s="10"/>
      <c r="AI17628" s="6"/>
      <c r="AJ17628" s="10"/>
      <c r="AK17628" s="10"/>
      <c r="AL17628" s="10"/>
      <c r="AM17628" s="10"/>
      <c r="AN17628" s="10"/>
      <c r="AO17628" s="10"/>
      <c r="AP17628" s="10"/>
      <c r="AQ17628" s="10"/>
      <c r="AR17628" s="10"/>
      <c r="AS17628" s="10"/>
      <c r="AT17628" s="10"/>
      <c r="AU17628" s="10"/>
      <c r="AV17628" s="10"/>
      <c r="AW17628" s="10"/>
      <c r="AX17628" s="10"/>
      <c r="AY17628" s="10"/>
      <c r="AZ17628" s="10"/>
      <c r="BA17628" s="10"/>
      <c r="BB17628" s="10"/>
      <c r="BC17628" s="10"/>
      <c r="BD17628" s="10"/>
      <c r="BE17628" s="10"/>
      <c r="BF17628" s="10"/>
      <c r="BG17628" s="6"/>
    </row>
    <row r="17629" spans="34:59" x14ac:dyDescent="0.25">
      <c r="AH17629" s="6"/>
      <c r="AI17629" s="6"/>
      <c r="AJ17629" s="6"/>
      <c r="AK17629" s="6"/>
      <c r="AL17629" s="6"/>
      <c r="AM17629" s="6"/>
      <c r="AN17629" s="6"/>
      <c r="AO17629" s="6"/>
      <c r="AP17629" s="6"/>
      <c r="AQ17629" s="6"/>
      <c r="AR17629" s="6"/>
      <c r="AS17629" s="6"/>
      <c r="AT17629" s="6"/>
      <c r="AU17629" s="6"/>
      <c r="AV17629" s="6"/>
      <c r="AW17629" s="6"/>
      <c r="AX17629" s="6"/>
      <c r="AY17629" s="6"/>
      <c r="AZ17629" s="6"/>
      <c r="BA17629" s="6"/>
      <c r="BB17629" s="6"/>
      <c r="BC17629" s="6"/>
      <c r="BD17629" s="6"/>
      <c r="BE17629" s="6"/>
      <c r="BF17629" s="6"/>
      <c r="BG17629" s="10"/>
    </row>
    <row r="17630" spans="34:59" x14ac:dyDescent="0.25">
      <c r="AH17630" s="10"/>
      <c r="AI17630" s="6"/>
    </row>
    <row r="17631" spans="34:59" x14ac:dyDescent="0.25">
      <c r="AH17631" s="6"/>
      <c r="AI17631" s="6"/>
      <c r="AJ17631" s="6"/>
      <c r="AK17631" s="6"/>
      <c r="AL17631" s="6"/>
      <c r="AM17631" s="6"/>
      <c r="AN17631" s="6"/>
      <c r="AO17631" s="6"/>
      <c r="AP17631" s="6"/>
      <c r="AQ17631" s="6"/>
      <c r="AR17631" s="6"/>
      <c r="AS17631" s="6"/>
      <c r="AT17631" s="6"/>
      <c r="AU17631" s="6"/>
      <c r="AV17631" s="6"/>
      <c r="AW17631" s="6"/>
      <c r="AX17631" s="6"/>
      <c r="AY17631" s="6"/>
      <c r="AZ17631" s="6"/>
      <c r="BA17631" s="6"/>
      <c r="BB17631" s="6"/>
      <c r="BC17631" s="6"/>
      <c r="BD17631" s="6"/>
      <c r="BE17631" s="6"/>
      <c r="BF17631" s="6"/>
      <c r="BG17631" s="6"/>
    </row>
    <row r="17632" spans="34:59" x14ac:dyDescent="0.25">
      <c r="AH17632" s="10"/>
      <c r="AI17632" s="6"/>
      <c r="AJ17632" s="10"/>
      <c r="AK17632" s="10"/>
      <c r="AL17632" s="10"/>
      <c r="AM17632" s="10"/>
      <c r="AN17632" s="10"/>
      <c r="AO17632" s="10"/>
      <c r="AP17632" s="10"/>
      <c r="AQ17632" s="10"/>
      <c r="AR17632" s="10"/>
      <c r="AS17632" s="10"/>
      <c r="AT17632" s="10"/>
      <c r="AU17632" s="10"/>
      <c r="AV17632" s="10"/>
      <c r="AW17632" s="10"/>
      <c r="AX17632" s="10"/>
      <c r="AY17632" s="10"/>
      <c r="AZ17632" s="10"/>
      <c r="BA17632" s="10"/>
      <c r="BB17632" s="10"/>
      <c r="BC17632" s="10"/>
      <c r="BD17632" s="10"/>
      <c r="BE17632" s="10"/>
      <c r="BF17632" s="10"/>
      <c r="BG17632" s="6"/>
    </row>
    <row r="17633" spans="34:59" x14ac:dyDescent="0.25">
      <c r="AH17633" s="6"/>
      <c r="AI17633" s="6"/>
      <c r="AJ17633" s="6"/>
      <c r="AK17633" s="6"/>
      <c r="AL17633" s="6"/>
      <c r="AM17633" s="6"/>
      <c r="AN17633" s="6"/>
      <c r="AO17633" s="6"/>
      <c r="AP17633" s="6"/>
      <c r="AQ17633" s="6"/>
      <c r="AR17633" s="6"/>
      <c r="AS17633" s="6"/>
      <c r="AT17633" s="6"/>
      <c r="AU17633" s="6"/>
      <c r="AV17633" s="6"/>
      <c r="AW17633" s="6"/>
      <c r="AX17633" s="6"/>
      <c r="AY17633" s="6"/>
      <c r="AZ17633" s="6"/>
      <c r="BA17633" s="6"/>
      <c r="BB17633" s="6"/>
      <c r="BC17633" s="6"/>
      <c r="BD17633" s="6"/>
      <c r="BE17633" s="6"/>
      <c r="BF17633" s="6"/>
      <c r="BG17633" s="10"/>
    </row>
    <row r="17634" spans="34:59" x14ac:dyDescent="0.25">
      <c r="AH17634" s="10"/>
      <c r="AI17634" s="6"/>
    </row>
    <row r="17635" spans="34:59" x14ac:dyDescent="0.25">
      <c r="AH17635" s="6"/>
      <c r="AI17635" s="6"/>
      <c r="AJ17635" s="6"/>
      <c r="AK17635" s="6"/>
      <c r="AL17635" s="6"/>
      <c r="AM17635" s="6"/>
      <c r="AN17635" s="6"/>
      <c r="AO17635" s="6"/>
      <c r="AP17635" s="6"/>
      <c r="AQ17635" s="6"/>
      <c r="AR17635" s="6"/>
      <c r="AS17635" s="6"/>
      <c r="AT17635" s="6"/>
      <c r="AU17635" s="6"/>
      <c r="AV17635" s="6"/>
      <c r="AW17635" s="6"/>
      <c r="AX17635" s="6"/>
      <c r="AY17635" s="6"/>
      <c r="AZ17635" s="6"/>
      <c r="BA17635" s="6"/>
      <c r="BB17635" s="6"/>
      <c r="BC17635" s="6"/>
      <c r="BD17635" s="6"/>
      <c r="BE17635" s="6"/>
      <c r="BF17635" s="6"/>
      <c r="BG17635" s="6"/>
    </row>
    <row r="17636" spans="34:59" x14ac:dyDescent="0.25">
      <c r="AH17636" s="10"/>
      <c r="AI17636" s="6"/>
      <c r="AJ17636" s="10"/>
      <c r="AK17636" s="10"/>
      <c r="AL17636" s="10"/>
      <c r="AM17636" s="10"/>
      <c r="AN17636" s="10"/>
      <c r="AO17636" s="10"/>
      <c r="AP17636" s="10"/>
      <c r="AQ17636" s="10"/>
      <c r="AR17636" s="10"/>
      <c r="AS17636" s="10"/>
      <c r="AT17636" s="10"/>
      <c r="AU17636" s="10"/>
      <c r="AV17636" s="10"/>
      <c r="AW17636" s="10"/>
      <c r="AX17636" s="10"/>
      <c r="AY17636" s="10"/>
      <c r="AZ17636" s="10"/>
      <c r="BA17636" s="10"/>
      <c r="BB17636" s="10"/>
      <c r="BC17636" s="10"/>
      <c r="BD17636" s="10"/>
      <c r="BE17636" s="10"/>
      <c r="BF17636" s="10"/>
      <c r="BG17636" s="6"/>
    </row>
    <row r="17638" spans="34:59" x14ac:dyDescent="0.25">
      <c r="AH17638" s="10"/>
      <c r="AI17638" s="6"/>
    </row>
    <row r="17639" spans="34:59" x14ac:dyDescent="0.25">
      <c r="AH17639" s="6"/>
      <c r="AI17639" s="6"/>
      <c r="AJ17639" s="6"/>
      <c r="AK17639" s="6"/>
      <c r="AL17639" s="6"/>
      <c r="AM17639" s="6"/>
      <c r="AN17639" s="6"/>
      <c r="AO17639" s="6"/>
      <c r="AP17639" s="6"/>
      <c r="AQ17639" s="6"/>
      <c r="AR17639" s="6"/>
      <c r="AS17639" s="6"/>
      <c r="AT17639" s="6"/>
      <c r="AU17639" s="6"/>
      <c r="AV17639" s="6"/>
      <c r="AW17639" s="6"/>
      <c r="AX17639" s="6"/>
      <c r="AY17639" s="6"/>
      <c r="AZ17639" s="6"/>
      <c r="BA17639" s="6"/>
      <c r="BB17639" s="6"/>
      <c r="BC17639" s="6"/>
      <c r="BD17639" s="6"/>
      <c r="BE17639" s="6"/>
      <c r="BF17639" s="6"/>
      <c r="BG17639" s="6"/>
    </row>
    <row r="17640" spans="34:59" x14ac:dyDescent="0.25">
      <c r="AH17640" s="10"/>
      <c r="AI17640" s="6"/>
      <c r="AJ17640" s="10"/>
      <c r="AK17640" s="10"/>
      <c r="AL17640" s="10"/>
      <c r="AM17640" s="10"/>
      <c r="AN17640" s="10"/>
      <c r="AO17640" s="10"/>
      <c r="AP17640" s="10"/>
      <c r="AQ17640" s="10"/>
      <c r="AR17640" s="10"/>
      <c r="AS17640" s="10"/>
      <c r="AT17640" s="10"/>
      <c r="AU17640" s="10"/>
      <c r="AV17640" s="10"/>
      <c r="AW17640" s="10"/>
      <c r="AX17640" s="10"/>
      <c r="AY17640" s="10"/>
      <c r="AZ17640" s="10"/>
      <c r="BA17640" s="10"/>
      <c r="BB17640" s="10"/>
      <c r="BC17640" s="10"/>
      <c r="BD17640" s="10"/>
      <c r="BE17640" s="10"/>
      <c r="BF17640" s="10"/>
      <c r="BG17640" s="6"/>
    </row>
    <row r="17641" spans="34:59" x14ac:dyDescent="0.25">
      <c r="AH17641" s="6"/>
      <c r="AI17641" s="6"/>
      <c r="AJ17641" s="6"/>
      <c r="AK17641" s="6"/>
      <c r="AL17641" s="6"/>
      <c r="AM17641" s="6"/>
      <c r="AN17641" s="6"/>
      <c r="AO17641" s="6"/>
      <c r="AP17641" s="6"/>
      <c r="AQ17641" s="6"/>
      <c r="AR17641" s="6"/>
      <c r="AS17641" s="6"/>
      <c r="AT17641" s="6"/>
      <c r="AU17641" s="6"/>
      <c r="AV17641" s="6"/>
      <c r="AW17641" s="6"/>
      <c r="AX17641" s="6"/>
      <c r="AY17641" s="6"/>
      <c r="AZ17641" s="6"/>
      <c r="BA17641" s="6"/>
      <c r="BB17641" s="6"/>
      <c r="BC17641" s="6"/>
      <c r="BD17641" s="6"/>
      <c r="BE17641" s="6"/>
      <c r="BF17641" s="6"/>
      <c r="BG17641" s="10"/>
    </row>
    <row r="17642" spans="34:59" x14ac:dyDescent="0.25">
      <c r="AH17642" s="10"/>
      <c r="AI17642" s="6"/>
    </row>
    <row r="17643" spans="34:59" x14ac:dyDescent="0.25">
      <c r="AH17643" s="6"/>
      <c r="AI17643" s="6"/>
      <c r="AJ17643" s="6"/>
      <c r="AK17643" s="6"/>
      <c r="AL17643" s="6"/>
      <c r="AM17643" s="6"/>
      <c r="AN17643" s="6"/>
      <c r="AO17643" s="6"/>
      <c r="AP17643" s="6"/>
      <c r="AQ17643" s="6"/>
      <c r="AR17643" s="6"/>
      <c r="AS17643" s="6"/>
      <c r="AT17643" s="6"/>
      <c r="AU17643" s="6"/>
      <c r="AV17643" s="6"/>
      <c r="AW17643" s="6"/>
      <c r="AX17643" s="6"/>
      <c r="AY17643" s="6"/>
      <c r="AZ17643" s="6"/>
      <c r="BA17643" s="6"/>
      <c r="BB17643" s="6"/>
      <c r="BC17643" s="6"/>
      <c r="BD17643" s="6"/>
      <c r="BE17643" s="6"/>
      <c r="BF17643" s="6"/>
      <c r="BG17643" s="6"/>
    </row>
    <row r="17644" spans="34:59" x14ac:dyDescent="0.25">
      <c r="AH17644" s="10"/>
      <c r="AI17644" s="6"/>
      <c r="AJ17644" s="10"/>
      <c r="AK17644" s="10"/>
      <c r="AL17644" s="10"/>
      <c r="AM17644" s="10"/>
      <c r="AN17644" s="10"/>
      <c r="AO17644" s="10"/>
      <c r="AP17644" s="10"/>
      <c r="AQ17644" s="10"/>
      <c r="AR17644" s="10"/>
      <c r="AS17644" s="10"/>
      <c r="AT17644" s="10"/>
      <c r="AU17644" s="10"/>
      <c r="AV17644" s="10"/>
      <c r="AW17644" s="10"/>
      <c r="AX17644" s="10"/>
      <c r="AY17644" s="10"/>
      <c r="AZ17644" s="10"/>
      <c r="BA17644" s="10"/>
      <c r="BB17644" s="10"/>
      <c r="BC17644" s="10"/>
      <c r="BD17644" s="10"/>
      <c r="BE17644" s="10"/>
      <c r="BF17644" s="10"/>
      <c r="BG17644" s="6"/>
    </row>
    <row r="17645" spans="34:59" x14ac:dyDescent="0.25">
      <c r="AH17645" s="6"/>
      <c r="AI17645" s="6"/>
      <c r="AJ17645" s="6"/>
      <c r="AK17645" s="6"/>
      <c r="AL17645" s="6"/>
      <c r="AM17645" s="6"/>
      <c r="AN17645" s="6"/>
      <c r="AO17645" s="6"/>
      <c r="AP17645" s="6"/>
      <c r="AQ17645" s="6"/>
      <c r="AR17645" s="6"/>
      <c r="AS17645" s="6"/>
      <c r="AT17645" s="6"/>
      <c r="AU17645" s="6"/>
      <c r="AV17645" s="6"/>
      <c r="AW17645" s="6"/>
      <c r="AX17645" s="6"/>
      <c r="AY17645" s="6"/>
      <c r="AZ17645" s="6"/>
      <c r="BA17645" s="6"/>
      <c r="BB17645" s="6"/>
      <c r="BC17645" s="6"/>
      <c r="BD17645" s="6"/>
      <c r="BE17645" s="6"/>
      <c r="BF17645" s="6"/>
      <c r="BG17645" s="10"/>
    </row>
    <row r="17646" spans="34:59" x14ac:dyDescent="0.25">
      <c r="AH17646" s="10"/>
      <c r="AI17646" s="6"/>
    </row>
    <row r="17647" spans="34:59" x14ac:dyDescent="0.25">
      <c r="AH17647" s="6"/>
      <c r="AI17647" s="6"/>
      <c r="AJ17647" s="6"/>
      <c r="AK17647" s="6"/>
      <c r="AL17647" s="6"/>
      <c r="AM17647" s="6"/>
      <c r="AN17647" s="6"/>
      <c r="AO17647" s="6"/>
      <c r="AP17647" s="6"/>
      <c r="AQ17647" s="6"/>
      <c r="AR17647" s="6"/>
      <c r="AS17647" s="6"/>
      <c r="AT17647" s="6"/>
      <c r="AU17647" s="6"/>
      <c r="AV17647" s="6"/>
      <c r="AW17647" s="6"/>
      <c r="AX17647" s="6"/>
      <c r="AY17647" s="6"/>
      <c r="AZ17647" s="6"/>
      <c r="BA17647" s="6"/>
      <c r="BB17647" s="6"/>
      <c r="BC17647" s="6"/>
      <c r="BD17647" s="6"/>
      <c r="BE17647" s="6"/>
      <c r="BF17647" s="6"/>
      <c r="BG17647" s="6"/>
    </row>
    <row r="17648" spans="34:59" x14ac:dyDescent="0.25">
      <c r="AH17648" s="10"/>
      <c r="AI17648" s="6"/>
      <c r="AJ17648" s="10"/>
      <c r="AK17648" s="10"/>
      <c r="AL17648" s="10"/>
      <c r="AM17648" s="10"/>
      <c r="AN17648" s="10"/>
      <c r="AO17648" s="10"/>
      <c r="AP17648" s="10"/>
      <c r="AQ17648" s="10"/>
      <c r="AR17648" s="10"/>
      <c r="AS17648" s="10"/>
      <c r="AT17648" s="10"/>
      <c r="AU17648" s="10"/>
      <c r="AV17648" s="10"/>
      <c r="AW17648" s="10"/>
      <c r="AX17648" s="10"/>
      <c r="AY17648" s="10"/>
      <c r="AZ17648" s="10"/>
      <c r="BA17648" s="10"/>
      <c r="BB17648" s="10"/>
      <c r="BC17648" s="10"/>
      <c r="BD17648" s="10"/>
      <c r="BE17648" s="10"/>
      <c r="BF17648" s="10"/>
      <c r="BG17648" s="6"/>
    </row>
    <row r="17649" spans="34:59" x14ac:dyDescent="0.25">
      <c r="AH17649" s="6"/>
      <c r="AI17649" s="6"/>
      <c r="AJ17649" s="6"/>
      <c r="AK17649" s="6"/>
      <c r="AL17649" s="6"/>
      <c r="AM17649" s="6"/>
      <c r="AN17649" s="6"/>
      <c r="AO17649" s="6"/>
      <c r="AP17649" s="6"/>
      <c r="AQ17649" s="6"/>
      <c r="AR17649" s="6"/>
      <c r="AS17649" s="6"/>
      <c r="AT17649" s="6"/>
      <c r="AU17649" s="6"/>
      <c r="AV17649" s="6"/>
      <c r="AW17649" s="6"/>
      <c r="AX17649" s="6"/>
      <c r="AY17649" s="6"/>
      <c r="AZ17649" s="6"/>
      <c r="BA17649" s="6"/>
      <c r="BB17649" s="6"/>
      <c r="BC17649" s="6"/>
      <c r="BD17649" s="6"/>
      <c r="BE17649" s="6"/>
      <c r="BF17649" s="6"/>
      <c r="BG17649" s="10"/>
    </row>
    <row r="17650" spans="34:59" x14ac:dyDescent="0.25">
      <c r="AH17650" s="10"/>
      <c r="AI17650" s="6"/>
    </row>
    <row r="17651" spans="34:59" x14ac:dyDescent="0.25">
      <c r="AH17651" s="6"/>
      <c r="AI17651" s="6"/>
      <c r="AJ17651" s="6"/>
      <c r="AK17651" s="6"/>
      <c r="AL17651" s="6"/>
      <c r="AM17651" s="6"/>
      <c r="AN17651" s="6"/>
      <c r="AO17651" s="6"/>
      <c r="AP17651" s="6"/>
      <c r="AQ17651" s="6"/>
      <c r="AR17651" s="6"/>
      <c r="AS17651" s="6"/>
      <c r="AT17651" s="6"/>
      <c r="AU17651" s="6"/>
      <c r="AV17651" s="6"/>
      <c r="AW17651" s="6"/>
      <c r="AX17651" s="6"/>
      <c r="AY17651" s="6"/>
      <c r="AZ17651" s="6"/>
      <c r="BA17651" s="6"/>
      <c r="BB17651" s="6"/>
      <c r="BC17651" s="6"/>
      <c r="BD17651" s="6"/>
      <c r="BE17651" s="6"/>
      <c r="BF17651" s="6"/>
      <c r="BG17651" s="6"/>
    </row>
    <row r="17652" spans="34:59" x14ac:dyDescent="0.25">
      <c r="AH17652" s="10"/>
      <c r="AI17652" s="6"/>
      <c r="AJ17652" s="10"/>
      <c r="AK17652" s="10"/>
      <c r="AL17652" s="10"/>
      <c r="AM17652" s="10"/>
      <c r="AN17652" s="10"/>
      <c r="AO17652" s="10"/>
      <c r="AP17652" s="10"/>
      <c r="AQ17652" s="10"/>
      <c r="AR17652" s="10"/>
      <c r="AS17652" s="10"/>
      <c r="AT17652" s="10"/>
      <c r="AU17652" s="10"/>
      <c r="AV17652" s="10"/>
      <c r="AW17652" s="10"/>
      <c r="AX17652" s="10"/>
      <c r="AY17652" s="10"/>
      <c r="AZ17652" s="10"/>
      <c r="BA17652" s="10"/>
      <c r="BB17652" s="10"/>
      <c r="BC17652" s="10"/>
      <c r="BD17652" s="10"/>
      <c r="BE17652" s="10"/>
      <c r="BF17652" s="10"/>
      <c r="BG17652" s="6"/>
    </row>
    <row r="17654" spans="34:59" x14ac:dyDescent="0.25">
      <c r="AH17654" s="10"/>
      <c r="AI17654" s="6"/>
    </row>
    <row r="17655" spans="34:59" x14ac:dyDescent="0.25">
      <c r="AH17655" s="6"/>
      <c r="AI17655" s="6"/>
      <c r="AJ17655" s="6"/>
      <c r="AK17655" s="6"/>
      <c r="AL17655" s="6"/>
      <c r="AM17655" s="6"/>
      <c r="AN17655" s="6"/>
      <c r="AO17655" s="6"/>
      <c r="AP17655" s="6"/>
      <c r="AQ17655" s="6"/>
      <c r="AR17655" s="6"/>
      <c r="AS17655" s="6"/>
      <c r="AT17655" s="6"/>
      <c r="AU17655" s="6"/>
      <c r="AV17655" s="6"/>
      <c r="AW17655" s="6"/>
      <c r="AX17655" s="6"/>
      <c r="AY17655" s="6"/>
      <c r="AZ17655" s="6"/>
      <c r="BA17655" s="6"/>
      <c r="BB17655" s="6"/>
      <c r="BC17655" s="6"/>
      <c r="BD17655" s="6"/>
      <c r="BE17655" s="6"/>
      <c r="BF17655" s="6"/>
      <c r="BG17655" s="6"/>
    </row>
    <row r="17656" spans="34:59" x14ac:dyDescent="0.25">
      <c r="AH17656" s="10"/>
      <c r="AI17656" s="6"/>
      <c r="AJ17656" s="10"/>
      <c r="AK17656" s="10"/>
      <c r="AL17656" s="10"/>
      <c r="AM17656" s="10"/>
      <c r="AN17656" s="10"/>
      <c r="AO17656" s="10"/>
      <c r="AP17656" s="10"/>
      <c r="AQ17656" s="10"/>
      <c r="AR17656" s="10"/>
      <c r="AS17656" s="10"/>
      <c r="AT17656" s="10"/>
      <c r="AU17656" s="10"/>
      <c r="AV17656" s="10"/>
      <c r="AW17656" s="10"/>
      <c r="AX17656" s="10"/>
      <c r="AY17656" s="10"/>
      <c r="AZ17656" s="10"/>
      <c r="BA17656" s="10"/>
      <c r="BB17656" s="10"/>
      <c r="BC17656" s="10"/>
      <c r="BD17656" s="10"/>
      <c r="BE17656" s="10"/>
      <c r="BF17656" s="10"/>
      <c r="BG17656" s="6"/>
    </row>
    <row r="17657" spans="34:59" x14ac:dyDescent="0.25">
      <c r="AH17657" s="6"/>
      <c r="AI17657" s="6"/>
      <c r="AJ17657" s="6"/>
      <c r="AK17657" s="6"/>
      <c r="AL17657" s="6"/>
      <c r="AM17657" s="6"/>
      <c r="AN17657" s="6"/>
      <c r="AO17657" s="6"/>
      <c r="AP17657" s="6"/>
      <c r="AQ17657" s="6"/>
      <c r="AR17657" s="6"/>
      <c r="AS17657" s="6"/>
      <c r="AT17657" s="6"/>
      <c r="AU17657" s="6"/>
      <c r="AV17657" s="6"/>
      <c r="AW17657" s="6"/>
      <c r="AX17657" s="6"/>
      <c r="AY17657" s="6"/>
      <c r="AZ17657" s="6"/>
      <c r="BA17657" s="6"/>
      <c r="BB17657" s="6"/>
      <c r="BC17657" s="6"/>
      <c r="BD17657" s="6"/>
      <c r="BE17657" s="6"/>
      <c r="BF17657" s="6"/>
      <c r="BG17657" s="10"/>
    </row>
    <row r="17658" spans="34:59" x14ac:dyDescent="0.25">
      <c r="AH17658" s="10"/>
      <c r="AI17658" s="6"/>
    </row>
    <row r="17659" spans="34:59" x14ac:dyDescent="0.25">
      <c r="AH17659" s="6"/>
      <c r="AI17659" s="6"/>
      <c r="AJ17659" s="6"/>
      <c r="AK17659" s="6"/>
      <c r="AL17659" s="6"/>
      <c r="AM17659" s="6"/>
      <c r="AN17659" s="6"/>
      <c r="AO17659" s="6"/>
      <c r="AP17659" s="6"/>
      <c r="AQ17659" s="6"/>
      <c r="AR17659" s="6"/>
      <c r="AS17659" s="6"/>
      <c r="AT17659" s="6"/>
      <c r="AU17659" s="6"/>
      <c r="AV17659" s="6"/>
      <c r="AW17659" s="6"/>
      <c r="AX17659" s="6"/>
      <c r="AY17659" s="6"/>
      <c r="AZ17659" s="6"/>
      <c r="BA17659" s="6"/>
      <c r="BB17659" s="6"/>
      <c r="BC17659" s="6"/>
      <c r="BD17659" s="6"/>
      <c r="BE17659" s="6"/>
      <c r="BF17659" s="6"/>
      <c r="BG17659" s="6"/>
    </row>
    <row r="17660" spans="34:59" x14ac:dyDescent="0.25">
      <c r="AH17660" s="10"/>
      <c r="AI17660" s="6"/>
      <c r="AJ17660" s="10"/>
      <c r="AK17660" s="10"/>
      <c r="AL17660" s="10"/>
      <c r="AM17660" s="10"/>
      <c r="AN17660" s="10"/>
      <c r="AO17660" s="10"/>
      <c r="AP17660" s="10"/>
      <c r="AQ17660" s="10"/>
      <c r="AR17660" s="10"/>
      <c r="AS17660" s="10"/>
      <c r="AT17660" s="10"/>
      <c r="AU17660" s="10"/>
      <c r="AV17660" s="10"/>
      <c r="AW17660" s="10"/>
      <c r="AX17660" s="10"/>
      <c r="AY17660" s="10"/>
      <c r="AZ17660" s="10"/>
      <c r="BA17660" s="10"/>
      <c r="BB17660" s="10"/>
      <c r="BC17660" s="10"/>
      <c r="BD17660" s="10"/>
      <c r="BE17660" s="10"/>
      <c r="BF17660" s="10"/>
      <c r="BG17660" s="6"/>
    </row>
    <row r="17661" spans="34:59" x14ac:dyDescent="0.25">
      <c r="AH17661" s="6"/>
      <c r="AI17661" s="6"/>
      <c r="AJ17661" s="6"/>
      <c r="AK17661" s="6"/>
      <c r="AL17661" s="6"/>
      <c r="AM17661" s="6"/>
      <c r="AN17661" s="6"/>
      <c r="AO17661" s="6"/>
      <c r="AP17661" s="6"/>
      <c r="AQ17661" s="6"/>
      <c r="AR17661" s="6"/>
      <c r="AS17661" s="6"/>
      <c r="AT17661" s="6"/>
      <c r="AU17661" s="6"/>
      <c r="AV17661" s="6"/>
      <c r="AW17661" s="6"/>
      <c r="AX17661" s="6"/>
      <c r="AY17661" s="6"/>
      <c r="AZ17661" s="6"/>
      <c r="BA17661" s="6"/>
      <c r="BB17661" s="6"/>
      <c r="BC17661" s="6"/>
      <c r="BD17661" s="6"/>
      <c r="BE17661" s="6"/>
      <c r="BF17661" s="6"/>
      <c r="BG17661" s="10"/>
    </row>
    <row r="17662" spans="34:59" x14ac:dyDescent="0.25">
      <c r="AH17662" s="10"/>
      <c r="AI17662" s="6"/>
    </row>
    <row r="17663" spans="34:59" x14ac:dyDescent="0.25">
      <c r="AH17663" s="6"/>
      <c r="AI17663" s="6"/>
      <c r="AJ17663" s="6"/>
      <c r="AK17663" s="6"/>
      <c r="AL17663" s="6"/>
      <c r="AM17663" s="6"/>
      <c r="AN17663" s="6"/>
      <c r="AO17663" s="6"/>
      <c r="AP17663" s="6"/>
      <c r="AQ17663" s="6"/>
      <c r="AR17663" s="6"/>
      <c r="AS17663" s="6"/>
      <c r="AT17663" s="6"/>
      <c r="AU17663" s="6"/>
      <c r="AV17663" s="6"/>
      <c r="AW17663" s="6"/>
      <c r="AX17663" s="6"/>
      <c r="AY17663" s="6"/>
      <c r="AZ17663" s="6"/>
      <c r="BA17663" s="6"/>
      <c r="BB17663" s="6"/>
      <c r="BC17663" s="6"/>
      <c r="BD17663" s="6"/>
      <c r="BE17663" s="6"/>
      <c r="BF17663" s="6"/>
      <c r="BG17663" s="6"/>
    </row>
    <row r="17664" spans="34:59" x14ac:dyDescent="0.25">
      <c r="AH17664" s="10"/>
      <c r="AI17664" s="6"/>
      <c r="AJ17664" s="10"/>
      <c r="AK17664" s="10"/>
      <c r="AL17664" s="10"/>
      <c r="AM17664" s="10"/>
      <c r="AN17664" s="10"/>
      <c r="AO17664" s="10"/>
      <c r="AP17664" s="10"/>
      <c r="AQ17664" s="10"/>
      <c r="AR17664" s="10"/>
      <c r="AS17664" s="10"/>
      <c r="AT17664" s="10"/>
      <c r="AU17664" s="10"/>
      <c r="AV17664" s="10"/>
      <c r="AW17664" s="10"/>
      <c r="AX17664" s="10"/>
      <c r="AY17664" s="10"/>
      <c r="AZ17664" s="10"/>
      <c r="BA17664" s="10"/>
      <c r="BB17664" s="10"/>
      <c r="BC17664" s="10"/>
      <c r="BD17664" s="10"/>
      <c r="BE17664" s="10"/>
      <c r="BF17664" s="10"/>
      <c r="BG17664" s="6"/>
    </row>
    <row r="17665" spans="34:59" x14ac:dyDescent="0.25">
      <c r="AH17665" s="6"/>
      <c r="AI17665" s="6"/>
      <c r="AJ17665" s="6"/>
      <c r="AK17665" s="6"/>
      <c r="AL17665" s="6"/>
      <c r="AM17665" s="6"/>
      <c r="AN17665" s="6"/>
      <c r="AO17665" s="6"/>
      <c r="AP17665" s="6"/>
      <c r="AQ17665" s="6"/>
      <c r="AR17665" s="6"/>
      <c r="AS17665" s="6"/>
      <c r="AT17665" s="6"/>
      <c r="AU17665" s="6"/>
      <c r="AV17665" s="6"/>
      <c r="AW17665" s="6"/>
      <c r="AX17665" s="6"/>
      <c r="AY17665" s="6"/>
      <c r="AZ17665" s="6"/>
      <c r="BA17665" s="6"/>
      <c r="BB17665" s="6"/>
      <c r="BC17665" s="6"/>
      <c r="BD17665" s="6"/>
      <c r="BE17665" s="6"/>
      <c r="BF17665" s="6"/>
      <c r="BG17665" s="10"/>
    </row>
    <row r="17666" spans="34:59" x14ac:dyDescent="0.25">
      <c r="AH17666" s="10"/>
      <c r="AI17666" s="6"/>
    </row>
    <row r="17667" spans="34:59" x14ac:dyDescent="0.25">
      <c r="AH17667" s="6"/>
      <c r="AI17667" s="6"/>
      <c r="AJ17667" s="6"/>
      <c r="AK17667" s="6"/>
      <c r="AL17667" s="6"/>
      <c r="AM17667" s="6"/>
      <c r="AN17667" s="6"/>
      <c r="AO17667" s="6"/>
      <c r="AP17667" s="6"/>
      <c r="AQ17667" s="6"/>
      <c r="AR17667" s="6"/>
      <c r="AS17667" s="6"/>
      <c r="AT17667" s="6"/>
      <c r="AU17667" s="6"/>
      <c r="AV17667" s="6"/>
      <c r="AW17667" s="6"/>
      <c r="AX17667" s="6"/>
      <c r="AY17667" s="6"/>
      <c r="AZ17667" s="6"/>
      <c r="BA17667" s="6"/>
      <c r="BB17667" s="6"/>
      <c r="BC17667" s="6"/>
      <c r="BD17667" s="6"/>
      <c r="BE17667" s="6"/>
      <c r="BF17667" s="6"/>
      <c r="BG17667" s="6"/>
    </row>
    <row r="17668" spans="34:59" x14ac:dyDescent="0.25">
      <c r="AH17668" s="10"/>
      <c r="AI17668" s="6"/>
      <c r="AJ17668" s="10"/>
      <c r="AK17668" s="10"/>
      <c r="AL17668" s="10"/>
      <c r="AM17668" s="10"/>
      <c r="AN17668" s="10"/>
      <c r="AO17668" s="10"/>
      <c r="AP17668" s="10"/>
      <c r="AQ17668" s="10"/>
      <c r="AR17668" s="10"/>
      <c r="AS17668" s="10"/>
      <c r="AT17668" s="10"/>
      <c r="AU17668" s="10"/>
      <c r="AV17668" s="10"/>
      <c r="AW17668" s="10"/>
      <c r="AX17668" s="10"/>
      <c r="AY17668" s="10"/>
      <c r="AZ17668" s="10"/>
      <c r="BA17668" s="10"/>
      <c r="BB17668" s="10"/>
      <c r="BC17668" s="10"/>
      <c r="BD17668" s="10"/>
      <c r="BE17668" s="10"/>
      <c r="BF17668" s="10"/>
      <c r="BG17668" s="6"/>
    </row>
    <row r="17670" spans="34:59" x14ac:dyDescent="0.25">
      <c r="AH17670" s="10"/>
      <c r="AI17670" s="6"/>
    </row>
    <row r="17671" spans="34:59" x14ac:dyDescent="0.25">
      <c r="AH17671" s="6"/>
      <c r="AI17671" s="6"/>
      <c r="AJ17671" s="6"/>
      <c r="AK17671" s="6"/>
      <c r="AL17671" s="6"/>
      <c r="AM17671" s="6"/>
      <c r="AN17671" s="6"/>
      <c r="AO17671" s="6"/>
      <c r="AP17671" s="6"/>
      <c r="AQ17671" s="6"/>
      <c r="AR17671" s="6"/>
      <c r="AS17671" s="6"/>
      <c r="AT17671" s="6"/>
      <c r="AU17671" s="6"/>
      <c r="AV17671" s="6"/>
      <c r="AW17671" s="6"/>
      <c r="AX17671" s="6"/>
      <c r="AY17671" s="6"/>
      <c r="AZ17671" s="6"/>
      <c r="BA17671" s="6"/>
      <c r="BB17671" s="6"/>
      <c r="BC17671" s="6"/>
      <c r="BD17671" s="6"/>
      <c r="BE17671" s="6"/>
      <c r="BF17671" s="6"/>
      <c r="BG17671" s="6"/>
    </row>
    <row r="17672" spans="34:59" x14ac:dyDescent="0.25">
      <c r="AH17672" s="10"/>
      <c r="AI17672" s="6"/>
      <c r="AJ17672" s="10"/>
      <c r="AK17672" s="10"/>
      <c r="AL17672" s="10"/>
      <c r="AM17672" s="10"/>
      <c r="AN17672" s="10"/>
      <c r="AO17672" s="10"/>
      <c r="AP17672" s="10"/>
      <c r="AQ17672" s="10"/>
      <c r="AR17672" s="10"/>
      <c r="AS17672" s="10"/>
      <c r="AT17672" s="10"/>
      <c r="AU17672" s="10"/>
      <c r="AV17672" s="10"/>
      <c r="AW17672" s="10"/>
      <c r="AX17672" s="10"/>
      <c r="AY17672" s="10"/>
      <c r="AZ17672" s="10"/>
      <c r="BA17672" s="10"/>
      <c r="BB17672" s="10"/>
      <c r="BC17672" s="10"/>
      <c r="BD17672" s="10"/>
      <c r="BE17672" s="10"/>
      <c r="BF17672" s="10"/>
      <c r="BG17672" s="6"/>
    </row>
    <row r="17673" spans="34:59" x14ac:dyDescent="0.25">
      <c r="AH17673" s="6"/>
      <c r="AI17673" s="6"/>
      <c r="AJ17673" s="6"/>
      <c r="AK17673" s="6"/>
      <c r="AL17673" s="6"/>
      <c r="AM17673" s="6"/>
      <c r="AN17673" s="6"/>
      <c r="AO17673" s="6"/>
      <c r="AP17673" s="6"/>
      <c r="AQ17673" s="6"/>
      <c r="AR17673" s="6"/>
      <c r="AS17673" s="6"/>
      <c r="AT17673" s="6"/>
      <c r="AU17673" s="6"/>
      <c r="AV17673" s="6"/>
      <c r="AW17673" s="6"/>
      <c r="AX17673" s="6"/>
      <c r="AY17673" s="6"/>
      <c r="AZ17673" s="6"/>
      <c r="BA17673" s="6"/>
      <c r="BB17673" s="6"/>
      <c r="BC17673" s="6"/>
      <c r="BD17673" s="6"/>
      <c r="BE17673" s="6"/>
      <c r="BF17673" s="6"/>
      <c r="BG17673" s="10"/>
    </row>
    <row r="17674" spans="34:59" x14ac:dyDescent="0.25">
      <c r="AH17674" s="10"/>
      <c r="AI17674" s="6"/>
    </row>
    <row r="17675" spans="34:59" x14ac:dyDescent="0.25">
      <c r="AH17675" s="6"/>
      <c r="AI17675" s="6"/>
      <c r="AJ17675" s="6"/>
      <c r="AK17675" s="6"/>
      <c r="AL17675" s="6"/>
      <c r="AM17675" s="6"/>
      <c r="AN17675" s="6"/>
      <c r="AO17675" s="6"/>
      <c r="AP17675" s="6"/>
      <c r="AQ17675" s="6"/>
      <c r="AR17675" s="6"/>
      <c r="AS17675" s="6"/>
      <c r="AT17675" s="6"/>
      <c r="AU17675" s="6"/>
      <c r="AV17675" s="6"/>
      <c r="AW17675" s="6"/>
      <c r="AX17675" s="6"/>
      <c r="AY17675" s="6"/>
      <c r="AZ17675" s="6"/>
      <c r="BA17675" s="6"/>
      <c r="BB17675" s="6"/>
      <c r="BC17675" s="6"/>
      <c r="BD17675" s="6"/>
      <c r="BE17675" s="6"/>
      <c r="BF17675" s="6"/>
      <c r="BG17675" s="6"/>
    </row>
    <row r="17676" spans="34:59" x14ac:dyDescent="0.25">
      <c r="AH17676" s="10"/>
      <c r="AI17676" s="6"/>
      <c r="AJ17676" s="10"/>
      <c r="AK17676" s="10"/>
      <c r="AL17676" s="10"/>
      <c r="AM17676" s="10"/>
      <c r="AN17676" s="10"/>
      <c r="AO17676" s="10"/>
      <c r="AP17676" s="10"/>
      <c r="AQ17676" s="10"/>
      <c r="AR17676" s="10"/>
      <c r="AS17676" s="10"/>
      <c r="AT17676" s="10"/>
      <c r="AU17676" s="10"/>
      <c r="AV17676" s="10"/>
      <c r="AW17676" s="10"/>
      <c r="AX17676" s="10"/>
      <c r="AY17676" s="10"/>
      <c r="AZ17676" s="10"/>
      <c r="BA17676" s="10"/>
      <c r="BB17676" s="10"/>
      <c r="BC17676" s="10"/>
      <c r="BD17676" s="10"/>
      <c r="BE17676" s="10"/>
      <c r="BF17676" s="10"/>
      <c r="BG17676" s="6"/>
    </row>
    <row r="17677" spans="34:59" x14ac:dyDescent="0.25">
      <c r="AH17677" s="6"/>
      <c r="AI17677" s="6"/>
      <c r="AJ17677" s="6"/>
      <c r="AK17677" s="6"/>
      <c r="AL17677" s="6"/>
      <c r="AM17677" s="6"/>
      <c r="AN17677" s="6"/>
      <c r="AO17677" s="6"/>
      <c r="AP17677" s="6"/>
      <c r="AQ17677" s="6"/>
      <c r="AR17677" s="6"/>
      <c r="AS17677" s="6"/>
      <c r="AT17677" s="6"/>
      <c r="AU17677" s="6"/>
      <c r="AV17677" s="6"/>
      <c r="AW17677" s="6"/>
      <c r="AX17677" s="6"/>
      <c r="AY17677" s="6"/>
      <c r="AZ17677" s="6"/>
      <c r="BA17677" s="6"/>
      <c r="BB17677" s="6"/>
      <c r="BC17677" s="6"/>
      <c r="BD17677" s="6"/>
      <c r="BE17677" s="6"/>
      <c r="BF17677" s="6"/>
      <c r="BG17677" s="10"/>
    </row>
    <row r="17678" spans="34:59" x14ac:dyDescent="0.25">
      <c r="AH17678" s="10"/>
      <c r="AI17678" s="6"/>
    </row>
    <row r="17679" spans="34:59" x14ac:dyDescent="0.25">
      <c r="AH17679" s="6"/>
      <c r="AI17679" s="6"/>
      <c r="AJ17679" s="6"/>
      <c r="AK17679" s="6"/>
      <c r="AL17679" s="6"/>
      <c r="AM17679" s="6"/>
      <c r="AN17679" s="6"/>
      <c r="AO17679" s="6"/>
      <c r="AP17679" s="6"/>
      <c r="AQ17679" s="6"/>
      <c r="AR17679" s="6"/>
      <c r="AS17679" s="6"/>
      <c r="AT17679" s="6"/>
      <c r="AU17679" s="6"/>
      <c r="AV17679" s="6"/>
      <c r="AW17679" s="6"/>
      <c r="AX17679" s="6"/>
      <c r="AY17679" s="6"/>
      <c r="AZ17679" s="6"/>
      <c r="BA17679" s="6"/>
      <c r="BB17679" s="6"/>
      <c r="BC17679" s="6"/>
      <c r="BD17679" s="6"/>
      <c r="BE17679" s="6"/>
      <c r="BF17679" s="6"/>
      <c r="BG17679" s="6"/>
    </row>
    <row r="17680" spans="34:59" x14ac:dyDescent="0.25">
      <c r="AH17680" s="10"/>
      <c r="AI17680" s="6"/>
      <c r="AJ17680" s="10"/>
      <c r="AK17680" s="10"/>
      <c r="AL17680" s="10"/>
      <c r="AM17680" s="10"/>
      <c r="AN17680" s="10"/>
      <c r="AO17680" s="10"/>
      <c r="AP17680" s="10"/>
      <c r="AQ17680" s="10"/>
      <c r="AR17680" s="10"/>
      <c r="AS17680" s="10"/>
      <c r="AT17680" s="10"/>
      <c r="AU17680" s="10"/>
      <c r="AV17680" s="10"/>
      <c r="AW17680" s="10"/>
      <c r="AX17680" s="10"/>
      <c r="AY17680" s="10"/>
      <c r="AZ17680" s="10"/>
      <c r="BA17680" s="10"/>
      <c r="BB17680" s="10"/>
      <c r="BC17680" s="10"/>
      <c r="BD17680" s="10"/>
      <c r="BE17680" s="10"/>
      <c r="BF17680" s="10"/>
      <c r="BG17680" s="6"/>
    </row>
    <row r="17681" spans="34:59" x14ac:dyDescent="0.25">
      <c r="AH17681" s="6"/>
      <c r="AI17681" s="6"/>
      <c r="AJ17681" s="6"/>
      <c r="AK17681" s="6"/>
      <c r="AL17681" s="6"/>
      <c r="AM17681" s="6"/>
      <c r="AN17681" s="6"/>
      <c r="AO17681" s="6"/>
      <c r="AP17681" s="6"/>
      <c r="AQ17681" s="6"/>
      <c r="AR17681" s="6"/>
      <c r="AS17681" s="6"/>
      <c r="AT17681" s="6"/>
      <c r="AU17681" s="6"/>
      <c r="AV17681" s="6"/>
      <c r="AW17681" s="6"/>
      <c r="AX17681" s="6"/>
      <c r="AY17681" s="6"/>
      <c r="AZ17681" s="6"/>
      <c r="BA17681" s="6"/>
      <c r="BB17681" s="6"/>
      <c r="BC17681" s="6"/>
      <c r="BD17681" s="6"/>
      <c r="BE17681" s="6"/>
      <c r="BF17681" s="6"/>
      <c r="BG17681" s="10"/>
    </row>
    <row r="17682" spans="34:59" x14ac:dyDescent="0.25">
      <c r="AH17682" s="10"/>
      <c r="AI17682" s="6"/>
    </row>
    <row r="17683" spans="34:59" x14ac:dyDescent="0.25">
      <c r="AH17683" s="6"/>
      <c r="AI17683" s="6"/>
      <c r="AJ17683" s="6"/>
      <c r="AK17683" s="6"/>
      <c r="AL17683" s="6"/>
      <c r="AM17683" s="6"/>
      <c r="AN17683" s="6"/>
      <c r="AO17683" s="6"/>
      <c r="AP17683" s="6"/>
      <c r="AQ17683" s="6"/>
      <c r="AR17683" s="6"/>
      <c r="AS17683" s="6"/>
      <c r="AT17683" s="6"/>
      <c r="AU17683" s="6"/>
      <c r="AV17683" s="6"/>
      <c r="AW17683" s="6"/>
      <c r="AX17683" s="6"/>
      <c r="AY17683" s="6"/>
      <c r="AZ17683" s="6"/>
      <c r="BA17683" s="6"/>
      <c r="BB17683" s="6"/>
      <c r="BC17683" s="6"/>
      <c r="BD17683" s="6"/>
      <c r="BE17683" s="6"/>
      <c r="BF17683" s="6"/>
      <c r="BG17683" s="6"/>
    </row>
    <row r="17684" spans="34:59" x14ac:dyDescent="0.25">
      <c r="AH17684" s="10"/>
      <c r="AI17684" s="6"/>
      <c r="AJ17684" s="10"/>
      <c r="AK17684" s="10"/>
      <c r="AL17684" s="10"/>
      <c r="AM17684" s="10"/>
      <c r="AN17684" s="10"/>
      <c r="AO17684" s="10"/>
      <c r="AP17684" s="10"/>
      <c r="AQ17684" s="10"/>
      <c r="AR17684" s="10"/>
      <c r="AS17684" s="10"/>
      <c r="AT17684" s="10"/>
      <c r="AU17684" s="10"/>
      <c r="AV17684" s="10"/>
      <c r="AW17684" s="10"/>
      <c r="AX17684" s="10"/>
      <c r="AY17684" s="10"/>
      <c r="AZ17684" s="10"/>
      <c r="BA17684" s="10"/>
      <c r="BB17684" s="10"/>
      <c r="BC17684" s="10"/>
      <c r="BD17684" s="10"/>
      <c r="BE17684" s="10"/>
      <c r="BF17684" s="10"/>
      <c r="BG17684" s="6"/>
    </row>
    <row r="17686" spans="34:59" x14ac:dyDescent="0.25">
      <c r="AH17686" s="10"/>
      <c r="AI17686" s="6"/>
    </row>
    <row r="17687" spans="34:59" x14ac:dyDescent="0.25">
      <c r="AH17687" s="6"/>
      <c r="AI17687" s="6"/>
      <c r="AJ17687" s="6"/>
      <c r="AK17687" s="6"/>
      <c r="AL17687" s="6"/>
      <c r="AM17687" s="6"/>
      <c r="AN17687" s="6"/>
      <c r="AO17687" s="6"/>
      <c r="AP17687" s="6"/>
      <c r="AQ17687" s="6"/>
      <c r="AR17687" s="6"/>
      <c r="AS17687" s="6"/>
      <c r="AT17687" s="6"/>
      <c r="AU17687" s="6"/>
      <c r="AV17687" s="6"/>
      <c r="AW17687" s="6"/>
      <c r="AX17687" s="6"/>
      <c r="AY17687" s="6"/>
      <c r="AZ17687" s="6"/>
      <c r="BA17687" s="6"/>
      <c r="BB17687" s="6"/>
      <c r="BC17687" s="6"/>
      <c r="BD17687" s="6"/>
      <c r="BE17687" s="6"/>
      <c r="BF17687" s="6"/>
      <c r="BG17687" s="6"/>
    </row>
    <row r="17688" spans="34:59" x14ac:dyDescent="0.25">
      <c r="AH17688" s="10"/>
      <c r="AI17688" s="6"/>
      <c r="AJ17688" s="10"/>
      <c r="AK17688" s="10"/>
      <c r="AL17688" s="10"/>
      <c r="AM17688" s="10"/>
      <c r="AN17688" s="10"/>
      <c r="AO17688" s="10"/>
      <c r="AP17688" s="10"/>
      <c r="AQ17688" s="10"/>
      <c r="AR17688" s="10"/>
      <c r="AS17688" s="10"/>
      <c r="AT17688" s="10"/>
      <c r="AU17688" s="10"/>
      <c r="AV17688" s="10"/>
      <c r="AW17688" s="10"/>
      <c r="AX17688" s="10"/>
      <c r="AY17688" s="10"/>
      <c r="AZ17688" s="10"/>
      <c r="BA17688" s="10"/>
      <c r="BB17688" s="10"/>
      <c r="BC17688" s="10"/>
      <c r="BD17688" s="10"/>
      <c r="BE17688" s="10"/>
      <c r="BF17688" s="10"/>
      <c r="BG17688" s="6"/>
    </row>
    <row r="17689" spans="34:59" x14ac:dyDescent="0.25">
      <c r="AH17689" s="6"/>
      <c r="AI17689" s="6"/>
      <c r="AJ17689" s="6"/>
      <c r="AK17689" s="6"/>
      <c r="AL17689" s="6"/>
      <c r="AM17689" s="6"/>
      <c r="AN17689" s="6"/>
      <c r="AO17689" s="6"/>
      <c r="AP17689" s="6"/>
      <c r="AQ17689" s="6"/>
      <c r="AR17689" s="6"/>
      <c r="AS17689" s="6"/>
      <c r="AT17689" s="6"/>
      <c r="AU17689" s="6"/>
      <c r="AV17689" s="6"/>
      <c r="AW17689" s="6"/>
      <c r="AX17689" s="6"/>
      <c r="AY17689" s="6"/>
      <c r="AZ17689" s="6"/>
      <c r="BA17689" s="6"/>
      <c r="BB17689" s="6"/>
      <c r="BC17689" s="6"/>
      <c r="BD17689" s="6"/>
      <c r="BE17689" s="6"/>
      <c r="BF17689" s="6"/>
      <c r="BG17689" s="10"/>
    </row>
    <row r="17690" spans="34:59" x14ac:dyDescent="0.25">
      <c r="AH17690" s="10"/>
      <c r="AI17690" s="6"/>
    </row>
    <row r="17691" spans="34:59" x14ac:dyDescent="0.25">
      <c r="AH17691" s="6"/>
      <c r="AI17691" s="6"/>
      <c r="AJ17691" s="6"/>
      <c r="AK17691" s="6"/>
      <c r="AL17691" s="6"/>
      <c r="AM17691" s="6"/>
      <c r="AN17691" s="6"/>
      <c r="AO17691" s="6"/>
      <c r="AP17691" s="6"/>
      <c r="AQ17691" s="6"/>
      <c r="AR17691" s="6"/>
      <c r="AS17691" s="6"/>
      <c r="AT17691" s="6"/>
      <c r="AU17691" s="6"/>
      <c r="AV17691" s="6"/>
      <c r="AW17691" s="6"/>
      <c r="AX17691" s="6"/>
      <c r="AY17691" s="6"/>
      <c r="AZ17691" s="6"/>
      <c r="BA17691" s="6"/>
      <c r="BB17691" s="6"/>
      <c r="BC17691" s="6"/>
      <c r="BD17691" s="6"/>
      <c r="BE17691" s="6"/>
      <c r="BF17691" s="6"/>
      <c r="BG17691" s="6"/>
    </row>
    <row r="17692" spans="34:59" x14ac:dyDescent="0.25">
      <c r="AH17692" s="10"/>
      <c r="AI17692" s="6"/>
      <c r="AJ17692" s="10"/>
      <c r="AK17692" s="10"/>
      <c r="AL17692" s="10"/>
      <c r="AM17692" s="10"/>
      <c r="AN17692" s="10"/>
      <c r="AO17692" s="10"/>
      <c r="AP17692" s="10"/>
      <c r="AQ17692" s="10"/>
      <c r="AR17692" s="10"/>
      <c r="AS17692" s="10"/>
      <c r="AT17692" s="10"/>
      <c r="AU17692" s="10"/>
      <c r="AV17692" s="10"/>
      <c r="AW17692" s="10"/>
      <c r="AX17692" s="10"/>
      <c r="AY17692" s="10"/>
      <c r="AZ17692" s="10"/>
      <c r="BA17692" s="10"/>
      <c r="BB17692" s="10"/>
      <c r="BC17692" s="10"/>
      <c r="BD17692" s="10"/>
      <c r="BE17692" s="10"/>
      <c r="BF17692" s="10"/>
      <c r="BG17692" s="6"/>
    </row>
    <row r="17693" spans="34:59" x14ac:dyDescent="0.25">
      <c r="AH17693" s="6"/>
      <c r="AI17693" s="6"/>
      <c r="AJ17693" s="6"/>
      <c r="AK17693" s="6"/>
      <c r="AL17693" s="6"/>
      <c r="AM17693" s="6"/>
      <c r="AN17693" s="6"/>
      <c r="AO17693" s="6"/>
      <c r="AP17693" s="6"/>
      <c r="AQ17693" s="6"/>
      <c r="AR17693" s="6"/>
      <c r="AS17693" s="6"/>
      <c r="AT17693" s="6"/>
      <c r="AU17693" s="6"/>
      <c r="AV17693" s="6"/>
      <c r="AW17693" s="6"/>
      <c r="AX17693" s="6"/>
      <c r="AY17693" s="6"/>
      <c r="AZ17693" s="6"/>
      <c r="BA17693" s="6"/>
      <c r="BB17693" s="6"/>
      <c r="BC17693" s="6"/>
      <c r="BD17693" s="6"/>
      <c r="BE17693" s="6"/>
      <c r="BF17693" s="6"/>
      <c r="BG17693" s="10"/>
    </row>
    <row r="17694" spans="34:59" x14ac:dyDescent="0.25">
      <c r="AH17694" s="10"/>
      <c r="AI17694" s="6"/>
    </row>
    <row r="17695" spans="34:59" x14ac:dyDescent="0.25">
      <c r="AH17695" s="6"/>
      <c r="AI17695" s="6"/>
      <c r="AJ17695" s="6"/>
      <c r="AK17695" s="6"/>
      <c r="AL17695" s="6"/>
      <c r="AM17695" s="6"/>
      <c r="AN17695" s="6"/>
      <c r="AO17695" s="6"/>
      <c r="AP17695" s="6"/>
      <c r="AQ17695" s="6"/>
      <c r="AR17695" s="6"/>
      <c r="AS17695" s="6"/>
      <c r="AT17695" s="6"/>
      <c r="AU17695" s="6"/>
      <c r="AV17695" s="6"/>
      <c r="AW17695" s="6"/>
      <c r="AX17695" s="6"/>
      <c r="AY17695" s="6"/>
      <c r="AZ17695" s="6"/>
      <c r="BA17695" s="6"/>
      <c r="BB17695" s="6"/>
      <c r="BC17695" s="6"/>
      <c r="BD17695" s="6"/>
      <c r="BE17695" s="6"/>
      <c r="BF17695" s="6"/>
      <c r="BG17695" s="6"/>
    </row>
    <row r="17696" spans="34:59" x14ac:dyDescent="0.25">
      <c r="AH17696" s="10"/>
      <c r="AI17696" s="6"/>
      <c r="AJ17696" s="10"/>
      <c r="AK17696" s="10"/>
      <c r="AL17696" s="10"/>
      <c r="AM17696" s="10"/>
      <c r="AN17696" s="10"/>
      <c r="AO17696" s="10"/>
      <c r="AP17696" s="10"/>
      <c r="AQ17696" s="10"/>
      <c r="AR17696" s="10"/>
      <c r="AS17696" s="10"/>
      <c r="AT17696" s="10"/>
      <c r="AU17696" s="10"/>
      <c r="AV17696" s="10"/>
      <c r="AW17696" s="10"/>
      <c r="AX17696" s="10"/>
      <c r="AY17696" s="10"/>
      <c r="AZ17696" s="10"/>
      <c r="BA17696" s="10"/>
      <c r="BB17696" s="10"/>
      <c r="BC17696" s="10"/>
      <c r="BD17696" s="10"/>
      <c r="BE17696" s="10"/>
      <c r="BF17696" s="10"/>
      <c r="BG17696" s="6"/>
    </row>
    <row r="17697" spans="34:59" x14ac:dyDescent="0.25">
      <c r="AH17697" s="6"/>
      <c r="AI17697" s="6"/>
      <c r="AJ17697" s="6"/>
      <c r="AK17697" s="6"/>
      <c r="AL17697" s="6"/>
      <c r="AM17697" s="6"/>
      <c r="AN17697" s="6"/>
      <c r="AO17697" s="6"/>
      <c r="AP17697" s="6"/>
      <c r="AQ17697" s="6"/>
      <c r="AR17697" s="6"/>
      <c r="AS17697" s="6"/>
      <c r="AT17697" s="6"/>
      <c r="AU17697" s="6"/>
      <c r="AV17697" s="6"/>
      <c r="AW17697" s="6"/>
      <c r="AX17697" s="6"/>
      <c r="AY17697" s="6"/>
      <c r="AZ17697" s="6"/>
      <c r="BA17697" s="6"/>
      <c r="BB17697" s="6"/>
      <c r="BC17697" s="6"/>
      <c r="BD17697" s="6"/>
      <c r="BE17697" s="6"/>
      <c r="BF17697" s="6"/>
      <c r="BG17697" s="10"/>
    </row>
    <row r="17698" spans="34:59" x14ac:dyDescent="0.25">
      <c r="AH17698" s="10"/>
      <c r="AI17698" s="6"/>
    </row>
    <row r="17699" spans="34:59" x14ac:dyDescent="0.25">
      <c r="AH17699" s="6"/>
      <c r="AI17699" s="6"/>
      <c r="AJ17699" s="6"/>
      <c r="AK17699" s="6"/>
      <c r="AL17699" s="6"/>
      <c r="AM17699" s="6"/>
      <c r="AN17699" s="6"/>
      <c r="AO17699" s="6"/>
      <c r="AP17699" s="6"/>
      <c r="AQ17699" s="6"/>
      <c r="AR17699" s="6"/>
      <c r="AS17699" s="6"/>
      <c r="AT17699" s="6"/>
      <c r="AU17699" s="6"/>
      <c r="AV17699" s="6"/>
      <c r="AW17699" s="6"/>
      <c r="AX17699" s="6"/>
      <c r="AY17699" s="6"/>
      <c r="AZ17699" s="6"/>
      <c r="BA17699" s="6"/>
      <c r="BB17699" s="6"/>
      <c r="BC17699" s="6"/>
      <c r="BD17699" s="6"/>
      <c r="BE17699" s="6"/>
      <c r="BF17699" s="6"/>
      <c r="BG17699" s="6"/>
    </row>
    <row r="17700" spans="34:59" x14ac:dyDescent="0.25">
      <c r="AH17700" s="10"/>
      <c r="AI17700" s="6"/>
      <c r="AJ17700" s="10"/>
      <c r="AK17700" s="10"/>
      <c r="AL17700" s="10"/>
      <c r="AM17700" s="10"/>
      <c r="AN17700" s="10"/>
      <c r="AO17700" s="10"/>
      <c r="AP17700" s="10"/>
      <c r="AQ17700" s="10"/>
      <c r="AR17700" s="10"/>
      <c r="AS17700" s="10"/>
      <c r="AT17700" s="10"/>
      <c r="AU17700" s="10"/>
      <c r="AV17700" s="10"/>
      <c r="AW17700" s="10"/>
      <c r="AX17700" s="10"/>
      <c r="AY17700" s="10"/>
      <c r="AZ17700" s="10"/>
      <c r="BA17700" s="10"/>
      <c r="BB17700" s="10"/>
      <c r="BC17700" s="10"/>
      <c r="BD17700" s="10"/>
      <c r="BE17700" s="10"/>
      <c r="BF17700" s="10"/>
      <c r="BG17700" s="6"/>
    </row>
    <row r="17702" spans="34:59" x14ac:dyDescent="0.25">
      <c r="AH17702" s="10"/>
      <c r="AI17702" s="6"/>
    </row>
    <row r="17703" spans="34:59" x14ac:dyDescent="0.25">
      <c r="AH17703" s="6"/>
      <c r="AI17703" s="6"/>
      <c r="AJ17703" s="6"/>
      <c r="AK17703" s="6"/>
      <c r="AL17703" s="6"/>
      <c r="AM17703" s="6"/>
      <c r="AN17703" s="6"/>
      <c r="AO17703" s="6"/>
      <c r="AP17703" s="6"/>
      <c r="AQ17703" s="6"/>
      <c r="AR17703" s="6"/>
      <c r="AS17703" s="6"/>
      <c r="AT17703" s="6"/>
      <c r="AU17703" s="6"/>
      <c r="AV17703" s="6"/>
      <c r="AW17703" s="6"/>
      <c r="AX17703" s="6"/>
      <c r="AY17703" s="6"/>
      <c r="AZ17703" s="6"/>
      <c r="BA17703" s="6"/>
      <c r="BB17703" s="6"/>
      <c r="BC17703" s="6"/>
      <c r="BD17703" s="6"/>
      <c r="BE17703" s="6"/>
      <c r="BF17703" s="6"/>
      <c r="BG17703" s="6"/>
    </row>
    <row r="17704" spans="34:59" x14ac:dyDescent="0.25">
      <c r="AH17704" s="10"/>
      <c r="AI17704" s="6"/>
      <c r="AJ17704" s="10"/>
      <c r="AK17704" s="10"/>
      <c r="AL17704" s="10"/>
      <c r="AM17704" s="10"/>
      <c r="AN17704" s="10"/>
      <c r="AO17704" s="10"/>
      <c r="AP17704" s="10"/>
      <c r="AQ17704" s="10"/>
      <c r="AR17704" s="10"/>
      <c r="AS17704" s="10"/>
      <c r="AT17704" s="10"/>
      <c r="AU17704" s="10"/>
      <c r="AV17704" s="10"/>
      <c r="AW17704" s="10"/>
      <c r="AX17704" s="10"/>
      <c r="AY17704" s="10"/>
      <c r="AZ17704" s="10"/>
      <c r="BA17704" s="10"/>
      <c r="BB17704" s="10"/>
      <c r="BC17704" s="10"/>
      <c r="BD17704" s="10"/>
      <c r="BE17704" s="10"/>
      <c r="BF17704" s="10"/>
      <c r="BG17704" s="6"/>
    </row>
    <row r="17705" spans="34:59" x14ac:dyDescent="0.25">
      <c r="AH17705" s="6"/>
      <c r="AI17705" s="6"/>
      <c r="AJ17705" s="6"/>
      <c r="AK17705" s="6"/>
      <c r="AL17705" s="6"/>
      <c r="AM17705" s="6"/>
      <c r="AN17705" s="6"/>
      <c r="AO17705" s="6"/>
      <c r="AP17705" s="6"/>
      <c r="AQ17705" s="6"/>
      <c r="AR17705" s="6"/>
      <c r="AS17705" s="6"/>
      <c r="AT17705" s="6"/>
      <c r="AU17705" s="6"/>
      <c r="AV17705" s="6"/>
      <c r="AW17705" s="6"/>
      <c r="AX17705" s="6"/>
      <c r="AY17705" s="6"/>
      <c r="AZ17705" s="6"/>
      <c r="BA17705" s="6"/>
      <c r="BB17705" s="6"/>
      <c r="BC17705" s="6"/>
      <c r="BD17705" s="6"/>
      <c r="BE17705" s="6"/>
      <c r="BF17705" s="6"/>
      <c r="BG17705" s="10"/>
    </row>
    <row r="17706" spans="34:59" x14ac:dyDescent="0.25">
      <c r="AH17706" s="10"/>
      <c r="AI17706" s="6"/>
    </row>
    <row r="17707" spans="34:59" x14ac:dyDescent="0.25">
      <c r="AH17707" s="6"/>
      <c r="AI17707" s="6"/>
      <c r="AJ17707" s="6"/>
      <c r="AK17707" s="6"/>
      <c r="AL17707" s="6"/>
      <c r="AM17707" s="6"/>
      <c r="AN17707" s="6"/>
      <c r="AO17707" s="6"/>
      <c r="AP17707" s="6"/>
      <c r="AQ17707" s="6"/>
      <c r="AR17707" s="6"/>
      <c r="AS17707" s="6"/>
      <c r="AT17707" s="6"/>
      <c r="AU17707" s="6"/>
      <c r="AV17707" s="6"/>
      <c r="AW17707" s="6"/>
      <c r="AX17707" s="6"/>
      <c r="AY17707" s="6"/>
      <c r="AZ17707" s="6"/>
      <c r="BA17707" s="6"/>
      <c r="BB17707" s="6"/>
      <c r="BC17707" s="6"/>
      <c r="BD17707" s="6"/>
      <c r="BE17707" s="6"/>
      <c r="BF17707" s="6"/>
      <c r="BG17707" s="6"/>
    </row>
    <row r="17708" spans="34:59" x14ac:dyDescent="0.25">
      <c r="AH17708" s="10"/>
      <c r="AI17708" s="6"/>
      <c r="AJ17708" s="10"/>
      <c r="AK17708" s="10"/>
      <c r="AL17708" s="10"/>
      <c r="AM17708" s="10"/>
      <c r="AN17708" s="10"/>
      <c r="AO17708" s="10"/>
      <c r="AP17708" s="10"/>
      <c r="AQ17708" s="10"/>
      <c r="AR17708" s="10"/>
      <c r="AS17708" s="10"/>
      <c r="AT17708" s="10"/>
      <c r="AU17708" s="10"/>
      <c r="AV17708" s="10"/>
      <c r="AW17708" s="10"/>
      <c r="AX17708" s="10"/>
      <c r="AY17708" s="10"/>
      <c r="AZ17708" s="10"/>
      <c r="BA17708" s="10"/>
      <c r="BB17708" s="10"/>
      <c r="BC17708" s="10"/>
      <c r="BD17708" s="10"/>
      <c r="BE17708" s="10"/>
      <c r="BF17708" s="10"/>
      <c r="BG17708" s="6"/>
    </row>
    <row r="17709" spans="34:59" x14ac:dyDescent="0.25">
      <c r="AH17709" s="6"/>
      <c r="AI17709" s="6"/>
      <c r="AJ17709" s="6"/>
      <c r="AK17709" s="6"/>
      <c r="AL17709" s="6"/>
      <c r="AM17709" s="6"/>
      <c r="AN17709" s="6"/>
      <c r="AO17709" s="6"/>
      <c r="AP17709" s="6"/>
      <c r="AQ17709" s="6"/>
      <c r="AR17709" s="6"/>
      <c r="AS17709" s="6"/>
      <c r="AT17709" s="6"/>
      <c r="AU17709" s="6"/>
      <c r="AV17709" s="6"/>
      <c r="AW17709" s="6"/>
      <c r="AX17709" s="6"/>
      <c r="AY17709" s="6"/>
      <c r="AZ17709" s="6"/>
      <c r="BA17709" s="6"/>
      <c r="BB17709" s="6"/>
      <c r="BC17709" s="6"/>
      <c r="BD17709" s="6"/>
      <c r="BE17709" s="6"/>
      <c r="BF17709" s="6"/>
      <c r="BG17709" s="10"/>
    </row>
    <row r="17710" spans="34:59" x14ac:dyDescent="0.25">
      <c r="AH17710" s="10"/>
      <c r="AI17710" s="6"/>
    </row>
    <row r="17711" spans="34:59" x14ac:dyDescent="0.25">
      <c r="AH17711" s="6"/>
      <c r="AI17711" s="6"/>
      <c r="AJ17711" s="6"/>
      <c r="AK17711" s="6"/>
      <c r="AL17711" s="6"/>
      <c r="AM17711" s="6"/>
      <c r="AN17711" s="6"/>
      <c r="AO17711" s="6"/>
      <c r="AP17711" s="6"/>
      <c r="AQ17711" s="6"/>
      <c r="AR17711" s="6"/>
      <c r="AS17711" s="6"/>
      <c r="AT17711" s="6"/>
      <c r="AU17711" s="6"/>
      <c r="AV17711" s="6"/>
      <c r="AW17711" s="6"/>
      <c r="AX17711" s="6"/>
      <c r="AY17711" s="6"/>
      <c r="AZ17711" s="6"/>
      <c r="BA17711" s="6"/>
      <c r="BB17711" s="6"/>
      <c r="BC17711" s="6"/>
      <c r="BD17711" s="6"/>
      <c r="BE17711" s="6"/>
      <c r="BF17711" s="6"/>
      <c r="BG17711" s="6"/>
    </row>
    <row r="17712" spans="34:59" x14ac:dyDescent="0.25">
      <c r="AH17712" s="10"/>
      <c r="AI17712" s="6"/>
      <c r="AJ17712" s="10"/>
      <c r="AK17712" s="10"/>
      <c r="AL17712" s="10"/>
      <c r="AM17712" s="10"/>
      <c r="AN17712" s="10"/>
      <c r="AO17712" s="10"/>
      <c r="AP17712" s="10"/>
      <c r="AQ17712" s="10"/>
      <c r="AR17712" s="10"/>
      <c r="AS17712" s="10"/>
      <c r="AT17712" s="10"/>
      <c r="AU17712" s="10"/>
      <c r="AV17712" s="10"/>
      <c r="AW17712" s="10"/>
      <c r="AX17712" s="10"/>
      <c r="AY17712" s="10"/>
      <c r="AZ17712" s="10"/>
      <c r="BA17712" s="10"/>
      <c r="BB17712" s="10"/>
      <c r="BC17712" s="10"/>
      <c r="BD17712" s="10"/>
      <c r="BE17712" s="10"/>
      <c r="BF17712" s="10"/>
      <c r="BG17712" s="6"/>
    </row>
    <row r="17713" spans="34:59" x14ac:dyDescent="0.25">
      <c r="AH17713" s="6"/>
      <c r="AI17713" s="6"/>
      <c r="AJ17713" s="6"/>
      <c r="AK17713" s="6"/>
      <c r="AL17713" s="6"/>
      <c r="AM17713" s="6"/>
      <c r="AN17713" s="6"/>
      <c r="AO17713" s="6"/>
      <c r="AP17713" s="6"/>
      <c r="AQ17713" s="6"/>
      <c r="AR17713" s="6"/>
      <c r="AS17713" s="6"/>
      <c r="AT17713" s="6"/>
      <c r="AU17713" s="6"/>
      <c r="AV17713" s="6"/>
      <c r="AW17713" s="6"/>
      <c r="AX17713" s="6"/>
      <c r="AY17713" s="6"/>
      <c r="AZ17713" s="6"/>
      <c r="BA17713" s="6"/>
      <c r="BB17713" s="6"/>
      <c r="BC17713" s="6"/>
      <c r="BD17713" s="6"/>
      <c r="BE17713" s="6"/>
      <c r="BF17713" s="6"/>
      <c r="BG17713" s="10"/>
    </row>
    <row r="17714" spans="34:59" x14ac:dyDescent="0.25">
      <c r="AH17714" s="10"/>
      <c r="AI17714" s="6"/>
    </row>
    <row r="17715" spans="34:59" x14ac:dyDescent="0.25">
      <c r="AH17715" s="6"/>
      <c r="AI17715" s="6"/>
      <c r="AJ17715" s="6"/>
      <c r="AK17715" s="6"/>
      <c r="AL17715" s="6"/>
      <c r="AM17715" s="6"/>
      <c r="AN17715" s="6"/>
      <c r="AO17715" s="6"/>
      <c r="AP17715" s="6"/>
      <c r="AQ17715" s="6"/>
      <c r="AR17715" s="6"/>
      <c r="AS17715" s="6"/>
      <c r="AT17715" s="6"/>
      <c r="AU17715" s="6"/>
      <c r="AV17715" s="6"/>
      <c r="AW17715" s="6"/>
      <c r="AX17715" s="6"/>
      <c r="AY17715" s="6"/>
      <c r="AZ17715" s="6"/>
      <c r="BA17715" s="6"/>
      <c r="BB17715" s="6"/>
      <c r="BC17715" s="6"/>
      <c r="BD17715" s="6"/>
      <c r="BE17715" s="6"/>
      <c r="BF17715" s="6"/>
      <c r="BG17715" s="6"/>
    </row>
    <row r="17716" spans="34:59" x14ac:dyDescent="0.25">
      <c r="AH17716" s="10"/>
      <c r="AI17716" s="6"/>
      <c r="AJ17716" s="10"/>
      <c r="AK17716" s="10"/>
      <c r="AL17716" s="10"/>
      <c r="AM17716" s="10"/>
      <c r="AN17716" s="10"/>
      <c r="AO17716" s="10"/>
      <c r="AP17716" s="10"/>
      <c r="AQ17716" s="10"/>
      <c r="AR17716" s="10"/>
      <c r="AS17716" s="10"/>
      <c r="AT17716" s="10"/>
      <c r="AU17716" s="10"/>
      <c r="AV17716" s="10"/>
      <c r="AW17716" s="10"/>
      <c r="AX17716" s="10"/>
      <c r="AY17716" s="10"/>
      <c r="AZ17716" s="10"/>
      <c r="BA17716" s="10"/>
      <c r="BB17716" s="10"/>
      <c r="BC17716" s="10"/>
      <c r="BD17716" s="10"/>
      <c r="BE17716" s="10"/>
      <c r="BF17716" s="10"/>
      <c r="BG17716" s="6"/>
    </row>
    <row r="17718" spans="34:59" x14ac:dyDescent="0.25">
      <c r="AH17718" s="10"/>
      <c r="AI17718" s="6"/>
    </row>
    <row r="17719" spans="34:59" x14ac:dyDescent="0.25">
      <c r="AH17719" s="6"/>
      <c r="AI17719" s="6"/>
      <c r="AJ17719" s="6"/>
      <c r="AK17719" s="6"/>
      <c r="AL17719" s="6"/>
      <c r="AM17719" s="6"/>
      <c r="AN17719" s="6"/>
      <c r="AO17719" s="6"/>
      <c r="AP17719" s="6"/>
      <c r="AQ17719" s="6"/>
      <c r="AR17719" s="6"/>
      <c r="AS17719" s="6"/>
      <c r="AT17719" s="6"/>
      <c r="AU17719" s="6"/>
      <c r="AV17719" s="6"/>
      <c r="AW17719" s="6"/>
      <c r="AX17719" s="6"/>
      <c r="AY17719" s="6"/>
      <c r="AZ17719" s="6"/>
      <c r="BA17719" s="6"/>
      <c r="BB17719" s="6"/>
      <c r="BC17719" s="6"/>
      <c r="BD17719" s="6"/>
      <c r="BE17719" s="6"/>
      <c r="BF17719" s="6"/>
      <c r="BG17719" s="6"/>
    </row>
    <row r="17720" spans="34:59" x14ac:dyDescent="0.25">
      <c r="AH17720" s="10"/>
      <c r="AI17720" s="6"/>
      <c r="AJ17720" s="10"/>
      <c r="AK17720" s="10"/>
      <c r="AL17720" s="10"/>
      <c r="AM17720" s="10"/>
      <c r="AN17720" s="10"/>
      <c r="AO17720" s="10"/>
      <c r="AP17720" s="10"/>
      <c r="AQ17720" s="10"/>
      <c r="AR17720" s="10"/>
      <c r="AS17720" s="10"/>
      <c r="AT17720" s="10"/>
      <c r="AU17720" s="10"/>
      <c r="AV17720" s="10"/>
      <c r="AW17720" s="10"/>
      <c r="AX17720" s="10"/>
      <c r="AY17720" s="10"/>
      <c r="AZ17720" s="10"/>
      <c r="BA17720" s="10"/>
      <c r="BB17720" s="10"/>
      <c r="BC17720" s="10"/>
      <c r="BD17720" s="10"/>
      <c r="BE17720" s="10"/>
      <c r="BF17720" s="10"/>
      <c r="BG17720" s="6"/>
    </row>
    <row r="17721" spans="34:59" x14ac:dyDescent="0.25">
      <c r="AH17721" s="6"/>
      <c r="AI17721" s="6"/>
      <c r="AJ17721" s="6"/>
      <c r="AK17721" s="6"/>
      <c r="AL17721" s="6"/>
      <c r="AM17721" s="6"/>
      <c r="AN17721" s="6"/>
      <c r="AO17721" s="6"/>
      <c r="AP17721" s="6"/>
      <c r="AQ17721" s="6"/>
      <c r="AR17721" s="6"/>
      <c r="AS17721" s="6"/>
      <c r="AT17721" s="6"/>
      <c r="AU17721" s="6"/>
      <c r="AV17721" s="6"/>
      <c r="AW17721" s="6"/>
      <c r="AX17721" s="6"/>
      <c r="AY17721" s="6"/>
      <c r="AZ17721" s="6"/>
      <c r="BA17721" s="6"/>
      <c r="BB17721" s="6"/>
      <c r="BC17721" s="6"/>
      <c r="BD17721" s="6"/>
      <c r="BE17721" s="6"/>
      <c r="BF17721" s="6"/>
      <c r="BG17721" s="10"/>
    </row>
    <row r="17722" spans="34:59" x14ac:dyDescent="0.25">
      <c r="AH17722" s="10"/>
      <c r="AI17722" s="6"/>
    </row>
    <row r="17723" spans="34:59" x14ac:dyDescent="0.25">
      <c r="AH17723" s="6"/>
      <c r="AI17723" s="6"/>
      <c r="AJ17723" s="6"/>
      <c r="AK17723" s="6"/>
      <c r="AL17723" s="6"/>
      <c r="AM17723" s="6"/>
      <c r="AN17723" s="6"/>
      <c r="AO17723" s="6"/>
      <c r="AP17723" s="6"/>
      <c r="AQ17723" s="6"/>
      <c r="AR17723" s="6"/>
      <c r="AS17723" s="6"/>
      <c r="AT17723" s="6"/>
      <c r="AU17723" s="6"/>
      <c r="AV17723" s="6"/>
      <c r="AW17723" s="6"/>
      <c r="AX17723" s="6"/>
      <c r="AY17723" s="6"/>
      <c r="AZ17723" s="6"/>
      <c r="BA17723" s="6"/>
      <c r="BB17723" s="6"/>
      <c r="BC17723" s="6"/>
      <c r="BD17723" s="6"/>
      <c r="BE17723" s="6"/>
      <c r="BF17723" s="6"/>
      <c r="BG17723" s="6"/>
    </row>
    <row r="17724" spans="34:59" x14ac:dyDescent="0.25">
      <c r="AH17724" s="10"/>
      <c r="AI17724" s="6"/>
      <c r="AJ17724" s="10"/>
      <c r="AK17724" s="10"/>
      <c r="AL17724" s="10"/>
      <c r="AM17724" s="10"/>
      <c r="AN17724" s="10"/>
      <c r="AO17724" s="10"/>
      <c r="AP17724" s="10"/>
      <c r="AQ17724" s="10"/>
      <c r="AR17724" s="10"/>
      <c r="AS17724" s="10"/>
      <c r="AT17724" s="10"/>
      <c r="AU17724" s="10"/>
      <c r="AV17724" s="10"/>
      <c r="AW17724" s="10"/>
      <c r="AX17724" s="10"/>
      <c r="AY17724" s="10"/>
      <c r="AZ17724" s="10"/>
      <c r="BA17724" s="10"/>
      <c r="BB17724" s="10"/>
      <c r="BC17724" s="10"/>
      <c r="BD17724" s="10"/>
      <c r="BE17724" s="10"/>
      <c r="BF17724" s="10"/>
      <c r="BG17724" s="6"/>
    </row>
    <row r="17725" spans="34:59" x14ac:dyDescent="0.25">
      <c r="AH17725" s="6"/>
      <c r="AI17725" s="6"/>
      <c r="AJ17725" s="6"/>
      <c r="AK17725" s="6"/>
      <c r="AL17725" s="6"/>
      <c r="AM17725" s="6"/>
      <c r="AN17725" s="6"/>
      <c r="AO17725" s="6"/>
      <c r="AP17725" s="6"/>
      <c r="AQ17725" s="6"/>
      <c r="AR17725" s="6"/>
      <c r="AS17725" s="6"/>
      <c r="AT17725" s="6"/>
      <c r="AU17725" s="6"/>
      <c r="AV17725" s="6"/>
      <c r="AW17725" s="6"/>
      <c r="AX17725" s="6"/>
      <c r="AY17725" s="6"/>
      <c r="AZ17725" s="6"/>
      <c r="BA17725" s="6"/>
      <c r="BB17725" s="6"/>
      <c r="BC17725" s="6"/>
      <c r="BD17725" s="6"/>
      <c r="BE17725" s="6"/>
      <c r="BF17725" s="6"/>
      <c r="BG17725" s="10"/>
    </row>
    <row r="17726" spans="34:59" x14ac:dyDescent="0.25">
      <c r="AH17726" s="10"/>
      <c r="AI17726" s="6"/>
    </row>
    <row r="17727" spans="34:59" x14ac:dyDescent="0.25">
      <c r="AH17727" s="6"/>
      <c r="AI17727" s="6"/>
      <c r="AJ17727" s="6"/>
      <c r="AK17727" s="6"/>
      <c r="AL17727" s="6"/>
      <c r="AM17727" s="6"/>
      <c r="AN17727" s="6"/>
      <c r="AO17727" s="6"/>
      <c r="AP17727" s="6"/>
      <c r="AQ17727" s="6"/>
      <c r="AR17727" s="6"/>
      <c r="AS17727" s="6"/>
      <c r="AT17727" s="6"/>
      <c r="AU17727" s="6"/>
      <c r="AV17727" s="6"/>
      <c r="AW17727" s="6"/>
      <c r="AX17727" s="6"/>
      <c r="AY17727" s="6"/>
      <c r="AZ17727" s="6"/>
      <c r="BA17727" s="6"/>
      <c r="BB17727" s="6"/>
      <c r="BC17727" s="6"/>
      <c r="BD17727" s="6"/>
      <c r="BE17727" s="6"/>
      <c r="BF17727" s="6"/>
      <c r="BG17727" s="6"/>
    </row>
    <row r="17728" spans="34:59" x14ac:dyDescent="0.25">
      <c r="AH17728" s="10"/>
      <c r="AI17728" s="6"/>
      <c r="AJ17728" s="10"/>
      <c r="AK17728" s="10"/>
      <c r="AL17728" s="10"/>
      <c r="AM17728" s="10"/>
      <c r="AN17728" s="10"/>
      <c r="AO17728" s="10"/>
      <c r="AP17728" s="10"/>
      <c r="AQ17728" s="10"/>
      <c r="AR17728" s="10"/>
      <c r="AS17728" s="10"/>
      <c r="AT17728" s="10"/>
      <c r="AU17728" s="10"/>
      <c r="AV17728" s="10"/>
      <c r="AW17728" s="10"/>
      <c r="AX17728" s="10"/>
      <c r="AY17728" s="10"/>
      <c r="AZ17728" s="10"/>
      <c r="BA17728" s="10"/>
      <c r="BB17728" s="10"/>
      <c r="BC17728" s="10"/>
      <c r="BD17728" s="10"/>
      <c r="BE17728" s="10"/>
      <c r="BF17728" s="10"/>
      <c r="BG17728" s="6"/>
    </row>
    <row r="17729" spans="34:59" x14ac:dyDescent="0.25">
      <c r="AH17729" s="6"/>
      <c r="AI17729" s="6"/>
      <c r="AJ17729" s="6"/>
      <c r="AK17729" s="6"/>
      <c r="AL17729" s="6"/>
      <c r="AM17729" s="6"/>
      <c r="AN17729" s="6"/>
      <c r="AO17729" s="6"/>
      <c r="AP17729" s="6"/>
      <c r="AQ17729" s="6"/>
      <c r="AR17729" s="6"/>
      <c r="AS17729" s="6"/>
      <c r="AT17729" s="6"/>
      <c r="AU17729" s="6"/>
      <c r="AV17729" s="6"/>
      <c r="AW17729" s="6"/>
      <c r="AX17729" s="6"/>
      <c r="AY17729" s="6"/>
      <c r="AZ17729" s="6"/>
      <c r="BA17729" s="6"/>
      <c r="BB17729" s="6"/>
      <c r="BC17729" s="6"/>
      <c r="BD17729" s="6"/>
      <c r="BE17729" s="6"/>
      <c r="BF17729" s="6"/>
      <c r="BG17729" s="10"/>
    </row>
    <row r="17730" spans="34:59" x14ac:dyDescent="0.25">
      <c r="AH17730" s="10"/>
      <c r="AI17730" s="6"/>
    </row>
    <row r="17731" spans="34:59" x14ac:dyDescent="0.25">
      <c r="AH17731" s="6"/>
      <c r="AI17731" s="6"/>
      <c r="AJ17731" s="6"/>
      <c r="AK17731" s="6"/>
      <c r="AL17731" s="6"/>
      <c r="AM17731" s="6"/>
      <c r="AN17731" s="6"/>
      <c r="AO17731" s="6"/>
      <c r="AP17731" s="6"/>
      <c r="AQ17731" s="6"/>
      <c r="AR17731" s="6"/>
      <c r="AS17731" s="6"/>
      <c r="AT17731" s="6"/>
      <c r="AU17731" s="6"/>
      <c r="AV17731" s="6"/>
      <c r="AW17731" s="6"/>
      <c r="AX17731" s="6"/>
      <c r="AY17731" s="6"/>
      <c r="AZ17731" s="6"/>
      <c r="BA17731" s="6"/>
      <c r="BB17731" s="6"/>
      <c r="BC17731" s="6"/>
      <c r="BD17731" s="6"/>
      <c r="BE17731" s="6"/>
      <c r="BF17731" s="6"/>
      <c r="BG17731" s="6"/>
    </row>
    <row r="17732" spans="34:59" x14ac:dyDescent="0.25">
      <c r="AH17732" s="10"/>
      <c r="AI17732" s="6"/>
      <c r="AJ17732" s="10"/>
      <c r="AK17732" s="10"/>
      <c r="AL17732" s="10"/>
      <c r="AM17732" s="10"/>
      <c r="AN17732" s="10"/>
      <c r="AO17732" s="10"/>
      <c r="AP17732" s="10"/>
      <c r="AQ17732" s="10"/>
      <c r="AR17732" s="10"/>
      <c r="AS17732" s="10"/>
      <c r="AT17732" s="10"/>
      <c r="AU17732" s="10"/>
      <c r="AV17732" s="10"/>
      <c r="AW17732" s="10"/>
      <c r="AX17732" s="10"/>
      <c r="AY17732" s="10"/>
      <c r="AZ17732" s="10"/>
      <c r="BA17732" s="10"/>
      <c r="BB17732" s="10"/>
      <c r="BC17732" s="10"/>
      <c r="BD17732" s="10"/>
      <c r="BE17732" s="10"/>
      <c r="BF17732" s="10"/>
      <c r="BG17732" s="6"/>
    </row>
    <row r="17734" spans="34:59" x14ac:dyDescent="0.25">
      <c r="AH17734" s="10"/>
      <c r="AI17734" s="6"/>
    </row>
    <row r="17735" spans="34:59" x14ac:dyDescent="0.25">
      <c r="AH17735" s="6"/>
      <c r="AI17735" s="6"/>
      <c r="AJ17735" s="6"/>
      <c r="AK17735" s="6"/>
      <c r="AL17735" s="6"/>
      <c r="AM17735" s="6"/>
      <c r="AN17735" s="6"/>
      <c r="AO17735" s="6"/>
      <c r="AP17735" s="6"/>
      <c r="AQ17735" s="6"/>
      <c r="AR17735" s="6"/>
      <c r="AS17735" s="6"/>
      <c r="AT17735" s="6"/>
      <c r="AU17735" s="6"/>
      <c r="AV17735" s="6"/>
      <c r="AW17735" s="6"/>
      <c r="AX17735" s="6"/>
      <c r="AY17735" s="6"/>
      <c r="AZ17735" s="6"/>
      <c r="BA17735" s="6"/>
      <c r="BB17735" s="6"/>
      <c r="BC17735" s="6"/>
      <c r="BD17735" s="6"/>
      <c r="BE17735" s="6"/>
      <c r="BF17735" s="6"/>
      <c r="BG17735" s="6"/>
    </row>
    <row r="17736" spans="34:59" x14ac:dyDescent="0.25">
      <c r="AH17736" s="10"/>
      <c r="AI17736" s="6"/>
      <c r="AJ17736" s="10"/>
      <c r="AK17736" s="10"/>
      <c r="AL17736" s="10"/>
      <c r="AM17736" s="10"/>
      <c r="AN17736" s="10"/>
      <c r="AO17736" s="10"/>
      <c r="AP17736" s="10"/>
      <c r="AQ17736" s="10"/>
      <c r="AR17736" s="10"/>
      <c r="AS17736" s="10"/>
      <c r="AT17736" s="10"/>
      <c r="AU17736" s="10"/>
      <c r="AV17736" s="10"/>
      <c r="AW17736" s="10"/>
      <c r="AX17736" s="10"/>
      <c r="AY17736" s="10"/>
      <c r="AZ17736" s="10"/>
      <c r="BA17736" s="10"/>
      <c r="BB17736" s="10"/>
      <c r="BC17736" s="10"/>
      <c r="BD17736" s="10"/>
      <c r="BE17736" s="10"/>
      <c r="BF17736" s="10"/>
      <c r="BG17736" s="6"/>
    </row>
    <row r="17737" spans="34:59" x14ac:dyDescent="0.25">
      <c r="AH17737" s="6"/>
      <c r="AI17737" s="6"/>
      <c r="AJ17737" s="6"/>
      <c r="AK17737" s="6"/>
      <c r="AL17737" s="6"/>
      <c r="AM17737" s="6"/>
      <c r="AN17737" s="6"/>
      <c r="AO17737" s="6"/>
      <c r="AP17737" s="6"/>
      <c r="AQ17737" s="6"/>
      <c r="AR17737" s="6"/>
      <c r="AS17737" s="6"/>
      <c r="AT17737" s="6"/>
      <c r="AU17737" s="6"/>
      <c r="AV17737" s="6"/>
      <c r="AW17737" s="6"/>
      <c r="AX17737" s="6"/>
      <c r="AY17737" s="6"/>
      <c r="AZ17737" s="6"/>
      <c r="BA17737" s="6"/>
      <c r="BB17737" s="6"/>
      <c r="BC17737" s="6"/>
      <c r="BD17737" s="6"/>
      <c r="BE17737" s="6"/>
      <c r="BF17737" s="6"/>
      <c r="BG17737" s="10"/>
    </row>
    <row r="17738" spans="34:59" x14ac:dyDescent="0.25">
      <c r="AH17738" s="10"/>
      <c r="AI17738" s="6"/>
    </row>
    <row r="17739" spans="34:59" x14ac:dyDescent="0.25">
      <c r="AH17739" s="6"/>
      <c r="AI17739" s="6"/>
      <c r="AJ17739" s="6"/>
      <c r="AK17739" s="6"/>
      <c r="AL17739" s="6"/>
      <c r="AM17739" s="6"/>
      <c r="AN17739" s="6"/>
      <c r="AO17739" s="6"/>
      <c r="AP17739" s="6"/>
      <c r="AQ17739" s="6"/>
      <c r="AR17739" s="6"/>
      <c r="AS17739" s="6"/>
      <c r="AT17739" s="6"/>
      <c r="AU17739" s="6"/>
      <c r="AV17739" s="6"/>
      <c r="AW17739" s="6"/>
      <c r="AX17739" s="6"/>
      <c r="AY17739" s="6"/>
      <c r="AZ17739" s="6"/>
      <c r="BA17739" s="6"/>
      <c r="BB17739" s="6"/>
      <c r="BC17739" s="6"/>
      <c r="BD17739" s="6"/>
      <c r="BE17739" s="6"/>
      <c r="BF17739" s="6"/>
      <c r="BG17739" s="6"/>
    </row>
    <row r="17740" spans="34:59" x14ac:dyDescent="0.25">
      <c r="AH17740" s="10"/>
      <c r="AI17740" s="6"/>
      <c r="AJ17740" s="10"/>
      <c r="AK17740" s="10"/>
      <c r="AL17740" s="10"/>
      <c r="AM17740" s="10"/>
      <c r="AN17740" s="10"/>
      <c r="AO17740" s="10"/>
      <c r="AP17740" s="10"/>
      <c r="AQ17740" s="10"/>
      <c r="AR17740" s="10"/>
      <c r="AS17740" s="10"/>
      <c r="AT17740" s="10"/>
      <c r="AU17740" s="10"/>
      <c r="AV17740" s="10"/>
      <c r="AW17740" s="10"/>
      <c r="AX17740" s="10"/>
      <c r="AY17740" s="10"/>
      <c r="AZ17740" s="10"/>
      <c r="BA17740" s="10"/>
      <c r="BB17740" s="10"/>
      <c r="BC17740" s="10"/>
      <c r="BD17740" s="10"/>
      <c r="BE17740" s="10"/>
      <c r="BF17740" s="10"/>
      <c r="BG17740" s="6"/>
    </row>
    <row r="17741" spans="34:59" x14ac:dyDescent="0.25">
      <c r="AH17741" s="6"/>
      <c r="AI17741" s="6"/>
      <c r="AJ17741" s="6"/>
      <c r="AK17741" s="6"/>
      <c r="AL17741" s="6"/>
      <c r="AM17741" s="6"/>
      <c r="AN17741" s="6"/>
      <c r="AO17741" s="6"/>
      <c r="AP17741" s="6"/>
      <c r="AQ17741" s="6"/>
      <c r="AR17741" s="6"/>
      <c r="AS17741" s="6"/>
      <c r="AT17741" s="6"/>
      <c r="AU17741" s="6"/>
      <c r="AV17741" s="6"/>
      <c r="AW17741" s="6"/>
      <c r="AX17741" s="6"/>
      <c r="AY17741" s="6"/>
      <c r="AZ17741" s="6"/>
      <c r="BA17741" s="6"/>
      <c r="BB17741" s="6"/>
      <c r="BC17741" s="6"/>
      <c r="BD17741" s="6"/>
      <c r="BE17741" s="6"/>
      <c r="BF17741" s="6"/>
      <c r="BG17741" s="10"/>
    </row>
    <row r="17742" spans="34:59" x14ac:dyDescent="0.25">
      <c r="AH17742" s="10"/>
      <c r="AI17742" s="6"/>
    </row>
    <row r="17743" spans="34:59" x14ac:dyDescent="0.25">
      <c r="AH17743" s="6"/>
      <c r="AI17743" s="6"/>
      <c r="AJ17743" s="6"/>
      <c r="AK17743" s="6"/>
      <c r="AL17743" s="6"/>
      <c r="AM17743" s="6"/>
      <c r="AN17743" s="6"/>
      <c r="AO17743" s="6"/>
      <c r="AP17743" s="6"/>
      <c r="AQ17743" s="6"/>
      <c r="AR17743" s="6"/>
      <c r="AS17743" s="6"/>
      <c r="AT17743" s="6"/>
      <c r="AU17743" s="6"/>
      <c r="AV17743" s="6"/>
      <c r="AW17743" s="6"/>
      <c r="AX17743" s="6"/>
      <c r="AY17743" s="6"/>
      <c r="AZ17743" s="6"/>
      <c r="BA17743" s="6"/>
      <c r="BB17743" s="6"/>
      <c r="BC17743" s="6"/>
      <c r="BD17743" s="6"/>
      <c r="BE17743" s="6"/>
      <c r="BF17743" s="6"/>
      <c r="BG17743" s="6"/>
    </row>
    <row r="17744" spans="34:59" x14ac:dyDescent="0.25">
      <c r="AH17744" s="10"/>
      <c r="AI17744" s="6"/>
      <c r="AJ17744" s="10"/>
      <c r="AK17744" s="10"/>
      <c r="AL17744" s="10"/>
      <c r="AM17744" s="10"/>
      <c r="AN17744" s="10"/>
      <c r="AO17744" s="10"/>
      <c r="AP17744" s="10"/>
      <c r="AQ17744" s="10"/>
      <c r="AR17744" s="10"/>
      <c r="AS17744" s="10"/>
      <c r="AT17744" s="10"/>
      <c r="AU17744" s="10"/>
      <c r="AV17744" s="10"/>
      <c r="AW17744" s="10"/>
      <c r="AX17744" s="10"/>
      <c r="AY17744" s="10"/>
      <c r="AZ17744" s="10"/>
      <c r="BA17744" s="10"/>
      <c r="BB17744" s="10"/>
      <c r="BC17744" s="10"/>
      <c r="BD17744" s="10"/>
      <c r="BE17744" s="10"/>
      <c r="BF17744" s="10"/>
      <c r="BG17744" s="6"/>
    </row>
    <row r="17745" spans="34:59" x14ac:dyDescent="0.25">
      <c r="AH17745" s="6"/>
      <c r="AI17745" s="6"/>
      <c r="AJ17745" s="6"/>
      <c r="AK17745" s="6"/>
      <c r="AL17745" s="6"/>
      <c r="AM17745" s="6"/>
      <c r="AN17745" s="6"/>
      <c r="AO17745" s="6"/>
      <c r="AP17745" s="6"/>
      <c r="AQ17745" s="6"/>
      <c r="AR17745" s="6"/>
      <c r="AS17745" s="6"/>
      <c r="AT17745" s="6"/>
      <c r="AU17745" s="6"/>
      <c r="AV17745" s="6"/>
      <c r="AW17745" s="6"/>
      <c r="AX17745" s="6"/>
      <c r="AY17745" s="6"/>
      <c r="AZ17745" s="6"/>
      <c r="BA17745" s="6"/>
      <c r="BB17745" s="6"/>
      <c r="BC17745" s="6"/>
      <c r="BD17745" s="6"/>
      <c r="BE17745" s="6"/>
      <c r="BF17745" s="6"/>
      <c r="BG17745" s="10"/>
    </row>
    <row r="17746" spans="34:59" x14ac:dyDescent="0.25">
      <c r="AH17746" s="10"/>
      <c r="AI17746" s="6"/>
    </row>
    <row r="17747" spans="34:59" x14ac:dyDescent="0.25">
      <c r="AH17747" s="6"/>
      <c r="AI17747" s="6"/>
      <c r="AJ17747" s="6"/>
      <c r="AK17747" s="6"/>
      <c r="AL17747" s="6"/>
      <c r="AM17747" s="6"/>
      <c r="AN17747" s="6"/>
      <c r="AO17747" s="6"/>
      <c r="AP17747" s="6"/>
      <c r="AQ17747" s="6"/>
      <c r="AR17747" s="6"/>
      <c r="AS17747" s="6"/>
      <c r="AT17747" s="6"/>
      <c r="AU17747" s="6"/>
      <c r="AV17747" s="6"/>
      <c r="AW17747" s="6"/>
      <c r="AX17747" s="6"/>
      <c r="AY17747" s="6"/>
      <c r="AZ17747" s="6"/>
      <c r="BA17747" s="6"/>
      <c r="BB17747" s="6"/>
      <c r="BC17747" s="6"/>
      <c r="BD17747" s="6"/>
      <c r="BE17747" s="6"/>
      <c r="BF17747" s="6"/>
      <c r="BG17747" s="6"/>
    </row>
    <row r="17748" spans="34:59" x14ac:dyDescent="0.25">
      <c r="AH17748" s="10"/>
      <c r="AI17748" s="6"/>
      <c r="AJ17748" s="10"/>
      <c r="AK17748" s="10"/>
      <c r="AL17748" s="10"/>
      <c r="AM17748" s="10"/>
      <c r="AN17748" s="10"/>
      <c r="AO17748" s="10"/>
      <c r="AP17748" s="10"/>
      <c r="AQ17748" s="10"/>
      <c r="AR17748" s="10"/>
      <c r="AS17748" s="10"/>
      <c r="AT17748" s="10"/>
      <c r="AU17748" s="10"/>
      <c r="AV17748" s="10"/>
      <c r="AW17748" s="10"/>
      <c r="AX17748" s="10"/>
      <c r="AY17748" s="10"/>
      <c r="AZ17748" s="10"/>
      <c r="BA17748" s="10"/>
      <c r="BB17748" s="10"/>
      <c r="BC17748" s="10"/>
      <c r="BD17748" s="10"/>
      <c r="BE17748" s="10"/>
      <c r="BF17748" s="10"/>
      <c r="BG17748" s="6"/>
    </row>
    <row r="17750" spans="34:59" x14ac:dyDescent="0.25">
      <c r="AH17750" s="10"/>
      <c r="AI17750" s="6"/>
    </row>
    <row r="17751" spans="34:59" x14ac:dyDescent="0.25">
      <c r="AH17751" s="6"/>
      <c r="AI17751" s="6"/>
      <c r="AJ17751" s="6"/>
      <c r="AK17751" s="6"/>
      <c r="AL17751" s="6"/>
      <c r="AM17751" s="6"/>
      <c r="AN17751" s="6"/>
      <c r="AO17751" s="6"/>
      <c r="AP17751" s="6"/>
      <c r="AQ17751" s="6"/>
      <c r="AR17751" s="6"/>
      <c r="AS17751" s="6"/>
      <c r="AT17751" s="6"/>
      <c r="AU17751" s="6"/>
      <c r="AV17751" s="6"/>
      <c r="AW17751" s="6"/>
      <c r="AX17751" s="6"/>
      <c r="AY17751" s="6"/>
      <c r="AZ17751" s="6"/>
      <c r="BA17751" s="6"/>
      <c r="BB17751" s="6"/>
      <c r="BC17751" s="6"/>
      <c r="BD17751" s="6"/>
      <c r="BE17751" s="6"/>
      <c r="BF17751" s="6"/>
      <c r="BG17751" s="6"/>
    </row>
    <row r="17752" spans="34:59" x14ac:dyDescent="0.25">
      <c r="AH17752" s="10"/>
      <c r="AI17752" s="6"/>
      <c r="AJ17752" s="10"/>
      <c r="AK17752" s="10"/>
      <c r="AL17752" s="10"/>
      <c r="AM17752" s="10"/>
      <c r="AN17752" s="10"/>
      <c r="AO17752" s="10"/>
      <c r="AP17752" s="10"/>
      <c r="AQ17752" s="10"/>
      <c r="AR17752" s="10"/>
      <c r="AS17752" s="10"/>
      <c r="AT17752" s="10"/>
      <c r="AU17752" s="10"/>
      <c r="AV17752" s="10"/>
      <c r="AW17752" s="10"/>
      <c r="AX17752" s="10"/>
      <c r="AY17752" s="10"/>
      <c r="AZ17752" s="10"/>
      <c r="BA17752" s="10"/>
      <c r="BB17752" s="10"/>
      <c r="BC17752" s="10"/>
      <c r="BD17752" s="10"/>
      <c r="BE17752" s="10"/>
      <c r="BF17752" s="10"/>
      <c r="BG17752" s="6"/>
    </row>
    <row r="17753" spans="34:59" x14ac:dyDescent="0.25">
      <c r="AH17753" s="6"/>
      <c r="AI17753" s="6"/>
      <c r="AJ17753" s="6"/>
      <c r="AK17753" s="6"/>
      <c r="AL17753" s="6"/>
      <c r="AM17753" s="6"/>
      <c r="AN17753" s="6"/>
      <c r="AO17753" s="6"/>
      <c r="AP17753" s="6"/>
      <c r="AQ17753" s="6"/>
      <c r="AR17753" s="6"/>
      <c r="AS17753" s="6"/>
      <c r="AT17753" s="6"/>
      <c r="AU17753" s="6"/>
      <c r="AV17753" s="6"/>
      <c r="AW17753" s="6"/>
      <c r="AX17753" s="6"/>
      <c r="AY17753" s="6"/>
      <c r="AZ17753" s="6"/>
      <c r="BA17753" s="6"/>
      <c r="BB17753" s="6"/>
      <c r="BC17753" s="6"/>
      <c r="BD17753" s="6"/>
      <c r="BE17753" s="6"/>
      <c r="BF17753" s="6"/>
      <c r="BG17753" s="10"/>
    </row>
    <row r="17754" spans="34:59" x14ac:dyDescent="0.25">
      <c r="AH17754" s="10"/>
      <c r="AI17754" s="6"/>
    </row>
    <row r="17755" spans="34:59" x14ac:dyDescent="0.25">
      <c r="AH17755" s="6"/>
      <c r="AI17755" s="6"/>
      <c r="AJ17755" s="6"/>
      <c r="AK17755" s="6"/>
      <c r="AL17755" s="6"/>
      <c r="AM17755" s="6"/>
      <c r="AN17755" s="6"/>
      <c r="AO17755" s="6"/>
      <c r="AP17755" s="6"/>
      <c r="AQ17755" s="6"/>
      <c r="AR17755" s="6"/>
      <c r="AS17755" s="6"/>
      <c r="AT17755" s="6"/>
      <c r="AU17755" s="6"/>
      <c r="AV17755" s="6"/>
      <c r="AW17755" s="6"/>
      <c r="AX17755" s="6"/>
      <c r="AY17755" s="6"/>
      <c r="AZ17755" s="6"/>
      <c r="BA17755" s="6"/>
      <c r="BB17755" s="6"/>
      <c r="BC17755" s="6"/>
      <c r="BD17755" s="6"/>
      <c r="BE17755" s="6"/>
      <c r="BF17755" s="6"/>
      <c r="BG17755" s="6"/>
    </row>
    <row r="17756" spans="34:59" x14ac:dyDescent="0.25">
      <c r="AH17756" s="10"/>
      <c r="AI17756" s="6"/>
      <c r="AJ17756" s="10"/>
      <c r="AK17756" s="10"/>
      <c r="AL17756" s="10"/>
      <c r="AM17756" s="10"/>
      <c r="AN17756" s="10"/>
      <c r="AO17756" s="10"/>
      <c r="AP17756" s="10"/>
      <c r="AQ17756" s="10"/>
      <c r="AR17756" s="10"/>
      <c r="AS17756" s="10"/>
      <c r="AT17756" s="10"/>
      <c r="AU17756" s="10"/>
      <c r="AV17756" s="10"/>
      <c r="AW17756" s="10"/>
      <c r="AX17756" s="10"/>
      <c r="AY17756" s="10"/>
      <c r="AZ17756" s="10"/>
      <c r="BA17756" s="10"/>
      <c r="BB17756" s="10"/>
      <c r="BC17756" s="10"/>
      <c r="BD17756" s="10"/>
      <c r="BE17756" s="10"/>
      <c r="BF17756" s="10"/>
      <c r="BG17756" s="6"/>
    </row>
    <row r="17757" spans="34:59" x14ac:dyDescent="0.25">
      <c r="AH17757" s="6"/>
      <c r="AI17757" s="6"/>
      <c r="AJ17757" s="6"/>
      <c r="AK17757" s="6"/>
      <c r="AL17757" s="6"/>
      <c r="AM17757" s="6"/>
      <c r="AN17757" s="6"/>
      <c r="AO17757" s="6"/>
      <c r="AP17757" s="6"/>
      <c r="AQ17757" s="6"/>
      <c r="AR17757" s="6"/>
      <c r="AS17757" s="6"/>
      <c r="AT17757" s="6"/>
      <c r="AU17757" s="6"/>
      <c r="AV17757" s="6"/>
      <c r="AW17757" s="6"/>
      <c r="AX17757" s="6"/>
      <c r="AY17757" s="6"/>
      <c r="AZ17757" s="6"/>
      <c r="BA17757" s="6"/>
      <c r="BB17757" s="6"/>
      <c r="BC17757" s="6"/>
      <c r="BD17757" s="6"/>
      <c r="BE17757" s="6"/>
      <c r="BF17757" s="6"/>
      <c r="BG17757" s="10"/>
    </row>
    <row r="17758" spans="34:59" x14ac:dyDescent="0.25">
      <c r="AH17758" s="10"/>
      <c r="AI17758" s="6"/>
    </row>
    <row r="17759" spans="34:59" x14ac:dyDescent="0.25">
      <c r="AH17759" s="6"/>
      <c r="AI17759" s="6"/>
      <c r="AJ17759" s="6"/>
      <c r="AK17759" s="6"/>
      <c r="AL17759" s="6"/>
      <c r="AM17759" s="6"/>
      <c r="AN17759" s="6"/>
      <c r="AO17759" s="6"/>
      <c r="AP17759" s="6"/>
      <c r="AQ17759" s="6"/>
      <c r="AR17759" s="6"/>
      <c r="AS17759" s="6"/>
      <c r="AT17759" s="6"/>
      <c r="AU17759" s="6"/>
      <c r="AV17759" s="6"/>
      <c r="AW17759" s="6"/>
      <c r="AX17759" s="6"/>
      <c r="AY17759" s="6"/>
      <c r="AZ17759" s="6"/>
      <c r="BA17759" s="6"/>
      <c r="BB17759" s="6"/>
      <c r="BC17759" s="6"/>
      <c r="BD17759" s="6"/>
      <c r="BE17759" s="6"/>
      <c r="BF17759" s="6"/>
      <c r="BG17759" s="6"/>
    </row>
    <row r="17760" spans="34:59" x14ac:dyDescent="0.25">
      <c r="AH17760" s="10"/>
      <c r="AI17760" s="6"/>
      <c r="AJ17760" s="10"/>
      <c r="AK17760" s="10"/>
      <c r="AL17760" s="10"/>
      <c r="AM17760" s="10"/>
      <c r="AN17760" s="10"/>
      <c r="AO17760" s="10"/>
      <c r="AP17760" s="10"/>
      <c r="AQ17760" s="10"/>
      <c r="AR17760" s="10"/>
      <c r="AS17760" s="10"/>
      <c r="AT17760" s="10"/>
      <c r="AU17760" s="10"/>
      <c r="AV17760" s="10"/>
      <c r="AW17760" s="10"/>
      <c r="AX17760" s="10"/>
      <c r="AY17760" s="10"/>
      <c r="AZ17760" s="10"/>
      <c r="BA17760" s="10"/>
      <c r="BB17760" s="10"/>
      <c r="BC17760" s="10"/>
      <c r="BD17760" s="10"/>
      <c r="BE17760" s="10"/>
      <c r="BF17760" s="10"/>
      <c r="BG17760" s="6"/>
    </row>
    <row r="17761" spans="34:59" x14ac:dyDescent="0.25">
      <c r="AH17761" s="6"/>
      <c r="AI17761" s="6"/>
      <c r="AJ17761" s="6"/>
      <c r="AK17761" s="6"/>
      <c r="AL17761" s="6"/>
      <c r="AM17761" s="6"/>
      <c r="AN17761" s="6"/>
      <c r="AO17761" s="6"/>
      <c r="AP17761" s="6"/>
      <c r="AQ17761" s="6"/>
      <c r="AR17761" s="6"/>
      <c r="AS17761" s="6"/>
      <c r="AT17761" s="6"/>
      <c r="AU17761" s="6"/>
      <c r="AV17761" s="6"/>
      <c r="AW17761" s="6"/>
      <c r="AX17761" s="6"/>
      <c r="AY17761" s="6"/>
      <c r="AZ17761" s="6"/>
      <c r="BA17761" s="6"/>
      <c r="BB17761" s="6"/>
      <c r="BC17761" s="6"/>
      <c r="BD17761" s="6"/>
      <c r="BE17761" s="6"/>
      <c r="BF17761" s="6"/>
      <c r="BG17761" s="10"/>
    </row>
    <row r="17762" spans="34:59" x14ac:dyDescent="0.25">
      <c r="AH17762" s="10"/>
      <c r="AI17762" s="6"/>
    </row>
    <row r="17763" spans="34:59" x14ac:dyDescent="0.25">
      <c r="AH17763" s="6"/>
      <c r="AI17763" s="6"/>
      <c r="AJ17763" s="6"/>
      <c r="AK17763" s="6"/>
      <c r="AL17763" s="6"/>
      <c r="AM17763" s="6"/>
      <c r="AN17763" s="6"/>
      <c r="AO17763" s="6"/>
      <c r="AP17763" s="6"/>
      <c r="AQ17763" s="6"/>
      <c r="AR17763" s="6"/>
      <c r="AS17763" s="6"/>
      <c r="AT17763" s="6"/>
      <c r="AU17763" s="6"/>
      <c r="AV17763" s="6"/>
      <c r="AW17763" s="6"/>
      <c r="AX17763" s="6"/>
      <c r="AY17763" s="6"/>
      <c r="AZ17763" s="6"/>
      <c r="BA17763" s="6"/>
      <c r="BB17763" s="6"/>
      <c r="BC17763" s="6"/>
      <c r="BD17763" s="6"/>
      <c r="BE17763" s="6"/>
      <c r="BF17763" s="6"/>
      <c r="BG17763" s="6"/>
    </row>
    <row r="17764" spans="34:59" x14ac:dyDescent="0.25">
      <c r="AH17764" s="10"/>
      <c r="AI17764" s="6"/>
      <c r="AJ17764" s="10"/>
      <c r="AK17764" s="10"/>
      <c r="AL17764" s="10"/>
      <c r="AM17764" s="10"/>
      <c r="AN17764" s="10"/>
      <c r="AO17764" s="10"/>
      <c r="AP17764" s="10"/>
      <c r="AQ17764" s="10"/>
      <c r="AR17764" s="10"/>
      <c r="AS17764" s="10"/>
      <c r="AT17764" s="10"/>
      <c r="AU17764" s="10"/>
      <c r="AV17764" s="10"/>
      <c r="AW17764" s="10"/>
      <c r="AX17764" s="10"/>
      <c r="AY17764" s="10"/>
      <c r="AZ17764" s="10"/>
      <c r="BA17764" s="10"/>
      <c r="BB17764" s="10"/>
      <c r="BC17764" s="10"/>
      <c r="BD17764" s="10"/>
      <c r="BE17764" s="10"/>
      <c r="BF17764" s="10"/>
      <c r="BG17764" s="6"/>
    </row>
    <row r="17766" spans="34:59" x14ac:dyDescent="0.25">
      <c r="AH17766" s="10"/>
      <c r="AI17766" s="6"/>
    </row>
    <row r="17767" spans="34:59" x14ac:dyDescent="0.25">
      <c r="AH17767" s="6"/>
      <c r="AI17767" s="6"/>
      <c r="AJ17767" s="6"/>
      <c r="AK17767" s="6"/>
      <c r="AL17767" s="6"/>
      <c r="AM17767" s="6"/>
      <c r="AN17767" s="6"/>
      <c r="AO17767" s="6"/>
      <c r="AP17767" s="6"/>
      <c r="AQ17767" s="6"/>
      <c r="AR17767" s="6"/>
      <c r="AS17767" s="6"/>
      <c r="AT17767" s="6"/>
      <c r="AU17767" s="6"/>
      <c r="AV17767" s="6"/>
      <c r="AW17767" s="6"/>
      <c r="AX17767" s="6"/>
      <c r="AY17767" s="6"/>
      <c r="AZ17767" s="6"/>
      <c r="BA17767" s="6"/>
      <c r="BB17767" s="6"/>
      <c r="BC17767" s="6"/>
      <c r="BD17767" s="6"/>
      <c r="BE17767" s="6"/>
      <c r="BF17767" s="6"/>
      <c r="BG17767" s="6"/>
    </row>
    <row r="17768" spans="34:59" x14ac:dyDescent="0.25">
      <c r="AH17768" s="10"/>
      <c r="AI17768" s="6"/>
      <c r="AJ17768" s="10"/>
      <c r="AK17768" s="10"/>
      <c r="AL17768" s="10"/>
      <c r="AM17768" s="10"/>
      <c r="AN17768" s="10"/>
      <c r="AO17768" s="10"/>
      <c r="AP17768" s="10"/>
      <c r="AQ17768" s="10"/>
      <c r="AR17768" s="10"/>
      <c r="AS17768" s="10"/>
      <c r="AT17768" s="10"/>
      <c r="AU17768" s="10"/>
      <c r="AV17768" s="10"/>
      <c r="AW17768" s="10"/>
      <c r="AX17768" s="10"/>
      <c r="AY17768" s="10"/>
      <c r="AZ17768" s="10"/>
      <c r="BA17768" s="10"/>
      <c r="BB17768" s="10"/>
      <c r="BC17768" s="10"/>
      <c r="BD17768" s="10"/>
      <c r="BE17768" s="10"/>
      <c r="BF17768" s="10"/>
      <c r="BG17768" s="6"/>
    </row>
    <row r="17769" spans="34:59" x14ac:dyDescent="0.25">
      <c r="AH17769" s="6"/>
      <c r="AI17769" s="6"/>
      <c r="AJ17769" s="6"/>
      <c r="AK17769" s="6"/>
      <c r="AL17769" s="6"/>
      <c r="AM17769" s="6"/>
      <c r="AN17769" s="6"/>
      <c r="AO17769" s="6"/>
      <c r="AP17769" s="6"/>
      <c r="AQ17769" s="6"/>
      <c r="AR17769" s="6"/>
      <c r="AS17769" s="6"/>
      <c r="AT17769" s="6"/>
      <c r="AU17769" s="6"/>
      <c r="AV17769" s="6"/>
      <c r="AW17769" s="6"/>
      <c r="AX17769" s="6"/>
      <c r="AY17769" s="6"/>
      <c r="AZ17769" s="6"/>
      <c r="BA17769" s="6"/>
      <c r="BB17769" s="6"/>
      <c r="BC17769" s="6"/>
      <c r="BD17769" s="6"/>
      <c r="BE17769" s="6"/>
      <c r="BF17769" s="6"/>
      <c r="BG17769" s="10"/>
    </row>
    <row r="17770" spans="34:59" x14ac:dyDescent="0.25">
      <c r="AH17770" s="10"/>
      <c r="AI17770" s="6"/>
    </row>
    <row r="17771" spans="34:59" x14ac:dyDescent="0.25">
      <c r="AH17771" s="6"/>
      <c r="AI17771" s="6"/>
      <c r="AJ17771" s="6"/>
      <c r="AK17771" s="6"/>
      <c r="AL17771" s="6"/>
      <c r="AM17771" s="6"/>
      <c r="AN17771" s="6"/>
      <c r="AO17771" s="6"/>
      <c r="AP17771" s="6"/>
      <c r="AQ17771" s="6"/>
      <c r="AR17771" s="6"/>
      <c r="AS17771" s="6"/>
      <c r="AT17771" s="6"/>
      <c r="AU17771" s="6"/>
      <c r="AV17771" s="6"/>
      <c r="AW17771" s="6"/>
      <c r="AX17771" s="6"/>
      <c r="AY17771" s="6"/>
      <c r="AZ17771" s="6"/>
      <c r="BA17771" s="6"/>
      <c r="BB17771" s="6"/>
      <c r="BC17771" s="6"/>
      <c r="BD17771" s="6"/>
      <c r="BE17771" s="6"/>
      <c r="BF17771" s="6"/>
      <c r="BG17771" s="6"/>
    </row>
    <row r="17772" spans="34:59" x14ac:dyDescent="0.25">
      <c r="AH17772" s="10"/>
      <c r="AI17772" s="6"/>
      <c r="AJ17772" s="10"/>
      <c r="AK17772" s="10"/>
      <c r="AL17772" s="10"/>
      <c r="AM17772" s="10"/>
      <c r="AN17772" s="10"/>
      <c r="AO17772" s="10"/>
      <c r="AP17772" s="10"/>
      <c r="AQ17772" s="10"/>
      <c r="AR17772" s="10"/>
      <c r="AS17772" s="10"/>
      <c r="AT17772" s="10"/>
      <c r="AU17772" s="10"/>
      <c r="AV17772" s="10"/>
      <c r="AW17772" s="10"/>
      <c r="AX17772" s="10"/>
      <c r="AY17772" s="10"/>
      <c r="AZ17772" s="10"/>
      <c r="BA17772" s="10"/>
      <c r="BB17772" s="10"/>
      <c r="BC17772" s="10"/>
      <c r="BD17772" s="10"/>
      <c r="BE17772" s="10"/>
      <c r="BF17772" s="10"/>
      <c r="BG17772" s="6"/>
    </row>
    <row r="17773" spans="34:59" x14ac:dyDescent="0.25">
      <c r="AH17773" s="6"/>
      <c r="AI17773" s="6"/>
      <c r="AJ17773" s="6"/>
      <c r="AK17773" s="6"/>
      <c r="AL17773" s="6"/>
      <c r="AM17773" s="6"/>
      <c r="AN17773" s="6"/>
      <c r="AO17773" s="6"/>
      <c r="AP17773" s="6"/>
      <c r="AQ17773" s="6"/>
      <c r="AR17773" s="6"/>
      <c r="AS17773" s="6"/>
      <c r="AT17773" s="6"/>
      <c r="AU17773" s="6"/>
      <c r="AV17773" s="6"/>
      <c r="AW17773" s="6"/>
      <c r="AX17773" s="6"/>
      <c r="AY17773" s="6"/>
      <c r="AZ17773" s="6"/>
      <c r="BA17773" s="6"/>
      <c r="BB17773" s="6"/>
      <c r="BC17773" s="6"/>
      <c r="BD17773" s="6"/>
      <c r="BE17773" s="6"/>
      <c r="BF17773" s="6"/>
      <c r="BG17773" s="10"/>
    </row>
    <row r="17774" spans="34:59" x14ac:dyDescent="0.25">
      <c r="AH17774" s="10"/>
      <c r="AI17774" s="6"/>
    </row>
    <row r="17775" spans="34:59" x14ac:dyDescent="0.25">
      <c r="AH17775" s="6"/>
      <c r="AI17775" s="6"/>
      <c r="AJ17775" s="6"/>
      <c r="AK17775" s="6"/>
      <c r="AL17775" s="6"/>
      <c r="AM17775" s="6"/>
      <c r="AN17775" s="6"/>
      <c r="AO17775" s="6"/>
      <c r="AP17775" s="6"/>
      <c r="AQ17775" s="6"/>
      <c r="AR17775" s="6"/>
      <c r="AS17775" s="6"/>
      <c r="AT17775" s="6"/>
      <c r="AU17775" s="6"/>
      <c r="AV17775" s="6"/>
      <c r="AW17775" s="6"/>
      <c r="AX17775" s="6"/>
      <c r="AY17775" s="6"/>
      <c r="AZ17775" s="6"/>
      <c r="BA17775" s="6"/>
      <c r="BB17775" s="6"/>
      <c r="BC17775" s="6"/>
      <c r="BD17775" s="6"/>
      <c r="BE17775" s="6"/>
      <c r="BF17775" s="6"/>
      <c r="BG17775" s="6"/>
    </row>
    <row r="17776" spans="34:59" x14ac:dyDescent="0.25">
      <c r="AH17776" s="10"/>
      <c r="AI17776" s="6"/>
      <c r="AJ17776" s="10"/>
      <c r="AK17776" s="10"/>
      <c r="AL17776" s="10"/>
      <c r="AM17776" s="10"/>
      <c r="AN17776" s="10"/>
      <c r="AO17776" s="10"/>
      <c r="AP17776" s="10"/>
      <c r="AQ17776" s="10"/>
      <c r="AR17776" s="10"/>
      <c r="AS17776" s="10"/>
      <c r="AT17776" s="10"/>
      <c r="AU17776" s="10"/>
      <c r="AV17776" s="10"/>
      <c r="AW17776" s="10"/>
      <c r="AX17776" s="10"/>
      <c r="AY17776" s="10"/>
      <c r="AZ17776" s="10"/>
      <c r="BA17776" s="10"/>
      <c r="BB17776" s="10"/>
      <c r="BC17776" s="10"/>
      <c r="BD17776" s="10"/>
      <c r="BE17776" s="10"/>
      <c r="BF17776" s="10"/>
      <c r="BG17776" s="6"/>
    </row>
    <row r="17777" spans="34:59" x14ac:dyDescent="0.25">
      <c r="AH17777" s="6"/>
      <c r="AI17777" s="6"/>
      <c r="AJ17777" s="6"/>
      <c r="AK17777" s="6"/>
      <c r="AL17777" s="6"/>
      <c r="AM17777" s="6"/>
      <c r="AN17777" s="6"/>
      <c r="AO17777" s="6"/>
      <c r="AP17777" s="6"/>
      <c r="AQ17777" s="6"/>
      <c r="AR17777" s="6"/>
      <c r="AS17777" s="6"/>
      <c r="AT17777" s="6"/>
      <c r="AU17777" s="6"/>
      <c r="AV17777" s="6"/>
      <c r="AW17777" s="6"/>
      <c r="AX17777" s="6"/>
      <c r="AY17777" s="6"/>
      <c r="AZ17777" s="6"/>
      <c r="BA17777" s="6"/>
      <c r="BB17777" s="6"/>
      <c r="BC17777" s="6"/>
      <c r="BD17777" s="6"/>
      <c r="BE17777" s="6"/>
      <c r="BF17777" s="6"/>
      <c r="BG17777" s="10"/>
    </row>
    <row r="17778" spans="34:59" x14ac:dyDescent="0.25">
      <c r="AH17778" s="10"/>
      <c r="AI17778" s="6"/>
    </row>
    <row r="17779" spans="34:59" x14ac:dyDescent="0.25">
      <c r="AH17779" s="6"/>
      <c r="AI17779" s="6"/>
      <c r="AJ17779" s="6"/>
      <c r="AK17779" s="6"/>
      <c r="AL17779" s="6"/>
      <c r="AM17779" s="6"/>
      <c r="AN17779" s="6"/>
      <c r="AO17779" s="6"/>
      <c r="AP17779" s="6"/>
      <c r="AQ17779" s="6"/>
      <c r="AR17779" s="6"/>
      <c r="AS17779" s="6"/>
      <c r="AT17779" s="6"/>
      <c r="AU17779" s="6"/>
      <c r="AV17779" s="6"/>
      <c r="AW17779" s="6"/>
      <c r="AX17779" s="6"/>
      <c r="AY17779" s="6"/>
      <c r="AZ17779" s="6"/>
      <c r="BA17779" s="6"/>
      <c r="BB17779" s="6"/>
      <c r="BC17779" s="6"/>
      <c r="BD17779" s="6"/>
      <c r="BE17779" s="6"/>
      <c r="BF17779" s="6"/>
      <c r="BG17779" s="6"/>
    </row>
    <row r="17780" spans="34:59" x14ac:dyDescent="0.25">
      <c r="AH17780" s="10"/>
      <c r="AI17780" s="6"/>
      <c r="AJ17780" s="10"/>
      <c r="AK17780" s="10"/>
      <c r="AL17780" s="10"/>
      <c r="AM17780" s="10"/>
      <c r="AN17780" s="10"/>
      <c r="AO17780" s="10"/>
      <c r="AP17780" s="10"/>
      <c r="AQ17780" s="10"/>
      <c r="AR17780" s="10"/>
      <c r="AS17780" s="10"/>
      <c r="AT17780" s="10"/>
      <c r="AU17780" s="10"/>
      <c r="AV17780" s="10"/>
      <c r="AW17780" s="10"/>
      <c r="AX17780" s="10"/>
      <c r="AY17780" s="10"/>
      <c r="AZ17780" s="10"/>
      <c r="BA17780" s="10"/>
      <c r="BB17780" s="10"/>
      <c r="BC17780" s="10"/>
      <c r="BD17780" s="10"/>
      <c r="BE17780" s="10"/>
      <c r="BF17780" s="10"/>
      <c r="BG17780" s="6"/>
    </row>
    <row r="17782" spans="34:59" x14ac:dyDescent="0.25">
      <c r="AH17782" s="10"/>
      <c r="AI17782" s="6"/>
    </row>
    <row r="17783" spans="34:59" x14ac:dyDescent="0.25">
      <c r="AH17783" s="6"/>
      <c r="AI17783" s="6"/>
      <c r="AJ17783" s="6"/>
      <c r="AK17783" s="6"/>
      <c r="AL17783" s="6"/>
      <c r="AM17783" s="6"/>
      <c r="AN17783" s="6"/>
      <c r="AO17783" s="6"/>
      <c r="AP17783" s="6"/>
      <c r="AQ17783" s="6"/>
      <c r="AR17783" s="6"/>
      <c r="AS17783" s="6"/>
      <c r="AT17783" s="6"/>
      <c r="AU17783" s="6"/>
      <c r="AV17783" s="6"/>
      <c r="AW17783" s="6"/>
      <c r="AX17783" s="6"/>
      <c r="AY17783" s="6"/>
      <c r="AZ17783" s="6"/>
      <c r="BA17783" s="6"/>
      <c r="BB17783" s="6"/>
      <c r="BC17783" s="6"/>
      <c r="BD17783" s="6"/>
      <c r="BE17783" s="6"/>
      <c r="BF17783" s="6"/>
      <c r="BG17783" s="6"/>
    </row>
    <row r="17784" spans="34:59" x14ac:dyDescent="0.25">
      <c r="AH17784" s="10"/>
      <c r="AI17784" s="6"/>
      <c r="AJ17784" s="10"/>
      <c r="AK17784" s="10"/>
      <c r="AL17784" s="10"/>
      <c r="AM17784" s="10"/>
      <c r="AN17784" s="10"/>
      <c r="AO17784" s="10"/>
      <c r="AP17784" s="10"/>
      <c r="AQ17784" s="10"/>
      <c r="AR17784" s="10"/>
      <c r="AS17784" s="10"/>
      <c r="AT17784" s="10"/>
      <c r="AU17784" s="10"/>
      <c r="AV17784" s="10"/>
      <c r="AW17784" s="10"/>
      <c r="AX17784" s="10"/>
      <c r="AY17784" s="10"/>
      <c r="AZ17784" s="10"/>
      <c r="BA17784" s="10"/>
      <c r="BB17784" s="10"/>
      <c r="BC17784" s="10"/>
      <c r="BD17784" s="10"/>
      <c r="BE17784" s="10"/>
      <c r="BF17784" s="10"/>
      <c r="BG17784" s="6"/>
    </row>
    <row r="17785" spans="34:59" x14ac:dyDescent="0.25">
      <c r="AH17785" s="6"/>
      <c r="AI17785" s="6"/>
      <c r="AJ17785" s="6"/>
      <c r="AK17785" s="6"/>
      <c r="AL17785" s="6"/>
      <c r="AM17785" s="6"/>
      <c r="AN17785" s="6"/>
      <c r="AO17785" s="6"/>
      <c r="AP17785" s="6"/>
      <c r="AQ17785" s="6"/>
      <c r="AR17785" s="6"/>
      <c r="AS17785" s="6"/>
      <c r="AT17785" s="6"/>
      <c r="AU17785" s="6"/>
      <c r="AV17785" s="6"/>
      <c r="AW17785" s="6"/>
      <c r="AX17785" s="6"/>
      <c r="AY17785" s="6"/>
      <c r="AZ17785" s="6"/>
      <c r="BA17785" s="6"/>
      <c r="BB17785" s="6"/>
      <c r="BC17785" s="6"/>
      <c r="BD17785" s="6"/>
      <c r="BE17785" s="6"/>
      <c r="BF17785" s="6"/>
      <c r="BG17785" s="10"/>
    </row>
    <row r="17786" spans="34:59" x14ac:dyDescent="0.25">
      <c r="AH17786" s="10"/>
      <c r="AI17786" s="6"/>
    </row>
    <row r="17787" spans="34:59" x14ac:dyDescent="0.25">
      <c r="AH17787" s="6"/>
      <c r="AI17787" s="6"/>
      <c r="AJ17787" s="6"/>
      <c r="AK17787" s="6"/>
      <c r="AL17787" s="6"/>
      <c r="AM17787" s="6"/>
      <c r="AN17787" s="6"/>
      <c r="AO17787" s="6"/>
      <c r="AP17787" s="6"/>
      <c r="AQ17787" s="6"/>
      <c r="AR17787" s="6"/>
      <c r="AS17787" s="6"/>
      <c r="AT17787" s="6"/>
      <c r="AU17787" s="6"/>
      <c r="AV17787" s="6"/>
      <c r="AW17787" s="6"/>
      <c r="AX17787" s="6"/>
      <c r="AY17787" s="6"/>
      <c r="AZ17787" s="6"/>
      <c r="BA17787" s="6"/>
      <c r="BB17787" s="6"/>
      <c r="BC17787" s="6"/>
      <c r="BD17787" s="6"/>
      <c r="BE17787" s="6"/>
      <c r="BF17787" s="6"/>
      <c r="BG17787" s="6"/>
    </row>
    <row r="17788" spans="34:59" x14ac:dyDescent="0.25">
      <c r="AH17788" s="10"/>
      <c r="AI17788" s="6"/>
      <c r="AJ17788" s="10"/>
      <c r="AK17788" s="10"/>
      <c r="AL17788" s="10"/>
      <c r="AM17788" s="10"/>
      <c r="AN17788" s="10"/>
      <c r="AO17788" s="10"/>
      <c r="AP17788" s="10"/>
      <c r="AQ17788" s="10"/>
      <c r="AR17788" s="10"/>
      <c r="AS17788" s="10"/>
      <c r="AT17788" s="10"/>
      <c r="AU17788" s="10"/>
      <c r="AV17788" s="10"/>
      <c r="AW17788" s="10"/>
      <c r="AX17788" s="10"/>
      <c r="AY17788" s="10"/>
      <c r="AZ17788" s="10"/>
      <c r="BA17788" s="10"/>
      <c r="BB17788" s="10"/>
      <c r="BC17788" s="10"/>
      <c r="BD17788" s="10"/>
      <c r="BE17788" s="10"/>
      <c r="BF17788" s="10"/>
      <c r="BG17788" s="6"/>
    </row>
    <row r="17789" spans="34:59" x14ac:dyDescent="0.25">
      <c r="AH17789" s="6"/>
      <c r="AI17789" s="6"/>
      <c r="AJ17789" s="6"/>
      <c r="AK17789" s="6"/>
      <c r="AL17789" s="6"/>
      <c r="AM17789" s="6"/>
      <c r="AN17789" s="6"/>
      <c r="AO17789" s="6"/>
      <c r="AP17789" s="6"/>
      <c r="AQ17789" s="6"/>
      <c r="AR17789" s="6"/>
      <c r="AS17789" s="6"/>
      <c r="AT17789" s="6"/>
      <c r="AU17789" s="6"/>
      <c r="AV17789" s="6"/>
      <c r="AW17789" s="6"/>
      <c r="AX17789" s="6"/>
      <c r="AY17789" s="6"/>
      <c r="AZ17789" s="6"/>
      <c r="BA17789" s="6"/>
      <c r="BB17789" s="6"/>
      <c r="BC17789" s="6"/>
      <c r="BD17789" s="6"/>
      <c r="BE17789" s="6"/>
      <c r="BF17789" s="6"/>
      <c r="BG17789" s="10"/>
    </row>
    <row r="17790" spans="34:59" x14ac:dyDescent="0.25">
      <c r="AH17790" s="10"/>
      <c r="AI17790" s="6"/>
    </row>
    <row r="17791" spans="34:59" x14ac:dyDescent="0.25">
      <c r="AH17791" s="6"/>
      <c r="AI17791" s="6"/>
      <c r="AJ17791" s="6"/>
      <c r="AK17791" s="6"/>
      <c r="AL17791" s="6"/>
      <c r="AM17791" s="6"/>
      <c r="AN17791" s="6"/>
      <c r="AO17791" s="6"/>
      <c r="AP17791" s="6"/>
      <c r="AQ17791" s="6"/>
      <c r="AR17791" s="6"/>
      <c r="AS17791" s="6"/>
      <c r="AT17791" s="6"/>
      <c r="AU17791" s="6"/>
      <c r="AV17791" s="6"/>
      <c r="AW17791" s="6"/>
      <c r="AX17791" s="6"/>
      <c r="AY17791" s="6"/>
      <c r="AZ17791" s="6"/>
      <c r="BA17791" s="6"/>
      <c r="BB17791" s="6"/>
      <c r="BC17791" s="6"/>
      <c r="BD17791" s="6"/>
      <c r="BE17791" s="6"/>
      <c r="BF17791" s="6"/>
      <c r="BG17791" s="6"/>
    </row>
    <row r="17792" spans="34:59" x14ac:dyDescent="0.25">
      <c r="AH17792" s="10"/>
      <c r="AI17792" s="6"/>
      <c r="AJ17792" s="10"/>
      <c r="AK17792" s="10"/>
      <c r="AL17792" s="10"/>
      <c r="AM17792" s="10"/>
      <c r="AN17792" s="10"/>
      <c r="AO17792" s="10"/>
      <c r="AP17792" s="10"/>
      <c r="AQ17792" s="10"/>
      <c r="AR17792" s="10"/>
      <c r="AS17792" s="10"/>
      <c r="AT17792" s="10"/>
      <c r="AU17792" s="10"/>
      <c r="AV17792" s="10"/>
      <c r="AW17792" s="10"/>
      <c r="AX17792" s="10"/>
      <c r="AY17792" s="10"/>
      <c r="AZ17792" s="10"/>
      <c r="BA17792" s="10"/>
      <c r="BB17792" s="10"/>
      <c r="BC17792" s="10"/>
      <c r="BD17792" s="10"/>
      <c r="BE17792" s="10"/>
      <c r="BF17792" s="10"/>
      <c r="BG17792" s="6"/>
    </row>
    <row r="17793" spans="34:59" x14ac:dyDescent="0.25">
      <c r="AH17793" s="6"/>
      <c r="AI17793" s="6"/>
      <c r="AJ17793" s="6"/>
      <c r="AK17793" s="6"/>
      <c r="AL17793" s="6"/>
      <c r="AM17793" s="6"/>
      <c r="AN17793" s="6"/>
      <c r="AO17793" s="6"/>
      <c r="AP17793" s="6"/>
      <c r="AQ17793" s="6"/>
      <c r="AR17793" s="6"/>
      <c r="AS17793" s="6"/>
      <c r="AT17793" s="6"/>
      <c r="AU17793" s="6"/>
      <c r="AV17793" s="6"/>
      <c r="AW17793" s="6"/>
      <c r="AX17793" s="6"/>
      <c r="AY17793" s="6"/>
      <c r="AZ17793" s="6"/>
      <c r="BA17793" s="6"/>
      <c r="BB17793" s="6"/>
      <c r="BC17793" s="6"/>
      <c r="BD17793" s="6"/>
      <c r="BE17793" s="6"/>
      <c r="BF17793" s="6"/>
      <c r="BG17793" s="10"/>
    </row>
    <row r="17794" spans="34:59" x14ac:dyDescent="0.25">
      <c r="AH17794" s="10"/>
      <c r="AI17794" s="6"/>
    </row>
    <row r="17795" spans="34:59" x14ac:dyDescent="0.25">
      <c r="AH17795" s="6"/>
      <c r="AI17795" s="6"/>
      <c r="AJ17795" s="6"/>
      <c r="AK17795" s="6"/>
      <c r="AL17795" s="6"/>
      <c r="AM17795" s="6"/>
      <c r="AN17795" s="6"/>
      <c r="AO17795" s="6"/>
      <c r="AP17795" s="6"/>
      <c r="AQ17795" s="6"/>
      <c r="AR17795" s="6"/>
      <c r="AS17795" s="6"/>
      <c r="AT17795" s="6"/>
      <c r="AU17795" s="6"/>
      <c r="AV17795" s="6"/>
      <c r="AW17795" s="6"/>
      <c r="AX17795" s="6"/>
      <c r="AY17795" s="6"/>
      <c r="AZ17795" s="6"/>
      <c r="BA17795" s="6"/>
      <c r="BB17795" s="6"/>
      <c r="BC17795" s="6"/>
      <c r="BD17795" s="6"/>
      <c r="BE17795" s="6"/>
      <c r="BF17795" s="6"/>
      <c r="BG17795" s="6"/>
    </row>
    <row r="17796" spans="34:59" x14ac:dyDescent="0.25">
      <c r="AH17796" s="10"/>
      <c r="AI17796" s="6"/>
      <c r="AJ17796" s="10"/>
      <c r="AK17796" s="10"/>
      <c r="AL17796" s="10"/>
      <c r="AM17796" s="10"/>
      <c r="AN17796" s="10"/>
      <c r="AO17796" s="10"/>
      <c r="AP17796" s="10"/>
      <c r="AQ17796" s="10"/>
      <c r="AR17796" s="10"/>
      <c r="AS17796" s="10"/>
      <c r="AT17796" s="10"/>
      <c r="AU17796" s="10"/>
      <c r="AV17796" s="10"/>
      <c r="AW17796" s="10"/>
      <c r="AX17796" s="10"/>
      <c r="AY17796" s="10"/>
      <c r="AZ17796" s="10"/>
      <c r="BA17796" s="10"/>
      <c r="BB17796" s="10"/>
      <c r="BC17796" s="10"/>
      <c r="BD17796" s="10"/>
      <c r="BE17796" s="10"/>
      <c r="BF17796" s="10"/>
      <c r="BG17796" s="6"/>
    </row>
    <row r="17798" spans="34:59" x14ac:dyDescent="0.25">
      <c r="AH17798" s="10"/>
      <c r="AI17798" s="6"/>
    </row>
    <row r="17799" spans="34:59" x14ac:dyDescent="0.25">
      <c r="AH17799" s="6"/>
      <c r="AI17799" s="6"/>
      <c r="AJ17799" s="6"/>
      <c r="AK17799" s="6"/>
      <c r="AL17799" s="6"/>
      <c r="AM17799" s="6"/>
      <c r="AN17799" s="6"/>
      <c r="AO17799" s="6"/>
      <c r="AP17799" s="6"/>
      <c r="AQ17799" s="6"/>
      <c r="AR17799" s="6"/>
      <c r="AS17799" s="6"/>
      <c r="AT17799" s="6"/>
      <c r="AU17799" s="6"/>
      <c r="AV17799" s="6"/>
      <c r="AW17799" s="6"/>
      <c r="AX17799" s="6"/>
      <c r="AY17799" s="6"/>
      <c r="AZ17799" s="6"/>
      <c r="BA17799" s="6"/>
      <c r="BB17799" s="6"/>
      <c r="BC17799" s="6"/>
      <c r="BD17799" s="6"/>
      <c r="BE17799" s="6"/>
      <c r="BF17799" s="6"/>
      <c r="BG17799" s="6"/>
    </row>
    <row r="17800" spans="34:59" x14ac:dyDescent="0.25">
      <c r="AH17800" s="10"/>
      <c r="AI17800" s="6"/>
      <c r="AJ17800" s="10"/>
      <c r="AK17800" s="10"/>
      <c r="AL17800" s="10"/>
      <c r="AM17800" s="10"/>
      <c r="AN17800" s="10"/>
      <c r="AO17800" s="10"/>
      <c r="AP17800" s="10"/>
      <c r="AQ17800" s="10"/>
      <c r="AR17800" s="10"/>
      <c r="AS17800" s="10"/>
      <c r="AT17800" s="10"/>
      <c r="AU17800" s="10"/>
      <c r="AV17800" s="10"/>
      <c r="AW17800" s="10"/>
      <c r="AX17800" s="10"/>
      <c r="AY17800" s="10"/>
      <c r="AZ17800" s="10"/>
      <c r="BA17800" s="10"/>
      <c r="BB17800" s="10"/>
      <c r="BC17800" s="10"/>
      <c r="BD17800" s="10"/>
      <c r="BE17800" s="10"/>
      <c r="BF17800" s="10"/>
      <c r="BG17800" s="6"/>
    </row>
    <row r="17801" spans="34:59" x14ac:dyDescent="0.25">
      <c r="AH17801" s="6"/>
      <c r="AI17801" s="6"/>
      <c r="AJ17801" s="6"/>
      <c r="AK17801" s="6"/>
      <c r="AL17801" s="6"/>
      <c r="AM17801" s="6"/>
      <c r="AN17801" s="6"/>
      <c r="AO17801" s="6"/>
      <c r="AP17801" s="6"/>
      <c r="AQ17801" s="6"/>
      <c r="AR17801" s="6"/>
      <c r="AS17801" s="6"/>
      <c r="AT17801" s="6"/>
      <c r="AU17801" s="6"/>
      <c r="AV17801" s="6"/>
      <c r="AW17801" s="6"/>
      <c r="AX17801" s="6"/>
      <c r="AY17801" s="6"/>
      <c r="AZ17801" s="6"/>
      <c r="BA17801" s="6"/>
      <c r="BB17801" s="6"/>
      <c r="BC17801" s="6"/>
      <c r="BD17801" s="6"/>
      <c r="BE17801" s="6"/>
      <c r="BF17801" s="6"/>
      <c r="BG17801" s="10"/>
    </row>
    <row r="17802" spans="34:59" x14ac:dyDescent="0.25">
      <c r="AH17802" s="10"/>
      <c r="AI17802" s="6"/>
    </row>
    <row r="17803" spans="34:59" x14ac:dyDescent="0.25">
      <c r="AH17803" s="6"/>
      <c r="AI17803" s="6"/>
      <c r="AJ17803" s="6"/>
      <c r="AK17803" s="6"/>
      <c r="AL17803" s="6"/>
      <c r="AM17803" s="6"/>
      <c r="AN17803" s="6"/>
      <c r="AO17803" s="6"/>
      <c r="AP17803" s="6"/>
      <c r="AQ17803" s="6"/>
      <c r="AR17803" s="6"/>
      <c r="AS17803" s="6"/>
      <c r="AT17803" s="6"/>
      <c r="AU17803" s="6"/>
      <c r="AV17803" s="6"/>
      <c r="AW17803" s="6"/>
      <c r="AX17803" s="6"/>
      <c r="AY17803" s="6"/>
      <c r="AZ17803" s="6"/>
      <c r="BA17803" s="6"/>
      <c r="BB17803" s="6"/>
      <c r="BC17803" s="6"/>
      <c r="BD17803" s="6"/>
      <c r="BE17803" s="6"/>
      <c r="BF17803" s="6"/>
      <c r="BG17803" s="6"/>
    </row>
    <row r="17804" spans="34:59" x14ac:dyDescent="0.25">
      <c r="AH17804" s="10"/>
      <c r="AI17804" s="6"/>
      <c r="AJ17804" s="10"/>
      <c r="AK17804" s="10"/>
      <c r="AL17804" s="10"/>
      <c r="AM17804" s="10"/>
      <c r="AN17804" s="10"/>
      <c r="AO17804" s="10"/>
      <c r="AP17804" s="10"/>
      <c r="AQ17804" s="10"/>
      <c r="AR17804" s="10"/>
      <c r="AS17804" s="10"/>
      <c r="AT17804" s="10"/>
      <c r="AU17804" s="10"/>
      <c r="AV17804" s="10"/>
      <c r="AW17804" s="10"/>
      <c r="AX17804" s="10"/>
      <c r="AY17804" s="10"/>
      <c r="AZ17804" s="10"/>
      <c r="BA17804" s="10"/>
      <c r="BB17804" s="10"/>
      <c r="BC17804" s="10"/>
      <c r="BD17804" s="10"/>
      <c r="BE17804" s="10"/>
      <c r="BF17804" s="10"/>
      <c r="BG17804" s="6"/>
    </row>
    <row r="17805" spans="34:59" x14ac:dyDescent="0.25">
      <c r="AH17805" s="6"/>
      <c r="AI17805" s="6"/>
      <c r="AJ17805" s="6"/>
      <c r="AK17805" s="6"/>
      <c r="AL17805" s="6"/>
      <c r="AM17805" s="6"/>
      <c r="AN17805" s="6"/>
      <c r="AO17805" s="6"/>
      <c r="AP17805" s="6"/>
      <c r="AQ17805" s="6"/>
      <c r="AR17805" s="6"/>
      <c r="AS17805" s="6"/>
      <c r="AT17805" s="6"/>
      <c r="AU17805" s="6"/>
      <c r="AV17805" s="6"/>
      <c r="AW17805" s="6"/>
      <c r="AX17805" s="6"/>
      <c r="AY17805" s="6"/>
      <c r="AZ17805" s="6"/>
      <c r="BA17805" s="6"/>
      <c r="BB17805" s="6"/>
      <c r="BC17805" s="6"/>
      <c r="BD17805" s="6"/>
      <c r="BE17805" s="6"/>
      <c r="BF17805" s="6"/>
      <c r="BG17805" s="10"/>
    </row>
    <row r="17806" spans="34:59" x14ac:dyDescent="0.25">
      <c r="AH17806" s="10"/>
      <c r="AI17806" s="6"/>
    </row>
    <row r="17807" spans="34:59" x14ac:dyDescent="0.25">
      <c r="AH17807" s="6"/>
      <c r="AI17807" s="6"/>
      <c r="AJ17807" s="6"/>
      <c r="AK17807" s="6"/>
      <c r="AL17807" s="6"/>
      <c r="AM17807" s="6"/>
      <c r="AN17807" s="6"/>
      <c r="AO17807" s="6"/>
      <c r="AP17807" s="6"/>
      <c r="AQ17807" s="6"/>
      <c r="AR17807" s="6"/>
      <c r="AS17807" s="6"/>
      <c r="AT17807" s="6"/>
      <c r="AU17807" s="6"/>
      <c r="AV17807" s="6"/>
      <c r="AW17807" s="6"/>
      <c r="AX17807" s="6"/>
      <c r="AY17807" s="6"/>
      <c r="AZ17807" s="6"/>
      <c r="BA17807" s="6"/>
      <c r="BB17807" s="6"/>
      <c r="BC17807" s="6"/>
      <c r="BD17807" s="6"/>
      <c r="BE17807" s="6"/>
      <c r="BF17807" s="6"/>
      <c r="BG17807" s="6"/>
    </row>
    <row r="17808" spans="34:59" x14ac:dyDescent="0.25">
      <c r="AH17808" s="10"/>
      <c r="AI17808" s="6"/>
      <c r="AJ17808" s="10"/>
      <c r="AK17808" s="10"/>
      <c r="AL17808" s="10"/>
      <c r="AM17808" s="10"/>
      <c r="AN17808" s="10"/>
      <c r="AO17808" s="10"/>
      <c r="AP17808" s="10"/>
      <c r="AQ17808" s="10"/>
      <c r="AR17808" s="10"/>
      <c r="AS17808" s="10"/>
      <c r="AT17808" s="10"/>
      <c r="AU17808" s="10"/>
      <c r="AV17808" s="10"/>
      <c r="AW17808" s="10"/>
      <c r="AX17808" s="10"/>
      <c r="AY17808" s="10"/>
      <c r="AZ17808" s="10"/>
      <c r="BA17808" s="10"/>
      <c r="BB17808" s="10"/>
      <c r="BC17808" s="10"/>
      <c r="BD17808" s="10"/>
      <c r="BE17808" s="10"/>
      <c r="BF17808" s="10"/>
      <c r="BG17808" s="6"/>
    </row>
    <row r="17809" spans="34:59" x14ac:dyDescent="0.25">
      <c r="AH17809" s="6"/>
      <c r="AI17809" s="6"/>
      <c r="AJ17809" s="6"/>
      <c r="AK17809" s="6"/>
      <c r="AL17809" s="6"/>
      <c r="AM17809" s="6"/>
      <c r="AN17809" s="6"/>
      <c r="AO17809" s="6"/>
      <c r="AP17809" s="6"/>
      <c r="AQ17809" s="6"/>
      <c r="AR17809" s="6"/>
      <c r="AS17809" s="6"/>
      <c r="AT17809" s="6"/>
      <c r="AU17809" s="6"/>
      <c r="AV17809" s="6"/>
      <c r="AW17809" s="6"/>
      <c r="AX17809" s="6"/>
      <c r="AY17809" s="6"/>
      <c r="AZ17809" s="6"/>
      <c r="BA17809" s="6"/>
      <c r="BB17809" s="6"/>
      <c r="BC17809" s="6"/>
      <c r="BD17809" s="6"/>
      <c r="BE17809" s="6"/>
      <c r="BF17809" s="6"/>
      <c r="BG17809" s="10"/>
    </row>
    <row r="17810" spans="34:59" x14ac:dyDescent="0.25">
      <c r="AH17810" s="10"/>
      <c r="AI17810" s="6"/>
    </row>
    <row r="17811" spans="34:59" x14ac:dyDescent="0.25">
      <c r="AH17811" s="6"/>
      <c r="AI17811" s="6"/>
      <c r="AJ17811" s="6"/>
      <c r="AK17811" s="6"/>
      <c r="AL17811" s="6"/>
      <c r="AM17811" s="6"/>
      <c r="AN17811" s="6"/>
      <c r="AO17811" s="6"/>
      <c r="AP17811" s="6"/>
      <c r="AQ17811" s="6"/>
      <c r="AR17811" s="6"/>
      <c r="AS17811" s="6"/>
      <c r="AT17811" s="6"/>
      <c r="AU17811" s="6"/>
      <c r="AV17811" s="6"/>
      <c r="AW17811" s="6"/>
      <c r="AX17811" s="6"/>
      <c r="AY17811" s="6"/>
      <c r="AZ17811" s="6"/>
      <c r="BA17811" s="6"/>
      <c r="BB17811" s="6"/>
      <c r="BC17811" s="6"/>
      <c r="BD17811" s="6"/>
      <c r="BE17811" s="6"/>
      <c r="BF17811" s="6"/>
      <c r="BG17811" s="6"/>
    </row>
    <row r="17812" spans="34:59" x14ac:dyDescent="0.25">
      <c r="AH17812" s="10"/>
      <c r="AI17812" s="6"/>
      <c r="AJ17812" s="10"/>
      <c r="AK17812" s="10"/>
      <c r="AL17812" s="10"/>
      <c r="AM17812" s="10"/>
      <c r="AN17812" s="10"/>
      <c r="AO17812" s="10"/>
      <c r="AP17812" s="10"/>
      <c r="AQ17812" s="10"/>
      <c r="AR17812" s="10"/>
      <c r="AS17812" s="10"/>
      <c r="AT17812" s="10"/>
      <c r="AU17812" s="10"/>
      <c r="AV17812" s="10"/>
      <c r="AW17812" s="10"/>
      <c r="AX17812" s="10"/>
      <c r="AY17812" s="10"/>
      <c r="AZ17812" s="10"/>
      <c r="BA17812" s="10"/>
      <c r="BB17812" s="10"/>
      <c r="BC17812" s="10"/>
      <c r="BD17812" s="10"/>
      <c r="BE17812" s="10"/>
      <c r="BF17812" s="10"/>
      <c r="BG17812" s="6"/>
    </row>
    <row r="17814" spans="34:59" x14ac:dyDescent="0.25">
      <c r="AH17814" s="10"/>
      <c r="AI17814" s="6"/>
    </row>
    <row r="17815" spans="34:59" x14ac:dyDescent="0.25">
      <c r="AH17815" s="6"/>
      <c r="AI17815" s="6"/>
      <c r="AJ17815" s="6"/>
      <c r="AK17815" s="6"/>
      <c r="AL17815" s="6"/>
      <c r="AM17815" s="6"/>
      <c r="AN17815" s="6"/>
      <c r="AO17815" s="6"/>
      <c r="AP17815" s="6"/>
      <c r="AQ17815" s="6"/>
      <c r="AR17815" s="6"/>
      <c r="AS17815" s="6"/>
      <c r="AT17815" s="6"/>
      <c r="AU17815" s="6"/>
      <c r="AV17815" s="6"/>
      <c r="AW17815" s="6"/>
      <c r="AX17815" s="6"/>
      <c r="AY17815" s="6"/>
      <c r="AZ17815" s="6"/>
      <c r="BA17815" s="6"/>
      <c r="BB17815" s="6"/>
      <c r="BC17815" s="6"/>
      <c r="BD17815" s="6"/>
      <c r="BE17815" s="6"/>
      <c r="BF17815" s="6"/>
      <c r="BG17815" s="6"/>
    </row>
    <row r="17816" spans="34:59" x14ac:dyDescent="0.25">
      <c r="AH17816" s="10"/>
      <c r="AI17816" s="6"/>
      <c r="AJ17816" s="10"/>
      <c r="AK17816" s="10"/>
      <c r="AL17816" s="10"/>
      <c r="AM17816" s="10"/>
      <c r="AN17816" s="10"/>
      <c r="AO17816" s="10"/>
      <c r="AP17816" s="10"/>
      <c r="AQ17816" s="10"/>
      <c r="AR17816" s="10"/>
      <c r="AS17816" s="10"/>
      <c r="AT17816" s="10"/>
      <c r="AU17816" s="10"/>
      <c r="AV17816" s="10"/>
      <c r="AW17816" s="10"/>
      <c r="AX17816" s="10"/>
      <c r="AY17816" s="10"/>
      <c r="AZ17816" s="10"/>
      <c r="BA17816" s="10"/>
      <c r="BB17816" s="10"/>
      <c r="BC17816" s="10"/>
      <c r="BD17816" s="10"/>
      <c r="BE17816" s="10"/>
      <c r="BF17816" s="10"/>
      <c r="BG17816" s="6"/>
    </row>
    <row r="17817" spans="34:59" x14ac:dyDescent="0.25">
      <c r="AH17817" s="6"/>
      <c r="AI17817" s="6"/>
      <c r="AJ17817" s="6"/>
      <c r="AK17817" s="6"/>
      <c r="AL17817" s="6"/>
      <c r="AM17817" s="6"/>
      <c r="AN17817" s="6"/>
      <c r="AO17817" s="6"/>
      <c r="AP17817" s="6"/>
      <c r="AQ17817" s="6"/>
      <c r="AR17817" s="6"/>
      <c r="AS17817" s="6"/>
      <c r="AT17817" s="6"/>
      <c r="AU17817" s="6"/>
      <c r="AV17817" s="6"/>
      <c r="AW17817" s="6"/>
      <c r="AX17817" s="6"/>
      <c r="AY17817" s="6"/>
      <c r="AZ17817" s="6"/>
      <c r="BA17817" s="6"/>
      <c r="BB17817" s="6"/>
      <c r="BC17817" s="6"/>
      <c r="BD17817" s="6"/>
      <c r="BE17817" s="6"/>
      <c r="BF17817" s="6"/>
      <c r="BG17817" s="10"/>
    </row>
    <row r="17818" spans="34:59" x14ac:dyDescent="0.25">
      <c r="AH17818" s="10"/>
      <c r="AI17818" s="6"/>
    </row>
    <row r="17819" spans="34:59" x14ac:dyDescent="0.25">
      <c r="AH17819" s="6"/>
      <c r="AI17819" s="6"/>
      <c r="AJ17819" s="6"/>
      <c r="AK17819" s="6"/>
      <c r="AL17819" s="6"/>
      <c r="AM17819" s="6"/>
      <c r="AN17819" s="6"/>
      <c r="AO17819" s="6"/>
      <c r="AP17819" s="6"/>
      <c r="AQ17819" s="6"/>
      <c r="AR17819" s="6"/>
      <c r="AS17819" s="6"/>
      <c r="AT17819" s="6"/>
      <c r="AU17819" s="6"/>
      <c r="AV17819" s="6"/>
      <c r="AW17819" s="6"/>
      <c r="AX17819" s="6"/>
      <c r="AY17819" s="6"/>
      <c r="AZ17819" s="6"/>
      <c r="BA17819" s="6"/>
      <c r="BB17819" s="6"/>
      <c r="BC17819" s="6"/>
      <c r="BD17819" s="6"/>
      <c r="BE17819" s="6"/>
      <c r="BF17819" s="6"/>
      <c r="BG17819" s="6"/>
    </row>
    <row r="17820" spans="34:59" x14ac:dyDescent="0.25">
      <c r="AH17820" s="10"/>
      <c r="AI17820" s="6"/>
      <c r="AJ17820" s="10"/>
      <c r="AK17820" s="10"/>
      <c r="AL17820" s="10"/>
      <c r="AM17820" s="10"/>
      <c r="AN17820" s="10"/>
      <c r="AO17820" s="10"/>
      <c r="AP17820" s="10"/>
      <c r="AQ17820" s="10"/>
      <c r="AR17820" s="10"/>
      <c r="AS17820" s="10"/>
      <c r="AT17820" s="10"/>
      <c r="AU17820" s="10"/>
      <c r="AV17820" s="10"/>
      <c r="AW17820" s="10"/>
      <c r="AX17820" s="10"/>
      <c r="AY17820" s="10"/>
      <c r="AZ17820" s="10"/>
      <c r="BA17820" s="10"/>
      <c r="BB17820" s="10"/>
      <c r="BC17820" s="10"/>
      <c r="BD17820" s="10"/>
      <c r="BE17820" s="10"/>
      <c r="BF17820" s="10"/>
      <c r="BG17820" s="6"/>
    </row>
    <row r="17821" spans="34:59" x14ac:dyDescent="0.25">
      <c r="AH17821" s="6"/>
      <c r="AI17821" s="6"/>
      <c r="AJ17821" s="6"/>
      <c r="AK17821" s="6"/>
      <c r="AL17821" s="6"/>
      <c r="AM17821" s="6"/>
      <c r="AN17821" s="6"/>
      <c r="AO17821" s="6"/>
      <c r="AP17821" s="6"/>
      <c r="AQ17821" s="6"/>
      <c r="AR17821" s="6"/>
      <c r="AS17821" s="6"/>
      <c r="AT17821" s="6"/>
      <c r="AU17821" s="6"/>
      <c r="AV17821" s="6"/>
      <c r="AW17821" s="6"/>
      <c r="AX17821" s="6"/>
      <c r="AY17821" s="6"/>
      <c r="AZ17821" s="6"/>
      <c r="BA17821" s="6"/>
      <c r="BB17821" s="6"/>
      <c r="BC17821" s="6"/>
      <c r="BD17821" s="6"/>
      <c r="BE17821" s="6"/>
      <c r="BF17821" s="6"/>
      <c r="BG17821" s="10"/>
    </row>
    <row r="17822" spans="34:59" x14ac:dyDescent="0.25">
      <c r="AH17822" s="10"/>
      <c r="AI17822" s="6"/>
    </row>
    <row r="17823" spans="34:59" x14ac:dyDescent="0.25">
      <c r="AH17823" s="6"/>
      <c r="AI17823" s="6"/>
      <c r="AJ17823" s="6"/>
      <c r="AK17823" s="6"/>
      <c r="AL17823" s="6"/>
      <c r="AM17823" s="6"/>
      <c r="AN17823" s="6"/>
      <c r="AO17823" s="6"/>
      <c r="AP17823" s="6"/>
      <c r="AQ17823" s="6"/>
      <c r="AR17823" s="6"/>
      <c r="AS17823" s="6"/>
      <c r="AT17823" s="6"/>
      <c r="AU17823" s="6"/>
      <c r="AV17823" s="6"/>
      <c r="AW17823" s="6"/>
      <c r="AX17823" s="6"/>
      <c r="AY17823" s="6"/>
      <c r="AZ17823" s="6"/>
      <c r="BA17823" s="6"/>
      <c r="BB17823" s="6"/>
      <c r="BC17823" s="6"/>
      <c r="BD17823" s="6"/>
      <c r="BE17823" s="6"/>
      <c r="BF17823" s="6"/>
      <c r="BG17823" s="6"/>
    </row>
    <row r="17824" spans="34:59" x14ac:dyDescent="0.25">
      <c r="AH17824" s="10"/>
      <c r="AI17824" s="6"/>
      <c r="AJ17824" s="10"/>
      <c r="AK17824" s="10"/>
      <c r="AL17824" s="10"/>
      <c r="AM17824" s="10"/>
      <c r="AN17824" s="10"/>
      <c r="AO17824" s="10"/>
      <c r="AP17824" s="10"/>
      <c r="AQ17824" s="10"/>
      <c r="AR17824" s="10"/>
      <c r="AS17824" s="10"/>
      <c r="AT17824" s="10"/>
      <c r="AU17824" s="10"/>
      <c r="AV17824" s="10"/>
      <c r="AW17824" s="10"/>
      <c r="AX17824" s="10"/>
      <c r="AY17824" s="10"/>
      <c r="AZ17824" s="10"/>
      <c r="BA17824" s="10"/>
      <c r="BB17824" s="10"/>
      <c r="BC17824" s="10"/>
      <c r="BD17824" s="10"/>
      <c r="BE17824" s="10"/>
      <c r="BF17824" s="10"/>
      <c r="BG17824" s="6"/>
    </row>
    <row r="17825" spans="34:59" x14ac:dyDescent="0.25">
      <c r="AH17825" s="6"/>
      <c r="AI17825" s="6"/>
      <c r="AJ17825" s="6"/>
      <c r="AK17825" s="6"/>
      <c r="AL17825" s="6"/>
      <c r="AM17825" s="6"/>
      <c r="AN17825" s="6"/>
      <c r="AO17825" s="6"/>
      <c r="AP17825" s="6"/>
      <c r="AQ17825" s="6"/>
      <c r="AR17825" s="6"/>
      <c r="AS17825" s="6"/>
      <c r="AT17825" s="6"/>
      <c r="AU17825" s="6"/>
      <c r="AV17825" s="6"/>
      <c r="AW17825" s="6"/>
      <c r="AX17825" s="6"/>
      <c r="AY17825" s="6"/>
      <c r="AZ17825" s="6"/>
      <c r="BA17825" s="6"/>
      <c r="BB17825" s="6"/>
      <c r="BC17825" s="6"/>
      <c r="BD17825" s="6"/>
      <c r="BE17825" s="6"/>
      <c r="BF17825" s="6"/>
      <c r="BG17825" s="10"/>
    </row>
    <row r="17826" spans="34:59" x14ac:dyDescent="0.25">
      <c r="AH17826" s="10"/>
      <c r="AI17826" s="6"/>
    </row>
    <row r="17827" spans="34:59" x14ac:dyDescent="0.25">
      <c r="AH17827" s="6"/>
      <c r="AI17827" s="6"/>
      <c r="AJ17827" s="6"/>
      <c r="AK17827" s="6"/>
      <c r="AL17827" s="6"/>
      <c r="AM17827" s="6"/>
      <c r="AN17827" s="6"/>
      <c r="AO17827" s="6"/>
      <c r="AP17827" s="6"/>
      <c r="AQ17827" s="6"/>
      <c r="AR17827" s="6"/>
      <c r="AS17827" s="6"/>
      <c r="AT17827" s="6"/>
      <c r="AU17827" s="6"/>
      <c r="AV17827" s="6"/>
      <c r="AW17827" s="6"/>
      <c r="AX17827" s="6"/>
      <c r="AY17827" s="6"/>
      <c r="AZ17827" s="6"/>
      <c r="BA17827" s="6"/>
      <c r="BB17827" s="6"/>
      <c r="BC17827" s="6"/>
      <c r="BD17827" s="6"/>
      <c r="BE17827" s="6"/>
      <c r="BF17827" s="6"/>
      <c r="BG17827" s="6"/>
    </row>
    <row r="17828" spans="34:59" x14ac:dyDescent="0.25">
      <c r="AH17828" s="10"/>
      <c r="AI17828" s="6"/>
      <c r="AJ17828" s="10"/>
      <c r="AK17828" s="10"/>
      <c r="AL17828" s="10"/>
      <c r="AM17828" s="10"/>
      <c r="AN17828" s="10"/>
      <c r="AO17828" s="10"/>
      <c r="AP17828" s="10"/>
      <c r="AQ17828" s="10"/>
      <c r="AR17828" s="10"/>
      <c r="AS17828" s="10"/>
      <c r="AT17828" s="10"/>
      <c r="AU17828" s="10"/>
      <c r="AV17828" s="10"/>
      <c r="AW17828" s="10"/>
      <c r="AX17828" s="10"/>
      <c r="AY17828" s="10"/>
      <c r="AZ17828" s="10"/>
      <c r="BA17828" s="10"/>
      <c r="BB17828" s="10"/>
      <c r="BC17828" s="10"/>
      <c r="BD17828" s="10"/>
      <c r="BE17828" s="10"/>
      <c r="BF17828" s="10"/>
      <c r="BG17828" s="6"/>
    </row>
    <row r="17830" spans="34:59" x14ac:dyDescent="0.25">
      <c r="AH17830" s="10"/>
      <c r="AI17830" s="6"/>
    </row>
    <row r="17831" spans="34:59" x14ac:dyDescent="0.25">
      <c r="AH17831" s="6"/>
      <c r="AI17831" s="6"/>
      <c r="AJ17831" s="6"/>
      <c r="AK17831" s="6"/>
      <c r="AL17831" s="6"/>
      <c r="AM17831" s="6"/>
      <c r="AN17831" s="6"/>
      <c r="AO17831" s="6"/>
      <c r="AP17831" s="6"/>
      <c r="AQ17831" s="6"/>
      <c r="AR17831" s="6"/>
      <c r="AS17831" s="6"/>
      <c r="AT17831" s="6"/>
      <c r="AU17831" s="6"/>
      <c r="AV17831" s="6"/>
      <c r="AW17831" s="6"/>
      <c r="AX17831" s="6"/>
      <c r="AY17831" s="6"/>
      <c r="AZ17831" s="6"/>
      <c r="BA17831" s="6"/>
      <c r="BB17831" s="6"/>
      <c r="BC17831" s="6"/>
      <c r="BD17831" s="6"/>
      <c r="BE17831" s="6"/>
      <c r="BF17831" s="6"/>
      <c r="BG17831" s="6"/>
    </row>
    <row r="17832" spans="34:59" x14ac:dyDescent="0.25">
      <c r="AH17832" s="10"/>
      <c r="AI17832" s="6"/>
      <c r="AJ17832" s="10"/>
      <c r="AK17832" s="10"/>
      <c r="AL17832" s="10"/>
      <c r="AM17832" s="10"/>
      <c r="AN17832" s="10"/>
      <c r="AO17832" s="10"/>
      <c r="AP17832" s="10"/>
      <c r="AQ17832" s="10"/>
      <c r="AR17832" s="10"/>
      <c r="AS17832" s="10"/>
      <c r="AT17832" s="10"/>
      <c r="AU17832" s="10"/>
      <c r="AV17832" s="10"/>
      <c r="AW17832" s="10"/>
      <c r="AX17832" s="10"/>
      <c r="AY17832" s="10"/>
      <c r="AZ17832" s="10"/>
      <c r="BA17832" s="10"/>
      <c r="BB17832" s="10"/>
      <c r="BC17832" s="10"/>
      <c r="BD17832" s="10"/>
      <c r="BE17832" s="10"/>
      <c r="BF17832" s="10"/>
      <c r="BG17832" s="6"/>
    </row>
    <row r="17833" spans="34:59" x14ac:dyDescent="0.25">
      <c r="AH17833" s="6"/>
      <c r="AI17833" s="6"/>
      <c r="AJ17833" s="6"/>
      <c r="AK17833" s="6"/>
      <c r="AL17833" s="6"/>
      <c r="AM17833" s="6"/>
      <c r="AN17833" s="6"/>
      <c r="AO17833" s="6"/>
      <c r="AP17833" s="6"/>
      <c r="AQ17833" s="6"/>
      <c r="AR17833" s="6"/>
      <c r="AS17833" s="6"/>
      <c r="AT17833" s="6"/>
      <c r="AU17833" s="6"/>
      <c r="AV17833" s="6"/>
      <c r="AW17833" s="6"/>
      <c r="AX17833" s="6"/>
      <c r="AY17833" s="6"/>
      <c r="AZ17833" s="6"/>
      <c r="BA17833" s="6"/>
      <c r="BB17833" s="6"/>
      <c r="BC17833" s="6"/>
      <c r="BD17833" s="6"/>
      <c r="BE17833" s="6"/>
      <c r="BF17833" s="6"/>
      <c r="BG17833" s="10"/>
    </row>
    <row r="17834" spans="34:59" x14ac:dyDescent="0.25">
      <c r="AH17834" s="10"/>
      <c r="AI17834" s="6"/>
    </row>
    <row r="17835" spans="34:59" x14ac:dyDescent="0.25">
      <c r="AH17835" s="6"/>
      <c r="AI17835" s="6"/>
      <c r="AJ17835" s="6"/>
      <c r="AK17835" s="6"/>
      <c r="AL17835" s="6"/>
      <c r="AM17835" s="6"/>
      <c r="AN17835" s="6"/>
      <c r="AO17835" s="6"/>
      <c r="AP17835" s="6"/>
      <c r="AQ17835" s="6"/>
      <c r="AR17835" s="6"/>
      <c r="AS17835" s="6"/>
      <c r="AT17835" s="6"/>
      <c r="AU17835" s="6"/>
      <c r="AV17835" s="6"/>
      <c r="AW17835" s="6"/>
      <c r="AX17835" s="6"/>
      <c r="AY17835" s="6"/>
      <c r="AZ17835" s="6"/>
      <c r="BA17835" s="6"/>
      <c r="BB17835" s="6"/>
      <c r="BC17835" s="6"/>
      <c r="BD17835" s="6"/>
      <c r="BE17835" s="6"/>
      <c r="BF17835" s="6"/>
      <c r="BG17835" s="6"/>
    </row>
    <row r="17836" spans="34:59" x14ac:dyDescent="0.25">
      <c r="AH17836" s="10"/>
      <c r="AI17836" s="6"/>
      <c r="AJ17836" s="10"/>
      <c r="AK17836" s="10"/>
      <c r="AL17836" s="10"/>
      <c r="AM17836" s="10"/>
      <c r="AN17836" s="10"/>
      <c r="AO17836" s="10"/>
      <c r="AP17836" s="10"/>
      <c r="AQ17836" s="10"/>
      <c r="AR17836" s="10"/>
      <c r="AS17836" s="10"/>
      <c r="AT17836" s="10"/>
      <c r="AU17836" s="10"/>
      <c r="AV17836" s="10"/>
      <c r="AW17836" s="10"/>
      <c r="AX17836" s="10"/>
      <c r="AY17836" s="10"/>
      <c r="AZ17836" s="10"/>
      <c r="BA17836" s="10"/>
      <c r="BB17836" s="10"/>
      <c r="BC17836" s="10"/>
      <c r="BD17836" s="10"/>
      <c r="BE17836" s="10"/>
      <c r="BF17836" s="10"/>
      <c r="BG17836" s="6"/>
    </row>
    <row r="17837" spans="34:59" x14ac:dyDescent="0.25">
      <c r="AH17837" s="6"/>
      <c r="AI17837" s="6"/>
      <c r="AJ17837" s="6"/>
      <c r="AK17837" s="6"/>
      <c r="AL17837" s="6"/>
      <c r="AM17837" s="6"/>
      <c r="AN17837" s="6"/>
      <c r="AO17837" s="6"/>
      <c r="AP17837" s="6"/>
      <c r="AQ17837" s="6"/>
      <c r="AR17837" s="6"/>
      <c r="AS17837" s="6"/>
      <c r="AT17837" s="6"/>
      <c r="AU17837" s="6"/>
      <c r="AV17837" s="6"/>
      <c r="AW17837" s="6"/>
      <c r="AX17837" s="6"/>
      <c r="AY17837" s="6"/>
      <c r="AZ17837" s="6"/>
      <c r="BA17837" s="6"/>
      <c r="BB17837" s="6"/>
      <c r="BC17837" s="6"/>
      <c r="BD17837" s="6"/>
      <c r="BE17837" s="6"/>
      <c r="BF17837" s="6"/>
      <c r="BG17837" s="10"/>
    </row>
    <row r="17838" spans="34:59" x14ac:dyDescent="0.25">
      <c r="AH17838" s="10"/>
      <c r="AI17838" s="6"/>
    </row>
    <row r="17839" spans="34:59" x14ac:dyDescent="0.25">
      <c r="AH17839" s="6"/>
      <c r="AI17839" s="6"/>
      <c r="AJ17839" s="6"/>
      <c r="AK17839" s="6"/>
      <c r="AL17839" s="6"/>
      <c r="AM17839" s="6"/>
      <c r="AN17839" s="6"/>
      <c r="AO17839" s="6"/>
      <c r="AP17839" s="6"/>
      <c r="AQ17839" s="6"/>
      <c r="AR17839" s="6"/>
      <c r="AS17839" s="6"/>
      <c r="AT17839" s="6"/>
      <c r="AU17839" s="6"/>
      <c r="AV17839" s="6"/>
      <c r="AW17839" s="6"/>
      <c r="AX17839" s="6"/>
      <c r="AY17839" s="6"/>
      <c r="AZ17839" s="6"/>
      <c r="BA17839" s="6"/>
      <c r="BB17839" s="6"/>
      <c r="BC17839" s="6"/>
      <c r="BD17839" s="6"/>
      <c r="BE17839" s="6"/>
      <c r="BF17839" s="6"/>
      <c r="BG17839" s="6"/>
    </row>
    <row r="17840" spans="34:59" x14ac:dyDescent="0.25">
      <c r="AH17840" s="10"/>
      <c r="AI17840" s="6"/>
      <c r="AJ17840" s="10"/>
      <c r="AK17840" s="10"/>
      <c r="AL17840" s="10"/>
      <c r="AM17840" s="10"/>
      <c r="AN17840" s="10"/>
      <c r="AO17840" s="10"/>
      <c r="AP17840" s="10"/>
      <c r="AQ17840" s="10"/>
      <c r="AR17840" s="10"/>
      <c r="AS17840" s="10"/>
      <c r="AT17840" s="10"/>
      <c r="AU17840" s="10"/>
      <c r="AV17840" s="10"/>
      <c r="AW17840" s="10"/>
      <c r="AX17840" s="10"/>
      <c r="AY17840" s="10"/>
      <c r="AZ17840" s="10"/>
      <c r="BA17840" s="10"/>
      <c r="BB17840" s="10"/>
      <c r="BC17840" s="10"/>
      <c r="BD17840" s="10"/>
      <c r="BE17840" s="10"/>
      <c r="BF17840" s="10"/>
      <c r="BG17840" s="6"/>
    </row>
    <row r="17841" spans="34:59" x14ac:dyDescent="0.25">
      <c r="AH17841" s="6"/>
      <c r="AI17841" s="6"/>
      <c r="AJ17841" s="6"/>
      <c r="AK17841" s="6"/>
      <c r="AL17841" s="6"/>
      <c r="AM17841" s="6"/>
      <c r="AN17841" s="6"/>
      <c r="AO17841" s="6"/>
      <c r="AP17841" s="6"/>
      <c r="AQ17841" s="6"/>
      <c r="AR17841" s="6"/>
      <c r="AS17841" s="6"/>
      <c r="AT17841" s="6"/>
      <c r="AU17841" s="6"/>
      <c r="AV17841" s="6"/>
      <c r="AW17841" s="6"/>
      <c r="AX17841" s="6"/>
      <c r="AY17841" s="6"/>
      <c r="AZ17841" s="6"/>
      <c r="BA17841" s="6"/>
      <c r="BB17841" s="6"/>
      <c r="BC17841" s="6"/>
      <c r="BD17841" s="6"/>
      <c r="BE17841" s="6"/>
      <c r="BF17841" s="6"/>
      <c r="BG17841" s="10"/>
    </row>
    <row r="17842" spans="34:59" x14ac:dyDescent="0.25">
      <c r="AH17842" s="10"/>
      <c r="AI17842" s="6"/>
    </row>
    <row r="17843" spans="34:59" x14ac:dyDescent="0.25">
      <c r="AH17843" s="6"/>
      <c r="AI17843" s="6"/>
      <c r="AJ17843" s="6"/>
      <c r="AK17843" s="6"/>
      <c r="AL17843" s="6"/>
      <c r="AM17843" s="6"/>
      <c r="AN17843" s="6"/>
      <c r="AO17843" s="6"/>
      <c r="AP17843" s="6"/>
      <c r="AQ17843" s="6"/>
      <c r="AR17843" s="6"/>
      <c r="AS17843" s="6"/>
      <c r="AT17843" s="6"/>
      <c r="AU17843" s="6"/>
      <c r="AV17843" s="6"/>
      <c r="AW17843" s="6"/>
      <c r="AX17843" s="6"/>
      <c r="AY17843" s="6"/>
      <c r="AZ17843" s="6"/>
      <c r="BA17843" s="6"/>
      <c r="BB17843" s="6"/>
      <c r="BC17843" s="6"/>
      <c r="BD17843" s="6"/>
      <c r="BE17843" s="6"/>
      <c r="BF17843" s="6"/>
      <c r="BG17843" s="6"/>
    </row>
    <row r="17844" spans="34:59" x14ac:dyDescent="0.25">
      <c r="AH17844" s="10"/>
      <c r="AI17844" s="6"/>
      <c r="AJ17844" s="10"/>
      <c r="AK17844" s="10"/>
      <c r="AL17844" s="10"/>
      <c r="AM17844" s="10"/>
      <c r="AN17844" s="10"/>
      <c r="AO17844" s="10"/>
      <c r="AP17844" s="10"/>
      <c r="AQ17844" s="10"/>
      <c r="AR17844" s="10"/>
      <c r="AS17844" s="10"/>
      <c r="AT17844" s="10"/>
      <c r="AU17844" s="10"/>
      <c r="AV17844" s="10"/>
      <c r="AW17844" s="10"/>
      <c r="AX17844" s="10"/>
      <c r="AY17844" s="10"/>
      <c r="AZ17844" s="10"/>
      <c r="BA17844" s="10"/>
      <c r="BB17844" s="10"/>
      <c r="BC17844" s="10"/>
      <c r="BD17844" s="10"/>
      <c r="BE17844" s="10"/>
      <c r="BF17844" s="10"/>
      <c r="BG17844" s="6"/>
    </row>
    <row r="17846" spans="34:59" x14ac:dyDescent="0.25">
      <c r="AH17846" s="10"/>
      <c r="AI17846" s="6"/>
    </row>
    <row r="17847" spans="34:59" x14ac:dyDescent="0.25">
      <c r="AH17847" s="6"/>
      <c r="AI17847" s="6"/>
      <c r="AJ17847" s="6"/>
      <c r="AK17847" s="6"/>
      <c r="AL17847" s="6"/>
      <c r="AM17847" s="6"/>
      <c r="AN17847" s="6"/>
      <c r="AO17847" s="6"/>
      <c r="AP17847" s="6"/>
      <c r="AQ17847" s="6"/>
      <c r="AR17847" s="6"/>
      <c r="AS17847" s="6"/>
      <c r="AT17847" s="6"/>
      <c r="AU17847" s="6"/>
      <c r="AV17847" s="6"/>
      <c r="AW17847" s="6"/>
      <c r="AX17847" s="6"/>
      <c r="AY17847" s="6"/>
      <c r="AZ17847" s="6"/>
      <c r="BA17847" s="6"/>
      <c r="BB17847" s="6"/>
      <c r="BC17847" s="6"/>
      <c r="BD17847" s="6"/>
      <c r="BE17847" s="6"/>
      <c r="BF17847" s="6"/>
      <c r="BG17847" s="6"/>
    </row>
    <row r="17848" spans="34:59" x14ac:dyDescent="0.25">
      <c r="AH17848" s="10"/>
      <c r="AI17848" s="6"/>
      <c r="AJ17848" s="10"/>
      <c r="AK17848" s="10"/>
      <c r="AL17848" s="10"/>
      <c r="AM17848" s="10"/>
      <c r="AN17848" s="10"/>
      <c r="AO17848" s="10"/>
      <c r="AP17848" s="10"/>
      <c r="AQ17848" s="10"/>
      <c r="AR17848" s="10"/>
      <c r="AS17848" s="10"/>
      <c r="AT17848" s="10"/>
      <c r="AU17848" s="10"/>
      <c r="AV17848" s="10"/>
      <c r="AW17848" s="10"/>
      <c r="AX17848" s="10"/>
      <c r="AY17848" s="10"/>
      <c r="AZ17848" s="10"/>
      <c r="BA17848" s="10"/>
      <c r="BB17848" s="10"/>
      <c r="BC17848" s="10"/>
      <c r="BD17848" s="10"/>
      <c r="BE17848" s="10"/>
      <c r="BF17848" s="10"/>
      <c r="BG17848" s="6"/>
    </row>
    <row r="17849" spans="34:59" x14ac:dyDescent="0.25">
      <c r="AH17849" s="6"/>
      <c r="AI17849" s="6"/>
      <c r="AJ17849" s="6"/>
      <c r="AK17849" s="6"/>
      <c r="AL17849" s="6"/>
      <c r="AM17849" s="6"/>
      <c r="AN17849" s="6"/>
      <c r="AO17849" s="6"/>
      <c r="AP17849" s="6"/>
      <c r="AQ17849" s="6"/>
      <c r="AR17849" s="6"/>
      <c r="AS17849" s="6"/>
      <c r="AT17849" s="6"/>
      <c r="AU17849" s="6"/>
      <c r="AV17849" s="6"/>
      <c r="AW17849" s="6"/>
      <c r="AX17849" s="6"/>
      <c r="AY17849" s="6"/>
      <c r="AZ17849" s="6"/>
      <c r="BA17849" s="6"/>
      <c r="BB17849" s="6"/>
      <c r="BC17849" s="6"/>
      <c r="BD17849" s="6"/>
      <c r="BE17849" s="6"/>
      <c r="BF17849" s="6"/>
      <c r="BG17849" s="10"/>
    </row>
    <row r="17850" spans="34:59" x14ac:dyDescent="0.25">
      <c r="AH17850" s="10"/>
      <c r="AI17850" s="6"/>
    </row>
    <row r="17851" spans="34:59" x14ac:dyDescent="0.25">
      <c r="AH17851" s="6"/>
      <c r="AI17851" s="6"/>
      <c r="AJ17851" s="6"/>
      <c r="AK17851" s="6"/>
      <c r="AL17851" s="6"/>
      <c r="AM17851" s="6"/>
      <c r="AN17851" s="6"/>
      <c r="AO17851" s="6"/>
      <c r="AP17851" s="6"/>
      <c r="AQ17851" s="6"/>
      <c r="AR17851" s="6"/>
      <c r="AS17851" s="6"/>
      <c r="AT17851" s="6"/>
      <c r="AU17851" s="6"/>
      <c r="AV17851" s="6"/>
      <c r="AW17851" s="6"/>
      <c r="AX17851" s="6"/>
      <c r="AY17851" s="6"/>
      <c r="AZ17851" s="6"/>
      <c r="BA17851" s="6"/>
      <c r="BB17851" s="6"/>
      <c r="BC17851" s="6"/>
      <c r="BD17851" s="6"/>
      <c r="BE17851" s="6"/>
      <c r="BF17851" s="6"/>
      <c r="BG17851" s="6"/>
    </row>
    <row r="17852" spans="34:59" x14ac:dyDescent="0.25">
      <c r="AH17852" s="10"/>
      <c r="AI17852" s="6"/>
      <c r="AJ17852" s="10"/>
      <c r="AK17852" s="10"/>
      <c r="AL17852" s="10"/>
      <c r="AM17852" s="10"/>
      <c r="AN17852" s="10"/>
      <c r="AO17852" s="10"/>
      <c r="AP17852" s="10"/>
      <c r="AQ17852" s="10"/>
      <c r="AR17852" s="10"/>
      <c r="AS17852" s="10"/>
      <c r="AT17852" s="10"/>
      <c r="AU17852" s="10"/>
      <c r="AV17852" s="10"/>
      <c r="AW17852" s="10"/>
      <c r="AX17852" s="10"/>
      <c r="AY17852" s="10"/>
      <c r="AZ17852" s="10"/>
      <c r="BA17852" s="10"/>
      <c r="BB17852" s="10"/>
      <c r="BC17852" s="10"/>
      <c r="BD17852" s="10"/>
      <c r="BE17852" s="10"/>
      <c r="BF17852" s="10"/>
      <c r="BG17852" s="6"/>
    </row>
    <row r="17853" spans="34:59" x14ac:dyDescent="0.25">
      <c r="AH17853" s="6"/>
      <c r="AI17853" s="6"/>
      <c r="AJ17853" s="6"/>
      <c r="AK17853" s="6"/>
      <c r="AL17853" s="6"/>
      <c r="AM17853" s="6"/>
      <c r="AN17853" s="6"/>
      <c r="AO17853" s="6"/>
      <c r="AP17853" s="6"/>
      <c r="AQ17853" s="6"/>
      <c r="AR17853" s="6"/>
      <c r="AS17853" s="6"/>
      <c r="AT17853" s="6"/>
      <c r="AU17853" s="6"/>
      <c r="AV17853" s="6"/>
      <c r="AW17853" s="6"/>
      <c r="AX17853" s="6"/>
      <c r="AY17853" s="6"/>
      <c r="AZ17853" s="6"/>
      <c r="BA17853" s="6"/>
      <c r="BB17853" s="6"/>
      <c r="BC17853" s="6"/>
      <c r="BD17853" s="6"/>
      <c r="BE17853" s="6"/>
      <c r="BF17853" s="6"/>
      <c r="BG17853" s="10"/>
    </row>
    <row r="17854" spans="34:59" x14ac:dyDescent="0.25">
      <c r="AH17854" s="10"/>
      <c r="AI17854" s="6"/>
    </row>
    <row r="17855" spans="34:59" x14ac:dyDescent="0.25">
      <c r="AH17855" s="6"/>
      <c r="AI17855" s="6"/>
      <c r="AJ17855" s="6"/>
      <c r="AK17855" s="6"/>
      <c r="AL17855" s="6"/>
      <c r="AM17855" s="6"/>
      <c r="AN17855" s="6"/>
      <c r="AO17855" s="6"/>
      <c r="AP17855" s="6"/>
      <c r="AQ17855" s="6"/>
      <c r="AR17855" s="6"/>
      <c r="AS17855" s="6"/>
      <c r="AT17855" s="6"/>
      <c r="AU17855" s="6"/>
      <c r="AV17855" s="6"/>
      <c r="AW17855" s="6"/>
      <c r="AX17855" s="6"/>
      <c r="AY17855" s="6"/>
      <c r="AZ17855" s="6"/>
      <c r="BA17855" s="6"/>
      <c r="BB17855" s="6"/>
      <c r="BC17855" s="6"/>
      <c r="BD17855" s="6"/>
      <c r="BE17855" s="6"/>
      <c r="BF17855" s="6"/>
      <c r="BG17855" s="6"/>
    </row>
    <row r="17856" spans="34:59" x14ac:dyDescent="0.25">
      <c r="AH17856" s="10"/>
      <c r="AI17856" s="6"/>
      <c r="AJ17856" s="10"/>
      <c r="AK17856" s="10"/>
      <c r="AL17856" s="10"/>
      <c r="AM17856" s="10"/>
      <c r="AN17856" s="10"/>
      <c r="AO17856" s="10"/>
      <c r="AP17856" s="10"/>
      <c r="AQ17856" s="10"/>
      <c r="AR17856" s="10"/>
      <c r="AS17856" s="10"/>
      <c r="AT17856" s="10"/>
      <c r="AU17856" s="10"/>
      <c r="AV17856" s="10"/>
      <c r="AW17856" s="10"/>
      <c r="AX17856" s="10"/>
      <c r="AY17856" s="10"/>
      <c r="AZ17856" s="10"/>
      <c r="BA17856" s="10"/>
      <c r="BB17856" s="10"/>
      <c r="BC17856" s="10"/>
      <c r="BD17856" s="10"/>
      <c r="BE17856" s="10"/>
      <c r="BF17856" s="10"/>
      <c r="BG17856" s="6"/>
    </row>
    <row r="17857" spans="34:59" x14ac:dyDescent="0.25">
      <c r="AH17857" s="6"/>
      <c r="AI17857" s="6"/>
      <c r="AJ17857" s="6"/>
      <c r="AK17857" s="6"/>
      <c r="AL17857" s="6"/>
      <c r="AM17857" s="6"/>
      <c r="AN17857" s="6"/>
      <c r="AO17857" s="6"/>
      <c r="AP17857" s="6"/>
      <c r="AQ17857" s="6"/>
      <c r="AR17857" s="6"/>
      <c r="AS17857" s="6"/>
      <c r="AT17857" s="6"/>
      <c r="AU17857" s="6"/>
      <c r="AV17857" s="6"/>
      <c r="AW17857" s="6"/>
      <c r="AX17857" s="6"/>
      <c r="AY17857" s="6"/>
      <c r="AZ17857" s="6"/>
      <c r="BA17857" s="6"/>
      <c r="BB17857" s="6"/>
      <c r="BC17857" s="6"/>
      <c r="BD17857" s="6"/>
      <c r="BE17857" s="6"/>
      <c r="BF17857" s="6"/>
      <c r="BG17857" s="10"/>
    </row>
    <row r="17858" spans="34:59" x14ac:dyDescent="0.25">
      <c r="AH17858" s="10"/>
      <c r="AI17858" s="6"/>
    </row>
    <row r="17859" spans="34:59" x14ac:dyDescent="0.25">
      <c r="AH17859" s="6"/>
      <c r="AI17859" s="6"/>
      <c r="AJ17859" s="6"/>
      <c r="AK17859" s="6"/>
      <c r="AL17859" s="6"/>
      <c r="AM17859" s="6"/>
      <c r="AN17859" s="6"/>
      <c r="AO17859" s="6"/>
      <c r="AP17859" s="6"/>
      <c r="AQ17859" s="6"/>
      <c r="AR17859" s="6"/>
      <c r="AS17859" s="6"/>
      <c r="AT17859" s="6"/>
      <c r="AU17859" s="6"/>
      <c r="AV17859" s="6"/>
      <c r="AW17859" s="6"/>
      <c r="AX17859" s="6"/>
      <c r="AY17859" s="6"/>
      <c r="AZ17859" s="6"/>
      <c r="BA17859" s="6"/>
      <c r="BB17859" s="6"/>
      <c r="BC17859" s="6"/>
      <c r="BD17859" s="6"/>
      <c r="BE17859" s="6"/>
      <c r="BF17859" s="6"/>
      <c r="BG17859" s="6"/>
    </row>
    <row r="17860" spans="34:59" x14ac:dyDescent="0.25">
      <c r="AH17860" s="10"/>
      <c r="AI17860" s="6"/>
      <c r="AJ17860" s="10"/>
      <c r="AK17860" s="10"/>
      <c r="AL17860" s="10"/>
      <c r="AM17860" s="10"/>
      <c r="AN17860" s="10"/>
      <c r="AO17860" s="10"/>
      <c r="AP17860" s="10"/>
      <c r="AQ17860" s="10"/>
      <c r="AR17860" s="10"/>
      <c r="AS17860" s="10"/>
      <c r="AT17860" s="10"/>
      <c r="AU17860" s="10"/>
      <c r="AV17860" s="10"/>
      <c r="AW17860" s="10"/>
      <c r="AX17860" s="10"/>
      <c r="AY17860" s="10"/>
      <c r="AZ17860" s="10"/>
      <c r="BA17860" s="10"/>
      <c r="BB17860" s="10"/>
      <c r="BC17860" s="10"/>
      <c r="BD17860" s="10"/>
      <c r="BE17860" s="10"/>
      <c r="BF17860" s="10"/>
      <c r="BG17860" s="6"/>
    </row>
    <row r="17862" spans="34:59" x14ac:dyDescent="0.25">
      <c r="AH17862" s="10"/>
      <c r="AI17862" s="6"/>
    </row>
    <row r="17863" spans="34:59" x14ac:dyDescent="0.25">
      <c r="AH17863" s="6"/>
      <c r="AI17863" s="6"/>
      <c r="AJ17863" s="6"/>
      <c r="AK17863" s="6"/>
      <c r="AL17863" s="6"/>
      <c r="AM17863" s="6"/>
      <c r="AN17863" s="6"/>
      <c r="AO17863" s="6"/>
      <c r="AP17863" s="6"/>
      <c r="AQ17863" s="6"/>
      <c r="AR17863" s="6"/>
      <c r="AS17863" s="6"/>
      <c r="AT17863" s="6"/>
      <c r="AU17863" s="6"/>
      <c r="AV17863" s="6"/>
      <c r="AW17863" s="6"/>
      <c r="AX17863" s="6"/>
      <c r="AY17863" s="6"/>
      <c r="AZ17863" s="6"/>
      <c r="BA17863" s="6"/>
      <c r="BB17863" s="6"/>
      <c r="BC17863" s="6"/>
      <c r="BD17863" s="6"/>
      <c r="BE17863" s="6"/>
      <c r="BF17863" s="6"/>
      <c r="BG17863" s="6"/>
    </row>
    <row r="17864" spans="34:59" x14ac:dyDescent="0.25">
      <c r="AH17864" s="10"/>
      <c r="AI17864" s="6"/>
      <c r="AJ17864" s="10"/>
      <c r="AK17864" s="10"/>
      <c r="AL17864" s="10"/>
      <c r="AM17864" s="10"/>
      <c r="AN17864" s="10"/>
      <c r="AO17864" s="10"/>
      <c r="AP17864" s="10"/>
      <c r="AQ17864" s="10"/>
      <c r="AR17864" s="10"/>
      <c r="AS17864" s="10"/>
      <c r="AT17864" s="10"/>
      <c r="AU17864" s="10"/>
      <c r="AV17864" s="10"/>
      <c r="AW17864" s="10"/>
      <c r="AX17864" s="10"/>
      <c r="AY17864" s="10"/>
      <c r="AZ17864" s="10"/>
      <c r="BA17864" s="10"/>
      <c r="BB17864" s="10"/>
      <c r="BC17864" s="10"/>
      <c r="BD17864" s="10"/>
      <c r="BE17864" s="10"/>
      <c r="BF17864" s="10"/>
      <c r="BG17864" s="6"/>
    </row>
    <row r="17865" spans="34:59" x14ac:dyDescent="0.25">
      <c r="AH17865" s="6"/>
      <c r="AI17865" s="6"/>
      <c r="AJ17865" s="6"/>
      <c r="AK17865" s="6"/>
      <c r="AL17865" s="6"/>
      <c r="AM17865" s="6"/>
      <c r="AN17865" s="6"/>
      <c r="AO17865" s="6"/>
      <c r="AP17865" s="6"/>
      <c r="AQ17865" s="6"/>
      <c r="AR17865" s="6"/>
      <c r="AS17865" s="6"/>
      <c r="AT17865" s="6"/>
      <c r="AU17865" s="6"/>
      <c r="AV17865" s="6"/>
      <c r="AW17865" s="6"/>
      <c r="AX17865" s="6"/>
      <c r="AY17865" s="6"/>
      <c r="AZ17865" s="6"/>
      <c r="BA17865" s="6"/>
      <c r="BB17865" s="6"/>
      <c r="BC17865" s="6"/>
      <c r="BD17865" s="6"/>
      <c r="BE17865" s="6"/>
      <c r="BF17865" s="6"/>
      <c r="BG17865" s="10"/>
    </row>
    <row r="17866" spans="34:59" x14ac:dyDescent="0.25">
      <c r="AH17866" s="10"/>
      <c r="AI17866" s="6"/>
    </row>
    <row r="17867" spans="34:59" x14ac:dyDescent="0.25">
      <c r="AH17867" s="6"/>
      <c r="AI17867" s="6"/>
      <c r="AJ17867" s="6"/>
      <c r="AK17867" s="6"/>
      <c r="AL17867" s="6"/>
      <c r="AM17867" s="6"/>
      <c r="AN17867" s="6"/>
      <c r="AO17867" s="6"/>
      <c r="AP17867" s="6"/>
      <c r="AQ17867" s="6"/>
      <c r="AR17867" s="6"/>
      <c r="AS17867" s="6"/>
      <c r="AT17867" s="6"/>
      <c r="AU17867" s="6"/>
      <c r="AV17867" s="6"/>
      <c r="AW17867" s="6"/>
      <c r="AX17867" s="6"/>
      <c r="AY17867" s="6"/>
      <c r="AZ17867" s="6"/>
      <c r="BA17867" s="6"/>
      <c r="BB17867" s="6"/>
      <c r="BC17867" s="6"/>
      <c r="BD17867" s="6"/>
      <c r="BE17867" s="6"/>
      <c r="BF17867" s="6"/>
      <c r="BG17867" s="6"/>
    </row>
    <row r="17868" spans="34:59" x14ac:dyDescent="0.25">
      <c r="AH17868" s="10"/>
      <c r="AI17868" s="6"/>
      <c r="AJ17868" s="10"/>
      <c r="AK17868" s="10"/>
      <c r="AL17868" s="10"/>
      <c r="AM17868" s="10"/>
      <c r="AN17868" s="10"/>
      <c r="AO17868" s="10"/>
      <c r="AP17868" s="10"/>
      <c r="AQ17868" s="10"/>
      <c r="AR17868" s="10"/>
      <c r="AS17868" s="10"/>
      <c r="AT17868" s="10"/>
      <c r="AU17868" s="10"/>
      <c r="AV17868" s="10"/>
      <c r="AW17868" s="10"/>
      <c r="AX17868" s="10"/>
      <c r="AY17868" s="10"/>
      <c r="AZ17868" s="10"/>
      <c r="BA17868" s="10"/>
      <c r="BB17868" s="10"/>
      <c r="BC17868" s="10"/>
      <c r="BD17868" s="10"/>
      <c r="BE17868" s="10"/>
      <c r="BF17868" s="10"/>
      <c r="BG17868" s="6"/>
    </row>
    <row r="17869" spans="34:59" x14ac:dyDescent="0.25">
      <c r="AH17869" s="6"/>
      <c r="AI17869" s="6"/>
      <c r="AJ17869" s="6"/>
      <c r="AK17869" s="6"/>
      <c r="AL17869" s="6"/>
      <c r="AM17869" s="6"/>
      <c r="AN17869" s="6"/>
      <c r="AO17869" s="6"/>
      <c r="AP17869" s="6"/>
      <c r="AQ17869" s="6"/>
      <c r="AR17869" s="6"/>
      <c r="AS17869" s="6"/>
      <c r="AT17869" s="6"/>
      <c r="AU17869" s="6"/>
      <c r="AV17869" s="6"/>
      <c r="AW17869" s="6"/>
      <c r="AX17869" s="6"/>
      <c r="AY17869" s="6"/>
      <c r="AZ17869" s="6"/>
      <c r="BA17869" s="6"/>
      <c r="BB17869" s="6"/>
      <c r="BC17869" s="6"/>
      <c r="BD17869" s="6"/>
      <c r="BE17869" s="6"/>
      <c r="BF17869" s="6"/>
      <c r="BG17869" s="10"/>
    </row>
    <row r="17870" spans="34:59" x14ac:dyDescent="0.25">
      <c r="AH17870" s="10"/>
      <c r="AI17870" s="6"/>
    </row>
    <row r="17871" spans="34:59" x14ac:dyDescent="0.25">
      <c r="AH17871" s="6"/>
      <c r="AI17871" s="6"/>
      <c r="AJ17871" s="6"/>
      <c r="AK17871" s="6"/>
      <c r="AL17871" s="6"/>
      <c r="AM17871" s="6"/>
      <c r="AN17871" s="6"/>
      <c r="AO17871" s="6"/>
      <c r="AP17871" s="6"/>
      <c r="AQ17871" s="6"/>
      <c r="AR17871" s="6"/>
      <c r="AS17871" s="6"/>
      <c r="AT17871" s="6"/>
      <c r="AU17871" s="6"/>
      <c r="AV17871" s="6"/>
      <c r="AW17871" s="6"/>
      <c r="AX17871" s="6"/>
      <c r="AY17871" s="6"/>
      <c r="AZ17871" s="6"/>
      <c r="BA17871" s="6"/>
      <c r="BB17871" s="6"/>
      <c r="BC17871" s="6"/>
      <c r="BD17871" s="6"/>
      <c r="BE17871" s="6"/>
      <c r="BF17871" s="6"/>
      <c r="BG17871" s="6"/>
    </row>
    <row r="17872" spans="34:59" x14ac:dyDescent="0.25">
      <c r="AH17872" s="10"/>
      <c r="AI17872" s="6"/>
      <c r="AJ17872" s="10"/>
      <c r="AK17872" s="10"/>
      <c r="AL17872" s="10"/>
      <c r="AM17872" s="10"/>
      <c r="AN17872" s="10"/>
      <c r="AO17872" s="10"/>
      <c r="AP17872" s="10"/>
      <c r="AQ17872" s="10"/>
      <c r="AR17872" s="10"/>
      <c r="AS17872" s="10"/>
      <c r="AT17872" s="10"/>
      <c r="AU17872" s="10"/>
      <c r="AV17872" s="10"/>
      <c r="AW17872" s="10"/>
      <c r="AX17872" s="10"/>
      <c r="AY17872" s="10"/>
      <c r="AZ17872" s="10"/>
      <c r="BA17872" s="10"/>
      <c r="BB17872" s="10"/>
      <c r="BC17872" s="10"/>
      <c r="BD17872" s="10"/>
      <c r="BE17872" s="10"/>
      <c r="BF17872" s="10"/>
      <c r="BG17872" s="6"/>
    </row>
    <row r="17873" spans="34:59" x14ac:dyDescent="0.25">
      <c r="AH17873" s="6"/>
      <c r="AI17873" s="6"/>
      <c r="AJ17873" s="6"/>
      <c r="AK17873" s="6"/>
      <c r="AL17873" s="6"/>
      <c r="AM17873" s="6"/>
      <c r="AN17873" s="6"/>
      <c r="AO17873" s="6"/>
      <c r="AP17873" s="6"/>
      <c r="AQ17873" s="6"/>
      <c r="AR17873" s="6"/>
      <c r="AS17873" s="6"/>
      <c r="AT17873" s="6"/>
      <c r="AU17873" s="6"/>
      <c r="AV17873" s="6"/>
      <c r="AW17873" s="6"/>
      <c r="AX17873" s="6"/>
      <c r="AY17873" s="6"/>
      <c r="AZ17873" s="6"/>
      <c r="BA17873" s="6"/>
      <c r="BB17873" s="6"/>
      <c r="BC17873" s="6"/>
      <c r="BD17873" s="6"/>
      <c r="BE17873" s="6"/>
      <c r="BF17873" s="6"/>
      <c r="BG17873" s="10"/>
    </row>
    <row r="17874" spans="34:59" x14ac:dyDescent="0.25">
      <c r="AH17874" s="10"/>
      <c r="AI17874" s="6"/>
    </row>
    <row r="17875" spans="34:59" x14ac:dyDescent="0.25">
      <c r="AH17875" s="6"/>
      <c r="AI17875" s="6"/>
      <c r="AJ17875" s="6"/>
      <c r="AK17875" s="6"/>
      <c r="AL17875" s="6"/>
      <c r="AM17875" s="6"/>
      <c r="AN17875" s="6"/>
      <c r="AO17875" s="6"/>
      <c r="AP17875" s="6"/>
      <c r="AQ17875" s="6"/>
      <c r="AR17875" s="6"/>
      <c r="AS17875" s="6"/>
      <c r="AT17875" s="6"/>
      <c r="AU17875" s="6"/>
      <c r="AV17875" s="6"/>
      <c r="AW17875" s="6"/>
      <c r="AX17875" s="6"/>
      <c r="AY17875" s="6"/>
      <c r="AZ17875" s="6"/>
      <c r="BA17875" s="6"/>
      <c r="BB17875" s="6"/>
      <c r="BC17875" s="6"/>
      <c r="BD17875" s="6"/>
      <c r="BE17875" s="6"/>
      <c r="BF17875" s="6"/>
      <c r="BG17875" s="6"/>
    </row>
    <row r="17876" spans="34:59" x14ac:dyDescent="0.25">
      <c r="AH17876" s="10"/>
      <c r="AI17876" s="6"/>
      <c r="AJ17876" s="10"/>
      <c r="AK17876" s="10"/>
      <c r="AL17876" s="10"/>
      <c r="AM17876" s="10"/>
      <c r="AN17876" s="10"/>
      <c r="AO17876" s="10"/>
      <c r="AP17876" s="10"/>
      <c r="AQ17876" s="10"/>
      <c r="AR17876" s="10"/>
      <c r="AS17876" s="10"/>
      <c r="AT17876" s="10"/>
      <c r="AU17876" s="10"/>
      <c r="AV17876" s="10"/>
      <c r="AW17876" s="10"/>
      <c r="AX17876" s="10"/>
      <c r="AY17876" s="10"/>
      <c r="AZ17876" s="10"/>
      <c r="BA17876" s="10"/>
      <c r="BB17876" s="10"/>
      <c r="BC17876" s="10"/>
      <c r="BD17876" s="10"/>
      <c r="BE17876" s="10"/>
      <c r="BF17876" s="10"/>
      <c r="BG17876" s="6"/>
    </row>
    <row r="17878" spans="34:59" x14ac:dyDescent="0.25">
      <c r="AH17878" s="10"/>
      <c r="AI17878" s="6"/>
    </row>
    <row r="17879" spans="34:59" x14ac:dyDescent="0.25">
      <c r="AH17879" s="6"/>
      <c r="AI17879" s="6"/>
      <c r="AJ17879" s="6"/>
      <c r="AK17879" s="6"/>
      <c r="AL17879" s="6"/>
      <c r="AM17879" s="6"/>
      <c r="AN17879" s="6"/>
      <c r="AO17879" s="6"/>
      <c r="AP17879" s="6"/>
      <c r="AQ17879" s="6"/>
      <c r="AR17879" s="6"/>
      <c r="AS17879" s="6"/>
      <c r="AT17879" s="6"/>
      <c r="AU17879" s="6"/>
      <c r="AV17879" s="6"/>
      <c r="AW17879" s="6"/>
      <c r="AX17879" s="6"/>
      <c r="AY17879" s="6"/>
      <c r="AZ17879" s="6"/>
      <c r="BA17879" s="6"/>
      <c r="BB17879" s="6"/>
      <c r="BC17879" s="6"/>
      <c r="BD17879" s="6"/>
      <c r="BE17879" s="6"/>
      <c r="BF17879" s="6"/>
      <c r="BG17879" s="6"/>
    </row>
    <row r="17880" spans="34:59" x14ac:dyDescent="0.25">
      <c r="AH17880" s="10"/>
      <c r="AI17880" s="6"/>
      <c r="AJ17880" s="10"/>
      <c r="AK17880" s="10"/>
      <c r="AL17880" s="10"/>
      <c r="AM17880" s="10"/>
      <c r="AN17880" s="10"/>
      <c r="AO17880" s="10"/>
      <c r="AP17880" s="10"/>
      <c r="AQ17880" s="10"/>
      <c r="AR17880" s="10"/>
      <c r="AS17880" s="10"/>
      <c r="AT17880" s="10"/>
      <c r="AU17880" s="10"/>
      <c r="AV17880" s="10"/>
      <c r="AW17880" s="10"/>
      <c r="AX17880" s="10"/>
      <c r="AY17880" s="10"/>
      <c r="AZ17880" s="10"/>
      <c r="BA17880" s="10"/>
      <c r="BB17880" s="10"/>
      <c r="BC17880" s="10"/>
      <c r="BD17880" s="10"/>
      <c r="BE17880" s="10"/>
      <c r="BF17880" s="10"/>
      <c r="BG17880" s="6"/>
    </row>
    <row r="17881" spans="34:59" x14ac:dyDescent="0.25">
      <c r="AH17881" s="6"/>
      <c r="AI17881" s="6"/>
      <c r="AJ17881" s="6"/>
      <c r="AK17881" s="6"/>
      <c r="AL17881" s="6"/>
      <c r="AM17881" s="6"/>
      <c r="AN17881" s="6"/>
      <c r="AO17881" s="6"/>
      <c r="AP17881" s="6"/>
      <c r="AQ17881" s="6"/>
      <c r="AR17881" s="6"/>
      <c r="AS17881" s="6"/>
      <c r="AT17881" s="6"/>
      <c r="AU17881" s="6"/>
      <c r="AV17881" s="6"/>
      <c r="AW17881" s="6"/>
      <c r="AX17881" s="6"/>
      <c r="AY17881" s="6"/>
      <c r="AZ17881" s="6"/>
      <c r="BA17881" s="6"/>
      <c r="BB17881" s="6"/>
      <c r="BC17881" s="6"/>
      <c r="BD17881" s="6"/>
      <c r="BE17881" s="6"/>
      <c r="BF17881" s="6"/>
      <c r="BG17881" s="10"/>
    </row>
    <row r="17882" spans="34:59" x14ac:dyDescent="0.25">
      <c r="AH17882" s="10"/>
      <c r="AI17882" s="6"/>
    </row>
    <row r="17883" spans="34:59" x14ac:dyDescent="0.25">
      <c r="AH17883" s="6"/>
      <c r="AI17883" s="6"/>
      <c r="AJ17883" s="6"/>
      <c r="AK17883" s="6"/>
      <c r="AL17883" s="6"/>
      <c r="AM17883" s="6"/>
      <c r="AN17883" s="6"/>
      <c r="AO17883" s="6"/>
      <c r="AP17883" s="6"/>
      <c r="AQ17883" s="6"/>
      <c r="AR17883" s="6"/>
      <c r="AS17883" s="6"/>
      <c r="AT17883" s="6"/>
      <c r="AU17883" s="6"/>
      <c r="AV17883" s="6"/>
      <c r="AW17883" s="6"/>
      <c r="AX17883" s="6"/>
      <c r="AY17883" s="6"/>
      <c r="AZ17883" s="6"/>
      <c r="BA17883" s="6"/>
      <c r="BB17883" s="6"/>
      <c r="BC17883" s="6"/>
      <c r="BD17883" s="6"/>
      <c r="BE17883" s="6"/>
      <c r="BF17883" s="6"/>
      <c r="BG17883" s="6"/>
    </row>
    <row r="17884" spans="34:59" x14ac:dyDescent="0.25">
      <c r="AH17884" s="10"/>
      <c r="AI17884" s="6"/>
      <c r="AJ17884" s="10"/>
      <c r="AK17884" s="10"/>
      <c r="AL17884" s="10"/>
      <c r="AM17884" s="10"/>
      <c r="AN17884" s="10"/>
      <c r="AO17884" s="10"/>
      <c r="AP17884" s="10"/>
      <c r="AQ17884" s="10"/>
      <c r="AR17884" s="10"/>
      <c r="AS17884" s="10"/>
      <c r="AT17884" s="10"/>
      <c r="AU17884" s="10"/>
      <c r="AV17884" s="10"/>
      <c r="AW17884" s="10"/>
      <c r="AX17884" s="10"/>
      <c r="AY17884" s="10"/>
      <c r="AZ17884" s="10"/>
      <c r="BA17884" s="10"/>
      <c r="BB17884" s="10"/>
      <c r="BC17884" s="10"/>
      <c r="BD17884" s="10"/>
      <c r="BE17884" s="10"/>
      <c r="BF17884" s="10"/>
      <c r="BG17884" s="6"/>
    </row>
    <row r="17885" spans="34:59" x14ac:dyDescent="0.25">
      <c r="AH17885" s="6"/>
      <c r="AI17885" s="6"/>
      <c r="AJ17885" s="6"/>
      <c r="AK17885" s="6"/>
      <c r="AL17885" s="6"/>
      <c r="AM17885" s="6"/>
      <c r="AN17885" s="6"/>
      <c r="AO17885" s="6"/>
      <c r="AP17885" s="6"/>
      <c r="AQ17885" s="6"/>
      <c r="AR17885" s="6"/>
      <c r="AS17885" s="6"/>
      <c r="AT17885" s="6"/>
      <c r="AU17885" s="6"/>
      <c r="AV17885" s="6"/>
      <c r="AW17885" s="6"/>
      <c r="AX17885" s="6"/>
      <c r="AY17885" s="6"/>
      <c r="AZ17885" s="6"/>
      <c r="BA17885" s="6"/>
      <c r="BB17885" s="6"/>
      <c r="BC17885" s="6"/>
      <c r="BD17885" s="6"/>
      <c r="BE17885" s="6"/>
      <c r="BF17885" s="6"/>
      <c r="BG17885" s="10"/>
    </row>
    <row r="17886" spans="34:59" x14ac:dyDescent="0.25">
      <c r="AH17886" s="10"/>
      <c r="AI17886" s="6"/>
    </row>
    <row r="17887" spans="34:59" x14ac:dyDescent="0.25">
      <c r="AH17887" s="6"/>
      <c r="AI17887" s="6"/>
      <c r="AJ17887" s="6"/>
      <c r="AK17887" s="6"/>
      <c r="AL17887" s="6"/>
      <c r="AM17887" s="6"/>
      <c r="AN17887" s="6"/>
      <c r="AO17887" s="6"/>
      <c r="AP17887" s="6"/>
      <c r="AQ17887" s="6"/>
      <c r="AR17887" s="6"/>
      <c r="AS17887" s="6"/>
      <c r="AT17887" s="6"/>
      <c r="AU17887" s="6"/>
      <c r="AV17887" s="6"/>
      <c r="AW17887" s="6"/>
      <c r="AX17887" s="6"/>
      <c r="AY17887" s="6"/>
      <c r="AZ17887" s="6"/>
      <c r="BA17887" s="6"/>
      <c r="BB17887" s="6"/>
      <c r="BC17887" s="6"/>
      <c r="BD17887" s="6"/>
      <c r="BE17887" s="6"/>
      <c r="BF17887" s="6"/>
      <c r="BG17887" s="6"/>
    </row>
    <row r="17888" spans="34:59" x14ac:dyDescent="0.25">
      <c r="AH17888" s="10"/>
      <c r="AI17888" s="6"/>
      <c r="AJ17888" s="10"/>
      <c r="AK17888" s="10"/>
      <c r="AL17888" s="10"/>
      <c r="AM17888" s="10"/>
      <c r="AN17888" s="10"/>
      <c r="AO17888" s="10"/>
      <c r="AP17888" s="10"/>
      <c r="AQ17888" s="10"/>
      <c r="AR17888" s="10"/>
      <c r="AS17888" s="10"/>
      <c r="AT17888" s="10"/>
      <c r="AU17888" s="10"/>
      <c r="AV17888" s="10"/>
      <c r="AW17888" s="10"/>
      <c r="AX17888" s="10"/>
      <c r="AY17888" s="10"/>
      <c r="AZ17888" s="10"/>
      <c r="BA17888" s="10"/>
      <c r="BB17888" s="10"/>
      <c r="BC17888" s="10"/>
      <c r="BD17888" s="10"/>
      <c r="BE17888" s="10"/>
      <c r="BF17888" s="10"/>
      <c r="BG17888" s="6"/>
    </row>
    <row r="17889" spans="34:59" x14ac:dyDescent="0.25">
      <c r="AH17889" s="6"/>
      <c r="AI17889" s="6"/>
      <c r="AJ17889" s="6"/>
      <c r="AK17889" s="6"/>
      <c r="AL17889" s="6"/>
      <c r="AM17889" s="6"/>
      <c r="AN17889" s="6"/>
      <c r="AO17889" s="6"/>
      <c r="AP17889" s="6"/>
      <c r="AQ17889" s="6"/>
      <c r="AR17889" s="6"/>
      <c r="AS17889" s="6"/>
      <c r="AT17889" s="6"/>
      <c r="AU17889" s="6"/>
      <c r="AV17889" s="6"/>
      <c r="AW17889" s="6"/>
      <c r="AX17889" s="6"/>
      <c r="AY17889" s="6"/>
      <c r="AZ17889" s="6"/>
      <c r="BA17889" s="6"/>
      <c r="BB17889" s="6"/>
      <c r="BC17889" s="6"/>
      <c r="BD17889" s="6"/>
      <c r="BE17889" s="6"/>
      <c r="BF17889" s="6"/>
      <c r="BG17889" s="10"/>
    </row>
    <row r="17890" spans="34:59" x14ac:dyDescent="0.25">
      <c r="AH17890" s="10"/>
      <c r="AI17890" s="6"/>
    </row>
    <row r="17891" spans="34:59" x14ac:dyDescent="0.25">
      <c r="AH17891" s="6"/>
      <c r="AI17891" s="6"/>
      <c r="AJ17891" s="6"/>
      <c r="AK17891" s="6"/>
      <c r="AL17891" s="6"/>
      <c r="AM17891" s="6"/>
      <c r="AN17891" s="6"/>
      <c r="AO17891" s="6"/>
      <c r="AP17891" s="6"/>
      <c r="AQ17891" s="6"/>
      <c r="AR17891" s="6"/>
      <c r="AS17891" s="6"/>
      <c r="AT17891" s="6"/>
      <c r="AU17891" s="6"/>
      <c r="AV17891" s="6"/>
      <c r="AW17891" s="6"/>
      <c r="AX17891" s="6"/>
      <c r="AY17891" s="6"/>
      <c r="AZ17891" s="6"/>
      <c r="BA17891" s="6"/>
      <c r="BB17891" s="6"/>
      <c r="BC17891" s="6"/>
      <c r="BD17891" s="6"/>
      <c r="BE17891" s="6"/>
      <c r="BF17891" s="6"/>
      <c r="BG17891" s="6"/>
    </row>
    <row r="17892" spans="34:59" x14ac:dyDescent="0.25">
      <c r="AH17892" s="10"/>
      <c r="AI17892" s="6"/>
      <c r="AJ17892" s="10"/>
      <c r="AK17892" s="10"/>
      <c r="AL17892" s="10"/>
      <c r="AM17892" s="10"/>
      <c r="AN17892" s="10"/>
      <c r="AO17892" s="10"/>
      <c r="AP17892" s="10"/>
      <c r="AQ17892" s="10"/>
      <c r="AR17892" s="10"/>
      <c r="AS17892" s="10"/>
      <c r="AT17892" s="10"/>
      <c r="AU17892" s="10"/>
      <c r="AV17892" s="10"/>
      <c r="AW17892" s="10"/>
      <c r="AX17892" s="10"/>
      <c r="AY17892" s="10"/>
      <c r="AZ17892" s="10"/>
      <c r="BA17892" s="10"/>
      <c r="BB17892" s="10"/>
      <c r="BC17892" s="10"/>
      <c r="BD17892" s="10"/>
      <c r="BE17892" s="10"/>
      <c r="BF17892" s="10"/>
      <c r="BG17892" s="6"/>
    </row>
    <row r="17894" spans="34:59" x14ac:dyDescent="0.25">
      <c r="AH17894" s="10"/>
      <c r="AI17894" s="6"/>
    </row>
    <row r="17895" spans="34:59" x14ac:dyDescent="0.25">
      <c r="AH17895" s="6"/>
      <c r="AI17895" s="6"/>
      <c r="AJ17895" s="6"/>
      <c r="AK17895" s="6"/>
      <c r="AL17895" s="6"/>
      <c r="AM17895" s="6"/>
      <c r="AN17895" s="6"/>
      <c r="AO17895" s="6"/>
      <c r="AP17895" s="6"/>
      <c r="AQ17895" s="6"/>
      <c r="AR17895" s="6"/>
      <c r="AS17895" s="6"/>
      <c r="AT17895" s="6"/>
      <c r="AU17895" s="6"/>
      <c r="AV17895" s="6"/>
      <c r="AW17895" s="6"/>
      <c r="AX17895" s="6"/>
      <c r="AY17895" s="6"/>
      <c r="AZ17895" s="6"/>
      <c r="BA17895" s="6"/>
      <c r="BB17895" s="6"/>
      <c r="BC17895" s="6"/>
      <c r="BD17895" s="6"/>
      <c r="BE17895" s="6"/>
      <c r="BF17895" s="6"/>
      <c r="BG17895" s="6"/>
    </row>
    <row r="17896" spans="34:59" x14ac:dyDescent="0.25">
      <c r="AH17896" s="10"/>
      <c r="AI17896" s="6"/>
      <c r="AJ17896" s="10"/>
      <c r="AK17896" s="10"/>
      <c r="AL17896" s="10"/>
      <c r="AM17896" s="10"/>
      <c r="AN17896" s="10"/>
      <c r="AO17896" s="10"/>
      <c r="AP17896" s="10"/>
      <c r="AQ17896" s="10"/>
      <c r="AR17896" s="10"/>
      <c r="AS17896" s="10"/>
      <c r="AT17896" s="10"/>
      <c r="AU17896" s="10"/>
      <c r="AV17896" s="10"/>
      <c r="AW17896" s="10"/>
      <c r="AX17896" s="10"/>
      <c r="AY17896" s="10"/>
      <c r="AZ17896" s="10"/>
      <c r="BA17896" s="10"/>
      <c r="BB17896" s="10"/>
      <c r="BC17896" s="10"/>
      <c r="BD17896" s="10"/>
      <c r="BE17896" s="10"/>
      <c r="BF17896" s="10"/>
      <c r="BG17896" s="6"/>
    </row>
    <row r="17897" spans="34:59" x14ac:dyDescent="0.25">
      <c r="AH17897" s="6"/>
      <c r="AI17897" s="6"/>
      <c r="AJ17897" s="6"/>
      <c r="AK17897" s="6"/>
      <c r="AL17897" s="6"/>
      <c r="AM17897" s="6"/>
      <c r="AN17897" s="6"/>
      <c r="AO17897" s="6"/>
      <c r="AP17897" s="6"/>
      <c r="AQ17897" s="6"/>
      <c r="AR17897" s="6"/>
      <c r="AS17897" s="6"/>
      <c r="AT17897" s="6"/>
      <c r="AU17897" s="6"/>
      <c r="AV17897" s="6"/>
      <c r="AW17897" s="6"/>
      <c r="AX17897" s="6"/>
      <c r="AY17897" s="6"/>
      <c r="AZ17897" s="6"/>
      <c r="BA17897" s="6"/>
      <c r="BB17897" s="6"/>
      <c r="BC17897" s="6"/>
      <c r="BD17897" s="6"/>
      <c r="BE17897" s="6"/>
      <c r="BF17897" s="6"/>
      <c r="BG17897" s="10"/>
    </row>
    <row r="17898" spans="34:59" x14ac:dyDescent="0.25">
      <c r="AH17898" s="10"/>
      <c r="AI17898" s="6"/>
    </row>
    <row r="17899" spans="34:59" x14ac:dyDescent="0.25">
      <c r="AH17899" s="6"/>
      <c r="AI17899" s="6"/>
      <c r="AJ17899" s="6"/>
      <c r="AK17899" s="6"/>
      <c r="AL17899" s="6"/>
      <c r="AM17899" s="6"/>
      <c r="AN17899" s="6"/>
      <c r="AO17899" s="6"/>
      <c r="AP17899" s="6"/>
      <c r="AQ17899" s="6"/>
      <c r="AR17899" s="6"/>
      <c r="AS17899" s="6"/>
      <c r="AT17899" s="6"/>
      <c r="AU17899" s="6"/>
      <c r="AV17899" s="6"/>
      <c r="AW17899" s="6"/>
      <c r="AX17899" s="6"/>
      <c r="AY17899" s="6"/>
      <c r="AZ17899" s="6"/>
      <c r="BA17899" s="6"/>
      <c r="BB17899" s="6"/>
      <c r="BC17899" s="6"/>
      <c r="BD17899" s="6"/>
      <c r="BE17899" s="6"/>
      <c r="BF17899" s="6"/>
      <c r="BG17899" s="6"/>
    </row>
    <row r="17900" spans="34:59" x14ac:dyDescent="0.25">
      <c r="AH17900" s="10"/>
      <c r="AI17900" s="6"/>
      <c r="AJ17900" s="10"/>
      <c r="AK17900" s="10"/>
      <c r="AL17900" s="10"/>
      <c r="AM17900" s="10"/>
      <c r="AN17900" s="10"/>
      <c r="AO17900" s="10"/>
      <c r="AP17900" s="10"/>
      <c r="AQ17900" s="10"/>
      <c r="AR17900" s="10"/>
      <c r="AS17900" s="10"/>
      <c r="AT17900" s="10"/>
      <c r="AU17900" s="10"/>
      <c r="AV17900" s="10"/>
      <c r="AW17900" s="10"/>
      <c r="AX17900" s="10"/>
      <c r="AY17900" s="10"/>
      <c r="AZ17900" s="10"/>
      <c r="BA17900" s="10"/>
      <c r="BB17900" s="10"/>
      <c r="BC17900" s="10"/>
      <c r="BD17900" s="10"/>
      <c r="BE17900" s="10"/>
      <c r="BF17900" s="10"/>
      <c r="BG17900" s="6"/>
    </row>
    <row r="17901" spans="34:59" x14ac:dyDescent="0.25">
      <c r="AH17901" s="6"/>
      <c r="AI17901" s="6"/>
      <c r="AJ17901" s="6"/>
      <c r="AK17901" s="6"/>
      <c r="AL17901" s="6"/>
      <c r="AM17901" s="6"/>
      <c r="AN17901" s="6"/>
      <c r="AO17901" s="6"/>
      <c r="AP17901" s="6"/>
      <c r="AQ17901" s="6"/>
      <c r="AR17901" s="6"/>
      <c r="AS17901" s="6"/>
      <c r="AT17901" s="6"/>
      <c r="AU17901" s="6"/>
      <c r="AV17901" s="6"/>
      <c r="AW17901" s="6"/>
      <c r="AX17901" s="6"/>
      <c r="AY17901" s="6"/>
      <c r="AZ17901" s="6"/>
      <c r="BA17901" s="6"/>
      <c r="BB17901" s="6"/>
      <c r="BC17901" s="6"/>
      <c r="BD17901" s="6"/>
      <c r="BE17901" s="6"/>
      <c r="BF17901" s="6"/>
      <c r="BG17901" s="10"/>
    </row>
    <row r="17902" spans="34:59" x14ac:dyDescent="0.25">
      <c r="AH17902" s="10"/>
      <c r="AI17902" s="6"/>
    </row>
    <row r="17903" spans="34:59" x14ac:dyDescent="0.25">
      <c r="AH17903" s="6"/>
      <c r="AI17903" s="6"/>
      <c r="AJ17903" s="6"/>
      <c r="AK17903" s="6"/>
      <c r="AL17903" s="6"/>
      <c r="AM17903" s="6"/>
      <c r="AN17903" s="6"/>
      <c r="AO17903" s="6"/>
      <c r="AP17903" s="6"/>
      <c r="AQ17903" s="6"/>
      <c r="AR17903" s="6"/>
      <c r="AS17903" s="6"/>
      <c r="AT17903" s="6"/>
      <c r="AU17903" s="6"/>
      <c r="AV17903" s="6"/>
      <c r="AW17903" s="6"/>
      <c r="AX17903" s="6"/>
      <c r="AY17903" s="6"/>
      <c r="AZ17903" s="6"/>
      <c r="BA17903" s="6"/>
      <c r="BB17903" s="6"/>
      <c r="BC17903" s="6"/>
      <c r="BD17903" s="6"/>
      <c r="BE17903" s="6"/>
      <c r="BF17903" s="6"/>
      <c r="BG17903" s="6"/>
    </row>
    <row r="17904" spans="34:59" x14ac:dyDescent="0.25">
      <c r="AH17904" s="10"/>
      <c r="AI17904" s="6"/>
      <c r="AJ17904" s="10"/>
      <c r="AK17904" s="10"/>
      <c r="AL17904" s="10"/>
      <c r="AM17904" s="10"/>
      <c r="AN17904" s="10"/>
      <c r="AO17904" s="10"/>
      <c r="AP17904" s="10"/>
      <c r="AQ17904" s="10"/>
      <c r="AR17904" s="10"/>
      <c r="AS17904" s="10"/>
      <c r="AT17904" s="10"/>
      <c r="AU17904" s="10"/>
      <c r="AV17904" s="10"/>
      <c r="AW17904" s="10"/>
      <c r="AX17904" s="10"/>
      <c r="AY17904" s="10"/>
      <c r="AZ17904" s="10"/>
      <c r="BA17904" s="10"/>
      <c r="BB17904" s="10"/>
      <c r="BC17904" s="10"/>
      <c r="BD17904" s="10"/>
      <c r="BE17904" s="10"/>
      <c r="BF17904" s="10"/>
      <c r="BG17904" s="6"/>
    </row>
    <row r="17905" spans="34:59" x14ac:dyDescent="0.25">
      <c r="AH17905" s="6"/>
      <c r="AI17905" s="6"/>
      <c r="AJ17905" s="6"/>
      <c r="AK17905" s="6"/>
      <c r="AL17905" s="6"/>
      <c r="AM17905" s="6"/>
      <c r="AN17905" s="6"/>
      <c r="AO17905" s="6"/>
      <c r="AP17905" s="6"/>
      <c r="AQ17905" s="6"/>
      <c r="AR17905" s="6"/>
      <c r="AS17905" s="6"/>
      <c r="AT17905" s="6"/>
      <c r="AU17905" s="6"/>
      <c r="AV17905" s="6"/>
      <c r="AW17905" s="6"/>
      <c r="AX17905" s="6"/>
      <c r="AY17905" s="6"/>
      <c r="AZ17905" s="6"/>
      <c r="BA17905" s="6"/>
      <c r="BB17905" s="6"/>
      <c r="BC17905" s="6"/>
      <c r="BD17905" s="6"/>
      <c r="BE17905" s="6"/>
      <c r="BF17905" s="6"/>
      <c r="BG17905" s="10"/>
    </row>
    <row r="17906" spans="34:59" x14ac:dyDescent="0.25">
      <c r="AH17906" s="10"/>
      <c r="AI17906" s="6"/>
    </row>
    <row r="17907" spans="34:59" x14ac:dyDescent="0.25">
      <c r="AH17907" s="6"/>
      <c r="AI17907" s="6"/>
      <c r="AJ17907" s="6"/>
      <c r="AK17907" s="6"/>
      <c r="AL17907" s="6"/>
      <c r="AM17907" s="6"/>
      <c r="AN17907" s="6"/>
      <c r="AO17907" s="6"/>
      <c r="AP17907" s="6"/>
      <c r="AQ17907" s="6"/>
      <c r="AR17907" s="6"/>
      <c r="AS17907" s="6"/>
      <c r="AT17907" s="6"/>
      <c r="AU17907" s="6"/>
      <c r="AV17907" s="6"/>
      <c r="AW17907" s="6"/>
      <c r="AX17907" s="6"/>
      <c r="AY17907" s="6"/>
      <c r="AZ17907" s="6"/>
      <c r="BA17907" s="6"/>
      <c r="BB17907" s="6"/>
      <c r="BC17907" s="6"/>
      <c r="BD17907" s="6"/>
      <c r="BE17907" s="6"/>
      <c r="BF17907" s="6"/>
      <c r="BG17907" s="6"/>
    </row>
    <row r="17908" spans="34:59" x14ac:dyDescent="0.25">
      <c r="AH17908" s="10"/>
      <c r="AI17908" s="6"/>
      <c r="AJ17908" s="10"/>
      <c r="AK17908" s="10"/>
      <c r="AL17908" s="10"/>
      <c r="AM17908" s="10"/>
      <c r="AN17908" s="10"/>
      <c r="AO17908" s="10"/>
      <c r="AP17908" s="10"/>
      <c r="AQ17908" s="10"/>
      <c r="AR17908" s="10"/>
      <c r="AS17908" s="10"/>
      <c r="AT17908" s="10"/>
      <c r="AU17908" s="10"/>
      <c r="AV17908" s="10"/>
      <c r="AW17908" s="10"/>
      <c r="AX17908" s="10"/>
      <c r="AY17908" s="10"/>
      <c r="AZ17908" s="10"/>
      <c r="BA17908" s="10"/>
      <c r="BB17908" s="10"/>
      <c r="BC17908" s="10"/>
      <c r="BD17908" s="10"/>
      <c r="BE17908" s="10"/>
      <c r="BF17908" s="10"/>
      <c r="BG17908" s="6"/>
    </row>
    <row r="17910" spans="34:59" x14ac:dyDescent="0.25">
      <c r="AH17910" s="10"/>
      <c r="AI17910" s="6"/>
    </row>
    <row r="17911" spans="34:59" x14ac:dyDescent="0.25">
      <c r="AH17911" s="6"/>
      <c r="AI17911" s="6"/>
      <c r="AJ17911" s="6"/>
      <c r="AK17911" s="6"/>
      <c r="AL17911" s="6"/>
      <c r="AM17911" s="6"/>
      <c r="AN17911" s="6"/>
      <c r="AO17911" s="6"/>
      <c r="AP17911" s="6"/>
      <c r="AQ17911" s="6"/>
      <c r="AR17911" s="6"/>
      <c r="AS17911" s="6"/>
      <c r="AT17911" s="6"/>
      <c r="AU17911" s="6"/>
      <c r="AV17911" s="6"/>
      <c r="AW17911" s="6"/>
      <c r="AX17911" s="6"/>
      <c r="AY17911" s="6"/>
      <c r="AZ17911" s="6"/>
      <c r="BA17911" s="6"/>
      <c r="BB17911" s="6"/>
      <c r="BC17911" s="6"/>
      <c r="BD17911" s="6"/>
      <c r="BE17911" s="6"/>
      <c r="BF17911" s="6"/>
      <c r="BG17911" s="6"/>
    </row>
    <row r="17912" spans="34:59" x14ac:dyDescent="0.25">
      <c r="AH17912" s="10"/>
      <c r="AI17912" s="6"/>
      <c r="AJ17912" s="10"/>
      <c r="AK17912" s="10"/>
      <c r="AL17912" s="10"/>
      <c r="AM17912" s="10"/>
      <c r="AN17912" s="10"/>
      <c r="AO17912" s="10"/>
      <c r="AP17912" s="10"/>
      <c r="AQ17912" s="10"/>
      <c r="AR17912" s="10"/>
      <c r="AS17912" s="10"/>
      <c r="AT17912" s="10"/>
      <c r="AU17912" s="10"/>
      <c r="AV17912" s="10"/>
      <c r="AW17912" s="10"/>
      <c r="AX17912" s="10"/>
      <c r="AY17912" s="10"/>
      <c r="AZ17912" s="10"/>
      <c r="BA17912" s="10"/>
      <c r="BB17912" s="10"/>
      <c r="BC17912" s="10"/>
      <c r="BD17912" s="10"/>
      <c r="BE17912" s="10"/>
      <c r="BF17912" s="10"/>
      <c r="BG17912" s="6"/>
    </row>
    <row r="17913" spans="34:59" x14ac:dyDescent="0.25">
      <c r="AH17913" s="6"/>
      <c r="AI17913" s="6"/>
      <c r="AJ17913" s="6"/>
      <c r="AK17913" s="6"/>
      <c r="AL17913" s="6"/>
      <c r="AM17913" s="6"/>
      <c r="AN17913" s="6"/>
      <c r="AO17913" s="6"/>
      <c r="AP17913" s="6"/>
      <c r="AQ17913" s="6"/>
      <c r="AR17913" s="6"/>
      <c r="AS17913" s="6"/>
      <c r="AT17913" s="6"/>
      <c r="AU17913" s="6"/>
      <c r="AV17913" s="6"/>
      <c r="AW17913" s="6"/>
      <c r="AX17913" s="6"/>
      <c r="AY17913" s="6"/>
      <c r="AZ17913" s="6"/>
      <c r="BA17913" s="6"/>
      <c r="BB17913" s="6"/>
      <c r="BC17913" s="6"/>
      <c r="BD17913" s="6"/>
      <c r="BE17913" s="6"/>
      <c r="BF17913" s="6"/>
      <c r="BG17913" s="10"/>
    </row>
    <row r="17914" spans="34:59" x14ac:dyDescent="0.25">
      <c r="AH17914" s="10"/>
      <c r="AI17914" s="6"/>
    </row>
    <row r="17915" spans="34:59" x14ac:dyDescent="0.25">
      <c r="AH17915" s="6"/>
      <c r="AI17915" s="6"/>
      <c r="AJ17915" s="6"/>
      <c r="AK17915" s="6"/>
      <c r="AL17915" s="6"/>
      <c r="AM17915" s="6"/>
      <c r="AN17915" s="6"/>
      <c r="AO17915" s="6"/>
      <c r="AP17915" s="6"/>
      <c r="AQ17915" s="6"/>
      <c r="AR17915" s="6"/>
      <c r="AS17915" s="6"/>
      <c r="AT17915" s="6"/>
      <c r="AU17915" s="6"/>
      <c r="AV17915" s="6"/>
      <c r="AW17915" s="6"/>
      <c r="AX17915" s="6"/>
      <c r="AY17915" s="6"/>
      <c r="AZ17915" s="6"/>
      <c r="BA17915" s="6"/>
      <c r="BB17915" s="6"/>
      <c r="BC17915" s="6"/>
      <c r="BD17915" s="6"/>
      <c r="BE17915" s="6"/>
      <c r="BF17915" s="6"/>
      <c r="BG17915" s="6"/>
    </row>
    <row r="17916" spans="34:59" x14ac:dyDescent="0.25">
      <c r="AH17916" s="10"/>
      <c r="AI17916" s="6"/>
      <c r="AJ17916" s="10"/>
      <c r="AK17916" s="10"/>
      <c r="AL17916" s="10"/>
      <c r="AM17916" s="10"/>
      <c r="AN17916" s="10"/>
      <c r="AO17916" s="10"/>
      <c r="AP17916" s="10"/>
      <c r="AQ17916" s="10"/>
      <c r="AR17916" s="10"/>
      <c r="AS17916" s="10"/>
      <c r="AT17916" s="10"/>
      <c r="AU17916" s="10"/>
      <c r="AV17916" s="10"/>
      <c r="AW17916" s="10"/>
      <c r="AX17916" s="10"/>
      <c r="AY17916" s="10"/>
      <c r="AZ17916" s="10"/>
      <c r="BA17916" s="10"/>
      <c r="BB17916" s="10"/>
      <c r="BC17916" s="10"/>
      <c r="BD17916" s="10"/>
      <c r="BE17916" s="10"/>
      <c r="BF17916" s="10"/>
      <c r="BG17916" s="6"/>
    </row>
    <row r="17917" spans="34:59" x14ac:dyDescent="0.25">
      <c r="AH17917" s="6"/>
      <c r="AI17917" s="6"/>
      <c r="AJ17917" s="6"/>
      <c r="AK17917" s="6"/>
      <c r="AL17917" s="6"/>
      <c r="AM17917" s="6"/>
      <c r="AN17917" s="6"/>
      <c r="AO17917" s="6"/>
      <c r="AP17917" s="6"/>
      <c r="AQ17917" s="6"/>
      <c r="AR17917" s="6"/>
      <c r="AS17917" s="6"/>
      <c r="AT17917" s="6"/>
      <c r="AU17917" s="6"/>
      <c r="AV17917" s="6"/>
      <c r="AW17917" s="6"/>
      <c r="AX17917" s="6"/>
      <c r="AY17917" s="6"/>
      <c r="AZ17917" s="6"/>
      <c r="BA17917" s="6"/>
      <c r="BB17917" s="6"/>
      <c r="BC17917" s="6"/>
      <c r="BD17917" s="6"/>
      <c r="BE17917" s="6"/>
      <c r="BF17917" s="6"/>
      <c r="BG17917" s="10"/>
    </row>
    <row r="17918" spans="34:59" x14ac:dyDescent="0.25">
      <c r="AH17918" s="10"/>
      <c r="AI17918" s="6"/>
    </row>
    <row r="17919" spans="34:59" x14ac:dyDescent="0.25">
      <c r="AH17919" s="6"/>
      <c r="AI17919" s="6"/>
      <c r="AJ17919" s="6"/>
      <c r="AK17919" s="6"/>
      <c r="AL17919" s="6"/>
      <c r="AM17919" s="6"/>
      <c r="AN17919" s="6"/>
      <c r="AO17919" s="6"/>
      <c r="AP17919" s="6"/>
      <c r="AQ17919" s="6"/>
      <c r="AR17919" s="6"/>
      <c r="AS17919" s="6"/>
      <c r="AT17919" s="6"/>
      <c r="AU17919" s="6"/>
      <c r="AV17919" s="6"/>
      <c r="AW17919" s="6"/>
      <c r="AX17919" s="6"/>
      <c r="AY17919" s="6"/>
      <c r="AZ17919" s="6"/>
      <c r="BA17919" s="6"/>
      <c r="BB17919" s="6"/>
      <c r="BC17919" s="6"/>
      <c r="BD17919" s="6"/>
      <c r="BE17919" s="6"/>
      <c r="BF17919" s="6"/>
      <c r="BG17919" s="6"/>
    </row>
    <row r="17920" spans="34:59" x14ac:dyDescent="0.25">
      <c r="AH17920" s="10"/>
      <c r="AI17920" s="6"/>
      <c r="AJ17920" s="10"/>
      <c r="AK17920" s="10"/>
      <c r="AL17920" s="10"/>
      <c r="AM17920" s="10"/>
      <c r="AN17920" s="10"/>
      <c r="AO17920" s="10"/>
      <c r="AP17920" s="10"/>
      <c r="AQ17920" s="10"/>
      <c r="AR17920" s="10"/>
      <c r="AS17920" s="10"/>
      <c r="AT17920" s="10"/>
      <c r="AU17920" s="10"/>
      <c r="AV17920" s="10"/>
      <c r="AW17920" s="10"/>
      <c r="AX17920" s="10"/>
      <c r="AY17920" s="10"/>
      <c r="AZ17920" s="10"/>
      <c r="BA17920" s="10"/>
      <c r="BB17920" s="10"/>
      <c r="BC17920" s="10"/>
      <c r="BD17920" s="10"/>
      <c r="BE17920" s="10"/>
      <c r="BF17920" s="10"/>
      <c r="BG17920" s="6"/>
    </row>
    <row r="17921" spans="34:59" x14ac:dyDescent="0.25">
      <c r="AH17921" s="6"/>
      <c r="AI17921" s="6"/>
      <c r="AJ17921" s="6"/>
      <c r="AK17921" s="6"/>
      <c r="AL17921" s="6"/>
      <c r="AM17921" s="6"/>
      <c r="AN17921" s="6"/>
      <c r="AO17921" s="6"/>
      <c r="AP17921" s="6"/>
      <c r="AQ17921" s="6"/>
      <c r="AR17921" s="6"/>
      <c r="AS17921" s="6"/>
      <c r="AT17921" s="6"/>
      <c r="AU17921" s="6"/>
      <c r="AV17921" s="6"/>
      <c r="AW17921" s="6"/>
      <c r="AX17921" s="6"/>
      <c r="AY17921" s="6"/>
      <c r="AZ17921" s="6"/>
      <c r="BA17921" s="6"/>
      <c r="BB17921" s="6"/>
      <c r="BC17921" s="6"/>
      <c r="BD17921" s="6"/>
      <c r="BE17921" s="6"/>
      <c r="BF17921" s="6"/>
      <c r="BG17921" s="10"/>
    </row>
    <row r="17922" spans="34:59" x14ac:dyDescent="0.25">
      <c r="AH17922" s="10"/>
      <c r="AI17922" s="6"/>
    </row>
    <row r="17923" spans="34:59" x14ac:dyDescent="0.25">
      <c r="AH17923" s="6"/>
      <c r="AI17923" s="6"/>
      <c r="AJ17923" s="6"/>
      <c r="AK17923" s="6"/>
      <c r="AL17923" s="6"/>
      <c r="AM17923" s="6"/>
      <c r="AN17923" s="6"/>
      <c r="AO17923" s="6"/>
      <c r="AP17923" s="6"/>
      <c r="AQ17923" s="6"/>
      <c r="AR17923" s="6"/>
      <c r="AS17923" s="6"/>
      <c r="AT17923" s="6"/>
      <c r="AU17923" s="6"/>
      <c r="AV17923" s="6"/>
      <c r="AW17923" s="6"/>
      <c r="AX17923" s="6"/>
      <c r="AY17923" s="6"/>
      <c r="AZ17923" s="6"/>
      <c r="BA17923" s="6"/>
      <c r="BB17923" s="6"/>
      <c r="BC17923" s="6"/>
      <c r="BD17923" s="6"/>
      <c r="BE17923" s="6"/>
      <c r="BF17923" s="6"/>
      <c r="BG17923" s="6"/>
    </row>
    <row r="17924" spans="34:59" x14ac:dyDescent="0.25">
      <c r="AH17924" s="10"/>
      <c r="AI17924" s="6"/>
      <c r="AJ17924" s="10"/>
      <c r="AK17924" s="10"/>
      <c r="AL17924" s="10"/>
      <c r="AM17924" s="10"/>
      <c r="AN17924" s="10"/>
      <c r="AO17924" s="10"/>
      <c r="AP17924" s="10"/>
      <c r="AQ17924" s="10"/>
      <c r="AR17924" s="10"/>
      <c r="AS17924" s="10"/>
      <c r="AT17924" s="10"/>
      <c r="AU17924" s="10"/>
      <c r="AV17924" s="10"/>
      <c r="AW17924" s="10"/>
      <c r="AX17924" s="10"/>
      <c r="AY17924" s="10"/>
      <c r="AZ17924" s="10"/>
      <c r="BA17924" s="10"/>
      <c r="BB17924" s="10"/>
      <c r="BC17924" s="10"/>
      <c r="BD17924" s="10"/>
      <c r="BE17924" s="10"/>
      <c r="BF17924" s="10"/>
      <c r="BG17924" s="6"/>
    </row>
    <row r="17926" spans="34:59" x14ac:dyDescent="0.25">
      <c r="AH17926" s="10"/>
      <c r="AI17926" s="6"/>
    </row>
    <row r="17927" spans="34:59" x14ac:dyDescent="0.25">
      <c r="AH17927" s="6"/>
      <c r="AI17927" s="6"/>
      <c r="AJ17927" s="6"/>
      <c r="AK17927" s="6"/>
      <c r="AL17927" s="6"/>
      <c r="AM17927" s="6"/>
      <c r="AN17927" s="6"/>
      <c r="AO17927" s="6"/>
      <c r="AP17927" s="6"/>
      <c r="AQ17927" s="6"/>
      <c r="AR17927" s="6"/>
      <c r="AS17927" s="6"/>
      <c r="AT17927" s="6"/>
      <c r="AU17927" s="6"/>
      <c r="AV17927" s="6"/>
      <c r="AW17927" s="6"/>
      <c r="AX17927" s="6"/>
      <c r="AY17927" s="6"/>
      <c r="AZ17927" s="6"/>
      <c r="BA17927" s="6"/>
      <c r="BB17927" s="6"/>
      <c r="BC17927" s="6"/>
      <c r="BD17927" s="6"/>
      <c r="BE17927" s="6"/>
      <c r="BF17927" s="6"/>
      <c r="BG17927" s="6"/>
    </row>
    <row r="17928" spans="34:59" x14ac:dyDescent="0.25">
      <c r="AH17928" s="10"/>
      <c r="AI17928" s="6"/>
      <c r="AJ17928" s="10"/>
      <c r="AK17928" s="10"/>
      <c r="AL17928" s="10"/>
      <c r="AM17928" s="10"/>
      <c r="AN17928" s="10"/>
      <c r="AO17928" s="10"/>
      <c r="AP17928" s="10"/>
      <c r="AQ17928" s="10"/>
      <c r="AR17928" s="10"/>
      <c r="AS17928" s="10"/>
      <c r="AT17928" s="10"/>
      <c r="AU17928" s="10"/>
      <c r="AV17928" s="10"/>
      <c r="AW17928" s="10"/>
      <c r="AX17928" s="10"/>
      <c r="AY17928" s="10"/>
      <c r="AZ17928" s="10"/>
      <c r="BA17928" s="10"/>
      <c r="BB17928" s="10"/>
      <c r="BC17928" s="10"/>
      <c r="BD17928" s="10"/>
      <c r="BE17928" s="10"/>
      <c r="BF17928" s="10"/>
      <c r="BG17928" s="6"/>
    </row>
    <row r="17929" spans="34:59" x14ac:dyDescent="0.25">
      <c r="AH17929" s="6"/>
      <c r="AI17929" s="6"/>
      <c r="AJ17929" s="6"/>
      <c r="AK17929" s="6"/>
      <c r="AL17929" s="6"/>
      <c r="AM17929" s="6"/>
      <c r="AN17929" s="6"/>
      <c r="AO17929" s="6"/>
      <c r="AP17929" s="6"/>
      <c r="AQ17929" s="6"/>
      <c r="AR17929" s="6"/>
      <c r="AS17929" s="6"/>
      <c r="AT17929" s="6"/>
      <c r="AU17929" s="6"/>
      <c r="AV17929" s="6"/>
      <c r="AW17929" s="6"/>
      <c r="AX17929" s="6"/>
      <c r="AY17929" s="6"/>
      <c r="AZ17929" s="6"/>
      <c r="BA17929" s="6"/>
      <c r="BB17929" s="6"/>
      <c r="BC17929" s="6"/>
      <c r="BD17929" s="6"/>
      <c r="BE17929" s="6"/>
      <c r="BF17929" s="6"/>
      <c r="BG17929" s="10"/>
    </row>
    <row r="17930" spans="34:59" x14ac:dyDescent="0.25">
      <c r="AH17930" s="10"/>
      <c r="AI17930" s="6"/>
    </row>
    <row r="17931" spans="34:59" x14ac:dyDescent="0.25">
      <c r="AH17931" s="6"/>
      <c r="AI17931" s="6"/>
      <c r="AJ17931" s="6"/>
      <c r="AK17931" s="6"/>
      <c r="AL17931" s="6"/>
      <c r="AM17931" s="6"/>
      <c r="AN17931" s="6"/>
      <c r="AO17931" s="6"/>
      <c r="AP17931" s="6"/>
      <c r="AQ17931" s="6"/>
      <c r="AR17931" s="6"/>
      <c r="AS17931" s="6"/>
      <c r="AT17931" s="6"/>
      <c r="AU17931" s="6"/>
      <c r="AV17931" s="6"/>
      <c r="AW17931" s="6"/>
      <c r="AX17931" s="6"/>
      <c r="AY17931" s="6"/>
      <c r="AZ17931" s="6"/>
      <c r="BA17931" s="6"/>
      <c r="BB17931" s="6"/>
      <c r="BC17931" s="6"/>
      <c r="BD17931" s="6"/>
      <c r="BE17931" s="6"/>
      <c r="BF17931" s="6"/>
      <c r="BG17931" s="6"/>
    </row>
    <row r="17932" spans="34:59" x14ac:dyDescent="0.25">
      <c r="AH17932" s="10"/>
      <c r="AI17932" s="6"/>
      <c r="AJ17932" s="10"/>
      <c r="AK17932" s="10"/>
      <c r="AL17932" s="10"/>
      <c r="AM17932" s="10"/>
      <c r="AN17932" s="10"/>
      <c r="AO17932" s="10"/>
      <c r="AP17932" s="10"/>
      <c r="AQ17932" s="10"/>
      <c r="AR17932" s="10"/>
      <c r="AS17932" s="10"/>
      <c r="AT17932" s="10"/>
      <c r="AU17932" s="10"/>
      <c r="AV17932" s="10"/>
      <c r="AW17932" s="10"/>
      <c r="AX17932" s="10"/>
      <c r="AY17932" s="10"/>
      <c r="AZ17932" s="10"/>
      <c r="BA17932" s="10"/>
      <c r="BB17932" s="10"/>
      <c r="BC17932" s="10"/>
      <c r="BD17932" s="10"/>
      <c r="BE17932" s="10"/>
      <c r="BF17932" s="10"/>
      <c r="BG17932" s="6"/>
    </row>
    <row r="17933" spans="34:59" x14ac:dyDescent="0.25">
      <c r="AH17933" s="6"/>
      <c r="AI17933" s="6"/>
      <c r="AJ17933" s="6"/>
      <c r="AK17933" s="6"/>
      <c r="AL17933" s="6"/>
      <c r="AM17933" s="6"/>
      <c r="AN17933" s="6"/>
      <c r="AO17933" s="6"/>
      <c r="AP17933" s="6"/>
      <c r="AQ17933" s="6"/>
      <c r="AR17933" s="6"/>
      <c r="AS17933" s="6"/>
      <c r="AT17933" s="6"/>
      <c r="AU17933" s="6"/>
      <c r="AV17933" s="6"/>
      <c r="AW17933" s="6"/>
      <c r="AX17933" s="6"/>
      <c r="AY17933" s="6"/>
      <c r="AZ17933" s="6"/>
      <c r="BA17933" s="6"/>
      <c r="BB17933" s="6"/>
      <c r="BC17933" s="6"/>
      <c r="BD17933" s="6"/>
      <c r="BE17933" s="6"/>
      <c r="BF17933" s="6"/>
      <c r="BG17933" s="10"/>
    </row>
    <row r="17934" spans="34:59" x14ac:dyDescent="0.25">
      <c r="AH17934" s="10"/>
      <c r="AI17934" s="6"/>
    </row>
    <row r="17935" spans="34:59" x14ac:dyDescent="0.25">
      <c r="AH17935" s="6"/>
      <c r="AI17935" s="6"/>
      <c r="AJ17935" s="6"/>
      <c r="AK17935" s="6"/>
      <c r="AL17935" s="6"/>
      <c r="AM17935" s="6"/>
      <c r="AN17935" s="6"/>
      <c r="AO17935" s="6"/>
      <c r="AP17935" s="6"/>
      <c r="AQ17935" s="6"/>
      <c r="AR17935" s="6"/>
      <c r="AS17935" s="6"/>
      <c r="AT17935" s="6"/>
      <c r="AU17935" s="6"/>
      <c r="AV17935" s="6"/>
      <c r="AW17935" s="6"/>
      <c r="AX17935" s="6"/>
      <c r="AY17935" s="6"/>
      <c r="AZ17935" s="6"/>
      <c r="BA17935" s="6"/>
      <c r="BB17935" s="6"/>
      <c r="BC17935" s="6"/>
      <c r="BD17935" s="6"/>
      <c r="BE17935" s="6"/>
      <c r="BF17935" s="6"/>
      <c r="BG17935" s="6"/>
    </row>
    <row r="17936" spans="34:59" x14ac:dyDescent="0.25">
      <c r="AH17936" s="10"/>
      <c r="AI17936" s="6"/>
      <c r="AJ17936" s="10"/>
      <c r="AK17936" s="10"/>
      <c r="AL17936" s="10"/>
      <c r="AM17936" s="10"/>
      <c r="AN17936" s="10"/>
      <c r="AO17936" s="10"/>
      <c r="AP17936" s="10"/>
      <c r="AQ17936" s="10"/>
      <c r="AR17936" s="10"/>
      <c r="AS17936" s="10"/>
      <c r="AT17936" s="10"/>
      <c r="AU17936" s="10"/>
      <c r="AV17936" s="10"/>
      <c r="AW17936" s="10"/>
      <c r="AX17936" s="10"/>
      <c r="AY17936" s="10"/>
      <c r="AZ17936" s="10"/>
      <c r="BA17936" s="10"/>
      <c r="BB17936" s="10"/>
      <c r="BC17936" s="10"/>
      <c r="BD17936" s="10"/>
      <c r="BE17936" s="10"/>
      <c r="BF17936" s="10"/>
      <c r="BG17936" s="6"/>
    </row>
    <row r="17937" spans="34:59" x14ac:dyDescent="0.25">
      <c r="AH17937" s="6"/>
      <c r="AI17937" s="6"/>
      <c r="AJ17937" s="6"/>
      <c r="AK17937" s="6"/>
      <c r="AL17937" s="6"/>
      <c r="AM17937" s="6"/>
      <c r="AN17937" s="6"/>
      <c r="AO17937" s="6"/>
      <c r="AP17937" s="6"/>
      <c r="AQ17937" s="6"/>
      <c r="AR17937" s="6"/>
      <c r="AS17937" s="6"/>
      <c r="AT17937" s="6"/>
      <c r="AU17937" s="6"/>
      <c r="AV17937" s="6"/>
      <c r="AW17937" s="6"/>
      <c r="AX17937" s="6"/>
      <c r="AY17937" s="6"/>
      <c r="AZ17937" s="6"/>
      <c r="BA17937" s="6"/>
      <c r="BB17937" s="6"/>
      <c r="BC17937" s="6"/>
      <c r="BD17937" s="6"/>
      <c r="BE17937" s="6"/>
      <c r="BF17937" s="6"/>
      <c r="BG17937" s="10"/>
    </row>
    <row r="17938" spans="34:59" x14ac:dyDescent="0.25">
      <c r="AH17938" s="10"/>
      <c r="AI17938" s="6"/>
    </row>
    <row r="17939" spans="34:59" x14ac:dyDescent="0.25">
      <c r="AH17939" s="6"/>
      <c r="AI17939" s="6"/>
      <c r="AJ17939" s="6"/>
      <c r="AK17939" s="6"/>
      <c r="AL17939" s="6"/>
      <c r="AM17939" s="6"/>
      <c r="AN17939" s="6"/>
      <c r="AO17939" s="6"/>
      <c r="AP17939" s="6"/>
      <c r="AQ17939" s="6"/>
      <c r="AR17939" s="6"/>
      <c r="AS17939" s="6"/>
      <c r="AT17939" s="6"/>
      <c r="AU17939" s="6"/>
      <c r="AV17939" s="6"/>
      <c r="AW17939" s="6"/>
      <c r="AX17939" s="6"/>
      <c r="AY17939" s="6"/>
      <c r="AZ17939" s="6"/>
      <c r="BA17939" s="6"/>
      <c r="BB17939" s="6"/>
      <c r="BC17939" s="6"/>
      <c r="BD17939" s="6"/>
      <c r="BE17939" s="6"/>
      <c r="BF17939" s="6"/>
      <c r="BG17939" s="6"/>
    </row>
    <row r="17940" spans="34:59" x14ac:dyDescent="0.25">
      <c r="AH17940" s="10"/>
      <c r="AI17940" s="6"/>
      <c r="AJ17940" s="10"/>
      <c r="AK17940" s="10"/>
      <c r="AL17940" s="10"/>
      <c r="AM17940" s="10"/>
      <c r="AN17940" s="10"/>
      <c r="AO17940" s="10"/>
      <c r="AP17940" s="10"/>
      <c r="AQ17940" s="10"/>
      <c r="AR17940" s="10"/>
      <c r="AS17940" s="10"/>
      <c r="AT17940" s="10"/>
      <c r="AU17940" s="10"/>
      <c r="AV17940" s="10"/>
      <c r="AW17940" s="10"/>
      <c r="AX17940" s="10"/>
      <c r="AY17940" s="10"/>
      <c r="AZ17940" s="10"/>
      <c r="BA17940" s="10"/>
      <c r="BB17940" s="10"/>
      <c r="BC17940" s="10"/>
      <c r="BD17940" s="10"/>
      <c r="BE17940" s="10"/>
      <c r="BF17940" s="10"/>
      <c r="BG17940" s="6"/>
    </row>
    <row r="17942" spans="34:59" x14ac:dyDescent="0.25">
      <c r="AH17942" s="10"/>
      <c r="AI17942" s="6"/>
    </row>
    <row r="17943" spans="34:59" x14ac:dyDescent="0.25">
      <c r="AH17943" s="6"/>
      <c r="AI17943" s="6"/>
      <c r="AJ17943" s="6"/>
      <c r="AK17943" s="6"/>
      <c r="AL17943" s="6"/>
      <c r="AM17943" s="6"/>
      <c r="AN17943" s="6"/>
      <c r="AO17943" s="6"/>
      <c r="AP17943" s="6"/>
      <c r="AQ17943" s="6"/>
      <c r="AR17943" s="6"/>
      <c r="AS17943" s="6"/>
      <c r="AT17943" s="6"/>
      <c r="AU17943" s="6"/>
      <c r="AV17943" s="6"/>
      <c r="AW17943" s="6"/>
      <c r="AX17943" s="6"/>
      <c r="AY17943" s="6"/>
      <c r="AZ17943" s="6"/>
      <c r="BA17943" s="6"/>
      <c r="BB17943" s="6"/>
      <c r="BC17943" s="6"/>
      <c r="BD17943" s="6"/>
      <c r="BE17943" s="6"/>
      <c r="BF17943" s="6"/>
      <c r="BG17943" s="6"/>
    </row>
    <row r="17944" spans="34:59" x14ac:dyDescent="0.25">
      <c r="AH17944" s="10"/>
      <c r="AI17944" s="6"/>
      <c r="AJ17944" s="10"/>
      <c r="AK17944" s="10"/>
      <c r="AL17944" s="10"/>
      <c r="AM17944" s="10"/>
      <c r="AN17944" s="10"/>
      <c r="AO17944" s="10"/>
      <c r="AP17944" s="10"/>
      <c r="AQ17944" s="10"/>
      <c r="AR17944" s="10"/>
      <c r="AS17944" s="10"/>
      <c r="AT17944" s="10"/>
      <c r="AU17944" s="10"/>
      <c r="AV17944" s="10"/>
      <c r="AW17944" s="10"/>
      <c r="AX17944" s="10"/>
      <c r="AY17944" s="10"/>
      <c r="AZ17944" s="10"/>
      <c r="BA17944" s="10"/>
      <c r="BB17944" s="10"/>
      <c r="BC17944" s="10"/>
      <c r="BD17944" s="10"/>
      <c r="BE17944" s="10"/>
      <c r="BF17944" s="10"/>
      <c r="BG17944" s="6"/>
    </row>
    <row r="17945" spans="34:59" x14ac:dyDescent="0.25">
      <c r="AH17945" s="6"/>
      <c r="AI17945" s="6"/>
      <c r="AJ17945" s="6"/>
      <c r="AK17945" s="6"/>
      <c r="AL17945" s="6"/>
      <c r="AM17945" s="6"/>
      <c r="AN17945" s="6"/>
      <c r="AO17945" s="6"/>
      <c r="AP17945" s="6"/>
      <c r="AQ17945" s="6"/>
      <c r="AR17945" s="6"/>
      <c r="AS17945" s="6"/>
      <c r="AT17945" s="6"/>
      <c r="AU17945" s="6"/>
      <c r="AV17945" s="6"/>
      <c r="AW17945" s="6"/>
      <c r="AX17945" s="6"/>
      <c r="AY17945" s="6"/>
      <c r="AZ17945" s="6"/>
      <c r="BA17945" s="6"/>
      <c r="BB17945" s="6"/>
      <c r="BC17945" s="6"/>
      <c r="BD17945" s="6"/>
      <c r="BE17945" s="6"/>
      <c r="BF17945" s="6"/>
      <c r="BG17945" s="10"/>
    </row>
    <row r="17946" spans="34:59" x14ac:dyDescent="0.25">
      <c r="AH17946" s="10"/>
      <c r="AI17946" s="6"/>
    </row>
    <row r="17947" spans="34:59" x14ac:dyDescent="0.25">
      <c r="AH17947" s="6"/>
      <c r="AI17947" s="6"/>
      <c r="AJ17947" s="6"/>
      <c r="AK17947" s="6"/>
      <c r="AL17947" s="6"/>
      <c r="AM17947" s="6"/>
      <c r="AN17947" s="6"/>
      <c r="AO17947" s="6"/>
      <c r="AP17947" s="6"/>
      <c r="AQ17947" s="6"/>
      <c r="AR17947" s="6"/>
      <c r="AS17947" s="6"/>
      <c r="AT17947" s="6"/>
      <c r="AU17947" s="6"/>
      <c r="AV17947" s="6"/>
      <c r="AW17947" s="6"/>
      <c r="AX17947" s="6"/>
      <c r="AY17947" s="6"/>
      <c r="AZ17947" s="6"/>
      <c r="BA17947" s="6"/>
      <c r="BB17947" s="6"/>
      <c r="BC17947" s="6"/>
      <c r="BD17947" s="6"/>
      <c r="BE17947" s="6"/>
      <c r="BF17947" s="6"/>
      <c r="BG17947" s="6"/>
    </row>
    <row r="17948" spans="34:59" x14ac:dyDescent="0.25">
      <c r="AH17948" s="10"/>
      <c r="AI17948" s="6"/>
      <c r="AJ17948" s="10"/>
      <c r="AK17948" s="10"/>
      <c r="AL17948" s="10"/>
      <c r="AM17948" s="10"/>
      <c r="AN17948" s="10"/>
      <c r="AO17948" s="10"/>
      <c r="AP17948" s="10"/>
      <c r="AQ17948" s="10"/>
      <c r="AR17948" s="10"/>
      <c r="AS17948" s="10"/>
      <c r="AT17948" s="10"/>
      <c r="AU17948" s="10"/>
      <c r="AV17948" s="10"/>
      <c r="AW17948" s="10"/>
      <c r="AX17948" s="10"/>
      <c r="AY17948" s="10"/>
      <c r="AZ17948" s="10"/>
      <c r="BA17948" s="10"/>
      <c r="BB17948" s="10"/>
      <c r="BC17948" s="10"/>
      <c r="BD17948" s="10"/>
      <c r="BE17948" s="10"/>
      <c r="BF17948" s="10"/>
      <c r="BG17948" s="6"/>
    </row>
    <row r="17949" spans="34:59" x14ac:dyDescent="0.25">
      <c r="AH17949" s="6"/>
      <c r="AI17949" s="6"/>
      <c r="AJ17949" s="6"/>
      <c r="AK17949" s="6"/>
      <c r="AL17949" s="6"/>
      <c r="AM17949" s="6"/>
      <c r="AN17949" s="6"/>
      <c r="AO17949" s="6"/>
      <c r="AP17949" s="6"/>
      <c r="AQ17949" s="6"/>
      <c r="AR17949" s="6"/>
      <c r="AS17949" s="6"/>
      <c r="AT17949" s="6"/>
      <c r="AU17949" s="6"/>
      <c r="AV17949" s="6"/>
      <c r="AW17949" s="6"/>
      <c r="AX17949" s="6"/>
      <c r="AY17949" s="6"/>
      <c r="AZ17949" s="6"/>
      <c r="BA17949" s="6"/>
      <c r="BB17949" s="6"/>
      <c r="BC17949" s="6"/>
      <c r="BD17949" s="6"/>
      <c r="BE17949" s="6"/>
      <c r="BF17949" s="6"/>
      <c r="BG17949" s="10"/>
    </row>
    <row r="17950" spans="34:59" x14ac:dyDescent="0.25">
      <c r="AH17950" s="10"/>
      <c r="AI17950" s="6"/>
    </row>
    <row r="17951" spans="34:59" x14ac:dyDescent="0.25">
      <c r="AH17951" s="6"/>
      <c r="AI17951" s="6"/>
      <c r="AJ17951" s="6"/>
      <c r="AK17951" s="6"/>
      <c r="AL17951" s="6"/>
      <c r="AM17951" s="6"/>
      <c r="AN17951" s="6"/>
      <c r="AO17951" s="6"/>
      <c r="AP17951" s="6"/>
      <c r="AQ17951" s="6"/>
      <c r="AR17951" s="6"/>
      <c r="AS17951" s="6"/>
      <c r="AT17951" s="6"/>
      <c r="AU17951" s="6"/>
      <c r="AV17951" s="6"/>
      <c r="AW17951" s="6"/>
      <c r="AX17951" s="6"/>
      <c r="AY17951" s="6"/>
      <c r="AZ17951" s="6"/>
      <c r="BA17951" s="6"/>
      <c r="BB17951" s="6"/>
      <c r="BC17951" s="6"/>
      <c r="BD17951" s="6"/>
      <c r="BE17951" s="6"/>
      <c r="BF17951" s="6"/>
      <c r="BG17951" s="6"/>
    </row>
    <row r="17952" spans="34:59" x14ac:dyDescent="0.25">
      <c r="AH17952" s="10"/>
      <c r="AI17952" s="6"/>
      <c r="AJ17952" s="10"/>
      <c r="AK17952" s="10"/>
      <c r="AL17952" s="10"/>
      <c r="AM17952" s="10"/>
      <c r="AN17952" s="10"/>
      <c r="AO17952" s="10"/>
      <c r="AP17952" s="10"/>
      <c r="AQ17952" s="10"/>
      <c r="AR17952" s="10"/>
      <c r="AS17952" s="10"/>
      <c r="AT17952" s="10"/>
      <c r="AU17952" s="10"/>
      <c r="AV17952" s="10"/>
      <c r="AW17952" s="10"/>
      <c r="AX17952" s="10"/>
      <c r="AY17952" s="10"/>
      <c r="AZ17952" s="10"/>
      <c r="BA17952" s="10"/>
      <c r="BB17952" s="10"/>
      <c r="BC17952" s="10"/>
      <c r="BD17952" s="10"/>
      <c r="BE17952" s="10"/>
      <c r="BF17952" s="10"/>
      <c r="BG17952" s="6"/>
    </row>
    <row r="17953" spans="34:59" x14ac:dyDescent="0.25">
      <c r="AH17953" s="6"/>
      <c r="AI17953" s="6"/>
      <c r="AJ17953" s="6"/>
      <c r="AK17953" s="6"/>
      <c r="AL17953" s="6"/>
      <c r="AM17953" s="6"/>
      <c r="AN17953" s="6"/>
      <c r="AO17953" s="6"/>
      <c r="AP17953" s="6"/>
      <c r="AQ17953" s="6"/>
      <c r="AR17953" s="6"/>
      <c r="AS17953" s="6"/>
      <c r="AT17953" s="6"/>
      <c r="AU17953" s="6"/>
      <c r="AV17953" s="6"/>
      <c r="AW17953" s="6"/>
      <c r="AX17953" s="6"/>
      <c r="AY17953" s="6"/>
      <c r="AZ17953" s="6"/>
      <c r="BA17953" s="6"/>
      <c r="BB17953" s="6"/>
      <c r="BC17953" s="6"/>
      <c r="BD17953" s="6"/>
      <c r="BE17953" s="6"/>
      <c r="BF17953" s="6"/>
      <c r="BG17953" s="10"/>
    </row>
    <row r="17954" spans="34:59" x14ac:dyDescent="0.25">
      <c r="AH17954" s="10"/>
      <c r="AI17954" s="6"/>
    </row>
    <row r="17955" spans="34:59" x14ac:dyDescent="0.25">
      <c r="AH17955" s="6"/>
      <c r="AI17955" s="6"/>
      <c r="AJ17955" s="6"/>
      <c r="AK17955" s="6"/>
      <c r="AL17955" s="6"/>
      <c r="AM17955" s="6"/>
      <c r="AN17955" s="6"/>
      <c r="AO17955" s="6"/>
      <c r="AP17955" s="6"/>
      <c r="AQ17955" s="6"/>
      <c r="AR17955" s="6"/>
      <c r="AS17955" s="6"/>
      <c r="AT17955" s="6"/>
      <c r="AU17955" s="6"/>
      <c r="AV17955" s="6"/>
      <c r="AW17955" s="6"/>
      <c r="AX17955" s="6"/>
      <c r="AY17955" s="6"/>
      <c r="AZ17955" s="6"/>
      <c r="BA17955" s="6"/>
      <c r="BB17955" s="6"/>
      <c r="BC17955" s="6"/>
      <c r="BD17955" s="6"/>
      <c r="BE17955" s="6"/>
      <c r="BF17955" s="6"/>
      <c r="BG17955" s="6"/>
    </row>
    <row r="17956" spans="34:59" x14ac:dyDescent="0.25">
      <c r="AH17956" s="10"/>
      <c r="AI17956" s="6"/>
      <c r="AJ17956" s="10"/>
      <c r="AK17956" s="10"/>
      <c r="AL17956" s="10"/>
      <c r="AM17956" s="10"/>
      <c r="AN17956" s="10"/>
      <c r="AO17956" s="10"/>
      <c r="AP17956" s="10"/>
      <c r="AQ17956" s="10"/>
      <c r="AR17956" s="10"/>
      <c r="AS17956" s="10"/>
      <c r="AT17956" s="10"/>
      <c r="AU17956" s="10"/>
      <c r="AV17956" s="10"/>
      <c r="AW17956" s="10"/>
      <c r="AX17956" s="10"/>
      <c r="AY17956" s="10"/>
      <c r="AZ17956" s="10"/>
      <c r="BA17956" s="10"/>
      <c r="BB17956" s="10"/>
      <c r="BC17956" s="10"/>
      <c r="BD17956" s="10"/>
      <c r="BE17956" s="10"/>
      <c r="BF17956" s="10"/>
      <c r="BG17956" s="6"/>
    </row>
    <row r="17958" spans="34:59" x14ac:dyDescent="0.25">
      <c r="AH17958" s="10"/>
      <c r="AI17958" s="6"/>
    </row>
    <row r="17959" spans="34:59" x14ac:dyDescent="0.25">
      <c r="AH17959" s="6"/>
      <c r="AI17959" s="6"/>
      <c r="AJ17959" s="6"/>
      <c r="AK17959" s="6"/>
      <c r="AL17959" s="6"/>
      <c r="AM17959" s="6"/>
      <c r="AN17959" s="6"/>
      <c r="AO17959" s="6"/>
      <c r="AP17959" s="6"/>
      <c r="AQ17959" s="6"/>
      <c r="AR17959" s="6"/>
      <c r="AS17959" s="6"/>
      <c r="AT17959" s="6"/>
      <c r="AU17959" s="6"/>
      <c r="AV17959" s="6"/>
      <c r="AW17959" s="6"/>
      <c r="AX17959" s="6"/>
      <c r="AY17959" s="6"/>
      <c r="AZ17959" s="6"/>
      <c r="BA17959" s="6"/>
      <c r="BB17959" s="6"/>
      <c r="BC17959" s="6"/>
      <c r="BD17959" s="6"/>
      <c r="BE17959" s="6"/>
      <c r="BF17959" s="6"/>
      <c r="BG17959" s="6"/>
    </row>
    <row r="17960" spans="34:59" x14ac:dyDescent="0.25">
      <c r="AH17960" s="10"/>
      <c r="AI17960" s="6"/>
      <c r="AJ17960" s="10"/>
      <c r="AK17960" s="10"/>
      <c r="AL17960" s="10"/>
      <c r="AM17960" s="10"/>
      <c r="AN17960" s="10"/>
      <c r="AO17960" s="10"/>
      <c r="AP17960" s="10"/>
      <c r="AQ17960" s="10"/>
      <c r="AR17960" s="10"/>
      <c r="AS17960" s="10"/>
      <c r="AT17960" s="10"/>
      <c r="AU17960" s="10"/>
      <c r="AV17960" s="10"/>
      <c r="AW17960" s="10"/>
      <c r="AX17960" s="10"/>
      <c r="AY17960" s="10"/>
      <c r="AZ17960" s="10"/>
      <c r="BA17960" s="10"/>
      <c r="BB17960" s="10"/>
      <c r="BC17960" s="10"/>
      <c r="BD17960" s="10"/>
      <c r="BE17960" s="10"/>
      <c r="BF17960" s="10"/>
      <c r="BG17960" s="6"/>
    </row>
    <row r="17961" spans="34:59" x14ac:dyDescent="0.25">
      <c r="AH17961" s="6"/>
      <c r="AI17961" s="6"/>
      <c r="AJ17961" s="6"/>
      <c r="AK17961" s="6"/>
      <c r="AL17961" s="6"/>
      <c r="AM17961" s="6"/>
      <c r="AN17961" s="6"/>
      <c r="AO17961" s="6"/>
      <c r="AP17961" s="6"/>
      <c r="AQ17961" s="6"/>
      <c r="AR17961" s="6"/>
      <c r="AS17961" s="6"/>
      <c r="AT17961" s="6"/>
      <c r="AU17961" s="6"/>
      <c r="AV17961" s="6"/>
      <c r="AW17961" s="6"/>
      <c r="AX17961" s="6"/>
      <c r="AY17961" s="6"/>
      <c r="AZ17961" s="6"/>
      <c r="BA17961" s="6"/>
      <c r="BB17961" s="6"/>
      <c r="BC17961" s="6"/>
      <c r="BD17961" s="6"/>
      <c r="BE17961" s="6"/>
      <c r="BF17961" s="6"/>
      <c r="BG17961" s="10"/>
    </row>
    <row r="17962" spans="34:59" x14ac:dyDescent="0.25">
      <c r="AH17962" s="10"/>
      <c r="AI17962" s="6"/>
    </row>
    <row r="17963" spans="34:59" x14ac:dyDescent="0.25">
      <c r="AH17963" s="6"/>
      <c r="AI17963" s="6"/>
      <c r="AJ17963" s="6"/>
      <c r="AK17963" s="6"/>
      <c r="AL17963" s="6"/>
      <c r="AM17963" s="6"/>
      <c r="AN17963" s="6"/>
      <c r="AO17963" s="6"/>
      <c r="AP17963" s="6"/>
      <c r="AQ17963" s="6"/>
      <c r="AR17963" s="6"/>
      <c r="AS17963" s="6"/>
      <c r="AT17963" s="6"/>
      <c r="AU17963" s="6"/>
      <c r="AV17963" s="6"/>
      <c r="AW17963" s="6"/>
      <c r="AX17963" s="6"/>
      <c r="AY17963" s="6"/>
      <c r="AZ17963" s="6"/>
      <c r="BA17963" s="6"/>
      <c r="BB17963" s="6"/>
      <c r="BC17963" s="6"/>
      <c r="BD17963" s="6"/>
      <c r="BE17963" s="6"/>
      <c r="BF17963" s="6"/>
      <c r="BG17963" s="6"/>
    </row>
    <row r="17964" spans="34:59" x14ac:dyDescent="0.25">
      <c r="AH17964" s="10"/>
      <c r="AI17964" s="6"/>
      <c r="AJ17964" s="10"/>
      <c r="AK17964" s="10"/>
      <c r="AL17964" s="10"/>
      <c r="AM17964" s="10"/>
      <c r="AN17964" s="10"/>
      <c r="AO17964" s="10"/>
      <c r="AP17964" s="10"/>
      <c r="AQ17964" s="10"/>
      <c r="AR17964" s="10"/>
      <c r="AS17964" s="10"/>
      <c r="AT17964" s="10"/>
      <c r="AU17964" s="10"/>
      <c r="AV17964" s="10"/>
      <c r="AW17964" s="10"/>
      <c r="AX17964" s="10"/>
      <c r="AY17964" s="10"/>
      <c r="AZ17964" s="10"/>
      <c r="BA17964" s="10"/>
      <c r="BB17964" s="10"/>
      <c r="BC17964" s="10"/>
      <c r="BD17964" s="10"/>
      <c r="BE17964" s="10"/>
      <c r="BF17964" s="10"/>
      <c r="BG17964" s="6"/>
    </row>
    <row r="17965" spans="34:59" x14ac:dyDescent="0.25">
      <c r="AH17965" s="6"/>
      <c r="AI17965" s="6"/>
      <c r="AJ17965" s="6"/>
      <c r="AK17965" s="6"/>
      <c r="AL17965" s="6"/>
      <c r="AM17965" s="6"/>
      <c r="AN17965" s="6"/>
      <c r="AO17965" s="6"/>
      <c r="AP17965" s="6"/>
      <c r="AQ17965" s="6"/>
      <c r="AR17965" s="6"/>
      <c r="AS17965" s="6"/>
      <c r="AT17965" s="6"/>
      <c r="AU17965" s="6"/>
      <c r="AV17965" s="6"/>
      <c r="AW17965" s="6"/>
      <c r="AX17965" s="6"/>
      <c r="AY17965" s="6"/>
      <c r="AZ17965" s="6"/>
      <c r="BA17965" s="6"/>
      <c r="BB17965" s="6"/>
      <c r="BC17965" s="6"/>
      <c r="BD17965" s="6"/>
      <c r="BE17965" s="6"/>
      <c r="BF17965" s="6"/>
      <c r="BG17965" s="10"/>
    </row>
    <row r="17966" spans="34:59" x14ac:dyDescent="0.25">
      <c r="AH17966" s="10"/>
      <c r="AI17966" s="6"/>
    </row>
    <row r="17967" spans="34:59" x14ac:dyDescent="0.25">
      <c r="AH17967" s="6"/>
      <c r="AI17967" s="6"/>
      <c r="AJ17967" s="6"/>
      <c r="AK17967" s="6"/>
      <c r="AL17967" s="6"/>
      <c r="AM17967" s="6"/>
      <c r="AN17967" s="6"/>
      <c r="AO17967" s="6"/>
      <c r="AP17967" s="6"/>
      <c r="AQ17967" s="6"/>
      <c r="AR17967" s="6"/>
      <c r="AS17967" s="6"/>
      <c r="AT17967" s="6"/>
      <c r="AU17967" s="6"/>
      <c r="AV17967" s="6"/>
      <c r="AW17967" s="6"/>
      <c r="AX17967" s="6"/>
      <c r="AY17967" s="6"/>
      <c r="AZ17967" s="6"/>
      <c r="BA17967" s="6"/>
      <c r="BB17967" s="6"/>
      <c r="BC17967" s="6"/>
      <c r="BD17967" s="6"/>
      <c r="BE17967" s="6"/>
      <c r="BF17967" s="6"/>
      <c r="BG17967" s="6"/>
    </row>
    <row r="17968" spans="34:59" x14ac:dyDescent="0.25">
      <c r="AH17968" s="10"/>
      <c r="AI17968" s="6"/>
      <c r="AJ17968" s="10"/>
      <c r="AK17968" s="10"/>
      <c r="AL17968" s="10"/>
      <c r="AM17968" s="10"/>
      <c r="AN17968" s="10"/>
      <c r="AO17968" s="10"/>
      <c r="AP17968" s="10"/>
      <c r="AQ17968" s="10"/>
      <c r="AR17968" s="10"/>
      <c r="AS17968" s="10"/>
      <c r="AT17968" s="10"/>
      <c r="AU17968" s="10"/>
      <c r="AV17968" s="10"/>
      <c r="AW17968" s="10"/>
      <c r="AX17968" s="10"/>
      <c r="AY17968" s="10"/>
      <c r="AZ17968" s="10"/>
      <c r="BA17968" s="10"/>
      <c r="BB17968" s="10"/>
      <c r="BC17968" s="10"/>
      <c r="BD17968" s="10"/>
      <c r="BE17968" s="10"/>
      <c r="BF17968" s="10"/>
      <c r="BG17968" s="6"/>
    </row>
    <row r="17969" spans="34:59" x14ac:dyDescent="0.25">
      <c r="AH17969" s="6"/>
      <c r="AI17969" s="6"/>
      <c r="AJ17969" s="6"/>
      <c r="AK17969" s="6"/>
      <c r="AL17969" s="6"/>
      <c r="AM17969" s="6"/>
      <c r="AN17969" s="6"/>
      <c r="AO17969" s="6"/>
      <c r="AP17969" s="6"/>
      <c r="AQ17969" s="6"/>
      <c r="AR17969" s="6"/>
      <c r="AS17969" s="6"/>
      <c r="AT17969" s="6"/>
      <c r="AU17969" s="6"/>
      <c r="AV17969" s="6"/>
      <c r="AW17969" s="6"/>
      <c r="AX17969" s="6"/>
      <c r="AY17969" s="6"/>
      <c r="AZ17969" s="6"/>
      <c r="BA17969" s="6"/>
      <c r="BB17969" s="6"/>
      <c r="BC17969" s="6"/>
      <c r="BD17969" s="6"/>
      <c r="BE17969" s="6"/>
      <c r="BF17969" s="6"/>
      <c r="BG17969" s="10"/>
    </row>
    <row r="17970" spans="34:59" x14ac:dyDescent="0.25">
      <c r="AH17970" s="10"/>
      <c r="AI17970" s="6"/>
    </row>
    <row r="17971" spans="34:59" x14ac:dyDescent="0.25">
      <c r="AH17971" s="6"/>
      <c r="AI17971" s="6"/>
      <c r="AJ17971" s="6"/>
      <c r="AK17971" s="6"/>
      <c r="AL17971" s="6"/>
      <c r="AM17971" s="6"/>
      <c r="AN17971" s="6"/>
      <c r="AO17971" s="6"/>
      <c r="AP17971" s="6"/>
      <c r="AQ17971" s="6"/>
      <c r="AR17971" s="6"/>
      <c r="AS17971" s="6"/>
      <c r="AT17971" s="6"/>
      <c r="AU17971" s="6"/>
      <c r="AV17971" s="6"/>
      <c r="AW17971" s="6"/>
      <c r="AX17971" s="6"/>
      <c r="AY17971" s="6"/>
      <c r="AZ17971" s="6"/>
      <c r="BA17971" s="6"/>
      <c r="BB17971" s="6"/>
      <c r="BC17971" s="6"/>
      <c r="BD17971" s="6"/>
      <c r="BE17971" s="6"/>
      <c r="BF17971" s="6"/>
      <c r="BG17971" s="6"/>
    </row>
    <row r="17972" spans="34:59" x14ac:dyDescent="0.25">
      <c r="AH17972" s="10"/>
      <c r="AI17972" s="6"/>
      <c r="AJ17972" s="10"/>
      <c r="AK17972" s="10"/>
      <c r="AL17972" s="10"/>
      <c r="AM17972" s="10"/>
      <c r="AN17972" s="10"/>
      <c r="AO17972" s="10"/>
      <c r="AP17972" s="10"/>
      <c r="AQ17972" s="10"/>
      <c r="AR17972" s="10"/>
      <c r="AS17972" s="10"/>
      <c r="AT17972" s="10"/>
      <c r="AU17972" s="10"/>
      <c r="AV17972" s="10"/>
      <c r="AW17972" s="10"/>
      <c r="AX17972" s="10"/>
      <c r="AY17972" s="10"/>
      <c r="AZ17972" s="10"/>
      <c r="BA17972" s="10"/>
      <c r="BB17972" s="10"/>
      <c r="BC17972" s="10"/>
      <c r="BD17972" s="10"/>
      <c r="BE17972" s="10"/>
      <c r="BF17972" s="10"/>
      <c r="BG17972" s="6"/>
    </row>
    <row r="17974" spans="34:59" x14ac:dyDescent="0.25">
      <c r="AH17974" s="10"/>
      <c r="AI17974" s="6"/>
    </row>
    <row r="17975" spans="34:59" x14ac:dyDescent="0.25">
      <c r="AH17975" s="6"/>
      <c r="AI17975" s="6"/>
      <c r="AJ17975" s="6"/>
      <c r="AK17975" s="6"/>
      <c r="AL17975" s="6"/>
      <c r="AM17975" s="6"/>
      <c r="AN17975" s="6"/>
      <c r="AO17975" s="6"/>
      <c r="AP17975" s="6"/>
      <c r="AQ17975" s="6"/>
      <c r="AR17975" s="6"/>
      <c r="AS17975" s="6"/>
      <c r="AT17975" s="6"/>
      <c r="AU17975" s="6"/>
      <c r="AV17975" s="6"/>
      <c r="AW17975" s="6"/>
      <c r="AX17975" s="6"/>
      <c r="AY17975" s="6"/>
      <c r="AZ17975" s="6"/>
      <c r="BA17975" s="6"/>
      <c r="BB17975" s="6"/>
      <c r="BC17975" s="6"/>
      <c r="BD17975" s="6"/>
      <c r="BE17975" s="6"/>
      <c r="BF17975" s="6"/>
      <c r="BG17975" s="6"/>
    </row>
    <row r="17976" spans="34:59" x14ac:dyDescent="0.25">
      <c r="AH17976" s="10"/>
      <c r="AI17976" s="6"/>
      <c r="AJ17976" s="10"/>
      <c r="AK17976" s="10"/>
      <c r="AL17976" s="10"/>
      <c r="AM17976" s="10"/>
      <c r="AN17976" s="10"/>
      <c r="AO17976" s="10"/>
      <c r="AP17976" s="10"/>
      <c r="AQ17976" s="10"/>
      <c r="AR17976" s="10"/>
      <c r="AS17976" s="10"/>
      <c r="AT17976" s="10"/>
      <c r="AU17976" s="10"/>
      <c r="AV17976" s="10"/>
      <c r="AW17976" s="10"/>
      <c r="AX17976" s="10"/>
      <c r="AY17976" s="10"/>
      <c r="AZ17976" s="10"/>
      <c r="BA17976" s="10"/>
      <c r="BB17976" s="10"/>
      <c r="BC17976" s="10"/>
      <c r="BD17976" s="10"/>
      <c r="BE17976" s="10"/>
      <c r="BF17976" s="10"/>
      <c r="BG17976" s="6"/>
    </row>
    <row r="17977" spans="34:59" x14ac:dyDescent="0.25">
      <c r="AH17977" s="6"/>
      <c r="AI17977" s="6"/>
      <c r="AJ17977" s="6"/>
      <c r="AK17977" s="6"/>
      <c r="AL17977" s="6"/>
      <c r="AM17977" s="6"/>
      <c r="AN17977" s="6"/>
      <c r="AO17977" s="6"/>
      <c r="AP17977" s="6"/>
      <c r="AQ17977" s="6"/>
      <c r="AR17977" s="6"/>
      <c r="AS17977" s="6"/>
      <c r="AT17977" s="6"/>
      <c r="AU17977" s="6"/>
      <c r="AV17977" s="6"/>
      <c r="AW17977" s="6"/>
      <c r="AX17977" s="6"/>
      <c r="AY17977" s="6"/>
      <c r="AZ17977" s="6"/>
      <c r="BA17977" s="6"/>
      <c r="BB17977" s="6"/>
      <c r="BC17977" s="6"/>
      <c r="BD17977" s="6"/>
      <c r="BE17977" s="6"/>
      <c r="BF17977" s="6"/>
      <c r="BG17977" s="10"/>
    </row>
    <row r="17978" spans="34:59" x14ac:dyDescent="0.25">
      <c r="AH17978" s="10"/>
      <c r="AI17978" s="6"/>
    </row>
    <row r="17979" spans="34:59" x14ac:dyDescent="0.25">
      <c r="AH17979" s="6"/>
      <c r="AI17979" s="6"/>
      <c r="AJ17979" s="6"/>
      <c r="AK17979" s="6"/>
      <c r="AL17979" s="6"/>
      <c r="AM17979" s="6"/>
      <c r="AN17979" s="6"/>
      <c r="AO17979" s="6"/>
      <c r="AP17979" s="6"/>
      <c r="AQ17979" s="6"/>
      <c r="AR17979" s="6"/>
      <c r="AS17979" s="6"/>
      <c r="AT17979" s="6"/>
      <c r="AU17979" s="6"/>
      <c r="AV17979" s="6"/>
      <c r="AW17979" s="6"/>
      <c r="AX17979" s="6"/>
      <c r="AY17979" s="6"/>
      <c r="AZ17979" s="6"/>
      <c r="BA17979" s="6"/>
      <c r="BB17979" s="6"/>
      <c r="BC17979" s="6"/>
      <c r="BD17979" s="6"/>
      <c r="BE17979" s="6"/>
      <c r="BF17979" s="6"/>
      <c r="BG17979" s="6"/>
    </row>
    <row r="17980" spans="34:59" x14ac:dyDescent="0.25">
      <c r="AH17980" s="10"/>
      <c r="AI17980" s="6"/>
      <c r="AJ17980" s="10"/>
      <c r="AK17980" s="10"/>
      <c r="AL17980" s="10"/>
      <c r="AM17980" s="10"/>
      <c r="AN17980" s="10"/>
      <c r="AO17980" s="10"/>
      <c r="AP17980" s="10"/>
      <c r="AQ17980" s="10"/>
      <c r="AR17980" s="10"/>
      <c r="AS17980" s="10"/>
      <c r="AT17980" s="10"/>
      <c r="AU17980" s="10"/>
      <c r="AV17980" s="10"/>
      <c r="AW17980" s="10"/>
      <c r="AX17980" s="10"/>
      <c r="AY17980" s="10"/>
      <c r="AZ17980" s="10"/>
      <c r="BA17980" s="10"/>
      <c r="BB17980" s="10"/>
      <c r="BC17980" s="10"/>
      <c r="BD17980" s="10"/>
      <c r="BE17980" s="10"/>
      <c r="BF17980" s="10"/>
      <c r="BG17980" s="6"/>
    </row>
    <row r="17981" spans="34:59" x14ac:dyDescent="0.25">
      <c r="AH17981" s="6"/>
      <c r="AI17981" s="6"/>
      <c r="AJ17981" s="6"/>
      <c r="AK17981" s="6"/>
      <c r="AL17981" s="6"/>
      <c r="AM17981" s="6"/>
      <c r="AN17981" s="6"/>
      <c r="AO17981" s="6"/>
      <c r="AP17981" s="6"/>
      <c r="AQ17981" s="6"/>
      <c r="AR17981" s="6"/>
      <c r="AS17981" s="6"/>
      <c r="AT17981" s="6"/>
      <c r="AU17981" s="6"/>
      <c r="AV17981" s="6"/>
      <c r="AW17981" s="6"/>
      <c r="AX17981" s="6"/>
      <c r="AY17981" s="6"/>
      <c r="AZ17981" s="6"/>
      <c r="BA17981" s="6"/>
      <c r="BB17981" s="6"/>
      <c r="BC17981" s="6"/>
      <c r="BD17981" s="6"/>
      <c r="BE17981" s="6"/>
      <c r="BF17981" s="6"/>
      <c r="BG17981" s="10"/>
    </row>
    <row r="17982" spans="34:59" x14ac:dyDescent="0.25">
      <c r="AH17982" s="10"/>
      <c r="AI17982" s="6"/>
    </row>
    <row r="17983" spans="34:59" x14ac:dyDescent="0.25">
      <c r="AH17983" s="6"/>
      <c r="AI17983" s="6"/>
      <c r="AJ17983" s="6"/>
      <c r="AK17983" s="6"/>
      <c r="AL17983" s="6"/>
      <c r="AM17983" s="6"/>
      <c r="AN17983" s="6"/>
      <c r="AO17983" s="6"/>
      <c r="AP17983" s="6"/>
      <c r="AQ17983" s="6"/>
      <c r="AR17983" s="6"/>
      <c r="AS17983" s="6"/>
      <c r="AT17983" s="6"/>
      <c r="AU17983" s="6"/>
      <c r="AV17983" s="6"/>
      <c r="AW17983" s="6"/>
      <c r="AX17983" s="6"/>
      <c r="AY17983" s="6"/>
      <c r="AZ17983" s="6"/>
      <c r="BA17983" s="6"/>
      <c r="BB17983" s="6"/>
      <c r="BC17983" s="6"/>
      <c r="BD17983" s="6"/>
      <c r="BE17983" s="6"/>
      <c r="BF17983" s="6"/>
      <c r="BG17983" s="6"/>
    </row>
    <row r="17984" spans="34:59" x14ac:dyDescent="0.25">
      <c r="AH17984" s="10"/>
      <c r="AI17984" s="6"/>
      <c r="AJ17984" s="10"/>
      <c r="AK17984" s="10"/>
      <c r="AL17984" s="10"/>
      <c r="AM17984" s="10"/>
      <c r="AN17984" s="10"/>
      <c r="AO17984" s="10"/>
      <c r="AP17984" s="10"/>
      <c r="AQ17984" s="10"/>
      <c r="AR17984" s="10"/>
      <c r="AS17984" s="10"/>
      <c r="AT17984" s="10"/>
      <c r="AU17984" s="10"/>
      <c r="AV17984" s="10"/>
      <c r="AW17984" s="10"/>
      <c r="AX17984" s="10"/>
      <c r="AY17984" s="10"/>
      <c r="AZ17984" s="10"/>
      <c r="BA17984" s="10"/>
      <c r="BB17984" s="10"/>
      <c r="BC17984" s="10"/>
      <c r="BD17984" s="10"/>
      <c r="BE17984" s="10"/>
      <c r="BF17984" s="10"/>
      <c r="BG17984" s="6"/>
    </row>
    <row r="17985" spans="34:59" x14ac:dyDescent="0.25">
      <c r="AH17985" s="6"/>
      <c r="AI17985" s="6"/>
      <c r="AJ17985" s="6"/>
      <c r="AK17985" s="6"/>
      <c r="AL17985" s="6"/>
      <c r="AM17985" s="6"/>
      <c r="AN17985" s="6"/>
      <c r="AO17985" s="6"/>
      <c r="AP17985" s="6"/>
      <c r="AQ17985" s="6"/>
      <c r="AR17985" s="6"/>
      <c r="AS17985" s="6"/>
      <c r="AT17985" s="6"/>
      <c r="AU17985" s="6"/>
      <c r="AV17985" s="6"/>
      <c r="AW17985" s="6"/>
      <c r="AX17985" s="6"/>
      <c r="AY17985" s="6"/>
      <c r="AZ17985" s="6"/>
      <c r="BA17985" s="6"/>
      <c r="BB17985" s="6"/>
      <c r="BC17985" s="6"/>
      <c r="BD17985" s="6"/>
      <c r="BE17985" s="6"/>
      <c r="BF17985" s="6"/>
      <c r="BG17985" s="10"/>
    </row>
    <row r="17986" spans="34:59" x14ac:dyDescent="0.25">
      <c r="AH17986" s="10"/>
      <c r="AI17986" s="6"/>
    </row>
    <row r="17987" spans="34:59" x14ac:dyDescent="0.25">
      <c r="AH17987" s="6"/>
      <c r="AI17987" s="6"/>
      <c r="AJ17987" s="6"/>
      <c r="AK17987" s="6"/>
      <c r="AL17987" s="6"/>
      <c r="AM17987" s="6"/>
      <c r="AN17987" s="6"/>
      <c r="AO17987" s="6"/>
      <c r="AP17987" s="6"/>
      <c r="AQ17987" s="6"/>
      <c r="AR17987" s="6"/>
      <c r="AS17987" s="6"/>
      <c r="AT17987" s="6"/>
      <c r="AU17987" s="6"/>
      <c r="AV17987" s="6"/>
      <c r="AW17987" s="6"/>
      <c r="AX17987" s="6"/>
      <c r="AY17987" s="6"/>
      <c r="AZ17987" s="6"/>
      <c r="BA17987" s="6"/>
      <c r="BB17987" s="6"/>
      <c r="BC17987" s="6"/>
      <c r="BD17987" s="6"/>
      <c r="BE17987" s="6"/>
      <c r="BF17987" s="6"/>
      <c r="BG17987" s="6"/>
    </row>
    <row r="17988" spans="34:59" x14ac:dyDescent="0.25">
      <c r="AH17988" s="10"/>
      <c r="AI17988" s="6"/>
      <c r="AJ17988" s="10"/>
      <c r="AK17988" s="10"/>
      <c r="AL17988" s="10"/>
      <c r="AM17988" s="10"/>
      <c r="AN17988" s="10"/>
      <c r="AO17988" s="10"/>
      <c r="AP17988" s="10"/>
      <c r="AQ17988" s="10"/>
      <c r="AR17988" s="10"/>
      <c r="AS17988" s="10"/>
      <c r="AT17988" s="10"/>
      <c r="AU17988" s="10"/>
      <c r="AV17988" s="10"/>
      <c r="AW17988" s="10"/>
      <c r="AX17988" s="10"/>
      <c r="AY17988" s="10"/>
      <c r="AZ17988" s="10"/>
      <c r="BA17988" s="10"/>
      <c r="BB17988" s="10"/>
      <c r="BC17988" s="10"/>
      <c r="BD17988" s="10"/>
      <c r="BE17988" s="10"/>
      <c r="BF17988" s="10"/>
      <c r="BG17988" s="6"/>
    </row>
    <row r="17990" spans="34:59" x14ac:dyDescent="0.25">
      <c r="AH17990" s="10"/>
      <c r="AI17990" s="6"/>
    </row>
    <row r="17991" spans="34:59" x14ac:dyDescent="0.25">
      <c r="AH17991" s="6"/>
      <c r="AI17991" s="6"/>
      <c r="AJ17991" s="6"/>
      <c r="AK17991" s="6"/>
      <c r="AL17991" s="6"/>
      <c r="AM17991" s="6"/>
      <c r="AN17991" s="6"/>
      <c r="AO17991" s="6"/>
      <c r="AP17991" s="6"/>
      <c r="AQ17991" s="6"/>
      <c r="AR17991" s="6"/>
      <c r="AS17991" s="6"/>
      <c r="AT17991" s="6"/>
      <c r="AU17991" s="6"/>
      <c r="AV17991" s="6"/>
      <c r="AW17991" s="6"/>
      <c r="AX17991" s="6"/>
      <c r="AY17991" s="6"/>
      <c r="AZ17991" s="6"/>
      <c r="BA17991" s="6"/>
      <c r="BB17991" s="6"/>
      <c r="BC17991" s="6"/>
      <c r="BD17991" s="6"/>
      <c r="BE17991" s="6"/>
      <c r="BF17991" s="6"/>
      <c r="BG17991" s="6"/>
    </row>
    <row r="17992" spans="34:59" x14ac:dyDescent="0.25">
      <c r="AH17992" s="10"/>
      <c r="AI17992" s="6"/>
      <c r="AJ17992" s="10"/>
      <c r="AK17992" s="10"/>
      <c r="AL17992" s="10"/>
      <c r="AM17992" s="10"/>
      <c r="AN17992" s="10"/>
      <c r="AO17992" s="10"/>
      <c r="AP17992" s="10"/>
      <c r="AQ17992" s="10"/>
      <c r="AR17992" s="10"/>
      <c r="AS17992" s="10"/>
      <c r="AT17992" s="10"/>
      <c r="AU17992" s="10"/>
      <c r="AV17992" s="10"/>
      <c r="AW17992" s="10"/>
      <c r="AX17992" s="10"/>
      <c r="AY17992" s="10"/>
      <c r="AZ17992" s="10"/>
      <c r="BA17992" s="10"/>
      <c r="BB17992" s="10"/>
      <c r="BC17992" s="10"/>
      <c r="BD17992" s="10"/>
      <c r="BE17992" s="10"/>
      <c r="BF17992" s="10"/>
      <c r="BG17992" s="6"/>
    </row>
    <row r="17993" spans="34:59" x14ac:dyDescent="0.25">
      <c r="AH17993" s="6"/>
      <c r="AI17993" s="6"/>
      <c r="AJ17993" s="6"/>
      <c r="AK17993" s="6"/>
      <c r="AL17993" s="6"/>
      <c r="AM17993" s="6"/>
      <c r="AN17993" s="6"/>
      <c r="AO17993" s="6"/>
      <c r="AP17993" s="6"/>
      <c r="AQ17993" s="6"/>
      <c r="AR17993" s="6"/>
      <c r="AS17993" s="6"/>
      <c r="AT17993" s="6"/>
      <c r="AU17993" s="6"/>
      <c r="AV17993" s="6"/>
      <c r="AW17993" s="6"/>
      <c r="AX17993" s="6"/>
      <c r="AY17993" s="6"/>
      <c r="AZ17993" s="6"/>
      <c r="BA17993" s="6"/>
      <c r="BB17993" s="6"/>
      <c r="BC17993" s="6"/>
      <c r="BD17993" s="6"/>
      <c r="BE17993" s="6"/>
      <c r="BF17993" s="6"/>
      <c r="BG17993" s="10"/>
    </row>
    <row r="17994" spans="34:59" x14ac:dyDescent="0.25">
      <c r="AH17994" s="10"/>
      <c r="AI17994" s="6"/>
    </row>
    <row r="17995" spans="34:59" x14ac:dyDescent="0.25">
      <c r="AH17995" s="6"/>
      <c r="AI17995" s="6"/>
      <c r="AJ17995" s="6"/>
      <c r="AK17995" s="6"/>
      <c r="AL17995" s="6"/>
      <c r="AM17995" s="6"/>
      <c r="AN17995" s="6"/>
      <c r="AO17995" s="6"/>
      <c r="AP17995" s="6"/>
      <c r="AQ17995" s="6"/>
      <c r="AR17995" s="6"/>
      <c r="AS17995" s="6"/>
      <c r="AT17995" s="6"/>
      <c r="AU17995" s="6"/>
      <c r="AV17995" s="6"/>
      <c r="AW17995" s="6"/>
      <c r="AX17995" s="6"/>
      <c r="AY17995" s="6"/>
      <c r="AZ17995" s="6"/>
      <c r="BA17995" s="6"/>
      <c r="BB17995" s="6"/>
      <c r="BC17995" s="6"/>
      <c r="BD17995" s="6"/>
      <c r="BE17995" s="6"/>
      <c r="BF17995" s="6"/>
      <c r="BG17995" s="6"/>
    </row>
    <row r="17996" spans="34:59" x14ac:dyDescent="0.25">
      <c r="AH17996" s="10"/>
      <c r="AI17996" s="6"/>
      <c r="AJ17996" s="10"/>
      <c r="AK17996" s="10"/>
      <c r="AL17996" s="10"/>
      <c r="AM17996" s="10"/>
      <c r="AN17996" s="10"/>
      <c r="AO17996" s="10"/>
      <c r="AP17996" s="10"/>
      <c r="AQ17996" s="10"/>
      <c r="AR17996" s="10"/>
      <c r="AS17996" s="10"/>
      <c r="AT17996" s="10"/>
      <c r="AU17996" s="10"/>
      <c r="AV17996" s="10"/>
      <c r="AW17996" s="10"/>
      <c r="AX17996" s="10"/>
      <c r="AY17996" s="10"/>
      <c r="AZ17996" s="10"/>
      <c r="BA17996" s="10"/>
      <c r="BB17996" s="10"/>
      <c r="BC17996" s="10"/>
      <c r="BD17996" s="10"/>
      <c r="BE17996" s="10"/>
      <c r="BF17996" s="10"/>
      <c r="BG17996" s="6"/>
    </row>
    <row r="17997" spans="34:59" x14ac:dyDescent="0.25">
      <c r="AH17997" s="6"/>
      <c r="AI17997" s="6"/>
      <c r="AJ17997" s="6"/>
      <c r="AK17997" s="6"/>
      <c r="AL17997" s="6"/>
      <c r="AM17997" s="6"/>
      <c r="AN17997" s="6"/>
      <c r="AO17997" s="6"/>
      <c r="AP17997" s="6"/>
      <c r="AQ17997" s="6"/>
      <c r="AR17997" s="6"/>
      <c r="AS17997" s="6"/>
      <c r="AT17997" s="6"/>
      <c r="AU17997" s="6"/>
      <c r="AV17997" s="6"/>
      <c r="AW17997" s="6"/>
      <c r="AX17997" s="6"/>
      <c r="AY17997" s="6"/>
      <c r="AZ17997" s="6"/>
      <c r="BA17997" s="6"/>
      <c r="BB17997" s="6"/>
      <c r="BC17997" s="6"/>
      <c r="BD17997" s="6"/>
      <c r="BE17997" s="6"/>
      <c r="BF17997" s="6"/>
      <c r="BG17997" s="10"/>
    </row>
    <row r="17998" spans="34:59" x14ac:dyDescent="0.25">
      <c r="AH17998" s="10"/>
      <c r="AI17998" s="6"/>
    </row>
    <row r="17999" spans="34:59" x14ac:dyDescent="0.25">
      <c r="AH17999" s="6"/>
      <c r="AI17999" s="6"/>
      <c r="AJ17999" s="6"/>
      <c r="AK17999" s="6"/>
      <c r="AL17999" s="6"/>
      <c r="AM17999" s="6"/>
      <c r="AN17999" s="6"/>
      <c r="AO17999" s="6"/>
      <c r="AP17999" s="6"/>
      <c r="AQ17999" s="6"/>
      <c r="AR17999" s="6"/>
      <c r="AS17999" s="6"/>
      <c r="AT17999" s="6"/>
      <c r="AU17999" s="6"/>
      <c r="AV17999" s="6"/>
      <c r="AW17999" s="6"/>
      <c r="AX17999" s="6"/>
      <c r="AY17999" s="6"/>
      <c r="AZ17999" s="6"/>
      <c r="BA17999" s="6"/>
      <c r="BB17999" s="6"/>
      <c r="BC17999" s="6"/>
      <c r="BD17999" s="6"/>
      <c r="BE17999" s="6"/>
      <c r="BF17999" s="6"/>
      <c r="BG17999" s="6"/>
    </row>
    <row r="18000" spans="34:59" x14ac:dyDescent="0.25">
      <c r="AH18000" s="10"/>
      <c r="AI18000" s="6"/>
      <c r="AJ18000" s="10"/>
      <c r="AK18000" s="10"/>
      <c r="AL18000" s="10"/>
      <c r="AM18000" s="10"/>
      <c r="AN18000" s="10"/>
      <c r="AO18000" s="10"/>
      <c r="AP18000" s="10"/>
      <c r="AQ18000" s="10"/>
      <c r="AR18000" s="10"/>
      <c r="AS18000" s="10"/>
      <c r="AT18000" s="10"/>
      <c r="AU18000" s="10"/>
      <c r="AV18000" s="10"/>
      <c r="AW18000" s="10"/>
      <c r="AX18000" s="10"/>
      <c r="AY18000" s="10"/>
      <c r="AZ18000" s="10"/>
      <c r="BA18000" s="10"/>
      <c r="BB18000" s="10"/>
      <c r="BC18000" s="10"/>
      <c r="BD18000" s="10"/>
      <c r="BE18000" s="10"/>
      <c r="BF18000" s="10"/>
      <c r="BG18000" s="6"/>
    </row>
    <row r="18001" spans="34:59" x14ac:dyDescent="0.25">
      <c r="AH18001" s="6"/>
      <c r="AI18001" s="6"/>
      <c r="AJ18001" s="6"/>
      <c r="AK18001" s="6"/>
      <c r="AL18001" s="6"/>
      <c r="AM18001" s="6"/>
      <c r="AN18001" s="6"/>
      <c r="AO18001" s="6"/>
      <c r="AP18001" s="6"/>
      <c r="AQ18001" s="6"/>
      <c r="AR18001" s="6"/>
      <c r="AS18001" s="6"/>
      <c r="AT18001" s="6"/>
      <c r="AU18001" s="6"/>
      <c r="AV18001" s="6"/>
      <c r="AW18001" s="6"/>
      <c r="AX18001" s="6"/>
      <c r="AY18001" s="6"/>
      <c r="AZ18001" s="6"/>
      <c r="BA18001" s="6"/>
      <c r="BB18001" s="6"/>
      <c r="BC18001" s="6"/>
      <c r="BD18001" s="6"/>
      <c r="BE18001" s="6"/>
      <c r="BF18001" s="6"/>
      <c r="BG18001" s="10"/>
    </row>
    <row r="18002" spans="34:59" x14ac:dyDescent="0.25">
      <c r="AH18002" s="10"/>
      <c r="AI18002" s="6"/>
    </row>
    <row r="18003" spans="34:59" x14ac:dyDescent="0.25">
      <c r="AH18003" s="6"/>
      <c r="AI18003" s="6"/>
      <c r="AJ18003" s="6"/>
      <c r="AK18003" s="6"/>
      <c r="AL18003" s="6"/>
      <c r="AM18003" s="6"/>
      <c r="AN18003" s="6"/>
      <c r="AO18003" s="6"/>
      <c r="AP18003" s="6"/>
      <c r="AQ18003" s="6"/>
      <c r="AR18003" s="6"/>
      <c r="AS18003" s="6"/>
      <c r="AT18003" s="6"/>
      <c r="AU18003" s="6"/>
      <c r="AV18003" s="6"/>
      <c r="AW18003" s="6"/>
      <c r="AX18003" s="6"/>
      <c r="AY18003" s="6"/>
      <c r="AZ18003" s="6"/>
      <c r="BA18003" s="6"/>
      <c r="BB18003" s="6"/>
      <c r="BC18003" s="6"/>
      <c r="BD18003" s="6"/>
      <c r="BE18003" s="6"/>
      <c r="BF18003" s="6"/>
      <c r="BG18003" s="6"/>
    </row>
    <row r="18004" spans="34:59" x14ac:dyDescent="0.25">
      <c r="AH18004" s="10"/>
      <c r="AI18004" s="6"/>
      <c r="AJ18004" s="10"/>
      <c r="AK18004" s="10"/>
      <c r="AL18004" s="10"/>
      <c r="AM18004" s="10"/>
      <c r="AN18004" s="10"/>
      <c r="AO18004" s="10"/>
      <c r="AP18004" s="10"/>
      <c r="AQ18004" s="10"/>
      <c r="AR18004" s="10"/>
      <c r="AS18004" s="10"/>
      <c r="AT18004" s="10"/>
      <c r="AU18004" s="10"/>
      <c r="AV18004" s="10"/>
      <c r="AW18004" s="10"/>
      <c r="AX18004" s="10"/>
      <c r="AY18004" s="10"/>
      <c r="AZ18004" s="10"/>
      <c r="BA18004" s="10"/>
      <c r="BB18004" s="10"/>
      <c r="BC18004" s="10"/>
      <c r="BD18004" s="10"/>
      <c r="BE18004" s="10"/>
      <c r="BF18004" s="10"/>
      <c r="BG18004" s="6"/>
    </row>
    <row r="18006" spans="34:59" x14ac:dyDescent="0.25">
      <c r="AH18006" s="10"/>
      <c r="AI18006" s="6"/>
    </row>
    <row r="18007" spans="34:59" x14ac:dyDescent="0.25">
      <c r="AH18007" s="6"/>
      <c r="AI18007" s="6"/>
      <c r="AJ18007" s="6"/>
      <c r="AK18007" s="6"/>
      <c r="AL18007" s="6"/>
      <c r="AM18007" s="6"/>
      <c r="AN18007" s="6"/>
      <c r="AO18007" s="6"/>
      <c r="AP18007" s="6"/>
      <c r="AQ18007" s="6"/>
      <c r="AR18007" s="6"/>
      <c r="AS18007" s="6"/>
      <c r="AT18007" s="6"/>
      <c r="AU18007" s="6"/>
      <c r="AV18007" s="6"/>
      <c r="AW18007" s="6"/>
      <c r="AX18007" s="6"/>
      <c r="AY18007" s="6"/>
      <c r="AZ18007" s="6"/>
      <c r="BA18007" s="6"/>
      <c r="BB18007" s="6"/>
      <c r="BC18007" s="6"/>
      <c r="BD18007" s="6"/>
      <c r="BE18007" s="6"/>
      <c r="BF18007" s="6"/>
      <c r="BG18007" s="6"/>
    </row>
    <row r="18008" spans="34:59" x14ac:dyDescent="0.25">
      <c r="AH18008" s="10"/>
      <c r="AI18008" s="6"/>
      <c r="AJ18008" s="10"/>
      <c r="AK18008" s="10"/>
      <c r="AL18008" s="10"/>
      <c r="AM18008" s="10"/>
      <c r="AN18008" s="10"/>
      <c r="AO18008" s="10"/>
      <c r="AP18008" s="10"/>
      <c r="AQ18008" s="10"/>
      <c r="AR18008" s="10"/>
      <c r="AS18008" s="10"/>
      <c r="AT18008" s="10"/>
      <c r="AU18008" s="10"/>
      <c r="AV18008" s="10"/>
      <c r="AW18008" s="10"/>
      <c r="AX18008" s="10"/>
      <c r="AY18008" s="10"/>
      <c r="AZ18008" s="10"/>
      <c r="BA18008" s="10"/>
      <c r="BB18008" s="10"/>
      <c r="BC18008" s="10"/>
      <c r="BD18008" s="10"/>
      <c r="BE18008" s="10"/>
      <c r="BF18008" s="10"/>
      <c r="BG18008" s="6"/>
    </row>
    <row r="18009" spans="34:59" x14ac:dyDescent="0.25">
      <c r="AH18009" s="6"/>
      <c r="AI18009" s="6"/>
      <c r="AJ18009" s="6"/>
      <c r="AK18009" s="6"/>
      <c r="AL18009" s="6"/>
      <c r="AM18009" s="6"/>
      <c r="AN18009" s="6"/>
      <c r="AO18009" s="6"/>
      <c r="AP18009" s="6"/>
      <c r="AQ18009" s="6"/>
      <c r="AR18009" s="6"/>
      <c r="AS18009" s="6"/>
      <c r="AT18009" s="6"/>
      <c r="AU18009" s="6"/>
      <c r="AV18009" s="6"/>
      <c r="AW18009" s="6"/>
      <c r="AX18009" s="6"/>
      <c r="AY18009" s="6"/>
      <c r="AZ18009" s="6"/>
      <c r="BA18009" s="6"/>
      <c r="BB18009" s="6"/>
      <c r="BC18009" s="6"/>
      <c r="BD18009" s="6"/>
      <c r="BE18009" s="6"/>
      <c r="BF18009" s="6"/>
      <c r="BG18009" s="10"/>
    </row>
    <row r="18010" spans="34:59" x14ac:dyDescent="0.25">
      <c r="AH18010" s="10"/>
      <c r="AI18010" s="6"/>
    </row>
    <row r="18011" spans="34:59" x14ac:dyDescent="0.25">
      <c r="AH18011" s="6"/>
      <c r="AI18011" s="6"/>
      <c r="AJ18011" s="6"/>
      <c r="AK18011" s="6"/>
      <c r="AL18011" s="6"/>
      <c r="AM18011" s="6"/>
      <c r="AN18011" s="6"/>
      <c r="AO18011" s="6"/>
      <c r="AP18011" s="6"/>
      <c r="AQ18011" s="6"/>
      <c r="AR18011" s="6"/>
      <c r="AS18011" s="6"/>
      <c r="AT18011" s="6"/>
      <c r="AU18011" s="6"/>
      <c r="AV18011" s="6"/>
      <c r="AW18011" s="6"/>
      <c r="AX18011" s="6"/>
      <c r="AY18011" s="6"/>
      <c r="AZ18011" s="6"/>
      <c r="BA18011" s="6"/>
      <c r="BB18011" s="6"/>
      <c r="BC18011" s="6"/>
      <c r="BD18011" s="6"/>
      <c r="BE18011" s="6"/>
      <c r="BF18011" s="6"/>
      <c r="BG18011" s="6"/>
    </row>
    <row r="18012" spans="34:59" x14ac:dyDescent="0.25">
      <c r="AH18012" s="10"/>
      <c r="AI18012" s="6"/>
      <c r="AJ18012" s="10"/>
      <c r="AK18012" s="10"/>
      <c r="AL18012" s="10"/>
      <c r="AM18012" s="10"/>
      <c r="AN18012" s="10"/>
      <c r="AO18012" s="10"/>
      <c r="AP18012" s="10"/>
      <c r="AQ18012" s="10"/>
      <c r="AR18012" s="10"/>
      <c r="AS18012" s="10"/>
      <c r="AT18012" s="10"/>
      <c r="AU18012" s="10"/>
      <c r="AV18012" s="10"/>
      <c r="AW18012" s="10"/>
      <c r="AX18012" s="10"/>
      <c r="AY18012" s="10"/>
      <c r="AZ18012" s="10"/>
      <c r="BA18012" s="10"/>
      <c r="BB18012" s="10"/>
      <c r="BC18012" s="10"/>
      <c r="BD18012" s="10"/>
      <c r="BE18012" s="10"/>
      <c r="BF18012" s="10"/>
      <c r="BG18012" s="6"/>
    </row>
    <row r="18013" spans="34:59" x14ac:dyDescent="0.25">
      <c r="AH18013" s="6"/>
      <c r="AI18013" s="6"/>
      <c r="AJ18013" s="6"/>
      <c r="AK18013" s="6"/>
      <c r="AL18013" s="6"/>
      <c r="AM18013" s="6"/>
      <c r="AN18013" s="6"/>
      <c r="AO18013" s="6"/>
      <c r="AP18013" s="6"/>
      <c r="AQ18013" s="6"/>
      <c r="AR18013" s="6"/>
      <c r="AS18013" s="6"/>
      <c r="AT18013" s="6"/>
      <c r="AU18013" s="6"/>
      <c r="AV18013" s="6"/>
      <c r="AW18013" s="6"/>
      <c r="AX18013" s="6"/>
      <c r="AY18013" s="6"/>
      <c r="AZ18013" s="6"/>
      <c r="BA18013" s="6"/>
      <c r="BB18013" s="6"/>
      <c r="BC18013" s="6"/>
      <c r="BD18013" s="6"/>
      <c r="BE18013" s="6"/>
      <c r="BF18013" s="6"/>
      <c r="BG18013" s="10"/>
    </row>
    <row r="18014" spans="34:59" x14ac:dyDescent="0.25">
      <c r="AH18014" s="10"/>
      <c r="AI18014" s="6"/>
    </row>
    <row r="18015" spans="34:59" x14ac:dyDescent="0.25">
      <c r="AH18015" s="6"/>
      <c r="AI18015" s="6"/>
      <c r="AJ18015" s="6"/>
      <c r="AK18015" s="6"/>
      <c r="AL18015" s="6"/>
      <c r="AM18015" s="6"/>
      <c r="AN18015" s="6"/>
      <c r="AO18015" s="6"/>
      <c r="AP18015" s="6"/>
      <c r="AQ18015" s="6"/>
      <c r="AR18015" s="6"/>
      <c r="AS18015" s="6"/>
      <c r="AT18015" s="6"/>
      <c r="AU18015" s="6"/>
      <c r="AV18015" s="6"/>
      <c r="AW18015" s="6"/>
      <c r="AX18015" s="6"/>
      <c r="AY18015" s="6"/>
      <c r="AZ18015" s="6"/>
      <c r="BA18015" s="6"/>
      <c r="BB18015" s="6"/>
      <c r="BC18015" s="6"/>
      <c r="BD18015" s="6"/>
      <c r="BE18015" s="6"/>
      <c r="BF18015" s="6"/>
      <c r="BG18015" s="6"/>
    </row>
    <row r="18016" spans="34:59" x14ac:dyDescent="0.25">
      <c r="AH18016" s="10"/>
      <c r="AI18016" s="6"/>
      <c r="AJ18016" s="10"/>
      <c r="AK18016" s="10"/>
      <c r="AL18016" s="10"/>
      <c r="AM18016" s="10"/>
      <c r="AN18016" s="10"/>
      <c r="AO18016" s="10"/>
      <c r="AP18016" s="10"/>
      <c r="AQ18016" s="10"/>
      <c r="AR18016" s="10"/>
      <c r="AS18016" s="10"/>
      <c r="AT18016" s="10"/>
      <c r="AU18016" s="10"/>
      <c r="AV18016" s="10"/>
      <c r="AW18016" s="10"/>
      <c r="AX18016" s="10"/>
      <c r="AY18016" s="10"/>
      <c r="AZ18016" s="10"/>
      <c r="BA18016" s="10"/>
      <c r="BB18016" s="10"/>
      <c r="BC18016" s="10"/>
      <c r="BD18016" s="10"/>
      <c r="BE18016" s="10"/>
      <c r="BF18016" s="10"/>
      <c r="BG18016" s="6"/>
    </row>
    <row r="18017" spans="34:59" x14ac:dyDescent="0.25">
      <c r="AH18017" s="6"/>
      <c r="AI18017" s="6"/>
      <c r="AJ18017" s="6"/>
      <c r="AK18017" s="6"/>
      <c r="AL18017" s="6"/>
      <c r="AM18017" s="6"/>
      <c r="AN18017" s="6"/>
      <c r="AO18017" s="6"/>
      <c r="AP18017" s="6"/>
      <c r="AQ18017" s="6"/>
      <c r="AR18017" s="6"/>
      <c r="AS18017" s="6"/>
      <c r="AT18017" s="6"/>
      <c r="AU18017" s="6"/>
      <c r="AV18017" s="6"/>
      <c r="AW18017" s="6"/>
      <c r="AX18017" s="6"/>
      <c r="AY18017" s="6"/>
      <c r="AZ18017" s="6"/>
      <c r="BA18017" s="6"/>
      <c r="BB18017" s="6"/>
      <c r="BC18017" s="6"/>
      <c r="BD18017" s="6"/>
      <c r="BE18017" s="6"/>
      <c r="BF18017" s="6"/>
      <c r="BG18017" s="10"/>
    </row>
    <row r="18018" spans="34:59" x14ac:dyDescent="0.25">
      <c r="AH18018" s="10"/>
      <c r="AI18018" s="6"/>
    </row>
    <row r="18019" spans="34:59" x14ac:dyDescent="0.25">
      <c r="AH18019" s="6"/>
      <c r="AI18019" s="6"/>
      <c r="AJ18019" s="6"/>
      <c r="AK18019" s="6"/>
      <c r="AL18019" s="6"/>
      <c r="AM18019" s="6"/>
      <c r="AN18019" s="6"/>
      <c r="AO18019" s="6"/>
      <c r="AP18019" s="6"/>
      <c r="AQ18019" s="6"/>
      <c r="AR18019" s="6"/>
      <c r="AS18019" s="6"/>
      <c r="AT18019" s="6"/>
      <c r="AU18019" s="6"/>
      <c r="AV18019" s="6"/>
      <c r="AW18019" s="6"/>
      <c r="AX18019" s="6"/>
      <c r="AY18019" s="6"/>
      <c r="AZ18019" s="6"/>
      <c r="BA18019" s="6"/>
      <c r="BB18019" s="6"/>
      <c r="BC18019" s="6"/>
      <c r="BD18019" s="6"/>
      <c r="BE18019" s="6"/>
      <c r="BF18019" s="6"/>
      <c r="BG18019" s="6"/>
    </row>
    <row r="18020" spans="34:59" x14ac:dyDescent="0.25">
      <c r="AH18020" s="10"/>
      <c r="AI18020" s="6"/>
      <c r="AJ18020" s="10"/>
      <c r="AK18020" s="10"/>
      <c r="AL18020" s="10"/>
      <c r="AM18020" s="10"/>
      <c r="AN18020" s="10"/>
      <c r="AO18020" s="10"/>
      <c r="AP18020" s="10"/>
      <c r="AQ18020" s="10"/>
      <c r="AR18020" s="10"/>
      <c r="AS18020" s="10"/>
      <c r="AT18020" s="10"/>
      <c r="AU18020" s="10"/>
      <c r="AV18020" s="10"/>
      <c r="AW18020" s="10"/>
      <c r="AX18020" s="10"/>
      <c r="AY18020" s="10"/>
      <c r="AZ18020" s="10"/>
      <c r="BA18020" s="10"/>
      <c r="BB18020" s="10"/>
      <c r="BC18020" s="10"/>
      <c r="BD18020" s="10"/>
      <c r="BE18020" s="10"/>
      <c r="BF18020" s="10"/>
      <c r="BG18020" s="6"/>
    </row>
    <row r="18022" spans="34:59" x14ac:dyDescent="0.25">
      <c r="AH18022" s="10"/>
      <c r="AI18022" s="6"/>
    </row>
    <row r="18023" spans="34:59" x14ac:dyDescent="0.25">
      <c r="AH18023" s="6"/>
      <c r="AI18023" s="6"/>
      <c r="AJ18023" s="6"/>
      <c r="AK18023" s="6"/>
      <c r="AL18023" s="6"/>
      <c r="AM18023" s="6"/>
      <c r="AN18023" s="6"/>
      <c r="AO18023" s="6"/>
      <c r="AP18023" s="6"/>
      <c r="AQ18023" s="6"/>
      <c r="AR18023" s="6"/>
      <c r="AS18023" s="6"/>
      <c r="AT18023" s="6"/>
      <c r="AU18023" s="6"/>
      <c r="AV18023" s="6"/>
      <c r="AW18023" s="6"/>
      <c r="AX18023" s="6"/>
      <c r="AY18023" s="6"/>
      <c r="AZ18023" s="6"/>
      <c r="BA18023" s="6"/>
      <c r="BB18023" s="6"/>
      <c r="BC18023" s="6"/>
      <c r="BD18023" s="6"/>
      <c r="BE18023" s="6"/>
      <c r="BF18023" s="6"/>
      <c r="BG18023" s="6"/>
    </row>
    <row r="18024" spans="34:59" x14ac:dyDescent="0.25">
      <c r="AH18024" s="10"/>
      <c r="AI18024" s="6"/>
      <c r="AJ18024" s="10"/>
      <c r="AK18024" s="10"/>
      <c r="AL18024" s="10"/>
      <c r="AM18024" s="10"/>
      <c r="AN18024" s="10"/>
      <c r="AO18024" s="10"/>
      <c r="AP18024" s="10"/>
      <c r="AQ18024" s="10"/>
      <c r="AR18024" s="10"/>
      <c r="AS18024" s="10"/>
      <c r="AT18024" s="10"/>
      <c r="AU18024" s="10"/>
      <c r="AV18024" s="10"/>
      <c r="AW18024" s="10"/>
      <c r="AX18024" s="10"/>
      <c r="AY18024" s="10"/>
      <c r="AZ18024" s="10"/>
      <c r="BA18024" s="10"/>
      <c r="BB18024" s="10"/>
      <c r="BC18024" s="10"/>
      <c r="BD18024" s="10"/>
      <c r="BE18024" s="10"/>
      <c r="BF18024" s="10"/>
      <c r="BG18024" s="6"/>
    </row>
    <row r="18025" spans="34:59" x14ac:dyDescent="0.25">
      <c r="AH18025" s="6"/>
      <c r="AI18025" s="6"/>
      <c r="AJ18025" s="6"/>
      <c r="AK18025" s="6"/>
      <c r="AL18025" s="6"/>
      <c r="AM18025" s="6"/>
      <c r="AN18025" s="6"/>
      <c r="AO18025" s="6"/>
      <c r="AP18025" s="6"/>
      <c r="AQ18025" s="6"/>
      <c r="AR18025" s="6"/>
      <c r="AS18025" s="6"/>
      <c r="AT18025" s="6"/>
      <c r="AU18025" s="6"/>
      <c r="AV18025" s="6"/>
      <c r="AW18025" s="6"/>
      <c r="AX18025" s="6"/>
      <c r="AY18025" s="6"/>
      <c r="AZ18025" s="6"/>
      <c r="BA18025" s="6"/>
      <c r="BB18025" s="6"/>
      <c r="BC18025" s="6"/>
      <c r="BD18025" s="6"/>
      <c r="BE18025" s="6"/>
      <c r="BF18025" s="6"/>
      <c r="BG18025" s="10"/>
    </row>
    <row r="18026" spans="34:59" x14ac:dyDescent="0.25">
      <c r="AH18026" s="10"/>
      <c r="AI18026" s="6"/>
    </row>
    <row r="18027" spans="34:59" x14ac:dyDescent="0.25">
      <c r="AH18027" s="6"/>
      <c r="AI18027" s="6"/>
      <c r="AJ18027" s="6"/>
      <c r="AK18027" s="6"/>
      <c r="AL18027" s="6"/>
      <c r="AM18027" s="6"/>
      <c r="AN18027" s="6"/>
      <c r="AO18027" s="6"/>
      <c r="AP18027" s="6"/>
      <c r="AQ18027" s="6"/>
      <c r="AR18027" s="6"/>
      <c r="AS18027" s="6"/>
      <c r="AT18027" s="6"/>
      <c r="AU18027" s="6"/>
      <c r="AV18027" s="6"/>
      <c r="AW18027" s="6"/>
      <c r="AX18027" s="6"/>
      <c r="AY18027" s="6"/>
      <c r="AZ18027" s="6"/>
      <c r="BA18027" s="6"/>
      <c r="BB18027" s="6"/>
      <c r="BC18027" s="6"/>
      <c r="BD18027" s="6"/>
      <c r="BE18027" s="6"/>
      <c r="BF18027" s="6"/>
      <c r="BG18027" s="6"/>
    </row>
    <row r="18028" spans="34:59" x14ac:dyDescent="0.25">
      <c r="AH18028" s="10"/>
      <c r="AI18028" s="6"/>
      <c r="AJ18028" s="10"/>
      <c r="AK18028" s="10"/>
      <c r="AL18028" s="10"/>
      <c r="AM18028" s="10"/>
      <c r="AN18028" s="10"/>
      <c r="AO18028" s="10"/>
      <c r="AP18028" s="10"/>
      <c r="AQ18028" s="10"/>
      <c r="AR18028" s="10"/>
      <c r="AS18028" s="10"/>
      <c r="AT18028" s="10"/>
      <c r="AU18028" s="10"/>
      <c r="AV18028" s="10"/>
      <c r="AW18028" s="10"/>
      <c r="AX18028" s="10"/>
      <c r="AY18028" s="10"/>
      <c r="AZ18028" s="10"/>
      <c r="BA18028" s="10"/>
      <c r="BB18028" s="10"/>
      <c r="BC18028" s="10"/>
      <c r="BD18028" s="10"/>
      <c r="BE18028" s="10"/>
      <c r="BF18028" s="10"/>
      <c r="BG18028" s="6"/>
    </row>
    <row r="18029" spans="34:59" x14ac:dyDescent="0.25">
      <c r="AH18029" s="6"/>
      <c r="AI18029" s="6"/>
      <c r="AJ18029" s="6"/>
      <c r="AK18029" s="6"/>
      <c r="AL18029" s="6"/>
      <c r="AM18029" s="6"/>
      <c r="AN18029" s="6"/>
      <c r="AO18029" s="6"/>
      <c r="AP18029" s="6"/>
      <c r="AQ18029" s="6"/>
      <c r="AR18029" s="6"/>
      <c r="AS18029" s="6"/>
      <c r="AT18029" s="6"/>
      <c r="AU18029" s="6"/>
      <c r="AV18029" s="6"/>
      <c r="AW18029" s="6"/>
      <c r="AX18029" s="6"/>
      <c r="AY18029" s="6"/>
      <c r="AZ18029" s="6"/>
      <c r="BA18029" s="6"/>
      <c r="BB18029" s="6"/>
      <c r="BC18029" s="6"/>
      <c r="BD18029" s="6"/>
      <c r="BE18029" s="6"/>
      <c r="BF18029" s="6"/>
      <c r="BG18029" s="10"/>
    </row>
    <row r="18030" spans="34:59" x14ac:dyDescent="0.25">
      <c r="AH18030" s="10"/>
      <c r="AI18030" s="6"/>
    </row>
    <row r="18031" spans="34:59" x14ac:dyDescent="0.25">
      <c r="AH18031" s="6"/>
      <c r="AI18031" s="6"/>
      <c r="AJ18031" s="6"/>
      <c r="AK18031" s="6"/>
      <c r="AL18031" s="6"/>
      <c r="AM18031" s="6"/>
      <c r="AN18031" s="6"/>
      <c r="AO18031" s="6"/>
      <c r="AP18031" s="6"/>
      <c r="AQ18031" s="6"/>
      <c r="AR18031" s="6"/>
      <c r="AS18031" s="6"/>
      <c r="AT18031" s="6"/>
      <c r="AU18031" s="6"/>
      <c r="AV18031" s="6"/>
      <c r="AW18031" s="6"/>
      <c r="AX18031" s="6"/>
      <c r="AY18031" s="6"/>
      <c r="AZ18031" s="6"/>
      <c r="BA18031" s="6"/>
      <c r="BB18031" s="6"/>
      <c r="BC18031" s="6"/>
      <c r="BD18031" s="6"/>
      <c r="BE18031" s="6"/>
      <c r="BF18031" s="6"/>
      <c r="BG18031" s="6"/>
    </row>
    <row r="18032" spans="34:59" x14ac:dyDescent="0.25">
      <c r="AH18032" s="10"/>
      <c r="AI18032" s="6"/>
      <c r="AJ18032" s="10"/>
      <c r="AK18032" s="10"/>
      <c r="AL18032" s="10"/>
      <c r="AM18032" s="10"/>
      <c r="AN18032" s="10"/>
      <c r="AO18032" s="10"/>
      <c r="AP18032" s="10"/>
      <c r="AQ18032" s="10"/>
      <c r="AR18032" s="10"/>
      <c r="AS18032" s="10"/>
      <c r="AT18032" s="10"/>
      <c r="AU18032" s="10"/>
      <c r="AV18032" s="10"/>
      <c r="AW18032" s="10"/>
      <c r="AX18032" s="10"/>
      <c r="AY18032" s="10"/>
      <c r="AZ18032" s="10"/>
      <c r="BA18032" s="10"/>
      <c r="BB18032" s="10"/>
      <c r="BC18032" s="10"/>
      <c r="BD18032" s="10"/>
      <c r="BE18032" s="10"/>
      <c r="BF18032" s="10"/>
      <c r="BG18032" s="6"/>
    </row>
    <row r="18033" spans="34:59" x14ac:dyDescent="0.25">
      <c r="AH18033" s="6"/>
      <c r="AI18033" s="6"/>
      <c r="AJ18033" s="6"/>
      <c r="AK18033" s="6"/>
      <c r="AL18033" s="6"/>
      <c r="AM18033" s="6"/>
      <c r="AN18033" s="6"/>
      <c r="AO18033" s="6"/>
      <c r="AP18033" s="6"/>
      <c r="AQ18033" s="6"/>
      <c r="AR18033" s="6"/>
      <c r="AS18033" s="6"/>
      <c r="AT18033" s="6"/>
      <c r="AU18033" s="6"/>
      <c r="AV18033" s="6"/>
      <c r="AW18033" s="6"/>
      <c r="AX18033" s="6"/>
      <c r="AY18033" s="6"/>
      <c r="AZ18033" s="6"/>
      <c r="BA18033" s="6"/>
      <c r="BB18033" s="6"/>
      <c r="BC18033" s="6"/>
      <c r="BD18033" s="6"/>
      <c r="BE18033" s="6"/>
      <c r="BF18033" s="6"/>
      <c r="BG18033" s="10"/>
    </row>
    <row r="18034" spans="34:59" x14ac:dyDescent="0.25">
      <c r="AH18034" s="10"/>
      <c r="AI18034" s="6"/>
    </row>
    <row r="18035" spans="34:59" x14ac:dyDescent="0.25">
      <c r="AH18035" s="6"/>
      <c r="AI18035" s="6"/>
      <c r="AJ18035" s="6"/>
      <c r="AK18035" s="6"/>
      <c r="AL18035" s="6"/>
      <c r="AM18035" s="6"/>
      <c r="AN18035" s="6"/>
      <c r="AO18035" s="6"/>
      <c r="AP18035" s="6"/>
      <c r="AQ18035" s="6"/>
      <c r="AR18035" s="6"/>
      <c r="AS18035" s="6"/>
      <c r="AT18035" s="6"/>
      <c r="AU18035" s="6"/>
      <c r="AV18035" s="6"/>
      <c r="AW18035" s="6"/>
      <c r="AX18035" s="6"/>
      <c r="AY18035" s="6"/>
      <c r="AZ18035" s="6"/>
      <c r="BA18035" s="6"/>
      <c r="BB18035" s="6"/>
      <c r="BC18035" s="6"/>
      <c r="BD18035" s="6"/>
      <c r="BE18035" s="6"/>
      <c r="BF18035" s="6"/>
      <c r="BG18035" s="6"/>
    </row>
    <row r="18036" spans="34:59" x14ac:dyDescent="0.25">
      <c r="AH18036" s="10"/>
      <c r="AI18036" s="6"/>
      <c r="AJ18036" s="10"/>
      <c r="AK18036" s="10"/>
      <c r="AL18036" s="10"/>
      <c r="AM18036" s="10"/>
      <c r="AN18036" s="10"/>
      <c r="AO18036" s="10"/>
      <c r="AP18036" s="10"/>
      <c r="AQ18036" s="10"/>
      <c r="AR18036" s="10"/>
      <c r="AS18036" s="10"/>
      <c r="AT18036" s="10"/>
      <c r="AU18036" s="10"/>
      <c r="AV18036" s="10"/>
      <c r="AW18036" s="10"/>
      <c r="AX18036" s="10"/>
      <c r="AY18036" s="10"/>
      <c r="AZ18036" s="10"/>
      <c r="BA18036" s="10"/>
      <c r="BB18036" s="10"/>
      <c r="BC18036" s="10"/>
      <c r="BD18036" s="10"/>
      <c r="BE18036" s="10"/>
      <c r="BF18036" s="10"/>
      <c r="BG18036" s="6"/>
    </row>
    <row r="18038" spans="34:59" x14ac:dyDescent="0.25">
      <c r="AH18038" s="10"/>
      <c r="AI18038" s="6"/>
    </row>
    <row r="18039" spans="34:59" x14ac:dyDescent="0.25">
      <c r="AH18039" s="6"/>
      <c r="AI18039" s="6"/>
      <c r="AJ18039" s="6"/>
      <c r="AK18039" s="6"/>
      <c r="AL18039" s="6"/>
      <c r="AM18039" s="6"/>
      <c r="AN18039" s="6"/>
      <c r="AO18039" s="6"/>
      <c r="AP18039" s="6"/>
      <c r="AQ18039" s="6"/>
      <c r="AR18039" s="6"/>
      <c r="AS18039" s="6"/>
      <c r="AT18039" s="6"/>
      <c r="AU18039" s="6"/>
      <c r="AV18039" s="6"/>
      <c r="AW18039" s="6"/>
      <c r="AX18039" s="6"/>
      <c r="AY18039" s="6"/>
      <c r="AZ18039" s="6"/>
      <c r="BA18039" s="6"/>
      <c r="BB18039" s="6"/>
      <c r="BC18039" s="6"/>
      <c r="BD18039" s="6"/>
      <c r="BE18039" s="6"/>
      <c r="BF18039" s="6"/>
      <c r="BG18039" s="6"/>
    </row>
    <row r="18040" spans="34:59" x14ac:dyDescent="0.25">
      <c r="AH18040" s="10"/>
      <c r="AI18040" s="6"/>
      <c r="AJ18040" s="10"/>
      <c r="AK18040" s="10"/>
      <c r="AL18040" s="10"/>
      <c r="AM18040" s="10"/>
      <c r="AN18040" s="10"/>
      <c r="AO18040" s="10"/>
      <c r="AP18040" s="10"/>
      <c r="AQ18040" s="10"/>
      <c r="AR18040" s="10"/>
      <c r="AS18040" s="10"/>
      <c r="AT18040" s="10"/>
      <c r="AU18040" s="10"/>
      <c r="AV18040" s="10"/>
      <c r="AW18040" s="10"/>
      <c r="AX18040" s="10"/>
      <c r="AY18040" s="10"/>
      <c r="AZ18040" s="10"/>
      <c r="BA18040" s="10"/>
      <c r="BB18040" s="10"/>
      <c r="BC18040" s="10"/>
      <c r="BD18040" s="10"/>
      <c r="BE18040" s="10"/>
      <c r="BF18040" s="10"/>
      <c r="BG18040" s="6"/>
    </row>
    <row r="18041" spans="34:59" x14ac:dyDescent="0.25">
      <c r="AH18041" s="6"/>
      <c r="AI18041" s="6"/>
      <c r="AJ18041" s="6"/>
      <c r="AK18041" s="6"/>
      <c r="AL18041" s="6"/>
      <c r="AM18041" s="6"/>
      <c r="AN18041" s="6"/>
      <c r="AO18041" s="6"/>
      <c r="AP18041" s="6"/>
      <c r="AQ18041" s="6"/>
      <c r="AR18041" s="6"/>
      <c r="AS18041" s="6"/>
      <c r="AT18041" s="6"/>
      <c r="AU18041" s="6"/>
      <c r="AV18041" s="6"/>
      <c r="AW18041" s="6"/>
      <c r="AX18041" s="6"/>
      <c r="AY18041" s="6"/>
      <c r="AZ18041" s="6"/>
      <c r="BA18041" s="6"/>
      <c r="BB18041" s="6"/>
      <c r="BC18041" s="6"/>
      <c r="BD18041" s="6"/>
      <c r="BE18041" s="6"/>
      <c r="BF18041" s="6"/>
      <c r="BG18041" s="10"/>
    </row>
    <row r="18042" spans="34:59" x14ac:dyDescent="0.25">
      <c r="AH18042" s="10"/>
      <c r="AI18042" s="6"/>
    </row>
    <row r="18043" spans="34:59" x14ac:dyDescent="0.25">
      <c r="AH18043" s="6"/>
      <c r="AI18043" s="6"/>
      <c r="AJ18043" s="6"/>
      <c r="AK18043" s="6"/>
      <c r="AL18043" s="6"/>
      <c r="AM18043" s="6"/>
      <c r="AN18043" s="6"/>
      <c r="AO18043" s="6"/>
      <c r="AP18043" s="6"/>
      <c r="AQ18043" s="6"/>
      <c r="AR18043" s="6"/>
      <c r="AS18043" s="6"/>
      <c r="AT18043" s="6"/>
      <c r="AU18043" s="6"/>
      <c r="AV18043" s="6"/>
      <c r="AW18043" s="6"/>
      <c r="AX18043" s="6"/>
      <c r="AY18043" s="6"/>
      <c r="AZ18043" s="6"/>
      <c r="BA18043" s="6"/>
      <c r="BB18043" s="6"/>
      <c r="BC18043" s="6"/>
      <c r="BD18043" s="6"/>
      <c r="BE18043" s="6"/>
      <c r="BF18043" s="6"/>
      <c r="BG18043" s="6"/>
    </row>
    <row r="18044" spans="34:59" x14ac:dyDescent="0.25">
      <c r="AH18044" s="10"/>
      <c r="AI18044" s="6"/>
      <c r="AJ18044" s="10"/>
      <c r="AK18044" s="10"/>
      <c r="AL18044" s="10"/>
      <c r="AM18044" s="10"/>
      <c r="AN18044" s="10"/>
      <c r="AO18044" s="10"/>
      <c r="AP18044" s="10"/>
      <c r="AQ18044" s="10"/>
      <c r="AR18044" s="10"/>
      <c r="AS18044" s="10"/>
      <c r="AT18044" s="10"/>
      <c r="AU18044" s="10"/>
      <c r="AV18044" s="10"/>
      <c r="AW18044" s="10"/>
      <c r="AX18044" s="10"/>
      <c r="AY18044" s="10"/>
      <c r="AZ18044" s="10"/>
      <c r="BA18044" s="10"/>
      <c r="BB18044" s="10"/>
      <c r="BC18044" s="10"/>
      <c r="BD18044" s="10"/>
      <c r="BE18044" s="10"/>
      <c r="BF18044" s="10"/>
      <c r="BG18044" s="6"/>
    </row>
    <row r="18045" spans="34:59" x14ac:dyDescent="0.25">
      <c r="AH18045" s="6"/>
      <c r="AI18045" s="6"/>
      <c r="AJ18045" s="6"/>
      <c r="AK18045" s="6"/>
      <c r="AL18045" s="6"/>
      <c r="AM18045" s="6"/>
      <c r="AN18045" s="6"/>
      <c r="AO18045" s="6"/>
      <c r="AP18045" s="6"/>
      <c r="AQ18045" s="6"/>
      <c r="AR18045" s="6"/>
      <c r="AS18045" s="6"/>
      <c r="AT18045" s="6"/>
      <c r="AU18045" s="6"/>
      <c r="AV18045" s="6"/>
      <c r="AW18045" s="6"/>
      <c r="AX18045" s="6"/>
      <c r="AY18045" s="6"/>
      <c r="AZ18045" s="6"/>
      <c r="BA18045" s="6"/>
      <c r="BB18045" s="6"/>
      <c r="BC18045" s="6"/>
      <c r="BD18045" s="6"/>
      <c r="BE18045" s="6"/>
      <c r="BF18045" s="6"/>
      <c r="BG18045" s="10"/>
    </row>
    <row r="18046" spans="34:59" x14ac:dyDescent="0.25">
      <c r="AH18046" s="10"/>
      <c r="AI18046" s="6"/>
    </row>
    <row r="18047" spans="34:59" x14ac:dyDescent="0.25">
      <c r="AH18047" s="6"/>
      <c r="AI18047" s="6"/>
      <c r="AJ18047" s="6"/>
      <c r="AK18047" s="6"/>
      <c r="AL18047" s="6"/>
      <c r="AM18047" s="6"/>
      <c r="AN18047" s="6"/>
      <c r="AO18047" s="6"/>
      <c r="AP18047" s="6"/>
      <c r="AQ18047" s="6"/>
      <c r="AR18047" s="6"/>
      <c r="AS18047" s="6"/>
      <c r="AT18047" s="6"/>
      <c r="AU18047" s="6"/>
      <c r="AV18047" s="6"/>
      <c r="AW18047" s="6"/>
      <c r="AX18047" s="6"/>
      <c r="AY18047" s="6"/>
      <c r="AZ18047" s="6"/>
      <c r="BA18047" s="6"/>
      <c r="BB18047" s="6"/>
      <c r="BC18047" s="6"/>
      <c r="BD18047" s="6"/>
      <c r="BE18047" s="6"/>
      <c r="BF18047" s="6"/>
      <c r="BG18047" s="6"/>
    </row>
    <row r="18048" spans="34:59" x14ac:dyDescent="0.25">
      <c r="AH18048" s="10"/>
      <c r="AI18048" s="6"/>
      <c r="AJ18048" s="10"/>
      <c r="AK18048" s="10"/>
      <c r="AL18048" s="10"/>
      <c r="AM18048" s="10"/>
      <c r="AN18048" s="10"/>
      <c r="AO18048" s="10"/>
      <c r="AP18048" s="10"/>
      <c r="AQ18048" s="10"/>
      <c r="AR18048" s="10"/>
      <c r="AS18048" s="10"/>
      <c r="AT18048" s="10"/>
      <c r="AU18048" s="10"/>
      <c r="AV18048" s="10"/>
      <c r="AW18048" s="10"/>
      <c r="AX18048" s="10"/>
      <c r="AY18048" s="10"/>
      <c r="AZ18048" s="10"/>
      <c r="BA18048" s="10"/>
      <c r="BB18048" s="10"/>
      <c r="BC18048" s="10"/>
      <c r="BD18048" s="10"/>
      <c r="BE18048" s="10"/>
      <c r="BF18048" s="10"/>
      <c r="BG18048" s="6"/>
    </row>
    <row r="18049" spans="34:59" x14ac:dyDescent="0.25">
      <c r="AH18049" s="6"/>
      <c r="AI18049" s="6"/>
      <c r="AJ18049" s="6"/>
      <c r="AK18049" s="6"/>
      <c r="AL18049" s="6"/>
      <c r="AM18049" s="6"/>
      <c r="AN18049" s="6"/>
      <c r="AO18049" s="6"/>
      <c r="AP18049" s="6"/>
      <c r="AQ18049" s="6"/>
      <c r="AR18049" s="6"/>
      <c r="AS18049" s="6"/>
      <c r="AT18049" s="6"/>
      <c r="AU18049" s="6"/>
      <c r="AV18049" s="6"/>
      <c r="AW18049" s="6"/>
      <c r="AX18049" s="6"/>
      <c r="AY18049" s="6"/>
      <c r="AZ18049" s="6"/>
      <c r="BA18049" s="6"/>
      <c r="BB18049" s="6"/>
      <c r="BC18049" s="6"/>
      <c r="BD18049" s="6"/>
      <c r="BE18049" s="6"/>
      <c r="BF18049" s="6"/>
      <c r="BG18049" s="10"/>
    </row>
    <row r="18050" spans="34:59" x14ac:dyDescent="0.25">
      <c r="AH18050" s="10"/>
      <c r="AI18050" s="6"/>
    </row>
    <row r="18051" spans="34:59" x14ac:dyDescent="0.25">
      <c r="AH18051" s="6"/>
      <c r="AI18051" s="6"/>
      <c r="AJ18051" s="6"/>
      <c r="AK18051" s="6"/>
      <c r="AL18051" s="6"/>
      <c r="AM18051" s="6"/>
      <c r="AN18051" s="6"/>
      <c r="AO18051" s="6"/>
      <c r="AP18051" s="6"/>
      <c r="AQ18051" s="6"/>
      <c r="AR18051" s="6"/>
      <c r="AS18051" s="6"/>
      <c r="AT18051" s="6"/>
      <c r="AU18051" s="6"/>
      <c r="AV18051" s="6"/>
      <c r="AW18051" s="6"/>
      <c r="AX18051" s="6"/>
      <c r="AY18051" s="6"/>
      <c r="AZ18051" s="6"/>
      <c r="BA18051" s="6"/>
      <c r="BB18051" s="6"/>
      <c r="BC18051" s="6"/>
      <c r="BD18051" s="6"/>
      <c r="BE18051" s="6"/>
      <c r="BF18051" s="6"/>
      <c r="BG18051" s="6"/>
    </row>
    <row r="18052" spans="34:59" x14ac:dyDescent="0.25">
      <c r="AH18052" s="10"/>
      <c r="AI18052" s="6"/>
      <c r="AJ18052" s="10"/>
      <c r="AK18052" s="10"/>
      <c r="AL18052" s="10"/>
      <c r="AM18052" s="10"/>
      <c r="AN18052" s="10"/>
      <c r="AO18052" s="10"/>
      <c r="AP18052" s="10"/>
      <c r="AQ18052" s="10"/>
      <c r="AR18052" s="10"/>
      <c r="AS18052" s="10"/>
      <c r="AT18052" s="10"/>
      <c r="AU18052" s="10"/>
      <c r="AV18052" s="10"/>
      <c r="AW18052" s="10"/>
      <c r="AX18052" s="10"/>
      <c r="AY18052" s="10"/>
      <c r="AZ18052" s="10"/>
      <c r="BA18052" s="10"/>
      <c r="BB18052" s="10"/>
      <c r="BC18052" s="10"/>
      <c r="BD18052" s="10"/>
      <c r="BE18052" s="10"/>
      <c r="BF18052" s="10"/>
      <c r="BG18052" s="6"/>
    </row>
    <row r="18054" spans="34:59" x14ac:dyDescent="0.25">
      <c r="AH18054" s="10"/>
      <c r="AI18054" s="6"/>
    </row>
    <row r="18055" spans="34:59" x14ac:dyDescent="0.25">
      <c r="AH18055" s="6"/>
      <c r="AI18055" s="6"/>
      <c r="AJ18055" s="6"/>
      <c r="AK18055" s="6"/>
      <c r="AL18055" s="6"/>
      <c r="AM18055" s="6"/>
      <c r="AN18055" s="6"/>
      <c r="AO18055" s="6"/>
      <c r="AP18055" s="6"/>
      <c r="AQ18055" s="6"/>
      <c r="AR18055" s="6"/>
      <c r="AS18055" s="6"/>
      <c r="AT18055" s="6"/>
      <c r="AU18055" s="6"/>
      <c r="AV18055" s="6"/>
      <c r="AW18055" s="6"/>
      <c r="AX18055" s="6"/>
      <c r="AY18055" s="6"/>
      <c r="AZ18055" s="6"/>
      <c r="BA18055" s="6"/>
      <c r="BB18055" s="6"/>
      <c r="BC18055" s="6"/>
      <c r="BD18055" s="6"/>
      <c r="BE18055" s="6"/>
      <c r="BF18055" s="6"/>
      <c r="BG18055" s="6"/>
    </row>
    <row r="18056" spans="34:59" x14ac:dyDescent="0.25">
      <c r="AH18056" s="10"/>
      <c r="AI18056" s="6"/>
      <c r="AJ18056" s="10"/>
      <c r="AK18056" s="10"/>
      <c r="AL18056" s="10"/>
      <c r="AM18056" s="10"/>
      <c r="AN18056" s="10"/>
      <c r="AO18056" s="10"/>
      <c r="AP18056" s="10"/>
      <c r="AQ18056" s="10"/>
      <c r="AR18056" s="10"/>
      <c r="AS18056" s="10"/>
      <c r="AT18056" s="10"/>
      <c r="AU18056" s="10"/>
      <c r="AV18056" s="10"/>
      <c r="AW18056" s="10"/>
      <c r="AX18056" s="10"/>
      <c r="AY18056" s="10"/>
      <c r="AZ18056" s="10"/>
      <c r="BA18056" s="10"/>
      <c r="BB18056" s="10"/>
      <c r="BC18056" s="10"/>
      <c r="BD18056" s="10"/>
      <c r="BE18056" s="10"/>
      <c r="BF18056" s="10"/>
      <c r="BG18056" s="6"/>
    </row>
    <row r="18057" spans="34:59" x14ac:dyDescent="0.25">
      <c r="AH18057" s="6"/>
      <c r="AI18057" s="6"/>
      <c r="AJ18057" s="6"/>
      <c r="AK18057" s="6"/>
      <c r="AL18057" s="6"/>
      <c r="AM18057" s="6"/>
      <c r="AN18057" s="6"/>
      <c r="AO18057" s="6"/>
      <c r="AP18057" s="6"/>
      <c r="AQ18057" s="6"/>
      <c r="AR18057" s="6"/>
      <c r="AS18057" s="6"/>
      <c r="AT18057" s="6"/>
      <c r="AU18057" s="6"/>
      <c r="AV18057" s="6"/>
      <c r="AW18057" s="6"/>
      <c r="AX18057" s="6"/>
      <c r="AY18057" s="6"/>
      <c r="AZ18057" s="6"/>
      <c r="BA18057" s="6"/>
      <c r="BB18057" s="6"/>
      <c r="BC18057" s="6"/>
      <c r="BD18057" s="6"/>
      <c r="BE18057" s="6"/>
      <c r="BF18057" s="6"/>
      <c r="BG18057" s="10"/>
    </row>
    <row r="18058" spans="34:59" x14ac:dyDescent="0.25">
      <c r="AH18058" s="10"/>
      <c r="AI18058" s="6"/>
    </row>
    <row r="18059" spans="34:59" x14ac:dyDescent="0.25">
      <c r="AH18059" s="6"/>
      <c r="AI18059" s="6"/>
      <c r="AJ18059" s="6"/>
      <c r="AK18059" s="6"/>
      <c r="AL18059" s="6"/>
      <c r="AM18059" s="6"/>
      <c r="AN18059" s="6"/>
      <c r="AO18059" s="6"/>
      <c r="AP18059" s="6"/>
      <c r="AQ18059" s="6"/>
      <c r="AR18059" s="6"/>
      <c r="AS18059" s="6"/>
      <c r="AT18059" s="6"/>
      <c r="AU18059" s="6"/>
      <c r="AV18059" s="6"/>
      <c r="AW18059" s="6"/>
      <c r="AX18059" s="6"/>
      <c r="AY18059" s="6"/>
      <c r="AZ18059" s="6"/>
      <c r="BA18059" s="6"/>
      <c r="BB18059" s="6"/>
      <c r="BC18059" s="6"/>
      <c r="BD18059" s="6"/>
      <c r="BE18059" s="6"/>
      <c r="BF18059" s="6"/>
      <c r="BG18059" s="6"/>
    </row>
    <row r="18060" spans="34:59" x14ac:dyDescent="0.25">
      <c r="AH18060" s="10"/>
      <c r="AI18060" s="6"/>
      <c r="AJ18060" s="10"/>
      <c r="AK18060" s="10"/>
      <c r="AL18060" s="10"/>
      <c r="AM18060" s="10"/>
      <c r="AN18060" s="10"/>
      <c r="AO18060" s="10"/>
      <c r="AP18060" s="10"/>
      <c r="AQ18060" s="10"/>
      <c r="AR18060" s="10"/>
      <c r="AS18060" s="10"/>
      <c r="AT18060" s="10"/>
      <c r="AU18060" s="10"/>
      <c r="AV18060" s="10"/>
      <c r="AW18060" s="10"/>
      <c r="AX18060" s="10"/>
      <c r="AY18060" s="10"/>
      <c r="AZ18060" s="10"/>
      <c r="BA18060" s="10"/>
      <c r="BB18060" s="10"/>
      <c r="BC18060" s="10"/>
      <c r="BD18060" s="10"/>
      <c r="BE18060" s="10"/>
      <c r="BF18060" s="10"/>
      <c r="BG18060" s="6"/>
    </row>
    <row r="18061" spans="34:59" x14ac:dyDescent="0.25">
      <c r="AH18061" s="6"/>
      <c r="AI18061" s="6"/>
      <c r="AJ18061" s="6"/>
      <c r="AK18061" s="6"/>
      <c r="AL18061" s="6"/>
      <c r="AM18061" s="6"/>
      <c r="AN18061" s="6"/>
      <c r="AO18061" s="6"/>
      <c r="AP18061" s="6"/>
      <c r="AQ18061" s="6"/>
      <c r="AR18061" s="6"/>
      <c r="AS18061" s="6"/>
      <c r="AT18061" s="6"/>
      <c r="AU18061" s="6"/>
      <c r="AV18061" s="6"/>
      <c r="AW18061" s="6"/>
      <c r="AX18061" s="6"/>
      <c r="AY18061" s="6"/>
      <c r="AZ18061" s="6"/>
      <c r="BA18061" s="6"/>
      <c r="BB18061" s="6"/>
      <c r="BC18061" s="6"/>
      <c r="BD18061" s="6"/>
      <c r="BE18061" s="6"/>
      <c r="BF18061" s="6"/>
      <c r="BG18061" s="10"/>
    </row>
    <row r="18062" spans="34:59" x14ac:dyDescent="0.25">
      <c r="AH18062" s="10"/>
      <c r="AI18062" s="6"/>
    </row>
    <row r="18063" spans="34:59" x14ac:dyDescent="0.25">
      <c r="AH18063" s="6"/>
      <c r="AI18063" s="6"/>
      <c r="AJ18063" s="6"/>
      <c r="AK18063" s="6"/>
      <c r="AL18063" s="6"/>
      <c r="AM18063" s="6"/>
      <c r="AN18063" s="6"/>
      <c r="AO18063" s="6"/>
      <c r="AP18063" s="6"/>
      <c r="AQ18063" s="6"/>
      <c r="AR18063" s="6"/>
      <c r="AS18063" s="6"/>
      <c r="AT18063" s="6"/>
      <c r="AU18063" s="6"/>
      <c r="AV18063" s="6"/>
      <c r="AW18063" s="6"/>
      <c r="AX18063" s="6"/>
      <c r="AY18063" s="6"/>
      <c r="AZ18063" s="6"/>
      <c r="BA18063" s="6"/>
      <c r="BB18063" s="6"/>
      <c r="BC18063" s="6"/>
      <c r="BD18063" s="6"/>
      <c r="BE18063" s="6"/>
      <c r="BF18063" s="6"/>
      <c r="BG18063" s="6"/>
    </row>
    <row r="18064" spans="34:59" x14ac:dyDescent="0.25">
      <c r="AH18064" s="10"/>
      <c r="AI18064" s="6"/>
      <c r="AJ18064" s="10"/>
      <c r="AK18064" s="10"/>
      <c r="AL18064" s="10"/>
      <c r="AM18064" s="10"/>
      <c r="AN18064" s="10"/>
      <c r="AO18064" s="10"/>
      <c r="AP18064" s="10"/>
      <c r="AQ18064" s="10"/>
      <c r="AR18064" s="10"/>
      <c r="AS18064" s="10"/>
      <c r="AT18064" s="10"/>
      <c r="AU18064" s="10"/>
      <c r="AV18064" s="10"/>
      <c r="AW18064" s="10"/>
      <c r="AX18064" s="10"/>
      <c r="AY18064" s="10"/>
      <c r="AZ18064" s="10"/>
      <c r="BA18064" s="10"/>
      <c r="BB18064" s="10"/>
      <c r="BC18064" s="10"/>
      <c r="BD18064" s="10"/>
      <c r="BE18064" s="10"/>
      <c r="BF18064" s="10"/>
      <c r="BG18064" s="6"/>
    </row>
    <row r="18065" spans="34:59" x14ac:dyDescent="0.25">
      <c r="AH18065" s="6"/>
      <c r="AI18065" s="6"/>
      <c r="AJ18065" s="6"/>
      <c r="AK18065" s="6"/>
      <c r="AL18065" s="6"/>
      <c r="AM18065" s="6"/>
      <c r="AN18065" s="6"/>
      <c r="AO18065" s="6"/>
      <c r="AP18065" s="6"/>
      <c r="AQ18065" s="6"/>
      <c r="AR18065" s="6"/>
      <c r="AS18065" s="6"/>
      <c r="AT18065" s="6"/>
      <c r="AU18065" s="6"/>
      <c r="AV18065" s="6"/>
      <c r="AW18065" s="6"/>
      <c r="AX18065" s="6"/>
      <c r="AY18065" s="6"/>
      <c r="AZ18065" s="6"/>
      <c r="BA18065" s="6"/>
      <c r="BB18065" s="6"/>
      <c r="BC18065" s="6"/>
      <c r="BD18065" s="6"/>
      <c r="BE18065" s="6"/>
      <c r="BF18065" s="6"/>
      <c r="BG18065" s="10"/>
    </row>
    <row r="18066" spans="34:59" x14ac:dyDescent="0.25">
      <c r="AH18066" s="10"/>
      <c r="AI18066" s="6"/>
    </row>
    <row r="18067" spans="34:59" x14ac:dyDescent="0.25">
      <c r="AH18067" s="6"/>
      <c r="AI18067" s="6"/>
      <c r="AJ18067" s="6"/>
      <c r="AK18067" s="6"/>
      <c r="AL18067" s="6"/>
      <c r="AM18067" s="6"/>
      <c r="AN18067" s="6"/>
      <c r="AO18067" s="6"/>
      <c r="AP18067" s="6"/>
      <c r="AQ18067" s="6"/>
      <c r="AR18067" s="6"/>
      <c r="AS18067" s="6"/>
      <c r="AT18067" s="6"/>
      <c r="AU18067" s="6"/>
      <c r="AV18067" s="6"/>
      <c r="AW18067" s="6"/>
      <c r="AX18067" s="6"/>
      <c r="AY18067" s="6"/>
      <c r="AZ18067" s="6"/>
      <c r="BA18067" s="6"/>
      <c r="BB18067" s="6"/>
      <c r="BC18067" s="6"/>
      <c r="BD18067" s="6"/>
      <c r="BE18067" s="6"/>
      <c r="BF18067" s="6"/>
      <c r="BG18067" s="6"/>
    </row>
    <row r="18068" spans="34:59" x14ac:dyDescent="0.25">
      <c r="AH18068" s="10"/>
      <c r="AI18068" s="6"/>
      <c r="AJ18068" s="10"/>
      <c r="AK18068" s="10"/>
      <c r="AL18068" s="10"/>
      <c r="AM18068" s="10"/>
      <c r="AN18068" s="10"/>
      <c r="AO18068" s="10"/>
      <c r="AP18068" s="10"/>
      <c r="AQ18068" s="10"/>
      <c r="AR18068" s="10"/>
      <c r="AS18068" s="10"/>
      <c r="AT18068" s="10"/>
      <c r="AU18068" s="10"/>
      <c r="AV18068" s="10"/>
      <c r="AW18068" s="10"/>
      <c r="AX18068" s="10"/>
      <c r="AY18068" s="10"/>
      <c r="AZ18068" s="10"/>
      <c r="BA18068" s="10"/>
      <c r="BB18068" s="10"/>
      <c r="BC18068" s="10"/>
      <c r="BD18068" s="10"/>
      <c r="BE18068" s="10"/>
      <c r="BF18068" s="10"/>
      <c r="BG18068" s="6"/>
    </row>
    <row r="18070" spans="34:59" x14ac:dyDescent="0.25">
      <c r="AH18070" s="10"/>
      <c r="AI18070" s="6"/>
    </row>
    <row r="18071" spans="34:59" x14ac:dyDescent="0.25">
      <c r="AH18071" s="6"/>
      <c r="AI18071" s="6"/>
      <c r="AJ18071" s="6"/>
      <c r="AK18071" s="6"/>
      <c r="AL18071" s="6"/>
      <c r="AM18071" s="6"/>
      <c r="AN18071" s="6"/>
      <c r="AO18071" s="6"/>
      <c r="AP18071" s="6"/>
      <c r="AQ18071" s="6"/>
      <c r="AR18071" s="6"/>
      <c r="AS18071" s="6"/>
      <c r="AT18071" s="6"/>
      <c r="AU18071" s="6"/>
      <c r="AV18071" s="6"/>
      <c r="AW18071" s="6"/>
      <c r="AX18071" s="6"/>
      <c r="AY18071" s="6"/>
      <c r="AZ18071" s="6"/>
      <c r="BA18071" s="6"/>
      <c r="BB18071" s="6"/>
      <c r="BC18071" s="6"/>
      <c r="BD18071" s="6"/>
      <c r="BE18071" s="6"/>
      <c r="BF18071" s="6"/>
      <c r="BG18071" s="6"/>
    </row>
    <row r="18072" spans="34:59" x14ac:dyDescent="0.25">
      <c r="AH18072" s="10"/>
      <c r="AI18072" s="6"/>
      <c r="AJ18072" s="10"/>
      <c r="AK18072" s="10"/>
      <c r="AL18072" s="10"/>
      <c r="AM18072" s="10"/>
      <c r="AN18072" s="10"/>
      <c r="AO18072" s="10"/>
      <c r="AP18072" s="10"/>
      <c r="AQ18072" s="10"/>
      <c r="AR18072" s="10"/>
      <c r="AS18072" s="10"/>
      <c r="AT18072" s="10"/>
      <c r="AU18072" s="10"/>
      <c r="AV18072" s="10"/>
      <c r="AW18072" s="10"/>
      <c r="AX18072" s="10"/>
      <c r="AY18072" s="10"/>
      <c r="AZ18072" s="10"/>
      <c r="BA18072" s="10"/>
      <c r="BB18072" s="10"/>
      <c r="BC18072" s="10"/>
      <c r="BD18072" s="10"/>
      <c r="BE18072" s="10"/>
      <c r="BF18072" s="10"/>
      <c r="BG18072" s="6"/>
    </row>
    <row r="18073" spans="34:59" x14ac:dyDescent="0.25">
      <c r="AH18073" s="6"/>
      <c r="AI18073" s="6"/>
      <c r="AJ18073" s="6"/>
      <c r="AK18073" s="6"/>
      <c r="AL18073" s="6"/>
      <c r="AM18073" s="6"/>
      <c r="AN18073" s="6"/>
      <c r="AO18073" s="6"/>
      <c r="AP18073" s="6"/>
      <c r="AQ18073" s="6"/>
      <c r="AR18073" s="6"/>
      <c r="AS18073" s="6"/>
      <c r="AT18073" s="6"/>
      <c r="AU18073" s="6"/>
      <c r="AV18073" s="6"/>
      <c r="AW18073" s="6"/>
      <c r="AX18073" s="6"/>
      <c r="AY18073" s="6"/>
      <c r="AZ18073" s="6"/>
      <c r="BA18073" s="6"/>
      <c r="BB18073" s="6"/>
      <c r="BC18073" s="6"/>
      <c r="BD18073" s="6"/>
      <c r="BE18073" s="6"/>
      <c r="BF18073" s="6"/>
      <c r="BG18073" s="10"/>
    </row>
    <row r="18074" spans="34:59" x14ac:dyDescent="0.25">
      <c r="AH18074" s="10"/>
      <c r="AI18074" s="6"/>
    </row>
    <row r="18075" spans="34:59" x14ac:dyDescent="0.25">
      <c r="AH18075" s="6"/>
      <c r="AI18075" s="6"/>
      <c r="AJ18075" s="6"/>
      <c r="AK18075" s="6"/>
      <c r="AL18075" s="6"/>
      <c r="AM18075" s="6"/>
      <c r="AN18075" s="6"/>
      <c r="AO18075" s="6"/>
      <c r="AP18075" s="6"/>
      <c r="AQ18075" s="6"/>
      <c r="AR18075" s="6"/>
      <c r="AS18075" s="6"/>
      <c r="AT18075" s="6"/>
      <c r="AU18075" s="6"/>
      <c r="AV18075" s="6"/>
      <c r="AW18075" s="6"/>
      <c r="AX18075" s="6"/>
      <c r="AY18075" s="6"/>
      <c r="AZ18075" s="6"/>
      <c r="BA18075" s="6"/>
      <c r="BB18075" s="6"/>
      <c r="BC18075" s="6"/>
      <c r="BD18075" s="6"/>
      <c r="BE18075" s="6"/>
      <c r="BF18075" s="6"/>
      <c r="BG18075" s="6"/>
    </row>
    <row r="18076" spans="34:59" x14ac:dyDescent="0.25">
      <c r="AH18076" s="10"/>
      <c r="AI18076" s="6"/>
      <c r="AJ18076" s="10"/>
      <c r="AK18076" s="10"/>
      <c r="AL18076" s="10"/>
      <c r="AM18076" s="10"/>
      <c r="AN18076" s="10"/>
      <c r="AO18076" s="10"/>
      <c r="AP18076" s="10"/>
      <c r="AQ18076" s="10"/>
      <c r="AR18076" s="10"/>
      <c r="AS18076" s="10"/>
      <c r="AT18076" s="10"/>
      <c r="AU18076" s="10"/>
      <c r="AV18076" s="10"/>
      <c r="AW18076" s="10"/>
      <c r="AX18076" s="10"/>
      <c r="AY18076" s="10"/>
      <c r="AZ18076" s="10"/>
      <c r="BA18076" s="10"/>
      <c r="BB18076" s="10"/>
      <c r="BC18076" s="10"/>
      <c r="BD18076" s="10"/>
      <c r="BE18076" s="10"/>
      <c r="BF18076" s="10"/>
      <c r="BG18076" s="6"/>
    </row>
    <row r="18077" spans="34:59" x14ac:dyDescent="0.25">
      <c r="AH18077" s="6"/>
      <c r="AI18077" s="6"/>
      <c r="AJ18077" s="6"/>
      <c r="AK18077" s="6"/>
      <c r="AL18077" s="6"/>
      <c r="AM18077" s="6"/>
      <c r="AN18077" s="6"/>
      <c r="AO18077" s="6"/>
      <c r="AP18077" s="6"/>
      <c r="AQ18077" s="6"/>
      <c r="AR18077" s="6"/>
      <c r="AS18077" s="6"/>
      <c r="AT18077" s="6"/>
      <c r="AU18077" s="6"/>
      <c r="AV18077" s="6"/>
      <c r="AW18077" s="6"/>
      <c r="AX18077" s="6"/>
      <c r="AY18077" s="6"/>
      <c r="AZ18077" s="6"/>
      <c r="BA18077" s="6"/>
      <c r="BB18077" s="6"/>
      <c r="BC18077" s="6"/>
      <c r="BD18077" s="6"/>
      <c r="BE18077" s="6"/>
      <c r="BF18077" s="6"/>
      <c r="BG18077" s="10"/>
    </row>
    <row r="18078" spans="34:59" x14ac:dyDescent="0.25">
      <c r="AH18078" s="10"/>
      <c r="AI18078" s="6"/>
    </row>
    <row r="18079" spans="34:59" x14ac:dyDescent="0.25">
      <c r="AH18079" s="6"/>
      <c r="AI18079" s="6"/>
      <c r="AJ18079" s="6"/>
      <c r="AK18079" s="6"/>
      <c r="AL18079" s="6"/>
      <c r="AM18079" s="6"/>
      <c r="AN18079" s="6"/>
      <c r="AO18079" s="6"/>
      <c r="AP18079" s="6"/>
      <c r="AQ18079" s="6"/>
      <c r="AR18079" s="6"/>
      <c r="AS18079" s="6"/>
      <c r="AT18079" s="6"/>
      <c r="AU18079" s="6"/>
      <c r="AV18079" s="6"/>
      <c r="AW18079" s="6"/>
      <c r="AX18079" s="6"/>
      <c r="AY18079" s="6"/>
      <c r="AZ18079" s="6"/>
      <c r="BA18079" s="6"/>
      <c r="BB18079" s="6"/>
      <c r="BC18079" s="6"/>
      <c r="BD18079" s="6"/>
      <c r="BE18079" s="6"/>
      <c r="BF18079" s="6"/>
      <c r="BG18079" s="6"/>
    </row>
    <row r="18080" spans="34:59" x14ac:dyDescent="0.25">
      <c r="AH18080" s="10"/>
      <c r="AI18080" s="6"/>
      <c r="AJ18080" s="10"/>
      <c r="AK18080" s="10"/>
      <c r="AL18080" s="10"/>
      <c r="AM18080" s="10"/>
      <c r="AN18080" s="10"/>
      <c r="AO18080" s="10"/>
      <c r="AP18080" s="10"/>
      <c r="AQ18080" s="10"/>
      <c r="AR18080" s="10"/>
      <c r="AS18080" s="10"/>
      <c r="AT18080" s="10"/>
      <c r="AU18080" s="10"/>
      <c r="AV18080" s="10"/>
      <c r="AW18080" s="10"/>
      <c r="AX18080" s="10"/>
      <c r="AY18080" s="10"/>
      <c r="AZ18080" s="10"/>
      <c r="BA18080" s="10"/>
      <c r="BB18080" s="10"/>
      <c r="BC18080" s="10"/>
      <c r="BD18080" s="10"/>
      <c r="BE18080" s="10"/>
      <c r="BF18080" s="10"/>
      <c r="BG18080" s="6"/>
    </row>
    <row r="18081" spans="34:59" x14ac:dyDescent="0.25">
      <c r="AH18081" s="6"/>
      <c r="AI18081" s="6"/>
      <c r="AJ18081" s="6"/>
      <c r="AK18081" s="6"/>
      <c r="AL18081" s="6"/>
      <c r="AM18081" s="6"/>
      <c r="AN18081" s="6"/>
      <c r="AO18081" s="6"/>
      <c r="AP18081" s="6"/>
      <c r="AQ18081" s="6"/>
      <c r="AR18081" s="6"/>
      <c r="AS18081" s="6"/>
      <c r="AT18081" s="6"/>
      <c r="AU18081" s="6"/>
      <c r="AV18081" s="6"/>
      <c r="AW18081" s="6"/>
      <c r="AX18081" s="6"/>
      <c r="AY18081" s="6"/>
      <c r="AZ18081" s="6"/>
      <c r="BA18081" s="6"/>
      <c r="BB18081" s="6"/>
      <c r="BC18081" s="6"/>
      <c r="BD18081" s="6"/>
      <c r="BE18081" s="6"/>
      <c r="BF18081" s="6"/>
      <c r="BG18081" s="10"/>
    </row>
    <row r="18082" spans="34:59" x14ac:dyDescent="0.25">
      <c r="AH18082" s="10"/>
      <c r="AI18082" s="6"/>
    </row>
    <row r="18083" spans="34:59" x14ac:dyDescent="0.25">
      <c r="AH18083" s="6"/>
      <c r="AI18083" s="6"/>
      <c r="AJ18083" s="6"/>
      <c r="AK18083" s="6"/>
      <c r="AL18083" s="6"/>
      <c r="AM18083" s="6"/>
      <c r="AN18083" s="6"/>
      <c r="AO18083" s="6"/>
      <c r="AP18083" s="6"/>
      <c r="AQ18083" s="6"/>
      <c r="AR18083" s="6"/>
      <c r="AS18083" s="6"/>
      <c r="AT18083" s="6"/>
      <c r="AU18083" s="6"/>
      <c r="AV18083" s="6"/>
      <c r="AW18083" s="6"/>
      <c r="AX18083" s="6"/>
      <c r="AY18083" s="6"/>
      <c r="AZ18083" s="6"/>
      <c r="BA18083" s="6"/>
      <c r="BB18083" s="6"/>
      <c r="BC18083" s="6"/>
      <c r="BD18083" s="6"/>
      <c r="BE18083" s="6"/>
      <c r="BF18083" s="6"/>
      <c r="BG18083" s="6"/>
    </row>
    <row r="18084" spans="34:59" x14ac:dyDescent="0.25">
      <c r="AH18084" s="10"/>
      <c r="AI18084" s="6"/>
      <c r="AJ18084" s="10"/>
      <c r="AK18084" s="10"/>
      <c r="AL18084" s="10"/>
      <c r="AM18084" s="10"/>
      <c r="AN18084" s="10"/>
      <c r="AO18084" s="10"/>
      <c r="AP18084" s="10"/>
      <c r="AQ18084" s="10"/>
      <c r="AR18084" s="10"/>
      <c r="AS18084" s="10"/>
      <c r="AT18084" s="10"/>
      <c r="AU18084" s="10"/>
      <c r="AV18084" s="10"/>
      <c r="AW18084" s="10"/>
      <c r="AX18084" s="10"/>
      <c r="AY18084" s="10"/>
      <c r="AZ18084" s="10"/>
      <c r="BA18084" s="10"/>
      <c r="BB18084" s="10"/>
      <c r="BC18084" s="10"/>
      <c r="BD18084" s="10"/>
      <c r="BE18084" s="10"/>
      <c r="BF18084" s="10"/>
      <c r="BG18084" s="6"/>
    </row>
    <row r="18086" spans="34:59" x14ac:dyDescent="0.25">
      <c r="AH18086" s="10"/>
      <c r="AI18086" s="6"/>
    </row>
    <row r="18087" spans="34:59" x14ac:dyDescent="0.25">
      <c r="AH18087" s="6"/>
      <c r="AI18087" s="6"/>
      <c r="AJ18087" s="6"/>
      <c r="AK18087" s="6"/>
      <c r="AL18087" s="6"/>
      <c r="AM18087" s="6"/>
      <c r="AN18087" s="6"/>
      <c r="AO18087" s="6"/>
      <c r="AP18087" s="6"/>
      <c r="AQ18087" s="6"/>
      <c r="AR18087" s="6"/>
      <c r="AS18087" s="6"/>
      <c r="AT18087" s="6"/>
      <c r="AU18087" s="6"/>
      <c r="AV18087" s="6"/>
      <c r="AW18087" s="6"/>
      <c r="AX18087" s="6"/>
      <c r="AY18087" s="6"/>
      <c r="AZ18087" s="6"/>
      <c r="BA18087" s="6"/>
      <c r="BB18087" s="6"/>
      <c r="BC18087" s="6"/>
      <c r="BD18087" s="6"/>
      <c r="BE18087" s="6"/>
      <c r="BF18087" s="6"/>
      <c r="BG18087" s="6"/>
    </row>
    <row r="18088" spans="34:59" x14ac:dyDescent="0.25">
      <c r="AH18088" s="10"/>
      <c r="AI18088" s="6"/>
      <c r="AJ18088" s="10"/>
      <c r="AK18088" s="10"/>
      <c r="AL18088" s="10"/>
      <c r="AM18088" s="10"/>
      <c r="AN18088" s="10"/>
      <c r="AO18088" s="10"/>
      <c r="AP18088" s="10"/>
      <c r="AQ18088" s="10"/>
      <c r="AR18088" s="10"/>
      <c r="AS18088" s="10"/>
      <c r="AT18088" s="10"/>
      <c r="AU18088" s="10"/>
      <c r="AV18088" s="10"/>
      <c r="AW18088" s="10"/>
      <c r="AX18088" s="10"/>
      <c r="AY18088" s="10"/>
      <c r="AZ18088" s="10"/>
      <c r="BA18088" s="10"/>
      <c r="BB18088" s="10"/>
      <c r="BC18088" s="10"/>
      <c r="BD18088" s="10"/>
      <c r="BE18088" s="10"/>
      <c r="BF18088" s="10"/>
      <c r="BG18088" s="6"/>
    </row>
    <row r="18089" spans="34:59" x14ac:dyDescent="0.25">
      <c r="AH18089" s="6"/>
      <c r="AI18089" s="6"/>
      <c r="AJ18089" s="6"/>
      <c r="AK18089" s="6"/>
      <c r="AL18089" s="6"/>
      <c r="AM18089" s="6"/>
      <c r="AN18089" s="6"/>
      <c r="AO18089" s="6"/>
      <c r="AP18089" s="6"/>
      <c r="AQ18089" s="6"/>
      <c r="AR18089" s="6"/>
      <c r="AS18089" s="6"/>
      <c r="AT18089" s="6"/>
      <c r="AU18089" s="6"/>
      <c r="AV18089" s="6"/>
      <c r="AW18089" s="6"/>
      <c r="AX18089" s="6"/>
      <c r="AY18089" s="6"/>
      <c r="AZ18089" s="6"/>
      <c r="BA18089" s="6"/>
      <c r="BB18089" s="6"/>
      <c r="BC18089" s="6"/>
      <c r="BD18089" s="6"/>
      <c r="BE18089" s="6"/>
      <c r="BF18089" s="6"/>
      <c r="BG18089" s="10"/>
    </row>
    <row r="18090" spans="34:59" x14ac:dyDescent="0.25">
      <c r="AH18090" s="10"/>
      <c r="AI18090" s="6"/>
    </row>
    <row r="18091" spans="34:59" x14ac:dyDescent="0.25">
      <c r="AH18091" s="6"/>
      <c r="AI18091" s="6"/>
      <c r="AJ18091" s="6"/>
      <c r="AK18091" s="6"/>
      <c r="AL18091" s="6"/>
      <c r="AM18091" s="6"/>
      <c r="AN18091" s="6"/>
      <c r="AO18091" s="6"/>
      <c r="AP18091" s="6"/>
      <c r="AQ18091" s="6"/>
      <c r="AR18091" s="6"/>
      <c r="AS18091" s="6"/>
      <c r="AT18091" s="6"/>
      <c r="AU18091" s="6"/>
      <c r="AV18091" s="6"/>
      <c r="AW18091" s="6"/>
      <c r="AX18091" s="6"/>
      <c r="AY18091" s="6"/>
      <c r="AZ18091" s="6"/>
      <c r="BA18091" s="6"/>
      <c r="BB18091" s="6"/>
      <c r="BC18091" s="6"/>
      <c r="BD18091" s="6"/>
      <c r="BE18091" s="6"/>
      <c r="BF18091" s="6"/>
      <c r="BG18091" s="6"/>
    </row>
    <row r="18092" spans="34:59" x14ac:dyDescent="0.25">
      <c r="AH18092" s="10"/>
      <c r="AI18092" s="6"/>
      <c r="AJ18092" s="10"/>
      <c r="AK18092" s="10"/>
      <c r="AL18092" s="10"/>
      <c r="AM18092" s="10"/>
      <c r="AN18092" s="10"/>
      <c r="AO18092" s="10"/>
      <c r="AP18092" s="10"/>
      <c r="AQ18092" s="10"/>
      <c r="AR18092" s="10"/>
      <c r="AS18092" s="10"/>
      <c r="AT18092" s="10"/>
      <c r="AU18092" s="10"/>
      <c r="AV18092" s="10"/>
      <c r="AW18092" s="10"/>
      <c r="AX18092" s="10"/>
      <c r="AY18092" s="10"/>
      <c r="AZ18092" s="10"/>
      <c r="BA18092" s="10"/>
      <c r="BB18092" s="10"/>
      <c r="BC18092" s="10"/>
      <c r="BD18092" s="10"/>
      <c r="BE18092" s="10"/>
      <c r="BF18092" s="10"/>
      <c r="BG18092" s="6"/>
    </row>
    <row r="18093" spans="34:59" x14ac:dyDescent="0.25">
      <c r="AH18093" s="6"/>
      <c r="AI18093" s="6"/>
      <c r="AJ18093" s="6"/>
      <c r="AK18093" s="6"/>
      <c r="AL18093" s="6"/>
      <c r="AM18093" s="6"/>
      <c r="AN18093" s="6"/>
      <c r="AO18093" s="6"/>
      <c r="AP18093" s="6"/>
      <c r="AQ18093" s="6"/>
      <c r="AR18093" s="6"/>
      <c r="AS18093" s="6"/>
      <c r="AT18093" s="6"/>
      <c r="AU18093" s="6"/>
      <c r="AV18093" s="6"/>
      <c r="AW18093" s="6"/>
      <c r="AX18093" s="6"/>
      <c r="AY18093" s="6"/>
      <c r="AZ18093" s="6"/>
      <c r="BA18093" s="6"/>
      <c r="BB18093" s="6"/>
      <c r="BC18093" s="6"/>
      <c r="BD18093" s="6"/>
      <c r="BE18093" s="6"/>
      <c r="BF18093" s="6"/>
      <c r="BG18093" s="10"/>
    </row>
    <row r="18094" spans="34:59" x14ac:dyDescent="0.25">
      <c r="AH18094" s="10"/>
      <c r="AI18094" s="6"/>
    </row>
    <row r="18095" spans="34:59" x14ac:dyDescent="0.25">
      <c r="AH18095" s="6"/>
      <c r="AI18095" s="6"/>
      <c r="AJ18095" s="6"/>
      <c r="AK18095" s="6"/>
      <c r="AL18095" s="6"/>
      <c r="AM18095" s="6"/>
      <c r="AN18095" s="6"/>
      <c r="AO18095" s="6"/>
      <c r="AP18095" s="6"/>
      <c r="AQ18095" s="6"/>
      <c r="AR18095" s="6"/>
      <c r="AS18095" s="6"/>
      <c r="AT18095" s="6"/>
      <c r="AU18095" s="6"/>
      <c r="AV18095" s="6"/>
      <c r="AW18095" s="6"/>
      <c r="AX18095" s="6"/>
      <c r="AY18095" s="6"/>
      <c r="AZ18095" s="6"/>
      <c r="BA18095" s="6"/>
      <c r="BB18095" s="6"/>
      <c r="BC18095" s="6"/>
      <c r="BD18095" s="6"/>
      <c r="BE18095" s="6"/>
      <c r="BF18095" s="6"/>
      <c r="BG18095" s="6"/>
    </row>
    <row r="18096" spans="34:59" x14ac:dyDescent="0.25">
      <c r="AH18096" s="10"/>
      <c r="AI18096" s="6"/>
      <c r="AJ18096" s="10"/>
      <c r="AK18096" s="10"/>
      <c r="AL18096" s="10"/>
      <c r="AM18096" s="10"/>
      <c r="AN18096" s="10"/>
      <c r="AO18096" s="10"/>
      <c r="AP18096" s="10"/>
      <c r="AQ18096" s="10"/>
      <c r="AR18096" s="10"/>
      <c r="AS18096" s="10"/>
      <c r="AT18096" s="10"/>
      <c r="AU18096" s="10"/>
      <c r="AV18096" s="10"/>
      <c r="AW18096" s="10"/>
      <c r="AX18096" s="10"/>
      <c r="AY18096" s="10"/>
      <c r="AZ18096" s="10"/>
      <c r="BA18096" s="10"/>
      <c r="BB18096" s="10"/>
      <c r="BC18096" s="10"/>
      <c r="BD18096" s="10"/>
      <c r="BE18096" s="10"/>
      <c r="BF18096" s="10"/>
      <c r="BG18096" s="6"/>
    </row>
    <row r="18097" spans="34:59" x14ac:dyDescent="0.25">
      <c r="AH18097" s="6"/>
      <c r="AI18097" s="6"/>
      <c r="AJ18097" s="6"/>
      <c r="AK18097" s="6"/>
      <c r="AL18097" s="6"/>
      <c r="AM18097" s="6"/>
      <c r="AN18097" s="6"/>
      <c r="AO18097" s="6"/>
      <c r="AP18097" s="6"/>
      <c r="AQ18097" s="6"/>
      <c r="AR18097" s="6"/>
      <c r="AS18097" s="6"/>
      <c r="AT18097" s="6"/>
      <c r="AU18097" s="6"/>
      <c r="AV18097" s="6"/>
      <c r="AW18097" s="6"/>
      <c r="AX18097" s="6"/>
      <c r="AY18097" s="6"/>
      <c r="AZ18097" s="6"/>
      <c r="BA18097" s="6"/>
      <c r="BB18097" s="6"/>
      <c r="BC18097" s="6"/>
      <c r="BD18097" s="6"/>
      <c r="BE18097" s="6"/>
      <c r="BF18097" s="6"/>
      <c r="BG18097" s="10"/>
    </row>
    <row r="18098" spans="34:59" x14ac:dyDescent="0.25">
      <c r="AH18098" s="10"/>
      <c r="AI18098" s="6"/>
    </row>
    <row r="18099" spans="34:59" x14ac:dyDescent="0.25">
      <c r="AH18099" s="6"/>
      <c r="AI18099" s="6"/>
      <c r="AJ18099" s="6"/>
      <c r="AK18099" s="6"/>
      <c r="AL18099" s="6"/>
      <c r="AM18099" s="6"/>
      <c r="AN18099" s="6"/>
      <c r="AO18099" s="6"/>
      <c r="AP18099" s="6"/>
      <c r="AQ18099" s="6"/>
      <c r="AR18099" s="6"/>
      <c r="AS18099" s="6"/>
      <c r="AT18099" s="6"/>
      <c r="AU18099" s="6"/>
      <c r="AV18099" s="6"/>
      <c r="AW18099" s="6"/>
      <c r="AX18099" s="6"/>
      <c r="AY18099" s="6"/>
      <c r="AZ18099" s="6"/>
      <c r="BA18099" s="6"/>
      <c r="BB18099" s="6"/>
      <c r="BC18099" s="6"/>
      <c r="BD18099" s="6"/>
      <c r="BE18099" s="6"/>
      <c r="BF18099" s="6"/>
      <c r="BG18099" s="6"/>
    </row>
    <row r="18100" spans="34:59" x14ac:dyDescent="0.25">
      <c r="AH18100" s="10"/>
      <c r="AI18100" s="6"/>
      <c r="AJ18100" s="10"/>
      <c r="AK18100" s="10"/>
      <c r="AL18100" s="10"/>
      <c r="AM18100" s="10"/>
      <c r="AN18100" s="10"/>
      <c r="AO18100" s="10"/>
      <c r="AP18100" s="10"/>
      <c r="AQ18100" s="10"/>
      <c r="AR18100" s="10"/>
      <c r="AS18100" s="10"/>
      <c r="AT18100" s="10"/>
      <c r="AU18100" s="10"/>
      <c r="AV18100" s="10"/>
      <c r="AW18100" s="10"/>
      <c r="AX18100" s="10"/>
      <c r="AY18100" s="10"/>
      <c r="AZ18100" s="10"/>
      <c r="BA18100" s="10"/>
      <c r="BB18100" s="10"/>
      <c r="BC18100" s="10"/>
      <c r="BD18100" s="10"/>
      <c r="BE18100" s="10"/>
      <c r="BF18100" s="10"/>
      <c r="BG18100" s="6"/>
    </row>
    <row r="18102" spans="34:59" x14ac:dyDescent="0.25">
      <c r="AH18102" s="10"/>
      <c r="AI18102" s="6"/>
    </row>
    <row r="18103" spans="34:59" x14ac:dyDescent="0.25">
      <c r="AH18103" s="6"/>
      <c r="AI18103" s="6"/>
      <c r="AJ18103" s="6"/>
      <c r="AK18103" s="6"/>
      <c r="AL18103" s="6"/>
      <c r="AM18103" s="6"/>
      <c r="AN18103" s="6"/>
      <c r="AO18103" s="6"/>
      <c r="AP18103" s="6"/>
      <c r="AQ18103" s="6"/>
      <c r="AR18103" s="6"/>
      <c r="AS18103" s="6"/>
      <c r="AT18103" s="6"/>
      <c r="AU18103" s="6"/>
      <c r="AV18103" s="6"/>
      <c r="AW18103" s="6"/>
      <c r="AX18103" s="6"/>
      <c r="AY18103" s="6"/>
      <c r="AZ18103" s="6"/>
      <c r="BA18103" s="6"/>
      <c r="BB18103" s="6"/>
      <c r="BC18103" s="6"/>
      <c r="BD18103" s="6"/>
      <c r="BE18103" s="6"/>
      <c r="BF18103" s="6"/>
      <c r="BG18103" s="6"/>
    </row>
    <row r="18104" spans="34:59" x14ac:dyDescent="0.25">
      <c r="AH18104" s="10"/>
      <c r="AI18104" s="6"/>
      <c r="AJ18104" s="10"/>
      <c r="AK18104" s="10"/>
      <c r="AL18104" s="10"/>
      <c r="AM18104" s="10"/>
      <c r="AN18104" s="10"/>
      <c r="AO18104" s="10"/>
      <c r="AP18104" s="10"/>
      <c r="AQ18104" s="10"/>
      <c r="AR18104" s="10"/>
      <c r="AS18104" s="10"/>
      <c r="AT18104" s="10"/>
      <c r="AU18104" s="10"/>
      <c r="AV18104" s="10"/>
      <c r="AW18104" s="10"/>
      <c r="AX18104" s="10"/>
      <c r="AY18104" s="10"/>
      <c r="AZ18104" s="10"/>
      <c r="BA18104" s="10"/>
      <c r="BB18104" s="10"/>
      <c r="BC18104" s="10"/>
      <c r="BD18104" s="10"/>
      <c r="BE18104" s="10"/>
      <c r="BF18104" s="10"/>
      <c r="BG18104" s="6"/>
    </row>
    <row r="18105" spans="34:59" x14ac:dyDescent="0.25">
      <c r="AH18105" s="6"/>
      <c r="AI18105" s="6"/>
      <c r="AJ18105" s="6"/>
      <c r="AK18105" s="6"/>
      <c r="AL18105" s="6"/>
      <c r="AM18105" s="6"/>
      <c r="AN18105" s="6"/>
      <c r="AO18105" s="6"/>
      <c r="AP18105" s="6"/>
      <c r="AQ18105" s="6"/>
      <c r="AR18105" s="6"/>
      <c r="AS18105" s="6"/>
      <c r="AT18105" s="6"/>
      <c r="AU18105" s="6"/>
      <c r="AV18105" s="6"/>
      <c r="AW18105" s="6"/>
      <c r="AX18105" s="6"/>
      <c r="AY18105" s="6"/>
      <c r="AZ18105" s="6"/>
      <c r="BA18105" s="6"/>
      <c r="BB18105" s="6"/>
      <c r="BC18105" s="6"/>
      <c r="BD18105" s="6"/>
      <c r="BE18105" s="6"/>
      <c r="BF18105" s="6"/>
      <c r="BG18105" s="10"/>
    </row>
    <row r="18106" spans="34:59" x14ac:dyDescent="0.25">
      <c r="AH18106" s="10"/>
      <c r="AI18106" s="6"/>
    </row>
    <row r="18107" spans="34:59" x14ac:dyDescent="0.25">
      <c r="AH18107" s="6"/>
      <c r="AI18107" s="6"/>
      <c r="AJ18107" s="6"/>
      <c r="AK18107" s="6"/>
      <c r="AL18107" s="6"/>
      <c r="AM18107" s="6"/>
      <c r="AN18107" s="6"/>
      <c r="AO18107" s="6"/>
      <c r="AP18107" s="6"/>
      <c r="AQ18107" s="6"/>
      <c r="AR18107" s="6"/>
      <c r="AS18107" s="6"/>
      <c r="AT18107" s="6"/>
      <c r="AU18107" s="6"/>
      <c r="AV18107" s="6"/>
      <c r="AW18107" s="6"/>
      <c r="AX18107" s="6"/>
      <c r="AY18107" s="6"/>
      <c r="AZ18107" s="6"/>
      <c r="BA18107" s="6"/>
      <c r="BB18107" s="6"/>
      <c r="BC18107" s="6"/>
      <c r="BD18107" s="6"/>
      <c r="BE18107" s="6"/>
      <c r="BF18107" s="6"/>
      <c r="BG18107" s="6"/>
    </row>
    <row r="18108" spans="34:59" x14ac:dyDescent="0.25">
      <c r="AH18108" s="10"/>
      <c r="AI18108" s="6"/>
      <c r="AJ18108" s="10"/>
      <c r="AK18108" s="10"/>
      <c r="AL18108" s="10"/>
      <c r="AM18108" s="10"/>
      <c r="AN18108" s="10"/>
      <c r="AO18108" s="10"/>
      <c r="AP18108" s="10"/>
      <c r="AQ18108" s="10"/>
      <c r="AR18108" s="10"/>
      <c r="AS18108" s="10"/>
      <c r="AT18108" s="10"/>
      <c r="AU18108" s="10"/>
      <c r="AV18108" s="10"/>
      <c r="AW18108" s="10"/>
      <c r="AX18108" s="10"/>
      <c r="AY18108" s="10"/>
      <c r="AZ18108" s="10"/>
      <c r="BA18108" s="10"/>
      <c r="BB18108" s="10"/>
      <c r="BC18108" s="10"/>
      <c r="BD18108" s="10"/>
      <c r="BE18108" s="10"/>
      <c r="BF18108" s="10"/>
      <c r="BG18108" s="6"/>
    </row>
    <row r="18109" spans="34:59" x14ac:dyDescent="0.25">
      <c r="AH18109" s="6"/>
      <c r="AI18109" s="6"/>
      <c r="AJ18109" s="6"/>
      <c r="AK18109" s="6"/>
      <c r="AL18109" s="6"/>
      <c r="AM18109" s="6"/>
      <c r="AN18109" s="6"/>
      <c r="AO18109" s="6"/>
      <c r="AP18109" s="6"/>
      <c r="AQ18109" s="6"/>
      <c r="AR18109" s="6"/>
      <c r="AS18109" s="6"/>
      <c r="AT18109" s="6"/>
      <c r="AU18109" s="6"/>
      <c r="AV18109" s="6"/>
      <c r="AW18109" s="6"/>
      <c r="AX18109" s="6"/>
      <c r="AY18109" s="6"/>
      <c r="AZ18109" s="6"/>
      <c r="BA18109" s="6"/>
      <c r="BB18109" s="6"/>
      <c r="BC18109" s="6"/>
      <c r="BD18109" s="6"/>
      <c r="BE18109" s="6"/>
      <c r="BF18109" s="6"/>
      <c r="BG18109" s="10"/>
    </row>
    <row r="18110" spans="34:59" x14ac:dyDescent="0.25">
      <c r="AH18110" s="10"/>
      <c r="AI18110" s="6"/>
    </row>
    <row r="18111" spans="34:59" x14ac:dyDescent="0.25">
      <c r="AH18111" s="6"/>
      <c r="AI18111" s="6"/>
      <c r="AJ18111" s="6"/>
      <c r="AK18111" s="6"/>
      <c r="AL18111" s="6"/>
      <c r="AM18111" s="6"/>
      <c r="AN18111" s="6"/>
      <c r="AO18111" s="6"/>
      <c r="AP18111" s="6"/>
      <c r="AQ18111" s="6"/>
      <c r="AR18111" s="6"/>
      <c r="AS18111" s="6"/>
      <c r="AT18111" s="6"/>
      <c r="AU18111" s="6"/>
      <c r="AV18111" s="6"/>
      <c r="AW18111" s="6"/>
      <c r="AX18111" s="6"/>
      <c r="AY18111" s="6"/>
      <c r="AZ18111" s="6"/>
      <c r="BA18111" s="6"/>
      <c r="BB18111" s="6"/>
      <c r="BC18111" s="6"/>
      <c r="BD18111" s="6"/>
      <c r="BE18111" s="6"/>
      <c r="BF18111" s="6"/>
      <c r="BG18111" s="6"/>
    </row>
    <row r="18112" spans="34:59" x14ac:dyDescent="0.25">
      <c r="AH18112" s="10"/>
      <c r="AI18112" s="6"/>
      <c r="AJ18112" s="10"/>
      <c r="AK18112" s="10"/>
      <c r="AL18112" s="10"/>
      <c r="AM18112" s="10"/>
      <c r="AN18112" s="10"/>
      <c r="AO18112" s="10"/>
      <c r="AP18112" s="10"/>
      <c r="AQ18112" s="10"/>
      <c r="AR18112" s="10"/>
      <c r="AS18112" s="10"/>
      <c r="AT18112" s="10"/>
      <c r="AU18112" s="10"/>
      <c r="AV18112" s="10"/>
      <c r="AW18112" s="10"/>
      <c r="AX18112" s="10"/>
      <c r="AY18112" s="10"/>
      <c r="AZ18112" s="10"/>
      <c r="BA18112" s="10"/>
      <c r="BB18112" s="10"/>
      <c r="BC18112" s="10"/>
      <c r="BD18112" s="10"/>
      <c r="BE18112" s="10"/>
      <c r="BF18112" s="10"/>
      <c r="BG18112" s="6"/>
    </row>
    <row r="18113" spans="34:59" x14ac:dyDescent="0.25">
      <c r="AH18113" s="6"/>
      <c r="AI18113" s="6"/>
      <c r="AJ18113" s="6"/>
      <c r="AK18113" s="6"/>
      <c r="AL18113" s="6"/>
      <c r="AM18113" s="6"/>
      <c r="AN18113" s="6"/>
      <c r="AO18113" s="6"/>
      <c r="AP18113" s="6"/>
      <c r="AQ18113" s="6"/>
      <c r="AR18113" s="6"/>
      <c r="AS18113" s="6"/>
      <c r="AT18113" s="6"/>
      <c r="AU18113" s="6"/>
      <c r="AV18113" s="6"/>
      <c r="AW18113" s="6"/>
      <c r="AX18113" s="6"/>
      <c r="AY18113" s="6"/>
      <c r="AZ18113" s="6"/>
      <c r="BA18113" s="6"/>
      <c r="BB18113" s="6"/>
      <c r="BC18113" s="6"/>
      <c r="BD18113" s="6"/>
      <c r="BE18113" s="6"/>
      <c r="BF18113" s="6"/>
      <c r="BG18113" s="10"/>
    </row>
    <row r="18114" spans="34:59" x14ac:dyDescent="0.25">
      <c r="AH18114" s="10"/>
      <c r="AI18114" s="6"/>
    </row>
    <row r="18115" spans="34:59" x14ac:dyDescent="0.25">
      <c r="AH18115" s="6"/>
      <c r="AI18115" s="6"/>
      <c r="AJ18115" s="6"/>
      <c r="AK18115" s="6"/>
      <c r="AL18115" s="6"/>
      <c r="AM18115" s="6"/>
      <c r="AN18115" s="6"/>
      <c r="AO18115" s="6"/>
      <c r="AP18115" s="6"/>
      <c r="AQ18115" s="6"/>
      <c r="AR18115" s="6"/>
      <c r="AS18115" s="6"/>
      <c r="AT18115" s="6"/>
      <c r="AU18115" s="6"/>
      <c r="AV18115" s="6"/>
      <c r="AW18115" s="6"/>
      <c r="AX18115" s="6"/>
      <c r="AY18115" s="6"/>
      <c r="AZ18115" s="6"/>
      <c r="BA18115" s="6"/>
      <c r="BB18115" s="6"/>
      <c r="BC18115" s="6"/>
      <c r="BD18115" s="6"/>
      <c r="BE18115" s="6"/>
      <c r="BF18115" s="6"/>
      <c r="BG18115" s="6"/>
    </row>
    <row r="18116" spans="34:59" x14ac:dyDescent="0.25">
      <c r="AH18116" s="10"/>
      <c r="AI18116" s="6"/>
      <c r="AJ18116" s="10"/>
      <c r="AK18116" s="10"/>
      <c r="AL18116" s="10"/>
      <c r="AM18116" s="10"/>
      <c r="AN18116" s="10"/>
      <c r="AO18116" s="10"/>
      <c r="AP18116" s="10"/>
      <c r="AQ18116" s="10"/>
      <c r="AR18116" s="10"/>
      <c r="AS18116" s="10"/>
      <c r="AT18116" s="10"/>
      <c r="AU18116" s="10"/>
      <c r="AV18116" s="10"/>
      <c r="AW18116" s="10"/>
      <c r="AX18116" s="10"/>
      <c r="AY18116" s="10"/>
      <c r="AZ18116" s="10"/>
      <c r="BA18116" s="10"/>
      <c r="BB18116" s="10"/>
      <c r="BC18116" s="10"/>
      <c r="BD18116" s="10"/>
      <c r="BE18116" s="10"/>
      <c r="BF18116" s="10"/>
      <c r="BG18116" s="6"/>
    </row>
    <row r="18118" spans="34:59" x14ac:dyDescent="0.25">
      <c r="AH18118" s="10"/>
      <c r="AI18118" s="6"/>
    </row>
    <row r="18119" spans="34:59" x14ac:dyDescent="0.25">
      <c r="AH18119" s="6"/>
      <c r="AI18119" s="6"/>
      <c r="AJ18119" s="6"/>
      <c r="AK18119" s="6"/>
      <c r="AL18119" s="6"/>
      <c r="AM18119" s="6"/>
      <c r="AN18119" s="6"/>
      <c r="AO18119" s="6"/>
      <c r="AP18119" s="6"/>
      <c r="AQ18119" s="6"/>
      <c r="AR18119" s="6"/>
      <c r="AS18119" s="6"/>
      <c r="AT18119" s="6"/>
      <c r="AU18119" s="6"/>
      <c r="AV18119" s="6"/>
      <c r="AW18119" s="6"/>
      <c r="AX18119" s="6"/>
      <c r="AY18119" s="6"/>
      <c r="AZ18119" s="6"/>
      <c r="BA18119" s="6"/>
      <c r="BB18119" s="6"/>
      <c r="BC18119" s="6"/>
      <c r="BD18119" s="6"/>
      <c r="BE18119" s="6"/>
      <c r="BF18119" s="6"/>
      <c r="BG18119" s="6"/>
    </row>
    <row r="18120" spans="34:59" x14ac:dyDescent="0.25">
      <c r="AH18120" s="10"/>
      <c r="AI18120" s="6"/>
      <c r="AJ18120" s="10"/>
      <c r="AK18120" s="10"/>
      <c r="AL18120" s="10"/>
      <c r="AM18120" s="10"/>
      <c r="AN18120" s="10"/>
      <c r="AO18120" s="10"/>
      <c r="AP18120" s="10"/>
      <c r="AQ18120" s="10"/>
      <c r="AR18120" s="10"/>
      <c r="AS18120" s="10"/>
      <c r="AT18120" s="10"/>
      <c r="AU18120" s="10"/>
      <c r="AV18120" s="10"/>
      <c r="AW18120" s="10"/>
      <c r="AX18120" s="10"/>
      <c r="AY18120" s="10"/>
      <c r="AZ18120" s="10"/>
      <c r="BA18120" s="10"/>
      <c r="BB18120" s="10"/>
      <c r="BC18120" s="10"/>
      <c r="BD18120" s="10"/>
      <c r="BE18120" s="10"/>
      <c r="BF18120" s="10"/>
      <c r="BG18120" s="6"/>
    </row>
    <row r="18121" spans="34:59" x14ac:dyDescent="0.25">
      <c r="AH18121" s="6"/>
      <c r="AI18121" s="6"/>
      <c r="AJ18121" s="6"/>
      <c r="AK18121" s="6"/>
      <c r="AL18121" s="6"/>
      <c r="AM18121" s="6"/>
      <c r="AN18121" s="6"/>
      <c r="AO18121" s="6"/>
      <c r="AP18121" s="6"/>
      <c r="AQ18121" s="6"/>
      <c r="AR18121" s="6"/>
      <c r="AS18121" s="6"/>
      <c r="AT18121" s="6"/>
      <c r="AU18121" s="6"/>
      <c r="AV18121" s="6"/>
      <c r="AW18121" s="6"/>
      <c r="AX18121" s="6"/>
      <c r="AY18121" s="6"/>
      <c r="AZ18121" s="6"/>
      <c r="BA18121" s="6"/>
      <c r="BB18121" s="6"/>
      <c r="BC18121" s="6"/>
      <c r="BD18121" s="6"/>
      <c r="BE18121" s="6"/>
      <c r="BF18121" s="6"/>
      <c r="BG18121" s="10"/>
    </row>
    <row r="18122" spans="34:59" x14ac:dyDescent="0.25">
      <c r="AH18122" s="10"/>
      <c r="AI18122" s="6"/>
    </row>
    <row r="18123" spans="34:59" x14ac:dyDescent="0.25">
      <c r="AH18123" s="6"/>
      <c r="AI18123" s="6"/>
      <c r="AJ18123" s="6"/>
      <c r="AK18123" s="6"/>
      <c r="AL18123" s="6"/>
      <c r="AM18123" s="6"/>
      <c r="AN18123" s="6"/>
      <c r="AO18123" s="6"/>
      <c r="AP18123" s="6"/>
      <c r="AQ18123" s="6"/>
      <c r="AR18123" s="6"/>
      <c r="AS18123" s="6"/>
      <c r="AT18123" s="6"/>
      <c r="AU18123" s="6"/>
      <c r="AV18123" s="6"/>
      <c r="AW18123" s="6"/>
      <c r="AX18123" s="6"/>
      <c r="AY18123" s="6"/>
      <c r="AZ18123" s="6"/>
      <c r="BA18123" s="6"/>
      <c r="BB18123" s="6"/>
      <c r="BC18123" s="6"/>
      <c r="BD18123" s="6"/>
      <c r="BE18123" s="6"/>
      <c r="BF18123" s="6"/>
      <c r="BG18123" s="6"/>
    </row>
    <row r="18124" spans="34:59" x14ac:dyDescent="0.25">
      <c r="AH18124" s="10"/>
      <c r="AI18124" s="6"/>
      <c r="AJ18124" s="10"/>
      <c r="AK18124" s="10"/>
      <c r="AL18124" s="10"/>
      <c r="AM18124" s="10"/>
      <c r="AN18124" s="10"/>
      <c r="AO18124" s="10"/>
      <c r="AP18124" s="10"/>
      <c r="AQ18124" s="10"/>
      <c r="AR18124" s="10"/>
      <c r="AS18124" s="10"/>
      <c r="AT18124" s="10"/>
      <c r="AU18124" s="10"/>
      <c r="AV18124" s="10"/>
      <c r="AW18124" s="10"/>
      <c r="AX18124" s="10"/>
      <c r="AY18124" s="10"/>
      <c r="AZ18124" s="10"/>
      <c r="BA18124" s="10"/>
      <c r="BB18124" s="10"/>
      <c r="BC18124" s="10"/>
      <c r="BD18124" s="10"/>
      <c r="BE18124" s="10"/>
      <c r="BF18124" s="10"/>
      <c r="BG18124" s="6"/>
    </row>
    <row r="18125" spans="34:59" x14ac:dyDescent="0.25">
      <c r="AH18125" s="6"/>
      <c r="AI18125" s="6"/>
      <c r="AJ18125" s="6"/>
      <c r="AK18125" s="6"/>
      <c r="AL18125" s="6"/>
      <c r="AM18125" s="6"/>
      <c r="AN18125" s="6"/>
      <c r="AO18125" s="6"/>
      <c r="AP18125" s="6"/>
      <c r="AQ18125" s="6"/>
      <c r="AR18125" s="6"/>
      <c r="AS18125" s="6"/>
      <c r="AT18125" s="6"/>
      <c r="AU18125" s="6"/>
      <c r="AV18125" s="6"/>
      <c r="AW18125" s="6"/>
      <c r="AX18125" s="6"/>
      <c r="AY18125" s="6"/>
      <c r="AZ18125" s="6"/>
      <c r="BA18125" s="6"/>
      <c r="BB18125" s="6"/>
      <c r="BC18125" s="6"/>
      <c r="BD18125" s="6"/>
      <c r="BE18125" s="6"/>
      <c r="BF18125" s="6"/>
      <c r="BG18125" s="10"/>
    </row>
    <row r="18126" spans="34:59" x14ac:dyDescent="0.25">
      <c r="AH18126" s="10"/>
      <c r="AI18126" s="6"/>
    </row>
    <row r="18127" spans="34:59" x14ac:dyDescent="0.25">
      <c r="AH18127" s="6"/>
      <c r="AI18127" s="6"/>
      <c r="AJ18127" s="6"/>
      <c r="AK18127" s="6"/>
      <c r="AL18127" s="6"/>
      <c r="AM18127" s="6"/>
      <c r="AN18127" s="6"/>
      <c r="AO18127" s="6"/>
      <c r="AP18127" s="6"/>
      <c r="AQ18127" s="6"/>
      <c r="AR18127" s="6"/>
      <c r="AS18127" s="6"/>
      <c r="AT18127" s="6"/>
      <c r="AU18127" s="6"/>
      <c r="AV18127" s="6"/>
      <c r="AW18127" s="6"/>
      <c r="AX18127" s="6"/>
      <c r="AY18127" s="6"/>
      <c r="AZ18127" s="6"/>
      <c r="BA18127" s="6"/>
      <c r="BB18127" s="6"/>
      <c r="BC18127" s="6"/>
      <c r="BD18127" s="6"/>
      <c r="BE18127" s="6"/>
      <c r="BF18127" s="6"/>
      <c r="BG18127" s="6"/>
    </row>
    <row r="18128" spans="34:59" x14ac:dyDescent="0.25">
      <c r="AH18128" s="10"/>
      <c r="AI18128" s="6"/>
      <c r="AJ18128" s="10"/>
      <c r="AK18128" s="10"/>
      <c r="AL18128" s="10"/>
      <c r="AM18128" s="10"/>
      <c r="AN18128" s="10"/>
      <c r="AO18128" s="10"/>
      <c r="AP18128" s="10"/>
      <c r="AQ18128" s="10"/>
      <c r="AR18128" s="10"/>
      <c r="AS18128" s="10"/>
      <c r="AT18128" s="10"/>
      <c r="AU18128" s="10"/>
      <c r="AV18128" s="10"/>
      <c r="AW18128" s="10"/>
      <c r="AX18128" s="10"/>
      <c r="AY18128" s="10"/>
      <c r="AZ18128" s="10"/>
      <c r="BA18128" s="10"/>
      <c r="BB18128" s="10"/>
      <c r="BC18128" s="10"/>
      <c r="BD18128" s="10"/>
      <c r="BE18128" s="10"/>
      <c r="BF18128" s="10"/>
      <c r="BG18128" s="6"/>
    </row>
    <row r="18129" spans="34:59" x14ac:dyDescent="0.25">
      <c r="AH18129" s="6"/>
      <c r="AI18129" s="6"/>
      <c r="AJ18129" s="6"/>
      <c r="AK18129" s="6"/>
      <c r="AL18129" s="6"/>
      <c r="AM18129" s="6"/>
      <c r="AN18129" s="6"/>
      <c r="AO18129" s="6"/>
      <c r="AP18129" s="6"/>
      <c r="AQ18129" s="6"/>
      <c r="AR18129" s="6"/>
      <c r="AS18129" s="6"/>
      <c r="AT18129" s="6"/>
      <c r="AU18129" s="6"/>
      <c r="AV18129" s="6"/>
      <c r="AW18129" s="6"/>
      <c r="AX18129" s="6"/>
      <c r="AY18129" s="6"/>
      <c r="AZ18129" s="6"/>
      <c r="BA18129" s="6"/>
      <c r="BB18129" s="6"/>
      <c r="BC18129" s="6"/>
      <c r="BD18129" s="6"/>
      <c r="BE18129" s="6"/>
      <c r="BF18129" s="6"/>
      <c r="BG18129" s="10"/>
    </row>
    <row r="18130" spans="34:59" x14ac:dyDescent="0.25">
      <c r="AH18130" s="10"/>
      <c r="AI18130" s="6"/>
    </row>
    <row r="18131" spans="34:59" x14ac:dyDescent="0.25">
      <c r="AH18131" s="6"/>
      <c r="AI18131" s="6"/>
      <c r="AJ18131" s="6"/>
      <c r="AK18131" s="6"/>
      <c r="AL18131" s="6"/>
      <c r="AM18131" s="6"/>
      <c r="AN18131" s="6"/>
      <c r="AO18131" s="6"/>
      <c r="AP18131" s="6"/>
      <c r="AQ18131" s="6"/>
      <c r="AR18131" s="6"/>
      <c r="AS18131" s="6"/>
      <c r="AT18131" s="6"/>
      <c r="AU18131" s="6"/>
      <c r="AV18131" s="6"/>
      <c r="AW18131" s="6"/>
      <c r="AX18131" s="6"/>
      <c r="AY18131" s="6"/>
      <c r="AZ18131" s="6"/>
      <c r="BA18131" s="6"/>
      <c r="BB18131" s="6"/>
      <c r="BC18131" s="6"/>
      <c r="BD18131" s="6"/>
      <c r="BE18131" s="6"/>
      <c r="BF18131" s="6"/>
      <c r="BG18131" s="6"/>
    </row>
    <row r="18132" spans="34:59" x14ac:dyDescent="0.25">
      <c r="AH18132" s="10"/>
      <c r="AI18132" s="6"/>
      <c r="AJ18132" s="10"/>
      <c r="AK18132" s="10"/>
      <c r="AL18132" s="10"/>
      <c r="AM18132" s="10"/>
      <c r="AN18132" s="10"/>
      <c r="AO18132" s="10"/>
      <c r="AP18132" s="10"/>
      <c r="AQ18132" s="10"/>
      <c r="AR18132" s="10"/>
      <c r="AS18132" s="10"/>
      <c r="AT18132" s="10"/>
      <c r="AU18132" s="10"/>
      <c r="AV18132" s="10"/>
      <c r="AW18132" s="10"/>
      <c r="AX18132" s="10"/>
      <c r="AY18132" s="10"/>
      <c r="AZ18132" s="10"/>
      <c r="BA18132" s="10"/>
      <c r="BB18132" s="10"/>
      <c r="BC18132" s="10"/>
      <c r="BD18132" s="10"/>
      <c r="BE18132" s="10"/>
      <c r="BF18132" s="10"/>
      <c r="BG18132" s="6"/>
    </row>
    <row r="18134" spans="34:59" x14ac:dyDescent="0.25">
      <c r="AH18134" s="10"/>
      <c r="AI18134" s="6"/>
    </row>
    <row r="18135" spans="34:59" x14ac:dyDescent="0.25">
      <c r="AH18135" s="6"/>
      <c r="AI18135" s="6"/>
      <c r="AJ18135" s="6"/>
      <c r="AK18135" s="6"/>
      <c r="AL18135" s="6"/>
      <c r="AM18135" s="6"/>
      <c r="AN18135" s="6"/>
      <c r="AO18135" s="6"/>
      <c r="AP18135" s="6"/>
      <c r="AQ18135" s="6"/>
      <c r="AR18135" s="6"/>
      <c r="AS18135" s="6"/>
      <c r="AT18135" s="6"/>
      <c r="AU18135" s="6"/>
      <c r="AV18135" s="6"/>
      <c r="AW18135" s="6"/>
      <c r="AX18135" s="6"/>
      <c r="AY18135" s="6"/>
      <c r="AZ18135" s="6"/>
      <c r="BA18135" s="6"/>
      <c r="BB18135" s="6"/>
      <c r="BC18135" s="6"/>
      <c r="BD18135" s="6"/>
      <c r="BE18135" s="6"/>
      <c r="BF18135" s="6"/>
      <c r="BG18135" s="6"/>
    </row>
    <row r="18136" spans="34:59" x14ac:dyDescent="0.25">
      <c r="AH18136" s="10"/>
      <c r="AI18136" s="6"/>
      <c r="AJ18136" s="10"/>
      <c r="AK18136" s="10"/>
      <c r="AL18136" s="10"/>
      <c r="AM18136" s="10"/>
      <c r="AN18136" s="10"/>
      <c r="AO18136" s="10"/>
      <c r="AP18136" s="10"/>
      <c r="AQ18136" s="10"/>
      <c r="AR18136" s="10"/>
      <c r="AS18136" s="10"/>
      <c r="AT18136" s="10"/>
      <c r="AU18136" s="10"/>
      <c r="AV18136" s="10"/>
      <c r="AW18136" s="10"/>
      <c r="AX18136" s="10"/>
      <c r="AY18136" s="10"/>
      <c r="AZ18136" s="10"/>
      <c r="BA18136" s="10"/>
      <c r="BB18136" s="10"/>
      <c r="BC18136" s="10"/>
      <c r="BD18136" s="10"/>
      <c r="BE18136" s="10"/>
      <c r="BF18136" s="10"/>
      <c r="BG18136" s="6"/>
    </row>
    <row r="18137" spans="34:59" x14ac:dyDescent="0.25">
      <c r="AH18137" s="6"/>
      <c r="AI18137" s="6"/>
      <c r="AJ18137" s="6"/>
      <c r="AK18137" s="6"/>
      <c r="AL18137" s="6"/>
      <c r="AM18137" s="6"/>
      <c r="AN18137" s="6"/>
      <c r="AO18137" s="6"/>
      <c r="AP18137" s="6"/>
      <c r="AQ18137" s="6"/>
      <c r="AR18137" s="6"/>
      <c r="AS18137" s="6"/>
      <c r="AT18137" s="6"/>
      <c r="AU18137" s="6"/>
      <c r="AV18137" s="6"/>
      <c r="AW18137" s="6"/>
      <c r="AX18137" s="6"/>
      <c r="AY18137" s="6"/>
      <c r="AZ18137" s="6"/>
      <c r="BA18137" s="6"/>
      <c r="BB18137" s="6"/>
      <c r="BC18137" s="6"/>
      <c r="BD18137" s="6"/>
      <c r="BE18137" s="6"/>
      <c r="BF18137" s="6"/>
      <c r="BG18137" s="10"/>
    </row>
    <row r="18138" spans="34:59" x14ac:dyDescent="0.25">
      <c r="AH18138" s="10"/>
      <c r="AI18138" s="6"/>
    </row>
    <row r="18139" spans="34:59" x14ac:dyDescent="0.25">
      <c r="AH18139" s="6"/>
      <c r="AI18139" s="6"/>
      <c r="AJ18139" s="6"/>
      <c r="AK18139" s="6"/>
      <c r="AL18139" s="6"/>
      <c r="AM18139" s="6"/>
      <c r="AN18139" s="6"/>
      <c r="AO18139" s="6"/>
      <c r="AP18139" s="6"/>
      <c r="AQ18139" s="6"/>
      <c r="AR18139" s="6"/>
      <c r="AS18139" s="6"/>
      <c r="AT18139" s="6"/>
      <c r="AU18139" s="6"/>
      <c r="AV18139" s="6"/>
      <c r="AW18139" s="6"/>
      <c r="AX18139" s="6"/>
      <c r="AY18139" s="6"/>
      <c r="AZ18139" s="6"/>
      <c r="BA18139" s="6"/>
      <c r="BB18139" s="6"/>
      <c r="BC18139" s="6"/>
      <c r="BD18139" s="6"/>
      <c r="BE18139" s="6"/>
      <c r="BF18139" s="6"/>
      <c r="BG18139" s="6"/>
    </row>
    <row r="18140" spans="34:59" x14ac:dyDescent="0.25">
      <c r="AH18140" s="10"/>
      <c r="AI18140" s="6"/>
      <c r="AJ18140" s="10"/>
      <c r="AK18140" s="10"/>
      <c r="AL18140" s="10"/>
      <c r="AM18140" s="10"/>
      <c r="AN18140" s="10"/>
      <c r="AO18140" s="10"/>
      <c r="AP18140" s="10"/>
      <c r="AQ18140" s="10"/>
      <c r="AR18140" s="10"/>
      <c r="AS18140" s="10"/>
      <c r="AT18140" s="10"/>
      <c r="AU18140" s="10"/>
      <c r="AV18140" s="10"/>
      <c r="AW18140" s="10"/>
      <c r="AX18140" s="10"/>
      <c r="AY18140" s="10"/>
      <c r="AZ18140" s="10"/>
      <c r="BA18140" s="10"/>
      <c r="BB18140" s="10"/>
      <c r="BC18140" s="10"/>
      <c r="BD18140" s="10"/>
      <c r="BE18140" s="10"/>
      <c r="BF18140" s="10"/>
      <c r="BG18140" s="6"/>
    </row>
    <row r="18141" spans="34:59" x14ac:dyDescent="0.25">
      <c r="AH18141" s="6"/>
      <c r="AI18141" s="6"/>
      <c r="AJ18141" s="6"/>
      <c r="AK18141" s="6"/>
      <c r="AL18141" s="6"/>
      <c r="AM18141" s="6"/>
      <c r="AN18141" s="6"/>
      <c r="AO18141" s="6"/>
      <c r="AP18141" s="6"/>
      <c r="AQ18141" s="6"/>
      <c r="AR18141" s="6"/>
      <c r="AS18141" s="6"/>
      <c r="AT18141" s="6"/>
      <c r="AU18141" s="6"/>
      <c r="AV18141" s="6"/>
      <c r="AW18141" s="6"/>
      <c r="AX18141" s="6"/>
      <c r="AY18141" s="6"/>
      <c r="AZ18141" s="6"/>
      <c r="BA18141" s="6"/>
      <c r="BB18141" s="6"/>
      <c r="BC18141" s="6"/>
      <c r="BD18141" s="6"/>
      <c r="BE18141" s="6"/>
      <c r="BF18141" s="6"/>
      <c r="BG18141" s="10"/>
    </row>
    <row r="18142" spans="34:59" x14ac:dyDescent="0.25">
      <c r="AH18142" s="10"/>
      <c r="AI18142" s="6"/>
    </row>
    <row r="18143" spans="34:59" x14ac:dyDescent="0.25">
      <c r="AH18143" s="6"/>
      <c r="AI18143" s="6"/>
      <c r="AJ18143" s="6"/>
      <c r="AK18143" s="6"/>
      <c r="AL18143" s="6"/>
      <c r="AM18143" s="6"/>
      <c r="AN18143" s="6"/>
      <c r="AO18143" s="6"/>
      <c r="AP18143" s="6"/>
      <c r="AQ18143" s="6"/>
      <c r="AR18143" s="6"/>
      <c r="AS18143" s="6"/>
      <c r="AT18143" s="6"/>
      <c r="AU18143" s="6"/>
      <c r="AV18143" s="6"/>
      <c r="AW18143" s="6"/>
      <c r="AX18143" s="6"/>
      <c r="AY18143" s="6"/>
      <c r="AZ18143" s="6"/>
      <c r="BA18143" s="6"/>
      <c r="BB18143" s="6"/>
      <c r="BC18143" s="6"/>
      <c r="BD18143" s="6"/>
      <c r="BE18143" s="6"/>
      <c r="BF18143" s="6"/>
      <c r="BG18143" s="6"/>
    </row>
    <row r="18144" spans="34:59" x14ac:dyDescent="0.25">
      <c r="AH18144" s="10"/>
      <c r="AI18144" s="6"/>
      <c r="AJ18144" s="10"/>
      <c r="AK18144" s="10"/>
      <c r="AL18144" s="10"/>
      <c r="AM18144" s="10"/>
      <c r="AN18144" s="10"/>
      <c r="AO18144" s="10"/>
      <c r="AP18144" s="10"/>
      <c r="AQ18144" s="10"/>
      <c r="AR18144" s="10"/>
      <c r="AS18144" s="10"/>
      <c r="AT18144" s="10"/>
      <c r="AU18144" s="10"/>
      <c r="AV18144" s="10"/>
      <c r="AW18144" s="10"/>
      <c r="AX18144" s="10"/>
      <c r="AY18144" s="10"/>
      <c r="AZ18144" s="10"/>
      <c r="BA18144" s="10"/>
      <c r="BB18144" s="10"/>
      <c r="BC18144" s="10"/>
      <c r="BD18144" s="10"/>
      <c r="BE18144" s="10"/>
      <c r="BF18144" s="10"/>
      <c r="BG18144" s="6"/>
    </row>
    <row r="18145" spans="34:59" x14ac:dyDescent="0.25">
      <c r="AH18145" s="6"/>
      <c r="AI18145" s="6"/>
      <c r="AJ18145" s="6"/>
      <c r="AK18145" s="6"/>
      <c r="AL18145" s="6"/>
      <c r="AM18145" s="6"/>
      <c r="AN18145" s="6"/>
      <c r="AO18145" s="6"/>
      <c r="AP18145" s="6"/>
      <c r="AQ18145" s="6"/>
      <c r="AR18145" s="6"/>
      <c r="AS18145" s="6"/>
      <c r="AT18145" s="6"/>
      <c r="AU18145" s="6"/>
      <c r="AV18145" s="6"/>
      <c r="AW18145" s="6"/>
      <c r="AX18145" s="6"/>
      <c r="AY18145" s="6"/>
      <c r="AZ18145" s="6"/>
      <c r="BA18145" s="6"/>
      <c r="BB18145" s="6"/>
      <c r="BC18145" s="6"/>
      <c r="BD18145" s="6"/>
      <c r="BE18145" s="6"/>
      <c r="BF18145" s="6"/>
      <c r="BG18145" s="10"/>
    </row>
    <row r="18146" spans="34:59" x14ac:dyDescent="0.25">
      <c r="AH18146" s="10"/>
      <c r="AI18146" s="6"/>
    </row>
    <row r="18147" spans="34:59" x14ac:dyDescent="0.25">
      <c r="AH18147" s="6"/>
      <c r="AI18147" s="6"/>
      <c r="AJ18147" s="6"/>
      <c r="AK18147" s="6"/>
      <c r="AL18147" s="6"/>
      <c r="AM18147" s="6"/>
      <c r="AN18147" s="6"/>
      <c r="AO18147" s="6"/>
      <c r="AP18147" s="6"/>
      <c r="AQ18147" s="6"/>
      <c r="AR18147" s="6"/>
      <c r="AS18147" s="6"/>
      <c r="AT18147" s="6"/>
      <c r="AU18147" s="6"/>
      <c r="AV18147" s="6"/>
      <c r="AW18147" s="6"/>
      <c r="AX18147" s="6"/>
      <c r="AY18147" s="6"/>
      <c r="AZ18147" s="6"/>
      <c r="BA18147" s="6"/>
      <c r="BB18147" s="6"/>
      <c r="BC18147" s="6"/>
      <c r="BD18147" s="6"/>
      <c r="BE18147" s="6"/>
      <c r="BF18147" s="6"/>
      <c r="BG18147" s="6"/>
    </row>
    <row r="18148" spans="34:59" x14ac:dyDescent="0.25">
      <c r="AH18148" s="10"/>
      <c r="AI18148" s="6"/>
      <c r="AJ18148" s="10"/>
      <c r="AK18148" s="10"/>
      <c r="AL18148" s="10"/>
      <c r="AM18148" s="10"/>
      <c r="AN18148" s="10"/>
      <c r="AO18148" s="10"/>
      <c r="AP18148" s="10"/>
      <c r="AQ18148" s="10"/>
      <c r="AR18148" s="10"/>
      <c r="AS18148" s="10"/>
      <c r="AT18148" s="10"/>
      <c r="AU18148" s="10"/>
      <c r="AV18148" s="10"/>
      <c r="AW18148" s="10"/>
      <c r="AX18148" s="10"/>
      <c r="AY18148" s="10"/>
      <c r="AZ18148" s="10"/>
      <c r="BA18148" s="10"/>
      <c r="BB18148" s="10"/>
      <c r="BC18148" s="10"/>
      <c r="BD18148" s="10"/>
      <c r="BE18148" s="10"/>
      <c r="BF18148" s="10"/>
      <c r="BG18148" s="6"/>
    </row>
    <row r="18150" spans="34:59" x14ac:dyDescent="0.25">
      <c r="AH18150" s="10"/>
      <c r="AI18150" s="6"/>
    </row>
    <row r="18151" spans="34:59" x14ac:dyDescent="0.25">
      <c r="AH18151" s="6"/>
      <c r="AI18151" s="6"/>
      <c r="AJ18151" s="6"/>
      <c r="AK18151" s="6"/>
      <c r="AL18151" s="6"/>
      <c r="AM18151" s="6"/>
      <c r="AN18151" s="6"/>
      <c r="AO18151" s="6"/>
      <c r="AP18151" s="6"/>
      <c r="AQ18151" s="6"/>
      <c r="AR18151" s="6"/>
      <c r="AS18151" s="6"/>
      <c r="AT18151" s="6"/>
      <c r="AU18151" s="6"/>
      <c r="AV18151" s="6"/>
      <c r="AW18151" s="6"/>
      <c r="AX18151" s="6"/>
      <c r="AY18151" s="6"/>
      <c r="AZ18151" s="6"/>
      <c r="BA18151" s="6"/>
      <c r="BB18151" s="6"/>
      <c r="BC18151" s="6"/>
      <c r="BD18151" s="6"/>
      <c r="BE18151" s="6"/>
      <c r="BF18151" s="6"/>
      <c r="BG18151" s="6"/>
    </row>
    <row r="18152" spans="34:59" x14ac:dyDescent="0.25">
      <c r="AH18152" s="10"/>
      <c r="AI18152" s="6"/>
      <c r="AJ18152" s="10"/>
      <c r="AK18152" s="10"/>
      <c r="AL18152" s="10"/>
      <c r="AM18152" s="10"/>
      <c r="AN18152" s="10"/>
      <c r="AO18152" s="10"/>
      <c r="AP18152" s="10"/>
      <c r="AQ18152" s="10"/>
      <c r="AR18152" s="10"/>
      <c r="AS18152" s="10"/>
      <c r="AT18152" s="10"/>
      <c r="AU18152" s="10"/>
      <c r="AV18152" s="10"/>
      <c r="AW18152" s="10"/>
      <c r="AX18152" s="10"/>
      <c r="AY18152" s="10"/>
      <c r="AZ18152" s="10"/>
      <c r="BA18152" s="10"/>
      <c r="BB18152" s="10"/>
      <c r="BC18152" s="10"/>
      <c r="BD18152" s="10"/>
      <c r="BE18152" s="10"/>
      <c r="BF18152" s="10"/>
      <c r="BG18152" s="6"/>
    </row>
    <row r="18153" spans="34:59" x14ac:dyDescent="0.25">
      <c r="AH18153" s="6"/>
      <c r="AI18153" s="6"/>
      <c r="AJ18153" s="6"/>
      <c r="AK18153" s="6"/>
      <c r="AL18153" s="6"/>
      <c r="AM18153" s="6"/>
      <c r="AN18153" s="6"/>
      <c r="AO18153" s="6"/>
      <c r="AP18153" s="6"/>
      <c r="AQ18153" s="6"/>
      <c r="AR18153" s="6"/>
      <c r="AS18153" s="6"/>
      <c r="AT18153" s="6"/>
      <c r="AU18153" s="6"/>
      <c r="AV18153" s="6"/>
      <c r="AW18153" s="6"/>
      <c r="AX18153" s="6"/>
      <c r="AY18153" s="6"/>
      <c r="AZ18153" s="6"/>
      <c r="BA18153" s="6"/>
      <c r="BB18153" s="6"/>
      <c r="BC18153" s="6"/>
      <c r="BD18153" s="6"/>
      <c r="BE18153" s="6"/>
      <c r="BF18153" s="6"/>
      <c r="BG18153" s="10"/>
    </row>
    <row r="18154" spans="34:59" x14ac:dyDescent="0.25">
      <c r="AH18154" s="10"/>
      <c r="AI18154" s="6"/>
    </row>
    <row r="18155" spans="34:59" x14ac:dyDescent="0.25">
      <c r="AH18155" s="6"/>
      <c r="AI18155" s="6"/>
      <c r="AJ18155" s="6"/>
      <c r="AK18155" s="6"/>
      <c r="AL18155" s="6"/>
      <c r="AM18155" s="6"/>
      <c r="AN18155" s="6"/>
      <c r="AO18155" s="6"/>
      <c r="AP18155" s="6"/>
      <c r="AQ18155" s="6"/>
      <c r="AR18155" s="6"/>
      <c r="AS18155" s="6"/>
      <c r="AT18155" s="6"/>
      <c r="AU18155" s="6"/>
      <c r="AV18155" s="6"/>
      <c r="AW18155" s="6"/>
      <c r="AX18155" s="6"/>
      <c r="AY18155" s="6"/>
      <c r="AZ18155" s="6"/>
      <c r="BA18155" s="6"/>
      <c r="BB18155" s="6"/>
      <c r="BC18155" s="6"/>
      <c r="BD18155" s="6"/>
      <c r="BE18155" s="6"/>
      <c r="BF18155" s="6"/>
      <c r="BG18155" s="6"/>
    </row>
    <row r="18156" spans="34:59" x14ac:dyDescent="0.25">
      <c r="AH18156" s="10"/>
      <c r="AI18156" s="6"/>
      <c r="AJ18156" s="10"/>
      <c r="AK18156" s="10"/>
      <c r="AL18156" s="10"/>
      <c r="AM18156" s="10"/>
      <c r="AN18156" s="10"/>
      <c r="AO18156" s="10"/>
      <c r="AP18156" s="10"/>
      <c r="AQ18156" s="10"/>
      <c r="AR18156" s="10"/>
      <c r="AS18156" s="10"/>
      <c r="AT18156" s="10"/>
      <c r="AU18156" s="10"/>
      <c r="AV18156" s="10"/>
      <c r="AW18156" s="10"/>
      <c r="AX18156" s="10"/>
      <c r="AY18156" s="10"/>
      <c r="AZ18156" s="10"/>
      <c r="BA18156" s="10"/>
      <c r="BB18156" s="10"/>
      <c r="BC18156" s="10"/>
      <c r="BD18156" s="10"/>
      <c r="BE18156" s="10"/>
      <c r="BF18156" s="10"/>
      <c r="BG18156" s="6"/>
    </row>
    <row r="18157" spans="34:59" x14ac:dyDescent="0.25">
      <c r="AH18157" s="6"/>
      <c r="AI18157" s="6"/>
      <c r="AJ18157" s="6"/>
      <c r="AK18157" s="6"/>
      <c r="AL18157" s="6"/>
      <c r="AM18157" s="6"/>
      <c r="AN18157" s="6"/>
      <c r="AO18157" s="6"/>
      <c r="AP18157" s="6"/>
      <c r="AQ18157" s="6"/>
      <c r="AR18157" s="6"/>
      <c r="AS18157" s="6"/>
      <c r="AT18157" s="6"/>
      <c r="AU18157" s="6"/>
      <c r="AV18157" s="6"/>
      <c r="AW18157" s="6"/>
      <c r="AX18157" s="6"/>
      <c r="AY18157" s="6"/>
      <c r="AZ18157" s="6"/>
      <c r="BA18157" s="6"/>
      <c r="BB18157" s="6"/>
      <c r="BC18157" s="6"/>
      <c r="BD18157" s="6"/>
      <c r="BE18157" s="6"/>
      <c r="BF18157" s="6"/>
      <c r="BG18157" s="10"/>
    </row>
    <row r="18158" spans="34:59" x14ac:dyDescent="0.25">
      <c r="AH18158" s="10"/>
      <c r="AI18158" s="6"/>
    </row>
    <row r="18159" spans="34:59" x14ac:dyDescent="0.25">
      <c r="AH18159" s="6"/>
      <c r="AI18159" s="6"/>
      <c r="AJ18159" s="6"/>
      <c r="AK18159" s="6"/>
      <c r="AL18159" s="6"/>
      <c r="AM18159" s="6"/>
      <c r="AN18159" s="6"/>
      <c r="AO18159" s="6"/>
      <c r="AP18159" s="6"/>
      <c r="AQ18159" s="6"/>
      <c r="AR18159" s="6"/>
      <c r="AS18159" s="6"/>
      <c r="AT18159" s="6"/>
      <c r="AU18159" s="6"/>
      <c r="AV18159" s="6"/>
      <c r="AW18159" s="6"/>
      <c r="AX18159" s="6"/>
      <c r="AY18159" s="6"/>
      <c r="AZ18159" s="6"/>
      <c r="BA18159" s="6"/>
      <c r="BB18159" s="6"/>
      <c r="BC18159" s="6"/>
      <c r="BD18159" s="6"/>
      <c r="BE18159" s="6"/>
      <c r="BF18159" s="6"/>
      <c r="BG18159" s="6"/>
    </row>
    <row r="18160" spans="34:59" x14ac:dyDescent="0.25">
      <c r="AH18160" s="10"/>
      <c r="AI18160" s="6"/>
      <c r="AJ18160" s="10"/>
      <c r="AK18160" s="10"/>
      <c r="AL18160" s="10"/>
      <c r="AM18160" s="10"/>
      <c r="AN18160" s="10"/>
      <c r="AO18160" s="10"/>
      <c r="AP18160" s="10"/>
      <c r="AQ18160" s="10"/>
      <c r="AR18160" s="10"/>
      <c r="AS18160" s="10"/>
      <c r="AT18160" s="10"/>
      <c r="AU18160" s="10"/>
      <c r="AV18160" s="10"/>
      <c r="AW18160" s="10"/>
      <c r="AX18160" s="10"/>
      <c r="AY18160" s="10"/>
      <c r="AZ18160" s="10"/>
      <c r="BA18160" s="10"/>
      <c r="BB18160" s="10"/>
      <c r="BC18160" s="10"/>
      <c r="BD18160" s="10"/>
      <c r="BE18160" s="10"/>
      <c r="BF18160" s="10"/>
      <c r="BG18160" s="6"/>
    </row>
    <row r="18161" spans="34:59" x14ac:dyDescent="0.25">
      <c r="AH18161" s="6"/>
      <c r="AI18161" s="6"/>
      <c r="AJ18161" s="6"/>
      <c r="AK18161" s="6"/>
      <c r="AL18161" s="6"/>
      <c r="AM18161" s="6"/>
      <c r="AN18161" s="6"/>
      <c r="AO18161" s="6"/>
      <c r="AP18161" s="6"/>
      <c r="AQ18161" s="6"/>
      <c r="AR18161" s="6"/>
      <c r="AS18161" s="6"/>
      <c r="AT18161" s="6"/>
      <c r="AU18161" s="6"/>
      <c r="AV18161" s="6"/>
      <c r="AW18161" s="6"/>
      <c r="AX18161" s="6"/>
      <c r="AY18161" s="6"/>
      <c r="AZ18161" s="6"/>
      <c r="BA18161" s="6"/>
      <c r="BB18161" s="6"/>
      <c r="BC18161" s="6"/>
      <c r="BD18161" s="6"/>
      <c r="BE18161" s="6"/>
      <c r="BF18161" s="6"/>
      <c r="BG18161" s="10"/>
    </row>
    <row r="18162" spans="34:59" x14ac:dyDescent="0.25">
      <c r="AH18162" s="10"/>
      <c r="AI18162" s="6"/>
    </row>
    <row r="18163" spans="34:59" x14ac:dyDescent="0.25">
      <c r="AH18163" s="6"/>
      <c r="AI18163" s="6"/>
      <c r="AJ18163" s="6"/>
      <c r="AK18163" s="6"/>
      <c r="AL18163" s="6"/>
      <c r="AM18163" s="6"/>
      <c r="AN18163" s="6"/>
      <c r="AO18163" s="6"/>
      <c r="AP18163" s="6"/>
      <c r="AQ18163" s="6"/>
      <c r="AR18163" s="6"/>
      <c r="AS18163" s="6"/>
      <c r="AT18163" s="6"/>
      <c r="AU18163" s="6"/>
      <c r="AV18163" s="6"/>
      <c r="AW18163" s="6"/>
      <c r="AX18163" s="6"/>
      <c r="AY18163" s="6"/>
      <c r="AZ18163" s="6"/>
      <c r="BA18163" s="6"/>
      <c r="BB18163" s="6"/>
      <c r="BC18163" s="6"/>
      <c r="BD18163" s="6"/>
      <c r="BE18163" s="6"/>
      <c r="BF18163" s="6"/>
      <c r="BG18163" s="6"/>
    </row>
    <row r="18164" spans="34:59" x14ac:dyDescent="0.25">
      <c r="AH18164" s="10"/>
      <c r="AI18164" s="6"/>
      <c r="AJ18164" s="10"/>
      <c r="AK18164" s="10"/>
      <c r="AL18164" s="10"/>
      <c r="AM18164" s="10"/>
      <c r="AN18164" s="10"/>
      <c r="AO18164" s="10"/>
      <c r="AP18164" s="10"/>
      <c r="AQ18164" s="10"/>
      <c r="AR18164" s="10"/>
      <c r="AS18164" s="10"/>
      <c r="AT18164" s="10"/>
      <c r="AU18164" s="10"/>
      <c r="AV18164" s="10"/>
      <c r="AW18164" s="10"/>
      <c r="AX18164" s="10"/>
      <c r="AY18164" s="10"/>
      <c r="AZ18164" s="10"/>
      <c r="BA18164" s="10"/>
      <c r="BB18164" s="10"/>
      <c r="BC18164" s="10"/>
      <c r="BD18164" s="10"/>
      <c r="BE18164" s="10"/>
      <c r="BF18164" s="10"/>
      <c r="BG18164" s="6"/>
    </row>
    <row r="18166" spans="34:59" x14ac:dyDescent="0.25">
      <c r="AH18166" s="10"/>
      <c r="AI18166" s="6"/>
    </row>
    <row r="18167" spans="34:59" x14ac:dyDescent="0.25">
      <c r="AH18167" s="6"/>
      <c r="AI18167" s="6"/>
      <c r="AJ18167" s="6"/>
      <c r="AK18167" s="6"/>
      <c r="AL18167" s="6"/>
      <c r="AM18167" s="6"/>
      <c r="AN18167" s="6"/>
      <c r="AO18167" s="6"/>
      <c r="AP18167" s="6"/>
      <c r="AQ18167" s="6"/>
      <c r="AR18167" s="6"/>
      <c r="AS18167" s="6"/>
      <c r="AT18167" s="6"/>
      <c r="AU18167" s="6"/>
      <c r="AV18167" s="6"/>
      <c r="AW18167" s="6"/>
      <c r="AX18167" s="6"/>
      <c r="AY18167" s="6"/>
      <c r="AZ18167" s="6"/>
      <c r="BA18167" s="6"/>
      <c r="BB18167" s="6"/>
      <c r="BC18167" s="6"/>
      <c r="BD18167" s="6"/>
      <c r="BE18167" s="6"/>
      <c r="BF18167" s="6"/>
      <c r="BG18167" s="6"/>
    </row>
    <row r="18168" spans="34:59" x14ac:dyDescent="0.25">
      <c r="AH18168" s="10"/>
      <c r="AI18168" s="6"/>
      <c r="AJ18168" s="10"/>
      <c r="AK18168" s="10"/>
      <c r="AL18168" s="10"/>
      <c r="AM18168" s="10"/>
      <c r="AN18168" s="10"/>
      <c r="AO18168" s="10"/>
      <c r="AP18168" s="10"/>
      <c r="AQ18168" s="10"/>
      <c r="AR18168" s="10"/>
      <c r="AS18168" s="10"/>
      <c r="AT18168" s="10"/>
      <c r="AU18168" s="10"/>
      <c r="AV18168" s="10"/>
      <c r="AW18168" s="10"/>
      <c r="AX18168" s="10"/>
      <c r="AY18168" s="10"/>
      <c r="AZ18168" s="10"/>
      <c r="BA18168" s="10"/>
      <c r="BB18168" s="10"/>
      <c r="BC18168" s="10"/>
      <c r="BD18168" s="10"/>
      <c r="BE18168" s="10"/>
      <c r="BF18168" s="10"/>
      <c r="BG18168" s="6"/>
    </row>
    <row r="18169" spans="34:59" x14ac:dyDescent="0.25">
      <c r="AH18169" s="6"/>
      <c r="AI18169" s="6"/>
      <c r="AJ18169" s="6"/>
      <c r="AK18169" s="6"/>
      <c r="AL18169" s="6"/>
      <c r="AM18169" s="6"/>
      <c r="AN18169" s="6"/>
      <c r="AO18169" s="6"/>
      <c r="AP18169" s="6"/>
      <c r="AQ18169" s="6"/>
      <c r="AR18169" s="6"/>
      <c r="AS18169" s="6"/>
      <c r="AT18169" s="6"/>
      <c r="AU18169" s="6"/>
      <c r="AV18169" s="6"/>
      <c r="AW18169" s="6"/>
      <c r="AX18169" s="6"/>
      <c r="AY18169" s="6"/>
      <c r="AZ18169" s="6"/>
      <c r="BA18169" s="6"/>
      <c r="BB18169" s="6"/>
      <c r="BC18169" s="6"/>
      <c r="BD18169" s="6"/>
      <c r="BE18169" s="6"/>
      <c r="BF18169" s="6"/>
      <c r="BG18169" s="10"/>
    </row>
    <row r="18170" spans="34:59" x14ac:dyDescent="0.25">
      <c r="AH18170" s="10"/>
      <c r="AI18170" s="6"/>
    </row>
    <row r="18171" spans="34:59" x14ac:dyDescent="0.25">
      <c r="AH18171" s="6"/>
      <c r="AI18171" s="6"/>
      <c r="AJ18171" s="6"/>
      <c r="AK18171" s="6"/>
      <c r="AL18171" s="6"/>
      <c r="AM18171" s="6"/>
      <c r="AN18171" s="6"/>
      <c r="AO18171" s="6"/>
      <c r="AP18171" s="6"/>
      <c r="AQ18171" s="6"/>
      <c r="AR18171" s="6"/>
      <c r="AS18171" s="6"/>
      <c r="AT18171" s="6"/>
      <c r="AU18171" s="6"/>
      <c r="AV18171" s="6"/>
      <c r="AW18171" s="6"/>
      <c r="AX18171" s="6"/>
      <c r="AY18171" s="6"/>
      <c r="AZ18171" s="6"/>
      <c r="BA18171" s="6"/>
      <c r="BB18171" s="6"/>
      <c r="BC18171" s="6"/>
      <c r="BD18171" s="6"/>
      <c r="BE18171" s="6"/>
      <c r="BF18171" s="6"/>
      <c r="BG18171" s="6"/>
    </row>
    <row r="18172" spans="34:59" x14ac:dyDescent="0.25">
      <c r="AH18172" s="10"/>
      <c r="AI18172" s="6"/>
      <c r="AJ18172" s="10"/>
      <c r="AK18172" s="10"/>
      <c r="AL18172" s="10"/>
      <c r="AM18172" s="10"/>
      <c r="AN18172" s="10"/>
      <c r="AO18172" s="10"/>
      <c r="AP18172" s="10"/>
      <c r="AQ18172" s="10"/>
      <c r="AR18172" s="10"/>
      <c r="AS18172" s="10"/>
      <c r="AT18172" s="10"/>
      <c r="AU18172" s="10"/>
      <c r="AV18172" s="10"/>
      <c r="AW18172" s="10"/>
      <c r="AX18172" s="10"/>
      <c r="AY18172" s="10"/>
      <c r="AZ18172" s="10"/>
      <c r="BA18172" s="10"/>
      <c r="BB18172" s="10"/>
      <c r="BC18172" s="10"/>
      <c r="BD18172" s="10"/>
      <c r="BE18172" s="10"/>
      <c r="BF18172" s="10"/>
      <c r="BG18172" s="6"/>
    </row>
    <row r="18173" spans="34:59" x14ac:dyDescent="0.25">
      <c r="AH18173" s="6"/>
      <c r="AI18173" s="6"/>
      <c r="AJ18173" s="6"/>
      <c r="AK18173" s="6"/>
      <c r="AL18173" s="6"/>
      <c r="AM18173" s="6"/>
      <c r="AN18173" s="6"/>
      <c r="AO18173" s="6"/>
      <c r="AP18173" s="6"/>
      <c r="AQ18173" s="6"/>
      <c r="AR18173" s="6"/>
      <c r="AS18173" s="6"/>
      <c r="AT18173" s="6"/>
      <c r="AU18173" s="6"/>
      <c r="AV18173" s="6"/>
      <c r="AW18173" s="6"/>
      <c r="AX18173" s="6"/>
      <c r="AY18173" s="6"/>
      <c r="AZ18173" s="6"/>
      <c r="BA18173" s="6"/>
      <c r="BB18173" s="6"/>
      <c r="BC18173" s="6"/>
      <c r="BD18173" s="6"/>
      <c r="BE18173" s="6"/>
      <c r="BF18173" s="6"/>
      <c r="BG18173" s="10"/>
    </row>
    <row r="18174" spans="34:59" x14ac:dyDescent="0.25">
      <c r="AH18174" s="10"/>
      <c r="AI18174" s="6"/>
    </row>
    <row r="18175" spans="34:59" x14ac:dyDescent="0.25">
      <c r="AH18175" s="6"/>
      <c r="AI18175" s="6"/>
      <c r="AJ18175" s="6"/>
      <c r="AK18175" s="6"/>
      <c r="AL18175" s="6"/>
      <c r="AM18175" s="6"/>
      <c r="AN18175" s="6"/>
      <c r="AO18175" s="6"/>
      <c r="AP18175" s="6"/>
      <c r="AQ18175" s="6"/>
      <c r="AR18175" s="6"/>
      <c r="AS18175" s="6"/>
      <c r="AT18175" s="6"/>
      <c r="AU18175" s="6"/>
      <c r="AV18175" s="6"/>
      <c r="AW18175" s="6"/>
      <c r="AX18175" s="6"/>
      <c r="AY18175" s="6"/>
      <c r="AZ18175" s="6"/>
      <c r="BA18175" s="6"/>
      <c r="BB18175" s="6"/>
      <c r="BC18175" s="6"/>
      <c r="BD18175" s="6"/>
      <c r="BE18175" s="6"/>
      <c r="BF18175" s="6"/>
      <c r="BG18175" s="6"/>
    </row>
    <row r="18176" spans="34:59" x14ac:dyDescent="0.25">
      <c r="AH18176" s="10"/>
      <c r="AI18176" s="6"/>
      <c r="AJ18176" s="10"/>
      <c r="AK18176" s="10"/>
      <c r="AL18176" s="10"/>
      <c r="AM18176" s="10"/>
      <c r="AN18176" s="10"/>
      <c r="AO18176" s="10"/>
      <c r="AP18176" s="10"/>
      <c r="AQ18176" s="10"/>
      <c r="AR18176" s="10"/>
      <c r="AS18176" s="10"/>
      <c r="AT18176" s="10"/>
      <c r="AU18176" s="10"/>
      <c r="AV18176" s="10"/>
      <c r="AW18176" s="10"/>
      <c r="AX18176" s="10"/>
      <c r="AY18176" s="10"/>
      <c r="AZ18176" s="10"/>
      <c r="BA18176" s="10"/>
      <c r="BB18176" s="10"/>
      <c r="BC18176" s="10"/>
      <c r="BD18176" s="10"/>
      <c r="BE18176" s="10"/>
      <c r="BF18176" s="10"/>
      <c r="BG18176" s="6"/>
    </row>
    <row r="18177" spans="34:59" x14ac:dyDescent="0.25">
      <c r="AH18177" s="6"/>
      <c r="AI18177" s="6"/>
      <c r="AJ18177" s="6"/>
      <c r="AK18177" s="6"/>
      <c r="AL18177" s="6"/>
      <c r="AM18177" s="6"/>
      <c r="AN18177" s="6"/>
      <c r="AO18177" s="6"/>
      <c r="AP18177" s="6"/>
      <c r="AQ18177" s="6"/>
      <c r="AR18177" s="6"/>
      <c r="AS18177" s="6"/>
      <c r="AT18177" s="6"/>
      <c r="AU18177" s="6"/>
      <c r="AV18177" s="6"/>
      <c r="AW18177" s="6"/>
      <c r="AX18177" s="6"/>
      <c r="AY18177" s="6"/>
      <c r="AZ18177" s="6"/>
      <c r="BA18177" s="6"/>
      <c r="BB18177" s="6"/>
      <c r="BC18177" s="6"/>
      <c r="BD18177" s="6"/>
      <c r="BE18177" s="6"/>
      <c r="BF18177" s="6"/>
      <c r="BG18177" s="10"/>
    </row>
    <row r="18178" spans="34:59" x14ac:dyDescent="0.25">
      <c r="AH18178" s="10"/>
      <c r="AI18178" s="6"/>
    </row>
    <row r="18179" spans="34:59" x14ac:dyDescent="0.25">
      <c r="AH18179" s="6"/>
      <c r="AI18179" s="6"/>
      <c r="AJ18179" s="6"/>
      <c r="AK18179" s="6"/>
      <c r="AL18179" s="6"/>
      <c r="AM18179" s="6"/>
      <c r="AN18179" s="6"/>
      <c r="AO18179" s="6"/>
      <c r="AP18179" s="6"/>
      <c r="AQ18179" s="6"/>
      <c r="AR18179" s="6"/>
      <c r="AS18179" s="6"/>
      <c r="AT18179" s="6"/>
      <c r="AU18179" s="6"/>
      <c r="AV18179" s="6"/>
      <c r="AW18179" s="6"/>
      <c r="AX18179" s="6"/>
      <c r="AY18179" s="6"/>
      <c r="AZ18179" s="6"/>
      <c r="BA18179" s="6"/>
      <c r="BB18179" s="6"/>
      <c r="BC18179" s="6"/>
      <c r="BD18179" s="6"/>
      <c r="BE18179" s="6"/>
      <c r="BF18179" s="6"/>
      <c r="BG18179" s="6"/>
    </row>
    <row r="18180" spans="34:59" x14ac:dyDescent="0.25">
      <c r="AH18180" s="10"/>
      <c r="AI18180" s="6"/>
      <c r="AJ18180" s="10"/>
      <c r="AK18180" s="10"/>
      <c r="AL18180" s="10"/>
      <c r="AM18180" s="10"/>
      <c r="AN18180" s="10"/>
      <c r="AO18180" s="10"/>
      <c r="AP18180" s="10"/>
      <c r="AQ18180" s="10"/>
      <c r="AR18180" s="10"/>
      <c r="AS18180" s="10"/>
      <c r="AT18180" s="10"/>
      <c r="AU18180" s="10"/>
      <c r="AV18180" s="10"/>
      <c r="AW18180" s="10"/>
      <c r="AX18180" s="10"/>
      <c r="AY18180" s="10"/>
      <c r="AZ18180" s="10"/>
      <c r="BA18180" s="10"/>
      <c r="BB18180" s="10"/>
      <c r="BC18180" s="10"/>
      <c r="BD18180" s="10"/>
      <c r="BE18180" s="10"/>
      <c r="BF18180" s="10"/>
      <c r="BG18180" s="6"/>
    </row>
    <row r="18182" spans="34:59" x14ac:dyDescent="0.25">
      <c r="AH18182" s="10"/>
      <c r="AI18182" s="6"/>
    </row>
    <row r="18183" spans="34:59" x14ac:dyDescent="0.25">
      <c r="AH18183" s="6"/>
      <c r="AI18183" s="6"/>
      <c r="AJ18183" s="6"/>
      <c r="AK18183" s="6"/>
      <c r="AL18183" s="6"/>
      <c r="AM18183" s="6"/>
      <c r="AN18183" s="6"/>
      <c r="AO18183" s="6"/>
      <c r="AP18183" s="6"/>
      <c r="AQ18183" s="6"/>
      <c r="AR18183" s="6"/>
      <c r="AS18183" s="6"/>
      <c r="AT18183" s="6"/>
      <c r="AU18183" s="6"/>
      <c r="AV18183" s="6"/>
      <c r="AW18183" s="6"/>
      <c r="AX18183" s="6"/>
      <c r="AY18183" s="6"/>
      <c r="AZ18183" s="6"/>
      <c r="BA18183" s="6"/>
      <c r="BB18183" s="6"/>
      <c r="BC18183" s="6"/>
      <c r="BD18183" s="6"/>
      <c r="BE18183" s="6"/>
      <c r="BF18183" s="6"/>
      <c r="BG18183" s="6"/>
    </row>
    <row r="18184" spans="34:59" x14ac:dyDescent="0.25">
      <c r="AH18184" s="10"/>
      <c r="AI18184" s="6"/>
      <c r="AJ18184" s="10"/>
      <c r="AK18184" s="10"/>
      <c r="AL18184" s="10"/>
      <c r="AM18184" s="10"/>
      <c r="AN18184" s="10"/>
      <c r="AO18184" s="10"/>
      <c r="AP18184" s="10"/>
      <c r="AQ18184" s="10"/>
      <c r="AR18184" s="10"/>
      <c r="AS18184" s="10"/>
      <c r="AT18184" s="10"/>
      <c r="AU18184" s="10"/>
      <c r="AV18184" s="10"/>
      <c r="AW18184" s="10"/>
      <c r="AX18184" s="10"/>
      <c r="AY18184" s="10"/>
      <c r="AZ18184" s="10"/>
      <c r="BA18184" s="10"/>
      <c r="BB18184" s="10"/>
      <c r="BC18184" s="10"/>
      <c r="BD18184" s="10"/>
      <c r="BE18184" s="10"/>
      <c r="BF18184" s="10"/>
      <c r="BG18184" s="6"/>
    </row>
    <row r="18185" spans="34:59" x14ac:dyDescent="0.25">
      <c r="AH18185" s="6"/>
      <c r="AI18185" s="6"/>
      <c r="AJ18185" s="6"/>
      <c r="AK18185" s="6"/>
      <c r="AL18185" s="6"/>
      <c r="AM18185" s="6"/>
      <c r="AN18185" s="6"/>
      <c r="AO18185" s="6"/>
      <c r="AP18185" s="6"/>
      <c r="AQ18185" s="6"/>
      <c r="AR18185" s="6"/>
      <c r="AS18185" s="6"/>
      <c r="AT18185" s="6"/>
      <c r="AU18185" s="6"/>
      <c r="AV18185" s="6"/>
      <c r="AW18185" s="6"/>
      <c r="AX18185" s="6"/>
      <c r="AY18185" s="6"/>
      <c r="AZ18185" s="6"/>
      <c r="BA18185" s="6"/>
      <c r="BB18185" s="6"/>
      <c r="BC18185" s="6"/>
      <c r="BD18185" s="6"/>
      <c r="BE18185" s="6"/>
      <c r="BF18185" s="6"/>
      <c r="BG18185" s="10"/>
    </row>
    <row r="18186" spans="34:59" x14ac:dyDescent="0.25">
      <c r="AH18186" s="10"/>
      <c r="AI18186" s="6"/>
    </row>
    <row r="18187" spans="34:59" x14ac:dyDescent="0.25">
      <c r="AH18187" s="6"/>
      <c r="AI18187" s="6"/>
      <c r="AJ18187" s="6"/>
      <c r="AK18187" s="6"/>
      <c r="AL18187" s="6"/>
      <c r="AM18187" s="6"/>
      <c r="AN18187" s="6"/>
      <c r="AO18187" s="6"/>
      <c r="AP18187" s="6"/>
      <c r="AQ18187" s="6"/>
      <c r="AR18187" s="6"/>
      <c r="AS18187" s="6"/>
      <c r="AT18187" s="6"/>
      <c r="AU18187" s="6"/>
      <c r="AV18187" s="6"/>
      <c r="AW18187" s="6"/>
      <c r="AX18187" s="6"/>
      <c r="AY18187" s="6"/>
      <c r="AZ18187" s="6"/>
      <c r="BA18187" s="6"/>
      <c r="BB18187" s="6"/>
      <c r="BC18187" s="6"/>
      <c r="BD18187" s="6"/>
      <c r="BE18187" s="6"/>
      <c r="BF18187" s="6"/>
      <c r="BG18187" s="6"/>
    </row>
    <row r="18188" spans="34:59" x14ac:dyDescent="0.25">
      <c r="AH18188" s="10"/>
      <c r="AI18188" s="6"/>
      <c r="AJ18188" s="10"/>
      <c r="AK18188" s="10"/>
      <c r="AL18188" s="10"/>
      <c r="AM18188" s="10"/>
      <c r="AN18188" s="10"/>
      <c r="AO18188" s="10"/>
      <c r="AP18188" s="10"/>
      <c r="AQ18188" s="10"/>
      <c r="AR18188" s="10"/>
      <c r="AS18188" s="10"/>
      <c r="AT18188" s="10"/>
      <c r="AU18188" s="10"/>
      <c r="AV18188" s="10"/>
      <c r="AW18188" s="10"/>
      <c r="AX18188" s="10"/>
      <c r="AY18188" s="10"/>
      <c r="AZ18188" s="10"/>
      <c r="BA18188" s="10"/>
      <c r="BB18188" s="10"/>
      <c r="BC18188" s="10"/>
      <c r="BD18188" s="10"/>
      <c r="BE18188" s="10"/>
      <c r="BF18188" s="10"/>
      <c r="BG18188" s="6"/>
    </row>
    <row r="18189" spans="34:59" x14ac:dyDescent="0.25">
      <c r="AH18189" s="6"/>
      <c r="AI18189" s="6"/>
      <c r="AJ18189" s="6"/>
      <c r="AK18189" s="6"/>
      <c r="AL18189" s="6"/>
      <c r="AM18189" s="6"/>
      <c r="AN18189" s="6"/>
      <c r="AO18189" s="6"/>
      <c r="AP18189" s="6"/>
      <c r="AQ18189" s="6"/>
      <c r="AR18189" s="6"/>
      <c r="AS18189" s="6"/>
      <c r="AT18189" s="6"/>
      <c r="AU18189" s="6"/>
      <c r="AV18189" s="6"/>
      <c r="AW18189" s="6"/>
      <c r="AX18189" s="6"/>
      <c r="AY18189" s="6"/>
      <c r="AZ18189" s="6"/>
      <c r="BA18189" s="6"/>
      <c r="BB18189" s="6"/>
      <c r="BC18189" s="6"/>
      <c r="BD18189" s="6"/>
      <c r="BE18189" s="6"/>
      <c r="BF18189" s="6"/>
      <c r="BG18189" s="10"/>
    </row>
    <row r="18190" spans="34:59" x14ac:dyDescent="0.25">
      <c r="AH18190" s="10"/>
      <c r="AI18190" s="6"/>
    </row>
    <row r="18191" spans="34:59" x14ac:dyDescent="0.25">
      <c r="AH18191" s="6"/>
      <c r="AI18191" s="6"/>
      <c r="AJ18191" s="6"/>
      <c r="AK18191" s="6"/>
      <c r="AL18191" s="6"/>
      <c r="AM18191" s="6"/>
      <c r="AN18191" s="6"/>
      <c r="AO18191" s="6"/>
      <c r="AP18191" s="6"/>
      <c r="AQ18191" s="6"/>
      <c r="AR18191" s="6"/>
      <c r="AS18191" s="6"/>
      <c r="AT18191" s="6"/>
      <c r="AU18191" s="6"/>
      <c r="AV18191" s="6"/>
      <c r="AW18191" s="6"/>
      <c r="AX18191" s="6"/>
      <c r="AY18191" s="6"/>
      <c r="AZ18191" s="6"/>
      <c r="BA18191" s="6"/>
      <c r="BB18191" s="6"/>
      <c r="BC18191" s="6"/>
      <c r="BD18191" s="6"/>
      <c r="BE18191" s="6"/>
      <c r="BF18191" s="6"/>
      <c r="BG18191" s="6"/>
    </row>
    <row r="18192" spans="34:59" x14ac:dyDescent="0.25">
      <c r="AH18192" s="10"/>
      <c r="AI18192" s="6"/>
      <c r="AJ18192" s="10"/>
      <c r="AK18192" s="10"/>
      <c r="AL18192" s="10"/>
      <c r="AM18192" s="10"/>
      <c r="AN18192" s="10"/>
      <c r="AO18192" s="10"/>
      <c r="AP18192" s="10"/>
      <c r="AQ18192" s="10"/>
      <c r="AR18192" s="10"/>
      <c r="AS18192" s="10"/>
      <c r="AT18192" s="10"/>
      <c r="AU18192" s="10"/>
      <c r="AV18192" s="10"/>
      <c r="AW18192" s="10"/>
      <c r="AX18192" s="10"/>
      <c r="AY18192" s="10"/>
      <c r="AZ18192" s="10"/>
      <c r="BA18192" s="10"/>
      <c r="BB18192" s="10"/>
      <c r="BC18192" s="10"/>
      <c r="BD18192" s="10"/>
      <c r="BE18192" s="10"/>
      <c r="BF18192" s="10"/>
      <c r="BG18192" s="6"/>
    </row>
    <row r="18193" spans="34:59" x14ac:dyDescent="0.25">
      <c r="AH18193" s="6"/>
      <c r="AI18193" s="6"/>
      <c r="AJ18193" s="6"/>
      <c r="AK18193" s="6"/>
      <c r="AL18193" s="6"/>
      <c r="AM18193" s="6"/>
      <c r="AN18193" s="6"/>
      <c r="AO18193" s="6"/>
      <c r="AP18193" s="6"/>
      <c r="AQ18193" s="6"/>
      <c r="AR18193" s="6"/>
      <c r="AS18193" s="6"/>
      <c r="AT18193" s="6"/>
      <c r="AU18193" s="6"/>
      <c r="AV18193" s="6"/>
      <c r="AW18193" s="6"/>
      <c r="AX18193" s="6"/>
      <c r="AY18193" s="6"/>
      <c r="AZ18193" s="6"/>
      <c r="BA18193" s="6"/>
      <c r="BB18193" s="6"/>
      <c r="BC18193" s="6"/>
      <c r="BD18193" s="6"/>
      <c r="BE18193" s="6"/>
      <c r="BF18193" s="6"/>
      <c r="BG18193" s="10"/>
    </row>
    <row r="18194" spans="34:59" x14ac:dyDescent="0.25">
      <c r="AH18194" s="10"/>
      <c r="AI18194" s="6"/>
    </row>
    <row r="18195" spans="34:59" x14ac:dyDescent="0.25">
      <c r="AH18195" s="6"/>
      <c r="AI18195" s="6"/>
      <c r="AJ18195" s="6"/>
      <c r="AK18195" s="6"/>
      <c r="AL18195" s="6"/>
      <c r="AM18195" s="6"/>
      <c r="AN18195" s="6"/>
      <c r="AO18195" s="6"/>
      <c r="AP18195" s="6"/>
      <c r="AQ18195" s="6"/>
      <c r="AR18195" s="6"/>
      <c r="AS18195" s="6"/>
      <c r="AT18195" s="6"/>
      <c r="AU18195" s="6"/>
      <c r="AV18195" s="6"/>
      <c r="AW18195" s="6"/>
      <c r="AX18195" s="6"/>
      <c r="AY18195" s="6"/>
      <c r="AZ18195" s="6"/>
      <c r="BA18195" s="6"/>
      <c r="BB18195" s="6"/>
      <c r="BC18195" s="6"/>
      <c r="BD18195" s="6"/>
      <c r="BE18195" s="6"/>
      <c r="BF18195" s="6"/>
      <c r="BG18195" s="6"/>
    </row>
    <row r="18196" spans="34:59" x14ac:dyDescent="0.25">
      <c r="AH18196" s="10"/>
      <c r="AI18196" s="6"/>
      <c r="AJ18196" s="10"/>
      <c r="AK18196" s="10"/>
      <c r="AL18196" s="10"/>
      <c r="AM18196" s="10"/>
      <c r="AN18196" s="10"/>
      <c r="AO18196" s="10"/>
      <c r="AP18196" s="10"/>
      <c r="AQ18196" s="10"/>
      <c r="AR18196" s="10"/>
      <c r="AS18196" s="10"/>
      <c r="AT18196" s="10"/>
      <c r="AU18196" s="10"/>
      <c r="AV18196" s="10"/>
      <c r="AW18196" s="10"/>
      <c r="AX18196" s="10"/>
      <c r="AY18196" s="10"/>
      <c r="AZ18196" s="10"/>
      <c r="BA18196" s="10"/>
      <c r="BB18196" s="10"/>
      <c r="BC18196" s="10"/>
      <c r="BD18196" s="10"/>
      <c r="BE18196" s="10"/>
      <c r="BF18196" s="10"/>
      <c r="BG18196" s="6"/>
    </row>
    <row r="18198" spans="34:59" x14ac:dyDescent="0.25">
      <c r="AH18198" s="10"/>
      <c r="AI18198" s="6"/>
    </row>
    <row r="18199" spans="34:59" x14ac:dyDescent="0.25">
      <c r="AH18199" s="6"/>
      <c r="AI18199" s="6"/>
      <c r="AJ18199" s="6"/>
      <c r="AK18199" s="6"/>
      <c r="AL18199" s="6"/>
      <c r="AM18199" s="6"/>
      <c r="AN18199" s="6"/>
      <c r="AO18199" s="6"/>
      <c r="AP18199" s="6"/>
      <c r="AQ18199" s="6"/>
      <c r="AR18199" s="6"/>
      <c r="AS18199" s="6"/>
      <c r="AT18199" s="6"/>
      <c r="AU18199" s="6"/>
      <c r="AV18199" s="6"/>
      <c r="AW18199" s="6"/>
      <c r="AX18199" s="6"/>
      <c r="AY18199" s="6"/>
      <c r="AZ18199" s="6"/>
      <c r="BA18199" s="6"/>
      <c r="BB18199" s="6"/>
      <c r="BC18199" s="6"/>
      <c r="BD18199" s="6"/>
      <c r="BE18199" s="6"/>
      <c r="BF18199" s="6"/>
      <c r="BG18199" s="6"/>
    </row>
    <row r="18200" spans="34:59" x14ac:dyDescent="0.25">
      <c r="AH18200" s="10"/>
      <c r="AI18200" s="6"/>
      <c r="AJ18200" s="10"/>
      <c r="AK18200" s="10"/>
      <c r="AL18200" s="10"/>
      <c r="AM18200" s="10"/>
      <c r="AN18200" s="10"/>
      <c r="AO18200" s="10"/>
      <c r="AP18200" s="10"/>
      <c r="AQ18200" s="10"/>
      <c r="AR18200" s="10"/>
      <c r="AS18200" s="10"/>
      <c r="AT18200" s="10"/>
      <c r="AU18200" s="10"/>
      <c r="AV18200" s="10"/>
      <c r="AW18200" s="10"/>
      <c r="AX18200" s="10"/>
      <c r="AY18200" s="10"/>
      <c r="AZ18200" s="10"/>
      <c r="BA18200" s="10"/>
      <c r="BB18200" s="10"/>
      <c r="BC18200" s="10"/>
      <c r="BD18200" s="10"/>
      <c r="BE18200" s="10"/>
      <c r="BF18200" s="10"/>
      <c r="BG18200" s="6"/>
    </row>
    <row r="18201" spans="34:59" x14ac:dyDescent="0.25">
      <c r="AH18201" s="6"/>
      <c r="AI18201" s="6"/>
      <c r="AJ18201" s="6"/>
      <c r="AK18201" s="6"/>
      <c r="AL18201" s="6"/>
      <c r="AM18201" s="6"/>
      <c r="AN18201" s="6"/>
      <c r="AO18201" s="6"/>
      <c r="AP18201" s="6"/>
      <c r="AQ18201" s="6"/>
      <c r="AR18201" s="6"/>
      <c r="AS18201" s="6"/>
      <c r="AT18201" s="6"/>
      <c r="AU18201" s="6"/>
      <c r="AV18201" s="6"/>
      <c r="AW18201" s="6"/>
      <c r="AX18201" s="6"/>
      <c r="AY18201" s="6"/>
      <c r="AZ18201" s="6"/>
      <c r="BA18201" s="6"/>
      <c r="BB18201" s="6"/>
      <c r="BC18201" s="6"/>
      <c r="BD18201" s="6"/>
      <c r="BE18201" s="6"/>
      <c r="BF18201" s="6"/>
      <c r="BG18201" s="10"/>
    </row>
    <row r="18202" spans="34:59" x14ac:dyDescent="0.25">
      <c r="AH18202" s="10"/>
      <c r="AI18202" s="6"/>
    </row>
    <row r="18203" spans="34:59" x14ac:dyDescent="0.25">
      <c r="AH18203" s="6"/>
      <c r="AI18203" s="6"/>
      <c r="AJ18203" s="6"/>
      <c r="AK18203" s="6"/>
      <c r="AL18203" s="6"/>
      <c r="AM18203" s="6"/>
      <c r="AN18203" s="6"/>
      <c r="AO18203" s="6"/>
      <c r="AP18203" s="6"/>
      <c r="AQ18203" s="6"/>
      <c r="AR18203" s="6"/>
      <c r="AS18203" s="6"/>
      <c r="AT18203" s="6"/>
      <c r="AU18203" s="6"/>
      <c r="AV18203" s="6"/>
      <c r="AW18203" s="6"/>
      <c r="AX18203" s="6"/>
      <c r="AY18203" s="6"/>
      <c r="AZ18203" s="6"/>
      <c r="BA18203" s="6"/>
      <c r="BB18203" s="6"/>
      <c r="BC18203" s="6"/>
      <c r="BD18203" s="6"/>
      <c r="BE18203" s="6"/>
      <c r="BF18203" s="6"/>
      <c r="BG18203" s="6"/>
    </row>
    <row r="18204" spans="34:59" x14ac:dyDescent="0.25">
      <c r="AH18204" s="10"/>
      <c r="AI18204" s="6"/>
      <c r="AJ18204" s="10"/>
      <c r="AK18204" s="10"/>
      <c r="AL18204" s="10"/>
      <c r="AM18204" s="10"/>
      <c r="AN18204" s="10"/>
      <c r="AO18204" s="10"/>
      <c r="AP18204" s="10"/>
      <c r="AQ18204" s="10"/>
      <c r="AR18204" s="10"/>
      <c r="AS18204" s="10"/>
      <c r="AT18204" s="10"/>
      <c r="AU18204" s="10"/>
      <c r="AV18204" s="10"/>
      <c r="AW18204" s="10"/>
      <c r="AX18204" s="10"/>
      <c r="AY18204" s="10"/>
      <c r="AZ18204" s="10"/>
      <c r="BA18204" s="10"/>
      <c r="BB18204" s="10"/>
      <c r="BC18204" s="10"/>
      <c r="BD18204" s="10"/>
      <c r="BE18204" s="10"/>
      <c r="BF18204" s="10"/>
      <c r="BG18204" s="6"/>
    </row>
    <row r="18205" spans="34:59" x14ac:dyDescent="0.25">
      <c r="AH18205" s="6"/>
      <c r="AI18205" s="6"/>
      <c r="AJ18205" s="6"/>
      <c r="AK18205" s="6"/>
      <c r="AL18205" s="6"/>
      <c r="AM18205" s="6"/>
      <c r="AN18205" s="6"/>
      <c r="AO18205" s="6"/>
      <c r="AP18205" s="6"/>
      <c r="AQ18205" s="6"/>
      <c r="AR18205" s="6"/>
      <c r="AS18205" s="6"/>
      <c r="AT18205" s="6"/>
      <c r="AU18205" s="6"/>
      <c r="AV18205" s="6"/>
      <c r="AW18205" s="6"/>
      <c r="AX18205" s="6"/>
      <c r="AY18205" s="6"/>
      <c r="AZ18205" s="6"/>
      <c r="BA18205" s="6"/>
      <c r="BB18205" s="6"/>
      <c r="BC18205" s="6"/>
      <c r="BD18205" s="6"/>
      <c r="BE18205" s="6"/>
      <c r="BF18205" s="6"/>
      <c r="BG18205" s="10"/>
    </row>
    <row r="18206" spans="34:59" x14ac:dyDescent="0.25">
      <c r="AH18206" s="10"/>
      <c r="AI18206" s="6"/>
    </row>
    <row r="18207" spans="34:59" x14ac:dyDescent="0.25">
      <c r="AH18207" s="6"/>
      <c r="AI18207" s="6"/>
      <c r="AJ18207" s="6"/>
      <c r="AK18207" s="6"/>
      <c r="AL18207" s="6"/>
      <c r="AM18207" s="6"/>
      <c r="AN18207" s="6"/>
      <c r="AO18207" s="6"/>
      <c r="AP18207" s="6"/>
      <c r="AQ18207" s="6"/>
      <c r="AR18207" s="6"/>
      <c r="AS18207" s="6"/>
      <c r="AT18207" s="6"/>
      <c r="AU18207" s="6"/>
      <c r="AV18207" s="6"/>
      <c r="AW18207" s="6"/>
      <c r="AX18207" s="6"/>
      <c r="AY18207" s="6"/>
      <c r="AZ18207" s="6"/>
      <c r="BA18207" s="6"/>
      <c r="BB18207" s="6"/>
      <c r="BC18207" s="6"/>
      <c r="BD18207" s="6"/>
      <c r="BE18207" s="6"/>
      <c r="BF18207" s="6"/>
      <c r="BG18207" s="6"/>
    </row>
    <row r="18208" spans="34:59" x14ac:dyDescent="0.25">
      <c r="AH18208" s="10"/>
      <c r="AI18208" s="6"/>
      <c r="AJ18208" s="10"/>
      <c r="AK18208" s="10"/>
      <c r="AL18208" s="10"/>
      <c r="AM18208" s="10"/>
      <c r="AN18208" s="10"/>
      <c r="AO18208" s="10"/>
      <c r="AP18208" s="10"/>
      <c r="AQ18208" s="10"/>
      <c r="AR18208" s="10"/>
      <c r="AS18208" s="10"/>
      <c r="AT18208" s="10"/>
      <c r="AU18208" s="10"/>
      <c r="AV18208" s="10"/>
      <c r="AW18208" s="10"/>
      <c r="AX18208" s="10"/>
      <c r="AY18208" s="10"/>
      <c r="AZ18208" s="10"/>
      <c r="BA18208" s="10"/>
      <c r="BB18208" s="10"/>
      <c r="BC18208" s="10"/>
      <c r="BD18208" s="10"/>
      <c r="BE18208" s="10"/>
      <c r="BF18208" s="10"/>
      <c r="BG18208" s="6"/>
    </row>
    <row r="18209" spans="34:59" x14ac:dyDescent="0.25">
      <c r="AH18209" s="6"/>
      <c r="AI18209" s="6"/>
      <c r="AJ18209" s="6"/>
      <c r="AK18209" s="6"/>
      <c r="AL18209" s="6"/>
      <c r="AM18209" s="6"/>
      <c r="AN18209" s="6"/>
      <c r="AO18209" s="6"/>
      <c r="AP18209" s="6"/>
      <c r="AQ18209" s="6"/>
      <c r="AR18209" s="6"/>
      <c r="AS18209" s="6"/>
      <c r="AT18209" s="6"/>
      <c r="AU18209" s="6"/>
      <c r="AV18209" s="6"/>
      <c r="AW18209" s="6"/>
      <c r="AX18209" s="6"/>
      <c r="AY18209" s="6"/>
      <c r="AZ18209" s="6"/>
      <c r="BA18209" s="6"/>
      <c r="BB18209" s="6"/>
      <c r="BC18209" s="6"/>
      <c r="BD18209" s="6"/>
      <c r="BE18209" s="6"/>
      <c r="BF18209" s="6"/>
      <c r="BG18209" s="10"/>
    </row>
    <row r="18210" spans="34:59" x14ac:dyDescent="0.25">
      <c r="AH18210" s="10"/>
      <c r="AI18210" s="6"/>
    </row>
    <row r="18211" spans="34:59" x14ac:dyDescent="0.25">
      <c r="AH18211" s="6"/>
      <c r="AI18211" s="6"/>
      <c r="AJ18211" s="6"/>
      <c r="AK18211" s="6"/>
      <c r="AL18211" s="6"/>
      <c r="AM18211" s="6"/>
      <c r="AN18211" s="6"/>
      <c r="AO18211" s="6"/>
      <c r="AP18211" s="6"/>
      <c r="AQ18211" s="6"/>
      <c r="AR18211" s="6"/>
      <c r="AS18211" s="6"/>
      <c r="AT18211" s="6"/>
      <c r="AU18211" s="6"/>
      <c r="AV18211" s="6"/>
      <c r="AW18211" s="6"/>
      <c r="AX18211" s="6"/>
      <c r="AY18211" s="6"/>
      <c r="AZ18211" s="6"/>
      <c r="BA18211" s="6"/>
      <c r="BB18211" s="6"/>
      <c r="BC18211" s="6"/>
      <c r="BD18211" s="6"/>
      <c r="BE18211" s="6"/>
      <c r="BF18211" s="6"/>
      <c r="BG18211" s="6"/>
    </row>
    <row r="18212" spans="34:59" x14ac:dyDescent="0.25">
      <c r="AH18212" s="10"/>
      <c r="AI18212" s="6"/>
      <c r="AJ18212" s="10"/>
      <c r="AK18212" s="10"/>
      <c r="AL18212" s="10"/>
      <c r="AM18212" s="10"/>
      <c r="AN18212" s="10"/>
      <c r="AO18212" s="10"/>
      <c r="AP18212" s="10"/>
      <c r="AQ18212" s="10"/>
      <c r="AR18212" s="10"/>
      <c r="AS18212" s="10"/>
      <c r="AT18212" s="10"/>
      <c r="AU18212" s="10"/>
      <c r="AV18212" s="10"/>
      <c r="AW18212" s="10"/>
      <c r="AX18212" s="10"/>
      <c r="AY18212" s="10"/>
      <c r="AZ18212" s="10"/>
      <c r="BA18212" s="10"/>
      <c r="BB18212" s="10"/>
      <c r="BC18212" s="10"/>
      <c r="BD18212" s="10"/>
      <c r="BE18212" s="10"/>
      <c r="BF18212" s="10"/>
      <c r="BG18212" s="6"/>
    </row>
    <row r="18214" spans="34:59" x14ac:dyDescent="0.25">
      <c r="AH18214" s="10"/>
      <c r="AI18214" s="6"/>
    </row>
    <row r="18215" spans="34:59" x14ac:dyDescent="0.25">
      <c r="AH18215" s="6"/>
      <c r="AI18215" s="6"/>
      <c r="AJ18215" s="6"/>
      <c r="AK18215" s="6"/>
      <c r="AL18215" s="6"/>
      <c r="AM18215" s="6"/>
      <c r="AN18215" s="6"/>
      <c r="AO18215" s="6"/>
      <c r="AP18215" s="6"/>
      <c r="AQ18215" s="6"/>
      <c r="AR18215" s="6"/>
      <c r="AS18215" s="6"/>
      <c r="AT18215" s="6"/>
      <c r="AU18215" s="6"/>
      <c r="AV18215" s="6"/>
      <c r="AW18215" s="6"/>
      <c r="AX18215" s="6"/>
      <c r="AY18215" s="6"/>
      <c r="AZ18215" s="6"/>
      <c r="BA18215" s="6"/>
      <c r="BB18215" s="6"/>
      <c r="BC18215" s="6"/>
      <c r="BD18215" s="6"/>
      <c r="BE18215" s="6"/>
      <c r="BF18215" s="6"/>
      <c r="BG18215" s="6"/>
    </row>
    <row r="18216" spans="34:59" x14ac:dyDescent="0.25">
      <c r="AH18216" s="10"/>
      <c r="AI18216" s="6"/>
      <c r="AJ18216" s="10"/>
      <c r="AK18216" s="10"/>
      <c r="AL18216" s="10"/>
      <c r="AM18216" s="10"/>
      <c r="AN18216" s="10"/>
      <c r="AO18216" s="10"/>
      <c r="AP18216" s="10"/>
      <c r="AQ18216" s="10"/>
      <c r="AR18216" s="10"/>
      <c r="AS18216" s="10"/>
      <c r="AT18216" s="10"/>
      <c r="AU18216" s="10"/>
      <c r="AV18216" s="10"/>
      <c r="AW18216" s="10"/>
      <c r="AX18216" s="10"/>
      <c r="AY18216" s="10"/>
      <c r="AZ18216" s="10"/>
      <c r="BA18216" s="10"/>
      <c r="BB18216" s="10"/>
      <c r="BC18216" s="10"/>
      <c r="BD18216" s="10"/>
      <c r="BE18216" s="10"/>
      <c r="BF18216" s="10"/>
      <c r="BG18216" s="6"/>
    </row>
    <row r="18217" spans="34:59" x14ac:dyDescent="0.25">
      <c r="AH18217" s="6"/>
      <c r="AI18217" s="6"/>
      <c r="AJ18217" s="6"/>
      <c r="AK18217" s="6"/>
      <c r="AL18217" s="6"/>
      <c r="AM18217" s="6"/>
      <c r="AN18217" s="6"/>
      <c r="AO18217" s="6"/>
      <c r="AP18217" s="6"/>
      <c r="AQ18217" s="6"/>
      <c r="AR18217" s="6"/>
      <c r="AS18217" s="6"/>
      <c r="AT18217" s="6"/>
      <c r="AU18217" s="6"/>
      <c r="AV18217" s="6"/>
      <c r="AW18217" s="6"/>
      <c r="AX18217" s="6"/>
      <c r="AY18217" s="6"/>
      <c r="AZ18217" s="6"/>
      <c r="BA18217" s="6"/>
      <c r="BB18217" s="6"/>
      <c r="BC18217" s="6"/>
      <c r="BD18217" s="6"/>
      <c r="BE18217" s="6"/>
      <c r="BF18217" s="6"/>
      <c r="BG18217" s="10"/>
    </row>
    <row r="18218" spans="34:59" x14ac:dyDescent="0.25">
      <c r="AH18218" s="10"/>
      <c r="AI18218" s="6"/>
    </row>
    <row r="18219" spans="34:59" x14ac:dyDescent="0.25">
      <c r="AH18219" s="6"/>
      <c r="AI18219" s="6"/>
      <c r="AJ18219" s="6"/>
      <c r="AK18219" s="6"/>
      <c r="AL18219" s="6"/>
      <c r="AM18219" s="6"/>
      <c r="AN18219" s="6"/>
      <c r="AO18219" s="6"/>
      <c r="AP18219" s="6"/>
      <c r="AQ18219" s="6"/>
      <c r="AR18219" s="6"/>
      <c r="AS18219" s="6"/>
      <c r="AT18219" s="6"/>
      <c r="AU18219" s="6"/>
      <c r="AV18219" s="6"/>
      <c r="AW18219" s="6"/>
      <c r="AX18219" s="6"/>
      <c r="AY18219" s="6"/>
      <c r="AZ18219" s="6"/>
      <c r="BA18219" s="6"/>
      <c r="BB18219" s="6"/>
      <c r="BC18219" s="6"/>
      <c r="BD18219" s="6"/>
      <c r="BE18219" s="6"/>
      <c r="BF18219" s="6"/>
      <c r="BG18219" s="6"/>
    </row>
    <row r="18220" spans="34:59" x14ac:dyDescent="0.25">
      <c r="AH18220" s="10"/>
      <c r="AI18220" s="6"/>
      <c r="AJ18220" s="10"/>
      <c r="AK18220" s="10"/>
      <c r="AL18220" s="10"/>
      <c r="AM18220" s="10"/>
      <c r="AN18220" s="10"/>
      <c r="AO18220" s="10"/>
      <c r="AP18220" s="10"/>
      <c r="AQ18220" s="10"/>
      <c r="AR18220" s="10"/>
      <c r="AS18220" s="10"/>
      <c r="AT18220" s="10"/>
      <c r="AU18220" s="10"/>
      <c r="AV18220" s="10"/>
      <c r="AW18220" s="10"/>
      <c r="AX18220" s="10"/>
      <c r="AY18220" s="10"/>
      <c r="AZ18220" s="10"/>
      <c r="BA18220" s="10"/>
      <c r="BB18220" s="10"/>
      <c r="BC18220" s="10"/>
      <c r="BD18220" s="10"/>
      <c r="BE18220" s="10"/>
      <c r="BF18220" s="10"/>
      <c r="BG18220" s="6"/>
    </row>
    <row r="18221" spans="34:59" x14ac:dyDescent="0.25">
      <c r="AH18221" s="6"/>
      <c r="AI18221" s="6"/>
      <c r="AJ18221" s="6"/>
      <c r="AK18221" s="6"/>
      <c r="AL18221" s="6"/>
      <c r="AM18221" s="6"/>
      <c r="AN18221" s="6"/>
      <c r="AO18221" s="6"/>
      <c r="AP18221" s="6"/>
      <c r="AQ18221" s="6"/>
      <c r="AR18221" s="6"/>
      <c r="AS18221" s="6"/>
      <c r="AT18221" s="6"/>
      <c r="AU18221" s="6"/>
      <c r="AV18221" s="6"/>
      <c r="AW18221" s="6"/>
      <c r="AX18221" s="6"/>
      <c r="AY18221" s="6"/>
      <c r="AZ18221" s="6"/>
      <c r="BA18221" s="6"/>
      <c r="BB18221" s="6"/>
      <c r="BC18221" s="6"/>
      <c r="BD18221" s="6"/>
      <c r="BE18221" s="6"/>
      <c r="BF18221" s="6"/>
      <c r="BG18221" s="10"/>
    </row>
    <row r="18222" spans="34:59" x14ac:dyDescent="0.25">
      <c r="AH18222" s="10"/>
      <c r="AI18222" s="6"/>
    </row>
    <row r="18223" spans="34:59" x14ac:dyDescent="0.25">
      <c r="AH18223" s="6"/>
      <c r="AI18223" s="6"/>
      <c r="AJ18223" s="6"/>
      <c r="AK18223" s="6"/>
      <c r="AL18223" s="6"/>
      <c r="AM18223" s="6"/>
      <c r="AN18223" s="6"/>
      <c r="AO18223" s="6"/>
      <c r="AP18223" s="6"/>
      <c r="AQ18223" s="6"/>
      <c r="AR18223" s="6"/>
      <c r="AS18223" s="6"/>
      <c r="AT18223" s="6"/>
      <c r="AU18223" s="6"/>
      <c r="AV18223" s="6"/>
      <c r="AW18223" s="6"/>
      <c r="AX18223" s="6"/>
      <c r="AY18223" s="6"/>
      <c r="AZ18223" s="6"/>
      <c r="BA18223" s="6"/>
      <c r="BB18223" s="6"/>
      <c r="BC18223" s="6"/>
      <c r="BD18223" s="6"/>
      <c r="BE18223" s="6"/>
      <c r="BF18223" s="6"/>
      <c r="BG18223" s="6"/>
    </row>
    <row r="18224" spans="34:59" x14ac:dyDescent="0.25">
      <c r="AH18224" s="10"/>
      <c r="AI18224" s="6"/>
      <c r="AJ18224" s="10"/>
      <c r="AK18224" s="10"/>
      <c r="AL18224" s="10"/>
      <c r="AM18224" s="10"/>
      <c r="AN18224" s="10"/>
      <c r="AO18224" s="10"/>
      <c r="AP18224" s="10"/>
      <c r="AQ18224" s="10"/>
      <c r="AR18224" s="10"/>
      <c r="AS18224" s="10"/>
      <c r="AT18224" s="10"/>
      <c r="AU18224" s="10"/>
      <c r="AV18224" s="10"/>
      <c r="AW18224" s="10"/>
      <c r="AX18224" s="10"/>
      <c r="AY18224" s="10"/>
      <c r="AZ18224" s="10"/>
      <c r="BA18224" s="10"/>
      <c r="BB18224" s="10"/>
      <c r="BC18224" s="10"/>
      <c r="BD18224" s="10"/>
      <c r="BE18224" s="10"/>
      <c r="BF18224" s="10"/>
      <c r="BG18224" s="6"/>
    </row>
    <row r="18225" spans="34:59" x14ac:dyDescent="0.25">
      <c r="AH18225" s="6"/>
      <c r="AI18225" s="6"/>
      <c r="AJ18225" s="6"/>
      <c r="AK18225" s="6"/>
      <c r="AL18225" s="6"/>
      <c r="AM18225" s="6"/>
      <c r="AN18225" s="6"/>
      <c r="AO18225" s="6"/>
      <c r="AP18225" s="6"/>
      <c r="AQ18225" s="6"/>
      <c r="AR18225" s="6"/>
      <c r="AS18225" s="6"/>
      <c r="AT18225" s="6"/>
      <c r="AU18225" s="6"/>
      <c r="AV18225" s="6"/>
      <c r="AW18225" s="6"/>
      <c r="AX18225" s="6"/>
      <c r="AY18225" s="6"/>
      <c r="AZ18225" s="6"/>
      <c r="BA18225" s="6"/>
      <c r="BB18225" s="6"/>
      <c r="BC18225" s="6"/>
      <c r="BD18225" s="6"/>
      <c r="BE18225" s="6"/>
      <c r="BF18225" s="6"/>
      <c r="BG18225" s="10"/>
    </row>
    <row r="18226" spans="34:59" x14ac:dyDescent="0.25">
      <c r="AH18226" s="10"/>
      <c r="AI18226" s="6"/>
    </row>
    <row r="18227" spans="34:59" x14ac:dyDescent="0.25">
      <c r="AH18227" s="6"/>
      <c r="AI18227" s="6"/>
      <c r="AJ18227" s="6"/>
      <c r="AK18227" s="6"/>
      <c r="AL18227" s="6"/>
      <c r="AM18227" s="6"/>
      <c r="AN18227" s="6"/>
      <c r="AO18227" s="6"/>
      <c r="AP18227" s="6"/>
      <c r="AQ18227" s="6"/>
      <c r="AR18227" s="6"/>
      <c r="AS18227" s="6"/>
      <c r="AT18227" s="6"/>
      <c r="AU18227" s="6"/>
      <c r="AV18227" s="6"/>
      <c r="AW18227" s="6"/>
      <c r="AX18227" s="6"/>
      <c r="AY18227" s="6"/>
      <c r="AZ18227" s="6"/>
      <c r="BA18227" s="6"/>
      <c r="BB18227" s="6"/>
      <c r="BC18227" s="6"/>
      <c r="BD18227" s="6"/>
      <c r="BE18227" s="6"/>
      <c r="BF18227" s="6"/>
      <c r="BG18227" s="6"/>
    </row>
    <row r="18228" spans="34:59" x14ac:dyDescent="0.25">
      <c r="AH18228" s="10"/>
      <c r="AI18228" s="6"/>
      <c r="AJ18228" s="10"/>
      <c r="AK18228" s="10"/>
      <c r="AL18228" s="10"/>
      <c r="AM18228" s="10"/>
      <c r="AN18228" s="10"/>
      <c r="AO18228" s="10"/>
      <c r="AP18228" s="10"/>
      <c r="AQ18228" s="10"/>
      <c r="AR18228" s="10"/>
      <c r="AS18228" s="10"/>
      <c r="AT18228" s="10"/>
      <c r="AU18228" s="10"/>
      <c r="AV18228" s="10"/>
      <c r="AW18228" s="10"/>
      <c r="AX18228" s="10"/>
      <c r="AY18228" s="10"/>
      <c r="AZ18228" s="10"/>
      <c r="BA18228" s="10"/>
      <c r="BB18228" s="10"/>
      <c r="BC18228" s="10"/>
      <c r="BD18228" s="10"/>
      <c r="BE18228" s="10"/>
      <c r="BF18228" s="10"/>
      <c r="BG18228" s="6"/>
    </row>
    <row r="18230" spans="34:59" x14ac:dyDescent="0.25">
      <c r="AH18230" s="10"/>
      <c r="AI18230" s="6"/>
    </row>
    <row r="18231" spans="34:59" x14ac:dyDescent="0.25">
      <c r="AH18231" s="6"/>
      <c r="AI18231" s="6"/>
      <c r="AJ18231" s="6"/>
      <c r="AK18231" s="6"/>
      <c r="AL18231" s="6"/>
      <c r="AM18231" s="6"/>
      <c r="AN18231" s="6"/>
      <c r="AO18231" s="6"/>
      <c r="AP18231" s="6"/>
      <c r="AQ18231" s="6"/>
      <c r="AR18231" s="6"/>
      <c r="AS18231" s="6"/>
      <c r="AT18231" s="6"/>
      <c r="AU18231" s="6"/>
      <c r="AV18231" s="6"/>
      <c r="AW18231" s="6"/>
      <c r="AX18231" s="6"/>
      <c r="AY18231" s="6"/>
      <c r="AZ18231" s="6"/>
      <c r="BA18231" s="6"/>
      <c r="BB18231" s="6"/>
      <c r="BC18231" s="6"/>
      <c r="BD18231" s="6"/>
      <c r="BE18231" s="6"/>
      <c r="BF18231" s="6"/>
      <c r="BG18231" s="6"/>
    </row>
    <row r="18232" spans="34:59" x14ac:dyDescent="0.25">
      <c r="AH18232" s="10"/>
      <c r="AI18232" s="6"/>
      <c r="AJ18232" s="10"/>
      <c r="AK18232" s="10"/>
      <c r="AL18232" s="10"/>
      <c r="AM18232" s="10"/>
      <c r="AN18232" s="10"/>
      <c r="AO18232" s="10"/>
      <c r="AP18232" s="10"/>
      <c r="AQ18232" s="10"/>
      <c r="AR18232" s="10"/>
      <c r="AS18232" s="10"/>
      <c r="AT18232" s="10"/>
      <c r="AU18232" s="10"/>
      <c r="AV18232" s="10"/>
      <c r="AW18232" s="10"/>
      <c r="AX18232" s="10"/>
      <c r="AY18232" s="10"/>
      <c r="AZ18232" s="10"/>
      <c r="BA18232" s="10"/>
      <c r="BB18232" s="10"/>
      <c r="BC18232" s="10"/>
      <c r="BD18232" s="10"/>
      <c r="BE18232" s="10"/>
      <c r="BF18232" s="10"/>
      <c r="BG18232" s="6"/>
    </row>
    <row r="18233" spans="34:59" x14ac:dyDescent="0.25">
      <c r="AH18233" s="6"/>
      <c r="AI18233" s="6"/>
      <c r="AJ18233" s="6"/>
      <c r="AK18233" s="6"/>
      <c r="AL18233" s="6"/>
      <c r="AM18233" s="6"/>
      <c r="AN18233" s="6"/>
      <c r="AO18233" s="6"/>
      <c r="AP18233" s="6"/>
      <c r="AQ18233" s="6"/>
      <c r="AR18233" s="6"/>
      <c r="AS18233" s="6"/>
      <c r="AT18233" s="6"/>
      <c r="AU18233" s="6"/>
      <c r="AV18233" s="6"/>
      <c r="AW18233" s="6"/>
      <c r="AX18233" s="6"/>
      <c r="AY18233" s="6"/>
      <c r="AZ18233" s="6"/>
      <c r="BA18233" s="6"/>
      <c r="BB18233" s="6"/>
      <c r="BC18233" s="6"/>
      <c r="BD18233" s="6"/>
      <c r="BE18233" s="6"/>
      <c r="BF18233" s="6"/>
      <c r="BG18233" s="10"/>
    </row>
    <row r="18234" spans="34:59" x14ac:dyDescent="0.25">
      <c r="AH18234" s="10"/>
      <c r="AI18234" s="6"/>
    </row>
    <row r="18235" spans="34:59" x14ac:dyDescent="0.25">
      <c r="AH18235" s="6"/>
      <c r="AI18235" s="6"/>
      <c r="AJ18235" s="6"/>
      <c r="AK18235" s="6"/>
      <c r="AL18235" s="6"/>
      <c r="AM18235" s="6"/>
      <c r="AN18235" s="6"/>
      <c r="AO18235" s="6"/>
      <c r="AP18235" s="6"/>
      <c r="AQ18235" s="6"/>
      <c r="AR18235" s="6"/>
      <c r="AS18235" s="6"/>
      <c r="AT18235" s="6"/>
      <c r="AU18235" s="6"/>
      <c r="AV18235" s="6"/>
      <c r="AW18235" s="6"/>
      <c r="AX18235" s="6"/>
      <c r="AY18235" s="6"/>
      <c r="AZ18235" s="6"/>
      <c r="BA18235" s="6"/>
      <c r="BB18235" s="6"/>
      <c r="BC18235" s="6"/>
      <c r="BD18235" s="6"/>
      <c r="BE18235" s="6"/>
      <c r="BF18235" s="6"/>
      <c r="BG18235" s="6"/>
    </row>
    <row r="18236" spans="34:59" x14ac:dyDescent="0.25">
      <c r="AH18236" s="10"/>
      <c r="AI18236" s="6"/>
      <c r="AJ18236" s="10"/>
      <c r="AK18236" s="10"/>
      <c r="AL18236" s="10"/>
      <c r="AM18236" s="10"/>
      <c r="AN18236" s="10"/>
      <c r="AO18236" s="10"/>
      <c r="AP18236" s="10"/>
      <c r="AQ18236" s="10"/>
      <c r="AR18236" s="10"/>
      <c r="AS18236" s="10"/>
      <c r="AT18236" s="10"/>
      <c r="AU18236" s="10"/>
      <c r="AV18236" s="10"/>
      <c r="AW18236" s="10"/>
      <c r="AX18236" s="10"/>
      <c r="AY18236" s="10"/>
      <c r="AZ18236" s="10"/>
      <c r="BA18236" s="10"/>
      <c r="BB18236" s="10"/>
      <c r="BC18236" s="10"/>
      <c r="BD18236" s="10"/>
      <c r="BE18236" s="10"/>
      <c r="BF18236" s="10"/>
      <c r="BG18236" s="6"/>
    </row>
    <row r="18237" spans="34:59" x14ac:dyDescent="0.25">
      <c r="AH18237" s="6"/>
      <c r="AI18237" s="6"/>
      <c r="AJ18237" s="6"/>
      <c r="AK18237" s="6"/>
      <c r="AL18237" s="6"/>
      <c r="AM18237" s="6"/>
      <c r="AN18237" s="6"/>
      <c r="AO18237" s="6"/>
      <c r="AP18237" s="6"/>
      <c r="AQ18237" s="6"/>
      <c r="AR18237" s="6"/>
      <c r="AS18237" s="6"/>
      <c r="AT18237" s="6"/>
      <c r="AU18237" s="6"/>
      <c r="AV18237" s="6"/>
      <c r="AW18237" s="6"/>
      <c r="AX18237" s="6"/>
      <c r="AY18237" s="6"/>
      <c r="AZ18237" s="6"/>
      <c r="BA18237" s="6"/>
      <c r="BB18237" s="6"/>
      <c r="BC18237" s="6"/>
      <c r="BD18237" s="6"/>
      <c r="BE18237" s="6"/>
      <c r="BF18237" s="6"/>
      <c r="BG18237" s="10"/>
    </row>
    <row r="18238" spans="34:59" x14ac:dyDescent="0.25">
      <c r="AH18238" s="10"/>
      <c r="AI18238" s="6"/>
    </row>
    <row r="18239" spans="34:59" x14ac:dyDescent="0.25">
      <c r="AH18239" s="6"/>
      <c r="AI18239" s="6"/>
      <c r="AJ18239" s="6"/>
      <c r="AK18239" s="6"/>
      <c r="AL18239" s="6"/>
      <c r="AM18239" s="6"/>
      <c r="AN18239" s="6"/>
      <c r="AO18239" s="6"/>
      <c r="AP18239" s="6"/>
      <c r="AQ18239" s="6"/>
      <c r="AR18239" s="6"/>
      <c r="AS18239" s="6"/>
      <c r="AT18239" s="6"/>
      <c r="AU18239" s="6"/>
      <c r="AV18239" s="6"/>
      <c r="AW18239" s="6"/>
      <c r="AX18239" s="6"/>
      <c r="AY18239" s="6"/>
      <c r="AZ18239" s="6"/>
      <c r="BA18239" s="6"/>
      <c r="BB18239" s="6"/>
      <c r="BC18239" s="6"/>
      <c r="BD18239" s="6"/>
      <c r="BE18239" s="6"/>
      <c r="BF18239" s="6"/>
      <c r="BG18239" s="6"/>
    </row>
    <row r="18240" spans="34:59" x14ac:dyDescent="0.25">
      <c r="AH18240" s="10"/>
      <c r="AI18240" s="6"/>
      <c r="AJ18240" s="10"/>
      <c r="AK18240" s="10"/>
      <c r="AL18240" s="10"/>
      <c r="AM18240" s="10"/>
      <c r="AN18240" s="10"/>
      <c r="AO18240" s="10"/>
      <c r="AP18240" s="10"/>
      <c r="AQ18240" s="10"/>
      <c r="AR18240" s="10"/>
      <c r="AS18240" s="10"/>
      <c r="AT18240" s="10"/>
      <c r="AU18240" s="10"/>
      <c r="AV18240" s="10"/>
      <c r="AW18240" s="10"/>
      <c r="AX18240" s="10"/>
      <c r="AY18240" s="10"/>
      <c r="AZ18240" s="10"/>
      <c r="BA18240" s="10"/>
      <c r="BB18240" s="10"/>
      <c r="BC18240" s="10"/>
      <c r="BD18240" s="10"/>
      <c r="BE18240" s="10"/>
      <c r="BF18240" s="10"/>
      <c r="BG18240" s="6"/>
    </row>
    <row r="18241" spans="34:59" x14ac:dyDescent="0.25">
      <c r="AH18241" s="6"/>
      <c r="AI18241" s="6"/>
      <c r="AJ18241" s="6"/>
      <c r="AK18241" s="6"/>
      <c r="AL18241" s="6"/>
      <c r="AM18241" s="6"/>
      <c r="AN18241" s="6"/>
      <c r="AO18241" s="6"/>
      <c r="AP18241" s="6"/>
      <c r="AQ18241" s="6"/>
      <c r="AR18241" s="6"/>
      <c r="AS18241" s="6"/>
      <c r="AT18241" s="6"/>
      <c r="AU18241" s="6"/>
      <c r="AV18241" s="6"/>
      <c r="AW18241" s="6"/>
      <c r="AX18241" s="6"/>
      <c r="AY18241" s="6"/>
      <c r="AZ18241" s="6"/>
      <c r="BA18241" s="6"/>
      <c r="BB18241" s="6"/>
      <c r="BC18241" s="6"/>
      <c r="BD18241" s="6"/>
      <c r="BE18241" s="6"/>
      <c r="BF18241" s="6"/>
      <c r="BG18241" s="10"/>
    </row>
    <row r="18242" spans="34:59" x14ac:dyDescent="0.25">
      <c r="AH18242" s="10"/>
      <c r="AI18242" s="6"/>
    </row>
    <row r="18243" spans="34:59" x14ac:dyDescent="0.25">
      <c r="AH18243" s="6"/>
      <c r="AI18243" s="6"/>
      <c r="AJ18243" s="6"/>
      <c r="AK18243" s="6"/>
      <c r="AL18243" s="6"/>
      <c r="AM18243" s="6"/>
      <c r="AN18243" s="6"/>
      <c r="AO18243" s="6"/>
      <c r="AP18243" s="6"/>
      <c r="AQ18243" s="6"/>
      <c r="AR18243" s="6"/>
      <c r="AS18243" s="6"/>
      <c r="AT18243" s="6"/>
      <c r="AU18243" s="6"/>
      <c r="AV18243" s="6"/>
      <c r="AW18243" s="6"/>
      <c r="AX18243" s="6"/>
      <c r="AY18243" s="6"/>
      <c r="AZ18243" s="6"/>
      <c r="BA18243" s="6"/>
      <c r="BB18243" s="6"/>
      <c r="BC18243" s="6"/>
      <c r="BD18243" s="6"/>
      <c r="BE18243" s="6"/>
      <c r="BF18243" s="6"/>
      <c r="BG18243" s="6"/>
    </row>
    <row r="18244" spans="34:59" x14ac:dyDescent="0.25">
      <c r="AH18244" s="10"/>
      <c r="AI18244" s="6"/>
      <c r="AJ18244" s="10"/>
      <c r="AK18244" s="10"/>
      <c r="AL18244" s="10"/>
      <c r="AM18244" s="10"/>
      <c r="AN18244" s="10"/>
      <c r="AO18244" s="10"/>
      <c r="AP18244" s="10"/>
      <c r="AQ18244" s="10"/>
      <c r="AR18244" s="10"/>
      <c r="AS18244" s="10"/>
      <c r="AT18244" s="10"/>
      <c r="AU18244" s="10"/>
      <c r="AV18244" s="10"/>
      <c r="AW18244" s="10"/>
      <c r="AX18244" s="10"/>
      <c r="AY18244" s="10"/>
      <c r="AZ18244" s="10"/>
      <c r="BA18244" s="10"/>
      <c r="BB18244" s="10"/>
      <c r="BC18244" s="10"/>
      <c r="BD18244" s="10"/>
      <c r="BE18244" s="10"/>
      <c r="BF18244" s="10"/>
      <c r="BG18244" s="6"/>
    </row>
    <row r="18246" spans="34:59" x14ac:dyDescent="0.25">
      <c r="AH18246" s="10"/>
      <c r="AI18246" s="6"/>
    </row>
    <row r="18247" spans="34:59" x14ac:dyDescent="0.25">
      <c r="AH18247" s="6"/>
      <c r="AI18247" s="6"/>
      <c r="AJ18247" s="6"/>
      <c r="AK18247" s="6"/>
      <c r="AL18247" s="6"/>
      <c r="AM18247" s="6"/>
      <c r="AN18247" s="6"/>
      <c r="AO18247" s="6"/>
      <c r="AP18247" s="6"/>
      <c r="AQ18247" s="6"/>
      <c r="AR18247" s="6"/>
      <c r="AS18247" s="6"/>
      <c r="AT18247" s="6"/>
      <c r="AU18247" s="6"/>
      <c r="AV18247" s="6"/>
      <c r="AW18247" s="6"/>
      <c r="AX18247" s="6"/>
      <c r="AY18247" s="6"/>
      <c r="AZ18247" s="6"/>
      <c r="BA18247" s="6"/>
      <c r="BB18247" s="6"/>
      <c r="BC18247" s="6"/>
      <c r="BD18247" s="6"/>
      <c r="BE18247" s="6"/>
      <c r="BF18247" s="6"/>
      <c r="BG18247" s="6"/>
    </row>
    <row r="18248" spans="34:59" x14ac:dyDescent="0.25">
      <c r="AH18248" s="10"/>
      <c r="AI18248" s="6"/>
      <c r="AJ18248" s="10"/>
      <c r="AK18248" s="10"/>
      <c r="AL18248" s="10"/>
      <c r="AM18248" s="10"/>
      <c r="AN18248" s="10"/>
      <c r="AO18248" s="10"/>
      <c r="AP18248" s="10"/>
      <c r="AQ18248" s="10"/>
      <c r="AR18248" s="10"/>
      <c r="AS18248" s="10"/>
      <c r="AT18248" s="10"/>
      <c r="AU18248" s="10"/>
      <c r="AV18248" s="10"/>
      <c r="AW18248" s="10"/>
      <c r="AX18248" s="10"/>
      <c r="AY18248" s="10"/>
      <c r="AZ18248" s="10"/>
      <c r="BA18248" s="10"/>
      <c r="BB18248" s="10"/>
      <c r="BC18248" s="10"/>
      <c r="BD18248" s="10"/>
      <c r="BE18248" s="10"/>
      <c r="BF18248" s="10"/>
      <c r="BG18248" s="6"/>
    </row>
    <row r="18249" spans="34:59" x14ac:dyDescent="0.25">
      <c r="AH18249" s="6"/>
      <c r="AI18249" s="6"/>
      <c r="AJ18249" s="6"/>
      <c r="AK18249" s="6"/>
      <c r="AL18249" s="6"/>
      <c r="AM18249" s="6"/>
      <c r="AN18249" s="6"/>
      <c r="AO18249" s="6"/>
      <c r="AP18249" s="6"/>
      <c r="AQ18249" s="6"/>
      <c r="AR18249" s="6"/>
      <c r="AS18249" s="6"/>
      <c r="AT18249" s="6"/>
      <c r="AU18249" s="6"/>
      <c r="AV18249" s="6"/>
      <c r="AW18249" s="6"/>
      <c r="AX18249" s="6"/>
      <c r="AY18249" s="6"/>
      <c r="AZ18249" s="6"/>
      <c r="BA18249" s="6"/>
      <c r="BB18249" s="6"/>
      <c r="BC18249" s="6"/>
      <c r="BD18249" s="6"/>
      <c r="BE18249" s="6"/>
      <c r="BF18249" s="6"/>
      <c r="BG18249" s="10"/>
    </row>
    <row r="18250" spans="34:59" x14ac:dyDescent="0.25">
      <c r="AH18250" s="10"/>
      <c r="AI18250" s="6"/>
    </row>
    <row r="18251" spans="34:59" x14ac:dyDescent="0.25">
      <c r="AH18251" s="6"/>
      <c r="AI18251" s="6"/>
      <c r="AJ18251" s="6"/>
      <c r="AK18251" s="6"/>
      <c r="AL18251" s="6"/>
      <c r="AM18251" s="6"/>
      <c r="AN18251" s="6"/>
      <c r="AO18251" s="6"/>
      <c r="AP18251" s="6"/>
      <c r="AQ18251" s="6"/>
      <c r="AR18251" s="6"/>
      <c r="AS18251" s="6"/>
      <c r="AT18251" s="6"/>
      <c r="AU18251" s="6"/>
      <c r="AV18251" s="6"/>
      <c r="AW18251" s="6"/>
      <c r="AX18251" s="6"/>
      <c r="AY18251" s="6"/>
      <c r="AZ18251" s="6"/>
      <c r="BA18251" s="6"/>
      <c r="BB18251" s="6"/>
      <c r="BC18251" s="6"/>
      <c r="BD18251" s="6"/>
      <c r="BE18251" s="6"/>
      <c r="BF18251" s="6"/>
      <c r="BG18251" s="6"/>
    </row>
    <row r="18252" spans="34:59" x14ac:dyDescent="0.25">
      <c r="AH18252" s="10"/>
      <c r="AI18252" s="6"/>
      <c r="AJ18252" s="10"/>
      <c r="AK18252" s="10"/>
      <c r="AL18252" s="10"/>
      <c r="AM18252" s="10"/>
      <c r="AN18252" s="10"/>
      <c r="AO18252" s="10"/>
      <c r="AP18252" s="10"/>
      <c r="AQ18252" s="10"/>
      <c r="AR18252" s="10"/>
      <c r="AS18252" s="10"/>
      <c r="AT18252" s="10"/>
      <c r="AU18252" s="10"/>
      <c r="AV18252" s="10"/>
      <c r="AW18252" s="10"/>
      <c r="AX18252" s="10"/>
      <c r="AY18252" s="10"/>
      <c r="AZ18252" s="10"/>
      <c r="BA18252" s="10"/>
      <c r="BB18252" s="10"/>
      <c r="BC18252" s="10"/>
      <c r="BD18252" s="10"/>
      <c r="BE18252" s="10"/>
      <c r="BF18252" s="10"/>
      <c r="BG18252" s="6"/>
    </row>
    <row r="18253" spans="34:59" x14ac:dyDescent="0.25">
      <c r="AH18253" s="6"/>
      <c r="AI18253" s="6"/>
      <c r="AJ18253" s="6"/>
      <c r="AK18253" s="6"/>
      <c r="AL18253" s="6"/>
      <c r="AM18253" s="6"/>
      <c r="AN18253" s="6"/>
      <c r="AO18253" s="6"/>
      <c r="AP18253" s="6"/>
      <c r="AQ18253" s="6"/>
      <c r="AR18253" s="6"/>
      <c r="AS18253" s="6"/>
      <c r="AT18253" s="6"/>
      <c r="AU18253" s="6"/>
      <c r="AV18253" s="6"/>
      <c r="AW18253" s="6"/>
      <c r="AX18253" s="6"/>
      <c r="AY18253" s="6"/>
      <c r="AZ18253" s="6"/>
      <c r="BA18253" s="6"/>
      <c r="BB18253" s="6"/>
      <c r="BC18253" s="6"/>
      <c r="BD18253" s="6"/>
      <c r="BE18253" s="6"/>
      <c r="BF18253" s="6"/>
      <c r="BG18253" s="10"/>
    </row>
    <row r="18254" spans="34:59" x14ac:dyDescent="0.25">
      <c r="AH18254" s="10"/>
      <c r="AI18254" s="6"/>
    </row>
    <row r="18255" spans="34:59" x14ac:dyDescent="0.25">
      <c r="AH18255" s="6"/>
      <c r="AI18255" s="6"/>
      <c r="AJ18255" s="6"/>
      <c r="AK18255" s="6"/>
      <c r="AL18255" s="6"/>
      <c r="AM18255" s="6"/>
      <c r="AN18255" s="6"/>
      <c r="AO18255" s="6"/>
      <c r="AP18255" s="6"/>
      <c r="AQ18255" s="6"/>
      <c r="AR18255" s="6"/>
      <c r="AS18255" s="6"/>
      <c r="AT18255" s="6"/>
      <c r="AU18255" s="6"/>
      <c r="AV18255" s="6"/>
      <c r="AW18255" s="6"/>
      <c r="AX18255" s="6"/>
      <c r="AY18255" s="6"/>
      <c r="AZ18255" s="6"/>
      <c r="BA18255" s="6"/>
      <c r="BB18255" s="6"/>
      <c r="BC18255" s="6"/>
      <c r="BD18255" s="6"/>
      <c r="BE18255" s="6"/>
      <c r="BF18255" s="6"/>
      <c r="BG18255" s="6"/>
    </row>
    <row r="18256" spans="34:59" x14ac:dyDescent="0.25">
      <c r="AH18256" s="10"/>
      <c r="AI18256" s="6"/>
      <c r="AJ18256" s="10"/>
      <c r="AK18256" s="10"/>
      <c r="AL18256" s="10"/>
      <c r="AM18256" s="10"/>
      <c r="AN18256" s="10"/>
      <c r="AO18256" s="10"/>
      <c r="AP18256" s="10"/>
      <c r="AQ18256" s="10"/>
      <c r="AR18256" s="10"/>
      <c r="AS18256" s="10"/>
      <c r="AT18256" s="10"/>
      <c r="AU18256" s="10"/>
      <c r="AV18256" s="10"/>
      <c r="AW18256" s="10"/>
      <c r="AX18256" s="10"/>
      <c r="AY18256" s="10"/>
      <c r="AZ18256" s="10"/>
      <c r="BA18256" s="10"/>
      <c r="BB18256" s="10"/>
      <c r="BC18256" s="10"/>
      <c r="BD18256" s="10"/>
      <c r="BE18256" s="10"/>
      <c r="BF18256" s="10"/>
      <c r="BG18256" s="6"/>
    </row>
    <row r="18257" spans="34:59" x14ac:dyDescent="0.25">
      <c r="AH18257" s="6"/>
      <c r="AI18257" s="6"/>
      <c r="AJ18257" s="6"/>
      <c r="AK18257" s="6"/>
      <c r="AL18257" s="6"/>
      <c r="AM18257" s="6"/>
      <c r="AN18257" s="6"/>
      <c r="AO18257" s="6"/>
      <c r="AP18257" s="6"/>
      <c r="AQ18257" s="6"/>
      <c r="AR18257" s="6"/>
      <c r="AS18257" s="6"/>
      <c r="AT18257" s="6"/>
      <c r="AU18257" s="6"/>
      <c r="AV18257" s="6"/>
      <c r="AW18257" s="6"/>
      <c r="AX18257" s="6"/>
      <c r="AY18257" s="6"/>
      <c r="AZ18257" s="6"/>
      <c r="BA18257" s="6"/>
      <c r="BB18257" s="6"/>
      <c r="BC18257" s="6"/>
      <c r="BD18257" s="6"/>
      <c r="BE18257" s="6"/>
      <c r="BF18257" s="6"/>
      <c r="BG18257" s="10"/>
    </row>
    <row r="18258" spans="34:59" x14ac:dyDescent="0.25">
      <c r="AH18258" s="10"/>
      <c r="AI18258" s="6"/>
    </row>
    <row r="18259" spans="34:59" x14ac:dyDescent="0.25">
      <c r="AH18259" s="6"/>
      <c r="AI18259" s="6"/>
      <c r="AJ18259" s="6"/>
      <c r="AK18259" s="6"/>
      <c r="AL18259" s="6"/>
      <c r="AM18259" s="6"/>
      <c r="AN18259" s="6"/>
      <c r="AO18259" s="6"/>
      <c r="AP18259" s="6"/>
      <c r="AQ18259" s="6"/>
      <c r="AR18259" s="6"/>
      <c r="AS18259" s="6"/>
      <c r="AT18259" s="6"/>
      <c r="AU18259" s="6"/>
      <c r="AV18259" s="6"/>
      <c r="AW18259" s="6"/>
      <c r="AX18259" s="6"/>
      <c r="AY18259" s="6"/>
      <c r="AZ18259" s="6"/>
      <c r="BA18259" s="6"/>
      <c r="BB18259" s="6"/>
      <c r="BC18259" s="6"/>
      <c r="BD18259" s="6"/>
      <c r="BE18259" s="6"/>
      <c r="BF18259" s="6"/>
      <c r="BG18259" s="6"/>
    </row>
    <row r="18260" spans="34:59" x14ac:dyDescent="0.25">
      <c r="AH18260" s="10"/>
      <c r="AI18260" s="6"/>
      <c r="AJ18260" s="10"/>
      <c r="AK18260" s="10"/>
      <c r="AL18260" s="10"/>
      <c r="AM18260" s="10"/>
      <c r="AN18260" s="10"/>
      <c r="AO18260" s="10"/>
      <c r="AP18260" s="10"/>
      <c r="AQ18260" s="10"/>
      <c r="AR18260" s="10"/>
      <c r="AS18260" s="10"/>
      <c r="AT18260" s="10"/>
      <c r="AU18260" s="10"/>
      <c r="AV18260" s="10"/>
      <c r="AW18260" s="10"/>
      <c r="AX18260" s="10"/>
      <c r="AY18260" s="10"/>
      <c r="AZ18260" s="10"/>
      <c r="BA18260" s="10"/>
      <c r="BB18260" s="10"/>
      <c r="BC18260" s="10"/>
      <c r="BD18260" s="10"/>
      <c r="BE18260" s="10"/>
      <c r="BF18260" s="10"/>
      <c r="BG18260" s="6"/>
    </row>
    <row r="18262" spans="34:59" x14ac:dyDescent="0.25">
      <c r="AH18262" s="10"/>
      <c r="AI18262" s="6"/>
    </row>
    <row r="18263" spans="34:59" x14ac:dyDescent="0.25">
      <c r="AH18263" s="6"/>
      <c r="AI18263" s="6"/>
      <c r="AJ18263" s="6"/>
      <c r="AK18263" s="6"/>
      <c r="AL18263" s="6"/>
      <c r="AM18263" s="6"/>
      <c r="AN18263" s="6"/>
      <c r="AO18263" s="6"/>
      <c r="AP18263" s="6"/>
      <c r="AQ18263" s="6"/>
      <c r="AR18263" s="6"/>
      <c r="AS18263" s="6"/>
      <c r="AT18263" s="6"/>
      <c r="AU18263" s="6"/>
      <c r="AV18263" s="6"/>
      <c r="AW18263" s="6"/>
      <c r="AX18263" s="6"/>
      <c r="AY18263" s="6"/>
      <c r="AZ18263" s="6"/>
      <c r="BA18263" s="6"/>
      <c r="BB18263" s="6"/>
      <c r="BC18263" s="6"/>
      <c r="BD18263" s="6"/>
      <c r="BE18263" s="6"/>
      <c r="BF18263" s="6"/>
      <c r="BG18263" s="6"/>
    </row>
    <row r="18264" spans="34:59" x14ac:dyDescent="0.25">
      <c r="AH18264" s="10"/>
      <c r="AI18264" s="6"/>
      <c r="AJ18264" s="10"/>
      <c r="AK18264" s="10"/>
      <c r="AL18264" s="10"/>
      <c r="AM18264" s="10"/>
      <c r="AN18264" s="10"/>
      <c r="AO18264" s="10"/>
      <c r="AP18264" s="10"/>
      <c r="AQ18264" s="10"/>
      <c r="AR18264" s="10"/>
      <c r="AS18264" s="10"/>
      <c r="AT18264" s="10"/>
      <c r="AU18264" s="10"/>
      <c r="AV18264" s="10"/>
      <c r="AW18264" s="10"/>
      <c r="AX18264" s="10"/>
      <c r="AY18264" s="10"/>
      <c r="AZ18264" s="10"/>
      <c r="BA18264" s="10"/>
      <c r="BB18264" s="10"/>
      <c r="BC18264" s="10"/>
      <c r="BD18264" s="10"/>
      <c r="BE18264" s="10"/>
      <c r="BF18264" s="10"/>
      <c r="BG18264" s="6"/>
    </row>
    <row r="18265" spans="34:59" x14ac:dyDescent="0.25">
      <c r="AH18265" s="6"/>
      <c r="AI18265" s="6"/>
      <c r="AJ18265" s="6"/>
      <c r="AK18265" s="6"/>
      <c r="AL18265" s="6"/>
      <c r="AM18265" s="6"/>
      <c r="AN18265" s="6"/>
      <c r="AO18265" s="6"/>
      <c r="AP18265" s="6"/>
      <c r="AQ18265" s="6"/>
      <c r="AR18265" s="6"/>
      <c r="AS18265" s="6"/>
      <c r="AT18265" s="6"/>
      <c r="AU18265" s="6"/>
      <c r="AV18265" s="6"/>
      <c r="AW18265" s="6"/>
      <c r="AX18265" s="6"/>
      <c r="AY18265" s="6"/>
      <c r="AZ18265" s="6"/>
      <c r="BA18265" s="6"/>
      <c r="BB18265" s="6"/>
      <c r="BC18265" s="6"/>
      <c r="BD18265" s="6"/>
      <c r="BE18265" s="6"/>
      <c r="BF18265" s="6"/>
      <c r="BG18265" s="10"/>
    </row>
    <row r="18266" spans="34:59" x14ac:dyDescent="0.25">
      <c r="AH18266" s="10"/>
      <c r="AI18266" s="6"/>
    </row>
    <row r="18267" spans="34:59" x14ac:dyDescent="0.25">
      <c r="AH18267" s="6"/>
      <c r="AI18267" s="6"/>
      <c r="AJ18267" s="6"/>
      <c r="AK18267" s="6"/>
      <c r="AL18267" s="6"/>
      <c r="AM18267" s="6"/>
      <c r="AN18267" s="6"/>
      <c r="AO18267" s="6"/>
      <c r="AP18267" s="6"/>
      <c r="AQ18267" s="6"/>
      <c r="AR18267" s="6"/>
      <c r="AS18267" s="6"/>
      <c r="AT18267" s="6"/>
      <c r="AU18267" s="6"/>
      <c r="AV18267" s="6"/>
      <c r="AW18267" s="6"/>
      <c r="AX18267" s="6"/>
      <c r="AY18267" s="6"/>
      <c r="AZ18267" s="6"/>
      <c r="BA18267" s="6"/>
      <c r="BB18267" s="6"/>
      <c r="BC18267" s="6"/>
      <c r="BD18267" s="6"/>
      <c r="BE18267" s="6"/>
      <c r="BF18267" s="6"/>
      <c r="BG18267" s="6"/>
    </row>
    <row r="18268" spans="34:59" x14ac:dyDescent="0.25">
      <c r="AH18268" s="10"/>
      <c r="AI18268" s="6"/>
      <c r="AJ18268" s="10"/>
      <c r="AK18268" s="10"/>
      <c r="AL18268" s="10"/>
      <c r="AM18268" s="10"/>
      <c r="AN18268" s="10"/>
      <c r="AO18268" s="10"/>
      <c r="AP18268" s="10"/>
      <c r="AQ18268" s="10"/>
      <c r="AR18268" s="10"/>
      <c r="AS18268" s="10"/>
      <c r="AT18268" s="10"/>
      <c r="AU18268" s="10"/>
      <c r="AV18268" s="10"/>
      <c r="AW18268" s="10"/>
      <c r="AX18268" s="10"/>
      <c r="AY18268" s="10"/>
      <c r="AZ18268" s="10"/>
      <c r="BA18268" s="10"/>
      <c r="BB18268" s="10"/>
      <c r="BC18268" s="10"/>
      <c r="BD18268" s="10"/>
      <c r="BE18268" s="10"/>
      <c r="BF18268" s="10"/>
      <c r="BG18268" s="6"/>
    </row>
    <row r="18269" spans="34:59" x14ac:dyDescent="0.25">
      <c r="AH18269" s="6"/>
      <c r="AI18269" s="6"/>
      <c r="AJ18269" s="6"/>
      <c r="AK18269" s="6"/>
      <c r="AL18269" s="6"/>
      <c r="AM18269" s="6"/>
      <c r="AN18269" s="6"/>
      <c r="AO18269" s="6"/>
      <c r="AP18269" s="6"/>
      <c r="AQ18269" s="6"/>
      <c r="AR18269" s="6"/>
      <c r="AS18269" s="6"/>
      <c r="AT18269" s="6"/>
      <c r="AU18269" s="6"/>
      <c r="AV18269" s="6"/>
      <c r="AW18269" s="6"/>
      <c r="AX18269" s="6"/>
      <c r="AY18269" s="6"/>
      <c r="AZ18269" s="6"/>
      <c r="BA18269" s="6"/>
      <c r="BB18269" s="6"/>
      <c r="BC18269" s="6"/>
      <c r="BD18269" s="6"/>
      <c r="BE18269" s="6"/>
      <c r="BF18269" s="6"/>
      <c r="BG18269" s="10"/>
    </row>
    <row r="18270" spans="34:59" x14ac:dyDescent="0.25">
      <c r="AH18270" s="10"/>
      <c r="AI18270" s="6"/>
    </row>
    <row r="18271" spans="34:59" x14ac:dyDescent="0.25">
      <c r="AH18271" s="6"/>
      <c r="AI18271" s="6"/>
      <c r="AJ18271" s="6"/>
      <c r="AK18271" s="6"/>
      <c r="AL18271" s="6"/>
      <c r="AM18271" s="6"/>
      <c r="AN18271" s="6"/>
      <c r="AO18271" s="6"/>
      <c r="AP18271" s="6"/>
      <c r="AQ18271" s="6"/>
      <c r="AR18271" s="6"/>
      <c r="AS18271" s="6"/>
      <c r="AT18271" s="6"/>
      <c r="AU18271" s="6"/>
      <c r="AV18271" s="6"/>
      <c r="AW18271" s="6"/>
      <c r="AX18271" s="6"/>
      <c r="AY18271" s="6"/>
      <c r="AZ18271" s="6"/>
      <c r="BA18271" s="6"/>
      <c r="BB18271" s="6"/>
      <c r="BC18271" s="6"/>
      <c r="BD18271" s="6"/>
      <c r="BE18271" s="6"/>
      <c r="BF18271" s="6"/>
      <c r="BG18271" s="6"/>
    </row>
    <row r="18272" spans="34:59" x14ac:dyDescent="0.25">
      <c r="AH18272" s="10"/>
      <c r="AI18272" s="6"/>
      <c r="AJ18272" s="10"/>
      <c r="AK18272" s="10"/>
      <c r="AL18272" s="10"/>
      <c r="AM18272" s="10"/>
      <c r="AN18272" s="10"/>
      <c r="AO18272" s="10"/>
      <c r="AP18272" s="10"/>
      <c r="AQ18272" s="10"/>
      <c r="AR18272" s="10"/>
      <c r="AS18272" s="10"/>
      <c r="AT18272" s="10"/>
      <c r="AU18272" s="10"/>
      <c r="AV18272" s="10"/>
      <c r="AW18272" s="10"/>
      <c r="AX18272" s="10"/>
      <c r="AY18272" s="10"/>
      <c r="AZ18272" s="10"/>
      <c r="BA18272" s="10"/>
      <c r="BB18272" s="10"/>
      <c r="BC18272" s="10"/>
      <c r="BD18272" s="10"/>
      <c r="BE18272" s="10"/>
      <c r="BF18272" s="10"/>
      <c r="BG18272" s="6"/>
    </row>
    <row r="18273" spans="34:59" x14ac:dyDescent="0.25">
      <c r="AH18273" s="6"/>
      <c r="AI18273" s="6"/>
      <c r="AJ18273" s="6"/>
      <c r="AK18273" s="6"/>
      <c r="AL18273" s="6"/>
      <c r="AM18273" s="6"/>
      <c r="AN18273" s="6"/>
      <c r="AO18273" s="6"/>
      <c r="AP18273" s="6"/>
      <c r="AQ18273" s="6"/>
      <c r="AR18273" s="6"/>
      <c r="AS18273" s="6"/>
      <c r="AT18273" s="6"/>
      <c r="AU18273" s="6"/>
      <c r="AV18273" s="6"/>
      <c r="AW18273" s="6"/>
      <c r="AX18273" s="6"/>
      <c r="AY18273" s="6"/>
      <c r="AZ18273" s="6"/>
      <c r="BA18273" s="6"/>
      <c r="BB18273" s="6"/>
      <c r="BC18273" s="6"/>
      <c r="BD18273" s="6"/>
      <c r="BE18273" s="6"/>
      <c r="BF18273" s="6"/>
      <c r="BG18273" s="10"/>
    </row>
    <row r="18274" spans="34:59" x14ac:dyDescent="0.25">
      <c r="AH18274" s="10"/>
      <c r="AI18274" s="6"/>
    </row>
    <row r="18275" spans="34:59" x14ac:dyDescent="0.25">
      <c r="AH18275" s="6"/>
      <c r="AI18275" s="6"/>
      <c r="AJ18275" s="6"/>
      <c r="AK18275" s="6"/>
      <c r="AL18275" s="6"/>
      <c r="AM18275" s="6"/>
      <c r="AN18275" s="6"/>
      <c r="AO18275" s="6"/>
      <c r="AP18275" s="6"/>
      <c r="AQ18275" s="6"/>
      <c r="AR18275" s="6"/>
      <c r="AS18275" s="6"/>
      <c r="AT18275" s="6"/>
      <c r="AU18275" s="6"/>
      <c r="AV18275" s="6"/>
      <c r="AW18275" s="6"/>
      <c r="AX18275" s="6"/>
      <c r="AY18275" s="6"/>
      <c r="AZ18275" s="6"/>
      <c r="BA18275" s="6"/>
      <c r="BB18275" s="6"/>
      <c r="BC18275" s="6"/>
      <c r="BD18275" s="6"/>
      <c r="BE18275" s="6"/>
      <c r="BF18275" s="6"/>
      <c r="BG18275" s="6"/>
    </row>
    <row r="18276" spans="34:59" x14ac:dyDescent="0.25">
      <c r="AH18276" s="10"/>
      <c r="AI18276" s="6"/>
      <c r="AJ18276" s="10"/>
      <c r="AK18276" s="10"/>
      <c r="AL18276" s="10"/>
      <c r="AM18276" s="10"/>
      <c r="AN18276" s="10"/>
      <c r="AO18276" s="10"/>
      <c r="AP18276" s="10"/>
      <c r="AQ18276" s="10"/>
      <c r="AR18276" s="10"/>
      <c r="AS18276" s="10"/>
      <c r="AT18276" s="10"/>
      <c r="AU18276" s="10"/>
      <c r="AV18276" s="10"/>
      <c r="AW18276" s="10"/>
      <c r="AX18276" s="10"/>
      <c r="AY18276" s="10"/>
      <c r="AZ18276" s="10"/>
      <c r="BA18276" s="10"/>
      <c r="BB18276" s="10"/>
      <c r="BC18276" s="10"/>
      <c r="BD18276" s="10"/>
      <c r="BE18276" s="10"/>
      <c r="BF18276" s="10"/>
      <c r="BG18276" s="6"/>
    </row>
    <row r="18278" spans="34:59" x14ac:dyDescent="0.25">
      <c r="AH18278" s="10"/>
      <c r="AI18278" s="6"/>
    </row>
    <row r="18279" spans="34:59" x14ac:dyDescent="0.25">
      <c r="AH18279" s="6"/>
      <c r="AI18279" s="6"/>
      <c r="AJ18279" s="6"/>
      <c r="AK18279" s="6"/>
      <c r="AL18279" s="6"/>
      <c r="AM18279" s="6"/>
      <c r="AN18279" s="6"/>
      <c r="AO18279" s="6"/>
      <c r="AP18279" s="6"/>
      <c r="AQ18279" s="6"/>
      <c r="AR18279" s="6"/>
      <c r="AS18279" s="6"/>
      <c r="AT18279" s="6"/>
      <c r="AU18279" s="6"/>
      <c r="AV18279" s="6"/>
      <c r="AW18279" s="6"/>
      <c r="AX18279" s="6"/>
      <c r="AY18279" s="6"/>
      <c r="AZ18279" s="6"/>
      <c r="BA18279" s="6"/>
      <c r="BB18279" s="6"/>
      <c r="BC18279" s="6"/>
      <c r="BD18279" s="6"/>
      <c r="BE18279" s="6"/>
      <c r="BF18279" s="6"/>
      <c r="BG18279" s="6"/>
    </row>
    <row r="18280" spans="34:59" x14ac:dyDescent="0.25">
      <c r="AH18280" s="10"/>
      <c r="AI18280" s="6"/>
      <c r="AJ18280" s="10"/>
      <c r="AK18280" s="10"/>
      <c r="AL18280" s="10"/>
      <c r="AM18280" s="10"/>
      <c r="AN18280" s="10"/>
      <c r="AO18280" s="10"/>
      <c r="AP18280" s="10"/>
      <c r="AQ18280" s="10"/>
      <c r="AR18280" s="10"/>
      <c r="AS18280" s="10"/>
      <c r="AT18280" s="10"/>
      <c r="AU18280" s="10"/>
      <c r="AV18280" s="10"/>
      <c r="AW18280" s="10"/>
      <c r="AX18280" s="10"/>
      <c r="AY18280" s="10"/>
      <c r="AZ18280" s="10"/>
      <c r="BA18280" s="10"/>
      <c r="BB18280" s="10"/>
      <c r="BC18280" s="10"/>
      <c r="BD18280" s="10"/>
      <c r="BE18280" s="10"/>
      <c r="BF18280" s="10"/>
      <c r="BG18280" s="6"/>
    </row>
    <row r="18281" spans="34:59" x14ac:dyDescent="0.25">
      <c r="AH18281" s="6"/>
      <c r="AI18281" s="6"/>
      <c r="AJ18281" s="6"/>
      <c r="AK18281" s="6"/>
      <c r="AL18281" s="6"/>
      <c r="AM18281" s="6"/>
      <c r="AN18281" s="6"/>
      <c r="AO18281" s="6"/>
      <c r="AP18281" s="6"/>
      <c r="AQ18281" s="6"/>
      <c r="AR18281" s="6"/>
      <c r="AS18281" s="6"/>
      <c r="AT18281" s="6"/>
      <c r="AU18281" s="6"/>
      <c r="AV18281" s="6"/>
      <c r="AW18281" s="6"/>
      <c r="AX18281" s="6"/>
      <c r="AY18281" s="6"/>
      <c r="AZ18281" s="6"/>
      <c r="BA18281" s="6"/>
      <c r="BB18281" s="6"/>
      <c r="BC18281" s="6"/>
      <c r="BD18281" s="6"/>
      <c r="BE18281" s="6"/>
      <c r="BF18281" s="6"/>
      <c r="BG18281" s="10"/>
    </row>
    <row r="18282" spans="34:59" x14ac:dyDescent="0.25">
      <c r="AH18282" s="10"/>
      <c r="AI18282" s="6"/>
    </row>
    <row r="18283" spans="34:59" x14ac:dyDescent="0.25">
      <c r="AH18283" s="6"/>
      <c r="AI18283" s="6"/>
      <c r="AJ18283" s="6"/>
      <c r="AK18283" s="6"/>
      <c r="AL18283" s="6"/>
      <c r="AM18283" s="6"/>
      <c r="AN18283" s="6"/>
      <c r="AO18283" s="6"/>
      <c r="AP18283" s="6"/>
      <c r="AQ18283" s="6"/>
      <c r="AR18283" s="6"/>
      <c r="AS18283" s="6"/>
      <c r="AT18283" s="6"/>
      <c r="AU18283" s="6"/>
      <c r="AV18283" s="6"/>
      <c r="AW18283" s="6"/>
      <c r="AX18283" s="6"/>
      <c r="AY18283" s="6"/>
      <c r="AZ18283" s="6"/>
      <c r="BA18283" s="6"/>
      <c r="BB18283" s="6"/>
      <c r="BC18283" s="6"/>
      <c r="BD18283" s="6"/>
      <c r="BE18283" s="6"/>
      <c r="BF18283" s="6"/>
      <c r="BG18283" s="6"/>
    </row>
    <row r="18284" spans="34:59" x14ac:dyDescent="0.25">
      <c r="AH18284" s="10"/>
      <c r="AI18284" s="6"/>
      <c r="AJ18284" s="10"/>
      <c r="AK18284" s="10"/>
      <c r="AL18284" s="10"/>
      <c r="AM18284" s="10"/>
      <c r="AN18284" s="10"/>
      <c r="AO18284" s="10"/>
      <c r="AP18284" s="10"/>
      <c r="AQ18284" s="10"/>
      <c r="AR18284" s="10"/>
      <c r="AS18284" s="10"/>
      <c r="AT18284" s="10"/>
      <c r="AU18284" s="10"/>
      <c r="AV18284" s="10"/>
      <c r="AW18284" s="10"/>
      <c r="AX18284" s="10"/>
      <c r="AY18284" s="10"/>
      <c r="AZ18284" s="10"/>
      <c r="BA18284" s="10"/>
      <c r="BB18284" s="10"/>
      <c r="BC18284" s="10"/>
      <c r="BD18284" s="10"/>
      <c r="BE18284" s="10"/>
      <c r="BF18284" s="10"/>
      <c r="BG18284" s="6"/>
    </row>
    <row r="18285" spans="34:59" x14ac:dyDescent="0.25">
      <c r="AH18285" s="6"/>
      <c r="AI18285" s="6"/>
      <c r="AJ18285" s="6"/>
      <c r="AK18285" s="6"/>
      <c r="AL18285" s="6"/>
      <c r="AM18285" s="6"/>
      <c r="AN18285" s="6"/>
      <c r="AO18285" s="6"/>
      <c r="AP18285" s="6"/>
      <c r="AQ18285" s="6"/>
      <c r="AR18285" s="6"/>
      <c r="AS18285" s="6"/>
      <c r="AT18285" s="6"/>
      <c r="AU18285" s="6"/>
      <c r="AV18285" s="6"/>
      <c r="AW18285" s="6"/>
      <c r="AX18285" s="6"/>
      <c r="AY18285" s="6"/>
      <c r="AZ18285" s="6"/>
      <c r="BA18285" s="6"/>
      <c r="BB18285" s="6"/>
      <c r="BC18285" s="6"/>
      <c r="BD18285" s="6"/>
      <c r="BE18285" s="6"/>
      <c r="BF18285" s="6"/>
      <c r="BG18285" s="10"/>
    </row>
    <row r="18286" spans="34:59" x14ac:dyDescent="0.25">
      <c r="AH18286" s="10"/>
      <c r="AI18286" s="6"/>
    </row>
    <row r="18287" spans="34:59" x14ac:dyDescent="0.25">
      <c r="AH18287" s="6"/>
      <c r="AI18287" s="6"/>
      <c r="AJ18287" s="6"/>
      <c r="AK18287" s="6"/>
      <c r="AL18287" s="6"/>
      <c r="AM18287" s="6"/>
      <c r="AN18287" s="6"/>
      <c r="AO18287" s="6"/>
      <c r="AP18287" s="6"/>
      <c r="AQ18287" s="6"/>
      <c r="AR18287" s="6"/>
      <c r="AS18287" s="6"/>
      <c r="AT18287" s="6"/>
      <c r="AU18287" s="6"/>
      <c r="AV18287" s="6"/>
      <c r="AW18287" s="6"/>
      <c r="AX18287" s="6"/>
      <c r="AY18287" s="6"/>
      <c r="AZ18287" s="6"/>
      <c r="BA18287" s="6"/>
      <c r="BB18287" s="6"/>
      <c r="BC18287" s="6"/>
      <c r="BD18287" s="6"/>
      <c r="BE18287" s="6"/>
      <c r="BF18287" s="6"/>
      <c r="BG18287" s="6"/>
    </row>
    <row r="18288" spans="34:59" x14ac:dyDescent="0.25">
      <c r="AH18288" s="10"/>
      <c r="AI18288" s="6"/>
      <c r="AJ18288" s="10"/>
      <c r="AK18288" s="10"/>
      <c r="AL18288" s="10"/>
      <c r="AM18288" s="10"/>
      <c r="AN18288" s="10"/>
      <c r="AO18288" s="10"/>
      <c r="AP18288" s="10"/>
      <c r="AQ18288" s="10"/>
      <c r="AR18288" s="10"/>
      <c r="AS18288" s="10"/>
      <c r="AT18288" s="10"/>
      <c r="AU18288" s="10"/>
      <c r="AV18288" s="10"/>
      <c r="AW18288" s="10"/>
      <c r="AX18288" s="10"/>
      <c r="AY18288" s="10"/>
      <c r="AZ18288" s="10"/>
      <c r="BA18288" s="10"/>
      <c r="BB18288" s="10"/>
      <c r="BC18288" s="10"/>
      <c r="BD18288" s="10"/>
      <c r="BE18288" s="10"/>
      <c r="BF18288" s="10"/>
      <c r="BG18288" s="6"/>
    </row>
    <row r="18289" spans="34:59" x14ac:dyDescent="0.25">
      <c r="AH18289" s="6"/>
      <c r="AI18289" s="6"/>
      <c r="AJ18289" s="6"/>
      <c r="AK18289" s="6"/>
      <c r="AL18289" s="6"/>
      <c r="AM18289" s="6"/>
      <c r="AN18289" s="6"/>
      <c r="AO18289" s="6"/>
      <c r="AP18289" s="6"/>
      <c r="AQ18289" s="6"/>
      <c r="AR18289" s="6"/>
      <c r="AS18289" s="6"/>
      <c r="AT18289" s="6"/>
      <c r="AU18289" s="6"/>
      <c r="AV18289" s="6"/>
      <c r="AW18289" s="6"/>
      <c r="AX18289" s="6"/>
      <c r="AY18289" s="6"/>
      <c r="AZ18289" s="6"/>
      <c r="BA18289" s="6"/>
      <c r="BB18289" s="6"/>
      <c r="BC18289" s="6"/>
      <c r="BD18289" s="6"/>
      <c r="BE18289" s="6"/>
      <c r="BF18289" s="6"/>
      <c r="BG18289" s="10"/>
    </row>
    <row r="18290" spans="34:59" x14ac:dyDescent="0.25">
      <c r="AH18290" s="10"/>
      <c r="AI18290" s="6"/>
    </row>
    <row r="18291" spans="34:59" x14ac:dyDescent="0.25">
      <c r="AH18291" s="6"/>
      <c r="AI18291" s="6"/>
      <c r="AJ18291" s="6"/>
      <c r="AK18291" s="6"/>
      <c r="AL18291" s="6"/>
      <c r="AM18291" s="6"/>
      <c r="AN18291" s="6"/>
      <c r="AO18291" s="6"/>
      <c r="AP18291" s="6"/>
      <c r="AQ18291" s="6"/>
      <c r="AR18291" s="6"/>
      <c r="AS18291" s="6"/>
      <c r="AT18291" s="6"/>
      <c r="AU18291" s="6"/>
      <c r="AV18291" s="6"/>
      <c r="AW18291" s="6"/>
      <c r="AX18291" s="6"/>
      <c r="AY18291" s="6"/>
      <c r="AZ18291" s="6"/>
      <c r="BA18291" s="6"/>
      <c r="BB18291" s="6"/>
      <c r="BC18291" s="6"/>
      <c r="BD18291" s="6"/>
      <c r="BE18291" s="6"/>
      <c r="BF18291" s="6"/>
      <c r="BG18291" s="6"/>
    </row>
    <row r="18292" spans="34:59" x14ac:dyDescent="0.25">
      <c r="AH18292" s="10"/>
      <c r="AI18292" s="6"/>
      <c r="AJ18292" s="10"/>
      <c r="AK18292" s="10"/>
      <c r="AL18292" s="10"/>
      <c r="AM18292" s="10"/>
      <c r="AN18292" s="10"/>
      <c r="AO18292" s="10"/>
      <c r="AP18292" s="10"/>
      <c r="AQ18292" s="10"/>
      <c r="AR18292" s="10"/>
      <c r="AS18292" s="10"/>
      <c r="AT18292" s="10"/>
      <c r="AU18292" s="10"/>
      <c r="AV18292" s="10"/>
      <c r="AW18292" s="10"/>
      <c r="AX18292" s="10"/>
      <c r="AY18292" s="10"/>
      <c r="AZ18292" s="10"/>
      <c r="BA18292" s="10"/>
      <c r="BB18292" s="10"/>
      <c r="BC18292" s="10"/>
      <c r="BD18292" s="10"/>
      <c r="BE18292" s="10"/>
      <c r="BF18292" s="10"/>
      <c r="BG18292" s="6"/>
    </row>
    <row r="18294" spans="34:59" x14ac:dyDescent="0.25">
      <c r="AH18294" s="10"/>
      <c r="AI18294" s="6"/>
    </row>
    <row r="18295" spans="34:59" x14ac:dyDescent="0.25">
      <c r="AH18295" s="6"/>
      <c r="AI18295" s="6"/>
      <c r="AJ18295" s="6"/>
      <c r="AK18295" s="6"/>
      <c r="AL18295" s="6"/>
      <c r="AM18295" s="6"/>
      <c r="AN18295" s="6"/>
      <c r="AO18295" s="6"/>
      <c r="AP18295" s="6"/>
      <c r="AQ18295" s="6"/>
      <c r="AR18295" s="6"/>
      <c r="AS18295" s="6"/>
      <c r="AT18295" s="6"/>
      <c r="AU18295" s="6"/>
      <c r="AV18295" s="6"/>
      <c r="AW18295" s="6"/>
      <c r="AX18295" s="6"/>
      <c r="AY18295" s="6"/>
      <c r="AZ18295" s="6"/>
      <c r="BA18295" s="6"/>
      <c r="BB18295" s="6"/>
      <c r="BC18295" s="6"/>
      <c r="BD18295" s="6"/>
      <c r="BE18295" s="6"/>
      <c r="BF18295" s="6"/>
      <c r="BG18295" s="6"/>
    </row>
    <row r="18296" spans="34:59" x14ac:dyDescent="0.25">
      <c r="AH18296" s="10"/>
      <c r="AI18296" s="6"/>
      <c r="AJ18296" s="10"/>
      <c r="AK18296" s="10"/>
      <c r="AL18296" s="10"/>
      <c r="AM18296" s="10"/>
      <c r="AN18296" s="10"/>
      <c r="AO18296" s="10"/>
      <c r="AP18296" s="10"/>
      <c r="AQ18296" s="10"/>
      <c r="AR18296" s="10"/>
      <c r="AS18296" s="10"/>
      <c r="AT18296" s="10"/>
      <c r="AU18296" s="10"/>
      <c r="AV18296" s="10"/>
      <c r="AW18296" s="10"/>
      <c r="AX18296" s="10"/>
      <c r="AY18296" s="10"/>
      <c r="AZ18296" s="10"/>
      <c r="BA18296" s="10"/>
      <c r="BB18296" s="10"/>
      <c r="BC18296" s="10"/>
      <c r="BD18296" s="10"/>
      <c r="BE18296" s="10"/>
      <c r="BF18296" s="10"/>
      <c r="BG18296" s="6"/>
    </row>
    <row r="18297" spans="34:59" x14ac:dyDescent="0.25">
      <c r="AH18297" s="6"/>
      <c r="AI18297" s="6"/>
      <c r="AJ18297" s="6"/>
      <c r="AK18297" s="6"/>
      <c r="AL18297" s="6"/>
      <c r="AM18297" s="6"/>
      <c r="AN18297" s="6"/>
      <c r="AO18297" s="6"/>
      <c r="AP18297" s="6"/>
      <c r="AQ18297" s="6"/>
      <c r="AR18297" s="6"/>
      <c r="AS18297" s="6"/>
      <c r="AT18297" s="6"/>
      <c r="AU18297" s="6"/>
      <c r="AV18297" s="6"/>
      <c r="AW18297" s="6"/>
      <c r="AX18297" s="6"/>
      <c r="AY18297" s="6"/>
      <c r="AZ18297" s="6"/>
      <c r="BA18297" s="6"/>
      <c r="BB18297" s="6"/>
      <c r="BC18297" s="6"/>
      <c r="BD18297" s="6"/>
      <c r="BE18297" s="6"/>
      <c r="BF18297" s="6"/>
      <c r="BG18297" s="10"/>
    </row>
    <row r="18298" spans="34:59" x14ac:dyDescent="0.25">
      <c r="AH18298" s="10"/>
      <c r="AI18298" s="6"/>
    </row>
    <row r="18299" spans="34:59" x14ac:dyDescent="0.25">
      <c r="AH18299" s="6"/>
      <c r="AI18299" s="6"/>
      <c r="AJ18299" s="6"/>
      <c r="AK18299" s="6"/>
      <c r="AL18299" s="6"/>
      <c r="AM18299" s="6"/>
      <c r="AN18299" s="6"/>
      <c r="AO18299" s="6"/>
      <c r="AP18299" s="6"/>
      <c r="AQ18299" s="6"/>
      <c r="AR18299" s="6"/>
      <c r="AS18299" s="6"/>
      <c r="AT18299" s="6"/>
      <c r="AU18299" s="6"/>
      <c r="AV18299" s="6"/>
      <c r="AW18299" s="6"/>
      <c r="AX18299" s="6"/>
      <c r="AY18299" s="6"/>
      <c r="AZ18299" s="6"/>
      <c r="BA18299" s="6"/>
      <c r="BB18299" s="6"/>
      <c r="BC18299" s="6"/>
      <c r="BD18299" s="6"/>
      <c r="BE18299" s="6"/>
      <c r="BF18299" s="6"/>
      <c r="BG18299" s="6"/>
    </row>
    <row r="18300" spans="34:59" x14ac:dyDescent="0.25">
      <c r="AH18300" s="10"/>
      <c r="AI18300" s="6"/>
      <c r="AJ18300" s="10"/>
      <c r="AK18300" s="10"/>
      <c r="AL18300" s="10"/>
      <c r="AM18300" s="10"/>
      <c r="AN18300" s="10"/>
      <c r="AO18300" s="10"/>
      <c r="AP18300" s="10"/>
      <c r="AQ18300" s="10"/>
      <c r="AR18300" s="10"/>
      <c r="AS18300" s="10"/>
      <c r="AT18300" s="10"/>
      <c r="AU18300" s="10"/>
      <c r="AV18300" s="10"/>
      <c r="AW18300" s="10"/>
      <c r="AX18300" s="10"/>
      <c r="AY18300" s="10"/>
      <c r="AZ18300" s="10"/>
      <c r="BA18300" s="10"/>
      <c r="BB18300" s="10"/>
      <c r="BC18300" s="10"/>
      <c r="BD18300" s="10"/>
      <c r="BE18300" s="10"/>
      <c r="BF18300" s="10"/>
      <c r="BG18300" s="6"/>
    </row>
    <row r="18301" spans="34:59" x14ac:dyDescent="0.25">
      <c r="AH18301" s="6"/>
      <c r="AI18301" s="6"/>
      <c r="AJ18301" s="6"/>
      <c r="AK18301" s="6"/>
      <c r="AL18301" s="6"/>
      <c r="AM18301" s="6"/>
      <c r="AN18301" s="6"/>
      <c r="AO18301" s="6"/>
      <c r="AP18301" s="6"/>
      <c r="AQ18301" s="6"/>
      <c r="AR18301" s="6"/>
      <c r="AS18301" s="6"/>
      <c r="AT18301" s="6"/>
      <c r="AU18301" s="6"/>
      <c r="AV18301" s="6"/>
      <c r="AW18301" s="6"/>
      <c r="AX18301" s="6"/>
      <c r="AY18301" s="6"/>
      <c r="AZ18301" s="6"/>
      <c r="BA18301" s="6"/>
      <c r="BB18301" s="6"/>
      <c r="BC18301" s="6"/>
      <c r="BD18301" s="6"/>
      <c r="BE18301" s="6"/>
      <c r="BF18301" s="6"/>
      <c r="BG18301" s="10"/>
    </row>
    <row r="18302" spans="34:59" x14ac:dyDescent="0.25">
      <c r="AH18302" s="10"/>
      <c r="AI18302" s="6"/>
    </row>
    <row r="18303" spans="34:59" x14ac:dyDescent="0.25">
      <c r="AH18303" s="6"/>
      <c r="AI18303" s="6"/>
      <c r="AJ18303" s="6"/>
      <c r="AK18303" s="6"/>
      <c r="AL18303" s="6"/>
      <c r="AM18303" s="6"/>
      <c r="AN18303" s="6"/>
      <c r="AO18303" s="6"/>
      <c r="AP18303" s="6"/>
      <c r="AQ18303" s="6"/>
      <c r="AR18303" s="6"/>
      <c r="AS18303" s="6"/>
      <c r="AT18303" s="6"/>
      <c r="AU18303" s="6"/>
      <c r="AV18303" s="6"/>
      <c r="AW18303" s="6"/>
      <c r="AX18303" s="6"/>
      <c r="AY18303" s="6"/>
      <c r="AZ18303" s="6"/>
      <c r="BA18303" s="6"/>
      <c r="BB18303" s="6"/>
      <c r="BC18303" s="6"/>
      <c r="BD18303" s="6"/>
      <c r="BE18303" s="6"/>
      <c r="BF18303" s="6"/>
      <c r="BG18303" s="6"/>
    </row>
    <row r="18304" spans="34:59" x14ac:dyDescent="0.25">
      <c r="AH18304" s="10"/>
      <c r="AI18304" s="6"/>
      <c r="AJ18304" s="10"/>
      <c r="AK18304" s="10"/>
      <c r="AL18304" s="10"/>
      <c r="AM18304" s="10"/>
      <c r="AN18304" s="10"/>
      <c r="AO18304" s="10"/>
      <c r="AP18304" s="10"/>
      <c r="AQ18304" s="10"/>
      <c r="AR18304" s="10"/>
      <c r="AS18304" s="10"/>
      <c r="AT18304" s="10"/>
      <c r="AU18304" s="10"/>
      <c r="AV18304" s="10"/>
      <c r="AW18304" s="10"/>
      <c r="AX18304" s="10"/>
      <c r="AY18304" s="10"/>
      <c r="AZ18304" s="10"/>
      <c r="BA18304" s="10"/>
      <c r="BB18304" s="10"/>
      <c r="BC18304" s="10"/>
      <c r="BD18304" s="10"/>
      <c r="BE18304" s="10"/>
      <c r="BF18304" s="10"/>
      <c r="BG18304" s="6"/>
    </row>
    <row r="18305" spans="34:59" x14ac:dyDescent="0.25">
      <c r="AH18305" s="6"/>
      <c r="AI18305" s="6"/>
      <c r="AJ18305" s="6"/>
      <c r="AK18305" s="6"/>
      <c r="AL18305" s="6"/>
      <c r="AM18305" s="6"/>
      <c r="AN18305" s="6"/>
      <c r="AO18305" s="6"/>
      <c r="AP18305" s="6"/>
      <c r="AQ18305" s="6"/>
      <c r="AR18305" s="6"/>
      <c r="AS18305" s="6"/>
      <c r="AT18305" s="6"/>
      <c r="AU18305" s="6"/>
      <c r="AV18305" s="6"/>
      <c r="AW18305" s="6"/>
      <c r="AX18305" s="6"/>
      <c r="AY18305" s="6"/>
      <c r="AZ18305" s="6"/>
      <c r="BA18305" s="6"/>
      <c r="BB18305" s="6"/>
      <c r="BC18305" s="6"/>
      <c r="BD18305" s="6"/>
      <c r="BE18305" s="6"/>
      <c r="BF18305" s="6"/>
      <c r="BG18305" s="10"/>
    </row>
    <row r="18306" spans="34:59" x14ac:dyDescent="0.25">
      <c r="AH18306" s="10"/>
      <c r="AI18306" s="6"/>
    </row>
    <row r="18307" spans="34:59" x14ac:dyDescent="0.25">
      <c r="AH18307" s="6"/>
      <c r="AI18307" s="6"/>
      <c r="AJ18307" s="6"/>
      <c r="AK18307" s="6"/>
      <c r="AL18307" s="6"/>
      <c r="AM18307" s="6"/>
      <c r="AN18307" s="6"/>
      <c r="AO18307" s="6"/>
      <c r="AP18307" s="6"/>
      <c r="AQ18307" s="6"/>
      <c r="AR18307" s="6"/>
      <c r="AS18307" s="6"/>
      <c r="AT18307" s="6"/>
      <c r="AU18307" s="6"/>
      <c r="AV18307" s="6"/>
      <c r="AW18307" s="6"/>
      <c r="AX18307" s="6"/>
      <c r="AY18307" s="6"/>
      <c r="AZ18307" s="6"/>
      <c r="BA18307" s="6"/>
      <c r="BB18307" s="6"/>
      <c r="BC18307" s="6"/>
      <c r="BD18307" s="6"/>
      <c r="BE18307" s="6"/>
      <c r="BF18307" s="6"/>
      <c r="BG18307" s="6"/>
    </row>
    <row r="18308" spans="34:59" x14ac:dyDescent="0.25">
      <c r="AH18308" s="10"/>
      <c r="AI18308" s="6"/>
      <c r="AJ18308" s="10"/>
      <c r="AK18308" s="10"/>
      <c r="AL18308" s="10"/>
      <c r="AM18308" s="10"/>
      <c r="AN18308" s="10"/>
      <c r="AO18308" s="10"/>
      <c r="AP18308" s="10"/>
      <c r="AQ18308" s="10"/>
      <c r="AR18308" s="10"/>
      <c r="AS18308" s="10"/>
      <c r="AT18308" s="10"/>
      <c r="AU18308" s="10"/>
      <c r="AV18308" s="10"/>
      <c r="AW18308" s="10"/>
      <c r="AX18308" s="10"/>
      <c r="AY18308" s="10"/>
      <c r="AZ18308" s="10"/>
      <c r="BA18308" s="10"/>
      <c r="BB18308" s="10"/>
      <c r="BC18308" s="10"/>
      <c r="BD18308" s="10"/>
      <c r="BE18308" s="10"/>
      <c r="BF18308" s="10"/>
      <c r="BG18308" s="6"/>
    </row>
    <row r="18310" spans="34:59" x14ac:dyDescent="0.25">
      <c r="AH18310" s="10"/>
      <c r="AI18310" s="6"/>
    </row>
    <row r="18311" spans="34:59" x14ac:dyDescent="0.25">
      <c r="AH18311" s="6"/>
      <c r="AI18311" s="6"/>
      <c r="AJ18311" s="6"/>
      <c r="AK18311" s="6"/>
      <c r="AL18311" s="6"/>
      <c r="AM18311" s="6"/>
      <c r="AN18311" s="6"/>
      <c r="AO18311" s="6"/>
      <c r="AP18311" s="6"/>
      <c r="AQ18311" s="6"/>
      <c r="AR18311" s="6"/>
      <c r="AS18311" s="6"/>
      <c r="AT18311" s="6"/>
      <c r="AU18311" s="6"/>
      <c r="AV18311" s="6"/>
      <c r="AW18311" s="6"/>
      <c r="AX18311" s="6"/>
      <c r="AY18311" s="6"/>
      <c r="AZ18311" s="6"/>
      <c r="BA18311" s="6"/>
      <c r="BB18311" s="6"/>
      <c r="BC18311" s="6"/>
      <c r="BD18311" s="6"/>
      <c r="BE18311" s="6"/>
      <c r="BF18311" s="6"/>
      <c r="BG18311" s="6"/>
    </row>
    <row r="18312" spans="34:59" x14ac:dyDescent="0.25">
      <c r="AH18312" s="10"/>
      <c r="AI18312" s="6"/>
      <c r="AJ18312" s="10"/>
      <c r="AK18312" s="10"/>
      <c r="AL18312" s="10"/>
      <c r="AM18312" s="10"/>
      <c r="AN18312" s="10"/>
      <c r="AO18312" s="10"/>
      <c r="AP18312" s="10"/>
      <c r="AQ18312" s="10"/>
      <c r="AR18312" s="10"/>
      <c r="AS18312" s="10"/>
      <c r="AT18312" s="10"/>
      <c r="AU18312" s="10"/>
      <c r="AV18312" s="10"/>
      <c r="AW18312" s="10"/>
      <c r="AX18312" s="10"/>
      <c r="AY18312" s="10"/>
      <c r="AZ18312" s="10"/>
      <c r="BA18312" s="10"/>
      <c r="BB18312" s="10"/>
      <c r="BC18312" s="10"/>
      <c r="BD18312" s="10"/>
      <c r="BE18312" s="10"/>
      <c r="BF18312" s="10"/>
      <c r="BG18312" s="6"/>
    </row>
    <row r="18313" spans="34:59" x14ac:dyDescent="0.25">
      <c r="AH18313" s="6"/>
      <c r="AI18313" s="6"/>
      <c r="AJ18313" s="6"/>
      <c r="AK18313" s="6"/>
      <c r="AL18313" s="6"/>
      <c r="AM18313" s="6"/>
      <c r="AN18313" s="6"/>
      <c r="AO18313" s="6"/>
      <c r="AP18313" s="6"/>
      <c r="AQ18313" s="6"/>
      <c r="AR18313" s="6"/>
      <c r="AS18313" s="6"/>
      <c r="AT18313" s="6"/>
      <c r="AU18313" s="6"/>
      <c r="AV18313" s="6"/>
      <c r="AW18313" s="6"/>
      <c r="AX18313" s="6"/>
      <c r="AY18313" s="6"/>
      <c r="AZ18313" s="6"/>
      <c r="BA18313" s="6"/>
      <c r="BB18313" s="6"/>
      <c r="BC18313" s="6"/>
      <c r="BD18313" s="6"/>
      <c r="BE18313" s="6"/>
      <c r="BF18313" s="6"/>
      <c r="BG18313" s="10"/>
    </row>
    <row r="18314" spans="34:59" x14ac:dyDescent="0.25">
      <c r="AH18314" s="10"/>
      <c r="AI18314" s="6"/>
    </row>
    <row r="18315" spans="34:59" x14ac:dyDescent="0.25">
      <c r="AH18315" s="6"/>
      <c r="AI18315" s="6"/>
      <c r="AJ18315" s="6"/>
      <c r="AK18315" s="6"/>
      <c r="AL18315" s="6"/>
      <c r="AM18315" s="6"/>
      <c r="AN18315" s="6"/>
      <c r="AO18315" s="6"/>
      <c r="AP18315" s="6"/>
      <c r="AQ18315" s="6"/>
      <c r="AR18315" s="6"/>
      <c r="AS18315" s="6"/>
      <c r="AT18315" s="6"/>
      <c r="AU18315" s="6"/>
      <c r="AV18315" s="6"/>
      <c r="AW18315" s="6"/>
      <c r="AX18315" s="6"/>
      <c r="AY18315" s="6"/>
      <c r="AZ18315" s="6"/>
      <c r="BA18315" s="6"/>
      <c r="BB18315" s="6"/>
      <c r="BC18315" s="6"/>
      <c r="BD18315" s="6"/>
      <c r="BE18315" s="6"/>
      <c r="BF18315" s="6"/>
      <c r="BG18315" s="6"/>
    </row>
    <row r="18316" spans="34:59" x14ac:dyDescent="0.25">
      <c r="AH18316" s="10"/>
      <c r="AI18316" s="6"/>
      <c r="AJ18316" s="10"/>
      <c r="AK18316" s="10"/>
      <c r="AL18316" s="10"/>
      <c r="AM18316" s="10"/>
      <c r="AN18316" s="10"/>
      <c r="AO18316" s="10"/>
      <c r="AP18316" s="10"/>
      <c r="AQ18316" s="10"/>
      <c r="AR18316" s="10"/>
      <c r="AS18316" s="10"/>
      <c r="AT18316" s="10"/>
      <c r="AU18316" s="10"/>
      <c r="AV18316" s="10"/>
      <c r="AW18316" s="10"/>
      <c r="AX18316" s="10"/>
      <c r="AY18316" s="10"/>
      <c r="AZ18316" s="10"/>
      <c r="BA18316" s="10"/>
      <c r="BB18316" s="10"/>
      <c r="BC18316" s="10"/>
      <c r="BD18316" s="10"/>
      <c r="BE18316" s="10"/>
      <c r="BF18316" s="10"/>
      <c r="BG18316" s="6"/>
    </row>
    <row r="18317" spans="34:59" x14ac:dyDescent="0.25">
      <c r="AH18317" s="6"/>
      <c r="AI18317" s="6"/>
      <c r="AJ18317" s="6"/>
      <c r="AK18317" s="6"/>
      <c r="AL18317" s="6"/>
      <c r="AM18317" s="6"/>
      <c r="AN18317" s="6"/>
      <c r="AO18317" s="6"/>
      <c r="AP18317" s="6"/>
      <c r="AQ18317" s="6"/>
      <c r="AR18317" s="6"/>
      <c r="AS18317" s="6"/>
      <c r="AT18317" s="6"/>
      <c r="AU18317" s="6"/>
      <c r="AV18317" s="6"/>
      <c r="AW18317" s="6"/>
      <c r="AX18317" s="6"/>
      <c r="AY18317" s="6"/>
      <c r="AZ18317" s="6"/>
      <c r="BA18317" s="6"/>
      <c r="BB18317" s="6"/>
      <c r="BC18317" s="6"/>
      <c r="BD18317" s="6"/>
      <c r="BE18317" s="6"/>
      <c r="BF18317" s="6"/>
      <c r="BG18317" s="10"/>
    </row>
    <row r="18318" spans="34:59" x14ac:dyDescent="0.25">
      <c r="AH18318" s="10"/>
      <c r="AI18318" s="6"/>
    </row>
    <row r="18319" spans="34:59" x14ac:dyDescent="0.25">
      <c r="AH18319" s="6"/>
      <c r="AI18319" s="6"/>
      <c r="AJ18319" s="6"/>
      <c r="AK18319" s="6"/>
      <c r="AL18319" s="6"/>
      <c r="AM18319" s="6"/>
      <c r="AN18319" s="6"/>
      <c r="AO18319" s="6"/>
      <c r="AP18319" s="6"/>
      <c r="AQ18319" s="6"/>
      <c r="AR18319" s="6"/>
      <c r="AS18319" s="6"/>
      <c r="AT18319" s="6"/>
      <c r="AU18319" s="6"/>
      <c r="AV18319" s="6"/>
      <c r="AW18319" s="6"/>
      <c r="AX18319" s="6"/>
      <c r="AY18319" s="6"/>
      <c r="AZ18319" s="6"/>
      <c r="BA18319" s="6"/>
      <c r="BB18319" s="6"/>
      <c r="BC18319" s="6"/>
      <c r="BD18319" s="6"/>
      <c r="BE18319" s="6"/>
      <c r="BF18319" s="6"/>
      <c r="BG18319" s="6"/>
    </row>
    <row r="18320" spans="34:59" x14ac:dyDescent="0.25">
      <c r="AH18320" s="10"/>
      <c r="AI18320" s="6"/>
      <c r="AJ18320" s="10"/>
      <c r="AK18320" s="10"/>
      <c r="AL18320" s="10"/>
      <c r="AM18320" s="10"/>
      <c r="AN18320" s="10"/>
      <c r="AO18320" s="10"/>
      <c r="AP18320" s="10"/>
      <c r="AQ18320" s="10"/>
      <c r="AR18320" s="10"/>
      <c r="AS18320" s="10"/>
      <c r="AT18320" s="10"/>
      <c r="AU18320" s="10"/>
      <c r="AV18320" s="10"/>
      <c r="AW18320" s="10"/>
      <c r="AX18320" s="10"/>
      <c r="AY18320" s="10"/>
      <c r="AZ18320" s="10"/>
      <c r="BA18320" s="10"/>
      <c r="BB18320" s="10"/>
      <c r="BC18320" s="10"/>
      <c r="BD18320" s="10"/>
      <c r="BE18320" s="10"/>
      <c r="BF18320" s="10"/>
      <c r="BG18320" s="6"/>
    </row>
    <row r="18321" spans="34:59" x14ac:dyDescent="0.25">
      <c r="AH18321" s="6"/>
      <c r="AI18321" s="6"/>
      <c r="AJ18321" s="6"/>
      <c r="AK18321" s="6"/>
      <c r="AL18321" s="6"/>
      <c r="AM18321" s="6"/>
      <c r="AN18321" s="6"/>
      <c r="AO18321" s="6"/>
      <c r="AP18321" s="6"/>
      <c r="AQ18321" s="6"/>
      <c r="AR18321" s="6"/>
      <c r="AS18321" s="6"/>
      <c r="AT18321" s="6"/>
      <c r="AU18321" s="6"/>
      <c r="AV18321" s="6"/>
      <c r="AW18321" s="6"/>
      <c r="AX18321" s="6"/>
      <c r="AY18321" s="6"/>
      <c r="AZ18321" s="6"/>
      <c r="BA18321" s="6"/>
      <c r="BB18321" s="6"/>
      <c r="BC18321" s="6"/>
      <c r="BD18321" s="6"/>
      <c r="BE18321" s="6"/>
      <c r="BF18321" s="6"/>
      <c r="BG18321" s="10"/>
    </row>
    <row r="18322" spans="34:59" x14ac:dyDescent="0.25">
      <c r="AH18322" s="10"/>
      <c r="AI18322" s="6"/>
    </row>
    <row r="18323" spans="34:59" x14ac:dyDescent="0.25">
      <c r="AH18323" s="6"/>
      <c r="AI18323" s="6"/>
      <c r="AJ18323" s="6"/>
      <c r="AK18323" s="6"/>
      <c r="AL18323" s="6"/>
      <c r="AM18323" s="6"/>
      <c r="AN18323" s="6"/>
      <c r="AO18323" s="6"/>
      <c r="AP18323" s="6"/>
      <c r="AQ18323" s="6"/>
      <c r="AR18323" s="6"/>
      <c r="AS18323" s="6"/>
      <c r="AT18323" s="6"/>
      <c r="AU18323" s="6"/>
      <c r="AV18323" s="6"/>
      <c r="AW18323" s="6"/>
      <c r="AX18323" s="6"/>
      <c r="AY18323" s="6"/>
      <c r="AZ18323" s="6"/>
      <c r="BA18323" s="6"/>
      <c r="BB18323" s="6"/>
      <c r="BC18323" s="6"/>
      <c r="BD18323" s="6"/>
      <c r="BE18323" s="6"/>
      <c r="BF18323" s="6"/>
      <c r="BG18323" s="6"/>
    </row>
    <row r="18324" spans="34:59" x14ac:dyDescent="0.25">
      <c r="AH18324" s="10"/>
      <c r="AI18324" s="6"/>
      <c r="AJ18324" s="10"/>
      <c r="AK18324" s="10"/>
      <c r="AL18324" s="10"/>
      <c r="AM18324" s="10"/>
      <c r="AN18324" s="10"/>
      <c r="AO18324" s="10"/>
      <c r="AP18324" s="10"/>
      <c r="AQ18324" s="10"/>
      <c r="AR18324" s="10"/>
      <c r="AS18324" s="10"/>
      <c r="AT18324" s="10"/>
      <c r="AU18324" s="10"/>
      <c r="AV18324" s="10"/>
      <c r="AW18324" s="10"/>
      <c r="AX18324" s="10"/>
      <c r="AY18324" s="10"/>
      <c r="AZ18324" s="10"/>
      <c r="BA18324" s="10"/>
      <c r="BB18324" s="10"/>
      <c r="BC18324" s="10"/>
      <c r="BD18324" s="10"/>
      <c r="BE18324" s="10"/>
      <c r="BF18324" s="10"/>
      <c r="BG18324" s="6"/>
    </row>
    <row r="18326" spans="34:59" x14ac:dyDescent="0.25">
      <c r="AH18326" s="10"/>
      <c r="AI18326" s="6"/>
    </row>
    <row r="18327" spans="34:59" x14ac:dyDescent="0.25">
      <c r="AH18327" s="6"/>
      <c r="AI18327" s="6"/>
      <c r="AJ18327" s="6"/>
      <c r="AK18327" s="6"/>
      <c r="AL18327" s="6"/>
      <c r="AM18327" s="6"/>
      <c r="AN18327" s="6"/>
      <c r="AO18327" s="6"/>
      <c r="AP18327" s="6"/>
      <c r="AQ18327" s="6"/>
      <c r="AR18327" s="6"/>
      <c r="AS18327" s="6"/>
      <c r="AT18327" s="6"/>
      <c r="AU18327" s="6"/>
      <c r="AV18327" s="6"/>
      <c r="AW18327" s="6"/>
      <c r="AX18327" s="6"/>
      <c r="AY18327" s="6"/>
      <c r="AZ18327" s="6"/>
      <c r="BA18327" s="6"/>
      <c r="BB18327" s="6"/>
      <c r="BC18327" s="6"/>
      <c r="BD18327" s="6"/>
      <c r="BE18327" s="6"/>
      <c r="BF18327" s="6"/>
      <c r="BG18327" s="6"/>
    </row>
    <row r="18328" spans="34:59" x14ac:dyDescent="0.25">
      <c r="AH18328" s="10"/>
      <c r="AI18328" s="6"/>
      <c r="AJ18328" s="10"/>
      <c r="AK18328" s="10"/>
      <c r="AL18328" s="10"/>
      <c r="AM18328" s="10"/>
      <c r="AN18328" s="10"/>
      <c r="AO18328" s="10"/>
      <c r="AP18328" s="10"/>
      <c r="AQ18328" s="10"/>
      <c r="AR18328" s="10"/>
      <c r="AS18328" s="10"/>
      <c r="AT18328" s="10"/>
      <c r="AU18328" s="10"/>
      <c r="AV18328" s="10"/>
      <c r="AW18328" s="10"/>
      <c r="AX18328" s="10"/>
      <c r="AY18328" s="10"/>
      <c r="AZ18328" s="10"/>
      <c r="BA18328" s="10"/>
      <c r="BB18328" s="10"/>
      <c r="BC18328" s="10"/>
      <c r="BD18328" s="10"/>
      <c r="BE18328" s="10"/>
      <c r="BF18328" s="10"/>
      <c r="BG18328" s="6"/>
    </row>
    <row r="18329" spans="34:59" x14ac:dyDescent="0.25">
      <c r="AH18329" s="6"/>
      <c r="AI18329" s="6"/>
      <c r="AJ18329" s="6"/>
      <c r="AK18329" s="6"/>
      <c r="AL18329" s="6"/>
      <c r="AM18329" s="6"/>
      <c r="AN18329" s="6"/>
      <c r="AO18329" s="6"/>
      <c r="AP18329" s="6"/>
      <c r="AQ18329" s="6"/>
      <c r="AR18329" s="6"/>
      <c r="AS18329" s="6"/>
      <c r="AT18329" s="6"/>
      <c r="AU18329" s="6"/>
      <c r="AV18329" s="6"/>
      <c r="AW18329" s="6"/>
      <c r="AX18329" s="6"/>
      <c r="AY18329" s="6"/>
      <c r="AZ18329" s="6"/>
      <c r="BA18329" s="6"/>
      <c r="BB18329" s="6"/>
      <c r="BC18329" s="6"/>
      <c r="BD18329" s="6"/>
      <c r="BE18329" s="6"/>
      <c r="BF18329" s="6"/>
      <c r="BG18329" s="10"/>
    </row>
    <row r="18330" spans="34:59" x14ac:dyDescent="0.25">
      <c r="AH18330" s="10"/>
      <c r="AI18330" s="6"/>
    </row>
    <row r="18331" spans="34:59" x14ac:dyDescent="0.25">
      <c r="AH18331" s="6"/>
      <c r="AI18331" s="6"/>
      <c r="AJ18331" s="6"/>
      <c r="AK18331" s="6"/>
      <c r="AL18331" s="6"/>
      <c r="AM18331" s="6"/>
      <c r="AN18331" s="6"/>
      <c r="AO18331" s="6"/>
      <c r="AP18331" s="6"/>
      <c r="AQ18331" s="6"/>
      <c r="AR18331" s="6"/>
      <c r="AS18331" s="6"/>
      <c r="AT18331" s="6"/>
      <c r="AU18331" s="6"/>
      <c r="AV18331" s="6"/>
      <c r="AW18331" s="6"/>
      <c r="AX18331" s="6"/>
      <c r="AY18331" s="6"/>
      <c r="AZ18331" s="6"/>
      <c r="BA18331" s="6"/>
      <c r="BB18331" s="6"/>
      <c r="BC18331" s="6"/>
      <c r="BD18331" s="6"/>
      <c r="BE18331" s="6"/>
      <c r="BF18331" s="6"/>
      <c r="BG18331" s="6"/>
    </row>
    <row r="18332" spans="34:59" x14ac:dyDescent="0.25">
      <c r="AH18332" s="10"/>
      <c r="AI18332" s="6"/>
      <c r="AJ18332" s="10"/>
      <c r="AK18332" s="10"/>
      <c r="AL18332" s="10"/>
      <c r="AM18332" s="10"/>
      <c r="AN18332" s="10"/>
      <c r="AO18332" s="10"/>
      <c r="AP18332" s="10"/>
      <c r="AQ18332" s="10"/>
      <c r="AR18332" s="10"/>
      <c r="AS18332" s="10"/>
      <c r="AT18332" s="10"/>
      <c r="AU18332" s="10"/>
      <c r="AV18332" s="10"/>
      <c r="AW18332" s="10"/>
      <c r="AX18332" s="10"/>
      <c r="AY18332" s="10"/>
      <c r="AZ18332" s="10"/>
      <c r="BA18332" s="10"/>
      <c r="BB18332" s="10"/>
      <c r="BC18332" s="10"/>
      <c r="BD18332" s="10"/>
      <c r="BE18332" s="10"/>
      <c r="BF18332" s="10"/>
      <c r="BG18332" s="6"/>
    </row>
    <row r="18333" spans="34:59" x14ac:dyDescent="0.25">
      <c r="AH18333" s="6"/>
      <c r="AI18333" s="6"/>
      <c r="AJ18333" s="6"/>
      <c r="AK18333" s="6"/>
      <c r="AL18333" s="6"/>
      <c r="AM18333" s="6"/>
      <c r="AN18333" s="6"/>
      <c r="AO18333" s="6"/>
      <c r="AP18333" s="6"/>
      <c r="AQ18333" s="6"/>
      <c r="AR18333" s="6"/>
      <c r="AS18333" s="6"/>
      <c r="AT18333" s="6"/>
      <c r="AU18333" s="6"/>
      <c r="AV18333" s="6"/>
      <c r="AW18333" s="6"/>
      <c r="AX18333" s="6"/>
      <c r="AY18333" s="6"/>
      <c r="AZ18333" s="6"/>
      <c r="BA18333" s="6"/>
      <c r="BB18333" s="6"/>
      <c r="BC18333" s="6"/>
      <c r="BD18333" s="6"/>
      <c r="BE18333" s="6"/>
      <c r="BF18333" s="6"/>
      <c r="BG18333" s="10"/>
    </row>
    <row r="18334" spans="34:59" x14ac:dyDescent="0.25">
      <c r="AH18334" s="10"/>
      <c r="AI18334" s="6"/>
    </row>
    <row r="18335" spans="34:59" x14ac:dyDescent="0.25">
      <c r="AH18335" s="6"/>
      <c r="AI18335" s="6"/>
      <c r="AJ18335" s="6"/>
      <c r="AK18335" s="6"/>
      <c r="AL18335" s="6"/>
      <c r="AM18335" s="6"/>
      <c r="AN18335" s="6"/>
      <c r="AO18335" s="6"/>
      <c r="AP18335" s="6"/>
      <c r="AQ18335" s="6"/>
      <c r="AR18335" s="6"/>
      <c r="AS18335" s="6"/>
      <c r="AT18335" s="6"/>
      <c r="AU18335" s="6"/>
      <c r="AV18335" s="6"/>
      <c r="AW18335" s="6"/>
      <c r="AX18335" s="6"/>
      <c r="AY18335" s="6"/>
      <c r="AZ18335" s="6"/>
      <c r="BA18335" s="6"/>
      <c r="BB18335" s="6"/>
      <c r="BC18335" s="6"/>
      <c r="BD18335" s="6"/>
      <c r="BE18335" s="6"/>
      <c r="BF18335" s="6"/>
      <c r="BG18335" s="6"/>
    </row>
    <row r="18336" spans="34:59" x14ac:dyDescent="0.25">
      <c r="AH18336" s="10"/>
      <c r="AI18336" s="6"/>
      <c r="AJ18336" s="10"/>
      <c r="AK18336" s="10"/>
      <c r="AL18336" s="10"/>
      <c r="AM18336" s="10"/>
      <c r="AN18336" s="10"/>
      <c r="AO18336" s="10"/>
      <c r="AP18336" s="10"/>
      <c r="AQ18336" s="10"/>
      <c r="AR18336" s="10"/>
      <c r="AS18336" s="10"/>
      <c r="AT18336" s="10"/>
      <c r="AU18336" s="10"/>
      <c r="AV18336" s="10"/>
      <c r="AW18336" s="10"/>
      <c r="AX18336" s="10"/>
      <c r="AY18336" s="10"/>
      <c r="AZ18336" s="10"/>
      <c r="BA18336" s="10"/>
      <c r="BB18336" s="10"/>
      <c r="BC18336" s="10"/>
      <c r="BD18336" s="10"/>
      <c r="BE18336" s="10"/>
      <c r="BF18336" s="10"/>
      <c r="BG18336" s="6"/>
    </row>
    <row r="18337" spans="34:59" x14ac:dyDescent="0.25">
      <c r="AH18337" s="6"/>
      <c r="AI18337" s="6"/>
      <c r="AJ18337" s="6"/>
      <c r="AK18337" s="6"/>
      <c r="AL18337" s="6"/>
      <c r="AM18337" s="6"/>
      <c r="AN18337" s="6"/>
      <c r="AO18337" s="6"/>
      <c r="AP18337" s="6"/>
      <c r="AQ18337" s="6"/>
      <c r="AR18337" s="6"/>
      <c r="AS18337" s="6"/>
      <c r="AT18337" s="6"/>
      <c r="AU18337" s="6"/>
      <c r="AV18337" s="6"/>
      <c r="AW18337" s="6"/>
      <c r="AX18337" s="6"/>
      <c r="AY18337" s="6"/>
      <c r="AZ18337" s="6"/>
      <c r="BA18337" s="6"/>
      <c r="BB18337" s="6"/>
      <c r="BC18337" s="6"/>
      <c r="BD18337" s="6"/>
      <c r="BE18337" s="6"/>
      <c r="BF18337" s="6"/>
      <c r="BG18337" s="10"/>
    </row>
    <row r="18338" spans="34:59" x14ac:dyDescent="0.25">
      <c r="AH18338" s="10"/>
      <c r="AI18338" s="6"/>
    </row>
    <row r="18339" spans="34:59" x14ac:dyDescent="0.25">
      <c r="AH18339" s="6"/>
      <c r="AI18339" s="6"/>
      <c r="AJ18339" s="6"/>
      <c r="AK18339" s="6"/>
      <c r="AL18339" s="6"/>
      <c r="AM18339" s="6"/>
      <c r="AN18339" s="6"/>
      <c r="AO18339" s="6"/>
      <c r="AP18339" s="6"/>
      <c r="AQ18339" s="6"/>
      <c r="AR18339" s="6"/>
      <c r="AS18339" s="6"/>
      <c r="AT18339" s="6"/>
      <c r="AU18339" s="6"/>
      <c r="AV18339" s="6"/>
      <c r="AW18339" s="6"/>
      <c r="AX18339" s="6"/>
      <c r="AY18339" s="6"/>
      <c r="AZ18339" s="6"/>
      <c r="BA18339" s="6"/>
      <c r="BB18339" s="6"/>
      <c r="BC18339" s="6"/>
      <c r="BD18339" s="6"/>
      <c r="BE18339" s="6"/>
      <c r="BF18339" s="6"/>
      <c r="BG18339" s="6"/>
    </row>
    <row r="18340" spans="34:59" x14ac:dyDescent="0.25">
      <c r="AH18340" s="10"/>
      <c r="AI18340" s="6"/>
      <c r="AJ18340" s="10"/>
      <c r="AK18340" s="10"/>
      <c r="AL18340" s="10"/>
      <c r="AM18340" s="10"/>
      <c r="AN18340" s="10"/>
      <c r="AO18340" s="10"/>
      <c r="AP18340" s="10"/>
      <c r="AQ18340" s="10"/>
      <c r="AR18340" s="10"/>
      <c r="AS18340" s="10"/>
      <c r="AT18340" s="10"/>
      <c r="AU18340" s="10"/>
      <c r="AV18340" s="10"/>
      <c r="AW18340" s="10"/>
      <c r="AX18340" s="10"/>
      <c r="AY18340" s="10"/>
      <c r="AZ18340" s="10"/>
      <c r="BA18340" s="10"/>
      <c r="BB18340" s="10"/>
      <c r="BC18340" s="10"/>
      <c r="BD18340" s="10"/>
      <c r="BE18340" s="10"/>
      <c r="BF18340" s="10"/>
      <c r="BG18340" s="6"/>
    </row>
    <row r="18342" spans="34:59" x14ac:dyDescent="0.25">
      <c r="AH18342" s="10"/>
      <c r="AI18342" s="6"/>
    </row>
    <row r="18343" spans="34:59" x14ac:dyDescent="0.25">
      <c r="AH18343" s="6"/>
      <c r="AI18343" s="6"/>
      <c r="AJ18343" s="6"/>
      <c r="AK18343" s="6"/>
      <c r="AL18343" s="6"/>
      <c r="AM18343" s="6"/>
      <c r="AN18343" s="6"/>
      <c r="AO18343" s="6"/>
      <c r="AP18343" s="6"/>
      <c r="AQ18343" s="6"/>
      <c r="AR18343" s="6"/>
      <c r="AS18343" s="6"/>
      <c r="AT18343" s="6"/>
      <c r="AU18343" s="6"/>
      <c r="AV18343" s="6"/>
      <c r="AW18343" s="6"/>
      <c r="AX18343" s="6"/>
      <c r="AY18343" s="6"/>
      <c r="AZ18343" s="6"/>
      <c r="BA18343" s="6"/>
      <c r="BB18343" s="6"/>
      <c r="BC18343" s="6"/>
      <c r="BD18343" s="6"/>
      <c r="BE18343" s="6"/>
      <c r="BF18343" s="6"/>
      <c r="BG18343" s="6"/>
    </row>
    <row r="18344" spans="34:59" x14ac:dyDescent="0.25">
      <c r="AH18344" s="10"/>
      <c r="AI18344" s="6"/>
      <c r="AJ18344" s="10"/>
      <c r="AK18344" s="10"/>
      <c r="AL18344" s="10"/>
      <c r="AM18344" s="10"/>
      <c r="AN18344" s="10"/>
      <c r="AO18344" s="10"/>
      <c r="AP18344" s="10"/>
      <c r="AQ18344" s="10"/>
      <c r="AR18344" s="10"/>
      <c r="AS18344" s="10"/>
      <c r="AT18344" s="10"/>
      <c r="AU18344" s="10"/>
      <c r="AV18344" s="10"/>
      <c r="AW18344" s="10"/>
      <c r="AX18344" s="10"/>
      <c r="AY18344" s="10"/>
      <c r="AZ18344" s="10"/>
      <c r="BA18344" s="10"/>
      <c r="BB18344" s="10"/>
      <c r="BC18344" s="10"/>
      <c r="BD18344" s="10"/>
      <c r="BE18344" s="10"/>
      <c r="BF18344" s="10"/>
      <c r="BG18344" s="6"/>
    </row>
    <row r="18345" spans="34:59" x14ac:dyDescent="0.25">
      <c r="AH18345" s="6"/>
      <c r="AI18345" s="6"/>
      <c r="AJ18345" s="6"/>
      <c r="AK18345" s="6"/>
      <c r="AL18345" s="6"/>
      <c r="AM18345" s="6"/>
      <c r="AN18345" s="6"/>
      <c r="AO18345" s="6"/>
      <c r="AP18345" s="6"/>
      <c r="AQ18345" s="6"/>
      <c r="AR18345" s="6"/>
      <c r="AS18345" s="6"/>
      <c r="AT18345" s="6"/>
      <c r="AU18345" s="6"/>
      <c r="AV18345" s="6"/>
      <c r="AW18345" s="6"/>
      <c r="AX18345" s="6"/>
      <c r="AY18345" s="6"/>
      <c r="AZ18345" s="6"/>
      <c r="BA18345" s="6"/>
      <c r="BB18345" s="6"/>
      <c r="BC18345" s="6"/>
      <c r="BD18345" s="6"/>
      <c r="BE18345" s="6"/>
      <c r="BF18345" s="6"/>
      <c r="BG18345" s="10"/>
    </row>
    <row r="18346" spans="34:59" x14ac:dyDescent="0.25">
      <c r="AH18346" s="10"/>
      <c r="AI18346" s="6"/>
    </row>
    <row r="18347" spans="34:59" x14ac:dyDescent="0.25">
      <c r="AH18347" s="6"/>
      <c r="AI18347" s="6"/>
      <c r="AJ18347" s="6"/>
      <c r="AK18347" s="6"/>
      <c r="AL18347" s="6"/>
      <c r="AM18347" s="6"/>
      <c r="AN18347" s="6"/>
      <c r="AO18347" s="6"/>
      <c r="AP18347" s="6"/>
      <c r="AQ18347" s="6"/>
      <c r="AR18347" s="6"/>
      <c r="AS18347" s="6"/>
      <c r="AT18347" s="6"/>
      <c r="AU18347" s="6"/>
      <c r="AV18347" s="6"/>
      <c r="AW18347" s="6"/>
      <c r="AX18347" s="6"/>
      <c r="AY18347" s="6"/>
      <c r="AZ18347" s="6"/>
      <c r="BA18347" s="6"/>
      <c r="BB18347" s="6"/>
      <c r="BC18347" s="6"/>
      <c r="BD18347" s="6"/>
      <c r="BE18347" s="6"/>
      <c r="BF18347" s="6"/>
      <c r="BG18347" s="6"/>
    </row>
    <row r="18348" spans="34:59" x14ac:dyDescent="0.25">
      <c r="AH18348" s="10"/>
      <c r="AI18348" s="6"/>
      <c r="AJ18348" s="10"/>
      <c r="AK18348" s="10"/>
      <c r="AL18348" s="10"/>
      <c r="AM18348" s="10"/>
      <c r="AN18348" s="10"/>
      <c r="AO18348" s="10"/>
      <c r="AP18348" s="10"/>
      <c r="AQ18348" s="10"/>
      <c r="AR18348" s="10"/>
      <c r="AS18348" s="10"/>
      <c r="AT18348" s="10"/>
      <c r="AU18348" s="10"/>
      <c r="AV18348" s="10"/>
      <c r="AW18348" s="10"/>
      <c r="AX18348" s="10"/>
      <c r="AY18348" s="10"/>
      <c r="AZ18348" s="10"/>
      <c r="BA18348" s="10"/>
      <c r="BB18348" s="10"/>
      <c r="BC18348" s="10"/>
      <c r="BD18348" s="10"/>
      <c r="BE18348" s="10"/>
      <c r="BF18348" s="10"/>
      <c r="BG18348" s="6"/>
    </row>
    <row r="18349" spans="34:59" x14ac:dyDescent="0.25">
      <c r="AH18349" s="6"/>
      <c r="AI18349" s="6"/>
      <c r="AJ18349" s="6"/>
      <c r="AK18349" s="6"/>
      <c r="AL18349" s="6"/>
      <c r="AM18349" s="6"/>
      <c r="AN18349" s="6"/>
      <c r="AO18349" s="6"/>
      <c r="AP18349" s="6"/>
      <c r="AQ18349" s="6"/>
      <c r="AR18349" s="6"/>
      <c r="AS18349" s="6"/>
      <c r="AT18349" s="6"/>
      <c r="AU18349" s="6"/>
      <c r="AV18349" s="6"/>
      <c r="AW18349" s="6"/>
      <c r="AX18349" s="6"/>
      <c r="AY18349" s="6"/>
      <c r="AZ18349" s="6"/>
      <c r="BA18349" s="6"/>
      <c r="BB18349" s="6"/>
      <c r="BC18349" s="6"/>
      <c r="BD18349" s="6"/>
      <c r="BE18349" s="6"/>
      <c r="BF18349" s="6"/>
      <c r="BG18349" s="10"/>
    </row>
    <row r="18350" spans="34:59" x14ac:dyDescent="0.25">
      <c r="AH18350" s="10"/>
      <c r="AI18350" s="6"/>
    </row>
    <row r="18351" spans="34:59" x14ac:dyDescent="0.25">
      <c r="AH18351" s="6"/>
      <c r="AI18351" s="6"/>
      <c r="AJ18351" s="6"/>
      <c r="AK18351" s="6"/>
      <c r="AL18351" s="6"/>
      <c r="AM18351" s="6"/>
      <c r="AN18351" s="6"/>
      <c r="AO18351" s="6"/>
      <c r="AP18351" s="6"/>
      <c r="AQ18351" s="6"/>
      <c r="AR18351" s="6"/>
      <c r="AS18351" s="6"/>
      <c r="AT18351" s="6"/>
      <c r="AU18351" s="6"/>
      <c r="AV18351" s="6"/>
      <c r="AW18351" s="6"/>
      <c r="AX18351" s="6"/>
      <c r="AY18351" s="6"/>
      <c r="AZ18351" s="6"/>
      <c r="BA18351" s="6"/>
      <c r="BB18351" s="6"/>
      <c r="BC18351" s="6"/>
      <c r="BD18351" s="6"/>
      <c r="BE18351" s="6"/>
      <c r="BF18351" s="6"/>
      <c r="BG18351" s="6"/>
    </row>
    <row r="18352" spans="34:59" x14ac:dyDescent="0.25">
      <c r="AH18352" s="10"/>
      <c r="AI18352" s="6"/>
      <c r="AJ18352" s="10"/>
      <c r="AK18352" s="10"/>
      <c r="AL18352" s="10"/>
      <c r="AM18352" s="10"/>
      <c r="AN18352" s="10"/>
      <c r="AO18352" s="10"/>
      <c r="AP18352" s="10"/>
      <c r="AQ18352" s="10"/>
      <c r="AR18352" s="10"/>
      <c r="AS18352" s="10"/>
      <c r="AT18352" s="10"/>
      <c r="AU18352" s="10"/>
      <c r="AV18352" s="10"/>
      <c r="AW18352" s="10"/>
      <c r="AX18352" s="10"/>
      <c r="AY18352" s="10"/>
      <c r="AZ18352" s="10"/>
      <c r="BA18352" s="10"/>
      <c r="BB18352" s="10"/>
      <c r="BC18352" s="10"/>
      <c r="BD18352" s="10"/>
      <c r="BE18352" s="10"/>
      <c r="BF18352" s="10"/>
      <c r="BG18352" s="6"/>
    </row>
    <row r="18353" spans="34:59" x14ac:dyDescent="0.25">
      <c r="AH18353" s="6"/>
      <c r="AI18353" s="6"/>
      <c r="AJ18353" s="6"/>
      <c r="AK18353" s="6"/>
      <c r="AL18353" s="6"/>
      <c r="AM18353" s="6"/>
      <c r="AN18353" s="6"/>
      <c r="AO18353" s="6"/>
      <c r="AP18353" s="6"/>
      <c r="AQ18353" s="6"/>
      <c r="AR18353" s="6"/>
      <c r="AS18353" s="6"/>
      <c r="AT18353" s="6"/>
      <c r="AU18353" s="6"/>
      <c r="AV18353" s="6"/>
      <c r="AW18353" s="6"/>
      <c r="AX18353" s="6"/>
      <c r="AY18353" s="6"/>
      <c r="AZ18353" s="6"/>
      <c r="BA18353" s="6"/>
      <c r="BB18353" s="6"/>
      <c r="BC18353" s="6"/>
      <c r="BD18353" s="6"/>
      <c r="BE18353" s="6"/>
      <c r="BF18353" s="6"/>
      <c r="BG18353" s="10"/>
    </row>
    <row r="18354" spans="34:59" x14ac:dyDescent="0.25">
      <c r="AH18354" s="10"/>
      <c r="AI18354" s="6"/>
    </row>
    <row r="18355" spans="34:59" x14ac:dyDescent="0.25">
      <c r="AH18355" s="6"/>
      <c r="AI18355" s="6"/>
      <c r="AJ18355" s="6"/>
      <c r="AK18355" s="6"/>
      <c r="AL18355" s="6"/>
      <c r="AM18355" s="6"/>
      <c r="AN18355" s="6"/>
      <c r="AO18355" s="6"/>
      <c r="AP18355" s="6"/>
      <c r="AQ18355" s="6"/>
      <c r="AR18355" s="6"/>
      <c r="AS18355" s="6"/>
      <c r="AT18355" s="6"/>
      <c r="AU18355" s="6"/>
      <c r="AV18355" s="6"/>
      <c r="AW18355" s="6"/>
      <c r="AX18355" s="6"/>
      <c r="AY18355" s="6"/>
      <c r="AZ18355" s="6"/>
      <c r="BA18355" s="6"/>
      <c r="BB18355" s="6"/>
      <c r="BC18355" s="6"/>
      <c r="BD18355" s="6"/>
      <c r="BE18355" s="6"/>
      <c r="BF18355" s="6"/>
      <c r="BG18355" s="6"/>
    </row>
    <row r="18356" spans="34:59" x14ac:dyDescent="0.25">
      <c r="AH18356" s="10"/>
      <c r="AI18356" s="6"/>
      <c r="AJ18356" s="10"/>
      <c r="AK18356" s="10"/>
      <c r="AL18356" s="10"/>
      <c r="AM18356" s="10"/>
      <c r="AN18356" s="10"/>
      <c r="AO18356" s="10"/>
      <c r="AP18356" s="10"/>
      <c r="AQ18356" s="10"/>
      <c r="AR18356" s="10"/>
      <c r="AS18356" s="10"/>
      <c r="AT18356" s="10"/>
      <c r="AU18356" s="10"/>
      <c r="AV18356" s="10"/>
      <c r="AW18356" s="10"/>
      <c r="AX18356" s="10"/>
      <c r="AY18356" s="10"/>
      <c r="AZ18356" s="10"/>
      <c r="BA18356" s="10"/>
      <c r="BB18356" s="10"/>
      <c r="BC18356" s="10"/>
      <c r="BD18356" s="10"/>
      <c r="BE18356" s="10"/>
      <c r="BF18356" s="10"/>
      <c r="BG18356" s="6"/>
    </row>
    <row r="18358" spans="34:59" x14ac:dyDescent="0.25">
      <c r="AH18358" s="10"/>
      <c r="AI18358" s="6"/>
    </row>
    <row r="18359" spans="34:59" x14ac:dyDescent="0.25">
      <c r="AH18359" s="6"/>
      <c r="AI18359" s="6"/>
      <c r="AJ18359" s="6"/>
      <c r="AK18359" s="6"/>
      <c r="AL18359" s="6"/>
      <c r="AM18359" s="6"/>
      <c r="AN18359" s="6"/>
      <c r="AO18359" s="6"/>
      <c r="AP18359" s="6"/>
      <c r="AQ18359" s="6"/>
      <c r="AR18359" s="6"/>
      <c r="AS18359" s="6"/>
      <c r="AT18359" s="6"/>
      <c r="AU18359" s="6"/>
      <c r="AV18359" s="6"/>
      <c r="AW18359" s="6"/>
      <c r="AX18359" s="6"/>
      <c r="AY18359" s="6"/>
      <c r="AZ18359" s="6"/>
      <c r="BA18359" s="6"/>
      <c r="BB18359" s="6"/>
      <c r="BC18359" s="6"/>
      <c r="BD18359" s="6"/>
      <c r="BE18359" s="6"/>
      <c r="BF18359" s="6"/>
      <c r="BG18359" s="6"/>
    </row>
    <row r="18360" spans="34:59" x14ac:dyDescent="0.25">
      <c r="AH18360" s="10"/>
      <c r="AI18360" s="6"/>
      <c r="AJ18360" s="10"/>
      <c r="AK18360" s="10"/>
      <c r="AL18360" s="10"/>
      <c r="AM18360" s="10"/>
      <c r="AN18360" s="10"/>
      <c r="AO18360" s="10"/>
      <c r="AP18360" s="10"/>
      <c r="AQ18360" s="10"/>
      <c r="AR18360" s="10"/>
      <c r="AS18360" s="10"/>
      <c r="AT18360" s="10"/>
      <c r="AU18360" s="10"/>
      <c r="AV18360" s="10"/>
      <c r="AW18360" s="10"/>
      <c r="AX18360" s="10"/>
      <c r="AY18360" s="10"/>
      <c r="AZ18360" s="10"/>
      <c r="BA18360" s="10"/>
      <c r="BB18360" s="10"/>
      <c r="BC18360" s="10"/>
      <c r="BD18360" s="10"/>
      <c r="BE18360" s="10"/>
      <c r="BF18360" s="10"/>
      <c r="BG18360" s="6"/>
    </row>
    <row r="18361" spans="34:59" x14ac:dyDescent="0.25">
      <c r="AH18361" s="6"/>
      <c r="AI18361" s="6"/>
      <c r="AJ18361" s="6"/>
      <c r="AK18361" s="6"/>
      <c r="AL18361" s="6"/>
      <c r="AM18361" s="6"/>
      <c r="AN18361" s="6"/>
      <c r="AO18361" s="6"/>
      <c r="AP18361" s="6"/>
      <c r="AQ18361" s="6"/>
      <c r="AR18361" s="6"/>
      <c r="AS18361" s="6"/>
      <c r="AT18361" s="6"/>
      <c r="AU18361" s="6"/>
      <c r="AV18361" s="6"/>
      <c r="AW18361" s="6"/>
      <c r="AX18361" s="6"/>
      <c r="AY18361" s="6"/>
      <c r="AZ18361" s="6"/>
      <c r="BA18361" s="6"/>
      <c r="BB18361" s="6"/>
      <c r="BC18361" s="6"/>
      <c r="BD18361" s="6"/>
      <c r="BE18361" s="6"/>
      <c r="BF18361" s="6"/>
      <c r="BG18361" s="10"/>
    </row>
    <row r="18362" spans="34:59" x14ac:dyDescent="0.25">
      <c r="AH18362" s="10"/>
      <c r="AI18362" s="6"/>
    </row>
    <row r="18363" spans="34:59" x14ac:dyDescent="0.25">
      <c r="AH18363" s="6"/>
      <c r="AI18363" s="6"/>
      <c r="AJ18363" s="6"/>
      <c r="AK18363" s="6"/>
      <c r="AL18363" s="6"/>
      <c r="AM18363" s="6"/>
      <c r="AN18363" s="6"/>
      <c r="AO18363" s="6"/>
      <c r="AP18363" s="6"/>
      <c r="AQ18363" s="6"/>
      <c r="AR18363" s="6"/>
      <c r="AS18363" s="6"/>
      <c r="AT18363" s="6"/>
      <c r="AU18363" s="6"/>
      <c r="AV18363" s="6"/>
      <c r="AW18363" s="6"/>
      <c r="AX18363" s="6"/>
      <c r="AY18363" s="6"/>
      <c r="AZ18363" s="6"/>
      <c r="BA18363" s="6"/>
      <c r="BB18363" s="6"/>
      <c r="BC18363" s="6"/>
      <c r="BD18363" s="6"/>
      <c r="BE18363" s="6"/>
      <c r="BF18363" s="6"/>
      <c r="BG18363" s="6"/>
    </row>
    <row r="18364" spans="34:59" x14ac:dyDescent="0.25">
      <c r="AH18364" s="10"/>
      <c r="AI18364" s="6"/>
      <c r="AJ18364" s="10"/>
      <c r="AK18364" s="10"/>
      <c r="AL18364" s="10"/>
      <c r="AM18364" s="10"/>
      <c r="AN18364" s="10"/>
      <c r="AO18364" s="10"/>
      <c r="AP18364" s="10"/>
      <c r="AQ18364" s="10"/>
      <c r="AR18364" s="10"/>
      <c r="AS18364" s="10"/>
      <c r="AT18364" s="10"/>
      <c r="AU18364" s="10"/>
      <c r="AV18364" s="10"/>
      <c r="AW18364" s="10"/>
      <c r="AX18364" s="10"/>
      <c r="AY18364" s="10"/>
      <c r="AZ18364" s="10"/>
      <c r="BA18364" s="10"/>
      <c r="BB18364" s="10"/>
      <c r="BC18364" s="10"/>
      <c r="BD18364" s="10"/>
      <c r="BE18364" s="10"/>
      <c r="BF18364" s="10"/>
      <c r="BG18364" s="6"/>
    </row>
    <row r="18365" spans="34:59" x14ac:dyDescent="0.25">
      <c r="AH18365" s="6"/>
      <c r="AI18365" s="6"/>
      <c r="AJ18365" s="6"/>
      <c r="AK18365" s="6"/>
      <c r="AL18365" s="6"/>
      <c r="AM18365" s="6"/>
      <c r="AN18365" s="6"/>
      <c r="AO18365" s="6"/>
      <c r="AP18365" s="6"/>
      <c r="AQ18365" s="6"/>
      <c r="AR18365" s="6"/>
      <c r="AS18365" s="6"/>
      <c r="AT18365" s="6"/>
      <c r="AU18365" s="6"/>
      <c r="AV18365" s="6"/>
      <c r="AW18365" s="6"/>
      <c r="AX18365" s="6"/>
      <c r="AY18365" s="6"/>
      <c r="AZ18365" s="6"/>
      <c r="BA18365" s="6"/>
      <c r="BB18365" s="6"/>
      <c r="BC18365" s="6"/>
      <c r="BD18365" s="6"/>
      <c r="BE18365" s="6"/>
      <c r="BF18365" s="6"/>
      <c r="BG18365" s="10"/>
    </row>
    <row r="18366" spans="34:59" x14ac:dyDescent="0.25">
      <c r="AH18366" s="10"/>
      <c r="AI18366" s="6"/>
    </row>
    <row r="18367" spans="34:59" x14ac:dyDescent="0.25">
      <c r="AH18367" s="6"/>
      <c r="AI18367" s="6"/>
      <c r="AJ18367" s="6"/>
      <c r="AK18367" s="6"/>
      <c r="AL18367" s="6"/>
      <c r="AM18367" s="6"/>
      <c r="AN18367" s="6"/>
      <c r="AO18367" s="6"/>
      <c r="AP18367" s="6"/>
      <c r="AQ18367" s="6"/>
      <c r="AR18367" s="6"/>
      <c r="AS18367" s="6"/>
      <c r="AT18367" s="6"/>
      <c r="AU18367" s="6"/>
      <c r="AV18367" s="6"/>
      <c r="AW18367" s="6"/>
      <c r="AX18367" s="6"/>
      <c r="AY18367" s="6"/>
      <c r="AZ18367" s="6"/>
      <c r="BA18367" s="6"/>
      <c r="BB18367" s="6"/>
      <c r="BC18367" s="6"/>
      <c r="BD18367" s="6"/>
      <c r="BE18367" s="6"/>
      <c r="BF18367" s="6"/>
      <c r="BG18367" s="6"/>
    </row>
    <row r="18368" spans="34:59" x14ac:dyDescent="0.25">
      <c r="AH18368" s="10"/>
      <c r="AI18368" s="6"/>
      <c r="AJ18368" s="10"/>
      <c r="AK18368" s="10"/>
      <c r="AL18368" s="10"/>
      <c r="AM18368" s="10"/>
      <c r="AN18368" s="10"/>
      <c r="AO18368" s="10"/>
      <c r="AP18368" s="10"/>
      <c r="AQ18368" s="10"/>
      <c r="AR18368" s="10"/>
      <c r="AS18368" s="10"/>
      <c r="AT18368" s="10"/>
      <c r="AU18368" s="10"/>
      <c r="AV18368" s="10"/>
      <c r="AW18368" s="10"/>
      <c r="AX18368" s="10"/>
      <c r="AY18368" s="10"/>
      <c r="AZ18368" s="10"/>
      <c r="BA18368" s="10"/>
      <c r="BB18368" s="10"/>
      <c r="BC18368" s="10"/>
      <c r="BD18368" s="10"/>
      <c r="BE18368" s="10"/>
      <c r="BF18368" s="10"/>
      <c r="BG18368" s="6"/>
    </row>
    <row r="18369" spans="34:59" x14ac:dyDescent="0.25">
      <c r="AH18369" s="6"/>
      <c r="AI18369" s="6"/>
      <c r="AJ18369" s="6"/>
      <c r="AK18369" s="6"/>
      <c r="AL18369" s="6"/>
      <c r="AM18369" s="6"/>
      <c r="AN18369" s="6"/>
      <c r="AO18369" s="6"/>
      <c r="AP18369" s="6"/>
      <c r="AQ18369" s="6"/>
      <c r="AR18369" s="6"/>
      <c r="AS18369" s="6"/>
      <c r="AT18369" s="6"/>
      <c r="AU18369" s="6"/>
      <c r="AV18369" s="6"/>
      <c r="AW18369" s="6"/>
      <c r="AX18369" s="6"/>
      <c r="AY18369" s="6"/>
      <c r="AZ18369" s="6"/>
      <c r="BA18369" s="6"/>
      <c r="BB18369" s="6"/>
      <c r="BC18369" s="6"/>
      <c r="BD18369" s="6"/>
      <c r="BE18369" s="6"/>
      <c r="BF18369" s="6"/>
      <c r="BG18369" s="10"/>
    </row>
    <row r="18370" spans="34:59" x14ac:dyDescent="0.25">
      <c r="AH18370" s="10"/>
      <c r="AI18370" s="6"/>
    </row>
    <row r="18371" spans="34:59" x14ac:dyDescent="0.25">
      <c r="AH18371" s="6"/>
      <c r="AI18371" s="6"/>
      <c r="AJ18371" s="6"/>
      <c r="AK18371" s="6"/>
      <c r="AL18371" s="6"/>
      <c r="AM18371" s="6"/>
      <c r="AN18371" s="6"/>
      <c r="AO18371" s="6"/>
      <c r="AP18371" s="6"/>
      <c r="AQ18371" s="6"/>
      <c r="AR18371" s="6"/>
      <c r="AS18371" s="6"/>
      <c r="AT18371" s="6"/>
      <c r="AU18371" s="6"/>
      <c r="AV18371" s="6"/>
      <c r="AW18371" s="6"/>
      <c r="AX18371" s="6"/>
      <c r="AY18371" s="6"/>
      <c r="AZ18371" s="6"/>
      <c r="BA18371" s="6"/>
      <c r="BB18371" s="6"/>
      <c r="BC18371" s="6"/>
      <c r="BD18371" s="6"/>
      <c r="BE18371" s="6"/>
      <c r="BF18371" s="6"/>
      <c r="BG18371" s="6"/>
    </row>
    <row r="18372" spans="34:59" x14ac:dyDescent="0.25">
      <c r="AH18372" s="10"/>
      <c r="AI18372" s="6"/>
      <c r="AJ18372" s="10"/>
      <c r="AK18372" s="10"/>
      <c r="AL18372" s="10"/>
      <c r="AM18372" s="10"/>
      <c r="AN18372" s="10"/>
      <c r="AO18372" s="10"/>
      <c r="AP18372" s="10"/>
      <c r="AQ18372" s="10"/>
      <c r="AR18372" s="10"/>
      <c r="AS18372" s="10"/>
      <c r="AT18372" s="10"/>
      <c r="AU18372" s="10"/>
      <c r="AV18372" s="10"/>
      <c r="AW18372" s="10"/>
      <c r="AX18372" s="10"/>
      <c r="AY18372" s="10"/>
      <c r="AZ18372" s="10"/>
      <c r="BA18372" s="10"/>
      <c r="BB18372" s="10"/>
      <c r="BC18372" s="10"/>
      <c r="BD18372" s="10"/>
      <c r="BE18372" s="10"/>
      <c r="BF18372" s="10"/>
      <c r="BG18372" s="6"/>
    </row>
    <row r="18374" spans="34:59" x14ac:dyDescent="0.25">
      <c r="AH18374" s="10"/>
      <c r="AI18374" s="6"/>
    </row>
    <row r="18375" spans="34:59" x14ac:dyDescent="0.25">
      <c r="AH18375" s="6"/>
      <c r="AI18375" s="6"/>
      <c r="AJ18375" s="6"/>
      <c r="AK18375" s="6"/>
      <c r="AL18375" s="6"/>
      <c r="AM18375" s="6"/>
      <c r="AN18375" s="6"/>
      <c r="AO18375" s="6"/>
      <c r="AP18375" s="6"/>
      <c r="AQ18375" s="6"/>
      <c r="AR18375" s="6"/>
      <c r="AS18375" s="6"/>
      <c r="AT18375" s="6"/>
      <c r="AU18375" s="6"/>
      <c r="AV18375" s="6"/>
      <c r="AW18375" s="6"/>
      <c r="AX18375" s="6"/>
      <c r="AY18375" s="6"/>
      <c r="AZ18375" s="6"/>
      <c r="BA18375" s="6"/>
      <c r="BB18375" s="6"/>
      <c r="BC18375" s="6"/>
      <c r="BD18375" s="6"/>
      <c r="BE18375" s="6"/>
      <c r="BF18375" s="6"/>
      <c r="BG18375" s="6"/>
    </row>
    <row r="18376" spans="34:59" x14ac:dyDescent="0.25">
      <c r="AH18376" s="10"/>
      <c r="AI18376" s="6"/>
      <c r="AJ18376" s="10"/>
      <c r="AK18376" s="10"/>
      <c r="AL18376" s="10"/>
      <c r="AM18376" s="10"/>
      <c r="AN18376" s="10"/>
      <c r="AO18376" s="10"/>
      <c r="AP18376" s="10"/>
      <c r="AQ18376" s="10"/>
      <c r="AR18376" s="10"/>
      <c r="AS18376" s="10"/>
      <c r="AT18376" s="10"/>
      <c r="AU18376" s="10"/>
      <c r="AV18376" s="10"/>
      <c r="AW18376" s="10"/>
      <c r="AX18376" s="10"/>
      <c r="AY18376" s="10"/>
      <c r="AZ18376" s="10"/>
      <c r="BA18376" s="10"/>
      <c r="BB18376" s="10"/>
      <c r="BC18376" s="10"/>
      <c r="BD18376" s="10"/>
      <c r="BE18376" s="10"/>
      <c r="BF18376" s="10"/>
      <c r="BG18376" s="6"/>
    </row>
    <row r="18377" spans="34:59" x14ac:dyDescent="0.25">
      <c r="AH18377" s="6"/>
      <c r="AI18377" s="6"/>
      <c r="AJ18377" s="6"/>
      <c r="AK18377" s="6"/>
      <c r="AL18377" s="6"/>
      <c r="AM18377" s="6"/>
      <c r="AN18377" s="6"/>
      <c r="AO18377" s="6"/>
      <c r="AP18377" s="6"/>
      <c r="AQ18377" s="6"/>
      <c r="AR18377" s="6"/>
      <c r="AS18377" s="6"/>
      <c r="AT18377" s="6"/>
      <c r="AU18377" s="6"/>
      <c r="AV18377" s="6"/>
      <c r="AW18377" s="6"/>
      <c r="AX18377" s="6"/>
      <c r="AY18377" s="6"/>
      <c r="AZ18377" s="6"/>
      <c r="BA18377" s="6"/>
      <c r="BB18377" s="6"/>
      <c r="BC18377" s="6"/>
      <c r="BD18377" s="6"/>
      <c r="BE18377" s="6"/>
      <c r="BF18377" s="6"/>
      <c r="BG18377" s="10"/>
    </row>
    <row r="18378" spans="34:59" x14ac:dyDescent="0.25">
      <c r="AH18378" s="10"/>
      <c r="AI18378" s="6"/>
    </row>
    <row r="18379" spans="34:59" x14ac:dyDescent="0.25">
      <c r="AH18379" s="6"/>
      <c r="AI18379" s="6"/>
      <c r="AJ18379" s="6"/>
      <c r="AK18379" s="6"/>
      <c r="AL18379" s="6"/>
      <c r="AM18379" s="6"/>
      <c r="AN18379" s="6"/>
      <c r="AO18379" s="6"/>
      <c r="AP18379" s="6"/>
      <c r="AQ18379" s="6"/>
      <c r="AR18379" s="6"/>
      <c r="AS18379" s="6"/>
      <c r="AT18379" s="6"/>
      <c r="AU18379" s="6"/>
      <c r="AV18379" s="6"/>
      <c r="AW18379" s="6"/>
      <c r="AX18379" s="6"/>
      <c r="AY18379" s="6"/>
      <c r="AZ18379" s="6"/>
      <c r="BA18379" s="6"/>
      <c r="BB18379" s="6"/>
      <c r="BC18379" s="6"/>
      <c r="BD18379" s="6"/>
      <c r="BE18379" s="6"/>
      <c r="BF18379" s="6"/>
      <c r="BG18379" s="6"/>
    </row>
    <row r="18380" spans="34:59" x14ac:dyDescent="0.25">
      <c r="AH18380" s="10"/>
      <c r="AI18380" s="6"/>
      <c r="AJ18380" s="10"/>
      <c r="AK18380" s="10"/>
      <c r="AL18380" s="10"/>
      <c r="AM18380" s="10"/>
      <c r="AN18380" s="10"/>
      <c r="AO18380" s="10"/>
      <c r="AP18380" s="10"/>
      <c r="AQ18380" s="10"/>
      <c r="AR18380" s="10"/>
      <c r="AS18380" s="10"/>
      <c r="AT18380" s="10"/>
      <c r="AU18380" s="10"/>
      <c r="AV18380" s="10"/>
      <c r="AW18380" s="10"/>
      <c r="AX18380" s="10"/>
      <c r="AY18380" s="10"/>
      <c r="AZ18380" s="10"/>
      <c r="BA18380" s="10"/>
      <c r="BB18380" s="10"/>
      <c r="BC18380" s="10"/>
      <c r="BD18380" s="10"/>
      <c r="BE18380" s="10"/>
      <c r="BF18380" s="10"/>
      <c r="BG18380" s="6"/>
    </row>
    <row r="18381" spans="34:59" x14ac:dyDescent="0.25">
      <c r="AH18381" s="6"/>
      <c r="AI18381" s="6"/>
      <c r="AJ18381" s="6"/>
      <c r="AK18381" s="6"/>
      <c r="AL18381" s="6"/>
      <c r="AM18381" s="6"/>
      <c r="AN18381" s="6"/>
      <c r="AO18381" s="6"/>
      <c r="AP18381" s="6"/>
      <c r="AQ18381" s="6"/>
      <c r="AR18381" s="6"/>
      <c r="AS18381" s="6"/>
      <c r="AT18381" s="6"/>
      <c r="AU18381" s="6"/>
      <c r="AV18381" s="6"/>
      <c r="AW18381" s="6"/>
      <c r="AX18381" s="6"/>
      <c r="AY18381" s="6"/>
      <c r="AZ18381" s="6"/>
      <c r="BA18381" s="6"/>
      <c r="BB18381" s="6"/>
      <c r="BC18381" s="6"/>
      <c r="BD18381" s="6"/>
      <c r="BE18381" s="6"/>
      <c r="BF18381" s="6"/>
      <c r="BG18381" s="10"/>
    </row>
    <row r="18382" spans="34:59" x14ac:dyDescent="0.25">
      <c r="AH18382" s="10"/>
      <c r="AI18382" s="6"/>
    </row>
    <row r="18383" spans="34:59" x14ac:dyDescent="0.25">
      <c r="AH18383" s="6"/>
      <c r="AI18383" s="6"/>
      <c r="AJ18383" s="6"/>
      <c r="AK18383" s="6"/>
      <c r="AL18383" s="6"/>
      <c r="AM18383" s="6"/>
      <c r="AN18383" s="6"/>
      <c r="AO18383" s="6"/>
      <c r="AP18383" s="6"/>
      <c r="AQ18383" s="6"/>
      <c r="AR18383" s="6"/>
      <c r="AS18383" s="6"/>
      <c r="AT18383" s="6"/>
      <c r="AU18383" s="6"/>
      <c r="AV18383" s="6"/>
      <c r="AW18383" s="6"/>
      <c r="AX18383" s="6"/>
      <c r="AY18383" s="6"/>
      <c r="AZ18383" s="6"/>
      <c r="BA18383" s="6"/>
      <c r="BB18383" s="6"/>
      <c r="BC18383" s="6"/>
      <c r="BD18383" s="6"/>
      <c r="BE18383" s="6"/>
      <c r="BF18383" s="6"/>
      <c r="BG18383" s="6"/>
    </row>
    <row r="18384" spans="34:59" x14ac:dyDescent="0.25">
      <c r="AH18384" s="10"/>
      <c r="AI18384" s="6"/>
      <c r="AJ18384" s="10"/>
      <c r="AK18384" s="10"/>
      <c r="AL18384" s="10"/>
      <c r="AM18384" s="10"/>
      <c r="AN18384" s="10"/>
      <c r="AO18384" s="10"/>
      <c r="AP18384" s="10"/>
      <c r="AQ18384" s="10"/>
      <c r="AR18384" s="10"/>
      <c r="AS18384" s="10"/>
      <c r="AT18384" s="10"/>
      <c r="AU18384" s="10"/>
      <c r="AV18384" s="10"/>
      <c r="AW18384" s="10"/>
      <c r="AX18384" s="10"/>
      <c r="AY18384" s="10"/>
      <c r="AZ18384" s="10"/>
      <c r="BA18384" s="10"/>
      <c r="BB18384" s="10"/>
      <c r="BC18384" s="10"/>
      <c r="BD18384" s="10"/>
      <c r="BE18384" s="10"/>
      <c r="BF18384" s="10"/>
      <c r="BG18384" s="6"/>
    </row>
    <row r="18385" spans="34:59" x14ac:dyDescent="0.25">
      <c r="AH18385" s="6"/>
      <c r="AI18385" s="6"/>
      <c r="AJ18385" s="6"/>
      <c r="AK18385" s="6"/>
      <c r="AL18385" s="6"/>
      <c r="AM18385" s="6"/>
      <c r="AN18385" s="6"/>
      <c r="AO18385" s="6"/>
      <c r="AP18385" s="6"/>
      <c r="AQ18385" s="6"/>
      <c r="AR18385" s="6"/>
      <c r="AS18385" s="6"/>
      <c r="AT18385" s="6"/>
      <c r="AU18385" s="6"/>
      <c r="AV18385" s="6"/>
      <c r="AW18385" s="6"/>
      <c r="AX18385" s="6"/>
      <c r="AY18385" s="6"/>
      <c r="AZ18385" s="6"/>
      <c r="BA18385" s="6"/>
      <c r="BB18385" s="6"/>
      <c r="BC18385" s="6"/>
      <c r="BD18385" s="6"/>
      <c r="BE18385" s="6"/>
      <c r="BF18385" s="6"/>
      <c r="BG18385" s="10"/>
    </row>
    <row r="18386" spans="34:59" x14ac:dyDescent="0.25">
      <c r="AH18386" s="10"/>
      <c r="AI18386" s="6"/>
    </row>
    <row r="18387" spans="34:59" x14ac:dyDescent="0.25">
      <c r="AH18387" s="6"/>
      <c r="AI18387" s="6"/>
      <c r="AJ18387" s="6"/>
      <c r="AK18387" s="6"/>
      <c r="AL18387" s="6"/>
      <c r="AM18387" s="6"/>
      <c r="AN18387" s="6"/>
      <c r="AO18387" s="6"/>
      <c r="AP18387" s="6"/>
      <c r="AQ18387" s="6"/>
      <c r="AR18387" s="6"/>
      <c r="AS18387" s="6"/>
      <c r="AT18387" s="6"/>
      <c r="AU18387" s="6"/>
      <c r="AV18387" s="6"/>
      <c r="AW18387" s="6"/>
      <c r="AX18387" s="6"/>
      <c r="AY18387" s="6"/>
      <c r="AZ18387" s="6"/>
      <c r="BA18387" s="6"/>
      <c r="BB18387" s="6"/>
      <c r="BC18387" s="6"/>
      <c r="BD18387" s="6"/>
      <c r="BE18387" s="6"/>
      <c r="BF18387" s="6"/>
      <c r="BG18387" s="6"/>
    </row>
    <row r="18388" spans="34:59" x14ac:dyDescent="0.25">
      <c r="AH18388" s="10"/>
      <c r="AI18388" s="6"/>
      <c r="AJ18388" s="10"/>
      <c r="AK18388" s="10"/>
      <c r="AL18388" s="10"/>
      <c r="AM18388" s="10"/>
      <c r="AN18388" s="10"/>
      <c r="AO18388" s="10"/>
      <c r="AP18388" s="10"/>
      <c r="AQ18388" s="10"/>
      <c r="AR18388" s="10"/>
      <c r="AS18388" s="10"/>
      <c r="AT18388" s="10"/>
      <c r="AU18388" s="10"/>
      <c r="AV18388" s="10"/>
      <c r="AW18388" s="10"/>
      <c r="AX18388" s="10"/>
      <c r="AY18388" s="10"/>
      <c r="AZ18388" s="10"/>
      <c r="BA18388" s="10"/>
      <c r="BB18388" s="10"/>
      <c r="BC18388" s="10"/>
      <c r="BD18388" s="10"/>
      <c r="BE18388" s="10"/>
      <c r="BF18388" s="10"/>
      <c r="BG18388" s="6"/>
    </row>
    <row r="18390" spans="34:59" x14ac:dyDescent="0.25">
      <c r="AH18390" s="10"/>
      <c r="AI18390" s="6"/>
    </row>
    <row r="18391" spans="34:59" x14ac:dyDescent="0.25">
      <c r="AH18391" s="6"/>
      <c r="AI18391" s="6"/>
      <c r="AJ18391" s="6"/>
      <c r="AK18391" s="6"/>
      <c r="AL18391" s="6"/>
      <c r="AM18391" s="6"/>
      <c r="AN18391" s="6"/>
      <c r="AO18391" s="6"/>
      <c r="AP18391" s="6"/>
      <c r="AQ18391" s="6"/>
      <c r="AR18391" s="6"/>
      <c r="AS18391" s="6"/>
      <c r="AT18391" s="6"/>
      <c r="AU18391" s="6"/>
      <c r="AV18391" s="6"/>
      <c r="AW18391" s="6"/>
      <c r="AX18391" s="6"/>
      <c r="AY18391" s="6"/>
      <c r="AZ18391" s="6"/>
      <c r="BA18391" s="6"/>
      <c r="BB18391" s="6"/>
      <c r="BC18391" s="6"/>
      <c r="BD18391" s="6"/>
      <c r="BE18391" s="6"/>
      <c r="BF18391" s="6"/>
      <c r="BG18391" s="6"/>
    </row>
    <row r="18392" spans="34:59" x14ac:dyDescent="0.25">
      <c r="AH18392" s="10"/>
      <c r="AI18392" s="6"/>
      <c r="AJ18392" s="10"/>
      <c r="AK18392" s="10"/>
      <c r="AL18392" s="10"/>
      <c r="AM18392" s="10"/>
      <c r="AN18392" s="10"/>
      <c r="AO18392" s="10"/>
      <c r="AP18392" s="10"/>
      <c r="AQ18392" s="10"/>
      <c r="AR18392" s="10"/>
      <c r="AS18392" s="10"/>
      <c r="AT18392" s="10"/>
      <c r="AU18392" s="10"/>
      <c r="AV18392" s="10"/>
      <c r="AW18392" s="10"/>
      <c r="AX18392" s="10"/>
      <c r="AY18392" s="10"/>
      <c r="AZ18392" s="10"/>
      <c r="BA18392" s="10"/>
      <c r="BB18392" s="10"/>
      <c r="BC18392" s="10"/>
      <c r="BD18392" s="10"/>
      <c r="BE18392" s="10"/>
      <c r="BF18392" s="10"/>
      <c r="BG18392" s="6"/>
    </row>
    <row r="18393" spans="34:59" x14ac:dyDescent="0.25">
      <c r="AH18393" s="6"/>
      <c r="AI18393" s="6"/>
      <c r="AJ18393" s="6"/>
      <c r="AK18393" s="6"/>
      <c r="AL18393" s="6"/>
      <c r="AM18393" s="6"/>
      <c r="AN18393" s="6"/>
      <c r="AO18393" s="6"/>
      <c r="AP18393" s="6"/>
      <c r="AQ18393" s="6"/>
      <c r="AR18393" s="6"/>
      <c r="AS18393" s="6"/>
      <c r="AT18393" s="6"/>
      <c r="AU18393" s="6"/>
      <c r="AV18393" s="6"/>
      <c r="AW18393" s="6"/>
      <c r="AX18393" s="6"/>
      <c r="AY18393" s="6"/>
      <c r="AZ18393" s="6"/>
      <c r="BA18393" s="6"/>
      <c r="BB18393" s="6"/>
      <c r="BC18393" s="6"/>
      <c r="BD18393" s="6"/>
      <c r="BE18393" s="6"/>
      <c r="BF18393" s="6"/>
      <c r="BG18393" s="10"/>
    </row>
    <row r="18394" spans="34:59" x14ac:dyDescent="0.25">
      <c r="AH18394" s="10"/>
      <c r="AI18394" s="6"/>
    </row>
    <row r="18395" spans="34:59" x14ac:dyDescent="0.25">
      <c r="AH18395" s="6"/>
      <c r="AI18395" s="6"/>
      <c r="AJ18395" s="6"/>
      <c r="AK18395" s="6"/>
      <c r="AL18395" s="6"/>
      <c r="AM18395" s="6"/>
      <c r="AN18395" s="6"/>
      <c r="AO18395" s="6"/>
      <c r="AP18395" s="6"/>
      <c r="AQ18395" s="6"/>
      <c r="AR18395" s="6"/>
      <c r="AS18395" s="6"/>
      <c r="AT18395" s="6"/>
      <c r="AU18395" s="6"/>
      <c r="AV18395" s="6"/>
      <c r="AW18395" s="6"/>
      <c r="AX18395" s="6"/>
      <c r="AY18395" s="6"/>
      <c r="AZ18395" s="6"/>
      <c r="BA18395" s="6"/>
      <c r="BB18395" s="6"/>
      <c r="BC18395" s="6"/>
      <c r="BD18395" s="6"/>
      <c r="BE18395" s="6"/>
      <c r="BF18395" s="6"/>
      <c r="BG18395" s="6"/>
    </row>
    <row r="18396" spans="34:59" x14ac:dyDescent="0.25">
      <c r="AH18396" s="10"/>
      <c r="AI18396" s="6"/>
      <c r="AJ18396" s="10"/>
      <c r="AK18396" s="10"/>
      <c r="AL18396" s="10"/>
      <c r="AM18396" s="10"/>
      <c r="AN18396" s="10"/>
      <c r="AO18396" s="10"/>
      <c r="AP18396" s="10"/>
      <c r="AQ18396" s="10"/>
      <c r="AR18396" s="10"/>
      <c r="AS18396" s="10"/>
      <c r="AT18396" s="10"/>
      <c r="AU18396" s="10"/>
      <c r="AV18396" s="10"/>
      <c r="AW18396" s="10"/>
      <c r="AX18396" s="10"/>
      <c r="AY18396" s="10"/>
      <c r="AZ18396" s="10"/>
      <c r="BA18396" s="10"/>
      <c r="BB18396" s="10"/>
      <c r="BC18396" s="10"/>
      <c r="BD18396" s="10"/>
      <c r="BE18396" s="10"/>
      <c r="BF18396" s="10"/>
      <c r="BG18396" s="6"/>
    </row>
    <row r="18397" spans="34:59" x14ac:dyDescent="0.25">
      <c r="AH18397" s="6"/>
      <c r="AI18397" s="6"/>
      <c r="AJ18397" s="6"/>
      <c r="AK18397" s="6"/>
      <c r="AL18397" s="6"/>
      <c r="AM18397" s="6"/>
      <c r="AN18397" s="6"/>
      <c r="AO18397" s="6"/>
      <c r="AP18397" s="6"/>
      <c r="AQ18397" s="6"/>
      <c r="AR18397" s="6"/>
      <c r="AS18397" s="6"/>
      <c r="AT18397" s="6"/>
      <c r="AU18397" s="6"/>
      <c r="AV18397" s="6"/>
      <c r="AW18397" s="6"/>
      <c r="AX18397" s="6"/>
      <c r="AY18397" s="6"/>
      <c r="AZ18397" s="6"/>
      <c r="BA18397" s="6"/>
      <c r="BB18397" s="6"/>
      <c r="BC18397" s="6"/>
      <c r="BD18397" s="6"/>
      <c r="BE18397" s="6"/>
      <c r="BF18397" s="6"/>
      <c r="BG18397" s="10"/>
    </row>
    <row r="18398" spans="34:59" x14ac:dyDescent="0.25">
      <c r="AH18398" s="10"/>
      <c r="AI18398" s="6"/>
    </row>
    <row r="18399" spans="34:59" x14ac:dyDescent="0.25">
      <c r="AH18399" s="6"/>
      <c r="AI18399" s="6"/>
      <c r="AJ18399" s="6"/>
      <c r="AK18399" s="6"/>
      <c r="AL18399" s="6"/>
      <c r="AM18399" s="6"/>
      <c r="AN18399" s="6"/>
      <c r="AO18399" s="6"/>
      <c r="AP18399" s="6"/>
      <c r="AQ18399" s="6"/>
      <c r="AR18399" s="6"/>
      <c r="AS18399" s="6"/>
      <c r="AT18399" s="6"/>
      <c r="AU18399" s="6"/>
      <c r="AV18399" s="6"/>
      <c r="AW18399" s="6"/>
      <c r="AX18399" s="6"/>
      <c r="AY18399" s="6"/>
      <c r="AZ18399" s="6"/>
      <c r="BA18399" s="6"/>
      <c r="BB18399" s="6"/>
      <c r="BC18399" s="6"/>
      <c r="BD18399" s="6"/>
      <c r="BE18399" s="6"/>
      <c r="BF18399" s="6"/>
      <c r="BG18399" s="6"/>
    </row>
    <row r="18400" spans="34:59" x14ac:dyDescent="0.25">
      <c r="AH18400" s="10"/>
      <c r="AI18400" s="6"/>
      <c r="AJ18400" s="10"/>
      <c r="AK18400" s="10"/>
      <c r="AL18400" s="10"/>
      <c r="AM18400" s="10"/>
      <c r="AN18400" s="10"/>
      <c r="AO18400" s="10"/>
      <c r="AP18400" s="10"/>
      <c r="AQ18400" s="10"/>
      <c r="AR18400" s="10"/>
      <c r="AS18400" s="10"/>
      <c r="AT18400" s="10"/>
      <c r="AU18400" s="10"/>
      <c r="AV18400" s="10"/>
      <c r="AW18400" s="10"/>
      <c r="AX18400" s="10"/>
      <c r="AY18400" s="10"/>
      <c r="AZ18400" s="10"/>
      <c r="BA18400" s="10"/>
      <c r="BB18400" s="10"/>
      <c r="BC18400" s="10"/>
      <c r="BD18400" s="10"/>
      <c r="BE18400" s="10"/>
      <c r="BF18400" s="10"/>
      <c r="BG18400" s="6"/>
    </row>
    <row r="18401" spans="34:59" x14ac:dyDescent="0.25">
      <c r="AH18401" s="6"/>
      <c r="AI18401" s="6"/>
      <c r="AJ18401" s="6"/>
      <c r="AK18401" s="6"/>
      <c r="AL18401" s="6"/>
      <c r="AM18401" s="6"/>
      <c r="AN18401" s="6"/>
      <c r="AO18401" s="6"/>
      <c r="AP18401" s="6"/>
      <c r="AQ18401" s="6"/>
      <c r="AR18401" s="6"/>
      <c r="AS18401" s="6"/>
      <c r="AT18401" s="6"/>
      <c r="AU18401" s="6"/>
      <c r="AV18401" s="6"/>
      <c r="AW18401" s="6"/>
      <c r="AX18401" s="6"/>
      <c r="AY18401" s="6"/>
      <c r="AZ18401" s="6"/>
      <c r="BA18401" s="6"/>
      <c r="BB18401" s="6"/>
      <c r="BC18401" s="6"/>
      <c r="BD18401" s="6"/>
      <c r="BE18401" s="6"/>
      <c r="BF18401" s="6"/>
      <c r="BG18401" s="10"/>
    </row>
    <row r="18402" spans="34:59" x14ac:dyDescent="0.25">
      <c r="AH18402" s="10"/>
      <c r="AI18402" s="6"/>
    </row>
    <row r="18403" spans="34:59" x14ac:dyDescent="0.25">
      <c r="AH18403" s="6"/>
      <c r="AI18403" s="6"/>
      <c r="AJ18403" s="6"/>
      <c r="AK18403" s="6"/>
      <c r="AL18403" s="6"/>
      <c r="AM18403" s="6"/>
      <c r="AN18403" s="6"/>
      <c r="AO18403" s="6"/>
      <c r="AP18403" s="6"/>
      <c r="AQ18403" s="6"/>
      <c r="AR18403" s="6"/>
      <c r="AS18403" s="6"/>
      <c r="AT18403" s="6"/>
      <c r="AU18403" s="6"/>
      <c r="AV18403" s="6"/>
      <c r="AW18403" s="6"/>
      <c r="AX18403" s="6"/>
      <c r="AY18403" s="6"/>
      <c r="AZ18403" s="6"/>
      <c r="BA18403" s="6"/>
      <c r="BB18403" s="6"/>
      <c r="BC18403" s="6"/>
      <c r="BD18403" s="6"/>
      <c r="BE18403" s="6"/>
      <c r="BF18403" s="6"/>
      <c r="BG18403" s="6"/>
    </row>
    <row r="18404" spans="34:59" x14ac:dyDescent="0.25">
      <c r="AH18404" s="10"/>
      <c r="AI18404" s="6"/>
      <c r="AJ18404" s="10"/>
      <c r="AK18404" s="10"/>
      <c r="AL18404" s="10"/>
      <c r="AM18404" s="10"/>
      <c r="AN18404" s="10"/>
      <c r="AO18404" s="10"/>
      <c r="AP18404" s="10"/>
      <c r="AQ18404" s="10"/>
      <c r="AR18404" s="10"/>
      <c r="AS18404" s="10"/>
      <c r="AT18404" s="10"/>
      <c r="AU18404" s="10"/>
      <c r="AV18404" s="10"/>
      <c r="AW18404" s="10"/>
      <c r="AX18404" s="10"/>
      <c r="AY18404" s="10"/>
      <c r="AZ18404" s="10"/>
      <c r="BA18404" s="10"/>
      <c r="BB18404" s="10"/>
      <c r="BC18404" s="10"/>
      <c r="BD18404" s="10"/>
      <c r="BE18404" s="10"/>
      <c r="BF18404" s="10"/>
      <c r="BG18404" s="6"/>
    </row>
    <row r="18406" spans="34:59" x14ac:dyDescent="0.25">
      <c r="AH18406" s="10"/>
      <c r="AI18406" s="6"/>
    </row>
    <row r="18407" spans="34:59" x14ac:dyDescent="0.25">
      <c r="AH18407" s="6"/>
      <c r="AI18407" s="6"/>
      <c r="AJ18407" s="6"/>
      <c r="AK18407" s="6"/>
      <c r="AL18407" s="6"/>
      <c r="AM18407" s="6"/>
      <c r="AN18407" s="6"/>
      <c r="AO18407" s="6"/>
      <c r="AP18407" s="6"/>
      <c r="AQ18407" s="6"/>
      <c r="AR18407" s="6"/>
      <c r="AS18407" s="6"/>
      <c r="AT18407" s="6"/>
      <c r="AU18407" s="6"/>
      <c r="AV18407" s="6"/>
      <c r="AW18407" s="6"/>
      <c r="AX18407" s="6"/>
      <c r="AY18407" s="6"/>
      <c r="AZ18407" s="6"/>
      <c r="BA18407" s="6"/>
      <c r="BB18407" s="6"/>
      <c r="BC18407" s="6"/>
      <c r="BD18407" s="6"/>
      <c r="BE18407" s="6"/>
      <c r="BF18407" s="6"/>
      <c r="BG18407" s="6"/>
    </row>
    <row r="18408" spans="34:59" x14ac:dyDescent="0.25">
      <c r="AH18408" s="10"/>
      <c r="AI18408" s="6"/>
      <c r="AJ18408" s="10"/>
      <c r="AK18408" s="10"/>
      <c r="AL18408" s="10"/>
      <c r="AM18408" s="10"/>
      <c r="AN18408" s="10"/>
      <c r="AO18408" s="10"/>
      <c r="AP18408" s="10"/>
      <c r="AQ18408" s="10"/>
      <c r="AR18408" s="10"/>
      <c r="AS18408" s="10"/>
      <c r="AT18408" s="10"/>
      <c r="AU18408" s="10"/>
      <c r="AV18408" s="10"/>
      <c r="AW18408" s="10"/>
      <c r="AX18408" s="10"/>
      <c r="AY18408" s="10"/>
      <c r="AZ18408" s="10"/>
      <c r="BA18408" s="10"/>
      <c r="BB18408" s="10"/>
      <c r="BC18408" s="10"/>
      <c r="BD18408" s="10"/>
      <c r="BE18408" s="10"/>
      <c r="BF18408" s="10"/>
      <c r="BG18408" s="6"/>
    </row>
    <row r="18409" spans="34:59" x14ac:dyDescent="0.25">
      <c r="AH18409" s="6"/>
      <c r="AI18409" s="6"/>
      <c r="AJ18409" s="6"/>
      <c r="AK18409" s="6"/>
      <c r="AL18409" s="6"/>
      <c r="AM18409" s="6"/>
      <c r="AN18409" s="6"/>
      <c r="AO18409" s="6"/>
      <c r="AP18409" s="6"/>
      <c r="AQ18409" s="6"/>
      <c r="AR18409" s="6"/>
      <c r="AS18409" s="6"/>
      <c r="AT18409" s="6"/>
      <c r="AU18409" s="6"/>
      <c r="AV18409" s="6"/>
      <c r="AW18409" s="6"/>
      <c r="AX18409" s="6"/>
      <c r="AY18409" s="6"/>
      <c r="AZ18409" s="6"/>
      <c r="BA18409" s="6"/>
      <c r="BB18409" s="6"/>
      <c r="BC18409" s="6"/>
      <c r="BD18409" s="6"/>
      <c r="BE18409" s="6"/>
      <c r="BF18409" s="6"/>
      <c r="BG18409" s="10"/>
    </row>
    <row r="18410" spans="34:59" x14ac:dyDescent="0.25">
      <c r="AH18410" s="10"/>
      <c r="AI18410" s="6"/>
    </row>
    <row r="18411" spans="34:59" x14ac:dyDescent="0.25">
      <c r="AH18411" s="6"/>
      <c r="AI18411" s="6"/>
      <c r="AJ18411" s="6"/>
      <c r="AK18411" s="6"/>
      <c r="AL18411" s="6"/>
      <c r="AM18411" s="6"/>
      <c r="AN18411" s="6"/>
      <c r="AO18411" s="6"/>
      <c r="AP18411" s="6"/>
      <c r="AQ18411" s="6"/>
      <c r="AR18411" s="6"/>
      <c r="AS18411" s="6"/>
      <c r="AT18411" s="6"/>
      <c r="AU18411" s="6"/>
      <c r="AV18411" s="6"/>
      <c r="AW18411" s="6"/>
      <c r="AX18411" s="6"/>
      <c r="AY18411" s="6"/>
      <c r="AZ18411" s="6"/>
      <c r="BA18411" s="6"/>
      <c r="BB18411" s="6"/>
      <c r="BC18411" s="6"/>
      <c r="BD18411" s="6"/>
      <c r="BE18411" s="6"/>
      <c r="BF18411" s="6"/>
      <c r="BG18411" s="6"/>
    </row>
    <row r="18412" spans="34:59" x14ac:dyDescent="0.25">
      <c r="AH18412" s="10"/>
      <c r="AI18412" s="6"/>
      <c r="AJ18412" s="10"/>
      <c r="AK18412" s="10"/>
      <c r="AL18412" s="10"/>
      <c r="AM18412" s="10"/>
      <c r="AN18412" s="10"/>
      <c r="AO18412" s="10"/>
      <c r="AP18412" s="10"/>
      <c r="AQ18412" s="10"/>
      <c r="AR18412" s="10"/>
      <c r="AS18412" s="10"/>
      <c r="AT18412" s="10"/>
      <c r="AU18412" s="10"/>
      <c r="AV18412" s="10"/>
      <c r="AW18412" s="10"/>
      <c r="AX18412" s="10"/>
      <c r="AY18412" s="10"/>
      <c r="AZ18412" s="10"/>
      <c r="BA18412" s="10"/>
      <c r="BB18412" s="10"/>
      <c r="BC18412" s="10"/>
      <c r="BD18412" s="10"/>
      <c r="BE18412" s="10"/>
      <c r="BF18412" s="10"/>
      <c r="BG18412" s="6"/>
    </row>
    <row r="18413" spans="34:59" x14ac:dyDescent="0.25">
      <c r="AH18413" s="6"/>
      <c r="AI18413" s="6"/>
      <c r="AJ18413" s="6"/>
      <c r="AK18413" s="6"/>
      <c r="AL18413" s="6"/>
      <c r="AM18413" s="6"/>
      <c r="AN18413" s="6"/>
      <c r="AO18413" s="6"/>
      <c r="AP18413" s="6"/>
      <c r="AQ18413" s="6"/>
      <c r="AR18413" s="6"/>
      <c r="AS18413" s="6"/>
      <c r="AT18413" s="6"/>
      <c r="AU18413" s="6"/>
      <c r="AV18413" s="6"/>
      <c r="AW18413" s="6"/>
      <c r="AX18413" s="6"/>
      <c r="AY18413" s="6"/>
      <c r="AZ18413" s="6"/>
      <c r="BA18413" s="6"/>
      <c r="BB18413" s="6"/>
      <c r="BC18413" s="6"/>
      <c r="BD18413" s="6"/>
      <c r="BE18413" s="6"/>
      <c r="BF18413" s="6"/>
      <c r="BG18413" s="10"/>
    </row>
    <row r="18414" spans="34:59" x14ac:dyDescent="0.25">
      <c r="AH18414" s="10"/>
      <c r="AI18414" s="6"/>
    </row>
    <row r="18415" spans="34:59" x14ac:dyDescent="0.25">
      <c r="AH18415" s="6"/>
      <c r="AI18415" s="6"/>
      <c r="AJ18415" s="6"/>
      <c r="AK18415" s="6"/>
      <c r="AL18415" s="6"/>
      <c r="AM18415" s="6"/>
      <c r="AN18415" s="6"/>
      <c r="AO18415" s="6"/>
      <c r="AP18415" s="6"/>
      <c r="AQ18415" s="6"/>
      <c r="AR18415" s="6"/>
      <c r="AS18415" s="6"/>
      <c r="AT18415" s="6"/>
      <c r="AU18415" s="6"/>
      <c r="AV18415" s="6"/>
      <c r="AW18415" s="6"/>
      <c r="AX18415" s="6"/>
      <c r="AY18415" s="6"/>
      <c r="AZ18415" s="6"/>
      <c r="BA18415" s="6"/>
      <c r="BB18415" s="6"/>
      <c r="BC18415" s="6"/>
      <c r="BD18415" s="6"/>
      <c r="BE18415" s="6"/>
      <c r="BF18415" s="6"/>
      <c r="BG18415" s="6"/>
    </row>
    <row r="18416" spans="34:59" x14ac:dyDescent="0.25">
      <c r="AH18416" s="10"/>
      <c r="AI18416" s="6"/>
      <c r="AJ18416" s="10"/>
      <c r="AK18416" s="10"/>
      <c r="AL18416" s="10"/>
      <c r="AM18416" s="10"/>
      <c r="AN18416" s="10"/>
      <c r="AO18416" s="10"/>
      <c r="AP18416" s="10"/>
      <c r="AQ18416" s="10"/>
      <c r="AR18416" s="10"/>
      <c r="AS18416" s="10"/>
      <c r="AT18416" s="10"/>
      <c r="AU18416" s="10"/>
      <c r="AV18416" s="10"/>
      <c r="AW18416" s="10"/>
      <c r="AX18416" s="10"/>
      <c r="AY18416" s="10"/>
      <c r="AZ18416" s="10"/>
      <c r="BA18416" s="10"/>
      <c r="BB18416" s="10"/>
      <c r="BC18416" s="10"/>
      <c r="BD18416" s="10"/>
      <c r="BE18416" s="10"/>
      <c r="BF18416" s="10"/>
      <c r="BG18416" s="6"/>
    </row>
    <row r="18417" spans="34:59" x14ac:dyDescent="0.25">
      <c r="AH18417" s="6"/>
      <c r="AI18417" s="6"/>
      <c r="AJ18417" s="6"/>
      <c r="AK18417" s="6"/>
      <c r="AL18417" s="6"/>
      <c r="AM18417" s="6"/>
      <c r="AN18417" s="6"/>
      <c r="AO18417" s="6"/>
      <c r="AP18417" s="6"/>
      <c r="AQ18417" s="6"/>
      <c r="AR18417" s="6"/>
      <c r="AS18417" s="6"/>
      <c r="AT18417" s="6"/>
      <c r="AU18417" s="6"/>
      <c r="AV18417" s="6"/>
      <c r="AW18417" s="6"/>
      <c r="AX18417" s="6"/>
      <c r="AY18417" s="6"/>
      <c r="AZ18417" s="6"/>
      <c r="BA18417" s="6"/>
      <c r="BB18417" s="6"/>
      <c r="BC18417" s="6"/>
      <c r="BD18417" s="6"/>
      <c r="BE18417" s="6"/>
      <c r="BF18417" s="6"/>
      <c r="BG18417" s="10"/>
    </row>
    <row r="18418" spans="34:59" x14ac:dyDescent="0.25">
      <c r="AH18418" s="10"/>
      <c r="AI18418" s="6"/>
    </row>
    <row r="18419" spans="34:59" x14ac:dyDescent="0.25">
      <c r="AH18419" s="6"/>
      <c r="AI18419" s="6"/>
      <c r="AJ18419" s="6"/>
      <c r="AK18419" s="6"/>
      <c r="AL18419" s="6"/>
      <c r="AM18419" s="6"/>
      <c r="AN18419" s="6"/>
      <c r="AO18419" s="6"/>
      <c r="AP18419" s="6"/>
      <c r="AQ18419" s="6"/>
      <c r="AR18419" s="6"/>
      <c r="AS18419" s="6"/>
      <c r="AT18419" s="6"/>
      <c r="AU18419" s="6"/>
      <c r="AV18419" s="6"/>
      <c r="AW18419" s="6"/>
      <c r="AX18419" s="6"/>
      <c r="AY18419" s="6"/>
      <c r="AZ18419" s="6"/>
      <c r="BA18419" s="6"/>
      <c r="BB18419" s="6"/>
      <c r="BC18419" s="6"/>
      <c r="BD18419" s="6"/>
      <c r="BE18419" s="6"/>
      <c r="BF18419" s="6"/>
      <c r="BG18419" s="6"/>
    </row>
    <row r="18420" spans="34:59" x14ac:dyDescent="0.25">
      <c r="AH18420" s="10"/>
      <c r="AI18420" s="6"/>
      <c r="AJ18420" s="10"/>
      <c r="AK18420" s="10"/>
      <c r="AL18420" s="10"/>
      <c r="AM18420" s="10"/>
      <c r="AN18420" s="10"/>
      <c r="AO18420" s="10"/>
      <c r="AP18420" s="10"/>
      <c r="AQ18420" s="10"/>
      <c r="AR18420" s="10"/>
      <c r="AS18420" s="10"/>
      <c r="AT18420" s="10"/>
      <c r="AU18420" s="10"/>
      <c r="AV18420" s="10"/>
      <c r="AW18420" s="10"/>
      <c r="AX18420" s="10"/>
      <c r="AY18420" s="10"/>
      <c r="AZ18420" s="10"/>
      <c r="BA18420" s="10"/>
      <c r="BB18420" s="10"/>
      <c r="BC18420" s="10"/>
      <c r="BD18420" s="10"/>
      <c r="BE18420" s="10"/>
      <c r="BF18420" s="10"/>
      <c r="BG18420" s="6"/>
    </row>
    <row r="18422" spans="34:59" x14ac:dyDescent="0.25">
      <c r="AH18422" s="10"/>
      <c r="AI18422" s="6"/>
    </row>
    <row r="18423" spans="34:59" x14ac:dyDescent="0.25">
      <c r="AH18423" s="6"/>
      <c r="AI18423" s="6"/>
      <c r="AJ18423" s="6"/>
      <c r="AK18423" s="6"/>
      <c r="AL18423" s="6"/>
      <c r="AM18423" s="6"/>
      <c r="AN18423" s="6"/>
      <c r="AO18423" s="6"/>
      <c r="AP18423" s="6"/>
      <c r="AQ18423" s="6"/>
      <c r="AR18423" s="6"/>
      <c r="AS18423" s="6"/>
      <c r="AT18423" s="6"/>
      <c r="AU18423" s="6"/>
      <c r="AV18423" s="6"/>
      <c r="AW18423" s="6"/>
      <c r="AX18423" s="6"/>
      <c r="AY18423" s="6"/>
      <c r="AZ18423" s="6"/>
      <c r="BA18423" s="6"/>
      <c r="BB18423" s="6"/>
      <c r="BC18423" s="6"/>
      <c r="BD18423" s="6"/>
      <c r="BE18423" s="6"/>
      <c r="BF18423" s="6"/>
      <c r="BG18423" s="6"/>
    </row>
    <row r="18424" spans="34:59" x14ac:dyDescent="0.25">
      <c r="AH18424" s="10"/>
      <c r="AI18424" s="6"/>
      <c r="AJ18424" s="10"/>
      <c r="AK18424" s="10"/>
      <c r="AL18424" s="10"/>
      <c r="AM18424" s="10"/>
      <c r="AN18424" s="10"/>
      <c r="AO18424" s="10"/>
      <c r="AP18424" s="10"/>
      <c r="AQ18424" s="10"/>
      <c r="AR18424" s="10"/>
      <c r="AS18424" s="10"/>
      <c r="AT18424" s="10"/>
      <c r="AU18424" s="10"/>
      <c r="AV18424" s="10"/>
      <c r="AW18424" s="10"/>
      <c r="AX18424" s="10"/>
      <c r="AY18424" s="10"/>
      <c r="AZ18424" s="10"/>
      <c r="BA18424" s="10"/>
      <c r="BB18424" s="10"/>
      <c r="BC18424" s="10"/>
      <c r="BD18424" s="10"/>
      <c r="BE18424" s="10"/>
      <c r="BF18424" s="10"/>
      <c r="BG18424" s="6"/>
    </row>
    <row r="18425" spans="34:59" x14ac:dyDescent="0.25">
      <c r="AH18425" s="6"/>
      <c r="AI18425" s="6"/>
      <c r="AJ18425" s="6"/>
      <c r="AK18425" s="6"/>
      <c r="AL18425" s="6"/>
      <c r="AM18425" s="6"/>
      <c r="AN18425" s="6"/>
      <c r="AO18425" s="6"/>
      <c r="AP18425" s="6"/>
      <c r="AQ18425" s="6"/>
      <c r="AR18425" s="6"/>
      <c r="AS18425" s="6"/>
      <c r="AT18425" s="6"/>
      <c r="AU18425" s="6"/>
      <c r="AV18425" s="6"/>
      <c r="AW18425" s="6"/>
      <c r="AX18425" s="6"/>
      <c r="AY18425" s="6"/>
      <c r="AZ18425" s="6"/>
      <c r="BA18425" s="6"/>
      <c r="BB18425" s="6"/>
      <c r="BC18425" s="6"/>
      <c r="BD18425" s="6"/>
      <c r="BE18425" s="6"/>
      <c r="BF18425" s="6"/>
      <c r="BG18425" s="10"/>
    </row>
    <row r="18426" spans="34:59" x14ac:dyDescent="0.25">
      <c r="AH18426" s="10"/>
      <c r="AI18426" s="6"/>
    </row>
    <row r="18427" spans="34:59" x14ac:dyDescent="0.25">
      <c r="AH18427" s="6"/>
      <c r="AI18427" s="6"/>
      <c r="AJ18427" s="6"/>
      <c r="AK18427" s="6"/>
      <c r="AL18427" s="6"/>
      <c r="AM18427" s="6"/>
      <c r="AN18427" s="6"/>
      <c r="AO18427" s="6"/>
      <c r="AP18427" s="6"/>
      <c r="AQ18427" s="6"/>
      <c r="AR18427" s="6"/>
      <c r="AS18427" s="6"/>
      <c r="AT18427" s="6"/>
      <c r="AU18427" s="6"/>
      <c r="AV18427" s="6"/>
      <c r="AW18427" s="6"/>
      <c r="AX18427" s="6"/>
      <c r="AY18427" s="6"/>
      <c r="AZ18427" s="6"/>
      <c r="BA18427" s="6"/>
      <c r="BB18427" s="6"/>
      <c r="BC18427" s="6"/>
      <c r="BD18427" s="6"/>
      <c r="BE18427" s="6"/>
      <c r="BF18427" s="6"/>
      <c r="BG18427" s="6"/>
    </row>
    <row r="18428" spans="34:59" x14ac:dyDescent="0.25">
      <c r="AH18428" s="10"/>
      <c r="AI18428" s="6"/>
      <c r="AJ18428" s="10"/>
      <c r="AK18428" s="10"/>
      <c r="AL18428" s="10"/>
      <c r="AM18428" s="10"/>
      <c r="AN18428" s="10"/>
      <c r="AO18428" s="10"/>
      <c r="AP18428" s="10"/>
      <c r="AQ18428" s="10"/>
      <c r="AR18428" s="10"/>
      <c r="AS18428" s="10"/>
      <c r="AT18428" s="10"/>
      <c r="AU18428" s="10"/>
      <c r="AV18428" s="10"/>
      <c r="AW18428" s="10"/>
      <c r="AX18428" s="10"/>
      <c r="AY18428" s="10"/>
      <c r="AZ18428" s="10"/>
      <c r="BA18428" s="10"/>
      <c r="BB18428" s="10"/>
      <c r="BC18428" s="10"/>
      <c r="BD18428" s="10"/>
      <c r="BE18428" s="10"/>
      <c r="BF18428" s="10"/>
      <c r="BG18428" s="6"/>
    </row>
    <row r="18429" spans="34:59" x14ac:dyDescent="0.25">
      <c r="AH18429" s="6"/>
      <c r="AI18429" s="6"/>
      <c r="AJ18429" s="6"/>
      <c r="AK18429" s="6"/>
      <c r="AL18429" s="6"/>
      <c r="AM18429" s="6"/>
      <c r="AN18429" s="6"/>
      <c r="AO18429" s="6"/>
      <c r="AP18429" s="6"/>
      <c r="AQ18429" s="6"/>
      <c r="AR18429" s="6"/>
      <c r="AS18429" s="6"/>
      <c r="AT18429" s="6"/>
      <c r="AU18429" s="6"/>
      <c r="AV18429" s="6"/>
      <c r="AW18429" s="6"/>
      <c r="AX18429" s="6"/>
      <c r="AY18429" s="6"/>
      <c r="AZ18429" s="6"/>
      <c r="BA18429" s="6"/>
      <c r="BB18429" s="6"/>
      <c r="BC18429" s="6"/>
      <c r="BD18429" s="6"/>
      <c r="BE18429" s="6"/>
      <c r="BF18429" s="6"/>
      <c r="BG18429" s="10"/>
    </row>
    <row r="18430" spans="34:59" x14ac:dyDescent="0.25">
      <c r="AH18430" s="10"/>
      <c r="AI18430" s="6"/>
    </row>
    <row r="18431" spans="34:59" x14ac:dyDescent="0.25">
      <c r="AH18431" s="6"/>
      <c r="AI18431" s="6"/>
      <c r="AJ18431" s="6"/>
      <c r="AK18431" s="6"/>
      <c r="AL18431" s="6"/>
      <c r="AM18431" s="6"/>
      <c r="AN18431" s="6"/>
      <c r="AO18431" s="6"/>
      <c r="AP18431" s="6"/>
      <c r="AQ18431" s="6"/>
      <c r="AR18431" s="6"/>
      <c r="AS18431" s="6"/>
      <c r="AT18431" s="6"/>
      <c r="AU18431" s="6"/>
      <c r="AV18431" s="6"/>
      <c r="AW18431" s="6"/>
      <c r="AX18431" s="6"/>
      <c r="AY18431" s="6"/>
      <c r="AZ18431" s="6"/>
      <c r="BA18431" s="6"/>
      <c r="BB18431" s="6"/>
      <c r="BC18431" s="6"/>
      <c r="BD18431" s="6"/>
      <c r="BE18431" s="6"/>
      <c r="BF18431" s="6"/>
      <c r="BG18431" s="6"/>
    </row>
    <row r="18432" spans="34:59" x14ac:dyDescent="0.25">
      <c r="AH18432" s="10"/>
      <c r="AI18432" s="6"/>
      <c r="AJ18432" s="10"/>
      <c r="AK18432" s="10"/>
      <c r="AL18432" s="10"/>
      <c r="AM18432" s="10"/>
      <c r="AN18432" s="10"/>
      <c r="AO18432" s="10"/>
      <c r="AP18432" s="10"/>
      <c r="AQ18432" s="10"/>
      <c r="AR18432" s="10"/>
      <c r="AS18432" s="10"/>
      <c r="AT18432" s="10"/>
      <c r="AU18432" s="10"/>
      <c r="AV18432" s="10"/>
      <c r="AW18432" s="10"/>
      <c r="AX18432" s="10"/>
      <c r="AY18432" s="10"/>
      <c r="AZ18432" s="10"/>
      <c r="BA18432" s="10"/>
      <c r="BB18432" s="10"/>
      <c r="BC18432" s="10"/>
      <c r="BD18432" s="10"/>
      <c r="BE18432" s="10"/>
      <c r="BF18432" s="10"/>
      <c r="BG18432" s="6"/>
    </row>
    <row r="18433" spans="34:59" x14ac:dyDescent="0.25">
      <c r="AH18433" s="6"/>
      <c r="AI18433" s="6"/>
      <c r="AJ18433" s="6"/>
      <c r="AK18433" s="6"/>
      <c r="AL18433" s="6"/>
      <c r="AM18433" s="6"/>
      <c r="AN18433" s="6"/>
      <c r="AO18433" s="6"/>
      <c r="AP18433" s="6"/>
      <c r="AQ18433" s="6"/>
      <c r="AR18433" s="6"/>
      <c r="AS18433" s="6"/>
      <c r="AT18433" s="6"/>
      <c r="AU18433" s="6"/>
      <c r="AV18433" s="6"/>
      <c r="AW18433" s="6"/>
      <c r="AX18433" s="6"/>
      <c r="AY18433" s="6"/>
      <c r="AZ18433" s="6"/>
      <c r="BA18433" s="6"/>
      <c r="BB18433" s="6"/>
      <c r="BC18433" s="6"/>
      <c r="BD18433" s="6"/>
      <c r="BE18433" s="6"/>
      <c r="BF18433" s="6"/>
      <c r="BG18433" s="10"/>
    </row>
    <row r="18434" spans="34:59" x14ac:dyDescent="0.25">
      <c r="AH18434" s="10"/>
      <c r="AI18434" s="6"/>
    </row>
    <row r="18435" spans="34:59" x14ac:dyDescent="0.25">
      <c r="AH18435" s="6"/>
      <c r="AI18435" s="6"/>
      <c r="AJ18435" s="6"/>
      <c r="AK18435" s="6"/>
      <c r="AL18435" s="6"/>
      <c r="AM18435" s="6"/>
      <c r="AN18435" s="6"/>
      <c r="AO18435" s="6"/>
      <c r="AP18435" s="6"/>
      <c r="AQ18435" s="6"/>
      <c r="AR18435" s="6"/>
      <c r="AS18435" s="6"/>
      <c r="AT18435" s="6"/>
      <c r="AU18435" s="6"/>
      <c r="AV18435" s="6"/>
      <c r="AW18435" s="6"/>
      <c r="AX18435" s="6"/>
      <c r="AY18435" s="6"/>
      <c r="AZ18435" s="6"/>
      <c r="BA18435" s="6"/>
      <c r="BB18435" s="6"/>
      <c r="BC18435" s="6"/>
      <c r="BD18435" s="6"/>
      <c r="BE18435" s="6"/>
      <c r="BF18435" s="6"/>
      <c r="BG18435" s="6"/>
    </row>
    <row r="18436" spans="34:59" x14ac:dyDescent="0.25">
      <c r="AH18436" s="10"/>
      <c r="AI18436" s="6"/>
      <c r="AJ18436" s="10"/>
      <c r="AK18436" s="10"/>
      <c r="AL18436" s="10"/>
      <c r="AM18436" s="10"/>
      <c r="AN18436" s="10"/>
      <c r="AO18436" s="10"/>
      <c r="AP18436" s="10"/>
      <c r="AQ18436" s="10"/>
      <c r="AR18436" s="10"/>
      <c r="AS18436" s="10"/>
      <c r="AT18436" s="10"/>
      <c r="AU18436" s="10"/>
      <c r="AV18436" s="10"/>
      <c r="AW18436" s="10"/>
      <c r="AX18436" s="10"/>
      <c r="AY18436" s="10"/>
      <c r="AZ18436" s="10"/>
      <c r="BA18436" s="10"/>
      <c r="BB18436" s="10"/>
      <c r="BC18436" s="10"/>
      <c r="BD18436" s="10"/>
      <c r="BE18436" s="10"/>
      <c r="BF18436" s="10"/>
      <c r="BG18436" s="6"/>
    </row>
    <row r="18438" spans="34:59" x14ac:dyDescent="0.25">
      <c r="AH18438" s="10"/>
      <c r="AI18438" s="6"/>
    </row>
    <row r="18439" spans="34:59" x14ac:dyDescent="0.25">
      <c r="AH18439" s="6"/>
      <c r="AI18439" s="6"/>
      <c r="AJ18439" s="6"/>
      <c r="AK18439" s="6"/>
      <c r="AL18439" s="6"/>
      <c r="AM18439" s="6"/>
      <c r="AN18439" s="6"/>
      <c r="AO18439" s="6"/>
      <c r="AP18439" s="6"/>
      <c r="AQ18439" s="6"/>
      <c r="AR18439" s="6"/>
      <c r="AS18439" s="6"/>
      <c r="AT18439" s="6"/>
      <c r="AU18439" s="6"/>
      <c r="AV18439" s="6"/>
      <c r="AW18439" s="6"/>
      <c r="AX18439" s="6"/>
      <c r="AY18439" s="6"/>
      <c r="AZ18439" s="6"/>
      <c r="BA18439" s="6"/>
      <c r="BB18439" s="6"/>
      <c r="BC18439" s="6"/>
      <c r="BD18439" s="6"/>
      <c r="BE18439" s="6"/>
      <c r="BF18439" s="6"/>
      <c r="BG18439" s="6"/>
    </row>
    <row r="18440" spans="34:59" x14ac:dyDescent="0.25">
      <c r="AH18440" s="10"/>
      <c r="AI18440" s="6"/>
      <c r="AJ18440" s="10"/>
      <c r="AK18440" s="10"/>
      <c r="AL18440" s="10"/>
      <c r="AM18440" s="10"/>
      <c r="AN18440" s="10"/>
      <c r="AO18440" s="10"/>
      <c r="AP18440" s="10"/>
      <c r="AQ18440" s="10"/>
      <c r="AR18440" s="10"/>
      <c r="AS18440" s="10"/>
      <c r="AT18440" s="10"/>
      <c r="AU18440" s="10"/>
      <c r="AV18440" s="10"/>
      <c r="AW18440" s="10"/>
      <c r="AX18440" s="10"/>
      <c r="AY18440" s="10"/>
      <c r="AZ18440" s="10"/>
      <c r="BA18440" s="10"/>
      <c r="BB18440" s="10"/>
      <c r="BC18440" s="10"/>
      <c r="BD18440" s="10"/>
      <c r="BE18440" s="10"/>
      <c r="BF18440" s="10"/>
      <c r="BG18440" s="6"/>
    </row>
    <row r="18441" spans="34:59" x14ac:dyDescent="0.25">
      <c r="AH18441" s="6"/>
      <c r="AI18441" s="6"/>
      <c r="AJ18441" s="6"/>
      <c r="AK18441" s="6"/>
      <c r="AL18441" s="6"/>
      <c r="AM18441" s="6"/>
      <c r="AN18441" s="6"/>
      <c r="AO18441" s="6"/>
      <c r="AP18441" s="6"/>
      <c r="AQ18441" s="6"/>
      <c r="AR18441" s="6"/>
      <c r="AS18441" s="6"/>
      <c r="AT18441" s="6"/>
      <c r="AU18441" s="6"/>
      <c r="AV18441" s="6"/>
      <c r="AW18441" s="6"/>
      <c r="AX18441" s="6"/>
      <c r="AY18441" s="6"/>
      <c r="AZ18441" s="6"/>
      <c r="BA18441" s="6"/>
      <c r="BB18441" s="6"/>
      <c r="BC18441" s="6"/>
      <c r="BD18441" s="6"/>
      <c r="BE18441" s="6"/>
      <c r="BF18441" s="6"/>
      <c r="BG18441" s="10"/>
    </row>
    <row r="18442" spans="34:59" x14ac:dyDescent="0.25">
      <c r="AH18442" s="10"/>
      <c r="AI18442" s="6"/>
    </row>
    <row r="18443" spans="34:59" x14ac:dyDescent="0.25">
      <c r="AH18443" s="6"/>
      <c r="AI18443" s="6"/>
      <c r="AJ18443" s="6"/>
      <c r="AK18443" s="6"/>
      <c r="AL18443" s="6"/>
      <c r="AM18443" s="6"/>
      <c r="AN18443" s="6"/>
      <c r="AO18443" s="6"/>
      <c r="AP18443" s="6"/>
      <c r="AQ18443" s="6"/>
      <c r="AR18443" s="6"/>
      <c r="AS18443" s="6"/>
      <c r="AT18443" s="6"/>
      <c r="AU18443" s="6"/>
      <c r="AV18443" s="6"/>
      <c r="AW18443" s="6"/>
      <c r="AX18443" s="6"/>
      <c r="AY18443" s="6"/>
      <c r="AZ18443" s="6"/>
      <c r="BA18443" s="6"/>
      <c r="BB18443" s="6"/>
      <c r="BC18443" s="6"/>
      <c r="BD18443" s="6"/>
      <c r="BE18443" s="6"/>
      <c r="BF18443" s="6"/>
      <c r="BG18443" s="6"/>
    </row>
    <row r="18444" spans="34:59" x14ac:dyDescent="0.25">
      <c r="AH18444" s="10"/>
      <c r="AI18444" s="6"/>
      <c r="AJ18444" s="10"/>
      <c r="AK18444" s="10"/>
      <c r="AL18444" s="10"/>
      <c r="AM18444" s="10"/>
      <c r="AN18444" s="10"/>
      <c r="AO18444" s="10"/>
      <c r="AP18444" s="10"/>
      <c r="AQ18444" s="10"/>
      <c r="AR18444" s="10"/>
      <c r="AS18444" s="10"/>
      <c r="AT18444" s="10"/>
      <c r="AU18444" s="10"/>
      <c r="AV18444" s="10"/>
      <c r="AW18444" s="10"/>
      <c r="AX18444" s="10"/>
      <c r="AY18444" s="10"/>
      <c r="AZ18444" s="10"/>
      <c r="BA18444" s="10"/>
      <c r="BB18444" s="10"/>
      <c r="BC18444" s="10"/>
      <c r="BD18444" s="10"/>
      <c r="BE18444" s="10"/>
      <c r="BF18444" s="10"/>
      <c r="BG18444" s="6"/>
    </row>
    <row r="18445" spans="34:59" x14ac:dyDescent="0.25">
      <c r="AH18445" s="6"/>
      <c r="AI18445" s="6"/>
      <c r="AJ18445" s="6"/>
      <c r="AK18445" s="6"/>
      <c r="AL18445" s="6"/>
      <c r="AM18445" s="6"/>
      <c r="AN18445" s="6"/>
      <c r="AO18445" s="6"/>
      <c r="AP18445" s="6"/>
      <c r="AQ18445" s="6"/>
      <c r="AR18445" s="6"/>
      <c r="AS18445" s="6"/>
      <c r="AT18445" s="6"/>
      <c r="AU18445" s="6"/>
      <c r="AV18445" s="6"/>
      <c r="AW18445" s="6"/>
      <c r="AX18445" s="6"/>
      <c r="AY18445" s="6"/>
      <c r="AZ18445" s="6"/>
      <c r="BA18445" s="6"/>
      <c r="BB18445" s="6"/>
      <c r="BC18445" s="6"/>
      <c r="BD18445" s="6"/>
      <c r="BE18445" s="6"/>
      <c r="BF18445" s="6"/>
      <c r="BG18445" s="10"/>
    </row>
    <row r="18446" spans="34:59" x14ac:dyDescent="0.25">
      <c r="AH18446" s="10"/>
      <c r="AI18446" s="6"/>
    </row>
    <row r="18447" spans="34:59" x14ac:dyDescent="0.25">
      <c r="AH18447" s="6"/>
      <c r="AI18447" s="6"/>
      <c r="AJ18447" s="6"/>
      <c r="AK18447" s="6"/>
      <c r="AL18447" s="6"/>
      <c r="AM18447" s="6"/>
      <c r="AN18447" s="6"/>
      <c r="AO18447" s="6"/>
      <c r="AP18447" s="6"/>
      <c r="AQ18447" s="6"/>
      <c r="AR18447" s="6"/>
      <c r="AS18447" s="6"/>
      <c r="AT18447" s="6"/>
      <c r="AU18447" s="6"/>
      <c r="AV18447" s="6"/>
      <c r="AW18447" s="6"/>
      <c r="AX18447" s="6"/>
      <c r="AY18447" s="6"/>
      <c r="AZ18447" s="6"/>
      <c r="BA18447" s="6"/>
      <c r="BB18447" s="6"/>
      <c r="BC18447" s="6"/>
      <c r="BD18447" s="6"/>
      <c r="BE18447" s="6"/>
      <c r="BF18447" s="6"/>
      <c r="BG18447" s="6"/>
    </row>
    <row r="18448" spans="34:59" x14ac:dyDescent="0.25">
      <c r="AH18448" s="10"/>
      <c r="AI18448" s="6"/>
      <c r="AJ18448" s="10"/>
      <c r="AK18448" s="10"/>
      <c r="AL18448" s="10"/>
      <c r="AM18448" s="10"/>
      <c r="AN18448" s="10"/>
      <c r="AO18448" s="10"/>
      <c r="AP18448" s="10"/>
      <c r="AQ18448" s="10"/>
      <c r="AR18448" s="10"/>
      <c r="AS18448" s="10"/>
      <c r="AT18448" s="10"/>
      <c r="AU18448" s="10"/>
      <c r="AV18448" s="10"/>
      <c r="AW18448" s="10"/>
      <c r="AX18448" s="10"/>
      <c r="AY18448" s="10"/>
      <c r="AZ18448" s="10"/>
      <c r="BA18448" s="10"/>
      <c r="BB18448" s="10"/>
      <c r="BC18448" s="10"/>
      <c r="BD18448" s="10"/>
      <c r="BE18448" s="10"/>
      <c r="BF18448" s="10"/>
      <c r="BG18448" s="6"/>
    </row>
    <row r="18449" spans="34:59" x14ac:dyDescent="0.25">
      <c r="AH18449" s="6"/>
      <c r="AI18449" s="6"/>
      <c r="AJ18449" s="6"/>
      <c r="AK18449" s="6"/>
      <c r="AL18449" s="6"/>
      <c r="AM18449" s="6"/>
      <c r="AN18449" s="6"/>
      <c r="AO18449" s="6"/>
      <c r="AP18449" s="6"/>
      <c r="AQ18449" s="6"/>
      <c r="AR18449" s="6"/>
      <c r="AS18449" s="6"/>
      <c r="AT18449" s="6"/>
      <c r="AU18449" s="6"/>
      <c r="AV18449" s="6"/>
      <c r="AW18449" s="6"/>
      <c r="AX18449" s="6"/>
      <c r="AY18449" s="6"/>
      <c r="AZ18449" s="6"/>
      <c r="BA18449" s="6"/>
      <c r="BB18449" s="6"/>
      <c r="BC18449" s="6"/>
      <c r="BD18449" s="6"/>
      <c r="BE18449" s="6"/>
      <c r="BF18449" s="6"/>
      <c r="BG18449" s="10"/>
    </row>
    <row r="18450" spans="34:59" x14ac:dyDescent="0.25">
      <c r="AH18450" s="10"/>
      <c r="AI18450" s="6"/>
    </row>
    <row r="18451" spans="34:59" x14ac:dyDescent="0.25">
      <c r="AH18451" s="6"/>
      <c r="AI18451" s="6"/>
      <c r="AJ18451" s="6"/>
      <c r="AK18451" s="6"/>
      <c r="AL18451" s="6"/>
      <c r="AM18451" s="6"/>
      <c r="AN18451" s="6"/>
      <c r="AO18451" s="6"/>
      <c r="AP18451" s="6"/>
      <c r="AQ18451" s="6"/>
      <c r="AR18451" s="6"/>
      <c r="AS18451" s="6"/>
      <c r="AT18451" s="6"/>
      <c r="AU18451" s="6"/>
      <c r="AV18451" s="6"/>
      <c r="AW18451" s="6"/>
      <c r="AX18451" s="6"/>
      <c r="AY18451" s="6"/>
      <c r="AZ18451" s="6"/>
      <c r="BA18451" s="6"/>
      <c r="BB18451" s="6"/>
      <c r="BC18451" s="6"/>
      <c r="BD18451" s="6"/>
      <c r="BE18451" s="6"/>
      <c r="BF18451" s="6"/>
      <c r="BG18451" s="6"/>
    </row>
    <row r="18452" spans="34:59" x14ac:dyDescent="0.25">
      <c r="AH18452" s="10"/>
      <c r="AI18452" s="6"/>
      <c r="AJ18452" s="10"/>
      <c r="AK18452" s="10"/>
      <c r="AL18452" s="10"/>
      <c r="AM18452" s="10"/>
      <c r="AN18452" s="10"/>
      <c r="AO18452" s="10"/>
      <c r="AP18452" s="10"/>
      <c r="AQ18452" s="10"/>
      <c r="AR18452" s="10"/>
      <c r="AS18452" s="10"/>
      <c r="AT18452" s="10"/>
      <c r="AU18452" s="10"/>
      <c r="AV18452" s="10"/>
      <c r="AW18452" s="10"/>
      <c r="AX18452" s="10"/>
      <c r="AY18452" s="10"/>
      <c r="AZ18452" s="10"/>
      <c r="BA18452" s="10"/>
      <c r="BB18452" s="10"/>
      <c r="BC18452" s="10"/>
      <c r="BD18452" s="10"/>
      <c r="BE18452" s="10"/>
      <c r="BF18452" s="10"/>
      <c r="BG18452" s="6"/>
    </row>
    <row r="18454" spans="34:59" x14ac:dyDescent="0.25">
      <c r="AH18454" s="10"/>
      <c r="AI18454" s="6"/>
    </row>
    <row r="18455" spans="34:59" x14ac:dyDescent="0.25">
      <c r="AH18455" s="6"/>
      <c r="AI18455" s="6"/>
      <c r="AJ18455" s="6"/>
      <c r="AK18455" s="6"/>
      <c r="AL18455" s="6"/>
      <c r="AM18455" s="6"/>
      <c r="AN18455" s="6"/>
      <c r="AO18455" s="6"/>
      <c r="AP18455" s="6"/>
      <c r="AQ18455" s="6"/>
      <c r="AR18455" s="6"/>
      <c r="AS18455" s="6"/>
      <c r="AT18455" s="6"/>
      <c r="AU18455" s="6"/>
      <c r="AV18455" s="6"/>
      <c r="AW18455" s="6"/>
      <c r="AX18455" s="6"/>
      <c r="AY18455" s="6"/>
      <c r="AZ18455" s="6"/>
      <c r="BA18455" s="6"/>
      <c r="BB18455" s="6"/>
      <c r="BC18455" s="6"/>
      <c r="BD18455" s="6"/>
      <c r="BE18455" s="6"/>
      <c r="BF18455" s="6"/>
      <c r="BG18455" s="6"/>
    </row>
    <row r="18456" spans="34:59" x14ac:dyDescent="0.25">
      <c r="AH18456" s="10"/>
      <c r="AI18456" s="6"/>
      <c r="AJ18456" s="10"/>
      <c r="AK18456" s="10"/>
      <c r="AL18456" s="10"/>
      <c r="AM18456" s="10"/>
      <c r="AN18456" s="10"/>
      <c r="AO18456" s="10"/>
      <c r="AP18456" s="10"/>
      <c r="AQ18456" s="10"/>
      <c r="AR18456" s="10"/>
      <c r="AS18456" s="10"/>
      <c r="AT18456" s="10"/>
      <c r="AU18456" s="10"/>
      <c r="AV18456" s="10"/>
      <c r="AW18456" s="10"/>
      <c r="AX18456" s="10"/>
      <c r="AY18456" s="10"/>
      <c r="AZ18456" s="10"/>
      <c r="BA18456" s="10"/>
      <c r="BB18456" s="10"/>
      <c r="BC18456" s="10"/>
      <c r="BD18456" s="10"/>
      <c r="BE18456" s="10"/>
      <c r="BF18456" s="10"/>
      <c r="BG18456" s="6"/>
    </row>
    <row r="18457" spans="34:59" x14ac:dyDescent="0.25">
      <c r="AH18457" s="6"/>
      <c r="AI18457" s="6"/>
      <c r="AJ18457" s="6"/>
      <c r="AK18457" s="6"/>
      <c r="AL18457" s="6"/>
      <c r="AM18457" s="6"/>
      <c r="AN18457" s="6"/>
      <c r="AO18457" s="6"/>
      <c r="AP18457" s="6"/>
      <c r="AQ18457" s="6"/>
      <c r="AR18457" s="6"/>
      <c r="AS18457" s="6"/>
      <c r="AT18457" s="6"/>
      <c r="AU18457" s="6"/>
      <c r="AV18457" s="6"/>
      <c r="AW18457" s="6"/>
      <c r="AX18457" s="6"/>
      <c r="AY18457" s="6"/>
      <c r="AZ18457" s="6"/>
      <c r="BA18457" s="6"/>
      <c r="BB18457" s="6"/>
      <c r="BC18457" s="6"/>
      <c r="BD18457" s="6"/>
      <c r="BE18457" s="6"/>
      <c r="BF18457" s="6"/>
      <c r="BG18457" s="10"/>
    </row>
    <row r="18458" spans="34:59" x14ac:dyDescent="0.25">
      <c r="AH18458" s="10"/>
      <c r="AI18458" s="6"/>
    </row>
    <row r="18459" spans="34:59" x14ac:dyDescent="0.25">
      <c r="AH18459" s="6"/>
      <c r="AI18459" s="6"/>
      <c r="AJ18459" s="6"/>
      <c r="AK18459" s="6"/>
      <c r="AL18459" s="6"/>
      <c r="AM18459" s="6"/>
      <c r="AN18459" s="6"/>
      <c r="AO18459" s="6"/>
      <c r="AP18459" s="6"/>
      <c r="AQ18459" s="6"/>
      <c r="AR18459" s="6"/>
      <c r="AS18459" s="6"/>
      <c r="AT18459" s="6"/>
      <c r="AU18459" s="6"/>
      <c r="AV18459" s="6"/>
      <c r="AW18459" s="6"/>
      <c r="AX18459" s="6"/>
      <c r="AY18459" s="6"/>
      <c r="AZ18459" s="6"/>
      <c r="BA18459" s="6"/>
      <c r="BB18459" s="6"/>
      <c r="BC18459" s="6"/>
      <c r="BD18459" s="6"/>
      <c r="BE18459" s="6"/>
      <c r="BF18459" s="6"/>
      <c r="BG18459" s="6"/>
    </row>
    <row r="18460" spans="34:59" x14ac:dyDescent="0.25">
      <c r="AH18460" s="10"/>
      <c r="AI18460" s="6"/>
      <c r="AJ18460" s="10"/>
      <c r="AK18460" s="10"/>
      <c r="AL18460" s="10"/>
      <c r="AM18460" s="10"/>
      <c r="AN18460" s="10"/>
      <c r="AO18460" s="10"/>
      <c r="AP18460" s="10"/>
      <c r="AQ18460" s="10"/>
      <c r="AR18460" s="10"/>
      <c r="AS18460" s="10"/>
      <c r="AT18460" s="10"/>
      <c r="AU18460" s="10"/>
      <c r="AV18460" s="10"/>
      <c r="AW18460" s="10"/>
      <c r="AX18460" s="10"/>
      <c r="AY18460" s="10"/>
      <c r="AZ18460" s="10"/>
      <c r="BA18460" s="10"/>
      <c r="BB18460" s="10"/>
      <c r="BC18460" s="10"/>
      <c r="BD18460" s="10"/>
      <c r="BE18460" s="10"/>
      <c r="BF18460" s="10"/>
      <c r="BG18460" s="6"/>
    </row>
    <row r="18461" spans="34:59" x14ac:dyDescent="0.25">
      <c r="AH18461" s="6"/>
      <c r="AI18461" s="6"/>
      <c r="AJ18461" s="6"/>
      <c r="AK18461" s="6"/>
      <c r="AL18461" s="6"/>
      <c r="AM18461" s="6"/>
      <c r="AN18461" s="6"/>
      <c r="AO18461" s="6"/>
      <c r="AP18461" s="6"/>
      <c r="AQ18461" s="6"/>
      <c r="AR18461" s="6"/>
      <c r="AS18461" s="6"/>
      <c r="AT18461" s="6"/>
      <c r="AU18461" s="6"/>
      <c r="AV18461" s="6"/>
      <c r="AW18461" s="6"/>
      <c r="AX18461" s="6"/>
      <c r="AY18461" s="6"/>
      <c r="AZ18461" s="6"/>
      <c r="BA18461" s="6"/>
      <c r="BB18461" s="6"/>
      <c r="BC18461" s="6"/>
      <c r="BD18461" s="6"/>
      <c r="BE18461" s="6"/>
      <c r="BF18461" s="6"/>
      <c r="BG18461" s="10"/>
    </row>
    <row r="18462" spans="34:59" x14ac:dyDescent="0.25">
      <c r="AH18462" s="10"/>
      <c r="AI18462" s="6"/>
    </row>
    <row r="18463" spans="34:59" x14ac:dyDescent="0.25">
      <c r="AH18463" s="6"/>
      <c r="AI18463" s="6"/>
      <c r="AJ18463" s="6"/>
      <c r="AK18463" s="6"/>
      <c r="AL18463" s="6"/>
      <c r="AM18463" s="6"/>
      <c r="AN18463" s="6"/>
      <c r="AO18463" s="6"/>
      <c r="AP18463" s="6"/>
      <c r="AQ18463" s="6"/>
      <c r="AR18463" s="6"/>
      <c r="AS18463" s="6"/>
      <c r="AT18463" s="6"/>
      <c r="AU18463" s="6"/>
      <c r="AV18463" s="6"/>
      <c r="AW18463" s="6"/>
      <c r="AX18463" s="6"/>
      <c r="AY18463" s="6"/>
      <c r="AZ18463" s="6"/>
      <c r="BA18463" s="6"/>
      <c r="BB18463" s="6"/>
      <c r="BC18463" s="6"/>
      <c r="BD18463" s="6"/>
      <c r="BE18463" s="6"/>
      <c r="BF18463" s="6"/>
      <c r="BG18463" s="6"/>
    </row>
    <row r="18464" spans="34:59" x14ac:dyDescent="0.25">
      <c r="AH18464" s="10"/>
      <c r="AI18464" s="6"/>
      <c r="AJ18464" s="10"/>
      <c r="AK18464" s="10"/>
      <c r="AL18464" s="10"/>
      <c r="AM18464" s="10"/>
      <c r="AN18464" s="10"/>
      <c r="AO18464" s="10"/>
      <c r="AP18464" s="10"/>
      <c r="AQ18464" s="10"/>
      <c r="AR18464" s="10"/>
      <c r="AS18464" s="10"/>
      <c r="AT18464" s="10"/>
      <c r="AU18464" s="10"/>
      <c r="AV18464" s="10"/>
      <c r="AW18464" s="10"/>
      <c r="AX18464" s="10"/>
      <c r="AY18464" s="10"/>
      <c r="AZ18464" s="10"/>
      <c r="BA18464" s="10"/>
      <c r="BB18464" s="10"/>
      <c r="BC18464" s="10"/>
      <c r="BD18464" s="10"/>
      <c r="BE18464" s="10"/>
      <c r="BF18464" s="10"/>
      <c r="BG18464" s="6"/>
    </row>
    <row r="18465" spans="34:59" x14ac:dyDescent="0.25">
      <c r="AH18465" s="6"/>
      <c r="AI18465" s="6"/>
      <c r="AJ18465" s="6"/>
      <c r="AK18465" s="6"/>
      <c r="AL18465" s="6"/>
      <c r="AM18465" s="6"/>
      <c r="AN18465" s="6"/>
      <c r="AO18465" s="6"/>
      <c r="AP18465" s="6"/>
      <c r="AQ18465" s="6"/>
      <c r="AR18465" s="6"/>
      <c r="AS18465" s="6"/>
      <c r="AT18465" s="6"/>
      <c r="AU18465" s="6"/>
      <c r="AV18465" s="6"/>
      <c r="AW18465" s="6"/>
      <c r="AX18465" s="6"/>
      <c r="AY18465" s="6"/>
      <c r="AZ18465" s="6"/>
      <c r="BA18465" s="6"/>
      <c r="BB18465" s="6"/>
      <c r="BC18465" s="6"/>
      <c r="BD18465" s="6"/>
      <c r="BE18465" s="6"/>
      <c r="BF18465" s="6"/>
      <c r="BG18465" s="10"/>
    </row>
    <row r="18466" spans="34:59" x14ac:dyDescent="0.25">
      <c r="AH18466" s="10"/>
      <c r="AI18466" s="6"/>
    </row>
    <row r="18467" spans="34:59" x14ac:dyDescent="0.25">
      <c r="AH18467" s="6"/>
      <c r="AI18467" s="6"/>
      <c r="AJ18467" s="6"/>
      <c r="AK18467" s="6"/>
      <c r="AL18467" s="6"/>
      <c r="AM18467" s="6"/>
      <c r="AN18467" s="6"/>
      <c r="AO18467" s="6"/>
      <c r="AP18467" s="6"/>
      <c r="AQ18467" s="6"/>
      <c r="AR18467" s="6"/>
      <c r="AS18467" s="6"/>
      <c r="AT18467" s="6"/>
      <c r="AU18467" s="6"/>
      <c r="AV18467" s="6"/>
      <c r="AW18467" s="6"/>
      <c r="AX18467" s="6"/>
      <c r="AY18467" s="6"/>
      <c r="AZ18467" s="6"/>
      <c r="BA18467" s="6"/>
      <c r="BB18467" s="6"/>
      <c r="BC18467" s="6"/>
      <c r="BD18467" s="6"/>
      <c r="BE18467" s="6"/>
      <c r="BF18467" s="6"/>
      <c r="BG18467" s="6"/>
    </row>
    <row r="18468" spans="34:59" x14ac:dyDescent="0.25">
      <c r="AH18468" s="10"/>
      <c r="AI18468" s="6"/>
      <c r="AJ18468" s="10"/>
      <c r="AK18468" s="10"/>
      <c r="AL18468" s="10"/>
      <c r="AM18468" s="10"/>
      <c r="AN18468" s="10"/>
      <c r="AO18468" s="10"/>
      <c r="AP18468" s="10"/>
      <c r="AQ18468" s="10"/>
      <c r="AR18468" s="10"/>
      <c r="AS18468" s="10"/>
      <c r="AT18468" s="10"/>
      <c r="AU18468" s="10"/>
      <c r="AV18468" s="10"/>
      <c r="AW18468" s="10"/>
      <c r="AX18468" s="10"/>
      <c r="AY18468" s="10"/>
      <c r="AZ18468" s="10"/>
      <c r="BA18468" s="10"/>
      <c r="BB18468" s="10"/>
      <c r="BC18468" s="10"/>
      <c r="BD18468" s="10"/>
      <c r="BE18468" s="10"/>
      <c r="BF18468" s="10"/>
      <c r="BG18468" s="6"/>
    </row>
    <row r="18470" spans="34:59" x14ac:dyDescent="0.25">
      <c r="AH18470" s="10"/>
      <c r="AI18470" s="6"/>
    </row>
    <row r="18471" spans="34:59" x14ac:dyDescent="0.25">
      <c r="AH18471" s="6"/>
      <c r="AI18471" s="6"/>
      <c r="AJ18471" s="6"/>
      <c r="AK18471" s="6"/>
      <c r="AL18471" s="6"/>
      <c r="AM18471" s="6"/>
      <c r="AN18471" s="6"/>
      <c r="AO18471" s="6"/>
      <c r="AP18471" s="6"/>
      <c r="AQ18471" s="6"/>
      <c r="AR18471" s="6"/>
      <c r="AS18471" s="6"/>
      <c r="AT18471" s="6"/>
      <c r="AU18471" s="6"/>
      <c r="AV18471" s="6"/>
      <c r="AW18471" s="6"/>
      <c r="AX18471" s="6"/>
      <c r="AY18471" s="6"/>
      <c r="AZ18471" s="6"/>
      <c r="BA18471" s="6"/>
      <c r="BB18471" s="6"/>
      <c r="BC18471" s="6"/>
      <c r="BD18471" s="6"/>
      <c r="BE18471" s="6"/>
      <c r="BF18471" s="6"/>
      <c r="BG18471" s="6"/>
    </row>
    <row r="18472" spans="34:59" x14ac:dyDescent="0.25">
      <c r="AH18472" s="10"/>
      <c r="AI18472" s="6"/>
      <c r="AJ18472" s="10"/>
      <c r="AK18472" s="10"/>
      <c r="AL18472" s="10"/>
      <c r="AM18472" s="10"/>
      <c r="AN18472" s="10"/>
      <c r="AO18472" s="10"/>
      <c r="AP18472" s="10"/>
      <c r="AQ18472" s="10"/>
      <c r="AR18472" s="10"/>
      <c r="AS18472" s="10"/>
      <c r="AT18472" s="10"/>
      <c r="AU18472" s="10"/>
      <c r="AV18472" s="10"/>
      <c r="AW18472" s="10"/>
      <c r="AX18472" s="10"/>
      <c r="AY18472" s="10"/>
      <c r="AZ18472" s="10"/>
      <c r="BA18472" s="10"/>
      <c r="BB18472" s="10"/>
      <c r="BC18472" s="10"/>
      <c r="BD18472" s="10"/>
      <c r="BE18472" s="10"/>
      <c r="BF18472" s="10"/>
      <c r="BG18472" s="6"/>
    </row>
    <row r="18473" spans="34:59" x14ac:dyDescent="0.25">
      <c r="AH18473" s="6"/>
      <c r="AI18473" s="6"/>
      <c r="AJ18473" s="6"/>
      <c r="AK18473" s="6"/>
      <c r="AL18473" s="6"/>
      <c r="AM18473" s="6"/>
      <c r="AN18473" s="6"/>
      <c r="AO18473" s="6"/>
      <c r="AP18473" s="6"/>
      <c r="AQ18473" s="6"/>
      <c r="AR18473" s="6"/>
      <c r="AS18473" s="6"/>
      <c r="AT18473" s="6"/>
      <c r="AU18473" s="6"/>
      <c r="AV18473" s="6"/>
      <c r="AW18473" s="6"/>
      <c r="AX18473" s="6"/>
      <c r="AY18473" s="6"/>
      <c r="AZ18473" s="6"/>
      <c r="BA18473" s="6"/>
      <c r="BB18473" s="6"/>
      <c r="BC18473" s="6"/>
      <c r="BD18473" s="6"/>
      <c r="BE18473" s="6"/>
      <c r="BF18473" s="6"/>
      <c r="BG18473" s="10"/>
    </row>
    <row r="18474" spans="34:59" x14ac:dyDescent="0.25">
      <c r="AH18474" s="10"/>
      <c r="AI18474" s="6"/>
    </row>
    <row r="18475" spans="34:59" x14ac:dyDescent="0.25">
      <c r="AH18475" s="6"/>
      <c r="AI18475" s="6"/>
      <c r="AJ18475" s="6"/>
      <c r="AK18475" s="6"/>
      <c r="AL18475" s="6"/>
      <c r="AM18475" s="6"/>
      <c r="AN18475" s="6"/>
      <c r="AO18475" s="6"/>
      <c r="AP18475" s="6"/>
      <c r="AQ18475" s="6"/>
      <c r="AR18475" s="6"/>
      <c r="AS18475" s="6"/>
      <c r="AT18475" s="6"/>
      <c r="AU18475" s="6"/>
      <c r="AV18475" s="6"/>
      <c r="AW18475" s="6"/>
      <c r="AX18475" s="6"/>
      <c r="AY18475" s="6"/>
      <c r="AZ18475" s="6"/>
      <c r="BA18475" s="6"/>
      <c r="BB18475" s="6"/>
      <c r="BC18475" s="6"/>
      <c r="BD18475" s="6"/>
      <c r="BE18475" s="6"/>
      <c r="BF18475" s="6"/>
      <c r="BG18475" s="6"/>
    </row>
    <row r="18476" spans="34:59" x14ac:dyDescent="0.25">
      <c r="AH18476" s="10"/>
      <c r="AI18476" s="6"/>
      <c r="AJ18476" s="10"/>
      <c r="AK18476" s="10"/>
      <c r="AL18476" s="10"/>
      <c r="AM18476" s="10"/>
      <c r="AN18476" s="10"/>
      <c r="AO18476" s="10"/>
      <c r="AP18476" s="10"/>
      <c r="AQ18476" s="10"/>
      <c r="AR18476" s="10"/>
      <c r="AS18476" s="10"/>
      <c r="AT18476" s="10"/>
      <c r="AU18476" s="10"/>
      <c r="AV18476" s="10"/>
      <c r="AW18476" s="10"/>
      <c r="AX18476" s="10"/>
      <c r="AY18476" s="10"/>
      <c r="AZ18476" s="10"/>
      <c r="BA18476" s="10"/>
      <c r="BB18476" s="10"/>
      <c r="BC18476" s="10"/>
      <c r="BD18476" s="10"/>
      <c r="BE18476" s="10"/>
      <c r="BF18476" s="10"/>
      <c r="BG18476" s="6"/>
    </row>
    <row r="18477" spans="34:59" x14ac:dyDescent="0.25">
      <c r="AH18477" s="6"/>
      <c r="AI18477" s="6"/>
      <c r="AJ18477" s="6"/>
      <c r="AK18477" s="6"/>
      <c r="AL18477" s="6"/>
      <c r="AM18477" s="6"/>
      <c r="AN18477" s="6"/>
      <c r="AO18477" s="6"/>
      <c r="AP18477" s="6"/>
      <c r="AQ18477" s="6"/>
      <c r="AR18477" s="6"/>
      <c r="AS18477" s="6"/>
      <c r="AT18477" s="6"/>
      <c r="AU18477" s="6"/>
      <c r="AV18477" s="6"/>
      <c r="AW18477" s="6"/>
      <c r="AX18477" s="6"/>
      <c r="AY18477" s="6"/>
      <c r="AZ18477" s="6"/>
      <c r="BA18477" s="6"/>
      <c r="BB18477" s="6"/>
      <c r="BC18477" s="6"/>
      <c r="BD18477" s="6"/>
      <c r="BE18477" s="6"/>
      <c r="BF18477" s="6"/>
      <c r="BG18477" s="10"/>
    </row>
    <row r="18478" spans="34:59" x14ac:dyDescent="0.25">
      <c r="AH18478" s="10"/>
      <c r="AI18478" s="6"/>
    </row>
    <row r="18479" spans="34:59" x14ac:dyDescent="0.25">
      <c r="AH18479" s="6"/>
      <c r="AI18479" s="6"/>
      <c r="AJ18479" s="6"/>
      <c r="AK18479" s="6"/>
      <c r="AL18479" s="6"/>
      <c r="AM18479" s="6"/>
      <c r="AN18479" s="6"/>
      <c r="AO18479" s="6"/>
      <c r="AP18479" s="6"/>
      <c r="AQ18479" s="6"/>
      <c r="AR18479" s="6"/>
      <c r="AS18479" s="6"/>
      <c r="AT18479" s="6"/>
      <c r="AU18479" s="6"/>
      <c r="AV18479" s="6"/>
      <c r="AW18479" s="6"/>
      <c r="AX18479" s="6"/>
      <c r="AY18479" s="6"/>
      <c r="AZ18479" s="6"/>
      <c r="BA18479" s="6"/>
      <c r="BB18479" s="6"/>
      <c r="BC18479" s="6"/>
      <c r="BD18479" s="6"/>
      <c r="BE18479" s="6"/>
      <c r="BF18479" s="6"/>
      <c r="BG18479" s="6"/>
    </row>
    <row r="18480" spans="34:59" x14ac:dyDescent="0.25">
      <c r="AH18480" s="10"/>
      <c r="AI18480" s="6"/>
      <c r="AJ18480" s="10"/>
      <c r="AK18480" s="10"/>
      <c r="AL18480" s="10"/>
      <c r="AM18480" s="10"/>
      <c r="AN18480" s="10"/>
      <c r="AO18480" s="10"/>
      <c r="AP18480" s="10"/>
      <c r="AQ18480" s="10"/>
      <c r="AR18480" s="10"/>
      <c r="AS18480" s="10"/>
      <c r="AT18480" s="10"/>
      <c r="AU18480" s="10"/>
      <c r="AV18480" s="10"/>
      <c r="AW18480" s="10"/>
      <c r="AX18480" s="10"/>
      <c r="AY18480" s="10"/>
      <c r="AZ18480" s="10"/>
      <c r="BA18480" s="10"/>
      <c r="BB18480" s="10"/>
      <c r="BC18480" s="10"/>
      <c r="BD18480" s="10"/>
      <c r="BE18480" s="10"/>
      <c r="BF18480" s="10"/>
      <c r="BG18480" s="6"/>
    </row>
    <row r="18481" spans="34:59" x14ac:dyDescent="0.25">
      <c r="AH18481" s="6"/>
      <c r="AI18481" s="6"/>
      <c r="AJ18481" s="6"/>
      <c r="AK18481" s="6"/>
      <c r="AL18481" s="6"/>
      <c r="AM18481" s="6"/>
      <c r="AN18481" s="6"/>
      <c r="AO18481" s="6"/>
      <c r="AP18481" s="6"/>
      <c r="AQ18481" s="6"/>
      <c r="AR18481" s="6"/>
      <c r="AS18481" s="6"/>
      <c r="AT18481" s="6"/>
      <c r="AU18481" s="6"/>
      <c r="AV18481" s="6"/>
      <c r="AW18481" s="6"/>
      <c r="AX18481" s="6"/>
      <c r="AY18481" s="6"/>
      <c r="AZ18481" s="6"/>
      <c r="BA18481" s="6"/>
      <c r="BB18481" s="6"/>
      <c r="BC18481" s="6"/>
      <c r="BD18481" s="6"/>
      <c r="BE18481" s="6"/>
      <c r="BF18481" s="6"/>
      <c r="BG18481" s="10"/>
    </row>
    <row r="18482" spans="34:59" x14ac:dyDescent="0.25">
      <c r="AH18482" s="10"/>
      <c r="AI18482" s="6"/>
    </row>
    <row r="18483" spans="34:59" x14ac:dyDescent="0.25">
      <c r="AH18483" s="6"/>
      <c r="AI18483" s="6"/>
      <c r="AJ18483" s="6"/>
      <c r="AK18483" s="6"/>
      <c r="AL18483" s="6"/>
      <c r="AM18483" s="6"/>
      <c r="AN18483" s="6"/>
      <c r="AO18483" s="6"/>
      <c r="AP18483" s="6"/>
      <c r="AQ18483" s="6"/>
      <c r="AR18483" s="6"/>
      <c r="AS18483" s="6"/>
      <c r="AT18483" s="6"/>
      <c r="AU18483" s="6"/>
      <c r="AV18483" s="6"/>
      <c r="AW18483" s="6"/>
      <c r="AX18483" s="6"/>
      <c r="AY18483" s="6"/>
      <c r="AZ18483" s="6"/>
      <c r="BA18483" s="6"/>
      <c r="BB18483" s="6"/>
      <c r="BC18483" s="6"/>
      <c r="BD18483" s="6"/>
      <c r="BE18483" s="6"/>
      <c r="BF18483" s="6"/>
      <c r="BG18483" s="6"/>
    </row>
    <row r="18484" spans="34:59" x14ac:dyDescent="0.25">
      <c r="AH18484" s="10"/>
      <c r="AI18484" s="6"/>
      <c r="AJ18484" s="10"/>
      <c r="AK18484" s="10"/>
      <c r="AL18484" s="10"/>
      <c r="AM18484" s="10"/>
      <c r="AN18484" s="10"/>
      <c r="AO18484" s="10"/>
      <c r="AP18484" s="10"/>
      <c r="AQ18484" s="10"/>
      <c r="AR18484" s="10"/>
      <c r="AS18484" s="10"/>
      <c r="AT18484" s="10"/>
      <c r="AU18484" s="10"/>
      <c r="AV18484" s="10"/>
      <c r="AW18484" s="10"/>
      <c r="AX18484" s="10"/>
      <c r="AY18484" s="10"/>
      <c r="AZ18484" s="10"/>
      <c r="BA18484" s="10"/>
      <c r="BB18484" s="10"/>
      <c r="BC18484" s="10"/>
      <c r="BD18484" s="10"/>
      <c r="BE18484" s="10"/>
      <c r="BF18484" s="10"/>
      <c r="BG18484" s="6"/>
    </row>
    <row r="18486" spans="34:59" x14ac:dyDescent="0.25">
      <c r="AH18486" s="10"/>
      <c r="AI18486" s="6"/>
    </row>
    <row r="18487" spans="34:59" x14ac:dyDescent="0.25">
      <c r="AH18487" s="6"/>
      <c r="AI18487" s="6"/>
      <c r="AJ18487" s="6"/>
      <c r="AK18487" s="6"/>
      <c r="AL18487" s="6"/>
      <c r="AM18487" s="6"/>
      <c r="AN18487" s="6"/>
      <c r="AO18487" s="6"/>
      <c r="AP18487" s="6"/>
      <c r="AQ18487" s="6"/>
      <c r="AR18487" s="6"/>
      <c r="AS18487" s="6"/>
      <c r="AT18487" s="6"/>
      <c r="AU18487" s="6"/>
      <c r="AV18487" s="6"/>
      <c r="AW18487" s="6"/>
      <c r="AX18487" s="6"/>
      <c r="AY18487" s="6"/>
      <c r="AZ18487" s="6"/>
      <c r="BA18487" s="6"/>
      <c r="BB18487" s="6"/>
      <c r="BC18487" s="6"/>
      <c r="BD18487" s="6"/>
      <c r="BE18487" s="6"/>
      <c r="BF18487" s="6"/>
      <c r="BG18487" s="6"/>
    </row>
    <row r="18488" spans="34:59" x14ac:dyDescent="0.25">
      <c r="AH18488" s="10"/>
      <c r="AI18488" s="6"/>
      <c r="AJ18488" s="10"/>
      <c r="AK18488" s="10"/>
      <c r="AL18488" s="10"/>
      <c r="AM18488" s="10"/>
      <c r="AN18488" s="10"/>
      <c r="AO18488" s="10"/>
      <c r="AP18488" s="10"/>
      <c r="AQ18488" s="10"/>
      <c r="AR18488" s="10"/>
      <c r="AS18488" s="10"/>
      <c r="AT18488" s="10"/>
      <c r="AU18488" s="10"/>
      <c r="AV18488" s="10"/>
      <c r="AW18488" s="10"/>
      <c r="AX18488" s="10"/>
      <c r="AY18488" s="10"/>
      <c r="AZ18488" s="10"/>
      <c r="BA18488" s="10"/>
      <c r="BB18488" s="10"/>
      <c r="BC18488" s="10"/>
      <c r="BD18488" s="10"/>
      <c r="BE18488" s="10"/>
      <c r="BF18488" s="10"/>
      <c r="BG18488" s="6"/>
    </row>
    <row r="18489" spans="34:59" x14ac:dyDescent="0.25">
      <c r="AH18489" s="6"/>
      <c r="AI18489" s="6"/>
      <c r="AJ18489" s="6"/>
      <c r="AK18489" s="6"/>
      <c r="AL18489" s="6"/>
      <c r="AM18489" s="6"/>
      <c r="AN18489" s="6"/>
      <c r="AO18489" s="6"/>
      <c r="AP18489" s="6"/>
      <c r="AQ18489" s="6"/>
      <c r="AR18489" s="6"/>
      <c r="AS18489" s="6"/>
      <c r="AT18489" s="6"/>
      <c r="AU18489" s="6"/>
      <c r="AV18489" s="6"/>
      <c r="AW18489" s="6"/>
      <c r="AX18489" s="6"/>
      <c r="AY18489" s="6"/>
      <c r="AZ18489" s="6"/>
      <c r="BA18489" s="6"/>
      <c r="BB18489" s="6"/>
      <c r="BC18489" s="6"/>
      <c r="BD18489" s="6"/>
      <c r="BE18489" s="6"/>
      <c r="BF18489" s="6"/>
      <c r="BG18489" s="10"/>
    </row>
    <row r="18490" spans="34:59" x14ac:dyDescent="0.25">
      <c r="AH18490" s="10"/>
      <c r="AI18490" s="6"/>
    </row>
    <row r="18491" spans="34:59" x14ac:dyDescent="0.25">
      <c r="AH18491" s="6"/>
      <c r="AI18491" s="6"/>
      <c r="AJ18491" s="6"/>
      <c r="AK18491" s="6"/>
      <c r="AL18491" s="6"/>
      <c r="AM18491" s="6"/>
      <c r="AN18491" s="6"/>
      <c r="AO18491" s="6"/>
      <c r="AP18491" s="6"/>
      <c r="AQ18491" s="6"/>
      <c r="AR18491" s="6"/>
      <c r="AS18491" s="6"/>
      <c r="AT18491" s="6"/>
      <c r="AU18491" s="6"/>
      <c r="AV18491" s="6"/>
      <c r="AW18491" s="6"/>
      <c r="AX18491" s="6"/>
      <c r="AY18491" s="6"/>
      <c r="AZ18491" s="6"/>
      <c r="BA18491" s="6"/>
      <c r="BB18491" s="6"/>
      <c r="BC18491" s="6"/>
      <c r="BD18491" s="6"/>
      <c r="BE18491" s="6"/>
      <c r="BF18491" s="6"/>
      <c r="BG18491" s="6"/>
    </row>
    <row r="18492" spans="34:59" x14ac:dyDescent="0.25">
      <c r="AH18492" s="10"/>
      <c r="AI18492" s="6"/>
      <c r="AJ18492" s="10"/>
      <c r="AK18492" s="10"/>
      <c r="AL18492" s="10"/>
      <c r="AM18492" s="10"/>
      <c r="AN18492" s="10"/>
      <c r="AO18492" s="10"/>
      <c r="AP18492" s="10"/>
      <c r="AQ18492" s="10"/>
      <c r="AR18492" s="10"/>
      <c r="AS18492" s="10"/>
      <c r="AT18492" s="10"/>
      <c r="AU18492" s="10"/>
      <c r="AV18492" s="10"/>
      <c r="AW18492" s="10"/>
      <c r="AX18492" s="10"/>
      <c r="AY18492" s="10"/>
      <c r="AZ18492" s="10"/>
      <c r="BA18492" s="10"/>
      <c r="BB18492" s="10"/>
      <c r="BC18492" s="10"/>
      <c r="BD18492" s="10"/>
      <c r="BE18492" s="10"/>
      <c r="BF18492" s="10"/>
      <c r="BG18492" s="6"/>
    </row>
    <row r="18493" spans="34:59" x14ac:dyDescent="0.25">
      <c r="AH18493" s="6"/>
      <c r="AI18493" s="6"/>
      <c r="AJ18493" s="6"/>
      <c r="AK18493" s="6"/>
      <c r="AL18493" s="6"/>
      <c r="AM18493" s="6"/>
      <c r="AN18493" s="6"/>
      <c r="AO18493" s="6"/>
      <c r="AP18493" s="6"/>
      <c r="AQ18493" s="6"/>
      <c r="AR18493" s="6"/>
      <c r="AS18493" s="6"/>
      <c r="AT18493" s="6"/>
      <c r="AU18493" s="6"/>
      <c r="AV18493" s="6"/>
      <c r="AW18493" s="6"/>
      <c r="AX18493" s="6"/>
      <c r="AY18493" s="6"/>
      <c r="AZ18493" s="6"/>
      <c r="BA18493" s="6"/>
      <c r="BB18493" s="6"/>
      <c r="BC18493" s="6"/>
      <c r="BD18493" s="6"/>
      <c r="BE18493" s="6"/>
      <c r="BF18493" s="6"/>
      <c r="BG18493" s="10"/>
    </row>
    <row r="18494" spans="34:59" x14ac:dyDescent="0.25">
      <c r="AH18494" s="10"/>
      <c r="AI18494" s="6"/>
    </row>
    <row r="18495" spans="34:59" x14ac:dyDescent="0.25">
      <c r="AH18495" s="6"/>
      <c r="AI18495" s="6"/>
      <c r="AJ18495" s="6"/>
      <c r="AK18495" s="6"/>
      <c r="AL18495" s="6"/>
      <c r="AM18495" s="6"/>
      <c r="AN18495" s="6"/>
      <c r="AO18495" s="6"/>
      <c r="AP18495" s="6"/>
      <c r="AQ18495" s="6"/>
      <c r="AR18495" s="6"/>
      <c r="AS18495" s="6"/>
      <c r="AT18495" s="6"/>
      <c r="AU18495" s="6"/>
      <c r="AV18495" s="6"/>
      <c r="AW18495" s="6"/>
      <c r="AX18495" s="6"/>
      <c r="AY18495" s="6"/>
      <c r="AZ18495" s="6"/>
      <c r="BA18495" s="6"/>
      <c r="BB18495" s="6"/>
      <c r="BC18495" s="6"/>
      <c r="BD18495" s="6"/>
      <c r="BE18495" s="6"/>
      <c r="BF18495" s="6"/>
      <c r="BG18495" s="6"/>
    </row>
    <row r="18496" spans="34:59" x14ac:dyDescent="0.25">
      <c r="AH18496" s="10"/>
      <c r="AI18496" s="6"/>
      <c r="AJ18496" s="10"/>
      <c r="AK18496" s="10"/>
      <c r="AL18496" s="10"/>
      <c r="AM18496" s="10"/>
      <c r="AN18496" s="10"/>
      <c r="AO18496" s="10"/>
      <c r="AP18496" s="10"/>
      <c r="AQ18496" s="10"/>
      <c r="AR18496" s="10"/>
      <c r="AS18496" s="10"/>
      <c r="AT18496" s="10"/>
      <c r="AU18496" s="10"/>
      <c r="AV18496" s="10"/>
      <c r="AW18496" s="10"/>
      <c r="AX18496" s="10"/>
      <c r="AY18496" s="10"/>
      <c r="AZ18496" s="10"/>
      <c r="BA18496" s="10"/>
      <c r="BB18496" s="10"/>
      <c r="BC18496" s="10"/>
      <c r="BD18496" s="10"/>
      <c r="BE18496" s="10"/>
      <c r="BF18496" s="10"/>
      <c r="BG18496" s="6"/>
    </row>
    <row r="18497" spans="34:59" x14ac:dyDescent="0.25">
      <c r="AH18497" s="6"/>
      <c r="AI18497" s="6"/>
      <c r="AJ18497" s="6"/>
      <c r="AK18497" s="6"/>
      <c r="AL18497" s="6"/>
      <c r="AM18497" s="6"/>
      <c r="AN18497" s="6"/>
      <c r="AO18497" s="6"/>
      <c r="AP18497" s="6"/>
      <c r="AQ18497" s="6"/>
      <c r="AR18497" s="6"/>
      <c r="AS18497" s="6"/>
      <c r="AT18497" s="6"/>
      <c r="AU18497" s="6"/>
      <c r="AV18497" s="6"/>
      <c r="AW18497" s="6"/>
      <c r="AX18497" s="6"/>
      <c r="AY18497" s="6"/>
      <c r="AZ18497" s="6"/>
      <c r="BA18497" s="6"/>
      <c r="BB18497" s="6"/>
      <c r="BC18497" s="6"/>
      <c r="BD18497" s="6"/>
      <c r="BE18497" s="6"/>
      <c r="BF18497" s="6"/>
      <c r="BG18497" s="10"/>
    </row>
    <row r="18498" spans="34:59" x14ac:dyDescent="0.25">
      <c r="AH18498" s="10"/>
      <c r="AI18498" s="6"/>
    </row>
    <row r="18499" spans="34:59" x14ac:dyDescent="0.25">
      <c r="AH18499" s="6"/>
      <c r="AI18499" s="6"/>
      <c r="AJ18499" s="6"/>
      <c r="AK18499" s="6"/>
      <c r="AL18499" s="6"/>
      <c r="AM18499" s="6"/>
      <c r="AN18499" s="6"/>
      <c r="AO18499" s="6"/>
      <c r="AP18499" s="6"/>
      <c r="AQ18499" s="6"/>
      <c r="AR18499" s="6"/>
      <c r="AS18499" s="6"/>
      <c r="AT18499" s="6"/>
      <c r="AU18499" s="6"/>
      <c r="AV18499" s="6"/>
      <c r="AW18499" s="6"/>
      <c r="AX18499" s="6"/>
      <c r="AY18499" s="6"/>
      <c r="AZ18499" s="6"/>
      <c r="BA18499" s="6"/>
      <c r="BB18499" s="6"/>
      <c r="BC18499" s="6"/>
      <c r="BD18499" s="6"/>
      <c r="BE18499" s="6"/>
      <c r="BF18499" s="6"/>
      <c r="BG18499" s="6"/>
    </row>
    <row r="18500" spans="34:59" x14ac:dyDescent="0.25">
      <c r="AH18500" s="10"/>
      <c r="AI18500" s="6"/>
      <c r="AJ18500" s="10"/>
      <c r="AK18500" s="10"/>
      <c r="AL18500" s="10"/>
      <c r="AM18500" s="10"/>
      <c r="AN18500" s="10"/>
      <c r="AO18500" s="10"/>
      <c r="AP18500" s="10"/>
      <c r="AQ18500" s="10"/>
      <c r="AR18500" s="10"/>
      <c r="AS18500" s="10"/>
      <c r="AT18500" s="10"/>
      <c r="AU18500" s="10"/>
      <c r="AV18500" s="10"/>
      <c r="AW18500" s="10"/>
      <c r="AX18500" s="10"/>
      <c r="AY18500" s="10"/>
      <c r="AZ18500" s="10"/>
      <c r="BA18500" s="10"/>
      <c r="BB18500" s="10"/>
      <c r="BC18500" s="10"/>
      <c r="BD18500" s="10"/>
      <c r="BE18500" s="10"/>
      <c r="BF18500" s="10"/>
      <c r="BG18500" s="6"/>
    </row>
    <row r="18502" spans="34:59" x14ac:dyDescent="0.25">
      <c r="AH18502" s="10"/>
      <c r="AI18502" s="6"/>
    </row>
    <row r="18503" spans="34:59" x14ac:dyDescent="0.25">
      <c r="AH18503" s="6"/>
      <c r="AI18503" s="6"/>
      <c r="AJ18503" s="6"/>
      <c r="AK18503" s="6"/>
      <c r="AL18503" s="6"/>
      <c r="AM18503" s="6"/>
      <c r="AN18503" s="6"/>
      <c r="AO18503" s="6"/>
      <c r="AP18503" s="6"/>
      <c r="AQ18503" s="6"/>
      <c r="AR18503" s="6"/>
      <c r="AS18503" s="6"/>
      <c r="AT18503" s="6"/>
      <c r="AU18503" s="6"/>
      <c r="AV18503" s="6"/>
      <c r="AW18503" s="6"/>
      <c r="AX18503" s="6"/>
      <c r="AY18503" s="6"/>
      <c r="AZ18503" s="6"/>
      <c r="BA18503" s="6"/>
      <c r="BB18503" s="6"/>
      <c r="BC18503" s="6"/>
      <c r="BD18503" s="6"/>
      <c r="BE18503" s="6"/>
      <c r="BF18503" s="6"/>
      <c r="BG18503" s="6"/>
    </row>
    <row r="18504" spans="34:59" x14ac:dyDescent="0.25">
      <c r="AH18504" s="10"/>
      <c r="AI18504" s="6"/>
      <c r="AJ18504" s="10"/>
      <c r="AK18504" s="10"/>
      <c r="AL18504" s="10"/>
      <c r="AM18504" s="10"/>
      <c r="AN18504" s="10"/>
      <c r="AO18504" s="10"/>
      <c r="AP18504" s="10"/>
      <c r="AQ18504" s="10"/>
      <c r="AR18504" s="10"/>
      <c r="AS18504" s="10"/>
      <c r="AT18504" s="10"/>
      <c r="AU18504" s="10"/>
      <c r="AV18504" s="10"/>
      <c r="AW18504" s="10"/>
      <c r="AX18504" s="10"/>
      <c r="AY18504" s="10"/>
      <c r="AZ18504" s="10"/>
      <c r="BA18504" s="10"/>
      <c r="BB18504" s="10"/>
      <c r="BC18504" s="10"/>
      <c r="BD18504" s="10"/>
      <c r="BE18504" s="10"/>
      <c r="BF18504" s="10"/>
      <c r="BG18504" s="6"/>
    </row>
    <row r="18505" spans="34:59" x14ac:dyDescent="0.25">
      <c r="AH18505" s="6"/>
      <c r="AI18505" s="6"/>
      <c r="AJ18505" s="6"/>
      <c r="AK18505" s="6"/>
      <c r="AL18505" s="6"/>
      <c r="AM18505" s="6"/>
      <c r="AN18505" s="6"/>
      <c r="AO18505" s="6"/>
      <c r="AP18505" s="6"/>
      <c r="AQ18505" s="6"/>
      <c r="AR18505" s="6"/>
      <c r="AS18505" s="6"/>
      <c r="AT18505" s="6"/>
      <c r="AU18505" s="6"/>
      <c r="AV18505" s="6"/>
      <c r="AW18505" s="6"/>
      <c r="AX18505" s="6"/>
      <c r="AY18505" s="6"/>
      <c r="AZ18505" s="6"/>
      <c r="BA18505" s="6"/>
      <c r="BB18505" s="6"/>
      <c r="BC18505" s="6"/>
      <c r="BD18505" s="6"/>
      <c r="BE18505" s="6"/>
      <c r="BF18505" s="6"/>
      <c r="BG18505" s="10"/>
    </row>
    <row r="18506" spans="34:59" x14ac:dyDescent="0.25">
      <c r="AH18506" s="10"/>
      <c r="AI18506" s="6"/>
    </row>
    <row r="18507" spans="34:59" x14ac:dyDescent="0.25">
      <c r="AH18507" s="6"/>
      <c r="AI18507" s="6"/>
      <c r="AJ18507" s="6"/>
      <c r="AK18507" s="6"/>
      <c r="AL18507" s="6"/>
      <c r="AM18507" s="6"/>
      <c r="AN18507" s="6"/>
      <c r="AO18507" s="6"/>
      <c r="AP18507" s="6"/>
      <c r="AQ18507" s="6"/>
      <c r="AR18507" s="6"/>
      <c r="AS18507" s="6"/>
      <c r="AT18507" s="6"/>
      <c r="AU18507" s="6"/>
      <c r="AV18507" s="6"/>
      <c r="AW18507" s="6"/>
      <c r="AX18507" s="6"/>
      <c r="AY18507" s="6"/>
      <c r="AZ18507" s="6"/>
      <c r="BA18507" s="6"/>
      <c r="BB18507" s="6"/>
      <c r="BC18507" s="6"/>
      <c r="BD18507" s="6"/>
      <c r="BE18507" s="6"/>
      <c r="BF18507" s="6"/>
      <c r="BG18507" s="6"/>
    </row>
    <row r="18508" spans="34:59" x14ac:dyDescent="0.25">
      <c r="AH18508" s="10"/>
      <c r="AI18508" s="6"/>
      <c r="AJ18508" s="10"/>
      <c r="AK18508" s="10"/>
      <c r="AL18508" s="10"/>
      <c r="AM18508" s="10"/>
      <c r="AN18508" s="10"/>
      <c r="AO18508" s="10"/>
      <c r="AP18508" s="10"/>
      <c r="AQ18508" s="10"/>
      <c r="AR18508" s="10"/>
      <c r="AS18508" s="10"/>
      <c r="AT18508" s="10"/>
      <c r="AU18508" s="10"/>
      <c r="AV18508" s="10"/>
      <c r="AW18508" s="10"/>
      <c r="AX18508" s="10"/>
      <c r="AY18508" s="10"/>
      <c r="AZ18508" s="10"/>
      <c r="BA18508" s="10"/>
      <c r="BB18508" s="10"/>
      <c r="BC18508" s="10"/>
      <c r="BD18508" s="10"/>
      <c r="BE18508" s="10"/>
      <c r="BF18508" s="10"/>
      <c r="BG18508" s="6"/>
    </row>
    <row r="18509" spans="34:59" x14ac:dyDescent="0.25">
      <c r="AH18509" s="6"/>
      <c r="AI18509" s="6"/>
      <c r="AJ18509" s="6"/>
      <c r="AK18509" s="6"/>
      <c r="AL18509" s="6"/>
      <c r="AM18509" s="6"/>
      <c r="AN18509" s="6"/>
      <c r="AO18509" s="6"/>
      <c r="AP18509" s="6"/>
      <c r="AQ18509" s="6"/>
      <c r="AR18509" s="6"/>
      <c r="AS18509" s="6"/>
      <c r="AT18509" s="6"/>
      <c r="AU18509" s="6"/>
      <c r="AV18509" s="6"/>
      <c r="AW18509" s="6"/>
      <c r="AX18509" s="6"/>
      <c r="AY18509" s="6"/>
      <c r="AZ18509" s="6"/>
      <c r="BA18509" s="6"/>
      <c r="BB18509" s="6"/>
      <c r="BC18509" s="6"/>
      <c r="BD18509" s="6"/>
      <c r="BE18509" s="6"/>
      <c r="BF18509" s="6"/>
      <c r="BG18509" s="10"/>
    </row>
    <row r="18510" spans="34:59" x14ac:dyDescent="0.25">
      <c r="AH18510" s="10"/>
      <c r="AI18510" s="6"/>
    </row>
    <row r="18511" spans="34:59" x14ac:dyDescent="0.25">
      <c r="AH18511" s="6"/>
      <c r="AI18511" s="6"/>
      <c r="AJ18511" s="6"/>
      <c r="AK18511" s="6"/>
      <c r="AL18511" s="6"/>
      <c r="AM18511" s="6"/>
      <c r="AN18511" s="6"/>
      <c r="AO18511" s="6"/>
      <c r="AP18511" s="6"/>
      <c r="AQ18511" s="6"/>
      <c r="AR18511" s="6"/>
      <c r="AS18511" s="6"/>
      <c r="AT18511" s="6"/>
      <c r="AU18511" s="6"/>
      <c r="AV18511" s="6"/>
      <c r="AW18511" s="6"/>
      <c r="AX18511" s="6"/>
      <c r="AY18511" s="6"/>
      <c r="AZ18511" s="6"/>
      <c r="BA18511" s="6"/>
      <c r="BB18511" s="6"/>
      <c r="BC18511" s="6"/>
      <c r="BD18511" s="6"/>
      <c r="BE18511" s="6"/>
      <c r="BF18511" s="6"/>
      <c r="BG18511" s="6"/>
    </row>
    <row r="18512" spans="34:59" x14ac:dyDescent="0.25">
      <c r="AH18512" s="10"/>
      <c r="AI18512" s="6"/>
      <c r="AJ18512" s="10"/>
      <c r="AK18512" s="10"/>
      <c r="AL18512" s="10"/>
      <c r="AM18512" s="10"/>
      <c r="AN18512" s="10"/>
      <c r="AO18512" s="10"/>
      <c r="AP18512" s="10"/>
      <c r="AQ18512" s="10"/>
      <c r="AR18512" s="10"/>
      <c r="AS18512" s="10"/>
      <c r="AT18512" s="10"/>
      <c r="AU18512" s="10"/>
      <c r="AV18512" s="10"/>
      <c r="AW18512" s="10"/>
      <c r="AX18512" s="10"/>
      <c r="AY18512" s="10"/>
      <c r="AZ18512" s="10"/>
      <c r="BA18512" s="10"/>
      <c r="BB18512" s="10"/>
      <c r="BC18512" s="10"/>
      <c r="BD18512" s="10"/>
      <c r="BE18512" s="10"/>
      <c r="BF18512" s="10"/>
      <c r="BG18512" s="6"/>
    </row>
    <row r="18513" spans="34:59" x14ac:dyDescent="0.25">
      <c r="AH18513" s="6"/>
      <c r="AI18513" s="6"/>
      <c r="AJ18513" s="6"/>
      <c r="AK18513" s="6"/>
      <c r="AL18513" s="6"/>
      <c r="AM18513" s="6"/>
      <c r="AN18513" s="6"/>
      <c r="AO18513" s="6"/>
      <c r="AP18513" s="6"/>
      <c r="AQ18513" s="6"/>
      <c r="AR18513" s="6"/>
      <c r="AS18513" s="6"/>
      <c r="AT18513" s="6"/>
      <c r="AU18513" s="6"/>
      <c r="AV18513" s="6"/>
      <c r="AW18513" s="6"/>
      <c r="AX18513" s="6"/>
      <c r="AY18513" s="6"/>
      <c r="AZ18513" s="6"/>
      <c r="BA18513" s="6"/>
      <c r="BB18513" s="6"/>
      <c r="BC18513" s="6"/>
      <c r="BD18513" s="6"/>
      <c r="BE18513" s="6"/>
      <c r="BF18513" s="6"/>
      <c r="BG18513" s="10"/>
    </row>
    <row r="18514" spans="34:59" x14ac:dyDescent="0.25">
      <c r="AH18514" s="10"/>
      <c r="AI18514" s="6"/>
    </row>
    <row r="18515" spans="34:59" x14ac:dyDescent="0.25">
      <c r="AH18515" s="6"/>
      <c r="AI18515" s="6"/>
      <c r="AJ18515" s="6"/>
      <c r="AK18515" s="6"/>
      <c r="AL18515" s="6"/>
      <c r="AM18515" s="6"/>
      <c r="AN18515" s="6"/>
      <c r="AO18515" s="6"/>
      <c r="AP18515" s="6"/>
      <c r="AQ18515" s="6"/>
      <c r="AR18515" s="6"/>
      <c r="AS18515" s="6"/>
      <c r="AT18515" s="6"/>
      <c r="AU18515" s="6"/>
      <c r="AV18515" s="6"/>
      <c r="AW18515" s="6"/>
      <c r="AX18515" s="6"/>
      <c r="AY18515" s="6"/>
      <c r="AZ18515" s="6"/>
      <c r="BA18515" s="6"/>
      <c r="BB18515" s="6"/>
      <c r="BC18515" s="6"/>
      <c r="BD18515" s="6"/>
      <c r="BE18515" s="6"/>
      <c r="BF18515" s="6"/>
      <c r="BG18515" s="6"/>
    </row>
    <row r="18516" spans="34:59" x14ac:dyDescent="0.25">
      <c r="AH18516" s="10"/>
      <c r="AI18516" s="6"/>
      <c r="AJ18516" s="10"/>
      <c r="AK18516" s="10"/>
      <c r="AL18516" s="10"/>
      <c r="AM18516" s="10"/>
      <c r="AN18516" s="10"/>
      <c r="AO18516" s="10"/>
      <c r="AP18516" s="10"/>
      <c r="AQ18516" s="10"/>
      <c r="AR18516" s="10"/>
      <c r="AS18516" s="10"/>
      <c r="AT18516" s="10"/>
      <c r="AU18516" s="10"/>
      <c r="AV18516" s="10"/>
      <c r="AW18516" s="10"/>
      <c r="AX18516" s="10"/>
      <c r="AY18516" s="10"/>
      <c r="AZ18516" s="10"/>
      <c r="BA18516" s="10"/>
      <c r="BB18516" s="10"/>
      <c r="BC18516" s="10"/>
      <c r="BD18516" s="10"/>
      <c r="BE18516" s="10"/>
      <c r="BF18516" s="10"/>
      <c r="BG18516" s="6"/>
    </row>
    <row r="18518" spans="34:59" x14ac:dyDescent="0.25">
      <c r="AH18518" s="10"/>
      <c r="AI18518" s="6"/>
    </row>
    <row r="18519" spans="34:59" x14ac:dyDescent="0.25">
      <c r="AH18519" s="6"/>
      <c r="AI18519" s="6"/>
      <c r="AJ18519" s="6"/>
      <c r="AK18519" s="6"/>
      <c r="AL18519" s="6"/>
      <c r="AM18519" s="6"/>
      <c r="AN18519" s="6"/>
      <c r="AO18519" s="6"/>
      <c r="AP18519" s="6"/>
      <c r="AQ18519" s="6"/>
      <c r="AR18519" s="6"/>
      <c r="AS18519" s="6"/>
      <c r="AT18519" s="6"/>
      <c r="AU18519" s="6"/>
      <c r="AV18519" s="6"/>
      <c r="AW18519" s="6"/>
      <c r="AX18519" s="6"/>
      <c r="AY18519" s="6"/>
      <c r="AZ18519" s="6"/>
      <c r="BA18519" s="6"/>
      <c r="BB18519" s="6"/>
      <c r="BC18519" s="6"/>
      <c r="BD18519" s="6"/>
      <c r="BE18519" s="6"/>
      <c r="BF18519" s="6"/>
      <c r="BG18519" s="6"/>
    </row>
    <row r="18520" spans="34:59" x14ac:dyDescent="0.25">
      <c r="AH18520" s="10"/>
      <c r="AI18520" s="6"/>
      <c r="AJ18520" s="10"/>
      <c r="AK18520" s="10"/>
      <c r="AL18520" s="10"/>
      <c r="AM18520" s="10"/>
      <c r="AN18520" s="10"/>
      <c r="AO18520" s="10"/>
      <c r="AP18520" s="10"/>
      <c r="AQ18520" s="10"/>
      <c r="AR18520" s="10"/>
      <c r="AS18520" s="10"/>
      <c r="AT18520" s="10"/>
      <c r="AU18520" s="10"/>
      <c r="AV18520" s="10"/>
      <c r="AW18520" s="10"/>
      <c r="AX18520" s="10"/>
      <c r="AY18520" s="10"/>
      <c r="AZ18520" s="10"/>
      <c r="BA18520" s="10"/>
      <c r="BB18520" s="10"/>
      <c r="BC18520" s="10"/>
      <c r="BD18520" s="10"/>
      <c r="BE18520" s="10"/>
      <c r="BF18520" s="10"/>
      <c r="BG18520" s="6"/>
    </row>
    <row r="18521" spans="34:59" x14ac:dyDescent="0.25">
      <c r="AH18521" s="6"/>
      <c r="AI18521" s="6"/>
      <c r="AJ18521" s="6"/>
      <c r="AK18521" s="6"/>
      <c r="AL18521" s="6"/>
      <c r="AM18521" s="6"/>
      <c r="AN18521" s="6"/>
      <c r="AO18521" s="6"/>
      <c r="AP18521" s="6"/>
      <c r="AQ18521" s="6"/>
      <c r="AR18521" s="6"/>
      <c r="AS18521" s="6"/>
      <c r="AT18521" s="6"/>
      <c r="AU18521" s="6"/>
      <c r="AV18521" s="6"/>
      <c r="AW18521" s="6"/>
      <c r="AX18521" s="6"/>
      <c r="AY18521" s="6"/>
      <c r="AZ18521" s="6"/>
      <c r="BA18521" s="6"/>
      <c r="BB18521" s="6"/>
      <c r="BC18521" s="6"/>
      <c r="BD18521" s="6"/>
      <c r="BE18521" s="6"/>
      <c r="BF18521" s="6"/>
      <c r="BG18521" s="10"/>
    </row>
    <row r="18522" spans="34:59" x14ac:dyDescent="0.25">
      <c r="AH18522" s="10"/>
      <c r="AI18522" s="6"/>
    </row>
    <row r="18523" spans="34:59" x14ac:dyDescent="0.25">
      <c r="AH18523" s="6"/>
      <c r="AI18523" s="6"/>
      <c r="AJ18523" s="6"/>
      <c r="AK18523" s="6"/>
      <c r="AL18523" s="6"/>
      <c r="AM18523" s="6"/>
      <c r="AN18523" s="6"/>
      <c r="AO18523" s="6"/>
      <c r="AP18523" s="6"/>
      <c r="AQ18523" s="6"/>
      <c r="AR18523" s="6"/>
      <c r="AS18523" s="6"/>
      <c r="AT18523" s="6"/>
      <c r="AU18523" s="6"/>
      <c r="AV18523" s="6"/>
      <c r="AW18523" s="6"/>
      <c r="AX18523" s="6"/>
      <c r="AY18523" s="6"/>
      <c r="AZ18523" s="6"/>
      <c r="BA18523" s="6"/>
      <c r="BB18523" s="6"/>
      <c r="BC18523" s="6"/>
      <c r="BD18523" s="6"/>
      <c r="BE18523" s="6"/>
      <c r="BF18523" s="6"/>
      <c r="BG18523" s="6"/>
    </row>
    <row r="18524" spans="34:59" x14ac:dyDescent="0.25">
      <c r="AH18524" s="10"/>
      <c r="AI18524" s="6"/>
      <c r="AJ18524" s="10"/>
      <c r="AK18524" s="10"/>
      <c r="AL18524" s="10"/>
      <c r="AM18524" s="10"/>
      <c r="AN18524" s="10"/>
      <c r="AO18524" s="10"/>
      <c r="AP18524" s="10"/>
      <c r="AQ18524" s="10"/>
      <c r="AR18524" s="10"/>
      <c r="AS18524" s="10"/>
      <c r="AT18524" s="10"/>
      <c r="AU18524" s="10"/>
      <c r="AV18524" s="10"/>
      <c r="AW18524" s="10"/>
      <c r="AX18524" s="10"/>
      <c r="AY18524" s="10"/>
      <c r="AZ18524" s="10"/>
      <c r="BA18524" s="10"/>
      <c r="BB18524" s="10"/>
      <c r="BC18524" s="10"/>
      <c r="BD18524" s="10"/>
      <c r="BE18524" s="10"/>
      <c r="BF18524" s="10"/>
      <c r="BG18524" s="6"/>
    </row>
    <row r="18525" spans="34:59" x14ac:dyDescent="0.25">
      <c r="AH18525" s="6"/>
      <c r="AI18525" s="6"/>
      <c r="AJ18525" s="6"/>
      <c r="AK18525" s="6"/>
      <c r="AL18525" s="6"/>
      <c r="AM18525" s="6"/>
      <c r="AN18525" s="6"/>
      <c r="AO18525" s="6"/>
      <c r="AP18525" s="6"/>
      <c r="AQ18525" s="6"/>
      <c r="AR18525" s="6"/>
      <c r="AS18525" s="6"/>
      <c r="AT18525" s="6"/>
      <c r="AU18525" s="6"/>
      <c r="AV18525" s="6"/>
      <c r="AW18525" s="6"/>
      <c r="AX18525" s="6"/>
      <c r="AY18525" s="6"/>
      <c r="AZ18525" s="6"/>
      <c r="BA18525" s="6"/>
      <c r="BB18525" s="6"/>
      <c r="BC18525" s="6"/>
      <c r="BD18525" s="6"/>
      <c r="BE18525" s="6"/>
      <c r="BF18525" s="6"/>
      <c r="BG18525" s="10"/>
    </row>
    <row r="18526" spans="34:59" x14ac:dyDescent="0.25">
      <c r="AH18526" s="10"/>
      <c r="AI18526" s="6"/>
    </row>
    <row r="18527" spans="34:59" x14ac:dyDescent="0.25">
      <c r="AH18527" s="6"/>
      <c r="AI18527" s="6"/>
      <c r="AJ18527" s="6"/>
      <c r="AK18527" s="6"/>
      <c r="AL18527" s="6"/>
      <c r="AM18527" s="6"/>
      <c r="AN18527" s="6"/>
      <c r="AO18527" s="6"/>
      <c r="AP18527" s="6"/>
      <c r="AQ18527" s="6"/>
      <c r="AR18527" s="6"/>
      <c r="AS18527" s="6"/>
      <c r="AT18527" s="6"/>
      <c r="AU18527" s="6"/>
      <c r="AV18527" s="6"/>
      <c r="AW18527" s="6"/>
      <c r="AX18527" s="6"/>
      <c r="AY18527" s="6"/>
      <c r="AZ18527" s="6"/>
      <c r="BA18527" s="6"/>
      <c r="BB18527" s="6"/>
      <c r="BC18527" s="6"/>
      <c r="BD18527" s="6"/>
      <c r="BE18527" s="6"/>
      <c r="BF18527" s="6"/>
      <c r="BG18527" s="6"/>
    </row>
    <row r="18528" spans="34:59" x14ac:dyDescent="0.25">
      <c r="AH18528" s="10"/>
      <c r="AI18528" s="6"/>
      <c r="AJ18528" s="10"/>
      <c r="AK18528" s="10"/>
      <c r="AL18528" s="10"/>
      <c r="AM18528" s="10"/>
      <c r="AN18528" s="10"/>
      <c r="AO18528" s="10"/>
      <c r="AP18528" s="10"/>
      <c r="AQ18528" s="10"/>
      <c r="AR18528" s="10"/>
      <c r="AS18528" s="10"/>
      <c r="AT18528" s="10"/>
      <c r="AU18528" s="10"/>
      <c r="AV18528" s="10"/>
      <c r="AW18528" s="10"/>
      <c r="AX18528" s="10"/>
      <c r="AY18528" s="10"/>
      <c r="AZ18528" s="10"/>
      <c r="BA18528" s="10"/>
      <c r="BB18528" s="10"/>
      <c r="BC18528" s="10"/>
      <c r="BD18528" s="10"/>
      <c r="BE18528" s="10"/>
      <c r="BF18528" s="10"/>
      <c r="BG18528" s="6"/>
    </row>
    <row r="18529" spans="34:59" x14ac:dyDescent="0.25">
      <c r="AH18529" s="6"/>
      <c r="AI18529" s="6"/>
      <c r="AJ18529" s="6"/>
      <c r="AK18529" s="6"/>
      <c r="AL18529" s="6"/>
      <c r="AM18529" s="6"/>
      <c r="AN18529" s="6"/>
      <c r="AO18529" s="6"/>
      <c r="AP18529" s="6"/>
      <c r="AQ18529" s="6"/>
      <c r="AR18529" s="6"/>
      <c r="AS18529" s="6"/>
      <c r="AT18529" s="6"/>
      <c r="AU18529" s="6"/>
      <c r="AV18529" s="6"/>
      <c r="AW18529" s="6"/>
      <c r="AX18529" s="6"/>
      <c r="AY18529" s="6"/>
      <c r="AZ18529" s="6"/>
      <c r="BA18529" s="6"/>
      <c r="BB18529" s="6"/>
      <c r="BC18529" s="6"/>
      <c r="BD18529" s="6"/>
      <c r="BE18529" s="6"/>
      <c r="BF18529" s="6"/>
      <c r="BG18529" s="10"/>
    </row>
    <row r="18530" spans="34:59" x14ac:dyDescent="0.25">
      <c r="AH18530" s="10"/>
      <c r="AI18530" s="6"/>
    </row>
    <row r="18531" spans="34:59" x14ac:dyDescent="0.25">
      <c r="AH18531" s="6"/>
      <c r="AI18531" s="6"/>
      <c r="AJ18531" s="6"/>
      <c r="AK18531" s="6"/>
      <c r="AL18531" s="6"/>
      <c r="AM18531" s="6"/>
      <c r="AN18531" s="6"/>
      <c r="AO18531" s="6"/>
      <c r="AP18531" s="6"/>
      <c r="AQ18531" s="6"/>
      <c r="AR18531" s="6"/>
      <c r="AS18531" s="6"/>
      <c r="AT18531" s="6"/>
      <c r="AU18531" s="6"/>
      <c r="AV18531" s="6"/>
      <c r="AW18531" s="6"/>
      <c r="AX18531" s="6"/>
      <c r="AY18531" s="6"/>
      <c r="AZ18531" s="6"/>
      <c r="BA18531" s="6"/>
      <c r="BB18531" s="6"/>
      <c r="BC18531" s="6"/>
      <c r="BD18531" s="6"/>
      <c r="BE18531" s="6"/>
      <c r="BF18531" s="6"/>
      <c r="BG18531" s="6"/>
    </row>
    <row r="18532" spans="34:59" x14ac:dyDescent="0.25">
      <c r="AH18532" s="10"/>
      <c r="AI18532" s="6"/>
      <c r="AJ18532" s="10"/>
      <c r="AK18532" s="10"/>
      <c r="AL18532" s="10"/>
      <c r="AM18532" s="10"/>
      <c r="AN18532" s="10"/>
      <c r="AO18532" s="10"/>
      <c r="AP18532" s="10"/>
      <c r="AQ18532" s="10"/>
      <c r="AR18532" s="10"/>
      <c r="AS18532" s="10"/>
      <c r="AT18532" s="10"/>
      <c r="AU18532" s="10"/>
      <c r="AV18532" s="10"/>
      <c r="AW18532" s="10"/>
      <c r="AX18532" s="10"/>
      <c r="AY18532" s="10"/>
      <c r="AZ18532" s="10"/>
      <c r="BA18532" s="10"/>
      <c r="BB18532" s="10"/>
      <c r="BC18532" s="10"/>
      <c r="BD18532" s="10"/>
      <c r="BE18532" s="10"/>
      <c r="BF18532" s="10"/>
      <c r="BG18532" s="6"/>
    </row>
    <row r="18534" spans="34:59" x14ac:dyDescent="0.25">
      <c r="AH18534" s="10"/>
      <c r="AI18534" s="6"/>
    </row>
    <row r="18535" spans="34:59" x14ac:dyDescent="0.25">
      <c r="AH18535" s="6"/>
      <c r="AI18535" s="6"/>
      <c r="AJ18535" s="6"/>
      <c r="AK18535" s="6"/>
      <c r="AL18535" s="6"/>
      <c r="AM18535" s="6"/>
      <c r="AN18535" s="6"/>
      <c r="AO18535" s="6"/>
      <c r="AP18535" s="6"/>
      <c r="AQ18535" s="6"/>
      <c r="AR18535" s="6"/>
      <c r="AS18535" s="6"/>
      <c r="AT18535" s="6"/>
      <c r="AU18535" s="6"/>
      <c r="AV18535" s="6"/>
      <c r="AW18535" s="6"/>
      <c r="AX18535" s="6"/>
      <c r="AY18535" s="6"/>
      <c r="AZ18535" s="6"/>
      <c r="BA18535" s="6"/>
      <c r="BB18535" s="6"/>
      <c r="BC18535" s="6"/>
      <c r="BD18535" s="6"/>
      <c r="BE18535" s="6"/>
      <c r="BF18535" s="6"/>
      <c r="BG18535" s="6"/>
    </row>
    <row r="18536" spans="34:59" x14ac:dyDescent="0.25">
      <c r="AH18536" s="10"/>
      <c r="AI18536" s="6"/>
      <c r="AJ18536" s="10"/>
      <c r="AK18536" s="10"/>
      <c r="AL18536" s="10"/>
      <c r="AM18536" s="10"/>
      <c r="AN18536" s="10"/>
      <c r="AO18536" s="10"/>
      <c r="AP18536" s="10"/>
      <c r="AQ18536" s="10"/>
      <c r="AR18536" s="10"/>
      <c r="AS18536" s="10"/>
      <c r="AT18536" s="10"/>
      <c r="AU18536" s="10"/>
      <c r="AV18536" s="10"/>
      <c r="AW18536" s="10"/>
      <c r="AX18536" s="10"/>
      <c r="AY18536" s="10"/>
      <c r="AZ18536" s="10"/>
      <c r="BA18536" s="10"/>
      <c r="BB18536" s="10"/>
      <c r="BC18536" s="10"/>
      <c r="BD18536" s="10"/>
      <c r="BE18536" s="10"/>
      <c r="BF18536" s="10"/>
      <c r="BG18536" s="6"/>
    </row>
    <row r="18537" spans="34:59" x14ac:dyDescent="0.25">
      <c r="AH18537" s="6"/>
      <c r="AI18537" s="6"/>
      <c r="AJ18537" s="6"/>
      <c r="AK18537" s="6"/>
      <c r="AL18537" s="6"/>
      <c r="AM18537" s="6"/>
      <c r="AN18537" s="6"/>
      <c r="AO18537" s="6"/>
      <c r="AP18537" s="6"/>
      <c r="AQ18537" s="6"/>
      <c r="AR18537" s="6"/>
      <c r="AS18537" s="6"/>
      <c r="AT18537" s="6"/>
      <c r="AU18537" s="6"/>
      <c r="AV18537" s="6"/>
      <c r="AW18537" s="6"/>
      <c r="AX18537" s="6"/>
      <c r="AY18537" s="6"/>
      <c r="AZ18537" s="6"/>
      <c r="BA18537" s="6"/>
      <c r="BB18537" s="6"/>
      <c r="BC18537" s="6"/>
      <c r="BD18537" s="6"/>
      <c r="BE18537" s="6"/>
      <c r="BF18537" s="6"/>
      <c r="BG18537" s="10"/>
    </row>
    <row r="18538" spans="34:59" x14ac:dyDescent="0.25">
      <c r="AH18538" s="10"/>
      <c r="AI18538" s="6"/>
    </row>
    <row r="18539" spans="34:59" x14ac:dyDescent="0.25">
      <c r="AH18539" s="6"/>
      <c r="AI18539" s="6"/>
      <c r="AJ18539" s="6"/>
      <c r="AK18539" s="6"/>
      <c r="AL18539" s="6"/>
      <c r="AM18539" s="6"/>
      <c r="AN18539" s="6"/>
      <c r="AO18539" s="6"/>
      <c r="AP18539" s="6"/>
      <c r="AQ18539" s="6"/>
      <c r="AR18539" s="6"/>
      <c r="AS18539" s="6"/>
      <c r="AT18539" s="6"/>
      <c r="AU18539" s="6"/>
      <c r="AV18539" s="6"/>
      <c r="AW18539" s="6"/>
      <c r="AX18539" s="6"/>
      <c r="AY18539" s="6"/>
      <c r="AZ18539" s="6"/>
      <c r="BA18539" s="6"/>
      <c r="BB18539" s="6"/>
      <c r="BC18539" s="6"/>
      <c r="BD18539" s="6"/>
      <c r="BE18539" s="6"/>
      <c r="BF18539" s="6"/>
      <c r="BG18539" s="6"/>
    </row>
    <row r="18540" spans="34:59" x14ac:dyDescent="0.25">
      <c r="AH18540" s="10"/>
      <c r="AI18540" s="6"/>
      <c r="AJ18540" s="10"/>
      <c r="AK18540" s="10"/>
      <c r="AL18540" s="10"/>
      <c r="AM18540" s="10"/>
      <c r="AN18540" s="10"/>
      <c r="AO18540" s="10"/>
      <c r="AP18540" s="10"/>
      <c r="AQ18540" s="10"/>
      <c r="AR18540" s="10"/>
      <c r="AS18540" s="10"/>
      <c r="AT18540" s="10"/>
      <c r="AU18540" s="10"/>
      <c r="AV18540" s="10"/>
      <c r="AW18540" s="10"/>
      <c r="AX18540" s="10"/>
      <c r="AY18540" s="10"/>
      <c r="AZ18540" s="10"/>
      <c r="BA18540" s="10"/>
      <c r="BB18540" s="10"/>
      <c r="BC18540" s="10"/>
      <c r="BD18540" s="10"/>
      <c r="BE18540" s="10"/>
      <c r="BF18540" s="10"/>
      <c r="BG18540" s="6"/>
    </row>
    <row r="18541" spans="34:59" x14ac:dyDescent="0.25">
      <c r="AH18541" s="6"/>
      <c r="AI18541" s="6"/>
      <c r="AJ18541" s="6"/>
      <c r="AK18541" s="6"/>
      <c r="AL18541" s="6"/>
      <c r="AM18541" s="6"/>
      <c r="AN18541" s="6"/>
      <c r="AO18541" s="6"/>
      <c r="AP18541" s="6"/>
      <c r="AQ18541" s="6"/>
      <c r="AR18541" s="6"/>
      <c r="AS18541" s="6"/>
      <c r="AT18541" s="6"/>
      <c r="AU18541" s="6"/>
      <c r="AV18541" s="6"/>
      <c r="AW18541" s="6"/>
      <c r="AX18541" s="6"/>
      <c r="AY18541" s="6"/>
      <c r="AZ18541" s="6"/>
      <c r="BA18541" s="6"/>
      <c r="BB18541" s="6"/>
      <c r="BC18541" s="6"/>
      <c r="BD18541" s="6"/>
      <c r="BE18541" s="6"/>
      <c r="BF18541" s="6"/>
      <c r="BG18541" s="10"/>
    </row>
    <row r="18542" spans="34:59" x14ac:dyDescent="0.25">
      <c r="AH18542" s="10"/>
      <c r="AI18542" s="6"/>
    </row>
    <row r="18543" spans="34:59" x14ac:dyDescent="0.25">
      <c r="AH18543" s="6"/>
      <c r="AI18543" s="6"/>
      <c r="AJ18543" s="6"/>
      <c r="AK18543" s="6"/>
      <c r="AL18543" s="6"/>
      <c r="AM18543" s="6"/>
      <c r="AN18543" s="6"/>
      <c r="AO18543" s="6"/>
      <c r="AP18543" s="6"/>
      <c r="AQ18543" s="6"/>
      <c r="AR18543" s="6"/>
      <c r="AS18543" s="6"/>
      <c r="AT18543" s="6"/>
      <c r="AU18543" s="6"/>
      <c r="AV18543" s="6"/>
      <c r="AW18543" s="6"/>
      <c r="AX18543" s="6"/>
      <c r="AY18543" s="6"/>
      <c r="AZ18543" s="6"/>
      <c r="BA18543" s="6"/>
      <c r="BB18543" s="6"/>
      <c r="BC18543" s="6"/>
      <c r="BD18543" s="6"/>
      <c r="BE18543" s="6"/>
      <c r="BF18543" s="6"/>
      <c r="BG18543" s="6"/>
    </row>
    <row r="18544" spans="34:59" x14ac:dyDescent="0.25">
      <c r="AH18544" s="10"/>
      <c r="AI18544" s="6"/>
      <c r="AJ18544" s="10"/>
      <c r="AK18544" s="10"/>
      <c r="AL18544" s="10"/>
      <c r="AM18544" s="10"/>
      <c r="AN18544" s="10"/>
      <c r="AO18544" s="10"/>
      <c r="AP18544" s="10"/>
      <c r="AQ18544" s="10"/>
      <c r="AR18544" s="10"/>
      <c r="AS18544" s="10"/>
      <c r="AT18544" s="10"/>
      <c r="AU18544" s="10"/>
      <c r="AV18544" s="10"/>
      <c r="AW18544" s="10"/>
      <c r="AX18544" s="10"/>
      <c r="AY18544" s="10"/>
      <c r="AZ18544" s="10"/>
      <c r="BA18544" s="10"/>
      <c r="BB18544" s="10"/>
      <c r="BC18544" s="10"/>
      <c r="BD18544" s="10"/>
      <c r="BE18544" s="10"/>
      <c r="BF18544" s="10"/>
      <c r="BG18544" s="6"/>
    </row>
    <row r="18545" spans="34:59" x14ac:dyDescent="0.25">
      <c r="AH18545" s="6"/>
      <c r="AI18545" s="6"/>
      <c r="AJ18545" s="6"/>
      <c r="AK18545" s="6"/>
      <c r="AL18545" s="6"/>
      <c r="AM18545" s="6"/>
      <c r="AN18545" s="6"/>
      <c r="AO18545" s="6"/>
      <c r="AP18545" s="6"/>
      <c r="AQ18545" s="6"/>
      <c r="AR18545" s="6"/>
      <c r="AS18545" s="6"/>
      <c r="AT18545" s="6"/>
      <c r="AU18545" s="6"/>
      <c r="AV18545" s="6"/>
      <c r="AW18545" s="6"/>
      <c r="AX18545" s="6"/>
      <c r="AY18545" s="6"/>
      <c r="AZ18545" s="6"/>
      <c r="BA18545" s="6"/>
      <c r="BB18545" s="6"/>
      <c r="BC18545" s="6"/>
      <c r="BD18545" s="6"/>
      <c r="BE18545" s="6"/>
      <c r="BF18545" s="6"/>
      <c r="BG18545" s="10"/>
    </row>
    <row r="18546" spans="34:59" x14ac:dyDescent="0.25">
      <c r="AH18546" s="10"/>
      <c r="AI18546" s="6"/>
    </row>
    <row r="18547" spans="34:59" x14ac:dyDescent="0.25">
      <c r="AH18547" s="6"/>
      <c r="AI18547" s="6"/>
      <c r="AJ18547" s="6"/>
      <c r="AK18547" s="6"/>
      <c r="AL18547" s="6"/>
      <c r="AM18547" s="6"/>
      <c r="AN18547" s="6"/>
      <c r="AO18547" s="6"/>
      <c r="AP18547" s="6"/>
      <c r="AQ18547" s="6"/>
      <c r="AR18547" s="6"/>
      <c r="AS18547" s="6"/>
      <c r="AT18547" s="6"/>
      <c r="AU18547" s="6"/>
      <c r="AV18547" s="6"/>
      <c r="AW18547" s="6"/>
      <c r="AX18547" s="6"/>
      <c r="AY18547" s="6"/>
      <c r="AZ18547" s="6"/>
      <c r="BA18547" s="6"/>
      <c r="BB18547" s="6"/>
      <c r="BC18547" s="6"/>
      <c r="BD18547" s="6"/>
      <c r="BE18547" s="6"/>
      <c r="BF18547" s="6"/>
      <c r="BG18547" s="6"/>
    </row>
    <row r="18548" spans="34:59" x14ac:dyDescent="0.25">
      <c r="AH18548" s="10"/>
      <c r="AI18548" s="6"/>
      <c r="AJ18548" s="10"/>
      <c r="AK18548" s="10"/>
      <c r="AL18548" s="10"/>
      <c r="AM18548" s="10"/>
      <c r="AN18548" s="10"/>
      <c r="AO18548" s="10"/>
      <c r="AP18548" s="10"/>
      <c r="AQ18548" s="10"/>
      <c r="AR18548" s="10"/>
      <c r="AS18548" s="10"/>
      <c r="AT18548" s="10"/>
      <c r="AU18548" s="10"/>
      <c r="AV18548" s="10"/>
      <c r="AW18548" s="10"/>
      <c r="AX18548" s="10"/>
      <c r="AY18548" s="10"/>
      <c r="AZ18548" s="10"/>
      <c r="BA18548" s="10"/>
      <c r="BB18548" s="10"/>
      <c r="BC18548" s="10"/>
      <c r="BD18548" s="10"/>
      <c r="BE18548" s="10"/>
      <c r="BF18548" s="10"/>
      <c r="BG18548" s="6"/>
    </row>
    <row r="18550" spans="34:59" x14ac:dyDescent="0.25">
      <c r="AH18550" s="10"/>
      <c r="AI18550" s="6"/>
    </row>
    <row r="18551" spans="34:59" x14ac:dyDescent="0.25">
      <c r="AH18551" s="6"/>
      <c r="AI18551" s="6"/>
      <c r="AJ18551" s="6"/>
      <c r="AK18551" s="6"/>
      <c r="AL18551" s="6"/>
      <c r="AM18551" s="6"/>
      <c r="AN18551" s="6"/>
      <c r="AO18551" s="6"/>
      <c r="AP18551" s="6"/>
      <c r="AQ18551" s="6"/>
      <c r="AR18551" s="6"/>
      <c r="AS18551" s="6"/>
      <c r="AT18551" s="6"/>
      <c r="AU18551" s="6"/>
      <c r="AV18551" s="6"/>
      <c r="AW18551" s="6"/>
      <c r="AX18551" s="6"/>
      <c r="AY18551" s="6"/>
      <c r="AZ18551" s="6"/>
      <c r="BA18551" s="6"/>
      <c r="BB18551" s="6"/>
      <c r="BC18551" s="6"/>
      <c r="BD18551" s="6"/>
      <c r="BE18551" s="6"/>
      <c r="BF18551" s="6"/>
      <c r="BG18551" s="6"/>
    </row>
    <row r="18552" spans="34:59" x14ac:dyDescent="0.25">
      <c r="AH18552" s="10"/>
      <c r="AI18552" s="6"/>
      <c r="AJ18552" s="10"/>
      <c r="AK18552" s="10"/>
      <c r="AL18552" s="10"/>
      <c r="AM18552" s="10"/>
      <c r="AN18552" s="10"/>
      <c r="AO18552" s="10"/>
      <c r="AP18552" s="10"/>
      <c r="AQ18552" s="10"/>
      <c r="AR18552" s="10"/>
      <c r="AS18552" s="10"/>
      <c r="AT18552" s="10"/>
      <c r="AU18552" s="10"/>
      <c r="AV18552" s="10"/>
      <c r="AW18552" s="10"/>
      <c r="AX18552" s="10"/>
      <c r="AY18552" s="10"/>
      <c r="AZ18552" s="10"/>
      <c r="BA18552" s="10"/>
      <c r="BB18552" s="10"/>
      <c r="BC18552" s="10"/>
      <c r="BD18552" s="10"/>
      <c r="BE18552" s="10"/>
      <c r="BF18552" s="10"/>
      <c r="BG18552" s="6"/>
    </row>
    <row r="18553" spans="34:59" x14ac:dyDescent="0.25">
      <c r="AH18553" s="6"/>
      <c r="AI18553" s="6"/>
      <c r="AJ18553" s="6"/>
      <c r="AK18553" s="6"/>
      <c r="AL18553" s="6"/>
      <c r="AM18553" s="6"/>
      <c r="AN18553" s="6"/>
      <c r="AO18553" s="6"/>
      <c r="AP18553" s="6"/>
      <c r="AQ18553" s="6"/>
      <c r="AR18553" s="6"/>
      <c r="AS18553" s="6"/>
      <c r="AT18553" s="6"/>
      <c r="AU18553" s="6"/>
      <c r="AV18553" s="6"/>
      <c r="AW18553" s="6"/>
      <c r="AX18553" s="6"/>
      <c r="AY18553" s="6"/>
      <c r="AZ18553" s="6"/>
      <c r="BA18553" s="6"/>
      <c r="BB18553" s="6"/>
      <c r="BC18553" s="6"/>
      <c r="BD18553" s="6"/>
      <c r="BE18553" s="6"/>
      <c r="BF18553" s="6"/>
      <c r="BG18553" s="10"/>
    </row>
    <row r="18554" spans="34:59" x14ac:dyDescent="0.25">
      <c r="AH18554" s="10"/>
      <c r="AI18554" s="6"/>
    </row>
    <row r="18555" spans="34:59" x14ac:dyDescent="0.25">
      <c r="AH18555" s="6"/>
      <c r="AI18555" s="6"/>
      <c r="AJ18555" s="6"/>
      <c r="AK18555" s="6"/>
      <c r="AL18555" s="6"/>
      <c r="AM18555" s="6"/>
      <c r="AN18555" s="6"/>
      <c r="AO18555" s="6"/>
      <c r="AP18555" s="6"/>
      <c r="AQ18555" s="6"/>
      <c r="AR18555" s="6"/>
      <c r="AS18555" s="6"/>
      <c r="AT18555" s="6"/>
      <c r="AU18555" s="6"/>
      <c r="AV18555" s="6"/>
      <c r="AW18555" s="6"/>
      <c r="AX18555" s="6"/>
      <c r="AY18555" s="6"/>
      <c r="AZ18555" s="6"/>
      <c r="BA18555" s="6"/>
      <c r="BB18555" s="6"/>
      <c r="BC18555" s="6"/>
      <c r="BD18555" s="6"/>
      <c r="BE18555" s="6"/>
      <c r="BF18555" s="6"/>
      <c r="BG18555" s="6"/>
    </row>
    <row r="18556" spans="34:59" x14ac:dyDescent="0.25">
      <c r="AH18556" s="10"/>
      <c r="AI18556" s="6"/>
      <c r="AJ18556" s="10"/>
      <c r="AK18556" s="10"/>
      <c r="AL18556" s="10"/>
      <c r="AM18556" s="10"/>
      <c r="AN18556" s="10"/>
      <c r="AO18556" s="10"/>
      <c r="AP18556" s="10"/>
      <c r="AQ18556" s="10"/>
      <c r="AR18556" s="10"/>
      <c r="AS18556" s="10"/>
      <c r="AT18556" s="10"/>
      <c r="AU18556" s="10"/>
      <c r="AV18556" s="10"/>
      <c r="AW18556" s="10"/>
      <c r="AX18556" s="10"/>
      <c r="AY18556" s="10"/>
      <c r="AZ18556" s="10"/>
      <c r="BA18556" s="10"/>
      <c r="BB18556" s="10"/>
      <c r="BC18556" s="10"/>
      <c r="BD18556" s="10"/>
      <c r="BE18556" s="10"/>
      <c r="BF18556" s="10"/>
      <c r="BG18556" s="6"/>
    </row>
    <row r="18557" spans="34:59" x14ac:dyDescent="0.25">
      <c r="AH18557" s="6"/>
      <c r="AI18557" s="6"/>
      <c r="AJ18557" s="6"/>
      <c r="AK18557" s="6"/>
      <c r="AL18557" s="6"/>
      <c r="AM18557" s="6"/>
      <c r="AN18557" s="6"/>
      <c r="AO18557" s="6"/>
      <c r="AP18557" s="6"/>
      <c r="AQ18557" s="6"/>
      <c r="AR18557" s="6"/>
      <c r="AS18557" s="6"/>
      <c r="AT18557" s="6"/>
      <c r="AU18557" s="6"/>
      <c r="AV18557" s="6"/>
      <c r="AW18557" s="6"/>
      <c r="AX18557" s="6"/>
      <c r="AY18557" s="6"/>
      <c r="AZ18557" s="6"/>
      <c r="BA18557" s="6"/>
      <c r="BB18557" s="6"/>
      <c r="BC18557" s="6"/>
      <c r="BD18557" s="6"/>
      <c r="BE18557" s="6"/>
      <c r="BF18557" s="6"/>
      <c r="BG18557" s="10"/>
    </row>
    <row r="18558" spans="34:59" x14ac:dyDescent="0.25">
      <c r="AH18558" s="10"/>
      <c r="AI18558" s="6"/>
    </row>
    <row r="18559" spans="34:59" x14ac:dyDescent="0.25">
      <c r="AH18559" s="6"/>
      <c r="AI18559" s="6"/>
      <c r="AJ18559" s="6"/>
      <c r="AK18559" s="6"/>
      <c r="AL18559" s="6"/>
      <c r="AM18559" s="6"/>
      <c r="AN18559" s="6"/>
      <c r="AO18559" s="6"/>
      <c r="AP18559" s="6"/>
      <c r="AQ18559" s="6"/>
      <c r="AR18559" s="6"/>
      <c r="AS18559" s="6"/>
      <c r="AT18559" s="6"/>
      <c r="AU18559" s="6"/>
      <c r="AV18559" s="6"/>
      <c r="AW18559" s="6"/>
      <c r="AX18559" s="6"/>
      <c r="AY18559" s="6"/>
      <c r="AZ18559" s="6"/>
      <c r="BA18559" s="6"/>
      <c r="BB18559" s="6"/>
      <c r="BC18559" s="6"/>
      <c r="BD18559" s="6"/>
      <c r="BE18559" s="6"/>
      <c r="BF18559" s="6"/>
      <c r="BG18559" s="6"/>
    </row>
    <row r="18560" spans="34:59" x14ac:dyDescent="0.25">
      <c r="AH18560" s="10"/>
      <c r="AI18560" s="6"/>
      <c r="AJ18560" s="10"/>
      <c r="AK18560" s="10"/>
      <c r="AL18560" s="10"/>
      <c r="AM18560" s="10"/>
      <c r="AN18560" s="10"/>
      <c r="AO18560" s="10"/>
      <c r="AP18560" s="10"/>
      <c r="AQ18560" s="10"/>
      <c r="AR18560" s="10"/>
      <c r="AS18560" s="10"/>
      <c r="AT18560" s="10"/>
      <c r="AU18560" s="10"/>
      <c r="AV18560" s="10"/>
      <c r="AW18560" s="10"/>
      <c r="AX18560" s="10"/>
      <c r="AY18560" s="10"/>
      <c r="AZ18560" s="10"/>
      <c r="BA18560" s="10"/>
      <c r="BB18560" s="10"/>
      <c r="BC18560" s="10"/>
      <c r="BD18560" s="10"/>
      <c r="BE18560" s="10"/>
      <c r="BF18560" s="10"/>
      <c r="BG18560" s="6"/>
    </row>
    <row r="18561" spans="34:59" x14ac:dyDescent="0.25">
      <c r="AH18561" s="6"/>
      <c r="AI18561" s="6"/>
      <c r="AJ18561" s="6"/>
      <c r="AK18561" s="6"/>
      <c r="AL18561" s="6"/>
      <c r="AM18561" s="6"/>
      <c r="AN18561" s="6"/>
      <c r="AO18561" s="6"/>
      <c r="AP18561" s="6"/>
      <c r="AQ18561" s="6"/>
      <c r="AR18561" s="6"/>
      <c r="AS18561" s="6"/>
      <c r="AT18561" s="6"/>
      <c r="AU18561" s="6"/>
      <c r="AV18561" s="6"/>
      <c r="AW18561" s="6"/>
      <c r="AX18561" s="6"/>
      <c r="AY18561" s="6"/>
      <c r="AZ18561" s="6"/>
      <c r="BA18561" s="6"/>
      <c r="BB18561" s="6"/>
      <c r="BC18561" s="6"/>
      <c r="BD18561" s="6"/>
      <c r="BE18561" s="6"/>
      <c r="BF18561" s="6"/>
      <c r="BG18561" s="10"/>
    </row>
    <row r="18562" spans="34:59" x14ac:dyDescent="0.25">
      <c r="AH18562" s="10"/>
      <c r="AI18562" s="6"/>
    </row>
    <row r="18563" spans="34:59" x14ac:dyDescent="0.25">
      <c r="AH18563" s="6"/>
      <c r="AI18563" s="6"/>
      <c r="AJ18563" s="6"/>
      <c r="AK18563" s="6"/>
      <c r="AL18563" s="6"/>
      <c r="AM18563" s="6"/>
      <c r="AN18563" s="6"/>
      <c r="AO18563" s="6"/>
      <c r="AP18563" s="6"/>
      <c r="AQ18563" s="6"/>
      <c r="AR18563" s="6"/>
      <c r="AS18563" s="6"/>
      <c r="AT18563" s="6"/>
      <c r="AU18563" s="6"/>
      <c r="AV18563" s="6"/>
      <c r="AW18563" s="6"/>
      <c r="AX18563" s="6"/>
      <c r="AY18563" s="6"/>
      <c r="AZ18563" s="6"/>
      <c r="BA18563" s="6"/>
      <c r="BB18563" s="6"/>
      <c r="BC18563" s="6"/>
      <c r="BD18563" s="6"/>
      <c r="BE18563" s="6"/>
      <c r="BF18563" s="6"/>
      <c r="BG18563" s="6"/>
    </row>
    <row r="18564" spans="34:59" x14ac:dyDescent="0.25">
      <c r="AH18564" s="10"/>
      <c r="AI18564" s="6"/>
      <c r="AJ18564" s="10"/>
      <c r="AK18564" s="10"/>
      <c r="AL18564" s="10"/>
      <c r="AM18564" s="10"/>
      <c r="AN18564" s="10"/>
      <c r="AO18564" s="10"/>
      <c r="AP18564" s="10"/>
      <c r="AQ18564" s="10"/>
      <c r="AR18564" s="10"/>
      <c r="AS18564" s="10"/>
      <c r="AT18564" s="10"/>
      <c r="AU18564" s="10"/>
      <c r="AV18564" s="10"/>
      <c r="AW18564" s="10"/>
      <c r="AX18564" s="10"/>
      <c r="AY18564" s="10"/>
      <c r="AZ18564" s="10"/>
      <c r="BA18564" s="10"/>
      <c r="BB18564" s="10"/>
      <c r="BC18564" s="10"/>
      <c r="BD18564" s="10"/>
      <c r="BE18564" s="10"/>
      <c r="BF18564" s="10"/>
      <c r="BG18564" s="6"/>
    </row>
    <row r="18566" spans="34:59" x14ac:dyDescent="0.25">
      <c r="AH18566" s="10"/>
      <c r="AI18566" s="6"/>
    </row>
    <row r="18567" spans="34:59" x14ac:dyDescent="0.25">
      <c r="AH18567" s="6"/>
      <c r="AI18567" s="6"/>
      <c r="AJ18567" s="6"/>
      <c r="AK18567" s="6"/>
      <c r="AL18567" s="6"/>
      <c r="AM18567" s="6"/>
      <c r="AN18567" s="6"/>
      <c r="AO18567" s="6"/>
      <c r="AP18567" s="6"/>
      <c r="AQ18567" s="6"/>
      <c r="AR18567" s="6"/>
      <c r="AS18567" s="6"/>
      <c r="AT18567" s="6"/>
      <c r="AU18567" s="6"/>
      <c r="AV18567" s="6"/>
      <c r="AW18567" s="6"/>
      <c r="AX18567" s="6"/>
      <c r="AY18567" s="6"/>
      <c r="AZ18567" s="6"/>
      <c r="BA18567" s="6"/>
      <c r="BB18567" s="6"/>
      <c r="BC18567" s="6"/>
      <c r="BD18567" s="6"/>
      <c r="BE18567" s="6"/>
      <c r="BF18567" s="6"/>
      <c r="BG18567" s="6"/>
    </row>
    <row r="18568" spans="34:59" x14ac:dyDescent="0.25">
      <c r="AH18568" s="10"/>
      <c r="AI18568" s="6"/>
      <c r="AJ18568" s="10"/>
      <c r="AK18568" s="10"/>
      <c r="AL18568" s="10"/>
      <c r="AM18568" s="10"/>
      <c r="AN18568" s="10"/>
      <c r="AO18568" s="10"/>
      <c r="AP18568" s="10"/>
      <c r="AQ18568" s="10"/>
      <c r="AR18568" s="10"/>
      <c r="AS18568" s="10"/>
      <c r="AT18568" s="10"/>
      <c r="AU18568" s="10"/>
      <c r="AV18568" s="10"/>
      <c r="AW18568" s="10"/>
      <c r="AX18568" s="10"/>
      <c r="AY18568" s="10"/>
      <c r="AZ18568" s="10"/>
      <c r="BA18568" s="10"/>
      <c r="BB18568" s="10"/>
      <c r="BC18568" s="10"/>
      <c r="BD18568" s="10"/>
      <c r="BE18568" s="10"/>
      <c r="BF18568" s="10"/>
      <c r="BG18568" s="6"/>
    </row>
    <row r="18569" spans="34:59" x14ac:dyDescent="0.25">
      <c r="AH18569" s="6"/>
      <c r="AI18569" s="6"/>
      <c r="AJ18569" s="6"/>
      <c r="AK18569" s="6"/>
      <c r="AL18569" s="6"/>
      <c r="AM18569" s="6"/>
      <c r="AN18569" s="6"/>
      <c r="AO18569" s="6"/>
      <c r="AP18569" s="6"/>
      <c r="AQ18569" s="6"/>
      <c r="AR18569" s="6"/>
      <c r="AS18569" s="6"/>
      <c r="AT18569" s="6"/>
      <c r="AU18569" s="6"/>
      <c r="AV18569" s="6"/>
      <c r="AW18569" s="6"/>
      <c r="AX18569" s="6"/>
      <c r="AY18569" s="6"/>
      <c r="AZ18569" s="6"/>
      <c r="BA18569" s="6"/>
      <c r="BB18569" s="6"/>
      <c r="BC18569" s="6"/>
      <c r="BD18569" s="6"/>
      <c r="BE18569" s="6"/>
      <c r="BF18569" s="6"/>
      <c r="BG18569" s="10"/>
    </row>
    <row r="18570" spans="34:59" x14ac:dyDescent="0.25">
      <c r="AH18570" s="10"/>
      <c r="AI18570" s="6"/>
    </row>
    <row r="18571" spans="34:59" x14ac:dyDescent="0.25">
      <c r="AH18571" s="6"/>
      <c r="AI18571" s="6"/>
      <c r="AJ18571" s="6"/>
      <c r="AK18571" s="6"/>
      <c r="AL18571" s="6"/>
      <c r="AM18571" s="6"/>
      <c r="AN18571" s="6"/>
      <c r="AO18571" s="6"/>
      <c r="AP18571" s="6"/>
      <c r="AQ18571" s="6"/>
      <c r="AR18571" s="6"/>
      <c r="AS18571" s="6"/>
      <c r="AT18571" s="6"/>
      <c r="AU18571" s="6"/>
      <c r="AV18571" s="6"/>
      <c r="AW18571" s="6"/>
      <c r="AX18571" s="6"/>
      <c r="AY18571" s="6"/>
      <c r="AZ18571" s="6"/>
      <c r="BA18571" s="6"/>
      <c r="BB18571" s="6"/>
      <c r="BC18571" s="6"/>
      <c r="BD18571" s="6"/>
      <c r="BE18571" s="6"/>
      <c r="BF18571" s="6"/>
      <c r="BG18571" s="6"/>
    </row>
    <row r="18572" spans="34:59" x14ac:dyDescent="0.25">
      <c r="AH18572" s="10"/>
      <c r="AI18572" s="6"/>
      <c r="AJ18572" s="10"/>
      <c r="AK18572" s="10"/>
      <c r="AL18572" s="10"/>
      <c r="AM18572" s="10"/>
      <c r="AN18572" s="10"/>
      <c r="AO18572" s="10"/>
      <c r="AP18572" s="10"/>
      <c r="AQ18572" s="10"/>
      <c r="AR18572" s="10"/>
      <c r="AS18572" s="10"/>
      <c r="AT18572" s="10"/>
      <c r="AU18572" s="10"/>
      <c r="AV18572" s="10"/>
      <c r="AW18572" s="10"/>
      <c r="AX18572" s="10"/>
      <c r="AY18572" s="10"/>
      <c r="AZ18572" s="10"/>
      <c r="BA18572" s="10"/>
      <c r="BB18572" s="10"/>
      <c r="BC18572" s="10"/>
      <c r="BD18572" s="10"/>
      <c r="BE18572" s="10"/>
      <c r="BF18572" s="10"/>
      <c r="BG18572" s="6"/>
    </row>
    <row r="18573" spans="34:59" x14ac:dyDescent="0.25">
      <c r="AH18573" s="6"/>
      <c r="AI18573" s="6"/>
      <c r="AJ18573" s="6"/>
      <c r="AK18573" s="6"/>
      <c r="AL18573" s="6"/>
      <c r="AM18573" s="6"/>
      <c r="AN18573" s="6"/>
      <c r="AO18573" s="6"/>
      <c r="AP18573" s="6"/>
      <c r="AQ18573" s="6"/>
      <c r="AR18573" s="6"/>
      <c r="AS18573" s="6"/>
      <c r="AT18573" s="6"/>
      <c r="AU18573" s="6"/>
      <c r="AV18573" s="6"/>
      <c r="AW18573" s="6"/>
      <c r="AX18573" s="6"/>
      <c r="AY18573" s="6"/>
      <c r="AZ18573" s="6"/>
      <c r="BA18573" s="6"/>
      <c r="BB18573" s="6"/>
      <c r="BC18573" s="6"/>
      <c r="BD18573" s="6"/>
      <c r="BE18573" s="6"/>
      <c r="BF18573" s="6"/>
      <c r="BG18573" s="10"/>
    </row>
    <row r="18574" spans="34:59" x14ac:dyDescent="0.25">
      <c r="AH18574" s="10"/>
      <c r="AI18574" s="6"/>
    </row>
    <row r="18575" spans="34:59" x14ac:dyDescent="0.25">
      <c r="AH18575" s="6"/>
      <c r="AI18575" s="6"/>
      <c r="AJ18575" s="6"/>
      <c r="AK18575" s="6"/>
      <c r="AL18575" s="6"/>
      <c r="AM18575" s="6"/>
      <c r="AN18575" s="6"/>
      <c r="AO18575" s="6"/>
      <c r="AP18575" s="6"/>
      <c r="AQ18575" s="6"/>
      <c r="AR18575" s="6"/>
      <c r="AS18575" s="6"/>
      <c r="AT18575" s="6"/>
      <c r="AU18575" s="6"/>
      <c r="AV18575" s="6"/>
      <c r="AW18575" s="6"/>
      <c r="AX18575" s="6"/>
      <c r="AY18575" s="6"/>
      <c r="AZ18575" s="6"/>
      <c r="BA18575" s="6"/>
      <c r="BB18575" s="6"/>
      <c r="BC18575" s="6"/>
      <c r="BD18575" s="6"/>
      <c r="BE18575" s="6"/>
      <c r="BF18575" s="6"/>
      <c r="BG18575" s="6"/>
    </row>
    <row r="18576" spans="34:59" x14ac:dyDescent="0.25">
      <c r="AH18576" s="10"/>
      <c r="AI18576" s="6"/>
      <c r="AJ18576" s="10"/>
      <c r="AK18576" s="10"/>
      <c r="AL18576" s="10"/>
      <c r="AM18576" s="10"/>
      <c r="AN18576" s="10"/>
      <c r="AO18576" s="10"/>
      <c r="AP18576" s="10"/>
      <c r="AQ18576" s="10"/>
      <c r="AR18576" s="10"/>
      <c r="AS18576" s="10"/>
      <c r="AT18576" s="10"/>
      <c r="AU18576" s="10"/>
      <c r="AV18576" s="10"/>
      <c r="AW18576" s="10"/>
      <c r="AX18576" s="10"/>
      <c r="AY18576" s="10"/>
      <c r="AZ18576" s="10"/>
      <c r="BA18576" s="10"/>
      <c r="BB18576" s="10"/>
      <c r="BC18576" s="10"/>
      <c r="BD18576" s="10"/>
      <c r="BE18576" s="10"/>
      <c r="BF18576" s="10"/>
      <c r="BG18576" s="6"/>
    </row>
    <row r="18577" spans="34:59" x14ac:dyDescent="0.25">
      <c r="AH18577" s="6"/>
      <c r="AI18577" s="6"/>
      <c r="AJ18577" s="6"/>
      <c r="AK18577" s="6"/>
      <c r="AL18577" s="6"/>
      <c r="AM18577" s="6"/>
      <c r="AN18577" s="6"/>
      <c r="AO18577" s="6"/>
      <c r="AP18577" s="6"/>
      <c r="AQ18577" s="6"/>
      <c r="AR18577" s="6"/>
      <c r="AS18577" s="6"/>
      <c r="AT18577" s="6"/>
      <c r="AU18577" s="6"/>
      <c r="AV18577" s="6"/>
      <c r="AW18577" s="6"/>
      <c r="AX18577" s="6"/>
      <c r="AY18577" s="6"/>
      <c r="AZ18577" s="6"/>
      <c r="BA18577" s="6"/>
      <c r="BB18577" s="6"/>
      <c r="BC18577" s="6"/>
      <c r="BD18577" s="6"/>
      <c r="BE18577" s="6"/>
      <c r="BF18577" s="6"/>
      <c r="BG18577" s="10"/>
    </row>
    <row r="18578" spans="34:59" x14ac:dyDescent="0.25">
      <c r="AH18578" s="10"/>
      <c r="AI18578" s="6"/>
    </row>
    <row r="18579" spans="34:59" x14ac:dyDescent="0.25">
      <c r="AH18579" s="6"/>
      <c r="AI18579" s="6"/>
      <c r="AJ18579" s="6"/>
      <c r="AK18579" s="6"/>
      <c r="AL18579" s="6"/>
      <c r="AM18579" s="6"/>
      <c r="AN18579" s="6"/>
      <c r="AO18579" s="6"/>
      <c r="AP18579" s="6"/>
      <c r="AQ18579" s="6"/>
      <c r="AR18579" s="6"/>
      <c r="AS18579" s="6"/>
      <c r="AT18579" s="6"/>
      <c r="AU18579" s="6"/>
      <c r="AV18579" s="6"/>
      <c r="AW18579" s="6"/>
      <c r="AX18579" s="6"/>
      <c r="AY18579" s="6"/>
      <c r="AZ18579" s="6"/>
      <c r="BA18579" s="6"/>
      <c r="BB18579" s="6"/>
      <c r="BC18579" s="6"/>
      <c r="BD18579" s="6"/>
      <c r="BE18579" s="6"/>
      <c r="BF18579" s="6"/>
      <c r="BG18579" s="6"/>
    </row>
    <row r="18580" spans="34:59" x14ac:dyDescent="0.25">
      <c r="AH18580" s="10"/>
      <c r="AI18580" s="6"/>
      <c r="AJ18580" s="10"/>
      <c r="AK18580" s="10"/>
      <c r="AL18580" s="10"/>
      <c r="AM18580" s="10"/>
      <c r="AN18580" s="10"/>
      <c r="AO18580" s="10"/>
      <c r="AP18580" s="10"/>
      <c r="AQ18580" s="10"/>
      <c r="AR18580" s="10"/>
      <c r="AS18580" s="10"/>
      <c r="AT18580" s="10"/>
      <c r="AU18580" s="10"/>
      <c r="AV18580" s="10"/>
      <c r="AW18580" s="10"/>
      <c r="AX18580" s="10"/>
      <c r="AY18580" s="10"/>
      <c r="AZ18580" s="10"/>
      <c r="BA18580" s="10"/>
      <c r="BB18580" s="10"/>
      <c r="BC18580" s="10"/>
      <c r="BD18580" s="10"/>
      <c r="BE18580" s="10"/>
      <c r="BF18580" s="10"/>
      <c r="BG18580" s="6"/>
    </row>
    <row r="18582" spans="34:59" x14ac:dyDescent="0.25">
      <c r="AH18582" s="10"/>
      <c r="AI18582" s="6"/>
    </row>
    <row r="18583" spans="34:59" x14ac:dyDescent="0.25">
      <c r="AH18583" s="6"/>
      <c r="AI18583" s="6"/>
      <c r="AJ18583" s="6"/>
      <c r="AK18583" s="6"/>
      <c r="AL18583" s="6"/>
      <c r="AM18583" s="6"/>
      <c r="AN18583" s="6"/>
      <c r="AO18583" s="6"/>
      <c r="AP18583" s="6"/>
      <c r="AQ18583" s="6"/>
      <c r="AR18583" s="6"/>
      <c r="AS18583" s="6"/>
      <c r="AT18583" s="6"/>
      <c r="AU18583" s="6"/>
      <c r="AV18583" s="6"/>
      <c r="AW18583" s="6"/>
      <c r="AX18583" s="6"/>
      <c r="AY18583" s="6"/>
      <c r="AZ18583" s="6"/>
      <c r="BA18583" s="6"/>
      <c r="BB18583" s="6"/>
      <c r="BC18583" s="6"/>
      <c r="BD18583" s="6"/>
      <c r="BE18583" s="6"/>
      <c r="BF18583" s="6"/>
      <c r="BG18583" s="6"/>
    </row>
    <row r="18584" spans="34:59" x14ac:dyDescent="0.25">
      <c r="AH18584" s="10"/>
      <c r="AI18584" s="6"/>
      <c r="AJ18584" s="10"/>
      <c r="AK18584" s="10"/>
      <c r="AL18584" s="10"/>
      <c r="AM18584" s="10"/>
      <c r="AN18584" s="10"/>
      <c r="AO18584" s="10"/>
      <c r="AP18584" s="10"/>
      <c r="AQ18584" s="10"/>
      <c r="AR18584" s="10"/>
      <c r="AS18584" s="10"/>
      <c r="AT18584" s="10"/>
      <c r="AU18584" s="10"/>
      <c r="AV18584" s="10"/>
      <c r="AW18584" s="10"/>
      <c r="AX18584" s="10"/>
      <c r="AY18584" s="10"/>
      <c r="AZ18584" s="10"/>
      <c r="BA18584" s="10"/>
      <c r="BB18584" s="10"/>
      <c r="BC18584" s="10"/>
      <c r="BD18584" s="10"/>
      <c r="BE18584" s="10"/>
      <c r="BF18584" s="10"/>
      <c r="BG18584" s="6"/>
    </row>
    <row r="18585" spans="34:59" x14ac:dyDescent="0.25">
      <c r="AH18585" s="6"/>
      <c r="AI18585" s="6"/>
      <c r="AJ18585" s="6"/>
      <c r="AK18585" s="6"/>
      <c r="AL18585" s="6"/>
      <c r="AM18585" s="6"/>
      <c r="AN18585" s="6"/>
      <c r="AO18585" s="6"/>
      <c r="AP18585" s="6"/>
      <c r="AQ18585" s="6"/>
      <c r="AR18585" s="6"/>
      <c r="AS18585" s="6"/>
      <c r="AT18585" s="6"/>
      <c r="AU18585" s="6"/>
      <c r="AV18585" s="6"/>
      <c r="AW18585" s="6"/>
      <c r="AX18585" s="6"/>
      <c r="AY18585" s="6"/>
      <c r="AZ18585" s="6"/>
      <c r="BA18585" s="6"/>
      <c r="BB18585" s="6"/>
      <c r="BC18585" s="6"/>
      <c r="BD18585" s="6"/>
      <c r="BE18585" s="6"/>
      <c r="BF18585" s="6"/>
      <c r="BG18585" s="10"/>
    </row>
    <row r="18586" spans="34:59" x14ac:dyDescent="0.25">
      <c r="AH18586" s="10"/>
      <c r="AI18586" s="6"/>
    </row>
    <row r="18587" spans="34:59" x14ac:dyDescent="0.25">
      <c r="AH18587" s="6"/>
      <c r="AI18587" s="6"/>
      <c r="AJ18587" s="6"/>
      <c r="AK18587" s="6"/>
      <c r="AL18587" s="6"/>
      <c r="AM18587" s="6"/>
      <c r="AN18587" s="6"/>
      <c r="AO18587" s="6"/>
      <c r="AP18587" s="6"/>
      <c r="AQ18587" s="6"/>
      <c r="AR18587" s="6"/>
      <c r="AS18587" s="6"/>
      <c r="AT18587" s="6"/>
      <c r="AU18587" s="6"/>
      <c r="AV18587" s="6"/>
      <c r="AW18587" s="6"/>
      <c r="AX18587" s="6"/>
      <c r="AY18587" s="6"/>
      <c r="AZ18587" s="6"/>
      <c r="BA18587" s="6"/>
      <c r="BB18587" s="6"/>
      <c r="BC18587" s="6"/>
      <c r="BD18587" s="6"/>
      <c r="BE18587" s="6"/>
      <c r="BF18587" s="6"/>
      <c r="BG18587" s="6"/>
    </row>
    <row r="18588" spans="34:59" x14ac:dyDescent="0.25">
      <c r="AH18588" s="10"/>
      <c r="AI18588" s="6"/>
      <c r="AJ18588" s="10"/>
      <c r="AK18588" s="10"/>
      <c r="AL18588" s="10"/>
      <c r="AM18588" s="10"/>
      <c r="AN18588" s="10"/>
      <c r="AO18588" s="10"/>
      <c r="AP18588" s="10"/>
      <c r="AQ18588" s="10"/>
      <c r="AR18588" s="10"/>
      <c r="AS18588" s="10"/>
      <c r="AT18588" s="10"/>
      <c r="AU18588" s="10"/>
      <c r="AV18588" s="10"/>
      <c r="AW18588" s="10"/>
      <c r="AX18588" s="10"/>
      <c r="AY18588" s="10"/>
      <c r="AZ18588" s="10"/>
      <c r="BA18588" s="10"/>
      <c r="BB18588" s="10"/>
      <c r="BC18588" s="10"/>
      <c r="BD18588" s="10"/>
      <c r="BE18588" s="10"/>
      <c r="BF18588" s="10"/>
      <c r="BG18588" s="6"/>
    </row>
    <row r="18589" spans="34:59" x14ac:dyDescent="0.25">
      <c r="AH18589" s="6"/>
      <c r="AI18589" s="6"/>
      <c r="AJ18589" s="6"/>
      <c r="AK18589" s="6"/>
      <c r="AL18589" s="6"/>
      <c r="AM18589" s="6"/>
      <c r="AN18589" s="6"/>
      <c r="AO18589" s="6"/>
      <c r="AP18589" s="6"/>
      <c r="AQ18589" s="6"/>
      <c r="AR18589" s="6"/>
      <c r="AS18589" s="6"/>
      <c r="AT18589" s="6"/>
      <c r="AU18589" s="6"/>
      <c r="AV18589" s="6"/>
      <c r="AW18589" s="6"/>
      <c r="AX18589" s="6"/>
      <c r="AY18589" s="6"/>
      <c r="AZ18589" s="6"/>
      <c r="BA18589" s="6"/>
      <c r="BB18589" s="6"/>
      <c r="BC18589" s="6"/>
      <c r="BD18589" s="6"/>
      <c r="BE18589" s="6"/>
      <c r="BF18589" s="6"/>
      <c r="BG18589" s="10"/>
    </row>
    <row r="18590" spans="34:59" x14ac:dyDescent="0.25">
      <c r="AH18590" s="10"/>
      <c r="AI18590" s="6"/>
    </row>
    <row r="18591" spans="34:59" x14ac:dyDescent="0.25">
      <c r="AH18591" s="6"/>
      <c r="AI18591" s="6"/>
      <c r="AJ18591" s="6"/>
      <c r="AK18591" s="6"/>
      <c r="AL18591" s="6"/>
      <c r="AM18591" s="6"/>
      <c r="AN18591" s="6"/>
      <c r="AO18591" s="6"/>
      <c r="AP18591" s="6"/>
      <c r="AQ18591" s="6"/>
      <c r="AR18591" s="6"/>
      <c r="AS18591" s="6"/>
      <c r="AT18591" s="6"/>
      <c r="AU18591" s="6"/>
      <c r="AV18591" s="6"/>
      <c r="AW18591" s="6"/>
      <c r="AX18591" s="6"/>
      <c r="AY18591" s="6"/>
      <c r="AZ18591" s="6"/>
      <c r="BA18591" s="6"/>
      <c r="BB18591" s="6"/>
      <c r="BC18591" s="6"/>
      <c r="BD18591" s="6"/>
      <c r="BE18591" s="6"/>
      <c r="BF18591" s="6"/>
      <c r="BG18591" s="6"/>
    </row>
    <row r="18592" spans="34:59" x14ac:dyDescent="0.25">
      <c r="AH18592" s="10"/>
      <c r="AI18592" s="6"/>
      <c r="AJ18592" s="10"/>
      <c r="AK18592" s="10"/>
      <c r="AL18592" s="10"/>
      <c r="AM18592" s="10"/>
      <c r="AN18592" s="10"/>
      <c r="AO18592" s="10"/>
      <c r="AP18592" s="10"/>
      <c r="AQ18592" s="10"/>
      <c r="AR18592" s="10"/>
      <c r="AS18592" s="10"/>
      <c r="AT18592" s="10"/>
      <c r="AU18592" s="10"/>
      <c r="AV18592" s="10"/>
      <c r="AW18592" s="10"/>
      <c r="AX18592" s="10"/>
      <c r="AY18592" s="10"/>
      <c r="AZ18592" s="10"/>
      <c r="BA18592" s="10"/>
      <c r="BB18592" s="10"/>
      <c r="BC18592" s="10"/>
      <c r="BD18592" s="10"/>
      <c r="BE18592" s="10"/>
      <c r="BF18592" s="10"/>
      <c r="BG18592" s="6"/>
    </row>
    <row r="18593" spans="34:59" x14ac:dyDescent="0.25">
      <c r="AH18593" s="6"/>
      <c r="AI18593" s="6"/>
      <c r="AJ18593" s="6"/>
      <c r="AK18593" s="6"/>
      <c r="AL18593" s="6"/>
      <c r="AM18593" s="6"/>
      <c r="AN18593" s="6"/>
      <c r="AO18593" s="6"/>
      <c r="AP18593" s="6"/>
      <c r="AQ18593" s="6"/>
      <c r="AR18593" s="6"/>
      <c r="AS18593" s="6"/>
      <c r="AT18593" s="6"/>
      <c r="AU18593" s="6"/>
      <c r="AV18593" s="6"/>
      <c r="AW18593" s="6"/>
      <c r="AX18593" s="6"/>
      <c r="AY18593" s="6"/>
      <c r="AZ18593" s="6"/>
      <c r="BA18593" s="6"/>
      <c r="BB18593" s="6"/>
      <c r="BC18593" s="6"/>
      <c r="BD18593" s="6"/>
      <c r="BE18593" s="6"/>
      <c r="BF18593" s="6"/>
      <c r="BG18593" s="10"/>
    </row>
    <row r="18594" spans="34:59" x14ac:dyDescent="0.25">
      <c r="AH18594" s="10"/>
      <c r="AI18594" s="6"/>
    </row>
    <row r="18595" spans="34:59" x14ac:dyDescent="0.25">
      <c r="AH18595" s="6"/>
      <c r="AI18595" s="6"/>
      <c r="AJ18595" s="6"/>
      <c r="AK18595" s="6"/>
      <c r="AL18595" s="6"/>
      <c r="AM18595" s="6"/>
      <c r="AN18595" s="6"/>
      <c r="AO18595" s="6"/>
      <c r="AP18595" s="6"/>
      <c r="AQ18595" s="6"/>
      <c r="AR18595" s="6"/>
      <c r="AS18595" s="6"/>
      <c r="AT18595" s="6"/>
      <c r="AU18595" s="6"/>
      <c r="AV18595" s="6"/>
      <c r="AW18595" s="6"/>
      <c r="AX18595" s="6"/>
      <c r="AY18595" s="6"/>
      <c r="AZ18595" s="6"/>
      <c r="BA18595" s="6"/>
      <c r="BB18595" s="6"/>
      <c r="BC18595" s="6"/>
      <c r="BD18595" s="6"/>
      <c r="BE18595" s="6"/>
      <c r="BF18595" s="6"/>
      <c r="BG18595" s="6"/>
    </row>
    <row r="18596" spans="34:59" x14ac:dyDescent="0.25">
      <c r="AH18596" s="10"/>
      <c r="AI18596" s="6"/>
      <c r="AJ18596" s="10"/>
      <c r="AK18596" s="10"/>
      <c r="AL18596" s="10"/>
      <c r="AM18596" s="10"/>
      <c r="AN18596" s="10"/>
      <c r="AO18596" s="10"/>
      <c r="AP18596" s="10"/>
      <c r="AQ18596" s="10"/>
      <c r="AR18596" s="10"/>
      <c r="AS18596" s="10"/>
      <c r="AT18596" s="10"/>
      <c r="AU18596" s="10"/>
      <c r="AV18596" s="10"/>
      <c r="AW18596" s="10"/>
      <c r="AX18596" s="10"/>
      <c r="AY18596" s="10"/>
      <c r="AZ18596" s="10"/>
      <c r="BA18596" s="10"/>
      <c r="BB18596" s="10"/>
      <c r="BC18596" s="10"/>
      <c r="BD18596" s="10"/>
      <c r="BE18596" s="10"/>
      <c r="BF18596" s="10"/>
      <c r="BG18596" s="6"/>
    </row>
    <row r="18598" spans="34:59" x14ac:dyDescent="0.25">
      <c r="AH18598" s="10"/>
      <c r="AI18598" s="6"/>
    </row>
    <row r="18599" spans="34:59" x14ac:dyDescent="0.25">
      <c r="AH18599" s="6"/>
      <c r="AI18599" s="6"/>
      <c r="AJ18599" s="6"/>
      <c r="AK18599" s="6"/>
      <c r="AL18599" s="6"/>
      <c r="AM18599" s="6"/>
      <c r="AN18599" s="6"/>
      <c r="AO18599" s="6"/>
      <c r="AP18599" s="6"/>
      <c r="AQ18599" s="6"/>
      <c r="AR18599" s="6"/>
      <c r="AS18599" s="6"/>
      <c r="AT18599" s="6"/>
      <c r="AU18599" s="6"/>
      <c r="AV18599" s="6"/>
      <c r="AW18599" s="6"/>
      <c r="AX18599" s="6"/>
      <c r="AY18599" s="6"/>
      <c r="AZ18599" s="6"/>
      <c r="BA18599" s="6"/>
      <c r="BB18599" s="6"/>
      <c r="BC18599" s="6"/>
      <c r="BD18599" s="6"/>
      <c r="BE18599" s="6"/>
      <c r="BF18599" s="6"/>
      <c r="BG18599" s="6"/>
    </row>
    <row r="18600" spans="34:59" x14ac:dyDescent="0.25">
      <c r="AH18600" s="10"/>
      <c r="AI18600" s="6"/>
      <c r="AJ18600" s="10"/>
      <c r="AK18600" s="10"/>
      <c r="AL18600" s="10"/>
      <c r="AM18600" s="10"/>
      <c r="AN18600" s="10"/>
      <c r="AO18600" s="10"/>
      <c r="AP18600" s="10"/>
      <c r="AQ18600" s="10"/>
      <c r="AR18600" s="10"/>
      <c r="AS18600" s="10"/>
      <c r="AT18600" s="10"/>
      <c r="AU18600" s="10"/>
      <c r="AV18600" s="10"/>
      <c r="AW18600" s="10"/>
      <c r="AX18600" s="10"/>
      <c r="AY18600" s="10"/>
      <c r="AZ18600" s="10"/>
      <c r="BA18600" s="10"/>
      <c r="BB18600" s="10"/>
      <c r="BC18600" s="10"/>
      <c r="BD18600" s="10"/>
      <c r="BE18600" s="10"/>
      <c r="BF18600" s="10"/>
      <c r="BG18600" s="6"/>
    </row>
    <row r="18601" spans="34:59" x14ac:dyDescent="0.25">
      <c r="AH18601" s="6"/>
      <c r="AI18601" s="6"/>
      <c r="AJ18601" s="6"/>
      <c r="AK18601" s="6"/>
      <c r="AL18601" s="6"/>
      <c r="AM18601" s="6"/>
      <c r="AN18601" s="6"/>
      <c r="AO18601" s="6"/>
      <c r="AP18601" s="6"/>
      <c r="AQ18601" s="6"/>
      <c r="AR18601" s="6"/>
      <c r="AS18601" s="6"/>
      <c r="AT18601" s="6"/>
      <c r="AU18601" s="6"/>
      <c r="AV18601" s="6"/>
      <c r="AW18601" s="6"/>
      <c r="AX18601" s="6"/>
      <c r="AY18601" s="6"/>
      <c r="AZ18601" s="6"/>
      <c r="BA18601" s="6"/>
      <c r="BB18601" s="6"/>
      <c r="BC18601" s="6"/>
      <c r="BD18601" s="6"/>
      <c r="BE18601" s="6"/>
      <c r="BF18601" s="6"/>
      <c r="BG18601" s="10"/>
    </row>
    <row r="18602" spans="34:59" x14ac:dyDescent="0.25">
      <c r="AH18602" s="10"/>
      <c r="AI18602" s="6"/>
    </row>
    <row r="18603" spans="34:59" x14ac:dyDescent="0.25">
      <c r="AH18603" s="6"/>
      <c r="AI18603" s="6"/>
      <c r="AJ18603" s="6"/>
      <c r="AK18603" s="6"/>
      <c r="AL18603" s="6"/>
      <c r="AM18603" s="6"/>
      <c r="AN18603" s="6"/>
      <c r="AO18603" s="6"/>
      <c r="AP18603" s="6"/>
      <c r="AQ18603" s="6"/>
      <c r="AR18603" s="6"/>
      <c r="AS18603" s="6"/>
      <c r="AT18603" s="6"/>
      <c r="AU18603" s="6"/>
      <c r="AV18603" s="6"/>
      <c r="AW18603" s="6"/>
      <c r="AX18603" s="6"/>
      <c r="AY18603" s="6"/>
      <c r="AZ18603" s="6"/>
      <c r="BA18603" s="6"/>
      <c r="BB18603" s="6"/>
      <c r="BC18603" s="6"/>
      <c r="BD18603" s="6"/>
      <c r="BE18603" s="6"/>
      <c r="BF18603" s="6"/>
      <c r="BG18603" s="6"/>
    </row>
    <row r="18604" spans="34:59" x14ac:dyDescent="0.25">
      <c r="AH18604" s="10"/>
      <c r="AI18604" s="6"/>
      <c r="AJ18604" s="10"/>
      <c r="AK18604" s="10"/>
      <c r="AL18604" s="10"/>
      <c r="AM18604" s="10"/>
      <c r="AN18604" s="10"/>
      <c r="AO18604" s="10"/>
      <c r="AP18604" s="10"/>
      <c r="AQ18604" s="10"/>
      <c r="AR18604" s="10"/>
      <c r="AS18604" s="10"/>
      <c r="AT18604" s="10"/>
      <c r="AU18604" s="10"/>
      <c r="AV18604" s="10"/>
      <c r="AW18604" s="10"/>
      <c r="AX18604" s="10"/>
      <c r="AY18604" s="10"/>
      <c r="AZ18604" s="10"/>
      <c r="BA18604" s="10"/>
      <c r="BB18604" s="10"/>
      <c r="BC18604" s="10"/>
      <c r="BD18604" s="10"/>
      <c r="BE18604" s="10"/>
      <c r="BF18604" s="10"/>
      <c r="BG18604" s="6"/>
    </row>
    <row r="18605" spans="34:59" x14ac:dyDescent="0.25">
      <c r="AH18605" s="6"/>
      <c r="AI18605" s="6"/>
      <c r="AJ18605" s="6"/>
      <c r="AK18605" s="6"/>
      <c r="AL18605" s="6"/>
      <c r="AM18605" s="6"/>
      <c r="AN18605" s="6"/>
      <c r="AO18605" s="6"/>
      <c r="AP18605" s="6"/>
      <c r="AQ18605" s="6"/>
      <c r="AR18605" s="6"/>
      <c r="AS18605" s="6"/>
      <c r="AT18605" s="6"/>
      <c r="AU18605" s="6"/>
      <c r="AV18605" s="6"/>
      <c r="AW18605" s="6"/>
      <c r="AX18605" s="6"/>
      <c r="AY18605" s="6"/>
      <c r="AZ18605" s="6"/>
      <c r="BA18605" s="6"/>
      <c r="BB18605" s="6"/>
      <c r="BC18605" s="6"/>
      <c r="BD18605" s="6"/>
      <c r="BE18605" s="6"/>
      <c r="BF18605" s="6"/>
      <c r="BG18605" s="10"/>
    </row>
    <row r="18606" spans="34:59" x14ac:dyDescent="0.25">
      <c r="AH18606" s="10"/>
      <c r="AI18606" s="6"/>
    </row>
    <row r="18607" spans="34:59" x14ac:dyDescent="0.25">
      <c r="AH18607" s="6"/>
      <c r="AI18607" s="6"/>
      <c r="AJ18607" s="6"/>
      <c r="AK18607" s="6"/>
      <c r="AL18607" s="6"/>
      <c r="AM18607" s="6"/>
      <c r="AN18607" s="6"/>
      <c r="AO18607" s="6"/>
      <c r="AP18607" s="6"/>
      <c r="AQ18607" s="6"/>
      <c r="AR18607" s="6"/>
      <c r="AS18607" s="6"/>
      <c r="AT18607" s="6"/>
      <c r="AU18607" s="6"/>
      <c r="AV18607" s="6"/>
      <c r="AW18607" s="6"/>
      <c r="AX18607" s="6"/>
      <c r="AY18607" s="6"/>
      <c r="AZ18607" s="6"/>
      <c r="BA18607" s="6"/>
      <c r="BB18607" s="6"/>
      <c r="BC18607" s="6"/>
      <c r="BD18607" s="6"/>
      <c r="BE18607" s="6"/>
      <c r="BF18607" s="6"/>
      <c r="BG18607" s="6"/>
    </row>
    <row r="18608" spans="34:59" x14ac:dyDescent="0.25">
      <c r="AH18608" s="10"/>
      <c r="AI18608" s="6"/>
      <c r="AJ18608" s="10"/>
      <c r="AK18608" s="10"/>
      <c r="AL18608" s="10"/>
      <c r="AM18608" s="10"/>
      <c r="AN18608" s="10"/>
      <c r="AO18608" s="10"/>
      <c r="AP18608" s="10"/>
      <c r="AQ18608" s="10"/>
      <c r="AR18608" s="10"/>
      <c r="AS18608" s="10"/>
      <c r="AT18608" s="10"/>
      <c r="AU18608" s="10"/>
      <c r="AV18608" s="10"/>
      <c r="AW18608" s="10"/>
      <c r="AX18608" s="10"/>
      <c r="AY18608" s="10"/>
      <c r="AZ18608" s="10"/>
      <c r="BA18608" s="10"/>
      <c r="BB18608" s="10"/>
      <c r="BC18608" s="10"/>
      <c r="BD18608" s="10"/>
      <c r="BE18608" s="10"/>
      <c r="BF18608" s="10"/>
      <c r="BG18608" s="6"/>
    </row>
    <row r="18609" spans="34:59" x14ac:dyDescent="0.25">
      <c r="AH18609" s="6"/>
      <c r="AI18609" s="6"/>
      <c r="AJ18609" s="6"/>
      <c r="AK18609" s="6"/>
      <c r="AL18609" s="6"/>
      <c r="AM18609" s="6"/>
      <c r="AN18609" s="6"/>
      <c r="AO18609" s="6"/>
      <c r="AP18609" s="6"/>
      <c r="AQ18609" s="6"/>
      <c r="AR18609" s="6"/>
      <c r="AS18609" s="6"/>
      <c r="AT18609" s="6"/>
      <c r="AU18609" s="6"/>
      <c r="AV18609" s="6"/>
      <c r="AW18609" s="6"/>
      <c r="AX18609" s="6"/>
      <c r="AY18609" s="6"/>
      <c r="AZ18609" s="6"/>
      <c r="BA18609" s="6"/>
      <c r="BB18609" s="6"/>
      <c r="BC18609" s="6"/>
      <c r="BD18609" s="6"/>
      <c r="BE18609" s="6"/>
      <c r="BF18609" s="6"/>
      <c r="BG18609" s="10"/>
    </row>
    <row r="18610" spans="34:59" x14ac:dyDescent="0.25">
      <c r="AH18610" s="10"/>
      <c r="AI18610" s="6"/>
    </row>
    <row r="18611" spans="34:59" x14ac:dyDescent="0.25">
      <c r="AH18611" s="6"/>
      <c r="AI18611" s="6"/>
      <c r="AJ18611" s="6"/>
      <c r="AK18611" s="6"/>
      <c r="AL18611" s="6"/>
      <c r="AM18611" s="6"/>
      <c r="AN18611" s="6"/>
      <c r="AO18611" s="6"/>
      <c r="AP18611" s="6"/>
      <c r="AQ18611" s="6"/>
      <c r="AR18611" s="6"/>
      <c r="AS18611" s="6"/>
      <c r="AT18611" s="6"/>
      <c r="AU18611" s="6"/>
      <c r="AV18611" s="6"/>
      <c r="AW18611" s="6"/>
      <c r="AX18611" s="6"/>
      <c r="AY18611" s="6"/>
      <c r="AZ18611" s="6"/>
      <c r="BA18611" s="6"/>
      <c r="BB18611" s="6"/>
      <c r="BC18611" s="6"/>
      <c r="BD18611" s="6"/>
      <c r="BE18611" s="6"/>
      <c r="BF18611" s="6"/>
      <c r="BG18611" s="6"/>
    </row>
    <row r="18612" spans="34:59" x14ac:dyDescent="0.25">
      <c r="AH18612" s="10"/>
      <c r="AI18612" s="6"/>
      <c r="AJ18612" s="10"/>
      <c r="AK18612" s="10"/>
      <c r="AL18612" s="10"/>
      <c r="AM18612" s="10"/>
      <c r="AN18612" s="10"/>
      <c r="AO18612" s="10"/>
      <c r="AP18612" s="10"/>
      <c r="AQ18612" s="10"/>
      <c r="AR18612" s="10"/>
      <c r="AS18612" s="10"/>
      <c r="AT18612" s="10"/>
      <c r="AU18612" s="10"/>
      <c r="AV18612" s="10"/>
      <c r="AW18612" s="10"/>
      <c r="AX18612" s="10"/>
      <c r="AY18612" s="10"/>
      <c r="AZ18612" s="10"/>
      <c r="BA18612" s="10"/>
      <c r="BB18612" s="10"/>
      <c r="BC18612" s="10"/>
      <c r="BD18612" s="10"/>
      <c r="BE18612" s="10"/>
      <c r="BF18612" s="10"/>
      <c r="BG18612" s="6"/>
    </row>
    <row r="18614" spans="34:59" x14ac:dyDescent="0.25">
      <c r="AH18614" s="10"/>
      <c r="AI18614" s="6"/>
    </row>
    <row r="18615" spans="34:59" x14ac:dyDescent="0.25">
      <c r="AH18615" s="6"/>
      <c r="AI18615" s="6"/>
      <c r="AJ18615" s="6"/>
      <c r="AK18615" s="6"/>
      <c r="AL18615" s="6"/>
      <c r="AM18615" s="6"/>
      <c r="AN18615" s="6"/>
      <c r="AO18615" s="6"/>
      <c r="AP18615" s="6"/>
      <c r="AQ18615" s="6"/>
      <c r="AR18615" s="6"/>
      <c r="AS18615" s="6"/>
      <c r="AT18615" s="6"/>
      <c r="AU18615" s="6"/>
      <c r="AV18615" s="6"/>
      <c r="AW18615" s="6"/>
      <c r="AX18615" s="6"/>
      <c r="AY18615" s="6"/>
      <c r="AZ18615" s="6"/>
      <c r="BA18615" s="6"/>
      <c r="BB18615" s="6"/>
      <c r="BC18615" s="6"/>
      <c r="BD18615" s="6"/>
      <c r="BE18615" s="6"/>
      <c r="BF18615" s="6"/>
      <c r="BG18615" s="6"/>
    </row>
    <row r="18616" spans="34:59" x14ac:dyDescent="0.25">
      <c r="AH18616" s="10"/>
      <c r="AI18616" s="6"/>
      <c r="AJ18616" s="10"/>
      <c r="AK18616" s="10"/>
      <c r="AL18616" s="10"/>
      <c r="AM18616" s="10"/>
      <c r="AN18616" s="10"/>
      <c r="AO18616" s="10"/>
      <c r="AP18616" s="10"/>
      <c r="AQ18616" s="10"/>
      <c r="AR18616" s="10"/>
      <c r="AS18616" s="10"/>
      <c r="AT18616" s="10"/>
      <c r="AU18616" s="10"/>
      <c r="AV18616" s="10"/>
      <c r="AW18616" s="10"/>
      <c r="AX18616" s="10"/>
      <c r="AY18616" s="10"/>
      <c r="AZ18616" s="10"/>
      <c r="BA18616" s="10"/>
      <c r="BB18616" s="10"/>
      <c r="BC18616" s="10"/>
      <c r="BD18616" s="10"/>
      <c r="BE18616" s="10"/>
      <c r="BF18616" s="10"/>
      <c r="BG18616" s="6"/>
    </row>
    <row r="18617" spans="34:59" x14ac:dyDescent="0.25">
      <c r="AH18617" s="6"/>
      <c r="AI18617" s="6"/>
      <c r="AJ18617" s="6"/>
      <c r="AK18617" s="6"/>
      <c r="AL18617" s="6"/>
      <c r="AM18617" s="6"/>
      <c r="AN18617" s="6"/>
      <c r="AO18617" s="6"/>
      <c r="AP18617" s="6"/>
      <c r="AQ18617" s="6"/>
      <c r="AR18617" s="6"/>
      <c r="AS18617" s="6"/>
      <c r="AT18617" s="6"/>
      <c r="AU18617" s="6"/>
      <c r="AV18617" s="6"/>
      <c r="AW18617" s="6"/>
      <c r="AX18617" s="6"/>
      <c r="AY18617" s="6"/>
      <c r="AZ18617" s="6"/>
      <c r="BA18617" s="6"/>
      <c r="BB18617" s="6"/>
      <c r="BC18617" s="6"/>
      <c r="BD18617" s="6"/>
      <c r="BE18617" s="6"/>
      <c r="BF18617" s="6"/>
      <c r="BG18617" s="10"/>
    </row>
    <row r="18618" spans="34:59" x14ac:dyDescent="0.25">
      <c r="AH18618" s="10"/>
      <c r="AI18618" s="6"/>
    </row>
    <row r="18619" spans="34:59" x14ac:dyDescent="0.25">
      <c r="AH18619" s="6"/>
      <c r="AI18619" s="6"/>
      <c r="AJ18619" s="6"/>
      <c r="AK18619" s="6"/>
      <c r="AL18619" s="6"/>
      <c r="AM18619" s="6"/>
      <c r="AN18619" s="6"/>
      <c r="AO18619" s="6"/>
      <c r="AP18619" s="6"/>
      <c r="AQ18619" s="6"/>
      <c r="AR18619" s="6"/>
      <c r="AS18619" s="6"/>
      <c r="AT18619" s="6"/>
      <c r="AU18619" s="6"/>
      <c r="AV18619" s="6"/>
      <c r="AW18619" s="6"/>
      <c r="AX18619" s="6"/>
      <c r="AY18619" s="6"/>
      <c r="AZ18619" s="6"/>
      <c r="BA18619" s="6"/>
      <c r="BB18619" s="6"/>
      <c r="BC18619" s="6"/>
      <c r="BD18619" s="6"/>
      <c r="BE18619" s="6"/>
      <c r="BF18619" s="6"/>
      <c r="BG18619" s="6"/>
    </row>
    <row r="18620" spans="34:59" x14ac:dyDescent="0.25">
      <c r="AH18620" s="10"/>
      <c r="AI18620" s="6"/>
      <c r="AJ18620" s="10"/>
      <c r="AK18620" s="10"/>
      <c r="AL18620" s="10"/>
      <c r="AM18620" s="10"/>
      <c r="AN18620" s="10"/>
      <c r="AO18620" s="10"/>
      <c r="AP18620" s="10"/>
      <c r="AQ18620" s="10"/>
      <c r="AR18620" s="10"/>
      <c r="AS18620" s="10"/>
      <c r="AT18620" s="10"/>
      <c r="AU18620" s="10"/>
      <c r="AV18620" s="10"/>
      <c r="AW18620" s="10"/>
      <c r="AX18620" s="10"/>
      <c r="AY18620" s="10"/>
      <c r="AZ18620" s="10"/>
      <c r="BA18620" s="10"/>
      <c r="BB18620" s="10"/>
      <c r="BC18620" s="10"/>
      <c r="BD18620" s="10"/>
      <c r="BE18620" s="10"/>
      <c r="BF18620" s="10"/>
      <c r="BG18620" s="6"/>
    </row>
    <row r="18621" spans="34:59" x14ac:dyDescent="0.25">
      <c r="AH18621" s="6"/>
      <c r="AI18621" s="6"/>
      <c r="AJ18621" s="6"/>
      <c r="AK18621" s="6"/>
      <c r="AL18621" s="6"/>
      <c r="AM18621" s="6"/>
      <c r="AN18621" s="6"/>
      <c r="AO18621" s="6"/>
      <c r="AP18621" s="6"/>
      <c r="AQ18621" s="6"/>
      <c r="AR18621" s="6"/>
      <c r="AS18621" s="6"/>
      <c r="AT18621" s="6"/>
      <c r="AU18621" s="6"/>
      <c r="AV18621" s="6"/>
      <c r="AW18621" s="6"/>
      <c r="AX18621" s="6"/>
      <c r="AY18621" s="6"/>
      <c r="AZ18621" s="6"/>
      <c r="BA18621" s="6"/>
      <c r="BB18621" s="6"/>
      <c r="BC18621" s="6"/>
      <c r="BD18621" s="6"/>
      <c r="BE18621" s="6"/>
      <c r="BF18621" s="6"/>
      <c r="BG18621" s="10"/>
    </row>
    <row r="18622" spans="34:59" x14ac:dyDescent="0.25">
      <c r="AH18622" s="10"/>
      <c r="AI18622" s="6"/>
    </row>
    <row r="18623" spans="34:59" x14ac:dyDescent="0.25">
      <c r="AH18623" s="6"/>
      <c r="AI18623" s="6"/>
      <c r="AJ18623" s="6"/>
      <c r="AK18623" s="6"/>
      <c r="AL18623" s="6"/>
      <c r="AM18623" s="6"/>
      <c r="AN18623" s="6"/>
      <c r="AO18623" s="6"/>
      <c r="AP18623" s="6"/>
      <c r="AQ18623" s="6"/>
      <c r="AR18623" s="6"/>
      <c r="AS18623" s="6"/>
      <c r="AT18623" s="6"/>
      <c r="AU18623" s="6"/>
      <c r="AV18623" s="6"/>
      <c r="AW18623" s="6"/>
      <c r="AX18623" s="6"/>
      <c r="AY18623" s="6"/>
      <c r="AZ18623" s="6"/>
      <c r="BA18623" s="6"/>
      <c r="BB18623" s="6"/>
      <c r="BC18623" s="6"/>
      <c r="BD18623" s="6"/>
      <c r="BE18623" s="6"/>
      <c r="BF18623" s="6"/>
      <c r="BG18623" s="6"/>
    </row>
    <row r="18624" spans="34:59" x14ac:dyDescent="0.25">
      <c r="AH18624" s="10"/>
      <c r="AI18624" s="6"/>
      <c r="AJ18624" s="10"/>
      <c r="AK18624" s="10"/>
      <c r="AL18624" s="10"/>
      <c r="AM18624" s="10"/>
      <c r="AN18624" s="10"/>
      <c r="AO18624" s="10"/>
      <c r="AP18624" s="10"/>
      <c r="AQ18624" s="10"/>
      <c r="AR18624" s="10"/>
      <c r="AS18624" s="10"/>
      <c r="AT18624" s="10"/>
      <c r="AU18624" s="10"/>
      <c r="AV18624" s="10"/>
      <c r="AW18624" s="10"/>
      <c r="AX18624" s="10"/>
      <c r="AY18624" s="10"/>
      <c r="AZ18624" s="10"/>
      <c r="BA18624" s="10"/>
      <c r="BB18624" s="10"/>
      <c r="BC18624" s="10"/>
      <c r="BD18624" s="10"/>
      <c r="BE18624" s="10"/>
      <c r="BF18624" s="10"/>
      <c r="BG18624" s="6"/>
    </row>
    <row r="18625" spans="34:59" x14ac:dyDescent="0.25">
      <c r="AH18625" s="6"/>
      <c r="AI18625" s="6"/>
      <c r="AJ18625" s="6"/>
      <c r="AK18625" s="6"/>
      <c r="AL18625" s="6"/>
      <c r="AM18625" s="6"/>
      <c r="AN18625" s="6"/>
      <c r="AO18625" s="6"/>
      <c r="AP18625" s="6"/>
      <c r="AQ18625" s="6"/>
      <c r="AR18625" s="6"/>
      <c r="AS18625" s="6"/>
      <c r="AT18625" s="6"/>
      <c r="AU18625" s="6"/>
      <c r="AV18625" s="6"/>
      <c r="AW18625" s="6"/>
      <c r="AX18625" s="6"/>
      <c r="AY18625" s="6"/>
      <c r="AZ18625" s="6"/>
      <c r="BA18625" s="6"/>
      <c r="BB18625" s="6"/>
      <c r="BC18625" s="6"/>
      <c r="BD18625" s="6"/>
      <c r="BE18625" s="6"/>
      <c r="BF18625" s="6"/>
      <c r="BG18625" s="10"/>
    </row>
    <row r="18626" spans="34:59" x14ac:dyDescent="0.25">
      <c r="AH18626" s="10"/>
      <c r="AI18626" s="6"/>
    </row>
    <row r="18627" spans="34:59" x14ac:dyDescent="0.25">
      <c r="AH18627" s="6"/>
      <c r="AI18627" s="6"/>
      <c r="AJ18627" s="6"/>
      <c r="AK18627" s="6"/>
      <c r="AL18627" s="6"/>
      <c r="AM18627" s="6"/>
      <c r="AN18627" s="6"/>
      <c r="AO18627" s="6"/>
      <c r="AP18627" s="6"/>
      <c r="AQ18627" s="6"/>
      <c r="AR18627" s="6"/>
      <c r="AS18627" s="6"/>
      <c r="AT18627" s="6"/>
      <c r="AU18627" s="6"/>
      <c r="AV18627" s="6"/>
      <c r="AW18627" s="6"/>
      <c r="AX18627" s="6"/>
      <c r="AY18627" s="6"/>
      <c r="AZ18627" s="6"/>
      <c r="BA18627" s="6"/>
      <c r="BB18627" s="6"/>
      <c r="BC18627" s="6"/>
      <c r="BD18627" s="6"/>
      <c r="BE18627" s="6"/>
      <c r="BF18627" s="6"/>
      <c r="BG18627" s="6"/>
    </row>
    <row r="18628" spans="34:59" x14ac:dyDescent="0.25">
      <c r="AH18628" s="10"/>
      <c r="AI18628" s="6"/>
      <c r="AJ18628" s="10"/>
      <c r="AK18628" s="10"/>
      <c r="AL18628" s="10"/>
      <c r="AM18628" s="10"/>
      <c r="AN18628" s="10"/>
      <c r="AO18628" s="10"/>
      <c r="AP18628" s="10"/>
      <c r="AQ18628" s="10"/>
      <c r="AR18628" s="10"/>
      <c r="AS18628" s="10"/>
      <c r="AT18628" s="10"/>
      <c r="AU18628" s="10"/>
      <c r="AV18628" s="10"/>
      <c r="AW18628" s="10"/>
      <c r="AX18628" s="10"/>
      <c r="AY18628" s="10"/>
      <c r="AZ18628" s="10"/>
      <c r="BA18628" s="10"/>
      <c r="BB18628" s="10"/>
      <c r="BC18628" s="10"/>
      <c r="BD18628" s="10"/>
      <c r="BE18628" s="10"/>
      <c r="BF18628" s="10"/>
      <c r="BG18628" s="6"/>
    </row>
    <row r="18630" spans="34:59" x14ac:dyDescent="0.25">
      <c r="AH18630" s="10"/>
      <c r="AI18630" s="6"/>
    </row>
    <row r="18631" spans="34:59" x14ac:dyDescent="0.25">
      <c r="AH18631" s="6"/>
      <c r="AI18631" s="6"/>
      <c r="AJ18631" s="6"/>
      <c r="AK18631" s="6"/>
      <c r="AL18631" s="6"/>
      <c r="AM18631" s="6"/>
      <c r="AN18631" s="6"/>
      <c r="AO18631" s="6"/>
      <c r="AP18631" s="6"/>
      <c r="AQ18631" s="6"/>
      <c r="AR18631" s="6"/>
      <c r="AS18631" s="6"/>
      <c r="AT18631" s="6"/>
      <c r="AU18631" s="6"/>
      <c r="AV18631" s="6"/>
      <c r="AW18631" s="6"/>
      <c r="AX18631" s="6"/>
      <c r="AY18631" s="6"/>
      <c r="AZ18631" s="6"/>
      <c r="BA18631" s="6"/>
      <c r="BB18631" s="6"/>
      <c r="BC18631" s="6"/>
      <c r="BD18631" s="6"/>
      <c r="BE18631" s="6"/>
      <c r="BF18631" s="6"/>
      <c r="BG18631" s="6"/>
    </row>
    <row r="18632" spans="34:59" x14ac:dyDescent="0.25">
      <c r="AH18632" s="10"/>
      <c r="AI18632" s="6"/>
      <c r="AJ18632" s="10"/>
      <c r="AK18632" s="10"/>
      <c r="AL18632" s="10"/>
      <c r="AM18632" s="10"/>
      <c r="AN18632" s="10"/>
      <c r="AO18632" s="10"/>
      <c r="AP18632" s="10"/>
      <c r="AQ18632" s="10"/>
      <c r="AR18632" s="10"/>
      <c r="AS18632" s="10"/>
      <c r="AT18632" s="10"/>
      <c r="AU18632" s="10"/>
      <c r="AV18632" s="10"/>
      <c r="AW18632" s="10"/>
      <c r="AX18632" s="10"/>
      <c r="AY18632" s="10"/>
      <c r="AZ18632" s="10"/>
      <c r="BA18632" s="10"/>
      <c r="BB18632" s="10"/>
      <c r="BC18632" s="10"/>
      <c r="BD18632" s="10"/>
      <c r="BE18632" s="10"/>
      <c r="BF18632" s="10"/>
      <c r="BG18632" s="6"/>
    </row>
    <row r="18633" spans="34:59" x14ac:dyDescent="0.25">
      <c r="AH18633" s="6"/>
      <c r="AI18633" s="6"/>
      <c r="AJ18633" s="6"/>
      <c r="AK18633" s="6"/>
      <c r="AL18633" s="6"/>
      <c r="AM18633" s="6"/>
      <c r="AN18633" s="6"/>
      <c r="AO18633" s="6"/>
      <c r="AP18633" s="6"/>
      <c r="AQ18633" s="6"/>
      <c r="AR18633" s="6"/>
      <c r="AS18633" s="6"/>
      <c r="AT18633" s="6"/>
      <c r="AU18633" s="6"/>
      <c r="AV18633" s="6"/>
      <c r="AW18633" s="6"/>
      <c r="AX18633" s="6"/>
      <c r="AY18633" s="6"/>
      <c r="AZ18633" s="6"/>
      <c r="BA18633" s="6"/>
      <c r="BB18633" s="6"/>
      <c r="BC18633" s="6"/>
      <c r="BD18633" s="6"/>
      <c r="BE18633" s="6"/>
      <c r="BF18633" s="6"/>
      <c r="BG18633" s="10"/>
    </row>
    <row r="18634" spans="34:59" x14ac:dyDescent="0.25">
      <c r="AH18634" s="10"/>
      <c r="AI18634" s="6"/>
    </row>
    <row r="18635" spans="34:59" x14ac:dyDescent="0.25">
      <c r="AH18635" s="6"/>
      <c r="AI18635" s="6"/>
      <c r="AJ18635" s="6"/>
      <c r="AK18635" s="6"/>
      <c r="AL18635" s="6"/>
      <c r="AM18635" s="6"/>
      <c r="AN18635" s="6"/>
      <c r="AO18635" s="6"/>
      <c r="AP18635" s="6"/>
      <c r="AQ18635" s="6"/>
      <c r="AR18635" s="6"/>
      <c r="AS18635" s="6"/>
      <c r="AT18635" s="6"/>
      <c r="AU18635" s="6"/>
      <c r="AV18635" s="6"/>
      <c r="AW18635" s="6"/>
      <c r="AX18635" s="6"/>
      <c r="AY18635" s="6"/>
      <c r="AZ18635" s="6"/>
      <c r="BA18635" s="6"/>
      <c r="BB18635" s="6"/>
      <c r="BC18635" s="6"/>
      <c r="BD18635" s="6"/>
      <c r="BE18635" s="6"/>
      <c r="BF18635" s="6"/>
      <c r="BG18635" s="6"/>
    </row>
    <row r="18636" spans="34:59" x14ac:dyDescent="0.25">
      <c r="AH18636" s="10"/>
      <c r="AI18636" s="6"/>
      <c r="AJ18636" s="10"/>
      <c r="AK18636" s="10"/>
      <c r="AL18636" s="10"/>
      <c r="AM18636" s="10"/>
      <c r="AN18636" s="10"/>
      <c r="AO18636" s="10"/>
      <c r="AP18636" s="10"/>
      <c r="AQ18636" s="10"/>
      <c r="AR18636" s="10"/>
      <c r="AS18636" s="10"/>
      <c r="AT18636" s="10"/>
      <c r="AU18636" s="10"/>
      <c r="AV18636" s="10"/>
      <c r="AW18636" s="10"/>
      <c r="AX18636" s="10"/>
      <c r="AY18636" s="10"/>
      <c r="AZ18636" s="10"/>
      <c r="BA18636" s="10"/>
      <c r="BB18636" s="10"/>
      <c r="BC18636" s="10"/>
      <c r="BD18636" s="10"/>
      <c r="BE18636" s="10"/>
      <c r="BF18636" s="10"/>
      <c r="BG18636" s="6"/>
    </row>
    <row r="18637" spans="34:59" x14ac:dyDescent="0.25">
      <c r="AH18637" s="6"/>
      <c r="AI18637" s="6"/>
      <c r="AJ18637" s="6"/>
      <c r="AK18637" s="6"/>
      <c r="AL18637" s="6"/>
      <c r="AM18637" s="6"/>
      <c r="AN18637" s="6"/>
      <c r="AO18637" s="6"/>
      <c r="AP18637" s="6"/>
      <c r="AQ18637" s="6"/>
      <c r="AR18637" s="6"/>
      <c r="AS18637" s="6"/>
      <c r="AT18637" s="6"/>
      <c r="AU18637" s="6"/>
      <c r="AV18637" s="6"/>
      <c r="AW18637" s="6"/>
      <c r="AX18637" s="6"/>
      <c r="AY18637" s="6"/>
      <c r="AZ18637" s="6"/>
      <c r="BA18637" s="6"/>
      <c r="BB18637" s="6"/>
      <c r="BC18637" s="6"/>
      <c r="BD18637" s="6"/>
      <c r="BE18637" s="6"/>
      <c r="BF18637" s="6"/>
      <c r="BG18637" s="10"/>
    </row>
    <row r="18638" spans="34:59" x14ac:dyDescent="0.25">
      <c r="AH18638" s="10"/>
      <c r="AI18638" s="6"/>
    </row>
    <row r="18639" spans="34:59" x14ac:dyDescent="0.25">
      <c r="AH18639" s="6"/>
      <c r="AI18639" s="6"/>
      <c r="AJ18639" s="6"/>
      <c r="AK18639" s="6"/>
      <c r="AL18639" s="6"/>
      <c r="AM18639" s="6"/>
      <c r="AN18639" s="6"/>
      <c r="AO18639" s="6"/>
      <c r="AP18639" s="6"/>
      <c r="AQ18639" s="6"/>
      <c r="AR18639" s="6"/>
      <c r="AS18639" s="6"/>
      <c r="AT18639" s="6"/>
      <c r="AU18639" s="6"/>
      <c r="AV18639" s="6"/>
      <c r="AW18639" s="6"/>
      <c r="AX18639" s="6"/>
      <c r="AY18639" s="6"/>
      <c r="AZ18639" s="6"/>
      <c r="BA18639" s="6"/>
      <c r="BB18639" s="6"/>
      <c r="BC18639" s="6"/>
      <c r="BD18639" s="6"/>
      <c r="BE18639" s="6"/>
      <c r="BF18639" s="6"/>
      <c r="BG18639" s="6"/>
    </row>
    <row r="18640" spans="34:59" x14ac:dyDescent="0.25">
      <c r="AH18640" s="10"/>
      <c r="AI18640" s="6"/>
      <c r="AJ18640" s="10"/>
      <c r="AK18640" s="10"/>
      <c r="AL18640" s="10"/>
      <c r="AM18640" s="10"/>
      <c r="AN18640" s="10"/>
      <c r="AO18640" s="10"/>
      <c r="AP18640" s="10"/>
      <c r="AQ18640" s="10"/>
      <c r="AR18640" s="10"/>
      <c r="AS18640" s="10"/>
      <c r="AT18640" s="10"/>
      <c r="AU18640" s="10"/>
      <c r="AV18640" s="10"/>
      <c r="AW18640" s="10"/>
      <c r="AX18640" s="10"/>
      <c r="AY18640" s="10"/>
      <c r="AZ18640" s="10"/>
      <c r="BA18640" s="10"/>
      <c r="BB18640" s="10"/>
      <c r="BC18640" s="10"/>
      <c r="BD18640" s="10"/>
      <c r="BE18640" s="10"/>
      <c r="BF18640" s="10"/>
      <c r="BG18640" s="6"/>
    </row>
    <row r="18641" spans="34:59" x14ac:dyDescent="0.25">
      <c r="AH18641" s="6"/>
      <c r="AI18641" s="6"/>
      <c r="AJ18641" s="6"/>
      <c r="AK18641" s="6"/>
      <c r="AL18641" s="6"/>
      <c r="AM18641" s="6"/>
      <c r="AN18641" s="6"/>
      <c r="AO18641" s="6"/>
      <c r="AP18641" s="6"/>
      <c r="AQ18641" s="6"/>
      <c r="AR18641" s="6"/>
      <c r="AS18641" s="6"/>
      <c r="AT18641" s="6"/>
      <c r="AU18641" s="6"/>
      <c r="AV18641" s="6"/>
      <c r="AW18641" s="6"/>
      <c r="AX18641" s="6"/>
      <c r="AY18641" s="6"/>
      <c r="AZ18641" s="6"/>
      <c r="BA18641" s="6"/>
      <c r="BB18641" s="6"/>
      <c r="BC18641" s="6"/>
      <c r="BD18641" s="6"/>
      <c r="BE18641" s="6"/>
      <c r="BF18641" s="6"/>
      <c r="BG18641" s="10"/>
    </row>
    <row r="18642" spans="34:59" x14ac:dyDescent="0.25">
      <c r="AH18642" s="10"/>
      <c r="AI18642" s="6"/>
    </row>
    <row r="18643" spans="34:59" x14ac:dyDescent="0.25">
      <c r="AH18643" s="6"/>
      <c r="AI18643" s="6"/>
      <c r="AJ18643" s="6"/>
      <c r="AK18643" s="6"/>
      <c r="AL18643" s="6"/>
      <c r="AM18643" s="6"/>
      <c r="AN18643" s="6"/>
      <c r="AO18643" s="6"/>
      <c r="AP18643" s="6"/>
      <c r="AQ18643" s="6"/>
      <c r="AR18643" s="6"/>
      <c r="AS18643" s="6"/>
      <c r="AT18643" s="6"/>
      <c r="AU18643" s="6"/>
      <c r="AV18643" s="6"/>
      <c r="AW18643" s="6"/>
      <c r="AX18643" s="6"/>
      <c r="AY18643" s="6"/>
      <c r="AZ18643" s="6"/>
      <c r="BA18643" s="6"/>
      <c r="BB18643" s="6"/>
      <c r="BC18643" s="6"/>
      <c r="BD18643" s="6"/>
      <c r="BE18643" s="6"/>
      <c r="BF18643" s="6"/>
      <c r="BG18643" s="6"/>
    </row>
    <row r="18644" spans="34:59" x14ac:dyDescent="0.25">
      <c r="AH18644" s="10"/>
      <c r="AI18644" s="6"/>
      <c r="AJ18644" s="10"/>
      <c r="AK18644" s="10"/>
      <c r="AL18644" s="10"/>
      <c r="AM18644" s="10"/>
      <c r="AN18644" s="10"/>
      <c r="AO18644" s="10"/>
      <c r="AP18644" s="10"/>
      <c r="AQ18644" s="10"/>
      <c r="AR18644" s="10"/>
      <c r="AS18644" s="10"/>
      <c r="AT18644" s="10"/>
      <c r="AU18644" s="10"/>
      <c r="AV18644" s="10"/>
      <c r="AW18644" s="10"/>
      <c r="AX18644" s="10"/>
      <c r="AY18644" s="10"/>
      <c r="AZ18644" s="10"/>
      <c r="BA18644" s="10"/>
      <c r="BB18644" s="10"/>
      <c r="BC18644" s="10"/>
      <c r="BD18644" s="10"/>
      <c r="BE18644" s="10"/>
      <c r="BF18644" s="10"/>
      <c r="BG18644" s="6"/>
    </row>
    <row r="18646" spans="34:59" x14ac:dyDescent="0.25">
      <c r="AH18646" s="10"/>
      <c r="AI18646" s="6"/>
    </row>
    <row r="18647" spans="34:59" x14ac:dyDescent="0.25">
      <c r="AH18647" s="6"/>
      <c r="AI18647" s="6"/>
      <c r="AJ18647" s="6"/>
      <c r="AK18647" s="6"/>
      <c r="AL18647" s="6"/>
      <c r="AM18647" s="6"/>
      <c r="AN18647" s="6"/>
      <c r="AO18647" s="6"/>
      <c r="AP18647" s="6"/>
      <c r="AQ18647" s="6"/>
      <c r="AR18647" s="6"/>
      <c r="AS18647" s="6"/>
      <c r="AT18647" s="6"/>
      <c r="AU18647" s="6"/>
      <c r="AV18647" s="6"/>
      <c r="AW18647" s="6"/>
      <c r="AX18647" s="6"/>
      <c r="AY18647" s="6"/>
      <c r="AZ18647" s="6"/>
      <c r="BA18647" s="6"/>
      <c r="BB18647" s="6"/>
      <c r="BC18647" s="6"/>
      <c r="BD18647" s="6"/>
      <c r="BE18647" s="6"/>
      <c r="BF18647" s="6"/>
      <c r="BG18647" s="6"/>
    </row>
    <row r="18648" spans="34:59" x14ac:dyDescent="0.25">
      <c r="AH18648" s="10"/>
      <c r="AI18648" s="6"/>
      <c r="AJ18648" s="10"/>
      <c r="AK18648" s="10"/>
      <c r="AL18648" s="10"/>
      <c r="AM18648" s="10"/>
      <c r="AN18648" s="10"/>
      <c r="AO18648" s="10"/>
      <c r="AP18648" s="10"/>
      <c r="AQ18648" s="10"/>
      <c r="AR18648" s="10"/>
      <c r="AS18648" s="10"/>
      <c r="AT18648" s="10"/>
      <c r="AU18648" s="10"/>
      <c r="AV18648" s="10"/>
      <c r="AW18648" s="10"/>
      <c r="AX18648" s="10"/>
      <c r="AY18648" s="10"/>
      <c r="AZ18648" s="10"/>
      <c r="BA18648" s="10"/>
      <c r="BB18648" s="10"/>
      <c r="BC18648" s="10"/>
      <c r="BD18648" s="10"/>
      <c r="BE18648" s="10"/>
      <c r="BF18648" s="10"/>
      <c r="BG18648" s="6"/>
    </row>
    <row r="18649" spans="34:59" x14ac:dyDescent="0.25">
      <c r="AH18649" s="6"/>
      <c r="AI18649" s="6"/>
      <c r="AJ18649" s="6"/>
      <c r="AK18649" s="6"/>
      <c r="AL18649" s="6"/>
      <c r="AM18649" s="6"/>
      <c r="AN18649" s="6"/>
      <c r="AO18649" s="6"/>
      <c r="AP18649" s="6"/>
      <c r="AQ18649" s="6"/>
      <c r="AR18649" s="6"/>
      <c r="AS18649" s="6"/>
      <c r="AT18649" s="6"/>
      <c r="AU18649" s="6"/>
      <c r="AV18649" s="6"/>
      <c r="AW18649" s="6"/>
      <c r="AX18649" s="6"/>
      <c r="AY18649" s="6"/>
      <c r="AZ18649" s="6"/>
      <c r="BA18649" s="6"/>
      <c r="BB18649" s="6"/>
      <c r="BC18649" s="6"/>
      <c r="BD18649" s="6"/>
      <c r="BE18649" s="6"/>
      <c r="BF18649" s="6"/>
      <c r="BG18649" s="10"/>
    </row>
    <row r="18650" spans="34:59" x14ac:dyDescent="0.25">
      <c r="AH18650" s="10"/>
      <c r="AI18650" s="6"/>
    </row>
    <row r="18651" spans="34:59" x14ac:dyDescent="0.25">
      <c r="AH18651" s="6"/>
      <c r="AI18651" s="6"/>
      <c r="AJ18651" s="6"/>
      <c r="AK18651" s="6"/>
      <c r="AL18651" s="6"/>
      <c r="AM18651" s="6"/>
      <c r="AN18651" s="6"/>
      <c r="AO18651" s="6"/>
      <c r="AP18651" s="6"/>
      <c r="AQ18651" s="6"/>
      <c r="AR18651" s="6"/>
      <c r="AS18651" s="6"/>
      <c r="AT18651" s="6"/>
      <c r="AU18651" s="6"/>
      <c r="AV18651" s="6"/>
      <c r="AW18651" s="6"/>
      <c r="AX18651" s="6"/>
      <c r="AY18651" s="6"/>
      <c r="AZ18651" s="6"/>
      <c r="BA18651" s="6"/>
      <c r="BB18651" s="6"/>
      <c r="BC18651" s="6"/>
      <c r="BD18651" s="6"/>
      <c r="BE18651" s="6"/>
      <c r="BF18651" s="6"/>
      <c r="BG18651" s="6"/>
    </row>
    <row r="18652" spans="34:59" x14ac:dyDescent="0.25">
      <c r="AH18652" s="10"/>
      <c r="AI18652" s="6"/>
      <c r="AJ18652" s="10"/>
      <c r="AK18652" s="10"/>
      <c r="AL18652" s="10"/>
      <c r="AM18652" s="10"/>
      <c r="AN18652" s="10"/>
      <c r="AO18652" s="10"/>
      <c r="AP18652" s="10"/>
      <c r="AQ18652" s="10"/>
      <c r="AR18652" s="10"/>
      <c r="AS18652" s="10"/>
      <c r="AT18652" s="10"/>
      <c r="AU18652" s="10"/>
      <c r="AV18652" s="10"/>
      <c r="AW18652" s="10"/>
      <c r="AX18652" s="10"/>
      <c r="AY18652" s="10"/>
      <c r="AZ18652" s="10"/>
      <c r="BA18652" s="10"/>
      <c r="BB18652" s="10"/>
      <c r="BC18652" s="10"/>
      <c r="BD18652" s="10"/>
      <c r="BE18652" s="10"/>
      <c r="BF18652" s="10"/>
      <c r="BG18652" s="6"/>
    </row>
    <row r="18653" spans="34:59" x14ac:dyDescent="0.25">
      <c r="AH18653" s="6"/>
      <c r="AI18653" s="6"/>
      <c r="AJ18653" s="6"/>
      <c r="AK18653" s="6"/>
      <c r="AL18653" s="6"/>
      <c r="AM18653" s="6"/>
      <c r="AN18653" s="6"/>
      <c r="AO18653" s="6"/>
      <c r="AP18653" s="6"/>
      <c r="AQ18653" s="6"/>
      <c r="AR18653" s="6"/>
      <c r="AS18653" s="6"/>
      <c r="AT18653" s="6"/>
      <c r="AU18653" s="6"/>
      <c r="AV18653" s="6"/>
      <c r="AW18653" s="6"/>
      <c r="AX18653" s="6"/>
      <c r="AY18653" s="6"/>
      <c r="AZ18653" s="6"/>
      <c r="BA18653" s="6"/>
      <c r="BB18653" s="6"/>
      <c r="BC18653" s="6"/>
      <c r="BD18653" s="6"/>
      <c r="BE18653" s="6"/>
      <c r="BF18653" s="6"/>
      <c r="BG18653" s="10"/>
    </row>
    <row r="18654" spans="34:59" x14ac:dyDescent="0.25">
      <c r="AH18654" s="10"/>
      <c r="AI18654" s="6"/>
    </row>
    <row r="18655" spans="34:59" x14ac:dyDescent="0.25">
      <c r="AH18655" s="6"/>
      <c r="AI18655" s="6"/>
      <c r="AJ18655" s="6"/>
      <c r="AK18655" s="6"/>
      <c r="AL18655" s="6"/>
      <c r="AM18655" s="6"/>
      <c r="AN18655" s="6"/>
      <c r="AO18655" s="6"/>
      <c r="AP18655" s="6"/>
      <c r="AQ18655" s="6"/>
      <c r="AR18655" s="6"/>
      <c r="AS18655" s="6"/>
      <c r="AT18655" s="6"/>
      <c r="AU18655" s="6"/>
      <c r="AV18655" s="6"/>
      <c r="AW18655" s="6"/>
      <c r="AX18655" s="6"/>
      <c r="AY18655" s="6"/>
      <c r="AZ18655" s="6"/>
      <c r="BA18655" s="6"/>
      <c r="BB18655" s="6"/>
      <c r="BC18655" s="6"/>
      <c r="BD18655" s="6"/>
      <c r="BE18655" s="6"/>
      <c r="BF18655" s="6"/>
      <c r="BG18655" s="6"/>
    </row>
    <row r="18656" spans="34:59" x14ac:dyDescent="0.25">
      <c r="AH18656" s="10"/>
      <c r="AI18656" s="6"/>
      <c r="AJ18656" s="10"/>
      <c r="AK18656" s="10"/>
      <c r="AL18656" s="10"/>
      <c r="AM18656" s="10"/>
      <c r="AN18656" s="10"/>
      <c r="AO18656" s="10"/>
      <c r="AP18656" s="10"/>
      <c r="AQ18656" s="10"/>
      <c r="AR18656" s="10"/>
      <c r="AS18656" s="10"/>
      <c r="AT18656" s="10"/>
      <c r="AU18656" s="10"/>
      <c r="AV18656" s="10"/>
      <c r="AW18656" s="10"/>
      <c r="AX18656" s="10"/>
      <c r="AY18656" s="10"/>
      <c r="AZ18656" s="10"/>
      <c r="BA18656" s="10"/>
      <c r="BB18656" s="10"/>
      <c r="BC18656" s="10"/>
      <c r="BD18656" s="10"/>
      <c r="BE18656" s="10"/>
      <c r="BF18656" s="10"/>
      <c r="BG18656" s="6"/>
    </row>
    <row r="18657" spans="34:59" x14ac:dyDescent="0.25">
      <c r="AH18657" s="6"/>
      <c r="AI18657" s="6"/>
      <c r="AJ18657" s="6"/>
      <c r="AK18657" s="6"/>
      <c r="AL18657" s="6"/>
      <c r="AM18657" s="6"/>
      <c r="AN18657" s="6"/>
      <c r="AO18657" s="6"/>
      <c r="AP18657" s="6"/>
      <c r="AQ18657" s="6"/>
      <c r="AR18657" s="6"/>
      <c r="AS18657" s="6"/>
      <c r="AT18657" s="6"/>
      <c r="AU18657" s="6"/>
      <c r="AV18657" s="6"/>
      <c r="AW18657" s="6"/>
      <c r="AX18657" s="6"/>
      <c r="AY18657" s="6"/>
      <c r="AZ18657" s="6"/>
      <c r="BA18657" s="6"/>
      <c r="BB18657" s="6"/>
      <c r="BC18657" s="6"/>
      <c r="BD18657" s="6"/>
      <c r="BE18657" s="6"/>
      <c r="BF18657" s="6"/>
      <c r="BG18657" s="10"/>
    </row>
    <row r="18658" spans="34:59" x14ac:dyDescent="0.25">
      <c r="AH18658" s="10"/>
      <c r="AI18658" s="6"/>
    </row>
    <row r="18659" spans="34:59" x14ac:dyDescent="0.25">
      <c r="AH18659" s="6"/>
      <c r="AI18659" s="6"/>
      <c r="AJ18659" s="6"/>
      <c r="AK18659" s="6"/>
      <c r="AL18659" s="6"/>
      <c r="AM18659" s="6"/>
      <c r="AN18659" s="6"/>
      <c r="AO18659" s="6"/>
      <c r="AP18659" s="6"/>
      <c r="AQ18659" s="6"/>
      <c r="AR18659" s="6"/>
      <c r="AS18659" s="6"/>
      <c r="AT18659" s="6"/>
      <c r="AU18659" s="6"/>
      <c r="AV18659" s="6"/>
      <c r="AW18659" s="6"/>
      <c r="AX18659" s="6"/>
      <c r="AY18659" s="6"/>
      <c r="AZ18659" s="6"/>
      <c r="BA18659" s="6"/>
      <c r="BB18659" s="6"/>
      <c r="BC18659" s="6"/>
      <c r="BD18659" s="6"/>
      <c r="BE18659" s="6"/>
      <c r="BF18659" s="6"/>
      <c r="BG18659" s="6"/>
    </row>
    <row r="18660" spans="34:59" x14ac:dyDescent="0.25">
      <c r="AH18660" s="10"/>
      <c r="AI18660" s="6"/>
      <c r="AJ18660" s="10"/>
      <c r="AK18660" s="10"/>
      <c r="AL18660" s="10"/>
      <c r="AM18660" s="10"/>
      <c r="AN18660" s="10"/>
      <c r="AO18660" s="10"/>
      <c r="AP18660" s="10"/>
      <c r="AQ18660" s="10"/>
      <c r="AR18660" s="10"/>
      <c r="AS18660" s="10"/>
      <c r="AT18660" s="10"/>
      <c r="AU18660" s="10"/>
      <c r="AV18660" s="10"/>
      <c r="AW18660" s="10"/>
      <c r="AX18660" s="10"/>
      <c r="AY18660" s="10"/>
      <c r="AZ18660" s="10"/>
      <c r="BA18660" s="10"/>
      <c r="BB18660" s="10"/>
      <c r="BC18660" s="10"/>
      <c r="BD18660" s="10"/>
      <c r="BE18660" s="10"/>
      <c r="BF18660" s="10"/>
      <c r="BG18660" s="6"/>
    </row>
    <row r="18662" spans="34:59" x14ac:dyDescent="0.25">
      <c r="AH18662" s="10"/>
      <c r="AI18662" s="6"/>
    </row>
    <row r="18663" spans="34:59" x14ac:dyDescent="0.25">
      <c r="AH18663" s="6"/>
      <c r="AI18663" s="6"/>
      <c r="AJ18663" s="6"/>
      <c r="AK18663" s="6"/>
      <c r="AL18663" s="6"/>
      <c r="AM18663" s="6"/>
      <c r="AN18663" s="6"/>
      <c r="AO18663" s="6"/>
      <c r="AP18663" s="6"/>
      <c r="AQ18663" s="6"/>
      <c r="AR18663" s="6"/>
      <c r="AS18663" s="6"/>
      <c r="AT18663" s="6"/>
      <c r="AU18663" s="6"/>
      <c r="AV18663" s="6"/>
      <c r="AW18663" s="6"/>
      <c r="AX18663" s="6"/>
      <c r="AY18663" s="6"/>
      <c r="AZ18663" s="6"/>
      <c r="BA18663" s="6"/>
      <c r="BB18663" s="6"/>
      <c r="BC18663" s="6"/>
      <c r="BD18663" s="6"/>
      <c r="BE18663" s="6"/>
      <c r="BF18663" s="6"/>
      <c r="BG18663" s="6"/>
    </row>
    <row r="18664" spans="34:59" x14ac:dyDescent="0.25">
      <c r="AH18664" s="10"/>
      <c r="AI18664" s="6"/>
      <c r="AJ18664" s="10"/>
      <c r="AK18664" s="10"/>
      <c r="AL18664" s="10"/>
      <c r="AM18664" s="10"/>
      <c r="AN18664" s="10"/>
      <c r="AO18664" s="10"/>
      <c r="AP18664" s="10"/>
      <c r="AQ18664" s="10"/>
      <c r="AR18664" s="10"/>
      <c r="AS18664" s="10"/>
      <c r="AT18664" s="10"/>
      <c r="AU18664" s="10"/>
      <c r="AV18664" s="10"/>
      <c r="AW18664" s="10"/>
      <c r="AX18664" s="10"/>
      <c r="AY18664" s="10"/>
      <c r="AZ18664" s="10"/>
      <c r="BA18664" s="10"/>
      <c r="BB18664" s="10"/>
      <c r="BC18664" s="10"/>
      <c r="BD18664" s="10"/>
      <c r="BE18664" s="10"/>
      <c r="BF18664" s="10"/>
      <c r="BG18664" s="6"/>
    </row>
    <row r="18665" spans="34:59" x14ac:dyDescent="0.25">
      <c r="AH18665" s="6"/>
      <c r="AI18665" s="6"/>
      <c r="AJ18665" s="6"/>
      <c r="AK18665" s="6"/>
      <c r="AL18665" s="6"/>
      <c r="AM18665" s="6"/>
      <c r="AN18665" s="6"/>
      <c r="AO18665" s="6"/>
      <c r="AP18665" s="6"/>
      <c r="AQ18665" s="6"/>
      <c r="AR18665" s="6"/>
      <c r="AS18665" s="6"/>
      <c r="AT18665" s="6"/>
      <c r="AU18665" s="6"/>
      <c r="AV18665" s="6"/>
      <c r="AW18665" s="6"/>
      <c r="AX18665" s="6"/>
      <c r="AY18665" s="6"/>
      <c r="AZ18665" s="6"/>
      <c r="BA18665" s="6"/>
      <c r="BB18665" s="6"/>
      <c r="BC18665" s="6"/>
      <c r="BD18665" s="6"/>
      <c r="BE18665" s="6"/>
      <c r="BF18665" s="6"/>
      <c r="BG18665" s="10"/>
    </row>
    <row r="18666" spans="34:59" x14ac:dyDescent="0.25">
      <c r="AH18666" s="10"/>
      <c r="AI18666" s="6"/>
    </row>
    <row r="18667" spans="34:59" x14ac:dyDescent="0.25">
      <c r="AH18667" s="6"/>
      <c r="AI18667" s="6"/>
      <c r="AJ18667" s="6"/>
      <c r="AK18667" s="6"/>
      <c r="AL18667" s="6"/>
      <c r="AM18667" s="6"/>
      <c r="AN18667" s="6"/>
      <c r="AO18667" s="6"/>
      <c r="AP18667" s="6"/>
      <c r="AQ18667" s="6"/>
      <c r="AR18667" s="6"/>
      <c r="AS18667" s="6"/>
      <c r="AT18667" s="6"/>
      <c r="AU18667" s="6"/>
      <c r="AV18667" s="6"/>
      <c r="AW18667" s="6"/>
      <c r="AX18667" s="6"/>
      <c r="AY18667" s="6"/>
      <c r="AZ18667" s="6"/>
      <c r="BA18667" s="6"/>
      <c r="BB18667" s="6"/>
      <c r="BC18667" s="6"/>
      <c r="BD18667" s="6"/>
      <c r="BE18667" s="6"/>
      <c r="BF18667" s="6"/>
      <c r="BG18667" s="6"/>
    </row>
    <row r="18668" spans="34:59" x14ac:dyDescent="0.25">
      <c r="AH18668" s="10"/>
      <c r="AI18668" s="6"/>
      <c r="AJ18668" s="10"/>
      <c r="AK18668" s="10"/>
      <c r="AL18668" s="10"/>
      <c r="AM18668" s="10"/>
      <c r="AN18668" s="10"/>
      <c r="AO18668" s="10"/>
      <c r="AP18668" s="10"/>
      <c r="AQ18668" s="10"/>
      <c r="AR18668" s="10"/>
      <c r="AS18668" s="10"/>
      <c r="AT18668" s="10"/>
      <c r="AU18668" s="10"/>
      <c r="AV18668" s="10"/>
      <c r="AW18668" s="10"/>
      <c r="AX18668" s="10"/>
      <c r="AY18668" s="10"/>
      <c r="AZ18668" s="10"/>
      <c r="BA18668" s="10"/>
      <c r="BB18668" s="10"/>
      <c r="BC18668" s="10"/>
      <c r="BD18668" s="10"/>
      <c r="BE18668" s="10"/>
      <c r="BF18668" s="10"/>
      <c r="BG18668" s="6"/>
    </row>
    <row r="18669" spans="34:59" x14ac:dyDescent="0.25">
      <c r="AH18669" s="6"/>
      <c r="AI18669" s="6"/>
      <c r="AJ18669" s="6"/>
      <c r="AK18669" s="6"/>
      <c r="AL18669" s="6"/>
      <c r="AM18669" s="6"/>
      <c r="AN18669" s="6"/>
      <c r="AO18669" s="6"/>
      <c r="AP18669" s="6"/>
      <c r="AQ18669" s="6"/>
      <c r="AR18669" s="6"/>
      <c r="AS18669" s="6"/>
      <c r="AT18669" s="6"/>
      <c r="AU18669" s="6"/>
      <c r="AV18669" s="6"/>
      <c r="AW18669" s="6"/>
      <c r="AX18669" s="6"/>
      <c r="AY18669" s="6"/>
      <c r="AZ18669" s="6"/>
      <c r="BA18669" s="6"/>
      <c r="BB18669" s="6"/>
      <c r="BC18669" s="6"/>
      <c r="BD18669" s="6"/>
      <c r="BE18669" s="6"/>
      <c r="BF18669" s="6"/>
      <c r="BG18669" s="10"/>
    </row>
    <row r="18670" spans="34:59" x14ac:dyDescent="0.25">
      <c r="AH18670" s="10"/>
      <c r="AI18670" s="6"/>
    </row>
    <row r="18671" spans="34:59" x14ac:dyDescent="0.25">
      <c r="AH18671" s="6"/>
      <c r="AI18671" s="6"/>
      <c r="AJ18671" s="6"/>
      <c r="AK18671" s="6"/>
      <c r="AL18671" s="6"/>
      <c r="AM18671" s="6"/>
      <c r="AN18671" s="6"/>
      <c r="AO18671" s="6"/>
      <c r="AP18671" s="6"/>
      <c r="AQ18671" s="6"/>
      <c r="AR18671" s="6"/>
      <c r="AS18671" s="6"/>
      <c r="AT18671" s="6"/>
      <c r="AU18671" s="6"/>
      <c r="AV18671" s="6"/>
      <c r="AW18671" s="6"/>
      <c r="AX18671" s="6"/>
      <c r="AY18671" s="6"/>
      <c r="AZ18671" s="6"/>
      <c r="BA18671" s="6"/>
      <c r="BB18671" s="6"/>
      <c r="BC18671" s="6"/>
      <c r="BD18671" s="6"/>
      <c r="BE18671" s="6"/>
      <c r="BF18671" s="6"/>
      <c r="BG18671" s="6"/>
    </row>
    <row r="18672" spans="34:59" x14ac:dyDescent="0.25">
      <c r="AH18672" s="10"/>
      <c r="AI18672" s="6"/>
      <c r="AJ18672" s="10"/>
      <c r="AK18672" s="10"/>
      <c r="AL18672" s="10"/>
      <c r="AM18672" s="10"/>
      <c r="AN18672" s="10"/>
      <c r="AO18672" s="10"/>
      <c r="AP18672" s="10"/>
      <c r="AQ18672" s="10"/>
      <c r="AR18672" s="10"/>
      <c r="AS18672" s="10"/>
      <c r="AT18672" s="10"/>
      <c r="AU18672" s="10"/>
      <c r="AV18672" s="10"/>
      <c r="AW18672" s="10"/>
      <c r="AX18672" s="10"/>
      <c r="AY18672" s="10"/>
      <c r="AZ18672" s="10"/>
      <c r="BA18672" s="10"/>
      <c r="BB18672" s="10"/>
      <c r="BC18672" s="10"/>
      <c r="BD18672" s="10"/>
      <c r="BE18672" s="10"/>
      <c r="BF18672" s="10"/>
      <c r="BG18672" s="6"/>
    </row>
    <row r="18673" spans="34:59" x14ac:dyDescent="0.25">
      <c r="AH18673" s="6"/>
      <c r="AI18673" s="6"/>
      <c r="AJ18673" s="6"/>
      <c r="AK18673" s="6"/>
      <c r="AL18673" s="6"/>
      <c r="AM18673" s="6"/>
      <c r="AN18673" s="6"/>
      <c r="AO18673" s="6"/>
      <c r="AP18673" s="6"/>
      <c r="AQ18673" s="6"/>
      <c r="AR18673" s="6"/>
      <c r="AS18673" s="6"/>
      <c r="AT18673" s="6"/>
      <c r="AU18673" s="6"/>
      <c r="AV18673" s="6"/>
      <c r="AW18673" s="6"/>
      <c r="AX18673" s="6"/>
      <c r="AY18673" s="6"/>
      <c r="AZ18673" s="6"/>
      <c r="BA18673" s="6"/>
      <c r="BB18673" s="6"/>
      <c r="BC18673" s="6"/>
      <c r="BD18673" s="6"/>
      <c r="BE18673" s="6"/>
      <c r="BF18673" s="6"/>
      <c r="BG18673" s="10"/>
    </row>
    <row r="18674" spans="34:59" x14ac:dyDescent="0.25">
      <c r="AH18674" s="10"/>
      <c r="AI18674" s="6"/>
    </row>
    <row r="18675" spans="34:59" x14ac:dyDescent="0.25">
      <c r="AH18675" s="6"/>
      <c r="AI18675" s="6"/>
      <c r="AJ18675" s="6"/>
      <c r="AK18675" s="6"/>
      <c r="AL18675" s="6"/>
      <c r="AM18675" s="6"/>
      <c r="AN18675" s="6"/>
      <c r="AO18675" s="6"/>
      <c r="AP18675" s="6"/>
      <c r="AQ18675" s="6"/>
      <c r="AR18675" s="6"/>
      <c r="AS18675" s="6"/>
      <c r="AT18675" s="6"/>
      <c r="AU18675" s="6"/>
      <c r="AV18675" s="6"/>
      <c r="AW18675" s="6"/>
      <c r="AX18675" s="6"/>
      <c r="AY18675" s="6"/>
      <c r="AZ18675" s="6"/>
      <c r="BA18675" s="6"/>
      <c r="BB18675" s="6"/>
      <c r="BC18675" s="6"/>
      <c r="BD18675" s="6"/>
      <c r="BE18675" s="6"/>
      <c r="BF18675" s="6"/>
      <c r="BG18675" s="6"/>
    </row>
    <row r="18676" spans="34:59" x14ac:dyDescent="0.25">
      <c r="AH18676" s="10"/>
      <c r="AI18676" s="6"/>
      <c r="AJ18676" s="10"/>
      <c r="AK18676" s="10"/>
      <c r="AL18676" s="10"/>
      <c r="AM18676" s="10"/>
      <c r="AN18676" s="10"/>
      <c r="AO18676" s="10"/>
      <c r="AP18676" s="10"/>
      <c r="AQ18676" s="10"/>
      <c r="AR18676" s="10"/>
      <c r="AS18676" s="10"/>
      <c r="AT18676" s="10"/>
      <c r="AU18676" s="10"/>
      <c r="AV18676" s="10"/>
      <c r="AW18676" s="10"/>
      <c r="AX18676" s="10"/>
      <c r="AY18676" s="10"/>
      <c r="AZ18676" s="10"/>
      <c r="BA18676" s="10"/>
      <c r="BB18676" s="10"/>
      <c r="BC18676" s="10"/>
      <c r="BD18676" s="10"/>
      <c r="BE18676" s="10"/>
      <c r="BF18676" s="10"/>
      <c r="BG18676" s="6"/>
    </row>
    <row r="18678" spans="34:59" x14ac:dyDescent="0.25">
      <c r="AH18678" s="10"/>
      <c r="AI18678" s="6"/>
    </row>
    <row r="18679" spans="34:59" x14ac:dyDescent="0.25">
      <c r="AH18679" s="6"/>
      <c r="AI18679" s="6"/>
      <c r="AJ18679" s="6"/>
      <c r="AK18679" s="6"/>
      <c r="AL18679" s="6"/>
      <c r="AM18679" s="6"/>
      <c r="AN18679" s="6"/>
      <c r="AO18679" s="6"/>
      <c r="AP18679" s="6"/>
      <c r="AQ18679" s="6"/>
      <c r="AR18679" s="6"/>
      <c r="AS18679" s="6"/>
      <c r="AT18679" s="6"/>
      <c r="AU18679" s="6"/>
      <c r="AV18679" s="6"/>
      <c r="AW18679" s="6"/>
      <c r="AX18679" s="6"/>
      <c r="AY18679" s="6"/>
      <c r="AZ18679" s="6"/>
      <c r="BA18679" s="6"/>
      <c r="BB18679" s="6"/>
      <c r="BC18679" s="6"/>
      <c r="BD18679" s="6"/>
      <c r="BE18679" s="6"/>
      <c r="BF18679" s="6"/>
      <c r="BG18679" s="6"/>
    </row>
    <row r="18680" spans="34:59" x14ac:dyDescent="0.25">
      <c r="AH18680" s="10"/>
      <c r="AI18680" s="6"/>
      <c r="AJ18680" s="10"/>
      <c r="AK18680" s="10"/>
      <c r="AL18680" s="10"/>
      <c r="AM18680" s="10"/>
      <c r="AN18680" s="10"/>
      <c r="AO18680" s="10"/>
      <c r="AP18680" s="10"/>
      <c r="AQ18680" s="10"/>
      <c r="AR18680" s="10"/>
      <c r="AS18680" s="10"/>
      <c r="AT18680" s="10"/>
      <c r="AU18680" s="10"/>
      <c r="AV18680" s="10"/>
      <c r="AW18680" s="10"/>
      <c r="AX18680" s="10"/>
      <c r="AY18680" s="10"/>
      <c r="AZ18680" s="10"/>
      <c r="BA18680" s="10"/>
      <c r="BB18680" s="10"/>
      <c r="BC18680" s="10"/>
      <c r="BD18680" s="10"/>
      <c r="BE18680" s="10"/>
      <c r="BF18680" s="10"/>
      <c r="BG18680" s="6"/>
    </row>
    <row r="18681" spans="34:59" x14ac:dyDescent="0.25">
      <c r="AH18681" s="6"/>
      <c r="AI18681" s="6"/>
      <c r="AJ18681" s="6"/>
      <c r="AK18681" s="6"/>
      <c r="AL18681" s="6"/>
      <c r="AM18681" s="6"/>
      <c r="AN18681" s="6"/>
      <c r="AO18681" s="6"/>
      <c r="AP18681" s="6"/>
      <c r="AQ18681" s="6"/>
      <c r="AR18681" s="6"/>
      <c r="AS18681" s="6"/>
      <c r="AT18681" s="6"/>
      <c r="AU18681" s="6"/>
      <c r="AV18681" s="6"/>
      <c r="AW18681" s="6"/>
      <c r="AX18681" s="6"/>
      <c r="AY18681" s="6"/>
      <c r="AZ18681" s="6"/>
      <c r="BA18681" s="6"/>
      <c r="BB18681" s="6"/>
      <c r="BC18681" s="6"/>
      <c r="BD18681" s="6"/>
      <c r="BE18681" s="6"/>
      <c r="BF18681" s="6"/>
      <c r="BG18681" s="10"/>
    </row>
    <row r="18682" spans="34:59" x14ac:dyDescent="0.25">
      <c r="AH18682" s="10"/>
      <c r="AI18682" s="6"/>
    </row>
    <row r="18683" spans="34:59" x14ac:dyDescent="0.25">
      <c r="AH18683" s="6"/>
      <c r="AI18683" s="6"/>
      <c r="AJ18683" s="6"/>
      <c r="AK18683" s="6"/>
      <c r="AL18683" s="6"/>
      <c r="AM18683" s="6"/>
      <c r="AN18683" s="6"/>
      <c r="AO18683" s="6"/>
      <c r="AP18683" s="6"/>
      <c r="AQ18683" s="6"/>
      <c r="AR18683" s="6"/>
      <c r="AS18683" s="6"/>
      <c r="AT18683" s="6"/>
      <c r="AU18683" s="6"/>
      <c r="AV18683" s="6"/>
      <c r="AW18683" s="6"/>
      <c r="AX18683" s="6"/>
      <c r="AY18683" s="6"/>
      <c r="AZ18683" s="6"/>
      <c r="BA18683" s="6"/>
      <c r="BB18683" s="6"/>
      <c r="BC18683" s="6"/>
      <c r="BD18683" s="6"/>
      <c r="BE18683" s="6"/>
      <c r="BF18683" s="6"/>
      <c r="BG18683" s="6"/>
    </row>
    <row r="18684" spans="34:59" x14ac:dyDescent="0.25">
      <c r="AH18684" s="10"/>
      <c r="AI18684" s="6"/>
      <c r="AJ18684" s="10"/>
      <c r="AK18684" s="10"/>
      <c r="AL18684" s="10"/>
      <c r="AM18684" s="10"/>
      <c r="AN18684" s="10"/>
      <c r="AO18684" s="10"/>
      <c r="AP18684" s="10"/>
      <c r="AQ18684" s="10"/>
      <c r="AR18684" s="10"/>
      <c r="AS18684" s="10"/>
      <c r="AT18684" s="10"/>
      <c r="AU18684" s="10"/>
      <c r="AV18684" s="10"/>
      <c r="AW18684" s="10"/>
      <c r="AX18684" s="10"/>
      <c r="AY18684" s="10"/>
      <c r="AZ18684" s="10"/>
      <c r="BA18684" s="10"/>
      <c r="BB18684" s="10"/>
      <c r="BC18684" s="10"/>
      <c r="BD18684" s="10"/>
      <c r="BE18684" s="10"/>
      <c r="BF18684" s="10"/>
      <c r="BG18684" s="6"/>
    </row>
    <row r="18685" spans="34:59" x14ac:dyDescent="0.25">
      <c r="AH18685" s="6"/>
      <c r="AI18685" s="6"/>
      <c r="AJ18685" s="6"/>
      <c r="AK18685" s="6"/>
      <c r="AL18685" s="6"/>
      <c r="AM18685" s="6"/>
      <c r="AN18685" s="6"/>
      <c r="AO18685" s="6"/>
      <c r="AP18685" s="6"/>
      <c r="AQ18685" s="6"/>
      <c r="AR18685" s="6"/>
      <c r="AS18685" s="6"/>
      <c r="AT18685" s="6"/>
      <c r="AU18685" s="6"/>
      <c r="AV18685" s="6"/>
      <c r="AW18685" s="6"/>
      <c r="AX18685" s="6"/>
      <c r="AY18685" s="6"/>
      <c r="AZ18685" s="6"/>
      <c r="BA18685" s="6"/>
      <c r="BB18685" s="6"/>
      <c r="BC18685" s="6"/>
      <c r="BD18685" s="6"/>
      <c r="BE18685" s="6"/>
      <c r="BF18685" s="6"/>
      <c r="BG18685" s="10"/>
    </row>
    <row r="18686" spans="34:59" x14ac:dyDescent="0.25">
      <c r="AH18686" s="10"/>
      <c r="AI18686" s="6"/>
    </row>
    <row r="18687" spans="34:59" x14ac:dyDescent="0.25">
      <c r="AH18687" s="6"/>
      <c r="AI18687" s="6"/>
      <c r="AJ18687" s="6"/>
      <c r="AK18687" s="6"/>
      <c r="AL18687" s="6"/>
      <c r="AM18687" s="6"/>
      <c r="AN18687" s="6"/>
      <c r="AO18687" s="6"/>
      <c r="AP18687" s="6"/>
      <c r="AQ18687" s="6"/>
      <c r="AR18687" s="6"/>
      <c r="AS18687" s="6"/>
      <c r="AT18687" s="6"/>
      <c r="AU18687" s="6"/>
      <c r="AV18687" s="6"/>
      <c r="AW18687" s="6"/>
      <c r="AX18687" s="6"/>
      <c r="AY18687" s="6"/>
      <c r="AZ18687" s="6"/>
      <c r="BA18687" s="6"/>
      <c r="BB18687" s="6"/>
      <c r="BC18687" s="6"/>
      <c r="BD18687" s="6"/>
      <c r="BE18687" s="6"/>
      <c r="BF18687" s="6"/>
      <c r="BG18687" s="6"/>
    </row>
    <row r="18688" spans="34:59" x14ac:dyDescent="0.25">
      <c r="AH18688" s="10"/>
      <c r="AI18688" s="6"/>
      <c r="AJ18688" s="10"/>
      <c r="AK18688" s="10"/>
      <c r="AL18688" s="10"/>
      <c r="AM18688" s="10"/>
      <c r="AN18688" s="10"/>
      <c r="AO18688" s="10"/>
      <c r="AP18688" s="10"/>
      <c r="AQ18688" s="10"/>
      <c r="AR18688" s="10"/>
      <c r="AS18688" s="10"/>
      <c r="AT18688" s="10"/>
      <c r="AU18688" s="10"/>
      <c r="AV18688" s="10"/>
      <c r="AW18688" s="10"/>
      <c r="AX18688" s="10"/>
      <c r="AY18688" s="10"/>
      <c r="AZ18688" s="10"/>
      <c r="BA18688" s="10"/>
      <c r="BB18688" s="10"/>
      <c r="BC18688" s="10"/>
      <c r="BD18688" s="10"/>
      <c r="BE18688" s="10"/>
      <c r="BF18688" s="10"/>
      <c r="BG18688" s="6"/>
    </row>
    <row r="18689" spans="34:59" x14ac:dyDescent="0.25">
      <c r="AH18689" s="6"/>
      <c r="AI18689" s="6"/>
      <c r="AJ18689" s="6"/>
      <c r="AK18689" s="6"/>
      <c r="AL18689" s="6"/>
      <c r="AM18689" s="6"/>
      <c r="AN18689" s="6"/>
      <c r="AO18689" s="6"/>
      <c r="AP18689" s="6"/>
      <c r="AQ18689" s="6"/>
      <c r="AR18689" s="6"/>
      <c r="AS18689" s="6"/>
      <c r="AT18689" s="6"/>
      <c r="AU18689" s="6"/>
      <c r="AV18689" s="6"/>
      <c r="AW18689" s="6"/>
      <c r="AX18689" s="6"/>
      <c r="AY18689" s="6"/>
      <c r="AZ18689" s="6"/>
      <c r="BA18689" s="6"/>
      <c r="BB18689" s="6"/>
      <c r="BC18689" s="6"/>
      <c r="BD18689" s="6"/>
      <c r="BE18689" s="6"/>
      <c r="BF18689" s="6"/>
      <c r="BG18689" s="10"/>
    </row>
    <row r="18690" spans="34:59" x14ac:dyDescent="0.25">
      <c r="AH18690" s="10"/>
      <c r="AI18690" s="6"/>
    </row>
    <row r="18691" spans="34:59" x14ac:dyDescent="0.25">
      <c r="AH18691" s="6"/>
      <c r="AI18691" s="6"/>
      <c r="AJ18691" s="6"/>
      <c r="AK18691" s="6"/>
      <c r="AL18691" s="6"/>
      <c r="AM18691" s="6"/>
      <c r="AN18691" s="6"/>
      <c r="AO18691" s="6"/>
      <c r="AP18691" s="6"/>
      <c r="AQ18691" s="6"/>
      <c r="AR18691" s="6"/>
      <c r="AS18691" s="6"/>
      <c r="AT18691" s="6"/>
      <c r="AU18691" s="6"/>
      <c r="AV18691" s="6"/>
      <c r="AW18691" s="6"/>
      <c r="AX18691" s="6"/>
      <c r="AY18691" s="6"/>
      <c r="AZ18691" s="6"/>
      <c r="BA18691" s="6"/>
      <c r="BB18691" s="6"/>
      <c r="BC18691" s="6"/>
      <c r="BD18691" s="6"/>
      <c r="BE18691" s="6"/>
      <c r="BF18691" s="6"/>
      <c r="BG18691" s="6"/>
    </row>
    <row r="18692" spans="34:59" x14ac:dyDescent="0.25">
      <c r="AH18692" s="10"/>
      <c r="AI18692" s="6"/>
      <c r="AJ18692" s="10"/>
      <c r="AK18692" s="10"/>
      <c r="AL18692" s="10"/>
      <c r="AM18692" s="10"/>
      <c r="AN18692" s="10"/>
      <c r="AO18692" s="10"/>
      <c r="AP18692" s="10"/>
      <c r="AQ18692" s="10"/>
      <c r="AR18692" s="10"/>
      <c r="AS18692" s="10"/>
      <c r="AT18692" s="10"/>
      <c r="AU18692" s="10"/>
      <c r="AV18692" s="10"/>
      <c r="AW18692" s="10"/>
      <c r="AX18692" s="10"/>
      <c r="AY18692" s="10"/>
      <c r="AZ18692" s="10"/>
      <c r="BA18692" s="10"/>
      <c r="BB18692" s="10"/>
      <c r="BC18692" s="10"/>
      <c r="BD18692" s="10"/>
      <c r="BE18692" s="10"/>
      <c r="BF18692" s="10"/>
      <c r="BG18692" s="6"/>
    </row>
    <row r="18694" spans="34:59" x14ac:dyDescent="0.25">
      <c r="AH18694" s="10"/>
      <c r="AI18694" s="6"/>
    </row>
    <row r="18695" spans="34:59" x14ac:dyDescent="0.25">
      <c r="AH18695" s="6"/>
      <c r="AI18695" s="6"/>
      <c r="AJ18695" s="6"/>
      <c r="AK18695" s="6"/>
      <c r="AL18695" s="6"/>
      <c r="AM18695" s="6"/>
      <c r="AN18695" s="6"/>
      <c r="AO18695" s="6"/>
      <c r="AP18695" s="6"/>
      <c r="AQ18695" s="6"/>
      <c r="AR18695" s="6"/>
      <c r="AS18695" s="6"/>
      <c r="AT18695" s="6"/>
      <c r="AU18695" s="6"/>
      <c r="AV18695" s="6"/>
      <c r="AW18695" s="6"/>
      <c r="AX18695" s="6"/>
      <c r="AY18695" s="6"/>
      <c r="AZ18695" s="6"/>
      <c r="BA18695" s="6"/>
      <c r="BB18695" s="6"/>
      <c r="BC18695" s="6"/>
      <c r="BD18695" s="6"/>
      <c r="BE18695" s="6"/>
      <c r="BF18695" s="6"/>
      <c r="BG18695" s="6"/>
    </row>
    <row r="18696" spans="34:59" x14ac:dyDescent="0.25">
      <c r="AH18696" s="10"/>
      <c r="AI18696" s="6"/>
      <c r="AJ18696" s="10"/>
      <c r="AK18696" s="10"/>
      <c r="AL18696" s="10"/>
      <c r="AM18696" s="10"/>
      <c r="AN18696" s="10"/>
      <c r="AO18696" s="10"/>
      <c r="AP18696" s="10"/>
      <c r="AQ18696" s="10"/>
      <c r="AR18696" s="10"/>
      <c r="AS18696" s="10"/>
      <c r="AT18696" s="10"/>
      <c r="AU18696" s="10"/>
      <c r="AV18696" s="10"/>
      <c r="AW18696" s="10"/>
      <c r="AX18696" s="10"/>
      <c r="AY18696" s="10"/>
      <c r="AZ18696" s="10"/>
      <c r="BA18696" s="10"/>
      <c r="BB18696" s="10"/>
      <c r="BC18696" s="10"/>
      <c r="BD18696" s="10"/>
      <c r="BE18696" s="10"/>
      <c r="BF18696" s="10"/>
      <c r="BG18696" s="6"/>
    </row>
    <row r="18697" spans="34:59" x14ac:dyDescent="0.25">
      <c r="AH18697" s="6"/>
      <c r="AI18697" s="6"/>
      <c r="AJ18697" s="6"/>
      <c r="AK18697" s="6"/>
      <c r="AL18697" s="6"/>
      <c r="AM18697" s="6"/>
      <c r="AN18697" s="6"/>
      <c r="AO18697" s="6"/>
      <c r="AP18697" s="6"/>
      <c r="AQ18697" s="6"/>
      <c r="AR18697" s="6"/>
      <c r="AS18697" s="6"/>
      <c r="AT18697" s="6"/>
      <c r="AU18697" s="6"/>
      <c r="AV18697" s="6"/>
      <c r="AW18697" s="6"/>
      <c r="AX18697" s="6"/>
      <c r="AY18697" s="6"/>
      <c r="AZ18697" s="6"/>
      <c r="BA18697" s="6"/>
      <c r="BB18697" s="6"/>
      <c r="BC18697" s="6"/>
      <c r="BD18697" s="6"/>
      <c r="BE18697" s="6"/>
      <c r="BF18697" s="6"/>
      <c r="BG18697" s="10"/>
    </row>
    <row r="18698" spans="34:59" x14ac:dyDescent="0.25">
      <c r="AH18698" s="10"/>
      <c r="AI18698" s="6"/>
    </row>
    <row r="18699" spans="34:59" x14ac:dyDescent="0.25">
      <c r="AH18699" s="6"/>
      <c r="AI18699" s="6"/>
      <c r="AJ18699" s="6"/>
      <c r="AK18699" s="6"/>
      <c r="AL18699" s="6"/>
      <c r="AM18699" s="6"/>
      <c r="AN18699" s="6"/>
      <c r="AO18699" s="6"/>
      <c r="AP18699" s="6"/>
      <c r="AQ18699" s="6"/>
      <c r="AR18699" s="6"/>
      <c r="AS18699" s="6"/>
      <c r="AT18699" s="6"/>
      <c r="AU18699" s="6"/>
      <c r="AV18699" s="6"/>
      <c r="AW18699" s="6"/>
      <c r="AX18699" s="6"/>
      <c r="AY18699" s="6"/>
      <c r="AZ18699" s="6"/>
      <c r="BA18699" s="6"/>
      <c r="BB18699" s="6"/>
      <c r="BC18699" s="6"/>
      <c r="BD18699" s="6"/>
      <c r="BE18699" s="6"/>
      <c r="BF18699" s="6"/>
      <c r="BG18699" s="6"/>
    </row>
    <row r="18700" spans="34:59" x14ac:dyDescent="0.25">
      <c r="AH18700" s="10"/>
      <c r="AI18700" s="6"/>
      <c r="AJ18700" s="10"/>
      <c r="AK18700" s="10"/>
      <c r="AL18700" s="10"/>
      <c r="AM18700" s="10"/>
      <c r="AN18700" s="10"/>
      <c r="AO18700" s="10"/>
      <c r="AP18700" s="10"/>
      <c r="AQ18700" s="10"/>
      <c r="AR18700" s="10"/>
      <c r="AS18700" s="10"/>
      <c r="AT18700" s="10"/>
      <c r="AU18700" s="10"/>
      <c r="AV18700" s="10"/>
      <c r="AW18700" s="10"/>
      <c r="AX18700" s="10"/>
      <c r="AY18700" s="10"/>
      <c r="AZ18700" s="10"/>
      <c r="BA18700" s="10"/>
      <c r="BB18700" s="10"/>
      <c r="BC18700" s="10"/>
      <c r="BD18700" s="10"/>
      <c r="BE18700" s="10"/>
      <c r="BF18700" s="10"/>
      <c r="BG18700" s="6"/>
    </row>
    <row r="18701" spans="34:59" x14ac:dyDescent="0.25">
      <c r="AH18701" s="6"/>
      <c r="AI18701" s="6"/>
      <c r="AJ18701" s="6"/>
      <c r="AK18701" s="6"/>
      <c r="AL18701" s="6"/>
      <c r="AM18701" s="6"/>
      <c r="AN18701" s="6"/>
      <c r="AO18701" s="6"/>
      <c r="AP18701" s="6"/>
      <c r="AQ18701" s="6"/>
      <c r="AR18701" s="6"/>
      <c r="AS18701" s="6"/>
      <c r="AT18701" s="6"/>
      <c r="AU18701" s="6"/>
      <c r="AV18701" s="6"/>
      <c r="AW18701" s="6"/>
      <c r="AX18701" s="6"/>
      <c r="AY18701" s="6"/>
      <c r="AZ18701" s="6"/>
      <c r="BA18701" s="6"/>
      <c r="BB18701" s="6"/>
      <c r="BC18701" s="6"/>
      <c r="BD18701" s="6"/>
      <c r="BE18701" s="6"/>
      <c r="BF18701" s="6"/>
      <c r="BG18701" s="10"/>
    </row>
    <row r="18702" spans="34:59" x14ac:dyDescent="0.25">
      <c r="AH18702" s="10"/>
      <c r="AI18702" s="6"/>
    </row>
    <row r="18703" spans="34:59" x14ac:dyDescent="0.25">
      <c r="AH18703" s="6"/>
      <c r="AI18703" s="6"/>
      <c r="AJ18703" s="6"/>
      <c r="AK18703" s="6"/>
      <c r="AL18703" s="6"/>
      <c r="AM18703" s="6"/>
      <c r="AN18703" s="6"/>
      <c r="AO18703" s="6"/>
      <c r="AP18703" s="6"/>
      <c r="AQ18703" s="6"/>
      <c r="AR18703" s="6"/>
      <c r="AS18703" s="6"/>
      <c r="AT18703" s="6"/>
      <c r="AU18703" s="6"/>
      <c r="AV18703" s="6"/>
      <c r="AW18703" s="6"/>
      <c r="AX18703" s="6"/>
      <c r="AY18703" s="6"/>
      <c r="AZ18703" s="6"/>
      <c r="BA18703" s="6"/>
      <c r="BB18703" s="6"/>
      <c r="BC18703" s="6"/>
      <c r="BD18703" s="6"/>
      <c r="BE18703" s="6"/>
      <c r="BF18703" s="6"/>
      <c r="BG18703" s="6"/>
    </row>
    <row r="18704" spans="34:59" x14ac:dyDescent="0.25">
      <c r="AH18704" s="10"/>
      <c r="AI18704" s="6"/>
      <c r="AJ18704" s="10"/>
      <c r="AK18704" s="10"/>
      <c r="AL18704" s="10"/>
      <c r="AM18704" s="10"/>
      <c r="AN18704" s="10"/>
      <c r="AO18704" s="10"/>
      <c r="AP18704" s="10"/>
      <c r="AQ18704" s="10"/>
      <c r="AR18704" s="10"/>
      <c r="AS18704" s="10"/>
      <c r="AT18704" s="10"/>
      <c r="AU18704" s="10"/>
      <c r="AV18704" s="10"/>
      <c r="AW18704" s="10"/>
      <c r="AX18704" s="10"/>
      <c r="AY18704" s="10"/>
      <c r="AZ18704" s="10"/>
      <c r="BA18704" s="10"/>
      <c r="BB18704" s="10"/>
      <c r="BC18704" s="10"/>
      <c r="BD18704" s="10"/>
      <c r="BE18704" s="10"/>
      <c r="BF18704" s="10"/>
      <c r="BG18704" s="6"/>
    </row>
    <row r="18705" spans="34:59" x14ac:dyDescent="0.25">
      <c r="AH18705" s="6"/>
      <c r="AI18705" s="6"/>
      <c r="AJ18705" s="6"/>
      <c r="AK18705" s="6"/>
      <c r="AL18705" s="6"/>
      <c r="AM18705" s="6"/>
      <c r="AN18705" s="6"/>
      <c r="AO18705" s="6"/>
      <c r="AP18705" s="6"/>
      <c r="AQ18705" s="6"/>
      <c r="AR18705" s="6"/>
      <c r="AS18705" s="6"/>
      <c r="AT18705" s="6"/>
      <c r="AU18705" s="6"/>
      <c r="AV18705" s="6"/>
      <c r="AW18705" s="6"/>
      <c r="AX18705" s="6"/>
      <c r="AY18705" s="6"/>
      <c r="AZ18705" s="6"/>
      <c r="BA18705" s="6"/>
      <c r="BB18705" s="6"/>
      <c r="BC18705" s="6"/>
      <c r="BD18705" s="6"/>
      <c r="BE18705" s="6"/>
      <c r="BF18705" s="6"/>
      <c r="BG18705" s="10"/>
    </row>
    <row r="18706" spans="34:59" x14ac:dyDescent="0.25">
      <c r="AH18706" s="10"/>
      <c r="AI18706" s="6"/>
    </row>
    <row r="18707" spans="34:59" x14ac:dyDescent="0.25">
      <c r="AH18707" s="6"/>
      <c r="AI18707" s="6"/>
      <c r="AJ18707" s="6"/>
      <c r="AK18707" s="6"/>
      <c r="AL18707" s="6"/>
      <c r="AM18707" s="6"/>
      <c r="AN18707" s="6"/>
      <c r="AO18707" s="6"/>
      <c r="AP18707" s="6"/>
      <c r="AQ18707" s="6"/>
      <c r="AR18707" s="6"/>
      <c r="AS18707" s="6"/>
      <c r="AT18707" s="6"/>
      <c r="AU18707" s="6"/>
      <c r="AV18707" s="6"/>
      <c r="AW18707" s="6"/>
      <c r="AX18707" s="6"/>
      <c r="AY18707" s="6"/>
      <c r="AZ18707" s="6"/>
      <c r="BA18707" s="6"/>
      <c r="BB18707" s="6"/>
      <c r="BC18707" s="6"/>
      <c r="BD18707" s="6"/>
      <c r="BE18707" s="6"/>
      <c r="BF18707" s="6"/>
      <c r="BG18707" s="6"/>
    </row>
    <row r="18708" spans="34:59" x14ac:dyDescent="0.25">
      <c r="AH18708" s="10"/>
      <c r="AI18708" s="6"/>
      <c r="AJ18708" s="10"/>
      <c r="AK18708" s="10"/>
      <c r="AL18708" s="10"/>
      <c r="AM18708" s="10"/>
      <c r="AN18708" s="10"/>
      <c r="AO18708" s="10"/>
      <c r="AP18708" s="10"/>
      <c r="AQ18708" s="10"/>
      <c r="AR18708" s="10"/>
      <c r="AS18708" s="10"/>
      <c r="AT18708" s="10"/>
      <c r="AU18708" s="10"/>
      <c r="AV18708" s="10"/>
      <c r="AW18708" s="10"/>
      <c r="AX18708" s="10"/>
      <c r="AY18708" s="10"/>
      <c r="AZ18708" s="10"/>
      <c r="BA18708" s="10"/>
      <c r="BB18708" s="10"/>
      <c r="BC18708" s="10"/>
      <c r="BD18708" s="10"/>
      <c r="BE18708" s="10"/>
      <c r="BF18708" s="10"/>
      <c r="BG18708" s="6"/>
    </row>
    <row r="18710" spans="34:59" x14ac:dyDescent="0.25">
      <c r="AH18710" s="10"/>
      <c r="AI18710" s="6"/>
    </row>
    <row r="18711" spans="34:59" x14ac:dyDescent="0.25">
      <c r="AH18711" s="6"/>
      <c r="AI18711" s="6"/>
      <c r="AJ18711" s="6"/>
      <c r="AK18711" s="6"/>
      <c r="AL18711" s="6"/>
      <c r="AM18711" s="6"/>
      <c r="AN18711" s="6"/>
      <c r="AO18711" s="6"/>
      <c r="AP18711" s="6"/>
      <c r="AQ18711" s="6"/>
      <c r="AR18711" s="6"/>
      <c r="AS18711" s="6"/>
      <c r="AT18711" s="6"/>
      <c r="AU18711" s="6"/>
      <c r="AV18711" s="6"/>
      <c r="AW18711" s="6"/>
      <c r="AX18711" s="6"/>
      <c r="AY18711" s="6"/>
      <c r="AZ18711" s="6"/>
      <c r="BA18711" s="6"/>
      <c r="BB18711" s="6"/>
      <c r="BC18711" s="6"/>
      <c r="BD18711" s="6"/>
      <c r="BE18711" s="6"/>
      <c r="BF18711" s="6"/>
      <c r="BG18711" s="6"/>
    </row>
    <row r="18712" spans="34:59" x14ac:dyDescent="0.25">
      <c r="AH18712" s="10"/>
      <c r="AI18712" s="6"/>
      <c r="AJ18712" s="10"/>
      <c r="AK18712" s="10"/>
      <c r="AL18712" s="10"/>
      <c r="AM18712" s="10"/>
      <c r="AN18712" s="10"/>
      <c r="AO18712" s="10"/>
      <c r="AP18712" s="10"/>
      <c r="AQ18712" s="10"/>
      <c r="AR18712" s="10"/>
      <c r="AS18712" s="10"/>
      <c r="AT18712" s="10"/>
      <c r="AU18712" s="10"/>
      <c r="AV18712" s="10"/>
      <c r="AW18712" s="10"/>
      <c r="AX18712" s="10"/>
      <c r="AY18712" s="10"/>
      <c r="AZ18712" s="10"/>
      <c r="BA18712" s="10"/>
      <c r="BB18712" s="10"/>
      <c r="BC18712" s="10"/>
      <c r="BD18712" s="10"/>
      <c r="BE18712" s="10"/>
      <c r="BF18712" s="10"/>
      <c r="BG18712" s="6"/>
    </row>
    <row r="18713" spans="34:59" x14ac:dyDescent="0.25">
      <c r="AH18713" s="6"/>
      <c r="AI18713" s="6"/>
      <c r="AJ18713" s="6"/>
      <c r="AK18713" s="6"/>
      <c r="AL18713" s="6"/>
      <c r="AM18713" s="6"/>
      <c r="AN18713" s="6"/>
      <c r="AO18713" s="6"/>
      <c r="AP18713" s="6"/>
      <c r="AQ18713" s="6"/>
      <c r="AR18713" s="6"/>
      <c r="AS18713" s="6"/>
      <c r="AT18713" s="6"/>
      <c r="AU18713" s="6"/>
      <c r="AV18713" s="6"/>
      <c r="AW18713" s="6"/>
      <c r="AX18713" s="6"/>
      <c r="AY18713" s="6"/>
      <c r="AZ18713" s="6"/>
      <c r="BA18713" s="6"/>
      <c r="BB18713" s="6"/>
      <c r="BC18713" s="6"/>
      <c r="BD18713" s="6"/>
      <c r="BE18713" s="6"/>
      <c r="BF18713" s="6"/>
      <c r="BG18713" s="10"/>
    </row>
    <row r="18714" spans="34:59" x14ac:dyDescent="0.25">
      <c r="AH18714" s="10"/>
      <c r="AI18714" s="6"/>
    </row>
    <row r="18715" spans="34:59" x14ac:dyDescent="0.25">
      <c r="AH18715" s="6"/>
      <c r="AI18715" s="6"/>
      <c r="AJ18715" s="6"/>
      <c r="AK18715" s="6"/>
      <c r="AL18715" s="6"/>
      <c r="AM18715" s="6"/>
      <c r="AN18715" s="6"/>
      <c r="AO18715" s="6"/>
      <c r="AP18715" s="6"/>
      <c r="AQ18715" s="6"/>
      <c r="AR18715" s="6"/>
      <c r="AS18715" s="6"/>
      <c r="AT18715" s="6"/>
      <c r="AU18715" s="6"/>
      <c r="AV18715" s="6"/>
      <c r="AW18715" s="6"/>
      <c r="AX18715" s="6"/>
      <c r="AY18715" s="6"/>
      <c r="AZ18715" s="6"/>
      <c r="BA18715" s="6"/>
      <c r="BB18715" s="6"/>
      <c r="BC18715" s="6"/>
      <c r="BD18715" s="6"/>
      <c r="BE18715" s="6"/>
      <c r="BF18715" s="6"/>
      <c r="BG18715" s="6"/>
    </row>
    <row r="18716" spans="34:59" x14ac:dyDescent="0.25">
      <c r="AH18716" s="10"/>
      <c r="AI18716" s="6"/>
      <c r="AJ18716" s="10"/>
      <c r="AK18716" s="10"/>
      <c r="AL18716" s="10"/>
      <c r="AM18716" s="10"/>
      <c r="AN18716" s="10"/>
      <c r="AO18716" s="10"/>
      <c r="AP18716" s="10"/>
      <c r="AQ18716" s="10"/>
      <c r="AR18716" s="10"/>
      <c r="AS18716" s="10"/>
      <c r="AT18716" s="10"/>
      <c r="AU18716" s="10"/>
      <c r="AV18716" s="10"/>
      <c r="AW18716" s="10"/>
      <c r="AX18716" s="10"/>
      <c r="AY18716" s="10"/>
      <c r="AZ18716" s="10"/>
      <c r="BA18716" s="10"/>
      <c r="BB18716" s="10"/>
      <c r="BC18716" s="10"/>
      <c r="BD18716" s="10"/>
      <c r="BE18716" s="10"/>
      <c r="BF18716" s="10"/>
      <c r="BG18716" s="6"/>
    </row>
    <row r="18717" spans="34:59" x14ac:dyDescent="0.25">
      <c r="AH18717" s="6"/>
      <c r="AI18717" s="6"/>
      <c r="AJ18717" s="6"/>
      <c r="AK18717" s="6"/>
      <c r="AL18717" s="6"/>
      <c r="AM18717" s="6"/>
      <c r="AN18717" s="6"/>
      <c r="AO18717" s="6"/>
      <c r="AP18717" s="6"/>
      <c r="AQ18717" s="6"/>
      <c r="AR18717" s="6"/>
      <c r="AS18717" s="6"/>
      <c r="AT18717" s="6"/>
      <c r="AU18717" s="6"/>
      <c r="AV18717" s="6"/>
      <c r="AW18717" s="6"/>
      <c r="AX18717" s="6"/>
      <c r="AY18717" s="6"/>
      <c r="AZ18717" s="6"/>
      <c r="BA18717" s="6"/>
      <c r="BB18717" s="6"/>
      <c r="BC18717" s="6"/>
      <c r="BD18717" s="6"/>
      <c r="BE18717" s="6"/>
      <c r="BF18717" s="6"/>
      <c r="BG18717" s="10"/>
    </row>
    <row r="18718" spans="34:59" x14ac:dyDescent="0.25">
      <c r="AH18718" s="10"/>
      <c r="AI18718" s="6"/>
    </row>
    <row r="18719" spans="34:59" x14ac:dyDescent="0.25">
      <c r="AH18719" s="6"/>
      <c r="AI18719" s="6"/>
      <c r="AJ18719" s="6"/>
      <c r="AK18719" s="6"/>
      <c r="AL18719" s="6"/>
      <c r="AM18719" s="6"/>
      <c r="AN18719" s="6"/>
      <c r="AO18719" s="6"/>
      <c r="AP18719" s="6"/>
      <c r="AQ18719" s="6"/>
      <c r="AR18719" s="6"/>
      <c r="AS18719" s="6"/>
      <c r="AT18719" s="6"/>
      <c r="AU18719" s="6"/>
      <c r="AV18719" s="6"/>
      <c r="AW18719" s="6"/>
      <c r="AX18719" s="6"/>
      <c r="AY18719" s="6"/>
      <c r="AZ18719" s="6"/>
      <c r="BA18719" s="6"/>
      <c r="BB18719" s="6"/>
      <c r="BC18719" s="6"/>
      <c r="BD18719" s="6"/>
      <c r="BE18719" s="6"/>
      <c r="BF18719" s="6"/>
      <c r="BG18719" s="6"/>
    </row>
    <row r="18720" spans="34:59" x14ac:dyDescent="0.25">
      <c r="AH18720" s="10"/>
      <c r="AI18720" s="6"/>
      <c r="AJ18720" s="10"/>
      <c r="AK18720" s="10"/>
      <c r="AL18720" s="10"/>
      <c r="AM18720" s="10"/>
      <c r="AN18720" s="10"/>
      <c r="AO18720" s="10"/>
      <c r="AP18720" s="10"/>
      <c r="AQ18720" s="10"/>
      <c r="AR18720" s="10"/>
      <c r="AS18720" s="10"/>
      <c r="AT18720" s="10"/>
      <c r="AU18720" s="10"/>
      <c r="AV18720" s="10"/>
      <c r="AW18720" s="10"/>
      <c r="AX18720" s="10"/>
      <c r="AY18720" s="10"/>
      <c r="AZ18720" s="10"/>
      <c r="BA18720" s="10"/>
      <c r="BB18720" s="10"/>
      <c r="BC18720" s="10"/>
      <c r="BD18720" s="10"/>
      <c r="BE18720" s="10"/>
      <c r="BF18720" s="10"/>
      <c r="BG18720" s="6"/>
    </row>
    <row r="18721" spans="34:59" x14ac:dyDescent="0.25">
      <c r="AH18721" s="6"/>
      <c r="AI18721" s="6"/>
      <c r="AJ18721" s="6"/>
      <c r="AK18721" s="6"/>
      <c r="AL18721" s="6"/>
      <c r="AM18721" s="6"/>
      <c r="AN18721" s="6"/>
      <c r="AO18721" s="6"/>
      <c r="AP18721" s="6"/>
      <c r="AQ18721" s="6"/>
      <c r="AR18721" s="6"/>
      <c r="AS18721" s="6"/>
      <c r="AT18721" s="6"/>
      <c r="AU18721" s="6"/>
      <c r="AV18721" s="6"/>
      <c r="AW18721" s="6"/>
      <c r="AX18721" s="6"/>
      <c r="AY18721" s="6"/>
      <c r="AZ18721" s="6"/>
      <c r="BA18721" s="6"/>
      <c r="BB18721" s="6"/>
      <c r="BC18721" s="6"/>
      <c r="BD18721" s="6"/>
      <c r="BE18721" s="6"/>
      <c r="BF18721" s="6"/>
      <c r="BG18721" s="10"/>
    </row>
    <row r="18722" spans="34:59" x14ac:dyDescent="0.25">
      <c r="AH18722" s="10"/>
      <c r="AI18722" s="6"/>
    </row>
    <row r="18723" spans="34:59" x14ac:dyDescent="0.25">
      <c r="AH18723" s="6"/>
      <c r="AI18723" s="6"/>
      <c r="AJ18723" s="6"/>
      <c r="AK18723" s="6"/>
      <c r="AL18723" s="6"/>
      <c r="AM18723" s="6"/>
      <c r="AN18723" s="6"/>
      <c r="AO18723" s="6"/>
      <c r="AP18723" s="6"/>
      <c r="AQ18723" s="6"/>
      <c r="AR18723" s="6"/>
      <c r="AS18723" s="6"/>
      <c r="AT18723" s="6"/>
      <c r="AU18723" s="6"/>
      <c r="AV18723" s="6"/>
      <c r="AW18723" s="6"/>
      <c r="AX18723" s="6"/>
      <c r="AY18723" s="6"/>
      <c r="AZ18723" s="6"/>
      <c r="BA18723" s="6"/>
      <c r="BB18723" s="6"/>
      <c r="BC18723" s="6"/>
      <c r="BD18723" s="6"/>
      <c r="BE18723" s="6"/>
      <c r="BF18723" s="6"/>
      <c r="BG18723" s="6"/>
    </row>
    <row r="18724" spans="34:59" x14ac:dyDescent="0.25">
      <c r="AH18724" s="10"/>
      <c r="AI18724" s="6"/>
      <c r="AJ18724" s="10"/>
      <c r="AK18724" s="10"/>
      <c r="AL18724" s="10"/>
      <c r="AM18724" s="10"/>
      <c r="AN18724" s="10"/>
      <c r="AO18724" s="10"/>
      <c r="AP18724" s="10"/>
      <c r="AQ18724" s="10"/>
      <c r="AR18724" s="10"/>
      <c r="AS18724" s="10"/>
      <c r="AT18724" s="10"/>
      <c r="AU18724" s="10"/>
      <c r="AV18724" s="10"/>
      <c r="AW18724" s="10"/>
      <c r="AX18724" s="10"/>
      <c r="AY18724" s="10"/>
      <c r="AZ18724" s="10"/>
      <c r="BA18724" s="10"/>
      <c r="BB18724" s="10"/>
      <c r="BC18724" s="10"/>
      <c r="BD18724" s="10"/>
      <c r="BE18724" s="10"/>
      <c r="BF18724" s="10"/>
      <c r="BG18724" s="6"/>
    </row>
    <row r="18726" spans="34:59" x14ac:dyDescent="0.25">
      <c r="AH18726" s="10"/>
      <c r="AI18726" s="6"/>
    </row>
    <row r="18727" spans="34:59" x14ac:dyDescent="0.25">
      <c r="AH18727" s="6"/>
      <c r="AI18727" s="6"/>
      <c r="AJ18727" s="6"/>
      <c r="AK18727" s="6"/>
      <c r="AL18727" s="6"/>
      <c r="AM18727" s="6"/>
      <c r="AN18727" s="6"/>
      <c r="AO18727" s="6"/>
      <c r="AP18727" s="6"/>
      <c r="AQ18727" s="6"/>
      <c r="AR18727" s="6"/>
      <c r="AS18727" s="6"/>
      <c r="AT18727" s="6"/>
      <c r="AU18727" s="6"/>
      <c r="AV18727" s="6"/>
      <c r="AW18727" s="6"/>
      <c r="AX18727" s="6"/>
      <c r="AY18727" s="6"/>
      <c r="AZ18727" s="6"/>
      <c r="BA18727" s="6"/>
      <c r="BB18727" s="6"/>
      <c r="BC18727" s="6"/>
      <c r="BD18727" s="6"/>
      <c r="BE18727" s="6"/>
      <c r="BF18727" s="6"/>
      <c r="BG18727" s="6"/>
    </row>
    <row r="18728" spans="34:59" x14ac:dyDescent="0.25">
      <c r="AH18728" s="10"/>
      <c r="AI18728" s="6"/>
      <c r="AJ18728" s="10"/>
      <c r="AK18728" s="10"/>
      <c r="AL18728" s="10"/>
      <c r="AM18728" s="10"/>
      <c r="AN18728" s="10"/>
      <c r="AO18728" s="10"/>
      <c r="AP18728" s="10"/>
      <c r="AQ18728" s="10"/>
      <c r="AR18728" s="10"/>
      <c r="AS18728" s="10"/>
      <c r="AT18728" s="10"/>
      <c r="AU18728" s="10"/>
      <c r="AV18728" s="10"/>
      <c r="AW18728" s="10"/>
      <c r="AX18728" s="10"/>
      <c r="AY18728" s="10"/>
      <c r="AZ18728" s="10"/>
      <c r="BA18728" s="10"/>
      <c r="BB18728" s="10"/>
      <c r="BC18728" s="10"/>
      <c r="BD18728" s="10"/>
      <c r="BE18728" s="10"/>
      <c r="BF18728" s="10"/>
      <c r="BG18728" s="6"/>
    </row>
    <row r="18729" spans="34:59" x14ac:dyDescent="0.25">
      <c r="AH18729" s="6"/>
      <c r="AI18729" s="6"/>
      <c r="AJ18729" s="6"/>
      <c r="AK18729" s="6"/>
      <c r="AL18729" s="6"/>
      <c r="AM18729" s="6"/>
      <c r="AN18729" s="6"/>
      <c r="AO18729" s="6"/>
      <c r="AP18729" s="6"/>
      <c r="AQ18729" s="6"/>
      <c r="AR18729" s="6"/>
      <c r="AS18729" s="6"/>
      <c r="AT18729" s="6"/>
      <c r="AU18729" s="6"/>
      <c r="AV18729" s="6"/>
      <c r="AW18729" s="6"/>
      <c r="AX18729" s="6"/>
      <c r="AY18729" s="6"/>
      <c r="AZ18729" s="6"/>
      <c r="BA18729" s="6"/>
      <c r="BB18729" s="6"/>
      <c r="BC18729" s="6"/>
      <c r="BD18729" s="6"/>
      <c r="BE18729" s="6"/>
      <c r="BF18729" s="6"/>
      <c r="BG18729" s="10"/>
    </row>
    <row r="18730" spans="34:59" x14ac:dyDescent="0.25">
      <c r="AH18730" s="10"/>
      <c r="AI18730" s="6"/>
    </row>
    <row r="18731" spans="34:59" x14ac:dyDescent="0.25">
      <c r="AH18731" s="6"/>
      <c r="AI18731" s="6"/>
      <c r="AJ18731" s="6"/>
      <c r="AK18731" s="6"/>
      <c r="AL18731" s="6"/>
      <c r="AM18731" s="6"/>
      <c r="AN18731" s="6"/>
      <c r="AO18731" s="6"/>
      <c r="AP18731" s="6"/>
      <c r="AQ18731" s="6"/>
      <c r="AR18731" s="6"/>
      <c r="AS18731" s="6"/>
      <c r="AT18731" s="6"/>
      <c r="AU18731" s="6"/>
      <c r="AV18731" s="6"/>
      <c r="AW18731" s="6"/>
      <c r="AX18731" s="6"/>
      <c r="AY18731" s="6"/>
      <c r="AZ18731" s="6"/>
      <c r="BA18731" s="6"/>
      <c r="BB18731" s="6"/>
      <c r="BC18731" s="6"/>
      <c r="BD18731" s="6"/>
      <c r="BE18731" s="6"/>
      <c r="BF18731" s="6"/>
      <c r="BG18731" s="6"/>
    </row>
    <row r="18732" spans="34:59" x14ac:dyDescent="0.25">
      <c r="AH18732" s="10"/>
      <c r="AI18732" s="6"/>
      <c r="AJ18732" s="10"/>
      <c r="AK18732" s="10"/>
      <c r="AL18732" s="10"/>
      <c r="AM18732" s="10"/>
      <c r="AN18732" s="10"/>
      <c r="AO18732" s="10"/>
      <c r="AP18732" s="10"/>
      <c r="AQ18732" s="10"/>
      <c r="AR18732" s="10"/>
      <c r="AS18732" s="10"/>
      <c r="AT18732" s="10"/>
      <c r="AU18732" s="10"/>
      <c r="AV18732" s="10"/>
      <c r="AW18732" s="10"/>
      <c r="AX18732" s="10"/>
      <c r="AY18732" s="10"/>
      <c r="AZ18732" s="10"/>
      <c r="BA18732" s="10"/>
      <c r="BB18732" s="10"/>
      <c r="BC18732" s="10"/>
      <c r="BD18732" s="10"/>
      <c r="BE18732" s="10"/>
      <c r="BF18732" s="10"/>
      <c r="BG18732" s="6"/>
    </row>
    <row r="18733" spans="34:59" x14ac:dyDescent="0.25">
      <c r="AH18733" s="6"/>
      <c r="AI18733" s="6"/>
      <c r="AJ18733" s="6"/>
      <c r="AK18733" s="6"/>
      <c r="AL18733" s="6"/>
      <c r="AM18733" s="6"/>
      <c r="AN18733" s="6"/>
      <c r="AO18733" s="6"/>
      <c r="AP18733" s="6"/>
      <c r="AQ18733" s="6"/>
      <c r="AR18733" s="6"/>
      <c r="AS18733" s="6"/>
      <c r="AT18733" s="6"/>
      <c r="AU18733" s="6"/>
      <c r="AV18733" s="6"/>
      <c r="AW18733" s="6"/>
      <c r="AX18733" s="6"/>
      <c r="AY18733" s="6"/>
      <c r="AZ18733" s="6"/>
      <c r="BA18733" s="6"/>
      <c r="BB18733" s="6"/>
      <c r="BC18733" s="6"/>
      <c r="BD18733" s="6"/>
      <c r="BE18733" s="6"/>
      <c r="BF18733" s="6"/>
      <c r="BG18733" s="10"/>
    </row>
    <row r="18734" spans="34:59" x14ac:dyDescent="0.25">
      <c r="AH18734" s="10"/>
      <c r="AI18734" s="6"/>
    </row>
    <row r="18735" spans="34:59" x14ac:dyDescent="0.25">
      <c r="AH18735" s="6"/>
      <c r="AI18735" s="6"/>
      <c r="AJ18735" s="6"/>
      <c r="AK18735" s="6"/>
      <c r="AL18735" s="6"/>
      <c r="AM18735" s="6"/>
      <c r="AN18735" s="6"/>
      <c r="AO18735" s="6"/>
      <c r="AP18735" s="6"/>
      <c r="AQ18735" s="6"/>
      <c r="AR18735" s="6"/>
      <c r="AS18735" s="6"/>
      <c r="AT18735" s="6"/>
      <c r="AU18735" s="6"/>
      <c r="AV18735" s="6"/>
      <c r="AW18735" s="6"/>
      <c r="AX18735" s="6"/>
      <c r="AY18735" s="6"/>
      <c r="AZ18735" s="6"/>
      <c r="BA18735" s="6"/>
      <c r="BB18735" s="6"/>
      <c r="BC18735" s="6"/>
      <c r="BD18735" s="6"/>
      <c r="BE18735" s="6"/>
      <c r="BF18735" s="6"/>
      <c r="BG18735" s="6"/>
    </row>
    <row r="18736" spans="34:59" x14ac:dyDescent="0.25">
      <c r="AH18736" s="10"/>
      <c r="AI18736" s="6"/>
      <c r="AJ18736" s="10"/>
      <c r="AK18736" s="10"/>
      <c r="AL18736" s="10"/>
      <c r="AM18736" s="10"/>
      <c r="AN18736" s="10"/>
      <c r="AO18736" s="10"/>
      <c r="AP18736" s="10"/>
      <c r="AQ18736" s="10"/>
      <c r="AR18736" s="10"/>
      <c r="AS18736" s="10"/>
      <c r="AT18736" s="10"/>
      <c r="AU18736" s="10"/>
      <c r="AV18736" s="10"/>
      <c r="AW18736" s="10"/>
      <c r="AX18736" s="10"/>
      <c r="AY18736" s="10"/>
      <c r="AZ18736" s="10"/>
      <c r="BA18736" s="10"/>
      <c r="BB18736" s="10"/>
      <c r="BC18736" s="10"/>
      <c r="BD18736" s="10"/>
      <c r="BE18736" s="10"/>
      <c r="BF18736" s="10"/>
      <c r="BG18736" s="6"/>
    </row>
    <row r="18737" spans="34:59" x14ac:dyDescent="0.25">
      <c r="AH18737" s="6"/>
      <c r="AI18737" s="6"/>
      <c r="AJ18737" s="6"/>
      <c r="AK18737" s="6"/>
      <c r="AL18737" s="6"/>
      <c r="AM18737" s="6"/>
      <c r="AN18737" s="6"/>
      <c r="AO18737" s="6"/>
      <c r="AP18737" s="6"/>
      <c r="AQ18737" s="6"/>
      <c r="AR18737" s="6"/>
      <c r="AS18737" s="6"/>
      <c r="AT18737" s="6"/>
      <c r="AU18737" s="6"/>
      <c r="AV18737" s="6"/>
      <c r="AW18737" s="6"/>
      <c r="AX18737" s="6"/>
      <c r="AY18737" s="6"/>
      <c r="AZ18737" s="6"/>
      <c r="BA18737" s="6"/>
      <c r="BB18737" s="6"/>
      <c r="BC18737" s="6"/>
      <c r="BD18737" s="6"/>
      <c r="BE18737" s="6"/>
      <c r="BF18737" s="6"/>
      <c r="BG18737" s="10"/>
    </row>
    <row r="18738" spans="34:59" x14ac:dyDescent="0.25">
      <c r="AH18738" s="10"/>
      <c r="AI18738" s="6"/>
    </row>
    <row r="18739" spans="34:59" x14ac:dyDescent="0.25">
      <c r="AH18739" s="6"/>
      <c r="AI18739" s="6"/>
      <c r="AJ18739" s="6"/>
      <c r="AK18739" s="6"/>
      <c r="AL18739" s="6"/>
      <c r="AM18739" s="6"/>
      <c r="AN18739" s="6"/>
      <c r="AO18739" s="6"/>
      <c r="AP18739" s="6"/>
      <c r="AQ18739" s="6"/>
      <c r="AR18739" s="6"/>
      <c r="AS18739" s="6"/>
      <c r="AT18739" s="6"/>
      <c r="AU18739" s="6"/>
      <c r="AV18739" s="6"/>
      <c r="AW18739" s="6"/>
      <c r="AX18739" s="6"/>
      <c r="AY18739" s="6"/>
      <c r="AZ18739" s="6"/>
      <c r="BA18739" s="6"/>
      <c r="BB18739" s="6"/>
      <c r="BC18739" s="6"/>
      <c r="BD18739" s="6"/>
      <c r="BE18739" s="6"/>
      <c r="BF18739" s="6"/>
      <c r="BG18739" s="6"/>
    </row>
    <row r="18740" spans="34:59" x14ac:dyDescent="0.25">
      <c r="AH18740" s="10"/>
      <c r="AI18740" s="6"/>
      <c r="AJ18740" s="10"/>
      <c r="AK18740" s="10"/>
      <c r="AL18740" s="10"/>
      <c r="AM18740" s="10"/>
      <c r="AN18740" s="10"/>
      <c r="AO18740" s="10"/>
      <c r="AP18740" s="10"/>
      <c r="AQ18740" s="10"/>
      <c r="AR18740" s="10"/>
      <c r="AS18740" s="10"/>
      <c r="AT18740" s="10"/>
      <c r="AU18740" s="10"/>
      <c r="AV18740" s="10"/>
      <c r="AW18740" s="10"/>
      <c r="AX18740" s="10"/>
      <c r="AY18740" s="10"/>
      <c r="AZ18740" s="10"/>
      <c r="BA18740" s="10"/>
      <c r="BB18740" s="10"/>
      <c r="BC18740" s="10"/>
      <c r="BD18740" s="10"/>
      <c r="BE18740" s="10"/>
      <c r="BF18740" s="10"/>
      <c r="BG18740" s="6"/>
    </row>
    <row r="18742" spans="34:59" x14ac:dyDescent="0.25">
      <c r="AH18742" s="10"/>
      <c r="AI18742" s="6"/>
    </row>
    <row r="18743" spans="34:59" x14ac:dyDescent="0.25">
      <c r="AH18743" s="6"/>
      <c r="AI18743" s="6"/>
      <c r="AJ18743" s="6"/>
      <c r="AK18743" s="6"/>
      <c r="AL18743" s="6"/>
      <c r="AM18743" s="6"/>
      <c r="AN18743" s="6"/>
      <c r="AO18743" s="6"/>
      <c r="AP18743" s="6"/>
      <c r="AQ18743" s="6"/>
      <c r="AR18743" s="6"/>
      <c r="AS18743" s="6"/>
      <c r="AT18743" s="6"/>
      <c r="AU18743" s="6"/>
      <c r="AV18743" s="6"/>
      <c r="AW18743" s="6"/>
      <c r="AX18743" s="6"/>
      <c r="AY18743" s="6"/>
      <c r="AZ18743" s="6"/>
      <c r="BA18743" s="6"/>
      <c r="BB18743" s="6"/>
      <c r="BC18743" s="6"/>
      <c r="BD18743" s="6"/>
      <c r="BE18743" s="6"/>
      <c r="BF18743" s="6"/>
      <c r="BG18743" s="6"/>
    </row>
    <row r="18744" spans="34:59" x14ac:dyDescent="0.25">
      <c r="AH18744" s="10"/>
      <c r="AI18744" s="6"/>
      <c r="AJ18744" s="10"/>
      <c r="AK18744" s="10"/>
      <c r="AL18744" s="10"/>
      <c r="AM18744" s="10"/>
      <c r="AN18744" s="10"/>
      <c r="AO18744" s="10"/>
      <c r="AP18744" s="10"/>
      <c r="AQ18744" s="10"/>
      <c r="AR18744" s="10"/>
      <c r="AS18744" s="10"/>
      <c r="AT18744" s="10"/>
      <c r="AU18744" s="10"/>
      <c r="AV18744" s="10"/>
      <c r="AW18744" s="10"/>
      <c r="AX18744" s="10"/>
      <c r="AY18744" s="10"/>
      <c r="AZ18744" s="10"/>
      <c r="BA18744" s="10"/>
      <c r="BB18744" s="10"/>
      <c r="BC18744" s="10"/>
      <c r="BD18744" s="10"/>
      <c r="BE18744" s="10"/>
      <c r="BF18744" s="10"/>
      <c r="BG18744" s="6"/>
    </row>
    <row r="18745" spans="34:59" x14ac:dyDescent="0.25">
      <c r="AH18745" s="6"/>
      <c r="AI18745" s="6"/>
      <c r="AJ18745" s="6"/>
      <c r="AK18745" s="6"/>
      <c r="AL18745" s="6"/>
      <c r="AM18745" s="6"/>
      <c r="AN18745" s="6"/>
      <c r="AO18745" s="6"/>
      <c r="AP18745" s="6"/>
      <c r="AQ18745" s="6"/>
      <c r="AR18745" s="6"/>
      <c r="AS18745" s="6"/>
      <c r="AT18745" s="6"/>
      <c r="AU18745" s="6"/>
      <c r="AV18745" s="6"/>
      <c r="AW18745" s="6"/>
      <c r="AX18745" s="6"/>
      <c r="AY18745" s="6"/>
      <c r="AZ18745" s="6"/>
      <c r="BA18745" s="6"/>
      <c r="BB18745" s="6"/>
      <c r="BC18745" s="6"/>
      <c r="BD18745" s="6"/>
      <c r="BE18745" s="6"/>
      <c r="BF18745" s="6"/>
      <c r="BG18745" s="10"/>
    </row>
    <row r="18746" spans="34:59" x14ac:dyDescent="0.25">
      <c r="AH18746" s="10"/>
      <c r="AI18746" s="6"/>
    </row>
    <row r="18747" spans="34:59" x14ac:dyDescent="0.25">
      <c r="AH18747" s="6"/>
      <c r="AI18747" s="6"/>
      <c r="AJ18747" s="6"/>
      <c r="AK18747" s="6"/>
      <c r="AL18747" s="6"/>
      <c r="AM18747" s="6"/>
      <c r="AN18747" s="6"/>
      <c r="AO18747" s="6"/>
      <c r="AP18747" s="6"/>
      <c r="AQ18747" s="6"/>
      <c r="AR18747" s="6"/>
      <c r="AS18747" s="6"/>
      <c r="AT18747" s="6"/>
      <c r="AU18747" s="6"/>
      <c r="AV18747" s="6"/>
      <c r="AW18747" s="6"/>
      <c r="AX18747" s="6"/>
      <c r="AY18747" s="6"/>
      <c r="AZ18747" s="6"/>
      <c r="BA18747" s="6"/>
      <c r="BB18747" s="6"/>
      <c r="BC18747" s="6"/>
      <c r="BD18747" s="6"/>
      <c r="BE18747" s="6"/>
      <c r="BF18747" s="6"/>
      <c r="BG18747" s="6"/>
    </row>
    <row r="18748" spans="34:59" x14ac:dyDescent="0.25">
      <c r="AH18748" s="10"/>
      <c r="AI18748" s="6"/>
      <c r="AJ18748" s="10"/>
      <c r="AK18748" s="10"/>
      <c r="AL18748" s="10"/>
      <c r="AM18748" s="10"/>
      <c r="AN18748" s="10"/>
      <c r="AO18748" s="10"/>
      <c r="AP18748" s="10"/>
      <c r="AQ18748" s="10"/>
      <c r="AR18748" s="10"/>
      <c r="AS18748" s="10"/>
      <c r="AT18748" s="10"/>
      <c r="AU18748" s="10"/>
      <c r="AV18748" s="10"/>
      <c r="AW18748" s="10"/>
      <c r="AX18748" s="10"/>
      <c r="AY18748" s="10"/>
      <c r="AZ18748" s="10"/>
      <c r="BA18748" s="10"/>
      <c r="BB18748" s="10"/>
      <c r="BC18748" s="10"/>
      <c r="BD18748" s="10"/>
      <c r="BE18748" s="10"/>
      <c r="BF18748" s="10"/>
      <c r="BG18748" s="6"/>
    </row>
    <row r="18749" spans="34:59" x14ac:dyDescent="0.25">
      <c r="AH18749" s="6"/>
      <c r="AI18749" s="6"/>
      <c r="AJ18749" s="6"/>
      <c r="AK18749" s="6"/>
      <c r="AL18749" s="6"/>
      <c r="AM18749" s="6"/>
      <c r="AN18749" s="6"/>
      <c r="AO18749" s="6"/>
      <c r="AP18749" s="6"/>
      <c r="AQ18749" s="6"/>
      <c r="AR18749" s="6"/>
      <c r="AS18749" s="6"/>
      <c r="AT18749" s="6"/>
      <c r="AU18749" s="6"/>
      <c r="AV18749" s="6"/>
      <c r="AW18749" s="6"/>
      <c r="AX18749" s="6"/>
      <c r="AY18749" s="6"/>
      <c r="AZ18749" s="6"/>
      <c r="BA18749" s="6"/>
      <c r="BB18749" s="6"/>
      <c r="BC18749" s="6"/>
      <c r="BD18749" s="6"/>
      <c r="BE18749" s="6"/>
      <c r="BF18749" s="6"/>
      <c r="BG18749" s="10"/>
    </row>
    <row r="18750" spans="34:59" x14ac:dyDescent="0.25">
      <c r="AH18750" s="10"/>
      <c r="AI18750" s="6"/>
    </row>
    <row r="18751" spans="34:59" x14ac:dyDescent="0.25">
      <c r="AH18751" s="6"/>
      <c r="AI18751" s="6"/>
      <c r="AJ18751" s="6"/>
      <c r="AK18751" s="6"/>
      <c r="AL18751" s="6"/>
      <c r="AM18751" s="6"/>
      <c r="AN18751" s="6"/>
      <c r="AO18751" s="6"/>
      <c r="AP18751" s="6"/>
      <c r="AQ18751" s="6"/>
      <c r="AR18751" s="6"/>
      <c r="AS18751" s="6"/>
      <c r="AT18751" s="6"/>
      <c r="AU18751" s="6"/>
      <c r="AV18751" s="6"/>
      <c r="AW18751" s="6"/>
      <c r="AX18751" s="6"/>
      <c r="AY18751" s="6"/>
      <c r="AZ18751" s="6"/>
      <c r="BA18751" s="6"/>
      <c r="BB18751" s="6"/>
      <c r="BC18751" s="6"/>
      <c r="BD18751" s="6"/>
      <c r="BE18751" s="6"/>
      <c r="BF18751" s="6"/>
      <c r="BG18751" s="6"/>
    </row>
    <row r="18752" spans="34:59" x14ac:dyDescent="0.25">
      <c r="AH18752" s="10"/>
      <c r="AI18752" s="6"/>
      <c r="AJ18752" s="10"/>
      <c r="AK18752" s="10"/>
      <c r="AL18752" s="10"/>
      <c r="AM18752" s="10"/>
      <c r="AN18752" s="10"/>
      <c r="AO18752" s="10"/>
      <c r="AP18752" s="10"/>
      <c r="AQ18752" s="10"/>
      <c r="AR18752" s="10"/>
      <c r="AS18752" s="10"/>
      <c r="AT18752" s="10"/>
      <c r="AU18752" s="10"/>
      <c r="AV18752" s="10"/>
      <c r="AW18752" s="10"/>
      <c r="AX18752" s="10"/>
      <c r="AY18752" s="10"/>
      <c r="AZ18752" s="10"/>
      <c r="BA18752" s="10"/>
      <c r="BB18752" s="10"/>
      <c r="BC18752" s="10"/>
      <c r="BD18752" s="10"/>
      <c r="BE18752" s="10"/>
      <c r="BF18752" s="10"/>
      <c r="BG18752" s="6"/>
    </row>
    <row r="18753" spans="34:59" x14ac:dyDescent="0.25">
      <c r="AH18753" s="6"/>
      <c r="AI18753" s="6"/>
      <c r="AJ18753" s="6"/>
      <c r="AK18753" s="6"/>
      <c r="AL18753" s="6"/>
      <c r="AM18753" s="6"/>
      <c r="AN18753" s="6"/>
      <c r="AO18753" s="6"/>
      <c r="AP18753" s="6"/>
      <c r="AQ18753" s="6"/>
      <c r="AR18753" s="6"/>
      <c r="AS18753" s="6"/>
      <c r="AT18753" s="6"/>
      <c r="AU18753" s="6"/>
      <c r="AV18753" s="6"/>
      <c r="AW18753" s="6"/>
      <c r="AX18753" s="6"/>
      <c r="AY18753" s="6"/>
      <c r="AZ18753" s="6"/>
      <c r="BA18753" s="6"/>
      <c r="BB18753" s="6"/>
      <c r="BC18753" s="6"/>
      <c r="BD18753" s="6"/>
      <c r="BE18753" s="6"/>
      <c r="BF18753" s="6"/>
      <c r="BG18753" s="10"/>
    </row>
    <row r="18754" spans="34:59" x14ac:dyDescent="0.25">
      <c r="AH18754" s="10"/>
      <c r="AI18754" s="6"/>
    </row>
    <row r="18755" spans="34:59" x14ac:dyDescent="0.25">
      <c r="AH18755" s="6"/>
      <c r="AI18755" s="6"/>
      <c r="AJ18755" s="6"/>
      <c r="AK18755" s="6"/>
      <c r="AL18755" s="6"/>
      <c r="AM18755" s="6"/>
      <c r="AN18755" s="6"/>
      <c r="AO18755" s="6"/>
      <c r="AP18755" s="6"/>
      <c r="AQ18755" s="6"/>
      <c r="AR18755" s="6"/>
      <c r="AS18755" s="6"/>
      <c r="AT18755" s="6"/>
      <c r="AU18755" s="6"/>
      <c r="AV18755" s="6"/>
      <c r="AW18755" s="6"/>
      <c r="AX18755" s="6"/>
      <c r="AY18755" s="6"/>
      <c r="AZ18755" s="6"/>
      <c r="BA18755" s="6"/>
      <c r="BB18755" s="6"/>
      <c r="BC18755" s="6"/>
      <c r="BD18755" s="6"/>
      <c r="BE18755" s="6"/>
      <c r="BF18755" s="6"/>
      <c r="BG18755" s="6"/>
    </row>
    <row r="18756" spans="34:59" x14ac:dyDescent="0.25">
      <c r="AH18756" s="10"/>
      <c r="AI18756" s="6"/>
      <c r="AJ18756" s="10"/>
      <c r="AK18756" s="10"/>
      <c r="AL18756" s="10"/>
      <c r="AM18756" s="10"/>
      <c r="AN18756" s="10"/>
      <c r="AO18756" s="10"/>
      <c r="AP18756" s="10"/>
      <c r="AQ18756" s="10"/>
      <c r="AR18756" s="10"/>
      <c r="AS18756" s="10"/>
      <c r="AT18756" s="10"/>
      <c r="AU18756" s="10"/>
      <c r="AV18756" s="10"/>
      <c r="AW18756" s="10"/>
      <c r="AX18756" s="10"/>
      <c r="AY18756" s="10"/>
      <c r="AZ18756" s="10"/>
      <c r="BA18756" s="10"/>
      <c r="BB18756" s="10"/>
      <c r="BC18756" s="10"/>
      <c r="BD18756" s="10"/>
      <c r="BE18756" s="10"/>
      <c r="BF18756" s="10"/>
      <c r="BG18756" s="6"/>
    </row>
    <row r="18758" spans="34:59" x14ac:dyDescent="0.25">
      <c r="AH18758" s="10"/>
      <c r="AI18758" s="6"/>
    </row>
    <row r="18759" spans="34:59" x14ac:dyDescent="0.25">
      <c r="AH18759" s="6"/>
      <c r="AI18759" s="6"/>
      <c r="AJ18759" s="6"/>
      <c r="AK18759" s="6"/>
      <c r="AL18759" s="6"/>
      <c r="AM18759" s="6"/>
      <c r="AN18759" s="6"/>
      <c r="AO18759" s="6"/>
      <c r="AP18759" s="6"/>
      <c r="AQ18759" s="6"/>
      <c r="AR18759" s="6"/>
      <c r="AS18759" s="6"/>
      <c r="AT18759" s="6"/>
      <c r="AU18759" s="6"/>
      <c r="AV18759" s="6"/>
      <c r="AW18759" s="6"/>
      <c r="AX18759" s="6"/>
      <c r="AY18759" s="6"/>
      <c r="AZ18759" s="6"/>
      <c r="BA18759" s="6"/>
      <c r="BB18759" s="6"/>
      <c r="BC18759" s="6"/>
      <c r="BD18759" s="6"/>
      <c r="BE18759" s="6"/>
      <c r="BF18759" s="6"/>
      <c r="BG18759" s="6"/>
    </row>
    <row r="18760" spans="34:59" x14ac:dyDescent="0.25">
      <c r="AH18760" s="10"/>
      <c r="AI18760" s="6"/>
      <c r="AJ18760" s="10"/>
      <c r="AK18760" s="10"/>
      <c r="AL18760" s="10"/>
      <c r="AM18760" s="10"/>
      <c r="AN18760" s="10"/>
      <c r="AO18760" s="10"/>
      <c r="AP18760" s="10"/>
      <c r="AQ18760" s="10"/>
      <c r="AR18760" s="10"/>
      <c r="AS18760" s="10"/>
      <c r="AT18760" s="10"/>
      <c r="AU18760" s="10"/>
      <c r="AV18760" s="10"/>
      <c r="AW18760" s="10"/>
      <c r="AX18760" s="10"/>
      <c r="AY18760" s="10"/>
      <c r="AZ18760" s="10"/>
      <c r="BA18760" s="10"/>
      <c r="BB18760" s="10"/>
      <c r="BC18760" s="10"/>
      <c r="BD18760" s="10"/>
      <c r="BE18760" s="10"/>
      <c r="BF18760" s="10"/>
      <c r="BG18760" s="6"/>
    </row>
    <row r="18761" spans="34:59" x14ac:dyDescent="0.25">
      <c r="AH18761" s="6"/>
      <c r="AI18761" s="6"/>
      <c r="AJ18761" s="6"/>
      <c r="AK18761" s="6"/>
      <c r="AL18761" s="6"/>
      <c r="AM18761" s="6"/>
      <c r="AN18761" s="6"/>
      <c r="AO18761" s="6"/>
      <c r="AP18761" s="6"/>
      <c r="AQ18761" s="6"/>
      <c r="AR18761" s="6"/>
      <c r="AS18761" s="6"/>
      <c r="AT18761" s="6"/>
      <c r="AU18761" s="6"/>
      <c r="AV18761" s="6"/>
      <c r="AW18761" s="6"/>
      <c r="AX18761" s="6"/>
      <c r="AY18761" s="6"/>
      <c r="AZ18761" s="6"/>
      <c r="BA18761" s="6"/>
      <c r="BB18761" s="6"/>
      <c r="BC18761" s="6"/>
      <c r="BD18761" s="6"/>
      <c r="BE18761" s="6"/>
      <c r="BF18761" s="6"/>
      <c r="BG18761" s="10"/>
    </row>
    <row r="18762" spans="34:59" x14ac:dyDescent="0.25">
      <c r="AH18762" s="10"/>
      <c r="AI18762" s="6"/>
    </row>
    <row r="18763" spans="34:59" x14ac:dyDescent="0.25">
      <c r="AH18763" s="6"/>
      <c r="AI18763" s="6"/>
      <c r="AJ18763" s="6"/>
      <c r="AK18763" s="6"/>
      <c r="AL18763" s="6"/>
      <c r="AM18763" s="6"/>
      <c r="AN18763" s="6"/>
      <c r="AO18763" s="6"/>
      <c r="AP18763" s="6"/>
      <c r="AQ18763" s="6"/>
      <c r="AR18763" s="6"/>
      <c r="AS18763" s="6"/>
      <c r="AT18763" s="6"/>
      <c r="AU18763" s="6"/>
      <c r="AV18763" s="6"/>
      <c r="AW18763" s="6"/>
      <c r="AX18763" s="6"/>
      <c r="AY18763" s="6"/>
      <c r="AZ18763" s="6"/>
      <c r="BA18763" s="6"/>
      <c r="BB18763" s="6"/>
      <c r="BC18763" s="6"/>
      <c r="BD18763" s="6"/>
      <c r="BE18763" s="6"/>
      <c r="BF18763" s="6"/>
      <c r="BG18763" s="6"/>
    </row>
    <row r="18764" spans="34:59" x14ac:dyDescent="0.25">
      <c r="AH18764" s="10"/>
      <c r="AI18764" s="6"/>
      <c r="AJ18764" s="10"/>
      <c r="AK18764" s="10"/>
      <c r="AL18764" s="10"/>
      <c r="AM18764" s="10"/>
      <c r="AN18764" s="10"/>
      <c r="AO18764" s="10"/>
      <c r="AP18764" s="10"/>
      <c r="AQ18764" s="10"/>
      <c r="AR18764" s="10"/>
      <c r="AS18764" s="10"/>
      <c r="AT18764" s="10"/>
      <c r="AU18764" s="10"/>
      <c r="AV18764" s="10"/>
      <c r="AW18764" s="10"/>
      <c r="AX18764" s="10"/>
      <c r="AY18764" s="10"/>
      <c r="AZ18764" s="10"/>
      <c r="BA18764" s="10"/>
      <c r="BB18764" s="10"/>
      <c r="BC18764" s="10"/>
      <c r="BD18764" s="10"/>
      <c r="BE18764" s="10"/>
      <c r="BF18764" s="10"/>
      <c r="BG18764" s="6"/>
    </row>
    <row r="18765" spans="34:59" x14ac:dyDescent="0.25">
      <c r="AH18765" s="6"/>
      <c r="AI18765" s="6"/>
      <c r="AJ18765" s="6"/>
      <c r="AK18765" s="6"/>
      <c r="AL18765" s="6"/>
      <c r="AM18765" s="6"/>
      <c r="AN18765" s="6"/>
      <c r="AO18765" s="6"/>
      <c r="AP18765" s="6"/>
      <c r="AQ18765" s="6"/>
      <c r="AR18765" s="6"/>
      <c r="AS18765" s="6"/>
      <c r="AT18765" s="6"/>
      <c r="AU18765" s="6"/>
      <c r="AV18765" s="6"/>
      <c r="AW18765" s="6"/>
      <c r="AX18765" s="6"/>
      <c r="AY18765" s="6"/>
      <c r="AZ18765" s="6"/>
      <c r="BA18765" s="6"/>
      <c r="BB18765" s="6"/>
      <c r="BC18765" s="6"/>
      <c r="BD18765" s="6"/>
      <c r="BE18765" s="6"/>
      <c r="BF18765" s="6"/>
      <c r="BG18765" s="10"/>
    </row>
    <row r="18766" spans="34:59" x14ac:dyDescent="0.25">
      <c r="AH18766" s="10"/>
      <c r="AI18766" s="6"/>
    </row>
    <row r="18767" spans="34:59" x14ac:dyDescent="0.25">
      <c r="AH18767" s="6"/>
      <c r="AI18767" s="6"/>
      <c r="AJ18767" s="6"/>
      <c r="AK18767" s="6"/>
      <c r="AL18767" s="6"/>
      <c r="AM18767" s="6"/>
      <c r="AN18767" s="6"/>
      <c r="AO18767" s="6"/>
      <c r="AP18767" s="6"/>
      <c r="AQ18767" s="6"/>
      <c r="AR18767" s="6"/>
      <c r="AS18767" s="6"/>
      <c r="AT18767" s="6"/>
      <c r="AU18767" s="6"/>
      <c r="AV18767" s="6"/>
      <c r="AW18767" s="6"/>
      <c r="AX18767" s="6"/>
      <c r="AY18767" s="6"/>
      <c r="AZ18767" s="6"/>
      <c r="BA18767" s="6"/>
      <c r="BB18767" s="6"/>
      <c r="BC18767" s="6"/>
      <c r="BD18767" s="6"/>
      <c r="BE18767" s="6"/>
      <c r="BF18767" s="6"/>
      <c r="BG18767" s="6"/>
    </row>
    <row r="18768" spans="34:59" x14ac:dyDescent="0.25">
      <c r="AH18768" s="10"/>
      <c r="AI18768" s="6"/>
      <c r="AJ18768" s="10"/>
      <c r="AK18768" s="10"/>
      <c r="AL18768" s="10"/>
      <c r="AM18768" s="10"/>
      <c r="AN18768" s="10"/>
      <c r="AO18768" s="10"/>
      <c r="AP18768" s="10"/>
      <c r="AQ18768" s="10"/>
      <c r="AR18768" s="10"/>
      <c r="AS18768" s="10"/>
      <c r="AT18768" s="10"/>
      <c r="AU18768" s="10"/>
      <c r="AV18768" s="10"/>
      <c r="AW18768" s="10"/>
      <c r="AX18768" s="10"/>
      <c r="AY18768" s="10"/>
      <c r="AZ18768" s="10"/>
      <c r="BA18768" s="10"/>
      <c r="BB18768" s="10"/>
      <c r="BC18768" s="10"/>
      <c r="BD18768" s="10"/>
      <c r="BE18768" s="10"/>
      <c r="BF18768" s="10"/>
      <c r="BG18768" s="6"/>
    </row>
    <row r="18769" spans="34:59" x14ac:dyDescent="0.25">
      <c r="AH18769" s="6"/>
      <c r="AI18769" s="6"/>
      <c r="AJ18769" s="6"/>
      <c r="AK18769" s="6"/>
      <c r="AL18769" s="6"/>
      <c r="AM18769" s="6"/>
      <c r="AN18769" s="6"/>
      <c r="AO18769" s="6"/>
      <c r="AP18769" s="6"/>
      <c r="AQ18769" s="6"/>
      <c r="AR18769" s="6"/>
      <c r="AS18769" s="6"/>
      <c r="AT18769" s="6"/>
      <c r="AU18769" s="6"/>
      <c r="AV18769" s="6"/>
      <c r="AW18769" s="6"/>
      <c r="AX18769" s="6"/>
      <c r="AY18769" s="6"/>
      <c r="AZ18769" s="6"/>
      <c r="BA18769" s="6"/>
      <c r="BB18769" s="6"/>
      <c r="BC18769" s="6"/>
      <c r="BD18769" s="6"/>
      <c r="BE18769" s="6"/>
      <c r="BF18769" s="6"/>
      <c r="BG18769" s="10"/>
    </row>
    <row r="18770" spans="34:59" x14ac:dyDescent="0.25">
      <c r="AH18770" s="10"/>
      <c r="AI18770" s="6"/>
    </row>
    <row r="18771" spans="34:59" x14ac:dyDescent="0.25">
      <c r="AH18771" s="6"/>
      <c r="AI18771" s="6"/>
      <c r="AJ18771" s="6"/>
      <c r="AK18771" s="6"/>
      <c r="AL18771" s="6"/>
      <c r="AM18771" s="6"/>
      <c r="AN18771" s="6"/>
      <c r="AO18771" s="6"/>
      <c r="AP18771" s="6"/>
      <c r="AQ18771" s="6"/>
      <c r="AR18771" s="6"/>
      <c r="AS18771" s="6"/>
      <c r="AT18771" s="6"/>
      <c r="AU18771" s="6"/>
      <c r="AV18771" s="6"/>
      <c r="AW18771" s="6"/>
      <c r="AX18771" s="6"/>
      <c r="AY18771" s="6"/>
      <c r="AZ18771" s="6"/>
      <c r="BA18771" s="6"/>
      <c r="BB18771" s="6"/>
      <c r="BC18771" s="6"/>
      <c r="BD18771" s="6"/>
      <c r="BE18771" s="6"/>
      <c r="BF18771" s="6"/>
      <c r="BG18771" s="6"/>
    </row>
    <row r="18772" spans="34:59" x14ac:dyDescent="0.25">
      <c r="AH18772" s="10"/>
      <c r="AI18772" s="6"/>
      <c r="AJ18772" s="10"/>
      <c r="AK18772" s="10"/>
      <c r="AL18772" s="10"/>
      <c r="AM18772" s="10"/>
      <c r="AN18772" s="10"/>
      <c r="AO18772" s="10"/>
      <c r="AP18772" s="10"/>
      <c r="AQ18772" s="10"/>
      <c r="AR18772" s="10"/>
      <c r="AS18772" s="10"/>
      <c r="AT18772" s="10"/>
      <c r="AU18772" s="10"/>
      <c r="AV18772" s="10"/>
      <c r="AW18772" s="10"/>
      <c r="AX18772" s="10"/>
      <c r="AY18772" s="10"/>
      <c r="AZ18772" s="10"/>
      <c r="BA18772" s="10"/>
      <c r="BB18772" s="10"/>
      <c r="BC18772" s="10"/>
      <c r="BD18772" s="10"/>
      <c r="BE18772" s="10"/>
      <c r="BF18772" s="10"/>
      <c r="BG18772" s="6"/>
    </row>
    <row r="18774" spans="34:59" x14ac:dyDescent="0.25">
      <c r="AH18774" s="10"/>
      <c r="AI18774" s="6"/>
    </row>
    <row r="18775" spans="34:59" x14ac:dyDescent="0.25">
      <c r="AH18775" s="6"/>
      <c r="AI18775" s="6"/>
      <c r="AJ18775" s="6"/>
      <c r="AK18775" s="6"/>
      <c r="AL18775" s="6"/>
      <c r="AM18775" s="6"/>
      <c r="AN18775" s="6"/>
      <c r="AO18775" s="6"/>
      <c r="AP18775" s="6"/>
      <c r="AQ18775" s="6"/>
      <c r="AR18775" s="6"/>
      <c r="AS18775" s="6"/>
      <c r="AT18775" s="6"/>
      <c r="AU18775" s="6"/>
      <c r="AV18775" s="6"/>
      <c r="AW18775" s="6"/>
      <c r="AX18775" s="6"/>
      <c r="AY18775" s="6"/>
      <c r="AZ18775" s="6"/>
      <c r="BA18775" s="6"/>
      <c r="BB18775" s="6"/>
      <c r="BC18775" s="6"/>
      <c r="BD18775" s="6"/>
      <c r="BE18775" s="6"/>
      <c r="BF18775" s="6"/>
      <c r="BG18775" s="6"/>
    </row>
    <row r="18776" spans="34:59" x14ac:dyDescent="0.25">
      <c r="AH18776" s="10"/>
      <c r="AI18776" s="6"/>
      <c r="AJ18776" s="10"/>
      <c r="AK18776" s="10"/>
      <c r="AL18776" s="10"/>
      <c r="AM18776" s="10"/>
      <c r="AN18776" s="10"/>
      <c r="AO18776" s="10"/>
      <c r="AP18776" s="10"/>
      <c r="AQ18776" s="10"/>
      <c r="AR18776" s="10"/>
      <c r="AS18776" s="10"/>
      <c r="AT18776" s="10"/>
      <c r="AU18776" s="10"/>
      <c r="AV18776" s="10"/>
      <c r="AW18776" s="10"/>
      <c r="AX18776" s="10"/>
      <c r="AY18776" s="10"/>
      <c r="AZ18776" s="10"/>
      <c r="BA18776" s="10"/>
      <c r="BB18776" s="10"/>
      <c r="BC18776" s="10"/>
      <c r="BD18776" s="10"/>
      <c r="BE18776" s="10"/>
      <c r="BF18776" s="10"/>
      <c r="BG18776" s="6"/>
    </row>
    <row r="18777" spans="34:59" x14ac:dyDescent="0.25">
      <c r="AH18777" s="6"/>
      <c r="AI18777" s="6"/>
      <c r="AJ18777" s="6"/>
      <c r="AK18777" s="6"/>
      <c r="AL18777" s="6"/>
      <c r="AM18777" s="6"/>
      <c r="AN18777" s="6"/>
      <c r="AO18777" s="6"/>
      <c r="AP18777" s="6"/>
      <c r="AQ18777" s="6"/>
      <c r="AR18777" s="6"/>
      <c r="AS18777" s="6"/>
      <c r="AT18777" s="6"/>
      <c r="AU18777" s="6"/>
      <c r="AV18777" s="6"/>
      <c r="AW18777" s="6"/>
      <c r="AX18777" s="6"/>
      <c r="AY18777" s="6"/>
      <c r="AZ18777" s="6"/>
      <c r="BA18777" s="6"/>
      <c r="BB18777" s="6"/>
      <c r="BC18777" s="6"/>
      <c r="BD18777" s="6"/>
      <c r="BE18777" s="6"/>
      <c r="BF18777" s="6"/>
      <c r="BG18777" s="10"/>
    </row>
    <row r="18778" spans="34:59" x14ac:dyDescent="0.25">
      <c r="AH18778" s="10"/>
      <c r="AI18778" s="6"/>
    </row>
    <row r="18779" spans="34:59" x14ac:dyDescent="0.25">
      <c r="AH18779" s="6"/>
      <c r="AI18779" s="6"/>
      <c r="AJ18779" s="6"/>
      <c r="AK18779" s="6"/>
      <c r="AL18779" s="6"/>
      <c r="AM18779" s="6"/>
      <c r="AN18779" s="6"/>
      <c r="AO18779" s="6"/>
      <c r="AP18779" s="6"/>
      <c r="AQ18779" s="6"/>
      <c r="AR18779" s="6"/>
      <c r="AS18779" s="6"/>
      <c r="AT18779" s="6"/>
      <c r="AU18779" s="6"/>
      <c r="AV18779" s="6"/>
      <c r="AW18779" s="6"/>
      <c r="AX18779" s="6"/>
      <c r="AY18779" s="6"/>
      <c r="AZ18779" s="6"/>
      <c r="BA18779" s="6"/>
      <c r="BB18779" s="6"/>
      <c r="BC18779" s="6"/>
      <c r="BD18779" s="6"/>
      <c r="BE18779" s="6"/>
      <c r="BF18779" s="6"/>
      <c r="BG18779" s="6"/>
    </row>
    <row r="18780" spans="34:59" x14ac:dyDescent="0.25">
      <c r="AH18780" s="10"/>
      <c r="AI18780" s="6"/>
      <c r="AJ18780" s="10"/>
      <c r="AK18780" s="10"/>
      <c r="AL18780" s="10"/>
      <c r="AM18780" s="10"/>
      <c r="AN18780" s="10"/>
      <c r="AO18780" s="10"/>
      <c r="AP18780" s="10"/>
      <c r="AQ18780" s="10"/>
      <c r="AR18780" s="10"/>
      <c r="AS18780" s="10"/>
      <c r="AT18780" s="10"/>
      <c r="AU18780" s="10"/>
      <c r="AV18780" s="10"/>
      <c r="AW18780" s="10"/>
      <c r="AX18780" s="10"/>
      <c r="AY18780" s="10"/>
      <c r="AZ18780" s="10"/>
      <c r="BA18780" s="10"/>
      <c r="BB18780" s="10"/>
      <c r="BC18780" s="10"/>
      <c r="BD18780" s="10"/>
      <c r="BE18780" s="10"/>
      <c r="BF18780" s="10"/>
      <c r="BG18780" s="6"/>
    </row>
    <row r="18781" spans="34:59" x14ac:dyDescent="0.25">
      <c r="AH18781" s="6"/>
      <c r="AI18781" s="6"/>
      <c r="AJ18781" s="6"/>
      <c r="AK18781" s="6"/>
      <c r="AL18781" s="6"/>
      <c r="AM18781" s="6"/>
      <c r="AN18781" s="6"/>
      <c r="AO18781" s="6"/>
      <c r="AP18781" s="6"/>
      <c r="AQ18781" s="6"/>
      <c r="AR18781" s="6"/>
      <c r="AS18781" s="6"/>
      <c r="AT18781" s="6"/>
      <c r="AU18781" s="6"/>
      <c r="AV18781" s="6"/>
      <c r="AW18781" s="6"/>
      <c r="AX18781" s="6"/>
      <c r="AY18781" s="6"/>
      <c r="AZ18781" s="6"/>
      <c r="BA18781" s="6"/>
      <c r="BB18781" s="6"/>
      <c r="BC18781" s="6"/>
      <c r="BD18781" s="6"/>
      <c r="BE18781" s="6"/>
      <c r="BF18781" s="6"/>
      <c r="BG18781" s="10"/>
    </row>
    <row r="18782" spans="34:59" x14ac:dyDescent="0.25">
      <c r="AH18782" s="10"/>
      <c r="AI18782" s="6"/>
    </row>
    <row r="18783" spans="34:59" x14ac:dyDescent="0.25">
      <c r="AH18783" s="6"/>
      <c r="AI18783" s="6"/>
      <c r="AJ18783" s="6"/>
      <c r="AK18783" s="6"/>
      <c r="AL18783" s="6"/>
      <c r="AM18783" s="6"/>
      <c r="AN18783" s="6"/>
      <c r="AO18783" s="6"/>
      <c r="AP18783" s="6"/>
      <c r="AQ18783" s="6"/>
      <c r="AR18783" s="6"/>
      <c r="AS18783" s="6"/>
      <c r="AT18783" s="6"/>
      <c r="AU18783" s="6"/>
      <c r="AV18783" s="6"/>
      <c r="AW18783" s="6"/>
      <c r="AX18783" s="6"/>
      <c r="AY18783" s="6"/>
      <c r="AZ18783" s="6"/>
      <c r="BA18783" s="6"/>
      <c r="BB18783" s="6"/>
      <c r="BC18783" s="6"/>
      <c r="BD18783" s="6"/>
      <c r="BE18783" s="6"/>
      <c r="BF18783" s="6"/>
      <c r="BG18783" s="6"/>
    </row>
    <row r="18784" spans="34:59" x14ac:dyDescent="0.25">
      <c r="AH18784" s="10"/>
      <c r="AI18784" s="6"/>
      <c r="AJ18784" s="10"/>
      <c r="AK18784" s="10"/>
      <c r="AL18784" s="10"/>
      <c r="AM18784" s="10"/>
      <c r="AN18784" s="10"/>
      <c r="AO18784" s="10"/>
      <c r="AP18784" s="10"/>
      <c r="AQ18784" s="10"/>
      <c r="AR18784" s="10"/>
      <c r="AS18784" s="10"/>
      <c r="AT18784" s="10"/>
      <c r="AU18784" s="10"/>
      <c r="AV18784" s="10"/>
      <c r="AW18784" s="10"/>
      <c r="AX18784" s="10"/>
      <c r="AY18784" s="10"/>
      <c r="AZ18784" s="10"/>
      <c r="BA18784" s="10"/>
      <c r="BB18784" s="10"/>
      <c r="BC18784" s="10"/>
      <c r="BD18784" s="10"/>
      <c r="BE18784" s="10"/>
      <c r="BF18784" s="10"/>
      <c r="BG18784" s="6"/>
    </row>
    <row r="18785" spans="34:59" x14ac:dyDescent="0.25">
      <c r="AH18785" s="6"/>
      <c r="AI18785" s="6"/>
      <c r="AJ18785" s="6"/>
      <c r="AK18785" s="6"/>
      <c r="AL18785" s="6"/>
      <c r="AM18785" s="6"/>
      <c r="AN18785" s="6"/>
      <c r="AO18785" s="6"/>
      <c r="AP18785" s="6"/>
      <c r="AQ18785" s="6"/>
      <c r="AR18785" s="6"/>
      <c r="AS18785" s="6"/>
      <c r="AT18785" s="6"/>
      <c r="AU18785" s="6"/>
      <c r="AV18785" s="6"/>
      <c r="AW18785" s="6"/>
      <c r="AX18785" s="6"/>
      <c r="AY18785" s="6"/>
      <c r="AZ18785" s="6"/>
      <c r="BA18785" s="6"/>
      <c r="BB18785" s="6"/>
      <c r="BC18785" s="6"/>
      <c r="BD18785" s="6"/>
      <c r="BE18785" s="6"/>
      <c r="BF18785" s="6"/>
      <c r="BG18785" s="10"/>
    </row>
    <row r="18786" spans="34:59" x14ac:dyDescent="0.25">
      <c r="AH18786" s="10"/>
      <c r="AI18786" s="6"/>
    </row>
    <row r="18787" spans="34:59" x14ac:dyDescent="0.25">
      <c r="AH18787" s="6"/>
      <c r="AI18787" s="6"/>
      <c r="AJ18787" s="6"/>
      <c r="AK18787" s="6"/>
      <c r="AL18787" s="6"/>
      <c r="AM18787" s="6"/>
      <c r="AN18787" s="6"/>
      <c r="AO18787" s="6"/>
      <c r="AP18787" s="6"/>
      <c r="AQ18787" s="6"/>
      <c r="AR18787" s="6"/>
      <c r="AS18787" s="6"/>
      <c r="AT18787" s="6"/>
      <c r="AU18787" s="6"/>
      <c r="AV18787" s="6"/>
      <c r="AW18787" s="6"/>
      <c r="AX18787" s="6"/>
      <c r="AY18787" s="6"/>
      <c r="AZ18787" s="6"/>
      <c r="BA18787" s="6"/>
      <c r="BB18787" s="6"/>
      <c r="BC18787" s="6"/>
      <c r="BD18787" s="6"/>
      <c r="BE18787" s="6"/>
      <c r="BF18787" s="6"/>
      <c r="BG18787" s="6"/>
    </row>
    <row r="18788" spans="34:59" x14ac:dyDescent="0.25">
      <c r="AH18788" s="10"/>
      <c r="AI18788" s="6"/>
      <c r="AJ18788" s="10"/>
      <c r="AK18788" s="10"/>
      <c r="AL18788" s="10"/>
      <c r="AM18788" s="10"/>
      <c r="AN18788" s="10"/>
      <c r="AO18788" s="10"/>
      <c r="AP18788" s="10"/>
      <c r="AQ18788" s="10"/>
      <c r="AR18788" s="10"/>
      <c r="AS18788" s="10"/>
      <c r="AT18788" s="10"/>
      <c r="AU18788" s="10"/>
      <c r="AV18788" s="10"/>
      <c r="AW18788" s="10"/>
      <c r="AX18788" s="10"/>
      <c r="AY18788" s="10"/>
      <c r="AZ18788" s="10"/>
      <c r="BA18788" s="10"/>
      <c r="BB18788" s="10"/>
      <c r="BC18788" s="10"/>
      <c r="BD18788" s="10"/>
      <c r="BE18788" s="10"/>
      <c r="BF18788" s="10"/>
      <c r="BG18788" s="6"/>
    </row>
    <row r="18790" spans="34:59" x14ac:dyDescent="0.25">
      <c r="AH18790" s="10"/>
      <c r="AI18790" s="6"/>
    </row>
    <row r="18791" spans="34:59" x14ac:dyDescent="0.25">
      <c r="AH18791" s="6"/>
      <c r="AI18791" s="6"/>
      <c r="AJ18791" s="6"/>
      <c r="AK18791" s="6"/>
      <c r="AL18791" s="6"/>
      <c r="AM18791" s="6"/>
      <c r="AN18791" s="6"/>
      <c r="AO18791" s="6"/>
      <c r="AP18791" s="6"/>
      <c r="AQ18791" s="6"/>
      <c r="AR18791" s="6"/>
      <c r="AS18791" s="6"/>
      <c r="AT18791" s="6"/>
      <c r="AU18791" s="6"/>
      <c r="AV18791" s="6"/>
      <c r="AW18791" s="6"/>
      <c r="AX18791" s="6"/>
      <c r="AY18791" s="6"/>
      <c r="AZ18791" s="6"/>
      <c r="BA18791" s="6"/>
      <c r="BB18791" s="6"/>
      <c r="BC18791" s="6"/>
      <c r="BD18791" s="6"/>
      <c r="BE18791" s="6"/>
      <c r="BF18791" s="6"/>
      <c r="BG18791" s="6"/>
    </row>
    <row r="18792" spans="34:59" x14ac:dyDescent="0.25">
      <c r="AH18792" s="10"/>
      <c r="AI18792" s="6"/>
      <c r="AJ18792" s="10"/>
      <c r="AK18792" s="10"/>
      <c r="AL18792" s="10"/>
      <c r="AM18792" s="10"/>
      <c r="AN18792" s="10"/>
      <c r="AO18792" s="10"/>
      <c r="AP18792" s="10"/>
      <c r="AQ18792" s="10"/>
      <c r="AR18792" s="10"/>
      <c r="AS18792" s="10"/>
      <c r="AT18792" s="10"/>
      <c r="AU18792" s="10"/>
      <c r="AV18792" s="10"/>
      <c r="AW18792" s="10"/>
      <c r="AX18792" s="10"/>
      <c r="AY18792" s="10"/>
      <c r="AZ18792" s="10"/>
      <c r="BA18792" s="10"/>
      <c r="BB18792" s="10"/>
      <c r="BC18792" s="10"/>
      <c r="BD18792" s="10"/>
      <c r="BE18792" s="10"/>
      <c r="BF18792" s="10"/>
      <c r="BG18792" s="6"/>
    </row>
    <row r="18793" spans="34:59" x14ac:dyDescent="0.25">
      <c r="AH18793" s="6"/>
      <c r="AI18793" s="6"/>
      <c r="AJ18793" s="6"/>
      <c r="AK18793" s="6"/>
      <c r="AL18793" s="6"/>
      <c r="AM18793" s="6"/>
      <c r="AN18793" s="6"/>
      <c r="AO18793" s="6"/>
      <c r="AP18793" s="6"/>
      <c r="AQ18793" s="6"/>
      <c r="AR18793" s="6"/>
      <c r="AS18793" s="6"/>
      <c r="AT18793" s="6"/>
      <c r="AU18793" s="6"/>
      <c r="AV18793" s="6"/>
      <c r="AW18793" s="6"/>
      <c r="AX18793" s="6"/>
      <c r="AY18793" s="6"/>
      <c r="AZ18793" s="6"/>
      <c r="BA18793" s="6"/>
      <c r="BB18793" s="6"/>
      <c r="BC18793" s="6"/>
      <c r="BD18793" s="6"/>
      <c r="BE18793" s="6"/>
      <c r="BF18793" s="6"/>
      <c r="BG18793" s="10"/>
    </row>
    <row r="18794" spans="34:59" x14ac:dyDescent="0.25">
      <c r="AH18794" s="10"/>
      <c r="AI18794" s="6"/>
    </row>
    <row r="18795" spans="34:59" x14ac:dyDescent="0.25">
      <c r="AH18795" s="6"/>
      <c r="AI18795" s="6"/>
      <c r="AJ18795" s="6"/>
      <c r="AK18795" s="6"/>
      <c r="AL18795" s="6"/>
      <c r="AM18795" s="6"/>
      <c r="AN18795" s="6"/>
      <c r="AO18795" s="6"/>
      <c r="AP18795" s="6"/>
      <c r="AQ18795" s="6"/>
      <c r="AR18795" s="6"/>
      <c r="AS18795" s="6"/>
      <c r="AT18795" s="6"/>
      <c r="AU18795" s="6"/>
      <c r="AV18795" s="6"/>
      <c r="AW18795" s="6"/>
      <c r="AX18795" s="6"/>
      <c r="AY18795" s="6"/>
      <c r="AZ18795" s="6"/>
      <c r="BA18795" s="6"/>
      <c r="BB18795" s="6"/>
      <c r="BC18795" s="6"/>
      <c r="BD18795" s="6"/>
      <c r="BE18795" s="6"/>
      <c r="BF18795" s="6"/>
      <c r="BG18795" s="6"/>
    </row>
    <row r="18796" spans="34:59" x14ac:dyDescent="0.25">
      <c r="AH18796" s="10"/>
      <c r="AI18796" s="6"/>
      <c r="AJ18796" s="10"/>
      <c r="AK18796" s="10"/>
      <c r="AL18796" s="10"/>
      <c r="AM18796" s="10"/>
      <c r="AN18796" s="10"/>
      <c r="AO18796" s="10"/>
      <c r="AP18796" s="10"/>
      <c r="AQ18796" s="10"/>
      <c r="AR18796" s="10"/>
      <c r="AS18796" s="10"/>
      <c r="AT18796" s="10"/>
      <c r="AU18796" s="10"/>
      <c r="AV18796" s="10"/>
      <c r="AW18796" s="10"/>
      <c r="AX18796" s="10"/>
      <c r="AY18796" s="10"/>
      <c r="AZ18796" s="10"/>
      <c r="BA18796" s="10"/>
      <c r="BB18796" s="10"/>
      <c r="BC18796" s="10"/>
      <c r="BD18796" s="10"/>
      <c r="BE18796" s="10"/>
      <c r="BF18796" s="10"/>
      <c r="BG18796" s="6"/>
    </row>
    <row r="18797" spans="34:59" x14ac:dyDescent="0.25">
      <c r="AH18797" s="6"/>
      <c r="AI18797" s="6"/>
      <c r="AJ18797" s="6"/>
      <c r="AK18797" s="6"/>
      <c r="AL18797" s="6"/>
      <c r="AM18797" s="6"/>
      <c r="AN18797" s="6"/>
      <c r="AO18797" s="6"/>
      <c r="AP18797" s="6"/>
      <c r="AQ18797" s="6"/>
      <c r="AR18797" s="6"/>
      <c r="AS18797" s="6"/>
      <c r="AT18797" s="6"/>
      <c r="AU18797" s="6"/>
      <c r="AV18797" s="6"/>
      <c r="AW18797" s="6"/>
      <c r="AX18797" s="6"/>
      <c r="AY18797" s="6"/>
      <c r="AZ18797" s="6"/>
      <c r="BA18797" s="6"/>
      <c r="BB18797" s="6"/>
      <c r="BC18797" s="6"/>
      <c r="BD18797" s="6"/>
      <c r="BE18797" s="6"/>
      <c r="BF18797" s="6"/>
      <c r="BG18797" s="10"/>
    </row>
    <row r="18798" spans="34:59" x14ac:dyDescent="0.25">
      <c r="AH18798" s="10"/>
      <c r="AI18798" s="6"/>
    </row>
    <row r="18799" spans="34:59" x14ac:dyDescent="0.25">
      <c r="AH18799" s="6"/>
      <c r="AI18799" s="6"/>
      <c r="AJ18799" s="6"/>
      <c r="AK18799" s="6"/>
      <c r="AL18799" s="6"/>
      <c r="AM18799" s="6"/>
      <c r="AN18799" s="6"/>
      <c r="AO18799" s="6"/>
      <c r="AP18799" s="6"/>
      <c r="AQ18799" s="6"/>
      <c r="AR18799" s="6"/>
      <c r="AS18799" s="6"/>
      <c r="AT18799" s="6"/>
      <c r="AU18799" s="6"/>
      <c r="AV18799" s="6"/>
      <c r="AW18799" s="6"/>
      <c r="AX18799" s="6"/>
      <c r="AY18799" s="6"/>
      <c r="AZ18799" s="6"/>
      <c r="BA18799" s="6"/>
      <c r="BB18799" s="6"/>
      <c r="BC18799" s="6"/>
      <c r="BD18799" s="6"/>
      <c r="BE18799" s="6"/>
      <c r="BF18799" s="6"/>
      <c r="BG18799" s="6"/>
    </row>
    <row r="18800" spans="34:59" x14ac:dyDescent="0.25">
      <c r="AH18800" s="10"/>
      <c r="AI18800" s="6"/>
      <c r="AJ18800" s="10"/>
      <c r="AK18800" s="10"/>
      <c r="AL18800" s="10"/>
      <c r="AM18800" s="10"/>
      <c r="AN18800" s="10"/>
      <c r="AO18800" s="10"/>
      <c r="AP18800" s="10"/>
      <c r="AQ18800" s="10"/>
      <c r="AR18800" s="10"/>
      <c r="AS18800" s="10"/>
      <c r="AT18800" s="10"/>
      <c r="AU18800" s="10"/>
      <c r="AV18800" s="10"/>
      <c r="AW18800" s="10"/>
      <c r="AX18800" s="10"/>
      <c r="AY18800" s="10"/>
      <c r="AZ18800" s="10"/>
      <c r="BA18800" s="10"/>
      <c r="BB18800" s="10"/>
      <c r="BC18800" s="10"/>
      <c r="BD18800" s="10"/>
      <c r="BE18800" s="10"/>
      <c r="BF18800" s="10"/>
      <c r="BG18800" s="6"/>
    </row>
    <row r="18801" spans="34:59" x14ac:dyDescent="0.25">
      <c r="AH18801" s="6"/>
      <c r="AI18801" s="6"/>
      <c r="AJ18801" s="6"/>
      <c r="AK18801" s="6"/>
      <c r="AL18801" s="6"/>
      <c r="AM18801" s="6"/>
      <c r="AN18801" s="6"/>
      <c r="AO18801" s="6"/>
      <c r="AP18801" s="6"/>
      <c r="AQ18801" s="6"/>
      <c r="AR18801" s="6"/>
      <c r="AS18801" s="6"/>
      <c r="AT18801" s="6"/>
      <c r="AU18801" s="6"/>
      <c r="AV18801" s="6"/>
      <c r="AW18801" s="6"/>
      <c r="AX18801" s="6"/>
      <c r="AY18801" s="6"/>
      <c r="AZ18801" s="6"/>
      <c r="BA18801" s="6"/>
      <c r="BB18801" s="6"/>
      <c r="BC18801" s="6"/>
      <c r="BD18801" s="6"/>
      <c r="BE18801" s="6"/>
      <c r="BF18801" s="6"/>
      <c r="BG18801" s="10"/>
    </row>
    <row r="18802" spans="34:59" x14ac:dyDescent="0.25">
      <c r="AH18802" s="10"/>
      <c r="AI18802" s="6"/>
    </row>
    <row r="18803" spans="34:59" x14ac:dyDescent="0.25">
      <c r="AH18803" s="6"/>
      <c r="AI18803" s="6"/>
      <c r="AJ18803" s="6"/>
      <c r="AK18803" s="6"/>
      <c r="AL18803" s="6"/>
      <c r="AM18803" s="6"/>
      <c r="AN18803" s="6"/>
      <c r="AO18803" s="6"/>
      <c r="AP18803" s="6"/>
      <c r="AQ18803" s="6"/>
      <c r="AR18803" s="6"/>
      <c r="AS18803" s="6"/>
      <c r="AT18803" s="6"/>
      <c r="AU18803" s="6"/>
      <c r="AV18803" s="6"/>
      <c r="AW18803" s="6"/>
      <c r="AX18803" s="6"/>
      <c r="AY18803" s="6"/>
      <c r="AZ18803" s="6"/>
      <c r="BA18803" s="6"/>
      <c r="BB18803" s="6"/>
      <c r="BC18803" s="6"/>
      <c r="BD18803" s="6"/>
      <c r="BE18803" s="6"/>
      <c r="BF18803" s="6"/>
      <c r="BG18803" s="6"/>
    </row>
    <row r="18804" spans="34:59" x14ac:dyDescent="0.25">
      <c r="AH18804" s="10"/>
      <c r="AI18804" s="6"/>
      <c r="AJ18804" s="10"/>
      <c r="AK18804" s="10"/>
      <c r="AL18804" s="10"/>
      <c r="AM18804" s="10"/>
      <c r="AN18804" s="10"/>
      <c r="AO18804" s="10"/>
      <c r="AP18804" s="10"/>
      <c r="AQ18804" s="10"/>
      <c r="AR18804" s="10"/>
      <c r="AS18804" s="10"/>
      <c r="AT18804" s="10"/>
      <c r="AU18804" s="10"/>
      <c r="AV18804" s="10"/>
      <c r="AW18804" s="10"/>
      <c r="AX18804" s="10"/>
      <c r="AY18804" s="10"/>
      <c r="AZ18804" s="10"/>
      <c r="BA18804" s="10"/>
      <c r="BB18804" s="10"/>
      <c r="BC18804" s="10"/>
      <c r="BD18804" s="10"/>
      <c r="BE18804" s="10"/>
      <c r="BF18804" s="10"/>
      <c r="BG18804" s="6"/>
    </row>
    <row r="18806" spans="34:59" x14ac:dyDescent="0.25">
      <c r="AH18806" s="10"/>
      <c r="AI18806" s="6"/>
    </row>
    <row r="18807" spans="34:59" x14ac:dyDescent="0.25">
      <c r="AH18807" s="6"/>
      <c r="AI18807" s="6"/>
      <c r="AJ18807" s="6"/>
      <c r="AK18807" s="6"/>
      <c r="AL18807" s="6"/>
      <c r="AM18807" s="6"/>
      <c r="AN18807" s="6"/>
      <c r="AO18807" s="6"/>
      <c r="AP18807" s="6"/>
      <c r="AQ18807" s="6"/>
      <c r="AR18807" s="6"/>
      <c r="AS18807" s="6"/>
      <c r="AT18807" s="6"/>
      <c r="AU18807" s="6"/>
      <c r="AV18807" s="6"/>
      <c r="AW18807" s="6"/>
      <c r="AX18807" s="6"/>
      <c r="AY18807" s="6"/>
      <c r="AZ18807" s="6"/>
      <c r="BA18807" s="6"/>
      <c r="BB18807" s="6"/>
      <c r="BC18807" s="6"/>
      <c r="BD18807" s="6"/>
      <c r="BE18807" s="6"/>
      <c r="BF18807" s="6"/>
      <c r="BG18807" s="6"/>
    </row>
    <row r="18808" spans="34:59" x14ac:dyDescent="0.25">
      <c r="AH18808" s="10"/>
      <c r="AI18808" s="6"/>
      <c r="AJ18808" s="10"/>
      <c r="AK18808" s="10"/>
      <c r="AL18808" s="10"/>
      <c r="AM18808" s="10"/>
      <c r="AN18808" s="10"/>
      <c r="AO18808" s="10"/>
      <c r="AP18808" s="10"/>
      <c r="AQ18808" s="10"/>
      <c r="AR18808" s="10"/>
      <c r="AS18808" s="10"/>
      <c r="AT18808" s="10"/>
      <c r="AU18808" s="10"/>
      <c r="AV18808" s="10"/>
      <c r="AW18808" s="10"/>
      <c r="AX18808" s="10"/>
      <c r="AY18808" s="10"/>
      <c r="AZ18808" s="10"/>
      <c r="BA18808" s="10"/>
      <c r="BB18808" s="10"/>
      <c r="BC18808" s="10"/>
      <c r="BD18808" s="10"/>
      <c r="BE18808" s="10"/>
      <c r="BF18808" s="10"/>
      <c r="BG18808" s="6"/>
    </row>
    <row r="18809" spans="34:59" x14ac:dyDescent="0.25">
      <c r="AH18809" s="6"/>
      <c r="AI18809" s="6"/>
      <c r="AJ18809" s="6"/>
      <c r="AK18809" s="6"/>
      <c r="AL18809" s="6"/>
      <c r="AM18809" s="6"/>
      <c r="AN18809" s="6"/>
      <c r="AO18809" s="6"/>
      <c r="AP18809" s="6"/>
      <c r="AQ18809" s="6"/>
      <c r="AR18809" s="6"/>
      <c r="AS18809" s="6"/>
      <c r="AT18809" s="6"/>
      <c r="AU18809" s="6"/>
      <c r="AV18809" s="6"/>
      <c r="AW18809" s="6"/>
      <c r="AX18809" s="6"/>
      <c r="AY18809" s="6"/>
      <c r="AZ18809" s="6"/>
      <c r="BA18809" s="6"/>
      <c r="BB18809" s="6"/>
      <c r="BC18809" s="6"/>
      <c r="BD18809" s="6"/>
      <c r="BE18809" s="6"/>
      <c r="BF18809" s="6"/>
      <c r="BG18809" s="10"/>
    </row>
    <row r="18810" spans="34:59" x14ac:dyDescent="0.25">
      <c r="AH18810" s="10"/>
      <c r="AI18810" s="6"/>
    </row>
    <row r="18811" spans="34:59" x14ac:dyDescent="0.25">
      <c r="AH18811" s="6"/>
      <c r="AI18811" s="6"/>
      <c r="AJ18811" s="6"/>
      <c r="AK18811" s="6"/>
      <c r="AL18811" s="6"/>
      <c r="AM18811" s="6"/>
      <c r="AN18811" s="6"/>
      <c r="AO18811" s="6"/>
      <c r="AP18811" s="6"/>
      <c r="AQ18811" s="6"/>
      <c r="AR18811" s="6"/>
      <c r="AS18811" s="6"/>
      <c r="AT18811" s="6"/>
      <c r="AU18811" s="6"/>
      <c r="AV18811" s="6"/>
      <c r="AW18811" s="6"/>
      <c r="AX18811" s="6"/>
      <c r="AY18811" s="6"/>
      <c r="AZ18811" s="6"/>
      <c r="BA18811" s="6"/>
      <c r="BB18811" s="6"/>
      <c r="BC18811" s="6"/>
      <c r="BD18811" s="6"/>
      <c r="BE18811" s="6"/>
      <c r="BF18811" s="6"/>
      <c r="BG18811" s="6"/>
    </row>
    <row r="18812" spans="34:59" x14ac:dyDescent="0.25">
      <c r="AH18812" s="10"/>
      <c r="AI18812" s="6"/>
      <c r="AJ18812" s="10"/>
      <c r="AK18812" s="10"/>
      <c r="AL18812" s="10"/>
      <c r="AM18812" s="10"/>
      <c r="AN18812" s="10"/>
      <c r="AO18812" s="10"/>
      <c r="AP18812" s="10"/>
      <c r="AQ18812" s="10"/>
      <c r="AR18812" s="10"/>
      <c r="AS18812" s="10"/>
      <c r="AT18812" s="10"/>
      <c r="AU18812" s="10"/>
      <c r="AV18812" s="10"/>
      <c r="AW18812" s="10"/>
      <c r="AX18812" s="10"/>
      <c r="AY18812" s="10"/>
      <c r="AZ18812" s="10"/>
      <c r="BA18812" s="10"/>
      <c r="BB18812" s="10"/>
      <c r="BC18812" s="10"/>
      <c r="BD18812" s="10"/>
      <c r="BE18812" s="10"/>
      <c r="BF18812" s="10"/>
      <c r="BG18812" s="6"/>
    </row>
    <row r="18813" spans="34:59" x14ac:dyDescent="0.25">
      <c r="AH18813" s="6"/>
      <c r="AI18813" s="6"/>
      <c r="AJ18813" s="6"/>
      <c r="AK18813" s="6"/>
      <c r="AL18813" s="6"/>
      <c r="AM18813" s="6"/>
      <c r="AN18813" s="6"/>
      <c r="AO18813" s="6"/>
      <c r="AP18813" s="6"/>
      <c r="AQ18813" s="6"/>
      <c r="AR18813" s="6"/>
      <c r="AS18813" s="6"/>
      <c r="AT18813" s="6"/>
      <c r="AU18813" s="6"/>
      <c r="AV18813" s="6"/>
      <c r="AW18813" s="6"/>
      <c r="AX18813" s="6"/>
      <c r="AY18813" s="6"/>
      <c r="AZ18813" s="6"/>
      <c r="BA18813" s="6"/>
      <c r="BB18813" s="6"/>
      <c r="BC18813" s="6"/>
      <c r="BD18813" s="6"/>
      <c r="BE18813" s="6"/>
      <c r="BF18813" s="6"/>
      <c r="BG18813" s="10"/>
    </row>
    <row r="18814" spans="34:59" x14ac:dyDescent="0.25">
      <c r="AH18814" s="10"/>
      <c r="AI18814" s="6"/>
    </row>
    <row r="18815" spans="34:59" x14ac:dyDescent="0.25">
      <c r="AH18815" s="6"/>
      <c r="AI18815" s="6"/>
      <c r="AJ18815" s="6"/>
      <c r="AK18815" s="6"/>
      <c r="AL18815" s="6"/>
      <c r="AM18815" s="6"/>
      <c r="AN18815" s="6"/>
      <c r="AO18815" s="6"/>
      <c r="AP18815" s="6"/>
      <c r="AQ18815" s="6"/>
      <c r="AR18815" s="6"/>
      <c r="AS18815" s="6"/>
      <c r="AT18815" s="6"/>
      <c r="AU18815" s="6"/>
      <c r="AV18815" s="6"/>
      <c r="AW18815" s="6"/>
      <c r="AX18815" s="6"/>
      <c r="AY18815" s="6"/>
      <c r="AZ18815" s="6"/>
      <c r="BA18815" s="6"/>
      <c r="BB18815" s="6"/>
      <c r="BC18815" s="6"/>
      <c r="BD18815" s="6"/>
      <c r="BE18815" s="6"/>
      <c r="BF18815" s="6"/>
      <c r="BG18815" s="6"/>
    </row>
    <row r="18816" spans="34:59" x14ac:dyDescent="0.25">
      <c r="AH18816" s="10"/>
      <c r="AI18816" s="6"/>
      <c r="AJ18816" s="10"/>
      <c r="AK18816" s="10"/>
      <c r="AL18816" s="10"/>
      <c r="AM18816" s="10"/>
      <c r="AN18816" s="10"/>
      <c r="AO18816" s="10"/>
      <c r="AP18816" s="10"/>
      <c r="AQ18816" s="10"/>
      <c r="AR18816" s="10"/>
      <c r="AS18816" s="10"/>
      <c r="AT18816" s="10"/>
      <c r="AU18816" s="10"/>
      <c r="AV18816" s="10"/>
      <c r="AW18816" s="10"/>
      <c r="AX18816" s="10"/>
      <c r="AY18816" s="10"/>
      <c r="AZ18816" s="10"/>
      <c r="BA18816" s="10"/>
      <c r="BB18816" s="10"/>
      <c r="BC18816" s="10"/>
      <c r="BD18816" s="10"/>
      <c r="BE18816" s="10"/>
      <c r="BF18816" s="10"/>
      <c r="BG18816" s="6"/>
    </row>
    <row r="18817" spans="34:59" x14ac:dyDescent="0.25">
      <c r="AH18817" s="6"/>
      <c r="AI18817" s="6"/>
      <c r="AJ18817" s="6"/>
      <c r="AK18817" s="6"/>
      <c r="AL18817" s="6"/>
      <c r="AM18817" s="6"/>
      <c r="AN18817" s="6"/>
      <c r="AO18817" s="6"/>
      <c r="AP18817" s="6"/>
      <c r="AQ18817" s="6"/>
      <c r="AR18817" s="6"/>
      <c r="AS18817" s="6"/>
      <c r="AT18817" s="6"/>
      <c r="AU18817" s="6"/>
      <c r="AV18817" s="6"/>
      <c r="AW18817" s="6"/>
      <c r="AX18817" s="6"/>
      <c r="AY18817" s="6"/>
      <c r="AZ18817" s="6"/>
      <c r="BA18817" s="6"/>
      <c r="BB18817" s="6"/>
      <c r="BC18817" s="6"/>
      <c r="BD18817" s="6"/>
      <c r="BE18817" s="6"/>
      <c r="BF18817" s="6"/>
      <c r="BG18817" s="10"/>
    </row>
    <row r="18818" spans="34:59" x14ac:dyDescent="0.25">
      <c r="AH18818" s="10"/>
      <c r="AI18818" s="6"/>
    </row>
    <row r="18819" spans="34:59" x14ac:dyDescent="0.25">
      <c r="AH18819" s="6"/>
      <c r="AI18819" s="6"/>
      <c r="AJ18819" s="6"/>
      <c r="AK18819" s="6"/>
      <c r="AL18819" s="6"/>
      <c r="AM18819" s="6"/>
      <c r="AN18819" s="6"/>
      <c r="AO18819" s="6"/>
      <c r="AP18819" s="6"/>
      <c r="AQ18819" s="6"/>
      <c r="AR18819" s="6"/>
      <c r="AS18819" s="6"/>
      <c r="AT18819" s="6"/>
      <c r="AU18819" s="6"/>
      <c r="AV18819" s="6"/>
      <c r="AW18819" s="6"/>
      <c r="AX18819" s="6"/>
      <c r="AY18819" s="6"/>
      <c r="AZ18819" s="6"/>
      <c r="BA18819" s="6"/>
      <c r="BB18819" s="6"/>
      <c r="BC18819" s="6"/>
      <c r="BD18819" s="6"/>
      <c r="BE18819" s="6"/>
      <c r="BF18819" s="6"/>
      <c r="BG18819" s="6"/>
    </row>
    <row r="18820" spans="34:59" x14ac:dyDescent="0.25">
      <c r="AH18820" s="10"/>
      <c r="AI18820" s="6"/>
      <c r="AJ18820" s="10"/>
      <c r="AK18820" s="10"/>
      <c r="AL18820" s="10"/>
      <c r="AM18820" s="10"/>
      <c r="AN18820" s="10"/>
      <c r="AO18820" s="10"/>
      <c r="AP18820" s="10"/>
      <c r="AQ18820" s="10"/>
      <c r="AR18820" s="10"/>
      <c r="AS18820" s="10"/>
      <c r="AT18820" s="10"/>
      <c r="AU18820" s="10"/>
      <c r="AV18820" s="10"/>
      <c r="AW18820" s="10"/>
      <c r="AX18820" s="10"/>
      <c r="AY18820" s="10"/>
      <c r="AZ18820" s="10"/>
      <c r="BA18820" s="10"/>
      <c r="BB18820" s="10"/>
      <c r="BC18820" s="10"/>
      <c r="BD18820" s="10"/>
      <c r="BE18820" s="10"/>
      <c r="BF18820" s="10"/>
      <c r="BG18820" s="6"/>
    </row>
    <row r="18822" spans="34:59" x14ac:dyDescent="0.25">
      <c r="AH18822" s="10"/>
      <c r="AI18822" s="6"/>
    </row>
    <row r="18823" spans="34:59" x14ac:dyDescent="0.25">
      <c r="AH18823" s="6"/>
      <c r="AI18823" s="6"/>
      <c r="AJ18823" s="6"/>
      <c r="AK18823" s="6"/>
      <c r="AL18823" s="6"/>
      <c r="AM18823" s="6"/>
      <c r="AN18823" s="6"/>
      <c r="AO18823" s="6"/>
      <c r="AP18823" s="6"/>
      <c r="AQ18823" s="6"/>
      <c r="AR18823" s="6"/>
      <c r="AS18823" s="6"/>
      <c r="AT18823" s="6"/>
      <c r="AU18823" s="6"/>
      <c r="AV18823" s="6"/>
      <c r="AW18823" s="6"/>
      <c r="AX18823" s="6"/>
      <c r="AY18823" s="6"/>
      <c r="AZ18823" s="6"/>
      <c r="BA18823" s="6"/>
      <c r="BB18823" s="6"/>
      <c r="BC18823" s="6"/>
      <c r="BD18823" s="6"/>
      <c r="BE18823" s="6"/>
      <c r="BF18823" s="6"/>
      <c r="BG18823" s="6"/>
    </row>
    <row r="18824" spans="34:59" x14ac:dyDescent="0.25">
      <c r="AH18824" s="10"/>
      <c r="AI18824" s="6"/>
      <c r="AJ18824" s="10"/>
      <c r="AK18824" s="10"/>
      <c r="AL18824" s="10"/>
      <c r="AM18824" s="10"/>
      <c r="AN18824" s="10"/>
      <c r="AO18824" s="10"/>
      <c r="AP18824" s="10"/>
      <c r="AQ18824" s="10"/>
      <c r="AR18824" s="10"/>
      <c r="AS18824" s="10"/>
      <c r="AT18824" s="10"/>
      <c r="AU18824" s="10"/>
      <c r="AV18824" s="10"/>
      <c r="AW18824" s="10"/>
      <c r="AX18824" s="10"/>
      <c r="AY18824" s="10"/>
      <c r="AZ18824" s="10"/>
      <c r="BA18824" s="10"/>
      <c r="BB18824" s="10"/>
      <c r="BC18824" s="10"/>
      <c r="BD18824" s="10"/>
      <c r="BE18824" s="10"/>
      <c r="BF18824" s="10"/>
      <c r="BG18824" s="6"/>
    </row>
    <row r="18825" spans="34:59" x14ac:dyDescent="0.25">
      <c r="AH18825" s="6"/>
      <c r="AI18825" s="6"/>
      <c r="AJ18825" s="6"/>
      <c r="AK18825" s="6"/>
      <c r="AL18825" s="6"/>
      <c r="AM18825" s="6"/>
      <c r="AN18825" s="6"/>
      <c r="AO18825" s="6"/>
      <c r="AP18825" s="6"/>
      <c r="AQ18825" s="6"/>
      <c r="AR18825" s="6"/>
      <c r="AS18825" s="6"/>
      <c r="AT18825" s="6"/>
      <c r="AU18825" s="6"/>
      <c r="AV18825" s="6"/>
      <c r="AW18825" s="6"/>
      <c r="AX18825" s="6"/>
      <c r="AY18825" s="6"/>
      <c r="AZ18825" s="6"/>
      <c r="BA18825" s="6"/>
      <c r="BB18825" s="6"/>
      <c r="BC18825" s="6"/>
      <c r="BD18825" s="6"/>
      <c r="BE18825" s="6"/>
      <c r="BF18825" s="6"/>
      <c r="BG18825" s="10"/>
    </row>
    <row r="18826" spans="34:59" x14ac:dyDescent="0.25">
      <c r="AH18826" s="10"/>
      <c r="AI18826" s="6"/>
    </row>
    <row r="18827" spans="34:59" x14ac:dyDescent="0.25">
      <c r="AH18827" s="6"/>
      <c r="AI18827" s="6"/>
      <c r="AJ18827" s="6"/>
      <c r="AK18827" s="6"/>
      <c r="AL18827" s="6"/>
      <c r="AM18827" s="6"/>
      <c r="AN18827" s="6"/>
      <c r="AO18827" s="6"/>
      <c r="AP18827" s="6"/>
      <c r="AQ18827" s="6"/>
      <c r="AR18827" s="6"/>
      <c r="AS18827" s="6"/>
      <c r="AT18827" s="6"/>
      <c r="AU18827" s="6"/>
      <c r="AV18827" s="6"/>
      <c r="AW18827" s="6"/>
      <c r="AX18827" s="6"/>
      <c r="AY18827" s="6"/>
      <c r="AZ18827" s="6"/>
      <c r="BA18827" s="6"/>
      <c r="BB18827" s="6"/>
      <c r="BC18827" s="6"/>
      <c r="BD18827" s="6"/>
      <c r="BE18827" s="6"/>
      <c r="BF18827" s="6"/>
      <c r="BG18827" s="6"/>
    </row>
    <row r="18828" spans="34:59" x14ac:dyDescent="0.25">
      <c r="AH18828" s="10"/>
      <c r="AI18828" s="6"/>
      <c r="AJ18828" s="10"/>
      <c r="AK18828" s="10"/>
      <c r="AL18828" s="10"/>
      <c r="AM18828" s="10"/>
      <c r="AN18828" s="10"/>
      <c r="AO18828" s="10"/>
      <c r="AP18828" s="10"/>
      <c r="AQ18828" s="10"/>
      <c r="AR18828" s="10"/>
      <c r="AS18828" s="10"/>
      <c r="AT18828" s="10"/>
      <c r="AU18828" s="10"/>
      <c r="AV18828" s="10"/>
      <c r="AW18828" s="10"/>
      <c r="AX18828" s="10"/>
      <c r="AY18828" s="10"/>
      <c r="AZ18828" s="10"/>
      <c r="BA18828" s="10"/>
      <c r="BB18828" s="10"/>
      <c r="BC18828" s="10"/>
      <c r="BD18828" s="10"/>
      <c r="BE18828" s="10"/>
      <c r="BF18828" s="10"/>
      <c r="BG18828" s="6"/>
    </row>
    <row r="18829" spans="34:59" x14ac:dyDescent="0.25">
      <c r="AH18829" s="6"/>
      <c r="AI18829" s="6"/>
      <c r="AJ18829" s="6"/>
      <c r="AK18829" s="6"/>
      <c r="AL18829" s="6"/>
      <c r="AM18829" s="6"/>
      <c r="AN18829" s="6"/>
      <c r="AO18829" s="6"/>
      <c r="AP18829" s="6"/>
      <c r="AQ18829" s="6"/>
      <c r="AR18829" s="6"/>
      <c r="AS18829" s="6"/>
      <c r="AT18829" s="6"/>
      <c r="AU18829" s="6"/>
      <c r="AV18829" s="6"/>
      <c r="AW18829" s="6"/>
      <c r="AX18829" s="6"/>
      <c r="AY18829" s="6"/>
      <c r="AZ18829" s="6"/>
      <c r="BA18829" s="6"/>
      <c r="BB18829" s="6"/>
      <c r="BC18829" s="6"/>
      <c r="BD18829" s="6"/>
      <c r="BE18829" s="6"/>
      <c r="BF18829" s="6"/>
      <c r="BG18829" s="10"/>
    </row>
    <row r="18830" spans="34:59" x14ac:dyDescent="0.25">
      <c r="AH18830" s="10"/>
      <c r="AI18830" s="6"/>
    </row>
    <row r="18831" spans="34:59" x14ac:dyDescent="0.25">
      <c r="AH18831" s="6"/>
      <c r="AI18831" s="6"/>
      <c r="AJ18831" s="6"/>
      <c r="AK18831" s="6"/>
      <c r="AL18831" s="6"/>
      <c r="AM18831" s="6"/>
      <c r="AN18831" s="6"/>
      <c r="AO18831" s="6"/>
      <c r="AP18831" s="6"/>
      <c r="AQ18831" s="6"/>
      <c r="AR18831" s="6"/>
      <c r="AS18831" s="6"/>
      <c r="AT18831" s="6"/>
      <c r="AU18831" s="6"/>
      <c r="AV18831" s="6"/>
      <c r="AW18831" s="6"/>
      <c r="AX18831" s="6"/>
      <c r="AY18831" s="6"/>
      <c r="AZ18831" s="6"/>
      <c r="BA18831" s="6"/>
      <c r="BB18831" s="6"/>
      <c r="BC18831" s="6"/>
      <c r="BD18831" s="6"/>
      <c r="BE18831" s="6"/>
      <c r="BF18831" s="6"/>
      <c r="BG18831" s="6"/>
    </row>
    <row r="18832" spans="34:59" x14ac:dyDescent="0.25">
      <c r="AH18832" s="10"/>
      <c r="AI18832" s="6"/>
      <c r="AJ18832" s="10"/>
      <c r="AK18832" s="10"/>
      <c r="AL18832" s="10"/>
      <c r="AM18832" s="10"/>
      <c r="AN18832" s="10"/>
      <c r="AO18832" s="10"/>
      <c r="AP18832" s="10"/>
      <c r="AQ18832" s="10"/>
      <c r="AR18832" s="10"/>
      <c r="AS18832" s="10"/>
      <c r="AT18832" s="10"/>
      <c r="AU18832" s="10"/>
      <c r="AV18832" s="10"/>
      <c r="AW18832" s="10"/>
      <c r="AX18832" s="10"/>
      <c r="AY18832" s="10"/>
      <c r="AZ18832" s="10"/>
      <c r="BA18832" s="10"/>
      <c r="BB18832" s="10"/>
      <c r="BC18832" s="10"/>
      <c r="BD18832" s="10"/>
      <c r="BE18832" s="10"/>
      <c r="BF18832" s="10"/>
      <c r="BG18832" s="6"/>
    </row>
    <row r="18833" spans="34:59" x14ac:dyDescent="0.25">
      <c r="AH18833" s="6"/>
      <c r="AI18833" s="6"/>
      <c r="AJ18833" s="6"/>
      <c r="AK18833" s="6"/>
      <c r="AL18833" s="6"/>
      <c r="AM18833" s="6"/>
      <c r="AN18833" s="6"/>
      <c r="AO18833" s="6"/>
      <c r="AP18833" s="6"/>
      <c r="AQ18833" s="6"/>
      <c r="AR18833" s="6"/>
      <c r="AS18833" s="6"/>
      <c r="AT18833" s="6"/>
      <c r="AU18833" s="6"/>
      <c r="AV18833" s="6"/>
      <c r="AW18833" s="6"/>
      <c r="AX18833" s="6"/>
      <c r="AY18833" s="6"/>
      <c r="AZ18833" s="6"/>
      <c r="BA18833" s="6"/>
      <c r="BB18833" s="6"/>
      <c r="BC18833" s="6"/>
      <c r="BD18833" s="6"/>
      <c r="BE18833" s="6"/>
      <c r="BF18833" s="6"/>
      <c r="BG18833" s="10"/>
    </row>
    <row r="18834" spans="34:59" x14ac:dyDescent="0.25">
      <c r="AH18834" s="10"/>
      <c r="AI18834" s="6"/>
    </row>
    <row r="18835" spans="34:59" x14ac:dyDescent="0.25">
      <c r="AH18835" s="6"/>
      <c r="AI18835" s="6"/>
      <c r="AJ18835" s="6"/>
      <c r="AK18835" s="6"/>
      <c r="AL18835" s="6"/>
      <c r="AM18835" s="6"/>
      <c r="AN18835" s="6"/>
      <c r="AO18835" s="6"/>
      <c r="AP18835" s="6"/>
      <c r="AQ18835" s="6"/>
      <c r="AR18835" s="6"/>
      <c r="AS18835" s="6"/>
      <c r="AT18835" s="6"/>
      <c r="AU18835" s="6"/>
      <c r="AV18835" s="6"/>
      <c r="AW18835" s="6"/>
      <c r="AX18835" s="6"/>
      <c r="AY18835" s="6"/>
      <c r="AZ18835" s="6"/>
      <c r="BA18835" s="6"/>
      <c r="BB18835" s="6"/>
      <c r="BC18835" s="6"/>
      <c r="BD18835" s="6"/>
      <c r="BE18835" s="6"/>
      <c r="BF18835" s="6"/>
      <c r="BG18835" s="6"/>
    </row>
    <row r="18836" spans="34:59" x14ac:dyDescent="0.25">
      <c r="AH18836" s="10"/>
      <c r="AI18836" s="6"/>
      <c r="AJ18836" s="10"/>
      <c r="AK18836" s="10"/>
      <c r="AL18836" s="10"/>
      <c r="AM18836" s="10"/>
      <c r="AN18836" s="10"/>
      <c r="AO18836" s="10"/>
      <c r="AP18836" s="10"/>
      <c r="AQ18836" s="10"/>
      <c r="AR18836" s="10"/>
      <c r="AS18836" s="10"/>
      <c r="AT18836" s="10"/>
      <c r="AU18836" s="10"/>
      <c r="AV18836" s="10"/>
      <c r="AW18836" s="10"/>
      <c r="AX18836" s="10"/>
      <c r="AY18836" s="10"/>
      <c r="AZ18836" s="10"/>
      <c r="BA18836" s="10"/>
      <c r="BB18836" s="10"/>
      <c r="BC18836" s="10"/>
      <c r="BD18836" s="10"/>
      <c r="BE18836" s="10"/>
      <c r="BF18836" s="10"/>
      <c r="BG18836" s="6"/>
    </row>
    <row r="18838" spans="34:59" x14ac:dyDescent="0.25">
      <c r="AH18838" s="10"/>
      <c r="AI18838" s="6"/>
    </row>
    <row r="18839" spans="34:59" x14ac:dyDescent="0.25">
      <c r="AH18839" s="6"/>
      <c r="AI18839" s="6"/>
      <c r="AJ18839" s="6"/>
      <c r="AK18839" s="6"/>
      <c r="AL18839" s="6"/>
      <c r="AM18839" s="6"/>
      <c r="AN18839" s="6"/>
      <c r="AO18839" s="6"/>
      <c r="AP18839" s="6"/>
      <c r="AQ18839" s="6"/>
      <c r="AR18839" s="6"/>
      <c r="AS18839" s="6"/>
      <c r="AT18839" s="6"/>
      <c r="AU18839" s="6"/>
      <c r="AV18839" s="6"/>
      <c r="AW18839" s="6"/>
      <c r="AX18839" s="6"/>
      <c r="AY18839" s="6"/>
      <c r="AZ18839" s="6"/>
      <c r="BA18839" s="6"/>
      <c r="BB18839" s="6"/>
      <c r="BC18839" s="6"/>
      <c r="BD18839" s="6"/>
      <c r="BE18839" s="6"/>
      <c r="BF18839" s="6"/>
      <c r="BG18839" s="6"/>
    </row>
    <row r="18840" spans="34:59" x14ac:dyDescent="0.25">
      <c r="AH18840" s="10"/>
      <c r="AI18840" s="6"/>
      <c r="AJ18840" s="10"/>
      <c r="AK18840" s="10"/>
      <c r="AL18840" s="10"/>
      <c r="AM18840" s="10"/>
      <c r="AN18840" s="10"/>
      <c r="AO18840" s="10"/>
      <c r="AP18840" s="10"/>
      <c r="AQ18840" s="10"/>
      <c r="AR18840" s="10"/>
      <c r="AS18840" s="10"/>
      <c r="AT18840" s="10"/>
      <c r="AU18840" s="10"/>
      <c r="AV18840" s="10"/>
      <c r="AW18840" s="10"/>
      <c r="AX18840" s="10"/>
      <c r="AY18840" s="10"/>
      <c r="AZ18840" s="10"/>
      <c r="BA18840" s="10"/>
      <c r="BB18840" s="10"/>
      <c r="BC18840" s="10"/>
      <c r="BD18840" s="10"/>
      <c r="BE18840" s="10"/>
      <c r="BF18840" s="10"/>
      <c r="BG18840" s="6"/>
    </row>
    <row r="18841" spans="34:59" x14ac:dyDescent="0.25">
      <c r="AH18841" s="6"/>
      <c r="AI18841" s="6"/>
      <c r="AJ18841" s="6"/>
      <c r="AK18841" s="6"/>
      <c r="AL18841" s="6"/>
      <c r="AM18841" s="6"/>
      <c r="AN18841" s="6"/>
      <c r="AO18841" s="6"/>
      <c r="AP18841" s="6"/>
      <c r="AQ18841" s="6"/>
      <c r="AR18841" s="6"/>
      <c r="AS18841" s="6"/>
      <c r="AT18841" s="6"/>
      <c r="AU18841" s="6"/>
      <c r="AV18841" s="6"/>
      <c r="AW18841" s="6"/>
      <c r="AX18841" s="6"/>
      <c r="AY18841" s="6"/>
      <c r="AZ18841" s="6"/>
      <c r="BA18841" s="6"/>
      <c r="BB18841" s="6"/>
      <c r="BC18841" s="6"/>
      <c r="BD18841" s="6"/>
      <c r="BE18841" s="6"/>
      <c r="BF18841" s="6"/>
      <c r="BG18841" s="10"/>
    </row>
    <row r="18842" spans="34:59" x14ac:dyDescent="0.25">
      <c r="AH18842" s="10"/>
      <c r="AI18842" s="6"/>
    </row>
    <row r="18843" spans="34:59" x14ac:dyDescent="0.25">
      <c r="AH18843" s="6"/>
      <c r="AI18843" s="6"/>
      <c r="AJ18843" s="6"/>
      <c r="AK18843" s="6"/>
      <c r="AL18843" s="6"/>
      <c r="AM18843" s="6"/>
      <c r="AN18843" s="6"/>
      <c r="AO18843" s="6"/>
      <c r="AP18843" s="6"/>
      <c r="AQ18843" s="6"/>
      <c r="AR18843" s="6"/>
      <c r="AS18843" s="6"/>
      <c r="AT18843" s="6"/>
      <c r="AU18843" s="6"/>
      <c r="AV18843" s="6"/>
      <c r="AW18843" s="6"/>
      <c r="AX18843" s="6"/>
      <c r="AY18843" s="6"/>
      <c r="AZ18843" s="6"/>
      <c r="BA18843" s="6"/>
      <c r="BB18843" s="6"/>
      <c r="BC18843" s="6"/>
      <c r="BD18843" s="6"/>
      <c r="BE18843" s="6"/>
      <c r="BF18843" s="6"/>
      <c r="BG18843" s="6"/>
    </row>
    <row r="18844" spans="34:59" x14ac:dyDescent="0.25">
      <c r="AH18844" s="10"/>
      <c r="AI18844" s="6"/>
      <c r="AJ18844" s="10"/>
      <c r="AK18844" s="10"/>
      <c r="AL18844" s="10"/>
      <c r="AM18844" s="10"/>
      <c r="AN18844" s="10"/>
      <c r="AO18844" s="10"/>
      <c r="AP18844" s="10"/>
      <c r="AQ18844" s="10"/>
      <c r="AR18844" s="10"/>
      <c r="AS18844" s="10"/>
      <c r="AT18844" s="10"/>
      <c r="AU18844" s="10"/>
      <c r="AV18844" s="10"/>
      <c r="AW18844" s="10"/>
      <c r="AX18844" s="10"/>
      <c r="AY18844" s="10"/>
      <c r="AZ18844" s="10"/>
      <c r="BA18844" s="10"/>
      <c r="BB18844" s="10"/>
      <c r="BC18844" s="10"/>
      <c r="BD18844" s="10"/>
      <c r="BE18844" s="10"/>
      <c r="BF18844" s="10"/>
      <c r="BG18844" s="6"/>
    </row>
    <row r="18845" spans="34:59" x14ac:dyDescent="0.25">
      <c r="AH18845" s="6"/>
      <c r="AI18845" s="6"/>
      <c r="AJ18845" s="6"/>
      <c r="AK18845" s="6"/>
      <c r="AL18845" s="6"/>
      <c r="AM18845" s="6"/>
      <c r="AN18845" s="6"/>
      <c r="AO18845" s="6"/>
      <c r="AP18845" s="6"/>
      <c r="AQ18845" s="6"/>
      <c r="AR18845" s="6"/>
      <c r="AS18845" s="6"/>
      <c r="AT18845" s="6"/>
      <c r="AU18845" s="6"/>
      <c r="AV18845" s="6"/>
      <c r="AW18845" s="6"/>
      <c r="AX18845" s="6"/>
      <c r="AY18845" s="6"/>
      <c r="AZ18845" s="6"/>
      <c r="BA18845" s="6"/>
      <c r="BB18845" s="6"/>
      <c r="BC18845" s="6"/>
      <c r="BD18845" s="6"/>
      <c r="BE18845" s="6"/>
      <c r="BF18845" s="6"/>
      <c r="BG18845" s="10"/>
    </row>
    <row r="18846" spans="34:59" x14ac:dyDescent="0.25">
      <c r="AH18846" s="10"/>
      <c r="AI18846" s="6"/>
    </row>
    <row r="18847" spans="34:59" x14ac:dyDescent="0.25">
      <c r="AH18847" s="6"/>
      <c r="AI18847" s="6"/>
      <c r="AJ18847" s="6"/>
      <c r="AK18847" s="6"/>
      <c r="AL18847" s="6"/>
      <c r="AM18847" s="6"/>
      <c r="AN18847" s="6"/>
      <c r="AO18847" s="6"/>
      <c r="AP18847" s="6"/>
      <c r="AQ18847" s="6"/>
      <c r="AR18847" s="6"/>
      <c r="AS18847" s="6"/>
      <c r="AT18847" s="6"/>
      <c r="AU18847" s="6"/>
      <c r="AV18847" s="6"/>
      <c r="AW18847" s="6"/>
      <c r="AX18847" s="6"/>
      <c r="AY18847" s="6"/>
      <c r="AZ18847" s="6"/>
      <c r="BA18847" s="6"/>
      <c r="BB18847" s="6"/>
      <c r="BC18847" s="6"/>
      <c r="BD18847" s="6"/>
      <c r="BE18847" s="6"/>
      <c r="BF18847" s="6"/>
      <c r="BG18847" s="6"/>
    </row>
    <row r="18848" spans="34:59" x14ac:dyDescent="0.25">
      <c r="AH18848" s="10"/>
      <c r="AI18848" s="6"/>
      <c r="AJ18848" s="10"/>
      <c r="AK18848" s="10"/>
      <c r="AL18848" s="10"/>
      <c r="AM18848" s="10"/>
      <c r="AN18848" s="10"/>
      <c r="AO18848" s="10"/>
      <c r="AP18848" s="10"/>
      <c r="AQ18848" s="10"/>
      <c r="AR18848" s="10"/>
      <c r="AS18848" s="10"/>
      <c r="AT18848" s="10"/>
      <c r="AU18848" s="10"/>
      <c r="AV18848" s="10"/>
      <c r="AW18848" s="10"/>
      <c r="AX18848" s="10"/>
      <c r="AY18848" s="10"/>
      <c r="AZ18848" s="10"/>
      <c r="BA18848" s="10"/>
      <c r="BB18848" s="10"/>
      <c r="BC18848" s="10"/>
      <c r="BD18848" s="10"/>
      <c r="BE18848" s="10"/>
      <c r="BF18848" s="10"/>
      <c r="BG18848" s="6"/>
    </row>
    <row r="18849" spans="34:59" x14ac:dyDescent="0.25">
      <c r="AH18849" s="6"/>
      <c r="AI18849" s="6"/>
      <c r="AJ18849" s="6"/>
      <c r="AK18849" s="6"/>
      <c r="AL18849" s="6"/>
      <c r="AM18849" s="6"/>
      <c r="AN18849" s="6"/>
      <c r="AO18849" s="6"/>
      <c r="AP18849" s="6"/>
      <c r="AQ18849" s="6"/>
      <c r="AR18849" s="6"/>
      <c r="AS18849" s="6"/>
      <c r="AT18849" s="6"/>
      <c r="AU18849" s="6"/>
      <c r="AV18849" s="6"/>
      <c r="AW18849" s="6"/>
      <c r="AX18849" s="6"/>
      <c r="AY18849" s="6"/>
      <c r="AZ18849" s="6"/>
      <c r="BA18849" s="6"/>
      <c r="BB18849" s="6"/>
      <c r="BC18849" s="6"/>
      <c r="BD18849" s="6"/>
      <c r="BE18849" s="6"/>
      <c r="BF18849" s="6"/>
      <c r="BG18849" s="10"/>
    </row>
    <row r="18850" spans="34:59" x14ac:dyDescent="0.25">
      <c r="AH18850" s="10"/>
      <c r="AI18850" s="6"/>
    </row>
    <row r="18851" spans="34:59" x14ac:dyDescent="0.25">
      <c r="AH18851" s="6"/>
      <c r="AI18851" s="6"/>
      <c r="AJ18851" s="6"/>
      <c r="AK18851" s="6"/>
      <c r="AL18851" s="6"/>
      <c r="AM18851" s="6"/>
      <c r="AN18851" s="6"/>
      <c r="AO18851" s="6"/>
      <c r="AP18851" s="6"/>
      <c r="AQ18851" s="6"/>
      <c r="AR18851" s="6"/>
      <c r="AS18851" s="6"/>
      <c r="AT18851" s="6"/>
      <c r="AU18851" s="6"/>
      <c r="AV18851" s="6"/>
      <c r="AW18851" s="6"/>
      <c r="AX18851" s="6"/>
      <c r="AY18851" s="6"/>
      <c r="AZ18851" s="6"/>
      <c r="BA18851" s="6"/>
      <c r="BB18851" s="6"/>
      <c r="BC18851" s="6"/>
      <c r="BD18851" s="6"/>
      <c r="BE18851" s="6"/>
      <c r="BF18851" s="6"/>
      <c r="BG18851" s="6"/>
    </row>
    <row r="18852" spans="34:59" x14ac:dyDescent="0.25">
      <c r="AH18852" s="10"/>
      <c r="AI18852" s="6"/>
      <c r="AJ18852" s="10"/>
      <c r="AK18852" s="10"/>
      <c r="AL18852" s="10"/>
      <c r="AM18852" s="10"/>
      <c r="AN18852" s="10"/>
      <c r="AO18852" s="10"/>
      <c r="AP18852" s="10"/>
      <c r="AQ18852" s="10"/>
      <c r="AR18852" s="10"/>
      <c r="AS18852" s="10"/>
      <c r="AT18852" s="10"/>
      <c r="AU18852" s="10"/>
      <c r="AV18852" s="10"/>
      <c r="AW18852" s="10"/>
      <c r="AX18852" s="10"/>
      <c r="AY18852" s="10"/>
      <c r="AZ18852" s="10"/>
      <c r="BA18852" s="10"/>
      <c r="BB18852" s="10"/>
      <c r="BC18852" s="10"/>
      <c r="BD18852" s="10"/>
      <c r="BE18852" s="10"/>
      <c r="BF18852" s="10"/>
      <c r="BG18852" s="6"/>
    </row>
    <row r="18854" spans="34:59" x14ac:dyDescent="0.25">
      <c r="AH18854" s="10"/>
      <c r="AI18854" s="6"/>
    </row>
    <row r="18855" spans="34:59" x14ac:dyDescent="0.25">
      <c r="AH18855" s="6"/>
      <c r="AI18855" s="6"/>
      <c r="AJ18855" s="6"/>
      <c r="AK18855" s="6"/>
      <c r="AL18855" s="6"/>
      <c r="AM18855" s="6"/>
      <c r="AN18855" s="6"/>
      <c r="AO18855" s="6"/>
      <c r="AP18855" s="6"/>
      <c r="AQ18855" s="6"/>
      <c r="AR18855" s="6"/>
      <c r="AS18855" s="6"/>
      <c r="AT18855" s="6"/>
      <c r="AU18855" s="6"/>
      <c r="AV18855" s="6"/>
      <c r="AW18855" s="6"/>
      <c r="AX18855" s="6"/>
      <c r="AY18855" s="6"/>
      <c r="AZ18855" s="6"/>
      <c r="BA18855" s="6"/>
      <c r="BB18855" s="6"/>
      <c r="BC18855" s="6"/>
      <c r="BD18855" s="6"/>
      <c r="BE18855" s="6"/>
      <c r="BF18855" s="6"/>
      <c r="BG18855" s="6"/>
    </row>
    <row r="18856" spans="34:59" x14ac:dyDescent="0.25">
      <c r="AH18856" s="10"/>
      <c r="AI18856" s="6"/>
      <c r="AJ18856" s="10"/>
      <c r="AK18856" s="10"/>
      <c r="AL18856" s="10"/>
      <c r="AM18856" s="10"/>
      <c r="AN18856" s="10"/>
      <c r="AO18856" s="10"/>
      <c r="AP18856" s="10"/>
      <c r="AQ18856" s="10"/>
      <c r="AR18856" s="10"/>
      <c r="AS18856" s="10"/>
      <c r="AT18856" s="10"/>
      <c r="AU18856" s="10"/>
      <c r="AV18856" s="10"/>
      <c r="AW18856" s="10"/>
      <c r="AX18856" s="10"/>
      <c r="AY18856" s="10"/>
      <c r="AZ18856" s="10"/>
      <c r="BA18856" s="10"/>
      <c r="BB18856" s="10"/>
      <c r="BC18856" s="10"/>
      <c r="BD18856" s="10"/>
      <c r="BE18856" s="10"/>
      <c r="BF18856" s="10"/>
      <c r="BG18856" s="6"/>
    </row>
    <row r="18857" spans="34:59" x14ac:dyDescent="0.25">
      <c r="AH18857" s="6"/>
      <c r="AI18857" s="6"/>
      <c r="AJ18857" s="6"/>
      <c r="AK18857" s="6"/>
      <c r="AL18857" s="6"/>
      <c r="AM18857" s="6"/>
      <c r="AN18857" s="6"/>
      <c r="AO18857" s="6"/>
      <c r="AP18857" s="6"/>
      <c r="AQ18857" s="6"/>
      <c r="AR18857" s="6"/>
      <c r="AS18857" s="6"/>
      <c r="AT18857" s="6"/>
      <c r="AU18857" s="6"/>
      <c r="AV18857" s="6"/>
      <c r="AW18857" s="6"/>
      <c r="AX18857" s="6"/>
      <c r="AY18857" s="6"/>
      <c r="AZ18857" s="6"/>
      <c r="BA18857" s="6"/>
      <c r="BB18857" s="6"/>
      <c r="BC18857" s="6"/>
      <c r="BD18857" s="6"/>
      <c r="BE18857" s="6"/>
      <c r="BF18857" s="6"/>
      <c r="BG18857" s="10"/>
    </row>
    <row r="18858" spans="34:59" x14ac:dyDescent="0.25">
      <c r="AH18858" s="10"/>
      <c r="AI18858" s="6"/>
    </row>
    <row r="18859" spans="34:59" x14ac:dyDescent="0.25">
      <c r="AH18859" s="6"/>
      <c r="AI18859" s="6"/>
      <c r="AJ18859" s="6"/>
      <c r="AK18859" s="6"/>
      <c r="AL18859" s="6"/>
      <c r="AM18859" s="6"/>
      <c r="AN18859" s="6"/>
      <c r="AO18859" s="6"/>
      <c r="AP18859" s="6"/>
      <c r="AQ18859" s="6"/>
      <c r="AR18859" s="6"/>
      <c r="AS18859" s="6"/>
      <c r="AT18859" s="6"/>
      <c r="AU18859" s="6"/>
      <c r="AV18859" s="6"/>
      <c r="AW18859" s="6"/>
      <c r="AX18859" s="6"/>
      <c r="AY18859" s="6"/>
      <c r="AZ18859" s="6"/>
      <c r="BA18859" s="6"/>
      <c r="BB18859" s="6"/>
      <c r="BC18859" s="6"/>
      <c r="BD18859" s="6"/>
      <c r="BE18859" s="6"/>
      <c r="BF18859" s="6"/>
      <c r="BG18859" s="6"/>
    </row>
    <row r="18860" spans="34:59" x14ac:dyDescent="0.25">
      <c r="AH18860" s="10"/>
      <c r="AI18860" s="6"/>
      <c r="AJ18860" s="10"/>
      <c r="AK18860" s="10"/>
      <c r="AL18860" s="10"/>
      <c r="AM18860" s="10"/>
      <c r="AN18860" s="10"/>
      <c r="AO18860" s="10"/>
      <c r="AP18860" s="10"/>
      <c r="AQ18860" s="10"/>
      <c r="AR18860" s="10"/>
      <c r="AS18860" s="10"/>
      <c r="AT18860" s="10"/>
      <c r="AU18860" s="10"/>
      <c r="AV18860" s="10"/>
      <c r="AW18860" s="10"/>
      <c r="AX18860" s="10"/>
      <c r="AY18860" s="10"/>
      <c r="AZ18860" s="10"/>
      <c r="BA18860" s="10"/>
      <c r="BB18860" s="10"/>
      <c r="BC18860" s="10"/>
      <c r="BD18860" s="10"/>
      <c r="BE18860" s="10"/>
      <c r="BF18860" s="10"/>
      <c r="BG18860" s="6"/>
    </row>
    <row r="18861" spans="34:59" x14ac:dyDescent="0.25">
      <c r="AH18861" s="6"/>
      <c r="AI18861" s="6"/>
      <c r="AJ18861" s="6"/>
      <c r="AK18861" s="6"/>
      <c r="AL18861" s="6"/>
      <c r="AM18861" s="6"/>
      <c r="AN18861" s="6"/>
      <c r="AO18861" s="6"/>
      <c r="AP18861" s="6"/>
      <c r="AQ18861" s="6"/>
      <c r="AR18861" s="6"/>
      <c r="AS18861" s="6"/>
      <c r="AT18861" s="6"/>
      <c r="AU18861" s="6"/>
      <c r="AV18861" s="6"/>
      <c r="AW18861" s="6"/>
      <c r="AX18861" s="6"/>
      <c r="AY18861" s="6"/>
      <c r="AZ18861" s="6"/>
      <c r="BA18861" s="6"/>
      <c r="BB18861" s="6"/>
      <c r="BC18861" s="6"/>
      <c r="BD18861" s="6"/>
      <c r="BE18861" s="6"/>
      <c r="BF18861" s="6"/>
      <c r="BG18861" s="10"/>
    </row>
    <row r="18862" spans="34:59" x14ac:dyDescent="0.25">
      <c r="AH18862" s="10"/>
      <c r="AI18862" s="6"/>
    </row>
    <row r="18863" spans="34:59" x14ac:dyDescent="0.25">
      <c r="AH18863" s="6"/>
      <c r="AI18863" s="6"/>
      <c r="AJ18863" s="6"/>
      <c r="AK18863" s="6"/>
      <c r="AL18863" s="6"/>
      <c r="AM18863" s="6"/>
      <c r="AN18863" s="6"/>
      <c r="AO18863" s="6"/>
      <c r="AP18863" s="6"/>
      <c r="AQ18863" s="6"/>
      <c r="AR18863" s="6"/>
      <c r="AS18863" s="6"/>
      <c r="AT18863" s="6"/>
      <c r="AU18863" s="6"/>
      <c r="AV18863" s="6"/>
      <c r="AW18863" s="6"/>
      <c r="AX18863" s="6"/>
      <c r="AY18863" s="6"/>
      <c r="AZ18863" s="6"/>
      <c r="BA18863" s="6"/>
      <c r="BB18863" s="6"/>
      <c r="BC18863" s="6"/>
      <c r="BD18863" s="6"/>
      <c r="BE18863" s="6"/>
      <c r="BF18863" s="6"/>
      <c r="BG18863" s="6"/>
    </row>
    <row r="18864" spans="34:59" x14ac:dyDescent="0.25">
      <c r="AH18864" s="10"/>
      <c r="AI18864" s="6"/>
      <c r="AJ18864" s="10"/>
      <c r="AK18864" s="10"/>
      <c r="AL18864" s="10"/>
      <c r="AM18864" s="10"/>
      <c r="AN18864" s="10"/>
      <c r="AO18864" s="10"/>
      <c r="AP18864" s="10"/>
      <c r="AQ18864" s="10"/>
      <c r="AR18864" s="10"/>
      <c r="AS18864" s="10"/>
      <c r="AT18864" s="10"/>
      <c r="AU18864" s="10"/>
      <c r="AV18864" s="10"/>
      <c r="AW18864" s="10"/>
      <c r="AX18864" s="10"/>
      <c r="AY18864" s="10"/>
      <c r="AZ18864" s="10"/>
      <c r="BA18864" s="10"/>
      <c r="BB18864" s="10"/>
      <c r="BC18864" s="10"/>
      <c r="BD18864" s="10"/>
      <c r="BE18864" s="10"/>
      <c r="BF18864" s="10"/>
      <c r="BG18864" s="6"/>
    </row>
    <row r="18865" spans="34:59" x14ac:dyDescent="0.25">
      <c r="AH18865" s="6"/>
      <c r="AI18865" s="6"/>
      <c r="AJ18865" s="6"/>
      <c r="AK18865" s="6"/>
      <c r="AL18865" s="6"/>
      <c r="AM18865" s="6"/>
      <c r="AN18865" s="6"/>
      <c r="AO18865" s="6"/>
      <c r="AP18865" s="6"/>
      <c r="AQ18865" s="6"/>
      <c r="AR18865" s="6"/>
      <c r="AS18865" s="6"/>
      <c r="AT18865" s="6"/>
      <c r="AU18865" s="6"/>
      <c r="AV18865" s="6"/>
      <c r="AW18865" s="6"/>
      <c r="AX18865" s="6"/>
      <c r="AY18865" s="6"/>
      <c r="AZ18865" s="6"/>
      <c r="BA18865" s="6"/>
      <c r="BB18865" s="6"/>
      <c r="BC18865" s="6"/>
      <c r="BD18865" s="6"/>
      <c r="BE18865" s="6"/>
      <c r="BF18865" s="6"/>
      <c r="BG18865" s="10"/>
    </row>
    <row r="18866" spans="34:59" x14ac:dyDescent="0.25">
      <c r="AH18866" s="10"/>
      <c r="AI18866" s="6"/>
    </row>
    <row r="18867" spans="34:59" x14ac:dyDescent="0.25">
      <c r="AH18867" s="6"/>
      <c r="AI18867" s="6"/>
      <c r="AJ18867" s="6"/>
      <c r="AK18867" s="6"/>
      <c r="AL18867" s="6"/>
      <c r="AM18867" s="6"/>
      <c r="AN18867" s="6"/>
      <c r="AO18867" s="6"/>
      <c r="AP18867" s="6"/>
      <c r="AQ18867" s="6"/>
      <c r="AR18867" s="6"/>
      <c r="AS18867" s="6"/>
      <c r="AT18867" s="6"/>
      <c r="AU18867" s="6"/>
      <c r="AV18867" s="6"/>
      <c r="AW18867" s="6"/>
      <c r="AX18867" s="6"/>
      <c r="AY18867" s="6"/>
      <c r="AZ18867" s="6"/>
      <c r="BA18867" s="6"/>
      <c r="BB18867" s="6"/>
      <c r="BC18867" s="6"/>
      <c r="BD18867" s="6"/>
      <c r="BE18867" s="6"/>
      <c r="BF18867" s="6"/>
      <c r="BG18867" s="6"/>
    </row>
    <row r="18868" spans="34:59" x14ac:dyDescent="0.25">
      <c r="AH18868" s="10"/>
      <c r="AI18868" s="6"/>
      <c r="AJ18868" s="10"/>
      <c r="AK18868" s="10"/>
      <c r="AL18868" s="10"/>
      <c r="AM18868" s="10"/>
      <c r="AN18868" s="10"/>
      <c r="AO18868" s="10"/>
      <c r="AP18868" s="10"/>
      <c r="AQ18868" s="10"/>
      <c r="AR18868" s="10"/>
      <c r="AS18868" s="10"/>
      <c r="AT18868" s="10"/>
      <c r="AU18868" s="10"/>
      <c r="AV18868" s="10"/>
      <c r="AW18868" s="10"/>
      <c r="AX18868" s="10"/>
      <c r="AY18868" s="10"/>
      <c r="AZ18868" s="10"/>
      <c r="BA18868" s="10"/>
      <c r="BB18868" s="10"/>
      <c r="BC18868" s="10"/>
      <c r="BD18868" s="10"/>
      <c r="BE18868" s="10"/>
      <c r="BF18868" s="10"/>
      <c r="BG18868" s="6"/>
    </row>
    <row r="18870" spans="34:59" x14ac:dyDescent="0.25">
      <c r="AH18870" s="10"/>
      <c r="AI18870" s="6"/>
    </row>
    <row r="18871" spans="34:59" x14ac:dyDescent="0.25">
      <c r="AH18871" s="6"/>
      <c r="AI18871" s="6"/>
      <c r="AJ18871" s="6"/>
      <c r="AK18871" s="6"/>
      <c r="AL18871" s="6"/>
      <c r="AM18871" s="6"/>
      <c r="AN18871" s="6"/>
      <c r="AO18871" s="6"/>
      <c r="AP18871" s="6"/>
      <c r="AQ18871" s="6"/>
      <c r="AR18871" s="6"/>
      <c r="AS18871" s="6"/>
      <c r="AT18871" s="6"/>
      <c r="AU18871" s="6"/>
      <c r="AV18871" s="6"/>
      <c r="AW18871" s="6"/>
      <c r="AX18871" s="6"/>
      <c r="AY18871" s="6"/>
      <c r="AZ18871" s="6"/>
      <c r="BA18871" s="6"/>
      <c r="BB18871" s="6"/>
      <c r="BC18871" s="6"/>
      <c r="BD18871" s="6"/>
      <c r="BE18871" s="6"/>
      <c r="BF18871" s="6"/>
      <c r="BG18871" s="6"/>
    </row>
    <row r="18872" spans="34:59" x14ac:dyDescent="0.25">
      <c r="AH18872" s="10"/>
      <c r="AI18872" s="6"/>
      <c r="AJ18872" s="10"/>
      <c r="AK18872" s="10"/>
      <c r="AL18872" s="10"/>
      <c r="AM18872" s="10"/>
      <c r="AN18872" s="10"/>
      <c r="AO18872" s="10"/>
      <c r="AP18872" s="10"/>
      <c r="AQ18872" s="10"/>
      <c r="AR18872" s="10"/>
      <c r="AS18872" s="10"/>
      <c r="AT18872" s="10"/>
      <c r="AU18872" s="10"/>
      <c r="AV18872" s="10"/>
      <c r="AW18872" s="10"/>
      <c r="AX18872" s="10"/>
      <c r="AY18872" s="10"/>
      <c r="AZ18872" s="10"/>
      <c r="BA18872" s="10"/>
      <c r="BB18872" s="10"/>
      <c r="BC18872" s="10"/>
      <c r="BD18872" s="10"/>
      <c r="BE18872" s="10"/>
      <c r="BF18872" s="10"/>
      <c r="BG18872" s="6"/>
    </row>
    <row r="18873" spans="34:59" x14ac:dyDescent="0.25">
      <c r="AH18873" s="6"/>
      <c r="AI18873" s="6"/>
      <c r="AJ18873" s="6"/>
      <c r="AK18873" s="6"/>
      <c r="AL18873" s="6"/>
      <c r="AM18873" s="6"/>
      <c r="AN18873" s="6"/>
      <c r="AO18873" s="6"/>
      <c r="AP18873" s="6"/>
      <c r="AQ18873" s="6"/>
      <c r="AR18873" s="6"/>
      <c r="AS18873" s="6"/>
      <c r="AT18873" s="6"/>
      <c r="AU18873" s="6"/>
      <c r="AV18873" s="6"/>
      <c r="AW18873" s="6"/>
      <c r="AX18873" s="6"/>
      <c r="AY18873" s="6"/>
      <c r="AZ18873" s="6"/>
      <c r="BA18873" s="6"/>
      <c r="BB18873" s="6"/>
      <c r="BC18873" s="6"/>
      <c r="BD18873" s="6"/>
      <c r="BE18873" s="6"/>
      <c r="BF18873" s="6"/>
      <c r="BG18873" s="10"/>
    </row>
    <row r="18874" spans="34:59" x14ac:dyDescent="0.25">
      <c r="AH18874" s="10"/>
      <c r="AI18874" s="6"/>
    </row>
    <row r="18875" spans="34:59" x14ac:dyDescent="0.25">
      <c r="AH18875" s="6"/>
      <c r="AI18875" s="6"/>
      <c r="AJ18875" s="6"/>
      <c r="AK18875" s="6"/>
      <c r="AL18875" s="6"/>
      <c r="AM18875" s="6"/>
      <c r="AN18875" s="6"/>
      <c r="AO18875" s="6"/>
      <c r="AP18875" s="6"/>
      <c r="AQ18875" s="6"/>
      <c r="AR18875" s="6"/>
      <c r="AS18875" s="6"/>
      <c r="AT18875" s="6"/>
      <c r="AU18875" s="6"/>
      <c r="AV18875" s="6"/>
      <c r="AW18875" s="6"/>
      <c r="AX18875" s="6"/>
      <c r="AY18875" s="6"/>
      <c r="AZ18875" s="6"/>
      <c r="BA18875" s="6"/>
      <c r="BB18875" s="6"/>
      <c r="BC18875" s="6"/>
      <c r="BD18875" s="6"/>
      <c r="BE18875" s="6"/>
      <c r="BF18875" s="6"/>
      <c r="BG18875" s="6"/>
    </row>
    <row r="18876" spans="34:59" x14ac:dyDescent="0.25">
      <c r="AH18876" s="10"/>
      <c r="AI18876" s="6"/>
      <c r="AJ18876" s="10"/>
      <c r="AK18876" s="10"/>
      <c r="AL18876" s="10"/>
      <c r="AM18876" s="10"/>
      <c r="AN18876" s="10"/>
      <c r="AO18876" s="10"/>
      <c r="AP18876" s="10"/>
      <c r="AQ18876" s="10"/>
      <c r="AR18876" s="10"/>
      <c r="AS18876" s="10"/>
      <c r="AT18876" s="10"/>
      <c r="AU18876" s="10"/>
      <c r="AV18876" s="10"/>
      <c r="AW18876" s="10"/>
      <c r="AX18876" s="10"/>
      <c r="AY18876" s="10"/>
      <c r="AZ18876" s="10"/>
      <c r="BA18876" s="10"/>
      <c r="BB18876" s="10"/>
      <c r="BC18876" s="10"/>
      <c r="BD18876" s="10"/>
      <c r="BE18876" s="10"/>
      <c r="BF18876" s="10"/>
      <c r="BG18876" s="6"/>
    </row>
    <row r="18877" spans="34:59" x14ac:dyDescent="0.25">
      <c r="AH18877" s="6"/>
      <c r="AI18877" s="6"/>
      <c r="AJ18877" s="6"/>
      <c r="AK18877" s="6"/>
      <c r="AL18877" s="6"/>
      <c r="AM18877" s="6"/>
      <c r="AN18877" s="6"/>
      <c r="AO18877" s="6"/>
      <c r="AP18877" s="6"/>
      <c r="AQ18877" s="6"/>
      <c r="AR18877" s="6"/>
      <c r="AS18877" s="6"/>
      <c r="AT18877" s="6"/>
      <c r="AU18877" s="6"/>
      <c r="AV18877" s="6"/>
      <c r="AW18877" s="6"/>
      <c r="AX18877" s="6"/>
      <c r="AY18877" s="6"/>
      <c r="AZ18877" s="6"/>
      <c r="BA18877" s="6"/>
      <c r="BB18877" s="6"/>
      <c r="BC18877" s="6"/>
      <c r="BD18877" s="6"/>
      <c r="BE18877" s="6"/>
      <c r="BF18877" s="6"/>
      <c r="BG18877" s="10"/>
    </row>
    <row r="18878" spans="34:59" x14ac:dyDescent="0.25">
      <c r="AH18878" s="10"/>
      <c r="AI18878" s="6"/>
    </row>
    <row r="18879" spans="34:59" x14ac:dyDescent="0.25">
      <c r="AH18879" s="6"/>
      <c r="AI18879" s="6"/>
      <c r="AJ18879" s="6"/>
      <c r="AK18879" s="6"/>
      <c r="AL18879" s="6"/>
      <c r="AM18879" s="6"/>
      <c r="AN18879" s="6"/>
      <c r="AO18879" s="6"/>
      <c r="AP18879" s="6"/>
      <c r="AQ18879" s="6"/>
      <c r="AR18879" s="6"/>
      <c r="AS18879" s="6"/>
      <c r="AT18879" s="6"/>
      <c r="AU18879" s="6"/>
      <c r="AV18879" s="6"/>
      <c r="AW18879" s="6"/>
      <c r="AX18879" s="6"/>
      <c r="AY18879" s="6"/>
      <c r="AZ18879" s="6"/>
      <c r="BA18879" s="6"/>
      <c r="BB18879" s="6"/>
      <c r="BC18879" s="6"/>
      <c r="BD18879" s="6"/>
      <c r="BE18879" s="6"/>
      <c r="BF18879" s="6"/>
      <c r="BG18879" s="6"/>
    </row>
    <row r="18880" spans="34:59" x14ac:dyDescent="0.25">
      <c r="AH18880" s="10"/>
      <c r="AI18880" s="6"/>
      <c r="AJ18880" s="10"/>
      <c r="AK18880" s="10"/>
      <c r="AL18880" s="10"/>
      <c r="AM18880" s="10"/>
      <c r="AN18880" s="10"/>
      <c r="AO18880" s="10"/>
      <c r="AP18880" s="10"/>
      <c r="AQ18880" s="10"/>
      <c r="AR18880" s="10"/>
      <c r="AS18880" s="10"/>
      <c r="AT18880" s="10"/>
      <c r="AU18880" s="10"/>
      <c r="AV18880" s="10"/>
      <c r="AW18880" s="10"/>
      <c r="AX18880" s="10"/>
      <c r="AY18880" s="10"/>
      <c r="AZ18880" s="10"/>
      <c r="BA18880" s="10"/>
      <c r="BB18880" s="10"/>
      <c r="BC18880" s="10"/>
      <c r="BD18880" s="10"/>
      <c r="BE18880" s="10"/>
      <c r="BF18880" s="10"/>
      <c r="BG18880" s="6"/>
    </row>
    <row r="18881" spans="34:59" x14ac:dyDescent="0.25">
      <c r="AH18881" s="6"/>
      <c r="AI18881" s="6"/>
      <c r="AJ18881" s="6"/>
      <c r="AK18881" s="6"/>
      <c r="AL18881" s="6"/>
      <c r="AM18881" s="6"/>
      <c r="AN18881" s="6"/>
      <c r="AO18881" s="6"/>
      <c r="AP18881" s="6"/>
      <c r="AQ18881" s="6"/>
      <c r="AR18881" s="6"/>
      <c r="AS18881" s="6"/>
      <c r="AT18881" s="6"/>
      <c r="AU18881" s="6"/>
      <c r="AV18881" s="6"/>
      <c r="AW18881" s="6"/>
      <c r="AX18881" s="6"/>
      <c r="AY18881" s="6"/>
      <c r="AZ18881" s="6"/>
      <c r="BA18881" s="6"/>
      <c r="BB18881" s="6"/>
      <c r="BC18881" s="6"/>
      <c r="BD18881" s="6"/>
      <c r="BE18881" s="6"/>
      <c r="BF18881" s="6"/>
      <c r="BG18881" s="10"/>
    </row>
    <row r="18882" spans="34:59" x14ac:dyDescent="0.25">
      <c r="AH18882" s="10"/>
      <c r="AI18882" s="6"/>
    </row>
    <row r="18883" spans="34:59" x14ac:dyDescent="0.25">
      <c r="AH18883" s="6"/>
      <c r="AI18883" s="6"/>
      <c r="AJ18883" s="6"/>
      <c r="AK18883" s="6"/>
      <c r="AL18883" s="6"/>
      <c r="AM18883" s="6"/>
      <c r="AN18883" s="6"/>
      <c r="AO18883" s="6"/>
      <c r="AP18883" s="6"/>
      <c r="AQ18883" s="6"/>
      <c r="AR18883" s="6"/>
      <c r="AS18883" s="6"/>
      <c r="AT18883" s="6"/>
      <c r="AU18883" s="6"/>
      <c r="AV18883" s="6"/>
      <c r="AW18883" s="6"/>
      <c r="AX18883" s="6"/>
      <c r="AY18883" s="6"/>
      <c r="AZ18883" s="6"/>
      <c r="BA18883" s="6"/>
      <c r="BB18883" s="6"/>
      <c r="BC18883" s="6"/>
      <c r="BD18883" s="6"/>
      <c r="BE18883" s="6"/>
      <c r="BF18883" s="6"/>
      <c r="BG18883" s="6"/>
    </row>
    <row r="18884" spans="34:59" x14ac:dyDescent="0.25">
      <c r="AH18884" s="10"/>
      <c r="AI18884" s="6"/>
      <c r="AJ18884" s="10"/>
      <c r="AK18884" s="10"/>
      <c r="AL18884" s="10"/>
      <c r="AM18884" s="10"/>
      <c r="AN18884" s="10"/>
      <c r="AO18884" s="10"/>
      <c r="AP18884" s="10"/>
      <c r="AQ18884" s="10"/>
      <c r="AR18884" s="10"/>
      <c r="AS18884" s="10"/>
      <c r="AT18884" s="10"/>
      <c r="AU18884" s="10"/>
      <c r="AV18884" s="10"/>
      <c r="AW18884" s="10"/>
      <c r="AX18884" s="10"/>
      <c r="AY18884" s="10"/>
      <c r="AZ18884" s="10"/>
      <c r="BA18884" s="10"/>
      <c r="BB18884" s="10"/>
      <c r="BC18884" s="10"/>
      <c r="BD18884" s="10"/>
      <c r="BE18884" s="10"/>
      <c r="BF18884" s="10"/>
      <c r="BG18884" s="6"/>
    </row>
    <row r="18886" spans="34:59" x14ac:dyDescent="0.25">
      <c r="AH18886" s="10"/>
      <c r="AI18886" s="6"/>
    </row>
    <row r="18887" spans="34:59" x14ac:dyDescent="0.25">
      <c r="AH18887" s="6"/>
      <c r="AI18887" s="6"/>
      <c r="AJ18887" s="6"/>
      <c r="AK18887" s="6"/>
      <c r="AL18887" s="6"/>
      <c r="AM18887" s="6"/>
      <c r="AN18887" s="6"/>
      <c r="AO18887" s="6"/>
      <c r="AP18887" s="6"/>
      <c r="AQ18887" s="6"/>
      <c r="AR18887" s="6"/>
      <c r="AS18887" s="6"/>
      <c r="AT18887" s="6"/>
      <c r="AU18887" s="6"/>
      <c r="AV18887" s="6"/>
      <c r="AW18887" s="6"/>
      <c r="AX18887" s="6"/>
      <c r="AY18887" s="6"/>
      <c r="AZ18887" s="6"/>
      <c r="BA18887" s="6"/>
      <c r="BB18887" s="6"/>
      <c r="BC18887" s="6"/>
      <c r="BD18887" s="6"/>
      <c r="BE18887" s="6"/>
      <c r="BF18887" s="6"/>
      <c r="BG18887" s="6"/>
    </row>
    <row r="18888" spans="34:59" x14ac:dyDescent="0.25">
      <c r="AH18888" s="10"/>
      <c r="AI18888" s="6"/>
      <c r="AJ18888" s="10"/>
      <c r="AK18888" s="10"/>
      <c r="AL18888" s="10"/>
      <c r="AM18888" s="10"/>
      <c r="AN18888" s="10"/>
      <c r="AO18888" s="10"/>
      <c r="AP18888" s="10"/>
      <c r="AQ18888" s="10"/>
      <c r="AR18888" s="10"/>
      <c r="AS18888" s="10"/>
      <c r="AT18888" s="10"/>
      <c r="AU18888" s="10"/>
      <c r="AV18888" s="10"/>
      <c r="AW18888" s="10"/>
      <c r="AX18888" s="10"/>
      <c r="AY18888" s="10"/>
      <c r="AZ18888" s="10"/>
      <c r="BA18888" s="10"/>
      <c r="BB18888" s="10"/>
      <c r="BC18888" s="10"/>
      <c r="BD18888" s="10"/>
      <c r="BE18888" s="10"/>
      <c r="BF18888" s="10"/>
      <c r="BG18888" s="6"/>
    </row>
    <row r="18889" spans="34:59" x14ac:dyDescent="0.25">
      <c r="AH18889" s="6"/>
      <c r="AI18889" s="6"/>
      <c r="AJ18889" s="6"/>
      <c r="AK18889" s="6"/>
      <c r="AL18889" s="6"/>
      <c r="AM18889" s="6"/>
      <c r="AN18889" s="6"/>
      <c r="AO18889" s="6"/>
      <c r="AP18889" s="6"/>
      <c r="AQ18889" s="6"/>
      <c r="AR18889" s="6"/>
      <c r="AS18889" s="6"/>
      <c r="AT18889" s="6"/>
      <c r="AU18889" s="6"/>
      <c r="AV18889" s="6"/>
      <c r="AW18889" s="6"/>
      <c r="AX18889" s="6"/>
      <c r="AY18889" s="6"/>
      <c r="AZ18889" s="6"/>
      <c r="BA18889" s="6"/>
      <c r="BB18889" s="6"/>
      <c r="BC18889" s="6"/>
      <c r="BD18889" s="6"/>
      <c r="BE18889" s="6"/>
      <c r="BF18889" s="6"/>
      <c r="BG18889" s="10"/>
    </row>
    <row r="18890" spans="34:59" x14ac:dyDescent="0.25">
      <c r="AH18890" s="10"/>
      <c r="AI18890" s="6"/>
    </row>
    <row r="18891" spans="34:59" x14ac:dyDescent="0.25">
      <c r="AH18891" s="6"/>
      <c r="AI18891" s="6"/>
      <c r="AJ18891" s="6"/>
      <c r="AK18891" s="6"/>
      <c r="AL18891" s="6"/>
      <c r="AM18891" s="6"/>
      <c r="AN18891" s="6"/>
      <c r="AO18891" s="6"/>
      <c r="AP18891" s="6"/>
      <c r="AQ18891" s="6"/>
      <c r="AR18891" s="6"/>
      <c r="AS18891" s="6"/>
      <c r="AT18891" s="6"/>
      <c r="AU18891" s="6"/>
      <c r="AV18891" s="6"/>
      <c r="AW18891" s="6"/>
      <c r="AX18891" s="6"/>
      <c r="AY18891" s="6"/>
      <c r="AZ18891" s="6"/>
      <c r="BA18891" s="6"/>
      <c r="BB18891" s="6"/>
      <c r="BC18891" s="6"/>
      <c r="BD18891" s="6"/>
      <c r="BE18891" s="6"/>
      <c r="BF18891" s="6"/>
      <c r="BG18891" s="6"/>
    </row>
    <row r="18892" spans="34:59" x14ac:dyDescent="0.25">
      <c r="AH18892" s="10"/>
      <c r="AI18892" s="6"/>
      <c r="AJ18892" s="10"/>
      <c r="AK18892" s="10"/>
      <c r="AL18892" s="10"/>
      <c r="AM18892" s="10"/>
      <c r="AN18892" s="10"/>
      <c r="AO18892" s="10"/>
      <c r="AP18892" s="10"/>
      <c r="AQ18892" s="10"/>
      <c r="AR18892" s="10"/>
      <c r="AS18892" s="10"/>
      <c r="AT18892" s="10"/>
      <c r="AU18892" s="10"/>
      <c r="AV18892" s="10"/>
      <c r="AW18892" s="10"/>
      <c r="AX18892" s="10"/>
      <c r="AY18892" s="10"/>
      <c r="AZ18892" s="10"/>
      <c r="BA18892" s="10"/>
      <c r="BB18892" s="10"/>
      <c r="BC18892" s="10"/>
      <c r="BD18892" s="10"/>
      <c r="BE18892" s="10"/>
      <c r="BF18892" s="10"/>
      <c r="BG18892" s="6"/>
    </row>
    <row r="18893" spans="34:59" x14ac:dyDescent="0.25">
      <c r="AH18893" s="6"/>
      <c r="AI18893" s="6"/>
      <c r="AJ18893" s="6"/>
      <c r="AK18893" s="6"/>
      <c r="AL18893" s="6"/>
      <c r="AM18893" s="6"/>
      <c r="AN18893" s="6"/>
      <c r="AO18893" s="6"/>
      <c r="AP18893" s="6"/>
      <c r="AQ18893" s="6"/>
      <c r="AR18893" s="6"/>
      <c r="AS18893" s="6"/>
      <c r="AT18893" s="6"/>
      <c r="AU18893" s="6"/>
      <c r="AV18893" s="6"/>
      <c r="AW18893" s="6"/>
      <c r="AX18893" s="6"/>
      <c r="AY18893" s="6"/>
      <c r="AZ18893" s="6"/>
      <c r="BA18893" s="6"/>
      <c r="BB18893" s="6"/>
      <c r="BC18893" s="6"/>
      <c r="BD18893" s="6"/>
      <c r="BE18893" s="6"/>
      <c r="BF18893" s="6"/>
      <c r="BG18893" s="10"/>
    </row>
    <row r="18894" spans="34:59" x14ac:dyDescent="0.25">
      <c r="AH18894" s="10"/>
      <c r="AI18894" s="6"/>
    </row>
    <row r="18895" spans="34:59" x14ac:dyDescent="0.25">
      <c r="AH18895" s="6"/>
      <c r="AI18895" s="6"/>
      <c r="AJ18895" s="6"/>
      <c r="AK18895" s="6"/>
      <c r="AL18895" s="6"/>
      <c r="AM18895" s="6"/>
      <c r="AN18895" s="6"/>
      <c r="AO18895" s="6"/>
      <c r="AP18895" s="6"/>
      <c r="AQ18895" s="6"/>
      <c r="AR18895" s="6"/>
      <c r="AS18895" s="6"/>
      <c r="AT18895" s="6"/>
      <c r="AU18895" s="6"/>
      <c r="AV18895" s="6"/>
      <c r="AW18895" s="6"/>
      <c r="AX18895" s="6"/>
      <c r="AY18895" s="6"/>
      <c r="AZ18895" s="6"/>
      <c r="BA18895" s="6"/>
      <c r="BB18895" s="6"/>
      <c r="BC18895" s="6"/>
      <c r="BD18895" s="6"/>
      <c r="BE18895" s="6"/>
      <c r="BF18895" s="6"/>
      <c r="BG18895" s="6"/>
    </row>
    <row r="18896" spans="34:59" x14ac:dyDescent="0.25">
      <c r="AH18896" s="10"/>
      <c r="AI18896" s="6"/>
      <c r="AJ18896" s="10"/>
      <c r="AK18896" s="10"/>
      <c r="AL18896" s="10"/>
      <c r="AM18896" s="10"/>
      <c r="AN18896" s="10"/>
      <c r="AO18896" s="10"/>
      <c r="AP18896" s="10"/>
      <c r="AQ18896" s="10"/>
      <c r="AR18896" s="10"/>
      <c r="AS18896" s="10"/>
      <c r="AT18896" s="10"/>
      <c r="AU18896" s="10"/>
      <c r="AV18896" s="10"/>
      <c r="AW18896" s="10"/>
      <c r="AX18896" s="10"/>
      <c r="AY18896" s="10"/>
      <c r="AZ18896" s="10"/>
      <c r="BA18896" s="10"/>
      <c r="BB18896" s="10"/>
      <c r="BC18896" s="10"/>
      <c r="BD18896" s="10"/>
      <c r="BE18896" s="10"/>
      <c r="BF18896" s="10"/>
      <c r="BG18896" s="6"/>
    </row>
    <row r="18897" spans="34:59" x14ac:dyDescent="0.25">
      <c r="AH18897" s="6"/>
      <c r="AI18897" s="6"/>
      <c r="AJ18897" s="6"/>
      <c r="AK18897" s="6"/>
      <c r="AL18897" s="6"/>
      <c r="AM18897" s="6"/>
      <c r="AN18897" s="6"/>
      <c r="AO18897" s="6"/>
      <c r="AP18897" s="6"/>
      <c r="AQ18897" s="6"/>
      <c r="AR18897" s="6"/>
      <c r="AS18897" s="6"/>
      <c r="AT18897" s="6"/>
      <c r="AU18897" s="6"/>
      <c r="AV18897" s="6"/>
      <c r="AW18897" s="6"/>
      <c r="AX18897" s="6"/>
      <c r="AY18897" s="6"/>
      <c r="AZ18897" s="6"/>
      <c r="BA18897" s="6"/>
      <c r="BB18897" s="6"/>
      <c r="BC18897" s="6"/>
      <c r="BD18897" s="6"/>
      <c r="BE18897" s="6"/>
      <c r="BF18897" s="6"/>
      <c r="BG18897" s="10"/>
    </row>
    <row r="18898" spans="34:59" x14ac:dyDescent="0.25">
      <c r="AH18898" s="10"/>
      <c r="AI18898" s="6"/>
    </row>
    <row r="18899" spans="34:59" x14ac:dyDescent="0.25">
      <c r="AH18899" s="6"/>
      <c r="AI18899" s="6"/>
      <c r="AJ18899" s="6"/>
      <c r="AK18899" s="6"/>
      <c r="AL18899" s="6"/>
      <c r="AM18899" s="6"/>
      <c r="AN18899" s="6"/>
      <c r="AO18899" s="6"/>
      <c r="AP18899" s="6"/>
      <c r="AQ18899" s="6"/>
      <c r="AR18899" s="6"/>
      <c r="AS18899" s="6"/>
      <c r="AT18899" s="6"/>
      <c r="AU18899" s="6"/>
      <c r="AV18899" s="6"/>
      <c r="AW18899" s="6"/>
      <c r="AX18899" s="6"/>
      <c r="AY18899" s="6"/>
      <c r="AZ18899" s="6"/>
      <c r="BA18899" s="6"/>
      <c r="BB18899" s="6"/>
      <c r="BC18899" s="6"/>
      <c r="BD18899" s="6"/>
      <c r="BE18899" s="6"/>
      <c r="BF18899" s="6"/>
      <c r="BG18899" s="6"/>
    </row>
    <row r="18900" spans="34:59" x14ac:dyDescent="0.25">
      <c r="AH18900" s="10"/>
      <c r="AI18900" s="6"/>
      <c r="AJ18900" s="10"/>
      <c r="AK18900" s="10"/>
      <c r="AL18900" s="10"/>
      <c r="AM18900" s="10"/>
      <c r="AN18900" s="10"/>
      <c r="AO18900" s="10"/>
      <c r="AP18900" s="10"/>
      <c r="AQ18900" s="10"/>
      <c r="AR18900" s="10"/>
      <c r="AS18900" s="10"/>
      <c r="AT18900" s="10"/>
      <c r="AU18900" s="10"/>
      <c r="AV18900" s="10"/>
      <c r="AW18900" s="10"/>
      <c r="AX18900" s="10"/>
      <c r="AY18900" s="10"/>
      <c r="AZ18900" s="10"/>
      <c r="BA18900" s="10"/>
      <c r="BB18900" s="10"/>
      <c r="BC18900" s="10"/>
      <c r="BD18900" s="10"/>
      <c r="BE18900" s="10"/>
      <c r="BF18900" s="10"/>
      <c r="BG18900" s="6"/>
    </row>
    <row r="18902" spans="34:59" x14ac:dyDescent="0.25">
      <c r="AH18902" s="10"/>
      <c r="AI18902" s="6"/>
    </row>
    <row r="18903" spans="34:59" x14ac:dyDescent="0.25">
      <c r="AH18903" s="6"/>
      <c r="AI18903" s="6"/>
      <c r="AJ18903" s="6"/>
      <c r="AK18903" s="6"/>
      <c r="AL18903" s="6"/>
      <c r="AM18903" s="6"/>
      <c r="AN18903" s="6"/>
      <c r="AO18903" s="6"/>
      <c r="AP18903" s="6"/>
      <c r="AQ18903" s="6"/>
      <c r="AR18903" s="6"/>
      <c r="AS18903" s="6"/>
      <c r="AT18903" s="6"/>
      <c r="AU18903" s="6"/>
      <c r="AV18903" s="6"/>
      <c r="AW18903" s="6"/>
      <c r="AX18903" s="6"/>
      <c r="AY18903" s="6"/>
      <c r="AZ18903" s="6"/>
      <c r="BA18903" s="6"/>
      <c r="BB18903" s="6"/>
      <c r="BC18903" s="6"/>
      <c r="BD18903" s="6"/>
      <c r="BE18903" s="6"/>
      <c r="BF18903" s="6"/>
      <c r="BG18903" s="6"/>
    </row>
    <row r="18904" spans="34:59" x14ac:dyDescent="0.25">
      <c r="AH18904" s="10"/>
      <c r="AI18904" s="6"/>
      <c r="AJ18904" s="10"/>
      <c r="AK18904" s="10"/>
      <c r="AL18904" s="10"/>
      <c r="AM18904" s="10"/>
      <c r="AN18904" s="10"/>
      <c r="AO18904" s="10"/>
      <c r="AP18904" s="10"/>
      <c r="AQ18904" s="10"/>
      <c r="AR18904" s="10"/>
      <c r="AS18904" s="10"/>
      <c r="AT18904" s="10"/>
      <c r="AU18904" s="10"/>
      <c r="AV18904" s="10"/>
      <c r="AW18904" s="10"/>
      <c r="AX18904" s="10"/>
      <c r="AY18904" s="10"/>
      <c r="AZ18904" s="10"/>
      <c r="BA18904" s="10"/>
      <c r="BB18904" s="10"/>
      <c r="BC18904" s="10"/>
      <c r="BD18904" s="10"/>
      <c r="BE18904" s="10"/>
      <c r="BF18904" s="10"/>
      <c r="BG18904" s="6"/>
    </row>
    <row r="18905" spans="34:59" x14ac:dyDescent="0.25">
      <c r="AH18905" s="6"/>
      <c r="AI18905" s="6"/>
      <c r="AJ18905" s="6"/>
      <c r="AK18905" s="6"/>
      <c r="AL18905" s="6"/>
      <c r="AM18905" s="6"/>
      <c r="AN18905" s="6"/>
      <c r="AO18905" s="6"/>
      <c r="AP18905" s="6"/>
      <c r="AQ18905" s="6"/>
      <c r="AR18905" s="6"/>
      <c r="AS18905" s="6"/>
      <c r="AT18905" s="6"/>
      <c r="AU18905" s="6"/>
      <c r="AV18905" s="6"/>
      <c r="AW18905" s="6"/>
      <c r="AX18905" s="6"/>
      <c r="AY18905" s="6"/>
      <c r="AZ18905" s="6"/>
      <c r="BA18905" s="6"/>
      <c r="BB18905" s="6"/>
      <c r="BC18905" s="6"/>
      <c r="BD18905" s="6"/>
      <c r="BE18905" s="6"/>
      <c r="BF18905" s="6"/>
      <c r="BG18905" s="10"/>
    </row>
    <row r="18906" spans="34:59" x14ac:dyDescent="0.25">
      <c r="AH18906" s="10"/>
      <c r="AI18906" s="6"/>
    </row>
    <row r="18907" spans="34:59" x14ac:dyDescent="0.25">
      <c r="AH18907" s="6"/>
      <c r="AI18907" s="6"/>
      <c r="AJ18907" s="6"/>
      <c r="AK18907" s="6"/>
      <c r="AL18907" s="6"/>
      <c r="AM18907" s="6"/>
      <c r="AN18907" s="6"/>
      <c r="AO18907" s="6"/>
      <c r="AP18907" s="6"/>
      <c r="AQ18907" s="6"/>
      <c r="AR18907" s="6"/>
      <c r="AS18907" s="6"/>
      <c r="AT18907" s="6"/>
      <c r="AU18907" s="6"/>
      <c r="AV18907" s="6"/>
      <c r="AW18907" s="6"/>
      <c r="AX18907" s="6"/>
      <c r="AY18907" s="6"/>
      <c r="AZ18907" s="6"/>
      <c r="BA18907" s="6"/>
      <c r="BB18907" s="6"/>
      <c r="BC18907" s="6"/>
      <c r="BD18907" s="6"/>
      <c r="BE18907" s="6"/>
      <c r="BF18907" s="6"/>
      <c r="BG18907" s="6"/>
    </row>
    <row r="18908" spans="34:59" x14ac:dyDescent="0.25">
      <c r="AH18908" s="10"/>
      <c r="AI18908" s="6"/>
      <c r="AJ18908" s="10"/>
      <c r="AK18908" s="10"/>
      <c r="AL18908" s="10"/>
      <c r="AM18908" s="10"/>
      <c r="AN18908" s="10"/>
      <c r="AO18908" s="10"/>
      <c r="AP18908" s="10"/>
      <c r="AQ18908" s="10"/>
      <c r="AR18908" s="10"/>
      <c r="AS18908" s="10"/>
      <c r="AT18908" s="10"/>
      <c r="AU18908" s="10"/>
      <c r="AV18908" s="10"/>
      <c r="AW18908" s="10"/>
      <c r="AX18908" s="10"/>
      <c r="AY18908" s="10"/>
      <c r="AZ18908" s="10"/>
      <c r="BA18908" s="10"/>
      <c r="BB18908" s="10"/>
      <c r="BC18908" s="10"/>
      <c r="BD18908" s="10"/>
      <c r="BE18908" s="10"/>
      <c r="BF18908" s="10"/>
      <c r="BG18908" s="6"/>
    </row>
    <row r="18909" spans="34:59" x14ac:dyDescent="0.25">
      <c r="AH18909" s="6"/>
      <c r="AI18909" s="6"/>
      <c r="AJ18909" s="6"/>
      <c r="AK18909" s="6"/>
      <c r="AL18909" s="6"/>
      <c r="AM18909" s="6"/>
      <c r="AN18909" s="6"/>
      <c r="AO18909" s="6"/>
      <c r="AP18909" s="6"/>
      <c r="AQ18909" s="6"/>
      <c r="AR18909" s="6"/>
      <c r="AS18909" s="6"/>
      <c r="AT18909" s="6"/>
      <c r="AU18909" s="6"/>
      <c r="AV18909" s="6"/>
      <c r="AW18909" s="6"/>
      <c r="AX18909" s="6"/>
      <c r="AY18909" s="6"/>
      <c r="AZ18909" s="6"/>
      <c r="BA18909" s="6"/>
      <c r="BB18909" s="6"/>
      <c r="BC18909" s="6"/>
      <c r="BD18909" s="6"/>
      <c r="BE18909" s="6"/>
      <c r="BF18909" s="6"/>
      <c r="BG18909" s="10"/>
    </row>
    <row r="18910" spans="34:59" x14ac:dyDescent="0.25">
      <c r="AH18910" s="10"/>
      <c r="AI18910" s="6"/>
    </row>
    <row r="18911" spans="34:59" x14ac:dyDescent="0.25">
      <c r="AH18911" s="6"/>
      <c r="AI18911" s="6"/>
      <c r="AJ18911" s="6"/>
      <c r="AK18911" s="6"/>
      <c r="AL18911" s="6"/>
      <c r="AM18911" s="6"/>
      <c r="AN18911" s="6"/>
      <c r="AO18911" s="6"/>
      <c r="AP18911" s="6"/>
      <c r="AQ18911" s="6"/>
      <c r="AR18911" s="6"/>
      <c r="AS18911" s="6"/>
      <c r="AT18911" s="6"/>
      <c r="AU18911" s="6"/>
      <c r="AV18911" s="6"/>
      <c r="AW18911" s="6"/>
      <c r="AX18911" s="6"/>
      <c r="AY18911" s="6"/>
      <c r="AZ18911" s="6"/>
      <c r="BA18911" s="6"/>
      <c r="BB18911" s="6"/>
      <c r="BC18911" s="6"/>
      <c r="BD18911" s="6"/>
      <c r="BE18911" s="6"/>
      <c r="BF18911" s="6"/>
      <c r="BG18911" s="6"/>
    </row>
    <row r="18912" spans="34:59" x14ac:dyDescent="0.25">
      <c r="AH18912" s="10"/>
      <c r="AI18912" s="6"/>
      <c r="AJ18912" s="10"/>
      <c r="AK18912" s="10"/>
      <c r="AL18912" s="10"/>
      <c r="AM18912" s="10"/>
      <c r="AN18912" s="10"/>
      <c r="AO18912" s="10"/>
      <c r="AP18912" s="10"/>
      <c r="AQ18912" s="10"/>
      <c r="AR18912" s="10"/>
      <c r="AS18912" s="10"/>
      <c r="AT18912" s="10"/>
      <c r="AU18912" s="10"/>
      <c r="AV18912" s="10"/>
      <c r="AW18912" s="10"/>
      <c r="AX18912" s="10"/>
      <c r="AY18912" s="10"/>
      <c r="AZ18912" s="10"/>
      <c r="BA18912" s="10"/>
      <c r="BB18912" s="10"/>
      <c r="BC18912" s="10"/>
      <c r="BD18912" s="10"/>
      <c r="BE18912" s="10"/>
      <c r="BF18912" s="10"/>
      <c r="BG18912" s="6"/>
    </row>
    <row r="18913" spans="34:59" x14ac:dyDescent="0.25">
      <c r="AH18913" s="6"/>
      <c r="AI18913" s="6"/>
      <c r="AJ18913" s="6"/>
      <c r="AK18913" s="6"/>
      <c r="AL18913" s="6"/>
      <c r="AM18913" s="6"/>
      <c r="AN18913" s="6"/>
      <c r="AO18913" s="6"/>
      <c r="AP18913" s="6"/>
      <c r="AQ18913" s="6"/>
      <c r="AR18913" s="6"/>
      <c r="AS18913" s="6"/>
      <c r="AT18913" s="6"/>
      <c r="AU18913" s="6"/>
      <c r="AV18913" s="6"/>
      <c r="AW18913" s="6"/>
      <c r="AX18913" s="6"/>
      <c r="AY18913" s="6"/>
      <c r="AZ18913" s="6"/>
      <c r="BA18913" s="6"/>
      <c r="BB18913" s="6"/>
      <c r="BC18913" s="6"/>
      <c r="BD18913" s="6"/>
      <c r="BE18913" s="6"/>
      <c r="BF18913" s="6"/>
      <c r="BG18913" s="10"/>
    </row>
    <row r="18914" spans="34:59" x14ac:dyDescent="0.25">
      <c r="AH18914" s="10"/>
      <c r="AI18914" s="6"/>
    </row>
    <row r="18915" spans="34:59" x14ac:dyDescent="0.25">
      <c r="AH18915" s="6"/>
      <c r="AI18915" s="6"/>
      <c r="AJ18915" s="6"/>
      <c r="AK18915" s="6"/>
      <c r="AL18915" s="6"/>
      <c r="AM18915" s="6"/>
      <c r="AN18915" s="6"/>
      <c r="AO18915" s="6"/>
      <c r="AP18915" s="6"/>
      <c r="AQ18915" s="6"/>
      <c r="AR18915" s="6"/>
      <c r="AS18915" s="6"/>
      <c r="AT18915" s="6"/>
      <c r="AU18915" s="6"/>
      <c r="AV18915" s="6"/>
      <c r="AW18915" s="6"/>
      <c r="AX18915" s="6"/>
      <c r="AY18915" s="6"/>
      <c r="AZ18915" s="6"/>
      <c r="BA18915" s="6"/>
      <c r="BB18915" s="6"/>
      <c r="BC18915" s="6"/>
      <c r="BD18915" s="6"/>
      <c r="BE18915" s="6"/>
      <c r="BF18915" s="6"/>
      <c r="BG18915" s="6"/>
    </row>
    <row r="18916" spans="34:59" x14ac:dyDescent="0.25">
      <c r="AH18916" s="10"/>
      <c r="AI18916" s="6"/>
      <c r="AJ18916" s="10"/>
      <c r="AK18916" s="10"/>
      <c r="AL18916" s="10"/>
      <c r="AM18916" s="10"/>
      <c r="AN18916" s="10"/>
      <c r="AO18916" s="10"/>
      <c r="AP18916" s="10"/>
      <c r="AQ18916" s="10"/>
      <c r="AR18916" s="10"/>
      <c r="AS18916" s="10"/>
      <c r="AT18916" s="10"/>
      <c r="AU18916" s="10"/>
      <c r="AV18916" s="10"/>
      <c r="AW18916" s="10"/>
      <c r="AX18916" s="10"/>
      <c r="AY18916" s="10"/>
      <c r="AZ18916" s="10"/>
      <c r="BA18916" s="10"/>
      <c r="BB18916" s="10"/>
      <c r="BC18916" s="10"/>
      <c r="BD18916" s="10"/>
      <c r="BE18916" s="10"/>
      <c r="BF18916" s="10"/>
      <c r="BG18916" s="6"/>
    </row>
    <row r="18918" spans="34:59" x14ac:dyDescent="0.25">
      <c r="AH18918" s="10"/>
      <c r="AI18918" s="6"/>
    </row>
    <row r="18919" spans="34:59" x14ac:dyDescent="0.25">
      <c r="AH18919" s="6"/>
      <c r="AI18919" s="6"/>
      <c r="AJ18919" s="6"/>
      <c r="AK18919" s="6"/>
      <c r="AL18919" s="6"/>
      <c r="AM18919" s="6"/>
      <c r="AN18919" s="6"/>
      <c r="AO18919" s="6"/>
      <c r="AP18919" s="6"/>
      <c r="AQ18919" s="6"/>
      <c r="AR18919" s="6"/>
      <c r="AS18919" s="6"/>
      <c r="AT18919" s="6"/>
      <c r="AU18919" s="6"/>
      <c r="AV18919" s="6"/>
      <c r="AW18919" s="6"/>
      <c r="AX18919" s="6"/>
      <c r="AY18919" s="6"/>
      <c r="AZ18919" s="6"/>
      <c r="BA18919" s="6"/>
      <c r="BB18919" s="6"/>
      <c r="BC18919" s="6"/>
      <c r="BD18919" s="6"/>
      <c r="BE18919" s="6"/>
      <c r="BF18919" s="6"/>
      <c r="BG18919" s="6"/>
    </row>
    <row r="18920" spans="34:59" x14ac:dyDescent="0.25">
      <c r="AH18920" s="10"/>
      <c r="AI18920" s="6"/>
      <c r="AJ18920" s="10"/>
      <c r="AK18920" s="10"/>
      <c r="AL18920" s="10"/>
      <c r="AM18920" s="10"/>
      <c r="AN18920" s="10"/>
      <c r="AO18920" s="10"/>
      <c r="AP18920" s="10"/>
      <c r="AQ18920" s="10"/>
      <c r="AR18920" s="10"/>
      <c r="AS18920" s="10"/>
      <c r="AT18920" s="10"/>
      <c r="AU18920" s="10"/>
      <c r="AV18920" s="10"/>
      <c r="AW18920" s="10"/>
      <c r="AX18920" s="10"/>
      <c r="AY18920" s="10"/>
      <c r="AZ18920" s="10"/>
      <c r="BA18920" s="10"/>
      <c r="BB18920" s="10"/>
      <c r="BC18920" s="10"/>
      <c r="BD18920" s="10"/>
      <c r="BE18920" s="10"/>
      <c r="BF18920" s="10"/>
      <c r="BG18920" s="6"/>
    </row>
    <row r="18921" spans="34:59" x14ac:dyDescent="0.25">
      <c r="AH18921" s="6"/>
      <c r="AI18921" s="6"/>
      <c r="AJ18921" s="6"/>
      <c r="AK18921" s="6"/>
      <c r="AL18921" s="6"/>
      <c r="AM18921" s="6"/>
      <c r="AN18921" s="6"/>
      <c r="AO18921" s="6"/>
      <c r="AP18921" s="6"/>
      <c r="AQ18921" s="6"/>
      <c r="AR18921" s="6"/>
      <c r="AS18921" s="6"/>
      <c r="AT18921" s="6"/>
      <c r="AU18921" s="6"/>
      <c r="AV18921" s="6"/>
      <c r="AW18921" s="6"/>
      <c r="AX18921" s="6"/>
      <c r="AY18921" s="6"/>
      <c r="AZ18921" s="6"/>
      <c r="BA18921" s="6"/>
      <c r="BB18921" s="6"/>
      <c r="BC18921" s="6"/>
      <c r="BD18921" s="6"/>
      <c r="BE18921" s="6"/>
      <c r="BF18921" s="6"/>
      <c r="BG18921" s="10"/>
    </row>
    <row r="18922" spans="34:59" x14ac:dyDescent="0.25">
      <c r="AH18922" s="10"/>
      <c r="AI18922" s="6"/>
    </row>
    <row r="18923" spans="34:59" x14ac:dyDescent="0.25">
      <c r="AH18923" s="6"/>
      <c r="AI18923" s="6"/>
      <c r="AJ18923" s="6"/>
      <c r="AK18923" s="6"/>
      <c r="AL18923" s="6"/>
      <c r="AM18923" s="6"/>
      <c r="AN18923" s="6"/>
      <c r="AO18923" s="6"/>
      <c r="AP18923" s="6"/>
      <c r="AQ18923" s="6"/>
      <c r="AR18923" s="6"/>
      <c r="AS18923" s="6"/>
      <c r="AT18923" s="6"/>
      <c r="AU18923" s="6"/>
      <c r="AV18923" s="6"/>
      <c r="AW18923" s="6"/>
      <c r="AX18923" s="6"/>
      <c r="AY18923" s="6"/>
      <c r="AZ18923" s="6"/>
      <c r="BA18923" s="6"/>
      <c r="BB18923" s="6"/>
      <c r="BC18923" s="6"/>
      <c r="BD18923" s="6"/>
      <c r="BE18923" s="6"/>
      <c r="BF18923" s="6"/>
      <c r="BG18923" s="6"/>
    </row>
    <row r="18924" spans="34:59" x14ac:dyDescent="0.25">
      <c r="AH18924" s="10"/>
      <c r="AI18924" s="6"/>
      <c r="AJ18924" s="10"/>
      <c r="AK18924" s="10"/>
      <c r="AL18924" s="10"/>
      <c r="AM18924" s="10"/>
      <c r="AN18924" s="10"/>
      <c r="AO18924" s="10"/>
      <c r="AP18924" s="10"/>
      <c r="AQ18924" s="10"/>
      <c r="AR18924" s="10"/>
      <c r="AS18924" s="10"/>
      <c r="AT18924" s="10"/>
      <c r="AU18924" s="10"/>
      <c r="AV18924" s="10"/>
      <c r="AW18924" s="10"/>
      <c r="AX18924" s="10"/>
      <c r="AY18924" s="10"/>
      <c r="AZ18924" s="10"/>
      <c r="BA18924" s="10"/>
      <c r="BB18924" s="10"/>
      <c r="BC18924" s="10"/>
      <c r="BD18924" s="10"/>
      <c r="BE18924" s="10"/>
      <c r="BF18924" s="10"/>
      <c r="BG18924" s="6"/>
    </row>
    <row r="18925" spans="34:59" x14ac:dyDescent="0.25">
      <c r="AH18925" s="6"/>
      <c r="AI18925" s="6"/>
      <c r="AJ18925" s="6"/>
      <c r="AK18925" s="6"/>
      <c r="AL18925" s="6"/>
      <c r="AM18925" s="6"/>
      <c r="AN18925" s="6"/>
      <c r="AO18925" s="6"/>
      <c r="AP18925" s="6"/>
      <c r="AQ18925" s="6"/>
      <c r="AR18925" s="6"/>
      <c r="AS18925" s="6"/>
      <c r="AT18925" s="6"/>
      <c r="AU18925" s="6"/>
      <c r="AV18925" s="6"/>
      <c r="AW18925" s="6"/>
      <c r="AX18925" s="6"/>
      <c r="AY18925" s="6"/>
      <c r="AZ18925" s="6"/>
      <c r="BA18925" s="6"/>
      <c r="BB18925" s="6"/>
      <c r="BC18925" s="6"/>
      <c r="BD18925" s="6"/>
      <c r="BE18925" s="6"/>
      <c r="BF18925" s="6"/>
      <c r="BG18925" s="10"/>
    </row>
    <row r="18926" spans="34:59" x14ac:dyDescent="0.25">
      <c r="AH18926" s="10"/>
      <c r="AI18926" s="6"/>
    </row>
    <row r="18927" spans="34:59" x14ac:dyDescent="0.25">
      <c r="AH18927" s="6"/>
      <c r="AI18927" s="6"/>
      <c r="AJ18927" s="6"/>
      <c r="AK18927" s="6"/>
      <c r="AL18927" s="6"/>
      <c r="AM18927" s="6"/>
      <c r="AN18927" s="6"/>
      <c r="AO18927" s="6"/>
      <c r="AP18927" s="6"/>
      <c r="AQ18927" s="6"/>
      <c r="AR18927" s="6"/>
      <c r="AS18927" s="6"/>
      <c r="AT18927" s="6"/>
      <c r="AU18927" s="6"/>
      <c r="AV18927" s="6"/>
      <c r="AW18927" s="6"/>
      <c r="AX18927" s="6"/>
      <c r="AY18927" s="6"/>
      <c r="AZ18927" s="6"/>
      <c r="BA18927" s="6"/>
      <c r="BB18927" s="6"/>
      <c r="BC18927" s="6"/>
      <c r="BD18927" s="6"/>
      <c r="BE18927" s="6"/>
      <c r="BF18927" s="6"/>
      <c r="BG18927" s="6"/>
    </row>
    <row r="18928" spans="34:59" x14ac:dyDescent="0.25">
      <c r="AH18928" s="10"/>
      <c r="AI18928" s="6"/>
      <c r="AJ18928" s="10"/>
      <c r="AK18928" s="10"/>
      <c r="AL18928" s="10"/>
      <c r="AM18928" s="10"/>
      <c r="AN18928" s="10"/>
      <c r="AO18928" s="10"/>
      <c r="AP18928" s="10"/>
      <c r="AQ18928" s="10"/>
      <c r="AR18928" s="10"/>
      <c r="AS18928" s="10"/>
      <c r="AT18928" s="10"/>
      <c r="AU18928" s="10"/>
      <c r="AV18928" s="10"/>
      <c r="AW18928" s="10"/>
      <c r="AX18928" s="10"/>
      <c r="AY18928" s="10"/>
      <c r="AZ18928" s="10"/>
      <c r="BA18928" s="10"/>
      <c r="BB18928" s="10"/>
      <c r="BC18928" s="10"/>
      <c r="BD18928" s="10"/>
      <c r="BE18928" s="10"/>
      <c r="BF18928" s="10"/>
      <c r="BG18928" s="6"/>
    </row>
    <row r="18929" spans="34:59" x14ac:dyDescent="0.25">
      <c r="AH18929" s="6"/>
      <c r="AI18929" s="6"/>
      <c r="AJ18929" s="6"/>
      <c r="AK18929" s="6"/>
      <c r="AL18929" s="6"/>
      <c r="AM18929" s="6"/>
      <c r="AN18929" s="6"/>
      <c r="AO18929" s="6"/>
      <c r="AP18929" s="6"/>
      <c r="AQ18929" s="6"/>
      <c r="AR18929" s="6"/>
      <c r="AS18929" s="6"/>
      <c r="AT18929" s="6"/>
      <c r="AU18929" s="6"/>
      <c r="AV18929" s="6"/>
      <c r="AW18929" s="6"/>
      <c r="AX18929" s="6"/>
      <c r="AY18929" s="6"/>
      <c r="AZ18929" s="6"/>
      <c r="BA18929" s="6"/>
      <c r="BB18929" s="6"/>
      <c r="BC18929" s="6"/>
      <c r="BD18929" s="6"/>
      <c r="BE18929" s="6"/>
      <c r="BF18929" s="6"/>
      <c r="BG18929" s="10"/>
    </row>
    <row r="18930" spans="34:59" x14ac:dyDescent="0.25">
      <c r="AH18930" s="10"/>
      <c r="AI18930" s="6"/>
    </row>
    <row r="18931" spans="34:59" x14ac:dyDescent="0.25">
      <c r="AH18931" s="6"/>
      <c r="AI18931" s="6"/>
      <c r="AJ18931" s="6"/>
      <c r="AK18931" s="6"/>
      <c r="AL18931" s="6"/>
      <c r="AM18931" s="6"/>
      <c r="AN18931" s="6"/>
      <c r="AO18931" s="6"/>
      <c r="AP18931" s="6"/>
      <c r="AQ18931" s="6"/>
      <c r="AR18931" s="6"/>
      <c r="AS18931" s="6"/>
      <c r="AT18931" s="6"/>
      <c r="AU18931" s="6"/>
      <c r="AV18931" s="6"/>
      <c r="AW18931" s="6"/>
      <c r="AX18931" s="6"/>
      <c r="AY18931" s="6"/>
      <c r="AZ18931" s="6"/>
      <c r="BA18931" s="6"/>
      <c r="BB18931" s="6"/>
      <c r="BC18931" s="6"/>
      <c r="BD18931" s="6"/>
      <c r="BE18931" s="6"/>
      <c r="BF18931" s="6"/>
      <c r="BG18931" s="6"/>
    </row>
    <row r="18932" spans="34:59" x14ac:dyDescent="0.25">
      <c r="AH18932" s="10"/>
      <c r="AI18932" s="6"/>
      <c r="AJ18932" s="10"/>
      <c r="AK18932" s="10"/>
      <c r="AL18932" s="10"/>
      <c r="AM18932" s="10"/>
      <c r="AN18932" s="10"/>
      <c r="AO18932" s="10"/>
      <c r="AP18932" s="10"/>
      <c r="AQ18932" s="10"/>
      <c r="AR18932" s="10"/>
      <c r="AS18932" s="10"/>
      <c r="AT18932" s="10"/>
      <c r="AU18932" s="10"/>
      <c r="AV18932" s="10"/>
      <c r="AW18932" s="10"/>
      <c r="AX18932" s="10"/>
      <c r="AY18932" s="10"/>
      <c r="AZ18932" s="10"/>
      <c r="BA18932" s="10"/>
      <c r="BB18932" s="10"/>
      <c r="BC18932" s="10"/>
      <c r="BD18932" s="10"/>
      <c r="BE18932" s="10"/>
      <c r="BF18932" s="10"/>
      <c r="BG18932" s="6"/>
    </row>
    <row r="18934" spans="34:59" x14ac:dyDescent="0.25">
      <c r="AH18934" s="10"/>
      <c r="AI18934" s="6"/>
    </row>
    <row r="18935" spans="34:59" x14ac:dyDescent="0.25">
      <c r="AH18935" s="6"/>
      <c r="AI18935" s="6"/>
      <c r="AJ18935" s="6"/>
      <c r="AK18935" s="6"/>
      <c r="AL18935" s="6"/>
      <c r="AM18935" s="6"/>
      <c r="AN18935" s="6"/>
      <c r="AO18935" s="6"/>
      <c r="AP18935" s="6"/>
      <c r="AQ18935" s="6"/>
      <c r="AR18935" s="6"/>
      <c r="AS18935" s="6"/>
      <c r="AT18935" s="6"/>
      <c r="AU18935" s="6"/>
      <c r="AV18935" s="6"/>
      <c r="AW18935" s="6"/>
      <c r="AX18935" s="6"/>
      <c r="AY18935" s="6"/>
      <c r="AZ18935" s="6"/>
      <c r="BA18935" s="6"/>
      <c r="BB18935" s="6"/>
      <c r="BC18935" s="6"/>
      <c r="BD18935" s="6"/>
      <c r="BE18935" s="6"/>
      <c r="BF18935" s="6"/>
      <c r="BG18935" s="6"/>
    </row>
    <row r="18936" spans="34:59" x14ac:dyDescent="0.25">
      <c r="AH18936" s="10"/>
      <c r="AI18936" s="6"/>
      <c r="AJ18936" s="10"/>
      <c r="AK18936" s="10"/>
      <c r="AL18936" s="10"/>
      <c r="AM18936" s="10"/>
      <c r="AN18936" s="10"/>
      <c r="AO18936" s="10"/>
      <c r="AP18936" s="10"/>
      <c r="AQ18936" s="10"/>
      <c r="AR18936" s="10"/>
      <c r="AS18936" s="10"/>
      <c r="AT18936" s="10"/>
      <c r="AU18936" s="10"/>
      <c r="AV18936" s="10"/>
      <c r="AW18936" s="10"/>
      <c r="AX18936" s="10"/>
      <c r="AY18936" s="10"/>
      <c r="AZ18936" s="10"/>
      <c r="BA18936" s="10"/>
      <c r="BB18936" s="10"/>
      <c r="BC18936" s="10"/>
      <c r="BD18936" s="10"/>
      <c r="BE18936" s="10"/>
      <c r="BF18936" s="10"/>
      <c r="BG18936" s="6"/>
    </row>
    <row r="18937" spans="34:59" x14ac:dyDescent="0.25">
      <c r="AH18937" s="6"/>
      <c r="AI18937" s="6"/>
      <c r="AJ18937" s="6"/>
      <c r="AK18937" s="6"/>
      <c r="AL18937" s="6"/>
      <c r="AM18937" s="6"/>
      <c r="AN18937" s="6"/>
      <c r="AO18937" s="6"/>
      <c r="AP18937" s="6"/>
      <c r="AQ18937" s="6"/>
      <c r="AR18937" s="6"/>
      <c r="AS18937" s="6"/>
      <c r="AT18937" s="6"/>
      <c r="AU18937" s="6"/>
      <c r="AV18937" s="6"/>
      <c r="AW18937" s="6"/>
      <c r="AX18937" s="6"/>
      <c r="AY18937" s="6"/>
      <c r="AZ18937" s="6"/>
      <c r="BA18937" s="6"/>
      <c r="BB18937" s="6"/>
      <c r="BC18937" s="6"/>
      <c r="BD18937" s="6"/>
      <c r="BE18937" s="6"/>
      <c r="BF18937" s="6"/>
      <c r="BG18937" s="10"/>
    </row>
    <row r="18938" spans="34:59" x14ac:dyDescent="0.25">
      <c r="AH18938" s="10"/>
      <c r="AI18938" s="6"/>
    </row>
    <row r="18939" spans="34:59" x14ac:dyDescent="0.25">
      <c r="AH18939" s="6"/>
      <c r="AI18939" s="6"/>
      <c r="AJ18939" s="6"/>
      <c r="AK18939" s="6"/>
      <c r="AL18939" s="6"/>
      <c r="AM18939" s="6"/>
      <c r="AN18939" s="6"/>
      <c r="AO18939" s="6"/>
      <c r="AP18939" s="6"/>
      <c r="AQ18939" s="6"/>
      <c r="AR18939" s="6"/>
      <c r="AS18939" s="6"/>
      <c r="AT18939" s="6"/>
      <c r="AU18939" s="6"/>
      <c r="AV18939" s="6"/>
      <c r="AW18939" s="6"/>
      <c r="AX18939" s="6"/>
      <c r="AY18939" s="6"/>
      <c r="AZ18939" s="6"/>
      <c r="BA18939" s="6"/>
      <c r="BB18939" s="6"/>
      <c r="BC18939" s="6"/>
      <c r="BD18939" s="6"/>
      <c r="BE18939" s="6"/>
      <c r="BF18939" s="6"/>
      <c r="BG18939" s="6"/>
    </row>
    <row r="18940" spans="34:59" x14ac:dyDescent="0.25">
      <c r="AH18940" s="10"/>
      <c r="AI18940" s="6"/>
      <c r="AJ18940" s="10"/>
      <c r="AK18940" s="10"/>
      <c r="AL18940" s="10"/>
      <c r="AM18940" s="10"/>
      <c r="AN18940" s="10"/>
      <c r="AO18940" s="10"/>
      <c r="AP18940" s="10"/>
      <c r="AQ18940" s="10"/>
      <c r="AR18940" s="10"/>
      <c r="AS18940" s="10"/>
      <c r="AT18940" s="10"/>
      <c r="AU18940" s="10"/>
      <c r="AV18940" s="10"/>
      <c r="AW18940" s="10"/>
      <c r="AX18940" s="10"/>
      <c r="AY18940" s="10"/>
      <c r="AZ18940" s="10"/>
      <c r="BA18940" s="10"/>
      <c r="BB18940" s="10"/>
      <c r="BC18940" s="10"/>
      <c r="BD18940" s="10"/>
      <c r="BE18940" s="10"/>
      <c r="BF18940" s="10"/>
      <c r="BG18940" s="6"/>
    </row>
    <row r="18941" spans="34:59" x14ac:dyDescent="0.25">
      <c r="AH18941" s="6"/>
      <c r="AI18941" s="6"/>
      <c r="AJ18941" s="6"/>
      <c r="AK18941" s="6"/>
      <c r="AL18941" s="6"/>
      <c r="AM18941" s="6"/>
      <c r="AN18941" s="6"/>
      <c r="AO18941" s="6"/>
      <c r="AP18941" s="6"/>
      <c r="AQ18941" s="6"/>
      <c r="AR18941" s="6"/>
      <c r="AS18941" s="6"/>
      <c r="AT18941" s="6"/>
      <c r="AU18941" s="6"/>
      <c r="AV18941" s="6"/>
      <c r="AW18941" s="6"/>
      <c r="AX18941" s="6"/>
      <c r="AY18941" s="6"/>
      <c r="AZ18941" s="6"/>
      <c r="BA18941" s="6"/>
      <c r="BB18941" s="6"/>
      <c r="BC18941" s="6"/>
      <c r="BD18941" s="6"/>
      <c r="BE18941" s="6"/>
      <c r="BF18941" s="6"/>
      <c r="BG18941" s="10"/>
    </row>
    <row r="18942" spans="34:59" x14ac:dyDescent="0.25">
      <c r="AH18942" s="10"/>
      <c r="AI18942" s="6"/>
    </row>
    <row r="18943" spans="34:59" x14ac:dyDescent="0.25">
      <c r="AH18943" s="6"/>
      <c r="AI18943" s="6"/>
      <c r="AJ18943" s="6"/>
      <c r="AK18943" s="6"/>
      <c r="AL18943" s="6"/>
      <c r="AM18943" s="6"/>
      <c r="AN18943" s="6"/>
      <c r="AO18943" s="6"/>
      <c r="AP18943" s="6"/>
      <c r="AQ18943" s="6"/>
      <c r="AR18943" s="6"/>
      <c r="AS18943" s="6"/>
      <c r="AT18943" s="6"/>
      <c r="AU18943" s="6"/>
      <c r="AV18943" s="6"/>
      <c r="AW18943" s="6"/>
      <c r="AX18943" s="6"/>
      <c r="AY18943" s="6"/>
      <c r="AZ18943" s="6"/>
      <c r="BA18943" s="6"/>
      <c r="BB18943" s="6"/>
      <c r="BC18943" s="6"/>
      <c r="BD18943" s="6"/>
      <c r="BE18943" s="6"/>
      <c r="BF18943" s="6"/>
      <c r="BG18943" s="6"/>
    </row>
    <row r="18944" spans="34:59" x14ac:dyDescent="0.25">
      <c r="AH18944" s="10"/>
      <c r="AI18944" s="6"/>
      <c r="AJ18944" s="10"/>
      <c r="AK18944" s="10"/>
      <c r="AL18944" s="10"/>
      <c r="AM18944" s="10"/>
      <c r="AN18944" s="10"/>
      <c r="AO18944" s="10"/>
      <c r="AP18944" s="10"/>
      <c r="AQ18944" s="10"/>
      <c r="AR18944" s="10"/>
      <c r="AS18944" s="10"/>
      <c r="AT18944" s="10"/>
      <c r="AU18944" s="10"/>
      <c r="AV18944" s="10"/>
      <c r="AW18944" s="10"/>
      <c r="AX18944" s="10"/>
      <c r="AY18944" s="10"/>
      <c r="AZ18944" s="10"/>
      <c r="BA18944" s="10"/>
      <c r="BB18944" s="10"/>
      <c r="BC18944" s="10"/>
      <c r="BD18944" s="10"/>
      <c r="BE18944" s="10"/>
      <c r="BF18944" s="10"/>
      <c r="BG18944" s="6"/>
    </row>
    <row r="18945" spans="34:59" x14ac:dyDescent="0.25">
      <c r="AH18945" s="6"/>
      <c r="AI18945" s="6"/>
      <c r="AJ18945" s="6"/>
      <c r="AK18945" s="6"/>
      <c r="AL18945" s="6"/>
      <c r="AM18945" s="6"/>
      <c r="AN18945" s="6"/>
      <c r="AO18945" s="6"/>
      <c r="AP18945" s="6"/>
      <c r="AQ18945" s="6"/>
      <c r="AR18945" s="6"/>
      <c r="AS18945" s="6"/>
      <c r="AT18945" s="6"/>
      <c r="AU18945" s="6"/>
      <c r="AV18945" s="6"/>
      <c r="AW18945" s="6"/>
      <c r="AX18945" s="6"/>
      <c r="AY18945" s="6"/>
      <c r="AZ18945" s="6"/>
      <c r="BA18945" s="6"/>
      <c r="BB18945" s="6"/>
      <c r="BC18945" s="6"/>
      <c r="BD18945" s="6"/>
      <c r="BE18945" s="6"/>
      <c r="BF18945" s="6"/>
      <c r="BG18945" s="10"/>
    </row>
    <row r="18946" spans="34:59" x14ac:dyDescent="0.25">
      <c r="AH18946" s="10"/>
      <c r="AI18946" s="6"/>
    </row>
    <row r="18947" spans="34:59" x14ac:dyDescent="0.25">
      <c r="AH18947" s="6"/>
      <c r="AI18947" s="6"/>
      <c r="AJ18947" s="6"/>
      <c r="AK18947" s="6"/>
      <c r="AL18947" s="6"/>
      <c r="AM18947" s="6"/>
      <c r="AN18947" s="6"/>
      <c r="AO18947" s="6"/>
      <c r="AP18947" s="6"/>
      <c r="AQ18947" s="6"/>
      <c r="AR18947" s="6"/>
      <c r="AS18947" s="6"/>
      <c r="AT18947" s="6"/>
      <c r="AU18947" s="6"/>
      <c r="AV18947" s="6"/>
      <c r="AW18947" s="6"/>
      <c r="AX18947" s="6"/>
      <c r="AY18947" s="6"/>
      <c r="AZ18947" s="6"/>
      <c r="BA18947" s="6"/>
      <c r="BB18947" s="6"/>
      <c r="BC18947" s="6"/>
      <c r="BD18947" s="6"/>
      <c r="BE18947" s="6"/>
      <c r="BF18947" s="6"/>
      <c r="BG18947" s="6"/>
    </row>
    <row r="18948" spans="34:59" x14ac:dyDescent="0.25">
      <c r="AH18948" s="10"/>
      <c r="AI18948" s="6"/>
      <c r="AJ18948" s="10"/>
      <c r="AK18948" s="10"/>
      <c r="AL18948" s="10"/>
      <c r="AM18948" s="10"/>
      <c r="AN18948" s="10"/>
      <c r="AO18948" s="10"/>
      <c r="AP18948" s="10"/>
      <c r="AQ18948" s="10"/>
      <c r="AR18948" s="10"/>
      <c r="AS18948" s="10"/>
      <c r="AT18948" s="10"/>
      <c r="AU18948" s="10"/>
      <c r="AV18948" s="10"/>
      <c r="AW18948" s="10"/>
      <c r="AX18948" s="10"/>
      <c r="AY18948" s="10"/>
      <c r="AZ18948" s="10"/>
      <c r="BA18948" s="10"/>
      <c r="BB18948" s="10"/>
      <c r="BC18948" s="10"/>
      <c r="BD18948" s="10"/>
      <c r="BE18948" s="10"/>
      <c r="BF18948" s="10"/>
      <c r="BG18948" s="6"/>
    </row>
    <row r="18950" spans="34:59" x14ac:dyDescent="0.25">
      <c r="AH18950" s="10"/>
      <c r="AI18950" s="6"/>
    </row>
    <row r="18951" spans="34:59" x14ac:dyDescent="0.25">
      <c r="AH18951" s="6"/>
      <c r="AI18951" s="6"/>
      <c r="AJ18951" s="6"/>
      <c r="AK18951" s="6"/>
      <c r="AL18951" s="6"/>
      <c r="AM18951" s="6"/>
      <c r="AN18951" s="6"/>
      <c r="AO18951" s="6"/>
      <c r="AP18951" s="6"/>
      <c r="AQ18951" s="6"/>
      <c r="AR18951" s="6"/>
      <c r="AS18951" s="6"/>
      <c r="AT18951" s="6"/>
      <c r="AU18951" s="6"/>
      <c r="AV18951" s="6"/>
      <c r="AW18951" s="6"/>
      <c r="AX18951" s="6"/>
      <c r="AY18951" s="6"/>
      <c r="AZ18951" s="6"/>
      <c r="BA18951" s="6"/>
      <c r="BB18951" s="6"/>
      <c r="BC18951" s="6"/>
      <c r="BD18951" s="6"/>
      <c r="BE18951" s="6"/>
      <c r="BF18951" s="6"/>
      <c r="BG18951" s="6"/>
    </row>
    <row r="18952" spans="34:59" x14ac:dyDescent="0.25">
      <c r="AH18952" s="10"/>
      <c r="AI18952" s="6"/>
      <c r="AJ18952" s="10"/>
      <c r="AK18952" s="10"/>
      <c r="AL18952" s="10"/>
      <c r="AM18952" s="10"/>
      <c r="AN18952" s="10"/>
      <c r="AO18952" s="10"/>
      <c r="AP18952" s="10"/>
      <c r="AQ18952" s="10"/>
      <c r="AR18952" s="10"/>
      <c r="AS18952" s="10"/>
      <c r="AT18952" s="10"/>
      <c r="AU18952" s="10"/>
      <c r="AV18952" s="10"/>
      <c r="AW18952" s="10"/>
      <c r="AX18952" s="10"/>
      <c r="AY18952" s="10"/>
      <c r="AZ18952" s="10"/>
      <c r="BA18952" s="10"/>
      <c r="BB18952" s="10"/>
      <c r="BC18952" s="10"/>
      <c r="BD18952" s="10"/>
      <c r="BE18952" s="10"/>
      <c r="BF18952" s="10"/>
      <c r="BG18952" s="6"/>
    </row>
    <row r="18953" spans="34:59" x14ac:dyDescent="0.25">
      <c r="AH18953" s="6"/>
      <c r="AI18953" s="6"/>
      <c r="AJ18953" s="6"/>
      <c r="AK18953" s="6"/>
      <c r="AL18953" s="6"/>
      <c r="AM18953" s="6"/>
      <c r="AN18953" s="6"/>
      <c r="AO18953" s="6"/>
      <c r="AP18953" s="6"/>
      <c r="AQ18953" s="6"/>
      <c r="AR18953" s="6"/>
      <c r="AS18953" s="6"/>
      <c r="AT18953" s="6"/>
      <c r="AU18953" s="6"/>
      <c r="AV18953" s="6"/>
      <c r="AW18953" s="6"/>
      <c r="AX18953" s="6"/>
      <c r="AY18953" s="6"/>
      <c r="AZ18953" s="6"/>
      <c r="BA18953" s="6"/>
      <c r="BB18953" s="6"/>
      <c r="BC18953" s="6"/>
      <c r="BD18953" s="6"/>
      <c r="BE18953" s="6"/>
      <c r="BF18953" s="6"/>
      <c r="BG18953" s="10"/>
    </row>
    <row r="18954" spans="34:59" x14ac:dyDescent="0.25">
      <c r="AH18954" s="10"/>
      <c r="AI18954" s="6"/>
    </row>
    <row r="18955" spans="34:59" x14ac:dyDescent="0.25">
      <c r="AH18955" s="6"/>
      <c r="AI18955" s="6"/>
      <c r="AJ18955" s="6"/>
      <c r="AK18955" s="6"/>
      <c r="AL18955" s="6"/>
      <c r="AM18955" s="6"/>
      <c r="AN18955" s="6"/>
      <c r="AO18955" s="6"/>
      <c r="AP18955" s="6"/>
      <c r="AQ18955" s="6"/>
      <c r="AR18955" s="6"/>
      <c r="AS18955" s="6"/>
      <c r="AT18955" s="6"/>
      <c r="AU18955" s="6"/>
      <c r="AV18955" s="6"/>
      <c r="AW18955" s="6"/>
      <c r="AX18955" s="6"/>
      <c r="AY18955" s="6"/>
      <c r="AZ18955" s="6"/>
      <c r="BA18955" s="6"/>
      <c r="BB18955" s="6"/>
      <c r="BC18955" s="6"/>
      <c r="BD18955" s="6"/>
      <c r="BE18955" s="6"/>
      <c r="BF18955" s="6"/>
      <c r="BG18955" s="6"/>
    </row>
    <row r="18956" spans="34:59" x14ac:dyDescent="0.25">
      <c r="AH18956" s="10"/>
      <c r="AI18956" s="6"/>
      <c r="AJ18956" s="10"/>
      <c r="AK18956" s="10"/>
      <c r="AL18956" s="10"/>
      <c r="AM18956" s="10"/>
      <c r="AN18956" s="10"/>
      <c r="AO18956" s="10"/>
      <c r="AP18956" s="10"/>
      <c r="AQ18956" s="10"/>
      <c r="AR18956" s="10"/>
      <c r="AS18956" s="10"/>
      <c r="AT18956" s="10"/>
      <c r="AU18956" s="10"/>
      <c r="AV18956" s="10"/>
      <c r="AW18956" s="10"/>
      <c r="AX18956" s="10"/>
      <c r="AY18956" s="10"/>
      <c r="AZ18956" s="10"/>
      <c r="BA18956" s="10"/>
      <c r="BB18956" s="10"/>
      <c r="BC18956" s="10"/>
      <c r="BD18956" s="10"/>
      <c r="BE18956" s="10"/>
      <c r="BF18956" s="10"/>
      <c r="BG18956" s="6"/>
    </row>
    <row r="18957" spans="34:59" x14ac:dyDescent="0.25">
      <c r="AH18957" s="6"/>
      <c r="AI18957" s="6"/>
      <c r="AJ18957" s="6"/>
      <c r="AK18957" s="6"/>
      <c r="AL18957" s="6"/>
      <c r="AM18957" s="6"/>
      <c r="AN18957" s="6"/>
      <c r="AO18957" s="6"/>
      <c r="AP18957" s="6"/>
      <c r="AQ18957" s="6"/>
      <c r="AR18957" s="6"/>
      <c r="AS18957" s="6"/>
      <c r="AT18957" s="6"/>
      <c r="AU18957" s="6"/>
      <c r="AV18957" s="6"/>
      <c r="AW18957" s="6"/>
      <c r="AX18957" s="6"/>
      <c r="AY18957" s="6"/>
      <c r="AZ18957" s="6"/>
      <c r="BA18957" s="6"/>
      <c r="BB18957" s="6"/>
      <c r="BC18957" s="6"/>
      <c r="BD18957" s="6"/>
      <c r="BE18957" s="6"/>
      <c r="BF18957" s="6"/>
      <c r="BG18957" s="10"/>
    </row>
    <row r="18958" spans="34:59" x14ac:dyDescent="0.25">
      <c r="AH18958" s="10"/>
      <c r="AI18958" s="6"/>
    </row>
    <row r="18959" spans="34:59" x14ac:dyDescent="0.25">
      <c r="AH18959" s="6"/>
      <c r="AI18959" s="6"/>
      <c r="AJ18959" s="6"/>
      <c r="AK18959" s="6"/>
      <c r="AL18959" s="6"/>
      <c r="AM18959" s="6"/>
      <c r="AN18959" s="6"/>
      <c r="AO18959" s="6"/>
      <c r="AP18959" s="6"/>
      <c r="AQ18959" s="6"/>
      <c r="AR18959" s="6"/>
      <c r="AS18959" s="6"/>
      <c r="AT18959" s="6"/>
      <c r="AU18959" s="6"/>
      <c r="AV18959" s="6"/>
      <c r="AW18959" s="6"/>
      <c r="AX18959" s="6"/>
      <c r="AY18959" s="6"/>
      <c r="AZ18959" s="6"/>
      <c r="BA18959" s="6"/>
      <c r="BB18959" s="6"/>
      <c r="BC18959" s="6"/>
      <c r="BD18959" s="6"/>
      <c r="BE18959" s="6"/>
      <c r="BF18959" s="6"/>
      <c r="BG18959" s="6"/>
    </row>
    <row r="18960" spans="34:59" x14ac:dyDescent="0.25">
      <c r="AH18960" s="10"/>
      <c r="AI18960" s="6"/>
      <c r="AJ18960" s="10"/>
      <c r="AK18960" s="10"/>
      <c r="AL18960" s="10"/>
      <c r="AM18960" s="10"/>
      <c r="AN18960" s="10"/>
      <c r="AO18960" s="10"/>
      <c r="AP18960" s="10"/>
      <c r="AQ18960" s="10"/>
      <c r="AR18960" s="10"/>
      <c r="AS18960" s="10"/>
      <c r="AT18960" s="10"/>
      <c r="AU18960" s="10"/>
      <c r="AV18960" s="10"/>
      <c r="AW18960" s="10"/>
      <c r="AX18960" s="10"/>
      <c r="AY18960" s="10"/>
      <c r="AZ18960" s="10"/>
      <c r="BA18960" s="10"/>
      <c r="BB18960" s="10"/>
      <c r="BC18960" s="10"/>
      <c r="BD18960" s="10"/>
      <c r="BE18960" s="10"/>
      <c r="BF18960" s="10"/>
      <c r="BG18960" s="6"/>
    </row>
    <row r="18961" spans="34:59" x14ac:dyDescent="0.25">
      <c r="AH18961" s="6"/>
      <c r="AI18961" s="6"/>
      <c r="AJ18961" s="6"/>
      <c r="AK18961" s="6"/>
      <c r="AL18961" s="6"/>
      <c r="AM18961" s="6"/>
      <c r="AN18961" s="6"/>
      <c r="AO18961" s="6"/>
      <c r="AP18961" s="6"/>
      <c r="AQ18961" s="6"/>
      <c r="AR18961" s="6"/>
      <c r="AS18961" s="6"/>
      <c r="AT18961" s="6"/>
      <c r="AU18961" s="6"/>
      <c r="AV18961" s="6"/>
      <c r="AW18961" s="6"/>
      <c r="AX18961" s="6"/>
      <c r="AY18961" s="6"/>
      <c r="AZ18961" s="6"/>
      <c r="BA18961" s="6"/>
      <c r="BB18961" s="6"/>
      <c r="BC18961" s="6"/>
      <c r="BD18961" s="6"/>
      <c r="BE18961" s="6"/>
      <c r="BF18961" s="6"/>
      <c r="BG18961" s="10"/>
    </row>
    <row r="18962" spans="34:59" x14ac:dyDescent="0.25">
      <c r="AH18962" s="10"/>
      <c r="AI18962" s="6"/>
    </row>
    <row r="18963" spans="34:59" x14ac:dyDescent="0.25">
      <c r="AH18963" s="6"/>
      <c r="AI18963" s="6"/>
      <c r="AJ18963" s="6"/>
      <c r="AK18963" s="6"/>
      <c r="AL18963" s="6"/>
      <c r="AM18963" s="6"/>
      <c r="AN18963" s="6"/>
      <c r="AO18963" s="6"/>
      <c r="AP18963" s="6"/>
      <c r="AQ18963" s="6"/>
      <c r="AR18963" s="6"/>
      <c r="AS18963" s="6"/>
      <c r="AT18963" s="6"/>
      <c r="AU18963" s="6"/>
      <c r="AV18963" s="6"/>
      <c r="AW18963" s="6"/>
      <c r="AX18963" s="6"/>
      <c r="AY18963" s="6"/>
      <c r="AZ18963" s="6"/>
      <c r="BA18963" s="6"/>
      <c r="BB18963" s="6"/>
      <c r="BC18963" s="6"/>
      <c r="BD18963" s="6"/>
      <c r="BE18963" s="6"/>
      <c r="BF18963" s="6"/>
      <c r="BG18963" s="6"/>
    </row>
    <row r="18964" spans="34:59" x14ac:dyDescent="0.25">
      <c r="AH18964" s="10"/>
      <c r="AI18964" s="6"/>
      <c r="AJ18964" s="10"/>
      <c r="AK18964" s="10"/>
      <c r="AL18964" s="10"/>
      <c r="AM18964" s="10"/>
      <c r="AN18964" s="10"/>
      <c r="AO18964" s="10"/>
      <c r="AP18964" s="10"/>
      <c r="AQ18964" s="10"/>
      <c r="AR18964" s="10"/>
      <c r="AS18964" s="10"/>
      <c r="AT18964" s="10"/>
      <c r="AU18964" s="10"/>
      <c r="AV18964" s="10"/>
      <c r="AW18964" s="10"/>
      <c r="AX18964" s="10"/>
      <c r="AY18964" s="10"/>
      <c r="AZ18964" s="10"/>
      <c r="BA18964" s="10"/>
      <c r="BB18964" s="10"/>
      <c r="BC18964" s="10"/>
      <c r="BD18964" s="10"/>
      <c r="BE18964" s="10"/>
      <c r="BF18964" s="10"/>
      <c r="BG18964" s="6"/>
    </row>
    <row r="18966" spans="34:59" x14ac:dyDescent="0.25">
      <c r="AH18966" s="10"/>
      <c r="AI18966" s="6"/>
    </row>
    <row r="18967" spans="34:59" x14ac:dyDescent="0.25">
      <c r="AH18967" s="6"/>
      <c r="AI18967" s="6"/>
      <c r="AJ18967" s="6"/>
      <c r="AK18967" s="6"/>
      <c r="AL18967" s="6"/>
      <c r="AM18967" s="6"/>
      <c r="AN18967" s="6"/>
      <c r="AO18967" s="6"/>
      <c r="AP18967" s="6"/>
      <c r="AQ18967" s="6"/>
      <c r="AR18967" s="6"/>
      <c r="AS18967" s="6"/>
      <c r="AT18967" s="6"/>
      <c r="AU18967" s="6"/>
      <c r="AV18967" s="6"/>
      <c r="AW18967" s="6"/>
      <c r="AX18967" s="6"/>
      <c r="AY18967" s="6"/>
      <c r="AZ18967" s="6"/>
      <c r="BA18967" s="6"/>
      <c r="BB18967" s="6"/>
      <c r="BC18967" s="6"/>
      <c r="BD18967" s="6"/>
      <c r="BE18967" s="6"/>
      <c r="BF18967" s="6"/>
      <c r="BG18967" s="6"/>
    </row>
    <row r="18968" spans="34:59" x14ac:dyDescent="0.25">
      <c r="AH18968" s="10"/>
      <c r="AI18968" s="6"/>
      <c r="AJ18968" s="10"/>
      <c r="AK18968" s="10"/>
      <c r="AL18968" s="10"/>
      <c r="AM18968" s="10"/>
      <c r="AN18968" s="10"/>
      <c r="AO18968" s="10"/>
      <c r="AP18968" s="10"/>
      <c r="AQ18968" s="10"/>
      <c r="AR18968" s="10"/>
      <c r="AS18968" s="10"/>
      <c r="AT18968" s="10"/>
      <c r="AU18968" s="10"/>
      <c r="AV18968" s="10"/>
      <c r="AW18968" s="10"/>
      <c r="AX18968" s="10"/>
      <c r="AY18968" s="10"/>
      <c r="AZ18968" s="10"/>
      <c r="BA18968" s="10"/>
      <c r="BB18968" s="10"/>
      <c r="BC18968" s="10"/>
      <c r="BD18968" s="10"/>
      <c r="BE18968" s="10"/>
      <c r="BF18968" s="10"/>
      <c r="BG18968" s="6"/>
    </row>
    <row r="18969" spans="34:59" x14ac:dyDescent="0.25">
      <c r="AH18969" s="6"/>
      <c r="AI18969" s="6"/>
      <c r="AJ18969" s="6"/>
      <c r="AK18969" s="6"/>
      <c r="AL18969" s="6"/>
      <c r="AM18969" s="6"/>
      <c r="AN18969" s="6"/>
      <c r="AO18969" s="6"/>
      <c r="AP18969" s="6"/>
      <c r="AQ18969" s="6"/>
      <c r="AR18969" s="6"/>
      <c r="AS18969" s="6"/>
      <c r="AT18969" s="6"/>
      <c r="AU18969" s="6"/>
      <c r="AV18969" s="6"/>
      <c r="AW18969" s="6"/>
      <c r="AX18969" s="6"/>
      <c r="AY18969" s="6"/>
      <c r="AZ18969" s="6"/>
      <c r="BA18969" s="6"/>
      <c r="BB18969" s="6"/>
      <c r="BC18969" s="6"/>
      <c r="BD18969" s="6"/>
      <c r="BE18969" s="6"/>
      <c r="BF18969" s="6"/>
      <c r="BG18969" s="10"/>
    </row>
    <row r="18970" spans="34:59" x14ac:dyDescent="0.25">
      <c r="AH18970" s="10"/>
      <c r="AI18970" s="6"/>
    </row>
    <row r="18971" spans="34:59" x14ac:dyDescent="0.25">
      <c r="AH18971" s="6"/>
      <c r="AI18971" s="6"/>
      <c r="AJ18971" s="6"/>
      <c r="AK18971" s="6"/>
      <c r="AL18971" s="6"/>
      <c r="AM18971" s="6"/>
      <c r="AN18971" s="6"/>
      <c r="AO18971" s="6"/>
      <c r="AP18971" s="6"/>
      <c r="AQ18971" s="6"/>
      <c r="AR18971" s="6"/>
      <c r="AS18971" s="6"/>
      <c r="AT18971" s="6"/>
      <c r="AU18971" s="6"/>
      <c r="AV18971" s="6"/>
      <c r="AW18971" s="6"/>
      <c r="AX18971" s="6"/>
      <c r="AY18971" s="6"/>
      <c r="AZ18971" s="6"/>
      <c r="BA18971" s="6"/>
      <c r="BB18971" s="6"/>
      <c r="BC18971" s="6"/>
      <c r="BD18971" s="6"/>
      <c r="BE18971" s="6"/>
      <c r="BF18971" s="6"/>
      <c r="BG18971" s="6"/>
    </row>
    <row r="18972" spans="34:59" x14ac:dyDescent="0.25">
      <c r="AH18972" s="10"/>
      <c r="AI18972" s="6"/>
      <c r="AJ18972" s="10"/>
      <c r="AK18972" s="10"/>
      <c r="AL18972" s="10"/>
      <c r="AM18972" s="10"/>
      <c r="AN18972" s="10"/>
      <c r="AO18972" s="10"/>
      <c r="AP18972" s="10"/>
      <c r="AQ18972" s="10"/>
      <c r="AR18972" s="10"/>
      <c r="AS18972" s="10"/>
      <c r="AT18972" s="10"/>
      <c r="AU18972" s="10"/>
      <c r="AV18972" s="10"/>
      <c r="AW18972" s="10"/>
      <c r="AX18972" s="10"/>
      <c r="AY18972" s="10"/>
      <c r="AZ18972" s="10"/>
      <c r="BA18972" s="10"/>
      <c r="BB18972" s="10"/>
      <c r="BC18972" s="10"/>
      <c r="BD18972" s="10"/>
      <c r="BE18972" s="10"/>
      <c r="BF18972" s="10"/>
      <c r="BG18972" s="6"/>
    </row>
    <row r="18973" spans="34:59" x14ac:dyDescent="0.25">
      <c r="AH18973" s="6"/>
      <c r="AI18973" s="6"/>
      <c r="AJ18973" s="6"/>
      <c r="AK18973" s="6"/>
      <c r="AL18973" s="6"/>
      <c r="AM18973" s="6"/>
      <c r="AN18973" s="6"/>
      <c r="AO18973" s="6"/>
      <c r="AP18973" s="6"/>
      <c r="AQ18973" s="6"/>
      <c r="AR18973" s="6"/>
      <c r="AS18973" s="6"/>
      <c r="AT18973" s="6"/>
      <c r="AU18973" s="6"/>
      <c r="AV18973" s="6"/>
      <c r="AW18973" s="6"/>
      <c r="AX18973" s="6"/>
      <c r="AY18973" s="6"/>
      <c r="AZ18973" s="6"/>
      <c r="BA18973" s="6"/>
      <c r="BB18973" s="6"/>
      <c r="BC18973" s="6"/>
      <c r="BD18973" s="6"/>
      <c r="BE18973" s="6"/>
      <c r="BF18973" s="6"/>
      <c r="BG18973" s="10"/>
    </row>
    <row r="18974" spans="34:59" x14ac:dyDescent="0.25">
      <c r="AH18974" s="10"/>
      <c r="AI18974" s="6"/>
    </row>
    <row r="18975" spans="34:59" x14ac:dyDescent="0.25">
      <c r="AH18975" s="6"/>
      <c r="AI18975" s="6"/>
      <c r="AJ18975" s="6"/>
      <c r="AK18975" s="6"/>
      <c r="AL18975" s="6"/>
      <c r="AM18975" s="6"/>
      <c r="AN18975" s="6"/>
      <c r="AO18975" s="6"/>
      <c r="AP18975" s="6"/>
      <c r="AQ18975" s="6"/>
      <c r="AR18975" s="6"/>
      <c r="AS18975" s="6"/>
      <c r="AT18975" s="6"/>
      <c r="AU18975" s="6"/>
      <c r="AV18975" s="6"/>
      <c r="AW18975" s="6"/>
      <c r="AX18975" s="6"/>
      <c r="AY18975" s="6"/>
      <c r="AZ18975" s="6"/>
      <c r="BA18975" s="6"/>
      <c r="BB18975" s="6"/>
      <c r="BC18975" s="6"/>
      <c r="BD18975" s="6"/>
      <c r="BE18975" s="6"/>
      <c r="BF18975" s="6"/>
      <c r="BG18975" s="6"/>
    </row>
    <row r="18976" spans="34:59" x14ac:dyDescent="0.25">
      <c r="AH18976" s="10"/>
      <c r="AI18976" s="6"/>
      <c r="AJ18976" s="10"/>
      <c r="AK18976" s="10"/>
      <c r="AL18976" s="10"/>
      <c r="AM18976" s="10"/>
      <c r="AN18976" s="10"/>
      <c r="AO18976" s="10"/>
      <c r="AP18976" s="10"/>
      <c r="AQ18976" s="10"/>
      <c r="AR18976" s="10"/>
      <c r="AS18976" s="10"/>
      <c r="AT18976" s="10"/>
      <c r="AU18976" s="10"/>
      <c r="AV18976" s="10"/>
      <c r="AW18976" s="10"/>
      <c r="AX18976" s="10"/>
      <c r="AY18976" s="10"/>
      <c r="AZ18976" s="10"/>
      <c r="BA18976" s="10"/>
      <c r="BB18976" s="10"/>
      <c r="BC18976" s="10"/>
      <c r="BD18976" s="10"/>
      <c r="BE18976" s="10"/>
      <c r="BF18976" s="10"/>
      <c r="BG18976" s="6"/>
    </row>
    <row r="18977" spans="34:59" x14ac:dyDescent="0.25">
      <c r="AH18977" s="6"/>
      <c r="AI18977" s="6"/>
      <c r="AJ18977" s="6"/>
      <c r="AK18977" s="6"/>
      <c r="AL18977" s="6"/>
      <c r="AM18977" s="6"/>
      <c r="AN18977" s="6"/>
      <c r="AO18977" s="6"/>
      <c r="AP18977" s="6"/>
      <c r="AQ18977" s="6"/>
      <c r="AR18977" s="6"/>
      <c r="AS18977" s="6"/>
      <c r="AT18977" s="6"/>
      <c r="AU18977" s="6"/>
      <c r="AV18977" s="6"/>
      <c r="AW18977" s="6"/>
      <c r="AX18977" s="6"/>
      <c r="AY18977" s="6"/>
      <c r="AZ18977" s="6"/>
      <c r="BA18977" s="6"/>
      <c r="BB18977" s="6"/>
      <c r="BC18977" s="6"/>
      <c r="BD18977" s="6"/>
      <c r="BE18977" s="6"/>
      <c r="BF18977" s="6"/>
      <c r="BG18977" s="10"/>
    </row>
    <row r="18978" spans="34:59" x14ac:dyDescent="0.25">
      <c r="AH18978" s="10"/>
      <c r="AI18978" s="6"/>
    </row>
    <row r="18979" spans="34:59" x14ac:dyDescent="0.25">
      <c r="AH18979" s="6"/>
      <c r="AI18979" s="6"/>
      <c r="AJ18979" s="6"/>
      <c r="AK18979" s="6"/>
      <c r="AL18979" s="6"/>
      <c r="AM18979" s="6"/>
      <c r="AN18979" s="6"/>
      <c r="AO18979" s="6"/>
      <c r="AP18979" s="6"/>
      <c r="AQ18979" s="6"/>
      <c r="AR18979" s="6"/>
      <c r="AS18979" s="6"/>
      <c r="AT18979" s="6"/>
      <c r="AU18979" s="6"/>
      <c r="AV18979" s="6"/>
      <c r="AW18979" s="6"/>
      <c r="AX18979" s="6"/>
      <c r="AY18979" s="6"/>
      <c r="AZ18979" s="6"/>
      <c r="BA18979" s="6"/>
      <c r="BB18979" s="6"/>
      <c r="BC18979" s="6"/>
      <c r="BD18979" s="6"/>
      <c r="BE18979" s="6"/>
      <c r="BF18979" s="6"/>
      <c r="BG18979" s="6"/>
    </row>
    <row r="18980" spans="34:59" x14ac:dyDescent="0.25">
      <c r="AH18980" s="10"/>
      <c r="AI18980" s="6"/>
      <c r="AJ18980" s="10"/>
      <c r="AK18980" s="10"/>
      <c r="AL18980" s="10"/>
      <c r="AM18980" s="10"/>
      <c r="AN18980" s="10"/>
      <c r="AO18980" s="10"/>
      <c r="AP18980" s="10"/>
      <c r="AQ18980" s="10"/>
      <c r="AR18980" s="10"/>
      <c r="AS18980" s="10"/>
      <c r="AT18980" s="10"/>
      <c r="AU18980" s="10"/>
      <c r="AV18980" s="10"/>
      <c r="AW18980" s="10"/>
      <c r="AX18980" s="10"/>
      <c r="AY18980" s="10"/>
      <c r="AZ18980" s="10"/>
      <c r="BA18980" s="10"/>
      <c r="BB18980" s="10"/>
      <c r="BC18980" s="10"/>
      <c r="BD18980" s="10"/>
      <c r="BE18980" s="10"/>
      <c r="BF18980" s="10"/>
      <c r="BG18980" s="6"/>
    </row>
    <row r="18982" spans="34:59" x14ac:dyDescent="0.25">
      <c r="AH18982" s="10"/>
      <c r="AI18982" s="6"/>
    </row>
    <row r="18983" spans="34:59" x14ac:dyDescent="0.25">
      <c r="AH18983" s="6"/>
      <c r="AI18983" s="6"/>
      <c r="AJ18983" s="6"/>
      <c r="AK18983" s="6"/>
      <c r="AL18983" s="6"/>
      <c r="AM18983" s="6"/>
      <c r="AN18983" s="6"/>
      <c r="AO18983" s="6"/>
      <c r="AP18983" s="6"/>
      <c r="AQ18983" s="6"/>
      <c r="AR18983" s="6"/>
      <c r="AS18983" s="6"/>
      <c r="AT18983" s="6"/>
      <c r="AU18983" s="6"/>
      <c r="AV18983" s="6"/>
      <c r="AW18983" s="6"/>
      <c r="AX18983" s="6"/>
      <c r="AY18983" s="6"/>
      <c r="AZ18983" s="6"/>
      <c r="BA18983" s="6"/>
      <c r="BB18983" s="6"/>
      <c r="BC18983" s="6"/>
      <c r="BD18983" s="6"/>
      <c r="BE18983" s="6"/>
      <c r="BF18983" s="6"/>
      <c r="BG18983" s="6"/>
    </row>
    <row r="18984" spans="34:59" x14ac:dyDescent="0.25">
      <c r="AH18984" s="10"/>
      <c r="AI18984" s="6"/>
      <c r="AJ18984" s="10"/>
      <c r="AK18984" s="10"/>
      <c r="AL18984" s="10"/>
      <c r="AM18984" s="10"/>
      <c r="AN18984" s="10"/>
      <c r="AO18984" s="10"/>
      <c r="AP18984" s="10"/>
      <c r="AQ18984" s="10"/>
      <c r="AR18984" s="10"/>
      <c r="AS18984" s="10"/>
      <c r="AT18984" s="10"/>
      <c r="AU18984" s="10"/>
      <c r="AV18984" s="10"/>
      <c r="AW18984" s="10"/>
      <c r="AX18984" s="10"/>
      <c r="AY18984" s="10"/>
      <c r="AZ18984" s="10"/>
      <c r="BA18984" s="10"/>
      <c r="BB18984" s="10"/>
      <c r="BC18984" s="10"/>
      <c r="BD18984" s="10"/>
      <c r="BE18984" s="10"/>
      <c r="BF18984" s="10"/>
      <c r="BG18984" s="6"/>
    </row>
    <row r="18985" spans="34:59" x14ac:dyDescent="0.25">
      <c r="AH18985" s="6"/>
      <c r="AI18985" s="6"/>
      <c r="AJ18985" s="6"/>
      <c r="AK18985" s="6"/>
      <c r="AL18985" s="6"/>
      <c r="AM18985" s="6"/>
      <c r="AN18985" s="6"/>
      <c r="AO18985" s="6"/>
      <c r="AP18985" s="6"/>
      <c r="AQ18985" s="6"/>
      <c r="AR18985" s="6"/>
      <c r="AS18985" s="6"/>
      <c r="AT18985" s="6"/>
      <c r="AU18985" s="6"/>
      <c r="AV18985" s="6"/>
      <c r="AW18985" s="6"/>
      <c r="AX18985" s="6"/>
      <c r="AY18985" s="6"/>
      <c r="AZ18985" s="6"/>
      <c r="BA18985" s="6"/>
      <c r="BB18985" s="6"/>
      <c r="BC18985" s="6"/>
      <c r="BD18985" s="6"/>
      <c r="BE18985" s="6"/>
      <c r="BF18985" s="6"/>
      <c r="BG18985" s="10"/>
    </row>
    <row r="18986" spans="34:59" x14ac:dyDescent="0.25">
      <c r="AH18986" s="10"/>
      <c r="AI18986" s="6"/>
    </row>
    <row r="18987" spans="34:59" x14ac:dyDescent="0.25">
      <c r="AH18987" s="6"/>
      <c r="AI18987" s="6"/>
      <c r="AJ18987" s="6"/>
      <c r="AK18987" s="6"/>
      <c r="AL18987" s="6"/>
      <c r="AM18987" s="6"/>
      <c r="AN18987" s="6"/>
      <c r="AO18987" s="6"/>
      <c r="AP18987" s="6"/>
      <c r="AQ18987" s="6"/>
      <c r="AR18987" s="6"/>
      <c r="AS18987" s="6"/>
      <c r="AT18987" s="6"/>
      <c r="AU18987" s="6"/>
      <c r="AV18987" s="6"/>
      <c r="AW18987" s="6"/>
      <c r="AX18987" s="6"/>
      <c r="AY18987" s="6"/>
      <c r="AZ18987" s="6"/>
      <c r="BA18987" s="6"/>
      <c r="BB18987" s="6"/>
      <c r="BC18987" s="6"/>
      <c r="BD18987" s="6"/>
      <c r="BE18987" s="6"/>
      <c r="BF18987" s="6"/>
      <c r="BG18987" s="6"/>
    </row>
    <row r="18988" spans="34:59" x14ac:dyDescent="0.25">
      <c r="AH18988" s="10"/>
      <c r="AI18988" s="6"/>
      <c r="AJ18988" s="10"/>
      <c r="AK18988" s="10"/>
      <c r="AL18988" s="10"/>
      <c r="AM18988" s="10"/>
      <c r="AN18988" s="10"/>
      <c r="AO18988" s="10"/>
      <c r="AP18988" s="10"/>
      <c r="AQ18988" s="10"/>
      <c r="AR18988" s="10"/>
      <c r="AS18988" s="10"/>
      <c r="AT18988" s="10"/>
      <c r="AU18988" s="10"/>
      <c r="AV18988" s="10"/>
      <c r="AW18988" s="10"/>
      <c r="AX18988" s="10"/>
      <c r="AY18988" s="10"/>
      <c r="AZ18988" s="10"/>
      <c r="BA18988" s="10"/>
      <c r="BB18988" s="10"/>
      <c r="BC18988" s="10"/>
      <c r="BD18988" s="10"/>
      <c r="BE18988" s="10"/>
      <c r="BF18988" s="10"/>
      <c r="BG18988" s="6"/>
    </row>
    <row r="18989" spans="34:59" x14ac:dyDescent="0.25">
      <c r="AH18989" s="6"/>
      <c r="AI18989" s="6"/>
      <c r="AJ18989" s="6"/>
      <c r="AK18989" s="6"/>
      <c r="AL18989" s="6"/>
      <c r="AM18989" s="6"/>
      <c r="AN18989" s="6"/>
      <c r="AO18989" s="6"/>
      <c r="AP18989" s="6"/>
      <c r="AQ18989" s="6"/>
      <c r="AR18989" s="6"/>
      <c r="AS18989" s="6"/>
      <c r="AT18989" s="6"/>
      <c r="AU18989" s="6"/>
      <c r="AV18989" s="6"/>
      <c r="AW18989" s="6"/>
      <c r="AX18989" s="6"/>
      <c r="AY18989" s="6"/>
      <c r="AZ18989" s="6"/>
      <c r="BA18989" s="6"/>
      <c r="BB18989" s="6"/>
      <c r="BC18989" s="6"/>
      <c r="BD18989" s="6"/>
      <c r="BE18989" s="6"/>
      <c r="BF18989" s="6"/>
      <c r="BG18989" s="10"/>
    </row>
    <row r="18990" spans="34:59" x14ac:dyDescent="0.25">
      <c r="AH18990" s="10"/>
      <c r="AI18990" s="6"/>
    </row>
    <row r="18991" spans="34:59" x14ac:dyDescent="0.25">
      <c r="AH18991" s="6"/>
      <c r="AI18991" s="6"/>
      <c r="AJ18991" s="6"/>
      <c r="AK18991" s="6"/>
      <c r="AL18991" s="6"/>
      <c r="AM18991" s="6"/>
      <c r="AN18991" s="6"/>
      <c r="AO18991" s="6"/>
      <c r="AP18991" s="6"/>
      <c r="AQ18991" s="6"/>
      <c r="AR18991" s="6"/>
      <c r="AS18991" s="6"/>
      <c r="AT18991" s="6"/>
      <c r="AU18991" s="6"/>
      <c r="AV18991" s="6"/>
      <c r="AW18991" s="6"/>
      <c r="AX18991" s="6"/>
      <c r="AY18991" s="6"/>
      <c r="AZ18991" s="6"/>
      <c r="BA18991" s="6"/>
      <c r="BB18991" s="6"/>
      <c r="BC18991" s="6"/>
      <c r="BD18991" s="6"/>
      <c r="BE18991" s="6"/>
      <c r="BF18991" s="6"/>
      <c r="BG18991" s="6"/>
    </row>
    <row r="18992" spans="34:59" x14ac:dyDescent="0.25">
      <c r="AH18992" s="10"/>
      <c r="AI18992" s="6"/>
      <c r="AJ18992" s="10"/>
      <c r="AK18992" s="10"/>
      <c r="AL18992" s="10"/>
      <c r="AM18992" s="10"/>
      <c r="AN18992" s="10"/>
      <c r="AO18992" s="10"/>
      <c r="AP18992" s="10"/>
      <c r="AQ18992" s="10"/>
      <c r="AR18992" s="10"/>
      <c r="AS18992" s="10"/>
      <c r="AT18992" s="10"/>
      <c r="AU18992" s="10"/>
      <c r="AV18992" s="10"/>
      <c r="AW18992" s="10"/>
      <c r="AX18992" s="10"/>
      <c r="AY18992" s="10"/>
      <c r="AZ18992" s="10"/>
      <c r="BA18992" s="10"/>
      <c r="BB18992" s="10"/>
      <c r="BC18992" s="10"/>
      <c r="BD18992" s="10"/>
      <c r="BE18992" s="10"/>
      <c r="BF18992" s="10"/>
      <c r="BG18992" s="6"/>
    </row>
    <row r="18993" spans="34:59" x14ac:dyDescent="0.25">
      <c r="AH18993" s="6"/>
      <c r="AI18993" s="6"/>
      <c r="AJ18993" s="6"/>
      <c r="AK18993" s="6"/>
      <c r="AL18993" s="6"/>
      <c r="AM18993" s="6"/>
      <c r="AN18993" s="6"/>
      <c r="AO18993" s="6"/>
      <c r="AP18993" s="6"/>
      <c r="AQ18993" s="6"/>
      <c r="AR18993" s="6"/>
      <c r="AS18993" s="6"/>
      <c r="AT18993" s="6"/>
      <c r="AU18993" s="6"/>
      <c r="AV18993" s="6"/>
      <c r="AW18993" s="6"/>
      <c r="AX18993" s="6"/>
      <c r="AY18993" s="6"/>
      <c r="AZ18993" s="6"/>
      <c r="BA18993" s="6"/>
      <c r="BB18993" s="6"/>
      <c r="BC18993" s="6"/>
      <c r="BD18993" s="6"/>
      <c r="BE18993" s="6"/>
      <c r="BF18993" s="6"/>
      <c r="BG18993" s="10"/>
    </row>
    <row r="18994" spans="34:59" x14ac:dyDescent="0.25">
      <c r="AH18994" s="10"/>
      <c r="AI18994" s="6"/>
    </row>
    <row r="18995" spans="34:59" x14ac:dyDescent="0.25">
      <c r="AH18995" s="6"/>
      <c r="AI18995" s="6"/>
      <c r="AJ18995" s="6"/>
      <c r="AK18995" s="6"/>
      <c r="AL18995" s="6"/>
      <c r="AM18995" s="6"/>
      <c r="AN18995" s="6"/>
      <c r="AO18995" s="6"/>
      <c r="AP18995" s="6"/>
      <c r="AQ18995" s="6"/>
      <c r="AR18995" s="6"/>
      <c r="AS18995" s="6"/>
      <c r="AT18995" s="6"/>
      <c r="AU18995" s="6"/>
      <c r="AV18995" s="6"/>
      <c r="AW18995" s="6"/>
      <c r="AX18995" s="6"/>
      <c r="AY18995" s="6"/>
      <c r="AZ18995" s="6"/>
      <c r="BA18995" s="6"/>
      <c r="BB18995" s="6"/>
      <c r="BC18995" s="6"/>
      <c r="BD18995" s="6"/>
      <c r="BE18995" s="6"/>
      <c r="BF18995" s="6"/>
      <c r="BG18995" s="6"/>
    </row>
    <row r="18996" spans="34:59" x14ac:dyDescent="0.25">
      <c r="AH18996" s="10"/>
      <c r="AI18996" s="6"/>
      <c r="AJ18996" s="10"/>
      <c r="AK18996" s="10"/>
      <c r="AL18996" s="10"/>
      <c r="AM18996" s="10"/>
      <c r="AN18996" s="10"/>
      <c r="AO18996" s="10"/>
      <c r="AP18996" s="10"/>
      <c r="AQ18996" s="10"/>
      <c r="AR18996" s="10"/>
      <c r="AS18996" s="10"/>
      <c r="AT18996" s="10"/>
      <c r="AU18996" s="10"/>
      <c r="AV18996" s="10"/>
      <c r="AW18996" s="10"/>
      <c r="AX18996" s="10"/>
      <c r="AY18996" s="10"/>
      <c r="AZ18996" s="10"/>
      <c r="BA18996" s="10"/>
      <c r="BB18996" s="10"/>
      <c r="BC18996" s="10"/>
      <c r="BD18996" s="10"/>
      <c r="BE18996" s="10"/>
      <c r="BF18996" s="10"/>
      <c r="BG18996" s="6"/>
    </row>
    <row r="18998" spans="34:59" x14ac:dyDescent="0.25">
      <c r="AH18998" s="10"/>
      <c r="AI18998" s="6"/>
    </row>
    <row r="18999" spans="34:59" x14ac:dyDescent="0.25">
      <c r="AH18999" s="6"/>
      <c r="AI18999" s="6"/>
      <c r="AJ18999" s="6"/>
      <c r="AK18999" s="6"/>
      <c r="AL18999" s="6"/>
      <c r="AM18999" s="6"/>
      <c r="AN18999" s="6"/>
      <c r="AO18999" s="6"/>
      <c r="AP18999" s="6"/>
      <c r="AQ18999" s="6"/>
      <c r="AR18999" s="6"/>
      <c r="AS18999" s="6"/>
      <c r="AT18999" s="6"/>
      <c r="AU18999" s="6"/>
      <c r="AV18999" s="6"/>
      <c r="AW18999" s="6"/>
      <c r="AX18999" s="6"/>
      <c r="AY18999" s="6"/>
      <c r="AZ18999" s="6"/>
      <c r="BA18999" s="6"/>
      <c r="BB18999" s="6"/>
      <c r="BC18999" s="6"/>
      <c r="BD18999" s="6"/>
      <c r="BE18999" s="6"/>
      <c r="BF18999" s="6"/>
      <c r="BG18999" s="6"/>
    </row>
    <row r="19000" spans="34:59" x14ac:dyDescent="0.25">
      <c r="AH19000" s="10"/>
      <c r="AI19000" s="6"/>
      <c r="AJ19000" s="10"/>
      <c r="AK19000" s="10"/>
      <c r="AL19000" s="10"/>
      <c r="AM19000" s="10"/>
      <c r="AN19000" s="10"/>
      <c r="AO19000" s="10"/>
      <c r="AP19000" s="10"/>
      <c r="AQ19000" s="10"/>
      <c r="AR19000" s="10"/>
      <c r="AS19000" s="10"/>
      <c r="AT19000" s="10"/>
      <c r="AU19000" s="10"/>
      <c r="AV19000" s="10"/>
      <c r="AW19000" s="10"/>
      <c r="AX19000" s="10"/>
      <c r="AY19000" s="10"/>
      <c r="AZ19000" s="10"/>
      <c r="BA19000" s="10"/>
      <c r="BB19000" s="10"/>
      <c r="BC19000" s="10"/>
      <c r="BD19000" s="10"/>
      <c r="BE19000" s="10"/>
      <c r="BF19000" s="10"/>
      <c r="BG19000" s="6"/>
    </row>
    <row r="19001" spans="34:59" x14ac:dyDescent="0.25">
      <c r="AH19001" s="6"/>
      <c r="AI19001" s="6"/>
      <c r="AJ19001" s="6"/>
      <c r="AK19001" s="6"/>
      <c r="AL19001" s="6"/>
      <c r="AM19001" s="6"/>
      <c r="AN19001" s="6"/>
      <c r="AO19001" s="6"/>
      <c r="AP19001" s="6"/>
      <c r="AQ19001" s="6"/>
      <c r="AR19001" s="6"/>
      <c r="AS19001" s="6"/>
      <c r="AT19001" s="6"/>
      <c r="AU19001" s="6"/>
      <c r="AV19001" s="6"/>
      <c r="AW19001" s="6"/>
      <c r="AX19001" s="6"/>
      <c r="AY19001" s="6"/>
      <c r="AZ19001" s="6"/>
      <c r="BA19001" s="6"/>
      <c r="BB19001" s="6"/>
      <c r="BC19001" s="6"/>
      <c r="BD19001" s="6"/>
      <c r="BE19001" s="6"/>
      <c r="BF19001" s="6"/>
      <c r="BG19001" s="10"/>
    </row>
    <row r="19002" spans="34:59" x14ac:dyDescent="0.25">
      <c r="AH19002" s="10"/>
      <c r="AI19002" s="6"/>
    </row>
    <row r="19003" spans="34:59" x14ac:dyDescent="0.25">
      <c r="AH19003" s="6"/>
      <c r="AI19003" s="6"/>
      <c r="AJ19003" s="6"/>
      <c r="AK19003" s="6"/>
      <c r="AL19003" s="6"/>
      <c r="AM19003" s="6"/>
      <c r="AN19003" s="6"/>
      <c r="AO19003" s="6"/>
      <c r="AP19003" s="6"/>
      <c r="AQ19003" s="6"/>
      <c r="AR19003" s="6"/>
      <c r="AS19003" s="6"/>
      <c r="AT19003" s="6"/>
      <c r="AU19003" s="6"/>
      <c r="AV19003" s="6"/>
      <c r="AW19003" s="6"/>
      <c r="AX19003" s="6"/>
      <c r="AY19003" s="6"/>
      <c r="AZ19003" s="6"/>
      <c r="BA19003" s="6"/>
      <c r="BB19003" s="6"/>
      <c r="BC19003" s="6"/>
      <c r="BD19003" s="6"/>
      <c r="BE19003" s="6"/>
      <c r="BF19003" s="6"/>
      <c r="BG19003" s="6"/>
    </row>
    <row r="19004" spans="34:59" x14ac:dyDescent="0.25">
      <c r="AH19004" s="10"/>
      <c r="AI19004" s="6"/>
      <c r="AJ19004" s="10"/>
      <c r="AK19004" s="10"/>
      <c r="AL19004" s="10"/>
      <c r="AM19004" s="10"/>
      <c r="AN19004" s="10"/>
      <c r="AO19004" s="10"/>
      <c r="AP19004" s="10"/>
      <c r="AQ19004" s="10"/>
      <c r="AR19004" s="10"/>
      <c r="AS19004" s="10"/>
      <c r="AT19004" s="10"/>
      <c r="AU19004" s="10"/>
      <c r="AV19004" s="10"/>
      <c r="AW19004" s="10"/>
      <c r="AX19004" s="10"/>
      <c r="AY19004" s="10"/>
      <c r="AZ19004" s="10"/>
      <c r="BA19004" s="10"/>
      <c r="BB19004" s="10"/>
      <c r="BC19004" s="10"/>
      <c r="BD19004" s="10"/>
      <c r="BE19004" s="10"/>
      <c r="BF19004" s="10"/>
      <c r="BG19004" s="6"/>
    </row>
    <row r="19005" spans="34:59" x14ac:dyDescent="0.25">
      <c r="AH19005" s="6"/>
      <c r="AI19005" s="6"/>
      <c r="AJ19005" s="6"/>
      <c r="AK19005" s="6"/>
      <c r="AL19005" s="6"/>
      <c r="AM19005" s="6"/>
      <c r="AN19005" s="6"/>
      <c r="AO19005" s="6"/>
      <c r="AP19005" s="6"/>
      <c r="AQ19005" s="6"/>
      <c r="AR19005" s="6"/>
      <c r="AS19005" s="6"/>
      <c r="AT19005" s="6"/>
      <c r="AU19005" s="6"/>
      <c r="AV19005" s="6"/>
      <c r="AW19005" s="6"/>
      <c r="AX19005" s="6"/>
      <c r="AY19005" s="6"/>
      <c r="AZ19005" s="6"/>
      <c r="BA19005" s="6"/>
      <c r="BB19005" s="6"/>
      <c r="BC19005" s="6"/>
      <c r="BD19005" s="6"/>
      <c r="BE19005" s="6"/>
      <c r="BF19005" s="6"/>
      <c r="BG19005" s="10"/>
    </row>
    <row r="19006" spans="34:59" x14ac:dyDescent="0.25">
      <c r="AH19006" s="10"/>
      <c r="AI19006" s="6"/>
    </row>
    <row r="19007" spans="34:59" x14ac:dyDescent="0.25">
      <c r="AH19007" s="6"/>
      <c r="AI19007" s="6"/>
      <c r="AJ19007" s="6"/>
      <c r="AK19007" s="6"/>
      <c r="AL19007" s="6"/>
      <c r="AM19007" s="6"/>
      <c r="AN19007" s="6"/>
      <c r="AO19007" s="6"/>
      <c r="AP19007" s="6"/>
      <c r="AQ19007" s="6"/>
      <c r="AR19007" s="6"/>
      <c r="AS19007" s="6"/>
      <c r="AT19007" s="6"/>
      <c r="AU19007" s="6"/>
      <c r="AV19007" s="6"/>
      <c r="AW19007" s="6"/>
      <c r="AX19007" s="6"/>
      <c r="AY19007" s="6"/>
      <c r="AZ19007" s="6"/>
      <c r="BA19007" s="6"/>
      <c r="BB19007" s="6"/>
      <c r="BC19007" s="6"/>
      <c r="BD19007" s="6"/>
      <c r="BE19007" s="6"/>
      <c r="BF19007" s="6"/>
      <c r="BG19007" s="6"/>
    </row>
    <row r="19008" spans="34:59" x14ac:dyDescent="0.25">
      <c r="AH19008" s="10"/>
      <c r="AI19008" s="6"/>
      <c r="AJ19008" s="10"/>
      <c r="AK19008" s="10"/>
      <c r="AL19008" s="10"/>
      <c r="AM19008" s="10"/>
      <c r="AN19008" s="10"/>
      <c r="AO19008" s="10"/>
      <c r="AP19008" s="10"/>
      <c r="AQ19008" s="10"/>
      <c r="AR19008" s="10"/>
      <c r="AS19008" s="10"/>
      <c r="AT19008" s="10"/>
      <c r="AU19008" s="10"/>
      <c r="AV19008" s="10"/>
      <c r="AW19008" s="10"/>
      <c r="AX19008" s="10"/>
      <c r="AY19008" s="10"/>
      <c r="AZ19008" s="10"/>
      <c r="BA19008" s="10"/>
      <c r="BB19008" s="10"/>
      <c r="BC19008" s="10"/>
      <c r="BD19008" s="10"/>
      <c r="BE19008" s="10"/>
      <c r="BF19008" s="10"/>
      <c r="BG19008" s="6"/>
    </row>
    <row r="19009" spans="34:59" x14ac:dyDescent="0.25">
      <c r="AH19009" s="6"/>
      <c r="AI19009" s="6"/>
      <c r="AJ19009" s="6"/>
      <c r="AK19009" s="6"/>
      <c r="AL19009" s="6"/>
      <c r="AM19009" s="6"/>
      <c r="AN19009" s="6"/>
      <c r="AO19009" s="6"/>
      <c r="AP19009" s="6"/>
      <c r="AQ19009" s="6"/>
      <c r="AR19009" s="6"/>
      <c r="AS19009" s="6"/>
      <c r="AT19009" s="6"/>
      <c r="AU19009" s="6"/>
      <c r="AV19009" s="6"/>
      <c r="AW19009" s="6"/>
      <c r="AX19009" s="6"/>
      <c r="AY19009" s="6"/>
      <c r="AZ19009" s="6"/>
      <c r="BA19009" s="6"/>
      <c r="BB19009" s="6"/>
      <c r="BC19009" s="6"/>
      <c r="BD19009" s="6"/>
      <c r="BE19009" s="6"/>
      <c r="BF19009" s="6"/>
      <c r="BG19009" s="10"/>
    </row>
    <row r="19010" spans="34:59" x14ac:dyDescent="0.25">
      <c r="AH19010" s="10"/>
      <c r="AI19010" s="6"/>
    </row>
    <row r="19011" spans="34:59" x14ac:dyDescent="0.25">
      <c r="AH19011" s="6"/>
      <c r="AI19011" s="6"/>
      <c r="AJ19011" s="6"/>
      <c r="AK19011" s="6"/>
      <c r="AL19011" s="6"/>
      <c r="AM19011" s="6"/>
      <c r="AN19011" s="6"/>
      <c r="AO19011" s="6"/>
      <c r="AP19011" s="6"/>
      <c r="AQ19011" s="6"/>
      <c r="AR19011" s="6"/>
      <c r="AS19011" s="6"/>
      <c r="AT19011" s="6"/>
      <c r="AU19011" s="6"/>
      <c r="AV19011" s="6"/>
      <c r="AW19011" s="6"/>
      <c r="AX19011" s="6"/>
      <c r="AY19011" s="6"/>
      <c r="AZ19011" s="6"/>
      <c r="BA19011" s="6"/>
      <c r="BB19011" s="6"/>
      <c r="BC19011" s="6"/>
      <c r="BD19011" s="6"/>
      <c r="BE19011" s="6"/>
      <c r="BF19011" s="6"/>
      <c r="BG19011" s="6"/>
    </row>
    <row r="19012" spans="34:59" x14ac:dyDescent="0.25">
      <c r="AH19012" s="10"/>
      <c r="AI19012" s="6"/>
      <c r="AJ19012" s="10"/>
      <c r="AK19012" s="10"/>
      <c r="AL19012" s="10"/>
      <c r="AM19012" s="10"/>
      <c r="AN19012" s="10"/>
      <c r="AO19012" s="10"/>
      <c r="AP19012" s="10"/>
      <c r="AQ19012" s="10"/>
      <c r="AR19012" s="10"/>
      <c r="AS19012" s="10"/>
      <c r="AT19012" s="10"/>
      <c r="AU19012" s="10"/>
      <c r="AV19012" s="10"/>
      <c r="AW19012" s="10"/>
      <c r="AX19012" s="10"/>
      <c r="AY19012" s="10"/>
      <c r="AZ19012" s="10"/>
      <c r="BA19012" s="10"/>
      <c r="BB19012" s="10"/>
      <c r="BC19012" s="10"/>
      <c r="BD19012" s="10"/>
      <c r="BE19012" s="10"/>
      <c r="BF19012" s="10"/>
      <c r="BG19012" s="6"/>
    </row>
    <row r="19014" spans="34:59" x14ac:dyDescent="0.25">
      <c r="AH19014" s="10"/>
      <c r="AI19014" s="6"/>
    </row>
    <row r="19015" spans="34:59" x14ac:dyDescent="0.25">
      <c r="AH19015" s="6"/>
      <c r="AI19015" s="6"/>
      <c r="AJ19015" s="6"/>
      <c r="AK19015" s="6"/>
      <c r="AL19015" s="6"/>
      <c r="AM19015" s="6"/>
      <c r="AN19015" s="6"/>
      <c r="AO19015" s="6"/>
      <c r="AP19015" s="6"/>
      <c r="AQ19015" s="6"/>
      <c r="AR19015" s="6"/>
      <c r="AS19015" s="6"/>
      <c r="AT19015" s="6"/>
      <c r="AU19015" s="6"/>
      <c r="AV19015" s="6"/>
      <c r="AW19015" s="6"/>
      <c r="AX19015" s="6"/>
      <c r="AY19015" s="6"/>
      <c r="AZ19015" s="6"/>
      <c r="BA19015" s="6"/>
      <c r="BB19015" s="6"/>
      <c r="BC19015" s="6"/>
      <c r="BD19015" s="6"/>
      <c r="BE19015" s="6"/>
      <c r="BF19015" s="6"/>
      <c r="BG19015" s="6"/>
    </row>
    <row r="19016" spans="34:59" x14ac:dyDescent="0.25">
      <c r="AH19016" s="10"/>
      <c r="AI19016" s="6"/>
      <c r="AJ19016" s="10"/>
      <c r="AK19016" s="10"/>
      <c r="AL19016" s="10"/>
      <c r="AM19016" s="10"/>
      <c r="AN19016" s="10"/>
      <c r="AO19016" s="10"/>
      <c r="AP19016" s="10"/>
      <c r="AQ19016" s="10"/>
      <c r="AR19016" s="10"/>
      <c r="AS19016" s="10"/>
      <c r="AT19016" s="10"/>
      <c r="AU19016" s="10"/>
      <c r="AV19016" s="10"/>
      <c r="AW19016" s="10"/>
      <c r="AX19016" s="10"/>
      <c r="AY19016" s="10"/>
      <c r="AZ19016" s="10"/>
      <c r="BA19016" s="10"/>
      <c r="BB19016" s="10"/>
      <c r="BC19016" s="10"/>
      <c r="BD19016" s="10"/>
      <c r="BE19016" s="10"/>
      <c r="BF19016" s="10"/>
      <c r="BG19016" s="6"/>
    </row>
    <row r="19017" spans="34:59" x14ac:dyDescent="0.25">
      <c r="AH19017" s="6"/>
      <c r="AI19017" s="6"/>
      <c r="AJ19017" s="6"/>
      <c r="AK19017" s="6"/>
      <c r="AL19017" s="6"/>
      <c r="AM19017" s="6"/>
      <c r="AN19017" s="6"/>
      <c r="AO19017" s="6"/>
      <c r="AP19017" s="6"/>
      <c r="AQ19017" s="6"/>
      <c r="AR19017" s="6"/>
      <c r="AS19017" s="6"/>
      <c r="AT19017" s="6"/>
      <c r="AU19017" s="6"/>
      <c r="AV19017" s="6"/>
      <c r="AW19017" s="6"/>
      <c r="AX19017" s="6"/>
      <c r="AY19017" s="6"/>
      <c r="AZ19017" s="6"/>
      <c r="BA19017" s="6"/>
      <c r="BB19017" s="6"/>
      <c r="BC19017" s="6"/>
      <c r="BD19017" s="6"/>
      <c r="BE19017" s="6"/>
      <c r="BF19017" s="6"/>
      <c r="BG19017" s="10"/>
    </row>
    <row r="19018" spans="34:59" x14ac:dyDescent="0.25">
      <c r="AH19018" s="10"/>
      <c r="AI19018" s="6"/>
    </row>
    <row r="19019" spans="34:59" x14ac:dyDescent="0.25">
      <c r="AH19019" s="6"/>
      <c r="AI19019" s="6"/>
      <c r="AJ19019" s="6"/>
      <c r="AK19019" s="6"/>
      <c r="AL19019" s="6"/>
      <c r="AM19019" s="6"/>
      <c r="AN19019" s="6"/>
      <c r="AO19019" s="6"/>
      <c r="AP19019" s="6"/>
      <c r="AQ19019" s="6"/>
      <c r="AR19019" s="6"/>
      <c r="AS19019" s="6"/>
      <c r="AT19019" s="6"/>
      <c r="AU19019" s="6"/>
      <c r="AV19019" s="6"/>
      <c r="AW19019" s="6"/>
      <c r="AX19019" s="6"/>
      <c r="AY19019" s="6"/>
      <c r="AZ19019" s="6"/>
      <c r="BA19019" s="6"/>
      <c r="BB19019" s="6"/>
      <c r="BC19019" s="6"/>
      <c r="BD19019" s="6"/>
      <c r="BE19019" s="6"/>
      <c r="BF19019" s="6"/>
      <c r="BG19019" s="6"/>
    </row>
    <row r="19020" spans="34:59" x14ac:dyDescent="0.25">
      <c r="AH19020" s="10"/>
      <c r="AI19020" s="6"/>
      <c r="AJ19020" s="10"/>
      <c r="AK19020" s="10"/>
      <c r="AL19020" s="10"/>
      <c r="AM19020" s="10"/>
      <c r="AN19020" s="10"/>
      <c r="AO19020" s="10"/>
      <c r="AP19020" s="10"/>
      <c r="AQ19020" s="10"/>
      <c r="AR19020" s="10"/>
      <c r="AS19020" s="10"/>
      <c r="AT19020" s="10"/>
      <c r="AU19020" s="10"/>
      <c r="AV19020" s="10"/>
      <c r="AW19020" s="10"/>
      <c r="AX19020" s="10"/>
      <c r="AY19020" s="10"/>
      <c r="AZ19020" s="10"/>
      <c r="BA19020" s="10"/>
      <c r="BB19020" s="10"/>
      <c r="BC19020" s="10"/>
      <c r="BD19020" s="10"/>
      <c r="BE19020" s="10"/>
      <c r="BF19020" s="10"/>
      <c r="BG19020" s="6"/>
    </row>
    <row r="19021" spans="34:59" x14ac:dyDescent="0.25">
      <c r="AH19021" s="6"/>
      <c r="AI19021" s="6"/>
      <c r="AJ19021" s="6"/>
      <c r="AK19021" s="6"/>
      <c r="AL19021" s="6"/>
      <c r="AM19021" s="6"/>
      <c r="AN19021" s="6"/>
      <c r="AO19021" s="6"/>
      <c r="AP19021" s="6"/>
      <c r="AQ19021" s="6"/>
      <c r="AR19021" s="6"/>
      <c r="AS19021" s="6"/>
      <c r="AT19021" s="6"/>
      <c r="AU19021" s="6"/>
      <c r="AV19021" s="6"/>
      <c r="AW19021" s="6"/>
      <c r="AX19021" s="6"/>
      <c r="AY19021" s="6"/>
      <c r="AZ19021" s="6"/>
      <c r="BA19021" s="6"/>
      <c r="BB19021" s="6"/>
      <c r="BC19021" s="6"/>
      <c r="BD19021" s="6"/>
      <c r="BE19021" s="6"/>
      <c r="BF19021" s="6"/>
      <c r="BG19021" s="10"/>
    </row>
    <row r="19022" spans="34:59" x14ac:dyDescent="0.25">
      <c r="AH19022" s="10"/>
      <c r="AI19022" s="6"/>
    </row>
    <row r="19023" spans="34:59" x14ac:dyDescent="0.25">
      <c r="AH19023" s="6"/>
      <c r="AI19023" s="6"/>
      <c r="AJ19023" s="6"/>
      <c r="AK19023" s="6"/>
      <c r="AL19023" s="6"/>
      <c r="AM19023" s="6"/>
      <c r="AN19023" s="6"/>
      <c r="AO19023" s="6"/>
      <c r="AP19023" s="6"/>
      <c r="AQ19023" s="6"/>
      <c r="AR19023" s="6"/>
      <c r="AS19023" s="6"/>
      <c r="AT19023" s="6"/>
      <c r="AU19023" s="6"/>
      <c r="AV19023" s="6"/>
      <c r="AW19023" s="6"/>
      <c r="AX19023" s="6"/>
      <c r="AY19023" s="6"/>
      <c r="AZ19023" s="6"/>
      <c r="BA19023" s="6"/>
      <c r="BB19023" s="6"/>
      <c r="BC19023" s="6"/>
      <c r="BD19023" s="6"/>
      <c r="BE19023" s="6"/>
      <c r="BF19023" s="6"/>
      <c r="BG19023" s="6"/>
    </row>
    <row r="19024" spans="34:59" x14ac:dyDescent="0.25">
      <c r="AH19024" s="10"/>
      <c r="AI19024" s="6"/>
      <c r="AJ19024" s="10"/>
      <c r="AK19024" s="10"/>
      <c r="AL19024" s="10"/>
      <c r="AM19024" s="10"/>
      <c r="AN19024" s="10"/>
      <c r="AO19024" s="10"/>
      <c r="AP19024" s="10"/>
      <c r="AQ19024" s="10"/>
      <c r="AR19024" s="10"/>
      <c r="AS19024" s="10"/>
      <c r="AT19024" s="10"/>
      <c r="AU19024" s="10"/>
      <c r="AV19024" s="10"/>
      <c r="AW19024" s="10"/>
      <c r="AX19024" s="10"/>
      <c r="AY19024" s="10"/>
      <c r="AZ19024" s="10"/>
      <c r="BA19024" s="10"/>
      <c r="BB19024" s="10"/>
      <c r="BC19024" s="10"/>
      <c r="BD19024" s="10"/>
      <c r="BE19024" s="10"/>
      <c r="BF19024" s="10"/>
      <c r="BG19024" s="6"/>
    </row>
    <row r="19025" spans="34:59" x14ac:dyDescent="0.25">
      <c r="AH19025" s="6"/>
      <c r="AI19025" s="6"/>
      <c r="AJ19025" s="6"/>
      <c r="AK19025" s="6"/>
      <c r="AL19025" s="6"/>
      <c r="AM19025" s="6"/>
      <c r="AN19025" s="6"/>
      <c r="AO19025" s="6"/>
      <c r="AP19025" s="6"/>
      <c r="AQ19025" s="6"/>
      <c r="AR19025" s="6"/>
      <c r="AS19025" s="6"/>
      <c r="AT19025" s="6"/>
      <c r="AU19025" s="6"/>
      <c r="AV19025" s="6"/>
      <c r="AW19025" s="6"/>
      <c r="AX19025" s="6"/>
      <c r="AY19025" s="6"/>
      <c r="AZ19025" s="6"/>
      <c r="BA19025" s="6"/>
      <c r="BB19025" s="6"/>
      <c r="BC19025" s="6"/>
      <c r="BD19025" s="6"/>
      <c r="BE19025" s="6"/>
      <c r="BF19025" s="6"/>
      <c r="BG19025" s="10"/>
    </row>
    <row r="19026" spans="34:59" x14ac:dyDescent="0.25">
      <c r="AH19026" s="10"/>
      <c r="AI19026" s="6"/>
    </row>
    <row r="19027" spans="34:59" x14ac:dyDescent="0.25">
      <c r="AH19027" s="6"/>
      <c r="AI19027" s="6"/>
      <c r="AJ19027" s="6"/>
      <c r="AK19027" s="6"/>
      <c r="AL19027" s="6"/>
      <c r="AM19027" s="6"/>
      <c r="AN19027" s="6"/>
      <c r="AO19027" s="6"/>
      <c r="AP19027" s="6"/>
      <c r="AQ19027" s="6"/>
      <c r="AR19027" s="6"/>
      <c r="AS19027" s="6"/>
      <c r="AT19027" s="6"/>
      <c r="AU19027" s="6"/>
      <c r="AV19027" s="6"/>
      <c r="AW19027" s="6"/>
      <c r="AX19027" s="6"/>
      <c r="AY19027" s="6"/>
      <c r="AZ19027" s="6"/>
      <c r="BA19027" s="6"/>
      <c r="BB19027" s="6"/>
      <c r="BC19027" s="6"/>
      <c r="BD19027" s="6"/>
      <c r="BE19027" s="6"/>
      <c r="BF19027" s="6"/>
      <c r="BG19027" s="6"/>
    </row>
    <row r="19028" spans="34:59" x14ac:dyDescent="0.25">
      <c r="AH19028" s="10"/>
      <c r="AI19028" s="6"/>
      <c r="AJ19028" s="10"/>
      <c r="AK19028" s="10"/>
      <c r="AL19028" s="10"/>
      <c r="AM19028" s="10"/>
      <c r="AN19028" s="10"/>
      <c r="AO19028" s="10"/>
      <c r="AP19028" s="10"/>
      <c r="AQ19028" s="10"/>
      <c r="AR19028" s="10"/>
      <c r="AS19028" s="10"/>
      <c r="AT19028" s="10"/>
      <c r="AU19028" s="10"/>
      <c r="AV19028" s="10"/>
      <c r="AW19028" s="10"/>
      <c r="AX19028" s="10"/>
      <c r="AY19028" s="10"/>
      <c r="AZ19028" s="10"/>
      <c r="BA19028" s="10"/>
      <c r="BB19028" s="10"/>
      <c r="BC19028" s="10"/>
      <c r="BD19028" s="10"/>
      <c r="BE19028" s="10"/>
      <c r="BF19028" s="10"/>
      <c r="BG19028" s="6"/>
    </row>
    <row r="19030" spans="34:59" x14ac:dyDescent="0.25">
      <c r="AH19030" s="10"/>
      <c r="AI19030" s="6"/>
    </row>
    <row r="19031" spans="34:59" x14ac:dyDescent="0.25">
      <c r="AH19031" s="6"/>
      <c r="AI19031" s="6"/>
      <c r="AJ19031" s="6"/>
      <c r="AK19031" s="6"/>
      <c r="AL19031" s="6"/>
      <c r="AM19031" s="6"/>
      <c r="AN19031" s="6"/>
      <c r="AO19031" s="6"/>
      <c r="AP19031" s="6"/>
      <c r="AQ19031" s="6"/>
      <c r="AR19031" s="6"/>
      <c r="AS19031" s="6"/>
      <c r="AT19031" s="6"/>
      <c r="AU19031" s="6"/>
      <c r="AV19031" s="6"/>
      <c r="AW19031" s="6"/>
      <c r="AX19031" s="6"/>
      <c r="AY19031" s="6"/>
      <c r="AZ19031" s="6"/>
      <c r="BA19031" s="6"/>
      <c r="BB19031" s="6"/>
      <c r="BC19031" s="6"/>
      <c r="BD19031" s="6"/>
      <c r="BE19031" s="6"/>
      <c r="BF19031" s="6"/>
      <c r="BG19031" s="6"/>
    </row>
    <row r="19032" spans="34:59" x14ac:dyDescent="0.25">
      <c r="AH19032" s="10"/>
      <c r="AI19032" s="6"/>
      <c r="AJ19032" s="10"/>
      <c r="AK19032" s="10"/>
      <c r="AL19032" s="10"/>
      <c r="AM19032" s="10"/>
      <c r="AN19032" s="10"/>
      <c r="AO19032" s="10"/>
      <c r="AP19032" s="10"/>
      <c r="AQ19032" s="10"/>
      <c r="AR19032" s="10"/>
      <c r="AS19032" s="10"/>
      <c r="AT19032" s="10"/>
      <c r="AU19032" s="10"/>
      <c r="AV19032" s="10"/>
      <c r="AW19032" s="10"/>
      <c r="AX19032" s="10"/>
      <c r="AY19032" s="10"/>
      <c r="AZ19032" s="10"/>
      <c r="BA19032" s="10"/>
      <c r="BB19032" s="10"/>
      <c r="BC19032" s="10"/>
      <c r="BD19032" s="10"/>
      <c r="BE19032" s="10"/>
      <c r="BF19032" s="10"/>
      <c r="BG19032" s="6"/>
    </row>
    <row r="19033" spans="34:59" x14ac:dyDescent="0.25">
      <c r="AH19033" s="6"/>
      <c r="AI19033" s="6"/>
      <c r="AJ19033" s="6"/>
      <c r="AK19033" s="6"/>
      <c r="AL19033" s="6"/>
      <c r="AM19033" s="6"/>
      <c r="AN19033" s="6"/>
      <c r="AO19033" s="6"/>
      <c r="AP19033" s="6"/>
      <c r="AQ19033" s="6"/>
      <c r="AR19033" s="6"/>
      <c r="AS19033" s="6"/>
      <c r="AT19033" s="6"/>
      <c r="AU19033" s="6"/>
      <c r="AV19033" s="6"/>
      <c r="AW19033" s="6"/>
      <c r="AX19033" s="6"/>
      <c r="AY19033" s="6"/>
      <c r="AZ19033" s="6"/>
      <c r="BA19033" s="6"/>
      <c r="BB19033" s="6"/>
      <c r="BC19033" s="6"/>
      <c r="BD19033" s="6"/>
      <c r="BE19033" s="6"/>
      <c r="BF19033" s="6"/>
      <c r="BG19033" s="10"/>
    </row>
    <row r="19034" spans="34:59" x14ac:dyDescent="0.25">
      <c r="AH19034" s="10"/>
      <c r="AI19034" s="6"/>
    </row>
    <row r="19035" spans="34:59" x14ac:dyDescent="0.25">
      <c r="AH19035" s="6"/>
      <c r="AI19035" s="6"/>
      <c r="AJ19035" s="6"/>
      <c r="AK19035" s="6"/>
      <c r="AL19035" s="6"/>
      <c r="AM19035" s="6"/>
      <c r="AN19035" s="6"/>
      <c r="AO19035" s="6"/>
      <c r="AP19035" s="6"/>
      <c r="AQ19035" s="6"/>
      <c r="AR19035" s="6"/>
      <c r="AS19035" s="6"/>
      <c r="AT19035" s="6"/>
      <c r="AU19035" s="6"/>
      <c r="AV19035" s="6"/>
      <c r="AW19035" s="6"/>
      <c r="AX19035" s="6"/>
      <c r="AY19035" s="6"/>
      <c r="AZ19035" s="6"/>
      <c r="BA19035" s="6"/>
      <c r="BB19035" s="6"/>
      <c r="BC19035" s="6"/>
      <c r="BD19035" s="6"/>
      <c r="BE19035" s="6"/>
      <c r="BF19035" s="6"/>
      <c r="BG19035" s="6"/>
    </row>
    <row r="19036" spans="34:59" x14ac:dyDescent="0.25">
      <c r="AH19036" s="10"/>
      <c r="AI19036" s="6"/>
      <c r="AJ19036" s="10"/>
      <c r="AK19036" s="10"/>
      <c r="AL19036" s="10"/>
      <c r="AM19036" s="10"/>
      <c r="AN19036" s="10"/>
      <c r="AO19036" s="10"/>
      <c r="AP19036" s="10"/>
      <c r="AQ19036" s="10"/>
      <c r="AR19036" s="10"/>
      <c r="AS19036" s="10"/>
      <c r="AT19036" s="10"/>
      <c r="AU19036" s="10"/>
      <c r="AV19036" s="10"/>
      <c r="AW19036" s="10"/>
      <c r="AX19036" s="10"/>
      <c r="AY19036" s="10"/>
      <c r="AZ19036" s="10"/>
      <c r="BA19036" s="10"/>
      <c r="BB19036" s="10"/>
      <c r="BC19036" s="10"/>
      <c r="BD19036" s="10"/>
      <c r="BE19036" s="10"/>
      <c r="BF19036" s="10"/>
      <c r="BG19036" s="6"/>
    </row>
    <row r="19037" spans="34:59" x14ac:dyDescent="0.25">
      <c r="AH19037" s="6"/>
      <c r="AI19037" s="6"/>
      <c r="AJ19037" s="6"/>
      <c r="AK19037" s="6"/>
      <c r="AL19037" s="6"/>
      <c r="AM19037" s="6"/>
      <c r="AN19037" s="6"/>
      <c r="AO19037" s="6"/>
      <c r="AP19037" s="6"/>
      <c r="AQ19037" s="6"/>
      <c r="AR19037" s="6"/>
      <c r="AS19037" s="6"/>
      <c r="AT19037" s="6"/>
      <c r="AU19037" s="6"/>
      <c r="AV19037" s="6"/>
      <c r="AW19037" s="6"/>
      <c r="AX19037" s="6"/>
      <c r="AY19037" s="6"/>
      <c r="AZ19037" s="6"/>
      <c r="BA19037" s="6"/>
      <c r="BB19037" s="6"/>
      <c r="BC19037" s="6"/>
      <c r="BD19037" s="6"/>
      <c r="BE19037" s="6"/>
      <c r="BF19037" s="6"/>
      <c r="BG19037" s="10"/>
    </row>
    <row r="19038" spans="34:59" x14ac:dyDescent="0.25">
      <c r="AH19038" s="10"/>
      <c r="AI19038" s="6"/>
    </row>
    <row r="19039" spans="34:59" x14ac:dyDescent="0.25">
      <c r="AH19039" s="6"/>
      <c r="AI19039" s="6"/>
      <c r="AJ19039" s="6"/>
      <c r="AK19039" s="6"/>
      <c r="AL19039" s="6"/>
      <c r="AM19039" s="6"/>
      <c r="AN19039" s="6"/>
      <c r="AO19039" s="6"/>
      <c r="AP19039" s="6"/>
      <c r="AQ19039" s="6"/>
      <c r="AR19039" s="6"/>
      <c r="AS19039" s="6"/>
      <c r="AT19039" s="6"/>
      <c r="AU19039" s="6"/>
      <c r="AV19039" s="6"/>
      <c r="AW19039" s="6"/>
      <c r="AX19039" s="6"/>
      <c r="AY19039" s="6"/>
      <c r="AZ19039" s="6"/>
      <c r="BA19039" s="6"/>
      <c r="BB19039" s="6"/>
      <c r="BC19039" s="6"/>
      <c r="BD19039" s="6"/>
      <c r="BE19039" s="6"/>
      <c r="BF19039" s="6"/>
      <c r="BG19039" s="6"/>
    </row>
    <row r="19040" spans="34:59" x14ac:dyDescent="0.25">
      <c r="AH19040" s="10"/>
      <c r="AI19040" s="6"/>
      <c r="AJ19040" s="10"/>
      <c r="AK19040" s="10"/>
      <c r="AL19040" s="10"/>
      <c r="AM19040" s="10"/>
      <c r="AN19040" s="10"/>
      <c r="AO19040" s="10"/>
      <c r="AP19040" s="10"/>
      <c r="AQ19040" s="10"/>
      <c r="AR19040" s="10"/>
      <c r="AS19040" s="10"/>
      <c r="AT19040" s="10"/>
      <c r="AU19040" s="10"/>
      <c r="AV19040" s="10"/>
      <c r="AW19040" s="10"/>
      <c r="AX19040" s="10"/>
      <c r="AY19040" s="10"/>
      <c r="AZ19040" s="10"/>
      <c r="BA19040" s="10"/>
      <c r="BB19040" s="10"/>
      <c r="BC19040" s="10"/>
      <c r="BD19040" s="10"/>
      <c r="BE19040" s="10"/>
      <c r="BF19040" s="10"/>
      <c r="BG19040" s="6"/>
    </row>
    <row r="19041" spans="34:59" x14ac:dyDescent="0.25">
      <c r="AH19041" s="6"/>
      <c r="AI19041" s="6"/>
      <c r="AJ19041" s="6"/>
      <c r="AK19041" s="6"/>
      <c r="AL19041" s="6"/>
      <c r="AM19041" s="6"/>
      <c r="AN19041" s="6"/>
      <c r="AO19041" s="6"/>
      <c r="AP19041" s="6"/>
      <c r="AQ19041" s="6"/>
      <c r="AR19041" s="6"/>
      <c r="AS19041" s="6"/>
      <c r="AT19041" s="6"/>
      <c r="AU19041" s="6"/>
      <c r="AV19041" s="6"/>
      <c r="AW19041" s="6"/>
      <c r="AX19041" s="6"/>
      <c r="AY19041" s="6"/>
      <c r="AZ19041" s="6"/>
      <c r="BA19041" s="6"/>
      <c r="BB19041" s="6"/>
      <c r="BC19041" s="6"/>
      <c r="BD19041" s="6"/>
      <c r="BE19041" s="6"/>
      <c r="BF19041" s="6"/>
      <c r="BG19041" s="10"/>
    </row>
    <row r="19042" spans="34:59" x14ac:dyDescent="0.25">
      <c r="AH19042" s="10"/>
      <c r="AI19042" s="6"/>
    </row>
    <row r="19043" spans="34:59" x14ac:dyDescent="0.25">
      <c r="AH19043" s="6"/>
      <c r="AI19043" s="6"/>
      <c r="AJ19043" s="6"/>
      <c r="AK19043" s="6"/>
      <c r="AL19043" s="6"/>
      <c r="AM19043" s="6"/>
      <c r="AN19043" s="6"/>
      <c r="AO19043" s="6"/>
      <c r="AP19043" s="6"/>
      <c r="AQ19043" s="6"/>
      <c r="AR19043" s="6"/>
      <c r="AS19043" s="6"/>
      <c r="AT19043" s="6"/>
      <c r="AU19043" s="6"/>
      <c r="AV19043" s="6"/>
      <c r="AW19043" s="6"/>
      <c r="AX19043" s="6"/>
      <c r="AY19043" s="6"/>
      <c r="AZ19043" s="6"/>
      <c r="BA19043" s="6"/>
      <c r="BB19043" s="6"/>
      <c r="BC19043" s="6"/>
      <c r="BD19043" s="6"/>
      <c r="BE19043" s="6"/>
      <c r="BF19043" s="6"/>
      <c r="BG19043" s="6"/>
    </row>
    <row r="19044" spans="34:59" x14ac:dyDescent="0.25">
      <c r="AH19044" s="10"/>
      <c r="AI19044" s="6"/>
      <c r="AJ19044" s="10"/>
      <c r="AK19044" s="10"/>
      <c r="AL19044" s="10"/>
      <c r="AM19044" s="10"/>
      <c r="AN19044" s="10"/>
      <c r="AO19044" s="10"/>
      <c r="AP19044" s="10"/>
      <c r="AQ19044" s="10"/>
      <c r="AR19044" s="10"/>
      <c r="AS19044" s="10"/>
      <c r="AT19044" s="10"/>
      <c r="AU19044" s="10"/>
      <c r="AV19044" s="10"/>
      <c r="AW19044" s="10"/>
      <c r="AX19044" s="10"/>
      <c r="AY19044" s="10"/>
      <c r="AZ19044" s="10"/>
      <c r="BA19044" s="10"/>
      <c r="BB19044" s="10"/>
      <c r="BC19044" s="10"/>
      <c r="BD19044" s="10"/>
      <c r="BE19044" s="10"/>
      <c r="BF19044" s="10"/>
      <c r="BG19044" s="6"/>
    </row>
    <row r="19046" spans="34:59" x14ac:dyDescent="0.25">
      <c r="AH19046" s="10"/>
      <c r="AI19046" s="6"/>
    </row>
    <row r="19047" spans="34:59" x14ac:dyDescent="0.25">
      <c r="AH19047" s="6"/>
      <c r="AI19047" s="6"/>
      <c r="AJ19047" s="6"/>
      <c r="AK19047" s="6"/>
      <c r="AL19047" s="6"/>
      <c r="AM19047" s="6"/>
      <c r="AN19047" s="6"/>
      <c r="AO19047" s="6"/>
      <c r="AP19047" s="6"/>
      <c r="AQ19047" s="6"/>
      <c r="AR19047" s="6"/>
      <c r="AS19047" s="6"/>
      <c r="AT19047" s="6"/>
      <c r="AU19047" s="6"/>
      <c r="AV19047" s="6"/>
      <c r="AW19047" s="6"/>
      <c r="AX19047" s="6"/>
      <c r="AY19047" s="6"/>
      <c r="AZ19047" s="6"/>
      <c r="BA19047" s="6"/>
      <c r="BB19047" s="6"/>
      <c r="BC19047" s="6"/>
      <c r="BD19047" s="6"/>
      <c r="BE19047" s="6"/>
      <c r="BF19047" s="6"/>
      <c r="BG19047" s="6"/>
    </row>
    <row r="19048" spans="34:59" x14ac:dyDescent="0.25">
      <c r="AH19048" s="10"/>
      <c r="AI19048" s="6"/>
      <c r="AJ19048" s="10"/>
      <c r="AK19048" s="10"/>
      <c r="AL19048" s="10"/>
      <c r="AM19048" s="10"/>
      <c r="AN19048" s="10"/>
      <c r="AO19048" s="10"/>
      <c r="AP19048" s="10"/>
      <c r="AQ19048" s="10"/>
      <c r="AR19048" s="10"/>
      <c r="AS19048" s="10"/>
      <c r="AT19048" s="10"/>
      <c r="AU19048" s="10"/>
      <c r="AV19048" s="10"/>
      <c r="AW19048" s="10"/>
      <c r="AX19048" s="10"/>
      <c r="AY19048" s="10"/>
      <c r="AZ19048" s="10"/>
      <c r="BA19048" s="10"/>
      <c r="BB19048" s="10"/>
      <c r="BC19048" s="10"/>
      <c r="BD19048" s="10"/>
      <c r="BE19048" s="10"/>
      <c r="BF19048" s="10"/>
      <c r="BG19048" s="6"/>
    </row>
    <row r="19049" spans="34:59" x14ac:dyDescent="0.25">
      <c r="AH19049" s="6"/>
      <c r="AI19049" s="6"/>
      <c r="AJ19049" s="6"/>
      <c r="AK19049" s="6"/>
      <c r="AL19049" s="6"/>
      <c r="AM19049" s="6"/>
      <c r="AN19049" s="6"/>
      <c r="AO19049" s="6"/>
      <c r="AP19049" s="6"/>
      <c r="AQ19049" s="6"/>
      <c r="AR19049" s="6"/>
      <c r="AS19049" s="6"/>
      <c r="AT19049" s="6"/>
      <c r="AU19049" s="6"/>
      <c r="AV19049" s="6"/>
      <c r="AW19049" s="6"/>
      <c r="AX19049" s="6"/>
      <c r="AY19049" s="6"/>
      <c r="AZ19049" s="6"/>
      <c r="BA19049" s="6"/>
      <c r="BB19049" s="6"/>
      <c r="BC19049" s="6"/>
      <c r="BD19049" s="6"/>
      <c r="BE19049" s="6"/>
      <c r="BF19049" s="6"/>
      <c r="BG19049" s="10"/>
    </row>
    <row r="19050" spans="34:59" x14ac:dyDescent="0.25">
      <c r="AH19050" s="10"/>
      <c r="AI19050" s="6"/>
    </row>
    <row r="19051" spans="34:59" x14ac:dyDescent="0.25">
      <c r="AH19051" s="6"/>
      <c r="AI19051" s="6"/>
      <c r="AJ19051" s="6"/>
      <c r="AK19051" s="6"/>
      <c r="AL19051" s="6"/>
      <c r="AM19051" s="6"/>
      <c r="AN19051" s="6"/>
      <c r="AO19051" s="6"/>
      <c r="AP19051" s="6"/>
      <c r="AQ19051" s="6"/>
      <c r="AR19051" s="6"/>
      <c r="AS19051" s="6"/>
      <c r="AT19051" s="6"/>
      <c r="AU19051" s="6"/>
      <c r="AV19051" s="6"/>
      <c r="AW19051" s="6"/>
      <c r="AX19051" s="6"/>
      <c r="AY19051" s="6"/>
      <c r="AZ19051" s="6"/>
      <c r="BA19051" s="6"/>
      <c r="BB19051" s="6"/>
      <c r="BC19051" s="6"/>
      <c r="BD19051" s="6"/>
      <c r="BE19051" s="6"/>
      <c r="BF19051" s="6"/>
      <c r="BG19051" s="6"/>
    </row>
    <row r="19052" spans="34:59" x14ac:dyDescent="0.25">
      <c r="AH19052" s="10"/>
      <c r="AI19052" s="6"/>
      <c r="AJ19052" s="10"/>
      <c r="AK19052" s="10"/>
      <c r="AL19052" s="10"/>
      <c r="AM19052" s="10"/>
      <c r="AN19052" s="10"/>
      <c r="AO19052" s="10"/>
      <c r="AP19052" s="10"/>
      <c r="AQ19052" s="10"/>
      <c r="AR19052" s="10"/>
      <c r="AS19052" s="10"/>
      <c r="AT19052" s="10"/>
      <c r="AU19052" s="10"/>
      <c r="AV19052" s="10"/>
      <c r="AW19052" s="10"/>
      <c r="AX19052" s="10"/>
      <c r="AY19052" s="10"/>
      <c r="AZ19052" s="10"/>
      <c r="BA19052" s="10"/>
      <c r="BB19052" s="10"/>
      <c r="BC19052" s="10"/>
      <c r="BD19052" s="10"/>
      <c r="BE19052" s="10"/>
      <c r="BF19052" s="10"/>
      <c r="BG19052" s="6"/>
    </row>
    <row r="19053" spans="34:59" x14ac:dyDescent="0.25">
      <c r="AH19053" s="6"/>
      <c r="AI19053" s="6"/>
      <c r="AJ19053" s="6"/>
      <c r="AK19053" s="6"/>
      <c r="AL19053" s="6"/>
      <c r="AM19053" s="6"/>
      <c r="AN19053" s="6"/>
      <c r="AO19053" s="6"/>
      <c r="AP19053" s="6"/>
      <c r="AQ19053" s="6"/>
      <c r="AR19053" s="6"/>
      <c r="AS19053" s="6"/>
      <c r="AT19053" s="6"/>
      <c r="AU19053" s="6"/>
      <c r="AV19053" s="6"/>
      <c r="AW19053" s="6"/>
      <c r="AX19053" s="6"/>
      <c r="AY19053" s="6"/>
      <c r="AZ19053" s="6"/>
      <c r="BA19053" s="6"/>
      <c r="BB19053" s="6"/>
      <c r="BC19053" s="6"/>
      <c r="BD19053" s="6"/>
      <c r="BE19053" s="6"/>
      <c r="BF19053" s="6"/>
      <c r="BG19053" s="10"/>
    </row>
    <row r="19054" spans="34:59" x14ac:dyDescent="0.25">
      <c r="AH19054" s="10"/>
      <c r="AI19054" s="6"/>
    </row>
    <row r="19055" spans="34:59" x14ac:dyDescent="0.25">
      <c r="AH19055" s="6"/>
      <c r="AI19055" s="6"/>
      <c r="AJ19055" s="6"/>
      <c r="AK19055" s="6"/>
      <c r="AL19055" s="6"/>
      <c r="AM19055" s="6"/>
      <c r="AN19055" s="6"/>
      <c r="AO19055" s="6"/>
      <c r="AP19055" s="6"/>
      <c r="AQ19055" s="6"/>
      <c r="AR19055" s="6"/>
      <c r="AS19055" s="6"/>
      <c r="AT19055" s="6"/>
      <c r="AU19055" s="6"/>
      <c r="AV19055" s="6"/>
      <c r="AW19055" s="6"/>
      <c r="AX19055" s="6"/>
      <c r="AY19055" s="6"/>
      <c r="AZ19055" s="6"/>
      <c r="BA19055" s="6"/>
      <c r="BB19055" s="6"/>
      <c r="BC19055" s="6"/>
      <c r="BD19055" s="6"/>
      <c r="BE19055" s="6"/>
      <c r="BF19055" s="6"/>
      <c r="BG19055" s="6"/>
    </row>
    <row r="19056" spans="34:59" x14ac:dyDescent="0.25">
      <c r="AH19056" s="10"/>
      <c r="AI19056" s="6"/>
      <c r="AJ19056" s="10"/>
      <c r="AK19056" s="10"/>
      <c r="AL19056" s="10"/>
      <c r="AM19056" s="10"/>
      <c r="AN19056" s="10"/>
      <c r="AO19056" s="10"/>
      <c r="AP19056" s="10"/>
      <c r="AQ19056" s="10"/>
      <c r="AR19056" s="10"/>
      <c r="AS19056" s="10"/>
      <c r="AT19056" s="10"/>
      <c r="AU19056" s="10"/>
      <c r="AV19056" s="10"/>
      <c r="AW19056" s="10"/>
      <c r="AX19056" s="10"/>
      <c r="AY19056" s="10"/>
      <c r="AZ19056" s="10"/>
      <c r="BA19056" s="10"/>
      <c r="BB19056" s="10"/>
      <c r="BC19056" s="10"/>
      <c r="BD19056" s="10"/>
      <c r="BE19056" s="10"/>
      <c r="BF19056" s="10"/>
      <c r="BG19056" s="6"/>
    </row>
    <row r="19057" spans="34:59" x14ac:dyDescent="0.25">
      <c r="AH19057" s="6"/>
      <c r="AI19057" s="6"/>
      <c r="AJ19057" s="6"/>
      <c r="AK19057" s="6"/>
      <c r="AL19057" s="6"/>
      <c r="AM19057" s="6"/>
      <c r="AN19057" s="6"/>
      <c r="AO19057" s="6"/>
      <c r="AP19057" s="6"/>
      <c r="AQ19057" s="6"/>
      <c r="AR19057" s="6"/>
      <c r="AS19057" s="6"/>
      <c r="AT19057" s="6"/>
      <c r="AU19057" s="6"/>
      <c r="AV19057" s="6"/>
      <c r="AW19057" s="6"/>
      <c r="AX19057" s="6"/>
      <c r="AY19057" s="6"/>
      <c r="AZ19057" s="6"/>
      <c r="BA19057" s="6"/>
      <c r="BB19057" s="6"/>
      <c r="BC19057" s="6"/>
      <c r="BD19057" s="6"/>
      <c r="BE19057" s="6"/>
      <c r="BF19057" s="6"/>
      <c r="BG19057" s="10"/>
    </row>
    <row r="19058" spans="34:59" x14ac:dyDescent="0.25">
      <c r="AH19058" s="10"/>
      <c r="AI19058" s="6"/>
    </row>
    <row r="19059" spans="34:59" x14ac:dyDescent="0.25">
      <c r="AH19059" s="6"/>
      <c r="AI19059" s="6"/>
      <c r="AJ19059" s="6"/>
      <c r="AK19059" s="6"/>
      <c r="AL19059" s="6"/>
      <c r="AM19059" s="6"/>
      <c r="AN19059" s="6"/>
      <c r="AO19059" s="6"/>
      <c r="AP19059" s="6"/>
      <c r="AQ19059" s="6"/>
      <c r="AR19059" s="6"/>
      <c r="AS19059" s="6"/>
      <c r="AT19059" s="6"/>
      <c r="AU19059" s="6"/>
      <c r="AV19059" s="6"/>
      <c r="AW19059" s="6"/>
      <c r="AX19059" s="6"/>
      <c r="AY19059" s="6"/>
      <c r="AZ19059" s="6"/>
      <c r="BA19059" s="6"/>
      <c r="BB19059" s="6"/>
      <c r="BC19059" s="6"/>
      <c r="BD19059" s="6"/>
      <c r="BE19059" s="6"/>
      <c r="BF19059" s="6"/>
      <c r="BG19059" s="6"/>
    </row>
    <row r="19060" spans="34:59" x14ac:dyDescent="0.25">
      <c r="AH19060" s="10"/>
      <c r="AI19060" s="6"/>
      <c r="AJ19060" s="10"/>
      <c r="AK19060" s="10"/>
      <c r="AL19060" s="10"/>
      <c r="AM19060" s="10"/>
      <c r="AN19060" s="10"/>
      <c r="AO19060" s="10"/>
      <c r="AP19060" s="10"/>
      <c r="AQ19060" s="10"/>
      <c r="AR19060" s="10"/>
      <c r="AS19060" s="10"/>
      <c r="AT19060" s="10"/>
      <c r="AU19060" s="10"/>
      <c r="AV19060" s="10"/>
      <c r="AW19060" s="10"/>
      <c r="AX19060" s="10"/>
      <c r="AY19060" s="10"/>
      <c r="AZ19060" s="10"/>
      <c r="BA19060" s="10"/>
      <c r="BB19060" s="10"/>
      <c r="BC19060" s="10"/>
      <c r="BD19060" s="10"/>
      <c r="BE19060" s="10"/>
      <c r="BF19060" s="10"/>
      <c r="BG19060" s="6"/>
    </row>
    <row r="19062" spans="34:59" x14ac:dyDescent="0.25">
      <c r="AH19062" s="10"/>
      <c r="AI19062" s="6"/>
    </row>
    <row r="19063" spans="34:59" x14ac:dyDescent="0.25">
      <c r="AH19063" s="6"/>
      <c r="AI19063" s="6"/>
      <c r="AJ19063" s="6"/>
      <c r="AK19063" s="6"/>
      <c r="AL19063" s="6"/>
      <c r="AM19063" s="6"/>
      <c r="AN19063" s="6"/>
      <c r="AO19063" s="6"/>
      <c r="AP19063" s="6"/>
      <c r="AQ19063" s="6"/>
      <c r="AR19063" s="6"/>
      <c r="AS19063" s="6"/>
      <c r="AT19063" s="6"/>
      <c r="AU19063" s="6"/>
      <c r="AV19063" s="6"/>
      <c r="AW19063" s="6"/>
      <c r="AX19063" s="6"/>
      <c r="AY19063" s="6"/>
      <c r="AZ19063" s="6"/>
      <c r="BA19063" s="6"/>
      <c r="BB19063" s="6"/>
      <c r="BC19063" s="6"/>
      <c r="BD19063" s="6"/>
      <c r="BE19063" s="6"/>
      <c r="BF19063" s="6"/>
      <c r="BG19063" s="6"/>
    </row>
    <row r="19064" spans="34:59" x14ac:dyDescent="0.25">
      <c r="AH19064" s="10"/>
      <c r="AI19064" s="6"/>
      <c r="AJ19064" s="10"/>
      <c r="AK19064" s="10"/>
      <c r="AL19064" s="10"/>
      <c r="AM19064" s="10"/>
      <c r="AN19064" s="10"/>
      <c r="AO19064" s="10"/>
      <c r="AP19064" s="10"/>
      <c r="AQ19064" s="10"/>
      <c r="AR19064" s="10"/>
      <c r="AS19064" s="10"/>
      <c r="AT19064" s="10"/>
      <c r="AU19064" s="10"/>
      <c r="AV19064" s="10"/>
      <c r="AW19064" s="10"/>
      <c r="AX19064" s="10"/>
      <c r="AY19064" s="10"/>
      <c r="AZ19064" s="10"/>
      <c r="BA19064" s="10"/>
      <c r="BB19064" s="10"/>
      <c r="BC19064" s="10"/>
      <c r="BD19064" s="10"/>
      <c r="BE19064" s="10"/>
      <c r="BF19064" s="10"/>
      <c r="BG19064" s="6"/>
    </row>
    <row r="19065" spans="34:59" x14ac:dyDescent="0.25">
      <c r="AH19065" s="6"/>
      <c r="AI19065" s="6"/>
      <c r="AJ19065" s="6"/>
      <c r="AK19065" s="6"/>
      <c r="AL19065" s="6"/>
      <c r="AM19065" s="6"/>
      <c r="AN19065" s="6"/>
      <c r="AO19065" s="6"/>
      <c r="AP19065" s="6"/>
      <c r="AQ19065" s="6"/>
      <c r="AR19065" s="6"/>
      <c r="AS19065" s="6"/>
      <c r="AT19065" s="6"/>
      <c r="AU19065" s="6"/>
      <c r="AV19065" s="6"/>
      <c r="AW19065" s="6"/>
      <c r="AX19065" s="6"/>
      <c r="AY19065" s="6"/>
      <c r="AZ19065" s="6"/>
      <c r="BA19065" s="6"/>
      <c r="BB19065" s="6"/>
      <c r="BC19065" s="6"/>
      <c r="BD19065" s="6"/>
      <c r="BE19065" s="6"/>
      <c r="BF19065" s="6"/>
      <c r="BG19065" s="10"/>
    </row>
    <row r="19066" spans="34:59" x14ac:dyDescent="0.25">
      <c r="AH19066" s="10"/>
      <c r="AI19066" s="6"/>
    </row>
    <row r="19067" spans="34:59" x14ac:dyDescent="0.25">
      <c r="AH19067" s="6"/>
      <c r="AI19067" s="6"/>
      <c r="AJ19067" s="6"/>
      <c r="AK19067" s="6"/>
      <c r="AL19067" s="6"/>
      <c r="AM19067" s="6"/>
      <c r="AN19067" s="6"/>
      <c r="AO19067" s="6"/>
      <c r="AP19067" s="6"/>
      <c r="AQ19067" s="6"/>
      <c r="AR19067" s="6"/>
      <c r="AS19067" s="6"/>
      <c r="AT19067" s="6"/>
      <c r="AU19067" s="6"/>
      <c r="AV19067" s="6"/>
      <c r="AW19067" s="6"/>
      <c r="AX19067" s="6"/>
      <c r="AY19067" s="6"/>
      <c r="AZ19067" s="6"/>
      <c r="BA19067" s="6"/>
      <c r="BB19067" s="6"/>
      <c r="BC19067" s="6"/>
      <c r="BD19067" s="6"/>
      <c r="BE19067" s="6"/>
      <c r="BF19067" s="6"/>
      <c r="BG19067" s="6"/>
    </row>
    <row r="19068" spans="34:59" x14ac:dyDescent="0.25">
      <c r="AH19068" s="10"/>
      <c r="AI19068" s="6"/>
      <c r="AJ19068" s="10"/>
      <c r="AK19068" s="10"/>
      <c r="AL19068" s="10"/>
      <c r="AM19068" s="10"/>
      <c r="AN19068" s="10"/>
      <c r="AO19068" s="10"/>
      <c r="AP19068" s="10"/>
      <c r="AQ19068" s="10"/>
      <c r="AR19068" s="10"/>
      <c r="AS19068" s="10"/>
      <c r="AT19068" s="10"/>
      <c r="AU19068" s="10"/>
      <c r="AV19068" s="10"/>
      <c r="AW19068" s="10"/>
      <c r="AX19068" s="10"/>
      <c r="AY19068" s="10"/>
      <c r="AZ19068" s="10"/>
      <c r="BA19068" s="10"/>
      <c r="BB19068" s="10"/>
      <c r="BC19068" s="10"/>
      <c r="BD19068" s="10"/>
      <c r="BE19068" s="10"/>
      <c r="BF19068" s="10"/>
      <c r="BG19068" s="6"/>
    </row>
    <row r="19069" spans="34:59" x14ac:dyDescent="0.25">
      <c r="AH19069" s="6"/>
      <c r="AI19069" s="6"/>
      <c r="AJ19069" s="6"/>
      <c r="AK19069" s="6"/>
      <c r="AL19069" s="6"/>
      <c r="AM19069" s="6"/>
      <c r="AN19069" s="6"/>
      <c r="AO19069" s="6"/>
      <c r="AP19069" s="6"/>
      <c r="AQ19069" s="6"/>
      <c r="AR19069" s="6"/>
      <c r="AS19069" s="6"/>
      <c r="AT19069" s="6"/>
      <c r="AU19069" s="6"/>
      <c r="AV19069" s="6"/>
      <c r="AW19069" s="6"/>
      <c r="AX19069" s="6"/>
      <c r="AY19069" s="6"/>
      <c r="AZ19069" s="6"/>
      <c r="BA19069" s="6"/>
      <c r="BB19069" s="6"/>
      <c r="BC19069" s="6"/>
      <c r="BD19069" s="6"/>
      <c r="BE19069" s="6"/>
      <c r="BF19069" s="6"/>
      <c r="BG19069" s="10"/>
    </row>
    <row r="19070" spans="34:59" x14ac:dyDescent="0.25">
      <c r="AH19070" s="10"/>
      <c r="AI19070" s="6"/>
    </row>
    <row r="19071" spans="34:59" x14ac:dyDescent="0.25">
      <c r="AH19071" s="6"/>
      <c r="AI19071" s="6"/>
      <c r="AJ19071" s="6"/>
      <c r="AK19071" s="6"/>
      <c r="AL19071" s="6"/>
      <c r="AM19071" s="6"/>
      <c r="AN19071" s="6"/>
      <c r="AO19071" s="6"/>
      <c r="AP19071" s="6"/>
      <c r="AQ19071" s="6"/>
      <c r="AR19071" s="6"/>
      <c r="AS19071" s="6"/>
      <c r="AT19071" s="6"/>
      <c r="AU19071" s="6"/>
      <c r="AV19071" s="6"/>
      <c r="AW19071" s="6"/>
      <c r="AX19071" s="6"/>
      <c r="AY19071" s="6"/>
      <c r="AZ19071" s="6"/>
      <c r="BA19071" s="6"/>
      <c r="BB19071" s="6"/>
      <c r="BC19071" s="6"/>
      <c r="BD19071" s="6"/>
      <c r="BE19071" s="6"/>
      <c r="BF19071" s="6"/>
      <c r="BG19071" s="6"/>
    </row>
    <row r="19072" spans="34:59" x14ac:dyDescent="0.25">
      <c r="AH19072" s="10"/>
      <c r="AI19072" s="6"/>
      <c r="AJ19072" s="10"/>
      <c r="AK19072" s="10"/>
      <c r="AL19072" s="10"/>
      <c r="AM19072" s="10"/>
      <c r="AN19072" s="10"/>
      <c r="AO19072" s="10"/>
      <c r="AP19072" s="10"/>
      <c r="AQ19072" s="10"/>
      <c r="AR19072" s="10"/>
      <c r="AS19072" s="10"/>
      <c r="AT19072" s="10"/>
      <c r="AU19072" s="10"/>
      <c r="AV19072" s="10"/>
      <c r="AW19072" s="10"/>
      <c r="AX19072" s="10"/>
      <c r="AY19072" s="10"/>
      <c r="AZ19072" s="10"/>
      <c r="BA19072" s="10"/>
      <c r="BB19072" s="10"/>
      <c r="BC19072" s="10"/>
      <c r="BD19072" s="10"/>
      <c r="BE19072" s="10"/>
      <c r="BF19072" s="10"/>
      <c r="BG19072" s="6"/>
    </row>
    <row r="19073" spans="34:59" x14ac:dyDescent="0.25">
      <c r="AH19073" s="6"/>
      <c r="AI19073" s="6"/>
      <c r="AJ19073" s="6"/>
      <c r="AK19073" s="6"/>
      <c r="AL19073" s="6"/>
      <c r="AM19073" s="6"/>
      <c r="AN19073" s="6"/>
      <c r="AO19073" s="6"/>
      <c r="AP19073" s="6"/>
      <c r="AQ19073" s="6"/>
      <c r="AR19073" s="6"/>
      <c r="AS19073" s="6"/>
      <c r="AT19073" s="6"/>
      <c r="AU19073" s="6"/>
      <c r="AV19073" s="6"/>
      <c r="AW19073" s="6"/>
      <c r="AX19073" s="6"/>
      <c r="AY19073" s="6"/>
      <c r="AZ19073" s="6"/>
      <c r="BA19073" s="6"/>
      <c r="BB19073" s="6"/>
      <c r="BC19073" s="6"/>
      <c r="BD19073" s="6"/>
      <c r="BE19073" s="6"/>
      <c r="BF19073" s="6"/>
      <c r="BG19073" s="10"/>
    </row>
    <row r="19074" spans="34:59" x14ac:dyDescent="0.25">
      <c r="AH19074" s="10"/>
      <c r="AI19074" s="6"/>
    </row>
    <row r="19075" spans="34:59" x14ac:dyDescent="0.25">
      <c r="AH19075" s="6"/>
      <c r="AI19075" s="6"/>
      <c r="AJ19075" s="6"/>
      <c r="AK19075" s="6"/>
      <c r="AL19075" s="6"/>
      <c r="AM19075" s="6"/>
      <c r="AN19075" s="6"/>
      <c r="AO19075" s="6"/>
      <c r="AP19075" s="6"/>
      <c r="AQ19075" s="6"/>
      <c r="AR19075" s="6"/>
      <c r="AS19075" s="6"/>
      <c r="AT19075" s="6"/>
      <c r="AU19075" s="6"/>
      <c r="AV19075" s="6"/>
      <c r="AW19075" s="6"/>
      <c r="AX19075" s="6"/>
      <c r="AY19075" s="6"/>
      <c r="AZ19075" s="6"/>
      <c r="BA19075" s="6"/>
      <c r="BB19075" s="6"/>
      <c r="BC19075" s="6"/>
      <c r="BD19075" s="6"/>
      <c r="BE19075" s="6"/>
      <c r="BF19075" s="6"/>
      <c r="BG19075" s="6"/>
    </row>
    <row r="19076" spans="34:59" x14ac:dyDescent="0.25">
      <c r="AH19076" s="10"/>
      <c r="AI19076" s="6"/>
      <c r="AJ19076" s="10"/>
      <c r="AK19076" s="10"/>
      <c r="AL19076" s="10"/>
      <c r="AM19076" s="10"/>
      <c r="AN19076" s="10"/>
      <c r="AO19076" s="10"/>
      <c r="AP19076" s="10"/>
      <c r="AQ19076" s="10"/>
      <c r="AR19076" s="10"/>
      <c r="AS19076" s="10"/>
      <c r="AT19076" s="10"/>
      <c r="AU19076" s="10"/>
      <c r="AV19076" s="10"/>
      <c r="AW19076" s="10"/>
      <c r="AX19076" s="10"/>
      <c r="AY19076" s="10"/>
      <c r="AZ19076" s="10"/>
      <c r="BA19076" s="10"/>
      <c r="BB19076" s="10"/>
      <c r="BC19076" s="10"/>
      <c r="BD19076" s="10"/>
      <c r="BE19076" s="10"/>
      <c r="BF19076" s="10"/>
      <c r="BG19076" s="6"/>
    </row>
    <row r="19078" spans="34:59" x14ac:dyDescent="0.25">
      <c r="AH19078" s="10"/>
      <c r="AI19078" s="6"/>
    </row>
    <row r="19079" spans="34:59" x14ac:dyDescent="0.25">
      <c r="AH19079" s="6"/>
      <c r="AI19079" s="6"/>
      <c r="AJ19079" s="6"/>
      <c r="AK19079" s="6"/>
      <c r="AL19079" s="6"/>
      <c r="AM19079" s="6"/>
      <c r="AN19079" s="6"/>
      <c r="AO19079" s="6"/>
      <c r="AP19079" s="6"/>
      <c r="AQ19079" s="6"/>
      <c r="AR19079" s="6"/>
      <c r="AS19079" s="6"/>
      <c r="AT19079" s="6"/>
      <c r="AU19079" s="6"/>
      <c r="AV19079" s="6"/>
      <c r="AW19079" s="6"/>
      <c r="AX19079" s="6"/>
      <c r="AY19079" s="6"/>
      <c r="AZ19079" s="6"/>
      <c r="BA19079" s="6"/>
      <c r="BB19079" s="6"/>
      <c r="BC19079" s="6"/>
      <c r="BD19079" s="6"/>
      <c r="BE19079" s="6"/>
      <c r="BF19079" s="6"/>
      <c r="BG19079" s="6"/>
    </row>
    <row r="19080" spans="34:59" x14ac:dyDescent="0.25">
      <c r="AH19080" s="10"/>
      <c r="AI19080" s="6"/>
      <c r="AJ19080" s="10"/>
      <c r="AK19080" s="10"/>
      <c r="AL19080" s="10"/>
      <c r="AM19080" s="10"/>
      <c r="AN19080" s="10"/>
      <c r="AO19080" s="10"/>
      <c r="AP19080" s="10"/>
      <c r="AQ19080" s="10"/>
      <c r="AR19080" s="10"/>
      <c r="AS19080" s="10"/>
      <c r="AT19080" s="10"/>
      <c r="AU19080" s="10"/>
      <c r="AV19080" s="10"/>
      <c r="AW19080" s="10"/>
      <c r="AX19080" s="10"/>
      <c r="AY19080" s="10"/>
      <c r="AZ19080" s="10"/>
      <c r="BA19080" s="10"/>
      <c r="BB19080" s="10"/>
      <c r="BC19080" s="10"/>
      <c r="BD19080" s="10"/>
      <c r="BE19080" s="10"/>
      <c r="BF19080" s="10"/>
      <c r="BG19080" s="6"/>
    </row>
    <row r="19081" spans="34:59" x14ac:dyDescent="0.25">
      <c r="AH19081" s="6"/>
      <c r="AI19081" s="6"/>
      <c r="AJ19081" s="6"/>
      <c r="AK19081" s="6"/>
      <c r="AL19081" s="6"/>
      <c r="AM19081" s="6"/>
      <c r="AN19081" s="6"/>
      <c r="AO19081" s="6"/>
      <c r="AP19081" s="6"/>
      <c r="AQ19081" s="6"/>
      <c r="AR19081" s="6"/>
      <c r="AS19081" s="6"/>
      <c r="AT19081" s="6"/>
      <c r="AU19081" s="6"/>
      <c r="AV19081" s="6"/>
      <c r="AW19081" s="6"/>
      <c r="AX19081" s="6"/>
      <c r="AY19081" s="6"/>
      <c r="AZ19081" s="6"/>
      <c r="BA19081" s="6"/>
      <c r="BB19081" s="6"/>
      <c r="BC19081" s="6"/>
      <c r="BD19081" s="6"/>
      <c r="BE19081" s="6"/>
      <c r="BF19081" s="6"/>
      <c r="BG19081" s="10"/>
    </row>
    <row r="19082" spans="34:59" x14ac:dyDescent="0.25">
      <c r="AH19082" s="10"/>
      <c r="AI19082" s="6"/>
    </row>
    <row r="19083" spans="34:59" x14ac:dyDescent="0.25">
      <c r="AH19083" s="6"/>
      <c r="AI19083" s="6"/>
      <c r="AJ19083" s="6"/>
      <c r="AK19083" s="6"/>
      <c r="AL19083" s="6"/>
      <c r="AM19083" s="6"/>
      <c r="AN19083" s="6"/>
      <c r="AO19083" s="6"/>
      <c r="AP19083" s="6"/>
      <c r="AQ19083" s="6"/>
      <c r="AR19083" s="6"/>
      <c r="AS19083" s="6"/>
      <c r="AT19083" s="6"/>
      <c r="AU19083" s="6"/>
      <c r="AV19083" s="6"/>
      <c r="AW19083" s="6"/>
      <c r="AX19083" s="6"/>
      <c r="AY19083" s="6"/>
      <c r="AZ19083" s="6"/>
      <c r="BA19083" s="6"/>
      <c r="BB19083" s="6"/>
      <c r="BC19083" s="6"/>
      <c r="BD19083" s="6"/>
      <c r="BE19083" s="6"/>
      <c r="BF19083" s="6"/>
      <c r="BG19083" s="6"/>
    </row>
    <row r="19084" spans="34:59" x14ac:dyDescent="0.25">
      <c r="AH19084" s="10"/>
      <c r="AI19084" s="6"/>
      <c r="AJ19084" s="10"/>
      <c r="AK19084" s="10"/>
      <c r="AL19084" s="10"/>
      <c r="AM19084" s="10"/>
      <c r="AN19084" s="10"/>
      <c r="AO19084" s="10"/>
      <c r="AP19084" s="10"/>
      <c r="AQ19084" s="10"/>
      <c r="AR19084" s="10"/>
      <c r="AS19084" s="10"/>
      <c r="AT19084" s="10"/>
      <c r="AU19084" s="10"/>
      <c r="AV19084" s="10"/>
      <c r="AW19084" s="10"/>
      <c r="AX19084" s="10"/>
      <c r="AY19084" s="10"/>
      <c r="AZ19084" s="10"/>
      <c r="BA19084" s="10"/>
      <c r="BB19084" s="10"/>
      <c r="BC19084" s="10"/>
      <c r="BD19084" s="10"/>
      <c r="BE19084" s="10"/>
      <c r="BF19084" s="10"/>
      <c r="BG19084" s="6"/>
    </row>
    <row r="19085" spans="34:59" x14ac:dyDescent="0.25">
      <c r="AH19085" s="6"/>
      <c r="AI19085" s="6"/>
      <c r="AJ19085" s="6"/>
      <c r="AK19085" s="6"/>
      <c r="AL19085" s="6"/>
      <c r="AM19085" s="6"/>
      <c r="AN19085" s="6"/>
      <c r="AO19085" s="6"/>
      <c r="AP19085" s="6"/>
      <c r="AQ19085" s="6"/>
      <c r="AR19085" s="6"/>
      <c r="AS19085" s="6"/>
      <c r="AT19085" s="6"/>
      <c r="AU19085" s="6"/>
      <c r="AV19085" s="6"/>
      <c r="AW19085" s="6"/>
      <c r="AX19085" s="6"/>
      <c r="AY19085" s="6"/>
      <c r="AZ19085" s="6"/>
      <c r="BA19085" s="6"/>
      <c r="BB19085" s="6"/>
      <c r="BC19085" s="6"/>
      <c r="BD19085" s="6"/>
      <c r="BE19085" s="6"/>
      <c r="BF19085" s="6"/>
      <c r="BG19085" s="10"/>
    </row>
    <row r="19086" spans="34:59" x14ac:dyDescent="0.25">
      <c r="AH19086" s="10"/>
      <c r="AI19086" s="6"/>
    </row>
    <row r="19087" spans="34:59" x14ac:dyDescent="0.25">
      <c r="AH19087" s="6"/>
      <c r="AI19087" s="6"/>
      <c r="AJ19087" s="6"/>
      <c r="AK19087" s="6"/>
      <c r="AL19087" s="6"/>
      <c r="AM19087" s="6"/>
      <c r="AN19087" s="6"/>
      <c r="AO19087" s="6"/>
      <c r="AP19087" s="6"/>
      <c r="AQ19087" s="6"/>
      <c r="AR19087" s="6"/>
      <c r="AS19087" s="6"/>
      <c r="AT19087" s="6"/>
      <c r="AU19087" s="6"/>
      <c r="AV19087" s="6"/>
      <c r="AW19087" s="6"/>
      <c r="AX19087" s="6"/>
      <c r="AY19087" s="6"/>
      <c r="AZ19087" s="6"/>
      <c r="BA19087" s="6"/>
      <c r="BB19087" s="6"/>
      <c r="BC19087" s="6"/>
      <c r="BD19087" s="6"/>
      <c r="BE19087" s="6"/>
      <c r="BF19087" s="6"/>
      <c r="BG19087" s="6"/>
    </row>
    <row r="19088" spans="34:59" x14ac:dyDescent="0.25">
      <c r="AH19088" s="10"/>
      <c r="AI19088" s="6"/>
      <c r="AJ19088" s="10"/>
      <c r="AK19088" s="10"/>
      <c r="AL19088" s="10"/>
      <c r="AM19088" s="10"/>
      <c r="AN19088" s="10"/>
      <c r="AO19088" s="10"/>
      <c r="AP19088" s="10"/>
      <c r="AQ19088" s="10"/>
      <c r="AR19088" s="10"/>
      <c r="AS19088" s="10"/>
      <c r="AT19088" s="10"/>
      <c r="AU19088" s="10"/>
      <c r="AV19088" s="10"/>
      <c r="AW19088" s="10"/>
      <c r="AX19088" s="10"/>
      <c r="AY19088" s="10"/>
      <c r="AZ19088" s="10"/>
      <c r="BA19088" s="10"/>
      <c r="BB19088" s="10"/>
      <c r="BC19088" s="10"/>
      <c r="BD19088" s="10"/>
      <c r="BE19088" s="10"/>
      <c r="BF19088" s="10"/>
      <c r="BG19088" s="6"/>
    </row>
    <row r="19089" spans="34:59" x14ac:dyDescent="0.25">
      <c r="AH19089" s="6"/>
      <c r="AI19089" s="6"/>
      <c r="AJ19089" s="6"/>
      <c r="AK19089" s="6"/>
      <c r="AL19089" s="6"/>
      <c r="AM19089" s="6"/>
      <c r="AN19089" s="6"/>
      <c r="AO19089" s="6"/>
      <c r="AP19089" s="6"/>
      <c r="AQ19089" s="6"/>
      <c r="AR19089" s="6"/>
      <c r="AS19089" s="6"/>
      <c r="AT19089" s="6"/>
      <c r="AU19089" s="6"/>
      <c r="AV19089" s="6"/>
      <c r="AW19089" s="6"/>
      <c r="AX19089" s="6"/>
      <c r="AY19089" s="6"/>
      <c r="AZ19089" s="6"/>
      <c r="BA19089" s="6"/>
      <c r="BB19089" s="6"/>
      <c r="BC19089" s="6"/>
      <c r="BD19089" s="6"/>
      <c r="BE19089" s="6"/>
      <c r="BF19089" s="6"/>
      <c r="BG19089" s="10"/>
    </row>
    <row r="19090" spans="34:59" x14ac:dyDescent="0.25">
      <c r="AH19090" s="10"/>
      <c r="AI19090" s="6"/>
    </row>
    <row r="19091" spans="34:59" x14ac:dyDescent="0.25">
      <c r="AH19091" s="6"/>
      <c r="AI19091" s="6"/>
      <c r="AJ19091" s="6"/>
      <c r="AK19091" s="6"/>
      <c r="AL19091" s="6"/>
      <c r="AM19091" s="6"/>
      <c r="AN19091" s="6"/>
      <c r="AO19091" s="6"/>
      <c r="AP19091" s="6"/>
      <c r="AQ19091" s="6"/>
      <c r="AR19091" s="6"/>
      <c r="AS19091" s="6"/>
      <c r="AT19091" s="6"/>
      <c r="AU19091" s="6"/>
      <c r="AV19091" s="6"/>
      <c r="AW19091" s="6"/>
      <c r="AX19091" s="6"/>
      <c r="AY19091" s="6"/>
      <c r="AZ19091" s="6"/>
      <c r="BA19091" s="6"/>
      <c r="BB19091" s="6"/>
      <c r="BC19091" s="6"/>
      <c r="BD19091" s="6"/>
      <c r="BE19091" s="6"/>
      <c r="BF19091" s="6"/>
      <c r="BG19091" s="6"/>
    </row>
    <row r="19092" spans="34:59" x14ac:dyDescent="0.25">
      <c r="AH19092" s="10"/>
      <c r="AI19092" s="6"/>
      <c r="AJ19092" s="10"/>
      <c r="AK19092" s="10"/>
      <c r="AL19092" s="10"/>
      <c r="AM19092" s="10"/>
      <c r="AN19092" s="10"/>
      <c r="AO19092" s="10"/>
      <c r="AP19092" s="10"/>
      <c r="AQ19092" s="10"/>
      <c r="AR19092" s="10"/>
      <c r="AS19092" s="10"/>
      <c r="AT19092" s="10"/>
      <c r="AU19092" s="10"/>
      <c r="AV19092" s="10"/>
      <c r="AW19092" s="10"/>
      <c r="AX19092" s="10"/>
      <c r="AY19092" s="10"/>
      <c r="AZ19092" s="10"/>
      <c r="BA19092" s="10"/>
      <c r="BB19092" s="10"/>
      <c r="BC19092" s="10"/>
      <c r="BD19092" s="10"/>
      <c r="BE19092" s="10"/>
      <c r="BF19092" s="10"/>
      <c r="BG19092" s="6"/>
    </row>
    <row r="19094" spans="34:59" x14ac:dyDescent="0.25">
      <c r="AH19094" s="10"/>
      <c r="AI19094" s="6"/>
    </row>
    <row r="19095" spans="34:59" x14ac:dyDescent="0.25">
      <c r="AH19095" s="6"/>
      <c r="AI19095" s="6"/>
      <c r="AJ19095" s="6"/>
      <c r="AK19095" s="6"/>
      <c r="AL19095" s="6"/>
      <c r="AM19095" s="6"/>
      <c r="AN19095" s="6"/>
      <c r="AO19095" s="6"/>
      <c r="AP19095" s="6"/>
      <c r="AQ19095" s="6"/>
      <c r="AR19095" s="6"/>
      <c r="AS19095" s="6"/>
      <c r="AT19095" s="6"/>
      <c r="AU19095" s="6"/>
      <c r="AV19095" s="6"/>
      <c r="AW19095" s="6"/>
      <c r="AX19095" s="6"/>
      <c r="AY19095" s="6"/>
      <c r="AZ19095" s="6"/>
      <c r="BA19095" s="6"/>
      <c r="BB19095" s="6"/>
      <c r="BC19095" s="6"/>
      <c r="BD19095" s="6"/>
      <c r="BE19095" s="6"/>
      <c r="BF19095" s="6"/>
      <c r="BG19095" s="6"/>
    </row>
    <row r="19096" spans="34:59" x14ac:dyDescent="0.25">
      <c r="AH19096" s="10"/>
      <c r="AI19096" s="6"/>
      <c r="AJ19096" s="10"/>
      <c r="AK19096" s="10"/>
      <c r="AL19096" s="10"/>
      <c r="AM19096" s="10"/>
      <c r="AN19096" s="10"/>
      <c r="AO19096" s="10"/>
      <c r="AP19096" s="10"/>
      <c r="AQ19096" s="10"/>
      <c r="AR19096" s="10"/>
      <c r="AS19096" s="10"/>
      <c r="AT19096" s="10"/>
      <c r="AU19096" s="10"/>
      <c r="AV19096" s="10"/>
      <c r="AW19096" s="10"/>
      <c r="AX19096" s="10"/>
      <c r="AY19096" s="10"/>
      <c r="AZ19096" s="10"/>
      <c r="BA19096" s="10"/>
      <c r="BB19096" s="10"/>
      <c r="BC19096" s="10"/>
      <c r="BD19096" s="10"/>
      <c r="BE19096" s="10"/>
      <c r="BF19096" s="10"/>
      <c r="BG19096" s="6"/>
    </row>
    <row r="19097" spans="34:59" x14ac:dyDescent="0.25">
      <c r="AH19097" s="6"/>
      <c r="AI19097" s="6"/>
      <c r="AJ19097" s="6"/>
      <c r="AK19097" s="6"/>
      <c r="AL19097" s="6"/>
      <c r="AM19097" s="6"/>
      <c r="AN19097" s="6"/>
      <c r="AO19097" s="6"/>
      <c r="AP19097" s="6"/>
      <c r="AQ19097" s="6"/>
      <c r="AR19097" s="6"/>
      <c r="AS19097" s="6"/>
      <c r="AT19097" s="6"/>
      <c r="AU19097" s="6"/>
      <c r="AV19097" s="6"/>
      <c r="AW19097" s="6"/>
      <c r="AX19097" s="6"/>
      <c r="AY19097" s="6"/>
      <c r="AZ19097" s="6"/>
      <c r="BA19097" s="6"/>
      <c r="BB19097" s="6"/>
      <c r="BC19097" s="6"/>
      <c r="BD19097" s="6"/>
      <c r="BE19097" s="6"/>
      <c r="BF19097" s="6"/>
      <c r="BG19097" s="10"/>
    </row>
    <row r="19098" spans="34:59" x14ac:dyDescent="0.25">
      <c r="AH19098" s="10"/>
      <c r="AI19098" s="6"/>
    </row>
    <row r="19099" spans="34:59" x14ac:dyDescent="0.25">
      <c r="AH19099" s="6"/>
      <c r="AI19099" s="6"/>
      <c r="AJ19099" s="6"/>
      <c r="AK19099" s="6"/>
      <c r="AL19099" s="6"/>
      <c r="AM19099" s="6"/>
      <c r="AN19099" s="6"/>
      <c r="AO19099" s="6"/>
      <c r="AP19099" s="6"/>
      <c r="AQ19099" s="6"/>
      <c r="AR19099" s="6"/>
      <c r="AS19099" s="6"/>
      <c r="AT19099" s="6"/>
      <c r="AU19099" s="6"/>
      <c r="AV19099" s="6"/>
      <c r="AW19099" s="6"/>
      <c r="AX19099" s="6"/>
      <c r="AY19099" s="6"/>
      <c r="AZ19099" s="6"/>
      <c r="BA19099" s="6"/>
      <c r="BB19099" s="6"/>
      <c r="BC19099" s="6"/>
      <c r="BD19099" s="6"/>
      <c r="BE19099" s="6"/>
      <c r="BF19099" s="6"/>
      <c r="BG19099" s="6"/>
    </row>
    <row r="19100" spans="34:59" x14ac:dyDescent="0.25">
      <c r="AH19100" s="10"/>
      <c r="AI19100" s="6"/>
      <c r="AJ19100" s="10"/>
      <c r="AK19100" s="10"/>
      <c r="AL19100" s="10"/>
      <c r="AM19100" s="10"/>
      <c r="AN19100" s="10"/>
      <c r="AO19100" s="10"/>
      <c r="AP19100" s="10"/>
      <c r="AQ19100" s="10"/>
      <c r="AR19100" s="10"/>
      <c r="AS19100" s="10"/>
      <c r="AT19100" s="10"/>
      <c r="AU19100" s="10"/>
      <c r="AV19100" s="10"/>
      <c r="AW19100" s="10"/>
      <c r="AX19100" s="10"/>
      <c r="AY19100" s="10"/>
      <c r="AZ19100" s="10"/>
      <c r="BA19100" s="10"/>
      <c r="BB19100" s="10"/>
      <c r="BC19100" s="10"/>
      <c r="BD19100" s="10"/>
      <c r="BE19100" s="10"/>
      <c r="BF19100" s="10"/>
      <c r="BG19100" s="6"/>
    </row>
    <row r="19101" spans="34:59" x14ac:dyDescent="0.25">
      <c r="AH19101" s="6"/>
      <c r="AI19101" s="6"/>
      <c r="AJ19101" s="6"/>
      <c r="AK19101" s="6"/>
      <c r="AL19101" s="6"/>
      <c r="AM19101" s="6"/>
      <c r="AN19101" s="6"/>
      <c r="AO19101" s="6"/>
      <c r="AP19101" s="6"/>
      <c r="AQ19101" s="6"/>
      <c r="AR19101" s="6"/>
      <c r="AS19101" s="6"/>
      <c r="AT19101" s="6"/>
      <c r="AU19101" s="6"/>
      <c r="AV19101" s="6"/>
      <c r="AW19101" s="6"/>
      <c r="AX19101" s="6"/>
      <c r="AY19101" s="6"/>
      <c r="AZ19101" s="6"/>
      <c r="BA19101" s="6"/>
      <c r="BB19101" s="6"/>
      <c r="BC19101" s="6"/>
      <c r="BD19101" s="6"/>
      <c r="BE19101" s="6"/>
      <c r="BF19101" s="6"/>
      <c r="BG19101" s="10"/>
    </row>
    <row r="19102" spans="34:59" x14ac:dyDescent="0.25">
      <c r="AH19102" s="10"/>
      <c r="AI19102" s="6"/>
    </row>
    <row r="19103" spans="34:59" x14ac:dyDescent="0.25">
      <c r="AH19103" s="6"/>
      <c r="AI19103" s="6"/>
      <c r="AJ19103" s="6"/>
      <c r="AK19103" s="6"/>
      <c r="AL19103" s="6"/>
      <c r="AM19103" s="6"/>
      <c r="AN19103" s="6"/>
      <c r="AO19103" s="6"/>
      <c r="AP19103" s="6"/>
      <c r="AQ19103" s="6"/>
      <c r="AR19103" s="6"/>
      <c r="AS19103" s="6"/>
      <c r="AT19103" s="6"/>
      <c r="AU19103" s="6"/>
      <c r="AV19103" s="6"/>
      <c r="AW19103" s="6"/>
      <c r="AX19103" s="6"/>
      <c r="AY19103" s="6"/>
      <c r="AZ19103" s="6"/>
      <c r="BA19103" s="6"/>
      <c r="BB19103" s="6"/>
      <c r="BC19103" s="6"/>
      <c r="BD19103" s="6"/>
      <c r="BE19103" s="6"/>
      <c r="BF19103" s="6"/>
      <c r="BG19103" s="6"/>
    </row>
    <row r="19104" spans="34:59" x14ac:dyDescent="0.25">
      <c r="AH19104" s="10"/>
      <c r="AI19104" s="6"/>
      <c r="AJ19104" s="10"/>
      <c r="AK19104" s="10"/>
      <c r="AL19104" s="10"/>
      <c r="AM19104" s="10"/>
      <c r="AN19104" s="10"/>
      <c r="AO19104" s="10"/>
      <c r="AP19104" s="10"/>
      <c r="AQ19104" s="10"/>
      <c r="AR19104" s="10"/>
      <c r="AS19104" s="10"/>
      <c r="AT19104" s="10"/>
      <c r="AU19104" s="10"/>
      <c r="AV19104" s="10"/>
      <c r="AW19104" s="10"/>
      <c r="AX19104" s="10"/>
      <c r="AY19104" s="10"/>
      <c r="AZ19104" s="10"/>
      <c r="BA19104" s="10"/>
      <c r="BB19104" s="10"/>
      <c r="BC19104" s="10"/>
      <c r="BD19104" s="10"/>
      <c r="BE19104" s="10"/>
      <c r="BF19104" s="10"/>
      <c r="BG19104" s="6"/>
    </row>
    <row r="19105" spans="34:59" x14ac:dyDescent="0.25">
      <c r="AH19105" s="6"/>
      <c r="AI19105" s="6"/>
      <c r="AJ19105" s="6"/>
      <c r="AK19105" s="6"/>
      <c r="AL19105" s="6"/>
      <c r="AM19105" s="6"/>
      <c r="AN19105" s="6"/>
      <c r="AO19105" s="6"/>
      <c r="AP19105" s="6"/>
      <c r="AQ19105" s="6"/>
      <c r="AR19105" s="6"/>
      <c r="AS19105" s="6"/>
      <c r="AT19105" s="6"/>
      <c r="AU19105" s="6"/>
      <c r="AV19105" s="6"/>
      <c r="AW19105" s="6"/>
      <c r="AX19105" s="6"/>
      <c r="AY19105" s="6"/>
      <c r="AZ19105" s="6"/>
      <c r="BA19105" s="6"/>
      <c r="BB19105" s="6"/>
      <c r="BC19105" s="6"/>
      <c r="BD19105" s="6"/>
      <c r="BE19105" s="6"/>
      <c r="BF19105" s="6"/>
      <c r="BG19105" s="10"/>
    </row>
    <row r="19106" spans="34:59" x14ac:dyDescent="0.25">
      <c r="AH19106" s="10"/>
      <c r="AI19106" s="6"/>
    </row>
    <row r="19107" spans="34:59" x14ac:dyDescent="0.25">
      <c r="AH19107" s="6"/>
      <c r="AI19107" s="6"/>
      <c r="AJ19107" s="6"/>
      <c r="AK19107" s="6"/>
      <c r="AL19107" s="6"/>
      <c r="AM19107" s="6"/>
      <c r="AN19107" s="6"/>
      <c r="AO19107" s="6"/>
      <c r="AP19107" s="6"/>
      <c r="AQ19107" s="6"/>
      <c r="AR19107" s="6"/>
      <c r="AS19107" s="6"/>
      <c r="AT19107" s="6"/>
      <c r="AU19107" s="6"/>
      <c r="AV19107" s="6"/>
      <c r="AW19107" s="6"/>
      <c r="AX19107" s="6"/>
      <c r="AY19107" s="6"/>
      <c r="AZ19107" s="6"/>
      <c r="BA19107" s="6"/>
      <c r="BB19107" s="6"/>
      <c r="BC19107" s="6"/>
      <c r="BD19107" s="6"/>
      <c r="BE19107" s="6"/>
      <c r="BF19107" s="6"/>
      <c r="BG19107" s="6"/>
    </row>
    <row r="19108" spans="34:59" x14ac:dyDescent="0.25">
      <c r="AH19108" s="10"/>
      <c r="AI19108" s="6"/>
      <c r="AJ19108" s="10"/>
      <c r="AK19108" s="10"/>
      <c r="AL19108" s="10"/>
      <c r="AM19108" s="10"/>
      <c r="AN19108" s="10"/>
      <c r="AO19108" s="10"/>
      <c r="AP19108" s="10"/>
      <c r="AQ19108" s="10"/>
      <c r="AR19108" s="10"/>
      <c r="AS19108" s="10"/>
      <c r="AT19108" s="10"/>
      <c r="AU19108" s="10"/>
      <c r="AV19108" s="10"/>
      <c r="AW19108" s="10"/>
      <c r="AX19108" s="10"/>
      <c r="AY19108" s="10"/>
      <c r="AZ19108" s="10"/>
      <c r="BA19108" s="10"/>
      <c r="BB19108" s="10"/>
      <c r="BC19108" s="10"/>
      <c r="BD19108" s="10"/>
      <c r="BE19108" s="10"/>
      <c r="BF19108" s="10"/>
      <c r="BG19108" s="6"/>
    </row>
    <row r="19110" spans="34:59" x14ac:dyDescent="0.25">
      <c r="AH19110" s="10"/>
      <c r="AI19110" s="6"/>
    </row>
    <row r="19111" spans="34:59" x14ac:dyDescent="0.25">
      <c r="AH19111" s="6"/>
      <c r="AI19111" s="6"/>
      <c r="AJ19111" s="6"/>
      <c r="AK19111" s="6"/>
      <c r="AL19111" s="6"/>
      <c r="AM19111" s="6"/>
      <c r="AN19111" s="6"/>
      <c r="AO19111" s="6"/>
      <c r="AP19111" s="6"/>
      <c r="AQ19111" s="6"/>
      <c r="AR19111" s="6"/>
      <c r="AS19111" s="6"/>
      <c r="AT19111" s="6"/>
      <c r="AU19111" s="6"/>
      <c r="AV19111" s="6"/>
      <c r="AW19111" s="6"/>
      <c r="AX19111" s="6"/>
      <c r="AY19111" s="6"/>
      <c r="AZ19111" s="6"/>
      <c r="BA19111" s="6"/>
      <c r="BB19111" s="6"/>
      <c r="BC19111" s="6"/>
      <c r="BD19111" s="6"/>
      <c r="BE19111" s="6"/>
      <c r="BF19111" s="6"/>
      <c r="BG19111" s="6"/>
    </row>
    <row r="19112" spans="34:59" x14ac:dyDescent="0.25">
      <c r="AH19112" s="10"/>
      <c r="AI19112" s="6"/>
      <c r="AJ19112" s="10"/>
      <c r="AK19112" s="10"/>
      <c r="AL19112" s="10"/>
      <c r="AM19112" s="10"/>
      <c r="AN19112" s="10"/>
      <c r="AO19112" s="10"/>
      <c r="AP19112" s="10"/>
      <c r="AQ19112" s="10"/>
      <c r="AR19112" s="10"/>
      <c r="AS19112" s="10"/>
      <c r="AT19112" s="10"/>
      <c r="AU19112" s="10"/>
      <c r="AV19112" s="10"/>
      <c r="AW19112" s="10"/>
      <c r="AX19112" s="10"/>
      <c r="AY19112" s="10"/>
      <c r="AZ19112" s="10"/>
      <c r="BA19112" s="10"/>
      <c r="BB19112" s="10"/>
      <c r="BC19112" s="10"/>
      <c r="BD19112" s="10"/>
      <c r="BE19112" s="10"/>
      <c r="BF19112" s="10"/>
      <c r="BG19112" s="6"/>
    </row>
    <row r="19113" spans="34:59" x14ac:dyDescent="0.25">
      <c r="AH19113" s="6"/>
      <c r="AI19113" s="6"/>
      <c r="AJ19113" s="6"/>
      <c r="AK19113" s="6"/>
      <c r="AL19113" s="6"/>
      <c r="AM19113" s="6"/>
      <c r="AN19113" s="6"/>
      <c r="AO19113" s="6"/>
      <c r="AP19113" s="6"/>
      <c r="AQ19113" s="6"/>
      <c r="AR19113" s="6"/>
      <c r="AS19113" s="6"/>
      <c r="AT19113" s="6"/>
      <c r="AU19113" s="6"/>
      <c r="AV19113" s="6"/>
      <c r="AW19113" s="6"/>
      <c r="AX19113" s="6"/>
      <c r="AY19113" s="6"/>
      <c r="AZ19113" s="6"/>
      <c r="BA19113" s="6"/>
      <c r="BB19113" s="6"/>
      <c r="BC19113" s="6"/>
      <c r="BD19113" s="6"/>
      <c r="BE19113" s="6"/>
      <c r="BF19113" s="6"/>
      <c r="BG19113" s="10"/>
    </row>
    <row r="19114" spans="34:59" x14ac:dyDescent="0.25">
      <c r="AH19114" s="10"/>
      <c r="AI19114" s="6"/>
    </row>
    <row r="19115" spans="34:59" x14ac:dyDescent="0.25">
      <c r="AH19115" s="6"/>
      <c r="AI19115" s="6"/>
      <c r="AJ19115" s="6"/>
      <c r="AK19115" s="6"/>
      <c r="AL19115" s="6"/>
      <c r="AM19115" s="6"/>
      <c r="AN19115" s="6"/>
      <c r="AO19115" s="6"/>
      <c r="AP19115" s="6"/>
      <c r="AQ19115" s="6"/>
      <c r="AR19115" s="6"/>
      <c r="AS19115" s="6"/>
      <c r="AT19115" s="6"/>
      <c r="AU19115" s="6"/>
      <c r="AV19115" s="6"/>
      <c r="AW19115" s="6"/>
      <c r="AX19115" s="6"/>
      <c r="AY19115" s="6"/>
      <c r="AZ19115" s="6"/>
      <c r="BA19115" s="6"/>
      <c r="BB19115" s="6"/>
      <c r="BC19115" s="6"/>
      <c r="BD19115" s="6"/>
      <c r="BE19115" s="6"/>
      <c r="BF19115" s="6"/>
      <c r="BG19115" s="6"/>
    </row>
    <row r="19116" spans="34:59" x14ac:dyDescent="0.25">
      <c r="AH19116" s="10"/>
      <c r="AI19116" s="6"/>
      <c r="AJ19116" s="10"/>
      <c r="AK19116" s="10"/>
      <c r="AL19116" s="10"/>
      <c r="AM19116" s="10"/>
      <c r="AN19116" s="10"/>
      <c r="AO19116" s="10"/>
      <c r="AP19116" s="10"/>
      <c r="AQ19116" s="10"/>
      <c r="AR19116" s="10"/>
      <c r="AS19116" s="10"/>
      <c r="AT19116" s="10"/>
      <c r="AU19116" s="10"/>
      <c r="AV19116" s="10"/>
      <c r="AW19116" s="10"/>
      <c r="AX19116" s="10"/>
      <c r="AY19116" s="10"/>
      <c r="AZ19116" s="10"/>
      <c r="BA19116" s="10"/>
      <c r="BB19116" s="10"/>
      <c r="BC19116" s="10"/>
      <c r="BD19116" s="10"/>
      <c r="BE19116" s="10"/>
      <c r="BF19116" s="10"/>
      <c r="BG19116" s="6"/>
    </row>
    <row r="19117" spans="34:59" x14ac:dyDescent="0.25">
      <c r="AH19117" s="6"/>
      <c r="AI19117" s="6"/>
      <c r="AJ19117" s="6"/>
      <c r="AK19117" s="6"/>
      <c r="AL19117" s="6"/>
      <c r="AM19117" s="6"/>
      <c r="AN19117" s="6"/>
      <c r="AO19117" s="6"/>
      <c r="AP19117" s="6"/>
      <c r="AQ19117" s="6"/>
      <c r="AR19117" s="6"/>
      <c r="AS19117" s="6"/>
      <c r="AT19117" s="6"/>
      <c r="AU19117" s="6"/>
      <c r="AV19117" s="6"/>
      <c r="AW19117" s="6"/>
      <c r="AX19117" s="6"/>
      <c r="AY19117" s="6"/>
      <c r="AZ19117" s="6"/>
      <c r="BA19117" s="6"/>
      <c r="BB19117" s="6"/>
      <c r="BC19117" s="6"/>
      <c r="BD19117" s="6"/>
      <c r="BE19117" s="6"/>
      <c r="BF19117" s="6"/>
      <c r="BG19117" s="10"/>
    </row>
    <row r="19118" spans="34:59" x14ac:dyDescent="0.25">
      <c r="AH19118" s="10"/>
      <c r="AI19118" s="6"/>
    </row>
    <row r="19119" spans="34:59" x14ac:dyDescent="0.25">
      <c r="AH19119" s="6"/>
      <c r="AI19119" s="6"/>
      <c r="AJ19119" s="6"/>
      <c r="AK19119" s="6"/>
      <c r="AL19119" s="6"/>
      <c r="AM19119" s="6"/>
      <c r="AN19119" s="6"/>
      <c r="AO19119" s="6"/>
      <c r="AP19119" s="6"/>
      <c r="AQ19119" s="6"/>
      <c r="AR19119" s="6"/>
      <c r="AS19119" s="6"/>
      <c r="AT19119" s="6"/>
      <c r="AU19119" s="6"/>
      <c r="AV19119" s="6"/>
      <c r="AW19119" s="6"/>
      <c r="AX19119" s="6"/>
      <c r="AY19119" s="6"/>
      <c r="AZ19119" s="6"/>
      <c r="BA19119" s="6"/>
      <c r="BB19119" s="6"/>
      <c r="BC19119" s="6"/>
      <c r="BD19119" s="6"/>
      <c r="BE19119" s="6"/>
      <c r="BF19119" s="6"/>
      <c r="BG19119" s="6"/>
    </row>
    <row r="19120" spans="34:59" x14ac:dyDescent="0.25">
      <c r="AH19120" s="10"/>
      <c r="AI19120" s="6"/>
      <c r="AJ19120" s="10"/>
      <c r="AK19120" s="10"/>
      <c r="AL19120" s="10"/>
      <c r="AM19120" s="10"/>
      <c r="AN19120" s="10"/>
      <c r="AO19120" s="10"/>
      <c r="AP19120" s="10"/>
      <c r="AQ19120" s="10"/>
      <c r="AR19120" s="10"/>
      <c r="AS19120" s="10"/>
      <c r="AT19120" s="10"/>
      <c r="AU19120" s="10"/>
      <c r="AV19120" s="10"/>
      <c r="AW19120" s="10"/>
      <c r="AX19120" s="10"/>
      <c r="AY19120" s="10"/>
      <c r="AZ19120" s="10"/>
      <c r="BA19120" s="10"/>
      <c r="BB19120" s="10"/>
      <c r="BC19120" s="10"/>
      <c r="BD19120" s="10"/>
      <c r="BE19120" s="10"/>
      <c r="BF19120" s="10"/>
      <c r="BG19120" s="6"/>
    </row>
    <row r="19121" spans="34:59" x14ac:dyDescent="0.25">
      <c r="AH19121" s="6"/>
      <c r="AI19121" s="6"/>
      <c r="AJ19121" s="6"/>
      <c r="AK19121" s="6"/>
      <c r="AL19121" s="6"/>
      <c r="AM19121" s="6"/>
      <c r="AN19121" s="6"/>
      <c r="AO19121" s="6"/>
      <c r="AP19121" s="6"/>
      <c r="AQ19121" s="6"/>
      <c r="AR19121" s="6"/>
      <c r="AS19121" s="6"/>
      <c r="AT19121" s="6"/>
      <c r="AU19121" s="6"/>
      <c r="AV19121" s="6"/>
      <c r="AW19121" s="6"/>
      <c r="AX19121" s="6"/>
      <c r="AY19121" s="6"/>
      <c r="AZ19121" s="6"/>
      <c r="BA19121" s="6"/>
      <c r="BB19121" s="6"/>
      <c r="BC19121" s="6"/>
      <c r="BD19121" s="6"/>
      <c r="BE19121" s="6"/>
      <c r="BF19121" s="6"/>
      <c r="BG19121" s="10"/>
    </row>
    <row r="19122" spans="34:59" x14ac:dyDescent="0.25">
      <c r="AH19122" s="10"/>
      <c r="AI19122" s="6"/>
    </row>
    <row r="19123" spans="34:59" x14ac:dyDescent="0.25">
      <c r="AH19123" s="6"/>
      <c r="AI19123" s="6"/>
      <c r="AJ19123" s="6"/>
      <c r="AK19123" s="6"/>
      <c r="AL19123" s="6"/>
      <c r="AM19123" s="6"/>
      <c r="AN19123" s="6"/>
      <c r="AO19123" s="6"/>
      <c r="AP19123" s="6"/>
      <c r="AQ19123" s="6"/>
      <c r="AR19123" s="6"/>
      <c r="AS19123" s="6"/>
      <c r="AT19123" s="6"/>
      <c r="AU19123" s="6"/>
      <c r="AV19123" s="6"/>
      <c r="AW19123" s="6"/>
      <c r="AX19123" s="6"/>
      <c r="AY19123" s="6"/>
      <c r="AZ19123" s="6"/>
      <c r="BA19123" s="6"/>
      <c r="BB19123" s="6"/>
      <c r="BC19123" s="6"/>
      <c r="BD19123" s="6"/>
      <c r="BE19123" s="6"/>
      <c r="BF19123" s="6"/>
      <c r="BG19123" s="6"/>
    </row>
    <row r="19124" spans="34:59" x14ac:dyDescent="0.25">
      <c r="AH19124" s="10"/>
      <c r="AI19124" s="6"/>
      <c r="AJ19124" s="10"/>
      <c r="AK19124" s="10"/>
      <c r="AL19124" s="10"/>
      <c r="AM19124" s="10"/>
      <c r="AN19124" s="10"/>
      <c r="AO19124" s="10"/>
      <c r="AP19124" s="10"/>
      <c r="AQ19124" s="10"/>
      <c r="AR19124" s="10"/>
      <c r="AS19124" s="10"/>
      <c r="AT19124" s="10"/>
      <c r="AU19124" s="10"/>
      <c r="AV19124" s="10"/>
      <c r="AW19124" s="10"/>
      <c r="AX19124" s="10"/>
      <c r="AY19124" s="10"/>
      <c r="AZ19124" s="10"/>
      <c r="BA19124" s="10"/>
      <c r="BB19124" s="10"/>
      <c r="BC19124" s="10"/>
      <c r="BD19124" s="10"/>
      <c r="BE19124" s="10"/>
      <c r="BF19124" s="10"/>
      <c r="BG19124" s="6"/>
    </row>
    <row r="19126" spans="34:59" x14ac:dyDescent="0.25">
      <c r="AH19126" s="10"/>
      <c r="AI19126" s="6"/>
    </row>
    <row r="19127" spans="34:59" x14ac:dyDescent="0.25">
      <c r="AH19127" s="6"/>
      <c r="AI19127" s="6"/>
      <c r="AJ19127" s="6"/>
      <c r="AK19127" s="6"/>
      <c r="AL19127" s="6"/>
      <c r="AM19127" s="6"/>
      <c r="AN19127" s="6"/>
      <c r="AO19127" s="6"/>
      <c r="AP19127" s="6"/>
      <c r="AQ19127" s="6"/>
      <c r="AR19127" s="6"/>
      <c r="AS19127" s="6"/>
      <c r="AT19127" s="6"/>
      <c r="AU19127" s="6"/>
      <c r="AV19127" s="6"/>
      <c r="AW19127" s="6"/>
      <c r="AX19127" s="6"/>
      <c r="AY19127" s="6"/>
      <c r="AZ19127" s="6"/>
      <c r="BA19127" s="6"/>
      <c r="BB19127" s="6"/>
      <c r="BC19127" s="6"/>
      <c r="BD19127" s="6"/>
      <c r="BE19127" s="6"/>
      <c r="BF19127" s="6"/>
      <c r="BG19127" s="6"/>
    </row>
    <row r="19128" spans="34:59" x14ac:dyDescent="0.25">
      <c r="AH19128" s="10"/>
      <c r="AI19128" s="6"/>
      <c r="AJ19128" s="10"/>
      <c r="AK19128" s="10"/>
      <c r="AL19128" s="10"/>
      <c r="AM19128" s="10"/>
      <c r="AN19128" s="10"/>
      <c r="AO19128" s="10"/>
      <c r="AP19128" s="10"/>
      <c r="AQ19128" s="10"/>
      <c r="AR19128" s="10"/>
      <c r="AS19128" s="10"/>
      <c r="AT19128" s="10"/>
      <c r="AU19128" s="10"/>
      <c r="AV19128" s="10"/>
      <c r="AW19128" s="10"/>
      <c r="AX19128" s="10"/>
      <c r="AY19128" s="10"/>
      <c r="AZ19128" s="10"/>
      <c r="BA19128" s="10"/>
      <c r="BB19128" s="10"/>
      <c r="BC19128" s="10"/>
      <c r="BD19128" s="10"/>
      <c r="BE19128" s="10"/>
      <c r="BF19128" s="10"/>
      <c r="BG19128" s="6"/>
    </row>
    <row r="19129" spans="34:59" x14ac:dyDescent="0.25">
      <c r="AH19129" s="6"/>
      <c r="AI19129" s="6"/>
      <c r="AJ19129" s="6"/>
      <c r="AK19129" s="6"/>
      <c r="AL19129" s="6"/>
      <c r="AM19129" s="6"/>
      <c r="AN19129" s="6"/>
      <c r="AO19129" s="6"/>
      <c r="AP19129" s="6"/>
      <c r="AQ19129" s="6"/>
      <c r="AR19129" s="6"/>
      <c r="AS19129" s="6"/>
      <c r="AT19129" s="6"/>
      <c r="AU19129" s="6"/>
      <c r="AV19129" s="6"/>
      <c r="AW19129" s="6"/>
      <c r="AX19129" s="6"/>
      <c r="AY19129" s="6"/>
      <c r="AZ19129" s="6"/>
      <c r="BA19129" s="6"/>
      <c r="BB19129" s="6"/>
      <c r="BC19129" s="6"/>
      <c r="BD19129" s="6"/>
      <c r="BE19129" s="6"/>
      <c r="BF19129" s="6"/>
      <c r="BG19129" s="10"/>
    </row>
    <row r="19130" spans="34:59" x14ac:dyDescent="0.25">
      <c r="AH19130" s="10"/>
      <c r="AI19130" s="6"/>
    </row>
    <row r="19131" spans="34:59" x14ac:dyDescent="0.25">
      <c r="AH19131" s="6"/>
      <c r="AI19131" s="6"/>
      <c r="AJ19131" s="6"/>
      <c r="AK19131" s="6"/>
      <c r="AL19131" s="6"/>
      <c r="AM19131" s="6"/>
      <c r="AN19131" s="6"/>
      <c r="AO19131" s="6"/>
      <c r="AP19131" s="6"/>
      <c r="AQ19131" s="6"/>
      <c r="AR19131" s="6"/>
      <c r="AS19131" s="6"/>
      <c r="AT19131" s="6"/>
      <c r="AU19131" s="6"/>
      <c r="AV19131" s="6"/>
      <c r="AW19131" s="6"/>
      <c r="AX19131" s="6"/>
      <c r="AY19131" s="6"/>
      <c r="AZ19131" s="6"/>
      <c r="BA19131" s="6"/>
      <c r="BB19131" s="6"/>
      <c r="BC19131" s="6"/>
      <c r="BD19131" s="6"/>
      <c r="BE19131" s="6"/>
      <c r="BF19131" s="6"/>
      <c r="BG19131" s="6"/>
    </row>
    <row r="19132" spans="34:59" x14ac:dyDescent="0.25">
      <c r="AH19132" s="10"/>
      <c r="AI19132" s="6"/>
      <c r="AJ19132" s="10"/>
      <c r="AK19132" s="10"/>
      <c r="AL19132" s="10"/>
      <c r="AM19132" s="10"/>
      <c r="AN19132" s="10"/>
      <c r="AO19132" s="10"/>
      <c r="AP19132" s="10"/>
      <c r="AQ19132" s="10"/>
      <c r="AR19132" s="10"/>
      <c r="AS19132" s="10"/>
      <c r="AT19132" s="10"/>
      <c r="AU19132" s="10"/>
      <c r="AV19132" s="10"/>
      <c r="AW19132" s="10"/>
      <c r="AX19132" s="10"/>
      <c r="AY19132" s="10"/>
      <c r="AZ19132" s="10"/>
      <c r="BA19132" s="10"/>
      <c r="BB19132" s="10"/>
      <c r="BC19132" s="10"/>
      <c r="BD19132" s="10"/>
      <c r="BE19132" s="10"/>
      <c r="BF19132" s="10"/>
      <c r="BG19132" s="6"/>
    </row>
    <row r="19133" spans="34:59" x14ac:dyDescent="0.25">
      <c r="AH19133" s="6"/>
      <c r="AI19133" s="6"/>
      <c r="AJ19133" s="6"/>
      <c r="AK19133" s="6"/>
      <c r="AL19133" s="6"/>
      <c r="AM19133" s="6"/>
      <c r="AN19133" s="6"/>
      <c r="AO19133" s="6"/>
      <c r="AP19133" s="6"/>
      <c r="AQ19133" s="6"/>
      <c r="AR19133" s="6"/>
      <c r="AS19133" s="6"/>
      <c r="AT19133" s="6"/>
      <c r="AU19133" s="6"/>
      <c r="AV19133" s="6"/>
      <c r="AW19133" s="6"/>
      <c r="AX19133" s="6"/>
      <c r="AY19133" s="6"/>
      <c r="AZ19133" s="6"/>
      <c r="BA19133" s="6"/>
      <c r="BB19133" s="6"/>
      <c r="BC19133" s="6"/>
      <c r="BD19133" s="6"/>
      <c r="BE19133" s="6"/>
      <c r="BF19133" s="6"/>
      <c r="BG19133" s="10"/>
    </row>
    <row r="19134" spans="34:59" x14ac:dyDescent="0.25">
      <c r="AH19134" s="10"/>
      <c r="AI19134" s="6"/>
    </row>
    <row r="19135" spans="34:59" x14ac:dyDescent="0.25">
      <c r="AH19135" s="6"/>
      <c r="AI19135" s="6"/>
      <c r="AJ19135" s="6"/>
      <c r="AK19135" s="6"/>
      <c r="AL19135" s="6"/>
      <c r="AM19135" s="6"/>
      <c r="AN19135" s="6"/>
      <c r="AO19135" s="6"/>
      <c r="AP19135" s="6"/>
      <c r="AQ19135" s="6"/>
      <c r="AR19135" s="6"/>
      <c r="AS19135" s="6"/>
      <c r="AT19135" s="6"/>
      <c r="AU19135" s="6"/>
      <c r="AV19135" s="6"/>
      <c r="AW19135" s="6"/>
      <c r="AX19135" s="6"/>
      <c r="AY19135" s="6"/>
      <c r="AZ19135" s="6"/>
      <c r="BA19135" s="6"/>
      <c r="BB19135" s="6"/>
      <c r="BC19135" s="6"/>
      <c r="BD19135" s="6"/>
      <c r="BE19135" s="6"/>
      <c r="BF19135" s="6"/>
      <c r="BG19135" s="6"/>
    </row>
    <row r="19136" spans="34:59" x14ac:dyDescent="0.25">
      <c r="AH19136" s="10"/>
      <c r="AI19136" s="6"/>
      <c r="AJ19136" s="10"/>
      <c r="AK19136" s="10"/>
      <c r="AL19136" s="10"/>
      <c r="AM19136" s="10"/>
      <c r="AN19136" s="10"/>
      <c r="AO19136" s="10"/>
      <c r="AP19136" s="10"/>
      <c r="AQ19136" s="10"/>
      <c r="AR19136" s="10"/>
      <c r="AS19136" s="10"/>
      <c r="AT19136" s="10"/>
      <c r="AU19136" s="10"/>
      <c r="AV19136" s="10"/>
      <c r="AW19136" s="10"/>
      <c r="AX19136" s="10"/>
      <c r="AY19136" s="10"/>
      <c r="AZ19136" s="10"/>
      <c r="BA19136" s="10"/>
      <c r="BB19136" s="10"/>
      <c r="BC19136" s="10"/>
      <c r="BD19136" s="10"/>
      <c r="BE19136" s="10"/>
      <c r="BF19136" s="10"/>
      <c r="BG19136" s="6"/>
    </row>
    <row r="19137" spans="34:59" x14ac:dyDescent="0.25">
      <c r="AH19137" s="6"/>
      <c r="AI19137" s="6"/>
      <c r="AJ19137" s="6"/>
      <c r="AK19137" s="6"/>
      <c r="AL19137" s="6"/>
      <c r="AM19137" s="6"/>
      <c r="AN19137" s="6"/>
      <c r="AO19137" s="6"/>
      <c r="AP19137" s="6"/>
      <c r="AQ19137" s="6"/>
      <c r="AR19137" s="6"/>
      <c r="AS19137" s="6"/>
      <c r="AT19137" s="6"/>
      <c r="AU19137" s="6"/>
      <c r="AV19137" s="6"/>
      <c r="AW19137" s="6"/>
      <c r="AX19137" s="6"/>
      <c r="AY19137" s="6"/>
      <c r="AZ19137" s="6"/>
      <c r="BA19137" s="6"/>
      <c r="BB19137" s="6"/>
      <c r="BC19137" s="6"/>
      <c r="BD19137" s="6"/>
      <c r="BE19137" s="6"/>
      <c r="BF19137" s="6"/>
      <c r="BG19137" s="10"/>
    </row>
    <row r="19138" spans="34:59" x14ac:dyDescent="0.25">
      <c r="AH19138" s="10"/>
      <c r="AI19138" s="6"/>
    </row>
    <row r="19139" spans="34:59" x14ac:dyDescent="0.25">
      <c r="AH19139" s="6"/>
      <c r="AI19139" s="6"/>
      <c r="AJ19139" s="6"/>
      <c r="AK19139" s="6"/>
      <c r="AL19139" s="6"/>
      <c r="AM19139" s="6"/>
      <c r="AN19139" s="6"/>
      <c r="AO19139" s="6"/>
      <c r="AP19139" s="6"/>
      <c r="AQ19139" s="6"/>
      <c r="AR19139" s="6"/>
      <c r="AS19139" s="6"/>
      <c r="AT19139" s="6"/>
      <c r="AU19139" s="6"/>
      <c r="AV19139" s="6"/>
      <c r="AW19139" s="6"/>
      <c r="AX19139" s="6"/>
      <c r="AY19139" s="6"/>
      <c r="AZ19139" s="6"/>
      <c r="BA19139" s="6"/>
      <c r="BB19139" s="6"/>
      <c r="BC19139" s="6"/>
      <c r="BD19139" s="6"/>
      <c r="BE19139" s="6"/>
      <c r="BF19139" s="6"/>
      <c r="BG19139" s="6"/>
    </row>
    <row r="19140" spans="34:59" x14ac:dyDescent="0.25">
      <c r="AH19140" s="10"/>
      <c r="AI19140" s="6"/>
      <c r="AJ19140" s="10"/>
      <c r="AK19140" s="10"/>
      <c r="AL19140" s="10"/>
      <c r="AM19140" s="10"/>
      <c r="AN19140" s="10"/>
      <c r="AO19140" s="10"/>
      <c r="AP19140" s="10"/>
      <c r="AQ19140" s="10"/>
      <c r="AR19140" s="10"/>
      <c r="AS19140" s="10"/>
      <c r="AT19140" s="10"/>
      <c r="AU19140" s="10"/>
      <c r="AV19140" s="10"/>
      <c r="AW19140" s="10"/>
      <c r="AX19140" s="10"/>
      <c r="AY19140" s="10"/>
      <c r="AZ19140" s="10"/>
      <c r="BA19140" s="10"/>
      <c r="BB19140" s="10"/>
      <c r="BC19140" s="10"/>
      <c r="BD19140" s="10"/>
      <c r="BE19140" s="10"/>
      <c r="BF19140" s="10"/>
      <c r="BG19140" s="6"/>
    </row>
    <row r="19142" spans="34:59" x14ac:dyDescent="0.25">
      <c r="AH19142" s="10"/>
      <c r="AI19142" s="6"/>
    </row>
    <row r="19143" spans="34:59" x14ac:dyDescent="0.25">
      <c r="AH19143" s="6"/>
      <c r="AI19143" s="6"/>
      <c r="AJ19143" s="6"/>
      <c r="AK19143" s="6"/>
      <c r="AL19143" s="6"/>
      <c r="AM19143" s="6"/>
      <c r="AN19143" s="6"/>
      <c r="AO19143" s="6"/>
      <c r="AP19143" s="6"/>
      <c r="AQ19143" s="6"/>
      <c r="AR19143" s="6"/>
      <c r="AS19143" s="6"/>
      <c r="AT19143" s="6"/>
      <c r="AU19143" s="6"/>
      <c r="AV19143" s="6"/>
      <c r="AW19143" s="6"/>
      <c r="AX19143" s="6"/>
      <c r="AY19143" s="6"/>
      <c r="AZ19143" s="6"/>
      <c r="BA19143" s="6"/>
      <c r="BB19143" s="6"/>
      <c r="BC19143" s="6"/>
      <c r="BD19143" s="6"/>
      <c r="BE19143" s="6"/>
      <c r="BF19143" s="6"/>
      <c r="BG19143" s="6"/>
    </row>
    <row r="19144" spans="34:59" x14ac:dyDescent="0.25">
      <c r="AH19144" s="10"/>
      <c r="AI19144" s="6"/>
      <c r="AJ19144" s="10"/>
      <c r="AK19144" s="10"/>
      <c r="AL19144" s="10"/>
      <c r="AM19144" s="10"/>
      <c r="AN19144" s="10"/>
      <c r="AO19144" s="10"/>
      <c r="AP19144" s="10"/>
      <c r="AQ19144" s="10"/>
      <c r="AR19144" s="10"/>
      <c r="AS19144" s="10"/>
      <c r="AT19144" s="10"/>
      <c r="AU19144" s="10"/>
      <c r="AV19144" s="10"/>
      <c r="AW19144" s="10"/>
      <c r="AX19144" s="10"/>
      <c r="AY19144" s="10"/>
      <c r="AZ19144" s="10"/>
      <c r="BA19144" s="10"/>
      <c r="BB19144" s="10"/>
      <c r="BC19144" s="10"/>
      <c r="BD19144" s="10"/>
      <c r="BE19144" s="10"/>
      <c r="BF19144" s="10"/>
      <c r="BG19144" s="6"/>
    </row>
    <row r="19145" spans="34:59" x14ac:dyDescent="0.25">
      <c r="AH19145" s="6"/>
      <c r="AI19145" s="6"/>
      <c r="AJ19145" s="6"/>
      <c r="AK19145" s="6"/>
      <c r="AL19145" s="6"/>
      <c r="AM19145" s="6"/>
      <c r="AN19145" s="6"/>
      <c r="AO19145" s="6"/>
      <c r="AP19145" s="6"/>
      <c r="AQ19145" s="6"/>
      <c r="AR19145" s="6"/>
      <c r="AS19145" s="6"/>
      <c r="AT19145" s="6"/>
      <c r="AU19145" s="6"/>
      <c r="AV19145" s="6"/>
      <c r="AW19145" s="6"/>
      <c r="AX19145" s="6"/>
      <c r="AY19145" s="6"/>
      <c r="AZ19145" s="6"/>
      <c r="BA19145" s="6"/>
      <c r="BB19145" s="6"/>
      <c r="BC19145" s="6"/>
      <c r="BD19145" s="6"/>
      <c r="BE19145" s="6"/>
      <c r="BF19145" s="6"/>
      <c r="BG19145" s="10"/>
    </row>
    <row r="19146" spans="34:59" x14ac:dyDescent="0.25">
      <c r="AH19146" s="10"/>
      <c r="AI19146" s="6"/>
    </row>
    <row r="19147" spans="34:59" x14ac:dyDescent="0.25">
      <c r="AH19147" s="6"/>
      <c r="AI19147" s="6"/>
      <c r="AJ19147" s="6"/>
      <c r="AK19147" s="6"/>
      <c r="AL19147" s="6"/>
      <c r="AM19147" s="6"/>
      <c r="AN19147" s="6"/>
      <c r="AO19147" s="6"/>
      <c r="AP19147" s="6"/>
      <c r="AQ19147" s="6"/>
      <c r="AR19147" s="6"/>
      <c r="AS19147" s="6"/>
      <c r="AT19147" s="6"/>
      <c r="AU19147" s="6"/>
      <c r="AV19147" s="6"/>
      <c r="AW19147" s="6"/>
      <c r="AX19147" s="6"/>
      <c r="AY19147" s="6"/>
      <c r="AZ19147" s="6"/>
      <c r="BA19147" s="6"/>
      <c r="BB19147" s="6"/>
      <c r="BC19147" s="6"/>
      <c r="BD19147" s="6"/>
      <c r="BE19147" s="6"/>
      <c r="BF19147" s="6"/>
      <c r="BG19147" s="6"/>
    </row>
    <row r="19148" spans="34:59" x14ac:dyDescent="0.25">
      <c r="AH19148" s="10"/>
      <c r="AI19148" s="6"/>
      <c r="AJ19148" s="10"/>
      <c r="AK19148" s="10"/>
      <c r="AL19148" s="10"/>
      <c r="AM19148" s="10"/>
      <c r="AN19148" s="10"/>
      <c r="AO19148" s="10"/>
      <c r="AP19148" s="10"/>
      <c r="AQ19148" s="10"/>
      <c r="AR19148" s="10"/>
      <c r="AS19148" s="10"/>
      <c r="AT19148" s="10"/>
      <c r="AU19148" s="10"/>
      <c r="AV19148" s="10"/>
      <c r="AW19148" s="10"/>
      <c r="AX19148" s="10"/>
      <c r="AY19148" s="10"/>
      <c r="AZ19148" s="10"/>
      <c r="BA19148" s="10"/>
      <c r="BB19148" s="10"/>
      <c r="BC19148" s="10"/>
      <c r="BD19148" s="10"/>
      <c r="BE19148" s="10"/>
      <c r="BF19148" s="10"/>
      <c r="BG19148" s="6"/>
    </row>
    <row r="19149" spans="34:59" x14ac:dyDescent="0.25">
      <c r="AH19149" s="6"/>
      <c r="AI19149" s="6"/>
      <c r="AJ19149" s="6"/>
      <c r="AK19149" s="6"/>
      <c r="AL19149" s="6"/>
      <c r="AM19149" s="6"/>
      <c r="AN19149" s="6"/>
      <c r="AO19149" s="6"/>
      <c r="AP19149" s="6"/>
      <c r="AQ19149" s="6"/>
      <c r="AR19149" s="6"/>
      <c r="AS19149" s="6"/>
      <c r="AT19149" s="6"/>
      <c r="AU19149" s="6"/>
      <c r="AV19149" s="6"/>
      <c r="AW19149" s="6"/>
      <c r="AX19149" s="6"/>
      <c r="AY19149" s="6"/>
      <c r="AZ19149" s="6"/>
      <c r="BA19149" s="6"/>
      <c r="BB19149" s="6"/>
      <c r="BC19149" s="6"/>
      <c r="BD19149" s="6"/>
      <c r="BE19149" s="6"/>
      <c r="BF19149" s="6"/>
      <c r="BG19149" s="10"/>
    </row>
    <row r="19150" spans="34:59" x14ac:dyDescent="0.25">
      <c r="AH19150" s="10"/>
      <c r="AI19150" s="6"/>
    </row>
    <row r="19151" spans="34:59" x14ac:dyDescent="0.25">
      <c r="AH19151" s="6"/>
      <c r="AI19151" s="6"/>
      <c r="AJ19151" s="6"/>
      <c r="AK19151" s="6"/>
      <c r="AL19151" s="6"/>
      <c r="AM19151" s="6"/>
      <c r="AN19151" s="6"/>
      <c r="AO19151" s="6"/>
      <c r="AP19151" s="6"/>
      <c r="AQ19151" s="6"/>
      <c r="AR19151" s="6"/>
      <c r="AS19151" s="6"/>
      <c r="AT19151" s="6"/>
      <c r="AU19151" s="6"/>
      <c r="AV19151" s="6"/>
      <c r="AW19151" s="6"/>
      <c r="AX19151" s="6"/>
      <c r="AY19151" s="6"/>
      <c r="AZ19151" s="6"/>
      <c r="BA19151" s="6"/>
      <c r="BB19151" s="6"/>
      <c r="BC19151" s="6"/>
      <c r="BD19151" s="6"/>
      <c r="BE19151" s="6"/>
      <c r="BF19151" s="6"/>
      <c r="BG19151" s="6"/>
    </row>
    <row r="19152" spans="34:59" x14ac:dyDescent="0.25">
      <c r="AH19152" s="10"/>
      <c r="AI19152" s="6"/>
      <c r="AJ19152" s="10"/>
      <c r="AK19152" s="10"/>
      <c r="AL19152" s="10"/>
      <c r="AM19152" s="10"/>
      <c r="AN19152" s="10"/>
      <c r="AO19152" s="10"/>
      <c r="AP19152" s="10"/>
      <c r="AQ19152" s="10"/>
      <c r="AR19152" s="10"/>
      <c r="AS19152" s="10"/>
      <c r="AT19152" s="10"/>
      <c r="AU19152" s="10"/>
      <c r="AV19152" s="10"/>
      <c r="AW19152" s="10"/>
      <c r="AX19152" s="10"/>
      <c r="AY19152" s="10"/>
      <c r="AZ19152" s="10"/>
      <c r="BA19152" s="10"/>
      <c r="BB19152" s="10"/>
      <c r="BC19152" s="10"/>
      <c r="BD19152" s="10"/>
      <c r="BE19152" s="10"/>
      <c r="BF19152" s="10"/>
      <c r="BG19152" s="6"/>
    </row>
    <row r="19153" spans="34:59" x14ac:dyDescent="0.25">
      <c r="AH19153" s="6"/>
      <c r="AI19153" s="6"/>
      <c r="AJ19153" s="6"/>
      <c r="AK19153" s="6"/>
      <c r="AL19153" s="6"/>
      <c r="AM19153" s="6"/>
      <c r="AN19153" s="6"/>
      <c r="AO19153" s="6"/>
      <c r="AP19153" s="6"/>
      <c r="AQ19153" s="6"/>
      <c r="AR19153" s="6"/>
      <c r="AS19153" s="6"/>
      <c r="AT19153" s="6"/>
      <c r="AU19153" s="6"/>
      <c r="AV19153" s="6"/>
      <c r="AW19153" s="6"/>
      <c r="AX19153" s="6"/>
      <c r="AY19153" s="6"/>
      <c r="AZ19153" s="6"/>
      <c r="BA19153" s="6"/>
      <c r="BB19153" s="6"/>
      <c r="BC19153" s="6"/>
      <c r="BD19153" s="6"/>
      <c r="BE19153" s="6"/>
      <c r="BF19153" s="6"/>
      <c r="BG19153" s="10"/>
    </row>
    <row r="19154" spans="34:59" x14ac:dyDescent="0.25">
      <c r="AH19154" s="10"/>
      <c r="AI19154" s="6"/>
    </row>
    <row r="19155" spans="34:59" x14ac:dyDescent="0.25">
      <c r="AH19155" s="6"/>
      <c r="AI19155" s="6"/>
      <c r="AJ19155" s="6"/>
      <c r="AK19155" s="6"/>
      <c r="AL19155" s="6"/>
      <c r="AM19155" s="6"/>
      <c r="AN19155" s="6"/>
      <c r="AO19155" s="6"/>
      <c r="AP19155" s="6"/>
      <c r="AQ19155" s="6"/>
      <c r="AR19155" s="6"/>
      <c r="AS19155" s="6"/>
      <c r="AT19155" s="6"/>
      <c r="AU19155" s="6"/>
      <c r="AV19155" s="6"/>
      <c r="AW19155" s="6"/>
      <c r="AX19155" s="6"/>
      <c r="AY19155" s="6"/>
      <c r="AZ19155" s="6"/>
      <c r="BA19155" s="6"/>
      <c r="BB19155" s="6"/>
      <c r="BC19155" s="6"/>
      <c r="BD19155" s="6"/>
      <c r="BE19155" s="6"/>
      <c r="BF19155" s="6"/>
      <c r="BG19155" s="6"/>
    </row>
    <row r="19156" spans="34:59" x14ac:dyDescent="0.25">
      <c r="AH19156" s="10"/>
      <c r="AI19156" s="6"/>
      <c r="AJ19156" s="10"/>
      <c r="AK19156" s="10"/>
      <c r="AL19156" s="10"/>
      <c r="AM19156" s="10"/>
      <c r="AN19156" s="10"/>
      <c r="AO19156" s="10"/>
      <c r="AP19156" s="10"/>
      <c r="AQ19156" s="10"/>
      <c r="AR19156" s="10"/>
      <c r="AS19156" s="10"/>
      <c r="AT19156" s="10"/>
      <c r="AU19156" s="10"/>
      <c r="AV19156" s="10"/>
      <c r="AW19156" s="10"/>
      <c r="AX19156" s="10"/>
      <c r="AY19156" s="10"/>
      <c r="AZ19156" s="10"/>
      <c r="BA19156" s="10"/>
      <c r="BB19156" s="10"/>
      <c r="BC19156" s="10"/>
      <c r="BD19156" s="10"/>
      <c r="BE19156" s="10"/>
      <c r="BF19156" s="10"/>
      <c r="BG19156" s="6"/>
    </row>
    <row r="19158" spans="34:59" x14ac:dyDescent="0.25">
      <c r="AH19158" s="10"/>
      <c r="AI19158" s="6"/>
    </row>
    <row r="19159" spans="34:59" x14ac:dyDescent="0.25">
      <c r="AH19159" s="6"/>
      <c r="AI19159" s="6"/>
      <c r="AJ19159" s="6"/>
      <c r="AK19159" s="6"/>
      <c r="AL19159" s="6"/>
      <c r="AM19159" s="6"/>
      <c r="AN19159" s="6"/>
      <c r="AO19159" s="6"/>
      <c r="AP19159" s="6"/>
      <c r="AQ19159" s="6"/>
      <c r="AR19159" s="6"/>
      <c r="AS19159" s="6"/>
      <c r="AT19159" s="6"/>
      <c r="AU19159" s="6"/>
      <c r="AV19159" s="6"/>
      <c r="AW19159" s="6"/>
      <c r="AX19159" s="6"/>
      <c r="AY19159" s="6"/>
      <c r="AZ19159" s="6"/>
      <c r="BA19159" s="6"/>
      <c r="BB19159" s="6"/>
      <c r="BC19159" s="6"/>
      <c r="BD19159" s="6"/>
      <c r="BE19159" s="6"/>
      <c r="BF19159" s="6"/>
      <c r="BG19159" s="6"/>
    </row>
    <row r="19160" spans="34:59" x14ac:dyDescent="0.25">
      <c r="AH19160" s="10"/>
      <c r="AI19160" s="6"/>
      <c r="AJ19160" s="10"/>
      <c r="AK19160" s="10"/>
      <c r="AL19160" s="10"/>
      <c r="AM19160" s="10"/>
      <c r="AN19160" s="10"/>
      <c r="AO19160" s="10"/>
      <c r="AP19160" s="10"/>
      <c r="AQ19160" s="10"/>
      <c r="AR19160" s="10"/>
      <c r="AS19160" s="10"/>
      <c r="AT19160" s="10"/>
      <c r="AU19160" s="10"/>
      <c r="AV19160" s="10"/>
      <c r="AW19160" s="10"/>
      <c r="AX19160" s="10"/>
      <c r="AY19160" s="10"/>
      <c r="AZ19160" s="10"/>
      <c r="BA19160" s="10"/>
      <c r="BB19160" s="10"/>
      <c r="BC19160" s="10"/>
      <c r="BD19160" s="10"/>
      <c r="BE19160" s="10"/>
      <c r="BF19160" s="10"/>
      <c r="BG19160" s="6"/>
    </row>
    <row r="19161" spans="34:59" x14ac:dyDescent="0.25">
      <c r="AH19161" s="6"/>
      <c r="AI19161" s="6"/>
      <c r="AJ19161" s="6"/>
      <c r="AK19161" s="6"/>
      <c r="AL19161" s="6"/>
      <c r="AM19161" s="6"/>
      <c r="AN19161" s="6"/>
      <c r="AO19161" s="6"/>
      <c r="AP19161" s="6"/>
      <c r="AQ19161" s="6"/>
      <c r="AR19161" s="6"/>
      <c r="AS19161" s="6"/>
      <c r="AT19161" s="6"/>
      <c r="AU19161" s="6"/>
      <c r="AV19161" s="6"/>
      <c r="AW19161" s="6"/>
      <c r="AX19161" s="6"/>
      <c r="AY19161" s="6"/>
      <c r="AZ19161" s="6"/>
      <c r="BA19161" s="6"/>
      <c r="BB19161" s="6"/>
      <c r="BC19161" s="6"/>
      <c r="BD19161" s="6"/>
      <c r="BE19161" s="6"/>
      <c r="BF19161" s="6"/>
      <c r="BG19161" s="10"/>
    </row>
    <row r="19162" spans="34:59" x14ac:dyDescent="0.25">
      <c r="AH19162" s="10"/>
      <c r="AI19162" s="6"/>
    </row>
    <row r="19163" spans="34:59" x14ac:dyDescent="0.25">
      <c r="AH19163" s="6"/>
      <c r="AI19163" s="6"/>
      <c r="AJ19163" s="6"/>
      <c r="AK19163" s="6"/>
      <c r="AL19163" s="6"/>
      <c r="AM19163" s="6"/>
      <c r="AN19163" s="6"/>
      <c r="AO19163" s="6"/>
      <c r="AP19163" s="6"/>
      <c r="AQ19163" s="6"/>
      <c r="AR19163" s="6"/>
      <c r="AS19163" s="6"/>
      <c r="AT19163" s="6"/>
      <c r="AU19163" s="6"/>
      <c r="AV19163" s="6"/>
      <c r="AW19163" s="6"/>
      <c r="AX19163" s="6"/>
      <c r="AY19163" s="6"/>
      <c r="AZ19163" s="6"/>
      <c r="BA19163" s="6"/>
      <c r="BB19163" s="6"/>
      <c r="BC19163" s="6"/>
      <c r="BD19163" s="6"/>
      <c r="BE19163" s="6"/>
      <c r="BF19163" s="6"/>
      <c r="BG19163" s="6"/>
    </row>
    <row r="19164" spans="34:59" x14ac:dyDescent="0.25">
      <c r="AH19164" s="10"/>
      <c r="AI19164" s="6"/>
      <c r="AJ19164" s="10"/>
      <c r="AK19164" s="10"/>
      <c r="AL19164" s="10"/>
      <c r="AM19164" s="10"/>
      <c r="AN19164" s="10"/>
      <c r="AO19164" s="10"/>
      <c r="AP19164" s="10"/>
      <c r="AQ19164" s="10"/>
      <c r="AR19164" s="10"/>
      <c r="AS19164" s="10"/>
      <c r="AT19164" s="10"/>
      <c r="AU19164" s="10"/>
      <c r="AV19164" s="10"/>
      <c r="AW19164" s="10"/>
      <c r="AX19164" s="10"/>
      <c r="AY19164" s="10"/>
      <c r="AZ19164" s="10"/>
      <c r="BA19164" s="10"/>
      <c r="BB19164" s="10"/>
      <c r="BC19164" s="10"/>
      <c r="BD19164" s="10"/>
      <c r="BE19164" s="10"/>
      <c r="BF19164" s="10"/>
      <c r="BG19164" s="6"/>
    </row>
    <row r="19165" spans="34:59" x14ac:dyDescent="0.25">
      <c r="AH19165" s="6"/>
      <c r="AI19165" s="6"/>
      <c r="AJ19165" s="6"/>
      <c r="AK19165" s="6"/>
      <c r="AL19165" s="6"/>
      <c r="AM19165" s="6"/>
      <c r="AN19165" s="6"/>
      <c r="AO19165" s="6"/>
      <c r="AP19165" s="6"/>
      <c r="AQ19165" s="6"/>
      <c r="AR19165" s="6"/>
      <c r="AS19165" s="6"/>
      <c r="AT19165" s="6"/>
      <c r="AU19165" s="6"/>
      <c r="AV19165" s="6"/>
      <c r="AW19165" s="6"/>
      <c r="AX19165" s="6"/>
      <c r="AY19165" s="6"/>
      <c r="AZ19165" s="6"/>
      <c r="BA19165" s="6"/>
      <c r="BB19165" s="6"/>
      <c r="BC19165" s="6"/>
      <c r="BD19165" s="6"/>
      <c r="BE19165" s="6"/>
      <c r="BF19165" s="6"/>
      <c r="BG19165" s="10"/>
    </row>
    <row r="19166" spans="34:59" x14ac:dyDescent="0.25">
      <c r="AH19166" s="10"/>
      <c r="AI19166" s="6"/>
    </row>
    <row r="19167" spans="34:59" x14ac:dyDescent="0.25">
      <c r="AH19167" s="6"/>
      <c r="AI19167" s="6"/>
      <c r="AJ19167" s="6"/>
      <c r="AK19167" s="6"/>
      <c r="AL19167" s="6"/>
      <c r="AM19167" s="6"/>
      <c r="AN19167" s="6"/>
      <c r="AO19167" s="6"/>
      <c r="AP19167" s="6"/>
      <c r="AQ19167" s="6"/>
      <c r="AR19167" s="6"/>
      <c r="AS19167" s="6"/>
      <c r="AT19167" s="6"/>
      <c r="AU19167" s="6"/>
      <c r="AV19167" s="6"/>
      <c r="AW19167" s="6"/>
      <c r="AX19167" s="6"/>
      <c r="AY19167" s="6"/>
      <c r="AZ19167" s="6"/>
      <c r="BA19167" s="6"/>
      <c r="BB19167" s="6"/>
      <c r="BC19167" s="6"/>
      <c r="BD19167" s="6"/>
      <c r="BE19167" s="6"/>
      <c r="BF19167" s="6"/>
      <c r="BG19167" s="6"/>
    </row>
    <row r="19168" spans="34:59" x14ac:dyDescent="0.25">
      <c r="AH19168" s="10"/>
      <c r="AI19168" s="6"/>
      <c r="AJ19168" s="10"/>
      <c r="AK19168" s="10"/>
      <c r="AL19168" s="10"/>
      <c r="AM19168" s="10"/>
      <c r="AN19168" s="10"/>
      <c r="AO19168" s="10"/>
      <c r="AP19168" s="10"/>
      <c r="AQ19168" s="10"/>
      <c r="AR19168" s="10"/>
      <c r="AS19168" s="10"/>
      <c r="AT19168" s="10"/>
      <c r="AU19168" s="10"/>
      <c r="AV19168" s="10"/>
      <c r="AW19168" s="10"/>
      <c r="AX19168" s="10"/>
      <c r="AY19168" s="10"/>
      <c r="AZ19168" s="10"/>
      <c r="BA19168" s="10"/>
      <c r="BB19168" s="10"/>
      <c r="BC19168" s="10"/>
      <c r="BD19168" s="10"/>
      <c r="BE19168" s="10"/>
      <c r="BF19168" s="10"/>
      <c r="BG19168" s="6"/>
    </row>
    <row r="19169" spans="34:59" x14ac:dyDescent="0.25">
      <c r="AH19169" s="6"/>
      <c r="AI19169" s="6"/>
      <c r="AJ19169" s="6"/>
      <c r="AK19169" s="6"/>
      <c r="AL19169" s="6"/>
      <c r="AM19169" s="6"/>
      <c r="AN19169" s="6"/>
      <c r="AO19169" s="6"/>
      <c r="AP19169" s="6"/>
      <c r="AQ19169" s="6"/>
      <c r="AR19169" s="6"/>
      <c r="AS19169" s="6"/>
      <c r="AT19169" s="6"/>
      <c r="AU19169" s="6"/>
      <c r="AV19169" s="6"/>
      <c r="AW19169" s="6"/>
      <c r="AX19169" s="6"/>
      <c r="AY19169" s="6"/>
      <c r="AZ19169" s="6"/>
      <c r="BA19169" s="6"/>
      <c r="BB19169" s="6"/>
      <c r="BC19169" s="6"/>
      <c r="BD19169" s="6"/>
      <c r="BE19169" s="6"/>
      <c r="BF19169" s="6"/>
      <c r="BG19169" s="10"/>
    </row>
    <row r="19170" spans="34:59" x14ac:dyDescent="0.25">
      <c r="AH19170" s="10"/>
      <c r="AI19170" s="6"/>
    </row>
    <row r="19171" spans="34:59" x14ac:dyDescent="0.25">
      <c r="AH19171" s="6"/>
      <c r="AI19171" s="6"/>
      <c r="AJ19171" s="6"/>
      <c r="AK19171" s="6"/>
      <c r="AL19171" s="6"/>
      <c r="AM19171" s="6"/>
      <c r="AN19171" s="6"/>
      <c r="AO19171" s="6"/>
      <c r="AP19171" s="6"/>
      <c r="AQ19171" s="6"/>
      <c r="AR19171" s="6"/>
      <c r="AS19171" s="6"/>
      <c r="AT19171" s="6"/>
      <c r="AU19171" s="6"/>
      <c r="AV19171" s="6"/>
      <c r="AW19171" s="6"/>
      <c r="AX19171" s="6"/>
      <c r="AY19171" s="6"/>
      <c r="AZ19171" s="6"/>
      <c r="BA19171" s="6"/>
      <c r="BB19171" s="6"/>
      <c r="BC19171" s="6"/>
      <c r="BD19171" s="6"/>
      <c r="BE19171" s="6"/>
      <c r="BF19171" s="6"/>
      <c r="BG19171" s="6"/>
    </row>
    <row r="19172" spans="34:59" x14ac:dyDescent="0.25">
      <c r="AH19172" s="10"/>
      <c r="AI19172" s="6"/>
      <c r="AJ19172" s="10"/>
      <c r="AK19172" s="10"/>
      <c r="AL19172" s="10"/>
      <c r="AM19172" s="10"/>
      <c r="AN19172" s="10"/>
      <c r="AO19172" s="10"/>
      <c r="AP19172" s="10"/>
      <c r="AQ19172" s="10"/>
      <c r="AR19172" s="10"/>
      <c r="AS19172" s="10"/>
      <c r="AT19172" s="10"/>
      <c r="AU19172" s="10"/>
      <c r="AV19172" s="10"/>
      <c r="AW19172" s="10"/>
      <c r="AX19172" s="10"/>
      <c r="AY19172" s="10"/>
      <c r="AZ19172" s="10"/>
      <c r="BA19172" s="10"/>
      <c r="BB19172" s="10"/>
      <c r="BC19172" s="10"/>
      <c r="BD19172" s="10"/>
      <c r="BE19172" s="10"/>
      <c r="BF19172" s="10"/>
      <c r="BG19172" s="6"/>
    </row>
    <row r="19174" spans="34:59" x14ac:dyDescent="0.25">
      <c r="AH19174" s="10"/>
      <c r="AI19174" s="6"/>
    </row>
    <row r="19175" spans="34:59" x14ac:dyDescent="0.25">
      <c r="AH19175" s="6"/>
      <c r="AI19175" s="6"/>
      <c r="AJ19175" s="6"/>
      <c r="AK19175" s="6"/>
      <c r="AL19175" s="6"/>
      <c r="AM19175" s="6"/>
      <c r="AN19175" s="6"/>
      <c r="AO19175" s="6"/>
      <c r="AP19175" s="6"/>
      <c r="AQ19175" s="6"/>
      <c r="AR19175" s="6"/>
      <c r="AS19175" s="6"/>
      <c r="AT19175" s="6"/>
      <c r="AU19175" s="6"/>
      <c r="AV19175" s="6"/>
      <c r="AW19175" s="6"/>
      <c r="AX19175" s="6"/>
      <c r="AY19175" s="6"/>
      <c r="AZ19175" s="6"/>
      <c r="BA19175" s="6"/>
      <c r="BB19175" s="6"/>
      <c r="BC19175" s="6"/>
      <c r="BD19175" s="6"/>
      <c r="BE19175" s="6"/>
      <c r="BF19175" s="6"/>
      <c r="BG19175" s="6"/>
    </row>
    <row r="19176" spans="34:59" x14ac:dyDescent="0.25">
      <c r="AH19176" s="10"/>
      <c r="AI19176" s="6"/>
      <c r="AJ19176" s="10"/>
      <c r="AK19176" s="10"/>
      <c r="AL19176" s="10"/>
      <c r="AM19176" s="10"/>
      <c r="AN19176" s="10"/>
      <c r="AO19176" s="10"/>
      <c r="AP19176" s="10"/>
      <c r="AQ19176" s="10"/>
      <c r="AR19176" s="10"/>
      <c r="AS19176" s="10"/>
      <c r="AT19176" s="10"/>
      <c r="AU19176" s="10"/>
      <c r="AV19176" s="10"/>
      <c r="AW19176" s="10"/>
      <c r="AX19176" s="10"/>
      <c r="AY19176" s="10"/>
      <c r="AZ19176" s="10"/>
      <c r="BA19176" s="10"/>
      <c r="BB19176" s="10"/>
      <c r="BC19176" s="10"/>
      <c r="BD19176" s="10"/>
      <c r="BE19176" s="10"/>
      <c r="BF19176" s="10"/>
      <c r="BG19176" s="6"/>
    </row>
    <row r="19177" spans="34:59" x14ac:dyDescent="0.25">
      <c r="AH19177" s="6"/>
      <c r="AI19177" s="6"/>
      <c r="AJ19177" s="6"/>
      <c r="AK19177" s="6"/>
      <c r="AL19177" s="6"/>
      <c r="AM19177" s="6"/>
      <c r="AN19177" s="6"/>
      <c r="AO19177" s="6"/>
      <c r="AP19177" s="6"/>
      <c r="AQ19177" s="6"/>
      <c r="AR19177" s="6"/>
      <c r="AS19177" s="6"/>
      <c r="AT19177" s="6"/>
      <c r="AU19177" s="6"/>
      <c r="AV19177" s="6"/>
      <c r="AW19177" s="6"/>
      <c r="AX19177" s="6"/>
      <c r="AY19177" s="6"/>
      <c r="AZ19177" s="6"/>
      <c r="BA19177" s="6"/>
      <c r="BB19177" s="6"/>
      <c r="BC19177" s="6"/>
      <c r="BD19177" s="6"/>
      <c r="BE19177" s="6"/>
      <c r="BF19177" s="6"/>
      <c r="BG19177" s="10"/>
    </row>
    <row r="19178" spans="34:59" x14ac:dyDescent="0.25">
      <c r="AH19178" s="10"/>
      <c r="AI19178" s="6"/>
    </row>
    <row r="19179" spans="34:59" x14ac:dyDescent="0.25">
      <c r="AH19179" s="6"/>
      <c r="AI19179" s="6"/>
      <c r="AJ19179" s="6"/>
      <c r="AK19179" s="6"/>
      <c r="AL19179" s="6"/>
      <c r="AM19179" s="6"/>
      <c r="AN19179" s="6"/>
      <c r="AO19179" s="6"/>
      <c r="AP19179" s="6"/>
      <c r="AQ19179" s="6"/>
      <c r="AR19179" s="6"/>
      <c r="AS19179" s="6"/>
      <c r="AT19179" s="6"/>
      <c r="AU19179" s="6"/>
      <c r="AV19179" s="6"/>
      <c r="AW19179" s="6"/>
      <c r="AX19179" s="6"/>
      <c r="AY19179" s="6"/>
      <c r="AZ19179" s="6"/>
      <c r="BA19179" s="6"/>
      <c r="BB19179" s="6"/>
      <c r="BC19179" s="6"/>
      <c r="BD19179" s="6"/>
      <c r="BE19179" s="6"/>
      <c r="BF19179" s="6"/>
      <c r="BG19179" s="6"/>
    </row>
    <row r="19180" spans="34:59" x14ac:dyDescent="0.25">
      <c r="AH19180" s="10"/>
      <c r="AI19180" s="6"/>
      <c r="AJ19180" s="10"/>
      <c r="AK19180" s="10"/>
      <c r="AL19180" s="10"/>
      <c r="AM19180" s="10"/>
      <c r="AN19180" s="10"/>
      <c r="AO19180" s="10"/>
      <c r="AP19180" s="10"/>
      <c r="AQ19180" s="10"/>
      <c r="AR19180" s="10"/>
      <c r="AS19180" s="10"/>
      <c r="AT19180" s="10"/>
      <c r="AU19180" s="10"/>
      <c r="AV19180" s="10"/>
      <c r="AW19180" s="10"/>
      <c r="AX19180" s="10"/>
      <c r="AY19180" s="10"/>
      <c r="AZ19180" s="10"/>
      <c r="BA19180" s="10"/>
      <c r="BB19180" s="10"/>
      <c r="BC19180" s="10"/>
      <c r="BD19180" s="10"/>
      <c r="BE19180" s="10"/>
      <c r="BF19180" s="10"/>
      <c r="BG19180" s="6"/>
    </row>
    <row r="19181" spans="34:59" x14ac:dyDescent="0.25">
      <c r="AH19181" s="6"/>
      <c r="AI19181" s="6"/>
      <c r="AJ19181" s="6"/>
      <c r="AK19181" s="6"/>
      <c r="AL19181" s="6"/>
      <c r="AM19181" s="6"/>
      <c r="AN19181" s="6"/>
      <c r="AO19181" s="6"/>
      <c r="AP19181" s="6"/>
      <c r="AQ19181" s="6"/>
      <c r="AR19181" s="6"/>
      <c r="AS19181" s="6"/>
      <c r="AT19181" s="6"/>
      <c r="AU19181" s="6"/>
      <c r="AV19181" s="6"/>
      <c r="AW19181" s="6"/>
      <c r="AX19181" s="6"/>
      <c r="AY19181" s="6"/>
      <c r="AZ19181" s="6"/>
      <c r="BA19181" s="6"/>
      <c r="BB19181" s="6"/>
      <c r="BC19181" s="6"/>
      <c r="BD19181" s="6"/>
      <c r="BE19181" s="6"/>
      <c r="BF19181" s="6"/>
      <c r="BG19181" s="10"/>
    </row>
    <row r="19182" spans="34:59" x14ac:dyDescent="0.25">
      <c r="AH19182" s="10"/>
      <c r="AI19182" s="6"/>
    </row>
    <row r="19183" spans="34:59" x14ac:dyDescent="0.25">
      <c r="AH19183" s="6"/>
      <c r="AI19183" s="6"/>
      <c r="AJ19183" s="6"/>
      <c r="AK19183" s="6"/>
      <c r="AL19183" s="6"/>
      <c r="AM19183" s="6"/>
      <c r="AN19183" s="6"/>
      <c r="AO19183" s="6"/>
      <c r="AP19183" s="6"/>
      <c r="AQ19183" s="6"/>
      <c r="AR19183" s="6"/>
      <c r="AS19183" s="6"/>
      <c r="AT19183" s="6"/>
      <c r="AU19183" s="6"/>
      <c r="AV19183" s="6"/>
      <c r="AW19183" s="6"/>
      <c r="AX19183" s="6"/>
      <c r="AY19183" s="6"/>
      <c r="AZ19183" s="6"/>
      <c r="BA19183" s="6"/>
      <c r="BB19183" s="6"/>
      <c r="BC19183" s="6"/>
      <c r="BD19183" s="6"/>
      <c r="BE19183" s="6"/>
      <c r="BF19183" s="6"/>
      <c r="BG19183" s="6"/>
    </row>
    <row r="19184" spans="34:59" x14ac:dyDescent="0.25">
      <c r="AH19184" s="10"/>
      <c r="AI19184" s="6"/>
      <c r="AJ19184" s="10"/>
      <c r="AK19184" s="10"/>
      <c r="AL19184" s="10"/>
      <c r="AM19184" s="10"/>
      <c r="AN19184" s="10"/>
      <c r="AO19184" s="10"/>
      <c r="AP19184" s="10"/>
      <c r="AQ19184" s="10"/>
      <c r="AR19184" s="10"/>
      <c r="AS19184" s="10"/>
      <c r="AT19184" s="10"/>
      <c r="AU19184" s="10"/>
      <c r="AV19184" s="10"/>
      <c r="AW19184" s="10"/>
      <c r="AX19184" s="10"/>
      <c r="AY19184" s="10"/>
      <c r="AZ19184" s="10"/>
      <c r="BA19184" s="10"/>
      <c r="BB19184" s="10"/>
      <c r="BC19184" s="10"/>
      <c r="BD19184" s="10"/>
      <c r="BE19184" s="10"/>
      <c r="BF19184" s="10"/>
      <c r="BG19184" s="6"/>
    </row>
    <row r="19185" spans="34:59" x14ac:dyDescent="0.25">
      <c r="AH19185" s="6"/>
      <c r="AI19185" s="6"/>
      <c r="AJ19185" s="6"/>
      <c r="AK19185" s="6"/>
      <c r="AL19185" s="6"/>
      <c r="AM19185" s="6"/>
      <c r="AN19185" s="6"/>
      <c r="AO19185" s="6"/>
      <c r="AP19185" s="6"/>
      <c r="AQ19185" s="6"/>
      <c r="AR19185" s="6"/>
      <c r="AS19185" s="6"/>
      <c r="AT19185" s="6"/>
      <c r="AU19185" s="6"/>
      <c r="AV19185" s="6"/>
      <c r="AW19185" s="6"/>
      <c r="AX19185" s="6"/>
      <c r="AY19185" s="6"/>
      <c r="AZ19185" s="6"/>
      <c r="BA19185" s="6"/>
      <c r="BB19185" s="6"/>
      <c r="BC19185" s="6"/>
      <c r="BD19185" s="6"/>
      <c r="BE19185" s="6"/>
      <c r="BF19185" s="6"/>
      <c r="BG19185" s="10"/>
    </row>
    <row r="19186" spans="34:59" x14ac:dyDescent="0.25">
      <c r="AH19186" s="10"/>
      <c r="AI19186" s="6"/>
    </row>
    <row r="19187" spans="34:59" x14ac:dyDescent="0.25">
      <c r="AH19187" s="6"/>
      <c r="AI19187" s="6"/>
      <c r="AJ19187" s="6"/>
      <c r="AK19187" s="6"/>
      <c r="AL19187" s="6"/>
      <c r="AM19187" s="6"/>
      <c r="AN19187" s="6"/>
      <c r="AO19187" s="6"/>
      <c r="AP19187" s="6"/>
      <c r="AQ19187" s="6"/>
      <c r="AR19187" s="6"/>
      <c r="AS19187" s="6"/>
      <c r="AT19187" s="6"/>
      <c r="AU19187" s="6"/>
      <c r="AV19187" s="6"/>
      <c r="AW19187" s="6"/>
      <c r="AX19187" s="6"/>
      <c r="AY19187" s="6"/>
      <c r="AZ19187" s="6"/>
      <c r="BA19187" s="6"/>
      <c r="BB19187" s="6"/>
      <c r="BC19187" s="6"/>
      <c r="BD19187" s="6"/>
      <c r="BE19187" s="6"/>
      <c r="BF19187" s="6"/>
      <c r="BG19187" s="6"/>
    </row>
    <row r="19188" spans="34:59" x14ac:dyDescent="0.25">
      <c r="AH19188" s="10"/>
      <c r="AI19188" s="6"/>
      <c r="AJ19188" s="10"/>
      <c r="AK19188" s="10"/>
      <c r="AL19188" s="10"/>
      <c r="AM19188" s="10"/>
      <c r="AN19188" s="10"/>
      <c r="AO19188" s="10"/>
      <c r="AP19188" s="10"/>
      <c r="AQ19188" s="10"/>
      <c r="AR19188" s="10"/>
      <c r="AS19188" s="10"/>
      <c r="AT19188" s="10"/>
      <c r="AU19188" s="10"/>
      <c r="AV19188" s="10"/>
      <c r="AW19188" s="10"/>
      <c r="AX19188" s="10"/>
      <c r="AY19188" s="10"/>
      <c r="AZ19188" s="10"/>
      <c r="BA19188" s="10"/>
      <c r="BB19188" s="10"/>
      <c r="BC19188" s="10"/>
      <c r="BD19188" s="10"/>
      <c r="BE19188" s="10"/>
      <c r="BF19188" s="10"/>
      <c r="BG19188" s="6"/>
    </row>
    <row r="19190" spans="34:59" x14ac:dyDescent="0.25">
      <c r="AH19190" s="10"/>
      <c r="AI19190" s="6"/>
    </row>
    <row r="19191" spans="34:59" x14ac:dyDescent="0.25">
      <c r="AH19191" s="6"/>
      <c r="AI19191" s="6"/>
      <c r="AJ19191" s="6"/>
      <c r="AK19191" s="6"/>
      <c r="AL19191" s="6"/>
      <c r="AM19191" s="6"/>
      <c r="AN19191" s="6"/>
      <c r="AO19191" s="6"/>
      <c r="AP19191" s="6"/>
      <c r="AQ19191" s="6"/>
      <c r="AR19191" s="6"/>
      <c r="AS19191" s="6"/>
      <c r="AT19191" s="6"/>
      <c r="AU19191" s="6"/>
      <c r="AV19191" s="6"/>
      <c r="AW19191" s="6"/>
      <c r="AX19191" s="6"/>
      <c r="AY19191" s="6"/>
      <c r="AZ19191" s="6"/>
      <c r="BA19191" s="6"/>
      <c r="BB19191" s="6"/>
      <c r="BC19191" s="6"/>
      <c r="BD19191" s="6"/>
      <c r="BE19191" s="6"/>
      <c r="BF19191" s="6"/>
      <c r="BG19191" s="6"/>
    </row>
    <row r="19192" spans="34:59" x14ac:dyDescent="0.25">
      <c r="AH19192" s="10"/>
      <c r="AI19192" s="6"/>
      <c r="AJ19192" s="10"/>
      <c r="AK19192" s="10"/>
      <c r="AL19192" s="10"/>
      <c r="AM19192" s="10"/>
      <c r="AN19192" s="10"/>
      <c r="AO19192" s="10"/>
      <c r="AP19192" s="10"/>
      <c r="AQ19192" s="10"/>
      <c r="AR19192" s="10"/>
      <c r="AS19192" s="10"/>
      <c r="AT19192" s="10"/>
      <c r="AU19192" s="10"/>
      <c r="AV19192" s="10"/>
      <c r="AW19192" s="10"/>
      <c r="AX19192" s="10"/>
      <c r="AY19192" s="10"/>
      <c r="AZ19192" s="10"/>
      <c r="BA19192" s="10"/>
      <c r="BB19192" s="10"/>
      <c r="BC19192" s="10"/>
      <c r="BD19192" s="10"/>
      <c r="BE19192" s="10"/>
      <c r="BF19192" s="10"/>
      <c r="BG19192" s="6"/>
    </row>
    <row r="19193" spans="34:59" x14ac:dyDescent="0.25">
      <c r="AH19193" s="6"/>
      <c r="AI19193" s="6"/>
      <c r="AJ19193" s="6"/>
      <c r="AK19193" s="6"/>
      <c r="AL19193" s="6"/>
      <c r="AM19193" s="6"/>
      <c r="AN19193" s="6"/>
      <c r="AO19193" s="6"/>
      <c r="AP19193" s="6"/>
      <c r="AQ19193" s="6"/>
      <c r="AR19193" s="6"/>
      <c r="AS19193" s="6"/>
      <c r="AT19193" s="6"/>
      <c r="AU19193" s="6"/>
      <c r="AV19193" s="6"/>
      <c r="AW19193" s="6"/>
      <c r="AX19193" s="6"/>
      <c r="AY19193" s="6"/>
      <c r="AZ19193" s="6"/>
      <c r="BA19193" s="6"/>
      <c r="BB19193" s="6"/>
      <c r="BC19193" s="6"/>
      <c r="BD19193" s="6"/>
      <c r="BE19193" s="6"/>
      <c r="BF19193" s="6"/>
      <c r="BG19193" s="10"/>
    </row>
    <row r="19194" spans="34:59" x14ac:dyDescent="0.25">
      <c r="AH19194" s="10"/>
      <c r="AI19194" s="6"/>
    </row>
    <row r="19195" spans="34:59" x14ac:dyDescent="0.25">
      <c r="AH19195" s="6"/>
      <c r="AI19195" s="6"/>
      <c r="AJ19195" s="6"/>
      <c r="AK19195" s="6"/>
      <c r="AL19195" s="6"/>
      <c r="AM19195" s="6"/>
      <c r="AN19195" s="6"/>
      <c r="AO19195" s="6"/>
      <c r="AP19195" s="6"/>
      <c r="AQ19195" s="6"/>
      <c r="AR19195" s="6"/>
      <c r="AS19195" s="6"/>
      <c r="AT19195" s="6"/>
      <c r="AU19195" s="6"/>
      <c r="AV19195" s="6"/>
      <c r="AW19195" s="6"/>
      <c r="AX19195" s="6"/>
      <c r="AY19195" s="6"/>
      <c r="AZ19195" s="6"/>
      <c r="BA19195" s="6"/>
      <c r="BB19195" s="6"/>
      <c r="BC19195" s="6"/>
      <c r="BD19195" s="6"/>
      <c r="BE19195" s="6"/>
      <c r="BF19195" s="6"/>
      <c r="BG19195" s="6"/>
    </row>
    <row r="19196" spans="34:59" x14ac:dyDescent="0.25">
      <c r="AH19196" s="10"/>
      <c r="AI19196" s="6"/>
      <c r="AJ19196" s="10"/>
      <c r="AK19196" s="10"/>
      <c r="AL19196" s="10"/>
      <c r="AM19196" s="10"/>
      <c r="AN19196" s="10"/>
      <c r="AO19196" s="10"/>
      <c r="AP19196" s="10"/>
      <c r="AQ19196" s="10"/>
      <c r="AR19196" s="10"/>
      <c r="AS19196" s="10"/>
      <c r="AT19196" s="10"/>
      <c r="AU19196" s="10"/>
      <c r="AV19196" s="10"/>
      <c r="AW19196" s="10"/>
      <c r="AX19196" s="10"/>
      <c r="AY19196" s="10"/>
      <c r="AZ19196" s="10"/>
      <c r="BA19196" s="10"/>
      <c r="BB19196" s="10"/>
      <c r="BC19196" s="10"/>
      <c r="BD19196" s="10"/>
      <c r="BE19196" s="10"/>
      <c r="BF19196" s="10"/>
      <c r="BG19196" s="6"/>
    </row>
    <row r="19197" spans="34:59" x14ac:dyDescent="0.25">
      <c r="AH19197" s="6"/>
      <c r="AI19197" s="6"/>
      <c r="AJ19197" s="6"/>
      <c r="AK19197" s="6"/>
      <c r="AL19197" s="6"/>
      <c r="AM19197" s="6"/>
      <c r="AN19197" s="6"/>
      <c r="AO19197" s="6"/>
      <c r="AP19197" s="6"/>
      <c r="AQ19197" s="6"/>
      <c r="AR19197" s="6"/>
      <c r="AS19197" s="6"/>
      <c r="AT19197" s="6"/>
      <c r="AU19197" s="6"/>
      <c r="AV19197" s="6"/>
      <c r="AW19197" s="6"/>
      <c r="AX19197" s="6"/>
      <c r="AY19197" s="6"/>
      <c r="AZ19197" s="6"/>
      <c r="BA19197" s="6"/>
      <c r="BB19197" s="6"/>
      <c r="BC19197" s="6"/>
      <c r="BD19197" s="6"/>
      <c r="BE19197" s="6"/>
      <c r="BF19197" s="6"/>
      <c r="BG19197" s="10"/>
    </row>
    <row r="19198" spans="34:59" x14ac:dyDescent="0.25">
      <c r="AH19198" s="10"/>
      <c r="AI19198" s="6"/>
    </row>
    <row r="19199" spans="34:59" x14ac:dyDescent="0.25">
      <c r="AH19199" s="6"/>
      <c r="AI19199" s="6"/>
      <c r="AJ19199" s="6"/>
      <c r="AK19199" s="6"/>
      <c r="AL19199" s="6"/>
      <c r="AM19199" s="6"/>
      <c r="AN19199" s="6"/>
      <c r="AO19199" s="6"/>
      <c r="AP19199" s="6"/>
      <c r="AQ19199" s="6"/>
      <c r="AR19199" s="6"/>
      <c r="AS19199" s="6"/>
      <c r="AT19199" s="6"/>
      <c r="AU19199" s="6"/>
      <c r="AV19199" s="6"/>
      <c r="AW19199" s="6"/>
      <c r="AX19199" s="6"/>
      <c r="AY19199" s="6"/>
      <c r="AZ19199" s="6"/>
      <c r="BA19199" s="6"/>
      <c r="BB19199" s="6"/>
      <c r="BC19199" s="6"/>
      <c r="BD19199" s="6"/>
      <c r="BE19199" s="6"/>
      <c r="BF19199" s="6"/>
      <c r="BG19199" s="6"/>
    </row>
    <row r="19200" spans="34:59" x14ac:dyDescent="0.25">
      <c r="AH19200" s="10"/>
      <c r="AI19200" s="6"/>
      <c r="AJ19200" s="10"/>
      <c r="AK19200" s="10"/>
      <c r="AL19200" s="10"/>
      <c r="AM19200" s="10"/>
      <c r="AN19200" s="10"/>
      <c r="AO19200" s="10"/>
      <c r="AP19200" s="10"/>
      <c r="AQ19200" s="10"/>
      <c r="AR19200" s="10"/>
      <c r="AS19200" s="10"/>
      <c r="AT19200" s="10"/>
      <c r="AU19200" s="10"/>
      <c r="AV19200" s="10"/>
      <c r="AW19200" s="10"/>
      <c r="AX19200" s="10"/>
      <c r="AY19200" s="10"/>
      <c r="AZ19200" s="10"/>
      <c r="BA19200" s="10"/>
      <c r="BB19200" s="10"/>
      <c r="BC19200" s="10"/>
      <c r="BD19200" s="10"/>
      <c r="BE19200" s="10"/>
      <c r="BF19200" s="10"/>
      <c r="BG19200" s="6"/>
    </row>
    <row r="19201" spans="34:59" x14ac:dyDescent="0.25">
      <c r="AH19201" s="6"/>
      <c r="AI19201" s="6"/>
      <c r="AJ19201" s="6"/>
      <c r="AK19201" s="6"/>
      <c r="AL19201" s="6"/>
      <c r="AM19201" s="6"/>
      <c r="AN19201" s="6"/>
      <c r="AO19201" s="6"/>
      <c r="AP19201" s="6"/>
      <c r="AQ19201" s="6"/>
      <c r="AR19201" s="6"/>
      <c r="AS19201" s="6"/>
      <c r="AT19201" s="6"/>
      <c r="AU19201" s="6"/>
      <c r="AV19201" s="6"/>
      <c r="AW19201" s="6"/>
      <c r="AX19201" s="6"/>
      <c r="AY19201" s="6"/>
      <c r="AZ19201" s="6"/>
      <c r="BA19201" s="6"/>
      <c r="BB19201" s="6"/>
      <c r="BC19201" s="6"/>
      <c r="BD19201" s="6"/>
      <c r="BE19201" s="6"/>
      <c r="BF19201" s="6"/>
      <c r="BG19201" s="10"/>
    </row>
    <row r="19202" spans="34:59" x14ac:dyDescent="0.25">
      <c r="AH19202" s="10"/>
      <c r="AI19202" s="6"/>
    </row>
    <row r="19203" spans="34:59" x14ac:dyDescent="0.25">
      <c r="AH19203" s="6"/>
      <c r="AI19203" s="6"/>
      <c r="AJ19203" s="6"/>
      <c r="AK19203" s="6"/>
      <c r="AL19203" s="6"/>
      <c r="AM19203" s="6"/>
      <c r="AN19203" s="6"/>
      <c r="AO19203" s="6"/>
      <c r="AP19203" s="6"/>
      <c r="AQ19203" s="6"/>
      <c r="AR19203" s="6"/>
      <c r="AS19203" s="6"/>
      <c r="AT19203" s="6"/>
      <c r="AU19203" s="6"/>
      <c r="AV19203" s="6"/>
      <c r="AW19203" s="6"/>
      <c r="AX19203" s="6"/>
      <c r="AY19203" s="6"/>
      <c r="AZ19203" s="6"/>
      <c r="BA19203" s="6"/>
      <c r="BB19203" s="6"/>
      <c r="BC19203" s="6"/>
      <c r="BD19203" s="6"/>
      <c r="BE19203" s="6"/>
      <c r="BF19203" s="6"/>
      <c r="BG19203" s="6"/>
    </row>
    <row r="19204" spans="34:59" x14ac:dyDescent="0.25">
      <c r="AH19204" s="10"/>
      <c r="AI19204" s="6"/>
      <c r="AJ19204" s="10"/>
      <c r="AK19204" s="10"/>
      <c r="AL19204" s="10"/>
      <c r="AM19204" s="10"/>
      <c r="AN19204" s="10"/>
      <c r="AO19204" s="10"/>
      <c r="AP19204" s="10"/>
      <c r="AQ19204" s="10"/>
      <c r="AR19204" s="10"/>
      <c r="AS19204" s="10"/>
      <c r="AT19204" s="10"/>
      <c r="AU19204" s="10"/>
      <c r="AV19204" s="10"/>
      <c r="AW19204" s="10"/>
      <c r="AX19204" s="10"/>
      <c r="AY19204" s="10"/>
      <c r="AZ19204" s="10"/>
      <c r="BA19204" s="10"/>
      <c r="BB19204" s="10"/>
      <c r="BC19204" s="10"/>
      <c r="BD19204" s="10"/>
      <c r="BE19204" s="10"/>
      <c r="BF19204" s="10"/>
      <c r="BG19204" s="6"/>
    </row>
    <row r="19206" spans="34:59" x14ac:dyDescent="0.25">
      <c r="AH19206" s="10"/>
      <c r="AI19206" s="6"/>
    </row>
    <row r="19207" spans="34:59" x14ac:dyDescent="0.25">
      <c r="AH19207" s="6"/>
      <c r="AI19207" s="6"/>
      <c r="AJ19207" s="6"/>
      <c r="AK19207" s="6"/>
      <c r="AL19207" s="6"/>
      <c r="AM19207" s="6"/>
      <c r="AN19207" s="6"/>
      <c r="AO19207" s="6"/>
      <c r="AP19207" s="6"/>
      <c r="AQ19207" s="6"/>
      <c r="AR19207" s="6"/>
      <c r="AS19207" s="6"/>
      <c r="AT19207" s="6"/>
      <c r="AU19207" s="6"/>
      <c r="AV19207" s="6"/>
      <c r="AW19207" s="6"/>
      <c r="AX19207" s="6"/>
      <c r="AY19207" s="6"/>
      <c r="AZ19207" s="6"/>
      <c r="BA19207" s="6"/>
      <c r="BB19207" s="6"/>
      <c r="BC19207" s="6"/>
      <c r="BD19207" s="6"/>
      <c r="BE19207" s="6"/>
      <c r="BF19207" s="6"/>
      <c r="BG19207" s="6"/>
    </row>
    <row r="19208" spans="34:59" x14ac:dyDescent="0.25">
      <c r="AH19208" s="10"/>
      <c r="AI19208" s="6"/>
      <c r="AJ19208" s="10"/>
      <c r="AK19208" s="10"/>
      <c r="AL19208" s="10"/>
      <c r="AM19208" s="10"/>
      <c r="AN19208" s="10"/>
      <c r="AO19208" s="10"/>
      <c r="AP19208" s="10"/>
      <c r="AQ19208" s="10"/>
      <c r="AR19208" s="10"/>
      <c r="AS19208" s="10"/>
      <c r="AT19208" s="10"/>
      <c r="AU19208" s="10"/>
      <c r="AV19208" s="10"/>
      <c r="AW19208" s="10"/>
      <c r="AX19208" s="10"/>
      <c r="AY19208" s="10"/>
      <c r="AZ19208" s="10"/>
      <c r="BA19208" s="10"/>
      <c r="BB19208" s="10"/>
      <c r="BC19208" s="10"/>
      <c r="BD19208" s="10"/>
      <c r="BE19208" s="10"/>
      <c r="BF19208" s="10"/>
      <c r="BG19208" s="6"/>
    </row>
    <row r="19209" spans="34:59" x14ac:dyDescent="0.25">
      <c r="AH19209" s="6"/>
      <c r="AI19209" s="6"/>
      <c r="AJ19209" s="6"/>
      <c r="AK19209" s="6"/>
      <c r="AL19209" s="6"/>
      <c r="AM19209" s="6"/>
      <c r="AN19209" s="6"/>
      <c r="AO19209" s="6"/>
      <c r="AP19209" s="6"/>
      <c r="AQ19209" s="6"/>
      <c r="AR19209" s="6"/>
      <c r="AS19209" s="6"/>
      <c r="AT19209" s="6"/>
      <c r="AU19209" s="6"/>
      <c r="AV19209" s="6"/>
      <c r="AW19209" s="6"/>
      <c r="AX19209" s="6"/>
      <c r="AY19209" s="6"/>
      <c r="AZ19209" s="6"/>
      <c r="BA19209" s="6"/>
      <c r="BB19209" s="6"/>
      <c r="BC19209" s="6"/>
      <c r="BD19209" s="6"/>
      <c r="BE19209" s="6"/>
      <c r="BF19209" s="6"/>
      <c r="BG19209" s="10"/>
    </row>
    <row r="19210" spans="34:59" x14ac:dyDescent="0.25">
      <c r="AH19210" s="10"/>
      <c r="AI19210" s="6"/>
    </row>
    <row r="19211" spans="34:59" x14ac:dyDescent="0.25">
      <c r="AH19211" s="6"/>
      <c r="AI19211" s="6"/>
      <c r="AJ19211" s="6"/>
      <c r="AK19211" s="6"/>
      <c r="AL19211" s="6"/>
      <c r="AM19211" s="6"/>
      <c r="AN19211" s="6"/>
      <c r="AO19211" s="6"/>
      <c r="AP19211" s="6"/>
      <c r="AQ19211" s="6"/>
      <c r="AR19211" s="6"/>
      <c r="AS19211" s="6"/>
      <c r="AT19211" s="6"/>
      <c r="AU19211" s="6"/>
      <c r="AV19211" s="6"/>
      <c r="AW19211" s="6"/>
      <c r="AX19211" s="6"/>
      <c r="AY19211" s="6"/>
      <c r="AZ19211" s="6"/>
      <c r="BA19211" s="6"/>
      <c r="BB19211" s="6"/>
      <c r="BC19211" s="6"/>
      <c r="BD19211" s="6"/>
      <c r="BE19211" s="6"/>
      <c r="BF19211" s="6"/>
      <c r="BG19211" s="6"/>
    </row>
    <row r="19212" spans="34:59" x14ac:dyDescent="0.25">
      <c r="AH19212" s="10"/>
      <c r="AI19212" s="6"/>
      <c r="AJ19212" s="10"/>
      <c r="AK19212" s="10"/>
      <c r="AL19212" s="10"/>
      <c r="AM19212" s="10"/>
      <c r="AN19212" s="10"/>
      <c r="AO19212" s="10"/>
      <c r="AP19212" s="10"/>
      <c r="AQ19212" s="10"/>
      <c r="AR19212" s="10"/>
      <c r="AS19212" s="10"/>
      <c r="AT19212" s="10"/>
      <c r="AU19212" s="10"/>
      <c r="AV19212" s="10"/>
      <c r="AW19212" s="10"/>
      <c r="AX19212" s="10"/>
      <c r="AY19212" s="10"/>
      <c r="AZ19212" s="10"/>
      <c r="BA19212" s="10"/>
      <c r="BB19212" s="10"/>
      <c r="BC19212" s="10"/>
      <c r="BD19212" s="10"/>
      <c r="BE19212" s="10"/>
      <c r="BF19212" s="10"/>
      <c r="BG19212" s="6"/>
    </row>
    <row r="19213" spans="34:59" x14ac:dyDescent="0.25">
      <c r="AH19213" s="6"/>
      <c r="AI19213" s="6"/>
      <c r="AJ19213" s="6"/>
      <c r="AK19213" s="6"/>
      <c r="AL19213" s="6"/>
      <c r="AM19213" s="6"/>
      <c r="AN19213" s="6"/>
      <c r="AO19213" s="6"/>
      <c r="AP19213" s="6"/>
      <c r="AQ19213" s="6"/>
      <c r="AR19213" s="6"/>
      <c r="AS19213" s="6"/>
      <c r="AT19213" s="6"/>
      <c r="AU19213" s="6"/>
      <c r="AV19213" s="6"/>
      <c r="AW19213" s="6"/>
      <c r="AX19213" s="6"/>
      <c r="AY19213" s="6"/>
      <c r="AZ19213" s="6"/>
      <c r="BA19213" s="6"/>
      <c r="BB19213" s="6"/>
      <c r="BC19213" s="6"/>
      <c r="BD19213" s="6"/>
      <c r="BE19213" s="6"/>
      <c r="BF19213" s="6"/>
      <c r="BG19213" s="10"/>
    </row>
    <row r="19214" spans="34:59" x14ac:dyDescent="0.25">
      <c r="AH19214" s="10"/>
      <c r="AI19214" s="6"/>
    </row>
    <row r="19215" spans="34:59" x14ac:dyDescent="0.25">
      <c r="AH19215" s="6"/>
      <c r="AI19215" s="6"/>
      <c r="AJ19215" s="6"/>
      <c r="AK19215" s="6"/>
      <c r="AL19215" s="6"/>
      <c r="AM19215" s="6"/>
      <c r="AN19215" s="6"/>
      <c r="AO19215" s="6"/>
      <c r="AP19215" s="6"/>
      <c r="AQ19215" s="6"/>
      <c r="AR19215" s="6"/>
      <c r="AS19215" s="6"/>
      <c r="AT19215" s="6"/>
      <c r="AU19215" s="6"/>
      <c r="AV19215" s="6"/>
      <c r="AW19215" s="6"/>
      <c r="AX19215" s="6"/>
      <c r="AY19215" s="6"/>
      <c r="AZ19215" s="6"/>
      <c r="BA19215" s="6"/>
      <c r="BB19215" s="6"/>
      <c r="BC19215" s="6"/>
      <c r="BD19215" s="6"/>
      <c r="BE19215" s="6"/>
      <c r="BF19215" s="6"/>
      <c r="BG19215" s="6"/>
    </row>
    <row r="19216" spans="34:59" x14ac:dyDescent="0.25">
      <c r="AH19216" s="10"/>
      <c r="AI19216" s="6"/>
      <c r="AJ19216" s="10"/>
      <c r="AK19216" s="10"/>
      <c r="AL19216" s="10"/>
      <c r="AM19216" s="10"/>
      <c r="AN19216" s="10"/>
      <c r="AO19216" s="10"/>
      <c r="AP19216" s="10"/>
      <c r="AQ19216" s="10"/>
      <c r="AR19216" s="10"/>
      <c r="AS19216" s="10"/>
      <c r="AT19216" s="10"/>
      <c r="AU19216" s="10"/>
      <c r="AV19216" s="10"/>
      <c r="AW19216" s="10"/>
      <c r="AX19216" s="10"/>
      <c r="AY19216" s="10"/>
      <c r="AZ19216" s="10"/>
      <c r="BA19216" s="10"/>
      <c r="BB19216" s="10"/>
      <c r="BC19216" s="10"/>
      <c r="BD19216" s="10"/>
      <c r="BE19216" s="10"/>
      <c r="BF19216" s="10"/>
      <c r="BG19216" s="6"/>
    </row>
    <row r="19217" spans="34:59" x14ac:dyDescent="0.25">
      <c r="AH19217" s="6"/>
      <c r="AI19217" s="6"/>
      <c r="AJ19217" s="6"/>
      <c r="AK19217" s="6"/>
      <c r="AL19217" s="6"/>
      <c r="AM19217" s="6"/>
      <c r="AN19217" s="6"/>
      <c r="AO19217" s="6"/>
      <c r="AP19217" s="6"/>
      <c r="AQ19217" s="6"/>
      <c r="AR19217" s="6"/>
      <c r="AS19217" s="6"/>
      <c r="AT19217" s="6"/>
      <c r="AU19217" s="6"/>
      <c r="AV19217" s="6"/>
      <c r="AW19217" s="6"/>
      <c r="AX19217" s="6"/>
      <c r="AY19217" s="6"/>
      <c r="AZ19217" s="6"/>
      <c r="BA19217" s="6"/>
      <c r="BB19217" s="6"/>
      <c r="BC19217" s="6"/>
      <c r="BD19217" s="6"/>
      <c r="BE19217" s="6"/>
      <c r="BF19217" s="6"/>
      <c r="BG19217" s="10"/>
    </row>
    <row r="19218" spans="34:59" x14ac:dyDescent="0.25">
      <c r="AH19218" s="10"/>
      <c r="AI19218" s="6"/>
    </row>
    <row r="19219" spans="34:59" x14ac:dyDescent="0.25">
      <c r="AH19219" s="6"/>
      <c r="AI19219" s="6"/>
      <c r="AJ19219" s="6"/>
      <c r="AK19219" s="6"/>
      <c r="AL19219" s="6"/>
      <c r="AM19219" s="6"/>
      <c r="AN19219" s="6"/>
      <c r="AO19219" s="6"/>
      <c r="AP19219" s="6"/>
      <c r="AQ19219" s="6"/>
      <c r="AR19219" s="6"/>
      <c r="AS19219" s="6"/>
      <c r="AT19219" s="6"/>
      <c r="AU19219" s="6"/>
      <c r="AV19219" s="6"/>
      <c r="AW19219" s="6"/>
      <c r="AX19219" s="6"/>
      <c r="AY19219" s="6"/>
      <c r="AZ19219" s="6"/>
      <c r="BA19219" s="6"/>
      <c r="BB19219" s="6"/>
      <c r="BC19219" s="6"/>
      <c r="BD19219" s="6"/>
      <c r="BE19219" s="6"/>
      <c r="BF19219" s="6"/>
      <c r="BG19219" s="6"/>
    </row>
    <row r="19220" spans="34:59" x14ac:dyDescent="0.25">
      <c r="AH19220" s="10"/>
      <c r="AI19220" s="6"/>
      <c r="AJ19220" s="10"/>
      <c r="AK19220" s="10"/>
      <c r="AL19220" s="10"/>
      <c r="AM19220" s="10"/>
      <c r="AN19220" s="10"/>
      <c r="AO19220" s="10"/>
      <c r="AP19220" s="10"/>
      <c r="AQ19220" s="10"/>
      <c r="AR19220" s="10"/>
      <c r="AS19220" s="10"/>
      <c r="AT19220" s="10"/>
      <c r="AU19220" s="10"/>
      <c r="AV19220" s="10"/>
      <c r="AW19220" s="10"/>
      <c r="AX19220" s="10"/>
      <c r="AY19220" s="10"/>
      <c r="AZ19220" s="10"/>
      <c r="BA19220" s="10"/>
      <c r="BB19220" s="10"/>
      <c r="BC19220" s="10"/>
      <c r="BD19220" s="10"/>
      <c r="BE19220" s="10"/>
      <c r="BF19220" s="10"/>
      <c r="BG19220" s="6"/>
    </row>
    <row r="19222" spans="34:59" x14ac:dyDescent="0.25">
      <c r="AH19222" s="10"/>
      <c r="AI19222" s="6"/>
    </row>
    <row r="19223" spans="34:59" x14ac:dyDescent="0.25">
      <c r="AH19223" s="6"/>
      <c r="AI19223" s="6"/>
      <c r="AJ19223" s="6"/>
      <c r="AK19223" s="6"/>
      <c r="AL19223" s="6"/>
      <c r="AM19223" s="6"/>
      <c r="AN19223" s="6"/>
      <c r="AO19223" s="6"/>
      <c r="AP19223" s="6"/>
      <c r="AQ19223" s="6"/>
      <c r="AR19223" s="6"/>
      <c r="AS19223" s="6"/>
      <c r="AT19223" s="6"/>
      <c r="AU19223" s="6"/>
      <c r="AV19223" s="6"/>
      <c r="AW19223" s="6"/>
      <c r="AX19223" s="6"/>
      <c r="AY19223" s="6"/>
      <c r="AZ19223" s="6"/>
      <c r="BA19223" s="6"/>
      <c r="BB19223" s="6"/>
      <c r="BC19223" s="6"/>
      <c r="BD19223" s="6"/>
      <c r="BE19223" s="6"/>
      <c r="BF19223" s="6"/>
      <c r="BG19223" s="6"/>
    </row>
    <row r="19224" spans="34:59" x14ac:dyDescent="0.25">
      <c r="AH19224" s="10"/>
      <c r="AI19224" s="6"/>
      <c r="AJ19224" s="10"/>
      <c r="AK19224" s="10"/>
      <c r="AL19224" s="10"/>
      <c r="AM19224" s="10"/>
      <c r="AN19224" s="10"/>
      <c r="AO19224" s="10"/>
      <c r="AP19224" s="10"/>
      <c r="AQ19224" s="10"/>
      <c r="AR19224" s="10"/>
      <c r="AS19224" s="10"/>
      <c r="AT19224" s="10"/>
      <c r="AU19224" s="10"/>
      <c r="AV19224" s="10"/>
      <c r="AW19224" s="10"/>
      <c r="AX19224" s="10"/>
      <c r="AY19224" s="10"/>
      <c r="AZ19224" s="10"/>
      <c r="BA19224" s="10"/>
      <c r="BB19224" s="10"/>
      <c r="BC19224" s="10"/>
      <c r="BD19224" s="10"/>
      <c r="BE19224" s="10"/>
      <c r="BF19224" s="10"/>
      <c r="BG19224" s="6"/>
    </row>
    <row r="19225" spans="34:59" x14ac:dyDescent="0.25">
      <c r="AH19225" s="6"/>
      <c r="AI19225" s="6"/>
      <c r="AJ19225" s="6"/>
      <c r="AK19225" s="6"/>
      <c r="AL19225" s="6"/>
      <c r="AM19225" s="6"/>
      <c r="AN19225" s="6"/>
      <c r="AO19225" s="6"/>
      <c r="AP19225" s="6"/>
      <c r="AQ19225" s="6"/>
      <c r="AR19225" s="6"/>
      <c r="AS19225" s="6"/>
      <c r="AT19225" s="6"/>
      <c r="AU19225" s="6"/>
      <c r="AV19225" s="6"/>
      <c r="AW19225" s="6"/>
      <c r="AX19225" s="6"/>
      <c r="AY19225" s="6"/>
      <c r="AZ19225" s="6"/>
      <c r="BA19225" s="6"/>
      <c r="BB19225" s="6"/>
      <c r="BC19225" s="6"/>
      <c r="BD19225" s="6"/>
      <c r="BE19225" s="6"/>
      <c r="BF19225" s="6"/>
      <c r="BG19225" s="10"/>
    </row>
    <row r="19226" spans="34:59" x14ac:dyDescent="0.25">
      <c r="AH19226" s="10"/>
      <c r="AI19226" s="6"/>
    </row>
    <row r="19227" spans="34:59" x14ac:dyDescent="0.25">
      <c r="AH19227" s="6"/>
      <c r="AI19227" s="6"/>
      <c r="AJ19227" s="6"/>
      <c r="AK19227" s="6"/>
      <c r="AL19227" s="6"/>
      <c r="AM19227" s="6"/>
      <c r="AN19227" s="6"/>
      <c r="AO19227" s="6"/>
      <c r="AP19227" s="6"/>
      <c r="AQ19227" s="6"/>
      <c r="AR19227" s="6"/>
      <c r="AS19227" s="6"/>
      <c r="AT19227" s="6"/>
      <c r="AU19227" s="6"/>
      <c r="AV19227" s="6"/>
      <c r="AW19227" s="6"/>
      <c r="AX19227" s="6"/>
      <c r="AY19227" s="6"/>
      <c r="AZ19227" s="6"/>
      <c r="BA19227" s="6"/>
      <c r="BB19227" s="6"/>
      <c r="BC19227" s="6"/>
      <c r="BD19227" s="6"/>
      <c r="BE19227" s="6"/>
      <c r="BF19227" s="6"/>
      <c r="BG19227" s="6"/>
    </row>
    <row r="19228" spans="34:59" x14ac:dyDescent="0.25">
      <c r="AH19228" s="10"/>
      <c r="AI19228" s="6"/>
      <c r="AJ19228" s="10"/>
      <c r="AK19228" s="10"/>
      <c r="AL19228" s="10"/>
      <c r="AM19228" s="10"/>
      <c r="AN19228" s="10"/>
      <c r="AO19228" s="10"/>
      <c r="AP19228" s="10"/>
      <c r="AQ19228" s="10"/>
      <c r="AR19228" s="10"/>
      <c r="AS19228" s="10"/>
      <c r="AT19228" s="10"/>
      <c r="AU19228" s="10"/>
      <c r="AV19228" s="10"/>
      <c r="AW19228" s="10"/>
      <c r="AX19228" s="10"/>
      <c r="AY19228" s="10"/>
      <c r="AZ19228" s="10"/>
      <c r="BA19228" s="10"/>
      <c r="BB19228" s="10"/>
      <c r="BC19228" s="10"/>
      <c r="BD19228" s="10"/>
      <c r="BE19228" s="10"/>
      <c r="BF19228" s="10"/>
      <c r="BG19228" s="6"/>
    </row>
    <row r="19229" spans="34:59" x14ac:dyDescent="0.25">
      <c r="AH19229" s="6"/>
      <c r="AI19229" s="6"/>
      <c r="AJ19229" s="6"/>
      <c r="AK19229" s="6"/>
      <c r="AL19229" s="6"/>
      <c r="AM19229" s="6"/>
      <c r="AN19229" s="6"/>
      <c r="AO19229" s="6"/>
      <c r="AP19229" s="6"/>
      <c r="AQ19229" s="6"/>
      <c r="AR19229" s="6"/>
      <c r="AS19229" s="6"/>
      <c r="AT19229" s="6"/>
      <c r="AU19229" s="6"/>
      <c r="AV19229" s="6"/>
      <c r="AW19229" s="6"/>
      <c r="AX19229" s="6"/>
      <c r="AY19229" s="6"/>
      <c r="AZ19229" s="6"/>
      <c r="BA19229" s="6"/>
      <c r="BB19229" s="6"/>
      <c r="BC19229" s="6"/>
      <c r="BD19229" s="6"/>
      <c r="BE19229" s="6"/>
      <c r="BF19229" s="6"/>
      <c r="BG19229" s="10"/>
    </row>
    <row r="19230" spans="34:59" x14ac:dyDescent="0.25">
      <c r="AH19230" s="10"/>
      <c r="AI19230" s="6"/>
    </row>
    <row r="19231" spans="34:59" x14ac:dyDescent="0.25">
      <c r="AH19231" s="6"/>
      <c r="AI19231" s="6"/>
      <c r="AJ19231" s="6"/>
      <c r="AK19231" s="6"/>
      <c r="AL19231" s="6"/>
      <c r="AM19231" s="6"/>
      <c r="AN19231" s="6"/>
      <c r="AO19231" s="6"/>
      <c r="AP19231" s="6"/>
      <c r="AQ19231" s="6"/>
      <c r="AR19231" s="6"/>
      <c r="AS19231" s="6"/>
      <c r="AT19231" s="6"/>
      <c r="AU19231" s="6"/>
      <c r="AV19231" s="6"/>
      <c r="AW19231" s="6"/>
      <c r="AX19231" s="6"/>
      <c r="AY19231" s="6"/>
      <c r="AZ19231" s="6"/>
      <c r="BA19231" s="6"/>
      <c r="BB19231" s="6"/>
      <c r="BC19231" s="6"/>
      <c r="BD19231" s="6"/>
      <c r="BE19231" s="6"/>
      <c r="BF19231" s="6"/>
      <c r="BG19231" s="6"/>
    </row>
    <row r="19232" spans="34:59" x14ac:dyDescent="0.25">
      <c r="AH19232" s="10"/>
      <c r="AI19232" s="6"/>
      <c r="AJ19232" s="10"/>
      <c r="AK19232" s="10"/>
      <c r="AL19232" s="10"/>
      <c r="AM19232" s="10"/>
      <c r="AN19232" s="10"/>
      <c r="AO19232" s="10"/>
      <c r="AP19232" s="10"/>
      <c r="AQ19232" s="10"/>
      <c r="AR19232" s="10"/>
      <c r="AS19232" s="10"/>
      <c r="AT19232" s="10"/>
      <c r="AU19232" s="10"/>
      <c r="AV19232" s="10"/>
      <c r="AW19232" s="10"/>
      <c r="AX19232" s="10"/>
      <c r="AY19232" s="10"/>
      <c r="AZ19232" s="10"/>
      <c r="BA19232" s="10"/>
      <c r="BB19232" s="10"/>
      <c r="BC19232" s="10"/>
      <c r="BD19232" s="10"/>
      <c r="BE19232" s="10"/>
      <c r="BF19232" s="10"/>
      <c r="BG19232" s="6"/>
    </row>
    <row r="19233" spans="34:59" x14ac:dyDescent="0.25">
      <c r="AH19233" s="6"/>
      <c r="AI19233" s="6"/>
      <c r="AJ19233" s="6"/>
      <c r="AK19233" s="6"/>
      <c r="AL19233" s="6"/>
      <c r="AM19233" s="6"/>
      <c r="AN19233" s="6"/>
      <c r="AO19233" s="6"/>
      <c r="AP19233" s="6"/>
      <c r="AQ19233" s="6"/>
      <c r="AR19233" s="6"/>
      <c r="AS19233" s="6"/>
      <c r="AT19233" s="6"/>
      <c r="AU19233" s="6"/>
      <c r="AV19233" s="6"/>
      <c r="AW19233" s="6"/>
      <c r="AX19233" s="6"/>
      <c r="AY19233" s="6"/>
      <c r="AZ19233" s="6"/>
      <c r="BA19233" s="6"/>
      <c r="BB19233" s="6"/>
      <c r="BC19233" s="6"/>
      <c r="BD19233" s="6"/>
      <c r="BE19233" s="6"/>
      <c r="BF19233" s="6"/>
      <c r="BG19233" s="10"/>
    </row>
    <row r="19234" spans="34:59" x14ac:dyDescent="0.25">
      <c r="AH19234" s="10"/>
      <c r="AI19234" s="6"/>
    </row>
    <row r="19235" spans="34:59" x14ac:dyDescent="0.25">
      <c r="AH19235" s="6"/>
      <c r="AI19235" s="6"/>
      <c r="AJ19235" s="6"/>
      <c r="AK19235" s="6"/>
      <c r="AL19235" s="6"/>
      <c r="AM19235" s="6"/>
      <c r="AN19235" s="6"/>
      <c r="AO19235" s="6"/>
      <c r="AP19235" s="6"/>
      <c r="AQ19235" s="6"/>
      <c r="AR19235" s="6"/>
      <c r="AS19235" s="6"/>
      <c r="AT19235" s="6"/>
      <c r="AU19235" s="6"/>
      <c r="AV19235" s="6"/>
      <c r="AW19235" s="6"/>
      <c r="AX19235" s="6"/>
      <c r="AY19235" s="6"/>
      <c r="AZ19235" s="6"/>
      <c r="BA19235" s="6"/>
      <c r="BB19235" s="6"/>
      <c r="BC19235" s="6"/>
      <c r="BD19235" s="6"/>
      <c r="BE19235" s="6"/>
      <c r="BF19235" s="6"/>
      <c r="BG19235" s="6"/>
    </row>
    <row r="19236" spans="34:59" x14ac:dyDescent="0.25">
      <c r="AH19236" s="10"/>
      <c r="AI19236" s="6"/>
      <c r="AJ19236" s="10"/>
      <c r="AK19236" s="10"/>
      <c r="AL19236" s="10"/>
      <c r="AM19236" s="10"/>
      <c r="AN19236" s="10"/>
      <c r="AO19236" s="10"/>
      <c r="AP19236" s="10"/>
      <c r="AQ19236" s="10"/>
      <c r="AR19236" s="10"/>
      <c r="AS19236" s="10"/>
      <c r="AT19236" s="10"/>
      <c r="AU19236" s="10"/>
      <c r="AV19236" s="10"/>
      <c r="AW19236" s="10"/>
      <c r="AX19236" s="10"/>
      <c r="AY19236" s="10"/>
      <c r="AZ19236" s="10"/>
      <c r="BA19236" s="10"/>
      <c r="BB19236" s="10"/>
      <c r="BC19236" s="10"/>
      <c r="BD19236" s="10"/>
      <c r="BE19236" s="10"/>
      <c r="BF19236" s="10"/>
      <c r="BG19236" s="6"/>
    </row>
    <row r="19238" spans="34:59" x14ac:dyDescent="0.25">
      <c r="AH19238" s="10"/>
      <c r="AI19238" s="6"/>
    </row>
    <row r="19239" spans="34:59" x14ac:dyDescent="0.25">
      <c r="AH19239" s="6"/>
      <c r="AI19239" s="6"/>
      <c r="AJ19239" s="6"/>
      <c r="AK19239" s="6"/>
      <c r="AL19239" s="6"/>
      <c r="AM19239" s="6"/>
      <c r="AN19239" s="6"/>
      <c r="AO19239" s="6"/>
      <c r="AP19239" s="6"/>
      <c r="AQ19239" s="6"/>
      <c r="AR19239" s="6"/>
      <c r="AS19239" s="6"/>
      <c r="AT19239" s="6"/>
      <c r="AU19239" s="6"/>
      <c r="AV19239" s="6"/>
      <c r="AW19239" s="6"/>
      <c r="AX19239" s="6"/>
      <c r="AY19239" s="6"/>
      <c r="AZ19239" s="6"/>
      <c r="BA19239" s="6"/>
      <c r="BB19239" s="6"/>
      <c r="BC19239" s="6"/>
      <c r="BD19239" s="6"/>
      <c r="BE19239" s="6"/>
      <c r="BF19239" s="6"/>
      <c r="BG19239" s="6"/>
    </row>
    <row r="19240" spans="34:59" x14ac:dyDescent="0.25">
      <c r="AH19240" s="10"/>
      <c r="AI19240" s="6"/>
      <c r="AJ19240" s="10"/>
      <c r="AK19240" s="10"/>
      <c r="AL19240" s="10"/>
      <c r="AM19240" s="10"/>
      <c r="AN19240" s="10"/>
      <c r="AO19240" s="10"/>
      <c r="AP19240" s="10"/>
      <c r="AQ19240" s="10"/>
      <c r="AR19240" s="10"/>
      <c r="AS19240" s="10"/>
      <c r="AT19240" s="10"/>
      <c r="AU19240" s="10"/>
      <c r="AV19240" s="10"/>
      <c r="AW19240" s="10"/>
      <c r="AX19240" s="10"/>
      <c r="AY19240" s="10"/>
      <c r="AZ19240" s="10"/>
      <c r="BA19240" s="10"/>
      <c r="BB19240" s="10"/>
      <c r="BC19240" s="10"/>
      <c r="BD19240" s="10"/>
      <c r="BE19240" s="10"/>
      <c r="BF19240" s="10"/>
      <c r="BG19240" s="6"/>
    </row>
    <row r="19241" spans="34:59" x14ac:dyDescent="0.25">
      <c r="AH19241" s="6"/>
      <c r="AI19241" s="6"/>
      <c r="AJ19241" s="6"/>
      <c r="AK19241" s="6"/>
      <c r="AL19241" s="6"/>
      <c r="AM19241" s="6"/>
      <c r="AN19241" s="6"/>
      <c r="AO19241" s="6"/>
      <c r="AP19241" s="6"/>
      <c r="AQ19241" s="6"/>
      <c r="AR19241" s="6"/>
      <c r="AS19241" s="6"/>
      <c r="AT19241" s="6"/>
      <c r="AU19241" s="6"/>
      <c r="AV19241" s="6"/>
      <c r="AW19241" s="6"/>
      <c r="AX19241" s="6"/>
      <c r="AY19241" s="6"/>
      <c r="AZ19241" s="6"/>
      <c r="BA19241" s="6"/>
      <c r="BB19241" s="6"/>
      <c r="BC19241" s="6"/>
      <c r="BD19241" s="6"/>
      <c r="BE19241" s="6"/>
      <c r="BF19241" s="6"/>
      <c r="BG19241" s="10"/>
    </row>
    <row r="19242" spans="34:59" x14ac:dyDescent="0.25">
      <c r="AH19242" s="10"/>
      <c r="AI19242" s="6"/>
    </row>
    <row r="19243" spans="34:59" x14ac:dyDescent="0.25">
      <c r="AH19243" s="6"/>
      <c r="AI19243" s="6"/>
      <c r="AJ19243" s="6"/>
      <c r="AK19243" s="6"/>
      <c r="AL19243" s="6"/>
      <c r="AM19243" s="6"/>
      <c r="AN19243" s="6"/>
      <c r="AO19243" s="6"/>
      <c r="AP19243" s="6"/>
      <c r="AQ19243" s="6"/>
      <c r="AR19243" s="6"/>
      <c r="AS19243" s="6"/>
      <c r="AT19243" s="6"/>
      <c r="AU19243" s="6"/>
      <c r="AV19243" s="6"/>
      <c r="AW19243" s="6"/>
      <c r="AX19243" s="6"/>
      <c r="AY19243" s="6"/>
      <c r="AZ19243" s="6"/>
      <c r="BA19243" s="6"/>
      <c r="BB19243" s="6"/>
      <c r="BC19243" s="6"/>
      <c r="BD19243" s="6"/>
      <c r="BE19243" s="6"/>
      <c r="BF19243" s="6"/>
      <c r="BG19243" s="6"/>
    </row>
    <row r="19244" spans="34:59" x14ac:dyDescent="0.25">
      <c r="AH19244" s="10"/>
      <c r="AI19244" s="6"/>
      <c r="AJ19244" s="10"/>
      <c r="AK19244" s="10"/>
      <c r="AL19244" s="10"/>
      <c r="AM19244" s="10"/>
      <c r="AN19244" s="10"/>
      <c r="AO19244" s="10"/>
      <c r="AP19244" s="10"/>
      <c r="AQ19244" s="10"/>
      <c r="AR19244" s="10"/>
      <c r="AS19244" s="10"/>
      <c r="AT19244" s="10"/>
      <c r="AU19244" s="10"/>
      <c r="AV19244" s="10"/>
      <c r="AW19244" s="10"/>
      <c r="AX19244" s="10"/>
      <c r="AY19244" s="10"/>
      <c r="AZ19244" s="10"/>
      <c r="BA19244" s="10"/>
      <c r="BB19244" s="10"/>
      <c r="BC19244" s="10"/>
      <c r="BD19244" s="10"/>
      <c r="BE19244" s="10"/>
      <c r="BF19244" s="10"/>
      <c r="BG19244" s="6"/>
    </row>
    <row r="19245" spans="34:59" x14ac:dyDescent="0.25">
      <c r="AH19245" s="6"/>
      <c r="AI19245" s="6"/>
      <c r="AJ19245" s="6"/>
      <c r="AK19245" s="6"/>
      <c r="AL19245" s="6"/>
      <c r="AM19245" s="6"/>
      <c r="AN19245" s="6"/>
      <c r="AO19245" s="6"/>
      <c r="AP19245" s="6"/>
      <c r="AQ19245" s="6"/>
      <c r="AR19245" s="6"/>
      <c r="AS19245" s="6"/>
      <c r="AT19245" s="6"/>
      <c r="AU19245" s="6"/>
      <c r="AV19245" s="6"/>
      <c r="AW19245" s="6"/>
      <c r="AX19245" s="6"/>
      <c r="AY19245" s="6"/>
      <c r="AZ19245" s="6"/>
      <c r="BA19245" s="6"/>
      <c r="BB19245" s="6"/>
      <c r="BC19245" s="6"/>
      <c r="BD19245" s="6"/>
      <c r="BE19245" s="6"/>
      <c r="BF19245" s="6"/>
      <c r="BG19245" s="10"/>
    </row>
    <row r="19246" spans="34:59" x14ac:dyDescent="0.25">
      <c r="AH19246" s="10"/>
      <c r="AI19246" s="6"/>
    </row>
    <row r="19247" spans="34:59" x14ac:dyDescent="0.25">
      <c r="AH19247" s="6"/>
      <c r="AI19247" s="6"/>
      <c r="AJ19247" s="6"/>
      <c r="AK19247" s="6"/>
      <c r="AL19247" s="6"/>
      <c r="AM19247" s="6"/>
      <c r="AN19247" s="6"/>
      <c r="AO19247" s="6"/>
      <c r="AP19247" s="6"/>
      <c r="AQ19247" s="6"/>
      <c r="AR19247" s="6"/>
      <c r="AS19247" s="6"/>
      <c r="AT19247" s="6"/>
      <c r="AU19247" s="6"/>
      <c r="AV19247" s="6"/>
      <c r="AW19247" s="6"/>
      <c r="AX19247" s="6"/>
      <c r="AY19247" s="6"/>
      <c r="AZ19247" s="6"/>
      <c r="BA19247" s="6"/>
      <c r="BB19247" s="6"/>
      <c r="BC19247" s="6"/>
      <c r="BD19247" s="6"/>
      <c r="BE19247" s="6"/>
      <c r="BF19247" s="6"/>
      <c r="BG19247" s="6"/>
    </row>
    <row r="19248" spans="34:59" x14ac:dyDescent="0.25">
      <c r="AH19248" s="10"/>
      <c r="AI19248" s="6"/>
      <c r="AJ19248" s="10"/>
      <c r="AK19248" s="10"/>
      <c r="AL19248" s="10"/>
      <c r="AM19248" s="10"/>
      <c r="AN19248" s="10"/>
      <c r="AO19248" s="10"/>
      <c r="AP19248" s="10"/>
      <c r="AQ19248" s="10"/>
      <c r="AR19248" s="10"/>
      <c r="AS19248" s="10"/>
      <c r="AT19248" s="10"/>
      <c r="AU19248" s="10"/>
      <c r="AV19248" s="10"/>
      <c r="AW19248" s="10"/>
      <c r="AX19248" s="10"/>
      <c r="AY19248" s="10"/>
      <c r="AZ19248" s="10"/>
      <c r="BA19248" s="10"/>
      <c r="BB19248" s="10"/>
      <c r="BC19248" s="10"/>
      <c r="BD19248" s="10"/>
      <c r="BE19248" s="10"/>
      <c r="BF19248" s="10"/>
      <c r="BG19248" s="6"/>
    </row>
    <row r="19249" spans="34:59" x14ac:dyDescent="0.25">
      <c r="AH19249" s="6"/>
      <c r="AI19249" s="6"/>
      <c r="AJ19249" s="6"/>
      <c r="AK19249" s="6"/>
      <c r="AL19249" s="6"/>
      <c r="AM19249" s="6"/>
      <c r="AN19249" s="6"/>
      <c r="AO19249" s="6"/>
      <c r="AP19249" s="6"/>
      <c r="AQ19249" s="6"/>
      <c r="AR19249" s="6"/>
      <c r="AS19249" s="6"/>
      <c r="AT19249" s="6"/>
      <c r="AU19249" s="6"/>
      <c r="AV19249" s="6"/>
      <c r="AW19249" s="6"/>
      <c r="AX19249" s="6"/>
      <c r="AY19249" s="6"/>
      <c r="AZ19249" s="6"/>
      <c r="BA19249" s="6"/>
      <c r="BB19249" s="6"/>
      <c r="BC19249" s="6"/>
      <c r="BD19249" s="6"/>
      <c r="BE19249" s="6"/>
      <c r="BF19249" s="6"/>
      <c r="BG19249" s="10"/>
    </row>
    <row r="19250" spans="34:59" x14ac:dyDescent="0.25">
      <c r="AH19250" s="10"/>
      <c r="AI19250" s="6"/>
    </row>
    <row r="19251" spans="34:59" x14ac:dyDescent="0.25">
      <c r="AH19251" s="6"/>
      <c r="AI19251" s="6"/>
      <c r="AJ19251" s="6"/>
      <c r="AK19251" s="6"/>
      <c r="AL19251" s="6"/>
      <c r="AM19251" s="6"/>
      <c r="AN19251" s="6"/>
      <c r="AO19251" s="6"/>
      <c r="AP19251" s="6"/>
      <c r="AQ19251" s="6"/>
      <c r="AR19251" s="6"/>
      <c r="AS19251" s="6"/>
      <c r="AT19251" s="6"/>
      <c r="AU19251" s="6"/>
      <c r="AV19251" s="6"/>
      <c r="AW19251" s="6"/>
      <c r="AX19251" s="6"/>
      <c r="AY19251" s="6"/>
      <c r="AZ19251" s="6"/>
      <c r="BA19251" s="6"/>
      <c r="BB19251" s="6"/>
      <c r="BC19251" s="6"/>
      <c r="BD19251" s="6"/>
      <c r="BE19251" s="6"/>
      <c r="BF19251" s="6"/>
      <c r="BG19251" s="6"/>
    </row>
    <row r="19252" spans="34:59" x14ac:dyDescent="0.25">
      <c r="AH19252" s="10"/>
      <c r="AI19252" s="6"/>
      <c r="AJ19252" s="10"/>
      <c r="AK19252" s="10"/>
      <c r="AL19252" s="10"/>
      <c r="AM19252" s="10"/>
      <c r="AN19252" s="10"/>
      <c r="AO19252" s="10"/>
      <c r="AP19252" s="10"/>
      <c r="AQ19252" s="10"/>
      <c r="AR19252" s="10"/>
      <c r="AS19252" s="10"/>
      <c r="AT19252" s="10"/>
      <c r="AU19252" s="10"/>
      <c r="AV19252" s="10"/>
      <c r="AW19252" s="10"/>
      <c r="AX19252" s="10"/>
      <c r="AY19252" s="10"/>
      <c r="AZ19252" s="10"/>
      <c r="BA19252" s="10"/>
      <c r="BB19252" s="10"/>
      <c r="BC19252" s="10"/>
      <c r="BD19252" s="10"/>
      <c r="BE19252" s="10"/>
      <c r="BF19252" s="10"/>
      <c r="BG19252" s="6"/>
    </row>
    <row r="19254" spans="34:59" x14ac:dyDescent="0.25">
      <c r="AH19254" s="10"/>
      <c r="AI19254" s="6"/>
    </row>
    <row r="19255" spans="34:59" x14ac:dyDescent="0.25">
      <c r="AH19255" s="6"/>
      <c r="AI19255" s="6"/>
      <c r="AJ19255" s="6"/>
      <c r="AK19255" s="6"/>
      <c r="AL19255" s="6"/>
      <c r="AM19255" s="6"/>
      <c r="AN19255" s="6"/>
      <c r="AO19255" s="6"/>
      <c r="AP19255" s="6"/>
      <c r="AQ19255" s="6"/>
      <c r="AR19255" s="6"/>
      <c r="AS19255" s="6"/>
      <c r="AT19255" s="6"/>
      <c r="AU19255" s="6"/>
      <c r="AV19255" s="6"/>
      <c r="AW19255" s="6"/>
      <c r="AX19255" s="6"/>
      <c r="AY19255" s="6"/>
      <c r="AZ19255" s="6"/>
      <c r="BA19255" s="6"/>
      <c r="BB19255" s="6"/>
      <c r="BC19255" s="6"/>
      <c r="BD19255" s="6"/>
      <c r="BE19255" s="6"/>
      <c r="BF19255" s="6"/>
      <c r="BG19255" s="6"/>
    </row>
    <row r="19256" spans="34:59" x14ac:dyDescent="0.25">
      <c r="AH19256" s="10"/>
      <c r="AI19256" s="6"/>
      <c r="AJ19256" s="10"/>
      <c r="AK19256" s="10"/>
      <c r="AL19256" s="10"/>
      <c r="AM19256" s="10"/>
      <c r="AN19256" s="10"/>
      <c r="AO19256" s="10"/>
      <c r="AP19256" s="10"/>
      <c r="AQ19256" s="10"/>
      <c r="AR19256" s="10"/>
      <c r="AS19256" s="10"/>
      <c r="AT19256" s="10"/>
      <c r="AU19256" s="10"/>
      <c r="AV19256" s="10"/>
      <c r="AW19256" s="10"/>
      <c r="AX19256" s="10"/>
      <c r="AY19256" s="10"/>
      <c r="AZ19256" s="10"/>
      <c r="BA19256" s="10"/>
      <c r="BB19256" s="10"/>
      <c r="BC19256" s="10"/>
      <c r="BD19256" s="10"/>
      <c r="BE19256" s="10"/>
      <c r="BF19256" s="10"/>
      <c r="BG19256" s="6"/>
    </row>
    <row r="19257" spans="34:59" x14ac:dyDescent="0.25">
      <c r="AH19257" s="6"/>
      <c r="AI19257" s="6"/>
      <c r="AJ19257" s="6"/>
      <c r="AK19257" s="6"/>
      <c r="AL19257" s="6"/>
      <c r="AM19257" s="6"/>
      <c r="AN19257" s="6"/>
      <c r="AO19257" s="6"/>
      <c r="AP19257" s="6"/>
      <c r="AQ19257" s="6"/>
      <c r="AR19257" s="6"/>
      <c r="AS19257" s="6"/>
      <c r="AT19257" s="6"/>
      <c r="AU19257" s="6"/>
      <c r="AV19257" s="6"/>
      <c r="AW19257" s="6"/>
      <c r="AX19257" s="6"/>
      <c r="AY19257" s="6"/>
      <c r="AZ19257" s="6"/>
      <c r="BA19257" s="6"/>
      <c r="BB19257" s="6"/>
      <c r="BC19257" s="6"/>
      <c r="BD19257" s="6"/>
      <c r="BE19257" s="6"/>
      <c r="BF19257" s="6"/>
      <c r="BG19257" s="10"/>
    </row>
    <row r="19258" spans="34:59" x14ac:dyDescent="0.25">
      <c r="AH19258" s="10"/>
      <c r="AI19258" s="6"/>
    </row>
    <row r="19259" spans="34:59" x14ac:dyDescent="0.25">
      <c r="AH19259" s="6"/>
      <c r="AI19259" s="6"/>
      <c r="AJ19259" s="6"/>
      <c r="AK19259" s="6"/>
      <c r="AL19259" s="6"/>
      <c r="AM19259" s="6"/>
      <c r="AN19259" s="6"/>
      <c r="AO19259" s="6"/>
      <c r="AP19259" s="6"/>
      <c r="AQ19259" s="6"/>
      <c r="AR19259" s="6"/>
      <c r="AS19259" s="6"/>
      <c r="AT19259" s="6"/>
      <c r="AU19259" s="6"/>
      <c r="AV19259" s="6"/>
      <c r="AW19259" s="6"/>
      <c r="AX19259" s="6"/>
      <c r="AY19259" s="6"/>
      <c r="AZ19259" s="6"/>
      <c r="BA19259" s="6"/>
      <c r="BB19259" s="6"/>
      <c r="BC19259" s="6"/>
      <c r="BD19259" s="6"/>
      <c r="BE19259" s="6"/>
      <c r="BF19259" s="6"/>
      <c r="BG19259" s="6"/>
    </row>
    <row r="19260" spans="34:59" x14ac:dyDescent="0.25">
      <c r="AH19260" s="10"/>
      <c r="AI19260" s="6"/>
      <c r="AJ19260" s="10"/>
      <c r="AK19260" s="10"/>
      <c r="AL19260" s="10"/>
      <c r="AM19260" s="10"/>
      <c r="AN19260" s="10"/>
      <c r="AO19260" s="10"/>
      <c r="AP19260" s="10"/>
      <c r="AQ19260" s="10"/>
      <c r="AR19260" s="10"/>
      <c r="AS19260" s="10"/>
      <c r="AT19260" s="10"/>
      <c r="AU19260" s="10"/>
      <c r="AV19260" s="10"/>
      <c r="AW19260" s="10"/>
      <c r="AX19260" s="10"/>
      <c r="AY19260" s="10"/>
      <c r="AZ19260" s="10"/>
      <c r="BA19260" s="10"/>
      <c r="BB19260" s="10"/>
      <c r="BC19260" s="10"/>
      <c r="BD19260" s="10"/>
      <c r="BE19260" s="10"/>
      <c r="BF19260" s="10"/>
      <c r="BG19260" s="6"/>
    </row>
    <row r="19261" spans="34:59" x14ac:dyDescent="0.25">
      <c r="AH19261" s="6"/>
      <c r="AI19261" s="6"/>
      <c r="AJ19261" s="6"/>
      <c r="AK19261" s="6"/>
      <c r="AL19261" s="6"/>
      <c r="AM19261" s="6"/>
      <c r="AN19261" s="6"/>
      <c r="AO19261" s="6"/>
      <c r="AP19261" s="6"/>
      <c r="AQ19261" s="6"/>
      <c r="AR19261" s="6"/>
      <c r="AS19261" s="6"/>
      <c r="AT19261" s="6"/>
      <c r="AU19261" s="6"/>
      <c r="AV19261" s="6"/>
      <c r="AW19261" s="6"/>
      <c r="AX19261" s="6"/>
      <c r="AY19261" s="6"/>
      <c r="AZ19261" s="6"/>
      <c r="BA19261" s="6"/>
      <c r="BB19261" s="6"/>
      <c r="BC19261" s="6"/>
      <c r="BD19261" s="6"/>
      <c r="BE19261" s="6"/>
      <c r="BF19261" s="6"/>
      <c r="BG19261" s="10"/>
    </row>
    <row r="19262" spans="34:59" x14ac:dyDescent="0.25">
      <c r="AH19262" s="10"/>
      <c r="AI19262" s="6"/>
    </row>
    <row r="19263" spans="34:59" x14ac:dyDescent="0.25">
      <c r="AH19263" s="6"/>
      <c r="AI19263" s="6"/>
      <c r="AJ19263" s="6"/>
      <c r="AK19263" s="6"/>
      <c r="AL19263" s="6"/>
      <c r="AM19263" s="6"/>
      <c r="AN19263" s="6"/>
      <c r="AO19263" s="6"/>
      <c r="AP19263" s="6"/>
      <c r="AQ19263" s="6"/>
      <c r="AR19263" s="6"/>
      <c r="AS19263" s="6"/>
      <c r="AT19263" s="6"/>
      <c r="AU19263" s="6"/>
      <c r="AV19263" s="6"/>
      <c r="AW19263" s="6"/>
      <c r="AX19263" s="6"/>
      <c r="AY19263" s="6"/>
      <c r="AZ19263" s="6"/>
      <c r="BA19263" s="6"/>
      <c r="BB19263" s="6"/>
      <c r="BC19263" s="6"/>
      <c r="BD19263" s="6"/>
      <c r="BE19263" s="6"/>
      <c r="BF19263" s="6"/>
      <c r="BG19263" s="6"/>
    </row>
    <row r="19264" spans="34:59" x14ac:dyDescent="0.25">
      <c r="AH19264" s="10"/>
      <c r="AI19264" s="6"/>
      <c r="AJ19264" s="10"/>
      <c r="AK19264" s="10"/>
      <c r="AL19264" s="10"/>
      <c r="AM19264" s="10"/>
      <c r="AN19264" s="10"/>
      <c r="AO19264" s="10"/>
      <c r="AP19264" s="10"/>
      <c r="AQ19264" s="10"/>
      <c r="AR19264" s="10"/>
      <c r="AS19264" s="10"/>
      <c r="AT19264" s="10"/>
      <c r="AU19264" s="10"/>
      <c r="AV19264" s="10"/>
      <c r="AW19264" s="10"/>
      <c r="AX19264" s="10"/>
      <c r="AY19264" s="10"/>
      <c r="AZ19264" s="10"/>
      <c r="BA19264" s="10"/>
      <c r="BB19264" s="10"/>
      <c r="BC19264" s="10"/>
      <c r="BD19264" s="10"/>
      <c r="BE19264" s="10"/>
      <c r="BF19264" s="10"/>
      <c r="BG19264" s="6"/>
    </row>
    <row r="19265" spans="34:59" x14ac:dyDescent="0.25">
      <c r="AH19265" s="6"/>
      <c r="AI19265" s="6"/>
      <c r="AJ19265" s="6"/>
      <c r="AK19265" s="6"/>
      <c r="AL19265" s="6"/>
      <c r="AM19265" s="6"/>
      <c r="AN19265" s="6"/>
      <c r="AO19265" s="6"/>
      <c r="AP19265" s="6"/>
      <c r="AQ19265" s="6"/>
      <c r="AR19265" s="6"/>
      <c r="AS19265" s="6"/>
      <c r="AT19265" s="6"/>
      <c r="AU19265" s="6"/>
      <c r="AV19265" s="6"/>
      <c r="AW19265" s="6"/>
      <c r="AX19265" s="6"/>
      <c r="AY19265" s="6"/>
      <c r="AZ19265" s="6"/>
      <c r="BA19265" s="6"/>
      <c r="BB19265" s="6"/>
      <c r="BC19265" s="6"/>
      <c r="BD19265" s="6"/>
      <c r="BE19265" s="6"/>
      <c r="BF19265" s="6"/>
      <c r="BG19265" s="10"/>
    </row>
    <row r="19266" spans="34:59" x14ac:dyDescent="0.25">
      <c r="AH19266" s="10"/>
      <c r="AI19266" s="6"/>
    </row>
    <row r="19267" spans="34:59" x14ac:dyDescent="0.25">
      <c r="AH19267" s="6"/>
      <c r="AI19267" s="6"/>
      <c r="AJ19267" s="6"/>
      <c r="AK19267" s="6"/>
      <c r="AL19267" s="6"/>
      <c r="AM19267" s="6"/>
      <c r="AN19267" s="6"/>
      <c r="AO19267" s="6"/>
      <c r="AP19267" s="6"/>
      <c r="AQ19267" s="6"/>
      <c r="AR19267" s="6"/>
      <c r="AS19267" s="6"/>
      <c r="AT19267" s="6"/>
      <c r="AU19267" s="6"/>
      <c r="AV19267" s="6"/>
      <c r="AW19267" s="6"/>
      <c r="AX19267" s="6"/>
      <c r="AY19267" s="6"/>
      <c r="AZ19267" s="6"/>
      <c r="BA19267" s="6"/>
      <c r="BB19267" s="6"/>
      <c r="BC19267" s="6"/>
      <c r="BD19267" s="6"/>
      <c r="BE19267" s="6"/>
      <c r="BF19267" s="6"/>
      <c r="BG19267" s="6"/>
    </row>
    <row r="19268" spans="34:59" x14ac:dyDescent="0.25">
      <c r="AH19268" s="10"/>
      <c r="AI19268" s="6"/>
      <c r="AJ19268" s="10"/>
      <c r="AK19268" s="10"/>
      <c r="AL19268" s="10"/>
      <c r="AM19268" s="10"/>
      <c r="AN19268" s="10"/>
      <c r="AO19268" s="10"/>
      <c r="AP19268" s="10"/>
      <c r="AQ19268" s="10"/>
      <c r="AR19268" s="10"/>
      <c r="AS19268" s="10"/>
      <c r="AT19268" s="10"/>
      <c r="AU19268" s="10"/>
      <c r="AV19268" s="10"/>
      <c r="AW19268" s="10"/>
      <c r="AX19268" s="10"/>
      <c r="AY19268" s="10"/>
      <c r="AZ19268" s="10"/>
      <c r="BA19268" s="10"/>
      <c r="BB19268" s="10"/>
      <c r="BC19268" s="10"/>
      <c r="BD19268" s="10"/>
      <c r="BE19268" s="10"/>
      <c r="BF19268" s="10"/>
      <c r="BG19268" s="6"/>
    </row>
    <row r="19270" spans="34:59" x14ac:dyDescent="0.25">
      <c r="AH19270" s="10"/>
      <c r="AI19270" s="6"/>
    </row>
    <row r="19271" spans="34:59" x14ac:dyDescent="0.25">
      <c r="AH19271" s="6"/>
      <c r="AI19271" s="6"/>
      <c r="AJ19271" s="6"/>
      <c r="AK19271" s="6"/>
      <c r="AL19271" s="6"/>
      <c r="AM19271" s="6"/>
      <c r="AN19271" s="6"/>
      <c r="AO19271" s="6"/>
      <c r="AP19271" s="6"/>
      <c r="AQ19271" s="6"/>
      <c r="AR19271" s="6"/>
      <c r="AS19271" s="6"/>
      <c r="AT19271" s="6"/>
      <c r="AU19271" s="6"/>
      <c r="AV19271" s="6"/>
      <c r="AW19271" s="6"/>
      <c r="AX19271" s="6"/>
      <c r="AY19271" s="6"/>
      <c r="AZ19271" s="6"/>
      <c r="BA19271" s="6"/>
      <c r="BB19271" s="6"/>
      <c r="BC19271" s="6"/>
      <c r="BD19271" s="6"/>
      <c r="BE19271" s="6"/>
      <c r="BF19271" s="6"/>
      <c r="BG19271" s="6"/>
    </row>
    <row r="19272" spans="34:59" x14ac:dyDescent="0.25">
      <c r="AH19272" s="10"/>
      <c r="AI19272" s="6"/>
      <c r="AJ19272" s="10"/>
      <c r="AK19272" s="10"/>
      <c r="AL19272" s="10"/>
      <c r="AM19272" s="10"/>
      <c r="AN19272" s="10"/>
      <c r="AO19272" s="10"/>
      <c r="AP19272" s="10"/>
      <c r="AQ19272" s="10"/>
      <c r="AR19272" s="10"/>
      <c r="AS19272" s="10"/>
      <c r="AT19272" s="10"/>
      <c r="AU19272" s="10"/>
      <c r="AV19272" s="10"/>
      <c r="AW19272" s="10"/>
      <c r="AX19272" s="10"/>
      <c r="AY19272" s="10"/>
      <c r="AZ19272" s="10"/>
      <c r="BA19272" s="10"/>
      <c r="BB19272" s="10"/>
      <c r="BC19272" s="10"/>
      <c r="BD19272" s="10"/>
      <c r="BE19272" s="10"/>
      <c r="BF19272" s="10"/>
      <c r="BG19272" s="6"/>
    </row>
    <row r="19273" spans="34:59" x14ac:dyDescent="0.25">
      <c r="AH19273" s="6"/>
      <c r="AI19273" s="6"/>
      <c r="AJ19273" s="6"/>
      <c r="AK19273" s="6"/>
      <c r="AL19273" s="6"/>
      <c r="AM19273" s="6"/>
      <c r="AN19273" s="6"/>
      <c r="AO19273" s="6"/>
      <c r="AP19273" s="6"/>
      <c r="AQ19273" s="6"/>
      <c r="AR19273" s="6"/>
      <c r="AS19273" s="6"/>
      <c r="AT19273" s="6"/>
      <c r="AU19273" s="6"/>
      <c r="AV19273" s="6"/>
      <c r="AW19273" s="6"/>
      <c r="AX19273" s="6"/>
      <c r="AY19273" s="6"/>
      <c r="AZ19273" s="6"/>
      <c r="BA19273" s="6"/>
      <c r="BB19273" s="6"/>
      <c r="BC19273" s="6"/>
      <c r="BD19273" s="6"/>
      <c r="BE19273" s="6"/>
      <c r="BF19273" s="6"/>
      <c r="BG19273" s="10"/>
    </row>
    <row r="19274" spans="34:59" x14ac:dyDescent="0.25">
      <c r="AH19274" s="10"/>
      <c r="AI19274" s="6"/>
    </row>
    <row r="19275" spans="34:59" x14ac:dyDescent="0.25">
      <c r="AH19275" s="6"/>
      <c r="AI19275" s="6"/>
      <c r="AJ19275" s="6"/>
      <c r="AK19275" s="6"/>
      <c r="AL19275" s="6"/>
      <c r="AM19275" s="6"/>
      <c r="AN19275" s="6"/>
      <c r="AO19275" s="6"/>
      <c r="AP19275" s="6"/>
      <c r="AQ19275" s="6"/>
      <c r="AR19275" s="6"/>
      <c r="AS19275" s="6"/>
      <c r="AT19275" s="6"/>
      <c r="AU19275" s="6"/>
      <c r="AV19275" s="6"/>
      <c r="AW19275" s="6"/>
      <c r="AX19275" s="6"/>
      <c r="AY19275" s="6"/>
      <c r="AZ19275" s="6"/>
      <c r="BA19275" s="6"/>
      <c r="BB19275" s="6"/>
      <c r="BC19275" s="6"/>
      <c r="BD19275" s="6"/>
      <c r="BE19275" s="6"/>
      <c r="BF19275" s="6"/>
      <c r="BG19275" s="6"/>
    </row>
    <row r="19276" spans="34:59" x14ac:dyDescent="0.25">
      <c r="AH19276" s="10"/>
      <c r="AI19276" s="6"/>
      <c r="AJ19276" s="10"/>
      <c r="AK19276" s="10"/>
      <c r="AL19276" s="10"/>
      <c r="AM19276" s="10"/>
      <c r="AN19276" s="10"/>
      <c r="AO19276" s="10"/>
      <c r="AP19276" s="10"/>
      <c r="AQ19276" s="10"/>
      <c r="AR19276" s="10"/>
      <c r="AS19276" s="10"/>
      <c r="AT19276" s="10"/>
      <c r="AU19276" s="10"/>
      <c r="AV19276" s="10"/>
      <c r="AW19276" s="10"/>
      <c r="AX19276" s="10"/>
      <c r="AY19276" s="10"/>
      <c r="AZ19276" s="10"/>
      <c r="BA19276" s="10"/>
      <c r="BB19276" s="10"/>
      <c r="BC19276" s="10"/>
      <c r="BD19276" s="10"/>
      <c r="BE19276" s="10"/>
      <c r="BF19276" s="10"/>
      <c r="BG19276" s="6"/>
    </row>
    <row r="19277" spans="34:59" x14ac:dyDescent="0.25">
      <c r="AH19277" s="6"/>
      <c r="AI19277" s="6"/>
      <c r="AJ19277" s="6"/>
      <c r="AK19277" s="6"/>
      <c r="AL19277" s="6"/>
      <c r="AM19277" s="6"/>
      <c r="AN19277" s="6"/>
      <c r="AO19277" s="6"/>
      <c r="AP19277" s="6"/>
      <c r="AQ19277" s="6"/>
      <c r="AR19277" s="6"/>
      <c r="AS19277" s="6"/>
      <c r="AT19277" s="6"/>
      <c r="AU19277" s="6"/>
      <c r="AV19277" s="6"/>
      <c r="AW19277" s="6"/>
      <c r="AX19277" s="6"/>
      <c r="AY19277" s="6"/>
      <c r="AZ19277" s="6"/>
      <c r="BA19277" s="6"/>
      <c r="BB19277" s="6"/>
      <c r="BC19277" s="6"/>
      <c r="BD19277" s="6"/>
      <c r="BE19277" s="6"/>
      <c r="BF19277" s="6"/>
      <c r="BG19277" s="10"/>
    </row>
    <row r="19278" spans="34:59" x14ac:dyDescent="0.25">
      <c r="AH19278" s="10"/>
      <c r="AI19278" s="6"/>
    </row>
    <row r="19279" spans="34:59" x14ac:dyDescent="0.25">
      <c r="AH19279" s="6"/>
      <c r="AI19279" s="6"/>
      <c r="AJ19279" s="6"/>
      <c r="AK19279" s="6"/>
      <c r="AL19279" s="6"/>
      <c r="AM19279" s="6"/>
      <c r="AN19279" s="6"/>
      <c r="AO19279" s="6"/>
      <c r="AP19279" s="6"/>
      <c r="AQ19279" s="6"/>
      <c r="AR19279" s="6"/>
      <c r="AS19279" s="6"/>
      <c r="AT19279" s="6"/>
      <c r="AU19279" s="6"/>
      <c r="AV19279" s="6"/>
      <c r="AW19279" s="6"/>
      <c r="AX19279" s="6"/>
      <c r="AY19279" s="6"/>
      <c r="AZ19279" s="6"/>
      <c r="BA19279" s="6"/>
      <c r="BB19279" s="6"/>
      <c r="BC19279" s="6"/>
      <c r="BD19279" s="6"/>
      <c r="BE19279" s="6"/>
      <c r="BF19279" s="6"/>
      <c r="BG19279" s="6"/>
    </row>
    <row r="19280" spans="34:59" x14ac:dyDescent="0.25">
      <c r="AH19280" s="10"/>
      <c r="AI19280" s="6"/>
      <c r="AJ19280" s="10"/>
      <c r="AK19280" s="10"/>
      <c r="AL19280" s="10"/>
      <c r="AM19280" s="10"/>
      <c r="AN19280" s="10"/>
      <c r="AO19280" s="10"/>
      <c r="AP19280" s="10"/>
      <c r="AQ19280" s="10"/>
      <c r="AR19280" s="10"/>
      <c r="AS19280" s="10"/>
      <c r="AT19280" s="10"/>
      <c r="AU19280" s="10"/>
      <c r="AV19280" s="10"/>
      <c r="AW19280" s="10"/>
      <c r="AX19280" s="10"/>
      <c r="AY19280" s="10"/>
      <c r="AZ19280" s="10"/>
      <c r="BA19280" s="10"/>
      <c r="BB19280" s="10"/>
      <c r="BC19280" s="10"/>
      <c r="BD19280" s="10"/>
      <c r="BE19280" s="10"/>
      <c r="BF19280" s="10"/>
      <c r="BG19280" s="6"/>
    </row>
    <row r="19281" spans="34:59" x14ac:dyDescent="0.25">
      <c r="AH19281" s="6"/>
      <c r="AI19281" s="6"/>
      <c r="AJ19281" s="6"/>
      <c r="AK19281" s="6"/>
      <c r="AL19281" s="6"/>
      <c r="AM19281" s="6"/>
      <c r="AN19281" s="6"/>
      <c r="AO19281" s="6"/>
      <c r="AP19281" s="6"/>
      <c r="AQ19281" s="6"/>
      <c r="AR19281" s="6"/>
      <c r="AS19281" s="6"/>
      <c r="AT19281" s="6"/>
      <c r="AU19281" s="6"/>
      <c r="AV19281" s="6"/>
      <c r="AW19281" s="6"/>
      <c r="AX19281" s="6"/>
      <c r="AY19281" s="6"/>
      <c r="AZ19281" s="6"/>
      <c r="BA19281" s="6"/>
      <c r="BB19281" s="6"/>
      <c r="BC19281" s="6"/>
      <c r="BD19281" s="6"/>
      <c r="BE19281" s="6"/>
      <c r="BF19281" s="6"/>
      <c r="BG19281" s="10"/>
    </row>
    <row r="19282" spans="34:59" x14ac:dyDescent="0.25">
      <c r="AH19282" s="10"/>
      <c r="AI19282" s="6"/>
    </row>
    <row r="19283" spans="34:59" x14ac:dyDescent="0.25">
      <c r="AH19283" s="6"/>
      <c r="AI19283" s="6"/>
      <c r="AJ19283" s="6"/>
      <c r="AK19283" s="6"/>
      <c r="AL19283" s="6"/>
      <c r="AM19283" s="6"/>
      <c r="AN19283" s="6"/>
      <c r="AO19283" s="6"/>
      <c r="AP19283" s="6"/>
      <c r="AQ19283" s="6"/>
      <c r="AR19283" s="6"/>
      <c r="AS19283" s="6"/>
      <c r="AT19283" s="6"/>
      <c r="AU19283" s="6"/>
      <c r="AV19283" s="6"/>
      <c r="AW19283" s="6"/>
      <c r="AX19283" s="6"/>
      <c r="AY19283" s="6"/>
      <c r="AZ19283" s="6"/>
      <c r="BA19283" s="6"/>
      <c r="BB19283" s="6"/>
      <c r="BC19283" s="6"/>
      <c r="BD19283" s="6"/>
      <c r="BE19283" s="6"/>
      <c r="BF19283" s="6"/>
      <c r="BG19283" s="6"/>
    </row>
    <row r="19284" spans="34:59" x14ac:dyDescent="0.25">
      <c r="AH19284" s="10"/>
      <c r="AI19284" s="6"/>
      <c r="AJ19284" s="10"/>
      <c r="AK19284" s="10"/>
      <c r="AL19284" s="10"/>
      <c r="AM19284" s="10"/>
      <c r="AN19284" s="10"/>
      <c r="AO19284" s="10"/>
      <c r="AP19284" s="10"/>
      <c r="AQ19284" s="10"/>
      <c r="AR19284" s="10"/>
      <c r="AS19284" s="10"/>
      <c r="AT19284" s="10"/>
      <c r="AU19284" s="10"/>
      <c r="AV19284" s="10"/>
      <c r="AW19284" s="10"/>
      <c r="AX19284" s="10"/>
      <c r="AY19284" s="10"/>
      <c r="AZ19284" s="10"/>
      <c r="BA19284" s="10"/>
      <c r="BB19284" s="10"/>
      <c r="BC19284" s="10"/>
      <c r="BD19284" s="10"/>
      <c r="BE19284" s="10"/>
      <c r="BF19284" s="10"/>
      <c r="BG19284" s="6"/>
    </row>
    <row r="19286" spans="34:59" x14ac:dyDescent="0.25">
      <c r="AH19286" s="10"/>
      <c r="AI19286" s="6"/>
    </row>
    <row r="19287" spans="34:59" x14ac:dyDescent="0.25">
      <c r="AH19287" s="6"/>
      <c r="AI19287" s="6"/>
      <c r="AJ19287" s="6"/>
      <c r="AK19287" s="6"/>
      <c r="AL19287" s="6"/>
      <c r="AM19287" s="6"/>
      <c r="AN19287" s="6"/>
      <c r="AO19287" s="6"/>
      <c r="AP19287" s="6"/>
      <c r="AQ19287" s="6"/>
      <c r="AR19287" s="6"/>
      <c r="AS19287" s="6"/>
      <c r="AT19287" s="6"/>
      <c r="AU19287" s="6"/>
      <c r="AV19287" s="6"/>
      <c r="AW19287" s="6"/>
      <c r="AX19287" s="6"/>
      <c r="AY19287" s="6"/>
      <c r="AZ19287" s="6"/>
      <c r="BA19287" s="6"/>
      <c r="BB19287" s="6"/>
      <c r="BC19287" s="6"/>
      <c r="BD19287" s="6"/>
      <c r="BE19287" s="6"/>
      <c r="BF19287" s="6"/>
      <c r="BG19287" s="6"/>
    </row>
    <row r="19288" spans="34:59" x14ac:dyDescent="0.25">
      <c r="AH19288" s="10"/>
      <c r="AI19288" s="6"/>
      <c r="AJ19288" s="10"/>
      <c r="AK19288" s="10"/>
      <c r="AL19288" s="10"/>
      <c r="AM19288" s="10"/>
      <c r="AN19288" s="10"/>
      <c r="AO19288" s="10"/>
      <c r="AP19288" s="10"/>
      <c r="AQ19288" s="10"/>
      <c r="AR19288" s="10"/>
      <c r="AS19288" s="10"/>
      <c r="AT19288" s="10"/>
      <c r="AU19288" s="10"/>
      <c r="AV19288" s="10"/>
      <c r="AW19288" s="10"/>
      <c r="AX19288" s="10"/>
      <c r="AY19288" s="10"/>
      <c r="AZ19288" s="10"/>
      <c r="BA19288" s="10"/>
      <c r="BB19288" s="10"/>
      <c r="BC19288" s="10"/>
      <c r="BD19288" s="10"/>
      <c r="BE19288" s="10"/>
      <c r="BF19288" s="10"/>
      <c r="BG19288" s="6"/>
    </row>
    <row r="19289" spans="34:59" x14ac:dyDescent="0.25">
      <c r="AH19289" s="6"/>
      <c r="AI19289" s="6"/>
      <c r="AJ19289" s="6"/>
      <c r="AK19289" s="6"/>
      <c r="AL19289" s="6"/>
      <c r="AM19289" s="6"/>
      <c r="AN19289" s="6"/>
      <c r="AO19289" s="6"/>
      <c r="AP19289" s="6"/>
      <c r="AQ19289" s="6"/>
      <c r="AR19289" s="6"/>
      <c r="AS19289" s="6"/>
      <c r="AT19289" s="6"/>
      <c r="AU19289" s="6"/>
      <c r="AV19289" s="6"/>
      <c r="AW19289" s="6"/>
      <c r="AX19289" s="6"/>
      <c r="AY19289" s="6"/>
      <c r="AZ19289" s="6"/>
      <c r="BA19289" s="6"/>
      <c r="BB19289" s="6"/>
      <c r="BC19289" s="6"/>
      <c r="BD19289" s="6"/>
      <c r="BE19289" s="6"/>
      <c r="BF19289" s="6"/>
      <c r="BG19289" s="10"/>
    </row>
    <row r="19290" spans="34:59" x14ac:dyDescent="0.25">
      <c r="AH19290" s="10"/>
      <c r="AI19290" s="6"/>
    </row>
    <row r="19291" spans="34:59" x14ac:dyDescent="0.25">
      <c r="AH19291" s="6"/>
      <c r="AI19291" s="6"/>
      <c r="AJ19291" s="6"/>
      <c r="AK19291" s="6"/>
      <c r="AL19291" s="6"/>
      <c r="AM19291" s="6"/>
      <c r="AN19291" s="6"/>
      <c r="AO19291" s="6"/>
      <c r="AP19291" s="6"/>
      <c r="AQ19291" s="6"/>
      <c r="AR19291" s="6"/>
      <c r="AS19291" s="6"/>
      <c r="AT19291" s="6"/>
      <c r="AU19291" s="6"/>
      <c r="AV19291" s="6"/>
      <c r="AW19291" s="6"/>
      <c r="AX19291" s="6"/>
      <c r="AY19291" s="6"/>
      <c r="AZ19291" s="6"/>
      <c r="BA19291" s="6"/>
      <c r="BB19291" s="6"/>
      <c r="BC19291" s="6"/>
      <c r="BD19291" s="6"/>
      <c r="BE19291" s="6"/>
      <c r="BF19291" s="6"/>
      <c r="BG19291" s="6"/>
    </row>
    <row r="19292" spans="34:59" x14ac:dyDescent="0.25">
      <c r="AH19292" s="10"/>
      <c r="AI19292" s="6"/>
      <c r="AJ19292" s="10"/>
      <c r="AK19292" s="10"/>
      <c r="AL19292" s="10"/>
      <c r="AM19292" s="10"/>
      <c r="AN19292" s="10"/>
      <c r="AO19292" s="10"/>
      <c r="AP19292" s="10"/>
      <c r="AQ19292" s="10"/>
      <c r="AR19292" s="10"/>
      <c r="AS19292" s="10"/>
      <c r="AT19292" s="10"/>
      <c r="AU19292" s="10"/>
      <c r="AV19292" s="10"/>
      <c r="AW19292" s="10"/>
      <c r="AX19292" s="10"/>
      <c r="AY19292" s="10"/>
      <c r="AZ19292" s="10"/>
      <c r="BA19292" s="10"/>
      <c r="BB19292" s="10"/>
      <c r="BC19292" s="10"/>
      <c r="BD19292" s="10"/>
      <c r="BE19292" s="10"/>
      <c r="BF19292" s="10"/>
      <c r="BG19292" s="6"/>
    </row>
    <row r="19293" spans="34:59" x14ac:dyDescent="0.25">
      <c r="AH19293" s="6"/>
      <c r="AI19293" s="6"/>
      <c r="AJ19293" s="6"/>
      <c r="AK19293" s="6"/>
      <c r="AL19293" s="6"/>
      <c r="AM19293" s="6"/>
      <c r="AN19293" s="6"/>
      <c r="AO19293" s="6"/>
      <c r="AP19293" s="6"/>
      <c r="AQ19293" s="6"/>
      <c r="AR19293" s="6"/>
      <c r="AS19293" s="6"/>
      <c r="AT19293" s="6"/>
      <c r="AU19293" s="6"/>
      <c r="AV19293" s="6"/>
      <c r="AW19293" s="6"/>
      <c r="AX19293" s="6"/>
      <c r="AY19293" s="6"/>
      <c r="AZ19293" s="6"/>
      <c r="BA19293" s="6"/>
      <c r="BB19293" s="6"/>
      <c r="BC19293" s="6"/>
      <c r="BD19293" s="6"/>
      <c r="BE19293" s="6"/>
      <c r="BF19293" s="6"/>
      <c r="BG19293" s="10"/>
    </row>
    <row r="19294" spans="34:59" x14ac:dyDescent="0.25">
      <c r="AH19294" s="10"/>
      <c r="AI19294" s="6"/>
    </row>
    <row r="19295" spans="34:59" x14ac:dyDescent="0.25">
      <c r="AH19295" s="6"/>
      <c r="AI19295" s="6"/>
      <c r="AJ19295" s="6"/>
      <c r="AK19295" s="6"/>
      <c r="AL19295" s="6"/>
      <c r="AM19295" s="6"/>
      <c r="AN19295" s="6"/>
      <c r="AO19295" s="6"/>
      <c r="AP19295" s="6"/>
      <c r="AQ19295" s="6"/>
      <c r="AR19295" s="6"/>
      <c r="AS19295" s="6"/>
      <c r="AT19295" s="6"/>
      <c r="AU19295" s="6"/>
      <c r="AV19295" s="6"/>
      <c r="AW19295" s="6"/>
      <c r="AX19295" s="6"/>
      <c r="AY19295" s="6"/>
      <c r="AZ19295" s="6"/>
      <c r="BA19295" s="6"/>
      <c r="BB19295" s="6"/>
      <c r="BC19295" s="6"/>
      <c r="BD19295" s="6"/>
      <c r="BE19295" s="6"/>
      <c r="BF19295" s="6"/>
      <c r="BG19295" s="6"/>
    </row>
    <row r="19296" spans="34:59" x14ac:dyDescent="0.25">
      <c r="AH19296" s="10"/>
      <c r="AI19296" s="6"/>
      <c r="AJ19296" s="10"/>
      <c r="AK19296" s="10"/>
      <c r="AL19296" s="10"/>
      <c r="AM19296" s="10"/>
      <c r="AN19296" s="10"/>
      <c r="AO19296" s="10"/>
      <c r="AP19296" s="10"/>
      <c r="AQ19296" s="10"/>
      <c r="AR19296" s="10"/>
      <c r="AS19296" s="10"/>
      <c r="AT19296" s="10"/>
      <c r="AU19296" s="10"/>
      <c r="AV19296" s="10"/>
      <c r="AW19296" s="10"/>
      <c r="AX19296" s="10"/>
      <c r="AY19296" s="10"/>
      <c r="AZ19296" s="10"/>
      <c r="BA19296" s="10"/>
      <c r="BB19296" s="10"/>
      <c r="BC19296" s="10"/>
      <c r="BD19296" s="10"/>
      <c r="BE19296" s="10"/>
      <c r="BF19296" s="10"/>
      <c r="BG19296" s="6"/>
    </row>
    <row r="19297" spans="34:59" x14ac:dyDescent="0.25">
      <c r="AH19297" s="6"/>
      <c r="AI19297" s="6"/>
      <c r="AJ19297" s="6"/>
      <c r="AK19297" s="6"/>
      <c r="AL19297" s="6"/>
      <c r="AM19297" s="6"/>
      <c r="AN19297" s="6"/>
      <c r="AO19297" s="6"/>
      <c r="AP19297" s="6"/>
      <c r="AQ19297" s="6"/>
      <c r="AR19297" s="6"/>
      <c r="AS19297" s="6"/>
      <c r="AT19297" s="6"/>
      <c r="AU19297" s="6"/>
      <c r="AV19297" s="6"/>
      <c r="AW19297" s="6"/>
      <c r="AX19297" s="6"/>
      <c r="AY19297" s="6"/>
      <c r="AZ19297" s="6"/>
      <c r="BA19297" s="6"/>
      <c r="BB19297" s="6"/>
      <c r="BC19297" s="6"/>
      <c r="BD19297" s="6"/>
      <c r="BE19297" s="6"/>
      <c r="BF19297" s="6"/>
      <c r="BG19297" s="10"/>
    </row>
    <row r="19298" spans="34:59" x14ac:dyDescent="0.25">
      <c r="AH19298" s="10"/>
      <c r="AI19298" s="6"/>
    </row>
    <row r="19299" spans="34:59" x14ac:dyDescent="0.25">
      <c r="AH19299" s="6"/>
      <c r="AI19299" s="6"/>
      <c r="AJ19299" s="6"/>
      <c r="AK19299" s="6"/>
      <c r="AL19299" s="6"/>
      <c r="AM19299" s="6"/>
      <c r="AN19299" s="6"/>
      <c r="AO19299" s="6"/>
      <c r="AP19299" s="6"/>
      <c r="AQ19299" s="6"/>
      <c r="AR19299" s="6"/>
      <c r="AS19299" s="6"/>
      <c r="AT19299" s="6"/>
      <c r="AU19299" s="6"/>
      <c r="AV19299" s="6"/>
      <c r="AW19299" s="6"/>
      <c r="AX19299" s="6"/>
      <c r="AY19299" s="6"/>
      <c r="AZ19299" s="6"/>
      <c r="BA19299" s="6"/>
      <c r="BB19299" s="6"/>
      <c r="BC19299" s="6"/>
      <c r="BD19299" s="6"/>
      <c r="BE19299" s="6"/>
      <c r="BF19299" s="6"/>
      <c r="BG19299" s="6"/>
    </row>
    <row r="19300" spans="34:59" x14ac:dyDescent="0.25">
      <c r="AH19300" s="10"/>
      <c r="AI19300" s="6"/>
      <c r="AJ19300" s="10"/>
      <c r="AK19300" s="10"/>
      <c r="AL19300" s="10"/>
      <c r="AM19300" s="10"/>
      <c r="AN19300" s="10"/>
      <c r="AO19300" s="10"/>
      <c r="AP19300" s="10"/>
      <c r="AQ19300" s="10"/>
      <c r="AR19300" s="10"/>
      <c r="AS19300" s="10"/>
      <c r="AT19300" s="10"/>
      <c r="AU19300" s="10"/>
      <c r="AV19300" s="10"/>
      <c r="AW19300" s="10"/>
      <c r="AX19300" s="10"/>
      <c r="AY19300" s="10"/>
      <c r="AZ19300" s="10"/>
      <c r="BA19300" s="10"/>
      <c r="BB19300" s="10"/>
      <c r="BC19300" s="10"/>
      <c r="BD19300" s="10"/>
      <c r="BE19300" s="10"/>
      <c r="BF19300" s="10"/>
      <c r="BG19300" s="6"/>
    </row>
    <row r="19302" spans="34:59" x14ac:dyDescent="0.25">
      <c r="AH19302" s="10"/>
      <c r="AI19302" s="6"/>
    </row>
    <row r="19303" spans="34:59" x14ac:dyDescent="0.25">
      <c r="AH19303" s="6"/>
      <c r="AI19303" s="6"/>
      <c r="AJ19303" s="6"/>
      <c r="AK19303" s="6"/>
      <c r="AL19303" s="6"/>
      <c r="AM19303" s="6"/>
      <c r="AN19303" s="6"/>
      <c r="AO19303" s="6"/>
      <c r="AP19303" s="6"/>
      <c r="AQ19303" s="6"/>
      <c r="AR19303" s="6"/>
      <c r="AS19303" s="6"/>
      <c r="AT19303" s="6"/>
      <c r="AU19303" s="6"/>
      <c r="AV19303" s="6"/>
      <c r="AW19303" s="6"/>
      <c r="AX19303" s="6"/>
      <c r="AY19303" s="6"/>
      <c r="AZ19303" s="6"/>
      <c r="BA19303" s="6"/>
      <c r="BB19303" s="6"/>
      <c r="BC19303" s="6"/>
      <c r="BD19303" s="6"/>
      <c r="BE19303" s="6"/>
      <c r="BF19303" s="6"/>
      <c r="BG19303" s="6"/>
    </row>
    <row r="19304" spans="34:59" x14ac:dyDescent="0.25">
      <c r="AH19304" s="10"/>
      <c r="AI19304" s="6"/>
      <c r="AJ19304" s="10"/>
      <c r="AK19304" s="10"/>
      <c r="AL19304" s="10"/>
      <c r="AM19304" s="10"/>
      <c r="AN19304" s="10"/>
      <c r="AO19304" s="10"/>
      <c r="AP19304" s="10"/>
      <c r="AQ19304" s="10"/>
      <c r="AR19304" s="10"/>
      <c r="AS19304" s="10"/>
      <c r="AT19304" s="10"/>
      <c r="AU19304" s="10"/>
      <c r="AV19304" s="10"/>
      <c r="AW19304" s="10"/>
      <c r="AX19304" s="10"/>
      <c r="AY19304" s="10"/>
      <c r="AZ19304" s="10"/>
      <c r="BA19304" s="10"/>
      <c r="BB19304" s="10"/>
      <c r="BC19304" s="10"/>
      <c r="BD19304" s="10"/>
      <c r="BE19304" s="10"/>
      <c r="BF19304" s="10"/>
      <c r="BG19304" s="6"/>
    </row>
    <row r="19305" spans="34:59" x14ac:dyDescent="0.25">
      <c r="AH19305" s="6"/>
      <c r="AI19305" s="6"/>
      <c r="AJ19305" s="6"/>
      <c r="AK19305" s="6"/>
      <c r="AL19305" s="6"/>
      <c r="AM19305" s="6"/>
      <c r="AN19305" s="6"/>
      <c r="AO19305" s="6"/>
      <c r="AP19305" s="6"/>
      <c r="AQ19305" s="6"/>
      <c r="AR19305" s="6"/>
      <c r="AS19305" s="6"/>
      <c r="AT19305" s="6"/>
      <c r="AU19305" s="6"/>
      <c r="AV19305" s="6"/>
      <c r="AW19305" s="6"/>
      <c r="AX19305" s="6"/>
      <c r="AY19305" s="6"/>
      <c r="AZ19305" s="6"/>
      <c r="BA19305" s="6"/>
      <c r="BB19305" s="6"/>
      <c r="BC19305" s="6"/>
      <c r="BD19305" s="6"/>
      <c r="BE19305" s="6"/>
      <c r="BF19305" s="6"/>
      <c r="BG19305" s="10"/>
    </row>
    <row r="19306" spans="34:59" x14ac:dyDescent="0.25">
      <c r="AH19306" s="10"/>
      <c r="AI19306" s="6"/>
    </row>
    <row r="19307" spans="34:59" x14ac:dyDescent="0.25">
      <c r="AH19307" s="6"/>
      <c r="AI19307" s="6"/>
      <c r="AJ19307" s="6"/>
      <c r="AK19307" s="6"/>
      <c r="AL19307" s="6"/>
      <c r="AM19307" s="6"/>
      <c r="AN19307" s="6"/>
      <c r="AO19307" s="6"/>
      <c r="AP19307" s="6"/>
      <c r="AQ19307" s="6"/>
      <c r="AR19307" s="6"/>
      <c r="AS19307" s="6"/>
      <c r="AT19307" s="6"/>
      <c r="AU19307" s="6"/>
      <c r="AV19307" s="6"/>
      <c r="AW19307" s="6"/>
      <c r="AX19307" s="6"/>
      <c r="AY19307" s="6"/>
      <c r="AZ19307" s="6"/>
      <c r="BA19307" s="6"/>
      <c r="BB19307" s="6"/>
      <c r="BC19307" s="6"/>
      <c r="BD19307" s="6"/>
      <c r="BE19307" s="6"/>
      <c r="BF19307" s="6"/>
      <c r="BG19307" s="6"/>
    </row>
    <row r="19308" spans="34:59" x14ac:dyDescent="0.25">
      <c r="AH19308" s="10"/>
      <c r="AI19308" s="6"/>
      <c r="AJ19308" s="10"/>
      <c r="AK19308" s="10"/>
      <c r="AL19308" s="10"/>
      <c r="AM19308" s="10"/>
      <c r="AN19308" s="10"/>
      <c r="AO19308" s="10"/>
      <c r="AP19308" s="10"/>
      <c r="AQ19308" s="10"/>
      <c r="AR19308" s="10"/>
      <c r="AS19308" s="10"/>
      <c r="AT19308" s="10"/>
      <c r="AU19308" s="10"/>
      <c r="AV19308" s="10"/>
      <c r="AW19308" s="10"/>
      <c r="AX19308" s="10"/>
      <c r="AY19308" s="10"/>
      <c r="AZ19308" s="10"/>
      <c r="BA19308" s="10"/>
      <c r="BB19308" s="10"/>
      <c r="BC19308" s="10"/>
      <c r="BD19308" s="10"/>
      <c r="BE19308" s="10"/>
      <c r="BF19308" s="10"/>
      <c r="BG19308" s="6"/>
    </row>
    <row r="19309" spans="34:59" x14ac:dyDescent="0.25">
      <c r="AH19309" s="6"/>
      <c r="AI19309" s="6"/>
      <c r="AJ19309" s="6"/>
      <c r="AK19309" s="6"/>
      <c r="AL19309" s="6"/>
      <c r="AM19309" s="6"/>
      <c r="AN19309" s="6"/>
      <c r="AO19309" s="6"/>
      <c r="AP19309" s="6"/>
      <c r="AQ19309" s="6"/>
      <c r="AR19309" s="6"/>
      <c r="AS19309" s="6"/>
      <c r="AT19309" s="6"/>
      <c r="AU19309" s="6"/>
      <c r="AV19309" s="6"/>
      <c r="AW19309" s="6"/>
      <c r="AX19309" s="6"/>
      <c r="AY19309" s="6"/>
      <c r="AZ19309" s="6"/>
      <c r="BA19309" s="6"/>
      <c r="BB19309" s="6"/>
      <c r="BC19309" s="6"/>
      <c r="BD19309" s="6"/>
      <c r="BE19309" s="6"/>
      <c r="BF19309" s="6"/>
      <c r="BG19309" s="10"/>
    </row>
    <row r="19310" spans="34:59" x14ac:dyDescent="0.25">
      <c r="AH19310" s="10"/>
      <c r="AI19310" s="6"/>
    </row>
    <row r="19311" spans="34:59" x14ac:dyDescent="0.25">
      <c r="AH19311" s="6"/>
      <c r="AI19311" s="6"/>
      <c r="AJ19311" s="6"/>
      <c r="AK19311" s="6"/>
      <c r="AL19311" s="6"/>
      <c r="AM19311" s="6"/>
      <c r="AN19311" s="6"/>
      <c r="AO19311" s="6"/>
      <c r="AP19311" s="6"/>
      <c r="AQ19311" s="6"/>
      <c r="AR19311" s="6"/>
      <c r="AS19311" s="6"/>
      <c r="AT19311" s="6"/>
      <c r="AU19311" s="6"/>
      <c r="AV19311" s="6"/>
      <c r="AW19311" s="6"/>
      <c r="AX19311" s="6"/>
      <c r="AY19311" s="6"/>
      <c r="AZ19311" s="6"/>
      <c r="BA19311" s="6"/>
      <c r="BB19311" s="6"/>
      <c r="BC19311" s="6"/>
      <c r="BD19311" s="6"/>
      <c r="BE19311" s="6"/>
      <c r="BF19311" s="6"/>
      <c r="BG19311" s="6"/>
    </row>
    <row r="19312" spans="34:59" x14ac:dyDescent="0.25">
      <c r="AH19312" s="10"/>
      <c r="AI19312" s="6"/>
      <c r="AJ19312" s="10"/>
      <c r="AK19312" s="10"/>
      <c r="AL19312" s="10"/>
      <c r="AM19312" s="10"/>
      <c r="AN19312" s="10"/>
      <c r="AO19312" s="10"/>
      <c r="AP19312" s="10"/>
      <c r="AQ19312" s="10"/>
      <c r="AR19312" s="10"/>
      <c r="AS19312" s="10"/>
      <c r="AT19312" s="10"/>
      <c r="AU19312" s="10"/>
      <c r="AV19312" s="10"/>
      <c r="AW19312" s="10"/>
      <c r="AX19312" s="10"/>
      <c r="AY19312" s="10"/>
      <c r="AZ19312" s="10"/>
      <c r="BA19312" s="10"/>
      <c r="BB19312" s="10"/>
      <c r="BC19312" s="10"/>
      <c r="BD19312" s="10"/>
      <c r="BE19312" s="10"/>
      <c r="BF19312" s="10"/>
      <c r="BG19312" s="6"/>
    </row>
    <row r="19313" spans="34:59" x14ac:dyDescent="0.25">
      <c r="AH19313" s="6"/>
      <c r="AI19313" s="6"/>
      <c r="AJ19313" s="6"/>
      <c r="AK19313" s="6"/>
      <c r="AL19313" s="6"/>
      <c r="AM19313" s="6"/>
      <c r="AN19313" s="6"/>
      <c r="AO19313" s="6"/>
      <c r="AP19313" s="6"/>
      <c r="AQ19313" s="6"/>
      <c r="AR19313" s="6"/>
      <c r="AS19313" s="6"/>
      <c r="AT19313" s="6"/>
      <c r="AU19313" s="6"/>
      <c r="AV19313" s="6"/>
      <c r="AW19313" s="6"/>
      <c r="AX19313" s="6"/>
      <c r="AY19313" s="6"/>
      <c r="AZ19313" s="6"/>
      <c r="BA19313" s="6"/>
      <c r="BB19313" s="6"/>
      <c r="BC19313" s="6"/>
      <c r="BD19313" s="6"/>
      <c r="BE19313" s="6"/>
      <c r="BF19313" s="6"/>
      <c r="BG19313" s="10"/>
    </row>
    <row r="19314" spans="34:59" x14ac:dyDescent="0.25">
      <c r="AH19314" s="10"/>
      <c r="AI19314" s="6"/>
    </row>
    <row r="19315" spans="34:59" x14ac:dyDescent="0.25">
      <c r="AH19315" s="6"/>
      <c r="AI19315" s="6"/>
      <c r="AJ19315" s="6"/>
      <c r="AK19315" s="6"/>
      <c r="AL19315" s="6"/>
      <c r="AM19315" s="6"/>
      <c r="AN19315" s="6"/>
      <c r="AO19315" s="6"/>
      <c r="AP19315" s="6"/>
      <c r="AQ19315" s="6"/>
      <c r="AR19315" s="6"/>
      <c r="AS19315" s="6"/>
      <c r="AT19315" s="6"/>
      <c r="AU19315" s="6"/>
      <c r="AV19315" s="6"/>
      <c r="AW19315" s="6"/>
      <c r="AX19315" s="6"/>
      <c r="AY19315" s="6"/>
      <c r="AZ19315" s="6"/>
      <c r="BA19315" s="6"/>
      <c r="BB19315" s="6"/>
      <c r="BC19315" s="6"/>
      <c r="BD19315" s="6"/>
      <c r="BE19315" s="6"/>
      <c r="BF19315" s="6"/>
      <c r="BG19315" s="6"/>
    </row>
    <row r="19316" spans="34:59" x14ac:dyDescent="0.25">
      <c r="AH19316" s="10"/>
      <c r="AI19316" s="6"/>
      <c r="AJ19316" s="10"/>
      <c r="AK19316" s="10"/>
      <c r="AL19316" s="10"/>
      <c r="AM19316" s="10"/>
      <c r="AN19316" s="10"/>
      <c r="AO19316" s="10"/>
      <c r="AP19316" s="10"/>
      <c r="AQ19316" s="10"/>
      <c r="AR19316" s="10"/>
      <c r="AS19316" s="10"/>
      <c r="AT19316" s="10"/>
      <c r="AU19316" s="10"/>
      <c r="AV19316" s="10"/>
      <c r="AW19316" s="10"/>
      <c r="AX19316" s="10"/>
      <c r="AY19316" s="10"/>
      <c r="AZ19316" s="10"/>
      <c r="BA19316" s="10"/>
      <c r="BB19316" s="10"/>
      <c r="BC19316" s="10"/>
      <c r="BD19316" s="10"/>
      <c r="BE19316" s="10"/>
      <c r="BF19316" s="10"/>
      <c r="BG19316" s="6"/>
    </row>
    <row r="19318" spans="34:59" x14ac:dyDescent="0.25">
      <c r="AH19318" s="10"/>
      <c r="AI19318" s="6"/>
    </row>
    <row r="19319" spans="34:59" x14ac:dyDescent="0.25">
      <c r="AH19319" s="6"/>
      <c r="AI19319" s="6"/>
      <c r="AJ19319" s="6"/>
      <c r="AK19319" s="6"/>
      <c r="AL19319" s="6"/>
      <c r="AM19319" s="6"/>
      <c r="AN19319" s="6"/>
      <c r="AO19319" s="6"/>
      <c r="AP19319" s="6"/>
      <c r="AQ19319" s="6"/>
      <c r="AR19319" s="6"/>
      <c r="AS19319" s="6"/>
      <c r="AT19319" s="6"/>
      <c r="AU19319" s="6"/>
      <c r="AV19319" s="6"/>
      <c r="AW19319" s="6"/>
      <c r="AX19319" s="6"/>
      <c r="AY19319" s="6"/>
      <c r="AZ19319" s="6"/>
      <c r="BA19319" s="6"/>
      <c r="BB19319" s="6"/>
      <c r="BC19319" s="6"/>
      <c r="BD19319" s="6"/>
      <c r="BE19319" s="6"/>
      <c r="BF19319" s="6"/>
      <c r="BG19319" s="6"/>
    </row>
    <row r="19320" spans="34:59" x14ac:dyDescent="0.25">
      <c r="AH19320" s="10"/>
      <c r="AI19320" s="6"/>
      <c r="AJ19320" s="10"/>
      <c r="AK19320" s="10"/>
      <c r="AL19320" s="10"/>
      <c r="AM19320" s="10"/>
      <c r="AN19320" s="10"/>
      <c r="AO19320" s="10"/>
      <c r="AP19320" s="10"/>
      <c r="AQ19320" s="10"/>
      <c r="AR19320" s="10"/>
      <c r="AS19320" s="10"/>
      <c r="AT19320" s="10"/>
      <c r="AU19320" s="10"/>
      <c r="AV19320" s="10"/>
      <c r="AW19320" s="10"/>
      <c r="AX19320" s="10"/>
      <c r="AY19320" s="10"/>
      <c r="AZ19320" s="10"/>
      <c r="BA19320" s="10"/>
      <c r="BB19320" s="10"/>
      <c r="BC19320" s="10"/>
      <c r="BD19320" s="10"/>
      <c r="BE19320" s="10"/>
      <c r="BF19320" s="10"/>
      <c r="BG19320" s="6"/>
    </row>
    <row r="19321" spans="34:59" x14ac:dyDescent="0.25">
      <c r="AH19321" s="6"/>
      <c r="AI19321" s="6"/>
      <c r="AJ19321" s="6"/>
      <c r="AK19321" s="6"/>
      <c r="AL19321" s="6"/>
      <c r="AM19321" s="6"/>
      <c r="AN19321" s="6"/>
      <c r="AO19321" s="6"/>
      <c r="AP19321" s="6"/>
      <c r="AQ19321" s="6"/>
      <c r="AR19321" s="6"/>
      <c r="AS19321" s="6"/>
      <c r="AT19321" s="6"/>
      <c r="AU19321" s="6"/>
      <c r="AV19321" s="6"/>
      <c r="AW19321" s="6"/>
      <c r="AX19321" s="6"/>
      <c r="AY19321" s="6"/>
      <c r="AZ19321" s="6"/>
      <c r="BA19321" s="6"/>
      <c r="BB19321" s="6"/>
      <c r="BC19321" s="6"/>
      <c r="BD19321" s="6"/>
      <c r="BE19321" s="6"/>
      <c r="BF19321" s="6"/>
      <c r="BG19321" s="10"/>
    </row>
    <row r="19322" spans="34:59" x14ac:dyDescent="0.25">
      <c r="AH19322" s="10"/>
      <c r="AI19322" s="6"/>
    </row>
    <row r="19323" spans="34:59" x14ac:dyDescent="0.25">
      <c r="AH19323" s="6"/>
      <c r="AI19323" s="6"/>
      <c r="AJ19323" s="6"/>
      <c r="AK19323" s="6"/>
      <c r="AL19323" s="6"/>
      <c r="AM19323" s="6"/>
      <c r="AN19323" s="6"/>
      <c r="AO19323" s="6"/>
      <c r="AP19323" s="6"/>
      <c r="AQ19323" s="6"/>
      <c r="AR19323" s="6"/>
      <c r="AS19323" s="6"/>
      <c r="AT19323" s="6"/>
      <c r="AU19323" s="6"/>
      <c r="AV19323" s="6"/>
      <c r="AW19323" s="6"/>
      <c r="AX19323" s="6"/>
      <c r="AY19323" s="6"/>
      <c r="AZ19323" s="6"/>
      <c r="BA19323" s="6"/>
      <c r="BB19323" s="6"/>
      <c r="BC19323" s="6"/>
      <c r="BD19323" s="6"/>
      <c r="BE19323" s="6"/>
      <c r="BF19323" s="6"/>
      <c r="BG19323" s="6"/>
    </row>
    <row r="19324" spans="34:59" x14ac:dyDescent="0.25">
      <c r="AH19324" s="10"/>
      <c r="AI19324" s="6"/>
      <c r="AJ19324" s="10"/>
      <c r="AK19324" s="10"/>
      <c r="AL19324" s="10"/>
      <c r="AM19324" s="10"/>
      <c r="AN19324" s="10"/>
      <c r="AO19324" s="10"/>
      <c r="AP19324" s="10"/>
      <c r="AQ19324" s="10"/>
      <c r="AR19324" s="10"/>
      <c r="AS19324" s="10"/>
      <c r="AT19324" s="10"/>
      <c r="AU19324" s="10"/>
      <c r="AV19324" s="10"/>
      <c r="AW19324" s="10"/>
      <c r="AX19324" s="10"/>
      <c r="AY19324" s="10"/>
      <c r="AZ19324" s="10"/>
      <c r="BA19324" s="10"/>
      <c r="BB19324" s="10"/>
      <c r="BC19324" s="10"/>
      <c r="BD19324" s="10"/>
      <c r="BE19324" s="10"/>
      <c r="BF19324" s="10"/>
      <c r="BG19324" s="6"/>
    </row>
    <row r="19325" spans="34:59" x14ac:dyDescent="0.25">
      <c r="AH19325" s="6"/>
      <c r="AI19325" s="6"/>
      <c r="AJ19325" s="6"/>
      <c r="AK19325" s="6"/>
      <c r="AL19325" s="6"/>
      <c r="AM19325" s="6"/>
      <c r="AN19325" s="6"/>
      <c r="AO19325" s="6"/>
      <c r="AP19325" s="6"/>
      <c r="AQ19325" s="6"/>
      <c r="AR19325" s="6"/>
      <c r="AS19325" s="6"/>
      <c r="AT19325" s="6"/>
      <c r="AU19325" s="6"/>
      <c r="AV19325" s="6"/>
      <c r="AW19325" s="6"/>
      <c r="AX19325" s="6"/>
      <c r="AY19325" s="6"/>
      <c r="AZ19325" s="6"/>
      <c r="BA19325" s="6"/>
      <c r="BB19325" s="6"/>
      <c r="BC19325" s="6"/>
      <c r="BD19325" s="6"/>
      <c r="BE19325" s="6"/>
      <c r="BF19325" s="6"/>
      <c r="BG19325" s="10"/>
    </row>
    <row r="19326" spans="34:59" x14ac:dyDescent="0.25">
      <c r="AH19326" s="10"/>
      <c r="AI19326" s="6"/>
    </row>
    <row r="19327" spans="34:59" x14ac:dyDescent="0.25">
      <c r="AH19327" s="6"/>
      <c r="AI19327" s="6"/>
      <c r="AJ19327" s="6"/>
      <c r="AK19327" s="6"/>
      <c r="AL19327" s="6"/>
      <c r="AM19327" s="6"/>
      <c r="AN19327" s="6"/>
      <c r="AO19327" s="6"/>
      <c r="AP19327" s="6"/>
      <c r="AQ19327" s="6"/>
      <c r="AR19327" s="6"/>
      <c r="AS19327" s="6"/>
      <c r="AT19327" s="6"/>
      <c r="AU19327" s="6"/>
      <c r="AV19327" s="6"/>
      <c r="AW19327" s="6"/>
      <c r="AX19327" s="6"/>
      <c r="AY19327" s="6"/>
      <c r="AZ19327" s="6"/>
      <c r="BA19327" s="6"/>
      <c r="BB19327" s="6"/>
      <c r="BC19327" s="6"/>
      <c r="BD19327" s="6"/>
      <c r="BE19327" s="6"/>
      <c r="BF19327" s="6"/>
      <c r="BG19327" s="6"/>
    </row>
    <row r="19328" spans="34:59" x14ac:dyDescent="0.25">
      <c r="AH19328" s="10"/>
      <c r="AI19328" s="6"/>
      <c r="AJ19328" s="10"/>
      <c r="AK19328" s="10"/>
      <c r="AL19328" s="10"/>
      <c r="AM19328" s="10"/>
      <c r="AN19328" s="10"/>
      <c r="AO19328" s="10"/>
      <c r="AP19328" s="10"/>
      <c r="AQ19328" s="10"/>
      <c r="AR19328" s="10"/>
      <c r="AS19328" s="10"/>
      <c r="AT19328" s="10"/>
      <c r="AU19328" s="10"/>
      <c r="AV19328" s="10"/>
      <c r="AW19328" s="10"/>
      <c r="AX19328" s="10"/>
      <c r="AY19328" s="10"/>
      <c r="AZ19328" s="10"/>
      <c r="BA19328" s="10"/>
      <c r="BB19328" s="10"/>
      <c r="BC19328" s="10"/>
      <c r="BD19328" s="10"/>
      <c r="BE19328" s="10"/>
      <c r="BF19328" s="10"/>
      <c r="BG19328" s="6"/>
    </row>
    <row r="19329" spans="34:59" x14ac:dyDescent="0.25">
      <c r="AH19329" s="6"/>
      <c r="AI19329" s="6"/>
      <c r="AJ19329" s="6"/>
      <c r="AK19329" s="6"/>
      <c r="AL19329" s="6"/>
      <c r="AM19329" s="6"/>
      <c r="AN19329" s="6"/>
      <c r="AO19329" s="6"/>
      <c r="AP19329" s="6"/>
      <c r="AQ19329" s="6"/>
      <c r="AR19329" s="6"/>
      <c r="AS19329" s="6"/>
      <c r="AT19329" s="6"/>
      <c r="AU19329" s="6"/>
      <c r="AV19329" s="6"/>
      <c r="AW19329" s="6"/>
      <c r="AX19329" s="6"/>
      <c r="AY19329" s="6"/>
      <c r="AZ19329" s="6"/>
      <c r="BA19329" s="6"/>
      <c r="BB19329" s="6"/>
      <c r="BC19329" s="6"/>
      <c r="BD19329" s="6"/>
      <c r="BE19329" s="6"/>
      <c r="BF19329" s="6"/>
      <c r="BG19329" s="10"/>
    </row>
    <row r="19330" spans="34:59" x14ac:dyDescent="0.25">
      <c r="AH19330" s="10"/>
      <c r="AI19330" s="6"/>
    </row>
    <row r="19331" spans="34:59" x14ac:dyDescent="0.25">
      <c r="AH19331" s="6"/>
      <c r="AI19331" s="6"/>
      <c r="AJ19331" s="6"/>
      <c r="AK19331" s="6"/>
      <c r="AL19331" s="6"/>
      <c r="AM19331" s="6"/>
      <c r="AN19331" s="6"/>
      <c r="AO19331" s="6"/>
      <c r="AP19331" s="6"/>
      <c r="AQ19331" s="6"/>
      <c r="AR19331" s="6"/>
      <c r="AS19331" s="6"/>
      <c r="AT19331" s="6"/>
      <c r="AU19331" s="6"/>
      <c r="AV19331" s="6"/>
      <c r="AW19331" s="6"/>
      <c r="AX19331" s="6"/>
      <c r="AY19331" s="6"/>
      <c r="AZ19331" s="6"/>
      <c r="BA19331" s="6"/>
      <c r="BB19331" s="6"/>
      <c r="BC19331" s="6"/>
      <c r="BD19331" s="6"/>
      <c r="BE19331" s="6"/>
      <c r="BF19331" s="6"/>
      <c r="BG19331" s="6"/>
    </row>
    <row r="19332" spans="34:59" x14ac:dyDescent="0.25">
      <c r="AH19332" s="10"/>
      <c r="AI19332" s="6"/>
      <c r="AJ19332" s="10"/>
      <c r="AK19332" s="10"/>
      <c r="AL19332" s="10"/>
      <c r="AM19332" s="10"/>
      <c r="AN19332" s="10"/>
      <c r="AO19332" s="10"/>
      <c r="AP19332" s="10"/>
      <c r="AQ19332" s="10"/>
      <c r="AR19332" s="10"/>
      <c r="AS19332" s="10"/>
      <c r="AT19332" s="10"/>
      <c r="AU19332" s="10"/>
      <c r="AV19332" s="10"/>
      <c r="AW19332" s="10"/>
      <c r="AX19332" s="10"/>
      <c r="AY19332" s="10"/>
      <c r="AZ19332" s="10"/>
      <c r="BA19332" s="10"/>
      <c r="BB19332" s="10"/>
      <c r="BC19332" s="10"/>
      <c r="BD19332" s="10"/>
      <c r="BE19332" s="10"/>
      <c r="BF19332" s="10"/>
      <c r="BG19332" s="6"/>
    </row>
    <row r="19334" spans="34:59" x14ac:dyDescent="0.25">
      <c r="AH19334" s="10"/>
      <c r="AI19334" s="6"/>
    </row>
    <row r="19335" spans="34:59" x14ac:dyDescent="0.25">
      <c r="AH19335" s="6"/>
      <c r="AI19335" s="6"/>
      <c r="AJ19335" s="6"/>
      <c r="AK19335" s="6"/>
      <c r="AL19335" s="6"/>
      <c r="AM19335" s="6"/>
      <c r="AN19335" s="6"/>
      <c r="AO19335" s="6"/>
      <c r="AP19335" s="6"/>
      <c r="AQ19335" s="6"/>
      <c r="AR19335" s="6"/>
      <c r="AS19335" s="6"/>
      <c r="AT19335" s="6"/>
      <c r="AU19335" s="6"/>
      <c r="AV19335" s="6"/>
      <c r="AW19335" s="6"/>
      <c r="AX19335" s="6"/>
      <c r="AY19335" s="6"/>
      <c r="AZ19335" s="6"/>
      <c r="BA19335" s="6"/>
      <c r="BB19335" s="6"/>
      <c r="BC19335" s="6"/>
      <c r="BD19335" s="6"/>
      <c r="BE19335" s="6"/>
      <c r="BF19335" s="6"/>
      <c r="BG19335" s="6"/>
    </row>
    <row r="19336" spans="34:59" x14ac:dyDescent="0.25">
      <c r="AH19336" s="10"/>
      <c r="AI19336" s="6"/>
      <c r="AJ19336" s="10"/>
      <c r="AK19336" s="10"/>
      <c r="AL19336" s="10"/>
      <c r="AM19336" s="10"/>
      <c r="AN19336" s="10"/>
      <c r="AO19336" s="10"/>
      <c r="AP19336" s="10"/>
      <c r="AQ19336" s="10"/>
      <c r="AR19336" s="10"/>
      <c r="AS19336" s="10"/>
      <c r="AT19336" s="10"/>
      <c r="AU19336" s="10"/>
      <c r="AV19336" s="10"/>
      <c r="AW19336" s="10"/>
      <c r="AX19336" s="10"/>
      <c r="AY19336" s="10"/>
      <c r="AZ19336" s="10"/>
      <c r="BA19336" s="10"/>
      <c r="BB19336" s="10"/>
      <c r="BC19336" s="10"/>
      <c r="BD19336" s="10"/>
      <c r="BE19336" s="10"/>
      <c r="BF19336" s="10"/>
      <c r="BG19336" s="6"/>
    </row>
    <row r="19337" spans="34:59" x14ac:dyDescent="0.25">
      <c r="AH19337" s="6"/>
      <c r="AI19337" s="6"/>
      <c r="AJ19337" s="6"/>
      <c r="AK19337" s="6"/>
      <c r="AL19337" s="6"/>
      <c r="AM19337" s="6"/>
      <c r="AN19337" s="6"/>
      <c r="AO19337" s="6"/>
      <c r="AP19337" s="6"/>
      <c r="AQ19337" s="6"/>
      <c r="AR19337" s="6"/>
      <c r="AS19337" s="6"/>
      <c r="AT19337" s="6"/>
      <c r="AU19337" s="6"/>
      <c r="AV19337" s="6"/>
      <c r="AW19337" s="6"/>
      <c r="AX19337" s="6"/>
      <c r="AY19337" s="6"/>
      <c r="AZ19337" s="6"/>
      <c r="BA19337" s="6"/>
      <c r="BB19337" s="6"/>
      <c r="BC19337" s="6"/>
      <c r="BD19337" s="6"/>
      <c r="BE19337" s="6"/>
      <c r="BF19337" s="6"/>
      <c r="BG19337" s="10"/>
    </row>
    <row r="19338" spans="34:59" x14ac:dyDescent="0.25">
      <c r="AH19338" s="10"/>
      <c r="AI19338" s="6"/>
    </row>
    <row r="19339" spans="34:59" x14ac:dyDescent="0.25">
      <c r="AH19339" s="6"/>
      <c r="AI19339" s="6"/>
      <c r="AJ19339" s="6"/>
      <c r="AK19339" s="6"/>
      <c r="AL19339" s="6"/>
      <c r="AM19339" s="6"/>
      <c r="AN19339" s="6"/>
      <c r="AO19339" s="6"/>
      <c r="AP19339" s="6"/>
      <c r="AQ19339" s="6"/>
      <c r="AR19339" s="6"/>
      <c r="AS19339" s="6"/>
      <c r="AT19339" s="6"/>
      <c r="AU19339" s="6"/>
      <c r="AV19339" s="6"/>
      <c r="AW19339" s="6"/>
      <c r="AX19339" s="6"/>
      <c r="AY19339" s="6"/>
      <c r="AZ19339" s="6"/>
      <c r="BA19339" s="6"/>
      <c r="BB19339" s="6"/>
      <c r="BC19339" s="6"/>
      <c r="BD19339" s="6"/>
      <c r="BE19339" s="6"/>
      <c r="BF19339" s="6"/>
      <c r="BG19339" s="6"/>
    </row>
    <row r="19340" spans="34:59" x14ac:dyDescent="0.25">
      <c r="AH19340" s="10"/>
      <c r="AI19340" s="6"/>
      <c r="AJ19340" s="10"/>
      <c r="AK19340" s="10"/>
      <c r="AL19340" s="10"/>
      <c r="AM19340" s="10"/>
      <c r="AN19340" s="10"/>
      <c r="AO19340" s="10"/>
      <c r="AP19340" s="10"/>
      <c r="AQ19340" s="10"/>
      <c r="AR19340" s="10"/>
      <c r="AS19340" s="10"/>
      <c r="AT19340" s="10"/>
      <c r="AU19340" s="10"/>
      <c r="AV19340" s="10"/>
      <c r="AW19340" s="10"/>
      <c r="AX19340" s="10"/>
      <c r="AY19340" s="10"/>
      <c r="AZ19340" s="10"/>
      <c r="BA19340" s="10"/>
      <c r="BB19340" s="10"/>
      <c r="BC19340" s="10"/>
      <c r="BD19340" s="10"/>
      <c r="BE19340" s="10"/>
      <c r="BF19340" s="10"/>
      <c r="BG19340" s="6"/>
    </row>
    <row r="19341" spans="34:59" x14ac:dyDescent="0.25">
      <c r="AH19341" s="6"/>
      <c r="AI19341" s="6"/>
      <c r="AJ19341" s="6"/>
      <c r="AK19341" s="6"/>
      <c r="AL19341" s="6"/>
      <c r="AM19341" s="6"/>
      <c r="AN19341" s="6"/>
      <c r="AO19341" s="6"/>
      <c r="AP19341" s="6"/>
      <c r="AQ19341" s="6"/>
      <c r="AR19341" s="6"/>
      <c r="AS19341" s="6"/>
      <c r="AT19341" s="6"/>
      <c r="AU19341" s="6"/>
      <c r="AV19341" s="6"/>
      <c r="AW19341" s="6"/>
      <c r="AX19341" s="6"/>
      <c r="AY19341" s="6"/>
      <c r="AZ19341" s="6"/>
      <c r="BA19341" s="6"/>
      <c r="BB19341" s="6"/>
      <c r="BC19341" s="6"/>
      <c r="BD19341" s="6"/>
      <c r="BE19341" s="6"/>
      <c r="BF19341" s="6"/>
      <c r="BG19341" s="10"/>
    </row>
    <row r="19342" spans="34:59" x14ac:dyDescent="0.25">
      <c r="AH19342" s="10"/>
      <c r="AI19342" s="6"/>
    </row>
    <row r="19343" spans="34:59" x14ac:dyDescent="0.25">
      <c r="AH19343" s="6"/>
      <c r="AI19343" s="6"/>
      <c r="AJ19343" s="6"/>
      <c r="AK19343" s="6"/>
      <c r="AL19343" s="6"/>
      <c r="AM19343" s="6"/>
      <c r="AN19343" s="6"/>
      <c r="AO19343" s="6"/>
      <c r="AP19343" s="6"/>
      <c r="AQ19343" s="6"/>
      <c r="AR19343" s="6"/>
      <c r="AS19343" s="6"/>
      <c r="AT19343" s="6"/>
      <c r="AU19343" s="6"/>
      <c r="AV19343" s="6"/>
      <c r="AW19343" s="6"/>
      <c r="AX19343" s="6"/>
      <c r="AY19343" s="6"/>
      <c r="AZ19343" s="6"/>
      <c r="BA19343" s="6"/>
      <c r="BB19343" s="6"/>
      <c r="BC19343" s="6"/>
      <c r="BD19343" s="6"/>
      <c r="BE19343" s="6"/>
      <c r="BF19343" s="6"/>
      <c r="BG19343" s="6"/>
    </row>
    <row r="19344" spans="34:59" x14ac:dyDescent="0.25">
      <c r="AH19344" s="10"/>
      <c r="AI19344" s="6"/>
      <c r="AJ19344" s="10"/>
      <c r="AK19344" s="10"/>
      <c r="AL19344" s="10"/>
      <c r="AM19344" s="10"/>
      <c r="AN19344" s="10"/>
      <c r="AO19344" s="10"/>
      <c r="AP19344" s="10"/>
      <c r="AQ19344" s="10"/>
      <c r="AR19344" s="10"/>
      <c r="AS19344" s="10"/>
      <c r="AT19344" s="10"/>
      <c r="AU19344" s="10"/>
      <c r="AV19344" s="10"/>
      <c r="AW19344" s="10"/>
      <c r="AX19344" s="10"/>
      <c r="AY19344" s="10"/>
      <c r="AZ19344" s="10"/>
      <c r="BA19344" s="10"/>
      <c r="BB19344" s="10"/>
      <c r="BC19344" s="10"/>
      <c r="BD19344" s="10"/>
      <c r="BE19344" s="10"/>
      <c r="BF19344" s="10"/>
      <c r="BG19344" s="6"/>
    </row>
    <row r="19345" spans="34:59" x14ac:dyDescent="0.25">
      <c r="AH19345" s="6"/>
      <c r="AI19345" s="6"/>
      <c r="AJ19345" s="6"/>
      <c r="AK19345" s="6"/>
      <c r="AL19345" s="6"/>
      <c r="AM19345" s="6"/>
      <c r="AN19345" s="6"/>
      <c r="AO19345" s="6"/>
      <c r="AP19345" s="6"/>
      <c r="AQ19345" s="6"/>
      <c r="AR19345" s="6"/>
      <c r="AS19345" s="6"/>
      <c r="AT19345" s="6"/>
      <c r="AU19345" s="6"/>
      <c r="AV19345" s="6"/>
      <c r="AW19345" s="6"/>
      <c r="AX19345" s="6"/>
      <c r="AY19345" s="6"/>
      <c r="AZ19345" s="6"/>
      <c r="BA19345" s="6"/>
      <c r="BB19345" s="6"/>
      <c r="BC19345" s="6"/>
      <c r="BD19345" s="6"/>
      <c r="BE19345" s="6"/>
      <c r="BF19345" s="6"/>
      <c r="BG19345" s="10"/>
    </row>
    <row r="19346" spans="34:59" x14ac:dyDescent="0.25">
      <c r="AH19346" s="10"/>
      <c r="AI19346" s="6"/>
    </row>
    <row r="19347" spans="34:59" x14ac:dyDescent="0.25">
      <c r="AH19347" s="6"/>
      <c r="AI19347" s="6"/>
      <c r="AJ19347" s="6"/>
      <c r="AK19347" s="6"/>
      <c r="AL19347" s="6"/>
      <c r="AM19347" s="6"/>
      <c r="AN19347" s="6"/>
      <c r="AO19347" s="6"/>
      <c r="AP19347" s="6"/>
      <c r="AQ19347" s="6"/>
      <c r="AR19347" s="6"/>
      <c r="AS19347" s="6"/>
      <c r="AT19347" s="6"/>
      <c r="AU19347" s="6"/>
      <c r="AV19347" s="6"/>
      <c r="AW19347" s="6"/>
      <c r="AX19347" s="6"/>
      <c r="AY19347" s="6"/>
      <c r="AZ19347" s="6"/>
      <c r="BA19347" s="6"/>
      <c r="BB19347" s="6"/>
      <c r="BC19347" s="6"/>
      <c r="BD19347" s="6"/>
      <c r="BE19347" s="6"/>
      <c r="BF19347" s="6"/>
      <c r="BG19347" s="6"/>
    </row>
    <row r="19348" spans="34:59" x14ac:dyDescent="0.25">
      <c r="AH19348" s="10"/>
      <c r="AI19348" s="6"/>
      <c r="AJ19348" s="10"/>
      <c r="AK19348" s="10"/>
      <c r="AL19348" s="10"/>
      <c r="AM19348" s="10"/>
      <c r="AN19348" s="10"/>
      <c r="AO19348" s="10"/>
      <c r="AP19348" s="10"/>
      <c r="AQ19348" s="10"/>
      <c r="AR19348" s="10"/>
      <c r="AS19348" s="10"/>
      <c r="AT19348" s="10"/>
      <c r="AU19348" s="10"/>
      <c r="AV19348" s="10"/>
      <c r="AW19348" s="10"/>
      <c r="AX19348" s="10"/>
      <c r="AY19348" s="10"/>
      <c r="AZ19348" s="10"/>
      <c r="BA19348" s="10"/>
      <c r="BB19348" s="10"/>
      <c r="BC19348" s="10"/>
      <c r="BD19348" s="10"/>
      <c r="BE19348" s="10"/>
      <c r="BF19348" s="10"/>
      <c r="BG19348" s="6"/>
    </row>
    <row r="19350" spans="34:59" x14ac:dyDescent="0.25">
      <c r="AH19350" s="10"/>
      <c r="AI19350" s="6"/>
    </row>
    <row r="19351" spans="34:59" x14ac:dyDescent="0.25">
      <c r="AH19351" s="6"/>
      <c r="AI19351" s="6"/>
      <c r="AJ19351" s="6"/>
      <c r="AK19351" s="6"/>
      <c r="AL19351" s="6"/>
      <c r="AM19351" s="6"/>
      <c r="AN19351" s="6"/>
      <c r="AO19351" s="6"/>
      <c r="AP19351" s="6"/>
      <c r="AQ19351" s="6"/>
      <c r="AR19351" s="6"/>
      <c r="AS19351" s="6"/>
      <c r="AT19351" s="6"/>
      <c r="AU19351" s="6"/>
      <c r="AV19351" s="6"/>
      <c r="AW19351" s="6"/>
      <c r="AX19351" s="6"/>
      <c r="AY19351" s="6"/>
      <c r="AZ19351" s="6"/>
      <c r="BA19351" s="6"/>
      <c r="BB19351" s="6"/>
      <c r="BC19351" s="6"/>
      <c r="BD19351" s="6"/>
      <c r="BE19351" s="6"/>
      <c r="BF19351" s="6"/>
      <c r="BG19351" s="6"/>
    </row>
    <row r="19352" spans="34:59" x14ac:dyDescent="0.25">
      <c r="AH19352" s="10"/>
      <c r="AI19352" s="6"/>
      <c r="AJ19352" s="10"/>
      <c r="AK19352" s="10"/>
      <c r="AL19352" s="10"/>
      <c r="AM19352" s="10"/>
      <c r="AN19352" s="10"/>
      <c r="AO19352" s="10"/>
      <c r="AP19352" s="10"/>
      <c r="AQ19352" s="10"/>
      <c r="AR19352" s="10"/>
      <c r="AS19352" s="10"/>
      <c r="AT19352" s="10"/>
      <c r="AU19352" s="10"/>
      <c r="AV19352" s="10"/>
      <c r="AW19352" s="10"/>
      <c r="AX19352" s="10"/>
      <c r="AY19352" s="10"/>
      <c r="AZ19352" s="10"/>
      <c r="BA19352" s="10"/>
      <c r="BB19352" s="10"/>
      <c r="BC19352" s="10"/>
      <c r="BD19352" s="10"/>
      <c r="BE19352" s="10"/>
      <c r="BF19352" s="10"/>
      <c r="BG19352" s="6"/>
    </row>
    <row r="19353" spans="34:59" x14ac:dyDescent="0.25">
      <c r="AH19353" s="6"/>
      <c r="AI19353" s="6"/>
      <c r="AJ19353" s="6"/>
      <c r="AK19353" s="6"/>
      <c r="AL19353" s="6"/>
      <c r="AM19353" s="6"/>
      <c r="AN19353" s="6"/>
      <c r="AO19353" s="6"/>
      <c r="AP19353" s="6"/>
      <c r="AQ19353" s="6"/>
      <c r="AR19353" s="6"/>
      <c r="AS19353" s="6"/>
      <c r="AT19353" s="6"/>
      <c r="AU19353" s="6"/>
      <c r="AV19353" s="6"/>
      <c r="AW19353" s="6"/>
      <c r="AX19353" s="6"/>
      <c r="AY19353" s="6"/>
      <c r="AZ19353" s="6"/>
      <c r="BA19353" s="6"/>
      <c r="BB19353" s="6"/>
      <c r="BC19353" s="6"/>
      <c r="BD19353" s="6"/>
      <c r="BE19353" s="6"/>
      <c r="BF19353" s="6"/>
      <c r="BG19353" s="10"/>
    </row>
    <row r="19354" spans="34:59" x14ac:dyDescent="0.25">
      <c r="AH19354" s="10"/>
      <c r="AI19354" s="6"/>
    </row>
    <row r="19355" spans="34:59" x14ac:dyDescent="0.25">
      <c r="AH19355" s="6"/>
      <c r="AI19355" s="6"/>
      <c r="AJ19355" s="6"/>
      <c r="AK19355" s="6"/>
      <c r="AL19355" s="6"/>
      <c r="AM19355" s="6"/>
      <c r="AN19355" s="6"/>
      <c r="AO19355" s="6"/>
      <c r="AP19355" s="6"/>
      <c r="AQ19355" s="6"/>
      <c r="AR19355" s="6"/>
      <c r="AS19355" s="6"/>
      <c r="AT19355" s="6"/>
      <c r="AU19355" s="6"/>
      <c r="AV19355" s="6"/>
      <c r="AW19355" s="6"/>
      <c r="AX19355" s="6"/>
      <c r="AY19355" s="6"/>
      <c r="AZ19355" s="6"/>
      <c r="BA19355" s="6"/>
      <c r="BB19355" s="6"/>
      <c r="BC19355" s="6"/>
      <c r="BD19355" s="6"/>
      <c r="BE19355" s="6"/>
      <c r="BF19355" s="6"/>
      <c r="BG19355" s="6"/>
    </row>
    <row r="19356" spans="34:59" x14ac:dyDescent="0.25">
      <c r="AH19356" s="10"/>
      <c r="AI19356" s="6"/>
      <c r="AJ19356" s="10"/>
      <c r="AK19356" s="10"/>
      <c r="AL19356" s="10"/>
      <c r="AM19356" s="10"/>
      <c r="AN19356" s="10"/>
      <c r="AO19356" s="10"/>
      <c r="AP19356" s="10"/>
      <c r="AQ19356" s="10"/>
      <c r="AR19356" s="10"/>
      <c r="AS19356" s="10"/>
      <c r="AT19356" s="10"/>
      <c r="AU19356" s="10"/>
      <c r="AV19356" s="10"/>
      <c r="AW19356" s="10"/>
      <c r="AX19356" s="10"/>
      <c r="AY19356" s="10"/>
      <c r="AZ19356" s="10"/>
      <c r="BA19356" s="10"/>
      <c r="BB19356" s="10"/>
      <c r="BC19356" s="10"/>
      <c r="BD19356" s="10"/>
      <c r="BE19356" s="10"/>
      <c r="BF19356" s="10"/>
      <c r="BG19356" s="6"/>
    </row>
    <row r="19357" spans="34:59" x14ac:dyDescent="0.25">
      <c r="AH19357" s="6"/>
      <c r="AI19357" s="6"/>
      <c r="AJ19357" s="6"/>
      <c r="AK19357" s="6"/>
      <c r="AL19357" s="6"/>
      <c r="AM19357" s="6"/>
      <c r="AN19357" s="6"/>
      <c r="AO19357" s="6"/>
      <c r="AP19357" s="6"/>
      <c r="AQ19357" s="6"/>
      <c r="AR19357" s="6"/>
      <c r="AS19357" s="6"/>
      <c r="AT19357" s="6"/>
      <c r="AU19357" s="6"/>
      <c r="AV19357" s="6"/>
      <c r="AW19357" s="6"/>
      <c r="AX19357" s="6"/>
      <c r="AY19357" s="6"/>
      <c r="AZ19357" s="6"/>
      <c r="BA19357" s="6"/>
      <c r="BB19357" s="6"/>
      <c r="BC19357" s="6"/>
      <c r="BD19357" s="6"/>
      <c r="BE19357" s="6"/>
      <c r="BF19357" s="6"/>
      <c r="BG19357" s="10"/>
    </row>
    <row r="19358" spans="34:59" x14ac:dyDescent="0.25">
      <c r="AH19358" s="10"/>
      <c r="AI19358" s="6"/>
    </row>
    <row r="19359" spans="34:59" x14ac:dyDescent="0.25">
      <c r="AH19359" s="6"/>
      <c r="AI19359" s="6"/>
      <c r="AJ19359" s="6"/>
      <c r="AK19359" s="6"/>
      <c r="AL19359" s="6"/>
      <c r="AM19359" s="6"/>
      <c r="AN19359" s="6"/>
      <c r="AO19359" s="6"/>
      <c r="AP19359" s="6"/>
      <c r="AQ19359" s="6"/>
      <c r="AR19359" s="6"/>
      <c r="AS19359" s="6"/>
      <c r="AT19359" s="6"/>
      <c r="AU19359" s="6"/>
      <c r="AV19359" s="6"/>
      <c r="AW19359" s="6"/>
      <c r="AX19359" s="6"/>
      <c r="AY19359" s="6"/>
      <c r="AZ19359" s="6"/>
      <c r="BA19359" s="6"/>
      <c r="BB19359" s="6"/>
      <c r="BC19359" s="6"/>
      <c r="BD19359" s="6"/>
      <c r="BE19359" s="6"/>
      <c r="BF19359" s="6"/>
      <c r="BG19359" s="6"/>
    </row>
    <row r="19360" spans="34:59" x14ac:dyDescent="0.25">
      <c r="AH19360" s="10"/>
      <c r="AI19360" s="6"/>
      <c r="AJ19360" s="10"/>
      <c r="AK19360" s="10"/>
      <c r="AL19360" s="10"/>
      <c r="AM19360" s="10"/>
      <c r="AN19360" s="10"/>
      <c r="AO19360" s="10"/>
      <c r="AP19360" s="10"/>
      <c r="AQ19360" s="10"/>
      <c r="AR19360" s="10"/>
      <c r="AS19360" s="10"/>
      <c r="AT19360" s="10"/>
      <c r="AU19360" s="10"/>
      <c r="AV19360" s="10"/>
      <c r="AW19360" s="10"/>
      <c r="AX19360" s="10"/>
      <c r="AY19360" s="10"/>
      <c r="AZ19360" s="10"/>
      <c r="BA19360" s="10"/>
      <c r="BB19360" s="10"/>
      <c r="BC19360" s="10"/>
      <c r="BD19360" s="10"/>
      <c r="BE19360" s="10"/>
      <c r="BF19360" s="10"/>
      <c r="BG19360" s="6"/>
    </row>
    <row r="19361" spans="34:59" x14ac:dyDescent="0.25">
      <c r="AH19361" s="6"/>
      <c r="AI19361" s="6"/>
      <c r="AJ19361" s="6"/>
      <c r="AK19361" s="6"/>
      <c r="AL19361" s="6"/>
      <c r="AM19361" s="6"/>
      <c r="AN19361" s="6"/>
      <c r="AO19361" s="6"/>
      <c r="AP19361" s="6"/>
      <c r="AQ19361" s="6"/>
      <c r="AR19361" s="6"/>
      <c r="AS19361" s="6"/>
      <c r="AT19361" s="6"/>
      <c r="AU19361" s="6"/>
      <c r="AV19361" s="6"/>
      <c r="AW19361" s="6"/>
      <c r="AX19361" s="6"/>
      <c r="AY19361" s="6"/>
      <c r="AZ19361" s="6"/>
      <c r="BA19361" s="6"/>
      <c r="BB19361" s="6"/>
      <c r="BC19361" s="6"/>
      <c r="BD19361" s="6"/>
      <c r="BE19361" s="6"/>
      <c r="BF19361" s="6"/>
      <c r="BG19361" s="10"/>
    </row>
    <row r="19362" spans="34:59" x14ac:dyDescent="0.25">
      <c r="AH19362" s="10"/>
      <c r="AI19362" s="6"/>
    </row>
    <row r="19363" spans="34:59" x14ac:dyDescent="0.25">
      <c r="AH19363" s="6"/>
      <c r="AI19363" s="6"/>
      <c r="AJ19363" s="6"/>
      <c r="AK19363" s="6"/>
      <c r="AL19363" s="6"/>
      <c r="AM19363" s="6"/>
      <c r="AN19363" s="6"/>
      <c r="AO19363" s="6"/>
      <c r="AP19363" s="6"/>
      <c r="AQ19363" s="6"/>
      <c r="AR19363" s="6"/>
      <c r="AS19363" s="6"/>
      <c r="AT19363" s="6"/>
      <c r="AU19363" s="6"/>
      <c r="AV19363" s="6"/>
      <c r="AW19363" s="6"/>
      <c r="AX19363" s="6"/>
      <c r="AY19363" s="6"/>
      <c r="AZ19363" s="6"/>
      <c r="BA19363" s="6"/>
      <c r="BB19363" s="6"/>
      <c r="BC19363" s="6"/>
      <c r="BD19363" s="6"/>
      <c r="BE19363" s="6"/>
      <c r="BF19363" s="6"/>
      <c r="BG19363" s="6"/>
    </row>
    <row r="19364" spans="34:59" x14ac:dyDescent="0.25">
      <c r="AH19364" s="10"/>
      <c r="AI19364" s="6"/>
      <c r="AJ19364" s="10"/>
      <c r="AK19364" s="10"/>
      <c r="AL19364" s="10"/>
      <c r="AM19364" s="10"/>
      <c r="AN19364" s="10"/>
      <c r="AO19364" s="10"/>
      <c r="AP19364" s="10"/>
      <c r="AQ19364" s="10"/>
      <c r="AR19364" s="10"/>
      <c r="AS19364" s="10"/>
      <c r="AT19364" s="10"/>
      <c r="AU19364" s="10"/>
      <c r="AV19364" s="10"/>
      <c r="AW19364" s="10"/>
      <c r="AX19364" s="10"/>
      <c r="AY19364" s="10"/>
      <c r="AZ19364" s="10"/>
      <c r="BA19364" s="10"/>
      <c r="BB19364" s="10"/>
      <c r="BC19364" s="10"/>
      <c r="BD19364" s="10"/>
      <c r="BE19364" s="10"/>
      <c r="BF19364" s="10"/>
      <c r="BG19364" s="6"/>
    </row>
    <row r="19366" spans="34:59" x14ac:dyDescent="0.25">
      <c r="AH19366" s="10"/>
      <c r="AI19366" s="6"/>
    </row>
    <row r="19367" spans="34:59" x14ac:dyDescent="0.25">
      <c r="AH19367" s="6"/>
      <c r="AI19367" s="6"/>
      <c r="AJ19367" s="6"/>
      <c r="AK19367" s="6"/>
      <c r="AL19367" s="6"/>
      <c r="AM19367" s="6"/>
      <c r="AN19367" s="6"/>
      <c r="AO19367" s="6"/>
      <c r="AP19367" s="6"/>
      <c r="AQ19367" s="6"/>
      <c r="AR19367" s="6"/>
      <c r="AS19367" s="6"/>
      <c r="AT19367" s="6"/>
      <c r="AU19367" s="6"/>
      <c r="AV19367" s="6"/>
      <c r="AW19367" s="6"/>
      <c r="AX19367" s="6"/>
      <c r="AY19367" s="6"/>
      <c r="AZ19367" s="6"/>
      <c r="BA19367" s="6"/>
      <c r="BB19367" s="6"/>
      <c r="BC19367" s="6"/>
      <c r="BD19367" s="6"/>
      <c r="BE19367" s="6"/>
      <c r="BF19367" s="6"/>
      <c r="BG19367" s="6"/>
    </row>
    <row r="19368" spans="34:59" x14ac:dyDescent="0.25">
      <c r="AH19368" s="10"/>
      <c r="AI19368" s="6"/>
      <c r="AJ19368" s="10"/>
      <c r="AK19368" s="10"/>
      <c r="AL19368" s="10"/>
      <c r="AM19368" s="10"/>
      <c r="AN19368" s="10"/>
      <c r="AO19368" s="10"/>
      <c r="AP19368" s="10"/>
      <c r="AQ19368" s="10"/>
      <c r="AR19368" s="10"/>
      <c r="AS19368" s="10"/>
      <c r="AT19368" s="10"/>
      <c r="AU19368" s="10"/>
      <c r="AV19368" s="10"/>
      <c r="AW19368" s="10"/>
      <c r="AX19368" s="10"/>
      <c r="AY19368" s="10"/>
      <c r="AZ19368" s="10"/>
      <c r="BA19368" s="10"/>
      <c r="BB19368" s="10"/>
      <c r="BC19368" s="10"/>
      <c r="BD19368" s="10"/>
      <c r="BE19368" s="10"/>
      <c r="BF19368" s="10"/>
      <c r="BG19368" s="6"/>
    </row>
    <row r="19369" spans="34:59" x14ac:dyDescent="0.25">
      <c r="AH19369" s="6"/>
      <c r="AI19369" s="6"/>
      <c r="AJ19369" s="6"/>
      <c r="AK19369" s="6"/>
      <c r="AL19369" s="6"/>
      <c r="AM19369" s="6"/>
      <c r="AN19369" s="6"/>
      <c r="AO19369" s="6"/>
      <c r="AP19369" s="6"/>
      <c r="AQ19369" s="6"/>
      <c r="AR19369" s="6"/>
      <c r="AS19369" s="6"/>
      <c r="AT19369" s="6"/>
      <c r="AU19369" s="6"/>
      <c r="AV19369" s="6"/>
      <c r="AW19369" s="6"/>
      <c r="AX19369" s="6"/>
      <c r="AY19369" s="6"/>
      <c r="AZ19369" s="6"/>
      <c r="BA19369" s="6"/>
      <c r="BB19369" s="6"/>
      <c r="BC19369" s="6"/>
      <c r="BD19369" s="6"/>
      <c r="BE19369" s="6"/>
      <c r="BF19369" s="6"/>
      <c r="BG19369" s="10"/>
    </row>
    <row r="19370" spans="34:59" x14ac:dyDescent="0.25">
      <c r="AH19370" s="10"/>
      <c r="AI19370" s="6"/>
    </row>
    <row r="19371" spans="34:59" x14ac:dyDescent="0.25">
      <c r="AH19371" s="6"/>
      <c r="AI19371" s="6"/>
      <c r="AJ19371" s="6"/>
      <c r="AK19371" s="6"/>
      <c r="AL19371" s="6"/>
      <c r="AM19371" s="6"/>
      <c r="AN19371" s="6"/>
      <c r="AO19371" s="6"/>
      <c r="AP19371" s="6"/>
      <c r="AQ19371" s="6"/>
      <c r="AR19371" s="6"/>
      <c r="AS19371" s="6"/>
      <c r="AT19371" s="6"/>
      <c r="AU19371" s="6"/>
      <c r="AV19371" s="6"/>
      <c r="AW19371" s="6"/>
      <c r="AX19371" s="6"/>
      <c r="AY19371" s="6"/>
      <c r="AZ19371" s="6"/>
      <c r="BA19371" s="6"/>
      <c r="BB19371" s="6"/>
      <c r="BC19371" s="6"/>
      <c r="BD19371" s="6"/>
      <c r="BE19371" s="6"/>
      <c r="BF19371" s="6"/>
      <c r="BG19371" s="6"/>
    </row>
    <row r="19372" spans="34:59" x14ac:dyDescent="0.25">
      <c r="AH19372" s="10"/>
      <c r="AI19372" s="6"/>
      <c r="AJ19372" s="10"/>
      <c r="AK19372" s="10"/>
      <c r="AL19372" s="10"/>
      <c r="AM19372" s="10"/>
      <c r="AN19372" s="10"/>
      <c r="AO19372" s="10"/>
      <c r="AP19372" s="10"/>
      <c r="AQ19372" s="10"/>
      <c r="AR19372" s="10"/>
      <c r="AS19372" s="10"/>
      <c r="AT19372" s="10"/>
      <c r="AU19372" s="10"/>
      <c r="AV19372" s="10"/>
      <c r="AW19372" s="10"/>
      <c r="AX19372" s="10"/>
      <c r="AY19372" s="10"/>
      <c r="AZ19372" s="10"/>
      <c r="BA19372" s="10"/>
      <c r="BB19372" s="10"/>
      <c r="BC19372" s="10"/>
      <c r="BD19372" s="10"/>
      <c r="BE19372" s="10"/>
      <c r="BF19372" s="10"/>
      <c r="BG19372" s="6"/>
    </row>
    <row r="19373" spans="34:59" x14ac:dyDescent="0.25">
      <c r="AH19373" s="6"/>
      <c r="AI19373" s="6"/>
      <c r="AJ19373" s="6"/>
      <c r="AK19373" s="6"/>
      <c r="AL19373" s="6"/>
      <c r="AM19373" s="6"/>
      <c r="AN19373" s="6"/>
      <c r="AO19373" s="6"/>
      <c r="AP19373" s="6"/>
      <c r="AQ19373" s="6"/>
      <c r="AR19373" s="6"/>
      <c r="AS19373" s="6"/>
      <c r="AT19373" s="6"/>
      <c r="AU19373" s="6"/>
      <c r="AV19373" s="6"/>
      <c r="AW19373" s="6"/>
      <c r="AX19373" s="6"/>
      <c r="AY19373" s="6"/>
      <c r="AZ19373" s="6"/>
      <c r="BA19373" s="6"/>
      <c r="BB19373" s="6"/>
      <c r="BC19373" s="6"/>
      <c r="BD19373" s="6"/>
      <c r="BE19373" s="6"/>
      <c r="BF19373" s="6"/>
      <c r="BG19373" s="10"/>
    </row>
    <row r="19374" spans="34:59" x14ac:dyDescent="0.25">
      <c r="AH19374" s="10"/>
      <c r="AI19374" s="6"/>
    </row>
    <row r="19375" spans="34:59" x14ac:dyDescent="0.25">
      <c r="AH19375" s="6"/>
      <c r="AI19375" s="6"/>
      <c r="AJ19375" s="6"/>
      <c r="AK19375" s="6"/>
      <c r="AL19375" s="6"/>
      <c r="AM19375" s="6"/>
      <c r="AN19375" s="6"/>
      <c r="AO19375" s="6"/>
      <c r="AP19375" s="6"/>
      <c r="AQ19375" s="6"/>
      <c r="AR19375" s="6"/>
      <c r="AS19375" s="6"/>
      <c r="AT19375" s="6"/>
      <c r="AU19375" s="6"/>
      <c r="AV19375" s="6"/>
      <c r="AW19375" s="6"/>
      <c r="AX19375" s="6"/>
      <c r="AY19375" s="6"/>
      <c r="AZ19375" s="6"/>
      <c r="BA19375" s="6"/>
      <c r="BB19375" s="6"/>
      <c r="BC19375" s="6"/>
      <c r="BD19375" s="6"/>
      <c r="BE19375" s="6"/>
      <c r="BF19375" s="6"/>
      <c r="BG19375" s="6"/>
    </row>
    <row r="19376" spans="34:59" x14ac:dyDescent="0.25">
      <c r="AH19376" s="10"/>
      <c r="AI19376" s="6"/>
      <c r="AJ19376" s="10"/>
      <c r="AK19376" s="10"/>
      <c r="AL19376" s="10"/>
      <c r="AM19376" s="10"/>
      <c r="AN19376" s="10"/>
      <c r="AO19376" s="10"/>
      <c r="AP19376" s="10"/>
      <c r="AQ19376" s="10"/>
      <c r="AR19376" s="10"/>
      <c r="AS19376" s="10"/>
      <c r="AT19376" s="10"/>
      <c r="AU19376" s="10"/>
      <c r="AV19376" s="10"/>
      <c r="AW19376" s="10"/>
      <c r="AX19376" s="10"/>
      <c r="AY19376" s="10"/>
      <c r="AZ19376" s="10"/>
      <c r="BA19376" s="10"/>
      <c r="BB19376" s="10"/>
      <c r="BC19376" s="10"/>
      <c r="BD19376" s="10"/>
      <c r="BE19376" s="10"/>
      <c r="BF19376" s="10"/>
      <c r="BG19376" s="6"/>
    </row>
    <row r="19377" spans="34:59" x14ac:dyDescent="0.25">
      <c r="AH19377" s="6"/>
      <c r="AI19377" s="6"/>
      <c r="AJ19377" s="6"/>
      <c r="AK19377" s="6"/>
      <c r="AL19377" s="6"/>
      <c r="AM19377" s="6"/>
      <c r="AN19377" s="6"/>
      <c r="AO19377" s="6"/>
      <c r="AP19377" s="6"/>
      <c r="AQ19377" s="6"/>
      <c r="AR19377" s="6"/>
      <c r="AS19377" s="6"/>
      <c r="AT19377" s="6"/>
      <c r="AU19377" s="6"/>
      <c r="AV19377" s="6"/>
      <c r="AW19377" s="6"/>
      <c r="AX19377" s="6"/>
      <c r="AY19377" s="6"/>
      <c r="AZ19377" s="6"/>
      <c r="BA19377" s="6"/>
      <c r="BB19377" s="6"/>
      <c r="BC19377" s="6"/>
      <c r="BD19377" s="6"/>
      <c r="BE19377" s="6"/>
      <c r="BF19377" s="6"/>
      <c r="BG19377" s="10"/>
    </row>
    <row r="19378" spans="34:59" x14ac:dyDescent="0.25">
      <c r="AH19378" s="10"/>
      <c r="AI19378" s="6"/>
    </row>
    <row r="19379" spans="34:59" x14ac:dyDescent="0.25">
      <c r="AH19379" s="6"/>
      <c r="AI19379" s="6"/>
      <c r="AJ19379" s="6"/>
      <c r="AK19379" s="6"/>
      <c r="AL19379" s="6"/>
      <c r="AM19379" s="6"/>
      <c r="AN19379" s="6"/>
      <c r="AO19379" s="6"/>
      <c r="AP19379" s="6"/>
      <c r="AQ19379" s="6"/>
      <c r="AR19379" s="6"/>
      <c r="AS19379" s="6"/>
      <c r="AT19379" s="6"/>
      <c r="AU19379" s="6"/>
      <c r="AV19379" s="6"/>
      <c r="AW19379" s="6"/>
      <c r="AX19379" s="6"/>
      <c r="AY19379" s="6"/>
      <c r="AZ19379" s="6"/>
      <c r="BA19379" s="6"/>
      <c r="BB19379" s="6"/>
      <c r="BC19379" s="6"/>
      <c r="BD19379" s="6"/>
      <c r="BE19379" s="6"/>
      <c r="BF19379" s="6"/>
      <c r="BG19379" s="6"/>
    </row>
    <row r="19380" spans="34:59" x14ac:dyDescent="0.25">
      <c r="AH19380" s="10"/>
      <c r="AI19380" s="6"/>
      <c r="AJ19380" s="10"/>
      <c r="AK19380" s="10"/>
      <c r="AL19380" s="10"/>
      <c r="AM19380" s="10"/>
      <c r="AN19380" s="10"/>
      <c r="AO19380" s="10"/>
      <c r="AP19380" s="10"/>
      <c r="AQ19380" s="10"/>
      <c r="AR19380" s="10"/>
      <c r="AS19380" s="10"/>
      <c r="AT19380" s="10"/>
      <c r="AU19380" s="10"/>
      <c r="AV19380" s="10"/>
      <c r="AW19380" s="10"/>
      <c r="AX19380" s="10"/>
      <c r="AY19380" s="10"/>
      <c r="AZ19380" s="10"/>
      <c r="BA19380" s="10"/>
      <c r="BB19380" s="10"/>
      <c r="BC19380" s="10"/>
      <c r="BD19380" s="10"/>
      <c r="BE19380" s="10"/>
      <c r="BF19380" s="10"/>
      <c r="BG19380" s="6"/>
    </row>
    <row r="19382" spans="34:59" x14ac:dyDescent="0.25">
      <c r="AH19382" s="10"/>
      <c r="AI19382" s="6"/>
    </row>
    <row r="19383" spans="34:59" x14ac:dyDescent="0.25">
      <c r="AH19383" s="6"/>
      <c r="AI19383" s="6"/>
      <c r="AJ19383" s="6"/>
      <c r="AK19383" s="6"/>
      <c r="AL19383" s="6"/>
      <c r="AM19383" s="6"/>
      <c r="AN19383" s="6"/>
      <c r="AO19383" s="6"/>
      <c r="AP19383" s="6"/>
      <c r="AQ19383" s="6"/>
      <c r="AR19383" s="6"/>
      <c r="AS19383" s="6"/>
      <c r="AT19383" s="6"/>
      <c r="AU19383" s="6"/>
      <c r="AV19383" s="6"/>
      <c r="AW19383" s="6"/>
      <c r="AX19383" s="6"/>
      <c r="AY19383" s="6"/>
      <c r="AZ19383" s="6"/>
      <c r="BA19383" s="6"/>
      <c r="BB19383" s="6"/>
      <c r="BC19383" s="6"/>
      <c r="BD19383" s="6"/>
      <c r="BE19383" s="6"/>
      <c r="BF19383" s="6"/>
      <c r="BG19383" s="6"/>
    </row>
    <row r="19384" spans="34:59" x14ac:dyDescent="0.25">
      <c r="AH19384" s="10"/>
      <c r="AI19384" s="6"/>
      <c r="AJ19384" s="10"/>
      <c r="AK19384" s="10"/>
      <c r="AL19384" s="10"/>
      <c r="AM19384" s="10"/>
      <c r="AN19384" s="10"/>
      <c r="AO19384" s="10"/>
      <c r="AP19384" s="10"/>
      <c r="AQ19384" s="10"/>
      <c r="AR19384" s="10"/>
      <c r="AS19384" s="10"/>
      <c r="AT19384" s="10"/>
      <c r="AU19384" s="10"/>
      <c r="AV19384" s="10"/>
      <c r="AW19384" s="10"/>
      <c r="AX19384" s="10"/>
      <c r="AY19384" s="10"/>
      <c r="AZ19384" s="10"/>
      <c r="BA19384" s="10"/>
      <c r="BB19384" s="10"/>
      <c r="BC19384" s="10"/>
      <c r="BD19384" s="10"/>
      <c r="BE19384" s="10"/>
      <c r="BF19384" s="10"/>
      <c r="BG19384" s="6"/>
    </row>
    <row r="19385" spans="34:59" x14ac:dyDescent="0.25">
      <c r="AH19385" s="6"/>
      <c r="AI19385" s="6"/>
      <c r="AJ19385" s="6"/>
      <c r="AK19385" s="6"/>
      <c r="AL19385" s="6"/>
      <c r="AM19385" s="6"/>
      <c r="AN19385" s="6"/>
      <c r="AO19385" s="6"/>
      <c r="AP19385" s="6"/>
      <c r="AQ19385" s="6"/>
      <c r="AR19385" s="6"/>
      <c r="AS19385" s="6"/>
      <c r="AT19385" s="6"/>
      <c r="AU19385" s="6"/>
      <c r="AV19385" s="6"/>
      <c r="AW19385" s="6"/>
      <c r="AX19385" s="6"/>
      <c r="AY19385" s="6"/>
      <c r="AZ19385" s="6"/>
      <c r="BA19385" s="6"/>
      <c r="BB19385" s="6"/>
      <c r="BC19385" s="6"/>
      <c r="BD19385" s="6"/>
      <c r="BE19385" s="6"/>
      <c r="BF19385" s="6"/>
      <c r="BG19385" s="10"/>
    </row>
    <row r="19386" spans="34:59" x14ac:dyDescent="0.25">
      <c r="AH19386" s="10"/>
      <c r="AI19386" s="6"/>
    </row>
    <row r="19387" spans="34:59" x14ac:dyDescent="0.25">
      <c r="AH19387" s="6"/>
      <c r="AI19387" s="6"/>
      <c r="AJ19387" s="6"/>
      <c r="AK19387" s="6"/>
      <c r="AL19387" s="6"/>
      <c r="AM19387" s="6"/>
      <c r="AN19387" s="6"/>
      <c r="AO19387" s="6"/>
      <c r="AP19387" s="6"/>
      <c r="AQ19387" s="6"/>
      <c r="AR19387" s="6"/>
      <c r="AS19387" s="6"/>
      <c r="AT19387" s="6"/>
      <c r="AU19387" s="6"/>
      <c r="AV19387" s="6"/>
      <c r="AW19387" s="6"/>
      <c r="AX19387" s="6"/>
      <c r="AY19387" s="6"/>
      <c r="AZ19387" s="6"/>
      <c r="BA19387" s="6"/>
      <c r="BB19387" s="6"/>
      <c r="BC19387" s="6"/>
      <c r="BD19387" s="6"/>
      <c r="BE19387" s="6"/>
      <c r="BF19387" s="6"/>
      <c r="BG19387" s="6"/>
    </row>
    <row r="19388" spans="34:59" x14ac:dyDescent="0.25">
      <c r="AH19388" s="10"/>
      <c r="AI19388" s="6"/>
      <c r="AJ19388" s="10"/>
      <c r="AK19388" s="10"/>
      <c r="AL19388" s="10"/>
      <c r="AM19388" s="10"/>
      <c r="AN19388" s="10"/>
      <c r="AO19388" s="10"/>
      <c r="AP19388" s="10"/>
      <c r="AQ19388" s="10"/>
      <c r="AR19388" s="10"/>
      <c r="AS19388" s="10"/>
      <c r="AT19388" s="10"/>
      <c r="AU19388" s="10"/>
      <c r="AV19388" s="10"/>
      <c r="AW19388" s="10"/>
      <c r="AX19388" s="10"/>
      <c r="AY19388" s="10"/>
      <c r="AZ19388" s="10"/>
      <c r="BA19388" s="10"/>
      <c r="BB19388" s="10"/>
      <c r="BC19388" s="10"/>
      <c r="BD19388" s="10"/>
      <c r="BE19388" s="10"/>
      <c r="BF19388" s="10"/>
      <c r="BG19388" s="6"/>
    </row>
    <row r="19389" spans="34:59" x14ac:dyDescent="0.25">
      <c r="AH19389" s="6"/>
      <c r="AI19389" s="6"/>
      <c r="AJ19389" s="6"/>
      <c r="AK19389" s="6"/>
      <c r="AL19389" s="6"/>
      <c r="AM19389" s="6"/>
      <c r="AN19389" s="6"/>
      <c r="AO19389" s="6"/>
      <c r="AP19389" s="6"/>
      <c r="AQ19389" s="6"/>
      <c r="AR19389" s="6"/>
      <c r="AS19389" s="6"/>
      <c r="AT19389" s="6"/>
      <c r="AU19389" s="6"/>
      <c r="AV19389" s="6"/>
      <c r="AW19389" s="6"/>
      <c r="AX19389" s="6"/>
      <c r="AY19389" s="6"/>
      <c r="AZ19389" s="6"/>
      <c r="BA19389" s="6"/>
      <c r="BB19389" s="6"/>
      <c r="BC19389" s="6"/>
      <c r="BD19389" s="6"/>
      <c r="BE19389" s="6"/>
      <c r="BF19389" s="6"/>
      <c r="BG19389" s="10"/>
    </row>
    <row r="19390" spans="34:59" x14ac:dyDescent="0.25">
      <c r="AH19390" s="10"/>
      <c r="AI19390" s="6"/>
    </row>
    <row r="19391" spans="34:59" x14ac:dyDescent="0.25">
      <c r="AH19391" s="6"/>
      <c r="AI19391" s="6"/>
      <c r="AJ19391" s="6"/>
      <c r="AK19391" s="6"/>
      <c r="AL19391" s="6"/>
      <c r="AM19391" s="6"/>
      <c r="AN19391" s="6"/>
      <c r="AO19391" s="6"/>
      <c r="AP19391" s="6"/>
      <c r="AQ19391" s="6"/>
      <c r="AR19391" s="6"/>
      <c r="AS19391" s="6"/>
      <c r="AT19391" s="6"/>
      <c r="AU19391" s="6"/>
      <c r="AV19391" s="6"/>
      <c r="AW19391" s="6"/>
      <c r="AX19391" s="6"/>
      <c r="AY19391" s="6"/>
      <c r="AZ19391" s="6"/>
      <c r="BA19391" s="6"/>
      <c r="BB19391" s="6"/>
      <c r="BC19391" s="6"/>
      <c r="BD19391" s="6"/>
      <c r="BE19391" s="6"/>
      <c r="BF19391" s="6"/>
      <c r="BG19391" s="6"/>
    </row>
    <row r="19392" spans="34:59" x14ac:dyDescent="0.25">
      <c r="AH19392" s="10"/>
      <c r="AI19392" s="6"/>
      <c r="AJ19392" s="10"/>
      <c r="AK19392" s="10"/>
      <c r="AL19392" s="10"/>
      <c r="AM19392" s="10"/>
      <c r="AN19392" s="10"/>
      <c r="AO19392" s="10"/>
      <c r="AP19392" s="10"/>
      <c r="AQ19392" s="10"/>
      <c r="AR19392" s="10"/>
      <c r="AS19392" s="10"/>
      <c r="AT19392" s="10"/>
      <c r="AU19392" s="10"/>
      <c r="AV19392" s="10"/>
      <c r="AW19392" s="10"/>
      <c r="AX19392" s="10"/>
      <c r="AY19392" s="10"/>
      <c r="AZ19392" s="10"/>
      <c r="BA19392" s="10"/>
      <c r="BB19392" s="10"/>
      <c r="BC19392" s="10"/>
      <c r="BD19392" s="10"/>
      <c r="BE19392" s="10"/>
      <c r="BF19392" s="10"/>
      <c r="BG19392" s="6"/>
    </row>
    <row r="19393" spans="34:59" x14ac:dyDescent="0.25">
      <c r="AH19393" s="6"/>
      <c r="AI19393" s="6"/>
      <c r="AJ19393" s="6"/>
      <c r="AK19393" s="6"/>
      <c r="AL19393" s="6"/>
      <c r="AM19393" s="6"/>
      <c r="AN19393" s="6"/>
      <c r="AO19393" s="6"/>
      <c r="AP19393" s="6"/>
      <c r="AQ19393" s="6"/>
      <c r="AR19393" s="6"/>
      <c r="AS19393" s="6"/>
      <c r="AT19393" s="6"/>
      <c r="AU19393" s="6"/>
      <c r="AV19393" s="6"/>
      <c r="AW19393" s="6"/>
      <c r="AX19393" s="6"/>
      <c r="AY19393" s="6"/>
      <c r="AZ19393" s="6"/>
      <c r="BA19393" s="6"/>
      <c r="BB19393" s="6"/>
      <c r="BC19393" s="6"/>
      <c r="BD19393" s="6"/>
      <c r="BE19393" s="6"/>
      <c r="BF19393" s="6"/>
      <c r="BG19393" s="10"/>
    </row>
    <row r="19394" spans="34:59" x14ac:dyDescent="0.25">
      <c r="AH19394" s="10"/>
      <c r="AI19394" s="6"/>
    </row>
    <row r="19395" spans="34:59" x14ac:dyDescent="0.25">
      <c r="AH19395" s="6"/>
      <c r="AI19395" s="6"/>
      <c r="AJ19395" s="6"/>
      <c r="AK19395" s="6"/>
      <c r="AL19395" s="6"/>
      <c r="AM19395" s="6"/>
      <c r="AN19395" s="6"/>
      <c r="AO19395" s="6"/>
      <c r="AP19395" s="6"/>
      <c r="AQ19395" s="6"/>
      <c r="AR19395" s="6"/>
      <c r="AS19395" s="6"/>
      <c r="AT19395" s="6"/>
      <c r="AU19395" s="6"/>
      <c r="AV19395" s="6"/>
      <c r="AW19395" s="6"/>
      <c r="AX19395" s="6"/>
      <c r="AY19395" s="6"/>
      <c r="AZ19395" s="6"/>
      <c r="BA19395" s="6"/>
      <c r="BB19395" s="6"/>
      <c r="BC19395" s="6"/>
      <c r="BD19395" s="6"/>
      <c r="BE19395" s="6"/>
      <c r="BF19395" s="6"/>
      <c r="BG19395" s="6"/>
    </row>
    <row r="19396" spans="34:59" x14ac:dyDescent="0.25">
      <c r="AH19396" s="10"/>
      <c r="AI19396" s="6"/>
      <c r="AJ19396" s="10"/>
      <c r="AK19396" s="10"/>
      <c r="AL19396" s="10"/>
      <c r="AM19396" s="10"/>
      <c r="AN19396" s="10"/>
      <c r="AO19396" s="10"/>
      <c r="AP19396" s="10"/>
      <c r="AQ19396" s="10"/>
      <c r="AR19396" s="10"/>
      <c r="AS19396" s="10"/>
      <c r="AT19396" s="10"/>
      <c r="AU19396" s="10"/>
      <c r="AV19396" s="10"/>
      <c r="AW19396" s="10"/>
      <c r="AX19396" s="10"/>
      <c r="AY19396" s="10"/>
      <c r="AZ19396" s="10"/>
      <c r="BA19396" s="10"/>
      <c r="BB19396" s="10"/>
      <c r="BC19396" s="10"/>
      <c r="BD19396" s="10"/>
      <c r="BE19396" s="10"/>
      <c r="BF19396" s="10"/>
      <c r="BG19396" s="6"/>
    </row>
    <row r="19398" spans="34:59" x14ac:dyDescent="0.25">
      <c r="AH19398" s="10"/>
      <c r="AI19398" s="6"/>
    </row>
    <row r="19399" spans="34:59" x14ac:dyDescent="0.25">
      <c r="AH19399" s="6"/>
      <c r="AI19399" s="6"/>
      <c r="AJ19399" s="6"/>
      <c r="AK19399" s="6"/>
      <c r="AL19399" s="6"/>
      <c r="AM19399" s="6"/>
      <c r="AN19399" s="6"/>
      <c r="AO19399" s="6"/>
      <c r="AP19399" s="6"/>
      <c r="AQ19399" s="6"/>
      <c r="AR19399" s="6"/>
      <c r="AS19399" s="6"/>
      <c r="AT19399" s="6"/>
      <c r="AU19399" s="6"/>
      <c r="AV19399" s="6"/>
      <c r="AW19399" s="6"/>
      <c r="AX19399" s="6"/>
      <c r="AY19399" s="6"/>
      <c r="AZ19399" s="6"/>
      <c r="BA19399" s="6"/>
      <c r="BB19399" s="6"/>
      <c r="BC19399" s="6"/>
      <c r="BD19399" s="6"/>
      <c r="BE19399" s="6"/>
      <c r="BF19399" s="6"/>
      <c r="BG19399" s="6"/>
    </row>
    <row r="19400" spans="34:59" x14ac:dyDescent="0.25">
      <c r="AH19400" s="10"/>
      <c r="AI19400" s="6"/>
      <c r="AJ19400" s="10"/>
      <c r="AK19400" s="10"/>
      <c r="AL19400" s="10"/>
      <c r="AM19400" s="10"/>
      <c r="AN19400" s="10"/>
      <c r="AO19400" s="10"/>
      <c r="AP19400" s="10"/>
      <c r="AQ19400" s="10"/>
      <c r="AR19400" s="10"/>
      <c r="AS19400" s="10"/>
      <c r="AT19400" s="10"/>
      <c r="AU19400" s="10"/>
      <c r="AV19400" s="10"/>
      <c r="AW19400" s="10"/>
      <c r="AX19400" s="10"/>
      <c r="AY19400" s="10"/>
      <c r="AZ19400" s="10"/>
      <c r="BA19400" s="10"/>
      <c r="BB19400" s="10"/>
      <c r="BC19400" s="10"/>
      <c r="BD19400" s="10"/>
      <c r="BE19400" s="10"/>
      <c r="BF19400" s="10"/>
      <c r="BG19400" s="6"/>
    </row>
    <row r="19401" spans="34:59" x14ac:dyDescent="0.25">
      <c r="AH19401" s="6"/>
      <c r="AI19401" s="6"/>
      <c r="AJ19401" s="6"/>
      <c r="AK19401" s="6"/>
      <c r="AL19401" s="6"/>
      <c r="AM19401" s="6"/>
      <c r="AN19401" s="6"/>
      <c r="AO19401" s="6"/>
      <c r="AP19401" s="6"/>
      <c r="AQ19401" s="6"/>
      <c r="AR19401" s="6"/>
      <c r="AS19401" s="6"/>
      <c r="AT19401" s="6"/>
      <c r="AU19401" s="6"/>
      <c r="AV19401" s="6"/>
      <c r="AW19401" s="6"/>
      <c r="AX19401" s="6"/>
      <c r="AY19401" s="6"/>
      <c r="AZ19401" s="6"/>
      <c r="BA19401" s="6"/>
      <c r="BB19401" s="6"/>
      <c r="BC19401" s="6"/>
      <c r="BD19401" s="6"/>
      <c r="BE19401" s="6"/>
      <c r="BF19401" s="6"/>
      <c r="BG19401" s="10"/>
    </row>
    <row r="19402" spans="34:59" x14ac:dyDescent="0.25">
      <c r="AH19402" s="10"/>
      <c r="AI19402" s="6"/>
    </row>
    <row r="19403" spans="34:59" x14ac:dyDescent="0.25">
      <c r="AH19403" s="6"/>
      <c r="AI19403" s="6"/>
      <c r="AJ19403" s="6"/>
      <c r="AK19403" s="6"/>
      <c r="AL19403" s="6"/>
      <c r="AM19403" s="6"/>
      <c r="AN19403" s="6"/>
      <c r="AO19403" s="6"/>
      <c r="AP19403" s="6"/>
      <c r="AQ19403" s="6"/>
      <c r="AR19403" s="6"/>
      <c r="AS19403" s="6"/>
      <c r="AT19403" s="6"/>
      <c r="AU19403" s="6"/>
      <c r="AV19403" s="6"/>
      <c r="AW19403" s="6"/>
      <c r="AX19403" s="6"/>
      <c r="AY19403" s="6"/>
      <c r="AZ19403" s="6"/>
      <c r="BA19403" s="6"/>
      <c r="BB19403" s="6"/>
      <c r="BC19403" s="6"/>
      <c r="BD19403" s="6"/>
      <c r="BE19403" s="6"/>
      <c r="BF19403" s="6"/>
      <c r="BG19403" s="6"/>
    </row>
    <row r="19404" spans="34:59" x14ac:dyDescent="0.25">
      <c r="AH19404" s="10"/>
      <c r="AI19404" s="6"/>
      <c r="AJ19404" s="10"/>
      <c r="AK19404" s="10"/>
      <c r="AL19404" s="10"/>
      <c r="AM19404" s="10"/>
      <c r="AN19404" s="10"/>
      <c r="AO19404" s="10"/>
      <c r="AP19404" s="10"/>
      <c r="AQ19404" s="10"/>
      <c r="AR19404" s="10"/>
      <c r="AS19404" s="10"/>
      <c r="AT19404" s="10"/>
      <c r="AU19404" s="10"/>
      <c r="AV19404" s="10"/>
      <c r="AW19404" s="10"/>
      <c r="AX19404" s="10"/>
      <c r="AY19404" s="10"/>
      <c r="AZ19404" s="10"/>
      <c r="BA19404" s="10"/>
      <c r="BB19404" s="10"/>
      <c r="BC19404" s="10"/>
      <c r="BD19404" s="10"/>
      <c r="BE19404" s="10"/>
      <c r="BF19404" s="10"/>
      <c r="BG19404" s="6"/>
    </row>
    <row r="19405" spans="34:59" x14ac:dyDescent="0.25">
      <c r="AH19405" s="6"/>
      <c r="AI19405" s="6"/>
      <c r="AJ19405" s="6"/>
      <c r="AK19405" s="6"/>
      <c r="AL19405" s="6"/>
      <c r="AM19405" s="6"/>
      <c r="AN19405" s="6"/>
      <c r="AO19405" s="6"/>
      <c r="AP19405" s="6"/>
      <c r="AQ19405" s="6"/>
      <c r="AR19405" s="6"/>
      <c r="AS19405" s="6"/>
      <c r="AT19405" s="6"/>
      <c r="AU19405" s="6"/>
      <c r="AV19405" s="6"/>
      <c r="AW19405" s="6"/>
      <c r="AX19405" s="6"/>
      <c r="AY19405" s="6"/>
      <c r="AZ19405" s="6"/>
      <c r="BA19405" s="6"/>
      <c r="BB19405" s="6"/>
      <c r="BC19405" s="6"/>
      <c r="BD19405" s="6"/>
      <c r="BE19405" s="6"/>
      <c r="BF19405" s="6"/>
      <c r="BG19405" s="10"/>
    </row>
    <row r="19406" spans="34:59" x14ac:dyDescent="0.25">
      <c r="AH19406" s="10"/>
      <c r="AI19406" s="6"/>
    </row>
    <row r="19407" spans="34:59" x14ac:dyDescent="0.25">
      <c r="AH19407" s="6"/>
      <c r="AI19407" s="6"/>
      <c r="AJ19407" s="6"/>
      <c r="AK19407" s="6"/>
      <c r="AL19407" s="6"/>
      <c r="AM19407" s="6"/>
      <c r="AN19407" s="6"/>
      <c r="AO19407" s="6"/>
      <c r="AP19407" s="6"/>
      <c r="AQ19407" s="6"/>
      <c r="AR19407" s="6"/>
      <c r="AS19407" s="6"/>
      <c r="AT19407" s="6"/>
      <c r="AU19407" s="6"/>
      <c r="AV19407" s="6"/>
      <c r="AW19407" s="6"/>
      <c r="AX19407" s="6"/>
      <c r="AY19407" s="6"/>
      <c r="AZ19407" s="6"/>
      <c r="BA19407" s="6"/>
      <c r="BB19407" s="6"/>
      <c r="BC19407" s="6"/>
      <c r="BD19407" s="6"/>
      <c r="BE19407" s="6"/>
      <c r="BF19407" s="6"/>
      <c r="BG19407" s="6"/>
    </row>
    <row r="19408" spans="34:59" x14ac:dyDescent="0.25">
      <c r="AH19408" s="10"/>
      <c r="AI19408" s="6"/>
      <c r="AJ19408" s="10"/>
      <c r="AK19408" s="10"/>
      <c r="AL19408" s="10"/>
      <c r="AM19408" s="10"/>
      <c r="AN19408" s="10"/>
      <c r="AO19408" s="10"/>
      <c r="AP19408" s="10"/>
      <c r="AQ19408" s="10"/>
      <c r="AR19408" s="10"/>
      <c r="AS19408" s="10"/>
      <c r="AT19408" s="10"/>
      <c r="AU19408" s="10"/>
      <c r="AV19408" s="10"/>
      <c r="AW19408" s="10"/>
      <c r="AX19408" s="10"/>
      <c r="AY19408" s="10"/>
      <c r="AZ19408" s="10"/>
      <c r="BA19408" s="10"/>
      <c r="BB19408" s="10"/>
      <c r="BC19408" s="10"/>
      <c r="BD19408" s="10"/>
      <c r="BE19408" s="10"/>
      <c r="BF19408" s="10"/>
      <c r="BG19408" s="6"/>
    </row>
    <row r="19409" spans="34:59" x14ac:dyDescent="0.25">
      <c r="AH19409" s="6"/>
      <c r="AI19409" s="6"/>
      <c r="AJ19409" s="6"/>
      <c r="AK19409" s="6"/>
      <c r="AL19409" s="6"/>
      <c r="AM19409" s="6"/>
      <c r="AN19409" s="6"/>
      <c r="AO19409" s="6"/>
      <c r="AP19409" s="6"/>
      <c r="AQ19409" s="6"/>
      <c r="AR19409" s="6"/>
      <c r="AS19409" s="6"/>
      <c r="AT19409" s="6"/>
      <c r="AU19409" s="6"/>
      <c r="AV19409" s="6"/>
      <c r="AW19409" s="6"/>
      <c r="AX19409" s="6"/>
      <c r="AY19409" s="6"/>
      <c r="AZ19409" s="6"/>
      <c r="BA19409" s="6"/>
      <c r="BB19409" s="6"/>
      <c r="BC19409" s="6"/>
      <c r="BD19409" s="6"/>
      <c r="BE19409" s="6"/>
      <c r="BF19409" s="6"/>
      <c r="BG19409" s="10"/>
    </row>
    <row r="19410" spans="34:59" x14ac:dyDescent="0.25">
      <c r="AH19410" s="10"/>
      <c r="AI19410" s="6"/>
    </row>
    <row r="19411" spans="34:59" x14ac:dyDescent="0.25">
      <c r="AH19411" s="6"/>
      <c r="AI19411" s="6"/>
      <c r="AJ19411" s="6"/>
      <c r="AK19411" s="6"/>
      <c r="AL19411" s="6"/>
      <c r="AM19411" s="6"/>
      <c r="AN19411" s="6"/>
      <c r="AO19411" s="6"/>
      <c r="AP19411" s="6"/>
      <c r="AQ19411" s="6"/>
      <c r="AR19411" s="6"/>
      <c r="AS19411" s="6"/>
      <c r="AT19411" s="6"/>
      <c r="AU19411" s="6"/>
      <c r="AV19411" s="6"/>
      <c r="AW19411" s="6"/>
      <c r="AX19411" s="6"/>
      <c r="AY19411" s="6"/>
      <c r="AZ19411" s="6"/>
      <c r="BA19411" s="6"/>
      <c r="BB19411" s="6"/>
      <c r="BC19411" s="6"/>
      <c r="BD19411" s="6"/>
      <c r="BE19411" s="6"/>
      <c r="BF19411" s="6"/>
      <c r="BG19411" s="6"/>
    </row>
    <row r="19412" spans="34:59" x14ac:dyDescent="0.25">
      <c r="AH19412" s="10"/>
      <c r="AI19412" s="6"/>
      <c r="AJ19412" s="10"/>
      <c r="AK19412" s="10"/>
      <c r="AL19412" s="10"/>
      <c r="AM19412" s="10"/>
      <c r="AN19412" s="10"/>
      <c r="AO19412" s="10"/>
      <c r="AP19412" s="10"/>
      <c r="AQ19412" s="10"/>
      <c r="AR19412" s="10"/>
      <c r="AS19412" s="10"/>
      <c r="AT19412" s="10"/>
      <c r="AU19412" s="10"/>
      <c r="AV19412" s="10"/>
      <c r="AW19412" s="10"/>
      <c r="AX19412" s="10"/>
      <c r="AY19412" s="10"/>
      <c r="AZ19412" s="10"/>
      <c r="BA19412" s="10"/>
      <c r="BB19412" s="10"/>
      <c r="BC19412" s="10"/>
      <c r="BD19412" s="10"/>
      <c r="BE19412" s="10"/>
      <c r="BF19412" s="10"/>
      <c r="BG19412" s="6"/>
    </row>
    <row r="19414" spans="34:59" x14ac:dyDescent="0.25">
      <c r="AH19414" s="10"/>
      <c r="AI19414" s="6"/>
    </row>
    <row r="19415" spans="34:59" x14ac:dyDescent="0.25">
      <c r="AH19415" s="6"/>
      <c r="AI19415" s="6"/>
      <c r="AJ19415" s="6"/>
      <c r="AK19415" s="6"/>
      <c r="AL19415" s="6"/>
      <c r="AM19415" s="6"/>
      <c r="AN19415" s="6"/>
      <c r="AO19415" s="6"/>
      <c r="AP19415" s="6"/>
      <c r="AQ19415" s="6"/>
      <c r="AR19415" s="6"/>
      <c r="AS19415" s="6"/>
      <c r="AT19415" s="6"/>
      <c r="AU19415" s="6"/>
      <c r="AV19415" s="6"/>
      <c r="AW19415" s="6"/>
      <c r="AX19415" s="6"/>
      <c r="AY19415" s="6"/>
      <c r="AZ19415" s="6"/>
      <c r="BA19415" s="6"/>
      <c r="BB19415" s="6"/>
      <c r="BC19415" s="6"/>
      <c r="BD19415" s="6"/>
      <c r="BE19415" s="6"/>
      <c r="BF19415" s="6"/>
      <c r="BG19415" s="6"/>
    </row>
    <row r="19416" spans="34:59" x14ac:dyDescent="0.25">
      <c r="AH19416" s="10"/>
      <c r="AI19416" s="6"/>
      <c r="AJ19416" s="10"/>
      <c r="AK19416" s="10"/>
      <c r="AL19416" s="10"/>
      <c r="AM19416" s="10"/>
      <c r="AN19416" s="10"/>
      <c r="AO19416" s="10"/>
      <c r="AP19416" s="10"/>
      <c r="AQ19416" s="10"/>
      <c r="AR19416" s="10"/>
      <c r="AS19416" s="10"/>
      <c r="AT19416" s="10"/>
      <c r="AU19416" s="10"/>
      <c r="AV19416" s="10"/>
      <c r="AW19416" s="10"/>
      <c r="AX19416" s="10"/>
      <c r="AY19416" s="10"/>
      <c r="AZ19416" s="10"/>
      <c r="BA19416" s="10"/>
      <c r="BB19416" s="10"/>
      <c r="BC19416" s="10"/>
      <c r="BD19416" s="10"/>
      <c r="BE19416" s="10"/>
      <c r="BF19416" s="10"/>
      <c r="BG19416" s="6"/>
    </row>
    <row r="19417" spans="34:59" x14ac:dyDescent="0.25">
      <c r="AH19417" s="6"/>
      <c r="AI19417" s="6"/>
      <c r="AJ19417" s="6"/>
      <c r="AK19417" s="6"/>
      <c r="AL19417" s="6"/>
      <c r="AM19417" s="6"/>
      <c r="AN19417" s="6"/>
      <c r="AO19417" s="6"/>
      <c r="AP19417" s="6"/>
      <c r="AQ19417" s="6"/>
      <c r="AR19417" s="6"/>
      <c r="AS19417" s="6"/>
      <c r="AT19417" s="6"/>
      <c r="AU19417" s="6"/>
      <c r="AV19417" s="6"/>
      <c r="AW19417" s="6"/>
      <c r="AX19417" s="6"/>
      <c r="AY19417" s="6"/>
      <c r="AZ19417" s="6"/>
      <c r="BA19417" s="6"/>
      <c r="BB19417" s="6"/>
      <c r="BC19417" s="6"/>
      <c r="BD19417" s="6"/>
      <c r="BE19417" s="6"/>
      <c r="BF19417" s="6"/>
      <c r="BG19417" s="10"/>
    </row>
    <row r="19418" spans="34:59" x14ac:dyDescent="0.25">
      <c r="AH19418" s="10"/>
      <c r="AI19418" s="6"/>
    </row>
    <row r="19419" spans="34:59" x14ac:dyDescent="0.25">
      <c r="AH19419" s="6"/>
      <c r="AI19419" s="6"/>
      <c r="AJ19419" s="6"/>
      <c r="AK19419" s="6"/>
      <c r="AL19419" s="6"/>
      <c r="AM19419" s="6"/>
      <c r="AN19419" s="6"/>
      <c r="AO19419" s="6"/>
      <c r="AP19419" s="6"/>
      <c r="AQ19419" s="6"/>
      <c r="AR19419" s="6"/>
      <c r="AS19419" s="6"/>
      <c r="AT19419" s="6"/>
      <c r="AU19419" s="6"/>
      <c r="AV19419" s="6"/>
      <c r="AW19419" s="6"/>
      <c r="AX19419" s="6"/>
      <c r="AY19419" s="6"/>
      <c r="AZ19419" s="6"/>
      <c r="BA19419" s="6"/>
      <c r="BB19419" s="6"/>
      <c r="BC19419" s="6"/>
      <c r="BD19419" s="6"/>
      <c r="BE19419" s="6"/>
      <c r="BF19419" s="6"/>
      <c r="BG19419" s="6"/>
    </row>
    <row r="19420" spans="34:59" x14ac:dyDescent="0.25">
      <c r="AH19420" s="10"/>
      <c r="AI19420" s="6"/>
      <c r="AJ19420" s="10"/>
      <c r="AK19420" s="10"/>
      <c r="AL19420" s="10"/>
      <c r="AM19420" s="10"/>
      <c r="AN19420" s="10"/>
      <c r="AO19420" s="10"/>
      <c r="AP19420" s="10"/>
      <c r="AQ19420" s="10"/>
      <c r="AR19420" s="10"/>
      <c r="AS19420" s="10"/>
      <c r="AT19420" s="10"/>
      <c r="AU19420" s="10"/>
      <c r="AV19420" s="10"/>
      <c r="AW19420" s="10"/>
      <c r="AX19420" s="10"/>
      <c r="AY19420" s="10"/>
      <c r="AZ19420" s="10"/>
      <c r="BA19420" s="10"/>
      <c r="BB19420" s="10"/>
      <c r="BC19420" s="10"/>
      <c r="BD19420" s="10"/>
      <c r="BE19420" s="10"/>
      <c r="BF19420" s="10"/>
      <c r="BG19420" s="6"/>
    </row>
    <row r="19421" spans="34:59" x14ac:dyDescent="0.25">
      <c r="AH19421" s="6"/>
      <c r="AI19421" s="6"/>
      <c r="AJ19421" s="6"/>
      <c r="AK19421" s="6"/>
      <c r="AL19421" s="6"/>
      <c r="AM19421" s="6"/>
      <c r="AN19421" s="6"/>
      <c r="AO19421" s="6"/>
      <c r="AP19421" s="6"/>
      <c r="AQ19421" s="6"/>
      <c r="AR19421" s="6"/>
      <c r="AS19421" s="6"/>
      <c r="AT19421" s="6"/>
      <c r="AU19421" s="6"/>
      <c r="AV19421" s="6"/>
      <c r="AW19421" s="6"/>
      <c r="AX19421" s="6"/>
      <c r="AY19421" s="6"/>
      <c r="AZ19421" s="6"/>
      <c r="BA19421" s="6"/>
      <c r="BB19421" s="6"/>
      <c r="BC19421" s="6"/>
      <c r="BD19421" s="6"/>
      <c r="BE19421" s="6"/>
      <c r="BF19421" s="6"/>
      <c r="BG19421" s="10"/>
    </row>
    <row r="19422" spans="34:59" x14ac:dyDescent="0.25">
      <c r="AH19422" s="10"/>
      <c r="AI19422" s="6"/>
    </row>
    <row r="19423" spans="34:59" x14ac:dyDescent="0.25">
      <c r="AH19423" s="6"/>
      <c r="AI19423" s="6"/>
      <c r="AJ19423" s="6"/>
      <c r="AK19423" s="6"/>
      <c r="AL19423" s="6"/>
      <c r="AM19423" s="6"/>
      <c r="AN19423" s="6"/>
      <c r="AO19423" s="6"/>
      <c r="AP19423" s="6"/>
      <c r="AQ19423" s="6"/>
      <c r="AR19423" s="6"/>
      <c r="AS19423" s="6"/>
      <c r="AT19423" s="6"/>
      <c r="AU19423" s="6"/>
      <c r="AV19423" s="6"/>
      <c r="AW19423" s="6"/>
      <c r="AX19423" s="6"/>
      <c r="AY19423" s="6"/>
      <c r="AZ19423" s="6"/>
      <c r="BA19423" s="6"/>
      <c r="BB19423" s="6"/>
      <c r="BC19423" s="6"/>
      <c r="BD19423" s="6"/>
      <c r="BE19423" s="6"/>
      <c r="BF19423" s="6"/>
      <c r="BG19423" s="6"/>
    </row>
    <row r="19424" spans="34:59" x14ac:dyDescent="0.25">
      <c r="AH19424" s="10"/>
      <c r="AI19424" s="6"/>
      <c r="AJ19424" s="10"/>
      <c r="AK19424" s="10"/>
      <c r="AL19424" s="10"/>
      <c r="AM19424" s="10"/>
      <c r="AN19424" s="10"/>
      <c r="AO19424" s="10"/>
      <c r="AP19424" s="10"/>
      <c r="AQ19424" s="10"/>
      <c r="AR19424" s="10"/>
      <c r="AS19424" s="10"/>
      <c r="AT19424" s="10"/>
      <c r="AU19424" s="10"/>
      <c r="AV19424" s="10"/>
      <c r="AW19424" s="10"/>
      <c r="AX19424" s="10"/>
      <c r="AY19424" s="10"/>
      <c r="AZ19424" s="10"/>
      <c r="BA19424" s="10"/>
      <c r="BB19424" s="10"/>
      <c r="BC19424" s="10"/>
      <c r="BD19424" s="10"/>
      <c r="BE19424" s="10"/>
      <c r="BF19424" s="10"/>
      <c r="BG19424" s="6"/>
    </row>
    <row r="19425" spans="34:59" x14ac:dyDescent="0.25">
      <c r="AH19425" s="6"/>
      <c r="AI19425" s="6"/>
      <c r="AJ19425" s="6"/>
      <c r="AK19425" s="6"/>
      <c r="AL19425" s="6"/>
      <c r="AM19425" s="6"/>
      <c r="AN19425" s="6"/>
      <c r="AO19425" s="6"/>
      <c r="AP19425" s="6"/>
      <c r="AQ19425" s="6"/>
      <c r="AR19425" s="6"/>
      <c r="AS19425" s="6"/>
      <c r="AT19425" s="6"/>
      <c r="AU19425" s="6"/>
      <c r="AV19425" s="6"/>
      <c r="AW19425" s="6"/>
      <c r="AX19425" s="6"/>
      <c r="AY19425" s="6"/>
      <c r="AZ19425" s="6"/>
      <c r="BA19425" s="6"/>
      <c r="BB19425" s="6"/>
      <c r="BC19425" s="6"/>
      <c r="BD19425" s="6"/>
      <c r="BE19425" s="6"/>
      <c r="BF19425" s="6"/>
      <c r="BG19425" s="10"/>
    </row>
    <row r="19426" spans="34:59" x14ac:dyDescent="0.25">
      <c r="AH19426" s="10"/>
      <c r="AI19426" s="6"/>
    </row>
    <row r="19427" spans="34:59" x14ac:dyDescent="0.25">
      <c r="AH19427" s="6"/>
      <c r="AI19427" s="6"/>
      <c r="AJ19427" s="6"/>
      <c r="AK19427" s="6"/>
      <c r="AL19427" s="6"/>
      <c r="AM19427" s="6"/>
      <c r="AN19427" s="6"/>
      <c r="AO19427" s="6"/>
      <c r="AP19427" s="6"/>
      <c r="AQ19427" s="6"/>
      <c r="AR19427" s="6"/>
      <c r="AS19427" s="6"/>
      <c r="AT19427" s="6"/>
      <c r="AU19427" s="6"/>
      <c r="AV19427" s="6"/>
      <c r="AW19427" s="6"/>
      <c r="AX19427" s="6"/>
      <c r="AY19427" s="6"/>
      <c r="AZ19427" s="6"/>
      <c r="BA19427" s="6"/>
      <c r="BB19427" s="6"/>
      <c r="BC19427" s="6"/>
      <c r="BD19427" s="6"/>
      <c r="BE19427" s="6"/>
      <c r="BF19427" s="6"/>
      <c r="BG19427" s="6"/>
    </row>
    <row r="19428" spans="34:59" x14ac:dyDescent="0.25">
      <c r="AH19428" s="10"/>
      <c r="AI19428" s="6"/>
      <c r="AJ19428" s="10"/>
      <c r="AK19428" s="10"/>
      <c r="AL19428" s="10"/>
      <c r="AM19428" s="10"/>
      <c r="AN19428" s="10"/>
      <c r="AO19428" s="10"/>
      <c r="AP19428" s="10"/>
      <c r="AQ19428" s="10"/>
      <c r="AR19428" s="10"/>
      <c r="AS19428" s="10"/>
      <c r="AT19428" s="10"/>
      <c r="AU19428" s="10"/>
      <c r="AV19428" s="10"/>
      <c r="AW19428" s="10"/>
      <c r="AX19428" s="10"/>
      <c r="AY19428" s="10"/>
      <c r="AZ19428" s="10"/>
      <c r="BA19428" s="10"/>
      <c r="BB19428" s="10"/>
      <c r="BC19428" s="10"/>
      <c r="BD19428" s="10"/>
      <c r="BE19428" s="10"/>
      <c r="BF19428" s="10"/>
      <c r="BG19428" s="6"/>
    </row>
    <row r="19430" spans="34:59" x14ac:dyDescent="0.25">
      <c r="AH19430" s="10"/>
      <c r="AI19430" s="6"/>
    </row>
    <row r="19431" spans="34:59" x14ac:dyDescent="0.25">
      <c r="AH19431" s="6"/>
      <c r="AI19431" s="6"/>
      <c r="AJ19431" s="6"/>
      <c r="AK19431" s="6"/>
      <c r="AL19431" s="6"/>
      <c r="AM19431" s="6"/>
      <c r="AN19431" s="6"/>
      <c r="AO19431" s="6"/>
      <c r="AP19431" s="6"/>
      <c r="AQ19431" s="6"/>
      <c r="AR19431" s="6"/>
      <c r="AS19431" s="6"/>
      <c r="AT19431" s="6"/>
      <c r="AU19431" s="6"/>
      <c r="AV19431" s="6"/>
      <c r="AW19431" s="6"/>
      <c r="AX19431" s="6"/>
      <c r="AY19431" s="6"/>
      <c r="AZ19431" s="6"/>
      <c r="BA19431" s="6"/>
      <c r="BB19431" s="6"/>
      <c r="BC19431" s="6"/>
      <c r="BD19431" s="6"/>
      <c r="BE19431" s="6"/>
      <c r="BF19431" s="6"/>
      <c r="BG19431" s="6"/>
    </row>
    <row r="19432" spans="34:59" x14ac:dyDescent="0.25">
      <c r="AH19432" s="10"/>
      <c r="AI19432" s="6"/>
      <c r="AJ19432" s="10"/>
      <c r="AK19432" s="10"/>
      <c r="AL19432" s="10"/>
      <c r="AM19432" s="10"/>
      <c r="AN19432" s="10"/>
      <c r="AO19432" s="10"/>
      <c r="AP19432" s="10"/>
      <c r="AQ19432" s="10"/>
      <c r="AR19432" s="10"/>
      <c r="AS19432" s="10"/>
      <c r="AT19432" s="10"/>
      <c r="AU19432" s="10"/>
      <c r="AV19432" s="10"/>
      <c r="AW19432" s="10"/>
      <c r="AX19432" s="10"/>
      <c r="AY19432" s="10"/>
      <c r="AZ19432" s="10"/>
      <c r="BA19432" s="10"/>
      <c r="BB19432" s="10"/>
      <c r="BC19432" s="10"/>
      <c r="BD19432" s="10"/>
      <c r="BE19432" s="10"/>
      <c r="BF19432" s="10"/>
      <c r="BG19432" s="6"/>
    </row>
    <row r="19433" spans="34:59" x14ac:dyDescent="0.25">
      <c r="AH19433" s="6"/>
      <c r="AI19433" s="6"/>
      <c r="AJ19433" s="6"/>
      <c r="AK19433" s="6"/>
      <c r="AL19433" s="6"/>
      <c r="AM19433" s="6"/>
      <c r="AN19433" s="6"/>
      <c r="AO19433" s="6"/>
      <c r="AP19433" s="6"/>
      <c r="AQ19433" s="6"/>
      <c r="AR19433" s="6"/>
      <c r="AS19433" s="6"/>
      <c r="AT19433" s="6"/>
      <c r="AU19433" s="6"/>
      <c r="AV19433" s="6"/>
      <c r="AW19433" s="6"/>
      <c r="AX19433" s="6"/>
      <c r="AY19433" s="6"/>
      <c r="AZ19433" s="6"/>
      <c r="BA19433" s="6"/>
      <c r="BB19433" s="6"/>
      <c r="BC19433" s="6"/>
      <c r="BD19433" s="6"/>
      <c r="BE19433" s="6"/>
      <c r="BF19433" s="6"/>
      <c r="BG19433" s="10"/>
    </row>
    <row r="19434" spans="34:59" x14ac:dyDescent="0.25">
      <c r="AH19434" s="10"/>
      <c r="AI19434" s="6"/>
    </row>
    <row r="19435" spans="34:59" x14ac:dyDescent="0.25">
      <c r="AH19435" s="6"/>
      <c r="AI19435" s="6"/>
      <c r="AJ19435" s="6"/>
      <c r="AK19435" s="6"/>
      <c r="AL19435" s="6"/>
      <c r="AM19435" s="6"/>
      <c r="AN19435" s="6"/>
      <c r="AO19435" s="6"/>
      <c r="AP19435" s="6"/>
      <c r="AQ19435" s="6"/>
      <c r="AR19435" s="6"/>
      <c r="AS19435" s="6"/>
      <c r="AT19435" s="6"/>
      <c r="AU19435" s="6"/>
      <c r="AV19435" s="6"/>
      <c r="AW19435" s="6"/>
      <c r="AX19435" s="6"/>
      <c r="AY19435" s="6"/>
      <c r="AZ19435" s="6"/>
      <c r="BA19435" s="6"/>
      <c r="BB19435" s="6"/>
      <c r="BC19435" s="6"/>
      <c r="BD19435" s="6"/>
      <c r="BE19435" s="6"/>
      <c r="BF19435" s="6"/>
      <c r="BG19435" s="6"/>
    </row>
    <row r="19436" spans="34:59" x14ac:dyDescent="0.25">
      <c r="AH19436" s="10"/>
      <c r="AI19436" s="6"/>
      <c r="AJ19436" s="10"/>
      <c r="AK19436" s="10"/>
      <c r="AL19436" s="10"/>
      <c r="AM19436" s="10"/>
      <c r="AN19436" s="10"/>
      <c r="AO19436" s="10"/>
      <c r="AP19436" s="10"/>
      <c r="AQ19436" s="10"/>
      <c r="AR19436" s="10"/>
      <c r="AS19436" s="10"/>
      <c r="AT19436" s="10"/>
      <c r="AU19436" s="10"/>
      <c r="AV19436" s="10"/>
      <c r="AW19436" s="10"/>
      <c r="AX19436" s="10"/>
      <c r="AY19436" s="10"/>
      <c r="AZ19436" s="10"/>
      <c r="BA19436" s="10"/>
      <c r="BB19436" s="10"/>
      <c r="BC19436" s="10"/>
      <c r="BD19436" s="10"/>
      <c r="BE19436" s="10"/>
      <c r="BF19436" s="10"/>
      <c r="BG19436" s="6"/>
    </row>
    <row r="19437" spans="34:59" x14ac:dyDescent="0.25">
      <c r="AH19437" s="6"/>
      <c r="AI19437" s="6"/>
      <c r="AJ19437" s="6"/>
      <c r="AK19437" s="6"/>
      <c r="AL19437" s="6"/>
      <c r="AM19437" s="6"/>
      <c r="AN19437" s="6"/>
      <c r="AO19437" s="6"/>
      <c r="AP19437" s="6"/>
      <c r="AQ19437" s="6"/>
      <c r="AR19437" s="6"/>
      <c r="AS19437" s="6"/>
      <c r="AT19437" s="6"/>
      <c r="AU19437" s="6"/>
      <c r="AV19437" s="6"/>
      <c r="AW19437" s="6"/>
      <c r="AX19437" s="6"/>
      <c r="AY19437" s="6"/>
      <c r="AZ19437" s="6"/>
      <c r="BA19437" s="6"/>
      <c r="BB19437" s="6"/>
      <c r="BC19437" s="6"/>
      <c r="BD19437" s="6"/>
      <c r="BE19437" s="6"/>
      <c r="BF19437" s="6"/>
      <c r="BG19437" s="10"/>
    </row>
    <row r="19438" spans="34:59" x14ac:dyDescent="0.25">
      <c r="AH19438" s="10"/>
      <c r="AI19438" s="6"/>
    </row>
    <row r="19439" spans="34:59" x14ac:dyDescent="0.25">
      <c r="AH19439" s="6"/>
      <c r="AI19439" s="6"/>
      <c r="AJ19439" s="6"/>
      <c r="AK19439" s="6"/>
      <c r="AL19439" s="6"/>
      <c r="AM19439" s="6"/>
      <c r="AN19439" s="6"/>
      <c r="AO19439" s="6"/>
      <c r="AP19439" s="6"/>
      <c r="AQ19439" s="6"/>
      <c r="AR19439" s="6"/>
      <c r="AS19439" s="6"/>
      <c r="AT19439" s="6"/>
      <c r="AU19439" s="6"/>
      <c r="AV19439" s="6"/>
      <c r="AW19439" s="6"/>
      <c r="AX19439" s="6"/>
      <c r="AY19439" s="6"/>
      <c r="AZ19439" s="6"/>
      <c r="BA19439" s="6"/>
      <c r="BB19439" s="6"/>
      <c r="BC19439" s="6"/>
      <c r="BD19439" s="6"/>
      <c r="BE19439" s="6"/>
      <c r="BF19439" s="6"/>
      <c r="BG19439" s="6"/>
    </row>
    <row r="19440" spans="34:59" x14ac:dyDescent="0.25">
      <c r="AH19440" s="10"/>
      <c r="AI19440" s="6"/>
      <c r="AJ19440" s="10"/>
      <c r="AK19440" s="10"/>
      <c r="AL19440" s="10"/>
      <c r="AM19440" s="10"/>
      <c r="AN19440" s="10"/>
      <c r="AO19440" s="10"/>
      <c r="AP19440" s="10"/>
      <c r="AQ19440" s="10"/>
      <c r="AR19440" s="10"/>
      <c r="AS19440" s="10"/>
      <c r="AT19440" s="10"/>
      <c r="AU19440" s="10"/>
      <c r="AV19440" s="10"/>
      <c r="AW19440" s="10"/>
      <c r="AX19440" s="10"/>
      <c r="AY19440" s="10"/>
      <c r="AZ19440" s="10"/>
      <c r="BA19440" s="10"/>
      <c r="BB19440" s="10"/>
      <c r="BC19440" s="10"/>
      <c r="BD19440" s="10"/>
      <c r="BE19440" s="10"/>
      <c r="BF19440" s="10"/>
      <c r="BG19440" s="6"/>
    </row>
    <row r="19441" spans="34:59" x14ac:dyDescent="0.25">
      <c r="AH19441" s="6"/>
      <c r="AI19441" s="6"/>
      <c r="AJ19441" s="6"/>
      <c r="AK19441" s="6"/>
      <c r="AL19441" s="6"/>
      <c r="AM19441" s="6"/>
      <c r="AN19441" s="6"/>
      <c r="AO19441" s="6"/>
      <c r="AP19441" s="6"/>
      <c r="AQ19441" s="6"/>
      <c r="AR19441" s="6"/>
      <c r="AS19441" s="6"/>
      <c r="AT19441" s="6"/>
      <c r="AU19441" s="6"/>
      <c r="AV19441" s="6"/>
      <c r="AW19441" s="6"/>
      <c r="AX19441" s="6"/>
      <c r="AY19441" s="6"/>
      <c r="AZ19441" s="6"/>
      <c r="BA19441" s="6"/>
      <c r="BB19441" s="6"/>
      <c r="BC19441" s="6"/>
      <c r="BD19441" s="6"/>
      <c r="BE19441" s="6"/>
      <c r="BF19441" s="6"/>
      <c r="BG19441" s="10"/>
    </row>
    <row r="19442" spans="34:59" x14ac:dyDescent="0.25">
      <c r="AH19442" s="10"/>
      <c r="AI19442" s="6"/>
    </row>
    <row r="19443" spans="34:59" x14ac:dyDescent="0.25">
      <c r="AH19443" s="6"/>
      <c r="AI19443" s="6"/>
      <c r="AJ19443" s="6"/>
      <c r="AK19443" s="6"/>
      <c r="AL19443" s="6"/>
      <c r="AM19443" s="6"/>
      <c r="AN19443" s="6"/>
      <c r="AO19443" s="6"/>
      <c r="AP19443" s="6"/>
      <c r="AQ19443" s="6"/>
      <c r="AR19443" s="6"/>
      <c r="AS19443" s="6"/>
      <c r="AT19443" s="6"/>
      <c r="AU19443" s="6"/>
      <c r="AV19443" s="6"/>
      <c r="AW19443" s="6"/>
      <c r="AX19443" s="6"/>
      <c r="AY19443" s="6"/>
      <c r="AZ19443" s="6"/>
      <c r="BA19443" s="6"/>
      <c r="BB19443" s="6"/>
      <c r="BC19443" s="6"/>
      <c r="BD19443" s="6"/>
      <c r="BE19443" s="6"/>
      <c r="BF19443" s="6"/>
      <c r="BG19443" s="6"/>
    </row>
    <row r="19444" spans="34:59" x14ac:dyDescent="0.25">
      <c r="AH19444" s="10"/>
      <c r="AI19444" s="6"/>
      <c r="AJ19444" s="10"/>
      <c r="AK19444" s="10"/>
      <c r="AL19444" s="10"/>
      <c r="AM19444" s="10"/>
      <c r="AN19444" s="10"/>
      <c r="AO19444" s="10"/>
      <c r="AP19444" s="10"/>
      <c r="AQ19444" s="10"/>
      <c r="AR19444" s="10"/>
      <c r="AS19444" s="10"/>
      <c r="AT19444" s="10"/>
      <c r="AU19444" s="10"/>
      <c r="AV19444" s="10"/>
      <c r="AW19444" s="10"/>
      <c r="AX19444" s="10"/>
      <c r="AY19444" s="10"/>
      <c r="AZ19444" s="10"/>
      <c r="BA19444" s="10"/>
      <c r="BB19444" s="10"/>
      <c r="BC19444" s="10"/>
      <c r="BD19444" s="10"/>
      <c r="BE19444" s="10"/>
      <c r="BF19444" s="10"/>
      <c r="BG19444" s="6"/>
    </row>
    <row r="19446" spans="34:59" x14ac:dyDescent="0.25">
      <c r="AH19446" s="10"/>
      <c r="AI19446" s="6"/>
    </row>
    <row r="19447" spans="34:59" x14ac:dyDescent="0.25">
      <c r="AH19447" s="6"/>
      <c r="AI19447" s="6"/>
      <c r="AJ19447" s="6"/>
      <c r="AK19447" s="6"/>
      <c r="AL19447" s="6"/>
      <c r="AM19447" s="6"/>
      <c r="AN19447" s="6"/>
      <c r="AO19447" s="6"/>
      <c r="AP19447" s="6"/>
      <c r="AQ19447" s="6"/>
      <c r="AR19447" s="6"/>
      <c r="AS19447" s="6"/>
      <c r="AT19447" s="6"/>
      <c r="AU19447" s="6"/>
      <c r="AV19447" s="6"/>
      <c r="AW19447" s="6"/>
      <c r="AX19447" s="6"/>
      <c r="AY19447" s="6"/>
      <c r="AZ19447" s="6"/>
      <c r="BA19447" s="6"/>
      <c r="BB19447" s="6"/>
      <c r="BC19447" s="6"/>
      <c r="BD19447" s="6"/>
      <c r="BE19447" s="6"/>
      <c r="BF19447" s="6"/>
      <c r="BG19447" s="6"/>
    </row>
    <row r="19448" spans="34:59" x14ac:dyDescent="0.25">
      <c r="AH19448" s="10"/>
      <c r="AI19448" s="6"/>
      <c r="AJ19448" s="10"/>
      <c r="AK19448" s="10"/>
      <c r="AL19448" s="10"/>
      <c r="AM19448" s="10"/>
      <c r="AN19448" s="10"/>
      <c r="AO19448" s="10"/>
      <c r="AP19448" s="10"/>
      <c r="AQ19448" s="10"/>
      <c r="AR19448" s="10"/>
      <c r="AS19448" s="10"/>
      <c r="AT19448" s="10"/>
      <c r="AU19448" s="10"/>
      <c r="AV19448" s="10"/>
      <c r="AW19448" s="10"/>
      <c r="AX19448" s="10"/>
      <c r="AY19448" s="10"/>
      <c r="AZ19448" s="10"/>
      <c r="BA19448" s="10"/>
      <c r="BB19448" s="10"/>
      <c r="BC19448" s="10"/>
      <c r="BD19448" s="10"/>
      <c r="BE19448" s="10"/>
      <c r="BF19448" s="10"/>
      <c r="BG19448" s="6"/>
    </row>
    <row r="19449" spans="34:59" x14ac:dyDescent="0.25">
      <c r="AH19449" s="6"/>
      <c r="AI19449" s="6"/>
      <c r="AJ19449" s="6"/>
      <c r="AK19449" s="6"/>
      <c r="AL19449" s="6"/>
      <c r="AM19449" s="6"/>
      <c r="AN19449" s="6"/>
      <c r="AO19449" s="6"/>
      <c r="AP19449" s="6"/>
      <c r="AQ19449" s="6"/>
      <c r="AR19449" s="6"/>
      <c r="AS19449" s="6"/>
      <c r="AT19449" s="6"/>
      <c r="AU19449" s="6"/>
      <c r="AV19449" s="6"/>
      <c r="AW19449" s="6"/>
      <c r="AX19449" s="6"/>
      <c r="AY19449" s="6"/>
      <c r="AZ19449" s="6"/>
      <c r="BA19449" s="6"/>
      <c r="BB19449" s="6"/>
      <c r="BC19449" s="6"/>
      <c r="BD19449" s="6"/>
      <c r="BE19449" s="6"/>
      <c r="BF19449" s="6"/>
      <c r="BG19449" s="10"/>
    </row>
    <row r="19450" spans="34:59" x14ac:dyDescent="0.25">
      <c r="AH19450" s="10"/>
      <c r="AI19450" s="6"/>
    </row>
    <row r="19451" spans="34:59" x14ac:dyDescent="0.25">
      <c r="AH19451" s="6"/>
      <c r="AI19451" s="6"/>
      <c r="AJ19451" s="6"/>
      <c r="AK19451" s="6"/>
      <c r="AL19451" s="6"/>
      <c r="AM19451" s="6"/>
      <c r="AN19451" s="6"/>
      <c r="AO19451" s="6"/>
      <c r="AP19451" s="6"/>
      <c r="AQ19451" s="6"/>
      <c r="AR19451" s="6"/>
      <c r="AS19451" s="6"/>
      <c r="AT19451" s="6"/>
      <c r="AU19451" s="6"/>
      <c r="AV19451" s="6"/>
      <c r="AW19451" s="6"/>
      <c r="AX19451" s="6"/>
      <c r="AY19451" s="6"/>
      <c r="AZ19451" s="6"/>
      <c r="BA19451" s="6"/>
      <c r="BB19451" s="6"/>
      <c r="BC19451" s="6"/>
      <c r="BD19451" s="6"/>
      <c r="BE19451" s="6"/>
      <c r="BF19451" s="6"/>
      <c r="BG19451" s="6"/>
    </row>
    <row r="19452" spans="34:59" x14ac:dyDescent="0.25">
      <c r="AH19452" s="10"/>
      <c r="AI19452" s="6"/>
      <c r="AJ19452" s="10"/>
      <c r="AK19452" s="10"/>
      <c r="AL19452" s="10"/>
      <c r="AM19452" s="10"/>
      <c r="AN19452" s="10"/>
      <c r="AO19452" s="10"/>
      <c r="AP19452" s="10"/>
      <c r="AQ19452" s="10"/>
      <c r="AR19452" s="10"/>
      <c r="AS19452" s="10"/>
      <c r="AT19452" s="10"/>
      <c r="AU19452" s="10"/>
      <c r="AV19452" s="10"/>
      <c r="AW19452" s="10"/>
      <c r="AX19452" s="10"/>
      <c r="AY19452" s="10"/>
      <c r="AZ19452" s="10"/>
      <c r="BA19452" s="10"/>
      <c r="BB19452" s="10"/>
      <c r="BC19452" s="10"/>
      <c r="BD19452" s="10"/>
      <c r="BE19452" s="10"/>
      <c r="BF19452" s="10"/>
      <c r="BG19452" s="6"/>
    </row>
    <row r="19453" spans="34:59" x14ac:dyDescent="0.25">
      <c r="AH19453" s="6"/>
      <c r="AI19453" s="6"/>
      <c r="AJ19453" s="6"/>
      <c r="AK19453" s="6"/>
      <c r="AL19453" s="6"/>
      <c r="AM19453" s="6"/>
      <c r="AN19453" s="6"/>
      <c r="AO19453" s="6"/>
      <c r="AP19453" s="6"/>
      <c r="AQ19453" s="6"/>
      <c r="AR19453" s="6"/>
      <c r="AS19453" s="6"/>
      <c r="AT19453" s="6"/>
      <c r="AU19453" s="6"/>
      <c r="AV19453" s="6"/>
      <c r="AW19453" s="6"/>
      <c r="AX19453" s="6"/>
      <c r="AY19453" s="6"/>
      <c r="AZ19453" s="6"/>
      <c r="BA19453" s="6"/>
      <c r="BB19453" s="6"/>
      <c r="BC19453" s="6"/>
      <c r="BD19453" s="6"/>
      <c r="BE19453" s="6"/>
      <c r="BF19453" s="6"/>
      <c r="BG19453" s="10"/>
    </row>
    <row r="19454" spans="34:59" x14ac:dyDescent="0.25">
      <c r="AH19454" s="10"/>
      <c r="AI19454" s="6"/>
    </row>
    <row r="19455" spans="34:59" x14ac:dyDescent="0.25">
      <c r="AH19455" s="6"/>
      <c r="AI19455" s="6"/>
      <c r="AJ19455" s="6"/>
      <c r="AK19455" s="6"/>
      <c r="AL19455" s="6"/>
      <c r="AM19455" s="6"/>
      <c r="AN19455" s="6"/>
      <c r="AO19455" s="6"/>
      <c r="AP19455" s="6"/>
      <c r="AQ19455" s="6"/>
      <c r="AR19455" s="6"/>
      <c r="AS19455" s="6"/>
      <c r="AT19455" s="6"/>
      <c r="AU19455" s="6"/>
      <c r="AV19455" s="6"/>
      <c r="AW19455" s="6"/>
      <c r="AX19455" s="6"/>
      <c r="AY19455" s="6"/>
      <c r="AZ19455" s="6"/>
      <c r="BA19455" s="6"/>
      <c r="BB19455" s="6"/>
      <c r="BC19455" s="6"/>
      <c r="BD19455" s="6"/>
      <c r="BE19455" s="6"/>
      <c r="BF19455" s="6"/>
      <c r="BG19455" s="6"/>
    </row>
    <row r="19456" spans="34:59" x14ac:dyDescent="0.25">
      <c r="AH19456" s="10"/>
      <c r="AI19456" s="6"/>
      <c r="AJ19456" s="10"/>
      <c r="AK19456" s="10"/>
      <c r="AL19456" s="10"/>
      <c r="AM19456" s="10"/>
      <c r="AN19456" s="10"/>
      <c r="AO19456" s="10"/>
      <c r="AP19456" s="10"/>
      <c r="AQ19456" s="10"/>
      <c r="AR19456" s="10"/>
      <c r="AS19456" s="10"/>
      <c r="AT19456" s="10"/>
      <c r="AU19456" s="10"/>
      <c r="AV19456" s="10"/>
      <c r="AW19456" s="10"/>
      <c r="AX19456" s="10"/>
      <c r="AY19456" s="10"/>
      <c r="AZ19456" s="10"/>
      <c r="BA19456" s="10"/>
      <c r="BB19456" s="10"/>
      <c r="BC19456" s="10"/>
      <c r="BD19456" s="10"/>
      <c r="BE19456" s="10"/>
      <c r="BF19456" s="10"/>
      <c r="BG19456" s="6"/>
    </row>
    <row r="19457" spans="34:59" x14ac:dyDescent="0.25">
      <c r="AH19457" s="6"/>
      <c r="AI19457" s="6"/>
      <c r="AJ19457" s="6"/>
      <c r="AK19457" s="6"/>
      <c r="AL19457" s="6"/>
      <c r="AM19457" s="6"/>
      <c r="AN19457" s="6"/>
      <c r="AO19457" s="6"/>
      <c r="AP19457" s="6"/>
      <c r="AQ19457" s="6"/>
      <c r="AR19457" s="6"/>
      <c r="AS19457" s="6"/>
      <c r="AT19457" s="6"/>
      <c r="AU19457" s="6"/>
      <c r="AV19457" s="6"/>
      <c r="AW19457" s="6"/>
      <c r="AX19457" s="6"/>
      <c r="AY19457" s="6"/>
      <c r="AZ19457" s="6"/>
      <c r="BA19457" s="6"/>
      <c r="BB19457" s="6"/>
      <c r="BC19457" s="6"/>
      <c r="BD19457" s="6"/>
      <c r="BE19457" s="6"/>
      <c r="BF19457" s="6"/>
      <c r="BG19457" s="10"/>
    </row>
    <row r="19458" spans="34:59" x14ac:dyDescent="0.25">
      <c r="AH19458" s="10"/>
      <c r="AI19458" s="6"/>
    </row>
    <row r="19459" spans="34:59" x14ac:dyDescent="0.25">
      <c r="AH19459" s="6"/>
      <c r="AI19459" s="6"/>
      <c r="AJ19459" s="6"/>
      <c r="AK19459" s="6"/>
      <c r="AL19459" s="6"/>
      <c r="AM19459" s="6"/>
      <c r="AN19459" s="6"/>
      <c r="AO19459" s="6"/>
      <c r="AP19459" s="6"/>
      <c r="AQ19459" s="6"/>
      <c r="AR19459" s="6"/>
      <c r="AS19459" s="6"/>
      <c r="AT19459" s="6"/>
      <c r="AU19459" s="6"/>
      <c r="AV19459" s="6"/>
      <c r="AW19459" s="6"/>
      <c r="AX19459" s="6"/>
      <c r="AY19459" s="6"/>
      <c r="AZ19459" s="6"/>
      <c r="BA19459" s="6"/>
      <c r="BB19459" s="6"/>
      <c r="BC19459" s="6"/>
      <c r="BD19459" s="6"/>
      <c r="BE19459" s="6"/>
      <c r="BF19459" s="6"/>
      <c r="BG19459" s="6"/>
    </row>
    <row r="19460" spans="34:59" x14ac:dyDescent="0.25">
      <c r="AH19460" s="10"/>
      <c r="AI19460" s="6"/>
      <c r="AJ19460" s="10"/>
      <c r="AK19460" s="10"/>
      <c r="AL19460" s="10"/>
      <c r="AM19460" s="10"/>
      <c r="AN19460" s="10"/>
      <c r="AO19460" s="10"/>
      <c r="AP19460" s="10"/>
      <c r="AQ19460" s="10"/>
      <c r="AR19460" s="10"/>
      <c r="AS19460" s="10"/>
      <c r="AT19460" s="10"/>
      <c r="AU19460" s="10"/>
      <c r="AV19460" s="10"/>
      <c r="AW19460" s="10"/>
      <c r="AX19460" s="10"/>
      <c r="AY19460" s="10"/>
      <c r="AZ19460" s="10"/>
      <c r="BA19460" s="10"/>
      <c r="BB19460" s="10"/>
      <c r="BC19460" s="10"/>
      <c r="BD19460" s="10"/>
      <c r="BE19460" s="10"/>
      <c r="BF19460" s="10"/>
      <c r="BG19460" s="6"/>
    </row>
    <row r="19462" spans="34:59" x14ac:dyDescent="0.25">
      <c r="AH19462" s="10"/>
      <c r="AI19462" s="6"/>
    </row>
    <row r="19463" spans="34:59" x14ac:dyDescent="0.25">
      <c r="AH19463" s="6"/>
      <c r="AI19463" s="6"/>
      <c r="AJ19463" s="6"/>
      <c r="AK19463" s="6"/>
      <c r="AL19463" s="6"/>
      <c r="AM19463" s="6"/>
      <c r="AN19463" s="6"/>
      <c r="AO19463" s="6"/>
      <c r="AP19463" s="6"/>
      <c r="AQ19463" s="6"/>
      <c r="AR19463" s="6"/>
      <c r="AS19463" s="6"/>
      <c r="AT19463" s="6"/>
      <c r="AU19463" s="6"/>
      <c r="AV19463" s="6"/>
      <c r="AW19463" s="6"/>
      <c r="AX19463" s="6"/>
      <c r="AY19463" s="6"/>
      <c r="AZ19463" s="6"/>
      <c r="BA19463" s="6"/>
      <c r="BB19463" s="6"/>
      <c r="BC19463" s="6"/>
      <c r="BD19463" s="6"/>
      <c r="BE19463" s="6"/>
      <c r="BF19463" s="6"/>
      <c r="BG19463" s="6"/>
    </row>
    <row r="19464" spans="34:59" x14ac:dyDescent="0.25">
      <c r="AH19464" s="10"/>
      <c r="AI19464" s="6"/>
      <c r="AJ19464" s="10"/>
      <c r="AK19464" s="10"/>
      <c r="AL19464" s="10"/>
      <c r="AM19464" s="10"/>
      <c r="AN19464" s="10"/>
      <c r="AO19464" s="10"/>
      <c r="AP19464" s="10"/>
      <c r="AQ19464" s="10"/>
      <c r="AR19464" s="10"/>
      <c r="AS19464" s="10"/>
      <c r="AT19464" s="10"/>
      <c r="AU19464" s="10"/>
      <c r="AV19464" s="10"/>
      <c r="AW19464" s="10"/>
      <c r="AX19464" s="10"/>
      <c r="AY19464" s="10"/>
      <c r="AZ19464" s="10"/>
      <c r="BA19464" s="10"/>
      <c r="BB19464" s="10"/>
      <c r="BC19464" s="10"/>
      <c r="BD19464" s="10"/>
      <c r="BE19464" s="10"/>
      <c r="BF19464" s="10"/>
      <c r="BG19464" s="6"/>
    </row>
    <row r="19465" spans="34:59" x14ac:dyDescent="0.25">
      <c r="AH19465" s="6"/>
      <c r="AI19465" s="6"/>
      <c r="AJ19465" s="6"/>
      <c r="AK19465" s="6"/>
      <c r="AL19465" s="6"/>
      <c r="AM19465" s="6"/>
      <c r="AN19465" s="6"/>
      <c r="AO19465" s="6"/>
      <c r="AP19465" s="6"/>
      <c r="AQ19465" s="6"/>
      <c r="AR19465" s="6"/>
      <c r="AS19465" s="6"/>
      <c r="AT19465" s="6"/>
      <c r="AU19465" s="6"/>
      <c r="AV19465" s="6"/>
      <c r="AW19465" s="6"/>
      <c r="AX19465" s="6"/>
      <c r="AY19465" s="6"/>
      <c r="AZ19465" s="6"/>
      <c r="BA19465" s="6"/>
      <c r="BB19465" s="6"/>
      <c r="BC19465" s="6"/>
      <c r="BD19465" s="6"/>
      <c r="BE19465" s="6"/>
      <c r="BF19465" s="6"/>
      <c r="BG19465" s="10"/>
    </row>
    <row r="19466" spans="34:59" x14ac:dyDescent="0.25">
      <c r="AH19466" s="10"/>
      <c r="AI19466" s="6"/>
    </row>
    <row r="19467" spans="34:59" x14ac:dyDescent="0.25">
      <c r="AH19467" s="6"/>
      <c r="AI19467" s="6"/>
      <c r="AJ19467" s="6"/>
      <c r="AK19467" s="6"/>
      <c r="AL19467" s="6"/>
      <c r="AM19467" s="6"/>
      <c r="AN19467" s="6"/>
      <c r="AO19467" s="6"/>
      <c r="AP19467" s="6"/>
      <c r="AQ19467" s="6"/>
      <c r="AR19467" s="6"/>
      <c r="AS19467" s="6"/>
      <c r="AT19467" s="6"/>
      <c r="AU19467" s="6"/>
      <c r="AV19467" s="6"/>
      <c r="AW19467" s="6"/>
      <c r="AX19467" s="6"/>
      <c r="AY19467" s="6"/>
      <c r="AZ19467" s="6"/>
      <c r="BA19467" s="6"/>
      <c r="BB19467" s="6"/>
      <c r="BC19467" s="6"/>
      <c r="BD19467" s="6"/>
      <c r="BE19467" s="6"/>
      <c r="BF19467" s="6"/>
      <c r="BG19467" s="6"/>
    </row>
    <row r="19468" spans="34:59" x14ac:dyDescent="0.25">
      <c r="AH19468" s="10"/>
      <c r="AI19468" s="6"/>
      <c r="AJ19468" s="10"/>
      <c r="AK19468" s="10"/>
      <c r="AL19468" s="10"/>
      <c r="AM19468" s="10"/>
      <c r="AN19468" s="10"/>
      <c r="AO19468" s="10"/>
      <c r="AP19468" s="10"/>
      <c r="AQ19468" s="10"/>
      <c r="AR19468" s="10"/>
      <c r="AS19468" s="10"/>
      <c r="AT19468" s="10"/>
      <c r="AU19468" s="10"/>
      <c r="AV19468" s="10"/>
      <c r="AW19468" s="10"/>
      <c r="AX19468" s="10"/>
      <c r="AY19468" s="10"/>
      <c r="AZ19468" s="10"/>
      <c r="BA19468" s="10"/>
      <c r="BB19468" s="10"/>
      <c r="BC19468" s="10"/>
      <c r="BD19468" s="10"/>
      <c r="BE19468" s="10"/>
      <c r="BF19468" s="10"/>
      <c r="BG19468" s="6"/>
    </row>
    <row r="19469" spans="34:59" x14ac:dyDescent="0.25">
      <c r="AH19469" s="6"/>
      <c r="AI19469" s="6"/>
      <c r="AJ19469" s="6"/>
      <c r="AK19469" s="6"/>
      <c r="AL19469" s="6"/>
      <c r="AM19469" s="6"/>
      <c r="AN19469" s="6"/>
      <c r="AO19469" s="6"/>
      <c r="AP19469" s="6"/>
      <c r="AQ19469" s="6"/>
      <c r="AR19469" s="6"/>
      <c r="AS19469" s="6"/>
      <c r="AT19469" s="6"/>
      <c r="AU19469" s="6"/>
      <c r="AV19469" s="6"/>
      <c r="AW19469" s="6"/>
      <c r="AX19469" s="6"/>
      <c r="AY19469" s="6"/>
      <c r="AZ19469" s="6"/>
      <c r="BA19469" s="6"/>
      <c r="BB19469" s="6"/>
      <c r="BC19469" s="6"/>
      <c r="BD19469" s="6"/>
      <c r="BE19469" s="6"/>
      <c r="BF19469" s="6"/>
      <c r="BG19469" s="10"/>
    </row>
    <row r="19470" spans="34:59" x14ac:dyDescent="0.25">
      <c r="AH19470" s="10"/>
      <c r="AI19470" s="6"/>
    </row>
    <row r="19471" spans="34:59" x14ac:dyDescent="0.25">
      <c r="AH19471" s="6"/>
      <c r="AI19471" s="6"/>
      <c r="AJ19471" s="6"/>
      <c r="AK19471" s="6"/>
      <c r="AL19471" s="6"/>
      <c r="AM19471" s="6"/>
      <c r="AN19471" s="6"/>
      <c r="AO19471" s="6"/>
      <c r="AP19471" s="6"/>
      <c r="AQ19471" s="6"/>
      <c r="AR19471" s="6"/>
      <c r="AS19471" s="6"/>
      <c r="AT19471" s="6"/>
      <c r="AU19471" s="6"/>
      <c r="AV19471" s="6"/>
      <c r="AW19471" s="6"/>
      <c r="AX19471" s="6"/>
      <c r="AY19471" s="6"/>
      <c r="AZ19471" s="6"/>
      <c r="BA19471" s="6"/>
      <c r="BB19471" s="6"/>
      <c r="BC19471" s="6"/>
      <c r="BD19471" s="6"/>
      <c r="BE19471" s="6"/>
      <c r="BF19471" s="6"/>
      <c r="BG19471" s="6"/>
    </row>
    <row r="19472" spans="34:59" x14ac:dyDescent="0.25">
      <c r="AH19472" s="10"/>
      <c r="AI19472" s="6"/>
      <c r="AJ19472" s="10"/>
      <c r="AK19472" s="10"/>
      <c r="AL19472" s="10"/>
      <c r="AM19472" s="10"/>
      <c r="AN19472" s="10"/>
      <c r="AO19472" s="10"/>
      <c r="AP19472" s="10"/>
      <c r="AQ19472" s="10"/>
      <c r="AR19472" s="10"/>
      <c r="AS19472" s="10"/>
      <c r="AT19472" s="10"/>
      <c r="AU19472" s="10"/>
      <c r="AV19472" s="10"/>
      <c r="AW19472" s="10"/>
      <c r="AX19472" s="10"/>
      <c r="AY19472" s="10"/>
      <c r="AZ19472" s="10"/>
      <c r="BA19472" s="10"/>
      <c r="BB19472" s="10"/>
      <c r="BC19472" s="10"/>
      <c r="BD19472" s="10"/>
      <c r="BE19472" s="10"/>
      <c r="BF19472" s="10"/>
      <c r="BG19472" s="6"/>
    </row>
    <row r="19473" spans="34:59" x14ac:dyDescent="0.25">
      <c r="AH19473" s="6"/>
      <c r="AI19473" s="6"/>
      <c r="AJ19473" s="6"/>
      <c r="AK19473" s="6"/>
      <c r="AL19473" s="6"/>
      <c r="AM19473" s="6"/>
      <c r="AN19473" s="6"/>
      <c r="AO19473" s="6"/>
      <c r="AP19473" s="6"/>
      <c r="AQ19473" s="6"/>
      <c r="AR19473" s="6"/>
      <c r="AS19473" s="6"/>
      <c r="AT19473" s="6"/>
      <c r="AU19473" s="6"/>
      <c r="AV19473" s="6"/>
      <c r="AW19473" s="6"/>
      <c r="AX19473" s="6"/>
      <c r="AY19473" s="6"/>
      <c r="AZ19473" s="6"/>
      <c r="BA19473" s="6"/>
      <c r="BB19473" s="6"/>
      <c r="BC19473" s="6"/>
      <c r="BD19473" s="6"/>
      <c r="BE19473" s="6"/>
      <c r="BF19473" s="6"/>
      <c r="BG19473" s="10"/>
    </row>
    <row r="19474" spans="34:59" x14ac:dyDescent="0.25">
      <c r="AH19474" s="10"/>
      <c r="AI19474" s="6"/>
    </row>
    <row r="19475" spans="34:59" x14ac:dyDescent="0.25">
      <c r="AH19475" s="6"/>
      <c r="AI19475" s="6"/>
      <c r="AJ19475" s="6"/>
      <c r="AK19475" s="6"/>
      <c r="AL19475" s="6"/>
      <c r="AM19475" s="6"/>
      <c r="AN19475" s="6"/>
      <c r="AO19475" s="6"/>
      <c r="AP19475" s="6"/>
      <c r="AQ19475" s="6"/>
      <c r="AR19475" s="6"/>
      <c r="AS19475" s="6"/>
      <c r="AT19475" s="6"/>
      <c r="AU19475" s="6"/>
      <c r="AV19475" s="6"/>
      <c r="AW19475" s="6"/>
      <c r="AX19475" s="6"/>
      <c r="AY19475" s="6"/>
      <c r="AZ19475" s="6"/>
      <c r="BA19475" s="6"/>
      <c r="BB19475" s="6"/>
      <c r="BC19475" s="6"/>
      <c r="BD19475" s="6"/>
      <c r="BE19475" s="6"/>
      <c r="BF19475" s="6"/>
      <c r="BG19475" s="6"/>
    </row>
    <row r="19476" spans="34:59" x14ac:dyDescent="0.25">
      <c r="AH19476" s="10"/>
      <c r="AI19476" s="6"/>
      <c r="AJ19476" s="10"/>
      <c r="AK19476" s="10"/>
      <c r="AL19476" s="10"/>
      <c r="AM19476" s="10"/>
      <c r="AN19476" s="10"/>
      <c r="AO19476" s="10"/>
      <c r="AP19476" s="10"/>
      <c r="AQ19476" s="10"/>
      <c r="AR19476" s="10"/>
      <c r="AS19476" s="10"/>
      <c r="AT19476" s="10"/>
      <c r="AU19476" s="10"/>
      <c r="AV19476" s="10"/>
      <c r="AW19476" s="10"/>
      <c r="AX19476" s="10"/>
      <c r="AY19476" s="10"/>
      <c r="AZ19476" s="10"/>
      <c r="BA19476" s="10"/>
      <c r="BB19476" s="10"/>
      <c r="BC19476" s="10"/>
      <c r="BD19476" s="10"/>
      <c r="BE19476" s="10"/>
      <c r="BF19476" s="10"/>
      <c r="BG19476" s="6"/>
    </row>
    <row r="19478" spans="34:59" x14ac:dyDescent="0.25">
      <c r="AH19478" s="10"/>
      <c r="AI19478" s="6"/>
    </row>
    <row r="19479" spans="34:59" x14ac:dyDescent="0.25">
      <c r="AH19479" s="6"/>
      <c r="AI19479" s="6"/>
      <c r="AJ19479" s="6"/>
      <c r="AK19479" s="6"/>
      <c r="AL19479" s="6"/>
      <c r="AM19479" s="6"/>
      <c r="AN19479" s="6"/>
      <c r="AO19479" s="6"/>
      <c r="AP19479" s="6"/>
      <c r="AQ19479" s="6"/>
      <c r="AR19479" s="6"/>
      <c r="AS19479" s="6"/>
      <c r="AT19479" s="6"/>
      <c r="AU19479" s="6"/>
      <c r="AV19479" s="6"/>
      <c r="AW19479" s="6"/>
      <c r="AX19479" s="6"/>
      <c r="AY19479" s="6"/>
      <c r="AZ19479" s="6"/>
      <c r="BA19479" s="6"/>
      <c r="BB19479" s="6"/>
      <c r="BC19479" s="6"/>
      <c r="BD19479" s="6"/>
      <c r="BE19479" s="6"/>
      <c r="BF19479" s="6"/>
      <c r="BG19479" s="6"/>
    </row>
    <row r="19480" spans="34:59" x14ac:dyDescent="0.25">
      <c r="AH19480" s="10"/>
      <c r="AI19480" s="6"/>
      <c r="AJ19480" s="10"/>
      <c r="AK19480" s="10"/>
      <c r="AL19480" s="10"/>
      <c r="AM19480" s="10"/>
      <c r="AN19480" s="10"/>
      <c r="AO19480" s="10"/>
      <c r="AP19480" s="10"/>
      <c r="AQ19480" s="10"/>
      <c r="AR19480" s="10"/>
      <c r="AS19480" s="10"/>
      <c r="AT19480" s="10"/>
      <c r="AU19480" s="10"/>
      <c r="AV19480" s="10"/>
      <c r="AW19480" s="10"/>
      <c r="AX19480" s="10"/>
      <c r="AY19480" s="10"/>
      <c r="AZ19480" s="10"/>
      <c r="BA19480" s="10"/>
      <c r="BB19480" s="10"/>
      <c r="BC19480" s="10"/>
      <c r="BD19480" s="10"/>
      <c r="BE19480" s="10"/>
      <c r="BF19480" s="10"/>
      <c r="BG19480" s="6"/>
    </row>
    <row r="19481" spans="34:59" x14ac:dyDescent="0.25">
      <c r="AH19481" s="6"/>
      <c r="AI19481" s="6"/>
      <c r="AJ19481" s="6"/>
      <c r="AK19481" s="6"/>
      <c r="AL19481" s="6"/>
      <c r="AM19481" s="6"/>
      <c r="AN19481" s="6"/>
      <c r="AO19481" s="6"/>
      <c r="AP19481" s="6"/>
      <c r="AQ19481" s="6"/>
      <c r="AR19481" s="6"/>
      <c r="AS19481" s="6"/>
      <c r="AT19481" s="6"/>
      <c r="AU19481" s="6"/>
      <c r="AV19481" s="6"/>
      <c r="AW19481" s="6"/>
      <c r="AX19481" s="6"/>
      <c r="AY19481" s="6"/>
      <c r="AZ19481" s="6"/>
      <c r="BA19481" s="6"/>
      <c r="BB19481" s="6"/>
      <c r="BC19481" s="6"/>
      <c r="BD19481" s="6"/>
      <c r="BE19481" s="6"/>
      <c r="BF19481" s="6"/>
      <c r="BG19481" s="10"/>
    </row>
    <row r="19482" spans="34:59" x14ac:dyDescent="0.25">
      <c r="AH19482" s="10"/>
      <c r="AI19482" s="6"/>
    </row>
    <row r="19483" spans="34:59" x14ac:dyDescent="0.25">
      <c r="AH19483" s="6"/>
      <c r="AI19483" s="6"/>
      <c r="AJ19483" s="6"/>
      <c r="AK19483" s="6"/>
      <c r="AL19483" s="6"/>
      <c r="AM19483" s="6"/>
      <c r="AN19483" s="6"/>
      <c r="AO19483" s="6"/>
      <c r="AP19483" s="6"/>
      <c r="AQ19483" s="6"/>
      <c r="AR19483" s="6"/>
      <c r="AS19483" s="6"/>
      <c r="AT19483" s="6"/>
      <c r="AU19483" s="6"/>
      <c r="AV19483" s="6"/>
      <c r="AW19483" s="6"/>
      <c r="AX19483" s="6"/>
      <c r="AY19483" s="6"/>
      <c r="AZ19483" s="6"/>
      <c r="BA19483" s="6"/>
      <c r="BB19483" s="6"/>
      <c r="BC19483" s="6"/>
      <c r="BD19483" s="6"/>
      <c r="BE19483" s="6"/>
      <c r="BF19483" s="6"/>
      <c r="BG19483" s="6"/>
    </row>
    <row r="19484" spans="34:59" x14ac:dyDescent="0.25">
      <c r="AH19484" s="10"/>
      <c r="AI19484" s="6"/>
      <c r="AJ19484" s="10"/>
      <c r="AK19484" s="10"/>
      <c r="AL19484" s="10"/>
      <c r="AM19484" s="10"/>
      <c r="AN19484" s="10"/>
      <c r="AO19484" s="10"/>
      <c r="AP19484" s="10"/>
      <c r="AQ19484" s="10"/>
      <c r="AR19484" s="10"/>
      <c r="AS19484" s="10"/>
      <c r="AT19484" s="10"/>
      <c r="AU19484" s="10"/>
      <c r="AV19484" s="10"/>
      <c r="AW19484" s="10"/>
      <c r="AX19484" s="10"/>
      <c r="AY19484" s="10"/>
      <c r="AZ19484" s="10"/>
      <c r="BA19484" s="10"/>
      <c r="BB19484" s="10"/>
      <c r="BC19484" s="10"/>
      <c r="BD19484" s="10"/>
      <c r="BE19484" s="10"/>
      <c r="BF19484" s="10"/>
      <c r="BG19484" s="6"/>
    </row>
    <row r="19485" spans="34:59" x14ac:dyDescent="0.25">
      <c r="AH19485" s="6"/>
      <c r="AI19485" s="6"/>
      <c r="AJ19485" s="6"/>
      <c r="AK19485" s="6"/>
      <c r="AL19485" s="6"/>
      <c r="AM19485" s="6"/>
      <c r="AN19485" s="6"/>
      <c r="AO19485" s="6"/>
      <c r="AP19485" s="6"/>
      <c r="AQ19485" s="6"/>
      <c r="AR19485" s="6"/>
      <c r="AS19485" s="6"/>
      <c r="AT19485" s="6"/>
      <c r="AU19485" s="6"/>
      <c r="AV19485" s="6"/>
      <c r="AW19485" s="6"/>
      <c r="AX19485" s="6"/>
      <c r="AY19485" s="6"/>
      <c r="AZ19485" s="6"/>
      <c r="BA19485" s="6"/>
      <c r="BB19485" s="6"/>
      <c r="BC19485" s="6"/>
      <c r="BD19485" s="6"/>
      <c r="BE19485" s="6"/>
      <c r="BF19485" s="6"/>
      <c r="BG19485" s="10"/>
    </row>
    <row r="19486" spans="34:59" x14ac:dyDescent="0.25">
      <c r="AH19486" s="10"/>
      <c r="AI19486" s="6"/>
    </row>
    <row r="19487" spans="34:59" x14ac:dyDescent="0.25">
      <c r="AH19487" s="6"/>
      <c r="AI19487" s="6"/>
      <c r="AJ19487" s="6"/>
      <c r="AK19487" s="6"/>
      <c r="AL19487" s="6"/>
      <c r="AM19487" s="6"/>
      <c r="AN19487" s="6"/>
      <c r="AO19487" s="6"/>
      <c r="AP19487" s="6"/>
      <c r="AQ19487" s="6"/>
      <c r="AR19487" s="6"/>
      <c r="AS19487" s="6"/>
      <c r="AT19487" s="6"/>
      <c r="AU19487" s="6"/>
      <c r="AV19487" s="6"/>
      <c r="AW19487" s="6"/>
      <c r="AX19487" s="6"/>
      <c r="AY19487" s="6"/>
      <c r="AZ19487" s="6"/>
      <c r="BA19487" s="6"/>
      <c r="BB19487" s="6"/>
      <c r="BC19487" s="6"/>
      <c r="BD19487" s="6"/>
      <c r="BE19487" s="6"/>
      <c r="BF19487" s="6"/>
      <c r="BG19487" s="6"/>
    </row>
    <row r="19488" spans="34:59" x14ac:dyDescent="0.25">
      <c r="AH19488" s="10"/>
      <c r="AI19488" s="6"/>
      <c r="AJ19488" s="10"/>
      <c r="AK19488" s="10"/>
      <c r="AL19488" s="10"/>
      <c r="AM19488" s="10"/>
      <c r="AN19488" s="10"/>
      <c r="AO19488" s="10"/>
      <c r="AP19488" s="10"/>
      <c r="AQ19488" s="10"/>
      <c r="AR19488" s="10"/>
      <c r="AS19488" s="10"/>
      <c r="AT19488" s="10"/>
      <c r="AU19488" s="10"/>
      <c r="AV19488" s="10"/>
      <c r="AW19488" s="10"/>
      <c r="AX19488" s="10"/>
      <c r="AY19488" s="10"/>
      <c r="AZ19488" s="10"/>
      <c r="BA19488" s="10"/>
      <c r="BB19488" s="10"/>
      <c r="BC19488" s="10"/>
      <c r="BD19488" s="10"/>
      <c r="BE19488" s="10"/>
      <c r="BF19488" s="10"/>
      <c r="BG19488" s="6"/>
    </row>
    <row r="19489" spans="34:59" x14ac:dyDescent="0.25">
      <c r="AH19489" s="6"/>
      <c r="AI19489" s="6"/>
      <c r="AJ19489" s="6"/>
      <c r="AK19489" s="6"/>
      <c r="AL19489" s="6"/>
      <c r="AM19489" s="6"/>
      <c r="AN19489" s="6"/>
      <c r="AO19489" s="6"/>
      <c r="AP19489" s="6"/>
      <c r="AQ19489" s="6"/>
      <c r="AR19489" s="6"/>
      <c r="AS19489" s="6"/>
      <c r="AT19489" s="6"/>
      <c r="AU19489" s="6"/>
      <c r="AV19489" s="6"/>
      <c r="AW19489" s="6"/>
      <c r="AX19489" s="6"/>
      <c r="AY19489" s="6"/>
      <c r="AZ19489" s="6"/>
      <c r="BA19489" s="6"/>
      <c r="BB19489" s="6"/>
      <c r="BC19489" s="6"/>
      <c r="BD19489" s="6"/>
      <c r="BE19489" s="6"/>
      <c r="BF19489" s="6"/>
      <c r="BG19489" s="10"/>
    </row>
    <row r="19490" spans="34:59" x14ac:dyDescent="0.25">
      <c r="AH19490" s="10"/>
      <c r="AI19490" s="6"/>
    </row>
    <row r="19491" spans="34:59" x14ac:dyDescent="0.25">
      <c r="AH19491" s="6"/>
      <c r="AI19491" s="6"/>
      <c r="AJ19491" s="6"/>
      <c r="AK19491" s="6"/>
      <c r="AL19491" s="6"/>
      <c r="AM19491" s="6"/>
      <c r="AN19491" s="6"/>
      <c r="AO19491" s="6"/>
      <c r="AP19491" s="6"/>
      <c r="AQ19491" s="6"/>
      <c r="AR19491" s="6"/>
      <c r="AS19491" s="6"/>
      <c r="AT19491" s="6"/>
      <c r="AU19491" s="6"/>
      <c r="AV19491" s="6"/>
      <c r="AW19491" s="6"/>
      <c r="AX19491" s="6"/>
      <c r="AY19491" s="6"/>
      <c r="AZ19491" s="6"/>
      <c r="BA19491" s="6"/>
      <c r="BB19491" s="6"/>
      <c r="BC19491" s="6"/>
      <c r="BD19491" s="6"/>
      <c r="BE19491" s="6"/>
      <c r="BF19491" s="6"/>
      <c r="BG19491" s="6"/>
    </row>
    <row r="19492" spans="34:59" x14ac:dyDescent="0.25">
      <c r="AH19492" s="10"/>
      <c r="AI19492" s="6"/>
      <c r="AJ19492" s="10"/>
      <c r="AK19492" s="10"/>
      <c r="AL19492" s="10"/>
      <c r="AM19492" s="10"/>
      <c r="AN19492" s="10"/>
      <c r="AO19492" s="10"/>
      <c r="AP19492" s="10"/>
      <c r="AQ19492" s="10"/>
      <c r="AR19492" s="10"/>
      <c r="AS19492" s="10"/>
      <c r="AT19492" s="10"/>
      <c r="AU19492" s="10"/>
      <c r="AV19492" s="10"/>
      <c r="AW19492" s="10"/>
      <c r="AX19492" s="10"/>
      <c r="AY19492" s="10"/>
      <c r="AZ19492" s="10"/>
      <c r="BA19492" s="10"/>
      <c r="BB19492" s="10"/>
      <c r="BC19492" s="10"/>
      <c r="BD19492" s="10"/>
      <c r="BE19492" s="10"/>
      <c r="BF19492" s="10"/>
      <c r="BG19492" s="6"/>
    </row>
    <row r="19494" spans="34:59" x14ac:dyDescent="0.25">
      <c r="AH19494" s="10"/>
      <c r="AI19494" s="6"/>
    </row>
    <row r="19495" spans="34:59" x14ac:dyDescent="0.25">
      <c r="AH19495" s="6"/>
      <c r="AI19495" s="6"/>
      <c r="AJ19495" s="6"/>
      <c r="AK19495" s="6"/>
      <c r="AL19495" s="6"/>
      <c r="AM19495" s="6"/>
      <c r="AN19495" s="6"/>
      <c r="AO19495" s="6"/>
      <c r="AP19495" s="6"/>
      <c r="AQ19495" s="6"/>
      <c r="AR19495" s="6"/>
      <c r="AS19495" s="6"/>
      <c r="AT19495" s="6"/>
      <c r="AU19495" s="6"/>
      <c r="AV19495" s="6"/>
      <c r="AW19495" s="6"/>
      <c r="AX19495" s="6"/>
      <c r="AY19495" s="6"/>
      <c r="AZ19495" s="6"/>
      <c r="BA19495" s="6"/>
      <c r="BB19495" s="6"/>
      <c r="BC19495" s="6"/>
      <c r="BD19495" s="6"/>
      <c r="BE19495" s="6"/>
      <c r="BF19495" s="6"/>
      <c r="BG19495" s="6"/>
    </row>
    <row r="19496" spans="34:59" x14ac:dyDescent="0.25">
      <c r="AH19496" s="10"/>
      <c r="AI19496" s="6"/>
      <c r="AJ19496" s="10"/>
      <c r="AK19496" s="10"/>
      <c r="AL19496" s="10"/>
      <c r="AM19496" s="10"/>
      <c r="AN19496" s="10"/>
      <c r="AO19496" s="10"/>
      <c r="AP19496" s="10"/>
      <c r="AQ19496" s="10"/>
      <c r="AR19496" s="10"/>
      <c r="AS19496" s="10"/>
      <c r="AT19496" s="10"/>
      <c r="AU19496" s="10"/>
      <c r="AV19496" s="10"/>
      <c r="AW19496" s="10"/>
      <c r="AX19496" s="10"/>
      <c r="AY19496" s="10"/>
      <c r="AZ19496" s="10"/>
      <c r="BA19496" s="10"/>
      <c r="BB19496" s="10"/>
      <c r="BC19496" s="10"/>
      <c r="BD19496" s="10"/>
      <c r="BE19496" s="10"/>
      <c r="BF19496" s="10"/>
      <c r="BG19496" s="6"/>
    </row>
    <row r="19497" spans="34:59" x14ac:dyDescent="0.25">
      <c r="AH19497" s="6"/>
      <c r="AI19497" s="6"/>
      <c r="AJ19497" s="6"/>
      <c r="AK19497" s="6"/>
      <c r="AL19497" s="6"/>
      <c r="AM19497" s="6"/>
      <c r="AN19497" s="6"/>
      <c r="AO19497" s="6"/>
      <c r="AP19497" s="6"/>
      <c r="AQ19497" s="6"/>
      <c r="AR19497" s="6"/>
      <c r="AS19497" s="6"/>
      <c r="AT19497" s="6"/>
      <c r="AU19497" s="6"/>
      <c r="AV19497" s="6"/>
      <c r="AW19497" s="6"/>
      <c r="AX19497" s="6"/>
      <c r="AY19497" s="6"/>
      <c r="AZ19497" s="6"/>
      <c r="BA19497" s="6"/>
      <c r="BB19497" s="6"/>
      <c r="BC19497" s="6"/>
      <c r="BD19497" s="6"/>
      <c r="BE19497" s="6"/>
      <c r="BF19497" s="6"/>
      <c r="BG19497" s="10"/>
    </row>
    <row r="19498" spans="34:59" x14ac:dyDescent="0.25">
      <c r="AH19498" s="10"/>
      <c r="AI19498" s="6"/>
    </row>
    <row r="19499" spans="34:59" x14ac:dyDescent="0.25">
      <c r="AH19499" s="6"/>
      <c r="AI19499" s="6"/>
      <c r="AJ19499" s="6"/>
      <c r="AK19499" s="6"/>
      <c r="AL19499" s="6"/>
      <c r="AM19499" s="6"/>
      <c r="AN19499" s="6"/>
      <c r="AO19499" s="6"/>
      <c r="AP19499" s="6"/>
      <c r="AQ19499" s="6"/>
      <c r="AR19499" s="6"/>
      <c r="AS19499" s="6"/>
      <c r="AT19499" s="6"/>
      <c r="AU19499" s="6"/>
      <c r="AV19499" s="6"/>
      <c r="AW19499" s="6"/>
      <c r="AX19499" s="6"/>
      <c r="AY19499" s="6"/>
      <c r="AZ19499" s="6"/>
      <c r="BA19499" s="6"/>
      <c r="BB19499" s="6"/>
      <c r="BC19499" s="6"/>
      <c r="BD19499" s="6"/>
      <c r="BE19499" s="6"/>
      <c r="BF19499" s="6"/>
      <c r="BG19499" s="6"/>
    </row>
    <row r="19500" spans="34:59" x14ac:dyDescent="0.25">
      <c r="AH19500" s="10"/>
      <c r="AI19500" s="6"/>
      <c r="AJ19500" s="10"/>
      <c r="AK19500" s="10"/>
      <c r="AL19500" s="10"/>
      <c r="AM19500" s="10"/>
      <c r="AN19500" s="10"/>
      <c r="AO19500" s="10"/>
      <c r="AP19500" s="10"/>
      <c r="AQ19500" s="10"/>
      <c r="AR19500" s="10"/>
      <c r="AS19500" s="10"/>
      <c r="AT19500" s="10"/>
      <c r="AU19500" s="10"/>
      <c r="AV19500" s="10"/>
      <c r="AW19500" s="10"/>
      <c r="AX19500" s="10"/>
      <c r="AY19500" s="10"/>
      <c r="AZ19500" s="10"/>
      <c r="BA19500" s="10"/>
      <c r="BB19500" s="10"/>
      <c r="BC19500" s="10"/>
      <c r="BD19500" s="10"/>
      <c r="BE19500" s="10"/>
      <c r="BF19500" s="10"/>
      <c r="BG19500" s="6"/>
    </row>
    <row r="19501" spans="34:59" x14ac:dyDescent="0.25">
      <c r="AH19501" s="6"/>
      <c r="AI19501" s="6"/>
      <c r="AJ19501" s="6"/>
      <c r="AK19501" s="6"/>
      <c r="AL19501" s="6"/>
      <c r="AM19501" s="6"/>
      <c r="AN19501" s="6"/>
      <c r="AO19501" s="6"/>
      <c r="AP19501" s="6"/>
      <c r="AQ19501" s="6"/>
      <c r="AR19501" s="6"/>
      <c r="AS19501" s="6"/>
      <c r="AT19501" s="6"/>
      <c r="AU19501" s="6"/>
      <c r="AV19501" s="6"/>
      <c r="AW19501" s="6"/>
      <c r="AX19501" s="6"/>
      <c r="AY19501" s="6"/>
      <c r="AZ19501" s="6"/>
      <c r="BA19501" s="6"/>
      <c r="BB19501" s="6"/>
      <c r="BC19501" s="6"/>
      <c r="BD19501" s="6"/>
      <c r="BE19501" s="6"/>
      <c r="BF19501" s="6"/>
      <c r="BG19501" s="10"/>
    </row>
    <row r="19502" spans="34:59" x14ac:dyDescent="0.25">
      <c r="AH19502" s="10"/>
      <c r="AI19502" s="6"/>
    </row>
    <row r="19503" spans="34:59" x14ac:dyDescent="0.25">
      <c r="AH19503" s="6"/>
      <c r="AI19503" s="6"/>
      <c r="AJ19503" s="6"/>
      <c r="AK19503" s="6"/>
      <c r="AL19503" s="6"/>
      <c r="AM19503" s="6"/>
      <c r="AN19503" s="6"/>
      <c r="AO19503" s="6"/>
      <c r="AP19503" s="6"/>
      <c r="AQ19503" s="6"/>
      <c r="AR19503" s="6"/>
      <c r="AS19503" s="6"/>
      <c r="AT19503" s="6"/>
      <c r="AU19503" s="6"/>
      <c r="AV19503" s="6"/>
      <c r="AW19503" s="6"/>
      <c r="AX19503" s="6"/>
      <c r="AY19503" s="6"/>
      <c r="AZ19503" s="6"/>
      <c r="BA19503" s="6"/>
      <c r="BB19503" s="6"/>
      <c r="BC19503" s="6"/>
      <c r="BD19503" s="6"/>
      <c r="BE19503" s="6"/>
      <c r="BF19503" s="6"/>
      <c r="BG19503" s="6"/>
    </row>
    <row r="19504" spans="34:59" x14ac:dyDescent="0.25">
      <c r="AH19504" s="10"/>
      <c r="AI19504" s="6"/>
      <c r="AJ19504" s="10"/>
      <c r="AK19504" s="10"/>
      <c r="AL19504" s="10"/>
      <c r="AM19504" s="10"/>
      <c r="AN19504" s="10"/>
      <c r="AO19504" s="10"/>
      <c r="AP19504" s="10"/>
      <c r="AQ19504" s="10"/>
      <c r="AR19504" s="10"/>
      <c r="AS19504" s="10"/>
      <c r="AT19504" s="10"/>
      <c r="AU19504" s="10"/>
      <c r="AV19504" s="10"/>
      <c r="AW19504" s="10"/>
      <c r="AX19504" s="10"/>
      <c r="AY19504" s="10"/>
      <c r="AZ19504" s="10"/>
      <c r="BA19504" s="10"/>
      <c r="BB19504" s="10"/>
      <c r="BC19504" s="10"/>
      <c r="BD19504" s="10"/>
      <c r="BE19504" s="10"/>
      <c r="BF19504" s="10"/>
      <c r="BG19504" s="6"/>
    </row>
    <row r="19505" spans="34:59" x14ac:dyDescent="0.25">
      <c r="AH19505" s="6"/>
      <c r="AI19505" s="6"/>
      <c r="AJ19505" s="6"/>
      <c r="AK19505" s="6"/>
      <c r="AL19505" s="6"/>
      <c r="AM19505" s="6"/>
      <c r="AN19505" s="6"/>
      <c r="AO19505" s="6"/>
      <c r="AP19505" s="6"/>
      <c r="AQ19505" s="6"/>
      <c r="AR19505" s="6"/>
      <c r="AS19505" s="6"/>
      <c r="AT19505" s="6"/>
      <c r="AU19505" s="6"/>
      <c r="AV19505" s="6"/>
      <c r="AW19505" s="6"/>
      <c r="AX19505" s="6"/>
      <c r="AY19505" s="6"/>
      <c r="AZ19505" s="6"/>
      <c r="BA19505" s="6"/>
      <c r="BB19505" s="6"/>
      <c r="BC19505" s="6"/>
      <c r="BD19505" s="6"/>
      <c r="BE19505" s="6"/>
      <c r="BF19505" s="6"/>
      <c r="BG19505" s="10"/>
    </row>
    <row r="19506" spans="34:59" x14ac:dyDescent="0.25">
      <c r="AH19506" s="10"/>
      <c r="AI19506" s="6"/>
    </row>
    <row r="19507" spans="34:59" x14ac:dyDescent="0.25">
      <c r="AH19507" s="6"/>
      <c r="AI19507" s="6"/>
      <c r="AJ19507" s="6"/>
      <c r="AK19507" s="6"/>
      <c r="AL19507" s="6"/>
      <c r="AM19507" s="6"/>
      <c r="AN19507" s="6"/>
      <c r="AO19507" s="6"/>
      <c r="AP19507" s="6"/>
      <c r="AQ19507" s="6"/>
      <c r="AR19507" s="6"/>
      <c r="AS19507" s="6"/>
      <c r="AT19507" s="6"/>
      <c r="AU19507" s="6"/>
      <c r="AV19507" s="6"/>
      <c r="AW19507" s="6"/>
      <c r="AX19507" s="6"/>
      <c r="AY19507" s="6"/>
      <c r="AZ19507" s="6"/>
      <c r="BA19507" s="6"/>
      <c r="BB19507" s="6"/>
      <c r="BC19507" s="6"/>
      <c r="BD19507" s="6"/>
      <c r="BE19507" s="6"/>
      <c r="BF19507" s="6"/>
      <c r="BG19507" s="6"/>
    </row>
    <row r="19508" spans="34:59" x14ac:dyDescent="0.25">
      <c r="AH19508" s="10"/>
      <c r="AI19508" s="6"/>
      <c r="AJ19508" s="10"/>
      <c r="AK19508" s="10"/>
      <c r="AL19508" s="10"/>
      <c r="AM19508" s="10"/>
      <c r="AN19508" s="10"/>
      <c r="AO19508" s="10"/>
      <c r="AP19508" s="10"/>
      <c r="AQ19508" s="10"/>
      <c r="AR19508" s="10"/>
      <c r="AS19508" s="10"/>
      <c r="AT19508" s="10"/>
      <c r="AU19508" s="10"/>
      <c r="AV19508" s="10"/>
      <c r="AW19508" s="10"/>
      <c r="AX19508" s="10"/>
      <c r="AY19508" s="10"/>
      <c r="AZ19508" s="10"/>
      <c r="BA19508" s="10"/>
      <c r="BB19508" s="10"/>
      <c r="BC19508" s="10"/>
      <c r="BD19508" s="10"/>
      <c r="BE19508" s="10"/>
      <c r="BF19508" s="10"/>
      <c r="BG19508" s="6"/>
    </row>
    <row r="19510" spans="34:59" x14ac:dyDescent="0.25">
      <c r="AH19510" s="10"/>
      <c r="AI19510" s="6"/>
    </row>
    <row r="19511" spans="34:59" x14ac:dyDescent="0.25">
      <c r="AH19511" s="6"/>
      <c r="AI19511" s="6"/>
      <c r="AJ19511" s="6"/>
      <c r="AK19511" s="6"/>
      <c r="AL19511" s="6"/>
      <c r="AM19511" s="6"/>
      <c r="AN19511" s="6"/>
      <c r="AO19511" s="6"/>
      <c r="AP19511" s="6"/>
      <c r="AQ19511" s="6"/>
      <c r="AR19511" s="6"/>
      <c r="AS19511" s="6"/>
      <c r="AT19511" s="6"/>
      <c r="AU19511" s="6"/>
      <c r="AV19511" s="6"/>
      <c r="AW19511" s="6"/>
      <c r="AX19511" s="6"/>
      <c r="AY19511" s="6"/>
      <c r="AZ19511" s="6"/>
      <c r="BA19511" s="6"/>
      <c r="BB19511" s="6"/>
      <c r="BC19511" s="6"/>
      <c r="BD19511" s="6"/>
      <c r="BE19511" s="6"/>
      <c r="BF19511" s="6"/>
      <c r="BG19511" s="6"/>
    </row>
    <row r="19512" spans="34:59" x14ac:dyDescent="0.25">
      <c r="AH19512" s="10"/>
      <c r="AI19512" s="6"/>
      <c r="AJ19512" s="10"/>
      <c r="AK19512" s="10"/>
      <c r="AL19512" s="10"/>
      <c r="AM19512" s="10"/>
      <c r="AN19512" s="10"/>
      <c r="AO19512" s="10"/>
      <c r="AP19512" s="10"/>
      <c r="AQ19512" s="10"/>
      <c r="AR19512" s="10"/>
      <c r="AS19512" s="10"/>
      <c r="AT19512" s="10"/>
      <c r="AU19512" s="10"/>
      <c r="AV19512" s="10"/>
      <c r="AW19512" s="10"/>
      <c r="AX19512" s="10"/>
      <c r="AY19512" s="10"/>
      <c r="AZ19512" s="10"/>
      <c r="BA19512" s="10"/>
      <c r="BB19512" s="10"/>
      <c r="BC19512" s="10"/>
      <c r="BD19512" s="10"/>
      <c r="BE19512" s="10"/>
      <c r="BF19512" s="10"/>
      <c r="BG19512" s="6"/>
    </row>
    <row r="19513" spans="34:59" x14ac:dyDescent="0.25">
      <c r="AH19513" s="6"/>
      <c r="AI19513" s="6"/>
      <c r="AJ19513" s="6"/>
      <c r="AK19513" s="6"/>
      <c r="AL19513" s="6"/>
      <c r="AM19513" s="6"/>
      <c r="AN19513" s="6"/>
      <c r="AO19513" s="6"/>
      <c r="AP19513" s="6"/>
      <c r="AQ19513" s="6"/>
      <c r="AR19513" s="6"/>
      <c r="AS19513" s="6"/>
      <c r="AT19513" s="6"/>
      <c r="AU19513" s="6"/>
      <c r="AV19513" s="6"/>
      <c r="AW19513" s="6"/>
      <c r="AX19513" s="6"/>
      <c r="AY19513" s="6"/>
      <c r="AZ19513" s="6"/>
      <c r="BA19513" s="6"/>
      <c r="BB19513" s="6"/>
      <c r="BC19513" s="6"/>
      <c r="BD19513" s="6"/>
      <c r="BE19513" s="6"/>
      <c r="BF19513" s="6"/>
      <c r="BG19513" s="10"/>
    </row>
    <row r="19514" spans="34:59" x14ac:dyDescent="0.25">
      <c r="AH19514" s="10"/>
      <c r="AI19514" s="6"/>
    </row>
    <row r="19515" spans="34:59" x14ac:dyDescent="0.25">
      <c r="AH19515" s="6"/>
      <c r="AI19515" s="6"/>
      <c r="AJ19515" s="6"/>
      <c r="AK19515" s="6"/>
      <c r="AL19515" s="6"/>
      <c r="AM19515" s="6"/>
      <c r="AN19515" s="6"/>
      <c r="AO19515" s="6"/>
      <c r="AP19515" s="6"/>
      <c r="AQ19515" s="6"/>
      <c r="AR19515" s="6"/>
      <c r="AS19515" s="6"/>
      <c r="AT19515" s="6"/>
      <c r="AU19515" s="6"/>
      <c r="AV19515" s="6"/>
      <c r="AW19515" s="6"/>
      <c r="AX19515" s="6"/>
      <c r="AY19515" s="6"/>
      <c r="AZ19515" s="6"/>
      <c r="BA19515" s="6"/>
      <c r="BB19515" s="6"/>
      <c r="BC19515" s="6"/>
      <c r="BD19515" s="6"/>
      <c r="BE19515" s="6"/>
      <c r="BF19515" s="6"/>
      <c r="BG19515" s="6"/>
    </row>
    <row r="19516" spans="34:59" x14ac:dyDescent="0.25">
      <c r="AH19516" s="10"/>
      <c r="AI19516" s="6"/>
      <c r="AJ19516" s="10"/>
      <c r="AK19516" s="10"/>
      <c r="AL19516" s="10"/>
      <c r="AM19516" s="10"/>
      <c r="AN19516" s="10"/>
      <c r="AO19516" s="10"/>
      <c r="AP19516" s="10"/>
      <c r="AQ19516" s="10"/>
      <c r="AR19516" s="10"/>
      <c r="AS19516" s="10"/>
      <c r="AT19516" s="10"/>
      <c r="AU19516" s="10"/>
      <c r="AV19516" s="10"/>
      <c r="AW19516" s="10"/>
      <c r="AX19516" s="10"/>
      <c r="AY19516" s="10"/>
      <c r="AZ19516" s="10"/>
      <c r="BA19516" s="10"/>
      <c r="BB19516" s="10"/>
      <c r="BC19516" s="10"/>
      <c r="BD19516" s="10"/>
      <c r="BE19516" s="10"/>
      <c r="BF19516" s="10"/>
      <c r="BG19516" s="6"/>
    </row>
    <row r="19517" spans="34:59" x14ac:dyDescent="0.25">
      <c r="AH19517" s="6"/>
      <c r="AI19517" s="6"/>
      <c r="AJ19517" s="6"/>
      <c r="AK19517" s="6"/>
      <c r="AL19517" s="6"/>
      <c r="AM19517" s="6"/>
      <c r="AN19517" s="6"/>
      <c r="AO19517" s="6"/>
      <c r="AP19517" s="6"/>
      <c r="AQ19517" s="6"/>
      <c r="AR19517" s="6"/>
      <c r="AS19517" s="6"/>
      <c r="AT19517" s="6"/>
      <c r="AU19517" s="6"/>
      <c r="AV19517" s="6"/>
      <c r="AW19517" s="6"/>
      <c r="AX19517" s="6"/>
      <c r="AY19517" s="6"/>
      <c r="AZ19517" s="6"/>
      <c r="BA19517" s="6"/>
      <c r="BB19517" s="6"/>
      <c r="BC19517" s="6"/>
      <c r="BD19517" s="6"/>
      <c r="BE19517" s="6"/>
      <c r="BF19517" s="6"/>
      <c r="BG19517" s="10"/>
    </row>
    <row r="19518" spans="34:59" x14ac:dyDescent="0.25">
      <c r="AH19518" s="10"/>
      <c r="AI19518" s="6"/>
    </row>
    <row r="19519" spans="34:59" x14ac:dyDescent="0.25">
      <c r="AH19519" s="6"/>
      <c r="AI19519" s="6"/>
      <c r="AJ19519" s="6"/>
      <c r="AK19519" s="6"/>
      <c r="AL19519" s="6"/>
      <c r="AM19519" s="6"/>
      <c r="AN19519" s="6"/>
      <c r="AO19519" s="6"/>
      <c r="AP19519" s="6"/>
      <c r="AQ19519" s="6"/>
      <c r="AR19519" s="6"/>
      <c r="AS19519" s="6"/>
      <c r="AT19519" s="6"/>
      <c r="AU19519" s="6"/>
      <c r="AV19519" s="6"/>
      <c r="AW19519" s="6"/>
      <c r="AX19519" s="6"/>
      <c r="AY19519" s="6"/>
      <c r="AZ19519" s="6"/>
      <c r="BA19519" s="6"/>
      <c r="BB19519" s="6"/>
      <c r="BC19519" s="6"/>
      <c r="BD19519" s="6"/>
      <c r="BE19519" s="6"/>
      <c r="BF19519" s="6"/>
      <c r="BG19519" s="6"/>
    </row>
    <row r="19520" spans="34:59" x14ac:dyDescent="0.25">
      <c r="AH19520" s="10"/>
      <c r="AI19520" s="6"/>
      <c r="AJ19520" s="10"/>
      <c r="AK19520" s="10"/>
      <c r="AL19520" s="10"/>
      <c r="AM19520" s="10"/>
      <c r="AN19520" s="10"/>
      <c r="AO19520" s="10"/>
      <c r="AP19520" s="10"/>
      <c r="AQ19520" s="10"/>
      <c r="AR19520" s="10"/>
      <c r="AS19520" s="10"/>
      <c r="AT19520" s="10"/>
      <c r="AU19520" s="10"/>
      <c r="AV19520" s="10"/>
      <c r="AW19520" s="10"/>
      <c r="AX19520" s="10"/>
      <c r="AY19520" s="10"/>
      <c r="AZ19520" s="10"/>
      <c r="BA19520" s="10"/>
      <c r="BB19520" s="10"/>
      <c r="BC19520" s="10"/>
      <c r="BD19520" s="10"/>
      <c r="BE19520" s="10"/>
      <c r="BF19520" s="10"/>
      <c r="BG19520" s="6"/>
    </row>
    <row r="19521" spans="34:59" x14ac:dyDescent="0.25">
      <c r="AH19521" s="6"/>
      <c r="AI19521" s="6"/>
      <c r="AJ19521" s="6"/>
      <c r="AK19521" s="6"/>
      <c r="AL19521" s="6"/>
      <c r="AM19521" s="6"/>
      <c r="AN19521" s="6"/>
      <c r="AO19521" s="6"/>
      <c r="AP19521" s="6"/>
      <c r="AQ19521" s="6"/>
      <c r="AR19521" s="6"/>
      <c r="AS19521" s="6"/>
      <c r="AT19521" s="6"/>
      <c r="AU19521" s="6"/>
      <c r="AV19521" s="6"/>
      <c r="AW19521" s="6"/>
      <c r="AX19521" s="6"/>
      <c r="AY19521" s="6"/>
      <c r="AZ19521" s="6"/>
      <c r="BA19521" s="6"/>
      <c r="BB19521" s="6"/>
      <c r="BC19521" s="6"/>
      <c r="BD19521" s="6"/>
      <c r="BE19521" s="6"/>
      <c r="BF19521" s="6"/>
      <c r="BG19521" s="10"/>
    </row>
    <row r="19522" spans="34:59" x14ac:dyDescent="0.25">
      <c r="AH19522" s="10"/>
      <c r="AI19522" s="6"/>
    </row>
    <row r="19523" spans="34:59" x14ac:dyDescent="0.25">
      <c r="AH19523" s="6"/>
      <c r="AI19523" s="6"/>
      <c r="AJ19523" s="6"/>
      <c r="AK19523" s="6"/>
      <c r="AL19523" s="6"/>
      <c r="AM19523" s="6"/>
      <c r="AN19523" s="6"/>
      <c r="AO19523" s="6"/>
      <c r="AP19523" s="6"/>
      <c r="AQ19523" s="6"/>
      <c r="AR19523" s="6"/>
      <c r="AS19523" s="6"/>
      <c r="AT19523" s="6"/>
      <c r="AU19523" s="6"/>
      <c r="AV19523" s="6"/>
      <c r="AW19523" s="6"/>
      <c r="AX19523" s="6"/>
      <c r="AY19523" s="6"/>
      <c r="AZ19523" s="6"/>
      <c r="BA19523" s="6"/>
      <c r="BB19523" s="6"/>
      <c r="BC19523" s="6"/>
      <c r="BD19523" s="6"/>
      <c r="BE19523" s="6"/>
      <c r="BF19523" s="6"/>
      <c r="BG19523" s="6"/>
    </row>
    <row r="19524" spans="34:59" x14ac:dyDescent="0.25">
      <c r="AH19524" s="10"/>
      <c r="AI19524" s="6"/>
      <c r="AJ19524" s="10"/>
      <c r="AK19524" s="10"/>
      <c r="AL19524" s="10"/>
      <c r="AM19524" s="10"/>
      <c r="AN19524" s="10"/>
      <c r="AO19524" s="10"/>
      <c r="AP19524" s="10"/>
      <c r="AQ19524" s="10"/>
      <c r="AR19524" s="10"/>
      <c r="AS19524" s="10"/>
      <c r="AT19524" s="10"/>
      <c r="AU19524" s="10"/>
      <c r="AV19524" s="10"/>
      <c r="AW19524" s="10"/>
      <c r="AX19524" s="10"/>
      <c r="AY19524" s="10"/>
      <c r="AZ19524" s="10"/>
      <c r="BA19524" s="10"/>
      <c r="BB19524" s="10"/>
      <c r="BC19524" s="10"/>
      <c r="BD19524" s="10"/>
      <c r="BE19524" s="10"/>
      <c r="BF19524" s="10"/>
      <c r="BG19524" s="6"/>
    </row>
    <row r="19526" spans="34:59" x14ac:dyDescent="0.25">
      <c r="AH19526" s="10"/>
      <c r="AI19526" s="6"/>
    </row>
    <row r="19527" spans="34:59" x14ac:dyDescent="0.25">
      <c r="AH19527" s="6"/>
      <c r="AI19527" s="6"/>
      <c r="AJ19527" s="6"/>
      <c r="AK19527" s="6"/>
      <c r="AL19527" s="6"/>
      <c r="AM19527" s="6"/>
      <c r="AN19527" s="6"/>
      <c r="AO19527" s="6"/>
      <c r="AP19527" s="6"/>
      <c r="AQ19527" s="6"/>
      <c r="AR19527" s="6"/>
      <c r="AS19527" s="6"/>
      <c r="AT19527" s="6"/>
      <c r="AU19527" s="6"/>
      <c r="AV19527" s="6"/>
      <c r="AW19527" s="6"/>
      <c r="AX19527" s="6"/>
      <c r="AY19527" s="6"/>
      <c r="AZ19527" s="6"/>
      <c r="BA19527" s="6"/>
      <c r="BB19527" s="6"/>
      <c r="BC19527" s="6"/>
      <c r="BD19527" s="6"/>
      <c r="BE19527" s="6"/>
      <c r="BF19527" s="6"/>
      <c r="BG19527" s="6"/>
    </row>
    <row r="19528" spans="34:59" x14ac:dyDescent="0.25">
      <c r="AH19528" s="10"/>
      <c r="AI19528" s="6"/>
      <c r="AJ19528" s="10"/>
      <c r="AK19528" s="10"/>
      <c r="AL19528" s="10"/>
      <c r="AM19528" s="10"/>
      <c r="AN19528" s="10"/>
      <c r="AO19528" s="10"/>
      <c r="AP19528" s="10"/>
      <c r="AQ19528" s="10"/>
      <c r="AR19528" s="10"/>
      <c r="AS19528" s="10"/>
      <c r="AT19528" s="10"/>
      <c r="AU19528" s="10"/>
      <c r="AV19528" s="10"/>
      <c r="AW19528" s="10"/>
      <c r="AX19528" s="10"/>
      <c r="AY19528" s="10"/>
      <c r="AZ19528" s="10"/>
      <c r="BA19528" s="10"/>
      <c r="BB19528" s="10"/>
      <c r="BC19528" s="10"/>
      <c r="BD19528" s="10"/>
      <c r="BE19528" s="10"/>
      <c r="BF19528" s="10"/>
      <c r="BG19528" s="6"/>
    </row>
    <row r="19529" spans="34:59" x14ac:dyDescent="0.25">
      <c r="AH19529" s="6"/>
      <c r="AI19529" s="6"/>
      <c r="AJ19529" s="6"/>
      <c r="AK19529" s="6"/>
      <c r="AL19529" s="6"/>
      <c r="AM19529" s="6"/>
      <c r="AN19529" s="6"/>
      <c r="AO19529" s="6"/>
      <c r="AP19529" s="6"/>
      <c r="AQ19529" s="6"/>
      <c r="AR19529" s="6"/>
      <c r="AS19529" s="6"/>
      <c r="AT19529" s="6"/>
      <c r="AU19529" s="6"/>
      <c r="AV19529" s="6"/>
      <c r="AW19529" s="6"/>
      <c r="AX19529" s="6"/>
      <c r="AY19529" s="6"/>
      <c r="AZ19529" s="6"/>
      <c r="BA19529" s="6"/>
      <c r="BB19529" s="6"/>
      <c r="BC19529" s="6"/>
      <c r="BD19529" s="6"/>
      <c r="BE19529" s="6"/>
      <c r="BF19529" s="6"/>
      <c r="BG19529" s="10"/>
    </row>
    <row r="19530" spans="34:59" x14ac:dyDescent="0.25">
      <c r="AH19530" s="10"/>
      <c r="AI19530" s="6"/>
    </row>
    <row r="19531" spans="34:59" x14ac:dyDescent="0.25">
      <c r="AH19531" s="6"/>
      <c r="AI19531" s="6"/>
      <c r="AJ19531" s="6"/>
      <c r="AK19531" s="6"/>
      <c r="AL19531" s="6"/>
      <c r="AM19531" s="6"/>
      <c r="AN19531" s="6"/>
      <c r="AO19531" s="6"/>
      <c r="AP19531" s="6"/>
      <c r="AQ19531" s="6"/>
      <c r="AR19531" s="6"/>
      <c r="AS19531" s="6"/>
      <c r="AT19531" s="6"/>
      <c r="AU19531" s="6"/>
      <c r="AV19531" s="6"/>
      <c r="AW19531" s="6"/>
      <c r="AX19531" s="6"/>
      <c r="AY19531" s="6"/>
      <c r="AZ19531" s="6"/>
      <c r="BA19531" s="6"/>
      <c r="BB19531" s="6"/>
      <c r="BC19531" s="6"/>
      <c r="BD19531" s="6"/>
      <c r="BE19531" s="6"/>
      <c r="BF19531" s="6"/>
      <c r="BG19531" s="6"/>
    </row>
    <row r="19532" spans="34:59" x14ac:dyDescent="0.25">
      <c r="AH19532" s="10"/>
      <c r="AI19532" s="6"/>
      <c r="AJ19532" s="10"/>
      <c r="AK19532" s="10"/>
      <c r="AL19532" s="10"/>
      <c r="AM19532" s="10"/>
      <c r="AN19532" s="10"/>
      <c r="AO19532" s="10"/>
      <c r="AP19532" s="10"/>
      <c r="AQ19532" s="10"/>
      <c r="AR19532" s="10"/>
      <c r="AS19532" s="10"/>
      <c r="AT19532" s="10"/>
      <c r="AU19532" s="10"/>
      <c r="AV19532" s="10"/>
      <c r="AW19532" s="10"/>
      <c r="AX19532" s="10"/>
      <c r="AY19532" s="10"/>
      <c r="AZ19532" s="10"/>
      <c r="BA19532" s="10"/>
      <c r="BB19532" s="10"/>
      <c r="BC19532" s="10"/>
      <c r="BD19532" s="10"/>
      <c r="BE19532" s="10"/>
      <c r="BF19532" s="10"/>
      <c r="BG19532" s="6"/>
    </row>
    <row r="19533" spans="34:59" x14ac:dyDescent="0.25">
      <c r="AH19533" s="6"/>
      <c r="AI19533" s="6"/>
      <c r="AJ19533" s="6"/>
      <c r="AK19533" s="6"/>
      <c r="AL19533" s="6"/>
      <c r="AM19533" s="6"/>
      <c r="AN19533" s="6"/>
      <c r="AO19533" s="6"/>
      <c r="AP19533" s="6"/>
      <c r="AQ19533" s="6"/>
      <c r="AR19533" s="6"/>
      <c r="AS19533" s="6"/>
      <c r="AT19533" s="6"/>
      <c r="AU19533" s="6"/>
      <c r="AV19533" s="6"/>
      <c r="AW19533" s="6"/>
      <c r="AX19533" s="6"/>
      <c r="AY19533" s="6"/>
      <c r="AZ19533" s="6"/>
      <c r="BA19533" s="6"/>
      <c r="BB19533" s="6"/>
      <c r="BC19533" s="6"/>
      <c r="BD19533" s="6"/>
      <c r="BE19533" s="6"/>
      <c r="BF19533" s="6"/>
      <c r="BG19533" s="10"/>
    </row>
    <row r="19534" spans="34:59" x14ac:dyDescent="0.25">
      <c r="AH19534" s="10"/>
      <c r="AI19534" s="6"/>
    </row>
    <row r="19535" spans="34:59" x14ac:dyDescent="0.25">
      <c r="AH19535" s="6"/>
      <c r="AI19535" s="6"/>
      <c r="AJ19535" s="6"/>
      <c r="AK19535" s="6"/>
      <c r="AL19535" s="6"/>
      <c r="AM19535" s="6"/>
      <c r="AN19535" s="6"/>
      <c r="AO19535" s="6"/>
      <c r="AP19535" s="6"/>
      <c r="AQ19535" s="6"/>
      <c r="AR19535" s="6"/>
      <c r="AS19535" s="6"/>
      <c r="AT19535" s="6"/>
      <c r="AU19535" s="6"/>
      <c r="AV19535" s="6"/>
      <c r="AW19535" s="6"/>
      <c r="AX19535" s="6"/>
      <c r="AY19535" s="6"/>
      <c r="AZ19535" s="6"/>
      <c r="BA19535" s="6"/>
      <c r="BB19535" s="6"/>
      <c r="BC19535" s="6"/>
      <c r="BD19535" s="6"/>
      <c r="BE19535" s="6"/>
      <c r="BF19535" s="6"/>
      <c r="BG19535" s="6"/>
    </row>
    <row r="19536" spans="34:59" x14ac:dyDescent="0.25">
      <c r="AH19536" s="10"/>
      <c r="AI19536" s="6"/>
      <c r="AJ19536" s="10"/>
      <c r="AK19536" s="10"/>
      <c r="AL19536" s="10"/>
      <c r="AM19536" s="10"/>
      <c r="AN19536" s="10"/>
      <c r="AO19536" s="10"/>
      <c r="AP19536" s="10"/>
      <c r="AQ19536" s="10"/>
      <c r="AR19536" s="10"/>
      <c r="AS19536" s="10"/>
      <c r="AT19536" s="10"/>
      <c r="AU19536" s="10"/>
      <c r="AV19536" s="10"/>
      <c r="AW19536" s="10"/>
      <c r="AX19536" s="10"/>
      <c r="AY19536" s="10"/>
      <c r="AZ19536" s="10"/>
      <c r="BA19536" s="10"/>
      <c r="BB19536" s="10"/>
      <c r="BC19536" s="10"/>
      <c r="BD19536" s="10"/>
      <c r="BE19536" s="10"/>
      <c r="BF19536" s="10"/>
      <c r="BG19536" s="6"/>
    </row>
    <row r="19537" spans="34:59" x14ac:dyDescent="0.25">
      <c r="AH19537" s="6"/>
      <c r="AI19537" s="6"/>
      <c r="AJ19537" s="6"/>
      <c r="AK19537" s="6"/>
      <c r="AL19537" s="6"/>
      <c r="AM19537" s="6"/>
      <c r="AN19537" s="6"/>
      <c r="AO19537" s="6"/>
      <c r="AP19537" s="6"/>
      <c r="AQ19537" s="6"/>
      <c r="AR19537" s="6"/>
      <c r="AS19537" s="6"/>
      <c r="AT19537" s="6"/>
      <c r="AU19537" s="6"/>
      <c r="AV19537" s="6"/>
      <c r="AW19537" s="6"/>
      <c r="AX19537" s="6"/>
      <c r="AY19537" s="6"/>
      <c r="AZ19537" s="6"/>
      <c r="BA19537" s="6"/>
      <c r="BB19537" s="6"/>
      <c r="BC19537" s="6"/>
      <c r="BD19537" s="6"/>
      <c r="BE19537" s="6"/>
      <c r="BF19537" s="6"/>
      <c r="BG19537" s="10"/>
    </row>
    <row r="19538" spans="34:59" x14ac:dyDescent="0.25">
      <c r="AH19538" s="10"/>
      <c r="AI19538" s="6"/>
    </row>
    <row r="19539" spans="34:59" x14ac:dyDescent="0.25">
      <c r="AH19539" s="6"/>
      <c r="AI19539" s="6"/>
      <c r="AJ19539" s="6"/>
      <c r="AK19539" s="6"/>
      <c r="AL19539" s="6"/>
      <c r="AM19539" s="6"/>
      <c r="AN19539" s="6"/>
      <c r="AO19539" s="6"/>
      <c r="AP19539" s="6"/>
      <c r="AQ19539" s="6"/>
      <c r="AR19539" s="6"/>
      <c r="AS19539" s="6"/>
      <c r="AT19539" s="6"/>
      <c r="AU19539" s="6"/>
      <c r="AV19539" s="6"/>
      <c r="AW19539" s="6"/>
      <c r="AX19539" s="6"/>
      <c r="AY19539" s="6"/>
      <c r="AZ19539" s="6"/>
      <c r="BA19539" s="6"/>
      <c r="BB19539" s="6"/>
      <c r="BC19539" s="6"/>
      <c r="BD19539" s="6"/>
      <c r="BE19539" s="6"/>
      <c r="BF19539" s="6"/>
      <c r="BG19539" s="6"/>
    </row>
    <row r="19540" spans="34:59" x14ac:dyDescent="0.25">
      <c r="AH19540" s="10"/>
      <c r="AI19540" s="6"/>
      <c r="AJ19540" s="10"/>
      <c r="AK19540" s="10"/>
      <c r="AL19540" s="10"/>
      <c r="AM19540" s="10"/>
      <c r="AN19540" s="10"/>
      <c r="AO19540" s="10"/>
      <c r="AP19540" s="10"/>
      <c r="AQ19540" s="10"/>
      <c r="AR19540" s="10"/>
      <c r="AS19540" s="10"/>
      <c r="AT19540" s="10"/>
      <c r="AU19540" s="10"/>
      <c r="AV19540" s="10"/>
      <c r="AW19540" s="10"/>
      <c r="AX19540" s="10"/>
      <c r="AY19540" s="10"/>
      <c r="AZ19540" s="10"/>
      <c r="BA19540" s="10"/>
      <c r="BB19540" s="10"/>
      <c r="BC19540" s="10"/>
      <c r="BD19540" s="10"/>
      <c r="BE19540" s="10"/>
      <c r="BF19540" s="10"/>
      <c r="BG19540" s="6"/>
    </row>
    <row r="19542" spans="34:59" x14ac:dyDescent="0.25">
      <c r="AH19542" s="10"/>
      <c r="AI19542" s="6"/>
    </row>
    <row r="19543" spans="34:59" x14ac:dyDescent="0.25">
      <c r="AH19543" s="6"/>
      <c r="AI19543" s="6"/>
      <c r="AJ19543" s="6"/>
      <c r="AK19543" s="6"/>
      <c r="AL19543" s="6"/>
      <c r="AM19543" s="6"/>
      <c r="AN19543" s="6"/>
      <c r="AO19543" s="6"/>
      <c r="AP19543" s="6"/>
      <c r="AQ19543" s="6"/>
      <c r="AR19543" s="6"/>
      <c r="AS19543" s="6"/>
      <c r="AT19543" s="6"/>
      <c r="AU19543" s="6"/>
      <c r="AV19543" s="6"/>
      <c r="AW19543" s="6"/>
      <c r="AX19543" s="6"/>
      <c r="AY19543" s="6"/>
      <c r="AZ19543" s="6"/>
      <c r="BA19543" s="6"/>
      <c r="BB19543" s="6"/>
      <c r="BC19543" s="6"/>
      <c r="BD19543" s="6"/>
      <c r="BE19543" s="6"/>
      <c r="BF19543" s="6"/>
      <c r="BG19543" s="6"/>
    </row>
    <row r="19544" spans="34:59" x14ac:dyDescent="0.25">
      <c r="AH19544" s="10"/>
      <c r="AI19544" s="6"/>
      <c r="AJ19544" s="10"/>
      <c r="AK19544" s="10"/>
      <c r="AL19544" s="10"/>
      <c r="AM19544" s="10"/>
      <c r="AN19544" s="10"/>
      <c r="AO19544" s="10"/>
      <c r="AP19544" s="10"/>
      <c r="AQ19544" s="10"/>
      <c r="AR19544" s="10"/>
      <c r="AS19544" s="10"/>
      <c r="AT19544" s="10"/>
      <c r="AU19544" s="10"/>
      <c r="AV19544" s="10"/>
      <c r="AW19544" s="10"/>
      <c r="AX19544" s="10"/>
      <c r="AY19544" s="10"/>
      <c r="AZ19544" s="10"/>
      <c r="BA19544" s="10"/>
      <c r="BB19544" s="10"/>
      <c r="BC19544" s="10"/>
      <c r="BD19544" s="10"/>
      <c r="BE19544" s="10"/>
      <c r="BF19544" s="10"/>
      <c r="BG19544" s="6"/>
    </row>
    <row r="19545" spans="34:59" x14ac:dyDescent="0.25">
      <c r="AH19545" s="6"/>
      <c r="AI19545" s="6"/>
      <c r="AJ19545" s="6"/>
      <c r="AK19545" s="6"/>
      <c r="AL19545" s="6"/>
      <c r="AM19545" s="6"/>
      <c r="AN19545" s="6"/>
      <c r="AO19545" s="6"/>
      <c r="AP19545" s="6"/>
      <c r="AQ19545" s="6"/>
      <c r="AR19545" s="6"/>
      <c r="AS19545" s="6"/>
      <c r="AT19545" s="6"/>
      <c r="AU19545" s="6"/>
      <c r="AV19545" s="6"/>
      <c r="AW19545" s="6"/>
      <c r="AX19545" s="6"/>
      <c r="AY19545" s="6"/>
      <c r="AZ19545" s="6"/>
      <c r="BA19545" s="6"/>
      <c r="BB19545" s="6"/>
      <c r="BC19545" s="6"/>
      <c r="BD19545" s="6"/>
      <c r="BE19545" s="6"/>
      <c r="BF19545" s="6"/>
      <c r="BG19545" s="10"/>
    </row>
    <row r="19546" spans="34:59" x14ac:dyDescent="0.25">
      <c r="AH19546" s="10"/>
      <c r="AI19546" s="6"/>
    </row>
    <row r="19547" spans="34:59" x14ac:dyDescent="0.25">
      <c r="AH19547" s="6"/>
      <c r="AI19547" s="6"/>
      <c r="AJ19547" s="6"/>
      <c r="AK19547" s="6"/>
      <c r="AL19547" s="6"/>
      <c r="AM19547" s="6"/>
      <c r="AN19547" s="6"/>
      <c r="AO19547" s="6"/>
      <c r="AP19547" s="6"/>
      <c r="AQ19547" s="6"/>
      <c r="AR19547" s="6"/>
      <c r="AS19547" s="6"/>
      <c r="AT19547" s="6"/>
      <c r="AU19547" s="6"/>
      <c r="AV19547" s="6"/>
      <c r="AW19547" s="6"/>
      <c r="AX19547" s="6"/>
      <c r="AY19547" s="6"/>
      <c r="AZ19547" s="6"/>
      <c r="BA19547" s="6"/>
      <c r="BB19547" s="6"/>
      <c r="BC19547" s="6"/>
      <c r="BD19547" s="6"/>
      <c r="BE19547" s="6"/>
      <c r="BF19547" s="6"/>
      <c r="BG19547" s="6"/>
    </row>
    <row r="19548" spans="34:59" x14ac:dyDescent="0.25">
      <c r="AH19548" s="10"/>
      <c r="AI19548" s="6"/>
      <c r="AJ19548" s="10"/>
      <c r="AK19548" s="10"/>
      <c r="AL19548" s="10"/>
      <c r="AM19548" s="10"/>
      <c r="AN19548" s="10"/>
      <c r="AO19548" s="10"/>
      <c r="AP19548" s="10"/>
      <c r="AQ19548" s="10"/>
      <c r="AR19548" s="10"/>
      <c r="AS19548" s="10"/>
      <c r="AT19548" s="10"/>
      <c r="AU19548" s="10"/>
      <c r="AV19548" s="10"/>
      <c r="AW19548" s="10"/>
      <c r="AX19548" s="10"/>
      <c r="AY19548" s="10"/>
      <c r="AZ19548" s="10"/>
      <c r="BA19548" s="10"/>
      <c r="BB19548" s="10"/>
      <c r="BC19548" s="10"/>
      <c r="BD19548" s="10"/>
      <c r="BE19548" s="10"/>
      <c r="BF19548" s="10"/>
      <c r="BG19548" s="6"/>
    </row>
    <row r="19549" spans="34:59" x14ac:dyDescent="0.25">
      <c r="AH19549" s="6"/>
      <c r="AI19549" s="6"/>
      <c r="AJ19549" s="6"/>
      <c r="AK19549" s="6"/>
      <c r="AL19549" s="6"/>
      <c r="AM19549" s="6"/>
      <c r="AN19549" s="6"/>
      <c r="AO19549" s="6"/>
      <c r="AP19549" s="6"/>
      <c r="AQ19549" s="6"/>
      <c r="AR19549" s="6"/>
      <c r="AS19549" s="6"/>
      <c r="AT19549" s="6"/>
      <c r="AU19549" s="6"/>
      <c r="AV19549" s="6"/>
      <c r="AW19549" s="6"/>
      <c r="AX19549" s="6"/>
      <c r="AY19549" s="6"/>
      <c r="AZ19549" s="6"/>
      <c r="BA19549" s="6"/>
      <c r="BB19549" s="6"/>
      <c r="BC19549" s="6"/>
      <c r="BD19549" s="6"/>
      <c r="BE19549" s="6"/>
      <c r="BF19549" s="6"/>
      <c r="BG19549" s="10"/>
    </row>
    <row r="19550" spans="34:59" x14ac:dyDescent="0.25">
      <c r="AH19550" s="10"/>
      <c r="AI19550" s="6"/>
    </row>
    <row r="19551" spans="34:59" x14ac:dyDescent="0.25">
      <c r="AH19551" s="6"/>
      <c r="AI19551" s="6"/>
      <c r="AJ19551" s="6"/>
      <c r="AK19551" s="6"/>
      <c r="AL19551" s="6"/>
      <c r="AM19551" s="6"/>
      <c r="AN19551" s="6"/>
      <c r="AO19551" s="6"/>
      <c r="AP19551" s="6"/>
      <c r="AQ19551" s="6"/>
      <c r="AR19551" s="6"/>
      <c r="AS19551" s="6"/>
      <c r="AT19551" s="6"/>
      <c r="AU19551" s="6"/>
      <c r="AV19551" s="6"/>
      <c r="AW19551" s="6"/>
      <c r="AX19551" s="6"/>
      <c r="AY19551" s="6"/>
      <c r="AZ19551" s="6"/>
      <c r="BA19551" s="6"/>
      <c r="BB19551" s="6"/>
      <c r="BC19551" s="6"/>
      <c r="BD19551" s="6"/>
      <c r="BE19551" s="6"/>
      <c r="BF19551" s="6"/>
      <c r="BG19551" s="6"/>
    </row>
    <row r="19552" spans="34:59" x14ac:dyDescent="0.25">
      <c r="AH19552" s="10"/>
      <c r="AI19552" s="6"/>
      <c r="AJ19552" s="10"/>
      <c r="AK19552" s="10"/>
      <c r="AL19552" s="10"/>
      <c r="AM19552" s="10"/>
      <c r="AN19552" s="10"/>
      <c r="AO19552" s="10"/>
      <c r="AP19552" s="10"/>
      <c r="AQ19552" s="10"/>
      <c r="AR19552" s="10"/>
      <c r="AS19552" s="10"/>
      <c r="AT19552" s="10"/>
      <c r="AU19552" s="10"/>
      <c r="AV19552" s="10"/>
      <c r="AW19552" s="10"/>
      <c r="AX19552" s="10"/>
      <c r="AY19552" s="10"/>
      <c r="AZ19552" s="10"/>
      <c r="BA19552" s="10"/>
      <c r="BB19552" s="10"/>
      <c r="BC19552" s="10"/>
      <c r="BD19552" s="10"/>
      <c r="BE19552" s="10"/>
      <c r="BF19552" s="10"/>
      <c r="BG19552" s="6"/>
    </row>
    <row r="19553" spans="34:59" x14ac:dyDescent="0.25">
      <c r="AH19553" s="6"/>
      <c r="AI19553" s="6"/>
      <c r="AJ19553" s="6"/>
      <c r="AK19553" s="6"/>
      <c r="AL19553" s="6"/>
      <c r="AM19553" s="6"/>
      <c r="AN19553" s="6"/>
      <c r="AO19553" s="6"/>
      <c r="AP19553" s="6"/>
      <c r="AQ19553" s="6"/>
      <c r="AR19553" s="6"/>
      <c r="AS19553" s="6"/>
      <c r="AT19553" s="6"/>
      <c r="AU19553" s="6"/>
      <c r="AV19553" s="6"/>
      <c r="AW19553" s="6"/>
      <c r="AX19553" s="6"/>
      <c r="AY19553" s="6"/>
      <c r="AZ19553" s="6"/>
      <c r="BA19553" s="6"/>
      <c r="BB19553" s="6"/>
      <c r="BC19553" s="6"/>
      <c r="BD19553" s="6"/>
      <c r="BE19553" s="6"/>
      <c r="BF19553" s="6"/>
      <c r="BG19553" s="10"/>
    </row>
    <row r="19554" spans="34:59" x14ac:dyDescent="0.25">
      <c r="AH19554" s="10"/>
      <c r="AI19554" s="6"/>
    </row>
    <row r="19555" spans="34:59" x14ac:dyDescent="0.25">
      <c r="AH19555" s="6"/>
      <c r="AI19555" s="6"/>
      <c r="AJ19555" s="6"/>
      <c r="AK19555" s="6"/>
      <c r="AL19555" s="6"/>
      <c r="AM19555" s="6"/>
      <c r="AN19555" s="6"/>
      <c r="AO19555" s="6"/>
      <c r="AP19555" s="6"/>
      <c r="AQ19555" s="6"/>
      <c r="AR19555" s="6"/>
      <c r="AS19555" s="6"/>
      <c r="AT19555" s="6"/>
      <c r="AU19555" s="6"/>
      <c r="AV19555" s="6"/>
      <c r="AW19555" s="6"/>
      <c r="AX19555" s="6"/>
      <c r="AY19555" s="6"/>
      <c r="AZ19555" s="6"/>
      <c r="BA19555" s="6"/>
      <c r="BB19555" s="6"/>
      <c r="BC19555" s="6"/>
      <c r="BD19555" s="6"/>
      <c r="BE19555" s="6"/>
      <c r="BF19555" s="6"/>
      <c r="BG19555" s="6"/>
    </row>
    <row r="19556" spans="34:59" x14ac:dyDescent="0.25">
      <c r="AH19556" s="10"/>
      <c r="AI19556" s="6"/>
      <c r="AJ19556" s="10"/>
      <c r="AK19556" s="10"/>
      <c r="AL19556" s="10"/>
      <c r="AM19556" s="10"/>
      <c r="AN19556" s="10"/>
      <c r="AO19556" s="10"/>
      <c r="AP19556" s="10"/>
      <c r="AQ19556" s="10"/>
      <c r="AR19556" s="10"/>
      <c r="AS19556" s="10"/>
      <c r="AT19556" s="10"/>
      <c r="AU19556" s="10"/>
      <c r="AV19556" s="10"/>
      <c r="AW19556" s="10"/>
      <c r="AX19556" s="10"/>
      <c r="AY19556" s="10"/>
      <c r="AZ19556" s="10"/>
      <c r="BA19556" s="10"/>
      <c r="BB19556" s="10"/>
      <c r="BC19556" s="10"/>
      <c r="BD19556" s="10"/>
      <c r="BE19556" s="10"/>
      <c r="BF19556" s="10"/>
      <c r="BG19556" s="6"/>
    </row>
    <row r="19558" spans="34:59" x14ac:dyDescent="0.25">
      <c r="AH19558" s="10"/>
      <c r="AI19558" s="6"/>
    </row>
    <row r="19559" spans="34:59" x14ac:dyDescent="0.25">
      <c r="AH19559" s="6"/>
      <c r="AI19559" s="6"/>
      <c r="AJ19559" s="6"/>
      <c r="AK19559" s="6"/>
      <c r="AL19559" s="6"/>
      <c r="AM19559" s="6"/>
      <c r="AN19559" s="6"/>
      <c r="AO19559" s="6"/>
      <c r="AP19559" s="6"/>
      <c r="AQ19559" s="6"/>
      <c r="AR19559" s="6"/>
      <c r="AS19559" s="6"/>
      <c r="AT19559" s="6"/>
      <c r="AU19559" s="6"/>
      <c r="AV19559" s="6"/>
      <c r="AW19559" s="6"/>
      <c r="AX19559" s="6"/>
      <c r="AY19559" s="6"/>
      <c r="AZ19559" s="6"/>
      <c r="BA19559" s="6"/>
      <c r="BB19559" s="6"/>
      <c r="BC19559" s="6"/>
      <c r="BD19559" s="6"/>
      <c r="BE19559" s="6"/>
      <c r="BF19559" s="6"/>
      <c r="BG19559" s="6"/>
    </row>
    <row r="19560" spans="34:59" x14ac:dyDescent="0.25">
      <c r="AH19560" s="10"/>
      <c r="AI19560" s="6"/>
      <c r="AJ19560" s="10"/>
      <c r="AK19560" s="10"/>
      <c r="AL19560" s="10"/>
      <c r="AM19560" s="10"/>
      <c r="AN19560" s="10"/>
      <c r="AO19560" s="10"/>
      <c r="AP19560" s="10"/>
      <c r="AQ19560" s="10"/>
      <c r="AR19560" s="10"/>
      <c r="AS19560" s="10"/>
      <c r="AT19560" s="10"/>
      <c r="AU19560" s="10"/>
      <c r="AV19560" s="10"/>
      <c r="AW19560" s="10"/>
      <c r="AX19560" s="10"/>
      <c r="AY19560" s="10"/>
      <c r="AZ19560" s="10"/>
      <c r="BA19560" s="10"/>
      <c r="BB19560" s="10"/>
      <c r="BC19560" s="10"/>
      <c r="BD19560" s="10"/>
      <c r="BE19560" s="10"/>
      <c r="BF19560" s="10"/>
      <c r="BG19560" s="6"/>
    </row>
    <row r="19561" spans="34:59" x14ac:dyDescent="0.25">
      <c r="AH19561" s="6"/>
      <c r="AI19561" s="6"/>
      <c r="AJ19561" s="6"/>
      <c r="AK19561" s="6"/>
      <c r="AL19561" s="6"/>
      <c r="AM19561" s="6"/>
      <c r="AN19561" s="6"/>
      <c r="AO19561" s="6"/>
      <c r="AP19561" s="6"/>
      <c r="AQ19561" s="6"/>
      <c r="AR19561" s="6"/>
      <c r="AS19561" s="6"/>
      <c r="AT19561" s="6"/>
      <c r="AU19561" s="6"/>
      <c r="AV19561" s="6"/>
      <c r="AW19561" s="6"/>
      <c r="AX19561" s="6"/>
      <c r="AY19561" s="6"/>
      <c r="AZ19561" s="6"/>
      <c r="BA19561" s="6"/>
      <c r="BB19561" s="6"/>
      <c r="BC19561" s="6"/>
      <c r="BD19561" s="6"/>
      <c r="BE19561" s="6"/>
      <c r="BF19561" s="6"/>
      <c r="BG19561" s="10"/>
    </row>
    <row r="19562" spans="34:59" x14ac:dyDescent="0.25">
      <c r="AH19562" s="10"/>
      <c r="AI19562" s="6"/>
    </row>
    <row r="19563" spans="34:59" x14ac:dyDescent="0.25">
      <c r="AH19563" s="6"/>
      <c r="AI19563" s="6"/>
      <c r="AJ19563" s="6"/>
      <c r="AK19563" s="6"/>
      <c r="AL19563" s="6"/>
      <c r="AM19563" s="6"/>
      <c r="AN19563" s="6"/>
      <c r="AO19563" s="6"/>
      <c r="AP19563" s="6"/>
      <c r="AQ19563" s="6"/>
      <c r="AR19563" s="6"/>
      <c r="AS19563" s="6"/>
      <c r="AT19563" s="6"/>
      <c r="AU19563" s="6"/>
      <c r="AV19563" s="6"/>
      <c r="AW19563" s="6"/>
      <c r="AX19563" s="6"/>
      <c r="AY19563" s="6"/>
      <c r="AZ19563" s="6"/>
      <c r="BA19563" s="6"/>
      <c r="BB19563" s="6"/>
      <c r="BC19563" s="6"/>
      <c r="BD19563" s="6"/>
      <c r="BE19563" s="6"/>
      <c r="BF19563" s="6"/>
      <c r="BG19563" s="6"/>
    </row>
    <row r="19564" spans="34:59" x14ac:dyDescent="0.25">
      <c r="AH19564" s="10"/>
      <c r="AI19564" s="6"/>
      <c r="AJ19564" s="10"/>
      <c r="AK19564" s="10"/>
      <c r="AL19564" s="10"/>
      <c r="AM19564" s="10"/>
      <c r="AN19564" s="10"/>
      <c r="AO19564" s="10"/>
      <c r="AP19564" s="10"/>
      <c r="AQ19564" s="10"/>
      <c r="AR19564" s="10"/>
      <c r="AS19564" s="10"/>
      <c r="AT19564" s="10"/>
      <c r="AU19564" s="10"/>
      <c r="AV19564" s="10"/>
      <c r="AW19564" s="10"/>
      <c r="AX19564" s="10"/>
      <c r="AY19564" s="10"/>
      <c r="AZ19564" s="10"/>
      <c r="BA19564" s="10"/>
      <c r="BB19564" s="10"/>
      <c r="BC19564" s="10"/>
      <c r="BD19564" s="10"/>
      <c r="BE19564" s="10"/>
      <c r="BF19564" s="10"/>
      <c r="BG19564" s="6"/>
    </row>
    <row r="19565" spans="34:59" x14ac:dyDescent="0.25">
      <c r="AH19565" s="6"/>
      <c r="AI19565" s="6"/>
      <c r="AJ19565" s="6"/>
      <c r="AK19565" s="6"/>
      <c r="AL19565" s="6"/>
      <c r="AM19565" s="6"/>
      <c r="AN19565" s="6"/>
      <c r="AO19565" s="6"/>
      <c r="AP19565" s="6"/>
      <c r="AQ19565" s="6"/>
      <c r="AR19565" s="6"/>
      <c r="AS19565" s="6"/>
      <c r="AT19565" s="6"/>
      <c r="AU19565" s="6"/>
      <c r="AV19565" s="6"/>
      <c r="AW19565" s="6"/>
      <c r="AX19565" s="6"/>
      <c r="AY19565" s="6"/>
      <c r="AZ19565" s="6"/>
      <c r="BA19565" s="6"/>
      <c r="BB19565" s="6"/>
      <c r="BC19565" s="6"/>
      <c r="BD19565" s="6"/>
      <c r="BE19565" s="6"/>
      <c r="BF19565" s="6"/>
      <c r="BG19565" s="10"/>
    </row>
    <row r="19566" spans="34:59" x14ac:dyDescent="0.25">
      <c r="AH19566" s="10"/>
      <c r="AI19566" s="6"/>
    </row>
    <row r="19567" spans="34:59" x14ac:dyDescent="0.25">
      <c r="AH19567" s="6"/>
      <c r="AI19567" s="6"/>
      <c r="AJ19567" s="6"/>
      <c r="AK19567" s="6"/>
      <c r="AL19567" s="6"/>
      <c r="AM19567" s="6"/>
      <c r="AN19567" s="6"/>
      <c r="AO19567" s="6"/>
      <c r="AP19567" s="6"/>
      <c r="AQ19567" s="6"/>
      <c r="AR19567" s="6"/>
      <c r="AS19567" s="6"/>
      <c r="AT19567" s="6"/>
      <c r="AU19567" s="6"/>
      <c r="AV19567" s="6"/>
      <c r="AW19567" s="6"/>
      <c r="AX19567" s="6"/>
      <c r="AY19567" s="6"/>
      <c r="AZ19567" s="6"/>
      <c r="BA19567" s="6"/>
      <c r="BB19567" s="6"/>
      <c r="BC19567" s="6"/>
      <c r="BD19567" s="6"/>
      <c r="BE19567" s="6"/>
      <c r="BF19567" s="6"/>
      <c r="BG19567" s="6"/>
    </row>
    <row r="19568" spans="34:59" x14ac:dyDescent="0.25">
      <c r="AH19568" s="10"/>
      <c r="AI19568" s="6"/>
      <c r="AJ19568" s="10"/>
      <c r="AK19568" s="10"/>
      <c r="AL19568" s="10"/>
      <c r="AM19568" s="10"/>
      <c r="AN19568" s="10"/>
      <c r="AO19568" s="10"/>
      <c r="AP19568" s="10"/>
      <c r="AQ19568" s="10"/>
      <c r="AR19568" s="10"/>
      <c r="AS19568" s="10"/>
      <c r="AT19568" s="10"/>
      <c r="AU19568" s="10"/>
      <c r="AV19568" s="10"/>
      <c r="AW19568" s="10"/>
      <c r="AX19568" s="10"/>
      <c r="AY19568" s="10"/>
      <c r="AZ19568" s="10"/>
      <c r="BA19568" s="10"/>
      <c r="BB19568" s="10"/>
      <c r="BC19568" s="10"/>
      <c r="BD19568" s="10"/>
      <c r="BE19568" s="10"/>
      <c r="BF19568" s="10"/>
      <c r="BG19568" s="6"/>
    </row>
    <row r="19569" spans="34:59" x14ac:dyDescent="0.25">
      <c r="AH19569" s="6"/>
      <c r="AI19569" s="6"/>
      <c r="AJ19569" s="6"/>
      <c r="AK19569" s="6"/>
      <c r="AL19569" s="6"/>
      <c r="AM19569" s="6"/>
      <c r="AN19569" s="6"/>
      <c r="AO19569" s="6"/>
      <c r="AP19569" s="6"/>
      <c r="AQ19569" s="6"/>
      <c r="AR19569" s="6"/>
      <c r="AS19569" s="6"/>
      <c r="AT19569" s="6"/>
      <c r="AU19569" s="6"/>
      <c r="AV19569" s="6"/>
      <c r="AW19569" s="6"/>
      <c r="AX19569" s="6"/>
      <c r="AY19569" s="6"/>
      <c r="AZ19569" s="6"/>
      <c r="BA19569" s="6"/>
      <c r="BB19569" s="6"/>
      <c r="BC19569" s="6"/>
      <c r="BD19569" s="6"/>
      <c r="BE19569" s="6"/>
      <c r="BF19569" s="6"/>
      <c r="BG19569" s="10"/>
    </row>
    <row r="19570" spans="34:59" x14ac:dyDescent="0.25">
      <c r="AH19570" s="10"/>
      <c r="AI19570" s="6"/>
    </row>
    <row r="19571" spans="34:59" x14ac:dyDescent="0.25">
      <c r="AH19571" s="6"/>
      <c r="AI19571" s="6"/>
      <c r="AJ19571" s="6"/>
      <c r="AK19571" s="6"/>
      <c r="AL19571" s="6"/>
      <c r="AM19571" s="6"/>
      <c r="AN19571" s="6"/>
      <c r="AO19571" s="6"/>
      <c r="AP19571" s="6"/>
      <c r="AQ19571" s="6"/>
      <c r="AR19571" s="6"/>
      <c r="AS19571" s="6"/>
      <c r="AT19571" s="6"/>
      <c r="AU19571" s="6"/>
      <c r="AV19571" s="6"/>
      <c r="AW19571" s="6"/>
      <c r="AX19571" s="6"/>
      <c r="AY19571" s="6"/>
      <c r="AZ19571" s="6"/>
      <c r="BA19571" s="6"/>
      <c r="BB19571" s="6"/>
      <c r="BC19571" s="6"/>
      <c r="BD19571" s="6"/>
      <c r="BE19571" s="6"/>
      <c r="BF19571" s="6"/>
      <c r="BG19571" s="6"/>
    </row>
    <row r="19572" spans="34:59" x14ac:dyDescent="0.25">
      <c r="AH19572" s="10"/>
      <c r="AI19572" s="6"/>
      <c r="AJ19572" s="10"/>
      <c r="AK19572" s="10"/>
      <c r="AL19572" s="10"/>
      <c r="AM19572" s="10"/>
      <c r="AN19572" s="10"/>
      <c r="AO19572" s="10"/>
      <c r="AP19572" s="10"/>
      <c r="AQ19572" s="10"/>
      <c r="AR19572" s="10"/>
      <c r="AS19572" s="10"/>
      <c r="AT19572" s="10"/>
      <c r="AU19572" s="10"/>
      <c r="AV19572" s="10"/>
      <c r="AW19572" s="10"/>
      <c r="AX19572" s="10"/>
      <c r="AY19572" s="10"/>
      <c r="AZ19572" s="10"/>
      <c r="BA19572" s="10"/>
      <c r="BB19572" s="10"/>
      <c r="BC19572" s="10"/>
      <c r="BD19572" s="10"/>
      <c r="BE19572" s="10"/>
      <c r="BF19572" s="10"/>
      <c r="BG19572" s="6"/>
    </row>
    <row r="19574" spans="34:59" x14ac:dyDescent="0.25">
      <c r="AH19574" s="10"/>
      <c r="AI19574" s="6"/>
    </row>
    <row r="19575" spans="34:59" x14ac:dyDescent="0.25">
      <c r="AH19575" s="6"/>
      <c r="AI19575" s="6"/>
      <c r="AJ19575" s="6"/>
      <c r="AK19575" s="6"/>
      <c r="AL19575" s="6"/>
      <c r="AM19575" s="6"/>
      <c r="AN19575" s="6"/>
      <c r="AO19575" s="6"/>
      <c r="AP19575" s="6"/>
      <c r="AQ19575" s="6"/>
      <c r="AR19575" s="6"/>
      <c r="AS19575" s="6"/>
      <c r="AT19575" s="6"/>
      <c r="AU19575" s="6"/>
      <c r="AV19575" s="6"/>
      <c r="AW19575" s="6"/>
      <c r="AX19575" s="6"/>
      <c r="AY19575" s="6"/>
      <c r="AZ19575" s="6"/>
      <c r="BA19575" s="6"/>
      <c r="BB19575" s="6"/>
      <c r="BC19575" s="6"/>
      <c r="BD19575" s="6"/>
      <c r="BE19575" s="6"/>
      <c r="BF19575" s="6"/>
      <c r="BG19575" s="6"/>
    </row>
    <row r="19576" spans="34:59" x14ac:dyDescent="0.25">
      <c r="AH19576" s="10"/>
      <c r="AI19576" s="6"/>
      <c r="AJ19576" s="10"/>
      <c r="AK19576" s="10"/>
      <c r="AL19576" s="10"/>
      <c r="AM19576" s="10"/>
      <c r="AN19576" s="10"/>
      <c r="AO19576" s="10"/>
      <c r="AP19576" s="10"/>
      <c r="AQ19576" s="10"/>
      <c r="AR19576" s="10"/>
      <c r="AS19576" s="10"/>
      <c r="AT19576" s="10"/>
      <c r="AU19576" s="10"/>
      <c r="AV19576" s="10"/>
      <c r="AW19576" s="10"/>
      <c r="AX19576" s="10"/>
      <c r="AY19576" s="10"/>
      <c r="AZ19576" s="10"/>
      <c r="BA19576" s="10"/>
      <c r="BB19576" s="10"/>
      <c r="BC19576" s="10"/>
      <c r="BD19576" s="10"/>
      <c r="BE19576" s="10"/>
      <c r="BF19576" s="10"/>
      <c r="BG19576" s="6"/>
    </row>
    <row r="19577" spans="34:59" x14ac:dyDescent="0.25">
      <c r="AH19577" s="6"/>
      <c r="AI19577" s="6"/>
      <c r="AJ19577" s="6"/>
      <c r="AK19577" s="6"/>
      <c r="AL19577" s="6"/>
      <c r="AM19577" s="6"/>
      <c r="AN19577" s="6"/>
      <c r="AO19577" s="6"/>
      <c r="AP19577" s="6"/>
      <c r="AQ19577" s="6"/>
      <c r="AR19577" s="6"/>
      <c r="AS19577" s="6"/>
      <c r="AT19577" s="6"/>
      <c r="AU19577" s="6"/>
      <c r="AV19577" s="6"/>
      <c r="AW19577" s="6"/>
      <c r="AX19577" s="6"/>
      <c r="AY19577" s="6"/>
      <c r="AZ19577" s="6"/>
      <c r="BA19577" s="6"/>
      <c r="BB19577" s="6"/>
      <c r="BC19577" s="6"/>
      <c r="BD19577" s="6"/>
      <c r="BE19577" s="6"/>
      <c r="BF19577" s="6"/>
      <c r="BG19577" s="10"/>
    </row>
    <row r="19578" spans="34:59" x14ac:dyDescent="0.25">
      <c r="AH19578" s="10"/>
      <c r="AI19578" s="6"/>
    </row>
    <row r="19579" spans="34:59" x14ac:dyDescent="0.25">
      <c r="AH19579" s="6"/>
      <c r="AI19579" s="6"/>
      <c r="AJ19579" s="6"/>
      <c r="AK19579" s="6"/>
      <c r="AL19579" s="6"/>
      <c r="AM19579" s="6"/>
      <c r="AN19579" s="6"/>
      <c r="AO19579" s="6"/>
      <c r="AP19579" s="6"/>
      <c r="AQ19579" s="6"/>
      <c r="AR19579" s="6"/>
      <c r="AS19579" s="6"/>
      <c r="AT19579" s="6"/>
      <c r="AU19579" s="6"/>
      <c r="AV19579" s="6"/>
      <c r="AW19579" s="6"/>
      <c r="AX19579" s="6"/>
      <c r="AY19579" s="6"/>
      <c r="AZ19579" s="6"/>
      <c r="BA19579" s="6"/>
      <c r="BB19579" s="6"/>
      <c r="BC19579" s="6"/>
      <c r="BD19579" s="6"/>
      <c r="BE19579" s="6"/>
      <c r="BF19579" s="6"/>
      <c r="BG19579" s="6"/>
    </row>
    <row r="19580" spans="34:59" x14ac:dyDescent="0.25">
      <c r="AH19580" s="10"/>
      <c r="AI19580" s="6"/>
      <c r="AJ19580" s="10"/>
      <c r="AK19580" s="10"/>
      <c r="AL19580" s="10"/>
      <c r="AM19580" s="10"/>
      <c r="AN19580" s="10"/>
      <c r="AO19580" s="10"/>
      <c r="AP19580" s="10"/>
      <c r="AQ19580" s="10"/>
      <c r="AR19580" s="10"/>
      <c r="AS19580" s="10"/>
      <c r="AT19580" s="10"/>
      <c r="AU19580" s="10"/>
      <c r="AV19580" s="10"/>
      <c r="AW19580" s="10"/>
      <c r="AX19580" s="10"/>
      <c r="AY19580" s="10"/>
      <c r="AZ19580" s="10"/>
      <c r="BA19580" s="10"/>
      <c r="BB19580" s="10"/>
      <c r="BC19580" s="10"/>
      <c r="BD19580" s="10"/>
      <c r="BE19580" s="10"/>
      <c r="BF19580" s="10"/>
      <c r="BG19580" s="6"/>
    </row>
    <row r="19581" spans="34:59" x14ac:dyDescent="0.25">
      <c r="AH19581" s="6"/>
      <c r="AI19581" s="6"/>
      <c r="AJ19581" s="6"/>
      <c r="AK19581" s="6"/>
      <c r="AL19581" s="6"/>
      <c r="AM19581" s="6"/>
      <c r="AN19581" s="6"/>
      <c r="AO19581" s="6"/>
      <c r="AP19581" s="6"/>
      <c r="AQ19581" s="6"/>
      <c r="AR19581" s="6"/>
      <c r="AS19581" s="6"/>
      <c r="AT19581" s="6"/>
      <c r="AU19581" s="6"/>
      <c r="AV19581" s="6"/>
      <c r="AW19581" s="6"/>
      <c r="AX19581" s="6"/>
      <c r="AY19581" s="6"/>
      <c r="AZ19581" s="6"/>
      <c r="BA19581" s="6"/>
      <c r="BB19581" s="6"/>
      <c r="BC19581" s="6"/>
      <c r="BD19581" s="6"/>
      <c r="BE19581" s="6"/>
      <c r="BF19581" s="6"/>
      <c r="BG19581" s="10"/>
    </row>
    <row r="19582" spans="34:59" x14ac:dyDescent="0.25">
      <c r="AH19582" s="10"/>
      <c r="AI19582" s="6"/>
    </row>
    <row r="19583" spans="34:59" x14ac:dyDescent="0.25">
      <c r="AH19583" s="6"/>
      <c r="AI19583" s="6"/>
      <c r="AJ19583" s="6"/>
      <c r="AK19583" s="6"/>
      <c r="AL19583" s="6"/>
      <c r="AM19583" s="6"/>
      <c r="AN19583" s="6"/>
      <c r="AO19583" s="6"/>
      <c r="AP19583" s="6"/>
      <c r="AQ19583" s="6"/>
      <c r="AR19583" s="6"/>
      <c r="AS19583" s="6"/>
      <c r="AT19583" s="6"/>
      <c r="AU19583" s="6"/>
      <c r="AV19583" s="6"/>
      <c r="AW19583" s="6"/>
      <c r="AX19583" s="6"/>
      <c r="AY19583" s="6"/>
      <c r="AZ19583" s="6"/>
      <c r="BA19583" s="6"/>
      <c r="BB19583" s="6"/>
      <c r="BC19583" s="6"/>
      <c r="BD19583" s="6"/>
      <c r="BE19583" s="6"/>
      <c r="BF19583" s="6"/>
      <c r="BG19583" s="6"/>
    </row>
    <row r="19584" spans="34:59" x14ac:dyDescent="0.25">
      <c r="AH19584" s="10"/>
      <c r="AI19584" s="6"/>
      <c r="AJ19584" s="10"/>
      <c r="AK19584" s="10"/>
      <c r="AL19584" s="10"/>
      <c r="AM19584" s="10"/>
      <c r="AN19584" s="10"/>
      <c r="AO19584" s="10"/>
      <c r="AP19584" s="10"/>
      <c r="AQ19584" s="10"/>
      <c r="AR19584" s="10"/>
      <c r="AS19584" s="10"/>
      <c r="AT19584" s="10"/>
      <c r="AU19584" s="10"/>
      <c r="AV19584" s="10"/>
      <c r="AW19584" s="10"/>
      <c r="AX19584" s="10"/>
      <c r="AY19584" s="10"/>
      <c r="AZ19584" s="10"/>
      <c r="BA19584" s="10"/>
      <c r="BB19584" s="10"/>
      <c r="BC19584" s="10"/>
      <c r="BD19584" s="10"/>
      <c r="BE19584" s="10"/>
      <c r="BF19584" s="10"/>
      <c r="BG19584" s="6"/>
    </row>
    <row r="19585" spans="34:59" x14ac:dyDescent="0.25">
      <c r="AH19585" s="6"/>
      <c r="AI19585" s="6"/>
      <c r="AJ19585" s="6"/>
      <c r="AK19585" s="6"/>
      <c r="AL19585" s="6"/>
      <c r="AM19585" s="6"/>
      <c r="AN19585" s="6"/>
      <c r="AO19585" s="6"/>
      <c r="AP19585" s="6"/>
      <c r="AQ19585" s="6"/>
      <c r="AR19585" s="6"/>
      <c r="AS19585" s="6"/>
      <c r="AT19585" s="6"/>
      <c r="AU19585" s="6"/>
      <c r="AV19585" s="6"/>
      <c r="AW19585" s="6"/>
      <c r="AX19585" s="6"/>
      <c r="AY19585" s="6"/>
      <c r="AZ19585" s="6"/>
      <c r="BA19585" s="6"/>
      <c r="BB19585" s="6"/>
      <c r="BC19585" s="6"/>
      <c r="BD19585" s="6"/>
      <c r="BE19585" s="6"/>
      <c r="BF19585" s="6"/>
      <c r="BG19585" s="10"/>
    </row>
    <row r="19586" spans="34:59" x14ac:dyDescent="0.25">
      <c r="AH19586" s="10"/>
      <c r="AI19586" s="6"/>
    </row>
    <row r="19587" spans="34:59" x14ac:dyDescent="0.25">
      <c r="AH19587" s="6"/>
      <c r="AI19587" s="6"/>
      <c r="AJ19587" s="6"/>
      <c r="AK19587" s="6"/>
      <c r="AL19587" s="6"/>
      <c r="AM19587" s="6"/>
      <c r="AN19587" s="6"/>
      <c r="AO19587" s="6"/>
      <c r="AP19587" s="6"/>
      <c r="AQ19587" s="6"/>
      <c r="AR19587" s="6"/>
      <c r="AS19587" s="6"/>
      <c r="AT19587" s="6"/>
      <c r="AU19587" s="6"/>
      <c r="AV19587" s="6"/>
      <c r="AW19587" s="6"/>
      <c r="AX19587" s="6"/>
      <c r="AY19587" s="6"/>
      <c r="AZ19587" s="6"/>
      <c r="BA19587" s="6"/>
      <c r="BB19587" s="6"/>
      <c r="BC19587" s="6"/>
      <c r="BD19587" s="6"/>
      <c r="BE19587" s="6"/>
      <c r="BF19587" s="6"/>
      <c r="BG19587" s="6"/>
    </row>
    <row r="19588" spans="34:59" x14ac:dyDescent="0.25">
      <c r="AH19588" s="10"/>
      <c r="AI19588" s="6"/>
      <c r="AJ19588" s="10"/>
      <c r="AK19588" s="10"/>
      <c r="AL19588" s="10"/>
      <c r="AM19588" s="10"/>
      <c r="AN19588" s="10"/>
      <c r="AO19588" s="10"/>
      <c r="AP19588" s="10"/>
      <c r="AQ19588" s="10"/>
      <c r="AR19588" s="10"/>
      <c r="AS19588" s="10"/>
      <c r="AT19588" s="10"/>
      <c r="AU19588" s="10"/>
      <c r="AV19588" s="10"/>
      <c r="AW19588" s="10"/>
      <c r="AX19588" s="10"/>
      <c r="AY19588" s="10"/>
      <c r="AZ19588" s="10"/>
      <c r="BA19588" s="10"/>
      <c r="BB19588" s="10"/>
      <c r="BC19588" s="10"/>
      <c r="BD19588" s="10"/>
      <c r="BE19588" s="10"/>
      <c r="BF19588" s="10"/>
      <c r="BG19588" s="6"/>
    </row>
    <row r="19590" spans="34:59" x14ac:dyDescent="0.25">
      <c r="AH19590" s="10"/>
      <c r="AI19590" s="6"/>
    </row>
    <row r="19591" spans="34:59" x14ac:dyDescent="0.25">
      <c r="AH19591" s="6"/>
      <c r="AI19591" s="6"/>
      <c r="AJ19591" s="6"/>
      <c r="AK19591" s="6"/>
      <c r="AL19591" s="6"/>
      <c r="AM19591" s="6"/>
      <c r="AN19591" s="6"/>
      <c r="AO19591" s="6"/>
      <c r="AP19591" s="6"/>
      <c r="AQ19591" s="6"/>
      <c r="AR19591" s="6"/>
      <c r="AS19591" s="6"/>
      <c r="AT19591" s="6"/>
      <c r="AU19591" s="6"/>
      <c r="AV19591" s="6"/>
      <c r="AW19591" s="6"/>
      <c r="AX19591" s="6"/>
      <c r="AY19591" s="6"/>
      <c r="AZ19591" s="6"/>
      <c r="BA19591" s="6"/>
      <c r="BB19591" s="6"/>
      <c r="BC19591" s="6"/>
      <c r="BD19591" s="6"/>
      <c r="BE19591" s="6"/>
      <c r="BF19591" s="6"/>
      <c r="BG19591" s="6"/>
    </row>
    <row r="19592" spans="34:59" x14ac:dyDescent="0.25">
      <c r="AH19592" s="10"/>
      <c r="AI19592" s="6"/>
      <c r="AJ19592" s="10"/>
      <c r="AK19592" s="10"/>
      <c r="AL19592" s="10"/>
      <c r="AM19592" s="10"/>
      <c r="AN19592" s="10"/>
      <c r="AO19592" s="10"/>
      <c r="AP19592" s="10"/>
      <c r="AQ19592" s="10"/>
      <c r="AR19592" s="10"/>
      <c r="AS19592" s="10"/>
      <c r="AT19592" s="10"/>
      <c r="AU19592" s="10"/>
      <c r="AV19592" s="10"/>
      <c r="AW19592" s="10"/>
      <c r="AX19592" s="10"/>
      <c r="AY19592" s="10"/>
      <c r="AZ19592" s="10"/>
      <c r="BA19592" s="10"/>
      <c r="BB19592" s="10"/>
      <c r="BC19592" s="10"/>
      <c r="BD19592" s="10"/>
      <c r="BE19592" s="10"/>
      <c r="BF19592" s="10"/>
      <c r="BG19592" s="6"/>
    </row>
    <row r="19593" spans="34:59" x14ac:dyDescent="0.25">
      <c r="AH19593" s="6"/>
      <c r="AI19593" s="6"/>
      <c r="AJ19593" s="6"/>
      <c r="AK19593" s="6"/>
      <c r="AL19593" s="6"/>
      <c r="AM19593" s="6"/>
      <c r="AN19593" s="6"/>
      <c r="AO19593" s="6"/>
      <c r="AP19593" s="6"/>
      <c r="AQ19593" s="6"/>
      <c r="AR19593" s="6"/>
      <c r="AS19593" s="6"/>
      <c r="AT19593" s="6"/>
      <c r="AU19593" s="6"/>
      <c r="AV19593" s="6"/>
      <c r="AW19593" s="6"/>
      <c r="AX19593" s="6"/>
      <c r="AY19593" s="6"/>
      <c r="AZ19593" s="6"/>
      <c r="BA19593" s="6"/>
      <c r="BB19593" s="6"/>
      <c r="BC19593" s="6"/>
      <c r="BD19593" s="6"/>
      <c r="BE19593" s="6"/>
      <c r="BF19593" s="6"/>
      <c r="BG19593" s="10"/>
    </row>
    <row r="19594" spans="34:59" x14ac:dyDescent="0.25">
      <c r="AH19594" s="10"/>
      <c r="AI19594" s="6"/>
    </row>
    <row r="19595" spans="34:59" x14ac:dyDescent="0.25">
      <c r="AH19595" s="6"/>
      <c r="AI19595" s="6"/>
      <c r="AJ19595" s="6"/>
      <c r="AK19595" s="6"/>
      <c r="AL19595" s="6"/>
      <c r="AM19595" s="6"/>
      <c r="AN19595" s="6"/>
      <c r="AO19595" s="6"/>
      <c r="AP19595" s="6"/>
      <c r="AQ19595" s="6"/>
      <c r="AR19595" s="6"/>
      <c r="AS19595" s="6"/>
      <c r="AT19595" s="6"/>
      <c r="AU19595" s="6"/>
      <c r="AV19595" s="6"/>
      <c r="AW19595" s="6"/>
      <c r="AX19595" s="6"/>
      <c r="AY19595" s="6"/>
      <c r="AZ19595" s="6"/>
      <c r="BA19595" s="6"/>
      <c r="BB19595" s="6"/>
      <c r="BC19595" s="6"/>
      <c r="BD19595" s="6"/>
      <c r="BE19595" s="6"/>
      <c r="BF19595" s="6"/>
      <c r="BG19595" s="6"/>
    </row>
    <row r="19596" spans="34:59" x14ac:dyDescent="0.25">
      <c r="AH19596" s="10"/>
      <c r="AI19596" s="6"/>
      <c r="AJ19596" s="10"/>
      <c r="AK19596" s="10"/>
      <c r="AL19596" s="10"/>
      <c r="AM19596" s="10"/>
      <c r="AN19596" s="10"/>
      <c r="AO19596" s="10"/>
      <c r="AP19596" s="10"/>
      <c r="AQ19596" s="10"/>
      <c r="AR19596" s="10"/>
      <c r="AS19596" s="10"/>
      <c r="AT19596" s="10"/>
      <c r="AU19596" s="10"/>
      <c r="AV19596" s="10"/>
      <c r="AW19596" s="10"/>
      <c r="AX19596" s="10"/>
      <c r="AY19596" s="10"/>
      <c r="AZ19596" s="10"/>
      <c r="BA19596" s="10"/>
      <c r="BB19596" s="10"/>
      <c r="BC19596" s="10"/>
      <c r="BD19596" s="10"/>
      <c r="BE19596" s="10"/>
      <c r="BF19596" s="10"/>
      <c r="BG19596" s="6"/>
    </row>
    <row r="19597" spans="34:59" x14ac:dyDescent="0.25">
      <c r="AH19597" s="6"/>
      <c r="AI19597" s="6"/>
      <c r="AJ19597" s="6"/>
      <c r="AK19597" s="6"/>
      <c r="AL19597" s="6"/>
      <c r="AM19597" s="6"/>
      <c r="AN19597" s="6"/>
      <c r="AO19597" s="6"/>
      <c r="AP19597" s="6"/>
      <c r="AQ19597" s="6"/>
      <c r="AR19597" s="6"/>
      <c r="AS19597" s="6"/>
      <c r="AT19597" s="6"/>
      <c r="AU19597" s="6"/>
      <c r="AV19597" s="6"/>
      <c r="AW19597" s="6"/>
      <c r="AX19597" s="6"/>
      <c r="AY19597" s="6"/>
      <c r="AZ19597" s="6"/>
      <c r="BA19597" s="6"/>
      <c r="BB19597" s="6"/>
      <c r="BC19597" s="6"/>
      <c r="BD19597" s="6"/>
      <c r="BE19597" s="6"/>
      <c r="BF19597" s="6"/>
      <c r="BG19597" s="10"/>
    </row>
    <row r="19598" spans="34:59" x14ac:dyDescent="0.25">
      <c r="AH19598" s="10"/>
      <c r="AI19598" s="6"/>
    </row>
    <row r="19599" spans="34:59" x14ac:dyDescent="0.25">
      <c r="AH19599" s="6"/>
      <c r="AI19599" s="6"/>
      <c r="AJ19599" s="6"/>
      <c r="AK19599" s="6"/>
      <c r="AL19599" s="6"/>
      <c r="AM19599" s="6"/>
      <c r="AN19599" s="6"/>
      <c r="AO19599" s="6"/>
      <c r="AP19599" s="6"/>
      <c r="AQ19599" s="6"/>
      <c r="AR19599" s="6"/>
      <c r="AS19599" s="6"/>
      <c r="AT19599" s="6"/>
      <c r="AU19599" s="6"/>
      <c r="AV19599" s="6"/>
      <c r="AW19599" s="6"/>
      <c r="AX19599" s="6"/>
      <c r="AY19599" s="6"/>
      <c r="AZ19599" s="6"/>
      <c r="BA19599" s="6"/>
      <c r="BB19599" s="6"/>
      <c r="BC19599" s="6"/>
      <c r="BD19599" s="6"/>
      <c r="BE19599" s="6"/>
      <c r="BF19599" s="6"/>
      <c r="BG19599" s="6"/>
    </row>
    <row r="19600" spans="34:59" x14ac:dyDescent="0.25">
      <c r="AH19600" s="10"/>
      <c r="AI19600" s="6"/>
      <c r="AJ19600" s="10"/>
      <c r="AK19600" s="10"/>
      <c r="AL19600" s="10"/>
      <c r="AM19600" s="10"/>
      <c r="AN19600" s="10"/>
      <c r="AO19600" s="10"/>
      <c r="AP19600" s="10"/>
      <c r="AQ19600" s="10"/>
      <c r="AR19600" s="10"/>
      <c r="AS19600" s="10"/>
      <c r="AT19600" s="10"/>
      <c r="AU19600" s="10"/>
      <c r="AV19600" s="10"/>
      <c r="AW19600" s="10"/>
      <c r="AX19600" s="10"/>
      <c r="AY19600" s="10"/>
      <c r="AZ19600" s="10"/>
      <c r="BA19600" s="10"/>
      <c r="BB19600" s="10"/>
      <c r="BC19600" s="10"/>
      <c r="BD19600" s="10"/>
      <c r="BE19600" s="10"/>
      <c r="BF19600" s="10"/>
      <c r="BG19600" s="6"/>
    </row>
    <row r="19601" spans="34:59" x14ac:dyDescent="0.25">
      <c r="AH19601" s="6"/>
      <c r="AI19601" s="6"/>
      <c r="AJ19601" s="6"/>
      <c r="AK19601" s="6"/>
      <c r="AL19601" s="6"/>
      <c r="AM19601" s="6"/>
      <c r="AN19601" s="6"/>
      <c r="AO19601" s="6"/>
      <c r="AP19601" s="6"/>
      <c r="AQ19601" s="6"/>
      <c r="AR19601" s="6"/>
      <c r="AS19601" s="6"/>
      <c r="AT19601" s="6"/>
      <c r="AU19601" s="6"/>
      <c r="AV19601" s="6"/>
      <c r="AW19601" s="6"/>
      <c r="AX19601" s="6"/>
      <c r="AY19601" s="6"/>
      <c r="AZ19601" s="6"/>
      <c r="BA19601" s="6"/>
      <c r="BB19601" s="6"/>
      <c r="BC19601" s="6"/>
      <c r="BD19601" s="6"/>
      <c r="BE19601" s="6"/>
      <c r="BF19601" s="6"/>
      <c r="BG19601" s="10"/>
    </row>
    <row r="19602" spans="34:59" x14ac:dyDescent="0.25">
      <c r="AH19602" s="10"/>
      <c r="AI19602" s="6"/>
    </row>
    <row r="19603" spans="34:59" x14ac:dyDescent="0.25">
      <c r="AH19603" s="6"/>
      <c r="AI19603" s="6"/>
      <c r="AJ19603" s="6"/>
      <c r="AK19603" s="6"/>
      <c r="AL19603" s="6"/>
      <c r="AM19603" s="6"/>
      <c r="AN19603" s="6"/>
      <c r="AO19603" s="6"/>
      <c r="AP19603" s="6"/>
      <c r="AQ19603" s="6"/>
      <c r="AR19603" s="6"/>
      <c r="AS19603" s="6"/>
      <c r="AT19603" s="6"/>
      <c r="AU19603" s="6"/>
      <c r="AV19603" s="6"/>
      <c r="AW19603" s="6"/>
      <c r="AX19603" s="6"/>
      <c r="AY19603" s="6"/>
      <c r="AZ19603" s="6"/>
      <c r="BA19603" s="6"/>
      <c r="BB19603" s="6"/>
      <c r="BC19603" s="6"/>
      <c r="BD19603" s="6"/>
      <c r="BE19603" s="6"/>
      <c r="BF19603" s="6"/>
      <c r="BG19603" s="6"/>
    </row>
    <row r="19604" spans="34:59" x14ac:dyDescent="0.25">
      <c r="AH19604" s="10"/>
      <c r="AI19604" s="6"/>
      <c r="AJ19604" s="10"/>
      <c r="AK19604" s="10"/>
      <c r="AL19604" s="10"/>
      <c r="AM19604" s="10"/>
      <c r="AN19604" s="10"/>
      <c r="AO19604" s="10"/>
      <c r="AP19604" s="10"/>
      <c r="AQ19604" s="10"/>
      <c r="AR19604" s="10"/>
      <c r="AS19604" s="10"/>
      <c r="AT19604" s="10"/>
      <c r="AU19604" s="10"/>
      <c r="AV19604" s="10"/>
      <c r="AW19604" s="10"/>
      <c r="AX19604" s="10"/>
      <c r="AY19604" s="10"/>
      <c r="AZ19604" s="10"/>
      <c r="BA19604" s="10"/>
      <c r="BB19604" s="10"/>
      <c r="BC19604" s="10"/>
      <c r="BD19604" s="10"/>
      <c r="BE19604" s="10"/>
      <c r="BF19604" s="10"/>
      <c r="BG19604" s="6"/>
    </row>
    <row r="19606" spans="34:59" x14ac:dyDescent="0.25">
      <c r="AH19606" s="10"/>
      <c r="AI19606" s="6"/>
    </row>
    <row r="19607" spans="34:59" x14ac:dyDescent="0.25">
      <c r="AH19607" s="6"/>
      <c r="AI19607" s="6"/>
      <c r="AJ19607" s="6"/>
      <c r="AK19607" s="6"/>
      <c r="AL19607" s="6"/>
      <c r="AM19607" s="6"/>
      <c r="AN19607" s="6"/>
      <c r="AO19607" s="6"/>
      <c r="AP19607" s="6"/>
      <c r="AQ19607" s="6"/>
      <c r="AR19607" s="6"/>
      <c r="AS19607" s="6"/>
      <c r="AT19607" s="6"/>
      <c r="AU19607" s="6"/>
      <c r="AV19607" s="6"/>
      <c r="AW19607" s="6"/>
      <c r="AX19607" s="6"/>
      <c r="AY19607" s="6"/>
      <c r="AZ19607" s="6"/>
      <c r="BA19607" s="6"/>
      <c r="BB19607" s="6"/>
      <c r="BC19607" s="6"/>
      <c r="BD19607" s="6"/>
      <c r="BE19607" s="6"/>
      <c r="BF19607" s="6"/>
      <c r="BG19607" s="6"/>
    </row>
    <row r="19608" spans="34:59" x14ac:dyDescent="0.25">
      <c r="AH19608" s="10"/>
      <c r="AI19608" s="6"/>
      <c r="AJ19608" s="10"/>
      <c r="AK19608" s="10"/>
      <c r="AL19608" s="10"/>
      <c r="AM19608" s="10"/>
      <c r="AN19608" s="10"/>
      <c r="AO19608" s="10"/>
      <c r="AP19608" s="10"/>
      <c r="AQ19608" s="10"/>
      <c r="AR19608" s="10"/>
      <c r="AS19608" s="10"/>
      <c r="AT19608" s="10"/>
      <c r="AU19608" s="10"/>
      <c r="AV19608" s="10"/>
      <c r="AW19608" s="10"/>
      <c r="AX19608" s="10"/>
      <c r="AY19608" s="10"/>
      <c r="AZ19608" s="10"/>
      <c r="BA19608" s="10"/>
      <c r="BB19608" s="10"/>
      <c r="BC19608" s="10"/>
      <c r="BD19608" s="10"/>
      <c r="BE19608" s="10"/>
      <c r="BF19608" s="10"/>
      <c r="BG19608" s="6"/>
    </row>
    <row r="19609" spans="34:59" x14ac:dyDescent="0.25">
      <c r="AH19609" s="6"/>
      <c r="AI19609" s="6"/>
      <c r="AJ19609" s="6"/>
      <c r="AK19609" s="6"/>
      <c r="AL19609" s="6"/>
      <c r="AM19609" s="6"/>
      <c r="AN19609" s="6"/>
      <c r="AO19609" s="6"/>
      <c r="AP19609" s="6"/>
      <c r="AQ19609" s="6"/>
      <c r="AR19609" s="6"/>
      <c r="AS19609" s="6"/>
      <c r="AT19609" s="6"/>
      <c r="AU19609" s="6"/>
      <c r="AV19609" s="6"/>
      <c r="AW19609" s="6"/>
      <c r="AX19609" s="6"/>
      <c r="AY19609" s="6"/>
      <c r="AZ19609" s="6"/>
      <c r="BA19609" s="6"/>
      <c r="BB19609" s="6"/>
      <c r="BC19609" s="6"/>
      <c r="BD19609" s="6"/>
      <c r="BE19609" s="6"/>
      <c r="BF19609" s="6"/>
      <c r="BG19609" s="10"/>
    </row>
    <row r="19610" spans="34:59" x14ac:dyDescent="0.25">
      <c r="AH19610" s="10"/>
      <c r="AI19610" s="6"/>
    </row>
    <row r="19611" spans="34:59" x14ac:dyDescent="0.25">
      <c r="AH19611" s="6"/>
      <c r="AI19611" s="6"/>
      <c r="AJ19611" s="6"/>
      <c r="AK19611" s="6"/>
      <c r="AL19611" s="6"/>
      <c r="AM19611" s="6"/>
      <c r="AN19611" s="6"/>
      <c r="AO19611" s="6"/>
      <c r="AP19611" s="6"/>
      <c r="AQ19611" s="6"/>
      <c r="AR19611" s="6"/>
      <c r="AS19611" s="6"/>
      <c r="AT19611" s="6"/>
      <c r="AU19611" s="6"/>
      <c r="AV19611" s="6"/>
      <c r="AW19611" s="6"/>
      <c r="AX19611" s="6"/>
      <c r="AY19611" s="6"/>
      <c r="AZ19611" s="6"/>
      <c r="BA19611" s="6"/>
      <c r="BB19611" s="6"/>
      <c r="BC19611" s="6"/>
      <c r="BD19611" s="6"/>
      <c r="BE19611" s="6"/>
      <c r="BF19611" s="6"/>
      <c r="BG19611" s="6"/>
    </row>
    <row r="19612" spans="34:59" x14ac:dyDescent="0.25">
      <c r="AH19612" s="10"/>
      <c r="AI19612" s="6"/>
      <c r="AJ19612" s="10"/>
      <c r="AK19612" s="10"/>
      <c r="AL19612" s="10"/>
      <c r="AM19612" s="10"/>
      <c r="AN19612" s="10"/>
      <c r="AO19612" s="10"/>
      <c r="AP19612" s="10"/>
      <c r="AQ19612" s="10"/>
      <c r="AR19612" s="10"/>
      <c r="AS19612" s="10"/>
      <c r="AT19612" s="10"/>
      <c r="AU19612" s="10"/>
      <c r="AV19612" s="10"/>
      <c r="AW19612" s="10"/>
      <c r="AX19612" s="10"/>
      <c r="AY19612" s="10"/>
      <c r="AZ19612" s="10"/>
      <c r="BA19612" s="10"/>
      <c r="BB19612" s="10"/>
      <c r="BC19612" s="10"/>
      <c r="BD19612" s="10"/>
      <c r="BE19612" s="10"/>
      <c r="BF19612" s="10"/>
      <c r="BG19612" s="6"/>
    </row>
    <row r="19613" spans="34:59" x14ac:dyDescent="0.25">
      <c r="AH19613" s="6"/>
      <c r="AI19613" s="6"/>
      <c r="AJ19613" s="6"/>
      <c r="AK19613" s="6"/>
      <c r="AL19613" s="6"/>
      <c r="AM19613" s="6"/>
      <c r="AN19613" s="6"/>
      <c r="AO19613" s="6"/>
      <c r="AP19613" s="6"/>
      <c r="AQ19613" s="6"/>
      <c r="AR19613" s="6"/>
      <c r="AS19613" s="6"/>
      <c r="AT19613" s="6"/>
      <c r="AU19613" s="6"/>
      <c r="AV19613" s="6"/>
      <c r="AW19613" s="6"/>
      <c r="AX19613" s="6"/>
      <c r="AY19613" s="6"/>
      <c r="AZ19613" s="6"/>
      <c r="BA19613" s="6"/>
      <c r="BB19613" s="6"/>
      <c r="BC19613" s="6"/>
      <c r="BD19613" s="6"/>
      <c r="BE19613" s="6"/>
      <c r="BF19613" s="6"/>
      <c r="BG19613" s="10"/>
    </row>
    <row r="19614" spans="34:59" x14ac:dyDescent="0.25">
      <c r="AH19614" s="10"/>
      <c r="AI19614" s="6"/>
    </row>
    <row r="19615" spans="34:59" x14ac:dyDescent="0.25">
      <c r="AH19615" s="6"/>
      <c r="AI19615" s="6"/>
      <c r="AJ19615" s="6"/>
      <c r="AK19615" s="6"/>
      <c r="AL19615" s="6"/>
      <c r="AM19615" s="6"/>
      <c r="AN19615" s="6"/>
      <c r="AO19615" s="6"/>
      <c r="AP19615" s="6"/>
      <c r="AQ19615" s="6"/>
      <c r="AR19615" s="6"/>
      <c r="AS19615" s="6"/>
      <c r="AT19615" s="6"/>
      <c r="AU19615" s="6"/>
      <c r="AV19615" s="6"/>
      <c r="AW19615" s="6"/>
      <c r="AX19615" s="6"/>
      <c r="AY19615" s="6"/>
      <c r="AZ19615" s="6"/>
      <c r="BA19615" s="6"/>
      <c r="BB19615" s="6"/>
      <c r="BC19615" s="6"/>
      <c r="BD19615" s="6"/>
      <c r="BE19615" s="6"/>
      <c r="BF19615" s="6"/>
      <c r="BG19615" s="6"/>
    </row>
    <row r="19616" spans="34:59" x14ac:dyDescent="0.25">
      <c r="AH19616" s="10"/>
      <c r="AI19616" s="6"/>
      <c r="AJ19616" s="10"/>
      <c r="AK19616" s="10"/>
      <c r="AL19616" s="10"/>
      <c r="AM19616" s="10"/>
      <c r="AN19616" s="10"/>
      <c r="AO19616" s="10"/>
      <c r="AP19616" s="10"/>
      <c r="AQ19616" s="10"/>
      <c r="AR19616" s="10"/>
      <c r="AS19616" s="10"/>
      <c r="AT19616" s="10"/>
      <c r="AU19616" s="10"/>
      <c r="AV19616" s="10"/>
      <c r="AW19616" s="10"/>
      <c r="AX19616" s="10"/>
      <c r="AY19616" s="10"/>
      <c r="AZ19616" s="10"/>
      <c r="BA19616" s="10"/>
      <c r="BB19616" s="10"/>
      <c r="BC19616" s="10"/>
      <c r="BD19616" s="10"/>
      <c r="BE19616" s="10"/>
      <c r="BF19616" s="10"/>
      <c r="BG19616" s="6"/>
    </row>
    <row r="19617" spans="34:59" x14ac:dyDescent="0.25">
      <c r="AH19617" s="6"/>
      <c r="AI19617" s="6"/>
      <c r="AJ19617" s="6"/>
      <c r="AK19617" s="6"/>
      <c r="AL19617" s="6"/>
      <c r="AM19617" s="6"/>
      <c r="AN19617" s="6"/>
      <c r="AO19617" s="6"/>
      <c r="AP19617" s="6"/>
      <c r="AQ19617" s="6"/>
      <c r="AR19617" s="6"/>
      <c r="AS19617" s="6"/>
      <c r="AT19617" s="6"/>
      <c r="AU19617" s="6"/>
      <c r="AV19617" s="6"/>
      <c r="AW19617" s="6"/>
      <c r="AX19617" s="6"/>
      <c r="AY19617" s="6"/>
      <c r="AZ19617" s="6"/>
      <c r="BA19617" s="6"/>
      <c r="BB19617" s="6"/>
      <c r="BC19617" s="6"/>
      <c r="BD19617" s="6"/>
      <c r="BE19617" s="6"/>
      <c r="BF19617" s="6"/>
      <c r="BG19617" s="10"/>
    </row>
    <row r="19618" spans="34:59" x14ac:dyDescent="0.25">
      <c r="AH19618" s="10"/>
      <c r="AI19618" s="6"/>
    </row>
    <row r="19619" spans="34:59" x14ac:dyDescent="0.25">
      <c r="AH19619" s="6"/>
      <c r="AI19619" s="6"/>
      <c r="AJ19619" s="6"/>
      <c r="AK19619" s="6"/>
      <c r="AL19619" s="6"/>
      <c r="AM19619" s="6"/>
      <c r="AN19619" s="6"/>
      <c r="AO19619" s="6"/>
      <c r="AP19619" s="6"/>
      <c r="AQ19619" s="6"/>
      <c r="AR19619" s="6"/>
      <c r="AS19619" s="6"/>
      <c r="AT19619" s="6"/>
      <c r="AU19619" s="6"/>
      <c r="AV19619" s="6"/>
      <c r="AW19619" s="6"/>
      <c r="AX19619" s="6"/>
      <c r="AY19619" s="6"/>
      <c r="AZ19619" s="6"/>
      <c r="BA19619" s="6"/>
      <c r="BB19619" s="6"/>
      <c r="BC19619" s="6"/>
      <c r="BD19619" s="6"/>
      <c r="BE19619" s="6"/>
      <c r="BF19619" s="6"/>
      <c r="BG19619" s="6"/>
    </row>
    <row r="19620" spans="34:59" x14ac:dyDescent="0.25">
      <c r="AH19620" s="10"/>
      <c r="AI19620" s="6"/>
      <c r="AJ19620" s="10"/>
      <c r="AK19620" s="10"/>
      <c r="AL19620" s="10"/>
      <c r="AM19620" s="10"/>
      <c r="AN19620" s="10"/>
      <c r="AO19620" s="10"/>
      <c r="AP19620" s="10"/>
      <c r="AQ19620" s="10"/>
      <c r="AR19620" s="10"/>
      <c r="AS19620" s="10"/>
      <c r="AT19620" s="10"/>
      <c r="AU19620" s="10"/>
      <c r="AV19620" s="10"/>
      <c r="AW19620" s="10"/>
      <c r="AX19620" s="10"/>
      <c r="AY19620" s="10"/>
      <c r="AZ19620" s="10"/>
      <c r="BA19620" s="10"/>
      <c r="BB19620" s="10"/>
      <c r="BC19620" s="10"/>
      <c r="BD19620" s="10"/>
      <c r="BE19620" s="10"/>
      <c r="BF19620" s="10"/>
      <c r="BG19620" s="6"/>
    </row>
    <row r="19622" spans="34:59" x14ac:dyDescent="0.25">
      <c r="AH19622" s="10"/>
      <c r="AI19622" s="6"/>
    </row>
    <row r="19623" spans="34:59" x14ac:dyDescent="0.25">
      <c r="AH19623" s="6"/>
      <c r="AI19623" s="6"/>
      <c r="AJ19623" s="6"/>
      <c r="AK19623" s="6"/>
      <c r="AL19623" s="6"/>
      <c r="AM19623" s="6"/>
      <c r="AN19623" s="6"/>
      <c r="AO19623" s="6"/>
      <c r="AP19623" s="6"/>
      <c r="AQ19623" s="6"/>
      <c r="AR19623" s="6"/>
      <c r="AS19623" s="6"/>
      <c r="AT19623" s="6"/>
      <c r="AU19623" s="6"/>
      <c r="AV19623" s="6"/>
      <c r="AW19623" s="6"/>
      <c r="AX19623" s="6"/>
      <c r="AY19623" s="6"/>
      <c r="AZ19623" s="6"/>
      <c r="BA19623" s="6"/>
      <c r="BB19623" s="6"/>
      <c r="BC19623" s="6"/>
      <c r="BD19623" s="6"/>
      <c r="BE19623" s="6"/>
      <c r="BF19623" s="6"/>
      <c r="BG19623" s="6"/>
    </row>
    <row r="19624" spans="34:59" x14ac:dyDescent="0.25">
      <c r="AH19624" s="10"/>
      <c r="AI19624" s="6"/>
      <c r="AJ19624" s="10"/>
      <c r="AK19624" s="10"/>
      <c r="AL19624" s="10"/>
      <c r="AM19624" s="10"/>
      <c r="AN19624" s="10"/>
      <c r="AO19624" s="10"/>
      <c r="AP19624" s="10"/>
      <c r="AQ19624" s="10"/>
      <c r="AR19624" s="10"/>
      <c r="AS19624" s="10"/>
      <c r="AT19624" s="10"/>
      <c r="AU19624" s="10"/>
      <c r="AV19624" s="10"/>
      <c r="AW19624" s="10"/>
      <c r="AX19624" s="10"/>
      <c r="AY19624" s="10"/>
      <c r="AZ19624" s="10"/>
      <c r="BA19624" s="10"/>
      <c r="BB19624" s="10"/>
      <c r="BC19624" s="10"/>
      <c r="BD19624" s="10"/>
      <c r="BE19624" s="10"/>
      <c r="BF19624" s="10"/>
      <c r="BG19624" s="6"/>
    </row>
    <row r="19625" spans="34:59" x14ac:dyDescent="0.25">
      <c r="AH19625" s="6"/>
      <c r="AI19625" s="6"/>
      <c r="AJ19625" s="6"/>
      <c r="AK19625" s="6"/>
      <c r="AL19625" s="6"/>
      <c r="AM19625" s="6"/>
      <c r="AN19625" s="6"/>
      <c r="AO19625" s="6"/>
      <c r="AP19625" s="6"/>
      <c r="AQ19625" s="6"/>
      <c r="AR19625" s="6"/>
      <c r="AS19625" s="6"/>
      <c r="AT19625" s="6"/>
      <c r="AU19625" s="6"/>
      <c r="AV19625" s="6"/>
      <c r="AW19625" s="6"/>
      <c r="AX19625" s="6"/>
      <c r="AY19625" s="6"/>
      <c r="AZ19625" s="6"/>
      <c r="BA19625" s="6"/>
      <c r="BB19625" s="6"/>
      <c r="BC19625" s="6"/>
      <c r="BD19625" s="6"/>
      <c r="BE19625" s="6"/>
      <c r="BF19625" s="6"/>
      <c r="BG19625" s="10"/>
    </row>
    <row r="19626" spans="34:59" x14ac:dyDescent="0.25">
      <c r="AH19626" s="10"/>
      <c r="AI19626" s="6"/>
    </row>
    <row r="19627" spans="34:59" x14ac:dyDescent="0.25">
      <c r="AH19627" s="6"/>
      <c r="AI19627" s="6"/>
      <c r="AJ19627" s="6"/>
      <c r="AK19627" s="6"/>
      <c r="AL19627" s="6"/>
      <c r="AM19627" s="6"/>
      <c r="AN19627" s="6"/>
      <c r="AO19627" s="6"/>
      <c r="AP19627" s="6"/>
      <c r="AQ19627" s="6"/>
      <c r="AR19627" s="6"/>
      <c r="AS19627" s="6"/>
      <c r="AT19627" s="6"/>
      <c r="AU19627" s="6"/>
      <c r="AV19627" s="6"/>
      <c r="AW19627" s="6"/>
      <c r="AX19627" s="6"/>
      <c r="AY19627" s="6"/>
      <c r="AZ19627" s="6"/>
      <c r="BA19627" s="6"/>
      <c r="BB19627" s="6"/>
      <c r="BC19627" s="6"/>
      <c r="BD19627" s="6"/>
      <c r="BE19627" s="6"/>
      <c r="BF19627" s="6"/>
      <c r="BG19627" s="6"/>
    </row>
    <row r="19628" spans="34:59" x14ac:dyDescent="0.25">
      <c r="AH19628" s="10"/>
      <c r="AI19628" s="6"/>
      <c r="AJ19628" s="10"/>
      <c r="AK19628" s="10"/>
      <c r="AL19628" s="10"/>
      <c r="AM19628" s="10"/>
      <c r="AN19628" s="10"/>
      <c r="AO19628" s="10"/>
      <c r="AP19628" s="10"/>
      <c r="AQ19628" s="10"/>
      <c r="AR19628" s="10"/>
      <c r="AS19628" s="10"/>
      <c r="AT19628" s="10"/>
      <c r="AU19628" s="10"/>
      <c r="AV19628" s="10"/>
      <c r="AW19628" s="10"/>
      <c r="AX19628" s="10"/>
      <c r="AY19628" s="10"/>
      <c r="AZ19628" s="10"/>
      <c r="BA19628" s="10"/>
      <c r="BB19628" s="10"/>
      <c r="BC19628" s="10"/>
      <c r="BD19628" s="10"/>
      <c r="BE19628" s="10"/>
      <c r="BF19628" s="10"/>
      <c r="BG19628" s="6"/>
    </row>
    <row r="19629" spans="34:59" x14ac:dyDescent="0.25">
      <c r="AH19629" s="6"/>
      <c r="AI19629" s="6"/>
      <c r="AJ19629" s="6"/>
      <c r="AK19629" s="6"/>
      <c r="AL19629" s="6"/>
      <c r="AM19629" s="6"/>
      <c r="AN19629" s="6"/>
      <c r="AO19629" s="6"/>
      <c r="AP19629" s="6"/>
      <c r="AQ19629" s="6"/>
      <c r="AR19629" s="6"/>
      <c r="AS19629" s="6"/>
      <c r="AT19629" s="6"/>
      <c r="AU19629" s="6"/>
      <c r="AV19629" s="6"/>
      <c r="AW19629" s="6"/>
      <c r="AX19629" s="6"/>
      <c r="AY19629" s="6"/>
      <c r="AZ19629" s="6"/>
      <c r="BA19629" s="6"/>
      <c r="BB19629" s="6"/>
      <c r="BC19629" s="6"/>
      <c r="BD19629" s="6"/>
      <c r="BE19629" s="6"/>
      <c r="BF19629" s="6"/>
      <c r="BG19629" s="10"/>
    </row>
    <row r="19630" spans="34:59" x14ac:dyDescent="0.25">
      <c r="AH19630" s="10"/>
      <c r="AI19630" s="6"/>
    </row>
    <row r="19631" spans="34:59" x14ac:dyDescent="0.25">
      <c r="AH19631" s="6"/>
      <c r="AI19631" s="6"/>
      <c r="AJ19631" s="6"/>
      <c r="AK19631" s="6"/>
      <c r="AL19631" s="6"/>
      <c r="AM19631" s="6"/>
      <c r="AN19631" s="6"/>
      <c r="AO19631" s="6"/>
      <c r="AP19631" s="6"/>
      <c r="AQ19631" s="6"/>
      <c r="AR19631" s="6"/>
      <c r="AS19631" s="6"/>
      <c r="AT19631" s="6"/>
      <c r="AU19631" s="6"/>
      <c r="AV19631" s="6"/>
      <c r="AW19631" s="6"/>
      <c r="AX19631" s="6"/>
      <c r="AY19631" s="6"/>
      <c r="AZ19631" s="6"/>
      <c r="BA19631" s="6"/>
      <c r="BB19631" s="6"/>
      <c r="BC19631" s="6"/>
      <c r="BD19631" s="6"/>
      <c r="BE19631" s="6"/>
      <c r="BF19631" s="6"/>
      <c r="BG19631" s="6"/>
    </row>
    <row r="19632" spans="34:59" x14ac:dyDescent="0.25">
      <c r="AH19632" s="10"/>
      <c r="AI19632" s="6"/>
      <c r="AJ19632" s="10"/>
      <c r="AK19632" s="10"/>
      <c r="AL19632" s="10"/>
      <c r="AM19632" s="10"/>
      <c r="AN19632" s="10"/>
      <c r="AO19632" s="10"/>
      <c r="AP19632" s="10"/>
      <c r="AQ19632" s="10"/>
      <c r="AR19632" s="10"/>
      <c r="AS19632" s="10"/>
      <c r="AT19632" s="10"/>
      <c r="AU19632" s="10"/>
      <c r="AV19632" s="10"/>
      <c r="AW19632" s="10"/>
      <c r="AX19632" s="10"/>
      <c r="AY19632" s="10"/>
      <c r="AZ19632" s="10"/>
      <c r="BA19632" s="10"/>
      <c r="BB19632" s="10"/>
      <c r="BC19632" s="10"/>
      <c r="BD19632" s="10"/>
      <c r="BE19632" s="10"/>
      <c r="BF19632" s="10"/>
      <c r="BG19632" s="6"/>
    </row>
    <row r="19633" spans="34:59" x14ac:dyDescent="0.25">
      <c r="AH19633" s="6"/>
      <c r="AI19633" s="6"/>
      <c r="AJ19633" s="6"/>
      <c r="AK19633" s="6"/>
      <c r="AL19633" s="6"/>
      <c r="AM19633" s="6"/>
      <c r="AN19633" s="6"/>
      <c r="AO19633" s="6"/>
      <c r="AP19633" s="6"/>
      <c r="AQ19633" s="6"/>
      <c r="AR19633" s="6"/>
      <c r="AS19633" s="6"/>
      <c r="AT19633" s="6"/>
      <c r="AU19633" s="6"/>
      <c r="AV19633" s="6"/>
      <c r="AW19633" s="6"/>
      <c r="AX19633" s="6"/>
      <c r="AY19633" s="6"/>
      <c r="AZ19633" s="6"/>
      <c r="BA19633" s="6"/>
      <c r="BB19633" s="6"/>
      <c r="BC19633" s="6"/>
      <c r="BD19633" s="6"/>
      <c r="BE19633" s="6"/>
      <c r="BF19633" s="6"/>
      <c r="BG19633" s="10"/>
    </row>
    <row r="19634" spans="34:59" x14ac:dyDescent="0.25">
      <c r="AH19634" s="10"/>
      <c r="AI19634" s="6"/>
    </row>
    <row r="19635" spans="34:59" x14ac:dyDescent="0.25">
      <c r="AH19635" s="6"/>
      <c r="AI19635" s="6"/>
      <c r="AJ19635" s="6"/>
      <c r="AK19635" s="6"/>
      <c r="AL19635" s="6"/>
      <c r="AM19635" s="6"/>
      <c r="AN19635" s="6"/>
      <c r="AO19635" s="6"/>
      <c r="AP19635" s="6"/>
      <c r="AQ19635" s="6"/>
      <c r="AR19635" s="6"/>
      <c r="AS19635" s="6"/>
      <c r="AT19635" s="6"/>
      <c r="AU19635" s="6"/>
      <c r="AV19635" s="6"/>
      <c r="AW19635" s="6"/>
      <c r="AX19635" s="6"/>
      <c r="AY19635" s="6"/>
      <c r="AZ19635" s="6"/>
      <c r="BA19635" s="6"/>
      <c r="BB19635" s="6"/>
      <c r="BC19635" s="6"/>
      <c r="BD19635" s="6"/>
      <c r="BE19635" s="6"/>
      <c r="BF19635" s="6"/>
      <c r="BG19635" s="6"/>
    </row>
    <row r="19636" spans="34:59" x14ac:dyDescent="0.25">
      <c r="AH19636" s="10"/>
      <c r="AI19636" s="6"/>
      <c r="AJ19636" s="10"/>
      <c r="AK19636" s="10"/>
      <c r="AL19636" s="10"/>
      <c r="AM19636" s="10"/>
      <c r="AN19636" s="10"/>
      <c r="AO19636" s="10"/>
      <c r="AP19636" s="10"/>
      <c r="AQ19636" s="10"/>
      <c r="AR19636" s="10"/>
      <c r="AS19636" s="10"/>
      <c r="AT19636" s="10"/>
      <c r="AU19636" s="10"/>
      <c r="AV19636" s="10"/>
      <c r="AW19636" s="10"/>
      <c r="AX19636" s="10"/>
      <c r="AY19636" s="10"/>
      <c r="AZ19636" s="10"/>
      <c r="BA19636" s="10"/>
      <c r="BB19636" s="10"/>
      <c r="BC19636" s="10"/>
      <c r="BD19636" s="10"/>
      <c r="BE19636" s="10"/>
      <c r="BF19636" s="10"/>
      <c r="BG19636" s="6"/>
    </row>
    <row r="19638" spans="34:59" x14ac:dyDescent="0.25">
      <c r="AH19638" s="10"/>
      <c r="AI19638" s="6"/>
    </row>
    <row r="19639" spans="34:59" x14ac:dyDescent="0.25">
      <c r="AH19639" s="6"/>
      <c r="AI19639" s="6"/>
      <c r="AJ19639" s="6"/>
      <c r="AK19639" s="6"/>
      <c r="AL19639" s="6"/>
      <c r="AM19639" s="6"/>
      <c r="AN19639" s="6"/>
      <c r="AO19639" s="6"/>
      <c r="AP19639" s="6"/>
      <c r="AQ19639" s="6"/>
      <c r="AR19639" s="6"/>
      <c r="AS19639" s="6"/>
      <c r="AT19639" s="6"/>
      <c r="AU19639" s="6"/>
      <c r="AV19639" s="6"/>
      <c r="AW19639" s="6"/>
      <c r="AX19639" s="6"/>
      <c r="AY19639" s="6"/>
      <c r="AZ19639" s="6"/>
      <c r="BA19639" s="6"/>
      <c r="BB19639" s="6"/>
      <c r="BC19639" s="6"/>
      <c r="BD19639" s="6"/>
      <c r="BE19639" s="6"/>
      <c r="BF19639" s="6"/>
      <c r="BG19639" s="6"/>
    </row>
    <row r="19640" spans="34:59" x14ac:dyDescent="0.25">
      <c r="AH19640" s="10"/>
      <c r="AI19640" s="6"/>
      <c r="AJ19640" s="10"/>
      <c r="AK19640" s="10"/>
      <c r="AL19640" s="10"/>
      <c r="AM19640" s="10"/>
      <c r="AN19640" s="10"/>
      <c r="AO19640" s="10"/>
      <c r="AP19640" s="10"/>
      <c r="AQ19640" s="10"/>
      <c r="AR19640" s="10"/>
      <c r="AS19640" s="10"/>
      <c r="AT19640" s="10"/>
      <c r="AU19640" s="10"/>
      <c r="AV19640" s="10"/>
      <c r="AW19640" s="10"/>
      <c r="AX19640" s="10"/>
      <c r="AY19640" s="10"/>
      <c r="AZ19640" s="10"/>
      <c r="BA19640" s="10"/>
      <c r="BB19640" s="10"/>
      <c r="BC19640" s="10"/>
      <c r="BD19640" s="10"/>
      <c r="BE19640" s="10"/>
      <c r="BF19640" s="10"/>
      <c r="BG19640" s="6"/>
    </row>
    <row r="19641" spans="34:59" x14ac:dyDescent="0.25">
      <c r="AH19641" s="6"/>
      <c r="AI19641" s="6"/>
      <c r="AJ19641" s="6"/>
      <c r="AK19641" s="6"/>
      <c r="AL19641" s="6"/>
      <c r="AM19641" s="6"/>
      <c r="AN19641" s="6"/>
      <c r="AO19641" s="6"/>
      <c r="AP19641" s="6"/>
      <c r="AQ19641" s="6"/>
      <c r="AR19641" s="6"/>
      <c r="AS19641" s="6"/>
      <c r="AT19641" s="6"/>
      <c r="AU19641" s="6"/>
      <c r="AV19641" s="6"/>
      <c r="AW19641" s="6"/>
      <c r="AX19641" s="6"/>
      <c r="AY19641" s="6"/>
      <c r="AZ19641" s="6"/>
      <c r="BA19641" s="6"/>
      <c r="BB19641" s="6"/>
      <c r="BC19641" s="6"/>
      <c r="BD19641" s="6"/>
      <c r="BE19641" s="6"/>
      <c r="BF19641" s="6"/>
      <c r="BG19641" s="10"/>
    </row>
    <row r="19642" spans="34:59" x14ac:dyDescent="0.25">
      <c r="AH19642" s="10"/>
      <c r="AI19642" s="6"/>
    </row>
    <row r="19643" spans="34:59" x14ac:dyDescent="0.25">
      <c r="AH19643" s="6"/>
      <c r="AI19643" s="6"/>
      <c r="AJ19643" s="6"/>
      <c r="AK19643" s="6"/>
      <c r="AL19643" s="6"/>
      <c r="AM19643" s="6"/>
      <c r="AN19643" s="6"/>
      <c r="AO19643" s="6"/>
      <c r="AP19643" s="6"/>
      <c r="AQ19643" s="6"/>
      <c r="AR19643" s="6"/>
      <c r="AS19643" s="6"/>
      <c r="AT19643" s="6"/>
      <c r="AU19643" s="6"/>
      <c r="AV19643" s="6"/>
      <c r="AW19643" s="6"/>
      <c r="AX19643" s="6"/>
      <c r="AY19643" s="6"/>
      <c r="AZ19643" s="6"/>
      <c r="BA19643" s="6"/>
      <c r="BB19643" s="6"/>
      <c r="BC19643" s="6"/>
      <c r="BD19643" s="6"/>
      <c r="BE19643" s="6"/>
      <c r="BF19643" s="6"/>
      <c r="BG19643" s="6"/>
    </row>
    <row r="19644" spans="34:59" x14ac:dyDescent="0.25">
      <c r="AH19644" s="10"/>
      <c r="AI19644" s="6"/>
      <c r="AJ19644" s="10"/>
      <c r="AK19644" s="10"/>
      <c r="AL19644" s="10"/>
      <c r="AM19644" s="10"/>
      <c r="AN19644" s="10"/>
      <c r="AO19644" s="10"/>
      <c r="AP19644" s="10"/>
      <c r="AQ19644" s="10"/>
      <c r="AR19644" s="10"/>
      <c r="AS19644" s="10"/>
      <c r="AT19644" s="10"/>
      <c r="AU19644" s="10"/>
      <c r="AV19644" s="10"/>
      <c r="AW19644" s="10"/>
      <c r="AX19644" s="10"/>
      <c r="AY19644" s="10"/>
      <c r="AZ19644" s="10"/>
      <c r="BA19644" s="10"/>
      <c r="BB19644" s="10"/>
      <c r="BC19644" s="10"/>
      <c r="BD19644" s="10"/>
      <c r="BE19644" s="10"/>
      <c r="BF19644" s="10"/>
      <c r="BG19644" s="6"/>
    </row>
    <row r="19645" spans="34:59" x14ac:dyDescent="0.25">
      <c r="AH19645" s="6"/>
      <c r="AI19645" s="6"/>
      <c r="AJ19645" s="6"/>
      <c r="AK19645" s="6"/>
      <c r="AL19645" s="6"/>
      <c r="AM19645" s="6"/>
      <c r="AN19645" s="6"/>
      <c r="AO19645" s="6"/>
      <c r="AP19645" s="6"/>
      <c r="AQ19645" s="6"/>
      <c r="AR19645" s="6"/>
      <c r="AS19645" s="6"/>
      <c r="AT19645" s="6"/>
      <c r="AU19645" s="6"/>
      <c r="AV19645" s="6"/>
      <c r="AW19645" s="6"/>
      <c r="AX19645" s="6"/>
      <c r="AY19645" s="6"/>
      <c r="AZ19645" s="6"/>
      <c r="BA19645" s="6"/>
      <c r="BB19645" s="6"/>
      <c r="BC19645" s="6"/>
      <c r="BD19645" s="6"/>
      <c r="BE19645" s="6"/>
      <c r="BF19645" s="6"/>
      <c r="BG19645" s="10"/>
    </row>
    <row r="19646" spans="34:59" x14ac:dyDescent="0.25">
      <c r="AH19646" s="10"/>
      <c r="AI19646" s="6"/>
    </row>
    <row r="19647" spans="34:59" x14ac:dyDescent="0.25">
      <c r="AH19647" s="6"/>
      <c r="AI19647" s="6"/>
      <c r="AJ19647" s="6"/>
      <c r="AK19647" s="6"/>
      <c r="AL19647" s="6"/>
      <c r="AM19647" s="6"/>
      <c r="AN19647" s="6"/>
      <c r="AO19647" s="6"/>
      <c r="AP19647" s="6"/>
      <c r="AQ19647" s="6"/>
      <c r="AR19647" s="6"/>
      <c r="AS19647" s="6"/>
      <c r="AT19647" s="6"/>
      <c r="AU19647" s="6"/>
      <c r="AV19647" s="6"/>
      <c r="AW19647" s="6"/>
      <c r="AX19647" s="6"/>
      <c r="AY19647" s="6"/>
      <c r="AZ19647" s="6"/>
      <c r="BA19647" s="6"/>
      <c r="BB19647" s="6"/>
      <c r="BC19647" s="6"/>
      <c r="BD19647" s="6"/>
      <c r="BE19647" s="6"/>
      <c r="BF19647" s="6"/>
      <c r="BG19647" s="6"/>
    </row>
    <row r="19648" spans="34:59" x14ac:dyDescent="0.25">
      <c r="AH19648" s="10"/>
      <c r="AI19648" s="6"/>
      <c r="AJ19648" s="10"/>
      <c r="AK19648" s="10"/>
      <c r="AL19648" s="10"/>
      <c r="AM19648" s="10"/>
      <c r="AN19648" s="10"/>
      <c r="AO19648" s="10"/>
      <c r="AP19648" s="10"/>
      <c r="AQ19648" s="10"/>
      <c r="AR19648" s="10"/>
      <c r="AS19648" s="10"/>
      <c r="AT19648" s="10"/>
      <c r="AU19648" s="10"/>
      <c r="AV19648" s="10"/>
      <c r="AW19648" s="10"/>
      <c r="AX19648" s="10"/>
      <c r="AY19648" s="10"/>
      <c r="AZ19648" s="10"/>
      <c r="BA19648" s="10"/>
      <c r="BB19648" s="10"/>
      <c r="BC19648" s="10"/>
      <c r="BD19648" s="10"/>
      <c r="BE19648" s="10"/>
      <c r="BF19648" s="10"/>
      <c r="BG19648" s="6"/>
    </row>
    <row r="19649" spans="34:59" x14ac:dyDescent="0.25">
      <c r="AH19649" s="6"/>
      <c r="AI19649" s="6"/>
      <c r="AJ19649" s="6"/>
      <c r="AK19649" s="6"/>
      <c r="AL19649" s="6"/>
      <c r="AM19649" s="6"/>
      <c r="AN19649" s="6"/>
      <c r="AO19649" s="6"/>
      <c r="AP19649" s="6"/>
      <c r="AQ19649" s="6"/>
      <c r="AR19649" s="6"/>
      <c r="AS19649" s="6"/>
      <c r="AT19649" s="6"/>
      <c r="AU19649" s="6"/>
      <c r="AV19649" s="6"/>
      <c r="AW19649" s="6"/>
      <c r="AX19649" s="6"/>
      <c r="AY19649" s="6"/>
      <c r="AZ19649" s="6"/>
      <c r="BA19649" s="6"/>
      <c r="BB19649" s="6"/>
      <c r="BC19649" s="6"/>
      <c r="BD19649" s="6"/>
      <c r="BE19649" s="6"/>
      <c r="BF19649" s="6"/>
      <c r="BG19649" s="10"/>
    </row>
    <row r="19650" spans="34:59" x14ac:dyDescent="0.25">
      <c r="AH19650" s="10"/>
      <c r="AI19650" s="6"/>
    </row>
    <row r="19651" spans="34:59" x14ac:dyDescent="0.25">
      <c r="AH19651" s="6"/>
      <c r="AI19651" s="6"/>
      <c r="AJ19651" s="6"/>
      <c r="AK19651" s="6"/>
      <c r="AL19651" s="6"/>
      <c r="AM19651" s="6"/>
      <c r="AN19651" s="6"/>
      <c r="AO19651" s="6"/>
      <c r="AP19651" s="6"/>
      <c r="AQ19651" s="6"/>
      <c r="AR19651" s="6"/>
      <c r="AS19651" s="6"/>
      <c r="AT19651" s="6"/>
      <c r="AU19651" s="6"/>
      <c r="AV19651" s="6"/>
      <c r="AW19651" s="6"/>
      <c r="AX19651" s="6"/>
      <c r="AY19651" s="6"/>
      <c r="AZ19651" s="6"/>
      <c r="BA19651" s="6"/>
      <c r="BB19651" s="6"/>
      <c r="BC19651" s="6"/>
      <c r="BD19651" s="6"/>
      <c r="BE19651" s="6"/>
      <c r="BF19651" s="6"/>
      <c r="BG19651" s="6"/>
    </row>
    <row r="19652" spans="34:59" x14ac:dyDescent="0.25">
      <c r="AH19652" s="10"/>
      <c r="AI19652" s="6"/>
      <c r="AJ19652" s="10"/>
      <c r="AK19652" s="10"/>
      <c r="AL19652" s="10"/>
      <c r="AM19652" s="10"/>
      <c r="AN19652" s="10"/>
      <c r="AO19652" s="10"/>
      <c r="AP19652" s="10"/>
      <c r="AQ19652" s="10"/>
      <c r="AR19652" s="10"/>
      <c r="AS19652" s="10"/>
      <c r="AT19652" s="10"/>
      <c r="AU19652" s="10"/>
      <c r="AV19652" s="10"/>
      <c r="AW19652" s="10"/>
      <c r="AX19652" s="10"/>
      <c r="AY19652" s="10"/>
      <c r="AZ19652" s="10"/>
      <c r="BA19652" s="10"/>
      <c r="BB19652" s="10"/>
      <c r="BC19652" s="10"/>
      <c r="BD19652" s="10"/>
      <c r="BE19652" s="10"/>
      <c r="BF19652" s="10"/>
      <c r="BG19652" s="6"/>
    </row>
    <row r="19654" spans="34:59" x14ac:dyDescent="0.25">
      <c r="AH19654" s="10"/>
      <c r="AI19654" s="6"/>
    </row>
    <row r="19655" spans="34:59" x14ac:dyDescent="0.25">
      <c r="AH19655" s="6"/>
      <c r="AI19655" s="6"/>
      <c r="AJ19655" s="6"/>
      <c r="AK19655" s="6"/>
      <c r="AL19655" s="6"/>
      <c r="AM19655" s="6"/>
      <c r="AN19655" s="6"/>
      <c r="AO19655" s="6"/>
      <c r="AP19655" s="6"/>
      <c r="AQ19655" s="6"/>
      <c r="AR19655" s="6"/>
      <c r="AS19655" s="6"/>
      <c r="AT19655" s="6"/>
      <c r="AU19655" s="6"/>
      <c r="AV19655" s="6"/>
      <c r="AW19655" s="6"/>
      <c r="AX19655" s="6"/>
      <c r="AY19655" s="6"/>
      <c r="AZ19655" s="6"/>
      <c r="BA19655" s="6"/>
      <c r="BB19655" s="6"/>
      <c r="BC19655" s="6"/>
      <c r="BD19655" s="6"/>
      <c r="BE19655" s="6"/>
      <c r="BF19655" s="6"/>
      <c r="BG19655" s="6"/>
    </row>
    <row r="19656" spans="34:59" x14ac:dyDescent="0.25">
      <c r="AH19656" s="10"/>
      <c r="AI19656" s="6"/>
      <c r="AJ19656" s="10"/>
      <c r="AK19656" s="10"/>
      <c r="AL19656" s="10"/>
      <c r="AM19656" s="10"/>
      <c r="AN19656" s="10"/>
      <c r="AO19656" s="10"/>
      <c r="AP19656" s="10"/>
      <c r="AQ19656" s="10"/>
      <c r="AR19656" s="10"/>
      <c r="AS19656" s="10"/>
      <c r="AT19656" s="10"/>
      <c r="AU19656" s="10"/>
      <c r="AV19656" s="10"/>
      <c r="AW19656" s="10"/>
      <c r="AX19656" s="10"/>
      <c r="AY19656" s="10"/>
      <c r="AZ19656" s="10"/>
      <c r="BA19656" s="10"/>
      <c r="BB19656" s="10"/>
      <c r="BC19656" s="10"/>
      <c r="BD19656" s="10"/>
      <c r="BE19656" s="10"/>
      <c r="BF19656" s="10"/>
      <c r="BG19656" s="6"/>
    </row>
    <row r="19657" spans="34:59" x14ac:dyDescent="0.25">
      <c r="AH19657" s="6"/>
      <c r="AI19657" s="6"/>
      <c r="AJ19657" s="6"/>
      <c r="AK19657" s="6"/>
      <c r="AL19657" s="6"/>
      <c r="AM19657" s="6"/>
      <c r="AN19657" s="6"/>
      <c r="AO19657" s="6"/>
      <c r="AP19657" s="6"/>
      <c r="AQ19657" s="6"/>
      <c r="AR19657" s="6"/>
      <c r="AS19657" s="6"/>
      <c r="AT19657" s="6"/>
      <c r="AU19657" s="6"/>
      <c r="AV19657" s="6"/>
      <c r="AW19657" s="6"/>
      <c r="AX19657" s="6"/>
      <c r="AY19657" s="6"/>
      <c r="AZ19657" s="6"/>
      <c r="BA19657" s="6"/>
      <c r="BB19657" s="6"/>
      <c r="BC19657" s="6"/>
      <c r="BD19657" s="6"/>
      <c r="BE19657" s="6"/>
      <c r="BF19657" s="6"/>
      <c r="BG19657" s="10"/>
    </row>
    <row r="19658" spans="34:59" x14ac:dyDescent="0.25">
      <c r="AH19658" s="10"/>
      <c r="AI19658" s="6"/>
    </row>
    <row r="19659" spans="34:59" x14ac:dyDescent="0.25">
      <c r="AH19659" s="6"/>
      <c r="AI19659" s="6"/>
      <c r="AJ19659" s="6"/>
      <c r="AK19659" s="6"/>
      <c r="AL19659" s="6"/>
      <c r="AM19659" s="6"/>
      <c r="AN19659" s="6"/>
      <c r="AO19659" s="6"/>
      <c r="AP19659" s="6"/>
      <c r="AQ19659" s="6"/>
      <c r="AR19659" s="6"/>
      <c r="AS19659" s="6"/>
      <c r="AT19659" s="6"/>
      <c r="AU19659" s="6"/>
      <c r="AV19659" s="6"/>
      <c r="AW19659" s="6"/>
      <c r="AX19659" s="6"/>
      <c r="AY19659" s="6"/>
      <c r="AZ19659" s="6"/>
      <c r="BA19659" s="6"/>
      <c r="BB19659" s="6"/>
      <c r="BC19659" s="6"/>
      <c r="BD19659" s="6"/>
      <c r="BE19659" s="6"/>
      <c r="BF19659" s="6"/>
      <c r="BG19659" s="6"/>
    </row>
    <row r="19660" spans="34:59" x14ac:dyDescent="0.25">
      <c r="AH19660" s="10"/>
      <c r="AI19660" s="6"/>
      <c r="AJ19660" s="10"/>
      <c r="AK19660" s="10"/>
      <c r="AL19660" s="10"/>
      <c r="AM19660" s="10"/>
      <c r="AN19660" s="10"/>
      <c r="AO19660" s="10"/>
      <c r="AP19660" s="10"/>
      <c r="AQ19660" s="10"/>
      <c r="AR19660" s="10"/>
      <c r="AS19660" s="10"/>
      <c r="AT19660" s="10"/>
      <c r="AU19660" s="10"/>
      <c r="AV19660" s="10"/>
      <c r="AW19660" s="10"/>
      <c r="AX19660" s="10"/>
      <c r="AY19660" s="10"/>
      <c r="AZ19660" s="10"/>
      <c r="BA19660" s="10"/>
      <c r="BB19660" s="10"/>
      <c r="BC19660" s="10"/>
      <c r="BD19660" s="10"/>
      <c r="BE19660" s="10"/>
      <c r="BF19660" s="10"/>
      <c r="BG19660" s="6"/>
    </row>
    <row r="19661" spans="34:59" x14ac:dyDescent="0.25">
      <c r="AH19661" s="6"/>
      <c r="AI19661" s="6"/>
      <c r="AJ19661" s="6"/>
      <c r="AK19661" s="6"/>
      <c r="AL19661" s="6"/>
      <c r="AM19661" s="6"/>
      <c r="AN19661" s="6"/>
      <c r="AO19661" s="6"/>
      <c r="AP19661" s="6"/>
      <c r="AQ19661" s="6"/>
      <c r="AR19661" s="6"/>
      <c r="AS19661" s="6"/>
      <c r="AT19661" s="6"/>
      <c r="AU19661" s="6"/>
      <c r="AV19661" s="6"/>
      <c r="AW19661" s="6"/>
      <c r="AX19661" s="6"/>
      <c r="AY19661" s="6"/>
      <c r="AZ19661" s="6"/>
      <c r="BA19661" s="6"/>
      <c r="BB19661" s="6"/>
      <c r="BC19661" s="6"/>
      <c r="BD19661" s="6"/>
      <c r="BE19661" s="6"/>
      <c r="BF19661" s="6"/>
      <c r="BG19661" s="10"/>
    </row>
    <row r="19662" spans="34:59" x14ac:dyDescent="0.25">
      <c r="AH19662" s="10"/>
      <c r="AI19662" s="6"/>
    </row>
    <row r="19663" spans="34:59" x14ac:dyDescent="0.25">
      <c r="AH19663" s="6"/>
      <c r="AI19663" s="6"/>
      <c r="AJ19663" s="6"/>
      <c r="AK19663" s="6"/>
      <c r="AL19663" s="6"/>
      <c r="AM19663" s="6"/>
      <c r="AN19663" s="6"/>
      <c r="AO19663" s="6"/>
      <c r="AP19663" s="6"/>
      <c r="AQ19663" s="6"/>
      <c r="AR19663" s="6"/>
      <c r="AS19663" s="6"/>
      <c r="AT19663" s="6"/>
      <c r="AU19663" s="6"/>
      <c r="AV19663" s="6"/>
      <c r="AW19663" s="6"/>
      <c r="AX19663" s="6"/>
      <c r="AY19663" s="6"/>
      <c r="AZ19663" s="6"/>
      <c r="BA19663" s="6"/>
      <c r="BB19663" s="6"/>
      <c r="BC19663" s="6"/>
      <c r="BD19663" s="6"/>
      <c r="BE19663" s="6"/>
      <c r="BF19663" s="6"/>
      <c r="BG19663" s="6"/>
    </row>
    <row r="19664" spans="34:59" x14ac:dyDescent="0.25">
      <c r="AH19664" s="10"/>
      <c r="AI19664" s="6"/>
      <c r="AJ19664" s="10"/>
      <c r="AK19664" s="10"/>
      <c r="AL19664" s="10"/>
      <c r="AM19664" s="10"/>
      <c r="AN19664" s="10"/>
      <c r="AO19664" s="10"/>
      <c r="AP19664" s="10"/>
      <c r="AQ19664" s="10"/>
      <c r="AR19664" s="10"/>
      <c r="AS19664" s="10"/>
      <c r="AT19664" s="10"/>
      <c r="AU19664" s="10"/>
      <c r="AV19664" s="10"/>
      <c r="AW19664" s="10"/>
      <c r="AX19664" s="10"/>
      <c r="AY19664" s="10"/>
      <c r="AZ19664" s="10"/>
      <c r="BA19664" s="10"/>
      <c r="BB19664" s="10"/>
      <c r="BC19664" s="10"/>
      <c r="BD19664" s="10"/>
      <c r="BE19664" s="10"/>
      <c r="BF19664" s="10"/>
      <c r="BG19664" s="6"/>
    </row>
    <row r="19665" spans="34:59" x14ac:dyDescent="0.25">
      <c r="AH19665" s="6"/>
      <c r="AI19665" s="6"/>
      <c r="AJ19665" s="6"/>
      <c r="AK19665" s="6"/>
      <c r="AL19665" s="6"/>
      <c r="AM19665" s="6"/>
      <c r="AN19665" s="6"/>
      <c r="AO19665" s="6"/>
      <c r="AP19665" s="6"/>
      <c r="AQ19665" s="6"/>
      <c r="AR19665" s="6"/>
      <c r="AS19665" s="6"/>
      <c r="AT19665" s="6"/>
      <c r="AU19665" s="6"/>
      <c r="AV19665" s="6"/>
      <c r="AW19665" s="6"/>
      <c r="AX19665" s="6"/>
      <c r="AY19665" s="6"/>
      <c r="AZ19665" s="6"/>
      <c r="BA19665" s="6"/>
      <c r="BB19665" s="6"/>
      <c r="BC19665" s="6"/>
      <c r="BD19665" s="6"/>
      <c r="BE19665" s="6"/>
      <c r="BF19665" s="6"/>
      <c r="BG19665" s="10"/>
    </row>
    <row r="19666" spans="34:59" x14ac:dyDescent="0.25">
      <c r="AH19666" s="10"/>
      <c r="AI19666" s="6"/>
    </row>
    <row r="19667" spans="34:59" x14ac:dyDescent="0.25">
      <c r="AH19667" s="6"/>
      <c r="AI19667" s="6"/>
      <c r="AJ19667" s="6"/>
      <c r="AK19667" s="6"/>
      <c r="AL19667" s="6"/>
      <c r="AM19667" s="6"/>
      <c r="AN19667" s="6"/>
      <c r="AO19667" s="6"/>
      <c r="AP19667" s="6"/>
      <c r="AQ19667" s="6"/>
      <c r="AR19667" s="6"/>
      <c r="AS19667" s="6"/>
      <c r="AT19667" s="6"/>
      <c r="AU19667" s="6"/>
      <c r="AV19667" s="6"/>
      <c r="AW19667" s="6"/>
      <c r="AX19667" s="6"/>
      <c r="AY19667" s="6"/>
      <c r="AZ19667" s="6"/>
      <c r="BA19667" s="6"/>
      <c r="BB19667" s="6"/>
      <c r="BC19667" s="6"/>
      <c r="BD19667" s="6"/>
      <c r="BE19667" s="6"/>
      <c r="BF19667" s="6"/>
      <c r="BG19667" s="6"/>
    </row>
    <row r="19668" spans="34:59" x14ac:dyDescent="0.25">
      <c r="AH19668" s="10"/>
      <c r="AI19668" s="6"/>
      <c r="AJ19668" s="10"/>
      <c r="AK19668" s="10"/>
      <c r="AL19668" s="10"/>
      <c r="AM19668" s="10"/>
      <c r="AN19668" s="10"/>
      <c r="AO19668" s="10"/>
      <c r="AP19668" s="10"/>
      <c r="AQ19668" s="10"/>
      <c r="AR19668" s="10"/>
      <c r="AS19668" s="10"/>
      <c r="AT19668" s="10"/>
      <c r="AU19668" s="10"/>
      <c r="AV19668" s="10"/>
      <c r="AW19668" s="10"/>
      <c r="AX19668" s="10"/>
      <c r="AY19668" s="10"/>
      <c r="AZ19668" s="10"/>
      <c r="BA19668" s="10"/>
      <c r="BB19668" s="10"/>
      <c r="BC19668" s="10"/>
      <c r="BD19668" s="10"/>
      <c r="BE19668" s="10"/>
      <c r="BF19668" s="10"/>
      <c r="BG19668" s="6"/>
    </row>
    <row r="19670" spans="34:59" x14ac:dyDescent="0.25">
      <c r="AH19670" s="10"/>
      <c r="AI19670" s="6"/>
    </row>
    <row r="19671" spans="34:59" x14ac:dyDescent="0.25">
      <c r="AH19671" s="6"/>
      <c r="AI19671" s="6"/>
      <c r="AJ19671" s="6"/>
      <c r="AK19671" s="6"/>
      <c r="AL19671" s="6"/>
      <c r="AM19671" s="6"/>
      <c r="AN19671" s="6"/>
      <c r="AO19671" s="6"/>
      <c r="AP19671" s="6"/>
      <c r="AQ19671" s="6"/>
      <c r="AR19671" s="6"/>
      <c r="AS19671" s="6"/>
      <c r="AT19671" s="6"/>
      <c r="AU19671" s="6"/>
      <c r="AV19671" s="6"/>
      <c r="AW19671" s="6"/>
      <c r="AX19671" s="6"/>
      <c r="AY19671" s="6"/>
      <c r="AZ19671" s="6"/>
      <c r="BA19671" s="6"/>
      <c r="BB19671" s="6"/>
      <c r="BC19671" s="6"/>
      <c r="BD19671" s="6"/>
      <c r="BE19671" s="6"/>
      <c r="BF19671" s="6"/>
      <c r="BG19671" s="6"/>
    </row>
    <row r="19672" spans="34:59" x14ac:dyDescent="0.25">
      <c r="AH19672" s="10"/>
      <c r="AI19672" s="6"/>
      <c r="AJ19672" s="10"/>
      <c r="AK19672" s="10"/>
      <c r="AL19672" s="10"/>
      <c r="AM19672" s="10"/>
      <c r="AN19672" s="10"/>
      <c r="AO19672" s="10"/>
      <c r="AP19672" s="10"/>
      <c r="AQ19672" s="10"/>
      <c r="AR19672" s="10"/>
      <c r="AS19672" s="10"/>
      <c r="AT19672" s="10"/>
      <c r="AU19672" s="10"/>
      <c r="AV19672" s="10"/>
      <c r="AW19672" s="10"/>
      <c r="AX19672" s="10"/>
      <c r="AY19672" s="10"/>
      <c r="AZ19672" s="10"/>
      <c r="BA19672" s="10"/>
      <c r="BB19672" s="10"/>
      <c r="BC19672" s="10"/>
      <c r="BD19672" s="10"/>
      <c r="BE19672" s="10"/>
      <c r="BF19672" s="10"/>
      <c r="BG19672" s="6"/>
    </row>
    <row r="19673" spans="34:59" x14ac:dyDescent="0.25">
      <c r="AH19673" s="6"/>
      <c r="AI19673" s="6"/>
      <c r="AJ19673" s="6"/>
      <c r="AK19673" s="6"/>
      <c r="AL19673" s="6"/>
      <c r="AM19673" s="6"/>
      <c r="AN19673" s="6"/>
      <c r="AO19673" s="6"/>
      <c r="AP19673" s="6"/>
      <c r="AQ19673" s="6"/>
      <c r="AR19673" s="6"/>
      <c r="AS19673" s="6"/>
      <c r="AT19673" s="6"/>
      <c r="AU19673" s="6"/>
      <c r="AV19673" s="6"/>
      <c r="AW19673" s="6"/>
      <c r="AX19673" s="6"/>
      <c r="AY19673" s="6"/>
      <c r="AZ19673" s="6"/>
      <c r="BA19673" s="6"/>
      <c r="BB19673" s="6"/>
      <c r="BC19673" s="6"/>
      <c r="BD19673" s="6"/>
      <c r="BE19673" s="6"/>
      <c r="BF19673" s="6"/>
      <c r="BG19673" s="10"/>
    </row>
    <row r="19674" spans="34:59" x14ac:dyDescent="0.25">
      <c r="AH19674" s="10"/>
      <c r="AI19674" s="6"/>
    </row>
    <row r="19675" spans="34:59" x14ac:dyDescent="0.25">
      <c r="AH19675" s="6"/>
      <c r="AI19675" s="6"/>
      <c r="AJ19675" s="6"/>
      <c r="AK19675" s="6"/>
      <c r="AL19675" s="6"/>
      <c r="AM19675" s="6"/>
      <c r="AN19675" s="6"/>
      <c r="AO19675" s="6"/>
      <c r="AP19675" s="6"/>
      <c r="AQ19675" s="6"/>
      <c r="AR19675" s="6"/>
      <c r="AS19675" s="6"/>
      <c r="AT19675" s="6"/>
      <c r="AU19675" s="6"/>
      <c r="AV19675" s="6"/>
      <c r="AW19675" s="6"/>
      <c r="AX19675" s="6"/>
      <c r="AY19675" s="6"/>
      <c r="AZ19675" s="6"/>
      <c r="BA19675" s="6"/>
      <c r="BB19675" s="6"/>
      <c r="BC19675" s="6"/>
      <c r="BD19675" s="6"/>
      <c r="BE19675" s="6"/>
      <c r="BF19675" s="6"/>
      <c r="BG19675" s="6"/>
    </row>
    <row r="19676" spans="34:59" x14ac:dyDescent="0.25">
      <c r="AH19676" s="10"/>
      <c r="AI19676" s="6"/>
      <c r="AJ19676" s="10"/>
      <c r="AK19676" s="10"/>
      <c r="AL19676" s="10"/>
      <c r="AM19676" s="10"/>
      <c r="AN19676" s="10"/>
      <c r="AO19676" s="10"/>
      <c r="AP19676" s="10"/>
      <c r="AQ19676" s="10"/>
      <c r="AR19676" s="10"/>
      <c r="AS19676" s="10"/>
      <c r="AT19676" s="10"/>
      <c r="AU19676" s="10"/>
      <c r="AV19676" s="10"/>
      <c r="AW19676" s="10"/>
      <c r="AX19676" s="10"/>
      <c r="AY19676" s="10"/>
      <c r="AZ19676" s="10"/>
      <c r="BA19676" s="10"/>
      <c r="BB19676" s="10"/>
      <c r="BC19676" s="10"/>
      <c r="BD19676" s="10"/>
      <c r="BE19676" s="10"/>
      <c r="BF19676" s="10"/>
      <c r="BG19676" s="6"/>
    </row>
    <row r="19677" spans="34:59" x14ac:dyDescent="0.25">
      <c r="AH19677" s="6"/>
      <c r="AI19677" s="6"/>
      <c r="AJ19677" s="6"/>
      <c r="AK19677" s="6"/>
      <c r="AL19677" s="6"/>
      <c r="AM19677" s="6"/>
      <c r="AN19677" s="6"/>
      <c r="AO19677" s="6"/>
      <c r="AP19677" s="6"/>
      <c r="AQ19677" s="6"/>
      <c r="AR19677" s="6"/>
      <c r="AS19677" s="6"/>
      <c r="AT19677" s="6"/>
      <c r="AU19677" s="6"/>
      <c r="AV19677" s="6"/>
      <c r="AW19677" s="6"/>
      <c r="AX19677" s="6"/>
      <c r="AY19677" s="6"/>
      <c r="AZ19677" s="6"/>
      <c r="BA19677" s="6"/>
      <c r="BB19677" s="6"/>
      <c r="BC19677" s="6"/>
      <c r="BD19677" s="6"/>
      <c r="BE19677" s="6"/>
      <c r="BF19677" s="6"/>
      <c r="BG19677" s="10"/>
    </row>
    <row r="19678" spans="34:59" x14ac:dyDescent="0.25">
      <c r="AH19678" s="10"/>
      <c r="AI19678" s="6"/>
    </row>
    <row r="19679" spans="34:59" x14ac:dyDescent="0.25">
      <c r="AH19679" s="6"/>
      <c r="AI19679" s="6"/>
      <c r="AJ19679" s="6"/>
      <c r="AK19679" s="6"/>
      <c r="AL19679" s="6"/>
      <c r="AM19679" s="6"/>
      <c r="AN19679" s="6"/>
      <c r="AO19679" s="6"/>
      <c r="AP19679" s="6"/>
      <c r="AQ19679" s="6"/>
      <c r="AR19679" s="6"/>
      <c r="AS19679" s="6"/>
      <c r="AT19679" s="6"/>
      <c r="AU19679" s="6"/>
      <c r="AV19679" s="6"/>
      <c r="AW19679" s="6"/>
      <c r="AX19679" s="6"/>
      <c r="AY19679" s="6"/>
      <c r="AZ19679" s="6"/>
      <c r="BA19679" s="6"/>
      <c r="BB19679" s="6"/>
      <c r="BC19679" s="6"/>
      <c r="BD19679" s="6"/>
      <c r="BE19679" s="6"/>
      <c r="BF19679" s="6"/>
      <c r="BG19679" s="6"/>
    </row>
    <row r="19680" spans="34:59" x14ac:dyDescent="0.25">
      <c r="AH19680" s="10"/>
      <c r="AI19680" s="6"/>
      <c r="AJ19680" s="10"/>
      <c r="AK19680" s="10"/>
      <c r="AL19680" s="10"/>
      <c r="AM19680" s="10"/>
      <c r="AN19680" s="10"/>
      <c r="AO19680" s="10"/>
      <c r="AP19680" s="10"/>
      <c r="AQ19680" s="10"/>
      <c r="AR19680" s="10"/>
      <c r="AS19680" s="10"/>
      <c r="AT19680" s="10"/>
      <c r="AU19680" s="10"/>
      <c r="AV19680" s="10"/>
      <c r="AW19680" s="10"/>
      <c r="AX19680" s="10"/>
      <c r="AY19680" s="10"/>
      <c r="AZ19680" s="10"/>
      <c r="BA19680" s="10"/>
      <c r="BB19680" s="10"/>
      <c r="BC19680" s="10"/>
      <c r="BD19680" s="10"/>
      <c r="BE19680" s="10"/>
      <c r="BF19680" s="10"/>
      <c r="BG19680" s="6"/>
    </row>
    <row r="19681" spans="34:59" x14ac:dyDescent="0.25">
      <c r="AH19681" s="6"/>
      <c r="AI19681" s="6"/>
      <c r="AJ19681" s="6"/>
      <c r="AK19681" s="6"/>
      <c r="AL19681" s="6"/>
      <c r="AM19681" s="6"/>
      <c r="AN19681" s="6"/>
      <c r="AO19681" s="6"/>
      <c r="AP19681" s="6"/>
      <c r="AQ19681" s="6"/>
      <c r="AR19681" s="6"/>
      <c r="AS19681" s="6"/>
      <c r="AT19681" s="6"/>
      <c r="AU19681" s="6"/>
      <c r="AV19681" s="6"/>
      <c r="AW19681" s="6"/>
      <c r="AX19681" s="6"/>
      <c r="AY19681" s="6"/>
      <c r="AZ19681" s="6"/>
      <c r="BA19681" s="6"/>
      <c r="BB19681" s="6"/>
      <c r="BC19681" s="6"/>
      <c r="BD19681" s="6"/>
      <c r="BE19681" s="6"/>
      <c r="BF19681" s="6"/>
      <c r="BG19681" s="10"/>
    </row>
    <row r="19682" spans="34:59" x14ac:dyDescent="0.25">
      <c r="AH19682" s="10"/>
      <c r="AI19682" s="6"/>
    </row>
    <row r="19683" spans="34:59" x14ac:dyDescent="0.25">
      <c r="AH19683" s="6"/>
      <c r="AI19683" s="6"/>
      <c r="AJ19683" s="6"/>
      <c r="AK19683" s="6"/>
      <c r="AL19683" s="6"/>
      <c r="AM19683" s="6"/>
      <c r="AN19683" s="6"/>
      <c r="AO19683" s="6"/>
      <c r="AP19683" s="6"/>
      <c r="AQ19683" s="6"/>
      <c r="AR19683" s="6"/>
      <c r="AS19683" s="6"/>
      <c r="AT19683" s="6"/>
      <c r="AU19683" s="6"/>
      <c r="AV19683" s="6"/>
      <c r="AW19683" s="6"/>
      <c r="AX19683" s="6"/>
      <c r="AY19683" s="6"/>
      <c r="AZ19683" s="6"/>
      <c r="BA19683" s="6"/>
      <c r="BB19683" s="6"/>
      <c r="BC19683" s="6"/>
      <c r="BD19683" s="6"/>
      <c r="BE19683" s="6"/>
      <c r="BF19683" s="6"/>
      <c r="BG19683" s="6"/>
    </row>
    <row r="19684" spans="34:59" x14ac:dyDescent="0.25">
      <c r="AH19684" s="10"/>
      <c r="AI19684" s="6"/>
      <c r="AJ19684" s="10"/>
      <c r="AK19684" s="10"/>
      <c r="AL19684" s="10"/>
      <c r="AM19684" s="10"/>
      <c r="AN19684" s="10"/>
      <c r="AO19684" s="10"/>
      <c r="AP19684" s="10"/>
      <c r="AQ19684" s="10"/>
      <c r="AR19684" s="10"/>
      <c r="AS19684" s="10"/>
      <c r="AT19684" s="10"/>
      <c r="AU19684" s="10"/>
      <c r="AV19684" s="10"/>
      <c r="AW19684" s="10"/>
      <c r="AX19684" s="10"/>
      <c r="AY19684" s="10"/>
      <c r="AZ19684" s="10"/>
      <c r="BA19684" s="10"/>
      <c r="BB19684" s="10"/>
      <c r="BC19684" s="10"/>
      <c r="BD19684" s="10"/>
      <c r="BE19684" s="10"/>
      <c r="BF19684" s="10"/>
      <c r="BG19684" s="6"/>
    </row>
    <row r="19686" spans="34:59" x14ac:dyDescent="0.25">
      <c r="AH19686" s="10"/>
      <c r="AI19686" s="6"/>
    </row>
    <row r="19687" spans="34:59" x14ac:dyDescent="0.25">
      <c r="AH19687" s="6"/>
      <c r="AI19687" s="6"/>
      <c r="AJ19687" s="6"/>
      <c r="AK19687" s="6"/>
      <c r="AL19687" s="6"/>
      <c r="AM19687" s="6"/>
      <c r="AN19687" s="6"/>
      <c r="AO19687" s="6"/>
      <c r="AP19687" s="6"/>
      <c r="AQ19687" s="6"/>
      <c r="AR19687" s="6"/>
      <c r="AS19687" s="6"/>
      <c r="AT19687" s="6"/>
      <c r="AU19687" s="6"/>
      <c r="AV19687" s="6"/>
      <c r="AW19687" s="6"/>
      <c r="AX19687" s="6"/>
      <c r="AY19687" s="6"/>
      <c r="AZ19687" s="6"/>
      <c r="BA19687" s="6"/>
      <c r="BB19687" s="6"/>
      <c r="BC19687" s="6"/>
      <c r="BD19687" s="6"/>
      <c r="BE19687" s="6"/>
      <c r="BF19687" s="6"/>
      <c r="BG19687" s="6"/>
    </row>
    <row r="19688" spans="34:59" x14ac:dyDescent="0.25">
      <c r="AH19688" s="10"/>
      <c r="AI19688" s="6"/>
      <c r="AJ19688" s="10"/>
      <c r="AK19688" s="10"/>
      <c r="AL19688" s="10"/>
      <c r="AM19688" s="10"/>
      <c r="AN19688" s="10"/>
      <c r="AO19688" s="10"/>
      <c r="AP19688" s="10"/>
      <c r="AQ19688" s="10"/>
      <c r="AR19688" s="10"/>
      <c r="AS19688" s="10"/>
      <c r="AT19688" s="10"/>
      <c r="AU19688" s="10"/>
      <c r="AV19688" s="10"/>
      <c r="AW19688" s="10"/>
      <c r="AX19688" s="10"/>
      <c r="AY19688" s="10"/>
      <c r="AZ19688" s="10"/>
      <c r="BA19688" s="10"/>
      <c r="BB19688" s="10"/>
      <c r="BC19688" s="10"/>
      <c r="BD19688" s="10"/>
      <c r="BE19688" s="10"/>
      <c r="BF19688" s="10"/>
      <c r="BG19688" s="6"/>
    </row>
    <row r="19689" spans="34:59" x14ac:dyDescent="0.25">
      <c r="AH19689" s="6"/>
      <c r="AI19689" s="6"/>
      <c r="AJ19689" s="6"/>
      <c r="AK19689" s="6"/>
      <c r="AL19689" s="6"/>
      <c r="AM19689" s="6"/>
      <c r="AN19689" s="6"/>
      <c r="AO19689" s="6"/>
      <c r="AP19689" s="6"/>
      <c r="AQ19689" s="6"/>
      <c r="AR19689" s="6"/>
      <c r="AS19689" s="6"/>
      <c r="AT19689" s="6"/>
      <c r="AU19689" s="6"/>
      <c r="AV19689" s="6"/>
      <c r="AW19689" s="6"/>
      <c r="AX19689" s="6"/>
      <c r="AY19689" s="6"/>
      <c r="AZ19689" s="6"/>
      <c r="BA19689" s="6"/>
      <c r="BB19689" s="6"/>
      <c r="BC19689" s="6"/>
      <c r="BD19689" s="6"/>
      <c r="BE19689" s="6"/>
      <c r="BF19689" s="6"/>
      <c r="BG19689" s="10"/>
    </row>
    <row r="19690" spans="34:59" x14ac:dyDescent="0.25">
      <c r="AH19690" s="10"/>
      <c r="AI19690" s="6"/>
    </row>
    <row r="19691" spans="34:59" x14ac:dyDescent="0.25">
      <c r="AH19691" s="6"/>
      <c r="AI19691" s="6"/>
      <c r="AJ19691" s="6"/>
      <c r="AK19691" s="6"/>
      <c r="AL19691" s="6"/>
      <c r="AM19691" s="6"/>
      <c r="AN19691" s="6"/>
      <c r="AO19691" s="6"/>
      <c r="AP19691" s="6"/>
      <c r="AQ19691" s="6"/>
      <c r="AR19691" s="6"/>
      <c r="AS19691" s="6"/>
      <c r="AT19691" s="6"/>
      <c r="AU19691" s="6"/>
      <c r="AV19691" s="6"/>
      <c r="AW19691" s="6"/>
      <c r="AX19691" s="6"/>
      <c r="AY19691" s="6"/>
      <c r="AZ19691" s="6"/>
      <c r="BA19691" s="6"/>
      <c r="BB19691" s="6"/>
      <c r="BC19691" s="6"/>
      <c r="BD19691" s="6"/>
      <c r="BE19691" s="6"/>
      <c r="BF19691" s="6"/>
      <c r="BG19691" s="6"/>
    </row>
    <row r="19692" spans="34:59" x14ac:dyDescent="0.25">
      <c r="AH19692" s="10"/>
      <c r="AI19692" s="6"/>
      <c r="AJ19692" s="10"/>
      <c r="AK19692" s="10"/>
      <c r="AL19692" s="10"/>
      <c r="AM19692" s="10"/>
      <c r="AN19692" s="10"/>
      <c r="AO19692" s="10"/>
      <c r="AP19692" s="10"/>
      <c r="AQ19692" s="10"/>
      <c r="AR19692" s="10"/>
      <c r="AS19692" s="10"/>
      <c r="AT19692" s="10"/>
      <c r="AU19692" s="10"/>
      <c r="AV19692" s="10"/>
      <c r="AW19692" s="10"/>
      <c r="AX19692" s="10"/>
      <c r="AY19692" s="10"/>
      <c r="AZ19692" s="10"/>
      <c r="BA19692" s="10"/>
      <c r="BB19692" s="10"/>
      <c r="BC19692" s="10"/>
      <c r="BD19692" s="10"/>
      <c r="BE19692" s="10"/>
      <c r="BF19692" s="10"/>
      <c r="BG19692" s="6"/>
    </row>
    <row r="19693" spans="34:59" x14ac:dyDescent="0.25">
      <c r="AH19693" s="6"/>
      <c r="AI19693" s="6"/>
      <c r="AJ19693" s="6"/>
      <c r="AK19693" s="6"/>
      <c r="AL19693" s="6"/>
      <c r="AM19693" s="6"/>
      <c r="AN19693" s="6"/>
      <c r="AO19693" s="6"/>
      <c r="AP19693" s="6"/>
      <c r="AQ19693" s="6"/>
      <c r="AR19693" s="6"/>
      <c r="AS19693" s="6"/>
      <c r="AT19693" s="6"/>
      <c r="AU19693" s="6"/>
      <c r="AV19693" s="6"/>
      <c r="AW19693" s="6"/>
      <c r="AX19693" s="6"/>
      <c r="AY19693" s="6"/>
      <c r="AZ19693" s="6"/>
      <c r="BA19693" s="6"/>
      <c r="BB19693" s="6"/>
      <c r="BC19693" s="6"/>
      <c r="BD19693" s="6"/>
      <c r="BE19693" s="6"/>
      <c r="BF19693" s="6"/>
      <c r="BG19693" s="10"/>
    </row>
    <row r="19694" spans="34:59" x14ac:dyDescent="0.25">
      <c r="AH19694" s="10"/>
      <c r="AI19694" s="6"/>
    </row>
    <row r="19695" spans="34:59" x14ac:dyDescent="0.25">
      <c r="AH19695" s="6"/>
      <c r="AI19695" s="6"/>
      <c r="AJ19695" s="6"/>
      <c r="AK19695" s="6"/>
      <c r="AL19695" s="6"/>
      <c r="AM19695" s="6"/>
      <c r="AN19695" s="6"/>
      <c r="AO19695" s="6"/>
      <c r="AP19695" s="6"/>
      <c r="AQ19695" s="6"/>
      <c r="AR19695" s="6"/>
      <c r="AS19695" s="6"/>
      <c r="AT19695" s="6"/>
      <c r="AU19695" s="6"/>
      <c r="AV19695" s="6"/>
      <c r="AW19695" s="6"/>
      <c r="AX19695" s="6"/>
      <c r="AY19695" s="6"/>
      <c r="AZ19695" s="6"/>
      <c r="BA19695" s="6"/>
      <c r="BB19695" s="6"/>
      <c r="BC19695" s="6"/>
      <c r="BD19695" s="6"/>
      <c r="BE19695" s="6"/>
      <c r="BF19695" s="6"/>
      <c r="BG19695" s="6"/>
    </row>
    <row r="19696" spans="34:59" x14ac:dyDescent="0.25">
      <c r="AH19696" s="10"/>
      <c r="AI19696" s="6"/>
      <c r="AJ19696" s="10"/>
      <c r="AK19696" s="10"/>
      <c r="AL19696" s="10"/>
      <c r="AM19696" s="10"/>
      <c r="AN19696" s="10"/>
      <c r="AO19696" s="10"/>
      <c r="AP19696" s="10"/>
      <c r="AQ19696" s="10"/>
      <c r="AR19696" s="10"/>
      <c r="AS19696" s="10"/>
      <c r="AT19696" s="10"/>
      <c r="AU19696" s="10"/>
      <c r="AV19696" s="10"/>
      <c r="AW19696" s="10"/>
      <c r="AX19696" s="10"/>
      <c r="AY19696" s="10"/>
      <c r="AZ19696" s="10"/>
      <c r="BA19696" s="10"/>
      <c r="BB19696" s="10"/>
      <c r="BC19696" s="10"/>
      <c r="BD19696" s="10"/>
      <c r="BE19696" s="10"/>
      <c r="BF19696" s="10"/>
      <c r="BG19696" s="6"/>
    </row>
    <row r="19697" spans="34:59" x14ac:dyDescent="0.25">
      <c r="AH19697" s="6"/>
      <c r="AI19697" s="6"/>
      <c r="AJ19697" s="6"/>
      <c r="AK19697" s="6"/>
      <c r="AL19697" s="6"/>
      <c r="AM19697" s="6"/>
      <c r="AN19697" s="6"/>
      <c r="AO19697" s="6"/>
      <c r="AP19697" s="6"/>
      <c r="AQ19697" s="6"/>
      <c r="AR19697" s="6"/>
      <c r="AS19697" s="6"/>
      <c r="AT19697" s="6"/>
      <c r="AU19697" s="6"/>
      <c r="AV19697" s="6"/>
      <c r="AW19697" s="6"/>
      <c r="AX19697" s="6"/>
      <c r="AY19697" s="6"/>
      <c r="AZ19697" s="6"/>
      <c r="BA19697" s="6"/>
      <c r="BB19697" s="6"/>
      <c r="BC19697" s="6"/>
      <c r="BD19697" s="6"/>
      <c r="BE19697" s="6"/>
      <c r="BF19697" s="6"/>
      <c r="BG19697" s="10"/>
    </row>
    <row r="19698" spans="34:59" x14ac:dyDescent="0.25">
      <c r="AH19698" s="10"/>
      <c r="AI19698" s="6"/>
    </row>
    <row r="19699" spans="34:59" x14ac:dyDescent="0.25">
      <c r="AH19699" s="6"/>
      <c r="AI19699" s="6"/>
      <c r="AJ19699" s="6"/>
      <c r="AK19699" s="6"/>
      <c r="AL19699" s="6"/>
      <c r="AM19699" s="6"/>
      <c r="AN19699" s="6"/>
      <c r="AO19699" s="6"/>
      <c r="AP19699" s="6"/>
      <c r="AQ19699" s="6"/>
      <c r="AR19699" s="6"/>
      <c r="AS19699" s="6"/>
      <c r="AT19699" s="6"/>
      <c r="AU19699" s="6"/>
      <c r="AV19699" s="6"/>
      <c r="AW19699" s="6"/>
      <c r="AX19699" s="6"/>
      <c r="AY19699" s="6"/>
      <c r="AZ19699" s="6"/>
      <c r="BA19699" s="6"/>
      <c r="BB19699" s="6"/>
      <c r="BC19699" s="6"/>
      <c r="BD19699" s="6"/>
      <c r="BE19699" s="6"/>
      <c r="BF19699" s="6"/>
      <c r="BG19699" s="6"/>
    </row>
    <row r="19700" spans="34:59" x14ac:dyDescent="0.25">
      <c r="AH19700" s="10"/>
      <c r="AI19700" s="6"/>
      <c r="AJ19700" s="10"/>
      <c r="AK19700" s="10"/>
      <c r="AL19700" s="10"/>
      <c r="AM19700" s="10"/>
      <c r="AN19700" s="10"/>
      <c r="AO19700" s="10"/>
      <c r="AP19700" s="10"/>
      <c r="AQ19700" s="10"/>
      <c r="AR19700" s="10"/>
      <c r="AS19700" s="10"/>
      <c r="AT19700" s="10"/>
      <c r="AU19700" s="10"/>
      <c r="AV19700" s="10"/>
      <c r="AW19700" s="10"/>
      <c r="AX19700" s="10"/>
      <c r="AY19700" s="10"/>
      <c r="AZ19700" s="10"/>
      <c r="BA19700" s="10"/>
      <c r="BB19700" s="10"/>
      <c r="BC19700" s="10"/>
      <c r="BD19700" s="10"/>
      <c r="BE19700" s="10"/>
      <c r="BF19700" s="10"/>
      <c r="BG19700" s="6"/>
    </row>
    <row r="19702" spans="34:59" x14ac:dyDescent="0.25">
      <c r="AH19702" s="10"/>
      <c r="AI19702" s="6"/>
    </row>
    <row r="19703" spans="34:59" x14ac:dyDescent="0.25">
      <c r="AH19703" s="6"/>
      <c r="AI19703" s="6"/>
      <c r="AJ19703" s="6"/>
      <c r="AK19703" s="6"/>
      <c r="AL19703" s="6"/>
      <c r="AM19703" s="6"/>
      <c r="AN19703" s="6"/>
      <c r="AO19703" s="6"/>
      <c r="AP19703" s="6"/>
      <c r="AQ19703" s="6"/>
      <c r="AR19703" s="6"/>
      <c r="AS19703" s="6"/>
      <c r="AT19703" s="6"/>
      <c r="AU19703" s="6"/>
      <c r="AV19703" s="6"/>
      <c r="AW19703" s="6"/>
      <c r="AX19703" s="6"/>
      <c r="AY19703" s="6"/>
      <c r="AZ19703" s="6"/>
      <c r="BA19703" s="6"/>
      <c r="BB19703" s="6"/>
      <c r="BC19703" s="6"/>
      <c r="BD19703" s="6"/>
      <c r="BE19703" s="6"/>
      <c r="BF19703" s="6"/>
      <c r="BG19703" s="6"/>
    </row>
    <row r="19704" spans="34:59" x14ac:dyDescent="0.25">
      <c r="AH19704" s="10"/>
      <c r="AI19704" s="6"/>
      <c r="AJ19704" s="10"/>
      <c r="AK19704" s="10"/>
      <c r="AL19704" s="10"/>
      <c r="AM19704" s="10"/>
      <c r="AN19704" s="10"/>
      <c r="AO19704" s="10"/>
      <c r="AP19704" s="10"/>
      <c r="AQ19704" s="10"/>
      <c r="AR19704" s="10"/>
      <c r="AS19704" s="10"/>
      <c r="AT19704" s="10"/>
      <c r="AU19704" s="10"/>
      <c r="AV19704" s="10"/>
      <c r="AW19704" s="10"/>
      <c r="AX19704" s="10"/>
      <c r="AY19704" s="10"/>
      <c r="AZ19704" s="10"/>
      <c r="BA19704" s="10"/>
      <c r="BB19704" s="10"/>
      <c r="BC19704" s="10"/>
      <c r="BD19704" s="10"/>
      <c r="BE19704" s="10"/>
      <c r="BF19704" s="10"/>
      <c r="BG19704" s="6"/>
    </row>
    <row r="19705" spans="34:59" x14ac:dyDescent="0.25">
      <c r="AH19705" s="6"/>
      <c r="AI19705" s="6"/>
      <c r="AJ19705" s="6"/>
      <c r="AK19705" s="6"/>
      <c r="AL19705" s="6"/>
      <c r="AM19705" s="6"/>
      <c r="AN19705" s="6"/>
      <c r="AO19705" s="6"/>
      <c r="AP19705" s="6"/>
      <c r="AQ19705" s="6"/>
      <c r="AR19705" s="6"/>
      <c r="AS19705" s="6"/>
      <c r="AT19705" s="6"/>
      <c r="AU19705" s="6"/>
      <c r="AV19705" s="6"/>
      <c r="AW19705" s="6"/>
      <c r="AX19705" s="6"/>
      <c r="AY19705" s="6"/>
      <c r="AZ19705" s="6"/>
      <c r="BA19705" s="6"/>
      <c r="BB19705" s="6"/>
      <c r="BC19705" s="6"/>
      <c r="BD19705" s="6"/>
      <c r="BE19705" s="6"/>
      <c r="BF19705" s="6"/>
      <c r="BG19705" s="10"/>
    </row>
    <row r="19706" spans="34:59" x14ac:dyDescent="0.25">
      <c r="AH19706" s="10"/>
      <c r="AI19706" s="6"/>
    </row>
    <row r="19707" spans="34:59" x14ac:dyDescent="0.25">
      <c r="AH19707" s="6"/>
      <c r="AI19707" s="6"/>
      <c r="AJ19707" s="6"/>
      <c r="AK19707" s="6"/>
      <c r="AL19707" s="6"/>
      <c r="AM19707" s="6"/>
      <c r="AN19707" s="6"/>
      <c r="AO19707" s="6"/>
      <c r="AP19707" s="6"/>
      <c r="AQ19707" s="6"/>
      <c r="AR19707" s="6"/>
      <c r="AS19707" s="6"/>
      <c r="AT19707" s="6"/>
      <c r="AU19707" s="6"/>
      <c r="AV19707" s="6"/>
      <c r="AW19707" s="6"/>
      <c r="AX19707" s="6"/>
      <c r="AY19707" s="6"/>
      <c r="AZ19707" s="6"/>
      <c r="BA19707" s="6"/>
      <c r="BB19707" s="6"/>
      <c r="BC19707" s="6"/>
      <c r="BD19707" s="6"/>
      <c r="BE19707" s="6"/>
      <c r="BF19707" s="6"/>
      <c r="BG19707" s="6"/>
    </row>
    <row r="19708" spans="34:59" x14ac:dyDescent="0.25">
      <c r="AH19708" s="10"/>
      <c r="AI19708" s="6"/>
      <c r="AJ19708" s="10"/>
      <c r="AK19708" s="10"/>
      <c r="AL19708" s="10"/>
      <c r="AM19708" s="10"/>
      <c r="AN19708" s="10"/>
      <c r="AO19708" s="10"/>
      <c r="AP19708" s="10"/>
      <c r="AQ19708" s="10"/>
      <c r="AR19708" s="10"/>
      <c r="AS19708" s="10"/>
      <c r="AT19708" s="10"/>
      <c r="AU19708" s="10"/>
      <c r="AV19708" s="10"/>
      <c r="AW19708" s="10"/>
      <c r="AX19708" s="10"/>
      <c r="AY19708" s="10"/>
      <c r="AZ19708" s="10"/>
      <c r="BA19708" s="10"/>
      <c r="BB19708" s="10"/>
      <c r="BC19708" s="10"/>
      <c r="BD19708" s="10"/>
      <c r="BE19708" s="10"/>
      <c r="BF19708" s="10"/>
      <c r="BG19708" s="6"/>
    </row>
    <row r="19709" spans="34:59" x14ac:dyDescent="0.25">
      <c r="AH19709" s="6"/>
      <c r="AI19709" s="6"/>
      <c r="AJ19709" s="6"/>
      <c r="AK19709" s="6"/>
      <c r="AL19709" s="6"/>
      <c r="AM19709" s="6"/>
      <c r="AN19709" s="6"/>
      <c r="AO19709" s="6"/>
      <c r="AP19709" s="6"/>
      <c r="AQ19709" s="6"/>
      <c r="AR19709" s="6"/>
      <c r="AS19709" s="6"/>
      <c r="AT19709" s="6"/>
      <c r="AU19709" s="6"/>
      <c r="AV19709" s="6"/>
      <c r="AW19709" s="6"/>
      <c r="AX19709" s="6"/>
      <c r="AY19709" s="6"/>
      <c r="AZ19709" s="6"/>
      <c r="BA19709" s="6"/>
      <c r="BB19709" s="6"/>
      <c r="BC19709" s="6"/>
      <c r="BD19709" s="6"/>
      <c r="BE19709" s="6"/>
      <c r="BF19709" s="6"/>
      <c r="BG19709" s="10"/>
    </row>
    <row r="19710" spans="34:59" x14ac:dyDescent="0.25">
      <c r="AH19710" s="10"/>
      <c r="AI19710" s="6"/>
    </row>
    <row r="19711" spans="34:59" x14ac:dyDescent="0.25">
      <c r="AH19711" s="6"/>
      <c r="AI19711" s="6"/>
      <c r="AJ19711" s="6"/>
      <c r="AK19711" s="6"/>
      <c r="AL19711" s="6"/>
      <c r="AM19711" s="6"/>
      <c r="AN19711" s="6"/>
      <c r="AO19711" s="6"/>
      <c r="AP19711" s="6"/>
      <c r="AQ19711" s="6"/>
      <c r="AR19711" s="6"/>
      <c r="AS19711" s="6"/>
      <c r="AT19711" s="6"/>
      <c r="AU19711" s="6"/>
      <c r="AV19711" s="6"/>
      <c r="AW19711" s="6"/>
      <c r="AX19711" s="6"/>
      <c r="AY19711" s="6"/>
      <c r="AZ19711" s="6"/>
      <c r="BA19711" s="6"/>
      <c r="BB19711" s="6"/>
      <c r="BC19711" s="6"/>
      <c r="BD19711" s="6"/>
      <c r="BE19711" s="6"/>
      <c r="BF19711" s="6"/>
      <c r="BG19711" s="6"/>
    </row>
    <row r="19712" spans="34:59" x14ac:dyDescent="0.25">
      <c r="AH19712" s="10"/>
      <c r="AI19712" s="6"/>
      <c r="AJ19712" s="10"/>
      <c r="AK19712" s="10"/>
      <c r="AL19712" s="10"/>
      <c r="AM19712" s="10"/>
      <c r="AN19712" s="10"/>
      <c r="AO19712" s="10"/>
      <c r="AP19712" s="10"/>
      <c r="AQ19712" s="10"/>
      <c r="AR19712" s="10"/>
      <c r="AS19712" s="10"/>
      <c r="AT19712" s="10"/>
      <c r="AU19712" s="10"/>
      <c r="AV19712" s="10"/>
      <c r="AW19712" s="10"/>
      <c r="AX19712" s="10"/>
      <c r="AY19712" s="10"/>
      <c r="AZ19712" s="10"/>
      <c r="BA19712" s="10"/>
      <c r="BB19712" s="10"/>
      <c r="BC19712" s="10"/>
      <c r="BD19712" s="10"/>
      <c r="BE19712" s="10"/>
      <c r="BF19712" s="10"/>
      <c r="BG19712" s="6"/>
    </row>
    <row r="19713" spans="34:59" x14ac:dyDescent="0.25">
      <c r="AH19713" s="6"/>
      <c r="AI19713" s="6"/>
      <c r="AJ19713" s="6"/>
      <c r="AK19713" s="6"/>
      <c r="AL19713" s="6"/>
      <c r="AM19713" s="6"/>
      <c r="AN19713" s="6"/>
      <c r="AO19713" s="6"/>
      <c r="AP19713" s="6"/>
      <c r="AQ19713" s="6"/>
      <c r="AR19713" s="6"/>
      <c r="AS19713" s="6"/>
      <c r="AT19713" s="6"/>
      <c r="AU19713" s="6"/>
      <c r="AV19713" s="6"/>
      <c r="AW19713" s="6"/>
      <c r="AX19713" s="6"/>
      <c r="AY19713" s="6"/>
      <c r="AZ19713" s="6"/>
      <c r="BA19713" s="6"/>
      <c r="BB19713" s="6"/>
      <c r="BC19713" s="6"/>
      <c r="BD19713" s="6"/>
      <c r="BE19713" s="6"/>
      <c r="BF19713" s="6"/>
      <c r="BG19713" s="10"/>
    </row>
    <row r="19714" spans="34:59" x14ac:dyDescent="0.25">
      <c r="AH19714" s="10"/>
      <c r="AI19714" s="6"/>
    </row>
    <row r="19715" spans="34:59" x14ac:dyDescent="0.25">
      <c r="AH19715" s="6"/>
      <c r="AI19715" s="6"/>
      <c r="AJ19715" s="6"/>
      <c r="AK19715" s="6"/>
      <c r="AL19715" s="6"/>
      <c r="AM19715" s="6"/>
      <c r="AN19715" s="6"/>
      <c r="AO19715" s="6"/>
      <c r="AP19715" s="6"/>
      <c r="AQ19715" s="6"/>
      <c r="AR19715" s="6"/>
      <c r="AS19715" s="6"/>
      <c r="AT19715" s="6"/>
      <c r="AU19715" s="6"/>
      <c r="AV19715" s="6"/>
      <c r="AW19715" s="6"/>
      <c r="AX19715" s="6"/>
      <c r="AY19715" s="6"/>
      <c r="AZ19715" s="6"/>
      <c r="BA19715" s="6"/>
      <c r="BB19715" s="6"/>
      <c r="BC19715" s="6"/>
      <c r="BD19715" s="6"/>
      <c r="BE19715" s="6"/>
      <c r="BF19715" s="6"/>
      <c r="BG19715" s="6"/>
    </row>
    <row r="19716" spans="34:59" x14ac:dyDescent="0.25">
      <c r="AH19716" s="10"/>
      <c r="AI19716" s="6"/>
      <c r="AJ19716" s="10"/>
      <c r="AK19716" s="10"/>
      <c r="AL19716" s="10"/>
      <c r="AM19716" s="10"/>
      <c r="AN19716" s="10"/>
      <c r="AO19716" s="10"/>
      <c r="AP19716" s="10"/>
      <c r="AQ19716" s="10"/>
      <c r="AR19716" s="10"/>
      <c r="AS19716" s="10"/>
      <c r="AT19716" s="10"/>
      <c r="AU19716" s="10"/>
      <c r="AV19716" s="10"/>
      <c r="AW19716" s="10"/>
      <c r="AX19716" s="10"/>
      <c r="AY19716" s="10"/>
      <c r="AZ19716" s="10"/>
      <c r="BA19716" s="10"/>
      <c r="BB19716" s="10"/>
      <c r="BC19716" s="10"/>
      <c r="BD19716" s="10"/>
      <c r="BE19716" s="10"/>
      <c r="BF19716" s="10"/>
      <c r="BG19716" s="6"/>
    </row>
    <row r="19718" spans="34:59" x14ac:dyDescent="0.25">
      <c r="AH19718" s="10"/>
      <c r="AI19718" s="6"/>
    </row>
    <row r="19719" spans="34:59" x14ac:dyDescent="0.25">
      <c r="AH19719" s="6"/>
      <c r="AI19719" s="6"/>
      <c r="AJ19719" s="6"/>
      <c r="AK19719" s="6"/>
      <c r="AL19719" s="6"/>
      <c r="AM19719" s="6"/>
      <c r="AN19719" s="6"/>
      <c r="AO19719" s="6"/>
      <c r="AP19719" s="6"/>
      <c r="AQ19719" s="6"/>
      <c r="AR19719" s="6"/>
      <c r="AS19719" s="6"/>
      <c r="AT19719" s="6"/>
      <c r="AU19719" s="6"/>
      <c r="AV19719" s="6"/>
      <c r="AW19719" s="6"/>
      <c r="AX19719" s="6"/>
      <c r="AY19719" s="6"/>
      <c r="AZ19719" s="6"/>
      <c r="BA19719" s="6"/>
      <c r="BB19719" s="6"/>
      <c r="BC19719" s="6"/>
      <c r="BD19719" s="6"/>
      <c r="BE19719" s="6"/>
      <c r="BF19719" s="6"/>
      <c r="BG19719" s="6"/>
    </row>
    <row r="19720" spans="34:59" x14ac:dyDescent="0.25">
      <c r="AH19720" s="10"/>
      <c r="AI19720" s="6"/>
      <c r="AJ19720" s="10"/>
      <c r="AK19720" s="10"/>
      <c r="AL19720" s="10"/>
      <c r="AM19720" s="10"/>
      <c r="AN19720" s="10"/>
      <c r="AO19720" s="10"/>
      <c r="AP19720" s="10"/>
      <c r="AQ19720" s="10"/>
      <c r="AR19720" s="10"/>
      <c r="AS19720" s="10"/>
      <c r="AT19720" s="10"/>
      <c r="AU19720" s="10"/>
      <c r="AV19720" s="10"/>
      <c r="AW19720" s="10"/>
      <c r="AX19720" s="10"/>
      <c r="AY19720" s="10"/>
      <c r="AZ19720" s="10"/>
      <c r="BA19720" s="10"/>
      <c r="BB19720" s="10"/>
      <c r="BC19720" s="10"/>
      <c r="BD19720" s="10"/>
      <c r="BE19720" s="10"/>
      <c r="BF19720" s="10"/>
      <c r="BG19720" s="6"/>
    </row>
    <row r="19721" spans="34:59" x14ac:dyDescent="0.25">
      <c r="AH19721" s="6"/>
      <c r="AI19721" s="6"/>
      <c r="AJ19721" s="6"/>
      <c r="AK19721" s="6"/>
      <c r="AL19721" s="6"/>
      <c r="AM19721" s="6"/>
      <c r="AN19721" s="6"/>
      <c r="AO19721" s="6"/>
      <c r="AP19721" s="6"/>
      <c r="AQ19721" s="6"/>
      <c r="AR19721" s="6"/>
      <c r="AS19721" s="6"/>
      <c r="AT19721" s="6"/>
      <c r="AU19721" s="6"/>
      <c r="AV19721" s="6"/>
      <c r="AW19721" s="6"/>
      <c r="AX19721" s="6"/>
      <c r="AY19721" s="6"/>
      <c r="AZ19721" s="6"/>
      <c r="BA19721" s="6"/>
      <c r="BB19721" s="6"/>
      <c r="BC19721" s="6"/>
      <c r="BD19721" s="6"/>
      <c r="BE19721" s="6"/>
      <c r="BF19721" s="6"/>
      <c r="BG19721" s="10"/>
    </row>
    <row r="19722" spans="34:59" x14ac:dyDescent="0.25">
      <c r="AH19722" s="10"/>
      <c r="AI19722" s="6"/>
    </row>
    <row r="19723" spans="34:59" x14ac:dyDescent="0.25">
      <c r="AH19723" s="6"/>
      <c r="AI19723" s="6"/>
      <c r="AJ19723" s="6"/>
      <c r="AK19723" s="6"/>
      <c r="AL19723" s="6"/>
      <c r="AM19723" s="6"/>
      <c r="AN19723" s="6"/>
      <c r="AO19723" s="6"/>
      <c r="AP19723" s="6"/>
      <c r="AQ19723" s="6"/>
      <c r="AR19723" s="6"/>
      <c r="AS19723" s="6"/>
      <c r="AT19723" s="6"/>
      <c r="AU19723" s="6"/>
      <c r="AV19723" s="6"/>
      <c r="AW19723" s="6"/>
      <c r="AX19723" s="6"/>
      <c r="AY19723" s="6"/>
      <c r="AZ19723" s="6"/>
      <c r="BA19723" s="6"/>
      <c r="BB19723" s="6"/>
      <c r="BC19723" s="6"/>
      <c r="BD19723" s="6"/>
      <c r="BE19723" s="6"/>
      <c r="BF19723" s="6"/>
      <c r="BG19723" s="6"/>
    </row>
    <row r="19724" spans="34:59" x14ac:dyDescent="0.25">
      <c r="AH19724" s="10"/>
      <c r="AI19724" s="6"/>
      <c r="AJ19724" s="10"/>
      <c r="AK19724" s="10"/>
      <c r="AL19724" s="10"/>
      <c r="AM19724" s="10"/>
      <c r="AN19724" s="10"/>
      <c r="AO19724" s="10"/>
      <c r="AP19724" s="10"/>
      <c r="AQ19724" s="10"/>
      <c r="AR19724" s="10"/>
      <c r="AS19724" s="10"/>
      <c r="AT19724" s="10"/>
      <c r="AU19724" s="10"/>
      <c r="AV19724" s="10"/>
      <c r="AW19724" s="10"/>
      <c r="AX19724" s="10"/>
      <c r="AY19724" s="10"/>
      <c r="AZ19724" s="10"/>
      <c r="BA19724" s="10"/>
      <c r="BB19724" s="10"/>
      <c r="BC19724" s="10"/>
      <c r="BD19724" s="10"/>
      <c r="BE19724" s="10"/>
      <c r="BF19724" s="10"/>
      <c r="BG19724" s="6"/>
    </row>
    <row r="19725" spans="34:59" x14ac:dyDescent="0.25">
      <c r="AH19725" s="6"/>
      <c r="AI19725" s="6"/>
      <c r="AJ19725" s="6"/>
      <c r="AK19725" s="6"/>
      <c r="AL19725" s="6"/>
      <c r="AM19725" s="6"/>
      <c r="AN19725" s="6"/>
      <c r="AO19725" s="6"/>
      <c r="AP19725" s="6"/>
      <c r="AQ19725" s="6"/>
      <c r="AR19725" s="6"/>
      <c r="AS19725" s="6"/>
      <c r="AT19725" s="6"/>
      <c r="AU19725" s="6"/>
      <c r="AV19725" s="6"/>
      <c r="AW19725" s="6"/>
      <c r="AX19725" s="6"/>
      <c r="AY19725" s="6"/>
      <c r="AZ19725" s="6"/>
      <c r="BA19725" s="6"/>
      <c r="BB19725" s="6"/>
      <c r="BC19725" s="6"/>
      <c r="BD19725" s="6"/>
      <c r="BE19725" s="6"/>
      <c r="BF19725" s="6"/>
      <c r="BG19725" s="10"/>
    </row>
    <row r="19726" spans="34:59" x14ac:dyDescent="0.25">
      <c r="AH19726" s="10"/>
      <c r="AI19726" s="6"/>
    </row>
    <row r="19727" spans="34:59" x14ac:dyDescent="0.25">
      <c r="AH19727" s="6"/>
      <c r="AI19727" s="6"/>
      <c r="AJ19727" s="6"/>
      <c r="AK19727" s="6"/>
      <c r="AL19727" s="6"/>
      <c r="AM19727" s="6"/>
      <c r="AN19727" s="6"/>
      <c r="AO19727" s="6"/>
      <c r="AP19727" s="6"/>
      <c r="AQ19727" s="6"/>
      <c r="AR19727" s="6"/>
      <c r="AS19727" s="6"/>
      <c r="AT19727" s="6"/>
      <c r="AU19727" s="6"/>
      <c r="AV19727" s="6"/>
      <c r="AW19727" s="6"/>
      <c r="AX19727" s="6"/>
      <c r="AY19727" s="6"/>
      <c r="AZ19727" s="6"/>
      <c r="BA19727" s="6"/>
      <c r="BB19727" s="6"/>
      <c r="BC19727" s="6"/>
      <c r="BD19727" s="6"/>
      <c r="BE19727" s="6"/>
      <c r="BF19727" s="6"/>
      <c r="BG19727" s="6"/>
    </row>
    <row r="19728" spans="34:59" x14ac:dyDescent="0.25">
      <c r="AH19728" s="10"/>
      <c r="AI19728" s="6"/>
      <c r="AJ19728" s="10"/>
      <c r="AK19728" s="10"/>
      <c r="AL19728" s="10"/>
      <c r="AM19728" s="10"/>
      <c r="AN19728" s="10"/>
      <c r="AO19728" s="10"/>
      <c r="AP19728" s="10"/>
      <c r="AQ19728" s="10"/>
      <c r="AR19728" s="10"/>
      <c r="AS19728" s="10"/>
      <c r="AT19728" s="10"/>
      <c r="AU19728" s="10"/>
      <c r="AV19728" s="10"/>
      <c r="AW19728" s="10"/>
      <c r="AX19728" s="10"/>
      <c r="AY19728" s="10"/>
      <c r="AZ19728" s="10"/>
      <c r="BA19728" s="10"/>
      <c r="BB19728" s="10"/>
      <c r="BC19728" s="10"/>
      <c r="BD19728" s="10"/>
      <c r="BE19728" s="10"/>
      <c r="BF19728" s="10"/>
      <c r="BG19728" s="6"/>
    </row>
    <row r="19729" spans="34:59" x14ac:dyDescent="0.25">
      <c r="AH19729" s="6"/>
      <c r="AI19729" s="6"/>
      <c r="AJ19729" s="6"/>
      <c r="AK19729" s="6"/>
      <c r="AL19729" s="6"/>
      <c r="AM19729" s="6"/>
      <c r="AN19729" s="6"/>
      <c r="AO19729" s="6"/>
      <c r="AP19729" s="6"/>
      <c r="AQ19729" s="6"/>
      <c r="AR19729" s="6"/>
      <c r="AS19729" s="6"/>
      <c r="AT19729" s="6"/>
      <c r="AU19729" s="6"/>
      <c r="AV19729" s="6"/>
      <c r="AW19729" s="6"/>
      <c r="AX19729" s="6"/>
      <c r="AY19729" s="6"/>
      <c r="AZ19729" s="6"/>
      <c r="BA19729" s="6"/>
      <c r="BB19729" s="6"/>
      <c r="BC19729" s="6"/>
      <c r="BD19729" s="6"/>
      <c r="BE19729" s="6"/>
      <c r="BF19729" s="6"/>
      <c r="BG19729" s="10"/>
    </row>
    <row r="19730" spans="34:59" x14ac:dyDescent="0.25">
      <c r="AH19730" s="10"/>
      <c r="AI19730" s="6"/>
    </row>
    <row r="19731" spans="34:59" x14ac:dyDescent="0.25">
      <c r="AH19731" s="6"/>
      <c r="AI19731" s="6"/>
      <c r="AJ19731" s="6"/>
      <c r="AK19731" s="6"/>
      <c r="AL19731" s="6"/>
      <c r="AM19731" s="6"/>
      <c r="AN19731" s="6"/>
      <c r="AO19731" s="6"/>
      <c r="AP19731" s="6"/>
      <c r="AQ19731" s="6"/>
      <c r="AR19731" s="6"/>
      <c r="AS19731" s="6"/>
      <c r="AT19731" s="6"/>
      <c r="AU19731" s="6"/>
      <c r="AV19731" s="6"/>
      <c r="AW19731" s="6"/>
      <c r="AX19731" s="6"/>
      <c r="AY19731" s="6"/>
      <c r="AZ19731" s="6"/>
      <c r="BA19731" s="6"/>
      <c r="BB19731" s="6"/>
      <c r="BC19731" s="6"/>
      <c r="BD19731" s="6"/>
      <c r="BE19731" s="6"/>
      <c r="BF19731" s="6"/>
      <c r="BG19731" s="6"/>
    </row>
    <row r="19732" spans="34:59" x14ac:dyDescent="0.25">
      <c r="AH19732" s="10"/>
      <c r="AI19732" s="6"/>
      <c r="AJ19732" s="10"/>
      <c r="AK19732" s="10"/>
      <c r="AL19732" s="10"/>
      <c r="AM19732" s="10"/>
      <c r="AN19732" s="10"/>
      <c r="AO19732" s="10"/>
      <c r="AP19732" s="10"/>
      <c r="AQ19732" s="10"/>
      <c r="AR19732" s="10"/>
      <c r="AS19732" s="10"/>
      <c r="AT19732" s="10"/>
      <c r="AU19732" s="10"/>
      <c r="AV19732" s="10"/>
      <c r="AW19732" s="10"/>
      <c r="AX19732" s="10"/>
      <c r="AY19732" s="10"/>
      <c r="AZ19732" s="10"/>
      <c r="BA19732" s="10"/>
      <c r="BB19732" s="10"/>
      <c r="BC19732" s="10"/>
      <c r="BD19732" s="10"/>
      <c r="BE19732" s="10"/>
      <c r="BF19732" s="10"/>
      <c r="BG19732" s="6"/>
    </row>
    <row r="19734" spans="34:59" x14ac:dyDescent="0.25">
      <c r="AH19734" s="10"/>
      <c r="AI19734" s="6"/>
    </row>
    <row r="19735" spans="34:59" x14ac:dyDescent="0.25">
      <c r="AH19735" s="6"/>
      <c r="AI19735" s="6"/>
      <c r="AJ19735" s="6"/>
      <c r="AK19735" s="6"/>
      <c r="AL19735" s="6"/>
      <c r="AM19735" s="6"/>
      <c r="AN19735" s="6"/>
      <c r="AO19735" s="6"/>
      <c r="AP19735" s="6"/>
      <c r="AQ19735" s="6"/>
      <c r="AR19735" s="6"/>
      <c r="AS19735" s="6"/>
      <c r="AT19735" s="6"/>
      <c r="AU19735" s="6"/>
      <c r="AV19735" s="6"/>
      <c r="AW19735" s="6"/>
      <c r="AX19735" s="6"/>
      <c r="AY19735" s="6"/>
      <c r="AZ19735" s="6"/>
      <c r="BA19735" s="6"/>
      <c r="BB19735" s="6"/>
      <c r="BC19735" s="6"/>
      <c r="BD19735" s="6"/>
      <c r="BE19735" s="6"/>
      <c r="BF19735" s="6"/>
      <c r="BG19735" s="6"/>
    </row>
    <row r="19736" spans="34:59" x14ac:dyDescent="0.25">
      <c r="AH19736" s="10"/>
      <c r="AI19736" s="6"/>
      <c r="AJ19736" s="10"/>
      <c r="AK19736" s="10"/>
      <c r="AL19736" s="10"/>
      <c r="AM19736" s="10"/>
      <c r="AN19736" s="10"/>
      <c r="AO19736" s="10"/>
      <c r="AP19736" s="10"/>
      <c r="AQ19736" s="10"/>
      <c r="AR19736" s="10"/>
      <c r="AS19736" s="10"/>
      <c r="AT19736" s="10"/>
      <c r="AU19736" s="10"/>
      <c r="AV19736" s="10"/>
      <c r="AW19736" s="10"/>
      <c r="AX19736" s="10"/>
      <c r="AY19736" s="10"/>
      <c r="AZ19736" s="10"/>
      <c r="BA19736" s="10"/>
      <c r="BB19736" s="10"/>
      <c r="BC19736" s="10"/>
      <c r="BD19736" s="10"/>
      <c r="BE19736" s="10"/>
      <c r="BF19736" s="10"/>
      <c r="BG19736" s="6"/>
    </row>
    <row r="19737" spans="34:59" x14ac:dyDescent="0.25">
      <c r="AH19737" s="6"/>
      <c r="AI19737" s="6"/>
      <c r="AJ19737" s="6"/>
      <c r="AK19737" s="6"/>
      <c r="AL19737" s="6"/>
      <c r="AM19737" s="6"/>
      <c r="AN19737" s="6"/>
      <c r="AO19737" s="6"/>
      <c r="AP19737" s="6"/>
      <c r="AQ19737" s="6"/>
      <c r="AR19737" s="6"/>
      <c r="AS19737" s="6"/>
      <c r="AT19737" s="6"/>
      <c r="AU19737" s="6"/>
      <c r="AV19737" s="6"/>
      <c r="AW19737" s="6"/>
      <c r="AX19737" s="6"/>
      <c r="AY19737" s="6"/>
      <c r="AZ19737" s="6"/>
      <c r="BA19737" s="6"/>
      <c r="BB19737" s="6"/>
      <c r="BC19737" s="6"/>
      <c r="BD19737" s="6"/>
      <c r="BE19737" s="6"/>
      <c r="BF19737" s="6"/>
      <c r="BG19737" s="10"/>
    </row>
    <row r="19738" spans="34:59" x14ac:dyDescent="0.25">
      <c r="AH19738" s="10"/>
      <c r="AI19738" s="6"/>
    </row>
    <row r="19739" spans="34:59" x14ac:dyDescent="0.25">
      <c r="AH19739" s="6"/>
      <c r="AI19739" s="6"/>
      <c r="AJ19739" s="6"/>
      <c r="AK19739" s="6"/>
      <c r="AL19739" s="6"/>
      <c r="AM19739" s="6"/>
      <c r="AN19739" s="6"/>
      <c r="AO19739" s="6"/>
      <c r="AP19739" s="6"/>
      <c r="AQ19739" s="6"/>
      <c r="AR19739" s="6"/>
      <c r="AS19739" s="6"/>
      <c r="AT19739" s="6"/>
      <c r="AU19739" s="6"/>
      <c r="AV19739" s="6"/>
      <c r="AW19739" s="6"/>
      <c r="AX19739" s="6"/>
      <c r="AY19739" s="6"/>
      <c r="AZ19739" s="6"/>
      <c r="BA19739" s="6"/>
      <c r="BB19739" s="6"/>
      <c r="BC19739" s="6"/>
      <c r="BD19739" s="6"/>
      <c r="BE19739" s="6"/>
      <c r="BF19739" s="6"/>
      <c r="BG19739" s="6"/>
    </row>
    <row r="19740" spans="34:59" x14ac:dyDescent="0.25">
      <c r="AH19740" s="10"/>
      <c r="AI19740" s="6"/>
      <c r="AJ19740" s="10"/>
      <c r="AK19740" s="10"/>
      <c r="AL19740" s="10"/>
      <c r="AM19740" s="10"/>
      <c r="AN19740" s="10"/>
      <c r="AO19740" s="10"/>
      <c r="AP19740" s="10"/>
      <c r="AQ19740" s="10"/>
      <c r="AR19740" s="10"/>
      <c r="AS19740" s="10"/>
      <c r="AT19740" s="10"/>
      <c r="AU19740" s="10"/>
      <c r="AV19740" s="10"/>
      <c r="AW19740" s="10"/>
      <c r="AX19740" s="10"/>
      <c r="AY19740" s="10"/>
      <c r="AZ19740" s="10"/>
      <c r="BA19740" s="10"/>
      <c r="BB19740" s="10"/>
      <c r="BC19740" s="10"/>
      <c r="BD19740" s="10"/>
      <c r="BE19740" s="10"/>
      <c r="BF19740" s="10"/>
      <c r="BG19740" s="6"/>
    </row>
    <row r="19741" spans="34:59" x14ac:dyDescent="0.25">
      <c r="AH19741" s="6"/>
      <c r="AI19741" s="6"/>
      <c r="AJ19741" s="6"/>
      <c r="AK19741" s="6"/>
      <c r="AL19741" s="6"/>
      <c r="AM19741" s="6"/>
      <c r="AN19741" s="6"/>
      <c r="AO19741" s="6"/>
      <c r="AP19741" s="6"/>
      <c r="AQ19741" s="6"/>
      <c r="AR19741" s="6"/>
      <c r="AS19741" s="6"/>
      <c r="AT19741" s="6"/>
      <c r="AU19741" s="6"/>
      <c r="AV19741" s="6"/>
      <c r="AW19741" s="6"/>
      <c r="AX19741" s="6"/>
      <c r="AY19741" s="6"/>
      <c r="AZ19741" s="6"/>
      <c r="BA19741" s="6"/>
      <c r="BB19741" s="6"/>
      <c r="BC19741" s="6"/>
      <c r="BD19741" s="6"/>
      <c r="BE19741" s="6"/>
      <c r="BF19741" s="6"/>
      <c r="BG19741" s="10"/>
    </row>
    <row r="19742" spans="34:59" x14ac:dyDescent="0.25">
      <c r="AH19742" s="10"/>
      <c r="AI19742" s="6"/>
    </row>
    <row r="19743" spans="34:59" x14ac:dyDescent="0.25">
      <c r="AH19743" s="6"/>
      <c r="AI19743" s="6"/>
      <c r="AJ19743" s="6"/>
      <c r="AK19743" s="6"/>
      <c r="AL19743" s="6"/>
      <c r="AM19743" s="6"/>
      <c r="AN19743" s="6"/>
      <c r="AO19743" s="6"/>
      <c r="AP19743" s="6"/>
      <c r="AQ19743" s="6"/>
      <c r="AR19743" s="6"/>
      <c r="AS19743" s="6"/>
      <c r="AT19743" s="6"/>
      <c r="AU19743" s="6"/>
      <c r="AV19743" s="6"/>
      <c r="AW19743" s="6"/>
      <c r="AX19743" s="6"/>
      <c r="AY19743" s="6"/>
      <c r="AZ19743" s="6"/>
      <c r="BA19743" s="6"/>
      <c r="BB19743" s="6"/>
      <c r="BC19743" s="6"/>
      <c r="BD19743" s="6"/>
      <c r="BE19743" s="6"/>
      <c r="BF19743" s="6"/>
      <c r="BG19743" s="6"/>
    </row>
    <row r="19744" spans="34:59" x14ac:dyDescent="0.25">
      <c r="AH19744" s="10"/>
      <c r="AI19744" s="6"/>
      <c r="AJ19744" s="10"/>
      <c r="AK19744" s="10"/>
      <c r="AL19744" s="10"/>
      <c r="AM19744" s="10"/>
      <c r="AN19744" s="10"/>
      <c r="AO19744" s="10"/>
      <c r="AP19744" s="10"/>
      <c r="AQ19744" s="10"/>
      <c r="AR19744" s="10"/>
      <c r="AS19744" s="10"/>
      <c r="AT19744" s="10"/>
      <c r="AU19744" s="10"/>
      <c r="AV19744" s="10"/>
      <c r="AW19744" s="10"/>
      <c r="AX19744" s="10"/>
      <c r="AY19744" s="10"/>
      <c r="AZ19744" s="10"/>
      <c r="BA19744" s="10"/>
      <c r="BB19744" s="10"/>
      <c r="BC19744" s="10"/>
      <c r="BD19744" s="10"/>
      <c r="BE19744" s="10"/>
      <c r="BF19744" s="10"/>
      <c r="BG19744" s="6"/>
    </row>
    <row r="19745" spans="34:59" x14ac:dyDescent="0.25">
      <c r="AH19745" s="6"/>
      <c r="AI19745" s="6"/>
      <c r="AJ19745" s="6"/>
      <c r="AK19745" s="6"/>
      <c r="AL19745" s="6"/>
      <c r="AM19745" s="6"/>
      <c r="AN19745" s="6"/>
      <c r="AO19745" s="6"/>
      <c r="AP19745" s="6"/>
      <c r="AQ19745" s="6"/>
      <c r="AR19745" s="6"/>
      <c r="AS19745" s="6"/>
      <c r="AT19745" s="6"/>
      <c r="AU19745" s="6"/>
      <c r="AV19745" s="6"/>
      <c r="AW19745" s="6"/>
      <c r="AX19745" s="6"/>
      <c r="AY19745" s="6"/>
      <c r="AZ19745" s="6"/>
      <c r="BA19745" s="6"/>
      <c r="BB19745" s="6"/>
      <c r="BC19745" s="6"/>
      <c r="BD19745" s="6"/>
      <c r="BE19745" s="6"/>
      <c r="BF19745" s="6"/>
      <c r="BG19745" s="10"/>
    </row>
    <row r="19746" spans="34:59" x14ac:dyDescent="0.25">
      <c r="AH19746" s="10"/>
      <c r="AI19746" s="6"/>
    </row>
    <row r="19747" spans="34:59" x14ac:dyDescent="0.25">
      <c r="AH19747" s="6"/>
      <c r="AI19747" s="6"/>
      <c r="AJ19747" s="6"/>
      <c r="AK19747" s="6"/>
      <c r="AL19747" s="6"/>
      <c r="AM19747" s="6"/>
      <c r="AN19747" s="6"/>
      <c r="AO19747" s="6"/>
      <c r="AP19747" s="6"/>
      <c r="AQ19747" s="6"/>
      <c r="AR19747" s="6"/>
      <c r="AS19747" s="6"/>
      <c r="AT19747" s="6"/>
      <c r="AU19747" s="6"/>
      <c r="AV19747" s="6"/>
      <c r="AW19747" s="6"/>
      <c r="AX19747" s="6"/>
      <c r="AY19747" s="6"/>
      <c r="AZ19747" s="6"/>
      <c r="BA19747" s="6"/>
      <c r="BB19747" s="6"/>
      <c r="BC19747" s="6"/>
      <c r="BD19747" s="6"/>
      <c r="BE19747" s="6"/>
      <c r="BF19747" s="6"/>
      <c r="BG19747" s="6"/>
    </row>
    <row r="19748" spans="34:59" x14ac:dyDescent="0.25">
      <c r="AH19748" s="10"/>
      <c r="AI19748" s="6"/>
      <c r="AJ19748" s="10"/>
      <c r="AK19748" s="10"/>
      <c r="AL19748" s="10"/>
      <c r="AM19748" s="10"/>
      <c r="AN19748" s="10"/>
      <c r="AO19748" s="10"/>
      <c r="AP19748" s="10"/>
      <c r="AQ19748" s="10"/>
      <c r="AR19748" s="10"/>
      <c r="AS19748" s="10"/>
      <c r="AT19748" s="10"/>
      <c r="AU19748" s="10"/>
      <c r="AV19748" s="10"/>
      <c r="AW19748" s="10"/>
      <c r="AX19748" s="10"/>
      <c r="AY19748" s="10"/>
      <c r="AZ19748" s="10"/>
      <c r="BA19748" s="10"/>
      <c r="BB19748" s="10"/>
      <c r="BC19748" s="10"/>
      <c r="BD19748" s="10"/>
      <c r="BE19748" s="10"/>
      <c r="BF19748" s="10"/>
      <c r="BG19748" s="6"/>
    </row>
    <row r="19750" spans="34:59" x14ac:dyDescent="0.25">
      <c r="AH19750" s="10"/>
      <c r="AI19750" s="6"/>
    </row>
    <row r="19751" spans="34:59" x14ac:dyDescent="0.25">
      <c r="AH19751" s="6"/>
      <c r="AI19751" s="6"/>
      <c r="AJ19751" s="6"/>
      <c r="AK19751" s="6"/>
      <c r="AL19751" s="6"/>
      <c r="AM19751" s="6"/>
      <c r="AN19751" s="6"/>
      <c r="AO19751" s="6"/>
      <c r="AP19751" s="6"/>
      <c r="AQ19751" s="6"/>
      <c r="AR19751" s="6"/>
      <c r="AS19751" s="6"/>
      <c r="AT19751" s="6"/>
      <c r="AU19751" s="6"/>
      <c r="AV19751" s="6"/>
      <c r="AW19751" s="6"/>
      <c r="AX19751" s="6"/>
      <c r="AY19751" s="6"/>
      <c r="AZ19751" s="6"/>
      <c r="BA19751" s="6"/>
      <c r="BB19751" s="6"/>
      <c r="BC19751" s="6"/>
      <c r="BD19751" s="6"/>
      <c r="BE19751" s="6"/>
      <c r="BF19751" s="6"/>
      <c r="BG19751" s="6"/>
    </row>
    <row r="19752" spans="34:59" x14ac:dyDescent="0.25">
      <c r="AH19752" s="10"/>
      <c r="AI19752" s="6"/>
      <c r="AJ19752" s="10"/>
      <c r="AK19752" s="10"/>
      <c r="AL19752" s="10"/>
      <c r="AM19752" s="10"/>
      <c r="AN19752" s="10"/>
      <c r="AO19752" s="10"/>
      <c r="AP19752" s="10"/>
      <c r="AQ19752" s="10"/>
      <c r="AR19752" s="10"/>
      <c r="AS19752" s="10"/>
      <c r="AT19752" s="10"/>
      <c r="AU19752" s="10"/>
      <c r="AV19752" s="10"/>
      <c r="AW19752" s="10"/>
      <c r="AX19752" s="10"/>
      <c r="AY19752" s="10"/>
      <c r="AZ19752" s="10"/>
      <c r="BA19752" s="10"/>
      <c r="BB19752" s="10"/>
      <c r="BC19752" s="10"/>
      <c r="BD19752" s="10"/>
      <c r="BE19752" s="10"/>
      <c r="BF19752" s="10"/>
      <c r="BG19752" s="6"/>
    </row>
    <row r="19753" spans="34:59" x14ac:dyDescent="0.25">
      <c r="AH19753" s="6"/>
      <c r="AI19753" s="6"/>
      <c r="AJ19753" s="6"/>
      <c r="AK19753" s="6"/>
      <c r="AL19753" s="6"/>
      <c r="AM19753" s="6"/>
      <c r="AN19753" s="6"/>
      <c r="AO19753" s="6"/>
      <c r="AP19753" s="6"/>
      <c r="AQ19753" s="6"/>
      <c r="AR19753" s="6"/>
      <c r="AS19753" s="6"/>
      <c r="AT19753" s="6"/>
      <c r="AU19753" s="6"/>
      <c r="AV19753" s="6"/>
      <c r="AW19753" s="6"/>
      <c r="AX19753" s="6"/>
      <c r="AY19753" s="6"/>
      <c r="AZ19753" s="6"/>
      <c r="BA19753" s="6"/>
      <c r="BB19753" s="6"/>
      <c r="BC19753" s="6"/>
      <c r="BD19753" s="6"/>
      <c r="BE19753" s="6"/>
      <c r="BF19753" s="6"/>
      <c r="BG19753" s="10"/>
    </row>
    <row r="19754" spans="34:59" x14ac:dyDescent="0.25">
      <c r="AH19754" s="10"/>
      <c r="AI19754" s="6"/>
    </row>
    <row r="19755" spans="34:59" x14ac:dyDescent="0.25">
      <c r="AH19755" s="6"/>
      <c r="AI19755" s="6"/>
      <c r="AJ19755" s="6"/>
      <c r="AK19755" s="6"/>
      <c r="AL19755" s="6"/>
      <c r="AM19755" s="6"/>
      <c r="AN19755" s="6"/>
      <c r="AO19755" s="6"/>
      <c r="AP19755" s="6"/>
      <c r="AQ19755" s="6"/>
      <c r="AR19755" s="6"/>
      <c r="AS19755" s="6"/>
      <c r="AT19755" s="6"/>
      <c r="AU19755" s="6"/>
      <c r="AV19755" s="6"/>
      <c r="AW19755" s="6"/>
      <c r="AX19755" s="6"/>
      <c r="AY19755" s="6"/>
      <c r="AZ19755" s="6"/>
      <c r="BA19755" s="6"/>
      <c r="BB19755" s="6"/>
      <c r="BC19755" s="6"/>
      <c r="BD19755" s="6"/>
      <c r="BE19755" s="6"/>
      <c r="BF19755" s="6"/>
      <c r="BG19755" s="6"/>
    </row>
    <row r="19756" spans="34:59" x14ac:dyDescent="0.25">
      <c r="AH19756" s="10"/>
      <c r="AI19756" s="6"/>
      <c r="AJ19756" s="10"/>
      <c r="AK19756" s="10"/>
      <c r="AL19756" s="10"/>
      <c r="AM19756" s="10"/>
      <c r="AN19756" s="10"/>
      <c r="AO19756" s="10"/>
      <c r="AP19756" s="10"/>
      <c r="AQ19756" s="10"/>
      <c r="AR19756" s="10"/>
      <c r="AS19756" s="10"/>
      <c r="AT19756" s="10"/>
      <c r="AU19756" s="10"/>
      <c r="AV19756" s="10"/>
      <c r="AW19756" s="10"/>
      <c r="AX19756" s="10"/>
      <c r="AY19756" s="10"/>
      <c r="AZ19756" s="10"/>
      <c r="BA19756" s="10"/>
      <c r="BB19756" s="10"/>
      <c r="BC19756" s="10"/>
      <c r="BD19756" s="10"/>
      <c r="BE19756" s="10"/>
      <c r="BF19756" s="10"/>
      <c r="BG19756" s="6"/>
    </row>
    <row r="19757" spans="34:59" x14ac:dyDescent="0.25">
      <c r="AH19757" s="6"/>
      <c r="AI19757" s="6"/>
      <c r="AJ19757" s="6"/>
      <c r="AK19757" s="6"/>
      <c r="AL19757" s="6"/>
      <c r="AM19757" s="6"/>
      <c r="AN19757" s="6"/>
      <c r="AO19757" s="6"/>
      <c r="AP19757" s="6"/>
      <c r="AQ19757" s="6"/>
      <c r="AR19757" s="6"/>
      <c r="AS19757" s="6"/>
      <c r="AT19757" s="6"/>
      <c r="AU19757" s="6"/>
      <c r="AV19757" s="6"/>
      <c r="AW19757" s="6"/>
      <c r="AX19757" s="6"/>
      <c r="AY19757" s="6"/>
      <c r="AZ19757" s="6"/>
      <c r="BA19757" s="6"/>
      <c r="BB19757" s="6"/>
      <c r="BC19757" s="6"/>
      <c r="BD19757" s="6"/>
      <c r="BE19757" s="6"/>
      <c r="BF19757" s="6"/>
      <c r="BG19757" s="10"/>
    </row>
    <row r="19758" spans="34:59" x14ac:dyDescent="0.25">
      <c r="AH19758" s="10"/>
      <c r="AI19758" s="6"/>
    </row>
    <row r="19759" spans="34:59" x14ac:dyDescent="0.25">
      <c r="AH19759" s="6"/>
      <c r="AI19759" s="6"/>
      <c r="AJ19759" s="6"/>
      <c r="AK19759" s="6"/>
      <c r="AL19759" s="6"/>
      <c r="AM19759" s="6"/>
      <c r="AN19759" s="6"/>
      <c r="AO19759" s="6"/>
      <c r="AP19759" s="6"/>
      <c r="AQ19759" s="6"/>
      <c r="AR19759" s="6"/>
      <c r="AS19759" s="6"/>
      <c r="AT19759" s="6"/>
      <c r="AU19759" s="6"/>
      <c r="AV19759" s="6"/>
      <c r="AW19759" s="6"/>
      <c r="AX19759" s="6"/>
      <c r="AY19759" s="6"/>
      <c r="AZ19759" s="6"/>
      <c r="BA19759" s="6"/>
      <c r="BB19759" s="6"/>
      <c r="BC19759" s="6"/>
      <c r="BD19759" s="6"/>
      <c r="BE19759" s="6"/>
      <c r="BF19759" s="6"/>
      <c r="BG19759" s="6"/>
    </row>
    <row r="19760" spans="34:59" x14ac:dyDescent="0.25">
      <c r="AH19760" s="10"/>
      <c r="AI19760" s="6"/>
      <c r="AJ19760" s="10"/>
      <c r="AK19760" s="10"/>
      <c r="AL19760" s="10"/>
      <c r="AM19760" s="10"/>
      <c r="AN19760" s="10"/>
      <c r="AO19760" s="10"/>
      <c r="AP19760" s="10"/>
      <c r="AQ19760" s="10"/>
      <c r="AR19760" s="10"/>
      <c r="AS19760" s="10"/>
      <c r="AT19760" s="10"/>
      <c r="AU19760" s="10"/>
      <c r="AV19760" s="10"/>
      <c r="AW19760" s="10"/>
      <c r="AX19760" s="10"/>
      <c r="AY19760" s="10"/>
      <c r="AZ19760" s="10"/>
      <c r="BA19760" s="10"/>
      <c r="BB19760" s="10"/>
      <c r="BC19760" s="10"/>
      <c r="BD19760" s="10"/>
      <c r="BE19760" s="10"/>
      <c r="BF19760" s="10"/>
      <c r="BG19760" s="6"/>
    </row>
    <row r="19761" spans="34:59" x14ac:dyDescent="0.25">
      <c r="AH19761" s="6"/>
      <c r="AI19761" s="6"/>
      <c r="AJ19761" s="6"/>
      <c r="AK19761" s="6"/>
      <c r="AL19761" s="6"/>
      <c r="AM19761" s="6"/>
      <c r="AN19761" s="6"/>
      <c r="AO19761" s="6"/>
      <c r="AP19761" s="6"/>
      <c r="AQ19761" s="6"/>
      <c r="AR19761" s="6"/>
      <c r="AS19761" s="6"/>
      <c r="AT19761" s="6"/>
      <c r="AU19761" s="6"/>
      <c r="AV19761" s="6"/>
      <c r="AW19761" s="6"/>
      <c r="AX19761" s="6"/>
      <c r="AY19761" s="6"/>
      <c r="AZ19761" s="6"/>
      <c r="BA19761" s="6"/>
      <c r="BB19761" s="6"/>
      <c r="BC19761" s="6"/>
      <c r="BD19761" s="6"/>
      <c r="BE19761" s="6"/>
      <c r="BF19761" s="6"/>
      <c r="BG19761" s="10"/>
    </row>
    <row r="19762" spans="34:59" x14ac:dyDescent="0.25">
      <c r="AH19762" s="10"/>
      <c r="AI19762" s="6"/>
    </row>
    <row r="19763" spans="34:59" x14ac:dyDescent="0.25">
      <c r="AH19763" s="6"/>
      <c r="AI19763" s="6"/>
      <c r="AJ19763" s="6"/>
      <c r="AK19763" s="6"/>
      <c r="AL19763" s="6"/>
      <c r="AM19763" s="6"/>
      <c r="AN19763" s="6"/>
      <c r="AO19763" s="6"/>
      <c r="AP19763" s="6"/>
      <c r="AQ19763" s="6"/>
      <c r="AR19763" s="6"/>
      <c r="AS19763" s="6"/>
      <c r="AT19763" s="6"/>
      <c r="AU19763" s="6"/>
      <c r="AV19763" s="6"/>
      <c r="AW19763" s="6"/>
      <c r="AX19763" s="6"/>
      <c r="AY19763" s="6"/>
      <c r="AZ19763" s="6"/>
      <c r="BA19763" s="6"/>
      <c r="BB19763" s="6"/>
      <c r="BC19763" s="6"/>
      <c r="BD19763" s="6"/>
      <c r="BE19763" s="6"/>
      <c r="BF19763" s="6"/>
      <c r="BG19763" s="6"/>
    </row>
    <row r="19764" spans="34:59" x14ac:dyDescent="0.25">
      <c r="AH19764" s="10"/>
      <c r="AI19764" s="6"/>
      <c r="AJ19764" s="10"/>
      <c r="AK19764" s="10"/>
      <c r="AL19764" s="10"/>
      <c r="AM19764" s="10"/>
      <c r="AN19764" s="10"/>
      <c r="AO19764" s="10"/>
      <c r="AP19764" s="10"/>
      <c r="AQ19764" s="10"/>
      <c r="AR19764" s="10"/>
      <c r="AS19764" s="10"/>
      <c r="AT19764" s="10"/>
      <c r="AU19764" s="10"/>
      <c r="AV19764" s="10"/>
      <c r="AW19764" s="10"/>
      <c r="AX19764" s="10"/>
      <c r="AY19764" s="10"/>
      <c r="AZ19764" s="10"/>
      <c r="BA19764" s="10"/>
      <c r="BB19764" s="10"/>
      <c r="BC19764" s="10"/>
      <c r="BD19764" s="10"/>
      <c r="BE19764" s="10"/>
      <c r="BF19764" s="10"/>
      <c r="BG19764" s="6"/>
    </row>
    <row r="19766" spans="34:59" x14ac:dyDescent="0.25">
      <c r="AH19766" s="10"/>
      <c r="AI19766" s="6"/>
    </row>
    <row r="19767" spans="34:59" x14ac:dyDescent="0.25">
      <c r="AH19767" s="6"/>
      <c r="AI19767" s="6"/>
      <c r="AJ19767" s="6"/>
      <c r="AK19767" s="6"/>
      <c r="AL19767" s="6"/>
      <c r="AM19767" s="6"/>
      <c r="AN19767" s="6"/>
      <c r="AO19767" s="6"/>
      <c r="AP19767" s="6"/>
      <c r="AQ19767" s="6"/>
      <c r="AR19767" s="6"/>
      <c r="AS19767" s="6"/>
      <c r="AT19767" s="6"/>
      <c r="AU19767" s="6"/>
      <c r="AV19767" s="6"/>
      <c r="AW19767" s="6"/>
      <c r="AX19767" s="6"/>
      <c r="AY19767" s="6"/>
      <c r="AZ19767" s="6"/>
      <c r="BA19767" s="6"/>
      <c r="BB19767" s="6"/>
      <c r="BC19767" s="6"/>
      <c r="BD19767" s="6"/>
      <c r="BE19767" s="6"/>
      <c r="BF19767" s="6"/>
      <c r="BG19767" s="6"/>
    </row>
    <row r="19768" spans="34:59" x14ac:dyDescent="0.25">
      <c r="AH19768" s="10"/>
      <c r="AI19768" s="6"/>
      <c r="AJ19768" s="10"/>
      <c r="AK19768" s="10"/>
      <c r="AL19768" s="10"/>
      <c r="AM19768" s="10"/>
      <c r="AN19768" s="10"/>
      <c r="AO19768" s="10"/>
      <c r="AP19768" s="10"/>
      <c r="AQ19768" s="10"/>
      <c r="AR19768" s="10"/>
      <c r="AS19768" s="10"/>
      <c r="AT19768" s="10"/>
      <c r="AU19768" s="10"/>
      <c r="AV19768" s="10"/>
      <c r="AW19768" s="10"/>
      <c r="AX19768" s="10"/>
      <c r="AY19768" s="10"/>
      <c r="AZ19768" s="10"/>
      <c r="BA19768" s="10"/>
      <c r="BB19768" s="10"/>
      <c r="BC19768" s="10"/>
      <c r="BD19768" s="10"/>
      <c r="BE19768" s="10"/>
      <c r="BF19768" s="10"/>
      <c r="BG19768" s="6"/>
    </row>
    <row r="19769" spans="34:59" x14ac:dyDescent="0.25">
      <c r="AH19769" s="6"/>
      <c r="AI19769" s="6"/>
      <c r="AJ19769" s="6"/>
      <c r="AK19769" s="6"/>
      <c r="AL19769" s="6"/>
      <c r="AM19769" s="6"/>
      <c r="AN19769" s="6"/>
      <c r="AO19769" s="6"/>
      <c r="AP19769" s="6"/>
      <c r="AQ19769" s="6"/>
      <c r="AR19769" s="6"/>
      <c r="AS19769" s="6"/>
      <c r="AT19769" s="6"/>
      <c r="AU19769" s="6"/>
      <c r="AV19769" s="6"/>
      <c r="AW19769" s="6"/>
      <c r="AX19769" s="6"/>
      <c r="AY19769" s="6"/>
      <c r="AZ19769" s="6"/>
      <c r="BA19769" s="6"/>
      <c r="BB19769" s="6"/>
      <c r="BC19769" s="6"/>
      <c r="BD19769" s="6"/>
      <c r="BE19769" s="6"/>
      <c r="BF19769" s="6"/>
      <c r="BG19769" s="10"/>
    </row>
    <row r="19770" spans="34:59" x14ac:dyDescent="0.25">
      <c r="AH19770" s="10"/>
      <c r="AI19770" s="6"/>
    </row>
    <row r="19771" spans="34:59" x14ac:dyDescent="0.25">
      <c r="AH19771" s="6"/>
      <c r="AI19771" s="6"/>
      <c r="AJ19771" s="6"/>
      <c r="AK19771" s="6"/>
      <c r="AL19771" s="6"/>
      <c r="AM19771" s="6"/>
      <c r="AN19771" s="6"/>
      <c r="AO19771" s="6"/>
      <c r="AP19771" s="6"/>
      <c r="AQ19771" s="6"/>
      <c r="AR19771" s="6"/>
      <c r="AS19771" s="6"/>
      <c r="AT19771" s="6"/>
      <c r="AU19771" s="6"/>
      <c r="AV19771" s="6"/>
      <c r="AW19771" s="6"/>
      <c r="AX19771" s="6"/>
      <c r="AY19771" s="6"/>
      <c r="AZ19771" s="6"/>
      <c r="BA19771" s="6"/>
      <c r="BB19771" s="6"/>
      <c r="BC19771" s="6"/>
      <c r="BD19771" s="6"/>
      <c r="BE19771" s="6"/>
      <c r="BF19771" s="6"/>
      <c r="BG19771" s="6"/>
    </row>
    <row r="19772" spans="34:59" x14ac:dyDescent="0.25">
      <c r="AH19772" s="10"/>
      <c r="AI19772" s="6"/>
      <c r="AJ19772" s="10"/>
      <c r="AK19772" s="10"/>
      <c r="AL19772" s="10"/>
      <c r="AM19772" s="10"/>
      <c r="AN19772" s="10"/>
      <c r="AO19772" s="10"/>
      <c r="AP19772" s="10"/>
      <c r="AQ19772" s="10"/>
      <c r="AR19772" s="10"/>
      <c r="AS19772" s="10"/>
      <c r="AT19772" s="10"/>
      <c r="AU19772" s="10"/>
      <c r="AV19772" s="10"/>
      <c r="AW19772" s="10"/>
      <c r="AX19772" s="10"/>
      <c r="AY19772" s="10"/>
      <c r="AZ19772" s="10"/>
      <c r="BA19772" s="10"/>
      <c r="BB19772" s="10"/>
      <c r="BC19772" s="10"/>
      <c r="BD19772" s="10"/>
      <c r="BE19772" s="10"/>
      <c r="BF19772" s="10"/>
      <c r="BG19772" s="6"/>
    </row>
    <row r="19773" spans="34:59" x14ac:dyDescent="0.25">
      <c r="AH19773" s="6"/>
      <c r="AI19773" s="6"/>
      <c r="AJ19773" s="6"/>
      <c r="AK19773" s="6"/>
      <c r="AL19773" s="6"/>
      <c r="AM19773" s="6"/>
      <c r="AN19773" s="6"/>
      <c r="AO19773" s="6"/>
      <c r="AP19773" s="6"/>
      <c r="AQ19773" s="6"/>
      <c r="AR19773" s="6"/>
      <c r="AS19773" s="6"/>
      <c r="AT19773" s="6"/>
      <c r="AU19773" s="6"/>
      <c r="AV19773" s="6"/>
      <c r="AW19773" s="6"/>
      <c r="AX19773" s="6"/>
      <c r="AY19773" s="6"/>
      <c r="AZ19773" s="6"/>
      <c r="BA19773" s="6"/>
      <c r="BB19773" s="6"/>
      <c r="BC19773" s="6"/>
      <c r="BD19773" s="6"/>
      <c r="BE19773" s="6"/>
      <c r="BF19773" s="6"/>
      <c r="BG19773" s="10"/>
    </row>
    <row r="19774" spans="34:59" x14ac:dyDescent="0.25">
      <c r="AH19774" s="10"/>
      <c r="AI19774" s="6"/>
    </row>
    <row r="19775" spans="34:59" x14ac:dyDescent="0.25">
      <c r="AH19775" s="6"/>
      <c r="AI19775" s="6"/>
      <c r="AJ19775" s="6"/>
      <c r="AK19775" s="6"/>
      <c r="AL19775" s="6"/>
      <c r="AM19775" s="6"/>
      <c r="AN19775" s="6"/>
      <c r="AO19775" s="6"/>
      <c r="AP19775" s="6"/>
      <c r="AQ19775" s="6"/>
      <c r="AR19775" s="6"/>
      <c r="AS19775" s="6"/>
      <c r="AT19775" s="6"/>
      <c r="AU19775" s="6"/>
      <c r="AV19775" s="6"/>
      <c r="AW19775" s="6"/>
      <c r="AX19775" s="6"/>
      <c r="AY19775" s="6"/>
      <c r="AZ19775" s="6"/>
      <c r="BA19775" s="6"/>
      <c r="BB19775" s="6"/>
      <c r="BC19775" s="6"/>
      <c r="BD19775" s="6"/>
      <c r="BE19775" s="6"/>
      <c r="BF19775" s="6"/>
      <c r="BG19775" s="6"/>
    </row>
    <row r="19776" spans="34:59" x14ac:dyDescent="0.25">
      <c r="AH19776" s="10"/>
      <c r="AI19776" s="6"/>
      <c r="AJ19776" s="10"/>
      <c r="AK19776" s="10"/>
      <c r="AL19776" s="10"/>
      <c r="AM19776" s="10"/>
      <c r="AN19776" s="10"/>
      <c r="AO19776" s="10"/>
      <c r="AP19776" s="10"/>
      <c r="AQ19776" s="10"/>
      <c r="AR19776" s="10"/>
      <c r="AS19776" s="10"/>
      <c r="AT19776" s="10"/>
      <c r="AU19776" s="10"/>
      <c r="AV19776" s="10"/>
      <c r="AW19776" s="10"/>
      <c r="AX19776" s="10"/>
      <c r="AY19776" s="10"/>
      <c r="AZ19776" s="10"/>
      <c r="BA19776" s="10"/>
      <c r="BB19776" s="10"/>
      <c r="BC19776" s="10"/>
      <c r="BD19776" s="10"/>
      <c r="BE19776" s="10"/>
      <c r="BF19776" s="10"/>
      <c r="BG19776" s="6"/>
    </row>
    <row r="19777" spans="34:59" x14ac:dyDescent="0.25">
      <c r="AH19777" s="6"/>
      <c r="AI19777" s="6"/>
      <c r="AJ19777" s="6"/>
      <c r="AK19777" s="6"/>
      <c r="AL19777" s="6"/>
      <c r="AM19777" s="6"/>
      <c r="AN19777" s="6"/>
      <c r="AO19777" s="6"/>
      <c r="AP19777" s="6"/>
      <c r="AQ19777" s="6"/>
      <c r="AR19777" s="6"/>
      <c r="AS19777" s="6"/>
      <c r="AT19777" s="6"/>
      <c r="AU19777" s="6"/>
      <c r="AV19777" s="6"/>
      <c r="AW19777" s="6"/>
      <c r="AX19777" s="6"/>
      <c r="AY19777" s="6"/>
      <c r="AZ19777" s="6"/>
      <c r="BA19777" s="6"/>
      <c r="BB19777" s="6"/>
      <c r="BC19777" s="6"/>
      <c r="BD19777" s="6"/>
      <c r="BE19777" s="6"/>
      <c r="BF19777" s="6"/>
      <c r="BG19777" s="10"/>
    </row>
    <row r="19778" spans="34:59" x14ac:dyDescent="0.25">
      <c r="AH19778" s="10"/>
      <c r="AI19778" s="6"/>
    </row>
    <row r="19779" spans="34:59" x14ac:dyDescent="0.25">
      <c r="AH19779" s="6"/>
      <c r="AI19779" s="6"/>
      <c r="AJ19779" s="6"/>
      <c r="AK19779" s="6"/>
      <c r="AL19779" s="6"/>
      <c r="AM19779" s="6"/>
      <c r="AN19779" s="6"/>
      <c r="AO19779" s="6"/>
      <c r="AP19779" s="6"/>
      <c r="AQ19779" s="6"/>
      <c r="AR19779" s="6"/>
      <c r="AS19779" s="6"/>
      <c r="AT19779" s="6"/>
      <c r="AU19779" s="6"/>
      <c r="AV19779" s="6"/>
      <c r="AW19779" s="6"/>
      <c r="AX19779" s="6"/>
      <c r="AY19779" s="6"/>
      <c r="AZ19779" s="6"/>
      <c r="BA19779" s="6"/>
      <c r="BB19779" s="6"/>
      <c r="BC19779" s="6"/>
      <c r="BD19779" s="6"/>
      <c r="BE19779" s="6"/>
      <c r="BF19779" s="6"/>
      <c r="BG19779" s="6"/>
    </row>
    <row r="19780" spans="34:59" x14ac:dyDescent="0.25">
      <c r="AH19780" s="10"/>
      <c r="AI19780" s="6"/>
      <c r="AJ19780" s="10"/>
      <c r="AK19780" s="10"/>
      <c r="AL19780" s="10"/>
      <c r="AM19780" s="10"/>
      <c r="AN19780" s="10"/>
      <c r="AO19780" s="10"/>
      <c r="AP19780" s="10"/>
      <c r="AQ19780" s="10"/>
      <c r="AR19780" s="10"/>
      <c r="AS19780" s="10"/>
      <c r="AT19780" s="10"/>
      <c r="AU19780" s="10"/>
      <c r="AV19780" s="10"/>
      <c r="AW19780" s="10"/>
      <c r="AX19780" s="10"/>
      <c r="AY19780" s="10"/>
      <c r="AZ19780" s="10"/>
      <c r="BA19780" s="10"/>
      <c r="BB19780" s="10"/>
      <c r="BC19780" s="10"/>
      <c r="BD19780" s="10"/>
      <c r="BE19780" s="10"/>
      <c r="BF19780" s="10"/>
      <c r="BG19780" s="6"/>
    </row>
    <row r="19782" spans="34:59" x14ac:dyDescent="0.25">
      <c r="AH19782" s="10"/>
      <c r="AI19782" s="6"/>
    </row>
    <row r="19783" spans="34:59" x14ac:dyDescent="0.25">
      <c r="AH19783" s="6"/>
      <c r="AI19783" s="6"/>
      <c r="AJ19783" s="6"/>
      <c r="AK19783" s="6"/>
      <c r="AL19783" s="6"/>
      <c r="AM19783" s="6"/>
      <c r="AN19783" s="6"/>
      <c r="AO19783" s="6"/>
      <c r="AP19783" s="6"/>
      <c r="AQ19783" s="6"/>
      <c r="AR19783" s="6"/>
      <c r="AS19783" s="6"/>
      <c r="AT19783" s="6"/>
      <c r="AU19783" s="6"/>
      <c r="AV19783" s="6"/>
      <c r="AW19783" s="6"/>
      <c r="AX19783" s="6"/>
      <c r="AY19783" s="6"/>
      <c r="AZ19783" s="6"/>
      <c r="BA19783" s="6"/>
      <c r="BB19783" s="6"/>
      <c r="BC19783" s="6"/>
      <c r="BD19783" s="6"/>
      <c r="BE19783" s="6"/>
      <c r="BF19783" s="6"/>
      <c r="BG19783" s="6"/>
    </row>
    <row r="19784" spans="34:59" x14ac:dyDescent="0.25">
      <c r="AH19784" s="10"/>
      <c r="AI19784" s="6"/>
      <c r="AJ19784" s="10"/>
      <c r="AK19784" s="10"/>
      <c r="AL19784" s="10"/>
      <c r="AM19784" s="10"/>
      <c r="AN19784" s="10"/>
      <c r="AO19784" s="10"/>
      <c r="AP19784" s="10"/>
      <c r="AQ19784" s="10"/>
      <c r="AR19784" s="10"/>
      <c r="AS19784" s="10"/>
      <c r="AT19784" s="10"/>
      <c r="AU19784" s="10"/>
      <c r="AV19784" s="10"/>
      <c r="AW19784" s="10"/>
      <c r="AX19784" s="10"/>
      <c r="AY19784" s="10"/>
      <c r="AZ19784" s="10"/>
      <c r="BA19784" s="10"/>
      <c r="BB19784" s="10"/>
      <c r="BC19784" s="10"/>
      <c r="BD19784" s="10"/>
      <c r="BE19784" s="10"/>
      <c r="BF19784" s="10"/>
      <c r="BG19784" s="6"/>
    </row>
    <row r="19785" spans="34:59" x14ac:dyDescent="0.25">
      <c r="AH19785" s="6"/>
      <c r="AI19785" s="6"/>
      <c r="AJ19785" s="6"/>
      <c r="AK19785" s="6"/>
      <c r="AL19785" s="6"/>
      <c r="AM19785" s="6"/>
      <c r="AN19785" s="6"/>
      <c r="AO19785" s="6"/>
      <c r="AP19785" s="6"/>
      <c r="AQ19785" s="6"/>
      <c r="AR19785" s="6"/>
      <c r="AS19785" s="6"/>
      <c r="AT19785" s="6"/>
      <c r="AU19785" s="6"/>
      <c r="AV19785" s="6"/>
      <c r="AW19785" s="6"/>
      <c r="AX19785" s="6"/>
      <c r="AY19785" s="6"/>
      <c r="AZ19785" s="6"/>
      <c r="BA19785" s="6"/>
      <c r="BB19785" s="6"/>
      <c r="BC19785" s="6"/>
      <c r="BD19785" s="6"/>
      <c r="BE19785" s="6"/>
      <c r="BF19785" s="6"/>
      <c r="BG19785" s="10"/>
    </row>
    <row r="19786" spans="34:59" x14ac:dyDescent="0.25">
      <c r="AH19786" s="10"/>
      <c r="AI19786" s="6"/>
    </row>
    <row r="19787" spans="34:59" x14ac:dyDescent="0.25">
      <c r="AH19787" s="6"/>
      <c r="AI19787" s="6"/>
      <c r="AJ19787" s="6"/>
      <c r="AK19787" s="6"/>
      <c r="AL19787" s="6"/>
      <c r="AM19787" s="6"/>
      <c r="AN19787" s="6"/>
      <c r="AO19787" s="6"/>
      <c r="AP19787" s="6"/>
      <c r="AQ19787" s="6"/>
      <c r="AR19787" s="6"/>
      <c r="AS19787" s="6"/>
      <c r="AT19787" s="6"/>
      <c r="AU19787" s="6"/>
      <c r="AV19787" s="6"/>
      <c r="AW19787" s="6"/>
      <c r="AX19787" s="6"/>
      <c r="AY19787" s="6"/>
      <c r="AZ19787" s="6"/>
      <c r="BA19787" s="6"/>
      <c r="BB19787" s="6"/>
      <c r="BC19787" s="6"/>
      <c r="BD19787" s="6"/>
      <c r="BE19787" s="6"/>
      <c r="BF19787" s="6"/>
      <c r="BG19787" s="6"/>
    </row>
    <row r="19788" spans="34:59" x14ac:dyDescent="0.25">
      <c r="AH19788" s="10"/>
      <c r="AI19788" s="6"/>
      <c r="AJ19788" s="10"/>
      <c r="AK19788" s="10"/>
      <c r="AL19788" s="10"/>
      <c r="AM19788" s="10"/>
      <c r="AN19788" s="10"/>
      <c r="AO19788" s="10"/>
      <c r="AP19788" s="10"/>
      <c r="AQ19788" s="10"/>
      <c r="AR19788" s="10"/>
      <c r="AS19788" s="10"/>
      <c r="AT19788" s="10"/>
      <c r="AU19788" s="10"/>
      <c r="AV19788" s="10"/>
      <c r="AW19788" s="10"/>
      <c r="AX19788" s="10"/>
      <c r="AY19788" s="10"/>
      <c r="AZ19788" s="10"/>
      <c r="BA19788" s="10"/>
      <c r="BB19788" s="10"/>
      <c r="BC19788" s="10"/>
      <c r="BD19788" s="10"/>
      <c r="BE19788" s="10"/>
      <c r="BF19788" s="10"/>
      <c r="BG19788" s="6"/>
    </row>
    <row r="19789" spans="34:59" x14ac:dyDescent="0.25">
      <c r="AH19789" s="6"/>
      <c r="AI19789" s="6"/>
      <c r="AJ19789" s="6"/>
      <c r="AK19789" s="6"/>
      <c r="AL19789" s="6"/>
      <c r="AM19789" s="6"/>
      <c r="AN19789" s="6"/>
      <c r="AO19789" s="6"/>
      <c r="AP19789" s="6"/>
      <c r="AQ19789" s="6"/>
      <c r="AR19789" s="6"/>
      <c r="AS19789" s="6"/>
      <c r="AT19789" s="6"/>
      <c r="AU19789" s="6"/>
      <c r="AV19789" s="6"/>
      <c r="AW19789" s="6"/>
      <c r="AX19789" s="6"/>
      <c r="AY19789" s="6"/>
      <c r="AZ19789" s="6"/>
      <c r="BA19789" s="6"/>
      <c r="BB19789" s="6"/>
      <c r="BC19789" s="6"/>
      <c r="BD19789" s="6"/>
      <c r="BE19789" s="6"/>
      <c r="BF19789" s="6"/>
      <c r="BG19789" s="10"/>
    </row>
    <row r="19790" spans="34:59" x14ac:dyDescent="0.25">
      <c r="AH19790" s="10"/>
      <c r="AI19790" s="6"/>
    </row>
    <row r="19791" spans="34:59" x14ac:dyDescent="0.25">
      <c r="AH19791" s="6"/>
      <c r="AI19791" s="6"/>
      <c r="AJ19791" s="6"/>
      <c r="AK19791" s="6"/>
      <c r="AL19791" s="6"/>
      <c r="AM19791" s="6"/>
      <c r="AN19791" s="6"/>
      <c r="AO19791" s="6"/>
      <c r="AP19791" s="6"/>
      <c r="AQ19791" s="6"/>
      <c r="AR19791" s="6"/>
      <c r="AS19791" s="6"/>
      <c r="AT19791" s="6"/>
      <c r="AU19791" s="6"/>
      <c r="AV19791" s="6"/>
      <c r="AW19791" s="6"/>
      <c r="AX19791" s="6"/>
      <c r="AY19791" s="6"/>
      <c r="AZ19791" s="6"/>
      <c r="BA19791" s="6"/>
      <c r="BB19791" s="6"/>
      <c r="BC19791" s="6"/>
      <c r="BD19791" s="6"/>
      <c r="BE19791" s="6"/>
      <c r="BF19791" s="6"/>
      <c r="BG19791" s="6"/>
    </row>
    <row r="19792" spans="34:59" x14ac:dyDescent="0.25">
      <c r="AH19792" s="10"/>
      <c r="AI19792" s="6"/>
      <c r="AJ19792" s="10"/>
      <c r="AK19792" s="10"/>
      <c r="AL19792" s="10"/>
      <c r="AM19792" s="10"/>
      <c r="AN19792" s="10"/>
      <c r="AO19792" s="10"/>
      <c r="AP19792" s="10"/>
      <c r="AQ19792" s="10"/>
      <c r="AR19792" s="10"/>
      <c r="AS19792" s="10"/>
      <c r="AT19792" s="10"/>
      <c r="AU19792" s="10"/>
      <c r="AV19792" s="10"/>
      <c r="AW19792" s="10"/>
      <c r="AX19792" s="10"/>
      <c r="AY19792" s="10"/>
      <c r="AZ19792" s="10"/>
      <c r="BA19792" s="10"/>
      <c r="BB19792" s="10"/>
      <c r="BC19792" s="10"/>
      <c r="BD19792" s="10"/>
      <c r="BE19792" s="10"/>
      <c r="BF19792" s="10"/>
      <c r="BG19792" s="6"/>
    </row>
    <row r="19793" spans="34:59" x14ac:dyDescent="0.25">
      <c r="AH19793" s="6"/>
      <c r="AI19793" s="6"/>
      <c r="AJ19793" s="6"/>
      <c r="AK19793" s="6"/>
      <c r="AL19793" s="6"/>
      <c r="AM19793" s="6"/>
      <c r="AN19793" s="6"/>
      <c r="AO19793" s="6"/>
      <c r="AP19793" s="6"/>
      <c r="AQ19793" s="6"/>
      <c r="AR19793" s="6"/>
      <c r="AS19793" s="6"/>
      <c r="AT19793" s="6"/>
      <c r="AU19793" s="6"/>
      <c r="AV19793" s="6"/>
      <c r="AW19793" s="6"/>
      <c r="AX19793" s="6"/>
      <c r="AY19793" s="6"/>
      <c r="AZ19793" s="6"/>
      <c r="BA19793" s="6"/>
      <c r="BB19793" s="6"/>
      <c r="BC19793" s="6"/>
      <c r="BD19793" s="6"/>
      <c r="BE19793" s="6"/>
      <c r="BF19793" s="6"/>
      <c r="BG19793" s="10"/>
    </row>
    <row r="19794" spans="34:59" x14ac:dyDescent="0.25">
      <c r="AH19794" s="10"/>
      <c r="AI19794" s="6"/>
    </row>
    <row r="19795" spans="34:59" x14ac:dyDescent="0.25">
      <c r="AH19795" s="6"/>
      <c r="AI19795" s="6"/>
      <c r="AJ19795" s="6"/>
      <c r="AK19795" s="6"/>
      <c r="AL19795" s="6"/>
      <c r="AM19795" s="6"/>
      <c r="AN19795" s="6"/>
      <c r="AO19795" s="6"/>
      <c r="AP19795" s="6"/>
      <c r="AQ19795" s="6"/>
      <c r="AR19795" s="6"/>
      <c r="AS19795" s="6"/>
      <c r="AT19795" s="6"/>
      <c r="AU19795" s="6"/>
      <c r="AV19795" s="6"/>
      <c r="AW19795" s="6"/>
      <c r="AX19795" s="6"/>
      <c r="AY19795" s="6"/>
      <c r="AZ19795" s="6"/>
      <c r="BA19795" s="6"/>
      <c r="BB19795" s="6"/>
      <c r="BC19795" s="6"/>
      <c r="BD19795" s="6"/>
      <c r="BE19795" s="6"/>
      <c r="BF19795" s="6"/>
      <c r="BG19795" s="6"/>
    </row>
    <row r="19796" spans="34:59" x14ac:dyDescent="0.25">
      <c r="AH19796" s="10"/>
      <c r="AI19796" s="6"/>
      <c r="AJ19796" s="10"/>
      <c r="AK19796" s="10"/>
      <c r="AL19796" s="10"/>
      <c r="AM19796" s="10"/>
      <c r="AN19796" s="10"/>
      <c r="AO19796" s="10"/>
      <c r="AP19796" s="10"/>
      <c r="AQ19796" s="10"/>
      <c r="AR19796" s="10"/>
      <c r="AS19796" s="10"/>
      <c r="AT19796" s="10"/>
      <c r="AU19796" s="10"/>
      <c r="AV19796" s="10"/>
      <c r="AW19796" s="10"/>
      <c r="AX19796" s="10"/>
      <c r="AY19796" s="10"/>
      <c r="AZ19796" s="10"/>
      <c r="BA19796" s="10"/>
      <c r="BB19796" s="10"/>
      <c r="BC19796" s="10"/>
      <c r="BD19796" s="10"/>
      <c r="BE19796" s="10"/>
      <c r="BF19796" s="10"/>
      <c r="BG19796" s="6"/>
    </row>
    <row r="19798" spans="34:59" x14ac:dyDescent="0.25">
      <c r="AH19798" s="10"/>
      <c r="AI19798" s="6"/>
    </row>
    <row r="19799" spans="34:59" x14ac:dyDescent="0.25">
      <c r="AH19799" s="6"/>
      <c r="AI19799" s="6"/>
      <c r="AJ19799" s="6"/>
      <c r="AK19799" s="6"/>
      <c r="AL19799" s="6"/>
      <c r="AM19799" s="6"/>
      <c r="AN19799" s="6"/>
      <c r="AO19799" s="6"/>
      <c r="AP19799" s="6"/>
      <c r="AQ19799" s="6"/>
      <c r="AR19799" s="6"/>
      <c r="AS19799" s="6"/>
      <c r="AT19799" s="6"/>
      <c r="AU19799" s="6"/>
      <c r="AV19799" s="6"/>
      <c r="AW19799" s="6"/>
      <c r="AX19799" s="6"/>
      <c r="AY19799" s="6"/>
      <c r="AZ19799" s="6"/>
      <c r="BA19799" s="6"/>
      <c r="BB19799" s="6"/>
      <c r="BC19799" s="6"/>
      <c r="BD19799" s="6"/>
      <c r="BE19799" s="6"/>
      <c r="BF19799" s="6"/>
      <c r="BG19799" s="6"/>
    </row>
    <row r="19800" spans="34:59" x14ac:dyDescent="0.25">
      <c r="AH19800" s="10"/>
      <c r="AI19800" s="6"/>
      <c r="AJ19800" s="10"/>
      <c r="AK19800" s="10"/>
      <c r="AL19800" s="10"/>
      <c r="AM19800" s="10"/>
      <c r="AN19800" s="10"/>
      <c r="AO19800" s="10"/>
      <c r="AP19800" s="10"/>
      <c r="AQ19800" s="10"/>
      <c r="AR19800" s="10"/>
      <c r="AS19800" s="10"/>
      <c r="AT19800" s="10"/>
      <c r="AU19800" s="10"/>
      <c r="AV19800" s="10"/>
      <c r="AW19800" s="10"/>
      <c r="AX19800" s="10"/>
      <c r="AY19800" s="10"/>
      <c r="AZ19800" s="10"/>
      <c r="BA19800" s="10"/>
      <c r="BB19800" s="10"/>
      <c r="BC19800" s="10"/>
      <c r="BD19800" s="10"/>
      <c r="BE19800" s="10"/>
      <c r="BF19800" s="10"/>
      <c r="BG19800" s="6"/>
    </row>
    <row r="19801" spans="34:59" x14ac:dyDescent="0.25">
      <c r="AH19801" s="6"/>
      <c r="AI19801" s="6"/>
      <c r="AJ19801" s="6"/>
      <c r="AK19801" s="6"/>
      <c r="AL19801" s="6"/>
      <c r="AM19801" s="6"/>
      <c r="AN19801" s="6"/>
      <c r="AO19801" s="6"/>
      <c r="AP19801" s="6"/>
      <c r="AQ19801" s="6"/>
      <c r="AR19801" s="6"/>
      <c r="AS19801" s="6"/>
      <c r="AT19801" s="6"/>
      <c r="AU19801" s="6"/>
      <c r="AV19801" s="6"/>
      <c r="AW19801" s="6"/>
      <c r="AX19801" s="6"/>
      <c r="AY19801" s="6"/>
      <c r="AZ19801" s="6"/>
      <c r="BA19801" s="6"/>
      <c r="BB19801" s="6"/>
      <c r="BC19801" s="6"/>
      <c r="BD19801" s="6"/>
      <c r="BE19801" s="6"/>
      <c r="BF19801" s="6"/>
      <c r="BG19801" s="10"/>
    </row>
    <row r="19802" spans="34:59" x14ac:dyDescent="0.25">
      <c r="AH19802" s="10"/>
      <c r="AI19802" s="6"/>
    </row>
    <row r="19803" spans="34:59" x14ac:dyDescent="0.25">
      <c r="AH19803" s="6"/>
      <c r="AI19803" s="6"/>
      <c r="AJ19803" s="6"/>
      <c r="AK19803" s="6"/>
      <c r="AL19803" s="6"/>
      <c r="AM19803" s="6"/>
      <c r="AN19803" s="6"/>
      <c r="AO19803" s="6"/>
      <c r="AP19803" s="6"/>
      <c r="AQ19803" s="6"/>
      <c r="AR19803" s="6"/>
      <c r="AS19803" s="6"/>
      <c r="AT19803" s="6"/>
      <c r="AU19803" s="6"/>
      <c r="AV19803" s="6"/>
      <c r="AW19803" s="6"/>
      <c r="AX19803" s="6"/>
      <c r="AY19803" s="6"/>
      <c r="AZ19803" s="6"/>
      <c r="BA19803" s="6"/>
      <c r="BB19803" s="6"/>
      <c r="BC19803" s="6"/>
      <c r="BD19803" s="6"/>
      <c r="BE19803" s="6"/>
      <c r="BF19803" s="6"/>
      <c r="BG19803" s="6"/>
    </row>
    <row r="19804" spans="34:59" x14ac:dyDescent="0.25">
      <c r="AH19804" s="10"/>
      <c r="AI19804" s="6"/>
      <c r="AJ19804" s="10"/>
      <c r="AK19804" s="10"/>
      <c r="AL19804" s="10"/>
      <c r="AM19804" s="10"/>
      <c r="AN19804" s="10"/>
      <c r="AO19804" s="10"/>
      <c r="AP19804" s="10"/>
      <c r="AQ19804" s="10"/>
      <c r="AR19804" s="10"/>
      <c r="AS19804" s="10"/>
      <c r="AT19804" s="10"/>
      <c r="AU19804" s="10"/>
      <c r="AV19804" s="10"/>
      <c r="AW19804" s="10"/>
      <c r="AX19804" s="10"/>
      <c r="AY19804" s="10"/>
      <c r="AZ19804" s="10"/>
      <c r="BA19804" s="10"/>
      <c r="BB19804" s="10"/>
      <c r="BC19804" s="10"/>
      <c r="BD19804" s="10"/>
      <c r="BE19804" s="10"/>
      <c r="BF19804" s="10"/>
      <c r="BG19804" s="6"/>
    </row>
    <row r="19805" spans="34:59" x14ac:dyDescent="0.25">
      <c r="AH19805" s="6"/>
      <c r="AI19805" s="6"/>
      <c r="AJ19805" s="6"/>
      <c r="AK19805" s="6"/>
      <c r="AL19805" s="6"/>
      <c r="AM19805" s="6"/>
      <c r="AN19805" s="6"/>
      <c r="AO19805" s="6"/>
      <c r="AP19805" s="6"/>
      <c r="AQ19805" s="6"/>
      <c r="AR19805" s="6"/>
      <c r="AS19805" s="6"/>
      <c r="AT19805" s="6"/>
      <c r="AU19805" s="6"/>
      <c r="AV19805" s="6"/>
      <c r="AW19805" s="6"/>
      <c r="AX19805" s="6"/>
      <c r="AY19805" s="6"/>
      <c r="AZ19805" s="6"/>
      <c r="BA19805" s="6"/>
      <c r="BB19805" s="6"/>
      <c r="BC19805" s="6"/>
      <c r="BD19805" s="6"/>
      <c r="BE19805" s="6"/>
      <c r="BF19805" s="6"/>
      <c r="BG19805" s="10"/>
    </row>
    <row r="19806" spans="34:59" x14ac:dyDescent="0.25">
      <c r="AH19806" s="10"/>
      <c r="AI19806" s="6"/>
    </row>
    <row r="19807" spans="34:59" x14ac:dyDescent="0.25">
      <c r="AH19807" s="6"/>
      <c r="AI19807" s="6"/>
      <c r="AJ19807" s="6"/>
      <c r="AK19807" s="6"/>
      <c r="AL19807" s="6"/>
      <c r="AM19807" s="6"/>
      <c r="AN19807" s="6"/>
      <c r="AO19807" s="6"/>
      <c r="AP19807" s="6"/>
      <c r="AQ19807" s="6"/>
      <c r="AR19807" s="6"/>
      <c r="AS19807" s="6"/>
      <c r="AT19807" s="6"/>
      <c r="AU19807" s="6"/>
      <c r="AV19807" s="6"/>
      <c r="AW19807" s="6"/>
      <c r="AX19807" s="6"/>
      <c r="AY19807" s="6"/>
      <c r="AZ19807" s="6"/>
      <c r="BA19807" s="6"/>
      <c r="BB19807" s="6"/>
      <c r="BC19807" s="6"/>
      <c r="BD19807" s="6"/>
      <c r="BE19807" s="6"/>
      <c r="BF19807" s="6"/>
      <c r="BG19807" s="6"/>
    </row>
    <row r="19808" spans="34:59" x14ac:dyDescent="0.25">
      <c r="AH19808" s="10"/>
      <c r="AI19808" s="6"/>
      <c r="AJ19808" s="10"/>
      <c r="AK19808" s="10"/>
      <c r="AL19808" s="10"/>
      <c r="AM19808" s="10"/>
      <c r="AN19808" s="10"/>
      <c r="AO19808" s="10"/>
      <c r="AP19808" s="10"/>
      <c r="AQ19808" s="10"/>
      <c r="AR19808" s="10"/>
      <c r="AS19808" s="10"/>
      <c r="AT19808" s="10"/>
      <c r="AU19808" s="10"/>
      <c r="AV19808" s="10"/>
      <c r="AW19808" s="10"/>
      <c r="AX19808" s="10"/>
      <c r="AY19808" s="10"/>
      <c r="AZ19808" s="10"/>
      <c r="BA19808" s="10"/>
      <c r="BB19808" s="10"/>
      <c r="BC19808" s="10"/>
      <c r="BD19808" s="10"/>
      <c r="BE19808" s="10"/>
      <c r="BF19808" s="10"/>
      <c r="BG19808" s="6"/>
    </row>
    <row r="19809" spans="34:59" x14ac:dyDescent="0.25">
      <c r="AH19809" s="6"/>
      <c r="AI19809" s="6"/>
      <c r="AJ19809" s="6"/>
      <c r="AK19809" s="6"/>
      <c r="AL19809" s="6"/>
      <c r="AM19809" s="6"/>
      <c r="AN19809" s="6"/>
      <c r="AO19809" s="6"/>
      <c r="AP19809" s="6"/>
      <c r="AQ19809" s="6"/>
      <c r="AR19809" s="6"/>
      <c r="AS19809" s="6"/>
      <c r="AT19809" s="6"/>
      <c r="AU19809" s="6"/>
      <c r="AV19809" s="6"/>
      <c r="AW19809" s="6"/>
      <c r="AX19809" s="6"/>
      <c r="AY19809" s="6"/>
      <c r="AZ19809" s="6"/>
      <c r="BA19809" s="6"/>
      <c r="BB19809" s="6"/>
      <c r="BC19809" s="6"/>
      <c r="BD19809" s="6"/>
      <c r="BE19809" s="6"/>
      <c r="BF19809" s="6"/>
      <c r="BG19809" s="10"/>
    </row>
    <row r="19810" spans="34:59" x14ac:dyDescent="0.25">
      <c r="AH19810" s="10"/>
      <c r="AI19810" s="6"/>
    </row>
    <row r="19811" spans="34:59" x14ac:dyDescent="0.25">
      <c r="AH19811" s="6"/>
      <c r="AI19811" s="6"/>
      <c r="AJ19811" s="6"/>
      <c r="AK19811" s="6"/>
      <c r="AL19811" s="6"/>
      <c r="AM19811" s="6"/>
      <c r="AN19811" s="6"/>
      <c r="AO19811" s="6"/>
      <c r="AP19811" s="6"/>
      <c r="AQ19811" s="6"/>
      <c r="AR19811" s="6"/>
      <c r="AS19811" s="6"/>
      <c r="AT19811" s="6"/>
      <c r="AU19811" s="6"/>
      <c r="AV19811" s="6"/>
      <c r="AW19811" s="6"/>
      <c r="AX19811" s="6"/>
      <c r="AY19811" s="6"/>
      <c r="AZ19811" s="6"/>
      <c r="BA19811" s="6"/>
      <c r="BB19811" s="6"/>
      <c r="BC19811" s="6"/>
      <c r="BD19811" s="6"/>
      <c r="BE19811" s="6"/>
      <c r="BF19811" s="6"/>
      <c r="BG19811" s="6"/>
    </row>
    <row r="19812" spans="34:59" x14ac:dyDescent="0.25">
      <c r="AH19812" s="10"/>
      <c r="AI19812" s="6"/>
      <c r="AJ19812" s="10"/>
      <c r="AK19812" s="10"/>
      <c r="AL19812" s="10"/>
      <c r="AM19812" s="10"/>
      <c r="AN19812" s="10"/>
      <c r="AO19812" s="10"/>
      <c r="AP19812" s="10"/>
      <c r="AQ19812" s="10"/>
      <c r="AR19812" s="10"/>
      <c r="AS19812" s="10"/>
      <c r="AT19812" s="10"/>
      <c r="AU19812" s="10"/>
      <c r="AV19812" s="10"/>
      <c r="AW19812" s="10"/>
      <c r="AX19812" s="10"/>
      <c r="AY19812" s="10"/>
      <c r="AZ19812" s="10"/>
      <c r="BA19812" s="10"/>
      <c r="BB19812" s="10"/>
      <c r="BC19812" s="10"/>
      <c r="BD19812" s="10"/>
      <c r="BE19812" s="10"/>
      <c r="BF19812" s="10"/>
      <c r="BG19812" s="6"/>
    </row>
    <row r="19814" spans="34:59" x14ac:dyDescent="0.25">
      <c r="AH19814" s="10"/>
      <c r="AI19814" s="6"/>
    </row>
    <row r="19815" spans="34:59" x14ac:dyDescent="0.25">
      <c r="AH19815" s="6"/>
      <c r="AI19815" s="6"/>
      <c r="AJ19815" s="6"/>
      <c r="AK19815" s="6"/>
      <c r="AL19815" s="6"/>
      <c r="AM19815" s="6"/>
      <c r="AN19815" s="6"/>
      <c r="AO19815" s="6"/>
      <c r="AP19815" s="6"/>
      <c r="AQ19815" s="6"/>
      <c r="AR19815" s="6"/>
      <c r="AS19815" s="6"/>
      <c r="AT19815" s="6"/>
      <c r="AU19815" s="6"/>
      <c r="AV19815" s="6"/>
      <c r="AW19815" s="6"/>
      <c r="AX19815" s="6"/>
      <c r="AY19815" s="6"/>
      <c r="AZ19815" s="6"/>
      <c r="BA19815" s="6"/>
      <c r="BB19815" s="6"/>
      <c r="BC19815" s="6"/>
      <c r="BD19815" s="6"/>
      <c r="BE19815" s="6"/>
      <c r="BF19815" s="6"/>
      <c r="BG19815" s="6"/>
    </row>
    <row r="19816" spans="34:59" x14ac:dyDescent="0.25">
      <c r="AH19816" s="10"/>
      <c r="AI19816" s="6"/>
      <c r="AJ19816" s="10"/>
      <c r="AK19816" s="10"/>
      <c r="AL19816" s="10"/>
      <c r="AM19816" s="10"/>
      <c r="AN19816" s="10"/>
      <c r="AO19816" s="10"/>
      <c r="AP19816" s="10"/>
      <c r="AQ19816" s="10"/>
      <c r="AR19816" s="10"/>
      <c r="AS19816" s="10"/>
      <c r="AT19816" s="10"/>
      <c r="AU19816" s="10"/>
      <c r="AV19816" s="10"/>
      <c r="AW19816" s="10"/>
      <c r="AX19816" s="10"/>
      <c r="AY19816" s="10"/>
      <c r="AZ19816" s="10"/>
      <c r="BA19816" s="10"/>
      <c r="BB19816" s="10"/>
      <c r="BC19816" s="10"/>
      <c r="BD19816" s="10"/>
      <c r="BE19816" s="10"/>
      <c r="BF19816" s="10"/>
      <c r="BG19816" s="6"/>
    </row>
    <row r="19817" spans="34:59" x14ac:dyDescent="0.25">
      <c r="AH19817" s="6"/>
      <c r="AI19817" s="6"/>
      <c r="AJ19817" s="6"/>
      <c r="AK19817" s="6"/>
      <c r="AL19817" s="6"/>
      <c r="AM19817" s="6"/>
      <c r="AN19817" s="6"/>
      <c r="AO19817" s="6"/>
      <c r="AP19817" s="6"/>
      <c r="AQ19817" s="6"/>
      <c r="AR19817" s="6"/>
      <c r="AS19817" s="6"/>
      <c r="AT19817" s="6"/>
      <c r="AU19817" s="6"/>
      <c r="AV19817" s="6"/>
      <c r="AW19817" s="6"/>
      <c r="AX19817" s="6"/>
      <c r="AY19817" s="6"/>
      <c r="AZ19817" s="6"/>
      <c r="BA19817" s="6"/>
      <c r="BB19817" s="6"/>
      <c r="BC19817" s="6"/>
      <c r="BD19817" s="6"/>
      <c r="BE19817" s="6"/>
      <c r="BF19817" s="6"/>
      <c r="BG19817" s="10"/>
    </row>
    <row r="19818" spans="34:59" x14ac:dyDescent="0.25">
      <c r="AH19818" s="10"/>
      <c r="AI19818" s="6"/>
    </row>
    <row r="19819" spans="34:59" x14ac:dyDescent="0.25">
      <c r="AH19819" s="6"/>
      <c r="AI19819" s="6"/>
      <c r="AJ19819" s="6"/>
      <c r="AK19819" s="6"/>
      <c r="AL19819" s="6"/>
      <c r="AM19819" s="6"/>
      <c r="AN19819" s="6"/>
      <c r="AO19819" s="6"/>
      <c r="AP19819" s="6"/>
      <c r="AQ19819" s="6"/>
      <c r="AR19819" s="6"/>
      <c r="AS19819" s="6"/>
      <c r="AT19819" s="6"/>
      <c r="AU19819" s="6"/>
      <c r="AV19819" s="6"/>
      <c r="AW19819" s="6"/>
      <c r="AX19819" s="6"/>
      <c r="AY19819" s="6"/>
      <c r="AZ19819" s="6"/>
      <c r="BA19819" s="6"/>
      <c r="BB19819" s="6"/>
      <c r="BC19819" s="6"/>
      <c r="BD19819" s="6"/>
      <c r="BE19819" s="6"/>
      <c r="BF19819" s="6"/>
      <c r="BG19819" s="6"/>
    </row>
    <row r="19820" spans="34:59" x14ac:dyDescent="0.25">
      <c r="AH19820" s="10"/>
      <c r="AI19820" s="6"/>
      <c r="AJ19820" s="10"/>
      <c r="AK19820" s="10"/>
      <c r="AL19820" s="10"/>
      <c r="AM19820" s="10"/>
      <c r="AN19820" s="10"/>
      <c r="AO19820" s="10"/>
      <c r="AP19820" s="10"/>
      <c r="AQ19820" s="10"/>
      <c r="AR19820" s="10"/>
      <c r="AS19820" s="10"/>
      <c r="AT19820" s="10"/>
      <c r="AU19820" s="10"/>
      <c r="AV19820" s="10"/>
      <c r="AW19820" s="10"/>
      <c r="AX19820" s="10"/>
      <c r="AY19820" s="10"/>
      <c r="AZ19820" s="10"/>
      <c r="BA19820" s="10"/>
      <c r="BB19820" s="10"/>
      <c r="BC19820" s="10"/>
      <c r="BD19820" s="10"/>
      <c r="BE19820" s="10"/>
      <c r="BF19820" s="10"/>
      <c r="BG19820" s="6"/>
    </row>
    <row r="19821" spans="34:59" x14ac:dyDescent="0.25">
      <c r="AH19821" s="6"/>
      <c r="AI19821" s="6"/>
      <c r="AJ19821" s="6"/>
      <c r="AK19821" s="6"/>
      <c r="AL19821" s="6"/>
      <c r="AM19821" s="6"/>
      <c r="AN19821" s="6"/>
      <c r="AO19821" s="6"/>
      <c r="AP19821" s="6"/>
      <c r="AQ19821" s="6"/>
      <c r="AR19821" s="6"/>
      <c r="AS19821" s="6"/>
      <c r="AT19821" s="6"/>
      <c r="AU19821" s="6"/>
      <c r="AV19821" s="6"/>
      <c r="AW19821" s="6"/>
      <c r="AX19821" s="6"/>
      <c r="AY19821" s="6"/>
      <c r="AZ19821" s="6"/>
      <c r="BA19821" s="6"/>
      <c r="BB19821" s="6"/>
      <c r="BC19821" s="6"/>
      <c r="BD19821" s="6"/>
      <c r="BE19821" s="6"/>
      <c r="BF19821" s="6"/>
      <c r="BG19821" s="10"/>
    </row>
    <row r="19822" spans="34:59" x14ac:dyDescent="0.25">
      <c r="AH19822" s="10"/>
      <c r="AI19822" s="6"/>
    </row>
    <row r="19823" spans="34:59" x14ac:dyDescent="0.25">
      <c r="AH19823" s="6"/>
      <c r="AI19823" s="6"/>
      <c r="AJ19823" s="6"/>
      <c r="AK19823" s="6"/>
      <c r="AL19823" s="6"/>
      <c r="AM19823" s="6"/>
      <c r="AN19823" s="6"/>
      <c r="AO19823" s="6"/>
      <c r="AP19823" s="6"/>
      <c r="AQ19823" s="6"/>
      <c r="AR19823" s="6"/>
      <c r="AS19823" s="6"/>
      <c r="AT19823" s="6"/>
      <c r="AU19823" s="6"/>
      <c r="AV19823" s="6"/>
      <c r="AW19823" s="6"/>
      <c r="AX19823" s="6"/>
      <c r="AY19823" s="6"/>
      <c r="AZ19823" s="6"/>
      <c r="BA19823" s="6"/>
      <c r="BB19823" s="6"/>
      <c r="BC19823" s="6"/>
      <c r="BD19823" s="6"/>
      <c r="BE19823" s="6"/>
      <c r="BF19823" s="6"/>
      <c r="BG19823" s="6"/>
    </row>
    <row r="19824" spans="34:59" x14ac:dyDescent="0.25">
      <c r="AH19824" s="10"/>
      <c r="AI19824" s="6"/>
      <c r="AJ19824" s="10"/>
      <c r="AK19824" s="10"/>
      <c r="AL19824" s="10"/>
      <c r="AM19824" s="10"/>
      <c r="AN19824" s="10"/>
      <c r="AO19824" s="10"/>
      <c r="AP19824" s="10"/>
      <c r="AQ19824" s="10"/>
      <c r="AR19824" s="10"/>
      <c r="AS19824" s="10"/>
      <c r="AT19824" s="10"/>
      <c r="AU19824" s="10"/>
      <c r="AV19824" s="10"/>
      <c r="AW19824" s="10"/>
      <c r="AX19824" s="10"/>
      <c r="AY19824" s="10"/>
      <c r="AZ19824" s="10"/>
      <c r="BA19824" s="10"/>
      <c r="BB19824" s="10"/>
      <c r="BC19824" s="10"/>
      <c r="BD19824" s="10"/>
      <c r="BE19824" s="10"/>
      <c r="BF19824" s="10"/>
      <c r="BG19824" s="6"/>
    </row>
    <row r="19825" spans="34:59" x14ac:dyDescent="0.25">
      <c r="AH19825" s="6"/>
      <c r="AI19825" s="6"/>
      <c r="AJ19825" s="6"/>
      <c r="AK19825" s="6"/>
      <c r="AL19825" s="6"/>
      <c r="AM19825" s="6"/>
      <c r="AN19825" s="6"/>
      <c r="AO19825" s="6"/>
      <c r="AP19825" s="6"/>
      <c r="AQ19825" s="6"/>
      <c r="AR19825" s="6"/>
      <c r="AS19825" s="6"/>
      <c r="AT19825" s="6"/>
      <c r="AU19825" s="6"/>
      <c r="AV19825" s="6"/>
      <c r="AW19825" s="6"/>
      <c r="AX19825" s="6"/>
      <c r="AY19825" s="6"/>
      <c r="AZ19825" s="6"/>
      <c r="BA19825" s="6"/>
      <c r="BB19825" s="6"/>
      <c r="BC19825" s="6"/>
      <c r="BD19825" s="6"/>
      <c r="BE19825" s="6"/>
      <c r="BF19825" s="6"/>
      <c r="BG19825" s="10"/>
    </row>
    <row r="19826" spans="34:59" x14ac:dyDescent="0.25">
      <c r="AH19826" s="10"/>
      <c r="AI19826" s="6"/>
    </row>
    <row r="19827" spans="34:59" x14ac:dyDescent="0.25">
      <c r="AH19827" s="6"/>
      <c r="AI19827" s="6"/>
      <c r="AJ19827" s="6"/>
      <c r="AK19827" s="6"/>
      <c r="AL19827" s="6"/>
      <c r="AM19827" s="6"/>
      <c r="AN19827" s="6"/>
      <c r="AO19827" s="6"/>
      <c r="AP19827" s="6"/>
      <c r="AQ19827" s="6"/>
      <c r="AR19827" s="6"/>
      <c r="AS19827" s="6"/>
      <c r="AT19827" s="6"/>
      <c r="AU19827" s="6"/>
      <c r="AV19827" s="6"/>
      <c r="AW19827" s="6"/>
      <c r="AX19827" s="6"/>
      <c r="AY19827" s="6"/>
      <c r="AZ19827" s="6"/>
      <c r="BA19827" s="6"/>
      <c r="BB19827" s="6"/>
      <c r="BC19827" s="6"/>
      <c r="BD19827" s="6"/>
      <c r="BE19827" s="6"/>
      <c r="BF19827" s="6"/>
      <c r="BG19827" s="6"/>
    </row>
    <row r="19828" spans="34:59" x14ac:dyDescent="0.25">
      <c r="AH19828" s="10"/>
      <c r="AI19828" s="6"/>
      <c r="AJ19828" s="10"/>
      <c r="AK19828" s="10"/>
      <c r="AL19828" s="10"/>
      <c r="AM19828" s="10"/>
      <c r="AN19828" s="10"/>
      <c r="AO19828" s="10"/>
      <c r="AP19828" s="10"/>
      <c r="AQ19828" s="10"/>
      <c r="AR19828" s="10"/>
      <c r="AS19828" s="10"/>
      <c r="AT19828" s="10"/>
      <c r="AU19828" s="10"/>
      <c r="AV19828" s="10"/>
      <c r="AW19828" s="10"/>
      <c r="AX19828" s="10"/>
      <c r="AY19828" s="10"/>
      <c r="AZ19828" s="10"/>
      <c r="BA19828" s="10"/>
      <c r="BB19828" s="10"/>
      <c r="BC19828" s="10"/>
      <c r="BD19828" s="10"/>
      <c r="BE19828" s="10"/>
      <c r="BF19828" s="10"/>
      <c r="BG19828" s="6"/>
    </row>
    <row r="19830" spans="34:59" x14ac:dyDescent="0.25">
      <c r="AH19830" s="10"/>
      <c r="AI19830" s="6"/>
    </row>
    <row r="19831" spans="34:59" x14ac:dyDescent="0.25">
      <c r="AH19831" s="6"/>
      <c r="AI19831" s="6"/>
      <c r="AJ19831" s="6"/>
      <c r="AK19831" s="6"/>
      <c r="AL19831" s="6"/>
      <c r="AM19831" s="6"/>
      <c r="AN19831" s="6"/>
      <c r="AO19831" s="6"/>
      <c r="AP19831" s="6"/>
      <c r="AQ19831" s="6"/>
      <c r="AR19831" s="6"/>
      <c r="AS19831" s="6"/>
      <c r="AT19831" s="6"/>
      <c r="AU19831" s="6"/>
      <c r="AV19831" s="6"/>
      <c r="AW19831" s="6"/>
      <c r="AX19831" s="6"/>
      <c r="AY19831" s="6"/>
      <c r="AZ19831" s="6"/>
      <c r="BA19831" s="6"/>
      <c r="BB19831" s="6"/>
      <c r="BC19831" s="6"/>
      <c r="BD19831" s="6"/>
      <c r="BE19831" s="6"/>
      <c r="BF19831" s="6"/>
      <c r="BG19831" s="6"/>
    </row>
    <row r="19832" spans="34:59" x14ac:dyDescent="0.25">
      <c r="AH19832" s="10"/>
      <c r="AI19832" s="6"/>
      <c r="AJ19832" s="10"/>
      <c r="AK19832" s="10"/>
      <c r="AL19832" s="10"/>
      <c r="AM19832" s="10"/>
      <c r="AN19832" s="10"/>
      <c r="AO19832" s="10"/>
      <c r="AP19832" s="10"/>
      <c r="AQ19832" s="10"/>
      <c r="AR19832" s="10"/>
      <c r="AS19832" s="10"/>
      <c r="AT19832" s="10"/>
      <c r="AU19832" s="10"/>
      <c r="AV19832" s="10"/>
      <c r="AW19832" s="10"/>
      <c r="AX19832" s="10"/>
      <c r="AY19832" s="10"/>
      <c r="AZ19832" s="10"/>
      <c r="BA19832" s="10"/>
      <c r="BB19832" s="10"/>
      <c r="BC19832" s="10"/>
      <c r="BD19832" s="10"/>
      <c r="BE19832" s="10"/>
      <c r="BF19832" s="10"/>
      <c r="BG19832" s="6"/>
    </row>
    <row r="19833" spans="34:59" x14ac:dyDescent="0.25">
      <c r="AH19833" s="6"/>
      <c r="AI19833" s="6"/>
      <c r="AJ19833" s="6"/>
      <c r="AK19833" s="6"/>
      <c r="AL19833" s="6"/>
      <c r="AM19833" s="6"/>
      <c r="AN19833" s="6"/>
      <c r="AO19833" s="6"/>
      <c r="AP19833" s="6"/>
      <c r="AQ19833" s="6"/>
      <c r="AR19833" s="6"/>
      <c r="AS19833" s="6"/>
      <c r="AT19833" s="6"/>
      <c r="AU19833" s="6"/>
      <c r="AV19833" s="6"/>
      <c r="AW19833" s="6"/>
      <c r="AX19833" s="6"/>
      <c r="AY19833" s="6"/>
      <c r="AZ19833" s="6"/>
      <c r="BA19833" s="6"/>
      <c r="BB19833" s="6"/>
      <c r="BC19833" s="6"/>
      <c r="BD19833" s="6"/>
      <c r="BE19833" s="6"/>
      <c r="BF19833" s="6"/>
      <c r="BG19833" s="10"/>
    </row>
    <row r="19834" spans="34:59" x14ac:dyDescent="0.25">
      <c r="AH19834" s="10"/>
      <c r="AI19834" s="6"/>
    </row>
    <row r="19835" spans="34:59" x14ac:dyDescent="0.25">
      <c r="AH19835" s="6"/>
      <c r="AI19835" s="6"/>
      <c r="AJ19835" s="6"/>
      <c r="AK19835" s="6"/>
      <c r="AL19835" s="6"/>
      <c r="AM19835" s="6"/>
      <c r="AN19835" s="6"/>
      <c r="AO19835" s="6"/>
      <c r="AP19835" s="6"/>
      <c r="AQ19835" s="6"/>
      <c r="AR19835" s="6"/>
      <c r="AS19835" s="6"/>
      <c r="AT19835" s="6"/>
      <c r="AU19835" s="6"/>
      <c r="AV19835" s="6"/>
      <c r="AW19835" s="6"/>
      <c r="AX19835" s="6"/>
      <c r="AY19835" s="6"/>
      <c r="AZ19835" s="6"/>
      <c r="BA19835" s="6"/>
      <c r="BB19835" s="6"/>
      <c r="BC19835" s="6"/>
      <c r="BD19835" s="6"/>
      <c r="BE19835" s="6"/>
      <c r="BF19835" s="6"/>
      <c r="BG19835" s="6"/>
    </row>
    <row r="19836" spans="34:59" x14ac:dyDescent="0.25">
      <c r="AH19836" s="10"/>
      <c r="AI19836" s="6"/>
      <c r="AJ19836" s="10"/>
      <c r="AK19836" s="10"/>
      <c r="AL19836" s="10"/>
      <c r="AM19836" s="10"/>
      <c r="AN19836" s="10"/>
      <c r="AO19836" s="10"/>
      <c r="AP19836" s="10"/>
      <c r="AQ19836" s="10"/>
      <c r="AR19836" s="10"/>
      <c r="AS19836" s="10"/>
      <c r="AT19836" s="10"/>
      <c r="AU19836" s="10"/>
      <c r="AV19836" s="10"/>
      <c r="AW19836" s="10"/>
      <c r="AX19836" s="10"/>
      <c r="AY19836" s="10"/>
      <c r="AZ19836" s="10"/>
      <c r="BA19836" s="10"/>
      <c r="BB19836" s="10"/>
      <c r="BC19836" s="10"/>
      <c r="BD19836" s="10"/>
      <c r="BE19836" s="10"/>
      <c r="BF19836" s="10"/>
      <c r="BG19836" s="6"/>
    </row>
    <row r="19837" spans="34:59" x14ac:dyDescent="0.25">
      <c r="AH19837" s="6"/>
      <c r="AI19837" s="6"/>
      <c r="AJ19837" s="6"/>
      <c r="AK19837" s="6"/>
      <c r="AL19837" s="6"/>
      <c r="AM19837" s="6"/>
      <c r="AN19837" s="6"/>
      <c r="AO19837" s="6"/>
      <c r="AP19837" s="6"/>
      <c r="AQ19837" s="6"/>
      <c r="AR19837" s="6"/>
      <c r="AS19837" s="6"/>
      <c r="AT19837" s="6"/>
      <c r="AU19837" s="6"/>
      <c r="AV19837" s="6"/>
      <c r="AW19837" s="6"/>
      <c r="AX19837" s="6"/>
      <c r="AY19837" s="6"/>
      <c r="AZ19837" s="6"/>
      <c r="BA19837" s="6"/>
      <c r="BB19837" s="6"/>
      <c r="BC19837" s="6"/>
      <c r="BD19837" s="6"/>
      <c r="BE19837" s="6"/>
      <c r="BF19837" s="6"/>
      <c r="BG19837" s="10"/>
    </row>
    <row r="19838" spans="34:59" x14ac:dyDescent="0.25">
      <c r="AH19838" s="10"/>
      <c r="AI19838" s="6"/>
    </row>
    <row r="19839" spans="34:59" x14ac:dyDescent="0.25">
      <c r="AH19839" s="6"/>
      <c r="AI19839" s="6"/>
      <c r="AJ19839" s="6"/>
      <c r="AK19839" s="6"/>
      <c r="AL19839" s="6"/>
      <c r="AM19839" s="6"/>
      <c r="AN19839" s="6"/>
      <c r="AO19839" s="6"/>
      <c r="AP19839" s="6"/>
      <c r="AQ19839" s="6"/>
      <c r="AR19839" s="6"/>
      <c r="AS19839" s="6"/>
      <c r="AT19839" s="6"/>
      <c r="AU19839" s="6"/>
      <c r="AV19839" s="6"/>
      <c r="AW19839" s="6"/>
      <c r="AX19839" s="6"/>
      <c r="AY19839" s="6"/>
      <c r="AZ19839" s="6"/>
      <c r="BA19839" s="6"/>
      <c r="BB19839" s="6"/>
      <c r="BC19839" s="6"/>
      <c r="BD19839" s="6"/>
      <c r="BE19839" s="6"/>
      <c r="BF19839" s="6"/>
      <c r="BG19839" s="6"/>
    </row>
    <row r="19840" spans="34:59" x14ac:dyDescent="0.25">
      <c r="AH19840" s="10"/>
      <c r="AI19840" s="6"/>
      <c r="AJ19840" s="10"/>
      <c r="AK19840" s="10"/>
      <c r="AL19840" s="10"/>
      <c r="AM19840" s="10"/>
      <c r="AN19840" s="10"/>
      <c r="AO19840" s="10"/>
      <c r="AP19840" s="10"/>
      <c r="AQ19840" s="10"/>
      <c r="AR19840" s="10"/>
      <c r="AS19840" s="10"/>
      <c r="AT19840" s="10"/>
      <c r="AU19840" s="10"/>
      <c r="AV19840" s="10"/>
      <c r="AW19840" s="10"/>
      <c r="AX19840" s="10"/>
      <c r="AY19840" s="10"/>
      <c r="AZ19840" s="10"/>
      <c r="BA19840" s="10"/>
      <c r="BB19840" s="10"/>
      <c r="BC19840" s="10"/>
      <c r="BD19840" s="10"/>
      <c r="BE19840" s="10"/>
      <c r="BF19840" s="10"/>
      <c r="BG19840" s="6"/>
    </row>
    <row r="19841" spans="34:59" x14ac:dyDescent="0.25">
      <c r="AH19841" s="6"/>
      <c r="AI19841" s="6"/>
      <c r="AJ19841" s="6"/>
      <c r="AK19841" s="6"/>
      <c r="AL19841" s="6"/>
      <c r="AM19841" s="6"/>
      <c r="AN19841" s="6"/>
      <c r="AO19841" s="6"/>
      <c r="AP19841" s="6"/>
      <c r="AQ19841" s="6"/>
      <c r="AR19841" s="6"/>
      <c r="AS19841" s="6"/>
      <c r="AT19841" s="6"/>
      <c r="AU19841" s="6"/>
      <c r="AV19841" s="6"/>
      <c r="AW19841" s="6"/>
      <c r="AX19841" s="6"/>
      <c r="AY19841" s="6"/>
      <c r="AZ19841" s="6"/>
      <c r="BA19841" s="6"/>
      <c r="BB19841" s="6"/>
      <c r="BC19841" s="6"/>
      <c r="BD19841" s="6"/>
      <c r="BE19841" s="6"/>
      <c r="BF19841" s="6"/>
      <c r="BG19841" s="10"/>
    </row>
    <row r="19842" spans="34:59" x14ac:dyDescent="0.25">
      <c r="AH19842" s="10"/>
      <c r="AI19842" s="6"/>
    </row>
    <row r="19843" spans="34:59" x14ac:dyDescent="0.25">
      <c r="AH19843" s="6"/>
      <c r="AI19843" s="6"/>
      <c r="AJ19843" s="6"/>
      <c r="AK19843" s="6"/>
      <c r="AL19843" s="6"/>
      <c r="AM19843" s="6"/>
      <c r="AN19843" s="6"/>
      <c r="AO19843" s="6"/>
      <c r="AP19843" s="6"/>
      <c r="AQ19843" s="6"/>
      <c r="AR19843" s="6"/>
      <c r="AS19843" s="6"/>
      <c r="AT19843" s="6"/>
      <c r="AU19843" s="6"/>
      <c r="AV19843" s="6"/>
      <c r="AW19843" s="6"/>
      <c r="AX19843" s="6"/>
      <c r="AY19843" s="6"/>
      <c r="AZ19843" s="6"/>
      <c r="BA19843" s="6"/>
      <c r="BB19843" s="6"/>
      <c r="BC19843" s="6"/>
      <c r="BD19843" s="6"/>
      <c r="BE19843" s="6"/>
      <c r="BF19843" s="6"/>
      <c r="BG19843" s="6"/>
    </row>
    <row r="19844" spans="34:59" x14ac:dyDescent="0.25">
      <c r="AH19844" s="10"/>
      <c r="AI19844" s="6"/>
      <c r="AJ19844" s="10"/>
      <c r="AK19844" s="10"/>
      <c r="AL19844" s="10"/>
      <c r="AM19844" s="10"/>
      <c r="AN19844" s="10"/>
      <c r="AO19844" s="10"/>
      <c r="AP19844" s="10"/>
      <c r="AQ19844" s="10"/>
      <c r="AR19844" s="10"/>
      <c r="AS19844" s="10"/>
      <c r="AT19844" s="10"/>
      <c r="AU19844" s="10"/>
      <c r="AV19844" s="10"/>
      <c r="AW19844" s="10"/>
      <c r="AX19844" s="10"/>
      <c r="AY19844" s="10"/>
      <c r="AZ19844" s="10"/>
      <c r="BA19844" s="10"/>
      <c r="BB19844" s="10"/>
      <c r="BC19844" s="10"/>
      <c r="BD19844" s="10"/>
      <c r="BE19844" s="10"/>
      <c r="BF19844" s="10"/>
      <c r="BG19844" s="6"/>
    </row>
    <row r="19846" spans="34:59" x14ac:dyDescent="0.25">
      <c r="AH19846" s="10"/>
      <c r="AI19846" s="6"/>
    </row>
    <row r="19847" spans="34:59" x14ac:dyDescent="0.25">
      <c r="AH19847" s="6"/>
      <c r="AI19847" s="6"/>
      <c r="AJ19847" s="6"/>
      <c r="AK19847" s="6"/>
      <c r="AL19847" s="6"/>
      <c r="AM19847" s="6"/>
      <c r="AN19847" s="6"/>
      <c r="AO19847" s="6"/>
      <c r="AP19847" s="6"/>
      <c r="AQ19847" s="6"/>
      <c r="AR19847" s="6"/>
      <c r="AS19847" s="6"/>
      <c r="AT19847" s="6"/>
      <c r="AU19847" s="6"/>
      <c r="AV19847" s="6"/>
      <c r="AW19847" s="6"/>
      <c r="AX19847" s="6"/>
      <c r="AY19847" s="6"/>
      <c r="AZ19847" s="6"/>
      <c r="BA19847" s="6"/>
      <c r="BB19847" s="6"/>
      <c r="BC19847" s="6"/>
      <c r="BD19847" s="6"/>
      <c r="BE19847" s="6"/>
      <c r="BF19847" s="6"/>
      <c r="BG19847" s="6"/>
    </row>
    <row r="19848" spans="34:59" x14ac:dyDescent="0.25">
      <c r="AH19848" s="10"/>
      <c r="AI19848" s="6"/>
      <c r="AJ19848" s="10"/>
      <c r="AK19848" s="10"/>
      <c r="AL19848" s="10"/>
      <c r="AM19848" s="10"/>
      <c r="AN19848" s="10"/>
      <c r="AO19848" s="10"/>
      <c r="AP19848" s="10"/>
      <c r="AQ19848" s="10"/>
      <c r="AR19848" s="10"/>
      <c r="AS19848" s="10"/>
      <c r="AT19848" s="10"/>
      <c r="AU19848" s="10"/>
      <c r="AV19848" s="10"/>
      <c r="AW19848" s="10"/>
      <c r="AX19848" s="10"/>
      <c r="AY19848" s="10"/>
      <c r="AZ19848" s="10"/>
      <c r="BA19848" s="10"/>
      <c r="BB19848" s="10"/>
      <c r="BC19848" s="10"/>
      <c r="BD19848" s="10"/>
      <c r="BE19848" s="10"/>
      <c r="BF19848" s="10"/>
      <c r="BG19848" s="6"/>
    </row>
    <row r="19849" spans="34:59" x14ac:dyDescent="0.25">
      <c r="AH19849" s="6"/>
      <c r="AI19849" s="6"/>
      <c r="AJ19849" s="6"/>
      <c r="AK19849" s="6"/>
      <c r="AL19849" s="6"/>
      <c r="AM19849" s="6"/>
      <c r="AN19849" s="6"/>
      <c r="AO19849" s="6"/>
      <c r="AP19849" s="6"/>
      <c r="AQ19849" s="6"/>
      <c r="AR19849" s="6"/>
      <c r="AS19849" s="6"/>
      <c r="AT19849" s="6"/>
      <c r="AU19849" s="6"/>
      <c r="AV19849" s="6"/>
      <c r="AW19849" s="6"/>
      <c r="AX19849" s="6"/>
      <c r="AY19849" s="6"/>
      <c r="AZ19849" s="6"/>
      <c r="BA19849" s="6"/>
      <c r="BB19849" s="6"/>
      <c r="BC19849" s="6"/>
      <c r="BD19849" s="6"/>
      <c r="BE19849" s="6"/>
      <c r="BF19849" s="6"/>
      <c r="BG19849" s="10"/>
    </row>
    <row r="19850" spans="34:59" x14ac:dyDescent="0.25">
      <c r="AH19850" s="10"/>
      <c r="AI19850" s="6"/>
    </row>
    <row r="19851" spans="34:59" x14ac:dyDescent="0.25">
      <c r="AH19851" s="6"/>
      <c r="AI19851" s="6"/>
      <c r="AJ19851" s="6"/>
      <c r="AK19851" s="6"/>
      <c r="AL19851" s="6"/>
      <c r="AM19851" s="6"/>
      <c r="AN19851" s="6"/>
      <c r="AO19851" s="6"/>
      <c r="AP19851" s="6"/>
      <c r="AQ19851" s="6"/>
      <c r="AR19851" s="6"/>
      <c r="AS19851" s="6"/>
      <c r="AT19851" s="6"/>
      <c r="AU19851" s="6"/>
      <c r="AV19851" s="6"/>
      <c r="AW19851" s="6"/>
      <c r="AX19851" s="6"/>
      <c r="AY19851" s="6"/>
      <c r="AZ19851" s="6"/>
      <c r="BA19851" s="6"/>
      <c r="BB19851" s="6"/>
      <c r="BC19851" s="6"/>
      <c r="BD19851" s="6"/>
      <c r="BE19851" s="6"/>
      <c r="BF19851" s="6"/>
      <c r="BG19851" s="6"/>
    </row>
    <row r="19852" spans="34:59" x14ac:dyDescent="0.25">
      <c r="AH19852" s="10"/>
      <c r="AI19852" s="6"/>
      <c r="AJ19852" s="10"/>
      <c r="AK19852" s="10"/>
      <c r="AL19852" s="10"/>
      <c r="AM19852" s="10"/>
      <c r="AN19852" s="10"/>
      <c r="AO19852" s="10"/>
      <c r="AP19852" s="10"/>
      <c r="AQ19852" s="10"/>
      <c r="AR19852" s="10"/>
      <c r="AS19852" s="10"/>
      <c r="AT19852" s="10"/>
      <c r="AU19852" s="10"/>
      <c r="AV19852" s="10"/>
      <c r="AW19852" s="10"/>
      <c r="AX19852" s="10"/>
      <c r="AY19852" s="10"/>
      <c r="AZ19852" s="10"/>
      <c r="BA19852" s="10"/>
      <c r="BB19852" s="10"/>
      <c r="BC19852" s="10"/>
      <c r="BD19852" s="10"/>
      <c r="BE19852" s="10"/>
      <c r="BF19852" s="10"/>
      <c r="BG19852" s="6"/>
    </row>
    <row r="19853" spans="34:59" x14ac:dyDescent="0.25">
      <c r="AH19853" s="6"/>
      <c r="AI19853" s="6"/>
      <c r="AJ19853" s="6"/>
      <c r="AK19853" s="6"/>
      <c r="AL19853" s="6"/>
      <c r="AM19853" s="6"/>
      <c r="AN19853" s="6"/>
      <c r="AO19853" s="6"/>
      <c r="AP19853" s="6"/>
      <c r="AQ19853" s="6"/>
      <c r="AR19853" s="6"/>
      <c r="AS19853" s="6"/>
      <c r="AT19853" s="6"/>
      <c r="AU19853" s="6"/>
      <c r="AV19853" s="6"/>
      <c r="AW19853" s="6"/>
      <c r="AX19853" s="6"/>
      <c r="AY19853" s="6"/>
      <c r="AZ19853" s="6"/>
      <c r="BA19853" s="6"/>
      <c r="BB19853" s="6"/>
      <c r="BC19853" s="6"/>
      <c r="BD19853" s="6"/>
      <c r="BE19853" s="6"/>
      <c r="BF19853" s="6"/>
      <c r="BG19853" s="10"/>
    </row>
    <row r="19854" spans="34:59" x14ac:dyDescent="0.25">
      <c r="AH19854" s="10"/>
      <c r="AI19854" s="6"/>
    </row>
    <row r="19855" spans="34:59" x14ac:dyDescent="0.25">
      <c r="AH19855" s="6"/>
      <c r="AI19855" s="6"/>
      <c r="AJ19855" s="6"/>
      <c r="AK19855" s="6"/>
      <c r="AL19855" s="6"/>
      <c r="AM19855" s="6"/>
      <c r="AN19855" s="6"/>
      <c r="AO19855" s="6"/>
      <c r="AP19855" s="6"/>
      <c r="AQ19855" s="6"/>
      <c r="AR19855" s="6"/>
      <c r="AS19855" s="6"/>
      <c r="AT19855" s="6"/>
      <c r="AU19855" s="6"/>
      <c r="AV19855" s="6"/>
      <c r="AW19855" s="6"/>
      <c r="AX19855" s="6"/>
      <c r="AY19855" s="6"/>
      <c r="AZ19855" s="6"/>
      <c r="BA19855" s="6"/>
      <c r="BB19855" s="6"/>
      <c r="BC19855" s="6"/>
      <c r="BD19855" s="6"/>
      <c r="BE19855" s="6"/>
      <c r="BF19855" s="6"/>
      <c r="BG19855" s="6"/>
    </row>
    <row r="19856" spans="34:59" x14ac:dyDescent="0.25">
      <c r="AH19856" s="10"/>
      <c r="AI19856" s="6"/>
      <c r="AJ19856" s="10"/>
      <c r="AK19856" s="10"/>
      <c r="AL19856" s="10"/>
      <c r="AM19856" s="10"/>
      <c r="AN19856" s="10"/>
      <c r="AO19856" s="10"/>
      <c r="AP19856" s="10"/>
      <c r="AQ19856" s="10"/>
      <c r="AR19856" s="10"/>
      <c r="AS19856" s="10"/>
      <c r="AT19856" s="10"/>
      <c r="AU19856" s="10"/>
      <c r="AV19856" s="10"/>
      <c r="AW19856" s="10"/>
      <c r="AX19856" s="10"/>
      <c r="AY19856" s="10"/>
      <c r="AZ19856" s="10"/>
      <c r="BA19856" s="10"/>
      <c r="BB19856" s="10"/>
      <c r="BC19856" s="10"/>
      <c r="BD19856" s="10"/>
      <c r="BE19856" s="10"/>
      <c r="BF19856" s="10"/>
      <c r="BG19856" s="6"/>
    </row>
    <row r="19857" spans="34:59" x14ac:dyDescent="0.25">
      <c r="AH19857" s="6"/>
      <c r="AI19857" s="6"/>
      <c r="AJ19857" s="6"/>
      <c r="AK19857" s="6"/>
      <c r="AL19857" s="6"/>
      <c r="AM19857" s="6"/>
      <c r="AN19857" s="6"/>
      <c r="AO19857" s="6"/>
      <c r="AP19857" s="6"/>
      <c r="AQ19857" s="6"/>
      <c r="AR19857" s="6"/>
      <c r="AS19857" s="6"/>
      <c r="AT19857" s="6"/>
      <c r="AU19857" s="6"/>
      <c r="AV19857" s="6"/>
      <c r="AW19857" s="6"/>
      <c r="AX19857" s="6"/>
      <c r="AY19857" s="6"/>
      <c r="AZ19857" s="6"/>
      <c r="BA19857" s="6"/>
      <c r="BB19857" s="6"/>
      <c r="BC19857" s="6"/>
      <c r="BD19857" s="6"/>
      <c r="BE19857" s="6"/>
      <c r="BF19857" s="6"/>
      <c r="BG19857" s="10"/>
    </row>
    <row r="19858" spans="34:59" x14ac:dyDescent="0.25">
      <c r="AH19858" s="10"/>
      <c r="AI19858" s="6"/>
    </row>
    <row r="19859" spans="34:59" x14ac:dyDescent="0.25">
      <c r="AH19859" s="6"/>
      <c r="AI19859" s="6"/>
      <c r="AJ19859" s="6"/>
      <c r="AK19859" s="6"/>
      <c r="AL19859" s="6"/>
      <c r="AM19859" s="6"/>
      <c r="AN19859" s="6"/>
      <c r="AO19859" s="6"/>
      <c r="AP19859" s="6"/>
      <c r="AQ19859" s="6"/>
      <c r="AR19859" s="6"/>
      <c r="AS19859" s="6"/>
      <c r="AT19859" s="6"/>
      <c r="AU19859" s="6"/>
      <c r="AV19859" s="6"/>
      <c r="AW19859" s="6"/>
      <c r="AX19859" s="6"/>
      <c r="AY19859" s="6"/>
      <c r="AZ19859" s="6"/>
      <c r="BA19859" s="6"/>
      <c r="BB19859" s="6"/>
      <c r="BC19859" s="6"/>
      <c r="BD19859" s="6"/>
      <c r="BE19859" s="6"/>
      <c r="BF19859" s="6"/>
      <c r="BG19859" s="6"/>
    </row>
    <row r="19860" spans="34:59" x14ac:dyDescent="0.25">
      <c r="AH19860" s="10"/>
      <c r="AI19860" s="6"/>
      <c r="AJ19860" s="10"/>
      <c r="AK19860" s="10"/>
      <c r="AL19860" s="10"/>
      <c r="AM19860" s="10"/>
      <c r="AN19860" s="10"/>
      <c r="AO19860" s="10"/>
      <c r="AP19860" s="10"/>
      <c r="AQ19860" s="10"/>
      <c r="AR19860" s="10"/>
      <c r="AS19860" s="10"/>
      <c r="AT19860" s="10"/>
      <c r="AU19860" s="10"/>
      <c r="AV19860" s="10"/>
      <c r="AW19860" s="10"/>
      <c r="AX19860" s="10"/>
      <c r="AY19860" s="10"/>
      <c r="AZ19860" s="10"/>
      <c r="BA19860" s="10"/>
      <c r="BB19860" s="10"/>
      <c r="BC19860" s="10"/>
      <c r="BD19860" s="10"/>
      <c r="BE19860" s="10"/>
      <c r="BF19860" s="10"/>
      <c r="BG19860" s="6"/>
    </row>
    <row r="19862" spans="34:59" x14ac:dyDescent="0.25">
      <c r="AH19862" s="10"/>
      <c r="AI19862" s="6"/>
    </row>
    <row r="19863" spans="34:59" x14ac:dyDescent="0.25">
      <c r="AH19863" s="6"/>
      <c r="AI19863" s="6"/>
      <c r="AJ19863" s="6"/>
      <c r="AK19863" s="6"/>
      <c r="AL19863" s="6"/>
      <c r="AM19863" s="6"/>
      <c r="AN19863" s="6"/>
      <c r="AO19863" s="6"/>
      <c r="AP19863" s="6"/>
      <c r="AQ19863" s="6"/>
      <c r="AR19863" s="6"/>
      <c r="AS19863" s="6"/>
      <c r="AT19863" s="6"/>
      <c r="AU19863" s="6"/>
      <c r="AV19863" s="6"/>
      <c r="AW19863" s="6"/>
      <c r="AX19863" s="6"/>
      <c r="AY19863" s="6"/>
      <c r="AZ19863" s="6"/>
      <c r="BA19863" s="6"/>
      <c r="BB19863" s="6"/>
      <c r="BC19863" s="6"/>
      <c r="BD19863" s="6"/>
      <c r="BE19863" s="6"/>
      <c r="BF19863" s="6"/>
      <c r="BG19863" s="6"/>
    </row>
    <row r="19864" spans="34:59" x14ac:dyDescent="0.25">
      <c r="AH19864" s="10"/>
      <c r="AI19864" s="6"/>
      <c r="AJ19864" s="10"/>
      <c r="AK19864" s="10"/>
      <c r="AL19864" s="10"/>
      <c r="AM19864" s="10"/>
      <c r="AN19864" s="10"/>
      <c r="AO19864" s="10"/>
      <c r="AP19864" s="10"/>
      <c r="AQ19864" s="10"/>
      <c r="AR19864" s="10"/>
      <c r="AS19864" s="10"/>
      <c r="AT19864" s="10"/>
      <c r="AU19864" s="10"/>
      <c r="AV19864" s="10"/>
      <c r="AW19864" s="10"/>
      <c r="AX19864" s="10"/>
      <c r="AY19864" s="10"/>
      <c r="AZ19864" s="10"/>
      <c r="BA19864" s="10"/>
      <c r="BB19864" s="10"/>
      <c r="BC19864" s="10"/>
      <c r="BD19864" s="10"/>
      <c r="BE19864" s="10"/>
      <c r="BF19864" s="10"/>
      <c r="BG19864" s="6"/>
    </row>
    <row r="19865" spans="34:59" x14ac:dyDescent="0.25">
      <c r="AH19865" s="6"/>
      <c r="AI19865" s="6"/>
      <c r="AJ19865" s="6"/>
      <c r="AK19865" s="6"/>
      <c r="AL19865" s="6"/>
      <c r="AM19865" s="6"/>
      <c r="AN19865" s="6"/>
      <c r="AO19865" s="6"/>
      <c r="AP19865" s="6"/>
      <c r="AQ19865" s="6"/>
      <c r="AR19865" s="6"/>
      <c r="AS19865" s="6"/>
      <c r="AT19865" s="6"/>
      <c r="AU19865" s="6"/>
      <c r="AV19865" s="6"/>
      <c r="AW19865" s="6"/>
      <c r="AX19865" s="6"/>
      <c r="AY19865" s="6"/>
      <c r="AZ19865" s="6"/>
      <c r="BA19865" s="6"/>
      <c r="BB19865" s="6"/>
      <c r="BC19865" s="6"/>
      <c r="BD19865" s="6"/>
      <c r="BE19865" s="6"/>
      <c r="BF19865" s="6"/>
      <c r="BG19865" s="10"/>
    </row>
    <row r="19866" spans="34:59" x14ac:dyDescent="0.25">
      <c r="AH19866" s="10"/>
      <c r="AI19866" s="6"/>
    </row>
    <row r="19867" spans="34:59" x14ac:dyDescent="0.25">
      <c r="AH19867" s="6"/>
      <c r="AI19867" s="6"/>
      <c r="AJ19867" s="6"/>
      <c r="AK19867" s="6"/>
      <c r="AL19867" s="6"/>
      <c r="AM19867" s="6"/>
      <c r="AN19867" s="6"/>
      <c r="AO19867" s="6"/>
      <c r="AP19867" s="6"/>
      <c r="AQ19867" s="6"/>
      <c r="AR19867" s="6"/>
      <c r="AS19867" s="6"/>
      <c r="AT19867" s="6"/>
      <c r="AU19867" s="6"/>
      <c r="AV19867" s="6"/>
      <c r="AW19867" s="6"/>
      <c r="AX19867" s="6"/>
      <c r="AY19867" s="6"/>
      <c r="AZ19867" s="6"/>
      <c r="BA19867" s="6"/>
      <c r="BB19867" s="6"/>
      <c r="BC19867" s="6"/>
      <c r="BD19867" s="6"/>
      <c r="BE19867" s="6"/>
      <c r="BF19867" s="6"/>
      <c r="BG19867" s="6"/>
    </row>
    <row r="19868" spans="34:59" x14ac:dyDescent="0.25">
      <c r="AH19868" s="10"/>
      <c r="AI19868" s="6"/>
      <c r="AJ19868" s="10"/>
      <c r="AK19868" s="10"/>
      <c r="AL19868" s="10"/>
      <c r="AM19868" s="10"/>
      <c r="AN19868" s="10"/>
      <c r="AO19868" s="10"/>
      <c r="AP19868" s="10"/>
      <c r="AQ19868" s="10"/>
      <c r="AR19868" s="10"/>
      <c r="AS19868" s="10"/>
      <c r="AT19868" s="10"/>
      <c r="AU19868" s="10"/>
      <c r="AV19868" s="10"/>
      <c r="AW19868" s="10"/>
      <c r="AX19868" s="10"/>
      <c r="AY19868" s="10"/>
      <c r="AZ19868" s="10"/>
      <c r="BA19868" s="10"/>
      <c r="BB19868" s="10"/>
      <c r="BC19868" s="10"/>
      <c r="BD19868" s="10"/>
      <c r="BE19868" s="10"/>
      <c r="BF19868" s="10"/>
      <c r="BG19868" s="6"/>
    </row>
    <row r="19869" spans="34:59" x14ac:dyDescent="0.25">
      <c r="AH19869" s="6"/>
      <c r="AI19869" s="6"/>
      <c r="AJ19869" s="6"/>
      <c r="AK19869" s="6"/>
      <c r="AL19869" s="6"/>
      <c r="AM19869" s="6"/>
      <c r="AN19869" s="6"/>
      <c r="AO19869" s="6"/>
      <c r="AP19869" s="6"/>
      <c r="AQ19869" s="6"/>
      <c r="AR19869" s="6"/>
      <c r="AS19869" s="6"/>
      <c r="AT19869" s="6"/>
      <c r="AU19869" s="6"/>
      <c r="AV19869" s="6"/>
      <c r="AW19869" s="6"/>
      <c r="AX19869" s="6"/>
      <c r="AY19869" s="6"/>
      <c r="AZ19869" s="6"/>
      <c r="BA19869" s="6"/>
      <c r="BB19869" s="6"/>
      <c r="BC19869" s="6"/>
      <c r="BD19869" s="6"/>
      <c r="BE19869" s="6"/>
      <c r="BF19869" s="6"/>
      <c r="BG19869" s="10"/>
    </row>
    <row r="19870" spans="34:59" x14ac:dyDescent="0.25">
      <c r="AH19870" s="10"/>
      <c r="AI19870" s="6"/>
    </row>
    <row r="19871" spans="34:59" x14ac:dyDescent="0.25">
      <c r="AH19871" s="6"/>
      <c r="AI19871" s="6"/>
      <c r="AJ19871" s="6"/>
      <c r="AK19871" s="6"/>
      <c r="AL19871" s="6"/>
      <c r="AM19871" s="6"/>
      <c r="AN19871" s="6"/>
      <c r="AO19871" s="6"/>
      <c r="AP19871" s="6"/>
      <c r="AQ19871" s="6"/>
      <c r="AR19871" s="6"/>
      <c r="AS19871" s="6"/>
      <c r="AT19871" s="6"/>
      <c r="AU19871" s="6"/>
      <c r="AV19871" s="6"/>
      <c r="AW19871" s="6"/>
      <c r="AX19871" s="6"/>
      <c r="AY19871" s="6"/>
      <c r="AZ19871" s="6"/>
      <c r="BA19871" s="6"/>
      <c r="BB19871" s="6"/>
      <c r="BC19871" s="6"/>
      <c r="BD19871" s="6"/>
      <c r="BE19871" s="6"/>
      <c r="BF19871" s="6"/>
      <c r="BG19871" s="6"/>
    </row>
    <row r="19872" spans="34:59" x14ac:dyDescent="0.25">
      <c r="AH19872" s="10"/>
      <c r="AI19872" s="6"/>
      <c r="AJ19872" s="10"/>
      <c r="AK19872" s="10"/>
      <c r="AL19872" s="10"/>
      <c r="AM19872" s="10"/>
      <c r="AN19872" s="10"/>
      <c r="AO19872" s="10"/>
      <c r="AP19872" s="10"/>
      <c r="AQ19872" s="10"/>
      <c r="AR19872" s="10"/>
      <c r="AS19872" s="10"/>
      <c r="AT19872" s="10"/>
      <c r="AU19872" s="10"/>
      <c r="AV19872" s="10"/>
      <c r="AW19872" s="10"/>
      <c r="AX19872" s="10"/>
      <c r="AY19872" s="10"/>
      <c r="AZ19872" s="10"/>
      <c r="BA19872" s="10"/>
      <c r="BB19872" s="10"/>
      <c r="BC19872" s="10"/>
      <c r="BD19872" s="10"/>
      <c r="BE19872" s="10"/>
      <c r="BF19872" s="10"/>
      <c r="BG19872" s="6"/>
    </row>
    <row r="19873" spans="34:59" x14ac:dyDescent="0.25">
      <c r="AH19873" s="6"/>
      <c r="AI19873" s="6"/>
      <c r="AJ19873" s="6"/>
      <c r="AK19873" s="6"/>
      <c r="AL19873" s="6"/>
      <c r="AM19873" s="6"/>
      <c r="AN19873" s="6"/>
      <c r="AO19873" s="6"/>
      <c r="AP19873" s="6"/>
      <c r="AQ19873" s="6"/>
      <c r="AR19873" s="6"/>
      <c r="AS19873" s="6"/>
      <c r="AT19873" s="6"/>
      <c r="AU19873" s="6"/>
      <c r="AV19873" s="6"/>
      <c r="AW19873" s="6"/>
      <c r="AX19873" s="6"/>
      <c r="AY19873" s="6"/>
      <c r="AZ19873" s="6"/>
      <c r="BA19873" s="6"/>
      <c r="BB19873" s="6"/>
      <c r="BC19873" s="6"/>
      <c r="BD19873" s="6"/>
      <c r="BE19873" s="6"/>
      <c r="BF19873" s="6"/>
      <c r="BG19873" s="10"/>
    </row>
    <row r="19874" spans="34:59" x14ac:dyDescent="0.25">
      <c r="AH19874" s="10"/>
      <c r="AI19874" s="6"/>
    </row>
    <row r="19875" spans="34:59" x14ac:dyDescent="0.25">
      <c r="AH19875" s="6"/>
      <c r="AI19875" s="6"/>
      <c r="AJ19875" s="6"/>
      <c r="AK19875" s="6"/>
      <c r="AL19875" s="6"/>
      <c r="AM19875" s="6"/>
      <c r="AN19875" s="6"/>
      <c r="AO19875" s="6"/>
      <c r="AP19875" s="6"/>
      <c r="AQ19875" s="6"/>
      <c r="AR19875" s="6"/>
      <c r="AS19875" s="6"/>
      <c r="AT19875" s="6"/>
      <c r="AU19875" s="6"/>
      <c r="AV19875" s="6"/>
      <c r="AW19875" s="6"/>
      <c r="AX19875" s="6"/>
      <c r="AY19875" s="6"/>
      <c r="AZ19875" s="6"/>
      <c r="BA19875" s="6"/>
      <c r="BB19875" s="6"/>
      <c r="BC19875" s="6"/>
      <c r="BD19875" s="6"/>
      <c r="BE19875" s="6"/>
      <c r="BF19875" s="6"/>
      <c r="BG19875" s="6"/>
    </row>
    <row r="19876" spans="34:59" x14ac:dyDescent="0.25">
      <c r="AH19876" s="10"/>
      <c r="AI19876" s="6"/>
      <c r="AJ19876" s="10"/>
      <c r="AK19876" s="10"/>
      <c r="AL19876" s="10"/>
      <c r="AM19876" s="10"/>
      <c r="AN19876" s="10"/>
      <c r="AO19876" s="10"/>
      <c r="AP19876" s="10"/>
      <c r="AQ19876" s="10"/>
      <c r="AR19876" s="10"/>
      <c r="AS19876" s="10"/>
      <c r="AT19876" s="10"/>
      <c r="AU19876" s="10"/>
      <c r="AV19876" s="10"/>
      <c r="AW19876" s="10"/>
      <c r="AX19876" s="10"/>
      <c r="AY19876" s="10"/>
      <c r="AZ19876" s="10"/>
      <c r="BA19876" s="10"/>
      <c r="BB19876" s="10"/>
      <c r="BC19876" s="10"/>
      <c r="BD19876" s="10"/>
      <c r="BE19876" s="10"/>
      <c r="BF19876" s="10"/>
      <c r="BG19876" s="6"/>
    </row>
    <row r="19878" spans="34:59" x14ac:dyDescent="0.25">
      <c r="AH19878" s="10"/>
      <c r="AI19878" s="6"/>
    </row>
    <row r="19879" spans="34:59" x14ac:dyDescent="0.25">
      <c r="AH19879" s="6"/>
      <c r="AI19879" s="6"/>
      <c r="AJ19879" s="6"/>
      <c r="AK19879" s="6"/>
      <c r="AL19879" s="6"/>
      <c r="AM19879" s="6"/>
      <c r="AN19879" s="6"/>
      <c r="AO19879" s="6"/>
      <c r="AP19879" s="6"/>
      <c r="AQ19879" s="6"/>
      <c r="AR19879" s="6"/>
      <c r="AS19879" s="6"/>
      <c r="AT19879" s="6"/>
      <c r="AU19879" s="6"/>
      <c r="AV19879" s="6"/>
      <c r="AW19879" s="6"/>
      <c r="AX19879" s="6"/>
      <c r="AY19879" s="6"/>
      <c r="AZ19879" s="6"/>
      <c r="BA19879" s="6"/>
      <c r="BB19879" s="6"/>
      <c r="BC19879" s="6"/>
      <c r="BD19879" s="6"/>
      <c r="BE19879" s="6"/>
      <c r="BF19879" s="6"/>
      <c r="BG19879" s="6"/>
    </row>
    <row r="19880" spans="34:59" x14ac:dyDescent="0.25">
      <c r="AH19880" s="10"/>
      <c r="AI19880" s="6"/>
      <c r="AJ19880" s="10"/>
      <c r="AK19880" s="10"/>
      <c r="AL19880" s="10"/>
      <c r="AM19880" s="10"/>
      <c r="AN19880" s="10"/>
      <c r="AO19880" s="10"/>
      <c r="AP19880" s="10"/>
      <c r="AQ19880" s="10"/>
      <c r="AR19880" s="10"/>
      <c r="AS19880" s="10"/>
      <c r="AT19880" s="10"/>
      <c r="AU19880" s="10"/>
      <c r="AV19880" s="10"/>
      <c r="AW19880" s="10"/>
      <c r="AX19880" s="10"/>
      <c r="AY19880" s="10"/>
      <c r="AZ19880" s="10"/>
      <c r="BA19880" s="10"/>
      <c r="BB19880" s="10"/>
      <c r="BC19880" s="10"/>
      <c r="BD19880" s="10"/>
      <c r="BE19880" s="10"/>
      <c r="BF19880" s="10"/>
      <c r="BG19880" s="6"/>
    </row>
    <row r="19881" spans="34:59" x14ac:dyDescent="0.25">
      <c r="AH19881" s="6"/>
      <c r="AI19881" s="6"/>
      <c r="AJ19881" s="6"/>
      <c r="AK19881" s="6"/>
      <c r="AL19881" s="6"/>
      <c r="AM19881" s="6"/>
      <c r="AN19881" s="6"/>
      <c r="AO19881" s="6"/>
      <c r="AP19881" s="6"/>
      <c r="AQ19881" s="6"/>
      <c r="AR19881" s="6"/>
      <c r="AS19881" s="6"/>
      <c r="AT19881" s="6"/>
      <c r="AU19881" s="6"/>
      <c r="AV19881" s="6"/>
      <c r="AW19881" s="6"/>
      <c r="AX19881" s="6"/>
      <c r="AY19881" s="6"/>
      <c r="AZ19881" s="6"/>
      <c r="BA19881" s="6"/>
      <c r="BB19881" s="6"/>
      <c r="BC19881" s="6"/>
      <c r="BD19881" s="6"/>
      <c r="BE19881" s="6"/>
      <c r="BF19881" s="6"/>
      <c r="BG19881" s="10"/>
    </row>
    <row r="19882" spans="34:59" x14ac:dyDescent="0.25">
      <c r="AH19882" s="10"/>
      <c r="AI19882" s="6"/>
    </row>
    <row r="19883" spans="34:59" x14ac:dyDescent="0.25">
      <c r="AH19883" s="6"/>
      <c r="AI19883" s="6"/>
      <c r="AJ19883" s="6"/>
      <c r="AK19883" s="6"/>
      <c r="AL19883" s="6"/>
      <c r="AM19883" s="6"/>
      <c r="AN19883" s="6"/>
      <c r="AO19883" s="6"/>
      <c r="AP19883" s="6"/>
      <c r="AQ19883" s="6"/>
      <c r="AR19883" s="6"/>
      <c r="AS19883" s="6"/>
      <c r="AT19883" s="6"/>
      <c r="AU19883" s="6"/>
      <c r="AV19883" s="6"/>
      <c r="AW19883" s="6"/>
      <c r="AX19883" s="6"/>
      <c r="AY19883" s="6"/>
      <c r="AZ19883" s="6"/>
      <c r="BA19883" s="6"/>
      <c r="BB19883" s="6"/>
      <c r="BC19883" s="6"/>
      <c r="BD19883" s="6"/>
      <c r="BE19883" s="6"/>
      <c r="BF19883" s="6"/>
      <c r="BG19883" s="6"/>
    </row>
    <row r="19884" spans="34:59" x14ac:dyDescent="0.25">
      <c r="AH19884" s="10"/>
      <c r="AI19884" s="6"/>
      <c r="AJ19884" s="10"/>
      <c r="AK19884" s="10"/>
      <c r="AL19884" s="10"/>
      <c r="AM19884" s="10"/>
      <c r="AN19884" s="10"/>
      <c r="AO19884" s="10"/>
      <c r="AP19884" s="10"/>
      <c r="AQ19884" s="10"/>
      <c r="AR19884" s="10"/>
      <c r="AS19884" s="10"/>
      <c r="AT19884" s="10"/>
      <c r="AU19884" s="10"/>
      <c r="AV19884" s="10"/>
      <c r="AW19884" s="10"/>
      <c r="AX19884" s="10"/>
      <c r="AY19884" s="10"/>
      <c r="AZ19884" s="10"/>
      <c r="BA19884" s="10"/>
      <c r="BB19884" s="10"/>
      <c r="BC19884" s="10"/>
      <c r="BD19884" s="10"/>
      <c r="BE19884" s="10"/>
      <c r="BF19884" s="10"/>
      <c r="BG19884" s="6"/>
    </row>
    <row r="19885" spans="34:59" x14ac:dyDescent="0.25">
      <c r="AH19885" s="6"/>
      <c r="AI19885" s="6"/>
      <c r="AJ19885" s="6"/>
      <c r="AK19885" s="6"/>
      <c r="AL19885" s="6"/>
      <c r="AM19885" s="6"/>
      <c r="AN19885" s="6"/>
      <c r="AO19885" s="6"/>
      <c r="AP19885" s="6"/>
      <c r="AQ19885" s="6"/>
      <c r="AR19885" s="6"/>
      <c r="AS19885" s="6"/>
      <c r="AT19885" s="6"/>
      <c r="AU19885" s="6"/>
      <c r="AV19885" s="6"/>
      <c r="AW19885" s="6"/>
      <c r="AX19885" s="6"/>
      <c r="AY19885" s="6"/>
      <c r="AZ19885" s="6"/>
      <c r="BA19885" s="6"/>
      <c r="BB19885" s="6"/>
      <c r="BC19885" s="6"/>
      <c r="BD19885" s="6"/>
      <c r="BE19885" s="6"/>
      <c r="BF19885" s="6"/>
      <c r="BG19885" s="10"/>
    </row>
    <row r="19886" spans="34:59" x14ac:dyDescent="0.25">
      <c r="AH19886" s="10"/>
      <c r="AI19886" s="6"/>
    </row>
    <row r="19887" spans="34:59" x14ac:dyDescent="0.25">
      <c r="AH19887" s="6"/>
      <c r="AI19887" s="6"/>
      <c r="AJ19887" s="6"/>
      <c r="AK19887" s="6"/>
      <c r="AL19887" s="6"/>
      <c r="AM19887" s="6"/>
      <c r="AN19887" s="6"/>
      <c r="AO19887" s="6"/>
      <c r="AP19887" s="6"/>
      <c r="AQ19887" s="6"/>
      <c r="AR19887" s="6"/>
      <c r="AS19887" s="6"/>
      <c r="AT19887" s="6"/>
      <c r="AU19887" s="6"/>
      <c r="AV19887" s="6"/>
      <c r="AW19887" s="6"/>
      <c r="AX19887" s="6"/>
      <c r="AY19887" s="6"/>
      <c r="AZ19887" s="6"/>
      <c r="BA19887" s="6"/>
      <c r="BB19887" s="6"/>
      <c r="BC19887" s="6"/>
      <c r="BD19887" s="6"/>
      <c r="BE19887" s="6"/>
      <c r="BF19887" s="6"/>
      <c r="BG19887" s="6"/>
    </row>
    <row r="19888" spans="34:59" x14ac:dyDescent="0.25">
      <c r="AH19888" s="10"/>
      <c r="AI19888" s="6"/>
      <c r="AJ19888" s="10"/>
      <c r="AK19888" s="10"/>
      <c r="AL19888" s="10"/>
      <c r="AM19888" s="10"/>
      <c r="AN19888" s="10"/>
      <c r="AO19888" s="10"/>
      <c r="AP19888" s="10"/>
      <c r="AQ19888" s="10"/>
      <c r="AR19888" s="10"/>
      <c r="AS19888" s="10"/>
      <c r="AT19888" s="10"/>
      <c r="AU19888" s="10"/>
      <c r="AV19888" s="10"/>
      <c r="AW19888" s="10"/>
      <c r="AX19888" s="10"/>
      <c r="AY19888" s="10"/>
      <c r="AZ19888" s="10"/>
      <c r="BA19888" s="10"/>
      <c r="BB19888" s="10"/>
      <c r="BC19888" s="10"/>
      <c r="BD19888" s="10"/>
      <c r="BE19888" s="10"/>
      <c r="BF19888" s="10"/>
      <c r="BG19888" s="6"/>
    </row>
    <row r="19889" spans="34:59" x14ac:dyDescent="0.25">
      <c r="AH19889" s="6"/>
      <c r="AI19889" s="6"/>
      <c r="AJ19889" s="6"/>
      <c r="AK19889" s="6"/>
      <c r="AL19889" s="6"/>
      <c r="AM19889" s="6"/>
      <c r="AN19889" s="6"/>
      <c r="AO19889" s="6"/>
      <c r="AP19889" s="6"/>
      <c r="AQ19889" s="6"/>
      <c r="AR19889" s="6"/>
      <c r="AS19889" s="6"/>
      <c r="AT19889" s="6"/>
      <c r="AU19889" s="6"/>
      <c r="AV19889" s="6"/>
      <c r="AW19889" s="6"/>
      <c r="AX19889" s="6"/>
      <c r="AY19889" s="6"/>
      <c r="AZ19889" s="6"/>
      <c r="BA19889" s="6"/>
      <c r="BB19889" s="6"/>
      <c r="BC19889" s="6"/>
      <c r="BD19889" s="6"/>
      <c r="BE19889" s="6"/>
      <c r="BF19889" s="6"/>
      <c r="BG19889" s="10"/>
    </row>
    <row r="19890" spans="34:59" x14ac:dyDescent="0.25">
      <c r="AH19890" s="10"/>
      <c r="AI19890" s="6"/>
    </row>
    <row r="19891" spans="34:59" x14ac:dyDescent="0.25">
      <c r="AH19891" s="6"/>
      <c r="AI19891" s="6"/>
      <c r="AJ19891" s="6"/>
      <c r="AK19891" s="6"/>
      <c r="AL19891" s="6"/>
      <c r="AM19891" s="6"/>
      <c r="AN19891" s="6"/>
      <c r="AO19891" s="6"/>
      <c r="AP19891" s="6"/>
      <c r="AQ19891" s="6"/>
      <c r="AR19891" s="6"/>
      <c r="AS19891" s="6"/>
      <c r="AT19891" s="6"/>
      <c r="AU19891" s="6"/>
      <c r="AV19891" s="6"/>
      <c r="AW19891" s="6"/>
      <c r="AX19891" s="6"/>
      <c r="AY19891" s="6"/>
      <c r="AZ19891" s="6"/>
      <c r="BA19891" s="6"/>
      <c r="BB19891" s="6"/>
      <c r="BC19891" s="6"/>
      <c r="BD19891" s="6"/>
      <c r="BE19891" s="6"/>
      <c r="BF19891" s="6"/>
      <c r="BG19891" s="6"/>
    </row>
    <row r="19892" spans="34:59" x14ac:dyDescent="0.25">
      <c r="AH19892" s="10"/>
      <c r="AI19892" s="6"/>
      <c r="AJ19892" s="10"/>
      <c r="AK19892" s="10"/>
      <c r="AL19892" s="10"/>
      <c r="AM19892" s="10"/>
      <c r="AN19892" s="10"/>
      <c r="AO19892" s="10"/>
      <c r="AP19892" s="10"/>
      <c r="AQ19892" s="10"/>
      <c r="AR19892" s="10"/>
      <c r="AS19892" s="10"/>
      <c r="AT19892" s="10"/>
      <c r="AU19892" s="10"/>
      <c r="AV19892" s="10"/>
      <c r="AW19892" s="10"/>
      <c r="AX19892" s="10"/>
      <c r="AY19892" s="10"/>
      <c r="AZ19892" s="10"/>
      <c r="BA19892" s="10"/>
      <c r="BB19892" s="10"/>
      <c r="BC19892" s="10"/>
      <c r="BD19892" s="10"/>
      <c r="BE19892" s="10"/>
      <c r="BF19892" s="10"/>
      <c r="BG19892" s="6"/>
    </row>
    <row r="19894" spans="34:59" x14ac:dyDescent="0.25">
      <c r="AH19894" s="10"/>
      <c r="AI19894" s="6"/>
    </row>
    <row r="19895" spans="34:59" x14ac:dyDescent="0.25">
      <c r="AH19895" s="6"/>
      <c r="AI19895" s="6"/>
      <c r="AJ19895" s="6"/>
      <c r="AK19895" s="6"/>
      <c r="AL19895" s="6"/>
      <c r="AM19895" s="6"/>
      <c r="AN19895" s="6"/>
      <c r="AO19895" s="6"/>
      <c r="AP19895" s="6"/>
      <c r="AQ19895" s="6"/>
      <c r="AR19895" s="6"/>
      <c r="AS19895" s="6"/>
      <c r="AT19895" s="6"/>
      <c r="AU19895" s="6"/>
      <c r="AV19895" s="6"/>
      <c r="AW19895" s="6"/>
      <c r="AX19895" s="6"/>
      <c r="AY19895" s="6"/>
      <c r="AZ19895" s="6"/>
      <c r="BA19895" s="6"/>
      <c r="BB19895" s="6"/>
      <c r="BC19895" s="6"/>
      <c r="BD19895" s="6"/>
      <c r="BE19895" s="6"/>
      <c r="BF19895" s="6"/>
      <c r="BG19895" s="6"/>
    </row>
    <row r="19896" spans="34:59" x14ac:dyDescent="0.25">
      <c r="AH19896" s="10"/>
      <c r="AI19896" s="6"/>
      <c r="AJ19896" s="10"/>
      <c r="AK19896" s="10"/>
      <c r="AL19896" s="10"/>
      <c r="AM19896" s="10"/>
      <c r="AN19896" s="10"/>
      <c r="AO19896" s="10"/>
      <c r="AP19896" s="10"/>
      <c r="AQ19896" s="10"/>
      <c r="AR19896" s="10"/>
      <c r="AS19896" s="10"/>
      <c r="AT19896" s="10"/>
      <c r="AU19896" s="10"/>
      <c r="AV19896" s="10"/>
      <c r="AW19896" s="10"/>
      <c r="AX19896" s="10"/>
      <c r="AY19896" s="10"/>
      <c r="AZ19896" s="10"/>
      <c r="BA19896" s="10"/>
      <c r="BB19896" s="10"/>
      <c r="BC19896" s="10"/>
      <c r="BD19896" s="10"/>
      <c r="BE19896" s="10"/>
      <c r="BF19896" s="10"/>
      <c r="BG19896" s="6"/>
    </row>
    <row r="19897" spans="34:59" x14ac:dyDescent="0.25">
      <c r="AH19897" s="6"/>
      <c r="AI19897" s="6"/>
      <c r="AJ19897" s="6"/>
      <c r="AK19897" s="6"/>
      <c r="AL19897" s="6"/>
      <c r="AM19897" s="6"/>
      <c r="AN19897" s="6"/>
      <c r="AO19897" s="6"/>
      <c r="AP19897" s="6"/>
      <c r="AQ19897" s="6"/>
      <c r="AR19897" s="6"/>
      <c r="AS19897" s="6"/>
      <c r="AT19897" s="6"/>
      <c r="AU19897" s="6"/>
      <c r="AV19897" s="6"/>
      <c r="AW19897" s="6"/>
      <c r="AX19897" s="6"/>
      <c r="AY19897" s="6"/>
      <c r="AZ19897" s="6"/>
      <c r="BA19897" s="6"/>
      <c r="BB19897" s="6"/>
      <c r="BC19897" s="6"/>
      <c r="BD19897" s="6"/>
      <c r="BE19897" s="6"/>
      <c r="BF19897" s="6"/>
      <c r="BG19897" s="10"/>
    </row>
    <row r="19898" spans="34:59" x14ac:dyDescent="0.25">
      <c r="AH19898" s="10"/>
      <c r="AI19898" s="6"/>
    </row>
    <row r="19899" spans="34:59" x14ac:dyDescent="0.25">
      <c r="AH19899" s="6"/>
      <c r="AI19899" s="6"/>
      <c r="AJ19899" s="6"/>
      <c r="AK19899" s="6"/>
      <c r="AL19899" s="6"/>
      <c r="AM19899" s="6"/>
      <c r="AN19899" s="6"/>
      <c r="AO19899" s="6"/>
      <c r="AP19899" s="6"/>
      <c r="AQ19899" s="6"/>
      <c r="AR19899" s="6"/>
      <c r="AS19899" s="6"/>
      <c r="AT19899" s="6"/>
      <c r="AU19899" s="6"/>
      <c r="AV19899" s="6"/>
      <c r="AW19899" s="6"/>
      <c r="AX19899" s="6"/>
      <c r="AY19899" s="6"/>
      <c r="AZ19899" s="6"/>
      <c r="BA19899" s="6"/>
      <c r="BB19899" s="6"/>
      <c r="BC19899" s="6"/>
      <c r="BD19899" s="6"/>
      <c r="BE19899" s="6"/>
      <c r="BF19899" s="6"/>
      <c r="BG19899" s="6"/>
    </row>
    <row r="19900" spans="34:59" x14ac:dyDescent="0.25">
      <c r="AH19900" s="10"/>
      <c r="AI19900" s="6"/>
      <c r="AJ19900" s="10"/>
      <c r="AK19900" s="10"/>
      <c r="AL19900" s="10"/>
      <c r="AM19900" s="10"/>
      <c r="AN19900" s="10"/>
      <c r="AO19900" s="10"/>
      <c r="AP19900" s="10"/>
      <c r="AQ19900" s="10"/>
      <c r="AR19900" s="10"/>
      <c r="AS19900" s="10"/>
      <c r="AT19900" s="10"/>
      <c r="AU19900" s="10"/>
      <c r="AV19900" s="10"/>
      <c r="AW19900" s="10"/>
      <c r="AX19900" s="10"/>
      <c r="AY19900" s="10"/>
      <c r="AZ19900" s="10"/>
      <c r="BA19900" s="10"/>
      <c r="BB19900" s="10"/>
      <c r="BC19900" s="10"/>
      <c r="BD19900" s="10"/>
      <c r="BE19900" s="10"/>
      <c r="BF19900" s="10"/>
      <c r="BG19900" s="6"/>
    </row>
    <row r="19901" spans="34:59" x14ac:dyDescent="0.25">
      <c r="AH19901" s="6"/>
      <c r="AI19901" s="6"/>
      <c r="AJ19901" s="6"/>
      <c r="AK19901" s="6"/>
      <c r="AL19901" s="6"/>
      <c r="AM19901" s="6"/>
      <c r="AN19901" s="6"/>
      <c r="AO19901" s="6"/>
      <c r="AP19901" s="6"/>
      <c r="AQ19901" s="6"/>
      <c r="AR19901" s="6"/>
      <c r="AS19901" s="6"/>
      <c r="AT19901" s="6"/>
      <c r="AU19901" s="6"/>
      <c r="AV19901" s="6"/>
      <c r="AW19901" s="6"/>
      <c r="AX19901" s="6"/>
      <c r="AY19901" s="6"/>
      <c r="AZ19901" s="6"/>
      <c r="BA19901" s="6"/>
      <c r="BB19901" s="6"/>
      <c r="BC19901" s="6"/>
      <c r="BD19901" s="6"/>
      <c r="BE19901" s="6"/>
      <c r="BF19901" s="6"/>
      <c r="BG19901" s="10"/>
    </row>
    <row r="19902" spans="34:59" x14ac:dyDescent="0.25">
      <c r="AH19902" s="10"/>
      <c r="AI19902" s="6"/>
    </row>
    <row r="19903" spans="34:59" x14ac:dyDescent="0.25">
      <c r="AH19903" s="6"/>
      <c r="AI19903" s="6"/>
      <c r="AJ19903" s="6"/>
      <c r="AK19903" s="6"/>
      <c r="AL19903" s="6"/>
      <c r="AM19903" s="6"/>
      <c r="AN19903" s="6"/>
      <c r="AO19903" s="6"/>
      <c r="AP19903" s="6"/>
      <c r="AQ19903" s="6"/>
      <c r="AR19903" s="6"/>
      <c r="AS19903" s="6"/>
      <c r="AT19903" s="6"/>
      <c r="AU19903" s="6"/>
      <c r="AV19903" s="6"/>
      <c r="AW19903" s="6"/>
      <c r="AX19903" s="6"/>
      <c r="AY19903" s="6"/>
      <c r="AZ19903" s="6"/>
      <c r="BA19903" s="6"/>
      <c r="BB19903" s="6"/>
      <c r="BC19903" s="6"/>
      <c r="BD19903" s="6"/>
      <c r="BE19903" s="6"/>
      <c r="BF19903" s="6"/>
      <c r="BG19903" s="6"/>
    </row>
    <row r="19904" spans="34:59" x14ac:dyDescent="0.25">
      <c r="AH19904" s="10"/>
      <c r="AI19904" s="6"/>
      <c r="AJ19904" s="10"/>
      <c r="AK19904" s="10"/>
      <c r="AL19904" s="10"/>
      <c r="AM19904" s="10"/>
      <c r="AN19904" s="10"/>
      <c r="AO19904" s="10"/>
      <c r="AP19904" s="10"/>
      <c r="AQ19904" s="10"/>
      <c r="AR19904" s="10"/>
      <c r="AS19904" s="10"/>
      <c r="AT19904" s="10"/>
      <c r="AU19904" s="10"/>
      <c r="AV19904" s="10"/>
      <c r="AW19904" s="10"/>
      <c r="AX19904" s="10"/>
      <c r="AY19904" s="10"/>
      <c r="AZ19904" s="10"/>
      <c r="BA19904" s="10"/>
      <c r="BB19904" s="10"/>
      <c r="BC19904" s="10"/>
      <c r="BD19904" s="10"/>
      <c r="BE19904" s="10"/>
      <c r="BF19904" s="10"/>
      <c r="BG19904" s="6"/>
    </row>
    <row r="19905" spans="34:59" x14ac:dyDescent="0.25">
      <c r="AH19905" s="6"/>
      <c r="AI19905" s="6"/>
      <c r="AJ19905" s="6"/>
      <c r="AK19905" s="6"/>
      <c r="AL19905" s="6"/>
      <c r="AM19905" s="6"/>
      <c r="AN19905" s="6"/>
      <c r="AO19905" s="6"/>
      <c r="AP19905" s="6"/>
      <c r="AQ19905" s="6"/>
      <c r="AR19905" s="6"/>
      <c r="AS19905" s="6"/>
      <c r="AT19905" s="6"/>
      <c r="AU19905" s="6"/>
      <c r="AV19905" s="6"/>
      <c r="AW19905" s="6"/>
      <c r="AX19905" s="6"/>
      <c r="AY19905" s="6"/>
      <c r="AZ19905" s="6"/>
      <c r="BA19905" s="6"/>
      <c r="BB19905" s="6"/>
      <c r="BC19905" s="6"/>
      <c r="BD19905" s="6"/>
      <c r="BE19905" s="6"/>
      <c r="BF19905" s="6"/>
      <c r="BG19905" s="10"/>
    </row>
    <row r="19906" spans="34:59" x14ac:dyDescent="0.25">
      <c r="AH19906" s="10"/>
      <c r="AI19906" s="6"/>
    </row>
    <row r="19907" spans="34:59" x14ac:dyDescent="0.25">
      <c r="AH19907" s="6"/>
      <c r="AI19907" s="6"/>
      <c r="AJ19907" s="6"/>
      <c r="AK19907" s="6"/>
      <c r="AL19907" s="6"/>
      <c r="AM19907" s="6"/>
      <c r="AN19907" s="6"/>
      <c r="AO19907" s="6"/>
      <c r="AP19907" s="6"/>
      <c r="AQ19907" s="6"/>
      <c r="AR19907" s="6"/>
      <c r="AS19907" s="6"/>
      <c r="AT19907" s="6"/>
      <c r="AU19907" s="6"/>
      <c r="AV19907" s="6"/>
      <c r="AW19907" s="6"/>
      <c r="AX19907" s="6"/>
      <c r="AY19907" s="6"/>
      <c r="AZ19907" s="6"/>
      <c r="BA19907" s="6"/>
      <c r="BB19907" s="6"/>
      <c r="BC19907" s="6"/>
      <c r="BD19907" s="6"/>
      <c r="BE19907" s="6"/>
      <c r="BF19907" s="6"/>
      <c r="BG19907" s="6"/>
    </row>
    <row r="19908" spans="34:59" x14ac:dyDescent="0.25">
      <c r="AH19908" s="10"/>
      <c r="AI19908" s="6"/>
      <c r="AJ19908" s="10"/>
      <c r="AK19908" s="10"/>
      <c r="AL19908" s="10"/>
      <c r="AM19908" s="10"/>
      <c r="AN19908" s="10"/>
      <c r="AO19908" s="10"/>
      <c r="AP19908" s="10"/>
      <c r="AQ19908" s="10"/>
      <c r="AR19908" s="10"/>
      <c r="AS19908" s="10"/>
      <c r="AT19908" s="10"/>
      <c r="AU19908" s="10"/>
      <c r="AV19908" s="10"/>
      <c r="AW19908" s="10"/>
      <c r="AX19908" s="10"/>
      <c r="AY19908" s="10"/>
      <c r="AZ19908" s="10"/>
      <c r="BA19908" s="10"/>
      <c r="BB19908" s="10"/>
      <c r="BC19908" s="10"/>
      <c r="BD19908" s="10"/>
      <c r="BE19908" s="10"/>
      <c r="BF19908" s="10"/>
      <c r="BG19908" s="6"/>
    </row>
    <row r="19910" spans="34:59" x14ac:dyDescent="0.25">
      <c r="AH19910" s="10"/>
      <c r="AI19910" s="6"/>
    </row>
    <row r="19911" spans="34:59" x14ac:dyDescent="0.25">
      <c r="AH19911" s="6"/>
      <c r="AI19911" s="6"/>
      <c r="AJ19911" s="6"/>
      <c r="AK19911" s="6"/>
      <c r="AL19911" s="6"/>
      <c r="AM19911" s="6"/>
      <c r="AN19911" s="6"/>
      <c r="AO19911" s="6"/>
      <c r="AP19911" s="6"/>
      <c r="AQ19911" s="6"/>
      <c r="AR19911" s="6"/>
      <c r="AS19911" s="6"/>
      <c r="AT19911" s="6"/>
      <c r="AU19911" s="6"/>
      <c r="AV19911" s="6"/>
      <c r="AW19911" s="6"/>
      <c r="AX19911" s="6"/>
      <c r="AY19911" s="6"/>
      <c r="AZ19911" s="6"/>
      <c r="BA19911" s="6"/>
      <c r="BB19911" s="6"/>
      <c r="BC19911" s="6"/>
      <c r="BD19911" s="6"/>
      <c r="BE19911" s="6"/>
      <c r="BF19911" s="6"/>
      <c r="BG19911" s="6"/>
    </row>
    <row r="19912" spans="34:59" x14ac:dyDescent="0.25">
      <c r="AH19912" s="10"/>
      <c r="AI19912" s="6"/>
      <c r="AJ19912" s="10"/>
      <c r="AK19912" s="10"/>
      <c r="AL19912" s="10"/>
      <c r="AM19912" s="10"/>
      <c r="AN19912" s="10"/>
      <c r="AO19912" s="10"/>
      <c r="AP19912" s="10"/>
      <c r="AQ19912" s="10"/>
      <c r="AR19912" s="10"/>
      <c r="AS19912" s="10"/>
      <c r="AT19912" s="10"/>
      <c r="AU19912" s="10"/>
      <c r="AV19912" s="10"/>
      <c r="AW19912" s="10"/>
      <c r="AX19912" s="10"/>
      <c r="AY19912" s="10"/>
      <c r="AZ19912" s="10"/>
      <c r="BA19912" s="10"/>
      <c r="BB19912" s="10"/>
      <c r="BC19912" s="10"/>
      <c r="BD19912" s="10"/>
      <c r="BE19912" s="10"/>
      <c r="BF19912" s="10"/>
      <c r="BG19912" s="6"/>
    </row>
    <row r="19913" spans="34:59" x14ac:dyDescent="0.25">
      <c r="AH19913" s="6"/>
      <c r="AI19913" s="6"/>
      <c r="AJ19913" s="6"/>
      <c r="AK19913" s="6"/>
      <c r="AL19913" s="6"/>
      <c r="AM19913" s="6"/>
      <c r="AN19913" s="6"/>
      <c r="AO19913" s="6"/>
      <c r="AP19913" s="6"/>
      <c r="AQ19913" s="6"/>
      <c r="AR19913" s="6"/>
      <c r="AS19913" s="6"/>
      <c r="AT19913" s="6"/>
      <c r="AU19913" s="6"/>
      <c r="AV19913" s="6"/>
      <c r="AW19913" s="6"/>
      <c r="AX19913" s="6"/>
      <c r="AY19913" s="6"/>
      <c r="AZ19913" s="6"/>
      <c r="BA19913" s="6"/>
      <c r="BB19913" s="6"/>
      <c r="BC19913" s="6"/>
      <c r="BD19913" s="6"/>
      <c r="BE19913" s="6"/>
      <c r="BF19913" s="6"/>
      <c r="BG19913" s="10"/>
    </row>
    <row r="19914" spans="34:59" x14ac:dyDescent="0.25">
      <c r="AH19914" s="10"/>
      <c r="AI19914" s="6"/>
    </row>
    <row r="19915" spans="34:59" x14ac:dyDescent="0.25">
      <c r="AH19915" s="6"/>
      <c r="AI19915" s="6"/>
      <c r="AJ19915" s="6"/>
      <c r="AK19915" s="6"/>
      <c r="AL19915" s="6"/>
      <c r="AM19915" s="6"/>
      <c r="AN19915" s="6"/>
      <c r="AO19915" s="6"/>
      <c r="AP19915" s="6"/>
      <c r="AQ19915" s="6"/>
      <c r="AR19915" s="6"/>
      <c r="AS19915" s="6"/>
      <c r="AT19915" s="6"/>
      <c r="AU19915" s="6"/>
      <c r="AV19915" s="6"/>
      <c r="AW19915" s="6"/>
      <c r="AX19915" s="6"/>
      <c r="AY19915" s="6"/>
      <c r="AZ19915" s="6"/>
      <c r="BA19915" s="6"/>
      <c r="BB19915" s="6"/>
      <c r="BC19915" s="6"/>
      <c r="BD19915" s="6"/>
      <c r="BE19915" s="6"/>
      <c r="BF19915" s="6"/>
      <c r="BG19915" s="6"/>
    </row>
    <row r="19916" spans="34:59" x14ac:dyDescent="0.25">
      <c r="AH19916" s="10"/>
      <c r="AI19916" s="6"/>
      <c r="AJ19916" s="10"/>
      <c r="AK19916" s="10"/>
      <c r="AL19916" s="10"/>
      <c r="AM19916" s="10"/>
      <c r="AN19916" s="10"/>
      <c r="AO19916" s="10"/>
      <c r="AP19916" s="10"/>
      <c r="AQ19916" s="10"/>
      <c r="AR19916" s="10"/>
      <c r="AS19916" s="10"/>
      <c r="AT19916" s="10"/>
      <c r="AU19916" s="10"/>
      <c r="AV19916" s="10"/>
      <c r="AW19916" s="10"/>
      <c r="AX19916" s="10"/>
      <c r="AY19916" s="10"/>
      <c r="AZ19916" s="10"/>
      <c r="BA19916" s="10"/>
      <c r="BB19916" s="10"/>
      <c r="BC19916" s="10"/>
      <c r="BD19916" s="10"/>
      <c r="BE19916" s="10"/>
      <c r="BF19916" s="10"/>
      <c r="BG19916" s="6"/>
    </row>
    <row r="19917" spans="34:59" x14ac:dyDescent="0.25">
      <c r="AH19917" s="6"/>
      <c r="AI19917" s="6"/>
      <c r="AJ19917" s="6"/>
      <c r="AK19917" s="6"/>
      <c r="AL19917" s="6"/>
      <c r="AM19917" s="6"/>
      <c r="AN19917" s="6"/>
      <c r="AO19917" s="6"/>
      <c r="AP19917" s="6"/>
      <c r="AQ19917" s="6"/>
      <c r="AR19917" s="6"/>
      <c r="AS19917" s="6"/>
      <c r="AT19917" s="6"/>
      <c r="AU19917" s="6"/>
      <c r="AV19917" s="6"/>
      <c r="AW19917" s="6"/>
      <c r="AX19917" s="6"/>
      <c r="AY19917" s="6"/>
      <c r="AZ19917" s="6"/>
      <c r="BA19917" s="6"/>
      <c r="BB19917" s="6"/>
      <c r="BC19917" s="6"/>
      <c r="BD19917" s="6"/>
      <c r="BE19917" s="6"/>
      <c r="BF19917" s="6"/>
      <c r="BG19917" s="10"/>
    </row>
    <row r="19918" spans="34:59" x14ac:dyDescent="0.25">
      <c r="AH19918" s="10"/>
      <c r="AI19918" s="6"/>
    </row>
    <row r="19919" spans="34:59" x14ac:dyDescent="0.25">
      <c r="AH19919" s="6"/>
      <c r="AI19919" s="6"/>
      <c r="AJ19919" s="6"/>
      <c r="AK19919" s="6"/>
      <c r="AL19919" s="6"/>
      <c r="AM19919" s="6"/>
      <c r="AN19919" s="6"/>
      <c r="AO19919" s="6"/>
      <c r="AP19919" s="6"/>
      <c r="AQ19919" s="6"/>
      <c r="AR19919" s="6"/>
      <c r="AS19919" s="6"/>
      <c r="AT19919" s="6"/>
      <c r="AU19919" s="6"/>
      <c r="AV19919" s="6"/>
      <c r="AW19919" s="6"/>
      <c r="AX19919" s="6"/>
      <c r="AY19919" s="6"/>
      <c r="AZ19919" s="6"/>
      <c r="BA19919" s="6"/>
      <c r="BB19919" s="6"/>
      <c r="BC19919" s="6"/>
      <c r="BD19919" s="6"/>
      <c r="BE19919" s="6"/>
      <c r="BF19919" s="6"/>
      <c r="BG19919" s="6"/>
    </row>
    <row r="19920" spans="34:59" x14ac:dyDescent="0.25">
      <c r="AH19920" s="10"/>
      <c r="AI19920" s="6"/>
      <c r="AJ19920" s="10"/>
      <c r="AK19920" s="10"/>
      <c r="AL19920" s="10"/>
      <c r="AM19920" s="10"/>
      <c r="AN19920" s="10"/>
      <c r="AO19920" s="10"/>
      <c r="AP19920" s="10"/>
      <c r="AQ19920" s="10"/>
      <c r="AR19920" s="10"/>
      <c r="AS19920" s="10"/>
      <c r="AT19920" s="10"/>
      <c r="AU19920" s="10"/>
      <c r="AV19920" s="10"/>
      <c r="AW19920" s="10"/>
      <c r="AX19920" s="10"/>
      <c r="AY19920" s="10"/>
      <c r="AZ19920" s="10"/>
      <c r="BA19920" s="10"/>
      <c r="BB19920" s="10"/>
      <c r="BC19920" s="10"/>
      <c r="BD19920" s="10"/>
      <c r="BE19920" s="10"/>
      <c r="BF19920" s="10"/>
      <c r="BG19920" s="6"/>
    </row>
    <row r="19921" spans="34:59" x14ac:dyDescent="0.25">
      <c r="AH19921" s="6"/>
      <c r="AI19921" s="6"/>
      <c r="AJ19921" s="6"/>
      <c r="AK19921" s="6"/>
      <c r="AL19921" s="6"/>
      <c r="AM19921" s="6"/>
      <c r="AN19921" s="6"/>
      <c r="AO19921" s="6"/>
      <c r="AP19921" s="6"/>
      <c r="AQ19921" s="6"/>
      <c r="AR19921" s="6"/>
      <c r="AS19921" s="6"/>
      <c r="AT19921" s="6"/>
      <c r="AU19921" s="6"/>
      <c r="AV19921" s="6"/>
      <c r="AW19921" s="6"/>
      <c r="AX19921" s="6"/>
      <c r="AY19921" s="6"/>
      <c r="AZ19921" s="6"/>
      <c r="BA19921" s="6"/>
      <c r="BB19921" s="6"/>
      <c r="BC19921" s="6"/>
      <c r="BD19921" s="6"/>
      <c r="BE19921" s="6"/>
      <c r="BF19921" s="6"/>
      <c r="BG19921" s="10"/>
    </row>
    <row r="19922" spans="34:59" x14ac:dyDescent="0.25">
      <c r="AH19922" s="10"/>
      <c r="AI19922" s="6"/>
    </row>
    <row r="19923" spans="34:59" x14ac:dyDescent="0.25">
      <c r="AH19923" s="6"/>
      <c r="AI19923" s="6"/>
      <c r="AJ19923" s="6"/>
      <c r="AK19923" s="6"/>
      <c r="AL19923" s="6"/>
      <c r="AM19923" s="6"/>
      <c r="AN19923" s="6"/>
      <c r="AO19923" s="6"/>
      <c r="AP19923" s="6"/>
      <c r="AQ19923" s="6"/>
      <c r="AR19923" s="6"/>
      <c r="AS19923" s="6"/>
      <c r="AT19923" s="6"/>
      <c r="AU19923" s="6"/>
      <c r="AV19923" s="6"/>
      <c r="AW19923" s="6"/>
      <c r="AX19923" s="6"/>
      <c r="AY19923" s="6"/>
      <c r="AZ19923" s="6"/>
      <c r="BA19923" s="6"/>
      <c r="BB19923" s="6"/>
      <c r="BC19923" s="6"/>
      <c r="BD19923" s="6"/>
      <c r="BE19923" s="6"/>
      <c r="BF19923" s="6"/>
      <c r="BG19923" s="6"/>
    </row>
    <row r="19924" spans="34:59" x14ac:dyDescent="0.25">
      <c r="AH19924" s="10"/>
      <c r="AI19924" s="6"/>
      <c r="AJ19924" s="10"/>
      <c r="AK19924" s="10"/>
      <c r="AL19924" s="10"/>
      <c r="AM19924" s="10"/>
      <c r="AN19924" s="10"/>
      <c r="AO19924" s="10"/>
      <c r="AP19924" s="10"/>
      <c r="AQ19924" s="10"/>
      <c r="AR19924" s="10"/>
      <c r="AS19924" s="10"/>
      <c r="AT19924" s="10"/>
      <c r="AU19924" s="10"/>
      <c r="AV19924" s="10"/>
      <c r="AW19924" s="10"/>
      <c r="AX19924" s="10"/>
      <c r="AY19924" s="10"/>
      <c r="AZ19924" s="10"/>
      <c r="BA19924" s="10"/>
      <c r="BB19924" s="10"/>
      <c r="BC19924" s="10"/>
      <c r="BD19924" s="10"/>
      <c r="BE19924" s="10"/>
      <c r="BF19924" s="10"/>
      <c r="BG19924" s="6"/>
    </row>
    <row r="19926" spans="34:59" x14ac:dyDescent="0.25">
      <c r="AH19926" s="10"/>
      <c r="AI19926" s="6"/>
    </row>
    <row r="19927" spans="34:59" x14ac:dyDescent="0.25">
      <c r="AH19927" s="6"/>
      <c r="AI19927" s="6"/>
      <c r="AJ19927" s="6"/>
      <c r="AK19927" s="6"/>
      <c r="AL19927" s="6"/>
      <c r="AM19927" s="6"/>
      <c r="AN19927" s="6"/>
      <c r="AO19927" s="6"/>
      <c r="AP19927" s="6"/>
      <c r="AQ19927" s="6"/>
      <c r="AR19927" s="6"/>
      <c r="AS19927" s="6"/>
      <c r="AT19927" s="6"/>
      <c r="AU19927" s="6"/>
      <c r="AV19927" s="6"/>
      <c r="AW19927" s="6"/>
      <c r="AX19927" s="6"/>
      <c r="AY19927" s="6"/>
      <c r="AZ19927" s="6"/>
      <c r="BA19927" s="6"/>
      <c r="BB19927" s="6"/>
      <c r="BC19927" s="6"/>
      <c r="BD19927" s="6"/>
      <c r="BE19927" s="6"/>
      <c r="BF19927" s="6"/>
      <c r="BG19927" s="6"/>
    </row>
    <row r="19928" spans="34:59" x14ac:dyDescent="0.25">
      <c r="AH19928" s="10"/>
      <c r="AI19928" s="6"/>
      <c r="AJ19928" s="10"/>
      <c r="AK19928" s="10"/>
      <c r="AL19928" s="10"/>
      <c r="AM19928" s="10"/>
      <c r="AN19928" s="10"/>
      <c r="AO19928" s="10"/>
      <c r="AP19928" s="10"/>
      <c r="AQ19928" s="10"/>
      <c r="AR19928" s="10"/>
      <c r="AS19928" s="10"/>
      <c r="AT19928" s="10"/>
      <c r="AU19928" s="10"/>
      <c r="AV19928" s="10"/>
      <c r="AW19928" s="10"/>
      <c r="AX19928" s="10"/>
      <c r="AY19928" s="10"/>
      <c r="AZ19928" s="10"/>
      <c r="BA19928" s="10"/>
      <c r="BB19928" s="10"/>
      <c r="BC19928" s="10"/>
      <c r="BD19928" s="10"/>
      <c r="BE19928" s="10"/>
      <c r="BF19928" s="10"/>
      <c r="BG19928" s="6"/>
    </row>
    <row r="19929" spans="34:59" x14ac:dyDescent="0.25">
      <c r="AH19929" s="6"/>
      <c r="AI19929" s="6"/>
      <c r="AJ19929" s="6"/>
      <c r="AK19929" s="6"/>
      <c r="AL19929" s="6"/>
      <c r="AM19929" s="6"/>
      <c r="AN19929" s="6"/>
      <c r="AO19929" s="6"/>
      <c r="AP19929" s="6"/>
      <c r="AQ19929" s="6"/>
      <c r="AR19929" s="6"/>
      <c r="AS19929" s="6"/>
      <c r="AT19929" s="6"/>
      <c r="AU19929" s="6"/>
      <c r="AV19929" s="6"/>
      <c r="AW19929" s="6"/>
      <c r="AX19929" s="6"/>
      <c r="AY19929" s="6"/>
      <c r="AZ19929" s="6"/>
      <c r="BA19929" s="6"/>
      <c r="BB19929" s="6"/>
      <c r="BC19929" s="6"/>
      <c r="BD19929" s="6"/>
      <c r="BE19929" s="6"/>
      <c r="BF19929" s="6"/>
      <c r="BG19929" s="10"/>
    </row>
    <row r="19930" spans="34:59" x14ac:dyDescent="0.25">
      <c r="AH19930" s="10"/>
      <c r="AI19930" s="6"/>
    </row>
    <row r="19931" spans="34:59" x14ac:dyDescent="0.25">
      <c r="AH19931" s="6"/>
      <c r="AI19931" s="6"/>
      <c r="AJ19931" s="6"/>
      <c r="AK19931" s="6"/>
      <c r="AL19931" s="6"/>
      <c r="AM19931" s="6"/>
      <c r="AN19931" s="6"/>
      <c r="AO19931" s="6"/>
      <c r="AP19931" s="6"/>
      <c r="AQ19931" s="6"/>
      <c r="AR19931" s="6"/>
      <c r="AS19931" s="6"/>
      <c r="AT19931" s="6"/>
      <c r="AU19931" s="6"/>
      <c r="AV19931" s="6"/>
      <c r="AW19931" s="6"/>
      <c r="AX19931" s="6"/>
      <c r="AY19931" s="6"/>
      <c r="AZ19931" s="6"/>
      <c r="BA19931" s="6"/>
      <c r="BB19931" s="6"/>
      <c r="BC19931" s="6"/>
      <c r="BD19931" s="6"/>
      <c r="BE19931" s="6"/>
      <c r="BF19931" s="6"/>
      <c r="BG19931" s="6"/>
    </row>
    <row r="19932" spans="34:59" x14ac:dyDescent="0.25">
      <c r="AH19932" s="10"/>
      <c r="AI19932" s="6"/>
      <c r="AJ19932" s="10"/>
      <c r="AK19932" s="10"/>
      <c r="AL19932" s="10"/>
      <c r="AM19932" s="10"/>
      <c r="AN19932" s="10"/>
      <c r="AO19932" s="10"/>
      <c r="AP19932" s="10"/>
      <c r="AQ19932" s="10"/>
      <c r="AR19932" s="10"/>
      <c r="AS19932" s="10"/>
      <c r="AT19932" s="10"/>
      <c r="AU19932" s="10"/>
      <c r="AV19932" s="10"/>
      <c r="AW19932" s="10"/>
      <c r="AX19932" s="10"/>
      <c r="AY19932" s="10"/>
      <c r="AZ19932" s="10"/>
      <c r="BA19932" s="10"/>
      <c r="BB19932" s="10"/>
      <c r="BC19932" s="10"/>
      <c r="BD19932" s="10"/>
      <c r="BE19932" s="10"/>
      <c r="BF19932" s="10"/>
      <c r="BG19932" s="6"/>
    </row>
    <row r="19933" spans="34:59" x14ac:dyDescent="0.25">
      <c r="AH19933" s="6"/>
      <c r="AI19933" s="6"/>
      <c r="AJ19933" s="6"/>
      <c r="AK19933" s="6"/>
      <c r="AL19933" s="6"/>
      <c r="AM19933" s="6"/>
      <c r="AN19933" s="6"/>
      <c r="AO19933" s="6"/>
      <c r="AP19933" s="6"/>
      <c r="AQ19933" s="6"/>
      <c r="AR19933" s="6"/>
      <c r="AS19933" s="6"/>
      <c r="AT19933" s="6"/>
      <c r="AU19933" s="6"/>
      <c r="AV19933" s="6"/>
      <c r="AW19933" s="6"/>
      <c r="AX19933" s="6"/>
      <c r="AY19933" s="6"/>
      <c r="AZ19933" s="6"/>
      <c r="BA19933" s="6"/>
      <c r="BB19933" s="6"/>
      <c r="BC19933" s="6"/>
      <c r="BD19933" s="6"/>
      <c r="BE19933" s="6"/>
      <c r="BF19933" s="6"/>
      <c r="BG19933" s="10"/>
    </row>
    <row r="19934" spans="34:59" x14ac:dyDescent="0.25">
      <c r="AH19934" s="10"/>
      <c r="AI19934" s="6"/>
    </row>
    <row r="19935" spans="34:59" x14ac:dyDescent="0.25">
      <c r="AH19935" s="6"/>
      <c r="AI19935" s="6"/>
      <c r="AJ19935" s="6"/>
      <c r="AK19935" s="6"/>
      <c r="AL19935" s="6"/>
      <c r="AM19935" s="6"/>
      <c r="AN19935" s="6"/>
      <c r="AO19935" s="6"/>
      <c r="AP19935" s="6"/>
      <c r="AQ19935" s="6"/>
      <c r="AR19935" s="6"/>
      <c r="AS19935" s="6"/>
      <c r="AT19935" s="6"/>
      <c r="AU19935" s="6"/>
      <c r="AV19935" s="6"/>
      <c r="AW19935" s="6"/>
      <c r="AX19935" s="6"/>
      <c r="AY19935" s="6"/>
      <c r="AZ19935" s="6"/>
      <c r="BA19935" s="6"/>
      <c r="BB19935" s="6"/>
      <c r="BC19935" s="6"/>
      <c r="BD19935" s="6"/>
      <c r="BE19935" s="6"/>
      <c r="BF19935" s="6"/>
      <c r="BG19935" s="6"/>
    </row>
    <row r="19936" spans="34:59" x14ac:dyDescent="0.25">
      <c r="AH19936" s="10"/>
      <c r="AI19936" s="6"/>
      <c r="AJ19936" s="10"/>
      <c r="AK19936" s="10"/>
      <c r="AL19936" s="10"/>
      <c r="AM19936" s="10"/>
      <c r="AN19936" s="10"/>
      <c r="AO19936" s="10"/>
      <c r="AP19936" s="10"/>
      <c r="AQ19936" s="10"/>
      <c r="AR19936" s="10"/>
      <c r="AS19936" s="10"/>
      <c r="AT19936" s="10"/>
      <c r="AU19936" s="10"/>
      <c r="AV19936" s="10"/>
      <c r="AW19936" s="10"/>
      <c r="AX19936" s="10"/>
      <c r="AY19936" s="10"/>
      <c r="AZ19936" s="10"/>
      <c r="BA19936" s="10"/>
      <c r="BB19936" s="10"/>
      <c r="BC19936" s="10"/>
      <c r="BD19936" s="10"/>
      <c r="BE19936" s="10"/>
      <c r="BF19936" s="10"/>
      <c r="BG19936" s="6"/>
    </row>
    <row r="19937" spans="34:59" x14ac:dyDescent="0.25">
      <c r="AH19937" s="6"/>
      <c r="AI19937" s="6"/>
      <c r="AJ19937" s="6"/>
      <c r="AK19937" s="6"/>
      <c r="AL19937" s="6"/>
      <c r="AM19937" s="6"/>
      <c r="AN19937" s="6"/>
      <c r="AO19937" s="6"/>
      <c r="AP19937" s="6"/>
      <c r="AQ19937" s="6"/>
      <c r="AR19937" s="6"/>
      <c r="AS19937" s="6"/>
      <c r="AT19937" s="6"/>
      <c r="AU19937" s="6"/>
      <c r="AV19937" s="6"/>
      <c r="AW19937" s="6"/>
      <c r="AX19937" s="6"/>
      <c r="AY19937" s="6"/>
      <c r="AZ19937" s="6"/>
      <c r="BA19937" s="6"/>
      <c r="BB19937" s="6"/>
      <c r="BC19937" s="6"/>
      <c r="BD19937" s="6"/>
      <c r="BE19937" s="6"/>
      <c r="BF19937" s="6"/>
      <c r="BG19937" s="10"/>
    </row>
    <row r="19938" spans="34:59" x14ac:dyDescent="0.25">
      <c r="AH19938" s="10"/>
      <c r="AI19938" s="6"/>
    </row>
    <row r="19939" spans="34:59" x14ac:dyDescent="0.25">
      <c r="AH19939" s="6"/>
      <c r="AI19939" s="6"/>
      <c r="AJ19939" s="6"/>
      <c r="AK19939" s="6"/>
      <c r="AL19939" s="6"/>
      <c r="AM19939" s="6"/>
      <c r="AN19939" s="6"/>
      <c r="AO19939" s="6"/>
      <c r="AP19939" s="6"/>
      <c r="AQ19939" s="6"/>
      <c r="AR19939" s="6"/>
      <c r="AS19939" s="6"/>
      <c r="AT19939" s="6"/>
      <c r="AU19939" s="6"/>
      <c r="AV19939" s="6"/>
      <c r="AW19939" s="6"/>
      <c r="AX19939" s="6"/>
      <c r="AY19939" s="6"/>
      <c r="AZ19939" s="6"/>
      <c r="BA19939" s="6"/>
      <c r="BB19939" s="6"/>
      <c r="BC19939" s="6"/>
      <c r="BD19939" s="6"/>
      <c r="BE19939" s="6"/>
      <c r="BF19939" s="6"/>
      <c r="BG19939" s="6"/>
    </row>
    <row r="19940" spans="34:59" x14ac:dyDescent="0.25">
      <c r="AH19940" s="10"/>
      <c r="AI19940" s="6"/>
      <c r="AJ19940" s="10"/>
      <c r="AK19940" s="10"/>
      <c r="AL19940" s="10"/>
      <c r="AM19940" s="10"/>
      <c r="AN19940" s="10"/>
      <c r="AO19940" s="10"/>
      <c r="AP19940" s="10"/>
      <c r="AQ19940" s="10"/>
      <c r="AR19940" s="10"/>
      <c r="AS19940" s="10"/>
      <c r="AT19940" s="10"/>
      <c r="AU19940" s="10"/>
      <c r="AV19940" s="10"/>
      <c r="AW19940" s="10"/>
      <c r="AX19940" s="10"/>
      <c r="AY19940" s="10"/>
      <c r="AZ19940" s="10"/>
      <c r="BA19940" s="10"/>
      <c r="BB19940" s="10"/>
      <c r="BC19940" s="10"/>
      <c r="BD19940" s="10"/>
      <c r="BE19940" s="10"/>
      <c r="BF19940" s="10"/>
      <c r="BG19940" s="6"/>
    </row>
    <row r="19942" spans="34:59" x14ac:dyDescent="0.25">
      <c r="AH19942" s="10"/>
      <c r="AI19942" s="6"/>
    </row>
    <row r="19943" spans="34:59" x14ac:dyDescent="0.25">
      <c r="AH19943" s="6"/>
      <c r="AI19943" s="6"/>
      <c r="AJ19943" s="6"/>
      <c r="AK19943" s="6"/>
      <c r="AL19943" s="6"/>
      <c r="AM19943" s="6"/>
      <c r="AN19943" s="6"/>
      <c r="AO19943" s="6"/>
      <c r="AP19943" s="6"/>
      <c r="AQ19943" s="6"/>
      <c r="AR19943" s="6"/>
      <c r="AS19943" s="6"/>
      <c r="AT19943" s="6"/>
      <c r="AU19943" s="6"/>
      <c r="AV19943" s="6"/>
      <c r="AW19943" s="6"/>
      <c r="AX19943" s="6"/>
      <c r="AY19943" s="6"/>
      <c r="AZ19943" s="6"/>
      <c r="BA19943" s="6"/>
      <c r="BB19943" s="6"/>
      <c r="BC19943" s="6"/>
      <c r="BD19943" s="6"/>
      <c r="BE19943" s="6"/>
      <c r="BF19943" s="6"/>
      <c r="BG19943" s="6"/>
    </row>
    <row r="19944" spans="34:59" x14ac:dyDescent="0.25">
      <c r="AH19944" s="10"/>
      <c r="AI19944" s="6"/>
      <c r="AJ19944" s="10"/>
      <c r="AK19944" s="10"/>
      <c r="AL19944" s="10"/>
      <c r="AM19944" s="10"/>
      <c r="AN19944" s="10"/>
      <c r="AO19944" s="10"/>
      <c r="AP19944" s="10"/>
      <c r="AQ19944" s="10"/>
      <c r="AR19944" s="10"/>
      <c r="AS19944" s="10"/>
      <c r="AT19944" s="10"/>
      <c r="AU19944" s="10"/>
      <c r="AV19944" s="10"/>
      <c r="AW19944" s="10"/>
      <c r="AX19944" s="10"/>
      <c r="AY19944" s="10"/>
      <c r="AZ19944" s="10"/>
      <c r="BA19944" s="10"/>
      <c r="BB19944" s="10"/>
      <c r="BC19944" s="10"/>
      <c r="BD19944" s="10"/>
      <c r="BE19944" s="10"/>
      <c r="BF19944" s="10"/>
      <c r="BG19944" s="6"/>
    </row>
    <row r="19945" spans="34:59" x14ac:dyDescent="0.25">
      <c r="AH19945" s="6"/>
      <c r="AI19945" s="6"/>
      <c r="AJ19945" s="6"/>
      <c r="AK19945" s="6"/>
      <c r="AL19945" s="6"/>
      <c r="AM19945" s="6"/>
      <c r="AN19945" s="6"/>
      <c r="AO19945" s="6"/>
      <c r="AP19945" s="6"/>
      <c r="AQ19945" s="6"/>
      <c r="AR19945" s="6"/>
      <c r="AS19945" s="6"/>
      <c r="AT19945" s="6"/>
      <c r="AU19945" s="6"/>
      <c r="AV19945" s="6"/>
      <c r="AW19945" s="6"/>
      <c r="AX19945" s="6"/>
      <c r="AY19945" s="6"/>
      <c r="AZ19945" s="6"/>
      <c r="BA19945" s="6"/>
      <c r="BB19945" s="6"/>
      <c r="BC19945" s="6"/>
      <c r="BD19945" s="6"/>
      <c r="BE19945" s="6"/>
      <c r="BF19945" s="6"/>
      <c r="BG19945" s="10"/>
    </row>
    <row r="19946" spans="34:59" x14ac:dyDescent="0.25">
      <c r="AH19946" s="10"/>
      <c r="AI19946" s="6"/>
    </row>
    <row r="19947" spans="34:59" x14ac:dyDescent="0.25">
      <c r="AH19947" s="6"/>
      <c r="AI19947" s="6"/>
      <c r="AJ19947" s="6"/>
      <c r="AK19947" s="6"/>
      <c r="AL19947" s="6"/>
      <c r="AM19947" s="6"/>
      <c r="AN19947" s="6"/>
      <c r="AO19947" s="6"/>
      <c r="AP19947" s="6"/>
      <c r="AQ19947" s="6"/>
      <c r="AR19947" s="6"/>
      <c r="AS19947" s="6"/>
      <c r="AT19947" s="6"/>
      <c r="AU19947" s="6"/>
      <c r="AV19947" s="6"/>
      <c r="AW19947" s="6"/>
      <c r="AX19947" s="6"/>
      <c r="AY19947" s="6"/>
      <c r="AZ19947" s="6"/>
      <c r="BA19947" s="6"/>
      <c r="BB19947" s="6"/>
      <c r="BC19947" s="6"/>
      <c r="BD19947" s="6"/>
      <c r="BE19947" s="6"/>
      <c r="BF19947" s="6"/>
      <c r="BG19947" s="6"/>
    </row>
    <row r="19948" spans="34:59" x14ac:dyDescent="0.25">
      <c r="AH19948" s="10"/>
      <c r="AI19948" s="6"/>
      <c r="AJ19948" s="10"/>
      <c r="AK19948" s="10"/>
      <c r="AL19948" s="10"/>
      <c r="AM19948" s="10"/>
      <c r="AN19948" s="10"/>
      <c r="AO19948" s="10"/>
      <c r="AP19948" s="10"/>
      <c r="AQ19948" s="10"/>
      <c r="AR19948" s="10"/>
      <c r="AS19948" s="10"/>
      <c r="AT19948" s="10"/>
      <c r="AU19948" s="10"/>
      <c r="AV19948" s="10"/>
      <c r="AW19948" s="10"/>
      <c r="AX19948" s="10"/>
      <c r="AY19948" s="10"/>
      <c r="AZ19948" s="10"/>
      <c r="BA19948" s="10"/>
      <c r="BB19948" s="10"/>
      <c r="BC19948" s="10"/>
      <c r="BD19948" s="10"/>
      <c r="BE19948" s="10"/>
      <c r="BF19948" s="10"/>
      <c r="BG19948" s="6"/>
    </row>
    <row r="19949" spans="34:59" x14ac:dyDescent="0.25">
      <c r="AH19949" s="6"/>
      <c r="AI19949" s="6"/>
      <c r="AJ19949" s="6"/>
      <c r="AK19949" s="6"/>
      <c r="AL19949" s="6"/>
      <c r="AM19949" s="6"/>
      <c r="AN19949" s="6"/>
      <c r="AO19949" s="6"/>
      <c r="AP19949" s="6"/>
      <c r="AQ19949" s="6"/>
      <c r="AR19949" s="6"/>
      <c r="AS19949" s="6"/>
      <c r="AT19949" s="6"/>
      <c r="AU19949" s="6"/>
      <c r="AV19949" s="6"/>
      <c r="AW19949" s="6"/>
      <c r="AX19949" s="6"/>
      <c r="AY19949" s="6"/>
      <c r="AZ19949" s="6"/>
      <c r="BA19949" s="6"/>
      <c r="BB19949" s="6"/>
      <c r="BC19949" s="6"/>
      <c r="BD19949" s="6"/>
      <c r="BE19949" s="6"/>
      <c r="BF19949" s="6"/>
      <c r="BG19949" s="10"/>
    </row>
    <row r="19950" spans="34:59" x14ac:dyDescent="0.25">
      <c r="AH19950" s="10"/>
      <c r="AI19950" s="6"/>
    </row>
    <row r="19951" spans="34:59" x14ac:dyDescent="0.25">
      <c r="AH19951" s="6"/>
      <c r="AI19951" s="6"/>
      <c r="AJ19951" s="6"/>
      <c r="AK19951" s="6"/>
      <c r="AL19951" s="6"/>
      <c r="AM19951" s="6"/>
      <c r="AN19951" s="6"/>
      <c r="AO19951" s="6"/>
      <c r="AP19951" s="6"/>
      <c r="AQ19951" s="6"/>
      <c r="AR19951" s="6"/>
      <c r="AS19951" s="6"/>
      <c r="AT19951" s="6"/>
      <c r="AU19951" s="6"/>
      <c r="AV19951" s="6"/>
      <c r="AW19951" s="6"/>
      <c r="AX19951" s="6"/>
      <c r="AY19951" s="6"/>
      <c r="AZ19951" s="6"/>
      <c r="BA19951" s="6"/>
      <c r="BB19951" s="6"/>
      <c r="BC19951" s="6"/>
      <c r="BD19951" s="6"/>
      <c r="BE19951" s="6"/>
      <c r="BF19951" s="6"/>
      <c r="BG19951" s="6"/>
    </row>
    <row r="19952" spans="34:59" x14ac:dyDescent="0.25">
      <c r="AH19952" s="10"/>
      <c r="AI19952" s="6"/>
      <c r="AJ19952" s="10"/>
      <c r="AK19952" s="10"/>
      <c r="AL19952" s="10"/>
      <c r="AM19952" s="10"/>
      <c r="AN19952" s="10"/>
      <c r="AO19952" s="10"/>
      <c r="AP19952" s="10"/>
      <c r="AQ19952" s="10"/>
      <c r="AR19952" s="10"/>
      <c r="AS19952" s="10"/>
      <c r="AT19952" s="10"/>
      <c r="AU19952" s="10"/>
      <c r="AV19952" s="10"/>
      <c r="AW19952" s="10"/>
      <c r="AX19952" s="10"/>
      <c r="AY19952" s="10"/>
      <c r="AZ19952" s="10"/>
      <c r="BA19952" s="10"/>
      <c r="BB19952" s="10"/>
      <c r="BC19952" s="10"/>
      <c r="BD19952" s="10"/>
      <c r="BE19952" s="10"/>
      <c r="BF19952" s="10"/>
      <c r="BG19952" s="6"/>
    </row>
    <row r="19953" spans="34:59" x14ac:dyDescent="0.25">
      <c r="AH19953" s="6"/>
      <c r="AI19953" s="6"/>
      <c r="AJ19953" s="6"/>
      <c r="AK19953" s="6"/>
      <c r="AL19953" s="6"/>
      <c r="AM19953" s="6"/>
      <c r="AN19953" s="6"/>
      <c r="AO19953" s="6"/>
      <c r="AP19953" s="6"/>
      <c r="AQ19953" s="6"/>
      <c r="AR19953" s="6"/>
      <c r="AS19953" s="6"/>
      <c r="AT19953" s="6"/>
      <c r="AU19953" s="6"/>
      <c r="AV19953" s="6"/>
      <c r="AW19953" s="6"/>
      <c r="AX19953" s="6"/>
      <c r="AY19953" s="6"/>
      <c r="AZ19953" s="6"/>
      <c r="BA19953" s="6"/>
      <c r="BB19953" s="6"/>
      <c r="BC19953" s="6"/>
      <c r="BD19953" s="6"/>
      <c r="BE19953" s="6"/>
      <c r="BF19953" s="6"/>
      <c r="BG19953" s="10"/>
    </row>
    <row r="19954" spans="34:59" x14ac:dyDescent="0.25">
      <c r="AH19954" s="10"/>
      <c r="AI19954" s="6"/>
    </row>
    <row r="19955" spans="34:59" x14ac:dyDescent="0.25">
      <c r="AH19955" s="6"/>
      <c r="AI19955" s="6"/>
      <c r="AJ19955" s="6"/>
      <c r="AK19955" s="6"/>
      <c r="AL19955" s="6"/>
      <c r="AM19955" s="6"/>
      <c r="AN19955" s="6"/>
      <c r="AO19955" s="6"/>
      <c r="AP19955" s="6"/>
      <c r="AQ19955" s="6"/>
      <c r="AR19955" s="6"/>
      <c r="AS19955" s="6"/>
      <c r="AT19955" s="6"/>
      <c r="AU19955" s="6"/>
      <c r="AV19955" s="6"/>
      <c r="AW19955" s="6"/>
      <c r="AX19955" s="6"/>
      <c r="AY19955" s="6"/>
      <c r="AZ19955" s="6"/>
      <c r="BA19955" s="6"/>
      <c r="BB19955" s="6"/>
      <c r="BC19955" s="6"/>
      <c r="BD19955" s="6"/>
      <c r="BE19955" s="6"/>
      <c r="BF19955" s="6"/>
      <c r="BG19955" s="6"/>
    </row>
    <row r="19956" spans="34:59" x14ac:dyDescent="0.25">
      <c r="AH19956" s="10"/>
      <c r="AI19956" s="6"/>
      <c r="AJ19956" s="10"/>
      <c r="AK19956" s="10"/>
      <c r="AL19956" s="10"/>
      <c r="AM19956" s="10"/>
      <c r="AN19956" s="10"/>
      <c r="AO19956" s="10"/>
      <c r="AP19956" s="10"/>
      <c r="AQ19956" s="10"/>
      <c r="AR19956" s="10"/>
      <c r="AS19956" s="10"/>
      <c r="AT19956" s="10"/>
      <c r="AU19956" s="10"/>
      <c r="AV19956" s="10"/>
      <c r="AW19956" s="10"/>
      <c r="AX19956" s="10"/>
      <c r="AY19956" s="10"/>
      <c r="AZ19956" s="10"/>
      <c r="BA19956" s="10"/>
      <c r="BB19956" s="10"/>
      <c r="BC19956" s="10"/>
      <c r="BD19956" s="10"/>
      <c r="BE19956" s="10"/>
      <c r="BF19956" s="10"/>
      <c r="BG19956" s="6"/>
    </row>
    <row r="19958" spans="34:59" x14ac:dyDescent="0.25">
      <c r="AH19958" s="10"/>
      <c r="AI19958" s="6"/>
    </row>
    <row r="19959" spans="34:59" x14ac:dyDescent="0.25">
      <c r="AH19959" s="6"/>
      <c r="AI19959" s="6"/>
      <c r="AJ19959" s="6"/>
      <c r="AK19959" s="6"/>
      <c r="AL19959" s="6"/>
      <c r="AM19959" s="6"/>
      <c r="AN19959" s="6"/>
      <c r="AO19959" s="6"/>
      <c r="AP19959" s="6"/>
      <c r="AQ19959" s="6"/>
      <c r="AR19959" s="6"/>
      <c r="AS19959" s="6"/>
      <c r="AT19959" s="6"/>
      <c r="AU19959" s="6"/>
      <c r="AV19959" s="6"/>
      <c r="AW19959" s="6"/>
      <c r="AX19959" s="6"/>
      <c r="AY19959" s="6"/>
      <c r="AZ19959" s="6"/>
      <c r="BA19959" s="6"/>
      <c r="BB19959" s="6"/>
      <c r="BC19959" s="6"/>
      <c r="BD19959" s="6"/>
      <c r="BE19959" s="6"/>
      <c r="BF19959" s="6"/>
      <c r="BG19959" s="6"/>
    </row>
    <row r="19960" spans="34:59" x14ac:dyDescent="0.25">
      <c r="AH19960" s="10"/>
      <c r="AI19960" s="6"/>
      <c r="AJ19960" s="10"/>
      <c r="AK19960" s="10"/>
      <c r="AL19960" s="10"/>
      <c r="AM19960" s="10"/>
      <c r="AN19960" s="10"/>
      <c r="AO19960" s="10"/>
      <c r="AP19960" s="10"/>
      <c r="AQ19960" s="10"/>
      <c r="AR19960" s="10"/>
      <c r="AS19960" s="10"/>
      <c r="AT19960" s="10"/>
      <c r="AU19960" s="10"/>
      <c r="AV19960" s="10"/>
      <c r="AW19960" s="10"/>
      <c r="AX19960" s="10"/>
      <c r="AY19960" s="10"/>
      <c r="AZ19960" s="10"/>
      <c r="BA19960" s="10"/>
      <c r="BB19960" s="10"/>
      <c r="BC19960" s="10"/>
      <c r="BD19960" s="10"/>
      <c r="BE19960" s="10"/>
      <c r="BF19960" s="10"/>
      <c r="BG19960" s="6"/>
    </row>
    <row r="19961" spans="34:59" x14ac:dyDescent="0.25">
      <c r="AH19961" s="6"/>
      <c r="AI19961" s="6"/>
      <c r="AJ19961" s="6"/>
      <c r="AK19961" s="6"/>
      <c r="AL19961" s="6"/>
      <c r="AM19961" s="6"/>
      <c r="AN19961" s="6"/>
      <c r="AO19961" s="6"/>
      <c r="AP19961" s="6"/>
      <c r="AQ19961" s="6"/>
      <c r="AR19961" s="6"/>
      <c r="AS19961" s="6"/>
      <c r="AT19961" s="6"/>
      <c r="AU19961" s="6"/>
      <c r="AV19961" s="6"/>
      <c r="AW19961" s="6"/>
      <c r="AX19961" s="6"/>
      <c r="AY19961" s="6"/>
      <c r="AZ19961" s="6"/>
      <c r="BA19961" s="6"/>
      <c r="BB19961" s="6"/>
      <c r="BC19961" s="6"/>
      <c r="BD19961" s="6"/>
      <c r="BE19961" s="6"/>
      <c r="BF19961" s="6"/>
      <c r="BG19961" s="10"/>
    </row>
    <row r="19962" spans="34:59" x14ac:dyDescent="0.25">
      <c r="AH19962" s="10"/>
      <c r="AI19962" s="6"/>
    </row>
    <row r="19963" spans="34:59" x14ac:dyDescent="0.25">
      <c r="AH19963" s="6"/>
      <c r="AI19963" s="6"/>
      <c r="AJ19963" s="6"/>
      <c r="AK19963" s="6"/>
      <c r="AL19963" s="6"/>
      <c r="AM19963" s="6"/>
      <c r="AN19963" s="6"/>
      <c r="AO19963" s="6"/>
      <c r="AP19963" s="6"/>
      <c r="AQ19963" s="6"/>
      <c r="AR19963" s="6"/>
      <c r="AS19963" s="6"/>
      <c r="AT19963" s="6"/>
      <c r="AU19963" s="6"/>
      <c r="AV19963" s="6"/>
      <c r="AW19963" s="6"/>
      <c r="AX19963" s="6"/>
      <c r="AY19963" s="6"/>
      <c r="AZ19963" s="6"/>
      <c r="BA19963" s="6"/>
      <c r="BB19963" s="6"/>
      <c r="BC19963" s="6"/>
      <c r="BD19963" s="6"/>
      <c r="BE19963" s="6"/>
      <c r="BF19963" s="6"/>
      <c r="BG19963" s="6"/>
    </row>
    <row r="19964" spans="34:59" x14ac:dyDescent="0.25">
      <c r="AH19964" s="10"/>
      <c r="AI19964" s="6"/>
      <c r="AJ19964" s="10"/>
      <c r="AK19964" s="10"/>
      <c r="AL19964" s="10"/>
      <c r="AM19964" s="10"/>
      <c r="AN19964" s="10"/>
      <c r="AO19964" s="10"/>
      <c r="AP19964" s="10"/>
      <c r="AQ19964" s="10"/>
      <c r="AR19964" s="10"/>
      <c r="AS19964" s="10"/>
      <c r="AT19964" s="10"/>
      <c r="AU19964" s="10"/>
      <c r="AV19964" s="10"/>
      <c r="AW19964" s="10"/>
      <c r="AX19964" s="10"/>
      <c r="AY19964" s="10"/>
      <c r="AZ19964" s="10"/>
      <c r="BA19964" s="10"/>
      <c r="BB19964" s="10"/>
      <c r="BC19964" s="10"/>
      <c r="BD19964" s="10"/>
      <c r="BE19964" s="10"/>
      <c r="BF19964" s="10"/>
      <c r="BG19964" s="6"/>
    </row>
    <row r="19965" spans="34:59" x14ac:dyDescent="0.25">
      <c r="AH19965" s="6"/>
      <c r="AI19965" s="6"/>
      <c r="AJ19965" s="6"/>
      <c r="AK19965" s="6"/>
      <c r="AL19965" s="6"/>
      <c r="AM19965" s="6"/>
      <c r="AN19965" s="6"/>
      <c r="AO19965" s="6"/>
      <c r="AP19965" s="6"/>
      <c r="AQ19965" s="6"/>
      <c r="AR19965" s="6"/>
      <c r="AS19965" s="6"/>
      <c r="AT19965" s="6"/>
      <c r="AU19965" s="6"/>
      <c r="AV19965" s="6"/>
      <c r="AW19965" s="6"/>
      <c r="AX19965" s="6"/>
      <c r="AY19965" s="6"/>
      <c r="AZ19965" s="6"/>
      <c r="BA19965" s="6"/>
      <c r="BB19965" s="6"/>
      <c r="BC19965" s="6"/>
      <c r="BD19965" s="6"/>
      <c r="BE19965" s="6"/>
      <c r="BF19965" s="6"/>
      <c r="BG19965" s="10"/>
    </row>
    <row r="19966" spans="34:59" x14ac:dyDescent="0.25">
      <c r="AH19966" s="10"/>
      <c r="AI19966" s="6"/>
    </row>
    <row r="19967" spans="34:59" x14ac:dyDescent="0.25">
      <c r="AH19967" s="6"/>
      <c r="AI19967" s="6"/>
      <c r="AJ19967" s="6"/>
      <c r="AK19967" s="6"/>
      <c r="AL19967" s="6"/>
      <c r="AM19967" s="6"/>
      <c r="AN19967" s="6"/>
      <c r="AO19967" s="6"/>
      <c r="AP19967" s="6"/>
      <c r="AQ19967" s="6"/>
      <c r="AR19967" s="6"/>
      <c r="AS19967" s="6"/>
      <c r="AT19967" s="6"/>
      <c r="AU19967" s="6"/>
      <c r="AV19967" s="6"/>
      <c r="AW19967" s="6"/>
      <c r="AX19967" s="6"/>
      <c r="AY19967" s="6"/>
      <c r="AZ19967" s="6"/>
      <c r="BA19967" s="6"/>
      <c r="BB19967" s="6"/>
      <c r="BC19967" s="6"/>
      <c r="BD19967" s="6"/>
      <c r="BE19967" s="6"/>
      <c r="BF19967" s="6"/>
      <c r="BG19967" s="6"/>
    </row>
    <row r="19968" spans="34:59" x14ac:dyDescent="0.25">
      <c r="AH19968" s="10"/>
      <c r="AI19968" s="6"/>
      <c r="AJ19968" s="10"/>
      <c r="AK19968" s="10"/>
      <c r="AL19968" s="10"/>
      <c r="AM19968" s="10"/>
      <c r="AN19968" s="10"/>
      <c r="AO19968" s="10"/>
      <c r="AP19968" s="10"/>
      <c r="AQ19968" s="10"/>
      <c r="AR19968" s="10"/>
      <c r="AS19968" s="10"/>
      <c r="AT19968" s="10"/>
      <c r="AU19968" s="10"/>
      <c r="AV19968" s="10"/>
      <c r="AW19968" s="10"/>
      <c r="AX19968" s="10"/>
      <c r="AY19968" s="10"/>
      <c r="AZ19968" s="10"/>
      <c r="BA19968" s="10"/>
      <c r="BB19968" s="10"/>
      <c r="BC19968" s="10"/>
      <c r="BD19968" s="10"/>
      <c r="BE19968" s="10"/>
      <c r="BF19968" s="10"/>
      <c r="BG19968" s="6"/>
    </row>
    <row r="19969" spans="34:59" x14ac:dyDescent="0.25">
      <c r="AH19969" s="6"/>
      <c r="AI19969" s="6"/>
      <c r="AJ19969" s="6"/>
      <c r="AK19969" s="6"/>
      <c r="AL19969" s="6"/>
      <c r="AM19969" s="6"/>
      <c r="AN19969" s="6"/>
      <c r="AO19969" s="6"/>
      <c r="AP19969" s="6"/>
      <c r="AQ19969" s="6"/>
      <c r="AR19969" s="6"/>
      <c r="AS19969" s="6"/>
      <c r="AT19969" s="6"/>
      <c r="AU19969" s="6"/>
      <c r="AV19969" s="6"/>
      <c r="AW19969" s="6"/>
      <c r="AX19969" s="6"/>
      <c r="AY19969" s="6"/>
      <c r="AZ19969" s="6"/>
      <c r="BA19969" s="6"/>
      <c r="BB19969" s="6"/>
      <c r="BC19969" s="6"/>
      <c r="BD19969" s="6"/>
      <c r="BE19969" s="6"/>
      <c r="BF19969" s="6"/>
      <c r="BG19969" s="10"/>
    </row>
    <row r="19970" spans="34:59" x14ac:dyDescent="0.25">
      <c r="AH19970" s="10"/>
      <c r="AI19970" s="6"/>
    </row>
    <row r="19971" spans="34:59" x14ac:dyDescent="0.25">
      <c r="AH19971" s="6"/>
      <c r="AI19971" s="6"/>
      <c r="AJ19971" s="6"/>
      <c r="AK19971" s="6"/>
      <c r="AL19971" s="6"/>
      <c r="AM19971" s="6"/>
      <c r="AN19971" s="6"/>
      <c r="AO19971" s="6"/>
      <c r="AP19971" s="6"/>
      <c r="AQ19971" s="6"/>
      <c r="AR19971" s="6"/>
      <c r="AS19971" s="6"/>
      <c r="AT19971" s="6"/>
      <c r="AU19971" s="6"/>
      <c r="AV19971" s="6"/>
      <c r="AW19971" s="6"/>
      <c r="AX19971" s="6"/>
      <c r="AY19971" s="6"/>
      <c r="AZ19971" s="6"/>
      <c r="BA19971" s="6"/>
      <c r="BB19971" s="6"/>
      <c r="BC19971" s="6"/>
      <c r="BD19971" s="6"/>
      <c r="BE19971" s="6"/>
      <c r="BF19971" s="6"/>
      <c r="BG19971" s="6"/>
    </row>
    <row r="19972" spans="34:59" x14ac:dyDescent="0.25">
      <c r="AH19972" s="10"/>
      <c r="AI19972" s="6"/>
      <c r="AJ19972" s="10"/>
      <c r="AK19972" s="10"/>
      <c r="AL19972" s="10"/>
      <c r="AM19972" s="10"/>
      <c r="AN19972" s="10"/>
      <c r="AO19972" s="10"/>
      <c r="AP19972" s="10"/>
      <c r="AQ19972" s="10"/>
      <c r="AR19972" s="10"/>
      <c r="AS19972" s="10"/>
      <c r="AT19972" s="10"/>
      <c r="AU19972" s="10"/>
      <c r="AV19972" s="10"/>
      <c r="AW19972" s="10"/>
      <c r="AX19972" s="10"/>
      <c r="AY19972" s="10"/>
      <c r="AZ19972" s="10"/>
      <c r="BA19972" s="10"/>
      <c r="BB19972" s="10"/>
      <c r="BC19972" s="10"/>
      <c r="BD19972" s="10"/>
      <c r="BE19972" s="10"/>
      <c r="BF19972" s="10"/>
      <c r="BG19972" s="6"/>
    </row>
    <row r="19974" spans="34:59" x14ac:dyDescent="0.25">
      <c r="AH19974" s="10"/>
      <c r="AI19974" s="6"/>
    </row>
    <row r="19975" spans="34:59" x14ac:dyDescent="0.25">
      <c r="AH19975" s="6"/>
      <c r="AI19975" s="6"/>
      <c r="AJ19975" s="6"/>
      <c r="AK19975" s="6"/>
      <c r="AL19975" s="6"/>
      <c r="AM19975" s="6"/>
      <c r="AN19975" s="6"/>
      <c r="AO19975" s="6"/>
      <c r="AP19975" s="6"/>
      <c r="AQ19975" s="6"/>
      <c r="AR19975" s="6"/>
      <c r="AS19975" s="6"/>
      <c r="AT19975" s="6"/>
      <c r="AU19975" s="6"/>
      <c r="AV19975" s="6"/>
      <c r="AW19975" s="6"/>
      <c r="AX19975" s="6"/>
      <c r="AY19975" s="6"/>
      <c r="AZ19975" s="6"/>
      <c r="BA19975" s="6"/>
      <c r="BB19975" s="6"/>
      <c r="BC19975" s="6"/>
      <c r="BD19975" s="6"/>
      <c r="BE19975" s="6"/>
      <c r="BF19975" s="6"/>
      <c r="BG19975" s="6"/>
    </row>
    <row r="19976" spans="34:59" x14ac:dyDescent="0.25">
      <c r="AH19976" s="10"/>
      <c r="AI19976" s="6"/>
      <c r="AJ19976" s="10"/>
      <c r="AK19976" s="10"/>
      <c r="AL19976" s="10"/>
      <c r="AM19976" s="10"/>
      <c r="AN19976" s="10"/>
      <c r="AO19976" s="10"/>
      <c r="AP19976" s="10"/>
      <c r="AQ19976" s="10"/>
      <c r="AR19976" s="10"/>
      <c r="AS19976" s="10"/>
      <c r="AT19976" s="10"/>
      <c r="AU19976" s="10"/>
      <c r="AV19976" s="10"/>
      <c r="AW19976" s="10"/>
      <c r="AX19976" s="10"/>
      <c r="AY19976" s="10"/>
      <c r="AZ19976" s="10"/>
      <c r="BA19976" s="10"/>
      <c r="BB19976" s="10"/>
      <c r="BC19976" s="10"/>
      <c r="BD19976" s="10"/>
      <c r="BE19976" s="10"/>
      <c r="BF19976" s="10"/>
      <c r="BG19976" s="6"/>
    </row>
    <row r="19977" spans="34:59" x14ac:dyDescent="0.25">
      <c r="AH19977" s="6"/>
      <c r="AI19977" s="6"/>
      <c r="AJ19977" s="6"/>
      <c r="AK19977" s="6"/>
      <c r="AL19977" s="6"/>
      <c r="AM19977" s="6"/>
      <c r="AN19977" s="6"/>
      <c r="AO19977" s="6"/>
      <c r="AP19977" s="6"/>
      <c r="AQ19977" s="6"/>
      <c r="AR19977" s="6"/>
      <c r="AS19977" s="6"/>
      <c r="AT19977" s="6"/>
      <c r="AU19977" s="6"/>
      <c r="AV19977" s="6"/>
      <c r="AW19977" s="6"/>
      <c r="AX19977" s="6"/>
      <c r="AY19977" s="6"/>
      <c r="AZ19977" s="6"/>
      <c r="BA19977" s="6"/>
      <c r="BB19977" s="6"/>
      <c r="BC19977" s="6"/>
      <c r="BD19977" s="6"/>
      <c r="BE19977" s="6"/>
      <c r="BF19977" s="6"/>
      <c r="BG19977" s="10"/>
    </row>
    <row r="19978" spans="34:59" x14ac:dyDescent="0.25">
      <c r="AH19978" s="10"/>
      <c r="AI19978" s="6"/>
    </row>
    <row r="19979" spans="34:59" x14ac:dyDescent="0.25">
      <c r="AH19979" s="6"/>
      <c r="AI19979" s="6"/>
      <c r="AJ19979" s="6"/>
      <c r="AK19979" s="6"/>
      <c r="AL19979" s="6"/>
      <c r="AM19979" s="6"/>
      <c r="AN19979" s="6"/>
      <c r="AO19979" s="6"/>
      <c r="AP19979" s="6"/>
      <c r="AQ19979" s="6"/>
      <c r="AR19979" s="6"/>
      <c r="AS19979" s="6"/>
      <c r="AT19979" s="6"/>
      <c r="AU19979" s="6"/>
      <c r="AV19979" s="6"/>
      <c r="AW19979" s="6"/>
      <c r="AX19979" s="6"/>
      <c r="AY19979" s="6"/>
      <c r="AZ19979" s="6"/>
      <c r="BA19979" s="6"/>
      <c r="BB19979" s="6"/>
      <c r="BC19979" s="6"/>
      <c r="BD19979" s="6"/>
      <c r="BE19979" s="6"/>
      <c r="BF19979" s="6"/>
      <c r="BG19979" s="6"/>
    </row>
    <row r="19980" spans="34:59" x14ac:dyDescent="0.25">
      <c r="AH19980" s="10"/>
      <c r="AI19980" s="6"/>
      <c r="AJ19980" s="10"/>
      <c r="AK19980" s="10"/>
      <c r="AL19980" s="10"/>
      <c r="AM19980" s="10"/>
      <c r="AN19980" s="10"/>
      <c r="AO19980" s="10"/>
      <c r="AP19980" s="10"/>
      <c r="AQ19980" s="10"/>
      <c r="AR19980" s="10"/>
      <c r="AS19980" s="10"/>
      <c r="AT19980" s="10"/>
      <c r="AU19980" s="10"/>
      <c r="AV19980" s="10"/>
      <c r="AW19980" s="10"/>
      <c r="AX19980" s="10"/>
      <c r="AY19980" s="10"/>
      <c r="AZ19980" s="10"/>
      <c r="BA19980" s="10"/>
      <c r="BB19980" s="10"/>
      <c r="BC19980" s="10"/>
      <c r="BD19980" s="10"/>
      <c r="BE19980" s="10"/>
      <c r="BF19980" s="10"/>
      <c r="BG19980" s="6"/>
    </row>
    <row r="19981" spans="34:59" x14ac:dyDescent="0.25">
      <c r="AH19981" s="6"/>
      <c r="AI19981" s="6"/>
      <c r="AJ19981" s="6"/>
      <c r="AK19981" s="6"/>
      <c r="AL19981" s="6"/>
      <c r="AM19981" s="6"/>
      <c r="AN19981" s="6"/>
      <c r="AO19981" s="6"/>
      <c r="AP19981" s="6"/>
      <c r="AQ19981" s="6"/>
      <c r="AR19981" s="6"/>
      <c r="AS19981" s="6"/>
      <c r="AT19981" s="6"/>
      <c r="AU19981" s="6"/>
      <c r="AV19981" s="6"/>
      <c r="AW19981" s="6"/>
      <c r="AX19981" s="6"/>
      <c r="AY19981" s="6"/>
      <c r="AZ19981" s="6"/>
      <c r="BA19981" s="6"/>
      <c r="BB19981" s="6"/>
      <c r="BC19981" s="6"/>
      <c r="BD19981" s="6"/>
      <c r="BE19981" s="6"/>
      <c r="BF19981" s="6"/>
      <c r="BG19981" s="10"/>
    </row>
    <row r="19982" spans="34:59" x14ac:dyDescent="0.25">
      <c r="AH19982" s="10"/>
      <c r="AI19982" s="6"/>
    </row>
    <row r="19983" spans="34:59" x14ac:dyDescent="0.25">
      <c r="AH19983" s="6"/>
      <c r="AI19983" s="6"/>
      <c r="AJ19983" s="6"/>
      <c r="AK19983" s="6"/>
      <c r="AL19983" s="6"/>
      <c r="AM19983" s="6"/>
      <c r="AN19983" s="6"/>
      <c r="AO19983" s="6"/>
      <c r="AP19983" s="6"/>
      <c r="AQ19983" s="6"/>
      <c r="AR19983" s="6"/>
      <c r="AS19983" s="6"/>
      <c r="AT19983" s="6"/>
      <c r="AU19983" s="6"/>
      <c r="AV19983" s="6"/>
      <c r="AW19983" s="6"/>
      <c r="AX19983" s="6"/>
      <c r="AY19983" s="6"/>
      <c r="AZ19983" s="6"/>
      <c r="BA19983" s="6"/>
      <c r="BB19983" s="6"/>
      <c r="BC19983" s="6"/>
      <c r="BD19983" s="6"/>
      <c r="BE19983" s="6"/>
      <c r="BF19983" s="6"/>
      <c r="BG19983" s="6"/>
    </row>
    <row r="19984" spans="34:59" x14ac:dyDescent="0.25">
      <c r="AH19984" s="10"/>
      <c r="AI19984" s="6"/>
      <c r="AJ19984" s="10"/>
      <c r="AK19984" s="10"/>
      <c r="AL19984" s="10"/>
      <c r="AM19984" s="10"/>
      <c r="AN19984" s="10"/>
      <c r="AO19984" s="10"/>
      <c r="AP19984" s="10"/>
      <c r="AQ19984" s="10"/>
      <c r="AR19984" s="10"/>
      <c r="AS19984" s="10"/>
      <c r="AT19984" s="10"/>
      <c r="AU19984" s="10"/>
      <c r="AV19984" s="10"/>
      <c r="AW19984" s="10"/>
      <c r="AX19984" s="10"/>
      <c r="AY19984" s="10"/>
      <c r="AZ19984" s="10"/>
      <c r="BA19984" s="10"/>
      <c r="BB19984" s="10"/>
      <c r="BC19984" s="10"/>
      <c r="BD19984" s="10"/>
      <c r="BE19984" s="10"/>
      <c r="BF19984" s="10"/>
      <c r="BG19984" s="6"/>
    </row>
    <row r="19985" spans="34:59" x14ac:dyDescent="0.25">
      <c r="AH19985" s="6"/>
      <c r="AI19985" s="6"/>
      <c r="AJ19985" s="6"/>
      <c r="AK19985" s="6"/>
      <c r="AL19985" s="6"/>
      <c r="AM19985" s="6"/>
      <c r="AN19985" s="6"/>
      <c r="AO19985" s="6"/>
      <c r="AP19985" s="6"/>
      <c r="AQ19985" s="6"/>
      <c r="AR19985" s="6"/>
      <c r="AS19985" s="6"/>
      <c r="AT19985" s="6"/>
      <c r="AU19985" s="6"/>
      <c r="AV19985" s="6"/>
      <c r="AW19985" s="6"/>
      <c r="AX19985" s="6"/>
      <c r="AY19985" s="6"/>
      <c r="AZ19985" s="6"/>
      <c r="BA19985" s="6"/>
      <c r="BB19985" s="6"/>
      <c r="BC19985" s="6"/>
      <c r="BD19985" s="6"/>
      <c r="BE19985" s="6"/>
      <c r="BF19985" s="6"/>
      <c r="BG19985" s="10"/>
    </row>
    <row r="19986" spans="34:59" x14ac:dyDescent="0.25">
      <c r="AH19986" s="10"/>
      <c r="AI19986" s="6"/>
    </row>
    <row r="19987" spans="34:59" x14ac:dyDescent="0.25">
      <c r="AH19987" s="6"/>
      <c r="AI19987" s="6"/>
      <c r="AJ19987" s="6"/>
      <c r="AK19987" s="6"/>
      <c r="AL19987" s="6"/>
      <c r="AM19987" s="6"/>
      <c r="AN19987" s="6"/>
      <c r="AO19987" s="6"/>
      <c r="AP19987" s="6"/>
      <c r="AQ19987" s="6"/>
      <c r="AR19987" s="6"/>
      <c r="AS19987" s="6"/>
      <c r="AT19987" s="6"/>
      <c r="AU19987" s="6"/>
      <c r="AV19987" s="6"/>
      <c r="AW19987" s="6"/>
      <c r="AX19987" s="6"/>
      <c r="AY19987" s="6"/>
      <c r="AZ19987" s="6"/>
      <c r="BA19987" s="6"/>
      <c r="BB19987" s="6"/>
      <c r="BC19987" s="6"/>
      <c r="BD19987" s="6"/>
      <c r="BE19987" s="6"/>
      <c r="BF19987" s="6"/>
      <c r="BG19987" s="6"/>
    </row>
    <row r="19988" spans="34:59" x14ac:dyDescent="0.25">
      <c r="AH19988" s="10"/>
      <c r="AI19988" s="6"/>
      <c r="AJ19988" s="10"/>
      <c r="AK19988" s="10"/>
      <c r="AL19988" s="10"/>
      <c r="AM19988" s="10"/>
      <c r="AN19988" s="10"/>
      <c r="AO19988" s="10"/>
      <c r="AP19988" s="10"/>
      <c r="AQ19988" s="10"/>
      <c r="AR19988" s="10"/>
      <c r="AS19988" s="10"/>
      <c r="AT19988" s="10"/>
      <c r="AU19988" s="10"/>
      <c r="AV19988" s="10"/>
      <c r="AW19988" s="10"/>
      <c r="AX19988" s="10"/>
      <c r="AY19988" s="10"/>
      <c r="AZ19988" s="10"/>
      <c r="BA19988" s="10"/>
      <c r="BB19988" s="10"/>
      <c r="BC19988" s="10"/>
      <c r="BD19988" s="10"/>
      <c r="BE19988" s="10"/>
      <c r="BF19988" s="10"/>
      <c r="BG19988" s="6"/>
    </row>
    <row r="19990" spans="34:59" x14ac:dyDescent="0.25">
      <c r="AH19990" s="10"/>
      <c r="AI19990" s="6"/>
    </row>
    <row r="19991" spans="34:59" x14ac:dyDescent="0.25">
      <c r="AH19991" s="6"/>
      <c r="AI19991" s="6"/>
      <c r="AJ19991" s="6"/>
      <c r="AK19991" s="6"/>
      <c r="AL19991" s="6"/>
      <c r="AM19991" s="6"/>
      <c r="AN19991" s="6"/>
      <c r="AO19991" s="6"/>
      <c r="AP19991" s="6"/>
      <c r="AQ19991" s="6"/>
      <c r="AR19991" s="6"/>
      <c r="AS19991" s="6"/>
      <c r="AT19991" s="6"/>
      <c r="AU19991" s="6"/>
      <c r="AV19991" s="6"/>
      <c r="AW19991" s="6"/>
      <c r="AX19991" s="6"/>
      <c r="AY19991" s="6"/>
      <c r="AZ19991" s="6"/>
      <c r="BA19991" s="6"/>
      <c r="BB19991" s="6"/>
      <c r="BC19991" s="6"/>
      <c r="BD19991" s="6"/>
      <c r="BE19991" s="6"/>
      <c r="BF19991" s="6"/>
      <c r="BG19991" s="6"/>
    </row>
    <row r="19992" spans="34:59" x14ac:dyDescent="0.25">
      <c r="AH19992" s="10"/>
      <c r="AI19992" s="6"/>
      <c r="AJ19992" s="10"/>
      <c r="AK19992" s="10"/>
      <c r="AL19992" s="10"/>
      <c r="AM19992" s="10"/>
      <c r="AN19992" s="10"/>
      <c r="AO19992" s="10"/>
      <c r="AP19992" s="10"/>
      <c r="AQ19992" s="10"/>
      <c r="AR19992" s="10"/>
      <c r="AS19992" s="10"/>
      <c r="AT19992" s="10"/>
      <c r="AU19992" s="10"/>
      <c r="AV19992" s="10"/>
      <c r="AW19992" s="10"/>
      <c r="AX19992" s="10"/>
      <c r="AY19992" s="10"/>
      <c r="AZ19992" s="10"/>
      <c r="BA19992" s="10"/>
      <c r="BB19992" s="10"/>
      <c r="BC19992" s="10"/>
      <c r="BD19992" s="10"/>
      <c r="BE19992" s="10"/>
      <c r="BF19992" s="10"/>
      <c r="BG19992" s="6"/>
    </row>
    <row r="19993" spans="34:59" x14ac:dyDescent="0.25">
      <c r="AH19993" s="6"/>
      <c r="AI19993" s="6"/>
      <c r="AJ19993" s="6"/>
      <c r="AK19993" s="6"/>
      <c r="AL19993" s="6"/>
      <c r="AM19993" s="6"/>
      <c r="AN19993" s="6"/>
      <c r="AO19993" s="6"/>
      <c r="AP19993" s="6"/>
      <c r="AQ19993" s="6"/>
      <c r="AR19993" s="6"/>
      <c r="AS19993" s="6"/>
      <c r="AT19993" s="6"/>
      <c r="AU19993" s="6"/>
      <c r="AV19993" s="6"/>
      <c r="AW19993" s="6"/>
      <c r="AX19993" s="6"/>
      <c r="AY19993" s="6"/>
      <c r="AZ19993" s="6"/>
      <c r="BA19993" s="6"/>
      <c r="BB19993" s="6"/>
      <c r="BC19993" s="6"/>
      <c r="BD19993" s="6"/>
      <c r="BE19993" s="6"/>
      <c r="BF19993" s="6"/>
      <c r="BG19993" s="10"/>
    </row>
    <row r="19994" spans="34:59" x14ac:dyDescent="0.25">
      <c r="AH19994" s="10"/>
      <c r="AI19994" s="6"/>
    </row>
    <row r="19995" spans="34:59" x14ac:dyDescent="0.25">
      <c r="AH19995" s="6"/>
      <c r="AI19995" s="6"/>
      <c r="AJ19995" s="6"/>
      <c r="AK19995" s="6"/>
      <c r="AL19995" s="6"/>
      <c r="AM19995" s="6"/>
      <c r="AN19995" s="6"/>
      <c r="AO19995" s="6"/>
      <c r="AP19995" s="6"/>
      <c r="AQ19995" s="6"/>
      <c r="AR19995" s="6"/>
      <c r="AS19995" s="6"/>
      <c r="AT19995" s="6"/>
      <c r="AU19995" s="6"/>
      <c r="AV19995" s="6"/>
      <c r="AW19995" s="6"/>
      <c r="AX19995" s="6"/>
      <c r="AY19995" s="6"/>
      <c r="AZ19995" s="6"/>
      <c r="BA19995" s="6"/>
      <c r="BB19995" s="6"/>
      <c r="BC19995" s="6"/>
      <c r="BD19995" s="6"/>
      <c r="BE19995" s="6"/>
      <c r="BF19995" s="6"/>
      <c r="BG19995" s="6"/>
    </row>
    <row r="19996" spans="34:59" x14ac:dyDescent="0.25">
      <c r="AH19996" s="10"/>
      <c r="AI19996" s="6"/>
      <c r="AJ19996" s="10"/>
      <c r="AK19996" s="10"/>
      <c r="AL19996" s="10"/>
      <c r="AM19996" s="10"/>
      <c r="AN19996" s="10"/>
      <c r="AO19996" s="10"/>
      <c r="AP19996" s="10"/>
      <c r="AQ19996" s="10"/>
      <c r="AR19996" s="10"/>
      <c r="AS19996" s="10"/>
      <c r="AT19996" s="10"/>
      <c r="AU19996" s="10"/>
      <c r="AV19996" s="10"/>
      <c r="AW19996" s="10"/>
      <c r="AX19996" s="10"/>
      <c r="AY19996" s="10"/>
      <c r="AZ19996" s="10"/>
      <c r="BA19996" s="10"/>
      <c r="BB19996" s="10"/>
      <c r="BC19996" s="10"/>
      <c r="BD19996" s="10"/>
      <c r="BE19996" s="10"/>
      <c r="BF19996" s="10"/>
      <c r="BG19996" s="6"/>
    </row>
    <row r="19997" spans="34:59" x14ac:dyDescent="0.25">
      <c r="AH19997" s="6"/>
      <c r="AI19997" s="6"/>
      <c r="AJ19997" s="6"/>
      <c r="AK19997" s="6"/>
      <c r="AL19997" s="6"/>
      <c r="AM19997" s="6"/>
      <c r="AN19997" s="6"/>
      <c r="AO19997" s="6"/>
      <c r="AP19997" s="6"/>
      <c r="AQ19997" s="6"/>
      <c r="AR19997" s="6"/>
      <c r="AS19997" s="6"/>
      <c r="AT19997" s="6"/>
      <c r="AU19997" s="6"/>
      <c r="AV19997" s="6"/>
      <c r="AW19997" s="6"/>
      <c r="AX19997" s="6"/>
      <c r="AY19997" s="6"/>
      <c r="AZ19997" s="6"/>
      <c r="BA19997" s="6"/>
      <c r="BB19997" s="6"/>
      <c r="BC19997" s="6"/>
      <c r="BD19997" s="6"/>
      <c r="BE19997" s="6"/>
      <c r="BF19997" s="6"/>
      <c r="BG19997" s="10"/>
    </row>
    <row r="19998" spans="34:59" x14ac:dyDescent="0.25">
      <c r="AH19998" s="10"/>
      <c r="AI19998" s="6"/>
    </row>
    <row r="19999" spans="34:59" x14ac:dyDescent="0.25">
      <c r="AH19999" s="6"/>
      <c r="AI19999" s="6"/>
      <c r="AJ19999" s="6"/>
      <c r="AK19999" s="6"/>
      <c r="AL19999" s="6"/>
      <c r="AM19999" s="6"/>
      <c r="AN19999" s="6"/>
      <c r="AO19999" s="6"/>
      <c r="AP19999" s="6"/>
      <c r="AQ19999" s="6"/>
      <c r="AR19999" s="6"/>
      <c r="AS19999" s="6"/>
      <c r="AT19999" s="6"/>
      <c r="AU19999" s="6"/>
      <c r="AV19999" s="6"/>
      <c r="AW19999" s="6"/>
      <c r="AX19999" s="6"/>
      <c r="AY19999" s="6"/>
      <c r="AZ19999" s="6"/>
      <c r="BA19999" s="6"/>
      <c r="BB19999" s="6"/>
      <c r="BC19999" s="6"/>
      <c r="BD19999" s="6"/>
      <c r="BE19999" s="6"/>
      <c r="BF19999" s="6"/>
      <c r="BG19999" s="6"/>
    </row>
    <row r="20000" spans="34:59" x14ac:dyDescent="0.25">
      <c r="AH20000" s="10"/>
      <c r="AI20000" s="6"/>
      <c r="AJ20000" s="10"/>
      <c r="AK20000" s="10"/>
      <c r="AL20000" s="10"/>
      <c r="AM20000" s="10"/>
      <c r="AN20000" s="10"/>
      <c r="AO20000" s="10"/>
      <c r="AP20000" s="10"/>
      <c r="AQ20000" s="10"/>
      <c r="AR20000" s="10"/>
      <c r="AS20000" s="10"/>
      <c r="AT20000" s="10"/>
      <c r="AU20000" s="10"/>
      <c r="AV20000" s="10"/>
      <c r="AW20000" s="10"/>
      <c r="AX20000" s="10"/>
      <c r="AY20000" s="10"/>
      <c r="AZ20000" s="10"/>
      <c r="BA20000" s="10"/>
      <c r="BB20000" s="10"/>
      <c r="BC20000" s="10"/>
      <c r="BD20000" s="10"/>
      <c r="BE20000" s="10"/>
      <c r="BF20000" s="10"/>
      <c r="BG20000" s="6"/>
    </row>
    <row r="20001" spans="34:59" x14ac:dyDescent="0.25">
      <c r="AH20001" s="6"/>
      <c r="AI20001" s="6"/>
      <c r="AJ20001" s="6"/>
      <c r="AK20001" s="6"/>
      <c r="AL20001" s="6"/>
      <c r="AM20001" s="6"/>
      <c r="AN20001" s="6"/>
      <c r="AO20001" s="6"/>
      <c r="AP20001" s="6"/>
      <c r="AQ20001" s="6"/>
      <c r="AR20001" s="6"/>
      <c r="AS20001" s="6"/>
      <c r="AT20001" s="6"/>
      <c r="AU20001" s="6"/>
      <c r="AV20001" s="6"/>
      <c r="AW20001" s="6"/>
      <c r="AX20001" s="6"/>
      <c r="AY20001" s="6"/>
      <c r="AZ20001" s="6"/>
      <c r="BA20001" s="6"/>
      <c r="BB20001" s="6"/>
      <c r="BC20001" s="6"/>
      <c r="BD20001" s="6"/>
      <c r="BE20001" s="6"/>
      <c r="BF20001" s="6"/>
      <c r="BG20001" s="10"/>
    </row>
    <row r="20002" spans="34:59" x14ac:dyDescent="0.25">
      <c r="AH20002" s="10"/>
      <c r="AI20002" s="6"/>
    </row>
    <row r="20003" spans="34:59" x14ac:dyDescent="0.25">
      <c r="AH20003" s="6"/>
      <c r="AI20003" s="6"/>
      <c r="AJ20003" s="6"/>
      <c r="AK20003" s="6"/>
      <c r="AL20003" s="6"/>
      <c r="AM20003" s="6"/>
      <c r="AN20003" s="6"/>
      <c r="AO20003" s="6"/>
      <c r="AP20003" s="6"/>
      <c r="AQ20003" s="6"/>
      <c r="AR20003" s="6"/>
      <c r="AS20003" s="6"/>
      <c r="AT20003" s="6"/>
      <c r="AU20003" s="6"/>
      <c r="AV20003" s="6"/>
      <c r="AW20003" s="6"/>
      <c r="AX20003" s="6"/>
      <c r="AY20003" s="6"/>
      <c r="AZ20003" s="6"/>
      <c r="BA20003" s="6"/>
      <c r="BB20003" s="6"/>
      <c r="BC20003" s="6"/>
      <c r="BD20003" s="6"/>
      <c r="BE20003" s="6"/>
      <c r="BF20003" s="6"/>
      <c r="BG20003" s="6"/>
    </row>
    <row r="20004" spans="34:59" x14ac:dyDescent="0.25">
      <c r="AH20004" s="10"/>
      <c r="AI20004" s="6"/>
      <c r="AJ20004" s="10"/>
      <c r="AK20004" s="10"/>
      <c r="AL20004" s="10"/>
      <c r="AM20004" s="10"/>
      <c r="AN20004" s="10"/>
      <c r="AO20004" s="10"/>
      <c r="AP20004" s="10"/>
      <c r="AQ20004" s="10"/>
      <c r="AR20004" s="10"/>
      <c r="AS20004" s="10"/>
      <c r="AT20004" s="10"/>
      <c r="AU20004" s="10"/>
      <c r="AV20004" s="10"/>
      <c r="AW20004" s="10"/>
      <c r="AX20004" s="10"/>
      <c r="AY20004" s="10"/>
      <c r="AZ20004" s="10"/>
      <c r="BA20004" s="10"/>
      <c r="BB20004" s="10"/>
      <c r="BC20004" s="10"/>
      <c r="BD20004" s="10"/>
      <c r="BE20004" s="10"/>
      <c r="BF20004" s="10"/>
      <c r="BG20004" s="6"/>
    </row>
    <row r="20006" spans="34:59" x14ac:dyDescent="0.25">
      <c r="AH20006" s="10"/>
      <c r="AI20006" s="6"/>
    </row>
    <row r="20007" spans="34:59" x14ac:dyDescent="0.25">
      <c r="AH20007" s="6"/>
      <c r="AI20007" s="6"/>
      <c r="AJ20007" s="6"/>
      <c r="AK20007" s="6"/>
      <c r="AL20007" s="6"/>
      <c r="AM20007" s="6"/>
      <c r="AN20007" s="6"/>
      <c r="AO20007" s="6"/>
      <c r="AP20007" s="6"/>
      <c r="AQ20007" s="6"/>
      <c r="AR20007" s="6"/>
      <c r="AS20007" s="6"/>
      <c r="AT20007" s="6"/>
      <c r="AU20007" s="6"/>
      <c r="AV20007" s="6"/>
      <c r="AW20007" s="6"/>
      <c r="AX20007" s="6"/>
      <c r="AY20007" s="6"/>
      <c r="AZ20007" s="6"/>
      <c r="BA20007" s="6"/>
      <c r="BB20007" s="6"/>
      <c r="BC20007" s="6"/>
      <c r="BD20007" s="6"/>
      <c r="BE20007" s="6"/>
      <c r="BF20007" s="6"/>
      <c r="BG20007" s="6"/>
    </row>
    <row r="20008" spans="34:59" x14ac:dyDescent="0.25">
      <c r="AH20008" s="10"/>
      <c r="AI20008" s="6"/>
      <c r="AJ20008" s="10"/>
      <c r="AK20008" s="10"/>
      <c r="AL20008" s="10"/>
      <c r="AM20008" s="10"/>
      <c r="AN20008" s="10"/>
      <c r="AO20008" s="10"/>
      <c r="AP20008" s="10"/>
      <c r="AQ20008" s="10"/>
      <c r="AR20008" s="10"/>
      <c r="AS20008" s="10"/>
      <c r="AT20008" s="10"/>
      <c r="AU20008" s="10"/>
      <c r="AV20008" s="10"/>
      <c r="AW20008" s="10"/>
      <c r="AX20008" s="10"/>
      <c r="AY20008" s="10"/>
      <c r="AZ20008" s="10"/>
      <c r="BA20008" s="10"/>
      <c r="BB20008" s="10"/>
      <c r="BC20008" s="10"/>
      <c r="BD20008" s="10"/>
      <c r="BE20008" s="10"/>
      <c r="BF20008" s="10"/>
      <c r="BG20008" s="6"/>
    </row>
    <row r="20009" spans="34:59" x14ac:dyDescent="0.25">
      <c r="AH20009" s="6"/>
      <c r="AI20009" s="6"/>
      <c r="AJ20009" s="6"/>
      <c r="AK20009" s="6"/>
      <c r="AL20009" s="6"/>
      <c r="AM20009" s="6"/>
      <c r="AN20009" s="6"/>
      <c r="AO20009" s="6"/>
      <c r="AP20009" s="6"/>
      <c r="AQ20009" s="6"/>
      <c r="AR20009" s="6"/>
      <c r="AS20009" s="6"/>
      <c r="AT20009" s="6"/>
      <c r="AU20009" s="6"/>
      <c r="AV20009" s="6"/>
      <c r="AW20009" s="6"/>
      <c r="AX20009" s="6"/>
      <c r="AY20009" s="6"/>
      <c r="AZ20009" s="6"/>
      <c r="BA20009" s="6"/>
      <c r="BB20009" s="6"/>
      <c r="BC20009" s="6"/>
      <c r="BD20009" s="6"/>
      <c r="BE20009" s="6"/>
      <c r="BF20009" s="6"/>
      <c r="BG20009" s="10"/>
    </row>
    <row r="20010" spans="34:59" x14ac:dyDescent="0.25">
      <c r="AH20010" s="10"/>
      <c r="AI20010" s="6"/>
    </row>
    <row r="20011" spans="34:59" x14ac:dyDescent="0.25">
      <c r="AH20011" s="6"/>
      <c r="AI20011" s="6"/>
      <c r="AJ20011" s="6"/>
      <c r="AK20011" s="6"/>
      <c r="AL20011" s="6"/>
      <c r="AM20011" s="6"/>
      <c r="AN20011" s="6"/>
      <c r="AO20011" s="6"/>
      <c r="AP20011" s="6"/>
      <c r="AQ20011" s="6"/>
      <c r="AR20011" s="6"/>
      <c r="AS20011" s="6"/>
      <c r="AT20011" s="6"/>
      <c r="AU20011" s="6"/>
      <c r="AV20011" s="6"/>
      <c r="AW20011" s="6"/>
      <c r="AX20011" s="6"/>
      <c r="AY20011" s="6"/>
      <c r="AZ20011" s="6"/>
      <c r="BA20011" s="6"/>
      <c r="BB20011" s="6"/>
      <c r="BC20011" s="6"/>
      <c r="BD20011" s="6"/>
      <c r="BE20011" s="6"/>
      <c r="BF20011" s="6"/>
      <c r="BG20011" s="6"/>
    </row>
    <row r="20012" spans="34:59" x14ac:dyDescent="0.25">
      <c r="AH20012" s="10"/>
      <c r="AI20012" s="6"/>
      <c r="AJ20012" s="10"/>
      <c r="AK20012" s="10"/>
      <c r="AL20012" s="10"/>
      <c r="AM20012" s="10"/>
      <c r="AN20012" s="10"/>
      <c r="AO20012" s="10"/>
      <c r="AP20012" s="10"/>
      <c r="AQ20012" s="10"/>
      <c r="AR20012" s="10"/>
      <c r="AS20012" s="10"/>
      <c r="AT20012" s="10"/>
      <c r="AU20012" s="10"/>
      <c r="AV20012" s="10"/>
      <c r="AW20012" s="10"/>
      <c r="AX20012" s="10"/>
      <c r="AY20012" s="10"/>
      <c r="AZ20012" s="10"/>
      <c r="BA20012" s="10"/>
      <c r="BB20012" s="10"/>
      <c r="BC20012" s="10"/>
      <c r="BD20012" s="10"/>
      <c r="BE20012" s="10"/>
      <c r="BF20012" s="10"/>
      <c r="BG20012" s="6"/>
    </row>
    <row r="20013" spans="34:59" x14ac:dyDescent="0.25">
      <c r="AH20013" s="6"/>
      <c r="AI20013" s="6"/>
      <c r="AJ20013" s="6"/>
      <c r="AK20013" s="6"/>
      <c r="AL20013" s="6"/>
      <c r="AM20013" s="6"/>
      <c r="AN20013" s="6"/>
      <c r="AO20013" s="6"/>
      <c r="AP20013" s="6"/>
      <c r="AQ20013" s="6"/>
      <c r="AR20013" s="6"/>
      <c r="AS20013" s="6"/>
      <c r="AT20013" s="6"/>
      <c r="AU20013" s="6"/>
      <c r="AV20013" s="6"/>
      <c r="AW20013" s="6"/>
      <c r="AX20013" s="6"/>
      <c r="AY20013" s="6"/>
      <c r="AZ20013" s="6"/>
      <c r="BA20013" s="6"/>
      <c r="BB20013" s="6"/>
      <c r="BC20013" s="6"/>
      <c r="BD20013" s="6"/>
      <c r="BE20013" s="6"/>
      <c r="BF20013" s="6"/>
      <c r="BG20013" s="10"/>
    </row>
    <row r="20014" spans="34:59" x14ac:dyDescent="0.25">
      <c r="AH20014" s="10"/>
      <c r="AI20014" s="6"/>
    </row>
    <row r="20015" spans="34:59" x14ac:dyDescent="0.25">
      <c r="AH20015" s="6"/>
      <c r="AI20015" s="6"/>
      <c r="AJ20015" s="6"/>
      <c r="AK20015" s="6"/>
      <c r="AL20015" s="6"/>
      <c r="AM20015" s="6"/>
      <c r="AN20015" s="6"/>
      <c r="AO20015" s="6"/>
      <c r="AP20015" s="6"/>
      <c r="AQ20015" s="6"/>
      <c r="AR20015" s="6"/>
      <c r="AS20015" s="6"/>
      <c r="AT20015" s="6"/>
      <c r="AU20015" s="6"/>
      <c r="AV20015" s="6"/>
      <c r="AW20015" s="6"/>
      <c r="AX20015" s="6"/>
      <c r="AY20015" s="6"/>
      <c r="AZ20015" s="6"/>
      <c r="BA20015" s="6"/>
      <c r="BB20015" s="6"/>
      <c r="BC20015" s="6"/>
      <c r="BD20015" s="6"/>
      <c r="BE20015" s="6"/>
      <c r="BF20015" s="6"/>
      <c r="BG20015" s="6"/>
    </row>
    <row r="20016" spans="34:59" x14ac:dyDescent="0.25">
      <c r="AH20016" s="10"/>
      <c r="AI20016" s="6"/>
      <c r="AJ20016" s="10"/>
      <c r="AK20016" s="10"/>
      <c r="AL20016" s="10"/>
      <c r="AM20016" s="10"/>
      <c r="AN20016" s="10"/>
      <c r="AO20016" s="10"/>
      <c r="AP20016" s="10"/>
      <c r="AQ20016" s="10"/>
      <c r="AR20016" s="10"/>
      <c r="AS20016" s="10"/>
      <c r="AT20016" s="10"/>
      <c r="AU20016" s="10"/>
      <c r="AV20016" s="10"/>
      <c r="AW20016" s="10"/>
      <c r="AX20016" s="10"/>
      <c r="AY20016" s="10"/>
      <c r="AZ20016" s="10"/>
      <c r="BA20016" s="10"/>
      <c r="BB20016" s="10"/>
      <c r="BC20016" s="10"/>
      <c r="BD20016" s="10"/>
      <c r="BE20016" s="10"/>
      <c r="BF20016" s="10"/>
      <c r="BG20016" s="6"/>
    </row>
    <row r="20017" spans="34:59" x14ac:dyDescent="0.25">
      <c r="AH20017" s="6"/>
      <c r="AI20017" s="6"/>
      <c r="AJ20017" s="6"/>
      <c r="AK20017" s="6"/>
      <c r="AL20017" s="6"/>
      <c r="AM20017" s="6"/>
      <c r="AN20017" s="6"/>
      <c r="AO20017" s="6"/>
      <c r="AP20017" s="6"/>
      <c r="AQ20017" s="6"/>
      <c r="AR20017" s="6"/>
      <c r="AS20017" s="6"/>
      <c r="AT20017" s="6"/>
      <c r="AU20017" s="6"/>
      <c r="AV20017" s="6"/>
      <c r="AW20017" s="6"/>
      <c r="AX20017" s="6"/>
      <c r="AY20017" s="6"/>
      <c r="AZ20017" s="6"/>
      <c r="BA20017" s="6"/>
      <c r="BB20017" s="6"/>
      <c r="BC20017" s="6"/>
      <c r="BD20017" s="6"/>
      <c r="BE20017" s="6"/>
      <c r="BF20017" s="6"/>
      <c r="BG20017" s="10"/>
    </row>
    <row r="20018" spans="34:59" x14ac:dyDescent="0.25">
      <c r="AH20018" s="10"/>
      <c r="AI20018" s="6"/>
    </row>
    <row r="20019" spans="34:59" x14ac:dyDescent="0.25">
      <c r="AH20019" s="6"/>
      <c r="AI20019" s="6"/>
      <c r="AJ20019" s="6"/>
      <c r="AK20019" s="6"/>
      <c r="AL20019" s="6"/>
      <c r="AM20019" s="6"/>
      <c r="AN20019" s="6"/>
      <c r="AO20019" s="6"/>
      <c r="AP20019" s="6"/>
      <c r="AQ20019" s="6"/>
      <c r="AR20019" s="6"/>
      <c r="AS20019" s="6"/>
      <c r="AT20019" s="6"/>
      <c r="AU20019" s="6"/>
      <c r="AV20019" s="6"/>
      <c r="AW20019" s="6"/>
      <c r="AX20019" s="6"/>
      <c r="AY20019" s="6"/>
      <c r="AZ20019" s="6"/>
      <c r="BA20019" s="6"/>
      <c r="BB20019" s="6"/>
      <c r="BC20019" s="6"/>
      <c r="BD20019" s="6"/>
      <c r="BE20019" s="6"/>
      <c r="BF20019" s="6"/>
      <c r="BG20019" s="6"/>
    </row>
    <row r="20020" spans="34:59" x14ac:dyDescent="0.25">
      <c r="AH20020" s="10"/>
      <c r="AI20020" s="6"/>
      <c r="AJ20020" s="10"/>
      <c r="AK20020" s="10"/>
      <c r="AL20020" s="10"/>
      <c r="AM20020" s="10"/>
      <c r="AN20020" s="10"/>
      <c r="AO20020" s="10"/>
      <c r="AP20020" s="10"/>
      <c r="AQ20020" s="10"/>
      <c r="AR20020" s="10"/>
      <c r="AS20020" s="10"/>
      <c r="AT20020" s="10"/>
      <c r="AU20020" s="10"/>
      <c r="AV20020" s="10"/>
      <c r="AW20020" s="10"/>
      <c r="AX20020" s="10"/>
      <c r="AY20020" s="10"/>
      <c r="AZ20020" s="10"/>
      <c r="BA20020" s="10"/>
      <c r="BB20020" s="10"/>
      <c r="BC20020" s="10"/>
      <c r="BD20020" s="10"/>
      <c r="BE20020" s="10"/>
      <c r="BF20020" s="10"/>
      <c r="BG20020" s="6"/>
    </row>
    <row r="20022" spans="34:59" x14ac:dyDescent="0.25">
      <c r="AH20022" s="10"/>
      <c r="AI20022" s="6"/>
    </row>
    <row r="20023" spans="34:59" x14ac:dyDescent="0.25">
      <c r="AH20023" s="6"/>
      <c r="AI20023" s="6"/>
      <c r="AJ20023" s="6"/>
      <c r="AK20023" s="6"/>
      <c r="AL20023" s="6"/>
      <c r="AM20023" s="6"/>
      <c r="AN20023" s="6"/>
      <c r="AO20023" s="6"/>
      <c r="AP20023" s="6"/>
      <c r="AQ20023" s="6"/>
      <c r="AR20023" s="6"/>
      <c r="AS20023" s="6"/>
      <c r="AT20023" s="6"/>
      <c r="AU20023" s="6"/>
      <c r="AV20023" s="6"/>
      <c r="AW20023" s="6"/>
      <c r="AX20023" s="6"/>
      <c r="AY20023" s="6"/>
      <c r="AZ20023" s="6"/>
      <c r="BA20023" s="6"/>
      <c r="BB20023" s="6"/>
      <c r="BC20023" s="6"/>
      <c r="BD20023" s="6"/>
      <c r="BE20023" s="6"/>
      <c r="BF20023" s="6"/>
      <c r="BG20023" s="6"/>
    </row>
    <row r="20024" spans="34:59" x14ac:dyDescent="0.25">
      <c r="AH20024" s="10"/>
      <c r="AI20024" s="6"/>
      <c r="AJ20024" s="10"/>
      <c r="AK20024" s="10"/>
      <c r="AL20024" s="10"/>
      <c r="AM20024" s="10"/>
      <c r="AN20024" s="10"/>
      <c r="AO20024" s="10"/>
      <c r="AP20024" s="10"/>
      <c r="AQ20024" s="10"/>
      <c r="AR20024" s="10"/>
      <c r="AS20024" s="10"/>
      <c r="AT20024" s="10"/>
      <c r="AU20024" s="10"/>
      <c r="AV20024" s="10"/>
      <c r="AW20024" s="10"/>
      <c r="AX20024" s="10"/>
      <c r="AY20024" s="10"/>
      <c r="AZ20024" s="10"/>
      <c r="BA20024" s="10"/>
      <c r="BB20024" s="10"/>
      <c r="BC20024" s="10"/>
      <c r="BD20024" s="10"/>
      <c r="BE20024" s="10"/>
      <c r="BF20024" s="10"/>
      <c r="BG20024" s="6"/>
    </row>
    <row r="20025" spans="34:59" x14ac:dyDescent="0.25">
      <c r="AH20025" s="6"/>
      <c r="AI20025" s="6"/>
      <c r="AJ20025" s="6"/>
      <c r="AK20025" s="6"/>
      <c r="AL20025" s="6"/>
      <c r="AM20025" s="6"/>
      <c r="AN20025" s="6"/>
      <c r="AO20025" s="6"/>
      <c r="AP20025" s="6"/>
      <c r="AQ20025" s="6"/>
      <c r="AR20025" s="6"/>
      <c r="AS20025" s="6"/>
      <c r="AT20025" s="6"/>
      <c r="AU20025" s="6"/>
      <c r="AV20025" s="6"/>
      <c r="AW20025" s="6"/>
      <c r="AX20025" s="6"/>
      <c r="AY20025" s="6"/>
      <c r="AZ20025" s="6"/>
      <c r="BA20025" s="6"/>
      <c r="BB20025" s="6"/>
      <c r="BC20025" s="6"/>
      <c r="BD20025" s="6"/>
      <c r="BE20025" s="6"/>
      <c r="BF20025" s="6"/>
      <c r="BG20025" s="10"/>
    </row>
    <row r="20026" spans="34:59" x14ac:dyDescent="0.25">
      <c r="AH20026" s="10"/>
      <c r="AI20026" s="6"/>
    </row>
    <row r="20027" spans="34:59" x14ac:dyDescent="0.25">
      <c r="AH20027" s="6"/>
      <c r="AI20027" s="6"/>
      <c r="AJ20027" s="6"/>
      <c r="AK20027" s="6"/>
      <c r="AL20027" s="6"/>
      <c r="AM20027" s="6"/>
      <c r="AN20027" s="6"/>
      <c r="AO20027" s="6"/>
      <c r="AP20027" s="6"/>
      <c r="AQ20027" s="6"/>
      <c r="AR20027" s="6"/>
      <c r="AS20027" s="6"/>
      <c r="AT20027" s="6"/>
      <c r="AU20027" s="6"/>
      <c r="AV20027" s="6"/>
      <c r="AW20027" s="6"/>
      <c r="AX20027" s="6"/>
      <c r="AY20027" s="6"/>
      <c r="AZ20027" s="6"/>
      <c r="BA20027" s="6"/>
      <c r="BB20027" s="6"/>
      <c r="BC20027" s="6"/>
      <c r="BD20027" s="6"/>
      <c r="BE20027" s="6"/>
      <c r="BF20027" s="6"/>
      <c r="BG20027" s="6"/>
    </row>
    <row r="20028" spans="34:59" x14ac:dyDescent="0.25">
      <c r="AH20028" s="10"/>
      <c r="AI20028" s="6"/>
      <c r="AJ20028" s="10"/>
      <c r="AK20028" s="10"/>
      <c r="AL20028" s="10"/>
      <c r="AM20028" s="10"/>
      <c r="AN20028" s="10"/>
      <c r="AO20028" s="10"/>
      <c r="AP20028" s="10"/>
      <c r="AQ20028" s="10"/>
      <c r="AR20028" s="10"/>
      <c r="AS20028" s="10"/>
      <c r="AT20028" s="10"/>
      <c r="AU20028" s="10"/>
      <c r="AV20028" s="10"/>
      <c r="AW20028" s="10"/>
      <c r="AX20028" s="10"/>
      <c r="AY20028" s="10"/>
      <c r="AZ20028" s="10"/>
      <c r="BA20028" s="10"/>
      <c r="BB20028" s="10"/>
      <c r="BC20028" s="10"/>
      <c r="BD20028" s="10"/>
      <c r="BE20028" s="10"/>
      <c r="BF20028" s="10"/>
      <c r="BG20028" s="6"/>
    </row>
    <row r="20029" spans="34:59" x14ac:dyDescent="0.25">
      <c r="AH20029" s="6"/>
      <c r="AI20029" s="6"/>
      <c r="AJ20029" s="6"/>
      <c r="AK20029" s="6"/>
      <c r="AL20029" s="6"/>
      <c r="AM20029" s="6"/>
      <c r="AN20029" s="6"/>
      <c r="AO20029" s="6"/>
      <c r="AP20029" s="6"/>
      <c r="AQ20029" s="6"/>
      <c r="AR20029" s="6"/>
      <c r="AS20029" s="6"/>
      <c r="AT20029" s="6"/>
      <c r="AU20029" s="6"/>
      <c r="AV20029" s="6"/>
      <c r="AW20029" s="6"/>
      <c r="AX20029" s="6"/>
      <c r="AY20029" s="6"/>
      <c r="AZ20029" s="6"/>
      <c r="BA20029" s="6"/>
      <c r="BB20029" s="6"/>
      <c r="BC20029" s="6"/>
      <c r="BD20029" s="6"/>
      <c r="BE20029" s="6"/>
      <c r="BF20029" s="6"/>
      <c r="BG20029" s="10"/>
    </row>
    <row r="20030" spans="34:59" x14ac:dyDescent="0.25">
      <c r="AH20030" s="10"/>
      <c r="AI20030" s="6"/>
    </row>
    <row r="20031" spans="34:59" x14ac:dyDescent="0.25">
      <c r="AH20031" s="6"/>
      <c r="AI20031" s="6"/>
      <c r="AJ20031" s="6"/>
      <c r="AK20031" s="6"/>
      <c r="AL20031" s="6"/>
      <c r="AM20031" s="6"/>
      <c r="AN20031" s="6"/>
      <c r="AO20031" s="6"/>
      <c r="AP20031" s="6"/>
      <c r="AQ20031" s="6"/>
      <c r="AR20031" s="6"/>
      <c r="AS20031" s="6"/>
      <c r="AT20031" s="6"/>
      <c r="AU20031" s="6"/>
      <c r="AV20031" s="6"/>
      <c r="AW20031" s="6"/>
      <c r="AX20031" s="6"/>
      <c r="AY20031" s="6"/>
      <c r="AZ20031" s="6"/>
      <c r="BA20031" s="6"/>
      <c r="BB20031" s="6"/>
      <c r="BC20031" s="6"/>
      <c r="BD20031" s="6"/>
      <c r="BE20031" s="6"/>
      <c r="BF20031" s="6"/>
      <c r="BG20031" s="6"/>
    </row>
    <row r="20032" spans="34:59" x14ac:dyDescent="0.25">
      <c r="AH20032" s="10"/>
      <c r="AI20032" s="6"/>
      <c r="AJ20032" s="10"/>
      <c r="AK20032" s="10"/>
      <c r="AL20032" s="10"/>
      <c r="AM20032" s="10"/>
      <c r="AN20032" s="10"/>
      <c r="AO20032" s="10"/>
      <c r="AP20032" s="10"/>
      <c r="AQ20032" s="10"/>
      <c r="AR20032" s="10"/>
      <c r="AS20032" s="10"/>
      <c r="AT20032" s="10"/>
      <c r="AU20032" s="10"/>
      <c r="AV20032" s="10"/>
      <c r="AW20032" s="10"/>
      <c r="AX20032" s="10"/>
      <c r="AY20032" s="10"/>
      <c r="AZ20032" s="10"/>
      <c r="BA20032" s="10"/>
      <c r="BB20032" s="10"/>
      <c r="BC20032" s="10"/>
      <c r="BD20032" s="10"/>
      <c r="BE20032" s="10"/>
      <c r="BF20032" s="10"/>
      <c r="BG20032" s="6"/>
    </row>
    <row r="20033" spans="34:59" x14ac:dyDescent="0.25">
      <c r="AH20033" s="6"/>
      <c r="AI20033" s="6"/>
      <c r="AJ20033" s="6"/>
      <c r="AK20033" s="6"/>
      <c r="AL20033" s="6"/>
      <c r="AM20033" s="6"/>
      <c r="AN20033" s="6"/>
      <c r="AO20033" s="6"/>
      <c r="AP20033" s="6"/>
      <c r="AQ20033" s="6"/>
      <c r="AR20033" s="6"/>
      <c r="AS20033" s="6"/>
      <c r="AT20033" s="6"/>
      <c r="AU20033" s="6"/>
      <c r="AV20033" s="6"/>
      <c r="AW20033" s="6"/>
      <c r="AX20033" s="6"/>
      <c r="AY20033" s="6"/>
      <c r="AZ20033" s="6"/>
      <c r="BA20033" s="6"/>
      <c r="BB20033" s="6"/>
      <c r="BC20033" s="6"/>
      <c r="BD20033" s="6"/>
      <c r="BE20033" s="6"/>
      <c r="BF20033" s="6"/>
      <c r="BG20033" s="10"/>
    </row>
    <row r="20034" spans="34:59" x14ac:dyDescent="0.25">
      <c r="AH20034" s="10"/>
      <c r="AI20034" s="6"/>
    </row>
    <row r="20035" spans="34:59" x14ac:dyDescent="0.25">
      <c r="AH20035" s="6"/>
      <c r="AI20035" s="6"/>
      <c r="AJ20035" s="6"/>
      <c r="AK20035" s="6"/>
      <c r="AL20035" s="6"/>
      <c r="AM20035" s="6"/>
      <c r="AN20035" s="6"/>
      <c r="AO20035" s="6"/>
      <c r="AP20035" s="6"/>
      <c r="AQ20035" s="6"/>
      <c r="AR20035" s="6"/>
      <c r="AS20035" s="6"/>
      <c r="AT20035" s="6"/>
      <c r="AU20035" s="6"/>
      <c r="AV20035" s="6"/>
      <c r="AW20035" s="6"/>
      <c r="AX20035" s="6"/>
      <c r="AY20035" s="6"/>
      <c r="AZ20035" s="6"/>
      <c r="BA20035" s="6"/>
      <c r="BB20035" s="6"/>
      <c r="BC20035" s="6"/>
      <c r="BD20035" s="6"/>
      <c r="BE20035" s="6"/>
      <c r="BF20035" s="6"/>
      <c r="BG20035" s="6"/>
    </row>
    <row r="20036" spans="34:59" x14ac:dyDescent="0.25">
      <c r="AH20036" s="10"/>
      <c r="AI20036" s="6"/>
      <c r="AJ20036" s="10"/>
      <c r="AK20036" s="10"/>
      <c r="AL20036" s="10"/>
      <c r="AM20036" s="10"/>
      <c r="AN20036" s="10"/>
      <c r="AO20036" s="10"/>
      <c r="AP20036" s="10"/>
      <c r="AQ20036" s="10"/>
      <c r="AR20036" s="10"/>
      <c r="AS20036" s="10"/>
      <c r="AT20036" s="10"/>
      <c r="AU20036" s="10"/>
      <c r="AV20036" s="10"/>
      <c r="AW20036" s="10"/>
      <c r="AX20036" s="10"/>
      <c r="AY20036" s="10"/>
      <c r="AZ20036" s="10"/>
      <c r="BA20036" s="10"/>
      <c r="BB20036" s="10"/>
      <c r="BC20036" s="10"/>
      <c r="BD20036" s="10"/>
      <c r="BE20036" s="10"/>
      <c r="BF20036" s="10"/>
      <c r="BG20036" s="6"/>
    </row>
    <row r="20038" spans="34:59" x14ac:dyDescent="0.25">
      <c r="AH20038" s="10"/>
      <c r="AI20038" s="6"/>
    </row>
    <row r="20039" spans="34:59" x14ac:dyDescent="0.25">
      <c r="AH20039" s="6"/>
      <c r="AI20039" s="6"/>
      <c r="AJ20039" s="6"/>
      <c r="AK20039" s="6"/>
      <c r="AL20039" s="6"/>
      <c r="AM20039" s="6"/>
      <c r="AN20039" s="6"/>
      <c r="AO20039" s="6"/>
      <c r="AP20039" s="6"/>
      <c r="AQ20039" s="6"/>
      <c r="AR20039" s="6"/>
      <c r="AS20039" s="6"/>
      <c r="AT20039" s="6"/>
      <c r="AU20039" s="6"/>
      <c r="AV20039" s="6"/>
      <c r="AW20039" s="6"/>
      <c r="AX20039" s="6"/>
      <c r="AY20039" s="6"/>
      <c r="AZ20039" s="6"/>
      <c r="BA20039" s="6"/>
      <c r="BB20039" s="6"/>
      <c r="BC20039" s="6"/>
      <c r="BD20039" s="6"/>
      <c r="BE20039" s="6"/>
      <c r="BF20039" s="6"/>
      <c r="BG20039" s="6"/>
    </row>
    <row r="20040" spans="34:59" x14ac:dyDescent="0.25">
      <c r="AH20040" s="10"/>
      <c r="AI20040" s="6"/>
      <c r="AJ20040" s="10"/>
      <c r="AK20040" s="10"/>
      <c r="AL20040" s="10"/>
      <c r="AM20040" s="10"/>
      <c r="AN20040" s="10"/>
      <c r="AO20040" s="10"/>
      <c r="AP20040" s="10"/>
      <c r="AQ20040" s="10"/>
      <c r="AR20040" s="10"/>
      <c r="AS20040" s="10"/>
      <c r="AT20040" s="10"/>
      <c r="AU20040" s="10"/>
      <c r="AV20040" s="10"/>
      <c r="AW20040" s="10"/>
      <c r="AX20040" s="10"/>
      <c r="AY20040" s="10"/>
      <c r="AZ20040" s="10"/>
      <c r="BA20040" s="10"/>
      <c r="BB20040" s="10"/>
      <c r="BC20040" s="10"/>
      <c r="BD20040" s="10"/>
      <c r="BE20040" s="10"/>
      <c r="BF20040" s="10"/>
      <c r="BG20040" s="6"/>
    </row>
    <row r="20041" spans="34:59" x14ac:dyDescent="0.25">
      <c r="AH20041" s="6"/>
      <c r="AI20041" s="6"/>
      <c r="AJ20041" s="6"/>
      <c r="AK20041" s="6"/>
      <c r="AL20041" s="6"/>
      <c r="AM20041" s="6"/>
      <c r="AN20041" s="6"/>
      <c r="AO20041" s="6"/>
      <c r="AP20041" s="6"/>
      <c r="AQ20041" s="6"/>
      <c r="AR20041" s="6"/>
      <c r="AS20041" s="6"/>
      <c r="AT20041" s="6"/>
      <c r="AU20041" s="6"/>
      <c r="AV20041" s="6"/>
      <c r="AW20041" s="6"/>
      <c r="AX20041" s="6"/>
      <c r="AY20041" s="6"/>
      <c r="AZ20041" s="6"/>
      <c r="BA20041" s="6"/>
      <c r="BB20041" s="6"/>
      <c r="BC20041" s="6"/>
      <c r="BD20041" s="6"/>
      <c r="BE20041" s="6"/>
      <c r="BF20041" s="6"/>
      <c r="BG20041" s="10"/>
    </row>
    <row r="20042" spans="34:59" x14ac:dyDescent="0.25">
      <c r="AH20042" s="10"/>
      <c r="AI20042" s="6"/>
    </row>
    <row r="20043" spans="34:59" x14ac:dyDescent="0.25">
      <c r="AH20043" s="6"/>
      <c r="AI20043" s="6"/>
      <c r="AJ20043" s="6"/>
      <c r="AK20043" s="6"/>
      <c r="AL20043" s="6"/>
      <c r="AM20043" s="6"/>
      <c r="AN20043" s="6"/>
      <c r="AO20043" s="6"/>
      <c r="AP20043" s="6"/>
      <c r="AQ20043" s="6"/>
      <c r="AR20043" s="6"/>
      <c r="AS20043" s="6"/>
      <c r="AT20043" s="6"/>
      <c r="AU20043" s="6"/>
      <c r="AV20043" s="6"/>
      <c r="AW20043" s="6"/>
      <c r="AX20043" s="6"/>
      <c r="AY20043" s="6"/>
      <c r="AZ20043" s="6"/>
      <c r="BA20043" s="6"/>
      <c r="BB20043" s="6"/>
      <c r="BC20043" s="6"/>
      <c r="BD20043" s="6"/>
      <c r="BE20043" s="6"/>
      <c r="BF20043" s="6"/>
      <c r="BG20043" s="6"/>
    </row>
    <row r="20044" spans="34:59" x14ac:dyDescent="0.25">
      <c r="AH20044" s="10"/>
      <c r="AI20044" s="6"/>
      <c r="AJ20044" s="10"/>
      <c r="AK20044" s="10"/>
      <c r="AL20044" s="10"/>
      <c r="AM20044" s="10"/>
      <c r="AN20044" s="10"/>
      <c r="AO20044" s="10"/>
      <c r="AP20044" s="10"/>
      <c r="AQ20044" s="10"/>
      <c r="AR20044" s="10"/>
      <c r="AS20044" s="10"/>
      <c r="AT20044" s="10"/>
      <c r="AU20044" s="10"/>
      <c r="AV20044" s="10"/>
      <c r="AW20044" s="10"/>
      <c r="AX20044" s="10"/>
      <c r="AY20044" s="10"/>
      <c r="AZ20044" s="10"/>
      <c r="BA20044" s="10"/>
      <c r="BB20044" s="10"/>
      <c r="BC20044" s="10"/>
      <c r="BD20044" s="10"/>
      <c r="BE20044" s="10"/>
      <c r="BF20044" s="10"/>
      <c r="BG20044" s="6"/>
    </row>
    <row r="20045" spans="34:59" x14ac:dyDescent="0.25">
      <c r="AH20045" s="6"/>
      <c r="AI20045" s="6"/>
      <c r="AJ20045" s="6"/>
      <c r="AK20045" s="6"/>
      <c r="AL20045" s="6"/>
      <c r="AM20045" s="6"/>
      <c r="AN20045" s="6"/>
      <c r="AO20045" s="6"/>
      <c r="AP20045" s="6"/>
      <c r="AQ20045" s="6"/>
      <c r="AR20045" s="6"/>
      <c r="AS20045" s="6"/>
      <c r="AT20045" s="6"/>
      <c r="AU20045" s="6"/>
      <c r="AV20045" s="6"/>
      <c r="AW20045" s="6"/>
      <c r="AX20045" s="6"/>
      <c r="AY20045" s="6"/>
      <c r="AZ20045" s="6"/>
      <c r="BA20045" s="6"/>
      <c r="BB20045" s="6"/>
      <c r="BC20045" s="6"/>
      <c r="BD20045" s="6"/>
      <c r="BE20045" s="6"/>
      <c r="BF20045" s="6"/>
      <c r="BG20045" s="10"/>
    </row>
    <row r="20046" spans="34:59" x14ac:dyDescent="0.25">
      <c r="AH20046" s="10"/>
      <c r="AI20046" s="6"/>
    </row>
    <row r="20047" spans="34:59" x14ac:dyDescent="0.25">
      <c r="AH20047" s="6"/>
      <c r="AI20047" s="6"/>
      <c r="AJ20047" s="6"/>
      <c r="AK20047" s="6"/>
      <c r="AL20047" s="6"/>
      <c r="AM20047" s="6"/>
      <c r="AN20047" s="6"/>
      <c r="AO20047" s="6"/>
      <c r="AP20047" s="6"/>
      <c r="AQ20047" s="6"/>
      <c r="AR20047" s="6"/>
      <c r="AS20047" s="6"/>
      <c r="AT20047" s="6"/>
      <c r="AU20047" s="6"/>
      <c r="AV20047" s="6"/>
      <c r="AW20047" s="6"/>
      <c r="AX20047" s="6"/>
      <c r="AY20047" s="6"/>
      <c r="AZ20047" s="6"/>
      <c r="BA20047" s="6"/>
      <c r="BB20047" s="6"/>
      <c r="BC20047" s="6"/>
      <c r="BD20047" s="6"/>
      <c r="BE20047" s="6"/>
      <c r="BF20047" s="6"/>
      <c r="BG20047" s="6"/>
    </row>
    <row r="20048" spans="34:59" x14ac:dyDescent="0.25">
      <c r="AH20048" s="10"/>
      <c r="AI20048" s="6"/>
      <c r="AJ20048" s="10"/>
      <c r="AK20048" s="10"/>
      <c r="AL20048" s="10"/>
      <c r="AM20048" s="10"/>
      <c r="AN20048" s="10"/>
      <c r="AO20048" s="10"/>
      <c r="AP20048" s="10"/>
      <c r="AQ20048" s="10"/>
      <c r="AR20048" s="10"/>
      <c r="AS20048" s="10"/>
      <c r="AT20048" s="10"/>
      <c r="AU20048" s="10"/>
      <c r="AV20048" s="10"/>
      <c r="AW20048" s="10"/>
      <c r="AX20048" s="10"/>
      <c r="AY20048" s="10"/>
      <c r="AZ20048" s="10"/>
      <c r="BA20048" s="10"/>
      <c r="BB20048" s="10"/>
      <c r="BC20048" s="10"/>
      <c r="BD20048" s="10"/>
      <c r="BE20048" s="10"/>
      <c r="BF20048" s="10"/>
      <c r="BG20048" s="6"/>
    </row>
    <row r="20049" spans="34:59" x14ac:dyDescent="0.25">
      <c r="AH20049" s="6"/>
      <c r="AI20049" s="6"/>
      <c r="AJ20049" s="6"/>
      <c r="AK20049" s="6"/>
      <c r="AL20049" s="6"/>
      <c r="AM20049" s="6"/>
      <c r="AN20049" s="6"/>
      <c r="AO20049" s="6"/>
      <c r="AP20049" s="6"/>
      <c r="AQ20049" s="6"/>
      <c r="AR20049" s="6"/>
      <c r="AS20049" s="6"/>
      <c r="AT20049" s="6"/>
      <c r="AU20049" s="6"/>
      <c r="AV20049" s="6"/>
      <c r="AW20049" s="6"/>
      <c r="AX20049" s="6"/>
      <c r="AY20049" s="6"/>
      <c r="AZ20049" s="6"/>
      <c r="BA20049" s="6"/>
      <c r="BB20049" s="6"/>
      <c r="BC20049" s="6"/>
      <c r="BD20049" s="6"/>
      <c r="BE20049" s="6"/>
      <c r="BF20049" s="6"/>
      <c r="BG20049" s="10"/>
    </row>
    <row r="20050" spans="34:59" x14ac:dyDescent="0.25">
      <c r="AH20050" s="10"/>
      <c r="AI20050" s="6"/>
    </row>
    <row r="20051" spans="34:59" x14ac:dyDescent="0.25">
      <c r="AH20051" s="6"/>
      <c r="AI20051" s="6"/>
      <c r="AJ20051" s="6"/>
      <c r="AK20051" s="6"/>
      <c r="AL20051" s="6"/>
      <c r="AM20051" s="6"/>
      <c r="AN20051" s="6"/>
      <c r="AO20051" s="6"/>
      <c r="AP20051" s="6"/>
      <c r="AQ20051" s="6"/>
      <c r="AR20051" s="6"/>
      <c r="AS20051" s="6"/>
      <c r="AT20051" s="6"/>
      <c r="AU20051" s="6"/>
      <c r="AV20051" s="6"/>
      <c r="AW20051" s="6"/>
      <c r="AX20051" s="6"/>
      <c r="AY20051" s="6"/>
      <c r="AZ20051" s="6"/>
      <c r="BA20051" s="6"/>
      <c r="BB20051" s="6"/>
      <c r="BC20051" s="6"/>
      <c r="BD20051" s="6"/>
      <c r="BE20051" s="6"/>
      <c r="BF20051" s="6"/>
      <c r="BG20051" s="6"/>
    </row>
    <row r="20052" spans="34:59" x14ac:dyDescent="0.25">
      <c r="AH20052" s="10"/>
      <c r="AI20052" s="6"/>
      <c r="AJ20052" s="10"/>
      <c r="AK20052" s="10"/>
      <c r="AL20052" s="10"/>
      <c r="AM20052" s="10"/>
      <c r="AN20052" s="10"/>
      <c r="AO20052" s="10"/>
      <c r="AP20052" s="10"/>
      <c r="AQ20052" s="10"/>
      <c r="AR20052" s="10"/>
      <c r="AS20052" s="10"/>
      <c r="AT20052" s="10"/>
      <c r="AU20052" s="10"/>
      <c r="AV20052" s="10"/>
      <c r="AW20052" s="10"/>
      <c r="AX20052" s="10"/>
      <c r="AY20052" s="10"/>
      <c r="AZ20052" s="10"/>
      <c r="BA20052" s="10"/>
      <c r="BB20052" s="10"/>
      <c r="BC20052" s="10"/>
      <c r="BD20052" s="10"/>
      <c r="BE20052" s="10"/>
      <c r="BF20052" s="10"/>
      <c r="BG20052" s="6"/>
    </row>
    <row r="20054" spans="34:59" x14ac:dyDescent="0.25">
      <c r="AH20054" s="10"/>
      <c r="AI20054" s="6"/>
    </row>
    <row r="20055" spans="34:59" x14ac:dyDescent="0.25">
      <c r="AH20055" s="6"/>
      <c r="AI20055" s="6"/>
      <c r="AJ20055" s="6"/>
      <c r="AK20055" s="6"/>
      <c r="AL20055" s="6"/>
      <c r="AM20055" s="6"/>
      <c r="AN20055" s="6"/>
      <c r="AO20055" s="6"/>
      <c r="AP20055" s="6"/>
      <c r="AQ20055" s="6"/>
      <c r="AR20055" s="6"/>
      <c r="AS20055" s="6"/>
      <c r="AT20055" s="6"/>
      <c r="AU20055" s="6"/>
      <c r="AV20055" s="6"/>
      <c r="AW20055" s="6"/>
      <c r="AX20055" s="6"/>
      <c r="AY20055" s="6"/>
      <c r="AZ20055" s="6"/>
      <c r="BA20055" s="6"/>
      <c r="BB20055" s="6"/>
      <c r="BC20055" s="6"/>
      <c r="BD20055" s="6"/>
      <c r="BE20055" s="6"/>
      <c r="BF20055" s="6"/>
      <c r="BG20055" s="6"/>
    </row>
    <row r="20056" spans="34:59" x14ac:dyDescent="0.25">
      <c r="AH20056" s="10"/>
      <c r="AI20056" s="6"/>
      <c r="AJ20056" s="10"/>
      <c r="AK20056" s="10"/>
      <c r="AL20056" s="10"/>
      <c r="AM20056" s="10"/>
      <c r="AN20056" s="10"/>
      <c r="AO20056" s="10"/>
      <c r="AP20056" s="10"/>
      <c r="AQ20056" s="10"/>
      <c r="AR20056" s="10"/>
      <c r="AS20056" s="10"/>
      <c r="AT20056" s="10"/>
      <c r="AU20056" s="10"/>
      <c r="AV20056" s="10"/>
      <c r="AW20056" s="10"/>
      <c r="AX20056" s="10"/>
      <c r="AY20056" s="10"/>
      <c r="AZ20056" s="10"/>
      <c r="BA20056" s="10"/>
      <c r="BB20056" s="10"/>
      <c r="BC20056" s="10"/>
      <c r="BD20056" s="10"/>
      <c r="BE20056" s="10"/>
      <c r="BF20056" s="10"/>
      <c r="BG20056" s="6"/>
    </row>
    <row r="20057" spans="34:59" x14ac:dyDescent="0.25">
      <c r="AH20057" s="6"/>
      <c r="AI20057" s="6"/>
      <c r="AJ20057" s="6"/>
      <c r="AK20057" s="6"/>
      <c r="AL20057" s="6"/>
      <c r="AM20057" s="6"/>
      <c r="AN20057" s="6"/>
      <c r="AO20057" s="6"/>
      <c r="AP20057" s="6"/>
      <c r="AQ20057" s="6"/>
      <c r="AR20057" s="6"/>
      <c r="AS20057" s="6"/>
      <c r="AT20057" s="6"/>
      <c r="AU20057" s="6"/>
      <c r="AV20057" s="6"/>
      <c r="AW20057" s="6"/>
      <c r="AX20057" s="6"/>
      <c r="AY20057" s="6"/>
      <c r="AZ20057" s="6"/>
      <c r="BA20057" s="6"/>
      <c r="BB20057" s="6"/>
      <c r="BC20057" s="6"/>
      <c r="BD20057" s="6"/>
      <c r="BE20057" s="6"/>
      <c r="BF20057" s="6"/>
      <c r="BG20057" s="10"/>
    </row>
    <row r="20058" spans="34:59" x14ac:dyDescent="0.25">
      <c r="AH20058" s="10"/>
      <c r="AI20058" s="6"/>
    </row>
    <row r="20059" spans="34:59" x14ac:dyDescent="0.25">
      <c r="AH20059" s="6"/>
      <c r="AI20059" s="6"/>
      <c r="AJ20059" s="6"/>
      <c r="AK20059" s="6"/>
      <c r="AL20059" s="6"/>
      <c r="AM20059" s="6"/>
      <c r="AN20059" s="6"/>
      <c r="AO20059" s="6"/>
      <c r="AP20059" s="6"/>
      <c r="AQ20059" s="6"/>
      <c r="AR20059" s="6"/>
      <c r="AS20059" s="6"/>
      <c r="AT20059" s="6"/>
      <c r="AU20059" s="6"/>
      <c r="AV20059" s="6"/>
      <c r="AW20059" s="6"/>
      <c r="AX20059" s="6"/>
      <c r="AY20059" s="6"/>
      <c r="AZ20059" s="6"/>
      <c r="BA20059" s="6"/>
      <c r="BB20059" s="6"/>
      <c r="BC20059" s="6"/>
      <c r="BD20059" s="6"/>
      <c r="BE20059" s="6"/>
      <c r="BF20059" s="6"/>
      <c r="BG20059" s="6"/>
    </row>
    <row r="20060" spans="34:59" x14ac:dyDescent="0.25">
      <c r="AH20060" s="10"/>
      <c r="AI20060" s="6"/>
      <c r="AJ20060" s="10"/>
      <c r="AK20060" s="10"/>
      <c r="AL20060" s="10"/>
      <c r="AM20060" s="10"/>
      <c r="AN20060" s="10"/>
      <c r="AO20060" s="10"/>
      <c r="AP20060" s="10"/>
      <c r="AQ20060" s="10"/>
      <c r="AR20060" s="10"/>
      <c r="AS20060" s="10"/>
      <c r="AT20060" s="10"/>
      <c r="AU20060" s="10"/>
      <c r="AV20060" s="10"/>
      <c r="AW20060" s="10"/>
      <c r="AX20060" s="10"/>
      <c r="AY20060" s="10"/>
      <c r="AZ20060" s="10"/>
      <c r="BA20060" s="10"/>
      <c r="BB20060" s="10"/>
      <c r="BC20060" s="10"/>
      <c r="BD20060" s="10"/>
      <c r="BE20060" s="10"/>
      <c r="BF20060" s="10"/>
      <c r="BG20060" s="6"/>
    </row>
    <row r="20061" spans="34:59" x14ac:dyDescent="0.25">
      <c r="AH20061" s="6"/>
      <c r="AI20061" s="6"/>
      <c r="AJ20061" s="6"/>
      <c r="AK20061" s="6"/>
      <c r="AL20061" s="6"/>
      <c r="AM20061" s="6"/>
      <c r="AN20061" s="6"/>
      <c r="AO20061" s="6"/>
      <c r="AP20061" s="6"/>
      <c r="AQ20061" s="6"/>
      <c r="AR20061" s="6"/>
      <c r="AS20061" s="6"/>
      <c r="AT20061" s="6"/>
      <c r="AU20061" s="6"/>
      <c r="AV20061" s="6"/>
      <c r="AW20061" s="6"/>
      <c r="AX20061" s="6"/>
      <c r="AY20061" s="6"/>
      <c r="AZ20061" s="6"/>
      <c r="BA20061" s="6"/>
      <c r="BB20061" s="6"/>
      <c r="BC20061" s="6"/>
      <c r="BD20061" s="6"/>
      <c r="BE20061" s="6"/>
      <c r="BF20061" s="6"/>
      <c r="BG20061" s="10"/>
    </row>
    <row r="20062" spans="34:59" x14ac:dyDescent="0.25">
      <c r="AH20062" s="10"/>
      <c r="AI20062" s="6"/>
    </row>
    <row r="20063" spans="34:59" x14ac:dyDescent="0.25">
      <c r="AH20063" s="6"/>
      <c r="AI20063" s="6"/>
      <c r="AJ20063" s="6"/>
      <c r="AK20063" s="6"/>
      <c r="AL20063" s="6"/>
      <c r="AM20063" s="6"/>
      <c r="AN20063" s="6"/>
      <c r="AO20063" s="6"/>
      <c r="AP20063" s="6"/>
      <c r="AQ20063" s="6"/>
      <c r="AR20063" s="6"/>
      <c r="AS20063" s="6"/>
      <c r="AT20063" s="6"/>
      <c r="AU20063" s="6"/>
      <c r="AV20063" s="6"/>
      <c r="AW20063" s="6"/>
      <c r="AX20063" s="6"/>
      <c r="AY20063" s="6"/>
      <c r="AZ20063" s="6"/>
      <c r="BA20063" s="6"/>
      <c r="BB20063" s="6"/>
      <c r="BC20063" s="6"/>
      <c r="BD20063" s="6"/>
      <c r="BE20063" s="6"/>
      <c r="BF20063" s="6"/>
      <c r="BG20063" s="6"/>
    </row>
    <row r="20064" spans="34:59" x14ac:dyDescent="0.25">
      <c r="AH20064" s="10"/>
      <c r="AI20064" s="6"/>
      <c r="AJ20064" s="10"/>
      <c r="AK20064" s="10"/>
      <c r="AL20064" s="10"/>
      <c r="AM20064" s="10"/>
      <c r="AN20064" s="10"/>
      <c r="AO20064" s="10"/>
      <c r="AP20064" s="10"/>
      <c r="AQ20064" s="10"/>
      <c r="AR20064" s="10"/>
      <c r="AS20064" s="10"/>
      <c r="AT20064" s="10"/>
      <c r="AU20064" s="10"/>
      <c r="AV20064" s="10"/>
      <c r="AW20064" s="10"/>
      <c r="AX20064" s="10"/>
      <c r="AY20064" s="10"/>
      <c r="AZ20064" s="10"/>
      <c r="BA20064" s="10"/>
      <c r="BB20064" s="10"/>
      <c r="BC20064" s="10"/>
      <c r="BD20064" s="10"/>
      <c r="BE20064" s="10"/>
      <c r="BF20064" s="10"/>
      <c r="BG20064" s="6"/>
    </row>
    <row r="20065" spans="34:59" x14ac:dyDescent="0.25">
      <c r="AH20065" s="6"/>
      <c r="AI20065" s="6"/>
      <c r="AJ20065" s="6"/>
      <c r="AK20065" s="6"/>
      <c r="AL20065" s="6"/>
      <c r="AM20065" s="6"/>
      <c r="AN20065" s="6"/>
      <c r="AO20065" s="6"/>
      <c r="AP20065" s="6"/>
      <c r="AQ20065" s="6"/>
      <c r="AR20065" s="6"/>
      <c r="AS20065" s="6"/>
      <c r="AT20065" s="6"/>
      <c r="AU20065" s="6"/>
      <c r="AV20065" s="6"/>
      <c r="AW20065" s="6"/>
      <c r="AX20065" s="6"/>
      <c r="AY20065" s="6"/>
      <c r="AZ20065" s="6"/>
      <c r="BA20065" s="6"/>
      <c r="BB20065" s="6"/>
      <c r="BC20065" s="6"/>
      <c r="BD20065" s="6"/>
      <c r="BE20065" s="6"/>
      <c r="BF20065" s="6"/>
      <c r="BG20065" s="10"/>
    </row>
    <row r="20066" spans="34:59" x14ac:dyDescent="0.25">
      <c r="AH20066" s="10"/>
      <c r="AI20066" s="6"/>
    </row>
    <row r="20067" spans="34:59" x14ac:dyDescent="0.25">
      <c r="AH20067" s="6"/>
      <c r="AI20067" s="6"/>
      <c r="AJ20067" s="6"/>
      <c r="AK20067" s="6"/>
      <c r="AL20067" s="6"/>
      <c r="AM20067" s="6"/>
      <c r="AN20067" s="6"/>
      <c r="AO20067" s="6"/>
      <c r="AP20067" s="6"/>
      <c r="AQ20067" s="6"/>
      <c r="AR20067" s="6"/>
      <c r="AS20067" s="6"/>
      <c r="AT20067" s="6"/>
      <c r="AU20067" s="6"/>
      <c r="AV20067" s="6"/>
      <c r="AW20067" s="6"/>
      <c r="AX20067" s="6"/>
      <c r="AY20067" s="6"/>
      <c r="AZ20067" s="6"/>
      <c r="BA20067" s="6"/>
      <c r="BB20067" s="6"/>
      <c r="BC20067" s="6"/>
      <c r="BD20067" s="6"/>
      <c r="BE20067" s="6"/>
      <c r="BF20067" s="6"/>
      <c r="BG20067" s="6"/>
    </row>
    <row r="20068" spans="34:59" x14ac:dyDescent="0.25">
      <c r="AH20068" s="10"/>
      <c r="AI20068" s="6"/>
      <c r="AJ20068" s="10"/>
      <c r="AK20068" s="10"/>
      <c r="AL20068" s="10"/>
      <c r="AM20068" s="10"/>
      <c r="AN20068" s="10"/>
      <c r="AO20068" s="10"/>
      <c r="AP20068" s="10"/>
      <c r="AQ20068" s="10"/>
      <c r="AR20068" s="10"/>
      <c r="AS20068" s="10"/>
      <c r="AT20068" s="10"/>
      <c r="AU20068" s="10"/>
      <c r="AV20068" s="10"/>
      <c r="AW20068" s="10"/>
      <c r="AX20068" s="10"/>
      <c r="AY20068" s="10"/>
      <c r="AZ20068" s="10"/>
      <c r="BA20068" s="10"/>
      <c r="BB20068" s="10"/>
      <c r="BC20068" s="10"/>
      <c r="BD20068" s="10"/>
      <c r="BE20068" s="10"/>
      <c r="BF20068" s="10"/>
      <c r="BG20068" s="6"/>
    </row>
    <row r="20070" spans="34:59" x14ac:dyDescent="0.25">
      <c r="AH20070" s="10"/>
      <c r="AI20070" s="6"/>
    </row>
    <row r="20071" spans="34:59" x14ac:dyDescent="0.25">
      <c r="AH20071" s="6"/>
      <c r="AI20071" s="6"/>
      <c r="AJ20071" s="6"/>
      <c r="AK20071" s="6"/>
      <c r="AL20071" s="6"/>
      <c r="AM20071" s="6"/>
      <c r="AN20071" s="6"/>
      <c r="AO20071" s="6"/>
      <c r="AP20071" s="6"/>
      <c r="AQ20071" s="6"/>
      <c r="AR20071" s="6"/>
      <c r="AS20071" s="6"/>
      <c r="AT20071" s="6"/>
      <c r="AU20071" s="6"/>
      <c r="AV20071" s="6"/>
      <c r="AW20071" s="6"/>
      <c r="AX20071" s="6"/>
      <c r="AY20071" s="6"/>
      <c r="AZ20071" s="6"/>
      <c r="BA20071" s="6"/>
      <c r="BB20071" s="6"/>
      <c r="BC20071" s="6"/>
      <c r="BD20071" s="6"/>
      <c r="BE20071" s="6"/>
      <c r="BF20071" s="6"/>
      <c r="BG20071" s="6"/>
    </row>
    <row r="20072" spans="34:59" x14ac:dyDescent="0.25">
      <c r="AH20072" s="10"/>
      <c r="AI20072" s="6"/>
      <c r="AJ20072" s="10"/>
      <c r="AK20072" s="10"/>
      <c r="AL20072" s="10"/>
      <c r="AM20072" s="10"/>
      <c r="AN20072" s="10"/>
      <c r="AO20072" s="10"/>
      <c r="AP20072" s="10"/>
      <c r="AQ20072" s="10"/>
      <c r="AR20072" s="10"/>
      <c r="AS20072" s="10"/>
      <c r="AT20072" s="10"/>
      <c r="AU20072" s="10"/>
      <c r="AV20072" s="10"/>
      <c r="AW20072" s="10"/>
      <c r="AX20072" s="10"/>
      <c r="AY20072" s="10"/>
      <c r="AZ20072" s="10"/>
      <c r="BA20072" s="10"/>
      <c r="BB20072" s="10"/>
      <c r="BC20072" s="10"/>
      <c r="BD20072" s="10"/>
      <c r="BE20072" s="10"/>
      <c r="BF20072" s="10"/>
      <c r="BG20072" s="6"/>
    </row>
    <row r="20073" spans="34:59" x14ac:dyDescent="0.25">
      <c r="AH20073" s="6"/>
      <c r="AI20073" s="6"/>
      <c r="AJ20073" s="6"/>
      <c r="AK20073" s="6"/>
      <c r="AL20073" s="6"/>
      <c r="AM20073" s="6"/>
      <c r="AN20073" s="6"/>
      <c r="AO20073" s="6"/>
      <c r="AP20073" s="6"/>
      <c r="AQ20073" s="6"/>
      <c r="AR20073" s="6"/>
      <c r="AS20073" s="6"/>
      <c r="AT20073" s="6"/>
      <c r="AU20073" s="6"/>
      <c r="AV20073" s="6"/>
      <c r="AW20073" s="6"/>
      <c r="AX20073" s="6"/>
      <c r="AY20073" s="6"/>
      <c r="AZ20073" s="6"/>
      <c r="BA20073" s="6"/>
      <c r="BB20073" s="6"/>
      <c r="BC20073" s="6"/>
      <c r="BD20073" s="6"/>
      <c r="BE20073" s="6"/>
      <c r="BF20073" s="6"/>
      <c r="BG20073" s="10"/>
    </row>
    <row r="20074" spans="34:59" x14ac:dyDescent="0.25">
      <c r="AH20074" s="10"/>
      <c r="AI20074" s="6"/>
    </row>
    <row r="20075" spans="34:59" x14ac:dyDescent="0.25">
      <c r="AH20075" s="6"/>
      <c r="AI20075" s="6"/>
      <c r="AJ20075" s="6"/>
      <c r="AK20075" s="6"/>
      <c r="AL20075" s="6"/>
      <c r="AM20075" s="6"/>
      <c r="AN20075" s="6"/>
      <c r="AO20075" s="6"/>
      <c r="AP20075" s="6"/>
      <c r="AQ20075" s="6"/>
      <c r="AR20075" s="6"/>
      <c r="AS20075" s="6"/>
      <c r="AT20075" s="6"/>
      <c r="AU20075" s="6"/>
      <c r="AV20075" s="6"/>
      <c r="AW20075" s="6"/>
      <c r="AX20075" s="6"/>
      <c r="AY20075" s="6"/>
      <c r="AZ20075" s="6"/>
      <c r="BA20075" s="6"/>
      <c r="BB20075" s="6"/>
      <c r="BC20075" s="6"/>
      <c r="BD20075" s="6"/>
      <c r="BE20075" s="6"/>
      <c r="BF20075" s="6"/>
      <c r="BG20075" s="6"/>
    </row>
    <row r="20076" spans="34:59" x14ac:dyDescent="0.25">
      <c r="AH20076" s="10"/>
      <c r="AI20076" s="6"/>
      <c r="AJ20076" s="10"/>
      <c r="AK20076" s="10"/>
      <c r="AL20076" s="10"/>
      <c r="AM20076" s="10"/>
      <c r="AN20076" s="10"/>
      <c r="AO20076" s="10"/>
      <c r="AP20076" s="10"/>
      <c r="AQ20076" s="10"/>
      <c r="AR20076" s="10"/>
      <c r="AS20076" s="10"/>
      <c r="AT20076" s="10"/>
      <c r="AU20076" s="10"/>
      <c r="AV20076" s="10"/>
      <c r="AW20076" s="10"/>
      <c r="AX20076" s="10"/>
      <c r="AY20076" s="10"/>
      <c r="AZ20076" s="10"/>
      <c r="BA20076" s="10"/>
      <c r="BB20076" s="10"/>
      <c r="BC20076" s="10"/>
      <c r="BD20076" s="10"/>
      <c r="BE20076" s="10"/>
      <c r="BF20076" s="10"/>
      <c r="BG20076" s="6"/>
    </row>
    <row r="20077" spans="34:59" x14ac:dyDescent="0.25">
      <c r="AH20077" s="6"/>
      <c r="AI20077" s="6"/>
      <c r="AJ20077" s="6"/>
      <c r="AK20077" s="6"/>
      <c r="AL20077" s="6"/>
      <c r="AM20077" s="6"/>
      <c r="AN20077" s="6"/>
      <c r="AO20077" s="6"/>
      <c r="AP20077" s="6"/>
      <c r="AQ20077" s="6"/>
      <c r="AR20077" s="6"/>
      <c r="AS20077" s="6"/>
      <c r="AT20077" s="6"/>
      <c r="AU20077" s="6"/>
      <c r="AV20077" s="6"/>
      <c r="AW20077" s="6"/>
      <c r="AX20077" s="6"/>
      <c r="AY20077" s="6"/>
      <c r="AZ20077" s="6"/>
      <c r="BA20077" s="6"/>
      <c r="BB20077" s="6"/>
      <c r="BC20077" s="6"/>
      <c r="BD20077" s="6"/>
      <c r="BE20077" s="6"/>
      <c r="BF20077" s="6"/>
      <c r="BG20077" s="10"/>
    </row>
    <row r="20078" spans="34:59" x14ac:dyDescent="0.25">
      <c r="AH20078" s="10"/>
      <c r="AI20078" s="6"/>
    </row>
    <row r="20079" spans="34:59" x14ac:dyDescent="0.25">
      <c r="AH20079" s="6"/>
      <c r="AI20079" s="6"/>
      <c r="AJ20079" s="6"/>
      <c r="AK20079" s="6"/>
      <c r="AL20079" s="6"/>
      <c r="AM20079" s="6"/>
      <c r="AN20079" s="6"/>
      <c r="AO20079" s="6"/>
      <c r="AP20079" s="6"/>
      <c r="AQ20079" s="6"/>
      <c r="AR20079" s="6"/>
      <c r="AS20079" s="6"/>
      <c r="AT20079" s="6"/>
      <c r="AU20079" s="6"/>
      <c r="AV20079" s="6"/>
      <c r="AW20079" s="6"/>
      <c r="AX20079" s="6"/>
      <c r="AY20079" s="6"/>
      <c r="AZ20079" s="6"/>
      <c r="BA20079" s="6"/>
      <c r="BB20079" s="6"/>
      <c r="BC20079" s="6"/>
      <c r="BD20079" s="6"/>
      <c r="BE20079" s="6"/>
      <c r="BF20079" s="6"/>
      <c r="BG20079" s="6"/>
    </row>
    <row r="20080" spans="34:59" x14ac:dyDescent="0.25">
      <c r="AH20080" s="10"/>
      <c r="AI20080" s="6"/>
      <c r="AJ20080" s="10"/>
      <c r="AK20080" s="10"/>
      <c r="AL20080" s="10"/>
      <c r="AM20080" s="10"/>
      <c r="AN20080" s="10"/>
      <c r="AO20080" s="10"/>
      <c r="AP20080" s="10"/>
      <c r="AQ20080" s="10"/>
      <c r="AR20080" s="10"/>
      <c r="AS20080" s="10"/>
      <c r="AT20080" s="10"/>
      <c r="AU20080" s="10"/>
      <c r="AV20080" s="10"/>
      <c r="AW20080" s="10"/>
      <c r="AX20080" s="10"/>
      <c r="AY20080" s="10"/>
      <c r="AZ20080" s="10"/>
      <c r="BA20080" s="10"/>
      <c r="BB20080" s="10"/>
      <c r="BC20080" s="10"/>
      <c r="BD20080" s="10"/>
      <c r="BE20080" s="10"/>
      <c r="BF20080" s="10"/>
      <c r="BG20080" s="6"/>
    </row>
    <row r="20081" spans="34:59" x14ac:dyDescent="0.25">
      <c r="AH20081" s="6"/>
      <c r="AI20081" s="6"/>
      <c r="AJ20081" s="6"/>
      <c r="AK20081" s="6"/>
      <c r="AL20081" s="6"/>
      <c r="AM20081" s="6"/>
      <c r="AN20081" s="6"/>
      <c r="AO20081" s="6"/>
      <c r="AP20081" s="6"/>
      <c r="AQ20081" s="6"/>
      <c r="AR20081" s="6"/>
      <c r="AS20081" s="6"/>
      <c r="AT20081" s="6"/>
      <c r="AU20081" s="6"/>
      <c r="AV20081" s="6"/>
      <c r="AW20081" s="6"/>
      <c r="AX20081" s="6"/>
      <c r="AY20081" s="6"/>
      <c r="AZ20081" s="6"/>
      <c r="BA20081" s="6"/>
      <c r="BB20081" s="6"/>
      <c r="BC20081" s="6"/>
      <c r="BD20081" s="6"/>
      <c r="BE20081" s="6"/>
      <c r="BF20081" s="6"/>
      <c r="BG20081" s="10"/>
    </row>
    <row r="20082" spans="34:59" x14ac:dyDescent="0.25">
      <c r="AH20082" s="10"/>
      <c r="AI20082" s="6"/>
    </row>
    <row r="20083" spans="34:59" x14ac:dyDescent="0.25">
      <c r="AH20083" s="6"/>
      <c r="AI20083" s="6"/>
      <c r="AJ20083" s="6"/>
      <c r="AK20083" s="6"/>
      <c r="AL20083" s="6"/>
      <c r="AM20083" s="6"/>
      <c r="AN20083" s="6"/>
      <c r="AO20083" s="6"/>
      <c r="AP20083" s="6"/>
      <c r="AQ20083" s="6"/>
      <c r="AR20083" s="6"/>
      <c r="AS20083" s="6"/>
      <c r="AT20083" s="6"/>
      <c r="AU20083" s="6"/>
      <c r="AV20083" s="6"/>
      <c r="AW20083" s="6"/>
      <c r="AX20083" s="6"/>
      <c r="AY20083" s="6"/>
      <c r="AZ20083" s="6"/>
      <c r="BA20083" s="6"/>
      <c r="BB20083" s="6"/>
      <c r="BC20083" s="6"/>
      <c r="BD20083" s="6"/>
      <c r="BE20083" s="6"/>
      <c r="BF20083" s="6"/>
      <c r="BG20083" s="6"/>
    </row>
    <row r="20084" spans="34:59" x14ac:dyDescent="0.25">
      <c r="AH20084" s="10"/>
      <c r="AI20084" s="6"/>
      <c r="AJ20084" s="10"/>
      <c r="AK20084" s="10"/>
      <c r="AL20084" s="10"/>
      <c r="AM20084" s="10"/>
      <c r="AN20084" s="10"/>
      <c r="AO20084" s="10"/>
      <c r="AP20084" s="10"/>
      <c r="AQ20084" s="10"/>
      <c r="AR20084" s="10"/>
      <c r="AS20084" s="10"/>
      <c r="AT20084" s="10"/>
      <c r="AU20084" s="10"/>
      <c r="AV20084" s="10"/>
      <c r="AW20084" s="10"/>
      <c r="AX20084" s="10"/>
      <c r="AY20084" s="10"/>
      <c r="AZ20084" s="10"/>
      <c r="BA20084" s="10"/>
      <c r="BB20084" s="10"/>
      <c r="BC20084" s="10"/>
      <c r="BD20084" s="10"/>
      <c r="BE20084" s="10"/>
      <c r="BF20084" s="10"/>
      <c r="BG20084" s="6"/>
    </row>
    <row r="20086" spans="34:59" x14ac:dyDescent="0.25">
      <c r="AH20086" s="10"/>
      <c r="AI20086" s="6"/>
    </row>
    <row r="20087" spans="34:59" x14ac:dyDescent="0.25">
      <c r="AH20087" s="6"/>
      <c r="AI20087" s="6"/>
      <c r="AJ20087" s="6"/>
      <c r="AK20087" s="6"/>
      <c r="AL20087" s="6"/>
      <c r="AM20087" s="6"/>
      <c r="AN20087" s="6"/>
      <c r="AO20087" s="6"/>
      <c r="AP20087" s="6"/>
      <c r="AQ20087" s="6"/>
      <c r="AR20087" s="6"/>
      <c r="AS20087" s="6"/>
      <c r="AT20087" s="6"/>
      <c r="AU20087" s="6"/>
      <c r="AV20087" s="6"/>
      <c r="AW20087" s="6"/>
      <c r="AX20087" s="6"/>
      <c r="AY20087" s="6"/>
      <c r="AZ20087" s="6"/>
      <c r="BA20087" s="6"/>
      <c r="BB20087" s="6"/>
      <c r="BC20087" s="6"/>
      <c r="BD20087" s="6"/>
      <c r="BE20087" s="6"/>
      <c r="BF20087" s="6"/>
      <c r="BG20087" s="6"/>
    </row>
    <row r="20088" spans="34:59" x14ac:dyDescent="0.25">
      <c r="AH20088" s="10"/>
      <c r="AI20088" s="6"/>
      <c r="AJ20088" s="10"/>
      <c r="AK20088" s="10"/>
      <c r="AL20088" s="10"/>
      <c r="AM20088" s="10"/>
      <c r="AN20088" s="10"/>
      <c r="AO20088" s="10"/>
      <c r="AP20088" s="10"/>
      <c r="AQ20088" s="10"/>
      <c r="AR20088" s="10"/>
      <c r="AS20088" s="10"/>
      <c r="AT20088" s="10"/>
      <c r="AU20088" s="10"/>
      <c r="AV20088" s="10"/>
      <c r="AW20088" s="10"/>
      <c r="AX20088" s="10"/>
      <c r="AY20088" s="10"/>
      <c r="AZ20088" s="10"/>
      <c r="BA20088" s="10"/>
      <c r="BB20088" s="10"/>
      <c r="BC20088" s="10"/>
      <c r="BD20088" s="10"/>
      <c r="BE20088" s="10"/>
      <c r="BF20088" s="10"/>
      <c r="BG20088" s="6"/>
    </row>
    <row r="20089" spans="34:59" x14ac:dyDescent="0.25">
      <c r="AH20089" s="6"/>
      <c r="AI20089" s="6"/>
      <c r="AJ20089" s="6"/>
      <c r="AK20089" s="6"/>
      <c r="AL20089" s="6"/>
      <c r="AM20089" s="6"/>
      <c r="AN20089" s="6"/>
      <c r="AO20089" s="6"/>
      <c r="AP20089" s="6"/>
      <c r="AQ20089" s="6"/>
      <c r="AR20089" s="6"/>
      <c r="AS20089" s="6"/>
      <c r="AT20089" s="6"/>
      <c r="AU20089" s="6"/>
      <c r="AV20089" s="6"/>
      <c r="AW20089" s="6"/>
      <c r="AX20089" s="6"/>
      <c r="AY20089" s="6"/>
      <c r="AZ20089" s="6"/>
      <c r="BA20089" s="6"/>
      <c r="BB20089" s="6"/>
      <c r="BC20089" s="6"/>
      <c r="BD20089" s="6"/>
      <c r="BE20089" s="6"/>
      <c r="BF20089" s="6"/>
      <c r="BG20089" s="10"/>
    </row>
    <row r="20090" spans="34:59" x14ac:dyDescent="0.25">
      <c r="AH20090" s="10"/>
      <c r="AI20090" s="6"/>
    </row>
    <row r="20091" spans="34:59" x14ac:dyDescent="0.25">
      <c r="AH20091" s="6"/>
      <c r="AI20091" s="6"/>
      <c r="AJ20091" s="6"/>
      <c r="AK20091" s="6"/>
      <c r="AL20091" s="6"/>
      <c r="AM20091" s="6"/>
      <c r="AN20091" s="6"/>
      <c r="AO20091" s="6"/>
      <c r="AP20091" s="6"/>
      <c r="AQ20091" s="6"/>
      <c r="AR20091" s="6"/>
      <c r="AS20091" s="6"/>
      <c r="AT20091" s="6"/>
      <c r="AU20091" s="6"/>
      <c r="AV20091" s="6"/>
      <c r="AW20091" s="6"/>
      <c r="AX20091" s="6"/>
      <c r="AY20091" s="6"/>
      <c r="AZ20091" s="6"/>
      <c r="BA20091" s="6"/>
      <c r="BB20091" s="6"/>
      <c r="BC20091" s="6"/>
      <c r="BD20091" s="6"/>
      <c r="BE20091" s="6"/>
      <c r="BF20091" s="6"/>
      <c r="BG20091" s="6"/>
    </row>
    <row r="20092" spans="34:59" x14ac:dyDescent="0.25">
      <c r="AH20092" s="10"/>
      <c r="AI20092" s="6"/>
      <c r="AJ20092" s="10"/>
      <c r="AK20092" s="10"/>
      <c r="AL20092" s="10"/>
      <c r="AM20092" s="10"/>
      <c r="AN20092" s="10"/>
      <c r="AO20092" s="10"/>
      <c r="AP20092" s="10"/>
      <c r="AQ20092" s="10"/>
      <c r="AR20092" s="10"/>
      <c r="AS20092" s="10"/>
      <c r="AT20092" s="10"/>
      <c r="AU20092" s="10"/>
      <c r="AV20092" s="10"/>
      <c r="AW20092" s="10"/>
      <c r="AX20092" s="10"/>
      <c r="AY20092" s="10"/>
      <c r="AZ20092" s="10"/>
      <c r="BA20092" s="10"/>
      <c r="BB20092" s="10"/>
      <c r="BC20092" s="10"/>
      <c r="BD20092" s="10"/>
      <c r="BE20092" s="10"/>
      <c r="BF20092" s="10"/>
      <c r="BG20092" s="6"/>
    </row>
    <row r="20093" spans="34:59" x14ac:dyDescent="0.25">
      <c r="AH20093" s="6"/>
      <c r="AI20093" s="6"/>
      <c r="AJ20093" s="6"/>
      <c r="AK20093" s="6"/>
      <c r="AL20093" s="6"/>
      <c r="AM20093" s="6"/>
      <c r="AN20093" s="6"/>
      <c r="AO20093" s="6"/>
      <c r="AP20093" s="6"/>
      <c r="AQ20093" s="6"/>
      <c r="AR20093" s="6"/>
      <c r="AS20093" s="6"/>
      <c r="AT20093" s="6"/>
      <c r="AU20093" s="6"/>
      <c r="AV20093" s="6"/>
      <c r="AW20093" s="6"/>
      <c r="AX20093" s="6"/>
      <c r="AY20093" s="6"/>
      <c r="AZ20093" s="6"/>
      <c r="BA20093" s="6"/>
      <c r="BB20093" s="6"/>
      <c r="BC20093" s="6"/>
      <c r="BD20093" s="6"/>
      <c r="BE20093" s="6"/>
      <c r="BF20093" s="6"/>
      <c r="BG20093" s="10"/>
    </row>
    <row r="20094" spans="34:59" x14ac:dyDescent="0.25">
      <c r="AH20094" s="10"/>
      <c r="AI20094" s="6"/>
    </row>
    <row r="20095" spans="34:59" x14ac:dyDescent="0.25">
      <c r="AH20095" s="6"/>
      <c r="AI20095" s="6"/>
      <c r="AJ20095" s="6"/>
      <c r="AK20095" s="6"/>
      <c r="AL20095" s="6"/>
      <c r="AM20095" s="6"/>
      <c r="AN20095" s="6"/>
      <c r="AO20095" s="6"/>
      <c r="AP20095" s="6"/>
      <c r="AQ20095" s="6"/>
      <c r="AR20095" s="6"/>
      <c r="AS20095" s="6"/>
      <c r="AT20095" s="6"/>
      <c r="AU20095" s="6"/>
      <c r="AV20095" s="6"/>
      <c r="AW20095" s="6"/>
      <c r="AX20095" s="6"/>
      <c r="AY20095" s="6"/>
      <c r="AZ20095" s="6"/>
      <c r="BA20095" s="6"/>
      <c r="BB20095" s="6"/>
      <c r="BC20095" s="6"/>
      <c r="BD20095" s="6"/>
      <c r="BE20095" s="6"/>
      <c r="BF20095" s="6"/>
      <c r="BG20095" s="6"/>
    </row>
    <row r="20096" spans="34:59" x14ac:dyDescent="0.25">
      <c r="AH20096" s="10"/>
      <c r="AI20096" s="6"/>
      <c r="AJ20096" s="10"/>
      <c r="AK20096" s="10"/>
      <c r="AL20096" s="10"/>
      <c r="AM20096" s="10"/>
      <c r="AN20096" s="10"/>
      <c r="AO20096" s="10"/>
      <c r="AP20096" s="10"/>
      <c r="AQ20096" s="10"/>
      <c r="AR20096" s="10"/>
      <c r="AS20096" s="10"/>
      <c r="AT20096" s="10"/>
      <c r="AU20096" s="10"/>
      <c r="AV20096" s="10"/>
      <c r="AW20096" s="10"/>
      <c r="AX20096" s="10"/>
      <c r="AY20096" s="10"/>
      <c r="AZ20096" s="10"/>
      <c r="BA20096" s="10"/>
      <c r="BB20096" s="10"/>
      <c r="BC20096" s="10"/>
      <c r="BD20096" s="10"/>
      <c r="BE20096" s="10"/>
      <c r="BF20096" s="10"/>
      <c r="BG20096" s="6"/>
    </row>
    <row r="20097" spans="34:59" x14ac:dyDescent="0.25">
      <c r="AH20097" s="6"/>
      <c r="AI20097" s="6"/>
      <c r="AJ20097" s="6"/>
      <c r="AK20097" s="6"/>
      <c r="AL20097" s="6"/>
      <c r="AM20097" s="6"/>
      <c r="AN20097" s="6"/>
      <c r="AO20097" s="6"/>
      <c r="AP20097" s="6"/>
      <c r="AQ20097" s="6"/>
      <c r="AR20097" s="6"/>
      <c r="AS20097" s="6"/>
      <c r="AT20097" s="6"/>
      <c r="AU20097" s="6"/>
      <c r="AV20097" s="6"/>
      <c r="AW20097" s="6"/>
      <c r="AX20097" s="6"/>
      <c r="AY20097" s="6"/>
      <c r="AZ20097" s="6"/>
      <c r="BA20097" s="6"/>
      <c r="BB20097" s="6"/>
      <c r="BC20097" s="6"/>
      <c r="BD20097" s="6"/>
      <c r="BE20097" s="6"/>
      <c r="BF20097" s="6"/>
      <c r="BG20097" s="10"/>
    </row>
    <row r="20098" spans="34:59" x14ac:dyDescent="0.25">
      <c r="AH20098" s="10"/>
      <c r="AI20098" s="6"/>
    </row>
    <row r="20099" spans="34:59" x14ac:dyDescent="0.25">
      <c r="AH20099" s="6"/>
      <c r="AI20099" s="6"/>
      <c r="AJ20099" s="6"/>
      <c r="AK20099" s="6"/>
      <c r="AL20099" s="6"/>
      <c r="AM20099" s="6"/>
      <c r="AN20099" s="6"/>
      <c r="AO20099" s="6"/>
      <c r="AP20099" s="6"/>
      <c r="AQ20099" s="6"/>
      <c r="AR20099" s="6"/>
      <c r="AS20099" s="6"/>
      <c r="AT20099" s="6"/>
      <c r="AU20099" s="6"/>
      <c r="AV20099" s="6"/>
      <c r="AW20099" s="6"/>
      <c r="AX20099" s="6"/>
      <c r="AY20099" s="6"/>
      <c r="AZ20099" s="6"/>
      <c r="BA20099" s="6"/>
      <c r="BB20099" s="6"/>
      <c r="BC20099" s="6"/>
      <c r="BD20099" s="6"/>
      <c r="BE20099" s="6"/>
      <c r="BF20099" s="6"/>
      <c r="BG20099" s="6"/>
    </row>
    <row r="20100" spans="34:59" x14ac:dyDescent="0.25">
      <c r="AH20100" s="10"/>
      <c r="AI20100" s="6"/>
      <c r="AJ20100" s="10"/>
      <c r="AK20100" s="10"/>
      <c r="AL20100" s="10"/>
      <c r="AM20100" s="10"/>
      <c r="AN20100" s="10"/>
      <c r="AO20100" s="10"/>
      <c r="AP20100" s="10"/>
      <c r="AQ20100" s="10"/>
      <c r="AR20100" s="10"/>
      <c r="AS20100" s="10"/>
      <c r="AT20100" s="10"/>
      <c r="AU20100" s="10"/>
      <c r="AV20100" s="10"/>
      <c r="AW20100" s="10"/>
      <c r="AX20100" s="10"/>
      <c r="AY20100" s="10"/>
      <c r="AZ20100" s="10"/>
      <c r="BA20100" s="10"/>
      <c r="BB20100" s="10"/>
      <c r="BC20100" s="10"/>
      <c r="BD20100" s="10"/>
      <c r="BE20100" s="10"/>
      <c r="BF20100" s="10"/>
      <c r="BG20100" s="6"/>
    </row>
    <row r="20102" spans="34:59" x14ac:dyDescent="0.25">
      <c r="AH20102" s="10"/>
      <c r="AI20102" s="6"/>
    </row>
    <row r="20103" spans="34:59" x14ac:dyDescent="0.25">
      <c r="AH20103" s="6"/>
      <c r="AI20103" s="6"/>
      <c r="AJ20103" s="6"/>
      <c r="AK20103" s="6"/>
      <c r="AL20103" s="6"/>
      <c r="AM20103" s="6"/>
      <c r="AN20103" s="6"/>
      <c r="AO20103" s="6"/>
      <c r="AP20103" s="6"/>
      <c r="AQ20103" s="6"/>
      <c r="AR20103" s="6"/>
      <c r="AS20103" s="6"/>
      <c r="AT20103" s="6"/>
      <c r="AU20103" s="6"/>
      <c r="AV20103" s="6"/>
      <c r="AW20103" s="6"/>
      <c r="AX20103" s="6"/>
      <c r="AY20103" s="6"/>
      <c r="AZ20103" s="6"/>
      <c r="BA20103" s="6"/>
      <c r="BB20103" s="6"/>
      <c r="BC20103" s="6"/>
      <c r="BD20103" s="6"/>
      <c r="BE20103" s="6"/>
      <c r="BF20103" s="6"/>
      <c r="BG20103" s="6"/>
    </row>
    <row r="20104" spans="34:59" x14ac:dyDescent="0.25">
      <c r="AH20104" s="10"/>
      <c r="AI20104" s="6"/>
      <c r="AJ20104" s="10"/>
      <c r="AK20104" s="10"/>
      <c r="AL20104" s="10"/>
      <c r="AM20104" s="10"/>
      <c r="AN20104" s="10"/>
      <c r="AO20104" s="10"/>
      <c r="AP20104" s="10"/>
      <c r="AQ20104" s="10"/>
      <c r="AR20104" s="10"/>
      <c r="AS20104" s="10"/>
      <c r="AT20104" s="10"/>
      <c r="AU20104" s="10"/>
      <c r="AV20104" s="10"/>
      <c r="AW20104" s="10"/>
      <c r="AX20104" s="10"/>
      <c r="AY20104" s="10"/>
      <c r="AZ20104" s="10"/>
      <c r="BA20104" s="10"/>
      <c r="BB20104" s="10"/>
      <c r="BC20104" s="10"/>
      <c r="BD20104" s="10"/>
      <c r="BE20104" s="10"/>
      <c r="BF20104" s="10"/>
      <c r="BG20104" s="6"/>
    </row>
    <row r="20105" spans="34:59" x14ac:dyDescent="0.25">
      <c r="AH20105" s="6"/>
      <c r="AI20105" s="6"/>
      <c r="AJ20105" s="6"/>
      <c r="AK20105" s="6"/>
      <c r="AL20105" s="6"/>
      <c r="AM20105" s="6"/>
      <c r="AN20105" s="6"/>
      <c r="AO20105" s="6"/>
      <c r="AP20105" s="6"/>
      <c r="AQ20105" s="6"/>
      <c r="AR20105" s="6"/>
      <c r="AS20105" s="6"/>
      <c r="AT20105" s="6"/>
      <c r="AU20105" s="6"/>
      <c r="AV20105" s="6"/>
      <c r="AW20105" s="6"/>
      <c r="AX20105" s="6"/>
      <c r="AY20105" s="6"/>
      <c r="AZ20105" s="6"/>
      <c r="BA20105" s="6"/>
      <c r="BB20105" s="6"/>
      <c r="BC20105" s="6"/>
      <c r="BD20105" s="6"/>
      <c r="BE20105" s="6"/>
      <c r="BF20105" s="6"/>
      <c r="BG20105" s="10"/>
    </row>
    <row r="20106" spans="34:59" x14ac:dyDescent="0.25">
      <c r="AH20106" s="10"/>
      <c r="AI20106" s="6"/>
    </row>
    <row r="20107" spans="34:59" x14ac:dyDescent="0.25">
      <c r="AH20107" s="6"/>
      <c r="AI20107" s="6"/>
      <c r="AJ20107" s="6"/>
      <c r="AK20107" s="6"/>
      <c r="AL20107" s="6"/>
      <c r="AM20107" s="6"/>
      <c r="AN20107" s="6"/>
      <c r="AO20107" s="6"/>
      <c r="AP20107" s="6"/>
      <c r="AQ20107" s="6"/>
      <c r="AR20107" s="6"/>
      <c r="AS20107" s="6"/>
      <c r="AT20107" s="6"/>
      <c r="AU20107" s="6"/>
      <c r="AV20107" s="6"/>
      <c r="AW20107" s="6"/>
      <c r="AX20107" s="6"/>
      <c r="AY20107" s="6"/>
      <c r="AZ20107" s="6"/>
      <c r="BA20107" s="6"/>
      <c r="BB20107" s="6"/>
      <c r="BC20107" s="6"/>
      <c r="BD20107" s="6"/>
      <c r="BE20107" s="6"/>
      <c r="BF20107" s="6"/>
      <c r="BG20107" s="6"/>
    </row>
    <row r="20108" spans="34:59" x14ac:dyDescent="0.25">
      <c r="AH20108" s="10"/>
      <c r="AI20108" s="6"/>
      <c r="AJ20108" s="10"/>
      <c r="AK20108" s="10"/>
      <c r="AL20108" s="10"/>
      <c r="AM20108" s="10"/>
      <c r="AN20108" s="10"/>
      <c r="AO20108" s="10"/>
      <c r="AP20108" s="10"/>
      <c r="AQ20108" s="10"/>
      <c r="AR20108" s="10"/>
      <c r="AS20108" s="10"/>
      <c r="AT20108" s="10"/>
      <c r="AU20108" s="10"/>
      <c r="AV20108" s="10"/>
      <c r="AW20108" s="10"/>
      <c r="AX20108" s="10"/>
      <c r="AY20108" s="10"/>
      <c r="AZ20108" s="10"/>
      <c r="BA20108" s="10"/>
      <c r="BB20108" s="10"/>
      <c r="BC20108" s="10"/>
      <c r="BD20108" s="10"/>
      <c r="BE20108" s="10"/>
      <c r="BF20108" s="10"/>
      <c r="BG20108" s="6"/>
    </row>
    <row r="20109" spans="34:59" x14ac:dyDescent="0.25">
      <c r="AH20109" s="6"/>
      <c r="AI20109" s="6"/>
      <c r="AJ20109" s="6"/>
      <c r="AK20109" s="6"/>
      <c r="AL20109" s="6"/>
      <c r="AM20109" s="6"/>
      <c r="AN20109" s="6"/>
      <c r="AO20109" s="6"/>
      <c r="AP20109" s="6"/>
      <c r="AQ20109" s="6"/>
      <c r="AR20109" s="6"/>
      <c r="AS20109" s="6"/>
      <c r="AT20109" s="6"/>
      <c r="AU20109" s="6"/>
      <c r="AV20109" s="6"/>
      <c r="AW20109" s="6"/>
      <c r="AX20109" s="6"/>
      <c r="AY20109" s="6"/>
      <c r="AZ20109" s="6"/>
      <c r="BA20109" s="6"/>
      <c r="BB20109" s="6"/>
      <c r="BC20109" s="6"/>
      <c r="BD20109" s="6"/>
      <c r="BE20109" s="6"/>
      <c r="BF20109" s="6"/>
      <c r="BG20109" s="10"/>
    </row>
    <row r="20110" spans="34:59" x14ac:dyDescent="0.25">
      <c r="AH20110" s="10"/>
      <c r="AI20110" s="6"/>
    </row>
    <row r="20111" spans="34:59" x14ac:dyDescent="0.25">
      <c r="AH20111" s="6"/>
      <c r="AI20111" s="6"/>
      <c r="AJ20111" s="6"/>
      <c r="AK20111" s="6"/>
      <c r="AL20111" s="6"/>
      <c r="AM20111" s="6"/>
      <c r="AN20111" s="6"/>
      <c r="AO20111" s="6"/>
      <c r="AP20111" s="6"/>
      <c r="AQ20111" s="6"/>
      <c r="AR20111" s="6"/>
      <c r="AS20111" s="6"/>
      <c r="AT20111" s="6"/>
      <c r="AU20111" s="6"/>
      <c r="AV20111" s="6"/>
      <c r="AW20111" s="6"/>
      <c r="AX20111" s="6"/>
      <c r="AY20111" s="6"/>
      <c r="AZ20111" s="6"/>
      <c r="BA20111" s="6"/>
      <c r="BB20111" s="6"/>
      <c r="BC20111" s="6"/>
      <c r="BD20111" s="6"/>
      <c r="BE20111" s="6"/>
      <c r="BF20111" s="6"/>
      <c r="BG20111" s="6"/>
    </row>
    <row r="20112" spans="34:59" x14ac:dyDescent="0.25">
      <c r="AH20112" s="10"/>
      <c r="AI20112" s="6"/>
      <c r="AJ20112" s="10"/>
      <c r="AK20112" s="10"/>
      <c r="AL20112" s="10"/>
      <c r="AM20112" s="10"/>
      <c r="AN20112" s="10"/>
      <c r="AO20112" s="10"/>
      <c r="AP20112" s="10"/>
      <c r="AQ20112" s="10"/>
      <c r="AR20112" s="10"/>
      <c r="AS20112" s="10"/>
      <c r="AT20112" s="10"/>
      <c r="AU20112" s="10"/>
      <c r="AV20112" s="10"/>
      <c r="AW20112" s="10"/>
      <c r="AX20112" s="10"/>
      <c r="AY20112" s="10"/>
      <c r="AZ20112" s="10"/>
      <c r="BA20112" s="10"/>
      <c r="BB20112" s="10"/>
      <c r="BC20112" s="10"/>
      <c r="BD20112" s="10"/>
      <c r="BE20112" s="10"/>
      <c r="BF20112" s="10"/>
      <c r="BG20112" s="6"/>
    </row>
    <row r="20113" spans="34:59" x14ac:dyDescent="0.25">
      <c r="AH20113" s="6"/>
      <c r="AI20113" s="6"/>
      <c r="AJ20113" s="6"/>
      <c r="AK20113" s="6"/>
      <c r="AL20113" s="6"/>
      <c r="AM20113" s="6"/>
      <c r="AN20113" s="6"/>
      <c r="AO20113" s="6"/>
      <c r="AP20113" s="6"/>
      <c r="AQ20113" s="6"/>
      <c r="AR20113" s="6"/>
      <c r="AS20113" s="6"/>
      <c r="AT20113" s="6"/>
      <c r="AU20113" s="6"/>
      <c r="AV20113" s="6"/>
      <c r="AW20113" s="6"/>
      <c r="AX20113" s="6"/>
      <c r="AY20113" s="6"/>
      <c r="AZ20113" s="6"/>
      <c r="BA20113" s="6"/>
      <c r="BB20113" s="6"/>
      <c r="BC20113" s="6"/>
      <c r="BD20113" s="6"/>
      <c r="BE20113" s="6"/>
      <c r="BF20113" s="6"/>
      <c r="BG20113" s="10"/>
    </row>
    <row r="20114" spans="34:59" x14ac:dyDescent="0.25">
      <c r="AH20114" s="10"/>
      <c r="AI20114" s="6"/>
    </row>
    <row r="20115" spans="34:59" x14ac:dyDescent="0.25">
      <c r="AH20115" s="6"/>
      <c r="AI20115" s="6"/>
      <c r="AJ20115" s="6"/>
      <c r="AK20115" s="6"/>
      <c r="AL20115" s="6"/>
      <c r="AM20115" s="6"/>
      <c r="AN20115" s="6"/>
      <c r="AO20115" s="6"/>
      <c r="AP20115" s="6"/>
      <c r="AQ20115" s="6"/>
      <c r="AR20115" s="6"/>
      <c r="AS20115" s="6"/>
      <c r="AT20115" s="6"/>
      <c r="AU20115" s="6"/>
      <c r="AV20115" s="6"/>
      <c r="AW20115" s="6"/>
      <c r="AX20115" s="6"/>
      <c r="AY20115" s="6"/>
      <c r="AZ20115" s="6"/>
      <c r="BA20115" s="6"/>
      <c r="BB20115" s="6"/>
      <c r="BC20115" s="6"/>
      <c r="BD20115" s="6"/>
      <c r="BE20115" s="6"/>
      <c r="BF20115" s="6"/>
      <c r="BG20115" s="6"/>
    </row>
    <row r="20116" spans="34:59" x14ac:dyDescent="0.25">
      <c r="AH20116" s="10"/>
      <c r="AI20116" s="6"/>
      <c r="AJ20116" s="10"/>
      <c r="AK20116" s="10"/>
      <c r="AL20116" s="10"/>
      <c r="AM20116" s="10"/>
      <c r="AN20116" s="10"/>
      <c r="AO20116" s="10"/>
      <c r="AP20116" s="10"/>
      <c r="AQ20116" s="10"/>
      <c r="AR20116" s="10"/>
      <c r="AS20116" s="10"/>
      <c r="AT20116" s="10"/>
      <c r="AU20116" s="10"/>
      <c r="AV20116" s="10"/>
      <c r="AW20116" s="10"/>
      <c r="AX20116" s="10"/>
      <c r="AY20116" s="10"/>
      <c r="AZ20116" s="10"/>
      <c r="BA20116" s="10"/>
      <c r="BB20116" s="10"/>
      <c r="BC20116" s="10"/>
      <c r="BD20116" s="10"/>
      <c r="BE20116" s="10"/>
      <c r="BF20116" s="10"/>
      <c r="BG20116" s="6"/>
    </row>
    <row r="20118" spans="34:59" x14ac:dyDescent="0.25">
      <c r="AH20118" s="10"/>
      <c r="AI20118" s="6"/>
    </row>
    <row r="20119" spans="34:59" x14ac:dyDescent="0.25">
      <c r="AH20119" s="6"/>
      <c r="AI20119" s="6"/>
      <c r="AJ20119" s="6"/>
      <c r="AK20119" s="6"/>
      <c r="AL20119" s="6"/>
      <c r="AM20119" s="6"/>
      <c r="AN20119" s="6"/>
      <c r="AO20119" s="6"/>
      <c r="AP20119" s="6"/>
      <c r="AQ20119" s="6"/>
      <c r="AR20119" s="6"/>
      <c r="AS20119" s="6"/>
      <c r="AT20119" s="6"/>
      <c r="AU20119" s="6"/>
      <c r="AV20119" s="6"/>
      <c r="AW20119" s="6"/>
      <c r="AX20119" s="6"/>
      <c r="AY20119" s="6"/>
      <c r="AZ20119" s="6"/>
      <c r="BA20119" s="6"/>
      <c r="BB20119" s="6"/>
      <c r="BC20119" s="6"/>
      <c r="BD20119" s="6"/>
      <c r="BE20119" s="6"/>
      <c r="BF20119" s="6"/>
      <c r="BG20119" s="6"/>
    </row>
    <row r="20120" spans="34:59" x14ac:dyDescent="0.25">
      <c r="AH20120" s="10"/>
      <c r="AI20120" s="6"/>
      <c r="AJ20120" s="10"/>
      <c r="AK20120" s="10"/>
      <c r="AL20120" s="10"/>
      <c r="AM20120" s="10"/>
      <c r="AN20120" s="10"/>
      <c r="AO20120" s="10"/>
      <c r="AP20120" s="10"/>
      <c r="AQ20120" s="10"/>
      <c r="AR20120" s="10"/>
      <c r="AS20120" s="10"/>
      <c r="AT20120" s="10"/>
      <c r="AU20120" s="10"/>
      <c r="AV20120" s="10"/>
      <c r="AW20120" s="10"/>
      <c r="AX20120" s="10"/>
      <c r="AY20120" s="10"/>
      <c r="AZ20120" s="10"/>
      <c r="BA20120" s="10"/>
      <c r="BB20120" s="10"/>
      <c r="BC20120" s="10"/>
      <c r="BD20120" s="10"/>
      <c r="BE20120" s="10"/>
      <c r="BF20120" s="10"/>
      <c r="BG20120" s="6"/>
    </row>
    <row r="20121" spans="34:59" x14ac:dyDescent="0.25">
      <c r="AH20121" s="6"/>
      <c r="AI20121" s="6"/>
      <c r="AJ20121" s="6"/>
      <c r="AK20121" s="6"/>
      <c r="AL20121" s="6"/>
      <c r="AM20121" s="6"/>
      <c r="AN20121" s="6"/>
      <c r="AO20121" s="6"/>
      <c r="AP20121" s="6"/>
      <c r="AQ20121" s="6"/>
      <c r="AR20121" s="6"/>
      <c r="AS20121" s="6"/>
      <c r="AT20121" s="6"/>
      <c r="AU20121" s="6"/>
      <c r="AV20121" s="6"/>
      <c r="AW20121" s="6"/>
      <c r="AX20121" s="6"/>
      <c r="AY20121" s="6"/>
      <c r="AZ20121" s="6"/>
      <c r="BA20121" s="6"/>
      <c r="BB20121" s="6"/>
      <c r="BC20121" s="6"/>
      <c r="BD20121" s="6"/>
      <c r="BE20121" s="6"/>
      <c r="BF20121" s="6"/>
      <c r="BG20121" s="10"/>
    </row>
    <row r="20122" spans="34:59" x14ac:dyDescent="0.25">
      <c r="AH20122" s="10"/>
      <c r="AI20122" s="6"/>
    </row>
    <row r="20123" spans="34:59" x14ac:dyDescent="0.25">
      <c r="AH20123" s="6"/>
      <c r="AI20123" s="6"/>
      <c r="AJ20123" s="6"/>
      <c r="AK20123" s="6"/>
      <c r="AL20123" s="6"/>
      <c r="AM20123" s="6"/>
      <c r="AN20123" s="6"/>
      <c r="AO20123" s="6"/>
      <c r="AP20123" s="6"/>
      <c r="AQ20123" s="6"/>
      <c r="AR20123" s="6"/>
      <c r="AS20123" s="6"/>
      <c r="AT20123" s="6"/>
      <c r="AU20123" s="6"/>
      <c r="AV20123" s="6"/>
      <c r="AW20123" s="6"/>
      <c r="AX20123" s="6"/>
      <c r="AY20123" s="6"/>
      <c r="AZ20123" s="6"/>
      <c r="BA20123" s="6"/>
      <c r="BB20123" s="6"/>
      <c r="BC20123" s="6"/>
      <c r="BD20123" s="6"/>
      <c r="BE20123" s="6"/>
      <c r="BF20123" s="6"/>
      <c r="BG20123" s="6"/>
    </row>
    <row r="20124" spans="34:59" x14ac:dyDescent="0.25">
      <c r="AH20124" s="10"/>
      <c r="AI20124" s="6"/>
      <c r="AJ20124" s="10"/>
      <c r="AK20124" s="10"/>
      <c r="AL20124" s="10"/>
      <c r="AM20124" s="10"/>
      <c r="AN20124" s="10"/>
      <c r="AO20124" s="10"/>
      <c r="AP20124" s="10"/>
      <c r="AQ20124" s="10"/>
      <c r="AR20124" s="10"/>
      <c r="AS20124" s="10"/>
      <c r="AT20124" s="10"/>
      <c r="AU20124" s="10"/>
      <c r="AV20124" s="10"/>
      <c r="AW20124" s="10"/>
      <c r="AX20124" s="10"/>
      <c r="AY20124" s="10"/>
      <c r="AZ20124" s="10"/>
      <c r="BA20124" s="10"/>
      <c r="BB20124" s="10"/>
      <c r="BC20124" s="10"/>
      <c r="BD20124" s="10"/>
      <c r="BE20124" s="10"/>
      <c r="BF20124" s="10"/>
      <c r="BG20124" s="6"/>
    </row>
    <row r="20125" spans="34:59" x14ac:dyDescent="0.25">
      <c r="AH20125" s="6"/>
      <c r="AI20125" s="6"/>
      <c r="AJ20125" s="6"/>
      <c r="AK20125" s="6"/>
      <c r="AL20125" s="6"/>
      <c r="AM20125" s="6"/>
      <c r="AN20125" s="6"/>
      <c r="AO20125" s="6"/>
      <c r="AP20125" s="6"/>
      <c r="AQ20125" s="6"/>
      <c r="AR20125" s="6"/>
      <c r="AS20125" s="6"/>
      <c r="AT20125" s="6"/>
      <c r="AU20125" s="6"/>
      <c r="AV20125" s="6"/>
      <c r="AW20125" s="6"/>
      <c r="AX20125" s="6"/>
      <c r="AY20125" s="6"/>
      <c r="AZ20125" s="6"/>
      <c r="BA20125" s="6"/>
      <c r="BB20125" s="6"/>
      <c r="BC20125" s="6"/>
      <c r="BD20125" s="6"/>
      <c r="BE20125" s="6"/>
      <c r="BF20125" s="6"/>
      <c r="BG20125" s="10"/>
    </row>
    <row r="20126" spans="34:59" x14ac:dyDescent="0.25">
      <c r="AH20126" s="10"/>
      <c r="AI20126" s="6"/>
    </row>
    <row r="20127" spans="34:59" x14ac:dyDescent="0.25">
      <c r="AH20127" s="6"/>
      <c r="AI20127" s="6"/>
      <c r="AJ20127" s="6"/>
      <c r="AK20127" s="6"/>
      <c r="AL20127" s="6"/>
      <c r="AM20127" s="6"/>
      <c r="AN20127" s="6"/>
      <c r="AO20127" s="6"/>
      <c r="AP20127" s="6"/>
      <c r="AQ20127" s="6"/>
      <c r="AR20127" s="6"/>
      <c r="AS20127" s="6"/>
      <c r="AT20127" s="6"/>
      <c r="AU20127" s="6"/>
      <c r="AV20127" s="6"/>
      <c r="AW20127" s="6"/>
      <c r="AX20127" s="6"/>
      <c r="AY20127" s="6"/>
      <c r="AZ20127" s="6"/>
      <c r="BA20127" s="6"/>
      <c r="BB20127" s="6"/>
      <c r="BC20127" s="6"/>
      <c r="BD20127" s="6"/>
      <c r="BE20127" s="6"/>
      <c r="BF20127" s="6"/>
      <c r="BG20127" s="6"/>
    </row>
    <row r="20128" spans="34:59" x14ac:dyDescent="0.25">
      <c r="AH20128" s="10"/>
      <c r="AI20128" s="6"/>
      <c r="AJ20128" s="10"/>
      <c r="AK20128" s="10"/>
      <c r="AL20128" s="10"/>
      <c r="AM20128" s="10"/>
      <c r="AN20128" s="10"/>
      <c r="AO20128" s="10"/>
      <c r="AP20128" s="10"/>
      <c r="AQ20128" s="10"/>
      <c r="AR20128" s="10"/>
      <c r="AS20128" s="10"/>
      <c r="AT20128" s="10"/>
      <c r="AU20128" s="10"/>
      <c r="AV20128" s="10"/>
      <c r="AW20128" s="10"/>
      <c r="AX20128" s="10"/>
      <c r="AY20128" s="10"/>
      <c r="AZ20128" s="10"/>
      <c r="BA20128" s="10"/>
      <c r="BB20128" s="10"/>
      <c r="BC20128" s="10"/>
      <c r="BD20128" s="10"/>
      <c r="BE20128" s="10"/>
      <c r="BF20128" s="10"/>
      <c r="BG20128" s="6"/>
    </row>
    <row r="20129" spans="34:59" x14ac:dyDescent="0.25">
      <c r="AH20129" s="6"/>
      <c r="AI20129" s="6"/>
      <c r="AJ20129" s="6"/>
      <c r="AK20129" s="6"/>
      <c r="AL20129" s="6"/>
      <c r="AM20129" s="6"/>
      <c r="AN20129" s="6"/>
      <c r="AO20129" s="6"/>
      <c r="AP20129" s="6"/>
      <c r="AQ20129" s="6"/>
      <c r="AR20129" s="6"/>
      <c r="AS20129" s="6"/>
      <c r="AT20129" s="6"/>
      <c r="AU20129" s="6"/>
      <c r="AV20129" s="6"/>
      <c r="AW20129" s="6"/>
      <c r="AX20129" s="6"/>
      <c r="AY20129" s="6"/>
      <c r="AZ20129" s="6"/>
      <c r="BA20129" s="6"/>
      <c r="BB20129" s="6"/>
      <c r="BC20129" s="6"/>
      <c r="BD20129" s="6"/>
      <c r="BE20129" s="6"/>
      <c r="BF20129" s="6"/>
      <c r="BG20129" s="10"/>
    </row>
    <row r="20130" spans="34:59" x14ac:dyDescent="0.25">
      <c r="AH20130" s="10"/>
      <c r="AI20130" s="6"/>
    </row>
    <row r="20131" spans="34:59" x14ac:dyDescent="0.25">
      <c r="AH20131" s="6"/>
      <c r="AI20131" s="6"/>
      <c r="AJ20131" s="6"/>
      <c r="AK20131" s="6"/>
      <c r="AL20131" s="6"/>
      <c r="AM20131" s="6"/>
      <c r="AN20131" s="6"/>
      <c r="AO20131" s="6"/>
      <c r="AP20131" s="6"/>
      <c r="AQ20131" s="6"/>
      <c r="AR20131" s="6"/>
      <c r="AS20131" s="6"/>
      <c r="AT20131" s="6"/>
      <c r="AU20131" s="6"/>
      <c r="AV20131" s="6"/>
      <c r="AW20131" s="6"/>
      <c r="AX20131" s="6"/>
      <c r="AY20131" s="6"/>
      <c r="AZ20131" s="6"/>
      <c r="BA20131" s="6"/>
      <c r="BB20131" s="6"/>
      <c r="BC20131" s="6"/>
      <c r="BD20131" s="6"/>
      <c r="BE20131" s="6"/>
      <c r="BF20131" s="6"/>
      <c r="BG20131" s="6"/>
    </row>
    <row r="20132" spans="34:59" x14ac:dyDescent="0.25">
      <c r="AH20132" s="10"/>
      <c r="AI20132" s="6"/>
      <c r="AJ20132" s="10"/>
      <c r="AK20132" s="10"/>
      <c r="AL20132" s="10"/>
      <c r="AM20132" s="10"/>
      <c r="AN20132" s="10"/>
      <c r="AO20132" s="10"/>
      <c r="AP20132" s="10"/>
      <c r="AQ20132" s="10"/>
      <c r="AR20132" s="10"/>
      <c r="AS20132" s="10"/>
      <c r="AT20132" s="10"/>
      <c r="AU20132" s="10"/>
      <c r="AV20132" s="10"/>
      <c r="AW20132" s="10"/>
      <c r="AX20132" s="10"/>
      <c r="AY20132" s="10"/>
      <c r="AZ20132" s="10"/>
      <c r="BA20132" s="10"/>
      <c r="BB20132" s="10"/>
      <c r="BC20132" s="10"/>
      <c r="BD20132" s="10"/>
      <c r="BE20132" s="10"/>
      <c r="BF20132" s="10"/>
      <c r="BG20132" s="6"/>
    </row>
    <row r="20134" spans="34:59" x14ac:dyDescent="0.25">
      <c r="AH20134" s="10"/>
      <c r="AI20134" s="6"/>
    </row>
    <row r="20135" spans="34:59" x14ac:dyDescent="0.25">
      <c r="AH20135" s="6"/>
      <c r="AI20135" s="6"/>
      <c r="AJ20135" s="6"/>
      <c r="AK20135" s="6"/>
      <c r="AL20135" s="6"/>
      <c r="AM20135" s="6"/>
      <c r="AN20135" s="6"/>
      <c r="AO20135" s="6"/>
      <c r="AP20135" s="6"/>
      <c r="AQ20135" s="6"/>
      <c r="AR20135" s="6"/>
      <c r="AS20135" s="6"/>
      <c r="AT20135" s="6"/>
      <c r="AU20135" s="6"/>
      <c r="AV20135" s="6"/>
      <c r="AW20135" s="6"/>
      <c r="AX20135" s="6"/>
      <c r="AY20135" s="6"/>
      <c r="AZ20135" s="6"/>
      <c r="BA20135" s="6"/>
      <c r="BB20135" s="6"/>
      <c r="BC20135" s="6"/>
      <c r="BD20135" s="6"/>
      <c r="BE20135" s="6"/>
      <c r="BF20135" s="6"/>
      <c r="BG20135" s="6"/>
    </row>
    <row r="20136" spans="34:59" x14ac:dyDescent="0.25">
      <c r="AH20136" s="10"/>
      <c r="AI20136" s="6"/>
      <c r="AJ20136" s="10"/>
      <c r="AK20136" s="10"/>
      <c r="AL20136" s="10"/>
      <c r="AM20136" s="10"/>
      <c r="AN20136" s="10"/>
      <c r="AO20136" s="10"/>
      <c r="AP20136" s="10"/>
      <c r="AQ20136" s="10"/>
      <c r="AR20136" s="10"/>
      <c r="AS20136" s="10"/>
      <c r="AT20136" s="10"/>
      <c r="AU20136" s="10"/>
      <c r="AV20136" s="10"/>
      <c r="AW20136" s="10"/>
      <c r="AX20136" s="10"/>
      <c r="AY20136" s="10"/>
      <c r="AZ20136" s="10"/>
      <c r="BA20136" s="10"/>
      <c r="BB20136" s="10"/>
      <c r="BC20136" s="10"/>
      <c r="BD20136" s="10"/>
      <c r="BE20136" s="10"/>
      <c r="BF20136" s="10"/>
      <c r="BG20136" s="6"/>
    </row>
    <row r="20137" spans="34:59" x14ac:dyDescent="0.25">
      <c r="AH20137" s="6"/>
      <c r="AI20137" s="6"/>
      <c r="AJ20137" s="6"/>
      <c r="AK20137" s="6"/>
      <c r="AL20137" s="6"/>
      <c r="AM20137" s="6"/>
      <c r="AN20137" s="6"/>
      <c r="AO20137" s="6"/>
      <c r="AP20137" s="6"/>
      <c r="AQ20137" s="6"/>
      <c r="AR20137" s="6"/>
      <c r="AS20137" s="6"/>
      <c r="AT20137" s="6"/>
      <c r="AU20137" s="6"/>
      <c r="AV20137" s="6"/>
      <c r="AW20137" s="6"/>
      <c r="AX20137" s="6"/>
      <c r="AY20137" s="6"/>
      <c r="AZ20137" s="6"/>
      <c r="BA20137" s="6"/>
      <c r="BB20137" s="6"/>
      <c r="BC20137" s="6"/>
      <c r="BD20137" s="6"/>
      <c r="BE20137" s="6"/>
      <c r="BF20137" s="6"/>
      <c r="BG20137" s="10"/>
    </row>
    <row r="20138" spans="34:59" x14ac:dyDescent="0.25">
      <c r="AH20138" s="10"/>
      <c r="AI20138" s="6"/>
    </row>
    <row r="20139" spans="34:59" x14ac:dyDescent="0.25">
      <c r="AH20139" s="6"/>
      <c r="AI20139" s="6"/>
      <c r="AJ20139" s="6"/>
      <c r="AK20139" s="6"/>
      <c r="AL20139" s="6"/>
      <c r="AM20139" s="6"/>
      <c r="AN20139" s="6"/>
      <c r="AO20139" s="6"/>
      <c r="AP20139" s="6"/>
      <c r="AQ20139" s="6"/>
      <c r="AR20139" s="6"/>
      <c r="AS20139" s="6"/>
      <c r="AT20139" s="6"/>
      <c r="AU20139" s="6"/>
      <c r="AV20139" s="6"/>
      <c r="AW20139" s="6"/>
      <c r="AX20139" s="6"/>
      <c r="AY20139" s="6"/>
      <c r="AZ20139" s="6"/>
      <c r="BA20139" s="6"/>
      <c r="BB20139" s="6"/>
      <c r="BC20139" s="6"/>
      <c r="BD20139" s="6"/>
      <c r="BE20139" s="6"/>
      <c r="BF20139" s="6"/>
      <c r="BG20139" s="6"/>
    </row>
    <row r="20140" spans="34:59" x14ac:dyDescent="0.25">
      <c r="AH20140" s="10"/>
      <c r="AI20140" s="6"/>
      <c r="AJ20140" s="10"/>
      <c r="AK20140" s="10"/>
      <c r="AL20140" s="10"/>
      <c r="AM20140" s="10"/>
      <c r="AN20140" s="10"/>
      <c r="AO20140" s="10"/>
      <c r="AP20140" s="10"/>
      <c r="AQ20140" s="10"/>
      <c r="AR20140" s="10"/>
      <c r="AS20140" s="10"/>
      <c r="AT20140" s="10"/>
      <c r="AU20140" s="10"/>
      <c r="AV20140" s="10"/>
      <c r="AW20140" s="10"/>
      <c r="AX20140" s="10"/>
      <c r="AY20140" s="10"/>
      <c r="AZ20140" s="10"/>
      <c r="BA20140" s="10"/>
      <c r="BB20140" s="10"/>
      <c r="BC20140" s="10"/>
      <c r="BD20140" s="10"/>
      <c r="BE20140" s="10"/>
      <c r="BF20140" s="10"/>
      <c r="BG20140" s="6"/>
    </row>
    <row r="20141" spans="34:59" x14ac:dyDescent="0.25">
      <c r="AH20141" s="6"/>
      <c r="AI20141" s="6"/>
      <c r="AJ20141" s="6"/>
      <c r="AK20141" s="6"/>
      <c r="AL20141" s="6"/>
      <c r="AM20141" s="6"/>
      <c r="AN20141" s="6"/>
      <c r="AO20141" s="6"/>
      <c r="AP20141" s="6"/>
      <c r="AQ20141" s="6"/>
      <c r="AR20141" s="6"/>
      <c r="AS20141" s="6"/>
      <c r="AT20141" s="6"/>
      <c r="AU20141" s="6"/>
      <c r="AV20141" s="6"/>
      <c r="AW20141" s="6"/>
      <c r="AX20141" s="6"/>
      <c r="AY20141" s="6"/>
      <c r="AZ20141" s="6"/>
      <c r="BA20141" s="6"/>
      <c r="BB20141" s="6"/>
      <c r="BC20141" s="6"/>
      <c r="BD20141" s="6"/>
      <c r="BE20141" s="6"/>
      <c r="BF20141" s="6"/>
      <c r="BG20141" s="10"/>
    </row>
    <row r="20142" spans="34:59" x14ac:dyDescent="0.25">
      <c r="AH20142" s="10"/>
      <c r="AI20142" s="6"/>
    </row>
    <row r="20143" spans="34:59" x14ac:dyDescent="0.25">
      <c r="AH20143" s="6"/>
      <c r="AI20143" s="6"/>
      <c r="AJ20143" s="6"/>
      <c r="AK20143" s="6"/>
      <c r="AL20143" s="6"/>
      <c r="AM20143" s="6"/>
      <c r="AN20143" s="6"/>
      <c r="AO20143" s="6"/>
      <c r="AP20143" s="6"/>
      <c r="AQ20143" s="6"/>
      <c r="AR20143" s="6"/>
      <c r="AS20143" s="6"/>
      <c r="AT20143" s="6"/>
      <c r="AU20143" s="6"/>
      <c r="AV20143" s="6"/>
      <c r="AW20143" s="6"/>
      <c r="AX20143" s="6"/>
      <c r="AY20143" s="6"/>
      <c r="AZ20143" s="6"/>
      <c r="BA20143" s="6"/>
      <c r="BB20143" s="6"/>
      <c r="BC20143" s="6"/>
      <c r="BD20143" s="6"/>
      <c r="BE20143" s="6"/>
      <c r="BF20143" s="6"/>
      <c r="BG20143" s="6"/>
    </row>
    <row r="20144" spans="34:59" x14ac:dyDescent="0.25">
      <c r="AH20144" s="10"/>
      <c r="AI20144" s="6"/>
      <c r="AJ20144" s="10"/>
      <c r="AK20144" s="10"/>
      <c r="AL20144" s="10"/>
      <c r="AM20144" s="10"/>
      <c r="AN20144" s="10"/>
      <c r="AO20144" s="10"/>
      <c r="AP20144" s="10"/>
      <c r="AQ20144" s="10"/>
      <c r="AR20144" s="10"/>
      <c r="AS20144" s="10"/>
      <c r="AT20144" s="10"/>
      <c r="AU20144" s="10"/>
      <c r="AV20144" s="10"/>
      <c r="AW20144" s="10"/>
      <c r="AX20144" s="10"/>
      <c r="AY20144" s="10"/>
      <c r="AZ20144" s="10"/>
      <c r="BA20144" s="10"/>
      <c r="BB20144" s="10"/>
      <c r="BC20144" s="10"/>
      <c r="BD20144" s="10"/>
      <c r="BE20144" s="10"/>
      <c r="BF20144" s="10"/>
      <c r="BG20144" s="6"/>
    </row>
    <row r="20145" spans="34:59" x14ac:dyDescent="0.25">
      <c r="AH20145" s="6"/>
      <c r="AI20145" s="6"/>
      <c r="AJ20145" s="6"/>
      <c r="AK20145" s="6"/>
      <c r="AL20145" s="6"/>
      <c r="AM20145" s="6"/>
      <c r="AN20145" s="6"/>
      <c r="AO20145" s="6"/>
      <c r="AP20145" s="6"/>
      <c r="AQ20145" s="6"/>
      <c r="AR20145" s="6"/>
      <c r="AS20145" s="6"/>
      <c r="AT20145" s="6"/>
      <c r="AU20145" s="6"/>
      <c r="AV20145" s="6"/>
      <c r="AW20145" s="6"/>
      <c r="AX20145" s="6"/>
      <c r="AY20145" s="6"/>
      <c r="AZ20145" s="6"/>
      <c r="BA20145" s="6"/>
      <c r="BB20145" s="6"/>
      <c r="BC20145" s="6"/>
      <c r="BD20145" s="6"/>
      <c r="BE20145" s="6"/>
      <c r="BF20145" s="6"/>
      <c r="BG20145" s="10"/>
    </row>
    <row r="20146" spans="34:59" x14ac:dyDescent="0.25">
      <c r="AH20146" s="10"/>
      <c r="AI20146" s="6"/>
    </row>
    <row r="20147" spans="34:59" x14ac:dyDescent="0.25">
      <c r="AH20147" s="6"/>
      <c r="AI20147" s="6"/>
      <c r="AJ20147" s="6"/>
      <c r="AK20147" s="6"/>
      <c r="AL20147" s="6"/>
      <c r="AM20147" s="6"/>
      <c r="AN20147" s="6"/>
      <c r="AO20147" s="6"/>
      <c r="AP20147" s="6"/>
      <c r="AQ20147" s="6"/>
      <c r="AR20147" s="6"/>
      <c r="AS20147" s="6"/>
      <c r="AT20147" s="6"/>
      <c r="AU20147" s="6"/>
      <c r="AV20147" s="6"/>
      <c r="AW20147" s="6"/>
      <c r="AX20147" s="6"/>
      <c r="AY20147" s="6"/>
      <c r="AZ20147" s="6"/>
      <c r="BA20147" s="6"/>
      <c r="BB20147" s="6"/>
      <c r="BC20147" s="6"/>
      <c r="BD20147" s="6"/>
      <c r="BE20147" s="6"/>
      <c r="BF20147" s="6"/>
      <c r="BG20147" s="6"/>
    </row>
    <row r="20148" spans="34:59" x14ac:dyDescent="0.25">
      <c r="AH20148" s="10"/>
      <c r="AI20148" s="6"/>
      <c r="AJ20148" s="10"/>
      <c r="AK20148" s="10"/>
      <c r="AL20148" s="10"/>
      <c r="AM20148" s="10"/>
      <c r="AN20148" s="10"/>
      <c r="AO20148" s="10"/>
      <c r="AP20148" s="10"/>
      <c r="AQ20148" s="10"/>
      <c r="AR20148" s="10"/>
      <c r="AS20148" s="10"/>
      <c r="AT20148" s="10"/>
      <c r="AU20148" s="10"/>
      <c r="AV20148" s="10"/>
      <c r="AW20148" s="10"/>
      <c r="AX20148" s="10"/>
      <c r="AY20148" s="10"/>
      <c r="AZ20148" s="10"/>
      <c r="BA20148" s="10"/>
      <c r="BB20148" s="10"/>
      <c r="BC20148" s="10"/>
      <c r="BD20148" s="10"/>
      <c r="BE20148" s="10"/>
      <c r="BF20148" s="10"/>
      <c r="BG20148" s="6"/>
    </row>
    <row r="20150" spans="34:59" x14ac:dyDescent="0.25">
      <c r="AH20150" s="10"/>
      <c r="AI20150" s="6"/>
    </row>
    <row r="20151" spans="34:59" x14ac:dyDescent="0.25">
      <c r="AH20151" s="6"/>
      <c r="AI20151" s="6"/>
      <c r="AJ20151" s="6"/>
      <c r="AK20151" s="6"/>
      <c r="AL20151" s="6"/>
      <c r="AM20151" s="6"/>
      <c r="AN20151" s="6"/>
      <c r="AO20151" s="6"/>
      <c r="AP20151" s="6"/>
      <c r="AQ20151" s="6"/>
      <c r="AR20151" s="6"/>
      <c r="AS20151" s="6"/>
      <c r="AT20151" s="6"/>
      <c r="AU20151" s="6"/>
      <c r="AV20151" s="6"/>
      <c r="AW20151" s="6"/>
      <c r="AX20151" s="6"/>
      <c r="AY20151" s="6"/>
      <c r="AZ20151" s="6"/>
      <c r="BA20151" s="6"/>
      <c r="BB20151" s="6"/>
      <c r="BC20151" s="6"/>
      <c r="BD20151" s="6"/>
      <c r="BE20151" s="6"/>
      <c r="BF20151" s="6"/>
      <c r="BG20151" s="6"/>
    </row>
    <row r="20152" spans="34:59" x14ac:dyDescent="0.25">
      <c r="AH20152" s="10"/>
      <c r="AI20152" s="6"/>
      <c r="AJ20152" s="10"/>
      <c r="AK20152" s="10"/>
      <c r="AL20152" s="10"/>
      <c r="AM20152" s="10"/>
      <c r="AN20152" s="10"/>
      <c r="AO20152" s="10"/>
      <c r="AP20152" s="10"/>
      <c r="AQ20152" s="10"/>
      <c r="AR20152" s="10"/>
      <c r="AS20152" s="10"/>
      <c r="AT20152" s="10"/>
      <c r="AU20152" s="10"/>
      <c r="AV20152" s="10"/>
      <c r="AW20152" s="10"/>
      <c r="AX20152" s="10"/>
      <c r="AY20152" s="10"/>
      <c r="AZ20152" s="10"/>
      <c r="BA20152" s="10"/>
      <c r="BB20152" s="10"/>
      <c r="BC20152" s="10"/>
      <c r="BD20152" s="10"/>
      <c r="BE20152" s="10"/>
      <c r="BF20152" s="10"/>
      <c r="BG20152" s="6"/>
    </row>
    <row r="20153" spans="34:59" x14ac:dyDescent="0.25">
      <c r="AH20153" s="6"/>
      <c r="AI20153" s="6"/>
      <c r="AJ20153" s="6"/>
      <c r="AK20153" s="6"/>
      <c r="AL20153" s="6"/>
      <c r="AM20153" s="6"/>
      <c r="AN20153" s="6"/>
      <c r="AO20153" s="6"/>
      <c r="AP20153" s="6"/>
      <c r="AQ20153" s="6"/>
      <c r="AR20153" s="6"/>
      <c r="AS20153" s="6"/>
      <c r="AT20153" s="6"/>
      <c r="AU20153" s="6"/>
      <c r="AV20153" s="6"/>
      <c r="AW20153" s="6"/>
      <c r="AX20153" s="6"/>
      <c r="AY20153" s="6"/>
      <c r="AZ20153" s="6"/>
      <c r="BA20153" s="6"/>
      <c r="BB20153" s="6"/>
      <c r="BC20153" s="6"/>
      <c r="BD20153" s="6"/>
      <c r="BE20153" s="6"/>
      <c r="BF20153" s="6"/>
      <c r="BG20153" s="10"/>
    </row>
    <row r="20154" spans="34:59" x14ac:dyDescent="0.25">
      <c r="AH20154" s="10"/>
      <c r="AI20154" s="6"/>
    </row>
    <row r="20155" spans="34:59" x14ac:dyDescent="0.25">
      <c r="AH20155" s="6"/>
      <c r="AI20155" s="6"/>
      <c r="AJ20155" s="6"/>
      <c r="AK20155" s="6"/>
      <c r="AL20155" s="6"/>
      <c r="AM20155" s="6"/>
      <c r="AN20155" s="6"/>
      <c r="AO20155" s="6"/>
      <c r="AP20155" s="6"/>
      <c r="AQ20155" s="6"/>
      <c r="AR20155" s="6"/>
      <c r="AS20155" s="6"/>
      <c r="AT20155" s="6"/>
      <c r="AU20155" s="6"/>
      <c r="AV20155" s="6"/>
      <c r="AW20155" s="6"/>
      <c r="AX20155" s="6"/>
      <c r="AY20155" s="6"/>
      <c r="AZ20155" s="6"/>
      <c r="BA20155" s="6"/>
      <c r="BB20155" s="6"/>
      <c r="BC20155" s="6"/>
      <c r="BD20155" s="6"/>
      <c r="BE20155" s="6"/>
      <c r="BF20155" s="6"/>
      <c r="BG20155" s="6"/>
    </row>
    <row r="20156" spans="34:59" x14ac:dyDescent="0.25">
      <c r="AH20156" s="10"/>
      <c r="AI20156" s="6"/>
      <c r="AJ20156" s="10"/>
      <c r="AK20156" s="10"/>
      <c r="AL20156" s="10"/>
      <c r="AM20156" s="10"/>
      <c r="AN20156" s="10"/>
      <c r="AO20156" s="10"/>
      <c r="AP20156" s="10"/>
      <c r="AQ20156" s="10"/>
      <c r="AR20156" s="10"/>
      <c r="AS20156" s="10"/>
      <c r="AT20156" s="10"/>
      <c r="AU20156" s="10"/>
      <c r="AV20156" s="10"/>
      <c r="AW20156" s="10"/>
      <c r="AX20156" s="10"/>
      <c r="AY20156" s="10"/>
      <c r="AZ20156" s="10"/>
      <c r="BA20156" s="10"/>
      <c r="BB20156" s="10"/>
      <c r="BC20156" s="10"/>
      <c r="BD20156" s="10"/>
      <c r="BE20156" s="10"/>
      <c r="BF20156" s="10"/>
      <c r="BG20156" s="6"/>
    </row>
    <row r="20157" spans="34:59" x14ac:dyDescent="0.25">
      <c r="AH20157" s="6"/>
      <c r="AI20157" s="6"/>
      <c r="AJ20157" s="6"/>
      <c r="AK20157" s="6"/>
      <c r="AL20157" s="6"/>
      <c r="AM20157" s="6"/>
      <c r="AN20157" s="6"/>
      <c r="AO20157" s="6"/>
      <c r="AP20157" s="6"/>
      <c r="AQ20157" s="6"/>
      <c r="AR20157" s="6"/>
      <c r="AS20157" s="6"/>
      <c r="AT20157" s="6"/>
      <c r="AU20157" s="6"/>
      <c r="AV20157" s="6"/>
      <c r="AW20157" s="6"/>
      <c r="AX20157" s="6"/>
      <c r="AY20157" s="6"/>
      <c r="AZ20157" s="6"/>
      <c r="BA20157" s="6"/>
      <c r="BB20157" s="6"/>
      <c r="BC20157" s="6"/>
      <c r="BD20157" s="6"/>
      <c r="BE20157" s="6"/>
      <c r="BF20157" s="6"/>
      <c r="BG20157" s="10"/>
    </row>
    <row r="20158" spans="34:59" x14ac:dyDescent="0.25">
      <c r="AH20158" s="10"/>
      <c r="AI20158" s="6"/>
    </row>
    <row r="20159" spans="34:59" x14ac:dyDescent="0.25">
      <c r="AH20159" s="6"/>
      <c r="AI20159" s="6"/>
      <c r="AJ20159" s="6"/>
      <c r="AK20159" s="6"/>
      <c r="AL20159" s="6"/>
      <c r="AM20159" s="6"/>
      <c r="AN20159" s="6"/>
      <c r="AO20159" s="6"/>
      <c r="AP20159" s="6"/>
      <c r="AQ20159" s="6"/>
      <c r="AR20159" s="6"/>
      <c r="AS20159" s="6"/>
      <c r="AT20159" s="6"/>
      <c r="AU20159" s="6"/>
      <c r="AV20159" s="6"/>
      <c r="AW20159" s="6"/>
      <c r="AX20159" s="6"/>
      <c r="AY20159" s="6"/>
      <c r="AZ20159" s="6"/>
      <c r="BA20159" s="6"/>
      <c r="BB20159" s="6"/>
      <c r="BC20159" s="6"/>
      <c r="BD20159" s="6"/>
      <c r="BE20159" s="6"/>
      <c r="BF20159" s="6"/>
      <c r="BG20159" s="6"/>
    </row>
    <row r="20160" spans="34:59" x14ac:dyDescent="0.25">
      <c r="AH20160" s="10"/>
      <c r="AI20160" s="6"/>
      <c r="AJ20160" s="10"/>
      <c r="AK20160" s="10"/>
      <c r="AL20160" s="10"/>
      <c r="AM20160" s="10"/>
      <c r="AN20160" s="10"/>
      <c r="AO20160" s="10"/>
      <c r="AP20160" s="10"/>
      <c r="AQ20160" s="10"/>
      <c r="AR20160" s="10"/>
      <c r="AS20160" s="10"/>
      <c r="AT20160" s="10"/>
      <c r="AU20160" s="10"/>
      <c r="AV20160" s="10"/>
      <c r="AW20160" s="10"/>
      <c r="AX20160" s="10"/>
      <c r="AY20160" s="10"/>
      <c r="AZ20160" s="10"/>
      <c r="BA20160" s="10"/>
      <c r="BB20160" s="10"/>
      <c r="BC20160" s="10"/>
      <c r="BD20160" s="10"/>
      <c r="BE20160" s="10"/>
      <c r="BF20160" s="10"/>
      <c r="BG20160" s="6"/>
    </row>
    <row r="20161" spans="34:59" x14ac:dyDescent="0.25">
      <c r="AH20161" s="6"/>
      <c r="AI20161" s="6"/>
      <c r="AJ20161" s="6"/>
      <c r="AK20161" s="6"/>
      <c r="AL20161" s="6"/>
      <c r="AM20161" s="6"/>
      <c r="AN20161" s="6"/>
      <c r="AO20161" s="6"/>
      <c r="AP20161" s="6"/>
      <c r="AQ20161" s="6"/>
      <c r="AR20161" s="6"/>
      <c r="AS20161" s="6"/>
      <c r="AT20161" s="6"/>
      <c r="AU20161" s="6"/>
      <c r="AV20161" s="6"/>
      <c r="AW20161" s="6"/>
      <c r="AX20161" s="6"/>
      <c r="AY20161" s="6"/>
      <c r="AZ20161" s="6"/>
      <c r="BA20161" s="6"/>
      <c r="BB20161" s="6"/>
      <c r="BC20161" s="6"/>
      <c r="BD20161" s="6"/>
      <c r="BE20161" s="6"/>
      <c r="BF20161" s="6"/>
      <c r="BG20161" s="10"/>
    </row>
    <row r="20162" spans="34:59" x14ac:dyDescent="0.25">
      <c r="AH20162" s="10"/>
      <c r="AI20162" s="6"/>
    </row>
    <row r="20163" spans="34:59" x14ac:dyDescent="0.25">
      <c r="AH20163" s="6"/>
      <c r="AI20163" s="6"/>
      <c r="AJ20163" s="6"/>
      <c r="AK20163" s="6"/>
      <c r="AL20163" s="6"/>
      <c r="AM20163" s="6"/>
      <c r="AN20163" s="6"/>
      <c r="AO20163" s="6"/>
      <c r="AP20163" s="6"/>
      <c r="AQ20163" s="6"/>
      <c r="AR20163" s="6"/>
      <c r="AS20163" s="6"/>
      <c r="AT20163" s="6"/>
      <c r="AU20163" s="6"/>
      <c r="AV20163" s="6"/>
      <c r="AW20163" s="6"/>
      <c r="AX20163" s="6"/>
      <c r="AY20163" s="6"/>
      <c r="AZ20163" s="6"/>
      <c r="BA20163" s="6"/>
      <c r="BB20163" s="6"/>
      <c r="BC20163" s="6"/>
      <c r="BD20163" s="6"/>
      <c r="BE20163" s="6"/>
      <c r="BF20163" s="6"/>
      <c r="BG20163" s="6"/>
    </row>
    <row r="20164" spans="34:59" x14ac:dyDescent="0.25">
      <c r="AH20164" s="10"/>
      <c r="AI20164" s="6"/>
      <c r="AJ20164" s="10"/>
      <c r="AK20164" s="10"/>
      <c r="AL20164" s="10"/>
      <c r="AM20164" s="10"/>
      <c r="AN20164" s="10"/>
      <c r="AO20164" s="10"/>
      <c r="AP20164" s="10"/>
      <c r="AQ20164" s="10"/>
      <c r="AR20164" s="10"/>
      <c r="AS20164" s="10"/>
      <c r="AT20164" s="10"/>
      <c r="AU20164" s="10"/>
      <c r="AV20164" s="10"/>
      <c r="AW20164" s="10"/>
      <c r="AX20164" s="10"/>
      <c r="AY20164" s="10"/>
      <c r="AZ20164" s="10"/>
      <c r="BA20164" s="10"/>
      <c r="BB20164" s="10"/>
      <c r="BC20164" s="10"/>
      <c r="BD20164" s="10"/>
      <c r="BE20164" s="10"/>
      <c r="BF20164" s="10"/>
      <c r="BG20164" s="6"/>
    </row>
    <row r="20166" spans="34:59" x14ac:dyDescent="0.25">
      <c r="AH20166" s="10"/>
      <c r="AI20166" s="6"/>
    </row>
    <row r="20167" spans="34:59" x14ac:dyDescent="0.25">
      <c r="AH20167" s="6"/>
      <c r="AI20167" s="6"/>
      <c r="AJ20167" s="6"/>
      <c r="AK20167" s="6"/>
      <c r="AL20167" s="6"/>
      <c r="AM20167" s="6"/>
      <c r="AN20167" s="6"/>
      <c r="AO20167" s="6"/>
      <c r="AP20167" s="6"/>
      <c r="AQ20167" s="6"/>
      <c r="AR20167" s="6"/>
      <c r="AS20167" s="6"/>
      <c r="AT20167" s="6"/>
      <c r="AU20167" s="6"/>
      <c r="AV20167" s="6"/>
      <c r="AW20167" s="6"/>
      <c r="AX20167" s="6"/>
      <c r="AY20167" s="6"/>
      <c r="AZ20167" s="6"/>
      <c r="BA20167" s="6"/>
      <c r="BB20167" s="6"/>
      <c r="BC20167" s="6"/>
      <c r="BD20167" s="6"/>
      <c r="BE20167" s="6"/>
      <c r="BF20167" s="6"/>
      <c r="BG20167" s="6"/>
    </row>
    <row r="20168" spans="34:59" x14ac:dyDescent="0.25">
      <c r="AH20168" s="10"/>
      <c r="AI20168" s="6"/>
      <c r="AJ20168" s="10"/>
      <c r="AK20168" s="10"/>
      <c r="AL20168" s="10"/>
      <c r="AM20168" s="10"/>
      <c r="AN20168" s="10"/>
      <c r="AO20168" s="10"/>
      <c r="AP20168" s="10"/>
      <c r="AQ20168" s="10"/>
      <c r="AR20168" s="10"/>
      <c r="AS20168" s="10"/>
      <c r="AT20168" s="10"/>
      <c r="AU20168" s="10"/>
      <c r="AV20168" s="10"/>
      <c r="AW20168" s="10"/>
      <c r="AX20168" s="10"/>
      <c r="AY20168" s="10"/>
      <c r="AZ20168" s="10"/>
      <c r="BA20168" s="10"/>
      <c r="BB20168" s="10"/>
      <c r="BC20168" s="10"/>
      <c r="BD20168" s="10"/>
      <c r="BE20168" s="10"/>
      <c r="BF20168" s="10"/>
      <c r="BG20168" s="6"/>
    </row>
    <row r="20169" spans="34:59" x14ac:dyDescent="0.25">
      <c r="AH20169" s="6"/>
      <c r="AI20169" s="6"/>
      <c r="AJ20169" s="6"/>
      <c r="AK20169" s="6"/>
      <c r="AL20169" s="6"/>
      <c r="AM20169" s="6"/>
      <c r="AN20169" s="6"/>
      <c r="AO20169" s="6"/>
      <c r="AP20169" s="6"/>
      <c r="AQ20169" s="6"/>
      <c r="AR20169" s="6"/>
      <c r="AS20169" s="6"/>
      <c r="AT20169" s="6"/>
      <c r="AU20169" s="6"/>
      <c r="AV20169" s="6"/>
      <c r="AW20169" s="6"/>
      <c r="AX20169" s="6"/>
      <c r="AY20169" s="6"/>
      <c r="AZ20169" s="6"/>
      <c r="BA20169" s="6"/>
      <c r="BB20169" s="6"/>
      <c r="BC20169" s="6"/>
      <c r="BD20169" s="6"/>
      <c r="BE20169" s="6"/>
      <c r="BF20169" s="6"/>
      <c r="BG20169" s="10"/>
    </row>
    <row r="20170" spans="34:59" x14ac:dyDescent="0.25">
      <c r="AH20170" s="10"/>
      <c r="AI20170" s="6"/>
    </row>
    <row r="20171" spans="34:59" x14ac:dyDescent="0.25">
      <c r="AH20171" s="6"/>
      <c r="AI20171" s="6"/>
      <c r="AJ20171" s="6"/>
      <c r="AK20171" s="6"/>
      <c r="AL20171" s="6"/>
      <c r="AM20171" s="6"/>
      <c r="AN20171" s="6"/>
      <c r="AO20171" s="6"/>
      <c r="AP20171" s="6"/>
      <c r="AQ20171" s="6"/>
      <c r="AR20171" s="6"/>
      <c r="AS20171" s="6"/>
      <c r="AT20171" s="6"/>
      <c r="AU20171" s="6"/>
      <c r="AV20171" s="6"/>
      <c r="AW20171" s="6"/>
      <c r="AX20171" s="6"/>
      <c r="AY20171" s="6"/>
      <c r="AZ20171" s="6"/>
      <c r="BA20171" s="6"/>
      <c r="BB20171" s="6"/>
      <c r="BC20171" s="6"/>
      <c r="BD20171" s="6"/>
      <c r="BE20171" s="6"/>
      <c r="BF20171" s="6"/>
      <c r="BG20171" s="6"/>
    </row>
    <row r="20172" spans="34:59" x14ac:dyDescent="0.25">
      <c r="AH20172" s="10"/>
      <c r="AI20172" s="6"/>
      <c r="AJ20172" s="10"/>
      <c r="AK20172" s="10"/>
      <c r="AL20172" s="10"/>
      <c r="AM20172" s="10"/>
      <c r="AN20172" s="10"/>
      <c r="AO20172" s="10"/>
      <c r="AP20172" s="10"/>
      <c r="AQ20172" s="10"/>
      <c r="AR20172" s="10"/>
      <c r="AS20172" s="10"/>
      <c r="AT20172" s="10"/>
      <c r="AU20172" s="10"/>
      <c r="AV20172" s="10"/>
      <c r="AW20172" s="10"/>
      <c r="AX20172" s="10"/>
      <c r="AY20172" s="10"/>
      <c r="AZ20172" s="10"/>
      <c r="BA20172" s="10"/>
      <c r="BB20172" s="10"/>
      <c r="BC20172" s="10"/>
      <c r="BD20172" s="10"/>
      <c r="BE20172" s="10"/>
      <c r="BF20172" s="10"/>
      <c r="BG20172" s="6"/>
    </row>
    <row r="20173" spans="34:59" x14ac:dyDescent="0.25">
      <c r="AH20173" s="6"/>
      <c r="AI20173" s="6"/>
      <c r="AJ20173" s="6"/>
      <c r="AK20173" s="6"/>
      <c r="AL20173" s="6"/>
      <c r="AM20173" s="6"/>
      <c r="AN20173" s="6"/>
      <c r="AO20173" s="6"/>
      <c r="AP20173" s="6"/>
      <c r="AQ20173" s="6"/>
      <c r="AR20173" s="6"/>
      <c r="AS20173" s="6"/>
      <c r="AT20173" s="6"/>
      <c r="AU20173" s="6"/>
      <c r="AV20173" s="6"/>
      <c r="AW20173" s="6"/>
      <c r="AX20173" s="6"/>
      <c r="AY20173" s="6"/>
      <c r="AZ20173" s="6"/>
      <c r="BA20173" s="6"/>
      <c r="BB20173" s="6"/>
      <c r="BC20173" s="6"/>
      <c r="BD20173" s="6"/>
      <c r="BE20173" s="6"/>
      <c r="BF20173" s="6"/>
      <c r="BG20173" s="10"/>
    </row>
    <row r="20174" spans="34:59" x14ac:dyDescent="0.25">
      <c r="AH20174" s="10"/>
      <c r="AI20174" s="6"/>
    </row>
    <row r="20175" spans="34:59" x14ac:dyDescent="0.25">
      <c r="AH20175" s="6"/>
      <c r="AI20175" s="6"/>
      <c r="AJ20175" s="6"/>
      <c r="AK20175" s="6"/>
      <c r="AL20175" s="6"/>
      <c r="AM20175" s="6"/>
      <c r="AN20175" s="6"/>
      <c r="AO20175" s="6"/>
      <c r="AP20175" s="6"/>
      <c r="AQ20175" s="6"/>
      <c r="AR20175" s="6"/>
      <c r="AS20175" s="6"/>
      <c r="AT20175" s="6"/>
      <c r="AU20175" s="6"/>
      <c r="AV20175" s="6"/>
      <c r="AW20175" s="6"/>
      <c r="AX20175" s="6"/>
      <c r="AY20175" s="6"/>
      <c r="AZ20175" s="6"/>
      <c r="BA20175" s="6"/>
      <c r="BB20175" s="6"/>
      <c r="BC20175" s="6"/>
      <c r="BD20175" s="6"/>
      <c r="BE20175" s="6"/>
      <c r="BF20175" s="6"/>
      <c r="BG20175" s="6"/>
    </row>
    <row r="20176" spans="34:59" x14ac:dyDescent="0.25">
      <c r="AH20176" s="10"/>
      <c r="AI20176" s="6"/>
      <c r="AJ20176" s="10"/>
      <c r="AK20176" s="10"/>
      <c r="AL20176" s="10"/>
      <c r="AM20176" s="10"/>
      <c r="AN20176" s="10"/>
      <c r="AO20176" s="10"/>
      <c r="AP20176" s="10"/>
      <c r="AQ20176" s="10"/>
      <c r="AR20176" s="10"/>
      <c r="AS20176" s="10"/>
      <c r="AT20176" s="10"/>
      <c r="AU20176" s="10"/>
      <c r="AV20176" s="10"/>
      <c r="AW20176" s="10"/>
      <c r="AX20176" s="10"/>
      <c r="AY20176" s="10"/>
      <c r="AZ20176" s="10"/>
      <c r="BA20176" s="10"/>
      <c r="BB20176" s="10"/>
      <c r="BC20176" s="10"/>
      <c r="BD20176" s="10"/>
      <c r="BE20176" s="10"/>
      <c r="BF20176" s="10"/>
      <c r="BG20176" s="6"/>
    </row>
    <row r="20177" spans="34:59" x14ac:dyDescent="0.25">
      <c r="AH20177" s="6"/>
      <c r="AI20177" s="6"/>
      <c r="AJ20177" s="6"/>
      <c r="AK20177" s="6"/>
      <c r="AL20177" s="6"/>
      <c r="AM20177" s="6"/>
      <c r="AN20177" s="6"/>
      <c r="AO20177" s="6"/>
      <c r="AP20177" s="6"/>
      <c r="AQ20177" s="6"/>
      <c r="AR20177" s="6"/>
      <c r="AS20177" s="6"/>
      <c r="AT20177" s="6"/>
      <c r="AU20177" s="6"/>
      <c r="AV20177" s="6"/>
      <c r="AW20177" s="6"/>
      <c r="AX20177" s="6"/>
      <c r="AY20177" s="6"/>
      <c r="AZ20177" s="6"/>
      <c r="BA20177" s="6"/>
      <c r="BB20177" s="6"/>
      <c r="BC20177" s="6"/>
      <c r="BD20177" s="6"/>
      <c r="BE20177" s="6"/>
      <c r="BF20177" s="6"/>
      <c r="BG20177" s="10"/>
    </row>
    <row r="20178" spans="34:59" x14ac:dyDescent="0.25">
      <c r="AH20178" s="10"/>
      <c r="AI20178" s="6"/>
    </row>
    <row r="20179" spans="34:59" x14ac:dyDescent="0.25">
      <c r="AH20179" s="6"/>
      <c r="AI20179" s="6"/>
      <c r="AJ20179" s="6"/>
      <c r="AK20179" s="6"/>
      <c r="AL20179" s="6"/>
      <c r="AM20179" s="6"/>
      <c r="AN20179" s="6"/>
      <c r="AO20179" s="6"/>
      <c r="AP20179" s="6"/>
      <c r="AQ20179" s="6"/>
      <c r="AR20179" s="6"/>
      <c r="AS20179" s="6"/>
      <c r="AT20179" s="6"/>
      <c r="AU20179" s="6"/>
      <c r="AV20179" s="6"/>
      <c r="AW20179" s="6"/>
      <c r="AX20179" s="6"/>
      <c r="AY20179" s="6"/>
      <c r="AZ20179" s="6"/>
      <c r="BA20179" s="6"/>
      <c r="BB20179" s="6"/>
      <c r="BC20179" s="6"/>
      <c r="BD20179" s="6"/>
      <c r="BE20179" s="6"/>
      <c r="BF20179" s="6"/>
      <c r="BG20179" s="6"/>
    </row>
    <row r="20180" spans="34:59" x14ac:dyDescent="0.25">
      <c r="AH20180" s="10"/>
      <c r="AI20180" s="6"/>
      <c r="AJ20180" s="10"/>
      <c r="AK20180" s="10"/>
      <c r="AL20180" s="10"/>
      <c r="AM20180" s="10"/>
      <c r="AN20180" s="10"/>
      <c r="AO20180" s="10"/>
      <c r="AP20180" s="10"/>
      <c r="AQ20180" s="10"/>
      <c r="AR20180" s="10"/>
      <c r="AS20180" s="10"/>
      <c r="AT20180" s="10"/>
      <c r="AU20180" s="10"/>
      <c r="AV20180" s="10"/>
      <c r="AW20180" s="10"/>
      <c r="AX20180" s="10"/>
      <c r="AY20180" s="10"/>
      <c r="AZ20180" s="10"/>
      <c r="BA20180" s="10"/>
      <c r="BB20180" s="10"/>
      <c r="BC20180" s="10"/>
      <c r="BD20180" s="10"/>
      <c r="BE20180" s="10"/>
      <c r="BF20180" s="10"/>
      <c r="BG20180" s="6"/>
    </row>
    <row r="20182" spans="34:59" x14ac:dyDescent="0.25">
      <c r="AH20182" s="10"/>
      <c r="AI20182" s="6"/>
    </row>
    <row r="20183" spans="34:59" x14ac:dyDescent="0.25">
      <c r="AH20183" s="6"/>
      <c r="AI20183" s="6"/>
      <c r="AJ20183" s="6"/>
      <c r="AK20183" s="6"/>
      <c r="AL20183" s="6"/>
      <c r="AM20183" s="6"/>
      <c r="AN20183" s="6"/>
      <c r="AO20183" s="6"/>
      <c r="AP20183" s="6"/>
      <c r="AQ20183" s="6"/>
      <c r="AR20183" s="6"/>
      <c r="AS20183" s="6"/>
      <c r="AT20183" s="6"/>
      <c r="AU20183" s="6"/>
      <c r="AV20183" s="6"/>
      <c r="AW20183" s="6"/>
      <c r="AX20183" s="6"/>
      <c r="AY20183" s="6"/>
      <c r="AZ20183" s="6"/>
      <c r="BA20183" s="6"/>
      <c r="BB20183" s="6"/>
      <c r="BC20183" s="6"/>
      <c r="BD20183" s="6"/>
      <c r="BE20183" s="6"/>
      <c r="BF20183" s="6"/>
      <c r="BG20183" s="6"/>
    </row>
    <row r="20184" spans="34:59" x14ac:dyDescent="0.25">
      <c r="AH20184" s="10"/>
      <c r="AI20184" s="6"/>
      <c r="AJ20184" s="10"/>
      <c r="AK20184" s="10"/>
      <c r="AL20184" s="10"/>
      <c r="AM20184" s="10"/>
      <c r="AN20184" s="10"/>
      <c r="AO20184" s="10"/>
      <c r="AP20184" s="10"/>
      <c r="AQ20184" s="10"/>
      <c r="AR20184" s="10"/>
      <c r="AS20184" s="10"/>
      <c r="AT20184" s="10"/>
      <c r="AU20184" s="10"/>
      <c r="AV20184" s="10"/>
      <c r="AW20184" s="10"/>
      <c r="AX20184" s="10"/>
      <c r="AY20184" s="10"/>
      <c r="AZ20184" s="10"/>
      <c r="BA20184" s="10"/>
      <c r="BB20184" s="10"/>
      <c r="BC20184" s="10"/>
      <c r="BD20184" s="10"/>
      <c r="BE20184" s="10"/>
      <c r="BF20184" s="10"/>
      <c r="BG20184" s="6"/>
    </row>
    <row r="20185" spans="34:59" x14ac:dyDescent="0.25">
      <c r="AH20185" s="6"/>
      <c r="AI20185" s="6"/>
      <c r="AJ20185" s="6"/>
      <c r="AK20185" s="6"/>
      <c r="AL20185" s="6"/>
      <c r="AM20185" s="6"/>
      <c r="AN20185" s="6"/>
      <c r="AO20185" s="6"/>
      <c r="AP20185" s="6"/>
      <c r="AQ20185" s="6"/>
      <c r="AR20185" s="6"/>
      <c r="AS20185" s="6"/>
      <c r="AT20185" s="6"/>
      <c r="AU20185" s="6"/>
      <c r="AV20185" s="6"/>
      <c r="AW20185" s="6"/>
      <c r="AX20185" s="6"/>
      <c r="AY20185" s="6"/>
      <c r="AZ20185" s="6"/>
      <c r="BA20185" s="6"/>
      <c r="BB20185" s="6"/>
      <c r="BC20185" s="6"/>
      <c r="BD20185" s="6"/>
      <c r="BE20185" s="6"/>
      <c r="BF20185" s="6"/>
      <c r="BG20185" s="10"/>
    </row>
    <row r="20186" spans="34:59" x14ac:dyDescent="0.25">
      <c r="AH20186" s="10"/>
      <c r="AI20186" s="6"/>
    </row>
    <row r="20187" spans="34:59" x14ac:dyDescent="0.25">
      <c r="AH20187" s="6"/>
      <c r="AI20187" s="6"/>
      <c r="AJ20187" s="6"/>
      <c r="AK20187" s="6"/>
      <c r="AL20187" s="6"/>
      <c r="AM20187" s="6"/>
      <c r="AN20187" s="6"/>
      <c r="AO20187" s="6"/>
      <c r="AP20187" s="6"/>
      <c r="AQ20187" s="6"/>
      <c r="AR20187" s="6"/>
      <c r="AS20187" s="6"/>
      <c r="AT20187" s="6"/>
      <c r="AU20187" s="6"/>
      <c r="AV20187" s="6"/>
      <c r="AW20187" s="6"/>
      <c r="AX20187" s="6"/>
      <c r="AY20187" s="6"/>
      <c r="AZ20187" s="6"/>
      <c r="BA20187" s="6"/>
      <c r="BB20187" s="6"/>
      <c r="BC20187" s="6"/>
      <c r="BD20187" s="6"/>
      <c r="BE20187" s="6"/>
      <c r="BF20187" s="6"/>
      <c r="BG20187" s="6"/>
    </row>
    <row r="20188" spans="34:59" x14ac:dyDescent="0.25">
      <c r="AH20188" s="10"/>
      <c r="AI20188" s="6"/>
      <c r="AJ20188" s="10"/>
      <c r="AK20188" s="10"/>
      <c r="AL20188" s="10"/>
      <c r="AM20188" s="10"/>
      <c r="AN20188" s="10"/>
      <c r="AO20188" s="10"/>
      <c r="AP20188" s="10"/>
      <c r="AQ20188" s="10"/>
      <c r="AR20188" s="10"/>
      <c r="AS20188" s="10"/>
      <c r="AT20188" s="10"/>
      <c r="AU20188" s="10"/>
      <c r="AV20188" s="10"/>
      <c r="AW20188" s="10"/>
      <c r="AX20188" s="10"/>
      <c r="AY20188" s="10"/>
      <c r="AZ20188" s="10"/>
      <c r="BA20188" s="10"/>
      <c r="BB20188" s="10"/>
      <c r="BC20188" s="10"/>
      <c r="BD20188" s="10"/>
      <c r="BE20188" s="10"/>
      <c r="BF20188" s="10"/>
      <c r="BG20188" s="6"/>
    </row>
    <row r="20189" spans="34:59" x14ac:dyDescent="0.25">
      <c r="AH20189" s="6"/>
      <c r="AI20189" s="6"/>
      <c r="AJ20189" s="6"/>
      <c r="AK20189" s="6"/>
      <c r="AL20189" s="6"/>
      <c r="AM20189" s="6"/>
      <c r="AN20189" s="6"/>
      <c r="AO20189" s="6"/>
      <c r="AP20189" s="6"/>
      <c r="AQ20189" s="6"/>
      <c r="AR20189" s="6"/>
      <c r="AS20189" s="6"/>
      <c r="AT20189" s="6"/>
      <c r="AU20189" s="6"/>
      <c r="AV20189" s="6"/>
      <c r="AW20189" s="6"/>
      <c r="AX20189" s="6"/>
      <c r="AY20189" s="6"/>
      <c r="AZ20189" s="6"/>
      <c r="BA20189" s="6"/>
      <c r="BB20189" s="6"/>
      <c r="BC20189" s="6"/>
      <c r="BD20189" s="6"/>
      <c r="BE20189" s="6"/>
      <c r="BF20189" s="6"/>
      <c r="BG20189" s="10"/>
    </row>
    <row r="20190" spans="34:59" x14ac:dyDescent="0.25">
      <c r="AH20190" s="10"/>
      <c r="AI20190" s="6"/>
    </row>
    <row r="20191" spans="34:59" x14ac:dyDescent="0.25">
      <c r="AH20191" s="6"/>
      <c r="AI20191" s="6"/>
      <c r="AJ20191" s="6"/>
      <c r="AK20191" s="6"/>
      <c r="AL20191" s="6"/>
      <c r="AM20191" s="6"/>
      <c r="AN20191" s="6"/>
      <c r="AO20191" s="6"/>
      <c r="AP20191" s="6"/>
      <c r="AQ20191" s="6"/>
      <c r="AR20191" s="6"/>
      <c r="AS20191" s="6"/>
      <c r="AT20191" s="6"/>
      <c r="AU20191" s="6"/>
      <c r="AV20191" s="6"/>
      <c r="AW20191" s="6"/>
      <c r="AX20191" s="6"/>
      <c r="AY20191" s="6"/>
      <c r="AZ20191" s="6"/>
      <c r="BA20191" s="6"/>
      <c r="BB20191" s="6"/>
      <c r="BC20191" s="6"/>
      <c r="BD20191" s="6"/>
      <c r="BE20191" s="6"/>
      <c r="BF20191" s="6"/>
      <c r="BG20191" s="6"/>
    </row>
    <row r="20192" spans="34:59" x14ac:dyDescent="0.25">
      <c r="AH20192" s="10"/>
      <c r="AI20192" s="6"/>
      <c r="AJ20192" s="10"/>
      <c r="AK20192" s="10"/>
      <c r="AL20192" s="10"/>
      <c r="AM20192" s="10"/>
      <c r="AN20192" s="10"/>
      <c r="AO20192" s="10"/>
      <c r="AP20192" s="10"/>
      <c r="AQ20192" s="10"/>
      <c r="AR20192" s="10"/>
      <c r="AS20192" s="10"/>
      <c r="AT20192" s="10"/>
      <c r="AU20192" s="10"/>
      <c r="AV20192" s="10"/>
      <c r="AW20192" s="10"/>
      <c r="AX20192" s="10"/>
      <c r="AY20192" s="10"/>
      <c r="AZ20192" s="10"/>
      <c r="BA20192" s="10"/>
      <c r="BB20192" s="10"/>
      <c r="BC20192" s="10"/>
      <c r="BD20192" s="10"/>
      <c r="BE20192" s="10"/>
      <c r="BF20192" s="10"/>
      <c r="BG20192" s="6"/>
    </row>
    <row r="20193" spans="34:59" x14ac:dyDescent="0.25">
      <c r="AH20193" s="6"/>
      <c r="AI20193" s="6"/>
      <c r="AJ20193" s="6"/>
      <c r="AK20193" s="6"/>
      <c r="AL20193" s="6"/>
      <c r="AM20193" s="6"/>
      <c r="AN20193" s="6"/>
      <c r="AO20193" s="6"/>
      <c r="AP20193" s="6"/>
      <c r="AQ20193" s="6"/>
      <c r="AR20193" s="6"/>
      <c r="AS20193" s="6"/>
      <c r="AT20193" s="6"/>
      <c r="AU20193" s="6"/>
      <c r="AV20193" s="6"/>
      <c r="AW20193" s="6"/>
      <c r="AX20193" s="6"/>
      <c r="AY20193" s="6"/>
      <c r="AZ20193" s="6"/>
      <c r="BA20193" s="6"/>
      <c r="BB20193" s="6"/>
      <c r="BC20193" s="6"/>
      <c r="BD20193" s="6"/>
      <c r="BE20193" s="6"/>
      <c r="BF20193" s="6"/>
      <c r="BG20193" s="10"/>
    </row>
    <row r="20194" spans="34:59" x14ac:dyDescent="0.25">
      <c r="AH20194" s="10"/>
      <c r="AI20194" s="6"/>
    </row>
    <row r="20195" spans="34:59" x14ac:dyDescent="0.25">
      <c r="AH20195" s="6"/>
      <c r="AI20195" s="6"/>
      <c r="AJ20195" s="6"/>
      <c r="AK20195" s="6"/>
      <c r="AL20195" s="6"/>
      <c r="AM20195" s="6"/>
      <c r="AN20195" s="6"/>
      <c r="AO20195" s="6"/>
      <c r="AP20195" s="6"/>
      <c r="AQ20195" s="6"/>
      <c r="AR20195" s="6"/>
      <c r="AS20195" s="6"/>
      <c r="AT20195" s="6"/>
      <c r="AU20195" s="6"/>
      <c r="AV20195" s="6"/>
      <c r="AW20195" s="6"/>
      <c r="AX20195" s="6"/>
      <c r="AY20195" s="6"/>
      <c r="AZ20195" s="6"/>
      <c r="BA20195" s="6"/>
      <c r="BB20195" s="6"/>
      <c r="BC20195" s="6"/>
      <c r="BD20195" s="6"/>
      <c r="BE20195" s="6"/>
      <c r="BF20195" s="6"/>
      <c r="BG20195" s="6"/>
    </row>
    <row r="20196" spans="34:59" x14ac:dyDescent="0.25">
      <c r="AH20196" s="10"/>
      <c r="AI20196" s="6"/>
      <c r="AJ20196" s="10"/>
      <c r="AK20196" s="10"/>
      <c r="AL20196" s="10"/>
      <c r="AM20196" s="10"/>
      <c r="AN20196" s="10"/>
      <c r="AO20196" s="10"/>
      <c r="AP20196" s="10"/>
      <c r="AQ20196" s="10"/>
      <c r="AR20196" s="10"/>
      <c r="AS20196" s="10"/>
      <c r="AT20196" s="10"/>
      <c r="AU20196" s="10"/>
      <c r="AV20196" s="10"/>
      <c r="AW20196" s="10"/>
      <c r="AX20196" s="10"/>
      <c r="AY20196" s="10"/>
      <c r="AZ20196" s="10"/>
      <c r="BA20196" s="10"/>
      <c r="BB20196" s="10"/>
      <c r="BC20196" s="10"/>
      <c r="BD20196" s="10"/>
      <c r="BE20196" s="10"/>
      <c r="BF20196" s="10"/>
      <c r="BG20196" s="6"/>
    </row>
    <row r="20198" spans="34:59" x14ac:dyDescent="0.25">
      <c r="AH20198" s="10"/>
      <c r="AI20198" s="6"/>
    </row>
    <row r="20199" spans="34:59" x14ac:dyDescent="0.25">
      <c r="AH20199" s="6"/>
      <c r="AI20199" s="6"/>
      <c r="AJ20199" s="6"/>
      <c r="AK20199" s="6"/>
      <c r="AL20199" s="6"/>
      <c r="AM20199" s="6"/>
      <c r="AN20199" s="6"/>
      <c r="AO20199" s="6"/>
      <c r="AP20199" s="6"/>
      <c r="AQ20199" s="6"/>
      <c r="AR20199" s="6"/>
      <c r="AS20199" s="6"/>
      <c r="AT20199" s="6"/>
      <c r="AU20199" s="6"/>
      <c r="AV20199" s="6"/>
      <c r="AW20199" s="6"/>
      <c r="AX20199" s="6"/>
      <c r="AY20199" s="6"/>
      <c r="AZ20199" s="6"/>
      <c r="BA20199" s="6"/>
      <c r="BB20199" s="6"/>
      <c r="BC20199" s="6"/>
      <c r="BD20199" s="6"/>
      <c r="BE20199" s="6"/>
      <c r="BF20199" s="6"/>
      <c r="BG20199" s="6"/>
    </row>
    <row r="20200" spans="34:59" x14ac:dyDescent="0.25">
      <c r="AH20200" s="10"/>
      <c r="AI20200" s="6"/>
      <c r="AJ20200" s="10"/>
      <c r="AK20200" s="10"/>
      <c r="AL20200" s="10"/>
      <c r="AM20200" s="10"/>
      <c r="AN20200" s="10"/>
      <c r="AO20200" s="10"/>
      <c r="AP20200" s="10"/>
      <c r="AQ20200" s="10"/>
      <c r="AR20200" s="10"/>
      <c r="AS20200" s="10"/>
      <c r="AT20200" s="10"/>
      <c r="AU20200" s="10"/>
      <c r="AV20200" s="10"/>
      <c r="AW20200" s="10"/>
      <c r="AX20200" s="10"/>
      <c r="AY20200" s="10"/>
      <c r="AZ20200" s="10"/>
      <c r="BA20200" s="10"/>
      <c r="BB20200" s="10"/>
      <c r="BC20200" s="10"/>
      <c r="BD20200" s="10"/>
      <c r="BE20200" s="10"/>
      <c r="BF20200" s="10"/>
      <c r="BG20200" s="6"/>
    </row>
    <row r="20201" spans="34:59" x14ac:dyDescent="0.25">
      <c r="AH20201" s="6"/>
      <c r="AI20201" s="6"/>
      <c r="AJ20201" s="6"/>
      <c r="AK20201" s="6"/>
      <c r="AL20201" s="6"/>
      <c r="AM20201" s="6"/>
      <c r="AN20201" s="6"/>
      <c r="AO20201" s="6"/>
      <c r="AP20201" s="6"/>
      <c r="AQ20201" s="6"/>
      <c r="AR20201" s="6"/>
      <c r="AS20201" s="6"/>
      <c r="AT20201" s="6"/>
      <c r="AU20201" s="6"/>
      <c r="AV20201" s="6"/>
      <c r="AW20201" s="6"/>
      <c r="AX20201" s="6"/>
      <c r="AY20201" s="6"/>
      <c r="AZ20201" s="6"/>
      <c r="BA20201" s="6"/>
      <c r="BB20201" s="6"/>
      <c r="BC20201" s="6"/>
      <c r="BD20201" s="6"/>
      <c r="BE20201" s="6"/>
      <c r="BF20201" s="6"/>
      <c r="BG20201" s="10"/>
    </row>
    <row r="20202" spans="34:59" x14ac:dyDescent="0.25">
      <c r="AH20202" s="10"/>
      <c r="AI20202" s="6"/>
    </row>
    <row r="20203" spans="34:59" x14ac:dyDescent="0.25">
      <c r="AH20203" s="6"/>
      <c r="AI20203" s="6"/>
      <c r="AJ20203" s="6"/>
      <c r="AK20203" s="6"/>
      <c r="AL20203" s="6"/>
      <c r="AM20203" s="6"/>
      <c r="AN20203" s="6"/>
      <c r="AO20203" s="6"/>
      <c r="AP20203" s="6"/>
      <c r="AQ20203" s="6"/>
      <c r="AR20203" s="6"/>
      <c r="AS20203" s="6"/>
      <c r="AT20203" s="6"/>
      <c r="AU20203" s="6"/>
      <c r="AV20203" s="6"/>
      <c r="AW20203" s="6"/>
      <c r="AX20203" s="6"/>
      <c r="AY20203" s="6"/>
      <c r="AZ20203" s="6"/>
      <c r="BA20203" s="6"/>
      <c r="BB20203" s="6"/>
      <c r="BC20203" s="6"/>
      <c r="BD20203" s="6"/>
      <c r="BE20203" s="6"/>
      <c r="BF20203" s="6"/>
      <c r="BG20203" s="6"/>
    </row>
    <row r="20204" spans="34:59" x14ac:dyDescent="0.25">
      <c r="AH20204" s="10"/>
      <c r="AI20204" s="6"/>
      <c r="AJ20204" s="10"/>
      <c r="AK20204" s="10"/>
      <c r="AL20204" s="10"/>
      <c r="AM20204" s="10"/>
      <c r="AN20204" s="10"/>
      <c r="AO20204" s="10"/>
      <c r="AP20204" s="10"/>
      <c r="AQ20204" s="10"/>
      <c r="AR20204" s="10"/>
      <c r="AS20204" s="10"/>
      <c r="AT20204" s="10"/>
      <c r="AU20204" s="10"/>
      <c r="AV20204" s="10"/>
      <c r="AW20204" s="10"/>
      <c r="AX20204" s="10"/>
      <c r="AY20204" s="10"/>
      <c r="AZ20204" s="10"/>
      <c r="BA20204" s="10"/>
      <c r="BB20204" s="10"/>
      <c r="BC20204" s="10"/>
      <c r="BD20204" s="10"/>
      <c r="BE20204" s="10"/>
      <c r="BF20204" s="10"/>
      <c r="BG20204" s="6"/>
    </row>
    <row r="20205" spans="34:59" x14ac:dyDescent="0.25">
      <c r="AH20205" s="6"/>
      <c r="AI20205" s="6"/>
      <c r="AJ20205" s="6"/>
      <c r="AK20205" s="6"/>
      <c r="AL20205" s="6"/>
      <c r="AM20205" s="6"/>
      <c r="AN20205" s="6"/>
      <c r="AO20205" s="6"/>
      <c r="AP20205" s="6"/>
      <c r="AQ20205" s="6"/>
      <c r="AR20205" s="6"/>
      <c r="AS20205" s="6"/>
      <c r="AT20205" s="6"/>
      <c r="AU20205" s="6"/>
      <c r="AV20205" s="6"/>
      <c r="AW20205" s="6"/>
      <c r="AX20205" s="6"/>
      <c r="AY20205" s="6"/>
      <c r="AZ20205" s="6"/>
      <c r="BA20205" s="6"/>
      <c r="BB20205" s="6"/>
      <c r="BC20205" s="6"/>
      <c r="BD20205" s="6"/>
      <c r="BE20205" s="6"/>
      <c r="BF20205" s="6"/>
      <c r="BG20205" s="10"/>
    </row>
    <row r="20206" spans="34:59" x14ac:dyDescent="0.25">
      <c r="AH20206" s="10"/>
      <c r="AI20206" s="6"/>
    </row>
    <row r="20207" spans="34:59" x14ac:dyDescent="0.25">
      <c r="AH20207" s="6"/>
      <c r="AI20207" s="6"/>
      <c r="AJ20207" s="6"/>
      <c r="AK20207" s="6"/>
      <c r="AL20207" s="6"/>
      <c r="AM20207" s="6"/>
      <c r="AN20207" s="6"/>
      <c r="AO20207" s="6"/>
      <c r="AP20207" s="6"/>
      <c r="AQ20207" s="6"/>
      <c r="AR20207" s="6"/>
      <c r="AS20207" s="6"/>
      <c r="AT20207" s="6"/>
      <c r="AU20207" s="6"/>
      <c r="AV20207" s="6"/>
      <c r="AW20207" s="6"/>
      <c r="AX20207" s="6"/>
      <c r="AY20207" s="6"/>
      <c r="AZ20207" s="6"/>
      <c r="BA20207" s="6"/>
      <c r="BB20207" s="6"/>
      <c r="BC20207" s="6"/>
      <c r="BD20207" s="6"/>
      <c r="BE20207" s="6"/>
      <c r="BF20207" s="6"/>
      <c r="BG20207" s="6"/>
    </row>
    <row r="20208" spans="34:59" x14ac:dyDescent="0.25">
      <c r="AH20208" s="10"/>
      <c r="AI20208" s="6"/>
      <c r="AJ20208" s="10"/>
      <c r="AK20208" s="10"/>
      <c r="AL20208" s="10"/>
      <c r="AM20208" s="10"/>
      <c r="AN20208" s="10"/>
      <c r="AO20208" s="10"/>
      <c r="AP20208" s="10"/>
      <c r="AQ20208" s="10"/>
      <c r="AR20208" s="10"/>
      <c r="AS20208" s="10"/>
      <c r="AT20208" s="10"/>
      <c r="AU20208" s="10"/>
      <c r="AV20208" s="10"/>
      <c r="AW20208" s="10"/>
      <c r="AX20208" s="10"/>
      <c r="AY20208" s="10"/>
      <c r="AZ20208" s="10"/>
      <c r="BA20208" s="10"/>
      <c r="BB20208" s="10"/>
      <c r="BC20208" s="10"/>
      <c r="BD20208" s="10"/>
      <c r="BE20208" s="10"/>
      <c r="BF20208" s="10"/>
      <c r="BG20208" s="6"/>
    </row>
    <row r="20209" spans="34:59" x14ac:dyDescent="0.25">
      <c r="AH20209" s="6"/>
      <c r="AI20209" s="6"/>
      <c r="AJ20209" s="6"/>
      <c r="AK20209" s="6"/>
      <c r="AL20209" s="6"/>
      <c r="AM20209" s="6"/>
      <c r="AN20209" s="6"/>
      <c r="AO20209" s="6"/>
      <c r="AP20209" s="6"/>
      <c r="AQ20209" s="6"/>
      <c r="AR20209" s="6"/>
      <c r="AS20209" s="6"/>
      <c r="AT20209" s="6"/>
      <c r="AU20209" s="6"/>
      <c r="AV20209" s="6"/>
      <c r="AW20209" s="6"/>
      <c r="AX20209" s="6"/>
      <c r="AY20209" s="6"/>
      <c r="AZ20209" s="6"/>
      <c r="BA20209" s="6"/>
      <c r="BB20209" s="6"/>
      <c r="BC20209" s="6"/>
      <c r="BD20209" s="6"/>
      <c r="BE20209" s="6"/>
      <c r="BF20209" s="6"/>
      <c r="BG20209" s="10"/>
    </row>
    <row r="20210" spans="34:59" x14ac:dyDescent="0.25">
      <c r="AH20210" s="10"/>
      <c r="AI20210" s="6"/>
    </row>
    <row r="20211" spans="34:59" x14ac:dyDescent="0.25">
      <c r="AH20211" s="6"/>
      <c r="AI20211" s="6"/>
      <c r="AJ20211" s="6"/>
      <c r="AK20211" s="6"/>
      <c r="AL20211" s="6"/>
      <c r="AM20211" s="6"/>
      <c r="AN20211" s="6"/>
      <c r="AO20211" s="6"/>
      <c r="AP20211" s="6"/>
      <c r="AQ20211" s="6"/>
      <c r="AR20211" s="6"/>
      <c r="AS20211" s="6"/>
      <c r="AT20211" s="6"/>
      <c r="AU20211" s="6"/>
      <c r="AV20211" s="6"/>
      <c r="AW20211" s="6"/>
      <c r="AX20211" s="6"/>
      <c r="AY20211" s="6"/>
      <c r="AZ20211" s="6"/>
      <c r="BA20211" s="6"/>
      <c r="BB20211" s="6"/>
      <c r="BC20211" s="6"/>
      <c r="BD20211" s="6"/>
      <c r="BE20211" s="6"/>
      <c r="BF20211" s="6"/>
      <c r="BG20211" s="6"/>
    </row>
    <row r="20212" spans="34:59" x14ac:dyDescent="0.25">
      <c r="AH20212" s="10"/>
      <c r="AI20212" s="6"/>
      <c r="AJ20212" s="10"/>
      <c r="AK20212" s="10"/>
      <c r="AL20212" s="10"/>
      <c r="AM20212" s="10"/>
      <c r="AN20212" s="10"/>
      <c r="AO20212" s="10"/>
      <c r="AP20212" s="10"/>
      <c r="AQ20212" s="10"/>
      <c r="AR20212" s="10"/>
      <c r="AS20212" s="10"/>
      <c r="AT20212" s="10"/>
      <c r="AU20212" s="10"/>
      <c r="AV20212" s="10"/>
      <c r="AW20212" s="10"/>
      <c r="AX20212" s="10"/>
      <c r="AY20212" s="10"/>
      <c r="AZ20212" s="10"/>
      <c r="BA20212" s="10"/>
      <c r="BB20212" s="10"/>
      <c r="BC20212" s="10"/>
      <c r="BD20212" s="10"/>
      <c r="BE20212" s="10"/>
      <c r="BF20212" s="10"/>
      <c r="BG20212" s="6"/>
    </row>
    <row r="20214" spans="34:59" x14ac:dyDescent="0.25">
      <c r="AH20214" s="10"/>
      <c r="AI20214" s="6"/>
    </row>
    <row r="20215" spans="34:59" x14ac:dyDescent="0.25">
      <c r="AH20215" s="6"/>
      <c r="AI20215" s="6"/>
      <c r="AJ20215" s="6"/>
      <c r="AK20215" s="6"/>
      <c r="AL20215" s="6"/>
      <c r="AM20215" s="6"/>
      <c r="AN20215" s="6"/>
      <c r="AO20215" s="6"/>
      <c r="AP20215" s="6"/>
      <c r="AQ20215" s="6"/>
      <c r="AR20215" s="6"/>
      <c r="AS20215" s="6"/>
      <c r="AT20215" s="6"/>
      <c r="AU20215" s="6"/>
      <c r="AV20215" s="6"/>
      <c r="AW20215" s="6"/>
      <c r="AX20215" s="6"/>
      <c r="AY20215" s="6"/>
      <c r="AZ20215" s="6"/>
      <c r="BA20215" s="6"/>
      <c r="BB20215" s="6"/>
      <c r="BC20215" s="6"/>
      <c r="BD20215" s="6"/>
      <c r="BE20215" s="6"/>
      <c r="BF20215" s="6"/>
      <c r="BG20215" s="6"/>
    </row>
    <row r="20216" spans="34:59" x14ac:dyDescent="0.25">
      <c r="AH20216" s="10"/>
      <c r="AI20216" s="6"/>
      <c r="AJ20216" s="10"/>
      <c r="AK20216" s="10"/>
      <c r="AL20216" s="10"/>
      <c r="AM20216" s="10"/>
      <c r="AN20216" s="10"/>
      <c r="AO20216" s="10"/>
      <c r="AP20216" s="10"/>
      <c r="AQ20216" s="10"/>
      <c r="AR20216" s="10"/>
      <c r="AS20216" s="10"/>
      <c r="AT20216" s="10"/>
      <c r="AU20216" s="10"/>
      <c r="AV20216" s="10"/>
      <c r="AW20216" s="10"/>
      <c r="AX20216" s="10"/>
      <c r="AY20216" s="10"/>
      <c r="AZ20216" s="10"/>
      <c r="BA20216" s="10"/>
      <c r="BB20216" s="10"/>
      <c r="BC20216" s="10"/>
      <c r="BD20216" s="10"/>
      <c r="BE20216" s="10"/>
      <c r="BF20216" s="10"/>
      <c r="BG20216" s="6"/>
    </row>
    <row r="20217" spans="34:59" x14ac:dyDescent="0.25">
      <c r="AH20217" s="6"/>
      <c r="AI20217" s="6"/>
      <c r="AJ20217" s="6"/>
      <c r="AK20217" s="6"/>
      <c r="AL20217" s="6"/>
      <c r="AM20217" s="6"/>
      <c r="AN20217" s="6"/>
      <c r="AO20217" s="6"/>
      <c r="AP20217" s="6"/>
      <c r="AQ20217" s="6"/>
      <c r="AR20217" s="6"/>
      <c r="AS20217" s="6"/>
      <c r="AT20217" s="6"/>
      <c r="AU20217" s="6"/>
      <c r="AV20217" s="6"/>
      <c r="AW20217" s="6"/>
      <c r="AX20217" s="6"/>
      <c r="AY20217" s="6"/>
      <c r="AZ20217" s="6"/>
      <c r="BA20217" s="6"/>
      <c r="BB20217" s="6"/>
      <c r="BC20217" s="6"/>
      <c r="BD20217" s="6"/>
      <c r="BE20217" s="6"/>
      <c r="BF20217" s="6"/>
      <c r="BG20217" s="10"/>
    </row>
    <row r="20218" spans="34:59" x14ac:dyDescent="0.25">
      <c r="AH20218" s="10"/>
      <c r="AI20218" s="6"/>
    </row>
    <row r="20219" spans="34:59" x14ac:dyDescent="0.25">
      <c r="AH20219" s="6"/>
      <c r="AI20219" s="6"/>
      <c r="AJ20219" s="6"/>
      <c r="AK20219" s="6"/>
      <c r="AL20219" s="6"/>
      <c r="AM20219" s="6"/>
      <c r="AN20219" s="6"/>
      <c r="AO20219" s="6"/>
      <c r="AP20219" s="6"/>
      <c r="AQ20219" s="6"/>
      <c r="AR20219" s="6"/>
      <c r="AS20219" s="6"/>
      <c r="AT20219" s="6"/>
      <c r="AU20219" s="6"/>
      <c r="AV20219" s="6"/>
      <c r="AW20219" s="6"/>
      <c r="AX20219" s="6"/>
      <c r="AY20219" s="6"/>
      <c r="AZ20219" s="6"/>
      <c r="BA20219" s="6"/>
      <c r="BB20219" s="6"/>
      <c r="BC20219" s="6"/>
      <c r="BD20219" s="6"/>
      <c r="BE20219" s="6"/>
      <c r="BF20219" s="6"/>
      <c r="BG20219" s="6"/>
    </row>
    <row r="20220" spans="34:59" x14ac:dyDescent="0.25">
      <c r="AH20220" s="10"/>
      <c r="AI20220" s="6"/>
      <c r="AJ20220" s="10"/>
      <c r="AK20220" s="10"/>
      <c r="AL20220" s="10"/>
      <c r="AM20220" s="10"/>
      <c r="AN20220" s="10"/>
      <c r="AO20220" s="10"/>
      <c r="AP20220" s="10"/>
      <c r="AQ20220" s="10"/>
      <c r="AR20220" s="10"/>
      <c r="AS20220" s="10"/>
      <c r="AT20220" s="10"/>
      <c r="AU20220" s="10"/>
      <c r="AV20220" s="10"/>
      <c r="AW20220" s="10"/>
      <c r="AX20220" s="10"/>
      <c r="AY20220" s="10"/>
      <c r="AZ20220" s="10"/>
      <c r="BA20220" s="10"/>
      <c r="BB20220" s="10"/>
      <c r="BC20220" s="10"/>
      <c r="BD20220" s="10"/>
      <c r="BE20220" s="10"/>
      <c r="BF20220" s="10"/>
      <c r="BG20220" s="6"/>
    </row>
    <row r="20221" spans="34:59" x14ac:dyDescent="0.25">
      <c r="AH20221" s="6"/>
      <c r="AI20221" s="6"/>
      <c r="AJ20221" s="6"/>
      <c r="AK20221" s="6"/>
      <c r="AL20221" s="6"/>
      <c r="AM20221" s="6"/>
      <c r="AN20221" s="6"/>
      <c r="AO20221" s="6"/>
      <c r="AP20221" s="6"/>
      <c r="AQ20221" s="6"/>
      <c r="AR20221" s="6"/>
      <c r="AS20221" s="6"/>
      <c r="AT20221" s="6"/>
      <c r="AU20221" s="6"/>
      <c r="AV20221" s="6"/>
      <c r="AW20221" s="6"/>
      <c r="AX20221" s="6"/>
      <c r="AY20221" s="6"/>
      <c r="AZ20221" s="6"/>
      <c r="BA20221" s="6"/>
      <c r="BB20221" s="6"/>
      <c r="BC20221" s="6"/>
      <c r="BD20221" s="6"/>
      <c r="BE20221" s="6"/>
      <c r="BF20221" s="6"/>
      <c r="BG20221" s="10"/>
    </row>
    <row r="20222" spans="34:59" x14ac:dyDescent="0.25">
      <c r="AH20222" s="10"/>
      <c r="AI20222" s="6"/>
    </row>
    <row r="20223" spans="34:59" x14ac:dyDescent="0.25">
      <c r="AH20223" s="6"/>
      <c r="AI20223" s="6"/>
      <c r="AJ20223" s="6"/>
      <c r="AK20223" s="6"/>
      <c r="AL20223" s="6"/>
      <c r="AM20223" s="6"/>
      <c r="AN20223" s="6"/>
      <c r="AO20223" s="6"/>
      <c r="AP20223" s="6"/>
      <c r="AQ20223" s="6"/>
      <c r="AR20223" s="6"/>
      <c r="AS20223" s="6"/>
      <c r="AT20223" s="6"/>
      <c r="AU20223" s="6"/>
      <c r="AV20223" s="6"/>
      <c r="AW20223" s="6"/>
      <c r="AX20223" s="6"/>
      <c r="AY20223" s="6"/>
      <c r="AZ20223" s="6"/>
      <c r="BA20223" s="6"/>
      <c r="BB20223" s="6"/>
      <c r="BC20223" s="6"/>
      <c r="BD20223" s="6"/>
      <c r="BE20223" s="6"/>
      <c r="BF20223" s="6"/>
      <c r="BG20223" s="6"/>
    </row>
    <row r="20224" spans="34:59" x14ac:dyDescent="0.25">
      <c r="AH20224" s="10"/>
      <c r="AI20224" s="6"/>
      <c r="AJ20224" s="10"/>
      <c r="AK20224" s="10"/>
      <c r="AL20224" s="10"/>
      <c r="AM20224" s="10"/>
      <c r="AN20224" s="10"/>
      <c r="AO20224" s="10"/>
      <c r="AP20224" s="10"/>
      <c r="AQ20224" s="10"/>
      <c r="AR20224" s="10"/>
      <c r="AS20224" s="10"/>
      <c r="AT20224" s="10"/>
      <c r="AU20224" s="10"/>
      <c r="AV20224" s="10"/>
      <c r="AW20224" s="10"/>
      <c r="AX20224" s="10"/>
      <c r="AY20224" s="10"/>
      <c r="AZ20224" s="10"/>
      <c r="BA20224" s="10"/>
      <c r="BB20224" s="10"/>
      <c r="BC20224" s="10"/>
      <c r="BD20224" s="10"/>
      <c r="BE20224" s="10"/>
      <c r="BF20224" s="10"/>
      <c r="BG20224" s="6"/>
    </row>
    <row r="20225" spans="34:59" x14ac:dyDescent="0.25">
      <c r="AH20225" s="6"/>
      <c r="AI20225" s="6"/>
      <c r="AJ20225" s="6"/>
      <c r="AK20225" s="6"/>
      <c r="AL20225" s="6"/>
      <c r="AM20225" s="6"/>
      <c r="AN20225" s="6"/>
      <c r="AO20225" s="6"/>
      <c r="AP20225" s="6"/>
      <c r="AQ20225" s="6"/>
      <c r="AR20225" s="6"/>
      <c r="AS20225" s="6"/>
      <c r="AT20225" s="6"/>
      <c r="AU20225" s="6"/>
      <c r="AV20225" s="6"/>
      <c r="AW20225" s="6"/>
      <c r="AX20225" s="6"/>
      <c r="AY20225" s="6"/>
      <c r="AZ20225" s="6"/>
      <c r="BA20225" s="6"/>
      <c r="BB20225" s="6"/>
      <c r="BC20225" s="6"/>
      <c r="BD20225" s="6"/>
      <c r="BE20225" s="6"/>
      <c r="BF20225" s="6"/>
      <c r="BG20225" s="10"/>
    </row>
    <row r="20226" spans="34:59" x14ac:dyDescent="0.25">
      <c r="AH20226" s="10"/>
      <c r="AI20226" s="6"/>
    </row>
    <row r="20227" spans="34:59" x14ac:dyDescent="0.25">
      <c r="AH20227" s="6"/>
      <c r="AI20227" s="6"/>
      <c r="AJ20227" s="6"/>
      <c r="AK20227" s="6"/>
      <c r="AL20227" s="6"/>
      <c r="AM20227" s="6"/>
      <c r="AN20227" s="6"/>
      <c r="AO20227" s="6"/>
      <c r="AP20227" s="6"/>
      <c r="AQ20227" s="6"/>
      <c r="AR20227" s="6"/>
      <c r="AS20227" s="6"/>
      <c r="AT20227" s="6"/>
      <c r="AU20227" s="6"/>
      <c r="AV20227" s="6"/>
      <c r="AW20227" s="6"/>
      <c r="AX20227" s="6"/>
      <c r="AY20227" s="6"/>
      <c r="AZ20227" s="6"/>
      <c r="BA20227" s="6"/>
      <c r="BB20227" s="6"/>
      <c r="BC20227" s="6"/>
      <c r="BD20227" s="6"/>
      <c r="BE20227" s="6"/>
      <c r="BF20227" s="6"/>
      <c r="BG20227" s="6"/>
    </row>
    <row r="20228" spans="34:59" x14ac:dyDescent="0.25">
      <c r="AH20228" s="10"/>
      <c r="AI20228" s="6"/>
      <c r="AJ20228" s="10"/>
      <c r="AK20228" s="10"/>
      <c r="AL20228" s="10"/>
      <c r="AM20228" s="10"/>
      <c r="AN20228" s="10"/>
      <c r="AO20228" s="10"/>
      <c r="AP20228" s="10"/>
      <c r="AQ20228" s="10"/>
      <c r="AR20228" s="10"/>
      <c r="AS20228" s="10"/>
      <c r="AT20228" s="10"/>
      <c r="AU20228" s="10"/>
      <c r="AV20228" s="10"/>
      <c r="AW20228" s="10"/>
      <c r="AX20228" s="10"/>
      <c r="AY20228" s="10"/>
      <c r="AZ20228" s="10"/>
      <c r="BA20228" s="10"/>
      <c r="BB20228" s="10"/>
      <c r="BC20228" s="10"/>
      <c r="BD20228" s="10"/>
      <c r="BE20228" s="10"/>
      <c r="BF20228" s="10"/>
      <c r="BG20228" s="6"/>
    </row>
    <row r="20230" spans="34:59" x14ac:dyDescent="0.25">
      <c r="AH20230" s="10"/>
      <c r="AI20230" s="6"/>
    </row>
    <row r="20231" spans="34:59" x14ac:dyDescent="0.25">
      <c r="AH20231" s="6"/>
      <c r="AI20231" s="6"/>
      <c r="AJ20231" s="6"/>
      <c r="AK20231" s="6"/>
      <c r="AL20231" s="6"/>
      <c r="AM20231" s="6"/>
      <c r="AN20231" s="6"/>
      <c r="AO20231" s="6"/>
      <c r="AP20231" s="6"/>
      <c r="AQ20231" s="6"/>
      <c r="AR20231" s="6"/>
      <c r="AS20231" s="6"/>
      <c r="AT20231" s="6"/>
      <c r="AU20231" s="6"/>
      <c r="AV20231" s="6"/>
      <c r="AW20231" s="6"/>
      <c r="AX20231" s="6"/>
      <c r="AY20231" s="6"/>
      <c r="AZ20231" s="6"/>
      <c r="BA20231" s="6"/>
      <c r="BB20231" s="6"/>
      <c r="BC20231" s="6"/>
      <c r="BD20231" s="6"/>
      <c r="BE20231" s="6"/>
      <c r="BF20231" s="6"/>
      <c r="BG20231" s="6"/>
    </row>
    <row r="20232" spans="34:59" x14ac:dyDescent="0.25">
      <c r="AH20232" s="10"/>
      <c r="AI20232" s="6"/>
      <c r="AJ20232" s="10"/>
      <c r="AK20232" s="10"/>
      <c r="AL20232" s="10"/>
      <c r="AM20232" s="10"/>
      <c r="AN20232" s="10"/>
      <c r="AO20232" s="10"/>
      <c r="AP20232" s="10"/>
      <c r="AQ20232" s="10"/>
      <c r="AR20232" s="10"/>
      <c r="AS20232" s="10"/>
      <c r="AT20232" s="10"/>
      <c r="AU20232" s="10"/>
      <c r="AV20232" s="10"/>
      <c r="AW20232" s="10"/>
      <c r="AX20232" s="10"/>
      <c r="AY20232" s="10"/>
      <c r="AZ20232" s="10"/>
      <c r="BA20232" s="10"/>
      <c r="BB20232" s="10"/>
      <c r="BC20232" s="10"/>
      <c r="BD20232" s="10"/>
      <c r="BE20232" s="10"/>
      <c r="BF20232" s="10"/>
      <c r="BG20232" s="6"/>
    </row>
    <row r="20233" spans="34:59" x14ac:dyDescent="0.25">
      <c r="AH20233" s="6"/>
      <c r="AI20233" s="6"/>
      <c r="AJ20233" s="6"/>
      <c r="AK20233" s="6"/>
      <c r="AL20233" s="6"/>
      <c r="AM20233" s="6"/>
      <c r="AN20233" s="6"/>
      <c r="AO20233" s="6"/>
      <c r="AP20233" s="6"/>
      <c r="AQ20233" s="6"/>
      <c r="AR20233" s="6"/>
      <c r="AS20233" s="6"/>
      <c r="AT20233" s="6"/>
      <c r="AU20233" s="6"/>
      <c r="AV20233" s="6"/>
      <c r="AW20233" s="6"/>
      <c r="AX20233" s="6"/>
      <c r="AY20233" s="6"/>
      <c r="AZ20233" s="6"/>
      <c r="BA20233" s="6"/>
      <c r="BB20233" s="6"/>
      <c r="BC20233" s="6"/>
      <c r="BD20233" s="6"/>
      <c r="BE20233" s="6"/>
      <c r="BF20233" s="6"/>
      <c r="BG20233" s="10"/>
    </row>
    <row r="20234" spans="34:59" x14ac:dyDescent="0.25">
      <c r="AH20234" s="10"/>
      <c r="AI20234" s="6"/>
    </row>
    <row r="20235" spans="34:59" x14ac:dyDescent="0.25">
      <c r="AH20235" s="6"/>
      <c r="AI20235" s="6"/>
      <c r="AJ20235" s="6"/>
      <c r="AK20235" s="6"/>
      <c r="AL20235" s="6"/>
      <c r="AM20235" s="6"/>
      <c r="AN20235" s="6"/>
      <c r="AO20235" s="6"/>
      <c r="AP20235" s="6"/>
      <c r="AQ20235" s="6"/>
      <c r="AR20235" s="6"/>
      <c r="AS20235" s="6"/>
      <c r="AT20235" s="6"/>
      <c r="AU20235" s="6"/>
      <c r="AV20235" s="6"/>
      <c r="AW20235" s="6"/>
      <c r="AX20235" s="6"/>
      <c r="AY20235" s="6"/>
      <c r="AZ20235" s="6"/>
      <c r="BA20235" s="6"/>
      <c r="BB20235" s="6"/>
      <c r="BC20235" s="6"/>
      <c r="BD20235" s="6"/>
      <c r="BE20235" s="6"/>
      <c r="BF20235" s="6"/>
      <c r="BG20235" s="6"/>
    </row>
    <row r="20236" spans="34:59" x14ac:dyDescent="0.25">
      <c r="AH20236" s="10"/>
      <c r="AI20236" s="6"/>
      <c r="AJ20236" s="10"/>
      <c r="AK20236" s="10"/>
      <c r="AL20236" s="10"/>
      <c r="AM20236" s="10"/>
      <c r="AN20236" s="10"/>
      <c r="AO20236" s="10"/>
      <c r="AP20236" s="10"/>
      <c r="AQ20236" s="10"/>
      <c r="AR20236" s="10"/>
      <c r="AS20236" s="10"/>
      <c r="AT20236" s="10"/>
      <c r="AU20236" s="10"/>
      <c r="AV20236" s="10"/>
      <c r="AW20236" s="10"/>
      <c r="AX20236" s="10"/>
      <c r="AY20236" s="10"/>
      <c r="AZ20236" s="10"/>
      <c r="BA20236" s="10"/>
      <c r="BB20236" s="10"/>
      <c r="BC20236" s="10"/>
      <c r="BD20236" s="10"/>
      <c r="BE20236" s="10"/>
      <c r="BF20236" s="10"/>
      <c r="BG20236" s="6"/>
    </row>
    <row r="20237" spans="34:59" x14ac:dyDescent="0.25">
      <c r="AH20237" s="6"/>
      <c r="AI20237" s="6"/>
      <c r="AJ20237" s="6"/>
      <c r="AK20237" s="6"/>
      <c r="AL20237" s="6"/>
      <c r="AM20237" s="6"/>
      <c r="AN20237" s="6"/>
      <c r="AO20237" s="6"/>
      <c r="AP20237" s="6"/>
      <c r="AQ20237" s="6"/>
      <c r="AR20237" s="6"/>
      <c r="AS20237" s="6"/>
      <c r="AT20237" s="6"/>
      <c r="AU20237" s="6"/>
      <c r="AV20237" s="6"/>
      <c r="AW20237" s="6"/>
      <c r="AX20237" s="6"/>
      <c r="AY20237" s="6"/>
      <c r="AZ20237" s="6"/>
      <c r="BA20237" s="6"/>
      <c r="BB20237" s="6"/>
      <c r="BC20237" s="6"/>
      <c r="BD20237" s="6"/>
      <c r="BE20237" s="6"/>
      <c r="BF20237" s="6"/>
      <c r="BG20237" s="10"/>
    </row>
    <row r="20238" spans="34:59" x14ac:dyDescent="0.25">
      <c r="AH20238" s="10"/>
      <c r="AI20238" s="6"/>
    </row>
    <row r="20239" spans="34:59" x14ac:dyDescent="0.25">
      <c r="AH20239" s="6"/>
      <c r="AI20239" s="6"/>
      <c r="AJ20239" s="6"/>
      <c r="AK20239" s="6"/>
      <c r="AL20239" s="6"/>
      <c r="AM20239" s="6"/>
      <c r="AN20239" s="6"/>
      <c r="AO20239" s="6"/>
      <c r="AP20239" s="6"/>
      <c r="AQ20239" s="6"/>
      <c r="AR20239" s="6"/>
      <c r="AS20239" s="6"/>
      <c r="AT20239" s="6"/>
      <c r="AU20239" s="6"/>
      <c r="AV20239" s="6"/>
      <c r="AW20239" s="6"/>
      <c r="AX20239" s="6"/>
      <c r="AY20239" s="6"/>
      <c r="AZ20239" s="6"/>
      <c r="BA20239" s="6"/>
      <c r="BB20239" s="6"/>
      <c r="BC20239" s="6"/>
      <c r="BD20239" s="6"/>
      <c r="BE20239" s="6"/>
      <c r="BF20239" s="6"/>
      <c r="BG20239" s="6"/>
    </row>
    <row r="20240" spans="34:59" x14ac:dyDescent="0.25">
      <c r="AH20240" s="10"/>
      <c r="AI20240" s="6"/>
      <c r="AJ20240" s="10"/>
      <c r="AK20240" s="10"/>
      <c r="AL20240" s="10"/>
      <c r="AM20240" s="10"/>
      <c r="AN20240" s="10"/>
      <c r="AO20240" s="10"/>
      <c r="AP20240" s="10"/>
      <c r="AQ20240" s="10"/>
      <c r="AR20240" s="10"/>
      <c r="AS20240" s="10"/>
      <c r="AT20240" s="10"/>
      <c r="AU20240" s="10"/>
      <c r="AV20240" s="10"/>
      <c r="AW20240" s="10"/>
      <c r="AX20240" s="10"/>
      <c r="AY20240" s="10"/>
      <c r="AZ20240" s="10"/>
      <c r="BA20240" s="10"/>
      <c r="BB20240" s="10"/>
      <c r="BC20240" s="10"/>
      <c r="BD20240" s="10"/>
      <c r="BE20240" s="10"/>
      <c r="BF20240" s="10"/>
      <c r="BG20240" s="6"/>
    </row>
    <row r="20241" spans="34:59" x14ac:dyDescent="0.25">
      <c r="AH20241" s="6"/>
      <c r="AI20241" s="6"/>
      <c r="AJ20241" s="6"/>
      <c r="AK20241" s="6"/>
      <c r="AL20241" s="6"/>
      <c r="AM20241" s="6"/>
      <c r="AN20241" s="6"/>
      <c r="AO20241" s="6"/>
      <c r="AP20241" s="6"/>
      <c r="AQ20241" s="6"/>
      <c r="AR20241" s="6"/>
      <c r="AS20241" s="6"/>
      <c r="AT20241" s="6"/>
      <c r="AU20241" s="6"/>
      <c r="AV20241" s="6"/>
      <c r="AW20241" s="6"/>
      <c r="AX20241" s="6"/>
      <c r="AY20241" s="6"/>
      <c r="AZ20241" s="6"/>
      <c r="BA20241" s="6"/>
      <c r="BB20241" s="6"/>
      <c r="BC20241" s="6"/>
      <c r="BD20241" s="6"/>
      <c r="BE20241" s="6"/>
      <c r="BF20241" s="6"/>
      <c r="BG20241" s="10"/>
    </row>
    <row r="20242" spans="34:59" x14ac:dyDescent="0.25">
      <c r="AH20242" s="10"/>
      <c r="AI20242" s="6"/>
    </row>
    <row r="20243" spans="34:59" x14ac:dyDescent="0.25">
      <c r="AH20243" s="6"/>
      <c r="AI20243" s="6"/>
      <c r="AJ20243" s="6"/>
      <c r="AK20243" s="6"/>
      <c r="AL20243" s="6"/>
      <c r="AM20243" s="6"/>
      <c r="AN20243" s="6"/>
      <c r="AO20243" s="6"/>
      <c r="AP20243" s="6"/>
      <c r="AQ20243" s="6"/>
      <c r="AR20243" s="6"/>
      <c r="AS20243" s="6"/>
      <c r="AT20243" s="6"/>
      <c r="AU20243" s="6"/>
      <c r="AV20243" s="6"/>
      <c r="AW20243" s="6"/>
      <c r="AX20243" s="6"/>
      <c r="AY20243" s="6"/>
      <c r="AZ20243" s="6"/>
      <c r="BA20243" s="6"/>
      <c r="BB20243" s="6"/>
      <c r="BC20243" s="6"/>
      <c r="BD20243" s="6"/>
      <c r="BE20243" s="6"/>
      <c r="BF20243" s="6"/>
      <c r="BG20243" s="6"/>
    </row>
    <row r="20244" spans="34:59" x14ac:dyDescent="0.25">
      <c r="AH20244" s="10"/>
      <c r="AI20244" s="6"/>
      <c r="AJ20244" s="10"/>
      <c r="AK20244" s="10"/>
      <c r="AL20244" s="10"/>
      <c r="AM20244" s="10"/>
      <c r="AN20244" s="10"/>
      <c r="AO20244" s="10"/>
      <c r="AP20244" s="10"/>
      <c r="AQ20244" s="10"/>
      <c r="AR20244" s="10"/>
      <c r="AS20244" s="10"/>
      <c r="AT20244" s="10"/>
      <c r="AU20244" s="10"/>
      <c r="AV20244" s="10"/>
      <c r="AW20244" s="10"/>
      <c r="AX20244" s="10"/>
      <c r="AY20244" s="10"/>
      <c r="AZ20244" s="10"/>
      <c r="BA20244" s="10"/>
      <c r="BB20244" s="10"/>
      <c r="BC20244" s="10"/>
      <c r="BD20244" s="10"/>
      <c r="BE20244" s="10"/>
      <c r="BF20244" s="10"/>
      <c r="BG20244" s="6"/>
    </row>
    <row r="20246" spans="34:59" x14ac:dyDescent="0.25">
      <c r="AH20246" s="10"/>
      <c r="AI20246" s="6"/>
    </row>
    <row r="20247" spans="34:59" x14ac:dyDescent="0.25">
      <c r="AH20247" s="6"/>
      <c r="AI20247" s="6"/>
      <c r="AJ20247" s="6"/>
      <c r="AK20247" s="6"/>
      <c r="AL20247" s="6"/>
      <c r="AM20247" s="6"/>
      <c r="AN20247" s="6"/>
      <c r="AO20247" s="6"/>
      <c r="AP20247" s="6"/>
      <c r="AQ20247" s="6"/>
      <c r="AR20247" s="6"/>
      <c r="AS20247" s="6"/>
      <c r="AT20247" s="6"/>
      <c r="AU20247" s="6"/>
      <c r="AV20247" s="6"/>
      <c r="AW20247" s="6"/>
      <c r="AX20247" s="6"/>
      <c r="AY20247" s="6"/>
      <c r="AZ20247" s="6"/>
      <c r="BA20247" s="6"/>
      <c r="BB20247" s="6"/>
      <c r="BC20247" s="6"/>
      <c r="BD20247" s="6"/>
      <c r="BE20247" s="6"/>
      <c r="BF20247" s="6"/>
      <c r="BG20247" s="6"/>
    </row>
    <row r="20248" spans="34:59" x14ac:dyDescent="0.25">
      <c r="AH20248" s="10"/>
      <c r="AI20248" s="6"/>
      <c r="AJ20248" s="10"/>
      <c r="AK20248" s="10"/>
      <c r="AL20248" s="10"/>
      <c r="AM20248" s="10"/>
      <c r="AN20248" s="10"/>
      <c r="AO20248" s="10"/>
      <c r="AP20248" s="10"/>
      <c r="AQ20248" s="10"/>
      <c r="AR20248" s="10"/>
      <c r="AS20248" s="10"/>
      <c r="AT20248" s="10"/>
      <c r="AU20248" s="10"/>
      <c r="AV20248" s="10"/>
      <c r="AW20248" s="10"/>
      <c r="AX20248" s="10"/>
      <c r="AY20248" s="10"/>
      <c r="AZ20248" s="10"/>
      <c r="BA20248" s="10"/>
      <c r="BB20248" s="10"/>
      <c r="BC20248" s="10"/>
      <c r="BD20248" s="10"/>
      <c r="BE20248" s="10"/>
      <c r="BF20248" s="10"/>
      <c r="BG20248" s="6"/>
    </row>
    <row r="20249" spans="34:59" x14ac:dyDescent="0.25">
      <c r="AH20249" s="6"/>
      <c r="AI20249" s="6"/>
      <c r="AJ20249" s="6"/>
      <c r="AK20249" s="6"/>
      <c r="AL20249" s="6"/>
      <c r="AM20249" s="6"/>
      <c r="AN20249" s="6"/>
      <c r="AO20249" s="6"/>
      <c r="AP20249" s="6"/>
      <c r="AQ20249" s="6"/>
      <c r="AR20249" s="6"/>
      <c r="AS20249" s="6"/>
      <c r="AT20249" s="6"/>
      <c r="AU20249" s="6"/>
      <c r="AV20249" s="6"/>
      <c r="AW20249" s="6"/>
      <c r="AX20249" s="6"/>
      <c r="AY20249" s="6"/>
      <c r="AZ20249" s="6"/>
      <c r="BA20249" s="6"/>
      <c r="BB20249" s="6"/>
      <c r="BC20249" s="6"/>
      <c r="BD20249" s="6"/>
      <c r="BE20249" s="6"/>
      <c r="BF20249" s="6"/>
      <c r="BG20249" s="10"/>
    </row>
    <row r="20250" spans="34:59" x14ac:dyDescent="0.25">
      <c r="AH20250" s="10"/>
      <c r="AI20250" s="6"/>
    </row>
    <row r="20251" spans="34:59" x14ac:dyDescent="0.25">
      <c r="AH20251" s="6"/>
      <c r="AI20251" s="6"/>
      <c r="AJ20251" s="6"/>
      <c r="AK20251" s="6"/>
      <c r="AL20251" s="6"/>
      <c r="AM20251" s="6"/>
      <c r="AN20251" s="6"/>
      <c r="AO20251" s="6"/>
      <c r="AP20251" s="6"/>
      <c r="AQ20251" s="6"/>
      <c r="AR20251" s="6"/>
      <c r="AS20251" s="6"/>
      <c r="AT20251" s="6"/>
      <c r="AU20251" s="6"/>
      <c r="AV20251" s="6"/>
      <c r="AW20251" s="6"/>
      <c r="AX20251" s="6"/>
      <c r="AY20251" s="6"/>
      <c r="AZ20251" s="6"/>
      <c r="BA20251" s="6"/>
      <c r="BB20251" s="6"/>
      <c r="BC20251" s="6"/>
      <c r="BD20251" s="6"/>
      <c r="BE20251" s="6"/>
      <c r="BF20251" s="6"/>
      <c r="BG20251" s="6"/>
    </row>
    <row r="20252" spans="34:59" x14ac:dyDescent="0.25">
      <c r="AH20252" s="10"/>
      <c r="AI20252" s="6"/>
      <c r="AJ20252" s="10"/>
      <c r="AK20252" s="10"/>
      <c r="AL20252" s="10"/>
      <c r="AM20252" s="10"/>
      <c r="AN20252" s="10"/>
      <c r="AO20252" s="10"/>
      <c r="AP20252" s="10"/>
      <c r="AQ20252" s="10"/>
      <c r="AR20252" s="10"/>
      <c r="AS20252" s="10"/>
      <c r="AT20252" s="10"/>
      <c r="AU20252" s="10"/>
      <c r="AV20252" s="10"/>
      <c r="AW20252" s="10"/>
      <c r="AX20252" s="10"/>
      <c r="AY20252" s="10"/>
      <c r="AZ20252" s="10"/>
      <c r="BA20252" s="10"/>
      <c r="BB20252" s="10"/>
      <c r="BC20252" s="10"/>
      <c r="BD20252" s="10"/>
      <c r="BE20252" s="10"/>
      <c r="BF20252" s="10"/>
      <c r="BG20252" s="6"/>
    </row>
    <row r="20253" spans="34:59" x14ac:dyDescent="0.25">
      <c r="AH20253" s="6"/>
      <c r="AI20253" s="6"/>
      <c r="AJ20253" s="6"/>
      <c r="AK20253" s="6"/>
      <c r="AL20253" s="6"/>
      <c r="AM20253" s="6"/>
      <c r="AN20253" s="6"/>
      <c r="AO20253" s="6"/>
      <c r="AP20253" s="6"/>
      <c r="AQ20253" s="6"/>
      <c r="AR20253" s="6"/>
      <c r="AS20253" s="6"/>
      <c r="AT20253" s="6"/>
      <c r="AU20253" s="6"/>
      <c r="AV20253" s="6"/>
      <c r="AW20253" s="6"/>
      <c r="AX20253" s="6"/>
      <c r="AY20253" s="6"/>
      <c r="AZ20253" s="6"/>
      <c r="BA20253" s="6"/>
      <c r="BB20253" s="6"/>
      <c r="BC20253" s="6"/>
      <c r="BD20253" s="6"/>
      <c r="BE20253" s="6"/>
      <c r="BF20253" s="6"/>
      <c r="BG20253" s="10"/>
    </row>
    <row r="20254" spans="34:59" x14ac:dyDescent="0.25">
      <c r="AH20254" s="10"/>
      <c r="AI20254" s="6"/>
    </row>
    <row r="20255" spans="34:59" x14ac:dyDescent="0.25">
      <c r="AH20255" s="6"/>
      <c r="AI20255" s="6"/>
      <c r="AJ20255" s="6"/>
      <c r="AK20255" s="6"/>
      <c r="AL20255" s="6"/>
      <c r="AM20255" s="6"/>
      <c r="AN20255" s="6"/>
      <c r="AO20255" s="6"/>
      <c r="AP20255" s="6"/>
      <c r="AQ20255" s="6"/>
      <c r="AR20255" s="6"/>
      <c r="AS20255" s="6"/>
      <c r="AT20255" s="6"/>
      <c r="AU20255" s="6"/>
      <c r="AV20255" s="6"/>
      <c r="AW20255" s="6"/>
      <c r="AX20255" s="6"/>
      <c r="AY20255" s="6"/>
      <c r="AZ20255" s="6"/>
      <c r="BA20255" s="6"/>
      <c r="BB20255" s="6"/>
      <c r="BC20255" s="6"/>
      <c r="BD20255" s="6"/>
      <c r="BE20255" s="6"/>
      <c r="BF20255" s="6"/>
      <c r="BG20255" s="6"/>
    </row>
    <row r="20256" spans="34:59" x14ac:dyDescent="0.25">
      <c r="AH20256" s="10"/>
      <c r="AI20256" s="6"/>
      <c r="AJ20256" s="10"/>
      <c r="AK20256" s="10"/>
      <c r="AL20256" s="10"/>
      <c r="AM20256" s="10"/>
      <c r="AN20256" s="10"/>
      <c r="AO20256" s="10"/>
      <c r="AP20256" s="10"/>
      <c r="AQ20256" s="10"/>
      <c r="AR20256" s="10"/>
      <c r="AS20256" s="10"/>
      <c r="AT20256" s="10"/>
      <c r="AU20256" s="10"/>
      <c r="AV20256" s="10"/>
      <c r="AW20256" s="10"/>
      <c r="AX20256" s="10"/>
      <c r="AY20256" s="10"/>
      <c r="AZ20256" s="10"/>
      <c r="BA20256" s="10"/>
      <c r="BB20256" s="10"/>
      <c r="BC20256" s="10"/>
      <c r="BD20256" s="10"/>
      <c r="BE20256" s="10"/>
      <c r="BF20256" s="10"/>
      <c r="BG20256" s="6"/>
    </row>
    <row r="20257" spans="34:59" x14ac:dyDescent="0.25">
      <c r="AH20257" s="6"/>
      <c r="AI20257" s="6"/>
      <c r="AJ20257" s="6"/>
      <c r="AK20257" s="6"/>
      <c r="AL20257" s="6"/>
      <c r="AM20257" s="6"/>
      <c r="AN20257" s="6"/>
      <c r="AO20257" s="6"/>
      <c r="AP20257" s="6"/>
      <c r="AQ20257" s="6"/>
      <c r="AR20257" s="6"/>
      <c r="AS20257" s="6"/>
      <c r="AT20257" s="6"/>
      <c r="AU20257" s="6"/>
      <c r="AV20257" s="6"/>
      <c r="AW20257" s="6"/>
      <c r="AX20257" s="6"/>
      <c r="AY20257" s="6"/>
      <c r="AZ20257" s="6"/>
      <c r="BA20257" s="6"/>
      <c r="BB20257" s="6"/>
      <c r="BC20257" s="6"/>
      <c r="BD20257" s="6"/>
      <c r="BE20257" s="6"/>
      <c r="BF20257" s="6"/>
      <c r="BG20257" s="10"/>
    </row>
    <row r="20258" spans="34:59" x14ac:dyDescent="0.25">
      <c r="AH20258" s="10"/>
      <c r="AI20258" s="6"/>
    </row>
    <row r="20259" spans="34:59" x14ac:dyDescent="0.25">
      <c r="AH20259" s="6"/>
      <c r="AI20259" s="6"/>
      <c r="AJ20259" s="6"/>
      <c r="AK20259" s="6"/>
      <c r="AL20259" s="6"/>
      <c r="AM20259" s="6"/>
      <c r="AN20259" s="6"/>
      <c r="AO20259" s="6"/>
      <c r="AP20259" s="6"/>
      <c r="AQ20259" s="6"/>
      <c r="AR20259" s="6"/>
      <c r="AS20259" s="6"/>
      <c r="AT20259" s="6"/>
      <c r="AU20259" s="6"/>
      <c r="AV20259" s="6"/>
      <c r="AW20259" s="6"/>
      <c r="AX20259" s="6"/>
      <c r="AY20259" s="6"/>
      <c r="AZ20259" s="6"/>
      <c r="BA20259" s="6"/>
      <c r="BB20259" s="6"/>
      <c r="BC20259" s="6"/>
      <c r="BD20259" s="6"/>
      <c r="BE20259" s="6"/>
      <c r="BF20259" s="6"/>
      <c r="BG20259" s="6"/>
    </row>
    <row r="20260" spans="34:59" x14ac:dyDescent="0.25">
      <c r="AH20260" s="10"/>
      <c r="AI20260" s="6"/>
      <c r="AJ20260" s="10"/>
      <c r="AK20260" s="10"/>
      <c r="AL20260" s="10"/>
      <c r="AM20260" s="10"/>
      <c r="AN20260" s="10"/>
      <c r="AO20260" s="10"/>
      <c r="AP20260" s="10"/>
      <c r="AQ20260" s="10"/>
      <c r="AR20260" s="10"/>
      <c r="AS20260" s="10"/>
      <c r="AT20260" s="10"/>
      <c r="AU20260" s="10"/>
      <c r="AV20260" s="10"/>
      <c r="AW20260" s="10"/>
      <c r="AX20260" s="10"/>
      <c r="AY20260" s="10"/>
      <c r="AZ20260" s="10"/>
      <c r="BA20260" s="10"/>
      <c r="BB20260" s="10"/>
      <c r="BC20260" s="10"/>
      <c r="BD20260" s="10"/>
      <c r="BE20260" s="10"/>
      <c r="BF20260" s="10"/>
      <c r="BG20260" s="6"/>
    </row>
    <row r="20262" spans="34:59" x14ac:dyDescent="0.25">
      <c r="AH20262" s="10"/>
      <c r="AI20262" s="6"/>
    </row>
    <row r="20263" spans="34:59" x14ac:dyDescent="0.25">
      <c r="AH20263" s="6"/>
      <c r="AI20263" s="6"/>
      <c r="AJ20263" s="6"/>
      <c r="AK20263" s="6"/>
      <c r="AL20263" s="6"/>
      <c r="AM20263" s="6"/>
      <c r="AN20263" s="6"/>
      <c r="AO20263" s="6"/>
      <c r="AP20263" s="6"/>
      <c r="AQ20263" s="6"/>
      <c r="AR20263" s="6"/>
      <c r="AS20263" s="6"/>
      <c r="AT20263" s="6"/>
      <c r="AU20263" s="6"/>
      <c r="AV20263" s="6"/>
      <c r="AW20263" s="6"/>
      <c r="AX20263" s="6"/>
      <c r="AY20263" s="6"/>
      <c r="AZ20263" s="6"/>
      <c r="BA20263" s="6"/>
      <c r="BB20263" s="6"/>
      <c r="BC20263" s="6"/>
      <c r="BD20263" s="6"/>
      <c r="BE20263" s="6"/>
      <c r="BF20263" s="6"/>
      <c r="BG20263" s="6"/>
    </row>
    <row r="20264" spans="34:59" x14ac:dyDescent="0.25">
      <c r="AH20264" s="10"/>
      <c r="AI20264" s="6"/>
      <c r="AJ20264" s="10"/>
      <c r="AK20264" s="10"/>
      <c r="AL20264" s="10"/>
      <c r="AM20264" s="10"/>
      <c r="AN20264" s="10"/>
      <c r="AO20264" s="10"/>
      <c r="AP20264" s="10"/>
      <c r="AQ20264" s="10"/>
      <c r="AR20264" s="10"/>
      <c r="AS20264" s="10"/>
      <c r="AT20264" s="10"/>
      <c r="AU20264" s="10"/>
      <c r="AV20264" s="10"/>
      <c r="AW20264" s="10"/>
      <c r="AX20264" s="10"/>
      <c r="AY20264" s="10"/>
      <c r="AZ20264" s="10"/>
      <c r="BA20264" s="10"/>
      <c r="BB20264" s="10"/>
      <c r="BC20264" s="10"/>
      <c r="BD20264" s="10"/>
      <c r="BE20264" s="10"/>
      <c r="BF20264" s="10"/>
      <c r="BG20264" s="6"/>
    </row>
    <row r="20265" spans="34:59" x14ac:dyDescent="0.25">
      <c r="AH20265" s="6"/>
      <c r="AI20265" s="6"/>
      <c r="AJ20265" s="6"/>
      <c r="AK20265" s="6"/>
      <c r="AL20265" s="6"/>
      <c r="AM20265" s="6"/>
      <c r="AN20265" s="6"/>
      <c r="AO20265" s="6"/>
      <c r="AP20265" s="6"/>
      <c r="AQ20265" s="6"/>
      <c r="AR20265" s="6"/>
      <c r="AS20265" s="6"/>
      <c r="AT20265" s="6"/>
      <c r="AU20265" s="6"/>
      <c r="AV20265" s="6"/>
      <c r="AW20265" s="6"/>
      <c r="AX20265" s="6"/>
      <c r="AY20265" s="6"/>
      <c r="AZ20265" s="6"/>
      <c r="BA20265" s="6"/>
      <c r="BB20265" s="6"/>
      <c r="BC20265" s="6"/>
      <c r="BD20265" s="6"/>
      <c r="BE20265" s="6"/>
      <c r="BF20265" s="6"/>
      <c r="BG20265" s="10"/>
    </row>
    <row r="20266" spans="34:59" x14ac:dyDescent="0.25">
      <c r="AH20266" s="10"/>
      <c r="AI20266" s="6"/>
    </row>
    <row r="20267" spans="34:59" x14ac:dyDescent="0.25">
      <c r="AH20267" s="6"/>
      <c r="AI20267" s="6"/>
      <c r="AJ20267" s="6"/>
      <c r="AK20267" s="6"/>
      <c r="AL20267" s="6"/>
      <c r="AM20267" s="6"/>
      <c r="AN20267" s="6"/>
      <c r="AO20267" s="6"/>
      <c r="AP20267" s="6"/>
      <c r="AQ20267" s="6"/>
      <c r="AR20267" s="6"/>
      <c r="AS20267" s="6"/>
      <c r="AT20267" s="6"/>
      <c r="AU20267" s="6"/>
      <c r="AV20267" s="6"/>
      <c r="AW20267" s="6"/>
      <c r="AX20267" s="6"/>
      <c r="AY20267" s="6"/>
      <c r="AZ20267" s="6"/>
      <c r="BA20267" s="6"/>
      <c r="BB20267" s="6"/>
      <c r="BC20267" s="6"/>
      <c r="BD20267" s="6"/>
      <c r="BE20267" s="6"/>
      <c r="BF20267" s="6"/>
      <c r="BG20267" s="6"/>
    </row>
    <row r="20268" spans="34:59" x14ac:dyDescent="0.25">
      <c r="AH20268" s="10"/>
      <c r="AI20268" s="6"/>
      <c r="AJ20268" s="10"/>
      <c r="AK20268" s="10"/>
      <c r="AL20268" s="10"/>
      <c r="AM20268" s="10"/>
      <c r="AN20268" s="10"/>
      <c r="AO20268" s="10"/>
      <c r="AP20268" s="10"/>
      <c r="AQ20268" s="10"/>
      <c r="AR20268" s="10"/>
      <c r="AS20268" s="10"/>
      <c r="AT20268" s="10"/>
      <c r="AU20268" s="10"/>
      <c r="AV20268" s="10"/>
      <c r="AW20268" s="10"/>
      <c r="AX20268" s="10"/>
      <c r="AY20268" s="10"/>
      <c r="AZ20268" s="10"/>
      <c r="BA20268" s="10"/>
      <c r="BB20268" s="10"/>
      <c r="BC20268" s="10"/>
      <c r="BD20268" s="10"/>
      <c r="BE20268" s="10"/>
      <c r="BF20268" s="10"/>
      <c r="BG20268" s="6"/>
    </row>
    <row r="20269" spans="34:59" x14ac:dyDescent="0.25">
      <c r="AH20269" s="6"/>
      <c r="AI20269" s="6"/>
      <c r="AJ20269" s="6"/>
      <c r="AK20269" s="6"/>
      <c r="AL20269" s="6"/>
      <c r="AM20269" s="6"/>
      <c r="AN20269" s="6"/>
      <c r="AO20269" s="6"/>
      <c r="AP20269" s="6"/>
      <c r="AQ20269" s="6"/>
      <c r="AR20269" s="6"/>
      <c r="AS20269" s="6"/>
      <c r="AT20269" s="6"/>
      <c r="AU20269" s="6"/>
      <c r="AV20269" s="6"/>
      <c r="AW20269" s="6"/>
      <c r="AX20269" s="6"/>
      <c r="AY20269" s="6"/>
      <c r="AZ20269" s="6"/>
      <c r="BA20269" s="6"/>
      <c r="BB20269" s="6"/>
      <c r="BC20269" s="6"/>
      <c r="BD20269" s="6"/>
      <c r="BE20269" s="6"/>
      <c r="BF20269" s="6"/>
      <c r="BG20269" s="10"/>
    </row>
    <row r="20270" spans="34:59" x14ac:dyDescent="0.25">
      <c r="AH20270" s="10"/>
      <c r="AI20270" s="6"/>
    </row>
    <row r="20271" spans="34:59" x14ac:dyDescent="0.25">
      <c r="AH20271" s="6"/>
      <c r="AI20271" s="6"/>
      <c r="AJ20271" s="6"/>
      <c r="AK20271" s="6"/>
      <c r="AL20271" s="6"/>
      <c r="AM20271" s="6"/>
      <c r="AN20271" s="6"/>
      <c r="AO20271" s="6"/>
      <c r="AP20271" s="6"/>
      <c r="AQ20271" s="6"/>
      <c r="AR20271" s="6"/>
      <c r="AS20271" s="6"/>
      <c r="AT20271" s="6"/>
      <c r="AU20271" s="6"/>
      <c r="AV20271" s="6"/>
      <c r="AW20271" s="6"/>
      <c r="AX20271" s="6"/>
      <c r="AY20271" s="6"/>
      <c r="AZ20271" s="6"/>
      <c r="BA20271" s="6"/>
      <c r="BB20271" s="6"/>
      <c r="BC20271" s="6"/>
      <c r="BD20271" s="6"/>
      <c r="BE20271" s="6"/>
      <c r="BF20271" s="6"/>
      <c r="BG20271" s="6"/>
    </row>
    <row r="20272" spans="34:59" x14ac:dyDescent="0.25">
      <c r="AH20272" s="10"/>
      <c r="AI20272" s="6"/>
      <c r="AJ20272" s="10"/>
      <c r="AK20272" s="10"/>
      <c r="AL20272" s="10"/>
      <c r="AM20272" s="10"/>
      <c r="AN20272" s="10"/>
      <c r="AO20272" s="10"/>
      <c r="AP20272" s="10"/>
      <c r="AQ20272" s="10"/>
      <c r="AR20272" s="10"/>
      <c r="AS20272" s="10"/>
      <c r="AT20272" s="10"/>
      <c r="AU20272" s="10"/>
      <c r="AV20272" s="10"/>
      <c r="AW20272" s="10"/>
      <c r="AX20272" s="10"/>
      <c r="AY20272" s="10"/>
      <c r="AZ20272" s="10"/>
      <c r="BA20272" s="10"/>
      <c r="BB20272" s="10"/>
      <c r="BC20272" s="10"/>
      <c r="BD20272" s="10"/>
      <c r="BE20272" s="10"/>
      <c r="BF20272" s="10"/>
      <c r="BG20272" s="6"/>
    </row>
    <row r="20273" spans="34:59" x14ac:dyDescent="0.25">
      <c r="AH20273" s="6"/>
      <c r="AI20273" s="6"/>
      <c r="AJ20273" s="6"/>
      <c r="AK20273" s="6"/>
      <c r="AL20273" s="6"/>
      <c r="AM20273" s="6"/>
      <c r="AN20273" s="6"/>
      <c r="AO20273" s="6"/>
      <c r="AP20273" s="6"/>
      <c r="AQ20273" s="6"/>
      <c r="AR20273" s="6"/>
      <c r="AS20273" s="6"/>
      <c r="AT20273" s="6"/>
      <c r="AU20273" s="6"/>
      <c r="AV20273" s="6"/>
      <c r="AW20273" s="6"/>
      <c r="AX20273" s="6"/>
      <c r="AY20273" s="6"/>
      <c r="AZ20273" s="6"/>
      <c r="BA20273" s="6"/>
      <c r="BB20273" s="6"/>
      <c r="BC20273" s="6"/>
      <c r="BD20273" s="6"/>
      <c r="BE20273" s="6"/>
      <c r="BF20273" s="6"/>
      <c r="BG20273" s="10"/>
    </row>
    <row r="20274" spans="34:59" x14ac:dyDescent="0.25">
      <c r="AH20274" s="10"/>
      <c r="AI20274" s="6"/>
    </row>
    <row r="20275" spans="34:59" x14ac:dyDescent="0.25">
      <c r="AH20275" s="6"/>
      <c r="AI20275" s="6"/>
      <c r="AJ20275" s="6"/>
      <c r="AK20275" s="6"/>
      <c r="AL20275" s="6"/>
      <c r="AM20275" s="6"/>
      <c r="AN20275" s="6"/>
      <c r="AO20275" s="6"/>
      <c r="AP20275" s="6"/>
      <c r="AQ20275" s="6"/>
      <c r="AR20275" s="6"/>
      <c r="AS20275" s="6"/>
      <c r="AT20275" s="6"/>
      <c r="AU20275" s="6"/>
      <c r="AV20275" s="6"/>
      <c r="AW20275" s="6"/>
      <c r="AX20275" s="6"/>
      <c r="AY20275" s="6"/>
      <c r="AZ20275" s="6"/>
      <c r="BA20275" s="6"/>
      <c r="BB20275" s="6"/>
      <c r="BC20275" s="6"/>
      <c r="BD20275" s="6"/>
      <c r="BE20275" s="6"/>
      <c r="BF20275" s="6"/>
      <c r="BG20275" s="6"/>
    </row>
    <row r="20276" spans="34:59" x14ac:dyDescent="0.25">
      <c r="AH20276" s="10"/>
      <c r="AI20276" s="6"/>
      <c r="AJ20276" s="10"/>
      <c r="AK20276" s="10"/>
      <c r="AL20276" s="10"/>
      <c r="AM20276" s="10"/>
      <c r="AN20276" s="10"/>
      <c r="AO20276" s="10"/>
      <c r="AP20276" s="10"/>
      <c r="AQ20276" s="10"/>
      <c r="AR20276" s="10"/>
      <c r="AS20276" s="10"/>
      <c r="AT20276" s="10"/>
      <c r="AU20276" s="10"/>
      <c r="AV20276" s="10"/>
      <c r="AW20276" s="10"/>
      <c r="AX20276" s="10"/>
      <c r="AY20276" s="10"/>
      <c r="AZ20276" s="10"/>
      <c r="BA20276" s="10"/>
      <c r="BB20276" s="10"/>
      <c r="BC20276" s="10"/>
      <c r="BD20276" s="10"/>
      <c r="BE20276" s="10"/>
      <c r="BF20276" s="10"/>
      <c r="BG20276" s="6"/>
    </row>
    <row r="20278" spans="34:59" x14ac:dyDescent="0.25">
      <c r="AH20278" s="10"/>
      <c r="AI20278" s="6"/>
    </row>
    <row r="20279" spans="34:59" x14ac:dyDescent="0.25">
      <c r="AH20279" s="6"/>
      <c r="AI20279" s="6"/>
      <c r="AJ20279" s="6"/>
      <c r="AK20279" s="6"/>
      <c r="AL20279" s="6"/>
      <c r="AM20279" s="6"/>
      <c r="AN20279" s="6"/>
      <c r="AO20279" s="6"/>
      <c r="AP20279" s="6"/>
      <c r="AQ20279" s="6"/>
      <c r="AR20279" s="6"/>
      <c r="AS20279" s="6"/>
      <c r="AT20279" s="6"/>
      <c r="AU20279" s="6"/>
      <c r="AV20279" s="6"/>
      <c r="AW20279" s="6"/>
      <c r="AX20279" s="6"/>
      <c r="AY20279" s="6"/>
      <c r="AZ20279" s="6"/>
      <c r="BA20279" s="6"/>
      <c r="BB20279" s="6"/>
      <c r="BC20279" s="6"/>
      <c r="BD20279" s="6"/>
      <c r="BE20279" s="6"/>
      <c r="BF20279" s="6"/>
      <c r="BG20279" s="6"/>
    </row>
    <row r="20280" spans="34:59" x14ac:dyDescent="0.25">
      <c r="AH20280" s="10"/>
      <c r="AI20280" s="6"/>
      <c r="AJ20280" s="10"/>
      <c r="AK20280" s="10"/>
      <c r="AL20280" s="10"/>
      <c r="AM20280" s="10"/>
      <c r="AN20280" s="10"/>
      <c r="AO20280" s="10"/>
      <c r="AP20280" s="10"/>
      <c r="AQ20280" s="10"/>
      <c r="AR20280" s="10"/>
      <c r="AS20280" s="10"/>
      <c r="AT20280" s="10"/>
      <c r="AU20280" s="10"/>
      <c r="AV20280" s="10"/>
      <c r="AW20280" s="10"/>
      <c r="AX20280" s="10"/>
      <c r="AY20280" s="10"/>
      <c r="AZ20280" s="10"/>
      <c r="BA20280" s="10"/>
      <c r="BB20280" s="10"/>
      <c r="BC20280" s="10"/>
      <c r="BD20280" s="10"/>
      <c r="BE20280" s="10"/>
      <c r="BF20280" s="10"/>
      <c r="BG20280" s="6"/>
    </row>
    <row r="20281" spans="34:59" x14ac:dyDescent="0.25">
      <c r="AH20281" s="6"/>
      <c r="AI20281" s="6"/>
      <c r="AJ20281" s="6"/>
      <c r="AK20281" s="6"/>
      <c r="AL20281" s="6"/>
      <c r="AM20281" s="6"/>
      <c r="AN20281" s="6"/>
      <c r="AO20281" s="6"/>
      <c r="AP20281" s="6"/>
      <c r="AQ20281" s="6"/>
      <c r="AR20281" s="6"/>
      <c r="AS20281" s="6"/>
      <c r="AT20281" s="6"/>
      <c r="AU20281" s="6"/>
      <c r="AV20281" s="6"/>
      <c r="AW20281" s="6"/>
      <c r="AX20281" s="6"/>
      <c r="AY20281" s="6"/>
      <c r="AZ20281" s="6"/>
      <c r="BA20281" s="6"/>
      <c r="BB20281" s="6"/>
      <c r="BC20281" s="6"/>
      <c r="BD20281" s="6"/>
      <c r="BE20281" s="6"/>
      <c r="BF20281" s="6"/>
      <c r="BG20281" s="10"/>
    </row>
    <row r="20282" spans="34:59" x14ac:dyDescent="0.25">
      <c r="AH20282" s="10"/>
      <c r="AI20282" s="6"/>
    </row>
    <row r="20283" spans="34:59" x14ac:dyDescent="0.25">
      <c r="AH20283" s="6"/>
      <c r="AI20283" s="6"/>
      <c r="AJ20283" s="6"/>
      <c r="AK20283" s="6"/>
      <c r="AL20283" s="6"/>
      <c r="AM20283" s="6"/>
      <c r="AN20283" s="6"/>
      <c r="AO20283" s="6"/>
      <c r="AP20283" s="6"/>
      <c r="AQ20283" s="6"/>
      <c r="AR20283" s="6"/>
      <c r="AS20283" s="6"/>
      <c r="AT20283" s="6"/>
      <c r="AU20283" s="6"/>
      <c r="AV20283" s="6"/>
      <c r="AW20283" s="6"/>
      <c r="AX20283" s="6"/>
      <c r="AY20283" s="6"/>
      <c r="AZ20283" s="6"/>
      <c r="BA20283" s="6"/>
      <c r="BB20283" s="6"/>
      <c r="BC20283" s="6"/>
      <c r="BD20283" s="6"/>
      <c r="BE20283" s="6"/>
      <c r="BF20283" s="6"/>
      <c r="BG20283" s="6"/>
    </row>
    <row r="20284" spans="34:59" x14ac:dyDescent="0.25">
      <c r="AH20284" s="10"/>
      <c r="AI20284" s="6"/>
      <c r="AJ20284" s="10"/>
      <c r="AK20284" s="10"/>
      <c r="AL20284" s="10"/>
      <c r="AM20284" s="10"/>
      <c r="AN20284" s="10"/>
      <c r="AO20284" s="10"/>
      <c r="AP20284" s="10"/>
      <c r="AQ20284" s="10"/>
      <c r="AR20284" s="10"/>
      <c r="AS20284" s="10"/>
      <c r="AT20284" s="10"/>
      <c r="AU20284" s="10"/>
      <c r="AV20284" s="10"/>
      <c r="AW20284" s="10"/>
      <c r="AX20284" s="10"/>
      <c r="AY20284" s="10"/>
      <c r="AZ20284" s="10"/>
      <c r="BA20284" s="10"/>
      <c r="BB20284" s="10"/>
      <c r="BC20284" s="10"/>
      <c r="BD20284" s="10"/>
      <c r="BE20284" s="10"/>
      <c r="BF20284" s="10"/>
      <c r="BG20284" s="6"/>
    </row>
    <row r="20285" spans="34:59" x14ac:dyDescent="0.25">
      <c r="AH20285" s="6"/>
      <c r="AI20285" s="6"/>
      <c r="AJ20285" s="6"/>
      <c r="AK20285" s="6"/>
      <c r="AL20285" s="6"/>
      <c r="AM20285" s="6"/>
      <c r="AN20285" s="6"/>
      <c r="AO20285" s="6"/>
      <c r="AP20285" s="6"/>
      <c r="AQ20285" s="6"/>
      <c r="AR20285" s="6"/>
      <c r="AS20285" s="6"/>
      <c r="AT20285" s="6"/>
      <c r="AU20285" s="6"/>
      <c r="AV20285" s="6"/>
      <c r="AW20285" s="6"/>
      <c r="AX20285" s="6"/>
      <c r="AY20285" s="6"/>
      <c r="AZ20285" s="6"/>
      <c r="BA20285" s="6"/>
      <c r="BB20285" s="6"/>
      <c r="BC20285" s="6"/>
      <c r="BD20285" s="6"/>
      <c r="BE20285" s="6"/>
      <c r="BF20285" s="6"/>
      <c r="BG20285" s="10"/>
    </row>
    <row r="20286" spans="34:59" x14ac:dyDescent="0.25">
      <c r="AH20286" s="10"/>
      <c r="AI20286" s="6"/>
    </row>
    <row r="20287" spans="34:59" x14ac:dyDescent="0.25">
      <c r="AH20287" s="6"/>
      <c r="AI20287" s="6"/>
      <c r="AJ20287" s="6"/>
      <c r="AK20287" s="6"/>
      <c r="AL20287" s="6"/>
      <c r="AM20287" s="6"/>
      <c r="AN20287" s="6"/>
      <c r="AO20287" s="6"/>
      <c r="AP20287" s="6"/>
      <c r="AQ20287" s="6"/>
      <c r="AR20287" s="6"/>
      <c r="AS20287" s="6"/>
      <c r="AT20287" s="6"/>
      <c r="AU20287" s="6"/>
      <c r="AV20287" s="6"/>
      <c r="AW20287" s="6"/>
      <c r="AX20287" s="6"/>
      <c r="AY20287" s="6"/>
      <c r="AZ20287" s="6"/>
      <c r="BA20287" s="6"/>
      <c r="BB20287" s="6"/>
      <c r="BC20287" s="6"/>
      <c r="BD20287" s="6"/>
      <c r="BE20287" s="6"/>
      <c r="BF20287" s="6"/>
      <c r="BG20287" s="6"/>
    </row>
    <row r="20288" spans="34:59" x14ac:dyDescent="0.25">
      <c r="AH20288" s="10"/>
      <c r="AI20288" s="6"/>
      <c r="AJ20288" s="10"/>
      <c r="AK20288" s="10"/>
      <c r="AL20288" s="10"/>
      <c r="AM20288" s="10"/>
      <c r="AN20288" s="10"/>
      <c r="AO20288" s="10"/>
      <c r="AP20288" s="10"/>
      <c r="AQ20288" s="10"/>
      <c r="AR20288" s="10"/>
      <c r="AS20288" s="10"/>
      <c r="AT20288" s="10"/>
      <c r="AU20288" s="10"/>
      <c r="AV20288" s="10"/>
      <c r="AW20288" s="10"/>
      <c r="AX20288" s="10"/>
      <c r="AY20288" s="10"/>
      <c r="AZ20288" s="10"/>
      <c r="BA20288" s="10"/>
      <c r="BB20288" s="10"/>
      <c r="BC20288" s="10"/>
      <c r="BD20288" s="10"/>
      <c r="BE20288" s="10"/>
      <c r="BF20288" s="10"/>
      <c r="BG20288" s="6"/>
    </row>
    <row r="20289" spans="34:59" x14ac:dyDescent="0.25">
      <c r="AH20289" s="6"/>
      <c r="AI20289" s="6"/>
      <c r="AJ20289" s="6"/>
      <c r="AK20289" s="6"/>
      <c r="AL20289" s="6"/>
      <c r="AM20289" s="6"/>
      <c r="AN20289" s="6"/>
      <c r="AO20289" s="6"/>
      <c r="AP20289" s="6"/>
      <c r="AQ20289" s="6"/>
      <c r="AR20289" s="6"/>
      <c r="AS20289" s="6"/>
      <c r="AT20289" s="6"/>
      <c r="AU20289" s="6"/>
      <c r="AV20289" s="6"/>
      <c r="AW20289" s="6"/>
      <c r="AX20289" s="6"/>
      <c r="AY20289" s="6"/>
      <c r="AZ20289" s="6"/>
      <c r="BA20289" s="6"/>
      <c r="BB20289" s="6"/>
      <c r="BC20289" s="6"/>
      <c r="BD20289" s="6"/>
      <c r="BE20289" s="6"/>
      <c r="BF20289" s="6"/>
      <c r="BG20289" s="10"/>
    </row>
    <row r="20290" spans="34:59" x14ac:dyDescent="0.25">
      <c r="AH20290" s="10"/>
      <c r="AI20290" s="6"/>
    </row>
    <row r="20291" spans="34:59" x14ac:dyDescent="0.25">
      <c r="AH20291" s="6"/>
      <c r="AI20291" s="6"/>
      <c r="AJ20291" s="6"/>
      <c r="AK20291" s="6"/>
      <c r="AL20291" s="6"/>
      <c r="AM20291" s="6"/>
      <c r="AN20291" s="6"/>
      <c r="AO20291" s="6"/>
      <c r="AP20291" s="6"/>
      <c r="AQ20291" s="6"/>
      <c r="AR20291" s="6"/>
      <c r="AS20291" s="6"/>
      <c r="AT20291" s="6"/>
      <c r="AU20291" s="6"/>
      <c r="AV20291" s="6"/>
      <c r="AW20291" s="6"/>
      <c r="AX20291" s="6"/>
      <c r="AY20291" s="6"/>
      <c r="AZ20291" s="6"/>
      <c r="BA20291" s="6"/>
      <c r="BB20291" s="6"/>
      <c r="BC20291" s="6"/>
      <c r="BD20291" s="6"/>
      <c r="BE20291" s="6"/>
      <c r="BF20291" s="6"/>
      <c r="BG20291" s="6"/>
    </row>
    <row r="20292" spans="34:59" x14ac:dyDescent="0.25">
      <c r="AH20292" s="10"/>
      <c r="AI20292" s="6"/>
      <c r="AJ20292" s="10"/>
      <c r="AK20292" s="10"/>
      <c r="AL20292" s="10"/>
      <c r="AM20292" s="10"/>
      <c r="AN20292" s="10"/>
      <c r="AO20292" s="10"/>
      <c r="AP20292" s="10"/>
      <c r="AQ20292" s="10"/>
      <c r="AR20292" s="10"/>
      <c r="AS20292" s="10"/>
      <c r="AT20292" s="10"/>
      <c r="AU20292" s="10"/>
      <c r="AV20292" s="10"/>
      <c r="AW20292" s="10"/>
      <c r="AX20292" s="10"/>
      <c r="AY20292" s="10"/>
      <c r="AZ20292" s="10"/>
      <c r="BA20292" s="10"/>
      <c r="BB20292" s="10"/>
      <c r="BC20292" s="10"/>
      <c r="BD20292" s="10"/>
      <c r="BE20292" s="10"/>
      <c r="BF20292" s="10"/>
      <c r="BG20292" s="6"/>
    </row>
    <row r="20294" spans="34:59" x14ac:dyDescent="0.25">
      <c r="AH20294" s="10"/>
      <c r="AI20294" s="6"/>
    </row>
    <row r="20295" spans="34:59" x14ac:dyDescent="0.25">
      <c r="AH20295" s="6"/>
      <c r="AI20295" s="6"/>
      <c r="AJ20295" s="6"/>
      <c r="AK20295" s="6"/>
      <c r="AL20295" s="6"/>
      <c r="AM20295" s="6"/>
      <c r="AN20295" s="6"/>
      <c r="AO20295" s="6"/>
      <c r="AP20295" s="6"/>
      <c r="AQ20295" s="6"/>
      <c r="AR20295" s="6"/>
      <c r="AS20295" s="6"/>
      <c r="AT20295" s="6"/>
      <c r="AU20295" s="6"/>
      <c r="AV20295" s="6"/>
      <c r="AW20295" s="6"/>
      <c r="AX20295" s="6"/>
      <c r="AY20295" s="6"/>
      <c r="AZ20295" s="6"/>
      <c r="BA20295" s="6"/>
      <c r="BB20295" s="6"/>
      <c r="BC20295" s="6"/>
      <c r="BD20295" s="6"/>
      <c r="BE20295" s="6"/>
      <c r="BF20295" s="6"/>
      <c r="BG20295" s="6"/>
    </row>
    <row r="20296" spans="34:59" x14ac:dyDescent="0.25">
      <c r="AH20296" s="10"/>
      <c r="AI20296" s="6"/>
      <c r="AJ20296" s="10"/>
      <c r="AK20296" s="10"/>
      <c r="AL20296" s="10"/>
      <c r="AM20296" s="10"/>
      <c r="AN20296" s="10"/>
      <c r="AO20296" s="10"/>
      <c r="AP20296" s="10"/>
      <c r="AQ20296" s="10"/>
      <c r="AR20296" s="10"/>
      <c r="AS20296" s="10"/>
      <c r="AT20296" s="10"/>
      <c r="AU20296" s="10"/>
      <c r="AV20296" s="10"/>
      <c r="AW20296" s="10"/>
      <c r="AX20296" s="10"/>
      <c r="AY20296" s="10"/>
      <c r="AZ20296" s="10"/>
      <c r="BA20296" s="10"/>
      <c r="BB20296" s="10"/>
      <c r="BC20296" s="10"/>
      <c r="BD20296" s="10"/>
      <c r="BE20296" s="10"/>
      <c r="BF20296" s="10"/>
      <c r="BG20296" s="6"/>
    </row>
    <row r="20297" spans="34:59" x14ac:dyDescent="0.25">
      <c r="AH20297" s="6"/>
      <c r="AI20297" s="6"/>
      <c r="AJ20297" s="6"/>
      <c r="AK20297" s="6"/>
      <c r="AL20297" s="6"/>
      <c r="AM20297" s="6"/>
      <c r="AN20297" s="6"/>
      <c r="AO20297" s="6"/>
      <c r="AP20297" s="6"/>
      <c r="AQ20297" s="6"/>
      <c r="AR20297" s="6"/>
      <c r="AS20297" s="6"/>
      <c r="AT20297" s="6"/>
      <c r="AU20297" s="6"/>
      <c r="AV20297" s="6"/>
      <c r="AW20297" s="6"/>
      <c r="AX20297" s="6"/>
      <c r="AY20297" s="6"/>
      <c r="AZ20297" s="6"/>
      <c r="BA20297" s="6"/>
      <c r="BB20297" s="6"/>
      <c r="BC20297" s="6"/>
      <c r="BD20297" s="6"/>
      <c r="BE20297" s="6"/>
      <c r="BF20297" s="6"/>
      <c r="BG20297" s="10"/>
    </row>
    <row r="20298" spans="34:59" x14ac:dyDescent="0.25">
      <c r="AH20298" s="10"/>
      <c r="AI20298" s="6"/>
    </row>
    <row r="20299" spans="34:59" x14ac:dyDescent="0.25">
      <c r="AH20299" s="6"/>
      <c r="AI20299" s="6"/>
      <c r="AJ20299" s="6"/>
      <c r="AK20299" s="6"/>
      <c r="AL20299" s="6"/>
      <c r="AM20299" s="6"/>
      <c r="AN20299" s="6"/>
      <c r="AO20299" s="6"/>
      <c r="AP20299" s="6"/>
      <c r="AQ20299" s="6"/>
      <c r="AR20299" s="6"/>
      <c r="AS20299" s="6"/>
      <c r="AT20299" s="6"/>
      <c r="AU20299" s="6"/>
      <c r="AV20299" s="6"/>
      <c r="AW20299" s="6"/>
      <c r="AX20299" s="6"/>
      <c r="AY20299" s="6"/>
      <c r="AZ20299" s="6"/>
      <c r="BA20299" s="6"/>
      <c r="BB20299" s="6"/>
      <c r="BC20299" s="6"/>
      <c r="BD20299" s="6"/>
      <c r="BE20299" s="6"/>
      <c r="BF20299" s="6"/>
      <c r="BG20299" s="6"/>
    </row>
    <row r="20300" spans="34:59" x14ac:dyDescent="0.25">
      <c r="AH20300" s="10"/>
      <c r="AI20300" s="6"/>
      <c r="AJ20300" s="10"/>
      <c r="AK20300" s="10"/>
      <c r="AL20300" s="10"/>
      <c r="AM20300" s="10"/>
      <c r="AN20300" s="10"/>
      <c r="AO20300" s="10"/>
      <c r="AP20300" s="10"/>
      <c r="AQ20300" s="10"/>
      <c r="AR20300" s="10"/>
      <c r="AS20300" s="10"/>
      <c r="AT20300" s="10"/>
      <c r="AU20300" s="10"/>
      <c r="AV20300" s="10"/>
      <c r="AW20300" s="10"/>
      <c r="AX20300" s="10"/>
      <c r="AY20300" s="10"/>
      <c r="AZ20300" s="10"/>
      <c r="BA20300" s="10"/>
      <c r="BB20300" s="10"/>
      <c r="BC20300" s="10"/>
      <c r="BD20300" s="10"/>
      <c r="BE20300" s="10"/>
      <c r="BF20300" s="10"/>
      <c r="BG20300" s="6"/>
    </row>
    <row r="20301" spans="34:59" x14ac:dyDescent="0.25">
      <c r="AH20301" s="6"/>
      <c r="AI20301" s="6"/>
      <c r="AJ20301" s="6"/>
      <c r="AK20301" s="6"/>
      <c r="AL20301" s="6"/>
      <c r="AM20301" s="6"/>
      <c r="AN20301" s="6"/>
      <c r="AO20301" s="6"/>
      <c r="AP20301" s="6"/>
      <c r="AQ20301" s="6"/>
      <c r="AR20301" s="6"/>
      <c r="AS20301" s="6"/>
      <c r="AT20301" s="6"/>
      <c r="AU20301" s="6"/>
      <c r="AV20301" s="6"/>
      <c r="AW20301" s="6"/>
      <c r="AX20301" s="6"/>
      <c r="AY20301" s="6"/>
      <c r="AZ20301" s="6"/>
      <c r="BA20301" s="6"/>
      <c r="BB20301" s="6"/>
      <c r="BC20301" s="6"/>
      <c r="BD20301" s="6"/>
      <c r="BE20301" s="6"/>
      <c r="BF20301" s="6"/>
      <c r="BG20301" s="10"/>
    </row>
    <row r="20302" spans="34:59" x14ac:dyDescent="0.25">
      <c r="AH20302" s="10"/>
      <c r="AI20302" s="6"/>
    </row>
    <row r="20303" spans="34:59" x14ac:dyDescent="0.25">
      <c r="AH20303" s="6"/>
      <c r="AI20303" s="6"/>
      <c r="AJ20303" s="6"/>
      <c r="AK20303" s="6"/>
      <c r="AL20303" s="6"/>
      <c r="AM20303" s="6"/>
      <c r="AN20303" s="6"/>
      <c r="AO20303" s="6"/>
      <c r="AP20303" s="6"/>
      <c r="AQ20303" s="6"/>
      <c r="AR20303" s="6"/>
      <c r="AS20303" s="6"/>
      <c r="AT20303" s="6"/>
      <c r="AU20303" s="6"/>
      <c r="AV20303" s="6"/>
      <c r="AW20303" s="6"/>
      <c r="AX20303" s="6"/>
      <c r="AY20303" s="6"/>
      <c r="AZ20303" s="6"/>
      <c r="BA20303" s="6"/>
      <c r="BB20303" s="6"/>
      <c r="BC20303" s="6"/>
      <c r="BD20303" s="6"/>
      <c r="BE20303" s="6"/>
      <c r="BF20303" s="6"/>
      <c r="BG20303" s="6"/>
    </row>
    <row r="20304" spans="34:59" x14ac:dyDescent="0.25">
      <c r="AH20304" s="10"/>
      <c r="AI20304" s="6"/>
      <c r="AJ20304" s="10"/>
      <c r="AK20304" s="10"/>
      <c r="AL20304" s="10"/>
      <c r="AM20304" s="10"/>
      <c r="AN20304" s="10"/>
      <c r="AO20304" s="10"/>
      <c r="AP20304" s="10"/>
      <c r="AQ20304" s="10"/>
      <c r="AR20304" s="10"/>
      <c r="AS20304" s="10"/>
      <c r="AT20304" s="10"/>
      <c r="AU20304" s="10"/>
      <c r="AV20304" s="10"/>
      <c r="AW20304" s="10"/>
      <c r="AX20304" s="10"/>
      <c r="AY20304" s="10"/>
      <c r="AZ20304" s="10"/>
      <c r="BA20304" s="10"/>
      <c r="BB20304" s="10"/>
      <c r="BC20304" s="10"/>
      <c r="BD20304" s="10"/>
      <c r="BE20304" s="10"/>
      <c r="BF20304" s="10"/>
      <c r="BG20304" s="6"/>
    </row>
    <row r="20305" spans="34:59" x14ac:dyDescent="0.25">
      <c r="AH20305" s="6"/>
      <c r="AI20305" s="6"/>
      <c r="AJ20305" s="6"/>
      <c r="AK20305" s="6"/>
      <c r="AL20305" s="6"/>
      <c r="AM20305" s="6"/>
      <c r="AN20305" s="6"/>
      <c r="AO20305" s="6"/>
      <c r="AP20305" s="6"/>
      <c r="AQ20305" s="6"/>
      <c r="AR20305" s="6"/>
      <c r="AS20305" s="6"/>
      <c r="AT20305" s="6"/>
      <c r="AU20305" s="6"/>
      <c r="AV20305" s="6"/>
      <c r="AW20305" s="6"/>
      <c r="AX20305" s="6"/>
      <c r="AY20305" s="6"/>
      <c r="AZ20305" s="6"/>
      <c r="BA20305" s="6"/>
      <c r="BB20305" s="6"/>
      <c r="BC20305" s="6"/>
      <c r="BD20305" s="6"/>
      <c r="BE20305" s="6"/>
      <c r="BF20305" s="6"/>
      <c r="BG20305" s="10"/>
    </row>
    <row r="20306" spans="34:59" x14ac:dyDescent="0.25">
      <c r="AH20306" s="10"/>
      <c r="AI20306" s="6"/>
    </row>
    <row r="20307" spans="34:59" x14ac:dyDescent="0.25">
      <c r="AH20307" s="6"/>
      <c r="AI20307" s="6"/>
      <c r="AJ20307" s="6"/>
      <c r="AK20307" s="6"/>
      <c r="AL20307" s="6"/>
      <c r="AM20307" s="6"/>
      <c r="AN20307" s="6"/>
      <c r="AO20307" s="6"/>
      <c r="AP20307" s="6"/>
      <c r="AQ20307" s="6"/>
      <c r="AR20307" s="6"/>
      <c r="AS20307" s="6"/>
      <c r="AT20307" s="6"/>
      <c r="AU20307" s="6"/>
      <c r="AV20307" s="6"/>
      <c r="AW20307" s="6"/>
      <c r="AX20307" s="6"/>
      <c r="AY20307" s="6"/>
      <c r="AZ20307" s="6"/>
      <c r="BA20307" s="6"/>
      <c r="BB20307" s="6"/>
      <c r="BC20307" s="6"/>
      <c r="BD20307" s="6"/>
      <c r="BE20307" s="6"/>
      <c r="BF20307" s="6"/>
      <c r="BG20307" s="6"/>
    </row>
    <row r="20308" spans="34:59" x14ac:dyDescent="0.25">
      <c r="AH20308" s="10"/>
      <c r="AI20308" s="6"/>
      <c r="AJ20308" s="10"/>
      <c r="AK20308" s="10"/>
      <c r="AL20308" s="10"/>
      <c r="AM20308" s="10"/>
      <c r="AN20308" s="10"/>
      <c r="AO20308" s="10"/>
      <c r="AP20308" s="10"/>
      <c r="AQ20308" s="10"/>
      <c r="AR20308" s="10"/>
      <c r="AS20308" s="10"/>
      <c r="AT20308" s="10"/>
      <c r="AU20308" s="10"/>
      <c r="AV20308" s="10"/>
      <c r="AW20308" s="10"/>
      <c r="AX20308" s="10"/>
      <c r="AY20308" s="10"/>
      <c r="AZ20308" s="10"/>
      <c r="BA20308" s="10"/>
      <c r="BB20308" s="10"/>
      <c r="BC20308" s="10"/>
      <c r="BD20308" s="10"/>
      <c r="BE20308" s="10"/>
      <c r="BF20308" s="10"/>
      <c r="BG20308" s="6"/>
    </row>
    <row r="20310" spans="34:59" x14ac:dyDescent="0.25">
      <c r="AH20310" s="10"/>
      <c r="AI20310" s="6"/>
    </row>
    <row r="20311" spans="34:59" x14ac:dyDescent="0.25">
      <c r="AH20311" s="6"/>
      <c r="AI20311" s="6"/>
      <c r="AJ20311" s="6"/>
      <c r="AK20311" s="6"/>
      <c r="AL20311" s="6"/>
      <c r="AM20311" s="6"/>
      <c r="AN20311" s="6"/>
      <c r="AO20311" s="6"/>
      <c r="AP20311" s="6"/>
      <c r="AQ20311" s="6"/>
      <c r="AR20311" s="6"/>
      <c r="AS20311" s="6"/>
      <c r="AT20311" s="6"/>
      <c r="AU20311" s="6"/>
      <c r="AV20311" s="6"/>
      <c r="AW20311" s="6"/>
      <c r="AX20311" s="6"/>
      <c r="AY20311" s="6"/>
      <c r="AZ20311" s="6"/>
      <c r="BA20311" s="6"/>
      <c r="BB20311" s="6"/>
      <c r="BC20311" s="6"/>
      <c r="BD20311" s="6"/>
      <c r="BE20311" s="6"/>
      <c r="BF20311" s="6"/>
      <c r="BG20311" s="6"/>
    </row>
    <row r="20312" spans="34:59" x14ac:dyDescent="0.25">
      <c r="AH20312" s="10"/>
      <c r="AI20312" s="6"/>
      <c r="AJ20312" s="10"/>
      <c r="AK20312" s="10"/>
      <c r="AL20312" s="10"/>
      <c r="AM20312" s="10"/>
      <c r="AN20312" s="10"/>
      <c r="AO20312" s="10"/>
      <c r="AP20312" s="10"/>
      <c r="AQ20312" s="10"/>
      <c r="AR20312" s="10"/>
      <c r="AS20312" s="10"/>
      <c r="AT20312" s="10"/>
      <c r="AU20312" s="10"/>
      <c r="AV20312" s="10"/>
      <c r="AW20312" s="10"/>
      <c r="AX20312" s="10"/>
      <c r="AY20312" s="10"/>
      <c r="AZ20312" s="10"/>
      <c r="BA20312" s="10"/>
      <c r="BB20312" s="10"/>
      <c r="BC20312" s="10"/>
      <c r="BD20312" s="10"/>
      <c r="BE20312" s="10"/>
      <c r="BF20312" s="10"/>
      <c r="BG20312" s="6"/>
    </row>
    <row r="20313" spans="34:59" x14ac:dyDescent="0.25">
      <c r="AH20313" s="6"/>
      <c r="AI20313" s="6"/>
      <c r="AJ20313" s="6"/>
      <c r="AK20313" s="6"/>
      <c r="AL20313" s="6"/>
      <c r="AM20313" s="6"/>
      <c r="AN20313" s="6"/>
      <c r="AO20313" s="6"/>
      <c r="AP20313" s="6"/>
      <c r="AQ20313" s="6"/>
      <c r="AR20313" s="6"/>
      <c r="AS20313" s="6"/>
      <c r="AT20313" s="6"/>
      <c r="AU20313" s="6"/>
      <c r="AV20313" s="6"/>
      <c r="AW20313" s="6"/>
      <c r="AX20313" s="6"/>
      <c r="AY20313" s="6"/>
      <c r="AZ20313" s="6"/>
      <c r="BA20313" s="6"/>
      <c r="BB20313" s="6"/>
      <c r="BC20313" s="6"/>
      <c r="BD20313" s="6"/>
      <c r="BE20313" s="6"/>
      <c r="BF20313" s="6"/>
      <c r="BG20313" s="10"/>
    </row>
    <row r="20314" spans="34:59" x14ac:dyDescent="0.25">
      <c r="AH20314" s="10"/>
      <c r="AI20314" s="6"/>
    </row>
    <row r="20315" spans="34:59" x14ac:dyDescent="0.25">
      <c r="AH20315" s="6"/>
      <c r="AI20315" s="6"/>
      <c r="AJ20315" s="6"/>
      <c r="AK20315" s="6"/>
      <c r="AL20315" s="6"/>
      <c r="AM20315" s="6"/>
      <c r="AN20315" s="6"/>
      <c r="AO20315" s="6"/>
      <c r="AP20315" s="6"/>
      <c r="AQ20315" s="6"/>
      <c r="AR20315" s="6"/>
      <c r="AS20315" s="6"/>
      <c r="AT20315" s="6"/>
      <c r="AU20315" s="6"/>
      <c r="AV20315" s="6"/>
      <c r="AW20315" s="6"/>
      <c r="AX20315" s="6"/>
      <c r="AY20315" s="6"/>
      <c r="AZ20315" s="6"/>
      <c r="BA20315" s="6"/>
      <c r="BB20315" s="6"/>
      <c r="BC20315" s="6"/>
      <c r="BD20315" s="6"/>
      <c r="BE20315" s="6"/>
      <c r="BF20315" s="6"/>
      <c r="BG20315" s="6"/>
    </row>
    <row r="20316" spans="34:59" x14ac:dyDescent="0.25">
      <c r="AH20316" s="10"/>
      <c r="AI20316" s="6"/>
      <c r="AJ20316" s="10"/>
      <c r="AK20316" s="10"/>
      <c r="AL20316" s="10"/>
      <c r="AM20316" s="10"/>
      <c r="AN20316" s="10"/>
      <c r="AO20316" s="10"/>
      <c r="AP20316" s="10"/>
      <c r="AQ20316" s="10"/>
      <c r="AR20316" s="10"/>
      <c r="AS20316" s="10"/>
      <c r="AT20316" s="10"/>
      <c r="AU20316" s="10"/>
      <c r="AV20316" s="10"/>
      <c r="AW20316" s="10"/>
      <c r="AX20316" s="10"/>
      <c r="AY20316" s="10"/>
      <c r="AZ20316" s="10"/>
      <c r="BA20316" s="10"/>
      <c r="BB20316" s="10"/>
      <c r="BC20316" s="10"/>
      <c r="BD20316" s="10"/>
      <c r="BE20316" s="10"/>
      <c r="BF20316" s="10"/>
      <c r="BG20316" s="6"/>
    </row>
    <row r="20317" spans="34:59" x14ac:dyDescent="0.25">
      <c r="AH20317" s="6"/>
      <c r="AI20317" s="6"/>
      <c r="AJ20317" s="6"/>
      <c r="AK20317" s="6"/>
      <c r="AL20317" s="6"/>
      <c r="AM20317" s="6"/>
      <c r="AN20317" s="6"/>
      <c r="AO20317" s="6"/>
      <c r="AP20317" s="6"/>
      <c r="AQ20317" s="6"/>
      <c r="AR20317" s="6"/>
      <c r="AS20317" s="6"/>
      <c r="AT20317" s="6"/>
      <c r="AU20317" s="6"/>
      <c r="AV20317" s="6"/>
      <c r="AW20317" s="6"/>
      <c r="AX20317" s="6"/>
      <c r="AY20317" s="6"/>
      <c r="AZ20317" s="6"/>
      <c r="BA20317" s="6"/>
      <c r="BB20317" s="6"/>
      <c r="BC20317" s="6"/>
      <c r="BD20317" s="6"/>
      <c r="BE20317" s="6"/>
      <c r="BF20317" s="6"/>
      <c r="BG20317" s="10"/>
    </row>
    <row r="20318" spans="34:59" x14ac:dyDescent="0.25">
      <c r="AH20318" s="10"/>
      <c r="AI20318" s="6"/>
    </row>
    <row r="20319" spans="34:59" x14ac:dyDescent="0.25">
      <c r="AH20319" s="6"/>
      <c r="AI20319" s="6"/>
      <c r="AJ20319" s="6"/>
      <c r="AK20319" s="6"/>
      <c r="AL20319" s="6"/>
      <c r="AM20319" s="6"/>
      <c r="AN20319" s="6"/>
      <c r="AO20319" s="6"/>
      <c r="AP20319" s="6"/>
      <c r="AQ20319" s="6"/>
      <c r="AR20319" s="6"/>
      <c r="AS20319" s="6"/>
      <c r="AT20319" s="6"/>
      <c r="AU20319" s="6"/>
      <c r="AV20319" s="6"/>
      <c r="AW20319" s="6"/>
      <c r="AX20319" s="6"/>
      <c r="AY20319" s="6"/>
      <c r="AZ20319" s="6"/>
      <c r="BA20319" s="6"/>
      <c r="BB20319" s="6"/>
      <c r="BC20319" s="6"/>
      <c r="BD20319" s="6"/>
      <c r="BE20319" s="6"/>
      <c r="BF20319" s="6"/>
      <c r="BG20319" s="6"/>
    </row>
    <row r="20320" spans="34:59" x14ac:dyDescent="0.25">
      <c r="AH20320" s="10"/>
      <c r="AI20320" s="6"/>
      <c r="AJ20320" s="10"/>
      <c r="AK20320" s="10"/>
      <c r="AL20320" s="10"/>
      <c r="AM20320" s="10"/>
      <c r="AN20320" s="10"/>
      <c r="AO20320" s="10"/>
      <c r="AP20320" s="10"/>
      <c r="AQ20320" s="10"/>
      <c r="AR20320" s="10"/>
      <c r="AS20320" s="10"/>
      <c r="AT20320" s="10"/>
      <c r="AU20320" s="10"/>
      <c r="AV20320" s="10"/>
      <c r="AW20320" s="10"/>
      <c r="AX20320" s="10"/>
      <c r="AY20320" s="10"/>
      <c r="AZ20320" s="10"/>
      <c r="BA20320" s="10"/>
      <c r="BB20320" s="10"/>
      <c r="BC20320" s="10"/>
      <c r="BD20320" s="10"/>
      <c r="BE20320" s="10"/>
      <c r="BF20320" s="10"/>
      <c r="BG20320" s="6"/>
    </row>
    <row r="20321" spans="34:59" x14ac:dyDescent="0.25">
      <c r="AH20321" s="6"/>
      <c r="AI20321" s="6"/>
      <c r="AJ20321" s="6"/>
      <c r="AK20321" s="6"/>
      <c r="AL20321" s="6"/>
      <c r="AM20321" s="6"/>
      <c r="AN20321" s="6"/>
      <c r="AO20321" s="6"/>
      <c r="AP20321" s="6"/>
      <c r="AQ20321" s="6"/>
      <c r="AR20321" s="6"/>
      <c r="AS20321" s="6"/>
      <c r="AT20321" s="6"/>
      <c r="AU20321" s="6"/>
      <c r="AV20321" s="6"/>
      <c r="AW20321" s="6"/>
      <c r="AX20321" s="6"/>
      <c r="AY20321" s="6"/>
      <c r="AZ20321" s="6"/>
      <c r="BA20321" s="6"/>
      <c r="BB20321" s="6"/>
      <c r="BC20321" s="6"/>
      <c r="BD20321" s="6"/>
      <c r="BE20321" s="6"/>
      <c r="BF20321" s="6"/>
      <c r="BG20321" s="10"/>
    </row>
    <row r="20322" spans="34:59" x14ac:dyDescent="0.25">
      <c r="AH20322" s="10"/>
      <c r="AI20322" s="6"/>
    </row>
    <row r="20323" spans="34:59" x14ac:dyDescent="0.25">
      <c r="AH20323" s="6"/>
      <c r="AI20323" s="6"/>
      <c r="AJ20323" s="6"/>
      <c r="AK20323" s="6"/>
      <c r="AL20323" s="6"/>
      <c r="AM20323" s="6"/>
      <c r="AN20323" s="6"/>
      <c r="AO20323" s="6"/>
      <c r="AP20323" s="6"/>
      <c r="AQ20323" s="6"/>
      <c r="AR20323" s="6"/>
      <c r="AS20323" s="6"/>
      <c r="AT20323" s="6"/>
      <c r="AU20323" s="6"/>
      <c r="AV20323" s="6"/>
      <c r="AW20323" s="6"/>
      <c r="AX20323" s="6"/>
      <c r="AY20323" s="6"/>
      <c r="AZ20323" s="6"/>
      <c r="BA20323" s="6"/>
      <c r="BB20323" s="6"/>
      <c r="BC20323" s="6"/>
      <c r="BD20323" s="6"/>
      <c r="BE20323" s="6"/>
      <c r="BF20323" s="6"/>
      <c r="BG20323" s="6"/>
    </row>
    <row r="20324" spans="34:59" x14ac:dyDescent="0.25">
      <c r="AH20324" s="10"/>
      <c r="AI20324" s="6"/>
      <c r="AJ20324" s="10"/>
      <c r="AK20324" s="10"/>
      <c r="AL20324" s="10"/>
      <c r="AM20324" s="10"/>
      <c r="AN20324" s="10"/>
      <c r="AO20324" s="10"/>
      <c r="AP20324" s="10"/>
      <c r="AQ20324" s="10"/>
      <c r="AR20324" s="10"/>
      <c r="AS20324" s="10"/>
      <c r="AT20324" s="10"/>
      <c r="AU20324" s="10"/>
      <c r="AV20324" s="10"/>
      <c r="AW20324" s="10"/>
      <c r="AX20324" s="10"/>
      <c r="AY20324" s="10"/>
      <c r="AZ20324" s="10"/>
      <c r="BA20324" s="10"/>
      <c r="BB20324" s="10"/>
      <c r="BC20324" s="10"/>
      <c r="BD20324" s="10"/>
      <c r="BE20324" s="10"/>
      <c r="BF20324" s="10"/>
      <c r="BG20324" s="6"/>
    </row>
    <row r="20326" spans="34:59" x14ac:dyDescent="0.25">
      <c r="AH20326" s="10"/>
      <c r="AI20326" s="6"/>
    </row>
    <row r="20327" spans="34:59" x14ac:dyDescent="0.25">
      <c r="AH20327" s="6"/>
      <c r="AI20327" s="6"/>
      <c r="AJ20327" s="6"/>
      <c r="AK20327" s="6"/>
      <c r="AL20327" s="6"/>
      <c r="AM20327" s="6"/>
      <c r="AN20327" s="6"/>
      <c r="AO20327" s="6"/>
      <c r="AP20327" s="6"/>
      <c r="AQ20327" s="6"/>
      <c r="AR20327" s="6"/>
      <c r="AS20327" s="6"/>
      <c r="AT20327" s="6"/>
      <c r="AU20327" s="6"/>
      <c r="AV20327" s="6"/>
      <c r="AW20327" s="6"/>
      <c r="AX20327" s="6"/>
      <c r="AY20327" s="6"/>
      <c r="AZ20327" s="6"/>
      <c r="BA20327" s="6"/>
      <c r="BB20327" s="6"/>
      <c r="BC20327" s="6"/>
      <c r="BD20327" s="6"/>
      <c r="BE20327" s="6"/>
      <c r="BF20327" s="6"/>
      <c r="BG20327" s="6"/>
    </row>
    <row r="20328" spans="34:59" x14ac:dyDescent="0.25">
      <c r="AH20328" s="10"/>
      <c r="AI20328" s="6"/>
      <c r="AJ20328" s="10"/>
      <c r="AK20328" s="10"/>
      <c r="AL20328" s="10"/>
      <c r="AM20328" s="10"/>
      <c r="AN20328" s="10"/>
      <c r="AO20328" s="10"/>
      <c r="AP20328" s="10"/>
      <c r="AQ20328" s="10"/>
      <c r="AR20328" s="10"/>
      <c r="AS20328" s="10"/>
      <c r="AT20328" s="10"/>
      <c r="AU20328" s="10"/>
      <c r="AV20328" s="10"/>
      <c r="AW20328" s="10"/>
      <c r="AX20328" s="10"/>
      <c r="AY20328" s="10"/>
      <c r="AZ20328" s="10"/>
      <c r="BA20328" s="10"/>
      <c r="BB20328" s="10"/>
      <c r="BC20328" s="10"/>
      <c r="BD20328" s="10"/>
      <c r="BE20328" s="10"/>
      <c r="BF20328" s="10"/>
      <c r="BG20328" s="6"/>
    </row>
    <row r="20329" spans="34:59" x14ac:dyDescent="0.25">
      <c r="AH20329" s="6"/>
      <c r="AI20329" s="6"/>
      <c r="AJ20329" s="6"/>
      <c r="AK20329" s="6"/>
      <c r="AL20329" s="6"/>
      <c r="AM20329" s="6"/>
      <c r="AN20329" s="6"/>
      <c r="AO20329" s="6"/>
      <c r="AP20329" s="6"/>
      <c r="AQ20329" s="6"/>
      <c r="AR20329" s="6"/>
      <c r="AS20329" s="6"/>
      <c r="AT20329" s="6"/>
      <c r="AU20329" s="6"/>
      <c r="AV20329" s="6"/>
      <c r="AW20329" s="6"/>
      <c r="AX20329" s="6"/>
      <c r="AY20329" s="6"/>
      <c r="AZ20329" s="6"/>
      <c r="BA20329" s="6"/>
      <c r="BB20329" s="6"/>
      <c r="BC20329" s="6"/>
      <c r="BD20329" s="6"/>
      <c r="BE20329" s="6"/>
      <c r="BF20329" s="6"/>
      <c r="BG20329" s="10"/>
    </row>
    <row r="20330" spans="34:59" x14ac:dyDescent="0.25">
      <c r="AH20330" s="10"/>
      <c r="AI20330" s="6"/>
    </row>
    <row r="20331" spans="34:59" x14ac:dyDescent="0.25">
      <c r="AH20331" s="6"/>
      <c r="AI20331" s="6"/>
      <c r="AJ20331" s="6"/>
      <c r="AK20331" s="6"/>
      <c r="AL20331" s="6"/>
      <c r="AM20331" s="6"/>
      <c r="AN20331" s="6"/>
      <c r="AO20331" s="6"/>
      <c r="AP20331" s="6"/>
      <c r="AQ20331" s="6"/>
      <c r="AR20331" s="6"/>
      <c r="AS20331" s="6"/>
      <c r="AT20331" s="6"/>
      <c r="AU20331" s="6"/>
      <c r="AV20331" s="6"/>
      <c r="AW20331" s="6"/>
      <c r="AX20331" s="6"/>
      <c r="AY20331" s="6"/>
      <c r="AZ20331" s="6"/>
      <c r="BA20331" s="6"/>
      <c r="BB20331" s="6"/>
      <c r="BC20331" s="6"/>
      <c r="BD20331" s="6"/>
      <c r="BE20331" s="6"/>
      <c r="BF20331" s="6"/>
      <c r="BG20331" s="6"/>
    </row>
    <row r="20332" spans="34:59" x14ac:dyDescent="0.25">
      <c r="AH20332" s="10"/>
      <c r="AI20332" s="6"/>
      <c r="AJ20332" s="10"/>
      <c r="AK20332" s="10"/>
      <c r="AL20332" s="10"/>
      <c r="AM20332" s="10"/>
      <c r="AN20332" s="10"/>
      <c r="AO20332" s="10"/>
      <c r="AP20332" s="10"/>
      <c r="AQ20332" s="10"/>
      <c r="AR20332" s="10"/>
      <c r="AS20332" s="10"/>
      <c r="AT20332" s="10"/>
      <c r="AU20332" s="10"/>
      <c r="AV20332" s="10"/>
      <c r="AW20332" s="10"/>
      <c r="AX20332" s="10"/>
      <c r="AY20332" s="10"/>
      <c r="AZ20332" s="10"/>
      <c r="BA20332" s="10"/>
      <c r="BB20332" s="10"/>
      <c r="BC20332" s="10"/>
      <c r="BD20332" s="10"/>
      <c r="BE20332" s="10"/>
      <c r="BF20332" s="10"/>
      <c r="BG20332" s="6"/>
    </row>
    <row r="20333" spans="34:59" x14ac:dyDescent="0.25">
      <c r="AH20333" s="6"/>
      <c r="AI20333" s="6"/>
      <c r="AJ20333" s="6"/>
      <c r="AK20333" s="6"/>
      <c r="AL20333" s="6"/>
      <c r="AM20333" s="6"/>
      <c r="AN20333" s="6"/>
      <c r="AO20333" s="6"/>
      <c r="AP20333" s="6"/>
      <c r="AQ20333" s="6"/>
      <c r="AR20333" s="6"/>
      <c r="AS20333" s="6"/>
      <c r="AT20333" s="6"/>
      <c r="AU20333" s="6"/>
      <c r="AV20333" s="6"/>
      <c r="AW20333" s="6"/>
      <c r="AX20333" s="6"/>
      <c r="AY20333" s="6"/>
      <c r="AZ20333" s="6"/>
      <c r="BA20333" s="6"/>
      <c r="BB20333" s="6"/>
      <c r="BC20333" s="6"/>
      <c r="BD20333" s="6"/>
      <c r="BE20333" s="6"/>
      <c r="BF20333" s="6"/>
      <c r="BG20333" s="10"/>
    </row>
    <row r="20334" spans="34:59" x14ac:dyDescent="0.25">
      <c r="AH20334" s="10"/>
      <c r="AI20334" s="6"/>
    </row>
    <row r="20335" spans="34:59" x14ac:dyDescent="0.25">
      <c r="AH20335" s="6"/>
      <c r="AI20335" s="6"/>
      <c r="AJ20335" s="6"/>
      <c r="AK20335" s="6"/>
      <c r="AL20335" s="6"/>
      <c r="AM20335" s="6"/>
      <c r="AN20335" s="6"/>
      <c r="AO20335" s="6"/>
      <c r="AP20335" s="6"/>
      <c r="AQ20335" s="6"/>
      <c r="AR20335" s="6"/>
      <c r="AS20335" s="6"/>
      <c r="AT20335" s="6"/>
      <c r="AU20335" s="6"/>
      <c r="AV20335" s="6"/>
      <c r="AW20335" s="6"/>
      <c r="AX20335" s="6"/>
      <c r="AY20335" s="6"/>
      <c r="AZ20335" s="6"/>
      <c r="BA20335" s="6"/>
      <c r="BB20335" s="6"/>
      <c r="BC20335" s="6"/>
      <c r="BD20335" s="6"/>
      <c r="BE20335" s="6"/>
      <c r="BF20335" s="6"/>
      <c r="BG20335" s="6"/>
    </row>
    <row r="20336" spans="34:59" x14ac:dyDescent="0.25">
      <c r="AH20336" s="10"/>
      <c r="AI20336" s="6"/>
      <c r="AJ20336" s="10"/>
      <c r="AK20336" s="10"/>
      <c r="AL20336" s="10"/>
      <c r="AM20336" s="10"/>
      <c r="AN20336" s="10"/>
      <c r="AO20336" s="10"/>
      <c r="AP20336" s="10"/>
      <c r="AQ20336" s="10"/>
      <c r="AR20336" s="10"/>
      <c r="AS20336" s="10"/>
      <c r="AT20336" s="10"/>
      <c r="AU20336" s="10"/>
      <c r="AV20336" s="10"/>
      <c r="AW20336" s="10"/>
      <c r="AX20336" s="10"/>
      <c r="AY20336" s="10"/>
      <c r="AZ20336" s="10"/>
      <c r="BA20336" s="10"/>
      <c r="BB20336" s="10"/>
      <c r="BC20336" s="10"/>
      <c r="BD20336" s="10"/>
      <c r="BE20336" s="10"/>
      <c r="BF20336" s="10"/>
      <c r="BG20336" s="6"/>
    </row>
    <row r="20337" spans="34:59" x14ac:dyDescent="0.25">
      <c r="AH20337" s="6"/>
      <c r="AI20337" s="6"/>
      <c r="AJ20337" s="6"/>
      <c r="AK20337" s="6"/>
      <c r="AL20337" s="6"/>
      <c r="AM20337" s="6"/>
      <c r="AN20337" s="6"/>
      <c r="AO20337" s="6"/>
      <c r="AP20337" s="6"/>
      <c r="AQ20337" s="6"/>
      <c r="AR20337" s="6"/>
      <c r="AS20337" s="6"/>
      <c r="AT20337" s="6"/>
      <c r="AU20337" s="6"/>
      <c r="AV20337" s="6"/>
      <c r="AW20337" s="6"/>
      <c r="AX20337" s="6"/>
      <c r="AY20337" s="6"/>
      <c r="AZ20337" s="6"/>
      <c r="BA20337" s="6"/>
      <c r="BB20337" s="6"/>
      <c r="BC20337" s="6"/>
      <c r="BD20337" s="6"/>
      <c r="BE20337" s="6"/>
      <c r="BF20337" s="6"/>
      <c r="BG20337" s="10"/>
    </row>
    <row r="20338" spans="34:59" x14ac:dyDescent="0.25">
      <c r="AH20338" s="10"/>
      <c r="AI20338" s="6"/>
    </row>
    <row r="20339" spans="34:59" x14ac:dyDescent="0.25">
      <c r="AH20339" s="6"/>
      <c r="AI20339" s="6"/>
      <c r="AJ20339" s="6"/>
      <c r="AK20339" s="6"/>
      <c r="AL20339" s="6"/>
      <c r="AM20339" s="6"/>
      <c r="AN20339" s="6"/>
      <c r="AO20339" s="6"/>
      <c r="AP20339" s="6"/>
      <c r="AQ20339" s="6"/>
      <c r="AR20339" s="6"/>
      <c r="AS20339" s="6"/>
      <c r="AT20339" s="6"/>
      <c r="AU20339" s="6"/>
      <c r="AV20339" s="6"/>
      <c r="AW20339" s="6"/>
      <c r="AX20339" s="6"/>
      <c r="AY20339" s="6"/>
      <c r="AZ20339" s="6"/>
      <c r="BA20339" s="6"/>
      <c r="BB20339" s="6"/>
      <c r="BC20339" s="6"/>
      <c r="BD20339" s="6"/>
      <c r="BE20339" s="6"/>
      <c r="BF20339" s="6"/>
      <c r="BG20339" s="6"/>
    </row>
    <row r="20340" spans="34:59" x14ac:dyDescent="0.25">
      <c r="AH20340" s="10"/>
      <c r="AI20340" s="6"/>
      <c r="AJ20340" s="10"/>
      <c r="AK20340" s="10"/>
      <c r="AL20340" s="10"/>
      <c r="AM20340" s="10"/>
      <c r="AN20340" s="10"/>
      <c r="AO20340" s="10"/>
      <c r="AP20340" s="10"/>
      <c r="AQ20340" s="10"/>
      <c r="AR20340" s="10"/>
      <c r="AS20340" s="10"/>
      <c r="AT20340" s="10"/>
      <c r="AU20340" s="10"/>
      <c r="AV20340" s="10"/>
      <c r="AW20340" s="10"/>
      <c r="AX20340" s="10"/>
      <c r="AY20340" s="10"/>
      <c r="AZ20340" s="10"/>
      <c r="BA20340" s="10"/>
      <c r="BB20340" s="10"/>
      <c r="BC20340" s="10"/>
      <c r="BD20340" s="10"/>
      <c r="BE20340" s="10"/>
      <c r="BF20340" s="10"/>
      <c r="BG20340" s="6"/>
    </row>
    <row r="20342" spans="34:59" x14ac:dyDescent="0.25">
      <c r="AH20342" s="10"/>
      <c r="AI20342" s="6"/>
    </row>
    <row r="20343" spans="34:59" x14ac:dyDescent="0.25">
      <c r="AH20343" s="6"/>
      <c r="AI20343" s="6"/>
      <c r="AJ20343" s="6"/>
      <c r="AK20343" s="6"/>
      <c r="AL20343" s="6"/>
      <c r="AM20343" s="6"/>
      <c r="AN20343" s="6"/>
      <c r="AO20343" s="6"/>
      <c r="AP20343" s="6"/>
      <c r="AQ20343" s="6"/>
      <c r="AR20343" s="6"/>
      <c r="AS20343" s="6"/>
      <c r="AT20343" s="6"/>
      <c r="AU20343" s="6"/>
      <c r="AV20343" s="6"/>
      <c r="AW20343" s="6"/>
      <c r="AX20343" s="6"/>
      <c r="AY20343" s="6"/>
      <c r="AZ20343" s="6"/>
      <c r="BA20343" s="6"/>
      <c r="BB20343" s="6"/>
      <c r="BC20343" s="6"/>
      <c r="BD20343" s="6"/>
      <c r="BE20343" s="6"/>
      <c r="BF20343" s="6"/>
      <c r="BG20343" s="6"/>
    </row>
    <row r="20344" spans="34:59" x14ac:dyDescent="0.25">
      <c r="AH20344" s="10"/>
      <c r="AI20344" s="6"/>
      <c r="AJ20344" s="10"/>
      <c r="AK20344" s="10"/>
      <c r="AL20344" s="10"/>
      <c r="AM20344" s="10"/>
      <c r="AN20344" s="10"/>
      <c r="AO20344" s="10"/>
      <c r="AP20344" s="10"/>
      <c r="AQ20344" s="10"/>
      <c r="AR20344" s="10"/>
      <c r="AS20344" s="10"/>
      <c r="AT20344" s="10"/>
      <c r="AU20344" s="10"/>
      <c r="AV20344" s="10"/>
      <c r="AW20344" s="10"/>
      <c r="AX20344" s="10"/>
      <c r="AY20344" s="10"/>
      <c r="AZ20344" s="10"/>
      <c r="BA20344" s="10"/>
      <c r="BB20344" s="10"/>
      <c r="BC20344" s="10"/>
      <c r="BD20344" s="10"/>
      <c r="BE20344" s="10"/>
      <c r="BF20344" s="10"/>
      <c r="BG20344" s="6"/>
    </row>
    <row r="20345" spans="34:59" x14ac:dyDescent="0.25">
      <c r="AH20345" s="6"/>
      <c r="AI20345" s="6"/>
      <c r="AJ20345" s="6"/>
      <c r="AK20345" s="6"/>
      <c r="AL20345" s="6"/>
      <c r="AM20345" s="6"/>
      <c r="AN20345" s="6"/>
      <c r="AO20345" s="6"/>
      <c r="AP20345" s="6"/>
      <c r="AQ20345" s="6"/>
      <c r="AR20345" s="6"/>
      <c r="AS20345" s="6"/>
      <c r="AT20345" s="6"/>
      <c r="AU20345" s="6"/>
      <c r="AV20345" s="6"/>
      <c r="AW20345" s="6"/>
      <c r="AX20345" s="6"/>
      <c r="AY20345" s="6"/>
      <c r="AZ20345" s="6"/>
      <c r="BA20345" s="6"/>
      <c r="BB20345" s="6"/>
      <c r="BC20345" s="6"/>
      <c r="BD20345" s="6"/>
      <c r="BE20345" s="6"/>
      <c r="BF20345" s="6"/>
      <c r="BG20345" s="10"/>
    </row>
    <row r="20346" spans="34:59" x14ac:dyDescent="0.25">
      <c r="AH20346" s="10"/>
      <c r="AI20346" s="6"/>
    </row>
    <row r="20347" spans="34:59" x14ac:dyDescent="0.25">
      <c r="AH20347" s="6"/>
      <c r="AI20347" s="6"/>
      <c r="AJ20347" s="6"/>
      <c r="AK20347" s="6"/>
      <c r="AL20347" s="6"/>
      <c r="AM20347" s="6"/>
      <c r="AN20347" s="6"/>
      <c r="AO20347" s="6"/>
      <c r="AP20347" s="6"/>
      <c r="AQ20347" s="6"/>
      <c r="AR20347" s="6"/>
      <c r="AS20347" s="6"/>
      <c r="AT20347" s="6"/>
      <c r="AU20347" s="6"/>
      <c r="AV20347" s="6"/>
      <c r="AW20347" s="6"/>
      <c r="AX20347" s="6"/>
      <c r="AY20347" s="6"/>
      <c r="AZ20347" s="6"/>
      <c r="BA20347" s="6"/>
      <c r="BB20347" s="6"/>
      <c r="BC20347" s="6"/>
      <c r="BD20347" s="6"/>
      <c r="BE20347" s="6"/>
      <c r="BF20347" s="6"/>
      <c r="BG20347" s="6"/>
    </row>
    <row r="20348" spans="34:59" x14ac:dyDescent="0.25">
      <c r="AH20348" s="10"/>
      <c r="AI20348" s="6"/>
      <c r="AJ20348" s="10"/>
      <c r="AK20348" s="10"/>
      <c r="AL20348" s="10"/>
      <c r="AM20348" s="10"/>
      <c r="AN20348" s="10"/>
      <c r="AO20348" s="10"/>
      <c r="AP20348" s="10"/>
      <c r="AQ20348" s="10"/>
      <c r="AR20348" s="10"/>
      <c r="AS20348" s="10"/>
      <c r="AT20348" s="10"/>
      <c r="AU20348" s="10"/>
      <c r="AV20348" s="10"/>
      <c r="AW20348" s="10"/>
      <c r="AX20348" s="10"/>
      <c r="AY20348" s="10"/>
      <c r="AZ20348" s="10"/>
      <c r="BA20348" s="10"/>
      <c r="BB20348" s="10"/>
      <c r="BC20348" s="10"/>
      <c r="BD20348" s="10"/>
      <c r="BE20348" s="10"/>
      <c r="BF20348" s="10"/>
      <c r="BG20348" s="6"/>
    </row>
    <row r="20349" spans="34:59" x14ac:dyDescent="0.25">
      <c r="AH20349" s="6"/>
      <c r="AI20349" s="6"/>
      <c r="AJ20349" s="6"/>
      <c r="AK20349" s="6"/>
      <c r="AL20349" s="6"/>
      <c r="AM20349" s="6"/>
      <c r="AN20349" s="6"/>
      <c r="AO20349" s="6"/>
      <c r="AP20349" s="6"/>
      <c r="AQ20349" s="6"/>
      <c r="AR20349" s="6"/>
      <c r="AS20349" s="6"/>
      <c r="AT20349" s="6"/>
      <c r="AU20349" s="6"/>
      <c r="AV20349" s="6"/>
      <c r="AW20349" s="6"/>
      <c r="AX20349" s="6"/>
      <c r="AY20349" s="6"/>
      <c r="AZ20349" s="6"/>
      <c r="BA20349" s="6"/>
      <c r="BB20349" s="6"/>
      <c r="BC20349" s="6"/>
      <c r="BD20349" s="6"/>
      <c r="BE20349" s="6"/>
      <c r="BF20349" s="6"/>
      <c r="BG20349" s="10"/>
    </row>
    <row r="20350" spans="34:59" x14ac:dyDescent="0.25">
      <c r="AH20350" s="10"/>
      <c r="AI20350" s="6"/>
    </row>
    <row r="20351" spans="34:59" x14ac:dyDescent="0.25">
      <c r="AH20351" s="6"/>
      <c r="AI20351" s="6"/>
      <c r="AJ20351" s="6"/>
      <c r="AK20351" s="6"/>
      <c r="AL20351" s="6"/>
      <c r="AM20351" s="6"/>
      <c r="AN20351" s="6"/>
      <c r="AO20351" s="6"/>
      <c r="AP20351" s="6"/>
      <c r="AQ20351" s="6"/>
      <c r="AR20351" s="6"/>
      <c r="AS20351" s="6"/>
      <c r="AT20351" s="6"/>
      <c r="AU20351" s="6"/>
      <c r="AV20351" s="6"/>
      <c r="AW20351" s="6"/>
      <c r="AX20351" s="6"/>
      <c r="AY20351" s="6"/>
      <c r="AZ20351" s="6"/>
      <c r="BA20351" s="6"/>
      <c r="BB20351" s="6"/>
      <c r="BC20351" s="6"/>
      <c r="BD20351" s="6"/>
      <c r="BE20351" s="6"/>
      <c r="BF20351" s="6"/>
      <c r="BG20351" s="6"/>
    </row>
    <row r="20352" spans="34:59" x14ac:dyDescent="0.25">
      <c r="AH20352" s="10"/>
      <c r="AI20352" s="6"/>
      <c r="AJ20352" s="10"/>
      <c r="AK20352" s="10"/>
      <c r="AL20352" s="10"/>
      <c r="AM20352" s="10"/>
      <c r="AN20352" s="10"/>
      <c r="AO20352" s="10"/>
      <c r="AP20352" s="10"/>
      <c r="AQ20352" s="10"/>
      <c r="AR20352" s="10"/>
      <c r="AS20352" s="10"/>
      <c r="AT20352" s="10"/>
      <c r="AU20352" s="10"/>
      <c r="AV20352" s="10"/>
      <c r="AW20352" s="10"/>
      <c r="AX20352" s="10"/>
      <c r="AY20352" s="10"/>
      <c r="AZ20352" s="10"/>
      <c r="BA20352" s="10"/>
      <c r="BB20352" s="10"/>
      <c r="BC20352" s="10"/>
      <c r="BD20352" s="10"/>
      <c r="BE20352" s="10"/>
      <c r="BF20352" s="10"/>
      <c r="BG20352" s="6"/>
    </row>
    <row r="20353" spans="34:59" x14ac:dyDescent="0.25">
      <c r="AH20353" s="6"/>
      <c r="AI20353" s="6"/>
      <c r="AJ20353" s="6"/>
      <c r="AK20353" s="6"/>
      <c r="AL20353" s="6"/>
      <c r="AM20353" s="6"/>
      <c r="AN20353" s="6"/>
      <c r="AO20353" s="6"/>
      <c r="AP20353" s="6"/>
      <c r="AQ20353" s="6"/>
      <c r="AR20353" s="6"/>
      <c r="AS20353" s="6"/>
      <c r="AT20353" s="6"/>
      <c r="AU20353" s="6"/>
      <c r="AV20353" s="6"/>
      <c r="AW20353" s="6"/>
      <c r="AX20353" s="6"/>
      <c r="AY20353" s="6"/>
      <c r="AZ20353" s="6"/>
      <c r="BA20353" s="6"/>
      <c r="BB20353" s="6"/>
      <c r="BC20353" s="6"/>
      <c r="BD20353" s="6"/>
      <c r="BE20353" s="6"/>
      <c r="BF20353" s="6"/>
      <c r="BG20353" s="10"/>
    </row>
    <row r="20354" spans="34:59" x14ac:dyDescent="0.25">
      <c r="AH20354" s="10"/>
      <c r="AI20354" s="6"/>
    </row>
    <row r="20355" spans="34:59" x14ac:dyDescent="0.25">
      <c r="AH20355" s="6"/>
      <c r="AI20355" s="6"/>
      <c r="AJ20355" s="6"/>
      <c r="AK20355" s="6"/>
      <c r="AL20355" s="6"/>
      <c r="AM20355" s="6"/>
      <c r="AN20355" s="6"/>
      <c r="AO20355" s="6"/>
      <c r="AP20355" s="6"/>
      <c r="AQ20355" s="6"/>
      <c r="AR20355" s="6"/>
      <c r="AS20355" s="6"/>
      <c r="AT20355" s="6"/>
      <c r="AU20355" s="6"/>
      <c r="AV20355" s="6"/>
      <c r="AW20355" s="6"/>
      <c r="AX20355" s="6"/>
      <c r="AY20355" s="6"/>
      <c r="AZ20355" s="6"/>
      <c r="BA20355" s="6"/>
      <c r="BB20355" s="6"/>
      <c r="BC20355" s="6"/>
      <c r="BD20355" s="6"/>
      <c r="BE20355" s="6"/>
      <c r="BF20355" s="6"/>
      <c r="BG20355" s="6"/>
    </row>
    <row r="20356" spans="34:59" x14ac:dyDescent="0.25">
      <c r="AH20356" s="10"/>
      <c r="AI20356" s="6"/>
      <c r="AJ20356" s="10"/>
      <c r="AK20356" s="10"/>
      <c r="AL20356" s="10"/>
      <c r="AM20356" s="10"/>
      <c r="AN20356" s="10"/>
      <c r="AO20356" s="10"/>
      <c r="AP20356" s="10"/>
      <c r="AQ20356" s="10"/>
      <c r="AR20356" s="10"/>
      <c r="AS20356" s="10"/>
      <c r="AT20356" s="10"/>
      <c r="AU20356" s="10"/>
      <c r="AV20356" s="10"/>
      <c r="AW20356" s="10"/>
      <c r="AX20356" s="10"/>
      <c r="AY20356" s="10"/>
      <c r="AZ20356" s="10"/>
      <c r="BA20356" s="10"/>
      <c r="BB20356" s="10"/>
      <c r="BC20356" s="10"/>
      <c r="BD20356" s="10"/>
      <c r="BE20356" s="10"/>
      <c r="BF20356" s="10"/>
      <c r="BG20356" s="6"/>
    </row>
    <row r="20358" spans="34:59" x14ac:dyDescent="0.25">
      <c r="AH20358" s="10"/>
      <c r="AI20358" s="6"/>
    </row>
    <row r="20359" spans="34:59" x14ac:dyDescent="0.25">
      <c r="AH20359" s="6"/>
      <c r="AI20359" s="6"/>
      <c r="AJ20359" s="6"/>
      <c r="AK20359" s="6"/>
      <c r="AL20359" s="6"/>
      <c r="AM20359" s="6"/>
      <c r="AN20359" s="6"/>
      <c r="AO20359" s="6"/>
      <c r="AP20359" s="6"/>
      <c r="AQ20359" s="6"/>
      <c r="AR20359" s="6"/>
      <c r="AS20359" s="6"/>
      <c r="AT20359" s="6"/>
      <c r="AU20359" s="6"/>
      <c r="AV20359" s="6"/>
      <c r="AW20359" s="6"/>
      <c r="AX20359" s="6"/>
      <c r="AY20359" s="6"/>
      <c r="AZ20359" s="6"/>
      <c r="BA20359" s="6"/>
      <c r="BB20359" s="6"/>
      <c r="BC20359" s="6"/>
      <c r="BD20359" s="6"/>
      <c r="BE20359" s="6"/>
      <c r="BF20359" s="6"/>
      <c r="BG20359" s="6"/>
    </row>
    <row r="20360" spans="34:59" x14ac:dyDescent="0.25">
      <c r="AH20360" s="10"/>
      <c r="AI20360" s="6"/>
      <c r="AJ20360" s="10"/>
      <c r="AK20360" s="10"/>
      <c r="AL20360" s="10"/>
      <c r="AM20360" s="10"/>
      <c r="AN20360" s="10"/>
      <c r="AO20360" s="10"/>
      <c r="AP20360" s="10"/>
      <c r="AQ20360" s="10"/>
      <c r="AR20360" s="10"/>
      <c r="AS20360" s="10"/>
      <c r="AT20360" s="10"/>
      <c r="AU20360" s="10"/>
      <c r="AV20360" s="10"/>
      <c r="AW20360" s="10"/>
      <c r="AX20360" s="10"/>
      <c r="AY20360" s="10"/>
      <c r="AZ20360" s="10"/>
      <c r="BA20360" s="10"/>
      <c r="BB20360" s="10"/>
      <c r="BC20360" s="10"/>
      <c r="BD20360" s="10"/>
      <c r="BE20360" s="10"/>
      <c r="BF20360" s="10"/>
      <c r="BG20360" s="6"/>
    </row>
    <row r="20361" spans="34:59" x14ac:dyDescent="0.25">
      <c r="AH20361" s="6"/>
      <c r="AI20361" s="6"/>
      <c r="AJ20361" s="6"/>
      <c r="AK20361" s="6"/>
      <c r="AL20361" s="6"/>
      <c r="AM20361" s="6"/>
      <c r="AN20361" s="6"/>
      <c r="AO20361" s="6"/>
      <c r="AP20361" s="6"/>
      <c r="AQ20361" s="6"/>
      <c r="AR20361" s="6"/>
      <c r="AS20361" s="6"/>
      <c r="AT20361" s="6"/>
      <c r="AU20361" s="6"/>
      <c r="AV20361" s="6"/>
      <c r="AW20361" s="6"/>
      <c r="AX20361" s="6"/>
      <c r="AY20361" s="6"/>
      <c r="AZ20361" s="6"/>
      <c r="BA20361" s="6"/>
      <c r="BB20361" s="6"/>
      <c r="BC20361" s="6"/>
      <c r="BD20361" s="6"/>
      <c r="BE20361" s="6"/>
      <c r="BF20361" s="6"/>
      <c r="BG20361" s="10"/>
    </row>
    <row r="20362" spans="34:59" x14ac:dyDescent="0.25">
      <c r="AH20362" s="10"/>
      <c r="AI20362" s="6"/>
    </row>
    <row r="20363" spans="34:59" x14ac:dyDescent="0.25">
      <c r="AH20363" s="6"/>
      <c r="AI20363" s="6"/>
      <c r="AJ20363" s="6"/>
      <c r="AK20363" s="6"/>
      <c r="AL20363" s="6"/>
      <c r="AM20363" s="6"/>
      <c r="AN20363" s="6"/>
      <c r="AO20363" s="6"/>
      <c r="AP20363" s="6"/>
      <c r="AQ20363" s="6"/>
      <c r="AR20363" s="6"/>
      <c r="AS20363" s="6"/>
      <c r="AT20363" s="6"/>
      <c r="AU20363" s="6"/>
      <c r="AV20363" s="6"/>
      <c r="AW20363" s="6"/>
      <c r="AX20363" s="6"/>
      <c r="AY20363" s="6"/>
      <c r="AZ20363" s="6"/>
      <c r="BA20363" s="6"/>
      <c r="BB20363" s="6"/>
      <c r="BC20363" s="6"/>
      <c r="BD20363" s="6"/>
      <c r="BE20363" s="6"/>
      <c r="BF20363" s="6"/>
      <c r="BG20363" s="6"/>
    </row>
    <row r="20364" spans="34:59" x14ac:dyDescent="0.25">
      <c r="AH20364" s="10"/>
      <c r="AI20364" s="6"/>
      <c r="AJ20364" s="10"/>
      <c r="AK20364" s="10"/>
      <c r="AL20364" s="10"/>
      <c r="AM20364" s="10"/>
      <c r="AN20364" s="10"/>
      <c r="AO20364" s="10"/>
      <c r="AP20364" s="10"/>
      <c r="AQ20364" s="10"/>
      <c r="AR20364" s="10"/>
      <c r="AS20364" s="10"/>
      <c r="AT20364" s="10"/>
      <c r="AU20364" s="10"/>
      <c r="AV20364" s="10"/>
      <c r="AW20364" s="10"/>
      <c r="AX20364" s="10"/>
      <c r="AY20364" s="10"/>
      <c r="AZ20364" s="10"/>
      <c r="BA20364" s="10"/>
      <c r="BB20364" s="10"/>
      <c r="BC20364" s="10"/>
      <c r="BD20364" s="10"/>
      <c r="BE20364" s="10"/>
      <c r="BF20364" s="10"/>
      <c r="BG20364" s="6"/>
    </row>
    <row r="20365" spans="34:59" x14ac:dyDescent="0.25">
      <c r="AH20365" s="6"/>
      <c r="AI20365" s="6"/>
      <c r="AJ20365" s="6"/>
      <c r="AK20365" s="6"/>
      <c r="AL20365" s="6"/>
      <c r="AM20365" s="6"/>
      <c r="AN20365" s="6"/>
      <c r="AO20365" s="6"/>
      <c r="AP20365" s="6"/>
      <c r="AQ20365" s="6"/>
      <c r="AR20365" s="6"/>
      <c r="AS20365" s="6"/>
      <c r="AT20365" s="6"/>
      <c r="AU20365" s="6"/>
      <c r="AV20365" s="6"/>
      <c r="AW20365" s="6"/>
      <c r="AX20365" s="6"/>
      <c r="AY20365" s="6"/>
      <c r="AZ20365" s="6"/>
      <c r="BA20365" s="6"/>
      <c r="BB20365" s="6"/>
      <c r="BC20365" s="6"/>
      <c r="BD20365" s="6"/>
      <c r="BE20365" s="6"/>
      <c r="BF20365" s="6"/>
      <c r="BG20365" s="10"/>
    </row>
    <row r="20366" spans="34:59" x14ac:dyDescent="0.25">
      <c r="AH20366" s="10"/>
      <c r="AI20366" s="6"/>
    </row>
    <row r="20367" spans="34:59" x14ac:dyDescent="0.25">
      <c r="AH20367" s="6"/>
      <c r="AI20367" s="6"/>
      <c r="AJ20367" s="6"/>
      <c r="AK20367" s="6"/>
      <c r="AL20367" s="6"/>
      <c r="AM20367" s="6"/>
      <c r="AN20367" s="6"/>
      <c r="AO20367" s="6"/>
      <c r="AP20367" s="6"/>
      <c r="AQ20367" s="6"/>
      <c r="AR20367" s="6"/>
      <c r="AS20367" s="6"/>
      <c r="AT20367" s="6"/>
      <c r="AU20367" s="6"/>
      <c r="AV20367" s="6"/>
      <c r="AW20367" s="6"/>
      <c r="AX20367" s="6"/>
      <c r="AY20367" s="6"/>
      <c r="AZ20367" s="6"/>
      <c r="BA20367" s="6"/>
      <c r="BB20367" s="6"/>
      <c r="BC20367" s="6"/>
      <c r="BD20367" s="6"/>
      <c r="BE20367" s="6"/>
      <c r="BF20367" s="6"/>
      <c r="BG20367" s="6"/>
    </row>
    <row r="20368" spans="34:59" x14ac:dyDescent="0.25">
      <c r="AH20368" s="10"/>
      <c r="AI20368" s="6"/>
      <c r="AJ20368" s="10"/>
      <c r="AK20368" s="10"/>
      <c r="AL20368" s="10"/>
      <c r="AM20368" s="10"/>
      <c r="AN20368" s="10"/>
      <c r="AO20368" s="10"/>
      <c r="AP20368" s="10"/>
      <c r="AQ20368" s="10"/>
      <c r="AR20368" s="10"/>
      <c r="AS20368" s="10"/>
      <c r="AT20368" s="10"/>
      <c r="AU20368" s="10"/>
      <c r="AV20368" s="10"/>
      <c r="AW20368" s="10"/>
      <c r="AX20368" s="10"/>
      <c r="AY20368" s="10"/>
      <c r="AZ20368" s="10"/>
      <c r="BA20368" s="10"/>
      <c r="BB20368" s="10"/>
      <c r="BC20368" s="10"/>
      <c r="BD20368" s="10"/>
      <c r="BE20368" s="10"/>
      <c r="BF20368" s="10"/>
      <c r="BG20368" s="6"/>
    </row>
    <row r="20369" spans="34:59" x14ac:dyDescent="0.25">
      <c r="AH20369" s="6"/>
      <c r="AI20369" s="6"/>
      <c r="AJ20369" s="6"/>
      <c r="AK20369" s="6"/>
      <c r="AL20369" s="6"/>
      <c r="AM20369" s="6"/>
      <c r="AN20369" s="6"/>
      <c r="AO20369" s="6"/>
      <c r="AP20369" s="6"/>
      <c r="AQ20369" s="6"/>
      <c r="AR20369" s="6"/>
      <c r="AS20369" s="6"/>
      <c r="AT20369" s="6"/>
      <c r="AU20369" s="6"/>
      <c r="AV20369" s="6"/>
      <c r="AW20369" s="6"/>
      <c r="AX20369" s="6"/>
      <c r="AY20369" s="6"/>
      <c r="AZ20369" s="6"/>
      <c r="BA20369" s="6"/>
      <c r="BB20369" s="6"/>
      <c r="BC20369" s="6"/>
      <c r="BD20369" s="6"/>
      <c r="BE20369" s="6"/>
      <c r="BF20369" s="6"/>
      <c r="BG20369" s="10"/>
    </row>
    <row r="20370" spans="34:59" x14ac:dyDescent="0.25">
      <c r="AH20370" s="10"/>
      <c r="AI20370" s="6"/>
    </row>
    <row r="20371" spans="34:59" x14ac:dyDescent="0.25">
      <c r="AH20371" s="6"/>
      <c r="AI20371" s="6"/>
      <c r="AJ20371" s="6"/>
      <c r="AK20371" s="6"/>
      <c r="AL20371" s="6"/>
      <c r="AM20371" s="6"/>
      <c r="AN20371" s="6"/>
      <c r="AO20371" s="6"/>
      <c r="AP20371" s="6"/>
      <c r="AQ20371" s="6"/>
      <c r="AR20371" s="6"/>
      <c r="AS20371" s="6"/>
      <c r="AT20371" s="6"/>
      <c r="AU20371" s="6"/>
      <c r="AV20371" s="6"/>
      <c r="AW20371" s="6"/>
      <c r="AX20371" s="6"/>
      <c r="AY20371" s="6"/>
      <c r="AZ20371" s="6"/>
      <c r="BA20371" s="6"/>
      <c r="BB20371" s="6"/>
      <c r="BC20371" s="6"/>
      <c r="BD20371" s="6"/>
      <c r="BE20371" s="6"/>
      <c r="BF20371" s="6"/>
      <c r="BG20371" s="6"/>
    </row>
    <row r="20372" spans="34:59" x14ac:dyDescent="0.25">
      <c r="AH20372" s="10"/>
      <c r="AI20372" s="6"/>
      <c r="AJ20372" s="10"/>
      <c r="AK20372" s="10"/>
      <c r="AL20372" s="10"/>
      <c r="AM20372" s="10"/>
      <c r="AN20372" s="10"/>
      <c r="AO20372" s="10"/>
      <c r="AP20372" s="10"/>
      <c r="AQ20372" s="10"/>
      <c r="AR20372" s="10"/>
      <c r="AS20372" s="10"/>
      <c r="AT20372" s="10"/>
      <c r="AU20372" s="10"/>
      <c r="AV20372" s="10"/>
      <c r="AW20372" s="10"/>
      <c r="AX20372" s="10"/>
      <c r="AY20372" s="10"/>
      <c r="AZ20372" s="10"/>
      <c r="BA20372" s="10"/>
      <c r="BB20372" s="10"/>
      <c r="BC20372" s="10"/>
      <c r="BD20372" s="10"/>
      <c r="BE20372" s="10"/>
      <c r="BF20372" s="10"/>
      <c r="BG20372" s="6"/>
    </row>
    <row r="20374" spans="34:59" x14ac:dyDescent="0.25">
      <c r="AH20374" s="10"/>
      <c r="AI20374" s="6"/>
    </row>
    <row r="20375" spans="34:59" x14ac:dyDescent="0.25">
      <c r="AH20375" s="6"/>
      <c r="AI20375" s="6"/>
      <c r="AJ20375" s="6"/>
      <c r="AK20375" s="6"/>
      <c r="AL20375" s="6"/>
      <c r="AM20375" s="6"/>
      <c r="AN20375" s="6"/>
      <c r="AO20375" s="6"/>
      <c r="AP20375" s="6"/>
      <c r="AQ20375" s="6"/>
      <c r="AR20375" s="6"/>
      <c r="AS20375" s="6"/>
      <c r="AT20375" s="6"/>
      <c r="AU20375" s="6"/>
      <c r="AV20375" s="6"/>
      <c r="AW20375" s="6"/>
      <c r="AX20375" s="6"/>
      <c r="AY20375" s="6"/>
      <c r="AZ20375" s="6"/>
      <c r="BA20375" s="6"/>
      <c r="BB20375" s="6"/>
      <c r="BC20375" s="6"/>
      <c r="BD20375" s="6"/>
      <c r="BE20375" s="6"/>
      <c r="BF20375" s="6"/>
      <c r="BG20375" s="6"/>
    </row>
    <row r="20376" spans="34:59" x14ac:dyDescent="0.25">
      <c r="AH20376" s="10"/>
      <c r="AI20376" s="6"/>
      <c r="AJ20376" s="10"/>
      <c r="AK20376" s="10"/>
      <c r="AL20376" s="10"/>
      <c r="AM20376" s="10"/>
      <c r="AN20376" s="10"/>
      <c r="AO20376" s="10"/>
      <c r="AP20376" s="10"/>
      <c r="AQ20376" s="10"/>
      <c r="AR20376" s="10"/>
      <c r="AS20376" s="10"/>
      <c r="AT20376" s="10"/>
      <c r="AU20376" s="10"/>
      <c r="AV20376" s="10"/>
      <c r="AW20376" s="10"/>
      <c r="AX20376" s="10"/>
      <c r="AY20376" s="10"/>
      <c r="AZ20376" s="10"/>
      <c r="BA20376" s="10"/>
      <c r="BB20376" s="10"/>
      <c r="BC20376" s="10"/>
      <c r="BD20376" s="10"/>
      <c r="BE20376" s="10"/>
      <c r="BF20376" s="10"/>
      <c r="BG20376" s="6"/>
    </row>
    <row r="20377" spans="34:59" x14ac:dyDescent="0.25">
      <c r="AH20377" s="6"/>
      <c r="AI20377" s="6"/>
      <c r="AJ20377" s="6"/>
      <c r="AK20377" s="6"/>
      <c r="AL20377" s="6"/>
      <c r="AM20377" s="6"/>
      <c r="AN20377" s="6"/>
      <c r="AO20377" s="6"/>
      <c r="AP20377" s="6"/>
      <c r="AQ20377" s="6"/>
      <c r="AR20377" s="6"/>
      <c r="AS20377" s="6"/>
      <c r="AT20377" s="6"/>
      <c r="AU20377" s="6"/>
      <c r="AV20377" s="6"/>
      <c r="AW20377" s="6"/>
      <c r="AX20377" s="6"/>
      <c r="AY20377" s="6"/>
      <c r="AZ20377" s="6"/>
      <c r="BA20377" s="6"/>
      <c r="BB20377" s="6"/>
      <c r="BC20377" s="6"/>
      <c r="BD20377" s="6"/>
      <c r="BE20377" s="6"/>
      <c r="BF20377" s="6"/>
      <c r="BG20377" s="10"/>
    </row>
    <row r="20378" spans="34:59" x14ac:dyDescent="0.25">
      <c r="AH20378" s="10"/>
      <c r="AI20378" s="6"/>
    </row>
    <row r="20379" spans="34:59" x14ac:dyDescent="0.25">
      <c r="AH20379" s="6"/>
      <c r="AI20379" s="6"/>
      <c r="AJ20379" s="6"/>
      <c r="AK20379" s="6"/>
      <c r="AL20379" s="6"/>
      <c r="AM20379" s="6"/>
      <c r="AN20379" s="6"/>
      <c r="AO20379" s="6"/>
      <c r="AP20379" s="6"/>
      <c r="AQ20379" s="6"/>
      <c r="AR20379" s="6"/>
      <c r="AS20379" s="6"/>
      <c r="AT20379" s="6"/>
      <c r="AU20379" s="6"/>
      <c r="AV20379" s="6"/>
      <c r="AW20379" s="6"/>
      <c r="AX20379" s="6"/>
      <c r="AY20379" s="6"/>
      <c r="AZ20379" s="6"/>
      <c r="BA20379" s="6"/>
      <c r="BB20379" s="6"/>
      <c r="BC20379" s="6"/>
      <c r="BD20379" s="6"/>
      <c r="BE20379" s="6"/>
      <c r="BF20379" s="6"/>
      <c r="BG20379" s="6"/>
    </row>
    <row r="20380" spans="34:59" x14ac:dyDescent="0.25">
      <c r="AH20380" s="10"/>
      <c r="AI20380" s="6"/>
      <c r="AJ20380" s="10"/>
      <c r="AK20380" s="10"/>
      <c r="AL20380" s="10"/>
      <c r="AM20380" s="10"/>
      <c r="AN20380" s="10"/>
      <c r="AO20380" s="10"/>
      <c r="AP20380" s="10"/>
      <c r="AQ20380" s="10"/>
      <c r="AR20380" s="10"/>
      <c r="AS20380" s="10"/>
      <c r="AT20380" s="10"/>
      <c r="AU20380" s="10"/>
      <c r="AV20380" s="10"/>
      <c r="AW20380" s="10"/>
      <c r="AX20380" s="10"/>
      <c r="AY20380" s="10"/>
      <c r="AZ20380" s="10"/>
      <c r="BA20380" s="10"/>
      <c r="BB20380" s="10"/>
      <c r="BC20380" s="10"/>
      <c r="BD20380" s="10"/>
      <c r="BE20380" s="10"/>
      <c r="BF20380" s="10"/>
      <c r="BG20380" s="6"/>
    </row>
    <row r="20381" spans="34:59" x14ac:dyDescent="0.25">
      <c r="AH20381" s="6"/>
      <c r="AI20381" s="6"/>
      <c r="AJ20381" s="6"/>
      <c r="AK20381" s="6"/>
      <c r="AL20381" s="6"/>
      <c r="AM20381" s="6"/>
      <c r="AN20381" s="6"/>
      <c r="AO20381" s="6"/>
      <c r="AP20381" s="6"/>
      <c r="AQ20381" s="6"/>
      <c r="AR20381" s="6"/>
      <c r="AS20381" s="6"/>
      <c r="AT20381" s="6"/>
      <c r="AU20381" s="6"/>
      <c r="AV20381" s="6"/>
      <c r="AW20381" s="6"/>
      <c r="AX20381" s="6"/>
      <c r="AY20381" s="6"/>
      <c r="AZ20381" s="6"/>
      <c r="BA20381" s="6"/>
      <c r="BB20381" s="6"/>
      <c r="BC20381" s="6"/>
      <c r="BD20381" s="6"/>
      <c r="BE20381" s="6"/>
      <c r="BF20381" s="6"/>
      <c r="BG20381" s="10"/>
    </row>
    <row r="20382" spans="34:59" x14ac:dyDescent="0.25">
      <c r="AH20382" s="10"/>
      <c r="AI20382" s="6"/>
    </row>
    <row r="20383" spans="34:59" x14ac:dyDescent="0.25">
      <c r="AH20383" s="6"/>
      <c r="AI20383" s="6"/>
      <c r="AJ20383" s="6"/>
      <c r="AK20383" s="6"/>
      <c r="AL20383" s="6"/>
      <c r="AM20383" s="6"/>
      <c r="AN20383" s="6"/>
      <c r="AO20383" s="6"/>
      <c r="AP20383" s="6"/>
      <c r="AQ20383" s="6"/>
      <c r="AR20383" s="6"/>
      <c r="AS20383" s="6"/>
      <c r="AT20383" s="6"/>
      <c r="AU20383" s="6"/>
      <c r="AV20383" s="6"/>
      <c r="AW20383" s="6"/>
      <c r="AX20383" s="6"/>
      <c r="AY20383" s="6"/>
      <c r="AZ20383" s="6"/>
      <c r="BA20383" s="6"/>
      <c r="BB20383" s="6"/>
      <c r="BC20383" s="6"/>
      <c r="BD20383" s="6"/>
      <c r="BE20383" s="6"/>
      <c r="BF20383" s="6"/>
      <c r="BG20383" s="6"/>
    </row>
    <row r="20384" spans="34:59" x14ac:dyDescent="0.25">
      <c r="AH20384" s="10"/>
      <c r="AI20384" s="6"/>
      <c r="AJ20384" s="10"/>
      <c r="AK20384" s="10"/>
      <c r="AL20384" s="10"/>
      <c r="AM20384" s="10"/>
      <c r="AN20384" s="10"/>
      <c r="AO20384" s="10"/>
      <c r="AP20384" s="10"/>
      <c r="AQ20384" s="10"/>
      <c r="AR20384" s="10"/>
      <c r="AS20384" s="10"/>
      <c r="AT20384" s="10"/>
      <c r="AU20384" s="10"/>
      <c r="AV20384" s="10"/>
      <c r="AW20384" s="10"/>
      <c r="AX20384" s="10"/>
      <c r="AY20384" s="10"/>
      <c r="AZ20384" s="10"/>
      <c r="BA20384" s="10"/>
      <c r="BB20384" s="10"/>
      <c r="BC20384" s="10"/>
      <c r="BD20384" s="10"/>
      <c r="BE20384" s="10"/>
      <c r="BF20384" s="10"/>
      <c r="BG20384" s="6"/>
    </row>
    <row r="20385" spans="34:59" x14ac:dyDescent="0.25">
      <c r="AH20385" s="6"/>
      <c r="AI20385" s="6"/>
      <c r="AJ20385" s="6"/>
      <c r="AK20385" s="6"/>
      <c r="AL20385" s="6"/>
      <c r="AM20385" s="6"/>
      <c r="AN20385" s="6"/>
      <c r="AO20385" s="6"/>
      <c r="AP20385" s="6"/>
      <c r="AQ20385" s="6"/>
      <c r="AR20385" s="6"/>
      <c r="AS20385" s="6"/>
      <c r="AT20385" s="6"/>
      <c r="AU20385" s="6"/>
      <c r="AV20385" s="6"/>
      <c r="AW20385" s="6"/>
      <c r="AX20385" s="6"/>
      <c r="AY20385" s="6"/>
      <c r="AZ20385" s="6"/>
      <c r="BA20385" s="6"/>
      <c r="BB20385" s="6"/>
      <c r="BC20385" s="6"/>
      <c r="BD20385" s="6"/>
      <c r="BE20385" s="6"/>
      <c r="BF20385" s="6"/>
      <c r="BG20385" s="10"/>
    </row>
    <row r="20386" spans="34:59" x14ac:dyDescent="0.25">
      <c r="AH20386" s="10"/>
      <c r="AI20386" s="6"/>
    </row>
    <row r="20387" spans="34:59" x14ac:dyDescent="0.25">
      <c r="AH20387" s="6"/>
      <c r="AI20387" s="6"/>
      <c r="AJ20387" s="6"/>
      <c r="AK20387" s="6"/>
      <c r="AL20387" s="6"/>
      <c r="AM20387" s="6"/>
      <c r="AN20387" s="6"/>
      <c r="AO20387" s="6"/>
      <c r="AP20387" s="6"/>
      <c r="AQ20387" s="6"/>
      <c r="AR20387" s="6"/>
      <c r="AS20387" s="6"/>
      <c r="AT20387" s="6"/>
      <c r="AU20387" s="6"/>
      <c r="AV20387" s="6"/>
      <c r="AW20387" s="6"/>
      <c r="AX20387" s="6"/>
      <c r="AY20387" s="6"/>
      <c r="AZ20387" s="6"/>
      <c r="BA20387" s="6"/>
      <c r="BB20387" s="6"/>
      <c r="BC20387" s="6"/>
      <c r="BD20387" s="6"/>
      <c r="BE20387" s="6"/>
      <c r="BF20387" s="6"/>
      <c r="BG20387" s="6"/>
    </row>
    <row r="20388" spans="34:59" x14ac:dyDescent="0.25">
      <c r="AH20388" s="10"/>
      <c r="AI20388" s="6"/>
      <c r="AJ20388" s="10"/>
      <c r="AK20388" s="10"/>
      <c r="AL20388" s="10"/>
      <c r="AM20388" s="10"/>
      <c r="AN20388" s="10"/>
      <c r="AO20388" s="10"/>
      <c r="AP20388" s="10"/>
      <c r="AQ20388" s="10"/>
      <c r="AR20388" s="10"/>
      <c r="AS20388" s="10"/>
      <c r="AT20388" s="10"/>
      <c r="AU20388" s="10"/>
      <c r="AV20388" s="10"/>
      <c r="AW20388" s="10"/>
      <c r="AX20388" s="10"/>
      <c r="AY20388" s="10"/>
      <c r="AZ20388" s="10"/>
      <c r="BA20388" s="10"/>
      <c r="BB20388" s="10"/>
      <c r="BC20388" s="10"/>
      <c r="BD20388" s="10"/>
      <c r="BE20388" s="10"/>
      <c r="BF20388" s="10"/>
      <c r="BG20388" s="6"/>
    </row>
    <row r="20390" spans="34:59" x14ac:dyDescent="0.25">
      <c r="AH20390" s="10"/>
      <c r="AI20390" s="6"/>
    </row>
    <row r="20391" spans="34:59" x14ac:dyDescent="0.25">
      <c r="AH20391" s="6"/>
      <c r="AI20391" s="6"/>
      <c r="AJ20391" s="6"/>
      <c r="AK20391" s="6"/>
      <c r="AL20391" s="6"/>
      <c r="AM20391" s="6"/>
      <c r="AN20391" s="6"/>
      <c r="AO20391" s="6"/>
      <c r="AP20391" s="6"/>
      <c r="AQ20391" s="6"/>
      <c r="AR20391" s="6"/>
      <c r="AS20391" s="6"/>
      <c r="AT20391" s="6"/>
      <c r="AU20391" s="6"/>
      <c r="AV20391" s="6"/>
      <c r="AW20391" s="6"/>
      <c r="AX20391" s="6"/>
      <c r="AY20391" s="6"/>
      <c r="AZ20391" s="6"/>
      <c r="BA20391" s="6"/>
      <c r="BB20391" s="6"/>
      <c r="BC20391" s="6"/>
      <c r="BD20391" s="6"/>
      <c r="BE20391" s="6"/>
      <c r="BF20391" s="6"/>
      <c r="BG20391" s="6"/>
    </row>
    <row r="20392" spans="34:59" x14ac:dyDescent="0.25">
      <c r="AH20392" s="10"/>
      <c r="AI20392" s="6"/>
      <c r="AJ20392" s="10"/>
      <c r="AK20392" s="10"/>
      <c r="AL20392" s="10"/>
      <c r="AM20392" s="10"/>
      <c r="AN20392" s="10"/>
      <c r="AO20392" s="10"/>
      <c r="AP20392" s="10"/>
      <c r="AQ20392" s="10"/>
      <c r="AR20392" s="10"/>
      <c r="AS20392" s="10"/>
      <c r="AT20392" s="10"/>
      <c r="AU20392" s="10"/>
      <c r="AV20392" s="10"/>
      <c r="AW20392" s="10"/>
      <c r="AX20392" s="10"/>
      <c r="AY20392" s="10"/>
      <c r="AZ20392" s="10"/>
      <c r="BA20392" s="10"/>
      <c r="BB20392" s="10"/>
      <c r="BC20392" s="10"/>
      <c r="BD20392" s="10"/>
      <c r="BE20392" s="10"/>
      <c r="BF20392" s="10"/>
      <c r="BG20392" s="6"/>
    </row>
    <row r="20393" spans="34:59" x14ac:dyDescent="0.25">
      <c r="AH20393" s="6"/>
      <c r="AI20393" s="6"/>
      <c r="AJ20393" s="6"/>
      <c r="AK20393" s="6"/>
      <c r="AL20393" s="6"/>
      <c r="AM20393" s="6"/>
      <c r="AN20393" s="6"/>
      <c r="AO20393" s="6"/>
      <c r="AP20393" s="6"/>
      <c r="AQ20393" s="6"/>
      <c r="AR20393" s="6"/>
      <c r="AS20393" s="6"/>
      <c r="AT20393" s="6"/>
      <c r="AU20393" s="6"/>
      <c r="AV20393" s="6"/>
      <c r="AW20393" s="6"/>
      <c r="AX20393" s="6"/>
      <c r="AY20393" s="6"/>
      <c r="AZ20393" s="6"/>
      <c r="BA20393" s="6"/>
      <c r="BB20393" s="6"/>
      <c r="BC20393" s="6"/>
      <c r="BD20393" s="6"/>
      <c r="BE20393" s="6"/>
      <c r="BF20393" s="6"/>
      <c r="BG20393" s="10"/>
    </row>
    <row r="20394" spans="34:59" x14ac:dyDescent="0.25">
      <c r="AH20394" s="10"/>
      <c r="AI20394" s="6"/>
    </row>
    <row r="20395" spans="34:59" x14ac:dyDescent="0.25">
      <c r="AH20395" s="6"/>
      <c r="AI20395" s="6"/>
      <c r="AJ20395" s="6"/>
      <c r="AK20395" s="6"/>
      <c r="AL20395" s="6"/>
      <c r="AM20395" s="6"/>
      <c r="AN20395" s="6"/>
      <c r="AO20395" s="6"/>
      <c r="AP20395" s="6"/>
      <c r="AQ20395" s="6"/>
      <c r="AR20395" s="6"/>
      <c r="AS20395" s="6"/>
      <c r="AT20395" s="6"/>
      <c r="AU20395" s="6"/>
      <c r="AV20395" s="6"/>
      <c r="AW20395" s="6"/>
      <c r="AX20395" s="6"/>
      <c r="AY20395" s="6"/>
      <c r="AZ20395" s="6"/>
      <c r="BA20395" s="6"/>
      <c r="BB20395" s="6"/>
      <c r="BC20395" s="6"/>
      <c r="BD20395" s="6"/>
      <c r="BE20395" s="6"/>
      <c r="BF20395" s="6"/>
      <c r="BG20395" s="6"/>
    </row>
    <row r="20396" spans="34:59" x14ac:dyDescent="0.25">
      <c r="AH20396" s="10"/>
      <c r="AI20396" s="6"/>
      <c r="AJ20396" s="10"/>
      <c r="AK20396" s="10"/>
      <c r="AL20396" s="10"/>
      <c r="AM20396" s="10"/>
      <c r="AN20396" s="10"/>
      <c r="AO20396" s="10"/>
      <c r="AP20396" s="10"/>
      <c r="AQ20396" s="10"/>
      <c r="AR20396" s="10"/>
      <c r="AS20396" s="10"/>
      <c r="AT20396" s="10"/>
      <c r="AU20396" s="10"/>
      <c r="AV20396" s="10"/>
      <c r="AW20396" s="10"/>
      <c r="AX20396" s="10"/>
      <c r="AY20396" s="10"/>
      <c r="AZ20396" s="10"/>
      <c r="BA20396" s="10"/>
      <c r="BB20396" s="10"/>
      <c r="BC20396" s="10"/>
      <c r="BD20396" s="10"/>
      <c r="BE20396" s="10"/>
      <c r="BF20396" s="10"/>
      <c r="BG20396" s="6"/>
    </row>
    <row r="20397" spans="34:59" x14ac:dyDescent="0.25">
      <c r="AH20397" s="6"/>
      <c r="AI20397" s="6"/>
      <c r="AJ20397" s="6"/>
      <c r="AK20397" s="6"/>
      <c r="AL20397" s="6"/>
      <c r="AM20397" s="6"/>
      <c r="AN20397" s="6"/>
      <c r="AO20397" s="6"/>
      <c r="AP20397" s="6"/>
      <c r="AQ20397" s="6"/>
      <c r="AR20397" s="6"/>
      <c r="AS20397" s="6"/>
      <c r="AT20397" s="6"/>
      <c r="AU20397" s="6"/>
      <c r="AV20397" s="6"/>
      <c r="AW20397" s="6"/>
      <c r="AX20397" s="6"/>
      <c r="AY20397" s="6"/>
      <c r="AZ20397" s="6"/>
      <c r="BA20397" s="6"/>
      <c r="BB20397" s="6"/>
      <c r="BC20397" s="6"/>
      <c r="BD20397" s="6"/>
      <c r="BE20397" s="6"/>
      <c r="BF20397" s="6"/>
      <c r="BG20397" s="10"/>
    </row>
    <row r="20398" spans="34:59" x14ac:dyDescent="0.25">
      <c r="AH20398" s="10"/>
      <c r="AI20398" s="6"/>
    </row>
    <row r="20399" spans="34:59" x14ac:dyDescent="0.25">
      <c r="AH20399" s="6"/>
      <c r="AI20399" s="6"/>
      <c r="AJ20399" s="6"/>
      <c r="AK20399" s="6"/>
      <c r="AL20399" s="6"/>
      <c r="AM20399" s="6"/>
      <c r="AN20399" s="6"/>
      <c r="AO20399" s="6"/>
      <c r="AP20399" s="6"/>
      <c r="AQ20399" s="6"/>
      <c r="AR20399" s="6"/>
      <c r="AS20399" s="6"/>
      <c r="AT20399" s="6"/>
      <c r="AU20399" s="6"/>
      <c r="AV20399" s="6"/>
      <c r="AW20399" s="6"/>
      <c r="AX20399" s="6"/>
      <c r="AY20399" s="6"/>
      <c r="AZ20399" s="6"/>
      <c r="BA20399" s="6"/>
      <c r="BB20399" s="6"/>
      <c r="BC20399" s="6"/>
      <c r="BD20399" s="6"/>
      <c r="BE20399" s="6"/>
      <c r="BF20399" s="6"/>
      <c r="BG20399" s="6"/>
    </row>
    <row r="20400" spans="34:59" x14ac:dyDescent="0.25">
      <c r="AH20400" s="10"/>
      <c r="AI20400" s="6"/>
      <c r="AJ20400" s="10"/>
      <c r="AK20400" s="10"/>
      <c r="AL20400" s="10"/>
      <c r="AM20400" s="10"/>
      <c r="AN20400" s="10"/>
      <c r="AO20400" s="10"/>
      <c r="AP20400" s="10"/>
      <c r="AQ20400" s="10"/>
      <c r="AR20400" s="10"/>
      <c r="AS20400" s="10"/>
      <c r="AT20400" s="10"/>
      <c r="AU20400" s="10"/>
      <c r="AV20400" s="10"/>
      <c r="AW20400" s="10"/>
      <c r="AX20400" s="10"/>
      <c r="AY20400" s="10"/>
      <c r="AZ20400" s="10"/>
      <c r="BA20400" s="10"/>
      <c r="BB20400" s="10"/>
      <c r="BC20400" s="10"/>
      <c r="BD20400" s="10"/>
      <c r="BE20400" s="10"/>
      <c r="BF20400" s="10"/>
      <c r="BG20400" s="6"/>
    </row>
    <row r="20401" spans="34:59" x14ac:dyDescent="0.25">
      <c r="AH20401" s="6"/>
      <c r="AI20401" s="6"/>
      <c r="AJ20401" s="6"/>
      <c r="AK20401" s="6"/>
      <c r="AL20401" s="6"/>
      <c r="AM20401" s="6"/>
      <c r="AN20401" s="6"/>
      <c r="AO20401" s="6"/>
      <c r="AP20401" s="6"/>
      <c r="AQ20401" s="6"/>
      <c r="AR20401" s="6"/>
      <c r="AS20401" s="6"/>
      <c r="AT20401" s="6"/>
      <c r="AU20401" s="6"/>
      <c r="AV20401" s="6"/>
      <c r="AW20401" s="6"/>
      <c r="AX20401" s="6"/>
      <c r="AY20401" s="6"/>
      <c r="AZ20401" s="6"/>
      <c r="BA20401" s="6"/>
      <c r="BB20401" s="6"/>
      <c r="BC20401" s="6"/>
      <c r="BD20401" s="6"/>
      <c r="BE20401" s="6"/>
      <c r="BF20401" s="6"/>
      <c r="BG20401" s="10"/>
    </row>
    <row r="20402" spans="34:59" x14ac:dyDescent="0.25">
      <c r="AH20402" s="10"/>
      <c r="AI20402" s="6"/>
    </row>
    <row r="20403" spans="34:59" x14ac:dyDescent="0.25">
      <c r="AH20403" s="6"/>
      <c r="AI20403" s="6"/>
      <c r="AJ20403" s="6"/>
      <c r="AK20403" s="6"/>
      <c r="AL20403" s="6"/>
      <c r="AM20403" s="6"/>
      <c r="AN20403" s="6"/>
      <c r="AO20403" s="6"/>
      <c r="AP20403" s="6"/>
      <c r="AQ20403" s="6"/>
      <c r="AR20403" s="6"/>
      <c r="AS20403" s="6"/>
      <c r="AT20403" s="6"/>
      <c r="AU20403" s="6"/>
      <c r="AV20403" s="6"/>
      <c r="AW20403" s="6"/>
      <c r="AX20403" s="6"/>
      <c r="AY20403" s="6"/>
      <c r="AZ20403" s="6"/>
      <c r="BA20403" s="6"/>
      <c r="BB20403" s="6"/>
      <c r="BC20403" s="6"/>
      <c r="BD20403" s="6"/>
      <c r="BE20403" s="6"/>
      <c r="BF20403" s="6"/>
      <c r="BG20403" s="6"/>
    </row>
    <row r="20404" spans="34:59" x14ac:dyDescent="0.25">
      <c r="AH20404" s="10"/>
      <c r="AI20404" s="6"/>
      <c r="AJ20404" s="10"/>
      <c r="AK20404" s="10"/>
      <c r="AL20404" s="10"/>
      <c r="AM20404" s="10"/>
      <c r="AN20404" s="10"/>
      <c r="AO20404" s="10"/>
      <c r="AP20404" s="10"/>
      <c r="AQ20404" s="10"/>
      <c r="AR20404" s="10"/>
      <c r="AS20404" s="10"/>
      <c r="AT20404" s="10"/>
      <c r="AU20404" s="10"/>
      <c r="AV20404" s="10"/>
      <c r="AW20404" s="10"/>
      <c r="AX20404" s="10"/>
      <c r="AY20404" s="10"/>
      <c r="AZ20404" s="10"/>
      <c r="BA20404" s="10"/>
      <c r="BB20404" s="10"/>
      <c r="BC20404" s="10"/>
      <c r="BD20404" s="10"/>
      <c r="BE20404" s="10"/>
      <c r="BF20404" s="10"/>
      <c r="BG20404" s="6"/>
    </row>
    <row r="20406" spans="34:59" x14ac:dyDescent="0.25">
      <c r="AH20406" s="10"/>
      <c r="AI20406" s="6"/>
    </row>
    <row r="20407" spans="34:59" x14ac:dyDescent="0.25">
      <c r="AH20407" s="6"/>
      <c r="AI20407" s="6"/>
      <c r="AJ20407" s="6"/>
      <c r="AK20407" s="6"/>
      <c r="AL20407" s="6"/>
      <c r="AM20407" s="6"/>
      <c r="AN20407" s="6"/>
      <c r="AO20407" s="6"/>
      <c r="AP20407" s="6"/>
      <c r="AQ20407" s="6"/>
      <c r="AR20407" s="6"/>
      <c r="AS20407" s="6"/>
      <c r="AT20407" s="6"/>
      <c r="AU20407" s="6"/>
      <c r="AV20407" s="6"/>
      <c r="AW20407" s="6"/>
      <c r="AX20407" s="6"/>
      <c r="AY20407" s="6"/>
      <c r="AZ20407" s="6"/>
      <c r="BA20407" s="6"/>
      <c r="BB20407" s="6"/>
      <c r="BC20407" s="6"/>
      <c r="BD20407" s="6"/>
      <c r="BE20407" s="6"/>
      <c r="BF20407" s="6"/>
      <c r="BG20407" s="6"/>
    </row>
    <row r="20408" spans="34:59" x14ac:dyDescent="0.25">
      <c r="AH20408" s="10"/>
      <c r="AI20408" s="6"/>
      <c r="AJ20408" s="10"/>
      <c r="AK20408" s="10"/>
      <c r="AL20408" s="10"/>
      <c r="AM20408" s="10"/>
      <c r="AN20408" s="10"/>
      <c r="AO20408" s="10"/>
      <c r="AP20408" s="10"/>
      <c r="AQ20408" s="10"/>
      <c r="AR20408" s="10"/>
      <c r="AS20408" s="10"/>
      <c r="AT20408" s="10"/>
      <c r="AU20408" s="10"/>
      <c r="AV20408" s="10"/>
      <c r="AW20408" s="10"/>
      <c r="AX20408" s="10"/>
      <c r="AY20408" s="10"/>
      <c r="AZ20408" s="10"/>
      <c r="BA20408" s="10"/>
      <c r="BB20408" s="10"/>
      <c r="BC20408" s="10"/>
      <c r="BD20408" s="10"/>
      <c r="BE20408" s="10"/>
      <c r="BF20408" s="10"/>
      <c r="BG20408" s="6"/>
    </row>
    <row r="20409" spans="34:59" x14ac:dyDescent="0.25">
      <c r="AH20409" s="6"/>
      <c r="AI20409" s="6"/>
      <c r="AJ20409" s="6"/>
      <c r="AK20409" s="6"/>
      <c r="AL20409" s="6"/>
      <c r="AM20409" s="6"/>
      <c r="AN20409" s="6"/>
      <c r="AO20409" s="6"/>
      <c r="AP20409" s="6"/>
      <c r="AQ20409" s="6"/>
      <c r="AR20409" s="6"/>
      <c r="AS20409" s="6"/>
      <c r="AT20409" s="6"/>
      <c r="AU20409" s="6"/>
      <c r="AV20409" s="6"/>
      <c r="AW20409" s="6"/>
      <c r="AX20409" s="6"/>
      <c r="AY20409" s="6"/>
      <c r="AZ20409" s="6"/>
      <c r="BA20409" s="6"/>
      <c r="BB20409" s="6"/>
      <c r="BC20409" s="6"/>
      <c r="BD20409" s="6"/>
      <c r="BE20409" s="6"/>
      <c r="BF20409" s="6"/>
      <c r="BG20409" s="10"/>
    </row>
    <row r="20410" spans="34:59" x14ac:dyDescent="0.25">
      <c r="AH20410" s="10"/>
      <c r="AI20410" s="6"/>
    </row>
    <row r="20411" spans="34:59" x14ac:dyDescent="0.25">
      <c r="AH20411" s="6"/>
      <c r="AI20411" s="6"/>
      <c r="AJ20411" s="6"/>
      <c r="AK20411" s="6"/>
      <c r="AL20411" s="6"/>
      <c r="AM20411" s="6"/>
      <c r="AN20411" s="6"/>
      <c r="AO20411" s="6"/>
      <c r="AP20411" s="6"/>
      <c r="AQ20411" s="6"/>
      <c r="AR20411" s="6"/>
      <c r="AS20411" s="6"/>
      <c r="AT20411" s="6"/>
      <c r="AU20411" s="6"/>
      <c r="AV20411" s="6"/>
      <c r="AW20411" s="6"/>
      <c r="AX20411" s="6"/>
      <c r="AY20411" s="6"/>
      <c r="AZ20411" s="6"/>
      <c r="BA20411" s="6"/>
      <c r="BB20411" s="6"/>
      <c r="BC20411" s="6"/>
      <c r="BD20411" s="6"/>
      <c r="BE20411" s="6"/>
      <c r="BF20411" s="6"/>
      <c r="BG20411" s="6"/>
    </row>
    <row r="20412" spans="34:59" x14ac:dyDescent="0.25">
      <c r="AH20412" s="10"/>
      <c r="AI20412" s="6"/>
      <c r="AJ20412" s="10"/>
      <c r="AK20412" s="10"/>
      <c r="AL20412" s="10"/>
      <c r="AM20412" s="10"/>
      <c r="AN20412" s="10"/>
      <c r="AO20412" s="10"/>
      <c r="AP20412" s="10"/>
      <c r="AQ20412" s="10"/>
      <c r="AR20412" s="10"/>
      <c r="AS20412" s="10"/>
      <c r="AT20412" s="10"/>
      <c r="AU20412" s="10"/>
      <c r="AV20412" s="10"/>
      <c r="AW20412" s="10"/>
      <c r="AX20412" s="10"/>
      <c r="AY20412" s="10"/>
      <c r="AZ20412" s="10"/>
      <c r="BA20412" s="10"/>
      <c r="BB20412" s="10"/>
      <c r="BC20412" s="10"/>
      <c r="BD20412" s="10"/>
      <c r="BE20412" s="10"/>
      <c r="BF20412" s="10"/>
      <c r="BG20412" s="6"/>
    </row>
    <row r="20413" spans="34:59" x14ac:dyDescent="0.25">
      <c r="AH20413" s="6"/>
      <c r="AI20413" s="6"/>
      <c r="AJ20413" s="6"/>
      <c r="AK20413" s="6"/>
      <c r="AL20413" s="6"/>
      <c r="AM20413" s="6"/>
      <c r="AN20413" s="6"/>
      <c r="AO20413" s="6"/>
      <c r="AP20413" s="6"/>
      <c r="AQ20413" s="6"/>
      <c r="AR20413" s="6"/>
      <c r="AS20413" s="6"/>
      <c r="AT20413" s="6"/>
      <c r="AU20413" s="6"/>
      <c r="AV20413" s="6"/>
      <c r="AW20413" s="6"/>
      <c r="AX20413" s="6"/>
      <c r="AY20413" s="6"/>
      <c r="AZ20413" s="6"/>
      <c r="BA20413" s="6"/>
      <c r="BB20413" s="6"/>
      <c r="BC20413" s="6"/>
      <c r="BD20413" s="6"/>
      <c r="BE20413" s="6"/>
      <c r="BF20413" s="6"/>
      <c r="BG20413" s="10"/>
    </row>
    <row r="20414" spans="34:59" x14ac:dyDescent="0.25">
      <c r="AH20414" s="10"/>
      <c r="AI20414" s="6"/>
    </row>
    <row r="20415" spans="34:59" x14ac:dyDescent="0.25">
      <c r="AH20415" s="6"/>
      <c r="AI20415" s="6"/>
      <c r="AJ20415" s="6"/>
      <c r="AK20415" s="6"/>
      <c r="AL20415" s="6"/>
      <c r="AM20415" s="6"/>
      <c r="AN20415" s="6"/>
      <c r="AO20415" s="6"/>
      <c r="AP20415" s="6"/>
      <c r="AQ20415" s="6"/>
      <c r="AR20415" s="6"/>
      <c r="AS20415" s="6"/>
      <c r="AT20415" s="6"/>
      <c r="AU20415" s="6"/>
      <c r="AV20415" s="6"/>
      <c r="AW20415" s="6"/>
      <c r="AX20415" s="6"/>
      <c r="AY20415" s="6"/>
      <c r="AZ20415" s="6"/>
      <c r="BA20415" s="6"/>
      <c r="BB20415" s="6"/>
      <c r="BC20415" s="6"/>
      <c r="BD20415" s="6"/>
      <c r="BE20415" s="6"/>
      <c r="BF20415" s="6"/>
      <c r="BG20415" s="6"/>
    </row>
    <row r="20416" spans="34:59" x14ac:dyDescent="0.25">
      <c r="AH20416" s="10"/>
      <c r="AI20416" s="6"/>
      <c r="AJ20416" s="10"/>
      <c r="AK20416" s="10"/>
      <c r="AL20416" s="10"/>
      <c r="AM20416" s="10"/>
      <c r="AN20416" s="10"/>
      <c r="AO20416" s="10"/>
      <c r="AP20416" s="10"/>
      <c r="AQ20416" s="10"/>
      <c r="AR20416" s="10"/>
      <c r="AS20416" s="10"/>
      <c r="AT20416" s="10"/>
      <c r="AU20416" s="10"/>
      <c r="AV20416" s="10"/>
      <c r="AW20416" s="10"/>
      <c r="AX20416" s="10"/>
      <c r="AY20416" s="10"/>
      <c r="AZ20416" s="10"/>
      <c r="BA20416" s="10"/>
      <c r="BB20416" s="10"/>
      <c r="BC20416" s="10"/>
      <c r="BD20416" s="10"/>
      <c r="BE20416" s="10"/>
      <c r="BF20416" s="10"/>
      <c r="BG20416" s="6"/>
    </row>
    <row r="20417" spans="34:59" x14ac:dyDescent="0.25">
      <c r="AH20417" s="6"/>
      <c r="AI20417" s="6"/>
      <c r="AJ20417" s="6"/>
      <c r="AK20417" s="6"/>
      <c r="AL20417" s="6"/>
      <c r="AM20417" s="6"/>
      <c r="AN20417" s="6"/>
      <c r="AO20417" s="6"/>
      <c r="AP20417" s="6"/>
      <c r="AQ20417" s="6"/>
      <c r="AR20417" s="6"/>
      <c r="AS20417" s="6"/>
      <c r="AT20417" s="6"/>
      <c r="AU20417" s="6"/>
      <c r="AV20417" s="6"/>
      <c r="AW20417" s="6"/>
      <c r="AX20417" s="6"/>
      <c r="AY20417" s="6"/>
      <c r="AZ20417" s="6"/>
      <c r="BA20417" s="6"/>
      <c r="BB20417" s="6"/>
      <c r="BC20417" s="6"/>
      <c r="BD20417" s="6"/>
      <c r="BE20417" s="6"/>
      <c r="BF20417" s="6"/>
      <c r="BG20417" s="10"/>
    </row>
    <row r="20418" spans="34:59" x14ac:dyDescent="0.25">
      <c r="AH20418" s="10"/>
      <c r="AI20418" s="6"/>
    </row>
    <row r="20419" spans="34:59" x14ac:dyDescent="0.25">
      <c r="AH20419" s="6"/>
      <c r="AI20419" s="6"/>
      <c r="AJ20419" s="6"/>
      <c r="AK20419" s="6"/>
      <c r="AL20419" s="6"/>
      <c r="AM20419" s="6"/>
      <c r="AN20419" s="6"/>
      <c r="AO20419" s="6"/>
      <c r="AP20419" s="6"/>
      <c r="AQ20419" s="6"/>
      <c r="AR20419" s="6"/>
      <c r="AS20419" s="6"/>
      <c r="AT20419" s="6"/>
      <c r="AU20419" s="6"/>
      <c r="AV20419" s="6"/>
      <c r="AW20419" s="6"/>
      <c r="AX20419" s="6"/>
      <c r="AY20419" s="6"/>
      <c r="AZ20419" s="6"/>
      <c r="BA20419" s="6"/>
      <c r="BB20419" s="6"/>
      <c r="BC20419" s="6"/>
      <c r="BD20419" s="6"/>
      <c r="BE20419" s="6"/>
      <c r="BF20419" s="6"/>
      <c r="BG20419" s="6"/>
    </row>
    <row r="20420" spans="34:59" x14ac:dyDescent="0.25">
      <c r="AH20420" s="10"/>
      <c r="AI20420" s="6"/>
      <c r="AJ20420" s="10"/>
      <c r="AK20420" s="10"/>
      <c r="AL20420" s="10"/>
      <c r="AM20420" s="10"/>
      <c r="AN20420" s="10"/>
      <c r="AO20420" s="10"/>
      <c r="AP20420" s="10"/>
      <c r="AQ20420" s="10"/>
      <c r="AR20420" s="10"/>
      <c r="AS20420" s="10"/>
      <c r="AT20420" s="10"/>
      <c r="AU20420" s="10"/>
      <c r="AV20420" s="10"/>
      <c r="AW20420" s="10"/>
      <c r="AX20420" s="10"/>
      <c r="AY20420" s="10"/>
      <c r="AZ20420" s="10"/>
      <c r="BA20420" s="10"/>
      <c r="BB20420" s="10"/>
      <c r="BC20420" s="10"/>
      <c r="BD20420" s="10"/>
      <c r="BE20420" s="10"/>
      <c r="BF20420" s="10"/>
      <c r="BG20420" s="6"/>
    </row>
    <row r="20422" spans="34:59" x14ac:dyDescent="0.25">
      <c r="AH20422" s="10"/>
      <c r="AI20422" s="6"/>
    </row>
    <row r="20423" spans="34:59" x14ac:dyDescent="0.25">
      <c r="AH20423" s="6"/>
      <c r="AI20423" s="6"/>
      <c r="AJ20423" s="6"/>
      <c r="AK20423" s="6"/>
      <c r="AL20423" s="6"/>
      <c r="AM20423" s="6"/>
      <c r="AN20423" s="6"/>
      <c r="AO20423" s="6"/>
      <c r="AP20423" s="6"/>
      <c r="AQ20423" s="6"/>
      <c r="AR20423" s="6"/>
      <c r="AS20423" s="6"/>
      <c r="AT20423" s="6"/>
      <c r="AU20423" s="6"/>
      <c r="AV20423" s="6"/>
      <c r="AW20423" s="6"/>
      <c r="AX20423" s="6"/>
      <c r="AY20423" s="6"/>
      <c r="AZ20423" s="6"/>
      <c r="BA20423" s="6"/>
      <c r="BB20423" s="6"/>
      <c r="BC20423" s="6"/>
      <c r="BD20423" s="6"/>
      <c r="BE20423" s="6"/>
      <c r="BF20423" s="6"/>
      <c r="BG20423" s="6"/>
    </row>
    <row r="20424" spans="34:59" x14ac:dyDescent="0.25">
      <c r="AH20424" s="10"/>
      <c r="AI20424" s="6"/>
      <c r="AJ20424" s="10"/>
      <c r="AK20424" s="10"/>
      <c r="AL20424" s="10"/>
      <c r="AM20424" s="10"/>
      <c r="AN20424" s="10"/>
      <c r="AO20424" s="10"/>
      <c r="AP20424" s="10"/>
      <c r="AQ20424" s="10"/>
      <c r="AR20424" s="10"/>
      <c r="AS20424" s="10"/>
      <c r="AT20424" s="10"/>
      <c r="AU20424" s="10"/>
      <c r="AV20424" s="10"/>
      <c r="AW20424" s="10"/>
      <c r="AX20424" s="10"/>
      <c r="AY20424" s="10"/>
      <c r="AZ20424" s="10"/>
      <c r="BA20424" s="10"/>
      <c r="BB20424" s="10"/>
      <c r="BC20424" s="10"/>
      <c r="BD20424" s="10"/>
      <c r="BE20424" s="10"/>
      <c r="BF20424" s="10"/>
      <c r="BG20424" s="6"/>
    </row>
    <row r="20425" spans="34:59" x14ac:dyDescent="0.25">
      <c r="AH20425" s="6"/>
      <c r="AI20425" s="6"/>
      <c r="AJ20425" s="6"/>
      <c r="AK20425" s="6"/>
      <c r="AL20425" s="6"/>
      <c r="AM20425" s="6"/>
      <c r="AN20425" s="6"/>
      <c r="AO20425" s="6"/>
      <c r="AP20425" s="6"/>
      <c r="AQ20425" s="6"/>
      <c r="AR20425" s="6"/>
      <c r="AS20425" s="6"/>
      <c r="AT20425" s="6"/>
      <c r="AU20425" s="6"/>
      <c r="AV20425" s="6"/>
      <c r="AW20425" s="6"/>
      <c r="AX20425" s="6"/>
      <c r="AY20425" s="6"/>
      <c r="AZ20425" s="6"/>
      <c r="BA20425" s="6"/>
      <c r="BB20425" s="6"/>
      <c r="BC20425" s="6"/>
      <c r="BD20425" s="6"/>
      <c r="BE20425" s="6"/>
      <c r="BF20425" s="6"/>
      <c r="BG20425" s="10"/>
    </row>
    <row r="20426" spans="34:59" x14ac:dyDescent="0.25">
      <c r="AH20426" s="10"/>
      <c r="AI20426" s="6"/>
    </row>
    <row r="20427" spans="34:59" x14ac:dyDescent="0.25">
      <c r="AH20427" s="6"/>
      <c r="AI20427" s="6"/>
      <c r="AJ20427" s="6"/>
      <c r="AK20427" s="6"/>
      <c r="AL20427" s="6"/>
      <c r="AM20427" s="6"/>
      <c r="AN20427" s="6"/>
      <c r="AO20427" s="6"/>
      <c r="AP20427" s="6"/>
      <c r="AQ20427" s="6"/>
      <c r="AR20427" s="6"/>
      <c r="AS20427" s="6"/>
      <c r="AT20427" s="6"/>
      <c r="AU20427" s="6"/>
      <c r="AV20427" s="6"/>
      <c r="AW20427" s="6"/>
      <c r="AX20427" s="6"/>
      <c r="AY20427" s="6"/>
      <c r="AZ20427" s="6"/>
      <c r="BA20427" s="6"/>
      <c r="BB20427" s="6"/>
      <c r="BC20427" s="6"/>
      <c r="BD20427" s="6"/>
      <c r="BE20427" s="6"/>
      <c r="BF20427" s="6"/>
      <c r="BG20427" s="6"/>
    </row>
    <row r="20428" spans="34:59" x14ac:dyDescent="0.25">
      <c r="AH20428" s="10"/>
      <c r="AI20428" s="6"/>
      <c r="AJ20428" s="10"/>
      <c r="AK20428" s="10"/>
      <c r="AL20428" s="10"/>
      <c r="AM20428" s="10"/>
      <c r="AN20428" s="10"/>
      <c r="AO20428" s="10"/>
      <c r="AP20428" s="10"/>
      <c r="AQ20428" s="10"/>
      <c r="AR20428" s="10"/>
      <c r="AS20428" s="10"/>
      <c r="AT20428" s="10"/>
      <c r="AU20428" s="10"/>
      <c r="AV20428" s="10"/>
      <c r="AW20428" s="10"/>
      <c r="AX20428" s="10"/>
      <c r="AY20428" s="10"/>
      <c r="AZ20428" s="10"/>
      <c r="BA20428" s="10"/>
      <c r="BB20428" s="10"/>
      <c r="BC20428" s="10"/>
      <c r="BD20428" s="10"/>
      <c r="BE20428" s="10"/>
      <c r="BF20428" s="10"/>
      <c r="BG20428" s="6"/>
    </row>
    <row r="20429" spans="34:59" x14ac:dyDescent="0.25">
      <c r="AH20429" s="6"/>
      <c r="AI20429" s="6"/>
      <c r="AJ20429" s="6"/>
      <c r="AK20429" s="6"/>
      <c r="AL20429" s="6"/>
      <c r="AM20429" s="6"/>
      <c r="AN20429" s="6"/>
      <c r="AO20429" s="6"/>
      <c r="AP20429" s="6"/>
      <c r="AQ20429" s="6"/>
      <c r="AR20429" s="6"/>
      <c r="AS20429" s="6"/>
      <c r="AT20429" s="6"/>
      <c r="AU20429" s="6"/>
      <c r="AV20429" s="6"/>
      <c r="AW20429" s="6"/>
      <c r="AX20429" s="6"/>
      <c r="AY20429" s="6"/>
      <c r="AZ20429" s="6"/>
      <c r="BA20429" s="6"/>
      <c r="BB20429" s="6"/>
      <c r="BC20429" s="6"/>
      <c r="BD20429" s="6"/>
      <c r="BE20429" s="6"/>
      <c r="BF20429" s="6"/>
      <c r="BG20429" s="10"/>
    </row>
    <row r="20430" spans="34:59" x14ac:dyDescent="0.25">
      <c r="AH20430" s="10"/>
      <c r="AI20430" s="6"/>
    </row>
    <row r="20431" spans="34:59" x14ac:dyDescent="0.25">
      <c r="AH20431" s="6"/>
      <c r="AI20431" s="6"/>
      <c r="AJ20431" s="6"/>
      <c r="AK20431" s="6"/>
      <c r="AL20431" s="6"/>
      <c r="AM20431" s="6"/>
      <c r="AN20431" s="6"/>
      <c r="AO20431" s="6"/>
      <c r="AP20431" s="6"/>
      <c r="AQ20431" s="6"/>
      <c r="AR20431" s="6"/>
      <c r="AS20431" s="6"/>
      <c r="AT20431" s="6"/>
      <c r="AU20431" s="6"/>
      <c r="AV20431" s="6"/>
      <c r="AW20431" s="6"/>
      <c r="AX20431" s="6"/>
      <c r="AY20431" s="6"/>
      <c r="AZ20431" s="6"/>
      <c r="BA20431" s="6"/>
      <c r="BB20431" s="6"/>
      <c r="BC20431" s="6"/>
      <c r="BD20431" s="6"/>
      <c r="BE20431" s="6"/>
      <c r="BF20431" s="6"/>
      <c r="BG20431" s="6"/>
    </row>
    <row r="20432" spans="34:59" x14ac:dyDescent="0.25">
      <c r="AH20432" s="10"/>
      <c r="AI20432" s="6"/>
      <c r="AJ20432" s="10"/>
      <c r="AK20432" s="10"/>
      <c r="AL20432" s="10"/>
      <c r="AM20432" s="10"/>
      <c r="AN20432" s="10"/>
      <c r="AO20432" s="10"/>
      <c r="AP20432" s="10"/>
      <c r="AQ20432" s="10"/>
      <c r="AR20432" s="10"/>
      <c r="AS20432" s="10"/>
      <c r="AT20432" s="10"/>
      <c r="AU20432" s="10"/>
      <c r="AV20432" s="10"/>
      <c r="AW20432" s="10"/>
      <c r="AX20432" s="10"/>
      <c r="AY20432" s="10"/>
      <c r="AZ20432" s="10"/>
      <c r="BA20432" s="10"/>
      <c r="BB20432" s="10"/>
      <c r="BC20432" s="10"/>
      <c r="BD20432" s="10"/>
      <c r="BE20432" s="10"/>
      <c r="BF20432" s="10"/>
      <c r="BG20432" s="6"/>
    </row>
    <row r="20433" spans="34:59" x14ac:dyDescent="0.25">
      <c r="AH20433" s="6"/>
      <c r="AI20433" s="6"/>
      <c r="AJ20433" s="6"/>
      <c r="AK20433" s="6"/>
      <c r="AL20433" s="6"/>
      <c r="AM20433" s="6"/>
      <c r="AN20433" s="6"/>
      <c r="AO20433" s="6"/>
      <c r="AP20433" s="6"/>
      <c r="AQ20433" s="6"/>
      <c r="AR20433" s="6"/>
      <c r="AS20433" s="6"/>
      <c r="AT20433" s="6"/>
      <c r="AU20433" s="6"/>
      <c r="AV20433" s="6"/>
      <c r="AW20433" s="6"/>
      <c r="AX20433" s="6"/>
      <c r="AY20433" s="6"/>
      <c r="AZ20433" s="6"/>
      <c r="BA20433" s="6"/>
      <c r="BB20433" s="6"/>
      <c r="BC20433" s="6"/>
      <c r="BD20433" s="6"/>
      <c r="BE20433" s="6"/>
      <c r="BF20433" s="6"/>
      <c r="BG20433" s="10"/>
    </row>
    <row r="20434" spans="34:59" x14ac:dyDescent="0.25">
      <c r="AH20434" s="10"/>
      <c r="AI20434" s="6"/>
    </row>
    <row r="20435" spans="34:59" x14ac:dyDescent="0.25">
      <c r="AH20435" s="6"/>
      <c r="AI20435" s="6"/>
      <c r="AJ20435" s="6"/>
      <c r="AK20435" s="6"/>
      <c r="AL20435" s="6"/>
      <c r="AM20435" s="6"/>
      <c r="AN20435" s="6"/>
      <c r="AO20435" s="6"/>
      <c r="AP20435" s="6"/>
      <c r="AQ20435" s="6"/>
      <c r="AR20435" s="6"/>
      <c r="AS20435" s="6"/>
      <c r="AT20435" s="6"/>
      <c r="AU20435" s="6"/>
      <c r="AV20435" s="6"/>
      <c r="AW20435" s="6"/>
      <c r="AX20435" s="6"/>
      <c r="AY20435" s="6"/>
      <c r="AZ20435" s="6"/>
      <c r="BA20435" s="6"/>
      <c r="BB20435" s="6"/>
      <c r="BC20435" s="6"/>
      <c r="BD20435" s="6"/>
      <c r="BE20435" s="6"/>
      <c r="BF20435" s="6"/>
      <c r="BG20435" s="6"/>
    </row>
    <row r="20436" spans="34:59" x14ac:dyDescent="0.25">
      <c r="AH20436" s="10"/>
      <c r="AI20436" s="6"/>
      <c r="AJ20436" s="10"/>
      <c r="AK20436" s="10"/>
      <c r="AL20436" s="10"/>
      <c r="AM20436" s="10"/>
      <c r="AN20436" s="10"/>
      <c r="AO20436" s="10"/>
      <c r="AP20436" s="10"/>
      <c r="AQ20436" s="10"/>
      <c r="AR20436" s="10"/>
      <c r="AS20436" s="10"/>
      <c r="AT20436" s="10"/>
      <c r="AU20436" s="10"/>
      <c r="AV20436" s="10"/>
      <c r="AW20436" s="10"/>
      <c r="AX20436" s="10"/>
      <c r="AY20436" s="10"/>
      <c r="AZ20436" s="10"/>
      <c r="BA20436" s="10"/>
      <c r="BB20436" s="10"/>
      <c r="BC20436" s="10"/>
      <c r="BD20436" s="10"/>
      <c r="BE20436" s="10"/>
      <c r="BF20436" s="10"/>
      <c r="BG20436" s="6"/>
    </row>
    <row r="20438" spans="34:59" x14ac:dyDescent="0.25">
      <c r="AH20438" s="10"/>
      <c r="AI20438" s="6"/>
    </row>
    <row r="20439" spans="34:59" x14ac:dyDescent="0.25">
      <c r="AH20439" s="6"/>
      <c r="AI20439" s="6"/>
      <c r="AJ20439" s="6"/>
      <c r="AK20439" s="6"/>
      <c r="AL20439" s="6"/>
      <c r="AM20439" s="6"/>
      <c r="AN20439" s="6"/>
      <c r="AO20439" s="6"/>
      <c r="AP20439" s="6"/>
      <c r="AQ20439" s="6"/>
      <c r="AR20439" s="6"/>
      <c r="AS20439" s="6"/>
      <c r="AT20439" s="6"/>
      <c r="AU20439" s="6"/>
      <c r="AV20439" s="6"/>
      <c r="AW20439" s="6"/>
      <c r="AX20439" s="6"/>
      <c r="AY20439" s="6"/>
      <c r="AZ20439" s="6"/>
      <c r="BA20439" s="6"/>
      <c r="BB20439" s="6"/>
      <c r="BC20439" s="6"/>
      <c r="BD20439" s="6"/>
      <c r="BE20439" s="6"/>
      <c r="BF20439" s="6"/>
      <c r="BG20439" s="6"/>
    </row>
    <row r="20440" spans="34:59" x14ac:dyDescent="0.25">
      <c r="AH20440" s="10"/>
      <c r="AI20440" s="6"/>
      <c r="AJ20440" s="10"/>
      <c r="AK20440" s="10"/>
      <c r="AL20440" s="10"/>
      <c r="AM20440" s="10"/>
      <c r="AN20440" s="10"/>
      <c r="AO20440" s="10"/>
      <c r="AP20440" s="10"/>
      <c r="AQ20440" s="10"/>
      <c r="AR20440" s="10"/>
      <c r="AS20440" s="10"/>
      <c r="AT20440" s="10"/>
      <c r="AU20440" s="10"/>
      <c r="AV20440" s="10"/>
      <c r="AW20440" s="10"/>
      <c r="AX20440" s="10"/>
      <c r="AY20440" s="10"/>
      <c r="AZ20440" s="10"/>
      <c r="BA20440" s="10"/>
      <c r="BB20440" s="10"/>
      <c r="BC20440" s="10"/>
      <c r="BD20440" s="10"/>
      <c r="BE20440" s="10"/>
      <c r="BF20440" s="10"/>
      <c r="BG20440" s="6"/>
    </row>
    <row r="20441" spans="34:59" x14ac:dyDescent="0.25">
      <c r="AH20441" s="6"/>
      <c r="AI20441" s="6"/>
      <c r="AJ20441" s="6"/>
      <c r="AK20441" s="6"/>
      <c r="AL20441" s="6"/>
      <c r="AM20441" s="6"/>
      <c r="AN20441" s="6"/>
      <c r="AO20441" s="6"/>
      <c r="AP20441" s="6"/>
      <c r="AQ20441" s="6"/>
      <c r="AR20441" s="6"/>
      <c r="AS20441" s="6"/>
      <c r="AT20441" s="6"/>
      <c r="AU20441" s="6"/>
      <c r="AV20441" s="6"/>
      <c r="AW20441" s="6"/>
      <c r="AX20441" s="6"/>
      <c r="AY20441" s="6"/>
      <c r="AZ20441" s="6"/>
      <c r="BA20441" s="6"/>
      <c r="BB20441" s="6"/>
      <c r="BC20441" s="6"/>
      <c r="BD20441" s="6"/>
      <c r="BE20441" s="6"/>
      <c r="BF20441" s="6"/>
      <c r="BG20441" s="10"/>
    </row>
    <row r="20442" spans="34:59" x14ac:dyDescent="0.25">
      <c r="AH20442" s="10"/>
      <c r="AI20442" s="6"/>
    </row>
    <row r="20443" spans="34:59" x14ac:dyDescent="0.25">
      <c r="AH20443" s="6"/>
      <c r="AI20443" s="6"/>
      <c r="AJ20443" s="6"/>
      <c r="AK20443" s="6"/>
      <c r="AL20443" s="6"/>
      <c r="AM20443" s="6"/>
      <c r="AN20443" s="6"/>
      <c r="AO20443" s="6"/>
      <c r="AP20443" s="6"/>
      <c r="AQ20443" s="6"/>
      <c r="AR20443" s="6"/>
      <c r="AS20443" s="6"/>
      <c r="AT20443" s="6"/>
      <c r="AU20443" s="6"/>
      <c r="AV20443" s="6"/>
      <c r="AW20443" s="6"/>
      <c r="AX20443" s="6"/>
      <c r="AY20443" s="6"/>
      <c r="AZ20443" s="6"/>
      <c r="BA20443" s="6"/>
      <c r="BB20443" s="6"/>
      <c r="BC20443" s="6"/>
      <c r="BD20443" s="6"/>
      <c r="BE20443" s="6"/>
      <c r="BF20443" s="6"/>
      <c r="BG20443" s="6"/>
    </row>
    <row r="20444" spans="34:59" x14ac:dyDescent="0.25">
      <c r="AH20444" s="10"/>
      <c r="AI20444" s="6"/>
      <c r="AJ20444" s="10"/>
      <c r="AK20444" s="10"/>
      <c r="AL20444" s="10"/>
      <c r="AM20444" s="10"/>
      <c r="AN20444" s="10"/>
      <c r="AO20444" s="10"/>
      <c r="AP20444" s="10"/>
      <c r="AQ20444" s="10"/>
      <c r="AR20444" s="10"/>
      <c r="AS20444" s="10"/>
      <c r="AT20444" s="10"/>
      <c r="AU20444" s="10"/>
      <c r="AV20444" s="10"/>
      <c r="AW20444" s="10"/>
      <c r="AX20444" s="10"/>
      <c r="AY20444" s="10"/>
      <c r="AZ20444" s="10"/>
      <c r="BA20444" s="10"/>
      <c r="BB20444" s="10"/>
      <c r="BC20444" s="10"/>
      <c r="BD20444" s="10"/>
      <c r="BE20444" s="10"/>
      <c r="BF20444" s="10"/>
      <c r="BG20444" s="6"/>
    </row>
    <row r="20445" spans="34:59" x14ac:dyDescent="0.25">
      <c r="AH20445" s="6"/>
      <c r="AI20445" s="6"/>
      <c r="AJ20445" s="6"/>
      <c r="AK20445" s="6"/>
      <c r="AL20445" s="6"/>
      <c r="AM20445" s="6"/>
      <c r="AN20445" s="6"/>
      <c r="AO20445" s="6"/>
      <c r="AP20445" s="6"/>
      <c r="AQ20445" s="6"/>
      <c r="AR20445" s="6"/>
      <c r="AS20445" s="6"/>
      <c r="AT20445" s="6"/>
      <c r="AU20445" s="6"/>
      <c r="AV20445" s="6"/>
      <c r="AW20445" s="6"/>
      <c r="AX20445" s="6"/>
      <c r="AY20445" s="6"/>
      <c r="AZ20445" s="6"/>
      <c r="BA20445" s="6"/>
      <c r="BB20445" s="6"/>
      <c r="BC20445" s="6"/>
      <c r="BD20445" s="6"/>
      <c r="BE20445" s="6"/>
      <c r="BF20445" s="6"/>
      <c r="BG20445" s="10"/>
    </row>
    <row r="20446" spans="34:59" x14ac:dyDescent="0.25">
      <c r="AH20446" s="10"/>
      <c r="AI20446" s="6"/>
    </row>
    <row r="20447" spans="34:59" x14ac:dyDescent="0.25">
      <c r="AH20447" s="6"/>
      <c r="AI20447" s="6"/>
      <c r="AJ20447" s="6"/>
      <c r="AK20447" s="6"/>
      <c r="AL20447" s="6"/>
      <c r="AM20447" s="6"/>
      <c r="AN20447" s="6"/>
      <c r="AO20447" s="6"/>
      <c r="AP20447" s="6"/>
      <c r="AQ20447" s="6"/>
      <c r="AR20447" s="6"/>
      <c r="AS20447" s="6"/>
      <c r="AT20447" s="6"/>
      <c r="AU20447" s="6"/>
      <c r="AV20447" s="6"/>
      <c r="AW20447" s="6"/>
      <c r="AX20447" s="6"/>
      <c r="AY20447" s="6"/>
      <c r="AZ20447" s="6"/>
      <c r="BA20447" s="6"/>
      <c r="BB20447" s="6"/>
      <c r="BC20447" s="6"/>
      <c r="BD20447" s="6"/>
      <c r="BE20447" s="6"/>
      <c r="BF20447" s="6"/>
      <c r="BG20447" s="6"/>
    </row>
    <row r="20448" spans="34:59" x14ac:dyDescent="0.25">
      <c r="AH20448" s="10"/>
      <c r="AI20448" s="6"/>
      <c r="AJ20448" s="10"/>
      <c r="AK20448" s="10"/>
      <c r="AL20448" s="10"/>
      <c r="AM20448" s="10"/>
      <c r="AN20448" s="10"/>
      <c r="AO20448" s="10"/>
      <c r="AP20448" s="10"/>
      <c r="AQ20448" s="10"/>
      <c r="AR20448" s="10"/>
      <c r="AS20448" s="10"/>
      <c r="AT20448" s="10"/>
      <c r="AU20448" s="10"/>
      <c r="AV20448" s="10"/>
      <c r="AW20448" s="10"/>
      <c r="AX20448" s="10"/>
      <c r="AY20448" s="10"/>
      <c r="AZ20448" s="10"/>
      <c r="BA20448" s="10"/>
      <c r="BB20448" s="10"/>
      <c r="BC20448" s="10"/>
      <c r="BD20448" s="10"/>
      <c r="BE20448" s="10"/>
      <c r="BF20448" s="10"/>
      <c r="BG20448" s="6"/>
    </row>
    <row r="20449" spans="34:59" x14ac:dyDescent="0.25">
      <c r="AH20449" s="6"/>
      <c r="AI20449" s="6"/>
      <c r="AJ20449" s="6"/>
      <c r="AK20449" s="6"/>
      <c r="AL20449" s="6"/>
      <c r="AM20449" s="6"/>
      <c r="AN20449" s="6"/>
      <c r="AO20449" s="6"/>
      <c r="AP20449" s="6"/>
      <c r="AQ20449" s="6"/>
      <c r="AR20449" s="6"/>
      <c r="AS20449" s="6"/>
      <c r="AT20449" s="6"/>
      <c r="AU20449" s="6"/>
      <c r="AV20449" s="6"/>
      <c r="AW20449" s="6"/>
      <c r="AX20449" s="6"/>
      <c r="AY20449" s="6"/>
      <c r="AZ20449" s="6"/>
      <c r="BA20449" s="6"/>
      <c r="BB20449" s="6"/>
      <c r="BC20449" s="6"/>
      <c r="BD20449" s="6"/>
      <c r="BE20449" s="6"/>
      <c r="BF20449" s="6"/>
      <c r="BG20449" s="10"/>
    </row>
    <row r="20450" spans="34:59" x14ac:dyDescent="0.25">
      <c r="AH20450" s="10"/>
      <c r="AI20450" s="6"/>
    </row>
    <row r="20451" spans="34:59" x14ac:dyDescent="0.25">
      <c r="AH20451" s="6"/>
      <c r="AI20451" s="6"/>
      <c r="AJ20451" s="6"/>
      <c r="AK20451" s="6"/>
      <c r="AL20451" s="6"/>
      <c r="AM20451" s="6"/>
      <c r="AN20451" s="6"/>
      <c r="AO20451" s="6"/>
      <c r="AP20451" s="6"/>
      <c r="AQ20451" s="6"/>
      <c r="AR20451" s="6"/>
      <c r="AS20451" s="6"/>
      <c r="AT20451" s="6"/>
      <c r="AU20451" s="6"/>
      <c r="AV20451" s="6"/>
      <c r="AW20451" s="6"/>
      <c r="AX20451" s="6"/>
      <c r="AY20451" s="6"/>
      <c r="AZ20451" s="6"/>
      <c r="BA20451" s="6"/>
      <c r="BB20451" s="6"/>
      <c r="BC20451" s="6"/>
      <c r="BD20451" s="6"/>
      <c r="BE20451" s="6"/>
      <c r="BF20451" s="6"/>
      <c r="BG20451" s="6"/>
    </row>
    <row r="20452" spans="34:59" x14ac:dyDescent="0.25">
      <c r="AH20452" s="10"/>
      <c r="AI20452" s="6"/>
      <c r="AJ20452" s="10"/>
      <c r="AK20452" s="10"/>
      <c r="AL20452" s="10"/>
      <c r="AM20452" s="10"/>
      <c r="AN20452" s="10"/>
      <c r="AO20452" s="10"/>
      <c r="AP20452" s="10"/>
      <c r="AQ20452" s="10"/>
      <c r="AR20452" s="10"/>
      <c r="AS20452" s="10"/>
      <c r="AT20452" s="10"/>
      <c r="AU20452" s="10"/>
      <c r="AV20452" s="10"/>
      <c r="AW20452" s="10"/>
      <c r="AX20452" s="10"/>
      <c r="AY20452" s="10"/>
      <c r="AZ20452" s="10"/>
      <c r="BA20452" s="10"/>
      <c r="BB20452" s="10"/>
      <c r="BC20452" s="10"/>
      <c r="BD20452" s="10"/>
      <c r="BE20452" s="10"/>
      <c r="BF20452" s="10"/>
      <c r="BG20452" s="6"/>
    </row>
    <row r="20454" spans="34:59" x14ac:dyDescent="0.25">
      <c r="AH20454" s="10"/>
      <c r="AI20454" s="6"/>
    </row>
    <row r="20455" spans="34:59" x14ac:dyDescent="0.25">
      <c r="AH20455" s="6"/>
      <c r="AI20455" s="6"/>
      <c r="AJ20455" s="6"/>
      <c r="AK20455" s="6"/>
      <c r="AL20455" s="6"/>
      <c r="AM20455" s="6"/>
      <c r="AN20455" s="6"/>
      <c r="AO20455" s="6"/>
      <c r="AP20455" s="6"/>
      <c r="AQ20455" s="6"/>
      <c r="AR20455" s="6"/>
      <c r="AS20455" s="6"/>
      <c r="AT20455" s="6"/>
      <c r="AU20455" s="6"/>
      <c r="AV20455" s="6"/>
      <c r="AW20455" s="6"/>
      <c r="AX20455" s="6"/>
      <c r="AY20455" s="6"/>
      <c r="AZ20455" s="6"/>
      <c r="BA20455" s="6"/>
      <c r="BB20455" s="6"/>
      <c r="BC20455" s="6"/>
      <c r="BD20455" s="6"/>
      <c r="BE20455" s="6"/>
      <c r="BF20455" s="6"/>
      <c r="BG20455" s="6"/>
    </row>
    <row r="20456" spans="34:59" x14ac:dyDescent="0.25">
      <c r="AH20456" s="10"/>
      <c r="AI20456" s="6"/>
      <c r="AJ20456" s="10"/>
      <c r="AK20456" s="10"/>
      <c r="AL20456" s="10"/>
      <c r="AM20456" s="10"/>
      <c r="AN20456" s="10"/>
      <c r="AO20456" s="10"/>
      <c r="AP20456" s="10"/>
      <c r="AQ20456" s="10"/>
      <c r="AR20456" s="10"/>
      <c r="AS20456" s="10"/>
      <c r="AT20456" s="10"/>
      <c r="AU20456" s="10"/>
      <c r="AV20456" s="10"/>
      <c r="AW20456" s="10"/>
      <c r="AX20456" s="10"/>
      <c r="AY20456" s="10"/>
      <c r="AZ20456" s="10"/>
      <c r="BA20456" s="10"/>
      <c r="BB20456" s="10"/>
      <c r="BC20456" s="10"/>
      <c r="BD20456" s="10"/>
      <c r="BE20456" s="10"/>
      <c r="BF20456" s="10"/>
      <c r="BG20456" s="6"/>
    </row>
    <row r="20457" spans="34:59" x14ac:dyDescent="0.25">
      <c r="AH20457" s="6"/>
      <c r="AI20457" s="6"/>
      <c r="AJ20457" s="6"/>
      <c r="AK20457" s="6"/>
      <c r="AL20457" s="6"/>
      <c r="AM20457" s="6"/>
      <c r="AN20457" s="6"/>
      <c r="AO20457" s="6"/>
      <c r="AP20457" s="6"/>
      <c r="AQ20457" s="6"/>
      <c r="AR20457" s="6"/>
      <c r="AS20457" s="6"/>
      <c r="AT20457" s="6"/>
      <c r="AU20457" s="6"/>
      <c r="AV20457" s="6"/>
      <c r="AW20457" s="6"/>
      <c r="AX20457" s="6"/>
      <c r="AY20457" s="6"/>
      <c r="AZ20457" s="6"/>
      <c r="BA20457" s="6"/>
      <c r="BB20457" s="6"/>
      <c r="BC20457" s="6"/>
      <c r="BD20457" s="6"/>
      <c r="BE20457" s="6"/>
      <c r="BF20457" s="6"/>
      <c r="BG20457" s="10"/>
    </row>
    <row r="20458" spans="34:59" x14ac:dyDescent="0.25">
      <c r="AH20458" s="10"/>
      <c r="AI20458" s="6"/>
    </row>
    <row r="20459" spans="34:59" x14ac:dyDescent="0.25">
      <c r="AH20459" s="6"/>
      <c r="AI20459" s="6"/>
      <c r="AJ20459" s="6"/>
      <c r="AK20459" s="6"/>
      <c r="AL20459" s="6"/>
      <c r="AM20459" s="6"/>
      <c r="AN20459" s="6"/>
      <c r="AO20459" s="6"/>
      <c r="AP20459" s="6"/>
      <c r="AQ20459" s="6"/>
      <c r="AR20459" s="6"/>
      <c r="AS20459" s="6"/>
      <c r="AT20459" s="6"/>
      <c r="AU20459" s="6"/>
      <c r="AV20459" s="6"/>
      <c r="AW20459" s="6"/>
      <c r="AX20459" s="6"/>
      <c r="AY20459" s="6"/>
      <c r="AZ20459" s="6"/>
      <c r="BA20459" s="6"/>
      <c r="BB20459" s="6"/>
      <c r="BC20459" s="6"/>
      <c r="BD20459" s="6"/>
      <c r="BE20459" s="6"/>
      <c r="BF20459" s="6"/>
      <c r="BG20459" s="6"/>
    </row>
    <row r="20460" spans="34:59" x14ac:dyDescent="0.25">
      <c r="AH20460" s="10"/>
      <c r="AI20460" s="6"/>
      <c r="AJ20460" s="10"/>
      <c r="AK20460" s="10"/>
      <c r="AL20460" s="10"/>
      <c r="AM20460" s="10"/>
      <c r="AN20460" s="10"/>
      <c r="AO20460" s="10"/>
      <c r="AP20460" s="10"/>
      <c r="AQ20460" s="10"/>
      <c r="AR20460" s="10"/>
      <c r="AS20460" s="10"/>
      <c r="AT20460" s="10"/>
      <c r="AU20460" s="10"/>
      <c r="AV20460" s="10"/>
      <c r="AW20460" s="10"/>
      <c r="AX20460" s="10"/>
      <c r="AY20460" s="10"/>
      <c r="AZ20460" s="10"/>
      <c r="BA20460" s="10"/>
      <c r="BB20460" s="10"/>
      <c r="BC20460" s="10"/>
      <c r="BD20460" s="10"/>
      <c r="BE20460" s="10"/>
      <c r="BF20460" s="10"/>
      <c r="BG20460" s="6"/>
    </row>
    <row r="20461" spans="34:59" x14ac:dyDescent="0.25">
      <c r="AH20461" s="6"/>
      <c r="AI20461" s="6"/>
      <c r="AJ20461" s="6"/>
      <c r="AK20461" s="6"/>
      <c r="AL20461" s="6"/>
      <c r="AM20461" s="6"/>
      <c r="AN20461" s="6"/>
      <c r="AO20461" s="6"/>
      <c r="AP20461" s="6"/>
      <c r="AQ20461" s="6"/>
      <c r="AR20461" s="6"/>
      <c r="AS20461" s="6"/>
      <c r="AT20461" s="6"/>
      <c r="AU20461" s="6"/>
      <c r="AV20461" s="6"/>
      <c r="AW20461" s="6"/>
      <c r="AX20461" s="6"/>
      <c r="AY20461" s="6"/>
      <c r="AZ20461" s="6"/>
      <c r="BA20461" s="6"/>
      <c r="BB20461" s="6"/>
      <c r="BC20461" s="6"/>
      <c r="BD20461" s="6"/>
      <c r="BE20461" s="6"/>
      <c r="BF20461" s="6"/>
      <c r="BG20461" s="10"/>
    </row>
    <row r="20462" spans="34:59" x14ac:dyDescent="0.25">
      <c r="AH20462" s="10"/>
      <c r="AI20462" s="6"/>
    </row>
    <row r="20463" spans="34:59" x14ac:dyDescent="0.25">
      <c r="AH20463" s="6"/>
      <c r="AI20463" s="6"/>
      <c r="AJ20463" s="6"/>
      <c r="AK20463" s="6"/>
      <c r="AL20463" s="6"/>
      <c r="AM20463" s="6"/>
      <c r="AN20463" s="6"/>
      <c r="AO20463" s="6"/>
      <c r="AP20463" s="6"/>
      <c r="AQ20463" s="6"/>
      <c r="AR20463" s="6"/>
      <c r="AS20463" s="6"/>
      <c r="AT20463" s="6"/>
      <c r="AU20463" s="6"/>
      <c r="AV20463" s="6"/>
      <c r="AW20463" s="6"/>
      <c r="AX20463" s="6"/>
      <c r="AY20463" s="6"/>
      <c r="AZ20463" s="6"/>
      <c r="BA20463" s="6"/>
      <c r="BB20463" s="6"/>
      <c r="BC20463" s="6"/>
      <c r="BD20463" s="6"/>
      <c r="BE20463" s="6"/>
      <c r="BF20463" s="6"/>
      <c r="BG20463" s="6"/>
    </row>
    <row r="20464" spans="34:59" x14ac:dyDescent="0.25">
      <c r="AH20464" s="10"/>
      <c r="AI20464" s="6"/>
      <c r="AJ20464" s="10"/>
      <c r="AK20464" s="10"/>
      <c r="AL20464" s="10"/>
      <c r="AM20464" s="10"/>
      <c r="AN20464" s="10"/>
      <c r="AO20464" s="10"/>
      <c r="AP20464" s="10"/>
      <c r="AQ20464" s="10"/>
      <c r="AR20464" s="10"/>
      <c r="AS20464" s="10"/>
      <c r="AT20464" s="10"/>
      <c r="AU20464" s="10"/>
      <c r="AV20464" s="10"/>
      <c r="AW20464" s="10"/>
      <c r="AX20464" s="10"/>
      <c r="AY20464" s="10"/>
      <c r="AZ20464" s="10"/>
      <c r="BA20464" s="10"/>
      <c r="BB20464" s="10"/>
      <c r="BC20464" s="10"/>
      <c r="BD20464" s="10"/>
      <c r="BE20464" s="10"/>
      <c r="BF20464" s="10"/>
      <c r="BG20464" s="6"/>
    </row>
    <row r="20465" spans="34:59" x14ac:dyDescent="0.25">
      <c r="AH20465" s="6"/>
      <c r="AI20465" s="6"/>
      <c r="AJ20465" s="6"/>
      <c r="AK20465" s="6"/>
      <c r="AL20465" s="6"/>
      <c r="AM20465" s="6"/>
      <c r="AN20465" s="6"/>
      <c r="AO20465" s="6"/>
      <c r="AP20465" s="6"/>
      <c r="AQ20465" s="6"/>
      <c r="AR20465" s="6"/>
      <c r="AS20465" s="6"/>
      <c r="AT20465" s="6"/>
      <c r="AU20465" s="6"/>
      <c r="AV20465" s="6"/>
      <c r="AW20465" s="6"/>
      <c r="AX20465" s="6"/>
      <c r="AY20465" s="6"/>
      <c r="AZ20465" s="6"/>
      <c r="BA20465" s="6"/>
      <c r="BB20465" s="6"/>
      <c r="BC20465" s="6"/>
      <c r="BD20465" s="6"/>
      <c r="BE20465" s="6"/>
      <c r="BF20465" s="6"/>
      <c r="BG20465" s="10"/>
    </row>
    <row r="20466" spans="34:59" x14ac:dyDescent="0.25">
      <c r="AH20466" s="10"/>
      <c r="AI20466" s="6"/>
    </row>
    <row r="20467" spans="34:59" x14ac:dyDescent="0.25">
      <c r="AH20467" s="6"/>
      <c r="AI20467" s="6"/>
      <c r="AJ20467" s="6"/>
      <c r="AK20467" s="6"/>
      <c r="AL20467" s="6"/>
      <c r="AM20467" s="6"/>
      <c r="AN20467" s="6"/>
      <c r="AO20467" s="6"/>
      <c r="AP20467" s="6"/>
      <c r="AQ20467" s="6"/>
      <c r="AR20467" s="6"/>
      <c r="AS20467" s="6"/>
      <c r="AT20467" s="6"/>
      <c r="AU20467" s="6"/>
      <c r="AV20467" s="6"/>
      <c r="AW20467" s="6"/>
      <c r="AX20467" s="6"/>
      <c r="AY20467" s="6"/>
      <c r="AZ20467" s="6"/>
      <c r="BA20467" s="6"/>
      <c r="BB20467" s="6"/>
      <c r="BC20467" s="6"/>
      <c r="BD20467" s="6"/>
      <c r="BE20467" s="6"/>
      <c r="BF20467" s="6"/>
      <c r="BG20467" s="6"/>
    </row>
    <row r="20468" spans="34:59" x14ac:dyDescent="0.25">
      <c r="AH20468" s="10"/>
      <c r="AI20468" s="6"/>
      <c r="AJ20468" s="10"/>
      <c r="AK20468" s="10"/>
      <c r="AL20468" s="10"/>
      <c r="AM20468" s="10"/>
      <c r="AN20468" s="10"/>
      <c r="AO20468" s="10"/>
      <c r="AP20468" s="10"/>
      <c r="AQ20468" s="10"/>
      <c r="AR20468" s="10"/>
      <c r="AS20468" s="10"/>
      <c r="AT20468" s="10"/>
      <c r="AU20468" s="10"/>
      <c r="AV20468" s="10"/>
      <c r="AW20468" s="10"/>
      <c r="AX20468" s="10"/>
      <c r="AY20468" s="10"/>
      <c r="AZ20468" s="10"/>
      <c r="BA20468" s="10"/>
      <c r="BB20468" s="10"/>
      <c r="BC20468" s="10"/>
      <c r="BD20468" s="10"/>
      <c r="BE20468" s="10"/>
      <c r="BF20468" s="10"/>
      <c r="BG20468" s="6"/>
    </row>
    <row r="20470" spans="34:59" x14ac:dyDescent="0.25">
      <c r="AH20470" s="10"/>
      <c r="AI20470" s="6"/>
    </row>
    <row r="20471" spans="34:59" x14ac:dyDescent="0.25">
      <c r="AH20471" s="6"/>
      <c r="AI20471" s="6"/>
      <c r="AJ20471" s="6"/>
      <c r="AK20471" s="6"/>
      <c r="AL20471" s="6"/>
      <c r="AM20471" s="6"/>
      <c r="AN20471" s="6"/>
      <c r="AO20471" s="6"/>
      <c r="AP20471" s="6"/>
      <c r="AQ20471" s="6"/>
      <c r="AR20471" s="6"/>
      <c r="AS20471" s="6"/>
      <c r="AT20471" s="6"/>
      <c r="AU20471" s="6"/>
      <c r="AV20471" s="6"/>
      <c r="AW20471" s="6"/>
      <c r="AX20471" s="6"/>
      <c r="AY20471" s="6"/>
      <c r="AZ20471" s="6"/>
      <c r="BA20471" s="6"/>
      <c r="BB20471" s="6"/>
      <c r="BC20471" s="6"/>
      <c r="BD20471" s="6"/>
      <c r="BE20471" s="6"/>
      <c r="BF20471" s="6"/>
      <c r="BG20471" s="6"/>
    </row>
    <row r="20472" spans="34:59" x14ac:dyDescent="0.25">
      <c r="AH20472" s="10"/>
      <c r="AI20472" s="6"/>
      <c r="AJ20472" s="10"/>
      <c r="AK20472" s="10"/>
      <c r="AL20472" s="10"/>
      <c r="AM20472" s="10"/>
      <c r="AN20472" s="10"/>
      <c r="AO20472" s="10"/>
      <c r="AP20472" s="10"/>
      <c r="AQ20472" s="10"/>
      <c r="AR20472" s="10"/>
      <c r="AS20472" s="10"/>
      <c r="AT20472" s="10"/>
      <c r="AU20472" s="10"/>
      <c r="AV20472" s="10"/>
      <c r="AW20472" s="10"/>
      <c r="AX20472" s="10"/>
      <c r="AY20472" s="10"/>
      <c r="AZ20472" s="10"/>
      <c r="BA20472" s="10"/>
      <c r="BB20472" s="10"/>
      <c r="BC20472" s="10"/>
      <c r="BD20472" s="10"/>
      <c r="BE20472" s="10"/>
      <c r="BF20472" s="10"/>
      <c r="BG20472" s="6"/>
    </row>
    <row r="20473" spans="34:59" x14ac:dyDescent="0.25">
      <c r="AH20473" s="6"/>
      <c r="AI20473" s="6"/>
      <c r="AJ20473" s="6"/>
      <c r="AK20473" s="6"/>
      <c r="AL20473" s="6"/>
      <c r="AM20473" s="6"/>
      <c r="AN20473" s="6"/>
      <c r="AO20473" s="6"/>
      <c r="AP20473" s="6"/>
      <c r="AQ20473" s="6"/>
      <c r="AR20473" s="6"/>
      <c r="AS20473" s="6"/>
      <c r="AT20473" s="6"/>
      <c r="AU20473" s="6"/>
      <c r="AV20473" s="6"/>
      <c r="AW20473" s="6"/>
      <c r="AX20473" s="6"/>
      <c r="AY20473" s="6"/>
      <c r="AZ20473" s="6"/>
      <c r="BA20473" s="6"/>
      <c r="BB20473" s="6"/>
      <c r="BC20473" s="6"/>
      <c r="BD20473" s="6"/>
      <c r="BE20473" s="6"/>
      <c r="BF20473" s="6"/>
      <c r="BG20473" s="10"/>
    </row>
    <row r="20474" spans="34:59" x14ac:dyDescent="0.25">
      <c r="AH20474" s="10"/>
      <c r="AI20474" s="6"/>
    </row>
    <row r="20475" spans="34:59" x14ac:dyDescent="0.25">
      <c r="AH20475" s="6"/>
      <c r="AI20475" s="6"/>
      <c r="AJ20475" s="6"/>
      <c r="AK20475" s="6"/>
      <c r="AL20475" s="6"/>
      <c r="AM20475" s="6"/>
      <c r="AN20475" s="6"/>
      <c r="AO20475" s="6"/>
      <c r="AP20475" s="6"/>
      <c r="AQ20475" s="6"/>
      <c r="AR20475" s="6"/>
      <c r="AS20475" s="6"/>
      <c r="AT20475" s="6"/>
      <c r="AU20475" s="6"/>
      <c r="AV20475" s="6"/>
      <c r="AW20475" s="6"/>
      <c r="AX20475" s="6"/>
      <c r="AY20475" s="6"/>
      <c r="AZ20475" s="6"/>
      <c r="BA20475" s="6"/>
      <c r="BB20475" s="6"/>
      <c r="BC20475" s="6"/>
      <c r="BD20475" s="6"/>
      <c r="BE20475" s="6"/>
      <c r="BF20475" s="6"/>
      <c r="BG20475" s="6"/>
    </row>
    <row r="20476" spans="34:59" x14ac:dyDescent="0.25">
      <c r="AH20476" s="10"/>
      <c r="AI20476" s="6"/>
      <c r="AJ20476" s="10"/>
      <c r="AK20476" s="10"/>
      <c r="AL20476" s="10"/>
      <c r="AM20476" s="10"/>
      <c r="AN20476" s="10"/>
      <c r="AO20476" s="10"/>
      <c r="AP20476" s="10"/>
      <c r="AQ20476" s="10"/>
      <c r="AR20476" s="10"/>
      <c r="AS20476" s="10"/>
      <c r="AT20476" s="10"/>
      <c r="AU20476" s="10"/>
      <c r="AV20476" s="10"/>
      <c r="AW20476" s="10"/>
      <c r="AX20476" s="10"/>
      <c r="AY20476" s="10"/>
      <c r="AZ20476" s="10"/>
      <c r="BA20476" s="10"/>
      <c r="BB20476" s="10"/>
      <c r="BC20476" s="10"/>
      <c r="BD20476" s="10"/>
      <c r="BE20476" s="10"/>
      <c r="BF20476" s="10"/>
      <c r="BG20476" s="6"/>
    </row>
    <row r="20477" spans="34:59" x14ac:dyDescent="0.25">
      <c r="AH20477" s="6"/>
      <c r="AI20477" s="6"/>
      <c r="AJ20477" s="6"/>
      <c r="AK20477" s="6"/>
      <c r="AL20477" s="6"/>
      <c r="AM20477" s="6"/>
      <c r="AN20477" s="6"/>
      <c r="AO20477" s="6"/>
      <c r="AP20477" s="6"/>
      <c r="AQ20477" s="6"/>
      <c r="AR20477" s="6"/>
      <c r="AS20477" s="6"/>
      <c r="AT20477" s="6"/>
      <c r="AU20477" s="6"/>
      <c r="AV20477" s="6"/>
      <c r="AW20477" s="6"/>
      <c r="AX20477" s="6"/>
      <c r="AY20477" s="6"/>
      <c r="AZ20477" s="6"/>
      <c r="BA20477" s="6"/>
      <c r="BB20477" s="6"/>
      <c r="BC20477" s="6"/>
      <c r="BD20477" s="6"/>
      <c r="BE20477" s="6"/>
      <c r="BF20477" s="6"/>
      <c r="BG20477" s="10"/>
    </row>
    <row r="20478" spans="34:59" x14ac:dyDescent="0.25">
      <c r="AH20478" s="10"/>
      <c r="AI20478" s="6"/>
    </row>
    <row r="20479" spans="34:59" x14ac:dyDescent="0.25">
      <c r="AH20479" s="6"/>
      <c r="AI20479" s="6"/>
      <c r="AJ20479" s="6"/>
      <c r="AK20479" s="6"/>
      <c r="AL20479" s="6"/>
      <c r="AM20479" s="6"/>
      <c r="AN20479" s="6"/>
      <c r="AO20479" s="6"/>
      <c r="AP20479" s="6"/>
      <c r="AQ20479" s="6"/>
      <c r="AR20479" s="6"/>
      <c r="AS20479" s="6"/>
      <c r="AT20479" s="6"/>
      <c r="AU20479" s="6"/>
      <c r="AV20479" s="6"/>
      <c r="AW20479" s="6"/>
      <c r="AX20479" s="6"/>
      <c r="AY20479" s="6"/>
      <c r="AZ20479" s="6"/>
      <c r="BA20479" s="6"/>
      <c r="BB20479" s="6"/>
      <c r="BC20479" s="6"/>
      <c r="BD20479" s="6"/>
      <c r="BE20479" s="6"/>
      <c r="BF20479" s="6"/>
      <c r="BG20479" s="6"/>
    </row>
    <row r="20480" spans="34:59" x14ac:dyDescent="0.25">
      <c r="AH20480" s="10"/>
      <c r="AI20480" s="6"/>
      <c r="AJ20480" s="10"/>
      <c r="AK20480" s="10"/>
      <c r="AL20480" s="10"/>
      <c r="AM20480" s="10"/>
      <c r="AN20480" s="10"/>
      <c r="AO20480" s="10"/>
      <c r="AP20480" s="10"/>
      <c r="AQ20480" s="10"/>
      <c r="AR20480" s="10"/>
      <c r="AS20480" s="10"/>
      <c r="AT20480" s="10"/>
      <c r="AU20480" s="10"/>
      <c r="AV20480" s="10"/>
      <c r="AW20480" s="10"/>
      <c r="AX20480" s="10"/>
      <c r="AY20480" s="10"/>
      <c r="AZ20480" s="10"/>
      <c r="BA20480" s="10"/>
      <c r="BB20480" s="10"/>
      <c r="BC20480" s="10"/>
      <c r="BD20480" s="10"/>
      <c r="BE20480" s="10"/>
      <c r="BF20480" s="10"/>
      <c r="BG20480" s="6"/>
    </row>
    <row r="20481" spans="34:59" x14ac:dyDescent="0.25">
      <c r="AH20481" s="6"/>
      <c r="AI20481" s="6"/>
      <c r="AJ20481" s="6"/>
      <c r="AK20481" s="6"/>
      <c r="AL20481" s="6"/>
      <c r="AM20481" s="6"/>
      <c r="AN20481" s="6"/>
      <c r="AO20481" s="6"/>
      <c r="AP20481" s="6"/>
      <c r="AQ20481" s="6"/>
      <c r="AR20481" s="6"/>
      <c r="AS20481" s="6"/>
      <c r="AT20481" s="6"/>
      <c r="AU20481" s="6"/>
      <c r="AV20481" s="6"/>
      <c r="AW20481" s="6"/>
      <c r="AX20481" s="6"/>
      <c r="AY20481" s="6"/>
      <c r="AZ20481" s="6"/>
      <c r="BA20481" s="6"/>
      <c r="BB20481" s="6"/>
      <c r="BC20481" s="6"/>
      <c r="BD20481" s="6"/>
      <c r="BE20481" s="6"/>
      <c r="BF20481" s="6"/>
      <c r="BG20481" s="10"/>
    </row>
    <row r="20482" spans="34:59" x14ac:dyDescent="0.25">
      <c r="AH20482" s="10"/>
      <c r="AI20482" s="6"/>
    </row>
    <row r="20483" spans="34:59" x14ac:dyDescent="0.25">
      <c r="AH20483" s="6"/>
      <c r="AI20483" s="6"/>
      <c r="AJ20483" s="6"/>
      <c r="AK20483" s="6"/>
      <c r="AL20483" s="6"/>
      <c r="AM20483" s="6"/>
      <c r="AN20483" s="6"/>
      <c r="AO20483" s="6"/>
      <c r="AP20483" s="6"/>
      <c r="AQ20483" s="6"/>
      <c r="AR20483" s="6"/>
      <c r="AS20483" s="6"/>
      <c r="AT20483" s="6"/>
      <c r="AU20483" s="6"/>
      <c r="AV20483" s="6"/>
      <c r="AW20483" s="6"/>
      <c r="AX20483" s="6"/>
      <c r="AY20483" s="6"/>
      <c r="AZ20483" s="6"/>
      <c r="BA20483" s="6"/>
      <c r="BB20483" s="6"/>
      <c r="BC20483" s="6"/>
      <c r="BD20483" s="6"/>
      <c r="BE20483" s="6"/>
      <c r="BF20483" s="6"/>
      <c r="BG20483" s="6"/>
    </row>
    <row r="20484" spans="34:59" x14ac:dyDescent="0.25">
      <c r="AH20484" s="10"/>
      <c r="AI20484" s="6"/>
      <c r="AJ20484" s="10"/>
      <c r="AK20484" s="10"/>
      <c r="AL20484" s="10"/>
      <c r="AM20484" s="10"/>
      <c r="AN20484" s="10"/>
      <c r="AO20484" s="10"/>
      <c r="AP20484" s="10"/>
      <c r="AQ20484" s="10"/>
      <c r="AR20484" s="10"/>
      <c r="AS20484" s="10"/>
      <c r="AT20484" s="10"/>
      <c r="AU20484" s="10"/>
      <c r="AV20484" s="10"/>
      <c r="AW20484" s="10"/>
      <c r="AX20484" s="10"/>
      <c r="AY20484" s="10"/>
      <c r="AZ20484" s="10"/>
      <c r="BA20484" s="10"/>
      <c r="BB20484" s="10"/>
      <c r="BC20484" s="10"/>
      <c r="BD20484" s="10"/>
      <c r="BE20484" s="10"/>
      <c r="BF20484" s="10"/>
      <c r="BG20484" s="6"/>
    </row>
    <row r="20486" spans="34:59" x14ac:dyDescent="0.25">
      <c r="AH20486" s="10"/>
      <c r="AI20486" s="6"/>
    </row>
    <row r="20487" spans="34:59" x14ac:dyDescent="0.25">
      <c r="AH20487" s="6"/>
      <c r="AI20487" s="6"/>
      <c r="AJ20487" s="6"/>
      <c r="AK20487" s="6"/>
      <c r="AL20487" s="6"/>
      <c r="AM20487" s="6"/>
      <c r="AN20487" s="6"/>
      <c r="AO20487" s="6"/>
      <c r="AP20487" s="6"/>
      <c r="AQ20487" s="6"/>
      <c r="AR20487" s="6"/>
      <c r="AS20487" s="6"/>
      <c r="AT20487" s="6"/>
      <c r="AU20487" s="6"/>
      <c r="AV20487" s="6"/>
      <c r="AW20487" s="6"/>
      <c r="AX20487" s="6"/>
      <c r="AY20487" s="6"/>
      <c r="AZ20487" s="6"/>
      <c r="BA20487" s="6"/>
      <c r="BB20487" s="6"/>
      <c r="BC20487" s="6"/>
      <c r="BD20487" s="6"/>
      <c r="BE20487" s="6"/>
      <c r="BF20487" s="6"/>
      <c r="BG20487" s="6"/>
    </row>
    <row r="20488" spans="34:59" x14ac:dyDescent="0.25">
      <c r="AH20488" s="10"/>
      <c r="AI20488" s="6"/>
      <c r="AJ20488" s="10"/>
      <c r="AK20488" s="10"/>
      <c r="AL20488" s="10"/>
      <c r="AM20488" s="10"/>
      <c r="AN20488" s="10"/>
      <c r="AO20488" s="10"/>
      <c r="AP20488" s="10"/>
      <c r="AQ20488" s="10"/>
      <c r="AR20488" s="10"/>
      <c r="AS20488" s="10"/>
      <c r="AT20488" s="10"/>
      <c r="AU20488" s="10"/>
      <c r="AV20488" s="10"/>
      <c r="AW20488" s="10"/>
      <c r="AX20488" s="10"/>
      <c r="AY20488" s="10"/>
      <c r="AZ20488" s="10"/>
      <c r="BA20488" s="10"/>
      <c r="BB20488" s="10"/>
      <c r="BC20488" s="10"/>
      <c r="BD20488" s="10"/>
      <c r="BE20488" s="10"/>
      <c r="BF20488" s="10"/>
      <c r="BG20488" s="6"/>
    </row>
    <row r="20489" spans="34:59" x14ac:dyDescent="0.25">
      <c r="AH20489" s="6"/>
      <c r="AI20489" s="6"/>
      <c r="AJ20489" s="6"/>
      <c r="AK20489" s="6"/>
      <c r="AL20489" s="6"/>
      <c r="AM20489" s="6"/>
      <c r="AN20489" s="6"/>
      <c r="AO20489" s="6"/>
      <c r="AP20489" s="6"/>
      <c r="AQ20489" s="6"/>
      <c r="AR20489" s="6"/>
      <c r="AS20489" s="6"/>
      <c r="AT20489" s="6"/>
      <c r="AU20489" s="6"/>
      <c r="AV20489" s="6"/>
      <c r="AW20489" s="6"/>
      <c r="AX20489" s="6"/>
      <c r="AY20489" s="6"/>
      <c r="AZ20489" s="6"/>
      <c r="BA20489" s="6"/>
      <c r="BB20489" s="6"/>
      <c r="BC20489" s="6"/>
      <c r="BD20489" s="6"/>
      <c r="BE20489" s="6"/>
      <c r="BF20489" s="6"/>
      <c r="BG20489" s="10"/>
    </row>
    <row r="20490" spans="34:59" x14ac:dyDescent="0.25">
      <c r="AH20490" s="10"/>
      <c r="AI20490" s="6"/>
    </row>
    <row r="20491" spans="34:59" x14ac:dyDescent="0.25">
      <c r="AH20491" s="6"/>
      <c r="AI20491" s="6"/>
      <c r="AJ20491" s="6"/>
      <c r="AK20491" s="6"/>
      <c r="AL20491" s="6"/>
      <c r="AM20491" s="6"/>
      <c r="AN20491" s="6"/>
      <c r="AO20491" s="6"/>
      <c r="AP20491" s="6"/>
      <c r="AQ20491" s="6"/>
      <c r="AR20491" s="6"/>
      <c r="AS20491" s="6"/>
      <c r="AT20491" s="6"/>
      <c r="AU20491" s="6"/>
      <c r="AV20491" s="6"/>
      <c r="AW20491" s="6"/>
      <c r="AX20491" s="6"/>
      <c r="AY20491" s="6"/>
      <c r="AZ20491" s="6"/>
      <c r="BA20491" s="6"/>
      <c r="BB20491" s="6"/>
      <c r="BC20491" s="6"/>
      <c r="BD20491" s="6"/>
      <c r="BE20491" s="6"/>
      <c r="BF20491" s="6"/>
      <c r="BG20491" s="6"/>
    </row>
    <row r="20492" spans="34:59" x14ac:dyDescent="0.25">
      <c r="AH20492" s="10"/>
      <c r="AI20492" s="6"/>
      <c r="AJ20492" s="10"/>
      <c r="AK20492" s="10"/>
      <c r="AL20492" s="10"/>
      <c r="AM20492" s="10"/>
      <c r="AN20492" s="10"/>
      <c r="AO20492" s="10"/>
      <c r="AP20492" s="10"/>
      <c r="AQ20492" s="10"/>
      <c r="AR20492" s="10"/>
      <c r="AS20492" s="10"/>
      <c r="AT20492" s="10"/>
      <c r="AU20492" s="10"/>
      <c r="AV20492" s="10"/>
      <c r="AW20492" s="10"/>
      <c r="AX20492" s="10"/>
      <c r="AY20492" s="10"/>
      <c r="AZ20492" s="10"/>
      <c r="BA20492" s="10"/>
      <c r="BB20492" s="10"/>
      <c r="BC20492" s="10"/>
      <c r="BD20492" s="10"/>
      <c r="BE20492" s="10"/>
      <c r="BF20492" s="10"/>
      <c r="BG20492" s="6"/>
    </row>
    <row r="20493" spans="34:59" x14ac:dyDescent="0.25">
      <c r="AH20493" s="6"/>
      <c r="AI20493" s="6"/>
      <c r="AJ20493" s="6"/>
      <c r="AK20493" s="6"/>
      <c r="AL20493" s="6"/>
      <c r="AM20493" s="6"/>
      <c r="AN20493" s="6"/>
      <c r="AO20493" s="6"/>
      <c r="AP20493" s="6"/>
      <c r="AQ20493" s="6"/>
      <c r="AR20493" s="6"/>
      <c r="AS20493" s="6"/>
      <c r="AT20493" s="6"/>
      <c r="AU20493" s="6"/>
      <c r="AV20493" s="6"/>
      <c r="AW20493" s="6"/>
      <c r="AX20493" s="6"/>
      <c r="AY20493" s="6"/>
      <c r="AZ20493" s="6"/>
      <c r="BA20493" s="6"/>
      <c r="BB20493" s="6"/>
      <c r="BC20493" s="6"/>
      <c r="BD20493" s="6"/>
      <c r="BE20493" s="6"/>
      <c r="BF20493" s="6"/>
      <c r="BG20493" s="10"/>
    </row>
    <row r="20494" spans="34:59" x14ac:dyDescent="0.25">
      <c r="AH20494" s="10"/>
      <c r="AI20494" s="6"/>
    </row>
    <row r="20495" spans="34:59" x14ac:dyDescent="0.25">
      <c r="AH20495" s="6"/>
      <c r="AI20495" s="6"/>
      <c r="AJ20495" s="6"/>
      <c r="AK20495" s="6"/>
      <c r="AL20495" s="6"/>
      <c r="AM20495" s="6"/>
      <c r="AN20495" s="6"/>
      <c r="AO20495" s="6"/>
      <c r="AP20495" s="6"/>
      <c r="AQ20495" s="6"/>
      <c r="AR20495" s="6"/>
      <c r="AS20495" s="6"/>
      <c r="AT20495" s="6"/>
      <c r="AU20495" s="6"/>
      <c r="AV20495" s="6"/>
      <c r="AW20495" s="6"/>
      <c r="AX20495" s="6"/>
      <c r="AY20495" s="6"/>
      <c r="AZ20495" s="6"/>
      <c r="BA20495" s="6"/>
      <c r="BB20495" s="6"/>
      <c r="BC20495" s="6"/>
      <c r="BD20495" s="6"/>
      <c r="BE20495" s="6"/>
      <c r="BF20495" s="6"/>
      <c r="BG20495" s="6"/>
    </row>
    <row r="20496" spans="34:59" x14ac:dyDescent="0.25">
      <c r="AH20496" s="10"/>
      <c r="AI20496" s="6"/>
      <c r="AJ20496" s="10"/>
      <c r="AK20496" s="10"/>
      <c r="AL20496" s="10"/>
      <c r="AM20496" s="10"/>
      <c r="AN20496" s="10"/>
      <c r="AO20496" s="10"/>
      <c r="AP20496" s="10"/>
      <c r="AQ20496" s="10"/>
      <c r="AR20496" s="10"/>
      <c r="AS20496" s="10"/>
      <c r="AT20496" s="10"/>
      <c r="AU20496" s="10"/>
      <c r="AV20496" s="10"/>
      <c r="AW20496" s="10"/>
      <c r="AX20496" s="10"/>
      <c r="AY20496" s="10"/>
      <c r="AZ20496" s="10"/>
      <c r="BA20496" s="10"/>
      <c r="BB20496" s="10"/>
      <c r="BC20496" s="10"/>
      <c r="BD20496" s="10"/>
      <c r="BE20496" s="10"/>
      <c r="BF20496" s="10"/>
      <c r="BG20496" s="6"/>
    </row>
    <row r="20497" spans="34:59" x14ac:dyDescent="0.25">
      <c r="AH20497" s="6"/>
      <c r="AI20497" s="6"/>
      <c r="AJ20497" s="6"/>
      <c r="AK20497" s="6"/>
      <c r="AL20497" s="6"/>
      <c r="AM20497" s="6"/>
      <c r="AN20497" s="6"/>
      <c r="AO20497" s="6"/>
      <c r="AP20497" s="6"/>
      <c r="AQ20497" s="6"/>
      <c r="AR20497" s="6"/>
      <c r="AS20497" s="6"/>
      <c r="AT20497" s="6"/>
      <c r="AU20497" s="6"/>
      <c r="AV20497" s="6"/>
      <c r="AW20497" s="6"/>
      <c r="AX20497" s="6"/>
      <c r="AY20497" s="6"/>
      <c r="AZ20497" s="6"/>
      <c r="BA20497" s="6"/>
      <c r="BB20497" s="6"/>
      <c r="BC20497" s="6"/>
      <c r="BD20497" s="6"/>
      <c r="BE20497" s="6"/>
      <c r="BF20497" s="6"/>
      <c r="BG20497" s="10"/>
    </row>
    <row r="20498" spans="34:59" x14ac:dyDescent="0.25">
      <c r="AH20498" s="10"/>
      <c r="AI20498" s="6"/>
    </row>
    <row r="20499" spans="34:59" x14ac:dyDescent="0.25">
      <c r="AH20499" s="6"/>
      <c r="AI20499" s="6"/>
      <c r="AJ20499" s="6"/>
      <c r="AK20499" s="6"/>
      <c r="AL20499" s="6"/>
      <c r="AM20499" s="6"/>
      <c r="AN20499" s="6"/>
      <c r="AO20499" s="6"/>
      <c r="AP20499" s="6"/>
      <c r="AQ20499" s="6"/>
      <c r="AR20499" s="6"/>
      <c r="AS20499" s="6"/>
      <c r="AT20499" s="6"/>
      <c r="AU20499" s="6"/>
      <c r="AV20499" s="6"/>
      <c r="AW20499" s="6"/>
      <c r="AX20499" s="6"/>
      <c r="AY20499" s="6"/>
      <c r="AZ20499" s="6"/>
      <c r="BA20499" s="6"/>
      <c r="BB20499" s="6"/>
      <c r="BC20499" s="6"/>
      <c r="BD20499" s="6"/>
      <c r="BE20499" s="6"/>
      <c r="BF20499" s="6"/>
      <c r="BG20499" s="6"/>
    </row>
    <row r="20500" spans="34:59" x14ac:dyDescent="0.25">
      <c r="AH20500" s="10"/>
      <c r="AI20500" s="6"/>
      <c r="AJ20500" s="10"/>
      <c r="AK20500" s="10"/>
      <c r="AL20500" s="10"/>
      <c r="AM20500" s="10"/>
      <c r="AN20500" s="10"/>
      <c r="AO20500" s="10"/>
      <c r="AP20500" s="10"/>
      <c r="AQ20500" s="10"/>
      <c r="AR20500" s="10"/>
      <c r="AS20500" s="10"/>
      <c r="AT20500" s="10"/>
      <c r="AU20500" s="10"/>
      <c r="AV20500" s="10"/>
      <c r="AW20500" s="10"/>
      <c r="AX20500" s="10"/>
      <c r="AY20500" s="10"/>
      <c r="AZ20500" s="10"/>
      <c r="BA20500" s="10"/>
      <c r="BB20500" s="10"/>
      <c r="BC20500" s="10"/>
      <c r="BD20500" s="10"/>
      <c r="BE20500" s="10"/>
      <c r="BF20500" s="10"/>
      <c r="BG20500" s="6"/>
    </row>
    <row r="20502" spans="34:59" x14ac:dyDescent="0.25">
      <c r="AH20502" s="10"/>
      <c r="AI20502" s="6"/>
    </row>
    <row r="20503" spans="34:59" x14ac:dyDescent="0.25">
      <c r="AH20503" s="6"/>
      <c r="AI20503" s="6"/>
      <c r="AJ20503" s="6"/>
      <c r="AK20503" s="6"/>
      <c r="AL20503" s="6"/>
      <c r="AM20503" s="6"/>
      <c r="AN20503" s="6"/>
      <c r="AO20503" s="6"/>
      <c r="AP20503" s="6"/>
      <c r="AQ20503" s="6"/>
      <c r="AR20503" s="6"/>
      <c r="AS20503" s="6"/>
      <c r="AT20503" s="6"/>
      <c r="AU20503" s="6"/>
      <c r="AV20503" s="6"/>
      <c r="AW20503" s="6"/>
      <c r="AX20503" s="6"/>
      <c r="AY20503" s="6"/>
      <c r="AZ20503" s="6"/>
      <c r="BA20503" s="6"/>
      <c r="BB20503" s="6"/>
      <c r="BC20503" s="6"/>
      <c r="BD20503" s="6"/>
      <c r="BE20503" s="6"/>
      <c r="BF20503" s="6"/>
      <c r="BG20503" s="6"/>
    </row>
    <row r="20504" spans="34:59" x14ac:dyDescent="0.25">
      <c r="AH20504" s="10"/>
      <c r="AI20504" s="6"/>
      <c r="AJ20504" s="10"/>
      <c r="AK20504" s="10"/>
      <c r="AL20504" s="10"/>
      <c r="AM20504" s="10"/>
      <c r="AN20504" s="10"/>
      <c r="AO20504" s="10"/>
      <c r="AP20504" s="10"/>
      <c r="AQ20504" s="10"/>
      <c r="AR20504" s="10"/>
      <c r="AS20504" s="10"/>
      <c r="AT20504" s="10"/>
      <c r="AU20504" s="10"/>
      <c r="AV20504" s="10"/>
      <c r="AW20504" s="10"/>
      <c r="AX20504" s="10"/>
      <c r="AY20504" s="10"/>
      <c r="AZ20504" s="10"/>
      <c r="BA20504" s="10"/>
      <c r="BB20504" s="10"/>
      <c r="BC20504" s="10"/>
      <c r="BD20504" s="10"/>
      <c r="BE20504" s="10"/>
      <c r="BF20504" s="10"/>
      <c r="BG20504" s="6"/>
    </row>
    <row r="20505" spans="34:59" x14ac:dyDescent="0.25">
      <c r="AH20505" s="6"/>
      <c r="AI20505" s="6"/>
      <c r="AJ20505" s="6"/>
      <c r="AK20505" s="6"/>
      <c r="AL20505" s="6"/>
      <c r="AM20505" s="6"/>
      <c r="AN20505" s="6"/>
      <c r="AO20505" s="6"/>
      <c r="AP20505" s="6"/>
      <c r="AQ20505" s="6"/>
      <c r="AR20505" s="6"/>
      <c r="AS20505" s="6"/>
      <c r="AT20505" s="6"/>
      <c r="AU20505" s="6"/>
      <c r="AV20505" s="6"/>
      <c r="AW20505" s="6"/>
      <c r="AX20505" s="6"/>
      <c r="AY20505" s="6"/>
      <c r="AZ20505" s="6"/>
      <c r="BA20505" s="6"/>
      <c r="BB20505" s="6"/>
      <c r="BC20505" s="6"/>
      <c r="BD20505" s="6"/>
      <c r="BE20505" s="6"/>
      <c r="BF20505" s="6"/>
      <c r="BG20505" s="10"/>
    </row>
    <row r="20506" spans="34:59" x14ac:dyDescent="0.25">
      <c r="AH20506" s="10"/>
      <c r="AI20506" s="6"/>
    </row>
    <row r="20507" spans="34:59" x14ac:dyDescent="0.25">
      <c r="AH20507" s="6"/>
      <c r="AI20507" s="6"/>
      <c r="AJ20507" s="6"/>
      <c r="AK20507" s="6"/>
      <c r="AL20507" s="6"/>
      <c r="AM20507" s="6"/>
      <c r="AN20507" s="6"/>
      <c r="AO20507" s="6"/>
      <c r="AP20507" s="6"/>
      <c r="AQ20507" s="6"/>
      <c r="AR20507" s="6"/>
      <c r="AS20507" s="6"/>
      <c r="AT20507" s="6"/>
      <c r="AU20507" s="6"/>
      <c r="AV20507" s="6"/>
      <c r="AW20507" s="6"/>
      <c r="AX20507" s="6"/>
      <c r="AY20507" s="6"/>
      <c r="AZ20507" s="6"/>
      <c r="BA20507" s="6"/>
      <c r="BB20507" s="6"/>
      <c r="BC20507" s="6"/>
      <c r="BD20507" s="6"/>
      <c r="BE20507" s="6"/>
      <c r="BF20507" s="6"/>
      <c r="BG20507" s="6"/>
    </row>
    <row r="20508" spans="34:59" x14ac:dyDescent="0.25">
      <c r="AH20508" s="10"/>
      <c r="AI20508" s="6"/>
      <c r="AJ20508" s="10"/>
      <c r="AK20508" s="10"/>
      <c r="AL20508" s="10"/>
      <c r="AM20508" s="10"/>
      <c r="AN20508" s="10"/>
      <c r="AO20508" s="10"/>
      <c r="AP20508" s="10"/>
      <c r="AQ20508" s="10"/>
      <c r="AR20508" s="10"/>
      <c r="AS20508" s="10"/>
      <c r="AT20508" s="10"/>
      <c r="AU20508" s="10"/>
      <c r="AV20508" s="10"/>
      <c r="AW20508" s="10"/>
      <c r="AX20508" s="10"/>
      <c r="AY20508" s="10"/>
      <c r="AZ20508" s="10"/>
      <c r="BA20508" s="10"/>
      <c r="BB20508" s="10"/>
      <c r="BC20508" s="10"/>
      <c r="BD20508" s="10"/>
      <c r="BE20508" s="10"/>
      <c r="BF20508" s="10"/>
      <c r="BG20508" s="6"/>
    </row>
    <row r="20509" spans="34:59" x14ac:dyDescent="0.25">
      <c r="AH20509" s="6"/>
      <c r="AI20509" s="6"/>
      <c r="AJ20509" s="6"/>
      <c r="AK20509" s="6"/>
      <c r="AL20509" s="6"/>
      <c r="AM20509" s="6"/>
      <c r="AN20509" s="6"/>
      <c r="AO20509" s="6"/>
      <c r="AP20509" s="6"/>
      <c r="AQ20509" s="6"/>
      <c r="AR20509" s="6"/>
      <c r="AS20509" s="6"/>
      <c r="AT20509" s="6"/>
      <c r="AU20509" s="6"/>
      <c r="AV20509" s="6"/>
      <c r="AW20509" s="6"/>
      <c r="AX20509" s="6"/>
      <c r="AY20509" s="6"/>
      <c r="AZ20509" s="6"/>
      <c r="BA20509" s="6"/>
      <c r="BB20509" s="6"/>
      <c r="BC20509" s="6"/>
      <c r="BD20509" s="6"/>
      <c r="BE20509" s="6"/>
      <c r="BF20509" s="6"/>
      <c r="BG20509" s="10"/>
    </row>
    <row r="20510" spans="34:59" x14ac:dyDescent="0.25">
      <c r="AH20510" s="10"/>
      <c r="AI20510" s="6"/>
    </row>
    <row r="20511" spans="34:59" x14ac:dyDescent="0.25">
      <c r="AH20511" s="6"/>
      <c r="AI20511" s="6"/>
      <c r="AJ20511" s="6"/>
      <c r="AK20511" s="6"/>
      <c r="AL20511" s="6"/>
      <c r="AM20511" s="6"/>
      <c r="AN20511" s="6"/>
      <c r="AO20511" s="6"/>
      <c r="AP20511" s="6"/>
      <c r="AQ20511" s="6"/>
      <c r="AR20511" s="6"/>
      <c r="AS20511" s="6"/>
      <c r="AT20511" s="6"/>
      <c r="AU20511" s="6"/>
      <c r="AV20511" s="6"/>
      <c r="AW20511" s="6"/>
      <c r="AX20511" s="6"/>
      <c r="AY20511" s="6"/>
      <c r="AZ20511" s="6"/>
      <c r="BA20511" s="6"/>
      <c r="BB20511" s="6"/>
      <c r="BC20511" s="6"/>
      <c r="BD20511" s="6"/>
      <c r="BE20511" s="6"/>
      <c r="BF20511" s="6"/>
      <c r="BG20511" s="6"/>
    </row>
    <row r="20512" spans="34:59" x14ac:dyDescent="0.25">
      <c r="AH20512" s="10"/>
      <c r="AI20512" s="6"/>
      <c r="AJ20512" s="10"/>
      <c r="AK20512" s="10"/>
      <c r="AL20512" s="10"/>
      <c r="AM20512" s="10"/>
      <c r="AN20512" s="10"/>
      <c r="AO20512" s="10"/>
      <c r="AP20512" s="10"/>
      <c r="AQ20512" s="10"/>
      <c r="AR20512" s="10"/>
      <c r="AS20512" s="10"/>
      <c r="AT20512" s="10"/>
      <c r="AU20512" s="10"/>
      <c r="AV20512" s="10"/>
      <c r="AW20512" s="10"/>
      <c r="AX20512" s="10"/>
      <c r="AY20512" s="10"/>
      <c r="AZ20512" s="10"/>
      <c r="BA20512" s="10"/>
      <c r="BB20512" s="10"/>
      <c r="BC20512" s="10"/>
      <c r="BD20512" s="10"/>
      <c r="BE20512" s="10"/>
      <c r="BF20512" s="10"/>
      <c r="BG20512" s="6"/>
    </row>
    <row r="20513" spans="34:59" x14ac:dyDescent="0.25">
      <c r="AH20513" s="6"/>
      <c r="AI20513" s="6"/>
      <c r="AJ20513" s="6"/>
      <c r="AK20513" s="6"/>
      <c r="AL20513" s="6"/>
      <c r="AM20513" s="6"/>
      <c r="AN20513" s="6"/>
      <c r="AO20513" s="6"/>
      <c r="AP20513" s="6"/>
      <c r="AQ20513" s="6"/>
      <c r="AR20513" s="6"/>
      <c r="AS20513" s="6"/>
      <c r="AT20513" s="6"/>
      <c r="AU20513" s="6"/>
      <c r="AV20513" s="6"/>
      <c r="AW20513" s="6"/>
      <c r="AX20513" s="6"/>
      <c r="AY20513" s="6"/>
      <c r="AZ20513" s="6"/>
      <c r="BA20513" s="6"/>
      <c r="BB20513" s="6"/>
      <c r="BC20513" s="6"/>
      <c r="BD20513" s="6"/>
      <c r="BE20513" s="6"/>
      <c r="BF20513" s="6"/>
      <c r="BG20513" s="10"/>
    </row>
    <row r="20514" spans="34:59" x14ac:dyDescent="0.25">
      <c r="AH20514" s="10"/>
      <c r="AI20514" s="6"/>
    </row>
    <row r="20515" spans="34:59" x14ac:dyDescent="0.25">
      <c r="AH20515" s="6"/>
      <c r="AI20515" s="6"/>
      <c r="AJ20515" s="6"/>
      <c r="AK20515" s="6"/>
      <c r="AL20515" s="6"/>
      <c r="AM20515" s="6"/>
      <c r="AN20515" s="6"/>
      <c r="AO20515" s="6"/>
      <c r="AP20515" s="6"/>
      <c r="AQ20515" s="6"/>
      <c r="AR20515" s="6"/>
      <c r="AS20515" s="6"/>
      <c r="AT20515" s="6"/>
      <c r="AU20515" s="6"/>
      <c r="AV20515" s="6"/>
      <c r="AW20515" s="6"/>
      <c r="AX20515" s="6"/>
      <c r="AY20515" s="6"/>
      <c r="AZ20515" s="6"/>
      <c r="BA20515" s="6"/>
      <c r="BB20515" s="6"/>
      <c r="BC20515" s="6"/>
      <c r="BD20515" s="6"/>
      <c r="BE20515" s="6"/>
      <c r="BF20515" s="6"/>
      <c r="BG20515" s="6"/>
    </row>
    <row r="20516" spans="34:59" x14ac:dyDescent="0.25">
      <c r="AH20516" s="10"/>
      <c r="AI20516" s="6"/>
      <c r="AJ20516" s="10"/>
      <c r="AK20516" s="10"/>
      <c r="AL20516" s="10"/>
      <c r="AM20516" s="10"/>
      <c r="AN20516" s="10"/>
      <c r="AO20516" s="10"/>
      <c r="AP20516" s="10"/>
      <c r="AQ20516" s="10"/>
      <c r="AR20516" s="10"/>
      <c r="AS20516" s="10"/>
      <c r="AT20516" s="10"/>
      <c r="AU20516" s="10"/>
      <c r="AV20516" s="10"/>
      <c r="AW20516" s="10"/>
      <c r="AX20516" s="10"/>
      <c r="AY20516" s="10"/>
      <c r="AZ20516" s="10"/>
      <c r="BA20516" s="10"/>
      <c r="BB20516" s="10"/>
      <c r="BC20516" s="10"/>
      <c r="BD20516" s="10"/>
      <c r="BE20516" s="10"/>
      <c r="BF20516" s="10"/>
      <c r="BG20516" s="6"/>
    </row>
    <row r="20518" spans="34:59" x14ac:dyDescent="0.25">
      <c r="AH20518" s="10"/>
      <c r="AI20518" s="6"/>
    </row>
    <row r="20519" spans="34:59" x14ac:dyDescent="0.25">
      <c r="AH20519" s="6"/>
      <c r="AI20519" s="6"/>
      <c r="AJ20519" s="6"/>
      <c r="AK20519" s="6"/>
      <c r="AL20519" s="6"/>
      <c r="AM20519" s="6"/>
      <c r="AN20519" s="6"/>
      <c r="AO20519" s="6"/>
      <c r="AP20519" s="6"/>
      <c r="AQ20519" s="6"/>
      <c r="AR20519" s="6"/>
      <c r="AS20519" s="6"/>
      <c r="AT20519" s="6"/>
      <c r="AU20519" s="6"/>
      <c r="AV20519" s="6"/>
      <c r="AW20519" s="6"/>
      <c r="AX20519" s="6"/>
      <c r="AY20519" s="6"/>
      <c r="AZ20519" s="6"/>
      <c r="BA20519" s="6"/>
      <c r="BB20519" s="6"/>
      <c r="BC20519" s="6"/>
      <c r="BD20519" s="6"/>
      <c r="BE20519" s="6"/>
      <c r="BF20519" s="6"/>
      <c r="BG20519" s="6"/>
    </row>
    <row r="20520" spans="34:59" x14ac:dyDescent="0.25">
      <c r="AH20520" s="10"/>
      <c r="AI20520" s="6"/>
      <c r="AJ20520" s="10"/>
      <c r="AK20520" s="10"/>
      <c r="AL20520" s="10"/>
      <c r="AM20520" s="10"/>
      <c r="AN20520" s="10"/>
      <c r="AO20520" s="10"/>
      <c r="AP20520" s="10"/>
      <c r="AQ20520" s="10"/>
      <c r="AR20520" s="10"/>
      <c r="AS20520" s="10"/>
      <c r="AT20520" s="10"/>
      <c r="AU20520" s="10"/>
      <c r="AV20520" s="10"/>
      <c r="AW20520" s="10"/>
      <c r="AX20520" s="10"/>
      <c r="AY20520" s="10"/>
      <c r="AZ20520" s="10"/>
      <c r="BA20520" s="10"/>
      <c r="BB20520" s="10"/>
      <c r="BC20520" s="10"/>
      <c r="BD20520" s="10"/>
      <c r="BE20520" s="10"/>
      <c r="BF20520" s="10"/>
      <c r="BG20520" s="6"/>
    </row>
    <row r="20521" spans="34:59" x14ac:dyDescent="0.25">
      <c r="AH20521" s="6"/>
      <c r="AI20521" s="6"/>
      <c r="AJ20521" s="6"/>
      <c r="AK20521" s="6"/>
      <c r="AL20521" s="6"/>
      <c r="AM20521" s="6"/>
      <c r="AN20521" s="6"/>
      <c r="AO20521" s="6"/>
      <c r="AP20521" s="6"/>
      <c r="AQ20521" s="6"/>
      <c r="AR20521" s="6"/>
      <c r="AS20521" s="6"/>
      <c r="AT20521" s="6"/>
      <c r="AU20521" s="6"/>
      <c r="AV20521" s="6"/>
      <c r="AW20521" s="6"/>
      <c r="AX20521" s="6"/>
      <c r="AY20521" s="6"/>
      <c r="AZ20521" s="6"/>
      <c r="BA20521" s="6"/>
      <c r="BB20521" s="6"/>
      <c r="BC20521" s="6"/>
      <c r="BD20521" s="6"/>
      <c r="BE20521" s="6"/>
      <c r="BF20521" s="6"/>
      <c r="BG20521" s="10"/>
    </row>
    <row r="20522" spans="34:59" x14ac:dyDescent="0.25">
      <c r="AH20522" s="10"/>
      <c r="AI20522" s="6"/>
    </row>
    <row r="20523" spans="34:59" x14ac:dyDescent="0.25">
      <c r="AH20523" s="6"/>
      <c r="AI20523" s="6"/>
      <c r="AJ20523" s="6"/>
      <c r="AK20523" s="6"/>
      <c r="AL20523" s="6"/>
      <c r="AM20523" s="6"/>
      <c r="AN20523" s="6"/>
      <c r="AO20523" s="6"/>
      <c r="AP20523" s="6"/>
      <c r="AQ20523" s="6"/>
      <c r="AR20523" s="6"/>
      <c r="AS20523" s="6"/>
      <c r="AT20523" s="6"/>
      <c r="AU20523" s="6"/>
      <c r="AV20523" s="6"/>
      <c r="AW20523" s="6"/>
      <c r="AX20523" s="6"/>
      <c r="AY20523" s="6"/>
      <c r="AZ20523" s="6"/>
      <c r="BA20523" s="6"/>
      <c r="BB20523" s="6"/>
      <c r="BC20523" s="6"/>
      <c r="BD20523" s="6"/>
      <c r="BE20523" s="6"/>
      <c r="BF20523" s="6"/>
      <c r="BG20523" s="6"/>
    </row>
    <row r="20524" spans="34:59" x14ac:dyDescent="0.25">
      <c r="AH20524" s="10"/>
      <c r="AI20524" s="6"/>
      <c r="AJ20524" s="10"/>
      <c r="AK20524" s="10"/>
      <c r="AL20524" s="10"/>
      <c r="AM20524" s="10"/>
      <c r="AN20524" s="10"/>
      <c r="AO20524" s="10"/>
      <c r="AP20524" s="10"/>
      <c r="AQ20524" s="10"/>
      <c r="AR20524" s="10"/>
      <c r="AS20524" s="10"/>
      <c r="AT20524" s="10"/>
      <c r="AU20524" s="10"/>
      <c r="AV20524" s="10"/>
      <c r="AW20524" s="10"/>
      <c r="AX20524" s="10"/>
      <c r="AY20524" s="10"/>
      <c r="AZ20524" s="10"/>
      <c r="BA20524" s="10"/>
      <c r="BB20524" s="10"/>
      <c r="BC20524" s="10"/>
      <c r="BD20524" s="10"/>
      <c r="BE20524" s="10"/>
      <c r="BF20524" s="10"/>
      <c r="BG20524" s="6"/>
    </row>
    <row r="20525" spans="34:59" x14ac:dyDescent="0.25">
      <c r="AH20525" s="6"/>
      <c r="AI20525" s="6"/>
      <c r="AJ20525" s="6"/>
      <c r="AK20525" s="6"/>
      <c r="AL20525" s="6"/>
      <c r="AM20525" s="6"/>
      <c r="AN20525" s="6"/>
      <c r="AO20525" s="6"/>
      <c r="AP20525" s="6"/>
      <c r="AQ20525" s="6"/>
      <c r="AR20525" s="6"/>
      <c r="AS20525" s="6"/>
      <c r="AT20525" s="6"/>
      <c r="AU20525" s="6"/>
      <c r="AV20525" s="6"/>
      <c r="AW20525" s="6"/>
      <c r="AX20525" s="6"/>
      <c r="AY20525" s="6"/>
      <c r="AZ20525" s="6"/>
      <c r="BA20525" s="6"/>
      <c r="BB20525" s="6"/>
      <c r="BC20525" s="6"/>
      <c r="BD20525" s="6"/>
      <c r="BE20525" s="6"/>
      <c r="BF20525" s="6"/>
      <c r="BG20525" s="10"/>
    </row>
    <row r="20526" spans="34:59" x14ac:dyDescent="0.25">
      <c r="AH20526" s="10"/>
      <c r="AI20526" s="6"/>
    </row>
    <row r="20527" spans="34:59" x14ac:dyDescent="0.25">
      <c r="AH20527" s="6"/>
      <c r="AI20527" s="6"/>
      <c r="AJ20527" s="6"/>
      <c r="AK20527" s="6"/>
      <c r="AL20527" s="6"/>
      <c r="AM20527" s="6"/>
      <c r="AN20527" s="6"/>
      <c r="AO20527" s="6"/>
      <c r="AP20527" s="6"/>
      <c r="AQ20527" s="6"/>
      <c r="AR20527" s="6"/>
      <c r="AS20527" s="6"/>
      <c r="AT20527" s="6"/>
      <c r="AU20527" s="6"/>
      <c r="AV20527" s="6"/>
      <c r="AW20527" s="6"/>
      <c r="AX20527" s="6"/>
      <c r="AY20527" s="6"/>
      <c r="AZ20527" s="6"/>
      <c r="BA20527" s="6"/>
      <c r="BB20527" s="6"/>
      <c r="BC20527" s="6"/>
      <c r="BD20527" s="6"/>
      <c r="BE20527" s="6"/>
      <c r="BF20527" s="6"/>
      <c r="BG20527" s="6"/>
    </row>
    <row r="20528" spans="34:59" x14ac:dyDescent="0.25">
      <c r="AH20528" s="10"/>
      <c r="AI20528" s="6"/>
      <c r="AJ20528" s="10"/>
      <c r="AK20528" s="10"/>
      <c r="AL20528" s="10"/>
      <c r="AM20528" s="10"/>
      <c r="AN20528" s="10"/>
      <c r="AO20528" s="10"/>
      <c r="AP20528" s="10"/>
      <c r="AQ20528" s="10"/>
      <c r="AR20528" s="10"/>
      <c r="AS20528" s="10"/>
      <c r="AT20528" s="10"/>
      <c r="AU20528" s="10"/>
      <c r="AV20528" s="10"/>
      <c r="AW20528" s="10"/>
      <c r="AX20528" s="10"/>
      <c r="AY20528" s="10"/>
      <c r="AZ20528" s="10"/>
      <c r="BA20528" s="10"/>
      <c r="BB20528" s="10"/>
      <c r="BC20528" s="10"/>
      <c r="BD20528" s="10"/>
      <c r="BE20528" s="10"/>
      <c r="BF20528" s="10"/>
      <c r="BG20528" s="6"/>
    </row>
    <row r="20529" spans="34:59" x14ac:dyDescent="0.25">
      <c r="AH20529" s="6"/>
      <c r="AI20529" s="6"/>
      <c r="AJ20529" s="6"/>
      <c r="AK20529" s="6"/>
      <c r="AL20529" s="6"/>
      <c r="AM20529" s="6"/>
      <c r="AN20529" s="6"/>
      <c r="AO20529" s="6"/>
      <c r="AP20529" s="6"/>
      <c r="AQ20529" s="6"/>
      <c r="AR20529" s="6"/>
      <c r="AS20529" s="6"/>
      <c r="AT20529" s="6"/>
      <c r="AU20529" s="6"/>
      <c r="AV20529" s="6"/>
      <c r="AW20529" s="6"/>
      <c r="AX20529" s="6"/>
      <c r="AY20529" s="6"/>
      <c r="AZ20529" s="6"/>
      <c r="BA20529" s="6"/>
      <c r="BB20529" s="6"/>
      <c r="BC20529" s="6"/>
      <c r="BD20529" s="6"/>
      <c r="BE20529" s="6"/>
      <c r="BF20529" s="6"/>
      <c r="BG20529" s="10"/>
    </row>
    <row r="20530" spans="34:59" x14ac:dyDescent="0.25">
      <c r="AH20530" s="10"/>
      <c r="AI20530" s="6"/>
    </row>
    <row r="20531" spans="34:59" x14ac:dyDescent="0.25">
      <c r="AH20531" s="6"/>
      <c r="AI20531" s="6"/>
      <c r="AJ20531" s="6"/>
      <c r="AK20531" s="6"/>
      <c r="AL20531" s="6"/>
      <c r="AM20531" s="6"/>
      <c r="AN20531" s="6"/>
      <c r="AO20531" s="6"/>
      <c r="AP20531" s="6"/>
      <c r="AQ20531" s="6"/>
      <c r="AR20531" s="6"/>
      <c r="AS20531" s="6"/>
      <c r="AT20531" s="6"/>
      <c r="AU20531" s="6"/>
      <c r="AV20531" s="6"/>
      <c r="AW20531" s="6"/>
      <c r="AX20531" s="6"/>
      <c r="AY20531" s="6"/>
      <c r="AZ20531" s="6"/>
      <c r="BA20531" s="6"/>
      <c r="BB20531" s="6"/>
      <c r="BC20531" s="6"/>
      <c r="BD20531" s="6"/>
      <c r="BE20531" s="6"/>
      <c r="BF20531" s="6"/>
      <c r="BG20531" s="6"/>
    </row>
    <row r="20532" spans="34:59" x14ac:dyDescent="0.25">
      <c r="AH20532" s="10"/>
      <c r="AI20532" s="6"/>
      <c r="AJ20532" s="10"/>
      <c r="AK20532" s="10"/>
      <c r="AL20532" s="10"/>
      <c r="AM20532" s="10"/>
      <c r="AN20532" s="10"/>
      <c r="AO20532" s="10"/>
      <c r="AP20532" s="10"/>
      <c r="AQ20532" s="10"/>
      <c r="AR20532" s="10"/>
      <c r="AS20532" s="10"/>
      <c r="AT20532" s="10"/>
      <c r="AU20532" s="10"/>
      <c r="AV20532" s="10"/>
      <c r="AW20532" s="10"/>
      <c r="AX20532" s="10"/>
      <c r="AY20532" s="10"/>
      <c r="AZ20532" s="10"/>
      <c r="BA20532" s="10"/>
      <c r="BB20532" s="10"/>
      <c r="BC20532" s="10"/>
      <c r="BD20532" s="10"/>
      <c r="BE20532" s="10"/>
      <c r="BF20532" s="10"/>
      <c r="BG20532" s="6"/>
    </row>
    <row r="20534" spans="34:59" x14ac:dyDescent="0.25">
      <c r="AH20534" s="10"/>
      <c r="AI20534" s="6"/>
    </row>
    <row r="20535" spans="34:59" x14ac:dyDescent="0.25">
      <c r="AH20535" s="6"/>
      <c r="AI20535" s="6"/>
      <c r="AJ20535" s="6"/>
      <c r="AK20535" s="6"/>
      <c r="AL20535" s="6"/>
      <c r="AM20535" s="6"/>
      <c r="AN20535" s="6"/>
      <c r="AO20535" s="6"/>
      <c r="AP20535" s="6"/>
      <c r="AQ20535" s="6"/>
      <c r="AR20535" s="6"/>
      <c r="AS20535" s="6"/>
      <c r="AT20535" s="6"/>
      <c r="AU20535" s="6"/>
      <c r="AV20535" s="6"/>
      <c r="AW20535" s="6"/>
      <c r="AX20535" s="6"/>
      <c r="AY20535" s="6"/>
      <c r="AZ20535" s="6"/>
      <c r="BA20535" s="6"/>
      <c r="BB20535" s="6"/>
      <c r="BC20535" s="6"/>
      <c r="BD20535" s="6"/>
      <c r="BE20535" s="6"/>
      <c r="BF20535" s="6"/>
      <c r="BG20535" s="6"/>
    </row>
    <row r="20536" spans="34:59" x14ac:dyDescent="0.25">
      <c r="AH20536" s="10"/>
      <c r="AI20536" s="6"/>
      <c r="AJ20536" s="10"/>
      <c r="AK20536" s="10"/>
      <c r="AL20536" s="10"/>
      <c r="AM20536" s="10"/>
      <c r="AN20536" s="10"/>
      <c r="AO20536" s="10"/>
      <c r="AP20536" s="10"/>
      <c r="AQ20536" s="10"/>
      <c r="AR20536" s="10"/>
      <c r="AS20536" s="10"/>
      <c r="AT20536" s="10"/>
      <c r="AU20536" s="10"/>
      <c r="AV20536" s="10"/>
      <c r="AW20536" s="10"/>
      <c r="AX20536" s="10"/>
      <c r="AY20536" s="10"/>
      <c r="AZ20536" s="10"/>
      <c r="BA20536" s="10"/>
      <c r="BB20536" s="10"/>
      <c r="BC20536" s="10"/>
      <c r="BD20536" s="10"/>
      <c r="BE20536" s="10"/>
      <c r="BF20536" s="10"/>
      <c r="BG20536" s="6"/>
    </row>
    <row r="20537" spans="34:59" x14ac:dyDescent="0.25">
      <c r="AH20537" s="6"/>
      <c r="AI20537" s="6"/>
      <c r="AJ20537" s="6"/>
      <c r="AK20537" s="6"/>
      <c r="AL20537" s="6"/>
      <c r="AM20537" s="6"/>
      <c r="AN20537" s="6"/>
      <c r="AO20537" s="6"/>
      <c r="AP20537" s="6"/>
      <c r="AQ20537" s="6"/>
      <c r="AR20537" s="6"/>
      <c r="AS20537" s="6"/>
      <c r="AT20537" s="6"/>
      <c r="AU20537" s="6"/>
      <c r="AV20537" s="6"/>
      <c r="AW20537" s="6"/>
      <c r="AX20537" s="6"/>
      <c r="AY20537" s="6"/>
      <c r="AZ20537" s="6"/>
      <c r="BA20537" s="6"/>
      <c r="BB20537" s="6"/>
      <c r="BC20537" s="6"/>
      <c r="BD20537" s="6"/>
      <c r="BE20537" s="6"/>
      <c r="BF20537" s="6"/>
      <c r="BG20537" s="10"/>
    </row>
    <row r="20538" spans="34:59" x14ac:dyDescent="0.25">
      <c r="AH20538" s="10"/>
      <c r="AI20538" s="6"/>
    </row>
    <row r="20539" spans="34:59" x14ac:dyDescent="0.25">
      <c r="AH20539" s="6"/>
      <c r="AI20539" s="6"/>
      <c r="AJ20539" s="6"/>
      <c r="AK20539" s="6"/>
      <c r="AL20539" s="6"/>
      <c r="AM20539" s="6"/>
      <c r="AN20539" s="6"/>
      <c r="AO20539" s="6"/>
      <c r="AP20539" s="6"/>
      <c r="AQ20539" s="6"/>
      <c r="AR20539" s="6"/>
      <c r="AS20539" s="6"/>
      <c r="AT20539" s="6"/>
      <c r="AU20539" s="6"/>
      <c r="AV20539" s="6"/>
      <c r="AW20539" s="6"/>
      <c r="AX20539" s="6"/>
      <c r="AY20539" s="6"/>
      <c r="AZ20539" s="6"/>
      <c r="BA20539" s="6"/>
      <c r="BB20539" s="6"/>
      <c r="BC20539" s="6"/>
      <c r="BD20539" s="6"/>
      <c r="BE20539" s="6"/>
      <c r="BF20539" s="6"/>
      <c r="BG20539" s="6"/>
    </row>
    <row r="20540" spans="34:59" x14ac:dyDescent="0.25">
      <c r="AH20540" s="10"/>
      <c r="AI20540" s="6"/>
      <c r="AJ20540" s="10"/>
      <c r="AK20540" s="10"/>
      <c r="AL20540" s="10"/>
      <c r="AM20540" s="10"/>
      <c r="AN20540" s="10"/>
      <c r="AO20540" s="10"/>
      <c r="AP20540" s="10"/>
      <c r="AQ20540" s="10"/>
      <c r="AR20540" s="10"/>
      <c r="AS20540" s="10"/>
      <c r="AT20540" s="10"/>
      <c r="AU20540" s="10"/>
      <c r="AV20540" s="10"/>
      <c r="AW20540" s="10"/>
      <c r="AX20540" s="10"/>
      <c r="AY20540" s="10"/>
      <c r="AZ20540" s="10"/>
      <c r="BA20540" s="10"/>
      <c r="BB20540" s="10"/>
      <c r="BC20540" s="10"/>
      <c r="BD20540" s="10"/>
      <c r="BE20540" s="10"/>
      <c r="BF20540" s="10"/>
      <c r="BG20540" s="6"/>
    </row>
    <row r="20541" spans="34:59" x14ac:dyDescent="0.25">
      <c r="AH20541" s="6"/>
      <c r="AI20541" s="6"/>
      <c r="AJ20541" s="6"/>
      <c r="AK20541" s="6"/>
      <c r="AL20541" s="6"/>
      <c r="AM20541" s="6"/>
      <c r="AN20541" s="6"/>
      <c r="AO20541" s="6"/>
      <c r="AP20541" s="6"/>
      <c r="AQ20541" s="6"/>
      <c r="AR20541" s="6"/>
      <c r="AS20541" s="6"/>
      <c r="AT20541" s="6"/>
      <c r="AU20541" s="6"/>
      <c r="AV20541" s="6"/>
      <c r="AW20541" s="6"/>
      <c r="AX20541" s="6"/>
      <c r="AY20541" s="6"/>
      <c r="AZ20541" s="6"/>
      <c r="BA20541" s="6"/>
      <c r="BB20541" s="6"/>
      <c r="BC20541" s="6"/>
      <c r="BD20541" s="6"/>
      <c r="BE20541" s="6"/>
      <c r="BF20541" s="6"/>
      <c r="BG20541" s="10"/>
    </row>
    <row r="20542" spans="34:59" x14ac:dyDescent="0.25">
      <c r="AH20542" s="10"/>
      <c r="AI20542" s="6"/>
    </row>
    <row r="20543" spans="34:59" x14ac:dyDescent="0.25">
      <c r="AH20543" s="6"/>
      <c r="AI20543" s="6"/>
      <c r="AJ20543" s="6"/>
      <c r="AK20543" s="6"/>
      <c r="AL20543" s="6"/>
      <c r="AM20543" s="6"/>
      <c r="AN20543" s="6"/>
      <c r="AO20543" s="6"/>
      <c r="AP20543" s="6"/>
      <c r="AQ20543" s="6"/>
      <c r="AR20543" s="6"/>
      <c r="AS20543" s="6"/>
      <c r="AT20543" s="6"/>
      <c r="AU20543" s="6"/>
      <c r="AV20543" s="6"/>
      <c r="AW20543" s="6"/>
      <c r="AX20543" s="6"/>
      <c r="AY20543" s="6"/>
      <c r="AZ20543" s="6"/>
      <c r="BA20543" s="6"/>
      <c r="BB20543" s="6"/>
      <c r="BC20543" s="6"/>
      <c r="BD20543" s="6"/>
      <c r="BE20543" s="6"/>
      <c r="BF20543" s="6"/>
      <c r="BG20543" s="6"/>
    </row>
    <row r="20544" spans="34:59" x14ac:dyDescent="0.25">
      <c r="AH20544" s="10"/>
      <c r="AI20544" s="6"/>
      <c r="AJ20544" s="10"/>
      <c r="AK20544" s="10"/>
      <c r="AL20544" s="10"/>
      <c r="AM20544" s="10"/>
      <c r="AN20544" s="10"/>
      <c r="AO20544" s="10"/>
      <c r="AP20544" s="10"/>
      <c r="AQ20544" s="10"/>
      <c r="AR20544" s="10"/>
      <c r="AS20544" s="10"/>
      <c r="AT20544" s="10"/>
      <c r="AU20544" s="10"/>
      <c r="AV20544" s="10"/>
      <c r="AW20544" s="10"/>
      <c r="AX20544" s="10"/>
      <c r="AY20544" s="10"/>
      <c r="AZ20544" s="10"/>
      <c r="BA20544" s="10"/>
      <c r="BB20544" s="10"/>
      <c r="BC20544" s="10"/>
      <c r="BD20544" s="10"/>
      <c r="BE20544" s="10"/>
      <c r="BF20544" s="10"/>
      <c r="BG20544" s="6"/>
    </row>
    <row r="20545" spans="34:59" x14ac:dyDescent="0.25">
      <c r="AH20545" s="6"/>
      <c r="AI20545" s="6"/>
      <c r="AJ20545" s="6"/>
      <c r="AK20545" s="6"/>
      <c r="AL20545" s="6"/>
      <c r="AM20545" s="6"/>
      <c r="AN20545" s="6"/>
      <c r="AO20545" s="6"/>
      <c r="AP20545" s="6"/>
      <c r="AQ20545" s="6"/>
      <c r="AR20545" s="6"/>
      <c r="AS20545" s="6"/>
      <c r="AT20545" s="6"/>
      <c r="AU20545" s="6"/>
      <c r="AV20545" s="6"/>
      <c r="AW20545" s="6"/>
      <c r="AX20545" s="6"/>
      <c r="AY20545" s="6"/>
      <c r="AZ20545" s="6"/>
      <c r="BA20545" s="6"/>
      <c r="BB20545" s="6"/>
      <c r="BC20545" s="6"/>
      <c r="BD20545" s="6"/>
      <c r="BE20545" s="6"/>
      <c r="BF20545" s="6"/>
      <c r="BG20545" s="10"/>
    </row>
    <row r="20546" spans="34:59" x14ac:dyDescent="0.25">
      <c r="AH20546" s="10"/>
      <c r="AI20546" s="6"/>
    </row>
    <row r="20547" spans="34:59" x14ac:dyDescent="0.25">
      <c r="AH20547" s="6"/>
      <c r="AI20547" s="6"/>
      <c r="AJ20547" s="6"/>
      <c r="AK20547" s="6"/>
      <c r="AL20547" s="6"/>
      <c r="AM20547" s="6"/>
      <c r="AN20547" s="6"/>
      <c r="AO20547" s="6"/>
      <c r="AP20547" s="6"/>
      <c r="AQ20547" s="6"/>
      <c r="AR20547" s="6"/>
      <c r="AS20547" s="6"/>
      <c r="AT20547" s="6"/>
      <c r="AU20547" s="6"/>
      <c r="AV20547" s="6"/>
      <c r="AW20547" s="6"/>
      <c r="AX20547" s="6"/>
      <c r="AY20547" s="6"/>
      <c r="AZ20547" s="6"/>
      <c r="BA20547" s="6"/>
      <c r="BB20547" s="6"/>
      <c r="BC20547" s="6"/>
      <c r="BD20547" s="6"/>
      <c r="BE20547" s="6"/>
      <c r="BF20547" s="6"/>
      <c r="BG20547" s="6"/>
    </row>
    <row r="20548" spans="34:59" x14ac:dyDescent="0.25">
      <c r="AH20548" s="10"/>
      <c r="AI20548" s="6"/>
      <c r="AJ20548" s="10"/>
      <c r="AK20548" s="10"/>
      <c r="AL20548" s="10"/>
      <c r="AM20548" s="10"/>
      <c r="AN20548" s="10"/>
      <c r="AO20548" s="10"/>
      <c r="AP20548" s="10"/>
      <c r="AQ20548" s="10"/>
      <c r="AR20548" s="10"/>
      <c r="AS20548" s="10"/>
      <c r="AT20548" s="10"/>
      <c r="AU20548" s="10"/>
      <c r="AV20548" s="10"/>
      <c r="AW20548" s="10"/>
      <c r="AX20548" s="10"/>
      <c r="AY20548" s="10"/>
      <c r="AZ20548" s="10"/>
      <c r="BA20548" s="10"/>
      <c r="BB20548" s="10"/>
      <c r="BC20548" s="10"/>
      <c r="BD20548" s="10"/>
      <c r="BE20548" s="10"/>
      <c r="BF20548" s="10"/>
      <c r="BG20548" s="6"/>
    </row>
    <row r="20550" spans="34:59" x14ac:dyDescent="0.25">
      <c r="AH20550" s="10"/>
      <c r="AI20550" s="6"/>
    </row>
    <row r="20551" spans="34:59" x14ac:dyDescent="0.25">
      <c r="AH20551" s="6"/>
      <c r="AI20551" s="6"/>
      <c r="AJ20551" s="6"/>
      <c r="AK20551" s="6"/>
      <c r="AL20551" s="6"/>
      <c r="AM20551" s="6"/>
      <c r="AN20551" s="6"/>
      <c r="AO20551" s="6"/>
      <c r="AP20551" s="6"/>
      <c r="AQ20551" s="6"/>
      <c r="AR20551" s="6"/>
      <c r="AS20551" s="6"/>
      <c r="AT20551" s="6"/>
      <c r="AU20551" s="6"/>
      <c r="AV20551" s="6"/>
      <c r="AW20551" s="6"/>
      <c r="AX20551" s="6"/>
      <c r="AY20551" s="6"/>
      <c r="AZ20551" s="6"/>
      <c r="BA20551" s="6"/>
      <c r="BB20551" s="6"/>
      <c r="BC20551" s="6"/>
      <c r="BD20551" s="6"/>
      <c r="BE20551" s="6"/>
      <c r="BF20551" s="6"/>
      <c r="BG20551" s="6"/>
    </row>
    <row r="20552" spans="34:59" x14ac:dyDescent="0.25">
      <c r="AH20552" s="10"/>
      <c r="AI20552" s="6"/>
      <c r="AJ20552" s="10"/>
      <c r="AK20552" s="10"/>
      <c r="AL20552" s="10"/>
      <c r="AM20552" s="10"/>
      <c r="AN20552" s="10"/>
      <c r="AO20552" s="10"/>
      <c r="AP20552" s="10"/>
      <c r="AQ20552" s="10"/>
      <c r="AR20552" s="10"/>
      <c r="AS20552" s="10"/>
      <c r="AT20552" s="10"/>
      <c r="AU20552" s="10"/>
      <c r="AV20552" s="10"/>
      <c r="AW20552" s="10"/>
      <c r="AX20552" s="10"/>
      <c r="AY20552" s="10"/>
      <c r="AZ20552" s="10"/>
      <c r="BA20552" s="10"/>
      <c r="BB20552" s="10"/>
      <c r="BC20552" s="10"/>
      <c r="BD20552" s="10"/>
      <c r="BE20552" s="10"/>
      <c r="BF20552" s="10"/>
      <c r="BG20552" s="6"/>
    </row>
    <row r="20553" spans="34:59" x14ac:dyDescent="0.25">
      <c r="AH20553" s="6"/>
      <c r="AI20553" s="6"/>
      <c r="AJ20553" s="6"/>
      <c r="AK20553" s="6"/>
      <c r="AL20553" s="6"/>
      <c r="AM20553" s="6"/>
      <c r="AN20553" s="6"/>
      <c r="AO20553" s="6"/>
      <c r="AP20553" s="6"/>
      <c r="AQ20553" s="6"/>
      <c r="AR20553" s="6"/>
      <c r="AS20553" s="6"/>
      <c r="AT20553" s="6"/>
      <c r="AU20553" s="6"/>
      <c r="AV20553" s="6"/>
      <c r="AW20553" s="6"/>
      <c r="AX20553" s="6"/>
      <c r="AY20553" s="6"/>
      <c r="AZ20553" s="6"/>
      <c r="BA20553" s="6"/>
      <c r="BB20553" s="6"/>
      <c r="BC20553" s="6"/>
      <c r="BD20553" s="6"/>
      <c r="BE20553" s="6"/>
      <c r="BF20553" s="6"/>
      <c r="BG20553" s="10"/>
    </row>
    <row r="20554" spans="34:59" x14ac:dyDescent="0.25">
      <c r="AH20554" s="10"/>
      <c r="AI20554" s="6"/>
    </row>
    <row r="20555" spans="34:59" x14ac:dyDescent="0.25">
      <c r="AH20555" s="6"/>
      <c r="AI20555" s="6"/>
      <c r="AJ20555" s="6"/>
      <c r="AK20555" s="6"/>
      <c r="AL20555" s="6"/>
      <c r="AM20555" s="6"/>
      <c r="AN20555" s="6"/>
      <c r="AO20555" s="6"/>
      <c r="AP20555" s="6"/>
      <c r="AQ20555" s="6"/>
      <c r="AR20555" s="6"/>
      <c r="AS20555" s="6"/>
      <c r="AT20555" s="6"/>
      <c r="AU20555" s="6"/>
      <c r="AV20555" s="6"/>
      <c r="AW20555" s="6"/>
      <c r="AX20555" s="6"/>
      <c r="AY20555" s="6"/>
      <c r="AZ20555" s="6"/>
      <c r="BA20555" s="6"/>
      <c r="BB20555" s="6"/>
      <c r="BC20555" s="6"/>
      <c r="BD20555" s="6"/>
      <c r="BE20555" s="6"/>
      <c r="BF20555" s="6"/>
      <c r="BG20555" s="6"/>
    </row>
    <row r="20556" spans="34:59" x14ac:dyDescent="0.25">
      <c r="AH20556" s="10"/>
      <c r="AI20556" s="6"/>
      <c r="AJ20556" s="10"/>
      <c r="AK20556" s="10"/>
      <c r="AL20556" s="10"/>
      <c r="AM20556" s="10"/>
      <c r="AN20556" s="10"/>
      <c r="AO20556" s="10"/>
      <c r="AP20556" s="10"/>
      <c r="AQ20556" s="10"/>
      <c r="AR20556" s="10"/>
      <c r="AS20556" s="10"/>
      <c r="AT20556" s="10"/>
      <c r="AU20556" s="10"/>
      <c r="AV20556" s="10"/>
      <c r="AW20556" s="10"/>
      <c r="AX20556" s="10"/>
      <c r="AY20556" s="10"/>
      <c r="AZ20556" s="10"/>
      <c r="BA20556" s="10"/>
      <c r="BB20556" s="10"/>
      <c r="BC20556" s="10"/>
      <c r="BD20556" s="10"/>
      <c r="BE20556" s="10"/>
      <c r="BF20556" s="10"/>
      <c r="BG20556" s="6"/>
    </row>
    <row r="20557" spans="34:59" x14ac:dyDescent="0.25">
      <c r="AH20557" s="6"/>
      <c r="AI20557" s="6"/>
      <c r="AJ20557" s="6"/>
      <c r="AK20557" s="6"/>
      <c r="AL20557" s="6"/>
      <c r="AM20557" s="6"/>
      <c r="AN20557" s="6"/>
      <c r="AO20557" s="6"/>
      <c r="AP20557" s="6"/>
      <c r="AQ20557" s="6"/>
      <c r="AR20557" s="6"/>
      <c r="AS20557" s="6"/>
      <c r="AT20557" s="6"/>
      <c r="AU20557" s="6"/>
      <c r="AV20557" s="6"/>
      <c r="AW20557" s="6"/>
      <c r="AX20557" s="6"/>
      <c r="AY20557" s="6"/>
      <c r="AZ20557" s="6"/>
      <c r="BA20557" s="6"/>
      <c r="BB20557" s="6"/>
      <c r="BC20557" s="6"/>
      <c r="BD20557" s="6"/>
      <c r="BE20557" s="6"/>
      <c r="BF20557" s="6"/>
      <c r="BG20557" s="10"/>
    </row>
    <row r="20558" spans="34:59" x14ac:dyDescent="0.25">
      <c r="AH20558" s="10"/>
      <c r="AI20558" s="6"/>
    </row>
    <row r="20559" spans="34:59" x14ac:dyDescent="0.25">
      <c r="AH20559" s="6"/>
      <c r="AI20559" s="6"/>
      <c r="AJ20559" s="6"/>
      <c r="AK20559" s="6"/>
      <c r="AL20559" s="6"/>
      <c r="AM20559" s="6"/>
      <c r="AN20559" s="6"/>
      <c r="AO20559" s="6"/>
      <c r="AP20559" s="6"/>
      <c r="AQ20559" s="6"/>
      <c r="AR20559" s="6"/>
      <c r="AS20559" s="6"/>
      <c r="AT20559" s="6"/>
      <c r="AU20559" s="6"/>
      <c r="AV20559" s="6"/>
      <c r="AW20559" s="6"/>
      <c r="AX20559" s="6"/>
      <c r="AY20559" s="6"/>
      <c r="AZ20559" s="6"/>
      <c r="BA20559" s="6"/>
      <c r="BB20559" s="6"/>
      <c r="BC20559" s="6"/>
      <c r="BD20559" s="6"/>
      <c r="BE20559" s="6"/>
      <c r="BF20559" s="6"/>
      <c r="BG20559" s="6"/>
    </row>
    <row r="20560" spans="34:59" x14ac:dyDescent="0.25">
      <c r="AH20560" s="10"/>
      <c r="AI20560" s="6"/>
      <c r="AJ20560" s="10"/>
      <c r="AK20560" s="10"/>
      <c r="AL20560" s="10"/>
      <c r="AM20560" s="10"/>
      <c r="AN20560" s="10"/>
      <c r="AO20560" s="10"/>
      <c r="AP20560" s="10"/>
      <c r="AQ20560" s="10"/>
      <c r="AR20560" s="10"/>
      <c r="AS20560" s="10"/>
      <c r="AT20560" s="10"/>
      <c r="AU20560" s="10"/>
      <c r="AV20560" s="10"/>
      <c r="AW20560" s="10"/>
      <c r="AX20560" s="10"/>
      <c r="AY20560" s="10"/>
      <c r="AZ20560" s="10"/>
      <c r="BA20560" s="10"/>
      <c r="BB20560" s="10"/>
      <c r="BC20560" s="10"/>
      <c r="BD20560" s="10"/>
      <c r="BE20560" s="10"/>
      <c r="BF20560" s="10"/>
      <c r="BG20560" s="6"/>
    </row>
    <row r="20561" spans="34:59" x14ac:dyDescent="0.25">
      <c r="AH20561" s="6"/>
      <c r="AI20561" s="6"/>
      <c r="AJ20561" s="6"/>
      <c r="AK20561" s="6"/>
      <c r="AL20561" s="6"/>
      <c r="AM20561" s="6"/>
      <c r="AN20561" s="6"/>
      <c r="AO20561" s="6"/>
      <c r="AP20561" s="6"/>
      <c r="AQ20561" s="6"/>
      <c r="AR20561" s="6"/>
      <c r="AS20561" s="6"/>
      <c r="AT20561" s="6"/>
      <c r="AU20561" s="6"/>
      <c r="AV20561" s="6"/>
      <c r="AW20561" s="6"/>
      <c r="AX20561" s="6"/>
      <c r="AY20561" s="6"/>
      <c r="AZ20561" s="6"/>
      <c r="BA20561" s="6"/>
      <c r="BB20561" s="6"/>
      <c r="BC20561" s="6"/>
      <c r="BD20561" s="6"/>
      <c r="BE20561" s="6"/>
      <c r="BF20561" s="6"/>
      <c r="BG20561" s="10"/>
    </row>
    <row r="20562" spans="34:59" x14ac:dyDescent="0.25">
      <c r="AH20562" s="10"/>
      <c r="AI20562" s="6"/>
    </row>
    <row r="20563" spans="34:59" x14ac:dyDescent="0.25">
      <c r="AH20563" s="6"/>
      <c r="AI20563" s="6"/>
      <c r="AJ20563" s="6"/>
      <c r="AK20563" s="6"/>
      <c r="AL20563" s="6"/>
      <c r="AM20563" s="6"/>
      <c r="AN20563" s="6"/>
      <c r="AO20563" s="6"/>
      <c r="AP20563" s="6"/>
      <c r="AQ20563" s="6"/>
      <c r="AR20563" s="6"/>
      <c r="AS20563" s="6"/>
      <c r="AT20563" s="6"/>
      <c r="AU20563" s="6"/>
      <c r="AV20563" s="6"/>
      <c r="AW20563" s="6"/>
      <c r="AX20563" s="6"/>
      <c r="AY20563" s="6"/>
      <c r="AZ20563" s="6"/>
      <c r="BA20563" s="6"/>
      <c r="BB20563" s="6"/>
      <c r="BC20563" s="6"/>
      <c r="BD20563" s="6"/>
      <c r="BE20563" s="6"/>
      <c r="BF20563" s="6"/>
      <c r="BG20563" s="6"/>
    </row>
    <row r="20564" spans="34:59" x14ac:dyDescent="0.25">
      <c r="AH20564" s="10"/>
      <c r="AI20564" s="6"/>
      <c r="AJ20564" s="10"/>
      <c r="AK20564" s="10"/>
      <c r="AL20564" s="10"/>
      <c r="AM20564" s="10"/>
      <c r="AN20564" s="10"/>
      <c r="AO20564" s="10"/>
      <c r="AP20564" s="10"/>
      <c r="AQ20564" s="10"/>
      <c r="AR20564" s="10"/>
      <c r="AS20564" s="10"/>
      <c r="AT20564" s="10"/>
      <c r="AU20564" s="10"/>
      <c r="AV20564" s="10"/>
      <c r="AW20564" s="10"/>
      <c r="AX20564" s="10"/>
      <c r="AY20564" s="10"/>
      <c r="AZ20564" s="10"/>
      <c r="BA20564" s="10"/>
      <c r="BB20564" s="10"/>
      <c r="BC20564" s="10"/>
      <c r="BD20564" s="10"/>
      <c r="BE20564" s="10"/>
      <c r="BF20564" s="10"/>
      <c r="BG20564" s="6"/>
    </row>
    <row r="20566" spans="34:59" x14ac:dyDescent="0.25">
      <c r="AH20566" s="10"/>
      <c r="AI20566" s="6"/>
    </row>
    <row r="20567" spans="34:59" x14ac:dyDescent="0.25">
      <c r="AH20567" s="6"/>
      <c r="AI20567" s="6"/>
      <c r="AJ20567" s="6"/>
      <c r="AK20567" s="6"/>
      <c r="AL20567" s="6"/>
      <c r="AM20567" s="6"/>
      <c r="AN20567" s="6"/>
      <c r="AO20567" s="6"/>
      <c r="AP20567" s="6"/>
      <c r="AQ20567" s="6"/>
      <c r="AR20567" s="6"/>
      <c r="AS20567" s="6"/>
      <c r="AT20567" s="6"/>
      <c r="AU20567" s="6"/>
      <c r="AV20567" s="6"/>
      <c r="AW20567" s="6"/>
      <c r="AX20567" s="6"/>
      <c r="AY20567" s="6"/>
      <c r="AZ20567" s="6"/>
      <c r="BA20567" s="6"/>
      <c r="BB20567" s="6"/>
      <c r="BC20567" s="6"/>
      <c r="BD20567" s="6"/>
      <c r="BE20567" s="6"/>
      <c r="BF20567" s="6"/>
      <c r="BG20567" s="6"/>
    </row>
    <row r="20568" spans="34:59" x14ac:dyDescent="0.25">
      <c r="AH20568" s="10"/>
      <c r="AI20568" s="6"/>
      <c r="AJ20568" s="10"/>
      <c r="AK20568" s="10"/>
      <c r="AL20568" s="10"/>
      <c r="AM20568" s="10"/>
      <c r="AN20568" s="10"/>
      <c r="AO20568" s="10"/>
      <c r="AP20568" s="10"/>
      <c r="AQ20568" s="10"/>
      <c r="AR20568" s="10"/>
      <c r="AS20568" s="10"/>
      <c r="AT20568" s="10"/>
      <c r="AU20568" s="10"/>
      <c r="AV20568" s="10"/>
      <c r="AW20568" s="10"/>
      <c r="AX20568" s="10"/>
      <c r="AY20568" s="10"/>
      <c r="AZ20568" s="10"/>
      <c r="BA20568" s="10"/>
      <c r="BB20568" s="10"/>
      <c r="BC20568" s="10"/>
      <c r="BD20568" s="10"/>
      <c r="BE20568" s="10"/>
      <c r="BF20568" s="10"/>
      <c r="BG20568" s="6"/>
    </row>
    <row r="20569" spans="34:59" x14ac:dyDescent="0.25">
      <c r="AH20569" s="6"/>
      <c r="AI20569" s="6"/>
      <c r="AJ20569" s="6"/>
      <c r="AK20569" s="6"/>
      <c r="AL20569" s="6"/>
      <c r="AM20569" s="6"/>
      <c r="AN20569" s="6"/>
      <c r="AO20569" s="6"/>
      <c r="AP20569" s="6"/>
      <c r="AQ20569" s="6"/>
      <c r="AR20569" s="6"/>
      <c r="AS20569" s="6"/>
      <c r="AT20569" s="6"/>
      <c r="AU20569" s="6"/>
      <c r="AV20569" s="6"/>
      <c r="AW20569" s="6"/>
      <c r="AX20569" s="6"/>
      <c r="AY20569" s="6"/>
      <c r="AZ20569" s="6"/>
      <c r="BA20569" s="6"/>
      <c r="BB20569" s="6"/>
      <c r="BC20569" s="6"/>
      <c r="BD20569" s="6"/>
      <c r="BE20569" s="6"/>
      <c r="BF20569" s="6"/>
      <c r="BG20569" s="10"/>
    </row>
    <row r="20570" spans="34:59" x14ac:dyDescent="0.25">
      <c r="AH20570" s="10"/>
      <c r="AI20570" s="6"/>
    </row>
    <row r="20571" spans="34:59" x14ac:dyDescent="0.25">
      <c r="AH20571" s="6"/>
      <c r="AI20571" s="6"/>
      <c r="AJ20571" s="6"/>
      <c r="AK20571" s="6"/>
      <c r="AL20571" s="6"/>
      <c r="AM20571" s="6"/>
      <c r="AN20571" s="6"/>
      <c r="AO20571" s="6"/>
      <c r="AP20571" s="6"/>
      <c r="AQ20571" s="6"/>
      <c r="AR20571" s="6"/>
      <c r="AS20571" s="6"/>
      <c r="AT20571" s="6"/>
      <c r="AU20571" s="6"/>
      <c r="AV20571" s="6"/>
      <c r="AW20571" s="6"/>
      <c r="AX20571" s="6"/>
      <c r="AY20571" s="6"/>
      <c r="AZ20571" s="6"/>
      <c r="BA20571" s="6"/>
      <c r="BB20571" s="6"/>
      <c r="BC20571" s="6"/>
      <c r="BD20571" s="6"/>
      <c r="BE20571" s="6"/>
      <c r="BF20571" s="6"/>
      <c r="BG20571" s="6"/>
    </row>
    <row r="20572" spans="34:59" x14ac:dyDescent="0.25">
      <c r="AH20572" s="10"/>
      <c r="AI20572" s="6"/>
      <c r="AJ20572" s="10"/>
      <c r="AK20572" s="10"/>
      <c r="AL20572" s="10"/>
      <c r="AM20572" s="10"/>
      <c r="AN20572" s="10"/>
      <c r="AO20572" s="10"/>
      <c r="AP20572" s="10"/>
      <c r="AQ20572" s="10"/>
      <c r="AR20572" s="10"/>
      <c r="AS20572" s="10"/>
      <c r="AT20572" s="10"/>
      <c r="AU20572" s="10"/>
      <c r="AV20572" s="10"/>
      <c r="AW20572" s="10"/>
      <c r="AX20572" s="10"/>
      <c r="AY20572" s="10"/>
      <c r="AZ20572" s="10"/>
      <c r="BA20572" s="10"/>
      <c r="BB20572" s="10"/>
      <c r="BC20572" s="10"/>
      <c r="BD20572" s="10"/>
      <c r="BE20572" s="10"/>
      <c r="BF20572" s="10"/>
      <c r="BG20572" s="6"/>
    </row>
    <row r="20573" spans="34:59" x14ac:dyDescent="0.25">
      <c r="AH20573" s="6"/>
      <c r="AI20573" s="6"/>
      <c r="AJ20573" s="6"/>
      <c r="AK20573" s="6"/>
      <c r="AL20573" s="6"/>
      <c r="AM20573" s="6"/>
      <c r="AN20573" s="6"/>
      <c r="AO20573" s="6"/>
      <c r="AP20573" s="6"/>
      <c r="AQ20573" s="6"/>
      <c r="AR20573" s="6"/>
      <c r="AS20573" s="6"/>
      <c r="AT20573" s="6"/>
      <c r="AU20573" s="6"/>
      <c r="AV20573" s="6"/>
      <c r="AW20573" s="6"/>
      <c r="AX20573" s="6"/>
      <c r="AY20573" s="6"/>
      <c r="AZ20573" s="6"/>
      <c r="BA20573" s="6"/>
      <c r="BB20573" s="6"/>
      <c r="BC20573" s="6"/>
      <c r="BD20573" s="6"/>
      <c r="BE20573" s="6"/>
      <c r="BF20573" s="6"/>
      <c r="BG20573" s="10"/>
    </row>
    <row r="20574" spans="34:59" x14ac:dyDescent="0.25">
      <c r="AH20574" s="10"/>
      <c r="AI20574" s="6"/>
    </row>
    <row r="20575" spans="34:59" x14ac:dyDescent="0.25">
      <c r="AH20575" s="6"/>
      <c r="AI20575" s="6"/>
      <c r="AJ20575" s="6"/>
      <c r="AK20575" s="6"/>
      <c r="AL20575" s="6"/>
      <c r="AM20575" s="6"/>
      <c r="AN20575" s="6"/>
      <c r="AO20575" s="6"/>
      <c r="AP20575" s="6"/>
      <c r="AQ20575" s="6"/>
      <c r="AR20575" s="6"/>
      <c r="AS20575" s="6"/>
      <c r="AT20575" s="6"/>
      <c r="AU20575" s="6"/>
      <c r="AV20575" s="6"/>
      <c r="AW20575" s="6"/>
      <c r="AX20575" s="6"/>
      <c r="AY20575" s="6"/>
      <c r="AZ20575" s="6"/>
      <c r="BA20575" s="6"/>
      <c r="BB20575" s="6"/>
      <c r="BC20575" s="6"/>
      <c r="BD20575" s="6"/>
      <c r="BE20575" s="6"/>
      <c r="BF20575" s="6"/>
      <c r="BG20575" s="6"/>
    </row>
    <row r="20576" spans="34:59" x14ac:dyDescent="0.25">
      <c r="AH20576" s="10"/>
      <c r="AI20576" s="6"/>
      <c r="AJ20576" s="10"/>
      <c r="AK20576" s="10"/>
      <c r="AL20576" s="10"/>
      <c r="AM20576" s="10"/>
      <c r="AN20576" s="10"/>
      <c r="AO20576" s="10"/>
      <c r="AP20576" s="10"/>
      <c r="AQ20576" s="10"/>
      <c r="AR20576" s="10"/>
      <c r="AS20576" s="10"/>
      <c r="AT20576" s="10"/>
      <c r="AU20576" s="10"/>
      <c r="AV20576" s="10"/>
      <c r="AW20576" s="10"/>
      <c r="AX20576" s="10"/>
      <c r="AY20576" s="10"/>
      <c r="AZ20576" s="10"/>
      <c r="BA20576" s="10"/>
      <c r="BB20576" s="10"/>
      <c r="BC20576" s="10"/>
      <c r="BD20576" s="10"/>
      <c r="BE20576" s="10"/>
      <c r="BF20576" s="10"/>
      <c r="BG20576" s="6"/>
    </row>
    <row r="20577" spans="34:59" x14ac:dyDescent="0.25">
      <c r="AH20577" s="6"/>
      <c r="AI20577" s="6"/>
      <c r="AJ20577" s="6"/>
      <c r="AK20577" s="6"/>
      <c r="AL20577" s="6"/>
      <c r="AM20577" s="6"/>
      <c r="AN20577" s="6"/>
      <c r="AO20577" s="6"/>
      <c r="AP20577" s="6"/>
      <c r="AQ20577" s="6"/>
      <c r="AR20577" s="6"/>
      <c r="AS20577" s="6"/>
      <c r="AT20577" s="6"/>
      <c r="AU20577" s="6"/>
      <c r="AV20577" s="6"/>
      <c r="AW20577" s="6"/>
      <c r="AX20577" s="6"/>
      <c r="AY20577" s="6"/>
      <c r="AZ20577" s="6"/>
      <c r="BA20577" s="6"/>
      <c r="BB20577" s="6"/>
      <c r="BC20577" s="6"/>
      <c r="BD20577" s="6"/>
      <c r="BE20577" s="6"/>
      <c r="BF20577" s="6"/>
      <c r="BG20577" s="10"/>
    </row>
    <row r="20578" spans="34:59" x14ac:dyDescent="0.25">
      <c r="AH20578" s="10"/>
      <c r="AI20578" s="6"/>
    </row>
    <row r="20579" spans="34:59" x14ac:dyDescent="0.25">
      <c r="AH20579" s="6"/>
      <c r="AI20579" s="6"/>
      <c r="AJ20579" s="6"/>
      <c r="AK20579" s="6"/>
      <c r="AL20579" s="6"/>
      <c r="AM20579" s="6"/>
      <c r="AN20579" s="6"/>
      <c r="AO20579" s="6"/>
      <c r="AP20579" s="6"/>
      <c r="AQ20579" s="6"/>
      <c r="AR20579" s="6"/>
      <c r="AS20579" s="6"/>
      <c r="AT20579" s="6"/>
      <c r="AU20579" s="6"/>
      <c r="AV20579" s="6"/>
      <c r="AW20579" s="6"/>
      <c r="AX20579" s="6"/>
      <c r="AY20579" s="6"/>
      <c r="AZ20579" s="6"/>
      <c r="BA20579" s="6"/>
      <c r="BB20579" s="6"/>
      <c r="BC20579" s="6"/>
      <c r="BD20579" s="6"/>
      <c r="BE20579" s="6"/>
      <c r="BF20579" s="6"/>
      <c r="BG20579" s="6"/>
    </row>
    <row r="20580" spans="34:59" x14ac:dyDescent="0.25">
      <c r="AH20580" s="10"/>
      <c r="AI20580" s="6"/>
      <c r="AJ20580" s="10"/>
      <c r="AK20580" s="10"/>
      <c r="AL20580" s="10"/>
      <c r="AM20580" s="10"/>
      <c r="AN20580" s="10"/>
      <c r="AO20580" s="10"/>
      <c r="AP20580" s="10"/>
      <c r="AQ20580" s="10"/>
      <c r="AR20580" s="10"/>
      <c r="AS20580" s="10"/>
      <c r="AT20580" s="10"/>
      <c r="AU20580" s="10"/>
      <c r="AV20580" s="10"/>
      <c r="AW20580" s="10"/>
      <c r="AX20580" s="10"/>
      <c r="AY20580" s="10"/>
      <c r="AZ20580" s="10"/>
      <c r="BA20580" s="10"/>
      <c r="BB20580" s="10"/>
      <c r="BC20580" s="10"/>
      <c r="BD20580" s="10"/>
      <c r="BE20580" s="10"/>
      <c r="BF20580" s="10"/>
      <c r="BG20580" s="6"/>
    </row>
    <row r="20582" spans="34:59" x14ac:dyDescent="0.25">
      <c r="AH20582" s="10"/>
      <c r="AI20582" s="6"/>
    </row>
    <row r="20583" spans="34:59" x14ac:dyDescent="0.25">
      <c r="AH20583" s="6"/>
      <c r="AI20583" s="6"/>
      <c r="AJ20583" s="6"/>
      <c r="AK20583" s="6"/>
      <c r="AL20583" s="6"/>
      <c r="AM20583" s="6"/>
      <c r="AN20583" s="6"/>
      <c r="AO20583" s="6"/>
      <c r="AP20583" s="6"/>
      <c r="AQ20583" s="6"/>
      <c r="AR20583" s="6"/>
      <c r="AS20583" s="6"/>
      <c r="AT20583" s="6"/>
      <c r="AU20583" s="6"/>
      <c r="AV20583" s="6"/>
      <c r="AW20583" s="6"/>
      <c r="AX20583" s="6"/>
      <c r="AY20583" s="6"/>
      <c r="AZ20583" s="6"/>
      <c r="BA20583" s="6"/>
      <c r="BB20583" s="6"/>
      <c r="BC20583" s="6"/>
      <c r="BD20583" s="6"/>
      <c r="BE20583" s="6"/>
      <c r="BF20583" s="6"/>
      <c r="BG20583" s="6"/>
    </row>
    <row r="20584" spans="34:59" x14ac:dyDescent="0.25">
      <c r="AH20584" s="10"/>
      <c r="AI20584" s="6"/>
      <c r="AJ20584" s="10"/>
      <c r="AK20584" s="10"/>
      <c r="AL20584" s="10"/>
      <c r="AM20584" s="10"/>
      <c r="AN20584" s="10"/>
      <c r="AO20584" s="10"/>
      <c r="AP20584" s="10"/>
      <c r="AQ20584" s="10"/>
      <c r="AR20584" s="10"/>
      <c r="AS20584" s="10"/>
      <c r="AT20584" s="10"/>
      <c r="AU20584" s="10"/>
      <c r="AV20584" s="10"/>
      <c r="AW20584" s="10"/>
      <c r="AX20584" s="10"/>
      <c r="AY20584" s="10"/>
      <c r="AZ20584" s="10"/>
      <c r="BA20584" s="10"/>
      <c r="BB20584" s="10"/>
      <c r="BC20584" s="10"/>
      <c r="BD20584" s="10"/>
      <c r="BE20584" s="10"/>
      <c r="BF20584" s="10"/>
      <c r="BG20584" s="6"/>
    </row>
    <row r="20585" spans="34:59" x14ac:dyDescent="0.25">
      <c r="AH20585" s="6"/>
      <c r="AI20585" s="6"/>
      <c r="AJ20585" s="6"/>
      <c r="AK20585" s="6"/>
      <c r="AL20585" s="6"/>
      <c r="AM20585" s="6"/>
      <c r="AN20585" s="6"/>
      <c r="AO20585" s="6"/>
      <c r="AP20585" s="6"/>
      <c r="AQ20585" s="6"/>
      <c r="AR20585" s="6"/>
      <c r="AS20585" s="6"/>
      <c r="AT20585" s="6"/>
      <c r="AU20585" s="6"/>
      <c r="AV20585" s="6"/>
      <c r="AW20585" s="6"/>
      <c r="AX20585" s="6"/>
      <c r="AY20585" s="6"/>
      <c r="AZ20585" s="6"/>
      <c r="BA20585" s="6"/>
      <c r="BB20585" s="6"/>
      <c r="BC20585" s="6"/>
      <c r="BD20585" s="6"/>
      <c r="BE20585" s="6"/>
      <c r="BF20585" s="6"/>
      <c r="BG20585" s="10"/>
    </row>
    <row r="20586" spans="34:59" x14ac:dyDescent="0.25">
      <c r="AH20586" s="10"/>
      <c r="AI20586" s="6"/>
    </row>
    <row r="20587" spans="34:59" x14ac:dyDescent="0.25">
      <c r="AH20587" s="6"/>
      <c r="AI20587" s="6"/>
      <c r="AJ20587" s="6"/>
      <c r="AK20587" s="6"/>
      <c r="AL20587" s="6"/>
      <c r="AM20587" s="6"/>
      <c r="AN20587" s="6"/>
      <c r="AO20587" s="6"/>
      <c r="AP20587" s="6"/>
      <c r="AQ20587" s="6"/>
      <c r="AR20587" s="6"/>
      <c r="AS20587" s="6"/>
      <c r="AT20587" s="6"/>
      <c r="AU20587" s="6"/>
      <c r="AV20587" s="6"/>
      <c r="AW20587" s="6"/>
      <c r="AX20587" s="6"/>
      <c r="AY20587" s="6"/>
      <c r="AZ20587" s="6"/>
      <c r="BA20587" s="6"/>
      <c r="BB20587" s="6"/>
      <c r="BC20587" s="6"/>
      <c r="BD20587" s="6"/>
      <c r="BE20587" s="6"/>
      <c r="BF20587" s="6"/>
      <c r="BG20587" s="6"/>
    </row>
    <row r="20588" spans="34:59" x14ac:dyDescent="0.25">
      <c r="AH20588" s="10"/>
      <c r="AI20588" s="6"/>
      <c r="AJ20588" s="10"/>
      <c r="AK20588" s="10"/>
      <c r="AL20588" s="10"/>
      <c r="AM20588" s="10"/>
      <c r="AN20588" s="10"/>
      <c r="AO20588" s="10"/>
      <c r="AP20588" s="10"/>
      <c r="AQ20588" s="10"/>
      <c r="AR20588" s="10"/>
      <c r="AS20588" s="10"/>
      <c r="AT20588" s="10"/>
      <c r="AU20588" s="10"/>
      <c r="AV20588" s="10"/>
      <c r="AW20588" s="10"/>
      <c r="AX20588" s="10"/>
      <c r="AY20588" s="10"/>
      <c r="AZ20588" s="10"/>
      <c r="BA20588" s="10"/>
      <c r="BB20588" s="10"/>
      <c r="BC20588" s="10"/>
      <c r="BD20588" s="10"/>
      <c r="BE20588" s="10"/>
      <c r="BF20588" s="10"/>
      <c r="BG20588" s="6"/>
    </row>
    <row r="20589" spans="34:59" x14ac:dyDescent="0.25">
      <c r="AH20589" s="6"/>
      <c r="AI20589" s="6"/>
      <c r="AJ20589" s="6"/>
      <c r="AK20589" s="6"/>
      <c r="AL20589" s="6"/>
      <c r="AM20589" s="6"/>
      <c r="AN20589" s="6"/>
      <c r="AO20589" s="6"/>
      <c r="AP20589" s="6"/>
      <c r="AQ20589" s="6"/>
      <c r="AR20589" s="6"/>
      <c r="AS20589" s="6"/>
      <c r="AT20589" s="6"/>
      <c r="AU20589" s="6"/>
      <c r="AV20589" s="6"/>
      <c r="AW20589" s="6"/>
      <c r="AX20589" s="6"/>
      <c r="AY20589" s="6"/>
      <c r="AZ20589" s="6"/>
      <c r="BA20589" s="6"/>
      <c r="BB20589" s="6"/>
      <c r="BC20589" s="6"/>
      <c r="BD20589" s="6"/>
      <c r="BE20589" s="6"/>
      <c r="BF20589" s="6"/>
      <c r="BG20589" s="10"/>
    </row>
    <row r="20590" spans="34:59" x14ac:dyDescent="0.25">
      <c r="AH20590" s="10"/>
      <c r="AI20590" s="6"/>
    </row>
    <row r="20591" spans="34:59" x14ac:dyDescent="0.25">
      <c r="AH20591" s="6"/>
      <c r="AI20591" s="6"/>
      <c r="AJ20591" s="6"/>
      <c r="AK20591" s="6"/>
      <c r="AL20591" s="6"/>
      <c r="AM20591" s="6"/>
      <c r="AN20591" s="6"/>
      <c r="AO20591" s="6"/>
      <c r="AP20591" s="6"/>
      <c r="AQ20591" s="6"/>
      <c r="AR20591" s="6"/>
      <c r="AS20591" s="6"/>
      <c r="AT20591" s="6"/>
      <c r="AU20591" s="6"/>
      <c r="AV20591" s="6"/>
      <c r="AW20591" s="6"/>
      <c r="AX20591" s="6"/>
      <c r="AY20591" s="6"/>
      <c r="AZ20591" s="6"/>
      <c r="BA20591" s="6"/>
      <c r="BB20591" s="6"/>
      <c r="BC20591" s="6"/>
      <c r="BD20591" s="6"/>
      <c r="BE20591" s="6"/>
      <c r="BF20591" s="6"/>
      <c r="BG20591" s="6"/>
    </row>
    <row r="20592" spans="34:59" x14ac:dyDescent="0.25">
      <c r="AH20592" s="10"/>
      <c r="AI20592" s="6"/>
      <c r="AJ20592" s="10"/>
      <c r="AK20592" s="10"/>
      <c r="AL20592" s="10"/>
      <c r="AM20592" s="10"/>
      <c r="AN20592" s="10"/>
      <c r="AO20592" s="10"/>
      <c r="AP20592" s="10"/>
      <c r="AQ20592" s="10"/>
      <c r="AR20592" s="10"/>
      <c r="AS20592" s="10"/>
      <c r="AT20592" s="10"/>
      <c r="AU20592" s="10"/>
      <c r="AV20592" s="10"/>
      <c r="AW20592" s="10"/>
      <c r="AX20592" s="10"/>
      <c r="AY20592" s="10"/>
      <c r="AZ20592" s="10"/>
      <c r="BA20592" s="10"/>
      <c r="BB20592" s="10"/>
      <c r="BC20592" s="10"/>
      <c r="BD20592" s="10"/>
      <c r="BE20592" s="10"/>
      <c r="BF20592" s="10"/>
      <c r="BG20592" s="6"/>
    </row>
    <row r="20593" spans="34:59" x14ac:dyDescent="0.25">
      <c r="AH20593" s="6"/>
      <c r="AI20593" s="6"/>
      <c r="AJ20593" s="6"/>
      <c r="AK20593" s="6"/>
      <c r="AL20593" s="6"/>
      <c r="AM20593" s="6"/>
      <c r="AN20593" s="6"/>
      <c r="AO20593" s="6"/>
      <c r="AP20593" s="6"/>
      <c r="AQ20593" s="6"/>
      <c r="AR20593" s="6"/>
      <c r="AS20593" s="6"/>
      <c r="AT20593" s="6"/>
      <c r="AU20593" s="6"/>
      <c r="AV20593" s="6"/>
      <c r="AW20593" s="6"/>
      <c r="AX20593" s="6"/>
      <c r="AY20593" s="6"/>
      <c r="AZ20593" s="6"/>
      <c r="BA20593" s="6"/>
      <c r="BB20593" s="6"/>
      <c r="BC20593" s="6"/>
      <c r="BD20593" s="6"/>
      <c r="BE20593" s="6"/>
      <c r="BF20593" s="6"/>
      <c r="BG20593" s="10"/>
    </row>
    <row r="20594" spans="34:59" x14ac:dyDescent="0.25">
      <c r="AH20594" s="10"/>
      <c r="AI20594" s="6"/>
    </row>
    <row r="20595" spans="34:59" x14ac:dyDescent="0.25">
      <c r="AH20595" s="6"/>
      <c r="AI20595" s="6"/>
      <c r="AJ20595" s="6"/>
      <c r="AK20595" s="6"/>
      <c r="AL20595" s="6"/>
      <c r="AM20595" s="6"/>
      <c r="AN20595" s="6"/>
      <c r="AO20595" s="6"/>
      <c r="AP20595" s="6"/>
      <c r="AQ20595" s="6"/>
      <c r="AR20595" s="6"/>
      <c r="AS20595" s="6"/>
      <c r="AT20595" s="6"/>
      <c r="AU20595" s="6"/>
      <c r="AV20595" s="6"/>
      <c r="AW20595" s="6"/>
      <c r="AX20595" s="6"/>
      <c r="AY20595" s="6"/>
      <c r="AZ20595" s="6"/>
      <c r="BA20595" s="6"/>
      <c r="BB20595" s="6"/>
      <c r="BC20595" s="6"/>
      <c r="BD20595" s="6"/>
      <c r="BE20595" s="6"/>
      <c r="BF20595" s="6"/>
      <c r="BG20595" s="6"/>
    </row>
    <row r="20596" spans="34:59" x14ac:dyDescent="0.25">
      <c r="AH20596" s="10"/>
      <c r="AI20596" s="6"/>
      <c r="AJ20596" s="10"/>
      <c r="AK20596" s="10"/>
      <c r="AL20596" s="10"/>
      <c r="AM20596" s="10"/>
      <c r="AN20596" s="10"/>
      <c r="AO20596" s="10"/>
      <c r="AP20596" s="10"/>
      <c r="AQ20596" s="10"/>
      <c r="AR20596" s="10"/>
      <c r="AS20596" s="10"/>
      <c r="AT20596" s="10"/>
      <c r="AU20596" s="10"/>
      <c r="AV20596" s="10"/>
      <c r="AW20596" s="10"/>
      <c r="AX20596" s="10"/>
      <c r="AY20596" s="10"/>
      <c r="AZ20596" s="10"/>
      <c r="BA20596" s="10"/>
      <c r="BB20596" s="10"/>
      <c r="BC20596" s="10"/>
      <c r="BD20596" s="10"/>
      <c r="BE20596" s="10"/>
      <c r="BF20596" s="10"/>
      <c r="BG20596" s="6"/>
    </row>
    <row r="20598" spans="34:59" x14ac:dyDescent="0.25">
      <c r="AH20598" s="10"/>
      <c r="AI20598" s="6"/>
    </row>
    <row r="20599" spans="34:59" x14ac:dyDescent="0.25">
      <c r="AH20599" s="6"/>
      <c r="AI20599" s="6"/>
      <c r="AJ20599" s="6"/>
      <c r="AK20599" s="6"/>
      <c r="AL20599" s="6"/>
      <c r="AM20599" s="6"/>
      <c r="AN20599" s="6"/>
      <c r="AO20599" s="6"/>
      <c r="AP20599" s="6"/>
      <c r="AQ20599" s="6"/>
      <c r="AR20599" s="6"/>
      <c r="AS20599" s="6"/>
      <c r="AT20599" s="6"/>
      <c r="AU20599" s="6"/>
      <c r="AV20599" s="6"/>
      <c r="AW20599" s="6"/>
      <c r="AX20599" s="6"/>
      <c r="AY20599" s="6"/>
      <c r="AZ20599" s="6"/>
      <c r="BA20599" s="6"/>
      <c r="BB20599" s="6"/>
      <c r="BC20599" s="6"/>
      <c r="BD20599" s="6"/>
      <c r="BE20599" s="6"/>
      <c r="BF20599" s="6"/>
      <c r="BG20599" s="6"/>
    </row>
    <row r="20600" spans="34:59" x14ac:dyDescent="0.25">
      <c r="AH20600" s="10"/>
      <c r="AI20600" s="6"/>
      <c r="AJ20600" s="10"/>
      <c r="AK20600" s="10"/>
      <c r="AL20600" s="10"/>
      <c r="AM20600" s="10"/>
      <c r="AN20600" s="10"/>
      <c r="AO20600" s="10"/>
      <c r="AP20600" s="10"/>
      <c r="AQ20600" s="10"/>
      <c r="AR20600" s="10"/>
      <c r="AS20600" s="10"/>
      <c r="AT20600" s="10"/>
      <c r="AU20600" s="10"/>
      <c r="AV20600" s="10"/>
      <c r="AW20600" s="10"/>
      <c r="AX20600" s="10"/>
      <c r="AY20600" s="10"/>
      <c r="AZ20600" s="10"/>
      <c r="BA20600" s="10"/>
      <c r="BB20600" s="10"/>
      <c r="BC20600" s="10"/>
      <c r="BD20600" s="10"/>
      <c r="BE20600" s="10"/>
      <c r="BF20600" s="10"/>
      <c r="BG20600" s="6"/>
    </row>
    <row r="20601" spans="34:59" x14ac:dyDescent="0.25">
      <c r="AH20601" s="6"/>
      <c r="AI20601" s="6"/>
      <c r="AJ20601" s="6"/>
      <c r="AK20601" s="6"/>
      <c r="AL20601" s="6"/>
      <c r="AM20601" s="6"/>
      <c r="AN20601" s="6"/>
      <c r="AO20601" s="6"/>
      <c r="AP20601" s="6"/>
      <c r="AQ20601" s="6"/>
      <c r="AR20601" s="6"/>
      <c r="AS20601" s="6"/>
      <c r="AT20601" s="6"/>
      <c r="AU20601" s="6"/>
      <c r="AV20601" s="6"/>
      <c r="AW20601" s="6"/>
      <c r="AX20601" s="6"/>
      <c r="AY20601" s="6"/>
      <c r="AZ20601" s="6"/>
      <c r="BA20601" s="6"/>
      <c r="BB20601" s="6"/>
      <c r="BC20601" s="6"/>
      <c r="BD20601" s="6"/>
      <c r="BE20601" s="6"/>
      <c r="BF20601" s="6"/>
      <c r="BG20601" s="10"/>
    </row>
    <row r="20602" spans="34:59" x14ac:dyDescent="0.25">
      <c r="AH20602" s="10"/>
      <c r="AI20602" s="6"/>
    </row>
    <row r="20603" spans="34:59" x14ac:dyDescent="0.25">
      <c r="AH20603" s="6"/>
      <c r="AI20603" s="6"/>
      <c r="AJ20603" s="6"/>
      <c r="AK20603" s="6"/>
      <c r="AL20603" s="6"/>
      <c r="AM20603" s="6"/>
      <c r="AN20603" s="6"/>
      <c r="AO20603" s="6"/>
      <c r="AP20603" s="6"/>
      <c r="AQ20603" s="6"/>
      <c r="AR20603" s="6"/>
      <c r="AS20603" s="6"/>
      <c r="AT20603" s="6"/>
      <c r="AU20603" s="6"/>
      <c r="AV20603" s="6"/>
      <c r="AW20603" s="6"/>
      <c r="AX20603" s="6"/>
      <c r="AY20603" s="6"/>
      <c r="AZ20603" s="6"/>
      <c r="BA20603" s="6"/>
      <c r="BB20603" s="6"/>
      <c r="BC20603" s="6"/>
      <c r="BD20603" s="6"/>
      <c r="BE20603" s="6"/>
      <c r="BF20603" s="6"/>
      <c r="BG20603" s="6"/>
    </row>
    <row r="20604" spans="34:59" x14ac:dyDescent="0.25">
      <c r="AH20604" s="10"/>
      <c r="AI20604" s="6"/>
      <c r="AJ20604" s="10"/>
      <c r="AK20604" s="10"/>
      <c r="AL20604" s="10"/>
      <c r="AM20604" s="10"/>
      <c r="AN20604" s="10"/>
      <c r="AO20604" s="10"/>
      <c r="AP20604" s="10"/>
      <c r="AQ20604" s="10"/>
      <c r="AR20604" s="10"/>
      <c r="AS20604" s="10"/>
      <c r="AT20604" s="10"/>
      <c r="AU20604" s="10"/>
      <c r="AV20604" s="10"/>
      <c r="AW20604" s="10"/>
      <c r="AX20604" s="10"/>
      <c r="AY20604" s="10"/>
      <c r="AZ20604" s="10"/>
      <c r="BA20604" s="10"/>
      <c r="BB20604" s="10"/>
      <c r="BC20604" s="10"/>
      <c r="BD20604" s="10"/>
      <c r="BE20604" s="10"/>
      <c r="BF20604" s="10"/>
      <c r="BG20604" s="6"/>
    </row>
    <row r="20605" spans="34:59" x14ac:dyDescent="0.25">
      <c r="AH20605" s="6"/>
      <c r="AI20605" s="6"/>
      <c r="AJ20605" s="6"/>
      <c r="AK20605" s="6"/>
      <c r="AL20605" s="6"/>
      <c r="AM20605" s="6"/>
      <c r="AN20605" s="6"/>
      <c r="AO20605" s="6"/>
      <c r="AP20605" s="6"/>
      <c r="AQ20605" s="6"/>
      <c r="AR20605" s="6"/>
      <c r="AS20605" s="6"/>
      <c r="AT20605" s="6"/>
      <c r="AU20605" s="6"/>
      <c r="AV20605" s="6"/>
      <c r="AW20605" s="6"/>
      <c r="AX20605" s="6"/>
      <c r="AY20605" s="6"/>
      <c r="AZ20605" s="6"/>
      <c r="BA20605" s="6"/>
      <c r="BB20605" s="6"/>
      <c r="BC20605" s="6"/>
      <c r="BD20605" s="6"/>
      <c r="BE20605" s="6"/>
      <c r="BF20605" s="6"/>
      <c r="BG20605" s="10"/>
    </row>
    <row r="20606" spans="34:59" x14ac:dyDescent="0.25">
      <c r="AH20606" s="10"/>
      <c r="AI20606" s="6"/>
    </row>
    <row r="20607" spans="34:59" x14ac:dyDescent="0.25">
      <c r="AH20607" s="6"/>
      <c r="AI20607" s="6"/>
      <c r="AJ20607" s="6"/>
      <c r="AK20607" s="6"/>
      <c r="AL20607" s="6"/>
      <c r="AM20607" s="6"/>
      <c r="AN20607" s="6"/>
      <c r="AO20607" s="6"/>
      <c r="AP20607" s="6"/>
      <c r="AQ20607" s="6"/>
      <c r="AR20607" s="6"/>
      <c r="AS20607" s="6"/>
      <c r="AT20607" s="6"/>
      <c r="AU20607" s="6"/>
      <c r="AV20607" s="6"/>
      <c r="AW20607" s="6"/>
      <c r="AX20607" s="6"/>
      <c r="AY20607" s="6"/>
      <c r="AZ20607" s="6"/>
      <c r="BA20607" s="6"/>
      <c r="BB20607" s="6"/>
      <c r="BC20607" s="6"/>
      <c r="BD20607" s="6"/>
      <c r="BE20607" s="6"/>
      <c r="BF20607" s="6"/>
      <c r="BG20607" s="6"/>
    </row>
    <row r="20608" spans="34:59" x14ac:dyDescent="0.25">
      <c r="AH20608" s="10"/>
      <c r="AI20608" s="6"/>
      <c r="AJ20608" s="10"/>
      <c r="AK20608" s="10"/>
      <c r="AL20608" s="10"/>
      <c r="AM20608" s="10"/>
      <c r="AN20608" s="10"/>
      <c r="AO20608" s="10"/>
      <c r="AP20608" s="10"/>
      <c r="AQ20608" s="10"/>
      <c r="AR20608" s="10"/>
      <c r="AS20608" s="10"/>
      <c r="AT20608" s="10"/>
      <c r="AU20608" s="10"/>
      <c r="AV20608" s="10"/>
      <c r="AW20608" s="10"/>
      <c r="AX20608" s="10"/>
      <c r="AY20608" s="10"/>
      <c r="AZ20608" s="10"/>
      <c r="BA20608" s="10"/>
      <c r="BB20608" s="10"/>
      <c r="BC20608" s="10"/>
      <c r="BD20608" s="10"/>
      <c r="BE20608" s="10"/>
      <c r="BF20608" s="10"/>
      <c r="BG20608" s="6"/>
    </row>
    <row r="20609" spans="34:59" x14ac:dyDescent="0.25">
      <c r="AH20609" s="6"/>
      <c r="AI20609" s="6"/>
      <c r="AJ20609" s="6"/>
      <c r="AK20609" s="6"/>
      <c r="AL20609" s="6"/>
      <c r="AM20609" s="6"/>
      <c r="AN20609" s="6"/>
      <c r="AO20609" s="6"/>
      <c r="AP20609" s="6"/>
      <c r="AQ20609" s="6"/>
      <c r="AR20609" s="6"/>
      <c r="AS20609" s="6"/>
      <c r="AT20609" s="6"/>
      <c r="AU20609" s="6"/>
      <c r="AV20609" s="6"/>
      <c r="AW20609" s="6"/>
      <c r="AX20609" s="6"/>
      <c r="AY20609" s="6"/>
      <c r="AZ20609" s="6"/>
      <c r="BA20609" s="6"/>
      <c r="BB20609" s="6"/>
      <c r="BC20609" s="6"/>
      <c r="BD20609" s="6"/>
      <c r="BE20609" s="6"/>
      <c r="BF20609" s="6"/>
      <c r="BG20609" s="10"/>
    </row>
    <row r="20610" spans="34:59" x14ac:dyDescent="0.25">
      <c r="AH20610" s="10"/>
      <c r="AI20610" s="6"/>
    </row>
    <row r="20611" spans="34:59" x14ac:dyDescent="0.25">
      <c r="AH20611" s="6"/>
      <c r="AI20611" s="6"/>
      <c r="AJ20611" s="6"/>
      <c r="AK20611" s="6"/>
      <c r="AL20611" s="6"/>
      <c r="AM20611" s="6"/>
      <c r="AN20611" s="6"/>
      <c r="AO20611" s="6"/>
      <c r="AP20611" s="6"/>
      <c r="AQ20611" s="6"/>
      <c r="AR20611" s="6"/>
      <c r="AS20611" s="6"/>
      <c r="AT20611" s="6"/>
      <c r="AU20611" s="6"/>
      <c r="AV20611" s="6"/>
      <c r="AW20611" s="6"/>
      <c r="AX20611" s="6"/>
      <c r="AY20611" s="6"/>
      <c r="AZ20611" s="6"/>
      <c r="BA20611" s="6"/>
      <c r="BB20611" s="6"/>
      <c r="BC20611" s="6"/>
      <c r="BD20611" s="6"/>
      <c r="BE20611" s="6"/>
      <c r="BF20611" s="6"/>
      <c r="BG20611" s="6"/>
    </row>
    <row r="20612" spans="34:59" x14ac:dyDescent="0.25">
      <c r="AH20612" s="10"/>
      <c r="AI20612" s="6"/>
      <c r="AJ20612" s="10"/>
      <c r="AK20612" s="10"/>
      <c r="AL20612" s="10"/>
      <c r="AM20612" s="10"/>
      <c r="AN20612" s="10"/>
      <c r="AO20612" s="10"/>
      <c r="AP20612" s="10"/>
      <c r="AQ20612" s="10"/>
      <c r="AR20612" s="10"/>
      <c r="AS20612" s="10"/>
      <c r="AT20612" s="10"/>
      <c r="AU20612" s="10"/>
      <c r="AV20612" s="10"/>
      <c r="AW20612" s="10"/>
      <c r="AX20612" s="10"/>
      <c r="AY20612" s="10"/>
      <c r="AZ20612" s="10"/>
      <c r="BA20612" s="10"/>
      <c r="BB20612" s="10"/>
      <c r="BC20612" s="10"/>
      <c r="BD20612" s="10"/>
      <c r="BE20612" s="10"/>
      <c r="BF20612" s="10"/>
      <c r="BG20612" s="6"/>
    </row>
    <row r="20614" spans="34:59" x14ac:dyDescent="0.25">
      <c r="AH20614" s="10"/>
      <c r="AI20614" s="6"/>
    </row>
    <row r="20615" spans="34:59" x14ac:dyDescent="0.25">
      <c r="AH20615" s="6"/>
      <c r="AI20615" s="6"/>
      <c r="AJ20615" s="6"/>
      <c r="AK20615" s="6"/>
      <c r="AL20615" s="6"/>
      <c r="AM20615" s="6"/>
      <c r="AN20615" s="6"/>
      <c r="AO20615" s="6"/>
      <c r="AP20615" s="6"/>
      <c r="AQ20615" s="6"/>
      <c r="AR20615" s="6"/>
      <c r="AS20615" s="6"/>
      <c r="AT20615" s="6"/>
      <c r="AU20615" s="6"/>
      <c r="AV20615" s="6"/>
      <c r="AW20615" s="6"/>
      <c r="AX20615" s="6"/>
      <c r="AY20615" s="6"/>
      <c r="AZ20615" s="6"/>
      <c r="BA20615" s="6"/>
      <c r="BB20615" s="6"/>
      <c r="BC20615" s="6"/>
      <c r="BD20615" s="6"/>
      <c r="BE20615" s="6"/>
      <c r="BF20615" s="6"/>
      <c r="BG20615" s="6"/>
    </row>
    <row r="20616" spans="34:59" x14ac:dyDescent="0.25">
      <c r="AH20616" s="10"/>
      <c r="AI20616" s="6"/>
      <c r="AJ20616" s="10"/>
      <c r="AK20616" s="10"/>
      <c r="AL20616" s="10"/>
      <c r="AM20616" s="10"/>
      <c r="AN20616" s="10"/>
      <c r="AO20616" s="10"/>
      <c r="AP20616" s="10"/>
      <c r="AQ20616" s="10"/>
      <c r="AR20616" s="10"/>
      <c r="AS20616" s="10"/>
      <c r="AT20616" s="10"/>
      <c r="AU20616" s="10"/>
      <c r="AV20616" s="10"/>
      <c r="AW20616" s="10"/>
      <c r="AX20616" s="10"/>
      <c r="AY20616" s="10"/>
      <c r="AZ20616" s="10"/>
      <c r="BA20616" s="10"/>
      <c r="BB20616" s="10"/>
      <c r="BC20616" s="10"/>
      <c r="BD20616" s="10"/>
      <c r="BE20616" s="10"/>
      <c r="BF20616" s="10"/>
      <c r="BG20616" s="6"/>
    </row>
    <row r="20617" spans="34:59" x14ac:dyDescent="0.25">
      <c r="AH20617" s="6"/>
      <c r="AI20617" s="6"/>
      <c r="AJ20617" s="6"/>
      <c r="AK20617" s="6"/>
      <c r="AL20617" s="6"/>
      <c r="AM20617" s="6"/>
      <c r="AN20617" s="6"/>
      <c r="AO20617" s="6"/>
      <c r="AP20617" s="6"/>
      <c r="AQ20617" s="6"/>
      <c r="AR20617" s="6"/>
      <c r="AS20617" s="6"/>
      <c r="AT20617" s="6"/>
      <c r="AU20617" s="6"/>
      <c r="AV20617" s="6"/>
      <c r="AW20617" s="6"/>
      <c r="AX20617" s="6"/>
      <c r="AY20617" s="6"/>
      <c r="AZ20617" s="6"/>
      <c r="BA20617" s="6"/>
      <c r="BB20617" s="6"/>
      <c r="BC20617" s="6"/>
      <c r="BD20617" s="6"/>
      <c r="BE20617" s="6"/>
      <c r="BF20617" s="6"/>
      <c r="BG20617" s="10"/>
    </row>
    <row r="20618" spans="34:59" x14ac:dyDescent="0.25">
      <c r="AH20618" s="10"/>
      <c r="AI20618" s="6"/>
    </row>
    <row r="20619" spans="34:59" x14ac:dyDescent="0.25">
      <c r="AH20619" s="6"/>
      <c r="AI20619" s="6"/>
      <c r="AJ20619" s="6"/>
      <c r="AK20619" s="6"/>
      <c r="AL20619" s="6"/>
      <c r="AM20619" s="6"/>
      <c r="AN20619" s="6"/>
      <c r="AO20619" s="6"/>
      <c r="AP20619" s="6"/>
      <c r="AQ20619" s="6"/>
      <c r="AR20619" s="6"/>
      <c r="AS20619" s="6"/>
      <c r="AT20619" s="6"/>
      <c r="AU20619" s="6"/>
      <c r="AV20619" s="6"/>
      <c r="AW20619" s="6"/>
      <c r="AX20619" s="6"/>
      <c r="AY20619" s="6"/>
      <c r="AZ20619" s="6"/>
      <c r="BA20619" s="6"/>
      <c r="BB20619" s="6"/>
      <c r="BC20619" s="6"/>
      <c r="BD20619" s="6"/>
      <c r="BE20619" s="6"/>
      <c r="BF20619" s="6"/>
      <c r="BG20619" s="6"/>
    </row>
    <row r="20620" spans="34:59" x14ac:dyDescent="0.25">
      <c r="AH20620" s="10"/>
      <c r="AI20620" s="6"/>
      <c r="AJ20620" s="10"/>
      <c r="AK20620" s="10"/>
      <c r="AL20620" s="10"/>
      <c r="AM20620" s="10"/>
      <c r="AN20620" s="10"/>
      <c r="AO20620" s="10"/>
      <c r="AP20620" s="10"/>
      <c r="AQ20620" s="10"/>
      <c r="AR20620" s="10"/>
      <c r="AS20620" s="10"/>
      <c r="AT20620" s="10"/>
      <c r="AU20620" s="10"/>
      <c r="AV20620" s="10"/>
      <c r="AW20620" s="10"/>
      <c r="AX20620" s="10"/>
      <c r="AY20620" s="10"/>
      <c r="AZ20620" s="10"/>
      <c r="BA20620" s="10"/>
      <c r="BB20620" s="10"/>
      <c r="BC20620" s="10"/>
      <c r="BD20620" s="10"/>
      <c r="BE20620" s="10"/>
      <c r="BF20620" s="10"/>
      <c r="BG20620" s="6"/>
    </row>
    <row r="20621" spans="34:59" x14ac:dyDescent="0.25">
      <c r="AH20621" s="6"/>
      <c r="AI20621" s="6"/>
      <c r="AJ20621" s="6"/>
      <c r="AK20621" s="6"/>
      <c r="AL20621" s="6"/>
      <c r="AM20621" s="6"/>
      <c r="AN20621" s="6"/>
      <c r="AO20621" s="6"/>
      <c r="AP20621" s="6"/>
      <c r="AQ20621" s="6"/>
      <c r="AR20621" s="6"/>
      <c r="AS20621" s="6"/>
      <c r="AT20621" s="6"/>
      <c r="AU20621" s="6"/>
      <c r="AV20621" s="6"/>
      <c r="AW20621" s="6"/>
      <c r="AX20621" s="6"/>
      <c r="AY20621" s="6"/>
      <c r="AZ20621" s="6"/>
      <c r="BA20621" s="6"/>
      <c r="BB20621" s="6"/>
      <c r="BC20621" s="6"/>
      <c r="BD20621" s="6"/>
      <c r="BE20621" s="6"/>
      <c r="BF20621" s="6"/>
      <c r="BG20621" s="10"/>
    </row>
    <row r="20622" spans="34:59" x14ac:dyDescent="0.25">
      <c r="AH20622" s="10"/>
      <c r="AI20622" s="6"/>
    </row>
    <row r="20623" spans="34:59" x14ac:dyDescent="0.25">
      <c r="AH20623" s="6"/>
      <c r="AI20623" s="6"/>
      <c r="AJ20623" s="6"/>
      <c r="AK20623" s="6"/>
      <c r="AL20623" s="6"/>
      <c r="AM20623" s="6"/>
      <c r="AN20623" s="6"/>
      <c r="AO20623" s="6"/>
      <c r="AP20623" s="6"/>
      <c r="AQ20623" s="6"/>
      <c r="AR20623" s="6"/>
      <c r="AS20623" s="6"/>
      <c r="AT20623" s="6"/>
      <c r="AU20623" s="6"/>
      <c r="AV20623" s="6"/>
      <c r="AW20623" s="6"/>
      <c r="AX20623" s="6"/>
      <c r="AY20623" s="6"/>
      <c r="AZ20623" s="6"/>
      <c r="BA20623" s="6"/>
      <c r="BB20623" s="6"/>
      <c r="BC20623" s="6"/>
      <c r="BD20623" s="6"/>
      <c r="BE20623" s="6"/>
      <c r="BF20623" s="6"/>
      <c r="BG20623" s="6"/>
    </row>
    <row r="20624" spans="34:59" x14ac:dyDescent="0.25">
      <c r="AH20624" s="10"/>
      <c r="AI20624" s="6"/>
      <c r="AJ20624" s="10"/>
      <c r="AK20624" s="10"/>
      <c r="AL20624" s="10"/>
      <c r="AM20624" s="10"/>
      <c r="AN20624" s="10"/>
      <c r="AO20624" s="10"/>
      <c r="AP20624" s="10"/>
      <c r="AQ20624" s="10"/>
      <c r="AR20624" s="10"/>
      <c r="AS20624" s="10"/>
      <c r="AT20624" s="10"/>
      <c r="AU20624" s="10"/>
      <c r="AV20624" s="10"/>
      <c r="AW20624" s="10"/>
      <c r="AX20624" s="10"/>
      <c r="AY20624" s="10"/>
      <c r="AZ20624" s="10"/>
      <c r="BA20624" s="10"/>
      <c r="BB20624" s="10"/>
      <c r="BC20624" s="10"/>
      <c r="BD20624" s="10"/>
      <c r="BE20624" s="10"/>
      <c r="BF20624" s="10"/>
      <c r="BG20624" s="6"/>
    </row>
    <row r="20625" spans="34:59" x14ac:dyDescent="0.25">
      <c r="AH20625" s="6"/>
      <c r="AI20625" s="6"/>
      <c r="AJ20625" s="6"/>
      <c r="AK20625" s="6"/>
      <c r="AL20625" s="6"/>
      <c r="AM20625" s="6"/>
      <c r="AN20625" s="6"/>
      <c r="AO20625" s="6"/>
      <c r="AP20625" s="6"/>
      <c r="AQ20625" s="6"/>
      <c r="AR20625" s="6"/>
      <c r="AS20625" s="6"/>
      <c r="AT20625" s="6"/>
      <c r="AU20625" s="6"/>
      <c r="AV20625" s="6"/>
      <c r="AW20625" s="6"/>
      <c r="AX20625" s="6"/>
      <c r="AY20625" s="6"/>
      <c r="AZ20625" s="6"/>
      <c r="BA20625" s="6"/>
      <c r="BB20625" s="6"/>
      <c r="BC20625" s="6"/>
      <c r="BD20625" s="6"/>
      <c r="BE20625" s="6"/>
      <c r="BF20625" s="6"/>
      <c r="BG20625" s="10"/>
    </row>
    <row r="20626" spans="34:59" x14ac:dyDescent="0.25">
      <c r="AH20626" s="10"/>
      <c r="AI20626" s="6"/>
    </row>
    <row r="20627" spans="34:59" x14ac:dyDescent="0.25">
      <c r="AH20627" s="6"/>
      <c r="AI20627" s="6"/>
      <c r="AJ20627" s="6"/>
      <c r="AK20627" s="6"/>
      <c r="AL20627" s="6"/>
      <c r="AM20627" s="6"/>
      <c r="AN20627" s="6"/>
      <c r="AO20627" s="6"/>
      <c r="AP20627" s="6"/>
      <c r="AQ20627" s="6"/>
      <c r="AR20627" s="6"/>
      <c r="AS20627" s="6"/>
      <c r="AT20627" s="6"/>
      <c r="AU20627" s="6"/>
      <c r="AV20627" s="6"/>
      <c r="AW20627" s="6"/>
      <c r="AX20627" s="6"/>
      <c r="AY20627" s="6"/>
      <c r="AZ20627" s="6"/>
      <c r="BA20627" s="6"/>
      <c r="BB20627" s="6"/>
      <c r="BC20627" s="6"/>
      <c r="BD20627" s="6"/>
      <c r="BE20627" s="6"/>
      <c r="BF20627" s="6"/>
      <c r="BG20627" s="6"/>
    </row>
    <row r="20628" spans="34:59" x14ac:dyDescent="0.25">
      <c r="AH20628" s="10"/>
      <c r="AI20628" s="6"/>
      <c r="AJ20628" s="10"/>
      <c r="AK20628" s="10"/>
      <c r="AL20628" s="10"/>
      <c r="AM20628" s="10"/>
      <c r="AN20628" s="10"/>
      <c r="AO20628" s="10"/>
      <c r="AP20628" s="10"/>
      <c r="AQ20628" s="10"/>
      <c r="AR20628" s="10"/>
      <c r="AS20628" s="10"/>
      <c r="AT20628" s="10"/>
      <c r="AU20628" s="10"/>
      <c r="AV20628" s="10"/>
      <c r="AW20628" s="10"/>
      <c r="AX20628" s="10"/>
      <c r="AY20628" s="10"/>
      <c r="AZ20628" s="10"/>
      <c r="BA20628" s="10"/>
      <c r="BB20628" s="10"/>
      <c r="BC20628" s="10"/>
      <c r="BD20628" s="10"/>
      <c r="BE20628" s="10"/>
      <c r="BF20628" s="10"/>
      <c r="BG20628" s="6"/>
    </row>
    <row r="20630" spans="34:59" x14ac:dyDescent="0.25">
      <c r="AH20630" s="10"/>
      <c r="AI20630" s="6"/>
    </row>
    <row r="20631" spans="34:59" x14ac:dyDescent="0.25">
      <c r="AH20631" s="6"/>
      <c r="AI20631" s="6"/>
      <c r="AJ20631" s="6"/>
      <c r="AK20631" s="6"/>
      <c r="AL20631" s="6"/>
      <c r="AM20631" s="6"/>
      <c r="AN20631" s="6"/>
      <c r="AO20631" s="6"/>
      <c r="AP20631" s="6"/>
      <c r="AQ20631" s="6"/>
      <c r="AR20631" s="6"/>
      <c r="AS20631" s="6"/>
      <c r="AT20631" s="6"/>
      <c r="AU20631" s="6"/>
      <c r="AV20631" s="6"/>
      <c r="AW20631" s="6"/>
      <c r="AX20631" s="6"/>
      <c r="AY20631" s="6"/>
      <c r="AZ20631" s="6"/>
      <c r="BA20631" s="6"/>
      <c r="BB20631" s="6"/>
      <c r="BC20631" s="6"/>
      <c r="BD20631" s="6"/>
      <c r="BE20631" s="6"/>
      <c r="BF20631" s="6"/>
      <c r="BG20631" s="6"/>
    </row>
    <row r="20632" spans="34:59" x14ac:dyDescent="0.25">
      <c r="AH20632" s="10"/>
      <c r="AI20632" s="6"/>
      <c r="AJ20632" s="10"/>
      <c r="AK20632" s="10"/>
      <c r="AL20632" s="10"/>
      <c r="AM20632" s="10"/>
      <c r="AN20632" s="10"/>
      <c r="AO20632" s="10"/>
      <c r="AP20632" s="10"/>
      <c r="AQ20632" s="10"/>
      <c r="AR20632" s="10"/>
      <c r="AS20632" s="10"/>
      <c r="AT20632" s="10"/>
      <c r="AU20632" s="10"/>
      <c r="AV20632" s="10"/>
      <c r="AW20632" s="10"/>
      <c r="AX20632" s="10"/>
      <c r="AY20632" s="10"/>
      <c r="AZ20632" s="10"/>
      <c r="BA20632" s="10"/>
      <c r="BB20632" s="10"/>
      <c r="BC20632" s="10"/>
      <c r="BD20632" s="10"/>
      <c r="BE20632" s="10"/>
      <c r="BF20632" s="10"/>
      <c r="BG20632" s="6"/>
    </row>
    <row r="20633" spans="34:59" x14ac:dyDescent="0.25">
      <c r="AH20633" s="6"/>
      <c r="AI20633" s="6"/>
      <c r="AJ20633" s="6"/>
      <c r="AK20633" s="6"/>
      <c r="AL20633" s="6"/>
      <c r="AM20633" s="6"/>
      <c r="AN20633" s="6"/>
      <c r="AO20633" s="6"/>
      <c r="AP20633" s="6"/>
      <c r="AQ20633" s="6"/>
      <c r="AR20633" s="6"/>
      <c r="AS20633" s="6"/>
      <c r="AT20633" s="6"/>
      <c r="AU20633" s="6"/>
      <c r="AV20633" s="6"/>
      <c r="AW20633" s="6"/>
      <c r="AX20633" s="6"/>
      <c r="AY20633" s="6"/>
      <c r="AZ20633" s="6"/>
      <c r="BA20633" s="6"/>
      <c r="BB20633" s="6"/>
      <c r="BC20633" s="6"/>
      <c r="BD20633" s="6"/>
      <c r="BE20633" s="6"/>
      <c r="BF20633" s="6"/>
      <c r="BG20633" s="10"/>
    </row>
    <row r="20634" spans="34:59" x14ac:dyDescent="0.25">
      <c r="AH20634" s="10"/>
      <c r="AI20634" s="6"/>
    </row>
    <row r="20635" spans="34:59" x14ac:dyDescent="0.25">
      <c r="AH20635" s="6"/>
      <c r="AI20635" s="6"/>
      <c r="AJ20635" s="6"/>
      <c r="AK20635" s="6"/>
      <c r="AL20635" s="6"/>
      <c r="AM20635" s="6"/>
      <c r="AN20635" s="6"/>
      <c r="AO20635" s="6"/>
      <c r="AP20635" s="6"/>
      <c r="AQ20635" s="6"/>
      <c r="AR20635" s="6"/>
      <c r="AS20635" s="6"/>
      <c r="AT20635" s="6"/>
      <c r="AU20635" s="6"/>
      <c r="AV20635" s="6"/>
      <c r="AW20635" s="6"/>
      <c r="AX20635" s="6"/>
      <c r="AY20635" s="6"/>
      <c r="AZ20635" s="6"/>
      <c r="BA20635" s="6"/>
      <c r="BB20635" s="6"/>
      <c r="BC20635" s="6"/>
      <c r="BD20635" s="6"/>
      <c r="BE20635" s="6"/>
      <c r="BF20635" s="6"/>
      <c r="BG20635" s="6"/>
    </row>
    <row r="20636" spans="34:59" x14ac:dyDescent="0.25">
      <c r="AH20636" s="10"/>
      <c r="AI20636" s="6"/>
      <c r="AJ20636" s="10"/>
      <c r="AK20636" s="10"/>
      <c r="AL20636" s="10"/>
      <c r="AM20636" s="10"/>
      <c r="AN20636" s="10"/>
      <c r="AO20636" s="10"/>
      <c r="AP20636" s="10"/>
      <c r="AQ20636" s="10"/>
      <c r="AR20636" s="10"/>
      <c r="AS20636" s="10"/>
      <c r="AT20636" s="10"/>
      <c r="AU20636" s="10"/>
      <c r="AV20636" s="10"/>
      <c r="AW20636" s="10"/>
      <c r="AX20636" s="10"/>
      <c r="AY20636" s="10"/>
      <c r="AZ20636" s="10"/>
      <c r="BA20636" s="10"/>
      <c r="BB20636" s="10"/>
      <c r="BC20636" s="10"/>
      <c r="BD20636" s="10"/>
      <c r="BE20636" s="10"/>
      <c r="BF20636" s="10"/>
      <c r="BG20636" s="6"/>
    </row>
    <row r="20637" spans="34:59" x14ac:dyDescent="0.25">
      <c r="AH20637" s="6"/>
      <c r="AI20637" s="6"/>
      <c r="AJ20637" s="6"/>
      <c r="AK20637" s="6"/>
      <c r="AL20637" s="6"/>
      <c r="AM20637" s="6"/>
      <c r="AN20637" s="6"/>
      <c r="AO20637" s="6"/>
      <c r="AP20637" s="6"/>
      <c r="AQ20637" s="6"/>
      <c r="AR20637" s="6"/>
      <c r="AS20637" s="6"/>
      <c r="AT20637" s="6"/>
      <c r="AU20637" s="6"/>
      <c r="AV20637" s="6"/>
      <c r="AW20637" s="6"/>
      <c r="AX20637" s="6"/>
      <c r="AY20637" s="6"/>
      <c r="AZ20637" s="6"/>
      <c r="BA20637" s="6"/>
      <c r="BB20637" s="6"/>
      <c r="BC20637" s="6"/>
      <c r="BD20637" s="6"/>
      <c r="BE20637" s="6"/>
      <c r="BF20637" s="6"/>
      <c r="BG20637" s="10"/>
    </row>
    <row r="20638" spans="34:59" x14ac:dyDescent="0.25">
      <c r="AH20638" s="10"/>
      <c r="AI20638" s="6"/>
    </row>
    <row r="20639" spans="34:59" x14ac:dyDescent="0.25">
      <c r="AH20639" s="6"/>
      <c r="AI20639" s="6"/>
      <c r="AJ20639" s="6"/>
      <c r="AK20639" s="6"/>
      <c r="AL20639" s="6"/>
      <c r="AM20639" s="6"/>
      <c r="AN20639" s="6"/>
      <c r="AO20639" s="6"/>
      <c r="AP20639" s="6"/>
      <c r="AQ20639" s="6"/>
      <c r="AR20639" s="6"/>
      <c r="AS20639" s="6"/>
      <c r="AT20639" s="6"/>
      <c r="AU20639" s="6"/>
      <c r="AV20639" s="6"/>
      <c r="AW20639" s="6"/>
      <c r="AX20639" s="6"/>
      <c r="AY20639" s="6"/>
      <c r="AZ20639" s="6"/>
      <c r="BA20639" s="6"/>
      <c r="BB20639" s="6"/>
      <c r="BC20639" s="6"/>
      <c r="BD20639" s="6"/>
      <c r="BE20639" s="6"/>
      <c r="BF20639" s="6"/>
      <c r="BG20639" s="6"/>
    </row>
    <row r="20640" spans="34:59" x14ac:dyDescent="0.25">
      <c r="AH20640" s="10"/>
      <c r="AI20640" s="6"/>
      <c r="AJ20640" s="10"/>
      <c r="AK20640" s="10"/>
      <c r="AL20640" s="10"/>
      <c r="AM20640" s="10"/>
      <c r="AN20640" s="10"/>
      <c r="AO20640" s="10"/>
      <c r="AP20640" s="10"/>
      <c r="AQ20640" s="10"/>
      <c r="AR20640" s="10"/>
      <c r="AS20640" s="10"/>
      <c r="AT20640" s="10"/>
      <c r="AU20640" s="10"/>
      <c r="AV20640" s="10"/>
      <c r="AW20640" s="10"/>
      <c r="AX20640" s="10"/>
      <c r="AY20640" s="10"/>
      <c r="AZ20640" s="10"/>
      <c r="BA20640" s="10"/>
      <c r="BB20640" s="10"/>
      <c r="BC20640" s="10"/>
      <c r="BD20640" s="10"/>
      <c r="BE20640" s="10"/>
      <c r="BF20640" s="10"/>
      <c r="BG20640" s="6"/>
    </row>
    <row r="20641" spans="34:59" x14ac:dyDescent="0.25">
      <c r="AH20641" s="6"/>
      <c r="AI20641" s="6"/>
      <c r="AJ20641" s="6"/>
      <c r="AK20641" s="6"/>
      <c r="AL20641" s="6"/>
      <c r="AM20641" s="6"/>
      <c r="AN20641" s="6"/>
      <c r="AO20641" s="6"/>
      <c r="AP20641" s="6"/>
      <c r="AQ20641" s="6"/>
      <c r="AR20641" s="6"/>
      <c r="AS20641" s="6"/>
      <c r="AT20641" s="6"/>
      <c r="AU20641" s="6"/>
      <c r="AV20641" s="6"/>
      <c r="AW20641" s="6"/>
      <c r="AX20641" s="6"/>
      <c r="AY20641" s="6"/>
      <c r="AZ20641" s="6"/>
      <c r="BA20641" s="6"/>
      <c r="BB20641" s="6"/>
      <c r="BC20641" s="6"/>
      <c r="BD20641" s="6"/>
      <c r="BE20641" s="6"/>
      <c r="BF20641" s="6"/>
      <c r="BG20641" s="10"/>
    </row>
    <row r="20642" spans="34:59" x14ac:dyDescent="0.25">
      <c r="AH20642" s="10"/>
      <c r="AI20642" s="6"/>
    </row>
    <row r="20643" spans="34:59" x14ac:dyDescent="0.25">
      <c r="AH20643" s="6"/>
      <c r="AI20643" s="6"/>
      <c r="AJ20643" s="6"/>
      <c r="AK20643" s="6"/>
      <c r="AL20643" s="6"/>
      <c r="AM20643" s="6"/>
      <c r="AN20643" s="6"/>
      <c r="AO20643" s="6"/>
      <c r="AP20643" s="6"/>
      <c r="AQ20643" s="6"/>
      <c r="AR20643" s="6"/>
      <c r="AS20643" s="6"/>
      <c r="AT20643" s="6"/>
      <c r="AU20643" s="6"/>
      <c r="AV20643" s="6"/>
      <c r="AW20643" s="6"/>
      <c r="AX20643" s="6"/>
      <c r="AY20643" s="6"/>
      <c r="AZ20643" s="6"/>
      <c r="BA20643" s="6"/>
      <c r="BB20643" s="6"/>
      <c r="BC20643" s="6"/>
      <c r="BD20643" s="6"/>
      <c r="BE20643" s="6"/>
      <c r="BF20643" s="6"/>
      <c r="BG20643" s="6"/>
    </row>
    <row r="20644" spans="34:59" x14ac:dyDescent="0.25">
      <c r="AH20644" s="10"/>
      <c r="AI20644" s="6"/>
      <c r="AJ20644" s="10"/>
      <c r="AK20644" s="10"/>
      <c r="AL20644" s="10"/>
      <c r="AM20644" s="10"/>
      <c r="AN20644" s="10"/>
      <c r="AO20644" s="10"/>
      <c r="AP20644" s="10"/>
      <c r="AQ20644" s="10"/>
      <c r="AR20644" s="10"/>
      <c r="AS20644" s="10"/>
      <c r="AT20644" s="10"/>
      <c r="AU20644" s="10"/>
      <c r="AV20644" s="10"/>
      <c r="AW20644" s="10"/>
      <c r="AX20644" s="10"/>
      <c r="AY20644" s="10"/>
      <c r="AZ20644" s="10"/>
      <c r="BA20644" s="10"/>
      <c r="BB20644" s="10"/>
      <c r="BC20644" s="10"/>
      <c r="BD20644" s="10"/>
      <c r="BE20644" s="10"/>
      <c r="BF20644" s="10"/>
      <c r="BG20644" s="6"/>
    </row>
    <row r="20646" spans="34:59" x14ac:dyDescent="0.25">
      <c r="AH20646" s="10"/>
      <c r="AI20646" s="6"/>
    </row>
    <row r="20647" spans="34:59" x14ac:dyDescent="0.25">
      <c r="AH20647" s="6"/>
      <c r="AI20647" s="6"/>
      <c r="AJ20647" s="6"/>
      <c r="AK20647" s="6"/>
      <c r="AL20647" s="6"/>
      <c r="AM20647" s="6"/>
      <c r="AN20647" s="6"/>
      <c r="AO20647" s="6"/>
      <c r="AP20647" s="6"/>
      <c r="AQ20647" s="6"/>
      <c r="AR20647" s="6"/>
      <c r="AS20647" s="6"/>
      <c r="AT20647" s="6"/>
      <c r="AU20647" s="6"/>
      <c r="AV20647" s="6"/>
      <c r="AW20647" s="6"/>
      <c r="AX20647" s="6"/>
      <c r="AY20647" s="6"/>
      <c r="AZ20647" s="6"/>
      <c r="BA20647" s="6"/>
      <c r="BB20647" s="6"/>
      <c r="BC20647" s="6"/>
      <c r="BD20647" s="6"/>
      <c r="BE20647" s="6"/>
      <c r="BF20647" s="6"/>
      <c r="BG20647" s="6"/>
    </row>
    <row r="20648" spans="34:59" x14ac:dyDescent="0.25">
      <c r="AH20648" s="10"/>
      <c r="AI20648" s="6"/>
      <c r="AJ20648" s="10"/>
      <c r="AK20648" s="10"/>
      <c r="AL20648" s="10"/>
      <c r="AM20648" s="10"/>
      <c r="AN20648" s="10"/>
      <c r="AO20648" s="10"/>
      <c r="AP20648" s="10"/>
      <c r="AQ20648" s="10"/>
      <c r="AR20648" s="10"/>
      <c r="AS20648" s="10"/>
      <c r="AT20648" s="10"/>
      <c r="AU20648" s="10"/>
      <c r="AV20648" s="10"/>
      <c r="AW20648" s="10"/>
      <c r="AX20648" s="10"/>
      <c r="AY20648" s="10"/>
      <c r="AZ20648" s="10"/>
      <c r="BA20648" s="10"/>
      <c r="BB20648" s="10"/>
      <c r="BC20648" s="10"/>
      <c r="BD20648" s="10"/>
      <c r="BE20648" s="10"/>
      <c r="BF20648" s="10"/>
      <c r="BG20648" s="6"/>
    </row>
    <row r="20649" spans="34:59" x14ac:dyDescent="0.25">
      <c r="AH20649" s="6"/>
      <c r="AI20649" s="6"/>
      <c r="AJ20649" s="6"/>
      <c r="AK20649" s="6"/>
      <c r="AL20649" s="6"/>
      <c r="AM20649" s="6"/>
      <c r="AN20649" s="6"/>
      <c r="AO20649" s="6"/>
      <c r="AP20649" s="6"/>
      <c r="AQ20649" s="6"/>
      <c r="AR20649" s="6"/>
      <c r="AS20649" s="6"/>
      <c r="AT20649" s="6"/>
      <c r="AU20649" s="6"/>
      <c r="AV20649" s="6"/>
      <c r="AW20649" s="6"/>
      <c r="AX20649" s="6"/>
      <c r="AY20649" s="6"/>
      <c r="AZ20649" s="6"/>
      <c r="BA20649" s="6"/>
      <c r="BB20649" s="6"/>
      <c r="BC20649" s="6"/>
      <c r="BD20649" s="6"/>
      <c r="BE20649" s="6"/>
      <c r="BF20649" s="6"/>
      <c r="BG20649" s="10"/>
    </row>
    <row r="20650" spans="34:59" x14ac:dyDescent="0.25">
      <c r="AH20650" s="10"/>
      <c r="AI20650" s="6"/>
    </row>
    <row r="20651" spans="34:59" x14ac:dyDescent="0.25">
      <c r="AH20651" s="6"/>
      <c r="AI20651" s="6"/>
      <c r="AJ20651" s="6"/>
      <c r="AK20651" s="6"/>
      <c r="AL20651" s="6"/>
      <c r="AM20651" s="6"/>
      <c r="AN20651" s="6"/>
      <c r="AO20651" s="6"/>
      <c r="AP20651" s="6"/>
      <c r="AQ20651" s="6"/>
      <c r="AR20651" s="6"/>
      <c r="AS20651" s="6"/>
      <c r="AT20651" s="6"/>
      <c r="AU20651" s="6"/>
      <c r="AV20651" s="6"/>
      <c r="AW20651" s="6"/>
      <c r="AX20651" s="6"/>
      <c r="AY20651" s="6"/>
      <c r="AZ20651" s="6"/>
      <c r="BA20651" s="6"/>
      <c r="BB20651" s="6"/>
      <c r="BC20651" s="6"/>
      <c r="BD20651" s="6"/>
      <c r="BE20651" s="6"/>
      <c r="BF20651" s="6"/>
      <c r="BG20651" s="6"/>
    </row>
    <row r="20652" spans="34:59" x14ac:dyDescent="0.25">
      <c r="AH20652" s="10"/>
      <c r="AI20652" s="6"/>
      <c r="AJ20652" s="10"/>
      <c r="AK20652" s="10"/>
      <c r="AL20652" s="10"/>
      <c r="AM20652" s="10"/>
      <c r="AN20652" s="10"/>
      <c r="AO20652" s="10"/>
      <c r="AP20652" s="10"/>
      <c r="AQ20652" s="10"/>
      <c r="AR20652" s="10"/>
      <c r="AS20652" s="10"/>
      <c r="AT20652" s="10"/>
      <c r="AU20652" s="10"/>
      <c r="AV20652" s="10"/>
      <c r="AW20652" s="10"/>
      <c r="AX20652" s="10"/>
      <c r="AY20652" s="10"/>
      <c r="AZ20652" s="10"/>
      <c r="BA20652" s="10"/>
      <c r="BB20652" s="10"/>
      <c r="BC20652" s="10"/>
      <c r="BD20652" s="10"/>
      <c r="BE20652" s="10"/>
      <c r="BF20652" s="10"/>
      <c r="BG20652" s="6"/>
    </row>
    <row r="20653" spans="34:59" x14ac:dyDescent="0.25">
      <c r="AH20653" s="6"/>
      <c r="AI20653" s="6"/>
      <c r="AJ20653" s="6"/>
      <c r="AK20653" s="6"/>
      <c r="AL20653" s="6"/>
      <c r="AM20653" s="6"/>
      <c r="AN20653" s="6"/>
      <c r="AO20653" s="6"/>
      <c r="AP20653" s="6"/>
      <c r="AQ20653" s="6"/>
      <c r="AR20653" s="6"/>
      <c r="AS20653" s="6"/>
      <c r="AT20653" s="6"/>
      <c r="AU20653" s="6"/>
      <c r="AV20653" s="6"/>
      <c r="AW20653" s="6"/>
      <c r="AX20653" s="6"/>
      <c r="AY20653" s="6"/>
      <c r="AZ20653" s="6"/>
      <c r="BA20653" s="6"/>
      <c r="BB20653" s="6"/>
      <c r="BC20653" s="6"/>
      <c r="BD20653" s="6"/>
      <c r="BE20653" s="6"/>
      <c r="BF20653" s="6"/>
      <c r="BG20653" s="10"/>
    </row>
    <row r="20654" spans="34:59" x14ac:dyDescent="0.25">
      <c r="AH20654" s="10"/>
      <c r="AI20654" s="6"/>
    </row>
    <row r="20655" spans="34:59" x14ac:dyDescent="0.25">
      <c r="AH20655" s="6"/>
      <c r="AI20655" s="6"/>
      <c r="AJ20655" s="6"/>
      <c r="AK20655" s="6"/>
      <c r="AL20655" s="6"/>
      <c r="AM20655" s="6"/>
      <c r="AN20655" s="6"/>
      <c r="AO20655" s="6"/>
      <c r="AP20655" s="6"/>
      <c r="AQ20655" s="6"/>
      <c r="AR20655" s="6"/>
      <c r="AS20655" s="6"/>
      <c r="AT20655" s="6"/>
      <c r="AU20655" s="6"/>
      <c r="AV20655" s="6"/>
      <c r="AW20655" s="6"/>
      <c r="AX20655" s="6"/>
      <c r="AY20655" s="6"/>
      <c r="AZ20655" s="6"/>
      <c r="BA20655" s="6"/>
      <c r="BB20655" s="6"/>
      <c r="BC20655" s="6"/>
      <c r="BD20655" s="6"/>
      <c r="BE20655" s="6"/>
      <c r="BF20655" s="6"/>
      <c r="BG20655" s="6"/>
    </row>
    <row r="20656" spans="34:59" x14ac:dyDescent="0.25">
      <c r="AH20656" s="10"/>
      <c r="AI20656" s="6"/>
      <c r="AJ20656" s="10"/>
      <c r="AK20656" s="10"/>
      <c r="AL20656" s="10"/>
      <c r="AM20656" s="10"/>
      <c r="AN20656" s="10"/>
      <c r="AO20656" s="10"/>
      <c r="AP20656" s="10"/>
      <c r="AQ20656" s="10"/>
      <c r="AR20656" s="10"/>
      <c r="AS20656" s="10"/>
      <c r="AT20656" s="10"/>
      <c r="AU20656" s="10"/>
      <c r="AV20656" s="10"/>
      <c r="AW20656" s="10"/>
      <c r="AX20656" s="10"/>
      <c r="AY20656" s="10"/>
      <c r="AZ20656" s="10"/>
      <c r="BA20656" s="10"/>
      <c r="BB20656" s="10"/>
      <c r="BC20656" s="10"/>
      <c r="BD20656" s="10"/>
      <c r="BE20656" s="10"/>
      <c r="BF20656" s="10"/>
      <c r="BG20656" s="6"/>
    </row>
    <row r="20657" spans="34:59" x14ac:dyDescent="0.25">
      <c r="AH20657" s="6"/>
      <c r="AI20657" s="6"/>
      <c r="AJ20657" s="6"/>
      <c r="AK20657" s="6"/>
      <c r="AL20657" s="6"/>
      <c r="AM20657" s="6"/>
      <c r="AN20657" s="6"/>
      <c r="AO20657" s="6"/>
      <c r="AP20657" s="6"/>
      <c r="AQ20657" s="6"/>
      <c r="AR20657" s="6"/>
      <c r="AS20657" s="6"/>
      <c r="AT20657" s="6"/>
      <c r="AU20657" s="6"/>
      <c r="AV20657" s="6"/>
      <c r="AW20657" s="6"/>
      <c r="AX20657" s="6"/>
      <c r="AY20657" s="6"/>
      <c r="AZ20657" s="6"/>
      <c r="BA20657" s="6"/>
      <c r="BB20657" s="6"/>
      <c r="BC20657" s="6"/>
      <c r="BD20657" s="6"/>
      <c r="BE20657" s="6"/>
      <c r="BF20657" s="6"/>
      <c r="BG20657" s="10"/>
    </row>
    <row r="20658" spans="34:59" x14ac:dyDescent="0.25">
      <c r="AH20658" s="10"/>
      <c r="AI20658" s="6"/>
    </row>
    <row r="20659" spans="34:59" x14ac:dyDescent="0.25">
      <c r="AH20659" s="6"/>
      <c r="AI20659" s="6"/>
      <c r="AJ20659" s="6"/>
      <c r="AK20659" s="6"/>
      <c r="AL20659" s="6"/>
      <c r="AM20659" s="6"/>
      <c r="AN20659" s="6"/>
      <c r="AO20659" s="6"/>
      <c r="AP20659" s="6"/>
      <c r="AQ20659" s="6"/>
      <c r="AR20659" s="6"/>
      <c r="AS20659" s="6"/>
      <c r="AT20659" s="6"/>
      <c r="AU20659" s="6"/>
      <c r="AV20659" s="6"/>
      <c r="AW20659" s="6"/>
      <c r="AX20659" s="6"/>
      <c r="AY20659" s="6"/>
      <c r="AZ20659" s="6"/>
      <c r="BA20659" s="6"/>
      <c r="BB20659" s="6"/>
      <c r="BC20659" s="6"/>
      <c r="BD20659" s="6"/>
      <c r="BE20659" s="6"/>
      <c r="BF20659" s="6"/>
      <c r="BG20659" s="6"/>
    </row>
    <row r="20660" spans="34:59" x14ac:dyDescent="0.25">
      <c r="AH20660" s="10"/>
      <c r="AI20660" s="6"/>
      <c r="AJ20660" s="10"/>
      <c r="AK20660" s="10"/>
      <c r="AL20660" s="10"/>
      <c r="AM20660" s="10"/>
      <c r="AN20660" s="10"/>
      <c r="AO20660" s="10"/>
      <c r="AP20660" s="10"/>
      <c r="AQ20660" s="10"/>
      <c r="AR20660" s="10"/>
      <c r="AS20660" s="10"/>
      <c r="AT20660" s="10"/>
      <c r="AU20660" s="10"/>
      <c r="AV20660" s="10"/>
      <c r="AW20660" s="10"/>
      <c r="AX20660" s="10"/>
      <c r="AY20660" s="10"/>
      <c r="AZ20660" s="10"/>
      <c r="BA20660" s="10"/>
      <c r="BB20660" s="10"/>
      <c r="BC20660" s="10"/>
      <c r="BD20660" s="10"/>
      <c r="BE20660" s="10"/>
      <c r="BF20660" s="10"/>
      <c r="BG20660" s="6"/>
    </row>
    <row r="20662" spans="34:59" x14ac:dyDescent="0.25">
      <c r="AH20662" s="10"/>
      <c r="AI20662" s="6"/>
    </row>
    <row r="20663" spans="34:59" x14ac:dyDescent="0.25">
      <c r="AH20663" s="6"/>
      <c r="AI20663" s="6"/>
      <c r="AJ20663" s="6"/>
      <c r="AK20663" s="6"/>
      <c r="AL20663" s="6"/>
      <c r="AM20663" s="6"/>
      <c r="AN20663" s="6"/>
      <c r="AO20663" s="6"/>
      <c r="AP20663" s="6"/>
      <c r="AQ20663" s="6"/>
      <c r="AR20663" s="6"/>
      <c r="AS20663" s="6"/>
      <c r="AT20663" s="6"/>
      <c r="AU20663" s="6"/>
      <c r="AV20663" s="6"/>
      <c r="AW20663" s="6"/>
      <c r="AX20663" s="6"/>
      <c r="AY20663" s="6"/>
      <c r="AZ20663" s="6"/>
      <c r="BA20663" s="6"/>
      <c r="BB20663" s="6"/>
      <c r="BC20663" s="6"/>
      <c r="BD20663" s="6"/>
      <c r="BE20663" s="6"/>
      <c r="BF20663" s="6"/>
      <c r="BG20663" s="6"/>
    </row>
    <row r="20664" spans="34:59" x14ac:dyDescent="0.25">
      <c r="AH20664" s="10"/>
      <c r="AI20664" s="6"/>
      <c r="AJ20664" s="10"/>
      <c r="AK20664" s="10"/>
      <c r="AL20664" s="10"/>
      <c r="AM20664" s="10"/>
      <c r="AN20664" s="10"/>
      <c r="AO20664" s="10"/>
      <c r="AP20664" s="10"/>
      <c r="AQ20664" s="10"/>
      <c r="AR20664" s="10"/>
      <c r="AS20664" s="10"/>
      <c r="AT20664" s="10"/>
      <c r="AU20664" s="10"/>
      <c r="AV20664" s="10"/>
      <c r="AW20664" s="10"/>
      <c r="AX20664" s="10"/>
      <c r="AY20664" s="10"/>
      <c r="AZ20664" s="10"/>
      <c r="BA20664" s="10"/>
      <c r="BB20664" s="10"/>
      <c r="BC20664" s="10"/>
      <c r="BD20664" s="10"/>
      <c r="BE20664" s="10"/>
      <c r="BF20664" s="10"/>
      <c r="BG20664" s="6"/>
    </row>
    <row r="20665" spans="34:59" x14ac:dyDescent="0.25">
      <c r="AH20665" s="6"/>
      <c r="AI20665" s="6"/>
      <c r="AJ20665" s="6"/>
      <c r="AK20665" s="6"/>
      <c r="AL20665" s="6"/>
      <c r="AM20665" s="6"/>
      <c r="AN20665" s="6"/>
      <c r="AO20665" s="6"/>
      <c r="AP20665" s="6"/>
      <c r="AQ20665" s="6"/>
      <c r="AR20665" s="6"/>
      <c r="AS20665" s="6"/>
      <c r="AT20665" s="6"/>
      <c r="AU20665" s="6"/>
      <c r="AV20665" s="6"/>
      <c r="AW20665" s="6"/>
      <c r="AX20665" s="6"/>
      <c r="AY20665" s="6"/>
      <c r="AZ20665" s="6"/>
      <c r="BA20665" s="6"/>
      <c r="BB20665" s="6"/>
      <c r="BC20665" s="6"/>
      <c r="BD20665" s="6"/>
      <c r="BE20665" s="6"/>
      <c r="BF20665" s="6"/>
      <c r="BG20665" s="10"/>
    </row>
    <row r="20666" spans="34:59" x14ac:dyDescent="0.25">
      <c r="AH20666" s="10"/>
      <c r="AI20666" s="6"/>
    </row>
    <row r="20667" spans="34:59" x14ac:dyDescent="0.25">
      <c r="AH20667" s="6"/>
      <c r="AI20667" s="6"/>
      <c r="AJ20667" s="6"/>
      <c r="AK20667" s="6"/>
      <c r="AL20667" s="6"/>
      <c r="AM20667" s="6"/>
      <c r="AN20667" s="6"/>
      <c r="AO20667" s="6"/>
      <c r="AP20667" s="6"/>
      <c r="AQ20667" s="6"/>
      <c r="AR20667" s="6"/>
      <c r="AS20667" s="6"/>
      <c r="AT20667" s="6"/>
      <c r="AU20667" s="6"/>
      <c r="AV20667" s="6"/>
      <c r="AW20667" s="6"/>
      <c r="AX20667" s="6"/>
      <c r="AY20667" s="6"/>
      <c r="AZ20667" s="6"/>
      <c r="BA20667" s="6"/>
      <c r="BB20667" s="6"/>
      <c r="BC20667" s="6"/>
      <c r="BD20667" s="6"/>
      <c r="BE20667" s="6"/>
      <c r="BF20667" s="6"/>
      <c r="BG20667" s="6"/>
    </row>
    <row r="20668" spans="34:59" x14ac:dyDescent="0.25">
      <c r="AH20668" s="10"/>
      <c r="AI20668" s="6"/>
      <c r="AJ20668" s="10"/>
      <c r="AK20668" s="10"/>
      <c r="AL20668" s="10"/>
      <c r="AM20668" s="10"/>
      <c r="AN20668" s="10"/>
      <c r="AO20668" s="10"/>
      <c r="AP20668" s="10"/>
      <c r="AQ20668" s="10"/>
      <c r="AR20668" s="10"/>
      <c r="AS20668" s="10"/>
      <c r="AT20668" s="10"/>
      <c r="AU20668" s="10"/>
      <c r="AV20668" s="10"/>
      <c r="AW20668" s="10"/>
      <c r="AX20668" s="10"/>
      <c r="AY20668" s="10"/>
      <c r="AZ20668" s="10"/>
      <c r="BA20668" s="10"/>
      <c r="BB20668" s="10"/>
      <c r="BC20668" s="10"/>
      <c r="BD20668" s="10"/>
      <c r="BE20668" s="10"/>
      <c r="BF20668" s="10"/>
      <c r="BG20668" s="6"/>
    </row>
    <row r="20669" spans="34:59" x14ac:dyDescent="0.25">
      <c r="AH20669" s="6"/>
      <c r="AI20669" s="6"/>
      <c r="AJ20669" s="6"/>
      <c r="AK20669" s="6"/>
      <c r="AL20669" s="6"/>
      <c r="AM20669" s="6"/>
      <c r="AN20669" s="6"/>
      <c r="AO20669" s="6"/>
      <c r="AP20669" s="6"/>
      <c r="AQ20669" s="6"/>
      <c r="AR20669" s="6"/>
      <c r="AS20669" s="6"/>
      <c r="AT20669" s="6"/>
      <c r="AU20669" s="6"/>
      <c r="AV20669" s="6"/>
      <c r="AW20669" s="6"/>
      <c r="AX20669" s="6"/>
      <c r="AY20669" s="6"/>
      <c r="AZ20669" s="6"/>
      <c r="BA20669" s="6"/>
      <c r="BB20669" s="6"/>
      <c r="BC20669" s="6"/>
      <c r="BD20669" s="6"/>
      <c r="BE20669" s="6"/>
      <c r="BF20669" s="6"/>
      <c r="BG20669" s="10"/>
    </row>
    <row r="20670" spans="34:59" x14ac:dyDescent="0.25">
      <c r="AH20670" s="10"/>
      <c r="AI20670" s="6"/>
    </row>
    <row r="20671" spans="34:59" x14ac:dyDescent="0.25">
      <c r="AH20671" s="6"/>
      <c r="AI20671" s="6"/>
      <c r="AJ20671" s="6"/>
      <c r="AK20671" s="6"/>
      <c r="AL20671" s="6"/>
      <c r="AM20671" s="6"/>
      <c r="AN20671" s="6"/>
      <c r="AO20671" s="6"/>
      <c r="AP20671" s="6"/>
      <c r="AQ20671" s="6"/>
      <c r="AR20671" s="6"/>
      <c r="AS20671" s="6"/>
      <c r="AT20671" s="6"/>
      <c r="AU20671" s="6"/>
      <c r="AV20671" s="6"/>
      <c r="AW20671" s="6"/>
      <c r="AX20671" s="6"/>
      <c r="AY20671" s="6"/>
      <c r="AZ20671" s="6"/>
      <c r="BA20671" s="6"/>
      <c r="BB20671" s="6"/>
      <c r="BC20671" s="6"/>
      <c r="BD20671" s="6"/>
      <c r="BE20671" s="6"/>
      <c r="BF20671" s="6"/>
      <c r="BG20671" s="6"/>
    </row>
    <row r="20672" spans="34:59" x14ac:dyDescent="0.25">
      <c r="AH20672" s="10"/>
      <c r="AI20672" s="6"/>
      <c r="AJ20672" s="10"/>
      <c r="AK20672" s="10"/>
      <c r="AL20672" s="10"/>
      <c r="AM20672" s="10"/>
      <c r="AN20672" s="10"/>
      <c r="AO20672" s="10"/>
      <c r="AP20672" s="10"/>
      <c r="AQ20672" s="10"/>
      <c r="AR20672" s="10"/>
      <c r="AS20672" s="10"/>
      <c r="AT20672" s="10"/>
      <c r="AU20672" s="10"/>
      <c r="AV20672" s="10"/>
      <c r="AW20672" s="10"/>
      <c r="AX20672" s="10"/>
      <c r="AY20672" s="10"/>
      <c r="AZ20672" s="10"/>
      <c r="BA20672" s="10"/>
      <c r="BB20672" s="10"/>
      <c r="BC20672" s="10"/>
      <c r="BD20672" s="10"/>
      <c r="BE20672" s="10"/>
      <c r="BF20672" s="10"/>
      <c r="BG20672" s="6"/>
    </row>
    <row r="20673" spans="34:59" x14ac:dyDescent="0.25">
      <c r="AH20673" s="6"/>
      <c r="AI20673" s="6"/>
      <c r="AJ20673" s="6"/>
      <c r="AK20673" s="6"/>
      <c r="AL20673" s="6"/>
      <c r="AM20673" s="6"/>
      <c r="AN20673" s="6"/>
      <c r="AO20673" s="6"/>
      <c r="AP20673" s="6"/>
      <c r="AQ20673" s="6"/>
      <c r="AR20673" s="6"/>
      <c r="AS20673" s="6"/>
      <c r="AT20673" s="6"/>
      <c r="AU20673" s="6"/>
      <c r="AV20673" s="6"/>
      <c r="AW20673" s="6"/>
      <c r="AX20673" s="6"/>
      <c r="AY20673" s="6"/>
      <c r="AZ20673" s="6"/>
      <c r="BA20673" s="6"/>
      <c r="BB20673" s="6"/>
      <c r="BC20673" s="6"/>
      <c r="BD20673" s="6"/>
      <c r="BE20673" s="6"/>
      <c r="BF20673" s="6"/>
      <c r="BG20673" s="10"/>
    </row>
    <row r="20674" spans="34:59" x14ac:dyDescent="0.25">
      <c r="AH20674" s="10"/>
      <c r="AI20674" s="6"/>
    </row>
    <row r="20675" spans="34:59" x14ac:dyDescent="0.25">
      <c r="AH20675" s="6"/>
      <c r="AI20675" s="6"/>
      <c r="AJ20675" s="6"/>
      <c r="AK20675" s="6"/>
      <c r="AL20675" s="6"/>
      <c r="AM20675" s="6"/>
      <c r="AN20675" s="6"/>
      <c r="AO20675" s="6"/>
      <c r="AP20675" s="6"/>
      <c r="AQ20675" s="6"/>
      <c r="AR20675" s="6"/>
      <c r="AS20675" s="6"/>
      <c r="AT20675" s="6"/>
      <c r="AU20675" s="6"/>
      <c r="AV20675" s="6"/>
      <c r="AW20675" s="6"/>
      <c r="AX20675" s="6"/>
      <c r="AY20675" s="6"/>
      <c r="AZ20675" s="6"/>
      <c r="BA20675" s="6"/>
      <c r="BB20675" s="6"/>
      <c r="BC20675" s="6"/>
      <c r="BD20675" s="6"/>
      <c r="BE20675" s="6"/>
      <c r="BF20675" s="6"/>
      <c r="BG20675" s="6"/>
    </row>
    <row r="20676" spans="34:59" x14ac:dyDescent="0.25">
      <c r="AH20676" s="10"/>
      <c r="AI20676" s="6"/>
      <c r="AJ20676" s="10"/>
      <c r="AK20676" s="10"/>
      <c r="AL20676" s="10"/>
      <c r="AM20676" s="10"/>
      <c r="AN20676" s="10"/>
      <c r="AO20676" s="10"/>
      <c r="AP20676" s="10"/>
      <c r="AQ20676" s="10"/>
      <c r="AR20676" s="10"/>
      <c r="AS20676" s="10"/>
      <c r="AT20676" s="10"/>
      <c r="AU20676" s="10"/>
      <c r="AV20676" s="10"/>
      <c r="AW20676" s="10"/>
      <c r="AX20676" s="10"/>
      <c r="AY20676" s="10"/>
      <c r="AZ20676" s="10"/>
      <c r="BA20676" s="10"/>
      <c r="BB20676" s="10"/>
      <c r="BC20676" s="10"/>
      <c r="BD20676" s="10"/>
      <c r="BE20676" s="10"/>
      <c r="BF20676" s="10"/>
      <c r="BG20676" s="6"/>
    </row>
    <row r="20678" spans="34:59" x14ac:dyDescent="0.25">
      <c r="AH20678" s="10"/>
      <c r="AI20678" s="6"/>
    </row>
    <row r="20679" spans="34:59" x14ac:dyDescent="0.25">
      <c r="AH20679" s="6"/>
      <c r="AI20679" s="6"/>
      <c r="AJ20679" s="6"/>
      <c r="AK20679" s="6"/>
      <c r="AL20679" s="6"/>
      <c r="AM20679" s="6"/>
      <c r="AN20679" s="6"/>
      <c r="AO20679" s="6"/>
      <c r="AP20679" s="6"/>
      <c r="AQ20679" s="6"/>
      <c r="AR20679" s="6"/>
      <c r="AS20679" s="6"/>
      <c r="AT20679" s="6"/>
      <c r="AU20679" s="6"/>
      <c r="AV20679" s="6"/>
      <c r="AW20679" s="6"/>
      <c r="AX20679" s="6"/>
      <c r="AY20679" s="6"/>
      <c r="AZ20679" s="6"/>
      <c r="BA20679" s="6"/>
      <c r="BB20679" s="6"/>
      <c r="BC20679" s="6"/>
      <c r="BD20679" s="6"/>
      <c r="BE20679" s="6"/>
      <c r="BF20679" s="6"/>
      <c r="BG20679" s="6"/>
    </row>
    <row r="20680" spans="34:59" x14ac:dyDescent="0.25">
      <c r="AH20680" s="10"/>
      <c r="AI20680" s="6"/>
      <c r="AJ20680" s="10"/>
      <c r="AK20680" s="10"/>
      <c r="AL20680" s="10"/>
      <c r="AM20680" s="10"/>
      <c r="AN20680" s="10"/>
      <c r="AO20680" s="10"/>
      <c r="AP20680" s="10"/>
      <c r="AQ20680" s="10"/>
      <c r="AR20680" s="10"/>
      <c r="AS20680" s="10"/>
      <c r="AT20680" s="10"/>
      <c r="AU20680" s="10"/>
      <c r="AV20680" s="10"/>
      <c r="AW20680" s="10"/>
      <c r="AX20680" s="10"/>
      <c r="AY20680" s="10"/>
      <c r="AZ20680" s="10"/>
      <c r="BA20680" s="10"/>
      <c r="BB20680" s="10"/>
      <c r="BC20680" s="10"/>
      <c r="BD20680" s="10"/>
      <c r="BE20680" s="10"/>
      <c r="BF20680" s="10"/>
      <c r="BG20680" s="6"/>
    </row>
    <row r="20681" spans="34:59" x14ac:dyDescent="0.25">
      <c r="AH20681" s="6"/>
      <c r="AI20681" s="6"/>
      <c r="AJ20681" s="6"/>
      <c r="AK20681" s="6"/>
      <c r="AL20681" s="6"/>
      <c r="AM20681" s="6"/>
      <c r="AN20681" s="6"/>
      <c r="AO20681" s="6"/>
      <c r="AP20681" s="6"/>
      <c r="AQ20681" s="6"/>
      <c r="AR20681" s="6"/>
      <c r="AS20681" s="6"/>
      <c r="AT20681" s="6"/>
      <c r="AU20681" s="6"/>
      <c r="AV20681" s="6"/>
      <c r="AW20681" s="6"/>
      <c r="AX20681" s="6"/>
      <c r="AY20681" s="6"/>
      <c r="AZ20681" s="6"/>
      <c r="BA20681" s="6"/>
      <c r="BB20681" s="6"/>
      <c r="BC20681" s="6"/>
      <c r="BD20681" s="6"/>
      <c r="BE20681" s="6"/>
      <c r="BF20681" s="6"/>
      <c r="BG20681" s="10"/>
    </row>
    <row r="20682" spans="34:59" x14ac:dyDescent="0.25">
      <c r="AH20682" s="10"/>
      <c r="AI20682" s="6"/>
    </row>
    <row r="20683" spans="34:59" x14ac:dyDescent="0.25">
      <c r="AH20683" s="6"/>
      <c r="AI20683" s="6"/>
      <c r="AJ20683" s="6"/>
      <c r="AK20683" s="6"/>
      <c r="AL20683" s="6"/>
      <c r="AM20683" s="6"/>
      <c r="AN20683" s="6"/>
      <c r="AO20683" s="6"/>
      <c r="AP20683" s="6"/>
      <c r="AQ20683" s="6"/>
      <c r="AR20683" s="6"/>
      <c r="AS20683" s="6"/>
      <c r="AT20683" s="6"/>
      <c r="AU20683" s="6"/>
      <c r="AV20683" s="6"/>
      <c r="AW20683" s="6"/>
      <c r="AX20683" s="6"/>
      <c r="AY20683" s="6"/>
      <c r="AZ20683" s="6"/>
      <c r="BA20683" s="6"/>
      <c r="BB20683" s="6"/>
      <c r="BC20683" s="6"/>
      <c r="BD20683" s="6"/>
      <c r="BE20683" s="6"/>
      <c r="BF20683" s="6"/>
      <c r="BG20683" s="6"/>
    </row>
    <row r="20684" spans="34:59" x14ac:dyDescent="0.25">
      <c r="AH20684" s="10"/>
      <c r="AI20684" s="6"/>
      <c r="AJ20684" s="10"/>
      <c r="AK20684" s="10"/>
      <c r="AL20684" s="10"/>
      <c r="AM20684" s="10"/>
      <c r="AN20684" s="10"/>
      <c r="AO20684" s="10"/>
      <c r="AP20684" s="10"/>
      <c r="AQ20684" s="10"/>
      <c r="AR20684" s="10"/>
      <c r="AS20684" s="10"/>
      <c r="AT20684" s="10"/>
      <c r="AU20684" s="10"/>
      <c r="AV20684" s="10"/>
      <c r="AW20684" s="10"/>
      <c r="AX20684" s="10"/>
      <c r="AY20684" s="10"/>
      <c r="AZ20684" s="10"/>
      <c r="BA20684" s="10"/>
      <c r="BB20684" s="10"/>
      <c r="BC20684" s="10"/>
      <c r="BD20684" s="10"/>
      <c r="BE20684" s="10"/>
      <c r="BF20684" s="10"/>
      <c r="BG20684" s="6"/>
    </row>
    <row r="20685" spans="34:59" x14ac:dyDescent="0.25">
      <c r="AH20685" s="6"/>
      <c r="AI20685" s="6"/>
      <c r="AJ20685" s="6"/>
      <c r="AK20685" s="6"/>
      <c r="AL20685" s="6"/>
      <c r="AM20685" s="6"/>
      <c r="AN20685" s="6"/>
      <c r="AO20685" s="6"/>
      <c r="AP20685" s="6"/>
      <c r="AQ20685" s="6"/>
      <c r="AR20685" s="6"/>
      <c r="AS20685" s="6"/>
      <c r="AT20685" s="6"/>
      <c r="AU20685" s="6"/>
      <c r="AV20685" s="6"/>
      <c r="AW20685" s="6"/>
      <c r="AX20685" s="6"/>
      <c r="AY20685" s="6"/>
      <c r="AZ20685" s="6"/>
      <c r="BA20685" s="6"/>
      <c r="BB20685" s="6"/>
      <c r="BC20685" s="6"/>
      <c r="BD20685" s="6"/>
      <c r="BE20685" s="6"/>
      <c r="BF20685" s="6"/>
      <c r="BG20685" s="10"/>
    </row>
    <row r="20686" spans="34:59" x14ac:dyDescent="0.25">
      <c r="AH20686" s="10"/>
      <c r="AI20686" s="6"/>
    </row>
    <row r="20687" spans="34:59" x14ac:dyDescent="0.25">
      <c r="AH20687" s="6"/>
      <c r="AI20687" s="6"/>
      <c r="AJ20687" s="6"/>
      <c r="AK20687" s="6"/>
      <c r="AL20687" s="6"/>
      <c r="AM20687" s="6"/>
      <c r="AN20687" s="6"/>
      <c r="AO20687" s="6"/>
      <c r="AP20687" s="6"/>
      <c r="AQ20687" s="6"/>
      <c r="AR20687" s="6"/>
      <c r="AS20687" s="6"/>
      <c r="AT20687" s="6"/>
      <c r="AU20687" s="6"/>
      <c r="AV20687" s="6"/>
      <c r="AW20687" s="6"/>
      <c r="AX20687" s="6"/>
      <c r="AY20687" s="6"/>
      <c r="AZ20687" s="6"/>
      <c r="BA20687" s="6"/>
      <c r="BB20687" s="6"/>
      <c r="BC20687" s="6"/>
      <c r="BD20687" s="6"/>
      <c r="BE20687" s="6"/>
      <c r="BF20687" s="6"/>
      <c r="BG20687" s="6"/>
    </row>
    <row r="20688" spans="34:59" x14ac:dyDescent="0.25">
      <c r="AH20688" s="10"/>
      <c r="AI20688" s="6"/>
      <c r="AJ20688" s="10"/>
      <c r="AK20688" s="10"/>
      <c r="AL20688" s="10"/>
      <c r="AM20688" s="10"/>
      <c r="AN20688" s="10"/>
      <c r="AO20688" s="10"/>
      <c r="AP20688" s="10"/>
      <c r="AQ20688" s="10"/>
      <c r="AR20688" s="10"/>
      <c r="AS20688" s="10"/>
      <c r="AT20688" s="10"/>
      <c r="AU20688" s="10"/>
      <c r="AV20688" s="10"/>
      <c r="AW20688" s="10"/>
      <c r="AX20688" s="10"/>
      <c r="AY20688" s="10"/>
      <c r="AZ20688" s="10"/>
      <c r="BA20688" s="10"/>
      <c r="BB20688" s="10"/>
      <c r="BC20688" s="10"/>
      <c r="BD20688" s="10"/>
      <c r="BE20688" s="10"/>
      <c r="BF20688" s="10"/>
      <c r="BG20688" s="6"/>
    </row>
    <row r="20689" spans="34:59" x14ac:dyDescent="0.25">
      <c r="AH20689" s="6"/>
      <c r="AI20689" s="6"/>
      <c r="AJ20689" s="6"/>
      <c r="AK20689" s="6"/>
      <c r="AL20689" s="6"/>
      <c r="AM20689" s="6"/>
      <c r="AN20689" s="6"/>
      <c r="AO20689" s="6"/>
      <c r="AP20689" s="6"/>
      <c r="AQ20689" s="6"/>
      <c r="AR20689" s="6"/>
      <c r="AS20689" s="6"/>
      <c r="AT20689" s="6"/>
      <c r="AU20689" s="6"/>
      <c r="AV20689" s="6"/>
      <c r="AW20689" s="6"/>
      <c r="AX20689" s="6"/>
      <c r="AY20689" s="6"/>
      <c r="AZ20689" s="6"/>
      <c r="BA20689" s="6"/>
      <c r="BB20689" s="6"/>
      <c r="BC20689" s="6"/>
      <c r="BD20689" s="6"/>
      <c r="BE20689" s="6"/>
      <c r="BF20689" s="6"/>
      <c r="BG20689" s="10"/>
    </row>
    <row r="20690" spans="34:59" x14ac:dyDescent="0.25">
      <c r="AH20690" s="10"/>
      <c r="AI20690" s="6"/>
    </row>
    <row r="20691" spans="34:59" x14ac:dyDescent="0.25">
      <c r="AH20691" s="6"/>
      <c r="AI20691" s="6"/>
      <c r="AJ20691" s="6"/>
      <c r="AK20691" s="6"/>
      <c r="AL20691" s="6"/>
      <c r="AM20691" s="6"/>
      <c r="AN20691" s="6"/>
      <c r="AO20691" s="6"/>
      <c r="AP20691" s="6"/>
      <c r="AQ20691" s="6"/>
      <c r="AR20691" s="6"/>
      <c r="AS20691" s="6"/>
      <c r="AT20691" s="6"/>
      <c r="AU20691" s="6"/>
      <c r="AV20691" s="6"/>
      <c r="AW20691" s="6"/>
      <c r="AX20691" s="6"/>
      <c r="AY20691" s="6"/>
      <c r="AZ20691" s="6"/>
      <c r="BA20691" s="6"/>
      <c r="BB20691" s="6"/>
      <c r="BC20691" s="6"/>
      <c r="BD20691" s="6"/>
      <c r="BE20691" s="6"/>
      <c r="BF20691" s="6"/>
      <c r="BG20691" s="6"/>
    </row>
    <row r="20692" spans="34:59" x14ac:dyDescent="0.25">
      <c r="AH20692" s="10"/>
      <c r="AI20692" s="6"/>
      <c r="AJ20692" s="10"/>
      <c r="AK20692" s="10"/>
      <c r="AL20692" s="10"/>
      <c r="AM20692" s="10"/>
      <c r="AN20692" s="10"/>
      <c r="AO20692" s="10"/>
      <c r="AP20692" s="10"/>
      <c r="AQ20692" s="10"/>
      <c r="AR20692" s="10"/>
      <c r="AS20692" s="10"/>
      <c r="AT20692" s="10"/>
      <c r="AU20692" s="10"/>
      <c r="AV20692" s="10"/>
      <c r="AW20692" s="10"/>
      <c r="AX20692" s="10"/>
      <c r="AY20692" s="10"/>
      <c r="AZ20692" s="10"/>
      <c r="BA20692" s="10"/>
      <c r="BB20692" s="10"/>
      <c r="BC20692" s="10"/>
      <c r="BD20692" s="10"/>
      <c r="BE20692" s="10"/>
      <c r="BF20692" s="10"/>
      <c r="BG20692" s="6"/>
    </row>
    <row r="20694" spans="34:59" x14ac:dyDescent="0.25">
      <c r="AH20694" s="10"/>
      <c r="AI20694" s="6"/>
    </row>
    <row r="20695" spans="34:59" x14ac:dyDescent="0.25">
      <c r="AH20695" s="6"/>
      <c r="AI20695" s="6"/>
      <c r="AJ20695" s="6"/>
      <c r="AK20695" s="6"/>
      <c r="AL20695" s="6"/>
      <c r="AM20695" s="6"/>
      <c r="AN20695" s="6"/>
      <c r="AO20695" s="6"/>
      <c r="AP20695" s="6"/>
      <c r="AQ20695" s="6"/>
      <c r="AR20695" s="6"/>
      <c r="AS20695" s="6"/>
      <c r="AT20695" s="6"/>
      <c r="AU20695" s="6"/>
      <c r="AV20695" s="6"/>
      <c r="AW20695" s="6"/>
      <c r="AX20695" s="6"/>
      <c r="AY20695" s="6"/>
      <c r="AZ20695" s="6"/>
      <c r="BA20695" s="6"/>
      <c r="BB20695" s="6"/>
      <c r="BC20695" s="6"/>
      <c r="BD20695" s="6"/>
      <c r="BE20695" s="6"/>
      <c r="BF20695" s="6"/>
      <c r="BG20695" s="6"/>
    </row>
    <row r="20696" spans="34:59" x14ac:dyDescent="0.25">
      <c r="AH20696" s="10"/>
      <c r="AI20696" s="6"/>
      <c r="AJ20696" s="10"/>
      <c r="AK20696" s="10"/>
      <c r="AL20696" s="10"/>
      <c r="AM20696" s="10"/>
      <c r="AN20696" s="10"/>
      <c r="AO20696" s="10"/>
      <c r="AP20696" s="10"/>
      <c r="AQ20696" s="10"/>
      <c r="AR20696" s="10"/>
      <c r="AS20696" s="10"/>
      <c r="AT20696" s="10"/>
      <c r="AU20696" s="10"/>
      <c r="AV20696" s="10"/>
      <c r="AW20696" s="10"/>
      <c r="AX20696" s="10"/>
      <c r="AY20696" s="10"/>
      <c r="AZ20696" s="10"/>
      <c r="BA20696" s="10"/>
      <c r="BB20696" s="10"/>
      <c r="BC20696" s="10"/>
      <c r="BD20696" s="10"/>
      <c r="BE20696" s="10"/>
      <c r="BF20696" s="10"/>
      <c r="BG20696" s="6"/>
    </row>
    <row r="20697" spans="34:59" x14ac:dyDescent="0.25">
      <c r="AH20697" s="6"/>
      <c r="AI20697" s="6"/>
      <c r="AJ20697" s="6"/>
      <c r="AK20697" s="6"/>
      <c r="AL20697" s="6"/>
      <c r="AM20697" s="6"/>
      <c r="AN20697" s="6"/>
      <c r="AO20697" s="6"/>
      <c r="AP20697" s="6"/>
      <c r="AQ20697" s="6"/>
      <c r="AR20697" s="6"/>
      <c r="AS20697" s="6"/>
      <c r="AT20697" s="6"/>
      <c r="AU20697" s="6"/>
      <c r="AV20697" s="6"/>
      <c r="AW20697" s="6"/>
      <c r="AX20697" s="6"/>
      <c r="AY20697" s="6"/>
      <c r="AZ20697" s="6"/>
      <c r="BA20697" s="6"/>
      <c r="BB20697" s="6"/>
      <c r="BC20697" s="6"/>
      <c r="BD20697" s="6"/>
      <c r="BE20697" s="6"/>
      <c r="BF20697" s="6"/>
      <c r="BG20697" s="10"/>
    </row>
    <row r="20698" spans="34:59" x14ac:dyDescent="0.25">
      <c r="AH20698" s="10"/>
      <c r="AI20698" s="6"/>
    </row>
    <row r="20699" spans="34:59" x14ac:dyDescent="0.25">
      <c r="AH20699" s="6"/>
      <c r="AI20699" s="6"/>
      <c r="AJ20699" s="6"/>
      <c r="AK20699" s="6"/>
      <c r="AL20699" s="6"/>
      <c r="AM20699" s="6"/>
      <c r="AN20699" s="6"/>
      <c r="AO20699" s="6"/>
      <c r="AP20699" s="6"/>
      <c r="AQ20699" s="6"/>
      <c r="AR20699" s="6"/>
      <c r="AS20699" s="6"/>
      <c r="AT20699" s="6"/>
      <c r="AU20699" s="6"/>
      <c r="AV20699" s="6"/>
      <c r="AW20699" s="6"/>
      <c r="AX20699" s="6"/>
      <c r="AY20699" s="6"/>
      <c r="AZ20699" s="6"/>
      <c r="BA20699" s="6"/>
      <c r="BB20699" s="6"/>
      <c r="BC20699" s="6"/>
      <c r="BD20699" s="6"/>
      <c r="BE20699" s="6"/>
      <c r="BF20699" s="6"/>
      <c r="BG20699" s="6"/>
    </row>
    <row r="20700" spans="34:59" x14ac:dyDescent="0.25">
      <c r="AH20700" s="10"/>
      <c r="AI20700" s="6"/>
      <c r="AJ20700" s="10"/>
      <c r="AK20700" s="10"/>
      <c r="AL20700" s="10"/>
      <c r="AM20700" s="10"/>
      <c r="AN20700" s="10"/>
      <c r="AO20700" s="10"/>
      <c r="AP20700" s="10"/>
      <c r="AQ20700" s="10"/>
      <c r="AR20700" s="10"/>
      <c r="AS20700" s="10"/>
      <c r="AT20700" s="10"/>
      <c r="AU20700" s="10"/>
      <c r="AV20700" s="10"/>
      <c r="AW20700" s="10"/>
      <c r="AX20700" s="10"/>
      <c r="AY20700" s="10"/>
      <c r="AZ20700" s="10"/>
      <c r="BA20700" s="10"/>
      <c r="BB20700" s="10"/>
      <c r="BC20700" s="10"/>
      <c r="BD20700" s="10"/>
      <c r="BE20700" s="10"/>
      <c r="BF20700" s="10"/>
      <c r="BG20700" s="6"/>
    </row>
    <row r="20701" spans="34:59" x14ac:dyDescent="0.25">
      <c r="AH20701" s="6"/>
      <c r="AI20701" s="6"/>
      <c r="AJ20701" s="6"/>
      <c r="AK20701" s="6"/>
      <c r="AL20701" s="6"/>
      <c r="AM20701" s="6"/>
      <c r="AN20701" s="6"/>
      <c r="AO20701" s="6"/>
      <c r="AP20701" s="6"/>
      <c r="AQ20701" s="6"/>
      <c r="AR20701" s="6"/>
      <c r="AS20701" s="6"/>
      <c r="AT20701" s="6"/>
      <c r="AU20701" s="6"/>
      <c r="AV20701" s="6"/>
      <c r="AW20701" s="6"/>
      <c r="AX20701" s="6"/>
      <c r="AY20701" s="6"/>
      <c r="AZ20701" s="6"/>
      <c r="BA20701" s="6"/>
      <c r="BB20701" s="6"/>
      <c r="BC20701" s="6"/>
      <c r="BD20701" s="6"/>
      <c r="BE20701" s="6"/>
      <c r="BF20701" s="6"/>
      <c r="BG20701" s="10"/>
    </row>
    <row r="20702" spans="34:59" x14ac:dyDescent="0.25">
      <c r="AH20702" s="10"/>
      <c r="AI20702" s="6"/>
    </row>
    <row r="20703" spans="34:59" x14ac:dyDescent="0.25">
      <c r="AH20703" s="6"/>
      <c r="AI20703" s="6"/>
      <c r="AJ20703" s="6"/>
      <c r="AK20703" s="6"/>
      <c r="AL20703" s="6"/>
      <c r="AM20703" s="6"/>
      <c r="AN20703" s="6"/>
      <c r="AO20703" s="6"/>
      <c r="AP20703" s="6"/>
      <c r="AQ20703" s="6"/>
      <c r="AR20703" s="6"/>
      <c r="AS20703" s="6"/>
      <c r="AT20703" s="6"/>
      <c r="AU20703" s="6"/>
      <c r="AV20703" s="6"/>
      <c r="AW20703" s="6"/>
      <c r="AX20703" s="6"/>
      <c r="AY20703" s="6"/>
      <c r="AZ20703" s="6"/>
      <c r="BA20703" s="6"/>
      <c r="BB20703" s="6"/>
      <c r="BC20703" s="6"/>
      <c r="BD20703" s="6"/>
      <c r="BE20703" s="6"/>
      <c r="BF20703" s="6"/>
      <c r="BG20703" s="6"/>
    </row>
    <row r="20704" spans="34:59" x14ac:dyDescent="0.25">
      <c r="AH20704" s="10"/>
      <c r="AI20704" s="6"/>
      <c r="AJ20704" s="10"/>
      <c r="AK20704" s="10"/>
      <c r="AL20704" s="10"/>
      <c r="AM20704" s="10"/>
      <c r="AN20704" s="10"/>
      <c r="AO20704" s="10"/>
      <c r="AP20704" s="10"/>
      <c r="AQ20704" s="10"/>
      <c r="AR20704" s="10"/>
      <c r="AS20704" s="10"/>
      <c r="AT20704" s="10"/>
      <c r="AU20704" s="10"/>
      <c r="AV20704" s="10"/>
      <c r="AW20704" s="10"/>
      <c r="AX20704" s="10"/>
      <c r="AY20704" s="10"/>
      <c r="AZ20704" s="10"/>
      <c r="BA20704" s="10"/>
      <c r="BB20704" s="10"/>
      <c r="BC20704" s="10"/>
      <c r="BD20704" s="10"/>
      <c r="BE20704" s="10"/>
      <c r="BF20704" s="10"/>
      <c r="BG20704" s="6"/>
    </row>
    <row r="20705" spans="34:59" x14ac:dyDescent="0.25">
      <c r="AH20705" s="6"/>
      <c r="AI20705" s="6"/>
      <c r="AJ20705" s="6"/>
      <c r="AK20705" s="6"/>
      <c r="AL20705" s="6"/>
      <c r="AM20705" s="6"/>
      <c r="AN20705" s="6"/>
      <c r="AO20705" s="6"/>
      <c r="AP20705" s="6"/>
      <c r="AQ20705" s="6"/>
      <c r="AR20705" s="6"/>
      <c r="AS20705" s="6"/>
      <c r="AT20705" s="6"/>
      <c r="AU20705" s="6"/>
      <c r="AV20705" s="6"/>
      <c r="AW20705" s="6"/>
      <c r="AX20705" s="6"/>
      <c r="AY20705" s="6"/>
      <c r="AZ20705" s="6"/>
      <c r="BA20705" s="6"/>
      <c r="BB20705" s="6"/>
      <c r="BC20705" s="6"/>
      <c r="BD20705" s="6"/>
      <c r="BE20705" s="6"/>
      <c r="BF20705" s="6"/>
      <c r="BG20705" s="10"/>
    </row>
    <row r="20706" spans="34:59" x14ac:dyDescent="0.25">
      <c r="AH20706" s="10"/>
      <c r="AI20706" s="6"/>
    </row>
    <row r="20707" spans="34:59" x14ac:dyDescent="0.25">
      <c r="AH20707" s="6"/>
      <c r="AI20707" s="6"/>
      <c r="AJ20707" s="6"/>
      <c r="AK20707" s="6"/>
      <c r="AL20707" s="6"/>
      <c r="AM20707" s="6"/>
      <c r="AN20707" s="6"/>
      <c r="AO20707" s="6"/>
      <c r="AP20707" s="6"/>
      <c r="AQ20707" s="6"/>
      <c r="AR20707" s="6"/>
      <c r="AS20707" s="6"/>
      <c r="AT20707" s="6"/>
      <c r="AU20707" s="6"/>
      <c r="AV20707" s="6"/>
      <c r="AW20707" s="6"/>
      <c r="AX20707" s="6"/>
      <c r="AY20707" s="6"/>
      <c r="AZ20707" s="6"/>
      <c r="BA20707" s="6"/>
      <c r="BB20707" s="6"/>
      <c r="BC20707" s="6"/>
      <c r="BD20707" s="6"/>
      <c r="BE20707" s="6"/>
      <c r="BF20707" s="6"/>
      <c r="BG20707" s="6"/>
    </row>
    <row r="20708" spans="34:59" x14ac:dyDescent="0.25">
      <c r="AH20708" s="10"/>
      <c r="AI20708" s="6"/>
      <c r="AJ20708" s="10"/>
      <c r="AK20708" s="10"/>
      <c r="AL20708" s="10"/>
      <c r="AM20708" s="10"/>
      <c r="AN20708" s="10"/>
      <c r="AO20708" s="10"/>
      <c r="AP20708" s="10"/>
      <c r="AQ20708" s="10"/>
      <c r="AR20708" s="10"/>
      <c r="AS20708" s="10"/>
      <c r="AT20708" s="10"/>
      <c r="AU20708" s="10"/>
      <c r="AV20708" s="10"/>
      <c r="AW20708" s="10"/>
      <c r="AX20708" s="10"/>
      <c r="AY20708" s="10"/>
      <c r="AZ20708" s="10"/>
      <c r="BA20708" s="10"/>
      <c r="BB20708" s="10"/>
      <c r="BC20708" s="10"/>
      <c r="BD20708" s="10"/>
      <c r="BE20708" s="10"/>
      <c r="BF20708" s="10"/>
      <c r="BG20708" s="6"/>
    </row>
    <row r="20710" spans="34:59" x14ac:dyDescent="0.25">
      <c r="AH20710" s="10"/>
      <c r="AI20710" s="6"/>
    </row>
    <row r="20711" spans="34:59" x14ac:dyDescent="0.25">
      <c r="AH20711" s="6"/>
      <c r="AI20711" s="6"/>
      <c r="AJ20711" s="6"/>
      <c r="AK20711" s="6"/>
      <c r="AL20711" s="6"/>
      <c r="AM20711" s="6"/>
      <c r="AN20711" s="6"/>
      <c r="AO20711" s="6"/>
      <c r="AP20711" s="6"/>
      <c r="AQ20711" s="6"/>
      <c r="AR20711" s="6"/>
      <c r="AS20711" s="6"/>
      <c r="AT20711" s="6"/>
      <c r="AU20711" s="6"/>
      <c r="AV20711" s="6"/>
      <c r="AW20711" s="6"/>
      <c r="AX20711" s="6"/>
      <c r="AY20711" s="6"/>
      <c r="AZ20711" s="6"/>
      <c r="BA20711" s="6"/>
      <c r="BB20711" s="6"/>
      <c r="BC20711" s="6"/>
      <c r="BD20711" s="6"/>
      <c r="BE20711" s="6"/>
      <c r="BF20711" s="6"/>
      <c r="BG20711" s="6"/>
    </row>
    <row r="20712" spans="34:59" x14ac:dyDescent="0.25">
      <c r="AH20712" s="10"/>
      <c r="AI20712" s="6"/>
      <c r="AJ20712" s="10"/>
      <c r="AK20712" s="10"/>
      <c r="AL20712" s="10"/>
      <c r="AM20712" s="10"/>
      <c r="AN20712" s="10"/>
      <c r="AO20712" s="10"/>
      <c r="AP20712" s="10"/>
      <c r="AQ20712" s="10"/>
      <c r="AR20712" s="10"/>
      <c r="AS20712" s="10"/>
      <c r="AT20712" s="10"/>
      <c r="AU20712" s="10"/>
      <c r="AV20712" s="10"/>
      <c r="AW20712" s="10"/>
      <c r="AX20712" s="10"/>
      <c r="AY20712" s="10"/>
      <c r="AZ20712" s="10"/>
      <c r="BA20712" s="10"/>
      <c r="BB20712" s="10"/>
      <c r="BC20712" s="10"/>
      <c r="BD20712" s="10"/>
      <c r="BE20712" s="10"/>
      <c r="BF20712" s="10"/>
      <c r="BG20712" s="6"/>
    </row>
    <row r="20713" spans="34:59" x14ac:dyDescent="0.25">
      <c r="AH20713" s="6"/>
      <c r="AI20713" s="6"/>
      <c r="AJ20713" s="6"/>
      <c r="AK20713" s="6"/>
      <c r="AL20713" s="6"/>
      <c r="AM20713" s="6"/>
      <c r="AN20713" s="6"/>
      <c r="AO20713" s="6"/>
      <c r="AP20713" s="6"/>
      <c r="AQ20713" s="6"/>
      <c r="AR20713" s="6"/>
      <c r="AS20713" s="6"/>
      <c r="AT20713" s="6"/>
      <c r="AU20713" s="6"/>
      <c r="AV20713" s="6"/>
      <c r="AW20713" s="6"/>
      <c r="AX20713" s="6"/>
      <c r="AY20713" s="6"/>
      <c r="AZ20713" s="6"/>
      <c r="BA20713" s="6"/>
      <c r="BB20713" s="6"/>
      <c r="BC20713" s="6"/>
      <c r="BD20713" s="6"/>
      <c r="BE20713" s="6"/>
      <c r="BF20713" s="6"/>
      <c r="BG20713" s="10"/>
    </row>
    <row r="20714" spans="34:59" x14ac:dyDescent="0.25">
      <c r="AH20714" s="10"/>
      <c r="AI20714" s="6"/>
    </row>
    <row r="20715" spans="34:59" x14ac:dyDescent="0.25">
      <c r="AH20715" s="6"/>
      <c r="AI20715" s="6"/>
      <c r="AJ20715" s="6"/>
      <c r="AK20715" s="6"/>
      <c r="AL20715" s="6"/>
      <c r="AM20715" s="6"/>
      <c r="AN20715" s="6"/>
      <c r="AO20715" s="6"/>
      <c r="AP20715" s="6"/>
      <c r="AQ20715" s="6"/>
      <c r="AR20715" s="6"/>
      <c r="AS20715" s="6"/>
      <c r="AT20715" s="6"/>
      <c r="AU20715" s="6"/>
      <c r="AV20715" s="6"/>
      <c r="AW20715" s="6"/>
      <c r="AX20715" s="6"/>
      <c r="AY20715" s="6"/>
      <c r="AZ20715" s="6"/>
      <c r="BA20715" s="6"/>
      <c r="BB20715" s="6"/>
      <c r="BC20715" s="6"/>
      <c r="BD20715" s="6"/>
      <c r="BE20715" s="6"/>
      <c r="BF20715" s="6"/>
      <c r="BG20715" s="6"/>
    </row>
    <row r="20716" spans="34:59" x14ac:dyDescent="0.25">
      <c r="AH20716" s="10"/>
      <c r="AI20716" s="6"/>
      <c r="AJ20716" s="10"/>
      <c r="AK20716" s="10"/>
      <c r="AL20716" s="10"/>
      <c r="AM20716" s="10"/>
      <c r="AN20716" s="10"/>
      <c r="AO20716" s="10"/>
      <c r="AP20716" s="10"/>
      <c r="AQ20716" s="10"/>
      <c r="AR20716" s="10"/>
      <c r="AS20716" s="10"/>
      <c r="AT20716" s="10"/>
      <c r="AU20716" s="10"/>
      <c r="AV20716" s="10"/>
      <c r="AW20716" s="10"/>
      <c r="AX20716" s="10"/>
      <c r="AY20716" s="10"/>
      <c r="AZ20716" s="10"/>
      <c r="BA20716" s="10"/>
      <c r="BB20716" s="10"/>
      <c r="BC20716" s="10"/>
      <c r="BD20716" s="10"/>
      <c r="BE20716" s="10"/>
      <c r="BF20716" s="10"/>
      <c r="BG20716" s="6"/>
    </row>
    <row r="20717" spans="34:59" x14ac:dyDescent="0.25">
      <c r="AH20717" s="6"/>
      <c r="AI20717" s="6"/>
      <c r="AJ20717" s="6"/>
      <c r="AK20717" s="6"/>
      <c r="AL20717" s="6"/>
      <c r="AM20717" s="6"/>
      <c r="AN20717" s="6"/>
      <c r="AO20717" s="6"/>
      <c r="AP20717" s="6"/>
      <c r="AQ20717" s="6"/>
      <c r="AR20717" s="6"/>
      <c r="AS20717" s="6"/>
      <c r="AT20717" s="6"/>
      <c r="AU20717" s="6"/>
      <c r="AV20717" s="6"/>
      <c r="AW20717" s="6"/>
      <c r="AX20717" s="6"/>
      <c r="AY20717" s="6"/>
      <c r="AZ20717" s="6"/>
      <c r="BA20717" s="6"/>
      <c r="BB20717" s="6"/>
      <c r="BC20717" s="6"/>
      <c r="BD20717" s="6"/>
      <c r="BE20717" s="6"/>
      <c r="BF20717" s="6"/>
      <c r="BG20717" s="10"/>
    </row>
    <row r="20718" spans="34:59" x14ac:dyDescent="0.25">
      <c r="AH20718" s="10"/>
      <c r="AI20718" s="6"/>
    </row>
    <row r="20719" spans="34:59" x14ac:dyDescent="0.25">
      <c r="AH20719" s="6"/>
      <c r="AI20719" s="6"/>
      <c r="AJ20719" s="6"/>
      <c r="AK20719" s="6"/>
      <c r="AL20719" s="6"/>
      <c r="AM20719" s="6"/>
      <c r="AN20719" s="6"/>
      <c r="AO20719" s="6"/>
      <c r="AP20719" s="6"/>
      <c r="AQ20719" s="6"/>
      <c r="AR20719" s="6"/>
      <c r="AS20719" s="6"/>
      <c r="AT20719" s="6"/>
      <c r="AU20719" s="6"/>
      <c r="AV20719" s="6"/>
      <c r="AW20719" s="6"/>
      <c r="AX20719" s="6"/>
      <c r="AY20719" s="6"/>
      <c r="AZ20719" s="6"/>
      <c r="BA20719" s="6"/>
      <c r="BB20719" s="6"/>
      <c r="BC20719" s="6"/>
      <c r="BD20719" s="6"/>
      <c r="BE20719" s="6"/>
      <c r="BF20719" s="6"/>
      <c r="BG20719" s="6"/>
    </row>
    <row r="20720" spans="34:59" x14ac:dyDescent="0.25">
      <c r="AH20720" s="10"/>
      <c r="AI20720" s="6"/>
      <c r="AJ20720" s="10"/>
      <c r="AK20720" s="10"/>
      <c r="AL20720" s="10"/>
      <c r="AM20720" s="10"/>
      <c r="AN20720" s="10"/>
      <c r="AO20720" s="10"/>
      <c r="AP20720" s="10"/>
      <c r="AQ20720" s="10"/>
      <c r="AR20720" s="10"/>
      <c r="AS20720" s="10"/>
      <c r="AT20720" s="10"/>
      <c r="AU20720" s="10"/>
      <c r="AV20720" s="10"/>
      <c r="AW20720" s="10"/>
      <c r="AX20720" s="10"/>
      <c r="AY20720" s="10"/>
      <c r="AZ20720" s="10"/>
      <c r="BA20720" s="10"/>
      <c r="BB20720" s="10"/>
      <c r="BC20720" s="10"/>
      <c r="BD20720" s="10"/>
      <c r="BE20720" s="10"/>
      <c r="BF20720" s="10"/>
      <c r="BG20720" s="6"/>
    </row>
    <row r="20721" spans="34:59" x14ac:dyDescent="0.25">
      <c r="AH20721" s="6"/>
      <c r="AI20721" s="6"/>
      <c r="AJ20721" s="6"/>
      <c r="AK20721" s="6"/>
      <c r="AL20721" s="6"/>
      <c r="AM20721" s="6"/>
      <c r="AN20721" s="6"/>
      <c r="AO20721" s="6"/>
      <c r="AP20721" s="6"/>
      <c r="AQ20721" s="6"/>
      <c r="AR20721" s="6"/>
      <c r="AS20721" s="6"/>
      <c r="AT20721" s="6"/>
      <c r="AU20721" s="6"/>
      <c r="AV20721" s="6"/>
      <c r="AW20721" s="6"/>
      <c r="AX20721" s="6"/>
      <c r="AY20721" s="6"/>
      <c r="AZ20721" s="6"/>
      <c r="BA20721" s="6"/>
      <c r="BB20721" s="6"/>
      <c r="BC20721" s="6"/>
      <c r="BD20721" s="6"/>
      <c r="BE20721" s="6"/>
      <c r="BF20721" s="6"/>
      <c r="BG20721" s="10"/>
    </row>
    <row r="20722" spans="34:59" x14ac:dyDescent="0.25">
      <c r="AH20722" s="10"/>
      <c r="AI20722" s="6"/>
    </row>
    <row r="20723" spans="34:59" x14ac:dyDescent="0.25">
      <c r="AH20723" s="6"/>
      <c r="AI20723" s="6"/>
      <c r="AJ20723" s="6"/>
      <c r="AK20723" s="6"/>
      <c r="AL20723" s="6"/>
      <c r="AM20723" s="6"/>
      <c r="AN20723" s="6"/>
      <c r="AO20723" s="6"/>
      <c r="AP20723" s="6"/>
      <c r="AQ20723" s="6"/>
      <c r="AR20723" s="6"/>
      <c r="AS20723" s="6"/>
      <c r="AT20723" s="6"/>
      <c r="AU20723" s="6"/>
      <c r="AV20723" s="6"/>
      <c r="AW20723" s="6"/>
      <c r="AX20723" s="6"/>
      <c r="AY20723" s="6"/>
      <c r="AZ20723" s="6"/>
      <c r="BA20723" s="6"/>
      <c r="BB20723" s="6"/>
      <c r="BC20723" s="6"/>
      <c r="BD20723" s="6"/>
      <c r="BE20723" s="6"/>
      <c r="BF20723" s="6"/>
      <c r="BG20723" s="6"/>
    </row>
    <row r="20724" spans="34:59" x14ac:dyDescent="0.25">
      <c r="AH20724" s="10"/>
      <c r="AI20724" s="6"/>
      <c r="AJ20724" s="10"/>
      <c r="AK20724" s="10"/>
      <c r="AL20724" s="10"/>
      <c r="AM20724" s="10"/>
      <c r="AN20724" s="10"/>
      <c r="AO20724" s="10"/>
      <c r="AP20724" s="10"/>
      <c r="AQ20724" s="10"/>
      <c r="AR20724" s="10"/>
      <c r="AS20724" s="10"/>
      <c r="AT20724" s="10"/>
      <c r="AU20724" s="10"/>
      <c r="AV20724" s="10"/>
      <c r="AW20724" s="10"/>
      <c r="AX20724" s="10"/>
      <c r="AY20724" s="10"/>
      <c r="AZ20724" s="10"/>
      <c r="BA20724" s="10"/>
      <c r="BB20724" s="10"/>
      <c r="BC20724" s="10"/>
      <c r="BD20724" s="10"/>
      <c r="BE20724" s="10"/>
      <c r="BF20724" s="10"/>
      <c r="BG20724" s="6"/>
    </row>
    <row r="20726" spans="34:59" x14ac:dyDescent="0.25">
      <c r="AH20726" s="10"/>
      <c r="AI20726" s="6"/>
    </row>
    <row r="20727" spans="34:59" x14ac:dyDescent="0.25">
      <c r="AH20727" s="6"/>
      <c r="AI20727" s="6"/>
      <c r="AJ20727" s="6"/>
      <c r="AK20727" s="6"/>
      <c r="AL20727" s="6"/>
      <c r="AM20727" s="6"/>
      <c r="AN20727" s="6"/>
      <c r="AO20727" s="6"/>
      <c r="AP20727" s="6"/>
      <c r="AQ20727" s="6"/>
      <c r="AR20727" s="6"/>
      <c r="AS20727" s="6"/>
      <c r="AT20727" s="6"/>
      <c r="AU20727" s="6"/>
      <c r="AV20727" s="6"/>
      <c r="AW20727" s="6"/>
      <c r="AX20727" s="6"/>
      <c r="AY20727" s="6"/>
      <c r="AZ20727" s="6"/>
      <c r="BA20727" s="6"/>
      <c r="BB20727" s="6"/>
      <c r="BC20727" s="6"/>
      <c r="BD20727" s="6"/>
      <c r="BE20727" s="6"/>
      <c r="BF20727" s="6"/>
      <c r="BG20727" s="6"/>
    </row>
    <row r="20728" spans="34:59" x14ac:dyDescent="0.25">
      <c r="AH20728" s="10"/>
      <c r="AI20728" s="6"/>
      <c r="AJ20728" s="10"/>
      <c r="AK20728" s="10"/>
      <c r="AL20728" s="10"/>
      <c r="AM20728" s="10"/>
      <c r="AN20728" s="10"/>
      <c r="AO20728" s="10"/>
      <c r="AP20728" s="10"/>
      <c r="AQ20728" s="10"/>
      <c r="AR20728" s="10"/>
      <c r="AS20728" s="10"/>
      <c r="AT20728" s="10"/>
      <c r="AU20728" s="10"/>
      <c r="AV20728" s="10"/>
      <c r="AW20728" s="10"/>
      <c r="AX20728" s="10"/>
      <c r="AY20728" s="10"/>
      <c r="AZ20728" s="10"/>
      <c r="BA20728" s="10"/>
      <c r="BB20728" s="10"/>
      <c r="BC20728" s="10"/>
      <c r="BD20728" s="10"/>
      <c r="BE20728" s="10"/>
      <c r="BF20728" s="10"/>
      <c r="BG20728" s="6"/>
    </row>
    <row r="20729" spans="34:59" x14ac:dyDescent="0.25">
      <c r="AH20729" s="6"/>
      <c r="AI20729" s="6"/>
      <c r="AJ20729" s="6"/>
      <c r="AK20729" s="6"/>
      <c r="AL20729" s="6"/>
      <c r="AM20729" s="6"/>
      <c r="AN20729" s="6"/>
      <c r="AO20729" s="6"/>
      <c r="AP20729" s="6"/>
      <c r="AQ20729" s="6"/>
      <c r="AR20729" s="6"/>
      <c r="AS20729" s="6"/>
      <c r="AT20729" s="6"/>
      <c r="AU20729" s="6"/>
      <c r="AV20729" s="6"/>
      <c r="AW20729" s="6"/>
      <c r="AX20729" s="6"/>
      <c r="AY20729" s="6"/>
      <c r="AZ20729" s="6"/>
      <c r="BA20729" s="6"/>
      <c r="BB20729" s="6"/>
      <c r="BC20729" s="6"/>
      <c r="BD20729" s="6"/>
      <c r="BE20729" s="6"/>
      <c r="BF20729" s="6"/>
      <c r="BG20729" s="10"/>
    </row>
    <row r="20730" spans="34:59" x14ac:dyDescent="0.25">
      <c r="AH20730" s="10"/>
      <c r="AI20730" s="6"/>
    </row>
    <row r="20731" spans="34:59" x14ac:dyDescent="0.25">
      <c r="AH20731" s="6"/>
      <c r="AI20731" s="6"/>
      <c r="AJ20731" s="6"/>
      <c r="AK20731" s="6"/>
      <c r="AL20731" s="6"/>
      <c r="AM20731" s="6"/>
      <c r="AN20731" s="6"/>
      <c r="AO20731" s="6"/>
      <c r="AP20731" s="6"/>
      <c r="AQ20731" s="6"/>
      <c r="AR20731" s="6"/>
      <c r="AS20731" s="6"/>
      <c r="AT20731" s="6"/>
      <c r="AU20731" s="6"/>
      <c r="AV20731" s="6"/>
      <c r="AW20731" s="6"/>
      <c r="AX20731" s="6"/>
      <c r="AY20731" s="6"/>
      <c r="AZ20731" s="6"/>
      <c r="BA20731" s="6"/>
      <c r="BB20731" s="6"/>
      <c r="BC20731" s="6"/>
      <c r="BD20731" s="6"/>
      <c r="BE20731" s="6"/>
      <c r="BF20731" s="6"/>
      <c r="BG20731" s="6"/>
    </row>
    <row r="20732" spans="34:59" x14ac:dyDescent="0.25">
      <c r="AH20732" s="10"/>
      <c r="AI20732" s="6"/>
      <c r="AJ20732" s="10"/>
      <c r="AK20732" s="10"/>
      <c r="AL20732" s="10"/>
      <c r="AM20732" s="10"/>
      <c r="AN20732" s="10"/>
      <c r="AO20732" s="10"/>
      <c r="AP20732" s="10"/>
      <c r="AQ20732" s="10"/>
      <c r="AR20732" s="10"/>
      <c r="AS20732" s="10"/>
      <c r="AT20732" s="10"/>
      <c r="AU20732" s="10"/>
      <c r="AV20732" s="10"/>
      <c r="AW20732" s="10"/>
      <c r="AX20732" s="10"/>
      <c r="AY20732" s="10"/>
      <c r="AZ20732" s="10"/>
      <c r="BA20732" s="10"/>
      <c r="BB20732" s="10"/>
      <c r="BC20732" s="10"/>
      <c r="BD20732" s="10"/>
      <c r="BE20732" s="10"/>
      <c r="BF20732" s="10"/>
      <c r="BG20732" s="6"/>
    </row>
    <row r="20733" spans="34:59" x14ac:dyDescent="0.25">
      <c r="AH20733" s="6"/>
      <c r="AI20733" s="6"/>
      <c r="AJ20733" s="6"/>
      <c r="AK20733" s="6"/>
      <c r="AL20733" s="6"/>
      <c r="AM20733" s="6"/>
      <c r="AN20733" s="6"/>
      <c r="AO20733" s="6"/>
      <c r="AP20733" s="6"/>
      <c r="AQ20733" s="6"/>
      <c r="AR20733" s="6"/>
      <c r="AS20733" s="6"/>
      <c r="AT20733" s="6"/>
      <c r="AU20733" s="6"/>
      <c r="AV20733" s="6"/>
      <c r="AW20733" s="6"/>
      <c r="AX20733" s="6"/>
      <c r="AY20733" s="6"/>
      <c r="AZ20733" s="6"/>
      <c r="BA20733" s="6"/>
      <c r="BB20733" s="6"/>
      <c r="BC20733" s="6"/>
      <c r="BD20733" s="6"/>
      <c r="BE20733" s="6"/>
      <c r="BF20733" s="6"/>
      <c r="BG20733" s="10"/>
    </row>
    <row r="20734" spans="34:59" x14ac:dyDescent="0.25">
      <c r="AH20734" s="10"/>
      <c r="AI20734" s="6"/>
    </row>
    <row r="20735" spans="34:59" x14ac:dyDescent="0.25">
      <c r="AH20735" s="6"/>
      <c r="AI20735" s="6"/>
      <c r="AJ20735" s="6"/>
      <c r="AK20735" s="6"/>
      <c r="AL20735" s="6"/>
      <c r="AM20735" s="6"/>
      <c r="AN20735" s="6"/>
      <c r="AO20735" s="6"/>
      <c r="AP20735" s="6"/>
      <c r="AQ20735" s="6"/>
      <c r="AR20735" s="6"/>
      <c r="AS20735" s="6"/>
      <c r="AT20735" s="6"/>
      <c r="AU20735" s="6"/>
      <c r="AV20735" s="6"/>
      <c r="AW20735" s="6"/>
      <c r="AX20735" s="6"/>
      <c r="AY20735" s="6"/>
      <c r="AZ20735" s="6"/>
      <c r="BA20735" s="6"/>
      <c r="BB20735" s="6"/>
      <c r="BC20735" s="6"/>
      <c r="BD20735" s="6"/>
      <c r="BE20735" s="6"/>
      <c r="BF20735" s="6"/>
      <c r="BG20735" s="6"/>
    </row>
    <row r="20736" spans="34:59" x14ac:dyDescent="0.25">
      <c r="AH20736" s="10"/>
      <c r="AI20736" s="6"/>
      <c r="AJ20736" s="10"/>
      <c r="AK20736" s="10"/>
      <c r="AL20736" s="10"/>
      <c r="AM20736" s="10"/>
      <c r="AN20736" s="10"/>
      <c r="AO20736" s="10"/>
      <c r="AP20736" s="10"/>
      <c r="AQ20736" s="10"/>
      <c r="AR20736" s="10"/>
      <c r="AS20736" s="10"/>
      <c r="AT20736" s="10"/>
      <c r="AU20736" s="10"/>
      <c r="AV20736" s="10"/>
      <c r="AW20736" s="10"/>
      <c r="AX20736" s="10"/>
      <c r="AY20736" s="10"/>
      <c r="AZ20736" s="10"/>
      <c r="BA20736" s="10"/>
      <c r="BB20736" s="10"/>
      <c r="BC20736" s="10"/>
      <c r="BD20736" s="10"/>
      <c r="BE20736" s="10"/>
      <c r="BF20736" s="10"/>
      <c r="BG20736" s="6"/>
    </row>
    <row r="20737" spans="34:59" x14ac:dyDescent="0.25">
      <c r="AH20737" s="6"/>
      <c r="AI20737" s="6"/>
      <c r="AJ20737" s="6"/>
      <c r="AK20737" s="6"/>
      <c r="AL20737" s="6"/>
      <c r="AM20737" s="6"/>
      <c r="AN20737" s="6"/>
      <c r="AO20737" s="6"/>
      <c r="AP20737" s="6"/>
      <c r="AQ20737" s="6"/>
      <c r="AR20737" s="6"/>
      <c r="AS20737" s="6"/>
      <c r="AT20737" s="6"/>
      <c r="AU20737" s="6"/>
      <c r="AV20737" s="6"/>
      <c r="AW20737" s="6"/>
      <c r="AX20737" s="6"/>
      <c r="AY20737" s="6"/>
      <c r="AZ20737" s="6"/>
      <c r="BA20737" s="6"/>
      <c r="BB20737" s="6"/>
      <c r="BC20737" s="6"/>
      <c r="BD20737" s="6"/>
      <c r="BE20737" s="6"/>
      <c r="BF20737" s="6"/>
      <c r="BG20737" s="10"/>
    </row>
    <row r="20738" spans="34:59" x14ac:dyDescent="0.25">
      <c r="AH20738" s="10"/>
      <c r="AI20738" s="6"/>
    </row>
    <row r="20739" spans="34:59" x14ac:dyDescent="0.25">
      <c r="AH20739" s="6"/>
      <c r="AI20739" s="6"/>
      <c r="AJ20739" s="6"/>
      <c r="AK20739" s="6"/>
      <c r="AL20739" s="6"/>
      <c r="AM20739" s="6"/>
      <c r="AN20739" s="6"/>
      <c r="AO20739" s="6"/>
      <c r="AP20739" s="6"/>
      <c r="AQ20739" s="6"/>
      <c r="AR20739" s="6"/>
      <c r="AS20739" s="6"/>
      <c r="AT20739" s="6"/>
      <c r="AU20739" s="6"/>
      <c r="AV20739" s="6"/>
      <c r="AW20739" s="6"/>
      <c r="AX20739" s="6"/>
      <c r="AY20739" s="6"/>
      <c r="AZ20739" s="6"/>
      <c r="BA20739" s="6"/>
      <c r="BB20739" s="6"/>
      <c r="BC20739" s="6"/>
      <c r="BD20739" s="6"/>
      <c r="BE20739" s="6"/>
      <c r="BF20739" s="6"/>
      <c r="BG20739" s="6"/>
    </row>
    <row r="20740" spans="34:59" x14ac:dyDescent="0.25">
      <c r="AH20740" s="10"/>
      <c r="AI20740" s="6"/>
      <c r="AJ20740" s="10"/>
      <c r="AK20740" s="10"/>
      <c r="AL20740" s="10"/>
      <c r="AM20740" s="10"/>
      <c r="AN20740" s="10"/>
      <c r="AO20740" s="10"/>
      <c r="AP20740" s="10"/>
      <c r="AQ20740" s="10"/>
      <c r="AR20740" s="10"/>
      <c r="AS20740" s="10"/>
      <c r="AT20740" s="10"/>
      <c r="AU20740" s="10"/>
      <c r="AV20740" s="10"/>
      <c r="AW20740" s="10"/>
      <c r="AX20740" s="10"/>
      <c r="AY20740" s="10"/>
      <c r="AZ20740" s="10"/>
      <c r="BA20740" s="10"/>
      <c r="BB20740" s="10"/>
      <c r="BC20740" s="10"/>
      <c r="BD20740" s="10"/>
      <c r="BE20740" s="10"/>
      <c r="BF20740" s="10"/>
      <c r="BG20740" s="6"/>
    </row>
    <row r="20742" spans="34:59" x14ac:dyDescent="0.25">
      <c r="AH20742" s="10"/>
      <c r="AI20742" s="6"/>
    </row>
    <row r="20743" spans="34:59" x14ac:dyDescent="0.25">
      <c r="AH20743" s="6"/>
      <c r="AI20743" s="6"/>
      <c r="AJ20743" s="6"/>
      <c r="AK20743" s="6"/>
      <c r="AL20743" s="6"/>
      <c r="AM20743" s="6"/>
      <c r="AN20743" s="6"/>
      <c r="AO20743" s="6"/>
      <c r="AP20743" s="6"/>
      <c r="AQ20743" s="6"/>
      <c r="AR20743" s="6"/>
      <c r="AS20743" s="6"/>
      <c r="AT20743" s="6"/>
      <c r="AU20743" s="6"/>
      <c r="AV20743" s="6"/>
      <c r="AW20743" s="6"/>
      <c r="AX20743" s="6"/>
      <c r="AY20743" s="6"/>
      <c r="AZ20743" s="6"/>
      <c r="BA20743" s="6"/>
      <c r="BB20743" s="6"/>
      <c r="BC20743" s="6"/>
      <c r="BD20743" s="6"/>
      <c r="BE20743" s="6"/>
      <c r="BF20743" s="6"/>
      <c r="BG20743" s="6"/>
    </row>
    <row r="20744" spans="34:59" x14ac:dyDescent="0.25">
      <c r="AH20744" s="10"/>
      <c r="AI20744" s="6"/>
      <c r="AJ20744" s="10"/>
      <c r="AK20744" s="10"/>
      <c r="AL20744" s="10"/>
      <c r="AM20744" s="10"/>
      <c r="AN20744" s="10"/>
      <c r="AO20744" s="10"/>
      <c r="AP20744" s="10"/>
      <c r="AQ20744" s="10"/>
      <c r="AR20744" s="10"/>
      <c r="AS20744" s="10"/>
      <c r="AT20744" s="10"/>
      <c r="AU20744" s="10"/>
      <c r="AV20744" s="10"/>
      <c r="AW20744" s="10"/>
      <c r="AX20744" s="10"/>
      <c r="AY20744" s="10"/>
      <c r="AZ20744" s="10"/>
      <c r="BA20744" s="10"/>
      <c r="BB20744" s="10"/>
      <c r="BC20744" s="10"/>
      <c r="BD20744" s="10"/>
      <c r="BE20744" s="10"/>
      <c r="BF20744" s="10"/>
      <c r="BG20744" s="6"/>
    </row>
    <row r="20745" spans="34:59" x14ac:dyDescent="0.25">
      <c r="AH20745" s="6"/>
      <c r="AI20745" s="6"/>
      <c r="AJ20745" s="6"/>
      <c r="AK20745" s="6"/>
      <c r="AL20745" s="6"/>
      <c r="AM20745" s="6"/>
      <c r="AN20745" s="6"/>
      <c r="AO20745" s="6"/>
      <c r="AP20745" s="6"/>
      <c r="AQ20745" s="6"/>
      <c r="AR20745" s="6"/>
      <c r="AS20745" s="6"/>
      <c r="AT20745" s="6"/>
      <c r="AU20745" s="6"/>
      <c r="AV20745" s="6"/>
      <c r="AW20745" s="6"/>
      <c r="AX20745" s="6"/>
      <c r="AY20745" s="6"/>
      <c r="AZ20745" s="6"/>
      <c r="BA20745" s="6"/>
      <c r="BB20745" s="6"/>
      <c r="BC20745" s="6"/>
      <c r="BD20745" s="6"/>
      <c r="BE20745" s="6"/>
      <c r="BF20745" s="6"/>
      <c r="BG20745" s="10"/>
    </row>
    <row r="20746" spans="34:59" x14ac:dyDescent="0.25">
      <c r="AH20746" s="10"/>
      <c r="AI20746" s="6"/>
    </row>
    <row r="20747" spans="34:59" x14ac:dyDescent="0.25">
      <c r="AH20747" s="6"/>
      <c r="AI20747" s="6"/>
      <c r="AJ20747" s="6"/>
      <c r="AK20747" s="6"/>
      <c r="AL20747" s="6"/>
      <c r="AM20747" s="6"/>
      <c r="AN20747" s="6"/>
      <c r="AO20747" s="6"/>
      <c r="AP20747" s="6"/>
      <c r="AQ20747" s="6"/>
      <c r="AR20747" s="6"/>
      <c r="AS20747" s="6"/>
      <c r="AT20747" s="6"/>
      <c r="AU20747" s="6"/>
      <c r="AV20747" s="6"/>
      <c r="AW20747" s="6"/>
      <c r="AX20747" s="6"/>
      <c r="AY20747" s="6"/>
      <c r="AZ20747" s="6"/>
      <c r="BA20747" s="6"/>
      <c r="BB20747" s="6"/>
      <c r="BC20747" s="6"/>
      <c r="BD20747" s="6"/>
      <c r="BE20747" s="6"/>
      <c r="BF20747" s="6"/>
      <c r="BG20747" s="6"/>
    </row>
    <row r="20748" spans="34:59" x14ac:dyDescent="0.25">
      <c r="AH20748" s="10"/>
      <c r="AI20748" s="6"/>
      <c r="AJ20748" s="10"/>
      <c r="AK20748" s="10"/>
      <c r="AL20748" s="10"/>
      <c r="AM20748" s="10"/>
      <c r="AN20748" s="10"/>
      <c r="AO20748" s="10"/>
      <c r="AP20748" s="10"/>
      <c r="AQ20748" s="10"/>
      <c r="AR20748" s="10"/>
      <c r="AS20748" s="10"/>
      <c r="AT20748" s="10"/>
      <c r="AU20748" s="10"/>
      <c r="AV20748" s="10"/>
      <c r="AW20748" s="10"/>
      <c r="AX20748" s="10"/>
      <c r="AY20748" s="10"/>
      <c r="AZ20748" s="10"/>
      <c r="BA20748" s="10"/>
      <c r="BB20748" s="10"/>
      <c r="BC20748" s="10"/>
      <c r="BD20748" s="10"/>
      <c r="BE20748" s="10"/>
      <c r="BF20748" s="10"/>
      <c r="BG20748" s="6"/>
    </row>
    <row r="20749" spans="34:59" x14ac:dyDescent="0.25">
      <c r="AH20749" s="6"/>
      <c r="AI20749" s="6"/>
      <c r="AJ20749" s="6"/>
      <c r="AK20749" s="6"/>
      <c r="AL20749" s="6"/>
      <c r="AM20749" s="6"/>
      <c r="AN20749" s="6"/>
      <c r="AO20749" s="6"/>
      <c r="AP20749" s="6"/>
      <c r="AQ20749" s="6"/>
      <c r="AR20749" s="6"/>
      <c r="AS20749" s="6"/>
      <c r="AT20749" s="6"/>
      <c r="AU20749" s="6"/>
      <c r="AV20749" s="6"/>
      <c r="AW20749" s="6"/>
      <c r="AX20749" s="6"/>
      <c r="AY20749" s="6"/>
      <c r="AZ20749" s="6"/>
      <c r="BA20749" s="6"/>
      <c r="BB20749" s="6"/>
      <c r="BC20749" s="6"/>
      <c r="BD20749" s="6"/>
      <c r="BE20749" s="6"/>
      <c r="BF20749" s="6"/>
      <c r="BG20749" s="10"/>
    </row>
    <row r="20750" spans="34:59" x14ac:dyDescent="0.25">
      <c r="AH20750" s="10"/>
      <c r="AI20750" s="6"/>
    </row>
    <row r="20751" spans="34:59" x14ac:dyDescent="0.25">
      <c r="AH20751" s="6"/>
      <c r="AI20751" s="6"/>
      <c r="AJ20751" s="6"/>
      <c r="AK20751" s="6"/>
      <c r="AL20751" s="6"/>
      <c r="AM20751" s="6"/>
      <c r="AN20751" s="6"/>
      <c r="AO20751" s="6"/>
      <c r="AP20751" s="6"/>
      <c r="AQ20751" s="6"/>
      <c r="AR20751" s="6"/>
      <c r="AS20751" s="6"/>
      <c r="AT20751" s="6"/>
      <c r="AU20751" s="6"/>
      <c r="AV20751" s="6"/>
      <c r="AW20751" s="6"/>
      <c r="AX20751" s="6"/>
      <c r="AY20751" s="6"/>
      <c r="AZ20751" s="6"/>
      <c r="BA20751" s="6"/>
      <c r="BB20751" s="6"/>
      <c r="BC20751" s="6"/>
      <c r="BD20751" s="6"/>
      <c r="BE20751" s="6"/>
      <c r="BF20751" s="6"/>
      <c r="BG20751" s="6"/>
    </row>
    <row r="20752" spans="34:59" x14ac:dyDescent="0.25">
      <c r="AH20752" s="10"/>
      <c r="AI20752" s="6"/>
      <c r="AJ20752" s="10"/>
      <c r="AK20752" s="10"/>
      <c r="AL20752" s="10"/>
      <c r="AM20752" s="10"/>
      <c r="AN20752" s="10"/>
      <c r="AO20752" s="10"/>
      <c r="AP20752" s="10"/>
      <c r="AQ20752" s="10"/>
      <c r="AR20752" s="10"/>
      <c r="AS20752" s="10"/>
      <c r="AT20752" s="10"/>
      <c r="AU20752" s="10"/>
      <c r="AV20752" s="10"/>
      <c r="AW20752" s="10"/>
      <c r="AX20752" s="10"/>
      <c r="AY20752" s="10"/>
      <c r="AZ20752" s="10"/>
      <c r="BA20752" s="10"/>
      <c r="BB20752" s="10"/>
      <c r="BC20752" s="10"/>
      <c r="BD20752" s="10"/>
      <c r="BE20752" s="10"/>
      <c r="BF20752" s="10"/>
      <c r="BG20752" s="6"/>
    </row>
    <row r="20753" spans="34:59" x14ac:dyDescent="0.25">
      <c r="AH20753" s="6"/>
      <c r="AI20753" s="6"/>
      <c r="AJ20753" s="6"/>
      <c r="AK20753" s="6"/>
      <c r="AL20753" s="6"/>
      <c r="AM20753" s="6"/>
      <c r="AN20753" s="6"/>
      <c r="AO20753" s="6"/>
      <c r="AP20753" s="6"/>
      <c r="AQ20753" s="6"/>
      <c r="AR20753" s="6"/>
      <c r="AS20753" s="6"/>
      <c r="AT20753" s="6"/>
      <c r="AU20753" s="6"/>
      <c r="AV20753" s="6"/>
      <c r="AW20753" s="6"/>
      <c r="AX20753" s="6"/>
      <c r="AY20753" s="6"/>
      <c r="AZ20753" s="6"/>
      <c r="BA20753" s="6"/>
      <c r="BB20753" s="6"/>
      <c r="BC20753" s="6"/>
      <c r="BD20753" s="6"/>
      <c r="BE20753" s="6"/>
      <c r="BF20753" s="6"/>
      <c r="BG20753" s="10"/>
    </row>
    <row r="20754" spans="34:59" x14ac:dyDescent="0.25">
      <c r="AH20754" s="10"/>
      <c r="AI20754" s="6"/>
    </row>
    <row r="20755" spans="34:59" x14ac:dyDescent="0.25">
      <c r="AH20755" s="6"/>
      <c r="AI20755" s="6"/>
      <c r="AJ20755" s="6"/>
      <c r="AK20755" s="6"/>
      <c r="AL20755" s="6"/>
      <c r="AM20755" s="6"/>
      <c r="AN20755" s="6"/>
      <c r="AO20755" s="6"/>
      <c r="AP20755" s="6"/>
      <c r="AQ20755" s="6"/>
      <c r="AR20755" s="6"/>
      <c r="AS20755" s="6"/>
      <c r="AT20755" s="6"/>
      <c r="AU20755" s="6"/>
      <c r="AV20755" s="6"/>
      <c r="AW20755" s="6"/>
      <c r="AX20755" s="6"/>
      <c r="AY20755" s="6"/>
      <c r="AZ20755" s="6"/>
      <c r="BA20755" s="6"/>
      <c r="BB20755" s="6"/>
      <c r="BC20755" s="6"/>
      <c r="BD20755" s="6"/>
      <c r="BE20755" s="6"/>
      <c r="BF20755" s="6"/>
      <c r="BG20755" s="6"/>
    </row>
    <row r="20756" spans="34:59" x14ac:dyDescent="0.25">
      <c r="AH20756" s="10"/>
      <c r="AI20756" s="6"/>
      <c r="AJ20756" s="10"/>
      <c r="AK20756" s="10"/>
      <c r="AL20756" s="10"/>
      <c r="AM20756" s="10"/>
      <c r="AN20756" s="10"/>
      <c r="AO20756" s="10"/>
      <c r="AP20756" s="10"/>
      <c r="AQ20756" s="10"/>
      <c r="AR20756" s="10"/>
      <c r="AS20756" s="10"/>
      <c r="AT20756" s="10"/>
      <c r="AU20756" s="10"/>
      <c r="AV20756" s="10"/>
      <c r="AW20756" s="10"/>
      <c r="AX20756" s="10"/>
      <c r="AY20756" s="10"/>
      <c r="AZ20756" s="10"/>
      <c r="BA20756" s="10"/>
      <c r="BB20756" s="10"/>
      <c r="BC20756" s="10"/>
      <c r="BD20756" s="10"/>
      <c r="BE20756" s="10"/>
      <c r="BF20756" s="10"/>
      <c r="BG20756" s="6"/>
    </row>
    <row r="20758" spans="34:59" x14ac:dyDescent="0.25">
      <c r="AH20758" s="10"/>
      <c r="AI20758" s="6"/>
    </row>
    <row r="20759" spans="34:59" x14ac:dyDescent="0.25">
      <c r="AH20759" s="6"/>
      <c r="AI20759" s="6"/>
      <c r="AJ20759" s="6"/>
      <c r="AK20759" s="6"/>
      <c r="AL20759" s="6"/>
      <c r="AM20759" s="6"/>
      <c r="AN20759" s="6"/>
      <c r="AO20759" s="6"/>
      <c r="AP20759" s="6"/>
      <c r="AQ20759" s="6"/>
      <c r="AR20759" s="6"/>
      <c r="AS20759" s="6"/>
      <c r="AT20759" s="6"/>
      <c r="AU20759" s="6"/>
      <c r="AV20759" s="6"/>
      <c r="AW20759" s="6"/>
      <c r="AX20759" s="6"/>
      <c r="AY20759" s="6"/>
      <c r="AZ20759" s="6"/>
      <c r="BA20759" s="6"/>
      <c r="BB20759" s="6"/>
      <c r="BC20759" s="6"/>
      <c r="BD20759" s="6"/>
      <c r="BE20759" s="6"/>
      <c r="BF20759" s="6"/>
      <c r="BG20759" s="6"/>
    </row>
    <row r="20760" spans="34:59" x14ac:dyDescent="0.25">
      <c r="AH20760" s="10"/>
      <c r="AI20760" s="6"/>
      <c r="AJ20760" s="10"/>
      <c r="AK20760" s="10"/>
      <c r="AL20760" s="10"/>
      <c r="AM20760" s="10"/>
      <c r="AN20760" s="10"/>
      <c r="AO20760" s="10"/>
      <c r="AP20760" s="10"/>
      <c r="AQ20760" s="10"/>
      <c r="AR20760" s="10"/>
      <c r="AS20760" s="10"/>
      <c r="AT20760" s="10"/>
      <c r="AU20760" s="10"/>
      <c r="AV20760" s="10"/>
      <c r="AW20760" s="10"/>
      <c r="AX20760" s="10"/>
      <c r="AY20760" s="10"/>
      <c r="AZ20760" s="10"/>
      <c r="BA20760" s="10"/>
      <c r="BB20760" s="10"/>
      <c r="BC20760" s="10"/>
      <c r="BD20760" s="10"/>
      <c r="BE20760" s="10"/>
      <c r="BF20760" s="10"/>
      <c r="BG20760" s="6"/>
    </row>
    <row r="20761" spans="34:59" x14ac:dyDescent="0.25">
      <c r="AH20761" s="6"/>
      <c r="AI20761" s="6"/>
      <c r="AJ20761" s="6"/>
      <c r="AK20761" s="6"/>
      <c r="AL20761" s="6"/>
      <c r="AM20761" s="6"/>
      <c r="AN20761" s="6"/>
      <c r="AO20761" s="6"/>
      <c r="AP20761" s="6"/>
      <c r="AQ20761" s="6"/>
      <c r="AR20761" s="6"/>
      <c r="AS20761" s="6"/>
      <c r="AT20761" s="6"/>
      <c r="AU20761" s="6"/>
      <c r="AV20761" s="6"/>
      <c r="AW20761" s="6"/>
      <c r="AX20761" s="6"/>
      <c r="AY20761" s="6"/>
      <c r="AZ20761" s="6"/>
      <c r="BA20761" s="6"/>
      <c r="BB20761" s="6"/>
      <c r="BC20761" s="6"/>
      <c r="BD20761" s="6"/>
      <c r="BE20761" s="6"/>
      <c r="BF20761" s="6"/>
      <c r="BG20761" s="10"/>
    </row>
    <row r="20762" spans="34:59" x14ac:dyDescent="0.25">
      <c r="AH20762" s="10"/>
      <c r="AI20762" s="6"/>
    </row>
    <row r="20763" spans="34:59" x14ac:dyDescent="0.25">
      <c r="AH20763" s="6"/>
      <c r="AI20763" s="6"/>
      <c r="AJ20763" s="6"/>
      <c r="AK20763" s="6"/>
      <c r="AL20763" s="6"/>
      <c r="AM20763" s="6"/>
      <c r="AN20763" s="6"/>
      <c r="AO20763" s="6"/>
      <c r="AP20763" s="6"/>
      <c r="AQ20763" s="6"/>
      <c r="AR20763" s="6"/>
      <c r="AS20763" s="6"/>
      <c r="AT20763" s="6"/>
      <c r="AU20763" s="6"/>
      <c r="AV20763" s="6"/>
      <c r="AW20763" s="6"/>
      <c r="AX20763" s="6"/>
      <c r="AY20763" s="6"/>
      <c r="AZ20763" s="6"/>
      <c r="BA20763" s="6"/>
      <c r="BB20763" s="6"/>
      <c r="BC20763" s="6"/>
      <c r="BD20763" s="6"/>
      <c r="BE20763" s="6"/>
      <c r="BF20763" s="6"/>
      <c r="BG20763" s="6"/>
    </row>
    <row r="20764" spans="34:59" x14ac:dyDescent="0.25">
      <c r="AH20764" s="10"/>
      <c r="AI20764" s="6"/>
      <c r="AJ20764" s="10"/>
      <c r="AK20764" s="10"/>
      <c r="AL20764" s="10"/>
      <c r="AM20764" s="10"/>
      <c r="AN20764" s="10"/>
      <c r="AO20764" s="10"/>
      <c r="AP20764" s="10"/>
      <c r="AQ20764" s="10"/>
      <c r="AR20764" s="10"/>
      <c r="AS20764" s="10"/>
      <c r="AT20764" s="10"/>
      <c r="AU20764" s="10"/>
      <c r="AV20764" s="10"/>
      <c r="AW20764" s="10"/>
      <c r="AX20764" s="10"/>
      <c r="AY20764" s="10"/>
      <c r="AZ20764" s="10"/>
      <c r="BA20764" s="10"/>
      <c r="BB20764" s="10"/>
      <c r="BC20764" s="10"/>
      <c r="BD20764" s="10"/>
      <c r="BE20764" s="10"/>
      <c r="BF20764" s="10"/>
      <c r="BG20764" s="6"/>
    </row>
    <row r="20765" spans="34:59" x14ac:dyDescent="0.25">
      <c r="AH20765" s="6"/>
      <c r="AI20765" s="6"/>
      <c r="AJ20765" s="6"/>
      <c r="AK20765" s="6"/>
      <c r="AL20765" s="6"/>
      <c r="AM20765" s="6"/>
      <c r="AN20765" s="6"/>
      <c r="AO20765" s="6"/>
      <c r="AP20765" s="6"/>
      <c r="AQ20765" s="6"/>
      <c r="AR20765" s="6"/>
      <c r="AS20765" s="6"/>
      <c r="AT20765" s="6"/>
      <c r="AU20765" s="6"/>
      <c r="AV20765" s="6"/>
      <c r="AW20765" s="6"/>
      <c r="AX20765" s="6"/>
      <c r="AY20765" s="6"/>
      <c r="AZ20765" s="6"/>
      <c r="BA20765" s="6"/>
      <c r="BB20765" s="6"/>
      <c r="BC20765" s="6"/>
      <c r="BD20765" s="6"/>
      <c r="BE20765" s="6"/>
      <c r="BF20765" s="6"/>
      <c r="BG20765" s="10"/>
    </row>
    <row r="20766" spans="34:59" x14ac:dyDescent="0.25">
      <c r="AH20766" s="10"/>
      <c r="AI20766" s="6"/>
    </row>
    <row r="20767" spans="34:59" x14ac:dyDescent="0.25">
      <c r="AH20767" s="6"/>
      <c r="AI20767" s="6"/>
      <c r="AJ20767" s="6"/>
      <c r="AK20767" s="6"/>
      <c r="AL20767" s="6"/>
      <c r="AM20767" s="6"/>
      <c r="AN20767" s="6"/>
      <c r="AO20767" s="6"/>
      <c r="AP20767" s="6"/>
      <c r="AQ20767" s="6"/>
      <c r="AR20767" s="6"/>
      <c r="AS20767" s="6"/>
      <c r="AT20767" s="6"/>
      <c r="AU20767" s="6"/>
      <c r="AV20767" s="6"/>
      <c r="AW20767" s="6"/>
      <c r="AX20767" s="6"/>
      <c r="AY20767" s="6"/>
      <c r="AZ20767" s="6"/>
      <c r="BA20767" s="6"/>
      <c r="BB20767" s="6"/>
      <c r="BC20767" s="6"/>
      <c r="BD20767" s="6"/>
      <c r="BE20767" s="6"/>
      <c r="BF20767" s="6"/>
      <c r="BG20767" s="6"/>
    </row>
    <row r="20768" spans="34:59" x14ac:dyDescent="0.25">
      <c r="AH20768" s="10"/>
      <c r="AI20768" s="6"/>
      <c r="AJ20768" s="10"/>
      <c r="AK20768" s="10"/>
      <c r="AL20768" s="10"/>
      <c r="AM20768" s="10"/>
      <c r="AN20768" s="10"/>
      <c r="AO20768" s="10"/>
      <c r="AP20768" s="10"/>
      <c r="AQ20768" s="10"/>
      <c r="AR20768" s="10"/>
      <c r="AS20768" s="10"/>
      <c r="AT20768" s="10"/>
      <c r="AU20768" s="10"/>
      <c r="AV20768" s="10"/>
      <c r="AW20768" s="10"/>
      <c r="AX20768" s="10"/>
      <c r="AY20768" s="10"/>
      <c r="AZ20768" s="10"/>
      <c r="BA20768" s="10"/>
      <c r="BB20768" s="10"/>
      <c r="BC20768" s="10"/>
      <c r="BD20768" s="10"/>
      <c r="BE20768" s="10"/>
      <c r="BF20768" s="10"/>
      <c r="BG20768" s="6"/>
    </row>
    <row r="20769" spans="34:59" x14ac:dyDescent="0.25">
      <c r="AH20769" s="6"/>
      <c r="AI20769" s="6"/>
      <c r="AJ20769" s="6"/>
      <c r="AK20769" s="6"/>
      <c r="AL20769" s="6"/>
      <c r="AM20769" s="6"/>
      <c r="AN20769" s="6"/>
      <c r="AO20769" s="6"/>
      <c r="AP20769" s="6"/>
      <c r="AQ20769" s="6"/>
      <c r="AR20769" s="6"/>
      <c r="AS20769" s="6"/>
      <c r="AT20769" s="6"/>
      <c r="AU20769" s="6"/>
      <c r="AV20769" s="6"/>
      <c r="AW20769" s="6"/>
      <c r="AX20769" s="6"/>
      <c r="AY20769" s="6"/>
      <c r="AZ20769" s="6"/>
      <c r="BA20769" s="6"/>
      <c r="BB20769" s="6"/>
      <c r="BC20769" s="6"/>
      <c r="BD20769" s="6"/>
      <c r="BE20769" s="6"/>
      <c r="BF20769" s="6"/>
      <c r="BG20769" s="10"/>
    </row>
    <row r="20770" spans="34:59" x14ac:dyDescent="0.25">
      <c r="AH20770" s="10"/>
      <c r="AI20770" s="6"/>
    </row>
    <row r="20771" spans="34:59" x14ac:dyDescent="0.25">
      <c r="AH20771" s="6"/>
      <c r="AI20771" s="6"/>
      <c r="AJ20771" s="6"/>
      <c r="AK20771" s="6"/>
      <c r="AL20771" s="6"/>
      <c r="AM20771" s="6"/>
      <c r="AN20771" s="6"/>
      <c r="AO20771" s="6"/>
      <c r="AP20771" s="6"/>
      <c r="AQ20771" s="6"/>
      <c r="AR20771" s="6"/>
      <c r="AS20771" s="6"/>
      <c r="AT20771" s="6"/>
      <c r="AU20771" s="6"/>
      <c r="AV20771" s="6"/>
      <c r="AW20771" s="6"/>
      <c r="AX20771" s="6"/>
      <c r="AY20771" s="6"/>
      <c r="AZ20771" s="6"/>
      <c r="BA20771" s="6"/>
      <c r="BB20771" s="6"/>
      <c r="BC20771" s="6"/>
      <c r="BD20771" s="6"/>
      <c r="BE20771" s="6"/>
      <c r="BF20771" s="6"/>
      <c r="BG20771" s="6"/>
    </row>
    <row r="20772" spans="34:59" x14ac:dyDescent="0.25">
      <c r="AH20772" s="10"/>
      <c r="AI20772" s="6"/>
      <c r="AJ20772" s="10"/>
      <c r="AK20772" s="10"/>
      <c r="AL20772" s="10"/>
      <c r="AM20772" s="10"/>
      <c r="AN20772" s="10"/>
      <c r="AO20772" s="10"/>
      <c r="AP20772" s="10"/>
      <c r="AQ20772" s="10"/>
      <c r="AR20772" s="10"/>
      <c r="AS20772" s="10"/>
      <c r="AT20772" s="10"/>
      <c r="AU20772" s="10"/>
      <c r="AV20772" s="10"/>
      <c r="AW20772" s="10"/>
      <c r="AX20772" s="10"/>
      <c r="AY20772" s="10"/>
      <c r="AZ20772" s="10"/>
      <c r="BA20772" s="10"/>
      <c r="BB20772" s="10"/>
      <c r="BC20772" s="10"/>
      <c r="BD20772" s="10"/>
      <c r="BE20772" s="10"/>
      <c r="BF20772" s="10"/>
      <c r="BG20772" s="6"/>
    </row>
    <row r="20774" spans="34:59" x14ac:dyDescent="0.25">
      <c r="AH20774" s="10"/>
      <c r="AI20774" s="6"/>
    </row>
    <row r="20775" spans="34:59" x14ac:dyDescent="0.25">
      <c r="AH20775" s="6"/>
      <c r="AI20775" s="6"/>
      <c r="AJ20775" s="6"/>
      <c r="AK20775" s="6"/>
      <c r="AL20775" s="6"/>
      <c r="AM20775" s="6"/>
      <c r="AN20775" s="6"/>
      <c r="AO20775" s="6"/>
      <c r="AP20775" s="6"/>
      <c r="AQ20775" s="6"/>
      <c r="AR20775" s="6"/>
      <c r="AS20775" s="6"/>
      <c r="AT20775" s="6"/>
      <c r="AU20775" s="6"/>
      <c r="AV20775" s="6"/>
      <c r="AW20775" s="6"/>
      <c r="AX20775" s="6"/>
      <c r="AY20775" s="6"/>
      <c r="AZ20775" s="6"/>
      <c r="BA20775" s="6"/>
      <c r="BB20775" s="6"/>
      <c r="BC20775" s="6"/>
      <c r="BD20775" s="6"/>
      <c r="BE20775" s="6"/>
      <c r="BF20775" s="6"/>
      <c r="BG20775" s="6"/>
    </row>
    <row r="20776" spans="34:59" x14ac:dyDescent="0.25">
      <c r="AH20776" s="10"/>
      <c r="AI20776" s="6"/>
      <c r="AJ20776" s="10"/>
      <c r="AK20776" s="10"/>
      <c r="AL20776" s="10"/>
      <c r="AM20776" s="10"/>
      <c r="AN20776" s="10"/>
      <c r="AO20776" s="10"/>
      <c r="AP20776" s="10"/>
      <c r="AQ20776" s="10"/>
      <c r="AR20776" s="10"/>
      <c r="AS20776" s="10"/>
      <c r="AT20776" s="10"/>
      <c r="AU20776" s="10"/>
      <c r="AV20776" s="10"/>
      <c r="AW20776" s="10"/>
      <c r="AX20776" s="10"/>
      <c r="AY20776" s="10"/>
      <c r="AZ20776" s="10"/>
      <c r="BA20776" s="10"/>
      <c r="BB20776" s="10"/>
      <c r="BC20776" s="10"/>
      <c r="BD20776" s="10"/>
      <c r="BE20776" s="10"/>
      <c r="BF20776" s="10"/>
      <c r="BG20776" s="6"/>
    </row>
    <row r="20777" spans="34:59" x14ac:dyDescent="0.25">
      <c r="AH20777" s="6"/>
      <c r="AI20777" s="6"/>
      <c r="AJ20777" s="6"/>
      <c r="AK20777" s="6"/>
      <c r="AL20777" s="6"/>
      <c r="AM20777" s="6"/>
      <c r="AN20777" s="6"/>
      <c r="AO20777" s="6"/>
      <c r="AP20777" s="6"/>
      <c r="AQ20777" s="6"/>
      <c r="AR20777" s="6"/>
      <c r="AS20777" s="6"/>
      <c r="AT20777" s="6"/>
      <c r="AU20777" s="6"/>
      <c r="AV20777" s="6"/>
      <c r="AW20777" s="6"/>
      <c r="AX20777" s="6"/>
      <c r="AY20777" s="6"/>
      <c r="AZ20777" s="6"/>
      <c r="BA20777" s="6"/>
      <c r="BB20777" s="6"/>
      <c r="BC20777" s="6"/>
      <c r="BD20777" s="6"/>
      <c r="BE20777" s="6"/>
      <c r="BF20777" s="6"/>
      <c r="BG20777" s="10"/>
    </row>
    <row r="20778" spans="34:59" x14ac:dyDescent="0.25">
      <c r="AH20778" s="10"/>
      <c r="AI20778" s="6"/>
    </row>
    <row r="20779" spans="34:59" x14ac:dyDescent="0.25">
      <c r="AH20779" s="6"/>
      <c r="AI20779" s="6"/>
      <c r="AJ20779" s="6"/>
      <c r="AK20779" s="6"/>
      <c r="AL20779" s="6"/>
      <c r="AM20779" s="6"/>
      <c r="AN20779" s="6"/>
      <c r="AO20779" s="6"/>
      <c r="AP20779" s="6"/>
      <c r="AQ20779" s="6"/>
      <c r="AR20779" s="6"/>
      <c r="AS20779" s="6"/>
      <c r="AT20779" s="6"/>
      <c r="AU20779" s="6"/>
      <c r="AV20779" s="6"/>
      <c r="AW20779" s="6"/>
      <c r="AX20779" s="6"/>
      <c r="AY20779" s="6"/>
      <c r="AZ20779" s="6"/>
      <c r="BA20779" s="6"/>
      <c r="BB20779" s="6"/>
      <c r="BC20779" s="6"/>
      <c r="BD20779" s="6"/>
      <c r="BE20779" s="6"/>
      <c r="BF20779" s="6"/>
      <c r="BG20779" s="6"/>
    </row>
    <row r="20780" spans="34:59" x14ac:dyDescent="0.25">
      <c r="AH20780" s="10"/>
      <c r="AI20780" s="6"/>
      <c r="AJ20780" s="10"/>
      <c r="AK20780" s="10"/>
      <c r="AL20780" s="10"/>
      <c r="AM20780" s="10"/>
      <c r="AN20780" s="10"/>
      <c r="AO20780" s="10"/>
      <c r="AP20780" s="10"/>
      <c r="AQ20780" s="10"/>
      <c r="AR20780" s="10"/>
      <c r="AS20780" s="10"/>
      <c r="AT20780" s="10"/>
      <c r="AU20780" s="10"/>
      <c r="AV20780" s="10"/>
      <c r="AW20780" s="10"/>
      <c r="AX20780" s="10"/>
      <c r="AY20780" s="10"/>
      <c r="AZ20780" s="10"/>
      <c r="BA20780" s="10"/>
      <c r="BB20780" s="10"/>
      <c r="BC20780" s="10"/>
      <c r="BD20780" s="10"/>
      <c r="BE20780" s="10"/>
      <c r="BF20780" s="10"/>
      <c r="BG20780" s="6"/>
    </row>
    <row r="20781" spans="34:59" x14ac:dyDescent="0.25">
      <c r="AH20781" s="6"/>
      <c r="AI20781" s="6"/>
      <c r="AJ20781" s="6"/>
      <c r="AK20781" s="6"/>
      <c r="AL20781" s="6"/>
      <c r="AM20781" s="6"/>
      <c r="AN20781" s="6"/>
      <c r="AO20781" s="6"/>
      <c r="AP20781" s="6"/>
      <c r="AQ20781" s="6"/>
      <c r="AR20781" s="6"/>
      <c r="AS20781" s="6"/>
      <c r="AT20781" s="6"/>
      <c r="AU20781" s="6"/>
      <c r="AV20781" s="6"/>
      <c r="AW20781" s="6"/>
      <c r="AX20781" s="6"/>
      <c r="AY20781" s="6"/>
      <c r="AZ20781" s="6"/>
      <c r="BA20781" s="6"/>
      <c r="BB20781" s="6"/>
      <c r="BC20781" s="6"/>
      <c r="BD20781" s="6"/>
      <c r="BE20781" s="6"/>
      <c r="BF20781" s="6"/>
      <c r="BG20781" s="10"/>
    </row>
    <row r="20782" spans="34:59" x14ac:dyDescent="0.25">
      <c r="AH20782" s="10"/>
      <c r="AI20782" s="6"/>
    </row>
    <row r="20783" spans="34:59" x14ac:dyDescent="0.25">
      <c r="AH20783" s="6"/>
      <c r="AI20783" s="6"/>
      <c r="AJ20783" s="6"/>
      <c r="AK20783" s="6"/>
      <c r="AL20783" s="6"/>
      <c r="AM20783" s="6"/>
      <c r="AN20783" s="6"/>
      <c r="AO20783" s="6"/>
      <c r="AP20783" s="6"/>
      <c r="AQ20783" s="6"/>
      <c r="AR20783" s="6"/>
      <c r="AS20783" s="6"/>
      <c r="AT20783" s="6"/>
      <c r="AU20783" s="6"/>
      <c r="AV20783" s="6"/>
      <c r="AW20783" s="6"/>
      <c r="AX20783" s="6"/>
      <c r="AY20783" s="6"/>
      <c r="AZ20783" s="6"/>
      <c r="BA20783" s="6"/>
      <c r="BB20783" s="6"/>
      <c r="BC20783" s="6"/>
      <c r="BD20783" s="6"/>
      <c r="BE20783" s="6"/>
      <c r="BF20783" s="6"/>
      <c r="BG20783" s="6"/>
    </row>
    <row r="20784" spans="34:59" x14ac:dyDescent="0.25">
      <c r="AH20784" s="10"/>
      <c r="AI20784" s="6"/>
      <c r="AJ20784" s="10"/>
      <c r="AK20784" s="10"/>
      <c r="AL20784" s="10"/>
      <c r="AM20784" s="10"/>
      <c r="AN20784" s="10"/>
      <c r="AO20784" s="10"/>
      <c r="AP20784" s="10"/>
      <c r="AQ20784" s="10"/>
      <c r="AR20784" s="10"/>
      <c r="AS20784" s="10"/>
      <c r="AT20784" s="10"/>
      <c r="AU20784" s="10"/>
      <c r="AV20784" s="10"/>
      <c r="AW20784" s="10"/>
      <c r="AX20784" s="10"/>
      <c r="AY20784" s="10"/>
      <c r="AZ20784" s="10"/>
      <c r="BA20784" s="10"/>
      <c r="BB20784" s="10"/>
      <c r="BC20784" s="10"/>
      <c r="BD20784" s="10"/>
      <c r="BE20784" s="10"/>
      <c r="BF20784" s="10"/>
      <c r="BG20784" s="6"/>
    </row>
    <row r="20785" spans="34:59" x14ac:dyDescent="0.25">
      <c r="AH20785" s="6"/>
      <c r="AI20785" s="6"/>
      <c r="AJ20785" s="6"/>
      <c r="AK20785" s="6"/>
      <c r="AL20785" s="6"/>
      <c r="AM20785" s="6"/>
      <c r="AN20785" s="6"/>
      <c r="AO20785" s="6"/>
      <c r="AP20785" s="6"/>
      <c r="AQ20785" s="6"/>
      <c r="AR20785" s="6"/>
      <c r="AS20785" s="6"/>
      <c r="AT20785" s="6"/>
      <c r="AU20785" s="6"/>
      <c r="AV20785" s="6"/>
      <c r="AW20785" s="6"/>
      <c r="AX20785" s="6"/>
      <c r="AY20785" s="6"/>
      <c r="AZ20785" s="6"/>
      <c r="BA20785" s="6"/>
      <c r="BB20785" s="6"/>
      <c r="BC20785" s="6"/>
      <c r="BD20785" s="6"/>
      <c r="BE20785" s="6"/>
      <c r="BF20785" s="6"/>
      <c r="BG20785" s="10"/>
    </row>
    <row r="20786" spans="34:59" x14ac:dyDescent="0.25">
      <c r="AH20786" s="10"/>
      <c r="AI20786" s="6"/>
    </row>
    <row r="20787" spans="34:59" x14ac:dyDescent="0.25">
      <c r="AH20787" s="6"/>
      <c r="AI20787" s="6"/>
      <c r="AJ20787" s="6"/>
      <c r="AK20787" s="6"/>
      <c r="AL20787" s="6"/>
      <c r="AM20787" s="6"/>
      <c r="AN20787" s="6"/>
      <c r="AO20787" s="6"/>
      <c r="AP20787" s="6"/>
      <c r="AQ20787" s="6"/>
      <c r="AR20787" s="6"/>
      <c r="AS20787" s="6"/>
      <c r="AT20787" s="6"/>
      <c r="AU20787" s="6"/>
      <c r="AV20787" s="6"/>
      <c r="AW20787" s="6"/>
      <c r="AX20787" s="6"/>
      <c r="AY20787" s="6"/>
      <c r="AZ20787" s="6"/>
      <c r="BA20787" s="6"/>
      <c r="BB20787" s="6"/>
      <c r="BC20787" s="6"/>
      <c r="BD20787" s="6"/>
      <c r="BE20787" s="6"/>
      <c r="BF20787" s="6"/>
      <c r="BG20787" s="6"/>
    </row>
    <row r="20788" spans="34:59" x14ac:dyDescent="0.25">
      <c r="AH20788" s="10"/>
      <c r="AI20788" s="6"/>
      <c r="AJ20788" s="10"/>
      <c r="AK20788" s="10"/>
      <c r="AL20788" s="10"/>
      <c r="AM20788" s="10"/>
      <c r="AN20788" s="10"/>
      <c r="AO20788" s="10"/>
      <c r="AP20788" s="10"/>
      <c r="AQ20788" s="10"/>
      <c r="AR20788" s="10"/>
      <c r="AS20788" s="10"/>
      <c r="AT20788" s="10"/>
      <c r="AU20788" s="10"/>
      <c r="AV20788" s="10"/>
      <c r="AW20788" s="10"/>
      <c r="AX20788" s="10"/>
      <c r="AY20788" s="10"/>
      <c r="AZ20788" s="10"/>
      <c r="BA20788" s="10"/>
      <c r="BB20788" s="10"/>
      <c r="BC20788" s="10"/>
      <c r="BD20788" s="10"/>
      <c r="BE20788" s="10"/>
      <c r="BF20788" s="10"/>
      <c r="BG20788" s="6"/>
    </row>
    <row r="20790" spans="34:59" x14ac:dyDescent="0.25">
      <c r="AH20790" s="10"/>
      <c r="AI20790" s="6"/>
    </row>
    <row r="20791" spans="34:59" x14ac:dyDescent="0.25">
      <c r="AH20791" s="6"/>
      <c r="AI20791" s="6"/>
      <c r="AJ20791" s="6"/>
      <c r="AK20791" s="6"/>
      <c r="AL20791" s="6"/>
      <c r="AM20791" s="6"/>
      <c r="AN20791" s="6"/>
      <c r="AO20791" s="6"/>
      <c r="AP20791" s="6"/>
      <c r="AQ20791" s="6"/>
      <c r="AR20791" s="6"/>
      <c r="AS20791" s="6"/>
      <c r="AT20791" s="6"/>
      <c r="AU20791" s="6"/>
      <c r="AV20791" s="6"/>
      <c r="AW20791" s="6"/>
      <c r="AX20791" s="6"/>
      <c r="AY20791" s="6"/>
      <c r="AZ20791" s="6"/>
      <c r="BA20791" s="6"/>
      <c r="BB20791" s="6"/>
      <c r="BC20791" s="6"/>
      <c r="BD20791" s="6"/>
      <c r="BE20791" s="6"/>
      <c r="BF20791" s="6"/>
      <c r="BG20791" s="6"/>
    </row>
    <row r="20792" spans="34:59" x14ac:dyDescent="0.25">
      <c r="AH20792" s="10"/>
      <c r="AI20792" s="6"/>
      <c r="AJ20792" s="10"/>
      <c r="AK20792" s="10"/>
      <c r="AL20792" s="10"/>
      <c r="AM20792" s="10"/>
      <c r="AN20792" s="10"/>
      <c r="AO20792" s="10"/>
      <c r="AP20792" s="10"/>
      <c r="AQ20792" s="10"/>
      <c r="AR20792" s="10"/>
      <c r="AS20792" s="10"/>
      <c r="AT20792" s="10"/>
      <c r="AU20792" s="10"/>
      <c r="AV20792" s="10"/>
      <c r="AW20792" s="10"/>
      <c r="AX20792" s="10"/>
      <c r="AY20792" s="10"/>
      <c r="AZ20792" s="10"/>
      <c r="BA20792" s="10"/>
      <c r="BB20792" s="10"/>
      <c r="BC20792" s="10"/>
      <c r="BD20792" s="10"/>
      <c r="BE20792" s="10"/>
      <c r="BF20792" s="10"/>
      <c r="BG20792" s="6"/>
    </row>
    <row r="20793" spans="34:59" x14ac:dyDescent="0.25">
      <c r="AH20793" s="6"/>
      <c r="AI20793" s="6"/>
      <c r="AJ20793" s="6"/>
      <c r="AK20793" s="6"/>
      <c r="AL20793" s="6"/>
      <c r="AM20793" s="6"/>
      <c r="AN20793" s="6"/>
      <c r="AO20793" s="6"/>
      <c r="AP20793" s="6"/>
      <c r="AQ20793" s="6"/>
      <c r="AR20793" s="6"/>
      <c r="AS20793" s="6"/>
      <c r="AT20793" s="6"/>
      <c r="AU20793" s="6"/>
      <c r="AV20793" s="6"/>
      <c r="AW20793" s="6"/>
      <c r="AX20793" s="6"/>
      <c r="AY20793" s="6"/>
      <c r="AZ20793" s="6"/>
      <c r="BA20793" s="6"/>
      <c r="BB20793" s="6"/>
      <c r="BC20793" s="6"/>
      <c r="BD20793" s="6"/>
      <c r="BE20793" s="6"/>
      <c r="BF20793" s="6"/>
      <c r="BG20793" s="10"/>
    </row>
    <row r="20794" spans="34:59" x14ac:dyDescent="0.25">
      <c r="AH20794" s="10"/>
      <c r="AI20794" s="6"/>
    </row>
    <row r="20795" spans="34:59" x14ac:dyDescent="0.25">
      <c r="AH20795" s="6"/>
      <c r="AI20795" s="6"/>
      <c r="AJ20795" s="6"/>
      <c r="AK20795" s="6"/>
      <c r="AL20795" s="6"/>
      <c r="AM20795" s="6"/>
      <c r="AN20795" s="6"/>
      <c r="AO20795" s="6"/>
      <c r="AP20795" s="6"/>
      <c r="AQ20795" s="6"/>
      <c r="AR20795" s="6"/>
      <c r="AS20795" s="6"/>
      <c r="AT20795" s="6"/>
      <c r="AU20795" s="6"/>
      <c r="AV20795" s="6"/>
      <c r="AW20795" s="6"/>
      <c r="AX20795" s="6"/>
      <c r="AY20795" s="6"/>
      <c r="AZ20795" s="6"/>
      <c r="BA20795" s="6"/>
      <c r="BB20795" s="6"/>
      <c r="BC20795" s="6"/>
      <c r="BD20795" s="6"/>
      <c r="BE20795" s="6"/>
      <c r="BF20795" s="6"/>
      <c r="BG20795" s="6"/>
    </row>
    <row r="20796" spans="34:59" x14ac:dyDescent="0.25">
      <c r="AH20796" s="10"/>
      <c r="AI20796" s="6"/>
      <c r="AJ20796" s="10"/>
      <c r="AK20796" s="10"/>
      <c r="AL20796" s="10"/>
      <c r="AM20796" s="10"/>
      <c r="AN20796" s="10"/>
      <c r="AO20796" s="10"/>
      <c r="AP20796" s="10"/>
      <c r="AQ20796" s="10"/>
      <c r="AR20796" s="10"/>
      <c r="AS20796" s="10"/>
      <c r="AT20796" s="10"/>
      <c r="AU20796" s="10"/>
      <c r="AV20796" s="10"/>
      <c r="AW20796" s="10"/>
      <c r="AX20796" s="10"/>
      <c r="AY20796" s="10"/>
      <c r="AZ20796" s="10"/>
      <c r="BA20796" s="10"/>
      <c r="BB20796" s="10"/>
      <c r="BC20796" s="10"/>
      <c r="BD20796" s="10"/>
      <c r="BE20796" s="10"/>
      <c r="BF20796" s="10"/>
      <c r="BG20796" s="6"/>
    </row>
    <row r="20797" spans="34:59" x14ac:dyDescent="0.25">
      <c r="AH20797" s="6"/>
      <c r="AI20797" s="6"/>
      <c r="AJ20797" s="6"/>
      <c r="AK20797" s="6"/>
      <c r="AL20797" s="6"/>
      <c r="AM20797" s="6"/>
      <c r="AN20797" s="6"/>
      <c r="AO20797" s="6"/>
      <c r="AP20797" s="6"/>
      <c r="AQ20797" s="6"/>
      <c r="AR20797" s="6"/>
      <c r="AS20797" s="6"/>
      <c r="AT20797" s="6"/>
      <c r="AU20797" s="6"/>
      <c r="AV20797" s="6"/>
      <c r="AW20797" s="6"/>
      <c r="AX20797" s="6"/>
      <c r="AY20797" s="6"/>
      <c r="AZ20797" s="6"/>
      <c r="BA20797" s="6"/>
      <c r="BB20797" s="6"/>
      <c r="BC20797" s="6"/>
      <c r="BD20797" s="6"/>
      <c r="BE20797" s="6"/>
      <c r="BF20797" s="6"/>
      <c r="BG20797" s="10"/>
    </row>
    <row r="20798" spans="34:59" x14ac:dyDescent="0.25">
      <c r="AH20798" s="10"/>
      <c r="AI20798" s="6"/>
    </row>
    <row r="20799" spans="34:59" x14ac:dyDescent="0.25">
      <c r="AH20799" s="6"/>
      <c r="AI20799" s="6"/>
      <c r="AJ20799" s="6"/>
      <c r="AK20799" s="6"/>
      <c r="AL20799" s="6"/>
      <c r="AM20799" s="6"/>
      <c r="AN20799" s="6"/>
      <c r="AO20799" s="6"/>
      <c r="AP20799" s="6"/>
      <c r="AQ20799" s="6"/>
      <c r="AR20799" s="6"/>
      <c r="AS20799" s="6"/>
      <c r="AT20799" s="6"/>
      <c r="AU20799" s="6"/>
      <c r="AV20799" s="6"/>
      <c r="AW20799" s="6"/>
      <c r="AX20799" s="6"/>
      <c r="AY20799" s="6"/>
      <c r="AZ20799" s="6"/>
      <c r="BA20799" s="6"/>
      <c r="BB20799" s="6"/>
      <c r="BC20799" s="6"/>
      <c r="BD20799" s="6"/>
      <c r="BE20799" s="6"/>
      <c r="BF20799" s="6"/>
      <c r="BG20799" s="6"/>
    </row>
    <row r="20800" spans="34:59" x14ac:dyDescent="0.25">
      <c r="AH20800" s="10"/>
      <c r="AI20800" s="6"/>
      <c r="AJ20800" s="10"/>
      <c r="AK20800" s="10"/>
      <c r="AL20800" s="10"/>
      <c r="AM20800" s="10"/>
      <c r="AN20800" s="10"/>
      <c r="AO20800" s="10"/>
      <c r="AP20800" s="10"/>
      <c r="AQ20800" s="10"/>
      <c r="AR20800" s="10"/>
      <c r="AS20800" s="10"/>
      <c r="AT20800" s="10"/>
      <c r="AU20800" s="10"/>
      <c r="AV20800" s="10"/>
      <c r="AW20800" s="10"/>
      <c r="AX20800" s="10"/>
      <c r="AY20800" s="10"/>
      <c r="AZ20800" s="10"/>
      <c r="BA20800" s="10"/>
      <c r="BB20800" s="10"/>
      <c r="BC20800" s="10"/>
      <c r="BD20800" s="10"/>
      <c r="BE20800" s="10"/>
      <c r="BF20800" s="10"/>
      <c r="BG20800" s="6"/>
    </row>
    <row r="20801" spans="34:59" x14ac:dyDescent="0.25">
      <c r="AH20801" s="6"/>
      <c r="AI20801" s="6"/>
      <c r="AJ20801" s="6"/>
      <c r="AK20801" s="6"/>
      <c r="AL20801" s="6"/>
      <c r="AM20801" s="6"/>
      <c r="AN20801" s="6"/>
      <c r="AO20801" s="6"/>
      <c r="AP20801" s="6"/>
      <c r="AQ20801" s="6"/>
      <c r="AR20801" s="6"/>
      <c r="AS20801" s="6"/>
      <c r="AT20801" s="6"/>
      <c r="AU20801" s="6"/>
      <c r="AV20801" s="6"/>
      <c r="AW20801" s="6"/>
      <c r="AX20801" s="6"/>
      <c r="AY20801" s="6"/>
      <c r="AZ20801" s="6"/>
      <c r="BA20801" s="6"/>
      <c r="BB20801" s="6"/>
      <c r="BC20801" s="6"/>
      <c r="BD20801" s="6"/>
      <c r="BE20801" s="6"/>
      <c r="BF20801" s="6"/>
      <c r="BG20801" s="10"/>
    </row>
    <row r="20802" spans="34:59" x14ac:dyDescent="0.25">
      <c r="AH20802" s="10"/>
      <c r="AI20802" s="6"/>
    </row>
    <row r="20803" spans="34:59" x14ac:dyDescent="0.25">
      <c r="AH20803" s="6"/>
      <c r="AI20803" s="6"/>
      <c r="AJ20803" s="6"/>
      <c r="AK20803" s="6"/>
      <c r="AL20803" s="6"/>
      <c r="AM20803" s="6"/>
      <c r="AN20803" s="6"/>
      <c r="AO20803" s="6"/>
      <c r="AP20803" s="6"/>
      <c r="AQ20803" s="6"/>
      <c r="AR20803" s="6"/>
      <c r="AS20803" s="6"/>
      <c r="AT20803" s="6"/>
      <c r="AU20803" s="6"/>
      <c r="AV20803" s="6"/>
      <c r="AW20803" s="6"/>
      <c r="AX20803" s="6"/>
      <c r="AY20803" s="6"/>
      <c r="AZ20803" s="6"/>
      <c r="BA20803" s="6"/>
      <c r="BB20803" s="6"/>
      <c r="BC20803" s="6"/>
      <c r="BD20803" s="6"/>
      <c r="BE20803" s="6"/>
      <c r="BF20803" s="6"/>
      <c r="BG20803" s="6"/>
    </row>
    <row r="20804" spans="34:59" x14ac:dyDescent="0.25">
      <c r="AH20804" s="10"/>
      <c r="AI20804" s="6"/>
      <c r="AJ20804" s="10"/>
      <c r="AK20804" s="10"/>
      <c r="AL20804" s="10"/>
      <c r="AM20804" s="10"/>
      <c r="AN20804" s="10"/>
      <c r="AO20804" s="10"/>
      <c r="AP20804" s="10"/>
      <c r="AQ20804" s="10"/>
      <c r="AR20804" s="10"/>
      <c r="AS20804" s="10"/>
      <c r="AT20804" s="10"/>
      <c r="AU20804" s="10"/>
      <c r="AV20804" s="10"/>
      <c r="AW20804" s="10"/>
      <c r="AX20804" s="10"/>
      <c r="AY20804" s="10"/>
      <c r="AZ20804" s="10"/>
      <c r="BA20804" s="10"/>
      <c r="BB20804" s="10"/>
      <c r="BC20804" s="10"/>
      <c r="BD20804" s="10"/>
      <c r="BE20804" s="10"/>
      <c r="BF20804" s="10"/>
      <c r="BG20804" s="6"/>
    </row>
    <row r="20806" spans="34:59" x14ac:dyDescent="0.25">
      <c r="AH20806" s="10"/>
      <c r="AI20806" s="6"/>
    </row>
    <row r="20807" spans="34:59" x14ac:dyDescent="0.25">
      <c r="AH20807" s="6"/>
      <c r="AI20807" s="6"/>
      <c r="AJ20807" s="6"/>
      <c r="AK20807" s="6"/>
      <c r="AL20807" s="6"/>
      <c r="AM20807" s="6"/>
      <c r="AN20807" s="6"/>
      <c r="AO20807" s="6"/>
      <c r="AP20807" s="6"/>
      <c r="AQ20807" s="6"/>
      <c r="AR20807" s="6"/>
      <c r="AS20807" s="6"/>
      <c r="AT20807" s="6"/>
      <c r="AU20807" s="6"/>
      <c r="AV20807" s="6"/>
      <c r="AW20807" s="6"/>
      <c r="AX20807" s="6"/>
      <c r="AY20807" s="6"/>
      <c r="AZ20807" s="6"/>
      <c r="BA20807" s="6"/>
      <c r="BB20807" s="6"/>
      <c r="BC20807" s="6"/>
      <c r="BD20807" s="6"/>
      <c r="BE20807" s="6"/>
      <c r="BF20807" s="6"/>
      <c r="BG20807" s="6"/>
    </row>
    <row r="20808" spans="34:59" x14ac:dyDescent="0.25">
      <c r="AH20808" s="10"/>
      <c r="AI20808" s="6"/>
      <c r="AJ20808" s="10"/>
      <c r="AK20808" s="10"/>
      <c r="AL20808" s="10"/>
      <c r="AM20808" s="10"/>
      <c r="AN20808" s="10"/>
      <c r="AO20808" s="10"/>
      <c r="AP20808" s="10"/>
      <c r="AQ20808" s="10"/>
      <c r="AR20808" s="10"/>
      <c r="AS20808" s="10"/>
      <c r="AT20808" s="10"/>
      <c r="AU20808" s="10"/>
      <c r="AV20808" s="10"/>
      <c r="AW20808" s="10"/>
      <c r="AX20808" s="10"/>
      <c r="AY20808" s="10"/>
      <c r="AZ20808" s="10"/>
      <c r="BA20808" s="10"/>
      <c r="BB20808" s="10"/>
      <c r="BC20808" s="10"/>
      <c r="BD20808" s="10"/>
      <c r="BE20808" s="10"/>
      <c r="BF20808" s="10"/>
      <c r="BG20808" s="6"/>
    </row>
    <row r="20809" spans="34:59" x14ac:dyDescent="0.25">
      <c r="AH20809" s="6"/>
      <c r="AI20809" s="6"/>
      <c r="AJ20809" s="6"/>
      <c r="AK20809" s="6"/>
      <c r="AL20809" s="6"/>
      <c r="AM20809" s="6"/>
      <c r="AN20809" s="6"/>
      <c r="AO20809" s="6"/>
      <c r="AP20809" s="6"/>
      <c r="AQ20809" s="6"/>
      <c r="AR20809" s="6"/>
      <c r="AS20809" s="6"/>
      <c r="AT20809" s="6"/>
      <c r="AU20809" s="6"/>
      <c r="AV20809" s="6"/>
      <c r="AW20809" s="6"/>
      <c r="AX20809" s="6"/>
      <c r="AY20809" s="6"/>
      <c r="AZ20809" s="6"/>
      <c r="BA20809" s="6"/>
      <c r="BB20809" s="6"/>
      <c r="BC20809" s="6"/>
      <c r="BD20809" s="6"/>
      <c r="BE20809" s="6"/>
      <c r="BF20809" s="6"/>
      <c r="BG20809" s="10"/>
    </row>
    <row r="20810" spans="34:59" x14ac:dyDescent="0.25">
      <c r="AH20810" s="10"/>
      <c r="AI20810" s="6"/>
    </row>
    <row r="20811" spans="34:59" x14ac:dyDescent="0.25">
      <c r="AH20811" s="6"/>
      <c r="AI20811" s="6"/>
      <c r="AJ20811" s="6"/>
      <c r="AK20811" s="6"/>
      <c r="AL20811" s="6"/>
      <c r="AM20811" s="6"/>
      <c r="AN20811" s="6"/>
      <c r="AO20811" s="6"/>
      <c r="AP20811" s="6"/>
      <c r="AQ20811" s="6"/>
      <c r="AR20811" s="6"/>
      <c r="AS20811" s="6"/>
      <c r="AT20811" s="6"/>
      <c r="AU20811" s="6"/>
      <c r="AV20811" s="6"/>
      <c r="AW20811" s="6"/>
      <c r="AX20811" s="6"/>
      <c r="AY20811" s="6"/>
      <c r="AZ20811" s="6"/>
      <c r="BA20811" s="6"/>
      <c r="BB20811" s="6"/>
      <c r="BC20811" s="6"/>
      <c r="BD20811" s="6"/>
      <c r="BE20811" s="6"/>
      <c r="BF20811" s="6"/>
      <c r="BG20811" s="6"/>
    </row>
    <row r="20812" spans="34:59" x14ac:dyDescent="0.25">
      <c r="AH20812" s="10"/>
      <c r="AI20812" s="6"/>
      <c r="AJ20812" s="10"/>
      <c r="AK20812" s="10"/>
      <c r="AL20812" s="10"/>
      <c r="AM20812" s="10"/>
      <c r="AN20812" s="10"/>
      <c r="AO20812" s="10"/>
      <c r="AP20812" s="10"/>
      <c r="AQ20812" s="10"/>
      <c r="AR20812" s="10"/>
      <c r="AS20812" s="10"/>
      <c r="AT20812" s="10"/>
      <c r="AU20812" s="10"/>
      <c r="AV20812" s="10"/>
      <c r="AW20812" s="10"/>
      <c r="AX20812" s="10"/>
      <c r="AY20812" s="10"/>
      <c r="AZ20812" s="10"/>
      <c r="BA20812" s="10"/>
      <c r="BB20812" s="10"/>
      <c r="BC20812" s="10"/>
      <c r="BD20812" s="10"/>
      <c r="BE20812" s="10"/>
      <c r="BF20812" s="10"/>
      <c r="BG20812" s="6"/>
    </row>
    <row r="20813" spans="34:59" x14ac:dyDescent="0.25">
      <c r="AH20813" s="6"/>
      <c r="AI20813" s="6"/>
      <c r="AJ20813" s="6"/>
      <c r="AK20813" s="6"/>
      <c r="AL20813" s="6"/>
      <c r="AM20813" s="6"/>
      <c r="AN20813" s="6"/>
      <c r="AO20813" s="6"/>
      <c r="AP20813" s="6"/>
      <c r="AQ20813" s="6"/>
      <c r="AR20813" s="6"/>
      <c r="AS20813" s="6"/>
      <c r="AT20813" s="6"/>
      <c r="AU20813" s="6"/>
      <c r="AV20813" s="6"/>
      <c r="AW20813" s="6"/>
      <c r="AX20813" s="6"/>
      <c r="AY20813" s="6"/>
      <c r="AZ20813" s="6"/>
      <c r="BA20813" s="6"/>
      <c r="BB20813" s="6"/>
      <c r="BC20813" s="6"/>
      <c r="BD20813" s="6"/>
      <c r="BE20813" s="6"/>
      <c r="BF20813" s="6"/>
      <c r="BG20813" s="10"/>
    </row>
    <row r="20814" spans="34:59" x14ac:dyDescent="0.25">
      <c r="AH20814" s="10"/>
      <c r="AI20814" s="6"/>
    </row>
    <row r="20815" spans="34:59" x14ac:dyDescent="0.25">
      <c r="AH20815" s="6"/>
      <c r="AI20815" s="6"/>
      <c r="AJ20815" s="6"/>
      <c r="AK20815" s="6"/>
      <c r="AL20815" s="6"/>
      <c r="AM20815" s="6"/>
      <c r="AN20815" s="6"/>
      <c r="AO20815" s="6"/>
      <c r="AP20815" s="6"/>
      <c r="AQ20815" s="6"/>
      <c r="AR20815" s="6"/>
      <c r="AS20815" s="6"/>
      <c r="AT20815" s="6"/>
      <c r="AU20815" s="6"/>
      <c r="AV20815" s="6"/>
      <c r="AW20815" s="6"/>
      <c r="AX20815" s="6"/>
      <c r="AY20815" s="6"/>
      <c r="AZ20815" s="6"/>
      <c r="BA20815" s="6"/>
      <c r="BB20815" s="6"/>
      <c r="BC20815" s="6"/>
      <c r="BD20815" s="6"/>
      <c r="BE20815" s="6"/>
      <c r="BF20815" s="6"/>
      <c r="BG20815" s="6"/>
    </row>
    <row r="20816" spans="34:59" x14ac:dyDescent="0.25">
      <c r="AH20816" s="10"/>
      <c r="AI20816" s="6"/>
      <c r="AJ20816" s="10"/>
      <c r="AK20816" s="10"/>
      <c r="AL20816" s="10"/>
      <c r="AM20816" s="10"/>
      <c r="AN20816" s="10"/>
      <c r="AO20816" s="10"/>
      <c r="AP20816" s="10"/>
      <c r="AQ20816" s="10"/>
      <c r="AR20816" s="10"/>
      <c r="AS20816" s="10"/>
      <c r="AT20816" s="10"/>
      <c r="AU20816" s="10"/>
      <c r="AV20816" s="10"/>
      <c r="AW20816" s="10"/>
      <c r="AX20816" s="10"/>
      <c r="AY20816" s="10"/>
      <c r="AZ20816" s="10"/>
      <c r="BA20816" s="10"/>
      <c r="BB20816" s="10"/>
      <c r="BC20816" s="10"/>
      <c r="BD20816" s="10"/>
      <c r="BE20816" s="10"/>
      <c r="BF20816" s="10"/>
      <c r="BG20816" s="6"/>
    </row>
    <row r="20817" spans="34:59" x14ac:dyDescent="0.25">
      <c r="AH20817" s="6"/>
      <c r="AI20817" s="6"/>
      <c r="AJ20817" s="6"/>
      <c r="AK20817" s="6"/>
      <c r="AL20817" s="6"/>
      <c r="AM20817" s="6"/>
      <c r="AN20817" s="6"/>
      <c r="AO20817" s="6"/>
      <c r="AP20817" s="6"/>
      <c r="AQ20817" s="6"/>
      <c r="AR20817" s="6"/>
      <c r="AS20817" s="6"/>
      <c r="AT20817" s="6"/>
      <c r="AU20817" s="6"/>
      <c r="AV20817" s="6"/>
      <c r="AW20817" s="6"/>
      <c r="AX20817" s="6"/>
      <c r="AY20817" s="6"/>
      <c r="AZ20817" s="6"/>
      <c r="BA20817" s="6"/>
      <c r="BB20817" s="6"/>
      <c r="BC20817" s="6"/>
      <c r="BD20817" s="6"/>
      <c r="BE20817" s="6"/>
      <c r="BF20817" s="6"/>
      <c r="BG20817" s="10"/>
    </row>
    <row r="20818" spans="34:59" x14ac:dyDescent="0.25">
      <c r="AH20818" s="10"/>
      <c r="AI20818" s="6"/>
    </row>
    <row r="20819" spans="34:59" x14ac:dyDescent="0.25">
      <c r="AH20819" s="6"/>
      <c r="AI20819" s="6"/>
      <c r="AJ20819" s="6"/>
      <c r="AK20819" s="6"/>
      <c r="AL20819" s="6"/>
      <c r="AM20819" s="6"/>
      <c r="AN20819" s="6"/>
      <c r="AO20819" s="6"/>
      <c r="AP20819" s="6"/>
      <c r="AQ20819" s="6"/>
      <c r="AR20819" s="6"/>
      <c r="AS20819" s="6"/>
      <c r="AT20819" s="6"/>
      <c r="AU20819" s="6"/>
      <c r="AV20819" s="6"/>
      <c r="AW20819" s="6"/>
      <c r="AX20819" s="6"/>
      <c r="AY20819" s="6"/>
      <c r="AZ20819" s="6"/>
      <c r="BA20819" s="6"/>
      <c r="BB20819" s="6"/>
      <c r="BC20819" s="6"/>
      <c r="BD20819" s="6"/>
      <c r="BE20819" s="6"/>
      <c r="BF20819" s="6"/>
      <c r="BG20819" s="6"/>
    </row>
    <row r="20820" spans="34:59" x14ac:dyDescent="0.25">
      <c r="AH20820" s="10"/>
      <c r="AI20820" s="6"/>
      <c r="AJ20820" s="10"/>
      <c r="AK20820" s="10"/>
      <c r="AL20820" s="10"/>
      <c r="AM20820" s="10"/>
      <c r="AN20820" s="10"/>
      <c r="AO20820" s="10"/>
      <c r="AP20820" s="10"/>
      <c r="AQ20820" s="10"/>
      <c r="AR20820" s="10"/>
      <c r="AS20820" s="10"/>
      <c r="AT20820" s="10"/>
      <c r="AU20820" s="10"/>
      <c r="AV20820" s="10"/>
      <c r="AW20820" s="10"/>
      <c r="AX20820" s="10"/>
      <c r="AY20820" s="10"/>
      <c r="AZ20820" s="10"/>
      <c r="BA20820" s="10"/>
      <c r="BB20820" s="10"/>
      <c r="BC20820" s="10"/>
      <c r="BD20820" s="10"/>
      <c r="BE20820" s="10"/>
      <c r="BF20820" s="10"/>
      <c r="BG20820" s="6"/>
    </row>
    <row r="20822" spans="34:59" x14ac:dyDescent="0.25">
      <c r="AH20822" s="10"/>
      <c r="AI20822" s="6"/>
    </row>
    <row r="20823" spans="34:59" x14ac:dyDescent="0.25">
      <c r="AH20823" s="6"/>
      <c r="AI20823" s="6"/>
      <c r="AJ20823" s="6"/>
      <c r="AK20823" s="6"/>
      <c r="AL20823" s="6"/>
      <c r="AM20823" s="6"/>
      <c r="AN20823" s="6"/>
      <c r="AO20823" s="6"/>
      <c r="AP20823" s="6"/>
      <c r="AQ20823" s="6"/>
      <c r="AR20823" s="6"/>
      <c r="AS20823" s="6"/>
      <c r="AT20823" s="6"/>
      <c r="AU20823" s="6"/>
      <c r="AV20823" s="6"/>
      <c r="AW20823" s="6"/>
      <c r="AX20823" s="6"/>
      <c r="AY20823" s="6"/>
      <c r="AZ20823" s="6"/>
      <c r="BA20823" s="6"/>
      <c r="BB20823" s="6"/>
      <c r="BC20823" s="6"/>
      <c r="BD20823" s="6"/>
      <c r="BE20823" s="6"/>
      <c r="BF20823" s="6"/>
      <c r="BG20823" s="6"/>
    </row>
    <row r="20824" spans="34:59" x14ac:dyDescent="0.25">
      <c r="AH20824" s="10"/>
      <c r="AI20824" s="6"/>
      <c r="AJ20824" s="10"/>
      <c r="AK20824" s="10"/>
      <c r="AL20824" s="10"/>
      <c r="AM20824" s="10"/>
      <c r="AN20824" s="10"/>
      <c r="AO20824" s="10"/>
      <c r="AP20824" s="10"/>
      <c r="AQ20824" s="10"/>
      <c r="AR20824" s="10"/>
      <c r="AS20824" s="10"/>
      <c r="AT20824" s="10"/>
      <c r="AU20824" s="10"/>
      <c r="AV20824" s="10"/>
      <c r="AW20824" s="10"/>
      <c r="AX20824" s="10"/>
      <c r="AY20824" s="10"/>
      <c r="AZ20824" s="10"/>
      <c r="BA20824" s="10"/>
      <c r="BB20824" s="10"/>
      <c r="BC20824" s="10"/>
      <c r="BD20824" s="10"/>
      <c r="BE20824" s="10"/>
      <c r="BF20824" s="10"/>
      <c r="BG20824" s="6"/>
    </row>
    <row r="20825" spans="34:59" x14ac:dyDescent="0.25">
      <c r="AH20825" s="6"/>
      <c r="AI20825" s="6"/>
      <c r="AJ20825" s="6"/>
      <c r="AK20825" s="6"/>
      <c r="AL20825" s="6"/>
      <c r="AM20825" s="6"/>
      <c r="AN20825" s="6"/>
      <c r="AO20825" s="6"/>
      <c r="AP20825" s="6"/>
      <c r="AQ20825" s="6"/>
      <c r="AR20825" s="6"/>
      <c r="AS20825" s="6"/>
      <c r="AT20825" s="6"/>
      <c r="AU20825" s="6"/>
      <c r="AV20825" s="6"/>
      <c r="AW20825" s="6"/>
      <c r="AX20825" s="6"/>
      <c r="AY20825" s="6"/>
      <c r="AZ20825" s="6"/>
      <c r="BA20825" s="6"/>
      <c r="BB20825" s="6"/>
      <c r="BC20825" s="6"/>
      <c r="BD20825" s="6"/>
      <c r="BE20825" s="6"/>
      <c r="BF20825" s="6"/>
      <c r="BG20825" s="10"/>
    </row>
    <row r="20826" spans="34:59" x14ac:dyDescent="0.25">
      <c r="AH20826" s="10"/>
      <c r="AI20826" s="6"/>
    </row>
    <row r="20827" spans="34:59" x14ac:dyDescent="0.25">
      <c r="AH20827" s="6"/>
      <c r="AI20827" s="6"/>
      <c r="AJ20827" s="6"/>
      <c r="AK20827" s="6"/>
      <c r="AL20827" s="6"/>
      <c r="AM20827" s="6"/>
      <c r="AN20827" s="6"/>
      <c r="AO20827" s="6"/>
      <c r="AP20827" s="6"/>
      <c r="AQ20827" s="6"/>
      <c r="AR20827" s="6"/>
      <c r="AS20827" s="6"/>
      <c r="AT20827" s="6"/>
      <c r="AU20827" s="6"/>
      <c r="AV20827" s="6"/>
      <c r="AW20827" s="6"/>
      <c r="AX20827" s="6"/>
      <c r="AY20827" s="6"/>
      <c r="AZ20827" s="6"/>
      <c r="BA20827" s="6"/>
      <c r="BB20827" s="6"/>
      <c r="BC20827" s="6"/>
      <c r="BD20827" s="6"/>
      <c r="BE20827" s="6"/>
      <c r="BF20827" s="6"/>
      <c r="BG20827" s="6"/>
    </row>
    <row r="20828" spans="34:59" x14ac:dyDescent="0.25">
      <c r="AH20828" s="10"/>
      <c r="AI20828" s="6"/>
      <c r="AJ20828" s="10"/>
      <c r="AK20828" s="10"/>
      <c r="AL20828" s="10"/>
      <c r="AM20828" s="10"/>
      <c r="AN20828" s="10"/>
      <c r="AO20828" s="10"/>
      <c r="AP20828" s="10"/>
      <c r="AQ20828" s="10"/>
      <c r="AR20828" s="10"/>
      <c r="AS20828" s="10"/>
      <c r="AT20828" s="10"/>
      <c r="AU20828" s="10"/>
      <c r="AV20828" s="10"/>
      <c r="AW20828" s="10"/>
      <c r="AX20828" s="10"/>
      <c r="AY20828" s="10"/>
      <c r="AZ20828" s="10"/>
      <c r="BA20828" s="10"/>
      <c r="BB20828" s="10"/>
      <c r="BC20828" s="10"/>
      <c r="BD20828" s="10"/>
      <c r="BE20828" s="10"/>
      <c r="BF20828" s="10"/>
      <c r="BG20828" s="6"/>
    </row>
    <row r="20829" spans="34:59" x14ac:dyDescent="0.25">
      <c r="AH20829" s="6"/>
      <c r="AI20829" s="6"/>
      <c r="AJ20829" s="6"/>
      <c r="AK20829" s="6"/>
      <c r="AL20829" s="6"/>
      <c r="AM20829" s="6"/>
      <c r="AN20829" s="6"/>
      <c r="AO20829" s="6"/>
      <c r="AP20829" s="6"/>
      <c r="AQ20829" s="6"/>
      <c r="AR20829" s="6"/>
      <c r="AS20829" s="6"/>
      <c r="AT20829" s="6"/>
      <c r="AU20829" s="6"/>
      <c r="AV20829" s="6"/>
      <c r="AW20829" s="6"/>
      <c r="AX20829" s="6"/>
      <c r="AY20829" s="6"/>
      <c r="AZ20829" s="6"/>
      <c r="BA20829" s="6"/>
      <c r="BB20829" s="6"/>
      <c r="BC20829" s="6"/>
      <c r="BD20829" s="6"/>
      <c r="BE20829" s="6"/>
      <c r="BF20829" s="6"/>
      <c r="BG20829" s="10"/>
    </row>
    <row r="20830" spans="34:59" x14ac:dyDescent="0.25">
      <c r="AH20830" s="10"/>
      <c r="AI20830" s="6"/>
    </row>
    <row r="20831" spans="34:59" x14ac:dyDescent="0.25">
      <c r="AH20831" s="6"/>
      <c r="AI20831" s="6"/>
      <c r="AJ20831" s="6"/>
      <c r="AK20831" s="6"/>
      <c r="AL20831" s="6"/>
      <c r="AM20831" s="6"/>
      <c r="AN20831" s="6"/>
      <c r="AO20831" s="6"/>
      <c r="AP20831" s="6"/>
      <c r="AQ20831" s="6"/>
      <c r="AR20831" s="6"/>
      <c r="AS20831" s="6"/>
      <c r="AT20831" s="6"/>
      <c r="AU20831" s="6"/>
      <c r="AV20831" s="6"/>
      <c r="AW20831" s="6"/>
      <c r="AX20831" s="6"/>
      <c r="AY20831" s="6"/>
      <c r="AZ20831" s="6"/>
      <c r="BA20831" s="6"/>
      <c r="BB20831" s="6"/>
      <c r="BC20831" s="6"/>
      <c r="BD20831" s="6"/>
      <c r="BE20831" s="6"/>
      <c r="BF20831" s="6"/>
      <c r="BG20831" s="6"/>
    </row>
    <row r="20832" spans="34:59" x14ac:dyDescent="0.25">
      <c r="AH20832" s="10"/>
      <c r="AI20832" s="6"/>
      <c r="AJ20832" s="10"/>
      <c r="AK20832" s="10"/>
      <c r="AL20832" s="10"/>
      <c r="AM20832" s="10"/>
      <c r="AN20832" s="10"/>
      <c r="AO20832" s="10"/>
      <c r="AP20832" s="10"/>
      <c r="AQ20832" s="10"/>
      <c r="AR20832" s="10"/>
      <c r="AS20832" s="10"/>
      <c r="AT20832" s="10"/>
      <c r="AU20832" s="10"/>
      <c r="AV20832" s="10"/>
      <c r="AW20832" s="10"/>
      <c r="AX20832" s="10"/>
      <c r="AY20832" s="10"/>
      <c r="AZ20832" s="10"/>
      <c r="BA20832" s="10"/>
      <c r="BB20832" s="10"/>
      <c r="BC20832" s="10"/>
      <c r="BD20832" s="10"/>
      <c r="BE20832" s="10"/>
      <c r="BF20832" s="10"/>
      <c r="BG20832" s="6"/>
    </row>
    <row r="20833" spans="34:59" x14ac:dyDescent="0.25">
      <c r="AH20833" s="6"/>
      <c r="AI20833" s="6"/>
      <c r="AJ20833" s="6"/>
      <c r="AK20833" s="6"/>
      <c r="AL20833" s="6"/>
      <c r="AM20833" s="6"/>
      <c r="AN20833" s="6"/>
      <c r="AO20833" s="6"/>
      <c r="AP20833" s="6"/>
      <c r="AQ20833" s="6"/>
      <c r="AR20833" s="6"/>
      <c r="AS20833" s="6"/>
      <c r="AT20833" s="6"/>
      <c r="AU20833" s="6"/>
      <c r="AV20833" s="6"/>
      <c r="AW20833" s="6"/>
      <c r="AX20833" s="6"/>
      <c r="AY20833" s="6"/>
      <c r="AZ20833" s="6"/>
      <c r="BA20833" s="6"/>
      <c r="BB20833" s="6"/>
      <c r="BC20833" s="6"/>
      <c r="BD20833" s="6"/>
      <c r="BE20833" s="6"/>
      <c r="BF20833" s="6"/>
      <c r="BG20833" s="10"/>
    </row>
    <row r="20834" spans="34:59" x14ac:dyDescent="0.25">
      <c r="AH20834" s="10"/>
      <c r="AI20834" s="6"/>
    </row>
    <row r="20835" spans="34:59" x14ac:dyDescent="0.25">
      <c r="AH20835" s="6"/>
      <c r="AI20835" s="6"/>
      <c r="AJ20835" s="6"/>
      <c r="AK20835" s="6"/>
      <c r="AL20835" s="6"/>
      <c r="AM20835" s="6"/>
      <c r="AN20835" s="6"/>
      <c r="AO20835" s="6"/>
      <c r="AP20835" s="6"/>
      <c r="AQ20835" s="6"/>
      <c r="AR20835" s="6"/>
      <c r="AS20835" s="6"/>
      <c r="AT20835" s="6"/>
      <c r="AU20835" s="6"/>
      <c r="AV20835" s="6"/>
      <c r="AW20835" s="6"/>
      <c r="AX20835" s="6"/>
      <c r="AY20835" s="6"/>
      <c r="AZ20835" s="6"/>
      <c r="BA20835" s="6"/>
      <c r="BB20835" s="6"/>
      <c r="BC20835" s="6"/>
      <c r="BD20835" s="6"/>
      <c r="BE20835" s="6"/>
      <c r="BF20835" s="6"/>
      <c r="BG20835" s="6"/>
    </row>
    <row r="20836" spans="34:59" x14ac:dyDescent="0.25">
      <c r="AH20836" s="10"/>
      <c r="AI20836" s="6"/>
      <c r="AJ20836" s="10"/>
      <c r="AK20836" s="10"/>
      <c r="AL20836" s="10"/>
      <c r="AM20836" s="10"/>
      <c r="AN20836" s="10"/>
      <c r="AO20836" s="10"/>
      <c r="AP20836" s="10"/>
      <c r="AQ20836" s="10"/>
      <c r="AR20836" s="10"/>
      <c r="AS20836" s="10"/>
      <c r="AT20836" s="10"/>
      <c r="AU20836" s="10"/>
      <c r="AV20836" s="10"/>
      <c r="AW20836" s="10"/>
      <c r="AX20836" s="10"/>
      <c r="AY20836" s="10"/>
      <c r="AZ20836" s="10"/>
      <c r="BA20836" s="10"/>
      <c r="BB20836" s="10"/>
      <c r="BC20836" s="10"/>
      <c r="BD20836" s="10"/>
      <c r="BE20836" s="10"/>
      <c r="BF20836" s="10"/>
      <c r="BG20836" s="6"/>
    </row>
    <row r="20838" spans="34:59" x14ac:dyDescent="0.25">
      <c r="AH20838" s="10"/>
      <c r="AI20838" s="6"/>
    </row>
    <row r="20839" spans="34:59" x14ac:dyDescent="0.25">
      <c r="AH20839" s="6"/>
      <c r="AI20839" s="6"/>
      <c r="AJ20839" s="6"/>
      <c r="AK20839" s="6"/>
      <c r="AL20839" s="6"/>
      <c r="AM20839" s="6"/>
      <c r="AN20839" s="6"/>
      <c r="AO20839" s="6"/>
      <c r="AP20839" s="6"/>
      <c r="AQ20839" s="6"/>
      <c r="AR20839" s="6"/>
      <c r="AS20839" s="6"/>
      <c r="AT20839" s="6"/>
      <c r="AU20839" s="6"/>
      <c r="AV20839" s="6"/>
      <c r="AW20839" s="6"/>
      <c r="AX20839" s="6"/>
      <c r="AY20839" s="6"/>
      <c r="AZ20839" s="6"/>
      <c r="BA20839" s="6"/>
      <c r="BB20839" s="6"/>
      <c r="BC20839" s="6"/>
      <c r="BD20839" s="6"/>
      <c r="BE20839" s="6"/>
      <c r="BF20839" s="6"/>
      <c r="BG20839" s="6"/>
    </row>
    <row r="20840" spans="34:59" x14ac:dyDescent="0.25">
      <c r="AH20840" s="10"/>
      <c r="AI20840" s="6"/>
      <c r="AJ20840" s="10"/>
      <c r="AK20840" s="10"/>
      <c r="AL20840" s="10"/>
      <c r="AM20840" s="10"/>
      <c r="AN20840" s="10"/>
      <c r="AO20840" s="10"/>
      <c r="AP20840" s="10"/>
      <c r="AQ20840" s="10"/>
      <c r="AR20840" s="10"/>
      <c r="AS20840" s="10"/>
      <c r="AT20840" s="10"/>
      <c r="AU20840" s="10"/>
      <c r="AV20840" s="10"/>
      <c r="AW20840" s="10"/>
      <c r="AX20840" s="10"/>
      <c r="AY20840" s="10"/>
      <c r="AZ20840" s="10"/>
      <c r="BA20840" s="10"/>
      <c r="BB20840" s="10"/>
      <c r="BC20840" s="10"/>
      <c r="BD20840" s="10"/>
      <c r="BE20840" s="10"/>
      <c r="BF20840" s="10"/>
      <c r="BG20840" s="6"/>
    </row>
    <row r="20841" spans="34:59" x14ac:dyDescent="0.25">
      <c r="AH20841" s="6"/>
      <c r="AI20841" s="6"/>
      <c r="AJ20841" s="6"/>
      <c r="AK20841" s="6"/>
      <c r="AL20841" s="6"/>
      <c r="AM20841" s="6"/>
      <c r="AN20841" s="6"/>
      <c r="AO20841" s="6"/>
      <c r="AP20841" s="6"/>
      <c r="AQ20841" s="6"/>
      <c r="AR20841" s="6"/>
      <c r="AS20841" s="6"/>
      <c r="AT20841" s="6"/>
      <c r="AU20841" s="6"/>
      <c r="AV20841" s="6"/>
      <c r="AW20841" s="6"/>
      <c r="AX20841" s="6"/>
      <c r="AY20841" s="6"/>
      <c r="AZ20841" s="6"/>
      <c r="BA20841" s="6"/>
      <c r="BB20841" s="6"/>
      <c r="BC20841" s="6"/>
      <c r="BD20841" s="6"/>
      <c r="BE20841" s="6"/>
      <c r="BF20841" s="6"/>
      <c r="BG20841" s="10"/>
    </row>
    <row r="20842" spans="34:59" x14ac:dyDescent="0.25">
      <c r="AH20842" s="10"/>
      <c r="AI20842" s="6"/>
    </row>
    <row r="20843" spans="34:59" x14ac:dyDescent="0.25">
      <c r="AH20843" s="6"/>
      <c r="AI20843" s="6"/>
      <c r="AJ20843" s="6"/>
      <c r="AK20843" s="6"/>
      <c r="AL20843" s="6"/>
      <c r="AM20843" s="6"/>
      <c r="AN20843" s="6"/>
      <c r="AO20843" s="6"/>
      <c r="AP20843" s="6"/>
      <c r="AQ20843" s="6"/>
      <c r="AR20843" s="6"/>
      <c r="AS20843" s="6"/>
      <c r="AT20843" s="6"/>
      <c r="AU20843" s="6"/>
      <c r="AV20843" s="6"/>
      <c r="AW20843" s="6"/>
      <c r="AX20843" s="6"/>
      <c r="AY20843" s="6"/>
      <c r="AZ20843" s="6"/>
      <c r="BA20843" s="6"/>
      <c r="BB20843" s="6"/>
      <c r="BC20843" s="6"/>
      <c r="BD20843" s="6"/>
      <c r="BE20843" s="6"/>
      <c r="BF20843" s="6"/>
      <c r="BG20843" s="6"/>
    </row>
    <row r="20844" spans="34:59" x14ac:dyDescent="0.25">
      <c r="AH20844" s="10"/>
      <c r="AI20844" s="6"/>
      <c r="AJ20844" s="10"/>
      <c r="AK20844" s="10"/>
      <c r="AL20844" s="10"/>
      <c r="AM20844" s="10"/>
      <c r="AN20844" s="10"/>
      <c r="AO20844" s="10"/>
      <c r="AP20844" s="10"/>
      <c r="AQ20844" s="10"/>
      <c r="AR20844" s="10"/>
      <c r="AS20844" s="10"/>
      <c r="AT20844" s="10"/>
      <c r="AU20844" s="10"/>
      <c r="AV20844" s="10"/>
      <c r="AW20844" s="10"/>
      <c r="AX20844" s="10"/>
      <c r="AY20844" s="10"/>
      <c r="AZ20844" s="10"/>
      <c r="BA20844" s="10"/>
      <c r="BB20844" s="10"/>
      <c r="BC20844" s="10"/>
      <c r="BD20844" s="10"/>
      <c r="BE20844" s="10"/>
      <c r="BF20844" s="10"/>
      <c r="BG20844" s="6"/>
    </row>
    <row r="20845" spans="34:59" x14ac:dyDescent="0.25">
      <c r="AH20845" s="6"/>
      <c r="AI20845" s="6"/>
      <c r="AJ20845" s="6"/>
      <c r="AK20845" s="6"/>
      <c r="AL20845" s="6"/>
      <c r="AM20845" s="6"/>
      <c r="AN20845" s="6"/>
      <c r="AO20845" s="6"/>
      <c r="AP20845" s="6"/>
      <c r="AQ20845" s="6"/>
      <c r="AR20845" s="6"/>
      <c r="AS20845" s="6"/>
      <c r="AT20845" s="6"/>
      <c r="AU20845" s="6"/>
      <c r="AV20845" s="6"/>
      <c r="AW20845" s="6"/>
      <c r="AX20845" s="6"/>
      <c r="AY20845" s="6"/>
      <c r="AZ20845" s="6"/>
      <c r="BA20845" s="6"/>
      <c r="BB20845" s="6"/>
      <c r="BC20845" s="6"/>
      <c r="BD20845" s="6"/>
      <c r="BE20845" s="6"/>
      <c r="BF20845" s="6"/>
      <c r="BG20845" s="10"/>
    </row>
    <row r="20846" spans="34:59" x14ac:dyDescent="0.25">
      <c r="AH20846" s="10"/>
      <c r="AI20846" s="6"/>
    </row>
    <row r="20847" spans="34:59" x14ac:dyDescent="0.25">
      <c r="AH20847" s="6"/>
      <c r="AI20847" s="6"/>
      <c r="AJ20847" s="6"/>
      <c r="AK20847" s="6"/>
      <c r="AL20847" s="6"/>
      <c r="AM20847" s="6"/>
      <c r="AN20847" s="6"/>
      <c r="AO20847" s="6"/>
      <c r="AP20847" s="6"/>
      <c r="AQ20847" s="6"/>
      <c r="AR20847" s="6"/>
      <c r="AS20847" s="6"/>
      <c r="AT20847" s="6"/>
      <c r="AU20847" s="6"/>
      <c r="AV20847" s="6"/>
      <c r="AW20847" s="6"/>
      <c r="AX20847" s="6"/>
      <c r="AY20847" s="6"/>
      <c r="AZ20847" s="6"/>
      <c r="BA20847" s="6"/>
      <c r="BB20847" s="6"/>
      <c r="BC20847" s="6"/>
      <c r="BD20847" s="6"/>
      <c r="BE20847" s="6"/>
      <c r="BF20847" s="6"/>
      <c r="BG20847" s="6"/>
    </row>
    <row r="20848" spans="34:59" x14ac:dyDescent="0.25">
      <c r="AH20848" s="10"/>
      <c r="AI20848" s="6"/>
      <c r="AJ20848" s="10"/>
      <c r="AK20848" s="10"/>
      <c r="AL20848" s="10"/>
      <c r="AM20848" s="10"/>
      <c r="AN20848" s="10"/>
      <c r="AO20848" s="10"/>
      <c r="AP20848" s="10"/>
      <c r="AQ20848" s="10"/>
      <c r="AR20848" s="10"/>
      <c r="AS20848" s="10"/>
      <c r="AT20848" s="10"/>
      <c r="AU20848" s="10"/>
      <c r="AV20848" s="10"/>
      <c r="AW20848" s="10"/>
      <c r="AX20848" s="10"/>
      <c r="AY20848" s="10"/>
      <c r="AZ20848" s="10"/>
      <c r="BA20848" s="10"/>
      <c r="BB20848" s="10"/>
      <c r="BC20848" s="10"/>
      <c r="BD20848" s="10"/>
      <c r="BE20848" s="10"/>
      <c r="BF20848" s="10"/>
      <c r="BG20848" s="6"/>
    </row>
    <row r="20849" spans="34:59" x14ac:dyDescent="0.25">
      <c r="AH20849" s="6"/>
      <c r="AI20849" s="6"/>
      <c r="AJ20849" s="6"/>
      <c r="AK20849" s="6"/>
      <c r="AL20849" s="6"/>
      <c r="AM20849" s="6"/>
      <c r="AN20849" s="6"/>
      <c r="AO20849" s="6"/>
      <c r="AP20849" s="6"/>
      <c r="AQ20849" s="6"/>
      <c r="AR20849" s="6"/>
      <c r="AS20849" s="6"/>
      <c r="AT20849" s="6"/>
      <c r="AU20849" s="6"/>
      <c r="AV20849" s="6"/>
      <c r="AW20849" s="6"/>
      <c r="AX20849" s="6"/>
      <c r="AY20849" s="6"/>
      <c r="AZ20849" s="6"/>
      <c r="BA20849" s="6"/>
      <c r="BB20849" s="6"/>
      <c r="BC20849" s="6"/>
      <c r="BD20849" s="6"/>
      <c r="BE20849" s="6"/>
      <c r="BF20849" s="6"/>
      <c r="BG20849" s="10"/>
    </row>
    <row r="20850" spans="34:59" x14ac:dyDescent="0.25">
      <c r="AH20850" s="10"/>
      <c r="AI20850" s="6"/>
    </row>
    <row r="20851" spans="34:59" x14ac:dyDescent="0.25">
      <c r="AH20851" s="6"/>
      <c r="AI20851" s="6"/>
      <c r="AJ20851" s="6"/>
      <c r="AK20851" s="6"/>
      <c r="AL20851" s="6"/>
      <c r="AM20851" s="6"/>
      <c r="AN20851" s="6"/>
      <c r="AO20851" s="6"/>
      <c r="AP20851" s="6"/>
      <c r="AQ20851" s="6"/>
      <c r="AR20851" s="6"/>
      <c r="AS20851" s="6"/>
      <c r="AT20851" s="6"/>
      <c r="AU20851" s="6"/>
      <c r="AV20851" s="6"/>
      <c r="AW20851" s="6"/>
      <c r="AX20851" s="6"/>
      <c r="AY20851" s="6"/>
      <c r="AZ20851" s="6"/>
      <c r="BA20851" s="6"/>
      <c r="BB20851" s="6"/>
      <c r="BC20851" s="6"/>
      <c r="BD20851" s="6"/>
      <c r="BE20851" s="6"/>
      <c r="BF20851" s="6"/>
      <c r="BG20851" s="6"/>
    </row>
    <row r="20852" spans="34:59" x14ac:dyDescent="0.25">
      <c r="AH20852" s="10"/>
      <c r="AI20852" s="6"/>
      <c r="AJ20852" s="10"/>
      <c r="AK20852" s="10"/>
      <c r="AL20852" s="10"/>
      <c r="AM20852" s="10"/>
      <c r="AN20852" s="10"/>
      <c r="AO20852" s="10"/>
      <c r="AP20852" s="10"/>
      <c r="AQ20852" s="10"/>
      <c r="AR20852" s="10"/>
      <c r="AS20852" s="10"/>
      <c r="AT20852" s="10"/>
      <c r="AU20852" s="10"/>
      <c r="AV20852" s="10"/>
      <c r="AW20852" s="10"/>
      <c r="AX20852" s="10"/>
      <c r="AY20852" s="10"/>
      <c r="AZ20852" s="10"/>
      <c r="BA20852" s="10"/>
      <c r="BB20852" s="10"/>
      <c r="BC20852" s="10"/>
      <c r="BD20852" s="10"/>
      <c r="BE20852" s="10"/>
      <c r="BF20852" s="10"/>
      <c r="BG20852" s="6"/>
    </row>
    <row r="20854" spans="34:59" x14ac:dyDescent="0.25">
      <c r="AH20854" s="10"/>
      <c r="AI20854" s="6"/>
    </row>
    <row r="20855" spans="34:59" x14ac:dyDescent="0.25">
      <c r="AH20855" s="6"/>
      <c r="AI20855" s="6"/>
      <c r="AJ20855" s="6"/>
      <c r="AK20855" s="6"/>
      <c r="AL20855" s="6"/>
      <c r="AM20855" s="6"/>
      <c r="AN20855" s="6"/>
      <c r="AO20855" s="6"/>
      <c r="AP20855" s="6"/>
      <c r="AQ20855" s="6"/>
      <c r="AR20855" s="6"/>
      <c r="AS20855" s="6"/>
      <c r="AT20855" s="6"/>
      <c r="AU20855" s="6"/>
      <c r="AV20855" s="6"/>
      <c r="AW20855" s="6"/>
      <c r="AX20855" s="6"/>
      <c r="AY20855" s="6"/>
      <c r="AZ20855" s="6"/>
      <c r="BA20855" s="6"/>
      <c r="BB20855" s="6"/>
      <c r="BC20855" s="6"/>
      <c r="BD20855" s="6"/>
      <c r="BE20855" s="6"/>
      <c r="BF20855" s="6"/>
      <c r="BG20855" s="6"/>
    </row>
    <row r="20856" spans="34:59" x14ac:dyDescent="0.25">
      <c r="AH20856" s="10"/>
      <c r="AI20856" s="6"/>
      <c r="AJ20856" s="10"/>
      <c r="AK20856" s="10"/>
      <c r="AL20856" s="10"/>
      <c r="AM20856" s="10"/>
      <c r="AN20856" s="10"/>
      <c r="AO20856" s="10"/>
      <c r="AP20856" s="10"/>
      <c r="AQ20856" s="10"/>
      <c r="AR20856" s="10"/>
      <c r="AS20856" s="10"/>
      <c r="AT20856" s="10"/>
      <c r="AU20856" s="10"/>
      <c r="AV20856" s="10"/>
      <c r="AW20856" s="10"/>
      <c r="AX20856" s="10"/>
      <c r="AY20856" s="10"/>
      <c r="AZ20856" s="10"/>
      <c r="BA20856" s="10"/>
      <c r="BB20856" s="10"/>
      <c r="BC20856" s="10"/>
      <c r="BD20856" s="10"/>
      <c r="BE20856" s="10"/>
      <c r="BF20856" s="10"/>
      <c r="BG20856" s="6"/>
    </row>
    <row r="20857" spans="34:59" x14ac:dyDescent="0.25">
      <c r="AH20857" s="6"/>
      <c r="AI20857" s="6"/>
      <c r="AJ20857" s="6"/>
      <c r="AK20857" s="6"/>
      <c r="AL20857" s="6"/>
      <c r="AM20857" s="6"/>
      <c r="AN20857" s="6"/>
      <c r="AO20857" s="6"/>
      <c r="AP20857" s="6"/>
      <c r="AQ20857" s="6"/>
      <c r="AR20857" s="6"/>
      <c r="AS20857" s="6"/>
      <c r="AT20857" s="6"/>
      <c r="AU20857" s="6"/>
      <c r="AV20857" s="6"/>
      <c r="AW20857" s="6"/>
      <c r="AX20857" s="6"/>
      <c r="AY20857" s="6"/>
      <c r="AZ20857" s="6"/>
      <c r="BA20857" s="6"/>
      <c r="BB20857" s="6"/>
      <c r="BC20857" s="6"/>
      <c r="BD20857" s="6"/>
      <c r="BE20857" s="6"/>
      <c r="BF20857" s="6"/>
      <c r="BG20857" s="10"/>
    </row>
    <row r="20858" spans="34:59" x14ac:dyDescent="0.25">
      <c r="AH20858" s="10"/>
      <c r="AI20858" s="6"/>
    </row>
    <row r="20859" spans="34:59" x14ac:dyDescent="0.25">
      <c r="AH20859" s="6"/>
      <c r="AI20859" s="6"/>
      <c r="AJ20859" s="6"/>
      <c r="AK20859" s="6"/>
      <c r="AL20859" s="6"/>
      <c r="AM20859" s="6"/>
      <c r="AN20859" s="6"/>
      <c r="AO20859" s="6"/>
      <c r="AP20859" s="6"/>
      <c r="AQ20859" s="6"/>
      <c r="AR20859" s="6"/>
      <c r="AS20859" s="6"/>
      <c r="AT20859" s="6"/>
      <c r="AU20859" s="6"/>
      <c r="AV20859" s="6"/>
      <c r="AW20859" s="6"/>
      <c r="AX20859" s="6"/>
      <c r="AY20859" s="6"/>
      <c r="AZ20859" s="6"/>
      <c r="BA20859" s="6"/>
      <c r="BB20859" s="6"/>
      <c r="BC20859" s="6"/>
      <c r="BD20859" s="6"/>
      <c r="BE20859" s="6"/>
      <c r="BF20859" s="6"/>
      <c r="BG20859" s="6"/>
    </row>
    <row r="20860" spans="34:59" x14ac:dyDescent="0.25">
      <c r="AH20860" s="10"/>
      <c r="AI20860" s="6"/>
      <c r="AJ20860" s="10"/>
      <c r="AK20860" s="10"/>
      <c r="AL20860" s="10"/>
      <c r="AM20860" s="10"/>
      <c r="AN20860" s="10"/>
      <c r="AO20860" s="10"/>
      <c r="AP20860" s="10"/>
      <c r="AQ20860" s="10"/>
      <c r="AR20860" s="10"/>
      <c r="AS20860" s="10"/>
      <c r="AT20860" s="10"/>
      <c r="AU20860" s="10"/>
      <c r="AV20860" s="10"/>
      <c r="AW20860" s="10"/>
      <c r="AX20860" s="10"/>
      <c r="AY20860" s="10"/>
      <c r="AZ20860" s="10"/>
      <c r="BA20860" s="10"/>
      <c r="BB20860" s="10"/>
      <c r="BC20860" s="10"/>
      <c r="BD20860" s="10"/>
      <c r="BE20860" s="10"/>
      <c r="BF20860" s="10"/>
      <c r="BG20860" s="6"/>
    </row>
    <row r="20861" spans="34:59" x14ac:dyDescent="0.25">
      <c r="AH20861" s="6"/>
      <c r="AI20861" s="6"/>
      <c r="AJ20861" s="6"/>
      <c r="AK20861" s="6"/>
      <c r="AL20861" s="6"/>
      <c r="AM20861" s="6"/>
      <c r="AN20861" s="6"/>
      <c r="AO20861" s="6"/>
      <c r="AP20861" s="6"/>
      <c r="AQ20861" s="6"/>
      <c r="AR20861" s="6"/>
      <c r="AS20861" s="6"/>
      <c r="AT20861" s="6"/>
      <c r="AU20861" s="6"/>
      <c r="AV20861" s="6"/>
      <c r="AW20861" s="6"/>
      <c r="AX20861" s="6"/>
      <c r="AY20861" s="6"/>
      <c r="AZ20861" s="6"/>
      <c r="BA20861" s="6"/>
      <c r="BB20861" s="6"/>
      <c r="BC20861" s="6"/>
      <c r="BD20861" s="6"/>
      <c r="BE20861" s="6"/>
      <c r="BF20861" s="6"/>
      <c r="BG20861" s="10"/>
    </row>
    <row r="20862" spans="34:59" x14ac:dyDescent="0.25">
      <c r="AH20862" s="10"/>
      <c r="AI20862" s="6"/>
    </row>
    <row r="20863" spans="34:59" x14ac:dyDescent="0.25">
      <c r="AH20863" s="6"/>
      <c r="AI20863" s="6"/>
      <c r="AJ20863" s="6"/>
      <c r="AK20863" s="6"/>
      <c r="AL20863" s="6"/>
      <c r="AM20863" s="6"/>
      <c r="AN20863" s="6"/>
      <c r="AO20863" s="6"/>
      <c r="AP20863" s="6"/>
      <c r="AQ20863" s="6"/>
      <c r="AR20863" s="6"/>
      <c r="AS20863" s="6"/>
      <c r="AT20863" s="6"/>
      <c r="AU20863" s="6"/>
      <c r="AV20863" s="6"/>
      <c r="AW20863" s="6"/>
      <c r="AX20863" s="6"/>
      <c r="AY20863" s="6"/>
      <c r="AZ20863" s="6"/>
      <c r="BA20863" s="6"/>
      <c r="BB20863" s="6"/>
      <c r="BC20863" s="6"/>
      <c r="BD20863" s="6"/>
      <c r="BE20863" s="6"/>
      <c r="BF20863" s="6"/>
      <c r="BG20863" s="6"/>
    </row>
    <row r="20864" spans="34:59" x14ac:dyDescent="0.25">
      <c r="AH20864" s="10"/>
      <c r="AI20864" s="6"/>
      <c r="AJ20864" s="10"/>
      <c r="AK20864" s="10"/>
      <c r="AL20864" s="10"/>
      <c r="AM20864" s="10"/>
      <c r="AN20864" s="10"/>
      <c r="AO20864" s="10"/>
      <c r="AP20864" s="10"/>
      <c r="AQ20864" s="10"/>
      <c r="AR20864" s="10"/>
      <c r="AS20864" s="10"/>
      <c r="AT20864" s="10"/>
      <c r="AU20864" s="10"/>
      <c r="AV20864" s="10"/>
      <c r="AW20864" s="10"/>
      <c r="AX20864" s="10"/>
      <c r="AY20864" s="10"/>
      <c r="AZ20864" s="10"/>
      <c r="BA20864" s="10"/>
      <c r="BB20864" s="10"/>
      <c r="BC20864" s="10"/>
      <c r="BD20864" s="10"/>
      <c r="BE20864" s="10"/>
      <c r="BF20864" s="10"/>
      <c r="BG20864" s="6"/>
    </row>
    <row r="20865" spans="34:59" x14ac:dyDescent="0.25">
      <c r="AH20865" s="6"/>
      <c r="AI20865" s="6"/>
      <c r="AJ20865" s="6"/>
      <c r="AK20865" s="6"/>
      <c r="AL20865" s="6"/>
      <c r="AM20865" s="6"/>
      <c r="AN20865" s="6"/>
      <c r="AO20865" s="6"/>
      <c r="AP20865" s="6"/>
      <c r="AQ20865" s="6"/>
      <c r="AR20865" s="6"/>
      <c r="AS20865" s="6"/>
      <c r="AT20865" s="6"/>
      <c r="AU20865" s="6"/>
      <c r="AV20865" s="6"/>
      <c r="AW20865" s="6"/>
      <c r="AX20865" s="6"/>
      <c r="AY20865" s="6"/>
      <c r="AZ20865" s="6"/>
      <c r="BA20865" s="6"/>
      <c r="BB20865" s="6"/>
      <c r="BC20865" s="6"/>
      <c r="BD20865" s="6"/>
      <c r="BE20865" s="6"/>
      <c r="BF20865" s="6"/>
      <c r="BG20865" s="10"/>
    </row>
    <row r="20866" spans="34:59" x14ac:dyDescent="0.25">
      <c r="AH20866" s="10"/>
      <c r="AI20866" s="6"/>
    </row>
    <row r="20867" spans="34:59" x14ac:dyDescent="0.25">
      <c r="AH20867" s="6"/>
      <c r="AI20867" s="6"/>
      <c r="AJ20867" s="6"/>
      <c r="AK20867" s="6"/>
      <c r="AL20867" s="6"/>
      <c r="AM20867" s="6"/>
      <c r="AN20867" s="6"/>
      <c r="AO20867" s="6"/>
      <c r="AP20867" s="6"/>
      <c r="AQ20867" s="6"/>
      <c r="AR20867" s="6"/>
      <c r="AS20867" s="6"/>
      <c r="AT20867" s="6"/>
      <c r="AU20867" s="6"/>
      <c r="AV20867" s="6"/>
      <c r="AW20867" s="6"/>
      <c r="AX20867" s="6"/>
      <c r="AY20867" s="6"/>
      <c r="AZ20867" s="6"/>
      <c r="BA20867" s="6"/>
      <c r="BB20867" s="6"/>
      <c r="BC20867" s="6"/>
      <c r="BD20867" s="6"/>
      <c r="BE20867" s="6"/>
      <c r="BF20867" s="6"/>
      <c r="BG20867" s="6"/>
    </row>
    <row r="20868" spans="34:59" x14ac:dyDescent="0.25">
      <c r="AH20868" s="10"/>
      <c r="AI20868" s="6"/>
      <c r="AJ20868" s="10"/>
      <c r="AK20868" s="10"/>
      <c r="AL20868" s="10"/>
      <c r="AM20868" s="10"/>
      <c r="AN20868" s="10"/>
      <c r="AO20868" s="10"/>
      <c r="AP20868" s="10"/>
      <c r="AQ20868" s="10"/>
      <c r="AR20868" s="10"/>
      <c r="AS20868" s="10"/>
      <c r="AT20868" s="10"/>
      <c r="AU20868" s="10"/>
      <c r="AV20868" s="10"/>
      <c r="AW20868" s="10"/>
      <c r="AX20868" s="10"/>
      <c r="AY20868" s="10"/>
      <c r="AZ20868" s="10"/>
      <c r="BA20868" s="10"/>
      <c r="BB20868" s="10"/>
      <c r="BC20868" s="10"/>
      <c r="BD20868" s="10"/>
      <c r="BE20868" s="10"/>
      <c r="BF20868" s="10"/>
      <c r="BG20868" s="6"/>
    </row>
    <row r="20870" spans="34:59" x14ac:dyDescent="0.25">
      <c r="AH20870" s="10"/>
      <c r="AI20870" s="6"/>
    </row>
    <row r="20871" spans="34:59" x14ac:dyDescent="0.25">
      <c r="AH20871" s="6"/>
      <c r="AI20871" s="6"/>
      <c r="AJ20871" s="6"/>
      <c r="AK20871" s="6"/>
      <c r="AL20871" s="6"/>
      <c r="AM20871" s="6"/>
      <c r="AN20871" s="6"/>
      <c r="AO20871" s="6"/>
      <c r="AP20871" s="6"/>
      <c r="AQ20871" s="6"/>
      <c r="AR20871" s="6"/>
      <c r="AS20871" s="6"/>
      <c r="AT20871" s="6"/>
      <c r="AU20871" s="6"/>
      <c r="AV20871" s="6"/>
      <c r="AW20871" s="6"/>
      <c r="AX20871" s="6"/>
      <c r="AY20871" s="6"/>
      <c r="AZ20871" s="6"/>
      <c r="BA20871" s="6"/>
      <c r="BB20871" s="6"/>
      <c r="BC20871" s="6"/>
      <c r="BD20871" s="6"/>
      <c r="BE20871" s="6"/>
      <c r="BF20871" s="6"/>
      <c r="BG20871" s="6"/>
    </row>
    <row r="20872" spans="34:59" x14ac:dyDescent="0.25">
      <c r="AH20872" s="10"/>
      <c r="AI20872" s="6"/>
      <c r="AJ20872" s="10"/>
      <c r="AK20872" s="10"/>
      <c r="AL20872" s="10"/>
      <c r="AM20872" s="10"/>
      <c r="AN20872" s="10"/>
      <c r="AO20872" s="10"/>
      <c r="AP20872" s="10"/>
      <c r="AQ20872" s="10"/>
      <c r="AR20872" s="10"/>
      <c r="AS20872" s="10"/>
      <c r="AT20872" s="10"/>
      <c r="AU20872" s="10"/>
      <c r="AV20872" s="10"/>
      <c r="AW20872" s="10"/>
      <c r="AX20872" s="10"/>
      <c r="AY20872" s="10"/>
      <c r="AZ20872" s="10"/>
      <c r="BA20872" s="10"/>
      <c r="BB20872" s="10"/>
      <c r="BC20872" s="10"/>
      <c r="BD20872" s="10"/>
      <c r="BE20872" s="10"/>
      <c r="BF20872" s="10"/>
      <c r="BG20872" s="6"/>
    </row>
    <row r="20873" spans="34:59" x14ac:dyDescent="0.25">
      <c r="AH20873" s="6"/>
      <c r="AI20873" s="6"/>
      <c r="AJ20873" s="6"/>
      <c r="AK20873" s="6"/>
      <c r="AL20873" s="6"/>
      <c r="AM20873" s="6"/>
      <c r="AN20873" s="6"/>
      <c r="AO20873" s="6"/>
      <c r="AP20873" s="6"/>
      <c r="AQ20873" s="6"/>
      <c r="AR20873" s="6"/>
      <c r="AS20873" s="6"/>
      <c r="AT20873" s="6"/>
      <c r="AU20873" s="6"/>
      <c r="AV20873" s="6"/>
      <c r="AW20873" s="6"/>
      <c r="AX20873" s="6"/>
      <c r="AY20873" s="6"/>
      <c r="AZ20873" s="6"/>
      <c r="BA20873" s="6"/>
      <c r="BB20873" s="6"/>
      <c r="BC20873" s="6"/>
      <c r="BD20873" s="6"/>
      <c r="BE20873" s="6"/>
      <c r="BF20873" s="6"/>
      <c r="BG20873" s="10"/>
    </row>
    <row r="20874" spans="34:59" x14ac:dyDescent="0.25">
      <c r="AH20874" s="10"/>
      <c r="AI20874" s="6"/>
    </row>
    <row r="20875" spans="34:59" x14ac:dyDescent="0.25">
      <c r="AH20875" s="6"/>
      <c r="AI20875" s="6"/>
      <c r="AJ20875" s="6"/>
      <c r="AK20875" s="6"/>
      <c r="AL20875" s="6"/>
      <c r="AM20875" s="6"/>
      <c r="AN20875" s="6"/>
      <c r="AO20875" s="6"/>
      <c r="AP20875" s="6"/>
      <c r="AQ20875" s="6"/>
      <c r="AR20875" s="6"/>
      <c r="AS20875" s="6"/>
      <c r="AT20875" s="6"/>
      <c r="AU20875" s="6"/>
      <c r="AV20875" s="6"/>
      <c r="AW20875" s="6"/>
      <c r="AX20875" s="6"/>
      <c r="AY20875" s="6"/>
      <c r="AZ20875" s="6"/>
      <c r="BA20875" s="6"/>
      <c r="BB20875" s="6"/>
      <c r="BC20875" s="6"/>
      <c r="BD20875" s="6"/>
      <c r="BE20875" s="6"/>
      <c r="BF20875" s="6"/>
      <c r="BG20875" s="6"/>
    </row>
    <row r="20876" spans="34:59" x14ac:dyDescent="0.25">
      <c r="AH20876" s="10"/>
      <c r="AI20876" s="6"/>
      <c r="AJ20876" s="10"/>
      <c r="AK20876" s="10"/>
      <c r="AL20876" s="10"/>
      <c r="AM20876" s="10"/>
      <c r="AN20876" s="10"/>
      <c r="AO20876" s="10"/>
      <c r="AP20876" s="10"/>
      <c r="AQ20876" s="10"/>
      <c r="AR20876" s="10"/>
      <c r="AS20876" s="10"/>
      <c r="AT20876" s="10"/>
      <c r="AU20876" s="10"/>
      <c r="AV20876" s="10"/>
      <c r="AW20876" s="10"/>
      <c r="AX20876" s="10"/>
      <c r="AY20876" s="10"/>
      <c r="AZ20876" s="10"/>
      <c r="BA20876" s="10"/>
      <c r="BB20876" s="10"/>
      <c r="BC20876" s="10"/>
      <c r="BD20876" s="10"/>
      <c r="BE20876" s="10"/>
      <c r="BF20876" s="10"/>
      <c r="BG20876" s="6"/>
    </row>
    <row r="20877" spans="34:59" x14ac:dyDescent="0.25">
      <c r="AH20877" s="6"/>
      <c r="AI20877" s="6"/>
      <c r="AJ20877" s="6"/>
      <c r="AK20877" s="6"/>
      <c r="AL20877" s="6"/>
      <c r="AM20877" s="6"/>
      <c r="AN20877" s="6"/>
      <c r="AO20877" s="6"/>
      <c r="AP20877" s="6"/>
      <c r="AQ20877" s="6"/>
      <c r="AR20877" s="6"/>
      <c r="AS20877" s="6"/>
      <c r="AT20877" s="6"/>
      <c r="AU20877" s="6"/>
      <c r="AV20877" s="6"/>
      <c r="AW20877" s="6"/>
      <c r="AX20877" s="6"/>
      <c r="AY20877" s="6"/>
      <c r="AZ20877" s="6"/>
      <c r="BA20877" s="6"/>
      <c r="BB20877" s="6"/>
      <c r="BC20877" s="6"/>
      <c r="BD20877" s="6"/>
      <c r="BE20877" s="6"/>
      <c r="BF20877" s="6"/>
      <c r="BG20877" s="10"/>
    </row>
    <row r="20878" spans="34:59" x14ac:dyDescent="0.25">
      <c r="AH20878" s="10"/>
      <c r="AI20878" s="6"/>
    </row>
    <row r="20879" spans="34:59" x14ac:dyDescent="0.25">
      <c r="AH20879" s="6"/>
      <c r="AI20879" s="6"/>
      <c r="AJ20879" s="6"/>
      <c r="AK20879" s="6"/>
      <c r="AL20879" s="6"/>
      <c r="AM20879" s="6"/>
      <c r="AN20879" s="6"/>
      <c r="AO20879" s="6"/>
      <c r="AP20879" s="6"/>
      <c r="AQ20879" s="6"/>
      <c r="AR20879" s="6"/>
      <c r="AS20879" s="6"/>
      <c r="AT20879" s="6"/>
      <c r="AU20879" s="6"/>
      <c r="AV20879" s="6"/>
      <c r="AW20879" s="6"/>
      <c r="AX20879" s="6"/>
      <c r="AY20879" s="6"/>
      <c r="AZ20879" s="6"/>
      <c r="BA20879" s="6"/>
      <c r="BB20879" s="6"/>
      <c r="BC20879" s="6"/>
      <c r="BD20879" s="6"/>
      <c r="BE20879" s="6"/>
      <c r="BF20879" s="6"/>
      <c r="BG20879" s="6"/>
    </row>
    <row r="20880" spans="34:59" x14ac:dyDescent="0.25">
      <c r="AH20880" s="10"/>
      <c r="AI20880" s="6"/>
      <c r="AJ20880" s="10"/>
      <c r="AK20880" s="10"/>
      <c r="AL20880" s="10"/>
      <c r="AM20880" s="10"/>
      <c r="AN20880" s="10"/>
      <c r="AO20880" s="10"/>
      <c r="AP20880" s="10"/>
      <c r="AQ20880" s="10"/>
      <c r="AR20880" s="10"/>
      <c r="AS20880" s="10"/>
      <c r="AT20880" s="10"/>
      <c r="AU20880" s="10"/>
      <c r="AV20880" s="10"/>
      <c r="AW20880" s="10"/>
      <c r="AX20880" s="10"/>
      <c r="AY20880" s="10"/>
      <c r="AZ20880" s="10"/>
      <c r="BA20880" s="10"/>
      <c r="BB20880" s="10"/>
      <c r="BC20880" s="10"/>
      <c r="BD20880" s="10"/>
      <c r="BE20880" s="10"/>
      <c r="BF20880" s="10"/>
      <c r="BG20880" s="6"/>
    </row>
    <row r="20881" spans="34:59" x14ac:dyDescent="0.25">
      <c r="AH20881" s="6"/>
      <c r="AI20881" s="6"/>
      <c r="AJ20881" s="6"/>
      <c r="AK20881" s="6"/>
      <c r="AL20881" s="6"/>
      <c r="AM20881" s="6"/>
      <c r="AN20881" s="6"/>
      <c r="AO20881" s="6"/>
      <c r="AP20881" s="6"/>
      <c r="AQ20881" s="6"/>
      <c r="AR20881" s="6"/>
      <c r="AS20881" s="6"/>
      <c r="AT20881" s="6"/>
      <c r="AU20881" s="6"/>
      <c r="AV20881" s="6"/>
      <c r="AW20881" s="6"/>
      <c r="AX20881" s="6"/>
      <c r="AY20881" s="6"/>
      <c r="AZ20881" s="6"/>
      <c r="BA20881" s="6"/>
      <c r="BB20881" s="6"/>
      <c r="BC20881" s="6"/>
      <c r="BD20881" s="6"/>
      <c r="BE20881" s="6"/>
      <c r="BF20881" s="6"/>
      <c r="BG20881" s="10"/>
    </row>
    <row r="20882" spans="34:59" x14ac:dyDescent="0.25">
      <c r="AH20882" s="10"/>
      <c r="AI20882" s="6"/>
    </row>
    <row r="20883" spans="34:59" x14ac:dyDescent="0.25">
      <c r="AH20883" s="6"/>
      <c r="AI20883" s="6"/>
      <c r="AJ20883" s="6"/>
      <c r="AK20883" s="6"/>
      <c r="AL20883" s="6"/>
      <c r="AM20883" s="6"/>
      <c r="AN20883" s="6"/>
      <c r="AO20883" s="6"/>
      <c r="AP20883" s="6"/>
      <c r="AQ20883" s="6"/>
      <c r="AR20883" s="6"/>
      <c r="AS20883" s="6"/>
      <c r="AT20883" s="6"/>
      <c r="AU20883" s="6"/>
      <c r="AV20883" s="6"/>
      <c r="AW20883" s="6"/>
      <c r="AX20883" s="6"/>
      <c r="AY20883" s="6"/>
      <c r="AZ20883" s="6"/>
      <c r="BA20883" s="6"/>
      <c r="BB20883" s="6"/>
      <c r="BC20883" s="6"/>
      <c r="BD20883" s="6"/>
      <c r="BE20883" s="6"/>
      <c r="BF20883" s="6"/>
      <c r="BG20883" s="6"/>
    </row>
    <row r="20884" spans="34:59" x14ac:dyDescent="0.25">
      <c r="AH20884" s="10"/>
      <c r="AI20884" s="6"/>
      <c r="AJ20884" s="10"/>
      <c r="AK20884" s="10"/>
      <c r="AL20884" s="10"/>
      <c r="AM20884" s="10"/>
      <c r="AN20884" s="10"/>
      <c r="AO20884" s="10"/>
      <c r="AP20884" s="10"/>
      <c r="AQ20884" s="10"/>
      <c r="AR20884" s="10"/>
      <c r="AS20884" s="10"/>
      <c r="AT20884" s="10"/>
      <c r="AU20884" s="10"/>
      <c r="AV20884" s="10"/>
      <c r="AW20884" s="10"/>
      <c r="AX20884" s="10"/>
      <c r="AY20884" s="10"/>
      <c r="AZ20884" s="10"/>
      <c r="BA20884" s="10"/>
      <c r="BB20884" s="10"/>
      <c r="BC20884" s="10"/>
      <c r="BD20884" s="10"/>
      <c r="BE20884" s="10"/>
      <c r="BF20884" s="10"/>
      <c r="BG20884" s="6"/>
    </row>
    <row r="20886" spans="34:59" x14ac:dyDescent="0.25">
      <c r="AH20886" s="10"/>
      <c r="AI20886" s="6"/>
    </row>
    <row r="20887" spans="34:59" x14ac:dyDescent="0.25">
      <c r="AH20887" s="6"/>
      <c r="AI20887" s="6"/>
      <c r="AJ20887" s="6"/>
      <c r="AK20887" s="6"/>
      <c r="AL20887" s="6"/>
      <c r="AM20887" s="6"/>
      <c r="AN20887" s="6"/>
      <c r="AO20887" s="6"/>
      <c r="AP20887" s="6"/>
      <c r="AQ20887" s="6"/>
      <c r="AR20887" s="6"/>
      <c r="AS20887" s="6"/>
      <c r="AT20887" s="6"/>
      <c r="AU20887" s="6"/>
      <c r="AV20887" s="6"/>
      <c r="AW20887" s="6"/>
      <c r="AX20887" s="6"/>
      <c r="AY20887" s="6"/>
      <c r="AZ20887" s="6"/>
      <c r="BA20887" s="6"/>
      <c r="BB20887" s="6"/>
      <c r="BC20887" s="6"/>
      <c r="BD20887" s="6"/>
      <c r="BE20887" s="6"/>
      <c r="BF20887" s="6"/>
      <c r="BG20887" s="6"/>
    </row>
    <row r="20888" spans="34:59" x14ac:dyDescent="0.25">
      <c r="AH20888" s="10"/>
      <c r="AI20888" s="6"/>
      <c r="AJ20888" s="10"/>
      <c r="AK20888" s="10"/>
      <c r="AL20888" s="10"/>
      <c r="AM20888" s="10"/>
      <c r="AN20888" s="10"/>
      <c r="AO20888" s="10"/>
      <c r="AP20888" s="10"/>
      <c r="AQ20888" s="10"/>
      <c r="AR20888" s="10"/>
      <c r="AS20888" s="10"/>
      <c r="AT20888" s="10"/>
      <c r="AU20888" s="10"/>
      <c r="AV20888" s="10"/>
      <c r="AW20888" s="10"/>
      <c r="AX20888" s="10"/>
      <c r="AY20888" s="10"/>
      <c r="AZ20888" s="10"/>
      <c r="BA20888" s="10"/>
      <c r="BB20888" s="10"/>
      <c r="BC20888" s="10"/>
      <c r="BD20888" s="10"/>
      <c r="BE20888" s="10"/>
      <c r="BF20888" s="10"/>
      <c r="BG20888" s="6"/>
    </row>
    <row r="20889" spans="34:59" x14ac:dyDescent="0.25">
      <c r="AH20889" s="6"/>
      <c r="AI20889" s="6"/>
      <c r="AJ20889" s="6"/>
      <c r="AK20889" s="6"/>
      <c r="AL20889" s="6"/>
      <c r="AM20889" s="6"/>
      <c r="AN20889" s="6"/>
      <c r="AO20889" s="6"/>
      <c r="AP20889" s="6"/>
      <c r="AQ20889" s="6"/>
      <c r="AR20889" s="6"/>
      <c r="AS20889" s="6"/>
      <c r="AT20889" s="6"/>
      <c r="AU20889" s="6"/>
      <c r="AV20889" s="6"/>
      <c r="AW20889" s="6"/>
      <c r="AX20889" s="6"/>
      <c r="AY20889" s="6"/>
      <c r="AZ20889" s="6"/>
      <c r="BA20889" s="6"/>
      <c r="BB20889" s="6"/>
      <c r="BC20889" s="6"/>
      <c r="BD20889" s="6"/>
      <c r="BE20889" s="6"/>
      <c r="BF20889" s="6"/>
      <c r="BG20889" s="10"/>
    </row>
    <row r="20890" spans="34:59" x14ac:dyDescent="0.25">
      <c r="AH20890" s="10"/>
      <c r="AI20890" s="6"/>
    </row>
    <row r="20891" spans="34:59" x14ac:dyDescent="0.25">
      <c r="AH20891" s="6"/>
      <c r="AI20891" s="6"/>
      <c r="AJ20891" s="6"/>
      <c r="AK20891" s="6"/>
      <c r="AL20891" s="6"/>
      <c r="AM20891" s="6"/>
      <c r="AN20891" s="6"/>
      <c r="AO20891" s="6"/>
      <c r="AP20891" s="6"/>
      <c r="AQ20891" s="6"/>
      <c r="AR20891" s="6"/>
      <c r="AS20891" s="6"/>
      <c r="AT20891" s="6"/>
      <c r="AU20891" s="6"/>
      <c r="AV20891" s="6"/>
      <c r="AW20891" s="6"/>
      <c r="AX20891" s="6"/>
      <c r="AY20891" s="6"/>
      <c r="AZ20891" s="6"/>
      <c r="BA20891" s="6"/>
      <c r="BB20891" s="6"/>
      <c r="BC20891" s="6"/>
      <c r="BD20891" s="6"/>
      <c r="BE20891" s="6"/>
      <c r="BF20891" s="6"/>
      <c r="BG20891" s="6"/>
    </row>
    <row r="20892" spans="34:59" x14ac:dyDescent="0.25">
      <c r="AH20892" s="10"/>
      <c r="AI20892" s="6"/>
      <c r="AJ20892" s="10"/>
      <c r="AK20892" s="10"/>
      <c r="AL20892" s="10"/>
      <c r="AM20892" s="10"/>
      <c r="AN20892" s="10"/>
      <c r="AO20892" s="10"/>
      <c r="AP20892" s="10"/>
      <c r="AQ20892" s="10"/>
      <c r="AR20892" s="10"/>
      <c r="AS20892" s="10"/>
      <c r="AT20892" s="10"/>
      <c r="AU20892" s="10"/>
      <c r="AV20892" s="10"/>
      <c r="AW20892" s="10"/>
      <c r="AX20892" s="10"/>
      <c r="AY20892" s="10"/>
      <c r="AZ20892" s="10"/>
      <c r="BA20892" s="10"/>
      <c r="BB20892" s="10"/>
      <c r="BC20892" s="10"/>
      <c r="BD20892" s="10"/>
      <c r="BE20892" s="10"/>
      <c r="BF20892" s="10"/>
      <c r="BG20892" s="6"/>
    </row>
    <row r="20893" spans="34:59" x14ac:dyDescent="0.25">
      <c r="AH20893" s="6"/>
      <c r="AI20893" s="6"/>
      <c r="AJ20893" s="6"/>
      <c r="AK20893" s="6"/>
      <c r="AL20893" s="6"/>
      <c r="AM20893" s="6"/>
      <c r="AN20893" s="6"/>
      <c r="AO20893" s="6"/>
      <c r="AP20893" s="6"/>
      <c r="AQ20893" s="6"/>
      <c r="AR20893" s="6"/>
      <c r="AS20893" s="6"/>
      <c r="AT20893" s="6"/>
      <c r="AU20893" s="6"/>
      <c r="AV20893" s="6"/>
      <c r="AW20893" s="6"/>
      <c r="AX20893" s="6"/>
      <c r="AY20893" s="6"/>
      <c r="AZ20893" s="6"/>
      <c r="BA20893" s="6"/>
      <c r="BB20893" s="6"/>
      <c r="BC20893" s="6"/>
      <c r="BD20893" s="6"/>
      <c r="BE20893" s="6"/>
      <c r="BF20893" s="6"/>
      <c r="BG20893" s="10"/>
    </row>
    <row r="20894" spans="34:59" x14ac:dyDescent="0.25">
      <c r="AH20894" s="10"/>
      <c r="AI20894" s="6"/>
    </row>
    <row r="20895" spans="34:59" x14ac:dyDescent="0.25">
      <c r="AH20895" s="6"/>
      <c r="AI20895" s="6"/>
      <c r="AJ20895" s="6"/>
      <c r="AK20895" s="6"/>
      <c r="AL20895" s="6"/>
      <c r="AM20895" s="6"/>
      <c r="AN20895" s="6"/>
      <c r="AO20895" s="6"/>
      <c r="AP20895" s="6"/>
      <c r="AQ20895" s="6"/>
      <c r="AR20895" s="6"/>
      <c r="AS20895" s="6"/>
      <c r="AT20895" s="6"/>
      <c r="AU20895" s="6"/>
      <c r="AV20895" s="6"/>
      <c r="AW20895" s="6"/>
      <c r="AX20895" s="6"/>
      <c r="AY20895" s="6"/>
      <c r="AZ20895" s="6"/>
      <c r="BA20895" s="6"/>
      <c r="BB20895" s="6"/>
      <c r="BC20895" s="6"/>
      <c r="BD20895" s="6"/>
      <c r="BE20895" s="6"/>
      <c r="BF20895" s="6"/>
      <c r="BG20895" s="6"/>
    </row>
    <row r="20896" spans="34:59" x14ac:dyDescent="0.25">
      <c r="AH20896" s="10"/>
      <c r="AI20896" s="6"/>
      <c r="AJ20896" s="10"/>
      <c r="AK20896" s="10"/>
      <c r="AL20896" s="10"/>
      <c r="AM20896" s="10"/>
      <c r="AN20896" s="10"/>
      <c r="AO20896" s="10"/>
      <c r="AP20896" s="10"/>
      <c r="AQ20896" s="10"/>
      <c r="AR20896" s="10"/>
      <c r="AS20896" s="10"/>
      <c r="AT20896" s="10"/>
      <c r="AU20896" s="10"/>
      <c r="AV20896" s="10"/>
      <c r="AW20896" s="10"/>
      <c r="AX20896" s="10"/>
      <c r="AY20896" s="10"/>
      <c r="AZ20896" s="10"/>
      <c r="BA20896" s="10"/>
      <c r="BB20896" s="10"/>
      <c r="BC20896" s="10"/>
      <c r="BD20896" s="10"/>
      <c r="BE20896" s="10"/>
      <c r="BF20896" s="10"/>
      <c r="BG20896" s="6"/>
    </row>
    <row r="20897" spans="34:59" x14ac:dyDescent="0.25">
      <c r="AH20897" s="6"/>
      <c r="AI20897" s="6"/>
      <c r="AJ20897" s="6"/>
      <c r="AK20897" s="6"/>
      <c r="AL20897" s="6"/>
      <c r="AM20897" s="6"/>
      <c r="AN20897" s="6"/>
      <c r="AO20897" s="6"/>
      <c r="AP20897" s="6"/>
      <c r="AQ20897" s="6"/>
      <c r="AR20897" s="6"/>
      <c r="AS20897" s="6"/>
      <c r="AT20897" s="6"/>
      <c r="AU20897" s="6"/>
      <c r="AV20897" s="6"/>
      <c r="AW20897" s="6"/>
      <c r="AX20897" s="6"/>
      <c r="AY20897" s="6"/>
      <c r="AZ20897" s="6"/>
      <c r="BA20897" s="6"/>
      <c r="BB20897" s="6"/>
      <c r="BC20897" s="6"/>
      <c r="BD20897" s="6"/>
      <c r="BE20897" s="6"/>
      <c r="BF20897" s="6"/>
      <c r="BG20897" s="10"/>
    </row>
    <row r="20898" spans="34:59" x14ac:dyDescent="0.25">
      <c r="AH20898" s="10"/>
      <c r="AI20898" s="6"/>
    </row>
    <row r="20899" spans="34:59" x14ac:dyDescent="0.25">
      <c r="AH20899" s="6"/>
      <c r="AI20899" s="6"/>
      <c r="AJ20899" s="6"/>
      <c r="AK20899" s="6"/>
      <c r="AL20899" s="6"/>
      <c r="AM20899" s="6"/>
      <c r="AN20899" s="6"/>
      <c r="AO20899" s="6"/>
      <c r="AP20899" s="6"/>
      <c r="AQ20899" s="6"/>
      <c r="AR20899" s="6"/>
      <c r="AS20899" s="6"/>
      <c r="AT20899" s="6"/>
      <c r="AU20899" s="6"/>
      <c r="AV20899" s="6"/>
      <c r="AW20899" s="6"/>
      <c r="AX20899" s="6"/>
      <c r="AY20899" s="6"/>
      <c r="AZ20899" s="6"/>
      <c r="BA20899" s="6"/>
      <c r="BB20899" s="6"/>
      <c r="BC20899" s="6"/>
      <c r="BD20899" s="6"/>
      <c r="BE20899" s="6"/>
      <c r="BF20899" s="6"/>
      <c r="BG20899" s="6"/>
    </row>
    <row r="20900" spans="34:59" x14ac:dyDescent="0.25">
      <c r="AH20900" s="10"/>
      <c r="AI20900" s="6"/>
      <c r="AJ20900" s="10"/>
      <c r="AK20900" s="10"/>
      <c r="AL20900" s="10"/>
      <c r="AM20900" s="10"/>
      <c r="AN20900" s="10"/>
      <c r="AO20900" s="10"/>
      <c r="AP20900" s="10"/>
      <c r="AQ20900" s="10"/>
      <c r="AR20900" s="10"/>
      <c r="AS20900" s="10"/>
      <c r="AT20900" s="10"/>
      <c r="AU20900" s="10"/>
      <c r="AV20900" s="10"/>
      <c r="AW20900" s="10"/>
      <c r="AX20900" s="10"/>
      <c r="AY20900" s="10"/>
      <c r="AZ20900" s="10"/>
      <c r="BA20900" s="10"/>
      <c r="BB20900" s="10"/>
      <c r="BC20900" s="10"/>
      <c r="BD20900" s="10"/>
      <c r="BE20900" s="10"/>
      <c r="BF20900" s="10"/>
      <c r="BG20900" s="6"/>
    </row>
    <row r="20902" spans="34:59" x14ac:dyDescent="0.25">
      <c r="AH20902" s="10"/>
      <c r="AI20902" s="6"/>
    </row>
    <row r="20903" spans="34:59" x14ac:dyDescent="0.25">
      <c r="AH20903" s="6"/>
      <c r="AI20903" s="6"/>
      <c r="AJ20903" s="6"/>
      <c r="AK20903" s="6"/>
      <c r="AL20903" s="6"/>
      <c r="AM20903" s="6"/>
      <c r="AN20903" s="6"/>
      <c r="AO20903" s="6"/>
      <c r="AP20903" s="6"/>
      <c r="AQ20903" s="6"/>
      <c r="AR20903" s="6"/>
      <c r="AS20903" s="6"/>
      <c r="AT20903" s="6"/>
      <c r="AU20903" s="6"/>
      <c r="AV20903" s="6"/>
      <c r="AW20903" s="6"/>
      <c r="AX20903" s="6"/>
      <c r="AY20903" s="6"/>
      <c r="AZ20903" s="6"/>
      <c r="BA20903" s="6"/>
      <c r="BB20903" s="6"/>
      <c r="BC20903" s="6"/>
      <c r="BD20903" s="6"/>
      <c r="BE20903" s="6"/>
      <c r="BF20903" s="6"/>
      <c r="BG20903" s="6"/>
    </row>
    <row r="20904" spans="34:59" x14ac:dyDescent="0.25">
      <c r="AH20904" s="10"/>
      <c r="AI20904" s="6"/>
      <c r="AJ20904" s="10"/>
      <c r="AK20904" s="10"/>
      <c r="AL20904" s="10"/>
      <c r="AM20904" s="10"/>
      <c r="AN20904" s="10"/>
      <c r="AO20904" s="10"/>
      <c r="AP20904" s="10"/>
      <c r="AQ20904" s="10"/>
      <c r="AR20904" s="10"/>
      <c r="AS20904" s="10"/>
      <c r="AT20904" s="10"/>
      <c r="AU20904" s="10"/>
      <c r="AV20904" s="10"/>
      <c r="AW20904" s="10"/>
      <c r="AX20904" s="10"/>
      <c r="AY20904" s="10"/>
      <c r="AZ20904" s="10"/>
      <c r="BA20904" s="10"/>
      <c r="BB20904" s="10"/>
      <c r="BC20904" s="10"/>
      <c r="BD20904" s="10"/>
      <c r="BE20904" s="10"/>
      <c r="BF20904" s="10"/>
      <c r="BG20904" s="6"/>
    </row>
    <row r="20905" spans="34:59" x14ac:dyDescent="0.25">
      <c r="AH20905" s="6"/>
      <c r="AI20905" s="6"/>
      <c r="AJ20905" s="6"/>
      <c r="AK20905" s="6"/>
      <c r="AL20905" s="6"/>
      <c r="AM20905" s="6"/>
      <c r="AN20905" s="6"/>
      <c r="AO20905" s="6"/>
      <c r="AP20905" s="6"/>
      <c r="AQ20905" s="6"/>
      <c r="AR20905" s="6"/>
      <c r="AS20905" s="6"/>
      <c r="AT20905" s="6"/>
      <c r="AU20905" s="6"/>
      <c r="AV20905" s="6"/>
      <c r="AW20905" s="6"/>
      <c r="AX20905" s="6"/>
      <c r="AY20905" s="6"/>
      <c r="AZ20905" s="6"/>
      <c r="BA20905" s="6"/>
      <c r="BB20905" s="6"/>
      <c r="BC20905" s="6"/>
      <c r="BD20905" s="6"/>
      <c r="BE20905" s="6"/>
      <c r="BF20905" s="6"/>
      <c r="BG20905" s="10"/>
    </row>
    <row r="20906" spans="34:59" x14ac:dyDescent="0.25">
      <c r="AH20906" s="10"/>
      <c r="AI20906" s="6"/>
    </row>
    <row r="20907" spans="34:59" x14ac:dyDescent="0.25">
      <c r="AH20907" s="6"/>
      <c r="AI20907" s="6"/>
      <c r="AJ20907" s="6"/>
      <c r="AK20907" s="6"/>
      <c r="AL20907" s="6"/>
      <c r="AM20907" s="6"/>
      <c r="AN20907" s="6"/>
      <c r="AO20907" s="6"/>
      <c r="AP20907" s="6"/>
      <c r="AQ20907" s="6"/>
      <c r="AR20907" s="6"/>
      <c r="AS20907" s="6"/>
      <c r="AT20907" s="6"/>
      <c r="AU20907" s="6"/>
      <c r="AV20907" s="6"/>
      <c r="AW20907" s="6"/>
      <c r="AX20907" s="6"/>
      <c r="AY20907" s="6"/>
      <c r="AZ20907" s="6"/>
      <c r="BA20907" s="6"/>
      <c r="BB20907" s="6"/>
      <c r="BC20907" s="6"/>
      <c r="BD20907" s="6"/>
      <c r="BE20907" s="6"/>
      <c r="BF20907" s="6"/>
      <c r="BG20907" s="6"/>
    </row>
    <row r="20908" spans="34:59" x14ac:dyDescent="0.25">
      <c r="AH20908" s="10"/>
      <c r="AI20908" s="6"/>
      <c r="AJ20908" s="10"/>
      <c r="AK20908" s="10"/>
      <c r="AL20908" s="10"/>
      <c r="AM20908" s="10"/>
      <c r="AN20908" s="10"/>
      <c r="AO20908" s="10"/>
      <c r="AP20908" s="10"/>
      <c r="AQ20908" s="10"/>
      <c r="AR20908" s="10"/>
      <c r="AS20908" s="10"/>
      <c r="AT20908" s="10"/>
      <c r="AU20908" s="10"/>
      <c r="AV20908" s="10"/>
      <c r="AW20908" s="10"/>
      <c r="AX20908" s="10"/>
      <c r="AY20908" s="10"/>
      <c r="AZ20908" s="10"/>
      <c r="BA20908" s="10"/>
      <c r="BB20908" s="10"/>
      <c r="BC20908" s="10"/>
      <c r="BD20908" s="10"/>
      <c r="BE20908" s="10"/>
      <c r="BF20908" s="10"/>
      <c r="BG20908" s="6"/>
    </row>
    <row r="20909" spans="34:59" x14ac:dyDescent="0.25">
      <c r="AH20909" s="6"/>
      <c r="AI20909" s="6"/>
      <c r="AJ20909" s="6"/>
      <c r="AK20909" s="6"/>
      <c r="AL20909" s="6"/>
      <c r="AM20909" s="6"/>
      <c r="AN20909" s="6"/>
      <c r="AO20909" s="6"/>
      <c r="AP20909" s="6"/>
      <c r="AQ20909" s="6"/>
      <c r="AR20909" s="6"/>
      <c r="AS20909" s="6"/>
      <c r="AT20909" s="6"/>
      <c r="AU20909" s="6"/>
      <c r="AV20909" s="6"/>
      <c r="AW20909" s="6"/>
      <c r="AX20909" s="6"/>
      <c r="AY20909" s="6"/>
      <c r="AZ20909" s="6"/>
      <c r="BA20909" s="6"/>
      <c r="BB20909" s="6"/>
      <c r="BC20909" s="6"/>
      <c r="BD20909" s="6"/>
      <c r="BE20909" s="6"/>
      <c r="BF20909" s="6"/>
      <c r="BG20909" s="10"/>
    </row>
    <row r="20910" spans="34:59" x14ac:dyDescent="0.25">
      <c r="AH20910" s="10"/>
      <c r="AI20910" s="6"/>
    </row>
    <row r="20911" spans="34:59" x14ac:dyDescent="0.25">
      <c r="AH20911" s="6"/>
      <c r="AI20911" s="6"/>
      <c r="AJ20911" s="6"/>
      <c r="AK20911" s="6"/>
      <c r="AL20911" s="6"/>
      <c r="AM20911" s="6"/>
      <c r="AN20911" s="6"/>
      <c r="AO20911" s="6"/>
      <c r="AP20911" s="6"/>
      <c r="AQ20911" s="6"/>
      <c r="AR20911" s="6"/>
      <c r="AS20911" s="6"/>
      <c r="AT20911" s="6"/>
      <c r="AU20911" s="6"/>
      <c r="AV20911" s="6"/>
      <c r="AW20911" s="6"/>
      <c r="AX20911" s="6"/>
      <c r="AY20911" s="6"/>
      <c r="AZ20911" s="6"/>
      <c r="BA20911" s="6"/>
      <c r="BB20911" s="6"/>
      <c r="BC20911" s="6"/>
      <c r="BD20911" s="6"/>
      <c r="BE20911" s="6"/>
      <c r="BF20911" s="6"/>
      <c r="BG20911" s="6"/>
    </row>
    <row r="20912" spans="34:59" x14ac:dyDescent="0.25">
      <c r="AH20912" s="10"/>
      <c r="AI20912" s="6"/>
      <c r="AJ20912" s="10"/>
      <c r="AK20912" s="10"/>
      <c r="AL20912" s="10"/>
      <c r="AM20912" s="10"/>
      <c r="AN20912" s="10"/>
      <c r="AO20912" s="10"/>
      <c r="AP20912" s="10"/>
      <c r="AQ20912" s="10"/>
      <c r="AR20912" s="10"/>
      <c r="AS20912" s="10"/>
      <c r="AT20912" s="10"/>
      <c r="AU20912" s="10"/>
      <c r="AV20912" s="10"/>
      <c r="AW20912" s="10"/>
      <c r="AX20912" s="10"/>
      <c r="AY20912" s="10"/>
      <c r="AZ20912" s="10"/>
      <c r="BA20912" s="10"/>
      <c r="BB20912" s="10"/>
      <c r="BC20912" s="10"/>
      <c r="BD20912" s="10"/>
      <c r="BE20912" s="10"/>
      <c r="BF20912" s="10"/>
      <c r="BG20912" s="6"/>
    </row>
    <row r="20913" spans="34:59" x14ac:dyDescent="0.25">
      <c r="AH20913" s="6"/>
      <c r="AI20913" s="6"/>
      <c r="AJ20913" s="6"/>
      <c r="AK20913" s="6"/>
      <c r="AL20913" s="6"/>
      <c r="AM20913" s="6"/>
      <c r="AN20913" s="6"/>
      <c r="AO20913" s="6"/>
      <c r="AP20913" s="6"/>
      <c r="AQ20913" s="6"/>
      <c r="AR20913" s="6"/>
      <c r="AS20913" s="6"/>
      <c r="AT20913" s="6"/>
      <c r="AU20913" s="6"/>
      <c r="AV20913" s="6"/>
      <c r="AW20913" s="6"/>
      <c r="AX20913" s="6"/>
      <c r="AY20913" s="6"/>
      <c r="AZ20913" s="6"/>
      <c r="BA20913" s="6"/>
      <c r="BB20913" s="6"/>
      <c r="BC20913" s="6"/>
      <c r="BD20913" s="6"/>
      <c r="BE20913" s="6"/>
      <c r="BF20913" s="6"/>
      <c r="BG20913" s="10"/>
    </row>
    <row r="20914" spans="34:59" x14ac:dyDescent="0.25">
      <c r="AH20914" s="10"/>
      <c r="AI20914" s="6"/>
    </row>
    <row r="20915" spans="34:59" x14ac:dyDescent="0.25">
      <c r="AH20915" s="6"/>
      <c r="AI20915" s="6"/>
      <c r="AJ20915" s="6"/>
      <c r="AK20915" s="6"/>
      <c r="AL20915" s="6"/>
      <c r="AM20915" s="6"/>
      <c r="AN20915" s="6"/>
      <c r="AO20915" s="6"/>
      <c r="AP20915" s="6"/>
      <c r="AQ20915" s="6"/>
      <c r="AR20915" s="6"/>
      <c r="AS20915" s="6"/>
      <c r="AT20915" s="6"/>
      <c r="AU20915" s="6"/>
      <c r="AV20915" s="6"/>
      <c r="AW20915" s="6"/>
      <c r="AX20915" s="6"/>
      <c r="AY20915" s="6"/>
      <c r="AZ20915" s="6"/>
      <c r="BA20915" s="6"/>
      <c r="BB20915" s="6"/>
      <c r="BC20915" s="6"/>
      <c r="BD20915" s="6"/>
      <c r="BE20915" s="6"/>
      <c r="BF20915" s="6"/>
      <c r="BG20915" s="6"/>
    </row>
    <row r="20916" spans="34:59" x14ac:dyDescent="0.25">
      <c r="AH20916" s="10"/>
      <c r="AI20916" s="6"/>
      <c r="AJ20916" s="10"/>
      <c r="AK20916" s="10"/>
      <c r="AL20916" s="10"/>
      <c r="AM20916" s="10"/>
      <c r="AN20916" s="10"/>
      <c r="AO20916" s="10"/>
      <c r="AP20916" s="10"/>
      <c r="AQ20916" s="10"/>
      <c r="AR20916" s="10"/>
      <c r="AS20916" s="10"/>
      <c r="AT20916" s="10"/>
      <c r="AU20916" s="10"/>
      <c r="AV20916" s="10"/>
      <c r="AW20916" s="10"/>
      <c r="AX20916" s="10"/>
      <c r="AY20916" s="10"/>
      <c r="AZ20916" s="10"/>
      <c r="BA20916" s="10"/>
      <c r="BB20916" s="10"/>
      <c r="BC20916" s="10"/>
      <c r="BD20916" s="10"/>
      <c r="BE20916" s="10"/>
      <c r="BF20916" s="10"/>
      <c r="BG20916" s="6"/>
    </row>
    <row r="20918" spans="34:59" x14ac:dyDescent="0.25">
      <c r="AH20918" s="10"/>
      <c r="AI20918" s="6"/>
    </row>
    <row r="20919" spans="34:59" x14ac:dyDescent="0.25">
      <c r="AH20919" s="6"/>
      <c r="AI20919" s="6"/>
      <c r="AJ20919" s="6"/>
      <c r="AK20919" s="6"/>
      <c r="AL20919" s="6"/>
      <c r="AM20919" s="6"/>
      <c r="AN20919" s="6"/>
      <c r="AO20919" s="6"/>
      <c r="AP20919" s="6"/>
      <c r="AQ20919" s="6"/>
      <c r="AR20919" s="6"/>
      <c r="AS20919" s="6"/>
      <c r="AT20919" s="6"/>
      <c r="AU20919" s="6"/>
      <c r="AV20919" s="6"/>
      <c r="AW20919" s="6"/>
      <c r="AX20919" s="6"/>
      <c r="AY20919" s="6"/>
      <c r="AZ20919" s="6"/>
      <c r="BA20919" s="6"/>
      <c r="BB20919" s="6"/>
      <c r="BC20919" s="6"/>
      <c r="BD20919" s="6"/>
      <c r="BE20919" s="6"/>
      <c r="BF20919" s="6"/>
      <c r="BG20919" s="6"/>
    </row>
    <row r="20920" spans="34:59" x14ac:dyDescent="0.25">
      <c r="AH20920" s="10"/>
      <c r="AI20920" s="6"/>
      <c r="AJ20920" s="10"/>
      <c r="AK20920" s="10"/>
      <c r="AL20920" s="10"/>
      <c r="AM20920" s="10"/>
      <c r="AN20920" s="10"/>
      <c r="AO20920" s="10"/>
      <c r="AP20920" s="10"/>
      <c r="AQ20920" s="10"/>
      <c r="AR20920" s="10"/>
      <c r="AS20920" s="10"/>
      <c r="AT20920" s="10"/>
      <c r="AU20920" s="10"/>
      <c r="AV20920" s="10"/>
      <c r="AW20920" s="10"/>
      <c r="AX20920" s="10"/>
      <c r="AY20920" s="10"/>
      <c r="AZ20920" s="10"/>
      <c r="BA20920" s="10"/>
      <c r="BB20920" s="10"/>
      <c r="BC20920" s="10"/>
      <c r="BD20920" s="10"/>
      <c r="BE20920" s="10"/>
      <c r="BF20920" s="10"/>
      <c r="BG20920" s="6"/>
    </row>
    <row r="20921" spans="34:59" x14ac:dyDescent="0.25">
      <c r="AH20921" s="6"/>
      <c r="AI20921" s="6"/>
      <c r="AJ20921" s="6"/>
      <c r="AK20921" s="6"/>
      <c r="AL20921" s="6"/>
      <c r="AM20921" s="6"/>
      <c r="AN20921" s="6"/>
      <c r="AO20921" s="6"/>
      <c r="AP20921" s="6"/>
      <c r="AQ20921" s="6"/>
      <c r="AR20921" s="6"/>
      <c r="AS20921" s="6"/>
      <c r="AT20921" s="6"/>
      <c r="AU20921" s="6"/>
      <c r="AV20921" s="6"/>
      <c r="AW20921" s="6"/>
      <c r="AX20921" s="6"/>
      <c r="AY20921" s="6"/>
      <c r="AZ20921" s="6"/>
      <c r="BA20921" s="6"/>
      <c r="BB20921" s="6"/>
      <c r="BC20921" s="6"/>
      <c r="BD20921" s="6"/>
      <c r="BE20921" s="6"/>
      <c r="BF20921" s="6"/>
      <c r="BG20921" s="10"/>
    </row>
    <row r="20922" spans="34:59" x14ac:dyDescent="0.25">
      <c r="AH20922" s="10"/>
      <c r="AI20922" s="6"/>
    </row>
    <row r="20923" spans="34:59" x14ac:dyDescent="0.25">
      <c r="AH20923" s="6"/>
      <c r="AI20923" s="6"/>
      <c r="AJ20923" s="6"/>
      <c r="AK20923" s="6"/>
      <c r="AL20923" s="6"/>
      <c r="AM20923" s="6"/>
      <c r="AN20923" s="6"/>
      <c r="AO20923" s="6"/>
      <c r="AP20923" s="6"/>
      <c r="AQ20923" s="6"/>
      <c r="AR20923" s="6"/>
      <c r="AS20923" s="6"/>
      <c r="AT20923" s="6"/>
      <c r="AU20923" s="6"/>
      <c r="AV20923" s="6"/>
      <c r="AW20923" s="6"/>
      <c r="AX20923" s="6"/>
      <c r="AY20923" s="6"/>
      <c r="AZ20923" s="6"/>
      <c r="BA20923" s="6"/>
      <c r="BB20923" s="6"/>
      <c r="BC20923" s="6"/>
      <c r="BD20923" s="6"/>
      <c r="BE20923" s="6"/>
      <c r="BF20923" s="6"/>
      <c r="BG20923" s="6"/>
    </row>
    <row r="20924" spans="34:59" x14ac:dyDescent="0.25">
      <c r="AH20924" s="10"/>
      <c r="AI20924" s="6"/>
      <c r="AJ20924" s="10"/>
      <c r="AK20924" s="10"/>
      <c r="AL20924" s="10"/>
      <c r="AM20924" s="10"/>
      <c r="AN20924" s="10"/>
      <c r="AO20924" s="10"/>
      <c r="AP20924" s="10"/>
      <c r="AQ20924" s="10"/>
      <c r="AR20924" s="10"/>
      <c r="AS20924" s="10"/>
      <c r="AT20924" s="10"/>
      <c r="AU20924" s="10"/>
      <c r="AV20924" s="10"/>
      <c r="AW20924" s="10"/>
      <c r="AX20924" s="10"/>
      <c r="AY20924" s="10"/>
      <c r="AZ20924" s="10"/>
      <c r="BA20924" s="10"/>
      <c r="BB20924" s="10"/>
      <c r="BC20924" s="10"/>
      <c r="BD20924" s="10"/>
      <c r="BE20924" s="10"/>
      <c r="BF20924" s="10"/>
      <c r="BG20924" s="6"/>
    </row>
    <row r="20925" spans="34:59" x14ac:dyDescent="0.25">
      <c r="AH20925" s="6"/>
      <c r="AI20925" s="6"/>
      <c r="AJ20925" s="6"/>
      <c r="AK20925" s="6"/>
      <c r="AL20925" s="6"/>
      <c r="AM20925" s="6"/>
      <c r="AN20925" s="6"/>
      <c r="AO20925" s="6"/>
      <c r="AP20925" s="6"/>
      <c r="AQ20925" s="6"/>
      <c r="AR20925" s="6"/>
      <c r="AS20925" s="6"/>
      <c r="AT20925" s="6"/>
      <c r="AU20925" s="6"/>
      <c r="AV20925" s="6"/>
      <c r="AW20925" s="6"/>
      <c r="AX20925" s="6"/>
      <c r="AY20925" s="6"/>
      <c r="AZ20925" s="6"/>
      <c r="BA20925" s="6"/>
      <c r="BB20925" s="6"/>
      <c r="BC20925" s="6"/>
      <c r="BD20925" s="6"/>
      <c r="BE20925" s="6"/>
      <c r="BF20925" s="6"/>
      <c r="BG20925" s="10"/>
    </row>
    <row r="20926" spans="34:59" x14ac:dyDescent="0.25">
      <c r="AH20926" s="10"/>
      <c r="AI20926" s="6"/>
    </row>
    <row r="20927" spans="34:59" x14ac:dyDescent="0.25">
      <c r="AH20927" s="6"/>
      <c r="AI20927" s="6"/>
      <c r="AJ20927" s="6"/>
      <c r="AK20927" s="6"/>
      <c r="AL20927" s="6"/>
      <c r="AM20927" s="6"/>
      <c r="AN20927" s="6"/>
      <c r="AO20927" s="6"/>
      <c r="AP20927" s="6"/>
      <c r="AQ20927" s="6"/>
      <c r="AR20927" s="6"/>
      <c r="AS20927" s="6"/>
      <c r="AT20927" s="6"/>
      <c r="AU20927" s="6"/>
      <c r="AV20927" s="6"/>
      <c r="AW20927" s="6"/>
      <c r="AX20927" s="6"/>
      <c r="AY20927" s="6"/>
      <c r="AZ20927" s="6"/>
      <c r="BA20927" s="6"/>
      <c r="BB20927" s="6"/>
      <c r="BC20927" s="6"/>
      <c r="BD20927" s="6"/>
      <c r="BE20927" s="6"/>
      <c r="BF20927" s="6"/>
      <c r="BG20927" s="6"/>
    </row>
    <row r="20928" spans="34:59" x14ac:dyDescent="0.25">
      <c r="AH20928" s="10"/>
      <c r="AI20928" s="6"/>
      <c r="AJ20928" s="10"/>
      <c r="AK20928" s="10"/>
      <c r="AL20928" s="10"/>
      <c r="AM20928" s="10"/>
      <c r="AN20928" s="10"/>
      <c r="AO20928" s="10"/>
      <c r="AP20928" s="10"/>
      <c r="AQ20928" s="10"/>
      <c r="AR20928" s="10"/>
      <c r="AS20928" s="10"/>
      <c r="AT20928" s="10"/>
      <c r="AU20928" s="10"/>
      <c r="AV20928" s="10"/>
      <c r="AW20928" s="10"/>
      <c r="AX20928" s="10"/>
      <c r="AY20928" s="10"/>
      <c r="AZ20928" s="10"/>
      <c r="BA20928" s="10"/>
      <c r="BB20928" s="10"/>
      <c r="BC20928" s="10"/>
      <c r="BD20928" s="10"/>
      <c r="BE20928" s="10"/>
      <c r="BF20928" s="10"/>
      <c r="BG20928" s="6"/>
    </row>
    <row r="20929" spans="34:59" x14ac:dyDescent="0.25">
      <c r="AH20929" s="6"/>
      <c r="AI20929" s="6"/>
      <c r="AJ20929" s="6"/>
      <c r="AK20929" s="6"/>
      <c r="AL20929" s="6"/>
      <c r="AM20929" s="6"/>
      <c r="AN20929" s="6"/>
      <c r="AO20929" s="6"/>
      <c r="AP20929" s="6"/>
      <c r="AQ20929" s="6"/>
      <c r="AR20929" s="6"/>
      <c r="AS20929" s="6"/>
      <c r="AT20929" s="6"/>
      <c r="AU20929" s="6"/>
      <c r="AV20929" s="6"/>
      <c r="AW20929" s="6"/>
      <c r="AX20929" s="6"/>
      <c r="AY20929" s="6"/>
      <c r="AZ20929" s="6"/>
      <c r="BA20929" s="6"/>
      <c r="BB20929" s="6"/>
      <c r="BC20929" s="6"/>
      <c r="BD20929" s="6"/>
      <c r="BE20929" s="6"/>
      <c r="BF20929" s="6"/>
      <c r="BG20929" s="10"/>
    </row>
    <row r="20930" spans="34:59" x14ac:dyDescent="0.25">
      <c r="AH20930" s="10"/>
      <c r="AI20930" s="6"/>
    </row>
    <row r="20931" spans="34:59" x14ac:dyDescent="0.25">
      <c r="AH20931" s="6"/>
      <c r="AI20931" s="6"/>
      <c r="AJ20931" s="6"/>
      <c r="AK20931" s="6"/>
      <c r="AL20931" s="6"/>
      <c r="AM20931" s="6"/>
      <c r="AN20931" s="6"/>
      <c r="AO20931" s="6"/>
      <c r="AP20931" s="6"/>
      <c r="AQ20931" s="6"/>
      <c r="AR20931" s="6"/>
      <c r="AS20931" s="6"/>
      <c r="AT20931" s="6"/>
      <c r="AU20931" s="6"/>
      <c r="AV20931" s="6"/>
      <c r="AW20931" s="6"/>
      <c r="AX20931" s="6"/>
      <c r="AY20931" s="6"/>
      <c r="AZ20931" s="6"/>
      <c r="BA20931" s="6"/>
      <c r="BB20931" s="6"/>
      <c r="BC20931" s="6"/>
      <c r="BD20931" s="6"/>
      <c r="BE20931" s="6"/>
      <c r="BF20931" s="6"/>
      <c r="BG20931" s="6"/>
    </row>
    <row r="20932" spans="34:59" x14ac:dyDescent="0.25">
      <c r="AH20932" s="10"/>
      <c r="AI20932" s="6"/>
      <c r="AJ20932" s="10"/>
      <c r="AK20932" s="10"/>
      <c r="AL20932" s="10"/>
      <c r="AM20932" s="10"/>
      <c r="AN20932" s="10"/>
      <c r="AO20932" s="10"/>
      <c r="AP20932" s="10"/>
      <c r="AQ20932" s="10"/>
      <c r="AR20932" s="10"/>
      <c r="AS20932" s="10"/>
      <c r="AT20932" s="10"/>
      <c r="AU20932" s="10"/>
      <c r="AV20932" s="10"/>
      <c r="AW20932" s="10"/>
      <c r="AX20932" s="10"/>
      <c r="AY20932" s="10"/>
      <c r="AZ20932" s="10"/>
      <c r="BA20932" s="10"/>
      <c r="BB20932" s="10"/>
      <c r="BC20932" s="10"/>
      <c r="BD20932" s="10"/>
      <c r="BE20932" s="10"/>
      <c r="BF20932" s="10"/>
      <c r="BG20932" s="6"/>
    </row>
    <row r="20934" spans="34:59" x14ac:dyDescent="0.25">
      <c r="AH20934" s="10"/>
      <c r="AI20934" s="6"/>
    </row>
    <row r="20935" spans="34:59" x14ac:dyDescent="0.25">
      <c r="AH20935" s="6"/>
      <c r="AI20935" s="6"/>
      <c r="AJ20935" s="6"/>
      <c r="AK20935" s="6"/>
      <c r="AL20935" s="6"/>
      <c r="AM20935" s="6"/>
      <c r="AN20935" s="6"/>
      <c r="AO20935" s="6"/>
      <c r="AP20935" s="6"/>
      <c r="AQ20935" s="6"/>
      <c r="AR20935" s="6"/>
      <c r="AS20935" s="6"/>
      <c r="AT20935" s="6"/>
      <c r="AU20935" s="6"/>
      <c r="AV20935" s="6"/>
      <c r="AW20935" s="6"/>
      <c r="AX20935" s="6"/>
      <c r="AY20935" s="6"/>
      <c r="AZ20935" s="6"/>
      <c r="BA20935" s="6"/>
      <c r="BB20935" s="6"/>
      <c r="BC20935" s="6"/>
      <c r="BD20935" s="6"/>
      <c r="BE20935" s="6"/>
      <c r="BF20935" s="6"/>
      <c r="BG20935" s="6"/>
    </row>
    <row r="20936" spans="34:59" x14ac:dyDescent="0.25">
      <c r="AH20936" s="10"/>
      <c r="AI20936" s="6"/>
      <c r="AJ20936" s="10"/>
      <c r="AK20936" s="10"/>
      <c r="AL20936" s="10"/>
      <c r="AM20936" s="10"/>
      <c r="AN20936" s="10"/>
      <c r="AO20936" s="10"/>
      <c r="AP20936" s="10"/>
      <c r="AQ20936" s="10"/>
      <c r="AR20936" s="10"/>
      <c r="AS20936" s="10"/>
      <c r="AT20936" s="10"/>
      <c r="AU20936" s="10"/>
      <c r="AV20936" s="10"/>
      <c r="AW20936" s="10"/>
      <c r="AX20936" s="10"/>
      <c r="AY20936" s="10"/>
      <c r="AZ20936" s="10"/>
      <c r="BA20936" s="10"/>
      <c r="BB20936" s="10"/>
      <c r="BC20936" s="10"/>
      <c r="BD20936" s="10"/>
      <c r="BE20936" s="10"/>
      <c r="BF20936" s="10"/>
      <c r="BG20936" s="6"/>
    </row>
    <row r="20937" spans="34:59" x14ac:dyDescent="0.25">
      <c r="AH20937" s="6"/>
      <c r="AI20937" s="6"/>
      <c r="AJ20937" s="6"/>
      <c r="AK20937" s="6"/>
      <c r="AL20937" s="6"/>
      <c r="AM20937" s="6"/>
      <c r="AN20937" s="6"/>
      <c r="AO20937" s="6"/>
      <c r="AP20937" s="6"/>
      <c r="AQ20937" s="6"/>
      <c r="AR20937" s="6"/>
      <c r="AS20937" s="6"/>
      <c r="AT20937" s="6"/>
      <c r="AU20937" s="6"/>
      <c r="AV20937" s="6"/>
      <c r="AW20937" s="6"/>
      <c r="AX20937" s="6"/>
      <c r="AY20937" s="6"/>
      <c r="AZ20937" s="6"/>
      <c r="BA20937" s="6"/>
      <c r="BB20937" s="6"/>
      <c r="BC20937" s="6"/>
      <c r="BD20937" s="6"/>
      <c r="BE20937" s="6"/>
      <c r="BF20937" s="6"/>
      <c r="BG20937" s="10"/>
    </row>
    <row r="20938" spans="34:59" x14ac:dyDescent="0.25">
      <c r="AH20938" s="10"/>
      <c r="AI20938" s="6"/>
    </row>
    <row r="20939" spans="34:59" x14ac:dyDescent="0.25">
      <c r="AH20939" s="6"/>
      <c r="AI20939" s="6"/>
      <c r="AJ20939" s="6"/>
      <c r="AK20939" s="6"/>
      <c r="AL20939" s="6"/>
      <c r="AM20939" s="6"/>
      <c r="AN20939" s="6"/>
      <c r="AO20939" s="6"/>
      <c r="AP20939" s="6"/>
      <c r="AQ20939" s="6"/>
      <c r="AR20939" s="6"/>
      <c r="AS20939" s="6"/>
      <c r="AT20939" s="6"/>
      <c r="AU20939" s="6"/>
      <c r="AV20939" s="6"/>
      <c r="AW20939" s="6"/>
      <c r="AX20939" s="6"/>
      <c r="AY20939" s="6"/>
      <c r="AZ20939" s="6"/>
      <c r="BA20939" s="6"/>
      <c r="BB20939" s="6"/>
      <c r="BC20939" s="6"/>
      <c r="BD20939" s="6"/>
      <c r="BE20939" s="6"/>
      <c r="BF20939" s="6"/>
      <c r="BG20939" s="6"/>
    </row>
    <row r="20940" spans="34:59" x14ac:dyDescent="0.25">
      <c r="AH20940" s="10"/>
      <c r="AI20940" s="6"/>
      <c r="AJ20940" s="10"/>
      <c r="AK20940" s="10"/>
      <c r="AL20940" s="10"/>
      <c r="AM20940" s="10"/>
      <c r="AN20940" s="10"/>
      <c r="AO20940" s="10"/>
      <c r="AP20940" s="10"/>
      <c r="AQ20940" s="10"/>
      <c r="AR20940" s="10"/>
      <c r="AS20940" s="10"/>
      <c r="AT20940" s="10"/>
      <c r="AU20940" s="10"/>
      <c r="AV20940" s="10"/>
      <c r="AW20940" s="10"/>
      <c r="AX20940" s="10"/>
      <c r="AY20940" s="10"/>
      <c r="AZ20940" s="10"/>
      <c r="BA20940" s="10"/>
      <c r="BB20940" s="10"/>
      <c r="BC20940" s="10"/>
      <c r="BD20940" s="10"/>
      <c r="BE20940" s="10"/>
      <c r="BF20940" s="10"/>
      <c r="BG20940" s="6"/>
    </row>
    <row r="20941" spans="34:59" x14ac:dyDescent="0.25">
      <c r="AH20941" s="6"/>
      <c r="AI20941" s="6"/>
      <c r="AJ20941" s="6"/>
      <c r="AK20941" s="6"/>
      <c r="AL20941" s="6"/>
      <c r="AM20941" s="6"/>
      <c r="AN20941" s="6"/>
      <c r="AO20941" s="6"/>
      <c r="AP20941" s="6"/>
      <c r="AQ20941" s="6"/>
      <c r="AR20941" s="6"/>
      <c r="AS20941" s="6"/>
      <c r="AT20941" s="6"/>
      <c r="AU20941" s="6"/>
      <c r="AV20941" s="6"/>
      <c r="AW20941" s="6"/>
      <c r="AX20941" s="6"/>
      <c r="AY20941" s="6"/>
      <c r="AZ20941" s="6"/>
      <c r="BA20941" s="6"/>
      <c r="BB20941" s="6"/>
      <c r="BC20941" s="6"/>
      <c r="BD20941" s="6"/>
      <c r="BE20941" s="6"/>
      <c r="BF20941" s="6"/>
      <c r="BG20941" s="10"/>
    </row>
    <row r="20942" spans="34:59" x14ac:dyDescent="0.25">
      <c r="AH20942" s="10"/>
      <c r="AI20942" s="6"/>
    </row>
    <row r="20943" spans="34:59" x14ac:dyDescent="0.25">
      <c r="AH20943" s="6"/>
      <c r="AI20943" s="6"/>
      <c r="AJ20943" s="6"/>
      <c r="AK20943" s="6"/>
      <c r="AL20943" s="6"/>
      <c r="AM20943" s="6"/>
      <c r="AN20943" s="6"/>
      <c r="AO20943" s="6"/>
      <c r="AP20943" s="6"/>
      <c r="AQ20943" s="6"/>
      <c r="AR20943" s="6"/>
      <c r="AS20943" s="6"/>
      <c r="AT20943" s="6"/>
      <c r="AU20943" s="6"/>
      <c r="AV20943" s="6"/>
      <c r="AW20943" s="6"/>
      <c r="AX20943" s="6"/>
      <c r="AY20943" s="6"/>
      <c r="AZ20943" s="6"/>
      <c r="BA20943" s="6"/>
      <c r="BB20943" s="6"/>
      <c r="BC20943" s="6"/>
      <c r="BD20943" s="6"/>
      <c r="BE20943" s="6"/>
      <c r="BF20943" s="6"/>
      <c r="BG20943" s="6"/>
    </row>
    <row r="20944" spans="34:59" x14ac:dyDescent="0.25">
      <c r="AH20944" s="10"/>
      <c r="AI20944" s="6"/>
      <c r="AJ20944" s="10"/>
      <c r="AK20944" s="10"/>
      <c r="AL20944" s="10"/>
      <c r="AM20944" s="10"/>
      <c r="AN20944" s="10"/>
      <c r="AO20944" s="10"/>
      <c r="AP20944" s="10"/>
      <c r="AQ20944" s="10"/>
      <c r="AR20944" s="10"/>
      <c r="AS20944" s="10"/>
      <c r="AT20944" s="10"/>
      <c r="AU20944" s="10"/>
      <c r="AV20944" s="10"/>
      <c r="AW20944" s="10"/>
      <c r="AX20944" s="10"/>
      <c r="AY20944" s="10"/>
      <c r="AZ20944" s="10"/>
      <c r="BA20944" s="10"/>
      <c r="BB20944" s="10"/>
      <c r="BC20944" s="10"/>
      <c r="BD20944" s="10"/>
      <c r="BE20944" s="10"/>
      <c r="BF20944" s="10"/>
      <c r="BG20944" s="6"/>
    </row>
    <row r="20945" spans="34:59" x14ac:dyDescent="0.25">
      <c r="AH20945" s="6"/>
      <c r="AI20945" s="6"/>
      <c r="AJ20945" s="6"/>
      <c r="AK20945" s="6"/>
      <c r="AL20945" s="6"/>
      <c r="AM20945" s="6"/>
      <c r="AN20945" s="6"/>
      <c r="AO20945" s="6"/>
      <c r="AP20945" s="6"/>
      <c r="AQ20945" s="6"/>
      <c r="AR20945" s="6"/>
      <c r="AS20945" s="6"/>
      <c r="AT20945" s="6"/>
      <c r="AU20945" s="6"/>
      <c r="AV20945" s="6"/>
      <c r="AW20945" s="6"/>
      <c r="AX20945" s="6"/>
      <c r="AY20945" s="6"/>
      <c r="AZ20945" s="6"/>
      <c r="BA20945" s="6"/>
      <c r="BB20945" s="6"/>
      <c r="BC20945" s="6"/>
      <c r="BD20945" s="6"/>
      <c r="BE20945" s="6"/>
      <c r="BF20945" s="6"/>
      <c r="BG20945" s="10"/>
    </row>
    <row r="20946" spans="34:59" x14ac:dyDescent="0.25">
      <c r="AH20946" s="10"/>
      <c r="AI20946" s="6"/>
    </row>
    <row r="20947" spans="34:59" x14ac:dyDescent="0.25">
      <c r="AH20947" s="6"/>
      <c r="AI20947" s="6"/>
      <c r="AJ20947" s="6"/>
      <c r="AK20947" s="6"/>
      <c r="AL20947" s="6"/>
      <c r="AM20947" s="6"/>
      <c r="AN20947" s="6"/>
      <c r="AO20947" s="6"/>
      <c r="AP20947" s="6"/>
      <c r="AQ20947" s="6"/>
      <c r="AR20947" s="6"/>
      <c r="AS20947" s="6"/>
      <c r="AT20947" s="6"/>
      <c r="AU20947" s="6"/>
      <c r="AV20947" s="6"/>
      <c r="AW20947" s="6"/>
      <c r="AX20947" s="6"/>
      <c r="AY20947" s="6"/>
      <c r="AZ20947" s="6"/>
      <c r="BA20947" s="6"/>
      <c r="BB20947" s="6"/>
      <c r="BC20947" s="6"/>
      <c r="BD20947" s="6"/>
      <c r="BE20947" s="6"/>
      <c r="BF20947" s="6"/>
      <c r="BG20947" s="6"/>
    </row>
    <row r="20948" spans="34:59" x14ac:dyDescent="0.25">
      <c r="AH20948" s="10"/>
      <c r="AI20948" s="6"/>
      <c r="AJ20948" s="10"/>
      <c r="AK20948" s="10"/>
      <c r="AL20948" s="10"/>
      <c r="AM20948" s="10"/>
      <c r="AN20948" s="10"/>
      <c r="AO20948" s="10"/>
      <c r="AP20948" s="10"/>
      <c r="AQ20948" s="10"/>
      <c r="AR20948" s="10"/>
      <c r="AS20948" s="10"/>
      <c r="AT20948" s="10"/>
      <c r="AU20948" s="10"/>
      <c r="AV20948" s="10"/>
      <c r="AW20948" s="10"/>
      <c r="AX20948" s="10"/>
      <c r="AY20948" s="10"/>
      <c r="AZ20948" s="10"/>
      <c r="BA20948" s="10"/>
      <c r="BB20948" s="10"/>
      <c r="BC20948" s="10"/>
      <c r="BD20948" s="10"/>
      <c r="BE20948" s="10"/>
      <c r="BF20948" s="10"/>
      <c r="BG20948" s="6"/>
    </row>
    <row r="20950" spans="34:59" x14ac:dyDescent="0.25">
      <c r="AH20950" s="10"/>
      <c r="AI20950" s="6"/>
    </row>
    <row r="20951" spans="34:59" x14ac:dyDescent="0.25">
      <c r="AH20951" s="6"/>
      <c r="AI20951" s="6"/>
      <c r="AJ20951" s="6"/>
      <c r="AK20951" s="6"/>
      <c r="AL20951" s="6"/>
      <c r="AM20951" s="6"/>
      <c r="AN20951" s="6"/>
      <c r="AO20951" s="6"/>
      <c r="AP20951" s="6"/>
      <c r="AQ20951" s="6"/>
      <c r="AR20951" s="6"/>
      <c r="AS20951" s="6"/>
      <c r="AT20951" s="6"/>
      <c r="AU20951" s="6"/>
      <c r="AV20951" s="6"/>
      <c r="AW20951" s="6"/>
      <c r="AX20951" s="6"/>
      <c r="AY20951" s="6"/>
      <c r="AZ20951" s="6"/>
      <c r="BA20951" s="6"/>
      <c r="BB20951" s="6"/>
      <c r="BC20951" s="6"/>
      <c r="BD20951" s="6"/>
      <c r="BE20951" s="6"/>
      <c r="BF20951" s="6"/>
      <c r="BG20951" s="6"/>
    </row>
    <row r="20952" spans="34:59" x14ac:dyDescent="0.25">
      <c r="AH20952" s="10"/>
      <c r="AI20952" s="6"/>
      <c r="AJ20952" s="10"/>
      <c r="AK20952" s="10"/>
      <c r="AL20952" s="10"/>
      <c r="AM20952" s="10"/>
      <c r="AN20952" s="10"/>
      <c r="AO20952" s="10"/>
      <c r="AP20952" s="10"/>
      <c r="AQ20952" s="10"/>
      <c r="AR20952" s="10"/>
      <c r="AS20952" s="10"/>
      <c r="AT20952" s="10"/>
      <c r="AU20952" s="10"/>
      <c r="AV20952" s="10"/>
      <c r="AW20952" s="10"/>
      <c r="AX20952" s="10"/>
      <c r="AY20952" s="10"/>
      <c r="AZ20952" s="10"/>
      <c r="BA20952" s="10"/>
      <c r="BB20952" s="10"/>
      <c r="BC20952" s="10"/>
      <c r="BD20952" s="10"/>
      <c r="BE20952" s="10"/>
      <c r="BF20952" s="10"/>
      <c r="BG20952" s="6"/>
    </row>
    <row r="20953" spans="34:59" x14ac:dyDescent="0.25">
      <c r="AH20953" s="6"/>
      <c r="AI20953" s="6"/>
      <c r="AJ20953" s="6"/>
      <c r="AK20953" s="6"/>
      <c r="AL20953" s="6"/>
      <c r="AM20953" s="6"/>
      <c r="AN20953" s="6"/>
      <c r="AO20953" s="6"/>
      <c r="AP20953" s="6"/>
      <c r="AQ20953" s="6"/>
      <c r="AR20953" s="6"/>
      <c r="AS20953" s="6"/>
      <c r="AT20953" s="6"/>
      <c r="AU20953" s="6"/>
      <c r="AV20953" s="6"/>
      <c r="AW20953" s="6"/>
      <c r="AX20953" s="6"/>
      <c r="AY20953" s="6"/>
      <c r="AZ20953" s="6"/>
      <c r="BA20953" s="6"/>
      <c r="BB20953" s="6"/>
      <c r="BC20953" s="6"/>
      <c r="BD20953" s="6"/>
      <c r="BE20953" s="6"/>
      <c r="BF20953" s="6"/>
      <c r="BG20953" s="10"/>
    </row>
    <row r="20954" spans="34:59" x14ac:dyDescent="0.25">
      <c r="AH20954" s="10"/>
      <c r="AI20954" s="6"/>
    </row>
    <row r="20955" spans="34:59" x14ac:dyDescent="0.25">
      <c r="AH20955" s="6"/>
      <c r="AI20955" s="6"/>
      <c r="AJ20955" s="6"/>
      <c r="AK20955" s="6"/>
      <c r="AL20955" s="6"/>
      <c r="AM20955" s="6"/>
      <c r="AN20955" s="6"/>
      <c r="AO20955" s="6"/>
      <c r="AP20955" s="6"/>
      <c r="AQ20955" s="6"/>
      <c r="AR20955" s="6"/>
      <c r="AS20955" s="6"/>
      <c r="AT20955" s="6"/>
      <c r="AU20955" s="6"/>
      <c r="AV20955" s="6"/>
      <c r="AW20955" s="6"/>
      <c r="AX20955" s="6"/>
      <c r="AY20955" s="6"/>
      <c r="AZ20955" s="6"/>
      <c r="BA20955" s="6"/>
      <c r="BB20955" s="6"/>
      <c r="BC20955" s="6"/>
      <c r="BD20955" s="6"/>
      <c r="BE20955" s="6"/>
      <c r="BF20955" s="6"/>
      <c r="BG20955" s="6"/>
    </row>
    <row r="20956" spans="34:59" x14ac:dyDescent="0.25">
      <c r="AH20956" s="10"/>
      <c r="AI20956" s="6"/>
      <c r="AJ20956" s="10"/>
      <c r="AK20956" s="10"/>
      <c r="AL20956" s="10"/>
      <c r="AM20956" s="10"/>
      <c r="AN20956" s="10"/>
      <c r="AO20956" s="10"/>
      <c r="AP20956" s="10"/>
      <c r="AQ20956" s="10"/>
      <c r="AR20956" s="10"/>
      <c r="AS20956" s="10"/>
      <c r="AT20956" s="10"/>
      <c r="AU20956" s="10"/>
      <c r="AV20956" s="10"/>
      <c r="AW20956" s="10"/>
      <c r="AX20956" s="10"/>
      <c r="AY20956" s="10"/>
      <c r="AZ20956" s="10"/>
      <c r="BA20956" s="10"/>
      <c r="BB20956" s="10"/>
      <c r="BC20956" s="10"/>
      <c r="BD20956" s="10"/>
      <c r="BE20956" s="10"/>
      <c r="BF20956" s="10"/>
      <c r="BG20956" s="6"/>
    </row>
    <row r="20957" spans="34:59" x14ac:dyDescent="0.25">
      <c r="AH20957" s="6"/>
      <c r="AI20957" s="6"/>
      <c r="AJ20957" s="6"/>
      <c r="AK20957" s="6"/>
      <c r="AL20957" s="6"/>
      <c r="AM20957" s="6"/>
      <c r="AN20957" s="6"/>
      <c r="AO20957" s="6"/>
      <c r="AP20957" s="6"/>
      <c r="AQ20957" s="6"/>
      <c r="AR20957" s="6"/>
      <c r="AS20957" s="6"/>
      <c r="AT20957" s="6"/>
      <c r="AU20957" s="6"/>
      <c r="AV20957" s="6"/>
      <c r="AW20957" s="6"/>
      <c r="AX20957" s="6"/>
      <c r="AY20957" s="6"/>
      <c r="AZ20957" s="6"/>
      <c r="BA20957" s="6"/>
      <c r="BB20957" s="6"/>
      <c r="BC20957" s="6"/>
      <c r="BD20957" s="6"/>
      <c r="BE20957" s="6"/>
      <c r="BF20957" s="6"/>
      <c r="BG20957" s="10"/>
    </row>
    <row r="20958" spans="34:59" x14ac:dyDescent="0.25">
      <c r="AH20958" s="10"/>
      <c r="AI20958" s="6"/>
    </row>
    <row r="20959" spans="34:59" x14ac:dyDescent="0.25">
      <c r="AH20959" s="6"/>
      <c r="AI20959" s="6"/>
      <c r="AJ20959" s="6"/>
      <c r="AK20959" s="6"/>
      <c r="AL20959" s="6"/>
      <c r="AM20959" s="6"/>
      <c r="AN20959" s="6"/>
      <c r="AO20959" s="6"/>
      <c r="AP20959" s="6"/>
      <c r="AQ20959" s="6"/>
      <c r="AR20959" s="6"/>
      <c r="AS20959" s="6"/>
      <c r="AT20959" s="6"/>
      <c r="AU20959" s="6"/>
      <c r="AV20959" s="6"/>
      <c r="AW20959" s="6"/>
      <c r="AX20959" s="6"/>
      <c r="AY20959" s="6"/>
      <c r="AZ20959" s="6"/>
      <c r="BA20959" s="6"/>
      <c r="BB20959" s="6"/>
      <c r="BC20959" s="6"/>
      <c r="BD20959" s="6"/>
      <c r="BE20959" s="6"/>
      <c r="BF20959" s="6"/>
      <c r="BG20959" s="6"/>
    </row>
    <row r="20960" spans="34:59" x14ac:dyDescent="0.25">
      <c r="AH20960" s="10"/>
      <c r="AI20960" s="6"/>
      <c r="AJ20960" s="10"/>
      <c r="AK20960" s="10"/>
      <c r="AL20960" s="10"/>
      <c r="AM20960" s="10"/>
      <c r="AN20960" s="10"/>
      <c r="AO20960" s="10"/>
      <c r="AP20960" s="10"/>
      <c r="AQ20960" s="10"/>
      <c r="AR20960" s="10"/>
      <c r="AS20960" s="10"/>
      <c r="AT20960" s="10"/>
      <c r="AU20960" s="10"/>
      <c r="AV20960" s="10"/>
      <c r="AW20960" s="10"/>
      <c r="AX20960" s="10"/>
      <c r="AY20960" s="10"/>
      <c r="AZ20960" s="10"/>
      <c r="BA20960" s="10"/>
      <c r="BB20960" s="10"/>
      <c r="BC20960" s="10"/>
      <c r="BD20960" s="10"/>
      <c r="BE20960" s="10"/>
      <c r="BF20960" s="10"/>
      <c r="BG20960" s="6"/>
    </row>
    <row r="20961" spans="34:59" x14ac:dyDescent="0.25">
      <c r="AH20961" s="6"/>
      <c r="AI20961" s="6"/>
      <c r="AJ20961" s="6"/>
      <c r="AK20961" s="6"/>
      <c r="AL20961" s="6"/>
      <c r="AM20961" s="6"/>
      <c r="AN20961" s="6"/>
      <c r="AO20961" s="6"/>
      <c r="AP20961" s="6"/>
      <c r="AQ20961" s="6"/>
      <c r="AR20961" s="6"/>
      <c r="AS20961" s="6"/>
      <c r="AT20961" s="6"/>
      <c r="AU20961" s="6"/>
      <c r="AV20961" s="6"/>
      <c r="AW20961" s="6"/>
      <c r="AX20961" s="6"/>
      <c r="AY20961" s="6"/>
      <c r="AZ20961" s="6"/>
      <c r="BA20961" s="6"/>
      <c r="BB20961" s="6"/>
      <c r="BC20961" s="6"/>
      <c r="BD20961" s="6"/>
      <c r="BE20961" s="6"/>
      <c r="BF20961" s="6"/>
      <c r="BG20961" s="10"/>
    </row>
    <row r="20962" spans="34:59" x14ac:dyDescent="0.25">
      <c r="AH20962" s="10"/>
      <c r="AI20962" s="6"/>
    </row>
    <row r="20963" spans="34:59" x14ac:dyDescent="0.25">
      <c r="AH20963" s="6"/>
      <c r="AI20963" s="6"/>
      <c r="AJ20963" s="6"/>
      <c r="AK20963" s="6"/>
      <c r="AL20963" s="6"/>
      <c r="AM20963" s="6"/>
      <c r="AN20963" s="6"/>
      <c r="AO20963" s="6"/>
      <c r="AP20963" s="6"/>
      <c r="AQ20963" s="6"/>
      <c r="AR20963" s="6"/>
      <c r="AS20963" s="6"/>
      <c r="AT20963" s="6"/>
      <c r="AU20963" s="6"/>
      <c r="AV20963" s="6"/>
      <c r="AW20963" s="6"/>
      <c r="AX20963" s="6"/>
      <c r="AY20963" s="6"/>
      <c r="AZ20963" s="6"/>
      <c r="BA20963" s="6"/>
      <c r="BB20963" s="6"/>
      <c r="BC20963" s="6"/>
      <c r="BD20963" s="6"/>
      <c r="BE20963" s="6"/>
      <c r="BF20963" s="6"/>
      <c r="BG20963" s="6"/>
    </row>
    <row r="20964" spans="34:59" x14ac:dyDescent="0.25">
      <c r="AH20964" s="10"/>
      <c r="AI20964" s="6"/>
      <c r="AJ20964" s="10"/>
      <c r="AK20964" s="10"/>
      <c r="AL20964" s="10"/>
      <c r="AM20964" s="10"/>
      <c r="AN20964" s="10"/>
      <c r="AO20964" s="10"/>
      <c r="AP20964" s="10"/>
      <c r="AQ20964" s="10"/>
      <c r="AR20964" s="10"/>
      <c r="AS20964" s="10"/>
      <c r="AT20964" s="10"/>
      <c r="AU20964" s="10"/>
      <c r="AV20964" s="10"/>
      <c r="AW20964" s="10"/>
      <c r="AX20964" s="10"/>
      <c r="AY20964" s="10"/>
      <c r="AZ20964" s="10"/>
      <c r="BA20964" s="10"/>
      <c r="BB20964" s="10"/>
      <c r="BC20964" s="10"/>
      <c r="BD20964" s="10"/>
      <c r="BE20964" s="10"/>
      <c r="BF20964" s="10"/>
      <c r="BG20964" s="6"/>
    </row>
    <row r="20966" spans="34:59" x14ac:dyDescent="0.25">
      <c r="AH20966" s="10"/>
      <c r="AI20966" s="6"/>
    </row>
    <row r="20967" spans="34:59" x14ac:dyDescent="0.25">
      <c r="AH20967" s="6"/>
      <c r="AI20967" s="6"/>
      <c r="AJ20967" s="6"/>
      <c r="AK20967" s="6"/>
      <c r="AL20967" s="6"/>
      <c r="AM20967" s="6"/>
      <c r="AN20967" s="6"/>
      <c r="AO20967" s="6"/>
      <c r="AP20967" s="6"/>
      <c r="AQ20967" s="6"/>
      <c r="AR20967" s="6"/>
      <c r="AS20967" s="6"/>
      <c r="AT20967" s="6"/>
      <c r="AU20967" s="6"/>
      <c r="AV20967" s="6"/>
      <c r="AW20967" s="6"/>
      <c r="AX20967" s="6"/>
      <c r="AY20967" s="6"/>
      <c r="AZ20967" s="6"/>
      <c r="BA20967" s="6"/>
      <c r="BB20967" s="6"/>
      <c r="BC20967" s="6"/>
      <c r="BD20967" s="6"/>
      <c r="BE20967" s="6"/>
      <c r="BF20967" s="6"/>
      <c r="BG20967" s="6"/>
    </row>
    <row r="20968" spans="34:59" x14ac:dyDescent="0.25">
      <c r="AH20968" s="10"/>
      <c r="AI20968" s="6"/>
      <c r="AJ20968" s="10"/>
      <c r="AK20968" s="10"/>
      <c r="AL20968" s="10"/>
      <c r="AM20968" s="10"/>
      <c r="AN20968" s="10"/>
      <c r="AO20968" s="10"/>
      <c r="AP20968" s="10"/>
      <c r="AQ20968" s="10"/>
      <c r="AR20968" s="10"/>
      <c r="AS20968" s="10"/>
      <c r="AT20968" s="10"/>
      <c r="AU20968" s="10"/>
      <c r="AV20968" s="10"/>
      <c r="AW20968" s="10"/>
      <c r="AX20968" s="10"/>
      <c r="AY20968" s="10"/>
      <c r="AZ20968" s="10"/>
      <c r="BA20968" s="10"/>
      <c r="BB20968" s="10"/>
      <c r="BC20968" s="10"/>
      <c r="BD20968" s="10"/>
      <c r="BE20968" s="10"/>
      <c r="BF20968" s="10"/>
      <c r="BG20968" s="6"/>
    </row>
    <row r="20969" spans="34:59" x14ac:dyDescent="0.25">
      <c r="AH20969" s="6"/>
      <c r="AI20969" s="6"/>
      <c r="AJ20969" s="6"/>
      <c r="AK20969" s="6"/>
      <c r="AL20969" s="6"/>
      <c r="AM20969" s="6"/>
      <c r="AN20969" s="6"/>
      <c r="AO20969" s="6"/>
      <c r="AP20969" s="6"/>
      <c r="AQ20969" s="6"/>
      <c r="AR20969" s="6"/>
      <c r="AS20969" s="6"/>
      <c r="AT20969" s="6"/>
      <c r="AU20969" s="6"/>
      <c r="AV20969" s="6"/>
      <c r="AW20969" s="6"/>
      <c r="AX20969" s="6"/>
      <c r="AY20969" s="6"/>
      <c r="AZ20969" s="6"/>
      <c r="BA20969" s="6"/>
      <c r="BB20969" s="6"/>
      <c r="BC20969" s="6"/>
      <c r="BD20969" s="6"/>
      <c r="BE20969" s="6"/>
      <c r="BF20969" s="6"/>
      <c r="BG20969" s="10"/>
    </row>
    <row r="20970" spans="34:59" x14ac:dyDescent="0.25">
      <c r="AH20970" s="10"/>
      <c r="AI20970" s="6"/>
    </row>
    <row r="20971" spans="34:59" x14ac:dyDescent="0.25">
      <c r="AH20971" s="6"/>
      <c r="AI20971" s="6"/>
      <c r="AJ20971" s="6"/>
      <c r="AK20971" s="6"/>
      <c r="AL20971" s="6"/>
      <c r="AM20971" s="6"/>
      <c r="AN20971" s="6"/>
      <c r="AO20971" s="6"/>
      <c r="AP20971" s="6"/>
      <c r="AQ20971" s="6"/>
      <c r="AR20971" s="6"/>
      <c r="AS20971" s="6"/>
      <c r="AT20971" s="6"/>
      <c r="AU20971" s="6"/>
      <c r="AV20971" s="6"/>
      <c r="AW20971" s="6"/>
      <c r="AX20971" s="6"/>
      <c r="AY20971" s="6"/>
      <c r="AZ20971" s="6"/>
      <c r="BA20971" s="6"/>
      <c r="BB20971" s="6"/>
      <c r="BC20971" s="6"/>
      <c r="BD20971" s="6"/>
      <c r="BE20971" s="6"/>
      <c r="BF20971" s="6"/>
      <c r="BG20971" s="6"/>
    </row>
    <row r="20972" spans="34:59" x14ac:dyDescent="0.25">
      <c r="AH20972" s="10"/>
      <c r="AI20972" s="6"/>
      <c r="AJ20972" s="10"/>
      <c r="AK20972" s="10"/>
      <c r="AL20972" s="10"/>
      <c r="AM20972" s="10"/>
      <c r="AN20972" s="10"/>
      <c r="AO20972" s="10"/>
      <c r="AP20972" s="10"/>
      <c r="AQ20972" s="10"/>
      <c r="AR20972" s="10"/>
      <c r="AS20972" s="10"/>
      <c r="AT20972" s="10"/>
      <c r="AU20972" s="10"/>
      <c r="AV20972" s="10"/>
      <c r="AW20972" s="10"/>
      <c r="AX20972" s="10"/>
      <c r="AY20972" s="10"/>
      <c r="AZ20972" s="10"/>
      <c r="BA20972" s="10"/>
      <c r="BB20972" s="10"/>
      <c r="BC20972" s="10"/>
      <c r="BD20972" s="10"/>
      <c r="BE20972" s="10"/>
      <c r="BF20972" s="10"/>
      <c r="BG20972" s="6"/>
    </row>
    <row r="20973" spans="34:59" x14ac:dyDescent="0.25">
      <c r="AH20973" s="6"/>
      <c r="AI20973" s="6"/>
      <c r="AJ20973" s="6"/>
      <c r="AK20973" s="6"/>
      <c r="AL20973" s="6"/>
      <c r="AM20973" s="6"/>
      <c r="AN20973" s="6"/>
      <c r="AO20973" s="6"/>
      <c r="AP20973" s="6"/>
      <c r="AQ20973" s="6"/>
      <c r="AR20973" s="6"/>
      <c r="AS20973" s="6"/>
      <c r="AT20973" s="6"/>
      <c r="AU20973" s="6"/>
      <c r="AV20973" s="6"/>
      <c r="AW20973" s="6"/>
      <c r="AX20973" s="6"/>
      <c r="AY20973" s="6"/>
      <c r="AZ20973" s="6"/>
      <c r="BA20973" s="6"/>
      <c r="BB20973" s="6"/>
      <c r="BC20973" s="6"/>
      <c r="BD20973" s="6"/>
      <c r="BE20973" s="6"/>
      <c r="BF20973" s="6"/>
      <c r="BG20973" s="10"/>
    </row>
    <row r="20974" spans="34:59" x14ac:dyDescent="0.25">
      <c r="AH20974" s="10"/>
      <c r="AI20974" s="6"/>
    </row>
    <row r="20975" spans="34:59" x14ac:dyDescent="0.25">
      <c r="AH20975" s="6"/>
      <c r="AI20975" s="6"/>
      <c r="AJ20975" s="6"/>
      <c r="AK20975" s="6"/>
      <c r="AL20975" s="6"/>
      <c r="AM20975" s="6"/>
      <c r="AN20975" s="6"/>
      <c r="AO20975" s="6"/>
      <c r="AP20975" s="6"/>
      <c r="AQ20975" s="6"/>
      <c r="AR20975" s="6"/>
      <c r="AS20975" s="6"/>
      <c r="AT20975" s="6"/>
      <c r="AU20975" s="6"/>
      <c r="AV20975" s="6"/>
      <c r="AW20975" s="6"/>
      <c r="AX20975" s="6"/>
      <c r="AY20975" s="6"/>
      <c r="AZ20975" s="6"/>
      <c r="BA20975" s="6"/>
      <c r="BB20975" s="6"/>
      <c r="BC20975" s="6"/>
      <c r="BD20975" s="6"/>
      <c r="BE20975" s="6"/>
      <c r="BF20975" s="6"/>
      <c r="BG20975" s="6"/>
    </row>
    <row r="20976" spans="34:59" x14ac:dyDescent="0.25">
      <c r="AH20976" s="10"/>
      <c r="AI20976" s="6"/>
      <c r="AJ20976" s="10"/>
      <c r="AK20976" s="10"/>
      <c r="AL20976" s="10"/>
      <c r="AM20976" s="10"/>
      <c r="AN20976" s="10"/>
      <c r="AO20976" s="10"/>
      <c r="AP20976" s="10"/>
      <c r="AQ20976" s="10"/>
      <c r="AR20976" s="10"/>
      <c r="AS20976" s="10"/>
      <c r="AT20976" s="10"/>
      <c r="AU20976" s="10"/>
      <c r="AV20976" s="10"/>
      <c r="AW20976" s="10"/>
      <c r="AX20976" s="10"/>
      <c r="AY20976" s="10"/>
      <c r="AZ20976" s="10"/>
      <c r="BA20976" s="10"/>
      <c r="BB20976" s="10"/>
      <c r="BC20976" s="10"/>
      <c r="BD20976" s="10"/>
      <c r="BE20976" s="10"/>
      <c r="BF20976" s="10"/>
      <c r="BG20976" s="6"/>
    </row>
    <row r="20977" spans="34:59" x14ac:dyDescent="0.25">
      <c r="AH20977" s="6"/>
      <c r="AI20977" s="6"/>
      <c r="AJ20977" s="6"/>
      <c r="AK20977" s="6"/>
      <c r="AL20977" s="6"/>
      <c r="AM20977" s="6"/>
      <c r="AN20977" s="6"/>
      <c r="AO20977" s="6"/>
      <c r="AP20977" s="6"/>
      <c r="AQ20977" s="6"/>
      <c r="AR20977" s="6"/>
      <c r="AS20977" s="6"/>
      <c r="AT20977" s="6"/>
      <c r="AU20977" s="6"/>
      <c r="AV20977" s="6"/>
      <c r="AW20977" s="6"/>
      <c r="AX20977" s="6"/>
      <c r="AY20977" s="6"/>
      <c r="AZ20977" s="6"/>
      <c r="BA20977" s="6"/>
      <c r="BB20977" s="6"/>
      <c r="BC20977" s="6"/>
      <c r="BD20977" s="6"/>
      <c r="BE20977" s="6"/>
      <c r="BF20977" s="6"/>
      <c r="BG20977" s="10"/>
    </row>
    <row r="20978" spans="34:59" x14ac:dyDescent="0.25">
      <c r="AH20978" s="10"/>
      <c r="AI20978" s="6"/>
    </row>
    <row r="20979" spans="34:59" x14ac:dyDescent="0.25">
      <c r="AH20979" s="6"/>
      <c r="AI20979" s="6"/>
      <c r="AJ20979" s="6"/>
      <c r="AK20979" s="6"/>
      <c r="AL20979" s="6"/>
      <c r="AM20979" s="6"/>
      <c r="AN20979" s="6"/>
      <c r="AO20979" s="6"/>
      <c r="AP20979" s="6"/>
      <c r="AQ20979" s="6"/>
      <c r="AR20979" s="6"/>
      <c r="AS20979" s="6"/>
      <c r="AT20979" s="6"/>
      <c r="AU20979" s="6"/>
      <c r="AV20979" s="6"/>
      <c r="AW20979" s="6"/>
      <c r="AX20979" s="6"/>
      <c r="AY20979" s="6"/>
      <c r="AZ20979" s="6"/>
      <c r="BA20979" s="6"/>
      <c r="BB20979" s="6"/>
      <c r="BC20979" s="6"/>
      <c r="BD20979" s="6"/>
      <c r="BE20979" s="6"/>
      <c r="BF20979" s="6"/>
      <c r="BG20979" s="6"/>
    </row>
    <row r="20980" spans="34:59" x14ac:dyDescent="0.25">
      <c r="AH20980" s="10"/>
      <c r="AI20980" s="6"/>
      <c r="AJ20980" s="10"/>
      <c r="AK20980" s="10"/>
      <c r="AL20980" s="10"/>
      <c r="AM20980" s="10"/>
      <c r="AN20980" s="10"/>
      <c r="AO20980" s="10"/>
      <c r="AP20980" s="10"/>
      <c r="AQ20980" s="10"/>
      <c r="AR20980" s="10"/>
      <c r="AS20980" s="10"/>
      <c r="AT20980" s="10"/>
      <c r="AU20980" s="10"/>
      <c r="AV20980" s="10"/>
      <c r="AW20980" s="10"/>
      <c r="AX20980" s="10"/>
      <c r="AY20980" s="10"/>
      <c r="AZ20980" s="10"/>
      <c r="BA20980" s="10"/>
      <c r="BB20980" s="10"/>
      <c r="BC20980" s="10"/>
      <c r="BD20980" s="10"/>
      <c r="BE20980" s="10"/>
      <c r="BF20980" s="10"/>
      <c r="BG20980" s="6"/>
    </row>
    <row r="20982" spans="34:59" x14ac:dyDescent="0.25">
      <c r="AH20982" s="10"/>
      <c r="AI20982" s="6"/>
    </row>
    <row r="20983" spans="34:59" x14ac:dyDescent="0.25">
      <c r="AH20983" s="6"/>
      <c r="AI20983" s="6"/>
      <c r="AJ20983" s="6"/>
      <c r="AK20983" s="6"/>
      <c r="AL20983" s="6"/>
      <c r="AM20983" s="6"/>
      <c r="AN20983" s="6"/>
      <c r="AO20983" s="6"/>
      <c r="AP20983" s="6"/>
      <c r="AQ20983" s="6"/>
      <c r="AR20983" s="6"/>
      <c r="AS20983" s="6"/>
      <c r="AT20983" s="6"/>
      <c r="AU20983" s="6"/>
      <c r="AV20983" s="6"/>
      <c r="AW20983" s="6"/>
      <c r="AX20983" s="6"/>
      <c r="AY20983" s="6"/>
      <c r="AZ20983" s="6"/>
      <c r="BA20983" s="6"/>
      <c r="BB20983" s="6"/>
      <c r="BC20983" s="6"/>
      <c r="BD20983" s="6"/>
      <c r="BE20983" s="6"/>
      <c r="BF20983" s="6"/>
      <c r="BG20983" s="6"/>
    </row>
    <row r="20984" spans="34:59" x14ac:dyDescent="0.25">
      <c r="AH20984" s="10"/>
      <c r="AI20984" s="6"/>
      <c r="AJ20984" s="10"/>
      <c r="AK20984" s="10"/>
      <c r="AL20984" s="10"/>
      <c r="AM20984" s="10"/>
      <c r="AN20984" s="10"/>
      <c r="AO20984" s="10"/>
      <c r="AP20984" s="10"/>
      <c r="AQ20984" s="10"/>
      <c r="AR20984" s="10"/>
      <c r="AS20984" s="10"/>
      <c r="AT20984" s="10"/>
      <c r="AU20984" s="10"/>
      <c r="AV20984" s="10"/>
      <c r="AW20984" s="10"/>
      <c r="AX20984" s="10"/>
      <c r="AY20984" s="10"/>
      <c r="AZ20984" s="10"/>
      <c r="BA20984" s="10"/>
      <c r="BB20984" s="10"/>
      <c r="BC20984" s="10"/>
      <c r="BD20984" s="10"/>
      <c r="BE20984" s="10"/>
      <c r="BF20984" s="10"/>
      <c r="BG20984" s="6"/>
    </row>
    <row r="20985" spans="34:59" x14ac:dyDescent="0.25">
      <c r="AH20985" s="6"/>
      <c r="AI20985" s="6"/>
      <c r="AJ20985" s="6"/>
      <c r="AK20985" s="6"/>
      <c r="AL20985" s="6"/>
      <c r="AM20985" s="6"/>
      <c r="AN20985" s="6"/>
      <c r="AO20985" s="6"/>
      <c r="AP20985" s="6"/>
      <c r="AQ20985" s="6"/>
      <c r="AR20985" s="6"/>
      <c r="AS20985" s="6"/>
      <c r="AT20985" s="6"/>
      <c r="AU20985" s="6"/>
      <c r="AV20985" s="6"/>
      <c r="AW20985" s="6"/>
      <c r="AX20985" s="6"/>
      <c r="AY20985" s="6"/>
      <c r="AZ20985" s="6"/>
      <c r="BA20985" s="6"/>
      <c r="BB20985" s="6"/>
      <c r="BC20985" s="6"/>
      <c r="BD20985" s="6"/>
      <c r="BE20985" s="6"/>
      <c r="BF20985" s="6"/>
      <c r="BG20985" s="10"/>
    </row>
    <row r="20986" spans="34:59" x14ac:dyDescent="0.25">
      <c r="AH20986" s="10"/>
      <c r="AI20986" s="6"/>
    </row>
    <row r="20987" spans="34:59" x14ac:dyDescent="0.25">
      <c r="AH20987" s="6"/>
      <c r="AI20987" s="6"/>
      <c r="AJ20987" s="6"/>
      <c r="AK20987" s="6"/>
      <c r="AL20987" s="6"/>
      <c r="AM20987" s="6"/>
      <c r="AN20987" s="6"/>
      <c r="AO20987" s="6"/>
      <c r="AP20987" s="6"/>
      <c r="AQ20987" s="6"/>
      <c r="AR20987" s="6"/>
      <c r="AS20987" s="6"/>
      <c r="AT20987" s="6"/>
      <c r="AU20987" s="6"/>
      <c r="AV20987" s="6"/>
      <c r="AW20987" s="6"/>
      <c r="AX20987" s="6"/>
      <c r="AY20987" s="6"/>
      <c r="AZ20987" s="6"/>
      <c r="BA20987" s="6"/>
      <c r="BB20987" s="6"/>
      <c r="BC20987" s="6"/>
      <c r="BD20987" s="6"/>
      <c r="BE20987" s="6"/>
      <c r="BF20987" s="6"/>
      <c r="BG20987" s="6"/>
    </row>
    <row r="20988" spans="34:59" x14ac:dyDescent="0.25">
      <c r="AH20988" s="10"/>
      <c r="AI20988" s="6"/>
      <c r="AJ20988" s="10"/>
      <c r="AK20988" s="10"/>
      <c r="AL20988" s="10"/>
      <c r="AM20988" s="10"/>
      <c r="AN20988" s="10"/>
      <c r="AO20988" s="10"/>
      <c r="AP20988" s="10"/>
      <c r="AQ20988" s="10"/>
      <c r="AR20988" s="10"/>
      <c r="AS20988" s="10"/>
      <c r="AT20988" s="10"/>
      <c r="AU20988" s="10"/>
      <c r="AV20988" s="10"/>
      <c r="AW20988" s="10"/>
      <c r="AX20988" s="10"/>
      <c r="AY20988" s="10"/>
      <c r="AZ20988" s="10"/>
      <c r="BA20988" s="10"/>
      <c r="BB20988" s="10"/>
      <c r="BC20988" s="10"/>
      <c r="BD20988" s="10"/>
      <c r="BE20988" s="10"/>
      <c r="BF20988" s="10"/>
      <c r="BG20988" s="6"/>
    </row>
    <row r="20989" spans="34:59" x14ac:dyDescent="0.25">
      <c r="AH20989" s="6"/>
      <c r="AI20989" s="6"/>
      <c r="AJ20989" s="6"/>
      <c r="AK20989" s="6"/>
      <c r="AL20989" s="6"/>
      <c r="AM20989" s="6"/>
      <c r="AN20989" s="6"/>
      <c r="AO20989" s="6"/>
      <c r="AP20989" s="6"/>
      <c r="AQ20989" s="6"/>
      <c r="AR20989" s="6"/>
      <c r="AS20989" s="6"/>
      <c r="AT20989" s="6"/>
      <c r="AU20989" s="6"/>
      <c r="AV20989" s="6"/>
      <c r="AW20989" s="6"/>
      <c r="AX20989" s="6"/>
      <c r="AY20989" s="6"/>
      <c r="AZ20989" s="6"/>
      <c r="BA20989" s="6"/>
      <c r="BB20989" s="6"/>
      <c r="BC20989" s="6"/>
      <c r="BD20989" s="6"/>
      <c r="BE20989" s="6"/>
      <c r="BF20989" s="6"/>
      <c r="BG20989" s="10"/>
    </row>
    <row r="20990" spans="34:59" x14ac:dyDescent="0.25">
      <c r="AH20990" s="10"/>
      <c r="AI20990" s="6"/>
    </row>
    <row r="20991" spans="34:59" x14ac:dyDescent="0.25">
      <c r="AH20991" s="6"/>
      <c r="AI20991" s="6"/>
      <c r="AJ20991" s="6"/>
      <c r="AK20991" s="6"/>
      <c r="AL20991" s="6"/>
      <c r="AM20991" s="6"/>
      <c r="AN20991" s="6"/>
      <c r="AO20991" s="6"/>
      <c r="AP20991" s="6"/>
      <c r="AQ20991" s="6"/>
      <c r="AR20991" s="6"/>
      <c r="AS20991" s="6"/>
      <c r="AT20991" s="6"/>
      <c r="AU20991" s="6"/>
      <c r="AV20991" s="6"/>
      <c r="AW20991" s="6"/>
      <c r="AX20991" s="6"/>
      <c r="AY20991" s="6"/>
      <c r="AZ20991" s="6"/>
      <c r="BA20991" s="6"/>
      <c r="BB20991" s="6"/>
      <c r="BC20991" s="6"/>
      <c r="BD20991" s="6"/>
      <c r="BE20991" s="6"/>
      <c r="BF20991" s="6"/>
      <c r="BG20991" s="6"/>
    </row>
    <row r="20992" spans="34:59" x14ac:dyDescent="0.25">
      <c r="AH20992" s="10"/>
      <c r="AI20992" s="6"/>
      <c r="AJ20992" s="10"/>
      <c r="AK20992" s="10"/>
      <c r="AL20992" s="10"/>
      <c r="AM20992" s="10"/>
      <c r="AN20992" s="10"/>
      <c r="AO20992" s="10"/>
      <c r="AP20992" s="10"/>
      <c r="AQ20992" s="10"/>
      <c r="AR20992" s="10"/>
      <c r="AS20992" s="10"/>
      <c r="AT20992" s="10"/>
      <c r="AU20992" s="10"/>
      <c r="AV20992" s="10"/>
      <c r="AW20992" s="10"/>
      <c r="AX20992" s="10"/>
      <c r="AY20992" s="10"/>
      <c r="AZ20992" s="10"/>
      <c r="BA20992" s="10"/>
      <c r="BB20992" s="10"/>
      <c r="BC20992" s="10"/>
      <c r="BD20992" s="10"/>
      <c r="BE20992" s="10"/>
      <c r="BF20992" s="10"/>
      <c r="BG20992" s="6"/>
    </row>
    <row r="20993" spans="34:59" x14ac:dyDescent="0.25">
      <c r="AH20993" s="6"/>
      <c r="AI20993" s="6"/>
      <c r="AJ20993" s="6"/>
      <c r="AK20993" s="6"/>
      <c r="AL20993" s="6"/>
      <c r="AM20993" s="6"/>
      <c r="AN20993" s="6"/>
      <c r="AO20993" s="6"/>
      <c r="AP20993" s="6"/>
      <c r="AQ20993" s="6"/>
      <c r="AR20993" s="6"/>
      <c r="AS20993" s="6"/>
      <c r="AT20993" s="6"/>
      <c r="AU20993" s="6"/>
      <c r="AV20993" s="6"/>
      <c r="AW20993" s="6"/>
      <c r="AX20993" s="6"/>
      <c r="AY20993" s="6"/>
      <c r="AZ20993" s="6"/>
      <c r="BA20993" s="6"/>
      <c r="BB20993" s="6"/>
      <c r="BC20993" s="6"/>
      <c r="BD20993" s="6"/>
      <c r="BE20993" s="6"/>
      <c r="BF20993" s="6"/>
      <c r="BG20993" s="10"/>
    </row>
    <row r="20994" spans="34:59" x14ac:dyDescent="0.25">
      <c r="AH20994" s="10"/>
      <c r="AI20994" s="6"/>
    </row>
    <row r="20995" spans="34:59" x14ac:dyDescent="0.25">
      <c r="AH20995" s="6"/>
      <c r="AI20995" s="6"/>
      <c r="AJ20995" s="6"/>
      <c r="AK20995" s="6"/>
      <c r="AL20995" s="6"/>
      <c r="AM20995" s="6"/>
      <c r="AN20995" s="6"/>
      <c r="AO20995" s="6"/>
      <c r="AP20995" s="6"/>
      <c r="AQ20995" s="6"/>
      <c r="AR20995" s="6"/>
      <c r="AS20995" s="6"/>
      <c r="AT20995" s="6"/>
      <c r="AU20995" s="6"/>
      <c r="AV20995" s="6"/>
      <c r="AW20995" s="6"/>
      <c r="AX20995" s="6"/>
      <c r="AY20995" s="6"/>
      <c r="AZ20995" s="6"/>
      <c r="BA20995" s="6"/>
      <c r="BB20995" s="6"/>
      <c r="BC20995" s="6"/>
      <c r="BD20995" s="6"/>
      <c r="BE20995" s="6"/>
      <c r="BF20995" s="6"/>
      <c r="BG20995" s="6"/>
    </row>
    <row r="20996" spans="34:59" x14ac:dyDescent="0.25">
      <c r="AH20996" s="10"/>
      <c r="AI20996" s="6"/>
      <c r="AJ20996" s="10"/>
      <c r="AK20996" s="10"/>
      <c r="AL20996" s="10"/>
      <c r="AM20996" s="10"/>
      <c r="AN20996" s="10"/>
      <c r="AO20996" s="10"/>
      <c r="AP20996" s="10"/>
      <c r="AQ20996" s="10"/>
      <c r="AR20996" s="10"/>
      <c r="AS20996" s="10"/>
      <c r="AT20996" s="10"/>
      <c r="AU20996" s="10"/>
      <c r="AV20996" s="10"/>
      <c r="AW20996" s="10"/>
      <c r="AX20996" s="10"/>
      <c r="AY20996" s="10"/>
      <c r="AZ20996" s="10"/>
      <c r="BA20996" s="10"/>
      <c r="BB20996" s="10"/>
      <c r="BC20996" s="10"/>
      <c r="BD20996" s="10"/>
      <c r="BE20996" s="10"/>
      <c r="BF20996" s="10"/>
      <c r="BG20996" s="6"/>
    </row>
    <row r="20998" spans="34:59" x14ac:dyDescent="0.25">
      <c r="AH20998" s="10"/>
      <c r="AI20998" s="6"/>
    </row>
    <row r="20999" spans="34:59" x14ac:dyDescent="0.25">
      <c r="AH20999" s="6"/>
      <c r="AI20999" s="6"/>
      <c r="AJ20999" s="6"/>
      <c r="AK20999" s="6"/>
      <c r="AL20999" s="6"/>
      <c r="AM20999" s="6"/>
      <c r="AN20999" s="6"/>
      <c r="AO20999" s="6"/>
      <c r="AP20999" s="6"/>
      <c r="AQ20999" s="6"/>
      <c r="AR20999" s="6"/>
      <c r="AS20999" s="6"/>
      <c r="AT20999" s="6"/>
      <c r="AU20999" s="6"/>
      <c r="AV20999" s="6"/>
      <c r="AW20999" s="6"/>
      <c r="AX20999" s="6"/>
      <c r="AY20999" s="6"/>
      <c r="AZ20999" s="6"/>
      <c r="BA20999" s="6"/>
      <c r="BB20999" s="6"/>
      <c r="BC20999" s="6"/>
      <c r="BD20999" s="6"/>
      <c r="BE20999" s="6"/>
      <c r="BF20999" s="6"/>
      <c r="BG20999" s="6"/>
    </row>
    <row r="21000" spans="34:59" x14ac:dyDescent="0.25">
      <c r="AH21000" s="10"/>
      <c r="AI21000" s="6"/>
      <c r="AJ21000" s="10"/>
      <c r="AK21000" s="10"/>
      <c r="AL21000" s="10"/>
      <c r="AM21000" s="10"/>
      <c r="AN21000" s="10"/>
      <c r="AO21000" s="10"/>
      <c r="AP21000" s="10"/>
      <c r="AQ21000" s="10"/>
      <c r="AR21000" s="10"/>
      <c r="AS21000" s="10"/>
      <c r="AT21000" s="10"/>
      <c r="AU21000" s="10"/>
      <c r="AV21000" s="10"/>
      <c r="AW21000" s="10"/>
      <c r="AX21000" s="10"/>
      <c r="AY21000" s="10"/>
      <c r="AZ21000" s="10"/>
      <c r="BA21000" s="10"/>
      <c r="BB21000" s="10"/>
      <c r="BC21000" s="10"/>
      <c r="BD21000" s="10"/>
      <c r="BE21000" s="10"/>
      <c r="BF21000" s="10"/>
      <c r="BG21000" s="6"/>
    </row>
    <row r="21001" spans="34:59" x14ac:dyDescent="0.25">
      <c r="AH21001" s="6"/>
      <c r="AI21001" s="6"/>
      <c r="AJ21001" s="6"/>
      <c r="AK21001" s="6"/>
      <c r="AL21001" s="6"/>
      <c r="AM21001" s="6"/>
      <c r="AN21001" s="6"/>
      <c r="AO21001" s="6"/>
      <c r="AP21001" s="6"/>
      <c r="AQ21001" s="6"/>
      <c r="AR21001" s="6"/>
      <c r="AS21001" s="6"/>
      <c r="AT21001" s="6"/>
      <c r="AU21001" s="6"/>
      <c r="AV21001" s="6"/>
      <c r="AW21001" s="6"/>
      <c r="AX21001" s="6"/>
      <c r="AY21001" s="6"/>
      <c r="AZ21001" s="6"/>
      <c r="BA21001" s="6"/>
      <c r="BB21001" s="6"/>
      <c r="BC21001" s="6"/>
      <c r="BD21001" s="6"/>
      <c r="BE21001" s="6"/>
      <c r="BF21001" s="6"/>
      <c r="BG21001" s="10"/>
    </row>
    <row r="21002" spans="34:59" x14ac:dyDescent="0.25">
      <c r="AH21002" s="10"/>
      <c r="AI21002" s="6"/>
    </row>
    <row r="21003" spans="34:59" x14ac:dyDescent="0.25">
      <c r="AH21003" s="6"/>
      <c r="AI21003" s="6"/>
      <c r="AJ21003" s="6"/>
      <c r="AK21003" s="6"/>
      <c r="AL21003" s="6"/>
      <c r="AM21003" s="6"/>
      <c r="AN21003" s="6"/>
      <c r="AO21003" s="6"/>
      <c r="AP21003" s="6"/>
      <c r="AQ21003" s="6"/>
      <c r="AR21003" s="6"/>
      <c r="AS21003" s="6"/>
      <c r="AT21003" s="6"/>
      <c r="AU21003" s="6"/>
      <c r="AV21003" s="6"/>
      <c r="AW21003" s="6"/>
      <c r="AX21003" s="6"/>
      <c r="AY21003" s="6"/>
      <c r="AZ21003" s="6"/>
      <c r="BA21003" s="6"/>
      <c r="BB21003" s="6"/>
      <c r="BC21003" s="6"/>
      <c r="BD21003" s="6"/>
      <c r="BE21003" s="6"/>
      <c r="BF21003" s="6"/>
      <c r="BG21003" s="6"/>
    </row>
    <row r="21004" spans="34:59" x14ac:dyDescent="0.25">
      <c r="AH21004" s="10"/>
      <c r="AI21004" s="6"/>
      <c r="AJ21004" s="10"/>
      <c r="AK21004" s="10"/>
      <c r="AL21004" s="10"/>
      <c r="AM21004" s="10"/>
      <c r="AN21004" s="10"/>
      <c r="AO21004" s="10"/>
      <c r="AP21004" s="10"/>
      <c r="AQ21004" s="10"/>
      <c r="AR21004" s="10"/>
      <c r="AS21004" s="10"/>
      <c r="AT21004" s="10"/>
      <c r="AU21004" s="10"/>
      <c r="AV21004" s="10"/>
      <c r="AW21004" s="10"/>
      <c r="AX21004" s="10"/>
      <c r="AY21004" s="10"/>
      <c r="AZ21004" s="10"/>
      <c r="BA21004" s="10"/>
      <c r="BB21004" s="10"/>
      <c r="BC21004" s="10"/>
      <c r="BD21004" s="10"/>
      <c r="BE21004" s="10"/>
      <c r="BF21004" s="10"/>
      <c r="BG21004" s="6"/>
    </row>
    <row r="21005" spans="34:59" x14ac:dyDescent="0.25">
      <c r="AH21005" s="6"/>
      <c r="AI21005" s="6"/>
      <c r="AJ21005" s="6"/>
      <c r="AK21005" s="6"/>
      <c r="AL21005" s="6"/>
      <c r="AM21005" s="6"/>
      <c r="AN21005" s="6"/>
      <c r="AO21005" s="6"/>
      <c r="AP21005" s="6"/>
      <c r="AQ21005" s="6"/>
      <c r="AR21005" s="6"/>
      <c r="AS21005" s="6"/>
      <c r="AT21005" s="6"/>
      <c r="AU21005" s="6"/>
      <c r="AV21005" s="6"/>
      <c r="AW21005" s="6"/>
      <c r="AX21005" s="6"/>
      <c r="AY21005" s="6"/>
      <c r="AZ21005" s="6"/>
      <c r="BA21005" s="6"/>
      <c r="BB21005" s="6"/>
      <c r="BC21005" s="6"/>
      <c r="BD21005" s="6"/>
      <c r="BE21005" s="6"/>
      <c r="BF21005" s="6"/>
      <c r="BG21005" s="10"/>
    </row>
    <row r="21006" spans="34:59" x14ac:dyDescent="0.25">
      <c r="AH21006" s="10"/>
      <c r="AI21006" s="6"/>
    </row>
    <row r="21007" spans="34:59" x14ac:dyDescent="0.25">
      <c r="AH21007" s="6"/>
      <c r="AI21007" s="6"/>
      <c r="AJ21007" s="6"/>
      <c r="AK21007" s="6"/>
      <c r="AL21007" s="6"/>
      <c r="AM21007" s="6"/>
      <c r="AN21007" s="6"/>
      <c r="AO21007" s="6"/>
      <c r="AP21007" s="6"/>
      <c r="AQ21007" s="6"/>
      <c r="AR21007" s="6"/>
      <c r="AS21007" s="6"/>
      <c r="AT21007" s="6"/>
      <c r="AU21007" s="6"/>
      <c r="AV21007" s="6"/>
      <c r="AW21007" s="6"/>
      <c r="AX21007" s="6"/>
      <c r="AY21007" s="6"/>
      <c r="AZ21007" s="6"/>
      <c r="BA21007" s="6"/>
      <c r="BB21007" s="6"/>
      <c r="BC21007" s="6"/>
      <c r="BD21007" s="6"/>
      <c r="BE21007" s="6"/>
      <c r="BF21007" s="6"/>
      <c r="BG21007" s="6"/>
    </row>
    <row r="21008" spans="34:59" x14ac:dyDescent="0.25">
      <c r="AH21008" s="10"/>
      <c r="AI21008" s="6"/>
      <c r="AJ21008" s="10"/>
      <c r="AK21008" s="10"/>
      <c r="AL21008" s="10"/>
      <c r="AM21008" s="10"/>
      <c r="AN21008" s="10"/>
      <c r="AO21008" s="10"/>
      <c r="AP21008" s="10"/>
      <c r="AQ21008" s="10"/>
      <c r="AR21008" s="10"/>
      <c r="AS21008" s="10"/>
      <c r="AT21008" s="10"/>
      <c r="AU21008" s="10"/>
      <c r="AV21008" s="10"/>
      <c r="AW21008" s="10"/>
      <c r="AX21008" s="10"/>
      <c r="AY21008" s="10"/>
      <c r="AZ21008" s="10"/>
      <c r="BA21008" s="10"/>
      <c r="BB21008" s="10"/>
      <c r="BC21008" s="10"/>
      <c r="BD21008" s="10"/>
      <c r="BE21008" s="10"/>
      <c r="BF21008" s="10"/>
      <c r="BG21008" s="6"/>
    </row>
    <row r="21009" spans="34:59" x14ac:dyDescent="0.25">
      <c r="AH21009" s="6"/>
      <c r="AI21009" s="6"/>
      <c r="AJ21009" s="6"/>
      <c r="AK21009" s="6"/>
      <c r="AL21009" s="6"/>
      <c r="AM21009" s="6"/>
      <c r="AN21009" s="6"/>
      <c r="AO21009" s="6"/>
      <c r="AP21009" s="6"/>
      <c r="AQ21009" s="6"/>
      <c r="AR21009" s="6"/>
      <c r="AS21009" s="6"/>
      <c r="AT21009" s="6"/>
      <c r="AU21009" s="6"/>
      <c r="AV21009" s="6"/>
      <c r="AW21009" s="6"/>
      <c r="AX21009" s="6"/>
      <c r="AY21009" s="6"/>
      <c r="AZ21009" s="6"/>
      <c r="BA21009" s="6"/>
      <c r="BB21009" s="6"/>
      <c r="BC21009" s="6"/>
      <c r="BD21009" s="6"/>
      <c r="BE21009" s="6"/>
      <c r="BF21009" s="6"/>
      <c r="BG21009" s="10"/>
    </row>
    <row r="21010" spans="34:59" x14ac:dyDescent="0.25">
      <c r="AH21010" s="10"/>
      <c r="AI21010" s="6"/>
    </row>
    <row r="21011" spans="34:59" x14ac:dyDescent="0.25">
      <c r="AH21011" s="6"/>
      <c r="AI21011" s="6"/>
      <c r="AJ21011" s="6"/>
      <c r="AK21011" s="6"/>
      <c r="AL21011" s="6"/>
      <c r="AM21011" s="6"/>
      <c r="AN21011" s="6"/>
      <c r="AO21011" s="6"/>
      <c r="AP21011" s="6"/>
      <c r="AQ21011" s="6"/>
      <c r="AR21011" s="6"/>
      <c r="AS21011" s="6"/>
      <c r="AT21011" s="6"/>
      <c r="AU21011" s="6"/>
      <c r="AV21011" s="6"/>
      <c r="AW21011" s="6"/>
      <c r="AX21011" s="6"/>
      <c r="AY21011" s="6"/>
      <c r="AZ21011" s="6"/>
      <c r="BA21011" s="6"/>
      <c r="BB21011" s="6"/>
      <c r="BC21011" s="6"/>
      <c r="BD21011" s="6"/>
      <c r="BE21011" s="6"/>
      <c r="BF21011" s="6"/>
      <c r="BG21011" s="6"/>
    </row>
    <row r="21012" spans="34:59" x14ac:dyDescent="0.25">
      <c r="AH21012" s="10"/>
      <c r="AI21012" s="6"/>
      <c r="AJ21012" s="10"/>
      <c r="AK21012" s="10"/>
      <c r="AL21012" s="10"/>
      <c r="AM21012" s="10"/>
      <c r="AN21012" s="10"/>
      <c r="AO21012" s="10"/>
      <c r="AP21012" s="10"/>
      <c r="AQ21012" s="10"/>
      <c r="AR21012" s="10"/>
      <c r="AS21012" s="10"/>
      <c r="AT21012" s="10"/>
      <c r="AU21012" s="10"/>
      <c r="AV21012" s="10"/>
      <c r="AW21012" s="10"/>
      <c r="AX21012" s="10"/>
      <c r="AY21012" s="10"/>
      <c r="AZ21012" s="10"/>
      <c r="BA21012" s="10"/>
      <c r="BB21012" s="10"/>
      <c r="BC21012" s="10"/>
      <c r="BD21012" s="10"/>
      <c r="BE21012" s="10"/>
      <c r="BF21012" s="10"/>
      <c r="BG21012" s="6"/>
    </row>
    <row r="21014" spans="34:59" x14ac:dyDescent="0.25">
      <c r="AH21014" s="10"/>
      <c r="AI21014" s="6"/>
    </row>
    <row r="21015" spans="34:59" x14ac:dyDescent="0.25">
      <c r="AH21015" s="6"/>
      <c r="AI21015" s="6"/>
      <c r="AJ21015" s="6"/>
      <c r="AK21015" s="6"/>
      <c r="AL21015" s="6"/>
      <c r="AM21015" s="6"/>
      <c r="AN21015" s="6"/>
      <c r="AO21015" s="6"/>
      <c r="AP21015" s="6"/>
      <c r="AQ21015" s="6"/>
      <c r="AR21015" s="6"/>
      <c r="AS21015" s="6"/>
      <c r="AT21015" s="6"/>
      <c r="AU21015" s="6"/>
      <c r="AV21015" s="6"/>
      <c r="AW21015" s="6"/>
      <c r="AX21015" s="6"/>
      <c r="AY21015" s="6"/>
      <c r="AZ21015" s="6"/>
      <c r="BA21015" s="6"/>
      <c r="BB21015" s="6"/>
      <c r="BC21015" s="6"/>
      <c r="BD21015" s="6"/>
      <c r="BE21015" s="6"/>
      <c r="BF21015" s="6"/>
      <c r="BG21015" s="6"/>
    </row>
    <row r="21016" spans="34:59" x14ac:dyDescent="0.25">
      <c r="AH21016" s="10"/>
      <c r="AI21016" s="6"/>
      <c r="AJ21016" s="10"/>
      <c r="AK21016" s="10"/>
      <c r="AL21016" s="10"/>
      <c r="AM21016" s="10"/>
      <c r="AN21016" s="10"/>
      <c r="AO21016" s="10"/>
      <c r="AP21016" s="10"/>
      <c r="AQ21016" s="10"/>
      <c r="AR21016" s="10"/>
      <c r="AS21016" s="10"/>
      <c r="AT21016" s="10"/>
      <c r="AU21016" s="10"/>
      <c r="AV21016" s="10"/>
      <c r="AW21016" s="10"/>
      <c r="AX21016" s="10"/>
      <c r="AY21016" s="10"/>
      <c r="AZ21016" s="10"/>
      <c r="BA21016" s="10"/>
      <c r="BB21016" s="10"/>
      <c r="BC21016" s="10"/>
      <c r="BD21016" s="10"/>
      <c r="BE21016" s="10"/>
      <c r="BF21016" s="10"/>
      <c r="BG21016" s="6"/>
    </row>
    <row r="21017" spans="34:59" x14ac:dyDescent="0.25">
      <c r="AH21017" s="6"/>
      <c r="AI21017" s="6"/>
      <c r="AJ21017" s="6"/>
      <c r="AK21017" s="6"/>
      <c r="AL21017" s="6"/>
      <c r="AM21017" s="6"/>
      <c r="AN21017" s="6"/>
      <c r="AO21017" s="6"/>
      <c r="AP21017" s="6"/>
      <c r="AQ21017" s="6"/>
      <c r="AR21017" s="6"/>
      <c r="AS21017" s="6"/>
      <c r="AT21017" s="6"/>
      <c r="AU21017" s="6"/>
      <c r="AV21017" s="6"/>
      <c r="AW21017" s="6"/>
      <c r="AX21017" s="6"/>
      <c r="AY21017" s="6"/>
      <c r="AZ21017" s="6"/>
      <c r="BA21017" s="6"/>
      <c r="BB21017" s="6"/>
      <c r="BC21017" s="6"/>
      <c r="BD21017" s="6"/>
      <c r="BE21017" s="6"/>
      <c r="BF21017" s="6"/>
      <c r="BG21017" s="10"/>
    </row>
    <row r="21018" spans="34:59" x14ac:dyDescent="0.25">
      <c r="AH21018" s="10"/>
      <c r="AI21018" s="6"/>
    </row>
    <row r="21019" spans="34:59" x14ac:dyDescent="0.25">
      <c r="AH21019" s="6"/>
      <c r="AI21019" s="6"/>
      <c r="AJ21019" s="6"/>
      <c r="AK21019" s="6"/>
      <c r="AL21019" s="6"/>
      <c r="AM21019" s="6"/>
      <c r="AN21019" s="6"/>
      <c r="AO21019" s="6"/>
      <c r="AP21019" s="6"/>
      <c r="AQ21019" s="6"/>
      <c r="AR21019" s="6"/>
      <c r="AS21019" s="6"/>
      <c r="AT21019" s="6"/>
      <c r="AU21019" s="6"/>
      <c r="AV21019" s="6"/>
      <c r="AW21019" s="6"/>
      <c r="AX21019" s="6"/>
      <c r="AY21019" s="6"/>
      <c r="AZ21019" s="6"/>
      <c r="BA21019" s="6"/>
      <c r="BB21019" s="6"/>
      <c r="BC21019" s="6"/>
      <c r="BD21019" s="6"/>
      <c r="BE21019" s="6"/>
      <c r="BF21019" s="6"/>
      <c r="BG21019" s="6"/>
    </row>
    <row r="21020" spans="34:59" x14ac:dyDescent="0.25">
      <c r="AH21020" s="10"/>
      <c r="AI21020" s="6"/>
      <c r="AJ21020" s="10"/>
      <c r="AK21020" s="10"/>
      <c r="AL21020" s="10"/>
      <c r="AM21020" s="10"/>
      <c r="AN21020" s="10"/>
      <c r="AO21020" s="10"/>
      <c r="AP21020" s="10"/>
      <c r="AQ21020" s="10"/>
      <c r="AR21020" s="10"/>
      <c r="AS21020" s="10"/>
      <c r="AT21020" s="10"/>
      <c r="AU21020" s="10"/>
      <c r="AV21020" s="10"/>
      <c r="AW21020" s="10"/>
      <c r="AX21020" s="10"/>
      <c r="AY21020" s="10"/>
      <c r="AZ21020" s="10"/>
      <c r="BA21020" s="10"/>
      <c r="BB21020" s="10"/>
      <c r="BC21020" s="10"/>
      <c r="BD21020" s="10"/>
      <c r="BE21020" s="10"/>
      <c r="BF21020" s="10"/>
      <c r="BG21020" s="6"/>
    </row>
    <row r="21021" spans="34:59" x14ac:dyDescent="0.25">
      <c r="AH21021" s="6"/>
      <c r="AI21021" s="6"/>
      <c r="AJ21021" s="6"/>
      <c r="AK21021" s="6"/>
      <c r="AL21021" s="6"/>
      <c r="AM21021" s="6"/>
      <c r="AN21021" s="6"/>
      <c r="AO21021" s="6"/>
      <c r="AP21021" s="6"/>
      <c r="AQ21021" s="6"/>
      <c r="AR21021" s="6"/>
      <c r="AS21021" s="6"/>
      <c r="AT21021" s="6"/>
      <c r="AU21021" s="6"/>
      <c r="AV21021" s="6"/>
      <c r="AW21021" s="6"/>
      <c r="AX21021" s="6"/>
      <c r="AY21021" s="6"/>
      <c r="AZ21021" s="6"/>
      <c r="BA21021" s="6"/>
      <c r="BB21021" s="6"/>
      <c r="BC21021" s="6"/>
      <c r="BD21021" s="6"/>
      <c r="BE21021" s="6"/>
      <c r="BF21021" s="6"/>
      <c r="BG21021" s="10"/>
    </row>
    <row r="21022" spans="34:59" x14ac:dyDescent="0.25">
      <c r="AH21022" s="10"/>
      <c r="AI21022" s="6"/>
    </row>
    <row r="21023" spans="34:59" x14ac:dyDescent="0.25">
      <c r="AH21023" s="6"/>
      <c r="AI21023" s="6"/>
      <c r="AJ21023" s="6"/>
      <c r="AK21023" s="6"/>
      <c r="AL21023" s="6"/>
      <c r="AM21023" s="6"/>
      <c r="AN21023" s="6"/>
      <c r="AO21023" s="6"/>
      <c r="AP21023" s="6"/>
      <c r="AQ21023" s="6"/>
      <c r="AR21023" s="6"/>
      <c r="AS21023" s="6"/>
      <c r="AT21023" s="6"/>
      <c r="AU21023" s="6"/>
      <c r="AV21023" s="6"/>
      <c r="AW21023" s="6"/>
      <c r="AX21023" s="6"/>
      <c r="AY21023" s="6"/>
      <c r="AZ21023" s="6"/>
      <c r="BA21023" s="6"/>
      <c r="BB21023" s="6"/>
      <c r="BC21023" s="6"/>
      <c r="BD21023" s="6"/>
      <c r="BE21023" s="6"/>
      <c r="BF21023" s="6"/>
      <c r="BG21023" s="6"/>
    </row>
    <row r="21024" spans="34:59" x14ac:dyDescent="0.25">
      <c r="AH21024" s="10"/>
      <c r="AI21024" s="6"/>
      <c r="AJ21024" s="10"/>
      <c r="AK21024" s="10"/>
      <c r="AL21024" s="10"/>
      <c r="AM21024" s="10"/>
      <c r="AN21024" s="10"/>
      <c r="AO21024" s="10"/>
      <c r="AP21024" s="10"/>
      <c r="AQ21024" s="10"/>
      <c r="AR21024" s="10"/>
      <c r="AS21024" s="10"/>
      <c r="AT21024" s="10"/>
      <c r="AU21024" s="10"/>
      <c r="AV21024" s="10"/>
      <c r="AW21024" s="10"/>
      <c r="AX21024" s="10"/>
      <c r="AY21024" s="10"/>
      <c r="AZ21024" s="10"/>
      <c r="BA21024" s="10"/>
      <c r="BB21024" s="10"/>
      <c r="BC21024" s="10"/>
      <c r="BD21024" s="10"/>
      <c r="BE21024" s="10"/>
      <c r="BF21024" s="10"/>
      <c r="BG21024" s="6"/>
    </row>
    <row r="21025" spans="34:59" x14ac:dyDescent="0.25">
      <c r="AH21025" s="6"/>
      <c r="AI21025" s="6"/>
      <c r="AJ21025" s="6"/>
      <c r="AK21025" s="6"/>
      <c r="AL21025" s="6"/>
      <c r="AM21025" s="6"/>
      <c r="AN21025" s="6"/>
      <c r="AO21025" s="6"/>
      <c r="AP21025" s="6"/>
      <c r="AQ21025" s="6"/>
      <c r="AR21025" s="6"/>
      <c r="AS21025" s="6"/>
      <c r="AT21025" s="6"/>
      <c r="AU21025" s="6"/>
      <c r="AV21025" s="6"/>
      <c r="AW21025" s="6"/>
      <c r="AX21025" s="6"/>
      <c r="AY21025" s="6"/>
      <c r="AZ21025" s="6"/>
      <c r="BA21025" s="6"/>
      <c r="BB21025" s="6"/>
      <c r="BC21025" s="6"/>
      <c r="BD21025" s="6"/>
      <c r="BE21025" s="6"/>
      <c r="BF21025" s="6"/>
      <c r="BG21025" s="10"/>
    </row>
    <row r="21026" spans="34:59" x14ac:dyDescent="0.25">
      <c r="AH21026" s="10"/>
      <c r="AI21026" s="6"/>
    </row>
    <row r="21027" spans="34:59" x14ac:dyDescent="0.25">
      <c r="AH21027" s="6"/>
      <c r="AI21027" s="6"/>
      <c r="AJ21027" s="6"/>
      <c r="AK21027" s="6"/>
      <c r="AL21027" s="6"/>
      <c r="AM21027" s="6"/>
      <c r="AN21027" s="6"/>
      <c r="AO21027" s="6"/>
      <c r="AP21027" s="6"/>
      <c r="AQ21027" s="6"/>
      <c r="AR21027" s="6"/>
      <c r="AS21027" s="6"/>
      <c r="AT21027" s="6"/>
      <c r="AU21027" s="6"/>
      <c r="AV21027" s="6"/>
      <c r="AW21027" s="6"/>
      <c r="AX21027" s="6"/>
      <c r="AY21027" s="6"/>
      <c r="AZ21027" s="6"/>
      <c r="BA21027" s="6"/>
      <c r="BB21027" s="6"/>
      <c r="BC21027" s="6"/>
      <c r="BD21027" s="6"/>
      <c r="BE21027" s="6"/>
      <c r="BF21027" s="6"/>
      <c r="BG21027" s="6"/>
    </row>
    <row r="21028" spans="34:59" x14ac:dyDescent="0.25">
      <c r="AH21028" s="10"/>
      <c r="AI21028" s="6"/>
      <c r="AJ21028" s="10"/>
      <c r="AK21028" s="10"/>
      <c r="AL21028" s="10"/>
      <c r="AM21028" s="10"/>
      <c r="AN21028" s="10"/>
      <c r="AO21028" s="10"/>
      <c r="AP21028" s="10"/>
      <c r="AQ21028" s="10"/>
      <c r="AR21028" s="10"/>
      <c r="AS21028" s="10"/>
      <c r="AT21028" s="10"/>
      <c r="AU21028" s="10"/>
      <c r="AV21028" s="10"/>
      <c r="AW21028" s="10"/>
      <c r="AX21028" s="10"/>
      <c r="AY21028" s="10"/>
      <c r="AZ21028" s="10"/>
      <c r="BA21028" s="10"/>
      <c r="BB21028" s="10"/>
      <c r="BC21028" s="10"/>
      <c r="BD21028" s="10"/>
      <c r="BE21028" s="10"/>
      <c r="BF21028" s="10"/>
      <c r="BG21028" s="6"/>
    </row>
    <row r="21030" spans="34:59" x14ac:dyDescent="0.25">
      <c r="AH21030" s="10"/>
      <c r="AI21030" s="6"/>
    </row>
    <row r="21031" spans="34:59" x14ac:dyDescent="0.25">
      <c r="AH21031" s="6"/>
      <c r="AI21031" s="6"/>
      <c r="AJ21031" s="6"/>
      <c r="AK21031" s="6"/>
      <c r="AL21031" s="6"/>
      <c r="AM21031" s="6"/>
      <c r="AN21031" s="6"/>
      <c r="AO21031" s="6"/>
      <c r="AP21031" s="6"/>
      <c r="AQ21031" s="6"/>
      <c r="AR21031" s="6"/>
      <c r="AS21031" s="6"/>
      <c r="AT21031" s="6"/>
      <c r="AU21031" s="6"/>
      <c r="AV21031" s="6"/>
      <c r="AW21031" s="6"/>
      <c r="AX21031" s="6"/>
      <c r="AY21031" s="6"/>
      <c r="AZ21031" s="6"/>
      <c r="BA21031" s="6"/>
      <c r="BB21031" s="6"/>
      <c r="BC21031" s="6"/>
      <c r="BD21031" s="6"/>
      <c r="BE21031" s="6"/>
      <c r="BF21031" s="6"/>
      <c r="BG21031" s="6"/>
    </row>
    <row r="21032" spans="34:59" x14ac:dyDescent="0.25">
      <c r="AH21032" s="10"/>
      <c r="AI21032" s="6"/>
      <c r="AJ21032" s="10"/>
      <c r="AK21032" s="10"/>
      <c r="AL21032" s="10"/>
      <c r="AM21032" s="10"/>
      <c r="AN21032" s="10"/>
      <c r="AO21032" s="10"/>
      <c r="AP21032" s="10"/>
      <c r="AQ21032" s="10"/>
      <c r="AR21032" s="10"/>
      <c r="AS21032" s="10"/>
      <c r="AT21032" s="10"/>
      <c r="AU21032" s="10"/>
      <c r="AV21032" s="10"/>
      <c r="AW21032" s="10"/>
      <c r="AX21032" s="10"/>
      <c r="AY21032" s="10"/>
      <c r="AZ21032" s="10"/>
      <c r="BA21032" s="10"/>
      <c r="BB21032" s="10"/>
      <c r="BC21032" s="10"/>
      <c r="BD21032" s="10"/>
      <c r="BE21032" s="10"/>
      <c r="BF21032" s="10"/>
      <c r="BG21032" s="6"/>
    </row>
    <row r="21033" spans="34:59" x14ac:dyDescent="0.25">
      <c r="AH21033" s="6"/>
      <c r="AI21033" s="6"/>
      <c r="AJ21033" s="6"/>
      <c r="AK21033" s="6"/>
      <c r="AL21033" s="6"/>
      <c r="AM21033" s="6"/>
      <c r="AN21033" s="6"/>
      <c r="AO21033" s="6"/>
      <c r="AP21033" s="6"/>
      <c r="AQ21033" s="6"/>
      <c r="AR21033" s="6"/>
      <c r="AS21033" s="6"/>
      <c r="AT21033" s="6"/>
      <c r="AU21033" s="6"/>
      <c r="AV21033" s="6"/>
      <c r="AW21033" s="6"/>
      <c r="AX21033" s="6"/>
      <c r="AY21033" s="6"/>
      <c r="AZ21033" s="6"/>
      <c r="BA21033" s="6"/>
      <c r="BB21033" s="6"/>
      <c r="BC21033" s="6"/>
      <c r="BD21033" s="6"/>
      <c r="BE21033" s="6"/>
      <c r="BF21033" s="6"/>
      <c r="BG21033" s="10"/>
    </row>
    <row r="21034" spans="34:59" x14ac:dyDescent="0.25">
      <c r="AH21034" s="10"/>
      <c r="AI21034" s="6"/>
    </row>
    <row r="21035" spans="34:59" x14ac:dyDescent="0.25">
      <c r="AH21035" s="6"/>
      <c r="AI21035" s="6"/>
      <c r="AJ21035" s="6"/>
      <c r="AK21035" s="6"/>
      <c r="AL21035" s="6"/>
      <c r="AM21035" s="6"/>
      <c r="AN21035" s="6"/>
      <c r="AO21035" s="6"/>
      <c r="AP21035" s="6"/>
      <c r="AQ21035" s="6"/>
      <c r="AR21035" s="6"/>
      <c r="AS21035" s="6"/>
      <c r="AT21035" s="6"/>
      <c r="AU21035" s="6"/>
      <c r="AV21035" s="6"/>
      <c r="AW21035" s="6"/>
      <c r="AX21035" s="6"/>
      <c r="AY21035" s="6"/>
      <c r="AZ21035" s="6"/>
      <c r="BA21035" s="6"/>
      <c r="BB21035" s="6"/>
      <c r="BC21035" s="6"/>
      <c r="BD21035" s="6"/>
      <c r="BE21035" s="6"/>
      <c r="BF21035" s="6"/>
      <c r="BG21035" s="6"/>
    </row>
    <row r="21036" spans="34:59" x14ac:dyDescent="0.25">
      <c r="AH21036" s="10"/>
      <c r="AI21036" s="6"/>
      <c r="AJ21036" s="10"/>
      <c r="AK21036" s="10"/>
      <c r="AL21036" s="10"/>
      <c r="AM21036" s="10"/>
      <c r="AN21036" s="10"/>
      <c r="AO21036" s="10"/>
      <c r="AP21036" s="10"/>
      <c r="AQ21036" s="10"/>
      <c r="AR21036" s="10"/>
      <c r="AS21036" s="10"/>
      <c r="AT21036" s="10"/>
      <c r="AU21036" s="10"/>
      <c r="AV21036" s="10"/>
      <c r="AW21036" s="10"/>
      <c r="AX21036" s="10"/>
      <c r="AY21036" s="10"/>
      <c r="AZ21036" s="10"/>
      <c r="BA21036" s="10"/>
      <c r="BB21036" s="10"/>
      <c r="BC21036" s="10"/>
      <c r="BD21036" s="10"/>
      <c r="BE21036" s="10"/>
      <c r="BF21036" s="10"/>
      <c r="BG21036" s="6"/>
    </row>
    <row r="21037" spans="34:59" x14ac:dyDescent="0.25">
      <c r="AH21037" s="6"/>
      <c r="AI21037" s="6"/>
      <c r="AJ21037" s="6"/>
      <c r="AK21037" s="6"/>
      <c r="AL21037" s="6"/>
      <c r="AM21037" s="6"/>
      <c r="AN21037" s="6"/>
      <c r="AO21037" s="6"/>
      <c r="AP21037" s="6"/>
      <c r="AQ21037" s="6"/>
      <c r="AR21037" s="6"/>
      <c r="AS21037" s="6"/>
      <c r="AT21037" s="6"/>
      <c r="AU21037" s="6"/>
      <c r="AV21037" s="6"/>
      <c r="AW21037" s="6"/>
      <c r="AX21037" s="6"/>
      <c r="AY21037" s="6"/>
      <c r="AZ21037" s="6"/>
      <c r="BA21037" s="6"/>
      <c r="BB21037" s="6"/>
      <c r="BC21037" s="6"/>
      <c r="BD21037" s="6"/>
      <c r="BE21037" s="6"/>
      <c r="BF21037" s="6"/>
      <c r="BG21037" s="10"/>
    </row>
    <row r="21038" spans="34:59" x14ac:dyDescent="0.25">
      <c r="AH21038" s="10"/>
      <c r="AI21038" s="6"/>
    </row>
    <row r="21039" spans="34:59" x14ac:dyDescent="0.25">
      <c r="AH21039" s="6"/>
      <c r="AI21039" s="6"/>
      <c r="AJ21039" s="6"/>
      <c r="AK21039" s="6"/>
      <c r="AL21039" s="6"/>
      <c r="AM21039" s="6"/>
      <c r="AN21039" s="6"/>
      <c r="AO21039" s="6"/>
      <c r="AP21039" s="6"/>
      <c r="AQ21039" s="6"/>
      <c r="AR21039" s="6"/>
      <c r="AS21039" s="6"/>
      <c r="AT21039" s="6"/>
      <c r="AU21039" s="6"/>
      <c r="AV21039" s="6"/>
      <c r="AW21039" s="6"/>
      <c r="AX21039" s="6"/>
      <c r="AY21039" s="6"/>
      <c r="AZ21039" s="6"/>
      <c r="BA21039" s="6"/>
      <c r="BB21039" s="6"/>
      <c r="BC21039" s="6"/>
      <c r="BD21039" s="6"/>
      <c r="BE21039" s="6"/>
      <c r="BF21039" s="6"/>
      <c r="BG21039" s="6"/>
    </row>
    <row r="21040" spans="34:59" x14ac:dyDescent="0.25">
      <c r="AH21040" s="10"/>
      <c r="AI21040" s="6"/>
      <c r="AJ21040" s="10"/>
      <c r="AK21040" s="10"/>
      <c r="AL21040" s="10"/>
      <c r="AM21040" s="10"/>
      <c r="AN21040" s="10"/>
      <c r="AO21040" s="10"/>
      <c r="AP21040" s="10"/>
      <c r="AQ21040" s="10"/>
      <c r="AR21040" s="10"/>
      <c r="AS21040" s="10"/>
      <c r="AT21040" s="10"/>
      <c r="AU21040" s="10"/>
      <c r="AV21040" s="10"/>
      <c r="AW21040" s="10"/>
      <c r="AX21040" s="10"/>
      <c r="AY21040" s="10"/>
      <c r="AZ21040" s="10"/>
      <c r="BA21040" s="10"/>
      <c r="BB21040" s="10"/>
      <c r="BC21040" s="10"/>
      <c r="BD21040" s="10"/>
      <c r="BE21040" s="10"/>
      <c r="BF21040" s="10"/>
      <c r="BG21040" s="6"/>
    </row>
    <row r="21041" spans="34:59" x14ac:dyDescent="0.25">
      <c r="AH21041" s="6"/>
      <c r="AI21041" s="6"/>
      <c r="AJ21041" s="6"/>
      <c r="AK21041" s="6"/>
      <c r="AL21041" s="6"/>
      <c r="AM21041" s="6"/>
      <c r="AN21041" s="6"/>
      <c r="AO21041" s="6"/>
      <c r="AP21041" s="6"/>
      <c r="AQ21041" s="6"/>
      <c r="AR21041" s="6"/>
      <c r="AS21041" s="6"/>
      <c r="AT21041" s="6"/>
      <c r="AU21041" s="6"/>
      <c r="AV21041" s="6"/>
      <c r="AW21041" s="6"/>
      <c r="AX21041" s="6"/>
      <c r="AY21041" s="6"/>
      <c r="AZ21041" s="6"/>
      <c r="BA21041" s="6"/>
      <c r="BB21041" s="6"/>
      <c r="BC21041" s="6"/>
      <c r="BD21041" s="6"/>
      <c r="BE21041" s="6"/>
      <c r="BF21041" s="6"/>
      <c r="BG21041" s="10"/>
    </row>
    <row r="21042" spans="34:59" x14ac:dyDescent="0.25">
      <c r="AH21042" s="10"/>
      <c r="AI21042" s="6"/>
    </row>
    <row r="21043" spans="34:59" x14ac:dyDescent="0.25">
      <c r="AH21043" s="6"/>
      <c r="AI21043" s="6"/>
      <c r="AJ21043" s="6"/>
      <c r="AK21043" s="6"/>
      <c r="AL21043" s="6"/>
      <c r="AM21043" s="6"/>
      <c r="AN21043" s="6"/>
      <c r="AO21043" s="6"/>
      <c r="AP21043" s="6"/>
      <c r="AQ21043" s="6"/>
      <c r="AR21043" s="6"/>
      <c r="AS21043" s="6"/>
      <c r="AT21043" s="6"/>
      <c r="AU21043" s="6"/>
      <c r="AV21043" s="6"/>
      <c r="AW21043" s="6"/>
      <c r="AX21043" s="6"/>
      <c r="AY21043" s="6"/>
      <c r="AZ21043" s="6"/>
      <c r="BA21043" s="6"/>
      <c r="BB21043" s="6"/>
      <c r="BC21043" s="6"/>
      <c r="BD21043" s="6"/>
      <c r="BE21043" s="6"/>
      <c r="BF21043" s="6"/>
      <c r="BG21043" s="6"/>
    </row>
    <row r="21044" spans="34:59" x14ac:dyDescent="0.25">
      <c r="AH21044" s="10"/>
      <c r="AI21044" s="6"/>
      <c r="AJ21044" s="10"/>
      <c r="AK21044" s="10"/>
      <c r="AL21044" s="10"/>
      <c r="AM21044" s="10"/>
      <c r="AN21044" s="10"/>
      <c r="AO21044" s="10"/>
      <c r="AP21044" s="10"/>
      <c r="AQ21044" s="10"/>
      <c r="AR21044" s="10"/>
      <c r="AS21044" s="10"/>
      <c r="AT21044" s="10"/>
      <c r="AU21044" s="10"/>
      <c r="AV21044" s="10"/>
      <c r="AW21044" s="10"/>
      <c r="AX21044" s="10"/>
      <c r="AY21044" s="10"/>
      <c r="AZ21044" s="10"/>
      <c r="BA21044" s="10"/>
      <c r="BB21044" s="10"/>
      <c r="BC21044" s="10"/>
      <c r="BD21044" s="10"/>
      <c r="BE21044" s="10"/>
      <c r="BF21044" s="10"/>
      <c r="BG21044" s="6"/>
    </row>
    <row r="21046" spans="34:59" x14ac:dyDescent="0.25">
      <c r="AH21046" s="10"/>
      <c r="AI21046" s="6"/>
    </row>
    <row r="21047" spans="34:59" x14ac:dyDescent="0.25">
      <c r="AH21047" s="6"/>
      <c r="AI21047" s="6"/>
      <c r="AJ21047" s="6"/>
      <c r="AK21047" s="6"/>
      <c r="AL21047" s="6"/>
      <c r="AM21047" s="6"/>
      <c r="AN21047" s="6"/>
      <c r="AO21047" s="6"/>
      <c r="AP21047" s="6"/>
      <c r="AQ21047" s="6"/>
      <c r="AR21047" s="6"/>
      <c r="AS21047" s="6"/>
      <c r="AT21047" s="6"/>
      <c r="AU21047" s="6"/>
      <c r="AV21047" s="6"/>
      <c r="AW21047" s="6"/>
      <c r="AX21047" s="6"/>
      <c r="AY21047" s="6"/>
      <c r="AZ21047" s="6"/>
      <c r="BA21047" s="6"/>
      <c r="BB21047" s="6"/>
      <c r="BC21047" s="6"/>
      <c r="BD21047" s="6"/>
      <c r="BE21047" s="6"/>
      <c r="BF21047" s="6"/>
      <c r="BG21047" s="6"/>
    </row>
    <row r="21048" spans="34:59" x14ac:dyDescent="0.25">
      <c r="AH21048" s="10"/>
      <c r="AI21048" s="6"/>
      <c r="AJ21048" s="10"/>
      <c r="AK21048" s="10"/>
      <c r="AL21048" s="10"/>
      <c r="AM21048" s="10"/>
      <c r="AN21048" s="10"/>
      <c r="AO21048" s="10"/>
      <c r="AP21048" s="10"/>
      <c r="AQ21048" s="10"/>
      <c r="AR21048" s="10"/>
      <c r="AS21048" s="10"/>
      <c r="AT21048" s="10"/>
      <c r="AU21048" s="10"/>
      <c r="AV21048" s="10"/>
      <c r="AW21048" s="10"/>
      <c r="AX21048" s="10"/>
      <c r="AY21048" s="10"/>
      <c r="AZ21048" s="10"/>
      <c r="BA21048" s="10"/>
      <c r="BB21048" s="10"/>
      <c r="BC21048" s="10"/>
      <c r="BD21048" s="10"/>
      <c r="BE21048" s="10"/>
      <c r="BF21048" s="10"/>
      <c r="BG21048" s="6"/>
    </row>
    <row r="21049" spans="34:59" x14ac:dyDescent="0.25">
      <c r="AH21049" s="6"/>
      <c r="AI21049" s="6"/>
      <c r="AJ21049" s="6"/>
      <c r="AK21049" s="6"/>
      <c r="AL21049" s="6"/>
      <c r="AM21049" s="6"/>
      <c r="AN21049" s="6"/>
      <c r="AO21049" s="6"/>
      <c r="AP21049" s="6"/>
      <c r="AQ21049" s="6"/>
      <c r="AR21049" s="6"/>
      <c r="AS21049" s="6"/>
      <c r="AT21049" s="6"/>
      <c r="AU21049" s="6"/>
      <c r="AV21049" s="6"/>
      <c r="AW21049" s="6"/>
      <c r="AX21049" s="6"/>
      <c r="AY21049" s="6"/>
      <c r="AZ21049" s="6"/>
      <c r="BA21049" s="6"/>
      <c r="BB21049" s="6"/>
      <c r="BC21049" s="6"/>
      <c r="BD21049" s="6"/>
      <c r="BE21049" s="6"/>
      <c r="BF21049" s="6"/>
      <c r="BG21049" s="10"/>
    </row>
    <row r="21050" spans="34:59" x14ac:dyDescent="0.25">
      <c r="AH21050" s="10"/>
      <c r="AI21050" s="6"/>
    </row>
    <row r="21051" spans="34:59" x14ac:dyDescent="0.25">
      <c r="AH21051" s="6"/>
      <c r="AI21051" s="6"/>
      <c r="AJ21051" s="6"/>
      <c r="AK21051" s="6"/>
      <c r="AL21051" s="6"/>
      <c r="AM21051" s="6"/>
      <c r="AN21051" s="6"/>
      <c r="AO21051" s="6"/>
      <c r="AP21051" s="6"/>
      <c r="AQ21051" s="6"/>
      <c r="AR21051" s="6"/>
      <c r="AS21051" s="6"/>
      <c r="AT21051" s="6"/>
      <c r="AU21051" s="6"/>
      <c r="AV21051" s="6"/>
      <c r="AW21051" s="6"/>
      <c r="AX21051" s="6"/>
      <c r="AY21051" s="6"/>
      <c r="AZ21051" s="6"/>
      <c r="BA21051" s="6"/>
      <c r="BB21051" s="6"/>
      <c r="BC21051" s="6"/>
      <c r="BD21051" s="6"/>
      <c r="BE21051" s="6"/>
      <c r="BF21051" s="6"/>
      <c r="BG21051" s="6"/>
    </row>
    <row r="21052" spans="34:59" x14ac:dyDescent="0.25">
      <c r="AH21052" s="10"/>
      <c r="AI21052" s="6"/>
      <c r="AJ21052" s="10"/>
      <c r="AK21052" s="10"/>
      <c r="AL21052" s="10"/>
      <c r="AM21052" s="10"/>
      <c r="AN21052" s="10"/>
      <c r="AO21052" s="10"/>
      <c r="AP21052" s="10"/>
      <c r="AQ21052" s="10"/>
      <c r="AR21052" s="10"/>
      <c r="AS21052" s="10"/>
      <c r="AT21052" s="10"/>
      <c r="AU21052" s="10"/>
      <c r="AV21052" s="10"/>
      <c r="AW21052" s="10"/>
      <c r="AX21052" s="10"/>
      <c r="AY21052" s="10"/>
      <c r="AZ21052" s="10"/>
      <c r="BA21052" s="10"/>
      <c r="BB21052" s="10"/>
      <c r="BC21052" s="10"/>
      <c r="BD21052" s="10"/>
      <c r="BE21052" s="10"/>
      <c r="BF21052" s="10"/>
      <c r="BG21052" s="6"/>
    </row>
    <row r="21053" spans="34:59" x14ac:dyDescent="0.25">
      <c r="AH21053" s="6"/>
      <c r="AI21053" s="6"/>
      <c r="AJ21053" s="6"/>
      <c r="AK21053" s="6"/>
      <c r="AL21053" s="6"/>
      <c r="AM21053" s="6"/>
      <c r="AN21053" s="6"/>
      <c r="AO21053" s="6"/>
      <c r="AP21053" s="6"/>
      <c r="AQ21053" s="6"/>
      <c r="AR21053" s="6"/>
      <c r="AS21053" s="6"/>
      <c r="AT21053" s="6"/>
      <c r="AU21053" s="6"/>
      <c r="AV21053" s="6"/>
      <c r="AW21053" s="6"/>
      <c r="AX21053" s="6"/>
      <c r="AY21053" s="6"/>
      <c r="AZ21053" s="6"/>
      <c r="BA21053" s="6"/>
      <c r="BB21053" s="6"/>
      <c r="BC21053" s="6"/>
      <c r="BD21053" s="6"/>
      <c r="BE21053" s="6"/>
      <c r="BF21053" s="6"/>
      <c r="BG21053" s="10"/>
    </row>
    <row r="21054" spans="34:59" x14ac:dyDescent="0.25">
      <c r="AH21054" s="10"/>
      <c r="AI21054" s="6"/>
    </row>
    <row r="21055" spans="34:59" x14ac:dyDescent="0.25">
      <c r="AH21055" s="6"/>
      <c r="AI21055" s="6"/>
      <c r="AJ21055" s="6"/>
      <c r="AK21055" s="6"/>
      <c r="AL21055" s="6"/>
      <c r="AM21055" s="6"/>
      <c r="AN21055" s="6"/>
      <c r="AO21055" s="6"/>
      <c r="AP21055" s="6"/>
      <c r="AQ21055" s="6"/>
      <c r="AR21055" s="6"/>
      <c r="AS21055" s="6"/>
      <c r="AT21055" s="6"/>
      <c r="AU21055" s="6"/>
      <c r="AV21055" s="6"/>
      <c r="AW21055" s="6"/>
      <c r="AX21055" s="6"/>
      <c r="AY21055" s="6"/>
      <c r="AZ21055" s="6"/>
      <c r="BA21055" s="6"/>
      <c r="BB21055" s="6"/>
      <c r="BC21055" s="6"/>
      <c r="BD21055" s="6"/>
      <c r="BE21055" s="6"/>
      <c r="BF21055" s="6"/>
      <c r="BG21055" s="6"/>
    </row>
    <row r="21056" spans="34:59" x14ac:dyDescent="0.25">
      <c r="AH21056" s="10"/>
      <c r="AI21056" s="6"/>
      <c r="AJ21056" s="10"/>
      <c r="AK21056" s="10"/>
      <c r="AL21056" s="10"/>
      <c r="AM21056" s="10"/>
      <c r="AN21056" s="10"/>
      <c r="AO21056" s="10"/>
      <c r="AP21056" s="10"/>
      <c r="AQ21056" s="10"/>
      <c r="AR21056" s="10"/>
      <c r="AS21056" s="10"/>
      <c r="AT21056" s="10"/>
      <c r="AU21056" s="10"/>
      <c r="AV21056" s="10"/>
      <c r="AW21056" s="10"/>
      <c r="AX21056" s="10"/>
      <c r="AY21056" s="10"/>
      <c r="AZ21056" s="10"/>
      <c r="BA21056" s="10"/>
      <c r="BB21056" s="10"/>
      <c r="BC21056" s="10"/>
      <c r="BD21056" s="10"/>
      <c r="BE21056" s="10"/>
      <c r="BF21056" s="10"/>
      <c r="BG21056" s="6"/>
    </row>
    <row r="21057" spans="34:59" x14ac:dyDescent="0.25">
      <c r="AH21057" s="6"/>
      <c r="AI21057" s="6"/>
      <c r="AJ21057" s="6"/>
      <c r="AK21057" s="6"/>
      <c r="AL21057" s="6"/>
      <c r="AM21057" s="6"/>
      <c r="AN21057" s="6"/>
      <c r="AO21057" s="6"/>
      <c r="AP21057" s="6"/>
      <c r="AQ21057" s="6"/>
      <c r="AR21057" s="6"/>
      <c r="AS21057" s="6"/>
      <c r="AT21057" s="6"/>
      <c r="AU21057" s="6"/>
      <c r="AV21057" s="6"/>
      <c r="AW21057" s="6"/>
      <c r="AX21057" s="6"/>
      <c r="AY21057" s="6"/>
      <c r="AZ21057" s="6"/>
      <c r="BA21057" s="6"/>
      <c r="BB21057" s="6"/>
      <c r="BC21057" s="6"/>
      <c r="BD21057" s="6"/>
      <c r="BE21057" s="6"/>
      <c r="BF21057" s="6"/>
      <c r="BG21057" s="10"/>
    </row>
    <row r="21058" spans="34:59" x14ac:dyDescent="0.25">
      <c r="AH21058" s="10"/>
      <c r="AI21058" s="6"/>
    </row>
    <row r="21059" spans="34:59" x14ac:dyDescent="0.25">
      <c r="AH21059" s="6"/>
      <c r="AI21059" s="6"/>
      <c r="AJ21059" s="6"/>
      <c r="AK21059" s="6"/>
      <c r="AL21059" s="6"/>
      <c r="AM21059" s="6"/>
      <c r="AN21059" s="6"/>
      <c r="AO21059" s="6"/>
      <c r="AP21059" s="6"/>
      <c r="AQ21059" s="6"/>
      <c r="AR21059" s="6"/>
      <c r="AS21059" s="6"/>
      <c r="AT21059" s="6"/>
      <c r="AU21059" s="6"/>
      <c r="AV21059" s="6"/>
      <c r="AW21059" s="6"/>
      <c r="AX21059" s="6"/>
      <c r="AY21059" s="6"/>
      <c r="AZ21059" s="6"/>
      <c r="BA21059" s="6"/>
      <c r="BB21059" s="6"/>
      <c r="BC21059" s="6"/>
      <c r="BD21059" s="6"/>
      <c r="BE21059" s="6"/>
      <c r="BF21059" s="6"/>
      <c r="BG21059" s="6"/>
    </row>
    <row r="21060" spans="34:59" x14ac:dyDescent="0.25">
      <c r="AH21060" s="10"/>
      <c r="AI21060" s="6"/>
      <c r="AJ21060" s="10"/>
      <c r="AK21060" s="10"/>
      <c r="AL21060" s="10"/>
      <c r="AM21060" s="10"/>
      <c r="AN21060" s="10"/>
      <c r="AO21060" s="10"/>
      <c r="AP21060" s="10"/>
      <c r="AQ21060" s="10"/>
      <c r="AR21060" s="10"/>
      <c r="AS21060" s="10"/>
      <c r="AT21060" s="10"/>
      <c r="AU21060" s="10"/>
      <c r="AV21060" s="10"/>
      <c r="AW21060" s="10"/>
      <c r="AX21060" s="10"/>
      <c r="AY21060" s="10"/>
      <c r="AZ21060" s="10"/>
      <c r="BA21060" s="10"/>
      <c r="BB21060" s="10"/>
      <c r="BC21060" s="10"/>
      <c r="BD21060" s="10"/>
      <c r="BE21060" s="10"/>
      <c r="BF21060" s="10"/>
      <c r="BG21060" s="6"/>
    </row>
    <row r="21062" spans="34:59" x14ac:dyDescent="0.25">
      <c r="AH21062" s="10"/>
      <c r="AI21062" s="6"/>
    </row>
    <row r="21063" spans="34:59" x14ac:dyDescent="0.25">
      <c r="AH21063" s="6"/>
      <c r="AI21063" s="6"/>
      <c r="AJ21063" s="6"/>
      <c r="AK21063" s="6"/>
      <c r="AL21063" s="6"/>
      <c r="AM21063" s="6"/>
      <c r="AN21063" s="6"/>
      <c r="AO21063" s="6"/>
      <c r="AP21063" s="6"/>
      <c r="AQ21063" s="6"/>
      <c r="AR21063" s="6"/>
      <c r="AS21063" s="6"/>
      <c r="AT21063" s="6"/>
      <c r="AU21063" s="6"/>
      <c r="AV21063" s="6"/>
      <c r="AW21063" s="6"/>
      <c r="AX21063" s="6"/>
      <c r="AY21063" s="6"/>
      <c r="AZ21063" s="6"/>
      <c r="BA21063" s="6"/>
      <c r="BB21063" s="6"/>
      <c r="BC21063" s="6"/>
      <c r="BD21063" s="6"/>
      <c r="BE21063" s="6"/>
      <c r="BF21063" s="6"/>
      <c r="BG21063" s="6"/>
    </row>
    <row r="21064" spans="34:59" x14ac:dyDescent="0.25">
      <c r="AH21064" s="10"/>
      <c r="AI21064" s="6"/>
      <c r="AJ21064" s="10"/>
      <c r="AK21064" s="10"/>
      <c r="AL21064" s="10"/>
      <c r="AM21064" s="10"/>
      <c r="AN21064" s="10"/>
      <c r="AO21064" s="10"/>
      <c r="AP21064" s="10"/>
      <c r="AQ21064" s="10"/>
      <c r="AR21064" s="10"/>
      <c r="AS21064" s="10"/>
      <c r="AT21064" s="10"/>
      <c r="AU21064" s="10"/>
      <c r="AV21064" s="10"/>
      <c r="AW21064" s="10"/>
      <c r="AX21064" s="10"/>
      <c r="AY21064" s="10"/>
      <c r="AZ21064" s="10"/>
      <c r="BA21064" s="10"/>
      <c r="BB21064" s="10"/>
      <c r="BC21064" s="10"/>
      <c r="BD21064" s="10"/>
      <c r="BE21064" s="10"/>
      <c r="BF21064" s="10"/>
      <c r="BG21064" s="6"/>
    </row>
    <row r="21065" spans="34:59" x14ac:dyDescent="0.25">
      <c r="AH21065" s="6"/>
      <c r="AI21065" s="6"/>
      <c r="AJ21065" s="6"/>
      <c r="AK21065" s="6"/>
      <c r="AL21065" s="6"/>
      <c r="AM21065" s="6"/>
      <c r="AN21065" s="6"/>
      <c r="AO21065" s="6"/>
      <c r="AP21065" s="6"/>
      <c r="AQ21065" s="6"/>
      <c r="AR21065" s="6"/>
      <c r="AS21065" s="6"/>
      <c r="AT21065" s="6"/>
      <c r="AU21065" s="6"/>
      <c r="AV21065" s="6"/>
      <c r="AW21065" s="6"/>
      <c r="AX21065" s="6"/>
      <c r="AY21065" s="6"/>
      <c r="AZ21065" s="6"/>
      <c r="BA21065" s="6"/>
      <c r="BB21065" s="6"/>
      <c r="BC21065" s="6"/>
      <c r="BD21065" s="6"/>
      <c r="BE21065" s="6"/>
      <c r="BF21065" s="6"/>
      <c r="BG21065" s="10"/>
    </row>
    <row r="21066" spans="34:59" x14ac:dyDescent="0.25">
      <c r="AH21066" s="10"/>
      <c r="AI21066" s="6"/>
    </row>
    <row r="21067" spans="34:59" x14ac:dyDescent="0.25">
      <c r="AH21067" s="6"/>
      <c r="AI21067" s="6"/>
      <c r="AJ21067" s="6"/>
      <c r="AK21067" s="6"/>
      <c r="AL21067" s="6"/>
      <c r="AM21067" s="6"/>
      <c r="AN21067" s="6"/>
      <c r="AO21067" s="6"/>
      <c r="AP21067" s="6"/>
      <c r="AQ21067" s="6"/>
      <c r="AR21067" s="6"/>
      <c r="AS21067" s="6"/>
      <c r="AT21067" s="6"/>
      <c r="AU21067" s="6"/>
      <c r="AV21067" s="6"/>
      <c r="AW21067" s="6"/>
      <c r="AX21067" s="6"/>
      <c r="AY21067" s="6"/>
      <c r="AZ21067" s="6"/>
      <c r="BA21067" s="6"/>
      <c r="BB21067" s="6"/>
      <c r="BC21067" s="6"/>
      <c r="BD21067" s="6"/>
      <c r="BE21067" s="6"/>
      <c r="BF21067" s="6"/>
      <c r="BG21067" s="6"/>
    </row>
    <row r="21068" spans="34:59" x14ac:dyDescent="0.25">
      <c r="AH21068" s="10"/>
      <c r="AI21068" s="6"/>
      <c r="AJ21068" s="10"/>
      <c r="AK21068" s="10"/>
      <c r="AL21068" s="10"/>
      <c r="AM21068" s="10"/>
      <c r="AN21068" s="10"/>
      <c r="AO21068" s="10"/>
      <c r="AP21068" s="10"/>
      <c r="AQ21068" s="10"/>
      <c r="AR21068" s="10"/>
      <c r="AS21068" s="10"/>
      <c r="AT21068" s="10"/>
      <c r="AU21068" s="10"/>
      <c r="AV21068" s="10"/>
      <c r="AW21068" s="10"/>
      <c r="AX21068" s="10"/>
      <c r="AY21068" s="10"/>
      <c r="AZ21068" s="10"/>
      <c r="BA21068" s="10"/>
      <c r="BB21068" s="10"/>
      <c r="BC21068" s="10"/>
      <c r="BD21068" s="10"/>
      <c r="BE21068" s="10"/>
      <c r="BF21068" s="10"/>
      <c r="BG21068" s="6"/>
    </row>
    <row r="21069" spans="34:59" x14ac:dyDescent="0.25">
      <c r="AH21069" s="6"/>
      <c r="AI21069" s="6"/>
      <c r="AJ21069" s="6"/>
      <c r="AK21069" s="6"/>
      <c r="AL21069" s="6"/>
      <c r="AM21069" s="6"/>
      <c r="AN21069" s="6"/>
      <c r="AO21069" s="6"/>
      <c r="AP21069" s="6"/>
      <c r="AQ21069" s="6"/>
      <c r="AR21069" s="6"/>
      <c r="AS21069" s="6"/>
      <c r="AT21069" s="6"/>
      <c r="AU21069" s="6"/>
      <c r="AV21069" s="6"/>
      <c r="AW21069" s="6"/>
      <c r="AX21069" s="6"/>
      <c r="AY21069" s="6"/>
      <c r="AZ21069" s="6"/>
      <c r="BA21069" s="6"/>
      <c r="BB21069" s="6"/>
      <c r="BC21069" s="6"/>
      <c r="BD21069" s="6"/>
      <c r="BE21069" s="6"/>
      <c r="BF21069" s="6"/>
      <c r="BG21069" s="10"/>
    </row>
    <row r="21070" spans="34:59" x14ac:dyDescent="0.25">
      <c r="AH21070" s="10"/>
      <c r="AI21070" s="6"/>
    </row>
    <row r="21071" spans="34:59" x14ac:dyDescent="0.25">
      <c r="AH21071" s="6"/>
      <c r="AI21071" s="6"/>
      <c r="AJ21071" s="6"/>
      <c r="AK21071" s="6"/>
      <c r="AL21071" s="6"/>
      <c r="AM21071" s="6"/>
      <c r="AN21071" s="6"/>
      <c r="AO21071" s="6"/>
      <c r="AP21071" s="6"/>
      <c r="AQ21071" s="6"/>
      <c r="AR21071" s="6"/>
      <c r="AS21071" s="6"/>
      <c r="AT21071" s="6"/>
      <c r="AU21071" s="6"/>
      <c r="AV21071" s="6"/>
      <c r="AW21071" s="6"/>
      <c r="AX21071" s="6"/>
      <c r="AY21071" s="6"/>
      <c r="AZ21071" s="6"/>
      <c r="BA21071" s="6"/>
      <c r="BB21071" s="6"/>
      <c r="BC21071" s="6"/>
      <c r="BD21071" s="6"/>
      <c r="BE21071" s="6"/>
      <c r="BF21071" s="6"/>
      <c r="BG21071" s="6"/>
    </row>
    <row r="21072" spans="34:59" x14ac:dyDescent="0.25">
      <c r="AH21072" s="10"/>
      <c r="AI21072" s="6"/>
      <c r="AJ21072" s="10"/>
      <c r="AK21072" s="10"/>
      <c r="AL21072" s="10"/>
      <c r="AM21072" s="10"/>
      <c r="AN21072" s="10"/>
      <c r="AO21072" s="10"/>
      <c r="AP21072" s="10"/>
      <c r="AQ21072" s="10"/>
      <c r="AR21072" s="10"/>
      <c r="AS21072" s="10"/>
      <c r="AT21072" s="10"/>
      <c r="AU21072" s="10"/>
      <c r="AV21072" s="10"/>
      <c r="AW21072" s="10"/>
      <c r="AX21072" s="10"/>
      <c r="AY21072" s="10"/>
      <c r="AZ21072" s="10"/>
      <c r="BA21072" s="10"/>
      <c r="BB21072" s="10"/>
      <c r="BC21072" s="10"/>
      <c r="BD21072" s="10"/>
      <c r="BE21072" s="10"/>
      <c r="BF21072" s="10"/>
      <c r="BG21072" s="6"/>
    </row>
    <row r="21073" spans="34:59" x14ac:dyDescent="0.25">
      <c r="AH21073" s="6"/>
      <c r="AI21073" s="6"/>
      <c r="AJ21073" s="6"/>
      <c r="AK21073" s="6"/>
      <c r="AL21073" s="6"/>
      <c r="AM21073" s="6"/>
      <c r="AN21073" s="6"/>
      <c r="AO21073" s="6"/>
      <c r="AP21073" s="6"/>
      <c r="AQ21073" s="6"/>
      <c r="AR21073" s="6"/>
      <c r="AS21073" s="6"/>
      <c r="AT21073" s="6"/>
      <c r="AU21073" s="6"/>
      <c r="AV21073" s="6"/>
      <c r="AW21073" s="6"/>
      <c r="AX21073" s="6"/>
      <c r="AY21073" s="6"/>
      <c r="AZ21073" s="6"/>
      <c r="BA21073" s="6"/>
      <c r="BB21073" s="6"/>
      <c r="BC21073" s="6"/>
      <c r="BD21073" s="6"/>
      <c r="BE21073" s="6"/>
      <c r="BF21073" s="6"/>
      <c r="BG21073" s="10"/>
    </row>
    <row r="21074" spans="34:59" x14ac:dyDescent="0.25">
      <c r="AH21074" s="10"/>
      <c r="AI21074" s="6"/>
    </row>
    <row r="21075" spans="34:59" x14ac:dyDescent="0.25">
      <c r="AH21075" s="6"/>
      <c r="AI21075" s="6"/>
      <c r="AJ21075" s="6"/>
      <c r="AK21075" s="6"/>
      <c r="AL21075" s="6"/>
      <c r="AM21075" s="6"/>
      <c r="AN21075" s="6"/>
      <c r="AO21075" s="6"/>
      <c r="AP21075" s="6"/>
      <c r="AQ21075" s="6"/>
      <c r="AR21075" s="6"/>
      <c r="AS21075" s="6"/>
      <c r="AT21075" s="6"/>
      <c r="AU21075" s="6"/>
      <c r="AV21075" s="6"/>
      <c r="AW21075" s="6"/>
      <c r="AX21075" s="6"/>
      <c r="AY21075" s="6"/>
      <c r="AZ21075" s="6"/>
      <c r="BA21075" s="6"/>
      <c r="BB21075" s="6"/>
      <c r="BC21075" s="6"/>
      <c r="BD21075" s="6"/>
      <c r="BE21075" s="6"/>
      <c r="BF21075" s="6"/>
      <c r="BG21075" s="6"/>
    </row>
    <row r="21076" spans="34:59" x14ac:dyDescent="0.25">
      <c r="AH21076" s="10"/>
      <c r="AI21076" s="6"/>
      <c r="AJ21076" s="10"/>
      <c r="AK21076" s="10"/>
      <c r="AL21076" s="10"/>
      <c r="AM21076" s="10"/>
      <c r="AN21076" s="10"/>
      <c r="AO21076" s="10"/>
      <c r="AP21076" s="10"/>
      <c r="AQ21076" s="10"/>
      <c r="AR21076" s="10"/>
      <c r="AS21076" s="10"/>
      <c r="AT21076" s="10"/>
      <c r="AU21076" s="10"/>
      <c r="AV21076" s="10"/>
      <c r="AW21076" s="10"/>
      <c r="AX21076" s="10"/>
      <c r="AY21076" s="10"/>
      <c r="AZ21076" s="10"/>
      <c r="BA21076" s="10"/>
      <c r="BB21076" s="10"/>
      <c r="BC21076" s="10"/>
      <c r="BD21076" s="10"/>
      <c r="BE21076" s="10"/>
      <c r="BF21076" s="10"/>
      <c r="BG21076" s="6"/>
    </row>
    <row r="21078" spans="34:59" x14ac:dyDescent="0.25">
      <c r="AH21078" s="10"/>
      <c r="AI21078" s="6"/>
    </row>
    <row r="21079" spans="34:59" x14ac:dyDescent="0.25">
      <c r="AH21079" s="6"/>
      <c r="AI21079" s="6"/>
      <c r="AJ21079" s="6"/>
      <c r="AK21079" s="6"/>
      <c r="AL21079" s="6"/>
      <c r="AM21079" s="6"/>
      <c r="AN21079" s="6"/>
      <c r="AO21079" s="6"/>
      <c r="AP21079" s="6"/>
      <c r="AQ21079" s="6"/>
      <c r="AR21079" s="6"/>
      <c r="AS21079" s="6"/>
      <c r="AT21079" s="6"/>
      <c r="AU21079" s="6"/>
      <c r="AV21079" s="6"/>
      <c r="AW21079" s="6"/>
      <c r="AX21079" s="6"/>
      <c r="AY21079" s="6"/>
      <c r="AZ21079" s="6"/>
      <c r="BA21079" s="6"/>
      <c r="BB21079" s="6"/>
      <c r="BC21079" s="6"/>
      <c r="BD21079" s="6"/>
      <c r="BE21079" s="6"/>
      <c r="BF21079" s="6"/>
      <c r="BG21079" s="6"/>
    </row>
    <row r="21080" spans="34:59" x14ac:dyDescent="0.25">
      <c r="AH21080" s="10"/>
      <c r="AI21080" s="6"/>
      <c r="AJ21080" s="10"/>
      <c r="AK21080" s="10"/>
      <c r="AL21080" s="10"/>
      <c r="AM21080" s="10"/>
      <c r="AN21080" s="10"/>
      <c r="AO21080" s="10"/>
      <c r="AP21080" s="10"/>
      <c r="AQ21080" s="10"/>
      <c r="AR21080" s="10"/>
      <c r="AS21080" s="10"/>
      <c r="AT21080" s="10"/>
      <c r="AU21080" s="10"/>
      <c r="AV21080" s="10"/>
      <c r="AW21080" s="10"/>
      <c r="AX21080" s="10"/>
      <c r="AY21080" s="10"/>
      <c r="AZ21080" s="10"/>
      <c r="BA21080" s="10"/>
      <c r="BB21080" s="10"/>
      <c r="BC21080" s="10"/>
      <c r="BD21080" s="10"/>
      <c r="BE21080" s="10"/>
      <c r="BF21080" s="10"/>
      <c r="BG21080" s="6"/>
    </row>
    <row r="21081" spans="34:59" x14ac:dyDescent="0.25">
      <c r="AH21081" s="6"/>
      <c r="AI21081" s="6"/>
      <c r="AJ21081" s="6"/>
      <c r="AK21081" s="6"/>
      <c r="AL21081" s="6"/>
      <c r="AM21081" s="6"/>
      <c r="AN21081" s="6"/>
      <c r="AO21081" s="6"/>
      <c r="AP21081" s="6"/>
      <c r="AQ21081" s="6"/>
      <c r="AR21081" s="6"/>
      <c r="AS21081" s="6"/>
      <c r="AT21081" s="6"/>
      <c r="AU21081" s="6"/>
      <c r="AV21081" s="6"/>
      <c r="AW21081" s="6"/>
      <c r="AX21081" s="6"/>
      <c r="AY21081" s="6"/>
      <c r="AZ21081" s="6"/>
      <c r="BA21081" s="6"/>
      <c r="BB21081" s="6"/>
      <c r="BC21081" s="6"/>
      <c r="BD21081" s="6"/>
      <c r="BE21081" s="6"/>
      <c r="BF21081" s="6"/>
      <c r="BG21081" s="10"/>
    </row>
    <row r="21082" spans="34:59" x14ac:dyDescent="0.25">
      <c r="AH21082" s="10"/>
      <c r="AI21082" s="6"/>
    </row>
    <row r="21083" spans="34:59" x14ac:dyDescent="0.25">
      <c r="AH21083" s="6"/>
      <c r="AI21083" s="6"/>
      <c r="AJ21083" s="6"/>
      <c r="AK21083" s="6"/>
      <c r="AL21083" s="6"/>
      <c r="AM21083" s="6"/>
      <c r="AN21083" s="6"/>
      <c r="AO21083" s="6"/>
      <c r="AP21083" s="6"/>
      <c r="AQ21083" s="6"/>
      <c r="AR21083" s="6"/>
      <c r="AS21083" s="6"/>
      <c r="AT21083" s="6"/>
      <c r="AU21083" s="6"/>
      <c r="AV21083" s="6"/>
      <c r="AW21083" s="6"/>
      <c r="AX21083" s="6"/>
      <c r="AY21083" s="6"/>
      <c r="AZ21083" s="6"/>
      <c r="BA21083" s="6"/>
      <c r="BB21083" s="6"/>
      <c r="BC21083" s="6"/>
      <c r="BD21083" s="6"/>
      <c r="BE21083" s="6"/>
      <c r="BF21083" s="6"/>
      <c r="BG21083" s="6"/>
    </row>
    <row r="21084" spans="34:59" x14ac:dyDescent="0.25">
      <c r="AH21084" s="10"/>
      <c r="AI21084" s="6"/>
      <c r="AJ21084" s="10"/>
      <c r="AK21084" s="10"/>
      <c r="AL21084" s="10"/>
      <c r="AM21084" s="10"/>
      <c r="AN21084" s="10"/>
      <c r="AO21084" s="10"/>
      <c r="AP21084" s="10"/>
      <c r="AQ21084" s="10"/>
      <c r="AR21084" s="10"/>
      <c r="AS21084" s="10"/>
      <c r="AT21084" s="10"/>
      <c r="AU21084" s="10"/>
      <c r="AV21084" s="10"/>
      <c r="AW21084" s="10"/>
      <c r="AX21084" s="10"/>
      <c r="AY21084" s="10"/>
      <c r="AZ21084" s="10"/>
      <c r="BA21084" s="10"/>
      <c r="BB21084" s="10"/>
      <c r="BC21084" s="10"/>
      <c r="BD21084" s="10"/>
      <c r="BE21084" s="10"/>
      <c r="BF21084" s="10"/>
      <c r="BG21084" s="6"/>
    </row>
    <row r="21085" spans="34:59" x14ac:dyDescent="0.25">
      <c r="AH21085" s="6"/>
      <c r="AI21085" s="6"/>
      <c r="AJ21085" s="6"/>
      <c r="AK21085" s="6"/>
      <c r="AL21085" s="6"/>
      <c r="AM21085" s="6"/>
      <c r="AN21085" s="6"/>
      <c r="AO21085" s="6"/>
      <c r="AP21085" s="6"/>
      <c r="AQ21085" s="6"/>
      <c r="AR21085" s="6"/>
      <c r="AS21085" s="6"/>
      <c r="AT21085" s="6"/>
      <c r="AU21085" s="6"/>
      <c r="AV21085" s="6"/>
      <c r="AW21085" s="6"/>
      <c r="AX21085" s="6"/>
      <c r="AY21085" s="6"/>
      <c r="AZ21085" s="6"/>
      <c r="BA21085" s="6"/>
      <c r="BB21085" s="6"/>
      <c r="BC21085" s="6"/>
      <c r="BD21085" s="6"/>
      <c r="BE21085" s="6"/>
      <c r="BF21085" s="6"/>
      <c r="BG21085" s="10"/>
    </row>
    <row r="21086" spans="34:59" x14ac:dyDescent="0.25">
      <c r="AH21086" s="10"/>
      <c r="AI21086" s="6"/>
    </row>
    <row r="21087" spans="34:59" x14ac:dyDescent="0.25">
      <c r="AH21087" s="6"/>
      <c r="AI21087" s="6"/>
      <c r="AJ21087" s="6"/>
      <c r="AK21087" s="6"/>
      <c r="AL21087" s="6"/>
      <c r="AM21087" s="6"/>
      <c r="AN21087" s="6"/>
      <c r="AO21087" s="6"/>
      <c r="AP21087" s="6"/>
      <c r="AQ21087" s="6"/>
      <c r="AR21087" s="6"/>
      <c r="AS21087" s="6"/>
      <c r="AT21087" s="6"/>
      <c r="AU21087" s="6"/>
      <c r="AV21087" s="6"/>
      <c r="AW21087" s="6"/>
      <c r="AX21087" s="6"/>
      <c r="AY21087" s="6"/>
      <c r="AZ21087" s="6"/>
      <c r="BA21087" s="6"/>
      <c r="BB21087" s="6"/>
      <c r="BC21087" s="6"/>
      <c r="BD21087" s="6"/>
      <c r="BE21087" s="6"/>
      <c r="BF21087" s="6"/>
      <c r="BG21087" s="6"/>
    </row>
    <row r="21088" spans="34:59" x14ac:dyDescent="0.25">
      <c r="AH21088" s="10"/>
      <c r="AI21088" s="6"/>
      <c r="AJ21088" s="10"/>
      <c r="AK21088" s="10"/>
      <c r="AL21088" s="10"/>
      <c r="AM21088" s="10"/>
      <c r="AN21088" s="10"/>
      <c r="AO21088" s="10"/>
      <c r="AP21088" s="10"/>
      <c r="AQ21088" s="10"/>
      <c r="AR21088" s="10"/>
      <c r="AS21088" s="10"/>
      <c r="AT21088" s="10"/>
      <c r="AU21088" s="10"/>
      <c r="AV21088" s="10"/>
      <c r="AW21088" s="10"/>
      <c r="AX21088" s="10"/>
      <c r="AY21088" s="10"/>
      <c r="AZ21088" s="10"/>
      <c r="BA21088" s="10"/>
      <c r="BB21088" s="10"/>
      <c r="BC21088" s="10"/>
      <c r="BD21088" s="10"/>
      <c r="BE21088" s="10"/>
      <c r="BF21088" s="10"/>
      <c r="BG21088" s="6"/>
    </row>
    <row r="21089" spans="34:59" x14ac:dyDescent="0.25">
      <c r="AH21089" s="6"/>
      <c r="AI21089" s="6"/>
      <c r="AJ21089" s="6"/>
      <c r="AK21089" s="6"/>
      <c r="AL21089" s="6"/>
      <c r="AM21089" s="6"/>
      <c r="AN21089" s="6"/>
      <c r="AO21089" s="6"/>
      <c r="AP21089" s="6"/>
      <c r="AQ21089" s="6"/>
      <c r="AR21089" s="6"/>
      <c r="AS21089" s="6"/>
      <c r="AT21089" s="6"/>
      <c r="AU21089" s="6"/>
      <c r="AV21089" s="6"/>
      <c r="AW21089" s="6"/>
      <c r="AX21089" s="6"/>
      <c r="AY21089" s="6"/>
      <c r="AZ21089" s="6"/>
      <c r="BA21089" s="6"/>
      <c r="BB21089" s="6"/>
      <c r="BC21089" s="6"/>
      <c r="BD21089" s="6"/>
      <c r="BE21089" s="6"/>
      <c r="BF21089" s="6"/>
      <c r="BG21089" s="10"/>
    </row>
    <row r="21090" spans="34:59" x14ac:dyDescent="0.25">
      <c r="AH21090" s="10"/>
      <c r="AI21090" s="6"/>
    </row>
    <row r="21091" spans="34:59" x14ac:dyDescent="0.25">
      <c r="AH21091" s="6"/>
      <c r="AI21091" s="6"/>
      <c r="AJ21091" s="6"/>
      <c r="AK21091" s="6"/>
      <c r="AL21091" s="6"/>
      <c r="AM21091" s="6"/>
      <c r="AN21091" s="6"/>
      <c r="AO21091" s="6"/>
      <c r="AP21091" s="6"/>
      <c r="AQ21091" s="6"/>
      <c r="AR21091" s="6"/>
      <c r="AS21091" s="6"/>
      <c r="AT21091" s="6"/>
      <c r="AU21091" s="6"/>
      <c r="AV21091" s="6"/>
      <c r="AW21091" s="6"/>
      <c r="AX21091" s="6"/>
      <c r="AY21091" s="6"/>
      <c r="AZ21091" s="6"/>
      <c r="BA21091" s="6"/>
      <c r="BB21091" s="6"/>
      <c r="BC21091" s="6"/>
      <c r="BD21091" s="6"/>
      <c r="BE21091" s="6"/>
      <c r="BF21091" s="6"/>
      <c r="BG21091" s="6"/>
    </row>
    <row r="21092" spans="34:59" x14ac:dyDescent="0.25">
      <c r="AH21092" s="10"/>
      <c r="AI21092" s="6"/>
      <c r="AJ21092" s="10"/>
      <c r="AK21092" s="10"/>
      <c r="AL21092" s="10"/>
      <c r="AM21092" s="10"/>
      <c r="AN21092" s="10"/>
      <c r="AO21092" s="10"/>
      <c r="AP21092" s="10"/>
      <c r="AQ21092" s="10"/>
      <c r="AR21092" s="10"/>
      <c r="AS21092" s="10"/>
      <c r="AT21092" s="10"/>
      <c r="AU21092" s="10"/>
      <c r="AV21092" s="10"/>
      <c r="AW21092" s="10"/>
      <c r="AX21092" s="10"/>
      <c r="AY21092" s="10"/>
      <c r="AZ21092" s="10"/>
      <c r="BA21092" s="10"/>
      <c r="BB21092" s="10"/>
      <c r="BC21092" s="10"/>
      <c r="BD21092" s="10"/>
      <c r="BE21092" s="10"/>
      <c r="BF21092" s="10"/>
      <c r="BG21092" s="6"/>
    </row>
    <row r="21094" spans="34:59" x14ac:dyDescent="0.25">
      <c r="AH21094" s="10"/>
      <c r="AI21094" s="6"/>
    </row>
    <row r="21095" spans="34:59" x14ac:dyDescent="0.25">
      <c r="AH21095" s="6"/>
      <c r="AI21095" s="6"/>
      <c r="AJ21095" s="6"/>
      <c r="AK21095" s="6"/>
      <c r="AL21095" s="6"/>
      <c r="AM21095" s="6"/>
      <c r="AN21095" s="6"/>
      <c r="AO21095" s="6"/>
      <c r="AP21095" s="6"/>
      <c r="AQ21095" s="6"/>
      <c r="AR21095" s="6"/>
      <c r="AS21095" s="6"/>
      <c r="AT21095" s="6"/>
      <c r="AU21095" s="6"/>
      <c r="AV21095" s="6"/>
      <c r="AW21095" s="6"/>
      <c r="AX21095" s="6"/>
      <c r="AY21095" s="6"/>
      <c r="AZ21095" s="6"/>
      <c r="BA21095" s="6"/>
      <c r="BB21095" s="6"/>
      <c r="BC21095" s="6"/>
      <c r="BD21095" s="6"/>
      <c r="BE21095" s="6"/>
      <c r="BF21095" s="6"/>
      <c r="BG21095" s="6"/>
    </row>
    <row r="21096" spans="34:59" x14ac:dyDescent="0.25">
      <c r="AH21096" s="10"/>
      <c r="AI21096" s="6"/>
      <c r="AJ21096" s="10"/>
      <c r="AK21096" s="10"/>
      <c r="AL21096" s="10"/>
      <c r="AM21096" s="10"/>
      <c r="AN21096" s="10"/>
      <c r="AO21096" s="10"/>
      <c r="AP21096" s="10"/>
      <c r="AQ21096" s="10"/>
      <c r="AR21096" s="10"/>
      <c r="AS21096" s="10"/>
      <c r="AT21096" s="10"/>
      <c r="AU21096" s="10"/>
      <c r="AV21096" s="10"/>
      <c r="AW21096" s="10"/>
      <c r="AX21096" s="10"/>
      <c r="AY21096" s="10"/>
      <c r="AZ21096" s="10"/>
      <c r="BA21096" s="10"/>
      <c r="BB21096" s="10"/>
      <c r="BC21096" s="10"/>
      <c r="BD21096" s="10"/>
      <c r="BE21096" s="10"/>
      <c r="BF21096" s="10"/>
      <c r="BG21096" s="6"/>
    </row>
    <row r="21097" spans="34:59" x14ac:dyDescent="0.25">
      <c r="AH21097" s="6"/>
      <c r="AI21097" s="6"/>
      <c r="AJ21097" s="6"/>
      <c r="AK21097" s="6"/>
      <c r="AL21097" s="6"/>
      <c r="AM21097" s="6"/>
      <c r="AN21097" s="6"/>
      <c r="AO21097" s="6"/>
      <c r="AP21097" s="6"/>
      <c r="AQ21097" s="6"/>
      <c r="AR21097" s="6"/>
      <c r="AS21097" s="6"/>
      <c r="AT21097" s="6"/>
      <c r="AU21097" s="6"/>
      <c r="AV21097" s="6"/>
      <c r="AW21097" s="6"/>
      <c r="AX21097" s="6"/>
      <c r="AY21097" s="6"/>
      <c r="AZ21097" s="6"/>
      <c r="BA21097" s="6"/>
      <c r="BB21097" s="6"/>
      <c r="BC21097" s="6"/>
      <c r="BD21097" s="6"/>
      <c r="BE21097" s="6"/>
      <c r="BF21097" s="6"/>
      <c r="BG21097" s="10"/>
    </row>
    <row r="21098" spans="34:59" x14ac:dyDescent="0.25">
      <c r="AH21098" s="10"/>
      <c r="AI21098" s="6"/>
    </row>
    <row r="21099" spans="34:59" x14ac:dyDescent="0.25">
      <c r="AH21099" s="6"/>
      <c r="AI21099" s="6"/>
      <c r="AJ21099" s="6"/>
      <c r="AK21099" s="6"/>
      <c r="AL21099" s="6"/>
      <c r="AM21099" s="6"/>
      <c r="AN21099" s="6"/>
      <c r="AO21099" s="6"/>
      <c r="AP21099" s="6"/>
      <c r="AQ21099" s="6"/>
      <c r="AR21099" s="6"/>
      <c r="AS21099" s="6"/>
      <c r="AT21099" s="6"/>
      <c r="AU21099" s="6"/>
      <c r="AV21099" s="6"/>
      <c r="AW21099" s="6"/>
      <c r="AX21099" s="6"/>
      <c r="AY21099" s="6"/>
      <c r="AZ21099" s="6"/>
      <c r="BA21099" s="6"/>
      <c r="BB21099" s="6"/>
      <c r="BC21099" s="6"/>
      <c r="BD21099" s="6"/>
      <c r="BE21099" s="6"/>
      <c r="BF21099" s="6"/>
      <c r="BG21099" s="6"/>
    </row>
    <row r="21100" spans="34:59" x14ac:dyDescent="0.25">
      <c r="AH21100" s="10"/>
      <c r="AI21100" s="6"/>
      <c r="AJ21100" s="10"/>
      <c r="AK21100" s="10"/>
      <c r="AL21100" s="10"/>
      <c r="AM21100" s="10"/>
      <c r="AN21100" s="10"/>
      <c r="AO21100" s="10"/>
      <c r="AP21100" s="10"/>
      <c r="AQ21100" s="10"/>
      <c r="AR21100" s="10"/>
      <c r="AS21100" s="10"/>
      <c r="AT21100" s="10"/>
      <c r="AU21100" s="10"/>
      <c r="AV21100" s="10"/>
      <c r="AW21100" s="10"/>
      <c r="AX21100" s="10"/>
      <c r="AY21100" s="10"/>
      <c r="AZ21100" s="10"/>
      <c r="BA21100" s="10"/>
      <c r="BB21100" s="10"/>
      <c r="BC21100" s="10"/>
      <c r="BD21100" s="10"/>
      <c r="BE21100" s="10"/>
      <c r="BF21100" s="10"/>
      <c r="BG21100" s="6"/>
    </row>
    <row r="21101" spans="34:59" x14ac:dyDescent="0.25">
      <c r="AH21101" s="6"/>
      <c r="AI21101" s="6"/>
      <c r="AJ21101" s="6"/>
      <c r="AK21101" s="6"/>
      <c r="AL21101" s="6"/>
      <c r="AM21101" s="6"/>
      <c r="AN21101" s="6"/>
      <c r="AO21101" s="6"/>
      <c r="AP21101" s="6"/>
      <c r="AQ21101" s="6"/>
      <c r="AR21101" s="6"/>
      <c r="AS21101" s="6"/>
      <c r="AT21101" s="6"/>
      <c r="AU21101" s="6"/>
      <c r="AV21101" s="6"/>
      <c r="AW21101" s="6"/>
      <c r="AX21101" s="6"/>
      <c r="AY21101" s="6"/>
      <c r="AZ21101" s="6"/>
      <c r="BA21101" s="6"/>
      <c r="BB21101" s="6"/>
      <c r="BC21101" s="6"/>
      <c r="BD21101" s="6"/>
      <c r="BE21101" s="6"/>
      <c r="BF21101" s="6"/>
      <c r="BG21101" s="10"/>
    </row>
    <row r="21102" spans="34:59" x14ac:dyDescent="0.25">
      <c r="AH21102" s="10"/>
      <c r="AI21102" s="6"/>
    </row>
    <row r="21103" spans="34:59" x14ac:dyDescent="0.25">
      <c r="AH21103" s="6"/>
      <c r="AI21103" s="6"/>
      <c r="AJ21103" s="6"/>
      <c r="AK21103" s="6"/>
      <c r="AL21103" s="6"/>
      <c r="AM21103" s="6"/>
      <c r="AN21103" s="6"/>
      <c r="AO21103" s="6"/>
      <c r="AP21103" s="6"/>
      <c r="AQ21103" s="6"/>
      <c r="AR21103" s="6"/>
      <c r="AS21103" s="6"/>
      <c r="AT21103" s="6"/>
      <c r="AU21103" s="6"/>
      <c r="AV21103" s="6"/>
      <c r="AW21103" s="6"/>
      <c r="AX21103" s="6"/>
      <c r="AY21103" s="6"/>
      <c r="AZ21103" s="6"/>
      <c r="BA21103" s="6"/>
      <c r="BB21103" s="6"/>
      <c r="BC21103" s="6"/>
      <c r="BD21103" s="6"/>
      <c r="BE21103" s="6"/>
      <c r="BF21103" s="6"/>
      <c r="BG21103" s="6"/>
    </row>
    <row r="21104" spans="34:59" x14ac:dyDescent="0.25">
      <c r="AH21104" s="10"/>
      <c r="AI21104" s="6"/>
      <c r="AJ21104" s="10"/>
      <c r="AK21104" s="10"/>
      <c r="AL21104" s="10"/>
      <c r="AM21104" s="10"/>
      <c r="AN21104" s="10"/>
      <c r="AO21104" s="10"/>
      <c r="AP21104" s="10"/>
      <c r="AQ21104" s="10"/>
      <c r="AR21104" s="10"/>
      <c r="AS21104" s="10"/>
      <c r="AT21104" s="10"/>
      <c r="AU21104" s="10"/>
      <c r="AV21104" s="10"/>
      <c r="AW21104" s="10"/>
      <c r="AX21104" s="10"/>
      <c r="AY21104" s="10"/>
      <c r="AZ21104" s="10"/>
      <c r="BA21104" s="10"/>
      <c r="BB21104" s="10"/>
      <c r="BC21104" s="10"/>
      <c r="BD21104" s="10"/>
      <c r="BE21104" s="10"/>
      <c r="BF21104" s="10"/>
      <c r="BG21104" s="6"/>
    </row>
    <row r="21105" spans="34:59" x14ac:dyDescent="0.25">
      <c r="AH21105" s="6"/>
      <c r="AI21105" s="6"/>
      <c r="AJ21105" s="6"/>
      <c r="AK21105" s="6"/>
      <c r="AL21105" s="6"/>
      <c r="AM21105" s="6"/>
      <c r="AN21105" s="6"/>
      <c r="AO21105" s="6"/>
      <c r="AP21105" s="6"/>
      <c r="AQ21105" s="6"/>
      <c r="AR21105" s="6"/>
      <c r="AS21105" s="6"/>
      <c r="AT21105" s="6"/>
      <c r="AU21105" s="6"/>
      <c r="AV21105" s="6"/>
      <c r="AW21105" s="6"/>
      <c r="AX21105" s="6"/>
      <c r="AY21105" s="6"/>
      <c r="AZ21105" s="6"/>
      <c r="BA21105" s="6"/>
      <c r="BB21105" s="6"/>
      <c r="BC21105" s="6"/>
      <c r="BD21105" s="6"/>
      <c r="BE21105" s="6"/>
      <c r="BF21105" s="6"/>
      <c r="BG21105" s="10"/>
    </row>
    <row r="21106" spans="34:59" x14ac:dyDescent="0.25">
      <c r="AH21106" s="10"/>
      <c r="AI21106" s="6"/>
    </row>
    <row r="21107" spans="34:59" x14ac:dyDescent="0.25">
      <c r="AH21107" s="6"/>
      <c r="AI21107" s="6"/>
      <c r="AJ21107" s="6"/>
      <c r="AK21107" s="6"/>
      <c r="AL21107" s="6"/>
      <c r="AM21107" s="6"/>
      <c r="AN21107" s="6"/>
      <c r="AO21107" s="6"/>
      <c r="AP21107" s="6"/>
      <c r="AQ21107" s="6"/>
      <c r="AR21107" s="6"/>
      <c r="AS21107" s="6"/>
      <c r="AT21107" s="6"/>
      <c r="AU21107" s="6"/>
      <c r="AV21107" s="6"/>
      <c r="AW21107" s="6"/>
      <c r="AX21107" s="6"/>
      <c r="AY21107" s="6"/>
      <c r="AZ21107" s="6"/>
      <c r="BA21107" s="6"/>
      <c r="BB21107" s="6"/>
      <c r="BC21107" s="6"/>
      <c r="BD21107" s="6"/>
      <c r="BE21107" s="6"/>
      <c r="BF21107" s="6"/>
      <c r="BG21107" s="6"/>
    </row>
    <row r="21108" spans="34:59" x14ac:dyDescent="0.25">
      <c r="AH21108" s="10"/>
      <c r="AI21108" s="6"/>
      <c r="AJ21108" s="10"/>
      <c r="AK21108" s="10"/>
      <c r="AL21108" s="10"/>
      <c r="AM21108" s="10"/>
      <c r="AN21108" s="10"/>
      <c r="AO21108" s="10"/>
      <c r="AP21108" s="10"/>
      <c r="AQ21108" s="10"/>
      <c r="AR21108" s="10"/>
      <c r="AS21108" s="10"/>
      <c r="AT21108" s="10"/>
      <c r="AU21108" s="10"/>
      <c r="AV21108" s="10"/>
      <c r="AW21108" s="10"/>
      <c r="AX21108" s="10"/>
      <c r="AY21108" s="10"/>
      <c r="AZ21108" s="10"/>
      <c r="BA21108" s="10"/>
      <c r="BB21108" s="10"/>
      <c r="BC21108" s="10"/>
      <c r="BD21108" s="10"/>
      <c r="BE21108" s="10"/>
      <c r="BF21108" s="10"/>
      <c r="BG21108" s="6"/>
    </row>
    <row r="21110" spans="34:59" x14ac:dyDescent="0.25">
      <c r="AH21110" s="10"/>
      <c r="AI21110" s="6"/>
    </row>
    <row r="21111" spans="34:59" x14ac:dyDescent="0.25">
      <c r="AH21111" s="6"/>
      <c r="AI21111" s="6"/>
      <c r="AJ21111" s="6"/>
      <c r="AK21111" s="6"/>
      <c r="AL21111" s="6"/>
      <c r="AM21111" s="6"/>
      <c r="AN21111" s="6"/>
      <c r="AO21111" s="6"/>
      <c r="AP21111" s="6"/>
      <c r="AQ21111" s="6"/>
      <c r="AR21111" s="6"/>
      <c r="AS21111" s="6"/>
      <c r="AT21111" s="6"/>
      <c r="AU21111" s="6"/>
      <c r="AV21111" s="6"/>
      <c r="AW21111" s="6"/>
      <c r="AX21111" s="6"/>
      <c r="AY21111" s="6"/>
      <c r="AZ21111" s="6"/>
      <c r="BA21111" s="6"/>
      <c r="BB21111" s="6"/>
      <c r="BC21111" s="6"/>
      <c r="BD21111" s="6"/>
      <c r="BE21111" s="6"/>
      <c r="BF21111" s="6"/>
      <c r="BG21111" s="6"/>
    </row>
    <row r="21112" spans="34:59" x14ac:dyDescent="0.25">
      <c r="AH21112" s="10"/>
      <c r="AI21112" s="6"/>
      <c r="AJ21112" s="10"/>
      <c r="AK21112" s="10"/>
      <c r="AL21112" s="10"/>
      <c r="AM21112" s="10"/>
      <c r="AN21112" s="10"/>
      <c r="AO21112" s="10"/>
      <c r="AP21112" s="10"/>
      <c r="AQ21112" s="10"/>
      <c r="AR21112" s="10"/>
      <c r="AS21112" s="10"/>
      <c r="AT21112" s="10"/>
      <c r="AU21112" s="10"/>
      <c r="AV21112" s="10"/>
      <c r="AW21112" s="10"/>
      <c r="AX21112" s="10"/>
      <c r="AY21112" s="10"/>
      <c r="AZ21112" s="10"/>
      <c r="BA21112" s="10"/>
      <c r="BB21112" s="10"/>
      <c r="BC21112" s="10"/>
      <c r="BD21112" s="10"/>
      <c r="BE21112" s="10"/>
      <c r="BF21112" s="10"/>
      <c r="BG21112" s="6"/>
    </row>
    <row r="21113" spans="34:59" x14ac:dyDescent="0.25">
      <c r="AH21113" s="6"/>
      <c r="AI21113" s="6"/>
      <c r="AJ21113" s="6"/>
      <c r="AK21113" s="6"/>
      <c r="AL21113" s="6"/>
      <c r="AM21113" s="6"/>
      <c r="AN21113" s="6"/>
      <c r="AO21113" s="6"/>
      <c r="AP21113" s="6"/>
      <c r="AQ21113" s="6"/>
      <c r="AR21113" s="6"/>
      <c r="AS21113" s="6"/>
      <c r="AT21113" s="6"/>
      <c r="AU21113" s="6"/>
      <c r="AV21113" s="6"/>
      <c r="AW21113" s="6"/>
      <c r="AX21113" s="6"/>
      <c r="AY21113" s="6"/>
      <c r="AZ21113" s="6"/>
      <c r="BA21113" s="6"/>
      <c r="BB21113" s="6"/>
      <c r="BC21113" s="6"/>
      <c r="BD21113" s="6"/>
      <c r="BE21113" s="6"/>
      <c r="BF21113" s="6"/>
      <c r="BG21113" s="10"/>
    </row>
    <row r="21114" spans="34:59" x14ac:dyDescent="0.25">
      <c r="AH21114" s="10"/>
      <c r="AI21114" s="6"/>
    </row>
    <row r="21115" spans="34:59" x14ac:dyDescent="0.25">
      <c r="AH21115" s="6"/>
      <c r="AI21115" s="6"/>
      <c r="AJ21115" s="6"/>
      <c r="AK21115" s="6"/>
      <c r="AL21115" s="6"/>
      <c r="AM21115" s="6"/>
      <c r="AN21115" s="6"/>
      <c r="AO21115" s="6"/>
      <c r="AP21115" s="6"/>
      <c r="AQ21115" s="6"/>
      <c r="AR21115" s="6"/>
      <c r="AS21115" s="6"/>
      <c r="AT21115" s="6"/>
      <c r="AU21115" s="6"/>
      <c r="AV21115" s="6"/>
      <c r="AW21115" s="6"/>
      <c r="AX21115" s="6"/>
      <c r="AY21115" s="6"/>
      <c r="AZ21115" s="6"/>
      <c r="BA21115" s="6"/>
      <c r="BB21115" s="6"/>
      <c r="BC21115" s="6"/>
      <c r="BD21115" s="6"/>
      <c r="BE21115" s="6"/>
      <c r="BF21115" s="6"/>
      <c r="BG21115" s="6"/>
    </row>
    <row r="21116" spans="34:59" x14ac:dyDescent="0.25">
      <c r="AH21116" s="10"/>
      <c r="AI21116" s="6"/>
      <c r="AJ21116" s="10"/>
      <c r="AK21116" s="10"/>
      <c r="AL21116" s="10"/>
      <c r="AM21116" s="10"/>
      <c r="AN21116" s="10"/>
      <c r="AO21116" s="10"/>
      <c r="AP21116" s="10"/>
      <c r="AQ21116" s="10"/>
      <c r="AR21116" s="10"/>
      <c r="AS21116" s="10"/>
      <c r="AT21116" s="10"/>
      <c r="AU21116" s="10"/>
      <c r="AV21116" s="10"/>
      <c r="AW21116" s="10"/>
      <c r="AX21116" s="10"/>
      <c r="AY21116" s="10"/>
      <c r="AZ21116" s="10"/>
      <c r="BA21116" s="10"/>
      <c r="BB21116" s="10"/>
      <c r="BC21116" s="10"/>
      <c r="BD21116" s="10"/>
      <c r="BE21116" s="10"/>
      <c r="BF21116" s="10"/>
      <c r="BG21116" s="6"/>
    </row>
    <row r="21117" spans="34:59" x14ac:dyDescent="0.25">
      <c r="AH21117" s="6"/>
      <c r="AI21117" s="6"/>
      <c r="AJ21117" s="6"/>
      <c r="AK21117" s="6"/>
      <c r="AL21117" s="6"/>
      <c r="AM21117" s="6"/>
      <c r="AN21117" s="6"/>
      <c r="AO21117" s="6"/>
      <c r="AP21117" s="6"/>
      <c r="AQ21117" s="6"/>
      <c r="AR21117" s="6"/>
      <c r="AS21117" s="6"/>
      <c r="AT21117" s="6"/>
      <c r="AU21117" s="6"/>
      <c r="AV21117" s="6"/>
      <c r="AW21117" s="6"/>
      <c r="AX21117" s="6"/>
      <c r="AY21117" s="6"/>
      <c r="AZ21117" s="6"/>
      <c r="BA21117" s="6"/>
      <c r="BB21117" s="6"/>
      <c r="BC21117" s="6"/>
      <c r="BD21117" s="6"/>
      <c r="BE21117" s="6"/>
      <c r="BF21117" s="6"/>
      <c r="BG21117" s="10"/>
    </row>
    <row r="21118" spans="34:59" x14ac:dyDescent="0.25">
      <c r="AH21118" s="10"/>
      <c r="AI21118" s="6"/>
    </row>
    <row r="21119" spans="34:59" x14ac:dyDescent="0.25">
      <c r="AH21119" s="6"/>
      <c r="AI21119" s="6"/>
      <c r="AJ21119" s="6"/>
      <c r="AK21119" s="6"/>
      <c r="AL21119" s="6"/>
      <c r="AM21119" s="6"/>
      <c r="AN21119" s="6"/>
      <c r="AO21119" s="6"/>
      <c r="AP21119" s="6"/>
      <c r="AQ21119" s="6"/>
      <c r="AR21119" s="6"/>
      <c r="AS21119" s="6"/>
      <c r="AT21119" s="6"/>
      <c r="AU21119" s="6"/>
      <c r="AV21119" s="6"/>
      <c r="AW21119" s="6"/>
      <c r="AX21119" s="6"/>
      <c r="AY21119" s="6"/>
      <c r="AZ21119" s="6"/>
      <c r="BA21119" s="6"/>
      <c r="BB21119" s="6"/>
      <c r="BC21119" s="6"/>
      <c r="BD21119" s="6"/>
      <c r="BE21119" s="6"/>
      <c r="BF21119" s="6"/>
      <c r="BG21119" s="6"/>
    </row>
    <row r="21120" spans="34:59" x14ac:dyDescent="0.25">
      <c r="AH21120" s="10"/>
      <c r="AI21120" s="6"/>
      <c r="AJ21120" s="10"/>
      <c r="AK21120" s="10"/>
      <c r="AL21120" s="10"/>
      <c r="AM21120" s="10"/>
      <c r="AN21120" s="10"/>
      <c r="AO21120" s="10"/>
      <c r="AP21120" s="10"/>
      <c r="AQ21120" s="10"/>
      <c r="AR21120" s="10"/>
      <c r="AS21120" s="10"/>
      <c r="AT21120" s="10"/>
      <c r="AU21120" s="10"/>
      <c r="AV21120" s="10"/>
      <c r="AW21120" s="10"/>
      <c r="AX21120" s="10"/>
      <c r="AY21120" s="10"/>
      <c r="AZ21120" s="10"/>
      <c r="BA21120" s="10"/>
      <c r="BB21120" s="10"/>
      <c r="BC21120" s="10"/>
      <c r="BD21120" s="10"/>
      <c r="BE21120" s="10"/>
      <c r="BF21120" s="10"/>
      <c r="BG21120" s="6"/>
    </row>
    <row r="21121" spans="34:59" x14ac:dyDescent="0.25">
      <c r="AH21121" s="6"/>
      <c r="AI21121" s="6"/>
      <c r="AJ21121" s="6"/>
      <c r="AK21121" s="6"/>
      <c r="AL21121" s="6"/>
      <c r="AM21121" s="6"/>
      <c r="AN21121" s="6"/>
      <c r="AO21121" s="6"/>
      <c r="AP21121" s="6"/>
      <c r="AQ21121" s="6"/>
      <c r="AR21121" s="6"/>
      <c r="AS21121" s="6"/>
      <c r="AT21121" s="6"/>
      <c r="AU21121" s="6"/>
      <c r="AV21121" s="6"/>
      <c r="AW21121" s="6"/>
      <c r="AX21121" s="6"/>
      <c r="AY21121" s="6"/>
      <c r="AZ21121" s="6"/>
      <c r="BA21121" s="6"/>
      <c r="BB21121" s="6"/>
      <c r="BC21121" s="6"/>
      <c r="BD21121" s="6"/>
      <c r="BE21121" s="6"/>
      <c r="BF21121" s="6"/>
      <c r="BG21121" s="10"/>
    </row>
    <row r="21122" spans="34:59" x14ac:dyDescent="0.25">
      <c r="AH21122" s="10"/>
      <c r="AI21122" s="6"/>
    </row>
    <row r="21123" spans="34:59" x14ac:dyDescent="0.25">
      <c r="AH21123" s="6"/>
      <c r="AI21123" s="6"/>
      <c r="AJ21123" s="6"/>
      <c r="AK21123" s="6"/>
      <c r="AL21123" s="6"/>
      <c r="AM21123" s="6"/>
      <c r="AN21123" s="6"/>
      <c r="AO21123" s="6"/>
      <c r="AP21123" s="6"/>
      <c r="AQ21123" s="6"/>
      <c r="AR21123" s="6"/>
      <c r="AS21123" s="6"/>
      <c r="AT21123" s="6"/>
      <c r="AU21123" s="6"/>
      <c r="AV21123" s="6"/>
      <c r="AW21123" s="6"/>
      <c r="AX21123" s="6"/>
      <c r="AY21123" s="6"/>
      <c r="AZ21123" s="6"/>
      <c r="BA21123" s="6"/>
      <c r="BB21123" s="6"/>
      <c r="BC21123" s="6"/>
      <c r="BD21123" s="6"/>
      <c r="BE21123" s="6"/>
      <c r="BF21123" s="6"/>
      <c r="BG21123" s="6"/>
    </row>
    <row r="21124" spans="34:59" x14ac:dyDescent="0.25">
      <c r="AH21124" s="10"/>
      <c r="AI21124" s="6"/>
      <c r="AJ21124" s="10"/>
      <c r="AK21124" s="10"/>
      <c r="AL21124" s="10"/>
      <c r="AM21124" s="10"/>
      <c r="AN21124" s="10"/>
      <c r="AO21124" s="10"/>
      <c r="AP21124" s="10"/>
      <c r="AQ21124" s="10"/>
      <c r="AR21124" s="10"/>
      <c r="AS21124" s="10"/>
      <c r="AT21124" s="10"/>
      <c r="AU21124" s="10"/>
      <c r="AV21124" s="10"/>
      <c r="AW21124" s="10"/>
      <c r="AX21124" s="10"/>
      <c r="AY21124" s="10"/>
      <c r="AZ21124" s="10"/>
      <c r="BA21124" s="10"/>
      <c r="BB21124" s="10"/>
      <c r="BC21124" s="10"/>
      <c r="BD21124" s="10"/>
      <c r="BE21124" s="10"/>
      <c r="BF21124" s="10"/>
      <c r="BG21124" s="6"/>
    </row>
    <row r="21126" spans="34:59" x14ac:dyDescent="0.25">
      <c r="AH21126" s="10"/>
      <c r="AI21126" s="6"/>
    </row>
    <row r="21127" spans="34:59" x14ac:dyDescent="0.25">
      <c r="AH21127" s="6"/>
      <c r="AI21127" s="6"/>
      <c r="AJ21127" s="6"/>
      <c r="AK21127" s="6"/>
      <c r="AL21127" s="6"/>
      <c r="AM21127" s="6"/>
      <c r="AN21127" s="6"/>
      <c r="AO21127" s="6"/>
      <c r="AP21127" s="6"/>
      <c r="AQ21127" s="6"/>
      <c r="AR21127" s="6"/>
      <c r="AS21127" s="6"/>
      <c r="AT21127" s="6"/>
      <c r="AU21127" s="6"/>
      <c r="AV21127" s="6"/>
      <c r="AW21127" s="6"/>
      <c r="AX21127" s="6"/>
      <c r="AY21127" s="6"/>
      <c r="AZ21127" s="6"/>
      <c r="BA21127" s="6"/>
      <c r="BB21127" s="6"/>
      <c r="BC21127" s="6"/>
      <c r="BD21127" s="6"/>
      <c r="BE21127" s="6"/>
      <c r="BF21127" s="6"/>
      <c r="BG21127" s="6"/>
    </row>
    <row r="21128" spans="34:59" x14ac:dyDescent="0.25">
      <c r="AH21128" s="10"/>
      <c r="AI21128" s="6"/>
      <c r="AJ21128" s="10"/>
      <c r="AK21128" s="10"/>
      <c r="AL21128" s="10"/>
      <c r="AM21128" s="10"/>
      <c r="AN21128" s="10"/>
      <c r="AO21128" s="10"/>
      <c r="AP21128" s="10"/>
      <c r="AQ21128" s="10"/>
      <c r="AR21128" s="10"/>
      <c r="AS21128" s="10"/>
      <c r="AT21128" s="10"/>
      <c r="AU21128" s="10"/>
      <c r="AV21128" s="10"/>
      <c r="AW21128" s="10"/>
      <c r="AX21128" s="10"/>
      <c r="AY21128" s="10"/>
      <c r="AZ21128" s="10"/>
      <c r="BA21128" s="10"/>
      <c r="BB21128" s="10"/>
      <c r="BC21128" s="10"/>
      <c r="BD21128" s="10"/>
      <c r="BE21128" s="10"/>
      <c r="BF21128" s="10"/>
      <c r="BG21128" s="6"/>
    </row>
    <row r="21129" spans="34:59" x14ac:dyDescent="0.25">
      <c r="AH21129" s="6"/>
      <c r="AI21129" s="6"/>
      <c r="AJ21129" s="6"/>
      <c r="AK21129" s="6"/>
      <c r="AL21129" s="6"/>
      <c r="AM21129" s="6"/>
      <c r="AN21129" s="6"/>
      <c r="AO21129" s="6"/>
      <c r="AP21129" s="6"/>
      <c r="AQ21129" s="6"/>
      <c r="AR21129" s="6"/>
      <c r="AS21129" s="6"/>
      <c r="AT21129" s="6"/>
      <c r="AU21129" s="6"/>
      <c r="AV21129" s="6"/>
      <c r="AW21129" s="6"/>
      <c r="AX21129" s="6"/>
      <c r="AY21129" s="6"/>
      <c r="AZ21129" s="6"/>
      <c r="BA21129" s="6"/>
      <c r="BB21129" s="6"/>
      <c r="BC21129" s="6"/>
      <c r="BD21129" s="6"/>
      <c r="BE21129" s="6"/>
      <c r="BF21129" s="6"/>
      <c r="BG21129" s="10"/>
    </row>
    <row r="21130" spans="34:59" x14ac:dyDescent="0.25">
      <c r="AH21130" s="10"/>
      <c r="AI21130" s="6"/>
    </row>
    <row r="21131" spans="34:59" x14ac:dyDescent="0.25">
      <c r="AH21131" s="6"/>
      <c r="AI21131" s="6"/>
      <c r="AJ21131" s="6"/>
      <c r="AK21131" s="6"/>
      <c r="AL21131" s="6"/>
      <c r="AM21131" s="6"/>
      <c r="AN21131" s="6"/>
      <c r="AO21131" s="6"/>
      <c r="AP21131" s="6"/>
      <c r="AQ21131" s="6"/>
      <c r="AR21131" s="6"/>
      <c r="AS21131" s="6"/>
      <c r="AT21131" s="6"/>
      <c r="AU21131" s="6"/>
      <c r="AV21131" s="6"/>
      <c r="AW21131" s="6"/>
      <c r="AX21131" s="6"/>
      <c r="AY21131" s="6"/>
      <c r="AZ21131" s="6"/>
      <c r="BA21131" s="6"/>
      <c r="BB21131" s="6"/>
      <c r="BC21131" s="6"/>
      <c r="BD21131" s="6"/>
      <c r="BE21131" s="6"/>
      <c r="BF21131" s="6"/>
      <c r="BG21131" s="6"/>
    </row>
    <row r="21132" spans="34:59" x14ac:dyDescent="0.25">
      <c r="AH21132" s="10"/>
      <c r="AI21132" s="6"/>
      <c r="AJ21132" s="10"/>
      <c r="AK21132" s="10"/>
      <c r="AL21132" s="10"/>
      <c r="AM21132" s="10"/>
      <c r="AN21132" s="10"/>
      <c r="AO21132" s="10"/>
      <c r="AP21132" s="10"/>
      <c r="AQ21132" s="10"/>
      <c r="AR21132" s="10"/>
      <c r="AS21132" s="10"/>
      <c r="AT21132" s="10"/>
      <c r="AU21132" s="10"/>
      <c r="AV21132" s="10"/>
      <c r="AW21132" s="10"/>
      <c r="AX21132" s="10"/>
      <c r="AY21132" s="10"/>
      <c r="AZ21132" s="10"/>
      <c r="BA21132" s="10"/>
      <c r="BB21132" s="10"/>
      <c r="BC21132" s="10"/>
      <c r="BD21132" s="10"/>
      <c r="BE21132" s="10"/>
      <c r="BF21132" s="10"/>
      <c r="BG21132" s="6"/>
    </row>
    <row r="21133" spans="34:59" x14ac:dyDescent="0.25">
      <c r="AH21133" s="6"/>
      <c r="AI21133" s="6"/>
      <c r="AJ21133" s="6"/>
      <c r="AK21133" s="6"/>
      <c r="AL21133" s="6"/>
      <c r="AM21133" s="6"/>
      <c r="AN21133" s="6"/>
      <c r="AO21133" s="6"/>
      <c r="AP21133" s="6"/>
      <c r="AQ21133" s="6"/>
      <c r="AR21133" s="6"/>
      <c r="AS21133" s="6"/>
      <c r="AT21133" s="6"/>
      <c r="AU21133" s="6"/>
      <c r="AV21133" s="6"/>
      <c r="AW21133" s="6"/>
      <c r="AX21133" s="6"/>
      <c r="AY21133" s="6"/>
      <c r="AZ21133" s="6"/>
      <c r="BA21133" s="6"/>
      <c r="BB21133" s="6"/>
      <c r="BC21133" s="6"/>
      <c r="BD21133" s="6"/>
      <c r="BE21133" s="6"/>
      <c r="BF21133" s="6"/>
      <c r="BG21133" s="10"/>
    </row>
    <row r="21134" spans="34:59" x14ac:dyDescent="0.25">
      <c r="AH21134" s="10"/>
      <c r="AI21134" s="6"/>
    </row>
    <row r="21135" spans="34:59" x14ac:dyDescent="0.25">
      <c r="AH21135" s="6"/>
      <c r="AI21135" s="6"/>
      <c r="AJ21135" s="6"/>
      <c r="AK21135" s="6"/>
      <c r="AL21135" s="6"/>
      <c r="AM21135" s="6"/>
      <c r="AN21135" s="6"/>
      <c r="AO21135" s="6"/>
      <c r="AP21135" s="6"/>
      <c r="AQ21135" s="6"/>
      <c r="AR21135" s="6"/>
      <c r="AS21135" s="6"/>
      <c r="AT21135" s="6"/>
      <c r="AU21135" s="6"/>
      <c r="AV21135" s="6"/>
      <c r="AW21135" s="6"/>
      <c r="AX21135" s="6"/>
      <c r="AY21135" s="6"/>
      <c r="AZ21135" s="6"/>
      <c r="BA21135" s="6"/>
      <c r="BB21135" s="6"/>
      <c r="BC21135" s="6"/>
      <c r="BD21135" s="6"/>
      <c r="BE21135" s="6"/>
      <c r="BF21135" s="6"/>
      <c r="BG21135" s="6"/>
    </row>
    <row r="21136" spans="34:59" x14ac:dyDescent="0.25">
      <c r="AH21136" s="10"/>
      <c r="AI21136" s="6"/>
      <c r="AJ21136" s="10"/>
      <c r="AK21136" s="10"/>
      <c r="AL21136" s="10"/>
      <c r="AM21136" s="10"/>
      <c r="AN21136" s="10"/>
      <c r="AO21136" s="10"/>
      <c r="AP21136" s="10"/>
      <c r="AQ21136" s="10"/>
      <c r="AR21136" s="10"/>
      <c r="AS21136" s="10"/>
      <c r="AT21136" s="10"/>
      <c r="AU21136" s="10"/>
      <c r="AV21136" s="10"/>
      <c r="AW21136" s="10"/>
      <c r="AX21136" s="10"/>
      <c r="AY21136" s="10"/>
      <c r="AZ21136" s="10"/>
      <c r="BA21136" s="10"/>
      <c r="BB21136" s="10"/>
      <c r="BC21136" s="10"/>
      <c r="BD21136" s="10"/>
      <c r="BE21136" s="10"/>
      <c r="BF21136" s="10"/>
      <c r="BG21136" s="6"/>
    </row>
    <row r="21137" spans="34:59" x14ac:dyDescent="0.25">
      <c r="AH21137" s="6"/>
      <c r="AI21137" s="6"/>
      <c r="AJ21137" s="6"/>
      <c r="AK21137" s="6"/>
      <c r="AL21137" s="6"/>
      <c r="AM21137" s="6"/>
      <c r="AN21137" s="6"/>
      <c r="AO21137" s="6"/>
      <c r="AP21137" s="6"/>
      <c r="AQ21137" s="6"/>
      <c r="AR21137" s="6"/>
      <c r="AS21137" s="6"/>
      <c r="AT21137" s="6"/>
      <c r="AU21137" s="6"/>
      <c r="AV21137" s="6"/>
      <c r="AW21137" s="6"/>
      <c r="AX21137" s="6"/>
      <c r="AY21137" s="6"/>
      <c r="AZ21137" s="6"/>
      <c r="BA21137" s="6"/>
      <c r="BB21137" s="6"/>
      <c r="BC21137" s="6"/>
      <c r="BD21137" s="6"/>
      <c r="BE21137" s="6"/>
      <c r="BF21137" s="6"/>
      <c r="BG21137" s="10"/>
    </row>
    <row r="21138" spans="34:59" x14ac:dyDescent="0.25">
      <c r="AH21138" s="10"/>
      <c r="AI21138" s="6"/>
    </row>
    <row r="21139" spans="34:59" x14ac:dyDescent="0.25">
      <c r="AH21139" s="6"/>
      <c r="AI21139" s="6"/>
      <c r="AJ21139" s="6"/>
      <c r="AK21139" s="6"/>
      <c r="AL21139" s="6"/>
      <c r="AM21139" s="6"/>
      <c r="AN21139" s="6"/>
      <c r="AO21139" s="6"/>
      <c r="AP21139" s="6"/>
      <c r="AQ21139" s="6"/>
      <c r="AR21139" s="6"/>
      <c r="AS21139" s="6"/>
      <c r="AT21139" s="6"/>
      <c r="AU21139" s="6"/>
      <c r="AV21139" s="6"/>
      <c r="AW21139" s="6"/>
      <c r="AX21139" s="6"/>
      <c r="AY21139" s="6"/>
      <c r="AZ21139" s="6"/>
      <c r="BA21139" s="6"/>
      <c r="BB21139" s="6"/>
      <c r="BC21139" s="6"/>
      <c r="BD21139" s="6"/>
      <c r="BE21139" s="6"/>
      <c r="BF21139" s="6"/>
      <c r="BG21139" s="6"/>
    </row>
    <row r="21140" spans="34:59" x14ac:dyDescent="0.25">
      <c r="AH21140" s="10"/>
      <c r="AI21140" s="6"/>
      <c r="AJ21140" s="10"/>
      <c r="AK21140" s="10"/>
      <c r="AL21140" s="10"/>
      <c r="AM21140" s="10"/>
      <c r="AN21140" s="10"/>
      <c r="AO21140" s="10"/>
      <c r="AP21140" s="10"/>
      <c r="AQ21140" s="10"/>
      <c r="AR21140" s="10"/>
      <c r="AS21140" s="10"/>
      <c r="AT21140" s="10"/>
      <c r="AU21140" s="10"/>
      <c r="AV21140" s="10"/>
      <c r="AW21140" s="10"/>
      <c r="AX21140" s="10"/>
      <c r="AY21140" s="10"/>
      <c r="AZ21140" s="10"/>
      <c r="BA21140" s="10"/>
      <c r="BB21140" s="10"/>
      <c r="BC21140" s="10"/>
      <c r="BD21140" s="10"/>
      <c r="BE21140" s="10"/>
      <c r="BF21140" s="10"/>
      <c r="BG21140" s="6"/>
    </row>
    <row r="21142" spans="34:59" x14ac:dyDescent="0.25">
      <c r="AH21142" s="10"/>
      <c r="AI21142" s="6"/>
    </row>
    <row r="21143" spans="34:59" x14ac:dyDescent="0.25">
      <c r="AH21143" s="6"/>
      <c r="AI21143" s="6"/>
      <c r="AJ21143" s="6"/>
      <c r="AK21143" s="6"/>
      <c r="AL21143" s="6"/>
      <c r="AM21143" s="6"/>
      <c r="AN21143" s="6"/>
      <c r="AO21143" s="6"/>
      <c r="AP21143" s="6"/>
      <c r="AQ21143" s="6"/>
      <c r="AR21143" s="6"/>
      <c r="AS21143" s="6"/>
      <c r="AT21143" s="6"/>
      <c r="AU21143" s="6"/>
      <c r="AV21143" s="6"/>
      <c r="AW21143" s="6"/>
      <c r="AX21143" s="6"/>
      <c r="AY21143" s="6"/>
      <c r="AZ21143" s="6"/>
      <c r="BA21143" s="6"/>
      <c r="BB21143" s="6"/>
      <c r="BC21143" s="6"/>
      <c r="BD21143" s="6"/>
      <c r="BE21143" s="6"/>
      <c r="BF21143" s="6"/>
      <c r="BG21143" s="6"/>
    </row>
    <row r="21144" spans="34:59" x14ac:dyDescent="0.25">
      <c r="AH21144" s="10"/>
      <c r="AI21144" s="6"/>
      <c r="AJ21144" s="10"/>
      <c r="AK21144" s="10"/>
      <c r="AL21144" s="10"/>
      <c r="AM21144" s="10"/>
      <c r="AN21144" s="10"/>
      <c r="AO21144" s="10"/>
      <c r="AP21144" s="10"/>
      <c r="AQ21144" s="10"/>
      <c r="AR21144" s="10"/>
      <c r="AS21144" s="10"/>
      <c r="AT21144" s="10"/>
      <c r="AU21144" s="10"/>
      <c r="AV21144" s="10"/>
      <c r="AW21144" s="10"/>
      <c r="AX21144" s="10"/>
      <c r="AY21144" s="10"/>
      <c r="AZ21144" s="10"/>
      <c r="BA21144" s="10"/>
      <c r="BB21144" s="10"/>
      <c r="BC21144" s="10"/>
      <c r="BD21144" s="10"/>
      <c r="BE21144" s="10"/>
      <c r="BF21144" s="10"/>
      <c r="BG21144" s="6"/>
    </row>
    <row r="21145" spans="34:59" x14ac:dyDescent="0.25">
      <c r="AH21145" s="6"/>
      <c r="AI21145" s="6"/>
      <c r="AJ21145" s="6"/>
      <c r="AK21145" s="6"/>
      <c r="AL21145" s="6"/>
      <c r="AM21145" s="6"/>
      <c r="AN21145" s="6"/>
      <c r="AO21145" s="6"/>
      <c r="AP21145" s="6"/>
      <c r="AQ21145" s="6"/>
      <c r="AR21145" s="6"/>
      <c r="AS21145" s="6"/>
      <c r="AT21145" s="6"/>
      <c r="AU21145" s="6"/>
      <c r="AV21145" s="6"/>
      <c r="AW21145" s="6"/>
      <c r="AX21145" s="6"/>
      <c r="AY21145" s="6"/>
      <c r="AZ21145" s="6"/>
      <c r="BA21145" s="6"/>
      <c r="BB21145" s="6"/>
      <c r="BC21145" s="6"/>
      <c r="BD21145" s="6"/>
      <c r="BE21145" s="6"/>
      <c r="BF21145" s="6"/>
      <c r="BG21145" s="10"/>
    </row>
    <row r="21146" spans="34:59" x14ac:dyDescent="0.25">
      <c r="AH21146" s="10"/>
      <c r="AI21146" s="6"/>
    </row>
    <row r="21147" spans="34:59" x14ac:dyDescent="0.25">
      <c r="AH21147" s="6"/>
      <c r="AI21147" s="6"/>
      <c r="AJ21147" s="6"/>
      <c r="AK21147" s="6"/>
      <c r="AL21147" s="6"/>
      <c r="AM21147" s="6"/>
      <c r="AN21147" s="6"/>
      <c r="AO21147" s="6"/>
      <c r="AP21147" s="6"/>
      <c r="AQ21147" s="6"/>
      <c r="AR21147" s="6"/>
      <c r="AS21147" s="6"/>
      <c r="AT21147" s="6"/>
      <c r="AU21147" s="6"/>
      <c r="AV21147" s="6"/>
      <c r="AW21147" s="6"/>
      <c r="AX21147" s="6"/>
      <c r="AY21147" s="6"/>
      <c r="AZ21147" s="6"/>
      <c r="BA21147" s="6"/>
      <c r="BB21147" s="6"/>
      <c r="BC21147" s="6"/>
      <c r="BD21147" s="6"/>
      <c r="BE21147" s="6"/>
      <c r="BF21147" s="6"/>
      <c r="BG21147" s="6"/>
    </row>
    <row r="21148" spans="34:59" x14ac:dyDescent="0.25">
      <c r="AH21148" s="10"/>
      <c r="AI21148" s="6"/>
      <c r="AJ21148" s="10"/>
      <c r="AK21148" s="10"/>
      <c r="AL21148" s="10"/>
      <c r="AM21148" s="10"/>
      <c r="AN21148" s="10"/>
      <c r="AO21148" s="10"/>
      <c r="AP21148" s="10"/>
      <c r="AQ21148" s="10"/>
      <c r="AR21148" s="10"/>
      <c r="AS21148" s="10"/>
      <c r="AT21148" s="10"/>
      <c r="AU21148" s="10"/>
      <c r="AV21148" s="10"/>
      <c r="AW21148" s="10"/>
      <c r="AX21148" s="10"/>
      <c r="AY21148" s="10"/>
      <c r="AZ21148" s="10"/>
      <c r="BA21148" s="10"/>
      <c r="BB21148" s="10"/>
      <c r="BC21148" s="10"/>
      <c r="BD21148" s="10"/>
      <c r="BE21148" s="10"/>
      <c r="BF21148" s="10"/>
      <c r="BG21148" s="6"/>
    </row>
    <row r="21149" spans="34:59" x14ac:dyDescent="0.25">
      <c r="AH21149" s="6"/>
      <c r="AI21149" s="6"/>
      <c r="AJ21149" s="6"/>
      <c r="AK21149" s="6"/>
      <c r="AL21149" s="6"/>
      <c r="AM21149" s="6"/>
      <c r="AN21149" s="6"/>
      <c r="AO21149" s="6"/>
      <c r="AP21149" s="6"/>
      <c r="AQ21149" s="6"/>
      <c r="AR21149" s="6"/>
      <c r="AS21149" s="6"/>
      <c r="AT21149" s="6"/>
      <c r="AU21149" s="6"/>
      <c r="AV21149" s="6"/>
      <c r="AW21149" s="6"/>
      <c r="AX21149" s="6"/>
      <c r="AY21149" s="6"/>
      <c r="AZ21149" s="6"/>
      <c r="BA21149" s="6"/>
      <c r="BB21149" s="6"/>
      <c r="BC21149" s="6"/>
      <c r="BD21149" s="6"/>
      <c r="BE21149" s="6"/>
      <c r="BF21149" s="6"/>
      <c r="BG21149" s="10"/>
    </row>
    <row r="21150" spans="34:59" x14ac:dyDescent="0.25">
      <c r="AH21150" s="10"/>
      <c r="AI21150" s="6"/>
    </row>
    <row r="21151" spans="34:59" x14ac:dyDescent="0.25">
      <c r="AH21151" s="6"/>
      <c r="AI21151" s="6"/>
      <c r="AJ21151" s="6"/>
      <c r="AK21151" s="6"/>
      <c r="AL21151" s="6"/>
      <c r="AM21151" s="6"/>
      <c r="AN21151" s="6"/>
      <c r="AO21151" s="6"/>
      <c r="AP21151" s="6"/>
      <c r="AQ21151" s="6"/>
      <c r="AR21151" s="6"/>
      <c r="AS21151" s="6"/>
      <c r="AT21151" s="6"/>
      <c r="AU21151" s="6"/>
      <c r="AV21151" s="6"/>
      <c r="AW21151" s="6"/>
      <c r="AX21151" s="6"/>
      <c r="AY21151" s="6"/>
      <c r="AZ21151" s="6"/>
      <c r="BA21151" s="6"/>
      <c r="BB21151" s="6"/>
      <c r="BC21151" s="6"/>
      <c r="BD21151" s="6"/>
      <c r="BE21151" s="6"/>
      <c r="BF21151" s="6"/>
      <c r="BG21151" s="6"/>
    </row>
    <row r="21152" spans="34:59" x14ac:dyDescent="0.25">
      <c r="AH21152" s="10"/>
      <c r="AI21152" s="6"/>
      <c r="AJ21152" s="10"/>
      <c r="AK21152" s="10"/>
      <c r="AL21152" s="10"/>
      <c r="AM21152" s="10"/>
      <c r="AN21152" s="10"/>
      <c r="AO21152" s="10"/>
      <c r="AP21152" s="10"/>
      <c r="AQ21152" s="10"/>
      <c r="AR21152" s="10"/>
      <c r="AS21152" s="10"/>
      <c r="AT21152" s="10"/>
      <c r="AU21152" s="10"/>
      <c r="AV21152" s="10"/>
      <c r="AW21152" s="10"/>
      <c r="AX21152" s="10"/>
      <c r="AY21152" s="10"/>
      <c r="AZ21152" s="10"/>
      <c r="BA21152" s="10"/>
      <c r="BB21152" s="10"/>
      <c r="BC21152" s="10"/>
      <c r="BD21152" s="10"/>
      <c r="BE21152" s="10"/>
      <c r="BF21152" s="10"/>
      <c r="BG21152" s="6"/>
    </row>
    <row r="21153" spans="34:59" x14ac:dyDescent="0.25">
      <c r="AH21153" s="6"/>
      <c r="AI21153" s="6"/>
      <c r="AJ21153" s="6"/>
      <c r="AK21153" s="6"/>
      <c r="AL21153" s="6"/>
      <c r="AM21153" s="6"/>
      <c r="AN21153" s="6"/>
      <c r="AO21153" s="6"/>
      <c r="AP21153" s="6"/>
      <c r="AQ21153" s="6"/>
      <c r="AR21153" s="6"/>
      <c r="AS21153" s="6"/>
      <c r="AT21153" s="6"/>
      <c r="AU21153" s="6"/>
      <c r="AV21153" s="6"/>
      <c r="AW21153" s="6"/>
      <c r="AX21153" s="6"/>
      <c r="AY21153" s="6"/>
      <c r="AZ21153" s="6"/>
      <c r="BA21153" s="6"/>
      <c r="BB21153" s="6"/>
      <c r="BC21153" s="6"/>
      <c r="BD21153" s="6"/>
      <c r="BE21153" s="6"/>
      <c r="BF21153" s="6"/>
      <c r="BG21153" s="10"/>
    </row>
    <row r="21154" spans="34:59" x14ac:dyDescent="0.25">
      <c r="AH21154" s="10"/>
      <c r="AI21154" s="6"/>
    </row>
    <row r="21155" spans="34:59" x14ac:dyDescent="0.25">
      <c r="AH21155" s="6"/>
      <c r="AI21155" s="6"/>
      <c r="AJ21155" s="6"/>
      <c r="AK21155" s="6"/>
      <c r="AL21155" s="6"/>
      <c r="AM21155" s="6"/>
      <c r="AN21155" s="6"/>
      <c r="AO21155" s="6"/>
      <c r="AP21155" s="6"/>
      <c r="AQ21155" s="6"/>
      <c r="AR21155" s="6"/>
      <c r="AS21155" s="6"/>
      <c r="AT21155" s="6"/>
      <c r="AU21155" s="6"/>
      <c r="AV21155" s="6"/>
      <c r="AW21155" s="6"/>
      <c r="AX21155" s="6"/>
      <c r="AY21155" s="6"/>
      <c r="AZ21155" s="6"/>
      <c r="BA21155" s="6"/>
      <c r="BB21155" s="6"/>
      <c r="BC21155" s="6"/>
      <c r="BD21155" s="6"/>
      <c r="BE21155" s="6"/>
      <c r="BF21155" s="6"/>
      <c r="BG21155" s="6"/>
    </row>
    <row r="21156" spans="34:59" x14ac:dyDescent="0.25">
      <c r="AH21156" s="10"/>
      <c r="AI21156" s="6"/>
      <c r="AJ21156" s="10"/>
      <c r="AK21156" s="10"/>
      <c r="AL21156" s="10"/>
      <c r="AM21156" s="10"/>
      <c r="AN21156" s="10"/>
      <c r="AO21156" s="10"/>
      <c r="AP21156" s="10"/>
      <c r="AQ21156" s="10"/>
      <c r="AR21156" s="10"/>
      <c r="AS21156" s="10"/>
      <c r="AT21156" s="10"/>
      <c r="AU21156" s="10"/>
      <c r="AV21156" s="10"/>
      <c r="AW21156" s="10"/>
      <c r="AX21156" s="10"/>
      <c r="AY21156" s="10"/>
      <c r="AZ21156" s="10"/>
      <c r="BA21156" s="10"/>
      <c r="BB21156" s="10"/>
      <c r="BC21156" s="10"/>
      <c r="BD21156" s="10"/>
      <c r="BE21156" s="10"/>
      <c r="BF21156" s="10"/>
      <c r="BG21156" s="6"/>
    </row>
    <row r="21158" spans="34:59" x14ac:dyDescent="0.25">
      <c r="AH21158" s="10"/>
      <c r="AI21158" s="6"/>
    </row>
    <row r="21159" spans="34:59" x14ac:dyDescent="0.25">
      <c r="AH21159" s="6"/>
      <c r="AI21159" s="6"/>
      <c r="AJ21159" s="6"/>
      <c r="AK21159" s="6"/>
      <c r="AL21159" s="6"/>
      <c r="AM21159" s="6"/>
      <c r="AN21159" s="6"/>
      <c r="AO21159" s="6"/>
      <c r="AP21159" s="6"/>
      <c r="AQ21159" s="6"/>
      <c r="AR21159" s="6"/>
      <c r="AS21159" s="6"/>
      <c r="AT21159" s="6"/>
      <c r="AU21159" s="6"/>
      <c r="AV21159" s="6"/>
      <c r="AW21159" s="6"/>
      <c r="AX21159" s="6"/>
      <c r="AY21159" s="6"/>
      <c r="AZ21159" s="6"/>
      <c r="BA21159" s="6"/>
      <c r="BB21159" s="6"/>
      <c r="BC21159" s="6"/>
      <c r="BD21159" s="6"/>
      <c r="BE21159" s="6"/>
      <c r="BF21159" s="6"/>
      <c r="BG21159" s="6"/>
    </row>
    <row r="21160" spans="34:59" x14ac:dyDescent="0.25">
      <c r="AH21160" s="10"/>
      <c r="AI21160" s="6"/>
      <c r="AJ21160" s="10"/>
      <c r="AK21160" s="10"/>
      <c r="AL21160" s="10"/>
      <c r="AM21160" s="10"/>
      <c r="AN21160" s="10"/>
      <c r="AO21160" s="10"/>
      <c r="AP21160" s="10"/>
      <c r="AQ21160" s="10"/>
      <c r="AR21160" s="10"/>
      <c r="AS21160" s="10"/>
      <c r="AT21160" s="10"/>
      <c r="AU21160" s="10"/>
      <c r="AV21160" s="10"/>
      <c r="AW21160" s="10"/>
      <c r="AX21160" s="10"/>
      <c r="AY21160" s="10"/>
      <c r="AZ21160" s="10"/>
      <c r="BA21160" s="10"/>
      <c r="BB21160" s="10"/>
      <c r="BC21160" s="10"/>
      <c r="BD21160" s="10"/>
      <c r="BE21160" s="10"/>
      <c r="BF21160" s="10"/>
      <c r="BG21160" s="6"/>
    </row>
    <row r="21161" spans="34:59" x14ac:dyDescent="0.25">
      <c r="AH21161" s="6"/>
      <c r="AI21161" s="6"/>
      <c r="AJ21161" s="6"/>
      <c r="AK21161" s="6"/>
      <c r="AL21161" s="6"/>
      <c r="AM21161" s="6"/>
      <c r="AN21161" s="6"/>
      <c r="AO21161" s="6"/>
      <c r="AP21161" s="6"/>
      <c r="AQ21161" s="6"/>
      <c r="AR21161" s="6"/>
      <c r="AS21161" s="6"/>
      <c r="AT21161" s="6"/>
      <c r="AU21161" s="6"/>
      <c r="AV21161" s="6"/>
      <c r="AW21161" s="6"/>
      <c r="AX21161" s="6"/>
      <c r="AY21161" s="6"/>
      <c r="AZ21161" s="6"/>
      <c r="BA21161" s="6"/>
      <c r="BB21161" s="6"/>
      <c r="BC21161" s="6"/>
      <c r="BD21161" s="6"/>
      <c r="BE21161" s="6"/>
      <c r="BF21161" s="6"/>
      <c r="BG21161" s="10"/>
    </row>
    <row r="21162" spans="34:59" x14ac:dyDescent="0.25">
      <c r="AH21162" s="10"/>
      <c r="AI21162" s="6"/>
    </row>
    <row r="21163" spans="34:59" x14ac:dyDescent="0.25">
      <c r="AH21163" s="6"/>
      <c r="AI21163" s="6"/>
      <c r="AJ21163" s="6"/>
      <c r="AK21163" s="6"/>
      <c r="AL21163" s="6"/>
      <c r="AM21163" s="6"/>
      <c r="AN21163" s="6"/>
      <c r="AO21163" s="6"/>
      <c r="AP21163" s="6"/>
      <c r="AQ21163" s="6"/>
      <c r="AR21163" s="6"/>
      <c r="AS21163" s="6"/>
      <c r="AT21163" s="6"/>
      <c r="AU21163" s="6"/>
      <c r="AV21163" s="6"/>
      <c r="AW21163" s="6"/>
      <c r="AX21163" s="6"/>
      <c r="AY21163" s="6"/>
      <c r="AZ21163" s="6"/>
      <c r="BA21163" s="6"/>
      <c r="BB21163" s="6"/>
      <c r="BC21163" s="6"/>
      <c r="BD21163" s="6"/>
      <c r="BE21163" s="6"/>
      <c r="BF21163" s="6"/>
      <c r="BG21163" s="6"/>
    </row>
    <row r="21164" spans="34:59" x14ac:dyDescent="0.25">
      <c r="AH21164" s="10"/>
      <c r="AI21164" s="6"/>
      <c r="AJ21164" s="10"/>
      <c r="AK21164" s="10"/>
      <c r="AL21164" s="10"/>
      <c r="AM21164" s="10"/>
      <c r="AN21164" s="10"/>
      <c r="AO21164" s="10"/>
      <c r="AP21164" s="10"/>
      <c r="AQ21164" s="10"/>
      <c r="AR21164" s="10"/>
      <c r="AS21164" s="10"/>
      <c r="AT21164" s="10"/>
      <c r="AU21164" s="10"/>
      <c r="AV21164" s="10"/>
      <c r="AW21164" s="10"/>
      <c r="AX21164" s="10"/>
      <c r="AY21164" s="10"/>
      <c r="AZ21164" s="10"/>
      <c r="BA21164" s="10"/>
      <c r="BB21164" s="10"/>
      <c r="BC21164" s="10"/>
      <c r="BD21164" s="10"/>
      <c r="BE21164" s="10"/>
      <c r="BF21164" s="10"/>
      <c r="BG21164" s="6"/>
    </row>
    <row r="21165" spans="34:59" x14ac:dyDescent="0.25">
      <c r="AH21165" s="6"/>
      <c r="AI21165" s="6"/>
      <c r="AJ21165" s="6"/>
      <c r="AK21165" s="6"/>
      <c r="AL21165" s="6"/>
      <c r="AM21165" s="6"/>
      <c r="AN21165" s="6"/>
      <c r="AO21165" s="6"/>
      <c r="AP21165" s="6"/>
      <c r="AQ21165" s="6"/>
      <c r="AR21165" s="6"/>
      <c r="AS21165" s="6"/>
      <c r="AT21165" s="6"/>
      <c r="AU21165" s="6"/>
      <c r="AV21165" s="6"/>
      <c r="AW21165" s="6"/>
      <c r="AX21165" s="6"/>
      <c r="AY21165" s="6"/>
      <c r="AZ21165" s="6"/>
      <c r="BA21165" s="6"/>
      <c r="BB21165" s="6"/>
      <c r="BC21165" s="6"/>
      <c r="BD21165" s="6"/>
      <c r="BE21165" s="6"/>
      <c r="BF21165" s="6"/>
      <c r="BG21165" s="10"/>
    </row>
    <row r="21166" spans="34:59" x14ac:dyDescent="0.25">
      <c r="AH21166" s="10"/>
      <c r="AI21166" s="6"/>
    </row>
    <row r="21167" spans="34:59" x14ac:dyDescent="0.25">
      <c r="AH21167" s="6"/>
      <c r="AI21167" s="6"/>
      <c r="AJ21167" s="6"/>
      <c r="AK21167" s="6"/>
      <c r="AL21167" s="6"/>
      <c r="AM21167" s="6"/>
      <c r="AN21167" s="6"/>
      <c r="AO21167" s="6"/>
      <c r="AP21167" s="6"/>
      <c r="AQ21167" s="6"/>
      <c r="AR21167" s="6"/>
      <c r="AS21167" s="6"/>
      <c r="AT21167" s="6"/>
      <c r="AU21167" s="6"/>
      <c r="AV21167" s="6"/>
      <c r="AW21167" s="6"/>
      <c r="AX21167" s="6"/>
      <c r="AY21167" s="6"/>
      <c r="AZ21167" s="6"/>
      <c r="BA21167" s="6"/>
      <c r="BB21167" s="6"/>
      <c r="BC21167" s="6"/>
      <c r="BD21167" s="6"/>
      <c r="BE21167" s="6"/>
      <c r="BF21167" s="6"/>
      <c r="BG21167" s="6"/>
    </row>
    <row r="21168" spans="34:59" x14ac:dyDescent="0.25">
      <c r="AH21168" s="10"/>
      <c r="AI21168" s="6"/>
      <c r="AJ21168" s="10"/>
      <c r="AK21168" s="10"/>
      <c r="AL21168" s="10"/>
      <c r="AM21168" s="10"/>
      <c r="AN21168" s="10"/>
      <c r="AO21168" s="10"/>
      <c r="AP21168" s="10"/>
      <c r="AQ21168" s="10"/>
      <c r="AR21168" s="10"/>
      <c r="AS21168" s="10"/>
      <c r="AT21168" s="10"/>
      <c r="AU21168" s="10"/>
      <c r="AV21168" s="10"/>
      <c r="AW21168" s="10"/>
      <c r="AX21168" s="10"/>
      <c r="AY21168" s="10"/>
      <c r="AZ21168" s="10"/>
      <c r="BA21168" s="10"/>
      <c r="BB21168" s="10"/>
      <c r="BC21168" s="10"/>
      <c r="BD21168" s="10"/>
      <c r="BE21168" s="10"/>
      <c r="BF21168" s="10"/>
      <c r="BG21168" s="6"/>
    </row>
    <row r="21169" spans="34:59" x14ac:dyDescent="0.25">
      <c r="AH21169" s="6"/>
      <c r="AI21169" s="6"/>
      <c r="AJ21169" s="6"/>
      <c r="AK21169" s="6"/>
      <c r="AL21169" s="6"/>
      <c r="AM21169" s="6"/>
      <c r="AN21169" s="6"/>
      <c r="AO21169" s="6"/>
      <c r="AP21169" s="6"/>
      <c r="AQ21169" s="6"/>
      <c r="AR21169" s="6"/>
      <c r="AS21169" s="6"/>
      <c r="AT21169" s="6"/>
      <c r="AU21169" s="6"/>
      <c r="AV21169" s="6"/>
      <c r="AW21169" s="6"/>
      <c r="AX21169" s="6"/>
      <c r="AY21169" s="6"/>
      <c r="AZ21169" s="6"/>
      <c r="BA21169" s="6"/>
      <c r="BB21169" s="6"/>
      <c r="BC21169" s="6"/>
      <c r="BD21169" s="6"/>
      <c r="BE21169" s="6"/>
      <c r="BF21169" s="6"/>
      <c r="BG21169" s="10"/>
    </row>
    <row r="21170" spans="34:59" x14ac:dyDescent="0.25">
      <c r="AH21170" s="10"/>
      <c r="AI21170" s="6"/>
    </row>
    <row r="21171" spans="34:59" x14ac:dyDescent="0.25">
      <c r="AH21171" s="6"/>
      <c r="AI21171" s="6"/>
      <c r="AJ21171" s="6"/>
      <c r="AK21171" s="6"/>
      <c r="AL21171" s="6"/>
      <c r="AM21171" s="6"/>
      <c r="AN21171" s="6"/>
      <c r="AO21171" s="6"/>
      <c r="AP21171" s="6"/>
      <c r="AQ21171" s="6"/>
      <c r="AR21171" s="6"/>
      <c r="AS21171" s="6"/>
      <c r="AT21171" s="6"/>
      <c r="AU21171" s="6"/>
      <c r="AV21171" s="6"/>
      <c r="AW21171" s="6"/>
      <c r="AX21171" s="6"/>
      <c r="AY21171" s="6"/>
      <c r="AZ21171" s="6"/>
      <c r="BA21171" s="6"/>
      <c r="BB21171" s="6"/>
      <c r="BC21171" s="6"/>
      <c r="BD21171" s="6"/>
      <c r="BE21171" s="6"/>
      <c r="BF21171" s="6"/>
      <c r="BG21171" s="6"/>
    </row>
    <row r="21172" spans="34:59" x14ac:dyDescent="0.25">
      <c r="AH21172" s="10"/>
      <c r="AI21172" s="6"/>
      <c r="AJ21172" s="10"/>
      <c r="AK21172" s="10"/>
      <c r="AL21172" s="10"/>
      <c r="AM21172" s="10"/>
      <c r="AN21172" s="10"/>
      <c r="AO21172" s="10"/>
      <c r="AP21172" s="10"/>
      <c r="AQ21172" s="10"/>
      <c r="AR21172" s="10"/>
      <c r="AS21172" s="10"/>
      <c r="AT21172" s="10"/>
      <c r="AU21172" s="10"/>
      <c r="AV21172" s="10"/>
      <c r="AW21172" s="10"/>
      <c r="AX21172" s="10"/>
      <c r="AY21172" s="10"/>
      <c r="AZ21172" s="10"/>
      <c r="BA21172" s="10"/>
      <c r="BB21172" s="10"/>
      <c r="BC21172" s="10"/>
      <c r="BD21172" s="10"/>
      <c r="BE21172" s="10"/>
      <c r="BF21172" s="10"/>
      <c r="BG21172" s="6"/>
    </row>
    <row r="21174" spans="34:59" x14ac:dyDescent="0.25">
      <c r="AH21174" s="10"/>
      <c r="AI21174" s="6"/>
    </row>
    <row r="21175" spans="34:59" x14ac:dyDescent="0.25">
      <c r="AH21175" s="6"/>
      <c r="AI21175" s="6"/>
      <c r="AJ21175" s="6"/>
      <c r="AK21175" s="6"/>
      <c r="AL21175" s="6"/>
      <c r="AM21175" s="6"/>
      <c r="AN21175" s="6"/>
      <c r="AO21175" s="6"/>
      <c r="AP21175" s="6"/>
      <c r="AQ21175" s="6"/>
      <c r="AR21175" s="6"/>
      <c r="AS21175" s="6"/>
      <c r="AT21175" s="6"/>
      <c r="AU21175" s="6"/>
      <c r="AV21175" s="6"/>
      <c r="AW21175" s="6"/>
      <c r="AX21175" s="6"/>
      <c r="AY21175" s="6"/>
      <c r="AZ21175" s="6"/>
      <c r="BA21175" s="6"/>
      <c r="BB21175" s="6"/>
      <c r="BC21175" s="6"/>
      <c r="BD21175" s="6"/>
      <c r="BE21175" s="6"/>
      <c r="BF21175" s="6"/>
      <c r="BG21175" s="6"/>
    </row>
    <row r="21176" spans="34:59" x14ac:dyDescent="0.25">
      <c r="AH21176" s="10"/>
      <c r="AI21176" s="6"/>
      <c r="AJ21176" s="10"/>
      <c r="AK21176" s="10"/>
      <c r="AL21176" s="10"/>
      <c r="AM21176" s="10"/>
      <c r="AN21176" s="10"/>
      <c r="AO21176" s="10"/>
      <c r="AP21176" s="10"/>
      <c r="AQ21176" s="10"/>
      <c r="AR21176" s="10"/>
      <c r="AS21176" s="10"/>
      <c r="AT21176" s="10"/>
      <c r="AU21176" s="10"/>
      <c r="AV21176" s="10"/>
      <c r="AW21176" s="10"/>
      <c r="AX21176" s="10"/>
      <c r="AY21176" s="10"/>
      <c r="AZ21176" s="10"/>
      <c r="BA21176" s="10"/>
      <c r="BB21176" s="10"/>
      <c r="BC21176" s="10"/>
      <c r="BD21176" s="10"/>
      <c r="BE21176" s="10"/>
      <c r="BF21176" s="10"/>
      <c r="BG21176" s="6"/>
    </row>
    <row r="21177" spans="34:59" x14ac:dyDescent="0.25">
      <c r="AH21177" s="6"/>
      <c r="AI21177" s="6"/>
      <c r="AJ21177" s="6"/>
      <c r="AK21177" s="6"/>
      <c r="AL21177" s="6"/>
      <c r="AM21177" s="6"/>
      <c r="AN21177" s="6"/>
      <c r="AO21177" s="6"/>
      <c r="AP21177" s="6"/>
      <c r="AQ21177" s="6"/>
      <c r="AR21177" s="6"/>
      <c r="AS21177" s="6"/>
      <c r="AT21177" s="6"/>
      <c r="AU21177" s="6"/>
      <c r="AV21177" s="6"/>
      <c r="AW21177" s="6"/>
      <c r="AX21177" s="6"/>
      <c r="AY21177" s="6"/>
      <c r="AZ21177" s="6"/>
      <c r="BA21177" s="6"/>
      <c r="BB21177" s="6"/>
      <c r="BC21177" s="6"/>
      <c r="BD21177" s="6"/>
      <c r="BE21177" s="6"/>
      <c r="BF21177" s="6"/>
      <c r="BG21177" s="10"/>
    </row>
    <row r="21178" spans="34:59" x14ac:dyDescent="0.25">
      <c r="AH21178" s="10"/>
      <c r="AI21178" s="6"/>
    </row>
    <row r="21179" spans="34:59" x14ac:dyDescent="0.25">
      <c r="AH21179" s="6"/>
      <c r="AI21179" s="6"/>
      <c r="AJ21179" s="6"/>
      <c r="AK21179" s="6"/>
      <c r="AL21179" s="6"/>
      <c r="AM21179" s="6"/>
      <c r="AN21179" s="6"/>
      <c r="AO21179" s="6"/>
      <c r="AP21179" s="6"/>
      <c r="AQ21179" s="6"/>
      <c r="AR21179" s="6"/>
      <c r="AS21179" s="6"/>
      <c r="AT21179" s="6"/>
      <c r="AU21179" s="6"/>
      <c r="AV21179" s="6"/>
      <c r="AW21179" s="6"/>
      <c r="AX21179" s="6"/>
      <c r="AY21179" s="6"/>
      <c r="AZ21179" s="6"/>
      <c r="BA21179" s="6"/>
      <c r="BB21179" s="6"/>
      <c r="BC21179" s="6"/>
      <c r="BD21179" s="6"/>
      <c r="BE21179" s="6"/>
      <c r="BF21179" s="6"/>
      <c r="BG21179" s="6"/>
    </row>
    <row r="21180" spans="34:59" x14ac:dyDescent="0.25">
      <c r="AH21180" s="10"/>
      <c r="AI21180" s="6"/>
      <c r="AJ21180" s="10"/>
      <c r="AK21180" s="10"/>
      <c r="AL21180" s="10"/>
      <c r="AM21180" s="10"/>
      <c r="AN21180" s="10"/>
      <c r="AO21180" s="10"/>
      <c r="AP21180" s="10"/>
      <c r="AQ21180" s="10"/>
      <c r="AR21180" s="10"/>
      <c r="AS21180" s="10"/>
      <c r="AT21180" s="10"/>
      <c r="AU21180" s="10"/>
      <c r="AV21180" s="10"/>
      <c r="AW21180" s="10"/>
      <c r="AX21180" s="10"/>
      <c r="AY21180" s="10"/>
      <c r="AZ21180" s="10"/>
      <c r="BA21180" s="10"/>
      <c r="BB21180" s="10"/>
      <c r="BC21180" s="10"/>
      <c r="BD21180" s="10"/>
      <c r="BE21180" s="10"/>
      <c r="BF21180" s="10"/>
      <c r="BG21180" s="6"/>
    </row>
    <row r="21181" spans="34:59" x14ac:dyDescent="0.25">
      <c r="AH21181" s="6"/>
      <c r="AI21181" s="6"/>
      <c r="AJ21181" s="6"/>
      <c r="AK21181" s="6"/>
      <c r="AL21181" s="6"/>
      <c r="AM21181" s="6"/>
      <c r="AN21181" s="6"/>
      <c r="AO21181" s="6"/>
      <c r="AP21181" s="6"/>
      <c r="AQ21181" s="6"/>
      <c r="AR21181" s="6"/>
      <c r="AS21181" s="6"/>
      <c r="AT21181" s="6"/>
      <c r="AU21181" s="6"/>
      <c r="AV21181" s="6"/>
      <c r="AW21181" s="6"/>
      <c r="AX21181" s="6"/>
      <c r="AY21181" s="6"/>
      <c r="AZ21181" s="6"/>
      <c r="BA21181" s="6"/>
      <c r="BB21181" s="6"/>
      <c r="BC21181" s="6"/>
      <c r="BD21181" s="6"/>
      <c r="BE21181" s="6"/>
      <c r="BF21181" s="6"/>
      <c r="BG21181" s="10"/>
    </row>
    <row r="21182" spans="34:59" x14ac:dyDescent="0.25">
      <c r="AH21182" s="10"/>
      <c r="AI21182" s="6"/>
    </row>
    <row r="21183" spans="34:59" x14ac:dyDescent="0.25">
      <c r="AH21183" s="6"/>
      <c r="AI21183" s="6"/>
      <c r="AJ21183" s="6"/>
      <c r="AK21183" s="6"/>
      <c r="AL21183" s="6"/>
      <c r="AM21183" s="6"/>
      <c r="AN21183" s="6"/>
      <c r="AO21183" s="6"/>
      <c r="AP21183" s="6"/>
      <c r="AQ21183" s="6"/>
      <c r="AR21183" s="6"/>
      <c r="AS21183" s="6"/>
      <c r="AT21183" s="6"/>
      <c r="AU21183" s="6"/>
      <c r="AV21183" s="6"/>
      <c r="AW21183" s="6"/>
      <c r="AX21183" s="6"/>
      <c r="AY21183" s="6"/>
      <c r="AZ21183" s="6"/>
      <c r="BA21183" s="6"/>
      <c r="BB21183" s="6"/>
      <c r="BC21183" s="6"/>
      <c r="BD21183" s="6"/>
      <c r="BE21183" s="6"/>
      <c r="BF21183" s="6"/>
      <c r="BG21183" s="6"/>
    </row>
    <row r="21184" spans="34:59" x14ac:dyDescent="0.25">
      <c r="AH21184" s="10"/>
      <c r="AI21184" s="6"/>
      <c r="AJ21184" s="10"/>
      <c r="AK21184" s="10"/>
      <c r="AL21184" s="10"/>
      <c r="AM21184" s="10"/>
      <c r="AN21184" s="10"/>
      <c r="AO21184" s="10"/>
      <c r="AP21184" s="10"/>
      <c r="AQ21184" s="10"/>
      <c r="AR21184" s="10"/>
      <c r="AS21184" s="10"/>
      <c r="AT21184" s="10"/>
      <c r="AU21184" s="10"/>
      <c r="AV21184" s="10"/>
      <c r="AW21184" s="10"/>
      <c r="AX21184" s="10"/>
      <c r="AY21184" s="10"/>
      <c r="AZ21184" s="10"/>
      <c r="BA21184" s="10"/>
      <c r="BB21184" s="10"/>
      <c r="BC21184" s="10"/>
      <c r="BD21184" s="10"/>
      <c r="BE21184" s="10"/>
      <c r="BF21184" s="10"/>
      <c r="BG21184" s="6"/>
    </row>
    <row r="21185" spans="34:59" x14ac:dyDescent="0.25">
      <c r="AH21185" s="6"/>
      <c r="AI21185" s="6"/>
      <c r="AJ21185" s="6"/>
      <c r="AK21185" s="6"/>
      <c r="AL21185" s="6"/>
      <c r="AM21185" s="6"/>
      <c r="AN21185" s="6"/>
      <c r="AO21185" s="6"/>
      <c r="AP21185" s="6"/>
      <c r="AQ21185" s="6"/>
      <c r="AR21185" s="6"/>
      <c r="AS21185" s="6"/>
      <c r="AT21185" s="6"/>
      <c r="AU21185" s="6"/>
      <c r="AV21185" s="6"/>
      <c r="AW21185" s="6"/>
      <c r="AX21185" s="6"/>
      <c r="AY21185" s="6"/>
      <c r="AZ21185" s="6"/>
      <c r="BA21185" s="6"/>
      <c r="BB21185" s="6"/>
      <c r="BC21185" s="6"/>
      <c r="BD21185" s="6"/>
      <c r="BE21185" s="6"/>
      <c r="BF21185" s="6"/>
      <c r="BG21185" s="10"/>
    </row>
    <row r="21186" spans="34:59" x14ac:dyDescent="0.25">
      <c r="AH21186" s="10"/>
      <c r="AI21186" s="6"/>
    </row>
    <row r="21187" spans="34:59" x14ac:dyDescent="0.25">
      <c r="AH21187" s="6"/>
      <c r="AI21187" s="6"/>
      <c r="AJ21187" s="6"/>
      <c r="AK21187" s="6"/>
      <c r="AL21187" s="6"/>
      <c r="AM21187" s="6"/>
      <c r="AN21187" s="6"/>
      <c r="AO21187" s="6"/>
      <c r="AP21187" s="6"/>
      <c r="AQ21187" s="6"/>
      <c r="AR21187" s="6"/>
      <c r="AS21187" s="6"/>
      <c r="AT21187" s="6"/>
      <c r="AU21187" s="6"/>
      <c r="AV21187" s="6"/>
      <c r="AW21187" s="6"/>
      <c r="AX21187" s="6"/>
      <c r="AY21187" s="6"/>
      <c r="AZ21187" s="6"/>
      <c r="BA21187" s="6"/>
      <c r="BB21187" s="6"/>
      <c r="BC21187" s="6"/>
      <c r="BD21187" s="6"/>
      <c r="BE21187" s="6"/>
      <c r="BF21187" s="6"/>
      <c r="BG21187" s="6"/>
    </row>
    <row r="21188" spans="34:59" x14ac:dyDescent="0.25">
      <c r="AH21188" s="10"/>
      <c r="AI21188" s="6"/>
      <c r="AJ21188" s="10"/>
      <c r="AK21188" s="10"/>
      <c r="AL21188" s="10"/>
      <c r="AM21188" s="10"/>
      <c r="AN21188" s="10"/>
      <c r="AO21188" s="10"/>
      <c r="AP21188" s="10"/>
      <c r="AQ21188" s="10"/>
      <c r="AR21188" s="10"/>
      <c r="AS21188" s="10"/>
      <c r="AT21188" s="10"/>
      <c r="AU21188" s="10"/>
      <c r="AV21188" s="10"/>
      <c r="AW21188" s="10"/>
      <c r="AX21188" s="10"/>
      <c r="AY21188" s="10"/>
      <c r="AZ21188" s="10"/>
      <c r="BA21188" s="10"/>
      <c r="BB21188" s="10"/>
      <c r="BC21188" s="10"/>
      <c r="BD21188" s="10"/>
      <c r="BE21188" s="10"/>
      <c r="BF21188" s="10"/>
      <c r="BG21188" s="6"/>
    </row>
    <row r="21190" spans="34:59" x14ac:dyDescent="0.25">
      <c r="AH21190" s="10"/>
      <c r="AI21190" s="6"/>
    </row>
    <row r="21191" spans="34:59" x14ac:dyDescent="0.25">
      <c r="AH21191" s="6"/>
      <c r="AI21191" s="6"/>
      <c r="AJ21191" s="6"/>
      <c r="AK21191" s="6"/>
      <c r="AL21191" s="6"/>
      <c r="AM21191" s="6"/>
      <c r="AN21191" s="6"/>
      <c r="AO21191" s="6"/>
      <c r="AP21191" s="6"/>
      <c r="AQ21191" s="6"/>
      <c r="AR21191" s="6"/>
      <c r="AS21191" s="6"/>
      <c r="AT21191" s="6"/>
      <c r="AU21191" s="6"/>
      <c r="AV21191" s="6"/>
      <c r="AW21191" s="6"/>
      <c r="AX21191" s="6"/>
      <c r="AY21191" s="6"/>
      <c r="AZ21191" s="6"/>
      <c r="BA21191" s="6"/>
      <c r="BB21191" s="6"/>
      <c r="BC21191" s="6"/>
      <c r="BD21191" s="6"/>
      <c r="BE21191" s="6"/>
      <c r="BF21191" s="6"/>
      <c r="BG21191" s="6"/>
    </row>
    <row r="21192" spans="34:59" x14ac:dyDescent="0.25">
      <c r="AH21192" s="10"/>
      <c r="AI21192" s="6"/>
      <c r="AJ21192" s="10"/>
      <c r="AK21192" s="10"/>
      <c r="AL21192" s="10"/>
      <c r="AM21192" s="10"/>
      <c r="AN21192" s="10"/>
      <c r="AO21192" s="10"/>
      <c r="AP21192" s="10"/>
      <c r="AQ21192" s="10"/>
      <c r="AR21192" s="10"/>
      <c r="AS21192" s="10"/>
      <c r="AT21192" s="10"/>
      <c r="AU21192" s="10"/>
      <c r="AV21192" s="10"/>
      <c r="AW21192" s="10"/>
      <c r="AX21192" s="10"/>
      <c r="AY21192" s="10"/>
      <c r="AZ21192" s="10"/>
      <c r="BA21192" s="10"/>
      <c r="BB21192" s="10"/>
      <c r="BC21192" s="10"/>
      <c r="BD21192" s="10"/>
      <c r="BE21192" s="10"/>
      <c r="BF21192" s="10"/>
      <c r="BG21192" s="6"/>
    </row>
    <row r="21193" spans="34:59" x14ac:dyDescent="0.25">
      <c r="AH21193" s="6"/>
      <c r="AI21193" s="6"/>
      <c r="AJ21193" s="6"/>
      <c r="AK21193" s="6"/>
      <c r="AL21193" s="6"/>
      <c r="AM21193" s="6"/>
      <c r="AN21193" s="6"/>
      <c r="AO21193" s="6"/>
      <c r="AP21193" s="6"/>
      <c r="AQ21193" s="6"/>
      <c r="AR21193" s="6"/>
      <c r="AS21193" s="6"/>
      <c r="AT21193" s="6"/>
      <c r="AU21193" s="6"/>
      <c r="AV21193" s="6"/>
      <c r="AW21193" s="6"/>
      <c r="AX21193" s="6"/>
      <c r="AY21193" s="6"/>
      <c r="AZ21193" s="6"/>
      <c r="BA21193" s="6"/>
      <c r="BB21193" s="6"/>
      <c r="BC21193" s="6"/>
      <c r="BD21193" s="6"/>
      <c r="BE21193" s="6"/>
      <c r="BF21193" s="6"/>
      <c r="BG21193" s="10"/>
    </row>
    <row r="21194" spans="34:59" x14ac:dyDescent="0.25">
      <c r="AH21194" s="10"/>
      <c r="AI21194" s="6"/>
    </row>
    <row r="21195" spans="34:59" x14ac:dyDescent="0.25">
      <c r="AH21195" s="6"/>
      <c r="AI21195" s="6"/>
      <c r="AJ21195" s="6"/>
      <c r="AK21195" s="6"/>
      <c r="AL21195" s="6"/>
      <c r="AM21195" s="6"/>
      <c r="AN21195" s="6"/>
      <c r="AO21195" s="6"/>
      <c r="AP21195" s="6"/>
      <c r="AQ21195" s="6"/>
      <c r="AR21195" s="6"/>
      <c r="AS21195" s="6"/>
      <c r="AT21195" s="6"/>
      <c r="AU21195" s="6"/>
      <c r="AV21195" s="6"/>
      <c r="AW21195" s="6"/>
      <c r="AX21195" s="6"/>
      <c r="AY21195" s="6"/>
      <c r="AZ21195" s="6"/>
      <c r="BA21195" s="6"/>
      <c r="BB21195" s="6"/>
      <c r="BC21195" s="6"/>
      <c r="BD21195" s="6"/>
      <c r="BE21195" s="6"/>
      <c r="BF21195" s="6"/>
      <c r="BG21195" s="6"/>
    </row>
    <row r="21196" spans="34:59" x14ac:dyDescent="0.25">
      <c r="AH21196" s="10"/>
      <c r="AI21196" s="6"/>
      <c r="AJ21196" s="10"/>
      <c r="AK21196" s="10"/>
      <c r="AL21196" s="10"/>
      <c r="AM21196" s="10"/>
      <c r="AN21196" s="10"/>
      <c r="AO21196" s="10"/>
      <c r="AP21196" s="10"/>
      <c r="AQ21196" s="10"/>
      <c r="AR21196" s="10"/>
      <c r="AS21196" s="10"/>
      <c r="AT21196" s="10"/>
      <c r="AU21196" s="10"/>
      <c r="AV21196" s="10"/>
      <c r="AW21196" s="10"/>
      <c r="AX21196" s="10"/>
      <c r="AY21196" s="10"/>
      <c r="AZ21196" s="10"/>
      <c r="BA21196" s="10"/>
      <c r="BB21196" s="10"/>
      <c r="BC21196" s="10"/>
      <c r="BD21196" s="10"/>
      <c r="BE21196" s="10"/>
      <c r="BF21196" s="10"/>
      <c r="BG21196" s="6"/>
    </row>
    <row r="21197" spans="34:59" x14ac:dyDescent="0.25">
      <c r="AH21197" s="6"/>
      <c r="AI21197" s="6"/>
      <c r="AJ21197" s="6"/>
      <c r="AK21197" s="6"/>
      <c r="AL21197" s="6"/>
      <c r="AM21197" s="6"/>
      <c r="AN21197" s="6"/>
      <c r="AO21197" s="6"/>
      <c r="AP21197" s="6"/>
      <c r="AQ21197" s="6"/>
      <c r="AR21197" s="6"/>
      <c r="AS21197" s="6"/>
      <c r="AT21197" s="6"/>
      <c r="AU21197" s="6"/>
      <c r="AV21197" s="6"/>
      <c r="AW21197" s="6"/>
      <c r="AX21197" s="6"/>
      <c r="AY21197" s="6"/>
      <c r="AZ21197" s="6"/>
      <c r="BA21197" s="6"/>
      <c r="BB21197" s="6"/>
      <c r="BC21197" s="6"/>
      <c r="BD21197" s="6"/>
      <c r="BE21197" s="6"/>
      <c r="BF21197" s="6"/>
      <c r="BG21197" s="10"/>
    </row>
    <row r="21198" spans="34:59" x14ac:dyDescent="0.25">
      <c r="AH21198" s="10"/>
      <c r="AI21198" s="6"/>
    </row>
    <row r="21199" spans="34:59" x14ac:dyDescent="0.25">
      <c r="AH21199" s="6"/>
      <c r="AI21199" s="6"/>
      <c r="AJ21199" s="6"/>
      <c r="AK21199" s="6"/>
      <c r="AL21199" s="6"/>
      <c r="AM21199" s="6"/>
      <c r="AN21199" s="6"/>
      <c r="AO21199" s="6"/>
      <c r="AP21199" s="6"/>
      <c r="AQ21199" s="6"/>
      <c r="AR21199" s="6"/>
      <c r="AS21199" s="6"/>
      <c r="AT21199" s="6"/>
      <c r="AU21199" s="6"/>
      <c r="AV21199" s="6"/>
      <c r="AW21199" s="6"/>
      <c r="AX21199" s="6"/>
      <c r="AY21199" s="6"/>
      <c r="AZ21199" s="6"/>
      <c r="BA21199" s="6"/>
      <c r="BB21199" s="6"/>
      <c r="BC21199" s="6"/>
      <c r="BD21199" s="6"/>
      <c r="BE21199" s="6"/>
      <c r="BF21199" s="6"/>
      <c r="BG21199" s="6"/>
    </row>
    <row r="21200" spans="34:59" x14ac:dyDescent="0.25">
      <c r="AH21200" s="10"/>
      <c r="AI21200" s="6"/>
      <c r="AJ21200" s="10"/>
      <c r="AK21200" s="10"/>
      <c r="AL21200" s="10"/>
      <c r="AM21200" s="10"/>
      <c r="AN21200" s="10"/>
      <c r="AO21200" s="10"/>
      <c r="AP21200" s="10"/>
      <c r="AQ21200" s="10"/>
      <c r="AR21200" s="10"/>
      <c r="AS21200" s="10"/>
      <c r="AT21200" s="10"/>
      <c r="AU21200" s="10"/>
      <c r="AV21200" s="10"/>
      <c r="AW21200" s="10"/>
      <c r="AX21200" s="10"/>
      <c r="AY21200" s="10"/>
      <c r="AZ21200" s="10"/>
      <c r="BA21200" s="10"/>
      <c r="BB21200" s="10"/>
      <c r="BC21200" s="10"/>
      <c r="BD21200" s="10"/>
      <c r="BE21200" s="10"/>
      <c r="BF21200" s="10"/>
      <c r="BG21200" s="6"/>
    </row>
    <row r="21201" spans="34:59" x14ac:dyDescent="0.25">
      <c r="AH21201" s="6"/>
      <c r="AI21201" s="6"/>
      <c r="AJ21201" s="6"/>
      <c r="AK21201" s="6"/>
      <c r="AL21201" s="6"/>
      <c r="AM21201" s="6"/>
      <c r="AN21201" s="6"/>
      <c r="AO21201" s="6"/>
      <c r="AP21201" s="6"/>
      <c r="AQ21201" s="6"/>
      <c r="AR21201" s="6"/>
      <c r="AS21201" s="6"/>
      <c r="AT21201" s="6"/>
      <c r="AU21201" s="6"/>
      <c r="AV21201" s="6"/>
      <c r="AW21201" s="6"/>
      <c r="AX21201" s="6"/>
      <c r="AY21201" s="6"/>
      <c r="AZ21201" s="6"/>
      <c r="BA21201" s="6"/>
      <c r="BB21201" s="6"/>
      <c r="BC21201" s="6"/>
      <c r="BD21201" s="6"/>
      <c r="BE21201" s="6"/>
      <c r="BF21201" s="6"/>
      <c r="BG21201" s="10"/>
    </row>
    <row r="21202" spans="34:59" x14ac:dyDescent="0.25">
      <c r="AH21202" s="10"/>
      <c r="AI21202" s="6"/>
    </row>
    <row r="21203" spans="34:59" x14ac:dyDescent="0.25">
      <c r="AH21203" s="6"/>
      <c r="AI21203" s="6"/>
      <c r="AJ21203" s="6"/>
      <c r="AK21203" s="6"/>
      <c r="AL21203" s="6"/>
      <c r="AM21203" s="6"/>
      <c r="AN21203" s="6"/>
      <c r="AO21203" s="6"/>
      <c r="AP21203" s="6"/>
      <c r="AQ21203" s="6"/>
      <c r="AR21203" s="6"/>
      <c r="AS21203" s="6"/>
      <c r="AT21203" s="6"/>
      <c r="AU21203" s="6"/>
      <c r="AV21203" s="6"/>
      <c r="AW21203" s="6"/>
      <c r="AX21203" s="6"/>
      <c r="AY21203" s="6"/>
      <c r="AZ21203" s="6"/>
      <c r="BA21203" s="6"/>
      <c r="BB21203" s="6"/>
      <c r="BC21203" s="6"/>
      <c r="BD21203" s="6"/>
      <c r="BE21203" s="6"/>
      <c r="BF21203" s="6"/>
      <c r="BG21203" s="6"/>
    </row>
    <row r="21204" spans="34:59" x14ac:dyDescent="0.25">
      <c r="AH21204" s="10"/>
      <c r="AI21204" s="6"/>
      <c r="AJ21204" s="10"/>
      <c r="AK21204" s="10"/>
      <c r="AL21204" s="10"/>
      <c r="AM21204" s="10"/>
      <c r="AN21204" s="10"/>
      <c r="AO21204" s="10"/>
      <c r="AP21204" s="10"/>
      <c r="AQ21204" s="10"/>
      <c r="AR21204" s="10"/>
      <c r="AS21204" s="10"/>
      <c r="AT21204" s="10"/>
      <c r="AU21204" s="10"/>
      <c r="AV21204" s="10"/>
      <c r="AW21204" s="10"/>
      <c r="AX21204" s="10"/>
      <c r="AY21204" s="10"/>
      <c r="AZ21204" s="10"/>
      <c r="BA21204" s="10"/>
      <c r="BB21204" s="10"/>
      <c r="BC21204" s="10"/>
      <c r="BD21204" s="10"/>
      <c r="BE21204" s="10"/>
      <c r="BF21204" s="10"/>
      <c r="BG21204" s="6"/>
    </row>
    <row r="21206" spans="34:59" x14ac:dyDescent="0.25">
      <c r="AH21206" s="10"/>
      <c r="AI21206" s="6"/>
    </row>
    <row r="21207" spans="34:59" x14ac:dyDescent="0.25">
      <c r="AH21207" s="6"/>
      <c r="AI21207" s="6"/>
      <c r="AJ21207" s="6"/>
      <c r="AK21207" s="6"/>
      <c r="AL21207" s="6"/>
      <c r="AM21207" s="6"/>
      <c r="AN21207" s="6"/>
      <c r="AO21207" s="6"/>
      <c r="AP21207" s="6"/>
      <c r="AQ21207" s="6"/>
      <c r="AR21207" s="6"/>
      <c r="AS21207" s="6"/>
      <c r="AT21207" s="6"/>
      <c r="AU21207" s="6"/>
      <c r="AV21207" s="6"/>
      <c r="AW21207" s="6"/>
      <c r="AX21207" s="6"/>
      <c r="AY21207" s="6"/>
      <c r="AZ21207" s="6"/>
      <c r="BA21207" s="6"/>
      <c r="BB21207" s="6"/>
      <c r="BC21207" s="6"/>
      <c r="BD21207" s="6"/>
      <c r="BE21207" s="6"/>
      <c r="BF21207" s="6"/>
      <c r="BG21207" s="6"/>
    </row>
    <row r="21208" spans="34:59" x14ac:dyDescent="0.25">
      <c r="AH21208" s="10"/>
      <c r="AI21208" s="6"/>
      <c r="AJ21208" s="10"/>
      <c r="AK21208" s="10"/>
      <c r="AL21208" s="10"/>
      <c r="AM21208" s="10"/>
      <c r="AN21208" s="10"/>
      <c r="AO21208" s="10"/>
      <c r="AP21208" s="10"/>
      <c r="AQ21208" s="10"/>
      <c r="AR21208" s="10"/>
      <c r="AS21208" s="10"/>
      <c r="AT21208" s="10"/>
      <c r="AU21208" s="10"/>
      <c r="AV21208" s="10"/>
      <c r="AW21208" s="10"/>
      <c r="AX21208" s="10"/>
      <c r="AY21208" s="10"/>
      <c r="AZ21208" s="10"/>
      <c r="BA21208" s="10"/>
      <c r="BB21208" s="10"/>
      <c r="BC21208" s="10"/>
      <c r="BD21208" s="10"/>
      <c r="BE21208" s="10"/>
      <c r="BF21208" s="10"/>
      <c r="BG21208" s="6"/>
    </row>
    <row r="21209" spans="34:59" x14ac:dyDescent="0.25">
      <c r="AH21209" s="6"/>
      <c r="AI21209" s="6"/>
      <c r="AJ21209" s="6"/>
      <c r="AK21209" s="6"/>
      <c r="AL21209" s="6"/>
      <c r="AM21209" s="6"/>
      <c r="AN21209" s="6"/>
      <c r="AO21209" s="6"/>
      <c r="AP21209" s="6"/>
      <c r="AQ21209" s="6"/>
      <c r="AR21209" s="6"/>
      <c r="AS21209" s="6"/>
      <c r="AT21209" s="6"/>
      <c r="AU21209" s="6"/>
      <c r="AV21209" s="6"/>
      <c r="AW21209" s="6"/>
      <c r="AX21209" s="6"/>
      <c r="AY21209" s="6"/>
      <c r="AZ21209" s="6"/>
      <c r="BA21209" s="6"/>
      <c r="BB21209" s="6"/>
      <c r="BC21209" s="6"/>
      <c r="BD21209" s="6"/>
      <c r="BE21209" s="6"/>
      <c r="BF21209" s="6"/>
      <c r="BG21209" s="10"/>
    </row>
    <row r="21210" spans="34:59" x14ac:dyDescent="0.25">
      <c r="AH21210" s="10"/>
      <c r="AI21210" s="6"/>
    </row>
    <row r="21211" spans="34:59" x14ac:dyDescent="0.25">
      <c r="AH21211" s="6"/>
      <c r="AI21211" s="6"/>
      <c r="AJ21211" s="6"/>
      <c r="AK21211" s="6"/>
      <c r="AL21211" s="6"/>
      <c r="AM21211" s="6"/>
      <c r="AN21211" s="6"/>
      <c r="AO21211" s="6"/>
      <c r="AP21211" s="6"/>
      <c r="AQ21211" s="6"/>
      <c r="AR21211" s="6"/>
      <c r="AS21211" s="6"/>
      <c r="AT21211" s="6"/>
      <c r="AU21211" s="6"/>
      <c r="AV21211" s="6"/>
      <c r="AW21211" s="6"/>
      <c r="AX21211" s="6"/>
      <c r="AY21211" s="6"/>
      <c r="AZ21211" s="6"/>
      <c r="BA21211" s="6"/>
      <c r="BB21211" s="6"/>
      <c r="BC21211" s="6"/>
      <c r="BD21211" s="6"/>
      <c r="BE21211" s="6"/>
      <c r="BF21211" s="6"/>
      <c r="BG21211" s="6"/>
    </row>
    <row r="21212" spans="34:59" x14ac:dyDescent="0.25">
      <c r="AH21212" s="10"/>
      <c r="AI21212" s="6"/>
      <c r="AJ21212" s="10"/>
      <c r="AK21212" s="10"/>
      <c r="AL21212" s="10"/>
      <c r="AM21212" s="10"/>
      <c r="AN21212" s="10"/>
      <c r="AO21212" s="10"/>
      <c r="AP21212" s="10"/>
      <c r="AQ21212" s="10"/>
      <c r="AR21212" s="10"/>
      <c r="AS21212" s="10"/>
      <c r="AT21212" s="10"/>
      <c r="AU21212" s="10"/>
      <c r="AV21212" s="10"/>
      <c r="AW21212" s="10"/>
      <c r="AX21212" s="10"/>
      <c r="AY21212" s="10"/>
      <c r="AZ21212" s="10"/>
      <c r="BA21212" s="10"/>
      <c r="BB21212" s="10"/>
      <c r="BC21212" s="10"/>
      <c r="BD21212" s="10"/>
      <c r="BE21212" s="10"/>
      <c r="BF21212" s="10"/>
      <c r="BG21212" s="6"/>
    </row>
    <row r="21213" spans="34:59" x14ac:dyDescent="0.25">
      <c r="AH21213" s="6"/>
      <c r="AI21213" s="6"/>
      <c r="AJ21213" s="6"/>
      <c r="AK21213" s="6"/>
      <c r="AL21213" s="6"/>
      <c r="AM21213" s="6"/>
      <c r="AN21213" s="6"/>
      <c r="AO21213" s="6"/>
      <c r="AP21213" s="6"/>
      <c r="AQ21213" s="6"/>
      <c r="AR21213" s="6"/>
      <c r="AS21213" s="6"/>
      <c r="AT21213" s="6"/>
      <c r="AU21213" s="6"/>
      <c r="AV21213" s="6"/>
      <c r="AW21213" s="6"/>
      <c r="AX21213" s="6"/>
      <c r="AY21213" s="6"/>
      <c r="AZ21213" s="6"/>
      <c r="BA21213" s="6"/>
      <c r="BB21213" s="6"/>
      <c r="BC21213" s="6"/>
      <c r="BD21213" s="6"/>
      <c r="BE21213" s="6"/>
      <c r="BF21213" s="6"/>
      <c r="BG21213" s="10"/>
    </row>
    <row r="21214" spans="34:59" x14ac:dyDescent="0.25">
      <c r="AH21214" s="10"/>
      <c r="AI21214" s="6"/>
    </row>
    <row r="21215" spans="34:59" x14ac:dyDescent="0.25">
      <c r="AH21215" s="6"/>
      <c r="AI21215" s="6"/>
      <c r="AJ21215" s="6"/>
      <c r="AK21215" s="6"/>
      <c r="AL21215" s="6"/>
      <c r="AM21215" s="6"/>
      <c r="AN21215" s="6"/>
      <c r="AO21215" s="6"/>
      <c r="AP21215" s="6"/>
      <c r="AQ21215" s="6"/>
      <c r="AR21215" s="6"/>
      <c r="AS21215" s="6"/>
      <c r="AT21215" s="6"/>
      <c r="AU21215" s="6"/>
      <c r="AV21215" s="6"/>
      <c r="AW21215" s="6"/>
      <c r="AX21215" s="6"/>
      <c r="AY21215" s="6"/>
      <c r="AZ21215" s="6"/>
      <c r="BA21215" s="6"/>
      <c r="BB21215" s="6"/>
      <c r="BC21215" s="6"/>
      <c r="BD21215" s="6"/>
      <c r="BE21215" s="6"/>
      <c r="BF21215" s="6"/>
      <c r="BG21215" s="6"/>
    </row>
    <row r="21216" spans="34:59" x14ac:dyDescent="0.25">
      <c r="AH21216" s="10"/>
      <c r="AI21216" s="6"/>
      <c r="AJ21216" s="10"/>
      <c r="AK21216" s="10"/>
      <c r="AL21216" s="10"/>
      <c r="AM21216" s="10"/>
      <c r="AN21216" s="10"/>
      <c r="AO21216" s="10"/>
      <c r="AP21216" s="10"/>
      <c r="AQ21216" s="10"/>
      <c r="AR21216" s="10"/>
      <c r="AS21216" s="10"/>
      <c r="AT21216" s="10"/>
      <c r="AU21216" s="10"/>
      <c r="AV21216" s="10"/>
      <c r="AW21216" s="10"/>
      <c r="AX21216" s="10"/>
      <c r="AY21216" s="10"/>
      <c r="AZ21216" s="10"/>
      <c r="BA21216" s="10"/>
      <c r="BB21216" s="10"/>
      <c r="BC21216" s="10"/>
      <c r="BD21216" s="10"/>
      <c r="BE21216" s="10"/>
      <c r="BF21216" s="10"/>
      <c r="BG21216" s="6"/>
    </row>
    <row r="21217" spans="34:59" x14ac:dyDescent="0.25">
      <c r="AH21217" s="6"/>
      <c r="AI21217" s="6"/>
      <c r="AJ21217" s="6"/>
      <c r="AK21217" s="6"/>
      <c r="AL21217" s="6"/>
      <c r="AM21217" s="6"/>
      <c r="AN21217" s="6"/>
      <c r="AO21217" s="6"/>
      <c r="AP21217" s="6"/>
      <c r="AQ21217" s="6"/>
      <c r="AR21217" s="6"/>
      <c r="AS21217" s="6"/>
      <c r="AT21217" s="6"/>
      <c r="AU21217" s="6"/>
      <c r="AV21217" s="6"/>
      <c r="AW21217" s="6"/>
      <c r="AX21217" s="6"/>
      <c r="AY21217" s="6"/>
      <c r="AZ21217" s="6"/>
      <c r="BA21217" s="6"/>
      <c r="BB21217" s="6"/>
      <c r="BC21217" s="6"/>
      <c r="BD21217" s="6"/>
      <c r="BE21217" s="6"/>
      <c r="BF21217" s="6"/>
      <c r="BG21217" s="10"/>
    </row>
    <row r="21218" spans="34:59" x14ac:dyDescent="0.25">
      <c r="AH21218" s="10"/>
      <c r="AI21218" s="6"/>
    </row>
    <row r="21219" spans="34:59" x14ac:dyDescent="0.25">
      <c r="AH21219" s="6"/>
      <c r="AI21219" s="6"/>
      <c r="AJ21219" s="6"/>
      <c r="AK21219" s="6"/>
      <c r="AL21219" s="6"/>
      <c r="AM21219" s="6"/>
      <c r="AN21219" s="6"/>
      <c r="AO21219" s="6"/>
      <c r="AP21219" s="6"/>
      <c r="AQ21219" s="6"/>
      <c r="AR21219" s="6"/>
      <c r="AS21219" s="6"/>
      <c r="AT21219" s="6"/>
      <c r="AU21219" s="6"/>
      <c r="AV21219" s="6"/>
      <c r="AW21219" s="6"/>
      <c r="AX21219" s="6"/>
      <c r="AY21219" s="6"/>
      <c r="AZ21219" s="6"/>
      <c r="BA21219" s="6"/>
      <c r="BB21219" s="6"/>
      <c r="BC21219" s="6"/>
      <c r="BD21219" s="6"/>
      <c r="BE21219" s="6"/>
      <c r="BF21219" s="6"/>
      <c r="BG21219" s="6"/>
    </row>
    <row r="21220" spans="34:59" x14ac:dyDescent="0.25">
      <c r="AH21220" s="10"/>
      <c r="AI21220" s="6"/>
      <c r="AJ21220" s="10"/>
      <c r="AK21220" s="10"/>
      <c r="AL21220" s="10"/>
      <c r="AM21220" s="10"/>
      <c r="AN21220" s="10"/>
      <c r="AO21220" s="10"/>
      <c r="AP21220" s="10"/>
      <c r="AQ21220" s="10"/>
      <c r="AR21220" s="10"/>
      <c r="AS21220" s="10"/>
      <c r="AT21220" s="10"/>
      <c r="AU21220" s="10"/>
      <c r="AV21220" s="10"/>
      <c r="AW21220" s="10"/>
      <c r="AX21220" s="10"/>
      <c r="AY21220" s="10"/>
      <c r="AZ21220" s="10"/>
      <c r="BA21220" s="10"/>
      <c r="BB21220" s="10"/>
      <c r="BC21220" s="10"/>
      <c r="BD21220" s="10"/>
      <c r="BE21220" s="10"/>
      <c r="BF21220" s="10"/>
      <c r="BG21220" s="6"/>
    </row>
    <row r="21222" spans="34:59" x14ac:dyDescent="0.25">
      <c r="AH21222" s="10"/>
      <c r="AI21222" s="6"/>
    </row>
    <row r="21223" spans="34:59" x14ac:dyDescent="0.25">
      <c r="AH21223" s="6"/>
      <c r="AI21223" s="6"/>
      <c r="AJ21223" s="6"/>
      <c r="AK21223" s="6"/>
      <c r="AL21223" s="6"/>
      <c r="AM21223" s="6"/>
      <c r="AN21223" s="6"/>
      <c r="AO21223" s="6"/>
      <c r="AP21223" s="6"/>
      <c r="AQ21223" s="6"/>
      <c r="AR21223" s="6"/>
      <c r="AS21223" s="6"/>
      <c r="AT21223" s="6"/>
      <c r="AU21223" s="6"/>
      <c r="AV21223" s="6"/>
      <c r="AW21223" s="6"/>
      <c r="AX21223" s="6"/>
      <c r="AY21223" s="6"/>
      <c r="AZ21223" s="6"/>
      <c r="BA21223" s="6"/>
      <c r="BB21223" s="6"/>
      <c r="BC21223" s="6"/>
      <c r="BD21223" s="6"/>
      <c r="BE21223" s="6"/>
      <c r="BF21223" s="6"/>
      <c r="BG21223" s="6"/>
    </row>
    <row r="21224" spans="34:59" x14ac:dyDescent="0.25">
      <c r="AH21224" s="10"/>
      <c r="AI21224" s="6"/>
      <c r="AJ21224" s="10"/>
      <c r="AK21224" s="10"/>
      <c r="AL21224" s="10"/>
      <c r="AM21224" s="10"/>
      <c r="AN21224" s="10"/>
      <c r="AO21224" s="10"/>
      <c r="AP21224" s="10"/>
      <c r="AQ21224" s="10"/>
      <c r="AR21224" s="10"/>
      <c r="AS21224" s="10"/>
      <c r="AT21224" s="10"/>
      <c r="AU21224" s="10"/>
      <c r="AV21224" s="10"/>
      <c r="AW21224" s="10"/>
      <c r="AX21224" s="10"/>
      <c r="AY21224" s="10"/>
      <c r="AZ21224" s="10"/>
      <c r="BA21224" s="10"/>
      <c r="BB21224" s="10"/>
      <c r="BC21224" s="10"/>
      <c r="BD21224" s="10"/>
      <c r="BE21224" s="10"/>
      <c r="BF21224" s="10"/>
      <c r="BG21224" s="6"/>
    </row>
    <row r="21225" spans="34:59" x14ac:dyDescent="0.25">
      <c r="AH21225" s="6"/>
      <c r="AI21225" s="6"/>
      <c r="AJ21225" s="6"/>
      <c r="AK21225" s="6"/>
      <c r="AL21225" s="6"/>
      <c r="AM21225" s="6"/>
      <c r="AN21225" s="6"/>
      <c r="AO21225" s="6"/>
      <c r="AP21225" s="6"/>
      <c r="AQ21225" s="6"/>
      <c r="AR21225" s="6"/>
      <c r="AS21225" s="6"/>
      <c r="AT21225" s="6"/>
      <c r="AU21225" s="6"/>
      <c r="AV21225" s="6"/>
      <c r="AW21225" s="6"/>
      <c r="AX21225" s="6"/>
      <c r="AY21225" s="6"/>
      <c r="AZ21225" s="6"/>
      <c r="BA21225" s="6"/>
      <c r="BB21225" s="6"/>
      <c r="BC21225" s="6"/>
      <c r="BD21225" s="6"/>
      <c r="BE21225" s="6"/>
      <c r="BF21225" s="6"/>
      <c r="BG21225" s="10"/>
    </row>
    <row r="21226" spans="34:59" x14ac:dyDescent="0.25">
      <c r="AH21226" s="10"/>
      <c r="AI21226" s="6"/>
    </row>
    <row r="21227" spans="34:59" x14ac:dyDescent="0.25">
      <c r="AH21227" s="6"/>
      <c r="AI21227" s="6"/>
      <c r="AJ21227" s="6"/>
      <c r="AK21227" s="6"/>
      <c r="AL21227" s="6"/>
      <c r="AM21227" s="6"/>
      <c r="AN21227" s="6"/>
      <c r="AO21227" s="6"/>
      <c r="AP21227" s="6"/>
      <c r="AQ21227" s="6"/>
      <c r="AR21227" s="6"/>
      <c r="AS21227" s="6"/>
      <c r="AT21227" s="6"/>
      <c r="AU21227" s="6"/>
      <c r="AV21227" s="6"/>
      <c r="AW21227" s="6"/>
      <c r="AX21227" s="6"/>
      <c r="AY21227" s="6"/>
      <c r="AZ21227" s="6"/>
      <c r="BA21227" s="6"/>
      <c r="BB21227" s="6"/>
      <c r="BC21227" s="6"/>
      <c r="BD21227" s="6"/>
      <c r="BE21227" s="6"/>
      <c r="BF21227" s="6"/>
      <c r="BG21227" s="6"/>
    </row>
    <row r="21228" spans="34:59" x14ac:dyDescent="0.25">
      <c r="AH21228" s="10"/>
      <c r="AI21228" s="6"/>
      <c r="AJ21228" s="10"/>
      <c r="AK21228" s="10"/>
      <c r="AL21228" s="10"/>
      <c r="AM21228" s="10"/>
      <c r="AN21228" s="10"/>
      <c r="AO21228" s="10"/>
      <c r="AP21228" s="10"/>
      <c r="AQ21228" s="10"/>
      <c r="AR21228" s="10"/>
      <c r="AS21228" s="10"/>
      <c r="AT21228" s="10"/>
      <c r="AU21228" s="10"/>
      <c r="AV21228" s="10"/>
      <c r="AW21228" s="10"/>
      <c r="AX21228" s="10"/>
      <c r="AY21228" s="10"/>
      <c r="AZ21228" s="10"/>
      <c r="BA21228" s="10"/>
      <c r="BB21228" s="10"/>
      <c r="BC21228" s="10"/>
      <c r="BD21228" s="10"/>
      <c r="BE21228" s="10"/>
      <c r="BF21228" s="10"/>
      <c r="BG21228" s="6"/>
    </row>
    <row r="21229" spans="34:59" x14ac:dyDescent="0.25">
      <c r="AH21229" s="6"/>
      <c r="AI21229" s="6"/>
      <c r="AJ21229" s="6"/>
      <c r="AK21229" s="6"/>
      <c r="AL21229" s="6"/>
      <c r="AM21229" s="6"/>
      <c r="AN21229" s="6"/>
      <c r="AO21229" s="6"/>
      <c r="AP21229" s="6"/>
      <c r="AQ21229" s="6"/>
      <c r="AR21229" s="6"/>
      <c r="AS21229" s="6"/>
      <c r="AT21229" s="6"/>
      <c r="AU21229" s="6"/>
      <c r="AV21229" s="6"/>
      <c r="AW21229" s="6"/>
      <c r="AX21229" s="6"/>
      <c r="AY21229" s="6"/>
      <c r="AZ21229" s="6"/>
      <c r="BA21229" s="6"/>
      <c r="BB21229" s="6"/>
      <c r="BC21229" s="6"/>
      <c r="BD21229" s="6"/>
      <c r="BE21229" s="6"/>
      <c r="BF21229" s="6"/>
      <c r="BG21229" s="10"/>
    </row>
    <row r="21230" spans="34:59" x14ac:dyDescent="0.25">
      <c r="AH21230" s="10"/>
      <c r="AI21230" s="6"/>
    </row>
    <row r="21231" spans="34:59" x14ac:dyDescent="0.25">
      <c r="AH21231" s="6"/>
      <c r="AI21231" s="6"/>
      <c r="AJ21231" s="6"/>
      <c r="AK21231" s="6"/>
      <c r="AL21231" s="6"/>
      <c r="AM21231" s="6"/>
      <c r="AN21231" s="6"/>
      <c r="AO21231" s="6"/>
      <c r="AP21231" s="6"/>
      <c r="AQ21231" s="6"/>
      <c r="AR21231" s="6"/>
      <c r="AS21231" s="6"/>
      <c r="AT21231" s="6"/>
      <c r="AU21231" s="6"/>
      <c r="AV21231" s="6"/>
      <c r="AW21231" s="6"/>
      <c r="AX21231" s="6"/>
      <c r="AY21231" s="6"/>
      <c r="AZ21231" s="6"/>
      <c r="BA21231" s="6"/>
      <c r="BB21231" s="6"/>
      <c r="BC21231" s="6"/>
      <c r="BD21231" s="6"/>
      <c r="BE21231" s="6"/>
      <c r="BF21231" s="6"/>
      <c r="BG21231" s="6"/>
    </row>
    <row r="21232" spans="34:59" x14ac:dyDescent="0.25">
      <c r="AH21232" s="10"/>
      <c r="AI21232" s="6"/>
      <c r="AJ21232" s="10"/>
      <c r="AK21232" s="10"/>
      <c r="AL21232" s="10"/>
      <c r="AM21232" s="10"/>
      <c r="AN21232" s="10"/>
      <c r="AO21232" s="10"/>
      <c r="AP21232" s="10"/>
      <c r="AQ21232" s="10"/>
      <c r="AR21232" s="10"/>
      <c r="AS21232" s="10"/>
      <c r="AT21232" s="10"/>
      <c r="AU21232" s="10"/>
      <c r="AV21232" s="10"/>
      <c r="AW21232" s="10"/>
      <c r="AX21232" s="10"/>
      <c r="AY21232" s="10"/>
      <c r="AZ21232" s="10"/>
      <c r="BA21232" s="10"/>
      <c r="BB21232" s="10"/>
      <c r="BC21232" s="10"/>
      <c r="BD21232" s="10"/>
      <c r="BE21232" s="10"/>
      <c r="BF21232" s="10"/>
      <c r="BG21232" s="6"/>
    </row>
    <row r="21233" spans="34:59" x14ac:dyDescent="0.25">
      <c r="AH21233" s="6"/>
      <c r="AI21233" s="6"/>
      <c r="AJ21233" s="6"/>
      <c r="AK21233" s="6"/>
      <c r="AL21233" s="6"/>
      <c r="AM21233" s="6"/>
      <c r="AN21233" s="6"/>
      <c r="AO21233" s="6"/>
      <c r="AP21233" s="6"/>
      <c r="AQ21233" s="6"/>
      <c r="AR21233" s="6"/>
      <c r="AS21233" s="6"/>
      <c r="AT21233" s="6"/>
      <c r="AU21233" s="6"/>
      <c r="AV21233" s="6"/>
      <c r="AW21233" s="6"/>
      <c r="AX21233" s="6"/>
      <c r="AY21233" s="6"/>
      <c r="AZ21233" s="6"/>
      <c r="BA21233" s="6"/>
      <c r="BB21233" s="6"/>
      <c r="BC21233" s="6"/>
      <c r="BD21233" s="6"/>
      <c r="BE21233" s="6"/>
      <c r="BF21233" s="6"/>
      <c r="BG21233" s="10"/>
    </row>
    <row r="21234" spans="34:59" x14ac:dyDescent="0.25">
      <c r="AH21234" s="10"/>
      <c r="AI21234" s="6"/>
    </row>
    <row r="21235" spans="34:59" x14ac:dyDescent="0.25">
      <c r="AH21235" s="6"/>
      <c r="AI21235" s="6"/>
      <c r="AJ21235" s="6"/>
      <c r="AK21235" s="6"/>
      <c r="AL21235" s="6"/>
      <c r="AM21235" s="6"/>
      <c r="AN21235" s="6"/>
      <c r="AO21235" s="6"/>
      <c r="AP21235" s="6"/>
      <c r="AQ21235" s="6"/>
      <c r="AR21235" s="6"/>
      <c r="AS21235" s="6"/>
      <c r="AT21235" s="6"/>
      <c r="AU21235" s="6"/>
      <c r="AV21235" s="6"/>
      <c r="AW21235" s="6"/>
      <c r="AX21235" s="6"/>
      <c r="AY21235" s="6"/>
      <c r="AZ21235" s="6"/>
      <c r="BA21235" s="6"/>
      <c r="BB21235" s="6"/>
      <c r="BC21235" s="6"/>
      <c r="BD21235" s="6"/>
      <c r="BE21235" s="6"/>
      <c r="BF21235" s="6"/>
      <c r="BG21235" s="6"/>
    </row>
    <row r="21236" spans="34:59" x14ac:dyDescent="0.25">
      <c r="AH21236" s="10"/>
      <c r="AI21236" s="6"/>
      <c r="AJ21236" s="10"/>
      <c r="AK21236" s="10"/>
      <c r="AL21236" s="10"/>
      <c r="AM21236" s="10"/>
      <c r="AN21236" s="10"/>
      <c r="AO21236" s="10"/>
      <c r="AP21236" s="10"/>
      <c r="AQ21236" s="10"/>
      <c r="AR21236" s="10"/>
      <c r="AS21236" s="10"/>
      <c r="AT21236" s="10"/>
      <c r="AU21236" s="10"/>
      <c r="AV21236" s="10"/>
      <c r="AW21236" s="10"/>
      <c r="AX21236" s="10"/>
      <c r="AY21236" s="10"/>
      <c r="AZ21236" s="10"/>
      <c r="BA21236" s="10"/>
      <c r="BB21236" s="10"/>
      <c r="BC21236" s="10"/>
      <c r="BD21236" s="10"/>
      <c r="BE21236" s="10"/>
      <c r="BF21236" s="10"/>
      <c r="BG21236" s="6"/>
    </row>
    <row r="21238" spans="34:59" x14ac:dyDescent="0.25">
      <c r="AH21238" s="10"/>
      <c r="AI21238" s="6"/>
    </row>
    <row r="21239" spans="34:59" x14ac:dyDescent="0.25">
      <c r="AH21239" s="6"/>
      <c r="AI21239" s="6"/>
      <c r="AJ21239" s="6"/>
      <c r="AK21239" s="6"/>
      <c r="AL21239" s="6"/>
      <c r="AM21239" s="6"/>
      <c r="AN21239" s="6"/>
      <c r="AO21239" s="6"/>
      <c r="AP21239" s="6"/>
      <c r="AQ21239" s="6"/>
      <c r="AR21239" s="6"/>
      <c r="AS21239" s="6"/>
      <c r="AT21239" s="6"/>
      <c r="AU21239" s="6"/>
      <c r="AV21239" s="6"/>
      <c r="AW21239" s="6"/>
      <c r="AX21239" s="6"/>
      <c r="AY21239" s="6"/>
      <c r="AZ21239" s="6"/>
      <c r="BA21239" s="6"/>
      <c r="BB21239" s="6"/>
      <c r="BC21239" s="6"/>
      <c r="BD21239" s="6"/>
      <c r="BE21239" s="6"/>
      <c r="BF21239" s="6"/>
      <c r="BG21239" s="6"/>
    </row>
    <row r="21240" spans="34:59" x14ac:dyDescent="0.25">
      <c r="AH21240" s="10"/>
      <c r="AI21240" s="6"/>
      <c r="AJ21240" s="10"/>
      <c r="AK21240" s="10"/>
      <c r="AL21240" s="10"/>
      <c r="AM21240" s="10"/>
      <c r="AN21240" s="10"/>
      <c r="AO21240" s="10"/>
      <c r="AP21240" s="10"/>
      <c r="AQ21240" s="10"/>
      <c r="AR21240" s="10"/>
      <c r="AS21240" s="10"/>
      <c r="AT21240" s="10"/>
      <c r="AU21240" s="10"/>
      <c r="AV21240" s="10"/>
      <c r="AW21240" s="10"/>
      <c r="AX21240" s="10"/>
      <c r="AY21240" s="10"/>
      <c r="AZ21240" s="10"/>
      <c r="BA21240" s="10"/>
      <c r="BB21240" s="10"/>
      <c r="BC21240" s="10"/>
      <c r="BD21240" s="10"/>
      <c r="BE21240" s="10"/>
      <c r="BF21240" s="10"/>
      <c r="BG21240" s="6"/>
    </row>
    <row r="21241" spans="34:59" x14ac:dyDescent="0.25">
      <c r="AH21241" s="6"/>
      <c r="AI21241" s="6"/>
      <c r="AJ21241" s="6"/>
      <c r="AK21241" s="6"/>
      <c r="AL21241" s="6"/>
      <c r="AM21241" s="6"/>
      <c r="AN21241" s="6"/>
      <c r="AO21241" s="6"/>
      <c r="AP21241" s="6"/>
      <c r="AQ21241" s="6"/>
      <c r="AR21241" s="6"/>
      <c r="AS21241" s="6"/>
      <c r="AT21241" s="6"/>
      <c r="AU21241" s="6"/>
      <c r="AV21241" s="6"/>
      <c r="AW21241" s="6"/>
      <c r="AX21241" s="6"/>
      <c r="AY21241" s="6"/>
      <c r="AZ21241" s="6"/>
      <c r="BA21241" s="6"/>
      <c r="BB21241" s="6"/>
      <c r="BC21241" s="6"/>
      <c r="BD21241" s="6"/>
      <c r="BE21241" s="6"/>
      <c r="BF21241" s="6"/>
      <c r="BG21241" s="10"/>
    </row>
    <row r="21242" spans="34:59" x14ac:dyDescent="0.25">
      <c r="AH21242" s="10"/>
      <c r="AI21242" s="6"/>
    </row>
    <row r="21243" spans="34:59" x14ac:dyDescent="0.25">
      <c r="AH21243" s="6"/>
      <c r="AI21243" s="6"/>
      <c r="AJ21243" s="6"/>
      <c r="AK21243" s="6"/>
      <c r="AL21243" s="6"/>
      <c r="AM21243" s="6"/>
      <c r="AN21243" s="6"/>
      <c r="AO21243" s="6"/>
      <c r="AP21243" s="6"/>
      <c r="AQ21243" s="6"/>
      <c r="AR21243" s="6"/>
      <c r="AS21243" s="6"/>
      <c r="AT21243" s="6"/>
      <c r="AU21243" s="6"/>
      <c r="AV21243" s="6"/>
      <c r="AW21243" s="6"/>
      <c r="AX21243" s="6"/>
      <c r="AY21243" s="6"/>
      <c r="AZ21243" s="6"/>
      <c r="BA21243" s="6"/>
      <c r="BB21243" s="6"/>
      <c r="BC21243" s="6"/>
      <c r="BD21243" s="6"/>
      <c r="BE21243" s="6"/>
      <c r="BF21243" s="6"/>
      <c r="BG21243" s="6"/>
    </row>
    <row r="21244" spans="34:59" x14ac:dyDescent="0.25">
      <c r="AH21244" s="10"/>
      <c r="AI21244" s="6"/>
      <c r="AJ21244" s="10"/>
      <c r="AK21244" s="10"/>
      <c r="AL21244" s="10"/>
      <c r="AM21244" s="10"/>
      <c r="AN21244" s="10"/>
      <c r="AO21244" s="10"/>
      <c r="AP21244" s="10"/>
      <c r="AQ21244" s="10"/>
      <c r="AR21244" s="10"/>
      <c r="AS21244" s="10"/>
      <c r="AT21244" s="10"/>
      <c r="AU21244" s="10"/>
      <c r="AV21244" s="10"/>
      <c r="AW21244" s="10"/>
      <c r="AX21244" s="10"/>
      <c r="AY21244" s="10"/>
      <c r="AZ21244" s="10"/>
      <c r="BA21244" s="10"/>
      <c r="BB21244" s="10"/>
      <c r="BC21244" s="10"/>
      <c r="BD21244" s="10"/>
      <c r="BE21244" s="10"/>
      <c r="BF21244" s="10"/>
      <c r="BG21244" s="6"/>
    </row>
    <row r="21245" spans="34:59" x14ac:dyDescent="0.25">
      <c r="AH21245" s="6"/>
      <c r="AI21245" s="6"/>
      <c r="AJ21245" s="6"/>
      <c r="AK21245" s="6"/>
      <c r="AL21245" s="6"/>
      <c r="AM21245" s="6"/>
      <c r="AN21245" s="6"/>
      <c r="AO21245" s="6"/>
      <c r="AP21245" s="6"/>
      <c r="AQ21245" s="6"/>
      <c r="AR21245" s="6"/>
      <c r="AS21245" s="6"/>
      <c r="AT21245" s="6"/>
      <c r="AU21245" s="6"/>
      <c r="AV21245" s="6"/>
      <c r="AW21245" s="6"/>
      <c r="AX21245" s="6"/>
      <c r="AY21245" s="6"/>
      <c r="AZ21245" s="6"/>
      <c r="BA21245" s="6"/>
      <c r="BB21245" s="6"/>
      <c r="BC21245" s="6"/>
      <c r="BD21245" s="6"/>
      <c r="BE21245" s="6"/>
      <c r="BF21245" s="6"/>
      <c r="BG21245" s="10"/>
    </row>
    <row r="21246" spans="34:59" x14ac:dyDescent="0.25">
      <c r="AH21246" s="10"/>
      <c r="AI21246" s="6"/>
    </row>
    <row r="21247" spans="34:59" x14ac:dyDescent="0.25">
      <c r="AH21247" s="6"/>
      <c r="AI21247" s="6"/>
      <c r="AJ21247" s="6"/>
      <c r="AK21247" s="6"/>
      <c r="AL21247" s="6"/>
      <c r="AM21247" s="6"/>
      <c r="AN21247" s="6"/>
      <c r="AO21247" s="6"/>
      <c r="AP21247" s="6"/>
      <c r="AQ21247" s="6"/>
      <c r="AR21247" s="6"/>
      <c r="AS21247" s="6"/>
      <c r="AT21247" s="6"/>
      <c r="AU21247" s="6"/>
      <c r="AV21247" s="6"/>
      <c r="AW21247" s="6"/>
      <c r="AX21247" s="6"/>
      <c r="AY21247" s="6"/>
      <c r="AZ21247" s="6"/>
      <c r="BA21247" s="6"/>
      <c r="BB21247" s="6"/>
      <c r="BC21247" s="6"/>
      <c r="BD21247" s="6"/>
      <c r="BE21247" s="6"/>
      <c r="BF21247" s="6"/>
      <c r="BG21247" s="6"/>
    </row>
    <row r="21248" spans="34:59" x14ac:dyDescent="0.25">
      <c r="AH21248" s="10"/>
      <c r="AI21248" s="6"/>
      <c r="AJ21248" s="10"/>
      <c r="AK21248" s="10"/>
      <c r="AL21248" s="10"/>
      <c r="AM21248" s="10"/>
      <c r="AN21248" s="10"/>
      <c r="AO21248" s="10"/>
      <c r="AP21248" s="10"/>
      <c r="AQ21248" s="10"/>
      <c r="AR21248" s="10"/>
      <c r="AS21248" s="10"/>
      <c r="AT21248" s="10"/>
      <c r="AU21248" s="10"/>
      <c r="AV21248" s="10"/>
      <c r="AW21248" s="10"/>
      <c r="AX21248" s="10"/>
      <c r="AY21248" s="10"/>
      <c r="AZ21248" s="10"/>
      <c r="BA21248" s="10"/>
      <c r="BB21248" s="10"/>
      <c r="BC21248" s="10"/>
      <c r="BD21248" s="10"/>
      <c r="BE21248" s="10"/>
      <c r="BF21248" s="10"/>
      <c r="BG21248" s="6"/>
    </row>
    <row r="21249" spans="34:59" x14ac:dyDescent="0.25">
      <c r="AH21249" s="6"/>
      <c r="AI21249" s="6"/>
      <c r="AJ21249" s="6"/>
      <c r="AK21249" s="6"/>
      <c r="AL21249" s="6"/>
      <c r="AM21249" s="6"/>
      <c r="AN21249" s="6"/>
      <c r="AO21249" s="6"/>
      <c r="AP21249" s="6"/>
      <c r="AQ21249" s="6"/>
      <c r="AR21249" s="6"/>
      <c r="AS21249" s="6"/>
      <c r="AT21249" s="6"/>
      <c r="AU21249" s="6"/>
      <c r="AV21249" s="6"/>
      <c r="AW21249" s="6"/>
      <c r="AX21249" s="6"/>
      <c r="AY21249" s="6"/>
      <c r="AZ21249" s="6"/>
      <c r="BA21249" s="6"/>
      <c r="BB21249" s="6"/>
      <c r="BC21249" s="6"/>
      <c r="BD21249" s="6"/>
      <c r="BE21249" s="6"/>
      <c r="BF21249" s="6"/>
      <c r="BG21249" s="10"/>
    </row>
    <row r="21250" spans="34:59" x14ac:dyDescent="0.25">
      <c r="AH21250" s="10"/>
      <c r="AI21250" s="6"/>
    </row>
    <row r="21251" spans="34:59" x14ac:dyDescent="0.25">
      <c r="AH21251" s="6"/>
      <c r="AI21251" s="6"/>
      <c r="AJ21251" s="6"/>
      <c r="AK21251" s="6"/>
      <c r="AL21251" s="6"/>
      <c r="AM21251" s="6"/>
      <c r="AN21251" s="6"/>
      <c r="AO21251" s="6"/>
      <c r="AP21251" s="6"/>
      <c r="AQ21251" s="6"/>
      <c r="AR21251" s="6"/>
      <c r="AS21251" s="6"/>
      <c r="AT21251" s="6"/>
      <c r="AU21251" s="6"/>
      <c r="AV21251" s="6"/>
      <c r="AW21251" s="6"/>
      <c r="AX21251" s="6"/>
      <c r="AY21251" s="6"/>
      <c r="AZ21251" s="6"/>
      <c r="BA21251" s="6"/>
      <c r="BB21251" s="6"/>
      <c r="BC21251" s="6"/>
      <c r="BD21251" s="6"/>
      <c r="BE21251" s="6"/>
      <c r="BF21251" s="6"/>
      <c r="BG21251" s="6"/>
    </row>
    <row r="21252" spans="34:59" x14ac:dyDescent="0.25">
      <c r="AH21252" s="10"/>
      <c r="AI21252" s="6"/>
      <c r="AJ21252" s="10"/>
      <c r="AK21252" s="10"/>
      <c r="AL21252" s="10"/>
      <c r="AM21252" s="10"/>
      <c r="AN21252" s="10"/>
      <c r="AO21252" s="10"/>
      <c r="AP21252" s="10"/>
      <c r="AQ21252" s="10"/>
      <c r="AR21252" s="10"/>
      <c r="AS21252" s="10"/>
      <c r="AT21252" s="10"/>
      <c r="AU21252" s="10"/>
      <c r="AV21252" s="10"/>
      <c r="AW21252" s="10"/>
      <c r="AX21252" s="10"/>
      <c r="AY21252" s="10"/>
      <c r="AZ21252" s="10"/>
      <c r="BA21252" s="10"/>
      <c r="BB21252" s="10"/>
      <c r="BC21252" s="10"/>
      <c r="BD21252" s="10"/>
      <c r="BE21252" s="10"/>
      <c r="BF21252" s="10"/>
      <c r="BG21252" s="6"/>
    </row>
    <row r="21254" spans="34:59" x14ac:dyDescent="0.25">
      <c r="AH21254" s="10"/>
      <c r="AI21254" s="6"/>
    </row>
    <row r="21255" spans="34:59" x14ac:dyDescent="0.25">
      <c r="AH21255" s="6"/>
      <c r="AI21255" s="6"/>
      <c r="AJ21255" s="6"/>
      <c r="AK21255" s="6"/>
      <c r="AL21255" s="6"/>
      <c r="AM21255" s="6"/>
      <c r="AN21255" s="6"/>
      <c r="AO21255" s="6"/>
      <c r="AP21255" s="6"/>
      <c r="AQ21255" s="6"/>
      <c r="AR21255" s="6"/>
      <c r="AS21255" s="6"/>
      <c r="AT21255" s="6"/>
      <c r="AU21255" s="6"/>
      <c r="AV21255" s="6"/>
      <c r="AW21255" s="6"/>
      <c r="AX21255" s="6"/>
      <c r="AY21255" s="6"/>
      <c r="AZ21255" s="6"/>
      <c r="BA21255" s="6"/>
      <c r="BB21255" s="6"/>
      <c r="BC21255" s="6"/>
      <c r="BD21255" s="6"/>
      <c r="BE21255" s="6"/>
      <c r="BF21255" s="6"/>
      <c r="BG21255" s="6"/>
    </row>
    <row r="21256" spans="34:59" x14ac:dyDescent="0.25">
      <c r="AH21256" s="10"/>
      <c r="AI21256" s="6"/>
      <c r="AJ21256" s="10"/>
      <c r="AK21256" s="10"/>
      <c r="AL21256" s="10"/>
      <c r="AM21256" s="10"/>
      <c r="AN21256" s="10"/>
      <c r="AO21256" s="10"/>
      <c r="AP21256" s="10"/>
      <c r="AQ21256" s="10"/>
      <c r="AR21256" s="10"/>
      <c r="AS21256" s="10"/>
      <c r="AT21256" s="10"/>
      <c r="AU21256" s="10"/>
      <c r="AV21256" s="10"/>
      <c r="AW21256" s="10"/>
      <c r="AX21256" s="10"/>
      <c r="AY21256" s="10"/>
      <c r="AZ21256" s="10"/>
      <c r="BA21256" s="10"/>
      <c r="BB21256" s="10"/>
      <c r="BC21256" s="10"/>
      <c r="BD21256" s="10"/>
      <c r="BE21256" s="10"/>
      <c r="BF21256" s="10"/>
      <c r="BG21256" s="6"/>
    </row>
    <row r="21257" spans="34:59" x14ac:dyDescent="0.25">
      <c r="AH21257" s="6"/>
      <c r="AI21257" s="6"/>
      <c r="AJ21257" s="6"/>
      <c r="AK21257" s="6"/>
      <c r="AL21257" s="6"/>
      <c r="AM21257" s="6"/>
      <c r="AN21257" s="6"/>
      <c r="AO21257" s="6"/>
      <c r="AP21257" s="6"/>
      <c r="AQ21257" s="6"/>
      <c r="AR21257" s="6"/>
      <c r="AS21257" s="6"/>
      <c r="AT21257" s="6"/>
      <c r="AU21257" s="6"/>
      <c r="AV21257" s="6"/>
      <c r="AW21257" s="6"/>
      <c r="AX21257" s="6"/>
      <c r="AY21257" s="6"/>
      <c r="AZ21257" s="6"/>
      <c r="BA21257" s="6"/>
      <c r="BB21257" s="6"/>
      <c r="BC21257" s="6"/>
      <c r="BD21257" s="6"/>
      <c r="BE21257" s="6"/>
      <c r="BF21257" s="6"/>
      <c r="BG21257" s="10"/>
    </row>
    <row r="21258" spans="34:59" x14ac:dyDescent="0.25">
      <c r="AH21258" s="10"/>
      <c r="AI21258" s="6"/>
    </row>
    <row r="21259" spans="34:59" x14ac:dyDescent="0.25">
      <c r="AH21259" s="6"/>
      <c r="AI21259" s="6"/>
      <c r="AJ21259" s="6"/>
      <c r="AK21259" s="6"/>
      <c r="AL21259" s="6"/>
      <c r="AM21259" s="6"/>
      <c r="AN21259" s="6"/>
      <c r="AO21259" s="6"/>
      <c r="AP21259" s="6"/>
      <c r="AQ21259" s="6"/>
      <c r="AR21259" s="6"/>
      <c r="AS21259" s="6"/>
      <c r="AT21259" s="6"/>
      <c r="AU21259" s="6"/>
      <c r="AV21259" s="6"/>
      <c r="AW21259" s="6"/>
      <c r="AX21259" s="6"/>
      <c r="AY21259" s="6"/>
      <c r="AZ21259" s="6"/>
      <c r="BA21259" s="6"/>
      <c r="BB21259" s="6"/>
      <c r="BC21259" s="6"/>
      <c r="BD21259" s="6"/>
      <c r="BE21259" s="6"/>
      <c r="BF21259" s="6"/>
      <c r="BG21259" s="6"/>
    </row>
    <row r="21260" spans="34:59" x14ac:dyDescent="0.25">
      <c r="AH21260" s="10"/>
      <c r="AI21260" s="6"/>
      <c r="AJ21260" s="10"/>
      <c r="AK21260" s="10"/>
      <c r="AL21260" s="10"/>
      <c r="AM21260" s="10"/>
      <c r="AN21260" s="10"/>
      <c r="AO21260" s="10"/>
      <c r="AP21260" s="10"/>
      <c r="AQ21260" s="10"/>
      <c r="AR21260" s="10"/>
      <c r="AS21260" s="10"/>
      <c r="AT21260" s="10"/>
      <c r="AU21260" s="10"/>
      <c r="AV21260" s="10"/>
      <c r="AW21260" s="10"/>
      <c r="AX21260" s="10"/>
      <c r="AY21260" s="10"/>
      <c r="AZ21260" s="10"/>
      <c r="BA21260" s="10"/>
      <c r="BB21260" s="10"/>
      <c r="BC21260" s="10"/>
      <c r="BD21260" s="10"/>
      <c r="BE21260" s="10"/>
      <c r="BF21260" s="10"/>
      <c r="BG21260" s="6"/>
    </row>
    <row r="21261" spans="34:59" x14ac:dyDescent="0.25">
      <c r="AH21261" s="6"/>
      <c r="AI21261" s="6"/>
      <c r="AJ21261" s="6"/>
      <c r="AK21261" s="6"/>
      <c r="AL21261" s="6"/>
      <c r="AM21261" s="6"/>
      <c r="AN21261" s="6"/>
      <c r="AO21261" s="6"/>
      <c r="AP21261" s="6"/>
      <c r="AQ21261" s="6"/>
      <c r="AR21261" s="6"/>
      <c r="AS21261" s="6"/>
      <c r="AT21261" s="6"/>
      <c r="AU21261" s="6"/>
      <c r="AV21261" s="6"/>
      <c r="AW21261" s="6"/>
      <c r="AX21261" s="6"/>
      <c r="AY21261" s="6"/>
      <c r="AZ21261" s="6"/>
      <c r="BA21261" s="6"/>
      <c r="BB21261" s="6"/>
      <c r="BC21261" s="6"/>
      <c r="BD21261" s="6"/>
      <c r="BE21261" s="6"/>
      <c r="BF21261" s="6"/>
      <c r="BG21261" s="10"/>
    </row>
    <row r="21262" spans="34:59" x14ac:dyDescent="0.25">
      <c r="AH21262" s="10"/>
      <c r="AI21262" s="6"/>
    </row>
    <row r="21263" spans="34:59" x14ac:dyDescent="0.25">
      <c r="AH21263" s="6"/>
      <c r="AI21263" s="6"/>
      <c r="AJ21263" s="6"/>
      <c r="AK21263" s="6"/>
      <c r="AL21263" s="6"/>
      <c r="AM21263" s="6"/>
      <c r="AN21263" s="6"/>
      <c r="AO21263" s="6"/>
      <c r="AP21263" s="6"/>
      <c r="AQ21263" s="6"/>
      <c r="AR21263" s="6"/>
      <c r="AS21263" s="6"/>
      <c r="AT21263" s="6"/>
      <c r="AU21263" s="6"/>
      <c r="AV21263" s="6"/>
      <c r="AW21263" s="6"/>
      <c r="AX21263" s="6"/>
      <c r="AY21263" s="6"/>
      <c r="AZ21263" s="6"/>
      <c r="BA21263" s="6"/>
      <c r="BB21263" s="6"/>
      <c r="BC21263" s="6"/>
      <c r="BD21263" s="6"/>
      <c r="BE21263" s="6"/>
      <c r="BF21263" s="6"/>
      <c r="BG21263" s="6"/>
    </row>
    <row r="21264" spans="34:59" x14ac:dyDescent="0.25">
      <c r="AH21264" s="10"/>
      <c r="AI21264" s="6"/>
      <c r="AJ21264" s="10"/>
      <c r="AK21264" s="10"/>
      <c r="AL21264" s="10"/>
      <c r="AM21264" s="10"/>
      <c r="AN21264" s="10"/>
      <c r="AO21264" s="10"/>
      <c r="AP21264" s="10"/>
      <c r="AQ21264" s="10"/>
      <c r="AR21264" s="10"/>
      <c r="AS21264" s="10"/>
      <c r="AT21264" s="10"/>
      <c r="AU21264" s="10"/>
      <c r="AV21264" s="10"/>
      <c r="AW21264" s="10"/>
      <c r="AX21264" s="10"/>
      <c r="AY21264" s="10"/>
      <c r="AZ21264" s="10"/>
      <c r="BA21264" s="10"/>
      <c r="BB21264" s="10"/>
      <c r="BC21264" s="10"/>
      <c r="BD21264" s="10"/>
      <c r="BE21264" s="10"/>
      <c r="BF21264" s="10"/>
      <c r="BG21264" s="6"/>
    </row>
    <row r="21265" spans="34:59" x14ac:dyDescent="0.25">
      <c r="AH21265" s="6"/>
      <c r="AI21265" s="6"/>
      <c r="AJ21265" s="6"/>
      <c r="AK21265" s="6"/>
      <c r="AL21265" s="6"/>
      <c r="AM21265" s="6"/>
      <c r="AN21265" s="6"/>
      <c r="AO21265" s="6"/>
      <c r="AP21265" s="6"/>
      <c r="AQ21265" s="6"/>
      <c r="AR21265" s="6"/>
      <c r="AS21265" s="6"/>
      <c r="AT21265" s="6"/>
      <c r="AU21265" s="6"/>
      <c r="AV21265" s="6"/>
      <c r="AW21265" s="6"/>
      <c r="AX21265" s="6"/>
      <c r="AY21265" s="6"/>
      <c r="AZ21265" s="6"/>
      <c r="BA21265" s="6"/>
      <c r="BB21265" s="6"/>
      <c r="BC21265" s="6"/>
      <c r="BD21265" s="6"/>
      <c r="BE21265" s="6"/>
      <c r="BF21265" s="6"/>
      <c r="BG21265" s="10"/>
    </row>
    <row r="21266" spans="34:59" x14ac:dyDescent="0.25">
      <c r="AH21266" s="10"/>
      <c r="AI21266" s="6"/>
    </row>
    <row r="21267" spans="34:59" x14ac:dyDescent="0.25">
      <c r="AH21267" s="6"/>
      <c r="AI21267" s="6"/>
      <c r="AJ21267" s="6"/>
      <c r="AK21267" s="6"/>
      <c r="AL21267" s="6"/>
      <c r="AM21267" s="6"/>
      <c r="AN21267" s="6"/>
      <c r="AO21267" s="6"/>
      <c r="AP21267" s="6"/>
      <c r="AQ21267" s="6"/>
      <c r="AR21267" s="6"/>
      <c r="AS21267" s="6"/>
      <c r="AT21267" s="6"/>
      <c r="AU21267" s="6"/>
      <c r="AV21267" s="6"/>
      <c r="AW21267" s="6"/>
      <c r="AX21267" s="6"/>
      <c r="AY21267" s="6"/>
      <c r="AZ21267" s="6"/>
      <c r="BA21267" s="6"/>
      <c r="BB21267" s="6"/>
      <c r="BC21267" s="6"/>
      <c r="BD21267" s="6"/>
      <c r="BE21267" s="6"/>
      <c r="BF21267" s="6"/>
      <c r="BG21267" s="6"/>
    </row>
    <row r="21268" spans="34:59" x14ac:dyDescent="0.25">
      <c r="AH21268" s="10"/>
      <c r="AI21268" s="6"/>
      <c r="AJ21268" s="10"/>
      <c r="AK21268" s="10"/>
      <c r="AL21268" s="10"/>
      <c r="AM21268" s="10"/>
      <c r="AN21268" s="10"/>
      <c r="AO21268" s="10"/>
      <c r="AP21268" s="10"/>
      <c r="AQ21268" s="10"/>
      <c r="AR21268" s="10"/>
      <c r="AS21268" s="10"/>
      <c r="AT21268" s="10"/>
      <c r="AU21268" s="10"/>
      <c r="AV21268" s="10"/>
      <c r="AW21268" s="10"/>
      <c r="AX21268" s="10"/>
      <c r="AY21268" s="10"/>
      <c r="AZ21268" s="10"/>
      <c r="BA21268" s="10"/>
      <c r="BB21268" s="10"/>
      <c r="BC21268" s="10"/>
      <c r="BD21268" s="10"/>
      <c r="BE21268" s="10"/>
      <c r="BF21268" s="10"/>
      <c r="BG21268" s="6"/>
    </row>
    <row r="21270" spans="34:59" x14ac:dyDescent="0.25">
      <c r="AH21270" s="10"/>
      <c r="AI21270" s="6"/>
    </row>
    <row r="21271" spans="34:59" x14ac:dyDescent="0.25">
      <c r="AH21271" s="6"/>
      <c r="AI21271" s="6"/>
      <c r="AJ21271" s="6"/>
      <c r="AK21271" s="6"/>
      <c r="AL21271" s="6"/>
      <c r="AM21271" s="6"/>
      <c r="AN21271" s="6"/>
      <c r="AO21271" s="6"/>
      <c r="AP21271" s="6"/>
      <c r="AQ21271" s="6"/>
      <c r="AR21271" s="6"/>
      <c r="AS21271" s="6"/>
      <c r="AT21271" s="6"/>
      <c r="AU21271" s="6"/>
      <c r="AV21271" s="6"/>
      <c r="AW21271" s="6"/>
      <c r="AX21271" s="6"/>
      <c r="AY21271" s="6"/>
      <c r="AZ21271" s="6"/>
      <c r="BA21271" s="6"/>
      <c r="BB21271" s="6"/>
      <c r="BC21271" s="6"/>
      <c r="BD21271" s="6"/>
      <c r="BE21271" s="6"/>
      <c r="BF21271" s="6"/>
      <c r="BG21271" s="6"/>
    </row>
    <row r="21272" spans="34:59" x14ac:dyDescent="0.25">
      <c r="AH21272" s="10"/>
      <c r="AI21272" s="6"/>
      <c r="AJ21272" s="10"/>
      <c r="AK21272" s="10"/>
      <c r="AL21272" s="10"/>
      <c r="AM21272" s="10"/>
      <c r="AN21272" s="10"/>
      <c r="AO21272" s="10"/>
      <c r="AP21272" s="10"/>
      <c r="AQ21272" s="10"/>
      <c r="AR21272" s="10"/>
      <c r="AS21272" s="10"/>
      <c r="AT21272" s="10"/>
      <c r="AU21272" s="10"/>
      <c r="AV21272" s="10"/>
      <c r="AW21272" s="10"/>
      <c r="AX21272" s="10"/>
      <c r="AY21272" s="10"/>
      <c r="AZ21272" s="10"/>
      <c r="BA21272" s="10"/>
      <c r="BB21272" s="10"/>
      <c r="BC21272" s="10"/>
      <c r="BD21272" s="10"/>
      <c r="BE21272" s="10"/>
      <c r="BF21272" s="10"/>
      <c r="BG21272" s="6"/>
    </row>
    <row r="21273" spans="34:59" x14ac:dyDescent="0.25">
      <c r="AH21273" s="6"/>
      <c r="AI21273" s="6"/>
      <c r="AJ21273" s="6"/>
      <c r="AK21273" s="6"/>
      <c r="AL21273" s="6"/>
      <c r="AM21273" s="6"/>
      <c r="AN21273" s="6"/>
      <c r="AO21273" s="6"/>
      <c r="AP21273" s="6"/>
      <c r="AQ21273" s="6"/>
      <c r="AR21273" s="6"/>
      <c r="AS21273" s="6"/>
      <c r="AT21273" s="6"/>
      <c r="AU21273" s="6"/>
      <c r="AV21273" s="6"/>
      <c r="AW21273" s="6"/>
      <c r="AX21273" s="6"/>
      <c r="AY21273" s="6"/>
      <c r="AZ21273" s="6"/>
      <c r="BA21273" s="6"/>
      <c r="BB21273" s="6"/>
      <c r="BC21273" s="6"/>
      <c r="BD21273" s="6"/>
      <c r="BE21273" s="6"/>
      <c r="BF21273" s="6"/>
      <c r="BG21273" s="10"/>
    </row>
    <row r="21274" spans="34:59" x14ac:dyDescent="0.25">
      <c r="AH21274" s="10"/>
      <c r="AI21274" s="6"/>
    </row>
    <row r="21275" spans="34:59" x14ac:dyDescent="0.25">
      <c r="AH21275" s="6"/>
      <c r="AI21275" s="6"/>
      <c r="AJ21275" s="6"/>
      <c r="AK21275" s="6"/>
      <c r="AL21275" s="6"/>
      <c r="AM21275" s="6"/>
      <c r="AN21275" s="6"/>
      <c r="AO21275" s="6"/>
      <c r="AP21275" s="6"/>
      <c r="AQ21275" s="6"/>
      <c r="AR21275" s="6"/>
      <c r="AS21275" s="6"/>
      <c r="AT21275" s="6"/>
      <c r="AU21275" s="6"/>
      <c r="AV21275" s="6"/>
      <c r="AW21275" s="6"/>
      <c r="AX21275" s="6"/>
      <c r="AY21275" s="6"/>
      <c r="AZ21275" s="6"/>
      <c r="BA21275" s="6"/>
      <c r="BB21275" s="6"/>
      <c r="BC21275" s="6"/>
      <c r="BD21275" s="6"/>
      <c r="BE21275" s="6"/>
      <c r="BF21275" s="6"/>
      <c r="BG21275" s="6"/>
    </row>
    <row r="21276" spans="34:59" x14ac:dyDescent="0.25">
      <c r="AH21276" s="10"/>
      <c r="AI21276" s="6"/>
      <c r="AJ21276" s="10"/>
      <c r="AK21276" s="10"/>
      <c r="AL21276" s="10"/>
      <c r="AM21276" s="10"/>
      <c r="AN21276" s="10"/>
      <c r="AO21276" s="10"/>
      <c r="AP21276" s="10"/>
      <c r="AQ21276" s="10"/>
      <c r="AR21276" s="10"/>
      <c r="AS21276" s="10"/>
      <c r="AT21276" s="10"/>
      <c r="AU21276" s="10"/>
      <c r="AV21276" s="10"/>
      <c r="AW21276" s="10"/>
      <c r="AX21276" s="10"/>
      <c r="AY21276" s="10"/>
      <c r="AZ21276" s="10"/>
      <c r="BA21276" s="10"/>
      <c r="BB21276" s="10"/>
      <c r="BC21276" s="10"/>
      <c r="BD21276" s="10"/>
      <c r="BE21276" s="10"/>
      <c r="BF21276" s="10"/>
      <c r="BG21276" s="6"/>
    </row>
    <row r="21277" spans="34:59" x14ac:dyDescent="0.25">
      <c r="AH21277" s="6"/>
      <c r="AI21277" s="6"/>
      <c r="AJ21277" s="6"/>
      <c r="AK21277" s="6"/>
      <c r="AL21277" s="6"/>
      <c r="AM21277" s="6"/>
      <c r="AN21277" s="6"/>
      <c r="AO21277" s="6"/>
      <c r="AP21277" s="6"/>
      <c r="AQ21277" s="6"/>
      <c r="AR21277" s="6"/>
      <c r="AS21277" s="6"/>
      <c r="AT21277" s="6"/>
      <c r="AU21277" s="6"/>
      <c r="AV21277" s="6"/>
      <c r="AW21277" s="6"/>
      <c r="AX21277" s="6"/>
      <c r="AY21277" s="6"/>
      <c r="AZ21277" s="6"/>
      <c r="BA21277" s="6"/>
      <c r="BB21277" s="6"/>
      <c r="BC21277" s="6"/>
      <c r="BD21277" s="6"/>
      <c r="BE21277" s="6"/>
      <c r="BF21277" s="6"/>
      <c r="BG21277" s="10"/>
    </row>
    <row r="21278" spans="34:59" x14ac:dyDescent="0.25">
      <c r="AH21278" s="10"/>
      <c r="AI21278" s="6"/>
    </row>
    <row r="21279" spans="34:59" x14ac:dyDescent="0.25">
      <c r="AH21279" s="6"/>
      <c r="AI21279" s="6"/>
      <c r="AJ21279" s="6"/>
      <c r="AK21279" s="6"/>
      <c r="AL21279" s="6"/>
      <c r="AM21279" s="6"/>
      <c r="AN21279" s="6"/>
      <c r="AO21279" s="6"/>
      <c r="AP21279" s="6"/>
      <c r="AQ21279" s="6"/>
      <c r="AR21279" s="6"/>
      <c r="AS21279" s="6"/>
      <c r="AT21279" s="6"/>
      <c r="AU21279" s="6"/>
      <c r="AV21279" s="6"/>
      <c r="AW21279" s="6"/>
      <c r="AX21279" s="6"/>
      <c r="AY21279" s="6"/>
      <c r="AZ21279" s="6"/>
      <c r="BA21279" s="6"/>
      <c r="BB21279" s="6"/>
      <c r="BC21279" s="6"/>
      <c r="BD21279" s="6"/>
      <c r="BE21279" s="6"/>
      <c r="BF21279" s="6"/>
      <c r="BG21279" s="6"/>
    </row>
    <row r="21280" spans="34:59" x14ac:dyDescent="0.25">
      <c r="AH21280" s="10"/>
      <c r="AI21280" s="6"/>
      <c r="AJ21280" s="10"/>
      <c r="AK21280" s="10"/>
      <c r="AL21280" s="10"/>
      <c r="AM21280" s="10"/>
      <c r="AN21280" s="10"/>
      <c r="AO21280" s="10"/>
      <c r="AP21280" s="10"/>
      <c r="AQ21280" s="10"/>
      <c r="AR21280" s="10"/>
      <c r="AS21280" s="10"/>
      <c r="AT21280" s="10"/>
      <c r="AU21280" s="10"/>
      <c r="AV21280" s="10"/>
      <c r="AW21280" s="10"/>
      <c r="AX21280" s="10"/>
      <c r="AY21280" s="10"/>
      <c r="AZ21280" s="10"/>
      <c r="BA21280" s="10"/>
      <c r="BB21280" s="10"/>
      <c r="BC21280" s="10"/>
      <c r="BD21280" s="10"/>
      <c r="BE21280" s="10"/>
      <c r="BF21280" s="10"/>
      <c r="BG21280" s="6"/>
    </row>
    <row r="21281" spans="34:59" x14ac:dyDescent="0.25">
      <c r="AH21281" s="6"/>
      <c r="AI21281" s="6"/>
      <c r="AJ21281" s="6"/>
      <c r="AK21281" s="6"/>
      <c r="AL21281" s="6"/>
      <c r="AM21281" s="6"/>
      <c r="AN21281" s="6"/>
      <c r="AO21281" s="6"/>
      <c r="AP21281" s="6"/>
      <c r="AQ21281" s="6"/>
      <c r="AR21281" s="6"/>
      <c r="AS21281" s="6"/>
      <c r="AT21281" s="6"/>
      <c r="AU21281" s="6"/>
      <c r="AV21281" s="6"/>
      <c r="AW21281" s="6"/>
      <c r="AX21281" s="6"/>
      <c r="AY21281" s="6"/>
      <c r="AZ21281" s="6"/>
      <c r="BA21281" s="6"/>
      <c r="BB21281" s="6"/>
      <c r="BC21281" s="6"/>
      <c r="BD21281" s="6"/>
      <c r="BE21281" s="6"/>
      <c r="BF21281" s="6"/>
      <c r="BG21281" s="10"/>
    </row>
    <row r="21282" spans="34:59" x14ac:dyDescent="0.25">
      <c r="AH21282" s="10"/>
      <c r="AI21282" s="6"/>
    </row>
    <row r="21283" spans="34:59" x14ac:dyDescent="0.25">
      <c r="AH21283" s="6"/>
      <c r="AI21283" s="6"/>
      <c r="AJ21283" s="6"/>
      <c r="AK21283" s="6"/>
      <c r="AL21283" s="6"/>
      <c r="AM21283" s="6"/>
      <c r="AN21283" s="6"/>
      <c r="AO21283" s="6"/>
      <c r="AP21283" s="6"/>
      <c r="AQ21283" s="6"/>
      <c r="AR21283" s="6"/>
      <c r="AS21283" s="6"/>
      <c r="AT21283" s="6"/>
      <c r="AU21283" s="6"/>
      <c r="AV21283" s="6"/>
      <c r="AW21283" s="6"/>
      <c r="AX21283" s="6"/>
      <c r="AY21283" s="6"/>
      <c r="AZ21283" s="6"/>
      <c r="BA21283" s="6"/>
      <c r="BB21283" s="6"/>
      <c r="BC21283" s="6"/>
      <c r="BD21283" s="6"/>
      <c r="BE21283" s="6"/>
      <c r="BF21283" s="6"/>
      <c r="BG21283" s="6"/>
    </row>
    <row r="21284" spans="34:59" x14ac:dyDescent="0.25">
      <c r="AH21284" s="10"/>
      <c r="AI21284" s="6"/>
      <c r="AJ21284" s="10"/>
      <c r="AK21284" s="10"/>
      <c r="AL21284" s="10"/>
      <c r="AM21284" s="10"/>
      <c r="AN21284" s="10"/>
      <c r="AO21284" s="10"/>
      <c r="AP21284" s="10"/>
      <c r="AQ21284" s="10"/>
      <c r="AR21284" s="10"/>
      <c r="AS21284" s="10"/>
      <c r="AT21284" s="10"/>
      <c r="AU21284" s="10"/>
      <c r="AV21284" s="10"/>
      <c r="AW21284" s="10"/>
      <c r="AX21284" s="10"/>
      <c r="AY21284" s="10"/>
      <c r="AZ21284" s="10"/>
      <c r="BA21284" s="10"/>
      <c r="BB21284" s="10"/>
      <c r="BC21284" s="10"/>
      <c r="BD21284" s="10"/>
      <c r="BE21284" s="10"/>
      <c r="BF21284" s="10"/>
      <c r="BG21284" s="6"/>
    </row>
    <row r="21286" spans="34:59" x14ac:dyDescent="0.25">
      <c r="AH21286" s="10"/>
      <c r="AI21286" s="6"/>
    </row>
    <row r="21287" spans="34:59" x14ac:dyDescent="0.25">
      <c r="AH21287" s="6"/>
      <c r="AI21287" s="6"/>
      <c r="AJ21287" s="6"/>
      <c r="AK21287" s="6"/>
      <c r="AL21287" s="6"/>
      <c r="AM21287" s="6"/>
      <c r="AN21287" s="6"/>
      <c r="AO21287" s="6"/>
      <c r="AP21287" s="6"/>
      <c r="AQ21287" s="6"/>
      <c r="AR21287" s="6"/>
      <c r="AS21287" s="6"/>
      <c r="AT21287" s="6"/>
      <c r="AU21287" s="6"/>
      <c r="AV21287" s="6"/>
      <c r="AW21287" s="6"/>
      <c r="AX21287" s="6"/>
      <c r="AY21287" s="6"/>
      <c r="AZ21287" s="6"/>
      <c r="BA21287" s="6"/>
      <c r="BB21287" s="6"/>
      <c r="BC21287" s="6"/>
      <c r="BD21287" s="6"/>
      <c r="BE21287" s="6"/>
      <c r="BF21287" s="6"/>
      <c r="BG21287" s="6"/>
    </row>
    <row r="21288" spans="34:59" x14ac:dyDescent="0.25">
      <c r="AH21288" s="10"/>
      <c r="AI21288" s="6"/>
      <c r="AJ21288" s="10"/>
      <c r="AK21288" s="10"/>
      <c r="AL21288" s="10"/>
      <c r="AM21288" s="10"/>
      <c r="AN21288" s="10"/>
      <c r="AO21288" s="10"/>
      <c r="AP21288" s="10"/>
      <c r="AQ21288" s="10"/>
      <c r="AR21288" s="10"/>
      <c r="AS21288" s="10"/>
      <c r="AT21288" s="10"/>
      <c r="AU21288" s="10"/>
      <c r="AV21288" s="10"/>
      <c r="AW21288" s="10"/>
      <c r="AX21288" s="10"/>
      <c r="AY21288" s="10"/>
      <c r="AZ21288" s="10"/>
      <c r="BA21288" s="10"/>
      <c r="BB21288" s="10"/>
      <c r="BC21288" s="10"/>
      <c r="BD21288" s="10"/>
      <c r="BE21288" s="10"/>
      <c r="BF21288" s="10"/>
      <c r="BG21288" s="6"/>
    </row>
    <row r="21289" spans="34:59" x14ac:dyDescent="0.25">
      <c r="AH21289" s="6"/>
      <c r="AI21289" s="6"/>
      <c r="AJ21289" s="6"/>
      <c r="AK21289" s="6"/>
      <c r="AL21289" s="6"/>
      <c r="AM21289" s="6"/>
      <c r="AN21289" s="6"/>
      <c r="AO21289" s="6"/>
      <c r="AP21289" s="6"/>
      <c r="AQ21289" s="6"/>
      <c r="AR21289" s="6"/>
      <c r="AS21289" s="6"/>
      <c r="AT21289" s="6"/>
      <c r="AU21289" s="6"/>
      <c r="AV21289" s="6"/>
      <c r="AW21289" s="6"/>
      <c r="AX21289" s="6"/>
      <c r="AY21289" s="6"/>
      <c r="AZ21289" s="6"/>
      <c r="BA21289" s="6"/>
      <c r="BB21289" s="6"/>
      <c r="BC21289" s="6"/>
      <c r="BD21289" s="6"/>
      <c r="BE21289" s="6"/>
      <c r="BF21289" s="6"/>
      <c r="BG21289" s="10"/>
    </row>
    <row r="21290" spans="34:59" x14ac:dyDescent="0.25">
      <c r="AH21290" s="10"/>
      <c r="AI21290" s="6"/>
    </row>
    <row r="21291" spans="34:59" x14ac:dyDescent="0.25">
      <c r="AH21291" s="6"/>
      <c r="AI21291" s="6"/>
      <c r="AJ21291" s="6"/>
      <c r="AK21291" s="6"/>
      <c r="AL21291" s="6"/>
      <c r="AM21291" s="6"/>
      <c r="AN21291" s="6"/>
      <c r="AO21291" s="6"/>
      <c r="AP21291" s="6"/>
      <c r="AQ21291" s="6"/>
      <c r="AR21291" s="6"/>
      <c r="AS21291" s="6"/>
      <c r="AT21291" s="6"/>
      <c r="AU21291" s="6"/>
      <c r="AV21291" s="6"/>
      <c r="AW21291" s="6"/>
      <c r="AX21291" s="6"/>
      <c r="AY21291" s="6"/>
      <c r="AZ21291" s="6"/>
      <c r="BA21291" s="6"/>
      <c r="BB21291" s="6"/>
      <c r="BC21291" s="6"/>
      <c r="BD21291" s="6"/>
      <c r="BE21291" s="6"/>
      <c r="BF21291" s="6"/>
      <c r="BG21291" s="6"/>
    </row>
    <row r="21292" spans="34:59" x14ac:dyDescent="0.25">
      <c r="AH21292" s="10"/>
      <c r="AI21292" s="6"/>
      <c r="AJ21292" s="10"/>
      <c r="AK21292" s="10"/>
      <c r="AL21292" s="10"/>
      <c r="AM21292" s="10"/>
      <c r="AN21292" s="10"/>
      <c r="AO21292" s="10"/>
      <c r="AP21292" s="10"/>
      <c r="AQ21292" s="10"/>
      <c r="AR21292" s="10"/>
      <c r="AS21292" s="10"/>
      <c r="AT21292" s="10"/>
      <c r="AU21292" s="10"/>
      <c r="AV21292" s="10"/>
      <c r="AW21292" s="10"/>
      <c r="AX21292" s="10"/>
      <c r="AY21292" s="10"/>
      <c r="AZ21292" s="10"/>
      <c r="BA21292" s="10"/>
      <c r="BB21292" s="10"/>
      <c r="BC21292" s="10"/>
      <c r="BD21292" s="10"/>
      <c r="BE21292" s="10"/>
      <c r="BF21292" s="10"/>
      <c r="BG21292" s="6"/>
    </row>
    <row r="21293" spans="34:59" x14ac:dyDescent="0.25">
      <c r="AH21293" s="6"/>
      <c r="AI21293" s="6"/>
      <c r="AJ21293" s="6"/>
      <c r="AK21293" s="6"/>
      <c r="AL21293" s="6"/>
      <c r="AM21293" s="6"/>
      <c r="AN21293" s="6"/>
      <c r="AO21293" s="6"/>
      <c r="AP21293" s="6"/>
      <c r="AQ21293" s="6"/>
      <c r="AR21293" s="6"/>
      <c r="AS21293" s="6"/>
      <c r="AT21293" s="6"/>
      <c r="AU21293" s="6"/>
      <c r="AV21293" s="6"/>
      <c r="AW21293" s="6"/>
      <c r="AX21293" s="6"/>
      <c r="AY21293" s="6"/>
      <c r="AZ21293" s="6"/>
      <c r="BA21293" s="6"/>
      <c r="BB21293" s="6"/>
      <c r="BC21293" s="6"/>
      <c r="BD21293" s="6"/>
      <c r="BE21293" s="6"/>
      <c r="BF21293" s="6"/>
      <c r="BG21293" s="10"/>
    </row>
    <row r="21294" spans="34:59" x14ac:dyDescent="0.25">
      <c r="AH21294" s="10"/>
      <c r="AI21294" s="6"/>
    </row>
    <row r="21295" spans="34:59" x14ac:dyDescent="0.25">
      <c r="AH21295" s="6"/>
      <c r="AI21295" s="6"/>
      <c r="AJ21295" s="6"/>
      <c r="AK21295" s="6"/>
      <c r="AL21295" s="6"/>
      <c r="AM21295" s="6"/>
      <c r="AN21295" s="6"/>
      <c r="AO21295" s="6"/>
      <c r="AP21295" s="6"/>
      <c r="AQ21295" s="6"/>
      <c r="AR21295" s="6"/>
      <c r="AS21295" s="6"/>
      <c r="AT21295" s="6"/>
      <c r="AU21295" s="6"/>
      <c r="AV21295" s="6"/>
      <c r="AW21295" s="6"/>
      <c r="AX21295" s="6"/>
      <c r="AY21295" s="6"/>
      <c r="AZ21295" s="6"/>
      <c r="BA21295" s="6"/>
      <c r="BB21295" s="6"/>
      <c r="BC21295" s="6"/>
      <c r="BD21295" s="6"/>
      <c r="BE21295" s="6"/>
      <c r="BF21295" s="6"/>
      <c r="BG21295" s="6"/>
    </row>
    <row r="21296" spans="34:59" x14ac:dyDescent="0.25">
      <c r="AH21296" s="10"/>
      <c r="AI21296" s="6"/>
      <c r="AJ21296" s="10"/>
      <c r="AK21296" s="10"/>
      <c r="AL21296" s="10"/>
      <c r="AM21296" s="10"/>
      <c r="AN21296" s="10"/>
      <c r="AO21296" s="10"/>
      <c r="AP21296" s="10"/>
      <c r="AQ21296" s="10"/>
      <c r="AR21296" s="10"/>
      <c r="AS21296" s="10"/>
      <c r="AT21296" s="10"/>
      <c r="AU21296" s="10"/>
      <c r="AV21296" s="10"/>
      <c r="AW21296" s="10"/>
      <c r="AX21296" s="10"/>
      <c r="AY21296" s="10"/>
      <c r="AZ21296" s="10"/>
      <c r="BA21296" s="10"/>
      <c r="BB21296" s="10"/>
      <c r="BC21296" s="10"/>
      <c r="BD21296" s="10"/>
      <c r="BE21296" s="10"/>
      <c r="BF21296" s="10"/>
      <c r="BG21296" s="6"/>
    </row>
    <row r="21297" spans="34:59" x14ac:dyDescent="0.25">
      <c r="AH21297" s="6"/>
      <c r="AI21297" s="6"/>
      <c r="AJ21297" s="6"/>
      <c r="AK21297" s="6"/>
      <c r="AL21297" s="6"/>
      <c r="AM21297" s="6"/>
      <c r="AN21297" s="6"/>
      <c r="AO21297" s="6"/>
      <c r="AP21297" s="6"/>
      <c r="AQ21297" s="6"/>
      <c r="AR21297" s="6"/>
      <c r="AS21297" s="6"/>
      <c r="AT21297" s="6"/>
      <c r="AU21297" s="6"/>
      <c r="AV21297" s="6"/>
      <c r="AW21297" s="6"/>
      <c r="AX21297" s="6"/>
      <c r="AY21297" s="6"/>
      <c r="AZ21297" s="6"/>
      <c r="BA21297" s="6"/>
      <c r="BB21297" s="6"/>
      <c r="BC21297" s="6"/>
      <c r="BD21297" s="6"/>
      <c r="BE21297" s="6"/>
      <c r="BF21297" s="6"/>
      <c r="BG21297" s="10"/>
    </row>
    <row r="21298" spans="34:59" x14ac:dyDescent="0.25">
      <c r="AH21298" s="10"/>
      <c r="AI21298" s="6"/>
    </row>
    <row r="21299" spans="34:59" x14ac:dyDescent="0.25">
      <c r="AH21299" s="6"/>
      <c r="AI21299" s="6"/>
      <c r="AJ21299" s="6"/>
      <c r="AK21299" s="6"/>
      <c r="AL21299" s="6"/>
      <c r="AM21299" s="6"/>
      <c r="AN21299" s="6"/>
      <c r="AO21299" s="6"/>
      <c r="AP21299" s="6"/>
      <c r="AQ21299" s="6"/>
      <c r="AR21299" s="6"/>
      <c r="AS21299" s="6"/>
      <c r="AT21299" s="6"/>
      <c r="AU21299" s="6"/>
      <c r="AV21299" s="6"/>
      <c r="AW21299" s="6"/>
      <c r="AX21299" s="6"/>
      <c r="AY21299" s="6"/>
      <c r="AZ21299" s="6"/>
      <c r="BA21299" s="6"/>
      <c r="BB21299" s="6"/>
      <c r="BC21299" s="6"/>
      <c r="BD21299" s="6"/>
      <c r="BE21299" s="6"/>
      <c r="BF21299" s="6"/>
      <c r="BG21299" s="6"/>
    </row>
    <row r="21300" spans="34:59" x14ac:dyDescent="0.25">
      <c r="AH21300" s="10"/>
      <c r="AI21300" s="6"/>
      <c r="AJ21300" s="10"/>
      <c r="AK21300" s="10"/>
      <c r="AL21300" s="10"/>
      <c r="AM21300" s="10"/>
      <c r="AN21300" s="10"/>
      <c r="AO21300" s="10"/>
      <c r="AP21300" s="10"/>
      <c r="AQ21300" s="10"/>
      <c r="AR21300" s="10"/>
      <c r="AS21300" s="10"/>
      <c r="AT21300" s="10"/>
      <c r="AU21300" s="10"/>
      <c r="AV21300" s="10"/>
      <c r="AW21300" s="10"/>
      <c r="AX21300" s="10"/>
      <c r="AY21300" s="10"/>
      <c r="AZ21300" s="10"/>
      <c r="BA21300" s="10"/>
      <c r="BB21300" s="10"/>
      <c r="BC21300" s="10"/>
      <c r="BD21300" s="10"/>
      <c r="BE21300" s="10"/>
      <c r="BF21300" s="10"/>
      <c r="BG21300" s="6"/>
    </row>
    <row r="21302" spans="34:59" x14ac:dyDescent="0.25">
      <c r="AH21302" s="10"/>
      <c r="AI21302" s="6"/>
    </row>
    <row r="21303" spans="34:59" x14ac:dyDescent="0.25">
      <c r="AH21303" s="6"/>
      <c r="AI21303" s="6"/>
      <c r="AJ21303" s="6"/>
      <c r="AK21303" s="6"/>
      <c r="AL21303" s="6"/>
      <c r="AM21303" s="6"/>
      <c r="AN21303" s="6"/>
      <c r="AO21303" s="6"/>
      <c r="AP21303" s="6"/>
      <c r="AQ21303" s="6"/>
      <c r="AR21303" s="6"/>
      <c r="AS21303" s="6"/>
      <c r="AT21303" s="6"/>
      <c r="AU21303" s="6"/>
      <c r="AV21303" s="6"/>
      <c r="AW21303" s="6"/>
      <c r="AX21303" s="6"/>
      <c r="AY21303" s="6"/>
      <c r="AZ21303" s="6"/>
      <c r="BA21303" s="6"/>
      <c r="BB21303" s="6"/>
      <c r="BC21303" s="6"/>
      <c r="BD21303" s="6"/>
      <c r="BE21303" s="6"/>
      <c r="BF21303" s="6"/>
      <c r="BG21303" s="6"/>
    </row>
    <row r="21304" spans="34:59" x14ac:dyDescent="0.25">
      <c r="AH21304" s="10"/>
      <c r="AI21304" s="6"/>
      <c r="AJ21304" s="10"/>
      <c r="AK21304" s="10"/>
      <c r="AL21304" s="10"/>
      <c r="AM21304" s="10"/>
      <c r="AN21304" s="10"/>
      <c r="AO21304" s="10"/>
      <c r="AP21304" s="10"/>
      <c r="AQ21304" s="10"/>
      <c r="AR21304" s="10"/>
      <c r="AS21304" s="10"/>
      <c r="AT21304" s="10"/>
      <c r="AU21304" s="10"/>
      <c r="AV21304" s="10"/>
      <c r="AW21304" s="10"/>
      <c r="AX21304" s="10"/>
      <c r="AY21304" s="10"/>
      <c r="AZ21304" s="10"/>
      <c r="BA21304" s="10"/>
      <c r="BB21304" s="10"/>
      <c r="BC21304" s="10"/>
      <c r="BD21304" s="10"/>
      <c r="BE21304" s="10"/>
      <c r="BF21304" s="10"/>
      <c r="BG21304" s="6"/>
    </row>
    <row r="21305" spans="34:59" x14ac:dyDescent="0.25">
      <c r="AH21305" s="6"/>
      <c r="AI21305" s="6"/>
      <c r="AJ21305" s="6"/>
      <c r="AK21305" s="6"/>
      <c r="AL21305" s="6"/>
      <c r="AM21305" s="6"/>
      <c r="AN21305" s="6"/>
      <c r="AO21305" s="6"/>
      <c r="AP21305" s="6"/>
      <c r="AQ21305" s="6"/>
      <c r="AR21305" s="6"/>
      <c r="AS21305" s="6"/>
      <c r="AT21305" s="6"/>
      <c r="AU21305" s="6"/>
      <c r="AV21305" s="6"/>
      <c r="AW21305" s="6"/>
      <c r="AX21305" s="6"/>
      <c r="AY21305" s="6"/>
      <c r="AZ21305" s="6"/>
      <c r="BA21305" s="6"/>
      <c r="BB21305" s="6"/>
      <c r="BC21305" s="6"/>
      <c r="BD21305" s="6"/>
      <c r="BE21305" s="6"/>
      <c r="BF21305" s="6"/>
      <c r="BG21305" s="10"/>
    </row>
    <row r="21306" spans="34:59" x14ac:dyDescent="0.25">
      <c r="AH21306" s="10"/>
      <c r="AI21306" s="6"/>
    </row>
    <row r="21307" spans="34:59" x14ac:dyDescent="0.25">
      <c r="AH21307" s="6"/>
      <c r="AI21307" s="6"/>
      <c r="AJ21307" s="6"/>
      <c r="AK21307" s="6"/>
      <c r="AL21307" s="6"/>
      <c r="AM21307" s="6"/>
      <c r="AN21307" s="6"/>
      <c r="AO21307" s="6"/>
      <c r="AP21307" s="6"/>
      <c r="AQ21307" s="6"/>
      <c r="AR21307" s="6"/>
      <c r="AS21307" s="6"/>
      <c r="AT21307" s="6"/>
      <c r="AU21307" s="6"/>
      <c r="AV21307" s="6"/>
      <c r="AW21307" s="6"/>
      <c r="AX21307" s="6"/>
      <c r="AY21307" s="6"/>
      <c r="AZ21307" s="6"/>
      <c r="BA21307" s="6"/>
      <c r="BB21307" s="6"/>
      <c r="BC21307" s="6"/>
      <c r="BD21307" s="6"/>
      <c r="BE21307" s="6"/>
      <c r="BF21307" s="6"/>
      <c r="BG21307" s="6"/>
    </row>
    <row r="21308" spans="34:59" x14ac:dyDescent="0.25">
      <c r="AH21308" s="10"/>
      <c r="AI21308" s="6"/>
      <c r="AJ21308" s="10"/>
      <c r="AK21308" s="10"/>
      <c r="AL21308" s="10"/>
      <c r="AM21308" s="10"/>
      <c r="AN21308" s="10"/>
      <c r="AO21308" s="10"/>
      <c r="AP21308" s="10"/>
      <c r="AQ21308" s="10"/>
      <c r="AR21308" s="10"/>
      <c r="AS21308" s="10"/>
      <c r="AT21308" s="10"/>
      <c r="AU21308" s="10"/>
      <c r="AV21308" s="10"/>
      <c r="AW21308" s="10"/>
      <c r="AX21308" s="10"/>
      <c r="AY21308" s="10"/>
      <c r="AZ21308" s="10"/>
      <c r="BA21308" s="10"/>
      <c r="BB21308" s="10"/>
      <c r="BC21308" s="10"/>
      <c r="BD21308" s="10"/>
      <c r="BE21308" s="10"/>
      <c r="BF21308" s="10"/>
      <c r="BG21308" s="6"/>
    </row>
    <row r="21309" spans="34:59" x14ac:dyDescent="0.25">
      <c r="AH21309" s="6"/>
      <c r="AI21309" s="6"/>
      <c r="AJ21309" s="6"/>
      <c r="AK21309" s="6"/>
      <c r="AL21309" s="6"/>
      <c r="AM21309" s="6"/>
      <c r="AN21309" s="6"/>
      <c r="AO21309" s="6"/>
      <c r="AP21309" s="6"/>
      <c r="AQ21309" s="6"/>
      <c r="AR21309" s="6"/>
      <c r="AS21309" s="6"/>
      <c r="AT21309" s="6"/>
      <c r="AU21309" s="6"/>
      <c r="AV21309" s="6"/>
      <c r="AW21309" s="6"/>
      <c r="AX21309" s="6"/>
      <c r="AY21309" s="6"/>
      <c r="AZ21309" s="6"/>
      <c r="BA21309" s="6"/>
      <c r="BB21309" s="6"/>
      <c r="BC21309" s="6"/>
      <c r="BD21309" s="6"/>
      <c r="BE21309" s="6"/>
      <c r="BF21309" s="6"/>
      <c r="BG21309" s="10"/>
    </row>
    <row r="21310" spans="34:59" x14ac:dyDescent="0.25">
      <c r="AH21310" s="10"/>
      <c r="AI21310" s="6"/>
    </row>
    <row r="21311" spans="34:59" x14ac:dyDescent="0.25">
      <c r="AH21311" s="6"/>
      <c r="AI21311" s="6"/>
      <c r="AJ21311" s="6"/>
      <c r="AK21311" s="6"/>
      <c r="AL21311" s="6"/>
      <c r="AM21311" s="6"/>
      <c r="AN21311" s="6"/>
      <c r="AO21311" s="6"/>
      <c r="AP21311" s="6"/>
      <c r="AQ21311" s="6"/>
      <c r="AR21311" s="6"/>
      <c r="AS21311" s="6"/>
      <c r="AT21311" s="6"/>
      <c r="AU21311" s="6"/>
      <c r="AV21311" s="6"/>
      <c r="AW21311" s="6"/>
      <c r="AX21311" s="6"/>
      <c r="AY21311" s="6"/>
      <c r="AZ21311" s="6"/>
      <c r="BA21311" s="6"/>
      <c r="BB21311" s="6"/>
      <c r="BC21311" s="6"/>
      <c r="BD21311" s="6"/>
      <c r="BE21311" s="6"/>
      <c r="BF21311" s="6"/>
      <c r="BG21311" s="6"/>
    </row>
    <row r="21312" spans="34:59" x14ac:dyDescent="0.25">
      <c r="AH21312" s="10"/>
      <c r="AI21312" s="6"/>
      <c r="AJ21312" s="10"/>
      <c r="AK21312" s="10"/>
      <c r="AL21312" s="10"/>
      <c r="AM21312" s="10"/>
      <c r="AN21312" s="10"/>
      <c r="AO21312" s="10"/>
      <c r="AP21312" s="10"/>
      <c r="AQ21312" s="10"/>
      <c r="AR21312" s="10"/>
      <c r="AS21312" s="10"/>
      <c r="AT21312" s="10"/>
      <c r="AU21312" s="10"/>
      <c r="AV21312" s="10"/>
      <c r="AW21312" s="10"/>
      <c r="AX21312" s="10"/>
      <c r="AY21312" s="10"/>
      <c r="AZ21312" s="10"/>
      <c r="BA21312" s="10"/>
      <c r="BB21312" s="10"/>
      <c r="BC21312" s="10"/>
      <c r="BD21312" s="10"/>
      <c r="BE21312" s="10"/>
      <c r="BF21312" s="10"/>
      <c r="BG21312" s="6"/>
    </row>
    <row r="21313" spans="34:59" x14ac:dyDescent="0.25">
      <c r="AH21313" s="6"/>
      <c r="AI21313" s="6"/>
      <c r="AJ21313" s="6"/>
      <c r="AK21313" s="6"/>
      <c r="AL21313" s="6"/>
      <c r="AM21313" s="6"/>
      <c r="AN21313" s="6"/>
      <c r="AO21313" s="6"/>
      <c r="AP21313" s="6"/>
      <c r="AQ21313" s="6"/>
      <c r="AR21313" s="6"/>
      <c r="AS21313" s="6"/>
      <c r="AT21313" s="6"/>
      <c r="AU21313" s="6"/>
      <c r="AV21313" s="6"/>
      <c r="AW21313" s="6"/>
      <c r="AX21313" s="6"/>
      <c r="AY21313" s="6"/>
      <c r="AZ21313" s="6"/>
      <c r="BA21313" s="6"/>
      <c r="BB21313" s="6"/>
      <c r="BC21313" s="6"/>
      <c r="BD21313" s="6"/>
      <c r="BE21313" s="6"/>
      <c r="BF21313" s="6"/>
      <c r="BG21313" s="10"/>
    </row>
    <row r="21314" spans="34:59" x14ac:dyDescent="0.25">
      <c r="AH21314" s="10"/>
      <c r="AI21314" s="6"/>
    </row>
    <row r="21315" spans="34:59" x14ac:dyDescent="0.25">
      <c r="AH21315" s="6"/>
      <c r="AI21315" s="6"/>
      <c r="AJ21315" s="6"/>
      <c r="AK21315" s="6"/>
      <c r="AL21315" s="6"/>
      <c r="AM21315" s="6"/>
      <c r="AN21315" s="6"/>
      <c r="AO21315" s="6"/>
      <c r="AP21315" s="6"/>
      <c r="AQ21315" s="6"/>
      <c r="AR21315" s="6"/>
      <c r="AS21315" s="6"/>
      <c r="AT21315" s="6"/>
      <c r="AU21315" s="6"/>
      <c r="AV21315" s="6"/>
      <c r="AW21315" s="6"/>
      <c r="AX21315" s="6"/>
      <c r="AY21315" s="6"/>
      <c r="AZ21315" s="6"/>
      <c r="BA21315" s="6"/>
      <c r="BB21315" s="6"/>
      <c r="BC21315" s="6"/>
      <c r="BD21315" s="6"/>
      <c r="BE21315" s="6"/>
      <c r="BF21315" s="6"/>
      <c r="BG21315" s="6"/>
    </row>
    <row r="21316" spans="34:59" x14ac:dyDescent="0.25">
      <c r="AH21316" s="10"/>
      <c r="AI21316" s="6"/>
      <c r="AJ21316" s="10"/>
      <c r="AK21316" s="10"/>
      <c r="AL21316" s="10"/>
      <c r="AM21316" s="10"/>
      <c r="AN21316" s="10"/>
      <c r="AO21316" s="10"/>
      <c r="AP21316" s="10"/>
      <c r="AQ21316" s="10"/>
      <c r="AR21316" s="10"/>
      <c r="AS21316" s="10"/>
      <c r="AT21316" s="10"/>
      <c r="AU21316" s="10"/>
      <c r="AV21316" s="10"/>
      <c r="AW21316" s="10"/>
      <c r="AX21316" s="10"/>
      <c r="AY21316" s="10"/>
      <c r="AZ21316" s="10"/>
      <c r="BA21316" s="10"/>
      <c r="BB21316" s="10"/>
      <c r="BC21316" s="10"/>
      <c r="BD21316" s="10"/>
      <c r="BE21316" s="10"/>
      <c r="BF21316" s="10"/>
      <c r="BG21316" s="6"/>
    </row>
    <row r="21318" spans="34:59" x14ac:dyDescent="0.25">
      <c r="AH21318" s="10"/>
      <c r="AI21318" s="6"/>
    </row>
    <row r="21319" spans="34:59" x14ac:dyDescent="0.25">
      <c r="AH21319" s="6"/>
      <c r="AI21319" s="6"/>
      <c r="AJ21319" s="6"/>
      <c r="AK21319" s="6"/>
      <c r="AL21319" s="6"/>
      <c r="AM21319" s="6"/>
      <c r="AN21319" s="6"/>
      <c r="AO21319" s="6"/>
      <c r="AP21319" s="6"/>
      <c r="AQ21319" s="6"/>
      <c r="AR21319" s="6"/>
      <c r="AS21319" s="6"/>
      <c r="AT21319" s="6"/>
      <c r="AU21319" s="6"/>
      <c r="AV21319" s="6"/>
      <c r="AW21319" s="6"/>
      <c r="AX21319" s="6"/>
      <c r="AY21319" s="6"/>
      <c r="AZ21319" s="6"/>
      <c r="BA21319" s="6"/>
      <c r="BB21319" s="6"/>
      <c r="BC21319" s="6"/>
      <c r="BD21319" s="6"/>
      <c r="BE21319" s="6"/>
      <c r="BF21319" s="6"/>
      <c r="BG21319" s="6"/>
    </row>
    <row r="21320" spans="34:59" x14ac:dyDescent="0.25">
      <c r="AH21320" s="10"/>
      <c r="AI21320" s="6"/>
      <c r="AJ21320" s="10"/>
      <c r="AK21320" s="10"/>
      <c r="AL21320" s="10"/>
      <c r="AM21320" s="10"/>
      <c r="AN21320" s="10"/>
      <c r="AO21320" s="10"/>
      <c r="AP21320" s="10"/>
      <c r="AQ21320" s="10"/>
      <c r="AR21320" s="10"/>
      <c r="AS21320" s="10"/>
      <c r="AT21320" s="10"/>
      <c r="AU21320" s="10"/>
      <c r="AV21320" s="10"/>
      <c r="AW21320" s="10"/>
      <c r="AX21320" s="10"/>
      <c r="AY21320" s="10"/>
      <c r="AZ21320" s="10"/>
      <c r="BA21320" s="10"/>
      <c r="BB21320" s="10"/>
      <c r="BC21320" s="10"/>
      <c r="BD21320" s="10"/>
      <c r="BE21320" s="10"/>
      <c r="BF21320" s="10"/>
      <c r="BG21320" s="6"/>
    </row>
    <row r="21321" spans="34:59" x14ac:dyDescent="0.25">
      <c r="AH21321" s="6"/>
      <c r="AI21321" s="6"/>
      <c r="AJ21321" s="6"/>
      <c r="AK21321" s="6"/>
      <c r="AL21321" s="6"/>
      <c r="AM21321" s="6"/>
      <c r="AN21321" s="6"/>
      <c r="AO21321" s="6"/>
      <c r="AP21321" s="6"/>
      <c r="AQ21321" s="6"/>
      <c r="AR21321" s="6"/>
      <c r="AS21321" s="6"/>
      <c r="AT21321" s="6"/>
      <c r="AU21321" s="6"/>
      <c r="AV21321" s="6"/>
      <c r="AW21321" s="6"/>
      <c r="AX21321" s="6"/>
      <c r="AY21321" s="6"/>
      <c r="AZ21321" s="6"/>
      <c r="BA21321" s="6"/>
      <c r="BB21321" s="6"/>
      <c r="BC21321" s="6"/>
      <c r="BD21321" s="6"/>
      <c r="BE21321" s="6"/>
      <c r="BF21321" s="6"/>
      <c r="BG21321" s="10"/>
    </row>
    <row r="21322" spans="34:59" x14ac:dyDescent="0.25">
      <c r="AH21322" s="10"/>
      <c r="AI21322" s="6"/>
    </row>
    <row r="21323" spans="34:59" x14ac:dyDescent="0.25">
      <c r="AH21323" s="6"/>
      <c r="AI21323" s="6"/>
      <c r="AJ21323" s="6"/>
      <c r="AK21323" s="6"/>
      <c r="AL21323" s="6"/>
      <c r="AM21323" s="6"/>
      <c r="AN21323" s="6"/>
      <c r="AO21323" s="6"/>
      <c r="AP21323" s="6"/>
      <c r="AQ21323" s="6"/>
      <c r="AR21323" s="6"/>
      <c r="AS21323" s="6"/>
      <c r="AT21323" s="6"/>
      <c r="AU21323" s="6"/>
      <c r="AV21323" s="6"/>
      <c r="AW21323" s="6"/>
      <c r="AX21323" s="6"/>
      <c r="AY21323" s="6"/>
      <c r="AZ21323" s="6"/>
      <c r="BA21323" s="6"/>
      <c r="BB21323" s="6"/>
      <c r="BC21323" s="6"/>
      <c r="BD21323" s="6"/>
      <c r="BE21323" s="6"/>
      <c r="BF21323" s="6"/>
      <c r="BG21323" s="6"/>
    </row>
    <row r="21324" spans="34:59" x14ac:dyDescent="0.25">
      <c r="AH21324" s="10"/>
      <c r="AI21324" s="6"/>
      <c r="AJ21324" s="10"/>
      <c r="AK21324" s="10"/>
      <c r="AL21324" s="10"/>
      <c r="AM21324" s="10"/>
      <c r="AN21324" s="10"/>
      <c r="AO21324" s="10"/>
      <c r="AP21324" s="10"/>
      <c r="AQ21324" s="10"/>
      <c r="AR21324" s="10"/>
      <c r="AS21324" s="10"/>
      <c r="AT21324" s="10"/>
      <c r="AU21324" s="10"/>
      <c r="AV21324" s="10"/>
      <c r="AW21324" s="10"/>
      <c r="AX21324" s="10"/>
      <c r="AY21324" s="10"/>
      <c r="AZ21324" s="10"/>
      <c r="BA21324" s="10"/>
      <c r="BB21324" s="10"/>
      <c r="BC21324" s="10"/>
      <c r="BD21324" s="10"/>
      <c r="BE21324" s="10"/>
      <c r="BF21324" s="10"/>
      <c r="BG21324" s="6"/>
    </row>
    <row r="21325" spans="34:59" x14ac:dyDescent="0.25">
      <c r="AH21325" s="6"/>
      <c r="AI21325" s="6"/>
      <c r="AJ21325" s="6"/>
      <c r="AK21325" s="6"/>
      <c r="AL21325" s="6"/>
      <c r="AM21325" s="6"/>
      <c r="AN21325" s="6"/>
      <c r="AO21325" s="6"/>
      <c r="AP21325" s="6"/>
      <c r="AQ21325" s="6"/>
      <c r="AR21325" s="6"/>
      <c r="AS21325" s="6"/>
      <c r="AT21325" s="6"/>
      <c r="AU21325" s="6"/>
      <c r="AV21325" s="6"/>
      <c r="AW21325" s="6"/>
      <c r="AX21325" s="6"/>
      <c r="AY21325" s="6"/>
      <c r="AZ21325" s="6"/>
      <c r="BA21325" s="6"/>
      <c r="BB21325" s="6"/>
      <c r="BC21325" s="6"/>
      <c r="BD21325" s="6"/>
      <c r="BE21325" s="6"/>
      <c r="BF21325" s="6"/>
      <c r="BG21325" s="10"/>
    </row>
    <row r="21326" spans="34:59" x14ac:dyDescent="0.25">
      <c r="AH21326" s="10"/>
      <c r="AI21326" s="6"/>
    </row>
    <row r="21327" spans="34:59" x14ac:dyDescent="0.25">
      <c r="AH21327" s="6"/>
      <c r="AI21327" s="6"/>
      <c r="AJ21327" s="6"/>
      <c r="AK21327" s="6"/>
      <c r="AL21327" s="6"/>
      <c r="AM21327" s="6"/>
      <c r="AN21327" s="6"/>
      <c r="AO21327" s="6"/>
      <c r="AP21327" s="6"/>
      <c r="AQ21327" s="6"/>
      <c r="AR21327" s="6"/>
      <c r="AS21327" s="6"/>
      <c r="AT21327" s="6"/>
      <c r="AU21327" s="6"/>
      <c r="AV21327" s="6"/>
      <c r="AW21327" s="6"/>
      <c r="AX21327" s="6"/>
      <c r="AY21327" s="6"/>
      <c r="AZ21327" s="6"/>
      <c r="BA21327" s="6"/>
      <c r="BB21327" s="6"/>
      <c r="BC21327" s="6"/>
      <c r="BD21327" s="6"/>
      <c r="BE21327" s="6"/>
      <c r="BF21327" s="6"/>
      <c r="BG21327" s="6"/>
    </row>
    <row r="21328" spans="34:59" x14ac:dyDescent="0.25">
      <c r="AH21328" s="10"/>
      <c r="AI21328" s="6"/>
      <c r="AJ21328" s="10"/>
      <c r="AK21328" s="10"/>
      <c r="AL21328" s="10"/>
      <c r="AM21328" s="10"/>
      <c r="AN21328" s="10"/>
      <c r="AO21328" s="10"/>
      <c r="AP21328" s="10"/>
      <c r="AQ21328" s="10"/>
      <c r="AR21328" s="10"/>
      <c r="AS21328" s="10"/>
      <c r="AT21328" s="10"/>
      <c r="AU21328" s="10"/>
      <c r="AV21328" s="10"/>
      <c r="AW21328" s="10"/>
      <c r="AX21328" s="10"/>
      <c r="AY21328" s="10"/>
      <c r="AZ21328" s="10"/>
      <c r="BA21328" s="10"/>
      <c r="BB21328" s="10"/>
      <c r="BC21328" s="10"/>
      <c r="BD21328" s="10"/>
      <c r="BE21328" s="10"/>
      <c r="BF21328" s="10"/>
      <c r="BG21328" s="6"/>
    </row>
    <row r="21329" spans="34:59" x14ac:dyDescent="0.25">
      <c r="AH21329" s="6"/>
      <c r="AI21329" s="6"/>
      <c r="AJ21329" s="6"/>
      <c r="AK21329" s="6"/>
      <c r="AL21329" s="6"/>
      <c r="AM21329" s="6"/>
      <c r="AN21329" s="6"/>
      <c r="AO21329" s="6"/>
      <c r="AP21329" s="6"/>
      <c r="AQ21329" s="6"/>
      <c r="AR21329" s="6"/>
      <c r="AS21329" s="6"/>
      <c r="AT21329" s="6"/>
      <c r="AU21329" s="6"/>
      <c r="AV21329" s="6"/>
      <c r="AW21329" s="6"/>
      <c r="AX21329" s="6"/>
      <c r="AY21329" s="6"/>
      <c r="AZ21329" s="6"/>
      <c r="BA21329" s="6"/>
      <c r="BB21329" s="6"/>
      <c r="BC21329" s="6"/>
      <c r="BD21329" s="6"/>
      <c r="BE21329" s="6"/>
      <c r="BF21329" s="6"/>
      <c r="BG21329" s="10"/>
    </row>
    <row r="21330" spans="34:59" x14ac:dyDescent="0.25">
      <c r="AH21330" s="10"/>
      <c r="AI21330" s="6"/>
    </row>
    <row r="21331" spans="34:59" x14ac:dyDescent="0.25">
      <c r="AH21331" s="6"/>
      <c r="AI21331" s="6"/>
      <c r="AJ21331" s="6"/>
      <c r="AK21331" s="6"/>
      <c r="AL21331" s="6"/>
      <c r="AM21331" s="6"/>
      <c r="AN21331" s="6"/>
      <c r="AO21331" s="6"/>
      <c r="AP21331" s="6"/>
      <c r="AQ21331" s="6"/>
      <c r="AR21331" s="6"/>
      <c r="AS21331" s="6"/>
      <c r="AT21331" s="6"/>
      <c r="AU21331" s="6"/>
      <c r="AV21331" s="6"/>
      <c r="AW21331" s="6"/>
      <c r="AX21331" s="6"/>
      <c r="AY21331" s="6"/>
      <c r="AZ21331" s="6"/>
      <c r="BA21331" s="6"/>
      <c r="BB21331" s="6"/>
      <c r="BC21331" s="6"/>
      <c r="BD21331" s="6"/>
      <c r="BE21331" s="6"/>
      <c r="BF21331" s="6"/>
      <c r="BG21331" s="6"/>
    </row>
    <row r="21332" spans="34:59" x14ac:dyDescent="0.25">
      <c r="AH21332" s="10"/>
      <c r="AI21332" s="6"/>
      <c r="AJ21332" s="10"/>
      <c r="AK21332" s="10"/>
      <c r="AL21332" s="10"/>
      <c r="AM21332" s="10"/>
      <c r="AN21332" s="10"/>
      <c r="AO21332" s="10"/>
      <c r="AP21332" s="10"/>
      <c r="AQ21332" s="10"/>
      <c r="AR21332" s="10"/>
      <c r="AS21332" s="10"/>
      <c r="AT21332" s="10"/>
      <c r="AU21332" s="10"/>
      <c r="AV21332" s="10"/>
      <c r="AW21332" s="10"/>
      <c r="AX21332" s="10"/>
      <c r="AY21332" s="10"/>
      <c r="AZ21332" s="10"/>
      <c r="BA21332" s="10"/>
      <c r="BB21332" s="10"/>
      <c r="BC21332" s="10"/>
      <c r="BD21332" s="10"/>
      <c r="BE21332" s="10"/>
      <c r="BF21332" s="10"/>
      <c r="BG21332" s="6"/>
    </row>
    <row r="21334" spans="34:59" x14ac:dyDescent="0.25">
      <c r="AH21334" s="10"/>
      <c r="AI21334" s="6"/>
    </row>
    <row r="21335" spans="34:59" x14ac:dyDescent="0.25">
      <c r="AH21335" s="6"/>
      <c r="AI21335" s="6"/>
      <c r="AJ21335" s="6"/>
      <c r="AK21335" s="6"/>
      <c r="AL21335" s="6"/>
      <c r="AM21335" s="6"/>
      <c r="AN21335" s="6"/>
      <c r="AO21335" s="6"/>
      <c r="AP21335" s="6"/>
      <c r="AQ21335" s="6"/>
      <c r="AR21335" s="6"/>
      <c r="AS21335" s="6"/>
      <c r="AT21335" s="6"/>
      <c r="AU21335" s="6"/>
      <c r="AV21335" s="6"/>
      <c r="AW21335" s="6"/>
      <c r="AX21335" s="6"/>
      <c r="AY21335" s="6"/>
      <c r="AZ21335" s="6"/>
      <c r="BA21335" s="6"/>
      <c r="BB21335" s="6"/>
      <c r="BC21335" s="6"/>
      <c r="BD21335" s="6"/>
      <c r="BE21335" s="6"/>
      <c r="BF21335" s="6"/>
      <c r="BG21335" s="6"/>
    </row>
    <row r="21336" spans="34:59" x14ac:dyDescent="0.25">
      <c r="AH21336" s="10"/>
      <c r="AI21336" s="6"/>
      <c r="AJ21336" s="10"/>
      <c r="AK21336" s="10"/>
      <c r="AL21336" s="10"/>
      <c r="AM21336" s="10"/>
      <c r="AN21336" s="10"/>
      <c r="AO21336" s="10"/>
      <c r="AP21336" s="10"/>
      <c r="AQ21336" s="10"/>
      <c r="AR21336" s="10"/>
      <c r="AS21336" s="10"/>
      <c r="AT21336" s="10"/>
      <c r="AU21336" s="10"/>
      <c r="AV21336" s="10"/>
      <c r="AW21336" s="10"/>
      <c r="AX21336" s="10"/>
      <c r="AY21336" s="10"/>
      <c r="AZ21336" s="10"/>
      <c r="BA21336" s="10"/>
      <c r="BB21336" s="10"/>
      <c r="BC21336" s="10"/>
      <c r="BD21336" s="10"/>
      <c r="BE21336" s="10"/>
      <c r="BF21336" s="10"/>
      <c r="BG21336" s="6"/>
    </row>
    <row r="21337" spans="34:59" x14ac:dyDescent="0.25">
      <c r="AH21337" s="6"/>
      <c r="AI21337" s="6"/>
      <c r="AJ21337" s="6"/>
      <c r="AK21337" s="6"/>
      <c r="AL21337" s="6"/>
      <c r="AM21337" s="6"/>
      <c r="AN21337" s="6"/>
      <c r="AO21337" s="6"/>
      <c r="AP21337" s="6"/>
      <c r="AQ21337" s="6"/>
      <c r="AR21337" s="6"/>
      <c r="AS21337" s="6"/>
      <c r="AT21337" s="6"/>
      <c r="AU21337" s="6"/>
      <c r="AV21337" s="6"/>
      <c r="AW21337" s="6"/>
      <c r="AX21337" s="6"/>
      <c r="AY21337" s="6"/>
      <c r="AZ21337" s="6"/>
      <c r="BA21337" s="6"/>
      <c r="BB21337" s="6"/>
      <c r="BC21337" s="6"/>
      <c r="BD21337" s="6"/>
      <c r="BE21337" s="6"/>
      <c r="BF21337" s="6"/>
      <c r="BG21337" s="10"/>
    </row>
    <row r="21338" spans="34:59" x14ac:dyDescent="0.25">
      <c r="AH21338" s="10"/>
      <c r="AI21338" s="6"/>
    </row>
    <row r="21339" spans="34:59" x14ac:dyDescent="0.25">
      <c r="AH21339" s="6"/>
      <c r="AI21339" s="6"/>
      <c r="AJ21339" s="6"/>
      <c r="AK21339" s="6"/>
      <c r="AL21339" s="6"/>
      <c r="AM21339" s="6"/>
      <c r="AN21339" s="6"/>
      <c r="AO21339" s="6"/>
      <c r="AP21339" s="6"/>
      <c r="AQ21339" s="6"/>
      <c r="AR21339" s="6"/>
      <c r="AS21339" s="6"/>
      <c r="AT21339" s="6"/>
      <c r="AU21339" s="6"/>
      <c r="AV21339" s="6"/>
      <c r="AW21339" s="6"/>
      <c r="AX21339" s="6"/>
      <c r="AY21339" s="6"/>
      <c r="AZ21339" s="6"/>
      <c r="BA21339" s="6"/>
      <c r="BB21339" s="6"/>
      <c r="BC21339" s="6"/>
      <c r="BD21339" s="6"/>
      <c r="BE21339" s="6"/>
      <c r="BF21339" s="6"/>
      <c r="BG21339" s="6"/>
    </row>
    <row r="21340" spans="34:59" x14ac:dyDescent="0.25">
      <c r="AH21340" s="10"/>
      <c r="AI21340" s="6"/>
      <c r="AJ21340" s="10"/>
      <c r="AK21340" s="10"/>
      <c r="AL21340" s="10"/>
      <c r="AM21340" s="10"/>
      <c r="AN21340" s="10"/>
      <c r="AO21340" s="10"/>
      <c r="AP21340" s="10"/>
      <c r="AQ21340" s="10"/>
      <c r="AR21340" s="10"/>
      <c r="AS21340" s="10"/>
      <c r="AT21340" s="10"/>
      <c r="AU21340" s="10"/>
      <c r="AV21340" s="10"/>
      <c r="AW21340" s="10"/>
      <c r="AX21340" s="10"/>
      <c r="AY21340" s="10"/>
      <c r="AZ21340" s="10"/>
      <c r="BA21340" s="10"/>
      <c r="BB21340" s="10"/>
      <c r="BC21340" s="10"/>
      <c r="BD21340" s="10"/>
      <c r="BE21340" s="10"/>
      <c r="BF21340" s="10"/>
      <c r="BG21340" s="6"/>
    </row>
    <row r="21341" spans="34:59" x14ac:dyDescent="0.25">
      <c r="AH21341" s="6"/>
      <c r="AI21341" s="6"/>
      <c r="AJ21341" s="6"/>
      <c r="AK21341" s="6"/>
      <c r="AL21341" s="6"/>
      <c r="AM21341" s="6"/>
      <c r="AN21341" s="6"/>
      <c r="AO21341" s="6"/>
      <c r="AP21341" s="6"/>
      <c r="AQ21341" s="6"/>
      <c r="AR21341" s="6"/>
      <c r="AS21341" s="6"/>
      <c r="AT21341" s="6"/>
      <c r="AU21341" s="6"/>
      <c r="AV21341" s="6"/>
      <c r="AW21341" s="6"/>
      <c r="AX21341" s="6"/>
      <c r="AY21341" s="6"/>
      <c r="AZ21341" s="6"/>
      <c r="BA21341" s="6"/>
      <c r="BB21341" s="6"/>
      <c r="BC21341" s="6"/>
      <c r="BD21341" s="6"/>
      <c r="BE21341" s="6"/>
      <c r="BF21341" s="6"/>
      <c r="BG21341" s="10"/>
    </row>
    <row r="21342" spans="34:59" x14ac:dyDescent="0.25">
      <c r="AH21342" s="10"/>
      <c r="AI21342" s="6"/>
    </row>
    <row r="21343" spans="34:59" x14ac:dyDescent="0.25">
      <c r="AH21343" s="6"/>
      <c r="AI21343" s="6"/>
      <c r="AJ21343" s="6"/>
      <c r="AK21343" s="6"/>
      <c r="AL21343" s="6"/>
      <c r="AM21343" s="6"/>
      <c r="AN21343" s="6"/>
      <c r="AO21343" s="6"/>
      <c r="AP21343" s="6"/>
      <c r="AQ21343" s="6"/>
      <c r="AR21343" s="6"/>
      <c r="AS21343" s="6"/>
      <c r="AT21343" s="6"/>
      <c r="AU21343" s="6"/>
      <c r="AV21343" s="6"/>
      <c r="AW21343" s="6"/>
      <c r="AX21343" s="6"/>
      <c r="AY21343" s="6"/>
      <c r="AZ21343" s="6"/>
      <c r="BA21343" s="6"/>
      <c r="BB21343" s="6"/>
      <c r="BC21343" s="6"/>
      <c r="BD21343" s="6"/>
      <c r="BE21343" s="6"/>
      <c r="BF21343" s="6"/>
      <c r="BG21343" s="6"/>
    </row>
    <row r="21344" spans="34:59" x14ac:dyDescent="0.25">
      <c r="AH21344" s="10"/>
      <c r="AI21344" s="6"/>
      <c r="AJ21344" s="10"/>
      <c r="AK21344" s="10"/>
      <c r="AL21344" s="10"/>
      <c r="AM21344" s="10"/>
      <c r="AN21344" s="10"/>
      <c r="AO21344" s="10"/>
      <c r="AP21344" s="10"/>
      <c r="AQ21344" s="10"/>
      <c r="AR21344" s="10"/>
      <c r="AS21344" s="10"/>
      <c r="AT21344" s="10"/>
      <c r="AU21344" s="10"/>
      <c r="AV21344" s="10"/>
      <c r="AW21344" s="10"/>
      <c r="AX21344" s="10"/>
      <c r="AY21344" s="10"/>
      <c r="AZ21344" s="10"/>
      <c r="BA21344" s="10"/>
      <c r="BB21344" s="10"/>
      <c r="BC21344" s="10"/>
      <c r="BD21344" s="10"/>
      <c r="BE21344" s="10"/>
      <c r="BF21344" s="10"/>
      <c r="BG21344" s="6"/>
    </row>
    <row r="21345" spans="34:59" x14ac:dyDescent="0.25">
      <c r="AH21345" s="6"/>
      <c r="AI21345" s="6"/>
      <c r="AJ21345" s="6"/>
      <c r="AK21345" s="6"/>
      <c r="AL21345" s="6"/>
      <c r="AM21345" s="6"/>
      <c r="AN21345" s="6"/>
      <c r="AO21345" s="6"/>
      <c r="AP21345" s="6"/>
      <c r="AQ21345" s="6"/>
      <c r="AR21345" s="6"/>
      <c r="AS21345" s="6"/>
      <c r="AT21345" s="6"/>
      <c r="AU21345" s="6"/>
      <c r="AV21345" s="6"/>
      <c r="AW21345" s="6"/>
      <c r="AX21345" s="6"/>
      <c r="AY21345" s="6"/>
      <c r="AZ21345" s="6"/>
      <c r="BA21345" s="6"/>
      <c r="BB21345" s="6"/>
      <c r="BC21345" s="6"/>
      <c r="BD21345" s="6"/>
      <c r="BE21345" s="6"/>
      <c r="BF21345" s="6"/>
      <c r="BG21345" s="10"/>
    </row>
    <row r="21346" spans="34:59" x14ac:dyDescent="0.25">
      <c r="AH21346" s="10"/>
      <c r="AI21346" s="6"/>
    </row>
    <row r="21347" spans="34:59" x14ac:dyDescent="0.25">
      <c r="AH21347" s="6"/>
      <c r="AI21347" s="6"/>
      <c r="AJ21347" s="6"/>
      <c r="AK21347" s="6"/>
      <c r="AL21347" s="6"/>
      <c r="AM21347" s="6"/>
      <c r="AN21347" s="6"/>
      <c r="AO21347" s="6"/>
      <c r="AP21347" s="6"/>
      <c r="AQ21347" s="6"/>
      <c r="AR21347" s="6"/>
      <c r="AS21347" s="6"/>
      <c r="AT21347" s="6"/>
      <c r="AU21347" s="6"/>
      <c r="AV21347" s="6"/>
      <c r="AW21347" s="6"/>
      <c r="AX21347" s="6"/>
      <c r="AY21347" s="6"/>
      <c r="AZ21347" s="6"/>
      <c r="BA21347" s="6"/>
      <c r="BB21347" s="6"/>
      <c r="BC21347" s="6"/>
      <c r="BD21347" s="6"/>
      <c r="BE21347" s="6"/>
      <c r="BF21347" s="6"/>
      <c r="BG21347" s="6"/>
    </row>
    <row r="21348" spans="34:59" x14ac:dyDescent="0.25">
      <c r="AH21348" s="10"/>
      <c r="AI21348" s="6"/>
      <c r="AJ21348" s="10"/>
      <c r="AK21348" s="10"/>
      <c r="AL21348" s="10"/>
      <c r="AM21348" s="10"/>
      <c r="AN21348" s="10"/>
      <c r="AO21348" s="10"/>
      <c r="AP21348" s="10"/>
      <c r="AQ21348" s="10"/>
      <c r="AR21348" s="10"/>
      <c r="AS21348" s="10"/>
      <c r="AT21348" s="10"/>
      <c r="AU21348" s="10"/>
      <c r="AV21348" s="10"/>
      <c r="AW21348" s="10"/>
      <c r="AX21348" s="10"/>
      <c r="AY21348" s="10"/>
      <c r="AZ21348" s="10"/>
      <c r="BA21348" s="10"/>
      <c r="BB21348" s="10"/>
      <c r="BC21348" s="10"/>
      <c r="BD21348" s="10"/>
      <c r="BE21348" s="10"/>
      <c r="BF21348" s="10"/>
      <c r="BG21348" s="6"/>
    </row>
    <row r="21350" spans="34:59" x14ac:dyDescent="0.25">
      <c r="AH21350" s="10"/>
      <c r="AI21350" s="6"/>
    </row>
    <row r="21351" spans="34:59" x14ac:dyDescent="0.25">
      <c r="AH21351" s="6"/>
      <c r="AI21351" s="6"/>
      <c r="AJ21351" s="6"/>
      <c r="AK21351" s="6"/>
      <c r="AL21351" s="6"/>
      <c r="AM21351" s="6"/>
      <c r="AN21351" s="6"/>
      <c r="AO21351" s="6"/>
      <c r="AP21351" s="6"/>
      <c r="AQ21351" s="6"/>
      <c r="AR21351" s="6"/>
      <c r="AS21351" s="6"/>
      <c r="AT21351" s="6"/>
      <c r="AU21351" s="6"/>
      <c r="AV21351" s="6"/>
      <c r="AW21351" s="6"/>
      <c r="AX21351" s="6"/>
      <c r="AY21351" s="6"/>
      <c r="AZ21351" s="6"/>
      <c r="BA21351" s="6"/>
      <c r="BB21351" s="6"/>
      <c r="BC21351" s="6"/>
      <c r="BD21351" s="6"/>
      <c r="BE21351" s="6"/>
      <c r="BF21351" s="6"/>
      <c r="BG21351" s="6"/>
    </row>
    <row r="21352" spans="34:59" x14ac:dyDescent="0.25">
      <c r="AH21352" s="10"/>
      <c r="AI21352" s="6"/>
      <c r="AJ21352" s="10"/>
      <c r="AK21352" s="10"/>
      <c r="AL21352" s="10"/>
      <c r="AM21352" s="10"/>
      <c r="AN21352" s="10"/>
      <c r="AO21352" s="10"/>
      <c r="AP21352" s="10"/>
      <c r="AQ21352" s="10"/>
      <c r="AR21352" s="10"/>
      <c r="AS21352" s="10"/>
      <c r="AT21352" s="10"/>
      <c r="AU21352" s="10"/>
      <c r="AV21352" s="10"/>
      <c r="AW21352" s="10"/>
      <c r="AX21352" s="10"/>
      <c r="AY21352" s="10"/>
      <c r="AZ21352" s="10"/>
      <c r="BA21352" s="10"/>
      <c r="BB21352" s="10"/>
      <c r="BC21352" s="10"/>
      <c r="BD21352" s="10"/>
      <c r="BE21352" s="10"/>
      <c r="BF21352" s="10"/>
      <c r="BG21352" s="6"/>
    </row>
    <row r="21353" spans="34:59" x14ac:dyDescent="0.25">
      <c r="AH21353" s="6"/>
      <c r="AI21353" s="6"/>
      <c r="AJ21353" s="6"/>
      <c r="AK21353" s="6"/>
      <c r="AL21353" s="6"/>
      <c r="AM21353" s="6"/>
      <c r="AN21353" s="6"/>
      <c r="AO21353" s="6"/>
      <c r="AP21353" s="6"/>
      <c r="AQ21353" s="6"/>
      <c r="AR21353" s="6"/>
      <c r="AS21353" s="6"/>
      <c r="AT21353" s="6"/>
      <c r="AU21353" s="6"/>
      <c r="AV21353" s="6"/>
      <c r="AW21353" s="6"/>
      <c r="AX21353" s="6"/>
      <c r="AY21353" s="6"/>
      <c r="AZ21353" s="6"/>
      <c r="BA21353" s="6"/>
      <c r="BB21353" s="6"/>
      <c r="BC21353" s="6"/>
      <c r="BD21353" s="6"/>
      <c r="BE21353" s="6"/>
      <c r="BF21353" s="6"/>
      <c r="BG21353" s="10"/>
    </row>
    <row r="21354" spans="34:59" x14ac:dyDescent="0.25">
      <c r="AH21354" s="10"/>
      <c r="AI21354" s="6"/>
    </row>
    <row r="21355" spans="34:59" x14ac:dyDescent="0.25">
      <c r="AH21355" s="6"/>
      <c r="AI21355" s="6"/>
      <c r="AJ21355" s="6"/>
      <c r="AK21355" s="6"/>
      <c r="AL21355" s="6"/>
      <c r="AM21355" s="6"/>
      <c r="AN21355" s="6"/>
      <c r="AO21355" s="6"/>
      <c r="AP21355" s="6"/>
      <c r="AQ21355" s="6"/>
      <c r="AR21355" s="6"/>
      <c r="AS21355" s="6"/>
      <c r="AT21355" s="6"/>
      <c r="AU21355" s="6"/>
      <c r="AV21355" s="6"/>
      <c r="AW21355" s="6"/>
      <c r="AX21355" s="6"/>
      <c r="AY21355" s="6"/>
      <c r="AZ21355" s="6"/>
      <c r="BA21355" s="6"/>
      <c r="BB21355" s="6"/>
      <c r="BC21355" s="6"/>
      <c r="BD21355" s="6"/>
      <c r="BE21355" s="6"/>
      <c r="BF21355" s="6"/>
      <c r="BG21355" s="6"/>
    </row>
    <row r="21356" spans="34:59" x14ac:dyDescent="0.25">
      <c r="AH21356" s="10"/>
      <c r="AI21356" s="6"/>
      <c r="AJ21356" s="10"/>
      <c r="AK21356" s="10"/>
      <c r="AL21356" s="10"/>
      <c r="AM21356" s="10"/>
      <c r="AN21356" s="10"/>
      <c r="AO21356" s="10"/>
      <c r="AP21356" s="10"/>
      <c r="AQ21356" s="10"/>
      <c r="AR21356" s="10"/>
      <c r="AS21356" s="10"/>
      <c r="AT21356" s="10"/>
      <c r="AU21356" s="10"/>
      <c r="AV21356" s="10"/>
      <c r="AW21356" s="10"/>
      <c r="AX21356" s="10"/>
      <c r="AY21356" s="10"/>
      <c r="AZ21356" s="10"/>
      <c r="BA21356" s="10"/>
      <c r="BB21356" s="10"/>
      <c r="BC21356" s="10"/>
      <c r="BD21356" s="10"/>
      <c r="BE21356" s="10"/>
      <c r="BF21356" s="10"/>
      <c r="BG21356" s="6"/>
    </row>
    <row r="21357" spans="34:59" x14ac:dyDescent="0.25">
      <c r="AH21357" s="6"/>
      <c r="AI21357" s="6"/>
      <c r="AJ21357" s="6"/>
      <c r="AK21357" s="6"/>
      <c r="AL21357" s="6"/>
      <c r="AM21357" s="6"/>
      <c r="AN21357" s="6"/>
      <c r="AO21357" s="6"/>
      <c r="AP21357" s="6"/>
      <c r="AQ21357" s="6"/>
      <c r="AR21357" s="6"/>
      <c r="AS21357" s="6"/>
      <c r="AT21357" s="6"/>
      <c r="AU21357" s="6"/>
      <c r="AV21357" s="6"/>
      <c r="AW21357" s="6"/>
      <c r="AX21357" s="6"/>
      <c r="AY21357" s="6"/>
      <c r="AZ21357" s="6"/>
      <c r="BA21357" s="6"/>
      <c r="BB21357" s="6"/>
      <c r="BC21357" s="6"/>
      <c r="BD21357" s="6"/>
      <c r="BE21357" s="6"/>
      <c r="BF21357" s="6"/>
      <c r="BG21357" s="10"/>
    </row>
    <row r="21358" spans="34:59" x14ac:dyDescent="0.25">
      <c r="AH21358" s="10"/>
      <c r="AI21358" s="6"/>
    </row>
    <row r="21359" spans="34:59" x14ac:dyDescent="0.25">
      <c r="AH21359" s="6"/>
      <c r="AI21359" s="6"/>
      <c r="AJ21359" s="6"/>
      <c r="AK21359" s="6"/>
      <c r="AL21359" s="6"/>
      <c r="AM21359" s="6"/>
      <c r="AN21359" s="6"/>
      <c r="AO21359" s="6"/>
      <c r="AP21359" s="6"/>
      <c r="AQ21359" s="6"/>
      <c r="AR21359" s="6"/>
      <c r="AS21359" s="6"/>
      <c r="AT21359" s="6"/>
      <c r="AU21359" s="6"/>
      <c r="AV21359" s="6"/>
      <c r="AW21359" s="6"/>
      <c r="AX21359" s="6"/>
      <c r="AY21359" s="6"/>
      <c r="AZ21359" s="6"/>
      <c r="BA21359" s="6"/>
      <c r="BB21359" s="6"/>
      <c r="BC21359" s="6"/>
      <c r="BD21359" s="6"/>
      <c r="BE21359" s="6"/>
      <c r="BF21359" s="6"/>
      <c r="BG21359" s="6"/>
    </row>
    <row r="21360" spans="34:59" x14ac:dyDescent="0.25">
      <c r="AH21360" s="10"/>
      <c r="AI21360" s="6"/>
      <c r="AJ21360" s="10"/>
      <c r="AK21360" s="10"/>
      <c r="AL21360" s="10"/>
      <c r="AM21360" s="10"/>
      <c r="AN21360" s="10"/>
      <c r="AO21360" s="10"/>
      <c r="AP21360" s="10"/>
      <c r="AQ21360" s="10"/>
      <c r="AR21360" s="10"/>
      <c r="AS21360" s="10"/>
      <c r="AT21360" s="10"/>
      <c r="AU21360" s="10"/>
      <c r="AV21360" s="10"/>
      <c r="AW21360" s="10"/>
      <c r="AX21360" s="10"/>
      <c r="AY21360" s="10"/>
      <c r="AZ21360" s="10"/>
      <c r="BA21360" s="10"/>
      <c r="BB21360" s="10"/>
      <c r="BC21360" s="10"/>
      <c r="BD21360" s="10"/>
      <c r="BE21360" s="10"/>
      <c r="BF21360" s="10"/>
      <c r="BG21360" s="6"/>
    </row>
    <row r="21361" spans="34:59" x14ac:dyDescent="0.25">
      <c r="AH21361" s="6"/>
      <c r="AI21361" s="6"/>
      <c r="AJ21361" s="6"/>
      <c r="AK21361" s="6"/>
      <c r="AL21361" s="6"/>
      <c r="AM21361" s="6"/>
      <c r="AN21361" s="6"/>
      <c r="AO21361" s="6"/>
      <c r="AP21361" s="6"/>
      <c r="AQ21361" s="6"/>
      <c r="AR21361" s="6"/>
      <c r="AS21361" s="6"/>
      <c r="AT21361" s="6"/>
      <c r="AU21361" s="6"/>
      <c r="AV21361" s="6"/>
      <c r="AW21361" s="6"/>
      <c r="AX21361" s="6"/>
      <c r="AY21361" s="6"/>
      <c r="AZ21361" s="6"/>
      <c r="BA21361" s="6"/>
      <c r="BB21361" s="6"/>
      <c r="BC21361" s="6"/>
      <c r="BD21361" s="6"/>
      <c r="BE21361" s="6"/>
      <c r="BF21361" s="6"/>
      <c r="BG21361" s="10"/>
    </row>
    <row r="21362" spans="34:59" x14ac:dyDescent="0.25">
      <c r="AH21362" s="10"/>
      <c r="AI21362" s="6"/>
    </row>
    <row r="21363" spans="34:59" x14ac:dyDescent="0.25">
      <c r="AH21363" s="6"/>
      <c r="AI21363" s="6"/>
      <c r="AJ21363" s="6"/>
      <c r="AK21363" s="6"/>
      <c r="AL21363" s="6"/>
      <c r="AM21363" s="6"/>
      <c r="AN21363" s="6"/>
      <c r="AO21363" s="6"/>
      <c r="AP21363" s="6"/>
      <c r="AQ21363" s="6"/>
      <c r="AR21363" s="6"/>
      <c r="AS21363" s="6"/>
      <c r="AT21363" s="6"/>
      <c r="AU21363" s="6"/>
      <c r="AV21363" s="6"/>
      <c r="AW21363" s="6"/>
      <c r="AX21363" s="6"/>
      <c r="AY21363" s="6"/>
      <c r="AZ21363" s="6"/>
      <c r="BA21363" s="6"/>
      <c r="BB21363" s="6"/>
      <c r="BC21363" s="6"/>
      <c r="BD21363" s="6"/>
      <c r="BE21363" s="6"/>
      <c r="BF21363" s="6"/>
      <c r="BG21363" s="6"/>
    </row>
    <row r="21364" spans="34:59" x14ac:dyDescent="0.25">
      <c r="AH21364" s="10"/>
      <c r="AI21364" s="6"/>
      <c r="AJ21364" s="10"/>
      <c r="AK21364" s="10"/>
      <c r="AL21364" s="10"/>
      <c r="AM21364" s="10"/>
      <c r="AN21364" s="10"/>
      <c r="AO21364" s="10"/>
      <c r="AP21364" s="10"/>
      <c r="AQ21364" s="10"/>
      <c r="AR21364" s="10"/>
      <c r="AS21364" s="10"/>
      <c r="AT21364" s="10"/>
      <c r="AU21364" s="10"/>
      <c r="AV21364" s="10"/>
      <c r="AW21364" s="10"/>
      <c r="AX21364" s="10"/>
      <c r="AY21364" s="10"/>
      <c r="AZ21364" s="10"/>
      <c r="BA21364" s="10"/>
      <c r="BB21364" s="10"/>
      <c r="BC21364" s="10"/>
      <c r="BD21364" s="10"/>
      <c r="BE21364" s="10"/>
      <c r="BF21364" s="10"/>
      <c r="BG21364" s="6"/>
    </row>
    <row r="21366" spans="34:59" x14ac:dyDescent="0.25">
      <c r="AH21366" s="10"/>
      <c r="AI21366" s="6"/>
    </row>
    <row r="21367" spans="34:59" x14ac:dyDescent="0.25">
      <c r="AH21367" s="6"/>
      <c r="AI21367" s="6"/>
      <c r="AJ21367" s="6"/>
      <c r="AK21367" s="6"/>
      <c r="AL21367" s="6"/>
      <c r="AM21367" s="6"/>
      <c r="AN21367" s="6"/>
      <c r="AO21367" s="6"/>
      <c r="AP21367" s="6"/>
      <c r="AQ21367" s="6"/>
      <c r="AR21367" s="6"/>
      <c r="AS21367" s="6"/>
      <c r="AT21367" s="6"/>
      <c r="AU21367" s="6"/>
      <c r="AV21367" s="6"/>
      <c r="AW21367" s="6"/>
      <c r="AX21367" s="6"/>
      <c r="AY21367" s="6"/>
      <c r="AZ21367" s="6"/>
      <c r="BA21367" s="6"/>
      <c r="BB21367" s="6"/>
      <c r="BC21367" s="6"/>
      <c r="BD21367" s="6"/>
      <c r="BE21367" s="6"/>
      <c r="BF21367" s="6"/>
      <c r="BG21367" s="6"/>
    </row>
    <row r="21368" spans="34:59" x14ac:dyDescent="0.25">
      <c r="AH21368" s="10"/>
      <c r="AI21368" s="6"/>
      <c r="AJ21368" s="10"/>
      <c r="AK21368" s="10"/>
      <c r="AL21368" s="10"/>
      <c r="AM21368" s="10"/>
      <c r="AN21368" s="10"/>
      <c r="AO21368" s="10"/>
      <c r="AP21368" s="10"/>
      <c r="AQ21368" s="10"/>
      <c r="AR21368" s="10"/>
      <c r="AS21368" s="10"/>
      <c r="AT21368" s="10"/>
      <c r="AU21368" s="10"/>
      <c r="AV21368" s="10"/>
      <c r="AW21368" s="10"/>
      <c r="AX21368" s="10"/>
      <c r="AY21368" s="10"/>
      <c r="AZ21368" s="10"/>
      <c r="BA21368" s="10"/>
      <c r="BB21368" s="10"/>
      <c r="BC21368" s="10"/>
      <c r="BD21368" s="10"/>
      <c r="BE21368" s="10"/>
      <c r="BF21368" s="10"/>
      <c r="BG21368" s="6"/>
    </row>
    <row r="21369" spans="34:59" x14ac:dyDescent="0.25">
      <c r="AH21369" s="6"/>
      <c r="AI21369" s="6"/>
      <c r="AJ21369" s="6"/>
      <c r="AK21369" s="6"/>
      <c r="AL21369" s="6"/>
      <c r="AM21369" s="6"/>
      <c r="AN21369" s="6"/>
      <c r="AO21369" s="6"/>
      <c r="AP21369" s="6"/>
      <c r="AQ21369" s="6"/>
      <c r="AR21369" s="6"/>
      <c r="AS21369" s="6"/>
      <c r="AT21369" s="6"/>
      <c r="AU21369" s="6"/>
      <c r="AV21369" s="6"/>
      <c r="AW21369" s="6"/>
      <c r="AX21369" s="6"/>
      <c r="AY21369" s="6"/>
      <c r="AZ21369" s="6"/>
      <c r="BA21369" s="6"/>
      <c r="BB21369" s="6"/>
      <c r="BC21369" s="6"/>
      <c r="BD21369" s="6"/>
      <c r="BE21369" s="6"/>
      <c r="BF21369" s="6"/>
      <c r="BG21369" s="10"/>
    </row>
    <row r="21370" spans="34:59" x14ac:dyDescent="0.25">
      <c r="AH21370" s="10"/>
      <c r="AI21370" s="6"/>
    </row>
    <row r="21371" spans="34:59" x14ac:dyDescent="0.25">
      <c r="AH21371" s="6"/>
      <c r="AI21371" s="6"/>
      <c r="AJ21371" s="6"/>
      <c r="AK21371" s="6"/>
      <c r="AL21371" s="6"/>
      <c r="AM21371" s="6"/>
      <c r="AN21371" s="6"/>
      <c r="AO21371" s="6"/>
      <c r="AP21371" s="6"/>
      <c r="AQ21371" s="6"/>
      <c r="AR21371" s="6"/>
      <c r="AS21371" s="6"/>
      <c r="AT21371" s="6"/>
      <c r="AU21371" s="6"/>
      <c r="AV21371" s="6"/>
      <c r="AW21371" s="6"/>
      <c r="AX21371" s="6"/>
      <c r="AY21371" s="6"/>
      <c r="AZ21371" s="6"/>
      <c r="BA21371" s="6"/>
      <c r="BB21371" s="6"/>
      <c r="BC21371" s="6"/>
      <c r="BD21371" s="6"/>
      <c r="BE21371" s="6"/>
      <c r="BF21371" s="6"/>
      <c r="BG21371" s="6"/>
    </row>
    <row r="21372" spans="34:59" x14ac:dyDescent="0.25">
      <c r="AH21372" s="10"/>
      <c r="AI21372" s="6"/>
      <c r="AJ21372" s="10"/>
      <c r="AK21372" s="10"/>
      <c r="AL21372" s="10"/>
      <c r="AM21372" s="10"/>
      <c r="AN21372" s="10"/>
      <c r="AO21372" s="10"/>
      <c r="AP21372" s="10"/>
      <c r="AQ21372" s="10"/>
      <c r="AR21372" s="10"/>
      <c r="AS21372" s="10"/>
      <c r="AT21372" s="10"/>
      <c r="AU21372" s="10"/>
      <c r="AV21372" s="10"/>
      <c r="AW21372" s="10"/>
      <c r="AX21372" s="10"/>
      <c r="AY21372" s="10"/>
      <c r="AZ21372" s="10"/>
      <c r="BA21372" s="10"/>
      <c r="BB21372" s="10"/>
      <c r="BC21372" s="10"/>
      <c r="BD21372" s="10"/>
      <c r="BE21372" s="10"/>
      <c r="BF21372" s="10"/>
      <c r="BG21372" s="6"/>
    </row>
    <row r="21373" spans="34:59" x14ac:dyDescent="0.25">
      <c r="AH21373" s="6"/>
      <c r="AI21373" s="6"/>
      <c r="AJ21373" s="6"/>
      <c r="AK21373" s="6"/>
      <c r="AL21373" s="6"/>
      <c r="AM21373" s="6"/>
      <c r="AN21373" s="6"/>
      <c r="AO21373" s="6"/>
      <c r="AP21373" s="6"/>
      <c r="AQ21373" s="6"/>
      <c r="AR21373" s="6"/>
      <c r="AS21373" s="6"/>
      <c r="AT21373" s="6"/>
      <c r="AU21373" s="6"/>
      <c r="AV21373" s="6"/>
      <c r="AW21373" s="6"/>
      <c r="AX21373" s="6"/>
      <c r="AY21373" s="6"/>
      <c r="AZ21373" s="6"/>
      <c r="BA21373" s="6"/>
      <c r="BB21373" s="6"/>
      <c r="BC21373" s="6"/>
      <c r="BD21373" s="6"/>
      <c r="BE21373" s="6"/>
      <c r="BF21373" s="6"/>
      <c r="BG21373" s="10"/>
    </row>
    <row r="21374" spans="34:59" x14ac:dyDescent="0.25">
      <c r="AH21374" s="10"/>
      <c r="AI21374" s="6"/>
    </row>
    <row r="21375" spans="34:59" x14ac:dyDescent="0.25">
      <c r="AH21375" s="6"/>
      <c r="AI21375" s="6"/>
      <c r="AJ21375" s="6"/>
      <c r="AK21375" s="6"/>
      <c r="AL21375" s="6"/>
      <c r="AM21375" s="6"/>
      <c r="AN21375" s="6"/>
      <c r="AO21375" s="6"/>
      <c r="AP21375" s="6"/>
      <c r="AQ21375" s="6"/>
      <c r="AR21375" s="6"/>
      <c r="AS21375" s="6"/>
      <c r="AT21375" s="6"/>
      <c r="AU21375" s="6"/>
      <c r="AV21375" s="6"/>
      <c r="AW21375" s="6"/>
      <c r="AX21375" s="6"/>
      <c r="AY21375" s="6"/>
      <c r="AZ21375" s="6"/>
      <c r="BA21375" s="6"/>
      <c r="BB21375" s="6"/>
      <c r="BC21375" s="6"/>
      <c r="BD21375" s="6"/>
      <c r="BE21375" s="6"/>
      <c r="BF21375" s="6"/>
      <c r="BG21375" s="6"/>
    </row>
    <row r="21376" spans="34:59" x14ac:dyDescent="0.25">
      <c r="AH21376" s="10"/>
      <c r="AI21376" s="6"/>
      <c r="AJ21376" s="10"/>
      <c r="AK21376" s="10"/>
      <c r="AL21376" s="10"/>
      <c r="AM21376" s="10"/>
      <c r="AN21376" s="10"/>
      <c r="AO21376" s="10"/>
      <c r="AP21376" s="10"/>
      <c r="AQ21376" s="10"/>
      <c r="AR21376" s="10"/>
      <c r="AS21376" s="10"/>
      <c r="AT21376" s="10"/>
      <c r="AU21376" s="10"/>
      <c r="AV21376" s="10"/>
      <c r="AW21376" s="10"/>
      <c r="AX21376" s="10"/>
      <c r="AY21376" s="10"/>
      <c r="AZ21376" s="10"/>
      <c r="BA21376" s="10"/>
      <c r="BB21376" s="10"/>
      <c r="BC21376" s="10"/>
      <c r="BD21376" s="10"/>
      <c r="BE21376" s="10"/>
      <c r="BF21376" s="10"/>
      <c r="BG21376" s="6"/>
    </row>
    <row r="21377" spans="34:59" x14ac:dyDescent="0.25">
      <c r="AH21377" s="6"/>
      <c r="AI21377" s="6"/>
      <c r="AJ21377" s="6"/>
      <c r="AK21377" s="6"/>
      <c r="AL21377" s="6"/>
      <c r="AM21377" s="6"/>
      <c r="AN21377" s="6"/>
      <c r="AO21377" s="6"/>
      <c r="AP21377" s="6"/>
      <c r="AQ21377" s="6"/>
      <c r="AR21377" s="6"/>
      <c r="AS21377" s="6"/>
      <c r="AT21377" s="6"/>
      <c r="AU21377" s="6"/>
      <c r="AV21377" s="6"/>
      <c r="AW21377" s="6"/>
      <c r="AX21377" s="6"/>
      <c r="AY21377" s="6"/>
      <c r="AZ21377" s="6"/>
      <c r="BA21377" s="6"/>
      <c r="BB21377" s="6"/>
      <c r="BC21377" s="6"/>
      <c r="BD21377" s="6"/>
      <c r="BE21377" s="6"/>
      <c r="BF21377" s="6"/>
      <c r="BG21377" s="10"/>
    </row>
    <row r="21378" spans="34:59" x14ac:dyDescent="0.25">
      <c r="AH21378" s="10"/>
      <c r="AI21378" s="6"/>
    </row>
    <row r="21379" spans="34:59" x14ac:dyDescent="0.25">
      <c r="AH21379" s="6"/>
      <c r="AI21379" s="6"/>
      <c r="AJ21379" s="6"/>
      <c r="AK21379" s="6"/>
      <c r="AL21379" s="6"/>
      <c r="AM21379" s="6"/>
      <c r="AN21379" s="6"/>
      <c r="AO21379" s="6"/>
      <c r="AP21379" s="6"/>
      <c r="AQ21379" s="6"/>
      <c r="AR21379" s="6"/>
      <c r="AS21379" s="6"/>
      <c r="AT21379" s="6"/>
      <c r="AU21379" s="6"/>
      <c r="AV21379" s="6"/>
      <c r="AW21379" s="6"/>
      <c r="AX21379" s="6"/>
      <c r="AY21379" s="6"/>
      <c r="AZ21379" s="6"/>
      <c r="BA21379" s="6"/>
      <c r="BB21379" s="6"/>
      <c r="BC21379" s="6"/>
      <c r="BD21379" s="6"/>
      <c r="BE21379" s="6"/>
      <c r="BF21379" s="6"/>
      <c r="BG21379" s="6"/>
    </row>
    <row r="21380" spans="34:59" x14ac:dyDescent="0.25">
      <c r="AH21380" s="10"/>
      <c r="AI21380" s="6"/>
      <c r="AJ21380" s="10"/>
      <c r="AK21380" s="10"/>
      <c r="AL21380" s="10"/>
      <c r="AM21380" s="10"/>
      <c r="AN21380" s="10"/>
      <c r="AO21380" s="10"/>
      <c r="AP21380" s="10"/>
      <c r="AQ21380" s="10"/>
      <c r="AR21380" s="10"/>
      <c r="AS21380" s="10"/>
      <c r="AT21380" s="10"/>
      <c r="AU21380" s="10"/>
      <c r="AV21380" s="10"/>
      <c r="AW21380" s="10"/>
      <c r="AX21380" s="10"/>
      <c r="AY21380" s="10"/>
      <c r="AZ21380" s="10"/>
      <c r="BA21380" s="10"/>
      <c r="BB21380" s="10"/>
      <c r="BC21380" s="10"/>
      <c r="BD21380" s="10"/>
      <c r="BE21380" s="10"/>
      <c r="BF21380" s="10"/>
      <c r="BG21380" s="6"/>
    </row>
    <row r="21382" spans="34:59" x14ac:dyDescent="0.25">
      <c r="AH21382" s="10"/>
      <c r="AI21382" s="6"/>
    </row>
    <row r="21383" spans="34:59" x14ac:dyDescent="0.25">
      <c r="AH21383" s="6"/>
      <c r="AI21383" s="6"/>
      <c r="AJ21383" s="6"/>
      <c r="AK21383" s="6"/>
      <c r="AL21383" s="6"/>
      <c r="AM21383" s="6"/>
      <c r="AN21383" s="6"/>
      <c r="AO21383" s="6"/>
      <c r="AP21383" s="6"/>
      <c r="AQ21383" s="6"/>
      <c r="AR21383" s="6"/>
      <c r="AS21383" s="6"/>
      <c r="AT21383" s="6"/>
      <c r="AU21383" s="6"/>
      <c r="AV21383" s="6"/>
      <c r="AW21383" s="6"/>
      <c r="AX21383" s="6"/>
      <c r="AY21383" s="6"/>
      <c r="AZ21383" s="6"/>
      <c r="BA21383" s="6"/>
      <c r="BB21383" s="6"/>
      <c r="BC21383" s="6"/>
      <c r="BD21383" s="6"/>
      <c r="BE21383" s="6"/>
      <c r="BF21383" s="6"/>
      <c r="BG21383" s="6"/>
    </row>
    <row r="21384" spans="34:59" x14ac:dyDescent="0.25">
      <c r="AH21384" s="10"/>
      <c r="AI21384" s="6"/>
      <c r="AJ21384" s="10"/>
      <c r="AK21384" s="10"/>
      <c r="AL21384" s="10"/>
      <c r="AM21384" s="10"/>
      <c r="AN21384" s="10"/>
      <c r="AO21384" s="10"/>
      <c r="AP21384" s="10"/>
      <c r="AQ21384" s="10"/>
      <c r="AR21384" s="10"/>
      <c r="AS21384" s="10"/>
      <c r="AT21384" s="10"/>
      <c r="AU21384" s="10"/>
      <c r="AV21384" s="10"/>
      <c r="AW21384" s="10"/>
      <c r="AX21384" s="10"/>
      <c r="AY21384" s="10"/>
      <c r="AZ21384" s="10"/>
      <c r="BA21384" s="10"/>
      <c r="BB21384" s="10"/>
      <c r="BC21384" s="10"/>
      <c r="BD21384" s="10"/>
      <c r="BE21384" s="10"/>
      <c r="BF21384" s="10"/>
      <c r="BG21384" s="6"/>
    </row>
    <row r="21385" spans="34:59" x14ac:dyDescent="0.25">
      <c r="AH21385" s="6"/>
      <c r="AI21385" s="6"/>
      <c r="AJ21385" s="6"/>
      <c r="AK21385" s="6"/>
      <c r="AL21385" s="6"/>
      <c r="AM21385" s="6"/>
      <c r="AN21385" s="6"/>
      <c r="AO21385" s="6"/>
      <c r="AP21385" s="6"/>
      <c r="AQ21385" s="6"/>
      <c r="AR21385" s="6"/>
      <c r="AS21385" s="6"/>
      <c r="AT21385" s="6"/>
      <c r="AU21385" s="6"/>
      <c r="AV21385" s="6"/>
      <c r="AW21385" s="6"/>
      <c r="AX21385" s="6"/>
      <c r="AY21385" s="6"/>
      <c r="AZ21385" s="6"/>
      <c r="BA21385" s="6"/>
      <c r="BB21385" s="6"/>
      <c r="BC21385" s="6"/>
      <c r="BD21385" s="6"/>
      <c r="BE21385" s="6"/>
      <c r="BF21385" s="6"/>
      <c r="BG21385" s="10"/>
    </row>
    <row r="21386" spans="34:59" x14ac:dyDescent="0.25">
      <c r="AH21386" s="10"/>
      <c r="AI21386" s="6"/>
    </row>
    <row r="21387" spans="34:59" x14ac:dyDescent="0.25">
      <c r="AH21387" s="6"/>
      <c r="AI21387" s="6"/>
      <c r="AJ21387" s="6"/>
      <c r="AK21387" s="6"/>
      <c r="AL21387" s="6"/>
      <c r="AM21387" s="6"/>
      <c r="AN21387" s="6"/>
      <c r="AO21387" s="6"/>
      <c r="AP21387" s="6"/>
      <c r="AQ21387" s="6"/>
      <c r="AR21387" s="6"/>
      <c r="AS21387" s="6"/>
      <c r="AT21387" s="6"/>
      <c r="AU21387" s="6"/>
      <c r="AV21387" s="6"/>
      <c r="AW21387" s="6"/>
      <c r="AX21387" s="6"/>
      <c r="AY21387" s="6"/>
      <c r="AZ21387" s="6"/>
      <c r="BA21387" s="6"/>
      <c r="BB21387" s="6"/>
      <c r="BC21387" s="6"/>
      <c r="BD21387" s="6"/>
      <c r="BE21387" s="6"/>
      <c r="BF21387" s="6"/>
      <c r="BG21387" s="6"/>
    </row>
    <row r="21388" spans="34:59" x14ac:dyDescent="0.25">
      <c r="AH21388" s="10"/>
      <c r="AI21388" s="6"/>
      <c r="AJ21388" s="10"/>
      <c r="AK21388" s="10"/>
      <c r="AL21388" s="10"/>
      <c r="AM21388" s="10"/>
      <c r="AN21388" s="10"/>
      <c r="AO21388" s="10"/>
      <c r="AP21388" s="10"/>
      <c r="AQ21388" s="10"/>
      <c r="AR21388" s="10"/>
      <c r="AS21388" s="10"/>
      <c r="AT21388" s="10"/>
      <c r="AU21388" s="10"/>
      <c r="AV21388" s="10"/>
      <c r="AW21388" s="10"/>
      <c r="AX21388" s="10"/>
      <c r="AY21388" s="10"/>
      <c r="AZ21388" s="10"/>
      <c r="BA21388" s="10"/>
      <c r="BB21388" s="10"/>
      <c r="BC21388" s="10"/>
      <c r="BD21388" s="10"/>
      <c r="BE21388" s="10"/>
      <c r="BF21388" s="10"/>
      <c r="BG21388" s="6"/>
    </row>
    <row r="21389" spans="34:59" x14ac:dyDescent="0.25">
      <c r="AH21389" s="6"/>
      <c r="AI21389" s="6"/>
      <c r="AJ21389" s="6"/>
      <c r="AK21389" s="6"/>
      <c r="AL21389" s="6"/>
      <c r="AM21389" s="6"/>
      <c r="AN21389" s="6"/>
      <c r="AO21389" s="6"/>
      <c r="AP21389" s="6"/>
      <c r="AQ21389" s="6"/>
      <c r="AR21389" s="6"/>
      <c r="AS21389" s="6"/>
      <c r="AT21389" s="6"/>
      <c r="AU21389" s="6"/>
      <c r="AV21389" s="6"/>
      <c r="AW21389" s="6"/>
      <c r="AX21389" s="6"/>
      <c r="AY21389" s="6"/>
      <c r="AZ21389" s="6"/>
      <c r="BA21389" s="6"/>
      <c r="BB21389" s="6"/>
      <c r="BC21389" s="6"/>
      <c r="BD21389" s="6"/>
      <c r="BE21389" s="6"/>
      <c r="BF21389" s="6"/>
      <c r="BG21389" s="10"/>
    </row>
    <row r="21390" spans="34:59" x14ac:dyDescent="0.25">
      <c r="AH21390" s="10"/>
      <c r="AI21390" s="6"/>
    </row>
    <row r="21391" spans="34:59" x14ac:dyDescent="0.25">
      <c r="AH21391" s="6"/>
      <c r="AI21391" s="6"/>
      <c r="AJ21391" s="6"/>
      <c r="AK21391" s="6"/>
      <c r="AL21391" s="6"/>
      <c r="AM21391" s="6"/>
      <c r="AN21391" s="6"/>
      <c r="AO21391" s="6"/>
      <c r="AP21391" s="6"/>
      <c r="AQ21391" s="6"/>
      <c r="AR21391" s="6"/>
      <c r="AS21391" s="6"/>
      <c r="AT21391" s="6"/>
      <c r="AU21391" s="6"/>
      <c r="AV21391" s="6"/>
      <c r="AW21391" s="6"/>
      <c r="AX21391" s="6"/>
      <c r="AY21391" s="6"/>
      <c r="AZ21391" s="6"/>
      <c r="BA21391" s="6"/>
      <c r="BB21391" s="6"/>
      <c r="BC21391" s="6"/>
      <c r="BD21391" s="6"/>
      <c r="BE21391" s="6"/>
      <c r="BF21391" s="6"/>
      <c r="BG21391" s="6"/>
    </row>
    <row r="21392" spans="34:59" x14ac:dyDescent="0.25">
      <c r="AH21392" s="10"/>
      <c r="AI21392" s="6"/>
      <c r="AJ21392" s="10"/>
      <c r="AK21392" s="10"/>
      <c r="AL21392" s="10"/>
      <c r="AM21392" s="10"/>
      <c r="AN21392" s="10"/>
      <c r="AO21392" s="10"/>
      <c r="AP21392" s="10"/>
      <c r="AQ21392" s="10"/>
      <c r="AR21392" s="10"/>
      <c r="AS21392" s="10"/>
      <c r="AT21392" s="10"/>
      <c r="AU21392" s="10"/>
      <c r="AV21392" s="10"/>
      <c r="AW21392" s="10"/>
      <c r="AX21392" s="10"/>
      <c r="AY21392" s="10"/>
      <c r="AZ21392" s="10"/>
      <c r="BA21392" s="10"/>
      <c r="BB21392" s="10"/>
      <c r="BC21392" s="10"/>
      <c r="BD21392" s="10"/>
      <c r="BE21392" s="10"/>
      <c r="BF21392" s="10"/>
      <c r="BG21392" s="6"/>
    </row>
    <row r="21393" spans="34:59" x14ac:dyDescent="0.25">
      <c r="AH21393" s="6"/>
      <c r="AI21393" s="6"/>
      <c r="AJ21393" s="6"/>
      <c r="AK21393" s="6"/>
      <c r="AL21393" s="6"/>
      <c r="AM21393" s="6"/>
      <c r="AN21393" s="6"/>
      <c r="AO21393" s="6"/>
      <c r="AP21393" s="6"/>
      <c r="AQ21393" s="6"/>
      <c r="AR21393" s="6"/>
      <c r="AS21393" s="6"/>
      <c r="AT21393" s="6"/>
      <c r="AU21393" s="6"/>
      <c r="AV21393" s="6"/>
      <c r="AW21393" s="6"/>
      <c r="AX21393" s="6"/>
      <c r="AY21393" s="6"/>
      <c r="AZ21393" s="6"/>
      <c r="BA21393" s="6"/>
      <c r="BB21393" s="6"/>
      <c r="BC21393" s="6"/>
      <c r="BD21393" s="6"/>
      <c r="BE21393" s="6"/>
      <c r="BF21393" s="6"/>
      <c r="BG21393" s="10"/>
    </row>
    <row r="21394" spans="34:59" x14ac:dyDescent="0.25">
      <c r="AH21394" s="10"/>
      <c r="AI21394" s="6"/>
    </row>
    <row r="21395" spans="34:59" x14ac:dyDescent="0.25">
      <c r="AH21395" s="6"/>
      <c r="AI21395" s="6"/>
      <c r="AJ21395" s="6"/>
      <c r="AK21395" s="6"/>
      <c r="AL21395" s="6"/>
      <c r="AM21395" s="6"/>
      <c r="AN21395" s="6"/>
      <c r="AO21395" s="6"/>
      <c r="AP21395" s="6"/>
      <c r="AQ21395" s="6"/>
      <c r="AR21395" s="6"/>
      <c r="AS21395" s="6"/>
      <c r="AT21395" s="6"/>
      <c r="AU21395" s="6"/>
      <c r="AV21395" s="6"/>
      <c r="AW21395" s="6"/>
      <c r="AX21395" s="6"/>
      <c r="AY21395" s="6"/>
      <c r="AZ21395" s="6"/>
      <c r="BA21395" s="6"/>
      <c r="BB21395" s="6"/>
      <c r="BC21395" s="6"/>
      <c r="BD21395" s="6"/>
      <c r="BE21395" s="6"/>
      <c r="BF21395" s="6"/>
      <c r="BG21395" s="6"/>
    </row>
    <row r="21396" spans="34:59" x14ac:dyDescent="0.25">
      <c r="AH21396" s="10"/>
      <c r="AI21396" s="6"/>
      <c r="AJ21396" s="10"/>
      <c r="AK21396" s="10"/>
      <c r="AL21396" s="10"/>
      <c r="AM21396" s="10"/>
      <c r="AN21396" s="10"/>
      <c r="AO21396" s="10"/>
      <c r="AP21396" s="10"/>
      <c r="AQ21396" s="10"/>
      <c r="AR21396" s="10"/>
      <c r="AS21396" s="10"/>
      <c r="AT21396" s="10"/>
      <c r="AU21396" s="10"/>
      <c r="AV21396" s="10"/>
      <c r="AW21396" s="10"/>
      <c r="AX21396" s="10"/>
      <c r="AY21396" s="10"/>
      <c r="AZ21396" s="10"/>
      <c r="BA21396" s="10"/>
      <c r="BB21396" s="10"/>
      <c r="BC21396" s="10"/>
      <c r="BD21396" s="10"/>
      <c r="BE21396" s="10"/>
      <c r="BF21396" s="10"/>
      <c r="BG21396" s="6"/>
    </row>
    <row r="21398" spans="34:59" x14ac:dyDescent="0.25">
      <c r="AH21398" s="10"/>
      <c r="AI21398" s="6"/>
    </row>
    <row r="21399" spans="34:59" x14ac:dyDescent="0.25">
      <c r="AH21399" s="6"/>
      <c r="AI21399" s="6"/>
      <c r="AJ21399" s="6"/>
      <c r="AK21399" s="6"/>
      <c r="AL21399" s="6"/>
      <c r="AM21399" s="6"/>
      <c r="AN21399" s="6"/>
      <c r="AO21399" s="6"/>
      <c r="AP21399" s="6"/>
      <c r="AQ21399" s="6"/>
      <c r="AR21399" s="6"/>
      <c r="AS21399" s="6"/>
      <c r="AT21399" s="6"/>
      <c r="AU21399" s="6"/>
      <c r="AV21399" s="6"/>
      <c r="AW21399" s="6"/>
      <c r="AX21399" s="6"/>
      <c r="AY21399" s="6"/>
      <c r="AZ21399" s="6"/>
      <c r="BA21399" s="6"/>
      <c r="BB21399" s="6"/>
      <c r="BC21399" s="6"/>
      <c r="BD21399" s="6"/>
      <c r="BE21399" s="6"/>
      <c r="BF21399" s="6"/>
      <c r="BG21399" s="6"/>
    </row>
    <row r="21400" spans="34:59" x14ac:dyDescent="0.25">
      <c r="AH21400" s="10"/>
      <c r="AI21400" s="6"/>
      <c r="AJ21400" s="10"/>
      <c r="AK21400" s="10"/>
      <c r="AL21400" s="10"/>
      <c r="AM21400" s="10"/>
      <c r="AN21400" s="10"/>
      <c r="AO21400" s="10"/>
      <c r="AP21400" s="10"/>
      <c r="AQ21400" s="10"/>
      <c r="AR21400" s="10"/>
      <c r="AS21400" s="10"/>
      <c r="AT21400" s="10"/>
      <c r="AU21400" s="10"/>
      <c r="AV21400" s="10"/>
      <c r="AW21400" s="10"/>
      <c r="AX21400" s="10"/>
      <c r="AY21400" s="10"/>
      <c r="AZ21400" s="10"/>
      <c r="BA21400" s="10"/>
      <c r="BB21400" s="10"/>
      <c r="BC21400" s="10"/>
      <c r="BD21400" s="10"/>
      <c r="BE21400" s="10"/>
      <c r="BF21400" s="10"/>
      <c r="BG21400" s="6"/>
    </row>
    <row r="21401" spans="34:59" x14ac:dyDescent="0.25">
      <c r="AH21401" s="6"/>
      <c r="AI21401" s="6"/>
      <c r="AJ21401" s="6"/>
      <c r="AK21401" s="6"/>
      <c r="AL21401" s="6"/>
      <c r="AM21401" s="6"/>
      <c r="AN21401" s="6"/>
      <c r="AO21401" s="6"/>
      <c r="AP21401" s="6"/>
      <c r="AQ21401" s="6"/>
      <c r="AR21401" s="6"/>
      <c r="AS21401" s="6"/>
      <c r="AT21401" s="6"/>
      <c r="AU21401" s="6"/>
      <c r="AV21401" s="6"/>
      <c r="AW21401" s="6"/>
      <c r="AX21401" s="6"/>
      <c r="AY21401" s="6"/>
      <c r="AZ21401" s="6"/>
      <c r="BA21401" s="6"/>
      <c r="BB21401" s="6"/>
      <c r="BC21401" s="6"/>
      <c r="BD21401" s="6"/>
      <c r="BE21401" s="6"/>
      <c r="BF21401" s="6"/>
      <c r="BG21401" s="10"/>
    </row>
    <row r="21402" spans="34:59" x14ac:dyDescent="0.25">
      <c r="AH21402" s="10"/>
      <c r="AI21402" s="6"/>
    </row>
    <row r="21403" spans="34:59" x14ac:dyDescent="0.25">
      <c r="AH21403" s="6"/>
      <c r="AI21403" s="6"/>
      <c r="AJ21403" s="6"/>
      <c r="AK21403" s="6"/>
      <c r="AL21403" s="6"/>
      <c r="AM21403" s="6"/>
      <c r="AN21403" s="6"/>
      <c r="AO21403" s="6"/>
      <c r="AP21403" s="6"/>
      <c r="AQ21403" s="6"/>
      <c r="AR21403" s="6"/>
      <c r="AS21403" s="6"/>
      <c r="AT21403" s="6"/>
      <c r="AU21403" s="6"/>
      <c r="AV21403" s="6"/>
      <c r="AW21403" s="6"/>
      <c r="AX21403" s="6"/>
      <c r="AY21403" s="6"/>
      <c r="AZ21403" s="6"/>
      <c r="BA21403" s="6"/>
      <c r="BB21403" s="6"/>
      <c r="BC21403" s="6"/>
      <c r="BD21403" s="6"/>
      <c r="BE21403" s="6"/>
      <c r="BF21403" s="6"/>
      <c r="BG21403" s="6"/>
    </row>
    <row r="21404" spans="34:59" x14ac:dyDescent="0.25">
      <c r="AH21404" s="10"/>
      <c r="AI21404" s="6"/>
      <c r="AJ21404" s="10"/>
      <c r="AK21404" s="10"/>
      <c r="AL21404" s="10"/>
      <c r="AM21404" s="10"/>
      <c r="AN21404" s="10"/>
      <c r="AO21404" s="10"/>
      <c r="AP21404" s="10"/>
      <c r="AQ21404" s="10"/>
      <c r="AR21404" s="10"/>
      <c r="AS21404" s="10"/>
      <c r="AT21404" s="10"/>
      <c r="AU21404" s="10"/>
      <c r="AV21404" s="10"/>
      <c r="AW21404" s="10"/>
      <c r="AX21404" s="10"/>
      <c r="AY21404" s="10"/>
      <c r="AZ21404" s="10"/>
      <c r="BA21404" s="10"/>
      <c r="BB21404" s="10"/>
      <c r="BC21404" s="10"/>
      <c r="BD21404" s="10"/>
      <c r="BE21404" s="10"/>
      <c r="BF21404" s="10"/>
      <c r="BG21404" s="6"/>
    </row>
    <row r="21405" spans="34:59" x14ac:dyDescent="0.25">
      <c r="AH21405" s="6"/>
      <c r="AI21405" s="6"/>
      <c r="AJ21405" s="6"/>
      <c r="AK21405" s="6"/>
      <c r="AL21405" s="6"/>
      <c r="AM21405" s="6"/>
      <c r="AN21405" s="6"/>
      <c r="AO21405" s="6"/>
      <c r="AP21405" s="6"/>
      <c r="AQ21405" s="6"/>
      <c r="AR21405" s="6"/>
      <c r="AS21405" s="6"/>
      <c r="AT21405" s="6"/>
      <c r="AU21405" s="6"/>
      <c r="AV21405" s="6"/>
      <c r="AW21405" s="6"/>
      <c r="AX21405" s="6"/>
      <c r="AY21405" s="6"/>
      <c r="AZ21405" s="6"/>
      <c r="BA21405" s="6"/>
      <c r="BB21405" s="6"/>
      <c r="BC21405" s="6"/>
      <c r="BD21405" s="6"/>
      <c r="BE21405" s="6"/>
      <c r="BF21405" s="6"/>
      <c r="BG21405" s="10"/>
    </row>
    <row r="21406" spans="34:59" x14ac:dyDescent="0.25">
      <c r="AH21406" s="10"/>
      <c r="AI21406" s="6"/>
    </row>
    <row r="21407" spans="34:59" x14ac:dyDescent="0.25">
      <c r="AH21407" s="6"/>
      <c r="AI21407" s="6"/>
      <c r="AJ21407" s="6"/>
      <c r="AK21407" s="6"/>
      <c r="AL21407" s="6"/>
      <c r="AM21407" s="6"/>
      <c r="AN21407" s="6"/>
      <c r="AO21407" s="6"/>
      <c r="AP21407" s="6"/>
      <c r="AQ21407" s="6"/>
      <c r="AR21407" s="6"/>
      <c r="AS21407" s="6"/>
      <c r="AT21407" s="6"/>
      <c r="AU21407" s="6"/>
      <c r="AV21407" s="6"/>
      <c r="AW21407" s="6"/>
      <c r="AX21407" s="6"/>
      <c r="AY21407" s="6"/>
      <c r="AZ21407" s="6"/>
      <c r="BA21407" s="6"/>
      <c r="BB21407" s="6"/>
      <c r="BC21407" s="6"/>
      <c r="BD21407" s="6"/>
      <c r="BE21407" s="6"/>
      <c r="BF21407" s="6"/>
      <c r="BG21407" s="6"/>
    </row>
    <row r="21408" spans="34:59" x14ac:dyDescent="0.25">
      <c r="AH21408" s="10"/>
      <c r="AI21408" s="6"/>
      <c r="AJ21408" s="10"/>
      <c r="AK21408" s="10"/>
      <c r="AL21408" s="10"/>
      <c r="AM21408" s="10"/>
      <c r="AN21408" s="10"/>
      <c r="AO21408" s="10"/>
      <c r="AP21408" s="10"/>
      <c r="AQ21408" s="10"/>
      <c r="AR21408" s="10"/>
      <c r="AS21408" s="10"/>
      <c r="AT21408" s="10"/>
      <c r="AU21408" s="10"/>
      <c r="AV21408" s="10"/>
      <c r="AW21408" s="10"/>
      <c r="AX21408" s="10"/>
      <c r="AY21408" s="10"/>
      <c r="AZ21408" s="10"/>
      <c r="BA21408" s="10"/>
      <c r="BB21408" s="10"/>
      <c r="BC21408" s="10"/>
      <c r="BD21408" s="10"/>
      <c r="BE21408" s="10"/>
      <c r="BF21408" s="10"/>
      <c r="BG21408" s="6"/>
    </row>
    <row r="21409" spans="34:59" x14ac:dyDescent="0.25">
      <c r="AH21409" s="6"/>
      <c r="AI21409" s="6"/>
      <c r="AJ21409" s="6"/>
      <c r="AK21409" s="6"/>
      <c r="AL21409" s="6"/>
      <c r="AM21409" s="6"/>
      <c r="AN21409" s="6"/>
      <c r="AO21409" s="6"/>
      <c r="AP21409" s="6"/>
      <c r="AQ21409" s="6"/>
      <c r="AR21409" s="6"/>
      <c r="AS21409" s="6"/>
      <c r="AT21409" s="6"/>
      <c r="AU21409" s="6"/>
      <c r="AV21409" s="6"/>
      <c r="AW21409" s="6"/>
      <c r="AX21409" s="6"/>
      <c r="AY21409" s="6"/>
      <c r="AZ21409" s="6"/>
      <c r="BA21409" s="6"/>
      <c r="BB21409" s="6"/>
      <c r="BC21409" s="6"/>
      <c r="BD21409" s="6"/>
      <c r="BE21409" s="6"/>
      <c r="BF21409" s="6"/>
      <c r="BG21409" s="10"/>
    </row>
    <row r="21410" spans="34:59" x14ac:dyDescent="0.25">
      <c r="AH21410" s="10"/>
      <c r="AI21410" s="6"/>
    </row>
    <row r="21411" spans="34:59" x14ac:dyDescent="0.25">
      <c r="AH21411" s="6"/>
      <c r="AI21411" s="6"/>
      <c r="AJ21411" s="6"/>
      <c r="AK21411" s="6"/>
      <c r="AL21411" s="6"/>
      <c r="AM21411" s="6"/>
      <c r="AN21411" s="6"/>
      <c r="AO21411" s="6"/>
      <c r="AP21411" s="6"/>
      <c r="AQ21411" s="6"/>
      <c r="AR21411" s="6"/>
      <c r="AS21411" s="6"/>
      <c r="AT21411" s="6"/>
      <c r="AU21411" s="6"/>
      <c r="AV21411" s="6"/>
      <c r="AW21411" s="6"/>
      <c r="AX21411" s="6"/>
      <c r="AY21411" s="6"/>
      <c r="AZ21411" s="6"/>
      <c r="BA21411" s="6"/>
      <c r="BB21411" s="6"/>
      <c r="BC21411" s="6"/>
      <c r="BD21411" s="6"/>
      <c r="BE21411" s="6"/>
      <c r="BF21411" s="6"/>
      <c r="BG21411" s="6"/>
    </row>
    <row r="21412" spans="34:59" x14ac:dyDescent="0.25">
      <c r="AH21412" s="10"/>
      <c r="AI21412" s="6"/>
      <c r="AJ21412" s="10"/>
      <c r="AK21412" s="10"/>
      <c r="AL21412" s="10"/>
      <c r="AM21412" s="10"/>
      <c r="AN21412" s="10"/>
      <c r="AO21412" s="10"/>
      <c r="AP21412" s="10"/>
      <c r="AQ21412" s="10"/>
      <c r="AR21412" s="10"/>
      <c r="AS21412" s="10"/>
      <c r="AT21412" s="10"/>
      <c r="AU21412" s="10"/>
      <c r="AV21412" s="10"/>
      <c r="AW21412" s="10"/>
      <c r="AX21412" s="10"/>
      <c r="AY21412" s="10"/>
      <c r="AZ21412" s="10"/>
      <c r="BA21412" s="10"/>
      <c r="BB21412" s="10"/>
      <c r="BC21412" s="10"/>
      <c r="BD21412" s="10"/>
      <c r="BE21412" s="10"/>
      <c r="BF21412" s="10"/>
      <c r="BG21412" s="6"/>
    </row>
    <row r="21414" spans="34:59" x14ac:dyDescent="0.25">
      <c r="AH21414" s="10"/>
      <c r="AI21414" s="6"/>
    </row>
    <row r="21415" spans="34:59" x14ac:dyDescent="0.25">
      <c r="AH21415" s="6"/>
      <c r="AI21415" s="6"/>
      <c r="AJ21415" s="6"/>
      <c r="AK21415" s="6"/>
      <c r="AL21415" s="6"/>
      <c r="AM21415" s="6"/>
      <c r="AN21415" s="6"/>
      <c r="AO21415" s="6"/>
      <c r="AP21415" s="6"/>
      <c r="AQ21415" s="6"/>
      <c r="AR21415" s="6"/>
      <c r="AS21415" s="6"/>
      <c r="AT21415" s="6"/>
      <c r="AU21415" s="6"/>
      <c r="AV21415" s="6"/>
      <c r="AW21415" s="6"/>
      <c r="AX21415" s="6"/>
      <c r="AY21415" s="6"/>
      <c r="AZ21415" s="6"/>
      <c r="BA21415" s="6"/>
      <c r="BB21415" s="6"/>
      <c r="BC21415" s="6"/>
      <c r="BD21415" s="6"/>
      <c r="BE21415" s="6"/>
      <c r="BF21415" s="6"/>
      <c r="BG21415" s="6"/>
    </row>
    <row r="21416" spans="34:59" x14ac:dyDescent="0.25">
      <c r="AH21416" s="10"/>
      <c r="AI21416" s="6"/>
      <c r="AJ21416" s="10"/>
      <c r="AK21416" s="10"/>
      <c r="AL21416" s="10"/>
      <c r="AM21416" s="10"/>
      <c r="AN21416" s="10"/>
      <c r="AO21416" s="10"/>
      <c r="AP21416" s="10"/>
      <c r="AQ21416" s="10"/>
      <c r="AR21416" s="10"/>
      <c r="AS21416" s="10"/>
      <c r="AT21416" s="10"/>
      <c r="AU21416" s="10"/>
      <c r="AV21416" s="10"/>
      <c r="AW21416" s="10"/>
      <c r="AX21416" s="10"/>
      <c r="AY21416" s="10"/>
      <c r="AZ21416" s="10"/>
      <c r="BA21416" s="10"/>
      <c r="BB21416" s="10"/>
      <c r="BC21416" s="10"/>
      <c r="BD21416" s="10"/>
      <c r="BE21416" s="10"/>
      <c r="BF21416" s="10"/>
      <c r="BG21416" s="6"/>
    </row>
    <row r="21417" spans="34:59" x14ac:dyDescent="0.25">
      <c r="AH21417" s="6"/>
      <c r="AI21417" s="6"/>
      <c r="AJ21417" s="6"/>
      <c r="AK21417" s="6"/>
      <c r="AL21417" s="6"/>
      <c r="AM21417" s="6"/>
      <c r="AN21417" s="6"/>
      <c r="AO21417" s="6"/>
      <c r="AP21417" s="6"/>
      <c r="AQ21417" s="6"/>
      <c r="AR21417" s="6"/>
      <c r="AS21417" s="6"/>
      <c r="AT21417" s="6"/>
      <c r="AU21417" s="6"/>
      <c r="AV21417" s="6"/>
      <c r="AW21417" s="6"/>
      <c r="AX21417" s="6"/>
      <c r="AY21417" s="6"/>
      <c r="AZ21417" s="6"/>
      <c r="BA21417" s="6"/>
      <c r="BB21417" s="6"/>
      <c r="BC21417" s="6"/>
      <c r="BD21417" s="6"/>
      <c r="BE21417" s="6"/>
      <c r="BF21417" s="6"/>
      <c r="BG21417" s="10"/>
    </row>
    <row r="21418" spans="34:59" x14ac:dyDescent="0.25">
      <c r="AH21418" s="10"/>
      <c r="AI21418" s="6"/>
    </row>
    <row r="21419" spans="34:59" x14ac:dyDescent="0.25">
      <c r="AH21419" s="6"/>
      <c r="AI21419" s="6"/>
      <c r="AJ21419" s="6"/>
      <c r="AK21419" s="6"/>
      <c r="AL21419" s="6"/>
      <c r="AM21419" s="6"/>
      <c r="AN21419" s="6"/>
      <c r="AO21419" s="6"/>
      <c r="AP21419" s="6"/>
      <c r="AQ21419" s="6"/>
      <c r="AR21419" s="6"/>
      <c r="AS21419" s="6"/>
      <c r="AT21419" s="6"/>
      <c r="AU21419" s="6"/>
      <c r="AV21419" s="6"/>
      <c r="AW21419" s="6"/>
      <c r="AX21419" s="6"/>
      <c r="AY21419" s="6"/>
      <c r="AZ21419" s="6"/>
      <c r="BA21419" s="6"/>
      <c r="BB21419" s="6"/>
      <c r="BC21419" s="6"/>
      <c r="BD21419" s="6"/>
      <c r="BE21419" s="6"/>
      <c r="BF21419" s="6"/>
      <c r="BG21419" s="6"/>
    </row>
    <row r="21420" spans="34:59" x14ac:dyDescent="0.25">
      <c r="AH21420" s="10"/>
      <c r="AI21420" s="6"/>
      <c r="AJ21420" s="10"/>
      <c r="AK21420" s="10"/>
      <c r="AL21420" s="10"/>
      <c r="AM21420" s="10"/>
      <c r="AN21420" s="10"/>
      <c r="AO21420" s="10"/>
      <c r="AP21420" s="10"/>
      <c r="AQ21420" s="10"/>
      <c r="AR21420" s="10"/>
      <c r="AS21420" s="10"/>
      <c r="AT21420" s="10"/>
      <c r="AU21420" s="10"/>
      <c r="AV21420" s="10"/>
      <c r="AW21420" s="10"/>
      <c r="AX21420" s="10"/>
      <c r="AY21420" s="10"/>
      <c r="AZ21420" s="10"/>
      <c r="BA21420" s="10"/>
      <c r="BB21420" s="10"/>
      <c r="BC21420" s="10"/>
      <c r="BD21420" s="10"/>
      <c r="BE21420" s="10"/>
      <c r="BF21420" s="10"/>
      <c r="BG21420" s="6"/>
    </row>
    <row r="21421" spans="34:59" x14ac:dyDescent="0.25">
      <c r="AH21421" s="6"/>
      <c r="AI21421" s="6"/>
      <c r="AJ21421" s="6"/>
      <c r="AK21421" s="6"/>
      <c r="AL21421" s="6"/>
      <c r="AM21421" s="6"/>
      <c r="AN21421" s="6"/>
      <c r="AO21421" s="6"/>
      <c r="AP21421" s="6"/>
      <c r="AQ21421" s="6"/>
      <c r="AR21421" s="6"/>
      <c r="AS21421" s="6"/>
      <c r="AT21421" s="6"/>
      <c r="AU21421" s="6"/>
      <c r="AV21421" s="6"/>
      <c r="AW21421" s="6"/>
      <c r="AX21421" s="6"/>
      <c r="AY21421" s="6"/>
      <c r="AZ21421" s="6"/>
      <c r="BA21421" s="6"/>
      <c r="BB21421" s="6"/>
      <c r="BC21421" s="6"/>
      <c r="BD21421" s="6"/>
      <c r="BE21421" s="6"/>
      <c r="BF21421" s="6"/>
      <c r="BG21421" s="10"/>
    </row>
    <row r="21422" spans="34:59" x14ac:dyDescent="0.25">
      <c r="AH21422" s="10"/>
      <c r="AI21422" s="6"/>
    </row>
    <row r="21423" spans="34:59" x14ac:dyDescent="0.25">
      <c r="AH21423" s="6"/>
      <c r="AI21423" s="6"/>
      <c r="AJ21423" s="6"/>
      <c r="AK21423" s="6"/>
      <c r="AL21423" s="6"/>
      <c r="AM21423" s="6"/>
      <c r="AN21423" s="6"/>
      <c r="AO21423" s="6"/>
      <c r="AP21423" s="6"/>
      <c r="AQ21423" s="6"/>
      <c r="AR21423" s="6"/>
      <c r="AS21423" s="6"/>
      <c r="AT21423" s="6"/>
      <c r="AU21423" s="6"/>
      <c r="AV21423" s="6"/>
      <c r="AW21423" s="6"/>
      <c r="AX21423" s="6"/>
      <c r="AY21423" s="6"/>
      <c r="AZ21423" s="6"/>
      <c r="BA21423" s="6"/>
      <c r="BB21423" s="6"/>
      <c r="BC21423" s="6"/>
      <c r="BD21423" s="6"/>
      <c r="BE21423" s="6"/>
      <c r="BF21423" s="6"/>
      <c r="BG21423" s="6"/>
    </row>
    <row r="21424" spans="34:59" x14ac:dyDescent="0.25">
      <c r="AH21424" s="10"/>
      <c r="AI21424" s="6"/>
      <c r="AJ21424" s="10"/>
      <c r="AK21424" s="10"/>
      <c r="AL21424" s="10"/>
      <c r="AM21424" s="10"/>
      <c r="AN21424" s="10"/>
      <c r="AO21424" s="10"/>
      <c r="AP21424" s="10"/>
      <c r="AQ21424" s="10"/>
      <c r="AR21424" s="10"/>
      <c r="AS21424" s="10"/>
      <c r="AT21424" s="10"/>
      <c r="AU21424" s="10"/>
      <c r="AV21424" s="10"/>
      <c r="AW21424" s="10"/>
      <c r="AX21424" s="10"/>
      <c r="AY21424" s="10"/>
      <c r="AZ21424" s="10"/>
      <c r="BA21424" s="10"/>
      <c r="BB21424" s="10"/>
      <c r="BC21424" s="10"/>
      <c r="BD21424" s="10"/>
      <c r="BE21424" s="10"/>
      <c r="BF21424" s="10"/>
      <c r="BG21424" s="6"/>
    </row>
    <row r="21425" spans="34:59" x14ac:dyDescent="0.25">
      <c r="AH21425" s="6"/>
      <c r="AI21425" s="6"/>
      <c r="AJ21425" s="6"/>
      <c r="AK21425" s="6"/>
      <c r="AL21425" s="6"/>
      <c r="AM21425" s="6"/>
      <c r="AN21425" s="6"/>
      <c r="AO21425" s="6"/>
      <c r="AP21425" s="6"/>
      <c r="AQ21425" s="6"/>
      <c r="AR21425" s="6"/>
      <c r="AS21425" s="6"/>
      <c r="AT21425" s="6"/>
      <c r="AU21425" s="6"/>
      <c r="AV21425" s="6"/>
      <c r="AW21425" s="6"/>
      <c r="AX21425" s="6"/>
      <c r="AY21425" s="6"/>
      <c r="AZ21425" s="6"/>
      <c r="BA21425" s="6"/>
      <c r="BB21425" s="6"/>
      <c r="BC21425" s="6"/>
      <c r="BD21425" s="6"/>
      <c r="BE21425" s="6"/>
      <c r="BF21425" s="6"/>
      <c r="BG21425" s="10"/>
    </row>
    <row r="21426" spans="34:59" x14ac:dyDescent="0.25">
      <c r="AH21426" s="10"/>
      <c r="AI21426" s="6"/>
    </row>
    <row r="21427" spans="34:59" x14ac:dyDescent="0.25">
      <c r="AH21427" s="6"/>
      <c r="AI21427" s="6"/>
      <c r="AJ21427" s="6"/>
      <c r="AK21427" s="6"/>
      <c r="AL21427" s="6"/>
      <c r="AM21427" s="6"/>
      <c r="AN21427" s="6"/>
      <c r="AO21427" s="6"/>
      <c r="AP21427" s="6"/>
      <c r="AQ21427" s="6"/>
      <c r="AR21427" s="6"/>
      <c r="AS21427" s="6"/>
      <c r="AT21427" s="6"/>
      <c r="AU21427" s="6"/>
      <c r="AV21427" s="6"/>
      <c r="AW21427" s="6"/>
      <c r="AX21427" s="6"/>
      <c r="AY21427" s="6"/>
      <c r="AZ21427" s="6"/>
      <c r="BA21427" s="6"/>
      <c r="BB21427" s="6"/>
      <c r="BC21427" s="6"/>
      <c r="BD21427" s="6"/>
      <c r="BE21427" s="6"/>
      <c r="BF21427" s="6"/>
      <c r="BG21427" s="6"/>
    </row>
    <row r="21428" spans="34:59" x14ac:dyDescent="0.25">
      <c r="AH21428" s="10"/>
      <c r="AI21428" s="6"/>
      <c r="AJ21428" s="10"/>
      <c r="AK21428" s="10"/>
      <c r="AL21428" s="10"/>
      <c r="AM21428" s="10"/>
      <c r="AN21428" s="10"/>
      <c r="AO21428" s="10"/>
      <c r="AP21428" s="10"/>
      <c r="AQ21428" s="10"/>
      <c r="AR21428" s="10"/>
      <c r="AS21428" s="10"/>
      <c r="AT21428" s="10"/>
      <c r="AU21428" s="10"/>
      <c r="AV21428" s="10"/>
      <c r="AW21428" s="10"/>
      <c r="AX21428" s="10"/>
      <c r="AY21428" s="10"/>
      <c r="AZ21428" s="10"/>
      <c r="BA21428" s="10"/>
      <c r="BB21428" s="10"/>
      <c r="BC21428" s="10"/>
      <c r="BD21428" s="10"/>
      <c r="BE21428" s="10"/>
      <c r="BF21428" s="10"/>
      <c r="BG21428" s="6"/>
    </row>
    <row r="21430" spans="34:59" x14ac:dyDescent="0.25">
      <c r="AH21430" s="10"/>
      <c r="AI21430" s="6"/>
    </row>
    <row r="21431" spans="34:59" x14ac:dyDescent="0.25">
      <c r="AH21431" s="6"/>
      <c r="AI21431" s="6"/>
      <c r="AJ21431" s="6"/>
      <c r="AK21431" s="6"/>
      <c r="AL21431" s="6"/>
      <c r="AM21431" s="6"/>
      <c r="AN21431" s="6"/>
      <c r="AO21431" s="6"/>
      <c r="AP21431" s="6"/>
      <c r="AQ21431" s="6"/>
      <c r="AR21431" s="6"/>
      <c r="AS21431" s="6"/>
      <c r="AT21431" s="6"/>
      <c r="AU21431" s="6"/>
      <c r="AV21431" s="6"/>
      <c r="AW21431" s="6"/>
      <c r="AX21431" s="6"/>
      <c r="AY21431" s="6"/>
      <c r="AZ21431" s="6"/>
      <c r="BA21431" s="6"/>
      <c r="BB21431" s="6"/>
      <c r="BC21431" s="6"/>
      <c r="BD21431" s="6"/>
      <c r="BE21431" s="6"/>
      <c r="BF21431" s="6"/>
      <c r="BG21431" s="6"/>
    </row>
    <row r="21432" spans="34:59" x14ac:dyDescent="0.25">
      <c r="AH21432" s="10"/>
      <c r="AI21432" s="6"/>
      <c r="AJ21432" s="10"/>
      <c r="AK21432" s="10"/>
      <c r="AL21432" s="10"/>
      <c r="AM21432" s="10"/>
      <c r="AN21432" s="10"/>
      <c r="AO21432" s="10"/>
      <c r="AP21432" s="10"/>
      <c r="AQ21432" s="10"/>
      <c r="AR21432" s="10"/>
      <c r="AS21432" s="10"/>
      <c r="AT21432" s="10"/>
      <c r="AU21432" s="10"/>
      <c r="AV21432" s="10"/>
      <c r="AW21432" s="10"/>
      <c r="AX21432" s="10"/>
      <c r="AY21432" s="10"/>
      <c r="AZ21432" s="10"/>
      <c r="BA21432" s="10"/>
      <c r="BB21432" s="10"/>
      <c r="BC21432" s="10"/>
      <c r="BD21432" s="10"/>
      <c r="BE21432" s="10"/>
      <c r="BF21432" s="10"/>
      <c r="BG21432" s="6"/>
    </row>
    <row r="21433" spans="34:59" x14ac:dyDescent="0.25">
      <c r="AH21433" s="6"/>
      <c r="AI21433" s="6"/>
      <c r="AJ21433" s="6"/>
      <c r="AK21433" s="6"/>
      <c r="AL21433" s="6"/>
      <c r="AM21433" s="6"/>
      <c r="AN21433" s="6"/>
      <c r="AO21433" s="6"/>
      <c r="AP21433" s="6"/>
      <c r="AQ21433" s="6"/>
      <c r="AR21433" s="6"/>
      <c r="AS21433" s="6"/>
      <c r="AT21433" s="6"/>
      <c r="AU21433" s="6"/>
      <c r="AV21433" s="6"/>
      <c r="AW21433" s="6"/>
      <c r="AX21433" s="6"/>
      <c r="AY21433" s="6"/>
      <c r="AZ21433" s="6"/>
      <c r="BA21433" s="6"/>
      <c r="BB21433" s="6"/>
      <c r="BC21433" s="6"/>
      <c r="BD21433" s="6"/>
      <c r="BE21433" s="6"/>
      <c r="BF21433" s="6"/>
      <c r="BG21433" s="10"/>
    </row>
    <row r="21434" spans="34:59" x14ac:dyDescent="0.25">
      <c r="AH21434" s="10"/>
      <c r="AI21434" s="6"/>
    </row>
    <row r="21435" spans="34:59" x14ac:dyDescent="0.25">
      <c r="AH21435" s="6"/>
      <c r="AI21435" s="6"/>
      <c r="AJ21435" s="6"/>
      <c r="AK21435" s="6"/>
      <c r="AL21435" s="6"/>
      <c r="AM21435" s="6"/>
      <c r="AN21435" s="6"/>
      <c r="AO21435" s="6"/>
      <c r="AP21435" s="6"/>
      <c r="AQ21435" s="6"/>
      <c r="AR21435" s="6"/>
      <c r="AS21435" s="6"/>
      <c r="AT21435" s="6"/>
      <c r="AU21435" s="6"/>
      <c r="AV21435" s="6"/>
      <c r="AW21435" s="6"/>
      <c r="AX21435" s="6"/>
      <c r="AY21435" s="6"/>
      <c r="AZ21435" s="6"/>
      <c r="BA21435" s="6"/>
      <c r="BB21435" s="6"/>
      <c r="BC21435" s="6"/>
      <c r="BD21435" s="6"/>
      <c r="BE21435" s="6"/>
      <c r="BF21435" s="6"/>
      <c r="BG21435" s="6"/>
    </row>
    <row r="21436" spans="34:59" x14ac:dyDescent="0.25">
      <c r="AH21436" s="10"/>
      <c r="AI21436" s="6"/>
      <c r="AJ21436" s="10"/>
      <c r="AK21436" s="10"/>
      <c r="AL21436" s="10"/>
      <c r="AM21436" s="10"/>
      <c r="AN21436" s="10"/>
      <c r="AO21436" s="10"/>
      <c r="AP21436" s="10"/>
      <c r="AQ21436" s="10"/>
      <c r="AR21436" s="10"/>
      <c r="AS21436" s="10"/>
      <c r="AT21436" s="10"/>
      <c r="AU21436" s="10"/>
      <c r="AV21436" s="10"/>
      <c r="AW21436" s="10"/>
      <c r="AX21436" s="10"/>
      <c r="AY21436" s="10"/>
      <c r="AZ21436" s="10"/>
      <c r="BA21436" s="10"/>
      <c r="BB21436" s="10"/>
      <c r="BC21436" s="10"/>
      <c r="BD21436" s="10"/>
      <c r="BE21436" s="10"/>
      <c r="BF21436" s="10"/>
      <c r="BG21436" s="6"/>
    </row>
    <row r="21437" spans="34:59" x14ac:dyDescent="0.25">
      <c r="AH21437" s="6"/>
      <c r="AI21437" s="6"/>
      <c r="AJ21437" s="6"/>
      <c r="AK21437" s="6"/>
      <c r="AL21437" s="6"/>
      <c r="AM21437" s="6"/>
      <c r="AN21437" s="6"/>
      <c r="AO21437" s="6"/>
      <c r="AP21437" s="6"/>
      <c r="AQ21437" s="6"/>
      <c r="AR21437" s="6"/>
      <c r="AS21437" s="6"/>
      <c r="AT21437" s="6"/>
      <c r="AU21437" s="6"/>
      <c r="AV21437" s="6"/>
      <c r="AW21437" s="6"/>
      <c r="AX21437" s="6"/>
      <c r="AY21437" s="6"/>
      <c r="AZ21437" s="6"/>
      <c r="BA21437" s="6"/>
      <c r="BB21437" s="6"/>
      <c r="BC21437" s="6"/>
      <c r="BD21437" s="6"/>
      <c r="BE21437" s="6"/>
      <c r="BF21437" s="6"/>
      <c r="BG21437" s="10"/>
    </row>
    <row r="21438" spans="34:59" x14ac:dyDescent="0.25">
      <c r="AH21438" s="10"/>
      <c r="AI21438" s="6"/>
    </row>
    <row r="21439" spans="34:59" x14ac:dyDescent="0.25">
      <c r="AH21439" s="6"/>
      <c r="AI21439" s="6"/>
      <c r="AJ21439" s="6"/>
      <c r="AK21439" s="6"/>
      <c r="AL21439" s="6"/>
      <c r="AM21439" s="6"/>
      <c r="AN21439" s="6"/>
      <c r="AO21439" s="6"/>
      <c r="AP21439" s="6"/>
      <c r="AQ21439" s="6"/>
      <c r="AR21439" s="6"/>
      <c r="AS21439" s="6"/>
      <c r="AT21439" s="6"/>
      <c r="AU21439" s="6"/>
      <c r="AV21439" s="6"/>
      <c r="AW21439" s="6"/>
      <c r="AX21439" s="6"/>
      <c r="AY21439" s="6"/>
      <c r="AZ21439" s="6"/>
      <c r="BA21439" s="6"/>
      <c r="BB21439" s="6"/>
      <c r="BC21439" s="6"/>
      <c r="BD21439" s="6"/>
      <c r="BE21439" s="6"/>
      <c r="BF21439" s="6"/>
      <c r="BG21439" s="6"/>
    </row>
    <row r="21440" spans="34:59" x14ac:dyDescent="0.25">
      <c r="AH21440" s="10"/>
      <c r="AI21440" s="6"/>
      <c r="AJ21440" s="10"/>
      <c r="AK21440" s="10"/>
      <c r="AL21440" s="10"/>
      <c r="AM21440" s="10"/>
      <c r="AN21440" s="10"/>
      <c r="AO21440" s="10"/>
      <c r="AP21440" s="10"/>
      <c r="AQ21440" s="10"/>
      <c r="AR21440" s="10"/>
      <c r="AS21440" s="10"/>
      <c r="AT21440" s="10"/>
      <c r="AU21440" s="10"/>
      <c r="AV21440" s="10"/>
      <c r="AW21440" s="10"/>
      <c r="AX21440" s="10"/>
      <c r="AY21440" s="10"/>
      <c r="AZ21440" s="10"/>
      <c r="BA21440" s="10"/>
      <c r="BB21440" s="10"/>
      <c r="BC21440" s="10"/>
      <c r="BD21440" s="10"/>
      <c r="BE21440" s="10"/>
      <c r="BF21440" s="10"/>
      <c r="BG21440" s="6"/>
    </row>
    <row r="21441" spans="34:59" x14ac:dyDescent="0.25">
      <c r="AH21441" s="6"/>
      <c r="AI21441" s="6"/>
      <c r="AJ21441" s="6"/>
      <c r="AK21441" s="6"/>
      <c r="AL21441" s="6"/>
      <c r="AM21441" s="6"/>
      <c r="AN21441" s="6"/>
      <c r="AO21441" s="6"/>
      <c r="AP21441" s="6"/>
      <c r="AQ21441" s="6"/>
      <c r="AR21441" s="6"/>
      <c r="AS21441" s="6"/>
      <c r="AT21441" s="6"/>
      <c r="AU21441" s="6"/>
      <c r="AV21441" s="6"/>
      <c r="AW21441" s="6"/>
      <c r="AX21441" s="6"/>
      <c r="AY21441" s="6"/>
      <c r="AZ21441" s="6"/>
      <c r="BA21441" s="6"/>
      <c r="BB21441" s="6"/>
      <c r="BC21441" s="6"/>
      <c r="BD21441" s="6"/>
      <c r="BE21441" s="6"/>
      <c r="BF21441" s="6"/>
      <c r="BG21441" s="10"/>
    </row>
    <row r="21442" spans="34:59" x14ac:dyDescent="0.25">
      <c r="AH21442" s="10"/>
      <c r="AI21442" s="6"/>
    </row>
    <row r="21443" spans="34:59" x14ac:dyDescent="0.25">
      <c r="AH21443" s="6"/>
      <c r="AI21443" s="6"/>
      <c r="AJ21443" s="6"/>
      <c r="AK21443" s="6"/>
      <c r="AL21443" s="6"/>
      <c r="AM21443" s="6"/>
      <c r="AN21443" s="6"/>
      <c r="AO21443" s="6"/>
      <c r="AP21443" s="6"/>
      <c r="AQ21443" s="6"/>
      <c r="AR21443" s="6"/>
      <c r="AS21443" s="6"/>
      <c r="AT21443" s="6"/>
      <c r="AU21443" s="6"/>
      <c r="AV21443" s="6"/>
      <c r="AW21443" s="6"/>
      <c r="AX21443" s="6"/>
      <c r="AY21443" s="6"/>
      <c r="AZ21443" s="6"/>
      <c r="BA21443" s="6"/>
      <c r="BB21443" s="6"/>
      <c r="BC21443" s="6"/>
      <c r="BD21443" s="6"/>
      <c r="BE21443" s="6"/>
      <c r="BF21443" s="6"/>
      <c r="BG21443" s="6"/>
    </row>
    <row r="21444" spans="34:59" x14ac:dyDescent="0.25">
      <c r="AH21444" s="10"/>
      <c r="AI21444" s="6"/>
      <c r="AJ21444" s="10"/>
      <c r="AK21444" s="10"/>
      <c r="AL21444" s="10"/>
      <c r="AM21444" s="10"/>
      <c r="AN21444" s="10"/>
      <c r="AO21444" s="10"/>
      <c r="AP21444" s="10"/>
      <c r="AQ21444" s="10"/>
      <c r="AR21444" s="10"/>
      <c r="AS21444" s="10"/>
      <c r="AT21444" s="10"/>
      <c r="AU21444" s="10"/>
      <c r="AV21444" s="10"/>
      <c r="AW21444" s="10"/>
      <c r="AX21444" s="10"/>
      <c r="AY21444" s="10"/>
      <c r="AZ21444" s="10"/>
      <c r="BA21444" s="10"/>
      <c r="BB21444" s="10"/>
      <c r="BC21444" s="10"/>
      <c r="BD21444" s="10"/>
      <c r="BE21444" s="10"/>
      <c r="BF21444" s="10"/>
      <c r="BG21444" s="6"/>
    </row>
    <row r="21446" spans="34:59" x14ac:dyDescent="0.25">
      <c r="AH21446" s="10"/>
      <c r="AI21446" s="6"/>
    </row>
    <row r="21447" spans="34:59" x14ac:dyDescent="0.25">
      <c r="AH21447" s="6"/>
      <c r="AI21447" s="6"/>
      <c r="AJ21447" s="6"/>
      <c r="AK21447" s="6"/>
      <c r="AL21447" s="6"/>
      <c r="AM21447" s="6"/>
      <c r="AN21447" s="6"/>
      <c r="AO21447" s="6"/>
      <c r="AP21447" s="6"/>
      <c r="AQ21447" s="6"/>
      <c r="AR21447" s="6"/>
      <c r="AS21447" s="6"/>
      <c r="AT21447" s="6"/>
      <c r="AU21447" s="6"/>
      <c r="AV21447" s="6"/>
      <c r="AW21447" s="6"/>
      <c r="AX21447" s="6"/>
      <c r="AY21447" s="6"/>
      <c r="AZ21447" s="6"/>
      <c r="BA21447" s="6"/>
      <c r="BB21447" s="6"/>
      <c r="BC21447" s="6"/>
      <c r="BD21447" s="6"/>
      <c r="BE21447" s="6"/>
      <c r="BF21447" s="6"/>
      <c r="BG21447" s="6"/>
    </row>
    <row r="21448" spans="34:59" x14ac:dyDescent="0.25">
      <c r="AH21448" s="10"/>
      <c r="AI21448" s="6"/>
      <c r="AJ21448" s="10"/>
      <c r="AK21448" s="10"/>
      <c r="AL21448" s="10"/>
      <c r="AM21448" s="10"/>
      <c r="AN21448" s="10"/>
      <c r="AO21448" s="10"/>
      <c r="AP21448" s="10"/>
      <c r="AQ21448" s="10"/>
      <c r="AR21448" s="10"/>
      <c r="AS21448" s="10"/>
      <c r="AT21448" s="10"/>
      <c r="AU21448" s="10"/>
      <c r="AV21448" s="10"/>
      <c r="AW21448" s="10"/>
      <c r="AX21448" s="10"/>
      <c r="AY21448" s="10"/>
      <c r="AZ21448" s="10"/>
      <c r="BA21448" s="10"/>
      <c r="BB21448" s="10"/>
      <c r="BC21448" s="10"/>
      <c r="BD21448" s="10"/>
      <c r="BE21448" s="10"/>
      <c r="BF21448" s="10"/>
      <c r="BG21448" s="6"/>
    </row>
    <row r="21449" spans="34:59" x14ac:dyDescent="0.25">
      <c r="AH21449" s="6"/>
      <c r="AI21449" s="6"/>
      <c r="AJ21449" s="6"/>
      <c r="AK21449" s="6"/>
      <c r="AL21449" s="6"/>
      <c r="AM21449" s="6"/>
      <c r="AN21449" s="6"/>
      <c r="AO21449" s="6"/>
      <c r="AP21449" s="6"/>
      <c r="AQ21449" s="6"/>
      <c r="AR21449" s="6"/>
      <c r="AS21449" s="6"/>
      <c r="AT21449" s="6"/>
      <c r="AU21449" s="6"/>
      <c r="AV21449" s="6"/>
      <c r="AW21449" s="6"/>
      <c r="AX21449" s="6"/>
      <c r="AY21449" s="6"/>
      <c r="AZ21449" s="6"/>
      <c r="BA21449" s="6"/>
      <c r="BB21449" s="6"/>
      <c r="BC21449" s="6"/>
      <c r="BD21449" s="6"/>
      <c r="BE21449" s="6"/>
      <c r="BF21449" s="6"/>
      <c r="BG21449" s="10"/>
    </row>
    <row r="21450" spans="34:59" x14ac:dyDescent="0.25">
      <c r="AH21450" s="10"/>
      <c r="AI21450" s="6"/>
    </row>
    <row r="21451" spans="34:59" x14ac:dyDescent="0.25">
      <c r="AH21451" s="6"/>
      <c r="AI21451" s="6"/>
      <c r="AJ21451" s="6"/>
      <c r="AK21451" s="6"/>
      <c r="AL21451" s="6"/>
      <c r="AM21451" s="6"/>
      <c r="AN21451" s="6"/>
      <c r="AO21451" s="6"/>
      <c r="AP21451" s="6"/>
      <c r="AQ21451" s="6"/>
      <c r="AR21451" s="6"/>
      <c r="AS21451" s="6"/>
      <c r="AT21451" s="6"/>
      <c r="AU21451" s="6"/>
      <c r="AV21451" s="6"/>
      <c r="AW21451" s="6"/>
      <c r="AX21451" s="6"/>
      <c r="AY21451" s="6"/>
      <c r="AZ21451" s="6"/>
      <c r="BA21451" s="6"/>
      <c r="BB21451" s="6"/>
      <c r="BC21451" s="6"/>
      <c r="BD21451" s="6"/>
      <c r="BE21451" s="6"/>
      <c r="BF21451" s="6"/>
      <c r="BG21451" s="6"/>
    </row>
    <row r="21452" spans="34:59" x14ac:dyDescent="0.25">
      <c r="AH21452" s="10"/>
      <c r="AI21452" s="6"/>
      <c r="AJ21452" s="10"/>
      <c r="AK21452" s="10"/>
      <c r="AL21452" s="10"/>
      <c r="AM21452" s="10"/>
      <c r="AN21452" s="10"/>
      <c r="AO21452" s="10"/>
      <c r="AP21452" s="10"/>
      <c r="AQ21452" s="10"/>
      <c r="AR21452" s="10"/>
      <c r="AS21452" s="10"/>
      <c r="AT21452" s="10"/>
      <c r="AU21452" s="10"/>
      <c r="AV21452" s="10"/>
      <c r="AW21452" s="10"/>
      <c r="AX21452" s="10"/>
      <c r="AY21452" s="10"/>
      <c r="AZ21452" s="10"/>
      <c r="BA21452" s="10"/>
      <c r="BB21452" s="10"/>
      <c r="BC21452" s="10"/>
      <c r="BD21452" s="10"/>
      <c r="BE21452" s="10"/>
      <c r="BF21452" s="10"/>
      <c r="BG21452" s="6"/>
    </row>
    <row r="21453" spans="34:59" x14ac:dyDescent="0.25">
      <c r="AH21453" s="6"/>
      <c r="AI21453" s="6"/>
      <c r="AJ21453" s="6"/>
      <c r="AK21453" s="6"/>
      <c r="AL21453" s="6"/>
      <c r="AM21453" s="6"/>
      <c r="AN21453" s="6"/>
      <c r="AO21453" s="6"/>
      <c r="AP21453" s="6"/>
      <c r="AQ21453" s="6"/>
      <c r="AR21453" s="6"/>
      <c r="AS21453" s="6"/>
      <c r="AT21453" s="6"/>
      <c r="AU21453" s="6"/>
      <c r="AV21453" s="6"/>
      <c r="AW21453" s="6"/>
      <c r="AX21453" s="6"/>
      <c r="AY21453" s="6"/>
      <c r="AZ21453" s="6"/>
      <c r="BA21453" s="6"/>
      <c r="BB21453" s="6"/>
      <c r="BC21453" s="6"/>
      <c r="BD21453" s="6"/>
      <c r="BE21453" s="6"/>
      <c r="BF21453" s="6"/>
      <c r="BG21453" s="10"/>
    </row>
    <row r="21454" spans="34:59" x14ac:dyDescent="0.25">
      <c r="AH21454" s="10"/>
      <c r="AI21454" s="6"/>
    </row>
    <row r="21455" spans="34:59" x14ac:dyDescent="0.25">
      <c r="AH21455" s="6"/>
      <c r="AI21455" s="6"/>
      <c r="AJ21455" s="6"/>
      <c r="AK21455" s="6"/>
      <c r="AL21455" s="6"/>
      <c r="AM21455" s="6"/>
      <c r="AN21455" s="6"/>
      <c r="AO21455" s="6"/>
      <c r="AP21455" s="6"/>
      <c r="AQ21455" s="6"/>
      <c r="AR21455" s="6"/>
      <c r="AS21455" s="6"/>
      <c r="AT21455" s="6"/>
      <c r="AU21455" s="6"/>
      <c r="AV21455" s="6"/>
      <c r="AW21455" s="6"/>
      <c r="AX21455" s="6"/>
      <c r="AY21455" s="6"/>
      <c r="AZ21455" s="6"/>
      <c r="BA21455" s="6"/>
      <c r="BB21455" s="6"/>
      <c r="BC21455" s="6"/>
      <c r="BD21455" s="6"/>
      <c r="BE21455" s="6"/>
      <c r="BF21455" s="6"/>
      <c r="BG21455" s="6"/>
    </row>
    <row r="21456" spans="34:59" x14ac:dyDescent="0.25">
      <c r="AH21456" s="10"/>
      <c r="AI21456" s="6"/>
      <c r="AJ21456" s="10"/>
      <c r="AK21456" s="10"/>
      <c r="AL21456" s="10"/>
      <c r="AM21456" s="10"/>
      <c r="AN21456" s="10"/>
      <c r="AO21456" s="10"/>
      <c r="AP21456" s="10"/>
      <c r="AQ21456" s="10"/>
      <c r="AR21456" s="10"/>
      <c r="AS21456" s="10"/>
      <c r="AT21456" s="10"/>
      <c r="AU21456" s="10"/>
      <c r="AV21456" s="10"/>
      <c r="AW21456" s="10"/>
      <c r="AX21456" s="10"/>
      <c r="AY21456" s="10"/>
      <c r="AZ21456" s="10"/>
      <c r="BA21456" s="10"/>
      <c r="BB21456" s="10"/>
      <c r="BC21456" s="10"/>
      <c r="BD21456" s="10"/>
      <c r="BE21456" s="10"/>
      <c r="BF21456" s="10"/>
      <c r="BG21456" s="6"/>
    </row>
    <row r="21457" spans="34:59" x14ac:dyDescent="0.25">
      <c r="AH21457" s="6"/>
      <c r="AI21457" s="6"/>
      <c r="AJ21457" s="6"/>
      <c r="AK21457" s="6"/>
      <c r="AL21457" s="6"/>
      <c r="AM21457" s="6"/>
      <c r="AN21457" s="6"/>
      <c r="AO21457" s="6"/>
      <c r="AP21457" s="6"/>
      <c r="AQ21457" s="6"/>
      <c r="AR21457" s="6"/>
      <c r="AS21457" s="6"/>
      <c r="AT21457" s="6"/>
      <c r="AU21457" s="6"/>
      <c r="AV21457" s="6"/>
      <c r="AW21457" s="6"/>
      <c r="AX21457" s="6"/>
      <c r="AY21457" s="6"/>
      <c r="AZ21457" s="6"/>
      <c r="BA21457" s="6"/>
      <c r="BB21457" s="6"/>
      <c r="BC21457" s="6"/>
      <c r="BD21457" s="6"/>
      <c r="BE21457" s="6"/>
      <c r="BF21457" s="6"/>
      <c r="BG21457" s="10"/>
    </row>
    <row r="21458" spans="34:59" x14ac:dyDescent="0.25">
      <c r="AH21458" s="10"/>
      <c r="AI21458" s="6"/>
    </row>
    <row r="21459" spans="34:59" x14ac:dyDescent="0.25">
      <c r="AH21459" s="6"/>
      <c r="AI21459" s="6"/>
      <c r="AJ21459" s="6"/>
      <c r="AK21459" s="6"/>
      <c r="AL21459" s="6"/>
      <c r="AM21459" s="6"/>
      <c r="AN21459" s="6"/>
      <c r="AO21459" s="6"/>
      <c r="AP21459" s="6"/>
      <c r="AQ21459" s="6"/>
      <c r="AR21459" s="6"/>
      <c r="AS21459" s="6"/>
      <c r="AT21459" s="6"/>
      <c r="AU21459" s="6"/>
      <c r="AV21459" s="6"/>
      <c r="AW21459" s="6"/>
      <c r="AX21459" s="6"/>
      <c r="AY21459" s="6"/>
      <c r="AZ21459" s="6"/>
      <c r="BA21459" s="6"/>
      <c r="BB21459" s="6"/>
      <c r="BC21459" s="6"/>
      <c r="BD21459" s="6"/>
      <c r="BE21459" s="6"/>
      <c r="BF21459" s="6"/>
      <c r="BG21459" s="6"/>
    </row>
    <row r="21460" spans="34:59" x14ac:dyDescent="0.25">
      <c r="AH21460" s="10"/>
      <c r="AI21460" s="6"/>
      <c r="AJ21460" s="10"/>
      <c r="AK21460" s="10"/>
      <c r="AL21460" s="10"/>
      <c r="AM21460" s="10"/>
      <c r="AN21460" s="10"/>
      <c r="AO21460" s="10"/>
      <c r="AP21460" s="10"/>
      <c r="AQ21460" s="10"/>
      <c r="AR21460" s="10"/>
      <c r="AS21460" s="10"/>
      <c r="AT21460" s="10"/>
      <c r="AU21460" s="10"/>
      <c r="AV21460" s="10"/>
      <c r="AW21460" s="10"/>
      <c r="AX21460" s="10"/>
      <c r="AY21460" s="10"/>
      <c r="AZ21460" s="10"/>
      <c r="BA21460" s="10"/>
      <c r="BB21460" s="10"/>
      <c r="BC21460" s="10"/>
      <c r="BD21460" s="10"/>
      <c r="BE21460" s="10"/>
      <c r="BF21460" s="10"/>
      <c r="BG21460" s="6"/>
    </row>
    <row r="21462" spans="34:59" x14ac:dyDescent="0.25">
      <c r="AH21462" s="10"/>
      <c r="AI21462" s="6"/>
    </row>
    <row r="21463" spans="34:59" x14ac:dyDescent="0.25">
      <c r="AH21463" s="6"/>
      <c r="AI21463" s="6"/>
      <c r="AJ21463" s="6"/>
      <c r="AK21463" s="6"/>
      <c r="AL21463" s="6"/>
      <c r="AM21463" s="6"/>
      <c r="AN21463" s="6"/>
      <c r="AO21463" s="6"/>
      <c r="AP21463" s="6"/>
      <c r="AQ21463" s="6"/>
      <c r="AR21463" s="6"/>
      <c r="AS21463" s="6"/>
      <c r="AT21463" s="6"/>
      <c r="AU21463" s="6"/>
      <c r="AV21463" s="6"/>
      <c r="AW21463" s="6"/>
      <c r="AX21463" s="6"/>
      <c r="AY21463" s="6"/>
      <c r="AZ21463" s="6"/>
      <c r="BA21463" s="6"/>
      <c r="BB21463" s="6"/>
      <c r="BC21463" s="6"/>
      <c r="BD21463" s="6"/>
      <c r="BE21463" s="6"/>
      <c r="BF21463" s="6"/>
      <c r="BG21463" s="6"/>
    </row>
    <row r="21464" spans="34:59" x14ac:dyDescent="0.25">
      <c r="AH21464" s="10"/>
      <c r="AI21464" s="6"/>
      <c r="AJ21464" s="10"/>
      <c r="AK21464" s="10"/>
      <c r="AL21464" s="10"/>
      <c r="AM21464" s="10"/>
      <c r="AN21464" s="10"/>
      <c r="AO21464" s="10"/>
      <c r="AP21464" s="10"/>
      <c r="AQ21464" s="10"/>
      <c r="AR21464" s="10"/>
      <c r="AS21464" s="10"/>
      <c r="AT21464" s="10"/>
      <c r="AU21464" s="10"/>
      <c r="AV21464" s="10"/>
      <c r="AW21464" s="10"/>
      <c r="AX21464" s="10"/>
      <c r="AY21464" s="10"/>
      <c r="AZ21464" s="10"/>
      <c r="BA21464" s="10"/>
      <c r="BB21464" s="10"/>
      <c r="BC21464" s="10"/>
      <c r="BD21464" s="10"/>
      <c r="BE21464" s="10"/>
      <c r="BF21464" s="10"/>
      <c r="BG21464" s="6"/>
    </row>
    <row r="21465" spans="34:59" x14ac:dyDescent="0.25">
      <c r="AH21465" s="6"/>
      <c r="AI21465" s="6"/>
      <c r="AJ21465" s="6"/>
      <c r="AK21465" s="6"/>
      <c r="AL21465" s="6"/>
      <c r="AM21465" s="6"/>
      <c r="AN21465" s="6"/>
      <c r="AO21465" s="6"/>
      <c r="AP21465" s="6"/>
      <c r="AQ21465" s="6"/>
      <c r="AR21465" s="6"/>
      <c r="AS21465" s="6"/>
      <c r="AT21465" s="6"/>
      <c r="AU21465" s="6"/>
      <c r="AV21465" s="6"/>
      <c r="AW21465" s="6"/>
      <c r="AX21465" s="6"/>
      <c r="AY21465" s="6"/>
      <c r="AZ21465" s="6"/>
      <c r="BA21465" s="6"/>
      <c r="BB21465" s="6"/>
      <c r="BC21465" s="6"/>
      <c r="BD21465" s="6"/>
      <c r="BE21465" s="6"/>
      <c r="BF21465" s="6"/>
      <c r="BG21465" s="10"/>
    </row>
    <row r="21466" spans="34:59" x14ac:dyDescent="0.25">
      <c r="AH21466" s="10"/>
      <c r="AI21466" s="6"/>
    </row>
    <row r="21467" spans="34:59" x14ac:dyDescent="0.25">
      <c r="AH21467" s="6"/>
      <c r="AI21467" s="6"/>
      <c r="AJ21467" s="6"/>
      <c r="AK21467" s="6"/>
      <c r="AL21467" s="6"/>
      <c r="AM21467" s="6"/>
      <c r="AN21467" s="6"/>
      <c r="AO21467" s="6"/>
      <c r="AP21467" s="6"/>
      <c r="AQ21467" s="6"/>
      <c r="AR21467" s="6"/>
      <c r="AS21467" s="6"/>
      <c r="AT21467" s="6"/>
      <c r="AU21467" s="6"/>
      <c r="AV21467" s="6"/>
      <c r="AW21467" s="6"/>
      <c r="AX21467" s="6"/>
      <c r="AY21467" s="6"/>
      <c r="AZ21467" s="6"/>
      <c r="BA21467" s="6"/>
      <c r="BB21467" s="6"/>
      <c r="BC21467" s="6"/>
      <c r="BD21467" s="6"/>
      <c r="BE21467" s="6"/>
      <c r="BF21467" s="6"/>
      <c r="BG21467" s="6"/>
    </row>
    <row r="21468" spans="34:59" x14ac:dyDescent="0.25">
      <c r="AH21468" s="10"/>
      <c r="AI21468" s="6"/>
      <c r="AJ21468" s="10"/>
      <c r="AK21468" s="10"/>
      <c r="AL21468" s="10"/>
      <c r="AM21468" s="10"/>
      <c r="AN21468" s="10"/>
      <c r="AO21468" s="10"/>
      <c r="AP21468" s="10"/>
      <c r="AQ21468" s="10"/>
      <c r="AR21468" s="10"/>
      <c r="AS21468" s="10"/>
      <c r="AT21468" s="10"/>
      <c r="AU21468" s="10"/>
      <c r="AV21468" s="10"/>
      <c r="AW21468" s="10"/>
      <c r="AX21468" s="10"/>
      <c r="AY21468" s="10"/>
      <c r="AZ21468" s="10"/>
      <c r="BA21468" s="10"/>
      <c r="BB21468" s="10"/>
      <c r="BC21468" s="10"/>
      <c r="BD21468" s="10"/>
      <c r="BE21468" s="10"/>
      <c r="BF21468" s="10"/>
      <c r="BG21468" s="6"/>
    </row>
    <row r="21469" spans="34:59" x14ac:dyDescent="0.25">
      <c r="AH21469" s="6"/>
      <c r="AI21469" s="6"/>
      <c r="AJ21469" s="6"/>
      <c r="AK21469" s="6"/>
      <c r="AL21469" s="6"/>
      <c r="AM21469" s="6"/>
      <c r="AN21469" s="6"/>
      <c r="AO21469" s="6"/>
      <c r="AP21469" s="6"/>
      <c r="AQ21469" s="6"/>
      <c r="AR21469" s="6"/>
      <c r="AS21469" s="6"/>
      <c r="AT21469" s="6"/>
      <c r="AU21469" s="6"/>
      <c r="AV21469" s="6"/>
      <c r="AW21469" s="6"/>
      <c r="AX21469" s="6"/>
      <c r="AY21469" s="6"/>
      <c r="AZ21469" s="6"/>
      <c r="BA21469" s="6"/>
      <c r="BB21469" s="6"/>
      <c r="BC21469" s="6"/>
      <c r="BD21469" s="6"/>
      <c r="BE21469" s="6"/>
      <c r="BF21469" s="6"/>
      <c r="BG21469" s="10"/>
    </row>
    <row r="21470" spans="34:59" x14ac:dyDescent="0.25">
      <c r="AH21470" s="10"/>
      <c r="AI21470" s="6"/>
    </row>
    <row r="21471" spans="34:59" x14ac:dyDescent="0.25">
      <c r="AH21471" s="6"/>
      <c r="AI21471" s="6"/>
      <c r="AJ21471" s="6"/>
      <c r="AK21471" s="6"/>
      <c r="AL21471" s="6"/>
      <c r="AM21471" s="6"/>
      <c r="AN21471" s="6"/>
      <c r="AO21471" s="6"/>
      <c r="AP21471" s="6"/>
      <c r="AQ21471" s="6"/>
      <c r="AR21471" s="6"/>
      <c r="AS21471" s="6"/>
      <c r="AT21471" s="6"/>
      <c r="AU21471" s="6"/>
      <c r="AV21471" s="6"/>
      <c r="AW21471" s="6"/>
      <c r="AX21471" s="6"/>
      <c r="AY21471" s="6"/>
      <c r="AZ21471" s="6"/>
      <c r="BA21471" s="6"/>
      <c r="BB21471" s="6"/>
      <c r="BC21471" s="6"/>
      <c r="BD21471" s="6"/>
      <c r="BE21471" s="6"/>
      <c r="BF21471" s="6"/>
      <c r="BG21471" s="6"/>
    </row>
    <row r="21472" spans="34:59" x14ac:dyDescent="0.25">
      <c r="AH21472" s="10"/>
      <c r="AI21472" s="6"/>
      <c r="AJ21472" s="10"/>
      <c r="AK21472" s="10"/>
      <c r="AL21472" s="10"/>
      <c r="AM21472" s="10"/>
      <c r="AN21472" s="10"/>
      <c r="AO21472" s="10"/>
      <c r="AP21472" s="10"/>
      <c r="AQ21472" s="10"/>
      <c r="AR21472" s="10"/>
      <c r="AS21472" s="10"/>
      <c r="AT21472" s="10"/>
      <c r="AU21472" s="10"/>
      <c r="AV21472" s="10"/>
      <c r="AW21472" s="10"/>
      <c r="AX21472" s="10"/>
      <c r="AY21472" s="10"/>
      <c r="AZ21472" s="10"/>
      <c r="BA21472" s="10"/>
      <c r="BB21472" s="10"/>
      <c r="BC21472" s="10"/>
      <c r="BD21472" s="10"/>
      <c r="BE21472" s="10"/>
      <c r="BF21472" s="10"/>
      <c r="BG21472" s="6"/>
    </row>
    <row r="21473" spans="34:59" x14ac:dyDescent="0.25">
      <c r="AH21473" s="6"/>
      <c r="AI21473" s="6"/>
      <c r="AJ21473" s="6"/>
      <c r="AK21473" s="6"/>
      <c r="AL21473" s="6"/>
      <c r="AM21473" s="6"/>
      <c r="AN21473" s="6"/>
      <c r="AO21473" s="6"/>
      <c r="AP21473" s="6"/>
      <c r="AQ21473" s="6"/>
      <c r="AR21473" s="6"/>
      <c r="AS21473" s="6"/>
      <c r="AT21473" s="6"/>
      <c r="AU21473" s="6"/>
      <c r="AV21473" s="6"/>
      <c r="AW21473" s="6"/>
      <c r="AX21473" s="6"/>
      <c r="AY21473" s="6"/>
      <c r="AZ21473" s="6"/>
      <c r="BA21473" s="6"/>
      <c r="BB21473" s="6"/>
      <c r="BC21473" s="6"/>
      <c r="BD21473" s="6"/>
      <c r="BE21473" s="6"/>
      <c r="BF21473" s="6"/>
      <c r="BG21473" s="10"/>
    </row>
    <row r="21474" spans="34:59" x14ac:dyDescent="0.25">
      <c r="AH21474" s="10"/>
      <c r="AI21474" s="6"/>
    </row>
    <row r="21475" spans="34:59" x14ac:dyDescent="0.25">
      <c r="AH21475" s="6"/>
      <c r="AI21475" s="6"/>
      <c r="AJ21475" s="6"/>
      <c r="AK21475" s="6"/>
      <c r="AL21475" s="6"/>
      <c r="AM21475" s="6"/>
      <c r="AN21475" s="6"/>
      <c r="AO21475" s="6"/>
      <c r="AP21475" s="6"/>
      <c r="AQ21475" s="6"/>
      <c r="AR21475" s="6"/>
      <c r="AS21475" s="6"/>
      <c r="AT21475" s="6"/>
      <c r="AU21475" s="6"/>
      <c r="AV21475" s="6"/>
      <c r="AW21475" s="6"/>
      <c r="AX21475" s="6"/>
      <c r="AY21475" s="6"/>
      <c r="AZ21475" s="6"/>
      <c r="BA21475" s="6"/>
      <c r="BB21475" s="6"/>
      <c r="BC21475" s="6"/>
      <c r="BD21475" s="6"/>
      <c r="BE21475" s="6"/>
      <c r="BF21475" s="6"/>
      <c r="BG21475" s="6"/>
    </row>
    <row r="21476" spans="34:59" x14ac:dyDescent="0.25">
      <c r="AH21476" s="10"/>
      <c r="AI21476" s="6"/>
      <c r="AJ21476" s="10"/>
      <c r="AK21476" s="10"/>
      <c r="AL21476" s="10"/>
      <c r="AM21476" s="10"/>
      <c r="AN21476" s="10"/>
      <c r="AO21476" s="10"/>
      <c r="AP21476" s="10"/>
      <c r="AQ21476" s="10"/>
      <c r="AR21476" s="10"/>
      <c r="AS21476" s="10"/>
      <c r="AT21476" s="10"/>
      <c r="AU21476" s="10"/>
      <c r="AV21476" s="10"/>
      <c r="AW21476" s="10"/>
      <c r="AX21476" s="10"/>
      <c r="AY21476" s="10"/>
      <c r="AZ21476" s="10"/>
      <c r="BA21476" s="10"/>
      <c r="BB21476" s="10"/>
      <c r="BC21476" s="10"/>
      <c r="BD21476" s="10"/>
      <c r="BE21476" s="10"/>
      <c r="BF21476" s="10"/>
      <c r="BG21476" s="6"/>
    </row>
    <row r="21478" spans="34:59" x14ac:dyDescent="0.25">
      <c r="AH21478" s="10"/>
      <c r="AI21478" s="6"/>
    </row>
    <row r="21479" spans="34:59" x14ac:dyDescent="0.25">
      <c r="AH21479" s="6"/>
      <c r="AI21479" s="6"/>
      <c r="AJ21479" s="6"/>
      <c r="AK21479" s="6"/>
      <c r="AL21479" s="6"/>
      <c r="AM21479" s="6"/>
      <c r="AN21479" s="6"/>
      <c r="AO21479" s="6"/>
      <c r="AP21479" s="6"/>
      <c r="AQ21479" s="6"/>
      <c r="AR21479" s="6"/>
      <c r="AS21479" s="6"/>
      <c r="AT21479" s="6"/>
      <c r="AU21479" s="6"/>
      <c r="AV21479" s="6"/>
      <c r="AW21479" s="6"/>
      <c r="AX21479" s="6"/>
      <c r="AY21479" s="6"/>
      <c r="AZ21479" s="6"/>
      <c r="BA21479" s="6"/>
      <c r="BB21479" s="6"/>
      <c r="BC21479" s="6"/>
      <c r="BD21479" s="6"/>
      <c r="BE21479" s="6"/>
      <c r="BF21479" s="6"/>
      <c r="BG21479" s="6"/>
    </row>
    <row r="21480" spans="34:59" x14ac:dyDescent="0.25">
      <c r="AH21480" s="10"/>
      <c r="AI21480" s="6"/>
      <c r="AJ21480" s="10"/>
      <c r="AK21480" s="10"/>
      <c r="AL21480" s="10"/>
      <c r="AM21480" s="10"/>
      <c r="AN21480" s="10"/>
      <c r="AO21480" s="10"/>
      <c r="AP21480" s="10"/>
      <c r="AQ21480" s="10"/>
      <c r="AR21480" s="10"/>
      <c r="AS21480" s="10"/>
      <c r="AT21480" s="10"/>
      <c r="AU21480" s="10"/>
      <c r="AV21480" s="10"/>
      <c r="AW21480" s="10"/>
      <c r="AX21480" s="10"/>
      <c r="AY21480" s="10"/>
      <c r="AZ21480" s="10"/>
      <c r="BA21480" s="10"/>
      <c r="BB21480" s="10"/>
      <c r="BC21480" s="10"/>
      <c r="BD21480" s="10"/>
      <c r="BE21480" s="10"/>
      <c r="BF21480" s="10"/>
      <c r="BG21480" s="6"/>
    </row>
    <row r="21481" spans="34:59" x14ac:dyDescent="0.25">
      <c r="AH21481" s="6"/>
      <c r="AI21481" s="6"/>
      <c r="AJ21481" s="6"/>
      <c r="AK21481" s="6"/>
      <c r="AL21481" s="6"/>
      <c r="AM21481" s="6"/>
      <c r="AN21481" s="6"/>
      <c r="AO21481" s="6"/>
      <c r="AP21481" s="6"/>
      <c r="AQ21481" s="6"/>
      <c r="AR21481" s="6"/>
      <c r="AS21481" s="6"/>
      <c r="AT21481" s="6"/>
      <c r="AU21481" s="6"/>
      <c r="AV21481" s="6"/>
      <c r="AW21481" s="6"/>
      <c r="AX21481" s="6"/>
      <c r="AY21481" s="6"/>
      <c r="AZ21481" s="6"/>
      <c r="BA21481" s="6"/>
      <c r="BB21481" s="6"/>
      <c r="BC21481" s="6"/>
      <c r="BD21481" s="6"/>
      <c r="BE21481" s="6"/>
      <c r="BF21481" s="6"/>
      <c r="BG21481" s="10"/>
    </row>
    <row r="21482" spans="34:59" x14ac:dyDescent="0.25">
      <c r="AH21482" s="10"/>
      <c r="AI21482" s="6"/>
    </row>
    <row r="21483" spans="34:59" x14ac:dyDescent="0.25">
      <c r="AH21483" s="6"/>
      <c r="AI21483" s="6"/>
      <c r="AJ21483" s="6"/>
      <c r="AK21483" s="6"/>
      <c r="AL21483" s="6"/>
      <c r="AM21483" s="6"/>
      <c r="AN21483" s="6"/>
      <c r="AO21483" s="6"/>
      <c r="AP21483" s="6"/>
      <c r="AQ21483" s="6"/>
      <c r="AR21483" s="6"/>
      <c r="AS21483" s="6"/>
      <c r="AT21483" s="6"/>
      <c r="AU21483" s="6"/>
      <c r="AV21483" s="6"/>
      <c r="AW21483" s="6"/>
      <c r="AX21483" s="6"/>
      <c r="AY21483" s="6"/>
      <c r="AZ21483" s="6"/>
      <c r="BA21483" s="6"/>
      <c r="BB21483" s="6"/>
      <c r="BC21483" s="6"/>
      <c r="BD21483" s="6"/>
      <c r="BE21483" s="6"/>
      <c r="BF21483" s="6"/>
      <c r="BG21483" s="6"/>
    </row>
    <row r="21484" spans="34:59" x14ac:dyDescent="0.25">
      <c r="AH21484" s="10"/>
      <c r="AI21484" s="6"/>
      <c r="AJ21484" s="10"/>
      <c r="AK21484" s="10"/>
      <c r="AL21484" s="10"/>
      <c r="AM21484" s="10"/>
      <c r="AN21484" s="10"/>
      <c r="AO21484" s="10"/>
      <c r="AP21484" s="10"/>
      <c r="AQ21484" s="10"/>
      <c r="AR21484" s="10"/>
      <c r="AS21484" s="10"/>
      <c r="AT21484" s="10"/>
      <c r="AU21484" s="10"/>
      <c r="AV21484" s="10"/>
      <c r="AW21484" s="10"/>
      <c r="AX21484" s="10"/>
      <c r="AY21484" s="10"/>
      <c r="AZ21484" s="10"/>
      <c r="BA21484" s="10"/>
      <c r="BB21484" s="10"/>
      <c r="BC21484" s="10"/>
      <c r="BD21484" s="10"/>
      <c r="BE21484" s="10"/>
      <c r="BF21484" s="10"/>
      <c r="BG21484" s="6"/>
    </row>
    <row r="21485" spans="34:59" x14ac:dyDescent="0.25">
      <c r="AH21485" s="6"/>
      <c r="AI21485" s="6"/>
      <c r="AJ21485" s="6"/>
      <c r="AK21485" s="6"/>
      <c r="AL21485" s="6"/>
      <c r="AM21485" s="6"/>
      <c r="AN21485" s="6"/>
      <c r="AO21485" s="6"/>
      <c r="AP21485" s="6"/>
      <c r="AQ21485" s="6"/>
      <c r="AR21485" s="6"/>
      <c r="AS21485" s="6"/>
      <c r="AT21485" s="6"/>
      <c r="AU21485" s="6"/>
      <c r="AV21485" s="6"/>
      <c r="AW21485" s="6"/>
      <c r="AX21485" s="6"/>
      <c r="AY21485" s="6"/>
      <c r="AZ21485" s="6"/>
      <c r="BA21485" s="6"/>
      <c r="BB21485" s="6"/>
      <c r="BC21485" s="6"/>
      <c r="BD21485" s="6"/>
      <c r="BE21485" s="6"/>
      <c r="BF21485" s="6"/>
      <c r="BG21485" s="10"/>
    </row>
    <row r="21486" spans="34:59" x14ac:dyDescent="0.25">
      <c r="AH21486" s="10"/>
      <c r="AI21486" s="6"/>
    </row>
    <row r="21487" spans="34:59" x14ac:dyDescent="0.25">
      <c r="AH21487" s="6"/>
      <c r="AI21487" s="6"/>
      <c r="AJ21487" s="6"/>
      <c r="AK21487" s="6"/>
      <c r="AL21487" s="6"/>
      <c r="AM21487" s="6"/>
      <c r="AN21487" s="6"/>
      <c r="AO21487" s="6"/>
      <c r="AP21487" s="6"/>
      <c r="AQ21487" s="6"/>
      <c r="AR21487" s="6"/>
      <c r="AS21487" s="6"/>
      <c r="AT21487" s="6"/>
      <c r="AU21487" s="6"/>
      <c r="AV21487" s="6"/>
      <c r="AW21487" s="6"/>
      <c r="AX21487" s="6"/>
      <c r="AY21487" s="6"/>
      <c r="AZ21487" s="6"/>
      <c r="BA21487" s="6"/>
      <c r="BB21487" s="6"/>
      <c r="BC21487" s="6"/>
      <c r="BD21487" s="6"/>
      <c r="BE21487" s="6"/>
      <c r="BF21487" s="6"/>
      <c r="BG21487" s="6"/>
    </row>
    <row r="21488" spans="34:59" x14ac:dyDescent="0.25">
      <c r="AH21488" s="10"/>
      <c r="AI21488" s="6"/>
      <c r="AJ21488" s="10"/>
      <c r="AK21488" s="10"/>
      <c r="AL21488" s="10"/>
      <c r="AM21488" s="10"/>
      <c r="AN21488" s="10"/>
      <c r="AO21488" s="10"/>
      <c r="AP21488" s="10"/>
      <c r="AQ21488" s="10"/>
      <c r="AR21488" s="10"/>
      <c r="AS21488" s="10"/>
      <c r="AT21488" s="10"/>
      <c r="AU21488" s="10"/>
      <c r="AV21488" s="10"/>
      <c r="AW21488" s="10"/>
      <c r="AX21488" s="10"/>
      <c r="AY21488" s="10"/>
      <c r="AZ21488" s="10"/>
      <c r="BA21488" s="10"/>
      <c r="BB21488" s="10"/>
      <c r="BC21488" s="10"/>
      <c r="BD21488" s="10"/>
      <c r="BE21488" s="10"/>
      <c r="BF21488" s="10"/>
      <c r="BG21488" s="6"/>
    </row>
    <row r="21489" spans="34:59" x14ac:dyDescent="0.25">
      <c r="AH21489" s="6"/>
      <c r="AI21489" s="6"/>
      <c r="AJ21489" s="6"/>
      <c r="AK21489" s="6"/>
      <c r="AL21489" s="6"/>
      <c r="AM21489" s="6"/>
      <c r="AN21489" s="6"/>
      <c r="AO21489" s="6"/>
      <c r="AP21489" s="6"/>
      <c r="AQ21489" s="6"/>
      <c r="AR21489" s="6"/>
      <c r="AS21489" s="6"/>
      <c r="AT21489" s="6"/>
      <c r="AU21489" s="6"/>
      <c r="AV21489" s="6"/>
      <c r="AW21489" s="6"/>
      <c r="AX21489" s="6"/>
      <c r="AY21489" s="6"/>
      <c r="AZ21489" s="6"/>
      <c r="BA21489" s="6"/>
      <c r="BB21489" s="6"/>
      <c r="BC21489" s="6"/>
      <c r="BD21489" s="6"/>
      <c r="BE21489" s="6"/>
      <c r="BF21489" s="6"/>
      <c r="BG21489" s="10"/>
    </row>
    <row r="21490" spans="34:59" x14ac:dyDescent="0.25">
      <c r="AH21490" s="10"/>
      <c r="AI21490" s="6"/>
    </row>
    <row r="21491" spans="34:59" x14ac:dyDescent="0.25">
      <c r="AH21491" s="6"/>
      <c r="AI21491" s="6"/>
      <c r="AJ21491" s="6"/>
      <c r="AK21491" s="6"/>
      <c r="AL21491" s="6"/>
      <c r="AM21491" s="6"/>
      <c r="AN21491" s="6"/>
      <c r="AO21491" s="6"/>
      <c r="AP21491" s="6"/>
      <c r="AQ21491" s="6"/>
      <c r="AR21491" s="6"/>
      <c r="AS21491" s="6"/>
      <c r="AT21491" s="6"/>
      <c r="AU21491" s="6"/>
      <c r="AV21491" s="6"/>
      <c r="AW21491" s="6"/>
      <c r="AX21491" s="6"/>
      <c r="AY21491" s="6"/>
      <c r="AZ21491" s="6"/>
      <c r="BA21491" s="6"/>
      <c r="BB21491" s="6"/>
      <c r="BC21491" s="6"/>
      <c r="BD21491" s="6"/>
      <c r="BE21491" s="6"/>
      <c r="BF21491" s="6"/>
      <c r="BG21491" s="6"/>
    </row>
    <row r="21492" spans="34:59" x14ac:dyDescent="0.25">
      <c r="AH21492" s="10"/>
      <c r="AI21492" s="6"/>
      <c r="AJ21492" s="10"/>
      <c r="AK21492" s="10"/>
      <c r="AL21492" s="10"/>
      <c r="AM21492" s="10"/>
      <c r="AN21492" s="10"/>
      <c r="AO21492" s="10"/>
      <c r="AP21492" s="10"/>
      <c r="AQ21492" s="10"/>
      <c r="AR21492" s="10"/>
      <c r="AS21492" s="10"/>
      <c r="AT21492" s="10"/>
      <c r="AU21492" s="10"/>
      <c r="AV21492" s="10"/>
      <c r="AW21492" s="10"/>
      <c r="AX21492" s="10"/>
      <c r="AY21492" s="10"/>
      <c r="AZ21492" s="10"/>
      <c r="BA21492" s="10"/>
      <c r="BB21492" s="10"/>
      <c r="BC21492" s="10"/>
      <c r="BD21492" s="10"/>
      <c r="BE21492" s="10"/>
      <c r="BF21492" s="10"/>
      <c r="BG21492" s="6"/>
    </row>
    <row r="21494" spans="34:59" x14ac:dyDescent="0.25">
      <c r="AH21494" s="10"/>
      <c r="AI21494" s="6"/>
    </row>
    <row r="21495" spans="34:59" x14ac:dyDescent="0.25">
      <c r="AH21495" s="6"/>
      <c r="AI21495" s="6"/>
      <c r="AJ21495" s="6"/>
      <c r="AK21495" s="6"/>
      <c r="AL21495" s="6"/>
      <c r="AM21495" s="6"/>
      <c r="AN21495" s="6"/>
      <c r="AO21495" s="6"/>
      <c r="AP21495" s="6"/>
      <c r="AQ21495" s="6"/>
      <c r="AR21495" s="6"/>
      <c r="AS21495" s="6"/>
      <c r="AT21495" s="6"/>
      <c r="AU21495" s="6"/>
      <c r="AV21495" s="6"/>
      <c r="AW21495" s="6"/>
      <c r="AX21495" s="6"/>
      <c r="AY21495" s="6"/>
      <c r="AZ21495" s="6"/>
      <c r="BA21495" s="6"/>
      <c r="BB21495" s="6"/>
      <c r="BC21495" s="6"/>
      <c r="BD21495" s="6"/>
      <c r="BE21495" s="6"/>
      <c r="BF21495" s="6"/>
      <c r="BG21495" s="6"/>
    </row>
    <row r="21496" spans="34:59" x14ac:dyDescent="0.25">
      <c r="AH21496" s="10"/>
      <c r="AI21496" s="6"/>
      <c r="AJ21496" s="10"/>
      <c r="AK21496" s="10"/>
      <c r="AL21496" s="10"/>
      <c r="AM21496" s="10"/>
      <c r="AN21496" s="10"/>
      <c r="AO21496" s="10"/>
      <c r="AP21496" s="10"/>
      <c r="AQ21496" s="10"/>
      <c r="AR21496" s="10"/>
      <c r="AS21496" s="10"/>
      <c r="AT21496" s="10"/>
      <c r="AU21496" s="10"/>
      <c r="AV21496" s="10"/>
      <c r="AW21496" s="10"/>
      <c r="AX21496" s="10"/>
      <c r="AY21496" s="10"/>
      <c r="AZ21496" s="10"/>
      <c r="BA21496" s="10"/>
      <c r="BB21496" s="10"/>
      <c r="BC21496" s="10"/>
      <c r="BD21496" s="10"/>
      <c r="BE21496" s="10"/>
      <c r="BF21496" s="10"/>
      <c r="BG21496" s="6"/>
    </row>
    <row r="21497" spans="34:59" x14ac:dyDescent="0.25">
      <c r="AH21497" s="6"/>
      <c r="AI21497" s="6"/>
      <c r="AJ21497" s="6"/>
      <c r="AK21497" s="6"/>
      <c r="AL21497" s="6"/>
      <c r="AM21497" s="6"/>
      <c r="AN21497" s="6"/>
      <c r="AO21497" s="6"/>
      <c r="AP21497" s="6"/>
      <c r="AQ21497" s="6"/>
      <c r="AR21497" s="6"/>
      <c r="AS21497" s="6"/>
      <c r="AT21497" s="6"/>
      <c r="AU21497" s="6"/>
      <c r="AV21497" s="6"/>
      <c r="AW21497" s="6"/>
      <c r="AX21497" s="6"/>
      <c r="AY21497" s="6"/>
      <c r="AZ21497" s="6"/>
      <c r="BA21497" s="6"/>
      <c r="BB21497" s="6"/>
      <c r="BC21497" s="6"/>
      <c r="BD21497" s="6"/>
      <c r="BE21497" s="6"/>
      <c r="BF21497" s="6"/>
      <c r="BG21497" s="10"/>
    </row>
    <row r="21498" spans="34:59" x14ac:dyDescent="0.25">
      <c r="AH21498" s="10"/>
      <c r="AI21498" s="6"/>
    </row>
    <row r="21499" spans="34:59" x14ac:dyDescent="0.25">
      <c r="AH21499" s="6"/>
      <c r="AI21499" s="6"/>
      <c r="AJ21499" s="6"/>
      <c r="AK21499" s="6"/>
      <c r="AL21499" s="6"/>
      <c r="AM21499" s="6"/>
      <c r="AN21499" s="6"/>
      <c r="AO21499" s="6"/>
      <c r="AP21499" s="6"/>
      <c r="AQ21499" s="6"/>
      <c r="AR21499" s="6"/>
      <c r="AS21499" s="6"/>
      <c r="AT21499" s="6"/>
      <c r="AU21499" s="6"/>
      <c r="AV21499" s="6"/>
      <c r="AW21499" s="6"/>
      <c r="AX21499" s="6"/>
      <c r="AY21499" s="6"/>
      <c r="AZ21499" s="6"/>
      <c r="BA21499" s="6"/>
      <c r="BB21499" s="6"/>
      <c r="BC21499" s="6"/>
      <c r="BD21499" s="6"/>
      <c r="BE21499" s="6"/>
      <c r="BF21499" s="6"/>
      <c r="BG21499" s="6"/>
    </row>
    <row r="21500" spans="34:59" x14ac:dyDescent="0.25">
      <c r="AH21500" s="10"/>
      <c r="AI21500" s="6"/>
      <c r="AJ21500" s="10"/>
      <c r="AK21500" s="10"/>
      <c r="AL21500" s="10"/>
      <c r="AM21500" s="10"/>
      <c r="AN21500" s="10"/>
      <c r="AO21500" s="10"/>
      <c r="AP21500" s="10"/>
      <c r="AQ21500" s="10"/>
      <c r="AR21500" s="10"/>
      <c r="AS21500" s="10"/>
      <c r="AT21500" s="10"/>
      <c r="AU21500" s="10"/>
      <c r="AV21500" s="10"/>
      <c r="AW21500" s="10"/>
      <c r="AX21500" s="10"/>
      <c r="AY21500" s="10"/>
      <c r="AZ21500" s="10"/>
      <c r="BA21500" s="10"/>
      <c r="BB21500" s="10"/>
      <c r="BC21500" s="10"/>
      <c r="BD21500" s="10"/>
      <c r="BE21500" s="10"/>
      <c r="BF21500" s="10"/>
      <c r="BG21500" s="6"/>
    </row>
    <row r="21501" spans="34:59" x14ac:dyDescent="0.25">
      <c r="AH21501" s="6"/>
      <c r="AI21501" s="6"/>
      <c r="AJ21501" s="6"/>
      <c r="AK21501" s="6"/>
      <c r="AL21501" s="6"/>
      <c r="AM21501" s="6"/>
      <c r="AN21501" s="6"/>
      <c r="AO21501" s="6"/>
      <c r="AP21501" s="6"/>
      <c r="AQ21501" s="6"/>
      <c r="AR21501" s="6"/>
      <c r="AS21501" s="6"/>
      <c r="AT21501" s="6"/>
      <c r="AU21501" s="6"/>
      <c r="AV21501" s="6"/>
      <c r="AW21501" s="6"/>
      <c r="AX21501" s="6"/>
      <c r="AY21501" s="6"/>
      <c r="AZ21501" s="6"/>
      <c r="BA21501" s="6"/>
      <c r="BB21501" s="6"/>
      <c r="BC21501" s="6"/>
      <c r="BD21501" s="6"/>
      <c r="BE21501" s="6"/>
      <c r="BF21501" s="6"/>
      <c r="BG21501" s="10"/>
    </row>
    <row r="21502" spans="34:59" x14ac:dyDescent="0.25">
      <c r="AH21502" s="10"/>
      <c r="AI21502" s="6"/>
    </row>
    <row r="21503" spans="34:59" x14ac:dyDescent="0.25">
      <c r="AH21503" s="6"/>
      <c r="AI21503" s="6"/>
      <c r="AJ21503" s="6"/>
      <c r="AK21503" s="6"/>
      <c r="AL21503" s="6"/>
      <c r="AM21503" s="6"/>
      <c r="AN21503" s="6"/>
      <c r="AO21503" s="6"/>
      <c r="AP21503" s="6"/>
      <c r="AQ21503" s="6"/>
      <c r="AR21503" s="6"/>
      <c r="AS21503" s="6"/>
      <c r="AT21503" s="6"/>
      <c r="AU21503" s="6"/>
      <c r="AV21503" s="6"/>
      <c r="AW21503" s="6"/>
      <c r="AX21503" s="6"/>
      <c r="AY21503" s="6"/>
      <c r="AZ21503" s="6"/>
      <c r="BA21503" s="6"/>
      <c r="BB21503" s="6"/>
      <c r="BC21503" s="6"/>
      <c r="BD21503" s="6"/>
      <c r="BE21503" s="6"/>
      <c r="BF21503" s="6"/>
      <c r="BG21503" s="6"/>
    </row>
    <row r="21504" spans="34:59" x14ac:dyDescent="0.25">
      <c r="AH21504" s="10"/>
      <c r="AI21504" s="6"/>
      <c r="AJ21504" s="10"/>
      <c r="AK21504" s="10"/>
      <c r="AL21504" s="10"/>
      <c r="AM21504" s="10"/>
      <c r="AN21504" s="10"/>
      <c r="AO21504" s="10"/>
      <c r="AP21504" s="10"/>
      <c r="AQ21504" s="10"/>
      <c r="AR21504" s="10"/>
      <c r="AS21504" s="10"/>
      <c r="AT21504" s="10"/>
      <c r="AU21504" s="10"/>
      <c r="AV21504" s="10"/>
      <c r="AW21504" s="10"/>
      <c r="AX21504" s="10"/>
      <c r="AY21504" s="10"/>
      <c r="AZ21504" s="10"/>
      <c r="BA21504" s="10"/>
      <c r="BB21504" s="10"/>
      <c r="BC21504" s="10"/>
      <c r="BD21504" s="10"/>
      <c r="BE21504" s="10"/>
      <c r="BF21504" s="10"/>
      <c r="BG21504" s="6"/>
    </row>
    <row r="21505" spans="34:59" x14ac:dyDescent="0.25">
      <c r="AH21505" s="6"/>
      <c r="AI21505" s="6"/>
      <c r="AJ21505" s="6"/>
      <c r="AK21505" s="6"/>
      <c r="AL21505" s="6"/>
      <c r="AM21505" s="6"/>
      <c r="AN21505" s="6"/>
      <c r="AO21505" s="6"/>
      <c r="AP21505" s="6"/>
      <c r="AQ21505" s="6"/>
      <c r="AR21505" s="6"/>
      <c r="AS21505" s="6"/>
      <c r="AT21505" s="6"/>
      <c r="AU21505" s="6"/>
      <c r="AV21505" s="6"/>
      <c r="AW21505" s="6"/>
      <c r="AX21505" s="6"/>
      <c r="AY21505" s="6"/>
      <c r="AZ21505" s="6"/>
      <c r="BA21505" s="6"/>
      <c r="BB21505" s="6"/>
      <c r="BC21505" s="6"/>
      <c r="BD21505" s="6"/>
      <c r="BE21505" s="6"/>
      <c r="BF21505" s="6"/>
      <c r="BG21505" s="10"/>
    </row>
    <row r="21506" spans="34:59" x14ac:dyDescent="0.25">
      <c r="AH21506" s="10"/>
      <c r="AI21506" s="6"/>
    </row>
    <row r="21507" spans="34:59" x14ac:dyDescent="0.25">
      <c r="AH21507" s="6"/>
      <c r="AI21507" s="6"/>
      <c r="AJ21507" s="6"/>
      <c r="AK21507" s="6"/>
      <c r="AL21507" s="6"/>
      <c r="AM21507" s="6"/>
      <c r="AN21507" s="6"/>
      <c r="AO21507" s="6"/>
      <c r="AP21507" s="6"/>
      <c r="AQ21507" s="6"/>
      <c r="AR21507" s="6"/>
      <c r="AS21507" s="6"/>
      <c r="AT21507" s="6"/>
      <c r="AU21507" s="6"/>
      <c r="AV21507" s="6"/>
      <c r="AW21507" s="6"/>
      <c r="AX21507" s="6"/>
      <c r="AY21507" s="6"/>
      <c r="AZ21507" s="6"/>
      <c r="BA21507" s="6"/>
      <c r="BB21507" s="6"/>
      <c r="BC21507" s="6"/>
      <c r="BD21507" s="6"/>
      <c r="BE21507" s="6"/>
      <c r="BF21507" s="6"/>
      <c r="BG21507" s="6"/>
    </row>
    <row r="21508" spans="34:59" x14ac:dyDescent="0.25">
      <c r="AH21508" s="10"/>
      <c r="AI21508" s="6"/>
      <c r="AJ21508" s="10"/>
      <c r="AK21508" s="10"/>
      <c r="AL21508" s="10"/>
      <c r="AM21508" s="10"/>
      <c r="AN21508" s="10"/>
      <c r="AO21508" s="10"/>
      <c r="AP21508" s="10"/>
      <c r="AQ21508" s="10"/>
      <c r="AR21508" s="10"/>
      <c r="AS21508" s="10"/>
      <c r="AT21508" s="10"/>
      <c r="AU21508" s="10"/>
      <c r="AV21508" s="10"/>
      <c r="AW21508" s="10"/>
      <c r="AX21508" s="10"/>
      <c r="AY21508" s="10"/>
      <c r="AZ21508" s="10"/>
      <c r="BA21508" s="10"/>
      <c r="BB21508" s="10"/>
      <c r="BC21508" s="10"/>
      <c r="BD21508" s="10"/>
      <c r="BE21508" s="10"/>
      <c r="BF21508" s="10"/>
      <c r="BG21508" s="6"/>
    </row>
    <row r="21510" spans="34:59" x14ac:dyDescent="0.25">
      <c r="AH21510" s="10"/>
      <c r="AI21510" s="6"/>
    </row>
    <row r="21511" spans="34:59" x14ac:dyDescent="0.25">
      <c r="AH21511" s="6"/>
      <c r="AI21511" s="6"/>
      <c r="AJ21511" s="6"/>
      <c r="AK21511" s="6"/>
      <c r="AL21511" s="6"/>
      <c r="AM21511" s="6"/>
      <c r="AN21511" s="6"/>
      <c r="AO21511" s="6"/>
      <c r="AP21511" s="6"/>
      <c r="AQ21511" s="6"/>
      <c r="AR21511" s="6"/>
      <c r="AS21511" s="6"/>
      <c r="AT21511" s="6"/>
      <c r="AU21511" s="6"/>
      <c r="AV21511" s="6"/>
      <c r="AW21511" s="6"/>
      <c r="AX21511" s="6"/>
      <c r="AY21511" s="6"/>
      <c r="AZ21511" s="6"/>
      <c r="BA21511" s="6"/>
      <c r="BB21511" s="6"/>
      <c r="BC21511" s="6"/>
      <c r="BD21511" s="6"/>
      <c r="BE21511" s="6"/>
      <c r="BF21511" s="6"/>
      <c r="BG21511" s="6"/>
    </row>
    <row r="21512" spans="34:59" x14ac:dyDescent="0.25">
      <c r="AH21512" s="10"/>
      <c r="AI21512" s="6"/>
      <c r="AJ21512" s="10"/>
      <c r="AK21512" s="10"/>
      <c r="AL21512" s="10"/>
      <c r="AM21512" s="10"/>
      <c r="AN21512" s="10"/>
      <c r="AO21512" s="10"/>
      <c r="AP21512" s="10"/>
      <c r="AQ21512" s="10"/>
      <c r="AR21512" s="10"/>
      <c r="AS21512" s="10"/>
      <c r="AT21512" s="10"/>
      <c r="AU21512" s="10"/>
      <c r="AV21512" s="10"/>
      <c r="AW21512" s="10"/>
      <c r="AX21512" s="10"/>
      <c r="AY21512" s="10"/>
      <c r="AZ21512" s="10"/>
      <c r="BA21512" s="10"/>
      <c r="BB21512" s="10"/>
      <c r="BC21512" s="10"/>
      <c r="BD21512" s="10"/>
      <c r="BE21512" s="10"/>
      <c r="BF21512" s="10"/>
      <c r="BG21512" s="6"/>
    </row>
    <row r="21513" spans="34:59" x14ac:dyDescent="0.25">
      <c r="AH21513" s="6"/>
      <c r="AI21513" s="6"/>
      <c r="AJ21513" s="6"/>
      <c r="AK21513" s="6"/>
      <c r="AL21513" s="6"/>
      <c r="AM21513" s="6"/>
      <c r="AN21513" s="6"/>
      <c r="AO21513" s="6"/>
      <c r="AP21513" s="6"/>
      <c r="AQ21513" s="6"/>
      <c r="AR21513" s="6"/>
      <c r="AS21513" s="6"/>
      <c r="AT21513" s="6"/>
      <c r="AU21513" s="6"/>
      <c r="AV21513" s="6"/>
      <c r="AW21513" s="6"/>
      <c r="AX21513" s="6"/>
      <c r="AY21513" s="6"/>
      <c r="AZ21513" s="6"/>
      <c r="BA21513" s="6"/>
      <c r="BB21513" s="6"/>
      <c r="BC21513" s="6"/>
      <c r="BD21513" s="6"/>
      <c r="BE21513" s="6"/>
      <c r="BF21513" s="6"/>
      <c r="BG21513" s="10"/>
    </row>
    <row r="21514" spans="34:59" x14ac:dyDescent="0.25">
      <c r="AH21514" s="10"/>
      <c r="AI21514" s="6"/>
    </row>
    <row r="21515" spans="34:59" x14ac:dyDescent="0.25">
      <c r="AH21515" s="6"/>
      <c r="AI21515" s="6"/>
      <c r="AJ21515" s="6"/>
      <c r="AK21515" s="6"/>
      <c r="AL21515" s="6"/>
      <c r="AM21515" s="6"/>
      <c r="AN21515" s="6"/>
      <c r="AO21515" s="6"/>
      <c r="AP21515" s="6"/>
      <c r="AQ21515" s="6"/>
      <c r="AR21515" s="6"/>
      <c r="AS21515" s="6"/>
      <c r="AT21515" s="6"/>
      <c r="AU21515" s="6"/>
      <c r="AV21515" s="6"/>
      <c r="AW21515" s="6"/>
      <c r="AX21515" s="6"/>
      <c r="AY21515" s="6"/>
      <c r="AZ21515" s="6"/>
      <c r="BA21515" s="6"/>
      <c r="BB21515" s="6"/>
      <c r="BC21515" s="6"/>
      <c r="BD21515" s="6"/>
      <c r="BE21515" s="6"/>
      <c r="BF21515" s="6"/>
      <c r="BG21515" s="6"/>
    </row>
    <row r="21516" spans="34:59" x14ac:dyDescent="0.25">
      <c r="AH21516" s="10"/>
      <c r="AI21516" s="6"/>
      <c r="AJ21516" s="10"/>
      <c r="AK21516" s="10"/>
      <c r="AL21516" s="10"/>
      <c r="AM21516" s="10"/>
      <c r="AN21516" s="10"/>
      <c r="AO21516" s="10"/>
      <c r="AP21516" s="10"/>
      <c r="AQ21516" s="10"/>
      <c r="AR21516" s="10"/>
      <c r="AS21516" s="10"/>
      <c r="AT21516" s="10"/>
      <c r="AU21516" s="10"/>
      <c r="AV21516" s="10"/>
      <c r="AW21516" s="10"/>
      <c r="AX21516" s="10"/>
      <c r="AY21516" s="10"/>
      <c r="AZ21516" s="10"/>
      <c r="BA21516" s="10"/>
      <c r="BB21516" s="10"/>
      <c r="BC21516" s="10"/>
      <c r="BD21516" s="10"/>
      <c r="BE21516" s="10"/>
      <c r="BF21516" s="10"/>
      <c r="BG21516" s="6"/>
    </row>
    <row r="21517" spans="34:59" x14ac:dyDescent="0.25">
      <c r="AH21517" s="6"/>
      <c r="AI21517" s="6"/>
      <c r="AJ21517" s="6"/>
      <c r="AK21517" s="6"/>
      <c r="AL21517" s="6"/>
      <c r="AM21517" s="6"/>
      <c r="AN21517" s="6"/>
      <c r="AO21517" s="6"/>
      <c r="AP21517" s="6"/>
      <c r="AQ21517" s="6"/>
      <c r="AR21517" s="6"/>
      <c r="AS21517" s="6"/>
      <c r="AT21517" s="6"/>
      <c r="AU21517" s="6"/>
      <c r="AV21517" s="6"/>
      <c r="AW21517" s="6"/>
      <c r="AX21517" s="6"/>
      <c r="AY21517" s="6"/>
      <c r="AZ21517" s="6"/>
      <c r="BA21517" s="6"/>
      <c r="BB21517" s="6"/>
      <c r="BC21517" s="6"/>
      <c r="BD21517" s="6"/>
      <c r="BE21517" s="6"/>
      <c r="BF21517" s="6"/>
      <c r="BG21517" s="10"/>
    </row>
    <row r="21518" spans="34:59" x14ac:dyDescent="0.25">
      <c r="AH21518" s="10"/>
      <c r="AI21518" s="6"/>
    </row>
    <row r="21519" spans="34:59" x14ac:dyDescent="0.25">
      <c r="AH21519" s="6"/>
      <c r="AI21519" s="6"/>
      <c r="AJ21519" s="6"/>
      <c r="AK21519" s="6"/>
      <c r="AL21519" s="6"/>
      <c r="AM21519" s="6"/>
      <c r="AN21519" s="6"/>
      <c r="AO21519" s="6"/>
      <c r="AP21519" s="6"/>
      <c r="AQ21519" s="6"/>
      <c r="AR21519" s="6"/>
      <c r="AS21519" s="6"/>
      <c r="AT21519" s="6"/>
      <c r="AU21519" s="6"/>
      <c r="AV21519" s="6"/>
      <c r="AW21519" s="6"/>
      <c r="AX21519" s="6"/>
      <c r="AY21519" s="6"/>
      <c r="AZ21519" s="6"/>
      <c r="BA21519" s="6"/>
      <c r="BB21519" s="6"/>
      <c r="BC21519" s="6"/>
      <c r="BD21519" s="6"/>
      <c r="BE21519" s="6"/>
      <c r="BF21519" s="6"/>
      <c r="BG21519" s="6"/>
    </row>
    <row r="21520" spans="34:59" x14ac:dyDescent="0.25">
      <c r="AH21520" s="10"/>
      <c r="AI21520" s="6"/>
      <c r="AJ21520" s="10"/>
      <c r="AK21520" s="10"/>
      <c r="AL21520" s="10"/>
      <c r="AM21520" s="10"/>
      <c r="AN21520" s="10"/>
      <c r="AO21520" s="10"/>
      <c r="AP21520" s="10"/>
      <c r="AQ21520" s="10"/>
      <c r="AR21520" s="10"/>
      <c r="AS21520" s="10"/>
      <c r="AT21520" s="10"/>
      <c r="AU21520" s="10"/>
      <c r="AV21520" s="10"/>
      <c r="AW21520" s="10"/>
      <c r="AX21520" s="10"/>
      <c r="AY21520" s="10"/>
      <c r="AZ21520" s="10"/>
      <c r="BA21520" s="10"/>
      <c r="BB21520" s="10"/>
      <c r="BC21520" s="10"/>
      <c r="BD21520" s="10"/>
      <c r="BE21520" s="10"/>
      <c r="BF21520" s="10"/>
      <c r="BG21520" s="6"/>
    </row>
    <row r="21521" spans="34:59" x14ac:dyDescent="0.25">
      <c r="AH21521" s="6"/>
      <c r="AI21521" s="6"/>
      <c r="AJ21521" s="6"/>
      <c r="AK21521" s="6"/>
      <c r="AL21521" s="6"/>
      <c r="AM21521" s="6"/>
      <c r="AN21521" s="6"/>
      <c r="AO21521" s="6"/>
      <c r="AP21521" s="6"/>
      <c r="AQ21521" s="6"/>
      <c r="AR21521" s="6"/>
      <c r="AS21521" s="6"/>
      <c r="AT21521" s="6"/>
      <c r="AU21521" s="6"/>
      <c r="AV21521" s="6"/>
      <c r="AW21521" s="6"/>
      <c r="AX21521" s="6"/>
      <c r="AY21521" s="6"/>
      <c r="AZ21521" s="6"/>
      <c r="BA21521" s="6"/>
      <c r="BB21521" s="6"/>
      <c r="BC21521" s="6"/>
      <c r="BD21521" s="6"/>
      <c r="BE21521" s="6"/>
      <c r="BF21521" s="6"/>
      <c r="BG21521" s="10"/>
    </row>
    <row r="21522" spans="34:59" x14ac:dyDescent="0.25">
      <c r="AH21522" s="10"/>
      <c r="AI21522" s="6"/>
    </row>
    <row r="21523" spans="34:59" x14ac:dyDescent="0.25">
      <c r="AH21523" s="6"/>
      <c r="AI21523" s="6"/>
      <c r="AJ21523" s="6"/>
      <c r="AK21523" s="6"/>
      <c r="AL21523" s="6"/>
      <c r="AM21523" s="6"/>
      <c r="AN21523" s="6"/>
      <c r="AO21523" s="6"/>
      <c r="AP21523" s="6"/>
      <c r="AQ21523" s="6"/>
      <c r="AR21523" s="6"/>
      <c r="AS21523" s="6"/>
      <c r="AT21523" s="6"/>
      <c r="AU21523" s="6"/>
      <c r="AV21523" s="6"/>
      <c r="AW21523" s="6"/>
      <c r="AX21523" s="6"/>
      <c r="AY21523" s="6"/>
      <c r="AZ21523" s="6"/>
      <c r="BA21523" s="6"/>
      <c r="BB21523" s="6"/>
      <c r="BC21523" s="6"/>
      <c r="BD21523" s="6"/>
      <c r="BE21523" s="6"/>
      <c r="BF21523" s="6"/>
      <c r="BG21523" s="6"/>
    </row>
    <row r="21524" spans="34:59" x14ac:dyDescent="0.25">
      <c r="AH21524" s="10"/>
      <c r="AI21524" s="6"/>
      <c r="AJ21524" s="10"/>
      <c r="AK21524" s="10"/>
      <c r="AL21524" s="10"/>
      <c r="AM21524" s="10"/>
      <c r="AN21524" s="10"/>
      <c r="AO21524" s="10"/>
      <c r="AP21524" s="10"/>
      <c r="AQ21524" s="10"/>
      <c r="AR21524" s="10"/>
      <c r="AS21524" s="10"/>
      <c r="AT21524" s="10"/>
      <c r="AU21524" s="10"/>
      <c r="AV21524" s="10"/>
      <c r="AW21524" s="10"/>
      <c r="AX21524" s="10"/>
      <c r="AY21524" s="10"/>
      <c r="AZ21524" s="10"/>
      <c r="BA21524" s="10"/>
      <c r="BB21524" s="10"/>
      <c r="BC21524" s="10"/>
      <c r="BD21524" s="10"/>
      <c r="BE21524" s="10"/>
      <c r="BF21524" s="10"/>
      <c r="BG21524" s="6"/>
    </row>
    <row r="21526" spans="34:59" x14ac:dyDescent="0.25">
      <c r="AH21526" s="10"/>
      <c r="AI21526" s="6"/>
    </row>
    <row r="21527" spans="34:59" x14ac:dyDescent="0.25">
      <c r="AH21527" s="6"/>
      <c r="AI21527" s="6"/>
      <c r="AJ21527" s="6"/>
      <c r="AK21527" s="6"/>
      <c r="AL21527" s="6"/>
      <c r="AM21527" s="6"/>
      <c r="AN21527" s="6"/>
      <c r="AO21527" s="6"/>
      <c r="AP21527" s="6"/>
      <c r="AQ21527" s="6"/>
      <c r="AR21527" s="6"/>
      <c r="AS21527" s="6"/>
      <c r="AT21527" s="6"/>
      <c r="AU21527" s="6"/>
      <c r="AV21527" s="6"/>
      <c r="AW21527" s="6"/>
      <c r="AX21527" s="6"/>
      <c r="AY21527" s="6"/>
      <c r="AZ21527" s="6"/>
      <c r="BA21527" s="6"/>
      <c r="BB21527" s="6"/>
      <c r="BC21527" s="6"/>
      <c r="BD21527" s="6"/>
      <c r="BE21527" s="6"/>
      <c r="BF21527" s="6"/>
      <c r="BG21527" s="6"/>
    </row>
    <row r="21528" spans="34:59" x14ac:dyDescent="0.25">
      <c r="AH21528" s="10"/>
      <c r="AI21528" s="6"/>
      <c r="AJ21528" s="10"/>
      <c r="AK21528" s="10"/>
      <c r="AL21528" s="10"/>
      <c r="AM21528" s="10"/>
      <c r="AN21528" s="10"/>
      <c r="AO21528" s="10"/>
      <c r="AP21528" s="10"/>
      <c r="AQ21528" s="10"/>
      <c r="AR21528" s="10"/>
      <c r="AS21528" s="10"/>
      <c r="AT21528" s="10"/>
      <c r="AU21528" s="10"/>
      <c r="AV21528" s="10"/>
      <c r="AW21528" s="10"/>
      <c r="AX21528" s="10"/>
      <c r="AY21528" s="10"/>
      <c r="AZ21528" s="10"/>
      <c r="BA21528" s="10"/>
      <c r="BB21528" s="10"/>
      <c r="BC21528" s="10"/>
      <c r="BD21528" s="10"/>
      <c r="BE21528" s="10"/>
      <c r="BF21528" s="10"/>
      <c r="BG21528" s="6"/>
    </row>
    <row r="21529" spans="34:59" x14ac:dyDescent="0.25">
      <c r="AH21529" s="6"/>
      <c r="AI21529" s="6"/>
      <c r="AJ21529" s="6"/>
      <c r="AK21529" s="6"/>
      <c r="AL21529" s="6"/>
      <c r="AM21529" s="6"/>
      <c r="AN21529" s="6"/>
      <c r="AO21529" s="6"/>
      <c r="AP21529" s="6"/>
      <c r="AQ21529" s="6"/>
      <c r="AR21529" s="6"/>
      <c r="AS21529" s="6"/>
      <c r="AT21529" s="6"/>
      <c r="AU21529" s="6"/>
      <c r="AV21529" s="6"/>
      <c r="AW21529" s="6"/>
      <c r="AX21529" s="6"/>
      <c r="AY21529" s="6"/>
      <c r="AZ21529" s="6"/>
      <c r="BA21529" s="6"/>
      <c r="BB21529" s="6"/>
      <c r="BC21529" s="6"/>
      <c r="BD21529" s="6"/>
      <c r="BE21529" s="6"/>
      <c r="BF21529" s="6"/>
      <c r="BG21529" s="10"/>
    </row>
    <row r="21530" spans="34:59" x14ac:dyDescent="0.25">
      <c r="AH21530" s="10"/>
      <c r="AI21530" s="6"/>
    </row>
    <row r="21531" spans="34:59" x14ac:dyDescent="0.25">
      <c r="AH21531" s="6"/>
      <c r="AI21531" s="6"/>
      <c r="AJ21531" s="6"/>
      <c r="AK21531" s="6"/>
      <c r="AL21531" s="6"/>
      <c r="AM21531" s="6"/>
      <c r="AN21531" s="6"/>
      <c r="AO21531" s="6"/>
      <c r="AP21531" s="6"/>
      <c r="AQ21531" s="6"/>
      <c r="AR21531" s="6"/>
      <c r="AS21531" s="6"/>
      <c r="AT21531" s="6"/>
      <c r="AU21531" s="6"/>
      <c r="AV21531" s="6"/>
      <c r="AW21531" s="6"/>
      <c r="AX21531" s="6"/>
      <c r="AY21531" s="6"/>
      <c r="AZ21531" s="6"/>
      <c r="BA21531" s="6"/>
      <c r="BB21531" s="6"/>
      <c r="BC21531" s="6"/>
      <c r="BD21531" s="6"/>
      <c r="BE21531" s="6"/>
      <c r="BF21531" s="6"/>
      <c r="BG21531" s="6"/>
    </row>
    <row r="21532" spans="34:59" x14ac:dyDescent="0.25">
      <c r="AH21532" s="10"/>
      <c r="AI21532" s="6"/>
      <c r="AJ21532" s="10"/>
      <c r="AK21532" s="10"/>
      <c r="AL21532" s="10"/>
      <c r="AM21532" s="10"/>
      <c r="AN21532" s="10"/>
      <c r="AO21532" s="10"/>
      <c r="AP21532" s="10"/>
      <c r="AQ21532" s="10"/>
      <c r="AR21532" s="10"/>
      <c r="AS21532" s="10"/>
      <c r="AT21532" s="10"/>
      <c r="AU21532" s="10"/>
      <c r="AV21532" s="10"/>
      <c r="AW21532" s="10"/>
      <c r="AX21532" s="10"/>
      <c r="AY21532" s="10"/>
      <c r="AZ21532" s="10"/>
      <c r="BA21532" s="10"/>
      <c r="BB21532" s="10"/>
      <c r="BC21532" s="10"/>
      <c r="BD21532" s="10"/>
      <c r="BE21532" s="10"/>
      <c r="BF21532" s="10"/>
      <c r="BG21532" s="6"/>
    </row>
    <row r="21533" spans="34:59" x14ac:dyDescent="0.25">
      <c r="AH21533" s="6"/>
      <c r="AI21533" s="6"/>
      <c r="AJ21533" s="6"/>
      <c r="AK21533" s="6"/>
      <c r="AL21533" s="6"/>
      <c r="AM21533" s="6"/>
      <c r="AN21533" s="6"/>
      <c r="AO21533" s="6"/>
      <c r="AP21533" s="6"/>
      <c r="AQ21533" s="6"/>
      <c r="AR21533" s="6"/>
      <c r="AS21533" s="6"/>
      <c r="AT21533" s="6"/>
      <c r="AU21533" s="6"/>
      <c r="AV21533" s="6"/>
      <c r="AW21533" s="6"/>
      <c r="AX21533" s="6"/>
      <c r="AY21533" s="6"/>
      <c r="AZ21533" s="6"/>
      <c r="BA21533" s="6"/>
      <c r="BB21533" s="6"/>
      <c r="BC21533" s="6"/>
      <c r="BD21533" s="6"/>
      <c r="BE21533" s="6"/>
      <c r="BF21533" s="6"/>
      <c r="BG21533" s="10"/>
    </row>
    <row r="21534" spans="34:59" x14ac:dyDescent="0.25">
      <c r="AH21534" s="10"/>
      <c r="AI21534" s="6"/>
    </row>
    <row r="21535" spans="34:59" x14ac:dyDescent="0.25">
      <c r="AH21535" s="6"/>
      <c r="AI21535" s="6"/>
      <c r="AJ21535" s="6"/>
      <c r="AK21535" s="6"/>
      <c r="AL21535" s="6"/>
      <c r="AM21535" s="6"/>
      <c r="AN21535" s="6"/>
      <c r="AO21535" s="6"/>
      <c r="AP21535" s="6"/>
      <c r="AQ21535" s="6"/>
      <c r="AR21535" s="6"/>
      <c r="AS21535" s="6"/>
      <c r="AT21535" s="6"/>
      <c r="AU21535" s="6"/>
      <c r="AV21535" s="6"/>
      <c r="AW21535" s="6"/>
      <c r="AX21535" s="6"/>
      <c r="AY21535" s="6"/>
      <c r="AZ21535" s="6"/>
      <c r="BA21535" s="6"/>
      <c r="BB21535" s="6"/>
      <c r="BC21535" s="6"/>
      <c r="BD21535" s="6"/>
      <c r="BE21535" s="6"/>
      <c r="BF21535" s="6"/>
      <c r="BG21535" s="6"/>
    </row>
    <row r="21536" spans="34:59" x14ac:dyDescent="0.25">
      <c r="AH21536" s="10"/>
      <c r="AI21536" s="6"/>
      <c r="AJ21536" s="10"/>
      <c r="AK21536" s="10"/>
      <c r="AL21536" s="10"/>
      <c r="AM21536" s="10"/>
      <c r="AN21536" s="10"/>
      <c r="AO21536" s="10"/>
      <c r="AP21536" s="10"/>
      <c r="AQ21536" s="10"/>
      <c r="AR21536" s="10"/>
      <c r="AS21536" s="10"/>
      <c r="AT21536" s="10"/>
      <c r="AU21536" s="10"/>
      <c r="AV21536" s="10"/>
      <c r="AW21536" s="10"/>
      <c r="AX21536" s="10"/>
      <c r="AY21536" s="10"/>
      <c r="AZ21536" s="10"/>
      <c r="BA21536" s="10"/>
      <c r="BB21536" s="10"/>
      <c r="BC21536" s="10"/>
      <c r="BD21536" s="10"/>
      <c r="BE21536" s="10"/>
      <c r="BF21536" s="10"/>
      <c r="BG21536" s="6"/>
    </row>
    <row r="21537" spans="34:59" x14ac:dyDescent="0.25">
      <c r="AH21537" s="6"/>
      <c r="AI21537" s="6"/>
      <c r="AJ21537" s="6"/>
      <c r="AK21537" s="6"/>
      <c r="AL21537" s="6"/>
      <c r="AM21537" s="6"/>
      <c r="AN21537" s="6"/>
      <c r="AO21537" s="6"/>
      <c r="AP21537" s="6"/>
      <c r="AQ21537" s="6"/>
      <c r="AR21537" s="6"/>
      <c r="AS21537" s="6"/>
      <c r="AT21537" s="6"/>
      <c r="AU21537" s="6"/>
      <c r="AV21537" s="6"/>
      <c r="AW21537" s="6"/>
      <c r="AX21537" s="6"/>
      <c r="AY21537" s="6"/>
      <c r="AZ21537" s="6"/>
      <c r="BA21537" s="6"/>
      <c r="BB21537" s="6"/>
      <c r="BC21537" s="6"/>
      <c r="BD21537" s="6"/>
      <c r="BE21537" s="6"/>
      <c r="BF21537" s="6"/>
      <c r="BG21537" s="10"/>
    </row>
    <row r="21538" spans="34:59" x14ac:dyDescent="0.25">
      <c r="AH21538" s="10"/>
      <c r="AI21538" s="6"/>
    </row>
    <row r="21539" spans="34:59" x14ac:dyDescent="0.25">
      <c r="AH21539" s="6"/>
      <c r="AI21539" s="6"/>
      <c r="AJ21539" s="6"/>
      <c r="AK21539" s="6"/>
      <c r="AL21539" s="6"/>
      <c r="AM21539" s="6"/>
      <c r="AN21539" s="6"/>
      <c r="AO21539" s="6"/>
      <c r="AP21539" s="6"/>
      <c r="AQ21539" s="6"/>
      <c r="AR21539" s="6"/>
      <c r="AS21539" s="6"/>
      <c r="AT21539" s="6"/>
      <c r="AU21539" s="6"/>
      <c r="AV21539" s="6"/>
      <c r="AW21539" s="6"/>
      <c r="AX21539" s="6"/>
      <c r="AY21539" s="6"/>
      <c r="AZ21539" s="6"/>
      <c r="BA21539" s="6"/>
      <c r="BB21539" s="6"/>
      <c r="BC21539" s="6"/>
      <c r="BD21539" s="6"/>
      <c r="BE21539" s="6"/>
      <c r="BF21539" s="6"/>
      <c r="BG21539" s="6"/>
    </row>
    <row r="21540" spans="34:59" x14ac:dyDescent="0.25">
      <c r="AH21540" s="10"/>
      <c r="AI21540" s="6"/>
      <c r="AJ21540" s="10"/>
      <c r="AK21540" s="10"/>
      <c r="AL21540" s="10"/>
      <c r="AM21540" s="10"/>
      <c r="AN21540" s="10"/>
      <c r="AO21540" s="10"/>
      <c r="AP21540" s="10"/>
      <c r="AQ21540" s="10"/>
      <c r="AR21540" s="10"/>
      <c r="AS21540" s="10"/>
      <c r="AT21540" s="10"/>
      <c r="AU21540" s="10"/>
      <c r="AV21540" s="10"/>
      <c r="AW21540" s="10"/>
      <c r="AX21540" s="10"/>
      <c r="AY21540" s="10"/>
      <c r="AZ21540" s="10"/>
      <c r="BA21540" s="10"/>
      <c r="BB21540" s="10"/>
      <c r="BC21540" s="10"/>
      <c r="BD21540" s="10"/>
      <c r="BE21540" s="10"/>
      <c r="BF21540" s="10"/>
      <c r="BG21540" s="6"/>
    </row>
    <row r="21542" spans="34:59" x14ac:dyDescent="0.25">
      <c r="AH21542" s="10"/>
      <c r="AI21542" s="6"/>
    </row>
    <row r="21543" spans="34:59" x14ac:dyDescent="0.25">
      <c r="AH21543" s="6"/>
      <c r="AI21543" s="6"/>
      <c r="AJ21543" s="6"/>
      <c r="AK21543" s="6"/>
      <c r="AL21543" s="6"/>
      <c r="AM21543" s="6"/>
      <c r="AN21543" s="6"/>
      <c r="AO21543" s="6"/>
      <c r="AP21543" s="6"/>
      <c r="AQ21543" s="6"/>
      <c r="AR21543" s="6"/>
      <c r="AS21543" s="6"/>
      <c r="AT21543" s="6"/>
      <c r="AU21543" s="6"/>
      <c r="AV21543" s="6"/>
      <c r="AW21543" s="6"/>
      <c r="AX21543" s="6"/>
      <c r="AY21543" s="6"/>
      <c r="AZ21543" s="6"/>
      <c r="BA21543" s="6"/>
      <c r="BB21543" s="6"/>
      <c r="BC21543" s="6"/>
      <c r="BD21543" s="6"/>
      <c r="BE21543" s="6"/>
      <c r="BF21543" s="6"/>
      <c r="BG21543" s="6"/>
    </row>
    <row r="21544" spans="34:59" x14ac:dyDescent="0.25">
      <c r="AH21544" s="10"/>
      <c r="AI21544" s="6"/>
      <c r="AJ21544" s="10"/>
      <c r="AK21544" s="10"/>
      <c r="AL21544" s="10"/>
      <c r="AM21544" s="10"/>
      <c r="AN21544" s="10"/>
      <c r="AO21544" s="10"/>
      <c r="AP21544" s="10"/>
      <c r="AQ21544" s="10"/>
      <c r="AR21544" s="10"/>
      <c r="AS21544" s="10"/>
      <c r="AT21544" s="10"/>
      <c r="AU21544" s="10"/>
      <c r="AV21544" s="10"/>
      <c r="AW21544" s="10"/>
      <c r="AX21544" s="10"/>
      <c r="AY21544" s="10"/>
      <c r="AZ21544" s="10"/>
      <c r="BA21544" s="10"/>
      <c r="BB21544" s="10"/>
      <c r="BC21544" s="10"/>
      <c r="BD21544" s="10"/>
      <c r="BE21544" s="10"/>
      <c r="BF21544" s="10"/>
      <c r="BG21544" s="6"/>
    </row>
    <row r="21545" spans="34:59" x14ac:dyDescent="0.25">
      <c r="AH21545" s="6"/>
      <c r="AI21545" s="6"/>
      <c r="AJ21545" s="6"/>
      <c r="AK21545" s="6"/>
      <c r="AL21545" s="6"/>
      <c r="AM21545" s="6"/>
      <c r="AN21545" s="6"/>
      <c r="AO21545" s="6"/>
      <c r="AP21545" s="6"/>
      <c r="AQ21545" s="6"/>
      <c r="AR21545" s="6"/>
      <c r="AS21545" s="6"/>
      <c r="AT21545" s="6"/>
      <c r="AU21545" s="6"/>
      <c r="AV21545" s="6"/>
      <c r="AW21545" s="6"/>
      <c r="AX21545" s="6"/>
      <c r="AY21545" s="6"/>
      <c r="AZ21545" s="6"/>
      <c r="BA21545" s="6"/>
      <c r="BB21545" s="6"/>
      <c r="BC21545" s="6"/>
      <c r="BD21545" s="6"/>
      <c r="BE21545" s="6"/>
      <c r="BF21545" s="6"/>
      <c r="BG21545" s="10"/>
    </row>
    <row r="21546" spans="34:59" x14ac:dyDescent="0.25">
      <c r="AH21546" s="10"/>
      <c r="AI21546" s="6"/>
    </row>
    <row r="21547" spans="34:59" x14ac:dyDescent="0.25">
      <c r="AH21547" s="6"/>
      <c r="AI21547" s="6"/>
      <c r="AJ21547" s="6"/>
      <c r="AK21547" s="6"/>
      <c r="AL21547" s="6"/>
      <c r="AM21547" s="6"/>
      <c r="AN21547" s="6"/>
      <c r="AO21547" s="6"/>
      <c r="AP21547" s="6"/>
      <c r="AQ21547" s="6"/>
      <c r="AR21547" s="6"/>
      <c r="AS21547" s="6"/>
      <c r="AT21547" s="6"/>
      <c r="AU21547" s="6"/>
      <c r="AV21547" s="6"/>
      <c r="AW21547" s="6"/>
      <c r="AX21547" s="6"/>
      <c r="AY21547" s="6"/>
      <c r="AZ21547" s="6"/>
      <c r="BA21547" s="6"/>
      <c r="BB21547" s="6"/>
      <c r="BC21547" s="6"/>
      <c r="BD21547" s="6"/>
      <c r="BE21547" s="6"/>
      <c r="BF21547" s="6"/>
      <c r="BG21547" s="6"/>
    </row>
    <row r="21548" spans="34:59" x14ac:dyDescent="0.25">
      <c r="AH21548" s="10"/>
      <c r="AI21548" s="6"/>
      <c r="AJ21548" s="10"/>
      <c r="AK21548" s="10"/>
      <c r="AL21548" s="10"/>
      <c r="AM21548" s="10"/>
      <c r="AN21548" s="10"/>
      <c r="AO21548" s="10"/>
      <c r="AP21548" s="10"/>
      <c r="AQ21548" s="10"/>
      <c r="AR21548" s="10"/>
      <c r="AS21548" s="10"/>
      <c r="AT21548" s="10"/>
      <c r="AU21548" s="10"/>
      <c r="AV21548" s="10"/>
      <c r="AW21548" s="10"/>
      <c r="AX21548" s="10"/>
      <c r="AY21548" s="10"/>
      <c r="AZ21548" s="10"/>
      <c r="BA21548" s="10"/>
      <c r="BB21548" s="10"/>
      <c r="BC21548" s="10"/>
      <c r="BD21548" s="10"/>
      <c r="BE21548" s="10"/>
      <c r="BF21548" s="10"/>
      <c r="BG21548" s="6"/>
    </row>
    <row r="21549" spans="34:59" x14ac:dyDescent="0.25">
      <c r="AH21549" s="6"/>
      <c r="AI21549" s="6"/>
      <c r="AJ21549" s="6"/>
      <c r="AK21549" s="6"/>
      <c r="AL21549" s="6"/>
      <c r="AM21549" s="6"/>
      <c r="AN21549" s="6"/>
      <c r="AO21549" s="6"/>
      <c r="AP21549" s="6"/>
      <c r="AQ21549" s="6"/>
      <c r="AR21549" s="6"/>
      <c r="AS21549" s="6"/>
      <c r="AT21549" s="6"/>
      <c r="AU21549" s="6"/>
      <c r="AV21549" s="6"/>
      <c r="AW21549" s="6"/>
      <c r="AX21549" s="6"/>
      <c r="AY21549" s="6"/>
      <c r="AZ21549" s="6"/>
      <c r="BA21549" s="6"/>
      <c r="BB21549" s="6"/>
      <c r="BC21549" s="6"/>
      <c r="BD21549" s="6"/>
      <c r="BE21549" s="6"/>
      <c r="BF21549" s="6"/>
      <c r="BG21549" s="10"/>
    </row>
    <row r="21550" spans="34:59" x14ac:dyDescent="0.25">
      <c r="AH21550" s="10"/>
      <c r="AI21550" s="6"/>
    </row>
    <row r="21551" spans="34:59" x14ac:dyDescent="0.25">
      <c r="AH21551" s="6"/>
      <c r="AI21551" s="6"/>
      <c r="AJ21551" s="6"/>
      <c r="AK21551" s="6"/>
      <c r="AL21551" s="6"/>
      <c r="AM21551" s="6"/>
      <c r="AN21551" s="6"/>
      <c r="AO21551" s="6"/>
      <c r="AP21551" s="6"/>
      <c r="AQ21551" s="6"/>
      <c r="AR21551" s="6"/>
      <c r="AS21551" s="6"/>
      <c r="AT21551" s="6"/>
      <c r="AU21551" s="6"/>
      <c r="AV21551" s="6"/>
      <c r="AW21551" s="6"/>
      <c r="AX21551" s="6"/>
      <c r="AY21551" s="6"/>
      <c r="AZ21551" s="6"/>
      <c r="BA21551" s="6"/>
      <c r="BB21551" s="6"/>
      <c r="BC21551" s="6"/>
      <c r="BD21551" s="6"/>
      <c r="BE21551" s="6"/>
      <c r="BF21551" s="6"/>
      <c r="BG21551" s="6"/>
    </row>
    <row r="21552" spans="34:59" x14ac:dyDescent="0.25">
      <c r="AH21552" s="10"/>
      <c r="AI21552" s="6"/>
      <c r="AJ21552" s="10"/>
      <c r="AK21552" s="10"/>
      <c r="AL21552" s="10"/>
      <c r="AM21552" s="10"/>
      <c r="AN21552" s="10"/>
      <c r="AO21552" s="10"/>
      <c r="AP21552" s="10"/>
      <c r="AQ21552" s="10"/>
      <c r="AR21552" s="10"/>
      <c r="AS21552" s="10"/>
      <c r="AT21552" s="10"/>
      <c r="AU21552" s="10"/>
      <c r="AV21552" s="10"/>
      <c r="AW21552" s="10"/>
      <c r="AX21552" s="10"/>
      <c r="AY21552" s="10"/>
      <c r="AZ21552" s="10"/>
      <c r="BA21552" s="10"/>
      <c r="BB21552" s="10"/>
      <c r="BC21552" s="10"/>
      <c r="BD21552" s="10"/>
      <c r="BE21552" s="10"/>
      <c r="BF21552" s="10"/>
      <c r="BG21552" s="6"/>
    </row>
    <row r="21553" spans="34:59" x14ac:dyDescent="0.25">
      <c r="AH21553" s="6"/>
      <c r="AI21553" s="6"/>
      <c r="AJ21553" s="6"/>
      <c r="AK21553" s="6"/>
      <c r="AL21553" s="6"/>
      <c r="AM21553" s="6"/>
      <c r="AN21553" s="6"/>
      <c r="AO21553" s="6"/>
      <c r="AP21553" s="6"/>
      <c r="AQ21553" s="6"/>
      <c r="AR21553" s="6"/>
      <c r="AS21553" s="6"/>
      <c r="AT21553" s="6"/>
      <c r="AU21553" s="6"/>
      <c r="AV21553" s="6"/>
      <c r="AW21553" s="6"/>
      <c r="AX21553" s="6"/>
      <c r="AY21553" s="6"/>
      <c r="AZ21553" s="6"/>
      <c r="BA21553" s="6"/>
      <c r="BB21553" s="6"/>
      <c r="BC21553" s="6"/>
      <c r="BD21553" s="6"/>
      <c r="BE21553" s="6"/>
      <c r="BF21553" s="6"/>
      <c r="BG21553" s="10"/>
    </row>
    <row r="21554" spans="34:59" x14ac:dyDescent="0.25">
      <c r="AH21554" s="10"/>
      <c r="AI21554" s="6"/>
    </row>
    <row r="21555" spans="34:59" x14ac:dyDescent="0.25">
      <c r="AH21555" s="6"/>
      <c r="AI21555" s="6"/>
      <c r="AJ21555" s="6"/>
      <c r="AK21555" s="6"/>
      <c r="AL21555" s="6"/>
      <c r="AM21555" s="6"/>
      <c r="AN21555" s="6"/>
      <c r="AO21555" s="6"/>
      <c r="AP21555" s="6"/>
      <c r="AQ21555" s="6"/>
      <c r="AR21555" s="6"/>
      <c r="AS21555" s="6"/>
      <c r="AT21555" s="6"/>
      <c r="AU21555" s="6"/>
      <c r="AV21555" s="6"/>
      <c r="AW21555" s="6"/>
      <c r="AX21555" s="6"/>
      <c r="AY21555" s="6"/>
      <c r="AZ21555" s="6"/>
      <c r="BA21555" s="6"/>
      <c r="BB21555" s="6"/>
      <c r="BC21555" s="6"/>
      <c r="BD21555" s="6"/>
      <c r="BE21555" s="6"/>
      <c r="BF21555" s="6"/>
      <c r="BG21555" s="6"/>
    </row>
    <row r="21556" spans="34:59" x14ac:dyDescent="0.25">
      <c r="AH21556" s="10"/>
      <c r="AI21556" s="6"/>
      <c r="AJ21556" s="10"/>
      <c r="AK21556" s="10"/>
      <c r="AL21556" s="10"/>
      <c r="AM21556" s="10"/>
      <c r="AN21556" s="10"/>
      <c r="AO21556" s="10"/>
      <c r="AP21556" s="10"/>
      <c r="AQ21556" s="10"/>
      <c r="AR21556" s="10"/>
      <c r="AS21556" s="10"/>
      <c r="AT21556" s="10"/>
      <c r="AU21556" s="10"/>
      <c r="AV21556" s="10"/>
      <c r="AW21556" s="10"/>
      <c r="AX21556" s="10"/>
      <c r="AY21556" s="10"/>
      <c r="AZ21556" s="10"/>
      <c r="BA21556" s="10"/>
      <c r="BB21556" s="10"/>
      <c r="BC21556" s="10"/>
      <c r="BD21556" s="10"/>
      <c r="BE21556" s="10"/>
      <c r="BF21556" s="10"/>
      <c r="BG21556" s="6"/>
    </row>
    <row r="21558" spans="34:59" x14ac:dyDescent="0.25">
      <c r="AH21558" s="10"/>
      <c r="AI21558" s="6"/>
    </row>
    <row r="21559" spans="34:59" x14ac:dyDescent="0.25">
      <c r="AH21559" s="6"/>
      <c r="AI21559" s="6"/>
      <c r="AJ21559" s="6"/>
      <c r="AK21559" s="6"/>
      <c r="AL21559" s="6"/>
      <c r="AM21559" s="6"/>
      <c r="AN21559" s="6"/>
      <c r="AO21559" s="6"/>
      <c r="AP21559" s="6"/>
      <c r="AQ21559" s="6"/>
      <c r="AR21559" s="6"/>
      <c r="AS21559" s="6"/>
      <c r="AT21559" s="6"/>
      <c r="AU21559" s="6"/>
      <c r="AV21559" s="6"/>
      <c r="AW21559" s="6"/>
      <c r="AX21559" s="6"/>
      <c r="AY21559" s="6"/>
      <c r="AZ21559" s="6"/>
      <c r="BA21559" s="6"/>
      <c r="BB21559" s="6"/>
      <c r="BC21559" s="6"/>
      <c r="BD21559" s="6"/>
      <c r="BE21559" s="6"/>
      <c r="BF21559" s="6"/>
      <c r="BG21559" s="6"/>
    </row>
    <row r="21560" spans="34:59" x14ac:dyDescent="0.25">
      <c r="AH21560" s="10"/>
      <c r="AI21560" s="6"/>
      <c r="AJ21560" s="10"/>
      <c r="AK21560" s="10"/>
      <c r="AL21560" s="10"/>
      <c r="AM21560" s="10"/>
      <c r="AN21560" s="10"/>
      <c r="AO21560" s="10"/>
      <c r="AP21560" s="10"/>
      <c r="AQ21560" s="10"/>
      <c r="AR21560" s="10"/>
      <c r="AS21560" s="10"/>
      <c r="AT21560" s="10"/>
      <c r="AU21560" s="10"/>
      <c r="AV21560" s="10"/>
      <c r="AW21560" s="10"/>
      <c r="AX21560" s="10"/>
      <c r="AY21560" s="10"/>
      <c r="AZ21560" s="10"/>
      <c r="BA21560" s="10"/>
      <c r="BB21560" s="10"/>
      <c r="BC21560" s="10"/>
      <c r="BD21560" s="10"/>
      <c r="BE21560" s="10"/>
      <c r="BF21560" s="10"/>
      <c r="BG21560" s="6"/>
    </row>
    <row r="21561" spans="34:59" x14ac:dyDescent="0.25">
      <c r="AH21561" s="6"/>
      <c r="AI21561" s="6"/>
      <c r="AJ21561" s="6"/>
      <c r="AK21561" s="6"/>
      <c r="AL21561" s="6"/>
      <c r="AM21561" s="6"/>
      <c r="AN21561" s="6"/>
      <c r="AO21561" s="6"/>
      <c r="AP21561" s="6"/>
      <c r="AQ21561" s="6"/>
      <c r="AR21561" s="6"/>
      <c r="AS21561" s="6"/>
      <c r="AT21561" s="6"/>
      <c r="AU21561" s="6"/>
      <c r="AV21561" s="6"/>
      <c r="AW21561" s="6"/>
      <c r="AX21561" s="6"/>
      <c r="AY21561" s="6"/>
      <c r="AZ21561" s="6"/>
      <c r="BA21561" s="6"/>
      <c r="BB21561" s="6"/>
      <c r="BC21561" s="6"/>
      <c r="BD21561" s="6"/>
      <c r="BE21561" s="6"/>
      <c r="BF21561" s="6"/>
      <c r="BG21561" s="10"/>
    </row>
    <row r="21562" spans="34:59" x14ac:dyDescent="0.25">
      <c r="AH21562" s="10"/>
      <c r="AI21562" s="6"/>
    </row>
    <row r="21563" spans="34:59" x14ac:dyDescent="0.25">
      <c r="AH21563" s="6"/>
      <c r="AI21563" s="6"/>
      <c r="AJ21563" s="6"/>
      <c r="AK21563" s="6"/>
      <c r="AL21563" s="6"/>
      <c r="AM21563" s="6"/>
      <c r="AN21563" s="6"/>
      <c r="AO21563" s="6"/>
      <c r="AP21563" s="6"/>
      <c r="AQ21563" s="6"/>
      <c r="AR21563" s="6"/>
      <c r="AS21563" s="6"/>
      <c r="AT21563" s="6"/>
      <c r="AU21563" s="6"/>
      <c r="AV21563" s="6"/>
      <c r="AW21563" s="6"/>
      <c r="AX21563" s="6"/>
      <c r="AY21563" s="6"/>
      <c r="AZ21563" s="6"/>
      <c r="BA21563" s="6"/>
      <c r="BB21563" s="6"/>
      <c r="BC21563" s="6"/>
      <c r="BD21563" s="6"/>
      <c r="BE21563" s="6"/>
      <c r="BF21563" s="6"/>
      <c r="BG21563" s="6"/>
    </row>
    <row r="21564" spans="34:59" x14ac:dyDescent="0.25">
      <c r="AH21564" s="10"/>
      <c r="AI21564" s="6"/>
      <c r="AJ21564" s="10"/>
      <c r="AK21564" s="10"/>
      <c r="AL21564" s="10"/>
      <c r="AM21564" s="10"/>
      <c r="AN21564" s="10"/>
      <c r="AO21564" s="10"/>
      <c r="AP21564" s="10"/>
      <c r="AQ21564" s="10"/>
      <c r="AR21564" s="10"/>
      <c r="AS21564" s="10"/>
      <c r="AT21564" s="10"/>
      <c r="AU21564" s="10"/>
      <c r="AV21564" s="10"/>
      <c r="AW21564" s="10"/>
      <c r="AX21564" s="10"/>
      <c r="AY21564" s="10"/>
      <c r="AZ21564" s="10"/>
      <c r="BA21564" s="10"/>
      <c r="BB21564" s="10"/>
      <c r="BC21564" s="10"/>
      <c r="BD21564" s="10"/>
      <c r="BE21564" s="10"/>
      <c r="BF21564" s="10"/>
      <c r="BG21564" s="6"/>
    </row>
    <row r="21565" spans="34:59" x14ac:dyDescent="0.25">
      <c r="AH21565" s="6"/>
      <c r="AI21565" s="6"/>
      <c r="AJ21565" s="6"/>
      <c r="AK21565" s="6"/>
      <c r="AL21565" s="6"/>
      <c r="AM21565" s="6"/>
      <c r="AN21565" s="6"/>
      <c r="AO21565" s="6"/>
      <c r="AP21565" s="6"/>
      <c r="AQ21565" s="6"/>
      <c r="AR21565" s="6"/>
      <c r="AS21565" s="6"/>
      <c r="AT21565" s="6"/>
      <c r="AU21565" s="6"/>
      <c r="AV21565" s="6"/>
      <c r="AW21565" s="6"/>
      <c r="AX21565" s="6"/>
      <c r="AY21565" s="6"/>
      <c r="AZ21565" s="6"/>
      <c r="BA21565" s="6"/>
      <c r="BB21565" s="6"/>
      <c r="BC21565" s="6"/>
      <c r="BD21565" s="6"/>
      <c r="BE21565" s="6"/>
      <c r="BF21565" s="6"/>
      <c r="BG21565" s="10"/>
    </row>
    <row r="21566" spans="34:59" x14ac:dyDescent="0.25">
      <c r="AH21566" s="10"/>
      <c r="AI21566" s="6"/>
    </row>
    <row r="21567" spans="34:59" x14ac:dyDescent="0.25">
      <c r="AH21567" s="6"/>
      <c r="AI21567" s="6"/>
      <c r="AJ21567" s="6"/>
      <c r="AK21567" s="6"/>
      <c r="AL21567" s="6"/>
      <c r="AM21567" s="6"/>
      <c r="AN21567" s="6"/>
      <c r="AO21567" s="6"/>
      <c r="AP21567" s="6"/>
      <c r="AQ21567" s="6"/>
      <c r="AR21567" s="6"/>
      <c r="AS21567" s="6"/>
      <c r="AT21567" s="6"/>
      <c r="AU21567" s="6"/>
      <c r="AV21567" s="6"/>
      <c r="AW21567" s="6"/>
      <c r="AX21567" s="6"/>
      <c r="AY21567" s="6"/>
      <c r="AZ21567" s="6"/>
      <c r="BA21567" s="6"/>
      <c r="BB21567" s="6"/>
      <c r="BC21567" s="6"/>
      <c r="BD21567" s="6"/>
      <c r="BE21567" s="6"/>
      <c r="BF21567" s="6"/>
      <c r="BG21567" s="6"/>
    </row>
    <row r="21568" spans="34:59" x14ac:dyDescent="0.25">
      <c r="AH21568" s="10"/>
      <c r="AI21568" s="6"/>
      <c r="AJ21568" s="10"/>
      <c r="AK21568" s="10"/>
      <c r="AL21568" s="10"/>
      <c r="AM21568" s="10"/>
      <c r="AN21568" s="10"/>
      <c r="AO21568" s="10"/>
      <c r="AP21568" s="10"/>
      <c r="AQ21568" s="10"/>
      <c r="AR21568" s="10"/>
      <c r="AS21568" s="10"/>
      <c r="AT21568" s="10"/>
      <c r="AU21568" s="10"/>
      <c r="AV21568" s="10"/>
      <c r="AW21568" s="10"/>
      <c r="AX21568" s="10"/>
      <c r="AY21568" s="10"/>
      <c r="AZ21568" s="10"/>
      <c r="BA21568" s="10"/>
      <c r="BB21568" s="10"/>
      <c r="BC21568" s="10"/>
      <c r="BD21568" s="10"/>
      <c r="BE21568" s="10"/>
      <c r="BF21568" s="10"/>
      <c r="BG21568" s="6"/>
    </row>
    <row r="21569" spans="34:59" x14ac:dyDescent="0.25">
      <c r="AH21569" s="6"/>
      <c r="AI21569" s="6"/>
      <c r="AJ21569" s="6"/>
      <c r="AK21569" s="6"/>
      <c r="AL21569" s="6"/>
      <c r="AM21569" s="6"/>
      <c r="AN21569" s="6"/>
      <c r="AO21569" s="6"/>
      <c r="AP21569" s="6"/>
      <c r="AQ21569" s="6"/>
      <c r="AR21569" s="6"/>
      <c r="AS21569" s="6"/>
      <c r="AT21569" s="6"/>
      <c r="AU21569" s="6"/>
      <c r="AV21569" s="6"/>
      <c r="AW21569" s="6"/>
      <c r="AX21569" s="6"/>
      <c r="AY21569" s="6"/>
      <c r="AZ21569" s="6"/>
      <c r="BA21569" s="6"/>
      <c r="BB21569" s="6"/>
      <c r="BC21569" s="6"/>
      <c r="BD21569" s="6"/>
      <c r="BE21569" s="6"/>
      <c r="BF21569" s="6"/>
      <c r="BG21569" s="10"/>
    </row>
    <row r="21570" spans="34:59" x14ac:dyDescent="0.25">
      <c r="AH21570" s="10"/>
      <c r="AI21570" s="6"/>
    </row>
    <row r="21571" spans="34:59" x14ac:dyDescent="0.25">
      <c r="AH21571" s="6"/>
      <c r="AI21571" s="6"/>
      <c r="AJ21571" s="6"/>
      <c r="AK21571" s="6"/>
      <c r="AL21571" s="6"/>
      <c r="AM21571" s="6"/>
      <c r="AN21571" s="6"/>
      <c r="AO21571" s="6"/>
      <c r="AP21571" s="6"/>
      <c r="AQ21571" s="6"/>
      <c r="AR21571" s="6"/>
      <c r="AS21571" s="6"/>
      <c r="AT21571" s="6"/>
      <c r="AU21571" s="6"/>
      <c r="AV21571" s="6"/>
      <c r="AW21571" s="6"/>
      <c r="AX21571" s="6"/>
      <c r="AY21571" s="6"/>
      <c r="AZ21571" s="6"/>
      <c r="BA21571" s="6"/>
      <c r="BB21571" s="6"/>
      <c r="BC21571" s="6"/>
      <c r="BD21571" s="6"/>
      <c r="BE21571" s="6"/>
      <c r="BF21571" s="6"/>
      <c r="BG21571" s="6"/>
    </row>
    <row r="21572" spans="34:59" x14ac:dyDescent="0.25">
      <c r="AH21572" s="10"/>
      <c r="AI21572" s="6"/>
      <c r="AJ21572" s="10"/>
      <c r="AK21572" s="10"/>
      <c r="AL21572" s="10"/>
      <c r="AM21572" s="10"/>
      <c r="AN21572" s="10"/>
      <c r="AO21572" s="10"/>
      <c r="AP21572" s="10"/>
      <c r="AQ21572" s="10"/>
      <c r="AR21572" s="10"/>
      <c r="AS21572" s="10"/>
      <c r="AT21572" s="10"/>
      <c r="AU21572" s="10"/>
      <c r="AV21572" s="10"/>
      <c r="AW21572" s="10"/>
      <c r="AX21572" s="10"/>
      <c r="AY21572" s="10"/>
      <c r="AZ21572" s="10"/>
      <c r="BA21572" s="10"/>
      <c r="BB21572" s="10"/>
      <c r="BC21572" s="10"/>
      <c r="BD21572" s="10"/>
      <c r="BE21572" s="10"/>
      <c r="BF21572" s="10"/>
      <c r="BG21572" s="6"/>
    </row>
    <row r="21574" spans="34:59" x14ac:dyDescent="0.25">
      <c r="AH21574" s="10"/>
      <c r="AI21574" s="6"/>
    </row>
    <row r="21575" spans="34:59" x14ac:dyDescent="0.25">
      <c r="AH21575" s="6"/>
      <c r="AI21575" s="6"/>
      <c r="AJ21575" s="6"/>
      <c r="AK21575" s="6"/>
      <c r="AL21575" s="6"/>
      <c r="AM21575" s="6"/>
      <c r="AN21575" s="6"/>
      <c r="AO21575" s="6"/>
      <c r="AP21575" s="6"/>
      <c r="AQ21575" s="6"/>
      <c r="AR21575" s="6"/>
      <c r="AS21575" s="6"/>
      <c r="AT21575" s="6"/>
      <c r="AU21575" s="6"/>
      <c r="AV21575" s="6"/>
      <c r="AW21575" s="6"/>
      <c r="AX21575" s="6"/>
      <c r="AY21575" s="6"/>
      <c r="AZ21575" s="6"/>
      <c r="BA21575" s="6"/>
      <c r="BB21575" s="6"/>
      <c r="BC21575" s="6"/>
      <c r="BD21575" s="6"/>
      <c r="BE21575" s="6"/>
      <c r="BF21575" s="6"/>
      <c r="BG21575" s="6"/>
    </row>
    <row r="21576" spans="34:59" x14ac:dyDescent="0.25">
      <c r="AH21576" s="10"/>
      <c r="AI21576" s="6"/>
      <c r="AJ21576" s="10"/>
      <c r="AK21576" s="10"/>
      <c r="AL21576" s="10"/>
      <c r="AM21576" s="10"/>
      <c r="AN21576" s="10"/>
      <c r="AO21576" s="10"/>
      <c r="AP21576" s="10"/>
      <c r="AQ21576" s="10"/>
      <c r="AR21576" s="10"/>
      <c r="AS21576" s="10"/>
      <c r="AT21576" s="10"/>
      <c r="AU21576" s="10"/>
      <c r="AV21576" s="10"/>
      <c r="AW21576" s="10"/>
      <c r="AX21576" s="10"/>
      <c r="AY21576" s="10"/>
      <c r="AZ21576" s="10"/>
      <c r="BA21576" s="10"/>
      <c r="BB21576" s="10"/>
      <c r="BC21576" s="10"/>
      <c r="BD21576" s="10"/>
      <c r="BE21576" s="10"/>
      <c r="BF21576" s="10"/>
      <c r="BG21576" s="6"/>
    </row>
    <row r="21577" spans="34:59" x14ac:dyDescent="0.25">
      <c r="AH21577" s="6"/>
      <c r="AI21577" s="6"/>
      <c r="AJ21577" s="6"/>
      <c r="AK21577" s="6"/>
      <c r="AL21577" s="6"/>
      <c r="AM21577" s="6"/>
      <c r="AN21577" s="6"/>
      <c r="AO21577" s="6"/>
      <c r="AP21577" s="6"/>
      <c r="AQ21577" s="6"/>
      <c r="AR21577" s="6"/>
      <c r="AS21577" s="6"/>
      <c r="AT21577" s="6"/>
      <c r="AU21577" s="6"/>
      <c r="AV21577" s="6"/>
      <c r="AW21577" s="6"/>
      <c r="AX21577" s="6"/>
      <c r="AY21577" s="6"/>
      <c r="AZ21577" s="6"/>
      <c r="BA21577" s="6"/>
      <c r="BB21577" s="6"/>
      <c r="BC21577" s="6"/>
      <c r="BD21577" s="6"/>
      <c r="BE21577" s="6"/>
      <c r="BF21577" s="6"/>
      <c r="BG21577" s="10"/>
    </row>
    <row r="21578" spans="34:59" x14ac:dyDescent="0.25">
      <c r="AH21578" s="10"/>
      <c r="AI21578" s="6"/>
    </row>
    <row r="21579" spans="34:59" x14ac:dyDescent="0.25">
      <c r="AH21579" s="6"/>
      <c r="AI21579" s="6"/>
      <c r="AJ21579" s="6"/>
      <c r="AK21579" s="6"/>
      <c r="AL21579" s="6"/>
      <c r="AM21579" s="6"/>
      <c r="AN21579" s="6"/>
      <c r="AO21579" s="6"/>
      <c r="AP21579" s="6"/>
      <c r="AQ21579" s="6"/>
      <c r="AR21579" s="6"/>
      <c r="AS21579" s="6"/>
      <c r="AT21579" s="6"/>
      <c r="AU21579" s="6"/>
      <c r="AV21579" s="6"/>
      <c r="AW21579" s="6"/>
      <c r="AX21579" s="6"/>
      <c r="AY21579" s="6"/>
      <c r="AZ21579" s="6"/>
      <c r="BA21579" s="6"/>
      <c r="BB21579" s="6"/>
      <c r="BC21579" s="6"/>
      <c r="BD21579" s="6"/>
      <c r="BE21579" s="6"/>
      <c r="BF21579" s="6"/>
      <c r="BG21579" s="6"/>
    </row>
    <row r="21580" spans="34:59" x14ac:dyDescent="0.25">
      <c r="AH21580" s="10"/>
      <c r="AI21580" s="6"/>
      <c r="AJ21580" s="10"/>
      <c r="AK21580" s="10"/>
      <c r="AL21580" s="10"/>
      <c r="AM21580" s="10"/>
      <c r="AN21580" s="10"/>
      <c r="AO21580" s="10"/>
      <c r="AP21580" s="10"/>
      <c r="AQ21580" s="10"/>
      <c r="AR21580" s="10"/>
      <c r="AS21580" s="10"/>
      <c r="AT21580" s="10"/>
      <c r="AU21580" s="10"/>
      <c r="AV21580" s="10"/>
      <c r="AW21580" s="10"/>
      <c r="AX21580" s="10"/>
      <c r="AY21580" s="10"/>
      <c r="AZ21580" s="10"/>
      <c r="BA21580" s="10"/>
      <c r="BB21580" s="10"/>
      <c r="BC21580" s="10"/>
      <c r="BD21580" s="10"/>
      <c r="BE21580" s="10"/>
      <c r="BF21580" s="10"/>
      <c r="BG21580" s="6"/>
    </row>
    <row r="21581" spans="34:59" x14ac:dyDescent="0.25">
      <c r="AH21581" s="6"/>
      <c r="AI21581" s="6"/>
      <c r="AJ21581" s="6"/>
      <c r="AK21581" s="6"/>
      <c r="AL21581" s="6"/>
      <c r="AM21581" s="6"/>
      <c r="AN21581" s="6"/>
      <c r="AO21581" s="6"/>
      <c r="AP21581" s="6"/>
      <c r="AQ21581" s="6"/>
      <c r="AR21581" s="6"/>
      <c r="AS21581" s="6"/>
      <c r="AT21581" s="6"/>
      <c r="AU21581" s="6"/>
      <c r="AV21581" s="6"/>
      <c r="AW21581" s="6"/>
      <c r="AX21581" s="6"/>
      <c r="AY21581" s="6"/>
      <c r="AZ21581" s="6"/>
      <c r="BA21581" s="6"/>
      <c r="BB21581" s="6"/>
      <c r="BC21581" s="6"/>
      <c r="BD21581" s="6"/>
      <c r="BE21581" s="6"/>
      <c r="BF21581" s="6"/>
      <c r="BG21581" s="10"/>
    </row>
    <row r="21582" spans="34:59" x14ac:dyDescent="0.25">
      <c r="AH21582" s="10"/>
      <c r="AI21582" s="6"/>
    </row>
    <row r="21583" spans="34:59" x14ac:dyDescent="0.25">
      <c r="AH21583" s="6"/>
      <c r="AI21583" s="6"/>
      <c r="AJ21583" s="6"/>
      <c r="AK21583" s="6"/>
      <c r="AL21583" s="6"/>
      <c r="AM21583" s="6"/>
      <c r="AN21583" s="6"/>
      <c r="AO21583" s="6"/>
      <c r="AP21583" s="6"/>
      <c r="AQ21583" s="6"/>
      <c r="AR21583" s="6"/>
      <c r="AS21583" s="6"/>
      <c r="AT21583" s="6"/>
      <c r="AU21583" s="6"/>
      <c r="AV21583" s="6"/>
      <c r="AW21583" s="6"/>
      <c r="AX21583" s="6"/>
      <c r="AY21583" s="6"/>
      <c r="AZ21583" s="6"/>
      <c r="BA21583" s="6"/>
      <c r="BB21583" s="6"/>
      <c r="BC21583" s="6"/>
      <c r="BD21583" s="6"/>
      <c r="BE21583" s="6"/>
      <c r="BF21583" s="6"/>
      <c r="BG21583" s="6"/>
    </row>
    <row r="21584" spans="34:59" x14ac:dyDescent="0.25">
      <c r="AH21584" s="10"/>
      <c r="AI21584" s="6"/>
      <c r="AJ21584" s="10"/>
      <c r="AK21584" s="10"/>
      <c r="AL21584" s="10"/>
      <c r="AM21584" s="10"/>
      <c r="AN21584" s="10"/>
      <c r="AO21584" s="10"/>
      <c r="AP21584" s="10"/>
      <c r="AQ21584" s="10"/>
      <c r="AR21584" s="10"/>
      <c r="AS21584" s="10"/>
      <c r="AT21584" s="10"/>
      <c r="AU21584" s="10"/>
      <c r="AV21584" s="10"/>
      <c r="AW21584" s="10"/>
      <c r="AX21584" s="10"/>
      <c r="AY21584" s="10"/>
      <c r="AZ21584" s="10"/>
      <c r="BA21584" s="10"/>
      <c r="BB21584" s="10"/>
      <c r="BC21584" s="10"/>
      <c r="BD21584" s="10"/>
      <c r="BE21584" s="10"/>
      <c r="BF21584" s="10"/>
      <c r="BG21584" s="6"/>
    </row>
    <row r="21585" spans="34:59" x14ac:dyDescent="0.25">
      <c r="AH21585" s="6"/>
      <c r="AI21585" s="6"/>
      <c r="AJ21585" s="6"/>
      <c r="AK21585" s="6"/>
      <c r="AL21585" s="6"/>
      <c r="AM21585" s="6"/>
      <c r="AN21585" s="6"/>
      <c r="AO21585" s="6"/>
      <c r="AP21585" s="6"/>
      <c r="AQ21585" s="6"/>
      <c r="AR21585" s="6"/>
      <c r="AS21585" s="6"/>
      <c r="AT21585" s="6"/>
      <c r="AU21585" s="6"/>
      <c r="AV21585" s="6"/>
      <c r="AW21585" s="6"/>
      <c r="AX21585" s="6"/>
      <c r="AY21585" s="6"/>
      <c r="AZ21585" s="6"/>
      <c r="BA21585" s="6"/>
      <c r="BB21585" s="6"/>
      <c r="BC21585" s="6"/>
      <c r="BD21585" s="6"/>
      <c r="BE21585" s="6"/>
      <c r="BF21585" s="6"/>
      <c r="BG21585" s="10"/>
    </row>
    <row r="21586" spans="34:59" x14ac:dyDescent="0.25">
      <c r="AH21586" s="10"/>
      <c r="AI21586" s="6"/>
    </row>
    <row r="21587" spans="34:59" x14ac:dyDescent="0.25">
      <c r="AH21587" s="6"/>
      <c r="AI21587" s="6"/>
      <c r="AJ21587" s="6"/>
      <c r="AK21587" s="6"/>
      <c r="AL21587" s="6"/>
      <c r="AM21587" s="6"/>
      <c r="AN21587" s="6"/>
      <c r="AO21587" s="6"/>
      <c r="AP21587" s="6"/>
      <c r="AQ21587" s="6"/>
      <c r="AR21587" s="6"/>
      <c r="AS21587" s="6"/>
      <c r="AT21587" s="6"/>
      <c r="AU21587" s="6"/>
      <c r="AV21587" s="6"/>
      <c r="AW21587" s="6"/>
      <c r="AX21587" s="6"/>
      <c r="AY21587" s="6"/>
      <c r="AZ21587" s="6"/>
      <c r="BA21587" s="6"/>
      <c r="BB21587" s="6"/>
      <c r="BC21587" s="6"/>
      <c r="BD21587" s="6"/>
      <c r="BE21587" s="6"/>
      <c r="BF21587" s="6"/>
      <c r="BG21587" s="6"/>
    </row>
    <row r="21588" spans="34:59" x14ac:dyDescent="0.25">
      <c r="AH21588" s="10"/>
      <c r="AI21588" s="6"/>
      <c r="AJ21588" s="10"/>
      <c r="AK21588" s="10"/>
      <c r="AL21588" s="10"/>
      <c r="AM21588" s="10"/>
      <c r="AN21588" s="10"/>
      <c r="AO21588" s="10"/>
      <c r="AP21588" s="10"/>
      <c r="AQ21588" s="10"/>
      <c r="AR21588" s="10"/>
      <c r="AS21588" s="10"/>
      <c r="AT21588" s="10"/>
      <c r="AU21588" s="10"/>
      <c r="AV21588" s="10"/>
      <c r="AW21588" s="10"/>
      <c r="AX21588" s="10"/>
      <c r="AY21588" s="10"/>
      <c r="AZ21588" s="10"/>
      <c r="BA21588" s="10"/>
      <c r="BB21588" s="10"/>
      <c r="BC21588" s="10"/>
      <c r="BD21588" s="10"/>
      <c r="BE21588" s="10"/>
      <c r="BF21588" s="10"/>
      <c r="BG21588" s="6"/>
    </row>
    <row r="21590" spans="34:59" x14ac:dyDescent="0.25">
      <c r="AH21590" s="10"/>
      <c r="AI21590" s="6"/>
    </row>
    <row r="21591" spans="34:59" x14ac:dyDescent="0.25">
      <c r="AH21591" s="6"/>
      <c r="AI21591" s="6"/>
      <c r="AJ21591" s="6"/>
      <c r="AK21591" s="6"/>
      <c r="AL21591" s="6"/>
      <c r="AM21591" s="6"/>
      <c r="AN21591" s="6"/>
      <c r="AO21591" s="6"/>
      <c r="AP21591" s="6"/>
      <c r="AQ21591" s="6"/>
      <c r="AR21591" s="6"/>
      <c r="AS21591" s="6"/>
      <c r="AT21591" s="6"/>
      <c r="AU21591" s="6"/>
      <c r="AV21591" s="6"/>
      <c r="AW21591" s="6"/>
      <c r="AX21591" s="6"/>
      <c r="AY21591" s="6"/>
      <c r="AZ21591" s="6"/>
      <c r="BA21591" s="6"/>
      <c r="BB21591" s="6"/>
      <c r="BC21591" s="6"/>
      <c r="BD21591" s="6"/>
      <c r="BE21591" s="6"/>
      <c r="BF21591" s="6"/>
      <c r="BG21591" s="6"/>
    </row>
    <row r="21592" spans="34:59" x14ac:dyDescent="0.25">
      <c r="AH21592" s="10"/>
      <c r="AI21592" s="6"/>
      <c r="AJ21592" s="10"/>
      <c r="AK21592" s="10"/>
      <c r="AL21592" s="10"/>
      <c r="AM21592" s="10"/>
      <c r="AN21592" s="10"/>
      <c r="AO21592" s="10"/>
      <c r="AP21592" s="10"/>
      <c r="AQ21592" s="10"/>
      <c r="AR21592" s="10"/>
      <c r="AS21592" s="10"/>
      <c r="AT21592" s="10"/>
      <c r="AU21592" s="10"/>
      <c r="AV21592" s="10"/>
      <c r="AW21592" s="10"/>
      <c r="AX21592" s="10"/>
      <c r="AY21592" s="10"/>
      <c r="AZ21592" s="10"/>
      <c r="BA21592" s="10"/>
      <c r="BB21592" s="10"/>
      <c r="BC21592" s="10"/>
      <c r="BD21592" s="10"/>
      <c r="BE21592" s="10"/>
      <c r="BF21592" s="10"/>
      <c r="BG21592" s="6"/>
    </row>
    <row r="21593" spans="34:59" x14ac:dyDescent="0.25">
      <c r="AH21593" s="6"/>
      <c r="AI21593" s="6"/>
      <c r="AJ21593" s="6"/>
      <c r="AK21593" s="6"/>
      <c r="AL21593" s="6"/>
      <c r="AM21593" s="6"/>
      <c r="AN21593" s="6"/>
      <c r="AO21593" s="6"/>
      <c r="AP21593" s="6"/>
      <c r="AQ21593" s="6"/>
      <c r="AR21593" s="6"/>
      <c r="AS21593" s="6"/>
      <c r="AT21593" s="6"/>
      <c r="AU21593" s="6"/>
      <c r="AV21593" s="6"/>
      <c r="AW21593" s="6"/>
      <c r="AX21593" s="6"/>
      <c r="AY21593" s="6"/>
      <c r="AZ21593" s="6"/>
      <c r="BA21593" s="6"/>
      <c r="BB21593" s="6"/>
      <c r="BC21593" s="6"/>
      <c r="BD21593" s="6"/>
      <c r="BE21593" s="6"/>
      <c r="BF21593" s="6"/>
      <c r="BG21593" s="10"/>
    </row>
    <row r="21594" spans="34:59" x14ac:dyDescent="0.25">
      <c r="AH21594" s="10"/>
      <c r="AI21594" s="6"/>
    </row>
    <row r="21595" spans="34:59" x14ac:dyDescent="0.25">
      <c r="AH21595" s="6"/>
      <c r="AI21595" s="6"/>
      <c r="AJ21595" s="6"/>
      <c r="AK21595" s="6"/>
      <c r="AL21595" s="6"/>
      <c r="AM21595" s="6"/>
      <c r="AN21595" s="6"/>
      <c r="AO21595" s="6"/>
      <c r="AP21595" s="6"/>
      <c r="AQ21595" s="6"/>
      <c r="AR21595" s="6"/>
      <c r="AS21595" s="6"/>
      <c r="AT21595" s="6"/>
      <c r="AU21595" s="6"/>
      <c r="AV21595" s="6"/>
      <c r="AW21595" s="6"/>
      <c r="AX21595" s="6"/>
      <c r="AY21595" s="6"/>
      <c r="AZ21595" s="6"/>
      <c r="BA21595" s="6"/>
      <c r="BB21595" s="6"/>
      <c r="BC21595" s="6"/>
      <c r="BD21595" s="6"/>
      <c r="BE21595" s="6"/>
      <c r="BF21595" s="6"/>
      <c r="BG21595" s="6"/>
    </row>
    <row r="21596" spans="34:59" x14ac:dyDescent="0.25">
      <c r="AH21596" s="10"/>
      <c r="AI21596" s="6"/>
      <c r="AJ21596" s="10"/>
      <c r="AK21596" s="10"/>
      <c r="AL21596" s="10"/>
      <c r="AM21596" s="10"/>
      <c r="AN21596" s="10"/>
      <c r="AO21596" s="10"/>
      <c r="AP21596" s="10"/>
      <c r="AQ21596" s="10"/>
      <c r="AR21596" s="10"/>
      <c r="AS21596" s="10"/>
      <c r="AT21596" s="10"/>
      <c r="AU21596" s="10"/>
      <c r="AV21596" s="10"/>
      <c r="AW21596" s="10"/>
      <c r="AX21596" s="10"/>
      <c r="AY21596" s="10"/>
      <c r="AZ21596" s="10"/>
      <c r="BA21596" s="10"/>
      <c r="BB21596" s="10"/>
      <c r="BC21596" s="10"/>
      <c r="BD21596" s="10"/>
      <c r="BE21596" s="10"/>
      <c r="BF21596" s="10"/>
      <c r="BG21596" s="6"/>
    </row>
    <row r="21597" spans="34:59" x14ac:dyDescent="0.25">
      <c r="AH21597" s="6"/>
      <c r="AI21597" s="6"/>
      <c r="AJ21597" s="6"/>
      <c r="AK21597" s="6"/>
      <c r="AL21597" s="6"/>
      <c r="AM21597" s="6"/>
      <c r="AN21597" s="6"/>
      <c r="AO21597" s="6"/>
      <c r="AP21597" s="6"/>
      <c r="AQ21597" s="6"/>
      <c r="AR21597" s="6"/>
      <c r="AS21597" s="6"/>
      <c r="AT21597" s="6"/>
      <c r="AU21597" s="6"/>
      <c r="AV21597" s="6"/>
      <c r="AW21597" s="6"/>
      <c r="AX21597" s="6"/>
      <c r="AY21597" s="6"/>
      <c r="AZ21597" s="6"/>
      <c r="BA21597" s="6"/>
      <c r="BB21597" s="6"/>
      <c r="BC21597" s="6"/>
      <c r="BD21597" s="6"/>
      <c r="BE21597" s="6"/>
      <c r="BF21597" s="6"/>
      <c r="BG21597" s="10"/>
    </row>
    <row r="21598" spans="34:59" x14ac:dyDescent="0.25">
      <c r="AH21598" s="10"/>
      <c r="AI21598" s="6"/>
    </row>
    <row r="21599" spans="34:59" x14ac:dyDescent="0.25">
      <c r="AH21599" s="6"/>
      <c r="AI21599" s="6"/>
      <c r="AJ21599" s="6"/>
      <c r="AK21599" s="6"/>
      <c r="AL21599" s="6"/>
      <c r="AM21599" s="6"/>
      <c r="AN21599" s="6"/>
      <c r="AO21599" s="6"/>
      <c r="AP21599" s="6"/>
      <c r="AQ21599" s="6"/>
      <c r="AR21599" s="6"/>
      <c r="AS21599" s="6"/>
      <c r="AT21599" s="6"/>
      <c r="AU21599" s="6"/>
      <c r="AV21599" s="6"/>
      <c r="AW21599" s="6"/>
      <c r="AX21599" s="6"/>
      <c r="AY21599" s="6"/>
      <c r="AZ21599" s="6"/>
      <c r="BA21599" s="6"/>
      <c r="BB21599" s="6"/>
      <c r="BC21599" s="6"/>
      <c r="BD21599" s="6"/>
      <c r="BE21599" s="6"/>
      <c r="BF21599" s="6"/>
      <c r="BG21599" s="6"/>
    </row>
    <row r="21600" spans="34:59" x14ac:dyDescent="0.25">
      <c r="AH21600" s="10"/>
      <c r="AI21600" s="6"/>
      <c r="AJ21600" s="10"/>
      <c r="AK21600" s="10"/>
      <c r="AL21600" s="10"/>
      <c r="AM21600" s="10"/>
      <c r="AN21600" s="10"/>
      <c r="AO21600" s="10"/>
      <c r="AP21600" s="10"/>
      <c r="AQ21600" s="10"/>
      <c r="AR21600" s="10"/>
      <c r="AS21600" s="10"/>
      <c r="AT21600" s="10"/>
      <c r="AU21600" s="10"/>
      <c r="AV21600" s="10"/>
      <c r="AW21600" s="10"/>
      <c r="AX21600" s="10"/>
      <c r="AY21600" s="10"/>
      <c r="AZ21600" s="10"/>
      <c r="BA21600" s="10"/>
      <c r="BB21600" s="10"/>
      <c r="BC21600" s="10"/>
      <c r="BD21600" s="10"/>
      <c r="BE21600" s="10"/>
      <c r="BF21600" s="10"/>
      <c r="BG21600" s="6"/>
    </row>
    <row r="21601" spans="34:59" x14ac:dyDescent="0.25">
      <c r="AH21601" s="6"/>
      <c r="AI21601" s="6"/>
      <c r="AJ21601" s="6"/>
      <c r="AK21601" s="6"/>
      <c r="AL21601" s="6"/>
      <c r="AM21601" s="6"/>
      <c r="AN21601" s="6"/>
      <c r="AO21601" s="6"/>
      <c r="AP21601" s="6"/>
      <c r="AQ21601" s="6"/>
      <c r="AR21601" s="6"/>
      <c r="AS21601" s="6"/>
      <c r="AT21601" s="6"/>
      <c r="AU21601" s="6"/>
      <c r="AV21601" s="6"/>
      <c r="AW21601" s="6"/>
      <c r="AX21601" s="6"/>
      <c r="AY21601" s="6"/>
      <c r="AZ21601" s="6"/>
      <c r="BA21601" s="6"/>
      <c r="BB21601" s="6"/>
      <c r="BC21601" s="6"/>
      <c r="BD21601" s="6"/>
      <c r="BE21601" s="6"/>
      <c r="BF21601" s="6"/>
      <c r="BG21601" s="10"/>
    </row>
    <row r="21602" spans="34:59" x14ac:dyDescent="0.25">
      <c r="AH21602" s="10"/>
      <c r="AI21602" s="6"/>
    </row>
    <row r="21603" spans="34:59" x14ac:dyDescent="0.25">
      <c r="AH21603" s="6"/>
      <c r="AI21603" s="6"/>
      <c r="AJ21603" s="6"/>
      <c r="AK21603" s="6"/>
      <c r="AL21603" s="6"/>
      <c r="AM21603" s="6"/>
      <c r="AN21603" s="6"/>
      <c r="AO21603" s="6"/>
      <c r="AP21603" s="6"/>
      <c r="AQ21603" s="6"/>
      <c r="AR21603" s="6"/>
      <c r="AS21603" s="6"/>
      <c r="AT21603" s="6"/>
      <c r="AU21603" s="6"/>
      <c r="AV21603" s="6"/>
      <c r="AW21603" s="6"/>
      <c r="AX21603" s="6"/>
      <c r="AY21603" s="6"/>
      <c r="AZ21603" s="6"/>
      <c r="BA21603" s="6"/>
      <c r="BB21603" s="6"/>
      <c r="BC21603" s="6"/>
      <c r="BD21603" s="6"/>
      <c r="BE21603" s="6"/>
      <c r="BF21603" s="6"/>
      <c r="BG21603" s="6"/>
    </row>
    <row r="21604" spans="34:59" x14ac:dyDescent="0.25">
      <c r="AH21604" s="10"/>
      <c r="AI21604" s="6"/>
      <c r="AJ21604" s="10"/>
      <c r="AK21604" s="10"/>
      <c r="AL21604" s="10"/>
      <c r="AM21604" s="10"/>
      <c r="AN21604" s="10"/>
      <c r="AO21604" s="10"/>
      <c r="AP21604" s="10"/>
      <c r="AQ21604" s="10"/>
      <c r="AR21604" s="10"/>
      <c r="AS21604" s="10"/>
      <c r="AT21604" s="10"/>
      <c r="AU21604" s="10"/>
      <c r="AV21604" s="10"/>
      <c r="AW21604" s="10"/>
      <c r="AX21604" s="10"/>
      <c r="AY21604" s="10"/>
      <c r="AZ21604" s="10"/>
      <c r="BA21604" s="10"/>
      <c r="BB21604" s="10"/>
      <c r="BC21604" s="10"/>
      <c r="BD21604" s="10"/>
      <c r="BE21604" s="10"/>
      <c r="BF21604" s="10"/>
      <c r="BG21604" s="6"/>
    </row>
    <row r="21606" spans="34:59" x14ac:dyDescent="0.25">
      <c r="AH21606" s="10"/>
      <c r="AI21606" s="6"/>
    </row>
    <row r="21607" spans="34:59" x14ac:dyDescent="0.25">
      <c r="AH21607" s="6"/>
      <c r="AI21607" s="6"/>
      <c r="AJ21607" s="6"/>
      <c r="AK21607" s="6"/>
      <c r="AL21607" s="6"/>
      <c r="AM21607" s="6"/>
      <c r="AN21607" s="6"/>
      <c r="AO21607" s="6"/>
      <c r="AP21607" s="6"/>
      <c r="AQ21607" s="6"/>
      <c r="AR21607" s="6"/>
      <c r="AS21607" s="6"/>
      <c r="AT21607" s="6"/>
      <c r="AU21607" s="6"/>
      <c r="AV21607" s="6"/>
      <c r="AW21607" s="6"/>
      <c r="AX21607" s="6"/>
      <c r="AY21607" s="6"/>
      <c r="AZ21607" s="6"/>
      <c r="BA21607" s="6"/>
      <c r="BB21607" s="6"/>
      <c r="BC21607" s="6"/>
      <c r="BD21607" s="6"/>
      <c r="BE21607" s="6"/>
      <c r="BF21607" s="6"/>
      <c r="BG21607" s="6"/>
    </row>
    <row r="21608" spans="34:59" x14ac:dyDescent="0.25">
      <c r="AH21608" s="10"/>
      <c r="AI21608" s="6"/>
      <c r="AJ21608" s="10"/>
      <c r="AK21608" s="10"/>
      <c r="AL21608" s="10"/>
      <c r="AM21608" s="10"/>
      <c r="AN21608" s="10"/>
      <c r="AO21608" s="10"/>
      <c r="AP21608" s="10"/>
      <c r="AQ21608" s="10"/>
      <c r="AR21608" s="10"/>
      <c r="AS21608" s="10"/>
      <c r="AT21608" s="10"/>
      <c r="AU21608" s="10"/>
      <c r="AV21608" s="10"/>
      <c r="AW21608" s="10"/>
      <c r="AX21608" s="10"/>
      <c r="AY21608" s="10"/>
      <c r="AZ21608" s="10"/>
      <c r="BA21608" s="10"/>
      <c r="BB21608" s="10"/>
      <c r="BC21608" s="10"/>
      <c r="BD21608" s="10"/>
      <c r="BE21608" s="10"/>
      <c r="BF21608" s="10"/>
      <c r="BG21608" s="6"/>
    </row>
    <row r="21609" spans="34:59" x14ac:dyDescent="0.25">
      <c r="AH21609" s="6"/>
      <c r="AI21609" s="6"/>
      <c r="AJ21609" s="6"/>
      <c r="AK21609" s="6"/>
      <c r="AL21609" s="6"/>
      <c r="AM21609" s="6"/>
      <c r="AN21609" s="6"/>
      <c r="AO21609" s="6"/>
      <c r="AP21609" s="6"/>
      <c r="AQ21609" s="6"/>
      <c r="AR21609" s="6"/>
      <c r="AS21609" s="6"/>
      <c r="AT21609" s="6"/>
      <c r="AU21609" s="6"/>
      <c r="AV21609" s="6"/>
      <c r="AW21609" s="6"/>
      <c r="AX21609" s="6"/>
      <c r="AY21609" s="6"/>
      <c r="AZ21609" s="6"/>
      <c r="BA21609" s="6"/>
      <c r="BB21609" s="6"/>
      <c r="BC21609" s="6"/>
      <c r="BD21609" s="6"/>
      <c r="BE21609" s="6"/>
      <c r="BF21609" s="6"/>
      <c r="BG21609" s="10"/>
    </row>
    <row r="21610" spans="34:59" x14ac:dyDescent="0.25">
      <c r="AH21610" s="10"/>
      <c r="AI21610" s="6"/>
    </row>
    <row r="21611" spans="34:59" x14ac:dyDescent="0.25">
      <c r="AH21611" s="6"/>
      <c r="AI21611" s="6"/>
      <c r="AJ21611" s="6"/>
      <c r="AK21611" s="6"/>
      <c r="AL21611" s="6"/>
      <c r="AM21611" s="6"/>
      <c r="AN21611" s="6"/>
      <c r="AO21611" s="6"/>
      <c r="AP21611" s="6"/>
      <c r="AQ21611" s="6"/>
      <c r="AR21611" s="6"/>
      <c r="AS21611" s="6"/>
      <c r="AT21611" s="6"/>
      <c r="AU21611" s="6"/>
      <c r="AV21611" s="6"/>
      <c r="AW21611" s="6"/>
      <c r="AX21611" s="6"/>
      <c r="AY21611" s="6"/>
      <c r="AZ21611" s="6"/>
      <c r="BA21611" s="6"/>
      <c r="BB21611" s="6"/>
      <c r="BC21611" s="6"/>
      <c r="BD21611" s="6"/>
      <c r="BE21611" s="6"/>
      <c r="BF21611" s="6"/>
      <c r="BG21611" s="6"/>
    </row>
    <row r="21612" spans="34:59" x14ac:dyDescent="0.25">
      <c r="AH21612" s="10"/>
      <c r="AI21612" s="6"/>
      <c r="AJ21612" s="10"/>
      <c r="AK21612" s="10"/>
      <c r="AL21612" s="10"/>
      <c r="AM21612" s="10"/>
      <c r="AN21612" s="10"/>
      <c r="AO21612" s="10"/>
      <c r="AP21612" s="10"/>
      <c r="AQ21612" s="10"/>
      <c r="AR21612" s="10"/>
      <c r="AS21612" s="10"/>
      <c r="AT21612" s="10"/>
      <c r="AU21612" s="10"/>
      <c r="AV21612" s="10"/>
      <c r="AW21612" s="10"/>
      <c r="AX21612" s="10"/>
      <c r="AY21612" s="10"/>
      <c r="AZ21612" s="10"/>
      <c r="BA21612" s="10"/>
      <c r="BB21612" s="10"/>
      <c r="BC21612" s="10"/>
      <c r="BD21612" s="10"/>
      <c r="BE21612" s="10"/>
      <c r="BF21612" s="10"/>
      <c r="BG21612" s="6"/>
    </row>
    <row r="21613" spans="34:59" x14ac:dyDescent="0.25">
      <c r="AH21613" s="6"/>
      <c r="AI21613" s="6"/>
      <c r="AJ21613" s="6"/>
      <c r="AK21613" s="6"/>
      <c r="AL21613" s="6"/>
      <c r="AM21613" s="6"/>
      <c r="AN21613" s="6"/>
      <c r="AO21613" s="6"/>
      <c r="AP21613" s="6"/>
      <c r="AQ21613" s="6"/>
      <c r="AR21613" s="6"/>
      <c r="AS21613" s="6"/>
      <c r="AT21613" s="6"/>
      <c r="AU21613" s="6"/>
      <c r="AV21613" s="6"/>
      <c r="AW21613" s="6"/>
      <c r="AX21613" s="6"/>
      <c r="AY21613" s="6"/>
      <c r="AZ21613" s="6"/>
      <c r="BA21613" s="6"/>
      <c r="BB21613" s="6"/>
      <c r="BC21613" s="6"/>
      <c r="BD21613" s="6"/>
      <c r="BE21613" s="6"/>
      <c r="BF21613" s="6"/>
      <c r="BG21613" s="10"/>
    </row>
    <row r="21614" spans="34:59" x14ac:dyDescent="0.25">
      <c r="AH21614" s="10"/>
      <c r="AI21614" s="6"/>
    </row>
    <row r="21615" spans="34:59" x14ac:dyDescent="0.25">
      <c r="AH21615" s="6"/>
      <c r="AI21615" s="6"/>
      <c r="AJ21615" s="6"/>
      <c r="AK21615" s="6"/>
      <c r="AL21615" s="6"/>
      <c r="AM21615" s="6"/>
      <c r="AN21615" s="6"/>
      <c r="AO21615" s="6"/>
      <c r="AP21615" s="6"/>
      <c r="AQ21615" s="6"/>
      <c r="AR21615" s="6"/>
      <c r="AS21615" s="6"/>
      <c r="AT21615" s="6"/>
      <c r="AU21615" s="6"/>
      <c r="AV21615" s="6"/>
      <c r="AW21615" s="6"/>
      <c r="AX21615" s="6"/>
      <c r="AY21615" s="6"/>
      <c r="AZ21615" s="6"/>
      <c r="BA21615" s="6"/>
      <c r="BB21615" s="6"/>
      <c r="BC21615" s="6"/>
      <c r="BD21615" s="6"/>
      <c r="BE21615" s="6"/>
      <c r="BF21615" s="6"/>
      <c r="BG21615" s="6"/>
    </row>
    <row r="21616" spans="34:59" x14ac:dyDescent="0.25">
      <c r="AH21616" s="10"/>
      <c r="AI21616" s="6"/>
      <c r="AJ21616" s="10"/>
      <c r="AK21616" s="10"/>
      <c r="AL21616" s="10"/>
      <c r="AM21616" s="10"/>
      <c r="AN21616" s="10"/>
      <c r="AO21616" s="10"/>
      <c r="AP21616" s="10"/>
      <c r="AQ21616" s="10"/>
      <c r="AR21616" s="10"/>
      <c r="AS21616" s="10"/>
      <c r="AT21616" s="10"/>
      <c r="AU21616" s="10"/>
      <c r="AV21616" s="10"/>
      <c r="AW21616" s="10"/>
      <c r="AX21616" s="10"/>
      <c r="AY21616" s="10"/>
      <c r="AZ21616" s="10"/>
      <c r="BA21616" s="10"/>
      <c r="BB21616" s="10"/>
      <c r="BC21616" s="10"/>
      <c r="BD21616" s="10"/>
      <c r="BE21616" s="10"/>
      <c r="BF21616" s="10"/>
      <c r="BG21616" s="6"/>
    </row>
    <row r="21617" spans="34:59" x14ac:dyDescent="0.25">
      <c r="AH21617" s="6"/>
      <c r="AI21617" s="6"/>
      <c r="AJ21617" s="6"/>
      <c r="AK21617" s="6"/>
      <c r="AL21617" s="6"/>
      <c r="AM21617" s="6"/>
      <c r="AN21617" s="6"/>
      <c r="AO21617" s="6"/>
      <c r="AP21617" s="6"/>
      <c r="AQ21617" s="6"/>
      <c r="AR21617" s="6"/>
      <c r="AS21617" s="6"/>
      <c r="AT21617" s="6"/>
      <c r="AU21617" s="6"/>
      <c r="AV21617" s="6"/>
      <c r="AW21617" s="6"/>
      <c r="AX21617" s="6"/>
      <c r="AY21617" s="6"/>
      <c r="AZ21617" s="6"/>
      <c r="BA21617" s="6"/>
      <c r="BB21617" s="6"/>
      <c r="BC21617" s="6"/>
      <c r="BD21617" s="6"/>
      <c r="BE21617" s="6"/>
      <c r="BF21617" s="6"/>
      <c r="BG21617" s="10"/>
    </row>
    <row r="21618" spans="34:59" x14ac:dyDescent="0.25">
      <c r="AH21618" s="10"/>
      <c r="AI21618" s="6"/>
    </row>
    <row r="21619" spans="34:59" x14ac:dyDescent="0.25">
      <c r="AH21619" s="6"/>
      <c r="AI21619" s="6"/>
      <c r="AJ21619" s="6"/>
      <c r="AK21619" s="6"/>
      <c r="AL21619" s="6"/>
      <c r="AM21619" s="6"/>
      <c r="AN21619" s="6"/>
      <c r="AO21619" s="6"/>
      <c r="AP21619" s="6"/>
      <c r="AQ21619" s="6"/>
      <c r="AR21619" s="6"/>
      <c r="AS21619" s="6"/>
      <c r="AT21619" s="6"/>
      <c r="AU21619" s="6"/>
      <c r="AV21619" s="6"/>
      <c r="AW21619" s="6"/>
      <c r="AX21619" s="6"/>
      <c r="AY21619" s="6"/>
      <c r="AZ21619" s="6"/>
      <c r="BA21619" s="6"/>
      <c r="BB21619" s="6"/>
      <c r="BC21619" s="6"/>
      <c r="BD21619" s="6"/>
      <c r="BE21619" s="6"/>
      <c r="BF21619" s="6"/>
      <c r="BG21619" s="6"/>
    </row>
    <row r="21620" spans="34:59" x14ac:dyDescent="0.25">
      <c r="AH21620" s="10"/>
      <c r="AI21620" s="6"/>
      <c r="AJ21620" s="10"/>
      <c r="AK21620" s="10"/>
      <c r="AL21620" s="10"/>
      <c r="AM21620" s="10"/>
      <c r="AN21620" s="10"/>
      <c r="AO21620" s="10"/>
      <c r="AP21620" s="10"/>
      <c r="AQ21620" s="10"/>
      <c r="AR21620" s="10"/>
      <c r="AS21620" s="10"/>
      <c r="AT21620" s="10"/>
      <c r="AU21620" s="10"/>
      <c r="AV21620" s="10"/>
      <c r="AW21620" s="10"/>
      <c r="AX21620" s="10"/>
      <c r="AY21620" s="10"/>
      <c r="AZ21620" s="10"/>
      <c r="BA21620" s="10"/>
      <c r="BB21620" s="10"/>
      <c r="BC21620" s="10"/>
      <c r="BD21620" s="10"/>
      <c r="BE21620" s="10"/>
      <c r="BF21620" s="10"/>
      <c r="BG21620" s="6"/>
    </row>
    <row r="21622" spans="34:59" x14ac:dyDescent="0.25">
      <c r="AH21622" s="10"/>
      <c r="AI21622" s="6"/>
    </row>
    <row r="21623" spans="34:59" x14ac:dyDescent="0.25">
      <c r="AH21623" s="6"/>
      <c r="AI21623" s="6"/>
      <c r="AJ21623" s="6"/>
      <c r="AK21623" s="6"/>
      <c r="AL21623" s="6"/>
      <c r="AM21623" s="6"/>
      <c r="AN21623" s="6"/>
      <c r="AO21623" s="6"/>
      <c r="AP21623" s="6"/>
      <c r="AQ21623" s="6"/>
      <c r="AR21623" s="6"/>
      <c r="AS21623" s="6"/>
      <c r="AT21623" s="6"/>
      <c r="AU21623" s="6"/>
      <c r="AV21623" s="6"/>
      <c r="AW21623" s="6"/>
      <c r="AX21623" s="6"/>
      <c r="AY21623" s="6"/>
      <c r="AZ21623" s="6"/>
      <c r="BA21623" s="6"/>
      <c r="BB21623" s="6"/>
      <c r="BC21623" s="6"/>
      <c r="BD21623" s="6"/>
      <c r="BE21623" s="6"/>
      <c r="BF21623" s="6"/>
      <c r="BG21623" s="6"/>
    </row>
    <row r="21624" spans="34:59" x14ac:dyDescent="0.25">
      <c r="AH21624" s="10"/>
      <c r="AI21624" s="6"/>
      <c r="AJ21624" s="10"/>
      <c r="AK21624" s="10"/>
      <c r="AL21624" s="10"/>
      <c r="AM21624" s="10"/>
      <c r="AN21624" s="10"/>
      <c r="AO21624" s="10"/>
      <c r="AP21624" s="10"/>
      <c r="AQ21624" s="10"/>
      <c r="AR21624" s="10"/>
      <c r="AS21624" s="10"/>
      <c r="AT21624" s="10"/>
      <c r="AU21624" s="10"/>
      <c r="AV21624" s="10"/>
      <c r="AW21624" s="10"/>
      <c r="AX21624" s="10"/>
      <c r="AY21624" s="10"/>
      <c r="AZ21624" s="10"/>
      <c r="BA21624" s="10"/>
      <c r="BB21624" s="10"/>
      <c r="BC21624" s="10"/>
      <c r="BD21624" s="10"/>
      <c r="BE21624" s="10"/>
      <c r="BF21624" s="10"/>
      <c r="BG21624" s="6"/>
    </row>
    <row r="21625" spans="34:59" x14ac:dyDescent="0.25">
      <c r="AH21625" s="6"/>
      <c r="AI21625" s="6"/>
      <c r="AJ21625" s="6"/>
      <c r="AK21625" s="6"/>
      <c r="AL21625" s="6"/>
      <c r="AM21625" s="6"/>
      <c r="AN21625" s="6"/>
      <c r="AO21625" s="6"/>
      <c r="AP21625" s="6"/>
      <c r="AQ21625" s="6"/>
      <c r="AR21625" s="6"/>
      <c r="AS21625" s="6"/>
      <c r="AT21625" s="6"/>
      <c r="AU21625" s="6"/>
      <c r="AV21625" s="6"/>
      <c r="AW21625" s="6"/>
      <c r="AX21625" s="6"/>
      <c r="AY21625" s="6"/>
      <c r="AZ21625" s="6"/>
      <c r="BA21625" s="6"/>
      <c r="BB21625" s="6"/>
      <c r="BC21625" s="6"/>
      <c r="BD21625" s="6"/>
      <c r="BE21625" s="6"/>
      <c r="BF21625" s="6"/>
      <c r="BG21625" s="10"/>
    </row>
    <row r="21626" spans="34:59" x14ac:dyDescent="0.25">
      <c r="AH21626" s="10"/>
      <c r="AI21626" s="6"/>
    </row>
    <row r="21627" spans="34:59" x14ac:dyDescent="0.25">
      <c r="AH21627" s="6"/>
      <c r="AI21627" s="6"/>
      <c r="AJ21627" s="6"/>
      <c r="AK21627" s="6"/>
      <c r="AL21627" s="6"/>
      <c r="AM21627" s="6"/>
      <c r="AN21627" s="6"/>
      <c r="AO21627" s="6"/>
      <c r="AP21627" s="6"/>
      <c r="AQ21627" s="6"/>
      <c r="AR21627" s="6"/>
      <c r="AS21627" s="6"/>
      <c r="AT21627" s="6"/>
      <c r="AU21627" s="6"/>
      <c r="AV21627" s="6"/>
      <c r="AW21627" s="6"/>
      <c r="AX21627" s="6"/>
      <c r="AY21627" s="6"/>
      <c r="AZ21627" s="6"/>
      <c r="BA21627" s="6"/>
      <c r="BB21627" s="6"/>
      <c r="BC21627" s="6"/>
      <c r="BD21627" s="6"/>
      <c r="BE21627" s="6"/>
      <c r="BF21627" s="6"/>
      <c r="BG21627" s="6"/>
    </row>
    <row r="21628" spans="34:59" x14ac:dyDescent="0.25">
      <c r="AH21628" s="10"/>
      <c r="AI21628" s="6"/>
      <c r="AJ21628" s="10"/>
      <c r="AK21628" s="10"/>
      <c r="AL21628" s="10"/>
      <c r="AM21628" s="10"/>
      <c r="AN21628" s="10"/>
      <c r="AO21628" s="10"/>
      <c r="AP21628" s="10"/>
      <c r="AQ21628" s="10"/>
      <c r="AR21628" s="10"/>
      <c r="AS21628" s="10"/>
      <c r="AT21628" s="10"/>
      <c r="AU21628" s="10"/>
      <c r="AV21628" s="10"/>
      <c r="AW21628" s="10"/>
      <c r="AX21628" s="10"/>
      <c r="AY21628" s="10"/>
      <c r="AZ21628" s="10"/>
      <c r="BA21628" s="10"/>
      <c r="BB21628" s="10"/>
      <c r="BC21628" s="10"/>
      <c r="BD21628" s="10"/>
      <c r="BE21628" s="10"/>
      <c r="BF21628" s="10"/>
      <c r="BG21628" s="6"/>
    </row>
    <row r="21629" spans="34:59" x14ac:dyDescent="0.25">
      <c r="AH21629" s="6"/>
      <c r="AI21629" s="6"/>
      <c r="AJ21629" s="6"/>
      <c r="AK21629" s="6"/>
      <c r="AL21629" s="6"/>
      <c r="AM21629" s="6"/>
      <c r="AN21629" s="6"/>
      <c r="AO21629" s="6"/>
      <c r="AP21629" s="6"/>
      <c r="AQ21629" s="6"/>
      <c r="AR21629" s="6"/>
      <c r="AS21629" s="6"/>
      <c r="AT21629" s="6"/>
      <c r="AU21629" s="6"/>
      <c r="AV21629" s="6"/>
      <c r="AW21629" s="6"/>
      <c r="AX21629" s="6"/>
      <c r="AY21629" s="6"/>
      <c r="AZ21629" s="6"/>
      <c r="BA21629" s="6"/>
      <c r="BB21629" s="6"/>
      <c r="BC21629" s="6"/>
      <c r="BD21629" s="6"/>
      <c r="BE21629" s="6"/>
      <c r="BF21629" s="6"/>
      <c r="BG21629" s="10"/>
    </row>
    <row r="21630" spans="34:59" x14ac:dyDescent="0.25">
      <c r="AH21630" s="10"/>
      <c r="AI21630" s="6"/>
    </row>
    <row r="21631" spans="34:59" x14ac:dyDescent="0.25">
      <c r="AH21631" s="6"/>
      <c r="AI21631" s="6"/>
      <c r="AJ21631" s="6"/>
      <c r="AK21631" s="6"/>
      <c r="AL21631" s="6"/>
      <c r="AM21631" s="6"/>
      <c r="AN21631" s="6"/>
      <c r="AO21631" s="6"/>
      <c r="AP21631" s="6"/>
      <c r="AQ21631" s="6"/>
      <c r="AR21631" s="6"/>
      <c r="AS21631" s="6"/>
      <c r="AT21631" s="6"/>
      <c r="AU21631" s="6"/>
      <c r="AV21631" s="6"/>
      <c r="AW21631" s="6"/>
      <c r="AX21631" s="6"/>
      <c r="AY21631" s="6"/>
      <c r="AZ21631" s="6"/>
      <c r="BA21631" s="6"/>
      <c r="BB21631" s="6"/>
      <c r="BC21631" s="6"/>
      <c r="BD21631" s="6"/>
      <c r="BE21631" s="6"/>
      <c r="BF21631" s="6"/>
      <c r="BG21631" s="6"/>
    </row>
    <row r="21632" spans="34:59" x14ac:dyDescent="0.25">
      <c r="AH21632" s="10"/>
      <c r="AI21632" s="6"/>
      <c r="AJ21632" s="10"/>
      <c r="AK21632" s="10"/>
      <c r="AL21632" s="10"/>
      <c r="AM21632" s="10"/>
      <c r="AN21632" s="10"/>
      <c r="AO21632" s="10"/>
      <c r="AP21632" s="10"/>
      <c r="AQ21632" s="10"/>
      <c r="AR21632" s="10"/>
      <c r="AS21632" s="10"/>
      <c r="AT21632" s="10"/>
      <c r="AU21632" s="10"/>
      <c r="AV21632" s="10"/>
      <c r="AW21632" s="10"/>
      <c r="AX21632" s="10"/>
      <c r="AY21632" s="10"/>
      <c r="AZ21632" s="10"/>
      <c r="BA21632" s="10"/>
      <c r="BB21632" s="10"/>
      <c r="BC21632" s="10"/>
      <c r="BD21632" s="10"/>
      <c r="BE21632" s="10"/>
      <c r="BF21632" s="10"/>
      <c r="BG21632" s="6"/>
    </row>
    <row r="21633" spans="34:59" x14ac:dyDescent="0.25">
      <c r="AH21633" s="6"/>
      <c r="AI21633" s="6"/>
      <c r="AJ21633" s="6"/>
      <c r="AK21633" s="6"/>
      <c r="AL21633" s="6"/>
      <c r="AM21633" s="6"/>
      <c r="AN21633" s="6"/>
      <c r="AO21633" s="6"/>
      <c r="AP21633" s="6"/>
      <c r="AQ21633" s="6"/>
      <c r="AR21633" s="6"/>
      <c r="AS21633" s="6"/>
      <c r="AT21633" s="6"/>
      <c r="AU21633" s="6"/>
      <c r="AV21633" s="6"/>
      <c r="AW21633" s="6"/>
      <c r="AX21633" s="6"/>
      <c r="AY21633" s="6"/>
      <c r="AZ21633" s="6"/>
      <c r="BA21633" s="6"/>
      <c r="BB21633" s="6"/>
      <c r="BC21633" s="6"/>
      <c r="BD21633" s="6"/>
      <c r="BE21633" s="6"/>
      <c r="BF21633" s="6"/>
      <c r="BG21633" s="10"/>
    </row>
    <row r="21634" spans="34:59" x14ac:dyDescent="0.25">
      <c r="AH21634" s="10"/>
      <c r="AI21634" s="6"/>
    </row>
    <row r="21635" spans="34:59" x14ac:dyDescent="0.25">
      <c r="AH21635" s="6"/>
      <c r="AI21635" s="6"/>
      <c r="AJ21635" s="6"/>
      <c r="AK21635" s="6"/>
      <c r="AL21635" s="6"/>
      <c r="AM21635" s="6"/>
      <c r="AN21635" s="6"/>
      <c r="AO21635" s="6"/>
      <c r="AP21635" s="6"/>
      <c r="AQ21635" s="6"/>
      <c r="AR21635" s="6"/>
      <c r="AS21635" s="6"/>
      <c r="AT21635" s="6"/>
      <c r="AU21635" s="6"/>
      <c r="AV21635" s="6"/>
      <c r="AW21635" s="6"/>
      <c r="AX21635" s="6"/>
      <c r="AY21635" s="6"/>
      <c r="AZ21635" s="6"/>
      <c r="BA21635" s="6"/>
      <c r="BB21635" s="6"/>
      <c r="BC21635" s="6"/>
      <c r="BD21635" s="6"/>
      <c r="BE21635" s="6"/>
      <c r="BF21635" s="6"/>
      <c r="BG21635" s="6"/>
    </row>
    <row r="21636" spans="34:59" x14ac:dyDescent="0.25">
      <c r="AH21636" s="10"/>
      <c r="AI21636" s="6"/>
      <c r="AJ21636" s="10"/>
      <c r="AK21636" s="10"/>
      <c r="AL21636" s="10"/>
      <c r="AM21636" s="10"/>
      <c r="AN21636" s="10"/>
      <c r="AO21636" s="10"/>
      <c r="AP21636" s="10"/>
      <c r="AQ21636" s="10"/>
      <c r="AR21636" s="10"/>
      <c r="AS21636" s="10"/>
      <c r="AT21636" s="10"/>
      <c r="AU21636" s="10"/>
      <c r="AV21636" s="10"/>
      <c r="AW21636" s="10"/>
      <c r="AX21636" s="10"/>
      <c r="AY21636" s="10"/>
      <c r="AZ21636" s="10"/>
      <c r="BA21636" s="10"/>
      <c r="BB21636" s="10"/>
      <c r="BC21636" s="10"/>
      <c r="BD21636" s="10"/>
      <c r="BE21636" s="10"/>
      <c r="BF21636" s="10"/>
      <c r="BG21636" s="6"/>
    </row>
    <row r="21638" spans="34:59" x14ac:dyDescent="0.25">
      <c r="AH21638" s="10"/>
      <c r="AI21638" s="6"/>
    </row>
    <row r="21639" spans="34:59" x14ac:dyDescent="0.25">
      <c r="AH21639" s="6"/>
      <c r="AI21639" s="6"/>
      <c r="AJ21639" s="6"/>
      <c r="AK21639" s="6"/>
      <c r="AL21639" s="6"/>
      <c r="AM21639" s="6"/>
      <c r="AN21639" s="6"/>
      <c r="AO21639" s="6"/>
      <c r="AP21639" s="6"/>
      <c r="AQ21639" s="6"/>
      <c r="AR21639" s="6"/>
      <c r="AS21639" s="6"/>
      <c r="AT21639" s="6"/>
      <c r="AU21639" s="6"/>
      <c r="AV21639" s="6"/>
      <c r="AW21639" s="6"/>
      <c r="AX21639" s="6"/>
      <c r="AY21639" s="6"/>
      <c r="AZ21639" s="6"/>
      <c r="BA21639" s="6"/>
      <c r="BB21639" s="6"/>
      <c r="BC21639" s="6"/>
      <c r="BD21639" s="6"/>
      <c r="BE21639" s="6"/>
      <c r="BF21639" s="6"/>
      <c r="BG21639" s="6"/>
    </row>
    <row r="21640" spans="34:59" x14ac:dyDescent="0.25">
      <c r="AH21640" s="10"/>
      <c r="AI21640" s="6"/>
      <c r="AJ21640" s="10"/>
      <c r="AK21640" s="10"/>
      <c r="AL21640" s="10"/>
      <c r="AM21640" s="10"/>
      <c r="AN21640" s="10"/>
      <c r="AO21640" s="10"/>
      <c r="AP21640" s="10"/>
      <c r="AQ21640" s="10"/>
      <c r="AR21640" s="10"/>
      <c r="AS21640" s="10"/>
      <c r="AT21640" s="10"/>
      <c r="AU21640" s="10"/>
      <c r="AV21640" s="10"/>
      <c r="AW21640" s="10"/>
      <c r="AX21640" s="10"/>
      <c r="AY21640" s="10"/>
      <c r="AZ21640" s="10"/>
      <c r="BA21640" s="10"/>
      <c r="BB21640" s="10"/>
      <c r="BC21640" s="10"/>
      <c r="BD21640" s="10"/>
      <c r="BE21640" s="10"/>
      <c r="BF21640" s="10"/>
      <c r="BG21640" s="6"/>
    </row>
    <row r="21641" spans="34:59" x14ac:dyDescent="0.25">
      <c r="AH21641" s="6"/>
      <c r="AI21641" s="6"/>
      <c r="AJ21641" s="6"/>
      <c r="AK21641" s="6"/>
      <c r="AL21641" s="6"/>
      <c r="AM21641" s="6"/>
      <c r="AN21641" s="6"/>
      <c r="AO21641" s="6"/>
      <c r="AP21641" s="6"/>
      <c r="AQ21641" s="6"/>
      <c r="AR21641" s="6"/>
      <c r="AS21641" s="6"/>
      <c r="AT21641" s="6"/>
      <c r="AU21641" s="6"/>
      <c r="AV21641" s="6"/>
      <c r="AW21641" s="6"/>
      <c r="AX21641" s="6"/>
      <c r="AY21641" s="6"/>
      <c r="AZ21641" s="6"/>
      <c r="BA21641" s="6"/>
      <c r="BB21641" s="6"/>
      <c r="BC21641" s="6"/>
      <c r="BD21641" s="6"/>
      <c r="BE21641" s="6"/>
      <c r="BF21641" s="6"/>
      <c r="BG21641" s="10"/>
    </row>
    <row r="21642" spans="34:59" x14ac:dyDescent="0.25">
      <c r="AH21642" s="10"/>
      <c r="AI21642" s="6"/>
    </row>
    <row r="21643" spans="34:59" x14ac:dyDescent="0.25">
      <c r="AH21643" s="6"/>
      <c r="AI21643" s="6"/>
      <c r="AJ21643" s="6"/>
      <c r="AK21643" s="6"/>
      <c r="AL21643" s="6"/>
      <c r="AM21643" s="6"/>
      <c r="AN21643" s="6"/>
      <c r="AO21643" s="6"/>
      <c r="AP21643" s="6"/>
      <c r="AQ21643" s="6"/>
      <c r="AR21643" s="6"/>
      <c r="AS21643" s="6"/>
      <c r="AT21643" s="6"/>
      <c r="AU21643" s="6"/>
      <c r="AV21643" s="6"/>
      <c r="AW21643" s="6"/>
      <c r="AX21643" s="6"/>
      <c r="AY21643" s="6"/>
      <c r="AZ21643" s="6"/>
      <c r="BA21643" s="6"/>
      <c r="BB21643" s="6"/>
      <c r="BC21643" s="6"/>
      <c r="BD21643" s="6"/>
      <c r="BE21643" s="6"/>
      <c r="BF21643" s="6"/>
      <c r="BG21643" s="6"/>
    </row>
    <row r="21644" spans="34:59" x14ac:dyDescent="0.25">
      <c r="AH21644" s="10"/>
      <c r="AI21644" s="6"/>
      <c r="AJ21644" s="10"/>
      <c r="AK21644" s="10"/>
      <c r="AL21644" s="10"/>
      <c r="AM21644" s="10"/>
      <c r="AN21644" s="10"/>
      <c r="AO21644" s="10"/>
      <c r="AP21644" s="10"/>
      <c r="AQ21644" s="10"/>
      <c r="AR21644" s="10"/>
      <c r="AS21644" s="10"/>
      <c r="AT21644" s="10"/>
      <c r="AU21644" s="10"/>
      <c r="AV21644" s="10"/>
      <c r="AW21644" s="10"/>
      <c r="AX21644" s="10"/>
      <c r="AY21644" s="10"/>
      <c r="AZ21644" s="10"/>
      <c r="BA21644" s="10"/>
      <c r="BB21644" s="10"/>
      <c r="BC21644" s="10"/>
      <c r="BD21644" s="10"/>
      <c r="BE21644" s="10"/>
      <c r="BF21644" s="10"/>
      <c r="BG21644" s="6"/>
    </row>
    <row r="21645" spans="34:59" x14ac:dyDescent="0.25">
      <c r="AH21645" s="6"/>
      <c r="AI21645" s="6"/>
      <c r="AJ21645" s="6"/>
      <c r="AK21645" s="6"/>
      <c r="AL21645" s="6"/>
      <c r="AM21645" s="6"/>
      <c r="AN21645" s="6"/>
      <c r="AO21645" s="6"/>
      <c r="AP21645" s="6"/>
      <c r="AQ21645" s="6"/>
      <c r="AR21645" s="6"/>
      <c r="AS21645" s="6"/>
      <c r="AT21645" s="6"/>
      <c r="AU21645" s="6"/>
      <c r="AV21645" s="6"/>
      <c r="AW21645" s="6"/>
      <c r="AX21645" s="6"/>
      <c r="AY21645" s="6"/>
      <c r="AZ21645" s="6"/>
      <c r="BA21645" s="6"/>
      <c r="BB21645" s="6"/>
      <c r="BC21645" s="6"/>
      <c r="BD21645" s="6"/>
      <c r="BE21645" s="6"/>
      <c r="BF21645" s="6"/>
      <c r="BG21645" s="10"/>
    </row>
    <row r="21646" spans="34:59" x14ac:dyDescent="0.25">
      <c r="AH21646" s="10"/>
      <c r="AI21646" s="6"/>
    </row>
    <row r="21647" spans="34:59" x14ac:dyDescent="0.25">
      <c r="AH21647" s="6"/>
      <c r="AI21647" s="6"/>
      <c r="AJ21647" s="6"/>
      <c r="AK21647" s="6"/>
      <c r="AL21647" s="6"/>
      <c r="AM21647" s="6"/>
      <c r="AN21647" s="6"/>
      <c r="AO21647" s="6"/>
      <c r="AP21647" s="6"/>
      <c r="AQ21647" s="6"/>
      <c r="AR21647" s="6"/>
      <c r="AS21647" s="6"/>
      <c r="AT21647" s="6"/>
      <c r="AU21647" s="6"/>
      <c r="AV21647" s="6"/>
      <c r="AW21647" s="6"/>
      <c r="AX21647" s="6"/>
      <c r="AY21647" s="6"/>
      <c r="AZ21647" s="6"/>
      <c r="BA21647" s="6"/>
      <c r="BB21647" s="6"/>
      <c r="BC21647" s="6"/>
      <c r="BD21647" s="6"/>
      <c r="BE21647" s="6"/>
      <c r="BF21647" s="6"/>
      <c r="BG21647" s="6"/>
    </row>
    <row r="21648" spans="34:59" x14ac:dyDescent="0.25">
      <c r="AH21648" s="10"/>
      <c r="AI21648" s="6"/>
      <c r="AJ21648" s="10"/>
      <c r="AK21648" s="10"/>
      <c r="AL21648" s="10"/>
      <c r="AM21648" s="10"/>
      <c r="AN21648" s="10"/>
      <c r="AO21648" s="10"/>
      <c r="AP21648" s="10"/>
      <c r="AQ21648" s="10"/>
      <c r="AR21648" s="10"/>
      <c r="AS21648" s="10"/>
      <c r="AT21648" s="10"/>
      <c r="AU21648" s="10"/>
      <c r="AV21648" s="10"/>
      <c r="AW21648" s="10"/>
      <c r="AX21648" s="10"/>
      <c r="AY21648" s="10"/>
      <c r="AZ21648" s="10"/>
      <c r="BA21648" s="10"/>
      <c r="BB21648" s="10"/>
      <c r="BC21648" s="10"/>
      <c r="BD21648" s="10"/>
      <c r="BE21648" s="10"/>
      <c r="BF21648" s="10"/>
      <c r="BG21648" s="6"/>
    </row>
    <row r="21649" spans="34:59" x14ac:dyDescent="0.25">
      <c r="AH21649" s="6"/>
      <c r="AI21649" s="6"/>
      <c r="AJ21649" s="6"/>
      <c r="AK21649" s="6"/>
      <c r="AL21649" s="6"/>
      <c r="AM21649" s="6"/>
      <c r="AN21649" s="6"/>
      <c r="AO21649" s="6"/>
      <c r="AP21649" s="6"/>
      <c r="AQ21649" s="6"/>
      <c r="AR21649" s="6"/>
      <c r="AS21649" s="6"/>
      <c r="AT21649" s="6"/>
      <c r="AU21649" s="6"/>
      <c r="AV21649" s="6"/>
      <c r="AW21649" s="6"/>
      <c r="AX21649" s="6"/>
      <c r="AY21649" s="6"/>
      <c r="AZ21649" s="6"/>
      <c r="BA21649" s="6"/>
      <c r="BB21649" s="6"/>
      <c r="BC21649" s="6"/>
      <c r="BD21649" s="6"/>
      <c r="BE21649" s="6"/>
      <c r="BF21649" s="6"/>
      <c r="BG21649" s="10"/>
    </row>
    <row r="21650" spans="34:59" x14ac:dyDescent="0.25">
      <c r="AH21650" s="10"/>
      <c r="AI21650" s="6"/>
    </row>
    <row r="21651" spans="34:59" x14ac:dyDescent="0.25">
      <c r="AH21651" s="6"/>
      <c r="AI21651" s="6"/>
      <c r="AJ21651" s="6"/>
      <c r="AK21651" s="6"/>
      <c r="AL21651" s="6"/>
      <c r="AM21651" s="6"/>
      <c r="AN21651" s="6"/>
      <c r="AO21651" s="6"/>
      <c r="AP21651" s="6"/>
      <c r="AQ21651" s="6"/>
      <c r="AR21651" s="6"/>
      <c r="AS21651" s="6"/>
      <c r="AT21651" s="6"/>
      <c r="AU21651" s="6"/>
      <c r="AV21651" s="6"/>
      <c r="AW21651" s="6"/>
      <c r="AX21651" s="6"/>
      <c r="AY21651" s="6"/>
      <c r="AZ21651" s="6"/>
      <c r="BA21651" s="6"/>
      <c r="BB21651" s="6"/>
      <c r="BC21651" s="6"/>
      <c r="BD21651" s="6"/>
      <c r="BE21651" s="6"/>
      <c r="BF21651" s="6"/>
      <c r="BG21651" s="6"/>
    </row>
    <row r="21652" spans="34:59" x14ac:dyDescent="0.25">
      <c r="AH21652" s="10"/>
      <c r="AI21652" s="6"/>
      <c r="AJ21652" s="10"/>
      <c r="AK21652" s="10"/>
      <c r="AL21652" s="10"/>
      <c r="AM21652" s="10"/>
      <c r="AN21652" s="10"/>
      <c r="AO21652" s="10"/>
      <c r="AP21652" s="10"/>
      <c r="AQ21652" s="10"/>
      <c r="AR21652" s="10"/>
      <c r="AS21652" s="10"/>
      <c r="AT21652" s="10"/>
      <c r="AU21652" s="10"/>
      <c r="AV21652" s="10"/>
      <c r="AW21652" s="10"/>
      <c r="AX21652" s="10"/>
      <c r="AY21652" s="10"/>
      <c r="AZ21652" s="10"/>
      <c r="BA21652" s="10"/>
      <c r="BB21652" s="10"/>
      <c r="BC21652" s="10"/>
      <c r="BD21652" s="10"/>
      <c r="BE21652" s="10"/>
      <c r="BF21652" s="10"/>
      <c r="BG21652" s="6"/>
    </row>
    <row r="21654" spans="34:59" x14ac:dyDescent="0.25">
      <c r="AH21654" s="10"/>
      <c r="AI21654" s="6"/>
    </row>
    <row r="21655" spans="34:59" x14ac:dyDescent="0.25">
      <c r="AH21655" s="6"/>
      <c r="AI21655" s="6"/>
      <c r="AJ21655" s="6"/>
      <c r="AK21655" s="6"/>
      <c r="AL21655" s="6"/>
      <c r="AM21655" s="6"/>
      <c r="AN21655" s="6"/>
      <c r="AO21655" s="6"/>
      <c r="AP21655" s="6"/>
      <c r="AQ21655" s="6"/>
      <c r="AR21655" s="6"/>
      <c r="AS21655" s="6"/>
      <c r="AT21655" s="6"/>
      <c r="AU21655" s="6"/>
      <c r="AV21655" s="6"/>
      <c r="AW21655" s="6"/>
      <c r="AX21655" s="6"/>
      <c r="AY21655" s="6"/>
      <c r="AZ21655" s="6"/>
      <c r="BA21655" s="6"/>
      <c r="BB21655" s="6"/>
      <c r="BC21655" s="6"/>
      <c r="BD21655" s="6"/>
      <c r="BE21655" s="6"/>
      <c r="BF21655" s="6"/>
      <c r="BG21655" s="6"/>
    </row>
    <row r="21656" spans="34:59" x14ac:dyDescent="0.25">
      <c r="AH21656" s="10"/>
      <c r="AI21656" s="6"/>
      <c r="AJ21656" s="10"/>
      <c r="AK21656" s="10"/>
      <c r="AL21656" s="10"/>
      <c r="AM21656" s="10"/>
      <c r="AN21656" s="10"/>
      <c r="AO21656" s="10"/>
      <c r="AP21656" s="10"/>
      <c r="AQ21656" s="10"/>
      <c r="AR21656" s="10"/>
      <c r="AS21656" s="10"/>
      <c r="AT21656" s="10"/>
      <c r="AU21656" s="10"/>
      <c r="AV21656" s="10"/>
      <c r="AW21656" s="10"/>
      <c r="AX21656" s="10"/>
      <c r="AY21656" s="10"/>
      <c r="AZ21656" s="10"/>
      <c r="BA21656" s="10"/>
      <c r="BB21656" s="10"/>
      <c r="BC21656" s="10"/>
      <c r="BD21656" s="10"/>
      <c r="BE21656" s="10"/>
      <c r="BF21656" s="10"/>
      <c r="BG21656" s="6"/>
    </row>
    <row r="21657" spans="34:59" x14ac:dyDescent="0.25">
      <c r="AH21657" s="6"/>
      <c r="AI21657" s="6"/>
      <c r="AJ21657" s="6"/>
      <c r="AK21657" s="6"/>
      <c r="AL21657" s="6"/>
      <c r="AM21657" s="6"/>
      <c r="AN21657" s="6"/>
      <c r="AO21657" s="6"/>
      <c r="AP21657" s="6"/>
      <c r="AQ21657" s="6"/>
      <c r="AR21657" s="6"/>
      <c r="AS21657" s="6"/>
      <c r="AT21657" s="6"/>
      <c r="AU21657" s="6"/>
      <c r="AV21657" s="6"/>
      <c r="AW21657" s="6"/>
      <c r="AX21657" s="6"/>
      <c r="AY21657" s="6"/>
      <c r="AZ21657" s="6"/>
      <c r="BA21657" s="6"/>
      <c r="BB21657" s="6"/>
      <c r="BC21657" s="6"/>
      <c r="BD21657" s="6"/>
      <c r="BE21657" s="6"/>
      <c r="BF21657" s="6"/>
      <c r="BG21657" s="10"/>
    </row>
    <row r="21658" spans="34:59" x14ac:dyDescent="0.25">
      <c r="AH21658" s="10"/>
      <c r="AI21658" s="6"/>
    </row>
    <row r="21659" spans="34:59" x14ac:dyDescent="0.25">
      <c r="AH21659" s="6"/>
      <c r="AI21659" s="6"/>
      <c r="AJ21659" s="6"/>
      <c r="AK21659" s="6"/>
      <c r="AL21659" s="6"/>
      <c r="AM21659" s="6"/>
      <c r="AN21659" s="6"/>
      <c r="AO21659" s="6"/>
      <c r="AP21659" s="6"/>
      <c r="AQ21659" s="6"/>
      <c r="AR21659" s="6"/>
      <c r="AS21659" s="6"/>
      <c r="AT21659" s="6"/>
      <c r="AU21659" s="6"/>
      <c r="AV21659" s="6"/>
      <c r="AW21659" s="6"/>
      <c r="AX21659" s="6"/>
      <c r="AY21659" s="6"/>
      <c r="AZ21659" s="6"/>
      <c r="BA21659" s="6"/>
      <c r="BB21659" s="6"/>
      <c r="BC21659" s="6"/>
      <c r="BD21659" s="6"/>
      <c r="BE21659" s="6"/>
      <c r="BF21659" s="6"/>
      <c r="BG21659" s="6"/>
    </row>
    <row r="21660" spans="34:59" x14ac:dyDescent="0.25">
      <c r="AH21660" s="10"/>
      <c r="AI21660" s="6"/>
      <c r="AJ21660" s="10"/>
      <c r="AK21660" s="10"/>
      <c r="AL21660" s="10"/>
      <c r="AM21660" s="10"/>
      <c r="AN21660" s="10"/>
      <c r="AO21660" s="10"/>
      <c r="AP21660" s="10"/>
      <c r="AQ21660" s="10"/>
      <c r="AR21660" s="10"/>
      <c r="AS21660" s="10"/>
      <c r="AT21660" s="10"/>
      <c r="AU21660" s="10"/>
      <c r="AV21660" s="10"/>
      <c r="AW21660" s="10"/>
      <c r="AX21660" s="10"/>
      <c r="AY21660" s="10"/>
      <c r="AZ21660" s="10"/>
      <c r="BA21660" s="10"/>
      <c r="BB21660" s="10"/>
      <c r="BC21660" s="10"/>
      <c r="BD21660" s="10"/>
      <c r="BE21660" s="10"/>
      <c r="BF21660" s="10"/>
      <c r="BG21660" s="6"/>
    </row>
    <row r="21661" spans="34:59" x14ac:dyDescent="0.25">
      <c r="AH21661" s="6"/>
      <c r="AI21661" s="6"/>
      <c r="AJ21661" s="6"/>
      <c r="AK21661" s="6"/>
      <c r="AL21661" s="6"/>
      <c r="AM21661" s="6"/>
      <c r="AN21661" s="6"/>
      <c r="AO21661" s="6"/>
      <c r="AP21661" s="6"/>
      <c r="AQ21661" s="6"/>
      <c r="AR21661" s="6"/>
      <c r="AS21661" s="6"/>
      <c r="AT21661" s="6"/>
      <c r="AU21661" s="6"/>
      <c r="AV21661" s="6"/>
      <c r="AW21661" s="6"/>
      <c r="AX21661" s="6"/>
      <c r="AY21661" s="6"/>
      <c r="AZ21661" s="6"/>
      <c r="BA21661" s="6"/>
      <c r="BB21661" s="6"/>
      <c r="BC21661" s="6"/>
      <c r="BD21661" s="6"/>
      <c r="BE21661" s="6"/>
      <c r="BF21661" s="6"/>
      <c r="BG21661" s="10"/>
    </row>
    <row r="21662" spans="34:59" x14ac:dyDescent="0.25">
      <c r="AH21662" s="10"/>
      <c r="AI21662" s="6"/>
    </row>
    <row r="21663" spans="34:59" x14ac:dyDescent="0.25">
      <c r="AH21663" s="6"/>
      <c r="AI21663" s="6"/>
      <c r="AJ21663" s="6"/>
      <c r="AK21663" s="6"/>
      <c r="AL21663" s="6"/>
      <c r="AM21663" s="6"/>
      <c r="AN21663" s="6"/>
      <c r="AO21663" s="6"/>
      <c r="AP21663" s="6"/>
      <c r="AQ21663" s="6"/>
      <c r="AR21663" s="6"/>
      <c r="AS21663" s="6"/>
      <c r="AT21663" s="6"/>
      <c r="AU21663" s="6"/>
      <c r="AV21663" s="6"/>
      <c r="AW21663" s="6"/>
      <c r="AX21663" s="6"/>
      <c r="AY21663" s="6"/>
      <c r="AZ21663" s="6"/>
      <c r="BA21663" s="6"/>
      <c r="BB21663" s="6"/>
      <c r="BC21663" s="6"/>
      <c r="BD21663" s="6"/>
      <c r="BE21663" s="6"/>
      <c r="BF21663" s="6"/>
      <c r="BG21663" s="6"/>
    </row>
    <row r="21664" spans="34:59" x14ac:dyDescent="0.25">
      <c r="AH21664" s="10"/>
      <c r="AI21664" s="6"/>
      <c r="AJ21664" s="10"/>
      <c r="AK21664" s="10"/>
      <c r="AL21664" s="10"/>
      <c r="AM21664" s="10"/>
      <c r="AN21664" s="10"/>
      <c r="AO21664" s="10"/>
      <c r="AP21664" s="10"/>
      <c r="AQ21664" s="10"/>
      <c r="AR21664" s="10"/>
      <c r="AS21664" s="10"/>
      <c r="AT21664" s="10"/>
      <c r="AU21664" s="10"/>
      <c r="AV21664" s="10"/>
      <c r="AW21664" s="10"/>
      <c r="AX21664" s="10"/>
      <c r="AY21664" s="10"/>
      <c r="AZ21664" s="10"/>
      <c r="BA21664" s="10"/>
      <c r="BB21664" s="10"/>
      <c r="BC21664" s="10"/>
      <c r="BD21664" s="10"/>
      <c r="BE21664" s="10"/>
      <c r="BF21664" s="10"/>
      <c r="BG21664" s="6"/>
    </row>
    <row r="21665" spans="34:59" x14ac:dyDescent="0.25">
      <c r="AH21665" s="6"/>
      <c r="AI21665" s="6"/>
      <c r="AJ21665" s="6"/>
      <c r="AK21665" s="6"/>
      <c r="AL21665" s="6"/>
      <c r="AM21665" s="6"/>
      <c r="AN21665" s="6"/>
      <c r="AO21665" s="6"/>
      <c r="AP21665" s="6"/>
      <c r="AQ21665" s="6"/>
      <c r="AR21665" s="6"/>
      <c r="AS21665" s="6"/>
      <c r="AT21665" s="6"/>
      <c r="AU21665" s="6"/>
      <c r="AV21665" s="6"/>
      <c r="AW21665" s="6"/>
      <c r="AX21665" s="6"/>
      <c r="AY21665" s="6"/>
      <c r="AZ21665" s="6"/>
      <c r="BA21665" s="6"/>
      <c r="BB21665" s="6"/>
      <c r="BC21665" s="6"/>
      <c r="BD21665" s="6"/>
      <c r="BE21665" s="6"/>
      <c r="BF21665" s="6"/>
      <c r="BG21665" s="10"/>
    </row>
    <row r="21666" spans="34:59" x14ac:dyDescent="0.25">
      <c r="AH21666" s="10"/>
      <c r="AI21666" s="6"/>
    </row>
    <row r="21667" spans="34:59" x14ac:dyDescent="0.25">
      <c r="AH21667" s="6"/>
      <c r="AI21667" s="6"/>
      <c r="AJ21667" s="6"/>
      <c r="AK21667" s="6"/>
      <c r="AL21667" s="6"/>
      <c r="AM21667" s="6"/>
      <c r="AN21667" s="6"/>
      <c r="AO21667" s="6"/>
      <c r="AP21667" s="6"/>
      <c r="AQ21667" s="6"/>
      <c r="AR21667" s="6"/>
      <c r="AS21667" s="6"/>
      <c r="AT21667" s="6"/>
      <c r="AU21667" s="6"/>
      <c r="AV21667" s="6"/>
      <c r="AW21667" s="6"/>
      <c r="AX21667" s="6"/>
      <c r="AY21667" s="6"/>
      <c r="AZ21667" s="6"/>
      <c r="BA21667" s="6"/>
      <c r="BB21667" s="6"/>
      <c r="BC21667" s="6"/>
      <c r="BD21667" s="6"/>
      <c r="BE21667" s="6"/>
      <c r="BF21667" s="6"/>
      <c r="BG21667" s="6"/>
    </row>
    <row r="21668" spans="34:59" x14ac:dyDescent="0.25">
      <c r="AH21668" s="10"/>
      <c r="AI21668" s="6"/>
      <c r="AJ21668" s="10"/>
      <c r="AK21668" s="10"/>
      <c r="AL21668" s="10"/>
      <c r="AM21668" s="10"/>
      <c r="AN21668" s="10"/>
      <c r="AO21668" s="10"/>
      <c r="AP21668" s="10"/>
      <c r="AQ21668" s="10"/>
      <c r="AR21668" s="10"/>
      <c r="AS21668" s="10"/>
      <c r="AT21668" s="10"/>
      <c r="AU21668" s="10"/>
      <c r="AV21668" s="10"/>
      <c r="AW21668" s="10"/>
      <c r="AX21668" s="10"/>
      <c r="AY21668" s="10"/>
      <c r="AZ21668" s="10"/>
      <c r="BA21668" s="10"/>
      <c r="BB21668" s="10"/>
      <c r="BC21668" s="10"/>
      <c r="BD21668" s="10"/>
      <c r="BE21668" s="10"/>
      <c r="BF21668" s="10"/>
      <c r="BG21668" s="6"/>
    </row>
    <row r="21670" spans="34:59" x14ac:dyDescent="0.25">
      <c r="AH21670" s="10"/>
      <c r="AI21670" s="6"/>
    </row>
    <row r="21671" spans="34:59" x14ac:dyDescent="0.25">
      <c r="AH21671" s="6"/>
      <c r="AI21671" s="6"/>
      <c r="AJ21671" s="6"/>
      <c r="AK21671" s="6"/>
      <c r="AL21671" s="6"/>
      <c r="AM21671" s="6"/>
      <c r="AN21671" s="6"/>
      <c r="AO21671" s="6"/>
      <c r="AP21671" s="6"/>
      <c r="AQ21671" s="6"/>
      <c r="AR21671" s="6"/>
      <c r="AS21671" s="6"/>
      <c r="AT21671" s="6"/>
      <c r="AU21671" s="6"/>
      <c r="AV21671" s="6"/>
      <c r="AW21671" s="6"/>
      <c r="AX21671" s="6"/>
      <c r="AY21671" s="6"/>
      <c r="AZ21671" s="6"/>
      <c r="BA21671" s="6"/>
      <c r="BB21671" s="6"/>
      <c r="BC21671" s="6"/>
      <c r="BD21671" s="6"/>
      <c r="BE21671" s="6"/>
      <c r="BF21671" s="6"/>
      <c r="BG21671" s="6"/>
    </row>
    <row r="21672" spans="34:59" x14ac:dyDescent="0.25">
      <c r="AH21672" s="10"/>
      <c r="AI21672" s="6"/>
      <c r="AJ21672" s="10"/>
      <c r="AK21672" s="10"/>
      <c r="AL21672" s="10"/>
      <c r="AM21672" s="10"/>
      <c r="AN21672" s="10"/>
      <c r="AO21672" s="10"/>
      <c r="AP21672" s="10"/>
      <c r="AQ21672" s="10"/>
      <c r="AR21672" s="10"/>
      <c r="AS21672" s="10"/>
      <c r="AT21672" s="10"/>
      <c r="AU21672" s="10"/>
      <c r="AV21672" s="10"/>
      <c r="AW21672" s="10"/>
      <c r="AX21672" s="10"/>
      <c r="AY21672" s="10"/>
      <c r="AZ21672" s="10"/>
      <c r="BA21672" s="10"/>
      <c r="BB21672" s="10"/>
      <c r="BC21672" s="10"/>
      <c r="BD21672" s="10"/>
      <c r="BE21672" s="10"/>
      <c r="BF21672" s="10"/>
      <c r="BG21672" s="6"/>
    </row>
    <row r="21673" spans="34:59" x14ac:dyDescent="0.25">
      <c r="AH21673" s="6"/>
      <c r="AI21673" s="6"/>
      <c r="AJ21673" s="6"/>
      <c r="AK21673" s="6"/>
      <c r="AL21673" s="6"/>
      <c r="AM21673" s="6"/>
      <c r="AN21673" s="6"/>
      <c r="AO21673" s="6"/>
      <c r="AP21673" s="6"/>
      <c r="AQ21673" s="6"/>
      <c r="AR21673" s="6"/>
      <c r="AS21673" s="6"/>
      <c r="AT21673" s="6"/>
      <c r="AU21673" s="6"/>
      <c r="AV21673" s="6"/>
      <c r="AW21673" s="6"/>
      <c r="AX21673" s="6"/>
      <c r="AY21673" s="6"/>
      <c r="AZ21673" s="6"/>
      <c r="BA21673" s="6"/>
      <c r="BB21673" s="6"/>
      <c r="BC21673" s="6"/>
      <c r="BD21673" s="6"/>
      <c r="BE21673" s="6"/>
      <c r="BF21673" s="6"/>
      <c r="BG21673" s="10"/>
    </row>
    <row r="21674" spans="34:59" x14ac:dyDescent="0.25">
      <c r="AH21674" s="10"/>
      <c r="AI21674" s="6"/>
    </row>
    <row r="21675" spans="34:59" x14ac:dyDescent="0.25">
      <c r="AH21675" s="6"/>
      <c r="AI21675" s="6"/>
      <c r="AJ21675" s="6"/>
      <c r="AK21675" s="6"/>
      <c r="AL21675" s="6"/>
      <c r="AM21675" s="6"/>
      <c r="AN21675" s="6"/>
      <c r="AO21675" s="6"/>
      <c r="AP21675" s="6"/>
      <c r="AQ21675" s="6"/>
      <c r="AR21675" s="6"/>
      <c r="AS21675" s="6"/>
      <c r="AT21675" s="6"/>
      <c r="AU21675" s="6"/>
      <c r="AV21675" s="6"/>
      <c r="AW21675" s="6"/>
      <c r="AX21675" s="6"/>
      <c r="AY21675" s="6"/>
      <c r="AZ21675" s="6"/>
      <c r="BA21675" s="6"/>
      <c r="BB21675" s="6"/>
      <c r="BC21675" s="6"/>
      <c r="BD21675" s="6"/>
      <c r="BE21675" s="6"/>
      <c r="BF21675" s="6"/>
      <c r="BG21675" s="6"/>
    </row>
    <row r="21676" spans="34:59" x14ac:dyDescent="0.25">
      <c r="AH21676" s="10"/>
      <c r="AI21676" s="6"/>
      <c r="AJ21676" s="10"/>
      <c r="AK21676" s="10"/>
      <c r="AL21676" s="10"/>
      <c r="AM21676" s="10"/>
      <c r="AN21676" s="10"/>
      <c r="AO21676" s="10"/>
      <c r="AP21676" s="10"/>
      <c r="AQ21676" s="10"/>
      <c r="AR21676" s="10"/>
      <c r="AS21676" s="10"/>
      <c r="AT21676" s="10"/>
      <c r="AU21676" s="10"/>
      <c r="AV21676" s="10"/>
      <c r="AW21676" s="10"/>
      <c r="AX21676" s="10"/>
      <c r="AY21676" s="10"/>
      <c r="AZ21676" s="10"/>
      <c r="BA21676" s="10"/>
      <c r="BB21676" s="10"/>
      <c r="BC21676" s="10"/>
      <c r="BD21676" s="10"/>
      <c r="BE21676" s="10"/>
      <c r="BF21676" s="10"/>
      <c r="BG21676" s="6"/>
    </row>
    <row r="21677" spans="34:59" x14ac:dyDescent="0.25">
      <c r="AH21677" s="6"/>
      <c r="AI21677" s="6"/>
      <c r="AJ21677" s="6"/>
      <c r="AK21677" s="6"/>
      <c r="AL21677" s="6"/>
      <c r="AM21677" s="6"/>
      <c r="AN21677" s="6"/>
      <c r="AO21677" s="6"/>
      <c r="AP21677" s="6"/>
      <c r="AQ21677" s="6"/>
      <c r="AR21677" s="6"/>
      <c r="AS21677" s="6"/>
      <c r="AT21677" s="6"/>
      <c r="AU21677" s="6"/>
      <c r="AV21677" s="6"/>
      <c r="AW21677" s="6"/>
      <c r="AX21677" s="6"/>
      <c r="AY21677" s="6"/>
      <c r="AZ21677" s="6"/>
      <c r="BA21677" s="6"/>
      <c r="BB21677" s="6"/>
      <c r="BC21677" s="6"/>
      <c r="BD21677" s="6"/>
      <c r="BE21677" s="6"/>
      <c r="BF21677" s="6"/>
      <c r="BG21677" s="10"/>
    </row>
    <row r="21678" spans="34:59" x14ac:dyDescent="0.25">
      <c r="AH21678" s="10"/>
      <c r="AI21678" s="6"/>
    </row>
    <row r="21679" spans="34:59" x14ac:dyDescent="0.25">
      <c r="AH21679" s="6"/>
      <c r="AI21679" s="6"/>
      <c r="AJ21679" s="6"/>
      <c r="AK21679" s="6"/>
      <c r="AL21679" s="6"/>
      <c r="AM21679" s="6"/>
      <c r="AN21679" s="6"/>
      <c r="AO21679" s="6"/>
      <c r="AP21679" s="6"/>
      <c r="AQ21679" s="6"/>
      <c r="AR21679" s="6"/>
      <c r="AS21679" s="6"/>
      <c r="AT21679" s="6"/>
      <c r="AU21679" s="6"/>
      <c r="AV21679" s="6"/>
      <c r="AW21679" s="6"/>
      <c r="AX21679" s="6"/>
      <c r="AY21679" s="6"/>
      <c r="AZ21679" s="6"/>
      <c r="BA21679" s="6"/>
      <c r="BB21679" s="6"/>
      <c r="BC21679" s="6"/>
      <c r="BD21679" s="6"/>
      <c r="BE21679" s="6"/>
      <c r="BF21679" s="6"/>
      <c r="BG21679" s="6"/>
    </row>
    <row r="21680" spans="34:59" x14ac:dyDescent="0.25">
      <c r="AH21680" s="10"/>
      <c r="AI21680" s="6"/>
      <c r="AJ21680" s="10"/>
      <c r="AK21680" s="10"/>
      <c r="AL21680" s="10"/>
      <c r="AM21680" s="10"/>
      <c r="AN21680" s="10"/>
      <c r="AO21680" s="10"/>
      <c r="AP21680" s="10"/>
      <c r="AQ21680" s="10"/>
      <c r="AR21680" s="10"/>
      <c r="AS21680" s="10"/>
      <c r="AT21680" s="10"/>
      <c r="AU21680" s="10"/>
      <c r="AV21680" s="10"/>
      <c r="AW21680" s="10"/>
      <c r="AX21680" s="10"/>
      <c r="AY21680" s="10"/>
      <c r="AZ21680" s="10"/>
      <c r="BA21680" s="10"/>
      <c r="BB21680" s="10"/>
      <c r="BC21680" s="10"/>
      <c r="BD21680" s="10"/>
      <c r="BE21680" s="10"/>
      <c r="BF21680" s="10"/>
      <c r="BG21680" s="6"/>
    </row>
    <row r="21681" spans="34:59" x14ac:dyDescent="0.25">
      <c r="AH21681" s="6"/>
      <c r="AI21681" s="6"/>
      <c r="AJ21681" s="6"/>
      <c r="AK21681" s="6"/>
      <c r="AL21681" s="6"/>
      <c r="AM21681" s="6"/>
      <c r="AN21681" s="6"/>
      <c r="AO21681" s="6"/>
      <c r="AP21681" s="6"/>
      <c r="AQ21681" s="6"/>
      <c r="AR21681" s="6"/>
      <c r="AS21681" s="6"/>
      <c r="AT21681" s="6"/>
      <c r="AU21681" s="6"/>
      <c r="AV21681" s="6"/>
      <c r="AW21681" s="6"/>
      <c r="AX21681" s="6"/>
      <c r="AY21681" s="6"/>
      <c r="AZ21681" s="6"/>
      <c r="BA21681" s="6"/>
      <c r="BB21681" s="6"/>
      <c r="BC21681" s="6"/>
      <c r="BD21681" s="6"/>
      <c r="BE21681" s="6"/>
      <c r="BF21681" s="6"/>
      <c r="BG21681" s="10"/>
    </row>
    <row r="21682" spans="34:59" x14ac:dyDescent="0.25">
      <c r="AH21682" s="10"/>
      <c r="AI21682" s="6"/>
    </row>
    <row r="21683" spans="34:59" x14ac:dyDescent="0.25">
      <c r="AH21683" s="6"/>
      <c r="AI21683" s="6"/>
      <c r="AJ21683" s="6"/>
      <c r="AK21683" s="6"/>
      <c r="AL21683" s="6"/>
      <c r="AM21683" s="6"/>
      <c r="AN21683" s="6"/>
      <c r="AO21683" s="6"/>
      <c r="AP21683" s="6"/>
      <c r="AQ21683" s="6"/>
      <c r="AR21683" s="6"/>
      <c r="AS21683" s="6"/>
      <c r="AT21683" s="6"/>
      <c r="AU21683" s="6"/>
      <c r="AV21683" s="6"/>
      <c r="AW21683" s="6"/>
      <c r="AX21683" s="6"/>
      <c r="AY21683" s="6"/>
      <c r="AZ21683" s="6"/>
      <c r="BA21683" s="6"/>
      <c r="BB21683" s="6"/>
      <c r="BC21683" s="6"/>
      <c r="BD21683" s="6"/>
      <c r="BE21683" s="6"/>
      <c r="BF21683" s="6"/>
      <c r="BG21683" s="6"/>
    </row>
    <row r="21684" spans="34:59" x14ac:dyDescent="0.25">
      <c r="AH21684" s="10"/>
      <c r="AI21684" s="6"/>
      <c r="AJ21684" s="10"/>
      <c r="AK21684" s="10"/>
      <c r="AL21684" s="10"/>
      <c r="AM21684" s="10"/>
      <c r="AN21684" s="10"/>
      <c r="AO21684" s="10"/>
      <c r="AP21684" s="10"/>
      <c r="AQ21684" s="10"/>
      <c r="AR21684" s="10"/>
      <c r="AS21684" s="10"/>
      <c r="AT21684" s="10"/>
      <c r="AU21684" s="10"/>
      <c r="AV21684" s="10"/>
      <c r="AW21684" s="10"/>
      <c r="AX21684" s="10"/>
      <c r="AY21684" s="10"/>
      <c r="AZ21684" s="10"/>
      <c r="BA21684" s="10"/>
      <c r="BB21684" s="10"/>
      <c r="BC21684" s="10"/>
      <c r="BD21684" s="10"/>
      <c r="BE21684" s="10"/>
      <c r="BF21684" s="10"/>
      <c r="BG21684" s="6"/>
    </row>
    <row r="21686" spans="34:59" x14ac:dyDescent="0.25">
      <c r="AH21686" s="10"/>
      <c r="AI21686" s="6"/>
    </row>
    <row r="21687" spans="34:59" x14ac:dyDescent="0.25">
      <c r="AH21687" s="6"/>
      <c r="AI21687" s="6"/>
      <c r="AJ21687" s="6"/>
      <c r="AK21687" s="6"/>
      <c r="AL21687" s="6"/>
      <c r="AM21687" s="6"/>
      <c r="AN21687" s="6"/>
      <c r="AO21687" s="6"/>
      <c r="AP21687" s="6"/>
      <c r="AQ21687" s="6"/>
      <c r="AR21687" s="6"/>
      <c r="AS21687" s="6"/>
      <c r="AT21687" s="6"/>
      <c r="AU21687" s="6"/>
      <c r="AV21687" s="6"/>
      <c r="AW21687" s="6"/>
      <c r="AX21687" s="6"/>
      <c r="AY21687" s="6"/>
      <c r="AZ21687" s="6"/>
      <c r="BA21687" s="6"/>
      <c r="BB21687" s="6"/>
      <c r="BC21687" s="6"/>
      <c r="BD21687" s="6"/>
      <c r="BE21687" s="6"/>
      <c r="BF21687" s="6"/>
      <c r="BG21687" s="6"/>
    </row>
    <row r="21688" spans="34:59" x14ac:dyDescent="0.25">
      <c r="AH21688" s="10"/>
      <c r="AI21688" s="6"/>
      <c r="AJ21688" s="10"/>
      <c r="AK21688" s="10"/>
      <c r="AL21688" s="10"/>
      <c r="AM21688" s="10"/>
      <c r="AN21688" s="10"/>
      <c r="AO21688" s="10"/>
      <c r="AP21688" s="10"/>
      <c r="AQ21688" s="10"/>
      <c r="AR21688" s="10"/>
      <c r="AS21688" s="10"/>
      <c r="AT21688" s="10"/>
      <c r="AU21688" s="10"/>
      <c r="AV21688" s="10"/>
      <c r="AW21688" s="10"/>
      <c r="AX21688" s="10"/>
      <c r="AY21688" s="10"/>
      <c r="AZ21688" s="10"/>
      <c r="BA21688" s="10"/>
      <c r="BB21688" s="10"/>
      <c r="BC21688" s="10"/>
      <c r="BD21688" s="10"/>
      <c r="BE21688" s="10"/>
      <c r="BF21688" s="10"/>
      <c r="BG21688" s="6"/>
    </row>
    <row r="21689" spans="34:59" x14ac:dyDescent="0.25">
      <c r="AH21689" s="6"/>
      <c r="AI21689" s="6"/>
      <c r="AJ21689" s="6"/>
      <c r="AK21689" s="6"/>
      <c r="AL21689" s="6"/>
      <c r="AM21689" s="6"/>
      <c r="AN21689" s="6"/>
      <c r="AO21689" s="6"/>
      <c r="AP21689" s="6"/>
      <c r="AQ21689" s="6"/>
      <c r="AR21689" s="6"/>
      <c r="AS21689" s="6"/>
      <c r="AT21689" s="6"/>
      <c r="AU21689" s="6"/>
      <c r="AV21689" s="6"/>
      <c r="AW21689" s="6"/>
      <c r="AX21689" s="6"/>
      <c r="AY21689" s="6"/>
      <c r="AZ21689" s="6"/>
      <c r="BA21689" s="6"/>
      <c r="BB21689" s="6"/>
      <c r="BC21689" s="6"/>
      <c r="BD21689" s="6"/>
      <c r="BE21689" s="6"/>
      <c r="BF21689" s="6"/>
      <c r="BG21689" s="10"/>
    </row>
    <row r="21690" spans="34:59" x14ac:dyDescent="0.25">
      <c r="AH21690" s="10"/>
      <c r="AI21690" s="6"/>
    </row>
    <row r="21691" spans="34:59" x14ac:dyDescent="0.25">
      <c r="AH21691" s="6"/>
      <c r="AI21691" s="6"/>
      <c r="AJ21691" s="6"/>
      <c r="AK21691" s="6"/>
      <c r="AL21691" s="6"/>
      <c r="AM21691" s="6"/>
      <c r="AN21691" s="6"/>
      <c r="AO21691" s="6"/>
      <c r="AP21691" s="6"/>
      <c r="AQ21691" s="6"/>
      <c r="AR21691" s="6"/>
      <c r="AS21691" s="6"/>
      <c r="AT21691" s="6"/>
      <c r="AU21691" s="6"/>
      <c r="AV21691" s="6"/>
      <c r="AW21691" s="6"/>
      <c r="AX21691" s="6"/>
      <c r="AY21691" s="6"/>
      <c r="AZ21691" s="6"/>
      <c r="BA21691" s="6"/>
      <c r="BB21691" s="6"/>
      <c r="BC21691" s="6"/>
      <c r="BD21691" s="6"/>
      <c r="BE21691" s="6"/>
      <c r="BF21691" s="6"/>
      <c r="BG21691" s="6"/>
    </row>
    <row r="21692" spans="34:59" x14ac:dyDescent="0.25">
      <c r="AH21692" s="10"/>
      <c r="AI21692" s="6"/>
      <c r="AJ21692" s="10"/>
      <c r="AK21692" s="10"/>
      <c r="AL21692" s="10"/>
      <c r="AM21692" s="10"/>
      <c r="AN21692" s="10"/>
      <c r="AO21692" s="10"/>
      <c r="AP21692" s="10"/>
      <c r="AQ21692" s="10"/>
      <c r="AR21692" s="10"/>
      <c r="AS21692" s="10"/>
      <c r="AT21692" s="10"/>
      <c r="AU21692" s="10"/>
      <c r="AV21692" s="10"/>
      <c r="AW21692" s="10"/>
      <c r="AX21692" s="10"/>
      <c r="AY21692" s="10"/>
      <c r="AZ21692" s="10"/>
      <c r="BA21692" s="10"/>
      <c r="BB21692" s="10"/>
      <c r="BC21692" s="10"/>
      <c r="BD21692" s="10"/>
      <c r="BE21692" s="10"/>
      <c r="BF21692" s="10"/>
      <c r="BG21692" s="6"/>
    </row>
    <row r="21693" spans="34:59" x14ac:dyDescent="0.25">
      <c r="AH21693" s="6"/>
      <c r="AI21693" s="6"/>
      <c r="AJ21693" s="6"/>
      <c r="AK21693" s="6"/>
      <c r="AL21693" s="6"/>
      <c r="AM21693" s="6"/>
      <c r="AN21693" s="6"/>
      <c r="AO21693" s="6"/>
      <c r="AP21693" s="6"/>
      <c r="AQ21693" s="6"/>
      <c r="AR21693" s="6"/>
      <c r="AS21693" s="6"/>
      <c r="AT21693" s="6"/>
      <c r="AU21693" s="6"/>
      <c r="AV21693" s="6"/>
      <c r="AW21693" s="6"/>
      <c r="AX21693" s="6"/>
      <c r="AY21693" s="6"/>
      <c r="AZ21693" s="6"/>
      <c r="BA21693" s="6"/>
      <c r="BB21693" s="6"/>
      <c r="BC21693" s="6"/>
      <c r="BD21693" s="6"/>
      <c r="BE21693" s="6"/>
      <c r="BF21693" s="6"/>
      <c r="BG21693" s="10"/>
    </row>
    <row r="21694" spans="34:59" x14ac:dyDescent="0.25">
      <c r="AH21694" s="10"/>
      <c r="AI21694" s="6"/>
    </row>
    <row r="21695" spans="34:59" x14ac:dyDescent="0.25">
      <c r="AH21695" s="6"/>
      <c r="AI21695" s="6"/>
      <c r="AJ21695" s="6"/>
      <c r="AK21695" s="6"/>
      <c r="AL21695" s="6"/>
      <c r="AM21695" s="6"/>
      <c r="AN21695" s="6"/>
      <c r="AO21695" s="6"/>
      <c r="AP21695" s="6"/>
      <c r="AQ21695" s="6"/>
      <c r="AR21695" s="6"/>
      <c r="AS21695" s="6"/>
      <c r="AT21695" s="6"/>
      <c r="AU21695" s="6"/>
      <c r="AV21695" s="6"/>
      <c r="AW21695" s="6"/>
      <c r="AX21695" s="6"/>
      <c r="AY21695" s="6"/>
      <c r="AZ21695" s="6"/>
      <c r="BA21695" s="6"/>
      <c r="BB21695" s="6"/>
      <c r="BC21695" s="6"/>
      <c r="BD21695" s="6"/>
      <c r="BE21695" s="6"/>
      <c r="BF21695" s="6"/>
      <c r="BG21695" s="6"/>
    </row>
    <row r="21696" spans="34:59" x14ac:dyDescent="0.25">
      <c r="AH21696" s="10"/>
      <c r="AI21696" s="6"/>
      <c r="AJ21696" s="10"/>
      <c r="AK21696" s="10"/>
      <c r="AL21696" s="10"/>
      <c r="AM21696" s="10"/>
      <c r="AN21696" s="10"/>
      <c r="AO21696" s="10"/>
      <c r="AP21696" s="10"/>
      <c r="AQ21696" s="10"/>
      <c r="AR21696" s="10"/>
      <c r="AS21696" s="10"/>
      <c r="AT21696" s="10"/>
      <c r="AU21696" s="10"/>
      <c r="AV21696" s="10"/>
      <c r="AW21696" s="10"/>
      <c r="AX21696" s="10"/>
      <c r="AY21696" s="10"/>
      <c r="AZ21696" s="10"/>
      <c r="BA21696" s="10"/>
      <c r="BB21696" s="10"/>
      <c r="BC21696" s="10"/>
      <c r="BD21696" s="10"/>
      <c r="BE21696" s="10"/>
      <c r="BF21696" s="10"/>
      <c r="BG21696" s="6"/>
    </row>
    <row r="21697" spans="34:59" x14ac:dyDescent="0.25">
      <c r="AH21697" s="6"/>
      <c r="AI21697" s="6"/>
      <c r="AJ21697" s="6"/>
      <c r="AK21697" s="6"/>
      <c r="AL21697" s="6"/>
      <c r="AM21697" s="6"/>
      <c r="AN21697" s="6"/>
      <c r="AO21697" s="6"/>
      <c r="AP21697" s="6"/>
      <c r="AQ21697" s="6"/>
      <c r="AR21697" s="6"/>
      <c r="AS21697" s="6"/>
      <c r="AT21697" s="6"/>
      <c r="AU21697" s="6"/>
      <c r="AV21697" s="6"/>
      <c r="AW21697" s="6"/>
      <c r="AX21697" s="6"/>
      <c r="AY21697" s="6"/>
      <c r="AZ21697" s="6"/>
      <c r="BA21697" s="6"/>
      <c r="BB21697" s="6"/>
      <c r="BC21697" s="6"/>
      <c r="BD21697" s="6"/>
      <c r="BE21697" s="6"/>
      <c r="BF21697" s="6"/>
      <c r="BG21697" s="10"/>
    </row>
    <row r="21698" spans="34:59" x14ac:dyDescent="0.25">
      <c r="AH21698" s="10"/>
      <c r="AI21698" s="6"/>
    </row>
    <row r="21699" spans="34:59" x14ac:dyDescent="0.25">
      <c r="AH21699" s="6"/>
      <c r="AI21699" s="6"/>
      <c r="AJ21699" s="6"/>
      <c r="AK21699" s="6"/>
      <c r="AL21699" s="6"/>
      <c r="AM21699" s="6"/>
      <c r="AN21699" s="6"/>
      <c r="AO21699" s="6"/>
      <c r="AP21699" s="6"/>
      <c r="AQ21699" s="6"/>
      <c r="AR21699" s="6"/>
      <c r="AS21699" s="6"/>
      <c r="AT21699" s="6"/>
      <c r="AU21699" s="6"/>
      <c r="AV21699" s="6"/>
      <c r="AW21699" s="6"/>
      <c r="AX21699" s="6"/>
      <c r="AY21699" s="6"/>
      <c r="AZ21699" s="6"/>
      <c r="BA21699" s="6"/>
      <c r="BB21699" s="6"/>
      <c r="BC21699" s="6"/>
      <c r="BD21699" s="6"/>
      <c r="BE21699" s="6"/>
      <c r="BF21699" s="6"/>
      <c r="BG21699" s="6"/>
    </row>
    <row r="21700" spans="34:59" x14ac:dyDescent="0.25">
      <c r="AH21700" s="10"/>
      <c r="AI21700" s="6"/>
      <c r="AJ21700" s="10"/>
      <c r="AK21700" s="10"/>
      <c r="AL21700" s="10"/>
      <c r="AM21700" s="10"/>
      <c r="AN21700" s="10"/>
      <c r="AO21700" s="10"/>
      <c r="AP21700" s="10"/>
      <c r="AQ21700" s="10"/>
      <c r="AR21700" s="10"/>
      <c r="AS21700" s="10"/>
      <c r="AT21700" s="10"/>
      <c r="AU21700" s="10"/>
      <c r="AV21700" s="10"/>
      <c r="AW21700" s="10"/>
      <c r="AX21700" s="10"/>
      <c r="AY21700" s="10"/>
      <c r="AZ21700" s="10"/>
      <c r="BA21700" s="10"/>
      <c r="BB21700" s="10"/>
      <c r="BC21700" s="10"/>
      <c r="BD21700" s="10"/>
      <c r="BE21700" s="10"/>
      <c r="BF21700" s="10"/>
      <c r="BG21700" s="6"/>
    </row>
    <row r="21702" spans="34:59" x14ac:dyDescent="0.25">
      <c r="AH21702" s="10"/>
      <c r="AI21702" s="6"/>
    </row>
    <row r="21703" spans="34:59" x14ac:dyDescent="0.25">
      <c r="AH21703" s="6"/>
      <c r="AI21703" s="6"/>
      <c r="AJ21703" s="6"/>
      <c r="AK21703" s="6"/>
      <c r="AL21703" s="6"/>
      <c r="AM21703" s="6"/>
      <c r="AN21703" s="6"/>
      <c r="AO21703" s="6"/>
      <c r="AP21703" s="6"/>
      <c r="AQ21703" s="6"/>
      <c r="AR21703" s="6"/>
      <c r="AS21703" s="6"/>
      <c r="AT21703" s="6"/>
      <c r="AU21703" s="6"/>
      <c r="AV21703" s="6"/>
      <c r="AW21703" s="6"/>
      <c r="AX21703" s="6"/>
      <c r="AY21703" s="6"/>
      <c r="AZ21703" s="6"/>
      <c r="BA21703" s="6"/>
      <c r="BB21703" s="6"/>
      <c r="BC21703" s="6"/>
      <c r="BD21703" s="6"/>
      <c r="BE21703" s="6"/>
      <c r="BF21703" s="6"/>
      <c r="BG21703" s="6"/>
    </row>
    <row r="21704" spans="34:59" x14ac:dyDescent="0.25">
      <c r="AH21704" s="10"/>
      <c r="AI21704" s="6"/>
      <c r="AJ21704" s="10"/>
      <c r="AK21704" s="10"/>
      <c r="AL21704" s="10"/>
      <c r="AM21704" s="10"/>
      <c r="AN21704" s="10"/>
      <c r="AO21704" s="10"/>
      <c r="AP21704" s="10"/>
      <c r="AQ21704" s="10"/>
      <c r="AR21704" s="10"/>
      <c r="AS21704" s="10"/>
      <c r="AT21704" s="10"/>
      <c r="AU21704" s="10"/>
      <c r="AV21704" s="10"/>
      <c r="AW21704" s="10"/>
      <c r="AX21704" s="10"/>
      <c r="AY21704" s="10"/>
      <c r="AZ21704" s="10"/>
      <c r="BA21704" s="10"/>
      <c r="BB21704" s="10"/>
      <c r="BC21704" s="10"/>
      <c r="BD21704" s="10"/>
      <c r="BE21704" s="10"/>
      <c r="BF21704" s="10"/>
      <c r="BG21704" s="6"/>
    </row>
    <row r="21705" spans="34:59" x14ac:dyDescent="0.25">
      <c r="AH21705" s="6"/>
      <c r="AI21705" s="6"/>
      <c r="AJ21705" s="6"/>
      <c r="AK21705" s="6"/>
      <c r="AL21705" s="6"/>
      <c r="AM21705" s="6"/>
      <c r="AN21705" s="6"/>
      <c r="AO21705" s="6"/>
      <c r="AP21705" s="6"/>
      <c r="AQ21705" s="6"/>
      <c r="AR21705" s="6"/>
      <c r="AS21705" s="6"/>
      <c r="AT21705" s="6"/>
      <c r="AU21705" s="6"/>
      <c r="AV21705" s="6"/>
      <c r="AW21705" s="6"/>
      <c r="AX21705" s="6"/>
      <c r="AY21705" s="6"/>
      <c r="AZ21705" s="6"/>
      <c r="BA21705" s="6"/>
      <c r="BB21705" s="6"/>
      <c r="BC21705" s="6"/>
      <c r="BD21705" s="6"/>
      <c r="BE21705" s="6"/>
      <c r="BF21705" s="6"/>
      <c r="BG21705" s="10"/>
    </row>
    <row r="21706" spans="34:59" x14ac:dyDescent="0.25">
      <c r="AH21706" s="10"/>
      <c r="AI21706" s="6"/>
    </row>
    <row r="21707" spans="34:59" x14ac:dyDescent="0.25">
      <c r="AH21707" s="6"/>
      <c r="AI21707" s="6"/>
      <c r="AJ21707" s="6"/>
      <c r="AK21707" s="6"/>
      <c r="AL21707" s="6"/>
      <c r="AM21707" s="6"/>
      <c r="AN21707" s="6"/>
      <c r="AO21707" s="6"/>
      <c r="AP21707" s="6"/>
      <c r="AQ21707" s="6"/>
      <c r="AR21707" s="6"/>
      <c r="AS21707" s="6"/>
      <c r="AT21707" s="6"/>
      <c r="AU21707" s="6"/>
      <c r="AV21707" s="6"/>
      <c r="AW21707" s="6"/>
      <c r="AX21707" s="6"/>
      <c r="AY21707" s="6"/>
      <c r="AZ21707" s="6"/>
      <c r="BA21707" s="6"/>
      <c r="BB21707" s="6"/>
      <c r="BC21707" s="6"/>
      <c r="BD21707" s="6"/>
      <c r="BE21707" s="6"/>
      <c r="BF21707" s="6"/>
      <c r="BG21707" s="6"/>
    </row>
    <row r="21708" spans="34:59" x14ac:dyDescent="0.25">
      <c r="AH21708" s="10"/>
      <c r="AI21708" s="6"/>
      <c r="AJ21708" s="10"/>
      <c r="AK21708" s="10"/>
      <c r="AL21708" s="10"/>
      <c r="AM21708" s="10"/>
      <c r="AN21708" s="10"/>
      <c r="AO21708" s="10"/>
      <c r="AP21708" s="10"/>
      <c r="AQ21708" s="10"/>
      <c r="AR21708" s="10"/>
      <c r="AS21708" s="10"/>
      <c r="AT21708" s="10"/>
      <c r="AU21708" s="10"/>
      <c r="AV21708" s="10"/>
      <c r="AW21708" s="10"/>
      <c r="AX21708" s="10"/>
      <c r="AY21708" s="10"/>
      <c r="AZ21708" s="10"/>
      <c r="BA21708" s="10"/>
      <c r="BB21708" s="10"/>
      <c r="BC21708" s="10"/>
      <c r="BD21708" s="10"/>
      <c r="BE21708" s="10"/>
      <c r="BF21708" s="10"/>
      <c r="BG21708" s="6"/>
    </row>
    <row r="21709" spans="34:59" x14ac:dyDescent="0.25">
      <c r="AH21709" s="6"/>
      <c r="AI21709" s="6"/>
      <c r="AJ21709" s="6"/>
      <c r="AK21709" s="6"/>
      <c r="AL21709" s="6"/>
      <c r="AM21709" s="6"/>
      <c r="AN21709" s="6"/>
      <c r="AO21709" s="6"/>
      <c r="AP21709" s="6"/>
      <c r="AQ21709" s="6"/>
      <c r="AR21709" s="6"/>
      <c r="AS21709" s="6"/>
      <c r="AT21709" s="6"/>
      <c r="AU21709" s="6"/>
      <c r="AV21709" s="6"/>
      <c r="AW21709" s="6"/>
      <c r="AX21709" s="6"/>
      <c r="AY21709" s="6"/>
      <c r="AZ21709" s="6"/>
      <c r="BA21709" s="6"/>
      <c r="BB21709" s="6"/>
      <c r="BC21709" s="6"/>
      <c r="BD21709" s="6"/>
      <c r="BE21709" s="6"/>
      <c r="BF21709" s="6"/>
      <c r="BG21709" s="10"/>
    </row>
    <row r="21710" spans="34:59" x14ac:dyDescent="0.25">
      <c r="AH21710" s="10"/>
      <c r="AI21710" s="6"/>
    </row>
    <row r="21711" spans="34:59" x14ac:dyDescent="0.25">
      <c r="AH21711" s="6"/>
      <c r="AI21711" s="6"/>
      <c r="AJ21711" s="6"/>
      <c r="AK21711" s="6"/>
      <c r="AL21711" s="6"/>
      <c r="AM21711" s="6"/>
      <c r="AN21711" s="6"/>
      <c r="AO21711" s="6"/>
      <c r="AP21711" s="6"/>
      <c r="AQ21711" s="6"/>
      <c r="AR21711" s="6"/>
      <c r="AS21711" s="6"/>
      <c r="AT21711" s="6"/>
      <c r="AU21711" s="6"/>
      <c r="AV21711" s="6"/>
      <c r="AW21711" s="6"/>
      <c r="AX21711" s="6"/>
      <c r="AY21711" s="6"/>
      <c r="AZ21711" s="6"/>
      <c r="BA21711" s="6"/>
      <c r="BB21711" s="6"/>
      <c r="BC21711" s="6"/>
      <c r="BD21711" s="6"/>
      <c r="BE21711" s="6"/>
      <c r="BF21711" s="6"/>
      <c r="BG21711" s="6"/>
    </row>
    <row r="21712" spans="34:59" x14ac:dyDescent="0.25">
      <c r="AH21712" s="10"/>
      <c r="AI21712" s="6"/>
      <c r="AJ21712" s="10"/>
      <c r="AK21712" s="10"/>
      <c r="AL21712" s="10"/>
      <c r="AM21712" s="10"/>
      <c r="AN21712" s="10"/>
      <c r="AO21712" s="10"/>
      <c r="AP21712" s="10"/>
      <c r="AQ21712" s="10"/>
      <c r="AR21712" s="10"/>
      <c r="AS21712" s="10"/>
      <c r="AT21712" s="10"/>
      <c r="AU21712" s="10"/>
      <c r="AV21712" s="10"/>
      <c r="AW21712" s="10"/>
      <c r="AX21712" s="10"/>
      <c r="AY21712" s="10"/>
      <c r="AZ21712" s="10"/>
      <c r="BA21712" s="10"/>
      <c r="BB21712" s="10"/>
      <c r="BC21712" s="10"/>
      <c r="BD21712" s="10"/>
      <c r="BE21712" s="10"/>
      <c r="BF21712" s="10"/>
      <c r="BG21712" s="6"/>
    </row>
    <row r="21713" spans="34:59" x14ac:dyDescent="0.25">
      <c r="AH21713" s="6"/>
      <c r="AI21713" s="6"/>
      <c r="AJ21713" s="6"/>
      <c r="AK21713" s="6"/>
      <c r="AL21713" s="6"/>
      <c r="AM21713" s="6"/>
      <c r="AN21713" s="6"/>
      <c r="AO21713" s="6"/>
      <c r="AP21713" s="6"/>
      <c r="AQ21713" s="6"/>
      <c r="AR21713" s="6"/>
      <c r="AS21713" s="6"/>
      <c r="AT21713" s="6"/>
      <c r="AU21713" s="6"/>
      <c r="AV21713" s="6"/>
      <c r="AW21713" s="6"/>
      <c r="AX21713" s="6"/>
      <c r="AY21713" s="6"/>
      <c r="AZ21713" s="6"/>
      <c r="BA21713" s="6"/>
      <c r="BB21713" s="6"/>
      <c r="BC21713" s="6"/>
      <c r="BD21713" s="6"/>
      <c r="BE21713" s="6"/>
      <c r="BF21713" s="6"/>
      <c r="BG21713" s="10"/>
    </row>
    <row r="21714" spans="34:59" x14ac:dyDescent="0.25">
      <c r="AH21714" s="10"/>
      <c r="AI21714" s="6"/>
    </row>
    <row r="21715" spans="34:59" x14ac:dyDescent="0.25">
      <c r="AH21715" s="6"/>
      <c r="AI21715" s="6"/>
      <c r="AJ21715" s="6"/>
      <c r="AK21715" s="6"/>
      <c r="AL21715" s="6"/>
      <c r="AM21715" s="6"/>
      <c r="AN21715" s="6"/>
      <c r="AO21715" s="6"/>
      <c r="AP21715" s="6"/>
      <c r="AQ21715" s="6"/>
      <c r="AR21715" s="6"/>
      <c r="AS21715" s="6"/>
      <c r="AT21715" s="6"/>
      <c r="AU21715" s="6"/>
      <c r="AV21715" s="6"/>
      <c r="AW21715" s="6"/>
      <c r="AX21715" s="6"/>
      <c r="AY21715" s="6"/>
      <c r="AZ21715" s="6"/>
      <c r="BA21715" s="6"/>
      <c r="BB21715" s="6"/>
      <c r="BC21715" s="6"/>
      <c r="BD21715" s="6"/>
      <c r="BE21715" s="6"/>
      <c r="BF21715" s="6"/>
      <c r="BG21715" s="6"/>
    </row>
    <row r="21716" spans="34:59" x14ac:dyDescent="0.25">
      <c r="AH21716" s="10"/>
      <c r="AI21716" s="6"/>
      <c r="AJ21716" s="10"/>
      <c r="AK21716" s="10"/>
      <c r="AL21716" s="10"/>
      <c r="AM21716" s="10"/>
      <c r="AN21716" s="10"/>
      <c r="AO21716" s="10"/>
      <c r="AP21716" s="10"/>
      <c r="AQ21716" s="10"/>
      <c r="AR21716" s="10"/>
      <c r="AS21716" s="10"/>
      <c r="AT21716" s="10"/>
      <c r="AU21716" s="10"/>
      <c r="AV21716" s="10"/>
      <c r="AW21716" s="10"/>
      <c r="AX21716" s="10"/>
      <c r="AY21716" s="10"/>
      <c r="AZ21716" s="10"/>
      <c r="BA21716" s="10"/>
      <c r="BB21716" s="10"/>
      <c r="BC21716" s="10"/>
      <c r="BD21716" s="10"/>
      <c r="BE21716" s="10"/>
      <c r="BF21716" s="10"/>
      <c r="BG21716" s="6"/>
    </row>
    <row r="21718" spans="34:59" x14ac:dyDescent="0.25">
      <c r="AH21718" s="10"/>
      <c r="AI21718" s="6"/>
    </row>
    <row r="21719" spans="34:59" x14ac:dyDescent="0.25">
      <c r="AH21719" s="6"/>
      <c r="AI21719" s="6"/>
      <c r="AJ21719" s="6"/>
      <c r="AK21719" s="6"/>
      <c r="AL21719" s="6"/>
      <c r="AM21719" s="6"/>
      <c r="AN21719" s="6"/>
      <c r="AO21719" s="6"/>
      <c r="AP21719" s="6"/>
      <c r="AQ21719" s="6"/>
      <c r="AR21719" s="6"/>
      <c r="AS21719" s="6"/>
      <c r="AT21719" s="6"/>
      <c r="AU21719" s="6"/>
      <c r="AV21719" s="6"/>
      <c r="AW21719" s="6"/>
      <c r="AX21719" s="6"/>
      <c r="AY21719" s="6"/>
      <c r="AZ21719" s="6"/>
      <c r="BA21719" s="6"/>
      <c r="BB21719" s="6"/>
      <c r="BC21719" s="6"/>
      <c r="BD21719" s="6"/>
      <c r="BE21719" s="6"/>
      <c r="BF21719" s="6"/>
      <c r="BG21719" s="6"/>
    </row>
    <row r="21720" spans="34:59" x14ac:dyDescent="0.25">
      <c r="AH21720" s="10"/>
      <c r="AI21720" s="6"/>
      <c r="AJ21720" s="10"/>
      <c r="AK21720" s="10"/>
      <c r="AL21720" s="10"/>
      <c r="AM21720" s="10"/>
      <c r="AN21720" s="10"/>
      <c r="AO21720" s="10"/>
      <c r="AP21720" s="10"/>
      <c r="AQ21720" s="10"/>
      <c r="AR21720" s="10"/>
      <c r="AS21720" s="10"/>
      <c r="AT21720" s="10"/>
      <c r="AU21720" s="10"/>
      <c r="AV21720" s="10"/>
      <c r="AW21720" s="10"/>
      <c r="AX21720" s="10"/>
      <c r="AY21720" s="10"/>
      <c r="AZ21720" s="10"/>
      <c r="BA21720" s="10"/>
      <c r="BB21720" s="10"/>
      <c r="BC21720" s="10"/>
      <c r="BD21720" s="10"/>
      <c r="BE21720" s="10"/>
      <c r="BF21720" s="10"/>
      <c r="BG21720" s="6"/>
    </row>
    <row r="21721" spans="34:59" x14ac:dyDescent="0.25">
      <c r="AH21721" s="6"/>
      <c r="AI21721" s="6"/>
      <c r="AJ21721" s="6"/>
      <c r="AK21721" s="6"/>
      <c r="AL21721" s="6"/>
      <c r="AM21721" s="6"/>
      <c r="AN21721" s="6"/>
      <c r="AO21721" s="6"/>
      <c r="AP21721" s="6"/>
      <c r="AQ21721" s="6"/>
      <c r="AR21721" s="6"/>
      <c r="AS21721" s="6"/>
      <c r="AT21721" s="6"/>
      <c r="AU21721" s="6"/>
      <c r="AV21721" s="6"/>
      <c r="AW21721" s="6"/>
      <c r="AX21721" s="6"/>
      <c r="AY21721" s="6"/>
      <c r="AZ21721" s="6"/>
      <c r="BA21721" s="6"/>
      <c r="BB21721" s="6"/>
      <c r="BC21721" s="6"/>
      <c r="BD21721" s="6"/>
      <c r="BE21721" s="6"/>
      <c r="BF21721" s="6"/>
      <c r="BG21721" s="10"/>
    </row>
    <row r="21722" spans="34:59" x14ac:dyDescent="0.25">
      <c r="AH21722" s="10"/>
      <c r="AI21722" s="6"/>
    </row>
    <row r="21723" spans="34:59" x14ac:dyDescent="0.25">
      <c r="AH21723" s="6"/>
      <c r="AI21723" s="6"/>
      <c r="AJ21723" s="6"/>
      <c r="AK21723" s="6"/>
      <c r="AL21723" s="6"/>
      <c r="AM21723" s="6"/>
      <c r="AN21723" s="6"/>
      <c r="AO21723" s="6"/>
      <c r="AP21723" s="6"/>
      <c r="AQ21723" s="6"/>
      <c r="AR21723" s="6"/>
      <c r="AS21723" s="6"/>
      <c r="AT21723" s="6"/>
      <c r="AU21723" s="6"/>
      <c r="AV21723" s="6"/>
      <c r="AW21723" s="6"/>
      <c r="AX21723" s="6"/>
      <c r="AY21723" s="6"/>
      <c r="AZ21723" s="6"/>
      <c r="BA21723" s="6"/>
      <c r="BB21723" s="6"/>
      <c r="BC21723" s="6"/>
      <c r="BD21723" s="6"/>
      <c r="BE21723" s="6"/>
      <c r="BF21723" s="6"/>
      <c r="BG21723" s="6"/>
    </row>
    <row r="21724" spans="34:59" x14ac:dyDescent="0.25">
      <c r="AH21724" s="10"/>
      <c r="AI21724" s="6"/>
      <c r="AJ21724" s="10"/>
      <c r="AK21724" s="10"/>
      <c r="AL21724" s="10"/>
      <c r="AM21724" s="10"/>
      <c r="AN21724" s="10"/>
      <c r="AO21724" s="10"/>
      <c r="AP21724" s="10"/>
      <c r="AQ21724" s="10"/>
      <c r="AR21724" s="10"/>
      <c r="AS21724" s="10"/>
      <c r="AT21724" s="10"/>
      <c r="AU21724" s="10"/>
      <c r="AV21724" s="10"/>
      <c r="AW21724" s="10"/>
      <c r="AX21724" s="10"/>
      <c r="AY21724" s="10"/>
      <c r="AZ21724" s="10"/>
      <c r="BA21724" s="10"/>
      <c r="BB21724" s="10"/>
      <c r="BC21724" s="10"/>
      <c r="BD21724" s="10"/>
      <c r="BE21724" s="10"/>
      <c r="BF21724" s="10"/>
      <c r="BG21724" s="6"/>
    </row>
    <row r="21725" spans="34:59" x14ac:dyDescent="0.25">
      <c r="AH21725" s="6"/>
      <c r="AI21725" s="6"/>
      <c r="AJ21725" s="6"/>
      <c r="AK21725" s="6"/>
      <c r="AL21725" s="6"/>
      <c r="AM21725" s="6"/>
      <c r="AN21725" s="6"/>
      <c r="AO21725" s="6"/>
      <c r="AP21725" s="6"/>
      <c r="AQ21725" s="6"/>
      <c r="AR21725" s="6"/>
      <c r="AS21725" s="6"/>
      <c r="AT21725" s="6"/>
      <c r="AU21725" s="6"/>
      <c r="AV21725" s="6"/>
      <c r="AW21725" s="6"/>
      <c r="AX21725" s="6"/>
      <c r="AY21725" s="6"/>
      <c r="AZ21725" s="6"/>
      <c r="BA21725" s="6"/>
      <c r="BB21725" s="6"/>
      <c r="BC21725" s="6"/>
      <c r="BD21725" s="6"/>
      <c r="BE21725" s="6"/>
      <c r="BF21725" s="6"/>
      <c r="BG21725" s="10"/>
    </row>
    <row r="21726" spans="34:59" x14ac:dyDescent="0.25">
      <c r="AH21726" s="10"/>
      <c r="AI21726" s="6"/>
    </row>
    <row r="21727" spans="34:59" x14ac:dyDescent="0.25">
      <c r="AH21727" s="6"/>
      <c r="AI21727" s="6"/>
      <c r="AJ21727" s="6"/>
      <c r="AK21727" s="6"/>
      <c r="AL21727" s="6"/>
      <c r="AM21727" s="6"/>
      <c r="AN21727" s="6"/>
      <c r="AO21727" s="6"/>
      <c r="AP21727" s="6"/>
      <c r="AQ21727" s="6"/>
      <c r="AR21727" s="6"/>
      <c r="AS21727" s="6"/>
      <c r="AT21727" s="6"/>
      <c r="AU21727" s="6"/>
      <c r="AV21727" s="6"/>
      <c r="AW21727" s="6"/>
      <c r="AX21727" s="6"/>
      <c r="AY21727" s="6"/>
      <c r="AZ21727" s="6"/>
      <c r="BA21727" s="6"/>
      <c r="BB21727" s="6"/>
      <c r="BC21727" s="6"/>
      <c r="BD21727" s="6"/>
      <c r="BE21727" s="6"/>
      <c r="BF21727" s="6"/>
      <c r="BG21727" s="6"/>
    </row>
    <row r="21728" spans="34:59" x14ac:dyDescent="0.25">
      <c r="AH21728" s="10"/>
      <c r="AI21728" s="6"/>
      <c r="AJ21728" s="10"/>
      <c r="AK21728" s="10"/>
      <c r="AL21728" s="10"/>
      <c r="AM21728" s="10"/>
      <c r="AN21728" s="10"/>
      <c r="AO21728" s="10"/>
      <c r="AP21728" s="10"/>
      <c r="AQ21728" s="10"/>
      <c r="AR21728" s="10"/>
      <c r="AS21728" s="10"/>
      <c r="AT21728" s="10"/>
      <c r="AU21728" s="10"/>
      <c r="AV21728" s="10"/>
      <c r="AW21728" s="10"/>
      <c r="AX21728" s="10"/>
      <c r="AY21728" s="10"/>
      <c r="AZ21728" s="10"/>
      <c r="BA21728" s="10"/>
      <c r="BB21728" s="10"/>
      <c r="BC21728" s="10"/>
      <c r="BD21728" s="10"/>
      <c r="BE21728" s="10"/>
      <c r="BF21728" s="10"/>
      <c r="BG21728" s="6"/>
    </row>
    <row r="21729" spans="34:59" x14ac:dyDescent="0.25">
      <c r="AH21729" s="6"/>
      <c r="AI21729" s="6"/>
      <c r="AJ21729" s="6"/>
      <c r="AK21729" s="6"/>
      <c r="AL21729" s="6"/>
      <c r="AM21729" s="6"/>
      <c r="AN21729" s="6"/>
      <c r="AO21729" s="6"/>
      <c r="AP21729" s="6"/>
      <c r="AQ21729" s="6"/>
      <c r="AR21729" s="6"/>
      <c r="AS21729" s="6"/>
      <c r="AT21729" s="6"/>
      <c r="AU21729" s="6"/>
      <c r="AV21729" s="6"/>
      <c r="AW21729" s="6"/>
      <c r="AX21729" s="6"/>
      <c r="AY21729" s="6"/>
      <c r="AZ21729" s="6"/>
      <c r="BA21729" s="6"/>
      <c r="BB21729" s="6"/>
      <c r="BC21729" s="6"/>
      <c r="BD21729" s="6"/>
      <c r="BE21729" s="6"/>
      <c r="BF21729" s="6"/>
      <c r="BG21729" s="10"/>
    </row>
    <row r="21730" spans="34:59" x14ac:dyDescent="0.25">
      <c r="AH21730" s="10"/>
      <c r="AI21730" s="6"/>
    </row>
    <row r="21731" spans="34:59" x14ac:dyDescent="0.25">
      <c r="AH21731" s="6"/>
      <c r="AI21731" s="6"/>
      <c r="AJ21731" s="6"/>
      <c r="AK21731" s="6"/>
      <c r="AL21731" s="6"/>
      <c r="AM21731" s="6"/>
      <c r="AN21731" s="6"/>
      <c r="AO21731" s="6"/>
      <c r="AP21731" s="6"/>
      <c r="AQ21731" s="6"/>
      <c r="AR21731" s="6"/>
      <c r="AS21731" s="6"/>
      <c r="AT21731" s="6"/>
      <c r="AU21731" s="6"/>
      <c r="AV21731" s="6"/>
      <c r="AW21731" s="6"/>
      <c r="AX21731" s="6"/>
      <c r="AY21731" s="6"/>
      <c r="AZ21731" s="6"/>
      <c r="BA21731" s="6"/>
      <c r="BB21731" s="6"/>
      <c r="BC21731" s="6"/>
      <c r="BD21731" s="6"/>
      <c r="BE21731" s="6"/>
      <c r="BF21731" s="6"/>
      <c r="BG21731" s="6"/>
    </row>
    <row r="21732" spans="34:59" x14ac:dyDescent="0.25">
      <c r="AH21732" s="10"/>
      <c r="AI21732" s="6"/>
      <c r="AJ21732" s="10"/>
      <c r="AK21732" s="10"/>
      <c r="AL21732" s="10"/>
      <c r="AM21732" s="10"/>
      <c r="AN21732" s="10"/>
      <c r="AO21732" s="10"/>
      <c r="AP21732" s="10"/>
      <c r="AQ21732" s="10"/>
      <c r="AR21732" s="10"/>
      <c r="AS21732" s="10"/>
      <c r="AT21732" s="10"/>
      <c r="AU21732" s="10"/>
      <c r="AV21732" s="10"/>
      <c r="AW21732" s="10"/>
      <c r="AX21732" s="10"/>
      <c r="AY21732" s="10"/>
      <c r="AZ21732" s="10"/>
      <c r="BA21732" s="10"/>
      <c r="BB21732" s="10"/>
      <c r="BC21732" s="10"/>
      <c r="BD21732" s="10"/>
      <c r="BE21732" s="10"/>
      <c r="BF21732" s="10"/>
      <c r="BG21732" s="6"/>
    </row>
    <row r="21734" spans="34:59" x14ac:dyDescent="0.25">
      <c r="AH21734" s="10"/>
      <c r="AI21734" s="6"/>
    </row>
    <row r="21735" spans="34:59" x14ac:dyDescent="0.25">
      <c r="AH21735" s="6"/>
      <c r="AI21735" s="6"/>
      <c r="AJ21735" s="6"/>
      <c r="AK21735" s="6"/>
      <c r="AL21735" s="6"/>
      <c r="AM21735" s="6"/>
      <c r="AN21735" s="6"/>
      <c r="AO21735" s="6"/>
      <c r="AP21735" s="6"/>
      <c r="AQ21735" s="6"/>
      <c r="AR21735" s="6"/>
      <c r="AS21735" s="6"/>
      <c r="AT21735" s="6"/>
      <c r="AU21735" s="6"/>
      <c r="AV21735" s="6"/>
      <c r="AW21735" s="6"/>
      <c r="AX21735" s="6"/>
      <c r="AY21735" s="6"/>
      <c r="AZ21735" s="6"/>
      <c r="BA21735" s="6"/>
      <c r="BB21735" s="6"/>
      <c r="BC21735" s="6"/>
      <c r="BD21735" s="6"/>
      <c r="BE21735" s="6"/>
      <c r="BF21735" s="6"/>
      <c r="BG21735" s="6"/>
    </row>
    <row r="21736" spans="34:59" x14ac:dyDescent="0.25">
      <c r="AH21736" s="10"/>
      <c r="AI21736" s="6"/>
      <c r="AJ21736" s="10"/>
      <c r="AK21736" s="10"/>
      <c r="AL21736" s="10"/>
      <c r="AM21736" s="10"/>
      <c r="AN21736" s="10"/>
      <c r="AO21736" s="10"/>
      <c r="AP21736" s="10"/>
      <c r="AQ21736" s="10"/>
      <c r="AR21736" s="10"/>
      <c r="AS21736" s="10"/>
      <c r="AT21736" s="10"/>
      <c r="AU21736" s="10"/>
      <c r="AV21736" s="10"/>
      <c r="AW21736" s="10"/>
      <c r="AX21736" s="10"/>
      <c r="AY21736" s="10"/>
      <c r="AZ21736" s="10"/>
      <c r="BA21736" s="10"/>
      <c r="BB21736" s="10"/>
      <c r="BC21736" s="10"/>
      <c r="BD21736" s="10"/>
      <c r="BE21736" s="10"/>
      <c r="BF21736" s="10"/>
      <c r="BG21736" s="6"/>
    </row>
    <row r="21737" spans="34:59" x14ac:dyDescent="0.25">
      <c r="AH21737" s="6"/>
      <c r="AI21737" s="6"/>
      <c r="AJ21737" s="6"/>
      <c r="AK21737" s="6"/>
      <c r="AL21737" s="6"/>
      <c r="AM21737" s="6"/>
      <c r="AN21737" s="6"/>
      <c r="AO21737" s="6"/>
      <c r="AP21737" s="6"/>
      <c r="AQ21737" s="6"/>
      <c r="AR21737" s="6"/>
      <c r="AS21737" s="6"/>
      <c r="AT21737" s="6"/>
      <c r="AU21737" s="6"/>
      <c r="AV21737" s="6"/>
      <c r="AW21737" s="6"/>
      <c r="AX21737" s="6"/>
      <c r="AY21737" s="6"/>
      <c r="AZ21737" s="6"/>
      <c r="BA21737" s="6"/>
      <c r="BB21737" s="6"/>
      <c r="BC21737" s="6"/>
      <c r="BD21737" s="6"/>
      <c r="BE21737" s="6"/>
      <c r="BF21737" s="6"/>
      <c r="BG21737" s="10"/>
    </row>
    <row r="21738" spans="34:59" x14ac:dyDescent="0.25">
      <c r="AH21738" s="10"/>
      <c r="AI21738" s="6"/>
    </row>
    <row r="21739" spans="34:59" x14ac:dyDescent="0.25">
      <c r="AH21739" s="6"/>
      <c r="AI21739" s="6"/>
      <c r="AJ21739" s="6"/>
      <c r="AK21739" s="6"/>
      <c r="AL21739" s="6"/>
      <c r="AM21739" s="6"/>
      <c r="AN21739" s="6"/>
      <c r="AO21739" s="6"/>
      <c r="AP21739" s="6"/>
      <c r="AQ21739" s="6"/>
      <c r="AR21739" s="6"/>
      <c r="AS21739" s="6"/>
      <c r="AT21739" s="6"/>
      <c r="AU21739" s="6"/>
      <c r="AV21739" s="6"/>
      <c r="AW21739" s="6"/>
      <c r="AX21739" s="6"/>
      <c r="AY21739" s="6"/>
      <c r="AZ21739" s="6"/>
      <c r="BA21739" s="6"/>
      <c r="BB21739" s="6"/>
      <c r="BC21739" s="6"/>
      <c r="BD21739" s="6"/>
      <c r="BE21739" s="6"/>
      <c r="BF21739" s="6"/>
      <c r="BG21739" s="6"/>
    </row>
    <row r="21740" spans="34:59" x14ac:dyDescent="0.25">
      <c r="AH21740" s="10"/>
      <c r="AI21740" s="6"/>
      <c r="AJ21740" s="10"/>
      <c r="AK21740" s="10"/>
      <c r="AL21740" s="10"/>
      <c r="AM21740" s="10"/>
      <c r="AN21740" s="10"/>
      <c r="AO21740" s="10"/>
      <c r="AP21740" s="10"/>
      <c r="AQ21740" s="10"/>
      <c r="AR21740" s="10"/>
      <c r="AS21740" s="10"/>
      <c r="AT21740" s="10"/>
      <c r="AU21740" s="10"/>
      <c r="AV21740" s="10"/>
      <c r="AW21740" s="10"/>
      <c r="AX21740" s="10"/>
      <c r="AY21740" s="10"/>
      <c r="AZ21740" s="10"/>
      <c r="BA21740" s="10"/>
      <c r="BB21740" s="10"/>
      <c r="BC21740" s="10"/>
      <c r="BD21740" s="10"/>
      <c r="BE21740" s="10"/>
      <c r="BF21740" s="10"/>
      <c r="BG21740" s="6"/>
    </row>
    <row r="21741" spans="34:59" x14ac:dyDescent="0.25">
      <c r="AH21741" s="6"/>
      <c r="AI21741" s="6"/>
      <c r="AJ21741" s="6"/>
      <c r="AK21741" s="6"/>
      <c r="AL21741" s="6"/>
      <c r="AM21741" s="6"/>
      <c r="AN21741" s="6"/>
      <c r="AO21741" s="6"/>
      <c r="AP21741" s="6"/>
      <c r="AQ21741" s="6"/>
      <c r="AR21741" s="6"/>
      <c r="AS21741" s="6"/>
      <c r="AT21741" s="6"/>
      <c r="AU21741" s="6"/>
      <c r="AV21741" s="6"/>
      <c r="AW21741" s="6"/>
      <c r="AX21741" s="6"/>
      <c r="AY21741" s="6"/>
      <c r="AZ21741" s="6"/>
      <c r="BA21741" s="6"/>
      <c r="BB21741" s="6"/>
      <c r="BC21741" s="6"/>
      <c r="BD21741" s="6"/>
      <c r="BE21741" s="6"/>
      <c r="BF21741" s="6"/>
      <c r="BG21741" s="10"/>
    </row>
    <row r="21742" spans="34:59" x14ac:dyDescent="0.25">
      <c r="AH21742" s="10"/>
      <c r="AI21742" s="6"/>
    </row>
    <row r="21743" spans="34:59" x14ac:dyDescent="0.25">
      <c r="AH21743" s="6"/>
      <c r="AI21743" s="6"/>
      <c r="AJ21743" s="6"/>
      <c r="AK21743" s="6"/>
      <c r="AL21743" s="6"/>
      <c r="AM21743" s="6"/>
      <c r="AN21743" s="6"/>
      <c r="AO21743" s="6"/>
      <c r="AP21743" s="6"/>
      <c r="AQ21743" s="6"/>
      <c r="AR21743" s="6"/>
      <c r="AS21743" s="6"/>
      <c r="AT21743" s="6"/>
      <c r="AU21743" s="6"/>
      <c r="AV21743" s="6"/>
      <c r="AW21743" s="6"/>
      <c r="AX21743" s="6"/>
      <c r="AY21743" s="6"/>
      <c r="AZ21743" s="6"/>
      <c r="BA21743" s="6"/>
      <c r="BB21743" s="6"/>
      <c r="BC21743" s="6"/>
      <c r="BD21743" s="6"/>
      <c r="BE21743" s="6"/>
      <c r="BF21743" s="6"/>
      <c r="BG21743" s="6"/>
    </row>
    <row r="21744" spans="34:59" x14ac:dyDescent="0.25">
      <c r="AH21744" s="10"/>
      <c r="AI21744" s="6"/>
      <c r="AJ21744" s="10"/>
      <c r="AK21744" s="10"/>
      <c r="AL21744" s="10"/>
      <c r="AM21744" s="10"/>
      <c r="AN21744" s="10"/>
      <c r="AO21744" s="10"/>
      <c r="AP21744" s="10"/>
      <c r="AQ21744" s="10"/>
      <c r="AR21744" s="10"/>
      <c r="AS21744" s="10"/>
      <c r="AT21744" s="10"/>
      <c r="AU21744" s="10"/>
      <c r="AV21744" s="10"/>
      <c r="AW21744" s="10"/>
      <c r="AX21744" s="10"/>
      <c r="AY21744" s="10"/>
      <c r="AZ21744" s="10"/>
      <c r="BA21744" s="10"/>
      <c r="BB21744" s="10"/>
      <c r="BC21744" s="10"/>
      <c r="BD21744" s="10"/>
      <c r="BE21744" s="10"/>
      <c r="BF21744" s="10"/>
      <c r="BG21744" s="6"/>
    </row>
    <row r="21745" spans="34:59" x14ac:dyDescent="0.25">
      <c r="AH21745" s="6"/>
      <c r="AI21745" s="6"/>
      <c r="AJ21745" s="6"/>
      <c r="AK21745" s="6"/>
      <c r="AL21745" s="6"/>
      <c r="AM21745" s="6"/>
      <c r="AN21745" s="6"/>
      <c r="AO21745" s="6"/>
      <c r="AP21745" s="6"/>
      <c r="AQ21745" s="6"/>
      <c r="AR21745" s="6"/>
      <c r="AS21745" s="6"/>
      <c r="AT21745" s="6"/>
      <c r="AU21745" s="6"/>
      <c r="AV21745" s="6"/>
      <c r="AW21745" s="6"/>
      <c r="AX21745" s="6"/>
      <c r="AY21745" s="6"/>
      <c r="AZ21745" s="6"/>
      <c r="BA21745" s="6"/>
      <c r="BB21745" s="6"/>
      <c r="BC21745" s="6"/>
      <c r="BD21745" s="6"/>
      <c r="BE21745" s="6"/>
      <c r="BF21745" s="6"/>
      <c r="BG21745" s="10"/>
    </row>
    <row r="21746" spans="34:59" x14ac:dyDescent="0.25">
      <c r="AH21746" s="10"/>
      <c r="AI21746" s="6"/>
    </row>
    <row r="21747" spans="34:59" x14ac:dyDescent="0.25">
      <c r="AH21747" s="6"/>
      <c r="AI21747" s="6"/>
      <c r="AJ21747" s="6"/>
      <c r="AK21747" s="6"/>
      <c r="AL21747" s="6"/>
      <c r="AM21747" s="6"/>
      <c r="AN21747" s="6"/>
      <c r="AO21747" s="6"/>
      <c r="AP21747" s="6"/>
      <c r="AQ21747" s="6"/>
      <c r="AR21747" s="6"/>
      <c r="AS21747" s="6"/>
      <c r="AT21747" s="6"/>
      <c r="AU21747" s="6"/>
      <c r="AV21747" s="6"/>
      <c r="AW21747" s="6"/>
      <c r="AX21747" s="6"/>
      <c r="AY21747" s="6"/>
      <c r="AZ21747" s="6"/>
      <c r="BA21747" s="6"/>
      <c r="BB21747" s="6"/>
      <c r="BC21747" s="6"/>
      <c r="BD21747" s="6"/>
      <c r="BE21747" s="6"/>
      <c r="BF21747" s="6"/>
      <c r="BG21747" s="6"/>
    </row>
    <row r="21748" spans="34:59" x14ac:dyDescent="0.25">
      <c r="AH21748" s="10"/>
      <c r="AI21748" s="6"/>
      <c r="AJ21748" s="10"/>
      <c r="AK21748" s="10"/>
      <c r="AL21748" s="10"/>
      <c r="AM21748" s="10"/>
      <c r="AN21748" s="10"/>
      <c r="AO21748" s="10"/>
      <c r="AP21748" s="10"/>
      <c r="AQ21748" s="10"/>
      <c r="AR21748" s="10"/>
      <c r="AS21748" s="10"/>
      <c r="AT21748" s="10"/>
      <c r="AU21748" s="10"/>
      <c r="AV21748" s="10"/>
      <c r="AW21748" s="10"/>
      <c r="AX21748" s="10"/>
      <c r="AY21748" s="10"/>
      <c r="AZ21748" s="10"/>
      <c r="BA21748" s="10"/>
      <c r="BB21748" s="10"/>
      <c r="BC21748" s="10"/>
      <c r="BD21748" s="10"/>
      <c r="BE21748" s="10"/>
      <c r="BF21748" s="10"/>
      <c r="BG21748" s="6"/>
    </row>
    <row r="21750" spans="34:59" x14ac:dyDescent="0.25">
      <c r="AH21750" s="10"/>
      <c r="AI21750" s="6"/>
    </row>
    <row r="21751" spans="34:59" x14ac:dyDescent="0.25">
      <c r="AH21751" s="6"/>
      <c r="AI21751" s="6"/>
      <c r="AJ21751" s="6"/>
      <c r="AK21751" s="6"/>
      <c r="AL21751" s="6"/>
      <c r="AM21751" s="6"/>
      <c r="AN21751" s="6"/>
      <c r="AO21751" s="6"/>
      <c r="AP21751" s="6"/>
      <c r="AQ21751" s="6"/>
      <c r="AR21751" s="6"/>
      <c r="AS21751" s="6"/>
      <c r="AT21751" s="6"/>
      <c r="AU21751" s="6"/>
      <c r="AV21751" s="6"/>
      <c r="AW21751" s="6"/>
      <c r="AX21751" s="6"/>
      <c r="AY21751" s="6"/>
      <c r="AZ21751" s="6"/>
      <c r="BA21751" s="6"/>
      <c r="BB21751" s="6"/>
      <c r="BC21751" s="6"/>
      <c r="BD21751" s="6"/>
      <c r="BE21751" s="6"/>
      <c r="BF21751" s="6"/>
      <c r="BG21751" s="6"/>
    </row>
    <row r="21752" spans="34:59" x14ac:dyDescent="0.25">
      <c r="AH21752" s="10"/>
      <c r="AI21752" s="6"/>
      <c r="AJ21752" s="10"/>
      <c r="AK21752" s="10"/>
      <c r="AL21752" s="10"/>
      <c r="AM21752" s="10"/>
      <c r="AN21752" s="10"/>
      <c r="AO21752" s="10"/>
      <c r="AP21752" s="10"/>
      <c r="AQ21752" s="10"/>
      <c r="AR21752" s="10"/>
      <c r="AS21752" s="10"/>
      <c r="AT21752" s="10"/>
      <c r="AU21752" s="10"/>
      <c r="AV21752" s="10"/>
      <c r="AW21752" s="10"/>
      <c r="AX21752" s="10"/>
      <c r="AY21752" s="10"/>
      <c r="AZ21752" s="10"/>
      <c r="BA21752" s="10"/>
      <c r="BB21752" s="10"/>
      <c r="BC21752" s="10"/>
      <c r="BD21752" s="10"/>
      <c r="BE21752" s="10"/>
      <c r="BF21752" s="10"/>
      <c r="BG21752" s="6"/>
    </row>
    <row r="21753" spans="34:59" x14ac:dyDescent="0.25">
      <c r="AH21753" s="6"/>
      <c r="AI21753" s="6"/>
      <c r="AJ21753" s="6"/>
      <c r="AK21753" s="6"/>
      <c r="AL21753" s="6"/>
      <c r="AM21753" s="6"/>
      <c r="AN21753" s="6"/>
      <c r="AO21753" s="6"/>
      <c r="AP21753" s="6"/>
      <c r="AQ21753" s="6"/>
      <c r="AR21753" s="6"/>
      <c r="AS21753" s="6"/>
      <c r="AT21753" s="6"/>
      <c r="AU21753" s="6"/>
      <c r="AV21753" s="6"/>
      <c r="AW21753" s="6"/>
      <c r="AX21753" s="6"/>
      <c r="AY21753" s="6"/>
      <c r="AZ21753" s="6"/>
      <c r="BA21753" s="6"/>
      <c r="BB21753" s="6"/>
      <c r="BC21753" s="6"/>
      <c r="BD21753" s="6"/>
      <c r="BE21753" s="6"/>
      <c r="BF21753" s="6"/>
      <c r="BG21753" s="10"/>
    </row>
    <row r="21754" spans="34:59" x14ac:dyDescent="0.25">
      <c r="AH21754" s="10"/>
      <c r="AI21754" s="6"/>
    </row>
    <row r="21755" spans="34:59" x14ac:dyDescent="0.25">
      <c r="AH21755" s="6"/>
      <c r="AI21755" s="6"/>
      <c r="AJ21755" s="6"/>
      <c r="AK21755" s="6"/>
      <c r="AL21755" s="6"/>
      <c r="AM21755" s="6"/>
      <c r="AN21755" s="6"/>
      <c r="AO21755" s="6"/>
      <c r="AP21755" s="6"/>
      <c r="AQ21755" s="6"/>
      <c r="AR21755" s="6"/>
      <c r="AS21755" s="6"/>
      <c r="AT21755" s="6"/>
      <c r="AU21755" s="6"/>
      <c r="AV21755" s="6"/>
      <c r="AW21755" s="6"/>
      <c r="AX21755" s="6"/>
      <c r="AY21755" s="6"/>
      <c r="AZ21755" s="6"/>
      <c r="BA21755" s="6"/>
      <c r="BB21755" s="6"/>
      <c r="BC21755" s="6"/>
      <c r="BD21755" s="6"/>
      <c r="BE21755" s="6"/>
      <c r="BF21755" s="6"/>
      <c r="BG21755" s="6"/>
    </row>
    <row r="21756" spans="34:59" x14ac:dyDescent="0.25">
      <c r="AH21756" s="10"/>
      <c r="AI21756" s="6"/>
      <c r="AJ21756" s="10"/>
      <c r="AK21756" s="10"/>
      <c r="AL21756" s="10"/>
      <c r="AM21756" s="10"/>
      <c r="AN21756" s="10"/>
      <c r="AO21756" s="10"/>
      <c r="AP21756" s="10"/>
      <c r="AQ21756" s="10"/>
      <c r="AR21756" s="10"/>
      <c r="AS21756" s="10"/>
      <c r="AT21756" s="10"/>
      <c r="AU21756" s="10"/>
      <c r="AV21756" s="10"/>
      <c r="AW21756" s="10"/>
      <c r="AX21756" s="10"/>
      <c r="AY21756" s="10"/>
      <c r="AZ21756" s="10"/>
      <c r="BA21756" s="10"/>
      <c r="BB21756" s="10"/>
      <c r="BC21756" s="10"/>
      <c r="BD21756" s="10"/>
      <c r="BE21756" s="10"/>
      <c r="BF21756" s="10"/>
      <c r="BG21756" s="6"/>
    </row>
    <row r="21757" spans="34:59" x14ac:dyDescent="0.25">
      <c r="AH21757" s="6"/>
      <c r="AI21757" s="6"/>
      <c r="AJ21757" s="6"/>
      <c r="AK21757" s="6"/>
      <c r="AL21757" s="6"/>
      <c r="AM21757" s="6"/>
      <c r="AN21757" s="6"/>
      <c r="AO21757" s="6"/>
      <c r="AP21757" s="6"/>
      <c r="AQ21757" s="6"/>
      <c r="AR21757" s="6"/>
      <c r="AS21757" s="6"/>
      <c r="AT21757" s="6"/>
      <c r="AU21757" s="6"/>
      <c r="AV21757" s="6"/>
      <c r="AW21757" s="6"/>
      <c r="AX21757" s="6"/>
      <c r="AY21757" s="6"/>
      <c r="AZ21757" s="6"/>
      <c r="BA21757" s="6"/>
      <c r="BB21757" s="6"/>
      <c r="BC21757" s="6"/>
      <c r="BD21757" s="6"/>
      <c r="BE21757" s="6"/>
      <c r="BF21757" s="6"/>
      <c r="BG21757" s="10"/>
    </row>
    <row r="21758" spans="34:59" x14ac:dyDescent="0.25">
      <c r="AH21758" s="10"/>
      <c r="AI21758" s="6"/>
    </row>
    <row r="21759" spans="34:59" x14ac:dyDescent="0.25">
      <c r="AH21759" s="6"/>
      <c r="AI21759" s="6"/>
      <c r="AJ21759" s="6"/>
      <c r="AK21759" s="6"/>
      <c r="AL21759" s="6"/>
      <c r="AM21759" s="6"/>
      <c r="AN21759" s="6"/>
      <c r="AO21759" s="6"/>
      <c r="AP21759" s="6"/>
      <c r="AQ21759" s="6"/>
      <c r="AR21759" s="6"/>
      <c r="AS21759" s="6"/>
      <c r="AT21759" s="6"/>
      <c r="AU21759" s="6"/>
      <c r="AV21759" s="6"/>
      <c r="AW21759" s="6"/>
      <c r="AX21759" s="6"/>
      <c r="AY21759" s="6"/>
      <c r="AZ21759" s="6"/>
      <c r="BA21759" s="6"/>
      <c r="BB21759" s="6"/>
      <c r="BC21759" s="6"/>
      <c r="BD21759" s="6"/>
      <c r="BE21759" s="6"/>
      <c r="BF21759" s="6"/>
      <c r="BG21759" s="6"/>
    </row>
    <row r="21760" spans="34:59" x14ac:dyDescent="0.25">
      <c r="AH21760" s="10"/>
      <c r="AI21760" s="6"/>
      <c r="AJ21760" s="10"/>
      <c r="AK21760" s="10"/>
      <c r="AL21760" s="10"/>
      <c r="AM21760" s="10"/>
      <c r="AN21760" s="10"/>
      <c r="AO21760" s="10"/>
      <c r="AP21760" s="10"/>
      <c r="AQ21760" s="10"/>
      <c r="AR21760" s="10"/>
      <c r="AS21760" s="10"/>
      <c r="AT21760" s="10"/>
      <c r="AU21760" s="10"/>
      <c r="AV21760" s="10"/>
      <c r="AW21760" s="10"/>
      <c r="AX21760" s="10"/>
      <c r="AY21760" s="10"/>
      <c r="AZ21760" s="10"/>
      <c r="BA21760" s="10"/>
      <c r="BB21760" s="10"/>
      <c r="BC21760" s="10"/>
      <c r="BD21760" s="10"/>
      <c r="BE21760" s="10"/>
      <c r="BF21760" s="10"/>
      <c r="BG21760" s="6"/>
    </row>
    <row r="21761" spans="34:59" x14ac:dyDescent="0.25">
      <c r="AH21761" s="6"/>
      <c r="AI21761" s="6"/>
      <c r="AJ21761" s="6"/>
      <c r="AK21761" s="6"/>
      <c r="AL21761" s="6"/>
      <c r="AM21761" s="6"/>
      <c r="AN21761" s="6"/>
      <c r="AO21761" s="6"/>
      <c r="AP21761" s="6"/>
      <c r="AQ21761" s="6"/>
      <c r="AR21761" s="6"/>
      <c r="AS21761" s="6"/>
      <c r="AT21761" s="6"/>
      <c r="AU21761" s="6"/>
      <c r="AV21761" s="6"/>
      <c r="AW21761" s="6"/>
      <c r="AX21761" s="6"/>
      <c r="AY21761" s="6"/>
      <c r="AZ21761" s="6"/>
      <c r="BA21761" s="6"/>
      <c r="BB21761" s="6"/>
      <c r="BC21761" s="6"/>
      <c r="BD21761" s="6"/>
      <c r="BE21761" s="6"/>
      <c r="BF21761" s="6"/>
      <c r="BG21761" s="10"/>
    </row>
    <row r="21762" spans="34:59" x14ac:dyDescent="0.25">
      <c r="AH21762" s="10"/>
      <c r="AI21762" s="6"/>
    </row>
    <row r="21763" spans="34:59" x14ac:dyDescent="0.25">
      <c r="AH21763" s="6"/>
      <c r="AI21763" s="6"/>
      <c r="AJ21763" s="6"/>
      <c r="AK21763" s="6"/>
      <c r="AL21763" s="6"/>
      <c r="AM21763" s="6"/>
      <c r="AN21763" s="6"/>
      <c r="AO21763" s="6"/>
      <c r="AP21763" s="6"/>
      <c r="AQ21763" s="6"/>
      <c r="AR21763" s="6"/>
      <c r="AS21763" s="6"/>
      <c r="AT21763" s="6"/>
      <c r="AU21763" s="6"/>
      <c r="AV21763" s="6"/>
      <c r="AW21763" s="6"/>
      <c r="AX21763" s="6"/>
      <c r="AY21763" s="6"/>
      <c r="AZ21763" s="6"/>
      <c r="BA21763" s="6"/>
      <c r="BB21763" s="6"/>
      <c r="BC21763" s="6"/>
      <c r="BD21763" s="6"/>
      <c r="BE21763" s="6"/>
      <c r="BF21763" s="6"/>
      <c r="BG21763" s="6"/>
    </row>
    <row r="21764" spans="34:59" x14ac:dyDescent="0.25">
      <c r="AH21764" s="10"/>
      <c r="AI21764" s="6"/>
      <c r="AJ21764" s="10"/>
      <c r="AK21764" s="10"/>
      <c r="AL21764" s="10"/>
      <c r="AM21764" s="10"/>
      <c r="AN21764" s="10"/>
      <c r="AO21764" s="10"/>
      <c r="AP21764" s="10"/>
      <c r="AQ21764" s="10"/>
      <c r="AR21764" s="10"/>
      <c r="AS21764" s="10"/>
      <c r="AT21764" s="10"/>
      <c r="AU21764" s="10"/>
      <c r="AV21764" s="10"/>
      <c r="AW21764" s="10"/>
      <c r="AX21764" s="10"/>
      <c r="AY21764" s="10"/>
      <c r="AZ21764" s="10"/>
      <c r="BA21764" s="10"/>
      <c r="BB21764" s="10"/>
      <c r="BC21764" s="10"/>
      <c r="BD21764" s="10"/>
      <c r="BE21764" s="10"/>
      <c r="BF21764" s="10"/>
      <c r="BG21764" s="6"/>
    </row>
    <row r="21766" spans="34:59" x14ac:dyDescent="0.25">
      <c r="AH21766" s="10"/>
      <c r="AI21766" s="6"/>
    </row>
    <row r="21767" spans="34:59" x14ac:dyDescent="0.25">
      <c r="AH21767" s="6"/>
      <c r="AI21767" s="6"/>
      <c r="AJ21767" s="6"/>
      <c r="AK21767" s="6"/>
      <c r="AL21767" s="6"/>
      <c r="AM21767" s="6"/>
      <c r="AN21767" s="6"/>
      <c r="AO21767" s="6"/>
      <c r="AP21767" s="6"/>
      <c r="AQ21767" s="6"/>
      <c r="AR21767" s="6"/>
      <c r="AS21767" s="6"/>
      <c r="AT21767" s="6"/>
      <c r="AU21767" s="6"/>
      <c r="AV21767" s="6"/>
      <c r="AW21767" s="6"/>
      <c r="AX21767" s="6"/>
      <c r="AY21767" s="6"/>
      <c r="AZ21767" s="6"/>
      <c r="BA21767" s="6"/>
      <c r="BB21767" s="6"/>
      <c r="BC21767" s="6"/>
      <c r="BD21767" s="6"/>
      <c r="BE21767" s="6"/>
      <c r="BF21767" s="6"/>
      <c r="BG21767" s="6"/>
    </row>
    <row r="21768" spans="34:59" x14ac:dyDescent="0.25">
      <c r="AH21768" s="10"/>
      <c r="AI21768" s="6"/>
      <c r="AJ21768" s="10"/>
      <c r="AK21768" s="10"/>
      <c r="AL21768" s="10"/>
      <c r="AM21768" s="10"/>
      <c r="AN21768" s="10"/>
      <c r="AO21768" s="10"/>
      <c r="AP21768" s="10"/>
      <c r="AQ21768" s="10"/>
      <c r="AR21768" s="10"/>
      <c r="AS21768" s="10"/>
      <c r="AT21768" s="10"/>
      <c r="AU21768" s="10"/>
      <c r="AV21768" s="10"/>
      <c r="AW21768" s="10"/>
      <c r="AX21768" s="10"/>
      <c r="AY21768" s="10"/>
      <c r="AZ21768" s="10"/>
      <c r="BA21768" s="10"/>
      <c r="BB21768" s="10"/>
      <c r="BC21768" s="10"/>
      <c r="BD21768" s="10"/>
      <c r="BE21768" s="10"/>
      <c r="BF21768" s="10"/>
      <c r="BG21768" s="6"/>
    </row>
    <row r="21769" spans="34:59" x14ac:dyDescent="0.25">
      <c r="AH21769" s="6"/>
      <c r="AI21769" s="6"/>
      <c r="AJ21769" s="6"/>
      <c r="AK21769" s="6"/>
      <c r="AL21769" s="6"/>
      <c r="AM21769" s="6"/>
      <c r="AN21769" s="6"/>
      <c r="AO21769" s="6"/>
      <c r="AP21769" s="6"/>
      <c r="AQ21769" s="6"/>
      <c r="AR21769" s="6"/>
      <c r="AS21769" s="6"/>
      <c r="AT21769" s="6"/>
      <c r="AU21769" s="6"/>
      <c r="AV21769" s="6"/>
      <c r="AW21769" s="6"/>
      <c r="AX21769" s="6"/>
      <c r="AY21769" s="6"/>
      <c r="AZ21769" s="6"/>
      <c r="BA21769" s="6"/>
      <c r="BB21769" s="6"/>
      <c r="BC21769" s="6"/>
      <c r="BD21769" s="6"/>
      <c r="BE21769" s="6"/>
      <c r="BF21769" s="6"/>
      <c r="BG21769" s="10"/>
    </row>
    <row r="21770" spans="34:59" x14ac:dyDescent="0.25">
      <c r="AH21770" s="10"/>
      <c r="AI21770" s="6"/>
    </row>
    <row r="21771" spans="34:59" x14ac:dyDescent="0.25">
      <c r="AH21771" s="6"/>
      <c r="AI21771" s="6"/>
      <c r="AJ21771" s="6"/>
      <c r="AK21771" s="6"/>
      <c r="AL21771" s="6"/>
      <c r="AM21771" s="6"/>
      <c r="AN21771" s="6"/>
      <c r="AO21771" s="6"/>
      <c r="AP21771" s="6"/>
      <c r="AQ21771" s="6"/>
      <c r="AR21771" s="6"/>
      <c r="AS21771" s="6"/>
      <c r="AT21771" s="6"/>
      <c r="AU21771" s="6"/>
      <c r="AV21771" s="6"/>
      <c r="AW21771" s="6"/>
      <c r="AX21771" s="6"/>
      <c r="AY21771" s="6"/>
      <c r="AZ21771" s="6"/>
      <c r="BA21771" s="6"/>
      <c r="BB21771" s="6"/>
      <c r="BC21771" s="6"/>
      <c r="BD21771" s="6"/>
      <c r="BE21771" s="6"/>
      <c r="BF21771" s="6"/>
      <c r="BG21771" s="6"/>
    </row>
    <row r="21772" spans="34:59" x14ac:dyDescent="0.25">
      <c r="AH21772" s="10"/>
      <c r="AI21772" s="6"/>
      <c r="AJ21772" s="10"/>
      <c r="AK21772" s="10"/>
      <c r="AL21772" s="10"/>
      <c r="AM21772" s="10"/>
      <c r="AN21772" s="10"/>
      <c r="AO21772" s="10"/>
      <c r="AP21772" s="10"/>
      <c r="AQ21772" s="10"/>
      <c r="AR21772" s="10"/>
      <c r="AS21772" s="10"/>
      <c r="AT21772" s="10"/>
      <c r="AU21772" s="10"/>
      <c r="AV21772" s="10"/>
      <c r="AW21772" s="10"/>
      <c r="AX21772" s="10"/>
      <c r="AY21772" s="10"/>
      <c r="AZ21772" s="10"/>
      <c r="BA21772" s="10"/>
      <c r="BB21772" s="10"/>
      <c r="BC21772" s="10"/>
      <c r="BD21772" s="10"/>
      <c r="BE21772" s="10"/>
      <c r="BF21772" s="10"/>
      <c r="BG21772" s="6"/>
    </row>
    <row r="21773" spans="34:59" x14ac:dyDescent="0.25">
      <c r="AH21773" s="6"/>
      <c r="AI21773" s="6"/>
      <c r="AJ21773" s="6"/>
      <c r="AK21773" s="6"/>
      <c r="AL21773" s="6"/>
      <c r="AM21773" s="6"/>
      <c r="AN21773" s="6"/>
      <c r="AO21773" s="6"/>
      <c r="AP21773" s="6"/>
      <c r="AQ21773" s="6"/>
      <c r="AR21773" s="6"/>
      <c r="AS21773" s="6"/>
      <c r="AT21773" s="6"/>
      <c r="AU21773" s="6"/>
      <c r="AV21773" s="6"/>
      <c r="AW21773" s="6"/>
      <c r="AX21773" s="6"/>
      <c r="AY21773" s="6"/>
      <c r="AZ21773" s="6"/>
      <c r="BA21773" s="6"/>
      <c r="BB21773" s="6"/>
      <c r="BC21773" s="6"/>
      <c r="BD21773" s="6"/>
      <c r="BE21773" s="6"/>
      <c r="BF21773" s="6"/>
      <c r="BG21773" s="10"/>
    </row>
    <row r="21774" spans="34:59" x14ac:dyDescent="0.25">
      <c r="AH21774" s="10"/>
      <c r="AI21774" s="6"/>
    </row>
    <row r="21775" spans="34:59" x14ac:dyDescent="0.25">
      <c r="AH21775" s="6"/>
      <c r="AI21775" s="6"/>
      <c r="AJ21775" s="6"/>
      <c r="AK21775" s="6"/>
      <c r="AL21775" s="6"/>
      <c r="AM21775" s="6"/>
      <c r="AN21775" s="6"/>
      <c r="AO21775" s="6"/>
      <c r="AP21775" s="6"/>
      <c r="AQ21775" s="6"/>
      <c r="AR21775" s="6"/>
      <c r="AS21775" s="6"/>
      <c r="AT21775" s="6"/>
      <c r="AU21775" s="6"/>
      <c r="AV21775" s="6"/>
      <c r="AW21775" s="6"/>
      <c r="AX21775" s="6"/>
      <c r="AY21775" s="6"/>
      <c r="AZ21775" s="6"/>
      <c r="BA21775" s="6"/>
      <c r="BB21775" s="6"/>
      <c r="BC21775" s="6"/>
      <c r="BD21775" s="6"/>
      <c r="BE21775" s="6"/>
      <c r="BF21775" s="6"/>
      <c r="BG21775" s="6"/>
    </row>
    <row r="21776" spans="34:59" x14ac:dyDescent="0.25">
      <c r="AH21776" s="10"/>
      <c r="AI21776" s="6"/>
      <c r="AJ21776" s="10"/>
      <c r="AK21776" s="10"/>
      <c r="AL21776" s="10"/>
      <c r="AM21776" s="10"/>
      <c r="AN21776" s="10"/>
      <c r="AO21776" s="10"/>
      <c r="AP21776" s="10"/>
      <c r="AQ21776" s="10"/>
      <c r="AR21776" s="10"/>
      <c r="AS21776" s="10"/>
      <c r="AT21776" s="10"/>
      <c r="AU21776" s="10"/>
      <c r="AV21776" s="10"/>
      <c r="AW21776" s="10"/>
      <c r="AX21776" s="10"/>
      <c r="AY21776" s="10"/>
      <c r="AZ21776" s="10"/>
      <c r="BA21776" s="10"/>
      <c r="BB21776" s="10"/>
      <c r="BC21776" s="10"/>
      <c r="BD21776" s="10"/>
      <c r="BE21776" s="10"/>
      <c r="BF21776" s="10"/>
      <c r="BG21776" s="6"/>
    </row>
    <row r="21777" spans="34:59" x14ac:dyDescent="0.25">
      <c r="AH21777" s="6"/>
      <c r="AI21777" s="6"/>
      <c r="AJ21777" s="6"/>
      <c r="AK21777" s="6"/>
      <c r="AL21777" s="6"/>
      <c r="AM21777" s="6"/>
      <c r="AN21777" s="6"/>
      <c r="AO21777" s="6"/>
      <c r="AP21777" s="6"/>
      <c r="AQ21777" s="6"/>
      <c r="AR21777" s="6"/>
      <c r="AS21777" s="6"/>
      <c r="AT21777" s="6"/>
      <c r="AU21777" s="6"/>
      <c r="AV21777" s="6"/>
      <c r="AW21777" s="6"/>
      <c r="AX21777" s="6"/>
      <c r="AY21777" s="6"/>
      <c r="AZ21777" s="6"/>
      <c r="BA21777" s="6"/>
      <c r="BB21777" s="6"/>
      <c r="BC21777" s="6"/>
      <c r="BD21777" s="6"/>
      <c r="BE21777" s="6"/>
      <c r="BF21777" s="6"/>
      <c r="BG21777" s="10"/>
    </row>
    <row r="21778" spans="34:59" x14ac:dyDescent="0.25">
      <c r="AH21778" s="10"/>
      <c r="AI21778" s="6"/>
    </row>
    <row r="21779" spans="34:59" x14ac:dyDescent="0.25">
      <c r="AH21779" s="6"/>
      <c r="AI21779" s="6"/>
      <c r="AJ21779" s="6"/>
      <c r="AK21779" s="6"/>
      <c r="AL21779" s="6"/>
      <c r="AM21779" s="6"/>
      <c r="AN21779" s="6"/>
      <c r="AO21779" s="6"/>
      <c r="AP21779" s="6"/>
      <c r="AQ21779" s="6"/>
      <c r="AR21779" s="6"/>
      <c r="AS21779" s="6"/>
      <c r="AT21779" s="6"/>
      <c r="AU21779" s="6"/>
      <c r="AV21779" s="6"/>
      <c r="AW21779" s="6"/>
      <c r="AX21779" s="6"/>
      <c r="AY21779" s="6"/>
      <c r="AZ21779" s="6"/>
      <c r="BA21779" s="6"/>
      <c r="BB21779" s="6"/>
      <c r="BC21779" s="6"/>
      <c r="BD21779" s="6"/>
      <c r="BE21779" s="6"/>
      <c r="BF21779" s="6"/>
      <c r="BG21779" s="6"/>
    </row>
    <row r="21780" spans="34:59" x14ac:dyDescent="0.25">
      <c r="AH21780" s="10"/>
      <c r="AI21780" s="6"/>
      <c r="AJ21780" s="10"/>
      <c r="AK21780" s="10"/>
      <c r="AL21780" s="10"/>
      <c r="AM21780" s="10"/>
      <c r="AN21780" s="10"/>
      <c r="AO21780" s="10"/>
      <c r="AP21780" s="10"/>
      <c r="AQ21780" s="10"/>
      <c r="AR21780" s="10"/>
      <c r="AS21780" s="10"/>
      <c r="AT21780" s="10"/>
      <c r="AU21780" s="10"/>
      <c r="AV21780" s="10"/>
      <c r="AW21780" s="10"/>
      <c r="AX21780" s="10"/>
      <c r="AY21780" s="10"/>
      <c r="AZ21780" s="10"/>
      <c r="BA21780" s="10"/>
      <c r="BB21780" s="10"/>
      <c r="BC21780" s="10"/>
      <c r="BD21780" s="10"/>
      <c r="BE21780" s="10"/>
      <c r="BF21780" s="10"/>
      <c r="BG21780" s="6"/>
    </row>
    <row r="21782" spans="34:59" x14ac:dyDescent="0.25">
      <c r="AH21782" s="10"/>
      <c r="AI21782" s="6"/>
    </row>
    <row r="21783" spans="34:59" x14ac:dyDescent="0.25">
      <c r="AH21783" s="6"/>
      <c r="AI21783" s="6"/>
      <c r="AJ21783" s="6"/>
      <c r="AK21783" s="6"/>
      <c r="AL21783" s="6"/>
      <c r="AM21783" s="6"/>
      <c r="AN21783" s="6"/>
      <c r="AO21783" s="6"/>
      <c r="AP21783" s="6"/>
      <c r="AQ21783" s="6"/>
      <c r="AR21783" s="6"/>
      <c r="AS21783" s="6"/>
      <c r="AT21783" s="6"/>
      <c r="AU21783" s="6"/>
      <c r="AV21783" s="6"/>
      <c r="AW21783" s="6"/>
      <c r="AX21783" s="6"/>
      <c r="AY21783" s="6"/>
      <c r="AZ21783" s="6"/>
      <c r="BA21783" s="6"/>
      <c r="BB21783" s="6"/>
      <c r="BC21783" s="6"/>
      <c r="BD21783" s="6"/>
      <c r="BE21783" s="6"/>
      <c r="BF21783" s="6"/>
      <c r="BG21783" s="6"/>
    </row>
    <row r="21784" spans="34:59" x14ac:dyDescent="0.25">
      <c r="AH21784" s="10"/>
      <c r="AI21784" s="6"/>
      <c r="AJ21784" s="10"/>
      <c r="AK21784" s="10"/>
      <c r="AL21784" s="10"/>
      <c r="AM21784" s="10"/>
      <c r="AN21784" s="10"/>
      <c r="AO21784" s="10"/>
      <c r="AP21784" s="10"/>
      <c r="AQ21784" s="10"/>
      <c r="AR21784" s="10"/>
      <c r="AS21784" s="10"/>
      <c r="AT21784" s="10"/>
      <c r="AU21784" s="10"/>
      <c r="AV21784" s="10"/>
      <c r="AW21784" s="10"/>
      <c r="AX21784" s="10"/>
      <c r="AY21784" s="10"/>
      <c r="AZ21784" s="10"/>
      <c r="BA21784" s="10"/>
      <c r="BB21784" s="10"/>
      <c r="BC21784" s="10"/>
      <c r="BD21784" s="10"/>
      <c r="BE21784" s="10"/>
      <c r="BF21784" s="10"/>
      <c r="BG21784" s="6"/>
    </row>
    <row r="21785" spans="34:59" x14ac:dyDescent="0.25">
      <c r="AH21785" s="6"/>
      <c r="AI21785" s="6"/>
      <c r="AJ21785" s="6"/>
      <c r="AK21785" s="6"/>
      <c r="AL21785" s="6"/>
      <c r="AM21785" s="6"/>
      <c r="AN21785" s="6"/>
      <c r="AO21785" s="6"/>
      <c r="AP21785" s="6"/>
      <c r="AQ21785" s="6"/>
      <c r="AR21785" s="6"/>
      <c r="AS21785" s="6"/>
      <c r="AT21785" s="6"/>
      <c r="AU21785" s="6"/>
      <c r="AV21785" s="6"/>
      <c r="AW21785" s="6"/>
      <c r="AX21785" s="6"/>
      <c r="AY21785" s="6"/>
      <c r="AZ21785" s="6"/>
      <c r="BA21785" s="6"/>
      <c r="BB21785" s="6"/>
      <c r="BC21785" s="6"/>
      <c r="BD21785" s="6"/>
      <c r="BE21785" s="6"/>
      <c r="BF21785" s="6"/>
      <c r="BG21785" s="10"/>
    </row>
    <row r="21786" spans="34:59" x14ac:dyDescent="0.25">
      <c r="AH21786" s="10"/>
      <c r="AI21786" s="6"/>
    </row>
    <row r="21787" spans="34:59" x14ac:dyDescent="0.25">
      <c r="AH21787" s="6"/>
      <c r="AI21787" s="6"/>
      <c r="AJ21787" s="6"/>
      <c r="AK21787" s="6"/>
      <c r="AL21787" s="6"/>
      <c r="AM21787" s="6"/>
      <c r="AN21787" s="6"/>
      <c r="AO21787" s="6"/>
      <c r="AP21787" s="6"/>
      <c r="AQ21787" s="6"/>
      <c r="AR21787" s="6"/>
      <c r="AS21787" s="6"/>
      <c r="AT21787" s="6"/>
      <c r="AU21787" s="6"/>
      <c r="AV21787" s="6"/>
      <c r="AW21787" s="6"/>
      <c r="AX21787" s="6"/>
      <c r="AY21787" s="6"/>
      <c r="AZ21787" s="6"/>
      <c r="BA21787" s="6"/>
      <c r="BB21787" s="6"/>
      <c r="BC21787" s="6"/>
      <c r="BD21787" s="6"/>
      <c r="BE21787" s="6"/>
      <c r="BF21787" s="6"/>
      <c r="BG21787" s="6"/>
    </row>
    <row r="21788" spans="34:59" x14ac:dyDescent="0.25">
      <c r="AH21788" s="10"/>
      <c r="AI21788" s="6"/>
      <c r="AJ21788" s="10"/>
      <c r="AK21788" s="10"/>
      <c r="AL21788" s="10"/>
      <c r="AM21788" s="10"/>
      <c r="AN21788" s="10"/>
      <c r="AO21788" s="10"/>
      <c r="AP21788" s="10"/>
      <c r="AQ21788" s="10"/>
      <c r="AR21788" s="10"/>
      <c r="AS21788" s="10"/>
      <c r="AT21788" s="10"/>
      <c r="AU21788" s="10"/>
      <c r="AV21788" s="10"/>
      <c r="AW21788" s="10"/>
      <c r="AX21788" s="10"/>
      <c r="AY21788" s="10"/>
      <c r="AZ21788" s="10"/>
      <c r="BA21788" s="10"/>
      <c r="BB21788" s="10"/>
      <c r="BC21788" s="10"/>
      <c r="BD21788" s="10"/>
      <c r="BE21788" s="10"/>
      <c r="BF21788" s="10"/>
      <c r="BG21788" s="6"/>
    </row>
    <row r="21789" spans="34:59" x14ac:dyDescent="0.25">
      <c r="AH21789" s="6"/>
      <c r="AI21789" s="6"/>
      <c r="AJ21789" s="6"/>
      <c r="AK21789" s="6"/>
      <c r="AL21789" s="6"/>
      <c r="AM21789" s="6"/>
      <c r="AN21789" s="6"/>
      <c r="AO21789" s="6"/>
      <c r="AP21789" s="6"/>
      <c r="AQ21789" s="6"/>
      <c r="AR21789" s="6"/>
      <c r="AS21789" s="6"/>
      <c r="AT21789" s="6"/>
      <c r="AU21789" s="6"/>
      <c r="AV21789" s="6"/>
      <c r="AW21789" s="6"/>
      <c r="AX21789" s="6"/>
      <c r="AY21789" s="6"/>
      <c r="AZ21789" s="6"/>
      <c r="BA21789" s="6"/>
      <c r="BB21789" s="6"/>
      <c r="BC21789" s="6"/>
      <c r="BD21789" s="6"/>
      <c r="BE21789" s="6"/>
      <c r="BF21789" s="6"/>
      <c r="BG21789" s="10"/>
    </row>
    <row r="21790" spans="34:59" x14ac:dyDescent="0.25">
      <c r="AH21790" s="10"/>
      <c r="AI21790" s="6"/>
    </row>
    <row r="21791" spans="34:59" x14ac:dyDescent="0.25">
      <c r="AH21791" s="6"/>
      <c r="AI21791" s="6"/>
      <c r="AJ21791" s="6"/>
      <c r="AK21791" s="6"/>
      <c r="AL21791" s="6"/>
      <c r="AM21791" s="6"/>
      <c r="AN21791" s="6"/>
      <c r="AO21791" s="6"/>
      <c r="AP21791" s="6"/>
      <c r="AQ21791" s="6"/>
      <c r="AR21791" s="6"/>
      <c r="AS21791" s="6"/>
      <c r="AT21791" s="6"/>
      <c r="AU21791" s="6"/>
      <c r="AV21791" s="6"/>
      <c r="AW21791" s="6"/>
      <c r="AX21791" s="6"/>
      <c r="AY21791" s="6"/>
      <c r="AZ21791" s="6"/>
      <c r="BA21791" s="6"/>
      <c r="BB21791" s="6"/>
      <c r="BC21791" s="6"/>
      <c r="BD21791" s="6"/>
      <c r="BE21791" s="6"/>
      <c r="BF21791" s="6"/>
      <c r="BG21791" s="6"/>
    </row>
    <row r="21792" spans="34:59" x14ac:dyDescent="0.25">
      <c r="AH21792" s="10"/>
      <c r="AI21792" s="6"/>
      <c r="AJ21792" s="10"/>
      <c r="AK21792" s="10"/>
      <c r="AL21792" s="10"/>
      <c r="AM21792" s="10"/>
      <c r="AN21792" s="10"/>
      <c r="AO21792" s="10"/>
      <c r="AP21792" s="10"/>
      <c r="AQ21792" s="10"/>
      <c r="AR21792" s="10"/>
      <c r="AS21792" s="10"/>
      <c r="AT21792" s="10"/>
      <c r="AU21792" s="10"/>
      <c r="AV21792" s="10"/>
      <c r="AW21792" s="10"/>
      <c r="AX21792" s="10"/>
      <c r="AY21792" s="10"/>
      <c r="AZ21792" s="10"/>
      <c r="BA21792" s="10"/>
      <c r="BB21792" s="10"/>
      <c r="BC21792" s="10"/>
      <c r="BD21792" s="10"/>
      <c r="BE21792" s="10"/>
      <c r="BF21792" s="10"/>
      <c r="BG21792" s="6"/>
    </row>
    <row r="21793" spans="34:59" x14ac:dyDescent="0.25">
      <c r="AH21793" s="6"/>
      <c r="AI21793" s="6"/>
      <c r="AJ21793" s="6"/>
      <c r="AK21793" s="6"/>
      <c r="AL21793" s="6"/>
      <c r="AM21793" s="6"/>
      <c r="AN21793" s="6"/>
      <c r="AO21793" s="6"/>
      <c r="AP21793" s="6"/>
      <c r="AQ21793" s="6"/>
      <c r="AR21793" s="6"/>
      <c r="AS21793" s="6"/>
      <c r="AT21793" s="6"/>
      <c r="AU21793" s="6"/>
      <c r="AV21793" s="6"/>
      <c r="AW21793" s="6"/>
      <c r="AX21793" s="6"/>
      <c r="AY21793" s="6"/>
      <c r="AZ21793" s="6"/>
      <c r="BA21793" s="6"/>
      <c r="BB21793" s="6"/>
      <c r="BC21793" s="6"/>
      <c r="BD21793" s="6"/>
      <c r="BE21793" s="6"/>
      <c r="BF21793" s="6"/>
      <c r="BG21793" s="10"/>
    </row>
    <row r="21794" spans="34:59" x14ac:dyDescent="0.25">
      <c r="AH21794" s="10"/>
      <c r="AI21794" s="6"/>
    </row>
    <row r="21795" spans="34:59" x14ac:dyDescent="0.25">
      <c r="AH21795" s="6"/>
      <c r="AI21795" s="6"/>
      <c r="AJ21795" s="6"/>
      <c r="AK21795" s="6"/>
      <c r="AL21795" s="6"/>
      <c r="AM21795" s="6"/>
      <c r="AN21795" s="6"/>
      <c r="AO21795" s="6"/>
      <c r="AP21795" s="6"/>
      <c r="AQ21795" s="6"/>
      <c r="AR21795" s="6"/>
      <c r="AS21795" s="6"/>
      <c r="AT21795" s="6"/>
      <c r="AU21795" s="6"/>
      <c r="AV21795" s="6"/>
      <c r="AW21795" s="6"/>
      <c r="AX21795" s="6"/>
      <c r="AY21795" s="6"/>
      <c r="AZ21795" s="6"/>
      <c r="BA21795" s="6"/>
      <c r="BB21795" s="6"/>
      <c r="BC21795" s="6"/>
      <c r="BD21795" s="6"/>
      <c r="BE21795" s="6"/>
      <c r="BF21795" s="6"/>
      <c r="BG21795" s="6"/>
    </row>
    <row r="21796" spans="34:59" x14ac:dyDescent="0.25">
      <c r="AH21796" s="10"/>
      <c r="AI21796" s="6"/>
      <c r="AJ21796" s="10"/>
      <c r="AK21796" s="10"/>
      <c r="AL21796" s="10"/>
      <c r="AM21796" s="10"/>
      <c r="AN21796" s="10"/>
      <c r="AO21796" s="10"/>
      <c r="AP21796" s="10"/>
      <c r="AQ21796" s="10"/>
      <c r="AR21796" s="10"/>
      <c r="AS21796" s="10"/>
      <c r="AT21796" s="10"/>
      <c r="AU21796" s="10"/>
      <c r="AV21796" s="10"/>
      <c r="AW21796" s="10"/>
      <c r="AX21796" s="10"/>
      <c r="AY21796" s="10"/>
      <c r="AZ21796" s="10"/>
      <c r="BA21796" s="10"/>
      <c r="BB21796" s="10"/>
      <c r="BC21796" s="10"/>
      <c r="BD21796" s="10"/>
      <c r="BE21796" s="10"/>
      <c r="BF21796" s="10"/>
      <c r="BG21796" s="6"/>
    </row>
    <row r="21798" spans="34:59" x14ac:dyDescent="0.25">
      <c r="AH21798" s="10"/>
      <c r="AI21798" s="6"/>
    </row>
    <row r="21799" spans="34:59" x14ac:dyDescent="0.25">
      <c r="AH21799" s="6"/>
      <c r="AI21799" s="6"/>
      <c r="AJ21799" s="6"/>
      <c r="AK21799" s="6"/>
      <c r="AL21799" s="6"/>
      <c r="AM21799" s="6"/>
      <c r="AN21799" s="6"/>
      <c r="AO21799" s="6"/>
      <c r="AP21799" s="6"/>
      <c r="AQ21799" s="6"/>
      <c r="AR21799" s="6"/>
      <c r="AS21799" s="6"/>
      <c r="AT21799" s="6"/>
      <c r="AU21799" s="6"/>
      <c r="AV21799" s="6"/>
      <c r="AW21799" s="6"/>
      <c r="AX21799" s="6"/>
      <c r="AY21799" s="6"/>
      <c r="AZ21799" s="6"/>
      <c r="BA21799" s="6"/>
      <c r="BB21799" s="6"/>
      <c r="BC21799" s="6"/>
      <c r="BD21799" s="6"/>
      <c r="BE21799" s="6"/>
      <c r="BF21799" s="6"/>
      <c r="BG21799" s="6"/>
    </row>
    <row r="21800" spans="34:59" x14ac:dyDescent="0.25">
      <c r="AH21800" s="10"/>
      <c r="AI21800" s="6"/>
      <c r="AJ21800" s="10"/>
      <c r="AK21800" s="10"/>
      <c r="AL21800" s="10"/>
      <c r="AM21800" s="10"/>
      <c r="AN21800" s="10"/>
      <c r="AO21800" s="10"/>
      <c r="AP21800" s="10"/>
      <c r="AQ21800" s="10"/>
      <c r="AR21800" s="10"/>
      <c r="AS21800" s="10"/>
      <c r="AT21800" s="10"/>
      <c r="AU21800" s="10"/>
      <c r="AV21800" s="10"/>
      <c r="AW21800" s="10"/>
      <c r="AX21800" s="10"/>
      <c r="AY21800" s="10"/>
      <c r="AZ21800" s="10"/>
      <c r="BA21800" s="10"/>
      <c r="BB21800" s="10"/>
      <c r="BC21800" s="10"/>
      <c r="BD21800" s="10"/>
      <c r="BE21800" s="10"/>
      <c r="BF21800" s="10"/>
      <c r="BG21800" s="6"/>
    </row>
    <row r="21801" spans="34:59" x14ac:dyDescent="0.25">
      <c r="AH21801" s="6"/>
      <c r="AI21801" s="6"/>
      <c r="AJ21801" s="6"/>
      <c r="AK21801" s="6"/>
      <c r="AL21801" s="6"/>
      <c r="AM21801" s="6"/>
      <c r="AN21801" s="6"/>
      <c r="AO21801" s="6"/>
      <c r="AP21801" s="6"/>
      <c r="AQ21801" s="6"/>
      <c r="AR21801" s="6"/>
      <c r="AS21801" s="6"/>
      <c r="AT21801" s="6"/>
      <c r="AU21801" s="6"/>
      <c r="AV21801" s="6"/>
      <c r="AW21801" s="6"/>
      <c r="AX21801" s="6"/>
      <c r="AY21801" s="6"/>
      <c r="AZ21801" s="6"/>
      <c r="BA21801" s="6"/>
      <c r="BB21801" s="6"/>
      <c r="BC21801" s="6"/>
      <c r="BD21801" s="6"/>
      <c r="BE21801" s="6"/>
      <c r="BF21801" s="6"/>
      <c r="BG21801" s="10"/>
    </row>
    <row r="21802" spans="34:59" x14ac:dyDescent="0.25">
      <c r="AH21802" s="10"/>
      <c r="AI21802" s="6"/>
    </row>
    <row r="21803" spans="34:59" x14ac:dyDescent="0.25">
      <c r="AH21803" s="6"/>
      <c r="AI21803" s="6"/>
      <c r="AJ21803" s="6"/>
      <c r="AK21803" s="6"/>
      <c r="AL21803" s="6"/>
      <c r="AM21803" s="6"/>
      <c r="AN21803" s="6"/>
      <c r="AO21803" s="6"/>
      <c r="AP21803" s="6"/>
      <c r="AQ21803" s="6"/>
      <c r="AR21803" s="6"/>
      <c r="AS21803" s="6"/>
      <c r="AT21803" s="6"/>
      <c r="AU21803" s="6"/>
      <c r="AV21803" s="6"/>
      <c r="AW21803" s="6"/>
      <c r="AX21803" s="6"/>
      <c r="AY21803" s="6"/>
      <c r="AZ21803" s="6"/>
      <c r="BA21803" s="6"/>
      <c r="BB21803" s="6"/>
      <c r="BC21803" s="6"/>
      <c r="BD21803" s="6"/>
      <c r="BE21803" s="6"/>
      <c r="BF21803" s="6"/>
      <c r="BG21803" s="6"/>
    </row>
    <row r="21804" spans="34:59" x14ac:dyDescent="0.25">
      <c r="AH21804" s="10"/>
      <c r="AI21804" s="6"/>
      <c r="AJ21804" s="10"/>
      <c r="AK21804" s="10"/>
      <c r="AL21804" s="10"/>
      <c r="AM21804" s="10"/>
      <c r="AN21804" s="10"/>
      <c r="AO21804" s="10"/>
      <c r="AP21804" s="10"/>
      <c r="AQ21804" s="10"/>
      <c r="AR21804" s="10"/>
      <c r="AS21804" s="10"/>
      <c r="AT21804" s="10"/>
      <c r="AU21804" s="10"/>
      <c r="AV21804" s="10"/>
      <c r="AW21804" s="10"/>
      <c r="AX21804" s="10"/>
      <c r="AY21804" s="10"/>
      <c r="AZ21804" s="10"/>
      <c r="BA21804" s="10"/>
      <c r="BB21804" s="10"/>
      <c r="BC21804" s="10"/>
      <c r="BD21804" s="10"/>
      <c r="BE21804" s="10"/>
      <c r="BF21804" s="10"/>
      <c r="BG21804" s="6"/>
    </row>
    <row r="21805" spans="34:59" x14ac:dyDescent="0.25">
      <c r="AH21805" s="6"/>
      <c r="AI21805" s="6"/>
      <c r="AJ21805" s="6"/>
      <c r="AK21805" s="6"/>
      <c r="AL21805" s="6"/>
      <c r="AM21805" s="6"/>
      <c r="AN21805" s="6"/>
      <c r="AO21805" s="6"/>
      <c r="AP21805" s="6"/>
      <c r="AQ21805" s="6"/>
      <c r="AR21805" s="6"/>
      <c r="AS21805" s="6"/>
      <c r="AT21805" s="6"/>
      <c r="AU21805" s="6"/>
      <c r="AV21805" s="6"/>
      <c r="AW21805" s="6"/>
      <c r="AX21805" s="6"/>
      <c r="AY21805" s="6"/>
      <c r="AZ21805" s="6"/>
      <c r="BA21805" s="6"/>
      <c r="BB21805" s="6"/>
      <c r="BC21805" s="6"/>
      <c r="BD21805" s="6"/>
      <c r="BE21805" s="6"/>
      <c r="BF21805" s="6"/>
      <c r="BG21805" s="10"/>
    </row>
    <row r="21806" spans="34:59" x14ac:dyDescent="0.25">
      <c r="AH21806" s="10"/>
      <c r="AI21806" s="6"/>
    </row>
    <row r="21807" spans="34:59" x14ac:dyDescent="0.25">
      <c r="AH21807" s="6"/>
      <c r="AI21807" s="6"/>
      <c r="AJ21807" s="6"/>
      <c r="AK21807" s="6"/>
      <c r="AL21807" s="6"/>
      <c r="AM21807" s="6"/>
      <c r="AN21807" s="6"/>
      <c r="AO21807" s="6"/>
      <c r="AP21807" s="6"/>
      <c r="AQ21807" s="6"/>
      <c r="AR21807" s="6"/>
      <c r="AS21807" s="6"/>
      <c r="AT21807" s="6"/>
      <c r="AU21807" s="6"/>
      <c r="AV21807" s="6"/>
      <c r="AW21807" s="6"/>
      <c r="AX21807" s="6"/>
      <c r="AY21807" s="6"/>
      <c r="AZ21807" s="6"/>
      <c r="BA21807" s="6"/>
      <c r="BB21807" s="6"/>
      <c r="BC21807" s="6"/>
      <c r="BD21807" s="6"/>
      <c r="BE21807" s="6"/>
      <c r="BF21807" s="6"/>
      <c r="BG21807" s="6"/>
    </row>
    <row r="21808" spans="34:59" x14ac:dyDescent="0.25">
      <c r="AH21808" s="10"/>
      <c r="AI21808" s="6"/>
      <c r="AJ21808" s="10"/>
      <c r="AK21808" s="10"/>
      <c r="AL21808" s="10"/>
      <c r="AM21808" s="10"/>
      <c r="AN21808" s="10"/>
      <c r="AO21808" s="10"/>
      <c r="AP21808" s="10"/>
      <c r="AQ21808" s="10"/>
      <c r="AR21808" s="10"/>
      <c r="AS21808" s="10"/>
      <c r="AT21808" s="10"/>
      <c r="AU21808" s="10"/>
      <c r="AV21808" s="10"/>
      <c r="AW21808" s="10"/>
      <c r="AX21808" s="10"/>
      <c r="AY21808" s="10"/>
      <c r="AZ21808" s="10"/>
      <c r="BA21808" s="10"/>
      <c r="BB21808" s="10"/>
      <c r="BC21808" s="10"/>
      <c r="BD21808" s="10"/>
      <c r="BE21808" s="10"/>
      <c r="BF21808" s="10"/>
      <c r="BG21808" s="6"/>
    </row>
    <row r="21809" spans="34:59" x14ac:dyDescent="0.25">
      <c r="AH21809" s="6"/>
      <c r="AI21809" s="6"/>
      <c r="AJ21809" s="6"/>
      <c r="AK21809" s="6"/>
      <c r="AL21809" s="6"/>
      <c r="AM21809" s="6"/>
      <c r="AN21809" s="6"/>
      <c r="AO21809" s="6"/>
      <c r="AP21809" s="6"/>
      <c r="AQ21809" s="6"/>
      <c r="AR21809" s="6"/>
      <c r="AS21809" s="6"/>
      <c r="AT21809" s="6"/>
      <c r="AU21809" s="6"/>
      <c r="AV21809" s="6"/>
      <c r="AW21809" s="6"/>
      <c r="AX21809" s="6"/>
      <c r="AY21809" s="6"/>
      <c r="AZ21809" s="6"/>
      <c r="BA21809" s="6"/>
      <c r="BB21809" s="6"/>
      <c r="BC21809" s="6"/>
      <c r="BD21809" s="6"/>
      <c r="BE21809" s="6"/>
      <c r="BF21809" s="6"/>
      <c r="BG21809" s="10"/>
    </row>
    <row r="21810" spans="34:59" x14ac:dyDescent="0.25">
      <c r="AH21810" s="10"/>
      <c r="AI21810" s="6"/>
    </row>
    <row r="21811" spans="34:59" x14ac:dyDescent="0.25">
      <c r="AH21811" s="6"/>
      <c r="AI21811" s="6"/>
      <c r="AJ21811" s="6"/>
      <c r="AK21811" s="6"/>
      <c r="AL21811" s="6"/>
      <c r="AM21811" s="6"/>
      <c r="AN21811" s="6"/>
      <c r="AO21811" s="6"/>
      <c r="AP21811" s="6"/>
      <c r="AQ21811" s="6"/>
      <c r="AR21811" s="6"/>
      <c r="AS21811" s="6"/>
      <c r="AT21811" s="6"/>
      <c r="AU21811" s="6"/>
      <c r="AV21811" s="6"/>
      <c r="AW21811" s="6"/>
      <c r="AX21811" s="6"/>
      <c r="AY21811" s="6"/>
      <c r="AZ21811" s="6"/>
      <c r="BA21811" s="6"/>
      <c r="BB21811" s="6"/>
      <c r="BC21811" s="6"/>
      <c r="BD21811" s="6"/>
      <c r="BE21811" s="6"/>
      <c r="BF21811" s="6"/>
      <c r="BG21811" s="6"/>
    </row>
    <row r="21812" spans="34:59" x14ac:dyDescent="0.25">
      <c r="AH21812" s="10"/>
      <c r="AI21812" s="6"/>
      <c r="AJ21812" s="10"/>
      <c r="AK21812" s="10"/>
      <c r="AL21812" s="10"/>
      <c r="AM21812" s="10"/>
      <c r="AN21812" s="10"/>
      <c r="AO21812" s="10"/>
      <c r="AP21812" s="10"/>
      <c r="AQ21812" s="10"/>
      <c r="AR21812" s="10"/>
      <c r="AS21812" s="10"/>
      <c r="AT21812" s="10"/>
      <c r="AU21812" s="10"/>
      <c r="AV21812" s="10"/>
      <c r="AW21812" s="10"/>
      <c r="AX21812" s="10"/>
      <c r="AY21812" s="10"/>
      <c r="AZ21812" s="10"/>
      <c r="BA21812" s="10"/>
      <c r="BB21812" s="10"/>
      <c r="BC21812" s="10"/>
      <c r="BD21812" s="10"/>
      <c r="BE21812" s="10"/>
      <c r="BF21812" s="10"/>
      <c r="BG21812" s="6"/>
    </row>
    <row r="21814" spans="34:59" x14ac:dyDescent="0.25">
      <c r="AH21814" s="10"/>
      <c r="AI21814" s="6"/>
    </row>
    <row r="21815" spans="34:59" x14ac:dyDescent="0.25">
      <c r="AH21815" s="6"/>
      <c r="AI21815" s="6"/>
      <c r="AJ21815" s="6"/>
      <c r="AK21815" s="6"/>
      <c r="AL21815" s="6"/>
      <c r="AM21815" s="6"/>
      <c r="AN21815" s="6"/>
      <c r="AO21815" s="6"/>
      <c r="AP21815" s="6"/>
      <c r="AQ21815" s="6"/>
      <c r="AR21815" s="6"/>
      <c r="AS21815" s="6"/>
      <c r="AT21815" s="6"/>
      <c r="AU21815" s="6"/>
      <c r="AV21815" s="6"/>
      <c r="AW21815" s="6"/>
      <c r="AX21815" s="6"/>
      <c r="AY21815" s="6"/>
      <c r="AZ21815" s="6"/>
      <c r="BA21815" s="6"/>
      <c r="BB21815" s="6"/>
      <c r="BC21815" s="6"/>
      <c r="BD21815" s="6"/>
      <c r="BE21815" s="6"/>
      <c r="BF21815" s="6"/>
      <c r="BG21815" s="6"/>
    </row>
    <row r="21816" spans="34:59" x14ac:dyDescent="0.25">
      <c r="AH21816" s="10"/>
      <c r="AI21816" s="6"/>
      <c r="AJ21816" s="10"/>
      <c r="AK21816" s="10"/>
      <c r="AL21816" s="10"/>
      <c r="AM21816" s="10"/>
      <c r="AN21816" s="10"/>
      <c r="AO21816" s="10"/>
      <c r="AP21816" s="10"/>
      <c r="AQ21816" s="10"/>
      <c r="AR21816" s="10"/>
      <c r="AS21816" s="10"/>
      <c r="AT21816" s="10"/>
      <c r="AU21816" s="10"/>
      <c r="AV21816" s="10"/>
      <c r="AW21816" s="10"/>
      <c r="AX21816" s="10"/>
      <c r="AY21816" s="10"/>
      <c r="AZ21816" s="10"/>
      <c r="BA21816" s="10"/>
      <c r="BB21816" s="10"/>
      <c r="BC21816" s="10"/>
      <c r="BD21816" s="10"/>
      <c r="BE21816" s="10"/>
      <c r="BF21816" s="10"/>
      <c r="BG21816" s="6"/>
    </row>
    <row r="21817" spans="34:59" x14ac:dyDescent="0.25">
      <c r="AH21817" s="6"/>
      <c r="AI21817" s="6"/>
      <c r="AJ21817" s="6"/>
      <c r="AK21817" s="6"/>
      <c r="AL21817" s="6"/>
      <c r="AM21817" s="6"/>
      <c r="AN21817" s="6"/>
      <c r="AO21817" s="6"/>
      <c r="AP21817" s="6"/>
      <c r="AQ21817" s="6"/>
      <c r="AR21817" s="6"/>
      <c r="AS21817" s="6"/>
      <c r="AT21817" s="6"/>
      <c r="AU21817" s="6"/>
      <c r="AV21817" s="6"/>
      <c r="AW21817" s="6"/>
      <c r="AX21817" s="6"/>
      <c r="AY21817" s="6"/>
      <c r="AZ21817" s="6"/>
      <c r="BA21817" s="6"/>
      <c r="BB21817" s="6"/>
      <c r="BC21817" s="6"/>
      <c r="BD21817" s="6"/>
      <c r="BE21817" s="6"/>
      <c r="BF21817" s="6"/>
      <c r="BG21817" s="10"/>
    </row>
    <row r="21818" spans="34:59" x14ac:dyDescent="0.25">
      <c r="AH21818" s="10"/>
      <c r="AI21818" s="6"/>
    </row>
    <row r="21819" spans="34:59" x14ac:dyDescent="0.25">
      <c r="AH21819" s="6"/>
      <c r="AI21819" s="6"/>
      <c r="AJ21819" s="6"/>
      <c r="AK21819" s="6"/>
      <c r="AL21819" s="6"/>
      <c r="AM21819" s="6"/>
      <c r="AN21819" s="6"/>
      <c r="AO21819" s="6"/>
      <c r="AP21819" s="6"/>
      <c r="AQ21819" s="6"/>
      <c r="AR21819" s="6"/>
      <c r="AS21819" s="6"/>
      <c r="AT21819" s="6"/>
      <c r="AU21819" s="6"/>
      <c r="AV21819" s="6"/>
      <c r="AW21819" s="6"/>
      <c r="AX21819" s="6"/>
      <c r="AY21819" s="6"/>
      <c r="AZ21819" s="6"/>
      <c r="BA21819" s="6"/>
      <c r="BB21819" s="6"/>
      <c r="BC21819" s="6"/>
      <c r="BD21819" s="6"/>
      <c r="BE21819" s="6"/>
      <c r="BF21819" s="6"/>
      <c r="BG21819" s="6"/>
    </row>
    <row r="21820" spans="34:59" x14ac:dyDescent="0.25">
      <c r="AH21820" s="10"/>
      <c r="AI21820" s="6"/>
      <c r="AJ21820" s="10"/>
      <c r="AK21820" s="10"/>
      <c r="AL21820" s="10"/>
      <c r="AM21820" s="10"/>
      <c r="AN21820" s="10"/>
      <c r="AO21820" s="10"/>
      <c r="AP21820" s="10"/>
      <c r="AQ21820" s="10"/>
      <c r="AR21820" s="10"/>
      <c r="AS21820" s="10"/>
      <c r="AT21820" s="10"/>
      <c r="AU21820" s="10"/>
      <c r="AV21820" s="10"/>
      <c r="AW21820" s="10"/>
      <c r="AX21820" s="10"/>
      <c r="AY21820" s="10"/>
      <c r="AZ21820" s="10"/>
      <c r="BA21820" s="10"/>
      <c r="BB21820" s="10"/>
      <c r="BC21820" s="10"/>
      <c r="BD21820" s="10"/>
      <c r="BE21820" s="10"/>
      <c r="BF21820" s="10"/>
      <c r="BG21820" s="6"/>
    </row>
    <row r="21821" spans="34:59" x14ac:dyDescent="0.25">
      <c r="AH21821" s="6"/>
      <c r="AI21821" s="6"/>
      <c r="AJ21821" s="6"/>
      <c r="AK21821" s="6"/>
      <c r="AL21821" s="6"/>
      <c r="AM21821" s="6"/>
      <c r="AN21821" s="6"/>
      <c r="AO21821" s="6"/>
      <c r="AP21821" s="6"/>
      <c r="AQ21821" s="6"/>
      <c r="AR21821" s="6"/>
      <c r="AS21821" s="6"/>
      <c r="AT21821" s="6"/>
      <c r="AU21821" s="6"/>
      <c r="AV21821" s="6"/>
      <c r="AW21821" s="6"/>
      <c r="AX21821" s="6"/>
      <c r="AY21821" s="6"/>
      <c r="AZ21821" s="6"/>
      <c r="BA21821" s="6"/>
      <c r="BB21821" s="6"/>
      <c r="BC21821" s="6"/>
      <c r="BD21821" s="6"/>
      <c r="BE21821" s="6"/>
      <c r="BF21821" s="6"/>
      <c r="BG21821" s="10"/>
    </row>
    <row r="21822" spans="34:59" x14ac:dyDescent="0.25">
      <c r="AH21822" s="10"/>
      <c r="AI21822" s="6"/>
    </row>
    <row r="21823" spans="34:59" x14ac:dyDescent="0.25">
      <c r="AH21823" s="6"/>
      <c r="AI21823" s="6"/>
      <c r="AJ21823" s="6"/>
      <c r="AK21823" s="6"/>
      <c r="AL21823" s="6"/>
      <c r="AM21823" s="6"/>
      <c r="AN21823" s="6"/>
      <c r="AO21823" s="6"/>
      <c r="AP21823" s="6"/>
      <c r="AQ21823" s="6"/>
      <c r="AR21823" s="6"/>
      <c r="AS21823" s="6"/>
      <c r="AT21823" s="6"/>
      <c r="AU21823" s="6"/>
      <c r="AV21823" s="6"/>
      <c r="AW21823" s="6"/>
      <c r="AX21823" s="6"/>
      <c r="AY21823" s="6"/>
      <c r="AZ21823" s="6"/>
      <c r="BA21823" s="6"/>
      <c r="BB21823" s="6"/>
      <c r="BC21823" s="6"/>
      <c r="BD21823" s="6"/>
      <c r="BE21823" s="6"/>
      <c r="BF21823" s="6"/>
      <c r="BG21823" s="6"/>
    </row>
    <row r="21824" spans="34:59" x14ac:dyDescent="0.25">
      <c r="AH21824" s="10"/>
      <c r="AI21824" s="6"/>
      <c r="AJ21824" s="10"/>
      <c r="AK21824" s="10"/>
      <c r="AL21824" s="10"/>
      <c r="AM21824" s="10"/>
      <c r="AN21824" s="10"/>
      <c r="AO21824" s="10"/>
      <c r="AP21824" s="10"/>
      <c r="AQ21824" s="10"/>
      <c r="AR21824" s="10"/>
      <c r="AS21824" s="10"/>
      <c r="AT21824" s="10"/>
      <c r="AU21824" s="10"/>
      <c r="AV21824" s="10"/>
      <c r="AW21824" s="10"/>
      <c r="AX21824" s="10"/>
      <c r="AY21824" s="10"/>
      <c r="AZ21824" s="10"/>
      <c r="BA21824" s="10"/>
      <c r="BB21824" s="10"/>
      <c r="BC21824" s="10"/>
      <c r="BD21824" s="10"/>
      <c r="BE21824" s="10"/>
      <c r="BF21824" s="10"/>
      <c r="BG21824" s="6"/>
    </row>
    <row r="21825" spans="34:59" x14ac:dyDescent="0.25">
      <c r="AH21825" s="6"/>
      <c r="AI21825" s="6"/>
      <c r="AJ21825" s="6"/>
      <c r="AK21825" s="6"/>
      <c r="AL21825" s="6"/>
      <c r="AM21825" s="6"/>
      <c r="AN21825" s="6"/>
      <c r="AO21825" s="6"/>
      <c r="AP21825" s="6"/>
      <c r="AQ21825" s="6"/>
      <c r="AR21825" s="6"/>
      <c r="AS21825" s="6"/>
      <c r="AT21825" s="6"/>
      <c r="AU21825" s="6"/>
      <c r="AV21825" s="6"/>
      <c r="AW21825" s="6"/>
      <c r="AX21825" s="6"/>
      <c r="AY21825" s="6"/>
      <c r="AZ21825" s="6"/>
      <c r="BA21825" s="6"/>
      <c r="BB21825" s="6"/>
      <c r="BC21825" s="6"/>
      <c r="BD21825" s="6"/>
      <c r="BE21825" s="6"/>
      <c r="BF21825" s="6"/>
      <c r="BG21825" s="10"/>
    </row>
    <row r="21826" spans="34:59" x14ac:dyDescent="0.25">
      <c r="AH21826" s="10"/>
      <c r="AI21826" s="6"/>
    </row>
    <row r="21827" spans="34:59" x14ac:dyDescent="0.25">
      <c r="AH21827" s="6"/>
      <c r="AI21827" s="6"/>
      <c r="AJ21827" s="6"/>
      <c r="AK21827" s="6"/>
      <c r="AL21827" s="6"/>
      <c r="AM21827" s="6"/>
      <c r="AN21827" s="6"/>
      <c r="AO21827" s="6"/>
      <c r="AP21827" s="6"/>
      <c r="AQ21827" s="6"/>
      <c r="AR21827" s="6"/>
      <c r="AS21827" s="6"/>
      <c r="AT21827" s="6"/>
      <c r="AU21827" s="6"/>
      <c r="AV21827" s="6"/>
      <c r="AW21827" s="6"/>
      <c r="AX21827" s="6"/>
      <c r="AY21827" s="6"/>
      <c r="AZ21827" s="6"/>
      <c r="BA21827" s="6"/>
      <c r="BB21827" s="6"/>
      <c r="BC21827" s="6"/>
      <c r="BD21827" s="6"/>
      <c r="BE21827" s="6"/>
      <c r="BF21827" s="6"/>
      <c r="BG21827" s="6"/>
    </row>
    <row r="21828" spans="34:59" x14ac:dyDescent="0.25">
      <c r="AH21828" s="10"/>
      <c r="AI21828" s="6"/>
      <c r="AJ21828" s="10"/>
      <c r="AK21828" s="10"/>
      <c r="AL21828" s="10"/>
      <c r="AM21828" s="10"/>
      <c r="AN21828" s="10"/>
      <c r="AO21828" s="10"/>
      <c r="AP21828" s="10"/>
      <c r="AQ21828" s="10"/>
      <c r="AR21828" s="10"/>
      <c r="AS21828" s="10"/>
      <c r="AT21828" s="10"/>
      <c r="AU21828" s="10"/>
      <c r="AV21828" s="10"/>
      <c r="AW21828" s="10"/>
      <c r="AX21828" s="10"/>
      <c r="AY21828" s="10"/>
      <c r="AZ21828" s="10"/>
      <c r="BA21828" s="10"/>
      <c r="BB21828" s="10"/>
      <c r="BC21828" s="10"/>
      <c r="BD21828" s="10"/>
      <c r="BE21828" s="10"/>
      <c r="BF21828" s="10"/>
      <c r="BG21828" s="6"/>
    </row>
    <row r="21830" spans="34:59" x14ac:dyDescent="0.25">
      <c r="AH21830" s="10"/>
      <c r="AI21830" s="6"/>
    </row>
    <row r="21831" spans="34:59" x14ac:dyDescent="0.25">
      <c r="AH21831" s="6"/>
      <c r="AI21831" s="6"/>
      <c r="AJ21831" s="6"/>
      <c r="AK21831" s="6"/>
      <c r="AL21831" s="6"/>
      <c r="AM21831" s="6"/>
      <c r="AN21831" s="6"/>
      <c r="AO21831" s="6"/>
      <c r="AP21831" s="6"/>
      <c r="AQ21831" s="6"/>
      <c r="AR21831" s="6"/>
      <c r="AS21831" s="6"/>
      <c r="AT21831" s="6"/>
      <c r="AU21831" s="6"/>
      <c r="AV21831" s="6"/>
      <c r="AW21831" s="6"/>
      <c r="AX21831" s="6"/>
      <c r="AY21831" s="6"/>
      <c r="AZ21831" s="6"/>
      <c r="BA21831" s="6"/>
      <c r="BB21831" s="6"/>
      <c r="BC21831" s="6"/>
      <c r="BD21831" s="6"/>
      <c r="BE21831" s="6"/>
      <c r="BF21831" s="6"/>
      <c r="BG21831" s="6"/>
    </row>
    <row r="21832" spans="34:59" x14ac:dyDescent="0.25">
      <c r="AH21832" s="10"/>
      <c r="AI21832" s="6"/>
      <c r="AJ21832" s="10"/>
      <c r="AK21832" s="10"/>
      <c r="AL21832" s="10"/>
      <c r="AM21832" s="10"/>
      <c r="AN21832" s="10"/>
      <c r="AO21832" s="10"/>
      <c r="AP21832" s="10"/>
      <c r="AQ21832" s="10"/>
      <c r="AR21832" s="10"/>
      <c r="AS21832" s="10"/>
      <c r="AT21832" s="10"/>
      <c r="AU21832" s="10"/>
      <c r="AV21832" s="10"/>
      <c r="AW21832" s="10"/>
      <c r="AX21832" s="10"/>
      <c r="AY21832" s="10"/>
      <c r="AZ21832" s="10"/>
      <c r="BA21832" s="10"/>
      <c r="BB21832" s="10"/>
      <c r="BC21832" s="10"/>
      <c r="BD21832" s="10"/>
      <c r="BE21832" s="10"/>
      <c r="BF21832" s="10"/>
      <c r="BG21832" s="6"/>
    </row>
    <row r="21833" spans="34:59" x14ac:dyDescent="0.25">
      <c r="AH21833" s="6"/>
      <c r="AI21833" s="6"/>
      <c r="AJ21833" s="6"/>
      <c r="AK21833" s="6"/>
      <c r="AL21833" s="6"/>
      <c r="AM21833" s="6"/>
      <c r="AN21833" s="6"/>
      <c r="AO21833" s="6"/>
      <c r="AP21833" s="6"/>
      <c r="AQ21833" s="6"/>
      <c r="AR21833" s="6"/>
      <c r="AS21833" s="6"/>
      <c r="AT21833" s="6"/>
      <c r="AU21833" s="6"/>
      <c r="AV21833" s="6"/>
      <c r="AW21833" s="6"/>
      <c r="AX21833" s="6"/>
      <c r="AY21833" s="6"/>
      <c r="AZ21833" s="6"/>
      <c r="BA21833" s="6"/>
      <c r="BB21833" s="6"/>
      <c r="BC21833" s="6"/>
      <c r="BD21833" s="6"/>
      <c r="BE21833" s="6"/>
      <c r="BF21833" s="6"/>
      <c r="BG21833" s="10"/>
    </row>
    <row r="21834" spans="34:59" x14ac:dyDescent="0.25">
      <c r="AH21834" s="10"/>
      <c r="AI21834" s="6"/>
    </row>
    <row r="21835" spans="34:59" x14ac:dyDescent="0.25">
      <c r="AH21835" s="6"/>
      <c r="AI21835" s="6"/>
      <c r="AJ21835" s="6"/>
      <c r="AK21835" s="6"/>
      <c r="AL21835" s="6"/>
      <c r="AM21835" s="6"/>
      <c r="AN21835" s="6"/>
      <c r="AO21835" s="6"/>
      <c r="AP21835" s="6"/>
      <c r="AQ21835" s="6"/>
      <c r="AR21835" s="6"/>
      <c r="AS21835" s="6"/>
      <c r="AT21835" s="6"/>
      <c r="AU21835" s="6"/>
      <c r="AV21835" s="6"/>
      <c r="AW21835" s="6"/>
      <c r="AX21835" s="6"/>
      <c r="AY21835" s="6"/>
      <c r="AZ21835" s="6"/>
      <c r="BA21835" s="6"/>
      <c r="BB21835" s="6"/>
      <c r="BC21835" s="6"/>
      <c r="BD21835" s="6"/>
      <c r="BE21835" s="6"/>
      <c r="BF21835" s="6"/>
      <c r="BG21835" s="6"/>
    </row>
    <row r="21836" spans="34:59" x14ac:dyDescent="0.25">
      <c r="AH21836" s="10"/>
      <c r="AI21836" s="6"/>
      <c r="AJ21836" s="10"/>
      <c r="AK21836" s="10"/>
      <c r="AL21836" s="10"/>
      <c r="AM21836" s="10"/>
      <c r="AN21836" s="10"/>
      <c r="AO21836" s="10"/>
      <c r="AP21836" s="10"/>
      <c r="AQ21836" s="10"/>
      <c r="AR21836" s="10"/>
      <c r="AS21836" s="10"/>
      <c r="AT21836" s="10"/>
      <c r="AU21836" s="10"/>
      <c r="AV21836" s="10"/>
      <c r="AW21836" s="10"/>
      <c r="AX21836" s="10"/>
      <c r="AY21836" s="10"/>
      <c r="AZ21836" s="10"/>
      <c r="BA21836" s="10"/>
      <c r="BB21836" s="10"/>
      <c r="BC21836" s="10"/>
      <c r="BD21836" s="10"/>
      <c r="BE21836" s="10"/>
      <c r="BF21836" s="10"/>
      <c r="BG21836" s="6"/>
    </row>
    <row r="21837" spans="34:59" x14ac:dyDescent="0.25">
      <c r="AH21837" s="6"/>
      <c r="AI21837" s="6"/>
      <c r="AJ21837" s="6"/>
      <c r="AK21837" s="6"/>
      <c r="AL21837" s="6"/>
      <c r="AM21837" s="6"/>
      <c r="AN21837" s="6"/>
      <c r="AO21837" s="6"/>
      <c r="AP21837" s="6"/>
      <c r="AQ21837" s="6"/>
      <c r="AR21837" s="6"/>
      <c r="AS21837" s="6"/>
      <c r="AT21837" s="6"/>
      <c r="AU21837" s="6"/>
      <c r="AV21837" s="6"/>
      <c r="AW21837" s="6"/>
      <c r="AX21837" s="6"/>
      <c r="AY21837" s="6"/>
      <c r="AZ21837" s="6"/>
      <c r="BA21837" s="6"/>
      <c r="BB21837" s="6"/>
      <c r="BC21837" s="6"/>
      <c r="BD21837" s="6"/>
      <c r="BE21837" s="6"/>
      <c r="BF21837" s="6"/>
      <c r="BG21837" s="10"/>
    </row>
    <row r="21838" spans="34:59" x14ac:dyDescent="0.25">
      <c r="AH21838" s="10"/>
      <c r="AI21838" s="6"/>
    </row>
    <row r="21839" spans="34:59" x14ac:dyDescent="0.25">
      <c r="AH21839" s="6"/>
      <c r="AI21839" s="6"/>
      <c r="AJ21839" s="6"/>
      <c r="AK21839" s="6"/>
      <c r="AL21839" s="6"/>
      <c r="AM21839" s="6"/>
      <c r="AN21839" s="6"/>
      <c r="AO21839" s="6"/>
      <c r="AP21839" s="6"/>
      <c r="AQ21839" s="6"/>
      <c r="AR21839" s="6"/>
      <c r="AS21839" s="6"/>
      <c r="AT21839" s="6"/>
      <c r="AU21839" s="6"/>
      <c r="AV21839" s="6"/>
      <c r="AW21839" s="6"/>
      <c r="AX21839" s="6"/>
      <c r="AY21839" s="6"/>
      <c r="AZ21839" s="6"/>
      <c r="BA21839" s="6"/>
      <c r="BB21839" s="6"/>
      <c r="BC21839" s="6"/>
      <c r="BD21839" s="6"/>
      <c r="BE21839" s="6"/>
      <c r="BF21839" s="6"/>
      <c r="BG21839" s="6"/>
    </row>
    <row r="21840" spans="34:59" x14ac:dyDescent="0.25">
      <c r="AH21840" s="10"/>
      <c r="AI21840" s="6"/>
      <c r="AJ21840" s="10"/>
      <c r="AK21840" s="10"/>
      <c r="AL21840" s="10"/>
      <c r="AM21840" s="10"/>
      <c r="AN21840" s="10"/>
      <c r="AO21840" s="10"/>
      <c r="AP21840" s="10"/>
      <c r="AQ21840" s="10"/>
      <c r="AR21840" s="10"/>
      <c r="AS21840" s="10"/>
      <c r="AT21840" s="10"/>
      <c r="AU21840" s="10"/>
      <c r="AV21840" s="10"/>
      <c r="AW21840" s="10"/>
      <c r="AX21840" s="10"/>
      <c r="AY21840" s="10"/>
      <c r="AZ21840" s="10"/>
      <c r="BA21840" s="10"/>
      <c r="BB21840" s="10"/>
      <c r="BC21840" s="10"/>
      <c r="BD21840" s="10"/>
      <c r="BE21840" s="10"/>
      <c r="BF21840" s="10"/>
      <c r="BG21840" s="6"/>
    </row>
    <row r="21841" spans="34:59" x14ac:dyDescent="0.25">
      <c r="AH21841" s="6"/>
      <c r="AI21841" s="6"/>
      <c r="AJ21841" s="6"/>
      <c r="AK21841" s="6"/>
      <c r="AL21841" s="6"/>
      <c r="AM21841" s="6"/>
      <c r="AN21841" s="6"/>
      <c r="AO21841" s="6"/>
      <c r="AP21841" s="6"/>
      <c r="AQ21841" s="6"/>
      <c r="AR21841" s="6"/>
      <c r="AS21841" s="6"/>
      <c r="AT21841" s="6"/>
      <c r="AU21841" s="6"/>
      <c r="AV21841" s="6"/>
      <c r="AW21841" s="6"/>
      <c r="AX21841" s="6"/>
      <c r="AY21841" s="6"/>
      <c r="AZ21841" s="6"/>
      <c r="BA21841" s="6"/>
      <c r="BB21841" s="6"/>
      <c r="BC21841" s="6"/>
      <c r="BD21841" s="6"/>
      <c r="BE21841" s="6"/>
      <c r="BF21841" s="6"/>
      <c r="BG21841" s="10"/>
    </row>
    <row r="21842" spans="34:59" x14ac:dyDescent="0.25">
      <c r="AH21842" s="10"/>
      <c r="AI21842" s="6"/>
    </row>
    <row r="21843" spans="34:59" x14ac:dyDescent="0.25">
      <c r="AH21843" s="6"/>
      <c r="AI21843" s="6"/>
      <c r="AJ21843" s="6"/>
      <c r="AK21843" s="6"/>
      <c r="AL21843" s="6"/>
      <c r="AM21843" s="6"/>
      <c r="AN21843" s="6"/>
      <c r="AO21843" s="6"/>
      <c r="AP21843" s="6"/>
      <c r="AQ21843" s="6"/>
      <c r="AR21843" s="6"/>
      <c r="AS21843" s="6"/>
      <c r="AT21843" s="6"/>
      <c r="AU21843" s="6"/>
      <c r="AV21843" s="6"/>
      <c r="AW21843" s="6"/>
      <c r="AX21843" s="6"/>
      <c r="AY21843" s="6"/>
      <c r="AZ21843" s="6"/>
      <c r="BA21843" s="6"/>
      <c r="BB21843" s="6"/>
      <c r="BC21843" s="6"/>
      <c r="BD21843" s="6"/>
      <c r="BE21843" s="6"/>
      <c r="BF21843" s="6"/>
      <c r="BG21843" s="6"/>
    </row>
    <row r="21844" spans="34:59" x14ac:dyDescent="0.25">
      <c r="AH21844" s="10"/>
      <c r="AI21844" s="6"/>
      <c r="AJ21844" s="10"/>
      <c r="AK21844" s="10"/>
      <c r="AL21844" s="10"/>
      <c r="AM21844" s="10"/>
      <c r="AN21844" s="10"/>
      <c r="AO21844" s="10"/>
      <c r="AP21844" s="10"/>
      <c r="AQ21844" s="10"/>
      <c r="AR21844" s="10"/>
      <c r="AS21844" s="10"/>
      <c r="AT21844" s="10"/>
      <c r="AU21844" s="10"/>
      <c r="AV21844" s="10"/>
      <c r="AW21844" s="10"/>
      <c r="AX21844" s="10"/>
      <c r="AY21844" s="10"/>
      <c r="AZ21844" s="10"/>
      <c r="BA21844" s="10"/>
      <c r="BB21844" s="10"/>
      <c r="BC21844" s="10"/>
      <c r="BD21844" s="10"/>
      <c r="BE21844" s="10"/>
      <c r="BF21844" s="10"/>
      <c r="BG21844" s="6"/>
    </row>
    <row r="21846" spans="34:59" x14ac:dyDescent="0.25">
      <c r="AH21846" s="10"/>
      <c r="AI21846" s="6"/>
    </row>
    <row r="21847" spans="34:59" x14ac:dyDescent="0.25">
      <c r="AH21847" s="6"/>
      <c r="AI21847" s="6"/>
      <c r="AJ21847" s="6"/>
      <c r="AK21847" s="6"/>
      <c r="AL21847" s="6"/>
      <c r="AM21847" s="6"/>
      <c r="AN21847" s="6"/>
      <c r="AO21847" s="6"/>
      <c r="AP21847" s="6"/>
      <c r="AQ21847" s="6"/>
      <c r="AR21847" s="6"/>
      <c r="AS21847" s="6"/>
      <c r="AT21847" s="6"/>
      <c r="AU21847" s="6"/>
      <c r="AV21847" s="6"/>
      <c r="AW21847" s="6"/>
      <c r="AX21847" s="6"/>
      <c r="AY21847" s="6"/>
      <c r="AZ21847" s="6"/>
      <c r="BA21847" s="6"/>
      <c r="BB21847" s="6"/>
      <c r="BC21847" s="6"/>
      <c r="BD21847" s="6"/>
      <c r="BE21847" s="6"/>
      <c r="BF21847" s="6"/>
      <c r="BG21847" s="6"/>
    </row>
    <row r="21848" spans="34:59" x14ac:dyDescent="0.25">
      <c r="AH21848" s="10"/>
      <c r="AI21848" s="6"/>
      <c r="AJ21848" s="10"/>
      <c r="AK21848" s="10"/>
      <c r="AL21848" s="10"/>
      <c r="AM21848" s="10"/>
      <c r="AN21848" s="10"/>
      <c r="AO21848" s="10"/>
      <c r="AP21848" s="10"/>
      <c r="AQ21848" s="10"/>
      <c r="AR21848" s="10"/>
      <c r="AS21848" s="10"/>
      <c r="AT21848" s="10"/>
      <c r="AU21848" s="10"/>
      <c r="AV21848" s="10"/>
      <c r="AW21848" s="10"/>
      <c r="AX21848" s="10"/>
      <c r="AY21848" s="10"/>
      <c r="AZ21848" s="10"/>
      <c r="BA21848" s="10"/>
      <c r="BB21848" s="10"/>
      <c r="BC21848" s="10"/>
      <c r="BD21848" s="10"/>
      <c r="BE21848" s="10"/>
      <c r="BF21848" s="10"/>
      <c r="BG21848" s="6"/>
    </row>
    <row r="21849" spans="34:59" x14ac:dyDescent="0.25">
      <c r="AH21849" s="6"/>
      <c r="AI21849" s="6"/>
      <c r="AJ21849" s="6"/>
      <c r="AK21849" s="6"/>
      <c r="AL21849" s="6"/>
      <c r="AM21849" s="6"/>
      <c r="AN21849" s="6"/>
      <c r="AO21849" s="6"/>
      <c r="AP21849" s="6"/>
      <c r="AQ21849" s="6"/>
      <c r="AR21849" s="6"/>
      <c r="AS21849" s="6"/>
      <c r="AT21849" s="6"/>
      <c r="AU21849" s="6"/>
      <c r="AV21849" s="6"/>
      <c r="AW21849" s="6"/>
      <c r="AX21849" s="6"/>
      <c r="AY21849" s="6"/>
      <c r="AZ21849" s="6"/>
      <c r="BA21849" s="6"/>
      <c r="BB21849" s="6"/>
      <c r="BC21849" s="6"/>
      <c r="BD21849" s="6"/>
      <c r="BE21849" s="6"/>
      <c r="BF21849" s="6"/>
      <c r="BG21849" s="10"/>
    </row>
    <row r="21850" spans="34:59" x14ac:dyDescent="0.25">
      <c r="AH21850" s="10"/>
      <c r="AI21850" s="6"/>
    </row>
    <row r="21851" spans="34:59" x14ac:dyDescent="0.25">
      <c r="AH21851" s="6"/>
      <c r="AI21851" s="6"/>
      <c r="AJ21851" s="6"/>
      <c r="AK21851" s="6"/>
      <c r="AL21851" s="6"/>
      <c r="AM21851" s="6"/>
      <c r="AN21851" s="6"/>
      <c r="AO21851" s="6"/>
      <c r="AP21851" s="6"/>
      <c r="AQ21851" s="6"/>
      <c r="AR21851" s="6"/>
      <c r="AS21851" s="6"/>
      <c r="AT21851" s="6"/>
      <c r="AU21851" s="6"/>
      <c r="AV21851" s="6"/>
      <c r="AW21851" s="6"/>
      <c r="AX21851" s="6"/>
      <c r="AY21851" s="6"/>
      <c r="AZ21851" s="6"/>
      <c r="BA21851" s="6"/>
      <c r="BB21851" s="6"/>
      <c r="BC21851" s="6"/>
      <c r="BD21851" s="6"/>
      <c r="BE21851" s="6"/>
      <c r="BF21851" s="6"/>
      <c r="BG21851" s="6"/>
    </row>
    <row r="21852" spans="34:59" x14ac:dyDescent="0.25">
      <c r="AH21852" s="10"/>
      <c r="AI21852" s="6"/>
      <c r="AJ21852" s="10"/>
      <c r="AK21852" s="10"/>
      <c r="AL21852" s="10"/>
      <c r="AM21852" s="10"/>
      <c r="AN21852" s="10"/>
      <c r="AO21852" s="10"/>
      <c r="AP21852" s="10"/>
      <c r="AQ21852" s="10"/>
      <c r="AR21852" s="10"/>
      <c r="AS21852" s="10"/>
      <c r="AT21852" s="10"/>
      <c r="AU21852" s="10"/>
      <c r="AV21852" s="10"/>
      <c r="AW21852" s="10"/>
      <c r="AX21852" s="10"/>
      <c r="AY21852" s="10"/>
      <c r="AZ21852" s="10"/>
      <c r="BA21852" s="10"/>
      <c r="BB21852" s="10"/>
      <c r="BC21852" s="10"/>
      <c r="BD21852" s="10"/>
      <c r="BE21852" s="10"/>
      <c r="BF21852" s="10"/>
      <c r="BG21852" s="6"/>
    </row>
    <row r="21853" spans="34:59" x14ac:dyDescent="0.25">
      <c r="AH21853" s="6"/>
      <c r="AI21853" s="6"/>
      <c r="AJ21853" s="6"/>
      <c r="AK21853" s="6"/>
      <c r="AL21853" s="6"/>
      <c r="AM21853" s="6"/>
      <c r="AN21853" s="6"/>
      <c r="AO21853" s="6"/>
      <c r="AP21853" s="6"/>
      <c r="AQ21853" s="6"/>
      <c r="AR21853" s="6"/>
      <c r="AS21853" s="6"/>
      <c r="AT21853" s="6"/>
      <c r="AU21853" s="6"/>
      <c r="AV21853" s="6"/>
      <c r="AW21853" s="6"/>
      <c r="AX21853" s="6"/>
      <c r="AY21853" s="6"/>
      <c r="AZ21853" s="6"/>
      <c r="BA21853" s="6"/>
      <c r="BB21853" s="6"/>
      <c r="BC21853" s="6"/>
      <c r="BD21853" s="6"/>
      <c r="BE21853" s="6"/>
      <c r="BF21853" s="6"/>
      <c r="BG21853" s="10"/>
    </row>
    <row r="21854" spans="34:59" x14ac:dyDescent="0.25">
      <c r="AH21854" s="10"/>
      <c r="AI21854" s="6"/>
    </row>
    <row r="21855" spans="34:59" x14ac:dyDescent="0.25">
      <c r="AH21855" s="6"/>
      <c r="AI21855" s="6"/>
      <c r="AJ21855" s="6"/>
      <c r="AK21855" s="6"/>
      <c r="AL21855" s="6"/>
      <c r="AM21855" s="6"/>
      <c r="AN21855" s="6"/>
      <c r="AO21855" s="6"/>
      <c r="AP21855" s="6"/>
      <c r="AQ21855" s="6"/>
      <c r="AR21855" s="6"/>
      <c r="AS21855" s="6"/>
      <c r="AT21855" s="6"/>
      <c r="AU21855" s="6"/>
      <c r="AV21855" s="6"/>
      <c r="AW21855" s="6"/>
      <c r="AX21855" s="6"/>
      <c r="AY21855" s="6"/>
      <c r="AZ21855" s="6"/>
      <c r="BA21855" s="6"/>
      <c r="BB21855" s="6"/>
      <c r="BC21855" s="6"/>
      <c r="BD21855" s="6"/>
      <c r="BE21855" s="6"/>
      <c r="BF21855" s="6"/>
      <c r="BG21855" s="6"/>
    </row>
    <row r="21856" spans="34:59" x14ac:dyDescent="0.25">
      <c r="AH21856" s="10"/>
      <c r="AI21856" s="6"/>
      <c r="AJ21856" s="10"/>
      <c r="AK21856" s="10"/>
      <c r="AL21856" s="10"/>
      <c r="AM21856" s="10"/>
      <c r="AN21856" s="10"/>
      <c r="AO21856" s="10"/>
      <c r="AP21856" s="10"/>
      <c r="AQ21856" s="10"/>
      <c r="AR21856" s="10"/>
      <c r="AS21856" s="10"/>
      <c r="AT21856" s="10"/>
      <c r="AU21856" s="10"/>
      <c r="AV21856" s="10"/>
      <c r="AW21856" s="10"/>
      <c r="AX21856" s="10"/>
      <c r="AY21856" s="10"/>
      <c r="AZ21856" s="10"/>
      <c r="BA21856" s="10"/>
      <c r="BB21856" s="10"/>
      <c r="BC21856" s="10"/>
      <c r="BD21856" s="10"/>
      <c r="BE21856" s="10"/>
      <c r="BF21856" s="10"/>
      <c r="BG21856" s="6"/>
    </row>
    <row r="21857" spans="34:59" x14ac:dyDescent="0.25">
      <c r="AH21857" s="6"/>
      <c r="AI21857" s="6"/>
      <c r="AJ21857" s="6"/>
      <c r="AK21857" s="6"/>
      <c r="AL21857" s="6"/>
      <c r="AM21857" s="6"/>
      <c r="AN21857" s="6"/>
      <c r="AO21857" s="6"/>
      <c r="AP21857" s="6"/>
      <c r="AQ21857" s="6"/>
      <c r="AR21857" s="6"/>
      <c r="AS21857" s="6"/>
      <c r="AT21857" s="6"/>
      <c r="AU21857" s="6"/>
      <c r="AV21857" s="6"/>
      <c r="AW21857" s="6"/>
      <c r="AX21857" s="6"/>
      <c r="AY21857" s="6"/>
      <c r="AZ21857" s="6"/>
      <c r="BA21857" s="6"/>
      <c r="BB21857" s="6"/>
      <c r="BC21857" s="6"/>
      <c r="BD21857" s="6"/>
      <c r="BE21857" s="6"/>
      <c r="BF21857" s="6"/>
      <c r="BG21857" s="10"/>
    </row>
    <row r="21858" spans="34:59" x14ac:dyDescent="0.25">
      <c r="AH21858" s="10"/>
      <c r="AI21858" s="6"/>
    </row>
    <row r="21859" spans="34:59" x14ac:dyDescent="0.25">
      <c r="AH21859" s="6"/>
      <c r="AI21859" s="6"/>
      <c r="AJ21859" s="6"/>
      <c r="AK21859" s="6"/>
      <c r="AL21859" s="6"/>
      <c r="AM21859" s="6"/>
      <c r="AN21859" s="6"/>
      <c r="AO21859" s="6"/>
      <c r="AP21859" s="6"/>
      <c r="AQ21859" s="6"/>
      <c r="AR21859" s="6"/>
      <c r="AS21859" s="6"/>
      <c r="AT21859" s="6"/>
      <c r="AU21859" s="6"/>
      <c r="AV21859" s="6"/>
      <c r="AW21859" s="6"/>
      <c r="AX21859" s="6"/>
      <c r="AY21859" s="6"/>
      <c r="AZ21859" s="6"/>
      <c r="BA21859" s="6"/>
      <c r="BB21859" s="6"/>
      <c r="BC21859" s="6"/>
      <c r="BD21859" s="6"/>
      <c r="BE21859" s="6"/>
      <c r="BF21859" s="6"/>
      <c r="BG21859" s="6"/>
    </row>
    <row r="21860" spans="34:59" x14ac:dyDescent="0.25">
      <c r="AH21860" s="10"/>
      <c r="AI21860" s="6"/>
      <c r="AJ21860" s="10"/>
      <c r="AK21860" s="10"/>
      <c r="AL21860" s="10"/>
      <c r="AM21860" s="10"/>
      <c r="AN21860" s="10"/>
      <c r="AO21860" s="10"/>
      <c r="AP21860" s="10"/>
      <c r="AQ21860" s="10"/>
      <c r="AR21860" s="10"/>
      <c r="AS21860" s="10"/>
      <c r="AT21860" s="10"/>
      <c r="AU21860" s="10"/>
      <c r="AV21860" s="10"/>
      <c r="AW21860" s="10"/>
      <c r="AX21860" s="10"/>
      <c r="AY21860" s="10"/>
      <c r="AZ21860" s="10"/>
      <c r="BA21860" s="10"/>
      <c r="BB21860" s="10"/>
      <c r="BC21860" s="10"/>
      <c r="BD21860" s="10"/>
      <c r="BE21860" s="10"/>
      <c r="BF21860" s="10"/>
      <c r="BG21860" s="6"/>
    </row>
    <row r="21862" spans="34:59" x14ac:dyDescent="0.25">
      <c r="AH21862" s="10"/>
      <c r="AI21862" s="6"/>
    </row>
    <row r="21863" spans="34:59" x14ac:dyDescent="0.25">
      <c r="AH21863" s="6"/>
      <c r="AI21863" s="6"/>
      <c r="AJ21863" s="6"/>
      <c r="AK21863" s="6"/>
      <c r="AL21863" s="6"/>
      <c r="AM21863" s="6"/>
      <c r="AN21863" s="6"/>
      <c r="AO21863" s="6"/>
      <c r="AP21863" s="6"/>
      <c r="AQ21863" s="6"/>
      <c r="AR21863" s="6"/>
      <c r="AS21863" s="6"/>
      <c r="AT21863" s="6"/>
      <c r="AU21863" s="6"/>
      <c r="AV21863" s="6"/>
      <c r="AW21863" s="6"/>
      <c r="AX21863" s="6"/>
      <c r="AY21863" s="6"/>
      <c r="AZ21863" s="6"/>
      <c r="BA21863" s="6"/>
      <c r="BB21863" s="6"/>
      <c r="BC21863" s="6"/>
      <c r="BD21863" s="6"/>
      <c r="BE21863" s="6"/>
      <c r="BF21863" s="6"/>
      <c r="BG21863" s="6"/>
    </row>
    <row r="21864" spans="34:59" x14ac:dyDescent="0.25">
      <c r="AH21864" s="10"/>
      <c r="AI21864" s="6"/>
      <c r="AJ21864" s="10"/>
      <c r="AK21864" s="10"/>
      <c r="AL21864" s="10"/>
      <c r="AM21864" s="10"/>
      <c r="AN21864" s="10"/>
      <c r="AO21864" s="10"/>
      <c r="AP21864" s="10"/>
      <c r="AQ21864" s="10"/>
      <c r="AR21864" s="10"/>
      <c r="AS21864" s="10"/>
      <c r="AT21864" s="10"/>
      <c r="AU21864" s="10"/>
      <c r="AV21864" s="10"/>
      <c r="AW21864" s="10"/>
      <c r="AX21864" s="10"/>
      <c r="AY21864" s="10"/>
      <c r="AZ21864" s="10"/>
      <c r="BA21864" s="10"/>
      <c r="BB21864" s="10"/>
      <c r="BC21864" s="10"/>
      <c r="BD21864" s="10"/>
      <c r="BE21864" s="10"/>
      <c r="BF21864" s="10"/>
      <c r="BG21864" s="6"/>
    </row>
    <row r="21865" spans="34:59" x14ac:dyDescent="0.25">
      <c r="AH21865" s="6"/>
      <c r="AI21865" s="6"/>
      <c r="AJ21865" s="6"/>
      <c r="AK21865" s="6"/>
      <c r="AL21865" s="6"/>
      <c r="AM21865" s="6"/>
      <c r="AN21865" s="6"/>
      <c r="AO21865" s="6"/>
      <c r="AP21865" s="6"/>
      <c r="AQ21865" s="6"/>
      <c r="AR21865" s="6"/>
      <c r="AS21865" s="6"/>
      <c r="AT21865" s="6"/>
      <c r="AU21865" s="6"/>
      <c r="AV21865" s="6"/>
      <c r="AW21865" s="6"/>
      <c r="AX21865" s="6"/>
      <c r="AY21865" s="6"/>
      <c r="AZ21865" s="6"/>
      <c r="BA21865" s="6"/>
      <c r="BB21865" s="6"/>
      <c r="BC21865" s="6"/>
      <c r="BD21865" s="6"/>
      <c r="BE21865" s="6"/>
      <c r="BF21865" s="6"/>
      <c r="BG21865" s="10"/>
    </row>
    <row r="21866" spans="34:59" x14ac:dyDescent="0.25">
      <c r="AH21866" s="10"/>
      <c r="AI21866" s="6"/>
    </row>
    <row r="21867" spans="34:59" x14ac:dyDescent="0.25">
      <c r="AH21867" s="6"/>
      <c r="AI21867" s="6"/>
      <c r="AJ21867" s="6"/>
      <c r="AK21867" s="6"/>
      <c r="AL21867" s="6"/>
      <c r="AM21867" s="6"/>
      <c r="AN21867" s="6"/>
      <c r="AO21867" s="6"/>
      <c r="AP21867" s="6"/>
      <c r="AQ21867" s="6"/>
      <c r="AR21867" s="6"/>
      <c r="AS21867" s="6"/>
      <c r="AT21867" s="6"/>
      <c r="AU21867" s="6"/>
      <c r="AV21867" s="6"/>
      <c r="AW21867" s="6"/>
      <c r="AX21867" s="6"/>
      <c r="AY21867" s="6"/>
      <c r="AZ21867" s="6"/>
      <c r="BA21867" s="6"/>
      <c r="BB21867" s="6"/>
      <c r="BC21867" s="6"/>
      <c r="BD21867" s="6"/>
      <c r="BE21867" s="6"/>
      <c r="BF21867" s="6"/>
      <c r="BG21867" s="6"/>
    </row>
    <row r="21868" spans="34:59" x14ac:dyDescent="0.25">
      <c r="AH21868" s="10"/>
      <c r="AI21868" s="6"/>
      <c r="AJ21868" s="10"/>
      <c r="AK21868" s="10"/>
      <c r="AL21868" s="10"/>
      <c r="AM21868" s="10"/>
      <c r="AN21868" s="10"/>
      <c r="AO21868" s="10"/>
      <c r="AP21868" s="10"/>
      <c r="AQ21868" s="10"/>
      <c r="AR21868" s="10"/>
      <c r="AS21868" s="10"/>
      <c r="AT21868" s="10"/>
      <c r="AU21868" s="10"/>
      <c r="AV21868" s="10"/>
      <c r="AW21868" s="10"/>
      <c r="AX21868" s="10"/>
      <c r="AY21868" s="10"/>
      <c r="AZ21868" s="10"/>
      <c r="BA21868" s="10"/>
      <c r="BB21868" s="10"/>
      <c r="BC21868" s="10"/>
      <c r="BD21868" s="10"/>
      <c r="BE21868" s="10"/>
      <c r="BF21868" s="10"/>
      <c r="BG21868" s="6"/>
    </row>
    <row r="21869" spans="34:59" x14ac:dyDescent="0.25">
      <c r="AH21869" s="6"/>
      <c r="AI21869" s="6"/>
      <c r="AJ21869" s="6"/>
      <c r="AK21869" s="6"/>
      <c r="AL21869" s="6"/>
      <c r="AM21869" s="6"/>
      <c r="AN21869" s="6"/>
      <c r="AO21869" s="6"/>
      <c r="AP21869" s="6"/>
      <c r="AQ21869" s="6"/>
      <c r="AR21869" s="6"/>
      <c r="AS21869" s="6"/>
      <c r="AT21869" s="6"/>
      <c r="AU21869" s="6"/>
      <c r="AV21869" s="6"/>
      <c r="AW21869" s="6"/>
      <c r="AX21869" s="6"/>
      <c r="AY21869" s="6"/>
      <c r="AZ21869" s="6"/>
      <c r="BA21869" s="6"/>
      <c r="BB21869" s="6"/>
      <c r="BC21869" s="6"/>
      <c r="BD21869" s="6"/>
      <c r="BE21869" s="6"/>
      <c r="BF21869" s="6"/>
      <c r="BG21869" s="10"/>
    </row>
    <row r="21870" spans="34:59" x14ac:dyDescent="0.25">
      <c r="AH21870" s="10"/>
      <c r="AI21870" s="6"/>
    </row>
    <row r="21871" spans="34:59" x14ac:dyDescent="0.25">
      <c r="AH21871" s="6"/>
      <c r="AI21871" s="6"/>
      <c r="AJ21871" s="6"/>
      <c r="AK21871" s="6"/>
      <c r="AL21871" s="6"/>
      <c r="AM21871" s="6"/>
      <c r="AN21871" s="6"/>
      <c r="AO21871" s="6"/>
      <c r="AP21871" s="6"/>
      <c r="AQ21871" s="6"/>
      <c r="AR21871" s="6"/>
      <c r="AS21871" s="6"/>
      <c r="AT21871" s="6"/>
      <c r="AU21871" s="6"/>
      <c r="AV21871" s="6"/>
      <c r="AW21871" s="6"/>
      <c r="AX21871" s="6"/>
      <c r="AY21871" s="6"/>
      <c r="AZ21871" s="6"/>
      <c r="BA21871" s="6"/>
      <c r="BB21871" s="6"/>
      <c r="BC21871" s="6"/>
      <c r="BD21871" s="6"/>
      <c r="BE21871" s="6"/>
      <c r="BF21871" s="6"/>
      <c r="BG21871" s="6"/>
    </row>
    <row r="21872" spans="34:59" x14ac:dyDescent="0.25">
      <c r="AH21872" s="10"/>
      <c r="AI21872" s="6"/>
      <c r="AJ21872" s="10"/>
      <c r="AK21872" s="10"/>
      <c r="AL21872" s="10"/>
      <c r="AM21872" s="10"/>
      <c r="AN21872" s="10"/>
      <c r="AO21872" s="10"/>
      <c r="AP21872" s="10"/>
      <c r="AQ21872" s="10"/>
      <c r="AR21872" s="10"/>
      <c r="AS21872" s="10"/>
      <c r="AT21872" s="10"/>
      <c r="AU21872" s="10"/>
      <c r="AV21872" s="10"/>
      <c r="AW21872" s="10"/>
      <c r="AX21872" s="10"/>
      <c r="AY21872" s="10"/>
      <c r="AZ21872" s="10"/>
      <c r="BA21872" s="10"/>
      <c r="BB21872" s="10"/>
      <c r="BC21872" s="10"/>
      <c r="BD21872" s="10"/>
      <c r="BE21872" s="10"/>
      <c r="BF21872" s="10"/>
      <c r="BG21872" s="6"/>
    </row>
    <row r="21873" spans="34:59" x14ac:dyDescent="0.25">
      <c r="AH21873" s="6"/>
      <c r="AI21873" s="6"/>
      <c r="AJ21873" s="6"/>
      <c r="AK21873" s="6"/>
      <c r="AL21873" s="6"/>
      <c r="AM21873" s="6"/>
      <c r="AN21873" s="6"/>
      <c r="AO21873" s="6"/>
      <c r="AP21873" s="6"/>
      <c r="AQ21873" s="6"/>
      <c r="AR21873" s="6"/>
      <c r="AS21873" s="6"/>
      <c r="AT21873" s="6"/>
      <c r="AU21873" s="6"/>
      <c r="AV21873" s="6"/>
      <c r="AW21873" s="6"/>
      <c r="AX21873" s="6"/>
      <c r="AY21873" s="6"/>
      <c r="AZ21873" s="6"/>
      <c r="BA21873" s="6"/>
      <c r="BB21873" s="6"/>
      <c r="BC21873" s="6"/>
      <c r="BD21873" s="6"/>
      <c r="BE21873" s="6"/>
      <c r="BF21873" s="6"/>
      <c r="BG21873" s="10"/>
    </row>
    <row r="21874" spans="34:59" x14ac:dyDescent="0.25">
      <c r="AH21874" s="10"/>
      <c r="AI21874" s="6"/>
    </row>
    <row r="21875" spans="34:59" x14ac:dyDescent="0.25">
      <c r="AH21875" s="6"/>
      <c r="AI21875" s="6"/>
      <c r="AJ21875" s="6"/>
      <c r="AK21875" s="6"/>
      <c r="AL21875" s="6"/>
      <c r="AM21875" s="6"/>
      <c r="AN21875" s="6"/>
      <c r="AO21875" s="6"/>
      <c r="AP21875" s="6"/>
      <c r="AQ21875" s="6"/>
      <c r="AR21875" s="6"/>
      <c r="AS21875" s="6"/>
      <c r="AT21875" s="6"/>
      <c r="AU21875" s="6"/>
      <c r="AV21875" s="6"/>
      <c r="AW21875" s="6"/>
      <c r="AX21875" s="6"/>
      <c r="AY21875" s="6"/>
      <c r="AZ21875" s="6"/>
      <c r="BA21875" s="6"/>
      <c r="BB21875" s="6"/>
      <c r="BC21875" s="6"/>
      <c r="BD21875" s="6"/>
      <c r="BE21875" s="6"/>
      <c r="BF21875" s="6"/>
      <c r="BG21875" s="6"/>
    </row>
    <row r="21876" spans="34:59" x14ac:dyDescent="0.25">
      <c r="AH21876" s="10"/>
      <c r="AI21876" s="6"/>
      <c r="AJ21876" s="10"/>
      <c r="AK21876" s="10"/>
      <c r="AL21876" s="10"/>
      <c r="AM21876" s="10"/>
      <c r="AN21876" s="10"/>
      <c r="AO21876" s="10"/>
      <c r="AP21876" s="10"/>
      <c r="AQ21876" s="10"/>
      <c r="AR21876" s="10"/>
      <c r="AS21876" s="10"/>
      <c r="AT21876" s="10"/>
      <c r="AU21876" s="10"/>
      <c r="AV21876" s="10"/>
      <c r="AW21876" s="10"/>
      <c r="AX21876" s="10"/>
      <c r="AY21876" s="10"/>
      <c r="AZ21876" s="10"/>
      <c r="BA21876" s="10"/>
      <c r="BB21876" s="10"/>
      <c r="BC21876" s="10"/>
      <c r="BD21876" s="10"/>
      <c r="BE21876" s="10"/>
      <c r="BF21876" s="10"/>
      <c r="BG21876" s="6"/>
    </row>
    <row r="21878" spans="34:59" x14ac:dyDescent="0.25">
      <c r="AH21878" s="10"/>
      <c r="AI21878" s="6"/>
    </row>
    <row r="21879" spans="34:59" x14ac:dyDescent="0.25">
      <c r="AH21879" s="6"/>
      <c r="AI21879" s="6"/>
      <c r="AJ21879" s="6"/>
      <c r="AK21879" s="6"/>
      <c r="AL21879" s="6"/>
      <c r="AM21879" s="6"/>
      <c r="AN21879" s="6"/>
      <c r="AO21879" s="6"/>
      <c r="AP21879" s="6"/>
      <c r="AQ21879" s="6"/>
      <c r="AR21879" s="6"/>
      <c r="AS21879" s="6"/>
      <c r="AT21879" s="6"/>
      <c r="AU21879" s="6"/>
      <c r="AV21879" s="6"/>
      <c r="AW21879" s="6"/>
      <c r="AX21879" s="6"/>
      <c r="AY21879" s="6"/>
      <c r="AZ21879" s="6"/>
      <c r="BA21879" s="6"/>
      <c r="BB21879" s="6"/>
      <c r="BC21879" s="6"/>
      <c r="BD21879" s="6"/>
      <c r="BE21879" s="6"/>
      <c r="BF21879" s="6"/>
      <c r="BG21879" s="6"/>
    </row>
    <row r="21880" spans="34:59" x14ac:dyDescent="0.25">
      <c r="AH21880" s="10"/>
      <c r="AI21880" s="6"/>
      <c r="AJ21880" s="10"/>
      <c r="AK21880" s="10"/>
      <c r="AL21880" s="10"/>
      <c r="AM21880" s="10"/>
      <c r="AN21880" s="10"/>
      <c r="AO21880" s="10"/>
      <c r="AP21880" s="10"/>
      <c r="AQ21880" s="10"/>
      <c r="AR21880" s="10"/>
      <c r="AS21880" s="10"/>
      <c r="AT21880" s="10"/>
      <c r="AU21880" s="10"/>
      <c r="AV21880" s="10"/>
      <c r="AW21880" s="10"/>
      <c r="AX21880" s="10"/>
      <c r="AY21880" s="10"/>
      <c r="AZ21880" s="10"/>
      <c r="BA21880" s="10"/>
      <c r="BB21880" s="10"/>
      <c r="BC21880" s="10"/>
      <c r="BD21880" s="10"/>
      <c r="BE21880" s="10"/>
      <c r="BF21880" s="10"/>
      <c r="BG21880" s="6"/>
    </row>
    <row r="21881" spans="34:59" x14ac:dyDescent="0.25">
      <c r="AH21881" s="6"/>
      <c r="AI21881" s="6"/>
      <c r="AJ21881" s="6"/>
      <c r="AK21881" s="6"/>
      <c r="AL21881" s="6"/>
      <c r="AM21881" s="6"/>
      <c r="AN21881" s="6"/>
      <c r="AO21881" s="6"/>
      <c r="AP21881" s="6"/>
      <c r="AQ21881" s="6"/>
      <c r="AR21881" s="6"/>
      <c r="AS21881" s="6"/>
      <c r="AT21881" s="6"/>
      <c r="AU21881" s="6"/>
      <c r="AV21881" s="6"/>
      <c r="AW21881" s="6"/>
      <c r="AX21881" s="6"/>
      <c r="AY21881" s="6"/>
      <c r="AZ21881" s="6"/>
      <c r="BA21881" s="6"/>
      <c r="BB21881" s="6"/>
      <c r="BC21881" s="6"/>
      <c r="BD21881" s="6"/>
      <c r="BE21881" s="6"/>
      <c r="BF21881" s="6"/>
      <c r="BG21881" s="10"/>
    </row>
    <row r="21882" spans="34:59" x14ac:dyDescent="0.25">
      <c r="AH21882" s="10"/>
      <c r="AI21882" s="6"/>
    </row>
    <row r="21883" spans="34:59" x14ac:dyDescent="0.25">
      <c r="AH21883" s="6"/>
      <c r="AI21883" s="6"/>
      <c r="AJ21883" s="6"/>
      <c r="AK21883" s="6"/>
      <c r="AL21883" s="6"/>
      <c r="AM21883" s="6"/>
      <c r="AN21883" s="6"/>
      <c r="AO21883" s="6"/>
      <c r="AP21883" s="6"/>
      <c r="AQ21883" s="6"/>
      <c r="AR21883" s="6"/>
      <c r="AS21883" s="6"/>
      <c r="AT21883" s="6"/>
      <c r="AU21883" s="6"/>
      <c r="AV21883" s="6"/>
      <c r="AW21883" s="6"/>
      <c r="AX21883" s="6"/>
      <c r="AY21883" s="6"/>
      <c r="AZ21883" s="6"/>
      <c r="BA21883" s="6"/>
      <c r="BB21883" s="6"/>
      <c r="BC21883" s="6"/>
      <c r="BD21883" s="6"/>
      <c r="BE21883" s="6"/>
      <c r="BF21883" s="6"/>
      <c r="BG21883" s="6"/>
    </row>
    <row r="21884" spans="34:59" x14ac:dyDescent="0.25">
      <c r="AH21884" s="10"/>
      <c r="AI21884" s="6"/>
      <c r="AJ21884" s="10"/>
      <c r="AK21884" s="10"/>
      <c r="AL21884" s="10"/>
      <c r="AM21884" s="10"/>
      <c r="AN21884" s="10"/>
      <c r="AO21884" s="10"/>
      <c r="AP21884" s="10"/>
      <c r="AQ21884" s="10"/>
      <c r="AR21884" s="10"/>
      <c r="AS21884" s="10"/>
      <c r="AT21884" s="10"/>
      <c r="AU21884" s="10"/>
      <c r="AV21884" s="10"/>
      <c r="AW21884" s="10"/>
      <c r="AX21884" s="10"/>
      <c r="AY21884" s="10"/>
      <c r="AZ21884" s="10"/>
      <c r="BA21884" s="10"/>
      <c r="BB21884" s="10"/>
      <c r="BC21884" s="10"/>
      <c r="BD21884" s="10"/>
      <c r="BE21884" s="10"/>
      <c r="BF21884" s="10"/>
      <c r="BG21884" s="6"/>
    </row>
    <row r="21885" spans="34:59" x14ac:dyDescent="0.25">
      <c r="AH21885" s="6"/>
      <c r="AI21885" s="6"/>
      <c r="AJ21885" s="6"/>
      <c r="AK21885" s="6"/>
      <c r="AL21885" s="6"/>
      <c r="AM21885" s="6"/>
      <c r="AN21885" s="6"/>
      <c r="AO21885" s="6"/>
      <c r="AP21885" s="6"/>
      <c r="AQ21885" s="6"/>
      <c r="AR21885" s="6"/>
      <c r="AS21885" s="6"/>
      <c r="AT21885" s="6"/>
      <c r="AU21885" s="6"/>
      <c r="AV21885" s="6"/>
      <c r="AW21885" s="6"/>
      <c r="AX21885" s="6"/>
      <c r="AY21885" s="6"/>
      <c r="AZ21885" s="6"/>
      <c r="BA21885" s="6"/>
      <c r="BB21885" s="6"/>
      <c r="BC21885" s="6"/>
      <c r="BD21885" s="6"/>
      <c r="BE21885" s="6"/>
      <c r="BF21885" s="6"/>
      <c r="BG21885" s="10"/>
    </row>
    <row r="21886" spans="34:59" x14ac:dyDescent="0.25">
      <c r="AH21886" s="10"/>
      <c r="AI21886" s="6"/>
    </row>
    <row r="21887" spans="34:59" x14ac:dyDescent="0.25">
      <c r="AH21887" s="6"/>
      <c r="AI21887" s="6"/>
      <c r="AJ21887" s="6"/>
      <c r="AK21887" s="6"/>
      <c r="AL21887" s="6"/>
      <c r="AM21887" s="6"/>
      <c r="AN21887" s="6"/>
      <c r="AO21887" s="6"/>
      <c r="AP21887" s="6"/>
      <c r="AQ21887" s="6"/>
      <c r="AR21887" s="6"/>
      <c r="AS21887" s="6"/>
      <c r="AT21887" s="6"/>
      <c r="AU21887" s="6"/>
      <c r="AV21887" s="6"/>
      <c r="AW21887" s="6"/>
      <c r="AX21887" s="6"/>
      <c r="AY21887" s="6"/>
      <c r="AZ21887" s="6"/>
      <c r="BA21887" s="6"/>
      <c r="BB21887" s="6"/>
      <c r="BC21887" s="6"/>
      <c r="BD21887" s="6"/>
      <c r="BE21887" s="6"/>
      <c r="BF21887" s="6"/>
      <c r="BG21887" s="6"/>
    </row>
    <row r="21888" spans="34:59" x14ac:dyDescent="0.25">
      <c r="AH21888" s="10"/>
      <c r="AI21888" s="6"/>
      <c r="AJ21888" s="10"/>
      <c r="AK21888" s="10"/>
      <c r="AL21888" s="10"/>
      <c r="AM21888" s="10"/>
      <c r="AN21888" s="10"/>
      <c r="AO21888" s="10"/>
      <c r="AP21888" s="10"/>
      <c r="AQ21888" s="10"/>
      <c r="AR21888" s="10"/>
      <c r="AS21888" s="10"/>
      <c r="AT21888" s="10"/>
      <c r="AU21888" s="10"/>
      <c r="AV21888" s="10"/>
      <c r="AW21888" s="10"/>
      <c r="AX21888" s="10"/>
      <c r="AY21888" s="10"/>
      <c r="AZ21888" s="10"/>
      <c r="BA21888" s="10"/>
      <c r="BB21888" s="10"/>
      <c r="BC21888" s="10"/>
      <c r="BD21888" s="10"/>
      <c r="BE21888" s="10"/>
      <c r="BF21888" s="10"/>
      <c r="BG21888" s="6"/>
    </row>
    <row r="21889" spans="34:59" x14ac:dyDescent="0.25">
      <c r="AH21889" s="6"/>
      <c r="AI21889" s="6"/>
      <c r="AJ21889" s="6"/>
      <c r="AK21889" s="6"/>
      <c r="AL21889" s="6"/>
      <c r="AM21889" s="6"/>
      <c r="AN21889" s="6"/>
      <c r="AO21889" s="6"/>
      <c r="AP21889" s="6"/>
      <c r="AQ21889" s="6"/>
      <c r="AR21889" s="6"/>
      <c r="AS21889" s="6"/>
      <c r="AT21889" s="6"/>
      <c r="AU21889" s="6"/>
      <c r="AV21889" s="6"/>
      <c r="AW21889" s="6"/>
      <c r="AX21889" s="6"/>
      <c r="AY21889" s="6"/>
      <c r="AZ21889" s="6"/>
      <c r="BA21889" s="6"/>
      <c r="BB21889" s="6"/>
      <c r="BC21889" s="6"/>
      <c r="BD21889" s="6"/>
      <c r="BE21889" s="6"/>
      <c r="BF21889" s="6"/>
      <c r="BG21889" s="10"/>
    </row>
    <row r="21890" spans="34:59" x14ac:dyDescent="0.25">
      <c r="AH21890" s="10"/>
      <c r="AI21890" s="6"/>
    </row>
    <row r="21891" spans="34:59" x14ac:dyDescent="0.25">
      <c r="AH21891" s="6"/>
      <c r="AI21891" s="6"/>
      <c r="AJ21891" s="6"/>
      <c r="AK21891" s="6"/>
      <c r="AL21891" s="6"/>
      <c r="AM21891" s="6"/>
      <c r="AN21891" s="6"/>
      <c r="AO21891" s="6"/>
      <c r="AP21891" s="6"/>
      <c r="AQ21891" s="6"/>
      <c r="AR21891" s="6"/>
      <c r="AS21891" s="6"/>
      <c r="AT21891" s="6"/>
      <c r="AU21891" s="6"/>
      <c r="AV21891" s="6"/>
      <c r="AW21891" s="6"/>
      <c r="AX21891" s="6"/>
      <c r="AY21891" s="6"/>
      <c r="AZ21891" s="6"/>
      <c r="BA21891" s="6"/>
      <c r="BB21891" s="6"/>
      <c r="BC21891" s="6"/>
      <c r="BD21891" s="6"/>
      <c r="BE21891" s="6"/>
      <c r="BF21891" s="6"/>
      <c r="BG21891" s="6"/>
    </row>
    <row r="21892" spans="34:59" x14ac:dyDescent="0.25">
      <c r="AH21892" s="10"/>
      <c r="AI21892" s="6"/>
      <c r="AJ21892" s="10"/>
      <c r="AK21892" s="10"/>
      <c r="AL21892" s="10"/>
      <c r="AM21892" s="10"/>
      <c r="AN21892" s="10"/>
      <c r="AO21892" s="10"/>
      <c r="AP21892" s="10"/>
      <c r="AQ21892" s="10"/>
      <c r="AR21892" s="10"/>
      <c r="AS21892" s="10"/>
      <c r="AT21892" s="10"/>
      <c r="AU21892" s="10"/>
      <c r="AV21892" s="10"/>
      <c r="AW21892" s="10"/>
      <c r="AX21892" s="10"/>
      <c r="AY21892" s="10"/>
      <c r="AZ21892" s="10"/>
      <c r="BA21892" s="10"/>
      <c r="BB21892" s="10"/>
      <c r="BC21892" s="10"/>
      <c r="BD21892" s="10"/>
      <c r="BE21892" s="10"/>
      <c r="BF21892" s="10"/>
      <c r="BG21892" s="6"/>
    </row>
    <row r="21894" spans="34:59" x14ac:dyDescent="0.25">
      <c r="AH21894" s="10"/>
      <c r="AI21894" s="6"/>
    </row>
    <row r="21895" spans="34:59" x14ac:dyDescent="0.25">
      <c r="AH21895" s="6"/>
      <c r="AI21895" s="6"/>
      <c r="AJ21895" s="6"/>
      <c r="AK21895" s="6"/>
      <c r="AL21895" s="6"/>
      <c r="AM21895" s="6"/>
      <c r="AN21895" s="6"/>
      <c r="AO21895" s="6"/>
      <c r="AP21895" s="6"/>
      <c r="AQ21895" s="6"/>
      <c r="AR21895" s="6"/>
      <c r="AS21895" s="6"/>
      <c r="AT21895" s="6"/>
      <c r="AU21895" s="6"/>
      <c r="AV21895" s="6"/>
      <c r="AW21895" s="6"/>
      <c r="AX21895" s="6"/>
      <c r="AY21895" s="6"/>
      <c r="AZ21895" s="6"/>
      <c r="BA21895" s="6"/>
      <c r="BB21895" s="6"/>
      <c r="BC21895" s="6"/>
      <c r="BD21895" s="6"/>
      <c r="BE21895" s="6"/>
      <c r="BF21895" s="6"/>
      <c r="BG21895" s="6"/>
    </row>
    <row r="21896" spans="34:59" x14ac:dyDescent="0.25">
      <c r="AH21896" s="10"/>
      <c r="AI21896" s="6"/>
      <c r="AJ21896" s="10"/>
      <c r="AK21896" s="10"/>
      <c r="AL21896" s="10"/>
      <c r="AM21896" s="10"/>
      <c r="AN21896" s="10"/>
      <c r="AO21896" s="10"/>
      <c r="AP21896" s="10"/>
      <c r="AQ21896" s="10"/>
      <c r="AR21896" s="10"/>
      <c r="AS21896" s="10"/>
      <c r="AT21896" s="10"/>
      <c r="AU21896" s="10"/>
      <c r="AV21896" s="10"/>
      <c r="AW21896" s="10"/>
      <c r="AX21896" s="10"/>
      <c r="AY21896" s="10"/>
      <c r="AZ21896" s="10"/>
      <c r="BA21896" s="10"/>
      <c r="BB21896" s="10"/>
      <c r="BC21896" s="10"/>
      <c r="BD21896" s="10"/>
      <c r="BE21896" s="10"/>
      <c r="BF21896" s="10"/>
      <c r="BG21896" s="6"/>
    </row>
    <row r="21897" spans="34:59" x14ac:dyDescent="0.25">
      <c r="AH21897" s="6"/>
      <c r="AI21897" s="6"/>
      <c r="AJ21897" s="6"/>
      <c r="AK21897" s="6"/>
      <c r="AL21897" s="6"/>
      <c r="AM21897" s="6"/>
      <c r="AN21897" s="6"/>
      <c r="AO21897" s="6"/>
      <c r="AP21897" s="6"/>
      <c r="AQ21897" s="6"/>
      <c r="AR21897" s="6"/>
      <c r="AS21897" s="6"/>
      <c r="AT21897" s="6"/>
      <c r="AU21897" s="6"/>
      <c r="AV21897" s="6"/>
      <c r="AW21897" s="6"/>
      <c r="AX21897" s="6"/>
      <c r="AY21897" s="6"/>
      <c r="AZ21897" s="6"/>
      <c r="BA21897" s="6"/>
      <c r="BB21897" s="6"/>
      <c r="BC21897" s="6"/>
      <c r="BD21897" s="6"/>
      <c r="BE21897" s="6"/>
      <c r="BF21897" s="6"/>
      <c r="BG21897" s="10"/>
    </row>
    <row r="21898" spans="34:59" x14ac:dyDescent="0.25">
      <c r="AH21898" s="10"/>
      <c r="AI21898" s="6"/>
    </row>
    <row r="21899" spans="34:59" x14ac:dyDescent="0.25">
      <c r="AH21899" s="6"/>
      <c r="AI21899" s="6"/>
      <c r="AJ21899" s="6"/>
      <c r="AK21899" s="6"/>
      <c r="AL21899" s="6"/>
      <c r="AM21899" s="6"/>
      <c r="AN21899" s="6"/>
      <c r="AO21899" s="6"/>
      <c r="AP21899" s="6"/>
      <c r="AQ21899" s="6"/>
      <c r="AR21899" s="6"/>
      <c r="AS21899" s="6"/>
      <c r="AT21899" s="6"/>
      <c r="AU21899" s="6"/>
      <c r="AV21899" s="6"/>
      <c r="AW21899" s="6"/>
      <c r="AX21899" s="6"/>
      <c r="AY21899" s="6"/>
      <c r="AZ21899" s="6"/>
      <c r="BA21899" s="6"/>
      <c r="BB21899" s="6"/>
      <c r="BC21899" s="6"/>
      <c r="BD21899" s="6"/>
      <c r="BE21899" s="6"/>
      <c r="BF21899" s="6"/>
      <c r="BG21899" s="6"/>
    </row>
    <row r="21900" spans="34:59" x14ac:dyDescent="0.25">
      <c r="AH21900" s="10"/>
      <c r="AI21900" s="6"/>
      <c r="AJ21900" s="10"/>
      <c r="AK21900" s="10"/>
      <c r="AL21900" s="10"/>
      <c r="AM21900" s="10"/>
      <c r="AN21900" s="10"/>
      <c r="AO21900" s="10"/>
      <c r="AP21900" s="10"/>
      <c r="AQ21900" s="10"/>
      <c r="AR21900" s="10"/>
      <c r="AS21900" s="10"/>
      <c r="AT21900" s="10"/>
      <c r="AU21900" s="10"/>
      <c r="AV21900" s="10"/>
      <c r="AW21900" s="10"/>
      <c r="AX21900" s="10"/>
      <c r="AY21900" s="10"/>
      <c r="AZ21900" s="10"/>
      <c r="BA21900" s="10"/>
      <c r="BB21900" s="10"/>
      <c r="BC21900" s="10"/>
      <c r="BD21900" s="10"/>
      <c r="BE21900" s="10"/>
      <c r="BF21900" s="10"/>
      <c r="BG21900" s="6"/>
    </row>
    <row r="21901" spans="34:59" x14ac:dyDescent="0.25">
      <c r="AH21901" s="6"/>
      <c r="AI21901" s="6"/>
      <c r="AJ21901" s="6"/>
      <c r="AK21901" s="6"/>
      <c r="AL21901" s="6"/>
      <c r="AM21901" s="6"/>
      <c r="AN21901" s="6"/>
      <c r="AO21901" s="6"/>
      <c r="AP21901" s="6"/>
      <c r="AQ21901" s="6"/>
      <c r="AR21901" s="6"/>
      <c r="AS21901" s="6"/>
      <c r="AT21901" s="6"/>
      <c r="AU21901" s="6"/>
      <c r="AV21901" s="6"/>
      <c r="AW21901" s="6"/>
      <c r="AX21901" s="6"/>
      <c r="AY21901" s="6"/>
      <c r="AZ21901" s="6"/>
      <c r="BA21901" s="6"/>
      <c r="BB21901" s="6"/>
      <c r="BC21901" s="6"/>
      <c r="BD21901" s="6"/>
      <c r="BE21901" s="6"/>
      <c r="BF21901" s="6"/>
      <c r="BG21901" s="10"/>
    </row>
    <row r="21902" spans="34:59" x14ac:dyDescent="0.25">
      <c r="AH21902" s="10"/>
      <c r="AI21902" s="6"/>
    </row>
    <row r="21903" spans="34:59" x14ac:dyDescent="0.25">
      <c r="AH21903" s="6"/>
      <c r="AI21903" s="6"/>
      <c r="AJ21903" s="6"/>
      <c r="AK21903" s="6"/>
      <c r="AL21903" s="6"/>
      <c r="AM21903" s="6"/>
      <c r="AN21903" s="6"/>
      <c r="AO21903" s="6"/>
      <c r="AP21903" s="6"/>
      <c r="AQ21903" s="6"/>
      <c r="AR21903" s="6"/>
      <c r="AS21903" s="6"/>
      <c r="AT21903" s="6"/>
      <c r="AU21903" s="6"/>
      <c r="AV21903" s="6"/>
      <c r="AW21903" s="6"/>
      <c r="AX21903" s="6"/>
      <c r="AY21903" s="6"/>
      <c r="AZ21903" s="6"/>
      <c r="BA21903" s="6"/>
      <c r="BB21903" s="6"/>
      <c r="BC21903" s="6"/>
      <c r="BD21903" s="6"/>
      <c r="BE21903" s="6"/>
      <c r="BF21903" s="6"/>
      <c r="BG21903" s="6"/>
    </row>
    <row r="21904" spans="34:59" x14ac:dyDescent="0.25">
      <c r="AH21904" s="10"/>
      <c r="AI21904" s="6"/>
      <c r="AJ21904" s="10"/>
      <c r="AK21904" s="10"/>
      <c r="AL21904" s="10"/>
      <c r="AM21904" s="10"/>
      <c r="AN21904" s="10"/>
      <c r="AO21904" s="10"/>
      <c r="AP21904" s="10"/>
      <c r="AQ21904" s="10"/>
      <c r="AR21904" s="10"/>
      <c r="AS21904" s="10"/>
      <c r="AT21904" s="10"/>
      <c r="AU21904" s="10"/>
      <c r="AV21904" s="10"/>
      <c r="AW21904" s="10"/>
      <c r="AX21904" s="10"/>
      <c r="AY21904" s="10"/>
      <c r="AZ21904" s="10"/>
      <c r="BA21904" s="10"/>
      <c r="BB21904" s="10"/>
      <c r="BC21904" s="10"/>
      <c r="BD21904" s="10"/>
      <c r="BE21904" s="10"/>
      <c r="BF21904" s="10"/>
      <c r="BG21904" s="6"/>
    </row>
    <row r="21905" spans="34:59" x14ac:dyDescent="0.25">
      <c r="AH21905" s="6"/>
      <c r="AI21905" s="6"/>
      <c r="AJ21905" s="6"/>
      <c r="AK21905" s="6"/>
      <c r="AL21905" s="6"/>
      <c r="AM21905" s="6"/>
      <c r="AN21905" s="6"/>
      <c r="AO21905" s="6"/>
      <c r="AP21905" s="6"/>
      <c r="AQ21905" s="6"/>
      <c r="AR21905" s="6"/>
      <c r="AS21905" s="6"/>
      <c r="AT21905" s="6"/>
      <c r="AU21905" s="6"/>
      <c r="AV21905" s="6"/>
      <c r="AW21905" s="6"/>
      <c r="AX21905" s="6"/>
      <c r="AY21905" s="6"/>
      <c r="AZ21905" s="6"/>
      <c r="BA21905" s="6"/>
      <c r="BB21905" s="6"/>
      <c r="BC21905" s="6"/>
      <c r="BD21905" s="6"/>
      <c r="BE21905" s="6"/>
      <c r="BF21905" s="6"/>
      <c r="BG21905" s="10"/>
    </row>
    <row r="21906" spans="34:59" x14ac:dyDescent="0.25">
      <c r="AH21906" s="10"/>
      <c r="AI21906" s="6"/>
    </row>
    <row r="21907" spans="34:59" x14ac:dyDescent="0.25">
      <c r="AH21907" s="6"/>
      <c r="AI21907" s="6"/>
      <c r="AJ21907" s="6"/>
      <c r="AK21907" s="6"/>
      <c r="AL21907" s="6"/>
      <c r="AM21907" s="6"/>
      <c r="AN21907" s="6"/>
      <c r="AO21907" s="6"/>
      <c r="AP21907" s="6"/>
      <c r="AQ21907" s="6"/>
      <c r="AR21907" s="6"/>
      <c r="AS21907" s="6"/>
      <c r="AT21907" s="6"/>
      <c r="AU21907" s="6"/>
      <c r="AV21907" s="6"/>
      <c r="AW21907" s="6"/>
      <c r="AX21907" s="6"/>
      <c r="AY21907" s="6"/>
      <c r="AZ21907" s="6"/>
      <c r="BA21907" s="6"/>
      <c r="BB21907" s="6"/>
      <c r="BC21907" s="6"/>
      <c r="BD21907" s="6"/>
      <c r="BE21907" s="6"/>
      <c r="BF21907" s="6"/>
      <c r="BG21907" s="6"/>
    </row>
    <row r="21908" spans="34:59" x14ac:dyDescent="0.25">
      <c r="AH21908" s="10"/>
      <c r="AI21908" s="6"/>
      <c r="AJ21908" s="10"/>
      <c r="AK21908" s="10"/>
      <c r="AL21908" s="10"/>
      <c r="AM21908" s="10"/>
      <c r="AN21908" s="10"/>
      <c r="AO21908" s="10"/>
      <c r="AP21908" s="10"/>
      <c r="AQ21908" s="10"/>
      <c r="AR21908" s="10"/>
      <c r="AS21908" s="10"/>
      <c r="AT21908" s="10"/>
      <c r="AU21908" s="10"/>
      <c r="AV21908" s="10"/>
      <c r="AW21908" s="10"/>
      <c r="AX21908" s="10"/>
      <c r="AY21908" s="10"/>
      <c r="AZ21908" s="10"/>
      <c r="BA21908" s="10"/>
      <c r="BB21908" s="10"/>
      <c r="BC21908" s="10"/>
      <c r="BD21908" s="10"/>
      <c r="BE21908" s="10"/>
      <c r="BF21908" s="10"/>
      <c r="BG21908" s="6"/>
    </row>
    <row r="21910" spans="34:59" x14ac:dyDescent="0.25">
      <c r="AH21910" s="10"/>
      <c r="AI21910" s="6"/>
    </row>
    <row r="21911" spans="34:59" x14ac:dyDescent="0.25">
      <c r="AH21911" s="6"/>
      <c r="AI21911" s="6"/>
      <c r="AJ21911" s="6"/>
      <c r="AK21911" s="6"/>
      <c r="AL21911" s="6"/>
      <c r="AM21911" s="6"/>
      <c r="AN21911" s="6"/>
      <c r="AO21911" s="6"/>
      <c r="AP21911" s="6"/>
      <c r="AQ21911" s="6"/>
      <c r="AR21911" s="6"/>
      <c r="AS21911" s="6"/>
      <c r="AT21911" s="6"/>
      <c r="AU21911" s="6"/>
      <c r="AV21911" s="6"/>
      <c r="AW21911" s="6"/>
      <c r="AX21911" s="6"/>
      <c r="AY21911" s="6"/>
      <c r="AZ21911" s="6"/>
      <c r="BA21911" s="6"/>
      <c r="BB21911" s="6"/>
      <c r="BC21911" s="6"/>
      <c r="BD21911" s="6"/>
      <c r="BE21911" s="6"/>
      <c r="BF21911" s="6"/>
      <c r="BG21911" s="6"/>
    </row>
    <row r="21912" spans="34:59" x14ac:dyDescent="0.25">
      <c r="AH21912" s="10"/>
      <c r="AI21912" s="6"/>
      <c r="AJ21912" s="10"/>
      <c r="AK21912" s="10"/>
      <c r="AL21912" s="10"/>
      <c r="AM21912" s="10"/>
      <c r="AN21912" s="10"/>
      <c r="AO21912" s="10"/>
      <c r="AP21912" s="10"/>
      <c r="AQ21912" s="10"/>
      <c r="AR21912" s="10"/>
      <c r="AS21912" s="10"/>
      <c r="AT21912" s="10"/>
      <c r="AU21912" s="10"/>
      <c r="AV21912" s="10"/>
      <c r="AW21912" s="10"/>
      <c r="AX21912" s="10"/>
      <c r="AY21912" s="10"/>
      <c r="AZ21912" s="10"/>
      <c r="BA21912" s="10"/>
      <c r="BB21912" s="10"/>
      <c r="BC21912" s="10"/>
      <c r="BD21912" s="10"/>
      <c r="BE21912" s="10"/>
      <c r="BF21912" s="10"/>
      <c r="BG21912" s="6"/>
    </row>
    <row r="21913" spans="34:59" x14ac:dyDescent="0.25">
      <c r="AH21913" s="6"/>
      <c r="AI21913" s="6"/>
      <c r="AJ21913" s="6"/>
      <c r="AK21913" s="6"/>
      <c r="AL21913" s="6"/>
      <c r="AM21913" s="6"/>
      <c r="AN21913" s="6"/>
      <c r="AO21913" s="6"/>
      <c r="AP21913" s="6"/>
      <c r="AQ21913" s="6"/>
      <c r="AR21913" s="6"/>
      <c r="AS21913" s="6"/>
      <c r="AT21913" s="6"/>
      <c r="AU21913" s="6"/>
      <c r="AV21913" s="6"/>
      <c r="AW21913" s="6"/>
      <c r="AX21913" s="6"/>
      <c r="AY21913" s="6"/>
      <c r="AZ21913" s="6"/>
      <c r="BA21913" s="6"/>
      <c r="BB21913" s="6"/>
      <c r="BC21913" s="6"/>
      <c r="BD21913" s="6"/>
      <c r="BE21913" s="6"/>
      <c r="BF21913" s="6"/>
      <c r="BG21913" s="10"/>
    </row>
    <row r="21914" spans="34:59" x14ac:dyDescent="0.25">
      <c r="AH21914" s="10"/>
      <c r="AI21914" s="6"/>
    </row>
    <row r="21915" spans="34:59" x14ac:dyDescent="0.25">
      <c r="AH21915" s="6"/>
      <c r="AI21915" s="6"/>
      <c r="AJ21915" s="6"/>
      <c r="AK21915" s="6"/>
      <c r="AL21915" s="6"/>
      <c r="AM21915" s="6"/>
      <c r="AN21915" s="6"/>
      <c r="AO21915" s="6"/>
      <c r="AP21915" s="6"/>
      <c r="AQ21915" s="6"/>
      <c r="AR21915" s="6"/>
      <c r="AS21915" s="6"/>
      <c r="AT21915" s="6"/>
      <c r="AU21915" s="6"/>
      <c r="AV21915" s="6"/>
      <c r="AW21915" s="6"/>
      <c r="AX21915" s="6"/>
      <c r="AY21915" s="6"/>
      <c r="AZ21915" s="6"/>
      <c r="BA21915" s="6"/>
      <c r="BB21915" s="6"/>
      <c r="BC21915" s="6"/>
      <c r="BD21915" s="6"/>
      <c r="BE21915" s="6"/>
      <c r="BF21915" s="6"/>
      <c r="BG21915" s="6"/>
    </row>
    <row r="21916" spans="34:59" x14ac:dyDescent="0.25">
      <c r="AH21916" s="10"/>
      <c r="AI21916" s="6"/>
      <c r="AJ21916" s="10"/>
      <c r="AK21916" s="10"/>
      <c r="AL21916" s="10"/>
      <c r="AM21916" s="10"/>
      <c r="AN21916" s="10"/>
      <c r="AO21916" s="10"/>
      <c r="AP21916" s="10"/>
      <c r="AQ21916" s="10"/>
      <c r="AR21916" s="10"/>
      <c r="AS21916" s="10"/>
      <c r="AT21916" s="10"/>
      <c r="AU21916" s="10"/>
      <c r="AV21916" s="10"/>
      <c r="AW21916" s="10"/>
      <c r="AX21916" s="10"/>
      <c r="AY21916" s="10"/>
      <c r="AZ21916" s="10"/>
      <c r="BA21916" s="10"/>
      <c r="BB21916" s="10"/>
      <c r="BC21916" s="10"/>
      <c r="BD21916" s="10"/>
      <c r="BE21916" s="10"/>
      <c r="BF21916" s="10"/>
      <c r="BG21916" s="6"/>
    </row>
    <row r="21917" spans="34:59" x14ac:dyDescent="0.25">
      <c r="AH21917" s="6"/>
      <c r="AI21917" s="6"/>
      <c r="AJ21917" s="6"/>
      <c r="AK21917" s="6"/>
      <c r="AL21917" s="6"/>
      <c r="AM21917" s="6"/>
      <c r="AN21917" s="6"/>
      <c r="AO21917" s="6"/>
      <c r="AP21917" s="6"/>
      <c r="AQ21917" s="6"/>
      <c r="AR21917" s="6"/>
      <c r="AS21917" s="6"/>
      <c r="AT21917" s="6"/>
      <c r="AU21917" s="6"/>
      <c r="AV21917" s="6"/>
      <c r="AW21917" s="6"/>
      <c r="AX21917" s="6"/>
      <c r="AY21917" s="6"/>
      <c r="AZ21917" s="6"/>
      <c r="BA21917" s="6"/>
      <c r="BB21917" s="6"/>
      <c r="BC21917" s="6"/>
      <c r="BD21917" s="6"/>
      <c r="BE21917" s="6"/>
      <c r="BF21917" s="6"/>
      <c r="BG21917" s="10"/>
    </row>
    <row r="21918" spans="34:59" x14ac:dyDescent="0.25">
      <c r="AH21918" s="10"/>
      <c r="AI21918" s="6"/>
    </row>
    <row r="21919" spans="34:59" x14ac:dyDescent="0.25">
      <c r="AH21919" s="6"/>
      <c r="AI21919" s="6"/>
      <c r="AJ21919" s="6"/>
      <c r="AK21919" s="6"/>
      <c r="AL21919" s="6"/>
      <c r="AM21919" s="6"/>
      <c r="AN21919" s="6"/>
      <c r="AO21919" s="6"/>
      <c r="AP21919" s="6"/>
      <c r="AQ21919" s="6"/>
      <c r="AR21919" s="6"/>
      <c r="AS21919" s="6"/>
      <c r="AT21919" s="6"/>
      <c r="AU21919" s="6"/>
      <c r="AV21919" s="6"/>
      <c r="AW21919" s="6"/>
      <c r="AX21919" s="6"/>
      <c r="AY21919" s="6"/>
      <c r="AZ21919" s="6"/>
      <c r="BA21919" s="6"/>
      <c r="BB21919" s="6"/>
      <c r="BC21919" s="6"/>
      <c r="BD21919" s="6"/>
      <c r="BE21919" s="6"/>
      <c r="BF21919" s="6"/>
      <c r="BG21919" s="6"/>
    </row>
    <row r="21920" spans="34:59" x14ac:dyDescent="0.25">
      <c r="AH21920" s="10"/>
      <c r="AI21920" s="6"/>
      <c r="AJ21920" s="10"/>
      <c r="AK21920" s="10"/>
      <c r="AL21920" s="10"/>
      <c r="AM21920" s="10"/>
      <c r="AN21920" s="10"/>
      <c r="AO21920" s="10"/>
      <c r="AP21920" s="10"/>
      <c r="AQ21920" s="10"/>
      <c r="AR21920" s="10"/>
      <c r="AS21920" s="10"/>
      <c r="AT21920" s="10"/>
      <c r="AU21920" s="10"/>
      <c r="AV21920" s="10"/>
      <c r="AW21920" s="10"/>
      <c r="AX21920" s="10"/>
      <c r="AY21920" s="10"/>
      <c r="AZ21920" s="10"/>
      <c r="BA21920" s="10"/>
      <c r="BB21920" s="10"/>
      <c r="BC21920" s="10"/>
      <c r="BD21920" s="10"/>
      <c r="BE21920" s="10"/>
      <c r="BF21920" s="10"/>
      <c r="BG21920" s="6"/>
    </row>
    <row r="21921" spans="34:59" x14ac:dyDescent="0.25">
      <c r="AH21921" s="6"/>
      <c r="AI21921" s="6"/>
      <c r="AJ21921" s="6"/>
      <c r="AK21921" s="6"/>
      <c r="AL21921" s="6"/>
      <c r="AM21921" s="6"/>
      <c r="AN21921" s="6"/>
      <c r="AO21921" s="6"/>
      <c r="AP21921" s="6"/>
      <c r="AQ21921" s="6"/>
      <c r="AR21921" s="6"/>
      <c r="AS21921" s="6"/>
      <c r="AT21921" s="6"/>
      <c r="AU21921" s="6"/>
      <c r="AV21921" s="6"/>
      <c r="AW21921" s="6"/>
      <c r="AX21921" s="6"/>
      <c r="AY21921" s="6"/>
      <c r="AZ21921" s="6"/>
      <c r="BA21921" s="6"/>
      <c r="BB21921" s="6"/>
      <c r="BC21921" s="6"/>
      <c r="BD21921" s="6"/>
      <c r="BE21921" s="6"/>
      <c r="BF21921" s="6"/>
      <c r="BG21921" s="10"/>
    </row>
    <row r="21922" spans="34:59" x14ac:dyDescent="0.25">
      <c r="AH21922" s="10"/>
      <c r="AI21922" s="6"/>
    </row>
    <row r="21923" spans="34:59" x14ac:dyDescent="0.25">
      <c r="AH21923" s="6"/>
      <c r="AI21923" s="6"/>
      <c r="AJ21923" s="6"/>
      <c r="AK21923" s="6"/>
      <c r="AL21923" s="6"/>
      <c r="AM21923" s="6"/>
      <c r="AN21923" s="6"/>
      <c r="AO21923" s="6"/>
      <c r="AP21923" s="6"/>
      <c r="AQ21923" s="6"/>
      <c r="AR21923" s="6"/>
      <c r="AS21923" s="6"/>
      <c r="AT21923" s="6"/>
      <c r="AU21923" s="6"/>
      <c r="AV21923" s="6"/>
      <c r="AW21923" s="6"/>
      <c r="AX21923" s="6"/>
      <c r="AY21923" s="6"/>
      <c r="AZ21923" s="6"/>
      <c r="BA21923" s="6"/>
      <c r="BB21923" s="6"/>
      <c r="BC21923" s="6"/>
      <c r="BD21923" s="6"/>
      <c r="BE21923" s="6"/>
      <c r="BF21923" s="6"/>
      <c r="BG21923" s="6"/>
    </row>
    <row r="21924" spans="34:59" x14ac:dyDescent="0.25">
      <c r="AH21924" s="10"/>
      <c r="AI21924" s="6"/>
      <c r="AJ21924" s="10"/>
      <c r="AK21924" s="10"/>
      <c r="AL21924" s="10"/>
      <c r="AM21924" s="10"/>
      <c r="AN21924" s="10"/>
      <c r="AO21924" s="10"/>
      <c r="AP21924" s="10"/>
      <c r="AQ21924" s="10"/>
      <c r="AR21924" s="10"/>
      <c r="AS21924" s="10"/>
      <c r="AT21924" s="10"/>
      <c r="AU21924" s="10"/>
      <c r="AV21924" s="10"/>
      <c r="AW21924" s="10"/>
      <c r="AX21924" s="10"/>
      <c r="AY21924" s="10"/>
      <c r="AZ21924" s="10"/>
      <c r="BA21924" s="10"/>
      <c r="BB21924" s="10"/>
      <c r="BC21924" s="10"/>
      <c r="BD21924" s="10"/>
      <c r="BE21924" s="10"/>
      <c r="BF21924" s="10"/>
      <c r="BG21924" s="6"/>
    </row>
    <row r="21926" spans="34:59" x14ac:dyDescent="0.25">
      <c r="AH21926" s="10"/>
      <c r="AI21926" s="6"/>
    </row>
    <row r="21927" spans="34:59" x14ac:dyDescent="0.25">
      <c r="AH21927" s="6"/>
      <c r="AI21927" s="6"/>
      <c r="AJ21927" s="6"/>
      <c r="AK21927" s="6"/>
      <c r="AL21927" s="6"/>
      <c r="AM21927" s="6"/>
      <c r="AN21927" s="6"/>
      <c r="AO21927" s="6"/>
      <c r="AP21927" s="6"/>
      <c r="AQ21927" s="6"/>
      <c r="AR21927" s="6"/>
      <c r="AS21927" s="6"/>
      <c r="AT21927" s="6"/>
      <c r="AU21927" s="6"/>
      <c r="AV21927" s="6"/>
      <c r="AW21927" s="6"/>
      <c r="AX21927" s="6"/>
      <c r="AY21927" s="6"/>
      <c r="AZ21927" s="6"/>
      <c r="BA21927" s="6"/>
      <c r="BB21927" s="6"/>
      <c r="BC21927" s="6"/>
      <c r="BD21927" s="6"/>
      <c r="BE21927" s="6"/>
      <c r="BF21927" s="6"/>
      <c r="BG21927" s="6"/>
    </row>
    <row r="21928" spans="34:59" x14ac:dyDescent="0.25">
      <c r="AH21928" s="10"/>
      <c r="AI21928" s="6"/>
      <c r="AJ21928" s="10"/>
      <c r="AK21928" s="10"/>
      <c r="AL21928" s="10"/>
      <c r="AM21928" s="10"/>
      <c r="AN21928" s="10"/>
      <c r="AO21928" s="10"/>
      <c r="AP21928" s="10"/>
      <c r="AQ21928" s="10"/>
      <c r="AR21928" s="10"/>
      <c r="AS21928" s="10"/>
      <c r="AT21928" s="10"/>
      <c r="AU21928" s="10"/>
      <c r="AV21928" s="10"/>
      <c r="AW21928" s="10"/>
      <c r="AX21928" s="10"/>
      <c r="AY21928" s="10"/>
      <c r="AZ21928" s="10"/>
      <c r="BA21928" s="10"/>
      <c r="BB21928" s="10"/>
      <c r="BC21928" s="10"/>
      <c r="BD21928" s="10"/>
      <c r="BE21928" s="10"/>
      <c r="BF21928" s="10"/>
      <c r="BG21928" s="6"/>
    </row>
    <row r="21929" spans="34:59" x14ac:dyDescent="0.25">
      <c r="AH21929" s="6"/>
      <c r="AI21929" s="6"/>
      <c r="AJ21929" s="6"/>
      <c r="AK21929" s="6"/>
      <c r="AL21929" s="6"/>
      <c r="AM21929" s="6"/>
      <c r="AN21929" s="6"/>
      <c r="AO21929" s="6"/>
      <c r="AP21929" s="6"/>
      <c r="AQ21929" s="6"/>
      <c r="AR21929" s="6"/>
      <c r="AS21929" s="6"/>
      <c r="AT21929" s="6"/>
      <c r="AU21929" s="6"/>
      <c r="AV21929" s="6"/>
      <c r="AW21929" s="6"/>
      <c r="AX21929" s="6"/>
      <c r="AY21929" s="6"/>
      <c r="AZ21929" s="6"/>
      <c r="BA21929" s="6"/>
      <c r="BB21929" s="6"/>
      <c r="BC21929" s="6"/>
      <c r="BD21929" s="6"/>
      <c r="BE21929" s="6"/>
      <c r="BF21929" s="6"/>
      <c r="BG21929" s="10"/>
    </row>
    <row r="21930" spans="34:59" x14ac:dyDescent="0.25">
      <c r="AH21930" s="10"/>
      <c r="AI21930" s="6"/>
    </row>
    <row r="21931" spans="34:59" x14ac:dyDescent="0.25">
      <c r="AH21931" s="6"/>
      <c r="AI21931" s="6"/>
      <c r="AJ21931" s="6"/>
      <c r="AK21931" s="6"/>
      <c r="AL21931" s="6"/>
      <c r="AM21931" s="6"/>
      <c r="AN21931" s="6"/>
      <c r="AO21931" s="6"/>
      <c r="AP21931" s="6"/>
      <c r="AQ21931" s="6"/>
      <c r="AR21931" s="6"/>
      <c r="AS21931" s="6"/>
      <c r="AT21931" s="6"/>
      <c r="AU21931" s="6"/>
      <c r="AV21931" s="6"/>
      <c r="AW21931" s="6"/>
      <c r="AX21931" s="6"/>
      <c r="AY21931" s="6"/>
      <c r="AZ21931" s="6"/>
      <c r="BA21931" s="6"/>
      <c r="BB21931" s="6"/>
      <c r="BC21931" s="6"/>
      <c r="BD21931" s="6"/>
      <c r="BE21931" s="6"/>
      <c r="BF21931" s="6"/>
      <c r="BG21931" s="6"/>
    </row>
    <row r="21932" spans="34:59" x14ac:dyDescent="0.25">
      <c r="AH21932" s="10"/>
      <c r="AI21932" s="6"/>
      <c r="AJ21932" s="10"/>
      <c r="AK21932" s="10"/>
      <c r="AL21932" s="10"/>
      <c r="AM21932" s="10"/>
      <c r="AN21932" s="10"/>
      <c r="AO21932" s="10"/>
      <c r="AP21932" s="10"/>
      <c r="AQ21932" s="10"/>
      <c r="AR21932" s="10"/>
      <c r="AS21932" s="10"/>
      <c r="AT21932" s="10"/>
      <c r="AU21932" s="10"/>
      <c r="AV21932" s="10"/>
      <c r="AW21932" s="10"/>
      <c r="AX21932" s="10"/>
      <c r="AY21932" s="10"/>
      <c r="AZ21932" s="10"/>
      <c r="BA21932" s="10"/>
      <c r="BB21932" s="10"/>
      <c r="BC21932" s="10"/>
      <c r="BD21932" s="10"/>
      <c r="BE21932" s="10"/>
      <c r="BF21932" s="10"/>
      <c r="BG21932" s="6"/>
    </row>
    <row r="21933" spans="34:59" x14ac:dyDescent="0.25">
      <c r="AH21933" s="6"/>
      <c r="AI21933" s="6"/>
      <c r="AJ21933" s="6"/>
      <c r="AK21933" s="6"/>
      <c r="AL21933" s="6"/>
      <c r="AM21933" s="6"/>
      <c r="AN21933" s="6"/>
      <c r="AO21933" s="6"/>
      <c r="AP21933" s="6"/>
      <c r="AQ21933" s="6"/>
      <c r="AR21933" s="6"/>
      <c r="AS21933" s="6"/>
      <c r="AT21933" s="6"/>
      <c r="AU21933" s="6"/>
      <c r="AV21933" s="6"/>
      <c r="AW21933" s="6"/>
      <c r="AX21933" s="6"/>
      <c r="AY21933" s="6"/>
      <c r="AZ21933" s="6"/>
      <c r="BA21933" s="6"/>
      <c r="BB21933" s="6"/>
      <c r="BC21933" s="6"/>
      <c r="BD21933" s="6"/>
      <c r="BE21933" s="6"/>
      <c r="BF21933" s="6"/>
      <c r="BG21933" s="10"/>
    </row>
    <row r="21934" spans="34:59" x14ac:dyDescent="0.25">
      <c r="AH21934" s="10"/>
      <c r="AI21934" s="6"/>
    </row>
    <row r="21935" spans="34:59" x14ac:dyDescent="0.25">
      <c r="AH21935" s="6"/>
      <c r="AI21935" s="6"/>
      <c r="AJ21935" s="6"/>
      <c r="AK21935" s="6"/>
      <c r="AL21935" s="6"/>
      <c r="AM21935" s="6"/>
      <c r="AN21935" s="6"/>
      <c r="AO21935" s="6"/>
      <c r="AP21935" s="6"/>
      <c r="AQ21935" s="6"/>
      <c r="AR21935" s="6"/>
      <c r="AS21935" s="6"/>
      <c r="AT21935" s="6"/>
      <c r="AU21935" s="6"/>
      <c r="AV21935" s="6"/>
      <c r="AW21935" s="6"/>
      <c r="AX21935" s="6"/>
      <c r="AY21935" s="6"/>
      <c r="AZ21935" s="6"/>
      <c r="BA21935" s="6"/>
      <c r="BB21935" s="6"/>
      <c r="BC21935" s="6"/>
      <c r="BD21935" s="6"/>
      <c r="BE21935" s="6"/>
      <c r="BF21935" s="6"/>
      <c r="BG21935" s="6"/>
    </row>
    <row r="21936" spans="34:59" x14ac:dyDescent="0.25">
      <c r="AH21936" s="10"/>
      <c r="AI21936" s="6"/>
      <c r="AJ21936" s="10"/>
      <c r="AK21936" s="10"/>
      <c r="AL21936" s="10"/>
      <c r="AM21936" s="10"/>
      <c r="AN21936" s="10"/>
      <c r="AO21936" s="10"/>
      <c r="AP21936" s="10"/>
      <c r="AQ21936" s="10"/>
      <c r="AR21936" s="10"/>
      <c r="AS21936" s="10"/>
      <c r="AT21936" s="10"/>
      <c r="AU21936" s="10"/>
      <c r="AV21936" s="10"/>
      <c r="AW21936" s="10"/>
      <c r="AX21936" s="10"/>
      <c r="AY21936" s="10"/>
      <c r="AZ21936" s="10"/>
      <c r="BA21936" s="10"/>
      <c r="BB21936" s="10"/>
      <c r="BC21936" s="10"/>
      <c r="BD21936" s="10"/>
      <c r="BE21936" s="10"/>
      <c r="BF21936" s="10"/>
      <c r="BG21936" s="6"/>
    </row>
    <row r="21937" spans="34:59" x14ac:dyDescent="0.25">
      <c r="AH21937" s="6"/>
      <c r="AI21937" s="6"/>
      <c r="AJ21937" s="6"/>
      <c r="AK21937" s="6"/>
      <c r="AL21937" s="6"/>
      <c r="AM21937" s="6"/>
      <c r="AN21937" s="6"/>
      <c r="AO21937" s="6"/>
      <c r="AP21937" s="6"/>
      <c r="AQ21937" s="6"/>
      <c r="AR21937" s="6"/>
      <c r="AS21937" s="6"/>
      <c r="AT21937" s="6"/>
      <c r="AU21937" s="6"/>
      <c r="AV21937" s="6"/>
      <c r="AW21937" s="6"/>
      <c r="AX21937" s="6"/>
      <c r="AY21937" s="6"/>
      <c r="AZ21937" s="6"/>
      <c r="BA21937" s="6"/>
      <c r="BB21937" s="6"/>
      <c r="BC21937" s="6"/>
      <c r="BD21937" s="6"/>
      <c r="BE21937" s="6"/>
      <c r="BF21937" s="6"/>
      <c r="BG21937" s="10"/>
    </row>
    <row r="21938" spans="34:59" x14ac:dyDescent="0.25">
      <c r="AH21938" s="10"/>
      <c r="AI21938" s="6"/>
    </row>
    <row r="21939" spans="34:59" x14ac:dyDescent="0.25">
      <c r="AH21939" s="6"/>
      <c r="AI21939" s="6"/>
      <c r="AJ21939" s="6"/>
      <c r="AK21939" s="6"/>
      <c r="AL21939" s="6"/>
      <c r="AM21939" s="6"/>
      <c r="AN21939" s="6"/>
      <c r="AO21939" s="6"/>
      <c r="AP21939" s="6"/>
      <c r="AQ21939" s="6"/>
      <c r="AR21939" s="6"/>
      <c r="AS21939" s="6"/>
      <c r="AT21939" s="6"/>
      <c r="AU21939" s="6"/>
      <c r="AV21939" s="6"/>
      <c r="AW21939" s="6"/>
      <c r="AX21939" s="6"/>
      <c r="AY21939" s="6"/>
      <c r="AZ21939" s="6"/>
      <c r="BA21939" s="6"/>
      <c r="BB21939" s="6"/>
      <c r="BC21939" s="6"/>
      <c r="BD21939" s="6"/>
      <c r="BE21939" s="6"/>
      <c r="BF21939" s="6"/>
      <c r="BG21939" s="6"/>
    </row>
    <row r="21940" spans="34:59" x14ac:dyDescent="0.25">
      <c r="AH21940" s="10"/>
      <c r="AI21940" s="6"/>
      <c r="AJ21940" s="10"/>
      <c r="AK21940" s="10"/>
      <c r="AL21940" s="10"/>
      <c r="AM21940" s="10"/>
      <c r="AN21940" s="10"/>
      <c r="AO21940" s="10"/>
      <c r="AP21940" s="10"/>
      <c r="AQ21940" s="10"/>
      <c r="AR21940" s="10"/>
      <c r="AS21940" s="10"/>
      <c r="AT21940" s="10"/>
      <c r="AU21940" s="10"/>
      <c r="AV21940" s="10"/>
      <c r="AW21940" s="10"/>
      <c r="AX21940" s="10"/>
      <c r="AY21940" s="10"/>
      <c r="AZ21940" s="10"/>
      <c r="BA21940" s="10"/>
      <c r="BB21940" s="10"/>
      <c r="BC21940" s="10"/>
      <c r="BD21940" s="10"/>
      <c r="BE21940" s="10"/>
      <c r="BF21940" s="10"/>
      <c r="BG21940" s="6"/>
    </row>
    <row r="21942" spans="34:59" x14ac:dyDescent="0.25">
      <c r="AH21942" s="10"/>
      <c r="AI21942" s="6"/>
    </row>
    <row r="21943" spans="34:59" x14ac:dyDescent="0.25">
      <c r="AH21943" s="6"/>
      <c r="AI21943" s="6"/>
      <c r="AJ21943" s="6"/>
      <c r="AK21943" s="6"/>
      <c r="AL21943" s="6"/>
      <c r="AM21943" s="6"/>
      <c r="AN21943" s="6"/>
      <c r="AO21943" s="6"/>
      <c r="AP21943" s="6"/>
      <c r="AQ21943" s="6"/>
      <c r="AR21943" s="6"/>
      <c r="AS21943" s="6"/>
      <c r="AT21943" s="6"/>
      <c r="AU21943" s="6"/>
      <c r="AV21943" s="6"/>
      <c r="AW21943" s="6"/>
      <c r="AX21943" s="6"/>
      <c r="AY21943" s="6"/>
      <c r="AZ21943" s="6"/>
      <c r="BA21943" s="6"/>
      <c r="BB21943" s="6"/>
      <c r="BC21943" s="6"/>
      <c r="BD21943" s="6"/>
      <c r="BE21943" s="6"/>
      <c r="BF21943" s="6"/>
      <c r="BG21943" s="6"/>
    </row>
    <row r="21944" spans="34:59" x14ac:dyDescent="0.25">
      <c r="AH21944" s="10"/>
      <c r="AI21944" s="6"/>
      <c r="AJ21944" s="10"/>
      <c r="AK21944" s="10"/>
      <c r="AL21944" s="10"/>
      <c r="AM21944" s="10"/>
      <c r="AN21944" s="10"/>
      <c r="AO21944" s="10"/>
      <c r="AP21944" s="10"/>
      <c r="AQ21944" s="10"/>
      <c r="AR21944" s="10"/>
      <c r="AS21944" s="10"/>
      <c r="AT21944" s="10"/>
      <c r="AU21944" s="10"/>
      <c r="AV21944" s="10"/>
      <c r="AW21944" s="10"/>
      <c r="AX21944" s="10"/>
      <c r="AY21944" s="10"/>
      <c r="AZ21944" s="10"/>
      <c r="BA21944" s="10"/>
      <c r="BB21944" s="10"/>
      <c r="BC21944" s="10"/>
      <c r="BD21944" s="10"/>
      <c r="BE21944" s="10"/>
      <c r="BF21944" s="10"/>
      <c r="BG21944" s="6"/>
    </row>
    <row r="21945" spans="34:59" x14ac:dyDescent="0.25">
      <c r="AH21945" s="6"/>
      <c r="AI21945" s="6"/>
      <c r="AJ21945" s="6"/>
      <c r="AK21945" s="6"/>
      <c r="AL21945" s="6"/>
      <c r="AM21945" s="6"/>
      <c r="AN21945" s="6"/>
      <c r="AO21945" s="6"/>
      <c r="AP21945" s="6"/>
      <c r="AQ21945" s="6"/>
      <c r="AR21945" s="6"/>
      <c r="AS21945" s="6"/>
      <c r="AT21945" s="6"/>
      <c r="AU21945" s="6"/>
      <c r="AV21945" s="6"/>
      <c r="AW21945" s="6"/>
      <c r="AX21945" s="6"/>
      <c r="AY21945" s="6"/>
      <c r="AZ21945" s="6"/>
      <c r="BA21945" s="6"/>
      <c r="BB21945" s="6"/>
      <c r="BC21945" s="6"/>
      <c r="BD21945" s="6"/>
      <c r="BE21945" s="6"/>
      <c r="BF21945" s="6"/>
      <c r="BG21945" s="10"/>
    </row>
    <row r="21946" spans="34:59" x14ac:dyDescent="0.25">
      <c r="AH21946" s="10"/>
      <c r="AI21946" s="6"/>
    </row>
    <row r="21947" spans="34:59" x14ac:dyDescent="0.25">
      <c r="AH21947" s="6"/>
      <c r="AI21947" s="6"/>
      <c r="AJ21947" s="6"/>
      <c r="AK21947" s="6"/>
      <c r="AL21947" s="6"/>
      <c r="AM21947" s="6"/>
      <c r="AN21947" s="6"/>
      <c r="AO21947" s="6"/>
      <c r="AP21947" s="6"/>
      <c r="AQ21947" s="6"/>
      <c r="AR21947" s="6"/>
      <c r="AS21947" s="6"/>
      <c r="AT21947" s="6"/>
      <c r="AU21947" s="6"/>
      <c r="AV21947" s="6"/>
      <c r="AW21947" s="6"/>
      <c r="AX21947" s="6"/>
      <c r="AY21947" s="6"/>
      <c r="AZ21947" s="6"/>
      <c r="BA21947" s="6"/>
      <c r="BB21947" s="6"/>
      <c r="BC21947" s="6"/>
      <c r="BD21947" s="6"/>
      <c r="BE21947" s="6"/>
      <c r="BF21947" s="6"/>
      <c r="BG21947" s="6"/>
    </row>
    <row r="21948" spans="34:59" x14ac:dyDescent="0.25">
      <c r="AH21948" s="10"/>
      <c r="AI21948" s="6"/>
      <c r="AJ21948" s="10"/>
      <c r="AK21948" s="10"/>
      <c r="AL21948" s="10"/>
      <c r="AM21948" s="10"/>
      <c r="AN21948" s="10"/>
      <c r="AO21948" s="10"/>
      <c r="AP21948" s="10"/>
      <c r="AQ21948" s="10"/>
      <c r="AR21948" s="10"/>
      <c r="AS21948" s="10"/>
      <c r="AT21948" s="10"/>
      <c r="AU21948" s="10"/>
      <c r="AV21948" s="10"/>
      <c r="AW21948" s="10"/>
      <c r="AX21948" s="10"/>
      <c r="AY21948" s="10"/>
      <c r="AZ21948" s="10"/>
      <c r="BA21948" s="10"/>
      <c r="BB21948" s="10"/>
      <c r="BC21948" s="10"/>
      <c r="BD21948" s="10"/>
      <c r="BE21948" s="10"/>
      <c r="BF21948" s="10"/>
      <c r="BG21948" s="6"/>
    </row>
    <row r="21949" spans="34:59" x14ac:dyDescent="0.25">
      <c r="AH21949" s="6"/>
      <c r="AI21949" s="6"/>
      <c r="AJ21949" s="6"/>
      <c r="AK21949" s="6"/>
      <c r="AL21949" s="6"/>
      <c r="AM21949" s="6"/>
      <c r="AN21949" s="6"/>
      <c r="AO21949" s="6"/>
      <c r="AP21949" s="6"/>
      <c r="AQ21949" s="6"/>
      <c r="AR21949" s="6"/>
      <c r="AS21949" s="6"/>
      <c r="AT21949" s="6"/>
      <c r="AU21949" s="6"/>
      <c r="AV21949" s="6"/>
      <c r="AW21949" s="6"/>
      <c r="AX21949" s="6"/>
      <c r="AY21949" s="6"/>
      <c r="AZ21949" s="6"/>
      <c r="BA21949" s="6"/>
      <c r="BB21949" s="6"/>
      <c r="BC21949" s="6"/>
      <c r="BD21949" s="6"/>
      <c r="BE21949" s="6"/>
      <c r="BF21949" s="6"/>
      <c r="BG21949" s="10"/>
    </row>
    <row r="21950" spans="34:59" x14ac:dyDescent="0.25">
      <c r="AH21950" s="10"/>
      <c r="AI21950" s="6"/>
    </row>
    <row r="21951" spans="34:59" x14ac:dyDescent="0.25">
      <c r="AH21951" s="6"/>
      <c r="AI21951" s="6"/>
      <c r="AJ21951" s="6"/>
      <c r="AK21951" s="6"/>
      <c r="AL21951" s="6"/>
      <c r="AM21951" s="6"/>
      <c r="AN21951" s="6"/>
      <c r="AO21951" s="6"/>
      <c r="AP21951" s="6"/>
      <c r="AQ21951" s="6"/>
      <c r="AR21951" s="6"/>
      <c r="AS21951" s="6"/>
      <c r="AT21951" s="6"/>
      <c r="AU21951" s="6"/>
      <c r="AV21951" s="6"/>
      <c r="AW21951" s="6"/>
      <c r="AX21951" s="6"/>
      <c r="AY21951" s="6"/>
      <c r="AZ21951" s="6"/>
      <c r="BA21951" s="6"/>
      <c r="BB21951" s="6"/>
      <c r="BC21951" s="6"/>
      <c r="BD21951" s="6"/>
      <c r="BE21951" s="6"/>
      <c r="BF21951" s="6"/>
      <c r="BG21951" s="6"/>
    </row>
    <row r="21952" spans="34:59" x14ac:dyDescent="0.25">
      <c r="AH21952" s="10"/>
      <c r="AI21952" s="6"/>
      <c r="AJ21952" s="10"/>
      <c r="AK21952" s="10"/>
      <c r="AL21952" s="10"/>
      <c r="AM21952" s="10"/>
      <c r="AN21952" s="10"/>
      <c r="AO21952" s="10"/>
      <c r="AP21952" s="10"/>
      <c r="AQ21952" s="10"/>
      <c r="AR21952" s="10"/>
      <c r="AS21952" s="10"/>
      <c r="AT21952" s="10"/>
      <c r="AU21952" s="10"/>
      <c r="AV21952" s="10"/>
      <c r="AW21952" s="10"/>
      <c r="AX21952" s="10"/>
      <c r="AY21952" s="10"/>
      <c r="AZ21952" s="10"/>
      <c r="BA21952" s="10"/>
      <c r="BB21952" s="10"/>
      <c r="BC21952" s="10"/>
      <c r="BD21952" s="10"/>
      <c r="BE21952" s="10"/>
      <c r="BF21952" s="10"/>
      <c r="BG21952" s="6"/>
    </row>
    <row r="21953" spans="34:59" x14ac:dyDescent="0.25">
      <c r="AH21953" s="6"/>
      <c r="AI21953" s="6"/>
      <c r="AJ21953" s="6"/>
      <c r="AK21953" s="6"/>
      <c r="AL21953" s="6"/>
      <c r="AM21953" s="6"/>
      <c r="AN21953" s="6"/>
      <c r="AO21953" s="6"/>
      <c r="AP21953" s="6"/>
      <c r="AQ21953" s="6"/>
      <c r="AR21953" s="6"/>
      <c r="AS21953" s="6"/>
      <c r="AT21953" s="6"/>
      <c r="AU21953" s="6"/>
      <c r="AV21953" s="6"/>
      <c r="AW21953" s="6"/>
      <c r="AX21953" s="6"/>
      <c r="AY21953" s="6"/>
      <c r="AZ21953" s="6"/>
      <c r="BA21953" s="6"/>
      <c r="BB21953" s="6"/>
      <c r="BC21953" s="6"/>
      <c r="BD21953" s="6"/>
      <c r="BE21953" s="6"/>
      <c r="BF21953" s="6"/>
      <c r="BG21953" s="10"/>
    </row>
    <row r="21954" spans="34:59" x14ac:dyDescent="0.25">
      <c r="AH21954" s="10"/>
      <c r="AI21954" s="6"/>
    </row>
    <row r="21955" spans="34:59" x14ac:dyDescent="0.25">
      <c r="AH21955" s="6"/>
      <c r="AI21955" s="6"/>
      <c r="AJ21955" s="6"/>
      <c r="AK21955" s="6"/>
      <c r="AL21955" s="6"/>
      <c r="AM21955" s="6"/>
      <c r="AN21955" s="6"/>
      <c r="AO21955" s="6"/>
      <c r="AP21955" s="6"/>
      <c r="AQ21955" s="6"/>
      <c r="AR21955" s="6"/>
      <c r="AS21955" s="6"/>
      <c r="AT21955" s="6"/>
      <c r="AU21955" s="6"/>
      <c r="AV21955" s="6"/>
      <c r="AW21955" s="6"/>
      <c r="AX21955" s="6"/>
      <c r="AY21955" s="6"/>
      <c r="AZ21955" s="6"/>
      <c r="BA21955" s="6"/>
      <c r="BB21955" s="6"/>
      <c r="BC21955" s="6"/>
      <c r="BD21955" s="6"/>
      <c r="BE21955" s="6"/>
      <c r="BF21955" s="6"/>
      <c r="BG21955" s="6"/>
    </row>
    <row r="21956" spans="34:59" x14ac:dyDescent="0.25">
      <c r="AH21956" s="10"/>
      <c r="AI21956" s="6"/>
      <c r="AJ21956" s="10"/>
      <c r="AK21956" s="10"/>
      <c r="AL21956" s="10"/>
      <c r="AM21956" s="10"/>
      <c r="AN21956" s="10"/>
      <c r="AO21956" s="10"/>
      <c r="AP21956" s="10"/>
      <c r="AQ21956" s="10"/>
      <c r="AR21956" s="10"/>
      <c r="AS21956" s="10"/>
      <c r="AT21956" s="10"/>
      <c r="AU21956" s="10"/>
      <c r="AV21956" s="10"/>
      <c r="AW21956" s="10"/>
      <c r="AX21956" s="10"/>
      <c r="AY21956" s="10"/>
      <c r="AZ21956" s="10"/>
      <c r="BA21956" s="10"/>
      <c r="BB21956" s="10"/>
      <c r="BC21956" s="10"/>
      <c r="BD21956" s="10"/>
      <c r="BE21956" s="10"/>
      <c r="BF21956" s="10"/>
      <c r="BG21956" s="6"/>
    </row>
    <row r="21958" spans="34:59" x14ac:dyDescent="0.25">
      <c r="AH21958" s="10"/>
      <c r="AI21958" s="6"/>
    </row>
    <row r="21959" spans="34:59" x14ac:dyDescent="0.25">
      <c r="AH21959" s="6"/>
      <c r="AI21959" s="6"/>
      <c r="AJ21959" s="6"/>
      <c r="AK21959" s="6"/>
      <c r="AL21959" s="6"/>
      <c r="AM21959" s="6"/>
      <c r="AN21959" s="6"/>
      <c r="AO21959" s="6"/>
      <c r="AP21959" s="6"/>
      <c r="AQ21959" s="6"/>
      <c r="AR21959" s="6"/>
      <c r="AS21959" s="6"/>
      <c r="AT21959" s="6"/>
      <c r="AU21959" s="6"/>
      <c r="AV21959" s="6"/>
      <c r="AW21959" s="6"/>
      <c r="AX21959" s="6"/>
      <c r="AY21959" s="6"/>
      <c r="AZ21959" s="6"/>
      <c r="BA21959" s="6"/>
      <c r="BB21959" s="6"/>
      <c r="BC21959" s="6"/>
      <c r="BD21959" s="6"/>
      <c r="BE21959" s="6"/>
      <c r="BF21959" s="6"/>
      <c r="BG21959" s="6"/>
    </row>
    <row r="21960" spans="34:59" x14ac:dyDescent="0.25">
      <c r="AH21960" s="10"/>
      <c r="AI21960" s="6"/>
      <c r="AJ21960" s="10"/>
      <c r="AK21960" s="10"/>
      <c r="AL21960" s="10"/>
      <c r="AM21960" s="10"/>
      <c r="AN21960" s="10"/>
      <c r="AO21960" s="10"/>
      <c r="AP21960" s="10"/>
      <c r="AQ21960" s="10"/>
      <c r="AR21960" s="10"/>
      <c r="AS21960" s="10"/>
      <c r="AT21960" s="10"/>
      <c r="AU21960" s="10"/>
      <c r="AV21960" s="10"/>
      <c r="AW21960" s="10"/>
      <c r="AX21960" s="10"/>
      <c r="AY21960" s="10"/>
      <c r="AZ21960" s="10"/>
      <c r="BA21960" s="10"/>
      <c r="BB21960" s="10"/>
      <c r="BC21960" s="10"/>
      <c r="BD21960" s="10"/>
      <c r="BE21960" s="10"/>
      <c r="BF21960" s="10"/>
      <c r="BG21960" s="6"/>
    </row>
    <row r="21961" spans="34:59" x14ac:dyDescent="0.25">
      <c r="AH21961" s="6"/>
      <c r="AI21961" s="6"/>
      <c r="AJ21961" s="6"/>
      <c r="AK21961" s="6"/>
      <c r="AL21961" s="6"/>
      <c r="AM21961" s="6"/>
      <c r="AN21961" s="6"/>
      <c r="AO21961" s="6"/>
      <c r="AP21961" s="6"/>
      <c r="AQ21961" s="6"/>
      <c r="AR21961" s="6"/>
      <c r="AS21961" s="6"/>
      <c r="AT21961" s="6"/>
      <c r="AU21961" s="6"/>
      <c r="AV21961" s="6"/>
      <c r="AW21961" s="6"/>
      <c r="AX21961" s="6"/>
      <c r="AY21961" s="6"/>
      <c r="AZ21961" s="6"/>
      <c r="BA21961" s="6"/>
      <c r="BB21961" s="6"/>
      <c r="BC21961" s="6"/>
      <c r="BD21961" s="6"/>
      <c r="BE21961" s="6"/>
      <c r="BF21961" s="6"/>
      <c r="BG21961" s="10"/>
    </row>
    <row r="21962" spans="34:59" x14ac:dyDescent="0.25">
      <c r="AH21962" s="10"/>
      <c r="AI21962" s="6"/>
    </row>
    <row r="21963" spans="34:59" x14ac:dyDescent="0.25">
      <c r="AH21963" s="6"/>
      <c r="AI21963" s="6"/>
      <c r="AJ21963" s="6"/>
      <c r="AK21963" s="6"/>
      <c r="AL21963" s="6"/>
      <c r="AM21963" s="6"/>
      <c r="AN21963" s="6"/>
      <c r="AO21963" s="6"/>
      <c r="AP21963" s="6"/>
      <c r="AQ21963" s="6"/>
      <c r="AR21963" s="6"/>
      <c r="AS21963" s="6"/>
      <c r="AT21963" s="6"/>
      <c r="AU21963" s="6"/>
      <c r="AV21963" s="6"/>
      <c r="AW21963" s="6"/>
      <c r="AX21963" s="6"/>
      <c r="AY21963" s="6"/>
      <c r="AZ21963" s="6"/>
      <c r="BA21963" s="6"/>
      <c r="BB21963" s="6"/>
      <c r="BC21963" s="6"/>
      <c r="BD21963" s="6"/>
      <c r="BE21963" s="6"/>
      <c r="BF21963" s="6"/>
      <c r="BG21963" s="6"/>
    </row>
    <row r="21964" spans="34:59" x14ac:dyDescent="0.25">
      <c r="AH21964" s="10"/>
      <c r="AI21964" s="6"/>
      <c r="AJ21964" s="10"/>
      <c r="AK21964" s="10"/>
      <c r="AL21964" s="10"/>
      <c r="AM21964" s="10"/>
      <c r="AN21964" s="10"/>
      <c r="AO21964" s="10"/>
      <c r="AP21964" s="10"/>
      <c r="AQ21964" s="10"/>
      <c r="AR21964" s="10"/>
      <c r="AS21964" s="10"/>
      <c r="AT21964" s="10"/>
      <c r="AU21964" s="10"/>
      <c r="AV21964" s="10"/>
      <c r="AW21964" s="10"/>
      <c r="AX21964" s="10"/>
      <c r="AY21964" s="10"/>
      <c r="AZ21964" s="10"/>
      <c r="BA21964" s="10"/>
      <c r="BB21964" s="10"/>
      <c r="BC21964" s="10"/>
      <c r="BD21964" s="10"/>
      <c r="BE21964" s="10"/>
      <c r="BF21964" s="10"/>
      <c r="BG21964" s="6"/>
    </row>
    <row r="21965" spans="34:59" x14ac:dyDescent="0.25">
      <c r="AH21965" s="6"/>
      <c r="AI21965" s="6"/>
      <c r="AJ21965" s="6"/>
      <c r="AK21965" s="6"/>
      <c r="AL21965" s="6"/>
      <c r="AM21965" s="6"/>
      <c r="AN21965" s="6"/>
      <c r="AO21965" s="6"/>
      <c r="AP21965" s="6"/>
      <c r="AQ21965" s="6"/>
      <c r="AR21965" s="6"/>
      <c r="AS21965" s="6"/>
      <c r="AT21965" s="6"/>
      <c r="AU21965" s="6"/>
      <c r="AV21965" s="6"/>
      <c r="AW21965" s="6"/>
      <c r="AX21965" s="6"/>
      <c r="AY21965" s="6"/>
      <c r="AZ21965" s="6"/>
      <c r="BA21965" s="6"/>
      <c r="BB21965" s="6"/>
      <c r="BC21965" s="6"/>
      <c r="BD21965" s="6"/>
      <c r="BE21965" s="6"/>
      <c r="BF21965" s="6"/>
      <c r="BG21965" s="10"/>
    </row>
    <row r="21966" spans="34:59" x14ac:dyDescent="0.25">
      <c r="AH21966" s="10"/>
      <c r="AI21966" s="6"/>
    </row>
    <row r="21967" spans="34:59" x14ac:dyDescent="0.25">
      <c r="AH21967" s="6"/>
      <c r="AI21967" s="6"/>
      <c r="AJ21967" s="6"/>
      <c r="AK21967" s="6"/>
      <c r="AL21967" s="6"/>
      <c r="AM21967" s="6"/>
      <c r="AN21967" s="6"/>
      <c r="AO21967" s="6"/>
      <c r="AP21967" s="6"/>
      <c r="AQ21967" s="6"/>
      <c r="AR21967" s="6"/>
      <c r="AS21967" s="6"/>
      <c r="AT21967" s="6"/>
      <c r="AU21967" s="6"/>
      <c r="AV21967" s="6"/>
      <c r="AW21967" s="6"/>
      <c r="AX21967" s="6"/>
      <c r="AY21967" s="6"/>
      <c r="AZ21967" s="6"/>
      <c r="BA21967" s="6"/>
      <c r="BB21967" s="6"/>
      <c r="BC21967" s="6"/>
      <c r="BD21967" s="6"/>
      <c r="BE21967" s="6"/>
      <c r="BF21967" s="6"/>
      <c r="BG21967" s="6"/>
    </row>
    <row r="21968" spans="34:59" x14ac:dyDescent="0.25">
      <c r="AH21968" s="10"/>
      <c r="AI21968" s="6"/>
      <c r="AJ21968" s="10"/>
      <c r="AK21968" s="10"/>
      <c r="AL21968" s="10"/>
      <c r="AM21968" s="10"/>
      <c r="AN21968" s="10"/>
      <c r="AO21968" s="10"/>
      <c r="AP21968" s="10"/>
      <c r="AQ21968" s="10"/>
      <c r="AR21968" s="10"/>
      <c r="AS21968" s="10"/>
      <c r="AT21968" s="10"/>
      <c r="AU21968" s="10"/>
      <c r="AV21968" s="10"/>
      <c r="AW21968" s="10"/>
      <c r="AX21968" s="10"/>
      <c r="AY21968" s="10"/>
      <c r="AZ21968" s="10"/>
      <c r="BA21968" s="10"/>
      <c r="BB21968" s="10"/>
      <c r="BC21968" s="10"/>
      <c r="BD21968" s="10"/>
      <c r="BE21968" s="10"/>
      <c r="BF21968" s="10"/>
      <c r="BG21968" s="6"/>
    </row>
    <row r="21969" spans="34:59" x14ac:dyDescent="0.25">
      <c r="AH21969" s="6"/>
      <c r="AI21969" s="6"/>
      <c r="AJ21969" s="6"/>
      <c r="AK21969" s="6"/>
      <c r="AL21969" s="6"/>
      <c r="AM21969" s="6"/>
      <c r="AN21969" s="6"/>
      <c r="AO21969" s="6"/>
      <c r="AP21969" s="6"/>
      <c r="AQ21969" s="6"/>
      <c r="AR21969" s="6"/>
      <c r="AS21969" s="6"/>
      <c r="AT21969" s="6"/>
      <c r="AU21969" s="6"/>
      <c r="AV21969" s="6"/>
      <c r="AW21969" s="6"/>
      <c r="AX21969" s="6"/>
      <c r="AY21969" s="6"/>
      <c r="AZ21969" s="6"/>
      <c r="BA21969" s="6"/>
      <c r="BB21969" s="6"/>
      <c r="BC21969" s="6"/>
      <c r="BD21969" s="6"/>
      <c r="BE21969" s="6"/>
      <c r="BF21969" s="6"/>
      <c r="BG21969" s="10"/>
    </row>
    <row r="21970" spans="34:59" x14ac:dyDescent="0.25">
      <c r="AH21970" s="10"/>
      <c r="AI21970" s="6"/>
    </row>
    <row r="21971" spans="34:59" x14ac:dyDescent="0.25">
      <c r="AH21971" s="6"/>
      <c r="AI21971" s="6"/>
      <c r="AJ21971" s="6"/>
      <c r="AK21971" s="6"/>
      <c r="AL21971" s="6"/>
      <c r="AM21971" s="6"/>
      <c r="AN21971" s="6"/>
      <c r="AO21971" s="6"/>
      <c r="AP21971" s="6"/>
      <c r="AQ21971" s="6"/>
      <c r="AR21971" s="6"/>
      <c r="AS21971" s="6"/>
      <c r="AT21971" s="6"/>
      <c r="AU21971" s="6"/>
      <c r="AV21971" s="6"/>
      <c r="AW21971" s="6"/>
      <c r="AX21971" s="6"/>
      <c r="AY21971" s="6"/>
      <c r="AZ21971" s="6"/>
      <c r="BA21971" s="6"/>
      <c r="BB21971" s="6"/>
      <c r="BC21971" s="6"/>
      <c r="BD21971" s="6"/>
      <c r="BE21971" s="6"/>
      <c r="BF21971" s="6"/>
      <c r="BG21971" s="6"/>
    </row>
    <row r="21972" spans="34:59" x14ac:dyDescent="0.25">
      <c r="AH21972" s="10"/>
      <c r="AI21972" s="6"/>
      <c r="AJ21972" s="10"/>
      <c r="AK21972" s="10"/>
      <c r="AL21972" s="10"/>
      <c r="AM21972" s="10"/>
      <c r="AN21972" s="10"/>
      <c r="AO21972" s="10"/>
      <c r="AP21972" s="10"/>
      <c r="AQ21972" s="10"/>
      <c r="AR21972" s="10"/>
      <c r="AS21972" s="10"/>
      <c r="AT21972" s="10"/>
      <c r="AU21972" s="10"/>
      <c r="AV21972" s="10"/>
      <c r="AW21972" s="10"/>
      <c r="AX21972" s="10"/>
      <c r="AY21972" s="10"/>
      <c r="AZ21972" s="10"/>
      <c r="BA21972" s="10"/>
      <c r="BB21972" s="10"/>
      <c r="BC21972" s="10"/>
      <c r="BD21972" s="10"/>
      <c r="BE21972" s="10"/>
      <c r="BF21972" s="10"/>
      <c r="BG21972" s="6"/>
    </row>
    <row r="21974" spans="34:59" x14ac:dyDescent="0.25">
      <c r="AH21974" s="10"/>
      <c r="AI21974" s="6"/>
    </row>
    <row r="21975" spans="34:59" x14ac:dyDescent="0.25">
      <c r="AH21975" s="6"/>
      <c r="AI21975" s="6"/>
      <c r="AJ21975" s="6"/>
      <c r="AK21975" s="6"/>
      <c r="AL21975" s="6"/>
      <c r="AM21975" s="6"/>
      <c r="AN21975" s="6"/>
      <c r="AO21975" s="6"/>
      <c r="AP21975" s="6"/>
      <c r="AQ21975" s="6"/>
      <c r="AR21975" s="6"/>
      <c r="AS21975" s="6"/>
      <c r="AT21975" s="6"/>
      <c r="AU21975" s="6"/>
      <c r="AV21975" s="6"/>
      <c r="AW21975" s="6"/>
      <c r="AX21975" s="6"/>
      <c r="AY21975" s="6"/>
      <c r="AZ21975" s="6"/>
      <c r="BA21975" s="6"/>
      <c r="BB21975" s="6"/>
      <c r="BC21975" s="6"/>
      <c r="BD21975" s="6"/>
      <c r="BE21975" s="6"/>
      <c r="BF21975" s="6"/>
      <c r="BG21975" s="6"/>
    </row>
    <row r="21976" spans="34:59" x14ac:dyDescent="0.25">
      <c r="AH21976" s="10"/>
      <c r="AI21976" s="6"/>
      <c r="AJ21976" s="10"/>
      <c r="AK21976" s="10"/>
      <c r="AL21976" s="10"/>
      <c r="AM21976" s="10"/>
      <c r="AN21976" s="10"/>
      <c r="AO21976" s="10"/>
      <c r="AP21976" s="10"/>
      <c r="AQ21976" s="10"/>
      <c r="AR21976" s="10"/>
      <c r="AS21976" s="10"/>
      <c r="AT21976" s="10"/>
      <c r="AU21976" s="10"/>
      <c r="AV21976" s="10"/>
      <c r="AW21976" s="10"/>
      <c r="AX21976" s="10"/>
      <c r="AY21976" s="10"/>
      <c r="AZ21976" s="10"/>
      <c r="BA21976" s="10"/>
      <c r="BB21976" s="10"/>
      <c r="BC21976" s="10"/>
      <c r="BD21976" s="10"/>
      <c r="BE21976" s="10"/>
      <c r="BF21976" s="10"/>
      <c r="BG21976" s="6"/>
    </row>
    <row r="21977" spans="34:59" x14ac:dyDescent="0.25">
      <c r="AH21977" s="6"/>
      <c r="AI21977" s="6"/>
      <c r="AJ21977" s="6"/>
      <c r="AK21977" s="6"/>
      <c r="AL21977" s="6"/>
      <c r="AM21977" s="6"/>
      <c r="AN21977" s="6"/>
      <c r="AO21977" s="6"/>
      <c r="AP21977" s="6"/>
      <c r="AQ21977" s="6"/>
      <c r="AR21977" s="6"/>
      <c r="AS21977" s="6"/>
      <c r="AT21977" s="6"/>
      <c r="AU21977" s="6"/>
      <c r="AV21977" s="6"/>
      <c r="AW21977" s="6"/>
      <c r="AX21977" s="6"/>
      <c r="AY21977" s="6"/>
      <c r="AZ21977" s="6"/>
      <c r="BA21977" s="6"/>
      <c r="BB21977" s="6"/>
      <c r="BC21977" s="6"/>
      <c r="BD21977" s="6"/>
      <c r="BE21977" s="6"/>
      <c r="BF21977" s="6"/>
      <c r="BG21977" s="10"/>
    </row>
    <row r="21978" spans="34:59" x14ac:dyDescent="0.25">
      <c r="AH21978" s="10"/>
      <c r="AI21978" s="6"/>
    </row>
    <row r="21979" spans="34:59" x14ac:dyDescent="0.25">
      <c r="AH21979" s="6"/>
      <c r="AI21979" s="6"/>
      <c r="AJ21979" s="6"/>
      <c r="AK21979" s="6"/>
      <c r="AL21979" s="6"/>
      <c r="AM21979" s="6"/>
      <c r="AN21979" s="6"/>
      <c r="AO21979" s="6"/>
      <c r="AP21979" s="6"/>
      <c r="AQ21979" s="6"/>
      <c r="AR21979" s="6"/>
      <c r="AS21979" s="6"/>
      <c r="AT21979" s="6"/>
      <c r="AU21979" s="6"/>
      <c r="AV21979" s="6"/>
      <c r="AW21979" s="6"/>
      <c r="AX21979" s="6"/>
      <c r="AY21979" s="6"/>
      <c r="AZ21979" s="6"/>
      <c r="BA21979" s="6"/>
      <c r="BB21979" s="6"/>
      <c r="BC21979" s="6"/>
      <c r="BD21979" s="6"/>
      <c r="BE21979" s="6"/>
      <c r="BF21979" s="6"/>
      <c r="BG21979" s="6"/>
    </row>
    <row r="21980" spans="34:59" x14ac:dyDescent="0.25">
      <c r="AH21980" s="10"/>
      <c r="AI21980" s="6"/>
      <c r="AJ21980" s="10"/>
      <c r="AK21980" s="10"/>
      <c r="AL21980" s="10"/>
      <c r="AM21980" s="10"/>
      <c r="AN21980" s="10"/>
      <c r="AO21980" s="10"/>
      <c r="AP21980" s="10"/>
      <c r="AQ21980" s="10"/>
      <c r="AR21980" s="10"/>
      <c r="AS21980" s="10"/>
      <c r="AT21980" s="10"/>
      <c r="AU21980" s="10"/>
      <c r="AV21980" s="10"/>
      <c r="AW21980" s="10"/>
      <c r="AX21980" s="10"/>
      <c r="AY21980" s="10"/>
      <c r="AZ21980" s="10"/>
      <c r="BA21980" s="10"/>
      <c r="BB21980" s="10"/>
      <c r="BC21980" s="10"/>
      <c r="BD21980" s="10"/>
      <c r="BE21980" s="10"/>
      <c r="BF21980" s="10"/>
      <c r="BG21980" s="6"/>
    </row>
    <row r="21981" spans="34:59" x14ac:dyDescent="0.25">
      <c r="AH21981" s="6"/>
      <c r="AI21981" s="6"/>
      <c r="AJ21981" s="6"/>
      <c r="AK21981" s="6"/>
      <c r="AL21981" s="6"/>
      <c r="AM21981" s="6"/>
      <c r="AN21981" s="6"/>
      <c r="AO21981" s="6"/>
      <c r="AP21981" s="6"/>
      <c r="AQ21981" s="6"/>
      <c r="AR21981" s="6"/>
      <c r="AS21981" s="6"/>
      <c r="AT21981" s="6"/>
      <c r="AU21981" s="6"/>
      <c r="AV21981" s="6"/>
      <c r="AW21981" s="6"/>
      <c r="AX21981" s="6"/>
      <c r="AY21981" s="6"/>
      <c r="AZ21981" s="6"/>
      <c r="BA21981" s="6"/>
      <c r="BB21981" s="6"/>
      <c r="BC21981" s="6"/>
      <c r="BD21981" s="6"/>
      <c r="BE21981" s="6"/>
      <c r="BF21981" s="6"/>
      <c r="BG21981" s="10"/>
    </row>
    <row r="21982" spans="34:59" x14ac:dyDescent="0.25">
      <c r="AH21982" s="10"/>
      <c r="AI21982" s="6"/>
    </row>
    <row r="21983" spans="34:59" x14ac:dyDescent="0.25">
      <c r="AH21983" s="6"/>
      <c r="AI21983" s="6"/>
      <c r="AJ21983" s="6"/>
      <c r="AK21983" s="6"/>
      <c r="AL21983" s="6"/>
      <c r="AM21983" s="6"/>
      <c r="AN21983" s="6"/>
      <c r="AO21983" s="6"/>
      <c r="AP21983" s="6"/>
      <c r="AQ21983" s="6"/>
      <c r="AR21983" s="6"/>
      <c r="AS21983" s="6"/>
      <c r="AT21983" s="6"/>
      <c r="AU21983" s="6"/>
      <c r="AV21983" s="6"/>
      <c r="AW21983" s="6"/>
      <c r="AX21983" s="6"/>
      <c r="AY21983" s="6"/>
      <c r="AZ21983" s="6"/>
      <c r="BA21983" s="6"/>
      <c r="BB21983" s="6"/>
      <c r="BC21983" s="6"/>
      <c r="BD21983" s="6"/>
      <c r="BE21983" s="6"/>
      <c r="BF21983" s="6"/>
      <c r="BG21983" s="6"/>
    </row>
    <row r="21984" spans="34:59" x14ac:dyDescent="0.25">
      <c r="AH21984" s="10"/>
      <c r="AI21984" s="6"/>
      <c r="AJ21984" s="10"/>
      <c r="AK21984" s="10"/>
      <c r="AL21984" s="10"/>
      <c r="AM21984" s="10"/>
      <c r="AN21984" s="10"/>
      <c r="AO21984" s="10"/>
      <c r="AP21984" s="10"/>
      <c r="AQ21984" s="10"/>
      <c r="AR21984" s="10"/>
      <c r="AS21984" s="10"/>
      <c r="AT21984" s="10"/>
      <c r="AU21984" s="10"/>
      <c r="AV21984" s="10"/>
      <c r="AW21984" s="10"/>
      <c r="AX21984" s="10"/>
      <c r="AY21984" s="10"/>
      <c r="AZ21984" s="10"/>
      <c r="BA21984" s="10"/>
      <c r="BB21984" s="10"/>
      <c r="BC21984" s="10"/>
      <c r="BD21984" s="10"/>
      <c r="BE21984" s="10"/>
      <c r="BF21984" s="10"/>
      <c r="BG21984" s="6"/>
    </row>
    <row r="21985" spans="34:59" x14ac:dyDescent="0.25">
      <c r="AH21985" s="6"/>
      <c r="AI21985" s="6"/>
      <c r="AJ21985" s="6"/>
      <c r="AK21985" s="6"/>
      <c r="AL21985" s="6"/>
      <c r="AM21985" s="6"/>
      <c r="AN21985" s="6"/>
      <c r="AO21985" s="6"/>
      <c r="AP21985" s="6"/>
      <c r="AQ21985" s="6"/>
      <c r="AR21985" s="6"/>
      <c r="AS21985" s="6"/>
      <c r="AT21985" s="6"/>
      <c r="AU21985" s="6"/>
      <c r="AV21985" s="6"/>
      <c r="AW21985" s="6"/>
      <c r="AX21985" s="6"/>
      <c r="AY21985" s="6"/>
      <c r="AZ21985" s="6"/>
      <c r="BA21985" s="6"/>
      <c r="BB21985" s="6"/>
      <c r="BC21985" s="6"/>
      <c r="BD21985" s="6"/>
      <c r="BE21985" s="6"/>
      <c r="BF21985" s="6"/>
      <c r="BG21985" s="10"/>
    </row>
    <row r="21986" spans="34:59" x14ac:dyDescent="0.25">
      <c r="AH21986" s="10"/>
      <c r="AI21986" s="6"/>
    </row>
    <row r="21987" spans="34:59" x14ac:dyDescent="0.25">
      <c r="AH21987" s="6"/>
      <c r="AI21987" s="6"/>
      <c r="AJ21987" s="6"/>
      <c r="AK21987" s="6"/>
      <c r="AL21987" s="6"/>
      <c r="AM21987" s="6"/>
      <c r="AN21987" s="6"/>
      <c r="AO21987" s="6"/>
      <c r="AP21987" s="6"/>
      <c r="AQ21987" s="6"/>
      <c r="AR21987" s="6"/>
      <c r="AS21987" s="6"/>
      <c r="AT21987" s="6"/>
      <c r="AU21987" s="6"/>
      <c r="AV21987" s="6"/>
      <c r="AW21987" s="6"/>
      <c r="AX21987" s="6"/>
      <c r="AY21987" s="6"/>
      <c r="AZ21987" s="6"/>
      <c r="BA21987" s="6"/>
      <c r="BB21987" s="6"/>
      <c r="BC21987" s="6"/>
      <c r="BD21987" s="6"/>
      <c r="BE21987" s="6"/>
      <c r="BF21987" s="6"/>
      <c r="BG21987" s="6"/>
    </row>
    <row r="21988" spans="34:59" x14ac:dyDescent="0.25">
      <c r="AH21988" s="10"/>
      <c r="AI21988" s="6"/>
      <c r="AJ21988" s="10"/>
      <c r="AK21988" s="10"/>
      <c r="AL21988" s="10"/>
      <c r="AM21988" s="10"/>
      <c r="AN21988" s="10"/>
      <c r="AO21988" s="10"/>
      <c r="AP21988" s="10"/>
      <c r="AQ21988" s="10"/>
      <c r="AR21988" s="10"/>
      <c r="AS21988" s="10"/>
      <c r="AT21988" s="10"/>
      <c r="AU21988" s="10"/>
      <c r="AV21988" s="10"/>
      <c r="AW21988" s="10"/>
      <c r="AX21988" s="10"/>
      <c r="AY21988" s="10"/>
      <c r="AZ21988" s="10"/>
      <c r="BA21988" s="10"/>
      <c r="BB21988" s="10"/>
      <c r="BC21988" s="10"/>
      <c r="BD21988" s="10"/>
      <c r="BE21988" s="10"/>
      <c r="BF21988" s="10"/>
      <c r="BG21988" s="6"/>
    </row>
    <row r="21990" spans="34:59" x14ac:dyDescent="0.25">
      <c r="AH21990" s="10"/>
      <c r="AI21990" s="6"/>
    </row>
    <row r="21991" spans="34:59" x14ac:dyDescent="0.25">
      <c r="AH21991" s="6"/>
      <c r="AI21991" s="6"/>
      <c r="AJ21991" s="6"/>
      <c r="AK21991" s="6"/>
      <c r="AL21991" s="6"/>
      <c r="AM21991" s="6"/>
      <c r="AN21991" s="6"/>
      <c r="AO21991" s="6"/>
      <c r="AP21991" s="6"/>
      <c r="AQ21991" s="6"/>
      <c r="AR21991" s="6"/>
      <c r="AS21991" s="6"/>
      <c r="AT21991" s="6"/>
      <c r="AU21991" s="6"/>
      <c r="AV21991" s="6"/>
      <c r="AW21991" s="6"/>
      <c r="AX21991" s="6"/>
      <c r="AY21991" s="6"/>
      <c r="AZ21991" s="6"/>
      <c r="BA21991" s="6"/>
      <c r="BB21991" s="6"/>
      <c r="BC21991" s="6"/>
      <c r="BD21991" s="6"/>
      <c r="BE21991" s="6"/>
      <c r="BF21991" s="6"/>
      <c r="BG21991" s="6"/>
    </row>
    <row r="21992" spans="34:59" x14ac:dyDescent="0.25">
      <c r="AH21992" s="10"/>
      <c r="AI21992" s="6"/>
      <c r="AJ21992" s="10"/>
      <c r="AK21992" s="10"/>
      <c r="AL21992" s="10"/>
      <c r="AM21992" s="10"/>
      <c r="AN21992" s="10"/>
      <c r="AO21992" s="10"/>
      <c r="AP21992" s="10"/>
      <c r="AQ21992" s="10"/>
      <c r="AR21992" s="10"/>
      <c r="AS21992" s="10"/>
      <c r="AT21992" s="10"/>
      <c r="AU21992" s="10"/>
      <c r="AV21992" s="10"/>
      <c r="AW21992" s="10"/>
      <c r="AX21992" s="10"/>
      <c r="AY21992" s="10"/>
      <c r="AZ21992" s="10"/>
      <c r="BA21992" s="10"/>
      <c r="BB21992" s="10"/>
      <c r="BC21992" s="10"/>
      <c r="BD21992" s="10"/>
      <c r="BE21992" s="10"/>
      <c r="BF21992" s="10"/>
      <c r="BG21992" s="6"/>
    </row>
    <row r="21993" spans="34:59" x14ac:dyDescent="0.25">
      <c r="AH21993" s="6"/>
      <c r="AI21993" s="6"/>
      <c r="AJ21993" s="6"/>
      <c r="AK21993" s="6"/>
      <c r="AL21993" s="6"/>
      <c r="AM21993" s="6"/>
      <c r="AN21993" s="6"/>
      <c r="AO21993" s="6"/>
      <c r="AP21993" s="6"/>
      <c r="AQ21993" s="6"/>
      <c r="AR21993" s="6"/>
      <c r="AS21993" s="6"/>
      <c r="AT21993" s="6"/>
      <c r="AU21993" s="6"/>
      <c r="AV21993" s="6"/>
      <c r="AW21993" s="6"/>
      <c r="AX21993" s="6"/>
      <c r="AY21993" s="6"/>
      <c r="AZ21993" s="6"/>
      <c r="BA21993" s="6"/>
      <c r="BB21993" s="6"/>
      <c r="BC21993" s="6"/>
      <c r="BD21993" s="6"/>
      <c r="BE21993" s="6"/>
      <c r="BF21993" s="6"/>
      <c r="BG21993" s="10"/>
    </row>
    <row r="21994" spans="34:59" x14ac:dyDescent="0.25">
      <c r="AH21994" s="10"/>
      <c r="AI21994" s="6"/>
    </row>
    <row r="21995" spans="34:59" x14ac:dyDescent="0.25">
      <c r="AH21995" s="6"/>
      <c r="AI21995" s="6"/>
      <c r="AJ21995" s="6"/>
      <c r="AK21995" s="6"/>
      <c r="AL21995" s="6"/>
      <c r="AM21995" s="6"/>
      <c r="AN21995" s="6"/>
      <c r="AO21995" s="6"/>
      <c r="AP21995" s="6"/>
      <c r="AQ21995" s="6"/>
      <c r="AR21995" s="6"/>
      <c r="AS21995" s="6"/>
      <c r="AT21995" s="6"/>
      <c r="AU21995" s="6"/>
      <c r="AV21995" s="6"/>
      <c r="AW21995" s="6"/>
      <c r="AX21995" s="6"/>
      <c r="AY21995" s="6"/>
      <c r="AZ21995" s="6"/>
      <c r="BA21995" s="6"/>
      <c r="BB21995" s="6"/>
      <c r="BC21995" s="6"/>
      <c r="BD21995" s="6"/>
      <c r="BE21995" s="6"/>
      <c r="BF21995" s="6"/>
      <c r="BG21995" s="6"/>
    </row>
    <row r="21996" spans="34:59" x14ac:dyDescent="0.25">
      <c r="AH21996" s="10"/>
      <c r="AI21996" s="6"/>
      <c r="AJ21996" s="10"/>
      <c r="AK21996" s="10"/>
      <c r="AL21996" s="10"/>
      <c r="AM21996" s="10"/>
      <c r="AN21996" s="10"/>
      <c r="AO21996" s="10"/>
      <c r="AP21996" s="10"/>
      <c r="AQ21996" s="10"/>
      <c r="AR21996" s="10"/>
      <c r="AS21996" s="10"/>
      <c r="AT21996" s="10"/>
      <c r="AU21996" s="10"/>
      <c r="AV21996" s="10"/>
      <c r="AW21996" s="10"/>
      <c r="AX21996" s="10"/>
      <c r="AY21996" s="10"/>
      <c r="AZ21996" s="10"/>
      <c r="BA21996" s="10"/>
      <c r="BB21996" s="10"/>
      <c r="BC21996" s="10"/>
      <c r="BD21996" s="10"/>
      <c r="BE21996" s="10"/>
      <c r="BF21996" s="10"/>
      <c r="BG21996" s="6"/>
    </row>
    <row r="21997" spans="34:59" x14ac:dyDescent="0.25">
      <c r="AH21997" s="6"/>
      <c r="AI21997" s="6"/>
      <c r="AJ21997" s="6"/>
      <c r="AK21997" s="6"/>
      <c r="AL21997" s="6"/>
      <c r="AM21997" s="6"/>
      <c r="AN21997" s="6"/>
      <c r="AO21997" s="6"/>
      <c r="AP21997" s="6"/>
      <c r="AQ21997" s="6"/>
      <c r="AR21997" s="6"/>
      <c r="AS21997" s="6"/>
      <c r="AT21997" s="6"/>
      <c r="AU21997" s="6"/>
      <c r="AV21997" s="6"/>
      <c r="AW21997" s="6"/>
      <c r="AX21997" s="6"/>
      <c r="AY21997" s="6"/>
      <c r="AZ21997" s="6"/>
      <c r="BA21997" s="6"/>
      <c r="BB21997" s="6"/>
      <c r="BC21997" s="6"/>
      <c r="BD21997" s="6"/>
      <c r="BE21997" s="6"/>
      <c r="BF21997" s="6"/>
      <c r="BG21997" s="10"/>
    </row>
    <row r="21998" spans="34:59" x14ac:dyDescent="0.25">
      <c r="AH21998" s="10"/>
      <c r="AI21998" s="6"/>
    </row>
    <row r="21999" spans="34:59" x14ac:dyDescent="0.25">
      <c r="AH21999" s="6"/>
      <c r="AI21999" s="6"/>
      <c r="AJ21999" s="6"/>
      <c r="AK21999" s="6"/>
      <c r="AL21999" s="6"/>
      <c r="AM21999" s="6"/>
      <c r="AN21999" s="6"/>
      <c r="AO21999" s="6"/>
      <c r="AP21999" s="6"/>
      <c r="AQ21999" s="6"/>
      <c r="AR21999" s="6"/>
      <c r="AS21999" s="6"/>
      <c r="AT21999" s="6"/>
      <c r="AU21999" s="6"/>
      <c r="AV21999" s="6"/>
      <c r="AW21999" s="6"/>
      <c r="AX21999" s="6"/>
      <c r="AY21999" s="6"/>
      <c r="AZ21999" s="6"/>
      <c r="BA21999" s="6"/>
      <c r="BB21999" s="6"/>
      <c r="BC21999" s="6"/>
      <c r="BD21999" s="6"/>
      <c r="BE21999" s="6"/>
      <c r="BF21999" s="6"/>
      <c r="BG21999" s="6"/>
    </row>
    <row r="22000" spans="34:59" x14ac:dyDescent="0.25">
      <c r="AH22000" s="10"/>
      <c r="AI22000" s="6"/>
      <c r="AJ22000" s="10"/>
      <c r="AK22000" s="10"/>
      <c r="AL22000" s="10"/>
      <c r="AM22000" s="10"/>
      <c r="AN22000" s="10"/>
      <c r="AO22000" s="10"/>
      <c r="AP22000" s="10"/>
      <c r="AQ22000" s="10"/>
      <c r="AR22000" s="10"/>
      <c r="AS22000" s="10"/>
      <c r="AT22000" s="10"/>
      <c r="AU22000" s="10"/>
      <c r="AV22000" s="10"/>
      <c r="AW22000" s="10"/>
      <c r="AX22000" s="10"/>
      <c r="AY22000" s="10"/>
      <c r="AZ22000" s="10"/>
      <c r="BA22000" s="10"/>
      <c r="BB22000" s="10"/>
      <c r="BC22000" s="10"/>
      <c r="BD22000" s="10"/>
      <c r="BE22000" s="10"/>
      <c r="BF22000" s="10"/>
      <c r="BG22000" s="6"/>
    </row>
    <row r="22001" spans="34:59" x14ac:dyDescent="0.25">
      <c r="AH22001" s="6"/>
      <c r="AI22001" s="6"/>
      <c r="AJ22001" s="6"/>
      <c r="AK22001" s="6"/>
      <c r="AL22001" s="6"/>
      <c r="AM22001" s="6"/>
      <c r="AN22001" s="6"/>
      <c r="AO22001" s="6"/>
      <c r="AP22001" s="6"/>
      <c r="AQ22001" s="6"/>
      <c r="AR22001" s="6"/>
      <c r="AS22001" s="6"/>
      <c r="AT22001" s="6"/>
      <c r="AU22001" s="6"/>
      <c r="AV22001" s="6"/>
      <c r="AW22001" s="6"/>
      <c r="AX22001" s="6"/>
      <c r="AY22001" s="6"/>
      <c r="AZ22001" s="6"/>
      <c r="BA22001" s="6"/>
      <c r="BB22001" s="6"/>
      <c r="BC22001" s="6"/>
      <c r="BD22001" s="6"/>
      <c r="BE22001" s="6"/>
      <c r="BF22001" s="6"/>
      <c r="BG22001" s="10"/>
    </row>
    <row r="22002" spans="34:59" x14ac:dyDescent="0.25">
      <c r="AH22002" s="10"/>
      <c r="AI22002" s="6"/>
    </row>
    <row r="22003" spans="34:59" x14ac:dyDescent="0.25">
      <c r="AH22003" s="6"/>
      <c r="AI22003" s="6"/>
      <c r="AJ22003" s="6"/>
      <c r="AK22003" s="6"/>
      <c r="AL22003" s="6"/>
      <c r="AM22003" s="6"/>
      <c r="AN22003" s="6"/>
      <c r="AO22003" s="6"/>
      <c r="AP22003" s="6"/>
      <c r="AQ22003" s="6"/>
      <c r="AR22003" s="6"/>
      <c r="AS22003" s="6"/>
      <c r="AT22003" s="6"/>
      <c r="AU22003" s="6"/>
      <c r="AV22003" s="6"/>
      <c r="AW22003" s="6"/>
      <c r="AX22003" s="6"/>
      <c r="AY22003" s="6"/>
      <c r="AZ22003" s="6"/>
      <c r="BA22003" s="6"/>
      <c r="BB22003" s="6"/>
      <c r="BC22003" s="6"/>
      <c r="BD22003" s="6"/>
      <c r="BE22003" s="6"/>
      <c r="BF22003" s="6"/>
      <c r="BG22003" s="6"/>
    </row>
    <row r="22004" spans="34:59" x14ac:dyDescent="0.25">
      <c r="AH22004" s="10"/>
      <c r="AI22004" s="6"/>
      <c r="AJ22004" s="10"/>
      <c r="AK22004" s="10"/>
      <c r="AL22004" s="10"/>
      <c r="AM22004" s="10"/>
      <c r="AN22004" s="10"/>
      <c r="AO22004" s="10"/>
      <c r="AP22004" s="10"/>
      <c r="AQ22004" s="10"/>
      <c r="AR22004" s="10"/>
      <c r="AS22004" s="10"/>
      <c r="AT22004" s="10"/>
      <c r="AU22004" s="10"/>
      <c r="AV22004" s="10"/>
      <c r="AW22004" s="10"/>
      <c r="AX22004" s="10"/>
      <c r="AY22004" s="10"/>
      <c r="AZ22004" s="10"/>
      <c r="BA22004" s="10"/>
      <c r="BB22004" s="10"/>
      <c r="BC22004" s="10"/>
      <c r="BD22004" s="10"/>
      <c r="BE22004" s="10"/>
      <c r="BF22004" s="10"/>
      <c r="BG22004" s="6"/>
    </row>
    <row r="22006" spans="34:59" x14ac:dyDescent="0.25">
      <c r="AH22006" s="10"/>
      <c r="AI22006" s="6"/>
    </row>
    <row r="22007" spans="34:59" x14ac:dyDescent="0.25">
      <c r="AH22007" s="6"/>
      <c r="AI22007" s="6"/>
      <c r="AJ22007" s="6"/>
      <c r="AK22007" s="6"/>
      <c r="AL22007" s="6"/>
      <c r="AM22007" s="6"/>
      <c r="AN22007" s="6"/>
      <c r="AO22007" s="6"/>
      <c r="AP22007" s="6"/>
      <c r="AQ22007" s="6"/>
      <c r="AR22007" s="6"/>
      <c r="AS22007" s="6"/>
      <c r="AT22007" s="6"/>
      <c r="AU22007" s="6"/>
      <c r="AV22007" s="6"/>
      <c r="AW22007" s="6"/>
      <c r="AX22007" s="6"/>
      <c r="AY22007" s="6"/>
      <c r="AZ22007" s="6"/>
      <c r="BA22007" s="6"/>
      <c r="BB22007" s="6"/>
      <c r="BC22007" s="6"/>
      <c r="BD22007" s="6"/>
      <c r="BE22007" s="6"/>
      <c r="BF22007" s="6"/>
      <c r="BG22007" s="6"/>
    </row>
    <row r="22008" spans="34:59" x14ac:dyDescent="0.25">
      <c r="AH22008" s="10"/>
      <c r="AI22008" s="6"/>
      <c r="AJ22008" s="10"/>
      <c r="AK22008" s="10"/>
      <c r="AL22008" s="10"/>
      <c r="AM22008" s="10"/>
      <c r="AN22008" s="10"/>
      <c r="AO22008" s="10"/>
      <c r="AP22008" s="10"/>
      <c r="AQ22008" s="10"/>
      <c r="AR22008" s="10"/>
      <c r="AS22008" s="10"/>
      <c r="AT22008" s="10"/>
      <c r="AU22008" s="10"/>
      <c r="AV22008" s="10"/>
      <c r="AW22008" s="10"/>
      <c r="AX22008" s="10"/>
      <c r="AY22008" s="10"/>
      <c r="AZ22008" s="10"/>
      <c r="BA22008" s="10"/>
      <c r="BB22008" s="10"/>
      <c r="BC22008" s="10"/>
      <c r="BD22008" s="10"/>
      <c r="BE22008" s="10"/>
      <c r="BF22008" s="10"/>
      <c r="BG22008" s="6"/>
    </row>
    <row r="22009" spans="34:59" x14ac:dyDescent="0.25">
      <c r="AH22009" s="6"/>
      <c r="AI22009" s="6"/>
      <c r="AJ22009" s="6"/>
      <c r="AK22009" s="6"/>
      <c r="AL22009" s="6"/>
      <c r="AM22009" s="6"/>
      <c r="AN22009" s="6"/>
      <c r="AO22009" s="6"/>
      <c r="AP22009" s="6"/>
      <c r="AQ22009" s="6"/>
      <c r="AR22009" s="6"/>
      <c r="AS22009" s="6"/>
      <c r="AT22009" s="6"/>
      <c r="AU22009" s="6"/>
      <c r="AV22009" s="6"/>
      <c r="AW22009" s="6"/>
      <c r="AX22009" s="6"/>
      <c r="AY22009" s="6"/>
      <c r="AZ22009" s="6"/>
      <c r="BA22009" s="6"/>
      <c r="BB22009" s="6"/>
      <c r="BC22009" s="6"/>
      <c r="BD22009" s="6"/>
      <c r="BE22009" s="6"/>
      <c r="BF22009" s="6"/>
      <c r="BG22009" s="10"/>
    </row>
    <row r="22010" spans="34:59" x14ac:dyDescent="0.25">
      <c r="AH22010" s="10"/>
      <c r="AI22010" s="6"/>
    </row>
    <row r="22011" spans="34:59" x14ac:dyDescent="0.25">
      <c r="AH22011" s="6"/>
      <c r="AI22011" s="6"/>
      <c r="AJ22011" s="6"/>
      <c r="AK22011" s="6"/>
      <c r="AL22011" s="6"/>
      <c r="AM22011" s="6"/>
      <c r="AN22011" s="6"/>
      <c r="AO22011" s="6"/>
      <c r="AP22011" s="6"/>
      <c r="AQ22011" s="6"/>
      <c r="AR22011" s="6"/>
      <c r="AS22011" s="6"/>
      <c r="AT22011" s="6"/>
      <c r="AU22011" s="6"/>
      <c r="AV22011" s="6"/>
      <c r="AW22011" s="6"/>
      <c r="AX22011" s="6"/>
      <c r="AY22011" s="6"/>
      <c r="AZ22011" s="6"/>
      <c r="BA22011" s="6"/>
      <c r="BB22011" s="6"/>
      <c r="BC22011" s="6"/>
      <c r="BD22011" s="6"/>
      <c r="BE22011" s="6"/>
      <c r="BF22011" s="6"/>
      <c r="BG22011" s="6"/>
    </row>
    <row r="22012" spans="34:59" x14ac:dyDescent="0.25">
      <c r="AH22012" s="10"/>
      <c r="AI22012" s="6"/>
      <c r="AJ22012" s="10"/>
      <c r="AK22012" s="10"/>
      <c r="AL22012" s="10"/>
      <c r="AM22012" s="10"/>
      <c r="AN22012" s="10"/>
      <c r="AO22012" s="10"/>
      <c r="AP22012" s="10"/>
      <c r="AQ22012" s="10"/>
      <c r="AR22012" s="10"/>
      <c r="AS22012" s="10"/>
      <c r="AT22012" s="10"/>
      <c r="AU22012" s="10"/>
      <c r="AV22012" s="10"/>
      <c r="AW22012" s="10"/>
      <c r="AX22012" s="10"/>
      <c r="AY22012" s="10"/>
      <c r="AZ22012" s="10"/>
      <c r="BA22012" s="10"/>
      <c r="BB22012" s="10"/>
      <c r="BC22012" s="10"/>
      <c r="BD22012" s="10"/>
      <c r="BE22012" s="10"/>
      <c r="BF22012" s="10"/>
      <c r="BG22012" s="6"/>
    </row>
    <row r="22013" spans="34:59" x14ac:dyDescent="0.25">
      <c r="AH22013" s="6"/>
      <c r="AI22013" s="6"/>
      <c r="AJ22013" s="6"/>
      <c r="AK22013" s="6"/>
      <c r="AL22013" s="6"/>
      <c r="AM22013" s="6"/>
      <c r="AN22013" s="6"/>
      <c r="AO22013" s="6"/>
      <c r="AP22013" s="6"/>
      <c r="AQ22013" s="6"/>
      <c r="AR22013" s="6"/>
      <c r="AS22013" s="6"/>
      <c r="AT22013" s="6"/>
      <c r="AU22013" s="6"/>
      <c r="AV22013" s="6"/>
      <c r="AW22013" s="6"/>
      <c r="AX22013" s="6"/>
      <c r="AY22013" s="6"/>
      <c r="AZ22013" s="6"/>
      <c r="BA22013" s="6"/>
      <c r="BB22013" s="6"/>
      <c r="BC22013" s="6"/>
      <c r="BD22013" s="6"/>
      <c r="BE22013" s="6"/>
      <c r="BF22013" s="6"/>
      <c r="BG22013" s="10"/>
    </row>
    <row r="22014" spans="34:59" x14ac:dyDescent="0.25">
      <c r="AH22014" s="10"/>
      <c r="AI22014" s="6"/>
    </row>
    <row r="22015" spans="34:59" x14ac:dyDescent="0.25">
      <c r="AH22015" s="6"/>
      <c r="AI22015" s="6"/>
      <c r="AJ22015" s="6"/>
      <c r="AK22015" s="6"/>
      <c r="AL22015" s="6"/>
      <c r="AM22015" s="6"/>
      <c r="AN22015" s="6"/>
      <c r="AO22015" s="6"/>
      <c r="AP22015" s="6"/>
      <c r="AQ22015" s="6"/>
      <c r="AR22015" s="6"/>
      <c r="AS22015" s="6"/>
      <c r="AT22015" s="6"/>
      <c r="AU22015" s="6"/>
      <c r="AV22015" s="6"/>
      <c r="AW22015" s="6"/>
      <c r="AX22015" s="6"/>
      <c r="AY22015" s="6"/>
      <c r="AZ22015" s="6"/>
      <c r="BA22015" s="6"/>
      <c r="BB22015" s="6"/>
      <c r="BC22015" s="6"/>
      <c r="BD22015" s="6"/>
      <c r="BE22015" s="6"/>
      <c r="BF22015" s="6"/>
      <c r="BG22015" s="6"/>
    </row>
    <row r="22016" spans="34:59" x14ac:dyDescent="0.25">
      <c r="AH22016" s="10"/>
      <c r="AI22016" s="6"/>
      <c r="AJ22016" s="10"/>
      <c r="AK22016" s="10"/>
      <c r="AL22016" s="10"/>
      <c r="AM22016" s="10"/>
      <c r="AN22016" s="10"/>
      <c r="AO22016" s="10"/>
      <c r="AP22016" s="10"/>
      <c r="AQ22016" s="10"/>
      <c r="AR22016" s="10"/>
      <c r="AS22016" s="10"/>
      <c r="AT22016" s="10"/>
      <c r="AU22016" s="10"/>
      <c r="AV22016" s="10"/>
      <c r="AW22016" s="10"/>
      <c r="AX22016" s="10"/>
      <c r="AY22016" s="10"/>
      <c r="AZ22016" s="10"/>
      <c r="BA22016" s="10"/>
      <c r="BB22016" s="10"/>
      <c r="BC22016" s="10"/>
      <c r="BD22016" s="10"/>
      <c r="BE22016" s="10"/>
      <c r="BF22016" s="10"/>
      <c r="BG22016" s="6"/>
    </row>
    <row r="22017" spans="34:59" x14ac:dyDescent="0.25">
      <c r="AH22017" s="6"/>
      <c r="AI22017" s="6"/>
      <c r="AJ22017" s="6"/>
      <c r="AK22017" s="6"/>
      <c r="AL22017" s="6"/>
      <c r="AM22017" s="6"/>
      <c r="AN22017" s="6"/>
      <c r="AO22017" s="6"/>
      <c r="AP22017" s="6"/>
      <c r="AQ22017" s="6"/>
      <c r="AR22017" s="6"/>
      <c r="AS22017" s="6"/>
      <c r="AT22017" s="6"/>
      <c r="AU22017" s="6"/>
      <c r="AV22017" s="6"/>
      <c r="AW22017" s="6"/>
      <c r="AX22017" s="6"/>
      <c r="AY22017" s="6"/>
      <c r="AZ22017" s="6"/>
      <c r="BA22017" s="6"/>
      <c r="BB22017" s="6"/>
      <c r="BC22017" s="6"/>
      <c r="BD22017" s="6"/>
      <c r="BE22017" s="6"/>
      <c r="BF22017" s="6"/>
      <c r="BG22017" s="10"/>
    </row>
    <row r="22018" spans="34:59" x14ac:dyDescent="0.25">
      <c r="AH22018" s="10"/>
      <c r="AI22018" s="6"/>
    </row>
    <row r="22019" spans="34:59" x14ac:dyDescent="0.25">
      <c r="AH22019" s="6"/>
      <c r="AI22019" s="6"/>
      <c r="AJ22019" s="6"/>
      <c r="AK22019" s="6"/>
      <c r="AL22019" s="6"/>
      <c r="AM22019" s="6"/>
      <c r="AN22019" s="6"/>
      <c r="AO22019" s="6"/>
      <c r="AP22019" s="6"/>
      <c r="AQ22019" s="6"/>
      <c r="AR22019" s="6"/>
      <c r="AS22019" s="6"/>
      <c r="AT22019" s="6"/>
      <c r="AU22019" s="6"/>
      <c r="AV22019" s="6"/>
      <c r="AW22019" s="6"/>
      <c r="AX22019" s="6"/>
      <c r="AY22019" s="6"/>
      <c r="AZ22019" s="6"/>
      <c r="BA22019" s="6"/>
      <c r="BB22019" s="6"/>
      <c r="BC22019" s="6"/>
      <c r="BD22019" s="6"/>
      <c r="BE22019" s="6"/>
      <c r="BF22019" s="6"/>
      <c r="BG22019" s="6"/>
    </row>
    <row r="22020" spans="34:59" x14ac:dyDescent="0.25">
      <c r="AH22020" s="10"/>
      <c r="AI22020" s="6"/>
      <c r="AJ22020" s="10"/>
      <c r="AK22020" s="10"/>
      <c r="AL22020" s="10"/>
      <c r="AM22020" s="10"/>
      <c r="AN22020" s="10"/>
      <c r="AO22020" s="10"/>
      <c r="AP22020" s="10"/>
      <c r="AQ22020" s="10"/>
      <c r="AR22020" s="10"/>
      <c r="AS22020" s="10"/>
      <c r="AT22020" s="10"/>
      <c r="AU22020" s="10"/>
      <c r="AV22020" s="10"/>
      <c r="AW22020" s="10"/>
      <c r="AX22020" s="10"/>
      <c r="AY22020" s="10"/>
      <c r="AZ22020" s="10"/>
      <c r="BA22020" s="10"/>
      <c r="BB22020" s="10"/>
      <c r="BC22020" s="10"/>
      <c r="BD22020" s="10"/>
      <c r="BE22020" s="10"/>
      <c r="BF22020" s="10"/>
      <c r="BG22020" s="6"/>
    </row>
    <row r="22022" spans="34:59" x14ac:dyDescent="0.25">
      <c r="AH22022" s="10"/>
      <c r="AI22022" s="6"/>
    </row>
    <row r="22023" spans="34:59" x14ac:dyDescent="0.25">
      <c r="AH22023" s="6"/>
      <c r="AI22023" s="6"/>
      <c r="AJ22023" s="6"/>
      <c r="AK22023" s="6"/>
      <c r="AL22023" s="6"/>
      <c r="AM22023" s="6"/>
      <c r="AN22023" s="6"/>
      <c r="AO22023" s="6"/>
      <c r="AP22023" s="6"/>
      <c r="AQ22023" s="6"/>
      <c r="AR22023" s="6"/>
      <c r="AS22023" s="6"/>
      <c r="AT22023" s="6"/>
      <c r="AU22023" s="6"/>
      <c r="AV22023" s="6"/>
      <c r="AW22023" s="6"/>
      <c r="AX22023" s="6"/>
      <c r="AY22023" s="6"/>
      <c r="AZ22023" s="6"/>
      <c r="BA22023" s="6"/>
      <c r="BB22023" s="6"/>
      <c r="BC22023" s="6"/>
      <c r="BD22023" s="6"/>
      <c r="BE22023" s="6"/>
      <c r="BF22023" s="6"/>
      <c r="BG22023" s="6"/>
    </row>
    <row r="22024" spans="34:59" x14ac:dyDescent="0.25">
      <c r="AH22024" s="10"/>
      <c r="AI22024" s="6"/>
      <c r="AJ22024" s="10"/>
      <c r="AK22024" s="10"/>
      <c r="AL22024" s="10"/>
      <c r="AM22024" s="10"/>
      <c r="AN22024" s="10"/>
      <c r="AO22024" s="10"/>
      <c r="AP22024" s="10"/>
      <c r="AQ22024" s="10"/>
      <c r="AR22024" s="10"/>
      <c r="AS22024" s="10"/>
      <c r="AT22024" s="10"/>
      <c r="AU22024" s="10"/>
      <c r="AV22024" s="10"/>
      <c r="AW22024" s="10"/>
      <c r="AX22024" s="10"/>
      <c r="AY22024" s="10"/>
      <c r="AZ22024" s="10"/>
      <c r="BA22024" s="10"/>
      <c r="BB22024" s="10"/>
      <c r="BC22024" s="10"/>
      <c r="BD22024" s="10"/>
      <c r="BE22024" s="10"/>
      <c r="BF22024" s="10"/>
      <c r="BG22024" s="6"/>
    </row>
    <row r="22025" spans="34:59" x14ac:dyDescent="0.25">
      <c r="AH22025" s="6"/>
      <c r="AI22025" s="6"/>
      <c r="AJ22025" s="6"/>
      <c r="AK22025" s="6"/>
      <c r="AL22025" s="6"/>
      <c r="AM22025" s="6"/>
      <c r="AN22025" s="6"/>
      <c r="AO22025" s="6"/>
      <c r="AP22025" s="6"/>
      <c r="AQ22025" s="6"/>
      <c r="AR22025" s="6"/>
      <c r="AS22025" s="6"/>
      <c r="AT22025" s="6"/>
      <c r="AU22025" s="6"/>
      <c r="AV22025" s="6"/>
      <c r="AW22025" s="6"/>
      <c r="AX22025" s="6"/>
      <c r="AY22025" s="6"/>
      <c r="AZ22025" s="6"/>
      <c r="BA22025" s="6"/>
      <c r="BB22025" s="6"/>
      <c r="BC22025" s="6"/>
      <c r="BD22025" s="6"/>
      <c r="BE22025" s="6"/>
      <c r="BF22025" s="6"/>
      <c r="BG22025" s="10"/>
    </row>
    <row r="22026" spans="34:59" x14ac:dyDescent="0.25">
      <c r="AH22026" s="10"/>
      <c r="AI22026" s="6"/>
    </row>
    <row r="22027" spans="34:59" x14ac:dyDescent="0.25">
      <c r="AH22027" s="6"/>
      <c r="AI22027" s="6"/>
      <c r="AJ22027" s="6"/>
      <c r="AK22027" s="6"/>
      <c r="AL22027" s="6"/>
      <c r="AM22027" s="6"/>
      <c r="AN22027" s="6"/>
      <c r="AO22027" s="6"/>
      <c r="AP22027" s="6"/>
      <c r="AQ22027" s="6"/>
      <c r="AR22027" s="6"/>
      <c r="AS22027" s="6"/>
      <c r="AT22027" s="6"/>
      <c r="AU22027" s="6"/>
      <c r="AV22027" s="6"/>
      <c r="AW22027" s="6"/>
      <c r="AX22027" s="6"/>
      <c r="AY22027" s="6"/>
      <c r="AZ22027" s="6"/>
      <c r="BA22027" s="6"/>
      <c r="BB22027" s="6"/>
      <c r="BC22027" s="6"/>
      <c r="BD22027" s="6"/>
      <c r="BE22027" s="6"/>
      <c r="BF22027" s="6"/>
      <c r="BG22027" s="6"/>
    </row>
    <row r="22028" spans="34:59" x14ac:dyDescent="0.25">
      <c r="AH22028" s="10"/>
      <c r="AI22028" s="6"/>
      <c r="AJ22028" s="10"/>
      <c r="AK22028" s="10"/>
      <c r="AL22028" s="10"/>
      <c r="AM22028" s="10"/>
      <c r="AN22028" s="10"/>
      <c r="AO22028" s="10"/>
      <c r="AP22028" s="10"/>
      <c r="AQ22028" s="10"/>
      <c r="AR22028" s="10"/>
      <c r="AS22028" s="10"/>
      <c r="AT22028" s="10"/>
      <c r="AU22028" s="10"/>
      <c r="AV22028" s="10"/>
      <c r="AW22028" s="10"/>
      <c r="AX22028" s="10"/>
      <c r="AY22028" s="10"/>
      <c r="AZ22028" s="10"/>
      <c r="BA22028" s="10"/>
      <c r="BB22028" s="10"/>
      <c r="BC22028" s="10"/>
      <c r="BD22028" s="10"/>
      <c r="BE22028" s="10"/>
      <c r="BF22028" s="10"/>
      <c r="BG22028" s="6"/>
    </row>
    <row r="22029" spans="34:59" x14ac:dyDescent="0.25">
      <c r="AH22029" s="6"/>
      <c r="AI22029" s="6"/>
      <c r="AJ22029" s="6"/>
      <c r="AK22029" s="6"/>
      <c r="AL22029" s="6"/>
      <c r="AM22029" s="6"/>
      <c r="AN22029" s="6"/>
      <c r="AO22029" s="6"/>
      <c r="AP22029" s="6"/>
      <c r="AQ22029" s="6"/>
      <c r="AR22029" s="6"/>
      <c r="AS22029" s="6"/>
      <c r="AT22029" s="6"/>
      <c r="AU22029" s="6"/>
      <c r="AV22029" s="6"/>
      <c r="AW22029" s="6"/>
      <c r="AX22029" s="6"/>
      <c r="AY22029" s="6"/>
      <c r="AZ22029" s="6"/>
      <c r="BA22029" s="6"/>
      <c r="BB22029" s="6"/>
      <c r="BC22029" s="6"/>
      <c r="BD22029" s="6"/>
      <c r="BE22029" s="6"/>
      <c r="BF22029" s="6"/>
      <c r="BG22029" s="10"/>
    </row>
    <row r="22030" spans="34:59" x14ac:dyDescent="0.25">
      <c r="AH22030" s="10"/>
      <c r="AI22030" s="6"/>
    </row>
    <row r="22031" spans="34:59" x14ac:dyDescent="0.25">
      <c r="AH22031" s="6"/>
      <c r="AI22031" s="6"/>
      <c r="AJ22031" s="6"/>
      <c r="AK22031" s="6"/>
      <c r="AL22031" s="6"/>
      <c r="AM22031" s="6"/>
      <c r="AN22031" s="6"/>
      <c r="AO22031" s="6"/>
      <c r="AP22031" s="6"/>
      <c r="AQ22031" s="6"/>
      <c r="AR22031" s="6"/>
      <c r="AS22031" s="6"/>
      <c r="AT22031" s="6"/>
      <c r="AU22031" s="6"/>
      <c r="AV22031" s="6"/>
      <c r="AW22031" s="6"/>
      <c r="AX22031" s="6"/>
      <c r="AY22031" s="6"/>
      <c r="AZ22031" s="6"/>
      <c r="BA22031" s="6"/>
      <c r="BB22031" s="6"/>
      <c r="BC22031" s="6"/>
      <c r="BD22031" s="6"/>
      <c r="BE22031" s="6"/>
      <c r="BF22031" s="6"/>
      <c r="BG22031" s="6"/>
    </row>
    <row r="22032" spans="34:59" x14ac:dyDescent="0.25">
      <c r="AH22032" s="10"/>
      <c r="AI22032" s="6"/>
      <c r="AJ22032" s="10"/>
      <c r="AK22032" s="10"/>
      <c r="AL22032" s="10"/>
      <c r="AM22032" s="10"/>
      <c r="AN22032" s="10"/>
      <c r="AO22032" s="10"/>
      <c r="AP22032" s="10"/>
      <c r="AQ22032" s="10"/>
      <c r="AR22032" s="10"/>
      <c r="AS22032" s="10"/>
      <c r="AT22032" s="10"/>
      <c r="AU22032" s="10"/>
      <c r="AV22032" s="10"/>
      <c r="AW22032" s="10"/>
      <c r="AX22032" s="10"/>
      <c r="AY22032" s="10"/>
      <c r="AZ22032" s="10"/>
      <c r="BA22032" s="10"/>
      <c r="BB22032" s="10"/>
      <c r="BC22032" s="10"/>
      <c r="BD22032" s="10"/>
      <c r="BE22032" s="10"/>
      <c r="BF22032" s="10"/>
      <c r="BG22032" s="6"/>
    </row>
    <row r="22033" spans="34:59" x14ac:dyDescent="0.25">
      <c r="AH22033" s="6"/>
      <c r="AI22033" s="6"/>
      <c r="AJ22033" s="6"/>
      <c r="AK22033" s="6"/>
      <c r="AL22033" s="6"/>
      <c r="AM22033" s="6"/>
      <c r="AN22033" s="6"/>
      <c r="AO22033" s="6"/>
      <c r="AP22033" s="6"/>
      <c r="AQ22033" s="6"/>
      <c r="AR22033" s="6"/>
      <c r="AS22033" s="6"/>
      <c r="AT22033" s="6"/>
      <c r="AU22033" s="6"/>
      <c r="AV22033" s="6"/>
      <c r="AW22033" s="6"/>
      <c r="AX22033" s="6"/>
      <c r="AY22033" s="6"/>
      <c r="AZ22033" s="6"/>
      <c r="BA22033" s="6"/>
      <c r="BB22033" s="6"/>
      <c r="BC22033" s="6"/>
      <c r="BD22033" s="6"/>
      <c r="BE22033" s="6"/>
      <c r="BF22033" s="6"/>
      <c r="BG22033" s="10"/>
    </row>
    <row r="22034" spans="34:59" x14ac:dyDescent="0.25">
      <c r="AH22034" s="10"/>
      <c r="AI22034" s="6"/>
    </row>
    <row r="22035" spans="34:59" x14ac:dyDescent="0.25">
      <c r="AH22035" s="6"/>
      <c r="AI22035" s="6"/>
      <c r="AJ22035" s="6"/>
      <c r="AK22035" s="6"/>
      <c r="AL22035" s="6"/>
      <c r="AM22035" s="6"/>
      <c r="AN22035" s="6"/>
      <c r="AO22035" s="6"/>
      <c r="AP22035" s="6"/>
      <c r="AQ22035" s="6"/>
      <c r="AR22035" s="6"/>
      <c r="AS22035" s="6"/>
      <c r="AT22035" s="6"/>
      <c r="AU22035" s="6"/>
      <c r="AV22035" s="6"/>
      <c r="AW22035" s="6"/>
      <c r="AX22035" s="6"/>
      <c r="AY22035" s="6"/>
      <c r="AZ22035" s="6"/>
      <c r="BA22035" s="6"/>
      <c r="BB22035" s="6"/>
      <c r="BC22035" s="6"/>
      <c r="BD22035" s="6"/>
      <c r="BE22035" s="6"/>
      <c r="BF22035" s="6"/>
      <c r="BG22035" s="6"/>
    </row>
    <row r="22036" spans="34:59" x14ac:dyDescent="0.25">
      <c r="AH22036" s="10"/>
      <c r="AI22036" s="6"/>
      <c r="AJ22036" s="10"/>
      <c r="AK22036" s="10"/>
      <c r="AL22036" s="10"/>
      <c r="AM22036" s="10"/>
      <c r="AN22036" s="10"/>
      <c r="AO22036" s="10"/>
      <c r="AP22036" s="10"/>
      <c r="AQ22036" s="10"/>
      <c r="AR22036" s="10"/>
      <c r="AS22036" s="10"/>
      <c r="AT22036" s="10"/>
      <c r="AU22036" s="10"/>
      <c r="AV22036" s="10"/>
      <c r="AW22036" s="10"/>
      <c r="AX22036" s="10"/>
      <c r="AY22036" s="10"/>
      <c r="AZ22036" s="10"/>
      <c r="BA22036" s="10"/>
      <c r="BB22036" s="10"/>
      <c r="BC22036" s="10"/>
      <c r="BD22036" s="10"/>
      <c r="BE22036" s="10"/>
      <c r="BF22036" s="10"/>
      <c r="BG22036" s="6"/>
    </row>
    <row r="22038" spans="34:59" x14ac:dyDescent="0.25">
      <c r="AH22038" s="10"/>
      <c r="AI22038" s="6"/>
    </row>
    <row r="22039" spans="34:59" x14ac:dyDescent="0.25">
      <c r="AH22039" s="6"/>
      <c r="AI22039" s="6"/>
      <c r="AJ22039" s="6"/>
      <c r="AK22039" s="6"/>
      <c r="AL22039" s="6"/>
      <c r="AM22039" s="6"/>
      <c r="AN22039" s="6"/>
      <c r="AO22039" s="6"/>
      <c r="AP22039" s="6"/>
      <c r="AQ22039" s="6"/>
      <c r="AR22039" s="6"/>
      <c r="AS22039" s="6"/>
      <c r="AT22039" s="6"/>
      <c r="AU22039" s="6"/>
      <c r="AV22039" s="6"/>
      <c r="AW22039" s="6"/>
      <c r="AX22039" s="6"/>
      <c r="AY22039" s="6"/>
      <c r="AZ22039" s="6"/>
      <c r="BA22039" s="6"/>
      <c r="BB22039" s="6"/>
      <c r="BC22039" s="6"/>
      <c r="BD22039" s="6"/>
      <c r="BE22039" s="6"/>
      <c r="BF22039" s="6"/>
      <c r="BG22039" s="6"/>
    </row>
    <row r="22040" spans="34:59" x14ac:dyDescent="0.25">
      <c r="AH22040" s="10"/>
      <c r="AI22040" s="6"/>
      <c r="AJ22040" s="10"/>
      <c r="AK22040" s="10"/>
      <c r="AL22040" s="10"/>
      <c r="AM22040" s="10"/>
      <c r="AN22040" s="10"/>
      <c r="AO22040" s="10"/>
      <c r="AP22040" s="10"/>
      <c r="AQ22040" s="10"/>
      <c r="AR22040" s="10"/>
      <c r="AS22040" s="10"/>
      <c r="AT22040" s="10"/>
      <c r="AU22040" s="10"/>
      <c r="AV22040" s="10"/>
      <c r="AW22040" s="10"/>
      <c r="AX22040" s="10"/>
      <c r="AY22040" s="10"/>
      <c r="AZ22040" s="10"/>
      <c r="BA22040" s="10"/>
      <c r="BB22040" s="10"/>
      <c r="BC22040" s="10"/>
      <c r="BD22040" s="10"/>
      <c r="BE22040" s="10"/>
      <c r="BF22040" s="10"/>
      <c r="BG22040" s="6"/>
    </row>
    <row r="22041" spans="34:59" x14ac:dyDescent="0.25">
      <c r="AH22041" s="6"/>
      <c r="AI22041" s="6"/>
      <c r="AJ22041" s="6"/>
      <c r="AK22041" s="6"/>
      <c r="AL22041" s="6"/>
      <c r="AM22041" s="6"/>
      <c r="AN22041" s="6"/>
      <c r="AO22041" s="6"/>
      <c r="AP22041" s="6"/>
      <c r="AQ22041" s="6"/>
      <c r="AR22041" s="6"/>
      <c r="AS22041" s="6"/>
      <c r="AT22041" s="6"/>
      <c r="AU22041" s="6"/>
      <c r="AV22041" s="6"/>
      <c r="AW22041" s="6"/>
      <c r="AX22041" s="6"/>
      <c r="AY22041" s="6"/>
      <c r="AZ22041" s="6"/>
      <c r="BA22041" s="6"/>
      <c r="BB22041" s="6"/>
      <c r="BC22041" s="6"/>
      <c r="BD22041" s="6"/>
      <c r="BE22041" s="6"/>
      <c r="BF22041" s="6"/>
      <c r="BG22041" s="10"/>
    </row>
    <row r="22042" spans="34:59" x14ac:dyDescent="0.25">
      <c r="AH22042" s="10"/>
      <c r="AI22042" s="6"/>
    </row>
    <row r="22043" spans="34:59" x14ac:dyDescent="0.25">
      <c r="AH22043" s="6"/>
      <c r="AI22043" s="6"/>
      <c r="AJ22043" s="6"/>
      <c r="AK22043" s="6"/>
      <c r="AL22043" s="6"/>
      <c r="AM22043" s="6"/>
      <c r="AN22043" s="6"/>
      <c r="AO22043" s="6"/>
      <c r="AP22043" s="6"/>
      <c r="AQ22043" s="6"/>
      <c r="AR22043" s="6"/>
      <c r="AS22043" s="6"/>
      <c r="AT22043" s="6"/>
      <c r="AU22043" s="6"/>
      <c r="AV22043" s="6"/>
      <c r="AW22043" s="6"/>
      <c r="AX22043" s="6"/>
      <c r="AY22043" s="6"/>
      <c r="AZ22043" s="6"/>
      <c r="BA22043" s="6"/>
      <c r="BB22043" s="6"/>
      <c r="BC22043" s="6"/>
      <c r="BD22043" s="6"/>
      <c r="BE22043" s="6"/>
      <c r="BF22043" s="6"/>
      <c r="BG22043" s="6"/>
    </row>
    <row r="22044" spans="34:59" x14ac:dyDescent="0.25">
      <c r="AH22044" s="10"/>
      <c r="AI22044" s="6"/>
      <c r="AJ22044" s="10"/>
      <c r="AK22044" s="10"/>
      <c r="AL22044" s="10"/>
      <c r="AM22044" s="10"/>
      <c r="AN22044" s="10"/>
      <c r="AO22044" s="10"/>
      <c r="AP22044" s="10"/>
      <c r="AQ22044" s="10"/>
      <c r="AR22044" s="10"/>
      <c r="AS22044" s="10"/>
      <c r="AT22044" s="10"/>
      <c r="AU22044" s="10"/>
      <c r="AV22044" s="10"/>
      <c r="AW22044" s="10"/>
      <c r="AX22044" s="10"/>
      <c r="AY22044" s="10"/>
      <c r="AZ22044" s="10"/>
      <c r="BA22044" s="10"/>
      <c r="BB22044" s="10"/>
      <c r="BC22044" s="10"/>
      <c r="BD22044" s="10"/>
      <c r="BE22044" s="10"/>
      <c r="BF22044" s="10"/>
      <c r="BG22044" s="6"/>
    </row>
    <row r="22045" spans="34:59" x14ac:dyDescent="0.25">
      <c r="AH22045" s="6"/>
      <c r="AI22045" s="6"/>
      <c r="AJ22045" s="6"/>
      <c r="AK22045" s="6"/>
      <c r="AL22045" s="6"/>
      <c r="AM22045" s="6"/>
      <c r="AN22045" s="6"/>
      <c r="AO22045" s="6"/>
      <c r="AP22045" s="6"/>
      <c r="AQ22045" s="6"/>
      <c r="AR22045" s="6"/>
      <c r="AS22045" s="6"/>
      <c r="AT22045" s="6"/>
      <c r="AU22045" s="6"/>
      <c r="AV22045" s="6"/>
      <c r="AW22045" s="6"/>
      <c r="AX22045" s="6"/>
      <c r="AY22045" s="6"/>
      <c r="AZ22045" s="6"/>
      <c r="BA22045" s="6"/>
      <c r="BB22045" s="6"/>
      <c r="BC22045" s="6"/>
      <c r="BD22045" s="6"/>
      <c r="BE22045" s="6"/>
      <c r="BF22045" s="6"/>
      <c r="BG22045" s="10"/>
    </row>
    <row r="22046" spans="34:59" x14ac:dyDescent="0.25">
      <c r="AH22046" s="10"/>
      <c r="AI22046" s="6"/>
    </row>
    <row r="22047" spans="34:59" x14ac:dyDescent="0.25">
      <c r="AH22047" s="6"/>
      <c r="AI22047" s="6"/>
      <c r="AJ22047" s="6"/>
      <c r="AK22047" s="6"/>
      <c r="AL22047" s="6"/>
      <c r="AM22047" s="6"/>
      <c r="AN22047" s="6"/>
      <c r="AO22047" s="6"/>
      <c r="AP22047" s="6"/>
      <c r="AQ22047" s="6"/>
      <c r="AR22047" s="6"/>
      <c r="AS22047" s="6"/>
      <c r="AT22047" s="6"/>
      <c r="AU22047" s="6"/>
      <c r="AV22047" s="6"/>
      <c r="AW22047" s="6"/>
      <c r="AX22047" s="6"/>
      <c r="AY22047" s="6"/>
      <c r="AZ22047" s="6"/>
      <c r="BA22047" s="6"/>
      <c r="BB22047" s="6"/>
      <c r="BC22047" s="6"/>
      <c r="BD22047" s="6"/>
      <c r="BE22047" s="6"/>
      <c r="BF22047" s="6"/>
      <c r="BG22047" s="6"/>
    </row>
    <row r="22048" spans="34:59" x14ac:dyDescent="0.25">
      <c r="AH22048" s="10"/>
      <c r="AI22048" s="6"/>
      <c r="AJ22048" s="10"/>
      <c r="AK22048" s="10"/>
      <c r="AL22048" s="10"/>
      <c r="AM22048" s="10"/>
      <c r="AN22048" s="10"/>
      <c r="AO22048" s="10"/>
      <c r="AP22048" s="10"/>
      <c r="AQ22048" s="10"/>
      <c r="AR22048" s="10"/>
      <c r="AS22048" s="10"/>
      <c r="AT22048" s="10"/>
      <c r="AU22048" s="10"/>
      <c r="AV22048" s="10"/>
      <c r="AW22048" s="10"/>
      <c r="AX22048" s="10"/>
      <c r="AY22048" s="10"/>
      <c r="AZ22048" s="10"/>
      <c r="BA22048" s="10"/>
      <c r="BB22048" s="10"/>
      <c r="BC22048" s="10"/>
      <c r="BD22048" s="10"/>
      <c r="BE22048" s="10"/>
      <c r="BF22048" s="10"/>
      <c r="BG22048" s="6"/>
    </row>
    <row r="22049" spans="34:59" x14ac:dyDescent="0.25">
      <c r="AH22049" s="6"/>
      <c r="AI22049" s="6"/>
      <c r="AJ22049" s="6"/>
      <c r="AK22049" s="6"/>
      <c r="AL22049" s="6"/>
      <c r="AM22049" s="6"/>
      <c r="AN22049" s="6"/>
      <c r="AO22049" s="6"/>
      <c r="AP22049" s="6"/>
      <c r="AQ22049" s="6"/>
      <c r="AR22049" s="6"/>
      <c r="AS22049" s="6"/>
      <c r="AT22049" s="6"/>
      <c r="AU22049" s="6"/>
      <c r="AV22049" s="6"/>
      <c r="AW22049" s="6"/>
      <c r="AX22049" s="6"/>
      <c r="AY22049" s="6"/>
      <c r="AZ22049" s="6"/>
      <c r="BA22049" s="6"/>
      <c r="BB22049" s="6"/>
      <c r="BC22049" s="6"/>
      <c r="BD22049" s="6"/>
      <c r="BE22049" s="6"/>
      <c r="BF22049" s="6"/>
      <c r="BG22049" s="10"/>
    </row>
    <row r="22050" spans="34:59" x14ac:dyDescent="0.25">
      <c r="AH22050" s="10"/>
      <c r="AI22050" s="6"/>
    </row>
    <row r="22051" spans="34:59" x14ac:dyDescent="0.25">
      <c r="AH22051" s="6"/>
      <c r="AI22051" s="6"/>
      <c r="AJ22051" s="6"/>
      <c r="AK22051" s="6"/>
      <c r="AL22051" s="6"/>
      <c r="AM22051" s="6"/>
      <c r="AN22051" s="6"/>
      <c r="AO22051" s="6"/>
      <c r="AP22051" s="6"/>
      <c r="AQ22051" s="6"/>
      <c r="AR22051" s="6"/>
      <c r="AS22051" s="6"/>
      <c r="AT22051" s="6"/>
      <c r="AU22051" s="6"/>
      <c r="AV22051" s="6"/>
      <c r="AW22051" s="6"/>
      <c r="AX22051" s="6"/>
      <c r="AY22051" s="6"/>
      <c r="AZ22051" s="6"/>
      <c r="BA22051" s="6"/>
      <c r="BB22051" s="6"/>
      <c r="BC22051" s="6"/>
      <c r="BD22051" s="6"/>
      <c r="BE22051" s="6"/>
      <c r="BF22051" s="6"/>
      <c r="BG22051" s="6"/>
    </row>
    <row r="22052" spans="34:59" x14ac:dyDescent="0.25">
      <c r="AH22052" s="10"/>
      <c r="AI22052" s="6"/>
      <c r="AJ22052" s="10"/>
      <c r="AK22052" s="10"/>
      <c r="AL22052" s="10"/>
      <c r="AM22052" s="10"/>
      <c r="AN22052" s="10"/>
      <c r="AO22052" s="10"/>
      <c r="AP22052" s="10"/>
      <c r="AQ22052" s="10"/>
      <c r="AR22052" s="10"/>
      <c r="AS22052" s="10"/>
      <c r="AT22052" s="10"/>
      <c r="AU22052" s="10"/>
      <c r="AV22052" s="10"/>
      <c r="AW22052" s="10"/>
      <c r="AX22052" s="10"/>
      <c r="AY22052" s="10"/>
      <c r="AZ22052" s="10"/>
      <c r="BA22052" s="10"/>
      <c r="BB22052" s="10"/>
      <c r="BC22052" s="10"/>
      <c r="BD22052" s="10"/>
      <c r="BE22052" s="10"/>
      <c r="BF22052" s="10"/>
      <c r="BG22052" s="6"/>
    </row>
    <row r="22054" spans="34:59" x14ac:dyDescent="0.25">
      <c r="AH22054" s="10"/>
      <c r="AI22054" s="6"/>
    </row>
    <row r="22055" spans="34:59" x14ac:dyDescent="0.25">
      <c r="AH22055" s="6"/>
      <c r="AI22055" s="6"/>
      <c r="AJ22055" s="6"/>
      <c r="AK22055" s="6"/>
      <c r="AL22055" s="6"/>
      <c r="AM22055" s="6"/>
      <c r="AN22055" s="6"/>
      <c r="AO22055" s="6"/>
      <c r="AP22055" s="6"/>
      <c r="AQ22055" s="6"/>
      <c r="AR22055" s="6"/>
      <c r="AS22055" s="6"/>
      <c r="AT22055" s="6"/>
      <c r="AU22055" s="6"/>
      <c r="AV22055" s="6"/>
      <c r="AW22055" s="6"/>
      <c r="AX22055" s="6"/>
      <c r="AY22055" s="6"/>
      <c r="AZ22055" s="6"/>
      <c r="BA22055" s="6"/>
      <c r="BB22055" s="6"/>
      <c r="BC22055" s="6"/>
      <c r="BD22055" s="6"/>
      <c r="BE22055" s="6"/>
      <c r="BF22055" s="6"/>
      <c r="BG22055" s="6"/>
    </row>
    <row r="22056" spans="34:59" x14ac:dyDescent="0.25">
      <c r="AH22056" s="10"/>
      <c r="AI22056" s="6"/>
      <c r="AJ22056" s="10"/>
      <c r="AK22056" s="10"/>
      <c r="AL22056" s="10"/>
      <c r="AM22056" s="10"/>
      <c r="AN22056" s="10"/>
      <c r="AO22056" s="10"/>
      <c r="AP22056" s="10"/>
      <c r="AQ22056" s="10"/>
      <c r="AR22056" s="10"/>
      <c r="AS22056" s="10"/>
      <c r="AT22056" s="10"/>
      <c r="AU22056" s="10"/>
      <c r="AV22056" s="10"/>
      <c r="AW22056" s="10"/>
      <c r="AX22056" s="10"/>
      <c r="AY22056" s="10"/>
      <c r="AZ22056" s="10"/>
      <c r="BA22056" s="10"/>
      <c r="BB22056" s="10"/>
      <c r="BC22056" s="10"/>
      <c r="BD22056" s="10"/>
      <c r="BE22056" s="10"/>
      <c r="BF22056" s="10"/>
      <c r="BG22056" s="6"/>
    </row>
    <row r="22057" spans="34:59" x14ac:dyDescent="0.25">
      <c r="AH22057" s="6"/>
      <c r="AI22057" s="6"/>
      <c r="AJ22057" s="6"/>
      <c r="AK22057" s="6"/>
      <c r="AL22057" s="6"/>
      <c r="AM22057" s="6"/>
      <c r="AN22057" s="6"/>
      <c r="AO22057" s="6"/>
      <c r="AP22057" s="6"/>
      <c r="AQ22057" s="6"/>
      <c r="AR22057" s="6"/>
      <c r="AS22057" s="6"/>
      <c r="AT22057" s="6"/>
      <c r="AU22057" s="6"/>
      <c r="AV22057" s="6"/>
      <c r="AW22057" s="6"/>
      <c r="AX22057" s="6"/>
      <c r="AY22057" s="6"/>
      <c r="AZ22057" s="6"/>
      <c r="BA22057" s="6"/>
      <c r="BB22057" s="6"/>
      <c r="BC22057" s="6"/>
      <c r="BD22057" s="6"/>
      <c r="BE22057" s="6"/>
      <c r="BF22057" s="6"/>
      <c r="BG22057" s="10"/>
    </row>
    <row r="22058" spans="34:59" x14ac:dyDescent="0.25">
      <c r="AH22058" s="10"/>
      <c r="AI22058" s="6"/>
    </row>
    <row r="22059" spans="34:59" x14ac:dyDescent="0.25">
      <c r="AH22059" s="6"/>
      <c r="AI22059" s="6"/>
      <c r="AJ22059" s="6"/>
      <c r="AK22059" s="6"/>
      <c r="AL22059" s="6"/>
      <c r="AM22059" s="6"/>
      <c r="AN22059" s="6"/>
      <c r="AO22059" s="6"/>
      <c r="AP22059" s="6"/>
      <c r="AQ22059" s="6"/>
      <c r="AR22059" s="6"/>
      <c r="AS22059" s="6"/>
      <c r="AT22059" s="6"/>
      <c r="AU22059" s="6"/>
      <c r="AV22059" s="6"/>
      <c r="AW22059" s="6"/>
      <c r="AX22059" s="6"/>
      <c r="AY22059" s="6"/>
      <c r="AZ22059" s="6"/>
      <c r="BA22059" s="6"/>
      <c r="BB22059" s="6"/>
      <c r="BC22059" s="6"/>
      <c r="BD22059" s="6"/>
      <c r="BE22059" s="6"/>
      <c r="BF22059" s="6"/>
      <c r="BG22059" s="6"/>
    </row>
    <row r="22060" spans="34:59" x14ac:dyDescent="0.25">
      <c r="AH22060" s="10"/>
      <c r="AI22060" s="6"/>
      <c r="AJ22060" s="10"/>
      <c r="AK22060" s="10"/>
      <c r="AL22060" s="10"/>
      <c r="AM22060" s="10"/>
      <c r="AN22060" s="10"/>
      <c r="AO22060" s="10"/>
      <c r="AP22060" s="10"/>
      <c r="AQ22060" s="10"/>
      <c r="AR22060" s="10"/>
      <c r="AS22060" s="10"/>
      <c r="AT22060" s="10"/>
      <c r="AU22060" s="10"/>
      <c r="AV22060" s="10"/>
      <c r="AW22060" s="10"/>
      <c r="AX22060" s="10"/>
      <c r="AY22060" s="10"/>
      <c r="AZ22060" s="10"/>
      <c r="BA22060" s="10"/>
      <c r="BB22060" s="10"/>
      <c r="BC22060" s="10"/>
      <c r="BD22060" s="10"/>
      <c r="BE22060" s="10"/>
      <c r="BF22060" s="10"/>
      <c r="BG22060" s="6"/>
    </row>
    <row r="22061" spans="34:59" x14ac:dyDescent="0.25">
      <c r="AH22061" s="6"/>
      <c r="AI22061" s="6"/>
      <c r="AJ22061" s="6"/>
      <c r="AK22061" s="6"/>
      <c r="AL22061" s="6"/>
      <c r="AM22061" s="6"/>
      <c r="AN22061" s="6"/>
      <c r="AO22061" s="6"/>
      <c r="AP22061" s="6"/>
      <c r="AQ22061" s="6"/>
      <c r="AR22061" s="6"/>
      <c r="AS22061" s="6"/>
      <c r="AT22061" s="6"/>
      <c r="AU22061" s="6"/>
      <c r="AV22061" s="6"/>
      <c r="AW22061" s="6"/>
      <c r="AX22061" s="6"/>
      <c r="AY22061" s="6"/>
      <c r="AZ22061" s="6"/>
      <c r="BA22061" s="6"/>
      <c r="BB22061" s="6"/>
      <c r="BC22061" s="6"/>
      <c r="BD22061" s="6"/>
      <c r="BE22061" s="6"/>
      <c r="BF22061" s="6"/>
      <c r="BG22061" s="10"/>
    </row>
    <row r="22062" spans="34:59" x14ac:dyDescent="0.25">
      <c r="AH22062" s="10"/>
      <c r="AI22062" s="6"/>
    </row>
    <row r="22063" spans="34:59" x14ac:dyDescent="0.25">
      <c r="AH22063" s="6"/>
      <c r="AI22063" s="6"/>
      <c r="AJ22063" s="6"/>
      <c r="AK22063" s="6"/>
      <c r="AL22063" s="6"/>
      <c r="AM22063" s="6"/>
      <c r="AN22063" s="6"/>
      <c r="AO22063" s="6"/>
      <c r="AP22063" s="6"/>
      <c r="AQ22063" s="6"/>
      <c r="AR22063" s="6"/>
      <c r="AS22063" s="6"/>
      <c r="AT22063" s="6"/>
      <c r="AU22063" s="6"/>
      <c r="AV22063" s="6"/>
      <c r="AW22063" s="6"/>
      <c r="AX22063" s="6"/>
      <c r="AY22063" s="6"/>
      <c r="AZ22063" s="6"/>
      <c r="BA22063" s="6"/>
      <c r="BB22063" s="6"/>
      <c r="BC22063" s="6"/>
      <c r="BD22063" s="6"/>
      <c r="BE22063" s="6"/>
      <c r="BF22063" s="6"/>
      <c r="BG22063" s="6"/>
    </row>
    <row r="22064" spans="34:59" x14ac:dyDescent="0.25">
      <c r="AH22064" s="10"/>
      <c r="AI22064" s="6"/>
      <c r="AJ22064" s="10"/>
      <c r="AK22064" s="10"/>
      <c r="AL22064" s="10"/>
      <c r="AM22064" s="10"/>
      <c r="AN22064" s="10"/>
      <c r="AO22064" s="10"/>
      <c r="AP22064" s="10"/>
      <c r="AQ22064" s="10"/>
      <c r="AR22064" s="10"/>
      <c r="AS22064" s="10"/>
      <c r="AT22064" s="10"/>
      <c r="AU22064" s="10"/>
      <c r="AV22064" s="10"/>
      <c r="AW22064" s="10"/>
      <c r="AX22064" s="10"/>
      <c r="AY22064" s="10"/>
      <c r="AZ22064" s="10"/>
      <c r="BA22064" s="10"/>
      <c r="BB22064" s="10"/>
      <c r="BC22064" s="10"/>
      <c r="BD22064" s="10"/>
      <c r="BE22064" s="10"/>
      <c r="BF22064" s="10"/>
      <c r="BG22064" s="6"/>
    </row>
    <row r="22065" spans="34:59" x14ac:dyDescent="0.25">
      <c r="AH22065" s="6"/>
      <c r="AI22065" s="6"/>
      <c r="AJ22065" s="6"/>
      <c r="AK22065" s="6"/>
      <c r="AL22065" s="6"/>
      <c r="AM22065" s="6"/>
      <c r="AN22065" s="6"/>
      <c r="AO22065" s="6"/>
      <c r="AP22065" s="6"/>
      <c r="AQ22065" s="6"/>
      <c r="AR22065" s="6"/>
      <c r="AS22065" s="6"/>
      <c r="AT22065" s="6"/>
      <c r="AU22065" s="6"/>
      <c r="AV22065" s="6"/>
      <c r="AW22065" s="6"/>
      <c r="AX22065" s="6"/>
      <c r="AY22065" s="6"/>
      <c r="AZ22065" s="6"/>
      <c r="BA22065" s="6"/>
      <c r="BB22065" s="6"/>
      <c r="BC22065" s="6"/>
      <c r="BD22065" s="6"/>
      <c r="BE22065" s="6"/>
      <c r="BF22065" s="6"/>
      <c r="BG22065" s="10"/>
    </row>
    <row r="22066" spans="34:59" x14ac:dyDescent="0.25">
      <c r="AH22066" s="10"/>
      <c r="AI22066" s="6"/>
    </row>
    <row r="22067" spans="34:59" x14ac:dyDescent="0.25">
      <c r="AH22067" s="6"/>
      <c r="AI22067" s="6"/>
      <c r="AJ22067" s="6"/>
      <c r="AK22067" s="6"/>
      <c r="AL22067" s="6"/>
      <c r="AM22067" s="6"/>
      <c r="AN22067" s="6"/>
      <c r="AO22067" s="6"/>
      <c r="AP22067" s="6"/>
      <c r="AQ22067" s="6"/>
      <c r="AR22067" s="6"/>
      <c r="AS22067" s="6"/>
      <c r="AT22067" s="6"/>
      <c r="AU22067" s="6"/>
      <c r="AV22067" s="6"/>
      <c r="AW22067" s="6"/>
      <c r="AX22067" s="6"/>
      <c r="AY22067" s="6"/>
      <c r="AZ22067" s="6"/>
      <c r="BA22067" s="6"/>
      <c r="BB22067" s="6"/>
      <c r="BC22067" s="6"/>
      <c r="BD22067" s="6"/>
      <c r="BE22067" s="6"/>
      <c r="BF22067" s="6"/>
      <c r="BG22067" s="6"/>
    </row>
    <row r="22068" spans="34:59" x14ac:dyDescent="0.25">
      <c r="AH22068" s="10"/>
      <c r="AI22068" s="6"/>
      <c r="AJ22068" s="10"/>
      <c r="AK22068" s="10"/>
      <c r="AL22068" s="10"/>
      <c r="AM22068" s="10"/>
      <c r="AN22068" s="10"/>
      <c r="AO22068" s="10"/>
      <c r="AP22068" s="10"/>
      <c r="AQ22068" s="10"/>
      <c r="AR22068" s="10"/>
      <c r="AS22068" s="10"/>
      <c r="AT22068" s="10"/>
      <c r="AU22068" s="10"/>
      <c r="AV22068" s="10"/>
      <c r="AW22068" s="10"/>
      <c r="AX22068" s="10"/>
      <c r="AY22068" s="10"/>
      <c r="AZ22068" s="10"/>
      <c r="BA22068" s="10"/>
      <c r="BB22068" s="10"/>
      <c r="BC22068" s="10"/>
      <c r="BD22068" s="10"/>
      <c r="BE22068" s="10"/>
      <c r="BF22068" s="10"/>
      <c r="BG22068" s="6"/>
    </row>
    <row r="22070" spans="34:59" x14ac:dyDescent="0.25">
      <c r="AH22070" s="10"/>
      <c r="AI22070" s="6"/>
    </row>
    <row r="22071" spans="34:59" x14ac:dyDescent="0.25">
      <c r="AH22071" s="6"/>
      <c r="AI22071" s="6"/>
      <c r="AJ22071" s="6"/>
      <c r="AK22071" s="6"/>
      <c r="AL22071" s="6"/>
      <c r="AM22071" s="6"/>
      <c r="AN22071" s="6"/>
      <c r="AO22071" s="6"/>
      <c r="AP22071" s="6"/>
      <c r="AQ22071" s="6"/>
      <c r="AR22071" s="6"/>
      <c r="AS22071" s="6"/>
      <c r="AT22071" s="6"/>
      <c r="AU22071" s="6"/>
      <c r="AV22071" s="6"/>
      <c r="AW22071" s="6"/>
      <c r="AX22071" s="6"/>
      <c r="AY22071" s="6"/>
      <c r="AZ22071" s="6"/>
      <c r="BA22071" s="6"/>
      <c r="BB22071" s="6"/>
      <c r="BC22071" s="6"/>
      <c r="BD22071" s="6"/>
      <c r="BE22071" s="6"/>
      <c r="BF22071" s="6"/>
      <c r="BG22071" s="6"/>
    </row>
    <row r="22072" spans="34:59" x14ac:dyDescent="0.25">
      <c r="AH22072" s="10"/>
      <c r="AI22072" s="6"/>
      <c r="AJ22072" s="10"/>
      <c r="AK22072" s="10"/>
      <c r="AL22072" s="10"/>
      <c r="AM22072" s="10"/>
      <c r="AN22072" s="10"/>
      <c r="AO22072" s="10"/>
      <c r="AP22072" s="10"/>
      <c r="AQ22072" s="10"/>
      <c r="AR22072" s="10"/>
      <c r="AS22072" s="10"/>
      <c r="AT22072" s="10"/>
      <c r="AU22072" s="10"/>
      <c r="AV22072" s="10"/>
      <c r="AW22072" s="10"/>
      <c r="AX22072" s="10"/>
      <c r="AY22072" s="10"/>
      <c r="AZ22072" s="10"/>
      <c r="BA22072" s="10"/>
      <c r="BB22072" s="10"/>
      <c r="BC22072" s="10"/>
      <c r="BD22072" s="10"/>
      <c r="BE22072" s="10"/>
      <c r="BF22072" s="10"/>
      <c r="BG22072" s="6"/>
    </row>
    <row r="22073" spans="34:59" x14ac:dyDescent="0.25">
      <c r="AH22073" s="6"/>
      <c r="AI22073" s="6"/>
      <c r="AJ22073" s="6"/>
      <c r="AK22073" s="6"/>
      <c r="AL22073" s="6"/>
      <c r="AM22073" s="6"/>
      <c r="AN22073" s="6"/>
      <c r="AO22073" s="6"/>
      <c r="AP22073" s="6"/>
      <c r="AQ22073" s="6"/>
      <c r="AR22073" s="6"/>
      <c r="AS22073" s="6"/>
      <c r="AT22073" s="6"/>
      <c r="AU22073" s="6"/>
      <c r="AV22073" s="6"/>
      <c r="AW22073" s="6"/>
      <c r="AX22073" s="6"/>
      <c r="AY22073" s="6"/>
      <c r="AZ22073" s="6"/>
      <c r="BA22073" s="6"/>
      <c r="BB22073" s="6"/>
      <c r="BC22073" s="6"/>
      <c r="BD22073" s="6"/>
      <c r="BE22073" s="6"/>
      <c r="BF22073" s="6"/>
      <c r="BG22073" s="10"/>
    </row>
    <row r="22074" spans="34:59" x14ac:dyDescent="0.25">
      <c r="AH22074" s="10"/>
      <c r="AI22074" s="6"/>
    </row>
    <row r="22075" spans="34:59" x14ac:dyDescent="0.25">
      <c r="AH22075" s="6"/>
      <c r="AI22075" s="6"/>
      <c r="AJ22075" s="6"/>
      <c r="AK22075" s="6"/>
      <c r="AL22075" s="6"/>
      <c r="AM22075" s="6"/>
      <c r="AN22075" s="6"/>
      <c r="AO22075" s="6"/>
      <c r="AP22075" s="6"/>
      <c r="AQ22075" s="6"/>
      <c r="AR22075" s="6"/>
      <c r="AS22075" s="6"/>
      <c r="AT22075" s="6"/>
      <c r="AU22075" s="6"/>
      <c r="AV22075" s="6"/>
      <c r="AW22075" s="6"/>
      <c r="AX22075" s="6"/>
      <c r="AY22075" s="6"/>
      <c r="AZ22075" s="6"/>
      <c r="BA22075" s="6"/>
      <c r="BB22075" s="6"/>
      <c r="BC22075" s="6"/>
      <c r="BD22075" s="6"/>
      <c r="BE22075" s="6"/>
      <c r="BF22075" s="6"/>
      <c r="BG22075" s="6"/>
    </row>
    <row r="22076" spans="34:59" x14ac:dyDescent="0.25">
      <c r="AH22076" s="10"/>
      <c r="AI22076" s="6"/>
      <c r="AJ22076" s="10"/>
      <c r="AK22076" s="10"/>
      <c r="AL22076" s="10"/>
      <c r="AM22076" s="10"/>
      <c r="AN22076" s="10"/>
      <c r="AO22076" s="10"/>
      <c r="AP22076" s="10"/>
      <c r="AQ22076" s="10"/>
      <c r="AR22076" s="10"/>
      <c r="AS22076" s="10"/>
      <c r="AT22076" s="10"/>
      <c r="AU22076" s="10"/>
      <c r="AV22076" s="10"/>
      <c r="AW22076" s="10"/>
      <c r="AX22076" s="10"/>
      <c r="AY22076" s="10"/>
      <c r="AZ22076" s="10"/>
      <c r="BA22076" s="10"/>
      <c r="BB22076" s="10"/>
      <c r="BC22076" s="10"/>
      <c r="BD22076" s="10"/>
      <c r="BE22076" s="10"/>
      <c r="BF22076" s="10"/>
      <c r="BG22076" s="6"/>
    </row>
    <row r="22077" spans="34:59" x14ac:dyDescent="0.25">
      <c r="AH22077" s="6"/>
      <c r="AI22077" s="6"/>
      <c r="AJ22077" s="6"/>
      <c r="AK22077" s="6"/>
      <c r="AL22077" s="6"/>
      <c r="AM22077" s="6"/>
      <c r="AN22077" s="6"/>
      <c r="AO22077" s="6"/>
      <c r="AP22077" s="6"/>
      <c r="AQ22077" s="6"/>
      <c r="AR22077" s="6"/>
      <c r="AS22077" s="6"/>
      <c r="AT22077" s="6"/>
      <c r="AU22077" s="6"/>
      <c r="AV22077" s="6"/>
      <c r="AW22077" s="6"/>
      <c r="AX22077" s="6"/>
      <c r="AY22077" s="6"/>
      <c r="AZ22077" s="6"/>
      <c r="BA22077" s="6"/>
      <c r="BB22077" s="6"/>
      <c r="BC22077" s="6"/>
      <c r="BD22077" s="6"/>
      <c r="BE22077" s="6"/>
      <c r="BF22077" s="6"/>
      <c r="BG22077" s="10"/>
    </row>
    <row r="22078" spans="34:59" x14ac:dyDescent="0.25">
      <c r="AH22078" s="10"/>
      <c r="AI22078" s="6"/>
    </row>
    <row r="22079" spans="34:59" x14ac:dyDescent="0.25">
      <c r="AH22079" s="6"/>
      <c r="AI22079" s="6"/>
      <c r="AJ22079" s="6"/>
      <c r="AK22079" s="6"/>
      <c r="AL22079" s="6"/>
      <c r="AM22079" s="6"/>
      <c r="AN22079" s="6"/>
      <c r="AO22079" s="6"/>
      <c r="AP22079" s="6"/>
      <c r="AQ22079" s="6"/>
      <c r="AR22079" s="6"/>
      <c r="AS22079" s="6"/>
      <c r="AT22079" s="6"/>
      <c r="AU22079" s="6"/>
      <c r="AV22079" s="6"/>
      <c r="AW22079" s="6"/>
      <c r="AX22079" s="6"/>
      <c r="AY22079" s="6"/>
      <c r="AZ22079" s="6"/>
      <c r="BA22079" s="6"/>
      <c r="BB22079" s="6"/>
      <c r="BC22079" s="6"/>
      <c r="BD22079" s="6"/>
      <c r="BE22079" s="6"/>
      <c r="BF22079" s="6"/>
      <c r="BG22079" s="6"/>
    </row>
    <row r="22080" spans="34:59" x14ac:dyDescent="0.25">
      <c r="AH22080" s="10"/>
      <c r="AI22080" s="6"/>
      <c r="AJ22080" s="10"/>
      <c r="AK22080" s="10"/>
      <c r="AL22080" s="10"/>
      <c r="AM22080" s="10"/>
      <c r="AN22080" s="10"/>
      <c r="AO22080" s="10"/>
      <c r="AP22080" s="10"/>
      <c r="AQ22080" s="10"/>
      <c r="AR22080" s="10"/>
      <c r="AS22080" s="10"/>
      <c r="AT22080" s="10"/>
      <c r="AU22080" s="10"/>
      <c r="AV22080" s="10"/>
      <c r="AW22080" s="10"/>
      <c r="AX22080" s="10"/>
      <c r="AY22080" s="10"/>
      <c r="AZ22080" s="10"/>
      <c r="BA22080" s="10"/>
      <c r="BB22080" s="10"/>
      <c r="BC22080" s="10"/>
      <c r="BD22080" s="10"/>
      <c r="BE22080" s="10"/>
      <c r="BF22080" s="10"/>
      <c r="BG22080" s="6"/>
    </row>
    <row r="22081" spans="34:59" x14ac:dyDescent="0.25">
      <c r="AH22081" s="6"/>
      <c r="AI22081" s="6"/>
      <c r="AJ22081" s="6"/>
      <c r="AK22081" s="6"/>
      <c r="AL22081" s="6"/>
      <c r="AM22081" s="6"/>
      <c r="AN22081" s="6"/>
      <c r="AO22081" s="6"/>
      <c r="AP22081" s="6"/>
      <c r="AQ22081" s="6"/>
      <c r="AR22081" s="6"/>
      <c r="AS22081" s="6"/>
      <c r="AT22081" s="6"/>
      <c r="AU22081" s="6"/>
      <c r="AV22081" s="6"/>
      <c r="AW22081" s="6"/>
      <c r="AX22081" s="6"/>
      <c r="AY22081" s="6"/>
      <c r="AZ22081" s="6"/>
      <c r="BA22081" s="6"/>
      <c r="BB22081" s="6"/>
      <c r="BC22081" s="6"/>
      <c r="BD22081" s="6"/>
      <c r="BE22081" s="6"/>
      <c r="BF22081" s="6"/>
      <c r="BG22081" s="10"/>
    </row>
    <row r="22082" spans="34:59" x14ac:dyDescent="0.25">
      <c r="AH22082" s="10"/>
      <c r="AI22082" s="6"/>
    </row>
    <row r="22083" spans="34:59" x14ac:dyDescent="0.25">
      <c r="AH22083" s="6"/>
      <c r="AI22083" s="6"/>
      <c r="AJ22083" s="6"/>
      <c r="AK22083" s="6"/>
      <c r="AL22083" s="6"/>
      <c r="AM22083" s="6"/>
      <c r="AN22083" s="6"/>
      <c r="AO22083" s="6"/>
      <c r="AP22083" s="6"/>
      <c r="AQ22083" s="6"/>
      <c r="AR22083" s="6"/>
      <c r="AS22083" s="6"/>
      <c r="AT22083" s="6"/>
      <c r="AU22083" s="6"/>
      <c r="AV22083" s="6"/>
      <c r="AW22083" s="6"/>
      <c r="AX22083" s="6"/>
      <c r="AY22083" s="6"/>
      <c r="AZ22083" s="6"/>
      <c r="BA22083" s="6"/>
      <c r="BB22083" s="6"/>
      <c r="BC22083" s="6"/>
      <c r="BD22083" s="6"/>
      <c r="BE22083" s="6"/>
      <c r="BF22083" s="6"/>
      <c r="BG22083" s="6"/>
    </row>
    <row r="22084" spans="34:59" x14ac:dyDescent="0.25">
      <c r="AH22084" s="10"/>
      <c r="AI22084" s="6"/>
      <c r="AJ22084" s="10"/>
      <c r="AK22084" s="10"/>
      <c r="AL22084" s="10"/>
      <c r="AM22084" s="10"/>
      <c r="AN22084" s="10"/>
      <c r="AO22084" s="10"/>
      <c r="AP22084" s="10"/>
      <c r="AQ22084" s="10"/>
      <c r="AR22084" s="10"/>
      <c r="AS22084" s="10"/>
      <c r="AT22084" s="10"/>
      <c r="AU22084" s="10"/>
      <c r="AV22084" s="10"/>
      <c r="AW22084" s="10"/>
      <c r="AX22084" s="10"/>
      <c r="AY22084" s="10"/>
      <c r="AZ22084" s="10"/>
      <c r="BA22084" s="10"/>
      <c r="BB22084" s="10"/>
      <c r="BC22084" s="10"/>
      <c r="BD22084" s="10"/>
      <c r="BE22084" s="10"/>
      <c r="BF22084" s="10"/>
      <c r="BG22084" s="6"/>
    </row>
    <row r="22086" spans="34:59" x14ac:dyDescent="0.25">
      <c r="AH22086" s="10"/>
      <c r="AI22086" s="6"/>
    </row>
    <row r="22087" spans="34:59" x14ac:dyDescent="0.25">
      <c r="AH22087" s="6"/>
      <c r="AI22087" s="6"/>
      <c r="AJ22087" s="6"/>
      <c r="AK22087" s="6"/>
      <c r="AL22087" s="6"/>
      <c r="AM22087" s="6"/>
      <c r="AN22087" s="6"/>
      <c r="AO22087" s="6"/>
      <c r="AP22087" s="6"/>
      <c r="AQ22087" s="6"/>
      <c r="AR22087" s="6"/>
      <c r="AS22087" s="6"/>
      <c r="AT22087" s="6"/>
      <c r="AU22087" s="6"/>
      <c r="AV22087" s="6"/>
      <c r="AW22087" s="6"/>
      <c r="AX22087" s="6"/>
      <c r="AY22087" s="6"/>
      <c r="AZ22087" s="6"/>
      <c r="BA22087" s="6"/>
      <c r="BB22087" s="6"/>
      <c r="BC22087" s="6"/>
      <c r="BD22087" s="6"/>
      <c r="BE22087" s="6"/>
      <c r="BF22087" s="6"/>
      <c r="BG22087" s="6"/>
    </row>
    <row r="22088" spans="34:59" x14ac:dyDescent="0.25">
      <c r="AH22088" s="10"/>
      <c r="AI22088" s="6"/>
      <c r="AJ22088" s="10"/>
      <c r="AK22088" s="10"/>
      <c r="AL22088" s="10"/>
      <c r="AM22088" s="10"/>
      <c r="AN22088" s="10"/>
      <c r="AO22088" s="10"/>
      <c r="AP22088" s="10"/>
      <c r="AQ22088" s="10"/>
      <c r="AR22088" s="10"/>
      <c r="AS22088" s="10"/>
      <c r="AT22088" s="10"/>
      <c r="AU22088" s="10"/>
      <c r="AV22088" s="10"/>
      <c r="AW22088" s="10"/>
      <c r="AX22088" s="10"/>
      <c r="AY22088" s="10"/>
      <c r="AZ22088" s="10"/>
      <c r="BA22088" s="10"/>
      <c r="BB22088" s="10"/>
      <c r="BC22088" s="10"/>
      <c r="BD22088" s="10"/>
      <c r="BE22088" s="10"/>
      <c r="BF22088" s="10"/>
      <c r="BG22088" s="6"/>
    </row>
    <row r="22089" spans="34:59" x14ac:dyDescent="0.25">
      <c r="AH22089" s="6"/>
      <c r="AI22089" s="6"/>
      <c r="AJ22089" s="6"/>
      <c r="AK22089" s="6"/>
      <c r="AL22089" s="6"/>
      <c r="AM22089" s="6"/>
      <c r="AN22089" s="6"/>
      <c r="AO22089" s="6"/>
      <c r="AP22089" s="6"/>
      <c r="AQ22089" s="6"/>
      <c r="AR22089" s="6"/>
      <c r="AS22089" s="6"/>
      <c r="AT22089" s="6"/>
      <c r="AU22089" s="6"/>
      <c r="AV22089" s="6"/>
      <c r="AW22089" s="6"/>
      <c r="AX22089" s="6"/>
      <c r="AY22089" s="6"/>
      <c r="AZ22089" s="6"/>
      <c r="BA22089" s="6"/>
      <c r="BB22089" s="6"/>
      <c r="BC22089" s="6"/>
      <c r="BD22089" s="6"/>
      <c r="BE22089" s="6"/>
      <c r="BF22089" s="6"/>
      <c r="BG22089" s="10"/>
    </row>
    <row r="22090" spans="34:59" x14ac:dyDescent="0.25">
      <c r="AH22090" s="10"/>
      <c r="AI22090" s="6"/>
    </row>
    <row r="22091" spans="34:59" x14ac:dyDescent="0.25">
      <c r="AH22091" s="6"/>
      <c r="AI22091" s="6"/>
      <c r="AJ22091" s="6"/>
      <c r="AK22091" s="6"/>
      <c r="AL22091" s="6"/>
      <c r="AM22091" s="6"/>
      <c r="AN22091" s="6"/>
      <c r="AO22091" s="6"/>
      <c r="AP22091" s="6"/>
      <c r="AQ22091" s="6"/>
      <c r="AR22091" s="6"/>
      <c r="AS22091" s="6"/>
      <c r="AT22091" s="6"/>
      <c r="AU22091" s="6"/>
      <c r="AV22091" s="6"/>
      <c r="AW22091" s="6"/>
      <c r="AX22091" s="6"/>
      <c r="AY22091" s="6"/>
      <c r="AZ22091" s="6"/>
      <c r="BA22091" s="6"/>
      <c r="BB22091" s="6"/>
      <c r="BC22091" s="6"/>
      <c r="BD22091" s="6"/>
      <c r="BE22091" s="6"/>
      <c r="BF22091" s="6"/>
      <c r="BG22091" s="6"/>
    </row>
    <row r="22092" spans="34:59" x14ac:dyDescent="0.25">
      <c r="AH22092" s="10"/>
      <c r="AI22092" s="6"/>
      <c r="AJ22092" s="10"/>
      <c r="AK22092" s="10"/>
      <c r="AL22092" s="10"/>
      <c r="AM22092" s="10"/>
      <c r="AN22092" s="10"/>
      <c r="AO22092" s="10"/>
      <c r="AP22092" s="10"/>
      <c r="AQ22092" s="10"/>
      <c r="AR22092" s="10"/>
      <c r="AS22092" s="10"/>
      <c r="AT22092" s="10"/>
      <c r="AU22092" s="10"/>
      <c r="AV22092" s="10"/>
      <c r="AW22092" s="10"/>
      <c r="AX22092" s="10"/>
      <c r="AY22092" s="10"/>
      <c r="AZ22092" s="10"/>
      <c r="BA22092" s="10"/>
      <c r="BB22092" s="10"/>
      <c r="BC22092" s="10"/>
      <c r="BD22092" s="10"/>
      <c r="BE22092" s="10"/>
      <c r="BF22092" s="10"/>
      <c r="BG22092" s="6"/>
    </row>
    <row r="22093" spans="34:59" x14ac:dyDescent="0.25">
      <c r="AH22093" s="6"/>
      <c r="AI22093" s="6"/>
      <c r="AJ22093" s="6"/>
      <c r="AK22093" s="6"/>
      <c r="AL22093" s="6"/>
      <c r="AM22093" s="6"/>
      <c r="AN22093" s="6"/>
      <c r="AO22093" s="6"/>
      <c r="AP22093" s="6"/>
      <c r="AQ22093" s="6"/>
      <c r="AR22093" s="6"/>
      <c r="AS22093" s="6"/>
      <c r="AT22093" s="6"/>
      <c r="AU22093" s="6"/>
      <c r="AV22093" s="6"/>
      <c r="AW22093" s="6"/>
      <c r="AX22093" s="6"/>
      <c r="AY22093" s="6"/>
      <c r="AZ22093" s="6"/>
      <c r="BA22093" s="6"/>
      <c r="BB22093" s="6"/>
      <c r="BC22093" s="6"/>
      <c r="BD22093" s="6"/>
      <c r="BE22093" s="6"/>
      <c r="BF22093" s="6"/>
      <c r="BG22093" s="10"/>
    </row>
    <row r="22094" spans="34:59" x14ac:dyDescent="0.25">
      <c r="AH22094" s="10"/>
      <c r="AI22094" s="6"/>
    </row>
    <row r="22095" spans="34:59" x14ac:dyDescent="0.25">
      <c r="AH22095" s="6"/>
      <c r="AI22095" s="6"/>
      <c r="AJ22095" s="6"/>
      <c r="AK22095" s="6"/>
      <c r="AL22095" s="6"/>
      <c r="AM22095" s="6"/>
      <c r="AN22095" s="6"/>
      <c r="AO22095" s="6"/>
      <c r="AP22095" s="6"/>
      <c r="AQ22095" s="6"/>
      <c r="AR22095" s="6"/>
      <c r="AS22095" s="6"/>
      <c r="AT22095" s="6"/>
      <c r="AU22095" s="6"/>
      <c r="AV22095" s="6"/>
      <c r="AW22095" s="6"/>
      <c r="AX22095" s="6"/>
      <c r="AY22095" s="6"/>
      <c r="AZ22095" s="6"/>
      <c r="BA22095" s="6"/>
      <c r="BB22095" s="6"/>
      <c r="BC22095" s="6"/>
      <c r="BD22095" s="6"/>
      <c r="BE22095" s="6"/>
      <c r="BF22095" s="6"/>
      <c r="BG22095" s="6"/>
    </row>
    <row r="22096" spans="34:59" x14ac:dyDescent="0.25">
      <c r="AH22096" s="10"/>
      <c r="AI22096" s="6"/>
      <c r="AJ22096" s="10"/>
      <c r="AK22096" s="10"/>
      <c r="AL22096" s="10"/>
      <c r="AM22096" s="10"/>
      <c r="AN22096" s="10"/>
      <c r="AO22096" s="10"/>
      <c r="AP22096" s="10"/>
      <c r="AQ22096" s="10"/>
      <c r="AR22096" s="10"/>
      <c r="AS22096" s="10"/>
      <c r="AT22096" s="10"/>
      <c r="AU22096" s="10"/>
      <c r="AV22096" s="10"/>
      <c r="AW22096" s="10"/>
      <c r="AX22096" s="10"/>
      <c r="AY22096" s="10"/>
      <c r="AZ22096" s="10"/>
      <c r="BA22096" s="10"/>
      <c r="BB22096" s="10"/>
      <c r="BC22096" s="10"/>
      <c r="BD22096" s="10"/>
      <c r="BE22096" s="10"/>
      <c r="BF22096" s="10"/>
      <c r="BG22096" s="6"/>
    </row>
    <row r="22097" spans="34:59" x14ac:dyDescent="0.25">
      <c r="AH22097" s="6"/>
      <c r="AI22097" s="6"/>
      <c r="AJ22097" s="6"/>
      <c r="AK22097" s="6"/>
      <c r="AL22097" s="6"/>
      <c r="AM22097" s="6"/>
      <c r="AN22097" s="6"/>
      <c r="AO22097" s="6"/>
      <c r="AP22097" s="6"/>
      <c r="AQ22097" s="6"/>
      <c r="AR22097" s="6"/>
      <c r="AS22097" s="6"/>
      <c r="AT22097" s="6"/>
      <c r="AU22097" s="6"/>
      <c r="AV22097" s="6"/>
      <c r="AW22097" s="6"/>
      <c r="AX22097" s="6"/>
      <c r="AY22097" s="6"/>
      <c r="AZ22097" s="6"/>
      <c r="BA22097" s="6"/>
      <c r="BB22097" s="6"/>
      <c r="BC22097" s="6"/>
      <c r="BD22097" s="6"/>
      <c r="BE22097" s="6"/>
      <c r="BF22097" s="6"/>
      <c r="BG22097" s="10"/>
    </row>
    <row r="22098" spans="34:59" x14ac:dyDescent="0.25">
      <c r="AH22098" s="10"/>
      <c r="AI22098" s="6"/>
    </row>
    <row r="22099" spans="34:59" x14ac:dyDescent="0.25">
      <c r="AH22099" s="6"/>
      <c r="AI22099" s="6"/>
      <c r="AJ22099" s="6"/>
      <c r="AK22099" s="6"/>
      <c r="AL22099" s="6"/>
      <c r="AM22099" s="6"/>
      <c r="AN22099" s="6"/>
      <c r="AO22099" s="6"/>
      <c r="AP22099" s="6"/>
      <c r="AQ22099" s="6"/>
      <c r="AR22099" s="6"/>
      <c r="AS22099" s="6"/>
      <c r="AT22099" s="6"/>
      <c r="AU22099" s="6"/>
      <c r="AV22099" s="6"/>
      <c r="AW22099" s="6"/>
      <c r="AX22099" s="6"/>
      <c r="AY22099" s="6"/>
      <c r="AZ22099" s="6"/>
      <c r="BA22099" s="6"/>
      <c r="BB22099" s="6"/>
      <c r="BC22099" s="6"/>
      <c r="BD22099" s="6"/>
      <c r="BE22099" s="6"/>
      <c r="BF22099" s="6"/>
      <c r="BG22099" s="6"/>
    </row>
    <row r="22100" spans="34:59" x14ac:dyDescent="0.25">
      <c r="AH22100" s="10"/>
      <c r="AI22100" s="6"/>
      <c r="AJ22100" s="10"/>
      <c r="AK22100" s="10"/>
      <c r="AL22100" s="10"/>
      <c r="AM22100" s="10"/>
      <c r="AN22100" s="10"/>
      <c r="AO22100" s="10"/>
      <c r="AP22100" s="10"/>
      <c r="AQ22100" s="10"/>
      <c r="AR22100" s="10"/>
      <c r="AS22100" s="10"/>
      <c r="AT22100" s="10"/>
      <c r="AU22100" s="10"/>
      <c r="AV22100" s="10"/>
      <c r="AW22100" s="10"/>
      <c r="AX22100" s="10"/>
      <c r="AY22100" s="10"/>
      <c r="AZ22100" s="10"/>
      <c r="BA22100" s="10"/>
      <c r="BB22100" s="10"/>
      <c r="BC22100" s="10"/>
      <c r="BD22100" s="10"/>
      <c r="BE22100" s="10"/>
      <c r="BF22100" s="10"/>
      <c r="BG22100" s="6"/>
    </row>
    <row r="22102" spans="34:59" x14ac:dyDescent="0.25">
      <c r="AH22102" s="10"/>
      <c r="AI22102" s="6"/>
    </row>
    <row r="22103" spans="34:59" x14ac:dyDescent="0.25">
      <c r="AH22103" s="6"/>
      <c r="AI22103" s="6"/>
      <c r="AJ22103" s="6"/>
      <c r="AK22103" s="6"/>
      <c r="AL22103" s="6"/>
      <c r="AM22103" s="6"/>
      <c r="AN22103" s="6"/>
      <c r="AO22103" s="6"/>
      <c r="AP22103" s="6"/>
      <c r="AQ22103" s="6"/>
      <c r="AR22103" s="6"/>
      <c r="AS22103" s="6"/>
      <c r="AT22103" s="6"/>
      <c r="AU22103" s="6"/>
      <c r="AV22103" s="6"/>
      <c r="AW22103" s="6"/>
      <c r="AX22103" s="6"/>
      <c r="AY22103" s="6"/>
      <c r="AZ22103" s="6"/>
      <c r="BA22103" s="6"/>
      <c r="BB22103" s="6"/>
      <c r="BC22103" s="6"/>
      <c r="BD22103" s="6"/>
      <c r="BE22103" s="6"/>
      <c r="BF22103" s="6"/>
      <c r="BG22103" s="6"/>
    </row>
    <row r="22104" spans="34:59" x14ac:dyDescent="0.25">
      <c r="AH22104" s="10"/>
      <c r="AI22104" s="6"/>
      <c r="AJ22104" s="10"/>
      <c r="AK22104" s="10"/>
      <c r="AL22104" s="10"/>
      <c r="AM22104" s="10"/>
      <c r="AN22104" s="10"/>
      <c r="AO22104" s="10"/>
      <c r="AP22104" s="10"/>
      <c r="AQ22104" s="10"/>
      <c r="AR22104" s="10"/>
      <c r="AS22104" s="10"/>
      <c r="AT22104" s="10"/>
      <c r="AU22104" s="10"/>
      <c r="AV22104" s="10"/>
      <c r="AW22104" s="10"/>
      <c r="AX22104" s="10"/>
      <c r="AY22104" s="10"/>
      <c r="AZ22104" s="10"/>
      <c r="BA22104" s="10"/>
      <c r="BB22104" s="10"/>
      <c r="BC22104" s="10"/>
      <c r="BD22104" s="10"/>
      <c r="BE22104" s="10"/>
      <c r="BF22104" s="10"/>
      <c r="BG22104" s="6"/>
    </row>
    <row r="22105" spans="34:59" x14ac:dyDescent="0.25">
      <c r="AH22105" s="6"/>
      <c r="AI22105" s="6"/>
      <c r="AJ22105" s="6"/>
      <c r="AK22105" s="6"/>
      <c r="AL22105" s="6"/>
      <c r="AM22105" s="6"/>
      <c r="AN22105" s="6"/>
      <c r="AO22105" s="6"/>
      <c r="AP22105" s="6"/>
      <c r="AQ22105" s="6"/>
      <c r="AR22105" s="6"/>
      <c r="AS22105" s="6"/>
      <c r="AT22105" s="6"/>
      <c r="AU22105" s="6"/>
      <c r="AV22105" s="6"/>
      <c r="AW22105" s="6"/>
      <c r="AX22105" s="6"/>
      <c r="AY22105" s="6"/>
      <c r="AZ22105" s="6"/>
      <c r="BA22105" s="6"/>
      <c r="BB22105" s="6"/>
      <c r="BC22105" s="6"/>
      <c r="BD22105" s="6"/>
      <c r="BE22105" s="6"/>
      <c r="BF22105" s="6"/>
      <c r="BG22105" s="10"/>
    </row>
    <row r="22106" spans="34:59" x14ac:dyDescent="0.25">
      <c r="AH22106" s="10"/>
      <c r="AI22106" s="6"/>
    </row>
    <row r="22107" spans="34:59" x14ac:dyDescent="0.25">
      <c r="AH22107" s="6"/>
      <c r="AI22107" s="6"/>
      <c r="AJ22107" s="6"/>
      <c r="AK22107" s="6"/>
      <c r="AL22107" s="6"/>
      <c r="AM22107" s="6"/>
      <c r="AN22107" s="6"/>
      <c r="AO22107" s="6"/>
      <c r="AP22107" s="6"/>
      <c r="AQ22107" s="6"/>
      <c r="AR22107" s="6"/>
      <c r="AS22107" s="6"/>
      <c r="AT22107" s="6"/>
      <c r="AU22107" s="6"/>
      <c r="AV22107" s="6"/>
      <c r="AW22107" s="6"/>
      <c r="AX22107" s="6"/>
      <c r="AY22107" s="6"/>
      <c r="AZ22107" s="6"/>
      <c r="BA22107" s="6"/>
      <c r="BB22107" s="6"/>
      <c r="BC22107" s="6"/>
      <c r="BD22107" s="6"/>
      <c r="BE22107" s="6"/>
      <c r="BF22107" s="6"/>
      <c r="BG22107" s="6"/>
    </row>
    <row r="22108" spans="34:59" x14ac:dyDescent="0.25">
      <c r="AH22108" s="10"/>
      <c r="AI22108" s="6"/>
      <c r="AJ22108" s="10"/>
      <c r="AK22108" s="10"/>
      <c r="AL22108" s="10"/>
      <c r="AM22108" s="10"/>
      <c r="AN22108" s="10"/>
      <c r="AO22108" s="10"/>
      <c r="AP22108" s="10"/>
      <c r="AQ22108" s="10"/>
      <c r="AR22108" s="10"/>
      <c r="AS22108" s="10"/>
      <c r="AT22108" s="10"/>
      <c r="AU22108" s="10"/>
      <c r="AV22108" s="10"/>
      <c r="AW22108" s="10"/>
      <c r="AX22108" s="10"/>
      <c r="AY22108" s="10"/>
      <c r="AZ22108" s="10"/>
      <c r="BA22108" s="10"/>
      <c r="BB22108" s="10"/>
      <c r="BC22108" s="10"/>
      <c r="BD22108" s="10"/>
      <c r="BE22108" s="10"/>
      <c r="BF22108" s="10"/>
      <c r="BG22108" s="6"/>
    </row>
    <row r="22109" spans="34:59" x14ac:dyDescent="0.25">
      <c r="AH22109" s="6"/>
      <c r="AI22109" s="6"/>
      <c r="AJ22109" s="6"/>
      <c r="AK22109" s="6"/>
      <c r="AL22109" s="6"/>
      <c r="AM22109" s="6"/>
      <c r="AN22109" s="6"/>
      <c r="AO22109" s="6"/>
      <c r="AP22109" s="6"/>
      <c r="AQ22109" s="6"/>
      <c r="AR22109" s="6"/>
      <c r="AS22109" s="6"/>
      <c r="AT22109" s="6"/>
      <c r="AU22109" s="6"/>
      <c r="AV22109" s="6"/>
      <c r="AW22109" s="6"/>
      <c r="AX22109" s="6"/>
      <c r="AY22109" s="6"/>
      <c r="AZ22109" s="6"/>
      <c r="BA22109" s="6"/>
      <c r="BB22109" s="6"/>
      <c r="BC22109" s="6"/>
      <c r="BD22109" s="6"/>
      <c r="BE22109" s="6"/>
      <c r="BF22109" s="6"/>
      <c r="BG22109" s="10"/>
    </row>
    <row r="22110" spans="34:59" x14ac:dyDescent="0.25">
      <c r="AH22110" s="10"/>
      <c r="AI22110" s="6"/>
    </row>
    <row r="22111" spans="34:59" x14ac:dyDescent="0.25">
      <c r="AH22111" s="6"/>
      <c r="AI22111" s="6"/>
      <c r="AJ22111" s="6"/>
      <c r="AK22111" s="6"/>
      <c r="AL22111" s="6"/>
      <c r="AM22111" s="6"/>
      <c r="AN22111" s="6"/>
      <c r="AO22111" s="6"/>
      <c r="AP22111" s="6"/>
      <c r="AQ22111" s="6"/>
      <c r="AR22111" s="6"/>
      <c r="AS22111" s="6"/>
      <c r="AT22111" s="6"/>
      <c r="AU22111" s="6"/>
      <c r="AV22111" s="6"/>
      <c r="AW22111" s="6"/>
      <c r="AX22111" s="6"/>
      <c r="AY22111" s="6"/>
      <c r="AZ22111" s="6"/>
      <c r="BA22111" s="6"/>
      <c r="BB22111" s="6"/>
      <c r="BC22111" s="6"/>
      <c r="BD22111" s="6"/>
      <c r="BE22111" s="6"/>
      <c r="BF22111" s="6"/>
      <c r="BG22111" s="6"/>
    </row>
    <row r="22112" spans="34:59" x14ac:dyDescent="0.25">
      <c r="AH22112" s="10"/>
      <c r="AI22112" s="6"/>
      <c r="AJ22112" s="10"/>
      <c r="AK22112" s="10"/>
      <c r="AL22112" s="10"/>
      <c r="AM22112" s="10"/>
      <c r="AN22112" s="10"/>
      <c r="AO22112" s="10"/>
      <c r="AP22112" s="10"/>
      <c r="AQ22112" s="10"/>
      <c r="AR22112" s="10"/>
      <c r="AS22112" s="10"/>
      <c r="AT22112" s="10"/>
      <c r="AU22112" s="10"/>
      <c r="AV22112" s="10"/>
      <c r="AW22112" s="10"/>
      <c r="AX22112" s="10"/>
      <c r="AY22112" s="10"/>
      <c r="AZ22112" s="10"/>
      <c r="BA22112" s="10"/>
      <c r="BB22112" s="10"/>
      <c r="BC22112" s="10"/>
      <c r="BD22112" s="10"/>
      <c r="BE22112" s="10"/>
      <c r="BF22112" s="10"/>
      <c r="BG22112" s="6"/>
    </row>
    <row r="22113" spans="34:59" x14ac:dyDescent="0.25">
      <c r="AH22113" s="6"/>
      <c r="AI22113" s="6"/>
      <c r="AJ22113" s="6"/>
      <c r="AK22113" s="6"/>
      <c r="AL22113" s="6"/>
      <c r="AM22113" s="6"/>
      <c r="AN22113" s="6"/>
      <c r="AO22113" s="6"/>
      <c r="AP22113" s="6"/>
      <c r="AQ22113" s="6"/>
      <c r="AR22113" s="6"/>
      <c r="AS22113" s="6"/>
      <c r="AT22113" s="6"/>
      <c r="AU22113" s="6"/>
      <c r="AV22113" s="6"/>
      <c r="AW22113" s="6"/>
      <c r="AX22113" s="6"/>
      <c r="AY22113" s="6"/>
      <c r="AZ22113" s="6"/>
      <c r="BA22113" s="6"/>
      <c r="BB22113" s="6"/>
      <c r="BC22113" s="6"/>
      <c r="BD22113" s="6"/>
      <c r="BE22113" s="6"/>
      <c r="BF22113" s="6"/>
      <c r="BG22113" s="10"/>
    </row>
    <row r="22114" spans="34:59" x14ac:dyDescent="0.25">
      <c r="AH22114" s="10"/>
      <c r="AI22114" s="6"/>
    </row>
    <row r="22115" spans="34:59" x14ac:dyDescent="0.25">
      <c r="AH22115" s="6"/>
      <c r="AI22115" s="6"/>
      <c r="AJ22115" s="6"/>
      <c r="AK22115" s="6"/>
      <c r="AL22115" s="6"/>
      <c r="AM22115" s="6"/>
      <c r="AN22115" s="6"/>
      <c r="AO22115" s="6"/>
      <c r="AP22115" s="6"/>
      <c r="AQ22115" s="6"/>
      <c r="AR22115" s="6"/>
      <c r="AS22115" s="6"/>
      <c r="AT22115" s="6"/>
      <c r="AU22115" s="6"/>
      <c r="AV22115" s="6"/>
      <c r="AW22115" s="6"/>
      <c r="AX22115" s="6"/>
      <c r="AY22115" s="6"/>
      <c r="AZ22115" s="6"/>
      <c r="BA22115" s="6"/>
      <c r="BB22115" s="6"/>
      <c r="BC22115" s="6"/>
      <c r="BD22115" s="6"/>
      <c r="BE22115" s="6"/>
      <c r="BF22115" s="6"/>
      <c r="BG22115" s="6"/>
    </row>
    <row r="22116" spans="34:59" x14ac:dyDescent="0.25">
      <c r="AH22116" s="10"/>
      <c r="AI22116" s="6"/>
      <c r="AJ22116" s="10"/>
      <c r="AK22116" s="10"/>
      <c r="AL22116" s="10"/>
      <c r="AM22116" s="10"/>
      <c r="AN22116" s="10"/>
      <c r="AO22116" s="10"/>
      <c r="AP22116" s="10"/>
      <c r="AQ22116" s="10"/>
      <c r="AR22116" s="10"/>
      <c r="AS22116" s="10"/>
      <c r="AT22116" s="10"/>
      <c r="AU22116" s="10"/>
      <c r="AV22116" s="10"/>
      <c r="AW22116" s="10"/>
      <c r="AX22116" s="10"/>
      <c r="AY22116" s="10"/>
      <c r="AZ22116" s="10"/>
      <c r="BA22116" s="10"/>
      <c r="BB22116" s="10"/>
      <c r="BC22116" s="10"/>
      <c r="BD22116" s="10"/>
      <c r="BE22116" s="10"/>
      <c r="BF22116" s="10"/>
      <c r="BG22116" s="6"/>
    </row>
    <row r="22118" spans="34:59" x14ac:dyDescent="0.25">
      <c r="AH22118" s="10"/>
      <c r="AI22118" s="6"/>
    </row>
    <row r="22119" spans="34:59" x14ac:dyDescent="0.25">
      <c r="AH22119" s="6"/>
      <c r="AI22119" s="6"/>
      <c r="AJ22119" s="6"/>
      <c r="AK22119" s="6"/>
      <c r="AL22119" s="6"/>
      <c r="AM22119" s="6"/>
      <c r="AN22119" s="6"/>
      <c r="AO22119" s="6"/>
      <c r="AP22119" s="6"/>
      <c r="AQ22119" s="6"/>
      <c r="AR22119" s="6"/>
      <c r="AS22119" s="6"/>
      <c r="AT22119" s="6"/>
      <c r="AU22119" s="6"/>
      <c r="AV22119" s="6"/>
      <c r="AW22119" s="6"/>
      <c r="AX22119" s="6"/>
      <c r="AY22119" s="6"/>
      <c r="AZ22119" s="6"/>
      <c r="BA22119" s="6"/>
      <c r="BB22119" s="6"/>
      <c r="BC22119" s="6"/>
      <c r="BD22119" s="6"/>
      <c r="BE22119" s="6"/>
      <c r="BF22119" s="6"/>
      <c r="BG22119" s="6"/>
    </row>
    <row r="22120" spans="34:59" x14ac:dyDescent="0.25">
      <c r="AH22120" s="10"/>
      <c r="AI22120" s="6"/>
      <c r="AJ22120" s="10"/>
      <c r="AK22120" s="10"/>
      <c r="AL22120" s="10"/>
      <c r="AM22120" s="10"/>
      <c r="AN22120" s="10"/>
      <c r="AO22120" s="10"/>
      <c r="AP22120" s="10"/>
      <c r="AQ22120" s="10"/>
      <c r="AR22120" s="10"/>
      <c r="AS22120" s="10"/>
      <c r="AT22120" s="10"/>
      <c r="AU22120" s="10"/>
      <c r="AV22120" s="10"/>
      <c r="AW22120" s="10"/>
      <c r="AX22120" s="10"/>
      <c r="AY22120" s="10"/>
      <c r="AZ22120" s="10"/>
      <c r="BA22120" s="10"/>
      <c r="BB22120" s="10"/>
      <c r="BC22120" s="10"/>
      <c r="BD22120" s="10"/>
      <c r="BE22120" s="10"/>
      <c r="BF22120" s="10"/>
      <c r="BG22120" s="6"/>
    </row>
    <row r="22121" spans="34:59" x14ac:dyDescent="0.25">
      <c r="AH22121" s="6"/>
      <c r="AI22121" s="6"/>
      <c r="AJ22121" s="6"/>
      <c r="AK22121" s="6"/>
      <c r="AL22121" s="6"/>
      <c r="AM22121" s="6"/>
      <c r="AN22121" s="6"/>
      <c r="AO22121" s="6"/>
      <c r="AP22121" s="6"/>
      <c r="AQ22121" s="6"/>
      <c r="AR22121" s="6"/>
      <c r="AS22121" s="6"/>
      <c r="AT22121" s="6"/>
      <c r="AU22121" s="6"/>
      <c r="AV22121" s="6"/>
      <c r="AW22121" s="6"/>
      <c r="AX22121" s="6"/>
      <c r="AY22121" s="6"/>
      <c r="AZ22121" s="6"/>
      <c r="BA22121" s="6"/>
      <c r="BB22121" s="6"/>
      <c r="BC22121" s="6"/>
      <c r="BD22121" s="6"/>
      <c r="BE22121" s="6"/>
      <c r="BF22121" s="6"/>
      <c r="BG22121" s="10"/>
    </row>
    <row r="22122" spans="34:59" x14ac:dyDescent="0.25">
      <c r="AH22122" s="10"/>
      <c r="AI22122" s="6"/>
    </row>
    <row r="22123" spans="34:59" x14ac:dyDescent="0.25">
      <c r="AH22123" s="6"/>
      <c r="AI22123" s="6"/>
      <c r="AJ22123" s="6"/>
      <c r="AK22123" s="6"/>
      <c r="AL22123" s="6"/>
      <c r="AM22123" s="6"/>
      <c r="AN22123" s="6"/>
      <c r="AO22123" s="6"/>
      <c r="AP22123" s="6"/>
      <c r="AQ22123" s="6"/>
      <c r="AR22123" s="6"/>
      <c r="AS22123" s="6"/>
      <c r="AT22123" s="6"/>
      <c r="AU22123" s="6"/>
      <c r="AV22123" s="6"/>
      <c r="AW22123" s="6"/>
      <c r="AX22123" s="6"/>
      <c r="AY22123" s="6"/>
      <c r="AZ22123" s="6"/>
      <c r="BA22123" s="6"/>
      <c r="BB22123" s="6"/>
      <c r="BC22123" s="6"/>
      <c r="BD22123" s="6"/>
      <c r="BE22123" s="6"/>
      <c r="BF22123" s="6"/>
      <c r="BG22123" s="6"/>
    </row>
    <row r="22124" spans="34:59" x14ac:dyDescent="0.25">
      <c r="AH22124" s="10"/>
      <c r="AI22124" s="6"/>
      <c r="AJ22124" s="10"/>
      <c r="AK22124" s="10"/>
      <c r="AL22124" s="10"/>
      <c r="AM22124" s="10"/>
      <c r="AN22124" s="10"/>
      <c r="AO22124" s="10"/>
      <c r="AP22124" s="10"/>
      <c r="AQ22124" s="10"/>
      <c r="AR22124" s="10"/>
      <c r="AS22124" s="10"/>
      <c r="AT22124" s="10"/>
      <c r="AU22124" s="10"/>
      <c r="AV22124" s="10"/>
      <c r="AW22124" s="10"/>
      <c r="AX22124" s="10"/>
      <c r="AY22124" s="10"/>
      <c r="AZ22124" s="10"/>
      <c r="BA22124" s="10"/>
      <c r="BB22124" s="10"/>
      <c r="BC22124" s="10"/>
      <c r="BD22124" s="10"/>
      <c r="BE22124" s="10"/>
      <c r="BF22124" s="10"/>
      <c r="BG22124" s="6"/>
    </row>
    <row r="22125" spans="34:59" x14ac:dyDescent="0.25">
      <c r="AH22125" s="6"/>
      <c r="AI22125" s="6"/>
      <c r="AJ22125" s="6"/>
      <c r="AK22125" s="6"/>
      <c r="AL22125" s="6"/>
      <c r="AM22125" s="6"/>
      <c r="AN22125" s="6"/>
      <c r="AO22125" s="6"/>
      <c r="AP22125" s="6"/>
      <c r="AQ22125" s="6"/>
      <c r="AR22125" s="6"/>
      <c r="AS22125" s="6"/>
      <c r="AT22125" s="6"/>
      <c r="AU22125" s="6"/>
      <c r="AV22125" s="6"/>
      <c r="AW22125" s="6"/>
      <c r="AX22125" s="6"/>
      <c r="AY22125" s="6"/>
      <c r="AZ22125" s="6"/>
      <c r="BA22125" s="6"/>
      <c r="BB22125" s="6"/>
      <c r="BC22125" s="6"/>
      <c r="BD22125" s="6"/>
      <c r="BE22125" s="6"/>
      <c r="BF22125" s="6"/>
      <c r="BG22125" s="10"/>
    </row>
    <row r="22126" spans="34:59" x14ac:dyDescent="0.25">
      <c r="AH22126" s="10"/>
      <c r="AI22126" s="6"/>
    </row>
    <row r="22127" spans="34:59" x14ac:dyDescent="0.25">
      <c r="AH22127" s="6"/>
      <c r="AI22127" s="6"/>
      <c r="AJ22127" s="6"/>
      <c r="AK22127" s="6"/>
      <c r="AL22127" s="6"/>
      <c r="AM22127" s="6"/>
      <c r="AN22127" s="6"/>
      <c r="AO22127" s="6"/>
      <c r="AP22127" s="6"/>
      <c r="AQ22127" s="6"/>
      <c r="AR22127" s="6"/>
      <c r="AS22127" s="6"/>
      <c r="AT22127" s="6"/>
      <c r="AU22127" s="6"/>
      <c r="AV22127" s="6"/>
      <c r="AW22127" s="6"/>
      <c r="AX22127" s="6"/>
      <c r="AY22127" s="6"/>
      <c r="AZ22127" s="6"/>
      <c r="BA22127" s="6"/>
      <c r="BB22127" s="6"/>
      <c r="BC22127" s="6"/>
      <c r="BD22127" s="6"/>
      <c r="BE22127" s="6"/>
      <c r="BF22127" s="6"/>
      <c r="BG22127" s="6"/>
    </row>
    <row r="22128" spans="34:59" x14ac:dyDescent="0.25">
      <c r="AH22128" s="10"/>
      <c r="AI22128" s="6"/>
      <c r="AJ22128" s="10"/>
      <c r="AK22128" s="10"/>
      <c r="AL22128" s="10"/>
      <c r="AM22128" s="10"/>
      <c r="AN22128" s="10"/>
      <c r="AO22128" s="10"/>
      <c r="AP22128" s="10"/>
      <c r="AQ22128" s="10"/>
      <c r="AR22128" s="10"/>
      <c r="AS22128" s="10"/>
      <c r="AT22128" s="10"/>
      <c r="AU22128" s="10"/>
      <c r="AV22128" s="10"/>
      <c r="AW22128" s="10"/>
      <c r="AX22128" s="10"/>
      <c r="AY22128" s="10"/>
      <c r="AZ22128" s="10"/>
      <c r="BA22128" s="10"/>
      <c r="BB22128" s="10"/>
      <c r="BC22128" s="10"/>
      <c r="BD22128" s="10"/>
      <c r="BE22128" s="10"/>
      <c r="BF22128" s="10"/>
      <c r="BG22128" s="6"/>
    </row>
    <row r="22129" spans="34:59" x14ac:dyDescent="0.25">
      <c r="AH22129" s="6"/>
      <c r="AI22129" s="6"/>
      <c r="AJ22129" s="6"/>
      <c r="AK22129" s="6"/>
      <c r="AL22129" s="6"/>
      <c r="AM22129" s="6"/>
      <c r="AN22129" s="6"/>
      <c r="AO22129" s="6"/>
      <c r="AP22129" s="6"/>
      <c r="AQ22129" s="6"/>
      <c r="AR22129" s="6"/>
      <c r="AS22129" s="6"/>
      <c r="AT22129" s="6"/>
      <c r="AU22129" s="6"/>
      <c r="AV22129" s="6"/>
      <c r="AW22129" s="6"/>
      <c r="AX22129" s="6"/>
      <c r="AY22129" s="6"/>
      <c r="AZ22129" s="6"/>
      <c r="BA22129" s="6"/>
      <c r="BB22129" s="6"/>
      <c r="BC22129" s="6"/>
      <c r="BD22129" s="6"/>
      <c r="BE22129" s="6"/>
      <c r="BF22129" s="6"/>
      <c r="BG22129" s="10"/>
    </row>
    <row r="22130" spans="34:59" x14ac:dyDescent="0.25">
      <c r="AH22130" s="10"/>
      <c r="AI22130" s="6"/>
    </row>
    <row r="22131" spans="34:59" x14ac:dyDescent="0.25">
      <c r="AH22131" s="6"/>
      <c r="AI22131" s="6"/>
      <c r="AJ22131" s="6"/>
      <c r="AK22131" s="6"/>
      <c r="AL22131" s="6"/>
      <c r="AM22131" s="6"/>
      <c r="AN22131" s="6"/>
      <c r="AO22131" s="6"/>
      <c r="AP22131" s="6"/>
      <c r="AQ22131" s="6"/>
      <c r="AR22131" s="6"/>
      <c r="AS22131" s="6"/>
      <c r="AT22131" s="6"/>
      <c r="AU22131" s="6"/>
      <c r="AV22131" s="6"/>
      <c r="AW22131" s="6"/>
      <c r="AX22131" s="6"/>
      <c r="AY22131" s="6"/>
      <c r="AZ22131" s="6"/>
      <c r="BA22131" s="6"/>
      <c r="BB22131" s="6"/>
      <c r="BC22131" s="6"/>
      <c r="BD22131" s="6"/>
      <c r="BE22131" s="6"/>
      <c r="BF22131" s="6"/>
      <c r="BG22131" s="6"/>
    </row>
    <row r="22132" spans="34:59" x14ac:dyDescent="0.25">
      <c r="AH22132" s="10"/>
      <c r="AI22132" s="6"/>
      <c r="AJ22132" s="10"/>
      <c r="AK22132" s="10"/>
      <c r="AL22132" s="10"/>
      <c r="AM22132" s="10"/>
      <c r="AN22132" s="10"/>
      <c r="AO22132" s="10"/>
      <c r="AP22132" s="10"/>
      <c r="AQ22132" s="10"/>
      <c r="AR22132" s="10"/>
      <c r="AS22132" s="10"/>
      <c r="AT22132" s="10"/>
      <c r="AU22132" s="10"/>
      <c r="AV22132" s="10"/>
      <c r="AW22132" s="10"/>
      <c r="AX22132" s="10"/>
      <c r="AY22132" s="10"/>
      <c r="AZ22132" s="10"/>
      <c r="BA22132" s="10"/>
      <c r="BB22132" s="10"/>
      <c r="BC22132" s="10"/>
      <c r="BD22132" s="10"/>
      <c r="BE22132" s="10"/>
      <c r="BF22132" s="10"/>
      <c r="BG22132" s="6"/>
    </row>
    <row r="22134" spans="34:59" x14ac:dyDescent="0.25">
      <c r="AH22134" s="10"/>
      <c r="AI22134" s="6"/>
    </row>
    <row r="22135" spans="34:59" x14ac:dyDescent="0.25">
      <c r="AH22135" s="6"/>
      <c r="AI22135" s="6"/>
      <c r="AJ22135" s="6"/>
      <c r="AK22135" s="6"/>
      <c r="AL22135" s="6"/>
      <c r="AM22135" s="6"/>
      <c r="AN22135" s="6"/>
      <c r="AO22135" s="6"/>
      <c r="AP22135" s="6"/>
      <c r="AQ22135" s="6"/>
      <c r="AR22135" s="6"/>
      <c r="AS22135" s="6"/>
      <c r="AT22135" s="6"/>
      <c r="AU22135" s="6"/>
      <c r="AV22135" s="6"/>
      <c r="AW22135" s="6"/>
      <c r="AX22135" s="6"/>
      <c r="AY22135" s="6"/>
      <c r="AZ22135" s="6"/>
      <c r="BA22135" s="6"/>
      <c r="BB22135" s="6"/>
      <c r="BC22135" s="6"/>
      <c r="BD22135" s="6"/>
      <c r="BE22135" s="6"/>
      <c r="BF22135" s="6"/>
      <c r="BG22135" s="6"/>
    </row>
    <row r="22136" spans="34:59" x14ac:dyDescent="0.25">
      <c r="AH22136" s="10"/>
      <c r="AI22136" s="6"/>
      <c r="AJ22136" s="10"/>
      <c r="AK22136" s="10"/>
      <c r="AL22136" s="10"/>
      <c r="AM22136" s="10"/>
      <c r="AN22136" s="10"/>
      <c r="AO22136" s="10"/>
      <c r="AP22136" s="10"/>
      <c r="AQ22136" s="10"/>
      <c r="AR22136" s="10"/>
      <c r="AS22136" s="10"/>
      <c r="AT22136" s="10"/>
      <c r="AU22136" s="10"/>
      <c r="AV22136" s="10"/>
      <c r="AW22136" s="10"/>
      <c r="AX22136" s="10"/>
      <c r="AY22136" s="10"/>
      <c r="AZ22136" s="10"/>
      <c r="BA22136" s="10"/>
      <c r="BB22136" s="10"/>
      <c r="BC22136" s="10"/>
      <c r="BD22136" s="10"/>
      <c r="BE22136" s="10"/>
      <c r="BF22136" s="10"/>
      <c r="BG22136" s="6"/>
    </row>
    <row r="22137" spans="34:59" x14ac:dyDescent="0.25">
      <c r="AH22137" s="6"/>
      <c r="AI22137" s="6"/>
      <c r="AJ22137" s="6"/>
      <c r="AK22137" s="6"/>
      <c r="AL22137" s="6"/>
      <c r="AM22137" s="6"/>
      <c r="AN22137" s="6"/>
      <c r="AO22137" s="6"/>
      <c r="AP22137" s="6"/>
      <c r="AQ22137" s="6"/>
      <c r="AR22137" s="6"/>
      <c r="AS22137" s="6"/>
      <c r="AT22137" s="6"/>
      <c r="AU22137" s="6"/>
      <c r="AV22137" s="6"/>
      <c r="AW22137" s="6"/>
      <c r="AX22137" s="6"/>
      <c r="AY22137" s="6"/>
      <c r="AZ22137" s="6"/>
      <c r="BA22137" s="6"/>
      <c r="BB22137" s="6"/>
      <c r="BC22137" s="6"/>
      <c r="BD22137" s="6"/>
      <c r="BE22137" s="6"/>
      <c r="BF22137" s="6"/>
      <c r="BG22137" s="10"/>
    </row>
    <row r="22138" spans="34:59" x14ac:dyDescent="0.25">
      <c r="AH22138" s="10"/>
      <c r="AI22138" s="6"/>
    </row>
    <row r="22139" spans="34:59" x14ac:dyDescent="0.25">
      <c r="AH22139" s="6"/>
      <c r="AI22139" s="6"/>
      <c r="AJ22139" s="6"/>
      <c r="AK22139" s="6"/>
      <c r="AL22139" s="6"/>
      <c r="AM22139" s="6"/>
      <c r="AN22139" s="6"/>
      <c r="AO22139" s="6"/>
      <c r="AP22139" s="6"/>
      <c r="AQ22139" s="6"/>
      <c r="AR22139" s="6"/>
      <c r="AS22139" s="6"/>
      <c r="AT22139" s="6"/>
      <c r="AU22139" s="6"/>
      <c r="AV22139" s="6"/>
      <c r="AW22139" s="6"/>
      <c r="AX22139" s="6"/>
      <c r="AY22139" s="6"/>
      <c r="AZ22139" s="6"/>
      <c r="BA22139" s="6"/>
      <c r="BB22139" s="6"/>
      <c r="BC22139" s="6"/>
      <c r="BD22139" s="6"/>
      <c r="BE22139" s="6"/>
      <c r="BF22139" s="6"/>
      <c r="BG22139" s="6"/>
    </row>
    <row r="22140" spans="34:59" x14ac:dyDescent="0.25">
      <c r="AH22140" s="10"/>
      <c r="AI22140" s="6"/>
      <c r="AJ22140" s="10"/>
      <c r="AK22140" s="10"/>
      <c r="AL22140" s="10"/>
      <c r="AM22140" s="10"/>
      <c r="AN22140" s="10"/>
      <c r="AO22140" s="10"/>
      <c r="AP22140" s="10"/>
      <c r="AQ22140" s="10"/>
      <c r="AR22140" s="10"/>
      <c r="AS22140" s="10"/>
      <c r="AT22140" s="10"/>
      <c r="AU22140" s="10"/>
      <c r="AV22140" s="10"/>
      <c r="AW22140" s="10"/>
      <c r="AX22140" s="10"/>
      <c r="AY22140" s="10"/>
      <c r="AZ22140" s="10"/>
      <c r="BA22140" s="10"/>
      <c r="BB22140" s="10"/>
      <c r="BC22140" s="10"/>
      <c r="BD22140" s="10"/>
      <c r="BE22140" s="10"/>
      <c r="BF22140" s="10"/>
      <c r="BG22140" s="6"/>
    </row>
    <row r="22141" spans="34:59" x14ac:dyDescent="0.25">
      <c r="AH22141" s="6"/>
      <c r="AI22141" s="6"/>
      <c r="AJ22141" s="6"/>
      <c r="AK22141" s="6"/>
      <c r="AL22141" s="6"/>
      <c r="AM22141" s="6"/>
      <c r="AN22141" s="6"/>
      <c r="AO22141" s="6"/>
      <c r="AP22141" s="6"/>
      <c r="AQ22141" s="6"/>
      <c r="AR22141" s="6"/>
      <c r="AS22141" s="6"/>
      <c r="AT22141" s="6"/>
      <c r="AU22141" s="6"/>
      <c r="AV22141" s="6"/>
      <c r="AW22141" s="6"/>
      <c r="AX22141" s="6"/>
      <c r="AY22141" s="6"/>
      <c r="AZ22141" s="6"/>
      <c r="BA22141" s="6"/>
      <c r="BB22141" s="6"/>
      <c r="BC22141" s="6"/>
      <c r="BD22141" s="6"/>
      <c r="BE22141" s="6"/>
      <c r="BF22141" s="6"/>
      <c r="BG22141" s="10"/>
    </row>
    <row r="22142" spans="34:59" x14ac:dyDescent="0.25">
      <c r="AH22142" s="10"/>
      <c r="AI22142" s="6"/>
    </row>
    <row r="22143" spans="34:59" x14ac:dyDescent="0.25">
      <c r="AH22143" s="6"/>
      <c r="AI22143" s="6"/>
      <c r="AJ22143" s="6"/>
      <c r="AK22143" s="6"/>
      <c r="AL22143" s="6"/>
      <c r="AM22143" s="6"/>
      <c r="AN22143" s="6"/>
      <c r="AO22143" s="6"/>
      <c r="AP22143" s="6"/>
      <c r="AQ22143" s="6"/>
      <c r="AR22143" s="6"/>
      <c r="AS22143" s="6"/>
      <c r="AT22143" s="6"/>
      <c r="AU22143" s="6"/>
      <c r="AV22143" s="6"/>
      <c r="AW22143" s="6"/>
      <c r="AX22143" s="6"/>
      <c r="AY22143" s="6"/>
      <c r="AZ22143" s="6"/>
      <c r="BA22143" s="6"/>
      <c r="BB22143" s="6"/>
      <c r="BC22143" s="6"/>
      <c r="BD22143" s="6"/>
      <c r="BE22143" s="6"/>
      <c r="BF22143" s="6"/>
      <c r="BG22143" s="6"/>
    </row>
    <row r="22144" spans="34:59" x14ac:dyDescent="0.25">
      <c r="AH22144" s="10"/>
      <c r="AI22144" s="6"/>
      <c r="AJ22144" s="10"/>
      <c r="AK22144" s="10"/>
      <c r="AL22144" s="10"/>
      <c r="AM22144" s="10"/>
      <c r="AN22144" s="10"/>
      <c r="AO22144" s="10"/>
      <c r="AP22144" s="10"/>
      <c r="AQ22144" s="10"/>
      <c r="AR22144" s="10"/>
      <c r="AS22144" s="10"/>
      <c r="AT22144" s="10"/>
      <c r="AU22144" s="10"/>
      <c r="AV22144" s="10"/>
      <c r="AW22144" s="10"/>
      <c r="AX22144" s="10"/>
      <c r="AY22144" s="10"/>
      <c r="AZ22144" s="10"/>
      <c r="BA22144" s="10"/>
      <c r="BB22144" s="10"/>
      <c r="BC22144" s="10"/>
      <c r="BD22144" s="10"/>
      <c r="BE22144" s="10"/>
      <c r="BF22144" s="10"/>
      <c r="BG22144" s="6"/>
    </row>
    <row r="22145" spans="34:59" x14ac:dyDescent="0.25">
      <c r="AH22145" s="6"/>
      <c r="AI22145" s="6"/>
      <c r="AJ22145" s="6"/>
      <c r="AK22145" s="6"/>
      <c r="AL22145" s="6"/>
      <c r="AM22145" s="6"/>
      <c r="AN22145" s="6"/>
      <c r="AO22145" s="6"/>
      <c r="AP22145" s="6"/>
      <c r="AQ22145" s="6"/>
      <c r="AR22145" s="6"/>
      <c r="AS22145" s="6"/>
      <c r="AT22145" s="6"/>
      <c r="AU22145" s="6"/>
      <c r="AV22145" s="6"/>
      <c r="AW22145" s="6"/>
      <c r="AX22145" s="6"/>
      <c r="AY22145" s="6"/>
      <c r="AZ22145" s="6"/>
      <c r="BA22145" s="6"/>
      <c r="BB22145" s="6"/>
      <c r="BC22145" s="6"/>
      <c r="BD22145" s="6"/>
      <c r="BE22145" s="6"/>
      <c r="BF22145" s="6"/>
      <c r="BG22145" s="10"/>
    </row>
    <row r="22146" spans="34:59" x14ac:dyDescent="0.25">
      <c r="AH22146" s="10"/>
      <c r="AI22146" s="6"/>
    </row>
    <row r="22147" spans="34:59" x14ac:dyDescent="0.25">
      <c r="AH22147" s="6"/>
      <c r="AI22147" s="6"/>
      <c r="AJ22147" s="6"/>
      <c r="AK22147" s="6"/>
      <c r="AL22147" s="6"/>
      <c r="AM22147" s="6"/>
      <c r="AN22147" s="6"/>
      <c r="AO22147" s="6"/>
      <c r="AP22147" s="6"/>
      <c r="AQ22147" s="6"/>
      <c r="AR22147" s="6"/>
      <c r="AS22147" s="6"/>
      <c r="AT22147" s="6"/>
      <c r="AU22147" s="6"/>
      <c r="AV22147" s="6"/>
      <c r="AW22147" s="6"/>
      <c r="AX22147" s="6"/>
      <c r="AY22147" s="6"/>
      <c r="AZ22147" s="6"/>
      <c r="BA22147" s="6"/>
      <c r="BB22147" s="6"/>
      <c r="BC22147" s="6"/>
      <c r="BD22147" s="6"/>
      <c r="BE22147" s="6"/>
      <c r="BF22147" s="6"/>
      <c r="BG22147" s="6"/>
    </row>
    <row r="22148" spans="34:59" x14ac:dyDescent="0.25">
      <c r="AH22148" s="10"/>
      <c r="AI22148" s="6"/>
      <c r="AJ22148" s="10"/>
      <c r="AK22148" s="10"/>
      <c r="AL22148" s="10"/>
      <c r="AM22148" s="10"/>
      <c r="AN22148" s="10"/>
      <c r="AO22148" s="10"/>
      <c r="AP22148" s="10"/>
      <c r="AQ22148" s="10"/>
      <c r="AR22148" s="10"/>
      <c r="AS22148" s="10"/>
      <c r="AT22148" s="10"/>
      <c r="AU22148" s="10"/>
      <c r="AV22148" s="10"/>
      <c r="AW22148" s="10"/>
      <c r="AX22148" s="10"/>
      <c r="AY22148" s="10"/>
      <c r="AZ22148" s="10"/>
      <c r="BA22148" s="10"/>
      <c r="BB22148" s="10"/>
      <c r="BC22148" s="10"/>
      <c r="BD22148" s="10"/>
      <c r="BE22148" s="10"/>
      <c r="BF22148" s="10"/>
      <c r="BG22148" s="6"/>
    </row>
    <row r="22150" spans="34:59" x14ac:dyDescent="0.25">
      <c r="AH22150" s="10"/>
      <c r="AI22150" s="6"/>
    </row>
    <row r="22151" spans="34:59" x14ac:dyDescent="0.25">
      <c r="AH22151" s="6"/>
      <c r="AI22151" s="6"/>
      <c r="AJ22151" s="6"/>
      <c r="AK22151" s="6"/>
      <c r="AL22151" s="6"/>
      <c r="AM22151" s="6"/>
      <c r="AN22151" s="6"/>
      <c r="AO22151" s="6"/>
      <c r="AP22151" s="6"/>
      <c r="AQ22151" s="6"/>
      <c r="AR22151" s="6"/>
      <c r="AS22151" s="6"/>
      <c r="AT22151" s="6"/>
      <c r="AU22151" s="6"/>
      <c r="AV22151" s="6"/>
      <c r="AW22151" s="6"/>
      <c r="AX22151" s="6"/>
      <c r="AY22151" s="6"/>
      <c r="AZ22151" s="6"/>
      <c r="BA22151" s="6"/>
      <c r="BB22151" s="6"/>
      <c r="BC22151" s="6"/>
      <c r="BD22151" s="6"/>
      <c r="BE22151" s="6"/>
      <c r="BF22151" s="6"/>
      <c r="BG22151" s="6"/>
    </row>
    <row r="22152" spans="34:59" x14ac:dyDescent="0.25">
      <c r="AH22152" s="10"/>
      <c r="AI22152" s="6"/>
      <c r="AJ22152" s="10"/>
      <c r="AK22152" s="10"/>
      <c r="AL22152" s="10"/>
      <c r="AM22152" s="10"/>
      <c r="AN22152" s="10"/>
      <c r="AO22152" s="10"/>
      <c r="AP22152" s="10"/>
      <c r="AQ22152" s="10"/>
      <c r="AR22152" s="10"/>
      <c r="AS22152" s="10"/>
      <c r="AT22152" s="10"/>
      <c r="AU22152" s="10"/>
      <c r="AV22152" s="10"/>
      <c r="AW22152" s="10"/>
      <c r="AX22152" s="10"/>
      <c r="AY22152" s="10"/>
      <c r="AZ22152" s="10"/>
      <c r="BA22152" s="10"/>
      <c r="BB22152" s="10"/>
      <c r="BC22152" s="10"/>
      <c r="BD22152" s="10"/>
      <c r="BE22152" s="10"/>
      <c r="BF22152" s="10"/>
      <c r="BG22152" s="6"/>
    </row>
    <row r="22153" spans="34:59" x14ac:dyDescent="0.25">
      <c r="AH22153" s="6"/>
      <c r="AI22153" s="6"/>
      <c r="AJ22153" s="6"/>
      <c r="AK22153" s="6"/>
      <c r="AL22153" s="6"/>
      <c r="AM22153" s="6"/>
      <c r="AN22153" s="6"/>
      <c r="AO22153" s="6"/>
      <c r="AP22153" s="6"/>
      <c r="AQ22153" s="6"/>
      <c r="AR22153" s="6"/>
      <c r="AS22153" s="6"/>
      <c r="AT22153" s="6"/>
      <c r="AU22153" s="6"/>
      <c r="AV22153" s="6"/>
      <c r="AW22153" s="6"/>
      <c r="AX22153" s="6"/>
      <c r="AY22153" s="6"/>
      <c r="AZ22153" s="6"/>
      <c r="BA22153" s="6"/>
      <c r="BB22153" s="6"/>
      <c r="BC22153" s="6"/>
      <c r="BD22153" s="6"/>
      <c r="BE22153" s="6"/>
      <c r="BF22153" s="6"/>
      <c r="BG22153" s="10"/>
    </row>
    <row r="22154" spans="34:59" x14ac:dyDescent="0.25">
      <c r="AH22154" s="10"/>
      <c r="AI22154" s="6"/>
    </row>
    <row r="22155" spans="34:59" x14ac:dyDescent="0.25">
      <c r="AH22155" s="6"/>
      <c r="AI22155" s="6"/>
      <c r="AJ22155" s="6"/>
      <c r="AK22155" s="6"/>
      <c r="AL22155" s="6"/>
      <c r="AM22155" s="6"/>
      <c r="AN22155" s="6"/>
      <c r="AO22155" s="6"/>
      <c r="AP22155" s="6"/>
      <c r="AQ22155" s="6"/>
      <c r="AR22155" s="6"/>
      <c r="AS22155" s="6"/>
      <c r="AT22155" s="6"/>
      <c r="AU22155" s="6"/>
      <c r="AV22155" s="6"/>
      <c r="AW22155" s="6"/>
      <c r="AX22155" s="6"/>
      <c r="AY22155" s="6"/>
      <c r="AZ22155" s="6"/>
      <c r="BA22155" s="6"/>
      <c r="BB22155" s="6"/>
      <c r="BC22155" s="6"/>
      <c r="BD22155" s="6"/>
      <c r="BE22155" s="6"/>
      <c r="BF22155" s="6"/>
      <c r="BG22155" s="6"/>
    </row>
    <row r="22156" spans="34:59" x14ac:dyDescent="0.25">
      <c r="AH22156" s="10"/>
      <c r="AI22156" s="6"/>
      <c r="AJ22156" s="10"/>
      <c r="AK22156" s="10"/>
      <c r="AL22156" s="10"/>
      <c r="AM22156" s="10"/>
      <c r="AN22156" s="10"/>
      <c r="AO22156" s="10"/>
      <c r="AP22156" s="10"/>
      <c r="AQ22156" s="10"/>
      <c r="AR22156" s="10"/>
      <c r="AS22156" s="10"/>
      <c r="AT22156" s="10"/>
      <c r="AU22156" s="10"/>
      <c r="AV22156" s="10"/>
      <c r="AW22156" s="10"/>
      <c r="AX22156" s="10"/>
      <c r="AY22156" s="10"/>
      <c r="AZ22156" s="10"/>
      <c r="BA22156" s="10"/>
      <c r="BB22156" s="10"/>
      <c r="BC22156" s="10"/>
      <c r="BD22156" s="10"/>
      <c r="BE22156" s="10"/>
      <c r="BF22156" s="10"/>
      <c r="BG22156" s="6"/>
    </row>
    <row r="22157" spans="34:59" x14ac:dyDescent="0.25">
      <c r="AH22157" s="6"/>
      <c r="AI22157" s="6"/>
      <c r="AJ22157" s="6"/>
      <c r="AK22157" s="6"/>
      <c r="AL22157" s="6"/>
      <c r="AM22157" s="6"/>
      <c r="AN22157" s="6"/>
      <c r="AO22157" s="6"/>
      <c r="AP22157" s="6"/>
      <c r="AQ22157" s="6"/>
      <c r="AR22157" s="6"/>
      <c r="AS22157" s="6"/>
      <c r="AT22157" s="6"/>
      <c r="AU22157" s="6"/>
      <c r="AV22157" s="6"/>
      <c r="AW22157" s="6"/>
      <c r="AX22157" s="6"/>
      <c r="AY22157" s="6"/>
      <c r="AZ22157" s="6"/>
      <c r="BA22157" s="6"/>
      <c r="BB22157" s="6"/>
      <c r="BC22157" s="6"/>
      <c r="BD22157" s="6"/>
      <c r="BE22157" s="6"/>
      <c r="BF22157" s="6"/>
      <c r="BG22157" s="10"/>
    </row>
    <row r="22158" spans="34:59" x14ac:dyDescent="0.25">
      <c r="AH22158" s="10"/>
      <c r="AI22158" s="6"/>
    </row>
    <row r="22159" spans="34:59" x14ac:dyDescent="0.25">
      <c r="AH22159" s="6"/>
      <c r="AI22159" s="6"/>
      <c r="AJ22159" s="6"/>
      <c r="AK22159" s="6"/>
      <c r="AL22159" s="6"/>
      <c r="AM22159" s="6"/>
      <c r="AN22159" s="6"/>
      <c r="AO22159" s="6"/>
      <c r="AP22159" s="6"/>
      <c r="AQ22159" s="6"/>
      <c r="AR22159" s="6"/>
      <c r="AS22159" s="6"/>
      <c r="AT22159" s="6"/>
      <c r="AU22159" s="6"/>
      <c r="AV22159" s="6"/>
      <c r="AW22159" s="6"/>
      <c r="AX22159" s="6"/>
      <c r="AY22159" s="6"/>
      <c r="AZ22159" s="6"/>
      <c r="BA22159" s="6"/>
      <c r="BB22159" s="6"/>
      <c r="BC22159" s="6"/>
      <c r="BD22159" s="6"/>
      <c r="BE22159" s="6"/>
      <c r="BF22159" s="6"/>
      <c r="BG22159" s="6"/>
    </row>
    <row r="22160" spans="34:59" x14ac:dyDescent="0.25">
      <c r="AH22160" s="10"/>
      <c r="AI22160" s="6"/>
      <c r="AJ22160" s="10"/>
      <c r="AK22160" s="10"/>
      <c r="AL22160" s="10"/>
      <c r="AM22160" s="10"/>
      <c r="AN22160" s="10"/>
      <c r="AO22160" s="10"/>
      <c r="AP22160" s="10"/>
      <c r="AQ22160" s="10"/>
      <c r="AR22160" s="10"/>
      <c r="AS22160" s="10"/>
      <c r="AT22160" s="10"/>
      <c r="AU22160" s="10"/>
      <c r="AV22160" s="10"/>
      <c r="AW22160" s="10"/>
      <c r="AX22160" s="10"/>
      <c r="AY22160" s="10"/>
      <c r="AZ22160" s="10"/>
      <c r="BA22160" s="10"/>
      <c r="BB22160" s="10"/>
      <c r="BC22160" s="10"/>
      <c r="BD22160" s="10"/>
      <c r="BE22160" s="10"/>
      <c r="BF22160" s="10"/>
      <c r="BG22160" s="6"/>
    </row>
    <row r="22161" spans="34:59" x14ac:dyDescent="0.25">
      <c r="AH22161" s="6"/>
      <c r="AI22161" s="6"/>
      <c r="AJ22161" s="6"/>
      <c r="AK22161" s="6"/>
      <c r="AL22161" s="6"/>
      <c r="AM22161" s="6"/>
      <c r="AN22161" s="6"/>
      <c r="AO22161" s="6"/>
      <c r="AP22161" s="6"/>
      <c r="AQ22161" s="6"/>
      <c r="AR22161" s="6"/>
      <c r="AS22161" s="6"/>
      <c r="AT22161" s="6"/>
      <c r="AU22161" s="6"/>
      <c r="AV22161" s="6"/>
      <c r="AW22161" s="6"/>
      <c r="AX22161" s="6"/>
      <c r="AY22161" s="6"/>
      <c r="AZ22161" s="6"/>
      <c r="BA22161" s="6"/>
      <c r="BB22161" s="6"/>
      <c r="BC22161" s="6"/>
      <c r="BD22161" s="6"/>
      <c r="BE22161" s="6"/>
      <c r="BF22161" s="6"/>
      <c r="BG22161" s="10"/>
    </row>
    <row r="22162" spans="34:59" x14ac:dyDescent="0.25">
      <c r="AH22162" s="10"/>
      <c r="AI22162" s="6"/>
    </row>
    <row r="22163" spans="34:59" x14ac:dyDescent="0.25">
      <c r="AH22163" s="6"/>
      <c r="AI22163" s="6"/>
      <c r="AJ22163" s="6"/>
      <c r="AK22163" s="6"/>
      <c r="AL22163" s="6"/>
      <c r="AM22163" s="6"/>
      <c r="AN22163" s="6"/>
      <c r="AO22163" s="6"/>
      <c r="AP22163" s="6"/>
      <c r="AQ22163" s="6"/>
      <c r="AR22163" s="6"/>
      <c r="AS22163" s="6"/>
      <c r="AT22163" s="6"/>
      <c r="AU22163" s="6"/>
      <c r="AV22163" s="6"/>
      <c r="AW22163" s="6"/>
      <c r="AX22163" s="6"/>
      <c r="AY22163" s="6"/>
      <c r="AZ22163" s="6"/>
      <c r="BA22163" s="6"/>
      <c r="BB22163" s="6"/>
      <c r="BC22163" s="6"/>
      <c r="BD22163" s="6"/>
      <c r="BE22163" s="6"/>
      <c r="BF22163" s="6"/>
      <c r="BG22163" s="6"/>
    </row>
    <row r="22164" spans="34:59" x14ac:dyDescent="0.25">
      <c r="AH22164" s="10"/>
      <c r="AI22164" s="6"/>
      <c r="AJ22164" s="10"/>
      <c r="AK22164" s="10"/>
      <c r="AL22164" s="10"/>
      <c r="AM22164" s="10"/>
      <c r="AN22164" s="10"/>
      <c r="AO22164" s="10"/>
      <c r="AP22164" s="10"/>
      <c r="AQ22164" s="10"/>
      <c r="AR22164" s="10"/>
      <c r="AS22164" s="10"/>
      <c r="AT22164" s="10"/>
      <c r="AU22164" s="10"/>
      <c r="AV22164" s="10"/>
      <c r="AW22164" s="10"/>
      <c r="AX22164" s="10"/>
      <c r="AY22164" s="10"/>
      <c r="AZ22164" s="10"/>
      <c r="BA22164" s="10"/>
      <c r="BB22164" s="10"/>
      <c r="BC22164" s="10"/>
      <c r="BD22164" s="10"/>
      <c r="BE22164" s="10"/>
      <c r="BF22164" s="10"/>
      <c r="BG22164" s="6"/>
    </row>
    <row r="22166" spans="34:59" x14ac:dyDescent="0.25">
      <c r="AH22166" s="10"/>
      <c r="AI22166" s="6"/>
    </row>
    <row r="22167" spans="34:59" x14ac:dyDescent="0.25">
      <c r="AH22167" s="6"/>
      <c r="AI22167" s="6"/>
      <c r="AJ22167" s="6"/>
      <c r="AK22167" s="6"/>
      <c r="AL22167" s="6"/>
      <c r="AM22167" s="6"/>
      <c r="AN22167" s="6"/>
      <c r="AO22167" s="6"/>
      <c r="AP22167" s="6"/>
      <c r="AQ22167" s="6"/>
      <c r="AR22167" s="6"/>
      <c r="AS22167" s="6"/>
      <c r="AT22167" s="6"/>
      <c r="AU22167" s="6"/>
      <c r="AV22167" s="6"/>
      <c r="AW22167" s="6"/>
      <c r="AX22167" s="6"/>
      <c r="AY22167" s="6"/>
      <c r="AZ22167" s="6"/>
      <c r="BA22167" s="6"/>
      <c r="BB22167" s="6"/>
      <c r="BC22167" s="6"/>
      <c r="BD22167" s="6"/>
      <c r="BE22167" s="6"/>
      <c r="BF22167" s="6"/>
      <c r="BG22167" s="6"/>
    </row>
    <row r="22168" spans="34:59" x14ac:dyDescent="0.25">
      <c r="AH22168" s="10"/>
      <c r="AI22168" s="6"/>
      <c r="AJ22168" s="10"/>
      <c r="AK22168" s="10"/>
      <c r="AL22168" s="10"/>
      <c r="AM22168" s="10"/>
      <c r="AN22168" s="10"/>
      <c r="AO22168" s="10"/>
      <c r="AP22168" s="10"/>
      <c r="AQ22168" s="10"/>
      <c r="AR22168" s="10"/>
      <c r="AS22168" s="10"/>
      <c r="AT22168" s="10"/>
      <c r="AU22168" s="10"/>
      <c r="AV22168" s="10"/>
      <c r="AW22168" s="10"/>
      <c r="AX22168" s="10"/>
      <c r="AY22168" s="10"/>
      <c r="AZ22168" s="10"/>
      <c r="BA22168" s="10"/>
      <c r="BB22168" s="10"/>
      <c r="BC22168" s="10"/>
      <c r="BD22168" s="10"/>
      <c r="BE22168" s="10"/>
      <c r="BF22168" s="10"/>
      <c r="BG22168" s="6"/>
    </row>
    <row r="22169" spans="34:59" x14ac:dyDescent="0.25">
      <c r="AH22169" s="6"/>
      <c r="AI22169" s="6"/>
      <c r="AJ22169" s="6"/>
      <c r="AK22169" s="6"/>
      <c r="AL22169" s="6"/>
      <c r="AM22169" s="6"/>
      <c r="AN22169" s="6"/>
      <c r="AO22169" s="6"/>
      <c r="AP22169" s="6"/>
      <c r="AQ22169" s="6"/>
      <c r="AR22169" s="6"/>
      <c r="AS22169" s="6"/>
      <c r="AT22169" s="6"/>
      <c r="AU22169" s="6"/>
      <c r="AV22169" s="6"/>
      <c r="AW22169" s="6"/>
      <c r="AX22169" s="6"/>
      <c r="AY22169" s="6"/>
      <c r="AZ22169" s="6"/>
      <c r="BA22169" s="6"/>
      <c r="BB22169" s="6"/>
      <c r="BC22169" s="6"/>
      <c r="BD22169" s="6"/>
      <c r="BE22169" s="6"/>
      <c r="BF22169" s="6"/>
      <c r="BG22169" s="10"/>
    </row>
    <row r="22170" spans="34:59" x14ac:dyDescent="0.25">
      <c r="AH22170" s="10"/>
      <c r="AI22170" s="6"/>
    </row>
    <row r="22171" spans="34:59" x14ac:dyDescent="0.25">
      <c r="AH22171" s="6"/>
      <c r="AI22171" s="6"/>
      <c r="AJ22171" s="6"/>
      <c r="AK22171" s="6"/>
      <c r="AL22171" s="6"/>
      <c r="AM22171" s="6"/>
      <c r="AN22171" s="6"/>
      <c r="AO22171" s="6"/>
      <c r="AP22171" s="6"/>
      <c r="AQ22171" s="6"/>
      <c r="AR22171" s="6"/>
      <c r="AS22171" s="6"/>
      <c r="AT22171" s="6"/>
      <c r="AU22171" s="6"/>
      <c r="AV22171" s="6"/>
      <c r="AW22171" s="6"/>
      <c r="AX22171" s="6"/>
      <c r="AY22171" s="6"/>
      <c r="AZ22171" s="6"/>
      <c r="BA22171" s="6"/>
      <c r="BB22171" s="6"/>
      <c r="BC22171" s="6"/>
      <c r="BD22171" s="6"/>
      <c r="BE22171" s="6"/>
      <c r="BF22171" s="6"/>
      <c r="BG22171" s="6"/>
    </row>
    <row r="22172" spans="34:59" x14ac:dyDescent="0.25">
      <c r="AH22172" s="10"/>
      <c r="AI22172" s="6"/>
      <c r="AJ22172" s="10"/>
      <c r="AK22172" s="10"/>
      <c r="AL22172" s="10"/>
      <c r="AM22172" s="10"/>
      <c r="AN22172" s="10"/>
      <c r="AO22172" s="10"/>
      <c r="AP22172" s="10"/>
      <c r="AQ22172" s="10"/>
      <c r="AR22172" s="10"/>
      <c r="AS22172" s="10"/>
      <c r="AT22172" s="10"/>
      <c r="AU22172" s="10"/>
      <c r="AV22172" s="10"/>
      <c r="AW22172" s="10"/>
      <c r="AX22172" s="10"/>
      <c r="AY22172" s="10"/>
      <c r="AZ22172" s="10"/>
      <c r="BA22172" s="10"/>
      <c r="BB22172" s="10"/>
      <c r="BC22172" s="10"/>
      <c r="BD22172" s="10"/>
      <c r="BE22172" s="10"/>
      <c r="BF22172" s="10"/>
      <c r="BG22172" s="6"/>
    </row>
    <row r="22173" spans="34:59" x14ac:dyDescent="0.25">
      <c r="AH22173" s="6"/>
      <c r="AI22173" s="6"/>
      <c r="AJ22173" s="6"/>
      <c r="AK22173" s="6"/>
      <c r="AL22173" s="6"/>
      <c r="AM22173" s="6"/>
      <c r="AN22173" s="6"/>
      <c r="AO22173" s="6"/>
      <c r="AP22173" s="6"/>
      <c r="AQ22173" s="6"/>
      <c r="AR22173" s="6"/>
      <c r="AS22173" s="6"/>
      <c r="AT22173" s="6"/>
      <c r="AU22173" s="6"/>
      <c r="AV22173" s="6"/>
      <c r="AW22173" s="6"/>
      <c r="AX22173" s="6"/>
      <c r="AY22173" s="6"/>
      <c r="AZ22173" s="6"/>
      <c r="BA22173" s="6"/>
      <c r="BB22173" s="6"/>
      <c r="BC22173" s="6"/>
      <c r="BD22173" s="6"/>
      <c r="BE22173" s="6"/>
      <c r="BF22173" s="6"/>
      <c r="BG22173" s="10"/>
    </row>
    <row r="22174" spans="34:59" x14ac:dyDescent="0.25">
      <c r="AH22174" s="10"/>
      <c r="AI22174" s="6"/>
    </row>
    <row r="22175" spans="34:59" x14ac:dyDescent="0.25">
      <c r="AH22175" s="6"/>
      <c r="AI22175" s="6"/>
      <c r="AJ22175" s="6"/>
      <c r="AK22175" s="6"/>
      <c r="AL22175" s="6"/>
      <c r="AM22175" s="6"/>
      <c r="AN22175" s="6"/>
      <c r="AO22175" s="6"/>
      <c r="AP22175" s="6"/>
      <c r="AQ22175" s="6"/>
      <c r="AR22175" s="6"/>
      <c r="AS22175" s="6"/>
      <c r="AT22175" s="6"/>
      <c r="AU22175" s="6"/>
      <c r="AV22175" s="6"/>
      <c r="AW22175" s="6"/>
      <c r="AX22175" s="6"/>
      <c r="AY22175" s="6"/>
      <c r="AZ22175" s="6"/>
      <c r="BA22175" s="6"/>
      <c r="BB22175" s="6"/>
      <c r="BC22175" s="6"/>
      <c r="BD22175" s="6"/>
      <c r="BE22175" s="6"/>
      <c r="BF22175" s="6"/>
      <c r="BG22175" s="6"/>
    </row>
    <row r="22176" spans="34:59" x14ac:dyDescent="0.25">
      <c r="AH22176" s="10"/>
      <c r="AI22176" s="6"/>
      <c r="AJ22176" s="10"/>
      <c r="AK22176" s="10"/>
      <c r="AL22176" s="10"/>
      <c r="AM22176" s="10"/>
      <c r="AN22176" s="10"/>
      <c r="AO22176" s="10"/>
      <c r="AP22176" s="10"/>
      <c r="AQ22176" s="10"/>
      <c r="AR22176" s="10"/>
      <c r="AS22176" s="10"/>
      <c r="AT22176" s="10"/>
      <c r="AU22176" s="10"/>
      <c r="AV22176" s="10"/>
      <c r="AW22176" s="10"/>
      <c r="AX22176" s="10"/>
      <c r="AY22176" s="10"/>
      <c r="AZ22176" s="10"/>
      <c r="BA22176" s="10"/>
      <c r="BB22176" s="10"/>
      <c r="BC22176" s="10"/>
      <c r="BD22176" s="10"/>
      <c r="BE22176" s="10"/>
      <c r="BF22176" s="10"/>
      <c r="BG22176" s="6"/>
    </row>
    <row r="22177" spans="34:59" x14ac:dyDescent="0.25">
      <c r="AH22177" s="6"/>
      <c r="AI22177" s="6"/>
      <c r="AJ22177" s="6"/>
      <c r="AK22177" s="6"/>
      <c r="AL22177" s="6"/>
      <c r="AM22177" s="6"/>
      <c r="AN22177" s="6"/>
      <c r="AO22177" s="6"/>
      <c r="AP22177" s="6"/>
      <c r="AQ22177" s="6"/>
      <c r="AR22177" s="6"/>
      <c r="AS22177" s="6"/>
      <c r="AT22177" s="6"/>
      <c r="AU22177" s="6"/>
      <c r="AV22177" s="6"/>
      <c r="AW22177" s="6"/>
      <c r="AX22177" s="6"/>
      <c r="AY22177" s="6"/>
      <c r="AZ22177" s="6"/>
      <c r="BA22177" s="6"/>
      <c r="BB22177" s="6"/>
      <c r="BC22177" s="6"/>
      <c r="BD22177" s="6"/>
      <c r="BE22177" s="6"/>
      <c r="BF22177" s="6"/>
      <c r="BG22177" s="10"/>
    </row>
    <row r="22178" spans="34:59" x14ac:dyDescent="0.25">
      <c r="AH22178" s="10"/>
      <c r="AI22178" s="6"/>
    </row>
    <row r="22179" spans="34:59" x14ac:dyDescent="0.25">
      <c r="AH22179" s="6"/>
      <c r="AI22179" s="6"/>
      <c r="AJ22179" s="6"/>
      <c r="AK22179" s="6"/>
      <c r="AL22179" s="6"/>
      <c r="AM22179" s="6"/>
      <c r="AN22179" s="6"/>
      <c r="AO22179" s="6"/>
      <c r="AP22179" s="6"/>
      <c r="AQ22179" s="6"/>
      <c r="AR22179" s="6"/>
      <c r="AS22179" s="6"/>
      <c r="AT22179" s="6"/>
      <c r="AU22179" s="6"/>
      <c r="AV22179" s="6"/>
      <c r="AW22179" s="6"/>
      <c r="AX22179" s="6"/>
      <c r="AY22179" s="6"/>
      <c r="AZ22179" s="6"/>
      <c r="BA22179" s="6"/>
      <c r="BB22179" s="6"/>
      <c r="BC22179" s="6"/>
      <c r="BD22179" s="6"/>
      <c r="BE22179" s="6"/>
      <c r="BF22179" s="6"/>
      <c r="BG22179" s="6"/>
    </row>
    <row r="22180" spans="34:59" x14ac:dyDescent="0.25">
      <c r="AH22180" s="10"/>
      <c r="AI22180" s="6"/>
      <c r="AJ22180" s="10"/>
      <c r="AK22180" s="10"/>
      <c r="AL22180" s="10"/>
      <c r="AM22180" s="10"/>
      <c r="AN22180" s="10"/>
      <c r="AO22180" s="10"/>
      <c r="AP22180" s="10"/>
      <c r="AQ22180" s="10"/>
      <c r="AR22180" s="10"/>
      <c r="AS22180" s="10"/>
      <c r="AT22180" s="10"/>
      <c r="AU22180" s="10"/>
      <c r="AV22180" s="10"/>
      <c r="AW22180" s="10"/>
      <c r="AX22180" s="10"/>
      <c r="AY22180" s="10"/>
      <c r="AZ22180" s="10"/>
      <c r="BA22180" s="10"/>
      <c r="BB22180" s="10"/>
      <c r="BC22180" s="10"/>
      <c r="BD22180" s="10"/>
      <c r="BE22180" s="10"/>
      <c r="BF22180" s="10"/>
      <c r="BG22180" s="6"/>
    </row>
    <row r="22182" spans="34:59" x14ac:dyDescent="0.25">
      <c r="AH22182" s="10"/>
      <c r="AI22182" s="6"/>
    </row>
    <row r="22183" spans="34:59" x14ac:dyDescent="0.25">
      <c r="AH22183" s="6"/>
      <c r="AI22183" s="6"/>
      <c r="AJ22183" s="6"/>
      <c r="AK22183" s="6"/>
      <c r="AL22183" s="6"/>
      <c r="AM22183" s="6"/>
      <c r="AN22183" s="6"/>
      <c r="AO22183" s="6"/>
      <c r="AP22183" s="6"/>
      <c r="AQ22183" s="6"/>
      <c r="AR22183" s="6"/>
      <c r="AS22183" s="6"/>
      <c r="AT22183" s="6"/>
      <c r="AU22183" s="6"/>
      <c r="AV22183" s="6"/>
      <c r="AW22183" s="6"/>
      <c r="AX22183" s="6"/>
      <c r="AY22183" s="6"/>
      <c r="AZ22183" s="6"/>
      <c r="BA22183" s="6"/>
      <c r="BB22183" s="6"/>
      <c r="BC22183" s="6"/>
      <c r="BD22183" s="6"/>
      <c r="BE22183" s="6"/>
      <c r="BF22183" s="6"/>
      <c r="BG22183" s="6"/>
    </row>
    <row r="22184" spans="34:59" x14ac:dyDescent="0.25">
      <c r="AH22184" s="10"/>
      <c r="AI22184" s="6"/>
      <c r="AJ22184" s="10"/>
      <c r="AK22184" s="10"/>
      <c r="AL22184" s="10"/>
      <c r="AM22184" s="10"/>
      <c r="AN22184" s="10"/>
      <c r="AO22184" s="10"/>
      <c r="AP22184" s="10"/>
      <c r="AQ22184" s="10"/>
      <c r="AR22184" s="10"/>
      <c r="AS22184" s="10"/>
      <c r="AT22184" s="10"/>
      <c r="AU22184" s="10"/>
      <c r="AV22184" s="10"/>
      <c r="AW22184" s="10"/>
      <c r="AX22184" s="10"/>
      <c r="AY22184" s="10"/>
      <c r="AZ22184" s="10"/>
      <c r="BA22184" s="10"/>
      <c r="BB22184" s="10"/>
      <c r="BC22184" s="10"/>
      <c r="BD22184" s="10"/>
      <c r="BE22184" s="10"/>
      <c r="BF22184" s="10"/>
      <c r="BG22184" s="6"/>
    </row>
    <row r="22185" spans="34:59" x14ac:dyDescent="0.25">
      <c r="AH22185" s="6"/>
      <c r="AI22185" s="6"/>
      <c r="AJ22185" s="6"/>
      <c r="AK22185" s="6"/>
      <c r="AL22185" s="6"/>
      <c r="AM22185" s="6"/>
      <c r="AN22185" s="6"/>
      <c r="AO22185" s="6"/>
      <c r="AP22185" s="6"/>
      <c r="AQ22185" s="6"/>
      <c r="AR22185" s="6"/>
      <c r="AS22185" s="6"/>
      <c r="AT22185" s="6"/>
      <c r="AU22185" s="6"/>
      <c r="AV22185" s="6"/>
      <c r="AW22185" s="6"/>
      <c r="AX22185" s="6"/>
      <c r="AY22185" s="6"/>
      <c r="AZ22185" s="6"/>
      <c r="BA22185" s="6"/>
      <c r="BB22185" s="6"/>
      <c r="BC22185" s="6"/>
      <c r="BD22185" s="6"/>
      <c r="BE22185" s="6"/>
      <c r="BF22185" s="6"/>
      <c r="BG22185" s="10"/>
    </row>
    <row r="22186" spans="34:59" x14ac:dyDescent="0.25">
      <c r="AH22186" s="10"/>
      <c r="AI22186" s="6"/>
    </row>
    <row r="22187" spans="34:59" x14ac:dyDescent="0.25">
      <c r="AH22187" s="6"/>
      <c r="AI22187" s="6"/>
      <c r="AJ22187" s="6"/>
      <c r="AK22187" s="6"/>
      <c r="AL22187" s="6"/>
      <c r="AM22187" s="6"/>
      <c r="AN22187" s="6"/>
      <c r="AO22187" s="6"/>
      <c r="AP22187" s="6"/>
      <c r="AQ22187" s="6"/>
      <c r="AR22187" s="6"/>
      <c r="AS22187" s="6"/>
      <c r="AT22187" s="6"/>
      <c r="AU22187" s="6"/>
      <c r="AV22187" s="6"/>
      <c r="AW22187" s="6"/>
      <c r="AX22187" s="6"/>
      <c r="AY22187" s="6"/>
      <c r="AZ22187" s="6"/>
      <c r="BA22187" s="6"/>
      <c r="BB22187" s="6"/>
      <c r="BC22187" s="6"/>
      <c r="BD22187" s="6"/>
      <c r="BE22187" s="6"/>
      <c r="BF22187" s="6"/>
      <c r="BG22187" s="6"/>
    </row>
    <row r="22188" spans="34:59" x14ac:dyDescent="0.25">
      <c r="AH22188" s="10"/>
      <c r="AI22188" s="6"/>
      <c r="AJ22188" s="10"/>
      <c r="AK22188" s="10"/>
      <c r="AL22188" s="10"/>
      <c r="AM22188" s="10"/>
      <c r="AN22188" s="10"/>
      <c r="AO22188" s="10"/>
      <c r="AP22188" s="10"/>
      <c r="AQ22188" s="10"/>
      <c r="AR22188" s="10"/>
      <c r="AS22188" s="10"/>
      <c r="AT22188" s="10"/>
      <c r="AU22188" s="10"/>
      <c r="AV22188" s="10"/>
      <c r="AW22188" s="10"/>
      <c r="AX22188" s="10"/>
      <c r="AY22188" s="10"/>
      <c r="AZ22188" s="10"/>
      <c r="BA22188" s="10"/>
      <c r="BB22188" s="10"/>
      <c r="BC22188" s="10"/>
      <c r="BD22188" s="10"/>
      <c r="BE22188" s="10"/>
      <c r="BF22188" s="10"/>
      <c r="BG22188" s="6"/>
    </row>
    <row r="22189" spans="34:59" x14ac:dyDescent="0.25">
      <c r="AH22189" s="6"/>
      <c r="AI22189" s="6"/>
      <c r="AJ22189" s="6"/>
      <c r="AK22189" s="6"/>
      <c r="AL22189" s="6"/>
      <c r="AM22189" s="6"/>
      <c r="AN22189" s="6"/>
      <c r="AO22189" s="6"/>
      <c r="AP22189" s="6"/>
      <c r="AQ22189" s="6"/>
      <c r="AR22189" s="6"/>
      <c r="AS22189" s="6"/>
      <c r="AT22189" s="6"/>
      <c r="AU22189" s="6"/>
      <c r="AV22189" s="6"/>
      <c r="AW22189" s="6"/>
      <c r="AX22189" s="6"/>
      <c r="AY22189" s="6"/>
      <c r="AZ22189" s="6"/>
      <c r="BA22189" s="6"/>
      <c r="BB22189" s="6"/>
      <c r="BC22189" s="6"/>
      <c r="BD22189" s="6"/>
      <c r="BE22189" s="6"/>
      <c r="BF22189" s="6"/>
      <c r="BG22189" s="10"/>
    </row>
    <row r="22190" spans="34:59" x14ac:dyDescent="0.25">
      <c r="AH22190" s="10"/>
      <c r="AI22190" s="6"/>
    </row>
    <row r="22191" spans="34:59" x14ac:dyDescent="0.25">
      <c r="AH22191" s="6"/>
      <c r="AI22191" s="6"/>
      <c r="AJ22191" s="6"/>
      <c r="AK22191" s="6"/>
      <c r="AL22191" s="6"/>
      <c r="AM22191" s="6"/>
      <c r="AN22191" s="6"/>
      <c r="AO22191" s="6"/>
      <c r="AP22191" s="6"/>
      <c r="AQ22191" s="6"/>
      <c r="AR22191" s="6"/>
      <c r="AS22191" s="6"/>
      <c r="AT22191" s="6"/>
      <c r="AU22191" s="6"/>
      <c r="AV22191" s="6"/>
      <c r="AW22191" s="6"/>
      <c r="AX22191" s="6"/>
      <c r="AY22191" s="6"/>
      <c r="AZ22191" s="6"/>
      <c r="BA22191" s="6"/>
      <c r="BB22191" s="6"/>
      <c r="BC22191" s="6"/>
      <c r="BD22191" s="6"/>
      <c r="BE22191" s="6"/>
      <c r="BF22191" s="6"/>
      <c r="BG22191" s="6"/>
    </row>
    <row r="22192" spans="34:59" x14ac:dyDescent="0.25">
      <c r="AH22192" s="10"/>
      <c r="AI22192" s="6"/>
      <c r="AJ22192" s="10"/>
      <c r="AK22192" s="10"/>
      <c r="AL22192" s="10"/>
      <c r="AM22192" s="10"/>
      <c r="AN22192" s="10"/>
      <c r="AO22192" s="10"/>
      <c r="AP22192" s="10"/>
      <c r="AQ22192" s="10"/>
      <c r="AR22192" s="10"/>
      <c r="AS22192" s="10"/>
      <c r="AT22192" s="10"/>
      <c r="AU22192" s="10"/>
      <c r="AV22192" s="10"/>
      <c r="AW22192" s="10"/>
      <c r="AX22192" s="10"/>
      <c r="AY22192" s="10"/>
      <c r="AZ22192" s="10"/>
      <c r="BA22192" s="10"/>
      <c r="BB22192" s="10"/>
      <c r="BC22192" s="10"/>
      <c r="BD22192" s="10"/>
      <c r="BE22192" s="10"/>
      <c r="BF22192" s="10"/>
      <c r="BG22192" s="6"/>
    </row>
    <row r="22193" spans="34:59" x14ac:dyDescent="0.25">
      <c r="AH22193" s="6"/>
      <c r="AI22193" s="6"/>
      <c r="AJ22193" s="6"/>
      <c r="AK22193" s="6"/>
      <c r="AL22193" s="6"/>
      <c r="AM22193" s="6"/>
      <c r="AN22193" s="6"/>
      <c r="AO22193" s="6"/>
      <c r="AP22193" s="6"/>
      <c r="AQ22193" s="6"/>
      <c r="AR22193" s="6"/>
      <c r="AS22193" s="6"/>
      <c r="AT22193" s="6"/>
      <c r="AU22193" s="6"/>
      <c r="AV22193" s="6"/>
      <c r="AW22193" s="6"/>
      <c r="AX22193" s="6"/>
      <c r="AY22193" s="6"/>
      <c r="AZ22193" s="6"/>
      <c r="BA22193" s="6"/>
      <c r="BB22193" s="6"/>
      <c r="BC22193" s="6"/>
      <c r="BD22193" s="6"/>
      <c r="BE22193" s="6"/>
      <c r="BF22193" s="6"/>
      <c r="BG22193" s="10"/>
    </row>
    <row r="22194" spans="34:59" x14ac:dyDescent="0.25">
      <c r="AH22194" s="10"/>
      <c r="AI22194" s="6"/>
    </row>
    <row r="22195" spans="34:59" x14ac:dyDescent="0.25">
      <c r="AH22195" s="6"/>
      <c r="AI22195" s="6"/>
      <c r="AJ22195" s="6"/>
      <c r="AK22195" s="6"/>
      <c r="AL22195" s="6"/>
      <c r="AM22195" s="6"/>
      <c r="AN22195" s="6"/>
      <c r="AO22195" s="6"/>
      <c r="AP22195" s="6"/>
      <c r="AQ22195" s="6"/>
      <c r="AR22195" s="6"/>
      <c r="AS22195" s="6"/>
      <c r="AT22195" s="6"/>
      <c r="AU22195" s="6"/>
      <c r="AV22195" s="6"/>
      <c r="AW22195" s="6"/>
      <c r="AX22195" s="6"/>
      <c r="AY22195" s="6"/>
      <c r="AZ22195" s="6"/>
      <c r="BA22195" s="6"/>
      <c r="BB22195" s="6"/>
      <c r="BC22195" s="6"/>
      <c r="BD22195" s="6"/>
      <c r="BE22195" s="6"/>
      <c r="BF22195" s="6"/>
      <c r="BG22195" s="6"/>
    </row>
    <row r="22196" spans="34:59" x14ac:dyDescent="0.25">
      <c r="AH22196" s="10"/>
      <c r="AI22196" s="6"/>
      <c r="AJ22196" s="10"/>
      <c r="AK22196" s="10"/>
      <c r="AL22196" s="10"/>
      <c r="AM22196" s="10"/>
      <c r="AN22196" s="10"/>
      <c r="AO22196" s="10"/>
      <c r="AP22196" s="10"/>
      <c r="AQ22196" s="10"/>
      <c r="AR22196" s="10"/>
      <c r="AS22196" s="10"/>
      <c r="AT22196" s="10"/>
      <c r="AU22196" s="10"/>
      <c r="AV22196" s="10"/>
      <c r="AW22196" s="10"/>
      <c r="AX22196" s="10"/>
      <c r="AY22196" s="10"/>
      <c r="AZ22196" s="10"/>
      <c r="BA22196" s="10"/>
      <c r="BB22196" s="10"/>
      <c r="BC22196" s="10"/>
      <c r="BD22196" s="10"/>
      <c r="BE22196" s="10"/>
      <c r="BF22196" s="10"/>
      <c r="BG22196" s="6"/>
    </row>
    <row r="22198" spans="34:59" x14ac:dyDescent="0.25">
      <c r="AH22198" s="10"/>
      <c r="AI22198" s="6"/>
    </row>
    <row r="22199" spans="34:59" x14ac:dyDescent="0.25">
      <c r="AH22199" s="6"/>
      <c r="AI22199" s="6"/>
      <c r="AJ22199" s="6"/>
      <c r="AK22199" s="6"/>
      <c r="AL22199" s="6"/>
      <c r="AM22199" s="6"/>
      <c r="AN22199" s="6"/>
      <c r="AO22199" s="6"/>
      <c r="AP22199" s="6"/>
      <c r="AQ22199" s="6"/>
      <c r="AR22199" s="6"/>
      <c r="AS22199" s="6"/>
      <c r="AT22199" s="6"/>
      <c r="AU22199" s="6"/>
      <c r="AV22199" s="6"/>
      <c r="AW22199" s="6"/>
      <c r="AX22199" s="6"/>
      <c r="AY22199" s="6"/>
      <c r="AZ22199" s="6"/>
      <c r="BA22199" s="6"/>
      <c r="BB22199" s="6"/>
      <c r="BC22199" s="6"/>
      <c r="BD22199" s="6"/>
      <c r="BE22199" s="6"/>
      <c r="BF22199" s="6"/>
      <c r="BG22199" s="6"/>
    </row>
    <row r="22200" spans="34:59" x14ac:dyDescent="0.25">
      <c r="AH22200" s="10"/>
      <c r="AI22200" s="6"/>
      <c r="AJ22200" s="10"/>
      <c r="AK22200" s="10"/>
      <c r="AL22200" s="10"/>
      <c r="AM22200" s="10"/>
      <c r="AN22200" s="10"/>
      <c r="AO22200" s="10"/>
      <c r="AP22200" s="10"/>
      <c r="AQ22200" s="10"/>
      <c r="AR22200" s="10"/>
      <c r="AS22200" s="10"/>
      <c r="AT22200" s="10"/>
      <c r="AU22200" s="10"/>
      <c r="AV22200" s="10"/>
      <c r="AW22200" s="10"/>
      <c r="AX22200" s="10"/>
      <c r="AY22200" s="10"/>
      <c r="AZ22200" s="10"/>
      <c r="BA22200" s="10"/>
      <c r="BB22200" s="10"/>
      <c r="BC22200" s="10"/>
      <c r="BD22200" s="10"/>
      <c r="BE22200" s="10"/>
      <c r="BF22200" s="10"/>
      <c r="BG22200" s="6"/>
    </row>
    <row r="22201" spans="34:59" x14ac:dyDescent="0.25">
      <c r="AH22201" s="6"/>
      <c r="AI22201" s="6"/>
      <c r="AJ22201" s="6"/>
      <c r="AK22201" s="6"/>
      <c r="AL22201" s="6"/>
      <c r="AM22201" s="6"/>
      <c r="AN22201" s="6"/>
      <c r="AO22201" s="6"/>
      <c r="AP22201" s="6"/>
      <c r="AQ22201" s="6"/>
      <c r="AR22201" s="6"/>
      <c r="AS22201" s="6"/>
      <c r="AT22201" s="6"/>
      <c r="AU22201" s="6"/>
      <c r="AV22201" s="6"/>
      <c r="AW22201" s="6"/>
      <c r="AX22201" s="6"/>
      <c r="AY22201" s="6"/>
      <c r="AZ22201" s="6"/>
      <c r="BA22201" s="6"/>
      <c r="BB22201" s="6"/>
      <c r="BC22201" s="6"/>
      <c r="BD22201" s="6"/>
      <c r="BE22201" s="6"/>
      <c r="BF22201" s="6"/>
      <c r="BG22201" s="10"/>
    </row>
    <row r="22202" spans="34:59" x14ac:dyDescent="0.25">
      <c r="AH22202" s="10"/>
      <c r="AI22202" s="6"/>
    </row>
    <row r="22203" spans="34:59" x14ac:dyDescent="0.25">
      <c r="AH22203" s="6"/>
      <c r="AI22203" s="6"/>
      <c r="AJ22203" s="6"/>
      <c r="AK22203" s="6"/>
      <c r="AL22203" s="6"/>
      <c r="AM22203" s="6"/>
      <c r="AN22203" s="6"/>
      <c r="AO22203" s="6"/>
      <c r="AP22203" s="6"/>
      <c r="AQ22203" s="6"/>
      <c r="AR22203" s="6"/>
      <c r="AS22203" s="6"/>
      <c r="AT22203" s="6"/>
      <c r="AU22203" s="6"/>
      <c r="AV22203" s="6"/>
      <c r="AW22203" s="6"/>
      <c r="AX22203" s="6"/>
      <c r="AY22203" s="6"/>
      <c r="AZ22203" s="6"/>
      <c r="BA22203" s="6"/>
      <c r="BB22203" s="6"/>
      <c r="BC22203" s="6"/>
      <c r="BD22203" s="6"/>
      <c r="BE22203" s="6"/>
      <c r="BF22203" s="6"/>
      <c r="BG22203" s="6"/>
    </row>
    <row r="22204" spans="34:59" x14ac:dyDescent="0.25">
      <c r="AH22204" s="10"/>
      <c r="AI22204" s="6"/>
      <c r="AJ22204" s="10"/>
      <c r="AK22204" s="10"/>
      <c r="AL22204" s="10"/>
      <c r="AM22204" s="10"/>
      <c r="AN22204" s="10"/>
      <c r="AO22204" s="10"/>
      <c r="AP22204" s="10"/>
      <c r="AQ22204" s="10"/>
      <c r="AR22204" s="10"/>
      <c r="AS22204" s="10"/>
      <c r="AT22204" s="10"/>
      <c r="AU22204" s="10"/>
      <c r="AV22204" s="10"/>
      <c r="AW22204" s="10"/>
      <c r="AX22204" s="10"/>
      <c r="AY22204" s="10"/>
      <c r="AZ22204" s="10"/>
      <c r="BA22204" s="10"/>
      <c r="BB22204" s="10"/>
      <c r="BC22204" s="10"/>
      <c r="BD22204" s="10"/>
      <c r="BE22204" s="10"/>
      <c r="BF22204" s="10"/>
      <c r="BG22204" s="6"/>
    </row>
    <row r="22205" spans="34:59" x14ac:dyDescent="0.25">
      <c r="AH22205" s="6"/>
      <c r="AI22205" s="6"/>
      <c r="AJ22205" s="6"/>
      <c r="AK22205" s="6"/>
      <c r="AL22205" s="6"/>
      <c r="AM22205" s="6"/>
      <c r="AN22205" s="6"/>
      <c r="AO22205" s="6"/>
      <c r="AP22205" s="6"/>
      <c r="AQ22205" s="6"/>
      <c r="AR22205" s="6"/>
      <c r="AS22205" s="6"/>
      <c r="AT22205" s="6"/>
      <c r="AU22205" s="6"/>
      <c r="AV22205" s="6"/>
      <c r="AW22205" s="6"/>
      <c r="AX22205" s="6"/>
      <c r="AY22205" s="6"/>
      <c r="AZ22205" s="6"/>
      <c r="BA22205" s="6"/>
      <c r="BB22205" s="6"/>
      <c r="BC22205" s="6"/>
      <c r="BD22205" s="6"/>
      <c r="BE22205" s="6"/>
      <c r="BF22205" s="6"/>
      <c r="BG22205" s="10"/>
    </row>
    <row r="22206" spans="34:59" x14ac:dyDescent="0.25">
      <c r="AH22206" s="10"/>
      <c r="AI22206" s="6"/>
    </row>
    <row r="22207" spans="34:59" x14ac:dyDescent="0.25">
      <c r="AH22207" s="6"/>
      <c r="AI22207" s="6"/>
      <c r="AJ22207" s="6"/>
      <c r="AK22207" s="6"/>
      <c r="AL22207" s="6"/>
      <c r="AM22207" s="6"/>
      <c r="AN22207" s="6"/>
      <c r="AO22207" s="6"/>
      <c r="AP22207" s="6"/>
      <c r="AQ22207" s="6"/>
      <c r="AR22207" s="6"/>
      <c r="AS22207" s="6"/>
      <c r="AT22207" s="6"/>
      <c r="AU22207" s="6"/>
      <c r="AV22207" s="6"/>
      <c r="AW22207" s="6"/>
      <c r="AX22207" s="6"/>
      <c r="AY22207" s="6"/>
      <c r="AZ22207" s="6"/>
      <c r="BA22207" s="6"/>
      <c r="BB22207" s="6"/>
      <c r="BC22207" s="6"/>
      <c r="BD22207" s="6"/>
      <c r="BE22207" s="6"/>
      <c r="BF22207" s="6"/>
      <c r="BG22207" s="6"/>
    </row>
    <row r="22208" spans="34:59" x14ac:dyDescent="0.25">
      <c r="AH22208" s="10"/>
      <c r="AI22208" s="6"/>
      <c r="AJ22208" s="10"/>
      <c r="AK22208" s="10"/>
      <c r="AL22208" s="10"/>
      <c r="AM22208" s="10"/>
      <c r="AN22208" s="10"/>
      <c r="AO22208" s="10"/>
      <c r="AP22208" s="10"/>
      <c r="AQ22208" s="10"/>
      <c r="AR22208" s="10"/>
      <c r="AS22208" s="10"/>
      <c r="AT22208" s="10"/>
      <c r="AU22208" s="10"/>
      <c r="AV22208" s="10"/>
      <c r="AW22208" s="10"/>
      <c r="AX22208" s="10"/>
      <c r="AY22208" s="10"/>
      <c r="AZ22208" s="10"/>
      <c r="BA22208" s="10"/>
      <c r="BB22208" s="10"/>
      <c r="BC22208" s="10"/>
      <c r="BD22208" s="10"/>
      <c r="BE22208" s="10"/>
      <c r="BF22208" s="10"/>
      <c r="BG22208" s="6"/>
    </row>
    <row r="22209" spans="34:59" x14ac:dyDescent="0.25">
      <c r="AH22209" s="6"/>
      <c r="AI22209" s="6"/>
      <c r="AJ22209" s="6"/>
      <c r="AK22209" s="6"/>
      <c r="AL22209" s="6"/>
      <c r="AM22209" s="6"/>
      <c r="AN22209" s="6"/>
      <c r="AO22209" s="6"/>
      <c r="AP22209" s="6"/>
      <c r="AQ22209" s="6"/>
      <c r="AR22209" s="6"/>
      <c r="AS22209" s="6"/>
      <c r="AT22209" s="6"/>
      <c r="AU22209" s="6"/>
      <c r="AV22209" s="6"/>
      <c r="AW22209" s="6"/>
      <c r="AX22209" s="6"/>
      <c r="AY22209" s="6"/>
      <c r="AZ22209" s="6"/>
      <c r="BA22209" s="6"/>
      <c r="BB22209" s="6"/>
      <c r="BC22209" s="6"/>
      <c r="BD22209" s="6"/>
      <c r="BE22209" s="6"/>
      <c r="BF22209" s="6"/>
      <c r="BG22209" s="10"/>
    </row>
    <row r="22210" spans="34:59" x14ac:dyDescent="0.25">
      <c r="AH22210" s="10"/>
      <c r="AI22210" s="6"/>
    </row>
    <row r="22211" spans="34:59" x14ac:dyDescent="0.25">
      <c r="AH22211" s="6"/>
      <c r="AI22211" s="6"/>
      <c r="AJ22211" s="6"/>
      <c r="AK22211" s="6"/>
      <c r="AL22211" s="6"/>
      <c r="AM22211" s="6"/>
      <c r="AN22211" s="6"/>
      <c r="AO22211" s="6"/>
      <c r="AP22211" s="6"/>
      <c r="AQ22211" s="6"/>
      <c r="AR22211" s="6"/>
      <c r="AS22211" s="6"/>
      <c r="AT22211" s="6"/>
      <c r="AU22211" s="6"/>
      <c r="AV22211" s="6"/>
      <c r="AW22211" s="6"/>
      <c r="AX22211" s="6"/>
      <c r="AY22211" s="6"/>
      <c r="AZ22211" s="6"/>
      <c r="BA22211" s="6"/>
      <c r="BB22211" s="6"/>
      <c r="BC22211" s="6"/>
      <c r="BD22211" s="6"/>
      <c r="BE22211" s="6"/>
      <c r="BF22211" s="6"/>
      <c r="BG22211" s="6"/>
    </row>
    <row r="22212" spans="34:59" x14ac:dyDescent="0.25">
      <c r="AH22212" s="10"/>
      <c r="AI22212" s="6"/>
      <c r="AJ22212" s="10"/>
      <c r="AK22212" s="10"/>
      <c r="AL22212" s="10"/>
      <c r="AM22212" s="10"/>
      <c r="AN22212" s="10"/>
      <c r="AO22212" s="10"/>
      <c r="AP22212" s="10"/>
      <c r="AQ22212" s="10"/>
      <c r="AR22212" s="10"/>
      <c r="AS22212" s="10"/>
      <c r="AT22212" s="10"/>
      <c r="AU22212" s="10"/>
      <c r="AV22212" s="10"/>
      <c r="AW22212" s="10"/>
      <c r="AX22212" s="10"/>
      <c r="AY22212" s="10"/>
      <c r="AZ22212" s="10"/>
      <c r="BA22212" s="10"/>
      <c r="BB22212" s="10"/>
      <c r="BC22212" s="10"/>
      <c r="BD22212" s="10"/>
      <c r="BE22212" s="10"/>
      <c r="BF22212" s="10"/>
      <c r="BG22212" s="6"/>
    </row>
    <row r="22214" spans="34:59" x14ac:dyDescent="0.25">
      <c r="AH22214" s="10"/>
      <c r="AI22214" s="6"/>
    </row>
    <row r="22215" spans="34:59" x14ac:dyDescent="0.25">
      <c r="AH22215" s="6"/>
      <c r="AI22215" s="6"/>
      <c r="AJ22215" s="6"/>
      <c r="AK22215" s="6"/>
      <c r="AL22215" s="6"/>
      <c r="AM22215" s="6"/>
      <c r="AN22215" s="6"/>
      <c r="AO22215" s="6"/>
      <c r="AP22215" s="6"/>
      <c r="AQ22215" s="6"/>
      <c r="AR22215" s="6"/>
      <c r="AS22215" s="6"/>
      <c r="AT22215" s="6"/>
      <c r="AU22215" s="6"/>
      <c r="AV22215" s="6"/>
      <c r="AW22215" s="6"/>
      <c r="AX22215" s="6"/>
      <c r="AY22215" s="6"/>
      <c r="AZ22215" s="6"/>
      <c r="BA22215" s="6"/>
      <c r="BB22215" s="6"/>
      <c r="BC22215" s="6"/>
      <c r="BD22215" s="6"/>
      <c r="BE22215" s="6"/>
      <c r="BF22215" s="6"/>
      <c r="BG22215" s="6"/>
    </row>
    <row r="22216" spans="34:59" x14ac:dyDescent="0.25">
      <c r="AH22216" s="10"/>
      <c r="AI22216" s="6"/>
      <c r="AJ22216" s="10"/>
      <c r="AK22216" s="10"/>
      <c r="AL22216" s="10"/>
      <c r="AM22216" s="10"/>
      <c r="AN22216" s="10"/>
      <c r="AO22216" s="10"/>
      <c r="AP22216" s="10"/>
      <c r="AQ22216" s="10"/>
      <c r="AR22216" s="10"/>
      <c r="AS22216" s="10"/>
      <c r="AT22216" s="10"/>
      <c r="AU22216" s="10"/>
      <c r="AV22216" s="10"/>
      <c r="AW22216" s="10"/>
      <c r="AX22216" s="10"/>
      <c r="AY22216" s="10"/>
      <c r="AZ22216" s="10"/>
      <c r="BA22216" s="10"/>
      <c r="BB22216" s="10"/>
      <c r="BC22216" s="10"/>
      <c r="BD22216" s="10"/>
      <c r="BE22216" s="10"/>
      <c r="BF22216" s="10"/>
      <c r="BG22216" s="6"/>
    </row>
    <row r="22217" spans="34:59" x14ac:dyDescent="0.25">
      <c r="AH22217" s="6"/>
      <c r="AI22217" s="6"/>
      <c r="AJ22217" s="6"/>
      <c r="AK22217" s="6"/>
      <c r="AL22217" s="6"/>
      <c r="AM22217" s="6"/>
      <c r="AN22217" s="6"/>
      <c r="AO22217" s="6"/>
      <c r="AP22217" s="6"/>
      <c r="AQ22217" s="6"/>
      <c r="AR22217" s="6"/>
      <c r="AS22217" s="6"/>
      <c r="AT22217" s="6"/>
      <c r="AU22217" s="6"/>
      <c r="AV22217" s="6"/>
      <c r="AW22217" s="6"/>
      <c r="AX22217" s="6"/>
      <c r="AY22217" s="6"/>
      <c r="AZ22217" s="6"/>
      <c r="BA22217" s="6"/>
      <c r="BB22217" s="6"/>
      <c r="BC22217" s="6"/>
      <c r="BD22217" s="6"/>
      <c r="BE22217" s="6"/>
      <c r="BF22217" s="6"/>
      <c r="BG22217" s="10"/>
    </row>
    <row r="22218" spans="34:59" x14ac:dyDescent="0.25">
      <c r="AH22218" s="10"/>
      <c r="AI22218" s="6"/>
    </row>
    <row r="22219" spans="34:59" x14ac:dyDescent="0.25">
      <c r="AH22219" s="6"/>
      <c r="AI22219" s="6"/>
      <c r="AJ22219" s="6"/>
      <c r="AK22219" s="6"/>
      <c r="AL22219" s="6"/>
      <c r="AM22219" s="6"/>
      <c r="AN22219" s="6"/>
      <c r="AO22219" s="6"/>
      <c r="AP22219" s="6"/>
      <c r="AQ22219" s="6"/>
      <c r="AR22219" s="6"/>
      <c r="AS22219" s="6"/>
      <c r="AT22219" s="6"/>
      <c r="AU22219" s="6"/>
      <c r="AV22219" s="6"/>
      <c r="AW22219" s="6"/>
      <c r="AX22219" s="6"/>
      <c r="AY22219" s="6"/>
      <c r="AZ22219" s="6"/>
      <c r="BA22219" s="6"/>
      <c r="BB22219" s="6"/>
      <c r="BC22219" s="6"/>
      <c r="BD22219" s="6"/>
      <c r="BE22219" s="6"/>
      <c r="BF22219" s="6"/>
      <c r="BG22219" s="6"/>
    </row>
    <row r="22220" spans="34:59" x14ac:dyDescent="0.25">
      <c r="AH22220" s="10"/>
      <c r="AI22220" s="6"/>
      <c r="AJ22220" s="10"/>
      <c r="AK22220" s="10"/>
      <c r="AL22220" s="10"/>
      <c r="AM22220" s="10"/>
      <c r="AN22220" s="10"/>
      <c r="AO22220" s="10"/>
      <c r="AP22220" s="10"/>
      <c r="AQ22220" s="10"/>
      <c r="AR22220" s="10"/>
      <c r="AS22220" s="10"/>
      <c r="AT22220" s="10"/>
      <c r="AU22220" s="10"/>
      <c r="AV22220" s="10"/>
      <c r="AW22220" s="10"/>
      <c r="AX22220" s="10"/>
      <c r="AY22220" s="10"/>
      <c r="AZ22220" s="10"/>
      <c r="BA22220" s="10"/>
      <c r="BB22220" s="10"/>
      <c r="BC22220" s="10"/>
      <c r="BD22220" s="10"/>
      <c r="BE22220" s="10"/>
      <c r="BF22220" s="10"/>
      <c r="BG22220" s="6"/>
    </row>
    <row r="22221" spans="34:59" x14ac:dyDescent="0.25">
      <c r="AH22221" s="6"/>
      <c r="AI22221" s="6"/>
      <c r="AJ22221" s="6"/>
      <c r="AK22221" s="6"/>
      <c r="AL22221" s="6"/>
      <c r="AM22221" s="6"/>
      <c r="AN22221" s="6"/>
      <c r="AO22221" s="6"/>
      <c r="AP22221" s="6"/>
      <c r="AQ22221" s="6"/>
      <c r="AR22221" s="6"/>
      <c r="AS22221" s="6"/>
      <c r="AT22221" s="6"/>
      <c r="AU22221" s="6"/>
      <c r="AV22221" s="6"/>
      <c r="AW22221" s="6"/>
      <c r="AX22221" s="6"/>
      <c r="AY22221" s="6"/>
      <c r="AZ22221" s="6"/>
      <c r="BA22221" s="6"/>
      <c r="BB22221" s="6"/>
      <c r="BC22221" s="6"/>
      <c r="BD22221" s="6"/>
      <c r="BE22221" s="6"/>
      <c r="BF22221" s="6"/>
      <c r="BG22221" s="10"/>
    </row>
    <row r="22222" spans="34:59" x14ac:dyDescent="0.25">
      <c r="AH22222" s="10"/>
      <c r="AI22222" s="6"/>
    </row>
    <row r="22223" spans="34:59" x14ac:dyDescent="0.25">
      <c r="AH22223" s="6"/>
      <c r="AI22223" s="6"/>
      <c r="AJ22223" s="6"/>
      <c r="AK22223" s="6"/>
      <c r="AL22223" s="6"/>
      <c r="AM22223" s="6"/>
      <c r="AN22223" s="6"/>
      <c r="AO22223" s="6"/>
      <c r="AP22223" s="6"/>
      <c r="AQ22223" s="6"/>
      <c r="AR22223" s="6"/>
      <c r="AS22223" s="6"/>
      <c r="AT22223" s="6"/>
      <c r="AU22223" s="6"/>
      <c r="AV22223" s="6"/>
      <c r="AW22223" s="6"/>
      <c r="AX22223" s="6"/>
      <c r="AY22223" s="6"/>
      <c r="AZ22223" s="6"/>
      <c r="BA22223" s="6"/>
      <c r="BB22223" s="6"/>
      <c r="BC22223" s="6"/>
      <c r="BD22223" s="6"/>
      <c r="BE22223" s="6"/>
      <c r="BF22223" s="6"/>
      <c r="BG22223" s="6"/>
    </row>
    <row r="22224" spans="34:59" x14ac:dyDescent="0.25">
      <c r="AH22224" s="10"/>
      <c r="AI22224" s="6"/>
      <c r="AJ22224" s="10"/>
      <c r="AK22224" s="10"/>
      <c r="AL22224" s="10"/>
      <c r="AM22224" s="10"/>
      <c r="AN22224" s="10"/>
      <c r="AO22224" s="10"/>
      <c r="AP22224" s="10"/>
      <c r="AQ22224" s="10"/>
      <c r="AR22224" s="10"/>
      <c r="AS22224" s="10"/>
      <c r="AT22224" s="10"/>
      <c r="AU22224" s="10"/>
      <c r="AV22224" s="10"/>
      <c r="AW22224" s="10"/>
      <c r="AX22224" s="10"/>
      <c r="AY22224" s="10"/>
      <c r="AZ22224" s="10"/>
      <c r="BA22224" s="10"/>
      <c r="BB22224" s="10"/>
      <c r="BC22224" s="10"/>
      <c r="BD22224" s="10"/>
      <c r="BE22224" s="10"/>
      <c r="BF22224" s="10"/>
      <c r="BG22224" s="6"/>
    </row>
    <row r="22225" spans="34:59" x14ac:dyDescent="0.25">
      <c r="AH22225" s="6"/>
      <c r="AI22225" s="6"/>
      <c r="AJ22225" s="6"/>
      <c r="AK22225" s="6"/>
      <c r="AL22225" s="6"/>
      <c r="AM22225" s="6"/>
      <c r="AN22225" s="6"/>
      <c r="AO22225" s="6"/>
      <c r="AP22225" s="6"/>
      <c r="AQ22225" s="6"/>
      <c r="AR22225" s="6"/>
      <c r="AS22225" s="6"/>
      <c r="AT22225" s="6"/>
      <c r="AU22225" s="6"/>
      <c r="AV22225" s="6"/>
      <c r="AW22225" s="6"/>
      <c r="AX22225" s="6"/>
      <c r="AY22225" s="6"/>
      <c r="AZ22225" s="6"/>
      <c r="BA22225" s="6"/>
      <c r="BB22225" s="6"/>
      <c r="BC22225" s="6"/>
      <c r="BD22225" s="6"/>
      <c r="BE22225" s="6"/>
      <c r="BF22225" s="6"/>
      <c r="BG22225" s="10"/>
    </row>
    <row r="22226" spans="34:59" x14ac:dyDescent="0.25">
      <c r="AH22226" s="10"/>
      <c r="AI22226" s="6"/>
    </row>
    <row r="22227" spans="34:59" x14ac:dyDescent="0.25">
      <c r="AH22227" s="6"/>
      <c r="AI22227" s="6"/>
      <c r="AJ22227" s="6"/>
      <c r="AK22227" s="6"/>
      <c r="AL22227" s="6"/>
      <c r="AM22227" s="6"/>
      <c r="AN22227" s="6"/>
      <c r="AO22227" s="6"/>
      <c r="AP22227" s="6"/>
      <c r="AQ22227" s="6"/>
      <c r="AR22227" s="6"/>
      <c r="AS22227" s="6"/>
      <c r="AT22227" s="6"/>
      <c r="AU22227" s="6"/>
      <c r="AV22227" s="6"/>
      <c r="AW22227" s="6"/>
      <c r="AX22227" s="6"/>
      <c r="AY22227" s="6"/>
      <c r="AZ22227" s="6"/>
      <c r="BA22227" s="6"/>
      <c r="BB22227" s="6"/>
      <c r="BC22227" s="6"/>
      <c r="BD22227" s="6"/>
      <c r="BE22227" s="6"/>
      <c r="BF22227" s="6"/>
      <c r="BG22227" s="6"/>
    </row>
    <row r="22228" spans="34:59" x14ac:dyDescent="0.25">
      <c r="AH22228" s="10"/>
      <c r="AI22228" s="6"/>
      <c r="AJ22228" s="10"/>
      <c r="AK22228" s="10"/>
      <c r="AL22228" s="10"/>
      <c r="AM22228" s="10"/>
      <c r="AN22228" s="10"/>
      <c r="AO22228" s="10"/>
      <c r="AP22228" s="10"/>
      <c r="AQ22228" s="10"/>
      <c r="AR22228" s="10"/>
      <c r="AS22228" s="10"/>
      <c r="AT22228" s="10"/>
      <c r="AU22228" s="10"/>
      <c r="AV22228" s="10"/>
      <c r="AW22228" s="10"/>
      <c r="AX22228" s="10"/>
      <c r="AY22228" s="10"/>
      <c r="AZ22228" s="10"/>
      <c r="BA22228" s="10"/>
      <c r="BB22228" s="10"/>
      <c r="BC22228" s="10"/>
      <c r="BD22228" s="10"/>
      <c r="BE22228" s="10"/>
      <c r="BF22228" s="10"/>
      <c r="BG22228" s="6"/>
    </row>
    <row r="22230" spans="34:59" x14ac:dyDescent="0.25">
      <c r="AH22230" s="10"/>
      <c r="AI22230" s="6"/>
    </row>
    <row r="22231" spans="34:59" x14ac:dyDescent="0.25">
      <c r="AH22231" s="6"/>
      <c r="AI22231" s="6"/>
      <c r="AJ22231" s="6"/>
      <c r="AK22231" s="6"/>
      <c r="AL22231" s="6"/>
      <c r="AM22231" s="6"/>
      <c r="AN22231" s="6"/>
      <c r="AO22231" s="6"/>
      <c r="AP22231" s="6"/>
      <c r="AQ22231" s="6"/>
      <c r="AR22231" s="6"/>
      <c r="AS22231" s="6"/>
      <c r="AT22231" s="6"/>
      <c r="AU22231" s="6"/>
      <c r="AV22231" s="6"/>
      <c r="AW22231" s="6"/>
      <c r="AX22231" s="6"/>
      <c r="AY22231" s="6"/>
      <c r="AZ22231" s="6"/>
      <c r="BA22231" s="6"/>
      <c r="BB22231" s="6"/>
      <c r="BC22231" s="6"/>
      <c r="BD22231" s="6"/>
      <c r="BE22231" s="6"/>
      <c r="BF22231" s="6"/>
      <c r="BG22231" s="6"/>
    </row>
    <row r="22232" spans="34:59" x14ac:dyDescent="0.25">
      <c r="AH22232" s="10"/>
      <c r="AI22232" s="6"/>
      <c r="AJ22232" s="10"/>
      <c r="AK22232" s="10"/>
      <c r="AL22232" s="10"/>
      <c r="AM22232" s="10"/>
      <c r="AN22232" s="10"/>
      <c r="AO22232" s="10"/>
      <c r="AP22232" s="10"/>
      <c r="AQ22232" s="10"/>
      <c r="AR22232" s="10"/>
      <c r="AS22232" s="10"/>
      <c r="AT22232" s="10"/>
      <c r="AU22232" s="10"/>
      <c r="AV22232" s="10"/>
      <c r="AW22232" s="10"/>
      <c r="AX22232" s="10"/>
      <c r="AY22232" s="10"/>
      <c r="AZ22232" s="10"/>
      <c r="BA22232" s="10"/>
      <c r="BB22232" s="10"/>
      <c r="BC22232" s="10"/>
      <c r="BD22232" s="10"/>
      <c r="BE22232" s="10"/>
      <c r="BF22232" s="10"/>
      <c r="BG22232" s="6"/>
    </row>
    <row r="22233" spans="34:59" x14ac:dyDescent="0.25">
      <c r="AH22233" s="6"/>
      <c r="AI22233" s="6"/>
      <c r="AJ22233" s="6"/>
      <c r="AK22233" s="6"/>
      <c r="AL22233" s="6"/>
      <c r="AM22233" s="6"/>
      <c r="AN22233" s="6"/>
      <c r="AO22233" s="6"/>
      <c r="AP22233" s="6"/>
      <c r="AQ22233" s="6"/>
      <c r="AR22233" s="6"/>
      <c r="AS22233" s="6"/>
      <c r="AT22233" s="6"/>
      <c r="AU22233" s="6"/>
      <c r="AV22233" s="6"/>
      <c r="AW22233" s="6"/>
      <c r="AX22233" s="6"/>
      <c r="AY22233" s="6"/>
      <c r="AZ22233" s="6"/>
      <c r="BA22233" s="6"/>
      <c r="BB22233" s="6"/>
      <c r="BC22233" s="6"/>
      <c r="BD22233" s="6"/>
      <c r="BE22233" s="6"/>
      <c r="BF22233" s="6"/>
      <c r="BG22233" s="10"/>
    </row>
    <row r="22234" spans="34:59" x14ac:dyDescent="0.25">
      <c r="AH22234" s="10"/>
      <c r="AI22234" s="6"/>
    </row>
    <row r="22235" spans="34:59" x14ac:dyDescent="0.25">
      <c r="AH22235" s="6"/>
      <c r="AI22235" s="6"/>
      <c r="AJ22235" s="6"/>
      <c r="AK22235" s="6"/>
      <c r="AL22235" s="6"/>
      <c r="AM22235" s="6"/>
      <c r="AN22235" s="6"/>
      <c r="AO22235" s="6"/>
      <c r="AP22235" s="6"/>
      <c r="AQ22235" s="6"/>
      <c r="AR22235" s="6"/>
      <c r="AS22235" s="6"/>
      <c r="AT22235" s="6"/>
      <c r="AU22235" s="6"/>
      <c r="AV22235" s="6"/>
      <c r="AW22235" s="6"/>
      <c r="AX22235" s="6"/>
      <c r="AY22235" s="6"/>
      <c r="AZ22235" s="6"/>
      <c r="BA22235" s="6"/>
      <c r="BB22235" s="6"/>
      <c r="BC22235" s="6"/>
      <c r="BD22235" s="6"/>
      <c r="BE22235" s="6"/>
      <c r="BF22235" s="6"/>
      <c r="BG22235" s="6"/>
    </row>
    <row r="22236" spans="34:59" x14ac:dyDescent="0.25">
      <c r="AH22236" s="10"/>
      <c r="AI22236" s="6"/>
      <c r="AJ22236" s="10"/>
      <c r="AK22236" s="10"/>
      <c r="AL22236" s="10"/>
      <c r="AM22236" s="10"/>
      <c r="AN22236" s="10"/>
      <c r="AO22236" s="10"/>
      <c r="AP22236" s="10"/>
      <c r="AQ22236" s="10"/>
      <c r="AR22236" s="10"/>
      <c r="AS22236" s="10"/>
      <c r="AT22236" s="10"/>
      <c r="AU22236" s="10"/>
      <c r="AV22236" s="10"/>
      <c r="AW22236" s="10"/>
      <c r="AX22236" s="10"/>
      <c r="AY22236" s="10"/>
      <c r="AZ22236" s="10"/>
      <c r="BA22236" s="10"/>
      <c r="BB22236" s="10"/>
      <c r="BC22236" s="10"/>
      <c r="BD22236" s="10"/>
      <c r="BE22236" s="10"/>
      <c r="BF22236" s="10"/>
      <c r="BG22236" s="6"/>
    </row>
    <row r="22237" spans="34:59" x14ac:dyDescent="0.25">
      <c r="AH22237" s="6"/>
      <c r="AI22237" s="6"/>
      <c r="AJ22237" s="6"/>
      <c r="AK22237" s="6"/>
      <c r="AL22237" s="6"/>
      <c r="AM22237" s="6"/>
      <c r="AN22237" s="6"/>
      <c r="AO22237" s="6"/>
      <c r="AP22237" s="6"/>
      <c r="AQ22237" s="6"/>
      <c r="AR22237" s="6"/>
      <c r="AS22237" s="6"/>
      <c r="AT22237" s="6"/>
      <c r="AU22237" s="6"/>
      <c r="AV22237" s="6"/>
      <c r="AW22237" s="6"/>
      <c r="AX22237" s="6"/>
      <c r="AY22237" s="6"/>
      <c r="AZ22237" s="6"/>
      <c r="BA22237" s="6"/>
      <c r="BB22237" s="6"/>
      <c r="BC22237" s="6"/>
      <c r="BD22237" s="6"/>
      <c r="BE22237" s="6"/>
      <c r="BF22237" s="6"/>
      <c r="BG22237" s="10"/>
    </row>
    <row r="22238" spans="34:59" x14ac:dyDescent="0.25">
      <c r="AH22238" s="10"/>
      <c r="AI22238" s="6"/>
    </row>
    <row r="22239" spans="34:59" x14ac:dyDescent="0.25">
      <c r="AH22239" s="6"/>
      <c r="AI22239" s="6"/>
      <c r="AJ22239" s="6"/>
      <c r="AK22239" s="6"/>
      <c r="AL22239" s="6"/>
      <c r="AM22239" s="6"/>
      <c r="AN22239" s="6"/>
      <c r="AO22239" s="6"/>
      <c r="AP22239" s="6"/>
      <c r="AQ22239" s="6"/>
      <c r="AR22239" s="6"/>
      <c r="AS22239" s="6"/>
      <c r="AT22239" s="6"/>
      <c r="AU22239" s="6"/>
      <c r="AV22239" s="6"/>
      <c r="AW22239" s="6"/>
      <c r="AX22239" s="6"/>
      <c r="AY22239" s="6"/>
      <c r="AZ22239" s="6"/>
      <c r="BA22239" s="6"/>
      <c r="BB22239" s="6"/>
      <c r="BC22239" s="6"/>
      <c r="BD22239" s="6"/>
      <c r="BE22239" s="6"/>
      <c r="BF22239" s="6"/>
      <c r="BG22239" s="6"/>
    </row>
    <row r="22240" spans="34:59" x14ac:dyDescent="0.25">
      <c r="AH22240" s="10"/>
      <c r="AI22240" s="6"/>
      <c r="AJ22240" s="10"/>
      <c r="AK22240" s="10"/>
      <c r="AL22240" s="10"/>
      <c r="AM22240" s="10"/>
      <c r="AN22240" s="10"/>
      <c r="AO22240" s="10"/>
      <c r="AP22240" s="10"/>
      <c r="AQ22240" s="10"/>
      <c r="AR22240" s="10"/>
      <c r="AS22240" s="10"/>
      <c r="AT22240" s="10"/>
      <c r="AU22240" s="10"/>
      <c r="AV22240" s="10"/>
      <c r="AW22240" s="10"/>
      <c r="AX22240" s="10"/>
      <c r="AY22240" s="10"/>
      <c r="AZ22240" s="10"/>
      <c r="BA22240" s="10"/>
      <c r="BB22240" s="10"/>
      <c r="BC22240" s="10"/>
      <c r="BD22240" s="10"/>
      <c r="BE22240" s="10"/>
      <c r="BF22240" s="10"/>
      <c r="BG22240" s="6"/>
    </row>
    <row r="22241" spans="34:59" x14ac:dyDescent="0.25">
      <c r="AH22241" s="6"/>
      <c r="AI22241" s="6"/>
      <c r="AJ22241" s="6"/>
      <c r="AK22241" s="6"/>
      <c r="AL22241" s="6"/>
      <c r="AM22241" s="6"/>
      <c r="AN22241" s="6"/>
      <c r="AO22241" s="6"/>
      <c r="AP22241" s="6"/>
      <c r="AQ22241" s="6"/>
      <c r="AR22241" s="6"/>
      <c r="AS22241" s="6"/>
      <c r="AT22241" s="6"/>
      <c r="AU22241" s="6"/>
      <c r="AV22241" s="6"/>
      <c r="AW22241" s="6"/>
      <c r="AX22241" s="6"/>
      <c r="AY22241" s="6"/>
      <c r="AZ22241" s="6"/>
      <c r="BA22241" s="6"/>
      <c r="BB22241" s="6"/>
      <c r="BC22241" s="6"/>
      <c r="BD22241" s="6"/>
      <c r="BE22241" s="6"/>
      <c r="BF22241" s="6"/>
      <c r="BG22241" s="10"/>
    </row>
    <row r="22242" spans="34:59" x14ac:dyDescent="0.25">
      <c r="AH22242" s="10"/>
      <c r="AI22242" s="6"/>
    </row>
    <row r="22243" spans="34:59" x14ac:dyDescent="0.25">
      <c r="AH22243" s="6"/>
      <c r="AI22243" s="6"/>
      <c r="AJ22243" s="6"/>
      <c r="AK22243" s="6"/>
      <c r="AL22243" s="6"/>
      <c r="AM22243" s="6"/>
      <c r="AN22243" s="6"/>
      <c r="AO22243" s="6"/>
      <c r="AP22243" s="6"/>
      <c r="AQ22243" s="6"/>
      <c r="AR22243" s="6"/>
      <c r="AS22243" s="6"/>
      <c r="AT22243" s="6"/>
      <c r="AU22243" s="6"/>
      <c r="AV22243" s="6"/>
      <c r="AW22243" s="6"/>
      <c r="AX22243" s="6"/>
      <c r="AY22243" s="6"/>
      <c r="AZ22243" s="6"/>
      <c r="BA22243" s="6"/>
      <c r="BB22243" s="6"/>
      <c r="BC22243" s="6"/>
      <c r="BD22243" s="6"/>
      <c r="BE22243" s="6"/>
      <c r="BF22243" s="6"/>
      <c r="BG22243" s="6"/>
    </row>
    <row r="22244" spans="34:59" x14ac:dyDescent="0.25">
      <c r="AH22244" s="10"/>
      <c r="AI22244" s="6"/>
      <c r="AJ22244" s="10"/>
      <c r="AK22244" s="10"/>
      <c r="AL22244" s="10"/>
      <c r="AM22244" s="10"/>
      <c r="AN22244" s="10"/>
      <c r="AO22244" s="10"/>
      <c r="AP22244" s="10"/>
      <c r="AQ22244" s="10"/>
      <c r="AR22244" s="10"/>
      <c r="AS22244" s="10"/>
      <c r="AT22244" s="10"/>
      <c r="AU22244" s="10"/>
      <c r="AV22244" s="10"/>
      <c r="AW22244" s="10"/>
      <c r="AX22244" s="10"/>
      <c r="AY22244" s="10"/>
      <c r="AZ22244" s="10"/>
      <c r="BA22244" s="10"/>
      <c r="BB22244" s="10"/>
      <c r="BC22244" s="10"/>
      <c r="BD22244" s="10"/>
      <c r="BE22244" s="10"/>
      <c r="BF22244" s="10"/>
      <c r="BG22244" s="6"/>
    </row>
    <row r="22246" spans="34:59" x14ac:dyDescent="0.25">
      <c r="AH22246" s="10"/>
      <c r="AI22246" s="6"/>
    </row>
    <row r="22247" spans="34:59" x14ac:dyDescent="0.25">
      <c r="AH22247" s="6"/>
      <c r="AI22247" s="6"/>
      <c r="AJ22247" s="6"/>
      <c r="AK22247" s="6"/>
      <c r="AL22247" s="6"/>
      <c r="AM22247" s="6"/>
      <c r="AN22247" s="6"/>
      <c r="AO22247" s="6"/>
      <c r="AP22247" s="6"/>
      <c r="AQ22247" s="6"/>
      <c r="AR22247" s="6"/>
      <c r="AS22247" s="6"/>
      <c r="AT22247" s="6"/>
      <c r="AU22247" s="6"/>
      <c r="AV22247" s="6"/>
      <c r="AW22247" s="6"/>
      <c r="AX22247" s="6"/>
      <c r="AY22247" s="6"/>
      <c r="AZ22247" s="6"/>
      <c r="BA22247" s="6"/>
      <c r="BB22247" s="6"/>
      <c r="BC22247" s="6"/>
      <c r="BD22247" s="6"/>
      <c r="BE22247" s="6"/>
      <c r="BF22247" s="6"/>
      <c r="BG22247" s="6"/>
    </row>
    <row r="22248" spans="34:59" x14ac:dyDescent="0.25">
      <c r="AH22248" s="10"/>
      <c r="AI22248" s="6"/>
      <c r="AJ22248" s="10"/>
      <c r="AK22248" s="10"/>
      <c r="AL22248" s="10"/>
      <c r="AM22248" s="10"/>
      <c r="AN22248" s="10"/>
      <c r="AO22248" s="10"/>
      <c r="AP22248" s="10"/>
      <c r="AQ22248" s="10"/>
      <c r="AR22248" s="10"/>
      <c r="AS22248" s="10"/>
      <c r="AT22248" s="10"/>
      <c r="AU22248" s="10"/>
      <c r="AV22248" s="10"/>
      <c r="AW22248" s="10"/>
      <c r="AX22248" s="10"/>
      <c r="AY22248" s="10"/>
      <c r="AZ22248" s="10"/>
      <c r="BA22248" s="10"/>
      <c r="BB22248" s="10"/>
      <c r="BC22248" s="10"/>
      <c r="BD22248" s="10"/>
      <c r="BE22248" s="10"/>
      <c r="BF22248" s="10"/>
      <c r="BG22248" s="6"/>
    </row>
    <row r="22249" spans="34:59" x14ac:dyDescent="0.25">
      <c r="AH22249" s="6"/>
      <c r="AI22249" s="6"/>
      <c r="AJ22249" s="6"/>
      <c r="AK22249" s="6"/>
      <c r="AL22249" s="6"/>
      <c r="AM22249" s="6"/>
      <c r="AN22249" s="6"/>
      <c r="AO22249" s="6"/>
      <c r="AP22249" s="6"/>
      <c r="AQ22249" s="6"/>
      <c r="AR22249" s="6"/>
      <c r="AS22249" s="6"/>
      <c r="AT22249" s="6"/>
      <c r="AU22249" s="6"/>
      <c r="AV22249" s="6"/>
      <c r="AW22249" s="6"/>
      <c r="AX22249" s="6"/>
      <c r="AY22249" s="6"/>
      <c r="AZ22249" s="6"/>
      <c r="BA22249" s="6"/>
      <c r="BB22249" s="6"/>
      <c r="BC22249" s="6"/>
      <c r="BD22249" s="6"/>
      <c r="BE22249" s="6"/>
      <c r="BF22249" s="6"/>
      <c r="BG22249" s="10"/>
    </row>
    <row r="22250" spans="34:59" x14ac:dyDescent="0.25">
      <c r="AH22250" s="10"/>
      <c r="AI22250" s="6"/>
    </row>
    <row r="22251" spans="34:59" x14ac:dyDescent="0.25">
      <c r="AH22251" s="6"/>
      <c r="AI22251" s="6"/>
      <c r="AJ22251" s="6"/>
      <c r="AK22251" s="6"/>
      <c r="AL22251" s="6"/>
      <c r="AM22251" s="6"/>
      <c r="AN22251" s="6"/>
      <c r="AO22251" s="6"/>
      <c r="AP22251" s="6"/>
      <c r="AQ22251" s="6"/>
      <c r="AR22251" s="6"/>
      <c r="AS22251" s="6"/>
      <c r="AT22251" s="6"/>
      <c r="AU22251" s="6"/>
      <c r="AV22251" s="6"/>
      <c r="AW22251" s="6"/>
      <c r="AX22251" s="6"/>
      <c r="AY22251" s="6"/>
      <c r="AZ22251" s="6"/>
      <c r="BA22251" s="6"/>
      <c r="BB22251" s="6"/>
      <c r="BC22251" s="6"/>
      <c r="BD22251" s="6"/>
      <c r="BE22251" s="6"/>
      <c r="BF22251" s="6"/>
      <c r="BG22251" s="6"/>
    </row>
    <row r="22252" spans="34:59" x14ac:dyDescent="0.25">
      <c r="AH22252" s="10"/>
      <c r="AI22252" s="6"/>
      <c r="AJ22252" s="10"/>
      <c r="AK22252" s="10"/>
      <c r="AL22252" s="10"/>
      <c r="AM22252" s="10"/>
      <c r="AN22252" s="10"/>
      <c r="AO22252" s="10"/>
      <c r="AP22252" s="10"/>
      <c r="AQ22252" s="10"/>
      <c r="AR22252" s="10"/>
      <c r="AS22252" s="10"/>
      <c r="AT22252" s="10"/>
      <c r="AU22252" s="10"/>
      <c r="AV22252" s="10"/>
      <c r="AW22252" s="10"/>
      <c r="AX22252" s="10"/>
      <c r="AY22252" s="10"/>
      <c r="AZ22252" s="10"/>
      <c r="BA22252" s="10"/>
      <c r="BB22252" s="10"/>
      <c r="BC22252" s="10"/>
      <c r="BD22252" s="10"/>
      <c r="BE22252" s="10"/>
      <c r="BF22252" s="10"/>
      <c r="BG22252" s="6"/>
    </row>
    <row r="22253" spans="34:59" x14ac:dyDescent="0.25">
      <c r="AH22253" s="6"/>
      <c r="AI22253" s="6"/>
      <c r="AJ22253" s="6"/>
      <c r="AK22253" s="6"/>
      <c r="AL22253" s="6"/>
      <c r="AM22253" s="6"/>
      <c r="AN22253" s="6"/>
      <c r="AO22253" s="6"/>
      <c r="AP22253" s="6"/>
      <c r="AQ22253" s="6"/>
      <c r="AR22253" s="6"/>
      <c r="AS22253" s="6"/>
      <c r="AT22253" s="6"/>
      <c r="AU22253" s="6"/>
      <c r="AV22253" s="6"/>
      <c r="AW22253" s="6"/>
      <c r="AX22253" s="6"/>
      <c r="AY22253" s="6"/>
      <c r="AZ22253" s="6"/>
      <c r="BA22253" s="6"/>
      <c r="BB22253" s="6"/>
      <c r="BC22253" s="6"/>
      <c r="BD22253" s="6"/>
      <c r="BE22253" s="6"/>
      <c r="BF22253" s="6"/>
      <c r="BG22253" s="10"/>
    </row>
    <row r="22254" spans="34:59" x14ac:dyDescent="0.25">
      <c r="AH22254" s="10"/>
      <c r="AI22254" s="6"/>
    </row>
    <row r="22255" spans="34:59" x14ac:dyDescent="0.25">
      <c r="AH22255" s="6"/>
      <c r="AI22255" s="6"/>
      <c r="AJ22255" s="6"/>
      <c r="AK22255" s="6"/>
      <c r="AL22255" s="6"/>
      <c r="AM22255" s="6"/>
      <c r="AN22255" s="6"/>
      <c r="AO22255" s="6"/>
      <c r="AP22255" s="6"/>
      <c r="AQ22255" s="6"/>
      <c r="AR22255" s="6"/>
      <c r="AS22255" s="6"/>
      <c r="AT22255" s="6"/>
      <c r="AU22255" s="6"/>
      <c r="AV22255" s="6"/>
      <c r="AW22255" s="6"/>
      <c r="AX22255" s="6"/>
      <c r="AY22255" s="6"/>
      <c r="AZ22255" s="6"/>
      <c r="BA22255" s="6"/>
      <c r="BB22255" s="6"/>
      <c r="BC22255" s="6"/>
      <c r="BD22255" s="6"/>
      <c r="BE22255" s="6"/>
      <c r="BF22255" s="6"/>
      <c r="BG22255" s="6"/>
    </row>
    <row r="22256" spans="34:59" x14ac:dyDescent="0.25">
      <c r="AH22256" s="10"/>
      <c r="AI22256" s="6"/>
      <c r="AJ22256" s="10"/>
      <c r="AK22256" s="10"/>
      <c r="AL22256" s="10"/>
      <c r="AM22256" s="10"/>
      <c r="AN22256" s="10"/>
      <c r="AO22256" s="10"/>
      <c r="AP22256" s="10"/>
      <c r="AQ22256" s="10"/>
      <c r="AR22256" s="10"/>
      <c r="AS22256" s="10"/>
      <c r="AT22256" s="10"/>
      <c r="AU22256" s="10"/>
      <c r="AV22256" s="10"/>
      <c r="AW22256" s="10"/>
      <c r="AX22256" s="10"/>
      <c r="AY22256" s="10"/>
      <c r="AZ22256" s="10"/>
      <c r="BA22256" s="10"/>
      <c r="BB22256" s="10"/>
      <c r="BC22256" s="10"/>
      <c r="BD22256" s="10"/>
      <c r="BE22256" s="10"/>
      <c r="BF22256" s="10"/>
      <c r="BG22256" s="6"/>
    </row>
    <row r="22257" spans="34:59" x14ac:dyDescent="0.25">
      <c r="AH22257" s="6"/>
      <c r="AI22257" s="6"/>
      <c r="AJ22257" s="6"/>
      <c r="AK22257" s="6"/>
      <c r="AL22257" s="6"/>
      <c r="AM22257" s="6"/>
      <c r="AN22257" s="6"/>
      <c r="AO22257" s="6"/>
      <c r="AP22257" s="6"/>
      <c r="AQ22257" s="6"/>
      <c r="AR22257" s="6"/>
      <c r="AS22257" s="6"/>
      <c r="AT22257" s="6"/>
      <c r="AU22257" s="6"/>
      <c r="AV22257" s="6"/>
      <c r="AW22257" s="6"/>
      <c r="AX22257" s="6"/>
      <c r="AY22257" s="6"/>
      <c r="AZ22257" s="6"/>
      <c r="BA22257" s="6"/>
      <c r="BB22257" s="6"/>
      <c r="BC22257" s="6"/>
      <c r="BD22257" s="6"/>
      <c r="BE22257" s="6"/>
      <c r="BF22257" s="6"/>
      <c r="BG22257" s="10"/>
    </row>
    <row r="22258" spans="34:59" x14ac:dyDescent="0.25">
      <c r="AH22258" s="10"/>
      <c r="AI22258" s="6"/>
    </row>
    <row r="22259" spans="34:59" x14ac:dyDescent="0.25">
      <c r="AH22259" s="6"/>
      <c r="AI22259" s="6"/>
      <c r="AJ22259" s="6"/>
      <c r="AK22259" s="6"/>
      <c r="AL22259" s="6"/>
      <c r="AM22259" s="6"/>
      <c r="AN22259" s="6"/>
      <c r="AO22259" s="6"/>
      <c r="AP22259" s="6"/>
      <c r="AQ22259" s="6"/>
      <c r="AR22259" s="6"/>
      <c r="AS22259" s="6"/>
      <c r="AT22259" s="6"/>
      <c r="AU22259" s="6"/>
      <c r="AV22259" s="6"/>
      <c r="AW22259" s="6"/>
      <c r="AX22259" s="6"/>
      <c r="AY22259" s="6"/>
      <c r="AZ22259" s="6"/>
      <c r="BA22259" s="6"/>
      <c r="BB22259" s="6"/>
      <c r="BC22259" s="6"/>
      <c r="BD22259" s="6"/>
      <c r="BE22259" s="6"/>
      <c r="BF22259" s="6"/>
      <c r="BG22259" s="6"/>
    </row>
    <row r="22260" spans="34:59" x14ac:dyDescent="0.25">
      <c r="AH22260" s="10"/>
      <c r="AI22260" s="6"/>
      <c r="AJ22260" s="10"/>
      <c r="AK22260" s="10"/>
      <c r="AL22260" s="10"/>
      <c r="AM22260" s="10"/>
      <c r="AN22260" s="10"/>
      <c r="AO22260" s="10"/>
      <c r="AP22260" s="10"/>
      <c r="AQ22260" s="10"/>
      <c r="AR22260" s="10"/>
      <c r="AS22260" s="10"/>
      <c r="AT22260" s="10"/>
      <c r="AU22260" s="10"/>
      <c r="AV22260" s="10"/>
      <c r="AW22260" s="10"/>
      <c r="AX22260" s="10"/>
      <c r="AY22260" s="10"/>
      <c r="AZ22260" s="10"/>
      <c r="BA22260" s="10"/>
      <c r="BB22260" s="10"/>
      <c r="BC22260" s="10"/>
      <c r="BD22260" s="10"/>
      <c r="BE22260" s="10"/>
      <c r="BF22260" s="10"/>
      <c r="BG22260" s="6"/>
    </row>
    <row r="22262" spans="34:59" x14ac:dyDescent="0.25">
      <c r="AH22262" s="10"/>
      <c r="AI22262" s="6"/>
    </row>
    <row r="22263" spans="34:59" x14ac:dyDescent="0.25">
      <c r="AH22263" s="6"/>
      <c r="AI22263" s="6"/>
      <c r="AJ22263" s="6"/>
      <c r="AK22263" s="6"/>
      <c r="AL22263" s="6"/>
      <c r="AM22263" s="6"/>
      <c r="AN22263" s="6"/>
      <c r="AO22263" s="6"/>
      <c r="AP22263" s="6"/>
      <c r="AQ22263" s="6"/>
      <c r="AR22263" s="6"/>
      <c r="AS22263" s="6"/>
      <c r="AT22263" s="6"/>
      <c r="AU22263" s="6"/>
      <c r="AV22263" s="6"/>
      <c r="AW22263" s="6"/>
      <c r="AX22263" s="6"/>
      <c r="AY22263" s="6"/>
      <c r="AZ22263" s="6"/>
      <c r="BA22263" s="6"/>
      <c r="BB22263" s="6"/>
      <c r="BC22263" s="6"/>
      <c r="BD22263" s="6"/>
      <c r="BE22263" s="6"/>
      <c r="BF22263" s="6"/>
      <c r="BG22263" s="6"/>
    </row>
    <row r="22264" spans="34:59" x14ac:dyDescent="0.25">
      <c r="AH22264" s="10"/>
      <c r="AI22264" s="6"/>
      <c r="AJ22264" s="10"/>
      <c r="AK22264" s="10"/>
      <c r="AL22264" s="10"/>
      <c r="AM22264" s="10"/>
      <c r="AN22264" s="10"/>
      <c r="AO22264" s="10"/>
      <c r="AP22264" s="10"/>
      <c r="AQ22264" s="10"/>
      <c r="AR22264" s="10"/>
      <c r="AS22264" s="10"/>
      <c r="AT22264" s="10"/>
      <c r="AU22264" s="10"/>
      <c r="AV22264" s="10"/>
      <c r="AW22264" s="10"/>
      <c r="AX22264" s="10"/>
      <c r="AY22264" s="10"/>
      <c r="AZ22264" s="10"/>
      <c r="BA22264" s="10"/>
      <c r="BB22264" s="10"/>
      <c r="BC22264" s="10"/>
      <c r="BD22264" s="10"/>
      <c r="BE22264" s="10"/>
      <c r="BF22264" s="10"/>
      <c r="BG22264" s="6"/>
    </row>
    <row r="22265" spans="34:59" x14ac:dyDescent="0.25">
      <c r="AH22265" s="6"/>
      <c r="AI22265" s="6"/>
      <c r="AJ22265" s="6"/>
      <c r="AK22265" s="6"/>
      <c r="AL22265" s="6"/>
      <c r="AM22265" s="6"/>
      <c r="AN22265" s="6"/>
      <c r="AO22265" s="6"/>
      <c r="AP22265" s="6"/>
      <c r="AQ22265" s="6"/>
      <c r="AR22265" s="6"/>
      <c r="AS22265" s="6"/>
      <c r="AT22265" s="6"/>
      <c r="AU22265" s="6"/>
      <c r="AV22265" s="6"/>
      <c r="AW22265" s="6"/>
      <c r="AX22265" s="6"/>
      <c r="AY22265" s="6"/>
      <c r="AZ22265" s="6"/>
      <c r="BA22265" s="6"/>
      <c r="BB22265" s="6"/>
      <c r="BC22265" s="6"/>
      <c r="BD22265" s="6"/>
      <c r="BE22265" s="6"/>
      <c r="BF22265" s="6"/>
      <c r="BG22265" s="10"/>
    </row>
    <row r="22266" spans="34:59" x14ac:dyDescent="0.25">
      <c r="AH22266" s="10"/>
      <c r="AI22266" s="6"/>
    </row>
    <row r="22267" spans="34:59" x14ac:dyDescent="0.25">
      <c r="AH22267" s="6"/>
      <c r="AI22267" s="6"/>
      <c r="AJ22267" s="6"/>
      <c r="AK22267" s="6"/>
      <c r="AL22267" s="6"/>
      <c r="AM22267" s="6"/>
      <c r="AN22267" s="6"/>
      <c r="AO22267" s="6"/>
      <c r="AP22267" s="6"/>
      <c r="AQ22267" s="6"/>
      <c r="AR22267" s="6"/>
      <c r="AS22267" s="6"/>
      <c r="AT22267" s="6"/>
      <c r="AU22267" s="6"/>
      <c r="AV22267" s="6"/>
      <c r="AW22267" s="6"/>
      <c r="AX22267" s="6"/>
      <c r="AY22267" s="6"/>
      <c r="AZ22267" s="6"/>
      <c r="BA22267" s="6"/>
      <c r="BB22267" s="6"/>
      <c r="BC22267" s="6"/>
      <c r="BD22267" s="6"/>
      <c r="BE22267" s="6"/>
      <c r="BF22267" s="6"/>
      <c r="BG22267" s="6"/>
    </row>
    <row r="22268" spans="34:59" x14ac:dyDescent="0.25">
      <c r="AH22268" s="10"/>
      <c r="AI22268" s="6"/>
      <c r="AJ22268" s="10"/>
      <c r="AK22268" s="10"/>
      <c r="AL22268" s="10"/>
      <c r="AM22268" s="10"/>
      <c r="AN22268" s="10"/>
      <c r="AO22268" s="10"/>
      <c r="AP22268" s="10"/>
      <c r="AQ22268" s="10"/>
      <c r="AR22268" s="10"/>
      <c r="AS22268" s="10"/>
      <c r="AT22268" s="10"/>
      <c r="AU22268" s="10"/>
      <c r="AV22268" s="10"/>
      <c r="AW22268" s="10"/>
      <c r="AX22268" s="10"/>
      <c r="AY22268" s="10"/>
      <c r="AZ22268" s="10"/>
      <c r="BA22268" s="10"/>
      <c r="BB22268" s="10"/>
      <c r="BC22268" s="10"/>
      <c r="BD22268" s="10"/>
      <c r="BE22268" s="10"/>
      <c r="BF22268" s="10"/>
      <c r="BG22268" s="6"/>
    </row>
    <row r="22269" spans="34:59" x14ac:dyDescent="0.25">
      <c r="AH22269" s="6"/>
      <c r="AI22269" s="6"/>
      <c r="AJ22269" s="6"/>
      <c r="AK22269" s="6"/>
      <c r="AL22269" s="6"/>
      <c r="AM22269" s="6"/>
      <c r="AN22269" s="6"/>
      <c r="AO22269" s="6"/>
      <c r="AP22269" s="6"/>
      <c r="AQ22269" s="6"/>
      <c r="AR22269" s="6"/>
      <c r="AS22269" s="6"/>
      <c r="AT22269" s="6"/>
      <c r="AU22269" s="6"/>
      <c r="AV22269" s="6"/>
      <c r="AW22269" s="6"/>
      <c r="AX22269" s="6"/>
      <c r="AY22269" s="6"/>
      <c r="AZ22269" s="6"/>
      <c r="BA22269" s="6"/>
      <c r="BB22269" s="6"/>
      <c r="BC22269" s="6"/>
      <c r="BD22269" s="6"/>
      <c r="BE22269" s="6"/>
      <c r="BF22269" s="6"/>
      <c r="BG22269" s="10"/>
    </row>
    <row r="22270" spans="34:59" x14ac:dyDescent="0.25">
      <c r="AH22270" s="10"/>
      <c r="AI22270" s="6"/>
    </row>
    <row r="22271" spans="34:59" x14ac:dyDescent="0.25">
      <c r="AH22271" s="6"/>
      <c r="AI22271" s="6"/>
      <c r="AJ22271" s="6"/>
      <c r="AK22271" s="6"/>
      <c r="AL22271" s="6"/>
      <c r="AM22271" s="6"/>
      <c r="AN22271" s="6"/>
      <c r="AO22271" s="6"/>
      <c r="AP22271" s="6"/>
      <c r="AQ22271" s="6"/>
      <c r="AR22271" s="6"/>
      <c r="AS22271" s="6"/>
      <c r="AT22271" s="6"/>
      <c r="AU22271" s="6"/>
      <c r="AV22271" s="6"/>
      <c r="AW22271" s="6"/>
      <c r="AX22271" s="6"/>
      <c r="AY22271" s="6"/>
      <c r="AZ22271" s="6"/>
      <c r="BA22271" s="6"/>
      <c r="BB22271" s="6"/>
      <c r="BC22271" s="6"/>
      <c r="BD22271" s="6"/>
      <c r="BE22271" s="6"/>
      <c r="BF22271" s="6"/>
      <c r="BG22271" s="6"/>
    </row>
    <row r="22272" spans="34:59" x14ac:dyDescent="0.25">
      <c r="AH22272" s="10"/>
      <c r="AI22272" s="6"/>
      <c r="AJ22272" s="10"/>
      <c r="AK22272" s="10"/>
      <c r="AL22272" s="10"/>
      <c r="AM22272" s="10"/>
      <c r="AN22272" s="10"/>
      <c r="AO22272" s="10"/>
      <c r="AP22272" s="10"/>
      <c r="AQ22272" s="10"/>
      <c r="AR22272" s="10"/>
      <c r="AS22272" s="10"/>
      <c r="AT22272" s="10"/>
      <c r="AU22272" s="10"/>
      <c r="AV22272" s="10"/>
      <c r="AW22272" s="10"/>
      <c r="AX22272" s="10"/>
      <c r="AY22272" s="10"/>
      <c r="AZ22272" s="10"/>
      <c r="BA22272" s="10"/>
      <c r="BB22272" s="10"/>
      <c r="BC22272" s="10"/>
      <c r="BD22272" s="10"/>
      <c r="BE22272" s="10"/>
      <c r="BF22272" s="10"/>
      <c r="BG22272" s="6"/>
    </row>
    <row r="22273" spans="34:59" x14ac:dyDescent="0.25">
      <c r="AH22273" s="6"/>
      <c r="AI22273" s="6"/>
      <c r="AJ22273" s="6"/>
      <c r="AK22273" s="6"/>
      <c r="AL22273" s="6"/>
      <c r="AM22273" s="6"/>
      <c r="AN22273" s="6"/>
      <c r="AO22273" s="6"/>
      <c r="AP22273" s="6"/>
      <c r="AQ22273" s="6"/>
      <c r="AR22273" s="6"/>
      <c r="AS22273" s="6"/>
      <c r="AT22273" s="6"/>
      <c r="AU22273" s="6"/>
      <c r="AV22273" s="6"/>
      <c r="AW22273" s="6"/>
      <c r="AX22273" s="6"/>
      <c r="AY22273" s="6"/>
      <c r="AZ22273" s="6"/>
      <c r="BA22273" s="6"/>
      <c r="BB22273" s="6"/>
      <c r="BC22273" s="6"/>
      <c r="BD22273" s="6"/>
      <c r="BE22273" s="6"/>
      <c r="BF22273" s="6"/>
      <c r="BG22273" s="10"/>
    </row>
    <row r="22274" spans="34:59" x14ac:dyDescent="0.25">
      <c r="AH22274" s="10"/>
      <c r="AI22274" s="6"/>
    </row>
    <row r="22275" spans="34:59" x14ac:dyDescent="0.25">
      <c r="AH22275" s="6"/>
      <c r="AI22275" s="6"/>
      <c r="AJ22275" s="6"/>
      <c r="AK22275" s="6"/>
      <c r="AL22275" s="6"/>
      <c r="AM22275" s="6"/>
      <c r="AN22275" s="6"/>
      <c r="AO22275" s="6"/>
      <c r="AP22275" s="6"/>
      <c r="AQ22275" s="6"/>
      <c r="AR22275" s="6"/>
      <c r="AS22275" s="6"/>
      <c r="AT22275" s="6"/>
      <c r="AU22275" s="6"/>
      <c r="AV22275" s="6"/>
      <c r="AW22275" s="6"/>
      <c r="AX22275" s="6"/>
      <c r="AY22275" s="6"/>
      <c r="AZ22275" s="6"/>
      <c r="BA22275" s="6"/>
      <c r="BB22275" s="6"/>
      <c r="BC22275" s="6"/>
      <c r="BD22275" s="6"/>
      <c r="BE22275" s="6"/>
      <c r="BF22275" s="6"/>
      <c r="BG22275" s="6"/>
    </row>
    <row r="22276" spans="34:59" x14ac:dyDescent="0.25">
      <c r="AH22276" s="10"/>
      <c r="AI22276" s="6"/>
      <c r="AJ22276" s="10"/>
      <c r="AK22276" s="10"/>
      <c r="AL22276" s="10"/>
      <c r="AM22276" s="10"/>
      <c r="AN22276" s="10"/>
      <c r="AO22276" s="10"/>
      <c r="AP22276" s="10"/>
      <c r="AQ22276" s="10"/>
      <c r="AR22276" s="10"/>
      <c r="AS22276" s="10"/>
      <c r="AT22276" s="10"/>
      <c r="AU22276" s="10"/>
      <c r="AV22276" s="10"/>
      <c r="AW22276" s="10"/>
      <c r="AX22276" s="10"/>
      <c r="AY22276" s="10"/>
      <c r="AZ22276" s="10"/>
      <c r="BA22276" s="10"/>
      <c r="BB22276" s="10"/>
      <c r="BC22276" s="10"/>
      <c r="BD22276" s="10"/>
      <c r="BE22276" s="10"/>
      <c r="BF22276" s="10"/>
      <c r="BG22276" s="6"/>
    </row>
    <row r="22278" spans="34:59" x14ac:dyDescent="0.25">
      <c r="AH22278" s="10"/>
      <c r="AI22278" s="6"/>
    </row>
    <row r="22279" spans="34:59" x14ac:dyDescent="0.25">
      <c r="AH22279" s="6"/>
      <c r="AI22279" s="6"/>
      <c r="AJ22279" s="6"/>
      <c r="AK22279" s="6"/>
      <c r="AL22279" s="6"/>
      <c r="AM22279" s="6"/>
      <c r="AN22279" s="6"/>
      <c r="AO22279" s="6"/>
      <c r="AP22279" s="6"/>
      <c r="AQ22279" s="6"/>
      <c r="AR22279" s="6"/>
      <c r="AS22279" s="6"/>
      <c r="AT22279" s="6"/>
      <c r="AU22279" s="6"/>
      <c r="AV22279" s="6"/>
      <c r="AW22279" s="6"/>
      <c r="AX22279" s="6"/>
      <c r="AY22279" s="6"/>
      <c r="AZ22279" s="6"/>
      <c r="BA22279" s="6"/>
      <c r="BB22279" s="6"/>
      <c r="BC22279" s="6"/>
      <c r="BD22279" s="6"/>
      <c r="BE22279" s="6"/>
      <c r="BF22279" s="6"/>
      <c r="BG22279" s="6"/>
    </row>
    <row r="22280" spans="34:59" x14ac:dyDescent="0.25">
      <c r="AH22280" s="10"/>
      <c r="AI22280" s="6"/>
      <c r="AJ22280" s="10"/>
      <c r="AK22280" s="10"/>
      <c r="AL22280" s="10"/>
      <c r="AM22280" s="10"/>
      <c r="AN22280" s="10"/>
      <c r="AO22280" s="10"/>
      <c r="AP22280" s="10"/>
      <c r="AQ22280" s="10"/>
      <c r="AR22280" s="10"/>
      <c r="AS22280" s="10"/>
      <c r="AT22280" s="10"/>
      <c r="AU22280" s="10"/>
      <c r="AV22280" s="10"/>
      <c r="AW22280" s="10"/>
      <c r="AX22280" s="10"/>
      <c r="AY22280" s="10"/>
      <c r="AZ22280" s="10"/>
      <c r="BA22280" s="10"/>
      <c r="BB22280" s="10"/>
      <c r="BC22280" s="10"/>
      <c r="BD22280" s="10"/>
      <c r="BE22280" s="10"/>
      <c r="BF22280" s="10"/>
      <c r="BG22280" s="6"/>
    </row>
    <row r="22281" spans="34:59" x14ac:dyDescent="0.25">
      <c r="AH22281" s="6"/>
      <c r="AI22281" s="6"/>
      <c r="AJ22281" s="6"/>
      <c r="AK22281" s="6"/>
      <c r="AL22281" s="6"/>
      <c r="AM22281" s="6"/>
      <c r="AN22281" s="6"/>
      <c r="AO22281" s="6"/>
      <c r="AP22281" s="6"/>
      <c r="AQ22281" s="6"/>
      <c r="AR22281" s="6"/>
      <c r="AS22281" s="6"/>
      <c r="AT22281" s="6"/>
      <c r="AU22281" s="6"/>
      <c r="AV22281" s="6"/>
      <c r="AW22281" s="6"/>
      <c r="AX22281" s="6"/>
      <c r="AY22281" s="6"/>
      <c r="AZ22281" s="6"/>
      <c r="BA22281" s="6"/>
      <c r="BB22281" s="6"/>
      <c r="BC22281" s="6"/>
      <c r="BD22281" s="6"/>
      <c r="BE22281" s="6"/>
      <c r="BF22281" s="6"/>
      <c r="BG22281" s="10"/>
    </row>
    <row r="22282" spans="34:59" x14ac:dyDescent="0.25">
      <c r="AH22282" s="10"/>
      <c r="AI22282" s="6"/>
    </row>
    <row r="22283" spans="34:59" x14ac:dyDescent="0.25">
      <c r="AH22283" s="6"/>
      <c r="AI22283" s="6"/>
      <c r="AJ22283" s="6"/>
      <c r="AK22283" s="6"/>
      <c r="AL22283" s="6"/>
      <c r="AM22283" s="6"/>
      <c r="AN22283" s="6"/>
      <c r="AO22283" s="6"/>
      <c r="AP22283" s="6"/>
      <c r="AQ22283" s="6"/>
      <c r="AR22283" s="6"/>
      <c r="AS22283" s="6"/>
      <c r="AT22283" s="6"/>
      <c r="AU22283" s="6"/>
      <c r="AV22283" s="6"/>
      <c r="AW22283" s="6"/>
      <c r="AX22283" s="6"/>
      <c r="AY22283" s="6"/>
      <c r="AZ22283" s="6"/>
      <c r="BA22283" s="6"/>
      <c r="BB22283" s="6"/>
      <c r="BC22283" s="6"/>
      <c r="BD22283" s="6"/>
      <c r="BE22283" s="6"/>
      <c r="BF22283" s="6"/>
      <c r="BG22283" s="6"/>
    </row>
    <row r="22284" spans="34:59" x14ac:dyDescent="0.25">
      <c r="AH22284" s="10"/>
      <c r="AI22284" s="6"/>
      <c r="AJ22284" s="10"/>
      <c r="AK22284" s="10"/>
      <c r="AL22284" s="10"/>
      <c r="AM22284" s="10"/>
      <c r="AN22284" s="10"/>
      <c r="AO22284" s="10"/>
      <c r="AP22284" s="10"/>
      <c r="AQ22284" s="10"/>
      <c r="AR22284" s="10"/>
      <c r="AS22284" s="10"/>
      <c r="AT22284" s="10"/>
      <c r="AU22284" s="10"/>
      <c r="AV22284" s="10"/>
      <c r="AW22284" s="10"/>
      <c r="AX22284" s="10"/>
      <c r="AY22284" s="10"/>
      <c r="AZ22284" s="10"/>
      <c r="BA22284" s="10"/>
      <c r="BB22284" s="10"/>
      <c r="BC22284" s="10"/>
      <c r="BD22284" s="10"/>
      <c r="BE22284" s="10"/>
      <c r="BF22284" s="10"/>
      <c r="BG22284" s="6"/>
    </row>
    <row r="22285" spans="34:59" x14ac:dyDescent="0.25">
      <c r="AH22285" s="6"/>
      <c r="AI22285" s="6"/>
      <c r="AJ22285" s="6"/>
      <c r="AK22285" s="6"/>
      <c r="AL22285" s="6"/>
      <c r="AM22285" s="6"/>
      <c r="AN22285" s="6"/>
      <c r="AO22285" s="6"/>
      <c r="AP22285" s="6"/>
      <c r="AQ22285" s="6"/>
      <c r="AR22285" s="6"/>
      <c r="AS22285" s="6"/>
      <c r="AT22285" s="6"/>
      <c r="AU22285" s="6"/>
      <c r="AV22285" s="6"/>
      <c r="AW22285" s="6"/>
      <c r="AX22285" s="6"/>
      <c r="AY22285" s="6"/>
      <c r="AZ22285" s="6"/>
      <c r="BA22285" s="6"/>
      <c r="BB22285" s="6"/>
      <c r="BC22285" s="6"/>
      <c r="BD22285" s="6"/>
      <c r="BE22285" s="6"/>
      <c r="BF22285" s="6"/>
      <c r="BG22285" s="10"/>
    </row>
    <row r="22286" spans="34:59" x14ac:dyDescent="0.25">
      <c r="AH22286" s="10"/>
      <c r="AI22286" s="6"/>
    </row>
    <row r="22287" spans="34:59" x14ac:dyDescent="0.25">
      <c r="AH22287" s="6"/>
      <c r="AI22287" s="6"/>
      <c r="AJ22287" s="6"/>
      <c r="AK22287" s="6"/>
      <c r="AL22287" s="6"/>
      <c r="AM22287" s="6"/>
      <c r="AN22287" s="6"/>
      <c r="AO22287" s="6"/>
      <c r="AP22287" s="6"/>
      <c r="AQ22287" s="6"/>
      <c r="AR22287" s="6"/>
      <c r="AS22287" s="6"/>
      <c r="AT22287" s="6"/>
      <c r="AU22287" s="6"/>
      <c r="AV22287" s="6"/>
      <c r="AW22287" s="6"/>
      <c r="AX22287" s="6"/>
      <c r="AY22287" s="6"/>
      <c r="AZ22287" s="6"/>
      <c r="BA22287" s="6"/>
      <c r="BB22287" s="6"/>
      <c r="BC22287" s="6"/>
      <c r="BD22287" s="6"/>
      <c r="BE22287" s="6"/>
      <c r="BF22287" s="6"/>
      <c r="BG22287" s="6"/>
    </row>
    <row r="22288" spans="34:59" x14ac:dyDescent="0.25">
      <c r="AH22288" s="10"/>
      <c r="AI22288" s="6"/>
      <c r="AJ22288" s="10"/>
      <c r="AK22288" s="10"/>
      <c r="AL22288" s="10"/>
      <c r="AM22288" s="10"/>
      <c r="AN22288" s="10"/>
      <c r="AO22288" s="10"/>
      <c r="AP22288" s="10"/>
      <c r="AQ22288" s="10"/>
      <c r="AR22288" s="10"/>
      <c r="AS22288" s="10"/>
      <c r="AT22288" s="10"/>
      <c r="AU22288" s="10"/>
      <c r="AV22288" s="10"/>
      <c r="AW22288" s="10"/>
      <c r="AX22288" s="10"/>
      <c r="AY22288" s="10"/>
      <c r="AZ22288" s="10"/>
      <c r="BA22288" s="10"/>
      <c r="BB22288" s="10"/>
      <c r="BC22288" s="10"/>
      <c r="BD22288" s="10"/>
      <c r="BE22288" s="10"/>
      <c r="BF22288" s="10"/>
      <c r="BG22288" s="6"/>
    </row>
    <row r="22289" spans="34:59" x14ac:dyDescent="0.25">
      <c r="AH22289" s="6"/>
      <c r="AI22289" s="6"/>
      <c r="AJ22289" s="6"/>
      <c r="AK22289" s="6"/>
      <c r="AL22289" s="6"/>
      <c r="AM22289" s="6"/>
      <c r="AN22289" s="6"/>
      <c r="AO22289" s="6"/>
      <c r="AP22289" s="6"/>
      <c r="AQ22289" s="6"/>
      <c r="AR22289" s="6"/>
      <c r="AS22289" s="6"/>
      <c r="AT22289" s="6"/>
      <c r="AU22289" s="6"/>
      <c r="AV22289" s="6"/>
      <c r="AW22289" s="6"/>
      <c r="AX22289" s="6"/>
      <c r="AY22289" s="6"/>
      <c r="AZ22289" s="6"/>
      <c r="BA22289" s="6"/>
      <c r="BB22289" s="6"/>
      <c r="BC22289" s="6"/>
      <c r="BD22289" s="6"/>
      <c r="BE22289" s="6"/>
      <c r="BF22289" s="6"/>
      <c r="BG22289" s="10"/>
    </row>
    <row r="22290" spans="34:59" x14ac:dyDescent="0.25">
      <c r="AH22290" s="10"/>
      <c r="AI22290" s="6"/>
    </row>
    <row r="22291" spans="34:59" x14ac:dyDescent="0.25">
      <c r="AH22291" s="6"/>
      <c r="AI22291" s="6"/>
      <c r="AJ22291" s="6"/>
      <c r="AK22291" s="6"/>
      <c r="AL22291" s="6"/>
      <c r="AM22291" s="6"/>
      <c r="AN22291" s="6"/>
      <c r="AO22291" s="6"/>
      <c r="AP22291" s="6"/>
      <c r="AQ22291" s="6"/>
      <c r="AR22291" s="6"/>
      <c r="AS22291" s="6"/>
      <c r="AT22291" s="6"/>
      <c r="AU22291" s="6"/>
      <c r="AV22291" s="6"/>
      <c r="AW22291" s="6"/>
      <c r="AX22291" s="6"/>
      <c r="AY22291" s="6"/>
      <c r="AZ22291" s="6"/>
      <c r="BA22291" s="6"/>
      <c r="BB22291" s="6"/>
      <c r="BC22291" s="6"/>
      <c r="BD22291" s="6"/>
      <c r="BE22291" s="6"/>
      <c r="BF22291" s="6"/>
      <c r="BG22291" s="6"/>
    </row>
    <row r="22292" spans="34:59" x14ac:dyDescent="0.25">
      <c r="AH22292" s="10"/>
      <c r="AI22292" s="6"/>
      <c r="AJ22292" s="10"/>
      <c r="AK22292" s="10"/>
      <c r="AL22292" s="10"/>
      <c r="AM22292" s="10"/>
      <c r="AN22292" s="10"/>
      <c r="AO22292" s="10"/>
      <c r="AP22292" s="10"/>
      <c r="AQ22292" s="10"/>
      <c r="AR22292" s="10"/>
      <c r="AS22292" s="10"/>
      <c r="AT22292" s="10"/>
      <c r="AU22292" s="10"/>
      <c r="AV22292" s="10"/>
      <c r="AW22292" s="10"/>
      <c r="AX22292" s="10"/>
      <c r="AY22292" s="10"/>
      <c r="AZ22292" s="10"/>
      <c r="BA22292" s="10"/>
      <c r="BB22292" s="10"/>
      <c r="BC22292" s="10"/>
      <c r="BD22292" s="10"/>
      <c r="BE22292" s="10"/>
      <c r="BF22292" s="10"/>
      <c r="BG22292" s="6"/>
    </row>
    <row r="22294" spans="34:59" x14ac:dyDescent="0.25">
      <c r="AH22294" s="10"/>
      <c r="AI22294" s="6"/>
    </row>
    <row r="22295" spans="34:59" x14ac:dyDescent="0.25">
      <c r="AH22295" s="6"/>
      <c r="AI22295" s="6"/>
      <c r="AJ22295" s="6"/>
      <c r="AK22295" s="6"/>
      <c r="AL22295" s="6"/>
      <c r="AM22295" s="6"/>
      <c r="AN22295" s="6"/>
      <c r="AO22295" s="6"/>
      <c r="AP22295" s="6"/>
      <c r="AQ22295" s="6"/>
      <c r="AR22295" s="6"/>
      <c r="AS22295" s="6"/>
      <c r="AT22295" s="6"/>
      <c r="AU22295" s="6"/>
      <c r="AV22295" s="6"/>
      <c r="AW22295" s="6"/>
      <c r="AX22295" s="6"/>
      <c r="AY22295" s="6"/>
      <c r="AZ22295" s="6"/>
      <c r="BA22295" s="6"/>
      <c r="BB22295" s="6"/>
      <c r="BC22295" s="6"/>
      <c r="BD22295" s="6"/>
      <c r="BE22295" s="6"/>
      <c r="BF22295" s="6"/>
      <c r="BG22295" s="6"/>
    </row>
    <row r="22296" spans="34:59" x14ac:dyDescent="0.25">
      <c r="AH22296" s="10"/>
      <c r="AI22296" s="6"/>
      <c r="AJ22296" s="10"/>
      <c r="AK22296" s="10"/>
      <c r="AL22296" s="10"/>
      <c r="AM22296" s="10"/>
      <c r="AN22296" s="10"/>
      <c r="AO22296" s="10"/>
      <c r="AP22296" s="10"/>
      <c r="AQ22296" s="10"/>
      <c r="AR22296" s="10"/>
      <c r="AS22296" s="10"/>
      <c r="AT22296" s="10"/>
      <c r="AU22296" s="10"/>
      <c r="AV22296" s="10"/>
      <c r="AW22296" s="10"/>
      <c r="AX22296" s="10"/>
      <c r="AY22296" s="10"/>
      <c r="AZ22296" s="10"/>
      <c r="BA22296" s="10"/>
      <c r="BB22296" s="10"/>
      <c r="BC22296" s="10"/>
      <c r="BD22296" s="10"/>
      <c r="BE22296" s="10"/>
      <c r="BF22296" s="10"/>
      <c r="BG22296" s="6"/>
    </row>
    <row r="22297" spans="34:59" x14ac:dyDescent="0.25">
      <c r="AH22297" s="6"/>
      <c r="AI22297" s="6"/>
      <c r="AJ22297" s="6"/>
      <c r="AK22297" s="6"/>
      <c r="AL22297" s="6"/>
      <c r="AM22297" s="6"/>
      <c r="AN22297" s="6"/>
      <c r="AO22297" s="6"/>
      <c r="AP22297" s="6"/>
      <c r="AQ22297" s="6"/>
      <c r="AR22297" s="6"/>
      <c r="AS22297" s="6"/>
      <c r="AT22297" s="6"/>
      <c r="AU22297" s="6"/>
      <c r="AV22297" s="6"/>
      <c r="AW22297" s="6"/>
      <c r="AX22297" s="6"/>
      <c r="AY22297" s="6"/>
      <c r="AZ22297" s="6"/>
      <c r="BA22297" s="6"/>
      <c r="BB22297" s="6"/>
      <c r="BC22297" s="6"/>
      <c r="BD22297" s="6"/>
      <c r="BE22297" s="6"/>
      <c r="BF22297" s="6"/>
      <c r="BG22297" s="10"/>
    </row>
    <row r="22298" spans="34:59" x14ac:dyDescent="0.25">
      <c r="AH22298" s="10"/>
      <c r="AI22298" s="6"/>
    </row>
    <row r="22299" spans="34:59" x14ac:dyDescent="0.25">
      <c r="AH22299" s="6"/>
      <c r="AI22299" s="6"/>
      <c r="AJ22299" s="6"/>
      <c r="AK22299" s="6"/>
      <c r="AL22299" s="6"/>
      <c r="AM22299" s="6"/>
      <c r="AN22299" s="6"/>
      <c r="AO22299" s="6"/>
      <c r="AP22299" s="6"/>
      <c r="AQ22299" s="6"/>
      <c r="AR22299" s="6"/>
      <c r="AS22299" s="6"/>
      <c r="AT22299" s="6"/>
      <c r="AU22299" s="6"/>
      <c r="AV22299" s="6"/>
      <c r="AW22299" s="6"/>
      <c r="AX22299" s="6"/>
      <c r="AY22299" s="6"/>
      <c r="AZ22299" s="6"/>
      <c r="BA22299" s="6"/>
      <c r="BB22299" s="6"/>
      <c r="BC22299" s="6"/>
      <c r="BD22299" s="6"/>
      <c r="BE22299" s="6"/>
      <c r="BF22299" s="6"/>
      <c r="BG22299" s="6"/>
    </row>
    <row r="22300" spans="34:59" x14ac:dyDescent="0.25">
      <c r="AH22300" s="10"/>
      <c r="AI22300" s="6"/>
      <c r="AJ22300" s="10"/>
      <c r="AK22300" s="10"/>
      <c r="AL22300" s="10"/>
      <c r="AM22300" s="10"/>
      <c r="AN22300" s="10"/>
      <c r="AO22300" s="10"/>
      <c r="AP22300" s="10"/>
      <c r="AQ22300" s="10"/>
      <c r="AR22300" s="10"/>
      <c r="AS22300" s="10"/>
      <c r="AT22300" s="10"/>
      <c r="AU22300" s="10"/>
      <c r="AV22300" s="10"/>
      <c r="AW22300" s="10"/>
      <c r="AX22300" s="10"/>
      <c r="AY22300" s="10"/>
      <c r="AZ22300" s="10"/>
      <c r="BA22300" s="10"/>
      <c r="BB22300" s="10"/>
      <c r="BC22300" s="10"/>
      <c r="BD22300" s="10"/>
      <c r="BE22300" s="10"/>
      <c r="BF22300" s="10"/>
      <c r="BG22300" s="6"/>
    </row>
    <row r="22301" spans="34:59" x14ac:dyDescent="0.25">
      <c r="AH22301" s="6"/>
      <c r="AI22301" s="6"/>
      <c r="AJ22301" s="6"/>
      <c r="AK22301" s="6"/>
      <c r="AL22301" s="6"/>
      <c r="AM22301" s="6"/>
      <c r="AN22301" s="6"/>
      <c r="AO22301" s="6"/>
      <c r="AP22301" s="6"/>
      <c r="AQ22301" s="6"/>
      <c r="AR22301" s="6"/>
      <c r="AS22301" s="6"/>
      <c r="AT22301" s="6"/>
      <c r="AU22301" s="6"/>
      <c r="AV22301" s="6"/>
      <c r="AW22301" s="6"/>
      <c r="AX22301" s="6"/>
      <c r="AY22301" s="6"/>
      <c r="AZ22301" s="6"/>
      <c r="BA22301" s="6"/>
      <c r="BB22301" s="6"/>
      <c r="BC22301" s="6"/>
      <c r="BD22301" s="6"/>
      <c r="BE22301" s="6"/>
      <c r="BF22301" s="6"/>
      <c r="BG22301" s="10"/>
    </row>
    <row r="22302" spans="34:59" x14ac:dyDescent="0.25">
      <c r="AH22302" s="10"/>
      <c r="AI22302" s="6"/>
    </row>
    <row r="22303" spans="34:59" x14ac:dyDescent="0.25">
      <c r="AH22303" s="6"/>
      <c r="AI22303" s="6"/>
      <c r="AJ22303" s="6"/>
      <c r="AK22303" s="6"/>
      <c r="AL22303" s="6"/>
      <c r="AM22303" s="6"/>
      <c r="AN22303" s="6"/>
      <c r="AO22303" s="6"/>
      <c r="AP22303" s="6"/>
      <c r="AQ22303" s="6"/>
      <c r="AR22303" s="6"/>
      <c r="AS22303" s="6"/>
      <c r="AT22303" s="6"/>
      <c r="AU22303" s="6"/>
      <c r="AV22303" s="6"/>
      <c r="AW22303" s="6"/>
      <c r="AX22303" s="6"/>
      <c r="AY22303" s="6"/>
      <c r="AZ22303" s="6"/>
      <c r="BA22303" s="6"/>
      <c r="BB22303" s="6"/>
      <c r="BC22303" s="6"/>
      <c r="BD22303" s="6"/>
      <c r="BE22303" s="6"/>
      <c r="BF22303" s="6"/>
      <c r="BG22303" s="6"/>
    </row>
    <row r="22304" spans="34:59" x14ac:dyDescent="0.25">
      <c r="AH22304" s="10"/>
      <c r="AI22304" s="6"/>
      <c r="AJ22304" s="10"/>
      <c r="AK22304" s="10"/>
      <c r="AL22304" s="10"/>
      <c r="AM22304" s="10"/>
      <c r="AN22304" s="10"/>
      <c r="AO22304" s="10"/>
      <c r="AP22304" s="10"/>
      <c r="AQ22304" s="10"/>
      <c r="AR22304" s="10"/>
      <c r="AS22304" s="10"/>
      <c r="AT22304" s="10"/>
      <c r="AU22304" s="10"/>
      <c r="AV22304" s="10"/>
      <c r="AW22304" s="10"/>
      <c r="AX22304" s="10"/>
      <c r="AY22304" s="10"/>
      <c r="AZ22304" s="10"/>
      <c r="BA22304" s="10"/>
      <c r="BB22304" s="10"/>
      <c r="BC22304" s="10"/>
      <c r="BD22304" s="10"/>
      <c r="BE22304" s="10"/>
      <c r="BF22304" s="10"/>
      <c r="BG22304" s="6"/>
    </row>
    <row r="22305" spans="34:59" x14ac:dyDescent="0.25">
      <c r="AH22305" s="6"/>
      <c r="AI22305" s="6"/>
      <c r="AJ22305" s="6"/>
      <c r="AK22305" s="6"/>
      <c r="AL22305" s="6"/>
      <c r="AM22305" s="6"/>
      <c r="AN22305" s="6"/>
      <c r="AO22305" s="6"/>
      <c r="AP22305" s="6"/>
      <c r="AQ22305" s="6"/>
      <c r="AR22305" s="6"/>
      <c r="AS22305" s="6"/>
      <c r="AT22305" s="6"/>
      <c r="AU22305" s="6"/>
      <c r="AV22305" s="6"/>
      <c r="AW22305" s="6"/>
      <c r="AX22305" s="6"/>
      <c r="AY22305" s="6"/>
      <c r="AZ22305" s="6"/>
      <c r="BA22305" s="6"/>
      <c r="BB22305" s="6"/>
      <c r="BC22305" s="6"/>
      <c r="BD22305" s="6"/>
      <c r="BE22305" s="6"/>
      <c r="BF22305" s="6"/>
      <c r="BG22305" s="10"/>
    </row>
    <row r="22306" spans="34:59" x14ac:dyDescent="0.25">
      <c r="AH22306" s="10"/>
      <c r="AI22306" s="6"/>
    </row>
    <row r="22307" spans="34:59" x14ac:dyDescent="0.25">
      <c r="AH22307" s="6"/>
      <c r="AI22307" s="6"/>
      <c r="AJ22307" s="6"/>
      <c r="AK22307" s="6"/>
      <c r="AL22307" s="6"/>
      <c r="AM22307" s="6"/>
      <c r="AN22307" s="6"/>
      <c r="AO22307" s="6"/>
      <c r="AP22307" s="6"/>
      <c r="AQ22307" s="6"/>
      <c r="AR22307" s="6"/>
      <c r="AS22307" s="6"/>
      <c r="AT22307" s="6"/>
      <c r="AU22307" s="6"/>
      <c r="AV22307" s="6"/>
      <c r="AW22307" s="6"/>
      <c r="AX22307" s="6"/>
      <c r="AY22307" s="6"/>
      <c r="AZ22307" s="6"/>
      <c r="BA22307" s="6"/>
      <c r="BB22307" s="6"/>
      <c r="BC22307" s="6"/>
      <c r="BD22307" s="6"/>
      <c r="BE22307" s="6"/>
      <c r="BF22307" s="6"/>
      <c r="BG22307" s="6"/>
    </row>
    <row r="22308" spans="34:59" x14ac:dyDescent="0.25">
      <c r="AH22308" s="10"/>
      <c r="AI22308" s="6"/>
      <c r="AJ22308" s="10"/>
      <c r="AK22308" s="10"/>
      <c r="AL22308" s="10"/>
      <c r="AM22308" s="10"/>
      <c r="AN22308" s="10"/>
      <c r="AO22308" s="10"/>
      <c r="AP22308" s="10"/>
      <c r="AQ22308" s="10"/>
      <c r="AR22308" s="10"/>
      <c r="AS22308" s="10"/>
      <c r="AT22308" s="10"/>
      <c r="AU22308" s="10"/>
      <c r="AV22308" s="10"/>
      <c r="AW22308" s="10"/>
      <c r="AX22308" s="10"/>
      <c r="AY22308" s="10"/>
      <c r="AZ22308" s="10"/>
      <c r="BA22308" s="10"/>
      <c r="BB22308" s="10"/>
      <c r="BC22308" s="10"/>
      <c r="BD22308" s="10"/>
      <c r="BE22308" s="10"/>
      <c r="BF22308" s="10"/>
      <c r="BG22308" s="6"/>
    </row>
    <row r="22310" spans="34:59" x14ac:dyDescent="0.25">
      <c r="AH22310" s="10"/>
      <c r="AI22310" s="6"/>
    </row>
    <row r="22311" spans="34:59" x14ac:dyDescent="0.25">
      <c r="AH22311" s="6"/>
      <c r="AI22311" s="6"/>
      <c r="AJ22311" s="6"/>
      <c r="AK22311" s="6"/>
      <c r="AL22311" s="6"/>
      <c r="AM22311" s="6"/>
      <c r="AN22311" s="6"/>
      <c r="AO22311" s="6"/>
      <c r="AP22311" s="6"/>
      <c r="AQ22311" s="6"/>
      <c r="AR22311" s="6"/>
      <c r="AS22311" s="6"/>
      <c r="AT22311" s="6"/>
      <c r="AU22311" s="6"/>
      <c r="AV22311" s="6"/>
      <c r="AW22311" s="6"/>
      <c r="AX22311" s="6"/>
      <c r="AY22311" s="6"/>
      <c r="AZ22311" s="6"/>
      <c r="BA22311" s="6"/>
      <c r="BB22311" s="6"/>
      <c r="BC22311" s="6"/>
      <c r="BD22311" s="6"/>
      <c r="BE22311" s="6"/>
      <c r="BF22311" s="6"/>
      <c r="BG22311" s="6"/>
    </row>
    <row r="22312" spans="34:59" x14ac:dyDescent="0.25">
      <c r="AH22312" s="10"/>
      <c r="AI22312" s="6"/>
      <c r="AJ22312" s="10"/>
      <c r="AK22312" s="10"/>
      <c r="AL22312" s="10"/>
      <c r="AM22312" s="10"/>
      <c r="AN22312" s="10"/>
      <c r="AO22312" s="10"/>
      <c r="AP22312" s="10"/>
      <c r="AQ22312" s="10"/>
      <c r="AR22312" s="10"/>
      <c r="AS22312" s="10"/>
      <c r="AT22312" s="10"/>
      <c r="AU22312" s="10"/>
      <c r="AV22312" s="10"/>
      <c r="AW22312" s="10"/>
      <c r="AX22312" s="10"/>
      <c r="AY22312" s="10"/>
      <c r="AZ22312" s="10"/>
      <c r="BA22312" s="10"/>
      <c r="BB22312" s="10"/>
      <c r="BC22312" s="10"/>
      <c r="BD22312" s="10"/>
      <c r="BE22312" s="10"/>
      <c r="BF22312" s="10"/>
      <c r="BG22312" s="6"/>
    </row>
    <row r="22313" spans="34:59" x14ac:dyDescent="0.25">
      <c r="AH22313" s="6"/>
      <c r="AI22313" s="6"/>
      <c r="AJ22313" s="6"/>
      <c r="AK22313" s="6"/>
      <c r="AL22313" s="6"/>
      <c r="AM22313" s="6"/>
      <c r="AN22313" s="6"/>
      <c r="AO22313" s="6"/>
      <c r="AP22313" s="6"/>
      <c r="AQ22313" s="6"/>
      <c r="AR22313" s="6"/>
      <c r="AS22313" s="6"/>
      <c r="AT22313" s="6"/>
      <c r="AU22313" s="6"/>
      <c r="AV22313" s="6"/>
      <c r="AW22313" s="6"/>
      <c r="AX22313" s="6"/>
      <c r="AY22313" s="6"/>
      <c r="AZ22313" s="6"/>
      <c r="BA22313" s="6"/>
      <c r="BB22313" s="6"/>
      <c r="BC22313" s="6"/>
      <c r="BD22313" s="6"/>
      <c r="BE22313" s="6"/>
      <c r="BF22313" s="6"/>
      <c r="BG22313" s="10"/>
    </row>
    <row r="22314" spans="34:59" x14ac:dyDescent="0.25">
      <c r="AH22314" s="10"/>
      <c r="AI22314" s="6"/>
    </row>
    <row r="22315" spans="34:59" x14ac:dyDescent="0.25">
      <c r="AH22315" s="6"/>
      <c r="AI22315" s="6"/>
      <c r="AJ22315" s="6"/>
      <c r="AK22315" s="6"/>
      <c r="AL22315" s="6"/>
      <c r="AM22315" s="6"/>
      <c r="AN22315" s="6"/>
      <c r="AO22315" s="6"/>
      <c r="AP22315" s="6"/>
      <c r="AQ22315" s="6"/>
      <c r="AR22315" s="6"/>
      <c r="AS22315" s="6"/>
      <c r="AT22315" s="6"/>
      <c r="AU22315" s="6"/>
      <c r="AV22315" s="6"/>
      <c r="AW22315" s="6"/>
      <c r="AX22315" s="6"/>
      <c r="AY22315" s="6"/>
      <c r="AZ22315" s="6"/>
      <c r="BA22315" s="6"/>
      <c r="BB22315" s="6"/>
      <c r="BC22315" s="6"/>
      <c r="BD22315" s="6"/>
      <c r="BE22315" s="6"/>
      <c r="BF22315" s="6"/>
      <c r="BG22315" s="6"/>
    </row>
    <row r="22316" spans="34:59" x14ac:dyDescent="0.25">
      <c r="AH22316" s="10"/>
      <c r="AI22316" s="6"/>
      <c r="AJ22316" s="10"/>
      <c r="AK22316" s="10"/>
      <c r="AL22316" s="10"/>
      <c r="AM22316" s="10"/>
      <c r="AN22316" s="10"/>
      <c r="AO22316" s="10"/>
      <c r="AP22316" s="10"/>
      <c r="AQ22316" s="10"/>
      <c r="AR22316" s="10"/>
      <c r="AS22316" s="10"/>
      <c r="AT22316" s="10"/>
      <c r="AU22316" s="10"/>
      <c r="AV22316" s="10"/>
      <c r="AW22316" s="10"/>
      <c r="AX22316" s="10"/>
      <c r="AY22316" s="10"/>
      <c r="AZ22316" s="10"/>
      <c r="BA22316" s="10"/>
      <c r="BB22316" s="10"/>
      <c r="BC22316" s="10"/>
      <c r="BD22316" s="10"/>
      <c r="BE22316" s="10"/>
      <c r="BF22316" s="10"/>
      <c r="BG22316" s="6"/>
    </row>
    <row r="22317" spans="34:59" x14ac:dyDescent="0.25">
      <c r="AH22317" s="6"/>
      <c r="AI22317" s="6"/>
      <c r="AJ22317" s="6"/>
      <c r="AK22317" s="6"/>
      <c r="AL22317" s="6"/>
      <c r="AM22317" s="6"/>
      <c r="AN22317" s="6"/>
      <c r="AO22317" s="6"/>
      <c r="AP22317" s="6"/>
      <c r="AQ22317" s="6"/>
      <c r="AR22317" s="6"/>
      <c r="AS22317" s="6"/>
      <c r="AT22317" s="6"/>
      <c r="AU22317" s="6"/>
      <c r="AV22317" s="6"/>
      <c r="AW22317" s="6"/>
      <c r="AX22317" s="6"/>
      <c r="AY22317" s="6"/>
      <c r="AZ22317" s="6"/>
      <c r="BA22317" s="6"/>
      <c r="BB22317" s="6"/>
      <c r="BC22317" s="6"/>
      <c r="BD22317" s="6"/>
      <c r="BE22317" s="6"/>
      <c r="BF22317" s="6"/>
      <c r="BG22317" s="10"/>
    </row>
    <row r="22318" spans="34:59" x14ac:dyDescent="0.25">
      <c r="AH22318" s="10"/>
      <c r="AI22318" s="6"/>
    </row>
    <row r="22319" spans="34:59" x14ac:dyDescent="0.25">
      <c r="AH22319" s="6"/>
      <c r="AI22319" s="6"/>
      <c r="AJ22319" s="6"/>
      <c r="AK22319" s="6"/>
      <c r="AL22319" s="6"/>
      <c r="AM22319" s="6"/>
      <c r="AN22319" s="6"/>
      <c r="AO22319" s="6"/>
      <c r="AP22319" s="6"/>
      <c r="AQ22319" s="6"/>
      <c r="AR22319" s="6"/>
      <c r="AS22319" s="6"/>
      <c r="AT22319" s="6"/>
      <c r="AU22319" s="6"/>
      <c r="AV22319" s="6"/>
      <c r="AW22319" s="6"/>
      <c r="AX22319" s="6"/>
      <c r="AY22319" s="6"/>
      <c r="AZ22319" s="6"/>
      <c r="BA22319" s="6"/>
      <c r="BB22319" s="6"/>
      <c r="BC22319" s="6"/>
      <c r="BD22319" s="6"/>
      <c r="BE22319" s="6"/>
      <c r="BF22319" s="6"/>
      <c r="BG22319" s="6"/>
    </row>
    <row r="22320" spans="34:59" x14ac:dyDescent="0.25">
      <c r="AH22320" s="10"/>
      <c r="AI22320" s="6"/>
      <c r="AJ22320" s="10"/>
      <c r="AK22320" s="10"/>
      <c r="AL22320" s="10"/>
      <c r="AM22320" s="10"/>
      <c r="AN22320" s="10"/>
      <c r="AO22320" s="10"/>
      <c r="AP22320" s="10"/>
      <c r="AQ22320" s="10"/>
      <c r="AR22320" s="10"/>
      <c r="AS22320" s="10"/>
      <c r="AT22320" s="10"/>
      <c r="AU22320" s="10"/>
      <c r="AV22320" s="10"/>
      <c r="AW22320" s="10"/>
      <c r="AX22320" s="10"/>
      <c r="AY22320" s="10"/>
      <c r="AZ22320" s="10"/>
      <c r="BA22320" s="10"/>
      <c r="BB22320" s="10"/>
      <c r="BC22320" s="10"/>
      <c r="BD22320" s="10"/>
      <c r="BE22320" s="10"/>
      <c r="BF22320" s="10"/>
      <c r="BG22320" s="6"/>
    </row>
    <row r="22321" spans="34:59" x14ac:dyDescent="0.25">
      <c r="AH22321" s="6"/>
      <c r="AI22321" s="6"/>
      <c r="AJ22321" s="6"/>
      <c r="AK22321" s="6"/>
      <c r="AL22321" s="6"/>
      <c r="AM22321" s="6"/>
      <c r="AN22321" s="6"/>
      <c r="AO22321" s="6"/>
      <c r="AP22321" s="6"/>
      <c r="AQ22321" s="6"/>
      <c r="AR22321" s="6"/>
      <c r="AS22321" s="6"/>
      <c r="AT22321" s="6"/>
      <c r="AU22321" s="6"/>
      <c r="AV22321" s="6"/>
      <c r="AW22321" s="6"/>
      <c r="AX22321" s="6"/>
      <c r="AY22321" s="6"/>
      <c r="AZ22321" s="6"/>
      <c r="BA22321" s="6"/>
      <c r="BB22321" s="6"/>
      <c r="BC22321" s="6"/>
      <c r="BD22321" s="6"/>
      <c r="BE22321" s="6"/>
      <c r="BF22321" s="6"/>
      <c r="BG22321" s="10"/>
    </row>
    <row r="22322" spans="34:59" x14ac:dyDescent="0.25">
      <c r="AH22322" s="10"/>
      <c r="AI22322" s="6"/>
    </row>
    <row r="22323" spans="34:59" x14ac:dyDescent="0.25">
      <c r="AH22323" s="6"/>
      <c r="AI22323" s="6"/>
      <c r="AJ22323" s="6"/>
      <c r="AK22323" s="6"/>
      <c r="AL22323" s="6"/>
      <c r="AM22323" s="6"/>
      <c r="AN22323" s="6"/>
      <c r="AO22323" s="6"/>
      <c r="AP22323" s="6"/>
      <c r="AQ22323" s="6"/>
      <c r="AR22323" s="6"/>
      <c r="AS22323" s="6"/>
      <c r="AT22323" s="6"/>
      <c r="AU22323" s="6"/>
      <c r="AV22323" s="6"/>
      <c r="AW22323" s="6"/>
      <c r="AX22323" s="6"/>
      <c r="AY22323" s="6"/>
      <c r="AZ22323" s="6"/>
      <c r="BA22323" s="6"/>
      <c r="BB22323" s="6"/>
      <c r="BC22323" s="6"/>
      <c r="BD22323" s="6"/>
      <c r="BE22323" s="6"/>
      <c r="BF22323" s="6"/>
      <c r="BG22323" s="6"/>
    </row>
    <row r="22324" spans="34:59" x14ac:dyDescent="0.25">
      <c r="AH22324" s="10"/>
      <c r="AI22324" s="6"/>
      <c r="AJ22324" s="10"/>
      <c r="AK22324" s="10"/>
      <c r="AL22324" s="10"/>
      <c r="AM22324" s="10"/>
      <c r="AN22324" s="10"/>
      <c r="AO22324" s="10"/>
      <c r="AP22324" s="10"/>
      <c r="AQ22324" s="10"/>
      <c r="AR22324" s="10"/>
      <c r="AS22324" s="10"/>
      <c r="AT22324" s="10"/>
      <c r="AU22324" s="10"/>
      <c r="AV22324" s="10"/>
      <c r="AW22324" s="10"/>
      <c r="AX22324" s="10"/>
      <c r="AY22324" s="10"/>
      <c r="AZ22324" s="10"/>
      <c r="BA22324" s="10"/>
      <c r="BB22324" s="10"/>
      <c r="BC22324" s="10"/>
      <c r="BD22324" s="10"/>
      <c r="BE22324" s="10"/>
      <c r="BF22324" s="10"/>
      <c r="BG22324" s="6"/>
    </row>
    <row r="22326" spans="34:59" x14ac:dyDescent="0.25">
      <c r="AH22326" s="10"/>
      <c r="AI22326" s="6"/>
    </row>
    <row r="22327" spans="34:59" x14ac:dyDescent="0.25">
      <c r="AH22327" s="6"/>
      <c r="AI22327" s="6"/>
      <c r="AJ22327" s="6"/>
      <c r="AK22327" s="6"/>
      <c r="AL22327" s="6"/>
      <c r="AM22327" s="6"/>
      <c r="AN22327" s="6"/>
      <c r="AO22327" s="6"/>
      <c r="AP22327" s="6"/>
      <c r="AQ22327" s="6"/>
      <c r="AR22327" s="6"/>
      <c r="AS22327" s="6"/>
      <c r="AT22327" s="6"/>
      <c r="AU22327" s="6"/>
      <c r="AV22327" s="6"/>
      <c r="AW22327" s="6"/>
      <c r="AX22327" s="6"/>
      <c r="AY22327" s="6"/>
      <c r="AZ22327" s="6"/>
      <c r="BA22327" s="6"/>
      <c r="BB22327" s="6"/>
      <c r="BC22327" s="6"/>
      <c r="BD22327" s="6"/>
      <c r="BE22327" s="6"/>
      <c r="BF22327" s="6"/>
      <c r="BG22327" s="6"/>
    </row>
    <row r="22328" spans="34:59" x14ac:dyDescent="0.25">
      <c r="AH22328" s="10"/>
      <c r="AI22328" s="6"/>
      <c r="AJ22328" s="10"/>
      <c r="AK22328" s="10"/>
      <c r="AL22328" s="10"/>
      <c r="AM22328" s="10"/>
      <c r="AN22328" s="10"/>
      <c r="AO22328" s="10"/>
      <c r="AP22328" s="10"/>
      <c r="AQ22328" s="10"/>
      <c r="AR22328" s="10"/>
      <c r="AS22328" s="10"/>
      <c r="AT22328" s="10"/>
      <c r="AU22328" s="10"/>
      <c r="AV22328" s="10"/>
      <c r="AW22328" s="10"/>
      <c r="AX22328" s="10"/>
      <c r="AY22328" s="10"/>
      <c r="AZ22328" s="10"/>
      <c r="BA22328" s="10"/>
      <c r="BB22328" s="10"/>
      <c r="BC22328" s="10"/>
      <c r="BD22328" s="10"/>
      <c r="BE22328" s="10"/>
      <c r="BF22328" s="10"/>
      <c r="BG22328" s="6"/>
    </row>
    <row r="22329" spans="34:59" x14ac:dyDescent="0.25">
      <c r="AH22329" s="6"/>
      <c r="AI22329" s="6"/>
      <c r="AJ22329" s="6"/>
      <c r="AK22329" s="6"/>
      <c r="AL22329" s="6"/>
      <c r="AM22329" s="6"/>
      <c r="AN22329" s="6"/>
      <c r="AO22329" s="6"/>
      <c r="AP22329" s="6"/>
      <c r="AQ22329" s="6"/>
      <c r="AR22329" s="6"/>
      <c r="AS22329" s="6"/>
      <c r="AT22329" s="6"/>
      <c r="AU22329" s="6"/>
      <c r="AV22329" s="6"/>
      <c r="AW22329" s="6"/>
      <c r="AX22329" s="6"/>
      <c r="AY22329" s="6"/>
      <c r="AZ22329" s="6"/>
      <c r="BA22329" s="6"/>
      <c r="BB22329" s="6"/>
      <c r="BC22329" s="6"/>
      <c r="BD22329" s="6"/>
      <c r="BE22329" s="6"/>
      <c r="BF22329" s="6"/>
      <c r="BG22329" s="10"/>
    </row>
    <row r="22330" spans="34:59" x14ac:dyDescent="0.25">
      <c r="AH22330" s="10"/>
      <c r="AI22330" s="6"/>
    </row>
    <row r="22331" spans="34:59" x14ac:dyDescent="0.25">
      <c r="AH22331" s="6"/>
      <c r="AI22331" s="6"/>
      <c r="AJ22331" s="6"/>
      <c r="AK22331" s="6"/>
      <c r="AL22331" s="6"/>
      <c r="AM22331" s="6"/>
      <c r="AN22331" s="6"/>
      <c r="AO22331" s="6"/>
      <c r="AP22331" s="6"/>
      <c r="AQ22331" s="6"/>
      <c r="AR22331" s="6"/>
      <c r="AS22331" s="6"/>
      <c r="AT22331" s="6"/>
      <c r="AU22331" s="6"/>
      <c r="AV22331" s="6"/>
      <c r="AW22331" s="6"/>
      <c r="AX22331" s="6"/>
      <c r="AY22331" s="6"/>
      <c r="AZ22331" s="6"/>
      <c r="BA22331" s="6"/>
      <c r="BB22331" s="6"/>
      <c r="BC22331" s="6"/>
      <c r="BD22331" s="6"/>
      <c r="BE22331" s="6"/>
      <c r="BF22331" s="6"/>
      <c r="BG22331" s="6"/>
    </row>
    <row r="22332" spans="34:59" x14ac:dyDescent="0.25">
      <c r="AH22332" s="10"/>
      <c r="AI22332" s="6"/>
      <c r="AJ22332" s="10"/>
      <c r="AK22332" s="10"/>
      <c r="AL22332" s="10"/>
      <c r="AM22332" s="10"/>
      <c r="AN22332" s="10"/>
      <c r="AO22332" s="10"/>
      <c r="AP22332" s="10"/>
      <c r="AQ22332" s="10"/>
      <c r="AR22332" s="10"/>
      <c r="AS22332" s="10"/>
      <c r="AT22332" s="10"/>
      <c r="AU22332" s="10"/>
      <c r="AV22332" s="10"/>
      <c r="AW22332" s="10"/>
      <c r="AX22332" s="10"/>
      <c r="AY22332" s="10"/>
      <c r="AZ22332" s="10"/>
      <c r="BA22332" s="10"/>
      <c r="BB22332" s="10"/>
      <c r="BC22332" s="10"/>
      <c r="BD22332" s="10"/>
      <c r="BE22332" s="10"/>
      <c r="BF22332" s="10"/>
      <c r="BG22332" s="6"/>
    </row>
    <row r="22333" spans="34:59" x14ac:dyDescent="0.25">
      <c r="AH22333" s="6"/>
      <c r="AI22333" s="6"/>
      <c r="AJ22333" s="6"/>
      <c r="AK22333" s="6"/>
      <c r="AL22333" s="6"/>
      <c r="AM22333" s="6"/>
      <c r="AN22333" s="6"/>
      <c r="AO22333" s="6"/>
      <c r="AP22333" s="6"/>
      <c r="AQ22333" s="6"/>
      <c r="AR22333" s="6"/>
      <c r="AS22333" s="6"/>
      <c r="AT22333" s="6"/>
      <c r="AU22333" s="6"/>
      <c r="AV22333" s="6"/>
      <c r="AW22333" s="6"/>
      <c r="AX22333" s="6"/>
      <c r="AY22333" s="6"/>
      <c r="AZ22333" s="6"/>
      <c r="BA22333" s="6"/>
      <c r="BB22333" s="6"/>
      <c r="BC22333" s="6"/>
      <c r="BD22333" s="6"/>
      <c r="BE22333" s="6"/>
      <c r="BF22333" s="6"/>
      <c r="BG22333" s="10"/>
    </row>
    <row r="22334" spans="34:59" x14ac:dyDescent="0.25">
      <c r="AH22334" s="10"/>
      <c r="AI22334" s="6"/>
    </row>
    <row r="22335" spans="34:59" x14ac:dyDescent="0.25">
      <c r="AH22335" s="6"/>
      <c r="AI22335" s="6"/>
      <c r="AJ22335" s="6"/>
      <c r="AK22335" s="6"/>
      <c r="AL22335" s="6"/>
      <c r="AM22335" s="6"/>
      <c r="AN22335" s="6"/>
      <c r="AO22335" s="6"/>
      <c r="AP22335" s="6"/>
      <c r="AQ22335" s="6"/>
      <c r="AR22335" s="6"/>
      <c r="AS22335" s="6"/>
      <c r="AT22335" s="6"/>
      <c r="AU22335" s="6"/>
      <c r="AV22335" s="6"/>
      <c r="AW22335" s="6"/>
      <c r="AX22335" s="6"/>
      <c r="AY22335" s="6"/>
      <c r="AZ22335" s="6"/>
      <c r="BA22335" s="6"/>
      <c r="BB22335" s="6"/>
      <c r="BC22335" s="6"/>
      <c r="BD22335" s="6"/>
      <c r="BE22335" s="6"/>
      <c r="BF22335" s="6"/>
      <c r="BG22335" s="6"/>
    </row>
    <row r="22336" spans="34:59" x14ac:dyDescent="0.25">
      <c r="AH22336" s="10"/>
      <c r="AI22336" s="6"/>
      <c r="AJ22336" s="10"/>
      <c r="AK22336" s="10"/>
      <c r="AL22336" s="10"/>
      <c r="AM22336" s="10"/>
      <c r="AN22336" s="10"/>
      <c r="AO22336" s="10"/>
      <c r="AP22336" s="10"/>
      <c r="AQ22336" s="10"/>
      <c r="AR22336" s="10"/>
      <c r="AS22336" s="10"/>
      <c r="AT22336" s="10"/>
      <c r="AU22336" s="10"/>
      <c r="AV22336" s="10"/>
      <c r="AW22336" s="10"/>
      <c r="AX22336" s="10"/>
      <c r="AY22336" s="10"/>
      <c r="AZ22336" s="10"/>
      <c r="BA22336" s="10"/>
      <c r="BB22336" s="10"/>
      <c r="BC22336" s="10"/>
      <c r="BD22336" s="10"/>
      <c r="BE22336" s="10"/>
      <c r="BF22336" s="10"/>
      <c r="BG22336" s="6"/>
    </row>
    <row r="22337" spans="34:59" x14ac:dyDescent="0.25">
      <c r="AH22337" s="6"/>
      <c r="AI22337" s="6"/>
      <c r="AJ22337" s="6"/>
      <c r="AK22337" s="6"/>
      <c r="AL22337" s="6"/>
      <c r="AM22337" s="6"/>
      <c r="AN22337" s="6"/>
      <c r="AO22337" s="6"/>
      <c r="AP22337" s="6"/>
      <c r="AQ22337" s="6"/>
      <c r="AR22337" s="6"/>
      <c r="AS22337" s="6"/>
      <c r="AT22337" s="6"/>
      <c r="AU22337" s="6"/>
      <c r="AV22337" s="6"/>
      <c r="AW22337" s="6"/>
      <c r="AX22337" s="6"/>
      <c r="AY22337" s="6"/>
      <c r="AZ22337" s="6"/>
      <c r="BA22337" s="6"/>
      <c r="BB22337" s="6"/>
      <c r="BC22337" s="6"/>
      <c r="BD22337" s="6"/>
      <c r="BE22337" s="6"/>
      <c r="BF22337" s="6"/>
      <c r="BG22337" s="10"/>
    </row>
    <row r="22338" spans="34:59" x14ac:dyDescent="0.25">
      <c r="AH22338" s="10"/>
      <c r="AI22338" s="6"/>
    </row>
    <row r="22339" spans="34:59" x14ac:dyDescent="0.25">
      <c r="AH22339" s="6"/>
      <c r="AI22339" s="6"/>
      <c r="AJ22339" s="6"/>
      <c r="AK22339" s="6"/>
      <c r="AL22339" s="6"/>
      <c r="AM22339" s="6"/>
      <c r="AN22339" s="6"/>
      <c r="AO22339" s="6"/>
      <c r="AP22339" s="6"/>
      <c r="AQ22339" s="6"/>
      <c r="AR22339" s="6"/>
      <c r="AS22339" s="6"/>
      <c r="AT22339" s="6"/>
      <c r="AU22339" s="6"/>
      <c r="AV22339" s="6"/>
      <c r="AW22339" s="6"/>
      <c r="AX22339" s="6"/>
      <c r="AY22339" s="6"/>
      <c r="AZ22339" s="6"/>
      <c r="BA22339" s="6"/>
      <c r="BB22339" s="6"/>
      <c r="BC22339" s="6"/>
      <c r="BD22339" s="6"/>
      <c r="BE22339" s="6"/>
      <c r="BF22339" s="6"/>
      <c r="BG22339" s="6"/>
    </row>
    <row r="22340" spans="34:59" x14ac:dyDescent="0.25">
      <c r="AH22340" s="10"/>
      <c r="AI22340" s="6"/>
      <c r="AJ22340" s="10"/>
      <c r="AK22340" s="10"/>
      <c r="AL22340" s="10"/>
      <c r="AM22340" s="10"/>
      <c r="AN22340" s="10"/>
      <c r="AO22340" s="10"/>
      <c r="AP22340" s="10"/>
      <c r="AQ22340" s="10"/>
      <c r="AR22340" s="10"/>
      <c r="AS22340" s="10"/>
      <c r="AT22340" s="10"/>
      <c r="AU22340" s="10"/>
      <c r="AV22340" s="10"/>
      <c r="AW22340" s="10"/>
      <c r="AX22340" s="10"/>
      <c r="AY22340" s="10"/>
      <c r="AZ22340" s="10"/>
      <c r="BA22340" s="10"/>
      <c r="BB22340" s="10"/>
      <c r="BC22340" s="10"/>
      <c r="BD22340" s="10"/>
      <c r="BE22340" s="10"/>
      <c r="BF22340" s="10"/>
      <c r="BG22340" s="6"/>
    </row>
    <row r="22342" spans="34:59" x14ac:dyDescent="0.25">
      <c r="AH22342" s="10"/>
      <c r="AI22342" s="6"/>
    </row>
    <row r="22343" spans="34:59" x14ac:dyDescent="0.25">
      <c r="AH22343" s="6"/>
      <c r="AI22343" s="6"/>
      <c r="AJ22343" s="6"/>
      <c r="AK22343" s="6"/>
      <c r="AL22343" s="6"/>
      <c r="AM22343" s="6"/>
      <c r="AN22343" s="6"/>
      <c r="AO22343" s="6"/>
      <c r="AP22343" s="6"/>
      <c r="AQ22343" s="6"/>
      <c r="AR22343" s="6"/>
      <c r="AS22343" s="6"/>
      <c r="AT22343" s="6"/>
      <c r="AU22343" s="6"/>
      <c r="AV22343" s="6"/>
      <c r="AW22343" s="6"/>
      <c r="AX22343" s="6"/>
      <c r="AY22343" s="6"/>
      <c r="AZ22343" s="6"/>
      <c r="BA22343" s="6"/>
      <c r="BB22343" s="6"/>
      <c r="BC22343" s="6"/>
      <c r="BD22343" s="6"/>
      <c r="BE22343" s="6"/>
      <c r="BF22343" s="6"/>
      <c r="BG22343" s="6"/>
    </row>
    <row r="22344" spans="34:59" x14ac:dyDescent="0.25">
      <c r="AH22344" s="10"/>
      <c r="AI22344" s="6"/>
      <c r="AJ22344" s="10"/>
      <c r="AK22344" s="10"/>
      <c r="AL22344" s="10"/>
      <c r="AM22344" s="10"/>
      <c r="AN22344" s="10"/>
      <c r="AO22344" s="10"/>
      <c r="AP22344" s="10"/>
      <c r="AQ22344" s="10"/>
      <c r="AR22344" s="10"/>
      <c r="AS22344" s="10"/>
      <c r="AT22344" s="10"/>
      <c r="AU22344" s="10"/>
      <c r="AV22344" s="10"/>
      <c r="AW22344" s="10"/>
      <c r="AX22344" s="10"/>
      <c r="AY22344" s="10"/>
      <c r="AZ22344" s="10"/>
      <c r="BA22344" s="10"/>
      <c r="BB22344" s="10"/>
      <c r="BC22344" s="10"/>
      <c r="BD22344" s="10"/>
      <c r="BE22344" s="10"/>
      <c r="BF22344" s="10"/>
      <c r="BG22344" s="6"/>
    </row>
    <row r="22345" spans="34:59" x14ac:dyDescent="0.25">
      <c r="AH22345" s="6"/>
      <c r="AI22345" s="6"/>
      <c r="AJ22345" s="6"/>
      <c r="AK22345" s="6"/>
      <c r="AL22345" s="6"/>
      <c r="AM22345" s="6"/>
      <c r="AN22345" s="6"/>
      <c r="AO22345" s="6"/>
      <c r="AP22345" s="6"/>
      <c r="AQ22345" s="6"/>
      <c r="AR22345" s="6"/>
      <c r="AS22345" s="6"/>
      <c r="AT22345" s="6"/>
      <c r="AU22345" s="6"/>
      <c r="AV22345" s="6"/>
      <c r="AW22345" s="6"/>
      <c r="AX22345" s="6"/>
      <c r="AY22345" s="6"/>
      <c r="AZ22345" s="6"/>
      <c r="BA22345" s="6"/>
      <c r="BB22345" s="6"/>
      <c r="BC22345" s="6"/>
      <c r="BD22345" s="6"/>
      <c r="BE22345" s="6"/>
      <c r="BF22345" s="6"/>
      <c r="BG22345" s="10"/>
    </row>
    <row r="22346" spans="34:59" x14ac:dyDescent="0.25">
      <c r="AH22346" s="10"/>
      <c r="AI22346" s="6"/>
    </row>
    <row r="22347" spans="34:59" x14ac:dyDescent="0.25">
      <c r="AH22347" s="6"/>
      <c r="AI22347" s="6"/>
      <c r="AJ22347" s="6"/>
      <c r="AK22347" s="6"/>
      <c r="AL22347" s="6"/>
      <c r="AM22347" s="6"/>
      <c r="AN22347" s="6"/>
      <c r="AO22347" s="6"/>
      <c r="AP22347" s="6"/>
      <c r="AQ22347" s="6"/>
      <c r="AR22347" s="6"/>
      <c r="AS22347" s="6"/>
      <c r="AT22347" s="6"/>
      <c r="AU22347" s="6"/>
      <c r="AV22347" s="6"/>
      <c r="AW22347" s="6"/>
      <c r="AX22347" s="6"/>
      <c r="AY22347" s="6"/>
      <c r="AZ22347" s="6"/>
      <c r="BA22347" s="6"/>
      <c r="BB22347" s="6"/>
      <c r="BC22347" s="6"/>
      <c r="BD22347" s="6"/>
      <c r="BE22347" s="6"/>
      <c r="BF22347" s="6"/>
      <c r="BG22347" s="6"/>
    </row>
    <row r="22348" spans="34:59" x14ac:dyDescent="0.25">
      <c r="AH22348" s="10"/>
      <c r="AI22348" s="6"/>
      <c r="AJ22348" s="10"/>
      <c r="AK22348" s="10"/>
      <c r="AL22348" s="10"/>
      <c r="AM22348" s="10"/>
      <c r="AN22348" s="10"/>
      <c r="AO22348" s="10"/>
      <c r="AP22348" s="10"/>
      <c r="AQ22348" s="10"/>
      <c r="AR22348" s="10"/>
      <c r="AS22348" s="10"/>
      <c r="AT22348" s="10"/>
      <c r="AU22348" s="10"/>
      <c r="AV22348" s="10"/>
      <c r="AW22348" s="10"/>
      <c r="AX22348" s="10"/>
      <c r="AY22348" s="10"/>
      <c r="AZ22348" s="10"/>
      <c r="BA22348" s="10"/>
      <c r="BB22348" s="10"/>
      <c r="BC22348" s="10"/>
      <c r="BD22348" s="10"/>
      <c r="BE22348" s="10"/>
      <c r="BF22348" s="10"/>
      <c r="BG22348" s="6"/>
    </row>
    <row r="22349" spans="34:59" x14ac:dyDescent="0.25">
      <c r="AH22349" s="6"/>
      <c r="AI22349" s="6"/>
      <c r="AJ22349" s="6"/>
      <c r="AK22349" s="6"/>
      <c r="AL22349" s="6"/>
      <c r="AM22349" s="6"/>
      <c r="AN22349" s="6"/>
      <c r="AO22349" s="6"/>
      <c r="AP22349" s="6"/>
      <c r="AQ22349" s="6"/>
      <c r="AR22349" s="6"/>
      <c r="AS22349" s="6"/>
      <c r="AT22349" s="6"/>
      <c r="AU22349" s="6"/>
      <c r="AV22349" s="6"/>
      <c r="AW22349" s="6"/>
      <c r="AX22349" s="6"/>
      <c r="AY22349" s="6"/>
      <c r="AZ22349" s="6"/>
      <c r="BA22349" s="6"/>
      <c r="BB22349" s="6"/>
      <c r="BC22349" s="6"/>
      <c r="BD22349" s="6"/>
      <c r="BE22349" s="6"/>
      <c r="BF22349" s="6"/>
      <c r="BG22349" s="10"/>
    </row>
    <row r="22350" spans="34:59" x14ac:dyDescent="0.25">
      <c r="AH22350" s="10"/>
      <c r="AI22350" s="6"/>
    </row>
    <row r="22351" spans="34:59" x14ac:dyDescent="0.25">
      <c r="AH22351" s="6"/>
      <c r="AI22351" s="6"/>
      <c r="AJ22351" s="6"/>
      <c r="AK22351" s="6"/>
      <c r="AL22351" s="6"/>
      <c r="AM22351" s="6"/>
      <c r="AN22351" s="6"/>
      <c r="AO22351" s="6"/>
      <c r="AP22351" s="6"/>
      <c r="AQ22351" s="6"/>
      <c r="AR22351" s="6"/>
      <c r="AS22351" s="6"/>
      <c r="AT22351" s="6"/>
      <c r="AU22351" s="6"/>
      <c r="AV22351" s="6"/>
      <c r="AW22351" s="6"/>
      <c r="AX22351" s="6"/>
      <c r="AY22351" s="6"/>
      <c r="AZ22351" s="6"/>
      <c r="BA22351" s="6"/>
      <c r="BB22351" s="6"/>
      <c r="BC22351" s="6"/>
      <c r="BD22351" s="6"/>
      <c r="BE22351" s="6"/>
      <c r="BF22351" s="6"/>
      <c r="BG22351" s="6"/>
    </row>
    <row r="22352" spans="34:59" x14ac:dyDescent="0.25">
      <c r="AH22352" s="10"/>
      <c r="AI22352" s="6"/>
      <c r="AJ22352" s="10"/>
      <c r="AK22352" s="10"/>
      <c r="AL22352" s="10"/>
      <c r="AM22352" s="10"/>
      <c r="AN22352" s="10"/>
      <c r="AO22352" s="10"/>
      <c r="AP22352" s="10"/>
      <c r="AQ22352" s="10"/>
      <c r="AR22352" s="10"/>
      <c r="AS22352" s="10"/>
      <c r="AT22352" s="10"/>
      <c r="AU22352" s="10"/>
      <c r="AV22352" s="10"/>
      <c r="AW22352" s="10"/>
      <c r="AX22352" s="10"/>
      <c r="AY22352" s="10"/>
      <c r="AZ22352" s="10"/>
      <c r="BA22352" s="10"/>
      <c r="BB22352" s="10"/>
      <c r="BC22352" s="10"/>
      <c r="BD22352" s="10"/>
      <c r="BE22352" s="10"/>
      <c r="BF22352" s="10"/>
      <c r="BG22352" s="6"/>
    </row>
    <row r="22353" spans="34:59" x14ac:dyDescent="0.25">
      <c r="AH22353" s="6"/>
      <c r="AI22353" s="6"/>
      <c r="AJ22353" s="6"/>
      <c r="AK22353" s="6"/>
      <c r="AL22353" s="6"/>
      <c r="AM22353" s="6"/>
      <c r="AN22353" s="6"/>
      <c r="AO22353" s="6"/>
      <c r="AP22353" s="6"/>
      <c r="AQ22353" s="6"/>
      <c r="AR22353" s="6"/>
      <c r="AS22353" s="6"/>
      <c r="AT22353" s="6"/>
      <c r="AU22353" s="6"/>
      <c r="AV22353" s="6"/>
      <c r="AW22353" s="6"/>
      <c r="AX22353" s="6"/>
      <c r="AY22353" s="6"/>
      <c r="AZ22353" s="6"/>
      <c r="BA22353" s="6"/>
      <c r="BB22353" s="6"/>
      <c r="BC22353" s="6"/>
      <c r="BD22353" s="6"/>
      <c r="BE22353" s="6"/>
      <c r="BF22353" s="6"/>
      <c r="BG22353" s="10"/>
    </row>
    <row r="22354" spans="34:59" x14ac:dyDescent="0.25">
      <c r="AH22354" s="10"/>
      <c r="AI22354" s="6"/>
    </row>
    <row r="22355" spans="34:59" x14ac:dyDescent="0.25">
      <c r="AH22355" s="6"/>
      <c r="AI22355" s="6"/>
      <c r="AJ22355" s="6"/>
      <c r="AK22355" s="6"/>
      <c r="AL22355" s="6"/>
      <c r="AM22355" s="6"/>
      <c r="AN22355" s="6"/>
      <c r="AO22355" s="6"/>
      <c r="AP22355" s="6"/>
      <c r="AQ22355" s="6"/>
      <c r="AR22355" s="6"/>
      <c r="AS22355" s="6"/>
      <c r="AT22355" s="6"/>
      <c r="AU22355" s="6"/>
      <c r="AV22355" s="6"/>
      <c r="AW22355" s="6"/>
      <c r="AX22355" s="6"/>
      <c r="AY22355" s="6"/>
      <c r="AZ22355" s="6"/>
      <c r="BA22355" s="6"/>
      <c r="BB22355" s="6"/>
      <c r="BC22355" s="6"/>
      <c r="BD22355" s="6"/>
      <c r="BE22355" s="6"/>
      <c r="BF22355" s="6"/>
      <c r="BG22355" s="6"/>
    </row>
    <row r="22356" spans="34:59" x14ac:dyDescent="0.25">
      <c r="AH22356" s="10"/>
      <c r="AI22356" s="6"/>
      <c r="AJ22356" s="10"/>
      <c r="AK22356" s="10"/>
      <c r="AL22356" s="10"/>
      <c r="AM22356" s="10"/>
      <c r="AN22356" s="10"/>
      <c r="AO22356" s="10"/>
      <c r="AP22356" s="10"/>
      <c r="AQ22356" s="10"/>
      <c r="AR22356" s="10"/>
      <c r="AS22356" s="10"/>
      <c r="AT22356" s="10"/>
      <c r="AU22356" s="10"/>
      <c r="AV22356" s="10"/>
      <c r="AW22356" s="10"/>
      <c r="AX22356" s="10"/>
      <c r="AY22356" s="10"/>
      <c r="AZ22356" s="10"/>
      <c r="BA22356" s="10"/>
      <c r="BB22356" s="10"/>
      <c r="BC22356" s="10"/>
      <c r="BD22356" s="10"/>
      <c r="BE22356" s="10"/>
      <c r="BF22356" s="10"/>
      <c r="BG22356" s="6"/>
    </row>
    <row r="22358" spans="34:59" x14ac:dyDescent="0.25">
      <c r="AH22358" s="10"/>
      <c r="AI22358" s="6"/>
    </row>
    <row r="22359" spans="34:59" x14ac:dyDescent="0.25">
      <c r="AH22359" s="6"/>
      <c r="AI22359" s="6"/>
      <c r="AJ22359" s="6"/>
      <c r="AK22359" s="6"/>
      <c r="AL22359" s="6"/>
      <c r="AM22359" s="6"/>
      <c r="AN22359" s="6"/>
      <c r="AO22359" s="6"/>
      <c r="AP22359" s="6"/>
      <c r="AQ22359" s="6"/>
      <c r="AR22359" s="6"/>
      <c r="AS22359" s="6"/>
      <c r="AT22359" s="6"/>
      <c r="AU22359" s="6"/>
      <c r="AV22359" s="6"/>
      <c r="AW22359" s="6"/>
      <c r="AX22359" s="6"/>
      <c r="AY22359" s="6"/>
      <c r="AZ22359" s="6"/>
      <c r="BA22359" s="6"/>
      <c r="BB22359" s="6"/>
      <c r="BC22359" s="6"/>
      <c r="BD22359" s="6"/>
      <c r="BE22359" s="6"/>
      <c r="BF22359" s="6"/>
      <c r="BG22359" s="6"/>
    </row>
    <row r="22360" spans="34:59" x14ac:dyDescent="0.25">
      <c r="AH22360" s="10"/>
      <c r="AI22360" s="6"/>
      <c r="AJ22360" s="10"/>
      <c r="AK22360" s="10"/>
      <c r="AL22360" s="10"/>
      <c r="AM22360" s="10"/>
      <c r="AN22360" s="10"/>
      <c r="AO22360" s="10"/>
      <c r="AP22360" s="10"/>
      <c r="AQ22360" s="10"/>
      <c r="AR22360" s="10"/>
      <c r="AS22360" s="10"/>
      <c r="AT22360" s="10"/>
      <c r="AU22360" s="10"/>
      <c r="AV22360" s="10"/>
      <c r="AW22360" s="10"/>
      <c r="AX22360" s="10"/>
      <c r="AY22360" s="10"/>
      <c r="AZ22360" s="10"/>
      <c r="BA22360" s="10"/>
      <c r="BB22360" s="10"/>
      <c r="BC22360" s="10"/>
      <c r="BD22360" s="10"/>
      <c r="BE22360" s="10"/>
      <c r="BF22360" s="10"/>
      <c r="BG22360" s="6"/>
    </row>
    <row r="22361" spans="34:59" x14ac:dyDescent="0.25">
      <c r="AH22361" s="6"/>
      <c r="AI22361" s="6"/>
      <c r="AJ22361" s="6"/>
      <c r="AK22361" s="6"/>
      <c r="AL22361" s="6"/>
      <c r="AM22361" s="6"/>
      <c r="AN22361" s="6"/>
      <c r="AO22361" s="6"/>
      <c r="AP22361" s="6"/>
      <c r="AQ22361" s="6"/>
      <c r="AR22361" s="6"/>
      <c r="AS22361" s="6"/>
      <c r="AT22361" s="6"/>
      <c r="AU22361" s="6"/>
      <c r="AV22361" s="6"/>
      <c r="AW22361" s="6"/>
      <c r="AX22361" s="6"/>
      <c r="AY22361" s="6"/>
      <c r="AZ22361" s="6"/>
      <c r="BA22361" s="6"/>
      <c r="BB22361" s="6"/>
      <c r="BC22361" s="6"/>
      <c r="BD22361" s="6"/>
      <c r="BE22361" s="6"/>
      <c r="BF22361" s="6"/>
      <c r="BG22361" s="10"/>
    </row>
    <row r="22362" spans="34:59" x14ac:dyDescent="0.25">
      <c r="AH22362" s="10"/>
      <c r="AI22362" s="6"/>
    </row>
    <row r="22363" spans="34:59" x14ac:dyDescent="0.25">
      <c r="AH22363" s="6"/>
      <c r="AI22363" s="6"/>
      <c r="AJ22363" s="6"/>
      <c r="AK22363" s="6"/>
      <c r="AL22363" s="6"/>
      <c r="AM22363" s="6"/>
      <c r="AN22363" s="6"/>
      <c r="AO22363" s="6"/>
      <c r="AP22363" s="6"/>
      <c r="AQ22363" s="6"/>
      <c r="AR22363" s="6"/>
      <c r="AS22363" s="6"/>
      <c r="AT22363" s="6"/>
      <c r="AU22363" s="6"/>
      <c r="AV22363" s="6"/>
      <c r="AW22363" s="6"/>
      <c r="AX22363" s="6"/>
      <c r="AY22363" s="6"/>
      <c r="AZ22363" s="6"/>
      <c r="BA22363" s="6"/>
      <c r="BB22363" s="6"/>
      <c r="BC22363" s="6"/>
      <c r="BD22363" s="6"/>
      <c r="BE22363" s="6"/>
      <c r="BF22363" s="6"/>
      <c r="BG22363" s="6"/>
    </row>
    <row r="22364" spans="34:59" x14ac:dyDescent="0.25">
      <c r="AH22364" s="10"/>
      <c r="AI22364" s="6"/>
      <c r="AJ22364" s="10"/>
      <c r="AK22364" s="10"/>
      <c r="AL22364" s="10"/>
      <c r="AM22364" s="10"/>
      <c r="AN22364" s="10"/>
      <c r="AO22364" s="10"/>
      <c r="AP22364" s="10"/>
      <c r="AQ22364" s="10"/>
      <c r="AR22364" s="10"/>
      <c r="AS22364" s="10"/>
      <c r="AT22364" s="10"/>
      <c r="AU22364" s="10"/>
      <c r="AV22364" s="10"/>
      <c r="AW22364" s="10"/>
      <c r="AX22364" s="10"/>
      <c r="AY22364" s="10"/>
      <c r="AZ22364" s="10"/>
      <c r="BA22364" s="10"/>
      <c r="BB22364" s="10"/>
      <c r="BC22364" s="10"/>
      <c r="BD22364" s="10"/>
      <c r="BE22364" s="10"/>
      <c r="BF22364" s="10"/>
      <c r="BG22364" s="6"/>
    </row>
    <row r="22365" spans="34:59" x14ac:dyDescent="0.25">
      <c r="AH22365" s="6"/>
      <c r="AI22365" s="6"/>
      <c r="AJ22365" s="6"/>
      <c r="AK22365" s="6"/>
      <c r="AL22365" s="6"/>
      <c r="AM22365" s="6"/>
      <c r="AN22365" s="6"/>
      <c r="AO22365" s="6"/>
      <c r="AP22365" s="6"/>
      <c r="AQ22365" s="6"/>
      <c r="AR22365" s="6"/>
      <c r="AS22365" s="6"/>
      <c r="AT22365" s="6"/>
      <c r="AU22365" s="6"/>
      <c r="AV22365" s="6"/>
      <c r="AW22365" s="6"/>
      <c r="AX22365" s="6"/>
      <c r="AY22365" s="6"/>
      <c r="AZ22365" s="6"/>
      <c r="BA22365" s="6"/>
      <c r="BB22365" s="6"/>
      <c r="BC22365" s="6"/>
      <c r="BD22365" s="6"/>
      <c r="BE22365" s="6"/>
      <c r="BF22365" s="6"/>
      <c r="BG22365" s="10"/>
    </row>
    <row r="22366" spans="34:59" x14ac:dyDescent="0.25">
      <c r="AH22366" s="10"/>
      <c r="AI22366" s="6"/>
    </row>
    <row r="22367" spans="34:59" x14ac:dyDescent="0.25">
      <c r="AH22367" s="6"/>
      <c r="AI22367" s="6"/>
      <c r="AJ22367" s="6"/>
      <c r="AK22367" s="6"/>
      <c r="AL22367" s="6"/>
      <c r="AM22367" s="6"/>
      <c r="AN22367" s="6"/>
      <c r="AO22367" s="6"/>
      <c r="AP22367" s="6"/>
      <c r="AQ22367" s="6"/>
      <c r="AR22367" s="6"/>
      <c r="AS22367" s="6"/>
      <c r="AT22367" s="6"/>
      <c r="AU22367" s="6"/>
      <c r="AV22367" s="6"/>
      <c r="AW22367" s="6"/>
      <c r="AX22367" s="6"/>
      <c r="AY22367" s="6"/>
      <c r="AZ22367" s="6"/>
      <c r="BA22367" s="6"/>
      <c r="BB22367" s="6"/>
      <c r="BC22367" s="6"/>
      <c r="BD22367" s="6"/>
      <c r="BE22367" s="6"/>
      <c r="BF22367" s="6"/>
      <c r="BG22367" s="6"/>
    </row>
    <row r="22368" spans="34:59" x14ac:dyDescent="0.25">
      <c r="AH22368" s="10"/>
      <c r="AI22368" s="6"/>
      <c r="AJ22368" s="10"/>
      <c r="AK22368" s="10"/>
      <c r="AL22368" s="10"/>
      <c r="AM22368" s="10"/>
      <c r="AN22368" s="10"/>
      <c r="AO22368" s="10"/>
      <c r="AP22368" s="10"/>
      <c r="AQ22368" s="10"/>
      <c r="AR22368" s="10"/>
      <c r="AS22368" s="10"/>
      <c r="AT22368" s="10"/>
      <c r="AU22368" s="10"/>
      <c r="AV22368" s="10"/>
      <c r="AW22368" s="10"/>
      <c r="AX22368" s="10"/>
      <c r="AY22368" s="10"/>
      <c r="AZ22368" s="10"/>
      <c r="BA22368" s="10"/>
      <c r="BB22368" s="10"/>
      <c r="BC22368" s="10"/>
      <c r="BD22368" s="10"/>
      <c r="BE22368" s="10"/>
      <c r="BF22368" s="10"/>
      <c r="BG22368" s="6"/>
    </row>
    <row r="22369" spans="34:59" x14ac:dyDescent="0.25">
      <c r="AH22369" s="6"/>
      <c r="AI22369" s="6"/>
      <c r="AJ22369" s="6"/>
      <c r="AK22369" s="6"/>
      <c r="AL22369" s="6"/>
      <c r="AM22369" s="6"/>
      <c r="AN22369" s="6"/>
      <c r="AO22369" s="6"/>
      <c r="AP22369" s="6"/>
      <c r="AQ22369" s="6"/>
      <c r="AR22369" s="6"/>
      <c r="AS22369" s="6"/>
      <c r="AT22369" s="6"/>
      <c r="AU22369" s="6"/>
      <c r="AV22369" s="6"/>
      <c r="AW22369" s="6"/>
      <c r="AX22369" s="6"/>
      <c r="AY22369" s="6"/>
      <c r="AZ22369" s="6"/>
      <c r="BA22369" s="6"/>
      <c r="BB22369" s="6"/>
      <c r="BC22369" s="6"/>
      <c r="BD22369" s="6"/>
      <c r="BE22369" s="6"/>
      <c r="BF22369" s="6"/>
      <c r="BG22369" s="10"/>
    </row>
    <row r="22370" spans="34:59" x14ac:dyDescent="0.25">
      <c r="AH22370" s="10"/>
      <c r="AI22370" s="6"/>
    </row>
    <row r="22371" spans="34:59" x14ac:dyDescent="0.25">
      <c r="AH22371" s="6"/>
      <c r="AI22371" s="6"/>
      <c r="AJ22371" s="6"/>
      <c r="AK22371" s="6"/>
      <c r="AL22371" s="6"/>
      <c r="AM22371" s="6"/>
      <c r="AN22371" s="6"/>
      <c r="AO22371" s="6"/>
      <c r="AP22371" s="6"/>
      <c r="AQ22371" s="6"/>
      <c r="AR22371" s="6"/>
      <c r="AS22371" s="6"/>
      <c r="AT22371" s="6"/>
      <c r="AU22371" s="6"/>
      <c r="AV22371" s="6"/>
      <c r="AW22371" s="6"/>
      <c r="AX22371" s="6"/>
      <c r="AY22371" s="6"/>
      <c r="AZ22371" s="6"/>
      <c r="BA22371" s="6"/>
      <c r="BB22371" s="6"/>
      <c r="BC22371" s="6"/>
      <c r="BD22371" s="6"/>
      <c r="BE22371" s="6"/>
      <c r="BF22371" s="6"/>
      <c r="BG22371" s="6"/>
    </row>
    <row r="22372" spans="34:59" x14ac:dyDescent="0.25">
      <c r="AH22372" s="10"/>
      <c r="AI22372" s="6"/>
      <c r="AJ22372" s="10"/>
      <c r="AK22372" s="10"/>
      <c r="AL22372" s="10"/>
      <c r="AM22372" s="10"/>
      <c r="AN22372" s="10"/>
      <c r="AO22372" s="10"/>
      <c r="AP22372" s="10"/>
      <c r="AQ22372" s="10"/>
      <c r="AR22372" s="10"/>
      <c r="AS22372" s="10"/>
      <c r="AT22372" s="10"/>
      <c r="AU22372" s="10"/>
      <c r="AV22372" s="10"/>
      <c r="AW22372" s="10"/>
      <c r="AX22372" s="10"/>
      <c r="AY22372" s="10"/>
      <c r="AZ22372" s="10"/>
      <c r="BA22372" s="10"/>
      <c r="BB22372" s="10"/>
      <c r="BC22372" s="10"/>
      <c r="BD22372" s="10"/>
      <c r="BE22372" s="10"/>
      <c r="BF22372" s="10"/>
      <c r="BG22372" s="6"/>
    </row>
    <row r="22374" spans="34:59" x14ac:dyDescent="0.25">
      <c r="AH22374" s="10"/>
      <c r="AI22374" s="6"/>
    </row>
    <row r="22375" spans="34:59" x14ac:dyDescent="0.25">
      <c r="AH22375" s="6"/>
      <c r="AI22375" s="6"/>
      <c r="AJ22375" s="6"/>
      <c r="AK22375" s="6"/>
      <c r="AL22375" s="6"/>
      <c r="AM22375" s="6"/>
      <c r="AN22375" s="6"/>
      <c r="AO22375" s="6"/>
      <c r="AP22375" s="6"/>
      <c r="AQ22375" s="6"/>
      <c r="AR22375" s="6"/>
      <c r="AS22375" s="6"/>
      <c r="AT22375" s="6"/>
      <c r="AU22375" s="6"/>
      <c r="AV22375" s="6"/>
      <c r="AW22375" s="6"/>
      <c r="AX22375" s="6"/>
      <c r="AY22375" s="6"/>
      <c r="AZ22375" s="6"/>
      <c r="BA22375" s="6"/>
      <c r="BB22375" s="6"/>
      <c r="BC22375" s="6"/>
      <c r="BD22375" s="6"/>
      <c r="BE22375" s="6"/>
      <c r="BF22375" s="6"/>
      <c r="BG22375" s="6"/>
    </row>
    <row r="22376" spans="34:59" x14ac:dyDescent="0.25">
      <c r="AH22376" s="10"/>
      <c r="AI22376" s="6"/>
      <c r="AJ22376" s="10"/>
      <c r="AK22376" s="10"/>
      <c r="AL22376" s="10"/>
      <c r="AM22376" s="10"/>
      <c r="AN22376" s="10"/>
      <c r="AO22376" s="10"/>
      <c r="AP22376" s="10"/>
      <c r="AQ22376" s="10"/>
      <c r="AR22376" s="10"/>
      <c r="AS22376" s="10"/>
      <c r="AT22376" s="10"/>
      <c r="AU22376" s="10"/>
      <c r="AV22376" s="10"/>
      <c r="AW22376" s="10"/>
      <c r="AX22376" s="10"/>
      <c r="AY22376" s="10"/>
      <c r="AZ22376" s="10"/>
      <c r="BA22376" s="10"/>
      <c r="BB22376" s="10"/>
      <c r="BC22376" s="10"/>
      <c r="BD22376" s="10"/>
      <c r="BE22376" s="10"/>
      <c r="BF22376" s="10"/>
      <c r="BG22376" s="6"/>
    </row>
    <row r="22377" spans="34:59" x14ac:dyDescent="0.25">
      <c r="AH22377" s="6"/>
      <c r="AI22377" s="6"/>
      <c r="AJ22377" s="6"/>
      <c r="AK22377" s="6"/>
      <c r="AL22377" s="6"/>
      <c r="AM22377" s="6"/>
      <c r="AN22377" s="6"/>
      <c r="AO22377" s="6"/>
      <c r="AP22377" s="6"/>
      <c r="AQ22377" s="6"/>
      <c r="AR22377" s="6"/>
      <c r="AS22377" s="6"/>
      <c r="AT22377" s="6"/>
      <c r="AU22377" s="6"/>
      <c r="AV22377" s="6"/>
      <c r="AW22377" s="6"/>
      <c r="AX22377" s="6"/>
      <c r="AY22377" s="6"/>
      <c r="AZ22377" s="6"/>
      <c r="BA22377" s="6"/>
      <c r="BB22377" s="6"/>
      <c r="BC22377" s="6"/>
      <c r="BD22377" s="6"/>
      <c r="BE22377" s="6"/>
      <c r="BF22377" s="6"/>
      <c r="BG22377" s="10"/>
    </row>
    <row r="22378" spans="34:59" x14ac:dyDescent="0.25">
      <c r="AH22378" s="10"/>
      <c r="AI22378" s="6"/>
    </row>
    <row r="22379" spans="34:59" x14ac:dyDescent="0.25">
      <c r="AH22379" s="6"/>
      <c r="AI22379" s="6"/>
      <c r="AJ22379" s="6"/>
      <c r="AK22379" s="6"/>
      <c r="AL22379" s="6"/>
      <c r="AM22379" s="6"/>
      <c r="AN22379" s="6"/>
      <c r="AO22379" s="6"/>
      <c r="AP22379" s="6"/>
      <c r="AQ22379" s="6"/>
      <c r="AR22379" s="6"/>
      <c r="AS22379" s="6"/>
      <c r="AT22379" s="6"/>
      <c r="AU22379" s="6"/>
      <c r="AV22379" s="6"/>
      <c r="AW22379" s="6"/>
      <c r="AX22379" s="6"/>
      <c r="AY22379" s="6"/>
      <c r="AZ22379" s="6"/>
      <c r="BA22379" s="6"/>
      <c r="BB22379" s="6"/>
      <c r="BC22379" s="6"/>
      <c r="BD22379" s="6"/>
      <c r="BE22379" s="6"/>
      <c r="BF22379" s="6"/>
      <c r="BG22379" s="6"/>
    </row>
    <row r="22380" spans="34:59" x14ac:dyDescent="0.25">
      <c r="AH22380" s="10"/>
      <c r="AI22380" s="6"/>
      <c r="AJ22380" s="10"/>
      <c r="AK22380" s="10"/>
      <c r="AL22380" s="10"/>
      <c r="AM22380" s="10"/>
      <c r="AN22380" s="10"/>
      <c r="AO22380" s="10"/>
      <c r="AP22380" s="10"/>
      <c r="AQ22380" s="10"/>
      <c r="AR22380" s="10"/>
      <c r="AS22380" s="10"/>
      <c r="AT22380" s="10"/>
      <c r="AU22380" s="10"/>
      <c r="AV22380" s="10"/>
      <c r="AW22380" s="10"/>
      <c r="AX22380" s="10"/>
      <c r="AY22380" s="10"/>
      <c r="AZ22380" s="10"/>
      <c r="BA22380" s="10"/>
      <c r="BB22380" s="10"/>
      <c r="BC22380" s="10"/>
      <c r="BD22380" s="10"/>
      <c r="BE22380" s="10"/>
      <c r="BF22380" s="10"/>
      <c r="BG22380" s="6"/>
    </row>
    <row r="22381" spans="34:59" x14ac:dyDescent="0.25">
      <c r="AH22381" s="6"/>
      <c r="AI22381" s="6"/>
      <c r="AJ22381" s="6"/>
      <c r="AK22381" s="6"/>
      <c r="AL22381" s="6"/>
      <c r="AM22381" s="6"/>
      <c r="AN22381" s="6"/>
      <c r="AO22381" s="6"/>
      <c r="AP22381" s="6"/>
      <c r="AQ22381" s="6"/>
      <c r="AR22381" s="6"/>
      <c r="AS22381" s="6"/>
      <c r="AT22381" s="6"/>
      <c r="AU22381" s="6"/>
      <c r="AV22381" s="6"/>
      <c r="AW22381" s="6"/>
      <c r="AX22381" s="6"/>
      <c r="AY22381" s="6"/>
      <c r="AZ22381" s="6"/>
      <c r="BA22381" s="6"/>
      <c r="BB22381" s="6"/>
      <c r="BC22381" s="6"/>
      <c r="BD22381" s="6"/>
      <c r="BE22381" s="6"/>
      <c r="BF22381" s="6"/>
      <c r="BG22381" s="10"/>
    </row>
    <row r="22382" spans="34:59" x14ac:dyDescent="0.25">
      <c r="AH22382" s="10"/>
      <c r="AI22382" s="6"/>
    </row>
    <row r="22383" spans="34:59" x14ac:dyDescent="0.25">
      <c r="AH22383" s="6"/>
      <c r="AI22383" s="6"/>
      <c r="AJ22383" s="6"/>
      <c r="AK22383" s="6"/>
      <c r="AL22383" s="6"/>
      <c r="AM22383" s="6"/>
      <c r="AN22383" s="6"/>
      <c r="AO22383" s="6"/>
      <c r="AP22383" s="6"/>
      <c r="AQ22383" s="6"/>
      <c r="AR22383" s="6"/>
      <c r="AS22383" s="6"/>
      <c r="AT22383" s="6"/>
      <c r="AU22383" s="6"/>
      <c r="AV22383" s="6"/>
      <c r="AW22383" s="6"/>
      <c r="AX22383" s="6"/>
      <c r="AY22383" s="6"/>
      <c r="AZ22383" s="6"/>
      <c r="BA22383" s="6"/>
      <c r="BB22383" s="6"/>
      <c r="BC22383" s="6"/>
      <c r="BD22383" s="6"/>
      <c r="BE22383" s="6"/>
      <c r="BF22383" s="6"/>
      <c r="BG22383" s="6"/>
    </row>
    <row r="22384" spans="34:59" x14ac:dyDescent="0.25">
      <c r="AH22384" s="10"/>
      <c r="AI22384" s="6"/>
      <c r="AJ22384" s="10"/>
      <c r="AK22384" s="10"/>
      <c r="AL22384" s="10"/>
      <c r="AM22384" s="10"/>
      <c r="AN22384" s="10"/>
      <c r="AO22384" s="10"/>
      <c r="AP22384" s="10"/>
      <c r="AQ22384" s="10"/>
      <c r="AR22384" s="10"/>
      <c r="AS22384" s="10"/>
      <c r="AT22384" s="10"/>
      <c r="AU22384" s="10"/>
      <c r="AV22384" s="10"/>
      <c r="AW22384" s="10"/>
      <c r="AX22384" s="10"/>
      <c r="AY22384" s="10"/>
      <c r="AZ22384" s="10"/>
      <c r="BA22384" s="10"/>
      <c r="BB22384" s="10"/>
      <c r="BC22384" s="10"/>
      <c r="BD22384" s="10"/>
      <c r="BE22384" s="10"/>
      <c r="BF22384" s="10"/>
      <c r="BG22384" s="6"/>
    </row>
    <row r="22385" spans="34:59" x14ac:dyDescent="0.25">
      <c r="AH22385" s="6"/>
      <c r="AI22385" s="6"/>
      <c r="AJ22385" s="6"/>
      <c r="AK22385" s="6"/>
      <c r="AL22385" s="6"/>
      <c r="AM22385" s="6"/>
      <c r="AN22385" s="6"/>
      <c r="AO22385" s="6"/>
      <c r="AP22385" s="6"/>
      <c r="AQ22385" s="6"/>
      <c r="AR22385" s="6"/>
      <c r="AS22385" s="6"/>
      <c r="AT22385" s="6"/>
      <c r="AU22385" s="6"/>
      <c r="AV22385" s="6"/>
      <c r="AW22385" s="6"/>
      <c r="AX22385" s="6"/>
      <c r="AY22385" s="6"/>
      <c r="AZ22385" s="6"/>
      <c r="BA22385" s="6"/>
      <c r="BB22385" s="6"/>
      <c r="BC22385" s="6"/>
      <c r="BD22385" s="6"/>
      <c r="BE22385" s="6"/>
      <c r="BF22385" s="6"/>
      <c r="BG22385" s="10"/>
    </row>
    <row r="22386" spans="34:59" x14ac:dyDescent="0.25">
      <c r="AH22386" s="10"/>
      <c r="AI22386" s="6"/>
    </row>
    <row r="22387" spans="34:59" x14ac:dyDescent="0.25">
      <c r="AH22387" s="6"/>
      <c r="AI22387" s="6"/>
      <c r="AJ22387" s="6"/>
      <c r="AK22387" s="6"/>
      <c r="AL22387" s="6"/>
      <c r="AM22387" s="6"/>
      <c r="AN22387" s="6"/>
      <c r="AO22387" s="6"/>
      <c r="AP22387" s="6"/>
      <c r="AQ22387" s="6"/>
      <c r="AR22387" s="6"/>
      <c r="AS22387" s="6"/>
      <c r="AT22387" s="6"/>
      <c r="AU22387" s="6"/>
      <c r="AV22387" s="6"/>
      <c r="AW22387" s="6"/>
      <c r="AX22387" s="6"/>
      <c r="AY22387" s="6"/>
      <c r="AZ22387" s="6"/>
      <c r="BA22387" s="6"/>
      <c r="BB22387" s="6"/>
      <c r="BC22387" s="6"/>
      <c r="BD22387" s="6"/>
      <c r="BE22387" s="6"/>
      <c r="BF22387" s="6"/>
      <c r="BG22387" s="6"/>
    </row>
    <row r="22388" spans="34:59" x14ac:dyDescent="0.25">
      <c r="AH22388" s="10"/>
      <c r="AI22388" s="6"/>
      <c r="AJ22388" s="10"/>
      <c r="AK22388" s="10"/>
      <c r="AL22388" s="10"/>
      <c r="AM22388" s="10"/>
      <c r="AN22388" s="10"/>
      <c r="AO22388" s="10"/>
      <c r="AP22388" s="10"/>
      <c r="AQ22388" s="10"/>
      <c r="AR22388" s="10"/>
      <c r="AS22388" s="10"/>
      <c r="AT22388" s="10"/>
      <c r="AU22388" s="10"/>
      <c r="AV22388" s="10"/>
      <c r="AW22388" s="10"/>
      <c r="AX22388" s="10"/>
      <c r="AY22388" s="10"/>
      <c r="AZ22388" s="10"/>
      <c r="BA22388" s="10"/>
      <c r="BB22388" s="10"/>
      <c r="BC22388" s="10"/>
      <c r="BD22388" s="10"/>
      <c r="BE22388" s="10"/>
      <c r="BF22388" s="10"/>
      <c r="BG22388" s="6"/>
    </row>
    <row r="22390" spans="34:59" x14ac:dyDescent="0.25">
      <c r="AH22390" s="10"/>
      <c r="AI22390" s="6"/>
    </row>
    <row r="22391" spans="34:59" x14ac:dyDescent="0.25">
      <c r="AH22391" s="6"/>
      <c r="AI22391" s="6"/>
      <c r="AJ22391" s="6"/>
      <c r="AK22391" s="6"/>
      <c r="AL22391" s="6"/>
      <c r="AM22391" s="6"/>
      <c r="AN22391" s="6"/>
      <c r="AO22391" s="6"/>
      <c r="AP22391" s="6"/>
      <c r="AQ22391" s="6"/>
      <c r="AR22391" s="6"/>
      <c r="AS22391" s="6"/>
      <c r="AT22391" s="6"/>
      <c r="AU22391" s="6"/>
      <c r="AV22391" s="6"/>
      <c r="AW22391" s="6"/>
      <c r="AX22391" s="6"/>
      <c r="AY22391" s="6"/>
      <c r="AZ22391" s="6"/>
      <c r="BA22391" s="6"/>
      <c r="BB22391" s="6"/>
      <c r="BC22391" s="6"/>
      <c r="BD22391" s="6"/>
      <c r="BE22391" s="6"/>
      <c r="BF22391" s="6"/>
      <c r="BG22391" s="6"/>
    </row>
    <row r="22392" spans="34:59" x14ac:dyDescent="0.25">
      <c r="AH22392" s="10"/>
      <c r="AI22392" s="6"/>
      <c r="AJ22392" s="10"/>
      <c r="AK22392" s="10"/>
      <c r="AL22392" s="10"/>
      <c r="AM22392" s="10"/>
      <c r="AN22392" s="10"/>
      <c r="AO22392" s="10"/>
      <c r="AP22392" s="10"/>
      <c r="AQ22392" s="10"/>
      <c r="AR22392" s="10"/>
      <c r="AS22392" s="10"/>
      <c r="AT22392" s="10"/>
      <c r="AU22392" s="10"/>
      <c r="AV22392" s="10"/>
      <c r="AW22392" s="10"/>
      <c r="AX22392" s="10"/>
      <c r="AY22392" s="10"/>
      <c r="AZ22392" s="10"/>
      <c r="BA22392" s="10"/>
      <c r="BB22392" s="10"/>
      <c r="BC22392" s="10"/>
      <c r="BD22392" s="10"/>
      <c r="BE22392" s="10"/>
      <c r="BF22392" s="10"/>
      <c r="BG22392" s="6"/>
    </row>
    <row r="22393" spans="34:59" x14ac:dyDescent="0.25">
      <c r="AH22393" s="6"/>
      <c r="AI22393" s="6"/>
      <c r="AJ22393" s="6"/>
      <c r="AK22393" s="6"/>
      <c r="AL22393" s="6"/>
      <c r="AM22393" s="6"/>
      <c r="AN22393" s="6"/>
      <c r="AO22393" s="6"/>
      <c r="AP22393" s="6"/>
      <c r="AQ22393" s="6"/>
      <c r="AR22393" s="6"/>
      <c r="AS22393" s="6"/>
      <c r="AT22393" s="6"/>
      <c r="AU22393" s="6"/>
      <c r="AV22393" s="6"/>
      <c r="AW22393" s="6"/>
      <c r="AX22393" s="6"/>
      <c r="AY22393" s="6"/>
      <c r="AZ22393" s="6"/>
      <c r="BA22393" s="6"/>
      <c r="BB22393" s="6"/>
      <c r="BC22393" s="6"/>
      <c r="BD22393" s="6"/>
      <c r="BE22393" s="6"/>
      <c r="BF22393" s="6"/>
      <c r="BG22393" s="10"/>
    </row>
    <row r="22394" spans="34:59" x14ac:dyDescent="0.25">
      <c r="AH22394" s="10"/>
      <c r="AI22394" s="6"/>
    </row>
    <row r="22395" spans="34:59" x14ac:dyDescent="0.25">
      <c r="AH22395" s="6"/>
      <c r="AI22395" s="6"/>
      <c r="AJ22395" s="6"/>
      <c r="AK22395" s="6"/>
      <c r="AL22395" s="6"/>
      <c r="AM22395" s="6"/>
      <c r="AN22395" s="6"/>
      <c r="AO22395" s="6"/>
      <c r="AP22395" s="6"/>
      <c r="AQ22395" s="6"/>
      <c r="AR22395" s="6"/>
      <c r="AS22395" s="6"/>
      <c r="AT22395" s="6"/>
      <c r="AU22395" s="6"/>
      <c r="AV22395" s="6"/>
      <c r="AW22395" s="6"/>
      <c r="AX22395" s="6"/>
      <c r="AY22395" s="6"/>
      <c r="AZ22395" s="6"/>
      <c r="BA22395" s="6"/>
      <c r="BB22395" s="6"/>
      <c r="BC22395" s="6"/>
      <c r="BD22395" s="6"/>
      <c r="BE22395" s="6"/>
      <c r="BF22395" s="6"/>
      <c r="BG22395" s="6"/>
    </row>
    <row r="22396" spans="34:59" x14ac:dyDescent="0.25">
      <c r="AH22396" s="10"/>
      <c r="AI22396" s="6"/>
      <c r="AJ22396" s="10"/>
      <c r="AK22396" s="10"/>
      <c r="AL22396" s="10"/>
      <c r="AM22396" s="10"/>
      <c r="AN22396" s="10"/>
      <c r="AO22396" s="10"/>
      <c r="AP22396" s="10"/>
      <c r="AQ22396" s="10"/>
      <c r="AR22396" s="10"/>
      <c r="AS22396" s="10"/>
      <c r="AT22396" s="10"/>
      <c r="AU22396" s="10"/>
      <c r="AV22396" s="10"/>
      <c r="AW22396" s="10"/>
      <c r="AX22396" s="10"/>
      <c r="AY22396" s="10"/>
      <c r="AZ22396" s="10"/>
      <c r="BA22396" s="10"/>
      <c r="BB22396" s="10"/>
      <c r="BC22396" s="10"/>
      <c r="BD22396" s="10"/>
      <c r="BE22396" s="10"/>
      <c r="BF22396" s="10"/>
      <c r="BG22396" s="6"/>
    </row>
    <row r="22397" spans="34:59" x14ac:dyDescent="0.25">
      <c r="AH22397" s="6"/>
      <c r="AI22397" s="6"/>
      <c r="AJ22397" s="6"/>
      <c r="AK22397" s="6"/>
      <c r="AL22397" s="6"/>
      <c r="AM22397" s="6"/>
      <c r="AN22397" s="6"/>
      <c r="AO22397" s="6"/>
      <c r="AP22397" s="6"/>
      <c r="AQ22397" s="6"/>
      <c r="AR22397" s="6"/>
      <c r="AS22397" s="6"/>
      <c r="AT22397" s="6"/>
      <c r="AU22397" s="6"/>
      <c r="AV22397" s="6"/>
      <c r="AW22397" s="6"/>
      <c r="AX22397" s="6"/>
      <c r="AY22397" s="6"/>
      <c r="AZ22397" s="6"/>
      <c r="BA22397" s="6"/>
      <c r="BB22397" s="6"/>
      <c r="BC22397" s="6"/>
      <c r="BD22397" s="6"/>
      <c r="BE22397" s="6"/>
      <c r="BF22397" s="6"/>
      <c r="BG22397" s="10"/>
    </row>
    <row r="22398" spans="34:59" x14ac:dyDescent="0.25">
      <c r="AH22398" s="10"/>
      <c r="AI22398" s="6"/>
    </row>
    <row r="22399" spans="34:59" x14ac:dyDescent="0.25">
      <c r="AH22399" s="6"/>
      <c r="AI22399" s="6"/>
      <c r="AJ22399" s="6"/>
      <c r="AK22399" s="6"/>
      <c r="AL22399" s="6"/>
      <c r="AM22399" s="6"/>
      <c r="AN22399" s="6"/>
      <c r="AO22399" s="6"/>
      <c r="AP22399" s="6"/>
      <c r="AQ22399" s="6"/>
      <c r="AR22399" s="6"/>
      <c r="AS22399" s="6"/>
      <c r="AT22399" s="6"/>
      <c r="AU22399" s="6"/>
      <c r="AV22399" s="6"/>
      <c r="AW22399" s="6"/>
      <c r="AX22399" s="6"/>
      <c r="AY22399" s="6"/>
      <c r="AZ22399" s="6"/>
      <c r="BA22399" s="6"/>
      <c r="BB22399" s="6"/>
      <c r="BC22399" s="6"/>
      <c r="BD22399" s="6"/>
      <c r="BE22399" s="6"/>
      <c r="BF22399" s="6"/>
      <c r="BG22399" s="6"/>
    </row>
    <row r="22400" spans="34:59" x14ac:dyDescent="0.25">
      <c r="AH22400" s="10"/>
      <c r="AI22400" s="6"/>
      <c r="AJ22400" s="10"/>
      <c r="AK22400" s="10"/>
      <c r="AL22400" s="10"/>
      <c r="AM22400" s="10"/>
      <c r="AN22400" s="10"/>
      <c r="AO22400" s="10"/>
      <c r="AP22400" s="10"/>
      <c r="AQ22400" s="10"/>
      <c r="AR22400" s="10"/>
      <c r="AS22400" s="10"/>
      <c r="AT22400" s="10"/>
      <c r="AU22400" s="10"/>
      <c r="AV22400" s="10"/>
      <c r="AW22400" s="10"/>
      <c r="AX22400" s="10"/>
      <c r="AY22400" s="10"/>
      <c r="AZ22400" s="10"/>
      <c r="BA22400" s="10"/>
      <c r="BB22400" s="10"/>
      <c r="BC22400" s="10"/>
      <c r="BD22400" s="10"/>
      <c r="BE22400" s="10"/>
      <c r="BF22400" s="10"/>
      <c r="BG22400" s="6"/>
    </row>
    <row r="22401" spans="34:59" x14ac:dyDescent="0.25">
      <c r="AH22401" s="6"/>
      <c r="AI22401" s="6"/>
      <c r="AJ22401" s="6"/>
      <c r="AK22401" s="6"/>
      <c r="AL22401" s="6"/>
      <c r="AM22401" s="6"/>
      <c r="AN22401" s="6"/>
      <c r="AO22401" s="6"/>
      <c r="AP22401" s="6"/>
      <c r="AQ22401" s="6"/>
      <c r="AR22401" s="6"/>
      <c r="AS22401" s="6"/>
      <c r="AT22401" s="6"/>
      <c r="AU22401" s="6"/>
      <c r="AV22401" s="6"/>
      <c r="AW22401" s="6"/>
      <c r="AX22401" s="6"/>
      <c r="AY22401" s="6"/>
      <c r="AZ22401" s="6"/>
      <c r="BA22401" s="6"/>
      <c r="BB22401" s="6"/>
      <c r="BC22401" s="6"/>
      <c r="BD22401" s="6"/>
      <c r="BE22401" s="6"/>
      <c r="BF22401" s="6"/>
      <c r="BG22401" s="10"/>
    </row>
    <row r="22402" spans="34:59" x14ac:dyDescent="0.25">
      <c r="AH22402" s="10"/>
      <c r="AI22402" s="6"/>
    </row>
    <row r="22403" spans="34:59" x14ac:dyDescent="0.25">
      <c r="AH22403" s="6"/>
      <c r="AI22403" s="6"/>
      <c r="AJ22403" s="6"/>
      <c r="AK22403" s="6"/>
      <c r="AL22403" s="6"/>
      <c r="AM22403" s="6"/>
      <c r="AN22403" s="6"/>
      <c r="AO22403" s="6"/>
      <c r="AP22403" s="6"/>
      <c r="AQ22403" s="6"/>
      <c r="AR22403" s="6"/>
      <c r="AS22403" s="6"/>
      <c r="AT22403" s="6"/>
      <c r="AU22403" s="6"/>
      <c r="AV22403" s="6"/>
      <c r="AW22403" s="6"/>
      <c r="AX22403" s="6"/>
      <c r="AY22403" s="6"/>
      <c r="AZ22403" s="6"/>
      <c r="BA22403" s="6"/>
      <c r="BB22403" s="6"/>
      <c r="BC22403" s="6"/>
      <c r="BD22403" s="6"/>
      <c r="BE22403" s="6"/>
      <c r="BF22403" s="6"/>
      <c r="BG22403" s="6"/>
    </row>
    <row r="22404" spans="34:59" x14ac:dyDescent="0.25">
      <c r="AH22404" s="10"/>
      <c r="AI22404" s="6"/>
      <c r="AJ22404" s="10"/>
      <c r="AK22404" s="10"/>
      <c r="AL22404" s="10"/>
      <c r="AM22404" s="10"/>
      <c r="AN22404" s="10"/>
      <c r="AO22404" s="10"/>
      <c r="AP22404" s="10"/>
      <c r="AQ22404" s="10"/>
      <c r="AR22404" s="10"/>
      <c r="AS22404" s="10"/>
      <c r="AT22404" s="10"/>
      <c r="AU22404" s="10"/>
      <c r="AV22404" s="10"/>
      <c r="AW22404" s="10"/>
      <c r="AX22404" s="10"/>
      <c r="AY22404" s="10"/>
      <c r="AZ22404" s="10"/>
      <c r="BA22404" s="10"/>
      <c r="BB22404" s="10"/>
      <c r="BC22404" s="10"/>
      <c r="BD22404" s="10"/>
      <c r="BE22404" s="10"/>
      <c r="BF22404" s="10"/>
      <c r="BG22404" s="6"/>
    </row>
    <row r="22406" spans="34:59" x14ac:dyDescent="0.25">
      <c r="AH22406" s="10"/>
      <c r="AI22406" s="6"/>
    </row>
    <row r="22407" spans="34:59" x14ac:dyDescent="0.25">
      <c r="AH22407" s="6"/>
      <c r="AI22407" s="6"/>
      <c r="AJ22407" s="6"/>
      <c r="AK22407" s="6"/>
      <c r="AL22407" s="6"/>
      <c r="AM22407" s="6"/>
      <c r="AN22407" s="6"/>
      <c r="AO22407" s="6"/>
      <c r="AP22407" s="6"/>
      <c r="AQ22407" s="6"/>
      <c r="AR22407" s="6"/>
      <c r="AS22407" s="6"/>
      <c r="AT22407" s="6"/>
      <c r="AU22407" s="6"/>
      <c r="AV22407" s="6"/>
      <c r="AW22407" s="6"/>
      <c r="AX22407" s="6"/>
      <c r="AY22407" s="6"/>
      <c r="AZ22407" s="6"/>
      <c r="BA22407" s="6"/>
      <c r="BB22407" s="6"/>
      <c r="BC22407" s="6"/>
      <c r="BD22407" s="6"/>
      <c r="BE22407" s="6"/>
      <c r="BF22407" s="6"/>
      <c r="BG22407" s="6"/>
    </row>
    <row r="22408" spans="34:59" x14ac:dyDescent="0.25">
      <c r="AH22408" s="10"/>
      <c r="AI22408" s="6"/>
      <c r="AJ22408" s="10"/>
      <c r="AK22408" s="10"/>
      <c r="AL22408" s="10"/>
      <c r="AM22408" s="10"/>
      <c r="AN22408" s="10"/>
      <c r="AO22408" s="10"/>
      <c r="AP22408" s="10"/>
      <c r="AQ22408" s="10"/>
      <c r="AR22408" s="10"/>
      <c r="AS22408" s="10"/>
      <c r="AT22408" s="10"/>
      <c r="AU22408" s="10"/>
      <c r="AV22408" s="10"/>
      <c r="AW22408" s="10"/>
      <c r="AX22408" s="10"/>
      <c r="AY22408" s="10"/>
      <c r="AZ22408" s="10"/>
      <c r="BA22408" s="10"/>
      <c r="BB22408" s="10"/>
      <c r="BC22408" s="10"/>
      <c r="BD22408" s="10"/>
      <c r="BE22408" s="10"/>
      <c r="BF22408" s="10"/>
      <c r="BG22408" s="6"/>
    </row>
    <row r="22409" spans="34:59" x14ac:dyDescent="0.25">
      <c r="AH22409" s="6"/>
      <c r="AI22409" s="6"/>
      <c r="AJ22409" s="6"/>
      <c r="AK22409" s="6"/>
      <c r="AL22409" s="6"/>
      <c r="AM22409" s="6"/>
      <c r="AN22409" s="6"/>
      <c r="AO22409" s="6"/>
      <c r="AP22409" s="6"/>
      <c r="AQ22409" s="6"/>
      <c r="AR22409" s="6"/>
      <c r="AS22409" s="6"/>
      <c r="AT22409" s="6"/>
      <c r="AU22409" s="6"/>
      <c r="AV22409" s="6"/>
      <c r="AW22409" s="6"/>
      <c r="AX22409" s="6"/>
      <c r="AY22409" s="6"/>
      <c r="AZ22409" s="6"/>
      <c r="BA22409" s="6"/>
      <c r="BB22409" s="6"/>
      <c r="BC22409" s="6"/>
      <c r="BD22409" s="6"/>
      <c r="BE22409" s="6"/>
      <c r="BF22409" s="6"/>
      <c r="BG22409" s="10"/>
    </row>
    <row r="22410" spans="34:59" x14ac:dyDescent="0.25">
      <c r="AH22410" s="10"/>
      <c r="AI22410" s="6"/>
    </row>
    <row r="22411" spans="34:59" x14ac:dyDescent="0.25">
      <c r="AH22411" s="6"/>
      <c r="AI22411" s="6"/>
      <c r="AJ22411" s="6"/>
      <c r="AK22411" s="6"/>
      <c r="AL22411" s="6"/>
      <c r="AM22411" s="6"/>
      <c r="AN22411" s="6"/>
      <c r="AO22411" s="6"/>
      <c r="AP22411" s="6"/>
      <c r="AQ22411" s="6"/>
      <c r="AR22411" s="6"/>
      <c r="AS22411" s="6"/>
      <c r="AT22411" s="6"/>
      <c r="AU22411" s="6"/>
      <c r="AV22411" s="6"/>
      <c r="AW22411" s="6"/>
      <c r="AX22411" s="6"/>
      <c r="AY22411" s="6"/>
      <c r="AZ22411" s="6"/>
      <c r="BA22411" s="6"/>
      <c r="BB22411" s="6"/>
      <c r="BC22411" s="6"/>
      <c r="BD22411" s="6"/>
      <c r="BE22411" s="6"/>
      <c r="BF22411" s="6"/>
      <c r="BG22411" s="6"/>
    </row>
    <row r="22412" spans="34:59" x14ac:dyDescent="0.25">
      <c r="AH22412" s="10"/>
      <c r="AI22412" s="6"/>
      <c r="AJ22412" s="10"/>
      <c r="AK22412" s="10"/>
      <c r="AL22412" s="10"/>
      <c r="AM22412" s="10"/>
      <c r="AN22412" s="10"/>
      <c r="AO22412" s="10"/>
      <c r="AP22412" s="10"/>
      <c r="AQ22412" s="10"/>
      <c r="AR22412" s="10"/>
      <c r="AS22412" s="10"/>
      <c r="AT22412" s="10"/>
      <c r="AU22412" s="10"/>
      <c r="AV22412" s="10"/>
      <c r="AW22412" s="10"/>
      <c r="AX22412" s="10"/>
      <c r="AY22412" s="10"/>
      <c r="AZ22412" s="10"/>
      <c r="BA22412" s="10"/>
      <c r="BB22412" s="10"/>
      <c r="BC22412" s="10"/>
      <c r="BD22412" s="10"/>
      <c r="BE22412" s="10"/>
      <c r="BF22412" s="10"/>
      <c r="BG22412" s="6"/>
    </row>
    <row r="22413" spans="34:59" x14ac:dyDescent="0.25">
      <c r="AH22413" s="6"/>
      <c r="AI22413" s="6"/>
      <c r="AJ22413" s="6"/>
      <c r="AK22413" s="6"/>
      <c r="AL22413" s="6"/>
      <c r="AM22413" s="6"/>
      <c r="AN22413" s="6"/>
      <c r="AO22413" s="6"/>
      <c r="AP22413" s="6"/>
      <c r="AQ22413" s="6"/>
      <c r="AR22413" s="6"/>
      <c r="AS22413" s="6"/>
      <c r="AT22413" s="6"/>
      <c r="AU22413" s="6"/>
      <c r="AV22413" s="6"/>
      <c r="AW22413" s="6"/>
      <c r="AX22413" s="6"/>
      <c r="AY22413" s="6"/>
      <c r="AZ22413" s="6"/>
      <c r="BA22413" s="6"/>
      <c r="BB22413" s="6"/>
      <c r="BC22413" s="6"/>
      <c r="BD22413" s="6"/>
      <c r="BE22413" s="6"/>
      <c r="BF22413" s="6"/>
      <c r="BG22413" s="10"/>
    </row>
    <row r="22414" spans="34:59" x14ac:dyDescent="0.25">
      <c r="AH22414" s="10"/>
      <c r="AI22414" s="6"/>
    </row>
    <row r="22415" spans="34:59" x14ac:dyDescent="0.25">
      <c r="AH22415" s="6"/>
      <c r="AI22415" s="6"/>
      <c r="AJ22415" s="6"/>
      <c r="AK22415" s="6"/>
      <c r="AL22415" s="6"/>
      <c r="AM22415" s="6"/>
      <c r="AN22415" s="6"/>
      <c r="AO22415" s="6"/>
      <c r="AP22415" s="6"/>
      <c r="AQ22415" s="6"/>
      <c r="AR22415" s="6"/>
      <c r="AS22415" s="6"/>
      <c r="AT22415" s="6"/>
      <c r="AU22415" s="6"/>
      <c r="AV22415" s="6"/>
      <c r="AW22415" s="6"/>
      <c r="AX22415" s="6"/>
      <c r="AY22415" s="6"/>
      <c r="AZ22415" s="6"/>
      <c r="BA22415" s="6"/>
      <c r="BB22415" s="6"/>
      <c r="BC22415" s="6"/>
      <c r="BD22415" s="6"/>
      <c r="BE22415" s="6"/>
      <c r="BF22415" s="6"/>
      <c r="BG22415" s="6"/>
    </row>
    <row r="22416" spans="34:59" x14ac:dyDescent="0.25">
      <c r="AH22416" s="10"/>
      <c r="AI22416" s="6"/>
      <c r="AJ22416" s="10"/>
      <c r="AK22416" s="10"/>
      <c r="AL22416" s="10"/>
      <c r="AM22416" s="10"/>
      <c r="AN22416" s="10"/>
      <c r="AO22416" s="10"/>
      <c r="AP22416" s="10"/>
      <c r="AQ22416" s="10"/>
      <c r="AR22416" s="10"/>
      <c r="AS22416" s="10"/>
      <c r="AT22416" s="10"/>
      <c r="AU22416" s="10"/>
      <c r="AV22416" s="10"/>
      <c r="AW22416" s="10"/>
      <c r="AX22416" s="10"/>
      <c r="AY22416" s="10"/>
      <c r="AZ22416" s="10"/>
      <c r="BA22416" s="10"/>
      <c r="BB22416" s="10"/>
      <c r="BC22416" s="10"/>
      <c r="BD22416" s="10"/>
      <c r="BE22416" s="10"/>
      <c r="BF22416" s="10"/>
      <c r="BG22416" s="6"/>
    </row>
    <row r="22417" spans="34:59" x14ac:dyDescent="0.25">
      <c r="AH22417" s="6"/>
      <c r="AI22417" s="6"/>
      <c r="AJ22417" s="6"/>
      <c r="AK22417" s="6"/>
      <c r="AL22417" s="6"/>
      <c r="AM22417" s="6"/>
      <c r="AN22417" s="6"/>
      <c r="AO22417" s="6"/>
      <c r="AP22417" s="6"/>
      <c r="AQ22417" s="6"/>
      <c r="AR22417" s="6"/>
      <c r="AS22417" s="6"/>
      <c r="AT22417" s="6"/>
      <c r="AU22417" s="6"/>
      <c r="AV22417" s="6"/>
      <c r="AW22417" s="6"/>
      <c r="AX22417" s="6"/>
      <c r="AY22417" s="6"/>
      <c r="AZ22417" s="6"/>
      <c r="BA22417" s="6"/>
      <c r="BB22417" s="6"/>
      <c r="BC22417" s="6"/>
      <c r="BD22417" s="6"/>
      <c r="BE22417" s="6"/>
      <c r="BF22417" s="6"/>
      <c r="BG22417" s="10"/>
    </row>
    <row r="22418" spans="34:59" x14ac:dyDescent="0.25">
      <c r="AH22418" s="10"/>
      <c r="AI22418" s="6"/>
    </row>
    <row r="22419" spans="34:59" x14ac:dyDescent="0.25">
      <c r="AH22419" s="6"/>
      <c r="AI22419" s="6"/>
      <c r="AJ22419" s="6"/>
      <c r="AK22419" s="6"/>
      <c r="AL22419" s="6"/>
      <c r="AM22419" s="6"/>
      <c r="AN22419" s="6"/>
      <c r="AO22419" s="6"/>
      <c r="AP22419" s="6"/>
      <c r="AQ22419" s="6"/>
      <c r="AR22419" s="6"/>
      <c r="AS22419" s="6"/>
      <c r="AT22419" s="6"/>
      <c r="AU22419" s="6"/>
      <c r="AV22419" s="6"/>
      <c r="AW22419" s="6"/>
      <c r="AX22419" s="6"/>
      <c r="AY22419" s="6"/>
      <c r="AZ22419" s="6"/>
      <c r="BA22419" s="6"/>
      <c r="BB22419" s="6"/>
      <c r="BC22419" s="6"/>
      <c r="BD22419" s="6"/>
      <c r="BE22419" s="6"/>
      <c r="BF22419" s="6"/>
      <c r="BG22419" s="6"/>
    </row>
    <row r="22420" spans="34:59" x14ac:dyDescent="0.25">
      <c r="AH22420" s="10"/>
      <c r="AI22420" s="6"/>
      <c r="AJ22420" s="10"/>
      <c r="AK22420" s="10"/>
      <c r="AL22420" s="10"/>
      <c r="AM22420" s="10"/>
      <c r="AN22420" s="10"/>
      <c r="AO22420" s="10"/>
      <c r="AP22420" s="10"/>
      <c r="AQ22420" s="10"/>
      <c r="AR22420" s="10"/>
      <c r="AS22420" s="10"/>
      <c r="AT22420" s="10"/>
      <c r="AU22420" s="10"/>
      <c r="AV22420" s="10"/>
      <c r="AW22420" s="10"/>
      <c r="AX22420" s="10"/>
      <c r="AY22420" s="10"/>
      <c r="AZ22420" s="10"/>
      <c r="BA22420" s="10"/>
      <c r="BB22420" s="10"/>
      <c r="BC22420" s="10"/>
      <c r="BD22420" s="10"/>
      <c r="BE22420" s="10"/>
      <c r="BF22420" s="10"/>
      <c r="BG22420" s="6"/>
    </row>
    <row r="22422" spans="34:59" x14ac:dyDescent="0.25">
      <c r="AH22422" s="10"/>
      <c r="AI22422" s="6"/>
    </row>
    <row r="22423" spans="34:59" x14ac:dyDescent="0.25">
      <c r="AH22423" s="6"/>
      <c r="AI22423" s="6"/>
      <c r="AJ22423" s="6"/>
      <c r="AK22423" s="6"/>
      <c r="AL22423" s="6"/>
      <c r="AM22423" s="6"/>
      <c r="AN22423" s="6"/>
      <c r="AO22423" s="6"/>
      <c r="AP22423" s="6"/>
      <c r="AQ22423" s="6"/>
      <c r="AR22423" s="6"/>
      <c r="AS22423" s="6"/>
      <c r="AT22423" s="6"/>
      <c r="AU22423" s="6"/>
      <c r="AV22423" s="6"/>
      <c r="AW22423" s="6"/>
      <c r="AX22423" s="6"/>
      <c r="AY22423" s="6"/>
      <c r="AZ22423" s="6"/>
      <c r="BA22423" s="6"/>
      <c r="BB22423" s="6"/>
      <c r="BC22423" s="6"/>
      <c r="BD22423" s="6"/>
      <c r="BE22423" s="6"/>
      <c r="BF22423" s="6"/>
      <c r="BG22423" s="6"/>
    </row>
    <row r="22424" spans="34:59" x14ac:dyDescent="0.25">
      <c r="AH22424" s="10"/>
      <c r="AI22424" s="6"/>
      <c r="AJ22424" s="10"/>
      <c r="AK22424" s="10"/>
      <c r="AL22424" s="10"/>
      <c r="AM22424" s="10"/>
      <c r="AN22424" s="10"/>
      <c r="AO22424" s="10"/>
      <c r="AP22424" s="10"/>
      <c r="AQ22424" s="10"/>
      <c r="AR22424" s="10"/>
      <c r="AS22424" s="10"/>
      <c r="AT22424" s="10"/>
      <c r="AU22424" s="10"/>
      <c r="AV22424" s="10"/>
      <c r="AW22424" s="10"/>
      <c r="AX22424" s="10"/>
      <c r="AY22424" s="10"/>
      <c r="AZ22424" s="10"/>
      <c r="BA22424" s="10"/>
      <c r="BB22424" s="10"/>
      <c r="BC22424" s="10"/>
      <c r="BD22424" s="10"/>
      <c r="BE22424" s="10"/>
      <c r="BF22424" s="10"/>
      <c r="BG22424" s="6"/>
    </row>
    <row r="22425" spans="34:59" x14ac:dyDescent="0.25">
      <c r="AH22425" s="6"/>
      <c r="AI22425" s="6"/>
      <c r="AJ22425" s="6"/>
      <c r="AK22425" s="6"/>
      <c r="AL22425" s="6"/>
      <c r="AM22425" s="6"/>
      <c r="AN22425" s="6"/>
      <c r="AO22425" s="6"/>
      <c r="AP22425" s="6"/>
      <c r="AQ22425" s="6"/>
      <c r="AR22425" s="6"/>
      <c r="AS22425" s="6"/>
      <c r="AT22425" s="6"/>
      <c r="AU22425" s="6"/>
      <c r="AV22425" s="6"/>
      <c r="AW22425" s="6"/>
      <c r="AX22425" s="6"/>
      <c r="AY22425" s="6"/>
      <c r="AZ22425" s="6"/>
      <c r="BA22425" s="6"/>
      <c r="BB22425" s="6"/>
      <c r="BC22425" s="6"/>
      <c r="BD22425" s="6"/>
      <c r="BE22425" s="6"/>
      <c r="BF22425" s="6"/>
      <c r="BG22425" s="10"/>
    </row>
    <row r="22426" spans="34:59" x14ac:dyDescent="0.25">
      <c r="AH22426" s="10"/>
      <c r="AI22426" s="6"/>
    </row>
    <row r="22427" spans="34:59" x14ac:dyDescent="0.25">
      <c r="AH22427" s="6"/>
      <c r="AI22427" s="6"/>
      <c r="AJ22427" s="6"/>
      <c r="AK22427" s="6"/>
      <c r="AL22427" s="6"/>
      <c r="AM22427" s="6"/>
      <c r="AN22427" s="6"/>
      <c r="AO22427" s="6"/>
      <c r="AP22427" s="6"/>
      <c r="AQ22427" s="6"/>
      <c r="AR22427" s="6"/>
      <c r="AS22427" s="6"/>
      <c r="AT22427" s="6"/>
      <c r="AU22427" s="6"/>
      <c r="AV22427" s="6"/>
      <c r="AW22427" s="6"/>
      <c r="AX22427" s="6"/>
      <c r="AY22427" s="6"/>
      <c r="AZ22427" s="6"/>
      <c r="BA22427" s="6"/>
      <c r="BB22427" s="6"/>
      <c r="BC22427" s="6"/>
      <c r="BD22427" s="6"/>
      <c r="BE22427" s="6"/>
      <c r="BF22427" s="6"/>
      <c r="BG22427" s="6"/>
    </row>
    <row r="22428" spans="34:59" x14ac:dyDescent="0.25">
      <c r="AH22428" s="10"/>
      <c r="AI22428" s="6"/>
      <c r="AJ22428" s="10"/>
      <c r="AK22428" s="10"/>
      <c r="AL22428" s="10"/>
      <c r="AM22428" s="10"/>
      <c r="AN22428" s="10"/>
      <c r="AO22428" s="10"/>
      <c r="AP22428" s="10"/>
      <c r="AQ22428" s="10"/>
      <c r="AR22428" s="10"/>
      <c r="AS22428" s="10"/>
      <c r="AT22428" s="10"/>
      <c r="AU22428" s="10"/>
      <c r="AV22428" s="10"/>
      <c r="AW22428" s="10"/>
      <c r="AX22428" s="10"/>
      <c r="AY22428" s="10"/>
      <c r="AZ22428" s="10"/>
      <c r="BA22428" s="10"/>
      <c r="BB22428" s="10"/>
      <c r="BC22428" s="10"/>
      <c r="BD22428" s="10"/>
      <c r="BE22428" s="10"/>
      <c r="BF22428" s="10"/>
      <c r="BG22428" s="6"/>
    </row>
    <row r="22429" spans="34:59" x14ac:dyDescent="0.25">
      <c r="AH22429" s="6"/>
      <c r="AI22429" s="6"/>
      <c r="AJ22429" s="6"/>
      <c r="AK22429" s="6"/>
      <c r="AL22429" s="6"/>
      <c r="AM22429" s="6"/>
      <c r="AN22429" s="6"/>
      <c r="AO22429" s="6"/>
      <c r="AP22429" s="6"/>
      <c r="AQ22429" s="6"/>
      <c r="AR22429" s="6"/>
      <c r="AS22429" s="6"/>
      <c r="AT22429" s="6"/>
      <c r="AU22429" s="6"/>
      <c r="AV22429" s="6"/>
      <c r="AW22429" s="6"/>
      <c r="AX22429" s="6"/>
      <c r="AY22429" s="6"/>
      <c r="AZ22429" s="6"/>
      <c r="BA22429" s="6"/>
      <c r="BB22429" s="6"/>
      <c r="BC22429" s="6"/>
      <c r="BD22429" s="6"/>
      <c r="BE22429" s="6"/>
      <c r="BF22429" s="6"/>
      <c r="BG22429" s="10"/>
    </row>
    <row r="22430" spans="34:59" x14ac:dyDescent="0.25">
      <c r="AH22430" s="10"/>
      <c r="AI22430" s="6"/>
    </row>
    <row r="22431" spans="34:59" x14ac:dyDescent="0.25">
      <c r="AH22431" s="6"/>
      <c r="AI22431" s="6"/>
      <c r="AJ22431" s="6"/>
      <c r="AK22431" s="6"/>
      <c r="AL22431" s="6"/>
      <c r="AM22431" s="6"/>
      <c r="AN22431" s="6"/>
      <c r="AO22431" s="6"/>
      <c r="AP22431" s="6"/>
      <c r="AQ22431" s="6"/>
      <c r="AR22431" s="6"/>
      <c r="AS22431" s="6"/>
      <c r="AT22431" s="6"/>
      <c r="AU22431" s="6"/>
      <c r="AV22431" s="6"/>
      <c r="AW22431" s="6"/>
      <c r="AX22431" s="6"/>
      <c r="AY22431" s="6"/>
      <c r="AZ22431" s="6"/>
      <c r="BA22431" s="6"/>
      <c r="BB22431" s="6"/>
      <c r="BC22431" s="6"/>
      <c r="BD22431" s="6"/>
      <c r="BE22431" s="6"/>
      <c r="BF22431" s="6"/>
      <c r="BG22431" s="6"/>
    </row>
    <row r="22432" spans="34:59" x14ac:dyDescent="0.25">
      <c r="AH22432" s="10"/>
      <c r="AI22432" s="6"/>
      <c r="AJ22432" s="10"/>
      <c r="AK22432" s="10"/>
      <c r="AL22432" s="10"/>
      <c r="AM22432" s="10"/>
      <c r="AN22432" s="10"/>
      <c r="AO22432" s="10"/>
      <c r="AP22432" s="10"/>
      <c r="AQ22432" s="10"/>
      <c r="AR22432" s="10"/>
      <c r="AS22432" s="10"/>
      <c r="AT22432" s="10"/>
      <c r="AU22432" s="10"/>
      <c r="AV22432" s="10"/>
      <c r="AW22432" s="10"/>
      <c r="AX22432" s="10"/>
      <c r="AY22432" s="10"/>
      <c r="AZ22432" s="10"/>
      <c r="BA22432" s="10"/>
      <c r="BB22432" s="10"/>
      <c r="BC22432" s="10"/>
      <c r="BD22432" s="10"/>
      <c r="BE22432" s="10"/>
      <c r="BF22432" s="10"/>
      <c r="BG22432" s="6"/>
    </row>
    <row r="22433" spans="34:59" x14ac:dyDescent="0.25">
      <c r="AH22433" s="6"/>
      <c r="AI22433" s="6"/>
      <c r="AJ22433" s="6"/>
      <c r="AK22433" s="6"/>
      <c r="AL22433" s="6"/>
      <c r="AM22433" s="6"/>
      <c r="AN22433" s="6"/>
      <c r="AO22433" s="6"/>
      <c r="AP22433" s="6"/>
      <c r="AQ22433" s="6"/>
      <c r="AR22433" s="6"/>
      <c r="AS22433" s="6"/>
      <c r="AT22433" s="6"/>
      <c r="AU22433" s="6"/>
      <c r="AV22433" s="6"/>
      <c r="AW22433" s="6"/>
      <c r="AX22433" s="6"/>
      <c r="AY22433" s="6"/>
      <c r="AZ22433" s="6"/>
      <c r="BA22433" s="6"/>
      <c r="BB22433" s="6"/>
      <c r="BC22433" s="6"/>
      <c r="BD22433" s="6"/>
      <c r="BE22433" s="6"/>
      <c r="BF22433" s="6"/>
      <c r="BG22433" s="10"/>
    </row>
    <row r="22434" spans="34:59" x14ac:dyDescent="0.25">
      <c r="AH22434" s="10"/>
      <c r="AI22434" s="6"/>
    </row>
    <row r="22435" spans="34:59" x14ac:dyDescent="0.25">
      <c r="AH22435" s="6"/>
      <c r="AI22435" s="6"/>
      <c r="AJ22435" s="6"/>
      <c r="AK22435" s="6"/>
      <c r="AL22435" s="6"/>
      <c r="AM22435" s="6"/>
      <c r="AN22435" s="6"/>
      <c r="AO22435" s="6"/>
      <c r="AP22435" s="6"/>
      <c r="AQ22435" s="6"/>
      <c r="AR22435" s="6"/>
      <c r="AS22435" s="6"/>
      <c r="AT22435" s="6"/>
      <c r="AU22435" s="6"/>
      <c r="AV22435" s="6"/>
      <c r="AW22435" s="6"/>
      <c r="AX22435" s="6"/>
      <c r="AY22435" s="6"/>
      <c r="AZ22435" s="6"/>
      <c r="BA22435" s="6"/>
      <c r="BB22435" s="6"/>
      <c r="BC22435" s="6"/>
      <c r="BD22435" s="6"/>
      <c r="BE22435" s="6"/>
      <c r="BF22435" s="6"/>
      <c r="BG22435" s="6"/>
    </row>
    <row r="22436" spans="34:59" x14ac:dyDescent="0.25">
      <c r="AH22436" s="10"/>
      <c r="AI22436" s="6"/>
      <c r="AJ22436" s="10"/>
      <c r="AK22436" s="10"/>
      <c r="AL22436" s="10"/>
      <c r="AM22436" s="10"/>
      <c r="AN22436" s="10"/>
      <c r="AO22436" s="10"/>
      <c r="AP22436" s="10"/>
      <c r="AQ22436" s="10"/>
      <c r="AR22436" s="10"/>
      <c r="AS22436" s="10"/>
      <c r="AT22436" s="10"/>
      <c r="AU22436" s="10"/>
      <c r="AV22436" s="10"/>
      <c r="AW22436" s="10"/>
      <c r="AX22436" s="10"/>
      <c r="AY22436" s="10"/>
      <c r="AZ22436" s="10"/>
      <c r="BA22436" s="10"/>
      <c r="BB22436" s="10"/>
      <c r="BC22436" s="10"/>
      <c r="BD22436" s="10"/>
      <c r="BE22436" s="10"/>
      <c r="BF22436" s="10"/>
      <c r="BG22436" s="6"/>
    </row>
    <row r="22438" spans="34:59" x14ac:dyDescent="0.25">
      <c r="AH22438" s="10"/>
      <c r="AI22438" s="6"/>
    </row>
    <row r="22439" spans="34:59" x14ac:dyDescent="0.25">
      <c r="AH22439" s="6"/>
      <c r="AI22439" s="6"/>
      <c r="AJ22439" s="6"/>
      <c r="AK22439" s="6"/>
      <c r="AL22439" s="6"/>
      <c r="AM22439" s="6"/>
      <c r="AN22439" s="6"/>
      <c r="AO22439" s="6"/>
      <c r="AP22439" s="6"/>
      <c r="AQ22439" s="6"/>
      <c r="AR22439" s="6"/>
      <c r="AS22439" s="6"/>
      <c r="AT22439" s="6"/>
      <c r="AU22439" s="6"/>
      <c r="AV22439" s="6"/>
      <c r="AW22439" s="6"/>
      <c r="AX22439" s="6"/>
      <c r="AY22439" s="6"/>
      <c r="AZ22439" s="6"/>
      <c r="BA22439" s="6"/>
      <c r="BB22439" s="6"/>
      <c r="BC22439" s="6"/>
      <c r="BD22439" s="6"/>
      <c r="BE22439" s="6"/>
      <c r="BF22439" s="6"/>
      <c r="BG22439" s="6"/>
    </row>
    <row r="22440" spans="34:59" x14ac:dyDescent="0.25">
      <c r="AH22440" s="10"/>
      <c r="AI22440" s="6"/>
      <c r="AJ22440" s="10"/>
      <c r="AK22440" s="10"/>
      <c r="AL22440" s="10"/>
      <c r="AM22440" s="10"/>
      <c r="AN22440" s="10"/>
      <c r="AO22440" s="10"/>
      <c r="AP22440" s="10"/>
      <c r="AQ22440" s="10"/>
      <c r="AR22440" s="10"/>
      <c r="AS22440" s="10"/>
      <c r="AT22440" s="10"/>
      <c r="AU22440" s="10"/>
      <c r="AV22440" s="10"/>
      <c r="AW22440" s="10"/>
      <c r="AX22440" s="10"/>
      <c r="AY22440" s="10"/>
      <c r="AZ22440" s="10"/>
      <c r="BA22440" s="10"/>
      <c r="BB22440" s="10"/>
      <c r="BC22440" s="10"/>
      <c r="BD22440" s="10"/>
      <c r="BE22440" s="10"/>
      <c r="BF22440" s="10"/>
      <c r="BG22440" s="6"/>
    </row>
    <row r="22441" spans="34:59" x14ac:dyDescent="0.25">
      <c r="AH22441" s="6"/>
      <c r="AI22441" s="6"/>
      <c r="AJ22441" s="6"/>
      <c r="AK22441" s="6"/>
      <c r="AL22441" s="6"/>
      <c r="AM22441" s="6"/>
      <c r="AN22441" s="6"/>
      <c r="AO22441" s="6"/>
      <c r="AP22441" s="6"/>
      <c r="AQ22441" s="6"/>
      <c r="AR22441" s="6"/>
      <c r="AS22441" s="6"/>
      <c r="AT22441" s="6"/>
      <c r="AU22441" s="6"/>
      <c r="AV22441" s="6"/>
      <c r="AW22441" s="6"/>
      <c r="AX22441" s="6"/>
      <c r="AY22441" s="6"/>
      <c r="AZ22441" s="6"/>
      <c r="BA22441" s="6"/>
      <c r="BB22441" s="6"/>
      <c r="BC22441" s="6"/>
      <c r="BD22441" s="6"/>
      <c r="BE22441" s="6"/>
      <c r="BF22441" s="6"/>
      <c r="BG22441" s="10"/>
    </row>
    <row r="22442" spans="34:59" x14ac:dyDescent="0.25">
      <c r="AH22442" s="10"/>
      <c r="AI22442" s="6"/>
    </row>
    <row r="22443" spans="34:59" x14ac:dyDescent="0.25">
      <c r="AH22443" s="6"/>
      <c r="AI22443" s="6"/>
      <c r="AJ22443" s="6"/>
      <c r="AK22443" s="6"/>
      <c r="AL22443" s="6"/>
      <c r="AM22443" s="6"/>
      <c r="AN22443" s="6"/>
      <c r="AO22443" s="6"/>
      <c r="AP22443" s="6"/>
      <c r="AQ22443" s="6"/>
      <c r="AR22443" s="6"/>
      <c r="AS22443" s="6"/>
      <c r="AT22443" s="6"/>
      <c r="AU22443" s="6"/>
      <c r="AV22443" s="6"/>
      <c r="AW22443" s="6"/>
      <c r="AX22443" s="6"/>
      <c r="AY22443" s="6"/>
      <c r="AZ22443" s="6"/>
      <c r="BA22443" s="6"/>
      <c r="BB22443" s="6"/>
      <c r="BC22443" s="6"/>
      <c r="BD22443" s="6"/>
      <c r="BE22443" s="6"/>
      <c r="BF22443" s="6"/>
      <c r="BG22443" s="6"/>
    </row>
    <row r="22444" spans="34:59" x14ac:dyDescent="0.25">
      <c r="AH22444" s="10"/>
      <c r="AI22444" s="6"/>
      <c r="AJ22444" s="10"/>
      <c r="AK22444" s="10"/>
      <c r="AL22444" s="10"/>
      <c r="AM22444" s="10"/>
      <c r="AN22444" s="10"/>
      <c r="AO22444" s="10"/>
      <c r="AP22444" s="10"/>
      <c r="AQ22444" s="10"/>
      <c r="AR22444" s="10"/>
      <c r="AS22444" s="10"/>
      <c r="AT22444" s="10"/>
      <c r="AU22444" s="10"/>
      <c r="AV22444" s="10"/>
      <c r="AW22444" s="10"/>
      <c r="AX22444" s="10"/>
      <c r="AY22444" s="10"/>
      <c r="AZ22444" s="10"/>
      <c r="BA22444" s="10"/>
      <c r="BB22444" s="10"/>
      <c r="BC22444" s="10"/>
      <c r="BD22444" s="10"/>
      <c r="BE22444" s="10"/>
      <c r="BF22444" s="10"/>
      <c r="BG22444" s="6"/>
    </row>
    <row r="22445" spans="34:59" x14ac:dyDescent="0.25">
      <c r="AH22445" s="6"/>
      <c r="AI22445" s="6"/>
      <c r="AJ22445" s="6"/>
      <c r="AK22445" s="6"/>
      <c r="AL22445" s="6"/>
      <c r="AM22445" s="6"/>
      <c r="AN22445" s="6"/>
      <c r="AO22445" s="6"/>
      <c r="AP22445" s="6"/>
      <c r="AQ22445" s="6"/>
      <c r="AR22445" s="6"/>
      <c r="AS22445" s="6"/>
      <c r="AT22445" s="6"/>
      <c r="AU22445" s="6"/>
      <c r="AV22445" s="6"/>
      <c r="AW22445" s="6"/>
      <c r="AX22445" s="6"/>
      <c r="AY22445" s="6"/>
      <c r="AZ22445" s="6"/>
      <c r="BA22445" s="6"/>
      <c r="BB22445" s="6"/>
      <c r="BC22445" s="6"/>
      <c r="BD22445" s="6"/>
      <c r="BE22445" s="6"/>
      <c r="BF22445" s="6"/>
      <c r="BG22445" s="10"/>
    </row>
    <row r="22446" spans="34:59" x14ac:dyDescent="0.25">
      <c r="AH22446" s="10"/>
      <c r="AI22446" s="6"/>
    </row>
    <row r="22447" spans="34:59" x14ac:dyDescent="0.25">
      <c r="AH22447" s="6"/>
      <c r="AI22447" s="6"/>
      <c r="AJ22447" s="6"/>
      <c r="AK22447" s="6"/>
      <c r="AL22447" s="6"/>
      <c r="AM22447" s="6"/>
      <c r="AN22447" s="6"/>
      <c r="AO22447" s="6"/>
      <c r="AP22447" s="6"/>
      <c r="AQ22447" s="6"/>
      <c r="AR22447" s="6"/>
      <c r="AS22447" s="6"/>
      <c r="AT22447" s="6"/>
      <c r="AU22447" s="6"/>
      <c r="AV22447" s="6"/>
      <c r="AW22447" s="6"/>
      <c r="AX22447" s="6"/>
      <c r="AY22447" s="6"/>
      <c r="AZ22447" s="6"/>
      <c r="BA22447" s="6"/>
      <c r="BB22447" s="6"/>
      <c r="BC22447" s="6"/>
      <c r="BD22447" s="6"/>
      <c r="BE22447" s="6"/>
      <c r="BF22447" s="6"/>
      <c r="BG22447" s="6"/>
    </row>
    <row r="22448" spans="34:59" x14ac:dyDescent="0.25">
      <c r="AH22448" s="10"/>
      <c r="AI22448" s="6"/>
      <c r="AJ22448" s="10"/>
      <c r="AK22448" s="10"/>
      <c r="AL22448" s="10"/>
      <c r="AM22448" s="10"/>
      <c r="AN22448" s="10"/>
      <c r="AO22448" s="10"/>
      <c r="AP22448" s="10"/>
      <c r="AQ22448" s="10"/>
      <c r="AR22448" s="10"/>
      <c r="AS22448" s="10"/>
      <c r="AT22448" s="10"/>
      <c r="AU22448" s="10"/>
      <c r="AV22448" s="10"/>
      <c r="AW22448" s="10"/>
      <c r="AX22448" s="10"/>
      <c r="AY22448" s="10"/>
      <c r="AZ22448" s="10"/>
      <c r="BA22448" s="10"/>
      <c r="BB22448" s="10"/>
      <c r="BC22448" s="10"/>
      <c r="BD22448" s="10"/>
      <c r="BE22448" s="10"/>
      <c r="BF22448" s="10"/>
      <c r="BG22448" s="6"/>
    </row>
    <row r="22449" spans="34:59" x14ac:dyDescent="0.25">
      <c r="AH22449" s="6"/>
      <c r="AI22449" s="6"/>
      <c r="AJ22449" s="6"/>
      <c r="AK22449" s="6"/>
      <c r="AL22449" s="6"/>
      <c r="AM22449" s="6"/>
      <c r="AN22449" s="6"/>
      <c r="AO22449" s="6"/>
      <c r="AP22449" s="6"/>
      <c r="AQ22449" s="6"/>
      <c r="AR22449" s="6"/>
      <c r="AS22449" s="6"/>
      <c r="AT22449" s="6"/>
      <c r="AU22449" s="6"/>
      <c r="AV22449" s="6"/>
      <c r="AW22449" s="6"/>
      <c r="AX22449" s="6"/>
      <c r="AY22449" s="6"/>
      <c r="AZ22449" s="6"/>
      <c r="BA22449" s="6"/>
      <c r="BB22449" s="6"/>
      <c r="BC22449" s="6"/>
      <c r="BD22449" s="6"/>
      <c r="BE22449" s="6"/>
      <c r="BF22449" s="6"/>
      <c r="BG22449" s="10"/>
    </row>
    <row r="22450" spans="34:59" x14ac:dyDescent="0.25">
      <c r="AH22450" s="10"/>
      <c r="AI22450" s="6"/>
    </row>
    <row r="22451" spans="34:59" x14ac:dyDescent="0.25">
      <c r="AH22451" s="6"/>
      <c r="AI22451" s="6"/>
      <c r="AJ22451" s="6"/>
      <c r="AK22451" s="6"/>
      <c r="AL22451" s="6"/>
      <c r="AM22451" s="6"/>
      <c r="AN22451" s="6"/>
      <c r="AO22451" s="6"/>
      <c r="AP22451" s="6"/>
      <c r="AQ22451" s="6"/>
      <c r="AR22451" s="6"/>
      <c r="AS22451" s="6"/>
      <c r="AT22451" s="6"/>
      <c r="AU22451" s="6"/>
      <c r="AV22451" s="6"/>
      <c r="AW22451" s="6"/>
      <c r="AX22451" s="6"/>
      <c r="AY22451" s="6"/>
      <c r="AZ22451" s="6"/>
      <c r="BA22451" s="6"/>
      <c r="BB22451" s="6"/>
      <c r="BC22451" s="6"/>
      <c r="BD22451" s="6"/>
      <c r="BE22451" s="6"/>
      <c r="BF22451" s="6"/>
      <c r="BG22451" s="6"/>
    </row>
    <row r="22452" spans="34:59" x14ac:dyDescent="0.25">
      <c r="AH22452" s="10"/>
      <c r="AI22452" s="6"/>
      <c r="AJ22452" s="10"/>
      <c r="AK22452" s="10"/>
      <c r="AL22452" s="10"/>
      <c r="AM22452" s="10"/>
      <c r="AN22452" s="10"/>
      <c r="AO22452" s="10"/>
      <c r="AP22452" s="10"/>
      <c r="AQ22452" s="10"/>
      <c r="AR22452" s="10"/>
      <c r="AS22452" s="10"/>
      <c r="AT22452" s="10"/>
      <c r="AU22452" s="10"/>
      <c r="AV22452" s="10"/>
      <c r="AW22452" s="10"/>
      <c r="AX22452" s="10"/>
      <c r="AY22452" s="10"/>
      <c r="AZ22452" s="10"/>
      <c r="BA22452" s="10"/>
      <c r="BB22452" s="10"/>
      <c r="BC22452" s="10"/>
      <c r="BD22452" s="10"/>
      <c r="BE22452" s="10"/>
      <c r="BF22452" s="10"/>
      <c r="BG22452" s="6"/>
    </row>
    <row r="22454" spans="34:59" x14ac:dyDescent="0.25">
      <c r="AH22454" s="10"/>
      <c r="AI22454" s="6"/>
    </row>
    <row r="22455" spans="34:59" x14ac:dyDescent="0.25">
      <c r="AH22455" s="6"/>
      <c r="AI22455" s="6"/>
      <c r="AJ22455" s="6"/>
      <c r="AK22455" s="6"/>
      <c r="AL22455" s="6"/>
      <c r="AM22455" s="6"/>
      <c r="AN22455" s="6"/>
      <c r="AO22455" s="6"/>
      <c r="AP22455" s="6"/>
      <c r="AQ22455" s="6"/>
      <c r="AR22455" s="6"/>
      <c r="AS22455" s="6"/>
      <c r="AT22455" s="6"/>
      <c r="AU22455" s="6"/>
      <c r="AV22455" s="6"/>
      <c r="AW22455" s="6"/>
      <c r="AX22455" s="6"/>
      <c r="AY22455" s="6"/>
      <c r="AZ22455" s="6"/>
      <c r="BA22455" s="6"/>
      <c r="BB22455" s="6"/>
      <c r="BC22455" s="6"/>
      <c r="BD22455" s="6"/>
      <c r="BE22455" s="6"/>
      <c r="BF22455" s="6"/>
      <c r="BG22455" s="6"/>
    </row>
    <row r="22456" spans="34:59" x14ac:dyDescent="0.25">
      <c r="AH22456" s="10"/>
      <c r="AI22456" s="6"/>
      <c r="AJ22456" s="10"/>
      <c r="AK22456" s="10"/>
      <c r="AL22456" s="10"/>
      <c r="AM22456" s="10"/>
      <c r="AN22456" s="10"/>
      <c r="AO22456" s="10"/>
      <c r="AP22456" s="10"/>
      <c r="AQ22456" s="10"/>
      <c r="AR22456" s="10"/>
      <c r="AS22456" s="10"/>
      <c r="AT22456" s="10"/>
      <c r="AU22456" s="10"/>
      <c r="AV22456" s="10"/>
      <c r="AW22456" s="10"/>
      <c r="AX22456" s="10"/>
      <c r="AY22456" s="10"/>
      <c r="AZ22456" s="10"/>
      <c r="BA22456" s="10"/>
      <c r="BB22456" s="10"/>
      <c r="BC22456" s="10"/>
      <c r="BD22456" s="10"/>
      <c r="BE22456" s="10"/>
      <c r="BF22456" s="10"/>
      <c r="BG22456" s="6"/>
    </row>
    <row r="22457" spans="34:59" x14ac:dyDescent="0.25">
      <c r="AH22457" s="6"/>
      <c r="AI22457" s="6"/>
      <c r="AJ22457" s="6"/>
      <c r="AK22457" s="6"/>
      <c r="AL22457" s="6"/>
      <c r="AM22457" s="6"/>
      <c r="AN22457" s="6"/>
      <c r="AO22457" s="6"/>
      <c r="AP22457" s="6"/>
      <c r="AQ22457" s="6"/>
      <c r="AR22457" s="6"/>
      <c r="AS22457" s="6"/>
      <c r="AT22457" s="6"/>
      <c r="AU22457" s="6"/>
      <c r="AV22457" s="6"/>
      <c r="AW22457" s="6"/>
      <c r="AX22457" s="6"/>
      <c r="AY22457" s="6"/>
      <c r="AZ22457" s="6"/>
      <c r="BA22457" s="6"/>
      <c r="BB22457" s="6"/>
      <c r="BC22457" s="6"/>
      <c r="BD22457" s="6"/>
      <c r="BE22457" s="6"/>
      <c r="BF22457" s="6"/>
      <c r="BG22457" s="10"/>
    </row>
    <row r="22458" spans="34:59" x14ac:dyDescent="0.25">
      <c r="AH22458" s="10"/>
      <c r="AI22458" s="6"/>
    </row>
    <row r="22459" spans="34:59" x14ac:dyDescent="0.25">
      <c r="AH22459" s="6"/>
      <c r="AI22459" s="6"/>
      <c r="AJ22459" s="6"/>
      <c r="AK22459" s="6"/>
      <c r="AL22459" s="6"/>
      <c r="AM22459" s="6"/>
      <c r="AN22459" s="6"/>
      <c r="AO22459" s="6"/>
      <c r="AP22459" s="6"/>
      <c r="AQ22459" s="6"/>
      <c r="AR22459" s="6"/>
      <c r="AS22459" s="6"/>
      <c r="AT22459" s="6"/>
      <c r="AU22459" s="6"/>
      <c r="AV22459" s="6"/>
      <c r="AW22459" s="6"/>
      <c r="AX22459" s="6"/>
      <c r="AY22459" s="6"/>
      <c r="AZ22459" s="6"/>
      <c r="BA22459" s="6"/>
      <c r="BB22459" s="6"/>
      <c r="BC22459" s="6"/>
      <c r="BD22459" s="6"/>
      <c r="BE22459" s="6"/>
      <c r="BF22459" s="6"/>
      <c r="BG22459" s="6"/>
    </row>
    <row r="22460" spans="34:59" x14ac:dyDescent="0.25">
      <c r="AH22460" s="10"/>
      <c r="AI22460" s="6"/>
      <c r="AJ22460" s="10"/>
      <c r="AK22460" s="10"/>
      <c r="AL22460" s="10"/>
      <c r="AM22460" s="10"/>
      <c r="AN22460" s="10"/>
      <c r="AO22460" s="10"/>
      <c r="AP22460" s="10"/>
      <c r="AQ22460" s="10"/>
      <c r="AR22460" s="10"/>
      <c r="AS22460" s="10"/>
      <c r="AT22460" s="10"/>
      <c r="AU22460" s="10"/>
      <c r="AV22460" s="10"/>
      <c r="AW22460" s="10"/>
      <c r="AX22460" s="10"/>
      <c r="AY22460" s="10"/>
      <c r="AZ22460" s="10"/>
      <c r="BA22460" s="10"/>
      <c r="BB22460" s="10"/>
      <c r="BC22460" s="10"/>
      <c r="BD22460" s="10"/>
      <c r="BE22460" s="10"/>
      <c r="BF22460" s="10"/>
      <c r="BG22460" s="6"/>
    </row>
    <row r="22461" spans="34:59" x14ac:dyDescent="0.25">
      <c r="AH22461" s="6"/>
      <c r="AI22461" s="6"/>
      <c r="AJ22461" s="6"/>
      <c r="AK22461" s="6"/>
      <c r="AL22461" s="6"/>
      <c r="AM22461" s="6"/>
      <c r="AN22461" s="6"/>
      <c r="AO22461" s="6"/>
      <c r="AP22461" s="6"/>
      <c r="AQ22461" s="6"/>
      <c r="AR22461" s="6"/>
      <c r="AS22461" s="6"/>
      <c r="AT22461" s="6"/>
      <c r="AU22461" s="6"/>
      <c r="AV22461" s="6"/>
      <c r="AW22461" s="6"/>
      <c r="AX22461" s="6"/>
      <c r="AY22461" s="6"/>
      <c r="AZ22461" s="6"/>
      <c r="BA22461" s="6"/>
      <c r="BB22461" s="6"/>
      <c r="BC22461" s="6"/>
      <c r="BD22461" s="6"/>
      <c r="BE22461" s="6"/>
      <c r="BF22461" s="6"/>
      <c r="BG22461" s="10"/>
    </row>
    <row r="22462" spans="34:59" x14ac:dyDescent="0.25">
      <c r="AH22462" s="10"/>
      <c r="AI22462" s="6"/>
    </row>
    <row r="22463" spans="34:59" x14ac:dyDescent="0.25">
      <c r="AH22463" s="6"/>
      <c r="AI22463" s="6"/>
      <c r="AJ22463" s="6"/>
      <c r="AK22463" s="6"/>
      <c r="AL22463" s="6"/>
      <c r="AM22463" s="6"/>
      <c r="AN22463" s="6"/>
      <c r="AO22463" s="6"/>
      <c r="AP22463" s="6"/>
      <c r="AQ22463" s="6"/>
      <c r="AR22463" s="6"/>
      <c r="AS22463" s="6"/>
      <c r="AT22463" s="6"/>
      <c r="AU22463" s="6"/>
      <c r="AV22463" s="6"/>
      <c r="AW22463" s="6"/>
      <c r="AX22463" s="6"/>
      <c r="AY22463" s="6"/>
      <c r="AZ22463" s="6"/>
      <c r="BA22463" s="6"/>
      <c r="BB22463" s="6"/>
      <c r="BC22463" s="6"/>
      <c r="BD22463" s="6"/>
      <c r="BE22463" s="6"/>
      <c r="BF22463" s="6"/>
      <c r="BG22463" s="6"/>
    </row>
    <row r="22464" spans="34:59" x14ac:dyDescent="0.25">
      <c r="AH22464" s="10"/>
      <c r="AI22464" s="6"/>
      <c r="AJ22464" s="10"/>
      <c r="AK22464" s="10"/>
      <c r="AL22464" s="10"/>
      <c r="AM22464" s="10"/>
      <c r="AN22464" s="10"/>
      <c r="AO22464" s="10"/>
      <c r="AP22464" s="10"/>
      <c r="AQ22464" s="10"/>
      <c r="AR22464" s="10"/>
      <c r="AS22464" s="10"/>
      <c r="AT22464" s="10"/>
      <c r="AU22464" s="10"/>
      <c r="AV22464" s="10"/>
      <c r="AW22464" s="10"/>
      <c r="AX22464" s="10"/>
      <c r="AY22464" s="10"/>
      <c r="AZ22464" s="10"/>
      <c r="BA22464" s="10"/>
      <c r="BB22464" s="10"/>
      <c r="BC22464" s="10"/>
      <c r="BD22464" s="10"/>
      <c r="BE22464" s="10"/>
      <c r="BF22464" s="10"/>
      <c r="BG22464" s="6"/>
    </row>
    <row r="22465" spans="34:59" x14ac:dyDescent="0.25">
      <c r="AH22465" s="6"/>
      <c r="AI22465" s="6"/>
      <c r="AJ22465" s="6"/>
      <c r="AK22465" s="6"/>
      <c r="AL22465" s="6"/>
      <c r="AM22465" s="6"/>
      <c r="AN22465" s="6"/>
      <c r="AO22465" s="6"/>
      <c r="AP22465" s="6"/>
      <c r="AQ22465" s="6"/>
      <c r="AR22465" s="6"/>
      <c r="AS22465" s="6"/>
      <c r="AT22465" s="6"/>
      <c r="AU22465" s="6"/>
      <c r="AV22465" s="6"/>
      <c r="AW22465" s="6"/>
      <c r="AX22465" s="6"/>
      <c r="AY22465" s="6"/>
      <c r="AZ22465" s="6"/>
      <c r="BA22465" s="6"/>
      <c r="BB22465" s="6"/>
      <c r="BC22465" s="6"/>
      <c r="BD22465" s="6"/>
      <c r="BE22465" s="6"/>
      <c r="BF22465" s="6"/>
      <c r="BG22465" s="10"/>
    </row>
    <row r="22466" spans="34:59" x14ac:dyDescent="0.25">
      <c r="AH22466" s="10"/>
      <c r="AI22466" s="6"/>
    </row>
    <row r="22467" spans="34:59" x14ac:dyDescent="0.25">
      <c r="AH22467" s="6"/>
      <c r="AI22467" s="6"/>
      <c r="AJ22467" s="6"/>
      <c r="AK22467" s="6"/>
      <c r="AL22467" s="6"/>
      <c r="AM22467" s="6"/>
      <c r="AN22467" s="6"/>
      <c r="AO22467" s="6"/>
      <c r="AP22467" s="6"/>
      <c r="AQ22467" s="6"/>
      <c r="AR22467" s="6"/>
      <c r="AS22467" s="6"/>
      <c r="AT22467" s="6"/>
      <c r="AU22467" s="6"/>
      <c r="AV22467" s="6"/>
      <c r="AW22467" s="6"/>
      <c r="AX22467" s="6"/>
      <c r="AY22467" s="6"/>
      <c r="AZ22467" s="6"/>
      <c r="BA22467" s="6"/>
      <c r="BB22467" s="6"/>
      <c r="BC22467" s="6"/>
      <c r="BD22467" s="6"/>
      <c r="BE22467" s="6"/>
      <c r="BF22467" s="6"/>
      <c r="BG22467" s="6"/>
    </row>
    <row r="22468" spans="34:59" x14ac:dyDescent="0.25">
      <c r="AH22468" s="10"/>
      <c r="AI22468" s="6"/>
      <c r="AJ22468" s="10"/>
      <c r="AK22468" s="10"/>
      <c r="AL22468" s="10"/>
      <c r="AM22468" s="10"/>
      <c r="AN22468" s="10"/>
      <c r="AO22468" s="10"/>
      <c r="AP22468" s="10"/>
      <c r="AQ22468" s="10"/>
      <c r="AR22468" s="10"/>
      <c r="AS22468" s="10"/>
      <c r="AT22468" s="10"/>
      <c r="AU22468" s="10"/>
      <c r="AV22468" s="10"/>
      <c r="AW22468" s="10"/>
      <c r="AX22468" s="10"/>
      <c r="AY22468" s="10"/>
      <c r="AZ22468" s="10"/>
      <c r="BA22468" s="10"/>
      <c r="BB22468" s="10"/>
      <c r="BC22468" s="10"/>
      <c r="BD22468" s="10"/>
      <c r="BE22468" s="10"/>
      <c r="BF22468" s="10"/>
      <c r="BG22468" s="6"/>
    </row>
    <row r="22470" spans="34:59" x14ac:dyDescent="0.25">
      <c r="AH22470" s="10"/>
      <c r="AI22470" s="6"/>
    </row>
    <row r="22471" spans="34:59" x14ac:dyDescent="0.25">
      <c r="AH22471" s="6"/>
      <c r="AI22471" s="6"/>
      <c r="AJ22471" s="6"/>
      <c r="AK22471" s="6"/>
      <c r="AL22471" s="6"/>
      <c r="AM22471" s="6"/>
      <c r="AN22471" s="6"/>
      <c r="AO22471" s="6"/>
      <c r="AP22471" s="6"/>
      <c r="AQ22471" s="6"/>
      <c r="AR22471" s="6"/>
      <c r="AS22471" s="6"/>
      <c r="AT22471" s="6"/>
      <c r="AU22471" s="6"/>
      <c r="AV22471" s="6"/>
      <c r="AW22471" s="6"/>
      <c r="AX22471" s="6"/>
      <c r="AY22471" s="6"/>
      <c r="AZ22471" s="6"/>
      <c r="BA22471" s="6"/>
      <c r="BB22471" s="6"/>
      <c r="BC22471" s="6"/>
      <c r="BD22471" s="6"/>
      <c r="BE22471" s="6"/>
      <c r="BF22471" s="6"/>
      <c r="BG22471" s="6"/>
    </row>
    <row r="22472" spans="34:59" x14ac:dyDescent="0.25">
      <c r="AH22472" s="10"/>
      <c r="AI22472" s="6"/>
      <c r="AJ22472" s="10"/>
      <c r="AK22472" s="10"/>
      <c r="AL22472" s="10"/>
      <c r="AM22472" s="10"/>
      <c r="AN22472" s="10"/>
      <c r="AO22472" s="10"/>
      <c r="AP22472" s="10"/>
      <c r="AQ22472" s="10"/>
      <c r="AR22472" s="10"/>
      <c r="AS22472" s="10"/>
      <c r="AT22472" s="10"/>
      <c r="AU22472" s="10"/>
      <c r="AV22472" s="10"/>
      <c r="AW22472" s="10"/>
      <c r="AX22472" s="10"/>
      <c r="AY22472" s="10"/>
      <c r="AZ22472" s="10"/>
      <c r="BA22472" s="10"/>
      <c r="BB22472" s="10"/>
      <c r="BC22472" s="10"/>
      <c r="BD22472" s="10"/>
      <c r="BE22472" s="10"/>
      <c r="BF22472" s="10"/>
      <c r="BG22472" s="6"/>
    </row>
    <row r="22473" spans="34:59" x14ac:dyDescent="0.25">
      <c r="AH22473" s="6"/>
      <c r="AI22473" s="6"/>
      <c r="AJ22473" s="6"/>
      <c r="AK22473" s="6"/>
      <c r="AL22473" s="6"/>
      <c r="AM22473" s="6"/>
      <c r="AN22473" s="6"/>
      <c r="AO22473" s="6"/>
      <c r="AP22473" s="6"/>
      <c r="AQ22473" s="6"/>
      <c r="AR22473" s="6"/>
      <c r="AS22473" s="6"/>
      <c r="AT22473" s="6"/>
      <c r="AU22473" s="6"/>
      <c r="AV22473" s="6"/>
      <c r="AW22473" s="6"/>
      <c r="AX22473" s="6"/>
      <c r="AY22473" s="6"/>
      <c r="AZ22473" s="6"/>
      <c r="BA22473" s="6"/>
      <c r="BB22473" s="6"/>
      <c r="BC22473" s="6"/>
      <c r="BD22473" s="6"/>
      <c r="BE22473" s="6"/>
      <c r="BF22473" s="6"/>
      <c r="BG22473" s="10"/>
    </row>
    <row r="22474" spans="34:59" x14ac:dyDescent="0.25">
      <c r="AH22474" s="10"/>
      <c r="AI22474" s="6"/>
    </row>
    <row r="22475" spans="34:59" x14ac:dyDescent="0.25">
      <c r="AH22475" s="6"/>
      <c r="AI22475" s="6"/>
      <c r="AJ22475" s="6"/>
      <c r="AK22475" s="6"/>
      <c r="AL22475" s="6"/>
      <c r="AM22475" s="6"/>
      <c r="AN22475" s="6"/>
      <c r="AO22475" s="6"/>
      <c r="AP22475" s="6"/>
      <c r="AQ22475" s="6"/>
      <c r="AR22475" s="6"/>
      <c r="AS22475" s="6"/>
      <c r="AT22475" s="6"/>
      <c r="AU22475" s="6"/>
      <c r="AV22475" s="6"/>
      <c r="AW22475" s="6"/>
      <c r="AX22475" s="6"/>
      <c r="AY22475" s="6"/>
      <c r="AZ22475" s="6"/>
      <c r="BA22475" s="6"/>
      <c r="BB22475" s="6"/>
      <c r="BC22475" s="6"/>
      <c r="BD22475" s="6"/>
      <c r="BE22475" s="6"/>
      <c r="BF22475" s="6"/>
      <c r="BG22475" s="6"/>
    </row>
    <row r="22476" spans="34:59" x14ac:dyDescent="0.25">
      <c r="AH22476" s="10"/>
      <c r="AI22476" s="6"/>
      <c r="AJ22476" s="10"/>
      <c r="AK22476" s="10"/>
      <c r="AL22476" s="10"/>
      <c r="AM22476" s="10"/>
      <c r="AN22476" s="10"/>
      <c r="AO22476" s="10"/>
      <c r="AP22476" s="10"/>
      <c r="AQ22476" s="10"/>
      <c r="AR22476" s="10"/>
      <c r="AS22476" s="10"/>
      <c r="AT22476" s="10"/>
      <c r="AU22476" s="10"/>
      <c r="AV22476" s="10"/>
      <c r="AW22476" s="10"/>
      <c r="AX22476" s="10"/>
      <c r="AY22476" s="10"/>
      <c r="AZ22476" s="10"/>
      <c r="BA22476" s="10"/>
      <c r="BB22476" s="10"/>
      <c r="BC22476" s="10"/>
      <c r="BD22476" s="10"/>
      <c r="BE22476" s="10"/>
      <c r="BF22476" s="10"/>
      <c r="BG22476" s="6"/>
    </row>
    <row r="22477" spans="34:59" x14ac:dyDescent="0.25">
      <c r="AH22477" s="6"/>
      <c r="AI22477" s="6"/>
      <c r="AJ22477" s="6"/>
      <c r="AK22477" s="6"/>
      <c r="AL22477" s="6"/>
      <c r="AM22477" s="6"/>
      <c r="AN22477" s="6"/>
      <c r="AO22477" s="6"/>
      <c r="AP22477" s="6"/>
      <c r="AQ22477" s="6"/>
      <c r="AR22477" s="6"/>
      <c r="AS22477" s="6"/>
      <c r="AT22477" s="6"/>
      <c r="AU22477" s="6"/>
      <c r="AV22477" s="6"/>
      <c r="AW22477" s="6"/>
      <c r="AX22477" s="6"/>
      <c r="AY22477" s="6"/>
      <c r="AZ22477" s="6"/>
      <c r="BA22477" s="6"/>
      <c r="BB22477" s="6"/>
      <c r="BC22477" s="6"/>
      <c r="BD22477" s="6"/>
      <c r="BE22477" s="6"/>
      <c r="BF22477" s="6"/>
      <c r="BG22477" s="10"/>
    </row>
    <row r="22478" spans="34:59" x14ac:dyDescent="0.25">
      <c r="AH22478" s="10"/>
      <c r="AI22478" s="6"/>
    </row>
    <row r="22479" spans="34:59" x14ac:dyDescent="0.25">
      <c r="AH22479" s="6"/>
      <c r="AI22479" s="6"/>
      <c r="AJ22479" s="6"/>
      <c r="AK22479" s="6"/>
      <c r="AL22479" s="6"/>
      <c r="AM22479" s="6"/>
      <c r="AN22479" s="6"/>
      <c r="AO22479" s="6"/>
      <c r="AP22479" s="6"/>
      <c r="AQ22479" s="6"/>
      <c r="AR22479" s="6"/>
      <c r="AS22479" s="6"/>
      <c r="AT22479" s="6"/>
      <c r="AU22479" s="6"/>
      <c r="AV22479" s="6"/>
      <c r="AW22479" s="6"/>
      <c r="AX22479" s="6"/>
      <c r="AY22479" s="6"/>
      <c r="AZ22479" s="6"/>
      <c r="BA22479" s="6"/>
      <c r="BB22479" s="6"/>
      <c r="BC22479" s="6"/>
      <c r="BD22479" s="6"/>
      <c r="BE22479" s="6"/>
      <c r="BF22479" s="6"/>
      <c r="BG22479" s="6"/>
    </row>
    <row r="22480" spans="34:59" x14ac:dyDescent="0.25">
      <c r="AH22480" s="10"/>
      <c r="AI22480" s="6"/>
      <c r="AJ22480" s="10"/>
      <c r="AK22480" s="10"/>
      <c r="AL22480" s="10"/>
      <c r="AM22480" s="10"/>
      <c r="AN22480" s="10"/>
      <c r="AO22480" s="10"/>
      <c r="AP22480" s="10"/>
      <c r="AQ22480" s="10"/>
      <c r="AR22480" s="10"/>
      <c r="AS22480" s="10"/>
      <c r="AT22480" s="10"/>
      <c r="AU22480" s="10"/>
      <c r="AV22480" s="10"/>
      <c r="AW22480" s="10"/>
      <c r="AX22480" s="10"/>
      <c r="AY22480" s="10"/>
      <c r="AZ22480" s="10"/>
      <c r="BA22480" s="10"/>
      <c r="BB22480" s="10"/>
      <c r="BC22480" s="10"/>
      <c r="BD22480" s="10"/>
      <c r="BE22480" s="10"/>
      <c r="BF22480" s="10"/>
      <c r="BG22480" s="6"/>
    </row>
    <row r="22481" spans="34:59" x14ac:dyDescent="0.25">
      <c r="AH22481" s="6"/>
      <c r="AI22481" s="6"/>
      <c r="AJ22481" s="6"/>
      <c r="AK22481" s="6"/>
      <c r="AL22481" s="6"/>
      <c r="AM22481" s="6"/>
      <c r="AN22481" s="6"/>
      <c r="AO22481" s="6"/>
      <c r="AP22481" s="6"/>
      <c r="AQ22481" s="6"/>
      <c r="AR22481" s="6"/>
      <c r="AS22481" s="6"/>
      <c r="AT22481" s="6"/>
      <c r="AU22481" s="6"/>
      <c r="AV22481" s="6"/>
      <c r="AW22481" s="6"/>
      <c r="AX22481" s="6"/>
      <c r="AY22481" s="6"/>
      <c r="AZ22481" s="6"/>
      <c r="BA22481" s="6"/>
      <c r="BB22481" s="6"/>
      <c r="BC22481" s="6"/>
      <c r="BD22481" s="6"/>
      <c r="BE22481" s="6"/>
      <c r="BF22481" s="6"/>
      <c r="BG22481" s="10"/>
    </row>
    <row r="22482" spans="34:59" x14ac:dyDescent="0.25">
      <c r="AH22482" s="10"/>
      <c r="AI22482" s="6"/>
    </row>
    <row r="22483" spans="34:59" x14ac:dyDescent="0.25">
      <c r="AH22483" s="6"/>
      <c r="AI22483" s="6"/>
      <c r="AJ22483" s="6"/>
      <c r="AK22483" s="6"/>
      <c r="AL22483" s="6"/>
      <c r="AM22483" s="6"/>
      <c r="AN22483" s="6"/>
      <c r="AO22483" s="6"/>
      <c r="AP22483" s="6"/>
      <c r="AQ22483" s="6"/>
      <c r="AR22483" s="6"/>
      <c r="AS22483" s="6"/>
      <c r="AT22483" s="6"/>
      <c r="AU22483" s="6"/>
      <c r="AV22483" s="6"/>
      <c r="AW22483" s="6"/>
      <c r="AX22483" s="6"/>
      <c r="AY22483" s="6"/>
      <c r="AZ22483" s="6"/>
      <c r="BA22483" s="6"/>
      <c r="BB22483" s="6"/>
      <c r="BC22483" s="6"/>
      <c r="BD22483" s="6"/>
      <c r="BE22483" s="6"/>
      <c r="BF22483" s="6"/>
      <c r="BG22483" s="6"/>
    </row>
    <row r="22484" spans="34:59" x14ac:dyDescent="0.25">
      <c r="AH22484" s="10"/>
      <c r="AI22484" s="6"/>
      <c r="AJ22484" s="10"/>
      <c r="AK22484" s="10"/>
      <c r="AL22484" s="10"/>
      <c r="AM22484" s="10"/>
      <c r="AN22484" s="10"/>
      <c r="AO22484" s="10"/>
      <c r="AP22484" s="10"/>
      <c r="AQ22484" s="10"/>
      <c r="AR22484" s="10"/>
      <c r="AS22484" s="10"/>
      <c r="AT22484" s="10"/>
      <c r="AU22484" s="10"/>
      <c r="AV22484" s="10"/>
      <c r="AW22484" s="10"/>
      <c r="AX22484" s="10"/>
      <c r="AY22484" s="10"/>
      <c r="AZ22484" s="10"/>
      <c r="BA22484" s="10"/>
      <c r="BB22484" s="10"/>
      <c r="BC22484" s="10"/>
      <c r="BD22484" s="10"/>
      <c r="BE22484" s="10"/>
      <c r="BF22484" s="10"/>
      <c r="BG22484" s="6"/>
    </row>
    <row r="22486" spans="34:59" x14ac:dyDescent="0.25">
      <c r="AH22486" s="10"/>
      <c r="AI22486" s="6"/>
    </row>
    <row r="22487" spans="34:59" x14ac:dyDescent="0.25">
      <c r="AH22487" s="6"/>
      <c r="AI22487" s="6"/>
      <c r="AJ22487" s="6"/>
      <c r="AK22487" s="6"/>
      <c r="AL22487" s="6"/>
      <c r="AM22487" s="6"/>
      <c r="AN22487" s="6"/>
      <c r="AO22487" s="6"/>
      <c r="AP22487" s="6"/>
      <c r="AQ22487" s="6"/>
      <c r="AR22487" s="6"/>
      <c r="AS22487" s="6"/>
      <c r="AT22487" s="6"/>
      <c r="AU22487" s="6"/>
      <c r="AV22487" s="6"/>
      <c r="AW22487" s="6"/>
      <c r="AX22487" s="6"/>
      <c r="AY22487" s="6"/>
      <c r="AZ22487" s="6"/>
      <c r="BA22487" s="6"/>
      <c r="BB22487" s="6"/>
      <c r="BC22487" s="6"/>
      <c r="BD22487" s="6"/>
      <c r="BE22487" s="6"/>
      <c r="BF22487" s="6"/>
      <c r="BG22487" s="6"/>
    </row>
    <row r="22488" spans="34:59" x14ac:dyDescent="0.25">
      <c r="AH22488" s="10"/>
      <c r="AI22488" s="6"/>
      <c r="AJ22488" s="10"/>
      <c r="AK22488" s="10"/>
      <c r="AL22488" s="10"/>
      <c r="AM22488" s="10"/>
      <c r="AN22488" s="10"/>
      <c r="AO22488" s="10"/>
      <c r="AP22488" s="10"/>
      <c r="AQ22488" s="10"/>
      <c r="AR22488" s="10"/>
      <c r="AS22488" s="10"/>
      <c r="AT22488" s="10"/>
      <c r="AU22488" s="10"/>
      <c r="AV22488" s="10"/>
      <c r="AW22488" s="10"/>
      <c r="AX22488" s="10"/>
      <c r="AY22488" s="10"/>
      <c r="AZ22488" s="10"/>
      <c r="BA22488" s="10"/>
      <c r="BB22488" s="10"/>
      <c r="BC22488" s="10"/>
      <c r="BD22488" s="10"/>
      <c r="BE22488" s="10"/>
      <c r="BF22488" s="10"/>
      <c r="BG22488" s="6"/>
    </row>
    <row r="22489" spans="34:59" x14ac:dyDescent="0.25">
      <c r="AH22489" s="6"/>
      <c r="AI22489" s="6"/>
      <c r="AJ22489" s="6"/>
      <c r="AK22489" s="6"/>
      <c r="AL22489" s="6"/>
      <c r="AM22489" s="6"/>
      <c r="AN22489" s="6"/>
      <c r="AO22489" s="6"/>
      <c r="AP22489" s="6"/>
      <c r="AQ22489" s="6"/>
      <c r="AR22489" s="6"/>
      <c r="AS22489" s="6"/>
      <c r="AT22489" s="6"/>
      <c r="AU22489" s="6"/>
      <c r="AV22489" s="6"/>
      <c r="AW22489" s="6"/>
      <c r="AX22489" s="6"/>
      <c r="AY22489" s="6"/>
      <c r="AZ22489" s="6"/>
      <c r="BA22489" s="6"/>
      <c r="BB22489" s="6"/>
      <c r="BC22489" s="6"/>
      <c r="BD22489" s="6"/>
      <c r="BE22489" s="6"/>
      <c r="BF22489" s="6"/>
      <c r="BG22489" s="10"/>
    </row>
    <row r="22490" spans="34:59" x14ac:dyDescent="0.25">
      <c r="AH22490" s="10"/>
      <c r="AI22490" s="6"/>
    </row>
    <row r="22491" spans="34:59" x14ac:dyDescent="0.25">
      <c r="AH22491" s="6"/>
      <c r="AI22491" s="6"/>
      <c r="AJ22491" s="6"/>
      <c r="AK22491" s="6"/>
      <c r="AL22491" s="6"/>
      <c r="AM22491" s="6"/>
      <c r="AN22491" s="6"/>
      <c r="AO22491" s="6"/>
      <c r="AP22491" s="6"/>
      <c r="AQ22491" s="6"/>
      <c r="AR22491" s="6"/>
      <c r="AS22491" s="6"/>
      <c r="AT22491" s="6"/>
      <c r="AU22491" s="6"/>
      <c r="AV22491" s="6"/>
      <c r="AW22491" s="6"/>
      <c r="AX22491" s="6"/>
      <c r="AY22491" s="6"/>
      <c r="AZ22491" s="6"/>
      <c r="BA22491" s="6"/>
      <c r="BB22491" s="6"/>
      <c r="BC22491" s="6"/>
      <c r="BD22491" s="6"/>
      <c r="BE22491" s="6"/>
      <c r="BF22491" s="6"/>
      <c r="BG22491" s="6"/>
    </row>
    <row r="22492" spans="34:59" x14ac:dyDescent="0.25">
      <c r="AH22492" s="10"/>
      <c r="AI22492" s="6"/>
      <c r="AJ22492" s="10"/>
      <c r="AK22492" s="10"/>
      <c r="AL22492" s="10"/>
      <c r="AM22492" s="10"/>
      <c r="AN22492" s="10"/>
      <c r="AO22492" s="10"/>
      <c r="AP22492" s="10"/>
      <c r="AQ22492" s="10"/>
      <c r="AR22492" s="10"/>
      <c r="AS22492" s="10"/>
      <c r="AT22492" s="10"/>
      <c r="AU22492" s="10"/>
      <c r="AV22492" s="10"/>
      <c r="AW22492" s="10"/>
      <c r="AX22492" s="10"/>
      <c r="AY22492" s="10"/>
      <c r="AZ22492" s="10"/>
      <c r="BA22492" s="10"/>
      <c r="BB22492" s="10"/>
      <c r="BC22492" s="10"/>
      <c r="BD22492" s="10"/>
      <c r="BE22492" s="10"/>
      <c r="BF22492" s="10"/>
      <c r="BG22492" s="6"/>
    </row>
    <row r="22493" spans="34:59" x14ac:dyDescent="0.25">
      <c r="AH22493" s="6"/>
      <c r="AI22493" s="6"/>
      <c r="AJ22493" s="6"/>
      <c r="AK22493" s="6"/>
      <c r="AL22493" s="6"/>
      <c r="AM22493" s="6"/>
      <c r="AN22493" s="6"/>
      <c r="AO22493" s="6"/>
      <c r="AP22493" s="6"/>
      <c r="AQ22493" s="6"/>
      <c r="AR22493" s="6"/>
      <c r="AS22493" s="6"/>
      <c r="AT22493" s="6"/>
      <c r="AU22493" s="6"/>
      <c r="AV22493" s="6"/>
      <c r="AW22493" s="6"/>
      <c r="AX22493" s="6"/>
      <c r="AY22493" s="6"/>
      <c r="AZ22493" s="6"/>
      <c r="BA22493" s="6"/>
      <c r="BB22493" s="6"/>
      <c r="BC22493" s="6"/>
      <c r="BD22493" s="6"/>
      <c r="BE22493" s="6"/>
      <c r="BF22493" s="6"/>
      <c r="BG22493" s="10"/>
    </row>
    <row r="22494" spans="34:59" x14ac:dyDescent="0.25">
      <c r="AH22494" s="10"/>
      <c r="AI22494" s="6"/>
    </row>
    <row r="22495" spans="34:59" x14ac:dyDescent="0.25">
      <c r="AH22495" s="6"/>
      <c r="AI22495" s="6"/>
      <c r="AJ22495" s="6"/>
      <c r="AK22495" s="6"/>
      <c r="AL22495" s="6"/>
      <c r="AM22495" s="6"/>
      <c r="AN22495" s="6"/>
      <c r="AO22495" s="6"/>
      <c r="AP22495" s="6"/>
      <c r="AQ22495" s="6"/>
      <c r="AR22495" s="6"/>
      <c r="AS22495" s="6"/>
      <c r="AT22495" s="6"/>
      <c r="AU22495" s="6"/>
      <c r="AV22495" s="6"/>
      <c r="AW22495" s="6"/>
      <c r="AX22495" s="6"/>
      <c r="AY22495" s="6"/>
      <c r="AZ22495" s="6"/>
      <c r="BA22495" s="6"/>
      <c r="BB22495" s="6"/>
      <c r="BC22495" s="6"/>
      <c r="BD22495" s="6"/>
      <c r="BE22495" s="6"/>
      <c r="BF22495" s="6"/>
      <c r="BG22495" s="6"/>
    </row>
    <row r="22496" spans="34:59" x14ac:dyDescent="0.25">
      <c r="AH22496" s="10"/>
      <c r="AI22496" s="6"/>
      <c r="AJ22496" s="10"/>
      <c r="AK22496" s="10"/>
      <c r="AL22496" s="10"/>
      <c r="AM22496" s="10"/>
      <c r="AN22496" s="10"/>
      <c r="AO22496" s="10"/>
      <c r="AP22496" s="10"/>
      <c r="AQ22496" s="10"/>
      <c r="AR22496" s="10"/>
      <c r="AS22496" s="10"/>
      <c r="AT22496" s="10"/>
      <c r="AU22496" s="10"/>
      <c r="AV22496" s="10"/>
      <c r="AW22496" s="10"/>
      <c r="AX22496" s="10"/>
      <c r="AY22496" s="10"/>
      <c r="AZ22496" s="10"/>
      <c r="BA22496" s="10"/>
      <c r="BB22496" s="10"/>
      <c r="BC22496" s="10"/>
      <c r="BD22496" s="10"/>
      <c r="BE22496" s="10"/>
      <c r="BF22496" s="10"/>
      <c r="BG22496" s="6"/>
    </row>
    <row r="22497" spans="34:59" x14ac:dyDescent="0.25">
      <c r="AH22497" s="6"/>
      <c r="AI22497" s="6"/>
      <c r="AJ22497" s="6"/>
      <c r="AK22497" s="6"/>
      <c r="AL22497" s="6"/>
      <c r="AM22497" s="6"/>
      <c r="AN22497" s="6"/>
      <c r="AO22497" s="6"/>
      <c r="AP22497" s="6"/>
      <c r="AQ22497" s="6"/>
      <c r="AR22497" s="6"/>
      <c r="AS22497" s="6"/>
      <c r="AT22497" s="6"/>
      <c r="AU22497" s="6"/>
      <c r="AV22497" s="6"/>
      <c r="AW22497" s="6"/>
      <c r="AX22497" s="6"/>
      <c r="AY22497" s="6"/>
      <c r="AZ22497" s="6"/>
      <c r="BA22497" s="6"/>
      <c r="BB22497" s="6"/>
      <c r="BC22497" s="6"/>
      <c r="BD22497" s="6"/>
      <c r="BE22497" s="6"/>
      <c r="BF22497" s="6"/>
      <c r="BG22497" s="10"/>
    </row>
    <row r="22498" spans="34:59" x14ac:dyDescent="0.25">
      <c r="AH22498" s="10"/>
      <c r="AI22498" s="6"/>
    </row>
    <row r="22499" spans="34:59" x14ac:dyDescent="0.25">
      <c r="AH22499" s="6"/>
      <c r="AI22499" s="6"/>
      <c r="AJ22499" s="6"/>
      <c r="AK22499" s="6"/>
      <c r="AL22499" s="6"/>
      <c r="AM22499" s="6"/>
      <c r="AN22499" s="6"/>
      <c r="AO22499" s="6"/>
      <c r="AP22499" s="6"/>
      <c r="AQ22499" s="6"/>
      <c r="AR22499" s="6"/>
      <c r="AS22499" s="6"/>
      <c r="AT22499" s="6"/>
      <c r="AU22499" s="6"/>
      <c r="AV22499" s="6"/>
      <c r="AW22499" s="6"/>
      <c r="AX22499" s="6"/>
      <c r="AY22499" s="6"/>
      <c r="AZ22499" s="6"/>
      <c r="BA22499" s="6"/>
      <c r="BB22499" s="6"/>
      <c r="BC22499" s="6"/>
      <c r="BD22499" s="6"/>
      <c r="BE22499" s="6"/>
      <c r="BF22499" s="6"/>
      <c r="BG22499" s="6"/>
    </row>
    <row r="22500" spans="34:59" x14ac:dyDescent="0.25">
      <c r="AH22500" s="10"/>
      <c r="AI22500" s="6"/>
      <c r="AJ22500" s="10"/>
      <c r="AK22500" s="10"/>
      <c r="AL22500" s="10"/>
      <c r="AM22500" s="10"/>
      <c r="AN22500" s="10"/>
      <c r="AO22500" s="10"/>
      <c r="AP22500" s="10"/>
      <c r="AQ22500" s="10"/>
      <c r="AR22500" s="10"/>
      <c r="AS22500" s="10"/>
      <c r="AT22500" s="10"/>
      <c r="AU22500" s="10"/>
      <c r="AV22500" s="10"/>
      <c r="AW22500" s="10"/>
      <c r="AX22500" s="10"/>
      <c r="AY22500" s="10"/>
      <c r="AZ22500" s="10"/>
      <c r="BA22500" s="10"/>
      <c r="BB22500" s="10"/>
      <c r="BC22500" s="10"/>
      <c r="BD22500" s="10"/>
      <c r="BE22500" s="10"/>
      <c r="BF22500" s="10"/>
      <c r="BG22500" s="6"/>
    </row>
    <row r="22502" spans="34:59" x14ac:dyDescent="0.25">
      <c r="AH22502" s="10"/>
      <c r="AI22502" s="6"/>
    </row>
    <row r="22503" spans="34:59" x14ac:dyDescent="0.25">
      <c r="AH22503" s="6"/>
      <c r="AI22503" s="6"/>
      <c r="AJ22503" s="6"/>
      <c r="AK22503" s="6"/>
      <c r="AL22503" s="6"/>
      <c r="AM22503" s="6"/>
      <c r="AN22503" s="6"/>
      <c r="AO22503" s="6"/>
      <c r="AP22503" s="6"/>
      <c r="AQ22503" s="6"/>
      <c r="AR22503" s="6"/>
      <c r="AS22503" s="6"/>
      <c r="AT22503" s="6"/>
      <c r="AU22503" s="6"/>
      <c r="AV22503" s="6"/>
      <c r="AW22503" s="6"/>
      <c r="AX22503" s="6"/>
      <c r="AY22503" s="6"/>
      <c r="AZ22503" s="6"/>
      <c r="BA22503" s="6"/>
      <c r="BB22503" s="6"/>
      <c r="BC22503" s="6"/>
      <c r="BD22503" s="6"/>
      <c r="BE22503" s="6"/>
      <c r="BF22503" s="6"/>
      <c r="BG22503" s="6"/>
    </row>
    <row r="22504" spans="34:59" x14ac:dyDescent="0.25">
      <c r="AH22504" s="10"/>
      <c r="AI22504" s="6"/>
      <c r="AJ22504" s="10"/>
      <c r="AK22504" s="10"/>
      <c r="AL22504" s="10"/>
      <c r="AM22504" s="10"/>
      <c r="AN22504" s="10"/>
      <c r="AO22504" s="10"/>
      <c r="AP22504" s="10"/>
      <c r="AQ22504" s="10"/>
      <c r="AR22504" s="10"/>
      <c r="AS22504" s="10"/>
      <c r="AT22504" s="10"/>
      <c r="AU22504" s="10"/>
      <c r="AV22504" s="10"/>
      <c r="AW22504" s="10"/>
      <c r="AX22504" s="10"/>
      <c r="AY22504" s="10"/>
      <c r="AZ22504" s="10"/>
      <c r="BA22504" s="10"/>
      <c r="BB22504" s="10"/>
      <c r="BC22504" s="10"/>
      <c r="BD22504" s="10"/>
      <c r="BE22504" s="10"/>
      <c r="BF22504" s="10"/>
      <c r="BG22504" s="6"/>
    </row>
    <row r="22505" spans="34:59" x14ac:dyDescent="0.25">
      <c r="AH22505" s="6"/>
      <c r="AI22505" s="6"/>
      <c r="AJ22505" s="6"/>
      <c r="AK22505" s="6"/>
      <c r="AL22505" s="6"/>
      <c r="AM22505" s="6"/>
      <c r="AN22505" s="6"/>
      <c r="AO22505" s="6"/>
      <c r="AP22505" s="6"/>
      <c r="AQ22505" s="6"/>
      <c r="AR22505" s="6"/>
      <c r="AS22505" s="6"/>
      <c r="AT22505" s="6"/>
      <c r="AU22505" s="6"/>
      <c r="AV22505" s="6"/>
      <c r="AW22505" s="6"/>
      <c r="AX22505" s="6"/>
      <c r="AY22505" s="6"/>
      <c r="AZ22505" s="6"/>
      <c r="BA22505" s="6"/>
      <c r="BB22505" s="6"/>
      <c r="BC22505" s="6"/>
      <c r="BD22505" s="6"/>
      <c r="BE22505" s="6"/>
      <c r="BF22505" s="6"/>
      <c r="BG22505" s="10"/>
    </row>
    <row r="22506" spans="34:59" x14ac:dyDescent="0.25">
      <c r="AH22506" s="10"/>
      <c r="AI22506" s="6"/>
    </row>
    <row r="22507" spans="34:59" x14ac:dyDescent="0.25">
      <c r="AH22507" s="6"/>
      <c r="AI22507" s="6"/>
      <c r="AJ22507" s="6"/>
      <c r="AK22507" s="6"/>
      <c r="AL22507" s="6"/>
      <c r="AM22507" s="6"/>
      <c r="AN22507" s="6"/>
      <c r="AO22507" s="6"/>
      <c r="AP22507" s="6"/>
      <c r="AQ22507" s="6"/>
      <c r="AR22507" s="6"/>
      <c r="AS22507" s="6"/>
      <c r="AT22507" s="6"/>
      <c r="AU22507" s="6"/>
      <c r="AV22507" s="6"/>
      <c r="AW22507" s="6"/>
      <c r="AX22507" s="6"/>
      <c r="AY22507" s="6"/>
      <c r="AZ22507" s="6"/>
      <c r="BA22507" s="6"/>
      <c r="BB22507" s="6"/>
      <c r="BC22507" s="6"/>
      <c r="BD22507" s="6"/>
      <c r="BE22507" s="6"/>
      <c r="BF22507" s="6"/>
      <c r="BG22507" s="6"/>
    </row>
    <row r="22508" spans="34:59" x14ac:dyDescent="0.25">
      <c r="AH22508" s="10"/>
      <c r="AI22508" s="6"/>
      <c r="AJ22508" s="10"/>
      <c r="AK22508" s="10"/>
      <c r="AL22508" s="10"/>
      <c r="AM22508" s="10"/>
      <c r="AN22508" s="10"/>
      <c r="AO22508" s="10"/>
      <c r="AP22508" s="10"/>
      <c r="AQ22508" s="10"/>
      <c r="AR22508" s="10"/>
      <c r="AS22508" s="10"/>
      <c r="AT22508" s="10"/>
      <c r="AU22508" s="10"/>
      <c r="AV22508" s="10"/>
      <c r="AW22508" s="10"/>
      <c r="AX22508" s="10"/>
      <c r="AY22508" s="10"/>
      <c r="AZ22508" s="10"/>
      <c r="BA22508" s="10"/>
      <c r="BB22508" s="10"/>
      <c r="BC22508" s="10"/>
      <c r="BD22508" s="10"/>
      <c r="BE22508" s="10"/>
      <c r="BF22508" s="10"/>
      <c r="BG22508" s="6"/>
    </row>
    <row r="22509" spans="34:59" x14ac:dyDescent="0.25">
      <c r="AH22509" s="6"/>
      <c r="AI22509" s="6"/>
      <c r="AJ22509" s="6"/>
      <c r="AK22509" s="6"/>
      <c r="AL22509" s="6"/>
      <c r="AM22509" s="6"/>
      <c r="AN22509" s="6"/>
      <c r="AO22509" s="6"/>
      <c r="AP22509" s="6"/>
      <c r="AQ22509" s="6"/>
      <c r="AR22509" s="6"/>
      <c r="AS22509" s="6"/>
      <c r="AT22509" s="6"/>
      <c r="AU22509" s="6"/>
      <c r="AV22509" s="6"/>
      <c r="AW22509" s="6"/>
      <c r="AX22509" s="6"/>
      <c r="AY22509" s="6"/>
      <c r="AZ22509" s="6"/>
      <c r="BA22509" s="6"/>
      <c r="BB22509" s="6"/>
      <c r="BC22509" s="6"/>
      <c r="BD22509" s="6"/>
      <c r="BE22509" s="6"/>
      <c r="BF22509" s="6"/>
      <c r="BG22509" s="10"/>
    </row>
    <row r="22510" spans="34:59" x14ac:dyDescent="0.25">
      <c r="AH22510" s="10"/>
      <c r="AI22510" s="6"/>
    </row>
    <row r="22511" spans="34:59" x14ac:dyDescent="0.25">
      <c r="AH22511" s="6"/>
      <c r="AI22511" s="6"/>
      <c r="AJ22511" s="6"/>
      <c r="AK22511" s="6"/>
      <c r="AL22511" s="6"/>
      <c r="AM22511" s="6"/>
      <c r="AN22511" s="6"/>
      <c r="AO22511" s="6"/>
      <c r="AP22511" s="6"/>
      <c r="AQ22511" s="6"/>
      <c r="AR22511" s="6"/>
      <c r="AS22511" s="6"/>
      <c r="AT22511" s="6"/>
      <c r="AU22511" s="6"/>
      <c r="AV22511" s="6"/>
      <c r="AW22511" s="6"/>
      <c r="AX22511" s="6"/>
      <c r="AY22511" s="6"/>
      <c r="AZ22511" s="6"/>
      <c r="BA22511" s="6"/>
      <c r="BB22511" s="6"/>
      <c r="BC22511" s="6"/>
      <c r="BD22511" s="6"/>
      <c r="BE22511" s="6"/>
      <c r="BF22511" s="6"/>
      <c r="BG22511" s="6"/>
    </row>
    <row r="22512" spans="34:59" x14ac:dyDescent="0.25">
      <c r="AH22512" s="10"/>
      <c r="AI22512" s="6"/>
      <c r="AJ22512" s="10"/>
      <c r="AK22512" s="10"/>
      <c r="AL22512" s="10"/>
      <c r="AM22512" s="10"/>
      <c r="AN22512" s="10"/>
      <c r="AO22512" s="10"/>
      <c r="AP22512" s="10"/>
      <c r="AQ22512" s="10"/>
      <c r="AR22512" s="10"/>
      <c r="AS22512" s="10"/>
      <c r="AT22512" s="10"/>
      <c r="AU22512" s="10"/>
      <c r="AV22512" s="10"/>
      <c r="AW22512" s="10"/>
      <c r="AX22512" s="10"/>
      <c r="AY22512" s="10"/>
      <c r="AZ22512" s="10"/>
      <c r="BA22512" s="10"/>
      <c r="BB22512" s="10"/>
      <c r="BC22512" s="10"/>
      <c r="BD22512" s="10"/>
      <c r="BE22512" s="10"/>
      <c r="BF22512" s="10"/>
      <c r="BG22512" s="6"/>
    </row>
    <row r="22513" spans="34:59" x14ac:dyDescent="0.25">
      <c r="AH22513" s="6"/>
      <c r="AI22513" s="6"/>
      <c r="AJ22513" s="6"/>
      <c r="AK22513" s="6"/>
      <c r="AL22513" s="6"/>
      <c r="AM22513" s="6"/>
      <c r="AN22513" s="6"/>
      <c r="AO22513" s="6"/>
      <c r="AP22513" s="6"/>
      <c r="AQ22513" s="6"/>
      <c r="AR22513" s="6"/>
      <c r="AS22513" s="6"/>
      <c r="AT22513" s="6"/>
      <c r="AU22513" s="6"/>
      <c r="AV22513" s="6"/>
      <c r="AW22513" s="6"/>
      <c r="AX22513" s="6"/>
      <c r="AY22513" s="6"/>
      <c r="AZ22513" s="6"/>
      <c r="BA22513" s="6"/>
      <c r="BB22513" s="6"/>
      <c r="BC22513" s="6"/>
      <c r="BD22513" s="6"/>
      <c r="BE22513" s="6"/>
      <c r="BF22513" s="6"/>
      <c r="BG22513" s="10"/>
    </row>
    <row r="22514" spans="34:59" x14ac:dyDescent="0.25">
      <c r="AH22514" s="10"/>
      <c r="AI22514" s="6"/>
    </row>
    <row r="22515" spans="34:59" x14ac:dyDescent="0.25">
      <c r="AH22515" s="6"/>
      <c r="AI22515" s="6"/>
      <c r="AJ22515" s="6"/>
      <c r="AK22515" s="6"/>
      <c r="AL22515" s="6"/>
      <c r="AM22515" s="6"/>
      <c r="AN22515" s="6"/>
      <c r="AO22515" s="6"/>
      <c r="AP22515" s="6"/>
      <c r="AQ22515" s="6"/>
      <c r="AR22515" s="6"/>
      <c r="AS22515" s="6"/>
      <c r="AT22515" s="6"/>
      <c r="AU22515" s="6"/>
      <c r="AV22515" s="6"/>
      <c r="AW22515" s="6"/>
      <c r="AX22515" s="6"/>
      <c r="AY22515" s="6"/>
      <c r="AZ22515" s="6"/>
      <c r="BA22515" s="6"/>
      <c r="BB22515" s="6"/>
      <c r="BC22515" s="6"/>
      <c r="BD22515" s="6"/>
      <c r="BE22515" s="6"/>
      <c r="BF22515" s="6"/>
      <c r="BG22515" s="6"/>
    </row>
    <row r="22516" spans="34:59" x14ac:dyDescent="0.25">
      <c r="AH22516" s="10"/>
      <c r="AI22516" s="6"/>
      <c r="AJ22516" s="10"/>
      <c r="AK22516" s="10"/>
      <c r="AL22516" s="10"/>
      <c r="AM22516" s="10"/>
      <c r="AN22516" s="10"/>
      <c r="AO22516" s="10"/>
      <c r="AP22516" s="10"/>
      <c r="AQ22516" s="10"/>
      <c r="AR22516" s="10"/>
      <c r="AS22516" s="10"/>
      <c r="AT22516" s="10"/>
      <c r="AU22516" s="10"/>
      <c r="AV22516" s="10"/>
      <c r="AW22516" s="10"/>
      <c r="AX22516" s="10"/>
      <c r="AY22516" s="10"/>
      <c r="AZ22516" s="10"/>
      <c r="BA22516" s="10"/>
      <c r="BB22516" s="10"/>
      <c r="BC22516" s="10"/>
      <c r="BD22516" s="10"/>
      <c r="BE22516" s="10"/>
      <c r="BF22516" s="10"/>
      <c r="BG22516" s="6"/>
    </row>
    <row r="22518" spans="34:59" x14ac:dyDescent="0.25">
      <c r="AH22518" s="10"/>
      <c r="AI22518" s="6"/>
    </row>
    <row r="22519" spans="34:59" x14ac:dyDescent="0.25">
      <c r="AH22519" s="6"/>
      <c r="AI22519" s="6"/>
      <c r="AJ22519" s="6"/>
      <c r="AK22519" s="6"/>
      <c r="AL22519" s="6"/>
      <c r="AM22519" s="6"/>
      <c r="AN22519" s="6"/>
      <c r="AO22519" s="6"/>
      <c r="AP22519" s="6"/>
      <c r="AQ22519" s="6"/>
      <c r="AR22519" s="6"/>
      <c r="AS22519" s="6"/>
      <c r="AT22519" s="6"/>
      <c r="AU22519" s="6"/>
      <c r="AV22519" s="6"/>
      <c r="AW22519" s="6"/>
      <c r="AX22519" s="6"/>
      <c r="AY22519" s="6"/>
      <c r="AZ22519" s="6"/>
      <c r="BA22519" s="6"/>
      <c r="BB22519" s="6"/>
      <c r="BC22519" s="6"/>
      <c r="BD22519" s="6"/>
      <c r="BE22519" s="6"/>
      <c r="BF22519" s="6"/>
      <c r="BG22519" s="6"/>
    </row>
    <row r="22520" spans="34:59" x14ac:dyDescent="0.25">
      <c r="AH22520" s="10"/>
      <c r="AI22520" s="6"/>
      <c r="AJ22520" s="10"/>
      <c r="AK22520" s="10"/>
      <c r="AL22520" s="10"/>
      <c r="AM22520" s="10"/>
      <c r="AN22520" s="10"/>
      <c r="AO22520" s="10"/>
      <c r="AP22520" s="10"/>
      <c r="AQ22520" s="10"/>
      <c r="AR22520" s="10"/>
      <c r="AS22520" s="10"/>
      <c r="AT22520" s="10"/>
      <c r="AU22520" s="10"/>
      <c r="AV22520" s="10"/>
      <c r="AW22520" s="10"/>
      <c r="AX22520" s="10"/>
      <c r="AY22520" s="10"/>
      <c r="AZ22520" s="10"/>
      <c r="BA22520" s="10"/>
      <c r="BB22520" s="10"/>
      <c r="BC22520" s="10"/>
      <c r="BD22520" s="10"/>
      <c r="BE22520" s="10"/>
      <c r="BF22520" s="10"/>
      <c r="BG22520" s="6"/>
    </row>
    <row r="22521" spans="34:59" x14ac:dyDescent="0.25">
      <c r="AH22521" s="6"/>
      <c r="AI22521" s="6"/>
      <c r="AJ22521" s="6"/>
      <c r="AK22521" s="6"/>
      <c r="AL22521" s="6"/>
      <c r="AM22521" s="6"/>
      <c r="AN22521" s="6"/>
      <c r="AO22521" s="6"/>
      <c r="AP22521" s="6"/>
      <c r="AQ22521" s="6"/>
      <c r="AR22521" s="6"/>
      <c r="AS22521" s="6"/>
      <c r="AT22521" s="6"/>
      <c r="AU22521" s="6"/>
      <c r="AV22521" s="6"/>
      <c r="AW22521" s="6"/>
      <c r="AX22521" s="6"/>
      <c r="AY22521" s="6"/>
      <c r="AZ22521" s="6"/>
      <c r="BA22521" s="6"/>
      <c r="BB22521" s="6"/>
      <c r="BC22521" s="6"/>
      <c r="BD22521" s="6"/>
      <c r="BE22521" s="6"/>
      <c r="BF22521" s="6"/>
      <c r="BG22521" s="10"/>
    </row>
    <row r="22522" spans="34:59" x14ac:dyDescent="0.25">
      <c r="AH22522" s="10"/>
      <c r="AI22522" s="6"/>
    </row>
    <row r="22523" spans="34:59" x14ac:dyDescent="0.25">
      <c r="AH22523" s="6"/>
      <c r="AI22523" s="6"/>
      <c r="AJ22523" s="6"/>
      <c r="AK22523" s="6"/>
      <c r="AL22523" s="6"/>
      <c r="AM22523" s="6"/>
      <c r="AN22523" s="6"/>
      <c r="AO22523" s="6"/>
      <c r="AP22523" s="6"/>
      <c r="AQ22523" s="6"/>
      <c r="AR22523" s="6"/>
      <c r="AS22523" s="6"/>
      <c r="AT22523" s="6"/>
      <c r="AU22523" s="6"/>
      <c r="AV22523" s="6"/>
      <c r="AW22523" s="6"/>
      <c r="AX22523" s="6"/>
      <c r="AY22523" s="6"/>
      <c r="AZ22523" s="6"/>
      <c r="BA22523" s="6"/>
      <c r="BB22523" s="6"/>
      <c r="BC22523" s="6"/>
      <c r="BD22523" s="6"/>
      <c r="BE22523" s="6"/>
      <c r="BF22523" s="6"/>
      <c r="BG22523" s="6"/>
    </row>
    <row r="22524" spans="34:59" x14ac:dyDescent="0.25">
      <c r="AH22524" s="10"/>
      <c r="AI22524" s="6"/>
      <c r="AJ22524" s="10"/>
      <c r="AK22524" s="10"/>
      <c r="AL22524" s="10"/>
      <c r="AM22524" s="10"/>
      <c r="AN22524" s="10"/>
      <c r="AO22524" s="10"/>
      <c r="AP22524" s="10"/>
      <c r="AQ22524" s="10"/>
      <c r="AR22524" s="10"/>
      <c r="AS22524" s="10"/>
      <c r="AT22524" s="10"/>
      <c r="AU22524" s="10"/>
      <c r="AV22524" s="10"/>
      <c r="AW22524" s="10"/>
      <c r="AX22524" s="10"/>
      <c r="AY22524" s="10"/>
      <c r="AZ22524" s="10"/>
      <c r="BA22524" s="10"/>
      <c r="BB22524" s="10"/>
      <c r="BC22524" s="10"/>
      <c r="BD22524" s="10"/>
      <c r="BE22524" s="10"/>
      <c r="BF22524" s="10"/>
      <c r="BG22524" s="6"/>
    </row>
    <row r="22525" spans="34:59" x14ac:dyDescent="0.25">
      <c r="AH22525" s="6"/>
      <c r="AI22525" s="6"/>
      <c r="AJ22525" s="6"/>
      <c r="AK22525" s="6"/>
      <c r="AL22525" s="6"/>
      <c r="AM22525" s="6"/>
      <c r="AN22525" s="6"/>
      <c r="AO22525" s="6"/>
      <c r="AP22525" s="6"/>
      <c r="AQ22525" s="6"/>
      <c r="AR22525" s="6"/>
      <c r="AS22525" s="6"/>
      <c r="AT22525" s="6"/>
      <c r="AU22525" s="6"/>
      <c r="AV22525" s="6"/>
      <c r="AW22525" s="6"/>
      <c r="AX22525" s="6"/>
      <c r="AY22525" s="6"/>
      <c r="AZ22525" s="6"/>
      <c r="BA22525" s="6"/>
      <c r="BB22525" s="6"/>
      <c r="BC22525" s="6"/>
      <c r="BD22525" s="6"/>
      <c r="BE22525" s="6"/>
      <c r="BF22525" s="6"/>
      <c r="BG22525" s="10"/>
    </row>
    <row r="22526" spans="34:59" x14ac:dyDescent="0.25">
      <c r="AH22526" s="10"/>
      <c r="AI22526" s="6"/>
    </row>
    <row r="22527" spans="34:59" x14ac:dyDescent="0.25">
      <c r="AH22527" s="6"/>
      <c r="AI22527" s="6"/>
      <c r="AJ22527" s="6"/>
      <c r="AK22527" s="6"/>
      <c r="AL22527" s="6"/>
      <c r="AM22527" s="6"/>
      <c r="AN22527" s="6"/>
      <c r="AO22527" s="6"/>
      <c r="AP22527" s="6"/>
      <c r="AQ22527" s="6"/>
      <c r="AR22527" s="6"/>
      <c r="AS22527" s="6"/>
      <c r="AT22527" s="6"/>
      <c r="AU22527" s="6"/>
      <c r="AV22527" s="6"/>
      <c r="AW22527" s="6"/>
      <c r="AX22527" s="6"/>
      <c r="AY22527" s="6"/>
      <c r="AZ22527" s="6"/>
      <c r="BA22527" s="6"/>
      <c r="BB22527" s="6"/>
      <c r="BC22527" s="6"/>
      <c r="BD22527" s="6"/>
      <c r="BE22527" s="6"/>
      <c r="BF22527" s="6"/>
      <c r="BG22527" s="6"/>
    </row>
    <row r="22528" spans="34:59" x14ac:dyDescent="0.25">
      <c r="AH22528" s="10"/>
      <c r="AI22528" s="6"/>
      <c r="AJ22528" s="10"/>
      <c r="AK22528" s="10"/>
      <c r="AL22528" s="10"/>
      <c r="AM22528" s="10"/>
      <c r="AN22528" s="10"/>
      <c r="AO22528" s="10"/>
      <c r="AP22528" s="10"/>
      <c r="AQ22528" s="10"/>
      <c r="AR22528" s="10"/>
      <c r="AS22528" s="10"/>
      <c r="AT22528" s="10"/>
      <c r="AU22528" s="10"/>
      <c r="AV22528" s="10"/>
      <c r="AW22528" s="10"/>
      <c r="AX22528" s="10"/>
      <c r="AY22528" s="10"/>
      <c r="AZ22528" s="10"/>
      <c r="BA22528" s="10"/>
      <c r="BB22528" s="10"/>
      <c r="BC22528" s="10"/>
      <c r="BD22528" s="10"/>
      <c r="BE22528" s="10"/>
      <c r="BF22528" s="10"/>
      <c r="BG22528" s="6"/>
    </row>
    <row r="22529" spans="34:59" x14ac:dyDescent="0.25">
      <c r="AH22529" s="6"/>
      <c r="AI22529" s="6"/>
      <c r="AJ22529" s="6"/>
      <c r="AK22529" s="6"/>
      <c r="AL22529" s="6"/>
      <c r="AM22529" s="6"/>
      <c r="AN22529" s="6"/>
      <c r="AO22529" s="6"/>
      <c r="AP22529" s="6"/>
      <c r="AQ22529" s="6"/>
      <c r="AR22529" s="6"/>
      <c r="AS22529" s="6"/>
      <c r="AT22529" s="6"/>
      <c r="AU22529" s="6"/>
      <c r="AV22529" s="6"/>
      <c r="AW22529" s="6"/>
      <c r="AX22529" s="6"/>
      <c r="AY22529" s="6"/>
      <c r="AZ22529" s="6"/>
      <c r="BA22529" s="6"/>
      <c r="BB22529" s="6"/>
      <c r="BC22529" s="6"/>
      <c r="BD22529" s="6"/>
      <c r="BE22529" s="6"/>
      <c r="BF22529" s="6"/>
      <c r="BG22529" s="10"/>
    </row>
    <row r="22530" spans="34:59" x14ac:dyDescent="0.25">
      <c r="AH22530" s="10"/>
      <c r="AI22530" s="6"/>
    </row>
    <row r="22531" spans="34:59" x14ac:dyDescent="0.25">
      <c r="AH22531" s="6"/>
      <c r="AI22531" s="6"/>
      <c r="AJ22531" s="6"/>
      <c r="AK22531" s="6"/>
      <c r="AL22531" s="6"/>
      <c r="AM22531" s="6"/>
      <c r="AN22531" s="6"/>
      <c r="AO22531" s="6"/>
      <c r="AP22531" s="6"/>
      <c r="AQ22531" s="6"/>
      <c r="AR22531" s="6"/>
      <c r="AS22531" s="6"/>
      <c r="AT22531" s="6"/>
      <c r="AU22531" s="6"/>
      <c r="AV22531" s="6"/>
      <c r="AW22531" s="6"/>
      <c r="AX22531" s="6"/>
      <c r="AY22531" s="6"/>
      <c r="AZ22531" s="6"/>
      <c r="BA22531" s="6"/>
      <c r="BB22531" s="6"/>
      <c r="BC22531" s="6"/>
      <c r="BD22531" s="6"/>
      <c r="BE22531" s="6"/>
      <c r="BF22531" s="6"/>
      <c r="BG22531" s="6"/>
    </row>
    <row r="22532" spans="34:59" x14ac:dyDescent="0.25">
      <c r="AH22532" s="10"/>
      <c r="AI22532" s="6"/>
      <c r="AJ22532" s="10"/>
      <c r="AK22532" s="10"/>
      <c r="AL22532" s="10"/>
      <c r="AM22532" s="10"/>
      <c r="AN22532" s="10"/>
      <c r="AO22532" s="10"/>
      <c r="AP22532" s="10"/>
      <c r="AQ22532" s="10"/>
      <c r="AR22532" s="10"/>
      <c r="AS22532" s="10"/>
      <c r="AT22532" s="10"/>
      <c r="AU22532" s="10"/>
      <c r="AV22532" s="10"/>
      <c r="AW22532" s="10"/>
      <c r="AX22532" s="10"/>
      <c r="AY22532" s="10"/>
      <c r="AZ22532" s="10"/>
      <c r="BA22532" s="10"/>
      <c r="BB22532" s="10"/>
      <c r="BC22532" s="10"/>
      <c r="BD22532" s="10"/>
      <c r="BE22532" s="10"/>
      <c r="BF22532" s="10"/>
      <c r="BG22532" s="6"/>
    </row>
    <row r="22534" spans="34:59" x14ac:dyDescent="0.25">
      <c r="AH22534" s="10"/>
      <c r="AI22534" s="6"/>
    </row>
    <row r="22535" spans="34:59" x14ac:dyDescent="0.25">
      <c r="AH22535" s="6"/>
      <c r="AI22535" s="6"/>
      <c r="AJ22535" s="6"/>
      <c r="AK22535" s="6"/>
      <c r="AL22535" s="6"/>
      <c r="AM22535" s="6"/>
      <c r="AN22535" s="6"/>
      <c r="AO22535" s="6"/>
      <c r="AP22535" s="6"/>
      <c r="AQ22535" s="6"/>
      <c r="AR22535" s="6"/>
      <c r="AS22535" s="6"/>
      <c r="AT22535" s="6"/>
      <c r="AU22535" s="6"/>
      <c r="AV22535" s="6"/>
      <c r="AW22535" s="6"/>
      <c r="AX22535" s="6"/>
      <c r="AY22535" s="6"/>
      <c r="AZ22535" s="6"/>
      <c r="BA22535" s="6"/>
      <c r="BB22535" s="6"/>
      <c r="BC22535" s="6"/>
      <c r="BD22535" s="6"/>
      <c r="BE22535" s="6"/>
      <c r="BF22535" s="6"/>
      <c r="BG22535" s="6"/>
    </row>
    <row r="22536" spans="34:59" x14ac:dyDescent="0.25">
      <c r="AH22536" s="10"/>
      <c r="AI22536" s="6"/>
      <c r="AJ22536" s="10"/>
      <c r="AK22536" s="10"/>
      <c r="AL22536" s="10"/>
      <c r="AM22536" s="10"/>
      <c r="AN22536" s="10"/>
      <c r="AO22536" s="10"/>
      <c r="AP22536" s="10"/>
      <c r="AQ22536" s="10"/>
      <c r="AR22536" s="10"/>
      <c r="AS22536" s="10"/>
      <c r="AT22536" s="10"/>
      <c r="AU22536" s="10"/>
      <c r="AV22536" s="10"/>
      <c r="AW22536" s="10"/>
      <c r="AX22536" s="10"/>
      <c r="AY22536" s="10"/>
      <c r="AZ22536" s="10"/>
      <c r="BA22536" s="10"/>
      <c r="BB22536" s="10"/>
      <c r="BC22536" s="10"/>
      <c r="BD22536" s="10"/>
      <c r="BE22536" s="10"/>
      <c r="BF22536" s="10"/>
      <c r="BG22536" s="6"/>
    </row>
    <row r="22537" spans="34:59" x14ac:dyDescent="0.25">
      <c r="AH22537" s="6"/>
      <c r="AI22537" s="6"/>
      <c r="AJ22537" s="6"/>
      <c r="AK22537" s="6"/>
      <c r="AL22537" s="6"/>
      <c r="AM22537" s="6"/>
      <c r="AN22537" s="6"/>
      <c r="AO22537" s="6"/>
      <c r="AP22537" s="6"/>
      <c r="AQ22537" s="6"/>
      <c r="AR22537" s="6"/>
      <c r="AS22537" s="6"/>
      <c r="AT22537" s="6"/>
      <c r="AU22537" s="6"/>
      <c r="AV22537" s="6"/>
      <c r="AW22537" s="6"/>
      <c r="AX22537" s="6"/>
      <c r="AY22537" s="6"/>
      <c r="AZ22537" s="6"/>
      <c r="BA22537" s="6"/>
      <c r="BB22537" s="6"/>
      <c r="BC22537" s="6"/>
      <c r="BD22537" s="6"/>
      <c r="BE22537" s="6"/>
      <c r="BF22537" s="6"/>
      <c r="BG22537" s="10"/>
    </row>
    <row r="22538" spans="34:59" x14ac:dyDescent="0.25">
      <c r="AH22538" s="10"/>
      <c r="AI22538" s="6"/>
    </row>
    <row r="22539" spans="34:59" x14ac:dyDescent="0.25">
      <c r="AH22539" s="6"/>
      <c r="AI22539" s="6"/>
      <c r="AJ22539" s="6"/>
      <c r="AK22539" s="6"/>
      <c r="AL22539" s="6"/>
      <c r="AM22539" s="6"/>
      <c r="AN22539" s="6"/>
      <c r="AO22539" s="6"/>
      <c r="AP22539" s="6"/>
      <c r="AQ22539" s="6"/>
      <c r="AR22539" s="6"/>
      <c r="AS22539" s="6"/>
      <c r="AT22539" s="6"/>
      <c r="AU22539" s="6"/>
      <c r="AV22539" s="6"/>
      <c r="AW22539" s="6"/>
      <c r="AX22539" s="6"/>
      <c r="AY22539" s="6"/>
      <c r="AZ22539" s="6"/>
      <c r="BA22539" s="6"/>
      <c r="BB22539" s="6"/>
      <c r="BC22539" s="6"/>
      <c r="BD22539" s="6"/>
      <c r="BE22539" s="6"/>
      <c r="BF22539" s="6"/>
      <c r="BG22539" s="6"/>
    </row>
    <row r="22540" spans="34:59" x14ac:dyDescent="0.25">
      <c r="AH22540" s="10"/>
      <c r="AI22540" s="6"/>
      <c r="AJ22540" s="10"/>
      <c r="AK22540" s="10"/>
      <c r="AL22540" s="10"/>
      <c r="AM22540" s="10"/>
      <c r="AN22540" s="10"/>
      <c r="AO22540" s="10"/>
      <c r="AP22540" s="10"/>
      <c r="AQ22540" s="10"/>
      <c r="AR22540" s="10"/>
      <c r="AS22540" s="10"/>
      <c r="AT22540" s="10"/>
      <c r="AU22540" s="10"/>
      <c r="AV22540" s="10"/>
      <c r="AW22540" s="10"/>
      <c r="AX22540" s="10"/>
      <c r="AY22540" s="10"/>
      <c r="AZ22540" s="10"/>
      <c r="BA22540" s="10"/>
      <c r="BB22540" s="10"/>
      <c r="BC22540" s="10"/>
      <c r="BD22540" s="10"/>
      <c r="BE22540" s="10"/>
      <c r="BF22540" s="10"/>
      <c r="BG22540" s="6"/>
    </row>
    <row r="22541" spans="34:59" x14ac:dyDescent="0.25">
      <c r="AH22541" s="6"/>
      <c r="AI22541" s="6"/>
      <c r="AJ22541" s="6"/>
      <c r="AK22541" s="6"/>
      <c r="AL22541" s="6"/>
      <c r="AM22541" s="6"/>
      <c r="AN22541" s="6"/>
      <c r="AO22541" s="6"/>
      <c r="AP22541" s="6"/>
      <c r="AQ22541" s="6"/>
      <c r="AR22541" s="6"/>
      <c r="AS22541" s="6"/>
      <c r="AT22541" s="6"/>
      <c r="AU22541" s="6"/>
      <c r="AV22541" s="6"/>
      <c r="AW22541" s="6"/>
      <c r="AX22541" s="6"/>
      <c r="AY22541" s="6"/>
      <c r="AZ22541" s="6"/>
      <c r="BA22541" s="6"/>
      <c r="BB22541" s="6"/>
      <c r="BC22541" s="6"/>
      <c r="BD22541" s="6"/>
      <c r="BE22541" s="6"/>
      <c r="BF22541" s="6"/>
      <c r="BG22541" s="10"/>
    </row>
    <row r="22542" spans="34:59" x14ac:dyDescent="0.25">
      <c r="AH22542" s="10"/>
      <c r="AI22542" s="6"/>
    </row>
    <row r="22543" spans="34:59" x14ac:dyDescent="0.25">
      <c r="AH22543" s="6"/>
      <c r="AI22543" s="6"/>
      <c r="AJ22543" s="6"/>
      <c r="AK22543" s="6"/>
      <c r="AL22543" s="6"/>
      <c r="AM22543" s="6"/>
      <c r="AN22543" s="6"/>
      <c r="AO22543" s="6"/>
      <c r="AP22543" s="6"/>
      <c r="AQ22543" s="6"/>
      <c r="AR22543" s="6"/>
      <c r="AS22543" s="6"/>
      <c r="AT22543" s="6"/>
      <c r="AU22543" s="6"/>
      <c r="AV22543" s="6"/>
      <c r="AW22543" s="6"/>
      <c r="AX22543" s="6"/>
      <c r="AY22543" s="6"/>
      <c r="AZ22543" s="6"/>
      <c r="BA22543" s="6"/>
      <c r="BB22543" s="6"/>
      <c r="BC22543" s="6"/>
      <c r="BD22543" s="6"/>
      <c r="BE22543" s="6"/>
      <c r="BF22543" s="6"/>
      <c r="BG22543" s="6"/>
    </row>
    <row r="22544" spans="34:59" x14ac:dyDescent="0.25">
      <c r="AH22544" s="10"/>
      <c r="AI22544" s="6"/>
      <c r="AJ22544" s="10"/>
      <c r="AK22544" s="10"/>
      <c r="AL22544" s="10"/>
      <c r="AM22544" s="10"/>
      <c r="AN22544" s="10"/>
      <c r="AO22544" s="10"/>
      <c r="AP22544" s="10"/>
      <c r="AQ22544" s="10"/>
      <c r="AR22544" s="10"/>
      <c r="AS22544" s="10"/>
      <c r="AT22544" s="10"/>
      <c r="AU22544" s="10"/>
      <c r="AV22544" s="10"/>
      <c r="AW22544" s="10"/>
      <c r="AX22544" s="10"/>
      <c r="AY22544" s="10"/>
      <c r="AZ22544" s="10"/>
      <c r="BA22544" s="10"/>
      <c r="BB22544" s="10"/>
      <c r="BC22544" s="10"/>
      <c r="BD22544" s="10"/>
      <c r="BE22544" s="10"/>
      <c r="BF22544" s="10"/>
      <c r="BG22544" s="6"/>
    </row>
    <row r="22545" spans="34:59" x14ac:dyDescent="0.25">
      <c r="AH22545" s="6"/>
      <c r="AI22545" s="6"/>
      <c r="AJ22545" s="6"/>
      <c r="AK22545" s="6"/>
      <c r="AL22545" s="6"/>
      <c r="AM22545" s="6"/>
      <c r="AN22545" s="6"/>
      <c r="AO22545" s="6"/>
      <c r="AP22545" s="6"/>
      <c r="AQ22545" s="6"/>
      <c r="AR22545" s="6"/>
      <c r="AS22545" s="6"/>
      <c r="AT22545" s="6"/>
      <c r="AU22545" s="6"/>
      <c r="AV22545" s="6"/>
      <c r="AW22545" s="6"/>
      <c r="AX22545" s="6"/>
      <c r="AY22545" s="6"/>
      <c r="AZ22545" s="6"/>
      <c r="BA22545" s="6"/>
      <c r="BB22545" s="6"/>
      <c r="BC22545" s="6"/>
      <c r="BD22545" s="6"/>
      <c r="BE22545" s="6"/>
      <c r="BF22545" s="6"/>
      <c r="BG22545" s="10"/>
    </row>
    <row r="22546" spans="34:59" x14ac:dyDescent="0.25">
      <c r="AH22546" s="10"/>
      <c r="AI22546" s="6"/>
    </row>
    <row r="22547" spans="34:59" x14ac:dyDescent="0.25">
      <c r="AH22547" s="6"/>
      <c r="AI22547" s="6"/>
      <c r="AJ22547" s="6"/>
      <c r="AK22547" s="6"/>
      <c r="AL22547" s="6"/>
      <c r="AM22547" s="6"/>
      <c r="AN22547" s="6"/>
      <c r="AO22547" s="6"/>
      <c r="AP22547" s="6"/>
      <c r="AQ22547" s="6"/>
      <c r="AR22547" s="6"/>
      <c r="AS22547" s="6"/>
      <c r="AT22547" s="6"/>
      <c r="AU22547" s="6"/>
      <c r="AV22547" s="6"/>
      <c r="AW22547" s="6"/>
      <c r="AX22547" s="6"/>
      <c r="AY22547" s="6"/>
      <c r="AZ22547" s="6"/>
      <c r="BA22547" s="6"/>
      <c r="BB22547" s="6"/>
      <c r="BC22547" s="6"/>
      <c r="BD22547" s="6"/>
      <c r="BE22547" s="6"/>
      <c r="BF22547" s="6"/>
      <c r="BG22547" s="6"/>
    </row>
    <row r="22548" spans="34:59" x14ac:dyDescent="0.25">
      <c r="AH22548" s="10"/>
      <c r="AI22548" s="6"/>
      <c r="AJ22548" s="10"/>
      <c r="AK22548" s="10"/>
      <c r="AL22548" s="10"/>
      <c r="AM22548" s="10"/>
      <c r="AN22548" s="10"/>
      <c r="AO22548" s="10"/>
      <c r="AP22548" s="10"/>
      <c r="AQ22548" s="10"/>
      <c r="AR22548" s="10"/>
      <c r="AS22548" s="10"/>
      <c r="AT22548" s="10"/>
      <c r="AU22548" s="10"/>
      <c r="AV22548" s="10"/>
      <c r="AW22548" s="10"/>
      <c r="AX22548" s="10"/>
      <c r="AY22548" s="10"/>
      <c r="AZ22548" s="10"/>
      <c r="BA22548" s="10"/>
      <c r="BB22548" s="10"/>
      <c r="BC22548" s="10"/>
      <c r="BD22548" s="10"/>
      <c r="BE22548" s="10"/>
      <c r="BF22548" s="10"/>
      <c r="BG22548" s="6"/>
    </row>
    <row r="22550" spans="34:59" x14ac:dyDescent="0.25">
      <c r="AH22550" s="10"/>
      <c r="AI22550" s="6"/>
    </row>
    <row r="22551" spans="34:59" x14ac:dyDescent="0.25">
      <c r="AH22551" s="6"/>
      <c r="AI22551" s="6"/>
      <c r="AJ22551" s="6"/>
      <c r="AK22551" s="6"/>
      <c r="AL22551" s="6"/>
      <c r="AM22551" s="6"/>
      <c r="AN22551" s="6"/>
      <c r="AO22551" s="6"/>
      <c r="AP22551" s="6"/>
      <c r="AQ22551" s="6"/>
      <c r="AR22551" s="6"/>
      <c r="AS22551" s="6"/>
      <c r="AT22551" s="6"/>
      <c r="AU22551" s="6"/>
      <c r="AV22551" s="6"/>
      <c r="AW22551" s="6"/>
      <c r="AX22551" s="6"/>
      <c r="AY22551" s="6"/>
      <c r="AZ22551" s="6"/>
      <c r="BA22551" s="6"/>
      <c r="BB22551" s="6"/>
      <c r="BC22551" s="6"/>
      <c r="BD22551" s="6"/>
      <c r="BE22551" s="6"/>
      <c r="BF22551" s="6"/>
      <c r="BG22551" s="6"/>
    </row>
    <row r="22552" spans="34:59" x14ac:dyDescent="0.25">
      <c r="AH22552" s="10"/>
      <c r="AI22552" s="6"/>
      <c r="AJ22552" s="10"/>
      <c r="AK22552" s="10"/>
      <c r="AL22552" s="10"/>
      <c r="AM22552" s="10"/>
      <c r="AN22552" s="10"/>
      <c r="AO22552" s="10"/>
      <c r="AP22552" s="10"/>
      <c r="AQ22552" s="10"/>
      <c r="AR22552" s="10"/>
      <c r="AS22552" s="10"/>
      <c r="AT22552" s="10"/>
      <c r="AU22552" s="10"/>
      <c r="AV22552" s="10"/>
      <c r="AW22552" s="10"/>
      <c r="AX22552" s="10"/>
      <c r="AY22552" s="10"/>
      <c r="AZ22552" s="10"/>
      <c r="BA22552" s="10"/>
      <c r="BB22552" s="10"/>
      <c r="BC22552" s="10"/>
      <c r="BD22552" s="10"/>
      <c r="BE22552" s="10"/>
      <c r="BF22552" s="10"/>
      <c r="BG22552" s="6"/>
    </row>
    <row r="22553" spans="34:59" x14ac:dyDescent="0.25">
      <c r="AH22553" s="6"/>
      <c r="AI22553" s="6"/>
      <c r="AJ22553" s="6"/>
      <c r="AK22553" s="6"/>
      <c r="AL22553" s="6"/>
      <c r="AM22553" s="6"/>
      <c r="AN22553" s="6"/>
      <c r="AO22553" s="6"/>
      <c r="AP22553" s="6"/>
      <c r="AQ22553" s="6"/>
      <c r="AR22553" s="6"/>
      <c r="AS22553" s="6"/>
      <c r="AT22553" s="6"/>
      <c r="AU22553" s="6"/>
      <c r="AV22553" s="6"/>
      <c r="AW22553" s="6"/>
      <c r="AX22553" s="6"/>
      <c r="AY22553" s="6"/>
      <c r="AZ22553" s="6"/>
      <c r="BA22553" s="6"/>
      <c r="BB22553" s="6"/>
      <c r="BC22553" s="6"/>
      <c r="BD22553" s="6"/>
      <c r="BE22553" s="6"/>
      <c r="BF22553" s="6"/>
      <c r="BG22553" s="10"/>
    </row>
    <row r="22554" spans="34:59" x14ac:dyDescent="0.25">
      <c r="AH22554" s="10"/>
      <c r="AI22554" s="6"/>
    </row>
    <row r="22555" spans="34:59" x14ac:dyDescent="0.25">
      <c r="AH22555" s="6"/>
      <c r="AI22555" s="6"/>
      <c r="AJ22555" s="6"/>
      <c r="AK22555" s="6"/>
      <c r="AL22555" s="6"/>
      <c r="AM22555" s="6"/>
      <c r="AN22555" s="6"/>
      <c r="AO22555" s="6"/>
      <c r="AP22555" s="6"/>
      <c r="AQ22555" s="6"/>
      <c r="AR22555" s="6"/>
      <c r="AS22555" s="6"/>
      <c r="AT22555" s="6"/>
      <c r="AU22555" s="6"/>
      <c r="AV22555" s="6"/>
      <c r="AW22555" s="6"/>
      <c r="AX22555" s="6"/>
      <c r="AY22555" s="6"/>
      <c r="AZ22555" s="6"/>
      <c r="BA22555" s="6"/>
      <c r="BB22555" s="6"/>
      <c r="BC22555" s="6"/>
      <c r="BD22555" s="6"/>
      <c r="BE22555" s="6"/>
      <c r="BF22555" s="6"/>
      <c r="BG22555" s="6"/>
    </row>
    <row r="22556" spans="34:59" x14ac:dyDescent="0.25">
      <c r="AH22556" s="10"/>
      <c r="AI22556" s="6"/>
      <c r="AJ22556" s="10"/>
      <c r="AK22556" s="10"/>
      <c r="AL22556" s="10"/>
      <c r="AM22556" s="10"/>
      <c r="AN22556" s="10"/>
      <c r="AO22556" s="10"/>
      <c r="AP22556" s="10"/>
      <c r="AQ22556" s="10"/>
      <c r="AR22556" s="10"/>
      <c r="AS22556" s="10"/>
      <c r="AT22556" s="10"/>
      <c r="AU22556" s="10"/>
      <c r="AV22556" s="10"/>
      <c r="AW22556" s="10"/>
      <c r="AX22556" s="10"/>
      <c r="AY22556" s="10"/>
      <c r="AZ22556" s="10"/>
      <c r="BA22556" s="10"/>
      <c r="BB22556" s="10"/>
      <c r="BC22556" s="10"/>
      <c r="BD22556" s="10"/>
      <c r="BE22556" s="10"/>
      <c r="BF22556" s="10"/>
      <c r="BG22556" s="6"/>
    </row>
    <row r="22557" spans="34:59" x14ac:dyDescent="0.25">
      <c r="AH22557" s="6"/>
      <c r="AI22557" s="6"/>
      <c r="AJ22557" s="6"/>
      <c r="AK22557" s="6"/>
      <c r="AL22557" s="6"/>
      <c r="AM22557" s="6"/>
      <c r="AN22557" s="6"/>
      <c r="AO22557" s="6"/>
      <c r="AP22557" s="6"/>
      <c r="AQ22557" s="6"/>
      <c r="AR22557" s="6"/>
      <c r="AS22557" s="6"/>
      <c r="AT22557" s="6"/>
      <c r="AU22557" s="6"/>
      <c r="AV22557" s="6"/>
      <c r="AW22557" s="6"/>
      <c r="AX22557" s="6"/>
      <c r="AY22557" s="6"/>
      <c r="AZ22557" s="6"/>
      <c r="BA22557" s="6"/>
      <c r="BB22557" s="6"/>
      <c r="BC22557" s="6"/>
      <c r="BD22557" s="6"/>
      <c r="BE22557" s="6"/>
      <c r="BF22557" s="6"/>
      <c r="BG22557" s="10"/>
    </row>
    <row r="22558" spans="34:59" x14ac:dyDescent="0.25">
      <c r="AH22558" s="10"/>
      <c r="AI22558" s="6"/>
    </row>
    <row r="22559" spans="34:59" x14ac:dyDescent="0.25">
      <c r="AH22559" s="6"/>
      <c r="AI22559" s="6"/>
      <c r="AJ22559" s="6"/>
      <c r="AK22559" s="6"/>
      <c r="AL22559" s="6"/>
      <c r="AM22559" s="6"/>
      <c r="AN22559" s="6"/>
      <c r="AO22559" s="6"/>
      <c r="AP22559" s="6"/>
      <c r="AQ22559" s="6"/>
      <c r="AR22559" s="6"/>
      <c r="AS22559" s="6"/>
      <c r="AT22559" s="6"/>
      <c r="AU22559" s="6"/>
      <c r="AV22559" s="6"/>
      <c r="AW22559" s="6"/>
      <c r="AX22559" s="6"/>
      <c r="AY22559" s="6"/>
      <c r="AZ22559" s="6"/>
      <c r="BA22559" s="6"/>
      <c r="BB22559" s="6"/>
      <c r="BC22559" s="6"/>
      <c r="BD22559" s="6"/>
      <c r="BE22559" s="6"/>
      <c r="BF22559" s="6"/>
      <c r="BG22559" s="6"/>
    </row>
    <row r="22560" spans="34:59" x14ac:dyDescent="0.25">
      <c r="AH22560" s="10"/>
      <c r="AI22560" s="6"/>
      <c r="AJ22560" s="10"/>
      <c r="AK22560" s="10"/>
      <c r="AL22560" s="10"/>
      <c r="AM22560" s="10"/>
      <c r="AN22560" s="10"/>
      <c r="AO22560" s="10"/>
      <c r="AP22560" s="10"/>
      <c r="AQ22560" s="10"/>
      <c r="AR22560" s="10"/>
      <c r="AS22560" s="10"/>
      <c r="AT22560" s="10"/>
      <c r="AU22560" s="10"/>
      <c r="AV22560" s="10"/>
      <c r="AW22560" s="10"/>
      <c r="AX22560" s="10"/>
      <c r="AY22560" s="10"/>
      <c r="AZ22560" s="10"/>
      <c r="BA22560" s="10"/>
      <c r="BB22560" s="10"/>
      <c r="BC22560" s="10"/>
      <c r="BD22560" s="10"/>
      <c r="BE22560" s="10"/>
      <c r="BF22560" s="10"/>
      <c r="BG22560" s="6"/>
    </row>
    <row r="22561" spans="34:59" x14ac:dyDescent="0.25">
      <c r="AH22561" s="6"/>
      <c r="AI22561" s="6"/>
      <c r="AJ22561" s="6"/>
      <c r="AK22561" s="6"/>
      <c r="AL22561" s="6"/>
      <c r="AM22561" s="6"/>
      <c r="AN22561" s="6"/>
      <c r="AO22561" s="6"/>
      <c r="AP22561" s="6"/>
      <c r="AQ22561" s="6"/>
      <c r="AR22561" s="6"/>
      <c r="AS22561" s="6"/>
      <c r="AT22561" s="6"/>
      <c r="AU22561" s="6"/>
      <c r="AV22561" s="6"/>
      <c r="AW22561" s="6"/>
      <c r="AX22561" s="6"/>
      <c r="AY22561" s="6"/>
      <c r="AZ22561" s="6"/>
      <c r="BA22561" s="6"/>
      <c r="BB22561" s="6"/>
      <c r="BC22561" s="6"/>
      <c r="BD22561" s="6"/>
      <c r="BE22561" s="6"/>
      <c r="BF22561" s="6"/>
      <c r="BG22561" s="10"/>
    </row>
    <row r="22562" spans="34:59" x14ac:dyDescent="0.25">
      <c r="AH22562" s="10"/>
      <c r="AI22562" s="6"/>
    </row>
    <row r="22563" spans="34:59" x14ac:dyDescent="0.25">
      <c r="AH22563" s="6"/>
      <c r="AI22563" s="6"/>
      <c r="AJ22563" s="6"/>
      <c r="AK22563" s="6"/>
      <c r="AL22563" s="6"/>
      <c r="AM22563" s="6"/>
      <c r="AN22563" s="6"/>
      <c r="AO22563" s="6"/>
      <c r="AP22563" s="6"/>
      <c r="AQ22563" s="6"/>
      <c r="AR22563" s="6"/>
      <c r="AS22563" s="6"/>
      <c r="AT22563" s="6"/>
      <c r="AU22563" s="6"/>
      <c r="AV22563" s="6"/>
      <c r="AW22563" s="6"/>
      <c r="AX22563" s="6"/>
      <c r="AY22563" s="6"/>
      <c r="AZ22563" s="6"/>
      <c r="BA22563" s="6"/>
      <c r="BB22563" s="6"/>
      <c r="BC22563" s="6"/>
      <c r="BD22563" s="6"/>
      <c r="BE22563" s="6"/>
      <c r="BF22563" s="6"/>
      <c r="BG22563" s="6"/>
    </row>
    <row r="22564" spans="34:59" x14ac:dyDescent="0.25">
      <c r="AH22564" s="10"/>
      <c r="AI22564" s="6"/>
      <c r="AJ22564" s="10"/>
      <c r="AK22564" s="10"/>
      <c r="AL22564" s="10"/>
      <c r="AM22564" s="10"/>
      <c r="AN22564" s="10"/>
      <c r="AO22564" s="10"/>
      <c r="AP22564" s="10"/>
      <c r="AQ22564" s="10"/>
      <c r="AR22564" s="10"/>
      <c r="AS22564" s="10"/>
      <c r="AT22564" s="10"/>
      <c r="AU22564" s="10"/>
      <c r="AV22564" s="10"/>
      <c r="AW22564" s="10"/>
      <c r="AX22564" s="10"/>
      <c r="AY22564" s="10"/>
      <c r="AZ22564" s="10"/>
      <c r="BA22564" s="10"/>
      <c r="BB22564" s="10"/>
      <c r="BC22564" s="10"/>
      <c r="BD22564" s="10"/>
      <c r="BE22564" s="10"/>
      <c r="BF22564" s="10"/>
      <c r="BG22564" s="6"/>
    </row>
    <row r="22566" spans="34:59" x14ac:dyDescent="0.25">
      <c r="AH22566" s="10"/>
      <c r="AI22566" s="6"/>
    </row>
    <row r="22567" spans="34:59" x14ac:dyDescent="0.25">
      <c r="AH22567" s="6"/>
      <c r="AI22567" s="6"/>
      <c r="AJ22567" s="6"/>
      <c r="AK22567" s="6"/>
      <c r="AL22567" s="6"/>
      <c r="AM22567" s="6"/>
      <c r="AN22567" s="6"/>
      <c r="AO22567" s="6"/>
      <c r="AP22567" s="6"/>
      <c r="AQ22567" s="6"/>
      <c r="AR22567" s="6"/>
      <c r="AS22567" s="6"/>
      <c r="AT22567" s="6"/>
      <c r="AU22567" s="6"/>
      <c r="AV22567" s="6"/>
      <c r="AW22567" s="6"/>
      <c r="AX22567" s="6"/>
      <c r="AY22567" s="6"/>
      <c r="AZ22567" s="6"/>
      <c r="BA22567" s="6"/>
      <c r="BB22567" s="6"/>
      <c r="BC22567" s="6"/>
      <c r="BD22567" s="6"/>
      <c r="BE22567" s="6"/>
      <c r="BF22567" s="6"/>
      <c r="BG22567" s="6"/>
    </row>
    <row r="22568" spans="34:59" x14ac:dyDescent="0.25">
      <c r="AH22568" s="10"/>
      <c r="AI22568" s="6"/>
      <c r="AJ22568" s="10"/>
      <c r="AK22568" s="10"/>
      <c r="AL22568" s="10"/>
      <c r="AM22568" s="10"/>
      <c r="AN22568" s="10"/>
      <c r="AO22568" s="10"/>
      <c r="AP22568" s="10"/>
      <c r="AQ22568" s="10"/>
      <c r="AR22568" s="10"/>
      <c r="AS22568" s="10"/>
      <c r="AT22568" s="10"/>
      <c r="AU22568" s="10"/>
      <c r="AV22568" s="10"/>
      <c r="AW22568" s="10"/>
      <c r="AX22568" s="10"/>
      <c r="AY22568" s="10"/>
      <c r="AZ22568" s="10"/>
      <c r="BA22568" s="10"/>
      <c r="BB22568" s="10"/>
      <c r="BC22568" s="10"/>
      <c r="BD22568" s="10"/>
      <c r="BE22568" s="10"/>
      <c r="BF22568" s="10"/>
      <c r="BG22568" s="6"/>
    </row>
    <row r="22569" spans="34:59" x14ac:dyDescent="0.25">
      <c r="AH22569" s="6"/>
      <c r="AI22569" s="6"/>
      <c r="AJ22569" s="6"/>
      <c r="AK22569" s="6"/>
      <c r="AL22569" s="6"/>
      <c r="AM22569" s="6"/>
      <c r="AN22569" s="6"/>
      <c r="AO22569" s="6"/>
      <c r="AP22569" s="6"/>
      <c r="AQ22569" s="6"/>
      <c r="AR22569" s="6"/>
      <c r="AS22569" s="6"/>
      <c r="AT22569" s="6"/>
      <c r="AU22569" s="6"/>
      <c r="AV22569" s="6"/>
      <c r="AW22569" s="6"/>
      <c r="AX22569" s="6"/>
      <c r="AY22569" s="6"/>
      <c r="AZ22569" s="6"/>
      <c r="BA22569" s="6"/>
      <c r="BB22569" s="6"/>
      <c r="BC22569" s="6"/>
      <c r="BD22569" s="6"/>
      <c r="BE22569" s="6"/>
      <c r="BF22569" s="6"/>
      <c r="BG22569" s="10"/>
    </row>
    <row r="22570" spans="34:59" x14ac:dyDescent="0.25">
      <c r="AH22570" s="10"/>
      <c r="AI22570" s="6"/>
    </row>
    <row r="22571" spans="34:59" x14ac:dyDescent="0.25">
      <c r="AH22571" s="6"/>
      <c r="AI22571" s="6"/>
      <c r="AJ22571" s="6"/>
      <c r="AK22571" s="6"/>
      <c r="AL22571" s="6"/>
      <c r="AM22571" s="6"/>
      <c r="AN22571" s="6"/>
      <c r="AO22571" s="6"/>
      <c r="AP22571" s="6"/>
      <c r="AQ22571" s="6"/>
      <c r="AR22571" s="6"/>
      <c r="AS22571" s="6"/>
      <c r="AT22571" s="6"/>
      <c r="AU22571" s="6"/>
      <c r="AV22571" s="6"/>
      <c r="AW22571" s="6"/>
      <c r="AX22571" s="6"/>
      <c r="AY22571" s="6"/>
      <c r="AZ22571" s="6"/>
      <c r="BA22571" s="6"/>
      <c r="BB22571" s="6"/>
      <c r="BC22571" s="6"/>
      <c r="BD22571" s="6"/>
      <c r="BE22571" s="6"/>
      <c r="BF22571" s="6"/>
      <c r="BG22571" s="6"/>
    </row>
    <row r="22572" spans="34:59" x14ac:dyDescent="0.25">
      <c r="AH22572" s="10"/>
      <c r="AI22572" s="6"/>
      <c r="AJ22572" s="10"/>
      <c r="AK22572" s="10"/>
      <c r="AL22572" s="10"/>
      <c r="AM22572" s="10"/>
      <c r="AN22572" s="10"/>
      <c r="AO22572" s="10"/>
      <c r="AP22572" s="10"/>
      <c r="AQ22572" s="10"/>
      <c r="AR22572" s="10"/>
      <c r="AS22572" s="10"/>
      <c r="AT22572" s="10"/>
      <c r="AU22572" s="10"/>
      <c r="AV22572" s="10"/>
      <c r="AW22572" s="10"/>
      <c r="AX22572" s="10"/>
      <c r="AY22572" s="10"/>
      <c r="AZ22572" s="10"/>
      <c r="BA22572" s="10"/>
      <c r="BB22572" s="10"/>
      <c r="BC22572" s="10"/>
      <c r="BD22572" s="10"/>
      <c r="BE22572" s="10"/>
      <c r="BF22572" s="10"/>
      <c r="BG22572" s="6"/>
    </row>
    <row r="22573" spans="34:59" x14ac:dyDescent="0.25">
      <c r="AH22573" s="6"/>
      <c r="AI22573" s="6"/>
      <c r="AJ22573" s="6"/>
      <c r="AK22573" s="6"/>
      <c r="AL22573" s="6"/>
      <c r="AM22573" s="6"/>
      <c r="AN22573" s="6"/>
      <c r="AO22573" s="6"/>
      <c r="AP22573" s="6"/>
      <c r="AQ22573" s="6"/>
      <c r="AR22573" s="6"/>
      <c r="AS22573" s="6"/>
      <c r="AT22573" s="6"/>
      <c r="AU22573" s="6"/>
      <c r="AV22573" s="6"/>
      <c r="AW22573" s="6"/>
      <c r="AX22573" s="6"/>
      <c r="AY22573" s="6"/>
      <c r="AZ22573" s="6"/>
      <c r="BA22573" s="6"/>
      <c r="BB22573" s="6"/>
      <c r="BC22573" s="6"/>
      <c r="BD22573" s="6"/>
      <c r="BE22573" s="6"/>
      <c r="BF22573" s="6"/>
      <c r="BG22573" s="10"/>
    </row>
    <row r="22574" spans="34:59" x14ac:dyDescent="0.25">
      <c r="AH22574" s="10"/>
      <c r="AI22574" s="6"/>
    </row>
    <row r="22575" spans="34:59" x14ac:dyDescent="0.25">
      <c r="AH22575" s="6"/>
      <c r="AI22575" s="6"/>
      <c r="AJ22575" s="6"/>
      <c r="AK22575" s="6"/>
      <c r="AL22575" s="6"/>
      <c r="AM22575" s="6"/>
      <c r="AN22575" s="6"/>
      <c r="AO22575" s="6"/>
      <c r="AP22575" s="6"/>
      <c r="AQ22575" s="6"/>
      <c r="AR22575" s="6"/>
      <c r="AS22575" s="6"/>
      <c r="AT22575" s="6"/>
      <c r="AU22575" s="6"/>
      <c r="AV22575" s="6"/>
      <c r="AW22575" s="6"/>
      <c r="AX22575" s="6"/>
      <c r="AY22575" s="6"/>
      <c r="AZ22575" s="6"/>
      <c r="BA22575" s="6"/>
      <c r="BB22575" s="6"/>
      <c r="BC22575" s="6"/>
      <c r="BD22575" s="6"/>
      <c r="BE22575" s="6"/>
      <c r="BF22575" s="6"/>
      <c r="BG22575" s="6"/>
    </row>
    <row r="22576" spans="34:59" x14ac:dyDescent="0.25">
      <c r="AH22576" s="10"/>
      <c r="AI22576" s="6"/>
      <c r="AJ22576" s="10"/>
      <c r="AK22576" s="10"/>
      <c r="AL22576" s="10"/>
      <c r="AM22576" s="10"/>
      <c r="AN22576" s="10"/>
      <c r="AO22576" s="10"/>
      <c r="AP22576" s="10"/>
      <c r="AQ22576" s="10"/>
      <c r="AR22576" s="10"/>
      <c r="AS22576" s="10"/>
      <c r="AT22576" s="10"/>
      <c r="AU22576" s="10"/>
      <c r="AV22576" s="10"/>
      <c r="AW22576" s="10"/>
      <c r="AX22576" s="10"/>
      <c r="AY22576" s="10"/>
      <c r="AZ22576" s="10"/>
      <c r="BA22576" s="10"/>
      <c r="BB22576" s="10"/>
      <c r="BC22576" s="10"/>
      <c r="BD22576" s="10"/>
      <c r="BE22576" s="10"/>
      <c r="BF22576" s="10"/>
      <c r="BG22576" s="6"/>
    </row>
    <row r="22577" spans="34:59" x14ac:dyDescent="0.25">
      <c r="AH22577" s="6"/>
      <c r="AI22577" s="6"/>
      <c r="AJ22577" s="6"/>
      <c r="AK22577" s="6"/>
      <c r="AL22577" s="6"/>
      <c r="AM22577" s="6"/>
      <c r="AN22577" s="6"/>
      <c r="AO22577" s="6"/>
      <c r="AP22577" s="6"/>
      <c r="AQ22577" s="6"/>
      <c r="AR22577" s="6"/>
      <c r="AS22577" s="6"/>
      <c r="AT22577" s="6"/>
      <c r="AU22577" s="6"/>
      <c r="AV22577" s="6"/>
      <c r="AW22577" s="6"/>
      <c r="AX22577" s="6"/>
      <c r="AY22577" s="6"/>
      <c r="AZ22577" s="6"/>
      <c r="BA22577" s="6"/>
      <c r="BB22577" s="6"/>
      <c r="BC22577" s="6"/>
      <c r="BD22577" s="6"/>
      <c r="BE22577" s="6"/>
      <c r="BF22577" s="6"/>
      <c r="BG22577" s="10"/>
    </row>
    <row r="22578" spans="34:59" x14ac:dyDescent="0.25">
      <c r="AH22578" s="10"/>
      <c r="AI22578" s="6"/>
    </row>
    <row r="22579" spans="34:59" x14ac:dyDescent="0.25">
      <c r="AH22579" s="6"/>
      <c r="AI22579" s="6"/>
      <c r="AJ22579" s="6"/>
      <c r="AK22579" s="6"/>
      <c r="AL22579" s="6"/>
      <c r="AM22579" s="6"/>
      <c r="AN22579" s="6"/>
      <c r="AO22579" s="6"/>
      <c r="AP22579" s="6"/>
      <c r="AQ22579" s="6"/>
      <c r="AR22579" s="6"/>
      <c r="AS22579" s="6"/>
      <c r="AT22579" s="6"/>
      <c r="AU22579" s="6"/>
      <c r="AV22579" s="6"/>
      <c r="AW22579" s="6"/>
      <c r="AX22579" s="6"/>
      <c r="AY22579" s="6"/>
      <c r="AZ22579" s="6"/>
      <c r="BA22579" s="6"/>
      <c r="BB22579" s="6"/>
      <c r="BC22579" s="6"/>
      <c r="BD22579" s="6"/>
      <c r="BE22579" s="6"/>
      <c r="BF22579" s="6"/>
      <c r="BG22579" s="6"/>
    </row>
    <row r="22580" spans="34:59" x14ac:dyDescent="0.25">
      <c r="AH22580" s="10"/>
      <c r="AI22580" s="6"/>
      <c r="AJ22580" s="10"/>
      <c r="AK22580" s="10"/>
      <c r="AL22580" s="10"/>
      <c r="AM22580" s="10"/>
      <c r="AN22580" s="10"/>
      <c r="AO22580" s="10"/>
      <c r="AP22580" s="10"/>
      <c r="AQ22580" s="10"/>
      <c r="AR22580" s="10"/>
      <c r="AS22580" s="10"/>
      <c r="AT22580" s="10"/>
      <c r="AU22580" s="10"/>
      <c r="AV22580" s="10"/>
      <c r="AW22580" s="10"/>
      <c r="AX22580" s="10"/>
      <c r="AY22580" s="10"/>
      <c r="AZ22580" s="10"/>
      <c r="BA22580" s="10"/>
      <c r="BB22580" s="10"/>
      <c r="BC22580" s="10"/>
      <c r="BD22580" s="10"/>
      <c r="BE22580" s="10"/>
      <c r="BF22580" s="10"/>
      <c r="BG22580" s="6"/>
    </row>
    <row r="22582" spans="34:59" x14ac:dyDescent="0.25">
      <c r="AH22582" s="10"/>
      <c r="AI22582" s="6"/>
    </row>
    <row r="22583" spans="34:59" x14ac:dyDescent="0.25">
      <c r="AH22583" s="6"/>
      <c r="AI22583" s="6"/>
      <c r="AJ22583" s="6"/>
      <c r="AK22583" s="6"/>
      <c r="AL22583" s="6"/>
      <c r="AM22583" s="6"/>
      <c r="AN22583" s="6"/>
      <c r="AO22583" s="6"/>
      <c r="AP22583" s="6"/>
      <c r="AQ22583" s="6"/>
      <c r="AR22583" s="6"/>
      <c r="AS22583" s="6"/>
      <c r="AT22583" s="6"/>
      <c r="AU22583" s="6"/>
      <c r="AV22583" s="6"/>
      <c r="AW22583" s="6"/>
      <c r="AX22583" s="6"/>
      <c r="AY22583" s="6"/>
      <c r="AZ22583" s="6"/>
      <c r="BA22583" s="6"/>
      <c r="BB22583" s="6"/>
      <c r="BC22583" s="6"/>
      <c r="BD22583" s="6"/>
      <c r="BE22583" s="6"/>
      <c r="BF22583" s="6"/>
      <c r="BG22583" s="6"/>
    </row>
    <row r="22584" spans="34:59" x14ac:dyDescent="0.25">
      <c r="AH22584" s="10"/>
      <c r="AI22584" s="6"/>
      <c r="AJ22584" s="10"/>
      <c r="AK22584" s="10"/>
      <c r="AL22584" s="10"/>
      <c r="AM22584" s="10"/>
      <c r="AN22584" s="10"/>
      <c r="AO22584" s="10"/>
      <c r="AP22584" s="10"/>
      <c r="AQ22584" s="10"/>
      <c r="AR22584" s="10"/>
      <c r="AS22584" s="10"/>
      <c r="AT22584" s="10"/>
      <c r="AU22584" s="10"/>
      <c r="AV22584" s="10"/>
      <c r="AW22584" s="10"/>
      <c r="AX22584" s="10"/>
      <c r="AY22584" s="10"/>
      <c r="AZ22584" s="10"/>
      <c r="BA22584" s="10"/>
      <c r="BB22584" s="10"/>
      <c r="BC22584" s="10"/>
      <c r="BD22584" s="10"/>
      <c r="BE22584" s="10"/>
      <c r="BF22584" s="10"/>
      <c r="BG22584" s="6"/>
    </row>
    <row r="22585" spans="34:59" x14ac:dyDescent="0.25">
      <c r="AH22585" s="6"/>
      <c r="AI22585" s="6"/>
      <c r="AJ22585" s="6"/>
      <c r="AK22585" s="6"/>
      <c r="AL22585" s="6"/>
      <c r="AM22585" s="6"/>
      <c r="AN22585" s="6"/>
      <c r="AO22585" s="6"/>
      <c r="AP22585" s="6"/>
      <c r="AQ22585" s="6"/>
      <c r="AR22585" s="6"/>
      <c r="AS22585" s="6"/>
      <c r="AT22585" s="6"/>
      <c r="AU22585" s="6"/>
      <c r="AV22585" s="6"/>
      <c r="AW22585" s="6"/>
      <c r="AX22585" s="6"/>
      <c r="AY22585" s="6"/>
      <c r="AZ22585" s="6"/>
      <c r="BA22585" s="6"/>
      <c r="BB22585" s="6"/>
      <c r="BC22585" s="6"/>
      <c r="BD22585" s="6"/>
      <c r="BE22585" s="6"/>
      <c r="BF22585" s="6"/>
      <c r="BG22585" s="10"/>
    </row>
    <row r="22586" spans="34:59" x14ac:dyDescent="0.25">
      <c r="AH22586" s="10"/>
      <c r="AI22586" s="6"/>
    </row>
    <row r="22587" spans="34:59" x14ac:dyDescent="0.25">
      <c r="AH22587" s="6"/>
      <c r="AI22587" s="6"/>
      <c r="AJ22587" s="6"/>
      <c r="AK22587" s="6"/>
      <c r="AL22587" s="6"/>
      <c r="AM22587" s="6"/>
      <c r="AN22587" s="6"/>
      <c r="AO22587" s="6"/>
      <c r="AP22587" s="6"/>
      <c r="AQ22587" s="6"/>
      <c r="AR22587" s="6"/>
      <c r="AS22587" s="6"/>
      <c r="AT22587" s="6"/>
      <c r="AU22587" s="6"/>
      <c r="AV22587" s="6"/>
      <c r="AW22587" s="6"/>
      <c r="AX22587" s="6"/>
      <c r="AY22587" s="6"/>
      <c r="AZ22587" s="6"/>
      <c r="BA22587" s="6"/>
      <c r="BB22587" s="6"/>
      <c r="BC22587" s="6"/>
      <c r="BD22587" s="6"/>
      <c r="BE22587" s="6"/>
      <c r="BF22587" s="6"/>
      <c r="BG22587" s="6"/>
    </row>
    <row r="22588" spans="34:59" x14ac:dyDescent="0.25">
      <c r="AH22588" s="10"/>
      <c r="AI22588" s="6"/>
      <c r="AJ22588" s="10"/>
      <c r="AK22588" s="10"/>
      <c r="AL22588" s="10"/>
      <c r="AM22588" s="10"/>
      <c r="AN22588" s="10"/>
      <c r="AO22588" s="10"/>
      <c r="AP22588" s="10"/>
      <c r="AQ22588" s="10"/>
      <c r="AR22588" s="10"/>
      <c r="AS22588" s="10"/>
      <c r="AT22588" s="10"/>
      <c r="AU22588" s="10"/>
      <c r="AV22588" s="10"/>
      <c r="AW22588" s="10"/>
      <c r="AX22588" s="10"/>
      <c r="AY22588" s="10"/>
      <c r="AZ22588" s="10"/>
      <c r="BA22588" s="10"/>
      <c r="BB22588" s="10"/>
      <c r="BC22588" s="10"/>
      <c r="BD22588" s="10"/>
      <c r="BE22588" s="10"/>
      <c r="BF22588" s="10"/>
      <c r="BG22588" s="6"/>
    </row>
    <row r="22589" spans="34:59" x14ac:dyDescent="0.25">
      <c r="AH22589" s="6"/>
      <c r="AI22589" s="6"/>
      <c r="AJ22589" s="6"/>
      <c r="AK22589" s="6"/>
      <c r="AL22589" s="6"/>
      <c r="AM22589" s="6"/>
      <c r="AN22589" s="6"/>
      <c r="AO22589" s="6"/>
      <c r="AP22589" s="6"/>
      <c r="AQ22589" s="6"/>
      <c r="AR22589" s="6"/>
      <c r="AS22589" s="6"/>
      <c r="AT22589" s="6"/>
      <c r="AU22589" s="6"/>
      <c r="AV22589" s="6"/>
      <c r="AW22589" s="6"/>
      <c r="AX22589" s="6"/>
      <c r="AY22589" s="6"/>
      <c r="AZ22589" s="6"/>
      <c r="BA22589" s="6"/>
      <c r="BB22589" s="6"/>
      <c r="BC22589" s="6"/>
      <c r="BD22589" s="6"/>
      <c r="BE22589" s="6"/>
      <c r="BF22589" s="6"/>
      <c r="BG22589" s="10"/>
    </row>
    <row r="22590" spans="34:59" x14ac:dyDescent="0.25">
      <c r="AH22590" s="10"/>
      <c r="AI22590" s="6"/>
    </row>
    <row r="22591" spans="34:59" x14ac:dyDescent="0.25">
      <c r="AH22591" s="6"/>
      <c r="AI22591" s="6"/>
      <c r="AJ22591" s="6"/>
      <c r="AK22591" s="6"/>
      <c r="AL22591" s="6"/>
      <c r="AM22591" s="6"/>
      <c r="AN22591" s="6"/>
      <c r="AO22591" s="6"/>
      <c r="AP22591" s="6"/>
      <c r="AQ22591" s="6"/>
      <c r="AR22591" s="6"/>
      <c r="AS22591" s="6"/>
      <c r="AT22591" s="6"/>
      <c r="AU22591" s="6"/>
      <c r="AV22591" s="6"/>
      <c r="AW22591" s="6"/>
      <c r="AX22591" s="6"/>
      <c r="AY22591" s="6"/>
      <c r="AZ22591" s="6"/>
      <c r="BA22591" s="6"/>
      <c r="BB22591" s="6"/>
      <c r="BC22591" s="6"/>
      <c r="BD22591" s="6"/>
      <c r="BE22591" s="6"/>
      <c r="BF22591" s="6"/>
      <c r="BG22591" s="6"/>
    </row>
    <row r="22592" spans="34:59" x14ac:dyDescent="0.25">
      <c r="AH22592" s="10"/>
      <c r="AI22592" s="6"/>
      <c r="AJ22592" s="10"/>
      <c r="AK22592" s="10"/>
      <c r="AL22592" s="10"/>
      <c r="AM22592" s="10"/>
      <c r="AN22592" s="10"/>
      <c r="AO22592" s="10"/>
      <c r="AP22592" s="10"/>
      <c r="AQ22592" s="10"/>
      <c r="AR22592" s="10"/>
      <c r="AS22592" s="10"/>
      <c r="AT22592" s="10"/>
      <c r="AU22592" s="10"/>
      <c r="AV22592" s="10"/>
      <c r="AW22592" s="10"/>
      <c r="AX22592" s="10"/>
      <c r="AY22592" s="10"/>
      <c r="AZ22592" s="10"/>
      <c r="BA22592" s="10"/>
      <c r="BB22592" s="10"/>
      <c r="BC22592" s="10"/>
      <c r="BD22592" s="10"/>
      <c r="BE22592" s="10"/>
      <c r="BF22592" s="10"/>
      <c r="BG22592" s="6"/>
    </row>
    <row r="22593" spans="34:59" x14ac:dyDescent="0.25">
      <c r="AH22593" s="6"/>
      <c r="AI22593" s="6"/>
      <c r="AJ22593" s="6"/>
      <c r="AK22593" s="6"/>
      <c r="AL22593" s="6"/>
      <c r="AM22593" s="6"/>
      <c r="AN22593" s="6"/>
      <c r="AO22593" s="6"/>
      <c r="AP22593" s="6"/>
      <c r="AQ22593" s="6"/>
      <c r="AR22593" s="6"/>
      <c r="AS22593" s="6"/>
      <c r="AT22593" s="6"/>
      <c r="AU22593" s="6"/>
      <c r="AV22593" s="6"/>
      <c r="AW22593" s="6"/>
      <c r="AX22593" s="6"/>
      <c r="AY22593" s="6"/>
      <c r="AZ22593" s="6"/>
      <c r="BA22593" s="6"/>
      <c r="BB22593" s="6"/>
      <c r="BC22593" s="6"/>
      <c r="BD22593" s="6"/>
      <c r="BE22593" s="6"/>
      <c r="BF22593" s="6"/>
      <c r="BG22593" s="10"/>
    </row>
    <row r="22594" spans="34:59" x14ac:dyDescent="0.25">
      <c r="AH22594" s="10"/>
      <c r="AI22594" s="6"/>
    </row>
    <row r="22595" spans="34:59" x14ac:dyDescent="0.25">
      <c r="AH22595" s="6"/>
      <c r="AI22595" s="6"/>
      <c r="AJ22595" s="6"/>
      <c r="AK22595" s="6"/>
      <c r="AL22595" s="6"/>
      <c r="AM22595" s="6"/>
      <c r="AN22595" s="6"/>
      <c r="AO22595" s="6"/>
      <c r="AP22595" s="6"/>
      <c r="AQ22595" s="6"/>
      <c r="AR22595" s="6"/>
      <c r="AS22595" s="6"/>
      <c r="AT22595" s="6"/>
      <c r="AU22595" s="6"/>
      <c r="AV22595" s="6"/>
      <c r="AW22595" s="6"/>
      <c r="AX22595" s="6"/>
      <c r="AY22595" s="6"/>
      <c r="AZ22595" s="6"/>
      <c r="BA22595" s="6"/>
      <c r="BB22595" s="6"/>
      <c r="BC22595" s="6"/>
      <c r="BD22595" s="6"/>
      <c r="BE22595" s="6"/>
      <c r="BF22595" s="6"/>
      <c r="BG22595" s="6"/>
    </row>
    <row r="22596" spans="34:59" x14ac:dyDescent="0.25">
      <c r="AH22596" s="10"/>
      <c r="AI22596" s="6"/>
      <c r="AJ22596" s="10"/>
      <c r="AK22596" s="10"/>
      <c r="AL22596" s="10"/>
      <c r="AM22596" s="10"/>
      <c r="AN22596" s="10"/>
      <c r="AO22596" s="10"/>
      <c r="AP22596" s="10"/>
      <c r="AQ22596" s="10"/>
      <c r="AR22596" s="10"/>
      <c r="AS22596" s="10"/>
      <c r="AT22596" s="10"/>
      <c r="AU22596" s="10"/>
      <c r="AV22596" s="10"/>
      <c r="AW22596" s="10"/>
      <c r="AX22596" s="10"/>
      <c r="AY22596" s="10"/>
      <c r="AZ22596" s="10"/>
      <c r="BA22596" s="10"/>
      <c r="BB22596" s="10"/>
      <c r="BC22596" s="10"/>
      <c r="BD22596" s="10"/>
      <c r="BE22596" s="10"/>
      <c r="BF22596" s="10"/>
      <c r="BG22596" s="6"/>
    </row>
    <row r="22598" spans="34:59" x14ac:dyDescent="0.25">
      <c r="AH22598" s="10"/>
      <c r="AI22598" s="6"/>
    </row>
    <row r="22599" spans="34:59" x14ac:dyDescent="0.25">
      <c r="AH22599" s="6"/>
      <c r="AI22599" s="6"/>
      <c r="AJ22599" s="6"/>
      <c r="AK22599" s="6"/>
      <c r="AL22599" s="6"/>
      <c r="AM22599" s="6"/>
      <c r="AN22599" s="6"/>
      <c r="AO22599" s="6"/>
      <c r="AP22599" s="6"/>
      <c r="AQ22599" s="6"/>
      <c r="AR22599" s="6"/>
      <c r="AS22599" s="6"/>
      <c r="AT22599" s="6"/>
      <c r="AU22599" s="6"/>
      <c r="AV22599" s="6"/>
      <c r="AW22599" s="6"/>
      <c r="AX22599" s="6"/>
      <c r="AY22599" s="6"/>
      <c r="AZ22599" s="6"/>
      <c r="BA22599" s="6"/>
      <c r="BB22599" s="6"/>
      <c r="BC22599" s="6"/>
      <c r="BD22599" s="6"/>
      <c r="BE22599" s="6"/>
      <c r="BF22599" s="6"/>
      <c r="BG22599" s="6"/>
    </row>
    <row r="22600" spans="34:59" x14ac:dyDescent="0.25">
      <c r="AH22600" s="10"/>
      <c r="AI22600" s="6"/>
      <c r="AJ22600" s="10"/>
      <c r="AK22600" s="10"/>
      <c r="AL22600" s="10"/>
      <c r="AM22600" s="10"/>
      <c r="AN22600" s="10"/>
      <c r="AO22600" s="10"/>
      <c r="AP22600" s="10"/>
      <c r="AQ22600" s="10"/>
      <c r="AR22600" s="10"/>
      <c r="AS22600" s="10"/>
      <c r="AT22600" s="10"/>
      <c r="AU22600" s="10"/>
      <c r="AV22600" s="10"/>
      <c r="AW22600" s="10"/>
      <c r="AX22600" s="10"/>
      <c r="AY22600" s="10"/>
      <c r="AZ22600" s="10"/>
      <c r="BA22600" s="10"/>
      <c r="BB22600" s="10"/>
      <c r="BC22600" s="10"/>
      <c r="BD22600" s="10"/>
      <c r="BE22600" s="10"/>
      <c r="BF22600" s="10"/>
      <c r="BG22600" s="6"/>
    </row>
    <row r="22601" spans="34:59" x14ac:dyDescent="0.25">
      <c r="AH22601" s="6"/>
      <c r="AI22601" s="6"/>
      <c r="AJ22601" s="6"/>
      <c r="AK22601" s="6"/>
      <c r="AL22601" s="6"/>
      <c r="AM22601" s="6"/>
      <c r="AN22601" s="6"/>
      <c r="AO22601" s="6"/>
      <c r="AP22601" s="6"/>
      <c r="AQ22601" s="6"/>
      <c r="AR22601" s="6"/>
      <c r="AS22601" s="6"/>
      <c r="AT22601" s="6"/>
      <c r="AU22601" s="6"/>
      <c r="AV22601" s="6"/>
      <c r="AW22601" s="6"/>
      <c r="AX22601" s="6"/>
      <c r="AY22601" s="6"/>
      <c r="AZ22601" s="6"/>
      <c r="BA22601" s="6"/>
      <c r="BB22601" s="6"/>
      <c r="BC22601" s="6"/>
      <c r="BD22601" s="6"/>
      <c r="BE22601" s="6"/>
      <c r="BF22601" s="6"/>
      <c r="BG22601" s="10"/>
    </row>
    <row r="22602" spans="34:59" x14ac:dyDescent="0.25">
      <c r="AH22602" s="10"/>
      <c r="AI22602" s="6"/>
    </row>
    <row r="22603" spans="34:59" x14ac:dyDescent="0.25">
      <c r="AH22603" s="6"/>
      <c r="AI22603" s="6"/>
      <c r="AJ22603" s="6"/>
      <c r="AK22603" s="6"/>
      <c r="AL22603" s="6"/>
      <c r="AM22603" s="6"/>
      <c r="AN22603" s="6"/>
      <c r="AO22603" s="6"/>
      <c r="AP22603" s="6"/>
      <c r="AQ22603" s="6"/>
      <c r="AR22603" s="6"/>
      <c r="AS22603" s="6"/>
      <c r="AT22603" s="6"/>
      <c r="AU22603" s="6"/>
      <c r="AV22603" s="6"/>
      <c r="AW22603" s="6"/>
      <c r="AX22603" s="6"/>
      <c r="AY22603" s="6"/>
      <c r="AZ22603" s="6"/>
      <c r="BA22603" s="6"/>
      <c r="BB22603" s="6"/>
      <c r="BC22603" s="6"/>
      <c r="BD22603" s="6"/>
      <c r="BE22603" s="6"/>
      <c r="BF22603" s="6"/>
      <c r="BG22603" s="6"/>
    </row>
    <row r="22604" spans="34:59" x14ac:dyDescent="0.25">
      <c r="AH22604" s="10"/>
      <c r="AI22604" s="6"/>
      <c r="AJ22604" s="10"/>
      <c r="AK22604" s="10"/>
      <c r="AL22604" s="10"/>
      <c r="AM22604" s="10"/>
      <c r="AN22604" s="10"/>
      <c r="AO22604" s="10"/>
      <c r="AP22604" s="10"/>
      <c r="AQ22604" s="10"/>
      <c r="AR22604" s="10"/>
      <c r="AS22604" s="10"/>
      <c r="AT22604" s="10"/>
      <c r="AU22604" s="10"/>
      <c r="AV22604" s="10"/>
      <c r="AW22604" s="10"/>
      <c r="AX22604" s="10"/>
      <c r="AY22604" s="10"/>
      <c r="AZ22604" s="10"/>
      <c r="BA22604" s="10"/>
      <c r="BB22604" s="10"/>
      <c r="BC22604" s="10"/>
      <c r="BD22604" s="10"/>
      <c r="BE22604" s="10"/>
      <c r="BF22604" s="10"/>
      <c r="BG22604" s="6"/>
    </row>
    <row r="22605" spans="34:59" x14ac:dyDescent="0.25">
      <c r="AH22605" s="6"/>
      <c r="AI22605" s="6"/>
      <c r="AJ22605" s="6"/>
      <c r="AK22605" s="6"/>
      <c r="AL22605" s="6"/>
      <c r="AM22605" s="6"/>
      <c r="AN22605" s="6"/>
      <c r="AO22605" s="6"/>
      <c r="AP22605" s="6"/>
      <c r="AQ22605" s="6"/>
      <c r="AR22605" s="6"/>
      <c r="AS22605" s="6"/>
      <c r="AT22605" s="6"/>
      <c r="AU22605" s="6"/>
      <c r="AV22605" s="6"/>
      <c r="AW22605" s="6"/>
      <c r="AX22605" s="6"/>
      <c r="AY22605" s="6"/>
      <c r="AZ22605" s="6"/>
      <c r="BA22605" s="6"/>
      <c r="BB22605" s="6"/>
      <c r="BC22605" s="6"/>
      <c r="BD22605" s="6"/>
      <c r="BE22605" s="6"/>
      <c r="BF22605" s="6"/>
      <c r="BG22605" s="10"/>
    </row>
    <row r="22606" spans="34:59" x14ac:dyDescent="0.25">
      <c r="AH22606" s="10"/>
      <c r="AI22606" s="6"/>
    </row>
    <row r="22607" spans="34:59" x14ac:dyDescent="0.25">
      <c r="AH22607" s="6"/>
      <c r="AI22607" s="6"/>
      <c r="AJ22607" s="6"/>
      <c r="AK22607" s="6"/>
      <c r="AL22607" s="6"/>
      <c r="AM22607" s="6"/>
      <c r="AN22607" s="6"/>
      <c r="AO22607" s="6"/>
      <c r="AP22607" s="6"/>
      <c r="AQ22607" s="6"/>
      <c r="AR22607" s="6"/>
      <c r="AS22607" s="6"/>
      <c r="AT22607" s="6"/>
      <c r="AU22607" s="6"/>
      <c r="AV22607" s="6"/>
      <c r="AW22607" s="6"/>
      <c r="AX22607" s="6"/>
      <c r="AY22607" s="6"/>
      <c r="AZ22607" s="6"/>
      <c r="BA22607" s="6"/>
      <c r="BB22607" s="6"/>
      <c r="BC22607" s="6"/>
      <c r="BD22607" s="6"/>
      <c r="BE22607" s="6"/>
      <c r="BF22607" s="6"/>
      <c r="BG22607" s="6"/>
    </row>
    <row r="22608" spans="34:59" x14ac:dyDescent="0.25">
      <c r="AH22608" s="10"/>
      <c r="AI22608" s="6"/>
      <c r="AJ22608" s="10"/>
      <c r="AK22608" s="10"/>
      <c r="AL22608" s="10"/>
      <c r="AM22608" s="10"/>
      <c r="AN22608" s="10"/>
      <c r="AO22608" s="10"/>
      <c r="AP22608" s="10"/>
      <c r="AQ22608" s="10"/>
      <c r="AR22608" s="10"/>
      <c r="AS22608" s="10"/>
      <c r="AT22608" s="10"/>
      <c r="AU22608" s="10"/>
      <c r="AV22608" s="10"/>
      <c r="AW22608" s="10"/>
      <c r="AX22608" s="10"/>
      <c r="AY22608" s="10"/>
      <c r="AZ22608" s="10"/>
      <c r="BA22608" s="10"/>
      <c r="BB22608" s="10"/>
      <c r="BC22608" s="10"/>
      <c r="BD22608" s="10"/>
      <c r="BE22608" s="10"/>
      <c r="BF22608" s="10"/>
      <c r="BG22608" s="6"/>
    </row>
    <row r="22609" spans="34:59" x14ac:dyDescent="0.25">
      <c r="AH22609" s="6"/>
      <c r="AI22609" s="6"/>
      <c r="AJ22609" s="6"/>
      <c r="AK22609" s="6"/>
      <c r="AL22609" s="6"/>
      <c r="AM22609" s="6"/>
      <c r="AN22609" s="6"/>
      <c r="AO22609" s="6"/>
      <c r="AP22609" s="6"/>
      <c r="AQ22609" s="6"/>
      <c r="AR22609" s="6"/>
      <c r="AS22609" s="6"/>
      <c r="AT22609" s="6"/>
      <c r="AU22609" s="6"/>
      <c r="AV22609" s="6"/>
      <c r="AW22609" s="6"/>
      <c r="AX22609" s="6"/>
      <c r="AY22609" s="6"/>
      <c r="AZ22609" s="6"/>
      <c r="BA22609" s="6"/>
      <c r="BB22609" s="6"/>
      <c r="BC22609" s="6"/>
      <c r="BD22609" s="6"/>
      <c r="BE22609" s="6"/>
      <c r="BF22609" s="6"/>
      <c r="BG22609" s="10"/>
    </row>
    <row r="22610" spans="34:59" x14ac:dyDescent="0.25">
      <c r="AH22610" s="10"/>
      <c r="AI22610" s="6"/>
    </row>
    <row r="22611" spans="34:59" x14ac:dyDescent="0.25">
      <c r="AH22611" s="6"/>
      <c r="AI22611" s="6"/>
      <c r="AJ22611" s="6"/>
      <c r="AK22611" s="6"/>
      <c r="AL22611" s="6"/>
      <c r="AM22611" s="6"/>
      <c r="AN22611" s="6"/>
      <c r="AO22611" s="6"/>
      <c r="AP22611" s="6"/>
      <c r="AQ22611" s="6"/>
      <c r="AR22611" s="6"/>
      <c r="AS22611" s="6"/>
      <c r="AT22611" s="6"/>
      <c r="AU22611" s="6"/>
      <c r="AV22611" s="6"/>
      <c r="AW22611" s="6"/>
      <c r="AX22611" s="6"/>
      <c r="AY22611" s="6"/>
      <c r="AZ22611" s="6"/>
      <c r="BA22611" s="6"/>
      <c r="BB22611" s="6"/>
      <c r="BC22611" s="6"/>
      <c r="BD22611" s="6"/>
      <c r="BE22611" s="6"/>
      <c r="BF22611" s="6"/>
      <c r="BG22611" s="6"/>
    </row>
    <row r="22612" spans="34:59" x14ac:dyDescent="0.25">
      <c r="AH22612" s="10"/>
      <c r="AI22612" s="6"/>
      <c r="AJ22612" s="10"/>
      <c r="AK22612" s="10"/>
      <c r="AL22612" s="10"/>
      <c r="AM22612" s="10"/>
      <c r="AN22612" s="10"/>
      <c r="AO22612" s="10"/>
      <c r="AP22612" s="10"/>
      <c r="AQ22612" s="10"/>
      <c r="AR22612" s="10"/>
      <c r="AS22612" s="10"/>
      <c r="AT22612" s="10"/>
      <c r="AU22612" s="10"/>
      <c r="AV22612" s="10"/>
      <c r="AW22612" s="10"/>
      <c r="AX22612" s="10"/>
      <c r="AY22612" s="10"/>
      <c r="AZ22612" s="10"/>
      <c r="BA22612" s="10"/>
      <c r="BB22612" s="10"/>
      <c r="BC22612" s="10"/>
      <c r="BD22612" s="10"/>
      <c r="BE22612" s="10"/>
      <c r="BF22612" s="10"/>
      <c r="BG22612" s="6"/>
    </row>
    <row r="22614" spans="34:59" x14ac:dyDescent="0.25">
      <c r="AH22614" s="10"/>
      <c r="AI22614" s="6"/>
    </row>
    <row r="22615" spans="34:59" x14ac:dyDescent="0.25">
      <c r="AH22615" s="6"/>
      <c r="AI22615" s="6"/>
      <c r="AJ22615" s="6"/>
      <c r="AK22615" s="6"/>
      <c r="AL22615" s="6"/>
      <c r="AM22615" s="6"/>
      <c r="AN22615" s="6"/>
      <c r="AO22615" s="6"/>
      <c r="AP22615" s="6"/>
      <c r="AQ22615" s="6"/>
      <c r="AR22615" s="6"/>
      <c r="AS22615" s="6"/>
      <c r="AT22615" s="6"/>
      <c r="AU22615" s="6"/>
      <c r="AV22615" s="6"/>
      <c r="AW22615" s="6"/>
      <c r="AX22615" s="6"/>
      <c r="AY22615" s="6"/>
      <c r="AZ22615" s="6"/>
      <c r="BA22615" s="6"/>
      <c r="BB22615" s="6"/>
      <c r="BC22615" s="6"/>
      <c r="BD22615" s="6"/>
      <c r="BE22615" s="6"/>
      <c r="BF22615" s="6"/>
      <c r="BG22615" s="6"/>
    </row>
    <row r="22616" spans="34:59" x14ac:dyDescent="0.25">
      <c r="AH22616" s="10"/>
      <c r="AI22616" s="6"/>
      <c r="AJ22616" s="10"/>
      <c r="AK22616" s="10"/>
      <c r="AL22616" s="10"/>
      <c r="AM22616" s="10"/>
      <c r="AN22616" s="10"/>
      <c r="AO22616" s="10"/>
      <c r="AP22616" s="10"/>
      <c r="AQ22616" s="10"/>
      <c r="AR22616" s="10"/>
      <c r="AS22616" s="10"/>
      <c r="AT22616" s="10"/>
      <c r="AU22616" s="10"/>
      <c r="AV22616" s="10"/>
      <c r="AW22616" s="10"/>
      <c r="AX22616" s="10"/>
      <c r="AY22616" s="10"/>
      <c r="AZ22616" s="10"/>
      <c r="BA22616" s="10"/>
      <c r="BB22616" s="10"/>
      <c r="BC22616" s="10"/>
      <c r="BD22616" s="10"/>
      <c r="BE22616" s="10"/>
      <c r="BF22616" s="10"/>
      <c r="BG22616" s="6"/>
    </row>
    <row r="22617" spans="34:59" x14ac:dyDescent="0.25">
      <c r="AH22617" s="6"/>
      <c r="AI22617" s="6"/>
      <c r="AJ22617" s="6"/>
      <c r="AK22617" s="6"/>
      <c r="AL22617" s="6"/>
      <c r="AM22617" s="6"/>
      <c r="AN22617" s="6"/>
      <c r="AO22617" s="6"/>
      <c r="AP22617" s="6"/>
      <c r="AQ22617" s="6"/>
      <c r="AR22617" s="6"/>
      <c r="AS22617" s="6"/>
      <c r="AT22617" s="6"/>
      <c r="AU22617" s="6"/>
      <c r="AV22617" s="6"/>
      <c r="AW22617" s="6"/>
      <c r="AX22617" s="6"/>
      <c r="AY22617" s="6"/>
      <c r="AZ22617" s="6"/>
      <c r="BA22617" s="6"/>
      <c r="BB22617" s="6"/>
      <c r="BC22617" s="6"/>
      <c r="BD22617" s="6"/>
      <c r="BE22617" s="6"/>
      <c r="BF22617" s="6"/>
      <c r="BG22617" s="10"/>
    </row>
    <row r="22618" spans="34:59" x14ac:dyDescent="0.25">
      <c r="AH22618" s="10"/>
      <c r="AI22618" s="6"/>
    </row>
    <row r="22619" spans="34:59" x14ac:dyDescent="0.25">
      <c r="AH22619" s="6"/>
      <c r="AI22619" s="6"/>
      <c r="AJ22619" s="6"/>
      <c r="AK22619" s="6"/>
      <c r="AL22619" s="6"/>
      <c r="AM22619" s="6"/>
      <c r="AN22619" s="6"/>
      <c r="AO22619" s="6"/>
      <c r="AP22619" s="6"/>
      <c r="AQ22619" s="6"/>
      <c r="AR22619" s="6"/>
      <c r="AS22619" s="6"/>
      <c r="AT22619" s="6"/>
      <c r="AU22619" s="6"/>
      <c r="AV22619" s="6"/>
      <c r="AW22619" s="6"/>
      <c r="AX22619" s="6"/>
      <c r="AY22619" s="6"/>
      <c r="AZ22619" s="6"/>
      <c r="BA22619" s="6"/>
      <c r="BB22619" s="6"/>
      <c r="BC22619" s="6"/>
      <c r="BD22619" s="6"/>
      <c r="BE22619" s="6"/>
      <c r="BF22619" s="6"/>
      <c r="BG22619" s="6"/>
    </row>
    <row r="22620" spans="34:59" x14ac:dyDescent="0.25">
      <c r="AH22620" s="10"/>
      <c r="AI22620" s="6"/>
      <c r="AJ22620" s="10"/>
      <c r="AK22620" s="10"/>
      <c r="AL22620" s="10"/>
      <c r="AM22620" s="10"/>
      <c r="AN22620" s="10"/>
      <c r="AO22620" s="10"/>
      <c r="AP22620" s="10"/>
      <c r="AQ22620" s="10"/>
      <c r="AR22620" s="10"/>
      <c r="AS22620" s="10"/>
      <c r="AT22620" s="10"/>
      <c r="AU22620" s="10"/>
      <c r="AV22620" s="10"/>
      <c r="AW22620" s="10"/>
      <c r="AX22620" s="10"/>
      <c r="AY22620" s="10"/>
      <c r="AZ22620" s="10"/>
      <c r="BA22620" s="10"/>
      <c r="BB22620" s="10"/>
      <c r="BC22620" s="10"/>
      <c r="BD22620" s="10"/>
      <c r="BE22620" s="10"/>
      <c r="BF22620" s="10"/>
      <c r="BG22620" s="6"/>
    </row>
    <row r="22621" spans="34:59" x14ac:dyDescent="0.25">
      <c r="AH22621" s="6"/>
      <c r="AI22621" s="6"/>
      <c r="AJ22621" s="6"/>
      <c r="AK22621" s="6"/>
      <c r="AL22621" s="6"/>
      <c r="AM22621" s="6"/>
      <c r="AN22621" s="6"/>
      <c r="AO22621" s="6"/>
      <c r="AP22621" s="6"/>
      <c r="AQ22621" s="6"/>
      <c r="AR22621" s="6"/>
      <c r="AS22621" s="6"/>
      <c r="AT22621" s="6"/>
      <c r="AU22621" s="6"/>
      <c r="AV22621" s="6"/>
      <c r="AW22621" s="6"/>
      <c r="AX22621" s="6"/>
      <c r="AY22621" s="6"/>
      <c r="AZ22621" s="6"/>
      <c r="BA22621" s="6"/>
      <c r="BB22621" s="6"/>
      <c r="BC22621" s="6"/>
      <c r="BD22621" s="6"/>
      <c r="BE22621" s="6"/>
      <c r="BF22621" s="6"/>
      <c r="BG22621" s="10"/>
    </row>
    <row r="22622" spans="34:59" x14ac:dyDescent="0.25">
      <c r="AH22622" s="10"/>
      <c r="AI22622" s="6"/>
    </row>
    <row r="22623" spans="34:59" x14ac:dyDescent="0.25">
      <c r="AH22623" s="6"/>
      <c r="AI22623" s="6"/>
      <c r="AJ22623" s="6"/>
      <c r="AK22623" s="6"/>
      <c r="AL22623" s="6"/>
      <c r="AM22623" s="6"/>
      <c r="AN22623" s="6"/>
      <c r="AO22623" s="6"/>
      <c r="AP22623" s="6"/>
      <c r="AQ22623" s="6"/>
      <c r="AR22623" s="6"/>
      <c r="AS22623" s="6"/>
      <c r="AT22623" s="6"/>
      <c r="AU22623" s="6"/>
      <c r="AV22623" s="6"/>
      <c r="AW22623" s="6"/>
      <c r="AX22623" s="6"/>
      <c r="AY22623" s="6"/>
      <c r="AZ22623" s="6"/>
      <c r="BA22623" s="6"/>
      <c r="BB22623" s="6"/>
      <c r="BC22623" s="6"/>
      <c r="BD22623" s="6"/>
      <c r="BE22623" s="6"/>
      <c r="BF22623" s="6"/>
      <c r="BG22623" s="6"/>
    </row>
    <row r="22624" spans="34:59" x14ac:dyDescent="0.25">
      <c r="AH22624" s="10"/>
      <c r="AI22624" s="6"/>
      <c r="AJ22624" s="10"/>
      <c r="AK22624" s="10"/>
      <c r="AL22624" s="10"/>
      <c r="AM22624" s="10"/>
      <c r="AN22624" s="10"/>
      <c r="AO22624" s="10"/>
      <c r="AP22624" s="10"/>
      <c r="AQ22624" s="10"/>
      <c r="AR22624" s="10"/>
      <c r="AS22624" s="10"/>
      <c r="AT22624" s="10"/>
      <c r="AU22624" s="10"/>
      <c r="AV22624" s="10"/>
      <c r="AW22624" s="10"/>
      <c r="AX22624" s="10"/>
      <c r="AY22624" s="10"/>
      <c r="AZ22624" s="10"/>
      <c r="BA22624" s="10"/>
      <c r="BB22624" s="10"/>
      <c r="BC22624" s="10"/>
      <c r="BD22624" s="10"/>
      <c r="BE22624" s="10"/>
      <c r="BF22624" s="10"/>
      <c r="BG22624" s="6"/>
    </row>
    <row r="22625" spans="34:59" x14ac:dyDescent="0.25">
      <c r="AH22625" s="6"/>
      <c r="AI22625" s="6"/>
      <c r="AJ22625" s="6"/>
      <c r="AK22625" s="6"/>
      <c r="AL22625" s="6"/>
      <c r="AM22625" s="6"/>
      <c r="AN22625" s="6"/>
      <c r="AO22625" s="6"/>
      <c r="AP22625" s="6"/>
      <c r="AQ22625" s="6"/>
      <c r="AR22625" s="6"/>
      <c r="AS22625" s="6"/>
      <c r="AT22625" s="6"/>
      <c r="AU22625" s="6"/>
      <c r="AV22625" s="6"/>
      <c r="AW22625" s="6"/>
      <c r="AX22625" s="6"/>
      <c r="AY22625" s="6"/>
      <c r="AZ22625" s="6"/>
      <c r="BA22625" s="6"/>
      <c r="BB22625" s="6"/>
      <c r="BC22625" s="6"/>
      <c r="BD22625" s="6"/>
      <c r="BE22625" s="6"/>
      <c r="BF22625" s="6"/>
      <c r="BG22625" s="10"/>
    </row>
    <row r="22626" spans="34:59" x14ac:dyDescent="0.25">
      <c r="AH22626" s="10"/>
      <c r="AI22626" s="6"/>
    </row>
    <row r="22627" spans="34:59" x14ac:dyDescent="0.25">
      <c r="AH22627" s="6"/>
      <c r="AI22627" s="6"/>
      <c r="AJ22627" s="6"/>
      <c r="AK22627" s="6"/>
      <c r="AL22627" s="6"/>
      <c r="AM22627" s="6"/>
      <c r="AN22627" s="6"/>
      <c r="AO22627" s="6"/>
      <c r="AP22627" s="6"/>
      <c r="AQ22627" s="6"/>
      <c r="AR22627" s="6"/>
      <c r="AS22627" s="6"/>
      <c r="AT22627" s="6"/>
      <c r="AU22627" s="6"/>
      <c r="AV22627" s="6"/>
      <c r="AW22627" s="6"/>
      <c r="AX22627" s="6"/>
      <c r="AY22627" s="6"/>
      <c r="AZ22627" s="6"/>
      <c r="BA22627" s="6"/>
      <c r="BB22627" s="6"/>
      <c r="BC22627" s="6"/>
      <c r="BD22627" s="6"/>
      <c r="BE22627" s="6"/>
      <c r="BF22627" s="6"/>
      <c r="BG22627" s="6"/>
    </row>
    <row r="22628" spans="34:59" x14ac:dyDescent="0.25">
      <c r="AH22628" s="10"/>
      <c r="AI22628" s="6"/>
      <c r="AJ22628" s="10"/>
      <c r="AK22628" s="10"/>
      <c r="AL22628" s="10"/>
      <c r="AM22628" s="10"/>
      <c r="AN22628" s="10"/>
      <c r="AO22628" s="10"/>
      <c r="AP22628" s="10"/>
      <c r="AQ22628" s="10"/>
      <c r="AR22628" s="10"/>
      <c r="AS22628" s="10"/>
      <c r="AT22628" s="10"/>
      <c r="AU22628" s="10"/>
      <c r="AV22628" s="10"/>
      <c r="AW22628" s="10"/>
      <c r="AX22628" s="10"/>
      <c r="AY22628" s="10"/>
      <c r="AZ22628" s="10"/>
      <c r="BA22628" s="10"/>
      <c r="BB22628" s="10"/>
      <c r="BC22628" s="10"/>
      <c r="BD22628" s="10"/>
      <c r="BE22628" s="10"/>
      <c r="BF22628" s="10"/>
      <c r="BG22628" s="6"/>
    </row>
    <row r="22630" spans="34:59" x14ac:dyDescent="0.25">
      <c r="AH22630" s="10"/>
      <c r="AI22630" s="6"/>
    </row>
    <row r="22631" spans="34:59" x14ac:dyDescent="0.25">
      <c r="AH22631" s="6"/>
      <c r="AI22631" s="6"/>
      <c r="AJ22631" s="6"/>
      <c r="AK22631" s="6"/>
      <c r="AL22631" s="6"/>
      <c r="AM22631" s="6"/>
      <c r="AN22631" s="6"/>
      <c r="AO22631" s="6"/>
      <c r="AP22631" s="6"/>
      <c r="AQ22631" s="6"/>
      <c r="AR22631" s="6"/>
      <c r="AS22631" s="6"/>
      <c r="AT22631" s="6"/>
      <c r="AU22631" s="6"/>
      <c r="AV22631" s="6"/>
      <c r="AW22631" s="6"/>
      <c r="AX22631" s="6"/>
      <c r="AY22631" s="6"/>
      <c r="AZ22631" s="6"/>
      <c r="BA22631" s="6"/>
      <c r="BB22631" s="6"/>
      <c r="BC22631" s="6"/>
      <c r="BD22631" s="6"/>
      <c r="BE22631" s="6"/>
      <c r="BF22631" s="6"/>
      <c r="BG22631" s="6"/>
    </row>
    <row r="22632" spans="34:59" x14ac:dyDescent="0.25">
      <c r="AH22632" s="10"/>
      <c r="AI22632" s="6"/>
      <c r="AJ22632" s="10"/>
      <c r="AK22632" s="10"/>
      <c r="AL22632" s="10"/>
      <c r="AM22632" s="10"/>
      <c r="AN22632" s="10"/>
      <c r="AO22632" s="10"/>
      <c r="AP22632" s="10"/>
      <c r="AQ22632" s="10"/>
      <c r="AR22632" s="10"/>
      <c r="AS22632" s="10"/>
      <c r="AT22632" s="10"/>
      <c r="AU22632" s="10"/>
      <c r="AV22632" s="10"/>
      <c r="AW22632" s="10"/>
      <c r="AX22632" s="10"/>
      <c r="AY22632" s="10"/>
      <c r="AZ22632" s="10"/>
      <c r="BA22632" s="10"/>
      <c r="BB22632" s="10"/>
      <c r="BC22632" s="10"/>
      <c r="BD22632" s="10"/>
      <c r="BE22632" s="10"/>
      <c r="BF22632" s="10"/>
      <c r="BG22632" s="6"/>
    </row>
    <row r="22633" spans="34:59" x14ac:dyDescent="0.25">
      <c r="AH22633" s="6"/>
      <c r="AI22633" s="6"/>
      <c r="AJ22633" s="6"/>
      <c r="AK22633" s="6"/>
      <c r="AL22633" s="6"/>
      <c r="AM22633" s="6"/>
      <c r="AN22633" s="6"/>
      <c r="AO22633" s="6"/>
      <c r="AP22633" s="6"/>
      <c r="AQ22633" s="6"/>
      <c r="AR22633" s="6"/>
      <c r="AS22633" s="6"/>
      <c r="AT22633" s="6"/>
      <c r="AU22633" s="6"/>
      <c r="AV22633" s="6"/>
      <c r="AW22633" s="6"/>
      <c r="AX22633" s="6"/>
      <c r="AY22633" s="6"/>
      <c r="AZ22633" s="6"/>
      <c r="BA22633" s="6"/>
      <c r="BB22633" s="6"/>
      <c r="BC22633" s="6"/>
      <c r="BD22633" s="6"/>
      <c r="BE22633" s="6"/>
      <c r="BF22633" s="6"/>
      <c r="BG22633" s="10"/>
    </row>
    <row r="22634" spans="34:59" x14ac:dyDescent="0.25">
      <c r="AH22634" s="10"/>
      <c r="AI22634" s="6"/>
    </row>
    <row r="22635" spans="34:59" x14ac:dyDescent="0.25">
      <c r="AH22635" s="6"/>
      <c r="AI22635" s="6"/>
      <c r="AJ22635" s="6"/>
      <c r="AK22635" s="6"/>
      <c r="AL22635" s="6"/>
      <c r="AM22635" s="6"/>
      <c r="AN22635" s="6"/>
      <c r="AO22635" s="6"/>
      <c r="AP22635" s="6"/>
      <c r="AQ22635" s="6"/>
      <c r="AR22635" s="6"/>
      <c r="AS22635" s="6"/>
      <c r="AT22635" s="6"/>
      <c r="AU22635" s="6"/>
      <c r="AV22635" s="6"/>
      <c r="AW22635" s="6"/>
      <c r="AX22635" s="6"/>
      <c r="AY22635" s="6"/>
      <c r="AZ22635" s="6"/>
      <c r="BA22635" s="6"/>
      <c r="BB22635" s="6"/>
      <c r="BC22635" s="6"/>
      <c r="BD22635" s="6"/>
      <c r="BE22635" s="6"/>
      <c r="BF22635" s="6"/>
      <c r="BG22635" s="6"/>
    </row>
    <row r="22636" spans="34:59" x14ac:dyDescent="0.25">
      <c r="AH22636" s="10"/>
      <c r="AI22636" s="6"/>
      <c r="AJ22636" s="10"/>
      <c r="AK22636" s="10"/>
      <c r="AL22636" s="10"/>
      <c r="AM22636" s="10"/>
      <c r="AN22636" s="10"/>
      <c r="AO22636" s="10"/>
      <c r="AP22636" s="10"/>
      <c r="AQ22636" s="10"/>
      <c r="AR22636" s="10"/>
      <c r="AS22636" s="10"/>
      <c r="AT22636" s="10"/>
      <c r="AU22636" s="10"/>
      <c r="AV22636" s="10"/>
      <c r="AW22636" s="10"/>
      <c r="AX22636" s="10"/>
      <c r="AY22636" s="10"/>
      <c r="AZ22636" s="10"/>
      <c r="BA22636" s="10"/>
      <c r="BB22636" s="10"/>
      <c r="BC22636" s="10"/>
      <c r="BD22636" s="10"/>
      <c r="BE22636" s="10"/>
      <c r="BF22636" s="10"/>
      <c r="BG22636" s="6"/>
    </row>
    <row r="22637" spans="34:59" x14ac:dyDescent="0.25">
      <c r="AH22637" s="6"/>
      <c r="AI22637" s="6"/>
      <c r="AJ22637" s="6"/>
      <c r="AK22637" s="6"/>
      <c r="AL22637" s="6"/>
      <c r="AM22637" s="6"/>
      <c r="AN22637" s="6"/>
      <c r="AO22637" s="6"/>
      <c r="AP22637" s="6"/>
      <c r="AQ22637" s="6"/>
      <c r="AR22637" s="6"/>
      <c r="AS22637" s="6"/>
      <c r="AT22637" s="6"/>
      <c r="AU22637" s="6"/>
      <c r="AV22637" s="6"/>
      <c r="AW22637" s="6"/>
      <c r="AX22637" s="6"/>
      <c r="AY22637" s="6"/>
      <c r="AZ22637" s="6"/>
      <c r="BA22637" s="6"/>
      <c r="BB22637" s="6"/>
      <c r="BC22637" s="6"/>
      <c r="BD22637" s="6"/>
      <c r="BE22637" s="6"/>
      <c r="BF22637" s="6"/>
      <c r="BG22637" s="10"/>
    </row>
    <row r="22638" spans="34:59" x14ac:dyDescent="0.25">
      <c r="AH22638" s="10"/>
      <c r="AI22638" s="6"/>
    </row>
    <row r="22639" spans="34:59" x14ac:dyDescent="0.25">
      <c r="AH22639" s="6"/>
      <c r="AI22639" s="6"/>
      <c r="AJ22639" s="6"/>
      <c r="AK22639" s="6"/>
      <c r="AL22639" s="6"/>
      <c r="AM22639" s="6"/>
      <c r="AN22639" s="6"/>
      <c r="AO22639" s="6"/>
      <c r="AP22639" s="6"/>
      <c r="AQ22639" s="6"/>
      <c r="AR22639" s="6"/>
      <c r="AS22639" s="6"/>
      <c r="AT22639" s="6"/>
      <c r="AU22639" s="6"/>
      <c r="AV22639" s="6"/>
      <c r="AW22639" s="6"/>
      <c r="AX22639" s="6"/>
      <c r="AY22639" s="6"/>
      <c r="AZ22639" s="6"/>
      <c r="BA22639" s="6"/>
      <c r="BB22639" s="6"/>
      <c r="BC22639" s="6"/>
      <c r="BD22639" s="6"/>
      <c r="BE22639" s="6"/>
      <c r="BF22639" s="6"/>
      <c r="BG22639" s="6"/>
    </row>
    <row r="22640" spans="34:59" x14ac:dyDescent="0.25">
      <c r="AH22640" s="10"/>
      <c r="AI22640" s="6"/>
      <c r="AJ22640" s="10"/>
      <c r="AK22640" s="10"/>
      <c r="AL22640" s="10"/>
      <c r="AM22640" s="10"/>
      <c r="AN22640" s="10"/>
      <c r="AO22640" s="10"/>
      <c r="AP22640" s="10"/>
      <c r="AQ22640" s="10"/>
      <c r="AR22640" s="10"/>
      <c r="AS22640" s="10"/>
      <c r="AT22640" s="10"/>
      <c r="AU22640" s="10"/>
      <c r="AV22640" s="10"/>
      <c r="AW22640" s="10"/>
      <c r="AX22640" s="10"/>
      <c r="AY22640" s="10"/>
      <c r="AZ22640" s="10"/>
      <c r="BA22640" s="10"/>
      <c r="BB22640" s="10"/>
      <c r="BC22640" s="10"/>
      <c r="BD22640" s="10"/>
      <c r="BE22640" s="10"/>
      <c r="BF22640" s="10"/>
      <c r="BG22640" s="6"/>
    </row>
    <row r="22641" spans="34:59" x14ac:dyDescent="0.25">
      <c r="AH22641" s="6"/>
      <c r="AI22641" s="6"/>
      <c r="AJ22641" s="6"/>
      <c r="AK22641" s="6"/>
      <c r="AL22641" s="6"/>
      <c r="AM22641" s="6"/>
      <c r="AN22641" s="6"/>
      <c r="AO22641" s="6"/>
      <c r="AP22641" s="6"/>
      <c r="AQ22641" s="6"/>
      <c r="AR22641" s="6"/>
      <c r="AS22641" s="6"/>
      <c r="AT22641" s="6"/>
      <c r="AU22641" s="6"/>
      <c r="AV22641" s="6"/>
      <c r="AW22641" s="6"/>
      <c r="AX22641" s="6"/>
      <c r="AY22641" s="6"/>
      <c r="AZ22641" s="6"/>
      <c r="BA22641" s="6"/>
      <c r="BB22641" s="6"/>
      <c r="BC22641" s="6"/>
      <c r="BD22641" s="6"/>
      <c r="BE22641" s="6"/>
      <c r="BF22641" s="6"/>
      <c r="BG22641" s="10"/>
    </row>
    <row r="22642" spans="34:59" x14ac:dyDescent="0.25">
      <c r="AH22642" s="10"/>
      <c r="AI22642" s="6"/>
    </row>
    <row r="22643" spans="34:59" x14ac:dyDescent="0.25">
      <c r="AH22643" s="6"/>
      <c r="AI22643" s="6"/>
      <c r="AJ22643" s="6"/>
      <c r="AK22643" s="6"/>
      <c r="AL22643" s="6"/>
      <c r="AM22643" s="6"/>
      <c r="AN22643" s="6"/>
      <c r="AO22643" s="6"/>
      <c r="AP22643" s="6"/>
      <c r="AQ22643" s="6"/>
      <c r="AR22643" s="6"/>
      <c r="AS22643" s="6"/>
      <c r="AT22643" s="6"/>
      <c r="AU22643" s="6"/>
      <c r="AV22643" s="6"/>
      <c r="AW22643" s="6"/>
      <c r="AX22643" s="6"/>
      <c r="AY22643" s="6"/>
      <c r="AZ22643" s="6"/>
      <c r="BA22643" s="6"/>
      <c r="BB22643" s="6"/>
      <c r="BC22643" s="6"/>
      <c r="BD22643" s="6"/>
      <c r="BE22643" s="6"/>
      <c r="BF22643" s="6"/>
      <c r="BG22643" s="6"/>
    </row>
    <row r="22644" spans="34:59" x14ac:dyDescent="0.25">
      <c r="AH22644" s="10"/>
      <c r="AI22644" s="6"/>
      <c r="AJ22644" s="10"/>
      <c r="AK22644" s="10"/>
      <c r="AL22644" s="10"/>
      <c r="AM22644" s="10"/>
      <c r="AN22644" s="10"/>
      <c r="AO22644" s="10"/>
      <c r="AP22644" s="10"/>
      <c r="AQ22644" s="10"/>
      <c r="AR22644" s="10"/>
      <c r="AS22644" s="10"/>
      <c r="AT22644" s="10"/>
      <c r="AU22644" s="10"/>
      <c r="AV22644" s="10"/>
      <c r="AW22644" s="10"/>
      <c r="AX22644" s="10"/>
      <c r="AY22644" s="10"/>
      <c r="AZ22644" s="10"/>
      <c r="BA22644" s="10"/>
      <c r="BB22644" s="10"/>
      <c r="BC22644" s="10"/>
      <c r="BD22644" s="10"/>
      <c r="BE22644" s="10"/>
      <c r="BF22644" s="10"/>
      <c r="BG22644" s="6"/>
    </row>
    <row r="22646" spans="34:59" x14ac:dyDescent="0.25">
      <c r="AH22646" s="10"/>
      <c r="AI22646" s="6"/>
    </row>
    <row r="22647" spans="34:59" x14ac:dyDescent="0.25">
      <c r="AH22647" s="6"/>
      <c r="AI22647" s="6"/>
      <c r="AJ22647" s="6"/>
      <c r="AK22647" s="6"/>
      <c r="AL22647" s="6"/>
      <c r="AM22647" s="6"/>
      <c r="AN22647" s="6"/>
      <c r="AO22647" s="6"/>
      <c r="AP22647" s="6"/>
      <c r="AQ22647" s="6"/>
      <c r="AR22647" s="6"/>
      <c r="AS22647" s="6"/>
      <c r="AT22647" s="6"/>
      <c r="AU22647" s="6"/>
      <c r="AV22647" s="6"/>
      <c r="AW22647" s="6"/>
      <c r="AX22647" s="6"/>
      <c r="AY22647" s="6"/>
      <c r="AZ22647" s="6"/>
      <c r="BA22647" s="6"/>
      <c r="BB22647" s="6"/>
      <c r="BC22647" s="6"/>
      <c r="BD22647" s="6"/>
      <c r="BE22647" s="6"/>
      <c r="BF22647" s="6"/>
      <c r="BG22647" s="6"/>
    </row>
    <row r="22648" spans="34:59" x14ac:dyDescent="0.25">
      <c r="AH22648" s="10"/>
      <c r="AI22648" s="6"/>
      <c r="AJ22648" s="10"/>
      <c r="AK22648" s="10"/>
      <c r="AL22648" s="10"/>
      <c r="AM22648" s="10"/>
      <c r="AN22648" s="10"/>
      <c r="AO22648" s="10"/>
      <c r="AP22648" s="10"/>
      <c r="AQ22648" s="10"/>
      <c r="AR22648" s="10"/>
      <c r="AS22648" s="10"/>
      <c r="AT22648" s="10"/>
      <c r="AU22648" s="10"/>
      <c r="AV22648" s="10"/>
      <c r="AW22648" s="10"/>
      <c r="AX22648" s="10"/>
      <c r="AY22648" s="10"/>
      <c r="AZ22648" s="10"/>
      <c r="BA22648" s="10"/>
      <c r="BB22648" s="10"/>
      <c r="BC22648" s="10"/>
      <c r="BD22648" s="10"/>
      <c r="BE22648" s="10"/>
      <c r="BF22648" s="10"/>
      <c r="BG22648" s="6"/>
    </row>
    <row r="22649" spans="34:59" x14ac:dyDescent="0.25">
      <c r="AH22649" s="6"/>
      <c r="AI22649" s="6"/>
      <c r="AJ22649" s="6"/>
      <c r="AK22649" s="6"/>
      <c r="AL22649" s="6"/>
      <c r="AM22649" s="6"/>
      <c r="AN22649" s="6"/>
      <c r="AO22649" s="6"/>
      <c r="AP22649" s="6"/>
      <c r="AQ22649" s="6"/>
      <c r="AR22649" s="6"/>
      <c r="AS22649" s="6"/>
      <c r="AT22649" s="6"/>
      <c r="AU22649" s="6"/>
      <c r="AV22649" s="6"/>
      <c r="AW22649" s="6"/>
      <c r="AX22649" s="6"/>
      <c r="AY22649" s="6"/>
      <c r="AZ22649" s="6"/>
      <c r="BA22649" s="6"/>
      <c r="BB22649" s="6"/>
      <c r="BC22649" s="6"/>
      <c r="BD22649" s="6"/>
      <c r="BE22649" s="6"/>
      <c r="BF22649" s="6"/>
      <c r="BG22649" s="10"/>
    </row>
    <row r="22650" spans="34:59" x14ac:dyDescent="0.25">
      <c r="AH22650" s="10"/>
      <c r="AI22650" s="6"/>
    </row>
    <row r="22651" spans="34:59" x14ac:dyDescent="0.25">
      <c r="AH22651" s="6"/>
      <c r="AI22651" s="6"/>
      <c r="AJ22651" s="6"/>
      <c r="AK22651" s="6"/>
      <c r="AL22651" s="6"/>
      <c r="AM22651" s="6"/>
      <c r="AN22651" s="6"/>
      <c r="AO22651" s="6"/>
      <c r="AP22651" s="6"/>
      <c r="AQ22651" s="6"/>
      <c r="AR22651" s="6"/>
      <c r="AS22651" s="6"/>
      <c r="AT22651" s="6"/>
      <c r="AU22651" s="6"/>
      <c r="AV22651" s="6"/>
      <c r="AW22651" s="6"/>
      <c r="AX22651" s="6"/>
      <c r="AY22651" s="6"/>
      <c r="AZ22651" s="6"/>
      <c r="BA22651" s="6"/>
      <c r="BB22651" s="6"/>
      <c r="BC22651" s="6"/>
      <c r="BD22651" s="6"/>
      <c r="BE22651" s="6"/>
      <c r="BF22651" s="6"/>
      <c r="BG22651" s="6"/>
    </row>
    <row r="22652" spans="34:59" x14ac:dyDescent="0.25">
      <c r="AH22652" s="10"/>
      <c r="AI22652" s="6"/>
      <c r="AJ22652" s="10"/>
      <c r="AK22652" s="10"/>
      <c r="AL22652" s="10"/>
      <c r="AM22652" s="10"/>
      <c r="AN22652" s="10"/>
      <c r="AO22652" s="10"/>
      <c r="AP22652" s="10"/>
      <c r="AQ22652" s="10"/>
      <c r="AR22652" s="10"/>
      <c r="AS22652" s="10"/>
      <c r="AT22652" s="10"/>
      <c r="AU22652" s="10"/>
      <c r="AV22652" s="10"/>
      <c r="AW22652" s="10"/>
      <c r="AX22652" s="10"/>
      <c r="AY22652" s="10"/>
      <c r="AZ22652" s="10"/>
      <c r="BA22652" s="10"/>
      <c r="BB22652" s="10"/>
      <c r="BC22652" s="10"/>
      <c r="BD22652" s="10"/>
      <c r="BE22652" s="10"/>
      <c r="BF22652" s="10"/>
      <c r="BG22652" s="6"/>
    </row>
    <row r="22653" spans="34:59" x14ac:dyDescent="0.25">
      <c r="AH22653" s="6"/>
      <c r="AI22653" s="6"/>
      <c r="AJ22653" s="6"/>
      <c r="AK22653" s="6"/>
      <c r="AL22653" s="6"/>
      <c r="AM22653" s="6"/>
      <c r="AN22653" s="6"/>
      <c r="AO22653" s="6"/>
      <c r="AP22653" s="6"/>
      <c r="AQ22653" s="6"/>
      <c r="AR22653" s="6"/>
      <c r="AS22653" s="6"/>
      <c r="AT22653" s="6"/>
      <c r="AU22653" s="6"/>
      <c r="AV22653" s="6"/>
      <c r="AW22653" s="6"/>
      <c r="AX22653" s="6"/>
      <c r="AY22653" s="6"/>
      <c r="AZ22653" s="6"/>
      <c r="BA22653" s="6"/>
      <c r="BB22653" s="6"/>
      <c r="BC22653" s="6"/>
      <c r="BD22653" s="6"/>
      <c r="BE22653" s="6"/>
      <c r="BF22653" s="6"/>
      <c r="BG22653" s="10"/>
    </row>
    <row r="22654" spans="34:59" x14ac:dyDescent="0.25">
      <c r="AH22654" s="10"/>
      <c r="AI22654" s="6"/>
    </row>
    <row r="22655" spans="34:59" x14ac:dyDescent="0.25">
      <c r="AH22655" s="6"/>
      <c r="AI22655" s="6"/>
      <c r="AJ22655" s="6"/>
      <c r="AK22655" s="6"/>
      <c r="AL22655" s="6"/>
      <c r="AM22655" s="6"/>
      <c r="AN22655" s="6"/>
      <c r="AO22655" s="6"/>
      <c r="AP22655" s="6"/>
      <c r="AQ22655" s="6"/>
      <c r="AR22655" s="6"/>
      <c r="AS22655" s="6"/>
      <c r="AT22655" s="6"/>
      <c r="AU22655" s="6"/>
      <c r="AV22655" s="6"/>
      <c r="AW22655" s="6"/>
      <c r="AX22655" s="6"/>
      <c r="AY22655" s="6"/>
      <c r="AZ22655" s="6"/>
      <c r="BA22655" s="6"/>
      <c r="BB22655" s="6"/>
      <c r="BC22655" s="6"/>
      <c r="BD22655" s="6"/>
      <c r="BE22655" s="6"/>
      <c r="BF22655" s="6"/>
      <c r="BG22655" s="6"/>
    </row>
    <row r="22656" spans="34:59" x14ac:dyDescent="0.25">
      <c r="AH22656" s="10"/>
      <c r="AI22656" s="6"/>
      <c r="AJ22656" s="10"/>
      <c r="AK22656" s="10"/>
      <c r="AL22656" s="10"/>
      <c r="AM22656" s="10"/>
      <c r="AN22656" s="10"/>
      <c r="AO22656" s="10"/>
      <c r="AP22656" s="10"/>
      <c r="AQ22656" s="10"/>
      <c r="AR22656" s="10"/>
      <c r="AS22656" s="10"/>
      <c r="AT22656" s="10"/>
      <c r="AU22656" s="10"/>
      <c r="AV22656" s="10"/>
      <c r="AW22656" s="10"/>
      <c r="AX22656" s="10"/>
      <c r="AY22656" s="10"/>
      <c r="AZ22656" s="10"/>
      <c r="BA22656" s="10"/>
      <c r="BB22656" s="10"/>
      <c r="BC22656" s="10"/>
      <c r="BD22656" s="10"/>
      <c r="BE22656" s="10"/>
      <c r="BF22656" s="10"/>
      <c r="BG22656" s="6"/>
    </row>
    <row r="22657" spans="34:59" x14ac:dyDescent="0.25">
      <c r="AH22657" s="6"/>
      <c r="AI22657" s="6"/>
      <c r="AJ22657" s="6"/>
      <c r="AK22657" s="6"/>
      <c r="AL22657" s="6"/>
      <c r="AM22657" s="6"/>
      <c r="AN22657" s="6"/>
      <c r="AO22657" s="6"/>
      <c r="AP22657" s="6"/>
      <c r="AQ22657" s="6"/>
      <c r="AR22657" s="6"/>
      <c r="AS22657" s="6"/>
      <c r="AT22657" s="6"/>
      <c r="AU22657" s="6"/>
      <c r="AV22657" s="6"/>
      <c r="AW22657" s="6"/>
      <c r="AX22657" s="6"/>
      <c r="AY22657" s="6"/>
      <c r="AZ22657" s="6"/>
      <c r="BA22657" s="6"/>
      <c r="BB22657" s="6"/>
      <c r="BC22657" s="6"/>
      <c r="BD22657" s="6"/>
      <c r="BE22657" s="6"/>
      <c r="BF22657" s="6"/>
      <c r="BG22657" s="10"/>
    </row>
    <row r="22658" spans="34:59" x14ac:dyDescent="0.25">
      <c r="AH22658" s="10"/>
      <c r="AI22658" s="6"/>
    </row>
    <row r="22659" spans="34:59" x14ac:dyDescent="0.25">
      <c r="AH22659" s="6"/>
      <c r="AI22659" s="6"/>
      <c r="AJ22659" s="6"/>
      <c r="AK22659" s="6"/>
      <c r="AL22659" s="6"/>
      <c r="AM22659" s="6"/>
      <c r="AN22659" s="6"/>
      <c r="AO22659" s="6"/>
      <c r="AP22659" s="6"/>
      <c r="AQ22659" s="6"/>
      <c r="AR22659" s="6"/>
      <c r="AS22659" s="6"/>
      <c r="AT22659" s="6"/>
      <c r="AU22659" s="6"/>
      <c r="AV22659" s="6"/>
      <c r="AW22659" s="6"/>
      <c r="AX22659" s="6"/>
      <c r="AY22659" s="6"/>
      <c r="AZ22659" s="6"/>
      <c r="BA22659" s="6"/>
      <c r="BB22659" s="6"/>
      <c r="BC22659" s="6"/>
      <c r="BD22659" s="6"/>
      <c r="BE22659" s="6"/>
      <c r="BF22659" s="6"/>
      <c r="BG22659" s="6"/>
    </row>
    <row r="22660" spans="34:59" x14ac:dyDescent="0.25">
      <c r="AH22660" s="10"/>
      <c r="AI22660" s="6"/>
      <c r="AJ22660" s="10"/>
      <c r="AK22660" s="10"/>
      <c r="AL22660" s="10"/>
      <c r="AM22660" s="10"/>
      <c r="AN22660" s="10"/>
      <c r="AO22660" s="10"/>
      <c r="AP22660" s="10"/>
      <c r="AQ22660" s="10"/>
      <c r="AR22660" s="10"/>
      <c r="AS22660" s="10"/>
      <c r="AT22660" s="10"/>
      <c r="AU22660" s="10"/>
      <c r="AV22660" s="10"/>
      <c r="AW22660" s="10"/>
      <c r="AX22660" s="10"/>
      <c r="AY22660" s="10"/>
      <c r="AZ22660" s="10"/>
      <c r="BA22660" s="10"/>
      <c r="BB22660" s="10"/>
      <c r="BC22660" s="10"/>
      <c r="BD22660" s="10"/>
      <c r="BE22660" s="10"/>
      <c r="BF22660" s="10"/>
      <c r="BG22660" s="6"/>
    </row>
    <row r="22662" spans="34:59" x14ac:dyDescent="0.25">
      <c r="AH22662" s="10"/>
      <c r="AI22662" s="6"/>
    </row>
    <row r="22663" spans="34:59" x14ac:dyDescent="0.25">
      <c r="AH22663" s="6"/>
      <c r="AI22663" s="6"/>
      <c r="AJ22663" s="6"/>
      <c r="AK22663" s="6"/>
      <c r="AL22663" s="6"/>
      <c r="AM22663" s="6"/>
      <c r="AN22663" s="6"/>
      <c r="AO22663" s="6"/>
      <c r="AP22663" s="6"/>
      <c r="AQ22663" s="6"/>
      <c r="AR22663" s="6"/>
      <c r="AS22663" s="6"/>
      <c r="AT22663" s="6"/>
      <c r="AU22663" s="6"/>
      <c r="AV22663" s="6"/>
      <c r="AW22663" s="6"/>
      <c r="AX22663" s="6"/>
      <c r="AY22663" s="6"/>
      <c r="AZ22663" s="6"/>
      <c r="BA22663" s="6"/>
      <c r="BB22663" s="6"/>
      <c r="BC22663" s="6"/>
      <c r="BD22663" s="6"/>
      <c r="BE22663" s="6"/>
      <c r="BF22663" s="6"/>
      <c r="BG22663" s="6"/>
    </row>
    <row r="22664" spans="34:59" x14ac:dyDescent="0.25">
      <c r="AH22664" s="10"/>
      <c r="AI22664" s="6"/>
      <c r="AJ22664" s="10"/>
      <c r="AK22664" s="10"/>
      <c r="AL22664" s="10"/>
      <c r="AM22664" s="10"/>
      <c r="AN22664" s="10"/>
      <c r="AO22664" s="10"/>
      <c r="AP22664" s="10"/>
      <c r="AQ22664" s="10"/>
      <c r="AR22664" s="10"/>
      <c r="AS22664" s="10"/>
      <c r="AT22664" s="10"/>
      <c r="AU22664" s="10"/>
      <c r="AV22664" s="10"/>
      <c r="AW22664" s="10"/>
      <c r="AX22664" s="10"/>
      <c r="AY22664" s="10"/>
      <c r="AZ22664" s="10"/>
      <c r="BA22664" s="10"/>
      <c r="BB22664" s="10"/>
      <c r="BC22664" s="10"/>
      <c r="BD22664" s="10"/>
      <c r="BE22664" s="10"/>
      <c r="BF22664" s="10"/>
      <c r="BG22664" s="6"/>
    </row>
    <row r="22665" spans="34:59" x14ac:dyDescent="0.25">
      <c r="AH22665" s="6"/>
      <c r="AI22665" s="6"/>
      <c r="AJ22665" s="6"/>
      <c r="AK22665" s="6"/>
      <c r="AL22665" s="6"/>
      <c r="AM22665" s="6"/>
      <c r="AN22665" s="6"/>
      <c r="AO22665" s="6"/>
      <c r="AP22665" s="6"/>
      <c r="AQ22665" s="6"/>
      <c r="AR22665" s="6"/>
      <c r="AS22665" s="6"/>
      <c r="AT22665" s="6"/>
      <c r="AU22665" s="6"/>
      <c r="AV22665" s="6"/>
      <c r="AW22665" s="6"/>
      <c r="AX22665" s="6"/>
      <c r="AY22665" s="6"/>
      <c r="AZ22665" s="6"/>
      <c r="BA22665" s="6"/>
      <c r="BB22665" s="6"/>
      <c r="BC22665" s="6"/>
      <c r="BD22665" s="6"/>
      <c r="BE22665" s="6"/>
      <c r="BF22665" s="6"/>
      <c r="BG22665" s="10"/>
    </row>
    <row r="22666" spans="34:59" x14ac:dyDescent="0.25">
      <c r="AH22666" s="10"/>
      <c r="AI22666" s="6"/>
    </row>
    <row r="22667" spans="34:59" x14ac:dyDescent="0.25">
      <c r="AH22667" s="6"/>
      <c r="AI22667" s="6"/>
      <c r="AJ22667" s="6"/>
      <c r="AK22667" s="6"/>
      <c r="AL22667" s="6"/>
      <c r="AM22667" s="6"/>
      <c r="AN22667" s="6"/>
      <c r="AO22667" s="6"/>
      <c r="AP22667" s="6"/>
      <c r="AQ22667" s="6"/>
      <c r="AR22667" s="6"/>
      <c r="AS22667" s="6"/>
      <c r="AT22667" s="6"/>
      <c r="AU22667" s="6"/>
      <c r="AV22667" s="6"/>
      <c r="AW22667" s="6"/>
      <c r="AX22667" s="6"/>
      <c r="AY22667" s="6"/>
      <c r="AZ22667" s="6"/>
      <c r="BA22667" s="6"/>
      <c r="BB22667" s="6"/>
      <c r="BC22667" s="6"/>
      <c r="BD22667" s="6"/>
      <c r="BE22667" s="6"/>
      <c r="BF22667" s="6"/>
      <c r="BG22667" s="6"/>
    </row>
    <row r="22668" spans="34:59" x14ac:dyDescent="0.25">
      <c r="AH22668" s="10"/>
      <c r="AI22668" s="6"/>
      <c r="AJ22668" s="10"/>
      <c r="AK22668" s="10"/>
      <c r="AL22668" s="10"/>
      <c r="AM22668" s="10"/>
      <c r="AN22668" s="10"/>
      <c r="AO22668" s="10"/>
      <c r="AP22668" s="10"/>
      <c r="AQ22668" s="10"/>
      <c r="AR22668" s="10"/>
      <c r="AS22668" s="10"/>
      <c r="AT22668" s="10"/>
      <c r="AU22668" s="10"/>
      <c r="AV22668" s="10"/>
      <c r="AW22668" s="10"/>
      <c r="AX22668" s="10"/>
      <c r="AY22668" s="10"/>
      <c r="AZ22668" s="10"/>
      <c r="BA22668" s="10"/>
      <c r="BB22668" s="10"/>
      <c r="BC22668" s="10"/>
      <c r="BD22668" s="10"/>
      <c r="BE22668" s="10"/>
      <c r="BF22668" s="10"/>
      <c r="BG22668" s="6"/>
    </row>
    <row r="22669" spans="34:59" x14ac:dyDescent="0.25">
      <c r="AH22669" s="6"/>
      <c r="AI22669" s="6"/>
      <c r="AJ22669" s="6"/>
      <c r="AK22669" s="6"/>
      <c r="AL22669" s="6"/>
      <c r="AM22669" s="6"/>
      <c r="AN22669" s="6"/>
      <c r="AO22669" s="6"/>
      <c r="AP22669" s="6"/>
      <c r="AQ22669" s="6"/>
      <c r="AR22669" s="6"/>
      <c r="AS22669" s="6"/>
      <c r="AT22669" s="6"/>
      <c r="AU22669" s="6"/>
      <c r="AV22669" s="6"/>
      <c r="AW22669" s="6"/>
      <c r="AX22669" s="6"/>
      <c r="AY22669" s="6"/>
      <c r="AZ22669" s="6"/>
      <c r="BA22669" s="6"/>
      <c r="BB22669" s="6"/>
      <c r="BC22669" s="6"/>
      <c r="BD22669" s="6"/>
      <c r="BE22669" s="6"/>
      <c r="BF22669" s="6"/>
      <c r="BG22669" s="10"/>
    </row>
    <row r="22670" spans="34:59" x14ac:dyDescent="0.25">
      <c r="AH22670" s="10"/>
      <c r="AI22670" s="6"/>
    </row>
    <row r="22671" spans="34:59" x14ac:dyDescent="0.25">
      <c r="AH22671" s="6"/>
      <c r="AI22671" s="6"/>
      <c r="AJ22671" s="6"/>
      <c r="AK22671" s="6"/>
      <c r="AL22671" s="6"/>
      <c r="AM22671" s="6"/>
      <c r="AN22671" s="6"/>
      <c r="AO22671" s="6"/>
      <c r="AP22671" s="6"/>
      <c r="AQ22671" s="6"/>
      <c r="AR22671" s="6"/>
      <c r="AS22671" s="6"/>
      <c r="AT22671" s="6"/>
      <c r="AU22671" s="6"/>
      <c r="AV22671" s="6"/>
      <c r="AW22671" s="6"/>
      <c r="AX22671" s="6"/>
      <c r="AY22671" s="6"/>
      <c r="AZ22671" s="6"/>
      <c r="BA22671" s="6"/>
      <c r="BB22671" s="6"/>
      <c r="BC22671" s="6"/>
      <c r="BD22671" s="6"/>
      <c r="BE22671" s="6"/>
      <c r="BF22671" s="6"/>
      <c r="BG22671" s="6"/>
    </row>
    <row r="22672" spans="34:59" x14ac:dyDescent="0.25">
      <c r="AH22672" s="10"/>
      <c r="AI22672" s="6"/>
      <c r="AJ22672" s="10"/>
      <c r="AK22672" s="10"/>
      <c r="AL22672" s="10"/>
      <c r="AM22672" s="10"/>
      <c r="AN22672" s="10"/>
      <c r="AO22672" s="10"/>
      <c r="AP22672" s="10"/>
      <c r="AQ22672" s="10"/>
      <c r="AR22672" s="10"/>
      <c r="AS22672" s="10"/>
      <c r="AT22672" s="10"/>
      <c r="AU22672" s="10"/>
      <c r="AV22672" s="10"/>
      <c r="AW22672" s="10"/>
      <c r="AX22672" s="10"/>
      <c r="AY22672" s="10"/>
      <c r="AZ22672" s="10"/>
      <c r="BA22672" s="10"/>
      <c r="BB22672" s="10"/>
      <c r="BC22672" s="10"/>
      <c r="BD22672" s="10"/>
      <c r="BE22672" s="10"/>
      <c r="BF22672" s="10"/>
      <c r="BG22672" s="6"/>
    </row>
    <row r="22673" spans="34:59" x14ac:dyDescent="0.25">
      <c r="AH22673" s="6"/>
      <c r="AI22673" s="6"/>
      <c r="AJ22673" s="6"/>
      <c r="AK22673" s="6"/>
      <c r="AL22673" s="6"/>
      <c r="AM22673" s="6"/>
      <c r="AN22673" s="6"/>
      <c r="AO22673" s="6"/>
      <c r="AP22673" s="6"/>
      <c r="AQ22673" s="6"/>
      <c r="AR22673" s="6"/>
      <c r="AS22673" s="6"/>
      <c r="AT22673" s="6"/>
      <c r="AU22673" s="6"/>
      <c r="AV22673" s="6"/>
      <c r="AW22673" s="6"/>
      <c r="AX22673" s="6"/>
      <c r="AY22673" s="6"/>
      <c r="AZ22673" s="6"/>
      <c r="BA22673" s="6"/>
      <c r="BB22673" s="6"/>
      <c r="BC22673" s="6"/>
      <c r="BD22673" s="6"/>
      <c r="BE22673" s="6"/>
      <c r="BF22673" s="6"/>
      <c r="BG22673" s="10"/>
    </row>
    <row r="22674" spans="34:59" x14ac:dyDescent="0.25">
      <c r="AH22674" s="10"/>
      <c r="AI22674" s="6"/>
    </row>
    <row r="22675" spans="34:59" x14ac:dyDescent="0.25">
      <c r="AH22675" s="6"/>
      <c r="AI22675" s="6"/>
      <c r="AJ22675" s="6"/>
      <c r="AK22675" s="6"/>
      <c r="AL22675" s="6"/>
      <c r="AM22675" s="6"/>
      <c r="AN22675" s="6"/>
      <c r="AO22675" s="6"/>
      <c r="AP22675" s="6"/>
      <c r="AQ22675" s="6"/>
      <c r="AR22675" s="6"/>
      <c r="AS22675" s="6"/>
      <c r="AT22675" s="6"/>
      <c r="AU22675" s="6"/>
      <c r="AV22675" s="6"/>
      <c r="AW22675" s="6"/>
      <c r="AX22675" s="6"/>
      <c r="AY22675" s="6"/>
      <c r="AZ22675" s="6"/>
      <c r="BA22675" s="6"/>
      <c r="BB22675" s="6"/>
      <c r="BC22675" s="6"/>
      <c r="BD22675" s="6"/>
      <c r="BE22675" s="6"/>
      <c r="BF22675" s="6"/>
      <c r="BG22675" s="6"/>
    </row>
    <row r="22676" spans="34:59" x14ac:dyDescent="0.25">
      <c r="AH22676" s="10"/>
      <c r="AI22676" s="6"/>
      <c r="AJ22676" s="10"/>
      <c r="AK22676" s="10"/>
      <c r="AL22676" s="10"/>
      <c r="AM22676" s="10"/>
      <c r="AN22676" s="10"/>
      <c r="AO22676" s="10"/>
      <c r="AP22676" s="10"/>
      <c r="AQ22676" s="10"/>
      <c r="AR22676" s="10"/>
      <c r="AS22676" s="10"/>
      <c r="AT22676" s="10"/>
      <c r="AU22676" s="10"/>
      <c r="AV22676" s="10"/>
      <c r="AW22676" s="10"/>
      <c r="AX22676" s="10"/>
      <c r="AY22676" s="10"/>
      <c r="AZ22676" s="10"/>
      <c r="BA22676" s="10"/>
      <c r="BB22676" s="10"/>
      <c r="BC22676" s="10"/>
      <c r="BD22676" s="10"/>
      <c r="BE22676" s="10"/>
      <c r="BF22676" s="10"/>
      <c r="BG22676" s="6"/>
    </row>
    <row r="22678" spans="34:59" x14ac:dyDescent="0.25">
      <c r="AH22678" s="10"/>
      <c r="AI22678" s="6"/>
    </row>
    <row r="22679" spans="34:59" x14ac:dyDescent="0.25">
      <c r="AH22679" s="6"/>
      <c r="AI22679" s="6"/>
      <c r="AJ22679" s="6"/>
      <c r="AK22679" s="6"/>
      <c r="AL22679" s="6"/>
      <c r="AM22679" s="6"/>
      <c r="AN22679" s="6"/>
      <c r="AO22679" s="6"/>
      <c r="AP22679" s="6"/>
      <c r="AQ22679" s="6"/>
      <c r="AR22679" s="6"/>
      <c r="AS22679" s="6"/>
      <c r="AT22679" s="6"/>
      <c r="AU22679" s="6"/>
      <c r="AV22679" s="6"/>
      <c r="AW22679" s="6"/>
      <c r="AX22679" s="6"/>
      <c r="AY22679" s="6"/>
      <c r="AZ22679" s="6"/>
      <c r="BA22679" s="6"/>
      <c r="BB22679" s="6"/>
      <c r="BC22679" s="6"/>
      <c r="BD22679" s="6"/>
      <c r="BE22679" s="6"/>
      <c r="BF22679" s="6"/>
      <c r="BG22679" s="6"/>
    </row>
    <row r="22680" spans="34:59" x14ac:dyDescent="0.25">
      <c r="AH22680" s="10"/>
      <c r="AI22680" s="6"/>
      <c r="AJ22680" s="10"/>
      <c r="AK22680" s="10"/>
      <c r="AL22680" s="10"/>
      <c r="AM22680" s="10"/>
      <c r="AN22680" s="10"/>
      <c r="AO22680" s="10"/>
      <c r="AP22680" s="10"/>
      <c r="AQ22680" s="10"/>
      <c r="AR22680" s="10"/>
      <c r="AS22680" s="10"/>
      <c r="AT22680" s="10"/>
      <c r="AU22680" s="10"/>
      <c r="AV22680" s="10"/>
      <c r="AW22680" s="10"/>
      <c r="AX22680" s="10"/>
      <c r="AY22680" s="10"/>
      <c r="AZ22680" s="10"/>
      <c r="BA22680" s="10"/>
      <c r="BB22680" s="10"/>
      <c r="BC22680" s="10"/>
      <c r="BD22680" s="10"/>
      <c r="BE22680" s="10"/>
      <c r="BF22680" s="10"/>
      <c r="BG22680" s="6"/>
    </row>
    <row r="22681" spans="34:59" x14ac:dyDescent="0.25">
      <c r="AH22681" s="6"/>
      <c r="AI22681" s="6"/>
      <c r="AJ22681" s="6"/>
      <c r="AK22681" s="6"/>
      <c r="AL22681" s="6"/>
      <c r="AM22681" s="6"/>
      <c r="AN22681" s="6"/>
      <c r="AO22681" s="6"/>
      <c r="AP22681" s="6"/>
      <c r="AQ22681" s="6"/>
      <c r="AR22681" s="6"/>
      <c r="AS22681" s="6"/>
      <c r="AT22681" s="6"/>
      <c r="AU22681" s="6"/>
      <c r="AV22681" s="6"/>
      <c r="AW22681" s="6"/>
      <c r="AX22681" s="6"/>
      <c r="AY22681" s="6"/>
      <c r="AZ22681" s="6"/>
      <c r="BA22681" s="6"/>
      <c r="BB22681" s="6"/>
      <c r="BC22681" s="6"/>
      <c r="BD22681" s="6"/>
      <c r="BE22681" s="6"/>
      <c r="BF22681" s="6"/>
      <c r="BG22681" s="10"/>
    </row>
    <row r="22682" spans="34:59" x14ac:dyDescent="0.25">
      <c r="AH22682" s="10"/>
      <c r="AI22682" s="6"/>
    </row>
    <row r="22683" spans="34:59" x14ac:dyDescent="0.25">
      <c r="AH22683" s="6"/>
      <c r="AI22683" s="6"/>
      <c r="AJ22683" s="6"/>
      <c r="AK22683" s="6"/>
      <c r="AL22683" s="6"/>
      <c r="AM22683" s="6"/>
      <c r="AN22683" s="6"/>
      <c r="AO22683" s="6"/>
      <c r="AP22683" s="6"/>
      <c r="AQ22683" s="6"/>
      <c r="AR22683" s="6"/>
      <c r="AS22683" s="6"/>
      <c r="AT22683" s="6"/>
      <c r="AU22683" s="6"/>
      <c r="AV22683" s="6"/>
      <c r="AW22683" s="6"/>
      <c r="AX22683" s="6"/>
      <c r="AY22683" s="6"/>
      <c r="AZ22683" s="6"/>
      <c r="BA22683" s="6"/>
      <c r="BB22683" s="6"/>
      <c r="BC22683" s="6"/>
      <c r="BD22683" s="6"/>
      <c r="BE22683" s="6"/>
      <c r="BF22683" s="6"/>
      <c r="BG22683" s="6"/>
    </row>
    <row r="22684" spans="34:59" x14ac:dyDescent="0.25">
      <c r="AH22684" s="10"/>
      <c r="AI22684" s="6"/>
      <c r="AJ22684" s="10"/>
      <c r="AK22684" s="10"/>
      <c r="AL22684" s="10"/>
      <c r="AM22684" s="10"/>
      <c r="AN22684" s="10"/>
      <c r="AO22684" s="10"/>
      <c r="AP22684" s="10"/>
      <c r="AQ22684" s="10"/>
      <c r="AR22684" s="10"/>
      <c r="AS22684" s="10"/>
      <c r="AT22684" s="10"/>
      <c r="AU22684" s="10"/>
      <c r="AV22684" s="10"/>
      <c r="AW22684" s="10"/>
      <c r="AX22684" s="10"/>
      <c r="AY22684" s="10"/>
      <c r="AZ22684" s="10"/>
      <c r="BA22684" s="10"/>
      <c r="BB22684" s="10"/>
      <c r="BC22684" s="10"/>
      <c r="BD22684" s="10"/>
      <c r="BE22684" s="10"/>
      <c r="BF22684" s="10"/>
      <c r="BG22684" s="6"/>
    </row>
    <row r="22685" spans="34:59" x14ac:dyDescent="0.25">
      <c r="AH22685" s="6"/>
      <c r="AI22685" s="6"/>
      <c r="AJ22685" s="6"/>
      <c r="AK22685" s="6"/>
      <c r="AL22685" s="6"/>
      <c r="AM22685" s="6"/>
      <c r="AN22685" s="6"/>
      <c r="AO22685" s="6"/>
      <c r="AP22685" s="6"/>
      <c r="AQ22685" s="6"/>
      <c r="AR22685" s="6"/>
      <c r="AS22685" s="6"/>
      <c r="AT22685" s="6"/>
      <c r="AU22685" s="6"/>
      <c r="AV22685" s="6"/>
      <c r="AW22685" s="6"/>
      <c r="AX22685" s="6"/>
      <c r="AY22685" s="6"/>
      <c r="AZ22685" s="6"/>
      <c r="BA22685" s="6"/>
      <c r="BB22685" s="6"/>
      <c r="BC22685" s="6"/>
      <c r="BD22685" s="6"/>
      <c r="BE22685" s="6"/>
      <c r="BF22685" s="6"/>
      <c r="BG22685" s="10"/>
    </row>
    <row r="22686" spans="34:59" x14ac:dyDescent="0.25">
      <c r="AH22686" s="10"/>
      <c r="AI22686" s="6"/>
    </row>
    <row r="22687" spans="34:59" x14ac:dyDescent="0.25">
      <c r="AH22687" s="6"/>
      <c r="AI22687" s="6"/>
      <c r="AJ22687" s="6"/>
      <c r="AK22687" s="6"/>
      <c r="AL22687" s="6"/>
      <c r="AM22687" s="6"/>
      <c r="AN22687" s="6"/>
      <c r="AO22687" s="6"/>
      <c r="AP22687" s="6"/>
      <c r="AQ22687" s="6"/>
      <c r="AR22687" s="6"/>
      <c r="AS22687" s="6"/>
      <c r="AT22687" s="6"/>
      <c r="AU22687" s="6"/>
      <c r="AV22687" s="6"/>
      <c r="AW22687" s="6"/>
      <c r="AX22687" s="6"/>
      <c r="AY22687" s="6"/>
      <c r="AZ22687" s="6"/>
      <c r="BA22687" s="6"/>
      <c r="BB22687" s="6"/>
      <c r="BC22687" s="6"/>
      <c r="BD22687" s="6"/>
      <c r="BE22687" s="6"/>
      <c r="BF22687" s="6"/>
      <c r="BG22687" s="6"/>
    </row>
    <row r="22688" spans="34:59" x14ac:dyDescent="0.25">
      <c r="AH22688" s="10"/>
      <c r="AI22688" s="6"/>
      <c r="AJ22688" s="10"/>
      <c r="AK22688" s="10"/>
      <c r="AL22688" s="10"/>
      <c r="AM22688" s="10"/>
      <c r="AN22688" s="10"/>
      <c r="AO22688" s="10"/>
      <c r="AP22688" s="10"/>
      <c r="AQ22688" s="10"/>
      <c r="AR22688" s="10"/>
      <c r="AS22688" s="10"/>
      <c r="AT22688" s="10"/>
      <c r="AU22688" s="10"/>
      <c r="AV22688" s="10"/>
      <c r="AW22688" s="10"/>
      <c r="AX22688" s="10"/>
      <c r="AY22688" s="10"/>
      <c r="AZ22688" s="10"/>
      <c r="BA22688" s="10"/>
      <c r="BB22688" s="10"/>
      <c r="BC22688" s="10"/>
      <c r="BD22688" s="10"/>
      <c r="BE22688" s="10"/>
      <c r="BF22688" s="10"/>
      <c r="BG22688" s="6"/>
    </row>
    <row r="22689" spans="34:59" x14ac:dyDescent="0.25">
      <c r="AH22689" s="6"/>
      <c r="AI22689" s="6"/>
      <c r="AJ22689" s="6"/>
      <c r="AK22689" s="6"/>
      <c r="AL22689" s="6"/>
      <c r="AM22689" s="6"/>
      <c r="AN22689" s="6"/>
      <c r="AO22689" s="6"/>
      <c r="AP22689" s="6"/>
      <c r="AQ22689" s="6"/>
      <c r="AR22689" s="6"/>
      <c r="AS22689" s="6"/>
      <c r="AT22689" s="6"/>
      <c r="AU22689" s="6"/>
      <c r="AV22689" s="6"/>
      <c r="AW22689" s="6"/>
      <c r="AX22689" s="6"/>
      <c r="AY22689" s="6"/>
      <c r="AZ22689" s="6"/>
      <c r="BA22689" s="6"/>
      <c r="BB22689" s="6"/>
      <c r="BC22689" s="6"/>
      <c r="BD22689" s="6"/>
      <c r="BE22689" s="6"/>
      <c r="BF22689" s="6"/>
      <c r="BG22689" s="10"/>
    </row>
    <row r="22690" spans="34:59" x14ac:dyDescent="0.25">
      <c r="AH22690" s="10"/>
      <c r="AI22690" s="6"/>
    </row>
    <row r="22691" spans="34:59" x14ac:dyDescent="0.25">
      <c r="AH22691" s="6"/>
      <c r="AI22691" s="6"/>
      <c r="AJ22691" s="6"/>
      <c r="AK22691" s="6"/>
      <c r="AL22691" s="6"/>
      <c r="AM22691" s="6"/>
      <c r="AN22691" s="6"/>
      <c r="AO22691" s="6"/>
      <c r="AP22691" s="6"/>
      <c r="AQ22691" s="6"/>
      <c r="AR22691" s="6"/>
      <c r="AS22691" s="6"/>
      <c r="AT22691" s="6"/>
      <c r="AU22691" s="6"/>
      <c r="AV22691" s="6"/>
      <c r="AW22691" s="6"/>
      <c r="AX22691" s="6"/>
      <c r="AY22691" s="6"/>
      <c r="AZ22691" s="6"/>
      <c r="BA22691" s="6"/>
      <c r="BB22691" s="6"/>
      <c r="BC22691" s="6"/>
      <c r="BD22691" s="6"/>
      <c r="BE22691" s="6"/>
      <c r="BF22691" s="6"/>
      <c r="BG22691" s="6"/>
    </row>
    <row r="22692" spans="34:59" x14ac:dyDescent="0.25">
      <c r="AH22692" s="10"/>
      <c r="AI22692" s="6"/>
      <c r="AJ22692" s="10"/>
      <c r="AK22692" s="10"/>
      <c r="AL22692" s="10"/>
      <c r="AM22692" s="10"/>
      <c r="AN22692" s="10"/>
      <c r="AO22692" s="10"/>
      <c r="AP22692" s="10"/>
      <c r="AQ22692" s="10"/>
      <c r="AR22692" s="10"/>
      <c r="AS22692" s="10"/>
      <c r="AT22692" s="10"/>
      <c r="AU22692" s="10"/>
      <c r="AV22692" s="10"/>
      <c r="AW22692" s="10"/>
      <c r="AX22692" s="10"/>
      <c r="AY22692" s="10"/>
      <c r="AZ22692" s="10"/>
      <c r="BA22692" s="10"/>
      <c r="BB22692" s="10"/>
      <c r="BC22692" s="10"/>
      <c r="BD22692" s="10"/>
      <c r="BE22692" s="10"/>
      <c r="BF22692" s="10"/>
      <c r="BG22692" s="6"/>
    </row>
    <row r="22694" spans="34:59" x14ac:dyDescent="0.25">
      <c r="AH22694" s="10"/>
      <c r="AI22694" s="6"/>
    </row>
    <row r="22695" spans="34:59" x14ac:dyDescent="0.25">
      <c r="AH22695" s="6"/>
      <c r="AI22695" s="6"/>
      <c r="AJ22695" s="6"/>
      <c r="AK22695" s="6"/>
      <c r="AL22695" s="6"/>
      <c r="AM22695" s="6"/>
      <c r="AN22695" s="6"/>
      <c r="AO22695" s="6"/>
      <c r="AP22695" s="6"/>
      <c r="AQ22695" s="6"/>
      <c r="AR22695" s="6"/>
      <c r="AS22695" s="6"/>
      <c r="AT22695" s="6"/>
      <c r="AU22695" s="6"/>
      <c r="AV22695" s="6"/>
      <c r="AW22695" s="6"/>
      <c r="AX22695" s="6"/>
      <c r="AY22695" s="6"/>
      <c r="AZ22695" s="6"/>
      <c r="BA22695" s="6"/>
      <c r="BB22695" s="6"/>
      <c r="BC22695" s="6"/>
      <c r="BD22695" s="6"/>
      <c r="BE22695" s="6"/>
      <c r="BF22695" s="6"/>
      <c r="BG22695" s="6"/>
    </row>
    <row r="22696" spans="34:59" x14ac:dyDescent="0.25">
      <c r="AH22696" s="10"/>
      <c r="AI22696" s="6"/>
      <c r="AJ22696" s="10"/>
      <c r="AK22696" s="10"/>
      <c r="AL22696" s="10"/>
      <c r="AM22696" s="10"/>
      <c r="AN22696" s="10"/>
      <c r="AO22696" s="10"/>
      <c r="AP22696" s="10"/>
      <c r="AQ22696" s="10"/>
      <c r="AR22696" s="10"/>
      <c r="AS22696" s="10"/>
      <c r="AT22696" s="10"/>
      <c r="AU22696" s="10"/>
      <c r="AV22696" s="10"/>
      <c r="AW22696" s="10"/>
      <c r="AX22696" s="10"/>
      <c r="AY22696" s="10"/>
      <c r="AZ22696" s="10"/>
      <c r="BA22696" s="10"/>
      <c r="BB22696" s="10"/>
      <c r="BC22696" s="10"/>
      <c r="BD22696" s="10"/>
      <c r="BE22696" s="10"/>
      <c r="BF22696" s="10"/>
      <c r="BG22696" s="6"/>
    </row>
    <row r="22697" spans="34:59" x14ac:dyDescent="0.25">
      <c r="AH22697" s="6"/>
      <c r="AI22697" s="6"/>
      <c r="AJ22697" s="6"/>
      <c r="AK22697" s="6"/>
      <c r="AL22697" s="6"/>
      <c r="AM22697" s="6"/>
      <c r="AN22697" s="6"/>
      <c r="AO22697" s="6"/>
      <c r="AP22697" s="6"/>
      <c r="AQ22697" s="6"/>
      <c r="AR22697" s="6"/>
      <c r="AS22697" s="6"/>
      <c r="AT22697" s="6"/>
      <c r="AU22697" s="6"/>
      <c r="AV22697" s="6"/>
      <c r="AW22697" s="6"/>
      <c r="AX22697" s="6"/>
      <c r="AY22697" s="6"/>
      <c r="AZ22697" s="6"/>
      <c r="BA22697" s="6"/>
      <c r="BB22697" s="6"/>
      <c r="BC22697" s="6"/>
      <c r="BD22697" s="6"/>
      <c r="BE22697" s="6"/>
      <c r="BF22697" s="6"/>
      <c r="BG22697" s="10"/>
    </row>
    <row r="22698" spans="34:59" x14ac:dyDescent="0.25">
      <c r="AH22698" s="10"/>
      <c r="AI22698" s="6"/>
    </row>
    <row r="22699" spans="34:59" x14ac:dyDescent="0.25">
      <c r="AH22699" s="6"/>
      <c r="AI22699" s="6"/>
      <c r="AJ22699" s="6"/>
      <c r="AK22699" s="6"/>
      <c r="AL22699" s="6"/>
      <c r="AM22699" s="6"/>
      <c r="AN22699" s="6"/>
      <c r="AO22699" s="6"/>
      <c r="AP22699" s="6"/>
      <c r="AQ22699" s="6"/>
      <c r="AR22699" s="6"/>
      <c r="AS22699" s="6"/>
      <c r="AT22699" s="6"/>
      <c r="AU22699" s="6"/>
      <c r="AV22699" s="6"/>
      <c r="AW22699" s="6"/>
      <c r="AX22699" s="6"/>
      <c r="AY22699" s="6"/>
      <c r="AZ22699" s="6"/>
      <c r="BA22699" s="6"/>
      <c r="BB22699" s="6"/>
      <c r="BC22699" s="6"/>
      <c r="BD22699" s="6"/>
      <c r="BE22699" s="6"/>
      <c r="BF22699" s="6"/>
      <c r="BG22699" s="6"/>
    </row>
    <row r="22700" spans="34:59" x14ac:dyDescent="0.25">
      <c r="AH22700" s="10"/>
      <c r="AI22700" s="6"/>
      <c r="AJ22700" s="10"/>
      <c r="AK22700" s="10"/>
      <c r="AL22700" s="10"/>
      <c r="AM22700" s="10"/>
      <c r="AN22700" s="10"/>
      <c r="AO22700" s="10"/>
      <c r="AP22700" s="10"/>
      <c r="AQ22700" s="10"/>
      <c r="AR22700" s="10"/>
      <c r="AS22700" s="10"/>
      <c r="AT22700" s="10"/>
      <c r="AU22700" s="10"/>
      <c r="AV22700" s="10"/>
      <c r="AW22700" s="10"/>
      <c r="AX22700" s="10"/>
      <c r="AY22700" s="10"/>
      <c r="AZ22700" s="10"/>
      <c r="BA22700" s="10"/>
      <c r="BB22700" s="10"/>
      <c r="BC22700" s="10"/>
      <c r="BD22700" s="10"/>
      <c r="BE22700" s="10"/>
      <c r="BF22700" s="10"/>
      <c r="BG22700" s="6"/>
    </row>
    <row r="22701" spans="34:59" x14ac:dyDescent="0.25">
      <c r="AH22701" s="6"/>
      <c r="AI22701" s="6"/>
      <c r="AJ22701" s="6"/>
      <c r="AK22701" s="6"/>
      <c r="AL22701" s="6"/>
      <c r="AM22701" s="6"/>
      <c r="AN22701" s="6"/>
      <c r="AO22701" s="6"/>
      <c r="AP22701" s="6"/>
      <c r="AQ22701" s="6"/>
      <c r="AR22701" s="6"/>
      <c r="AS22701" s="6"/>
      <c r="AT22701" s="6"/>
      <c r="AU22701" s="6"/>
      <c r="AV22701" s="6"/>
      <c r="AW22701" s="6"/>
      <c r="AX22701" s="6"/>
      <c r="AY22701" s="6"/>
      <c r="AZ22701" s="6"/>
      <c r="BA22701" s="6"/>
      <c r="BB22701" s="6"/>
      <c r="BC22701" s="6"/>
      <c r="BD22701" s="6"/>
      <c r="BE22701" s="6"/>
      <c r="BF22701" s="6"/>
      <c r="BG22701" s="10"/>
    </row>
    <row r="22702" spans="34:59" x14ac:dyDescent="0.25">
      <c r="AH22702" s="10"/>
      <c r="AI22702" s="6"/>
    </row>
    <row r="22703" spans="34:59" x14ac:dyDescent="0.25">
      <c r="AH22703" s="6"/>
      <c r="AI22703" s="6"/>
      <c r="AJ22703" s="6"/>
      <c r="AK22703" s="6"/>
      <c r="AL22703" s="6"/>
      <c r="AM22703" s="6"/>
      <c r="AN22703" s="6"/>
      <c r="AO22703" s="6"/>
      <c r="AP22703" s="6"/>
      <c r="AQ22703" s="6"/>
      <c r="AR22703" s="6"/>
      <c r="AS22703" s="6"/>
      <c r="AT22703" s="6"/>
      <c r="AU22703" s="6"/>
      <c r="AV22703" s="6"/>
      <c r="AW22703" s="6"/>
      <c r="AX22703" s="6"/>
      <c r="AY22703" s="6"/>
      <c r="AZ22703" s="6"/>
      <c r="BA22703" s="6"/>
      <c r="BB22703" s="6"/>
      <c r="BC22703" s="6"/>
      <c r="BD22703" s="6"/>
      <c r="BE22703" s="6"/>
      <c r="BF22703" s="6"/>
      <c r="BG22703" s="6"/>
    </row>
    <row r="22704" spans="34:59" x14ac:dyDescent="0.25">
      <c r="AH22704" s="10"/>
      <c r="AI22704" s="6"/>
      <c r="AJ22704" s="10"/>
      <c r="AK22704" s="10"/>
      <c r="AL22704" s="10"/>
      <c r="AM22704" s="10"/>
      <c r="AN22704" s="10"/>
      <c r="AO22704" s="10"/>
      <c r="AP22704" s="10"/>
      <c r="AQ22704" s="10"/>
      <c r="AR22704" s="10"/>
      <c r="AS22704" s="10"/>
      <c r="AT22704" s="10"/>
      <c r="AU22704" s="10"/>
      <c r="AV22704" s="10"/>
      <c r="AW22704" s="10"/>
      <c r="AX22704" s="10"/>
      <c r="AY22704" s="10"/>
      <c r="AZ22704" s="10"/>
      <c r="BA22704" s="10"/>
      <c r="BB22704" s="10"/>
      <c r="BC22704" s="10"/>
      <c r="BD22704" s="10"/>
      <c r="BE22704" s="10"/>
      <c r="BF22704" s="10"/>
      <c r="BG22704" s="6"/>
    </row>
    <row r="22705" spans="34:59" x14ac:dyDescent="0.25">
      <c r="AH22705" s="6"/>
      <c r="AI22705" s="6"/>
      <c r="AJ22705" s="6"/>
      <c r="AK22705" s="6"/>
      <c r="AL22705" s="6"/>
      <c r="AM22705" s="6"/>
      <c r="AN22705" s="6"/>
      <c r="AO22705" s="6"/>
      <c r="AP22705" s="6"/>
      <c r="AQ22705" s="6"/>
      <c r="AR22705" s="6"/>
      <c r="AS22705" s="6"/>
      <c r="AT22705" s="6"/>
      <c r="AU22705" s="6"/>
      <c r="AV22705" s="6"/>
      <c r="AW22705" s="6"/>
      <c r="AX22705" s="6"/>
      <c r="AY22705" s="6"/>
      <c r="AZ22705" s="6"/>
      <c r="BA22705" s="6"/>
      <c r="BB22705" s="6"/>
      <c r="BC22705" s="6"/>
      <c r="BD22705" s="6"/>
      <c r="BE22705" s="6"/>
      <c r="BF22705" s="6"/>
      <c r="BG22705" s="10"/>
    </row>
    <row r="22706" spans="34:59" x14ac:dyDescent="0.25">
      <c r="AH22706" s="10"/>
      <c r="AI22706" s="6"/>
    </row>
    <row r="22707" spans="34:59" x14ac:dyDescent="0.25">
      <c r="AH22707" s="6"/>
      <c r="AI22707" s="6"/>
      <c r="AJ22707" s="6"/>
      <c r="AK22707" s="6"/>
      <c r="AL22707" s="6"/>
      <c r="AM22707" s="6"/>
      <c r="AN22707" s="6"/>
      <c r="AO22707" s="6"/>
      <c r="AP22707" s="6"/>
      <c r="AQ22707" s="6"/>
      <c r="AR22707" s="6"/>
      <c r="AS22707" s="6"/>
      <c r="AT22707" s="6"/>
      <c r="AU22707" s="6"/>
      <c r="AV22707" s="6"/>
      <c r="AW22707" s="6"/>
      <c r="AX22707" s="6"/>
      <c r="AY22707" s="6"/>
      <c r="AZ22707" s="6"/>
      <c r="BA22707" s="6"/>
      <c r="BB22707" s="6"/>
      <c r="BC22707" s="6"/>
      <c r="BD22707" s="6"/>
      <c r="BE22707" s="6"/>
      <c r="BF22707" s="6"/>
      <c r="BG22707" s="6"/>
    </row>
    <row r="22708" spans="34:59" x14ac:dyDescent="0.25">
      <c r="AH22708" s="10"/>
      <c r="AI22708" s="6"/>
      <c r="AJ22708" s="10"/>
      <c r="AK22708" s="10"/>
      <c r="AL22708" s="10"/>
      <c r="AM22708" s="10"/>
      <c r="AN22708" s="10"/>
      <c r="AO22708" s="10"/>
      <c r="AP22708" s="10"/>
      <c r="AQ22708" s="10"/>
      <c r="AR22708" s="10"/>
      <c r="AS22708" s="10"/>
      <c r="AT22708" s="10"/>
      <c r="AU22708" s="10"/>
      <c r="AV22708" s="10"/>
      <c r="AW22708" s="10"/>
      <c r="AX22708" s="10"/>
      <c r="AY22708" s="10"/>
      <c r="AZ22708" s="10"/>
      <c r="BA22708" s="10"/>
      <c r="BB22708" s="10"/>
      <c r="BC22708" s="10"/>
      <c r="BD22708" s="10"/>
      <c r="BE22708" s="10"/>
      <c r="BF22708" s="10"/>
      <c r="BG22708" s="6"/>
    </row>
    <row r="22710" spans="34:59" x14ac:dyDescent="0.25">
      <c r="AH22710" s="10"/>
      <c r="AI22710" s="6"/>
    </row>
    <row r="22711" spans="34:59" x14ac:dyDescent="0.25">
      <c r="AH22711" s="6"/>
      <c r="AI22711" s="6"/>
      <c r="AJ22711" s="6"/>
      <c r="AK22711" s="6"/>
      <c r="AL22711" s="6"/>
      <c r="AM22711" s="6"/>
      <c r="AN22711" s="6"/>
      <c r="AO22711" s="6"/>
      <c r="AP22711" s="6"/>
      <c r="AQ22711" s="6"/>
      <c r="AR22711" s="6"/>
      <c r="AS22711" s="6"/>
      <c r="AT22711" s="6"/>
      <c r="AU22711" s="6"/>
      <c r="AV22711" s="6"/>
      <c r="AW22711" s="6"/>
      <c r="AX22711" s="6"/>
      <c r="AY22711" s="6"/>
      <c r="AZ22711" s="6"/>
      <c r="BA22711" s="6"/>
      <c r="BB22711" s="6"/>
      <c r="BC22711" s="6"/>
      <c r="BD22711" s="6"/>
      <c r="BE22711" s="6"/>
      <c r="BF22711" s="6"/>
      <c r="BG22711" s="6"/>
    </row>
    <row r="22712" spans="34:59" x14ac:dyDescent="0.25">
      <c r="AH22712" s="10"/>
      <c r="AI22712" s="6"/>
      <c r="AJ22712" s="10"/>
      <c r="AK22712" s="10"/>
      <c r="AL22712" s="10"/>
      <c r="AM22712" s="10"/>
      <c r="AN22712" s="10"/>
      <c r="AO22712" s="10"/>
      <c r="AP22712" s="10"/>
      <c r="AQ22712" s="10"/>
      <c r="AR22712" s="10"/>
      <c r="AS22712" s="10"/>
      <c r="AT22712" s="10"/>
      <c r="AU22712" s="10"/>
      <c r="AV22712" s="10"/>
      <c r="AW22712" s="10"/>
      <c r="AX22712" s="10"/>
      <c r="AY22712" s="10"/>
      <c r="AZ22712" s="10"/>
      <c r="BA22712" s="10"/>
      <c r="BB22712" s="10"/>
      <c r="BC22712" s="10"/>
      <c r="BD22712" s="10"/>
      <c r="BE22712" s="10"/>
      <c r="BF22712" s="10"/>
      <c r="BG22712" s="6"/>
    </row>
    <row r="22713" spans="34:59" x14ac:dyDescent="0.25">
      <c r="AH22713" s="6"/>
      <c r="AI22713" s="6"/>
      <c r="AJ22713" s="6"/>
      <c r="AK22713" s="6"/>
      <c r="AL22713" s="6"/>
      <c r="AM22713" s="6"/>
      <c r="AN22713" s="6"/>
      <c r="AO22713" s="6"/>
      <c r="AP22713" s="6"/>
      <c r="AQ22713" s="6"/>
      <c r="AR22713" s="6"/>
      <c r="AS22713" s="6"/>
      <c r="AT22713" s="6"/>
      <c r="AU22713" s="6"/>
      <c r="AV22713" s="6"/>
      <c r="AW22713" s="6"/>
      <c r="AX22713" s="6"/>
      <c r="AY22713" s="6"/>
      <c r="AZ22713" s="6"/>
      <c r="BA22713" s="6"/>
      <c r="BB22713" s="6"/>
      <c r="BC22713" s="6"/>
      <c r="BD22713" s="6"/>
      <c r="BE22713" s="6"/>
      <c r="BF22713" s="6"/>
      <c r="BG22713" s="10"/>
    </row>
    <row r="22714" spans="34:59" x14ac:dyDescent="0.25">
      <c r="AH22714" s="10"/>
      <c r="AI22714" s="6"/>
    </row>
    <row r="22715" spans="34:59" x14ac:dyDescent="0.25">
      <c r="AH22715" s="6"/>
      <c r="AI22715" s="6"/>
      <c r="AJ22715" s="6"/>
      <c r="AK22715" s="6"/>
      <c r="AL22715" s="6"/>
      <c r="AM22715" s="6"/>
      <c r="AN22715" s="6"/>
      <c r="AO22715" s="6"/>
      <c r="AP22715" s="6"/>
      <c r="AQ22715" s="6"/>
      <c r="AR22715" s="6"/>
      <c r="AS22715" s="6"/>
      <c r="AT22715" s="6"/>
      <c r="AU22715" s="6"/>
      <c r="AV22715" s="6"/>
      <c r="AW22715" s="6"/>
      <c r="AX22715" s="6"/>
      <c r="AY22715" s="6"/>
      <c r="AZ22715" s="6"/>
      <c r="BA22715" s="6"/>
      <c r="BB22715" s="6"/>
      <c r="BC22715" s="6"/>
      <c r="BD22715" s="6"/>
      <c r="BE22715" s="6"/>
      <c r="BF22715" s="6"/>
      <c r="BG22715" s="6"/>
    </row>
    <row r="22716" spans="34:59" x14ac:dyDescent="0.25">
      <c r="AH22716" s="10"/>
      <c r="AI22716" s="6"/>
      <c r="AJ22716" s="10"/>
      <c r="AK22716" s="10"/>
      <c r="AL22716" s="10"/>
      <c r="AM22716" s="10"/>
      <c r="AN22716" s="10"/>
      <c r="AO22716" s="10"/>
      <c r="AP22716" s="10"/>
      <c r="AQ22716" s="10"/>
      <c r="AR22716" s="10"/>
      <c r="AS22716" s="10"/>
      <c r="AT22716" s="10"/>
      <c r="AU22716" s="10"/>
      <c r="AV22716" s="10"/>
      <c r="AW22716" s="10"/>
      <c r="AX22716" s="10"/>
      <c r="AY22716" s="10"/>
      <c r="AZ22716" s="10"/>
      <c r="BA22716" s="10"/>
      <c r="BB22716" s="10"/>
      <c r="BC22716" s="10"/>
      <c r="BD22716" s="10"/>
      <c r="BE22716" s="10"/>
      <c r="BF22716" s="10"/>
      <c r="BG22716" s="6"/>
    </row>
    <row r="22717" spans="34:59" x14ac:dyDescent="0.25">
      <c r="AH22717" s="6"/>
      <c r="AI22717" s="6"/>
      <c r="AJ22717" s="6"/>
      <c r="AK22717" s="6"/>
      <c r="AL22717" s="6"/>
      <c r="AM22717" s="6"/>
      <c r="AN22717" s="6"/>
      <c r="AO22717" s="6"/>
      <c r="AP22717" s="6"/>
      <c r="AQ22717" s="6"/>
      <c r="AR22717" s="6"/>
      <c r="AS22717" s="6"/>
      <c r="AT22717" s="6"/>
      <c r="AU22717" s="6"/>
      <c r="AV22717" s="6"/>
      <c r="AW22717" s="6"/>
      <c r="AX22717" s="6"/>
      <c r="AY22717" s="6"/>
      <c r="AZ22717" s="6"/>
      <c r="BA22717" s="6"/>
      <c r="BB22717" s="6"/>
      <c r="BC22717" s="6"/>
      <c r="BD22717" s="6"/>
      <c r="BE22717" s="6"/>
      <c r="BF22717" s="6"/>
      <c r="BG22717" s="10"/>
    </row>
    <row r="22718" spans="34:59" x14ac:dyDescent="0.25">
      <c r="AH22718" s="10"/>
      <c r="AI22718" s="6"/>
    </row>
    <row r="22719" spans="34:59" x14ac:dyDescent="0.25">
      <c r="AH22719" s="6"/>
      <c r="AI22719" s="6"/>
      <c r="AJ22719" s="6"/>
      <c r="AK22719" s="6"/>
      <c r="AL22719" s="6"/>
      <c r="AM22719" s="6"/>
      <c r="AN22719" s="6"/>
      <c r="AO22719" s="6"/>
      <c r="AP22719" s="6"/>
      <c r="AQ22719" s="6"/>
      <c r="AR22719" s="6"/>
      <c r="AS22719" s="6"/>
      <c r="AT22719" s="6"/>
      <c r="AU22719" s="6"/>
      <c r="AV22719" s="6"/>
      <c r="AW22719" s="6"/>
      <c r="AX22719" s="6"/>
      <c r="AY22719" s="6"/>
      <c r="AZ22719" s="6"/>
      <c r="BA22719" s="6"/>
      <c r="BB22719" s="6"/>
      <c r="BC22719" s="6"/>
      <c r="BD22719" s="6"/>
      <c r="BE22719" s="6"/>
      <c r="BF22719" s="6"/>
      <c r="BG22719" s="6"/>
    </row>
    <row r="22720" spans="34:59" x14ac:dyDescent="0.25">
      <c r="AH22720" s="10"/>
      <c r="AI22720" s="6"/>
      <c r="AJ22720" s="10"/>
      <c r="AK22720" s="10"/>
      <c r="AL22720" s="10"/>
      <c r="AM22720" s="10"/>
      <c r="AN22720" s="10"/>
      <c r="AO22720" s="10"/>
      <c r="AP22720" s="10"/>
      <c r="AQ22720" s="10"/>
      <c r="AR22720" s="10"/>
      <c r="AS22720" s="10"/>
      <c r="AT22720" s="10"/>
      <c r="AU22720" s="10"/>
      <c r="AV22720" s="10"/>
      <c r="AW22720" s="10"/>
      <c r="AX22720" s="10"/>
      <c r="AY22720" s="10"/>
      <c r="AZ22720" s="10"/>
      <c r="BA22720" s="10"/>
      <c r="BB22720" s="10"/>
      <c r="BC22720" s="10"/>
      <c r="BD22720" s="10"/>
      <c r="BE22720" s="10"/>
      <c r="BF22720" s="10"/>
      <c r="BG22720" s="6"/>
    </row>
    <row r="22721" spans="34:59" x14ac:dyDescent="0.25">
      <c r="AH22721" s="6"/>
      <c r="AI22721" s="6"/>
      <c r="AJ22721" s="6"/>
      <c r="AK22721" s="6"/>
      <c r="AL22721" s="6"/>
      <c r="AM22721" s="6"/>
      <c r="AN22721" s="6"/>
      <c r="AO22721" s="6"/>
      <c r="AP22721" s="6"/>
      <c r="AQ22721" s="6"/>
      <c r="AR22721" s="6"/>
      <c r="AS22721" s="6"/>
      <c r="AT22721" s="6"/>
      <c r="AU22721" s="6"/>
      <c r="AV22721" s="6"/>
      <c r="AW22721" s="6"/>
      <c r="AX22721" s="6"/>
      <c r="AY22721" s="6"/>
      <c r="AZ22721" s="6"/>
      <c r="BA22721" s="6"/>
      <c r="BB22721" s="6"/>
      <c r="BC22721" s="6"/>
      <c r="BD22721" s="6"/>
      <c r="BE22721" s="6"/>
      <c r="BF22721" s="6"/>
      <c r="BG22721" s="10"/>
    </row>
    <row r="22722" spans="34:59" x14ac:dyDescent="0.25">
      <c r="AH22722" s="10"/>
      <c r="AI22722" s="6"/>
    </row>
    <row r="22723" spans="34:59" x14ac:dyDescent="0.25">
      <c r="AH22723" s="6"/>
      <c r="AI22723" s="6"/>
      <c r="AJ22723" s="6"/>
      <c r="AK22723" s="6"/>
      <c r="AL22723" s="6"/>
      <c r="AM22723" s="6"/>
      <c r="AN22723" s="6"/>
      <c r="AO22723" s="6"/>
      <c r="AP22723" s="6"/>
      <c r="AQ22723" s="6"/>
      <c r="AR22723" s="6"/>
      <c r="AS22723" s="6"/>
      <c r="AT22723" s="6"/>
      <c r="AU22723" s="6"/>
      <c r="AV22723" s="6"/>
      <c r="AW22723" s="6"/>
      <c r="AX22723" s="6"/>
      <c r="AY22723" s="6"/>
      <c r="AZ22723" s="6"/>
      <c r="BA22723" s="6"/>
      <c r="BB22723" s="6"/>
      <c r="BC22723" s="6"/>
      <c r="BD22723" s="6"/>
      <c r="BE22723" s="6"/>
      <c r="BF22723" s="6"/>
      <c r="BG22723" s="6"/>
    </row>
    <row r="22724" spans="34:59" x14ac:dyDescent="0.25">
      <c r="AH22724" s="10"/>
      <c r="AI22724" s="6"/>
      <c r="AJ22724" s="10"/>
      <c r="AK22724" s="10"/>
      <c r="AL22724" s="10"/>
      <c r="AM22724" s="10"/>
      <c r="AN22724" s="10"/>
      <c r="AO22724" s="10"/>
      <c r="AP22724" s="10"/>
      <c r="AQ22724" s="10"/>
      <c r="AR22724" s="10"/>
      <c r="AS22724" s="10"/>
      <c r="AT22724" s="10"/>
      <c r="AU22724" s="10"/>
      <c r="AV22724" s="10"/>
      <c r="AW22724" s="10"/>
      <c r="AX22724" s="10"/>
      <c r="AY22724" s="10"/>
      <c r="AZ22724" s="10"/>
      <c r="BA22724" s="10"/>
      <c r="BB22724" s="10"/>
      <c r="BC22724" s="10"/>
      <c r="BD22724" s="10"/>
      <c r="BE22724" s="10"/>
      <c r="BF22724" s="10"/>
      <c r="BG22724" s="6"/>
    </row>
    <row r="22726" spans="34:59" x14ac:dyDescent="0.25">
      <c r="AH22726" s="10"/>
      <c r="AI22726" s="6"/>
    </row>
    <row r="22727" spans="34:59" x14ac:dyDescent="0.25">
      <c r="AH22727" s="6"/>
      <c r="AI22727" s="6"/>
      <c r="AJ22727" s="6"/>
      <c r="AK22727" s="6"/>
      <c r="AL22727" s="6"/>
      <c r="AM22727" s="6"/>
      <c r="AN22727" s="6"/>
      <c r="AO22727" s="6"/>
      <c r="AP22727" s="6"/>
      <c r="AQ22727" s="6"/>
      <c r="AR22727" s="6"/>
      <c r="AS22727" s="6"/>
      <c r="AT22727" s="6"/>
      <c r="AU22727" s="6"/>
      <c r="AV22727" s="6"/>
      <c r="AW22727" s="6"/>
      <c r="AX22727" s="6"/>
      <c r="AY22727" s="6"/>
      <c r="AZ22727" s="6"/>
      <c r="BA22727" s="6"/>
      <c r="BB22727" s="6"/>
      <c r="BC22727" s="6"/>
      <c r="BD22727" s="6"/>
      <c r="BE22727" s="6"/>
      <c r="BF22727" s="6"/>
      <c r="BG22727" s="6"/>
    </row>
    <row r="22728" spans="34:59" x14ac:dyDescent="0.25">
      <c r="AH22728" s="10"/>
      <c r="AI22728" s="6"/>
      <c r="AJ22728" s="10"/>
      <c r="AK22728" s="10"/>
      <c r="AL22728" s="10"/>
      <c r="AM22728" s="10"/>
      <c r="AN22728" s="10"/>
      <c r="AO22728" s="10"/>
      <c r="AP22728" s="10"/>
      <c r="AQ22728" s="10"/>
      <c r="AR22728" s="10"/>
      <c r="AS22728" s="10"/>
      <c r="AT22728" s="10"/>
      <c r="AU22728" s="10"/>
      <c r="AV22728" s="10"/>
      <c r="AW22728" s="10"/>
      <c r="AX22728" s="10"/>
      <c r="AY22728" s="10"/>
      <c r="AZ22728" s="10"/>
      <c r="BA22728" s="10"/>
      <c r="BB22728" s="10"/>
      <c r="BC22728" s="10"/>
      <c r="BD22728" s="10"/>
      <c r="BE22728" s="10"/>
      <c r="BF22728" s="10"/>
      <c r="BG22728" s="6"/>
    </row>
    <row r="22729" spans="34:59" x14ac:dyDescent="0.25">
      <c r="AH22729" s="6"/>
      <c r="AI22729" s="6"/>
      <c r="AJ22729" s="6"/>
      <c r="AK22729" s="6"/>
      <c r="AL22729" s="6"/>
      <c r="AM22729" s="6"/>
      <c r="AN22729" s="6"/>
      <c r="AO22729" s="6"/>
      <c r="AP22729" s="6"/>
      <c r="AQ22729" s="6"/>
      <c r="AR22729" s="6"/>
      <c r="AS22729" s="6"/>
      <c r="AT22729" s="6"/>
      <c r="AU22729" s="6"/>
      <c r="AV22729" s="6"/>
      <c r="AW22729" s="6"/>
      <c r="AX22729" s="6"/>
      <c r="AY22729" s="6"/>
      <c r="AZ22729" s="6"/>
      <c r="BA22729" s="6"/>
      <c r="BB22729" s="6"/>
      <c r="BC22729" s="6"/>
      <c r="BD22729" s="6"/>
      <c r="BE22729" s="6"/>
      <c r="BF22729" s="6"/>
      <c r="BG22729" s="10"/>
    </row>
    <row r="22730" spans="34:59" x14ac:dyDescent="0.25">
      <c r="AH22730" s="10"/>
      <c r="AI22730" s="6"/>
    </row>
    <row r="22731" spans="34:59" x14ac:dyDescent="0.25">
      <c r="AH22731" s="6"/>
      <c r="AI22731" s="6"/>
      <c r="AJ22731" s="6"/>
      <c r="AK22731" s="6"/>
      <c r="AL22731" s="6"/>
      <c r="AM22731" s="6"/>
      <c r="AN22731" s="6"/>
      <c r="AO22731" s="6"/>
      <c r="AP22731" s="6"/>
      <c r="AQ22731" s="6"/>
      <c r="AR22731" s="6"/>
      <c r="AS22731" s="6"/>
      <c r="AT22731" s="6"/>
      <c r="AU22731" s="6"/>
      <c r="AV22731" s="6"/>
      <c r="AW22731" s="6"/>
      <c r="AX22731" s="6"/>
      <c r="AY22731" s="6"/>
      <c r="AZ22731" s="6"/>
      <c r="BA22731" s="6"/>
      <c r="BB22731" s="6"/>
      <c r="BC22731" s="6"/>
      <c r="BD22731" s="6"/>
      <c r="BE22731" s="6"/>
      <c r="BF22731" s="6"/>
      <c r="BG22731" s="6"/>
    </row>
    <row r="22732" spans="34:59" x14ac:dyDescent="0.25">
      <c r="AH22732" s="10"/>
      <c r="AI22732" s="6"/>
      <c r="AJ22732" s="10"/>
      <c r="AK22732" s="10"/>
      <c r="AL22732" s="10"/>
      <c r="AM22732" s="10"/>
      <c r="AN22732" s="10"/>
      <c r="AO22732" s="10"/>
      <c r="AP22732" s="10"/>
      <c r="AQ22732" s="10"/>
      <c r="AR22732" s="10"/>
      <c r="AS22732" s="10"/>
      <c r="AT22732" s="10"/>
      <c r="AU22732" s="10"/>
      <c r="AV22732" s="10"/>
      <c r="AW22732" s="10"/>
      <c r="AX22732" s="10"/>
      <c r="AY22732" s="10"/>
      <c r="AZ22732" s="10"/>
      <c r="BA22732" s="10"/>
      <c r="BB22732" s="10"/>
      <c r="BC22732" s="10"/>
      <c r="BD22732" s="10"/>
      <c r="BE22732" s="10"/>
      <c r="BF22732" s="10"/>
      <c r="BG22732" s="6"/>
    </row>
    <row r="22733" spans="34:59" x14ac:dyDescent="0.25">
      <c r="AH22733" s="6"/>
      <c r="AI22733" s="6"/>
      <c r="AJ22733" s="6"/>
      <c r="AK22733" s="6"/>
      <c r="AL22733" s="6"/>
      <c r="AM22733" s="6"/>
      <c r="AN22733" s="6"/>
      <c r="AO22733" s="6"/>
      <c r="AP22733" s="6"/>
      <c r="AQ22733" s="6"/>
      <c r="AR22733" s="6"/>
      <c r="AS22733" s="6"/>
      <c r="AT22733" s="6"/>
      <c r="AU22733" s="6"/>
      <c r="AV22733" s="6"/>
      <c r="AW22733" s="6"/>
      <c r="AX22733" s="6"/>
      <c r="AY22733" s="6"/>
      <c r="AZ22733" s="6"/>
      <c r="BA22733" s="6"/>
      <c r="BB22733" s="6"/>
      <c r="BC22733" s="6"/>
      <c r="BD22733" s="6"/>
      <c r="BE22733" s="6"/>
      <c r="BF22733" s="6"/>
      <c r="BG22733" s="10"/>
    </row>
    <row r="22734" spans="34:59" x14ac:dyDescent="0.25">
      <c r="AH22734" s="10"/>
      <c r="AI22734" s="6"/>
    </row>
    <row r="22735" spans="34:59" x14ac:dyDescent="0.25">
      <c r="AH22735" s="6"/>
      <c r="AI22735" s="6"/>
      <c r="AJ22735" s="6"/>
      <c r="AK22735" s="6"/>
      <c r="AL22735" s="6"/>
      <c r="AM22735" s="6"/>
      <c r="AN22735" s="6"/>
      <c r="AO22735" s="6"/>
      <c r="AP22735" s="6"/>
      <c r="AQ22735" s="6"/>
      <c r="AR22735" s="6"/>
      <c r="AS22735" s="6"/>
      <c r="AT22735" s="6"/>
      <c r="AU22735" s="6"/>
      <c r="AV22735" s="6"/>
      <c r="AW22735" s="6"/>
      <c r="AX22735" s="6"/>
      <c r="AY22735" s="6"/>
      <c r="AZ22735" s="6"/>
      <c r="BA22735" s="6"/>
      <c r="BB22735" s="6"/>
      <c r="BC22735" s="6"/>
      <c r="BD22735" s="6"/>
      <c r="BE22735" s="6"/>
      <c r="BF22735" s="6"/>
      <c r="BG22735" s="6"/>
    </row>
    <row r="22736" spans="34:59" x14ac:dyDescent="0.25">
      <c r="AH22736" s="10"/>
      <c r="AI22736" s="6"/>
      <c r="AJ22736" s="10"/>
      <c r="AK22736" s="10"/>
      <c r="AL22736" s="10"/>
      <c r="AM22736" s="10"/>
      <c r="AN22736" s="10"/>
      <c r="AO22736" s="10"/>
      <c r="AP22736" s="10"/>
      <c r="AQ22736" s="10"/>
      <c r="AR22736" s="10"/>
      <c r="AS22736" s="10"/>
      <c r="AT22736" s="10"/>
      <c r="AU22736" s="10"/>
      <c r="AV22736" s="10"/>
      <c r="AW22736" s="10"/>
      <c r="AX22736" s="10"/>
      <c r="AY22736" s="10"/>
      <c r="AZ22736" s="10"/>
      <c r="BA22736" s="10"/>
      <c r="BB22736" s="10"/>
      <c r="BC22736" s="10"/>
      <c r="BD22736" s="10"/>
      <c r="BE22736" s="10"/>
      <c r="BF22736" s="10"/>
      <c r="BG22736" s="6"/>
    </row>
    <row r="22737" spans="34:59" x14ac:dyDescent="0.25">
      <c r="AH22737" s="6"/>
      <c r="AI22737" s="6"/>
      <c r="AJ22737" s="6"/>
      <c r="AK22737" s="6"/>
      <c r="AL22737" s="6"/>
      <c r="AM22737" s="6"/>
      <c r="AN22737" s="6"/>
      <c r="AO22737" s="6"/>
      <c r="AP22737" s="6"/>
      <c r="AQ22737" s="6"/>
      <c r="AR22737" s="6"/>
      <c r="AS22737" s="6"/>
      <c r="AT22737" s="6"/>
      <c r="AU22737" s="6"/>
      <c r="AV22737" s="6"/>
      <c r="AW22737" s="6"/>
      <c r="AX22737" s="6"/>
      <c r="AY22737" s="6"/>
      <c r="AZ22737" s="6"/>
      <c r="BA22737" s="6"/>
      <c r="BB22737" s="6"/>
      <c r="BC22737" s="6"/>
      <c r="BD22737" s="6"/>
      <c r="BE22737" s="6"/>
      <c r="BF22737" s="6"/>
      <c r="BG22737" s="10"/>
    </row>
    <row r="22738" spans="34:59" x14ac:dyDescent="0.25">
      <c r="AH22738" s="10"/>
      <c r="AI22738" s="6"/>
    </row>
    <row r="22739" spans="34:59" x14ac:dyDescent="0.25">
      <c r="AH22739" s="6"/>
      <c r="AI22739" s="6"/>
      <c r="AJ22739" s="6"/>
      <c r="AK22739" s="6"/>
      <c r="AL22739" s="6"/>
      <c r="AM22739" s="6"/>
      <c r="AN22739" s="6"/>
      <c r="AO22739" s="6"/>
      <c r="AP22739" s="6"/>
      <c r="AQ22739" s="6"/>
      <c r="AR22739" s="6"/>
      <c r="AS22739" s="6"/>
      <c r="AT22739" s="6"/>
      <c r="AU22739" s="6"/>
      <c r="AV22739" s="6"/>
      <c r="AW22739" s="6"/>
      <c r="AX22739" s="6"/>
      <c r="AY22739" s="6"/>
      <c r="AZ22739" s="6"/>
      <c r="BA22739" s="6"/>
      <c r="BB22739" s="6"/>
      <c r="BC22739" s="6"/>
      <c r="BD22739" s="6"/>
      <c r="BE22739" s="6"/>
      <c r="BF22739" s="6"/>
      <c r="BG22739" s="6"/>
    </row>
    <row r="22740" spans="34:59" x14ac:dyDescent="0.25">
      <c r="AH22740" s="10"/>
      <c r="AI22740" s="6"/>
      <c r="AJ22740" s="10"/>
      <c r="AK22740" s="10"/>
      <c r="AL22740" s="10"/>
      <c r="AM22740" s="10"/>
      <c r="AN22740" s="10"/>
      <c r="AO22740" s="10"/>
      <c r="AP22740" s="10"/>
      <c r="AQ22740" s="10"/>
      <c r="AR22740" s="10"/>
      <c r="AS22740" s="10"/>
      <c r="AT22740" s="10"/>
      <c r="AU22740" s="10"/>
      <c r="AV22740" s="10"/>
      <c r="AW22740" s="10"/>
      <c r="AX22740" s="10"/>
      <c r="AY22740" s="10"/>
      <c r="AZ22740" s="10"/>
      <c r="BA22740" s="10"/>
      <c r="BB22740" s="10"/>
      <c r="BC22740" s="10"/>
      <c r="BD22740" s="10"/>
      <c r="BE22740" s="10"/>
      <c r="BF22740" s="10"/>
      <c r="BG22740" s="6"/>
    </row>
    <row r="22742" spans="34:59" x14ac:dyDescent="0.25">
      <c r="AH22742" s="10"/>
      <c r="AI22742" s="6"/>
    </row>
    <row r="22743" spans="34:59" x14ac:dyDescent="0.25">
      <c r="AH22743" s="6"/>
      <c r="AI22743" s="6"/>
      <c r="AJ22743" s="6"/>
      <c r="AK22743" s="6"/>
      <c r="AL22743" s="6"/>
      <c r="AM22743" s="6"/>
      <c r="AN22743" s="6"/>
      <c r="AO22743" s="6"/>
      <c r="AP22743" s="6"/>
      <c r="AQ22743" s="6"/>
      <c r="AR22743" s="6"/>
      <c r="AS22743" s="6"/>
      <c r="AT22743" s="6"/>
      <c r="AU22743" s="6"/>
      <c r="AV22743" s="6"/>
      <c r="AW22743" s="6"/>
      <c r="AX22743" s="6"/>
      <c r="AY22743" s="6"/>
      <c r="AZ22743" s="6"/>
      <c r="BA22743" s="6"/>
      <c r="BB22743" s="6"/>
      <c r="BC22743" s="6"/>
      <c r="BD22743" s="6"/>
      <c r="BE22743" s="6"/>
      <c r="BF22743" s="6"/>
      <c r="BG22743" s="6"/>
    </row>
    <row r="22744" spans="34:59" x14ac:dyDescent="0.25">
      <c r="AH22744" s="10"/>
      <c r="AI22744" s="6"/>
      <c r="AJ22744" s="10"/>
      <c r="AK22744" s="10"/>
      <c r="AL22744" s="10"/>
      <c r="AM22744" s="10"/>
      <c r="AN22744" s="10"/>
      <c r="AO22744" s="10"/>
      <c r="AP22744" s="10"/>
      <c r="AQ22744" s="10"/>
      <c r="AR22744" s="10"/>
      <c r="AS22744" s="10"/>
      <c r="AT22744" s="10"/>
      <c r="AU22744" s="10"/>
      <c r="AV22744" s="10"/>
      <c r="AW22744" s="10"/>
      <c r="AX22744" s="10"/>
      <c r="AY22744" s="10"/>
      <c r="AZ22744" s="10"/>
      <c r="BA22744" s="10"/>
      <c r="BB22744" s="10"/>
      <c r="BC22744" s="10"/>
      <c r="BD22744" s="10"/>
      <c r="BE22744" s="10"/>
      <c r="BF22744" s="10"/>
      <c r="BG22744" s="6"/>
    </row>
    <row r="22745" spans="34:59" x14ac:dyDescent="0.25">
      <c r="AH22745" s="6"/>
      <c r="AI22745" s="6"/>
      <c r="AJ22745" s="6"/>
      <c r="AK22745" s="6"/>
      <c r="AL22745" s="6"/>
      <c r="AM22745" s="6"/>
      <c r="AN22745" s="6"/>
      <c r="AO22745" s="6"/>
      <c r="AP22745" s="6"/>
      <c r="AQ22745" s="6"/>
      <c r="AR22745" s="6"/>
      <c r="AS22745" s="6"/>
      <c r="AT22745" s="6"/>
      <c r="AU22745" s="6"/>
      <c r="AV22745" s="6"/>
      <c r="AW22745" s="6"/>
      <c r="AX22745" s="6"/>
      <c r="AY22745" s="6"/>
      <c r="AZ22745" s="6"/>
      <c r="BA22745" s="6"/>
      <c r="BB22745" s="6"/>
      <c r="BC22745" s="6"/>
      <c r="BD22745" s="6"/>
      <c r="BE22745" s="6"/>
      <c r="BF22745" s="6"/>
      <c r="BG22745" s="10"/>
    </row>
    <row r="22746" spans="34:59" x14ac:dyDescent="0.25">
      <c r="AH22746" s="10"/>
      <c r="AI22746" s="6"/>
    </row>
    <row r="22747" spans="34:59" x14ac:dyDescent="0.25">
      <c r="AH22747" s="6"/>
      <c r="AI22747" s="6"/>
      <c r="AJ22747" s="6"/>
      <c r="AK22747" s="6"/>
      <c r="AL22747" s="6"/>
      <c r="AM22747" s="6"/>
      <c r="AN22747" s="6"/>
      <c r="AO22747" s="6"/>
      <c r="AP22747" s="6"/>
      <c r="AQ22747" s="6"/>
      <c r="AR22747" s="6"/>
      <c r="AS22747" s="6"/>
      <c r="AT22747" s="6"/>
      <c r="AU22747" s="6"/>
      <c r="AV22747" s="6"/>
      <c r="AW22747" s="6"/>
      <c r="AX22747" s="6"/>
      <c r="AY22747" s="6"/>
      <c r="AZ22747" s="6"/>
      <c r="BA22747" s="6"/>
      <c r="BB22747" s="6"/>
      <c r="BC22747" s="6"/>
      <c r="BD22747" s="6"/>
      <c r="BE22747" s="6"/>
      <c r="BF22747" s="6"/>
      <c r="BG22747" s="6"/>
    </row>
    <row r="22748" spans="34:59" x14ac:dyDescent="0.25">
      <c r="AH22748" s="10"/>
      <c r="AI22748" s="6"/>
      <c r="AJ22748" s="10"/>
      <c r="AK22748" s="10"/>
      <c r="AL22748" s="10"/>
      <c r="AM22748" s="10"/>
      <c r="AN22748" s="10"/>
      <c r="AO22748" s="10"/>
      <c r="AP22748" s="10"/>
      <c r="AQ22748" s="10"/>
      <c r="AR22748" s="10"/>
      <c r="AS22748" s="10"/>
      <c r="AT22748" s="10"/>
      <c r="AU22748" s="10"/>
      <c r="AV22748" s="10"/>
      <c r="AW22748" s="10"/>
      <c r="AX22748" s="10"/>
      <c r="AY22748" s="10"/>
      <c r="AZ22748" s="10"/>
      <c r="BA22748" s="10"/>
      <c r="BB22748" s="10"/>
      <c r="BC22748" s="10"/>
      <c r="BD22748" s="10"/>
      <c r="BE22748" s="10"/>
      <c r="BF22748" s="10"/>
      <c r="BG22748" s="6"/>
    </row>
    <row r="22749" spans="34:59" x14ac:dyDescent="0.25">
      <c r="AH22749" s="6"/>
      <c r="AI22749" s="6"/>
      <c r="AJ22749" s="6"/>
      <c r="AK22749" s="6"/>
      <c r="AL22749" s="6"/>
      <c r="AM22749" s="6"/>
      <c r="AN22749" s="6"/>
      <c r="AO22749" s="6"/>
      <c r="AP22749" s="6"/>
      <c r="AQ22749" s="6"/>
      <c r="AR22749" s="6"/>
      <c r="AS22749" s="6"/>
      <c r="AT22749" s="6"/>
      <c r="AU22749" s="6"/>
      <c r="AV22749" s="6"/>
      <c r="AW22749" s="6"/>
      <c r="AX22749" s="6"/>
      <c r="AY22749" s="6"/>
      <c r="AZ22749" s="6"/>
      <c r="BA22749" s="6"/>
      <c r="BB22749" s="6"/>
      <c r="BC22749" s="6"/>
      <c r="BD22749" s="6"/>
      <c r="BE22749" s="6"/>
      <c r="BF22749" s="6"/>
      <c r="BG22749" s="10"/>
    </row>
    <row r="22750" spans="34:59" x14ac:dyDescent="0.25">
      <c r="AH22750" s="10"/>
      <c r="AI22750" s="6"/>
    </row>
    <row r="22751" spans="34:59" x14ac:dyDescent="0.25">
      <c r="AH22751" s="6"/>
      <c r="AI22751" s="6"/>
      <c r="AJ22751" s="6"/>
      <c r="AK22751" s="6"/>
      <c r="AL22751" s="6"/>
      <c r="AM22751" s="6"/>
      <c r="AN22751" s="6"/>
      <c r="AO22751" s="6"/>
      <c r="AP22751" s="6"/>
      <c r="AQ22751" s="6"/>
      <c r="AR22751" s="6"/>
      <c r="AS22751" s="6"/>
      <c r="AT22751" s="6"/>
      <c r="AU22751" s="6"/>
      <c r="AV22751" s="6"/>
      <c r="AW22751" s="6"/>
      <c r="AX22751" s="6"/>
      <c r="AY22751" s="6"/>
      <c r="AZ22751" s="6"/>
      <c r="BA22751" s="6"/>
      <c r="BB22751" s="6"/>
      <c r="BC22751" s="6"/>
      <c r="BD22751" s="6"/>
      <c r="BE22751" s="6"/>
      <c r="BF22751" s="6"/>
      <c r="BG22751" s="6"/>
    </row>
    <row r="22752" spans="34:59" x14ac:dyDescent="0.25">
      <c r="AH22752" s="10"/>
      <c r="AI22752" s="6"/>
      <c r="AJ22752" s="10"/>
      <c r="AK22752" s="10"/>
      <c r="AL22752" s="10"/>
      <c r="AM22752" s="10"/>
      <c r="AN22752" s="10"/>
      <c r="AO22752" s="10"/>
      <c r="AP22752" s="10"/>
      <c r="AQ22752" s="10"/>
      <c r="AR22752" s="10"/>
      <c r="AS22752" s="10"/>
      <c r="AT22752" s="10"/>
      <c r="AU22752" s="10"/>
      <c r="AV22752" s="10"/>
      <c r="AW22752" s="10"/>
      <c r="AX22752" s="10"/>
      <c r="AY22752" s="10"/>
      <c r="AZ22752" s="10"/>
      <c r="BA22752" s="10"/>
      <c r="BB22752" s="10"/>
      <c r="BC22752" s="10"/>
      <c r="BD22752" s="10"/>
      <c r="BE22752" s="10"/>
      <c r="BF22752" s="10"/>
      <c r="BG22752" s="6"/>
    </row>
    <row r="22753" spans="34:59" x14ac:dyDescent="0.25">
      <c r="AH22753" s="6"/>
      <c r="AI22753" s="6"/>
      <c r="AJ22753" s="6"/>
      <c r="AK22753" s="6"/>
      <c r="AL22753" s="6"/>
      <c r="AM22753" s="6"/>
      <c r="AN22753" s="6"/>
      <c r="AO22753" s="6"/>
      <c r="AP22753" s="6"/>
      <c r="AQ22753" s="6"/>
      <c r="AR22753" s="6"/>
      <c r="AS22753" s="6"/>
      <c r="AT22753" s="6"/>
      <c r="AU22753" s="6"/>
      <c r="AV22753" s="6"/>
      <c r="AW22753" s="6"/>
      <c r="AX22753" s="6"/>
      <c r="AY22753" s="6"/>
      <c r="AZ22753" s="6"/>
      <c r="BA22753" s="6"/>
      <c r="BB22753" s="6"/>
      <c r="BC22753" s="6"/>
      <c r="BD22753" s="6"/>
      <c r="BE22753" s="6"/>
      <c r="BF22753" s="6"/>
      <c r="BG22753" s="10"/>
    </row>
    <row r="22754" spans="34:59" x14ac:dyDescent="0.25">
      <c r="AH22754" s="10"/>
      <c r="AI22754" s="6"/>
    </row>
    <row r="22755" spans="34:59" x14ac:dyDescent="0.25">
      <c r="AH22755" s="6"/>
      <c r="AI22755" s="6"/>
      <c r="AJ22755" s="6"/>
      <c r="AK22755" s="6"/>
      <c r="AL22755" s="6"/>
      <c r="AM22755" s="6"/>
      <c r="AN22755" s="6"/>
      <c r="AO22755" s="6"/>
      <c r="AP22755" s="6"/>
      <c r="AQ22755" s="6"/>
      <c r="AR22755" s="6"/>
      <c r="AS22755" s="6"/>
      <c r="AT22755" s="6"/>
      <c r="AU22755" s="6"/>
      <c r="AV22755" s="6"/>
      <c r="AW22755" s="6"/>
      <c r="AX22755" s="6"/>
      <c r="AY22755" s="6"/>
      <c r="AZ22755" s="6"/>
      <c r="BA22755" s="6"/>
      <c r="BB22755" s="6"/>
      <c r="BC22755" s="6"/>
      <c r="BD22755" s="6"/>
      <c r="BE22755" s="6"/>
      <c r="BF22755" s="6"/>
      <c r="BG22755" s="6"/>
    </row>
    <row r="22756" spans="34:59" x14ac:dyDescent="0.25">
      <c r="AH22756" s="10"/>
      <c r="AI22756" s="6"/>
      <c r="AJ22756" s="10"/>
      <c r="AK22756" s="10"/>
      <c r="AL22756" s="10"/>
      <c r="AM22756" s="10"/>
      <c r="AN22756" s="10"/>
      <c r="AO22756" s="10"/>
      <c r="AP22756" s="10"/>
      <c r="AQ22756" s="10"/>
      <c r="AR22756" s="10"/>
      <c r="AS22756" s="10"/>
      <c r="AT22756" s="10"/>
      <c r="AU22756" s="10"/>
      <c r="AV22756" s="10"/>
      <c r="AW22756" s="10"/>
      <c r="AX22756" s="10"/>
      <c r="AY22756" s="10"/>
      <c r="AZ22756" s="10"/>
      <c r="BA22756" s="10"/>
      <c r="BB22756" s="10"/>
      <c r="BC22756" s="10"/>
      <c r="BD22756" s="10"/>
      <c r="BE22756" s="10"/>
      <c r="BF22756" s="10"/>
      <c r="BG22756" s="6"/>
    </row>
    <row r="22758" spans="34:59" x14ac:dyDescent="0.25">
      <c r="AH22758" s="10"/>
      <c r="AI22758" s="6"/>
    </row>
    <row r="22759" spans="34:59" x14ac:dyDescent="0.25">
      <c r="AH22759" s="6"/>
      <c r="AI22759" s="6"/>
      <c r="AJ22759" s="6"/>
      <c r="AK22759" s="6"/>
      <c r="AL22759" s="6"/>
      <c r="AM22759" s="6"/>
      <c r="AN22759" s="6"/>
      <c r="AO22759" s="6"/>
      <c r="AP22759" s="6"/>
      <c r="AQ22759" s="6"/>
      <c r="AR22759" s="6"/>
      <c r="AS22759" s="6"/>
      <c r="AT22759" s="6"/>
      <c r="AU22759" s="6"/>
      <c r="AV22759" s="6"/>
      <c r="AW22759" s="6"/>
      <c r="AX22759" s="6"/>
      <c r="AY22759" s="6"/>
      <c r="AZ22759" s="6"/>
      <c r="BA22759" s="6"/>
      <c r="BB22759" s="6"/>
      <c r="BC22759" s="6"/>
      <c r="BD22759" s="6"/>
      <c r="BE22759" s="6"/>
      <c r="BF22759" s="6"/>
      <c r="BG22759" s="6"/>
    </row>
    <row r="22760" spans="34:59" x14ac:dyDescent="0.25">
      <c r="AH22760" s="10"/>
      <c r="AI22760" s="6"/>
      <c r="AJ22760" s="10"/>
      <c r="AK22760" s="10"/>
      <c r="AL22760" s="10"/>
      <c r="AM22760" s="10"/>
      <c r="AN22760" s="10"/>
      <c r="AO22760" s="10"/>
      <c r="AP22760" s="10"/>
      <c r="AQ22760" s="10"/>
      <c r="AR22760" s="10"/>
      <c r="AS22760" s="10"/>
      <c r="AT22760" s="10"/>
      <c r="AU22760" s="10"/>
      <c r="AV22760" s="10"/>
      <c r="AW22760" s="10"/>
      <c r="AX22760" s="10"/>
      <c r="AY22760" s="10"/>
      <c r="AZ22760" s="10"/>
      <c r="BA22760" s="10"/>
      <c r="BB22760" s="10"/>
      <c r="BC22760" s="10"/>
      <c r="BD22760" s="10"/>
      <c r="BE22760" s="10"/>
      <c r="BF22760" s="10"/>
      <c r="BG22760" s="6"/>
    </row>
    <row r="22761" spans="34:59" x14ac:dyDescent="0.25">
      <c r="AH22761" s="6"/>
      <c r="AI22761" s="6"/>
      <c r="AJ22761" s="6"/>
      <c r="AK22761" s="6"/>
      <c r="AL22761" s="6"/>
      <c r="AM22761" s="6"/>
      <c r="AN22761" s="6"/>
      <c r="AO22761" s="6"/>
      <c r="AP22761" s="6"/>
      <c r="AQ22761" s="6"/>
      <c r="AR22761" s="6"/>
      <c r="AS22761" s="6"/>
      <c r="AT22761" s="6"/>
      <c r="AU22761" s="6"/>
      <c r="AV22761" s="6"/>
      <c r="AW22761" s="6"/>
      <c r="AX22761" s="6"/>
      <c r="AY22761" s="6"/>
      <c r="AZ22761" s="6"/>
      <c r="BA22761" s="6"/>
      <c r="BB22761" s="6"/>
      <c r="BC22761" s="6"/>
      <c r="BD22761" s="6"/>
      <c r="BE22761" s="6"/>
      <c r="BF22761" s="6"/>
      <c r="BG22761" s="10"/>
    </row>
    <row r="22762" spans="34:59" x14ac:dyDescent="0.25">
      <c r="AH22762" s="10"/>
      <c r="AI22762" s="6"/>
    </row>
    <row r="22763" spans="34:59" x14ac:dyDescent="0.25">
      <c r="AH22763" s="6"/>
      <c r="AI22763" s="6"/>
      <c r="AJ22763" s="6"/>
      <c r="AK22763" s="6"/>
      <c r="AL22763" s="6"/>
      <c r="AM22763" s="6"/>
      <c r="AN22763" s="6"/>
      <c r="AO22763" s="6"/>
      <c r="AP22763" s="6"/>
      <c r="AQ22763" s="6"/>
      <c r="AR22763" s="6"/>
      <c r="AS22763" s="6"/>
      <c r="AT22763" s="6"/>
      <c r="AU22763" s="6"/>
      <c r="AV22763" s="6"/>
      <c r="AW22763" s="6"/>
      <c r="AX22763" s="6"/>
      <c r="AY22763" s="6"/>
      <c r="AZ22763" s="6"/>
      <c r="BA22763" s="6"/>
      <c r="BB22763" s="6"/>
      <c r="BC22763" s="6"/>
      <c r="BD22763" s="6"/>
      <c r="BE22763" s="6"/>
      <c r="BF22763" s="6"/>
      <c r="BG22763" s="6"/>
    </row>
    <row r="22764" spans="34:59" x14ac:dyDescent="0.25">
      <c r="AH22764" s="10"/>
      <c r="AI22764" s="6"/>
      <c r="AJ22764" s="10"/>
      <c r="AK22764" s="10"/>
      <c r="AL22764" s="10"/>
      <c r="AM22764" s="10"/>
      <c r="AN22764" s="10"/>
      <c r="AO22764" s="10"/>
      <c r="AP22764" s="10"/>
      <c r="AQ22764" s="10"/>
      <c r="AR22764" s="10"/>
      <c r="AS22764" s="10"/>
      <c r="AT22764" s="10"/>
      <c r="AU22764" s="10"/>
      <c r="AV22764" s="10"/>
      <c r="AW22764" s="10"/>
      <c r="AX22764" s="10"/>
      <c r="AY22764" s="10"/>
      <c r="AZ22764" s="10"/>
      <c r="BA22764" s="10"/>
      <c r="BB22764" s="10"/>
      <c r="BC22764" s="10"/>
      <c r="BD22764" s="10"/>
      <c r="BE22764" s="10"/>
      <c r="BF22764" s="10"/>
      <c r="BG22764" s="6"/>
    </row>
    <row r="22765" spans="34:59" x14ac:dyDescent="0.25">
      <c r="AH22765" s="6"/>
      <c r="AI22765" s="6"/>
      <c r="AJ22765" s="6"/>
      <c r="AK22765" s="6"/>
      <c r="AL22765" s="6"/>
      <c r="AM22765" s="6"/>
      <c r="AN22765" s="6"/>
      <c r="AO22765" s="6"/>
      <c r="AP22765" s="6"/>
      <c r="AQ22765" s="6"/>
      <c r="AR22765" s="6"/>
      <c r="AS22765" s="6"/>
      <c r="AT22765" s="6"/>
      <c r="AU22765" s="6"/>
      <c r="AV22765" s="6"/>
      <c r="AW22765" s="6"/>
      <c r="AX22765" s="6"/>
      <c r="AY22765" s="6"/>
      <c r="AZ22765" s="6"/>
      <c r="BA22765" s="6"/>
      <c r="BB22765" s="6"/>
      <c r="BC22765" s="6"/>
      <c r="BD22765" s="6"/>
      <c r="BE22765" s="6"/>
      <c r="BF22765" s="6"/>
      <c r="BG22765" s="10"/>
    </row>
    <row r="22766" spans="34:59" x14ac:dyDescent="0.25">
      <c r="AH22766" s="10"/>
      <c r="AI22766" s="6"/>
    </row>
    <row r="22767" spans="34:59" x14ac:dyDescent="0.25">
      <c r="AH22767" s="6"/>
      <c r="AI22767" s="6"/>
      <c r="AJ22767" s="6"/>
      <c r="AK22767" s="6"/>
      <c r="AL22767" s="6"/>
      <c r="AM22767" s="6"/>
      <c r="AN22767" s="6"/>
      <c r="AO22767" s="6"/>
      <c r="AP22767" s="6"/>
      <c r="AQ22767" s="6"/>
      <c r="AR22767" s="6"/>
      <c r="AS22767" s="6"/>
      <c r="AT22767" s="6"/>
      <c r="AU22767" s="6"/>
      <c r="AV22767" s="6"/>
      <c r="AW22767" s="6"/>
      <c r="AX22767" s="6"/>
      <c r="AY22767" s="6"/>
      <c r="AZ22767" s="6"/>
      <c r="BA22767" s="6"/>
      <c r="BB22767" s="6"/>
      <c r="BC22767" s="6"/>
      <c r="BD22767" s="6"/>
      <c r="BE22767" s="6"/>
      <c r="BF22767" s="6"/>
      <c r="BG22767" s="6"/>
    </row>
    <row r="22768" spans="34:59" x14ac:dyDescent="0.25">
      <c r="AH22768" s="10"/>
      <c r="AI22768" s="6"/>
      <c r="AJ22768" s="10"/>
      <c r="AK22768" s="10"/>
      <c r="AL22768" s="10"/>
      <c r="AM22768" s="10"/>
      <c r="AN22768" s="10"/>
      <c r="AO22768" s="10"/>
      <c r="AP22768" s="10"/>
      <c r="AQ22768" s="10"/>
      <c r="AR22768" s="10"/>
      <c r="AS22768" s="10"/>
      <c r="AT22768" s="10"/>
      <c r="AU22768" s="10"/>
      <c r="AV22768" s="10"/>
      <c r="AW22768" s="10"/>
      <c r="AX22768" s="10"/>
      <c r="AY22768" s="10"/>
      <c r="AZ22768" s="10"/>
      <c r="BA22768" s="10"/>
      <c r="BB22768" s="10"/>
      <c r="BC22768" s="10"/>
      <c r="BD22768" s="10"/>
      <c r="BE22768" s="10"/>
      <c r="BF22768" s="10"/>
      <c r="BG22768" s="6"/>
    </row>
    <row r="22769" spans="34:59" x14ac:dyDescent="0.25">
      <c r="AH22769" s="6"/>
      <c r="AI22769" s="6"/>
      <c r="AJ22769" s="6"/>
      <c r="AK22769" s="6"/>
      <c r="AL22769" s="6"/>
      <c r="AM22769" s="6"/>
      <c r="AN22769" s="6"/>
      <c r="AO22769" s="6"/>
      <c r="AP22769" s="6"/>
      <c r="AQ22769" s="6"/>
      <c r="AR22769" s="6"/>
      <c r="AS22769" s="6"/>
      <c r="AT22769" s="6"/>
      <c r="AU22769" s="6"/>
      <c r="AV22769" s="6"/>
      <c r="AW22769" s="6"/>
      <c r="AX22769" s="6"/>
      <c r="AY22769" s="6"/>
      <c r="AZ22769" s="6"/>
      <c r="BA22769" s="6"/>
      <c r="BB22769" s="6"/>
      <c r="BC22769" s="6"/>
      <c r="BD22769" s="6"/>
      <c r="BE22769" s="6"/>
      <c r="BF22769" s="6"/>
      <c r="BG22769" s="10"/>
    </row>
    <row r="22770" spans="34:59" x14ac:dyDescent="0.25">
      <c r="AH22770" s="10"/>
      <c r="AI22770" s="6"/>
    </row>
    <row r="22771" spans="34:59" x14ac:dyDescent="0.25">
      <c r="AH22771" s="6"/>
      <c r="AI22771" s="6"/>
      <c r="AJ22771" s="6"/>
      <c r="AK22771" s="6"/>
      <c r="AL22771" s="6"/>
      <c r="AM22771" s="6"/>
      <c r="AN22771" s="6"/>
      <c r="AO22771" s="6"/>
      <c r="AP22771" s="6"/>
      <c r="AQ22771" s="6"/>
      <c r="AR22771" s="6"/>
      <c r="AS22771" s="6"/>
      <c r="AT22771" s="6"/>
      <c r="AU22771" s="6"/>
      <c r="AV22771" s="6"/>
      <c r="AW22771" s="6"/>
      <c r="AX22771" s="6"/>
      <c r="AY22771" s="6"/>
      <c r="AZ22771" s="6"/>
      <c r="BA22771" s="6"/>
      <c r="BB22771" s="6"/>
      <c r="BC22771" s="6"/>
      <c r="BD22771" s="6"/>
      <c r="BE22771" s="6"/>
      <c r="BF22771" s="6"/>
      <c r="BG22771" s="6"/>
    </row>
    <row r="22772" spans="34:59" x14ac:dyDescent="0.25">
      <c r="AH22772" s="10"/>
      <c r="AI22772" s="6"/>
      <c r="AJ22772" s="10"/>
      <c r="AK22772" s="10"/>
      <c r="AL22772" s="10"/>
      <c r="AM22772" s="10"/>
      <c r="AN22772" s="10"/>
      <c r="AO22772" s="10"/>
      <c r="AP22772" s="10"/>
      <c r="AQ22772" s="10"/>
      <c r="AR22772" s="10"/>
      <c r="AS22772" s="10"/>
      <c r="AT22772" s="10"/>
      <c r="AU22772" s="10"/>
      <c r="AV22772" s="10"/>
      <c r="AW22772" s="10"/>
      <c r="AX22772" s="10"/>
      <c r="AY22772" s="10"/>
      <c r="AZ22772" s="10"/>
      <c r="BA22772" s="10"/>
      <c r="BB22772" s="10"/>
      <c r="BC22772" s="10"/>
      <c r="BD22772" s="10"/>
      <c r="BE22772" s="10"/>
      <c r="BF22772" s="10"/>
      <c r="BG22772" s="6"/>
    </row>
    <row r="22774" spans="34:59" x14ac:dyDescent="0.25">
      <c r="AH22774" s="10"/>
      <c r="AI22774" s="6"/>
    </row>
    <row r="22775" spans="34:59" x14ac:dyDescent="0.25">
      <c r="AH22775" s="6"/>
      <c r="AI22775" s="6"/>
      <c r="AJ22775" s="6"/>
      <c r="AK22775" s="6"/>
      <c r="AL22775" s="6"/>
      <c r="AM22775" s="6"/>
      <c r="AN22775" s="6"/>
      <c r="AO22775" s="6"/>
      <c r="AP22775" s="6"/>
      <c r="AQ22775" s="6"/>
      <c r="AR22775" s="6"/>
      <c r="AS22775" s="6"/>
      <c r="AT22775" s="6"/>
      <c r="AU22775" s="6"/>
      <c r="AV22775" s="6"/>
      <c r="AW22775" s="6"/>
      <c r="AX22775" s="6"/>
      <c r="AY22775" s="6"/>
      <c r="AZ22775" s="6"/>
      <c r="BA22775" s="6"/>
      <c r="BB22775" s="6"/>
      <c r="BC22775" s="6"/>
      <c r="BD22775" s="6"/>
      <c r="BE22775" s="6"/>
      <c r="BF22775" s="6"/>
      <c r="BG22775" s="6"/>
    </row>
    <row r="22776" spans="34:59" x14ac:dyDescent="0.25">
      <c r="AH22776" s="10"/>
      <c r="AI22776" s="6"/>
      <c r="AJ22776" s="10"/>
      <c r="AK22776" s="10"/>
      <c r="AL22776" s="10"/>
      <c r="AM22776" s="10"/>
      <c r="AN22776" s="10"/>
      <c r="AO22776" s="10"/>
      <c r="AP22776" s="10"/>
      <c r="AQ22776" s="10"/>
      <c r="AR22776" s="10"/>
      <c r="AS22776" s="10"/>
      <c r="AT22776" s="10"/>
      <c r="AU22776" s="10"/>
      <c r="AV22776" s="10"/>
      <c r="AW22776" s="10"/>
      <c r="AX22776" s="10"/>
      <c r="AY22776" s="10"/>
      <c r="AZ22776" s="10"/>
      <c r="BA22776" s="10"/>
      <c r="BB22776" s="10"/>
      <c r="BC22776" s="10"/>
      <c r="BD22776" s="10"/>
      <c r="BE22776" s="10"/>
      <c r="BF22776" s="10"/>
      <c r="BG22776" s="6"/>
    </row>
    <row r="22777" spans="34:59" x14ac:dyDescent="0.25">
      <c r="AH22777" s="6"/>
      <c r="AI22777" s="6"/>
      <c r="AJ22777" s="6"/>
      <c r="AK22777" s="6"/>
      <c r="AL22777" s="6"/>
      <c r="AM22777" s="6"/>
      <c r="AN22777" s="6"/>
      <c r="AO22777" s="6"/>
      <c r="AP22777" s="6"/>
      <c r="AQ22777" s="6"/>
      <c r="AR22777" s="6"/>
      <c r="AS22777" s="6"/>
      <c r="AT22777" s="6"/>
      <c r="AU22777" s="6"/>
      <c r="AV22777" s="6"/>
      <c r="AW22777" s="6"/>
      <c r="AX22777" s="6"/>
      <c r="AY22777" s="6"/>
      <c r="AZ22777" s="6"/>
      <c r="BA22777" s="6"/>
      <c r="BB22777" s="6"/>
      <c r="BC22777" s="6"/>
      <c r="BD22777" s="6"/>
      <c r="BE22777" s="6"/>
      <c r="BF22777" s="6"/>
      <c r="BG22777" s="10"/>
    </row>
    <row r="22778" spans="34:59" x14ac:dyDescent="0.25">
      <c r="AH22778" s="10"/>
      <c r="AI22778" s="6"/>
    </row>
    <row r="22779" spans="34:59" x14ac:dyDescent="0.25">
      <c r="AH22779" s="6"/>
      <c r="AI22779" s="6"/>
      <c r="AJ22779" s="6"/>
      <c r="AK22779" s="6"/>
      <c r="AL22779" s="6"/>
      <c r="AM22779" s="6"/>
      <c r="AN22779" s="6"/>
      <c r="AO22779" s="6"/>
      <c r="AP22779" s="6"/>
      <c r="AQ22779" s="6"/>
      <c r="AR22779" s="6"/>
      <c r="AS22779" s="6"/>
      <c r="AT22779" s="6"/>
      <c r="AU22779" s="6"/>
      <c r="AV22779" s="6"/>
      <c r="AW22779" s="6"/>
      <c r="AX22779" s="6"/>
      <c r="AY22779" s="6"/>
      <c r="AZ22779" s="6"/>
      <c r="BA22779" s="6"/>
      <c r="BB22779" s="6"/>
      <c r="BC22779" s="6"/>
      <c r="BD22779" s="6"/>
      <c r="BE22779" s="6"/>
      <c r="BF22779" s="6"/>
      <c r="BG22779" s="6"/>
    </row>
    <row r="22780" spans="34:59" x14ac:dyDescent="0.25">
      <c r="AH22780" s="10"/>
      <c r="AI22780" s="6"/>
      <c r="AJ22780" s="10"/>
      <c r="AK22780" s="10"/>
      <c r="AL22780" s="10"/>
      <c r="AM22780" s="10"/>
      <c r="AN22780" s="10"/>
      <c r="AO22780" s="10"/>
      <c r="AP22780" s="10"/>
      <c r="AQ22780" s="10"/>
      <c r="AR22780" s="10"/>
      <c r="AS22780" s="10"/>
      <c r="AT22780" s="10"/>
      <c r="AU22780" s="10"/>
      <c r="AV22780" s="10"/>
      <c r="AW22780" s="10"/>
      <c r="AX22780" s="10"/>
      <c r="AY22780" s="10"/>
      <c r="AZ22780" s="10"/>
      <c r="BA22780" s="10"/>
      <c r="BB22780" s="10"/>
      <c r="BC22780" s="10"/>
      <c r="BD22780" s="10"/>
      <c r="BE22780" s="10"/>
      <c r="BF22780" s="10"/>
      <c r="BG22780" s="6"/>
    </row>
    <row r="22781" spans="34:59" x14ac:dyDescent="0.25">
      <c r="AH22781" s="6"/>
      <c r="AI22781" s="6"/>
      <c r="AJ22781" s="6"/>
      <c r="AK22781" s="6"/>
      <c r="AL22781" s="6"/>
      <c r="AM22781" s="6"/>
      <c r="AN22781" s="6"/>
      <c r="AO22781" s="6"/>
      <c r="AP22781" s="6"/>
      <c r="AQ22781" s="6"/>
      <c r="AR22781" s="6"/>
      <c r="AS22781" s="6"/>
      <c r="AT22781" s="6"/>
      <c r="AU22781" s="6"/>
      <c r="AV22781" s="6"/>
      <c r="AW22781" s="6"/>
      <c r="AX22781" s="6"/>
      <c r="AY22781" s="6"/>
      <c r="AZ22781" s="6"/>
      <c r="BA22781" s="6"/>
      <c r="BB22781" s="6"/>
      <c r="BC22781" s="6"/>
      <c r="BD22781" s="6"/>
      <c r="BE22781" s="6"/>
      <c r="BF22781" s="6"/>
      <c r="BG22781" s="10"/>
    </row>
    <row r="22782" spans="34:59" x14ac:dyDescent="0.25">
      <c r="AH22782" s="10"/>
      <c r="AI22782" s="6"/>
    </row>
    <row r="22783" spans="34:59" x14ac:dyDescent="0.25">
      <c r="AH22783" s="6"/>
      <c r="AI22783" s="6"/>
      <c r="AJ22783" s="6"/>
      <c r="AK22783" s="6"/>
      <c r="AL22783" s="6"/>
      <c r="AM22783" s="6"/>
      <c r="AN22783" s="6"/>
      <c r="AO22783" s="6"/>
      <c r="AP22783" s="6"/>
      <c r="AQ22783" s="6"/>
      <c r="AR22783" s="6"/>
      <c r="AS22783" s="6"/>
      <c r="AT22783" s="6"/>
      <c r="AU22783" s="6"/>
      <c r="AV22783" s="6"/>
      <c r="AW22783" s="6"/>
      <c r="AX22783" s="6"/>
      <c r="AY22783" s="6"/>
      <c r="AZ22783" s="6"/>
      <c r="BA22783" s="6"/>
      <c r="BB22783" s="6"/>
      <c r="BC22783" s="6"/>
      <c r="BD22783" s="6"/>
      <c r="BE22783" s="6"/>
      <c r="BF22783" s="6"/>
      <c r="BG22783" s="6"/>
    </row>
    <row r="22784" spans="34:59" x14ac:dyDescent="0.25">
      <c r="AH22784" s="10"/>
      <c r="AI22784" s="6"/>
      <c r="AJ22784" s="10"/>
      <c r="AK22784" s="10"/>
      <c r="AL22784" s="10"/>
      <c r="AM22784" s="10"/>
      <c r="AN22784" s="10"/>
      <c r="AO22784" s="10"/>
      <c r="AP22784" s="10"/>
      <c r="AQ22784" s="10"/>
      <c r="AR22784" s="10"/>
      <c r="AS22784" s="10"/>
      <c r="AT22784" s="10"/>
      <c r="AU22784" s="10"/>
      <c r="AV22784" s="10"/>
      <c r="AW22784" s="10"/>
      <c r="AX22784" s="10"/>
      <c r="AY22784" s="10"/>
      <c r="AZ22784" s="10"/>
      <c r="BA22784" s="10"/>
      <c r="BB22784" s="10"/>
      <c r="BC22784" s="10"/>
      <c r="BD22784" s="10"/>
      <c r="BE22784" s="10"/>
      <c r="BF22784" s="10"/>
      <c r="BG22784" s="6"/>
    </row>
    <row r="22785" spans="34:59" x14ac:dyDescent="0.25">
      <c r="AH22785" s="6"/>
      <c r="AI22785" s="6"/>
      <c r="AJ22785" s="6"/>
      <c r="AK22785" s="6"/>
      <c r="AL22785" s="6"/>
      <c r="AM22785" s="6"/>
      <c r="AN22785" s="6"/>
      <c r="AO22785" s="6"/>
      <c r="AP22785" s="6"/>
      <c r="AQ22785" s="6"/>
      <c r="AR22785" s="6"/>
      <c r="AS22785" s="6"/>
      <c r="AT22785" s="6"/>
      <c r="AU22785" s="6"/>
      <c r="AV22785" s="6"/>
      <c r="AW22785" s="6"/>
      <c r="AX22785" s="6"/>
      <c r="AY22785" s="6"/>
      <c r="AZ22785" s="6"/>
      <c r="BA22785" s="6"/>
      <c r="BB22785" s="6"/>
      <c r="BC22785" s="6"/>
      <c r="BD22785" s="6"/>
      <c r="BE22785" s="6"/>
      <c r="BF22785" s="6"/>
      <c r="BG22785" s="10"/>
    </row>
    <row r="22786" spans="34:59" x14ac:dyDescent="0.25">
      <c r="AH22786" s="10"/>
      <c r="AI22786" s="6"/>
    </row>
    <row r="22787" spans="34:59" x14ac:dyDescent="0.25">
      <c r="AH22787" s="6"/>
      <c r="AI22787" s="6"/>
      <c r="AJ22787" s="6"/>
      <c r="AK22787" s="6"/>
      <c r="AL22787" s="6"/>
      <c r="AM22787" s="6"/>
      <c r="AN22787" s="6"/>
      <c r="AO22787" s="6"/>
      <c r="AP22787" s="6"/>
      <c r="AQ22787" s="6"/>
      <c r="AR22787" s="6"/>
      <c r="AS22787" s="6"/>
      <c r="AT22787" s="6"/>
      <c r="AU22787" s="6"/>
      <c r="AV22787" s="6"/>
      <c r="AW22787" s="6"/>
      <c r="AX22787" s="6"/>
      <c r="AY22787" s="6"/>
      <c r="AZ22787" s="6"/>
      <c r="BA22787" s="6"/>
      <c r="BB22787" s="6"/>
      <c r="BC22787" s="6"/>
      <c r="BD22787" s="6"/>
      <c r="BE22787" s="6"/>
      <c r="BF22787" s="6"/>
      <c r="BG22787" s="6"/>
    </row>
    <row r="22788" spans="34:59" x14ac:dyDescent="0.25">
      <c r="AH22788" s="10"/>
      <c r="AI22788" s="6"/>
      <c r="AJ22788" s="10"/>
      <c r="AK22788" s="10"/>
      <c r="AL22788" s="10"/>
      <c r="AM22788" s="10"/>
      <c r="AN22788" s="10"/>
      <c r="AO22788" s="10"/>
      <c r="AP22788" s="10"/>
      <c r="AQ22788" s="10"/>
      <c r="AR22788" s="10"/>
      <c r="AS22788" s="10"/>
      <c r="AT22788" s="10"/>
      <c r="AU22788" s="10"/>
      <c r="AV22788" s="10"/>
      <c r="AW22788" s="10"/>
      <c r="AX22788" s="10"/>
      <c r="AY22788" s="10"/>
      <c r="AZ22788" s="10"/>
      <c r="BA22788" s="10"/>
      <c r="BB22788" s="10"/>
      <c r="BC22788" s="10"/>
      <c r="BD22788" s="10"/>
      <c r="BE22788" s="10"/>
      <c r="BF22788" s="10"/>
      <c r="BG22788" s="6"/>
    </row>
    <row r="22790" spans="34:59" x14ac:dyDescent="0.25">
      <c r="AH22790" s="10"/>
      <c r="AI22790" s="6"/>
    </row>
    <row r="22791" spans="34:59" x14ac:dyDescent="0.25">
      <c r="AH22791" s="6"/>
      <c r="AI22791" s="6"/>
      <c r="AJ22791" s="6"/>
      <c r="AK22791" s="6"/>
      <c r="AL22791" s="6"/>
      <c r="AM22791" s="6"/>
      <c r="AN22791" s="6"/>
      <c r="AO22791" s="6"/>
      <c r="AP22791" s="6"/>
      <c r="AQ22791" s="6"/>
      <c r="AR22791" s="6"/>
      <c r="AS22791" s="6"/>
      <c r="AT22791" s="6"/>
      <c r="AU22791" s="6"/>
      <c r="AV22791" s="6"/>
      <c r="AW22791" s="6"/>
      <c r="AX22791" s="6"/>
      <c r="AY22791" s="6"/>
      <c r="AZ22791" s="6"/>
      <c r="BA22791" s="6"/>
      <c r="BB22791" s="6"/>
      <c r="BC22791" s="6"/>
      <c r="BD22791" s="6"/>
      <c r="BE22791" s="6"/>
      <c r="BF22791" s="6"/>
      <c r="BG22791" s="6"/>
    </row>
    <row r="22792" spans="34:59" x14ac:dyDescent="0.25">
      <c r="AH22792" s="10"/>
      <c r="AI22792" s="6"/>
      <c r="AJ22792" s="10"/>
      <c r="AK22792" s="10"/>
      <c r="AL22792" s="10"/>
      <c r="AM22792" s="10"/>
      <c r="AN22792" s="10"/>
      <c r="AO22792" s="10"/>
      <c r="AP22792" s="10"/>
      <c r="AQ22792" s="10"/>
      <c r="AR22792" s="10"/>
      <c r="AS22792" s="10"/>
      <c r="AT22792" s="10"/>
      <c r="AU22792" s="10"/>
      <c r="AV22792" s="10"/>
      <c r="AW22792" s="10"/>
      <c r="AX22792" s="10"/>
      <c r="AY22792" s="10"/>
      <c r="AZ22792" s="10"/>
      <c r="BA22792" s="10"/>
      <c r="BB22792" s="10"/>
      <c r="BC22792" s="10"/>
      <c r="BD22792" s="10"/>
      <c r="BE22792" s="10"/>
      <c r="BF22792" s="10"/>
      <c r="BG22792" s="6"/>
    </row>
    <row r="22793" spans="34:59" x14ac:dyDescent="0.25">
      <c r="AH22793" s="6"/>
      <c r="AI22793" s="6"/>
      <c r="AJ22793" s="6"/>
      <c r="AK22793" s="6"/>
      <c r="AL22793" s="6"/>
      <c r="AM22793" s="6"/>
      <c r="AN22793" s="6"/>
      <c r="AO22793" s="6"/>
      <c r="AP22793" s="6"/>
      <c r="AQ22793" s="6"/>
      <c r="AR22793" s="6"/>
      <c r="AS22793" s="6"/>
      <c r="AT22793" s="6"/>
      <c r="AU22793" s="6"/>
      <c r="AV22793" s="6"/>
      <c r="AW22793" s="6"/>
      <c r="AX22793" s="6"/>
      <c r="AY22793" s="6"/>
      <c r="AZ22793" s="6"/>
      <c r="BA22793" s="6"/>
      <c r="BB22793" s="6"/>
      <c r="BC22793" s="6"/>
      <c r="BD22793" s="6"/>
      <c r="BE22793" s="6"/>
      <c r="BF22793" s="6"/>
      <c r="BG22793" s="10"/>
    </row>
    <row r="22794" spans="34:59" x14ac:dyDescent="0.25">
      <c r="AH22794" s="10"/>
      <c r="AI22794" s="6"/>
    </row>
    <row r="22795" spans="34:59" x14ac:dyDescent="0.25">
      <c r="AH22795" s="6"/>
      <c r="AI22795" s="6"/>
      <c r="AJ22795" s="6"/>
      <c r="AK22795" s="6"/>
      <c r="AL22795" s="6"/>
      <c r="AM22795" s="6"/>
      <c r="AN22795" s="6"/>
      <c r="AO22795" s="6"/>
      <c r="AP22795" s="6"/>
      <c r="AQ22795" s="6"/>
      <c r="AR22795" s="6"/>
      <c r="AS22795" s="6"/>
      <c r="AT22795" s="6"/>
      <c r="AU22795" s="6"/>
      <c r="AV22795" s="6"/>
      <c r="AW22795" s="6"/>
      <c r="AX22795" s="6"/>
      <c r="AY22795" s="6"/>
      <c r="AZ22795" s="6"/>
      <c r="BA22795" s="6"/>
      <c r="BB22795" s="6"/>
      <c r="BC22795" s="6"/>
      <c r="BD22795" s="6"/>
      <c r="BE22795" s="6"/>
      <c r="BF22795" s="6"/>
      <c r="BG22795" s="6"/>
    </row>
    <row r="22796" spans="34:59" x14ac:dyDescent="0.25">
      <c r="AH22796" s="10"/>
      <c r="AI22796" s="6"/>
      <c r="AJ22796" s="10"/>
      <c r="AK22796" s="10"/>
      <c r="AL22796" s="10"/>
      <c r="AM22796" s="10"/>
      <c r="AN22796" s="10"/>
      <c r="AO22796" s="10"/>
      <c r="AP22796" s="10"/>
      <c r="AQ22796" s="10"/>
      <c r="AR22796" s="10"/>
      <c r="AS22796" s="10"/>
      <c r="AT22796" s="10"/>
      <c r="AU22796" s="10"/>
      <c r="AV22796" s="10"/>
      <c r="AW22796" s="10"/>
      <c r="AX22796" s="10"/>
      <c r="AY22796" s="10"/>
      <c r="AZ22796" s="10"/>
      <c r="BA22796" s="10"/>
      <c r="BB22796" s="10"/>
      <c r="BC22796" s="10"/>
      <c r="BD22796" s="10"/>
      <c r="BE22796" s="10"/>
      <c r="BF22796" s="10"/>
      <c r="BG22796" s="6"/>
    </row>
    <row r="22797" spans="34:59" x14ac:dyDescent="0.25">
      <c r="AH22797" s="6"/>
      <c r="AI22797" s="6"/>
      <c r="AJ22797" s="6"/>
      <c r="AK22797" s="6"/>
      <c r="AL22797" s="6"/>
      <c r="AM22797" s="6"/>
      <c r="AN22797" s="6"/>
      <c r="AO22797" s="6"/>
      <c r="AP22797" s="6"/>
      <c r="AQ22797" s="6"/>
      <c r="AR22797" s="6"/>
      <c r="AS22797" s="6"/>
      <c r="AT22797" s="6"/>
      <c r="AU22797" s="6"/>
      <c r="AV22797" s="6"/>
      <c r="AW22797" s="6"/>
      <c r="AX22797" s="6"/>
      <c r="AY22797" s="6"/>
      <c r="AZ22797" s="6"/>
      <c r="BA22797" s="6"/>
      <c r="BB22797" s="6"/>
      <c r="BC22797" s="6"/>
      <c r="BD22797" s="6"/>
      <c r="BE22797" s="6"/>
      <c r="BF22797" s="6"/>
      <c r="BG22797" s="10"/>
    </row>
    <row r="22798" spans="34:59" x14ac:dyDescent="0.25">
      <c r="AH22798" s="10"/>
      <c r="AI22798" s="6"/>
    </row>
    <row r="22799" spans="34:59" x14ac:dyDescent="0.25">
      <c r="AH22799" s="6"/>
      <c r="AI22799" s="6"/>
      <c r="AJ22799" s="6"/>
      <c r="AK22799" s="6"/>
      <c r="AL22799" s="6"/>
      <c r="AM22799" s="6"/>
      <c r="AN22799" s="6"/>
      <c r="AO22799" s="6"/>
      <c r="AP22799" s="6"/>
      <c r="AQ22799" s="6"/>
      <c r="AR22799" s="6"/>
      <c r="AS22799" s="6"/>
      <c r="AT22799" s="6"/>
      <c r="AU22799" s="6"/>
      <c r="AV22799" s="6"/>
      <c r="AW22799" s="6"/>
      <c r="AX22799" s="6"/>
      <c r="AY22799" s="6"/>
      <c r="AZ22799" s="6"/>
      <c r="BA22799" s="6"/>
      <c r="BB22799" s="6"/>
      <c r="BC22799" s="6"/>
      <c r="BD22799" s="6"/>
      <c r="BE22799" s="6"/>
      <c r="BF22799" s="6"/>
      <c r="BG22799" s="6"/>
    </row>
    <row r="22800" spans="34:59" x14ac:dyDescent="0.25">
      <c r="AH22800" s="10"/>
      <c r="AI22800" s="6"/>
      <c r="AJ22800" s="10"/>
      <c r="AK22800" s="10"/>
      <c r="AL22800" s="10"/>
      <c r="AM22800" s="10"/>
      <c r="AN22800" s="10"/>
      <c r="AO22800" s="10"/>
      <c r="AP22800" s="10"/>
      <c r="AQ22800" s="10"/>
      <c r="AR22800" s="10"/>
      <c r="AS22800" s="10"/>
      <c r="AT22800" s="10"/>
      <c r="AU22800" s="10"/>
      <c r="AV22800" s="10"/>
      <c r="AW22800" s="10"/>
      <c r="AX22800" s="10"/>
      <c r="AY22800" s="10"/>
      <c r="AZ22800" s="10"/>
      <c r="BA22800" s="10"/>
      <c r="BB22800" s="10"/>
      <c r="BC22800" s="10"/>
      <c r="BD22800" s="10"/>
      <c r="BE22800" s="10"/>
      <c r="BF22800" s="10"/>
      <c r="BG22800" s="6"/>
    </row>
    <row r="22801" spans="34:59" x14ac:dyDescent="0.25">
      <c r="AH22801" s="6"/>
      <c r="AI22801" s="6"/>
      <c r="AJ22801" s="6"/>
      <c r="AK22801" s="6"/>
      <c r="AL22801" s="6"/>
      <c r="AM22801" s="6"/>
      <c r="AN22801" s="6"/>
      <c r="AO22801" s="6"/>
      <c r="AP22801" s="6"/>
      <c r="AQ22801" s="6"/>
      <c r="AR22801" s="6"/>
      <c r="AS22801" s="6"/>
      <c r="AT22801" s="6"/>
      <c r="AU22801" s="6"/>
      <c r="AV22801" s="6"/>
      <c r="AW22801" s="6"/>
      <c r="AX22801" s="6"/>
      <c r="AY22801" s="6"/>
      <c r="AZ22801" s="6"/>
      <c r="BA22801" s="6"/>
      <c r="BB22801" s="6"/>
      <c r="BC22801" s="6"/>
      <c r="BD22801" s="6"/>
      <c r="BE22801" s="6"/>
      <c r="BF22801" s="6"/>
      <c r="BG22801" s="10"/>
    </row>
    <row r="22802" spans="34:59" x14ac:dyDescent="0.25">
      <c r="AH22802" s="10"/>
      <c r="AI22802" s="6"/>
    </row>
    <row r="22803" spans="34:59" x14ac:dyDescent="0.25">
      <c r="AH22803" s="6"/>
      <c r="AI22803" s="6"/>
      <c r="AJ22803" s="6"/>
      <c r="AK22803" s="6"/>
      <c r="AL22803" s="6"/>
      <c r="AM22803" s="6"/>
      <c r="AN22803" s="6"/>
      <c r="AO22803" s="6"/>
      <c r="AP22803" s="6"/>
      <c r="AQ22803" s="6"/>
      <c r="AR22803" s="6"/>
      <c r="AS22803" s="6"/>
      <c r="AT22803" s="6"/>
      <c r="AU22803" s="6"/>
      <c r="AV22803" s="6"/>
      <c r="AW22803" s="6"/>
      <c r="AX22803" s="6"/>
      <c r="AY22803" s="6"/>
      <c r="AZ22803" s="6"/>
      <c r="BA22803" s="6"/>
      <c r="BB22803" s="6"/>
      <c r="BC22803" s="6"/>
      <c r="BD22803" s="6"/>
      <c r="BE22803" s="6"/>
      <c r="BF22803" s="6"/>
      <c r="BG22803" s="6"/>
    </row>
    <row r="22804" spans="34:59" x14ac:dyDescent="0.25">
      <c r="AH22804" s="10"/>
      <c r="AI22804" s="6"/>
      <c r="AJ22804" s="10"/>
      <c r="AK22804" s="10"/>
      <c r="AL22804" s="10"/>
      <c r="AM22804" s="10"/>
      <c r="AN22804" s="10"/>
      <c r="AO22804" s="10"/>
      <c r="AP22804" s="10"/>
      <c r="AQ22804" s="10"/>
      <c r="AR22804" s="10"/>
      <c r="AS22804" s="10"/>
      <c r="AT22804" s="10"/>
      <c r="AU22804" s="10"/>
      <c r="AV22804" s="10"/>
      <c r="AW22804" s="10"/>
      <c r="AX22804" s="10"/>
      <c r="AY22804" s="10"/>
      <c r="AZ22804" s="10"/>
      <c r="BA22804" s="10"/>
      <c r="BB22804" s="10"/>
      <c r="BC22804" s="10"/>
      <c r="BD22804" s="10"/>
      <c r="BE22804" s="10"/>
      <c r="BF22804" s="10"/>
      <c r="BG22804" s="6"/>
    </row>
    <row r="22806" spans="34:59" x14ac:dyDescent="0.25">
      <c r="AH22806" s="10"/>
      <c r="AI22806" s="6"/>
    </row>
    <row r="22807" spans="34:59" x14ac:dyDescent="0.25">
      <c r="AH22807" s="6"/>
      <c r="AI22807" s="6"/>
      <c r="AJ22807" s="6"/>
      <c r="AK22807" s="6"/>
      <c r="AL22807" s="6"/>
      <c r="AM22807" s="6"/>
      <c r="AN22807" s="6"/>
      <c r="AO22807" s="6"/>
      <c r="AP22807" s="6"/>
      <c r="AQ22807" s="6"/>
      <c r="AR22807" s="6"/>
      <c r="AS22807" s="6"/>
      <c r="AT22807" s="6"/>
      <c r="AU22807" s="6"/>
      <c r="AV22807" s="6"/>
      <c r="AW22807" s="6"/>
      <c r="AX22807" s="6"/>
      <c r="AY22807" s="6"/>
      <c r="AZ22807" s="6"/>
      <c r="BA22807" s="6"/>
      <c r="BB22807" s="6"/>
      <c r="BC22807" s="6"/>
      <c r="BD22807" s="6"/>
      <c r="BE22807" s="6"/>
      <c r="BF22807" s="6"/>
      <c r="BG22807" s="6"/>
    </row>
    <row r="22808" spans="34:59" x14ac:dyDescent="0.25">
      <c r="AH22808" s="10"/>
      <c r="AI22808" s="6"/>
      <c r="AJ22808" s="10"/>
      <c r="AK22808" s="10"/>
      <c r="AL22808" s="10"/>
      <c r="AM22808" s="10"/>
      <c r="AN22808" s="10"/>
      <c r="AO22808" s="10"/>
      <c r="AP22808" s="10"/>
      <c r="AQ22808" s="10"/>
      <c r="AR22808" s="10"/>
      <c r="AS22808" s="10"/>
      <c r="AT22808" s="10"/>
      <c r="AU22808" s="10"/>
      <c r="AV22808" s="10"/>
      <c r="AW22808" s="10"/>
      <c r="AX22808" s="10"/>
      <c r="AY22808" s="10"/>
      <c r="AZ22808" s="10"/>
      <c r="BA22808" s="10"/>
      <c r="BB22808" s="10"/>
      <c r="BC22808" s="10"/>
      <c r="BD22808" s="10"/>
      <c r="BE22808" s="10"/>
      <c r="BF22808" s="10"/>
      <c r="BG22808" s="6"/>
    </row>
    <row r="22809" spans="34:59" x14ac:dyDescent="0.25">
      <c r="AH22809" s="6"/>
      <c r="AI22809" s="6"/>
      <c r="AJ22809" s="6"/>
      <c r="AK22809" s="6"/>
      <c r="AL22809" s="6"/>
      <c r="AM22809" s="6"/>
      <c r="AN22809" s="6"/>
      <c r="AO22809" s="6"/>
      <c r="AP22809" s="6"/>
      <c r="AQ22809" s="6"/>
      <c r="AR22809" s="6"/>
      <c r="AS22809" s="6"/>
      <c r="AT22809" s="6"/>
      <c r="AU22809" s="6"/>
      <c r="AV22809" s="6"/>
      <c r="AW22809" s="6"/>
      <c r="AX22809" s="6"/>
      <c r="AY22809" s="6"/>
      <c r="AZ22809" s="6"/>
      <c r="BA22809" s="6"/>
      <c r="BB22809" s="6"/>
      <c r="BC22809" s="6"/>
      <c r="BD22809" s="6"/>
      <c r="BE22809" s="6"/>
      <c r="BF22809" s="6"/>
      <c r="BG22809" s="10"/>
    </row>
    <row r="22810" spans="34:59" x14ac:dyDescent="0.25">
      <c r="AH22810" s="10"/>
      <c r="AI22810" s="6"/>
    </row>
    <row r="22811" spans="34:59" x14ac:dyDescent="0.25">
      <c r="AH22811" s="6"/>
      <c r="AI22811" s="6"/>
      <c r="AJ22811" s="6"/>
      <c r="AK22811" s="6"/>
      <c r="AL22811" s="6"/>
      <c r="AM22811" s="6"/>
      <c r="AN22811" s="6"/>
      <c r="AO22811" s="6"/>
      <c r="AP22811" s="6"/>
      <c r="AQ22811" s="6"/>
      <c r="AR22811" s="6"/>
      <c r="AS22811" s="6"/>
      <c r="AT22811" s="6"/>
      <c r="AU22811" s="6"/>
      <c r="AV22811" s="6"/>
      <c r="AW22811" s="6"/>
      <c r="AX22811" s="6"/>
      <c r="AY22811" s="6"/>
      <c r="AZ22811" s="6"/>
      <c r="BA22811" s="6"/>
      <c r="BB22811" s="6"/>
      <c r="BC22811" s="6"/>
      <c r="BD22811" s="6"/>
      <c r="BE22811" s="6"/>
      <c r="BF22811" s="6"/>
      <c r="BG22811" s="6"/>
    </row>
    <row r="22812" spans="34:59" x14ac:dyDescent="0.25">
      <c r="AH22812" s="10"/>
      <c r="AI22812" s="6"/>
      <c r="AJ22812" s="10"/>
      <c r="AK22812" s="10"/>
      <c r="AL22812" s="10"/>
      <c r="AM22812" s="10"/>
      <c r="AN22812" s="10"/>
      <c r="AO22812" s="10"/>
      <c r="AP22812" s="10"/>
      <c r="AQ22812" s="10"/>
      <c r="AR22812" s="10"/>
      <c r="AS22812" s="10"/>
      <c r="AT22812" s="10"/>
      <c r="AU22812" s="10"/>
      <c r="AV22812" s="10"/>
      <c r="AW22812" s="10"/>
      <c r="AX22812" s="10"/>
      <c r="AY22812" s="10"/>
      <c r="AZ22812" s="10"/>
      <c r="BA22812" s="10"/>
      <c r="BB22812" s="10"/>
      <c r="BC22812" s="10"/>
      <c r="BD22812" s="10"/>
      <c r="BE22812" s="10"/>
      <c r="BF22812" s="10"/>
      <c r="BG22812" s="6"/>
    </row>
    <row r="22813" spans="34:59" x14ac:dyDescent="0.25">
      <c r="AH22813" s="6"/>
      <c r="AI22813" s="6"/>
      <c r="AJ22813" s="6"/>
      <c r="AK22813" s="6"/>
      <c r="AL22813" s="6"/>
      <c r="AM22813" s="6"/>
      <c r="AN22813" s="6"/>
      <c r="AO22813" s="6"/>
      <c r="AP22813" s="6"/>
      <c r="AQ22813" s="6"/>
      <c r="AR22813" s="6"/>
      <c r="AS22813" s="6"/>
      <c r="AT22813" s="6"/>
      <c r="AU22813" s="6"/>
      <c r="AV22813" s="6"/>
      <c r="AW22813" s="6"/>
      <c r="AX22813" s="6"/>
      <c r="AY22813" s="6"/>
      <c r="AZ22813" s="6"/>
      <c r="BA22813" s="6"/>
      <c r="BB22813" s="6"/>
      <c r="BC22813" s="6"/>
      <c r="BD22813" s="6"/>
      <c r="BE22813" s="6"/>
      <c r="BF22813" s="6"/>
      <c r="BG22813" s="10"/>
    </row>
    <row r="22814" spans="34:59" x14ac:dyDescent="0.25">
      <c r="AH22814" s="10"/>
      <c r="AI22814" s="6"/>
    </row>
    <row r="22815" spans="34:59" x14ac:dyDescent="0.25">
      <c r="AH22815" s="6"/>
      <c r="AI22815" s="6"/>
      <c r="AJ22815" s="6"/>
      <c r="AK22815" s="6"/>
      <c r="AL22815" s="6"/>
      <c r="AM22815" s="6"/>
      <c r="AN22815" s="6"/>
      <c r="AO22815" s="6"/>
      <c r="AP22815" s="6"/>
      <c r="AQ22815" s="6"/>
      <c r="AR22815" s="6"/>
      <c r="AS22815" s="6"/>
      <c r="AT22815" s="6"/>
      <c r="AU22815" s="6"/>
      <c r="AV22815" s="6"/>
      <c r="AW22815" s="6"/>
      <c r="AX22815" s="6"/>
      <c r="AY22815" s="6"/>
      <c r="AZ22815" s="6"/>
      <c r="BA22815" s="6"/>
      <c r="BB22815" s="6"/>
      <c r="BC22815" s="6"/>
      <c r="BD22815" s="6"/>
      <c r="BE22815" s="6"/>
      <c r="BF22815" s="6"/>
      <c r="BG22815" s="6"/>
    </row>
    <row r="22816" spans="34:59" x14ac:dyDescent="0.25">
      <c r="AH22816" s="10"/>
      <c r="AI22816" s="6"/>
      <c r="AJ22816" s="10"/>
      <c r="AK22816" s="10"/>
      <c r="AL22816" s="10"/>
      <c r="AM22816" s="10"/>
      <c r="AN22816" s="10"/>
      <c r="AO22816" s="10"/>
      <c r="AP22816" s="10"/>
      <c r="AQ22816" s="10"/>
      <c r="AR22816" s="10"/>
      <c r="AS22816" s="10"/>
      <c r="AT22816" s="10"/>
      <c r="AU22816" s="10"/>
      <c r="AV22816" s="10"/>
      <c r="AW22816" s="10"/>
      <c r="AX22816" s="10"/>
      <c r="AY22816" s="10"/>
      <c r="AZ22816" s="10"/>
      <c r="BA22816" s="10"/>
      <c r="BB22816" s="10"/>
      <c r="BC22816" s="10"/>
      <c r="BD22816" s="10"/>
      <c r="BE22816" s="10"/>
      <c r="BF22816" s="10"/>
      <c r="BG22816" s="6"/>
    </row>
    <row r="22817" spans="34:59" x14ac:dyDescent="0.25">
      <c r="AH22817" s="6"/>
      <c r="AI22817" s="6"/>
      <c r="AJ22817" s="6"/>
      <c r="AK22817" s="6"/>
      <c r="AL22817" s="6"/>
      <c r="AM22817" s="6"/>
      <c r="AN22817" s="6"/>
      <c r="AO22817" s="6"/>
      <c r="AP22817" s="6"/>
      <c r="AQ22817" s="6"/>
      <c r="AR22817" s="6"/>
      <c r="AS22817" s="6"/>
      <c r="AT22817" s="6"/>
      <c r="AU22817" s="6"/>
      <c r="AV22817" s="6"/>
      <c r="AW22817" s="6"/>
      <c r="AX22817" s="6"/>
      <c r="AY22817" s="6"/>
      <c r="AZ22817" s="6"/>
      <c r="BA22817" s="6"/>
      <c r="BB22817" s="6"/>
      <c r="BC22817" s="6"/>
      <c r="BD22817" s="6"/>
      <c r="BE22817" s="6"/>
      <c r="BF22817" s="6"/>
      <c r="BG22817" s="10"/>
    </row>
    <row r="22818" spans="34:59" x14ac:dyDescent="0.25">
      <c r="AH22818" s="10"/>
      <c r="AI22818" s="6"/>
    </row>
    <row r="22819" spans="34:59" x14ac:dyDescent="0.25">
      <c r="AH22819" s="6"/>
      <c r="AI22819" s="6"/>
      <c r="AJ22819" s="6"/>
      <c r="AK22819" s="6"/>
      <c r="AL22819" s="6"/>
      <c r="AM22819" s="6"/>
      <c r="AN22819" s="6"/>
      <c r="AO22819" s="6"/>
      <c r="AP22819" s="6"/>
      <c r="AQ22819" s="6"/>
      <c r="AR22819" s="6"/>
      <c r="AS22819" s="6"/>
      <c r="AT22819" s="6"/>
      <c r="AU22819" s="6"/>
      <c r="AV22819" s="6"/>
      <c r="AW22819" s="6"/>
      <c r="AX22819" s="6"/>
      <c r="AY22819" s="6"/>
      <c r="AZ22819" s="6"/>
      <c r="BA22819" s="6"/>
      <c r="BB22819" s="6"/>
      <c r="BC22819" s="6"/>
      <c r="BD22819" s="6"/>
      <c r="BE22819" s="6"/>
      <c r="BF22819" s="6"/>
      <c r="BG22819" s="6"/>
    </row>
    <row r="22820" spans="34:59" x14ac:dyDescent="0.25">
      <c r="AH22820" s="10"/>
      <c r="AI22820" s="6"/>
      <c r="AJ22820" s="10"/>
      <c r="AK22820" s="10"/>
      <c r="AL22820" s="10"/>
      <c r="AM22820" s="10"/>
      <c r="AN22820" s="10"/>
      <c r="AO22820" s="10"/>
      <c r="AP22820" s="10"/>
      <c r="AQ22820" s="10"/>
      <c r="AR22820" s="10"/>
      <c r="AS22820" s="10"/>
      <c r="AT22820" s="10"/>
      <c r="AU22820" s="10"/>
      <c r="AV22820" s="10"/>
      <c r="AW22820" s="10"/>
      <c r="AX22820" s="10"/>
      <c r="AY22820" s="10"/>
      <c r="AZ22820" s="10"/>
      <c r="BA22820" s="10"/>
      <c r="BB22820" s="10"/>
      <c r="BC22820" s="10"/>
      <c r="BD22820" s="10"/>
      <c r="BE22820" s="10"/>
      <c r="BF22820" s="10"/>
      <c r="BG22820" s="6"/>
    </row>
    <row r="22822" spans="34:59" x14ac:dyDescent="0.25">
      <c r="AH22822" s="10"/>
      <c r="AI22822" s="6"/>
    </row>
    <row r="22823" spans="34:59" x14ac:dyDescent="0.25">
      <c r="AH22823" s="6"/>
      <c r="AI22823" s="6"/>
      <c r="AJ22823" s="6"/>
      <c r="AK22823" s="6"/>
      <c r="AL22823" s="6"/>
      <c r="AM22823" s="6"/>
      <c r="AN22823" s="6"/>
      <c r="AO22823" s="6"/>
      <c r="AP22823" s="6"/>
      <c r="AQ22823" s="6"/>
      <c r="AR22823" s="6"/>
      <c r="AS22823" s="6"/>
      <c r="AT22823" s="6"/>
      <c r="AU22823" s="6"/>
      <c r="AV22823" s="6"/>
      <c r="AW22823" s="6"/>
      <c r="AX22823" s="6"/>
      <c r="AY22823" s="6"/>
      <c r="AZ22823" s="6"/>
      <c r="BA22823" s="6"/>
      <c r="BB22823" s="6"/>
      <c r="BC22823" s="6"/>
      <c r="BD22823" s="6"/>
      <c r="BE22823" s="6"/>
      <c r="BF22823" s="6"/>
      <c r="BG22823" s="6"/>
    </row>
    <row r="22824" spans="34:59" x14ac:dyDescent="0.25">
      <c r="AH22824" s="10"/>
      <c r="AI22824" s="6"/>
      <c r="AJ22824" s="10"/>
      <c r="AK22824" s="10"/>
      <c r="AL22824" s="10"/>
      <c r="AM22824" s="10"/>
      <c r="AN22824" s="10"/>
      <c r="AO22824" s="10"/>
      <c r="AP22824" s="10"/>
      <c r="AQ22824" s="10"/>
      <c r="AR22824" s="10"/>
      <c r="AS22824" s="10"/>
      <c r="AT22824" s="10"/>
      <c r="AU22824" s="10"/>
      <c r="AV22824" s="10"/>
      <c r="AW22824" s="10"/>
      <c r="AX22824" s="10"/>
      <c r="AY22824" s="10"/>
      <c r="AZ22824" s="10"/>
      <c r="BA22824" s="10"/>
      <c r="BB22824" s="10"/>
      <c r="BC22824" s="10"/>
      <c r="BD22824" s="10"/>
      <c r="BE22824" s="10"/>
      <c r="BF22824" s="10"/>
      <c r="BG22824" s="6"/>
    </row>
    <row r="22825" spans="34:59" x14ac:dyDescent="0.25">
      <c r="AH22825" s="6"/>
      <c r="AI22825" s="6"/>
      <c r="AJ22825" s="6"/>
      <c r="AK22825" s="6"/>
      <c r="AL22825" s="6"/>
      <c r="AM22825" s="6"/>
      <c r="AN22825" s="6"/>
      <c r="AO22825" s="6"/>
      <c r="AP22825" s="6"/>
      <c r="AQ22825" s="6"/>
      <c r="AR22825" s="6"/>
      <c r="AS22825" s="6"/>
      <c r="AT22825" s="6"/>
      <c r="AU22825" s="6"/>
      <c r="AV22825" s="6"/>
      <c r="AW22825" s="6"/>
      <c r="AX22825" s="6"/>
      <c r="AY22825" s="6"/>
      <c r="AZ22825" s="6"/>
      <c r="BA22825" s="6"/>
      <c r="BB22825" s="6"/>
      <c r="BC22825" s="6"/>
      <c r="BD22825" s="6"/>
      <c r="BE22825" s="6"/>
      <c r="BF22825" s="6"/>
      <c r="BG22825" s="10"/>
    </row>
    <row r="22826" spans="34:59" x14ac:dyDescent="0.25">
      <c r="AH22826" s="10"/>
      <c r="AI22826" s="6"/>
    </row>
    <row r="22827" spans="34:59" x14ac:dyDescent="0.25">
      <c r="AH22827" s="6"/>
      <c r="AI22827" s="6"/>
      <c r="AJ22827" s="6"/>
      <c r="AK22827" s="6"/>
      <c r="AL22827" s="6"/>
      <c r="AM22827" s="6"/>
      <c r="AN22827" s="6"/>
      <c r="AO22827" s="6"/>
      <c r="AP22827" s="6"/>
      <c r="AQ22827" s="6"/>
      <c r="AR22827" s="6"/>
      <c r="AS22827" s="6"/>
      <c r="AT22827" s="6"/>
      <c r="AU22827" s="6"/>
      <c r="AV22827" s="6"/>
      <c r="AW22827" s="6"/>
      <c r="AX22827" s="6"/>
      <c r="AY22827" s="6"/>
      <c r="AZ22827" s="6"/>
      <c r="BA22827" s="6"/>
      <c r="BB22827" s="6"/>
      <c r="BC22827" s="6"/>
      <c r="BD22827" s="6"/>
      <c r="BE22827" s="6"/>
      <c r="BF22827" s="6"/>
      <c r="BG22827" s="6"/>
    </row>
    <row r="22828" spans="34:59" x14ac:dyDescent="0.25">
      <c r="AH22828" s="10"/>
      <c r="AI22828" s="6"/>
      <c r="AJ22828" s="10"/>
      <c r="AK22828" s="10"/>
      <c r="AL22828" s="10"/>
      <c r="AM22828" s="10"/>
      <c r="AN22828" s="10"/>
      <c r="AO22828" s="10"/>
      <c r="AP22828" s="10"/>
      <c r="AQ22828" s="10"/>
      <c r="AR22828" s="10"/>
      <c r="AS22828" s="10"/>
      <c r="AT22828" s="10"/>
      <c r="AU22828" s="10"/>
      <c r="AV22828" s="10"/>
      <c r="AW22828" s="10"/>
      <c r="AX22828" s="10"/>
      <c r="AY22828" s="10"/>
      <c r="AZ22828" s="10"/>
      <c r="BA22828" s="10"/>
      <c r="BB22828" s="10"/>
      <c r="BC22828" s="10"/>
      <c r="BD22828" s="10"/>
      <c r="BE22828" s="10"/>
      <c r="BF22828" s="10"/>
      <c r="BG22828" s="6"/>
    </row>
    <row r="22829" spans="34:59" x14ac:dyDescent="0.25">
      <c r="AH22829" s="6"/>
      <c r="AI22829" s="6"/>
      <c r="AJ22829" s="6"/>
      <c r="AK22829" s="6"/>
      <c r="AL22829" s="6"/>
      <c r="AM22829" s="6"/>
      <c r="AN22829" s="6"/>
      <c r="AO22829" s="6"/>
      <c r="AP22829" s="6"/>
      <c r="AQ22829" s="6"/>
      <c r="AR22829" s="6"/>
      <c r="AS22829" s="6"/>
      <c r="AT22829" s="6"/>
      <c r="AU22829" s="6"/>
      <c r="AV22829" s="6"/>
      <c r="AW22829" s="6"/>
      <c r="AX22829" s="6"/>
      <c r="AY22829" s="6"/>
      <c r="AZ22829" s="6"/>
      <c r="BA22829" s="6"/>
      <c r="BB22829" s="6"/>
      <c r="BC22829" s="6"/>
      <c r="BD22829" s="6"/>
      <c r="BE22829" s="6"/>
      <c r="BF22829" s="6"/>
      <c r="BG22829" s="10"/>
    </row>
    <row r="22830" spans="34:59" x14ac:dyDescent="0.25">
      <c r="AH22830" s="10"/>
      <c r="AI22830" s="6"/>
    </row>
    <row r="22831" spans="34:59" x14ac:dyDescent="0.25">
      <c r="AH22831" s="6"/>
      <c r="AI22831" s="6"/>
      <c r="AJ22831" s="6"/>
      <c r="AK22831" s="6"/>
      <c r="AL22831" s="6"/>
      <c r="AM22831" s="6"/>
      <c r="AN22831" s="6"/>
      <c r="AO22831" s="6"/>
      <c r="AP22831" s="6"/>
      <c r="AQ22831" s="6"/>
      <c r="AR22831" s="6"/>
      <c r="AS22831" s="6"/>
      <c r="AT22831" s="6"/>
      <c r="AU22831" s="6"/>
      <c r="AV22831" s="6"/>
      <c r="AW22831" s="6"/>
      <c r="AX22831" s="6"/>
      <c r="AY22831" s="6"/>
      <c r="AZ22831" s="6"/>
      <c r="BA22831" s="6"/>
      <c r="BB22831" s="6"/>
      <c r="BC22831" s="6"/>
      <c r="BD22831" s="6"/>
      <c r="BE22831" s="6"/>
      <c r="BF22831" s="6"/>
      <c r="BG22831" s="6"/>
    </row>
    <row r="22832" spans="34:59" x14ac:dyDescent="0.25">
      <c r="AH22832" s="10"/>
      <c r="AI22832" s="6"/>
      <c r="AJ22832" s="10"/>
      <c r="AK22832" s="10"/>
      <c r="AL22832" s="10"/>
      <c r="AM22832" s="10"/>
      <c r="AN22832" s="10"/>
      <c r="AO22832" s="10"/>
      <c r="AP22832" s="10"/>
      <c r="AQ22832" s="10"/>
      <c r="AR22832" s="10"/>
      <c r="AS22832" s="10"/>
      <c r="AT22832" s="10"/>
      <c r="AU22832" s="10"/>
      <c r="AV22832" s="10"/>
      <c r="AW22832" s="10"/>
      <c r="AX22832" s="10"/>
      <c r="AY22832" s="10"/>
      <c r="AZ22832" s="10"/>
      <c r="BA22832" s="10"/>
      <c r="BB22832" s="10"/>
      <c r="BC22832" s="10"/>
      <c r="BD22832" s="10"/>
      <c r="BE22832" s="10"/>
      <c r="BF22832" s="10"/>
      <c r="BG22832" s="6"/>
    </row>
    <row r="22833" spans="34:59" x14ac:dyDescent="0.25">
      <c r="AH22833" s="6"/>
      <c r="AI22833" s="6"/>
      <c r="AJ22833" s="6"/>
      <c r="AK22833" s="6"/>
      <c r="AL22833" s="6"/>
      <c r="AM22833" s="6"/>
      <c r="AN22833" s="6"/>
      <c r="AO22833" s="6"/>
      <c r="AP22833" s="6"/>
      <c r="AQ22833" s="6"/>
      <c r="AR22833" s="6"/>
      <c r="AS22833" s="6"/>
      <c r="AT22833" s="6"/>
      <c r="AU22833" s="6"/>
      <c r="AV22833" s="6"/>
      <c r="AW22833" s="6"/>
      <c r="AX22833" s="6"/>
      <c r="AY22833" s="6"/>
      <c r="AZ22833" s="6"/>
      <c r="BA22833" s="6"/>
      <c r="BB22833" s="6"/>
      <c r="BC22833" s="6"/>
      <c r="BD22833" s="6"/>
      <c r="BE22833" s="6"/>
      <c r="BF22833" s="6"/>
      <c r="BG22833" s="10"/>
    </row>
    <row r="22834" spans="34:59" x14ac:dyDescent="0.25">
      <c r="AH22834" s="10"/>
      <c r="AI22834" s="6"/>
    </row>
    <row r="22835" spans="34:59" x14ac:dyDescent="0.25">
      <c r="AH22835" s="6"/>
      <c r="AI22835" s="6"/>
      <c r="AJ22835" s="6"/>
      <c r="AK22835" s="6"/>
      <c r="AL22835" s="6"/>
      <c r="AM22835" s="6"/>
      <c r="AN22835" s="6"/>
      <c r="AO22835" s="6"/>
      <c r="AP22835" s="6"/>
      <c r="AQ22835" s="6"/>
      <c r="AR22835" s="6"/>
      <c r="AS22835" s="6"/>
      <c r="AT22835" s="6"/>
      <c r="AU22835" s="6"/>
      <c r="AV22835" s="6"/>
      <c r="AW22835" s="6"/>
      <c r="AX22835" s="6"/>
      <c r="AY22835" s="6"/>
      <c r="AZ22835" s="6"/>
      <c r="BA22835" s="6"/>
      <c r="BB22835" s="6"/>
      <c r="BC22835" s="6"/>
      <c r="BD22835" s="6"/>
      <c r="BE22835" s="6"/>
      <c r="BF22835" s="6"/>
      <c r="BG22835" s="6"/>
    </row>
    <row r="22836" spans="34:59" x14ac:dyDescent="0.25">
      <c r="AH22836" s="10"/>
      <c r="AI22836" s="6"/>
      <c r="AJ22836" s="10"/>
      <c r="AK22836" s="10"/>
      <c r="AL22836" s="10"/>
      <c r="AM22836" s="10"/>
      <c r="AN22836" s="10"/>
      <c r="AO22836" s="10"/>
      <c r="AP22836" s="10"/>
      <c r="AQ22836" s="10"/>
      <c r="AR22836" s="10"/>
      <c r="AS22836" s="10"/>
      <c r="AT22836" s="10"/>
      <c r="AU22836" s="10"/>
      <c r="AV22836" s="10"/>
      <c r="AW22836" s="10"/>
      <c r="AX22836" s="10"/>
      <c r="AY22836" s="10"/>
      <c r="AZ22836" s="10"/>
      <c r="BA22836" s="10"/>
      <c r="BB22836" s="10"/>
      <c r="BC22836" s="10"/>
      <c r="BD22836" s="10"/>
      <c r="BE22836" s="10"/>
      <c r="BF22836" s="10"/>
      <c r="BG22836" s="6"/>
    </row>
    <row r="22838" spans="34:59" x14ac:dyDescent="0.25">
      <c r="AH22838" s="10"/>
      <c r="AI22838" s="6"/>
    </row>
    <row r="22839" spans="34:59" x14ac:dyDescent="0.25">
      <c r="AH22839" s="6"/>
      <c r="AI22839" s="6"/>
      <c r="AJ22839" s="6"/>
      <c r="AK22839" s="6"/>
      <c r="AL22839" s="6"/>
      <c r="AM22839" s="6"/>
      <c r="AN22839" s="6"/>
      <c r="AO22839" s="6"/>
      <c r="AP22839" s="6"/>
      <c r="AQ22839" s="6"/>
      <c r="AR22839" s="6"/>
      <c r="AS22839" s="6"/>
      <c r="AT22839" s="6"/>
      <c r="AU22839" s="6"/>
      <c r="AV22839" s="6"/>
      <c r="AW22839" s="6"/>
      <c r="AX22839" s="6"/>
      <c r="AY22839" s="6"/>
      <c r="AZ22839" s="6"/>
      <c r="BA22839" s="6"/>
      <c r="BB22839" s="6"/>
      <c r="BC22839" s="6"/>
      <c r="BD22839" s="6"/>
      <c r="BE22839" s="6"/>
      <c r="BF22839" s="6"/>
      <c r="BG22839" s="6"/>
    </row>
    <row r="22840" spans="34:59" x14ac:dyDescent="0.25">
      <c r="AH22840" s="10"/>
      <c r="AI22840" s="6"/>
      <c r="AJ22840" s="10"/>
      <c r="AK22840" s="10"/>
      <c r="AL22840" s="10"/>
      <c r="AM22840" s="10"/>
      <c r="AN22840" s="10"/>
      <c r="AO22840" s="10"/>
      <c r="AP22840" s="10"/>
      <c r="AQ22840" s="10"/>
      <c r="AR22840" s="10"/>
      <c r="AS22840" s="10"/>
      <c r="AT22840" s="10"/>
      <c r="AU22840" s="10"/>
      <c r="AV22840" s="10"/>
      <c r="AW22840" s="10"/>
      <c r="AX22840" s="10"/>
      <c r="AY22840" s="10"/>
      <c r="AZ22840" s="10"/>
      <c r="BA22840" s="10"/>
      <c r="BB22840" s="10"/>
      <c r="BC22840" s="10"/>
      <c r="BD22840" s="10"/>
      <c r="BE22840" s="10"/>
      <c r="BF22840" s="10"/>
      <c r="BG22840" s="6"/>
    </row>
    <row r="22841" spans="34:59" x14ac:dyDescent="0.25">
      <c r="AH22841" s="6"/>
      <c r="AI22841" s="6"/>
      <c r="AJ22841" s="6"/>
      <c r="AK22841" s="6"/>
      <c r="AL22841" s="6"/>
      <c r="AM22841" s="6"/>
      <c r="AN22841" s="6"/>
      <c r="AO22841" s="6"/>
      <c r="AP22841" s="6"/>
      <c r="AQ22841" s="6"/>
      <c r="AR22841" s="6"/>
      <c r="AS22841" s="6"/>
      <c r="AT22841" s="6"/>
      <c r="AU22841" s="6"/>
      <c r="AV22841" s="6"/>
      <c r="AW22841" s="6"/>
      <c r="AX22841" s="6"/>
      <c r="AY22841" s="6"/>
      <c r="AZ22841" s="6"/>
      <c r="BA22841" s="6"/>
      <c r="BB22841" s="6"/>
      <c r="BC22841" s="6"/>
      <c r="BD22841" s="6"/>
      <c r="BE22841" s="6"/>
      <c r="BF22841" s="6"/>
      <c r="BG22841" s="10"/>
    </row>
    <row r="22842" spans="34:59" x14ac:dyDescent="0.25">
      <c r="AH22842" s="10"/>
      <c r="AI22842" s="6"/>
    </row>
    <row r="22843" spans="34:59" x14ac:dyDescent="0.25">
      <c r="AH22843" s="6"/>
      <c r="AI22843" s="6"/>
      <c r="AJ22843" s="6"/>
      <c r="AK22843" s="6"/>
      <c r="AL22843" s="6"/>
      <c r="AM22843" s="6"/>
      <c r="AN22843" s="6"/>
      <c r="AO22843" s="6"/>
      <c r="AP22843" s="6"/>
      <c r="AQ22843" s="6"/>
      <c r="AR22843" s="6"/>
      <c r="AS22843" s="6"/>
      <c r="AT22843" s="6"/>
      <c r="AU22843" s="6"/>
      <c r="AV22843" s="6"/>
      <c r="AW22843" s="6"/>
      <c r="AX22843" s="6"/>
      <c r="AY22843" s="6"/>
      <c r="AZ22843" s="6"/>
      <c r="BA22843" s="6"/>
      <c r="BB22843" s="6"/>
      <c r="BC22843" s="6"/>
      <c r="BD22843" s="6"/>
      <c r="BE22843" s="6"/>
      <c r="BF22843" s="6"/>
      <c r="BG22843" s="6"/>
    </row>
    <row r="22844" spans="34:59" x14ac:dyDescent="0.25">
      <c r="AH22844" s="10"/>
      <c r="AI22844" s="6"/>
      <c r="AJ22844" s="10"/>
      <c r="AK22844" s="10"/>
      <c r="AL22844" s="10"/>
      <c r="AM22844" s="10"/>
      <c r="AN22844" s="10"/>
      <c r="AO22844" s="10"/>
      <c r="AP22844" s="10"/>
      <c r="AQ22844" s="10"/>
      <c r="AR22844" s="10"/>
      <c r="AS22844" s="10"/>
      <c r="AT22844" s="10"/>
      <c r="AU22844" s="10"/>
      <c r="AV22844" s="10"/>
      <c r="AW22844" s="10"/>
      <c r="AX22844" s="10"/>
      <c r="AY22844" s="10"/>
      <c r="AZ22844" s="10"/>
      <c r="BA22844" s="10"/>
      <c r="BB22844" s="10"/>
      <c r="BC22844" s="10"/>
      <c r="BD22844" s="10"/>
      <c r="BE22844" s="10"/>
      <c r="BF22844" s="10"/>
      <c r="BG22844" s="6"/>
    </row>
    <row r="22845" spans="34:59" x14ac:dyDescent="0.25">
      <c r="AH22845" s="6"/>
      <c r="AI22845" s="6"/>
      <c r="AJ22845" s="6"/>
      <c r="AK22845" s="6"/>
      <c r="AL22845" s="6"/>
      <c r="AM22845" s="6"/>
      <c r="AN22845" s="6"/>
      <c r="AO22845" s="6"/>
      <c r="AP22845" s="6"/>
      <c r="AQ22845" s="6"/>
      <c r="AR22845" s="6"/>
      <c r="AS22845" s="6"/>
      <c r="AT22845" s="6"/>
      <c r="AU22845" s="6"/>
      <c r="AV22845" s="6"/>
      <c r="AW22845" s="6"/>
      <c r="AX22845" s="6"/>
      <c r="AY22845" s="6"/>
      <c r="AZ22845" s="6"/>
      <c r="BA22845" s="6"/>
      <c r="BB22845" s="6"/>
      <c r="BC22845" s="6"/>
      <c r="BD22845" s="6"/>
      <c r="BE22845" s="6"/>
      <c r="BF22845" s="6"/>
      <c r="BG22845" s="10"/>
    </row>
    <row r="22846" spans="34:59" x14ac:dyDescent="0.25">
      <c r="AH22846" s="10"/>
      <c r="AI22846" s="6"/>
    </row>
    <row r="22847" spans="34:59" x14ac:dyDescent="0.25">
      <c r="AH22847" s="6"/>
      <c r="AI22847" s="6"/>
      <c r="AJ22847" s="6"/>
      <c r="AK22847" s="6"/>
      <c r="AL22847" s="6"/>
      <c r="AM22847" s="6"/>
      <c r="AN22847" s="6"/>
      <c r="AO22847" s="6"/>
      <c r="AP22847" s="6"/>
      <c r="AQ22847" s="6"/>
      <c r="AR22847" s="6"/>
      <c r="AS22847" s="6"/>
      <c r="AT22847" s="6"/>
      <c r="AU22847" s="6"/>
      <c r="AV22847" s="6"/>
      <c r="AW22847" s="6"/>
      <c r="AX22847" s="6"/>
      <c r="AY22847" s="6"/>
      <c r="AZ22847" s="6"/>
      <c r="BA22847" s="6"/>
      <c r="BB22847" s="6"/>
      <c r="BC22847" s="6"/>
      <c r="BD22847" s="6"/>
      <c r="BE22847" s="6"/>
      <c r="BF22847" s="6"/>
      <c r="BG22847" s="6"/>
    </row>
    <row r="22848" spans="34:59" x14ac:dyDescent="0.25">
      <c r="AH22848" s="10"/>
      <c r="AI22848" s="6"/>
      <c r="AJ22848" s="10"/>
      <c r="AK22848" s="10"/>
      <c r="AL22848" s="10"/>
      <c r="AM22848" s="10"/>
      <c r="AN22848" s="10"/>
      <c r="AO22848" s="10"/>
      <c r="AP22848" s="10"/>
      <c r="AQ22848" s="10"/>
      <c r="AR22848" s="10"/>
      <c r="AS22848" s="10"/>
      <c r="AT22848" s="10"/>
      <c r="AU22848" s="10"/>
      <c r="AV22848" s="10"/>
      <c r="AW22848" s="10"/>
      <c r="AX22848" s="10"/>
      <c r="AY22848" s="10"/>
      <c r="AZ22848" s="10"/>
      <c r="BA22848" s="10"/>
      <c r="BB22848" s="10"/>
      <c r="BC22848" s="10"/>
      <c r="BD22848" s="10"/>
      <c r="BE22848" s="10"/>
      <c r="BF22848" s="10"/>
      <c r="BG22848" s="6"/>
    </row>
    <row r="22849" spans="34:59" x14ac:dyDescent="0.25">
      <c r="AH22849" s="6"/>
      <c r="AI22849" s="6"/>
      <c r="AJ22849" s="6"/>
      <c r="AK22849" s="6"/>
      <c r="AL22849" s="6"/>
      <c r="AM22849" s="6"/>
      <c r="AN22849" s="6"/>
      <c r="AO22849" s="6"/>
      <c r="AP22849" s="6"/>
      <c r="AQ22849" s="6"/>
      <c r="AR22849" s="6"/>
      <c r="AS22849" s="6"/>
      <c r="AT22849" s="6"/>
      <c r="AU22849" s="6"/>
      <c r="AV22849" s="6"/>
      <c r="AW22849" s="6"/>
      <c r="AX22849" s="6"/>
      <c r="AY22849" s="6"/>
      <c r="AZ22849" s="6"/>
      <c r="BA22849" s="6"/>
      <c r="BB22849" s="6"/>
      <c r="BC22849" s="6"/>
      <c r="BD22849" s="6"/>
      <c r="BE22849" s="6"/>
      <c r="BF22849" s="6"/>
      <c r="BG22849" s="10"/>
    </row>
    <row r="22850" spans="34:59" x14ac:dyDescent="0.25">
      <c r="AH22850" s="10"/>
      <c r="AI22850" s="6"/>
    </row>
    <row r="22851" spans="34:59" x14ac:dyDescent="0.25">
      <c r="AH22851" s="6"/>
      <c r="AI22851" s="6"/>
      <c r="AJ22851" s="6"/>
      <c r="AK22851" s="6"/>
      <c r="AL22851" s="6"/>
      <c r="AM22851" s="6"/>
      <c r="AN22851" s="6"/>
      <c r="AO22851" s="6"/>
      <c r="AP22851" s="6"/>
      <c r="AQ22851" s="6"/>
      <c r="AR22851" s="6"/>
      <c r="AS22851" s="6"/>
      <c r="AT22851" s="6"/>
      <c r="AU22851" s="6"/>
      <c r="AV22851" s="6"/>
      <c r="AW22851" s="6"/>
      <c r="AX22851" s="6"/>
      <c r="AY22851" s="6"/>
      <c r="AZ22851" s="6"/>
      <c r="BA22851" s="6"/>
      <c r="BB22851" s="6"/>
      <c r="BC22851" s="6"/>
      <c r="BD22851" s="6"/>
      <c r="BE22851" s="6"/>
      <c r="BF22851" s="6"/>
      <c r="BG22851" s="6"/>
    </row>
    <row r="22852" spans="34:59" x14ac:dyDescent="0.25">
      <c r="AH22852" s="10"/>
      <c r="AI22852" s="6"/>
      <c r="AJ22852" s="10"/>
      <c r="AK22852" s="10"/>
      <c r="AL22852" s="10"/>
      <c r="AM22852" s="10"/>
      <c r="AN22852" s="10"/>
      <c r="AO22852" s="10"/>
      <c r="AP22852" s="10"/>
      <c r="AQ22852" s="10"/>
      <c r="AR22852" s="10"/>
      <c r="AS22852" s="10"/>
      <c r="AT22852" s="10"/>
      <c r="AU22852" s="10"/>
      <c r="AV22852" s="10"/>
      <c r="AW22852" s="10"/>
      <c r="AX22852" s="10"/>
      <c r="AY22852" s="10"/>
      <c r="AZ22852" s="10"/>
      <c r="BA22852" s="10"/>
      <c r="BB22852" s="10"/>
      <c r="BC22852" s="10"/>
      <c r="BD22852" s="10"/>
      <c r="BE22852" s="10"/>
      <c r="BF22852" s="10"/>
      <c r="BG22852" s="6"/>
    </row>
    <row r="22854" spans="34:59" x14ac:dyDescent="0.25">
      <c r="AH22854" s="10"/>
      <c r="AI22854" s="6"/>
    </row>
    <row r="22855" spans="34:59" x14ac:dyDescent="0.25">
      <c r="AH22855" s="6"/>
      <c r="AI22855" s="6"/>
      <c r="AJ22855" s="6"/>
      <c r="AK22855" s="6"/>
      <c r="AL22855" s="6"/>
      <c r="AM22855" s="6"/>
      <c r="AN22855" s="6"/>
      <c r="AO22855" s="6"/>
      <c r="AP22855" s="6"/>
      <c r="AQ22855" s="6"/>
      <c r="AR22855" s="6"/>
      <c r="AS22855" s="6"/>
      <c r="AT22855" s="6"/>
      <c r="AU22855" s="6"/>
      <c r="AV22855" s="6"/>
      <c r="AW22855" s="6"/>
      <c r="AX22855" s="6"/>
      <c r="AY22855" s="6"/>
      <c r="AZ22855" s="6"/>
      <c r="BA22855" s="6"/>
      <c r="BB22855" s="6"/>
      <c r="BC22855" s="6"/>
      <c r="BD22855" s="6"/>
      <c r="BE22855" s="6"/>
      <c r="BF22855" s="6"/>
      <c r="BG22855" s="6"/>
    </row>
    <row r="22856" spans="34:59" x14ac:dyDescent="0.25">
      <c r="AH22856" s="10"/>
      <c r="AI22856" s="6"/>
      <c r="AJ22856" s="10"/>
      <c r="AK22856" s="10"/>
      <c r="AL22856" s="10"/>
      <c r="AM22856" s="10"/>
      <c r="AN22856" s="10"/>
      <c r="AO22856" s="10"/>
      <c r="AP22856" s="10"/>
      <c r="AQ22856" s="10"/>
      <c r="AR22856" s="10"/>
      <c r="AS22856" s="10"/>
      <c r="AT22856" s="10"/>
      <c r="AU22856" s="10"/>
      <c r="AV22856" s="10"/>
      <c r="AW22856" s="10"/>
      <c r="AX22856" s="10"/>
      <c r="AY22856" s="10"/>
      <c r="AZ22856" s="10"/>
      <c r="BA22856" s="10"/>
      <c r="BB22856" s="10"/>
      <c r="BC22856" s="10"/>
      <c r="BD22856" s="10"/>
      <c r="BE22856" s="10"/>
      <c r="BF22856" s="10"/>
      <c r="BG22856" s="6"/>
    </row>
    <row r="22857" spans="34:59" x14ac:dyDescent="0.25">
      <c r="AH22857" s="6"/>
      <c r="AI22857" s="6"/>
      <c r="AJ22857" s="6"/>
      <c r="AK22857" s="6"/>
      <c r="AL22857" s="6"/>
      <c r="AM22857" s="6"/>
      <c r="AN22857" s="6"/>
      <c r="AO22857" s="6"/>
      <c r="AP22857" s="6"/>
      <c r="AQ22857" s="6"/>
      <c r="AR22857" s="6"/>
      <c r="AS22857" s="6"/>
      <c r="AT22857" s="6"/>
      <c r="AU22857" s="6"/>
      <c r="AV22857" s="6"/>
      <c r="AW22857" s="6"/>
      <c r="AX22857" s="6"/>
      <c r="AY22857" s="6"/>
      <c r="AZ22857" s="6"/>
      <c r="BA22857" s="6"/>
      <c r="BB22857" s="6"/>
      <c r="BC22857" s="6"/>
      <c r="BD22857" s="6"/>
      <c r="BE22857" s="6"/>
      <c r="BF22857" s="6"/>
      <c r="BG22857" s="10"/>
    </row>
    <row r="22858" spans="34:59" x14ac:dyDescent="0.25">
      <c r="AH22858" s="10"/>
      <c r="AI22858" s="6"/>
    </row>
    <row r="22859" spans="34:59" x14ac:dyDescent="0.25">
      <c r="AH22859" s="6"/>
      <c r="AI22859" s="6"/>
      <c r="AJ22859" s="6"/>
      <c r="AK22859" s="6"/>
      <c r="AL22859" s="6"/>
      <c r="AM22859" s="6"/>
      <c r="AN22859" s="6"/>
      <c r="AO22859" s="6"/>
      <c r="AP22859" s="6"/>
      <c r="AQ22859" s="6"/>
      <c r="AR22859" s="6"/>
      <c r="AS22859" s="6"/>
      <c r="AT22859" s="6"/>
      <c r="AU22859" s="6"/>
      <c r="AV22859" s="6"/>
      <c r="AW22859" s="6"/>
      <c r="AX22859" s="6"/>
      <c r="AY22859" s="6"/>
      <c r="AZ22859" s="6"/>
      <c r="BA22859" s="6"/>
      <c r="BB22859" s="6"/>
      <c r="BC22859" s="6"/>
      <c r="BD22859" s="6"/>
      <c r="BE22859" s="6"/>
      <c r="BF22859" s="6"/>
      <c r="BG22859" s="6"/>
    </row>
    <row r="22860" spans="34:59" x14ac:dyDescent="0.25">
      <c r="AH22860" s="10"/>
      <c r="AI22860" s="6"/>
      <c r="AJ22860" s="10"/>
      <c r="AK22860" s="10"/>
      <c r="AL22860" s="10"/>
      <c r="AM22860" s="10"/>
      <c r="AN22860" s="10"/>
      <c r="AO22860" s="10"/>
      <c r="AP22860" s="10"/>
      <c r="AQ22860" s="10"/>
      <c r="AR22860" s="10"/>
      <c r="AS22860" s="10"/>
      <c r="AT22860" s="10"/>
      <c r="AU22860" s="10"/>
      <c r="AV22860" s="10"/>
      <c r="AW22860" s="10"/>
      <c r="AX22860" s="10"/>
      <c r="AY22860" s="10"/>
      <c r="AZ22860" s="10"/>
      <c r="BA22860" s="10"/>
      <c r="BB22860" s="10"/>
      <c r="BC22860" s="10"/>
      <c r="BD22860" s="10"/>
      <c r="BE22860" s="10"/>
      <c r="BF22860" s="10"/>
      <c r="BG22860" s="6"/>
    </row>
    <row r="22861" spans="34:59" x14ac:dyDescent="0.25">
      <c r="AH22861" s="6"/>
      <c r="AI22861" s="6"/>
      <c r="AJ22861" s="6"/>
      <c r="AK22861" s="6"/>
      <c r="AL22861" s="6"/>
      <c r="AM22861" s="6"/>
      <c r="AN22861" s="6"/>
      <c r="AO22861" s="6"/>
      <c r="AP22861" s="6"/>
      <c r="AQ22861" s="6"/>
      <c r="AR22861" s="6"/>
      <c r="AS22861" s="6"/>
      <c r="AT22861" s="6"/>
      <c r="AU22861" s="6"/>
      <c r="AV22861" s="6"/>
      <c r="AW22861" s="6"/>
      <c r="AX22861" s="6"/>
      <c r="AY22861" s="6"/>
      <c r="AZ22861" s="6"/>
      <c r="BA22861" s="6"/>
      <c r="BB22861" s="6"/>
      <c r="BC22861" s="6"/>
      <c r="BD22861" s="6"/>
      <c r="BE22861" s="6"/>
      <c r="BF22861" s="6"/>
      <c r="BG22861" s="10"/>
    </row>
    <row r="22862" spans="34:59" x14ac:dyDescent="0.25">
      <c r="AH22862" s="10"/>
      <c r="AI22862" s="6"/>
    </row>
    <row r="22863" spans="34:59" x14ac:dyDescent="0.25">
      <c r="AH22863" s="6"/>
      <c r="AI22863" s="6"/>
      <c r="AJ22863" s="6"/>
      <c r="AK22863" s="6"/>
      <c r="AL22863" s="6"/>
      <c r="AM22863" s="6"/>
      <c r="AN22863" s="6"/>
      <c r="AO22863" s="6"/>
      <c r="AP22863" s="6"/>
      <c r="AQ22863" s="6"/>
      <c r="AR22863" s="6"/>
      <c r="AS22863" s="6"/>
      <c r="AT22863" s="6"/>
      <c r="AU22863" s="6"/>
      <c r="AV22863" s="6"/>
      <c r="AW22863" s="6"/>
      <c r="AX22863" s="6"/>
      <c r="AY22863" s="6"/>
      <c r="AZ22863" s="6"/>
      <c r="BA22863" s="6"/>
      <c r="BB22863" s="6"/>
      <c r="BC22863" s="6"/>
      <c r="BD22863" s="6"/>
      <c r="BE22863" s="6"/>
      <c r="BF22863" s="6"/>
      <c r="BG22863" s="6"/>
    </row>
    <row r="22864" spans="34:59" x14ac:dyDescent="0.25">
      <c r="AH22864" s="10"/>
      <c r="AI22864" s="6"/>
      <c r="AJ22864" s="10"/>
      <c r="AK22864" s="10"/>
      <c r="AL22864" s="10"/>
      <c r="AM22864" s="10"/>
      <c r="AN22864" s="10"/>
      <c r="AO22864" s="10"/>
      <c r="AP22864" s="10"/>
      <c r="AQ22864" s="10"/>
      <c r="AR22864" s="10"/>
      <c r="AS22864" s="10"/>
      <c r="AT22864" s="10"/>
      <c r="AU22864" s="10"/>
      <c r="AV22864" s="10"/>
      <c r="AW22864" s="10"/>
      <c r="AX22864" s="10"/>
      <c r="AY22864" s="10"/>
      <c r="AZ22864" s="10"/>
      <c r="BA22864" s="10"/>
      <c r="BB22864" s="10"/>
      <c r="BC22864" s="10"/>
      <c r="BD22864" s="10"/>
      <c r="BE22864" s="10"/>
      <c r="BF22864" s="10"/>
      <c r="BG22864" s="6"/>
    </row>
    <row r="22865" spans="34:59" x14ac:dyDescent="0.25">
      <c r="AH22865" s="6"/>
      <c r="AI22865" s="6"/>
      <c r="AJ22865" s="6"/>
      <c r="AK22865" s="6"/>
      <c r="AL22865" s="6"/>
      <c r="AM22865" s="6"/>
      <c r="AN22865" s="6"/>
      <c r="AO22865" s="6"/>
      <c r="AP22865" s="6"/>
      <c r="AQ22865" s="6"/>
      <c r="AR22865" s="6"/>
      <c r="AS22865" s="6"/>
      <c r="AT22865" s="6"/>
      <c r="AU22865" s="6"/>
      <c r="AV22865" s="6"/>
      <c r="AW22865" s="6"/>
      <c r="AX22865" s="6"/>
      <c r="AY22865" s="6"/>
      <c r="AZ22865" s="6"/>
      <c r="BA22865" s="6"/>
      <c r="BB22865" s="6"/>
      <c r="BC22865" s="6"/>
      <c r="BD22865" s="6"/>
      <c r="BE22865" s="6"/>
      <c r="BF22865" s="6"/>
      <c r="BG22865" s="10"/>
    </row>
    <row r="22866" spans="34:59" x14ac:dyDescent="0.25">
      <c r="AH22866" s="10"/>
      <c r="AI22866" s="6"/>
    </row>
    <row r="22867" spans="34:59" x14ac:dyDescent="0.25">
      <c r="AH22867" s="6"/>
      <c r="AI22867" s="6"/>
      <c r="AJ22867" s="6"/>
      <c r="AK22867" s="6"/>
      <c r="AL22867" s="6"/>
      <c r="AM22867" s="6"/>
      <c r="AN22867" s="6"/>
      <c r="AO22867" s="6"/>
      <c r="AP22867" s="6"/>
      <c r="AQ22867" s="6"/>
      <c r="AR22867" s="6"/>
      <c r="AS22867" s="6"/>
      <c r="AT22867" s="6"/>
      <c r="AU22867" s="6"/>
      <c r="AV22867" s="6"/>
      <c r="AW22867" s="6"/>
      <c r="AX22867" s="6"/>
      <c r="AY22867" s="6"/>
      <c r="AZ22867" s="6"/>
      <c r="BA22867" s="6"/>
      <c r="BB22867" s="6"/>
      <c r="BC22867" s="6"/>
      <c r="BD22867" s="6"/>
      <c r="BE22867" s="6"/>
      <c r="BF22867" s="6"/>
      <c r="BG22867" s="6"/>
    </row>
    <row r="22868" spans="34:59" x14ac:dyDescent="0.25">
      <c r="AH22868" s="10"/>
      <c r="AI22868" s="6"/>
      <c r="AJ22868" s="10"/>
      <c r="AK22868" s="10"/>
      <c r="AL22868" s="10"/>
      <c r="AM22868" s="10"/>
      <c r="AN22868" s="10"/>
      <c r="AO22868" s="10"/>
      <c r="AP22868" s="10"/>
      <c r="AQ22868" s="10"/>
      <c r="AR22868" s="10"/>
      <c r="AS22868" s="10"/>
      <c r="AT22868" s="10"/>
      <c r="AU22868" s="10"/>
      <c r="AV22868" s="10"/>
      <c r="AW22868" s="10"/>
      <c r="AX22868" s="10"/>
      <c r="AY22868" s="10"/>
      <c r="AZ22868" s="10"/>
      <c r="BA22868" s="10"/>
      <c r="BB22868" s="10"/>
      <c r="BC22868" s="10"/>
      <c r="BD22868" s="10"/>
      <c r="BE22868" s="10"/>
      <c r="BF22868" s="10"/>
      <c r="BG22868" s="6"/>
    </row>
    <row r="22870" spans="34:59" x14ac:dyDescent="0.25">
      <c r="AH22870" s="10"/>
      <c r="AI22870" s="6"/>
    </row>
    <row r="22871" spans="34:59" x14ac:dyDescent="0.25">
      <c r="AH22871" s="6"/>
      <c r="AI22871" s="6"/>
      <c r="AJ22871" s="6"/>
      <c r="AK22871" s="6"/>
      <c r="AL22871" s="6"/>
      <c r="AM22871" s="6"/>
      <c r="AN22871" s="6"/>
      <c r="AO22871" s="6"/>
      <c r="AP22871" s="6"/>
      <c r="AQ22871" s="6"/>
      <c r="AR22871" s="6"/>
      <c r="AS22871" s="6"/>
      <c r="AT22871" s="6"/>
      <c r="AU22871" s="6"/>
      <c r="AV22871" s="6"/>
      <c r="AW22871" s="6"/>
      <c r="AX22871" s="6"/>
      <c r="AY22871" s="6"/>
      <c r="AZ22871" s="6"/>
      <c r="BA22871" s="6"/>
      <c r="BB22871" s="6"/>
      <c r="BC22871" s="6"/>
      <c r="BD22871" s="6"/>
      <c r="BE22871" s="6"/>
      <c r="BF22871" s="6"/>
      <c r="BG22871" s="6"/>
    </row>
    <row r="22872" spans="34:59" x14ac:dyDescent="0.25">
      <c r="AH22872" s="10"/>
      <c r="AI22872" s="6"/>
      <c r="AJ22872" s="10"/>
      <c r="AK22872" s="10"/>
      <c r="AL22872" s="10"/>
      <c r="AM22872" s="10"/>
      <c r="AN22872" s="10"/>
      <c r="AO22872" s="10"/>
      <c r="AP22872" s="10"/>
      <c r="AQ22872" s="10"/>
      <c r="AR22872" s="10"/>
      <c r="AS22872" s="10"/>
      <c r="AT22872" s="10"/>
      <c r="AU22872" s="10"/>
      <c r="AV22872" s="10"/>
      <c r="AW22872" s="10"/>
      <c r="AX22872" s="10"/>
      <c r="AY22872" s="10"/>
      <c r="AZ22872" s="10"/>
      <c r="BA22872" s="10"/>
      <c r="BB22872" s="10"/>
      <c r="BC22872" s="10"/>
      <c r="BD22872" s="10"/>
      <c r="BE22872" s="10"/>
      <c r="BF22872" s="10"/>
      <c r="BG22872" s="6"/>
    </row>
    <row r="22873" spans="34:59" x14ac:dyDescent="0.25">
      <c r="AH22873" s="6"/>
      <c r="AI22873" s="6"/>
      <c r="AJ22873" s="6"/>
      <c r="AK22873" s="6"/>
      <c r="AL22873" s="6"/>
      <c r="AM22873" s="6"/>
      <c r="AN22873" s="6"/>
      <c r="AO22873" s="6"/>
      <c r="AP22873" s="6"/>
      <c r="AQ22873" s="6"/>
      <c r="AR22873" s="6"/>
      <c r="AS22873" s="6"/>
      <c r="AT22873" s="6"/>
      <c r="AU22873" s="6"/>
      <c r="AV22873" s="6"/>
      <c r="AW22873" s="6"/>
      <c r="AX22873" s="6"/>
      <c r="AY22873" s="6"/>
      <c r="AZ22873" s="6"/>
      <c r="BA22873" s="6"/>
      <c r="BB22873" s="6"/>
      <c r="BC22873" s="6"/>
      <c r="BD22873" s="6"/>
      <c r="BE22873" s="6"/>
      <c r="BF22873" s="6"/>
      <c r="BG22873" s="10"/>
    </row>
    <row r="22874" spans="34:59" x14ac:dyDescent="0.25">
      <c r="AH22874" s="10"/>
      <c r="AI22874" s="6"/>
    </row>
    <row r="22875" spans="34:59" x14ac:dyDescent="0.25">
      <c r="AH22875" s="6"/>
      <c r="AI22875" s="6"/>
      <c r="AJ22875" s="6"/>
      <c r="AK22875" s="6"/>
      <c r="AL22875" s="6"/>
      <c r="AM22875" s="6"/>
      <c r="AN22875" s="6"/>
      <c r="AO22875" s="6"/>
      <c r="AP22875" s="6"/>
      <c r="AQ22875" s="6"/>
      <c r="AR22875" s="6"/>
      <c r="AS22875" s="6"/>
      <c r="AT22875" s="6"/>
      <c r="AU22875" s="6"/>
      <c r="AV22875" s="6"/>
      <c r="AW22875" s="6"/>
      <c r="AX22875" s="6"/>
      <c r="AY22875" s="6"/>
      <c r="AZ22875" s="6"/>
      <c r="BA22875" s="6"/>
      <c r="BB22875" s="6"/>
      <c r="BC22875" s="6"/>
      <c r="BD22875" s="6"/>
      <c r="BE22875" s="6"/>
      <c r="BF22875" s="6"/>
      <c r="BG22875" s="6"/>
    </row>
    <row r="22876" spans="34:59" x14ac:dyDescent="0.25">
      <c r="AH22876" s="10"/>
      <c r="AI22876" s="6"/>
      <c r="AJ22876" s="10"/>
      <c r="AK22876" s="10"/>
      <c r="AL22876" s="10"/>
      <c r="AM22876" s="10"/>
      <c r="AN22876" s="10"/>
      <c r="AO22876" s="10"/>
      <c r="AP22876" s="10"/>
      <c r="AQ22876" s="10"/>
      <c r="AR22876" s="10"/>
      <c r="AS22876" s="10"/>
      <c r="AT22876" s="10"/>
      <c r="AU22876" s="10"/>
      <c r="AV22876" s="10"/>
      <c r="AW22876" s="10"/>
      <c r="AX22876" s="10"/>
      <c r="AY22876" s="10"/>
      <c r="AZ22876" s="10"/>
      <c r="BA22876" s="10"/>
      <c r="BB22876" s="10"/>
      <c r="BC22876" s="10"/>
      <c r="BD22876" s="10"/>
      <c r="BE22876" s="10"/>
      <c r="BF22876" s="10"/>
      <c r="BG22876" s="6"/>
    </row>
    <row r="22877" spans="34:59" x14ac:dyDescent="0.25">
      <c r="AH22877" s="6"/>
      <c r="AI22877" s="6"/>
      <c r="AJ22877" s="6"/>
      <c r="AK22877" s="6"/>
      <c r="AL22877" s="6"/>
      <c r="AM22877" s="6"/>
      <c r="AN22877" s="6"/>
      <c r="AO22877" s="6"/>
      <c r="AP22877" s="6"/>
      <c r="AQ22877" s="6"/>
      <c r="AR22877" s="6"/>
      <c r="AS22877" s="6"/>
      <c r="AT22877" s="6"/>
      <c r="AU22877" s="6"/>
      <c r="AV22877" s="6"/>
      <c r="AW22877" s="6"/>
      <c r="AX22877" s="6"/>
      <c r="AY22877" s="6"/>
      <c r="AZ22877" s="6"/>
      <c r="BA22877" s="6"/>
      <c r="BB22877" s="6"/>
      <c r="BC22877" s="6"/>
      <c r="BD22877" s="6"/>
      <c r="BE22877" s="6"/>
      <c r="BF22877" s="6"/>
      <c r="BG22877" s="10"/>
    </row>
    <row r="22878" spans="34:59" x14ac:dyDescent="0.25">
      <c r="AH22878" s="10"/>
      <c r="AI22878" s="6"/>
    </row>
    <row r="22879" spans="34:59" x14ac:dyDescent="0.25">
      <c r="AH22879" s="6"/>
      <c r="AI22879" s="6"/>
      <c r="AJ22879" s="6"/>
      <c r="AK22879" s="6"/>
      <c r="AL22879" s="6"/>
      <c r="AM22879" s="6"/>
      <c r="AN22879" s="6"/>
      <c r="AO22879" s="6"/>
      <c r="AP22879" s="6"/>
      <c r="AQ22879" s="6"/>
      <c r="AR22879" s="6"/>
      <c r="AS22879" s="6"/>
      <c r="AT22879" s="6"/>
      <c r="AU22879" s="6"/>
      <c r="AV22879" s="6"/>
      <c r="AW22879" s="6"/>
      <c r="AX22879" s="6"/>
      <c r="AY22879" s="6"/>
      <c r="AZ22879" s="6"/>
      <c r="BA22879" s="6"/>
      <c r="BB22879" s="6"/>
      <c r="BC22879" s="6"/>
      <c r="BD22879" s="6"/>
      <c r="BE22879" s="6"/>
      <c r="BF22879" s="6"/>
      <c r="BG22879" s="6"/>
    </row>
    <row r="22880" spans="34:59" x14ac:dyDescent="0.25">
      <c r="AH22880" s="10"/>
      <c r="AI22880" s="6"/>
      <c r="AJ22880" s="10"/>
      <c r="AK22880" s="10"/>
      <c r="AL22880" s="10"/>
      <c r="AM22880" s="10"/>
      <c r="AN22880" s="10"/>
      <c r="AO22880" s="10"/>
      <c r="AP22880" s="10"/>
      <c r="AQ22880" s="10"/>
      <c r="AR22880" s="10"/>
      <c r="AS22880" s="10"/>
      <c r="AT22880" s="10"/>
      <c r="AU22880" s="10"/>
      <c r="AV22880" s="10"/>
      <c r="AW22880" s="10"/>
      <c r="AX22880" s="10"/>
      <c r="AY22880" s="10"/>
      <c r="AZ22880" s="10"/>
      <c r="BA22880" s="10"/>
      <c r="BB22880" s="10"/>
      <c r="BC22880" s="10"/>
      <c r="BD22880" s="10"/>
      <c r="BE22880" s="10"/>
      <c r="BF22880" s="10"/>
      <c r="BG22880" s="6"/>
    </row>
    <row r="22881" spans="34:59" x14ac:dyDescent="0.25">
      <c r="AH22881" s="6"/>
      <c r="AI22881" s="6"/>
      <c r="AJ22881" s="6"/>
      <c r="AK22881" s="6"/>
      <c r="AL22881" s="6"/>
      <c r="AM22881" s="6"/>
      <c r="AN22881" s="6"/>
      <c r="AO22881" s="6"/>
      <c r="AP22881" s="6"/>
      <c r="AQ22881" s="6"/>
      <c r="AR22881" s="6"/>
      <c r="AS22881" s="6"/>
      <c r="AT22881" s="6"/>
      <c r="AU22881" s="6"/>
      <c r="AV22881" s="6"/>
      <c r="AW22881" s="6"/>
      <c r="AX22881" s="6"/>
      <c r="AY22881" s="6"/>
      <c r="AZ22881" s="6"/>
      <c r="BA22881" s="6"/>
      <c r="BB22881" s="6"/>
      <c r="BC22881" s="6"/>
      <c r="BD22881" s="6"/>
      <c r="BE22881" s="6"/>
      <c r="BF22881" s="6"/>
      <c r="BG22881" s="10"/>
    </row>
    <row r="22882" spans="34:59" x14ac:dyDescent="0.25">
      <c r="AH22882" s="10"/>
      <c r="AI22882" s="6"/>
    </row>
    <row r="22883" spans="34:59" x14ac:dyDescent="0.25">
      <c r="AH22883" s="6"/>
      <c r="AI22883" s="6"/>
      <c r="AJ22883" s="6"/>
      <c r="AK22883" s="6"/>
      <c r="AL22883" s="6"/>
      <c r="AM22883" s="6"/>
      <c r="AN22883" s="6"/>
      <c r="AO22883" s="6"/>
      <c r="AP22883" s="6"/>
      <c r="AQ22883" s="6"/>
      <c r="AR22883" s="6"/>
      <c r="AS22883" s="6"/>
      <c r="AT22883" s="6"/>
      <c r="AU22883" s="6"/>
      <c r="AV22883" s="6"/>
      <c r="AW22883" s="6"/>
      <c r="AX22883" s="6"/>
      <c r="AY22883" s="6"/>
      <c r="AZ22883" s="6"/>
      <c r="BA22883" s="6"/>
      <c r="BB22883" s="6"/>
      <c r="BC22883" s="6"/>
      <c r="BD22883" s="6"/>
      <c r="BE22883" s="6"/>
      <c r="BF22883" s="6"/>
      <c r="BG22883" s="6"/>
    </row>
    <row r="22884" spans="34:59" x14ac:dyDescent="0.25">
      <c r="AH22884" s="10"/>
      <c r="AI22884" s="6"/>
      <c r="AJ22884" s="10"/>
      <c r="AK22884" s="10"/>
      <c r="AL22884" s="10"/>
      <c r="AM22884" s="10"/>
      <c r="AN22884" s="10"/>
      <c r="AO22884" s="10"/>
      <c r="AP22884" s="10"/>
      <c r="AQ22884" s="10"/>
      <c r="AR22884" s="10"/>
      <c r="AS22884" s="10"/>
      <c r="AT22884" s="10"/>
      <c r="AU22884" s="10"/>
      <c r="AV22884" s="10"/>
      <c r="AW22884" s="10"/>
      <c r="AX22884" s="10"/>
      <c r="AY22884" s="10"/>
      <c r="AZ22884" s="10"/>
      <c r="BA22884" s="10"/>
      <c r="BB22884" s="10"/>
      <c r="BC22884" s="10"/>
      <c r="BD22884" s="10"/>
      <c r="BE22884" s="10"/>
      <c r="BF22884" s="10"/>
      <c r="BG22884" s="6"/>
    </row>
    <row r="22886" spans="34:59" x14ac:dyDescent="0.25">
      <c r="AH22886" s="10"/>
      <c r="AI22886" s="6"/>
    </row>
    <row r="22887" spans="34:59" x14ac:dyDescent="0.25">
      <c r="AH22887" s="6"/>
      <c r="AI22887" s="6"/>
      <c r="AJ22887" s="6"/>
      <c r="AK22887" s="6"/>
      <c r="AL22887" s="6"/>
      <c r="AM22887" s="6"/>
      <c r="AN22887" s="6"/>
      <c r="AO22887" s="6"/>
      <c r="AP22887" s="6"/>
      <c r="AQ22887" s="6"/>
      <c r="AR22887" s="6"/>
      <c r="AS22887" s="6"/>
      <c r="AT22887" s="6"/>
      <c r="AU22887" s="6"/>
      <c r="AV22887" s="6"/>
      <c r="AW22887" s="6"/>
      <c r="AX22887" s="6"/>
      <c r="AY22887" s="6"/>
      <c r="AZ22887" s="6"/>
      <c r="BA22887" s="6"/>
      <c r="BB22887" s="6"/>
      <c r="BC22887" s="6"/>
      <c r="BD22887" s="6"/>
      <c r="BE22887" s="6"/>
      <c r="BF22887" s="6"/>
      <c r="BG22887" s="6"/>
    </row>
    <row r="22888" spans="34:59" x14ac:dyDescent="0.25">
      <c r="AH22888" s="10"/>
      <c r="AI22888" s="6"/>
      <c r="AJ22888" s="10"/>
      <c r="AK22888" s="10"/>
      <c r="AL22888" s="10"/>
      <c r="AM22888" s="10"/>
      <c r="AN22888" s="10"/>
      <c r="AO22888" s="10"/>
      <c r="AP22888" s="10"/>
      <c r="AQ22888" s="10"/>
      <c r="AR22888" s="10"/>
      <c r="AS22888" s="10"/>
      <c r="AT22888" s="10"/>
      <c r="AU22888" s="10"/>
      <c r="AV22888" s="10"/>
      <c r="AW22888" s="10"/>
      <c r="AX22888" s="10"/>
      <c r="AY22888" s="10"/>
      <c r="AZ22888" s="10"/>
      <c r="BA22888" s="10"/>
      <c r="BB22888" s="10"/>
      <c r="BC22888" s="10"/>
      <c r="BD22888" s="10"/>
      <c r="BE22888" s="10"/>
      <c r="BF22888" s="10"/>
      <c r="BG22888" s="6"/>
    </row>
    <row r="22889" spans="34:59" x14ac:dyDescent="0.25">
      <c r="AH22889" s="6"/>
      <c r="AI22889" s="6"/>
      <c r="AJ22889" s="6"/>
      <c r="AK22889" s="6"/>
      <c r="AL22889" s="6"/>
      <c r="AM22889" s="6"/>
      <c r="AN22889" s="6"/>
      <c r="AO22889" s="6"/>
      <c r="AP22889" s="6"/>
      <c r="AQ22889" s="6"/>
      <c r="AR22889" s="6"/>
      <c r="AS22889" s="6"/>
      <c r="AT22889" s="6"/>
      <c r="AU22889" s="6"/>
      <c r="AV22889" s="6"/>
      <c r="AW22889" s="6"/>
      <c r="AX22889" s="6"/>
      <c r="AY22889" s="6"/>
      <c r="AZ22889" s="6"/>
      <c r="BA22889" s="6"/>
      <c r="BB22889" s="6"/>
      <c r="BC22889" s="6"/>
      <c r="BD22889" s="6"/>
      <c r="BE22889" s="6"/>
      <c r="BF22889" s="6"/>
      <c r="BG22889" s="10"/>
    </row>
    <row r="22890" spans="34:59" x14ac:dyDescent="0.25">
      <c r="AH22890" s="10"/>
      <c r="AI22890" s="6"/>
    </row>
    <row r="22891" spans="34:59" x14ac:dyDescent="0.25">
      <c r="AH22891" s="6"/>
      <c r="AI22891" s="6"/>
      <c r="AJ22891" s="6"/>
      <c r="AK22891" s="6"/>
      <c r="AL22891" s="6"/>
      <c r="AM22891" s="6"/>
      <c r="AN22891" s="6"/>
      <c r="AO22891" s="6"/>
      <c r="AP22891" s="6"/>
      <c r="AQ22891" s="6"/>
      <c r="AR22891" s="6"/>
      <c r="AS22891" s="6"/>
      <c r="AT22891" s="6"/>
      <c r="AU22891" s="6"/>
      <c r="AV22891" s="6"/>
      <c r="AW22891" s="6"/>
      <c r="AX22891" s="6"/>
      <c r="AY22891" s="6"/>
      <c r="AZ22891" s="6"/>
      <c r="BA22891" s="6"/>
      <c r="BB22891" s="6"/>
      <c r="BC22891" s="6"/>
      <c r="BD22891" s="6"/>
      <c r="BE22891" s="6"/>
      <c r="BF22891" s="6"/>
      <c r="BG22891" s="6"/>
    </row>
    <row r="22892" spans="34:59" x14ac:dyDescent="0.25">
      <c r="AH22892" s="10"/>
      <c r="AI22892" s="6"/>
      <c r="AJ22892" s="10"/>
      <c r="AK22892" s="10"/>
      <c r="AL22892" s="10"/>
      <c r="AM22892" s="10"/>
      <c r="AN22892" s="10"/>
      <c r="AO22892" s="10"/>
      <c r="AP22892" s="10"/>
      <c r="AQ22892" s="10"/>
      <c r="AR22892" s="10"/>
      <c r="AS22892" s="10"/>
      <c r="AT22892" s="10"/>
      <c r="AU22892" s="10"/>
      <c r="AV22892" s="10"/>
      <c r="AW22892" s="10"/>
      <c r="AX22892" s="10"/>
      <c r="AY22892" s="10"/>
      <c r="AZ22892" s="10"/>
      <c r="BA22892" s="10"/>
      <c r="BB22892" s="10"/>
      <c r="BC22892" s="10"/>
      <c r="BD22892" s="10"/>
      <c r="BE22892" s="10"/>
      <c r="BF22892" s="10"/>
      <c r="BG22892" s="6"/>
    </row>
    <row r="22893" spans="34:59" x14ac:dyDescent="0.25">
      <c r="AH22893" s="6"/>
      <c r="AI22893" s="6"/>
      <c r="AJ22893" s="6"/>
      <c r="AK22893" s="6"/>
      <c r="AL22893" s="6"/>
      <c r="AM22893" s="6"/>
      <c r="AN22893" s="6"/>
      <c r="AO22893" s="6"/>
      <c r="AP22893" s="6"/>
      <c r="AQ22893" s="6"/>
      <c r="AR22893" s="6"/>
      <c r="AS22893" s="6"/>
      <c r="AT22893" s="6"/>
      <c r="AU22893" s="6"/>
      <c r="AV22893" s="6"/>
      <c r="AW22893" s="6"/>
      <c r="AX22893" s="6"/>
      <c r="AY22893" s="6"/>
      <c r="AZ22893" s="6"/>
      <c r="BA22893" s="6"/>
      <c r="BB22893" s="6"/>
      <c r="BC22893" s="6"/>
      <c r="BD22893" s="6"/>
      <c r="BE22893" s="6"/>
      <c r="BF22893" s="6"/>
      <c r="BG22893" s="10"/>
    </row>
    <row r="22894" spans="34:59" x14ac:dyDescent="0.25">
      <c r="AH22894" s="10"/>
      <c r="AI22894" s="6"/>
    </row>
    <row r="22895" spans="34:59" x14ac:dyDescent="0.25">
      <c r="AH22895" s="6"/>
      <c r="AI22895" s="6"/>
      <c r="AJ22895" s="6"/>
      <c r="AK22895" s="6"/>
      <c r="AL22895" s="6"/>
      <c r="AM22895" s="6"/>
      <c r="AN22895" s="6"/>
      <c r="AO22895" s="6"/>
      <c r="AP22895" s="6"/>
      <c r="AQ22895" s="6"/>
      <c r="AR22895" s="6"/>
      <c r="AS22895" s="6"/>
      <c r="AT22895" s="6"/>
      <c r="AU22895" s="6"/>
      <c r="AV22895" s="6"/>
      <c r="AW22895" s="6"/>
      <c r="AX22895" s="6"/>
      <c r="AY22895" s="6"/>
      <c r="AZ22895" s="6"/>
      <c r="BA22895" s="6"/>
      <c r="BB22895" s="6"/>
      <c r="BC22895" s="6"/>
      <c r="BD22895" s="6"/>
      <c r="BE22895" s="6"/>
      <c r="BF22895" s="6"/>
      <c r="BG22895" s="6"/>
    </row>
    <row r="22896" spans="34:59" x14ac:dyDescent="0.25">
      <c r="AH22896" s="10"/>
      <c r="AI22896" s="6"/>
      <c r="AJ22896" s="10"/>
      <c r="AK22896" s="10"/>
      <c r="AL22896" s="10"/>
      <c r="AM22896" s="10"/>
      <c r="AN22896" s="10"/>
      <c r="AO22896" s="10"/>
      <c r="AP22896" s="10"/>
      <c r="AQ22896" s="10"/>
      <c r="AR22896" s="10"/>
      <c r="AS22896" s="10"/>
      <c r="AT22896" s="10"/>
      <c r="AU22896" s="10"/>
      <c r="AV22896" s="10"/>
      <c r="AW22896" s="10"/>
      <c r="AX22896" s="10"/>
      <c r="AY22896" s="10"/>
      <c r="AZ22896" s="10"/>
      <c r="BA22896" s="10"/>
      <c r="BB22896" s="10"/>
      <c r="BC22896" s="10"/>
      <c r="BD22896" s="10"/>
      <c r="BE22896" s="10"/>
      <c r="BF22896" s="10"/>
      <c r="BG22896" s="6"/>
    </row>
    <row r="22897" spans="34:59" x14ac:dyDescent="0.25">
      <c r="AH22897" s="6"/>
      <c r="AI22897" s="6"/>
      <c r="AJ22897" s="6"/>
      <c r="AK22897" s="6"/>
      <c r="AL22897" s="6"/>
      <c r="AM22897" s="6"/>
      <c r="AN22897" s="6"/>
      <c r="AO22897" s="6"/>
      <c r="AP22897" s="6"/>
      <c r="AQ22897" s="6"/>
      <c r="AR22897" s="6"/>
      <c r="AS22897" s="6"/>
      <c r="AT22897" s="6"/>
      <c r="AU22897" s="6"/>
      <c r="AV22897" s="6"/>
      <c r="AW22897" s="6"/>
      <c r="AX22897" s="6"/>
      <c r="AY22897" s="6"/>
      <c r="AZ22897" s="6"/>
      <c r="BA22897" s="6"/>
      <c r="BB22897" s="6"/>
      <c r="BC22897" s="6"/>
      <c r="BD22897" s="6"/>
      <c r="BE22897" s="6"/>
      <c r="BF22897" s="6"/>
      <c r="BG22897" s="10"/>
    </row>
    <row r="22898" spans="34:59" x14ac:dyDescent="0.25">
      <c r="AH22898" s="10"/>
      <c r="AI22898" s="6"/>
    </row>
    <row r="22899" spans="34:59" x14ac:dyDescent="0.25">
      <c r="AH22899" s="6"/>
      <c r="AI22899" s="6"/>
      <c r="AJ22899" s="6"/>
      <c r="AK22899" s="6"/>
      <c r="AL22899" s="6"/>
      <c r="AM22899" s="6"/>
      <c r="AN22899" s="6"/>
      <c r="AO22899" s="6"/>
      <c r="AP22899" s="6"/>
      <c r="AQ22899" s="6"/>
      <c r="AR22899" s="6"/>
      <c r="AS22899" s="6"/>
      <c r="AT22899" s="6"/>
      <c r="AU22899" s="6"/>
      <c r="AV22899" s="6"/>
      <c r="AW22899" s="6"/>
      <c r="AX22899" s="6"/>
      <c r="AY22899" s="6"/>
      <c r="AZ22899" s="6"/>
      <c r="BA22899" s="6"/>
      <c r="BB22899" s="6"/>
      <c r="BC22899" s="6"/>
      <c r="BD22899" s="6"/>
      <c r="BE22899" s="6"/>
      <c r="BF22899" s="6"/>
      <c r="BG22899" s="6"/>
    </row>
    <row r="22900" spans="34:59" x14ac:dyDescent="0.25">
      <c r="AH22900" s="10"/>
      <c r="AI22900" s="6"/>
      <c r="AJ22900" s="10"/>
      <c r="AK22900" s="10"/>
      <c r="AL22900" s="10"/>
      <c r="AM22900" s="10"/>
      <c r="AN22900" s="10"/>
      <c r="AO22900" s="10"/>
      <c r="AP22900" s="10"/>
      <c r="AQ22900" s="10"/>
      <c r="AR22900" s="10"/>
      <c r="AS22900" s="10"/>
      <c r="AT22900" s="10"/>
      <c r="AU22900" s="10"/>
      <c r="AV22900" s="10"/>
      <c r="AW22900" s="10"/>
      <c r="AX22900" s="10"/>
      <c r="AY22900" s="10"/>
      <c r="AZ22900" s="10"/>
      <c r="BA22900" s="10"/>
      <c r="BB22900" s="10"/>
      <c r="BC22900" s="10"/>
      <c r="BD22900" s="10"/>
      <c r="BE22900" s="10"/>
      <c r="BF22900" s="10"/>
      <c r="BG22900" s="6"/>
    </row>
    <row r="22902" spans="34:59" x14ac:dyDescent="0.25">
      <c r="AH22902" s="10"/>
      <c r="AI22902" s="6"/>
    </row>
    <row r="22903" spans="34:59" x14ac:dyDescent="0.25">
      <c r="AH22903" s="6"/>
      <c r="AI22903" s="6"/>
      <c r="AJ22903" s="6"/>
      <c r="AK22903" s="6"/>
      <c r="AL22903" s="6"/>
      <c r="AM22903" s="6"/>
      <c r="AN22903" s="6"/>
      <c r="AO22903" s="6"/>
      <c r="AP22903" s="6"/>
      <c r="AQ22903" s="6"/>
      <c r="AR22903" s="6"/>
      <c r="AS22903" s="6"/>
      <c r="AT22903" s="6"/>
      <c r="AU22903" s="6"/>
      <c r="AV22903" s="6"/>
      <c r="AW22903" s="6"/>
      <c r="AX22903" s="6"/>
      <c r="AY22903" s="6"/>
      <c r="AZ22903" s="6"/>
      <c r="BA22903" s="6"/>
      <c r="BB22903" s="6"/>
      <c r="BC22903" s="6"/>
      <c r="BD22903" s="6"/>
      <c r="BE22903" s="6"/>
      <c r="BF22903" s="6"/>
      <c r="BG22903" s="6"/>
    </row>
    <row r="22904" spans="34:59" x14ac:dyDescent="0.25">
      <c r="AH22904" s="10"/>
      <c r="AI22904" s="6"/>
      <c r="AJ22904" s="10"/>
      <c r="AK22904" s="10"/>
      <c r="AL22904" s="10"/>
      <c r="AM22904" s="10"/>
      <c r="AN22904" s="10"/>
      <c r="AO22904" s="10"/>
      <c r="AP22904" s="10"/>
      <c r="AQ22904" s="10"/>
      <c r="AR22904" s="10"/>
      <c r="AS22904" s="10"/>
      <c r="AT22904" s="10"/>
      <c r="AU22904" s="10"/>
      <c r="AV22904" s="10"/>
      <c r="AW22904" s="10"/>
      <c r="AX22904" s="10"/>
      <c r="AY22904" s="10"/>
      <c r="AZ22904" s="10"/>
      <c r="BA22904" s="10"/>
      <c r="BB22904" s="10"/>
      <c r="BC22904" s="10"/>
      <c r="BD22904" s="10"/>
      <c r="BE22904" s="10"/>
      <c r="BF22904" s="10"/>
      <c r="BG22904" s="6"/>
    </row>
    <row r="22905" spans="34:59" x14ac:dyDescent="0.25">
      <c r="AH22905" s="6"/>
      <c r="AI22905" s="6"/>
      <c r="AJ22905" s="6"/>
      <c r="AK22905" s="6"/>
      <c r="AL22905" s="6"/>
      <c r="AM22905" s="6"/>
      <c r="AN22905" s="6"/>
      <c r="AO22905" s="6"/>
      <c r="AP22905" s="6"/>
      <c r="AQ22905" s="6"/>
      <c r="AR22905" s="6"/>
      <c r="AS22905" s="6"/>
      <c r="AT22905" s="6"/>
      <c r="AU22905" s="6"/>
      <c r="AV22905" s="6"/>
      <c r="AW22905" s="6"/>
      <c r="AX22905" s="6"/>
      <c r="AY22905" s="6"/>
      <c r="AZ22905" s="6"/>
      <c r="BA22905" s="6"/>
      <c r="BB22905" s="6"/>
      <c r="BC22905" s="6"/>
      <c r="BD22905" s="6"/>
      <c r="BE22905" s="6"/>
      <c r="BF22905" s="6"/>
      <c r="BG22905" s="10"/>
    </row>
    <row r="22906" spans="34:59" x14ac:dyDescent="0.25">
      <c r="AH22906" s="10"/>
      <c r="AI22906" s="6"/>
    </row>
    <row r="22907" spans="34:59" x14ac:dyDescent="0.25">
      <c r="AH22907" s="6"/>
      <c r="AI22907" s="6"/>
      <c r="AJ22907" s="6"/>
      <c r="AK22907" s="6"/>
      <c r="AL22907" s="6"/>
      <c r="AM22907" s="6"/>
      <c r="AN22907" s="6"/>
      <c r="AO22907" s="6"/>
      <c r="AP22907" s="6"/>
      <c r="AQ22907" s="6"/>
      <c r="AR22907" s="6"/>
      <c r="AS22907" s="6"/>
      <c r="AT22907" s="6"/>
      <c r="AU22907" s="6"/>
      <c r="AV22907" s="6"/>
      <c r="AW22907" s="6"/>
      <c r="AX22907" s="6"/>
      <c r="AY22907" s="6"/>
      <c r="AZ22907" s="6"/>
      <c r="BA22907" s="6"/>
      <c r="BB22907" s="6"/>
      <c r="BC22907" s="6"/>
      <c r="BD22907" s="6"/>
      <c r="BE22907" s="6"/>
      <c r="BF22907" s="6"/>
      <c r="BG22907" s="6"/>
    </row>
    <row r="22908" spans="34:59" x14ac:dyDescent="0.25">
      <c r="AH22908" s="10"/>
      <c r="AI22908" s="6"/>
      <c r="AJ22908" s="10"/>
      <c r="AK22908" s="10"/>
      <c r="AL22908" s="10"/>
      <c r="AM22908" s="10"/>
      <c r="AN22908" s="10"/>
      <c r="AO22908" s="10"/>
      <c r="AP22908" s="10"/>
      <c r="AQ22908" s="10"/>
      <c r="AR22908" s="10"/>
      <c r="AS22908" s="10"/>
      <c r="AT22908" s="10"/>
      <c r="AU22908" s="10"/>
      <c r="AV22908" s="10"/>
      <c r="AW22908" s="10"/>
      <c r="AX22908" s="10"/>
      <c r="AY22908" s="10"/>
      <c r="AZ22908" s="10"/>
      <c r="BA22908" s="10"/>
      <c r="BB22908" s="10"/>
      <c r="BC22908" s="10"/>
      <c r="BD22908" s="10"/>
      <c r="BE22908" s="10"/>
      <c r="BF22908" s="10"/>
      <c r="BG22908" s="6"/>
    </row>
    <row r="22909" spans="34:59" x14ac:dyDescent="0.25">
      <c r="AH22909" s="6"/>
      <c r="AI22909" s="6"/>
      <c r="AJ22909" s="6"/>
      <c r="AK22909" s="6"/>
      <c r="AL22909" s="6"/>
      <c r="AM22909" s="6"/>
      <c r="AN22909" s="6"/>
      <c r="AO22909" s="6"/>
      <c r="AP22909" s="6"/>
      <c r="AQ22909" s="6"/>
      <c r="AR22909" s="6"/>
      <c r="AS22909" s="6"/>
      <c r="AT22909" s="6"/>
      <c r="AU22909" s="6"/>
      <c r="AV22909" s="6"/>
      <c r="AW22909" s="6"/>
      <c r="AX22909" s="6"/>
      <c r="AY22909" s="6"/>
      <c r="AZ22909" s="6"/>
      <c r="BA22909" s="6"/>
      <c r="BB22909" s="6"/>
      <c r="BC22909" s="6"/>
      <c r="BD22909" s="6"/>
      <c r="BE22909" s="6"/>
      <c r="BF22909" s="6"/>
      <c r="BG22909" s="10"/>
    </row>
    <row r="22910" spans="34:59" x14ac:dyDescent="0.25">
      <c r="AH22910" s="10"/>
      <c r="AI22910" s="6"/>
    </row>
    <row r="22911" spans="34:59" x14ac:dyDescent="0.25">
      <c r="AH22911" s="6"/>
      <c r="AI22911" s="6"/>
      <c r="AJ22911" s="6"/>
      <c r="AK22911" s="6"/>
      <c r="AL22911" s="6"/>
      <c r="AM22911" s="6"/>
      <c r="AN22911" s="6"/>
      <c r="AO22911" s="6"/>
      <c r="AP22911" s="6"/>
      <c r="AQ22911" s="6"/>
      <c r="AR22911" s="6"/>
      <c r="AS22911" s="6"/>
      <c r="AT22911" s="6"/>
      <c r="AU22911" s="6"/>
      <c r="AV22911" s="6"/>
      <c r="AW22911" s="6"/>
      <c r="AX22911" s="6"/>
      <c r="AY22911" s="6"/>
      <c r="AZ22911" s="6"/>
      <c r="BA22911" s="6"/>
      <c r="BB22911" s="6"/>
      <c r="BC22911" s="6"/>
      <c r="BD22911" s="6"/>
      <c r="BE22911" s="6"/>
      <c r="BF22911" s="6"/>
      <c r="BG22911" s="6"/>
    </row>
    <row r="22912" spans="34:59" x14ac:dyDescent="0.25">
      <c r="AH22912" s="10"/>
      <c r="AI22912" s="6"/>
      <c r="AJ22912" s="10"/>
      <c r="AK22912" s="10"/>
      <c r="AL22912" s="10"/>
      <c r="AM22912" s="10"/>
      <c r="AN22912" s="10"/>
      <c r="AO22912" s="10"/>
      <c r="AP22912" s="10"/>
      <c r="AQ22912" s="10"/>
      <c r="AR22912" s="10"/>
      <c r="AS22912" s="10"/>
      <c r="AT22912" s="10"/>
      <c r="AU22912" s="10"/>
      <c r="AV22912" s="10"/>
      <c r="AW22912" s="10"/>
      <c r="AX22912" s="10"/>
      <c r="AY22912" s="10"/>
      <c r="AZ22912" s="10"/>
      <c r="BA22912" s="10"/>
      <c r="BB22912" s="10"/>
      <c r="BC22912" s="10"/>
      <c r="BD22912" s="10"/>
      <c r="BE22912" s="10"/>
      <c r="BF22912" s="10"/>
      <c r="BG22912" s="6"/>
    </row>
    <row r="22913" spans="34:59" x14ac:dyDescent="0.25">
      <c r="AH22913" s="6"/>
      <c r="AI22913" s="6"/>
      <c r="AJ22913" s="6"/>
      <c r="AK22913" s="6"/>
      <c r="AL22913" s="6"/>
      <c r="AM22913" s="6"/>
      <c r="AN22913" s="6"/>
      <c r="AO22913" s="6"/>
      <c r="AP22913" s="6"/>
      <c r="AQ22913" s="6"/>
      <c r="AR22913" s="6"/>
      <c r="AS22913" s="6"/>
      <c r="AT22913" s="6"/>
      <c r="AU22913" s="6"/>
      <c r="AV22913" s="6"/>
      <c r="AW22913" s="6"/>
      <c r="AX22913" s="6"/>
      <c r="AY22913" s="6"/>
      <c r="AZ22913" s="6"/>
      <c r="BA22913" s="6"/>
      <c r="BB22913" s="6"/>
      <c r="BC22913" s="6"/>
      <c r="BD22913" s="6"/>
      <c r="BE22913" s="6"/>
      <c r="BF22913" s="6"/>
      <c r="BG22913" s="10"/>
    </row>
    <row r="22914" spans="34:59" x14ac:dyDescent="0.25">
      <c r="AH22914" s="10"/>
      <c r="AI22914" s="6"/>
    </row>
    <row r="22915" spans="34:59" x14ac:dyDescent="0.25">
      <c r="AH22915" s="6"/>
      <c r="AI22915" s="6"/>
      <c r="AJ22915" s="6"/>
      <c r="AK22915" s="6"/>
      <c r="AL22915" s="6"/>
      <c r="AM22915" s="6"/>
      <c r="AN22915" s="6"/>
      <c r="AO22915" s="6"/>
      <c r="AP22915" s="6"/>
      <c r="AQ22915" s="6"/>
      <c r="AR22915" s="6"/>
      <c r="AS22915" s="6"/>
      <c r="AT22915" s="6"/>
      <c r="AU22915" s="6"/>
      <c r="AV22915" s="6"/>
      <c r="AW22915" s="6"/>
      <c r="AX22915" s="6"/>
      <c r="AY22915" s="6"/>
      <c r="AZ22915" s="6"/>
      <c r="BA22915" s="6"/>
      <c r="BB22915" s="6"/>
      <c r="BC22915" s="6"/>
      <c r="BD22915" s="6"/>
      <c r="BE22915" s="6"/>
      <c r="BF22915" s="6"/>
      <c r="BG22915" s="6"/>
    </row>
    <row r="22916" spans="34:59" x14ac:dyDescent="0.25">
      <c r="AH22916" s="10"/>
      <c r="AI22916" s="6"/>
      <c r="AJ22916" s="10"/>
      <c r="AK22916" s="10"/>
      <c r="AL22916" s="10"/>
      <c r="AM22916" s="10"/>
      <c r="AN22916" s="10"/>
      <c r="AO22916" s="10"/>
      <c r="AP22916" s="10"/>
      <c r="AQ22916" s="10"/>
      <c r="AR22916" s="10"/>
      <c r="AS22916" s="10"/>
      <c r="AT22916" s="10"/>
      <c r="AU22916" s="10"/>
      <c r="AV22916" s="10"/>
      <c r="AW22916" s="10"/>
      <c r="AX22916" s="10"/>
      <c r="AY22916" s="10"/>
      <c r="AZ22916" s="10"/>
      <c r="BA22916" s="10"/>
      <c r="BB22916" s="10"/>
      <c r="BC22916" s="10"/>
      <c r="BD22916" s="10"/>
      <c r="BE22916" s="10"/>
      <c r="BF22916" s="10"/>
      <c r="BG22916" s="6"/>
    </row>
    <row r="22918" spans="34:59" x14ac:dyDescent="0.25">
      <c r="AH22918" s="10"/>
      <c r="AI22918" s="6"/>
    </row>
    <row r="22919" spans="34:59" x14ac:dyDescent="0.25">
      <c r="AH22919" s="6"/>
      <c r="AI22919" s="6"/>
      <c r="AJ22919" s="6"/>
      <c r="AK22919" s="6"/>
      <c r="AL22919" s="6"/>
      <c r="AM22919" s="6"/>
      <c r="AN22919" s="6"/>
      <c r="AO22919" s="6"/>
      <c r="AP22919" s="6"/>
      <c r="AQ22919" s="6"/>
      <c r="AR22919" s="6"/>
      <c r="AS22919" s="6"/>
      <c r="AT22919" s="6"/>
      <c r="AU22919" s="6"/>
      <c r="AV22919" s="6"/>
      <c r="AW22919" s="6"/>
      <c r="AX22919" s="6"/>
      <c r="AY22919" s="6"/>
      <c r="AZ22919" s="6"/>
      <c r="BA22919" s="6"/>
      <c r="BB22919" s="6"/>
      <c r="BC22919" s="6"/>
      <c r="BD22919" s="6"/>
      <c r="BE22919" s="6"/>
      <c r="BF22919" s="6"/>
      <c r="BG22919" s="6"/>
    </row>
    <row r="22920" spans="34:59" x14ac:dyDescent="0.25">
      <c r="AH22920" s="10"/>
      <c r="AI22920" s="6"/>
      <c r="AJ22920" s="10"/>
      <c r="AK22920" s="10"/>
      <c r="AL22920" s="10"/>
      <c r="AM22920" s="10"/>
      <c r="AN22920" s="10"/>
      <c r="AO22920" s="10"/>
      <c r="AP22920" s="10"/>
      <c r="AQ22920" s="10"/>
      <c r="AR22920" s="10"/>
      <c r="AS22920" s="10"/>
      <c r="AT22920" s="10"/>
      <c r="AU22920" s="10"/>
      <c r="AV22920" s="10"/>
      <c r="AW22920" s="10"/>
      <c r="AX22920" s="10"/>
      <c r="AY22920" s="10"/>
      <c r="AZ22920" s="10"/>
      <c r="BA22920" s="10"/>
      <c r="BB22920" s="10"/>
      <c r="BC22920" s="10"/>
      <c r="BD22920" s="10"/>
      <c r="BE22920" s="10"/>
      <c r="BF22920" s="10"/>
      <c r="BG22920" s="6"/>
    </row>
    <row r="22921" spans="34:59" x14ac:dyDescent="0.25">
      <c r="AH22921" s="6"/>
      <c r="AI22921" s="6"/>
      <c r="AJ22921" s="6"/>
      <c r="AK22921" s="6"/>
      <c r="AL22921" s="6"/>
      <c r="AM22921" s="6"/>
      <c r="AN22921" s="6"/>
      <c r="AO22921" s="6"/>
      <c r="AP22921" s="6"/>
      <c r="AQ22921" s="6"/>
      <c r="AR22921" s="6"/>
      <c r="AS22921" s="6"/>
      <c r="AT22921" s="6"/>
      <c r="AU22921" s="6"/>
      <c r="AV22921" s="6"/>
      <c r="AW22921" s="6"/>
      <c r="AX22921" s="6"/>
      <c r="AY22921" s="6"/>
      <c r="AZ22921" s="6"/>
      <c r="BA22921" s="6"/>
      <c r="BB22921" s="6"/>
      <c r="BC22921" s="6"/>
      <c r="BD22921" s="6"/>
      <c r="BE22921" s="6"/>
      <c r="BF22921" s="6"/>
      <c r="BG22921" s="10"/>
    </row>
    <row r="22922" spans="34:59" x14ac:dyDescent="0.25">
      <c r="AH22922" s="10"/>
      <c r="AI22922" s="6"/>
    </row>
    <row r="22923" spans="34:59" x14ac:dyDescent="0.25">
      <c r="AH22923" s="6"/>
      <c r="AI22923" s="6"/>
      <c r="AJ22923" s="6"/>
      <c r="AK22923" s="6"/>
      <c r="AL22923" s="6"/>
      <c r="AM22923" s="6"/>
      <c r="AN22923" s="6"/>
      <c r="AO22923" s="6"/>
      <c r="AP22923" s="6"/>
      <c r="AQ22923" s="6"/>
      <c r="AR22923" s="6"/>
      <c r="AS22923" s="6"/>
      <c r="AT22923" s="6"/>
      <c r="AU22923" s="6"/>
      <c r="AV22923" s="6"/>
      <c r="AW22923" s="6"/>
      <c r="AX22923" s="6"/>
      <c r="AY22923" s="6"/>
      <c r="AZ22923" s="6"/>
      <c r="BA22923" s="6"/>
      <c r="BB22923" s="6"/>
      <c r="BC22923" s="6"/>
      <c r="BD22923" s="6"/>
      <c r="BE22923" s="6"/>
      <c r="BF22923" s="6"/>
      <c r="BG22923" s="6"/>
    </row>
    <row r="22924" spans="34:59" x14ac:dyDescent="0.25">
      <c r="AH22924" s="10"/>
      <c r="AI22924" s="6"/>
      <c r="AJ22924" s="10"/>
      <c r="AK22924" s="10"/>
      <c r="AL22924" s="10"/>
      <c r="AM22924" s="10"/>
      <c r="AN22924" s="10"/>
      <c r="AO22924" s="10"/>
      <c r="AP22924" s="10"/>
      <c r="AQ22924" s="10"/>
      <c r="AR22924" s="10"/>
      <c r="AS22924" s="10"/>
      <c r="AT22924" s="10"/>
      <c r="AU22924" s="10"/>
      <c r="AV22924" s="10"/>
      <c r="AW22924" s="10"/>
      <c r="AX22924" s="10"/>
      <c r="AY22924" s="10"/>
      <c r="AZ22924" s="10"/>
      <c r="BA22924" s="10"/>
      <c r="BB22924" s="10"/>
      <c r="BC22924" s="10"/>
      <c r="BD22924" s="10"/>
      <c r="BE22924" s="10"/>
      <c r="BF22924" s="10"/>
      <c r="BG22924" s="6"/>
    </row>
    <row r="22925" spans="34:59" x14ac:dyDescent="0.25">
      <c r="AH22925" s="6"/>
      <c r="AI22925" s="6"/>
      <c r="AJ22925" s="6"/>
      <c r="AK22925" s="6"/>
      <c r="AL22925" s="6"/>
      <c r="AM22925" s="6"/>
      <c r="AN22925" s="6"/>
      <c r="AO22925" s="6"/>
      <c r="AP22925" s="6"/>
      <c r="AQ22925" s="6"/>
      <c r="AR22925" s="6"/>
      <c r="AS22925" s="6"/>
      <c r="AT22925" s="6"/>
      <c r="AU22925" s="6"/>
      <c r="AV22925" s="6"/>
      <c r="AW22925" s="6"/>
      <c r="AX22925" s="6"/>
      <c r="AY22925" s="6"/>
      <c r="AZ22925" s="6"/>
      <c r="BA22925" s="6"/>
      <c r="BB22925" s="6"/>
      <c r="BC22925" s="6"/>
      <c r="BD22925" s="6"/>
      <c r="BE22925" s="6"/>
      <c r="BF22925" s="6"/>
      <c r="BG22925" s="10"/>
    </row>
    <row r="22926" spans="34:59" x14ac:dyDescent="0.25">
      <c r="AH22926" s="10"/>
      <c r="AI22926" s="6"/>
    </row>
    <row r="22927" spans="34:59" x14ac:dyDescent="0.25">
      <c r="AH22927" s="6"/>
      <c r="AI22927" s="6"/>
      <c r="AJ22927" s="6"/>
      <c r="AK22927" s="6"/>
      <c r="AL22927" s="6"/>
      <c r="AM22927" s="6"/>
      <c r="AN22927" s="6"/>
      <c r="AO22927" s="6"/>
      <c r="AP22927" s="6"/>
      <c r="AQ22927" s="6"/>
      <c r="AR22927" s="6"/>
      <c r="AS22927" s="6"/>
      <c r="AT22927" s="6"/>
      <c r="AU22927" s="6"/>
      <c r="AV22927" s="6"/>
      <c r="AW22927" s="6"/>
      <c r="AX22927" s="6"/>
      <c r="AY22927" s="6"/>
      <c r="AZ22927" s="6"/>
      <c r="BA22927" s="6"/>
      <c r="BB22927" s="6"/>
      <c r="BC22927" s="6"/>
      <c r="BD22927" s="6"/>
      <c r="BE22927" s="6"/>
      <c r="BF22927" s="6"/>
      <c r="BG22927" s="6"/>
    </row>
    <row r="22928" spans="34:59" x14ac:dyDescent="0.25">
      <c r="AH22928" s="10"/>
      <c r="AI22928" s="6"/>
      <c r="AJ22928" s="10"/>
      <c r="AK22928" s="10"/>
      <c r="AL22928" s="10"/>
      <c r="AM22928" s="10"/>
      <c r="AN22928" s="10"/>
      <c r="AO22928" s="10"/>
      <c r="AP22928" s="10"/>
      <c r="AQ22928" s="10"/>
      <c r="AR22928" s="10"/>
      <c r="AS22928" s="10"/>
      <c r="AT22928" s="10"/>
      <c r="AU22928" s="10"/>
      <c r="AV22928" s="10"/>
      <c r="AW22928" s="10"/>
      <c r="AX22928" s="10"/>
      <c r="AY22928" s="10"/>
      <c r="AZ22928" s="10"/>
      <c r="BA22928" s="10"/>
      <c r="BB22928" s="10"/>
      <c r="BC22928" s="10"/>
      <c r="BD22928" s="10"/>
      <c r="BE22928" s="10"/>
      <c r="BF22928" s="10"/>
      <c r="BG22928" s="6"/>
    </row>
    <row r="22929" spans="34:59" x14ac:dyDescent="0.25">
      <c r="AH22929" s="6"/>
      <c r="AI22929" s="6"/>
      <c r="AJ22929" s="6"/>
      <c r="AK22929" s="6"/>
      <c r="AL22929" s="6"/>
      <c r="AM22929" s="6"/>
      <c r="AN22929" s="6"/>
      <c r="AO22929" s="6"/>
      <c r="AP22929" s="6"/>
      <c r="AQ22929" s="6"/>
      <c r="AR22929" s="6"/>
      <c r="AS22929" s="6"/>
      <c r="AT22929" s="6"/>
      <c r="AU22929" s="6"/>
      <c r="AV22929" s="6"/>
      <c r="AW22929" s="6"/>
      <c r="AX22929" s="6"/>
      <c r="AY22929" s="6"/>
      <c r="AZ22929" s="6"/>
      <c r="BA22929" s="6"/>
      <c r="BB22929" s="6"/>
      <c r="BC22929" s="6"/>
      <c r="BD22929" s="6"/>
      <c r="BE22929" s="6"/>
      <c r="BF22929" s="6"/>
      <c r="BG22929" s="10"/>
    </row>
    <row r="22930" spans="34:59" x14ac:dyDescent="0.25">
      <c r="AH22930" s="10"/>
      <c r="AI22930" s="6"/>
    </row>
    <row r="22931" spans="34:59" x14ac:dyDescent="0.25">
      <c r="AH22931" s="6"/>
      <c r="AI22931" s="6"/>
      <c r="AJ22931" s="6"/>
      <c r="AK22931" s="6"/>
      <c r="AL22931" s="6"/>
      <c r="AM22931" s="6"/>
      <c r="AN22931" s="6"/>
      <c r="AO22931" s="6"/>
      <c r="AP22931" s="6"/>
      <c r="AQ22931" s="6"/>
      <c r="AR22931" s="6"/>
      <c r="AS22931" s="6"/>
      <c r="AT22931" s="6"/>
      <c r="AU22931" s="6"/>
      <c r="AV22931" s="6"/>
      <c r="AW22931" s="6"/>
      <c r="AX22931" s="6"/>
      <c r="AY22931" s="6"/>
      <c r="AZ22931" s="6"/>
      <c r="BA22931" s="6"/>
      <c r="BB22931" s="6"/>
      <c r="BC22931" s="6"/>
      <c r="BD22931" s="6"/>
      <c r="BE22931" s="6"/>
      <c r="BF22931" s="6"/>
      <c r="BG22931" s="6"/>
    </row>
    <row r="22932" spans="34:59" x14ac:dyDescent="0.25">
      <c r="AH22932" s="10"/>
      <c r="AI22932" s="6"/>
      <c r="AJ22932" s="10"/>
      <c r="AK22932" s="10"/>
      <c r="AL22932" s="10"/>
      <c r="AM22932" s="10"/>
      <c r="AN22932" s="10"/>
      <c r="AO22932" s="10"/>
      <c r="AP22932" s="10"/>
      <c r="AQ22932" s="10"/>
      <c r="AR22932" s="10"/>
      <c r="AS22932" s="10"/>
      <c r="AT22932" s="10"/>
      <c r="AU22932" s="10"/>
      <c r="AV22932" s="10"/>
      <c r="AW22932" s="10"/>
      <c r="AX22932" s="10"/>
      <c r="AY22932" s="10"/>
      <c r="AZ22932" s="10"/>
      <c r="BA22932" s="10"/>
      <c r="BB22932" s="10"/>
      <c r="BC22932" s="10"/>
      <c r="BD22932" s="10"/>
      <c r="BE22932" s="10"/>
      <c r="BF22932" s="10"/>
      <c r="BG22932" s="6"/>
    </row>
    <row r="22934" spans="34:59" x14ac:dyDescent="0.25">
      <c r="AH22934" s="10"/>
      <c r="AI22934" s="6"/>
    </row>
    <row r="22935" spans="34:59" x14ac:dyDescent="0.25">
      <c r="AH22935" s="6"/>
      <c r="AI22935" s="6"/>
      <c r="AJ22935" s="6"/>
      <c r="AK22935" s="6"/>
      <c r="AL22935" s="6"/>
      <c r="AM22935" s="6"/>
      <c r="AN22935" s="6"/>
      <c r="AO22935" s="6"/>
      <c r="AP22935" s="6"/>
      <c r="AQ22935" s="6"/>
      <c r="AR22935" s="6"/>
      <c r="AS22935" s="6"/>
      <c r="AT22935" s="6"/>
      <c r="AU22935" s="6"/>
      <c r="AV22935" s="6"/>
      <c r="AW22935" s="6"/>
      <c r="AX22935" s="6"/>
      <c r="AY22935" s="6"/>
      <c r="AZ22935" s="6"/>
      <c r="BA22935" s="6"/>
      <c r="BB22935" s="6"/>
      <c r="BC22935" s="6"/>
      <c r="BD22935" s="6"/>
      <c r="BE22935" s="6"/>
      <c r="BF22935" s="6"/>
      <c r="BG22935" s="6"/>
    </row>
    <row r="22936" spans="34:59" x14ac:dyDescent="0.25">
      <c r="AH22936" s="10"/>
      <c r="AI22936" s="6"/>
      <c r="AJ22936" s="10"/>
      <c r="AK22936" s="10"/>
      <c r="AL22936" s="10"/>
      <c r="AM22936" s="10"/>
      <c r="AN22936" s="10"/>
      <c r="AO22936" s="10"/>
      <c r="AP22936" s="10"/>
      <c r="AQ22936" s="10"/>
      <c r="AR22936" s="10"/>
      <c r="AS22936" s="10"/>
      <c r="AT22936" s="10"/>
      <c r="AU22936" s="10"/>
      <c r="AV22936" s="10"/>
      <c r="AW22936" s="10"/>
      <c r="AX22936" s="10"/>
      <c r="AY22936" s="10"/>
      <c r="AZ22936" s="10"/>
      <c r="BA22936" s="10"/>
      <c r="BB22936" s="10"/>
      <c r="BC22936" s="10"/>
      <c r="BD22936" s="10"/>
      <c r="BE22936" s="10"/>
      <c r="BF22936" s="10"/>
      <c r="BG22936" s="6"/>
    </row>
    <row r="22937" spans="34:59" x14ac:dyDescent="0.25">
      <c r="AH22937" s="6"/>
      <c r="AI22937" s="6"/>
      <c r="AJ22937" s="6"/>
      <c r="AK22937" s="6"/>
      <c r="AL22937" s="6"/>
      <c r="AM22937" s="6"/>
      <c r="AN22937" s="6"/>
      <c r="AO22937" s="6"/>
      <c r="AP22937" s="6"/>
      <c r="AQ22937" s="6"/>
      <c r="AR22937" s="6"/>
      <c r="AS22937" s="6"/>
      <c r="AT22937" s="6"/>
      <c r="AU22937" s="6"/>
      <c r="AV22937" s="6"/>
      <c r="AW22937" s="6"/>
      <c r="AX22937" s="6"/>
      <c r="AY22937" s="6"/>
      <c r="AZ22937" s="6"/>
      <c r="BA22937" s="6"/>
      <c r="BB22937" s="6"/>
      <c r="BC22937" s="6"/>
      <c r="BD22937" s="6"/>
      <c r="BE22937" s="6"/>
      <c r="BF22937" s="6"/>
      <c r="BG22937" s="10"/>
    </row>
    <row r="22938" spans="34:59" x14ac:dyDescent="0.25">
      <c r="AH22938" s="10"/>
      <c r="AI22938" s="6"/>
    </row>
    <row r="22939" spans="34:59" x14ac:dyDescent="0.25">
      <c r="AH22939" s="6"/>
      <c r="AI22939" s="6"/>
      <c r="AJ22939" s="6"/>
      <c r="AK22939" s="6"/>
      <c r="AL22939" s="6"/>
      <c r="AM22939" s="6"/>
      <c r="AN22939" s="6"/>
      <c r="AO22939" s="6"/>
      <c r="AP22939" s="6"/>
      <c r="AQ22939" s="6"/>
      <c r="AR22939" s="6"/>
      <c r="AS22939" s="6"/>
      <c r="AT22939" s="6"/>
      <c r="AU22939" s="6"/>
      <c r="AV22939" s="6"/>
      <c r="AW22939" s="6"/>
      <c r="AX22939" s="6"/>
      <c r="AY22939" s="6"/>
      <c r="AZ22939" s="6"/>
      <c r="BA22939" s="6"/>
      <c r="BB22939" s="6"/>
      <c r="BC22939" s="6"/>
      <c r="BD22939" s="6"/>
      <c r="BE22939" s="6"/>
      <c r="BF22939" s="6"/>
      <c r="BG22939" s="6"/>
    </row>
    <row r="22940" spans="34:59" x14ac:dyDescent="0.25">
      <c r="AH22940" s="10"/>
      <c r="AI22940" s="6"/>
      <c r="AJ22940" s="10"/>
      <c r="AK22940" s="10"/>
      <c r="AL22940" s="10"/>
      <c r="AM22940" s="10"/>
      <c r="AN22940" s="10"/>
      <c r="AO22940" s="10"/>
      <c r="AP22940" s="10"/>
      <c r="AQ22940" s="10"/>
      <c r="AR22940" s="10"/>
      <c r="AS22940" s="10"/>
      <c r="AT22940" s="10"/>
      <c r="AU22940" s="10"/>
      <c r="AV22940" s="10"/>
      <c r="AW22940" s="10"/>
      <c r="AX22940" s="10"/>
      <c r="AY22940" s="10"/>
      <c r="AZ22940" s="10"/>
      <c r="BA22940" s="10"/>
      <c r="BB22940" s="10"/>
      <c r="BC22940" s="10"/>
      <c r="BD22940" s="10"/>
      <c r="BE22940" s="10"/>
      <c r="BF22940" s="10"/>
      <c r="BG22940" s="6"/>
    </row>
    <row r="22941" spans="34:59" x14ac:dyDescent="0.25">
      <c r="AH22941" s="6"/>
      <c r="AI22941" s="6"/>
      <c r="AJ22941" s="6"/>
      <c r="AK22941" s="6"/>
      <c r="AL22941" s="6"/>
      <c r="AM22941" s="6"/>
      <c r="AN22941" s="6"/>
      <c r="AO22941" s="6"/>
      <c r="AP22941" s="6"/>
      <c r="AQ22941" s="6"/>
      <c r="AR22941" s="6"/>
      <c r="AS22941" s="6"/>
      <c r="AT22941" s="6"/>
      <c r="AU22941" s="6"/>
      <c r="AV22941" s="6"/>
      <c r="AW22941" s="6"/>
      <c r="AX22941" s="6"/>
      <c r="AY22941" s="6"/>
      <c r="AZ22941" s="6"/>
      <c r="BA22941" s="6"/>
      <c r="BB22941" s="6"/>
      <c r="BC22941" s="6"/>
      <c r="BD22941" s="6"/>
      <c r="BE22941" s="6"/>
      <c r="BF22941" s="6"/>
      <c r="BG22941" s="10"/>
    </row>
    <row r="22942" spans="34:59" x14ac:dyDescent="0.25">
      <c r="AH22942" s="10"/>
      <c r="AI22942" s="6"/>
    </row>
    <row r="22943" spans="34:59" x14ac:dyDescent="0.25">
      <c r="AH22943" s="6"/>
      <c r="AI22943" s="6"/>
      <c r="AJ22943" s="6"/>
      <c r="AK22943" s="6"/>
      <c r="AL22943" s="6"/>
      <c r="AM22943" s="6"/>
      <c r="AN22943" s="6"/>
      <c r="AO22943" s="6"/>
      <c r="AP22943" s="6"/>
      <c r="AQ22943" s="6"/>
      <c r="AR22943" s="6"/>
      <c r="AS22943" s="6"/>
      <c r="AT22943" s="6"/>
      <c r="AU22943" s="6"/>
      <c r="AV22943" s="6"/>
      <c r="AW22943" s="6"/>
      <c r="AX22943" s="6"/>
      <c r="AY22943" s="6"/>
      <c r="AZ22943" s="6"/>
      <c r="BA22943" s="6"/>
      <c r="BB22943" s="6"/>
      <c r="BC22943" s="6"/>
      <c r="BD22943" s="6"/>
      <c r="BE22943" s="6"/>
      <c r="BF22943" s="6"/>
      <c r="BG22943" s="6"/>
    </row>
    <row r="22944" spans="34:59" x14ac:dyDescent="0.25">
      <c r="AH22944" s="10"/>
      <c r="AI22944" s="6"/>
      <c r="AJ22944" s="10"/>
      <c r="AK22944" s="10"/>
      <c r="AL22944" s="10"/>
      <c r="AM22944" s="10"/>
      <c r="AN22944" s="10"/>
      <c r="AO22944" s="10"/>
      <c r="AP22944" s="10"/>
      <c r="AQ22944" s="10"/>
      <c r="AR22944" s="10"/>
      <c r="AS22944" s="10"/>
      <c r="AT22944" s="10"/>
      <c r="AU22944" s="10"/>
      <c r="AV22944" s="10"/>
      <c r="AW22944" s="10"/>
      <c r="AX22944" s="10"/>
      <c r="AY22944" s="10"/>
      <c r="AZ22944" s="10"/>
      <c r="BA22944" s="10"/>
      <c r="BB22944" s="10"/>
      <c r="BC22944" s="10"/>
      <c r="BD22944" s="10"/>
      <c r="BE22944" s="10"/>
      <c r="BF22944" s="10"/>
      <c r="BG22944" s="6"/>
    </row>
    <row r="22945" spans="34:59" x14ac:dyDescent="0.25">
      <c r="AH22945" s="6"/>
      <c r="AI22945" s="6"/>
      <c r="AJ22945" s="6"/>
      <c r="AK22945" s="6"/>
      <c r="AL22945" s="6"/>
      <c r="AM22945" s="6"/>
      <c r="AN22945" s="6"/>
      <c r="AO22945" s="6"/>
      <c r="AP22945" s="6"/>
      <c r="AQ22945" s="6"/>
      <c r="AR22945" s="6"/>
      <c r="AS22945" s="6"/>
      <c r="AT22945" s="6"/>
      <c r="AU22945" s="6"/>
      <c r="AV22945" s="6"/>
      <c r="AW22945" s="6"/>
      <c r="AX22945" s="6"/>
      <c r="AY22945" s="6"/>
      <c r="AZ22945" s="6"/>
      <c r="BA22945" s="6"/>
      <c r="BB22945" s="6"/>
      <c r="BC22945" s="6"/>
      <c r="BD22945" s="6"/>
      <c r="BE22945" s="6"/>
      <c r="BF22945" s="6"/>
      <c r="BG22945" s="10"/>
    </row>
    <row r="22946" spans="34:59" x14ac:dyDescent="0.25">
      <c r="AH22946" s="10"/>
      <c r="AI22946" s="6"/>
    </row>
    <row r="22947" spans="34:59" x14ac:dyDescent="0.25">
      <c r="AH22947" s="6"/>
      <c r="AI22947" s="6"/>
      <c r="AJ22947" s="6"/>
      <c r="AK22947" s="6"/>
      <c r="AL22947" s="6"/>
      <c r="AM22947" s="6"/>
      <c r="AN22947" s="6"/>
      <c r="AO22947" s="6"/>
      <c r="AP22947" s="6"/>
      <c r="AQ22947" s="6"/>
      <c r="AR22947" s="6"/>
      <c r="AS22947" s="6"/>
      <c r="AT22947" s="6"/>
      <c r="AU22947" s="6"/>
      <c r="AV22947" s="6"/>
      <c r="AW22947" s="6"/>
      <c r="AX22947" s="6"/>
      <c r="AY22947" s="6"/>
      <c r="AZ22947" s="6"/>
      <c r="BA22947" s="6"/>
      <c r="BB22947" s="6"/>
      <c r="BC22947" s="6"/>
      <c r="BD22947" s="6"/>
      <c r="BE22947" s="6"/>
      <c r="BF22947" s="6"/>
      <c r="BG22947" s="6"/>
    </row>
    <row r="22948" spans="34:59" x14ac:dyDescent="0.25">
      <c r="AH22948" s="10"/>
      <c r="AI22948" s="6"/>
      <c r="AJ22948" s="10"/>
      <c r="AK22948" s="10"/>
      <c r="AL22948" s="10"/>
      <c r="AM22948" s="10"/>
      <c r="AN22948" s="10"/>
      <c r="AO22948" s="10"/>
      <c r="AP22948" s="10"/>
      <c r="AQ22948" s="10"/>
      <c r="AR22948" s="10"/>
      <c r="AS22948" s="10"/>
      <c r="AT22948" s="10"/>
      <c r="AU22948" s="10"/>
      <c r="AV22948" s="10"/>
      <c r="AW22948" s="10"/>
      <c r="AX22948" s="10"/>
      <c r="AY22948" s="10"/>
      <c r="AZ22948" s="10"/>
      <c r="BA22948" s="10"/>
      <c r="BB22948" s="10"/>
      <c r="BC22948" s="10"/>
      <c r="BD22948" s="10"/>
      <c r="BE22948" s="10"/>
      <c r="BF22948" s="10"/>
      <c r="BG22948" s="6"/>
    </row>
    <row r="22950" spans="34:59" x14ac:dyDescent="0.25">
      <c r="AH22950" s="10"/>
      <c r="AI22950" s="6"/>
    </row>
    <row r="22951" spans="34:59" x14ac:dyDescent="0.25">
      <c r="AH22951" s="6"/>
      <c r="AI22951" s="6"/>
      <c r="AJ22951" s="6"/>
      <c r="AK22951" s="6"/>
      <c r="AL22951" s="6"/>
      <c r="AM22951" s="6"/>
      <c r="AN22951" s="6"/>
      <c r="AO22951" s="6"/>
      <c r="AP22951" s="6"/>
      <c r="AQ22951" s="6"/>
      <c r="AR22951" s="6"/>
      <c r="AS22951" s="6"/>
      <c r="AT22951" s="6"/>
      <c r="AU22951" s="6"/>
      <c r="AV22951" s="6"/>
      <c r="AW22951" s="6"/>
      <c r="AX22951" s="6"/>
      <c r="AY22951" s="6"/>
      <c r="AZ22951" s="6"/>
      <c r="BA22951" s="6"/>
      <c r="BB22951" s="6"/>
      <c r="BC22951" s="6"/>
      <c r="BD22951" s="6"/>
      <c r="BE22951" s="6"/>
      <c r="BF22951" s="6"/>
      <c r="BG22951" s="6"/>
    </row>
    <row r="22952" spans="34:59" x14ac:dyDescent="0.25">
      <c r="AH22952" s="10"/>
      <c r="AI22952" s="6"/>
      <c r="AJ22952" s="10"/>
      <c r="AK22952" s="10"/>
      <c r="AL22952" s="10"/>
      <c r="AM22952" s="10"/>
      <c r="AN22952" s="10"/>
      <c r="AO22952" s="10"/>
      <c r="AP22952" s="10"/>
      <c r="AQ22952" s="10"/>
      <c r="AR22952" s="10"/>
      <c r="AS22952" s="10"/>
      <c r="AT22952" s="10"/>
      <c r="AU22952" s="10"/>
      <c r="AV22952" s="10"/>
      <c r="AW22952" s="10"/>
      <c r="AX22952" s="10"/>
      <c r="AY22952" s="10"/>
      <c r="AZ22952" s="10"/>
      <c r="BA22952" s="10"/>
      <c r="BB22952" s="10"/>
      <c r="BC22952" s="10"/>
      <c r="BD22952" s="10"/>
      <c r="BE22952" s="10"/>
      <c r="BF22952" s="10"/>
      <c r="BG22952" s="6"/>
    </row>
    <row r="22953" spans="34:59" x14ac:dyDescent="0.25">
      <c r="AH22953" s="6"/>
      <c r="AI22953" s="6"/>
      <c r="AJ22953" s="6"/>
      <c r="AK22953" s="6"/>
      <c r="AL22953" s="6"/>
      <c r="AM22953" s="6"/>
      <c r="AN22953" s="6"/>
      <c r="AO22953" s="6"/>
      <c r="AP22953" s="6"/>
      <c r="AQ22953" s="6"/>
      <c r="AR22953" s="6"/>
      <c r="AS22953" s="6"/>
      <c r="AT22953" s="6"/>
      <c r="AU22953" s="6"/>
      <c r="AV22953" s="6"/>
      <c r="AW22953" s="6"/>
      <c r="AX22953" s="6"/>
      <c r="AY22953" s="6"/>
      <c r="AZ22953" s="6"/>
      <c r="BA22953" s="6"/>
      <c r="BB22953" s="6"/>
      <c r="BC22953" s="6"/>
      <c r="BD22953" s="6"/>
      <c r="BE22953" s="6"/>
      <c r="BF22953" s="6"/>
      <c r="BG22953" s="10"/>
    </row>
    <row r="22954" spans="34:59" x14ac:dyDescent="0.25">
      <c r="AH22954" s="10"/>
      <c r="AI22954" s="6"/>
    </row>
    <row r="22955" spans="34:59" x14ac:dyDescent="0.25">
      <c r="AH22955" s="6"/>
      <c r="AI22955" s="6"/>
      <c r="AJ22955" s="6"/>
      <c r="AK22955" s="6"/>
      <c r="AL22955" s="6"/>
      <c r="AM22955" s="6"/>
      <c r="AN22955" s="6"/>
      <c r="AO22955" s="6"/>
      <c r="AP22955" s="6"/>
      <c r="AQ22955" s="6"/>
      <c r="AR22955" s="6"/>
      <c r="AS22955" s="6"/>
      <c r="AT22955" s="6"/>
      <c r="AU22955" s="6"/>
      <c r="AV22955" s="6"/>
      <c r="AW22955" s="6"/>
      <c r="AX22955" s="6"/>
      <c r="AY22955" s="6"/>
      <c r="AZ22955" s="6"/>
      <c r="BA22955" s="6"/>
      <c r="BB22955" s="6"/>
      <c r="BC22955" s="6"/>
      <c r="BD22955" s="6"/>
      <c r="BE22955" s="6"/>
      <c r="BF22955" s="6"/>
      <c r="BG22955" s="6"/>
    </row>
    <row r="22956" spans="34:59" x14ac:dyDescent="0.25">
      <c r="AH22956" s="10"/>
      <c r="AI22956" s="6"/>
      <c r="AJ22956" s="10"/>
      <c r="AK22956" s="10"/>
      <c r="AL22956" s="10"/>
      <c r="AM22956" s="10"/>
      <c r="AN22956" s="10"/>
      <c r="AO22956" s="10"/>
      <c r="AP22956" s="10"/>
      <c r="AQ22956" s="10"/>
      <c r="AR22956" s="10"/>
      <c r="AS22956" s="10"/>
      <c r="AT22956" s="10"/>
      <c r="AU22956" s="10"/>
      <c r="AV22956" s="10"/>
      <c r="AW22956" s="10"/>
      <c r="AX22956" s="10"/>
      <c r="AY22956" s="10"/>
      <c r="AZ22956" s="10"/>
      <c r="BA22956" s="10"/>
      <c r="BB22956" s="10"/>
      <c r="BC22956" s="10"/>
      <c r="BD22956" s="10"/>
      <c r="BE22956" s="10"/>
      <c r="BF22956" s="10"/>
      <c r="BG22956" s="6"/>
    </row>
    <row r="22957" spans="34:59" x14ac:dyDescent="0.25">
      <c r="AH22957" s="6"/>
      <c r="AI22957" s="6"/>
      <c r="AJ22957" s="6"/>
      <c r="AK22957" s="6"/>
      <c r="AL22957" s="6"/>
      <c r="AM22957" s="6"/>
      <c r="AN22957" s="6"/>
      <c r="AO22957" s="6"/>
      <c r="AP22957" s="6"/>
      <c r="AQ22957" s="6"/>
      <c r="AR22957" s="6"/>
      <c r="AS22957" s="6"/>
      <c r="AT22957" s="6"/>
      <c r="AU22957" s="6"/>
      <c r="AV22957" s="6"/>
      <c r="AW22957" s="6"/>
      <c r="AX22957" s="6"/>
      <c r="AY22957" s="6"/>
      <c r="AZ22957" s="6"/>
      <c r="BA22957" s="6"/>
      <c r="BB22957" s="6"/>
      <c r="BC22957" s="6"/>
      <c r="BD22957" s="6"/>
      <c r="BE22957" s="6"/>
      <c r="BF22957" s="6"/>
      <c r="BG22957" s="10"/>
    </row>
    <row r="22958" spans="34:59" x14ac:dyDescent="0.25">
      <c r="AH22958" s="10"/>
      <c r="AI22958" s="6"/>
    </row>
    <row r="22959" spans="34:59" x14ac:dyDescent="0.25">
      <c r="AH22959" s="6"/>
      <c r="AI22959" s="6"/>
      <c r="AJ22959" s="6"/>
      <c r="AK22959" s="6"/>
      <c r="AL22959" s="6"/>
      <c r="AM22959" s="6"/>
      <c r="AN22959" s="6"/>
      <c r="AO22959" s="6"/>
      <c r="AP22959" s="6"/>
      <c r="AQ22959" s="6"/>
      <c r="AR22959" s="6"/>
      <c r="AS22959" s="6"/>
      <c r="AT22959" s="6"/>
      <c r="AU22959" s="6"/>
      <c r="AV22959" s="6"/>
      <c r="AW22959" s="6"/>
      <c r="AX22959" s="6"/>
      <c r="AY22959" s="6"/>
      <c r="AZ22959" s="6"/>
      <c r="BA22959" s="6"/>
      <c r="BB22959" s="6"/>
      <c r="BC22959" s="6"/>
      <c r="BD22959" s="6"/>
      <c r="BE22959" s="6"/>
      <c r="BF22959" s="6"/>
      <c r="BG22959" s="6"/>
    </row>
    <row r="22960" spans="34:59" x14ac:dyDescent="0.25">
      <c r="AH22960" s="10"/>
      <c r="AI22960" s="6"/>
      <c r="AJ22960" s="10"/>
      <c r="AK22960" s="10"/>
      <c r="AL22960" s="10"/>
      <c r="AM22960" s="10"/>
      <c r="AN22960" s="10"/>
      <c r="AO22960" s="10"/>
      <c r="AP22960" s="10"/>
      <c r="AQ22960" s="10"/>
      <c r="AR22960" s="10"/>
      <c r="AS22960" s="10"/>
      <c r="AT22960" s="10"/>
      <c r="AU22960" s="10"/>
      <c r="AV22960" s="10"/>
      <c r="AW22960" s="10"/>
      <c r="AX22960" s="10"/>
      <c r="AY22960" s="10"/>
      <c r="AZ22960" s="10"/>
      <c r="BA22960" s="10"/>
      <c r="BB22960" s="10"/>
      <c r="BC22960" s="10"/>
      <c r="BD22960" s="10"/>
      <c r="BE22960" s="10"/>
      <c r="BF22960" s="10"/>
      <c r="BG22960" s="6"/>
    </row>
    <row r="22961" spans="34:59" x14ac:dyDescent="0.25">
      <c r="AH22961" s="6"/>
      <c r="AI22961" s="6"/>
      <c r="AJ22961" s="6"/>
      <c r="AK22961" s="6"/>
      <c r="AL22961" s="6"/>
      <c r="AM22961" s="6"/>
      <c r="AN22961" s="6"/>
      <c r="AO22961" s="6"/>
      <c r="AP22961" s="6"/>
      <c r="AQ22961" s="6"/>
      <c r="AR22961" s="6"/>
      <c r="AS22961" s="6"/>
      <c r="AT22961" s="6"/>
      <c r="AU22961" s="6"/>
      <c r="AV22961" s="6"/>
      <c r="AW22961" s="6"/>
      <c r="AX22961" s="6"/>
      <c r="AY22961" s="6"/>
      <c r="AZ22961" s="6"/>
      <c r="BA22961" s="6"/>
      <c r="BB22961" s="6"/>
      <c r="BC22961" s="6"/>
      <c r="BD22961" s="6"/>
      <c r="BE22961" s="6"/>
      <c r="BF22961" s="6"/>
      <c r="BG22961" s="10"/>
    </row>
    <row r="22962" spans="34:59" x14ac:dyDescent="0.25">
      <c r="AH22962" s="10"/>
      <c r="AI22962" s="6"/>
    </row>
    <row r="22963" spans="34:59" x14ac:dyDescent="0.25">
      <c r="AH22963" s="6"/>
      <c r="AI22963" s="6"/>
      <c r="AJ22963" s="6"/>
      <c r="AK22963" s="6"/>
      <c r="AL22963" s="6"/>
      <c r="AM22963" s="6"/>
      <c r="AN22963" s="6"/>
      <c r="AO22963" s="6"/>
      <c r="AP22963" s="6"/>
      <c r="AQ22963" s="6"/>
      <c r="AR22963" s="6"/>
      <c r="AS22963" s="6"/>
      <c r="AT22963" s="6"/>
      <c r="AU22963" s="6"/>
      <c r="AV22963" s="6"/>
      <c r="AW22963" s="6"/>
      <c r="AX22963" s="6"/>
      <c r="AY22963" s="6"/>
      <c r="AZ22963" s="6"/>
      <c r="BA22963" s="6"/>
      <c r="BB22963" s="6"/>
      <c r="BC22963" s="6"/>
      <c r="BD22963" s="6"/>
      <c r="BE22963" s="6"/>
      <c r="BF22963" s="6"/>
      <c r="BG22963" s="6"/>
    </row>
    <row r="22964" spans="34:59" x14ac:dyDescent="0.25">
      <c r="AH22964" s="10"/>
      <c r="AI22964" s="6"/>
      <c r="AJ22964" s="10"/>
      <c r="AK22964" s="10"/>
      <c r="AL22964" s="10"/>
      <c r="AM22964" s="10"/>
      <c r="AN22964" s="10"/>
      <c r="AO22964" s="10"/>
      <c r="AP22964" s="10"/>
      <c r="AQ22964" s="10"/>
      <c r="AR22964" s="10"/>
      <c r="AS22964" s="10"/>
      <c r="AT22964" s="10"/>
      <c r="AU22964" s="10"/>
      <c r="AV22964" s="10"/>
      <c r="AW22964" s="10"/>
      <c r="AX22964" s="10"/>
      <c r="AY22964" s="10"/>
      <c r="AZ22964" s="10"/>
      <c r="BA22964" s="10"/>
      <c r="BB22964" s="10"/>
      <c r="BC22964" s="10"/>
      <c r="BD22964" s="10"/>
      <c r="BE22964" s="10"/>
      <c r="BF22964" s="10"/>
      <c r="BG22964" s="6"/>
    </row>
    <row r="22966" spans="34:59" x14ac:dyDescent="0.25">
      <c r="AH22966" s="10"/>
      <c r="AI22966" s="6"/>
    </row>
    <row r="22967" spans="34:59" x14ac:dyDescent="0.25">
      <c r="AH22967" s="6"/>
      <c r="AI22967" s="6"/>
      <c r="AJ22967" s="6"/>
      <c r="AK22967" s="6"/>
      <c r="AL22967" s="6"/>
      <c r="AM22967" s="6"/>
      <c r="AN22967" s="6"/>
      <c r="AO22967" s="6"/>
      <c r="AP22967" s="6"/>
      <c r="AQ22967" s="6"/>
      <c r="AR22967" s="6"/>
      <c r="AS22967" s="6"/>
      <c r="AT22967" s="6"/>
      <c r="AU22967" s="6"/>
      <c r="AV22967" s="6"/>
      <c r="AW22967" s="6"/>
      <c r="AX22967" s="6"/>
      <c r="AY22967" s="6"/>
      <c r="AZ22967" s="6"/>
      <c r="BA22967" s="6"/>
      <c r="BB22967" s="6"/>
      <c r="BC22967" s="6"/>
      <c r="BD22967" s="6"/>
      <c r="BE22967" s="6"/>
      <c r="BF22967" s="6"/>
      <c r="BG22967" s="6"/>
    </row>
    <row r="22968" spans="34:59" x14ac:dyDescent="0.25">
      <c r="AH22968" s="10"/>
      <c r="AI22968" s="6"/>
      <c r="AJ22968" s="10"/>
      <c r="AK22968" s="10"/>
      <c r="AL22968" s="10"/>
      <c r="AM22968" s="10"/>
      <c r="AN22968" s="10"/>
      <c r="AO22968" s="10"/>
      <c r="AP22968" s="10"/>
      <c r="AQ22968" s="10"/>
      <c r="AR22968" s="10"/>
      <c r="AS22968" s="10"/>
      <c r="AT22968" s="10"/>
      <c r="AU22968" s="10"/>
      <c r="AV22968" s="10"/>
      <c r="AW22968" s="10"/>
      <c r="AX22968" s="10"/>
      <c r="AY22968" s="10"/>
      <c r="AZ22968" s="10"/>
      <c r="BA22968" s="10"/>
      <c r="BB22968" s="10"/>
      <c r="BC22968" s="10"/>
      <c r="BD22968" s="10"/>
      <c r="BE22968" s="10"/>
      <c r="BF22968" s="10"/>
      <c r="BG22968" s="6"/>
    </row>
    <row r="22969" spans="34:59" x14ac:dyDescent="0.25">
      <c r="AH22969" s="6"/>
      <c r="AI22969" s="6"/>
      <c r="AJ22969" s="6"/>
      <c r="AK22969" s="6"/>
      <c r="AL22969" s="6"/>
      <c r="AM22969" s="6"/>
      <c r="AN22969" s="6"/>
      <c r="AO22969" s="6"/>
      <c r="AP22969" s="6"/>
      <c r="AQ22969" s="6"/>
      <c r="AR22969" s="6"/>
      <c r="AS22969" s="6"/>
      <c r="AT22969" s="6"/>
      <c r="AU22969" s="6"/>
      <c r="AV22969" s="6"/>
      <c r="AW22969" s="6"/>
      <c r="AX22969" s="6"/>
      <c r="AY22969" s="6"/>
      <c r="AZ22969" s="6"/>
      <c r="BA22969" s="6"/>
      <c r="BB22969" s="6"/>
      <c r="BC22969" s="6"/>
      <c r="BD22969" s="6"/>
      <c r="BE22969" s="6"/>
      <c r="BF22969" s="6"/>
      <c r="BG22969" s="10"/>
    </row>
    <row r="22970" spans="34:59" x14ac:dyDescent="0.25">
      <c r="AH22970" s="10"/>
      <c r="AI22970" s="6"/>
    </row>
    <row r="22971" spans="34:59" x14ac:dyDescent="0.25">
      <c r="AH22971" s="6"/>
      <c r="AI22971" s="6"/>
      <c r="AJ22971" s="6"/>
      <c r="AK22971" s="6"/>
      <c r="AL22971" s="6"/>
      <c r="AM22971" s="6"/>
      <c r="AN22971" s="6"/>
      <c r="AO22971" s="6"/>
      <c r="AP22971" s="6"/>
      <c r="AQ22971" s="6"/>
      <c r="AR22971" s="6"/>
      <c r="AS22971" s="6"/>
      <c r="AT22971" s="6"/>
      <c r="AU22971" s="6"/>
      <c r="AV22971" s="6"/>
      <c r="AW22971" s="6"/>
      <c r="AX22971" s="6"/>
      <c r="AY22971" s="6"/>
      <c r="AZ22971" s="6"/>
      <c r="BA22971" s="6"/>
      <c r="BB22971" s="6"/>
      <c r="BC22971" s="6"/>
      <c r="BD22971" s="6"/>
      <c r="BE22971" s="6"/>
      <c r="BF22971" s="6"/>
      <c r="BG22971" s="6"/>
    </row>
    <row r="22972" spans="34:59" x14ac:dyDescent="0.25">
      <c r="AH22972" s="10"/>
      <c r="AI22972" s="6"/>
      <c r="AJ22972" s="10"/>
      <c r="AK22972" s="10"/>
      <c r="AL22972" s="10"/>
      <c r="AM22972" s="10"/>
      <c r="AN22972" s="10"/>
      <c r="AO22972" s="10"/>
      <c r="AP22972" s="10"/>
      <c r="AQ22972" s="10"/>
      <c r="AR22972" s="10"/>
      <c r="AS22972" s="10"/>
      <c r="AT22972" s="10"/>
      <c r="AU22972" s="10"/>
      <c r="AV22972" s="10"/>
      <c r="AW22972" s="10"/>
      <c r="AX22972" s="10"/>
      <c r="AY22972" s="10"/>
      <c r="AZ22972" s="10"/>
      <c r="BA22972" s="10"/>
      <c r="BB22972" s="10"/>
      <c r="BC22972" s="10"/>
      <c r="BD22972" s="10"/>
      <c r="BE22972" s="10"/>
      <c r="BF22972" s="10"/>
      <c r="BG22972" s="6"/>
    </row>
    <row r="22973" spans="34:59" x14ac:dyDescent="0.25">
      <c r="AH22973" s="6"/>
      <c r="AI22973" s="6"/>
      <c r="AJ22973" s="6"/>
      <c r="AK22973" s="6"/>
      <c r="AL22973" s="6"/>
      <c r="AM22973" s="6"/>
      <c r="AN22973" s="6"/>
      <c r="AO22973" s="6"/>
      <c r="AP22973" s="6"/>
      <c r="AQ22973" s="6"/>
      <c r="AR22973" s="6"/>
      <c r="AS22973" s="6"/>
      <c r="AT22973" s="6"/>
      <c r="AU22973" s="6"/>
      <c r="AV22973" s="6"/>
      <c r="AW22973" s="6"/>
      <c r="AX22973" s="6"/>
      <c r="AY22973" s="6"/>
      <c r="AZ22973" s="6"/>
      <c r="BA22973" s="6"/>
      <c r="BB22973" s="6"/>
      <c r="BC22973" s="6"/>
      <c r="BD22973" s="6"/>
      <c r="BE22973" s="6"/>
      <c r="BF22973" s="6"/>
      <c r="BG22973" s="10"/>
    </row>
    <row r="22974" spans="34:59" x14ac:dyDescent="0.25">
      <c r="AH22974" s="10"/>
      <c r="AI22974" s="6"/>
    </row>
    <row r="22975" spans="34:59" x14ac:dyDescent="0.25">
      <c r="AH22975" s="6"/>
      <c r="AI22975" s="6"/>
      <c r="AJ22975" s="6"/>
      <c r="AK22975" s="6"/>
      <c r="AL22975" s="6"/>
      <c r="AM22975" s="6"/>
      <c r="AN22975" s="6"/>
      <c r="AO22975" s="6"/>
      <c r="AP22975" s="6"/>
      <c r="AQ22975" s="6"/>
      <c r="AR22975" s="6"/>
      <c r="AS22975" s="6"/>
      <c r="AT22975" s="6"/>
      <c r="AU22975" s="6"/>
      <c r="AV22975" s="6"/>
      <c r="AW22975" s="6"/>
      <c r="AX22975" s="6"/>
      <c r="AY22975" s="6"/>
      <c r="AZ22975" s="6"/>
      <c r="BA22975" s="6"/>
      <c r="BB22975" s="6"/>
      <c r="BC22975" s="6"/>
      <c r="BD22975" s="6"/>
      <c r="BE22975" s="6"/>
      <c r="BF22975" s="6"/>
      <c r="BG22975" s="6"/>
    </row>
    <row r="22976" spans="34:59" x14ac:dyDescent="0.25">
      <c r="AH22976" s="10"/>
      <c r="AI22976" s="6"/>
      <c r="AJ22976" s="10"/>
      <c r="AK22976" s="10"/>
      <c r="AL22976" s="10"/>
      <c r="AM22976" s="10"/>
      <c r="AN22976" s="10"/>
      <c r="AO22976" s="10"/>
      <c r="AP22976" s="10"/>
      <c r="AQ22976" s="10"/>
      <c r="AR22976" s="10"/>
      <c r="AS22976" s="10"/>
      <c r="AT22976" s="10"/>
      <c r="AU22976" s="10"/>
      <c r="AV22976" s="10"/>
      <c r="AW22976" s="10"/>
      <c r="AX22976" s="10"/>
      <c r="AY22976" s="10"/>
      <c r="AZ22976" s="10"/>
      <c r="BA22976" s="10"/>
      <c r="BB22976" s="10"/>
      <c r="BC22976" s="10"/>
      <c r="BD22976" s="10"/>
      <c r="BE22976" s="10"/>
      <c r="BF22976" s="10"/>
      <c r="BG22976" s="6"/>
    </row>
    <row r="22977" spans="34:59" x14ac:dyDescent="0.25">
      <c r="AH22977" s="6"/>
      <c r="AI22977" s="6"/>
      <c r="AJ22977" s="6"/>
      <c r="AK22977" s="6"/>
      <c r="AL22977" s="6"/>
      <c r="AM22977" s="6"/>
      <c r="AN22977" s="6"/>
      <c r="AO22977" s="6"/>
      <c r="AP22977" s="6"/>
      <c r="AQ22977" s="6"/>
      <c r="AR22977" s="6"/>
      <c r="AS22977" s="6"/>
      <c r="AT22977" s="6"/>
      <c r="AU22977" s="6"/>
      <c r="AV22977" s="6"/>
      <c r="AW22977" s="6"/>
      <c r="AX22977" s="6"/>
      <c r="AY22977" s="6"/>
      <c r="AZ22977" s="6"/>
      <c r="BA22977" s="6"/>
      <c r="BB22977" s="6"/>
      <c r="BC22977" s="6"/>
      <c r="BD22977" s="6"/>
      <c r="BE22977" s="6"/>
      <c r="BF22977" s="6"/>
      <c r="BG22977" s="10"/>
    </row>
    <row r="22978" spans="34:59" x14ac:dyDescent="0.25">
      <c r="AH22978" s="10"/>
      <c r="AI22978" s="6"/>
    </row>
    <row r="22979" spans="34:59" x14ac:dyDescent="0.25">
      <c r="AH22979" s="6"/>
      <c r="AI22979" s="6"/>
      <c r="AJ22979" s="6"/>
      <c r="AK22979" s="6"/>
      <c r="AL22979" s="6"/>
      <c r="AM22979" s="6"/>
      <c r="AN22979" s="6"/>
      <c r="AO22979" s="6"/>
      <c r="AP22979" s="6"/>
      <c r="AQ22979" s="6"/>
      <c r="AR22979" s="6"/>
      <c r="AS22979" s="6"/>
      <c r="AT22979" s="6"/>
      <c r="AU22979" s="6"/>
      <c r="AV22979" s="6"/>
      <c r="AW22979" s="6"/>
      <c r="AX22979" s="6"/>
      <c r="AY22979" s="6"/>
      <c r="AZ22979" s="6"/>
      <c r="BA22979" s="6"/>
      <c r="BB22979" s="6"/>
      <c r="BC22979" s="6"/>
      <c r="BD22979" s="6"/>
      <c r="BE22979" s="6"/>
      <c r="BF22979" s="6"/>
      <c r="BG22979" s="6"/>
    </row>
    <row r="22980" spans="34:59" x14ac:dyDescent="0.25">
      <c r="AH22980" s="10"/>
      <c r="AI22980" s="6"/>
      <c r="AJ22980" s="10"/>
      <c r="AK22980" s="10"/>
      <c r="AL22980" s="10"/>
      <c r="AM22980" s="10"/>
      <c r="AN22980" s="10"/>
      <c r="AO22980" s="10"/>
      <c r="AP22980" s="10"/>
      <c r="AQ22980" s="10"/>
      <c r="AR22980" s="10"/>
      <c r="AS22980" s="10"/>
      <c r="AT22980" s="10"/>
      <c r="AU22980" s="10"/>
      <c r="AV22980" s="10"/>
      <c r="AW22980" s="10"/>
      <c r="AX22980" s="10"/>
      <c r="AY22980" s="10"/>
      <c r="AZ22980" s="10"/>
      <c r="BA22980" s="10"/>
      <c r="BB22980" s="10"/>
      <c r="BC22980" s="10"/>
      <c r="BD22980" s="10"/>
      <c r="BE22980" s="10"/>
      <c r="BF22980" s="10"/>
      <c r="BG22980" s="6"/>
    </row>
    <row r="22982" spans="34:59" x14ac:dyDescent="0.25">
      <c r="AH22982" s="10"/>
      <c r="AI22982" s="6"/>
    </row>
    <row r="22983" spans="34:59" x14ac:dyDescent="0.25">
      <c r="AH22983" s="6"/>
      <c r="AI22983" s="6"/>
      <c r="AJ22983" s="6"/>
      <c r="AK22983" s="6"/>
      <c r="AL22983" s="6"/>
      <c r="AM22983" s="6"/>
      <c r="AN22983" s="6"/>
      <c r="AO22983" s="6"/>
      <c r="AP22983" s="6"/>
      <c r="AQ22983" s="6"/>
      <c r="AR22983" s="6"/>
      <c r="AS22983" s="6"/>
      <c r="AT22983" s="6"/>
      <c r="AU22983" s="6"/>
      <c r="AV22983" s="6"/>
      <c r="AW22983" s="6"/>
      <c r="AX22983" s="6"/>
      <c r="AY22983" s="6"/>
      <c r="AZ22983" s="6"/>
      <c r="BA22983" s="6"/>
      <c r="BB22983" s="6"/>
      <c r="BC22983" s="6"/>
      <c r="BD22983" s="6"/>
      <c r="BE22983" s="6"/>
      <c r="BF22983" s="6"/>
      <c r="BG22983" s="6"/>
    </row>
    <row r="22984" spans="34:59" x14ac:dyDescent="0.25">
      <c r="AH22984" s="10"/>
      <c r="AI22984" s="6"/>
      <c r="AJ22984" s="10"/>
      <c r="AK22984" s="10"/>
      <c r="AL22984" s="10"/>
      <c r="AM22984" s="10"/>
      <c r="AN22984" s="10"/>
      <c r="AO22984" s="10"/>
      <c r="AP22984" s="10"/>
      <c r="AQ22984" s="10"/>
      <c r="AR22984" s="10"/>
      <c r="AS22984" s="10"/>
      <c r="AT22984" s="10"/>
      <c r="AU22984" s="10"/>
      <c r="AV22984" s="10"/>
      <c r="AW22984" s="10"/>
      <c r="AX22984" s="10"/>
      <c r="AY22984" s="10"/>
      <c r="AZ22984" s="10"/>
      <c r="BA22984" s="10"/>
      <c r="BB22984" s="10"/>
      <c r="BC22984" s="10"/>
      <c r="BD22984" s="10"/>
      <c r="BE22984" s="10"/>
      <c r="BF22984" s="10"/>
      <c r="BG22984" s="6"/>
    </row>
    <row r="22985" spans="34:59" x14ac:dyDescent="0.25">
      <c r="AH22985" s="6"/>
      <c r="AI22985" s="6"/>
      <c r="AJ22985" s="6"/>
      <c r="AK22985" s="6"/>
      <c r="AL22985" s="6"/>
      <c r="AM22985" s="6"/>
      <c r="AN22985" s="6"/>
      <c r="AO22985" s="6"/>
      <c r="AP22985" s="6"/>
      <c r="AQ22985" s="6"/>
      <c r="AR22985" s="6"/>
      <c r="AS22985" s="6"/>
      <c r="AT22985" s="6"/>
      <c r="AU22985" s="6"/>
      <c r="AV22985" s="6"/>
      <c r="AW22985" s="6"/>
      <c r="AX22985" s="6"/>
      <c r="AY22985" s="6"/>
      <c r="AZ22985" s="6"/>
      <c r="BA22985" s="6"/>
      <c r="BB22985" s="6"/>
      <c r="BC22985" s="6"/>
      <c r="BD22985" s="6"/>
      <c r="BE22985" s="6"/>
      <c r="BF22985" s="6"/>
      <c r="BG22985" s="10"/>
    </row>
    <row r="22986" spans="34:59" x14ac:dyDescent="0.25">
      <c r="AH22986" s="10"/>
      <c r="AI22986" s="6"/>
    </row>
    <row r="22987" spans="34:59" x14ac:dyDescent="0.25">
      <c r="AH22987" s="6"/>
      <c r="AI22987" s="6"/>
      <c r="AJ22987" s="6"/>
      <c r="AK22987" s="6"/>
      <c r="AL22987" s="6"/>
      <c r="AM22987" s="6"/>
      <c r="AN22987" s="6"/>
      <c r="AO22987" s="6"/>
      <c r="AP22987" s="6"/>
      <c r="AQ22987" s="6"/>
      <c r="AR22987" s="6"/>
      <c r="AS22987" s="6"/>
      <c r="AT22987" s="6"/>
      <c r="AU22987" s="6"/>
      <c r="AV22987" s="6"/>
      <c r="AW22987" s="6"/>
      <c r="AX22987" s="6"/>
      <c r="AY22987" s="6"/>
      <c r="AZ22987" s="6"/>
      <c r="BA22987" s="6"/>
      <c r="BB22987" s="6"/>
      <c r="BC22987" s="6"/>
      <c r="BD22987" s="6"/>
      <c r="BE22987" s="6"/>
      <c r="BF22987" s="6"/>
      <c r="BG22987" s="6"/>
    </row>
    <row r="22988" spans="34:59" x14ac:dyDescent="0.25">
      <c r="AH22988" s="10"/>
      <c r="AI22988" s="6"/>
      <c r="AJ22988" s="10"/>
      <c r="AK22988" s="10"/>
      <c r="AL22988" s="10"/>
      <c r="AM22988" s="10"/>
      <c r="AN22988" s="10"/>
      <c r="AO22988" s="10"/>
      <c r="AP22988" s="10"/>
      <c r="AQ22988" s="10"/>
      <c r="AR22988" s="10"/>
      <c r="AS22988" s="10"/>
      <c r="AT22988" s="10"/>
      <c r="AU22988" s="10"/>
      <c r="AV22988" s="10"/>
      <c r="AW22988" s="10"/>
      <c r="AX22988" s="10"/>
      <c r="AY22988" s="10"/>
      <c r="AZ22988" s="10"/>
      <c r="BA22988" s="10"/>
      <c r="BB22988" s="10"/>
      <c r="BC22988" s="10"/>
      <c r="BD22988" s="10"/>
      <c r="BE22988" s="10"/>
      <c r="BF22988" s="10"/>
      <c r="BG22988" s="6"/>
    </row>
    <row r="22989" spans="34:59" x14ac:dyDescent="0.25">
      <c r="AH22989" s="6"/>
      <c r="AI22989" s="6"/>
      <c r="AJ22989" s="6"/>
      <c r="AK22989" s="6"/>
      <c r="AL22989" s="6"/>
      <c r="AM22989" s="6"/>
      <c r="AN22989" s="6"/>
      <c r="AO22989" s="6"/>
      <c r="AP22989" s="6"/>
      <c r="AQ22989" s="6"/>
      <c r="AR22989" s="6"/>
      <c r="AS22989" s="6"/>
      <c r="AT22989" s="6"/>
      <c r="AU22989" s="6"/>
      <c r="AV22989" s="6"/>
      <c r="AW22989" s="6"/>
      <c r="AX22989" s="6"/>
      <c r="AY22989" s="6"/>
      <c r="AZ22989" s="6"/>
      <c r="BA22989" s="6"/>
      <c r="BB22989" s="6"/>
      <c r="BC22989" s="6"/>
      <c r="BD22989" s="6"/>
      <c r="BE22989" s="6"/>
      <c r="BF22989" s="6"/>
      <c r="BG22989" s="10"/>
    </row>
    <row r="22990" spans="34:59" x14ac:dyDescent="0.25">
      <c r="AH22990" s="10"/>
      <c r="AI22990" s="6"/>
    </row>
    <row r="22991" spans="34:59" x14ac:dyDescent="0.25">
      <c r="AH22991" s="6"/>
      <c r="AI22991" s="6"/>
      <c r="AJ22991" s="6"/>
      <c r="AK22991" s="6"/>
      <c r="AL22991" s="6"/>
      <c r="AM22991" s="6"/>
      <c r="AN22991" s="6"/>
      <c r="AO22991" s="6"/>
      <c r="AP22991" s="6"/>
      <c r="AQ22991" s="6"/>
      <c r="AR22991" s="6"/>
      <c r="AS22991" s="6"/>
      <c r="AT22991" s="6"/>
      <c r="AU22991" s="6"/>
      <c r="AV22991" s="6"/>
      <c r="AW22991" s="6"/>
      <c r="AX22991" s="6"/>
      <c r="AY22991" s="6"/>
      <c r="AZ22991" s="6"/>
      <c r="BA22991" s="6"/>
      <c r="BB22991" s="6"/>
      <c r="BC22991" s="6"/>
      <c r="BD22991" s="6"/>
      <c r="BE22991" s="6"/>
      <c r="BF22991" s="6"/>
      <c r="BG22991" s="6"/>
    </row>
    <row r="22992" spans="34:59" x14ac:dyDescent="0.25">
      <c r="AH22992" s="10"/>
      <c r="AI22992" s="6"/>
      <c r="AJ22992" s="10"/>
      <c r="AK22992" s="10"/>
      <c r="AL22992" s="10"/>
      <c r="AM22992" s="10"/>
      <c r="AN22992" s="10"/>
      <c r="AO22992" s="10"/>
      <c r="AP22992" s="10"/>
      <c r="AQ22992" s="10"/>
      <c r="AR22992" s="10"/>
      <c r="AS22992" s="10"/>
      <c r="AT22992" s="10"/>
      <c r="AU22992" s="10"/>
      <c r="AV22992" s="10"/>
      <c r="AW22992" s="10"/>
      <c r="AX22992" s="10"/>
      <c r="AY22992" s="10"/>
      <c r="AZ22992" s="10"/>
      <c r="BA22992" s="10"/>
      <c r="BB22992" s="10"/>
      <c r="BC22992" s="10"/>
      <c r="BD22992" s="10"/>
      <c r="BE22992" s="10"/>
      <c r="BF22992" s="10"/>
      <c r="BG22992" s="6"/>
    </row>
    <row r="22993" spans="34:59" x14ac:dyDescent="0.25">
      <c r="AH22993" s="6"/>
      <c r="AI22993" s="6"/>
      <c r="AJ22993" s="6"/>
      <c r="AK22993" s="6"/>
      <c r="AL22993" s="6"/>
      <c r="AM22993" s="6"/>
      <c r="AN22993" s="6"/>
      <c r="AO22993" s="6"/>
      <c r="AP22993" s="6"/>
      <c r="AQ22993" s="6"/>
      <c r="AR22993" s="6"/>
      <c r="AS22993" s="6"/>
      <c r="AT22993" s="6"/>
      <c r="AU22993" s="6"/>
      <c r="AV22993" s="6"/>
      <c r="AW22993" s="6"/>
      <c r="AX22993" s="6"/>
      <c r="AY22993" s="6"/>
      <c r="AZ22993" s="6"/>
      <c r="BA22993" s="6"/>
      <c r="BB22993" s="6"/>
      <c r="BC22993" s="6"/>
      <c r="BD22993" s="6"/>
      <c r="BE22993" s="6"/>
      <c r="BF22993" s="6"/>
      <c r="BG22993" s="10"/>
    </row>
    <row r="22994" spans="34:59" x14ac:dyDescent="0.25">
      <c r="AH22994" s="10"/>
      <c r="AI22994" s="6"/>
    </row>
    <row r="22995" spans="34:59" x14ac:dyDescent="0.25">
      <c r="AH22995" s="6"/>
      <c r="AI22995" s="6"/>
      <c r="AJ22995" s="6"/>
      <c r="AK22995" s="6"/>
      <c r="AL22995" s="6"/>
      <c r="AM22995" s="6"/>
      <c r="AN22995" s="6"/>
      <c r="AO22995" s="6"/>
      <c r="AP22995" s="6"/>
      <c r="AQ22995" s="6"/>
      <c r="AR22995" s="6"/>
      <c r="AS22995" s="6"/>
      <c r="AT22995" s="6"/>
      <c r="AU22995" s="6"/>
      <c r="AV22995" s="6"/>
      <c r="AW22995" s="6"/>
      <c r="AX22995" s="6"/>
      <c r="AY22995" s="6"/>
      <c r="AZ22995" s="6"/>
      <c r="BA22995" s="6"/>
      <c r="BB22995" s="6"/>
      <c r="BC22995" s="6"/>
      <c r="BD22995" s="6"/>
      <c r="BE22995" s="6"/>
      <c r="BF22995" s="6"/>
      <c r="BG22995" s="6"/>
    </row>
    <row r="22996" spans="34:59" x14ac:dyDescent="0.25">
      <c r="AH22996" s="10"/>
      <c r="AI22996" s="6"/>
      <c r="AJ22996" s="10"/>
      <c r="AK22996" s="10"/>
      <c r="AL22996" s="10"/>
      <c r="AM22996" s="10"/>
      <c r="AN22996" s="10"/>
      <c r="AO22996" s="10"/>
      <c r="AP22996" s="10"/>
      <c r="AQ22996" s="10"/>
      <c r="AR22996" s="10"/>
      <c r="AS22996" s="10"/>
      <c r="AT22996" s="10"/>
      <c r="AU22996" s="10"/>
      <c r="AV22996" s="10"/>
      <c r="AW22996" s="10"/>
      <c r="AX22996" s="10"/>
      <c r="AY22996" s="10"/>
      <c r="AZ22996" s="10"/>
      <c r="BA22996" s="10"/>
      <c r="BB22996" s="10"/>
      <c r="BC22996" s="10"/>
      <c r="BD22996" s="10"/>
      <c r="BE22996" s="10"/>
      <c r="BF22996" s="10"/>
      <c r="BG22996" s="6"/>
    </row>
    <row r="22998" spans="34:59" x14ac:dyDescent="0.25">
      <c r="AH22998" s="10"/>
      <c r="AI22998" s="6"/>
    </row>
    <row r="22999" spans="34:59" x14ac:dyDescent="0.25">
      <c r="AH22999" s="6"/>
      <c r="AI22999" s="6"/>
      <c r="AJ22999" s="6"/>
      <c r="AK22999" s="6"/>
      <c r="AL22999" s="6"/>
      <c r="AM22999" s="6"/>
      <c r="AN22999" s="6"/>
      <c r="AO22999" s="6"/>
      <c r="AP22999" s="6"/>
      <c r="AQ22999" s="6"/>
      <c r="AR22999" s="6"/>
      <c r="AS22999" s="6"/>
      <c r="AT22999" s="6"/>
      <c r="AU22999" s="6"/>
      <c r="AV22999" s="6"/>
      <c r="AW22999" s="6"/>
      <c r="AX22999" s="6"/>
      <c r="AY22999" s="6"/>
      <c r="AZ22999" s="6"/>
      <c r="BA22999" s="6"/>
      <c r="BB22999" s="6"/>
      <c r="BC22999" s="6"/>
      <c r="BD22999" s="6"/>
      <c r="BE22999" s="6"/>
      <c r="BF22999" s="6"/>
      <c r="BG22999" s="6"/>
    </row>
    <row r="23000" spans="34:59" x14ac:dyDescent="0.25">
      <c r="AH23000" s="10"/>
      <c r="AI23000" s="6"/>
      <c r="AJ23000" s="10"/>
      <c r="AK23000" s="10"/>
      <c r="AL23000" s="10"/>
      <c r="AM23000" s="10"/>
      <c r="AN23000" s="10"/>
      <c r="AO23000" s="10"/>
      <c r="AP23000" s="10"/>
      <c r="AQ23000" s="10"/>
      <c r="AR23000" s="10"/>
      <c r="AS23000" s="10"/>
      <c r="AT23000" s="10"/>
      <c r="AU23000" s="10"/>
      <c r="AV23000" s="10"/>
      <c r="AW23000" s="10"/>
      <c r="AX23000" s="10"/>
      <c r="AY23000" s="10"/>
      <c r="AZ23000" s="10"/>
      <c r="BA23000" s="10"/>
      <c r="BB23000" s="10"/>
      <c r="BC23000" s="10"/>
      <c r="BD23000" s="10"/>
      <c r="BE23000" s="10"/>
      <c r="BF23000" s="10"/>
      <c r="BG23000" s="6"/>
    </row>
    <row r="23001" spans="34:59" x14ac:dyDescent="0.25">
      <c r="AH23001" s="6"/>
      <c r="AI23001" s="6"/>
      <c r="AJ23001" s="6"/>
      <c r="AK23001" s="6"/>
      <c r="AL23001" s="6"/>
      <c r="AM23001" s="6"/>
      <c r="AN23001" s="6"/>
      <c r="AO23001" s="6"/>
      <c r="AP23001" s="6"/>
      <c r="AQ23001" s="6"/>
      <c r="AR23001" s="6"/>
      <c r="AS23001" s="6"/>
      <c r="AT23001" s="6"/>
      <c r="AU23001" s="6"/>
      <c r="AV23001" s="6"/>
      <c r="AW23001" s="6"/>
      <c r="AX23001" s="6"/>
      <c r="AY23001" s="6"/>
      <c r="AZ23001" s="6"/>
      <c r="BA23001" s="6"/>
      <c r="BB23001" s="6"/>
      <c r="BC23001" s="6"/>
      <c r="BD23001" s="6"/>
      <c r="BE23001" s="6"/>
      <c r="BF23001" s="6"/>
      <c r="BG23001" s="10"/>
    </row>
    <row r="23002" spans="34:59" x14ac:dyDescent="0.25">
      <c r="AH23002" s="10"/>
      <c r="AI23002" s="6"/>
    </row>
    <row r="23003" spans="34:59" x14ac:dyDescent="0.25">
      <c r="AH23003" s="6"/>
      <c r="AI23003" s="6"/>
      <c r="AJ23003" s="6"/>
      <c r="AK23003" s="6"/>
      <c r="AL23003" s="6"/>
      <c r="AM23003" s="6"/>
      <c r="AN23003" s="6"/>
      <c r="AO23003" s="6"/>
      <c r="AP23003" s="6"/>
      <c r="AQ23003" s="6"/>
      <c r="AR23003" s="6"/>
      <c r="AS23003" s="6"/>
      <c r="AT23003" s="6"/>
      <c r="AU23003" s="6"/>
      <c r="AV23003" s="6"/>
      <c r="AW23003" s="6"/>
      <c r="AX23003" s="6"/>
      <c r="AY23003" s="6"/>
      <c r="AZ23003" s="6"/>
      <c r="BA23003" s="6"/>
      <c r="BB23003" s="6"/>
      <c r="BC23003" s="6"/>
      <c r="BD23003" s="6"/>
      <c r="BE23003" s="6"/>
      <c r="BF23003" s="6"/>
      <c r="BG23003" s="6"/>
    </row>
    <row r="23004" spans="34:59" x14ac:dyDescent="0.25">
      <c r="AH23004" s="10"/>
      <c r="AI23004" s="6"/>
      <c r="AJ23004" s="10"/>
      <c r="AK23004" s="10"/>
      <c r="AL23004" s="10"/>
      <c r="AM23004" s="10"/>
      <c r="AN23004" s="10"/>
      <c r="AO23004" s="10"/>
      <c r="AP23004" s="10"/>
      <c r="AQ23004" s="10"/>
      <c r="AR23004" s="10"/>
      <c r="AS23004" s="10"/>
      <c r="AT23004" s="10"/>
      <c r="AU23004" s="10"/>
      <c r="AV23004" s="10"/>
      <c r="AW23004" s="10"/>
      <c r="AX23004" s="10"/>
      <c r="AY23004" s="10"/>
      <c r="AZ23004" s="10"/>
      <c r="BA23004" s="10"/>
      <c r="BB23004" s="10"/>
      <c r="BC23004" s="10"/>
      <c r="BD23004" s="10"/>
      <c r="BE23004" s="10"/>
      <c r="BF23004" s="10"/>
      <c r="BG23004" s="6"/>
    </row>
    <row r="23005" spans="34:59" x14ac:dyDescent="0.25">
      <c r="AH23005" s="6"/>
      <c r="AI23005" s="6"/>
      <c r="AJ23005" s="6"/>
      <c r="AK23005" s="6"/>
      <c r="AL23005" s="6"/>
      <c r="AM23005" s="6"/>
      <c r="AN23005" s="6"/>
      <c r="AO23005" s="6"/>
      <c r="AP23005" s="6"/>
      <c r="AQ23005" s="6"/>
      <c r="AR23005" s="6"/>
      <c r="AS23005" s="6"/>
      <c r="AT23005" s="6"/>
      <c r="AU23005" s="6"/>
      <c r="AV23005" s="6"/>
      <c r="AW23005" s="6"/>
      <c r="AX23005" s="6"/>
      <c r="AY23005" s="6"/>
      <c r="AZ23005" s="6"/>
      <c r="BA23005" s="6"/>
      <c r="BB23005" s="6"/>
      <c r="BC23005" s="6"/>
      <c r="BD23005" s="6"/>
      <c r="BE23005" s="6"/>
      <c r="BF23005" s="6"/>
      <c r="BG23005" s="10"/>
    </row>
    <row r="23006" spans="34:59" x14ac:dyDescent="0.25">
      <c r="AH23006" s="10"/>
      <c r="AI23006" s="6"/>
    </row>
    <row r="23007" spans="34:59" x14ac:dyDescent="0.25">
      <c r="AH23007" s="6"/>
      <c r="AI23007" s="6"/>
      <c r="AJ23007" s="6"/>
      <c r="AK23007" s="6"/>
      <c r="AL23007" s="6"/>
      <c r="AM23007" s="6"/>
      <c r="AN23007" s="6"/>
      <c r="AO23007" s="6"/>
      <c r="AP23007" s="6"/>
      <c r="AQ23007" s="6"/>
      <c r="AR23007" s="6"/>
      <c r="AS23007" s="6"/>
      <c r="AT23007" s="6"/>
      <c r="AU23007" s="6"/>
      <c r="AV23007" s="6"/>
      <c r="AW23007" s="6"/>
      <c r="AX23007" s="6"/>
      <c r="AY23007" s="6"/>
      <c r="AZ23007" s="6"/>
      <c r="BA23007" s="6"/>
      <c r="BB23007" s="6"/>
      <c r="BC23007" s="6"/>
      <c r="BD23007" s="6"/>
      <c r="BE23007" s="6"/>
      <c r="BF23007" s="6"/>
      <c r="BG23007" s="6"/>
    </row>
    <row r="23008" spans="34:59" x14ac:dyDescent="0.25">
      <c r="AH23008" s="10"/>
      <c r="AI23008" s="6"/>
      <c r="AJ23008" s="10"/>
      <c r="AK23008" s="10"/>
      <c r="AL23008" s="10"/>
      <c r="AM23008" s="10"/>
      <c r="AN23008" s="10"/>
      <c r="AO23008" s="10"/>
      <c r="AP23008" s="10"/>
      <c r="AQ23008" s="10"/>
      <c r="AR23008" s="10"/>
      <c r="AS23008" s="10"/>
      <c r="AT23008" s="10"/>
      <c r="AU23008" s="10"/>
      <c r="AV23008" s="10"/>
      <c r="AW23008" s="10"/>
      <c r="AX23008" s="10"/>
      <c r="AY23008" s="10"/>
      <c r="AZ23008" s="10"/>
      <c r="BA23008" s="10"/>
      <c r="BB23008" s="10"/>
      <c r="BC23008" s="10"/>
      <c r="BD23008" s="10"/>
      <c r="BE23008" s="10"/>
      <c r="BF23008" s="10"/>
      <c r="BG23008" s="6"/>
    </row>
    <row r="23009" spans="34:59" x14ac:dyDescent="0.25">
      <c r="AH23009" s="6"/>
      <c r="AI23009" s="6"/>
      <c r="AJ23009" s="6"/>
      <c r="AK23009" s="6"/>
      <c r="AL23009" s="6"/>
      <c r="AM23009" s="6"/>
      <c r="AN23009" s="6"/>
      <c r="AO23009" s="6"/>
      <c r="AP23009" s="6"/>
      <c r="AQ23009" s="6"/>
      <c r="AR23009" s="6"/>
      <c r="AS23009" s="6"/>
      <c r="AT23009" s="6"/>
      <c r="AU23009" s="6"/>
      <c r="AV23009" s="6"/>
      <c r="AW23009" s="6"/>
      <c r="AX23009" s="6"/>
      <c r="AY23009" s="6"/>
      <c r="AZ23009" s="6"/>
      <c r="BA23009" s="6"/>
      <c r="BB23009" s="6"/>
      <c r="BC23009" s="6"/>
      <c r="BD23009" s="6"/>
      <c r="BE23009" s="6"/>
      <c r="BF23009" s="6"/>
      <c r="BG23009" s="10"/>
    </row>
    <row r="23010" spans="34:59" x14ac:dyDescent="0.25">
      <c r="AH23010" s="10"/>
      <c r="AI23010" s="6"/>
    </row>
    <row r="23011" spans="34:59" x14ac:dyDescent="0.25">
      <c r="AH23011" s="6"/>
      <c r="AI23011" s="6"/>
      <c r="AJ23011" s="6"/>
      <c r="AK23011" s="6"/>
      <c r="AL23011" s="6"/>
      <c r="AM23011" s="6"/>
      <c r="AN23011" s="6"/>
      <c r="AO23011" s="6"/>
      <c r="AP23011" s="6"/>
      <c r="AQ23011" s="6"/>
      <c r="AR23011" s="6"/>
      <c r="AS23011" s="6"/>
      <c r="AT23011" s="6"/>
      <c r="AU23011" s="6"/>
      <c r="AV23011" s="6"/>
      <c r="AW23011" s="6"/>
      <c r="AX23011" s="6"/>
      <c r="AY23011" s="6"/>
      <c r="AZ23011" s="6"/>
      <c r="BA23011" s="6"/>
      <c r="BB23011" s="6"/>
      <c r="BC23011" s="6"/>
      <c r="BD23011" s="6"/>
      <c r="BE23011" s="6"/>
      <c r="BF23011" s="6"/>
      <c r="BG23011" s="6"/>
    </row>
    <row r="23012" spans="34:59" x14ac:dyDescent="0.25">
      <c r="AH23012" s="10"/>
      <c r="AI23012" s="6"/>
      <c r="AJ23012" s="10"/>
      <c r="AK23012" s="10"/>
      <c r="AL23012" s="10"/>
      <c r="AM23012" s="10"/>
      <c r="AN23012" s="10"/>
      <c r="AO23012" s="10"/>
      <c r="AP23012" s="10"/>
      <c r="AQ23012" s="10"/>
      <c r="AR23012" s="10"/>
      <c r="AS23012" s="10"/>
      <c r="AT23012" s="10"/>
      <c r="AU23012" s="10"/>
      <c r="AV23012" s="10"/>
      <c r="AW23012" s="10"/>
      <c r="AX23012" s="10"/>
      <c r="AY23012" s="10"/>
      <c r="AZ23012" s="10"/>
      <c r="BA23012" s="10"/>
      <c r="BB23012" s="10"/>
      <c r="BC23012" s="10"/>
      <c r="BD23012" s="10"/>
      <c r="BE23012" s="10"/>
      <c r="BF23012" s="10"/>
      <c r="BG23012" s="6"/>
    </row>
    <row r="23014" spans="34:59" x14ac:dyDescent="0.25">
      <c r="AH23014" s="10"/>
      <c r="AI23014" s="6"/>
    </row>
    <row r="23015" spans="34:59" x14ac:dyDescent="0.25">
      <c r="AH23015" s="6"/>
      <c r="AI23015" s="6"/>
      <c r="AJ23015" s="6"/>
      <c r="AK23015" s="6"/>
      <c r="AL23015" s="6"/>
      <c r="AM23015" s="6"/>
      <c r="AN23015" s="6"/>
      <c r="AO23015" s="6"/>
      <c r="AP23015" s="6"/>
      <c r="AQ23015" s="6"/>
      <c r="AR23015" s="6"/>
      <c r="AS23015" s="6"/>
      <c r="AT23015" s="6"/>
      <c r="AU23015" s="6"/>
      <c r="AV23015" s="6"/>
      <c r="AW23015" s="6"/>
      <c r="AX23015" s="6"/>
      <c r="AY23015" s="6"/>
      <c r="AZ23015" s="6"/>
      <c r="BA23015" s="6"/>
      <c r="BB23015" s="6"/>
      <c r="BC23015" s="6"/>
      <c r="BD23015" s="6"/>
      <c r="BE23015" s="6"/>
      <c r="BF23015" s="6"/>
      <c r="BG23015" s="6"/>
    </row>
    <row r="23016" spans="34:59" x14ac:dyDescent="0.25">
      <c r="AH23016" s="10"/>
      <c r="AI23016" s="6"/>
      <c r="AJ23016" s="10"/>
      <c r="AK23016" s="10"/>
      <c r="AL23016" s="10"/>
      <c r="AM23016" s="10"/>
      <c r="AN23016" s="10"/>
      <c r="AO23016" s="10"/>
      <c r="AP23016" s="10"/>
      <c r="AQ23016" s="10"/>
      <c r="AR23016" s="10"/>
      <c r="AS23016" s="10"/>
      <c r="AT23016" s="10"/>
      <c r="AU23016" s="10"/>
      <c r="AV23016" s="10"/>
      <c r="AW23016" s="10"/>
      <c r="AX23016" s="10"/>
      <c r="AY23016" s="10"/>
      <c r="AZ23016" s="10"/>
      <c r="BA23016" s="10"/>
      <c r="BB23016" s="10"/>
      <c r="BC23016" s="10"/>
      <c r="BD23016" s="10"/>
      <c r="BE23016" s="10"/>
      <c r="BF23016" s="10"/>
      <c r="BG23016" s="6"/>
    </row>
    <row r="23017" spans="34:59" x14ac:dyDescent="0.25">
      <c r="AH23017" s="6"/>
      <c r="AI23017" s="6"/>
      <c r="AJ23017" s="6"/>
      <c r="AK23017" s="6"/>
      <c r="AL23017" s="6"/>
      <c r="AM23017" s="6"/>
      <c r="AN23017" s="6"/>
      <c r="AO23017" s="6"/>
      <c r="AP23017" s="6"/>
      <c r="AQ23017" s="6"/>
      <c r="AR23017" s="6"/>
      <c r="AS23017" s="6"/>
      <c r="AT23017" s="6"/>
      <c r="AU23017" s="6"/>
      <c r="AV23017" s="6"/>
      <c r="AW23017" s="6"/>
      <c r="AX23017" s="6"/>
      <c r="AY23017" s="6"/>
      <c r="AZ23017" s="6"/>
      <c r="BA23017" s="6"/>
      <c r="BB23017" s="6"/>
      <c r="BC23017" s="6"/>
      <c r="BD23017" s="6"/>
      <c r="BE23017" s="6"/>
      <c r="BF23017" s="6"/>
      <c r="BG23017" s="10"/>
    </row>
    <row r="23018" spans="34:59" x14ac:dyDescent="0.25">
      <c r="AH23018" s="10"/>
      <c r="AI23018" s="6"/>
    </row>
    <row r="23019" spans="34:59" x14ac:dyDescent="0.25">
      <c r="AH23019" s="6"/>
      <c r="AI23019" s="6"/>
      <c r="AJ23019" s="6"/>
      <c r="AK23019" s="6"/>
      <c r="AL23019" s="6"/>
      <c r="AM23019" s="6"/>
      <c r="AN23019" s="6"/>
      <c r="AO23019" s="6"/>
      <c r="AP23019" s="6"/>
      <c r="AQ23019" s="6"/>
      <c r="AR23019" s="6"/>
      <c r="AS23019" s="6"/>
      <c r="AT23019" s="6"/>
      <c r="AU23019" s="6"/>
      <c r="AV23019" s="6"/>
      <c r="AW23019" s="6"/>
      <c r="AX23019" s="6"/>
      <c r="AY23019" s="6"/>
      <c r="AZ23019" s="6"/>
      <c r="BA23019" s="6"/>
      <c r="BB23019" s="6"/>
      <c r="BC23019" s="6"/>
      <c r="BD23019" s="6"/>
      <c r="BE23019" s="6"/>
      <c r="BF23019" s="6"/>
      <c r="BG23019" s="6"/>
    </row>
    <row r="23020" spans="34:59" x14ac:dyDescent="0.25">
      <c r="AH23020" s="10"/>
      <c r="AI23020" s="6"/>
      <c r="AJ23020" s="10"/>
      <c r="AK23020" s="10"/>
      <c r="AL23020" s="10"/>
      <c r="AM23020" s="10"/>
      <c r="AN23020" s="10"/>
      <c r="AO23020" s="10"/>
      <c r="AP23020" s="10"/>
      <c r="AQ23020" s="10"/>
      <c r="AR23020" s="10"/>
      <c r="AS23020" s="10"/>
      <c r="AT23020" s="10"/>
      <c r="AU23020" s="10"/>
      <c r="AV23020" s="10"/>
      <c r="AW23020" s="10"/>
      <c r="AX23020" s="10"/>
      <c r="AY23020" s="10"/>
      <c r="AZ23020" s="10"/>
      <c r="BA23020" s="10"/>
      <c r="BB23020" s="10"/>
      <c r="BC23020" s="10"/>
      <c r="BD23020" s="10"/>
      <c r="BE23020" s="10"/>
      <c r="BF23020" s="10"/>
      <c r="BG23020" s="6"/>
    </row>
    <row r="23021" spans="34:59" x14ac:dyDescent="0.25">
      <c r="AH23021" s="6"/>
      <c r="AI23021" s="6"/>
      <c r="AJ23021" s="6"/>
      <c r="AK23021" s="6"/>
      <c r="AL23021" s="6"/>
      <c r="AM23021" s="6"/>
      <c r="AN23021" s="6"/>
      <c r="AO23021" s="6"/>
      <c r="AP23021" s="6"/>
      <c r="AQ23021" s="6"/>
      <c r="AR23021" s="6"/>
      <c r="AS23021" s="6"/>
      <c r="AT23021" s="6"/>
      <c r="AU23021" s="6"/>
      <c r="AV23021" s="6"/>
      <c r="AW23021" s="6"/>
      <c r="AX23021" s="6"/>
      <c r="AY23021" s="6"/>
      <c r="AZ23021" s="6"/>
      <c r="BA23021" s="6"/>
      <c r="BB23021" s="6"/>
      <c r="BC23021" s="6"/>
      <c r="BD23021" s="6"/>
      <c r="BE23021" s="6"/>
      <c r="BF23021" s="6"/>
      <c r="BG23021" s="10"/>
    </row>
    <row r="23022" spans="34:59" x14ac:dyDescent="0.25">
      <c r="AH23022" s="10"/>
      <c r="AI23022" s="6"/>
    </row>
    <row r="23023" spans="34:59" x14ac:dyDescent="0.25">
      <c r="AH23023" s="6"/>
      <c r="AI23023" s="6"/>
      <c r="AJ23023" s="6"/>
      <c r="AK23023" s="6"/>
      <c r="AL23023" s="6"/>
      <c r="AM23023" s="6"/>
      <c r="AN23023" s="6"/>
      <c r="AO23023" s="6"/>
      <c r="AP23023" s="6"/>
      <c r="AQ23023" s="6"/>
      <c r="AR23023" s="6"/>
      <c r="AS23023" s="6"/>
      <c r="AT23023" s="6"/>
      <c r="AU23023" s="6"/>
      <c r="AV23023" s="6"/>
      <c r="AW23023" s="6"/>
      <c r="AX23023" s="6"/>
      <c r="AY23023" s="6"/>
      <c r="AZ23023" s="6"/>
      <c r="BA23023" s="6"/>
      <c r="BB23023" s="6"/>
      <c r="BC23023" s="6"/>
      <c r="BD23023" s="6"/>
      <c r="BE23023" s="6"/>
      <c r="BF23023" s="6"/>
      <c r="BG23023" s="6"/>
    </row>
    <row r="23024" spans="34:59" x14ac:dyDescent="0.25">
      <c r="AH23024" s="10"/>
      <c r="AI23024" s="6"/>
      <c r="AJ23024" s="10"/>
      <c r="AK23024" s="10"/>
      <c r="AL23024" s="10"/>
      <c r="AM23024" s="10"/>
      <c r="AN23024" s="10"/>
      <c r="AO23024" s="10"/>
      <c r="AP23024" s="10"/>
      <c r="AQ23024" s="10"/>
      <c r="AR23024" s="10"/>
      <c r="AS23024" s="10"/>
      <c r="AT23024" s="10"/>
      <c r="AU23024" s="10"/>
      <c r="AV23024" s="10"/>
      <c r="AW23024" s="10"/>
      <c r="AX23024" s="10"/>
      <c r="AY23024" s="10"/>
      <c r="AZ23024" s="10"/>
      <c r="BA23024" s="10"/>
      <c r="BB23024" s="10"/>
      <c r="BC23024" s="10"/>
      <c r="BD23024" s="10"/>
      <c r="BE23024" s="10"/>
      <c r="BF23024" s="10"/>
      <c r="BG23024" s="6"/>
    </row>
    <row r="23025" spans="34:59" x14ac:dyDescent="0.25">
      <c r="AH23025" s="6"/>
      <c r="AI23025" s="6"/>
      <c r="AJ23025" s="6"/>
      <c r="AK23025" s="6"/>
      <c r="AL23025" s="6"/>
      <c r="AM23025" s="6"/>
      <c r="AN23025" s="6"/>
      <c r="AO23025" s="6"/>
      <c r="AP23025" s="6"/>
      <c r="AQ23025" s="6"/>
      <c r="AR23025" s="6"/>
      <c r="AS23025" s="6"/>
      <c r="AT23025" s="6"/>
      <c r="AU23025" s="6"/>
      <c r="AV23025" s="6"/>
      <c r="AW23025" s="6"/>
      <c r="AX23025" s="6"/>
      <c r="AY23025" s="6"/>
      <c r="AZ23025" s="6"/>
      <c r="BA23025" s="6"/>
      <c r="BB23025" s="6"/>
      <c r="BC23025" s="6"/>
      <c r="BD23025" s="6"/>
      <c r="BE23025" s="6"/>
      <c r="BF23025" s="6"/>
      <c r="BG23025" s="10"/>
    </row>
    <row r="23026" spans="34:59" x14ac:dyDescent="0.25">
      <c r="AH23026" s="10"/>
      <c r="AI23026" s="6"/>
    </row>
    <row r="23027" spans="34:59" x14ac:dyDescent="0.25">
      <c r="AH23027" s="6"/>
      <c r="AI23027" s="6"/>
      <c r="AJ23027" s="6"/>
      <c r="AK23027" s="6"/>
      <c r="AL23027" s="6"/>
      <c r="AM23027" s="6"/>
      <c r="AN23027" s="6"/>
      <c r="AO23027" s="6"/>
      <c r="AP23027" s="6"/>
      <c r="AQ23027" s="6"/>
      <c r="AR23027" s="6"/>
      <c r="AS23027" s="6"/>
      <c r="AT23027" s="6"/>
      <c r="AU23027" s="6"/>
      <c r="AV23027" s="6"/>
      <c r="AW23027" s="6"/>
      <c r="AX23027" s="6"/>
      <c r="AY23027" s="6"/>
      <c r="AZ23027" s="6"/>
      <c r="BA23027" s="6"/>
      <c r="BB23027" s="6"/>
      <c r="BC23027" s="6"/>
      <c r="BD23027" s="6"/>
      <c r="BE23027" s="6"/>
      <c r="BF23027" s="6"/>
      <c r="BG23027" s="6"/>
    </row>
    <row r="23028" spans="34:59" x14ac:dyDescent="0.25">
      <c r="AH23028" s="10"/>
      <c r="AI23028" s="6"/>
      <c r="AJ23028" s="10"/>
      <c r="AK23028" s="10"/>
      <c r="AL23028" s="10"/>
      <c r="AM23028" s="10"/>
      <c r="AN23028" s="10"/>
      <c r="AO23028" s="10"/>
      <c r="AP23028" s="10"/>
      <c r="AQ23028" s="10"/>
      <c r="AR23028" s="10"/>
      <c r="AS23028" s="10"/>
      <c r="AT23028" s="10"/>
      <c r="AU23028" s="10"/>
      <c r="AV23028" s="10"/>
      <c r="AW23028" s="10"/>
      <c r="AX23028" s="10"/>
      <c r="AY23028" s="10"/>
      <c r="AZ23028" s="10"/>
      <c r="BA23028" s="10"/>
      <c r="BB23028" s="10"/>
      <c r="BC23028" s="10"/>
      <c r="BD23028" s="10"/>
      <c r="BE23028" s="10"/>
      <c r="BF23028" s="10"/>
      <c r="BG23028" s="6"/>
    </row>
    <row r="23030" spans="34:59" x14ac:dyDescent="0.25">
      <c r="AH23030" s="10"/>
      <c r="AI23030" s="6"/>
    </row>
    <row r="23031" spans="34:59" x14ac:dyDescent="0.25">
      <c r="AH23031" s="6"/>
      <c r="AI23031" s="6"/>
      <c r="AJ23031" s="6"/>
      <c r="AK23031" s="6"/>
      <c r="AL23031" s="6"/>
      <c r="AM23031" s="6"/>
      <c r="AN23031" s="6"/>
      <c r="AO23031" s="6"/>
      <c r="AP23031" s="6"/>
      <c r="AQ23031" s="6"/>
      <c r="AR23031" s="6"/>
      <c r="AS23031" s="6"/>
      <c r="AT23031" s="6"/>
      <c r="AU23031" s="6"/>
      <c r="AV23031" s="6"/>
      <c r="AW23031" s="6"/>
      <c r="AX23031" s="6"/>
      <c r="AY23031" s="6"/>
      <c r="AZ23031" s="6"/>
      <c r="BA23031" s="6"/>
      <c r="BB23031" s="6"/>
      <c r="BC23031" s="6"/>
      <c r="BD23031" s="6"/>
      <c r="BE23031" s="6"/>
      <c r="BF23031" s="6"/>
      <c r="BG23031" s="6"/>
    </row>
    <row r="23032" spans="34:59" x14ac:dyDescent="0.25">
      <c r="AH23032" s="10"/>
      <c r="AI23032" s="6"/>
      <c r="AJ23032" s="10"/>
      <c r="AK23032" s="10"/>
      <c r="AL23032" s="10"/>
      <c r="AM23032" s="10"/>
      <c r="AN23032" s="10"/>
      <c r="AO23032" s="10"/>
      <c r="AP23032" s="10"/>
      <c r="AQ23032" s="10"/>
      <c r="AR23032" s="10"/>
      <c r="AS23032" s="10"/>
      <c r="AT23032" s="10"/>
      <c r="AU23032" s="10"/>
      <c r="AV23032" s="10"/>
      <c r="AW23032" s="10"/>
      <c r="AX23032" s="10"/>
      <c r="AY23032" s="10"/>
      <c r="AZ23032" s="10"/>
      <c r="BA23032" s="10"/>
      <c r="BB23032" s="10"/>
      <c r="BC23032" s="10"/>
      <c r="BD23032" s="10"/>
      <c r="BE23032" s="10"/>
      <c r="BF23032" s="10"/>
      <c r="BG23032" s="6"/>
    </row>
    <row r="23033" spans="34:59" x14ac:dyDescent="0.25">
      <c r="AH23033" s="6"/>
      <c r="AI23033" s="6"/>
      <c r="AJ23033" s="6"/>
      <c r="AK23033" s="6"/>
      <c r="AL23033" s="6"/>
      <c r="AM23033" s="6"/>
      <c r="AN23033" s="6"/>
      <c r="AO23033" s="6"/>
      <c r="AP23033" s="6"/>
      <c r="AQ23033" s="6"/>
      <c r="AR23033" s="6"/>
      <c r="AS23033" s="6"/>
      <c r="AT23033" s="6"/>
      <c r="AU23033" s="6"/>
      <c r="AV23033" s="6"/>
      <c r="AW23033" s="6"/>
      <c r="AX23033" s="6"/>
      <c r="AY23033" s="6"/>
      <c r="AZ23033" s="6"/>
      <c r="BA23033" s="6"/>
      <c r="BB23033" s="6"/>
      <c r="BC23033" s="6"/>
      <c r="BD23033" s="6"/>
      <c r="BE23033" s="6"/>
      <c r="BF23033" s="6"/>
      <c r="BG23033" s="10"/>
    </row>
    <row r="23034" spans="34:59" x14ac:dyDescent="0.25">
      <c r="AH23034" s="10"/>
      <c r="AI23034" s="6"/>
    </row>
    <row r="23035" spans="34:59" x14ac:dyDescent="0.25">
      <c r="AH23035" s="6"/>
      <c r="AI23035" s="6"/>
      <c r="AJ23035" s="6"/>
      <c r="AK23035" s="6"/>
      <c r="AL23035" s="6"/>
      <c r="AM23035" s="6"/>
      <c r="AN23035" s="6"/>
      <c r="AO23035" s="6"/>
      <c r="AP23035" s="6"/>
      <c r="AQ23035" s="6"/>
      <c r="AR23035" s="6"/>
      <c r="AS23035" s="6"/>
      <c r="AT23035" s="6"/>
      <c r="AU23035" s="6"/>
      <c r="AV23035" s="6"/>
      <c r="AW23035" s="6"/>
      <c r="AX23035" s="6"/>
      <c r="AY23035" s="6"/>
      <c r="AZ23035" s="6"/>
      <c r="BA23035" s="6"/>
      <c r="BB23035" s="6"/>
      <c r="BC23035" s="6"/>
      <c r="BD23035" s="6"/>
      <c r="BE23035" s="6"/>
      <c r="BF23035" s="6"/>
      <c r="BG23035" s="6"/>
    </row>
    <row r="23036" spans="34:59" x14ac:dyDescent="0.25">
      <c r="AH23036" s="10"/>
      <c r="AI23036" s="6"/>
      <c r="AJ23036" s="10"/>
      <c r="AK23036" s="10"/>
      <c r="AL23036" s="10"/>
      <c r="AM23036" s="10"/>
      <c r="AN23036" s="10"/>
      <c r="AO23036" s="10"/>
      <c r="AP23036" s="10"/>
      <c r="AQ23036" s="10"/>
      <c r="AR23036" s="10"/>
      <c r="AS23036" s="10"/>
      <c r="AT23036" s="10"/>
      <c r="AU23036" s="10"/>
      <c r="AV23036" s="10"/>
      <c r="AW23036" s="10"/>
      <c r="AX23036" s="10"/>
      <c r="AY23036" s="10"/>
      <c r="AZ23036" s="10"/>
      <c r="BA23036" s="10"/>
      <c r="BB23036" s="10"/>
      <c r="BC23036" s="10"/>
      <c r="BD23036" s="10"/>
      <c r="BE23036" s="10"/>
      <c r="BF23036" s="10"/>
      <c r="BG23036" s="6"/>
    </row>
    <row r="23037" spans="34:59" x14ac:dyDescent="0.25">
      <c r="AH23037" s="6"/>
      <c r="AI23037" s="6"/>
      <c r="AJ23037" s="6"/>
      <c r="AK23037" s="6"/>
      <c r="AL23037" s="6"/>
      <c r="AM23037" s="6"/>
      <c r="AN23037" s="6"/>
      <c r="AO23037" s="6"/>
      <c r="AP23037" s="6"/>
      <c r="AQ23037" s="6"/>
      <c r="AR23037" s="6"/>
      <c r="AS23037" s="6"/>
      <c r="AT23037" s="6"/>
      <c r="AU23037" s="6"/>
      <c r="AV23037" s="6"/>
      <c r="AW23037" s="6"/>
      <c r="AX23037" s="6"/>
      <c r="AY23037" s="6"/>
      <c r="AZ23037" s="6"/>
      <c r="BA23037" s="6"/>
      <c r="BB23037" s="6"/>
      <c r="BC23037" s="6"/>
      <c r="BD23037" s="6"/>
      <c r="BE23037" s="6"/>
      <c r="BF23037" s="6"/>
      <c r="BG23037" s="10"/>
    </row>
    <row r="23038" spans="34:59" x14ac:dyDescent="0.25">
      <c r="AH23038" s="10"/>
      <c r="AI23038" s="6"/>
    </row>
    <row r="23039" spans="34:59" x14ac:dyDescent="0.25">
      <c r="AH23039" s="6"/>
      <c r="AI23039" s="6"/>
      <c r="AJ23039" s="6"/>
      <c r="AK23039" s="6"/>
      <c r="AL23039" s="6"/>
      <c r="AM23039" s="6"/>
      <c r="AN23039" s="6"/>
      <c r="AO23039" s="6"/>
      <c r="AP23039" s="6"/>
      <c r="AQ23039" s="6"/>
      <c r="AR23039" s="6"/>
      <c r="AS23039" s="6"/>
      <c r="AT23039" s="6"/>
      <c r="AU23039" s="6"/>
      <c r="AV23039" s="6"/>
      <c r="AW23039" s="6"/>
      <c r="AX23039" s="6"/>
      <c r="AY23039" s="6"/>
      <c r="AZ23039" s="6"/>
      <c r="BA23039" s="6"/>
      <c r="BB23039" s="6"/>
      <c r="BC23039" s="6"/>
      <c r="BD23039" s="6"/>
      <c r="BE23039" s="6"/>
      <c r="BF23039" s="6"/>
      <c r="BG23039" s="6"/>
    </row>
    <row r="23040" spans="34:59" x14ac:dyDescent="0.25">
      <c r="AH23040" s="10"/>
      <c r="AI23040" s="6"/>
      <c r="AJ23040" s="10"/>
      <c r="AK23040" s="10"/>
      <c r="AL23040" s="10"/>
      <c r="AM23040" s="10"/>
      <c r="AN23040" s="10"/>
      <c r="AO23040" s="10"/>
      <c r="AP23040" s="10"/>
      <c r="AQ23040" s="10"/>
      <c r="AR23040" s="10"/>
      <c r="AS23040" s="10"/>
      <c r="AT23040" s="10"/>
      <c r="AU23040" s="10"/>
      <c r="AV23040" s="10"/>
      <c r="AW23040" s="10"/>
      <c r="AX23040" s="10"/>
      <c r="AY23040" s="10"/>
      <c r="AZ23040" s="10"/>
      <c r="BA23040" s="10"/>
      <c r="BB23040" s="10"/>
      <c r="BC23040" s="10"/>
      <c r="BD23040" s="10"/>
      <c r="BE23040" s="10"/>
      <c r="BF23040" s="10"/>
      <c r="BG23040" s="6"/>
    </row>
    <row r="23041" spans="34:59" x14ac:dyDescent="0.25">
      <c r="AH23041" s="6"/>
      <c r="AI23041" s="6"/>
      <c r="AJ23041" s="6"/>
      <c r="AK23041" s="6"/>
      <c r="AL23041" s="6"/>
      <c r="AM23041" s="6"/>
      <c r="AN23041" s="6"/>
      <c r="AO23041" s="6"/>
      <c r="AP23041" s="6"/>
      <c r="AQ23041" s="6"/>
      <c r="AR23041" s="6"/>
      <c r="AS23041" s="6"/>
      <c r="AT23041" s="6"/>
      <c r="AU23041" s="6"/>
      <c r="AV23041" s="6"/>
      <c r="AW23041" s="6"/>
      <c r="AX23041" s="6"/>
      <c r="AY23041" s="6"/>
      <c r="AZ23041" s="6"/>
      <c r="BA23041" s="6"/>
      <c r="BB23041" s="6"/>
      <c r="BC23041" s="6"/>
      <c r="BD23041" s="6"/>
      <c r="BE23041" s="6"/>
      <c r="BF23041" s="6"/>
      <c r="BG23041" s="10"/>
    </row>
    <row r="23042" spans="34:59" x14ac:dyDescent="0.25">
      <c r="AH23042" s="10"/>
      <c r="AI23042" s="6"/>
    </row>
    <row r="23043" spans="34:59" x14ac:dyDescent="0.25">
      <c r="AH23043" s="6"/>
      <c r="AI23043" s="6"/>
      <c r="AJ23043" s="6"/>
      <c r="AK23043" s="6"/>
      <c r="AL23043" s="6"/>
      <c r="AM23043" s="6"/>
      <c r="AN23043" s="6"/>
      <c r="AO23043" s="6"/>
      <c r="AP23043" s="6"/>
      <c r="AQ23043" s="6"/>
      <c r="AR23043" s="6"/>
      <c r="AS23043" s="6"/>
      <c r="AT23043" s="6"/>
      <c r="AU23043" s="6"/>
      <c r="AV23043" s="6"/>
      <c r="AW23043" s="6"/>
      <c r="AX23043" s="6"/>
      <c r="AY23043" s="6"/>
      <c r="AZ23043" s="6"/>
      <c r="BA23043" s="6"/>
      <c r="BB23043" s="6"/>
      <c r="BC23043" s="6"/>
      <c r="BD23043" s="6"/>
      <c r="BE23043" s="6"/>
      <c r="BF23043" s="6"/>
      <c r="BG23043" s="6"/>
    </row>
    <row r="23044" spans="34:59" x14ac:dyDescent="0.25">
      <c r="AH23044" s="10"/>
      <c r="AI23044" s="6"/>
      <c r="AJ23044" s="10"/>
      <c r="AK23044" s="10"/>
      <c r="AL23044" s="10"/>
      <c r="AM23044" s="10"/>
      <c r="AN23044" s="10"/>
      <c r="AO23044" s="10"/>
      <c r="AP23044" s="10"/>
      <c r="AQ23044" s="10"/>
      <c r="AR23044" s="10"/>
      <c r="AS23044" s="10"/>
      <c r="AT23044" s="10"/>
      <c r="AU23044" s="10"/>
      <c r="AV23044" s="10"/>
      <c r="AW23044" s="10"/>
      <c r="AX23044" s="10"/>
      <c r="AY23044" s="10"/>
      <c r="AZ23044" s="10"/>
      <c r="BA23044" s="10"/>
      <c r="BB23044" s="10"/>
      <c r="BC23044" s="10"/>
      <c r="BD23044" s="10"/>
      <c r="BE23044" s="10"/>
      <c r="BF23044" s="10"/>
      <c r="BG23044" s="6"/>
    </row>
    <row r="23046" spans="34:59" x14ac:dyDescent="0.25">
      <c r="AH23046" s="10"/>
      <c r="AI23046" s="6"/>
    </row>
    <row r="23047" spans="34:59" x14ac:dyDescent="0.25">
      <c r="AH23047" s="6"/>
      <c r="AI23047" s="6"/>
      <c r="AJ23047" s="6"/>
      <c r="AK23047" s="6"/>
      <c r="AL23047" s="6"/>
      <c r="AM23047" s="6"/>
      <c r="AN23047" s="6"/>
      <c r="AO23047" s="6"/>
      <c r="AP23047" s="6"/>
      <c r="AQ23047" s="6"/>
      <c r="AR23047" s="6"/>
      <c r="AS23047" s="6"/>
      <c r="AT23047" s="6"/>
      <c r="AU23047" s="6"/>
      <c r="AV23047" s="6"/>
      <c r="AW23047" s="6"/>
      <c r="AX23047" s="6"/>
      <c r="AY23047" s="6"/>
      <c r="AZ23047" s="6"/>
      <c r="BA23047" s="6"/>
      <c r="BB23047" s="6"/>
      <c r="BC23047" s="6"/>
      <c r="BD23047" s="6"/>
      <c r="BE23047" s="6"/>
      <c r="BF23047" s="6"/>
      <c r="BG23047" s="6"/>
    </row>
    <row r="23048" spans="34:59" x14ac:dyDescent="0.25">
      <c r="AH23048" s="10"/>
      <c r="AI23048" s="6"/>
      <c r="AJ23048" s="10"/>
      <c r="AK23048" s="10"/>
      <c r="AL23048" s="10"/>
      <c r="AM23048" s="10"/>
      <c r="AN23048" s="10"/>
      <c r="AO23048" s="10"/>
      <c r="AP23048" s="10"/>
      <c r="AQ23048" s="10"/>
      <c r="AR23048" s="10"/>
      <c r="AS23048" s="10"/>
      <c r="AT23048" s="10"/>
      <c r="AU23048" s="10"/>
      <c r="AV23048" s="10"/>
      <c r="AW23048" s="10"/>
      <c r="AX23048" s="10"/>
      <c r="AY23048" s="10"/>
      <c r="AZ23048" s="10"/>
      <c r="BA23048" s="10"/>
      <c r="BB23048" s="10"/>
      <c r="BC23048" s="10"/>
      <c r="BD23048" s="10"/>
      <c r="BE23048" s="10"/>
      <c r="BF23048" s="10"/>
      <c r="BG23048" s="6"/>
    </row>
    <row r="23049" spans="34:59" x14ac:dyDescent="0.25">
      <c r="AH23049" s="6"/>
      <c r="AI23049" s="6"/>
      <c r="AJ23049" s="6"/>
      <c r="AK23049" s="6"/>
      <c r="AL23049" s="6"/>
      <c r="AM23049" s="6"/>
      <c r="AN23049" s="6"/>
      <c r="AO23049" s="6"/>
      <c r="AP23049" s="6"/>
      <c r="AQ23049" s="6"/>
      <c r="AR23049" s="6"/>
      <c r="AS23049" s="6"/>
      <c r="AT23049" s="6"/>
      <c r="AU23049" s="6"/>
      <c r="AV23049" s="6"/>
      <c r="AW23049" s="6"/>
      <c r="AX23049" s="6"/>
      <c r="AY23049" s="6"/>
      <c r="AZ23049" s="6"/>
      <c r="BA23049" s="6"/>
      <c r="BB23049" s="6"/>
      <c r="BC23049" s="6"/>
      <c r="BD23049" s="6"/>
      <c r="BE23049" s="6"/>
      <c r="BF23049" s="6"/>
      <c r="BG23049" s="10"/>
    </row>
    <row r="23050" spans="34:59" x14ac:dyDescent="0.25">
      <c r="AH23050" s="10"/>
      <c r="AI23050" s="6"/>
    </row>
    <row r="23051" spans="34:59" x14ac:dyDescent="0.25">
      <c r="AH23051" s="6"/>
      <c r="AI23051" s="6"/>
      <c r="AJ23051" s="6"/>
      <c r="AK23051" s="6"/>
      <c r="AL23051" s="6"/>
      <c r="AM23051" s="6"/>
      <c r="AN23051" s="6"/>
      <c r="AO23051" s="6"/>
      <c r="AP23051" s="6"/>
      <c r="AQ23051" s="6"/>
      <c r="AR23051" s="6"/>
      <c r="AS23051" s="6"/>
      <c r="AT23051" s="6"/>
      <c r="AU23051" s="6"/>
      <c r="AV23051" s="6"/>
      <c r="AW23051" s="6"/>
      <c r="AX23051" s="6"/>
      <c r="AY23051" s="6"/>
      <c r="AZ23051" s="6"/>
      <c r="BA23051" s="6"/>
      <c r="BB23051" s="6"/>
      <c r="BC23051" s="6"/>
      <c r="BD23051" s="6"/>
      <c r="BE23051" s="6"/>
      <c r="BF23051" s="6"/>
      <c r="BG23051" s="6"/>
    </row>
    <row r="23052" spans="34:59" x14ac:dyDescent="0.25">
      <c r="AH23052" s="10"/>
      <c r="AI23052" s="6"/>
      <c r="AJ23052" s="10"/>
      <c r="AK23052" s="10"/>
      <c r="AL23052" s="10"/>
      <c r="AM23052" s="10"/>
      <c r="AN23052" s="10"/>
      <c r="AO23052" s="10"/>
      <c r="AP23052" s="10"/>
      <c r="AQ23052" s="10"/>
      <c r="AR23052" s="10"/>
      <c r="AS23052" s="10"/>
      <c r="AT23052" s="10"/>
      <c r="AU23052" s="10"/>
      <c r="AV23052" s="10"/>
      <c r="AW23052" s="10"/>
      <c r="AX23052" s="10"/>
      <c r="AY23052" s="10"/>
      <c r="AZ23052" s="10"/>
      <c r="BA23052" s="10"/>
      <c r="BB23052" s="10"/>
      <c r="BC23052" s="10"/>
      <c r="BD23052" s="10"/>
      <c r="BE23052" s="10"/>
      <c r="BF23052" s="10"/>
      <c r="BG23052" s="6"/>
    </row>
    <row r="23053" spans="34:59" x14ac:dyDescent="0.25">
      <c r="AH23053" s="6"/>
      <c r="AI23053" s="6"/>
      <c r="AJ23053" s="6"/>
      <c r="AK23053" s="6"/>
      <c r="AL23053" s="6"/>
      <c r="AM23053" s="6"/>
      <c r="AN23053" s="6"/>
      <c r="AO23053" s="6"/>
      <c r="AP23053" s="6"/>
      <c r="AQ23053" s="6"/>
      <c r="AR23053" s="6"/>
      <c r="AS23053" s="6"/>
      <c r="AT23053" s="6"/>
      <c r="AU23053" s="6"/>
      <c r="AV23053" s="6"/>
      <c r="AW23053" s="6"/>
      <c r="AX23053" s="6"/>
      <c r="AY23053" s="6"/>
      <c r="AZ23053" s="6"/>
      <c r="BA23053" s="6"/>
      <c r="BB23053" s="6"/>
      <c r="BC23053" s="6"/>
      <c r="BD23053" s="6"/>
      <c r="BE23053" s="6"/>
      <c r="BF23053" s="6"/>
      <c r="BG23053" s="10"/>
    </row>
    <row r="23054" spans="34:59" x14ac:dyDescent="0.25">
      <c r="AH23054" s="10"/>
      <c r="AI23054" s="6"/>
    </row>
    <row r="23055" spans="34:59" x14ac:dyDescent="0.25">
      <c r="AH23055" s="6"/>
      <c r="AI23055" s="6"/>
      <c r="AJ23055" s="6"/>
      <c r="AK23055" s="6"/>
      <c r="AL23055" s="6"/>
      <c r="AM23055" s="6"/>
      <c r="AN23055" s="6"/>
      <c r="AO23055" s="6"/>
      <c r="AP23055" s="6"/>
      <c r="AQ23055" s="6"/>
      <c r="AR23055" s="6"/>
      <c r="AS23055" s="6"/>
      <c r="AT23055" s="6"/>
      <c r="AU23055" s="6"/>
      <c r="AV23055" s="6"/>
      <c r="AW23055" s="6"/>
      <c r="AX23055" s="6"/>
      <c r="AY23055" s="6"/>
      <c r="AZ23055" s="6"/>
      <c r="BA23055" s="6"/>
      <c r="BB23055" s="6"/>
      <c r="BC23055" s="6"/>
      <c r="BD23055" s="6"/>
      <c r="BE23055" s="6"/>
      <c r="BF23055" s="6"/>
      <c r="BG23055" s="6"/>
    </row>
    <row r="23056" spans="34:59" x14ac:dyDescent="0.25">
      <c r="AH23056" s="10"/>
      <c r="AI23056" s="6"/>
      <c r="AJ23056" s="10"/>
      <c r="AK23056" s="10"/>
      <c r="AL23056" s="10"/>
      <c r="AM23056" s="10"/>
      <c r="AN23056" s="10"/>
      <c r="AO23056" s="10"/>
      <c r="AP23056" s="10"/>
      <c r="AQ23056" s="10"/>
      <c r="AR23056" s="10"/>
      <c r="AS23056" s="10"/>
      <c r="AT23056" s="10"/>
      <c r="AU23056" s="10"/>
      <c r="AV23056" s="10"/>
      <c r="AW23056" s="10"/>
      <c r="AX23056" s="10"/>
      <c r="AY23056" s="10"/>
      <c r="AZ23056" s="10"/>
      <c r="BA23056" s="10"/>
      <c r="BB23056" s="10"/>
      <c r="BC23056" s="10"/>
      <c r="BD23056" s="10"/>
      <c r="BE23056" s="10"/>
      <c r="BF23056" s="10"/>
      <c r="BG23056" s="6"/>
    </row>
    <row r="23057" spans="34:59" x14ac:dyDescent="0.25">
      <c r="AH23057" s="6"/>
      <c r="AI23057" s="6"/>
      <c r="AJ23057" s="6"/>
      <c r="AK23057" s="6"/>
      <c r="AL23057" s="6"/>
      <c r="AM23057" s="6"/>
      <c r="AN23057" s="6"/>
      <c r="AO23057" s="6"/>
      <c r="AP23057" s="6"/>
      <c r="AQ23057" s="6"/>
      <c r="AR23057" s="6"/>
      <c r="AS23057" s="6"/>
      <c r="AT23057" s="6"/>
      <c r="AU23057" s="6"/>
      <c r="AV23057" s="6"/>
      <c r="AW23057" s="6"/>
      <c r="AX23057" s="6"/>
      <c r="AY23057" s="6"/>
      <c r="AZ23057" s="6"/>
      <c r="BA23057" s="6"/>
      <c r="BB23057" s="6"/>
      <c r="BC23057" s="6"/>
      <c r="BD23057" s="6"/>
      <c r="BE23057" s="6"/>
      <c r="BF23057" s="6"/>
      <c r="BG23057" s="10"/>
    </row>
    <row r="23058" spans="34:59" x14ac:dyDescent="0.25">
      <c r="AH23058" s="10"/>
      <c r="AI23058" s="6"/>
    </row>
    <row r="23059" spans="34:59" x14ac:dyDescent="0.25">
      <c r="AH23059" s="6"/>
      <c r="AI23059" s="6"/>
      <c r="AJ23059" s="6"/>
      <c r="AK23059" s="6"/>
      <c r="AL23059" s="6"/>
      <c r="AM23059" s="6"/>
      <c r="AN23059" s="6"/>
      <c r="AO23059" s="6"/>
      <c r="AP23059" s="6"/>
      <c r="AQ23059" s="6"/>
      <c r="AR23059" s="6"/>
      <c r="AS23059" s="6"/>
      <c r="AT23059" s="6"/>
      <c r="AU23059" s="6"/>
      <c r="AV23059" s="6"/>
      <c r="AW23059" s="6"/>
      <c r="AX23059" s="6"/>
      <c r="AY23059" s="6"/>
      <c r="AZ23059" s="6"/>
      <c r="BA23059" s="6"/>
      <c r="BB23059" s="6"/>
      <c r="BC23059" s="6"/>
      <c r="BD23059" s="6"/>
      <c r="BE23059" s="6"/>
      <c r="BF23059" s="6"/>
      <c r="BG23059" s="6"/>
    </row>
    <row r="23060" spans="34:59" x14ac:dyDescent="0.25">
      <c r="AH23060" s="10"/>
      <c r="AI23060" s="6"/>
      <c r="AJ23060" s="10"/>
      <c r="AK23060" s="10"/>
      <c r="AL23060" s="10"/>
      <c r="AM23060" s="10"/>
      <c r="AN23060" s="10"/>
      <c r="AO23060" s="10"/>
      <c r="AP23060" s="10"/>
      <c r="AQ23060" s="10"/>
      <c r="AR23060" s="10"/>
      <c r="AS23060" s="10"/>
      <c r="AT23060" s="10"/>
      <c r="AU23060" s="10"/>
      <c r="AV23060" s="10"/>
      <c r="AW23060" s="10"/>
      <c r="AX23060" s="10"/>
      <c r="AY23060" s="10"/>
      <c r="AZ23060" s="10"/>
      <c r="BA23060" s="10"/>
      <c r="BB23060" s="10"/>
      <c r="BC23060" s="10"/>
      <c r="BD23060" s="10"/>
      <c r="BE23060" s="10"/>
      <c r="BF23060" s="10"/>
      <c r="BG23060" s="6"/>
    </row>
    <row r="23062" spans="34:59" x14ac:dyDescent="0.25">
      <c r="AH23062" s="10"/>
      <c r="AI23062" s="6"/>
    </row>
    <row r="23063" spans="34:59" x14ac:dyDescent="0.25">
      <c r="AH23063" s="6"/>
      <c r="AI23063" s="6"/>
      <c r="AJ23063" s="6"/>
      <c r="AK23063" s="6"/>
      <c r="AL23063" s="6"/>
      <c r="AM23063" s="6"/>
      <c r="AN23063" s="6"/>
      <c r="AO23063" s="6"/>
      <c r="AP23063" s="6"/>
      <c r="AQ23063" s="6"/>
      <c r="AR23063" s="6"/>
      <c r="AS23063" s="6"/>
      <c r="AT23063" s="6"/>
      <c r="AU23063" s="6"/>
      <c r="AV23063" s="6"/>
      <c r="AW23063" s="6"/>
      <c r="AX23063" s="6"/>
      <c r="AY23063" s="6"/>
      <c r="AZ23063" s="6"/>
      <c r="BA23063" s="6"/>
      <c r="BB23063" s="6"/>
      <c r="BC23063" s="6"/>
      <c r="BD23063" s="6"/>
      <c r="BE23063" s="6"/>
      <c r="BF23063" s="6"/>
      <c r="BG23063" s="6"/>
    </row>
    <row r="23064" spans="34:59" x14ac:dyDescent="0.25">
      <c r="AH23064" s="10"/>
      <c r="AI23064" s="6"/>
      <c r="AJ23064" s="10"/>
      <c r="AK23064" s="10"/>
      <c r="AL23064" s="10"/>
      <c r="AM23064" s="10"/>
      <c r="AN23064" s="10"/>
      <c r="AO23064" s="10"/>
      <c r="AP23064" s="10"/>
      <c r="AQ23064" s="10"/>
      <c r="AR23064" s="10"/>
      <c r="AS23064" s="10"/>
      <c r="AT23064" s="10"/>
      <c r="AU23064" s="10"/>
      <c r="AV23064" s="10"/>
      <c r="AW23064" s="10"/>
      <c r="AX23064" s="10"/>
      <c r="AY23064" s="10"/>
      <c r="AZ23064" s="10"/>
      <c r="BA23064" s="10"/>
      <c r="BB23064" s="10"/>
      <c r="BC23064" s="10"/>
      <c r="BD23064" s="10"/>
      <c r="BE23064" s="10"/>
      <c r="BF23064" s="10"/>
      <c r="BG23064" s="6"/>
    </row>
    <row r="23065" spans="34:59" x14ac:dyDescent="0.25">
      <c r="AH23065" s="6"/>
      <c r="AI23065" s="6"/>
      <c r="AJ23065" s="6"/>
      <c r="AK23065" s="6"/>
      <c r="AL23065" s="6"/>
      <c r="AM23065" s="6"/>
      <c r="AN23065" s="6"/>
      <c r="AO23065" s="6"/>
      <c r="AP23065" s="6"/>
      <c r="AQ23065" s="6"/>
      <c r="AR23065" s="6"/>
      <c r="AS23065" s="6"/>
      <c r="AT23065" s="6"/>
      <c r="AU23065" s="6"/>
      <c r="AV23065" s="6"/>
      <c r="AW23065" s="6"/>
      <c r="AX23065" s="6"/>
      <c r="AY23065" s="6"/>
      <c r="AZ23065" s="6"/>
      <c r="BA23065" s="6"/>
      <c r="BB23065" s="6"/>
      <c r="BC23065" s="6"/>
      <c r="BD23065" s="6"/>
      <c r="BE23065" s="6"/>
      <c r="BF23065" s="6"/>
      <c r="BG23065" s="10"/>
    </row>
    <row r="23066" spans="34:59" x14ac:dyDescent="0.25">
      <c r="AH23066" s="10"/>
      <c r="AI23066" s="6"/>
    </row>
    <row r="23067" spans="34:59" x14ac:dyDescent="0.25">
      <c r="AH23067" s="6"/>
      <c r="AI23067" s="6"/>
      <c r="AJ23067" s="6"/>
      <c r="AK23067" s="6"/>
      <c r="AL23067" s="6"/>
      <c r="AM23067" s="6"/>
      <c r="AN23067" s="6"/>
      <c r="AO23067" s="6"/>
      <c r="AP23067" s="6"/>
      <c r="AQ23067" s="6"/>
      <c r="AR23067" s="6"/>
      <c r="AS23067" s="6"/>
      <c r="AT23067" s="6"/>
      <c r="AU23067" s="6"/>
      <c r="AV23067" s="6"/>
      <c r="AW23067" s="6"/>
      <c r="AX23067" s="6"/>
      <c r="AY23067" s="6"/>
      <c r="AZ23067" s="6"/>
      <c r="BA23067" s="6"/>
      <c r="BB23067" s="6"/>
      <c r="BC23067" s="6"/>
      <c r="BD23067" s="6"/>
      <c r="BE23067" s="6"/>
      <c r="BF23067" s="6"/>
      <c r="BG23067" s="6"/>
    </row>
    <row r="23068" spans="34:59" x14ac:dyDescent="0.25">
      <c r="AH23068" s="10"/>
      <c r="AI23068" s="6"/>
      <c r="AJ23068" s="10"/>
      <c r="AK23068" s="10"/>
      <c r="AL23068" s="10"/>
      <c r="AM23068" s="10"/>
      <c r="AN23068" s="10"/>
      <c r="AO23068" s="10"/>
      <c r="AP23068" s="10"/>
      <c r="AQ23068" s="10"/>
      <c r="AR23068" s="10"/>
      <c r="AS23068" s="10"/>
      <c r="AT23068" s="10"/>
      <c r="AU23068" s="10"/>
      <c r="AV23068" s="10"/>
      <c r="AW23068" s="10"/>
      <c r="AX23068" s="10"/>
      <c r="AY23068" s="10"/>
      <c r="AZ23068" s="10"/>
      <c r="BA23068" s="10"/>
      <c r="BB23068" s="10"/>
      <c r="BC23068" s="10"/>
      <c r="BD23068" s="10"/>
      <c r="BE23068" s="10"/>
      <c r="BF23068" s="10"/>
      <c r="BG23068" s="6"/>
    </row>
    <row r="23069" spans="34:59" x14ac:dyDescent="0.25">
      <c r="AH23069" s="6"/>
      <c r="AI23069" s="6"/>
      <c r="AJ23069" s="6"/>
      <c r="AK23069" s="6"/>
      <c r="AL23069" s="6"/>
      <c r="AM23069" s="6"/>
      <c r="AN23069" s="6"/>
      <c r="AO23069" s="6"/>
      <c r="AP23069" s="6"/>
      <c r="AQ23069" s="6"/>
      <c r="AR23069" s="6"/>
      <c r="AS23069" s="6"/>
      <c r="AT23069" s="6"/>
      <c r="AU23069" s="6"/>
      <c r="AV23069" s="6"/>
      <c r="AW23069" s="6"/>
      <c r="AX23069" s="6"/>
      <c r="AY23069" s="6"/>
      <c r="AZ23069" s="6"/>
      <c r="BA23069" s="6"/>
      <c r="BB23069" s="6"/>
      <c r="BC23069" s="6"/>
      <c r="BD23069" s="6"/>
      <c r="BE23069" s="6"/>
      <c r="BF23069" s="6"/>
      <c r="BG23069" s="10"/>
    </row>
    <row r="23070" spans="34:59" x14ac:dyDescent="0.25">
      <c r="AH23070" s="10"/>
      <c r="AI23070" s="6"/>
    </row>
    <row r="23071" spans="34:59" x14ac:dyDescent="0.25">
      <c r="AH23071" s="6"/>
      <c r="AI23071" s="6"/>
      <c r="AJ23071" s="6"/>
      <c r="AK23071" s="6"/>
      <c r="AL23071" s="6"/>
      <c r="AM23071" s="6"/>
      <c r="AN23071" s="6"/>
      <c r="AO23071" s="6"/>
      <c r="AP23071" s="6"/>
      <c r="AQ23071" s="6"/>
      <c r="AR23071" s="6"/>
      <c r="AS23071" s="6"/>
      <c r="AT23071" s="6"/>
      <c r="AU23071" s="6"/>
      <c r="AV23071" s="6"/>
      <c r="AW23071" s="6"/>
      <c r="AX23071" s="6"/>
      <c r="AY23071" s="6"/>
      <c r="AZ23071" s="6"/>
      <c r="BA23071" s="6"/>
      <c r="BB23071" s="6"/>
      <c r="BC23071" s="6"/>
      <c r="BD23071" s="6"/>
      <c r="BE23071" s="6"/>
      <c r="BF23071" s="6"/>
      <c r="BG23071" s="6"/>
    </row>
    <row r="23072" spans="34:59" x14ac:dyDescent="0.25">
      <c r="AH23072" s="10"/>
      <c r="AI23072" s="6"/>
      <c r="AJ23072" s="10"/>
      <c r="AK23072" s="10"/>
      <c r="AL23072" s="10"/>
      <c r="AM23072" s="10"/>
      <c r="AN23072" s="10"/>
      <c r="AO23072" s="10"/>
      <c r="AP23072" s="10"/>
      <c r="AQ23072" s="10"/>
      <c r="AR23072" s="10"/>
      <c r="AS23072" s="10"/>
      <c r="AT23072" s="10"/>
      <c r="AU23072" s="10"/>
      <c r="AV23072" s="10"/>
      <c r="AW23072" s="10"/>
      <c r="AX23072" s="10"/>
      <c r="AY23072" s="10"/>
      <c r="AZ23072" s="10"/>
      <c r="BA23072" s="10"/>
      <c r="BB23072" s="10"/>
      <c r="BC23072" s="10"/>
      <c r="BD23072" s="10"/>
      <c r="BE23072" s="10"/>
      <c r="BF23072" s="10"/>
      <c r="BG23072" s="6"/>
    </row>
    <row r="23073" spans="34:59" x14ac:dyDescent="0.25">
      <c r="AH23073" s="6"/>
      <c r="AI23073" s="6"/>
      <c r="AJ23073" s="6"/>
      <c r="AK23073" s="6"/>
      <c r="AL23073" s="6"/>
      <c r="AM23073" s="6"/>
      <c r="AN23073" s="6"/>
      <c r="AO23073" s="6"/>
      <c r="AP23073" s="6"/>
      <c r="AQ23073" s="6"/>
      <c r="AR23073" s="6"/>
      <c r="AS23073" s="6"/>
      <c r="AT23073" s="6"/>
      <c r="AU23073" s="6"/>
      <c r="AV23073" s="6"/>
      <c r="AW23073" s="6"/>
      <c r="AX23073" s="6"/>
      <c r="AY23073" s="6"/>
      <c r="AZ23073" s="6"/>
      <c r="BA23073" s="6"/>
      <c r="BB23073" s="6"/>
      <c r="BC23073" s="6"/>
      <c r="BD23073" s="6"/>
      <c r="BE23073" s="6"/>
      <c r="BF23073" s="6"/>
      <c r="BG23073" s="10"/>
    </row>
    <row r="23074" spans="34:59" x14ac:dyDescent="0.25">
      <c r="AH23074" s="10"/>
      <c r="AI23074" s="6"/>
    </row>
    <row r="23075" spans="34:59" x14ac:dyDescent="0.25">
      <c r="AH23075" s="6"/>
      <c r="AI23075" s="6"/>
      <c r="AJ23075" s="6"/>
      <c r="AK23075" s="6"/>
      <c r="AL23075" s="6"/>
      <c r="AM23075" s="6"/>
      <c r="AN23075" s="6"/>
      <c r="AO23075" s="6"/>
      <c r="AP23075" s="6"/>
      <c r="AQ23075" s="6"/>
      <c r="AR23075" s="6"/>
      <c r="AS23075" s="6"/>
      <c r="AT23075" s="6"/>
      <c r="AU23075" s="6"/>
      <c r="AV23075" s="6"/>
      <c r="AW23075" s="6"/>
      <c r="AX23075" s="6"/>
      <c r="AY23075" s="6"/>
      <c r="AZ23075" s="6"/>
      <c r="BA23075" s="6"/>
      <c r="BB23075" s="6"/>
      <c r="BC23075" s="6"/>
      <c r="BD23075" s="6"/>
      <c r="BE23075" s="6"/>
      <c r="BF23075" s="6"/>
      <c r="BG23075" s="6"/>
    </row>
    <row r="23076" spans="34:59" x14ac:dyDescent="0.25">
      <c r="AH23076" s="10"/>
      <c r="AI23076" s="6"/>
      <c r="AJ23076" s="10"/>
      <c r="AK23076" s="10"/>
      <c r="AL23076" s="10"/>
      <c r="AM23076" s="10"/>
      <c r="AN23076" s="10"/>
      <c r="AO23076" s="10"/>
      <c r="AP23076" s="10"/>
      <c r="AQ23076" s="10"/>
      <c r="AR23076" s="10"/>
      <c r="AS23076" s="10"/>
      <c r="AT23076" s="10"/>
      <c r="AU23076" s="10"/>
      <c r="AV23076" s="10"/>
      <c r="AW23076" s="10"/>
      <c r="AX23076" s="10"/>
      <c r="AY23076" s="10"/>
      <c r="AZ23076" s="10"/>
      <c r="BA23076" s="10"/>
      <c r="BB23076" s="10"/>
      <c r="BC23076" s="10"/>
      <c r="BD23076" s="10"/>
      <c r="BE23076" s="10"/>
      <c r="BF23076" s="10"/>
      <c r="BG23076" s="6"/>
    </row>
    <row r="23078" spans="34:59" x14ac:dyDescent="0.25">
      <c r="AH23078" s="10"/>
      <c r="AI23078" s="6"/>
    </row>
    <row r="23079" spans="34:59" x14ac:dyDescent="0.25">
      <c r="AH23079" s="6"/>
      <c r="AI23079" s="6"/>
      <c r="AJ23079" s="6"/>
      <c r="AK23079" s="6"/>
      <c r="AL23079" s="6"/>
      <c r="AM23079" s="6"/>
      <c r="AN23079" s="6"/>
      <c r="AO23079" s="6"/>
      <c r="AP23079" s="6"/>
      <c r="AQ23079" s="6"/>
      <c r="AR23079" s="6"/>
      <c r="AS23079" s="6"/>
      <c r="AT23079" s="6"/>
      <c r="AU23079" s="6"/>
      <c r="AV23079" s="6"/>
      <c r="AW23079" s="6"/>
      <c r="AX23079" s="6"/>
      <c r="AY23079" s="6"/>
      <c r="AZ23079" s="6"/>
      <c r="BA23079" s="6"/>
      <c r="BB23079" s="6"/>
      <c r="BC23079" s="6"/>
      <c r="BD23079" s="6"/>
      <c r="BE23079" s="6"/>
      <c r="BF23079" s="6"/>
      <c r="BG23079" s="6"/>
    </row>
    <row r="23080" spans="34:59" x14ac:dyDescent="0.25">
      <c r="AH23080" s="10"/>
      <c r="AI23080" s="6"/>
      <c r="AJ23080" s="10"/>
      <c r="AK23080" s="10"/>
      <c r="AL23080" s="10"/>
      <c r="AM23080" s="10"/>
      <c r="AN23080" s="10"/>
      <c r="AO23080" s="10"/>
      <c r="AP23080" s="10"/>
      <c r="AQ23080" s="10"/>
      <c r="AR23080" s="10"/>
      <c r="AS23080" s="10"/>
      <c r="AT23080" s="10"/>
      <c r="AU23080" s="10"/>
      <c r="AV23080" s="10"/>
      <c r="AW23080" s="10"/>
      <c r="AX23080" s="10"/>
      <c r="AY23080" s="10"/>
      <c r="AZ23080" s="10"/>
      <c r="BA23080" s="10"/>
      <c r="BB23080" s="10"/>
      <c r="BC23080" s="10"/>
      <c r="BD23080" s="10"/>
      <c r="BE23080" s="10"/>
      <c r="BF23080" s="10"/>
      <c r="BG23080" s="6"/>
    </row>
    <row r="23081" spans="34:59" x14ac:dyDescent="0.25">
      <c r="AH23081" s="6"/>
      <c r="AI23081" s="6"/>
      <c r="AJ23081" s="6"/>
      <c r="AK23081" s="6"/>
      <c r="AL23081" s="6"/>
      <c r="AM23081" s="6"/>
      <c r="AN23081" s="6"/>
      <c r="AO23081" s="6"/>
      <c r="AP23081" s="6"/>
      <c r="AQ23081" s="6"/>
      <c r="AR23081" s="6"/>
      <c r="AS23081" s="6"/>
      <c r="AT23081" s="6"/>
      <c r="AU23081" s="6"/>
      <c r="AV23081" s="6"/>
      <c r="AW23081" s="6"/>
      <c r="AX23081" s="6"/>
      <c r="AY23081" s="6"/>
      <c r="AZ23081" s="6"/>
      <c r="BA23081" s="6"/>
      <c r="BB23081" s="6"/>
      <c r="BC23081" s="6"/>
      <c r="BD23081" s="6"/>
      <c r="BE23081" s="6"/>
      <c r="BF23081" s="6"/>
      <c r="BG23081" s="10"/>
    </row>
    <row r="23082" spans="34:59" x14ac:dyDescent="0.25">
      <c r="AH23082" s="10"/>
      <c r="AI23082" s="6"/>
    </row>
    <row r="23083" spans="34:59" x14ac:dyDescent="0.25">
      <c r="AH23083" s="6"/>
      <c r="AI23083" s="6"/>
      <c r="AJ23083" s="6"/>
      <c r="AK23083" s="6"/>
      <c r="AL23083" s="6"/>
      <c r="AM23083" s="6"/>
      <c r="AN23083" s="6"/>
      <c r="AO23083" s="6"/>
      <c r="AP23083" s="6"/>
      <c r="AQ23083" s="6"/>
      <c r="AR23083" s="6"/>
      <c r="AS23083" s="6"/>
      <c r="AT23083" s="6"/>
      <c r="AU23083" s="6"/>
      <c r="AV23083" s="6"/>
      <c r="AW23083" s="6"/>
      <c r="AX23083" s="6"/>
      <c r="AY23083" s="6"/>
      <c r="AZ23083" s="6"/>
      <c r="BA23083" s="6"/>
      <c r="BB23083" s="6"/>
      <c r="BC23083" s="6"/>
      <c r="BD23083" s="6"/>
      <c r="BE23083" s="6"/>
      <c r="BF23083" s="6"/>
      <c r="BG23083" s="6"/>
    </row>
    <row r="23084" spans="34:59" x14ac:dyDescent="0.25">
      <c r="AH23084" s="10"/>
      <c r="AI23084" s="6"/>
      <c r="AJ23084" s="10"/>
      <c r="AK23084" s="10"/>
      <c r="AL23084" s="10"/>
      <c r="AM23084" s="10"/>
      <c r="AN23084" s="10"/>
      <c r="AO23084" s="10"/>
      <c r="AP23084" s="10"/>
      <c r="AQ23084" s="10"/>
      <c r="AR23084" s="10"/>
      <c r="AS23084" s="10"/>
      <c r="AT23084" s="10"/>
      <c r="AU23084" s="10"/>
      <c r="AV23084" s="10"/>
      <c r="AW23084" s="10"/>
      <c r="AX23084" s="10"/>
      <c r="AY23084" s="10"/>
      <c r="AZ23084" s="10"/>
      <c r="BA23084" s="10"/>
      <c r="BB23084" s="10"/>
      <c r="BC23084" s="10"/>
      <c r="BD23084" s="10"/>
      <c r="BE23084" s="10"/>
      <c r="BF23084" s="10"/>
      <c r="BG23084" s="6"/>
    </row>
    <row r="23085" spans="34:59" x14ac:dyDescent="0.25">
      <c r="AH23085" s="6"/>
      <c r="AI23085" s="6"/>
      <c r="AJ23085" s="6"/>
      <c r="AK23085" s="6"/>
      <c r="AL23085" s="6"/>
      <c r="AM23085" s="6"/>
      <c r="AN23085" s="6"/>
      <c r="AO23085" s="6"/>
      <c r="AP23085" s="6"/>
      <c r="AQ23085" s="6"/>
      <c r="AR23085" s="6"/>
      <c r="AS23085" s="6"/>
      <c r="AT23085" s="6"/>
      <c r="AU23085" s="6"/>
      <c r="AV23085" s="6"/>
      <c r="AW23085" s="6"/>
      <c r="AX23085" s="6"/>
      <c r="AY23085" s="6"/>
      <c r="AZ23085" s="6"/>
      <c r="BA23085" s="6"/>
      <c r="BB23085" s="6"/>
      <c r="BC23085" s="6"/>
      <c r="BD23085" s="6"/>
      <c r="BE23085" s="6"/>
      <c r="BF23085" s="6"/>
      <c r="BG23085" s="10"/>
    </row>
    <row r="23086" spans="34:59" x14ac:dyDescent="0.25">
      <c r="AH23086" s="10"/>
      <c r="AI23086" s="6"/>
    </row>
    <row r="23087" spans="34:59" x14ac:dyDescent="0.25">
      <c r="AH23087" s="6"/>
      <c r="AI23087" s="6"/>
      <c r="AJ23087" s="6"/>
      <c r="AK23087" s="6"/>
      <c r="AL23087" s="6"/>
      <c r="AM23087" s="6"/>
      <c r="AN23087" s="6"/>
      <c r="AO23087" s="6"/>
      <c r="AP23087" s="6"/>
      <c r="AQ23087" s="6"/>
      <c r="AR23087" s="6"/>
      <c r="AS23087" s="6"/>
      <c r="AT23087" s="6"/>
      <c r="AU23087" s="6"/>
      <c r="AV23087" s="6"/>
      <c r="AW23087" s="6"/>
      <c r="AX23087" s="6"/>
      <c r="AY23087" s="6"/>
      <c r="AZ23087" s="6"/>
      <c r="BA23087" s="6"/>
      <c r="BB23087" s="6"/>
      <c r="BC23087" s="6"/>
      <c r="BD23087" s="6"/>
      <c r="BE23087" s="6"/>
      <c r="BF23087" s="6"/>
      <c r="BG23087" s="6"/>
    </row>
    <row r="23088" spans="34:59" x14ac:dyDescent="0.25">
      <c r="AH23088" s="10"/>
      <c r="AI23088" s="6"/>
      <c r="AJ23088" s="10"/>
      <c r="AK23088" s="10"/>
      <c r="AL23088" s="10"/>
      <c r="AM23088" s="10"/>
      <c r="AN23088" s="10"/>
      <c r="AO23088" s="10"/>
      <c r="AP23088" s="10"/>
      <c r="AQ23088" s="10"/>
      <c r="AR23088" s="10"/>
      <c r="AS23088" s="10"/>
      <c r="AT23088" s="10"/>
      <c r="AU23088" s="10"/>
      <c r="AV23088" s="10"/>
      <c r="AW23088" s="10"/>
      <c r="AX23088" s="10"/>
      <c r="AY23088" s="10"/>
      <c r="AZ23088" s="10"/>
      <c r="BA23088" s="10"/>
      <c r="BB23088" s="10"/>
      <c r="BC23088" s="10"/>
      <c r="BD23088" s="10"/>
      <c r="BE23088" s="10"/>
      <c r="BF23088" s="10"/>
      <c r="BG23088" s="6"/>
    </row>
    <row r="23089" spans="34:59" x14ac:dyDescent="0.25">
      <c r="AH23089" s="6"/>
      <c r="AI23089" s="6"/>
      <c r="AJ23089" s="6"/>
      <c r="AK23089" s="6"/>
      <c r="AL23089" s="6"/>
      <c r="AM23089" s="6"/>
      <c r="AN23089" s="6"/>
      <c r="AO23089" s="6"/>
      <c r="AP23089" s="6"/>
      <c r="AQ23089" s="6"/>
      <c r="AR23089" s="6"/>
      <c r="AS23089" s="6"/>
      <c r="AT23089" s="6"/>
      <c r="AU23089" s="6"/>
      <c r="AV23089" s="6"/>
      <c r="AW23089" s="6"/>
      <c r="AX23089" s="6"/>
      <c r="AY23089" s="6"/>
      <c r="AZ23089" s="6"/>
      <c r="BA23089" s="6"/>
      <c r="BB23089" s="6"/>
      <c r="BC23089" s="6"/>
      <c r="BD23089" s="6"/>
      <c r="BE23089" s="6"/>
      <c r="BF23089" s="6"/>
      <c r="BG23089" s="10"/>
    </row>
    <row r="23090" spans="34:59" x14ac:dyDescent="0.25">
      <c r="AH23090" s="10"/>
      <c r="AI23090" s="6"/>
    </row>
    <row r="23091" spans="34:59" x14ac:dyDescent="0.25">
      <c r="AH23091" s="6"/>
      <c r="AI23091" s="6"/>
      <c r="AJ23091" s="6"/>
      <c r="AK23091" s="6"/>
      <c r="AL23091" s="6"/>
      <c r="AM23091" s="6"/>
      <c r="AN23091" s="6"/>
      <c r="AO23091" s="6"/>
      <c r="AP23091" s="6"/>
      <c r="AQ23091" s="6"/>
      <c r="AR23091" s="6"/>
      <c r="AS23091" s="6"/>
      <c r="AT23091" s="6"/>
      <c r="AU23091" s="6"/>
      <c r="AV23091" s="6"/>
      <c r="AW23091" s="6"/>
      <c r="AX23091" s="6"/>
      <c r="AY23091" s="6"/>
      <c r="AZ23091" s="6"/>
      <c r="BA23091" s="6"/>
      <c r="BB23091" s="6"/>
      <c r="BC23091" s="6"/>
      <c r="BD23091" s="6"/>
      <c r="BE23091" s="6"/>
      <c r="BF23091" s="6"/>
      <c r="BG23091" s="6"/>
    </row>
    <row r="23092" spans="34:59" x14ac:dyDescent="0.25">
      <c r="AH23092" s="10"/>
      <c r="AI23092" s="6"/>
      <c r="AJ23092" s="10"/>
      <c r="AK23092" s="10"/>
      <c r="AL23092" s="10"/>
      <c r="AM23092" s="10"/>
      <c r="AN23092" s="10"/>
      <c r="AO23092" s="10"/>
      <c r="AP23092" s="10"/>
      <c r="AQ23092" s="10"/>
      <c r="AR23092" s="10"/>
      <c r="AS23092" s="10"/>
      <c r="AT23092" s="10"/>
      <c r="AU23092" s="10"/>
      <c r="AV23092" s="10"/>
      <c r="AW23092" s="10"/>
      <c r="AX23092" s="10"/>
      <c r="AY23092" s="10"/>
      <c r="AZ23092" s="10"/>
      <c r="BA23092" s="10"/>
      <c r="BB23092" s="10"/>
      <c r="BC23092" s="10"/>
      <c r="BD23092" s="10"/>
      <c r="BE23092" s="10"/>
      <c r="BF23092" s="10"/>
      <c r="BG23092" s="6"/>
    </row>
    <row r="23094" spans="34:59" x14ac:dyDescent="0.25">
      <c r="AH23094" s="10"/>
      <c r="AI23094" s="6"/>
    </row>
    <row r="23095" spans="34:59" x14ac:dyDescent="0.25">
      <c r="AH23095" s="6"/>
      <c r="AI23095" s="6"/>
      <c r="AJ23095" s="6"/>
      <c r="AK23095" s="6"/>
      <c r="AL23095" s="6"/>
      <c r="AM23095" s="6"/>
      <c r="AN23095" s="6"/>
      <c r="AO23095" s="6"/>
      <c r="AP23095" s="6"/>
      <c r="AQ23095" s="6"/>
      <c r="AR23095" s="6"/>
      <c r="AS23095" s="6"/>
      <c r="AT23095" s="6"/>
      <c r="AU23095" s="6"/>
      <c r="AV23095" s="6"/>
      <c r="AW23095" s="6"/>
      <c r="AX23095" s="6"/>
      <c r="AY23095" s="6"/>
      <c r="AZ23095" s="6"/>
      <c r="BA23095" s="6"/>
      <c r="BB23095" s="6"/>
      <c r="BC23095" s="6"/>
      <c r="BD23095" s="6"/>
      <c r="BE23095" s="6"/>
      <c r="BF23095" s="6"/>
      <c r="BG23095" s="6"/>
    </row>
    <row r="23096" spans="34:59" x14ac:dyDescent="0.25">
      <c r="AH23096" s="10"/>
      <c r="AI23096" s="6"/>
      <c r="AJ23096" s="10"/>
      <c r="AK23096" s="10"/>
      <c r="AL23096" s="10"/>
      <c r="AM23096" s="10"/>
      <c r="AN23096" s="10"/>
      <c r="AO23096" s="10"/>
      <c r="AP23096" s="10"/>
      <c r="AQ23096" s="10"/>
      <c r="AR23096" s="10"/>
      <c r="AS23096" s="10"/>
      <c r="AT23096" s="10"/>
      <c r="AU23096" s="10"/>
      <c r="AV23096" s="10"/>
      <c r="AW23096" s="10"/>
      <c r="AX23096" s="10"/>
      <c r="AY23096" s="10"/>
      <c r="AZ23096" s="10"/>
      <c r="BA23096" s="10"/>
      <c r="BB23096" s="10"/>
      <c r="BC23096" s="10"/>
      <c r="BD23096" s="10"/>
      <c r="BE23096" s="10"/>
      <c r="BF23096" s="10"/>
      <c r="BG23096" s="6"/>
    </row>
    <row r="23097" spans="34:59" x14ac:dyDescent="0.25">
      <c r="AH23097" s="6"/>
      <c r="AI23097" s="6"/>
      <c r="AJ23097" s="6"/>
      <c r="AK23097" s="6"/>
      <c r="AL23097" s="6"/>
      <c r="AM23097" s="6"/>
      <c r="AN23097" s="6"/>
      <c r="AO23097" s="6"/>
      <c r="AP23097" s="6"/>
      <c r="AQ23097" s="6"/>
      <c r="AR23097" s="6"/>
      <c r="AS23097" s="6"/>
      <c r="AT23097" s="6"/>
      <c r="AU23097" s="6"/>
      <c r="AV23097" s="6"/>
      <c r="AW23097" s="6"/>
      <c r="AX23097" s="6"/>
      <c r="AY23097" s="6"/>
      <c r="AZ23097" s="6"/>
      <c r="BA23097" s="6"/>
      <c r="BB23097" s="6"/>
      <c r="BC23097" s="6"/>
      <c r="BD23097" s="6"/>
      <c r="BE23097" s="6"/>
      <c r="BF23097" s="6"/>
      <c r="BG23097" s="10"/>
    </row>
    <row r="23098" spans="34:59" x14ac:dyDescent="0.25">
      <c r="AH23098" s="10"/>
      <c r="AI23098" s="6"/>
    </row>
    <row r="23099" spans="34:59" x14ac:dyDescent="0.25">
      <c r="AH23099" s="6"/>
      <c r="AI23099" s="6"/>
      <c r="AJ23099" s="6"/>
      <c r="AK23099" s="6"/>
      <c r="AL23099" s="6"/>
      <c r="AM23099" s="6"/>
      <c r="AN23099" s="6"/>
      <c r="AO23099" s="6"/>
      <c r="AP23099" s="6"/>
      <c r="AQ23099" s="6"/>
      <c r="AR23099" s="6"/>
      <c r="AS23099" s="6"/>
      <c r="AT23099" s="6"/>
      <c r="AU23099" s="6"/>
      <c r="AV23099" s="6"/>
      <c r="AW23099" s="6"/>
      <c r="AX23099" s="6"/>
      <c r="AY23099" s="6"/>
      <c r="AZ23099" s="6"/>
      <c r="BA23099" s="6"/>
      <c r="BB23099" s="6"/>
      <c r="BC23099" s="6"/>
      <c r="BD23099" s="6"/>
      <c r="BE23099" s="6"/>
      <c r="BF23099" s="6"/>
      <c r="BG23099" s="6"/>
    </row>
    <row r="23100" spans="34:59" x14ac:dyDescent="0.25">
      <c r="AH23100" s="10"/>
      <c r="AI23100" s="6"/>
      <c r="AJ23100" s="10"/>
      <c r="AK23100" s="10"/>
      <c r="AL23100" s="10"/>
      <c r="AM23100" s="10"/>
      <c r="AN23100" s="10"/>
      <c r="AO23100" s="10"/>
      <c r="AP23100" s="10"/>
      <c r="AQ23100" s="10"/>
      <c r="AR23100" s="10"/>
      <c r="AS23100" s="10"/>
      <c r="AT23100" s="10"/>
      <c r="AU23100" s="10"/>
      <c r="AV23100" s="10"/>
      <c r="AW23100" s="10"/>
      <c r="AX23100" s="10"/>
      <c r="AY23100" s="10"/>
      <c r="AZ23100" s="10"/>
      <c r="BA23100" s="10"/>
      <c r="BB23100" s="10"/>
      <c r="BC23100" s="10"/>
      <c r="BD23100" s="10"/>
      <c r="BE23100" s="10"/>
      <c r="BF23100" s="10"/>
      <c r="BG23100" s="6"/>
    </row>
    <row r="23101" spans="34:59" x14ac:dyDescent="0.25">
      <c r="AH23101" s="6"/>
      <c r="AI23101" s="6"/>
      <c r="AJ23101" s="6"/>
      <c r="AK23101" s="6"/>
      <c r="AL23101" s="6"/>
      <c r="AM23101" s="6"/>
      <c r="AN23101" s="6"/>
      <c r="AO23101" s="6"/>
      <c r="AP23101" s="6"/>
      <c r="AQ23101" s="6"/>
      <c r="AR23101" s="6"/>
      <c r="AS23101" s="6"/>
      <c r="AT23101" s="6"/>
      <c r="AU23101" s="6"/>
      <c r="AV23101" s="6"/>
      <c r="AW23101" s="6"/>
      <c r="AX23101" s="6"/>
      <c r="AY23101" s="6"/>
      <c r="AZ23101" s="6"/>
      <c r="BA23101" s="6"/>
      <c r="BB23101" s="6"/>
      <c r="BC23101" s="6"/>
      <c r="BD23101" s="6"/>
      <c r="BE23101" s="6"/>
      <c r="BF23101" s="6"/>
      <c r="BG23101" s="10"/>
    </row>
    <row r="23102" spans="34:59" x14ac:dyDescent="0.25">
      <c r="AH23102" s="10"/>
      <c r="AI23102" s="6"/>
    </row>
    <row r="23103" spans="34:59" x14ac:dyDescent="0.25">
      <c r="AH23103" s="6"/>
      <c r="AI23103" s="6"/>
      <c r="AJ23103" s="6"/>
      <c r="AK23103" s="6"/>
      <c r="AL23103" s="6"/>
      <c r="AM23103" s="6"/>
      <c r="AN23103" s="6"/>
      <c r="AO23103" s="6"/>
      <c r="AP23103" s="6"/>
      <c r="AQ23103" s="6"/>
      <c r="AR23103" s="6"/>
      <c r="AS23103" s="6"/>
      <c r="AT23103" s="6"/>
      <c r="AU23103" s="6"/>
      <c r="AV23103" s="6"/>
      <c r="AW23103" s="6"/>
      <c r="AX23103" s="6"/>
      <c r="AY23103" s="6"/>
      <c r="AZ23103" s="6"/>
      <c r="BA23103" s="6"/>
      <c r="BB23103" s="6"/>
      <c r="BC23103" s="6"/>
      <c r="BD23103" s="6"/>
      <c r="BE23103" s="6"/>
      <c r="BF23103" s="6"/>
      <c r="BG23103" s="6"/>
    </row>
    <row r="23104" spans="34:59" x14ac:dyDescent="0.25">
      <c r="AH23104" s="10"/>
      <c r="AI23104" s="6"/>
      <c r="AJ23104" s="10"/>
      <c r="AK23104" s="10"/>
      <c r="AL23104" s="10"/>
      <c r="AM23104" s="10"/>
      <c r="AN23104" s="10"/>
      <c r="AO23104" s="10"/>
      <c r="AP23104" s="10"/>
      <c r="AQ23104" s="10"/>
      <c r="AR23104" s="10"/>
      <c r="AS23104" s="10"/>
      <c r="AT23104" s="10"/>
      <c r="AU23104" s="10"/>
      <c r="AV23104" s="10"/>
      <c r="AW23104" s="10"/>
      <c r="AX23104" s="10"/>
      <c r="AY23104" s="10"/>
      <c r="AZ23104" s="10"/>
      <c r="BA23104" s="10"/>
      <c r="BB23104" s="10"/>
      <c r="BC23104" s="10"/>
      <c r="BD23104" s="10"/>
      <c r="BE23104" s="10"/>
      <c r="BF23104" s="10"/>
      <c r="BG23104" s="6"/>
    </row>
    <row r="23105" spans="34:59" x14ac:dyDescent="0.25">
      <c r="AH23105" s="6"/>
      <c r="AI23105" s="6"/>
      <c r="AJ23105" s="6"/>
      <c r="AK23105" s="6"/>
      <c r="AL23105" s="6"/>
      <c r="AM23105" s="6"/>
      <c r="AN23105" s="6"/>
      <c r="AO23105" s="6"/>
      <c r="AP23105" s="6"/>
      <c r="AQ23105" s="6"/>
      <c r="AR23105" s="6"/>
      <c r="AS23105" s="6"/>
      <c r="AT23105" s="6"/>
      <c r="AU23105" s="6"/>
      <c r="AV23105" s="6"/>
      <c r="AW23105" s="6"/>
      <c r="AX23105" s="6"/>
      <c r="AY23105" s="6"/>
      <c r="AZ23105" s="6"/>
      <c r="BA23105" s="6"/>
      <c r="BB23105" s="6"/>
      <c r="BC23105" s="6"/>
      <c r="BD23105" s="6"/>
      <c r="BE23105" s="6"/>
      <c r="BF23105" s="6"/>
      <c r="BG23105" s="10"/>
    </row>
    <row r="23106" spans="34:59" x14ac:dyDescent="0.25">
      <c r="AH23106" s="10"/>
      <c r="AI23106" s="6"/>
    </row>
    <row r="23107" spans="34:59" x14ac:dyDescent="0.25">
      <c r="AH23107" s="6"/>
      <c r="AI23107" s="6"/>
      <c r="AJ23107" s="6"/>
      <c r="AK23107" s="6"/>
      <c r="AL23107" s="6"/>
      <c r="AM23107" s="6"/>
      <c r="AN23107" s="6"/>
      <c r="AO23107" s="6"/>
      <c r="AP23107" s="6"/>
      <c r="AQ23107" s="6"/>
      <c r="AR23107" s="6"/>
      <c r="AS23107" s="6"/>
      <c r="AT23107" s="6"/>
      <c r="AU23107" s="6"/>
      <c r="AV23107" s="6"/>
      <c r="AW23107" s="6"/>
      <c r="AX23107" s="6"/>
      <c r="AY23107" s="6"/>
      <c r="AZ23107" s="6"/>
      <c r="BA23107" s="6"/>
      <c r="BB23107" s="6"/>
      <c r="BC23107" s="6"/>
      <c r="BD23107" s="6"/>
      <c r="BE23107" s="6"/>
      <c r="BF23107" s="6"/>
      <c r="BG23107" s="6"/>
    </row>
    <row r="23108" spans="34:59" x14ac:dyDescent="0.25">
      <c r="AH23108" s="10"/>
      <c r="AI23108" s="6"/>
      <c r="AJ23108" s="10"/>
      <c r="AK23108" s="10"/>
      <c r="AL23108" s="10"/>
      <c r="AM23108" s="10"/>
      <c r="AN23108" s="10"/>
      <c r="AO23108" s="10"/>
      <c r="AP23108" s="10"/>
      <c r="AQ23108" s="10"/>
      <c r="AR23108" s="10"/>
      <c r="AS23108" s="10"/>
      <c r="AT23108" s="10"/>
      <c r="AU23108" s="10"/>
      <c r="AV23108" s="10"/>
      <c r="AW23108" s="10"/>
      <c r="AX23108" s="10"/>
      <c r="AY23108" s="10"/>
      <c r="AZ23108" s="10"/>
      <c r="BA23108" s="10"/>
      <c r="BB23108" s="10"/>
      <c r="BC23108" s="10"/>
      <c r="BD23108" s="10"/>
      <c r="BE23108" s="10"/>
      <c r="BF23108" s="10"/>
      <c r="BG23108" s="6"/>
    </row>
    <row r="23110" spans="34:59" x14ac:dyDescent="0.25">
      <c r="AH23110" s="10"/>
      <c r="AI23110" s="6"/>
    </row>
    <row r="23111" spans="34:59" x14ac:dyDescent="0.25">
      <c r="AH23111" s="6"/>
      <c r="AI23111" s="6"/>
      <c r="AJ23111" s="6"/>
      <c r="AK23111" s="6"/>
      <c r="AL23111" s="6"/>
      <c r="AM23111" s="6"/>
      <c r="AN23111" s="6"/>
      <c r="AO23111" s="6"/>
      <c r="AP23111" s="6"/>
      <c r="AQ23111" s="6"/>
      <c r="AR23111" s="6"/>
      <c r="AS23111" s="6"/>
      <c r="AT23111" s="6"/>
      <c r="AU23111" s="6"/>
      <c r="AV23111" s="6"/>
      <c r="AW23111" s="6"/>
      <c r="AX23111" s="6"/>
      <c r="AY23111" s="6"/>
      <c r="AZ23111" s="6"/>
      <c r="BA23111" s="6"/>
      <c r="BB23111" s="6"/>
      <c r="BC23111" s="6"/>
      <c r="BD23111" s="6"/>
      <c r="BE23111" s="6"/>
      <c r="BF23111" s="6"/>
      <c r="BG23111" s="6"/>
    </row>
    <row r="23112" spans="34:59" x14ac:dyDescent="0.25">
      <c r="AH23112" s="10"/>
      <c r="AI23112" s="6"/>
      <c r="AJ23112" s="10"/>
      <c r="AK23112" s="10"/>
      <c r="AL23112" s="10"/>
      <c r="AM23112" s="10"/>
      <c r="AN23112" s="10"/>
      <c r="AO23112" s="10"/>
      <c r="AP23112" s="10"/>
      <c r="AQ23112" s="10"/>
      <c r="AR23112" s="10"/>
      <c r="AS23112" s="10"/>
      <c r="AT23112" s="10"/>
      <c r="AU23112" s="10"/>
      <c r="AV23112" s="10"/>
      <c r="AW23112" s="10"/>
      <c r="AX23112" s="10"/>
      <c r="AY23112" s="10"/>
      <c r="AZ23112" s="10"/>
      <c r="BA23112" s="10"/>
      <c r="BB23112" s="10"/>
      <c r="BC23112" s="10"/>
      <c r="BD23112" s="10"/>
      <c r="BE23112" s="10"/>
      <c r="BF23112" s="10"/>
      <c r="BG23112" s="6"/>
    </row>
    <row r="23113" spans="34:59" x14ac:dyDescent="0.25">
      <c r="AH23113" s="6"/>
      <c r="AI23113" s="6"/>
      <c r="AJ23113" s="6"/>
      <c r="AK23113" s="6"/>
      <c r="AL23113" s="6"/>
      <c r="AM23113" s="6"/>
      <c r="AN23113" s="6"/>
      <c r="AO23113" s="6"/>
      <c r="AP23113" s="6"/>
      <c r="AQ23113" s="6"/>
      <c r="AR23113" s="6"/>
      <c r="AS23113" s="6"/>
      <c r="AT23113" s="6"/>
      <c r="AU23113" s="6"/>
      <c r="AV23113" s="6"/>
      <c r="AW23113" s="6"/>
      <c r="AX23113" s="6"/>
      <c r="AY23113" s="6"/>
      <c r="AZ23113" s="6"/>
      <c r="BA23113" s="6"/>
      <c r="BB23113" s="6"/>
      <c r="BC23113" s="6"/>
      <c r="BD23113" s="6"/>
      <c r="BE23113" s="6"/>
      <c r="BF23113" s="6"/>
      <c r="BG23113" s="10"/>
    </row>
    <row r="23114" spans="34:59" x14ac:dyDescent="0.25">
      <c r="AH23114" s="10"/>
      <c r="AI23114" s="6"/>
    </row>
    <row r="23115" spans="34:59" x14ac:dyDescent="0.25">
      <c r="AH23115" s="6"/>
      <c r="AI23115" s="6"/>
      <c r="AJ23115" s="6"/>
      <c r="AK23115" s="6"/>
      <c r="AL23115" s="6"/>
      <c r="AM23115" s="6"/>
      <c r="AN23115" s="6"/>
      <c r="AO23115" s="6"/>
      <c r="AP23115" s="6"/>
      <c r="AQ23115" s="6"/>
      <c r="AR23115" s="6"/>
      <c r="AS23115" s="6"/>
      <c r="AT23115" s="6"/>
      <c r="AU23115" s="6"/>
      <c r="AV23115" s="6"/>
      <c r="AW23115" s="6"/>
      <c r="AX23115" s="6"/>
      <c r="AY23115" s="6"/>
      <c r="AZ23115" s="6"/>
      <c r="BA23115" s="6"/>
      <c r="BB23115" s="6"/>
      <c r="BC23115" s="6"/>
      <c r="BD23115" s="6"/>
      <c r="BE23115" s="6"/>
      <c r="BF23115" s="6"/>
      <c r="BG23115" s="6"/>
    </row>
    <row r="23116" spans="34:59" x14ac:dyDescent="0.25">
      <c r="AH23116" s="10"/>
      <c r="AI23116" s="6"/>
      <c r="AJ23116" s="10"/>
      <c r="AK23116" s="10"/>
      <c r="AL23116" s="10"/>
      <c r="AM23116" s="10"/>
      <c r="AN23116" s="10"/>
      <c r="AO23116" s="10"/>
      <c r="AP23116" s="10"/>
      <c r="AQ23116" s="10"/>
      <c r="AR23116" s="10"/>
      <c r="AS23116" s="10"/>
      <c r="AT23116" s="10"/>
      <c r="AU23116" s="10"/>
      <c r="AV23116" s="10"/>
      <c r="AW23116" s="10"/>
      <c r="AX23116" s="10"/>
      <c r="AY23116" s="10"/>
      <c r="AZ23116" s="10"/>
      <c r="BA23116" s="10"/>
      <c r="BB23116" s="10"/>
      <c r="BC23116" s="10"/>
      <c r="BD23116" s="10"/>
      <c r="BE23116" s="10"/>
      <c r="BF23116" s="10"/>
      <c r="BG23116" s="6"/>
    </row>
    <row r="23117" spans="34:59" x14ac:dyDescent="0.25">
      <c r="AH23117" s="6"/>
      <c r="AI23117" s="6"/>
      <c r="AJ23117" s="6"/>
      <c r="AK23117" s="6"/>
      <c r="AL23117" s="6"/>
      <c r="AM23117" s="6"/>
      <c r="AN23117" s="6"/>
      <c r="AO23117" s="6"/>
      <c r="AP23117" s="6"/>
      <c r="AQ23117" s="6"/>
      <c r="AR23117" s="6"/>
      <c r="AS23117" s="6"/>
      <c r="AT23117" s="6"/>
      <c r="AU23117" s="6"/>
      <c r="AV23117" s="6"/>
      <c r="AW23117" s="6"/>
      <c r="AX23117" s="6"/>
      <c r="AY23117" s="6"/>
      <c r="AZ23117" s="6"/>
      <c r="BA23117" s="6"/>
      <c r="BB23117" s="6"/>
      <c r="BC23117" s="6"/>
      <c r="BD23117" s="6"/>
      <c r="BE23117" s="6"/>
      <c r="BF23117" s="6"/>
      <c r="BG23117" s="10"/>
    </row>
    <row r="23118" spans="34:59" x14ac:dyDescent="0.25">
      <c r="AH23118" s="10"/>
      <c r="AI23118" s="6"/>
    </row>
    <row r="23119" spans="34:59" x14ac:dyDescent="0.25">
      <c r="AH23119" s="6"/>
      <c r="AI23119" s="6"/>
      <c r="AJ23119" s="6"/>
      <c r="AK23119" s="6"/>
      <c r="AL23119" s="6"/>
      <c r="AM23119" s="6"/>
      <c r="AN23119" s="6"/>
      <c r="AO23119" s="6"/>
      <c r="AP23119" s="6"/>
      <c r="AQ23119" s="6"/>
      <c r="AR23119" s="6"/>
      <c r="AS23119" s="6"/>
      <c r="AT23119" s="6"/>
      <c r="AU23119" s="6"/>
      <c r="AV23119" s="6"/>
      <c r="AW23119" s="6"/>
      <c r="AX23119" s="6"/>
      <c r="AY23119" s="6"/>
      <c r="AZ23119" s="6"/>
      <c r="BA23119" s="6"/>
      <c r="BB23119" s="6"/>
      <c r="BC23119" s="6"/>
      <c r="BD23119" s="6"/>
      <c r="BE23119" s="6"/>
      <c r="BF23119" s="6"/>
      <c r="BG23119" s="6"/>
    </row>
    <row r="23120" spans="34:59" x14ac:dyDescent="0.25">
      <c r="AH23120" s="10"/>
      <c r="AI23120" s="6"/>
      <c r="AJ23120" s="10"/>
      <c r="AK23120" s="10"/>
      <c r="AL23120" s="10"/>
      <c r="AM23120" s="10"/>
      <c r="AN23120" s="10"/>
      <c r="AO23120" s="10"/>
      <c r="AP23120" s="10"/>
      <c r="AQ23120" s="10"/>
      <c r="AR23120" s="10"/>
      <c r="AS23120" s="10"/>
      <c r="AT23120" s="10"/>
      <c r="AU23120" s="10"/>
      <c r="AV23120" s="10"/>
      <c r="AW23120" s="10"/>
      <c r="AX23120" s="10"/>
      <c r="AY23120" s="10"/>
      <c r="AZ23120" s="10"/>
      <c r="BA23120" s="10"/>
      <c r="BB23120" s="10"/>
      <c r="BC23120" s="10"/>
      <c r="BD23120" s="10"/>
      <c r="BE23120" s="10"/>
      <c r="BF23120" s="10"/>
      <c r="BG23120" s="6"/>
    </row>
    <row r="23121" spans="34:59" x14ac:dyDescent="0.25">
      <c r="AH23121" s="6"/>
      <c r="AI23121" s="6"/>
      <c r="AJ23121" s="6"/>
      <c r="AK23121" s="6"/>
      <c r="AL23121" s="6"/>
      <c r="AM23121" s="6"/>
      <c r="AN23121" s="6"/>
      <c r="AO23121" s="6"/>
      <c r="AP23121" s="6"/>
      <c r="AQ23121" s="6"/>
      <c r="AR23121" s="6"/>
      <c r="AS23121" s="6"/>
      <c r="AT23121" s="6"/>
      <c r="AU23121" s="6"/>
      <c r="AV23121" s="6"/>
      <c r="AW23121" s="6"/>
      <c r="AX23121" s="6"/>
      <c r="AY23121" s="6"/>
      <c r="AZ23121" s="6"/>
      <c r="BA23121" s="6"/>
      <c r="BB23121" s="6"/>
      <c r="BC23121" s="6"/>
      <c r="BD23121" s="6"/>
      <c r="BE23121" s="6"/>
      <c r="BF23121" s="6"/>
      <c r="BG23121" s="10"/>
    </row>
    <row r="23122" spans="34:59" x14ac:dyDescent="0.25">
      <c r="AH23122" s="10"/>
      <c r="AI23122" s="6"/>
    </row>
    <row r="23123" spans="34:59" x14ac:dyDescent="0.25">
      <c r="AH23123" s="6"/>
      <c r="AI23123" s="6"/>
      <c r="AJ23123" s="6"/>
      <c r="AK23123" s="6"/>
      <c r="AL23123" s="6"/>
      <c r="AM23123" s="6"/>
      <c r="AN23123" s="6"/>
      <c r="AO23123" s="6"/>
      <c r="AP23123" s="6"/>
      <c r="AQ23123" s="6"/>
      <c r="AR23123" s="6"/>
      <c r="AS23123" s="6"/>
      <c r="AT23123" s="6"/>
      <c r="AU23123" s="6"/>
      <c r="AV23123" s="6"/>
      <c r="AW23123" s="6"/>
      <c r="AX23123" s="6"/>
      <c r="AY23123" s="6"/>
      <c r="AZ23123" s="6"/>
      <c r="BA23123" s="6"/>
      <c r="BB23123" s="6"/>
      <c r="BC23123" s="6"/>
      <c r="BD23123" s="6"/>
      <c r="BE23123" s="6"/>
      <c r="BF23123" s="6"/>
      <c r="BG23123" s="6"/>
    </row>
    <row r="23124" spans="34:59" x14ac:dyDescent="0.25">
      <c r="AH23124" s="10"/>
      <c r="AI23124" s="6"/>
      <c r="AJ23124" s="10"/>
      <c r="AK23124" s="10"/>
      <c r="AL23124" s="10"/>
      <c r="AM23124" s="10"/>
      <c r="AN23124" s="10"/>
      <c r="AO23124" s="10"/>
      <c r="AP23124" s="10"/>
      <c r="AQ23124" s="10"/>
      <c r="AR23124" s="10"/>
      <c r="AS23124" s="10"/>
      <c r="AT23124" s="10"/>
      <c r="AU23124" s="10"/>
      <c r="AV23124" s="10"/>
      <c r="AW23124" s="10"/>
      <c r="AX23124" s="10"/>
      <c r="AY23124" s="10"/>
      <c r="AZ23124" s="10"/>
      <c r="BA23124" s="10"/>
      <c r="BB23124" s="10"/>
      <c r="BC23124" s="10"/>
      <c r="BD23124" s="10"/>
      <c r="BE23124" s="10"/>
      <c r="BF23124" s="10"/>
      <c r="BG23124" s="6"/>
    </row>
    <row r="23126" spans="34:59" x14ac:dyDescent="0.25">
      <c r="AH23126" s="10"/>
      <c r="AI23126" s="6"/>
    </row>
    <row r="23127" spans="34:59" x14ac:dyDescent="0.25">
      <c r="AH23127" s="6"/>
      <c r="AI23127" s="6"/>
      <c r="AJ23127" s="6"/>
      <c r="AK23127" s="6"/>
      <c r="AL23127" s="6"/>
      <c r="AM23127" s="6"/>
      <c r="AN23127" s="6"/>
      <c r="AO23127" s="6"/>
      <c r="AP23127" s="6"/>
      <c r="AQ23127" s="6"/>
      <c r="AR23127" s="6"/>
      <c r="AS23127" s="6"/>
      <c r="AT23127" s="6"/>
      <c r="AU23127" s="6"/>
      <c r="AV23127" s="6"/>
      <c r="AW23127" s="6"/>
      <c r="AX23127" s="6"/>
      <c r="AY23127" s="6"/>
      <c r="AZ23127" s="6"/>
      <c r="BA23127" s="6"/>
      <c r="BB23127" s="6"/>
      <c r="BC23127" s="6"/>
      <c r="BD23127" s="6"/>
      <c r="BE23127" s="6"/>
      <c r="BF23127" s="6"/>
      <c r="BG23127" s="6"/>
    </row>
    <row r="23128" spans="34:59" x14ac:dyDescent="0.25">
      <c r="AH23128" s="10"/>
      <c r="AI23128" s="6"/>
      <c r="AJ23128" s="10"/>
      <c r="AK23128" s="10"/>
      <c r="AL23128" s="10"/>
      <c r="AM23128" s="10"/>
      <c r="AN23128" s="10"/>
      <c r="AO23128" s="10"/>
      <c r="AP23128" s="10"/>
      <c r="AQ23128" s="10"/>
      <c r="AR23128" s="10"/>
      <c r="AS23128" s="10"/>
      <c r="AT23128" s="10"/>
      <c r="AU23128" s="10"/>
      <c r="AV23128" s="10"/>
      <c r="AW23128" s="10"/>
      <c r="AX23128" s="10"/>
      <c r="AY23128" s="10"/>
      <c r="AZ23128" s="10"/>
      <c r="BA23128" s="10"/>
      <c r="BB23128" s="10"/>
      <c r="BC23128" s="10"/>
      <c r="BD23128" s="10"/>
      <c r="BE23128" s="10"/>
      <c r="BF23128" s="10"/>
      <c r="BG23128" s="6"/>
    </row>
    <row r="23129" spans="34:59" x14ac:dyDescent="0.25">
      <c r="AH23129" s="6"/>
      <c r="AI23129" s="6"/>
      <c r="AJ23129" s="6"/>
      <c r="AK23129" s="6"/>
      <c r="AL23129" s="6"/>
      <c r="AM23129" s="6"/>
      <c r="AN23129" s="6"/>
      <c r="AO23129" s="6"/>
      <c r="AP23129" s="6"/>
      <c r="AQ23129" s="6"/>
      <c r="AR23129" s="6"/>
      <c r="AS23129" s="6"/>
      <c r="AT23129" s="6"/>
      <c r="AU23129" s="6"/>
      <c r="AV23129" s="6"/>
      <c r="AW23129" s="6"/>
      <c r="AX23129" s="6"/>
      <c r="AY23129" s="6"/>
      <c r="AZ23129" s="6"/>
      <c r="BA23129" s="6"/>
      <c r="BB23129" s="6"/>
      <c r="BC23129" s="6"/>
      <c r="BD23129" s="6"/>
      <c r="BE23129" s="6"/>
      <c r="BF23129" s="6"/>
      <c r="BG23129" s="10"/>
    </row>
    <row r="23130" spans="34:59" x14ac:dyDescent="0.25">
      <c r="AH23130" s="10"/>
      <c r="AI23130" s="6"/>
    </row>
    <row r="23131" spans="34:59" x14ac:dyDescent="0.25">
      <c r="AH23131" s="6"/>
      <c r="AI23131" s="6"/>
      <c r="AJ23131" s="6"/>
      <c r="AK23131" s="6"/>
      <c r="AL23131" s="6"/>
      <c r="AM23131" s="6"/>
      <c r="AN23131" s="6"/>
      <c r="AO23131" s="6"/>
      <c r="AP23131" s="6"/>
      <c r="AQ23131" s="6"/>
      <c r="AR23131" s="6"/>
      <c r="AS23131" s="6"/>
      <c r="AT23131" s="6"/>
      <c r="AU23131" s="6"/>
      <c r="AV23131" s="6"/>
      <c r="AW23131" s="6"/>
      <c r="AX23131" s="6"/>
      <c r="AY23131" s="6"/>
      <c r="AZ23131" s="6"/>
      <c r="BA23131" s="6"/>
      <c r="BB23131" s="6"/>
      <c r="BC23131" s="6"/>
      <c r="BD23131" s="6"/>
      <c r="BE23131" s="6"/>
      <c r="BF23131" s="6"/>
      <c r="BG23131" s="6"/>
    </row>
    <row r="23132" spans="34:59" x14ac:dyDescent="0.25">
      <c r="AH23132" s="10"/>
      <c r="AI23132" s="6"/>
      <c r="AJ23132" s="10"/>
      <c r="AK23132" s="10"/>
      <c r="AL23132" s="10"/>
      <c r="AM23132" s="10"/>
      <c r="AN23132" s="10"/>
      <c r="AO23132" s="10"/>
      <c r="AP23132" s="10"/>
      <c r="AQ23132" s="10"/>
      <c r="AR23132" s="10"/>
      <c r="AS23132" s="10"/>
      <c r="AT23132" s="10"/>
      <c r="AU23132" s="10"/>
      <c r="AV23132" s="10"/>
      <c r="AW23132" s="10"/>
      <c r="AX23132" s="10"/>
      <c r="AY23132" s="10"/>
      <c r="AZ23132" s="10"/>
      <c r="BA23132" s="10"/>
      <c r="BB23132" s="10"/>
      <c r="BC23132" s="10"/>
      <c r="BD23132" s="10"/>
      <c r="BE23132" s="10"/>
      <c r="BF23132" s="10"/>
      <c r="BG23132" s="6"/>
    </row>
    <row r="23133" spans="34:59" x14ac:dyDescent="0.25">
      <c r="AH23133" s="6"/>
      <c r="AI23133" s="6"/>
      <c r="AJ23133" s="6"/>
      <c r="AK23133" s="6"/>
      <c r="AL23133" s="6"/>
      <c r="AM23133" s="6"/>
      <c r="AN23133" s="6"/>
      <c r="AO23133" s="6"/>
      <c r="AP23133" s="6"/>
      <c r="AQ23133" s="6"/>
      <c r="AR23133" s="6"/>
      <c r="AS23133" s="6"/>
      <c r="AT23133" s="6"/>
      <c r="AU23133" s="6"/>
      <c r="AV23133" s="6"/>
      <c r="AW23133" s="6"/>
      <c r="AX23133" s="6"/>
      <c r="AY23133" s="6"/>
      <c r="AZ23133" s="6"/>
      <c r="BA23133" s="6"/>
      <c r="BB23133" s="6"/>
      <c r="BC23133" s="6"/>
      <c r="BD23133" s="6"/>
      <c r="BE23133" s="6"/>
      <c r="BF23133" s="6"/>
      <c r="BG23133" s="10"/>
    </row>
    <row r="23134" spans="34:59" x14ac:dyDescent="0.25">
      <c r="AH23134" s="10"/>
      <c r="AI23134" s="6"/>
    </row>
    <row r="23135" spans="34:59" x14ac:dyDescent="0.25">
      <c r="AH23135" s="6"/>
      <c r="AI23135" s="6"/>
      <c r="AJ23135" s="6"/>
      <c r="AK23135" s="6"/>
      <c r="AL23135" s="6"/>
      <c r="AM23135" s="6"/>
      <c r="AN23135" s="6"/>
      <c r="AO23135" s="6"/>
      <c r="AP23135" s="6"/>
      <c r="AQ23135" s="6"/>
      <c r="AR23135" s="6"/>
      <c r="AS23135" s="6"/>
      <c r="AT23135" s="6"/>
      <c r="AU23135" s="6"/>
      <c r="AV23135" s="6"/>
      <c r="AW23135" s="6"/>
      <c r="AX23135" s="6"/>
      <c r="AY23135" s="6"/>
      <c r="AZ23135" s="6"/>
      <c r="BA23135" s="6"/>
      <c r="BB23135" s="6"/>
      <c r="BC23135" s="6"/>
      <c r="BD23135" s="6"/>
      <c r="BE23135" s="6"/>
      <c r="BF23135" s="6"/>
      <c r="BG23135" s="6"/>
    </row>
    <row r="23136" spans="34:59" x14ac:dyDescent="0.25">
      <c r="AH23136" s="10"/>
      <c r="AI23136" s="6"/>
      <c r="AJ23136" s="10"/>
      <c r="AK23136" s="10"/>
      <c r="AL23136" s="10"/>
      <c r="AM23136" s="10"/>
      <c r="AN23136" s="10"/>
      <c r="AO23136" s="10"/>
      <c r="AP23136" s="10"/>
      <c r="AQ23136" s="10"/>
      <c r="AR23136" s="10"/>
      <c r="AS23136" s="10"/>
      <c r="AT23136" s="10"/>
      <c r="AU23136" s="10"/>
      <c r="AV23136" s="10"/>
      <c r="AW23136" s="10"/>
      <c r="AX23136" s="10"/>
      <c r="AY23136" s="10"/>
      <c r="AZ23136" s="10"/>
      <c r="BA23136" s="10"/>
      <c r="BB23136" s="10"/>
      <c r="BC23136" s="10"/>
      <c r="BD23136" s="10"/>
      <c r="BE23136" s="10"/>
      <c r="BF23136" s="10"/>
      <c r="BG23136" s="6"/>
    </row>
    <row r="23137" spans="34:59" x14ac:dyDescent="0.25">
      <c r="AH23137" s="6"/>
      <c r="AI23137" s="6"/>
      <c r="AJ23137" s="6"/>
      <c r="AK23137" s="6"/>
      <c r="AL23137" s="6"/>
      <c r="AM23137" s="6"/>
      <c r="AN23137" s="6"/>
      <c r="AO23137" s="6"/>
      <c r="AP23137" s="6"/>
      <c r="AQ23137" s="6"/>
      <c r="AR23137" s="6"/>
      <c r="AS23137" s="6"/>
      <c r="AT23137" s="6"/>
      <c r="AU23137" s="6"/>
      <c r="AV23137" s="6"/>
      <c r="AW23137" s="6"/>
      <c r="AX23137" s="6"/>
      <c r="AY23137" s="6"/>
      <c r="AZ23137" s="6"/>
      <c r="BA23137" s="6"/>
      <c r="BB23137" s="6"/>
      <c r="BC23137" s="6"/>
      <c r="BD23137" s="6"/>
      <c r="BE23137" s="6"/>
      <c r="BF23137" s="6"/>
      <c r="BG23137" s="10"/>
    </row>
    <row r="23138" spans="34:59" x14ac:dyDescent="0.25">
      <c r="AH23138" s="10"/>
      <c r="AI23138" s="6"/>
    </row>
    <row r="23139" spans="34:59" x14ac:dyDescent="0.25">
      <c r="AH23139" s="6"/>
      <c r="AI23139" s="6"/>
      <c r="AJ23139" s="6"/>
      <c r="AK23139" s="6"/>
      <c r="AL23139" s="6"/>
      <c r="AM23139" s="6"/>
      <c r="AN23139" s="6"/>
      <c r="AO23139" s="6"/>
      <c r="AP23139" s="6"/>
      <c r="AQ23139" s="6"/>
      <c r="AR23139" s="6"/>
      <c r="AS23139" s="6"/>
      <c r="AT23139" s="6"/>
      <c r="AU23139" s="6"/>
      <c r="AV23139" s="6"/>
      <c r="AW23139" s="6"/>
      <c r="AX23139" s="6"/>
      <c r="AY23139" s="6"/>
      <c r="AZ23139" s="6"/>
      <c r="BA23139" s="6"/>
      <c r="BB23139" s="6"/>
      <c r="BC23139" s="6"/>
      <c r="BD23139" s="6"/>
      <c r="BE23139" s="6"/>
      <c r="BF23139" s="6"/>
      <c r="BG23139" s="6"/>
    </row>
    <row r="23140" spans="34:59" x14ac:dyDescent="0.25">
      <c r="AH23140" s="10"/>
      <c r="AI23140" s="6"/>
      <c r="AJ23140" s="10"/>
      <c r="AK23140" s="10"/>
      <c r="AL23140" s="10"/>
      <c r="AM23140" s="10"/>
      <c r="AN23140" s="10"/>
      <c r="AO23140" s="10"/>
      <c r="AP23140" s="10"/>
      <c r="AQ23140" s="10"/>
      <c r="AR23140" s="10"/>
      <c r="AS23140" s="10"/>
      <c r="AT23140" s="10"/>
      <c r="AU23140" s="10"/>
      <c r="AV23140" s="10"/>
      <c r="AW23140" s="10"/>
      <c r="AX23140" s="10"/>
      <c r="AY23140" s="10"/>
      <c r="AZ23140" s="10"/>
      <c r="BA23140" s="10"/>
      <c r="BB23140" s="10"/>
      <c r="BC23140" s="10"/>
      <c r="BD23140" s="10"/>
      <c r="BE23140" s="10"/>
      <c r="BF23140" s="10"/>
      <c r="BG23140" s="6"/>
    </row>
    <row r="23142" spans="34:59" x14ac:dyDescent="0.25">
      <c r="AH23142" s="10"/>
      <c r="AI23142" s="6"/>
    </row>
    <row r="23143" spans="34:59" x14ac:dyDescent="0.25">
      <c r="AH23143" s="6"/>
      <c r="AI23143" s="6"/>
      <c r="AJ23143" s="6"/>
      <c r="AK23143" s="6"/>
      <c r="AL23143" s="6"/>
      <c r="AM23143" s="6"/>
      <c r="AN23143" s="6"/>
      <c r="AO23143" s="6"/>
      <c r="AP23143" s="6"/>
      <c r="AQ23143" s="6"/>
      <c r="AR23143" s="6"/>
      <c r="AS23143" s="6"/>
      <c r="AT23143" s="6"/>
      <c r="AU23143" s="6"/>
      <c r="AV23143" s="6"/>
      <c r="AW23143" s="6"/>
      <c r="AX23143" s="6"/>
      <c r="AY23143" s="6"/>
      <c r="AZ23143" s="6"/>
      <c r="BA23143" s="6"/>
      <c r="BB23143" s="6"/>
      <c r="BC23143" s="6"/>
      <c r="BD23143" s="6"/>
      <c r="BE23143" s="6"/>
      <c r="BF23143" s="6"/>
      <c r="BG23143" s="6"/>
    </row>
    <row r="23144" spans="34:59" x14ac:dyDescent="0.25">
      <c r="AH23144" s="10"/>
      <c r="AI23144" s="6"/>
      <c r="AJ23144" s="10"/>
      <c r="AK23144" s="10"/>
      <c r="AL23144" s="10"/>
      <c r="AM23144" s="10"/>
      <c r="AN23144" s="10"/>
      <c r="AO23144" s="10"/>
      <c r="AP23144" s="10"/>
      <c r="AQ23144" s="10"/>
      <c r="AR23144" s="10"/>
      <c r="AS23144" s="10"/>
      <c r="AT23144" s="10"/>
      <c r="AU23144" s="10"/>
      <c r="AV23144" s="10"/>
      <c r="AW23144" s="10"/>
      <c r="AX23144" s="10"/>
      <c r="AY23144" s="10"/>
      <c r="AZ23144" s="10"/>
      <c r="BA23144" s="10"/>
      <c r="BB23144" s="10"/>
      <c r="BC23144" s="10"/>
      <c r="BD23144" s="10"/>
      <c r="BE23144" s="10"/>
      <c r="BF23144" s="10"/>
      <c r="BG23144" s="6"/>
    </row>
    <row r="23145" spans="34:59" x14ac:dyDescent="0.25">
      <c r="AH23145" s="6"/>
      <c r="AI23145" s="6"/>
      <c r="AJ23145" s="6"/>
      <c r="AK23145" s="6"/>
      <c r="AL23145" s="6"/>
      <c r="AM23145" s="6"/>
      <c r="AN23145" s="6"/>
      <c r="AO23145" s="6"/>
      <c r="AP23145" s="6"/>
      <c r="AQ23145" s="6"/>
      <c r="AR23145" s="6"/>
      <c r="AS23145" s="6"/>
      <c r="AT23145" s="6"/>
      <c r="AU23145" s="6"/>
      <c r="AV23145" s="6"/>
      <c r="AW23145" s="6"/>
      <c r="AX23145" s="6"/>
      <c r="AY23145" s="6"/>
      <c r="AZ23145" s="6"/>
      <c r="BA23145" s="6"/>
      <c r="BB23145" s="6"/>
      <c r="BC23145" s="6"/>
      <c r="BD23145" s="6"/>
      <c r="BE23145" s="6"/>
      <c r="BF23145" s="6"/>
      <c r="BG23145" s="10"/>
    </row>
    <row r="23146" spans="34:59" x14ac:dyDescent="0.25">
      <c r="AH23146" s="10"/>
      <c r="AI23146" s="6"/>
    </row>
    <row r="23147" spans="34:59" x14ac:dyDescent="0.25">
      <c r="AH23147" s="6"/>
      <c r="AI23147" s="6"/>
      <c r="AJ23147" s="6"/>
      <c r="AK23147" s="6"/>
      <c r="AL23147" s="6"/>
      <c r="AM23147" s="6"/>
      <c r="AN23147" s="6"/>
      <c r="AO23147" s="6"/>
      <c r="AP23147" s="6"/>
      <c r="AQ23147" s="6"/>
      <c r="AR23147" s="6"/>
      <c r="AS23147" s="6"/>
      <c r="AT23147" s="6"/>
      <c r="AU23147" s="6"/>
      <c r="AV23147" s="6"/>
      <c r="AW23147" s="6"/>
      <c r="AX23147" s="6"/>
      <c r="AY23147" s="6"/>
      <c r="AZ23147" s="6"/>
      <c r="BA23147" s="6"/>
      <c r="BB23147" s="6"/>
      <c r="BC23147" s="6"/>
      <c r="BD23147" s="6"/>
      <c r="BE23147" s="6"/>
      <c r="BF23147" s="6"/>
      <c r="BG23147" s="6"/>
    </row>
    <row r="23148" spans="34:59" x14ac:dyDescent="0.25">
      <c r="AH23148" s="10"/>
      <c r="AI23148" s="6"/>
      <c r="AJ23148" s="10"/>
      <c r="AK23148" s="10"/>
      <c r="AL23148" s="10"/>
      <c r="AM23148" s="10"/>
      <c r="AN23148" s="10"/>
      <c r="AO23148" s="10"/>
      <c r="AP23148" s="10"/>
      <c r="AQ23148" s="10"/>
      <c r="AR23148" s="10"/>
      <c r="AS23148" s="10"/>
      <c r="AT23148" s="10"/>
      <c r="AU23148" s="10"/>
      <c r="AV23148" s="10"/>
      <c r="AW23148" s="10"/>
      <c r="AX23148" s="10"/>
      <c r="AY23148" s="10"/>
      <c r="AZ23148" s="10"/>
      <c r="BA23148" s="10"/>
      <c r="BB23148" s="10"/>
      <c r="BC23148" s="10"/>
      <c r="BD23148" s="10"/>
      <c r="BE23148" s="10"/>
      <c r="BF23148" s="10"/>
      <c r="BG23148" s="6"/>
    </row>
    <row r="23149" spans="34:59" x14ac:dyDescent="0.25">
      <c r="AH23149" s="6"/>
      <c r="AI23149" s="6"/>
      <c r="AJ23149" s="6"/>
      <c r="AK23149" s="6"/>
      <c r="AL23149" s="6"/>
      <c r="AM23149" s="6"/>
      <c r="AN23149" s="6"/>
      <c r="AO23149" s="6"/>
      <c r="AP23149" s="6"/>
      <c r="AQ23149" s="6"/>
      <c r="AR23149" s="6"/>
      <c r="AS23149" s="6"/>
      <c r="AT23149" s="6"/>
      <c r="AU23149" s="6"/>
      <c r="AV23149" s="6"/>
      <c r="AW23149" s="6"/>
      <c r="AX23149" s="6"/>
      <c r="AY23149" s="6"/>
      <c r="AZ23149" s="6"/>
      <c r="BA23149" s="6"/>
      <c r="BB23149" s="6"/>
      <c r="BC23149" s="6"/>
      <c r="BD23149" s="6"/>
      <c r="BE23149" s="6"/>
      <c r="BF23149" s="6"/>
      <c r="BG23149" s="10"/>
    </row>
    <row r="23150" spans="34:59" x14ac:dyDescent="0.25">
      <c r="AH23150" s="10"/>
      <c r="AI23150" s="6"/>
    </row>
    <row r="23151" spans="34:59" x14ac:dyDescent="0.25">
      <c r="AH23151" s="6"/>
      <c r="AI23151" s="6"/>
      <c r="AJ23151" s="6"/>
      <c r="AK23151" s="6"/>
      <c r="AL23151" s="6"/>
      <c r="AM23151" s="6"/>
      <c r="AN23151" s="6"/>
      <c r="AO23151" s="6"/>
      <c r="AP23151" s="6"/>
      <c r="AQ23151" s="6"/>
      <c r="AR23151" s="6"/>
      <c r="AS23151" s="6"/>
      <c r="AT23151" s="6"/>
      <c r="AU23151" s="6"/>
      <c r="AV23151" s="6"/>
      <c r="AW23151" s="6"/>
      <c r="AX23151" s="6"/>
      <c r="AY23151" s="6"/>
      <c r="AZ23151" s="6"/>
      <c r="BA23151" s="6"/>
      <c r="BB23151" s="6"/>
      <c r="BC23151" s="6"/>
      <c r="BD23151" s="6"/>
      <c r="BE23151" s="6"/>
      <c r="BF23151" s="6"/>
      <c r="BG23151" s="6"/>
    </row>
    <row r="23152" spans="34:59" x14ac:dyDescent="0.25">
      <c r="AH23152" s="10"/>
      <c r="AI23152" s="6"/>
      <c r="AJ23152" s="10"/>
      <c r="AK23152" s="10"/>
      <c r="AL23152" s="10"/>
      <c r="AM23152" s="10"/>
      <c r="AN23152" s="10"/>
      <c r="AO23152" s="10"/>
      <c r="AP23152" s="10"/>
      <c r="AQ23152" s="10"/>
      <c r="AR23152" s="10"/>
      <c r="AS23152" s="10"/>
      <c r="AT23152" s="10"/>
      <c r="AU23152" s="10"/>
      <c r="AV23152" s="10"/>
      <c r="AW23152" s="10"/>
      <c r="AX23152" s="10"/>
      <c r="AY23152" s="10"/>
      <c r="AZ23152" s="10"/>
      <c r="BA23152" s="10"/>
      <c r="BB23152" s="10"/>
      <c r="BC23152" s="10"/>
      <c r="BD23152" s="10"/>
      <c r="BE23152" s="10"/>
      <c r="BF23152" s="10"/>
      <c r="BG23152" s="6"/>
    </row>
    <row r="23153" spans="34:59" x14ac:dyDescent="0.25">
      <c r="AH23153" s="6"/>
      <c r="AI23153" s="6"/>
      <c r="AJ23153" s="6"/>
      <c r="AK23153" s="6"/>
      <c r="AL23153" s="6"/>
      <c r="AM23153" s="6"/>
      <c r="AN23153" s="6"/>
      <c r="AO23153" s="6"/>
      <c r="AP23153" s="6"/>
      <c r="AQ23153" s="6"/>
      <c r="AR23153" s="6"/>
      <c r="AS23153" s="6"/>
      <c r="AT23153" s="6"/>
      <c r="AU23153" s="6"/>
      <c r="AV23153" s="6"/>
      <c r="AW23153" s="6"/>
      <c r="AX23153" s="6"/>
      <c r="AY23153" s="6"/>
      <c r="AZ23153" s="6"/>
      <c r="BA23153" s="6"/>
      <c r="BB23153" s="6"/>
      <c r="BC23153" s="6"/>
      <c r="BD23153" s="6"/>
      <c r="BE23153" s="6"/>
      <c r="BF23153" s="6"/>
      <c r="BG23153" s="10"/>
    </row>
    <row r="23154" spans="34:59" x14ac:dyDescent="0.25">
      <c r="AH23154" s="10"/>
      <c r="AI23154" s="6"/>
    </row>
    <row r="23155" spans="34:59" x14ac:dyDescent="0.25">
      <c r="AH23155" s="6"/>
      <c r="AI23155" s="6"/>
      <c r="AJ23155" s="6"/>
      <c r="AK23155" s="6"/>
      <c r="AL23155" s="6"/>
      <c r="AM23155" s="6"/>
      <c r="AN23155" s="6"/>
      <c r="AO23155" s="6"/>
      <c r="AP23155" s="6"/>
      <c r="AQ23155" s="6"/>
      <c r="AR23155" s="6"/>
      <c r="AS23155" s="6"/>
      <c r="AT23155" s="6"/>
      <c r="AU23155" s="6"/>
      <c r="AV23155" s="6"/>
      <c r="AW23155" s="6"/>
      <c r="AX23155" s="6"/>
      <c r="AY23155" s="6"/>
      <c r="AZ23155" s="6"/>
      <c r="BA23155" s="6"/>
      <c r="BB23155" s="6"/>
      <c r="BC23155" s="6"/>
      <c r="BD23155" s="6"/>
      <c r="BE23155" s="6"/>
      <c r="BF23155" s="6"/>
      <c r="BG23155" s="6"/>
    </row>
    <row r="23156" spans="34:59" x14ac:dyDescent="0.25">
      <c r="AH23156" s="10"/>
      <c r="AI23156" s="6"/>
      <c r="AJ23156" s="10"/>
      <c r="AK23156" s="10"/>
      <c r="AL23156" s="10"/>
      <c r="AM23156" s="10"/>
      <c r="AN23156" s="10"/>
      <c r="AO23156" s="10"/>
      <c r="AP23156" s="10"/>
      <c r="AQ23156" s="10"/>
      <c r="AR23156" s="10"/>
      <c r="AS23156" s="10"/>
      <c r="AT23156" s="10"/>
      <c r="AU23156" s="10"/>
      <c r="AV23156" s="10"/>
      <c r="AW23156" s="10"/>
      <c r="AX23156" s="10"/>
      <c r="AY23156" s="10"/>
      <c r="AZ23156" s="10"/>
      <c r="BA23156" s="10"/>
      <c r="BB23156" s="10"/>
      <c r="BC23156" s="10"/>
      <c r="BD23156" s="10"/>
      <c r="BE23156" s="10"/>
      <c r="BF23156" s="10"/>
      <c r="BG23156" s="6"/>
    </row>
    <row r="23158" spans="34:59" x14ac:dyDescent="0.25">
      <c r="AH23158" s="10"/>
      <c r="AI23158" s="6"/>
    </row>
    <row r="23159" spans="34:59" x14ac:dyDescent="0.25">
      <c r="AH23159" s="6"/>
      <c r="AI23159" s="6"/>
      <c r="AJ23159" s="6"/>
      <c r="AK23159" s="6"/>
      <c r="AL23159" s="6"/>
      <c r="AM23159" s="6"/>
      <c r="AN23159" s="6"/>
      <c r="AO23159" s="6"/>
      <c r="AP23159" s="6"/>
      <c r="AQ23159" s="6"/>
      <c r="AR23159" s="6"/>
      <c r="AS23159" s="6"/>
      <c r="AT23159" s="6"/>
      <c r="AU23159" s="6"/>
      <c r="AV23159" s="6"/>
      <c r="AW23159" s="6"/>
      <c r="AX23159" s="6"/>
      <c r="AY23159" s="6"/>
      <c r="AZ23159" s="6"/>
      <c r="BA23159" s="6"/>
      <c r="BB23159" s="6"/>
      <c r="BC23159" s="6"/>
      <c r="BD23159" s="6"/>
      <c r="BE23159" s="6"/>
      <c r="BF23159" s="6"/>
      <c r="BG23159" s="6"/>
    </row>
    <row r="23160" spans="34:59" x14ac:dyDescent="0.25">
      <c r="AH23160" s="10"/>
      <c r="AI23160" s="6"/>
      <c r="AJ23160" s="10"/>
      <c r="AK23160" s="10"/>
      <c r="AL23160" s="10"/>
      <c r="AM23160" s="10"/>
      <c r="AN23160" s="10"/>
      <c r="AO23160" s="10"/>
      <c r="AP23160" s="10"/>
      <c r="AQ23160" s="10"/>
      <c r="AR23160" s="10"/>
      <c r="AS23160" s="10"/>
      <c r="AT23160" s="10"/>
      <c r="AU23160" s="10"/>
      <c r="AV23160" s="10"/>
      <c r="AW23160" s="10"/>
      <c r="AX23160" s="10"/>
      <c r="AY23160" s="10"/>
      <c r="AZ23160" s="10"/>
      <c r="BA23160" s="10"/>
      <c r="BB23160" s="10"/>
      <c r="BC23160" s="10"/>
      <c r="BD23160" s="10"/>
      <c r="BE23160" s="10"/>
      <c r="BF23160" s="10"/>
      <c r="BG23160" s="6"/>
    </row>
    <row r="23161" spans="34:59" x14ac:dyDescent="0.25">
      <c r="AH23161" s="6"/>
      <c r="AI23161" s="6"/>
      <c r="AJ23161" s="6"/>
      <c r="AK23161" s="6"/>
      <c r="AL23161" s="6"/>
      <c r="AM23161" s="6"/>
      <c r="AN23161" s="6"/>
      <c r="AO23161" s="6"/>
      <c r="AP23161" s="6"/>
      <c r="AQ23161" s="6"/>
      <c r="AR23161" s="6"/>
      <c r="AS23161" s="6"/>
      <c r="AT23161" s="6"/>
      <c r="AU23161" s="6"/>
      <c r="AV23161" s="6"/>
      <c r="AW23161" s="6"/>
      <c r="AX23161" s="6"/>
      <c r="AY23161" s="6"/>
      <c r="AZ23161" s="6"/>
      <c r="BA23161" s="6"/>
      <c r="BB23161" s="6"/>
      <c r="BC23161" s="6"/>
      <c r="BD23161" s="6"/>
      <c r="BE23161" s="6"/>
      <c r="BF23161" s="6"/>
      <c r="BG23161" s="10"/>
    </row>
    <row r="23162" spans="34:59" x14ac:dyDescent="0.25">
      <c r="AH23162" s="10"/>
      <c r="AI23162" s="6"/>
    </row>
    <row r="23163" spans="34:59" x14ac:dyDescent="0.25">
      <c r="AH23163" s="6"/>
      <c r="AI23163" s="6"/>
      <c r="AJ23163" s="6"/>
      <c r="AK23163" s="6"/>
      <c r="AL23163" s="6"/>
      <c r="AM23163" s="6"/>
      <c r="AN23163" s="6"/>
      <c r="AO23163" s="6"/>
      <c r="AP23163" s="6"/>
      <c r="AQ23163" s="6"/>
      <c r="AR23163" s="6"/>
      <c r="AS23163" s="6"/>
      <c r="AT23163" s="6"/>
      <c r="AU23163" s="6"/>
      <c r="AV23163" s="6"/>
      <c r="AW23163" s="6"/>
      <c r="AX23163" s="6"/>
      <c r="AY23163" s="6"/>
      <c r="AZ23163" s="6"/>
      <c r="BA23163" s="6"/>
      <c r="BB23163" s="6"/>
      <c r="BC23163" s="6"/>
      <c r="BD23163" s="6"/>
      <c r="BE23163" s="6"/>
      <c r="BF23163" s="6"/>
      <c r="BG23163" s="6"/>
    </row>
    <row r="23164" spans="34:59" x14ac:dyDescent="0.25">
      <c r="AH23164" s="10"/>
      <c r="AI23164" s="6"/>
      <c r="AJ23164" s="10"/>
      <c r="AK23164" s="10"/>
      <c r="AL23164" s="10"/>
      <c r="AM23164" s="10"/>
      <c r="AN23164" s="10"/>
      <c r="AO23164" s="10"/>
      <c r="AP23164" s="10"/>
      <c r="AQ23164" s="10"/>
      <c r="AR23164" s="10"/>
      <c r="AS23164" s="10"/>
      <c r="AT23164" s="10"/>
      <c r="AU23164" s="10"/>
      <c r="AV23164" s="10"/>
      <c r="AW23164" s="10"/>
      <c r="AX23164" s="10"/>
      <c r="AY23164" s="10"/>
      <c r="AZ23164" s="10"/>
      <c r="BA23164" s="10"/>
      <c r="BB23164" s="10"/>
      <c r="BC23164" s="10"/>
      <c r="BD23164" s="10"/>
      <c r="BE23164" s="10"/>
      <c r="BF23164" s="10"/>
      <c r="BG23164" s="6"/>
    </row>
    <row r="23165" spans="34:59" x14ac:dyDescent="0.25">
      <c r="AH23165" s="6"/>
      <c r="AI23165" s="6"/>
      <c r="AJ23165" s="6"/>
      <c r="AK23165" s="6"/>
      <c r="AL23165" s="6"/>
      <c r="AM23165" s="6"/>
      <c r="AN23165" s="6"/>
      <c r="AO23165" s="6"/>
      <c r="AP23165" s="6"/>
      <c r="AQ23165" s="6"/>
      <c r="AR23165" s="6"/>
      <c r="AS23165" s="6"/>
      <c r="AT23165" s="6"/>
      <c r="AU23165" s="6"/>
      <c r="AV23165" s="6"/>
      <c r="AW23165" s="6"/>
      <c r="AX23165" s="6"/>
      <c r="AY23165" s="6"/>
      <c r="AZ23165" s="6"/>
      <c r="BA23165" s="6"/>
      <c r="BB23165" s="6"/>
      <c r="BC23165" s="6"/>
      <c r="BD23165" s="6"/>
      <c r="BE23165" s="6"/>
      <c r="BF23165" s="6"/>
      <c r="BG23165" s="10"/>
    </row>
    <row r="23166" spans="34:59" x14ac:dyDescent="0.25">
      <c r="AH23166" s="10"/>
      <c r="AI23166" s="6"/>
    </row>
    <row r="23167" spans="34:59" x14ac:dyDescent="0.25">
      <c r="AH23167" s="6"/>
      <c r="AI23167" s="6"/>
      <c r="AJ23167" s="6"/>
      <c r="AK23167" s="6"/>
      <c r="AL23167" s="6"/>
      <c r="AM23167" s="6"/>
      <c r="AN23167" s="6"/>
      <c r="AO23167" s="6"/>
      <c r="AP23167" s="6"/>
      <c r="AQ23167" s="6"/>
      <c r="AR23167" s="6"/>
      <c r="AS23167" s="6"/>
      <c r="AT23167" s="6"/>
      <c r="AU23167" s="6"/>
      <c r="AV23167" s="6"/>
      <c r="AW23167" s="6"/>
      <c r="AX23167" s="6"/>
      <c r="AY23167" s="6"/>
      <c r="AZ23167" s="6"/>
      <c r="BA23167" s="6"/>
      <c r="BB23167" s="6"/>
      <c r="BC23167" s="6"/>
      <c r="BD23167" s="6"/>
      <c r="BE23167" s="6"/>
      <c r="BF23167" s="6"/>
      <c r="BG23167" s="6"/>
    </row>
    <row r="23168" spans="34:59" x14ac:dyDescent="0.25">
      <c r="AH23168" s="10"/>
      <c r="AI23168" s="6"/>
      <c r="AJ23168" s="10"/>
      <c r="AK23168" s="10"/>
      <c r="AL23168" s="10"/>
      <c r="AM23168" s="10"/>
      <c r="AN23168" s="10"/>
      <c r="AO23168" s="10"/>
      <c r="AP23168" s="10"/>
      <c r="AQ23168" s="10"/>
      <c r="AR23168" s="10"/>
      <c r="AS23168" s="10"/>
      <c r="AT23168" s="10"/>
      <c r="AU23168" s="10"/>
      <c r="AV23168" s="10"/>
      <c r="AW23168" s="10"/>
      <c r="AX23168" s="10"/>
      <c r="AY23168" s="10"/>
      <c r="AZ23168" s="10"/>
      <c r="BA23168" s="10"/>
      <c r="BB23168" s="10"/>
      <c r="BC23168" s="10"/>
      <c r="BD23168" s="10"/>
      <c r="BE23168" s="10"/>
      <c r="BF23168" s="10"/>
      <c r="BG23168" s="6"/>
    </row>
    <row r="23169" spans="34:59" x14ac:dyDescent="0.25">
      <c r="AH23169" s="6"/>
      <c r="AI23169" s="6"/>
      <c r="AJ23169" s="6"/>
      <c r="AK23169" s="6"/>
      <c r="AL23169" s="6"/>
      <c r="AM23169" s="6"/>
      <c r="AN23169" s="6"/>
      <c r="AO23169" s="6"/>
      <c r="AP23169" s="6"/>
      <c r="AQ23169" s="6"/>
      <c r="AR23169" s="6"/>
      <c r="AS23169" s="6"/>
      <c r="AT23169" s="6"/>
      <c r="AU23169" s="6"/>
      <c r="AV23169" s="6"/>
      <c r="AW23169" s="6"/>
      <c r="AX23169" s="6"/>
      <c r="AY23169" s="6"/>
      <c r="AZ23169" s="6"/>
      <c r="BA23169" s="6"/>
      <c r="BB23169" s="6"/>
      <c r="BC23169" s="6"/>
      <c r="BD23169" s="6"/>
      <c r="BE23169" s="6"/>
      <c r="BF23169" s="6"/>
      <c r="BG23169" s="10"/>
    </row>
    <row r="23170" spans="34:59" x14ac:dyDescent="0.25">
      <c r="AH23170" s="10"/>
      <c r="AI23170" s="6"/>
    </row>
    <row r="23171" spans="34:59" x14ac:dyDescent="0.25">
      <c r="AH23171" s="6"/>
      <c r="AI23171" s="6"/>
      <c r="AJ23171" s="6"/>
      <c r="AK23171" s="6"/>
      <c r="AL23171" s="6"/>
      <c r="AM23171" s="6"/>
      <c r="AN23171" s="6"/>
      <c r="AO23171" s="6"/>
      <c r="AP23171" s="6"/>
      <c r="AQ23171" s="6"/>
      <c r="AR23171" s="6"/>
      <c r="AS23171" s="6"/>
      <c r="AT23171" s="6"/>
      <c r="AU23171" s="6"/>
      <c r="AV23171" s="6"/>
      <c r="AW23171" s="6"/>
      <c r="AX23171" s="6"/>
      <c r="AY23171" s="6"/>
      <c r="AZ23171" s="6"/>
      <c r="BA23171" s="6"/>
      <c r="BB23171" s="6"/>
      <c r="BC23171" s="6"/>
      <c r="BD23171" s="6"/>
      <c r="BE23171" s="6"/>
      <c r="BF23171" s="6"/>
      <c r="BG23171" s="6"/>
    </row>
    <row r="23172" spans="34:59" x14ac:dyDescent="0.25">
      <c r="AH23172" s="10"/>
      <c r="AI23172" s="6"/>
      <c r="AJ23172" s="10"/>
      <c r="AK23172" s="10"/>
      <c r="AL23172" s="10"/>
      <c r="AM23172" s="10"/>
      <c r="AN23172" s="10"/>
      <c r="AO23172" s="10"/>
      <c r="AP23172" s="10"/>
      <c r="AQ23172" s="10"/>
      <c r="AR23172" s="10"/>
      <c r="AS23172" s="10"/>
      <c r="AT23172" s="10"/>
      <c r="AU23172" s="10"/>
      <c r="AV23172" s="10"/>
      <c r="AW23172" s="10"/>
      <c r="AX23172" s="10"/>
      <c r="AY23172" s="10"/>
      <c r="AZ23172" s="10"/>
      <c r="BA23172" s="10"/>
      <c r="BB23172" s="10"/>
      <c r="BC23172" s="10"/>
      <c r="BD23172" s="10"/>
      <c r="BE23172" s="10"/>
      <c r="BF23172" s="10"/>
      <c r="BG23172" s="6"/>
    </row>
    <row r="23174" spans="34:59" x14ac:dyDescent="0.25">
      <c r="AH23174" s="10"/>
      <c r="AI23174" s="6"/>
    </row>
    <row r="23175" spans="34:59" x14ac:dyDescent="0.25">
      <c r="AH23175" s="6"/>
      <c r="AI23175" s="6"/>
      <c r="AJ23175" s="6"/>
      <c r="AK23175" s="6"/>
      <c r="AL23175" s="6"/>
      <c r="AM23175" s="6"/>
      <c r="AN23175" s="6"/>
      <c r="AO23175" s="6"/>
      <c r="AP23175" s="6"/>
      <c r="AQ23175" s="6"/>
      <c r="AR23175" s="6"/>
      <c r="AS23175" s="6"/>
      <c r="AT23175" s="6"/>
      <c r="AU23175" s="6"/>
      <c r="AV23175" s="6"/>
      <c r="AW23175" s="6"/>
      <c r="AX23175" s="6"/>
      <c r="AY23175" s="6"/>
      <c r="AZ23175" s="6"/>
      <c r="BA23175" s="6"/>
      <c r="BB23175" s="6"/>
      <c r="BC23175" s="6"/>
      <c r="BD23175" s="6"/>
      <c r="BE23175" s="6"/>
      <c r="BF23175" s="6"/>
      <c r="BG23175" s="6"/>
    </row>
    <row r="23176" spans="34:59" x14ac:dyDescent="0.25">
      <c r="AH23176" s="10"/>
      <c r="AI23176" s="6"/>
      <c r="AJ23176" s="10"/>
      <c r="AK23176" s="10"/>
      <c r="AL23176" s="10"/>
      <c r="AM23176" s="10"/>
      <c r="AN23176" s="10"/>
      <c r="AO23176" s="10"/>
      <c r="AP23176" s="10"/>
      <c r="AQ23176" s="10"/>
      <c r="AR23176" s="10"/>
      <c r="AS23176" s="10"/>
      <c r="AT23176" s="10"/>
      <c r="AU23176" s="10"/>
      <c r="AV23176" s="10"/>
      <c r="AW23176" s="10"/>
      <c r="AX23176" s="10"/>
      <c r="AY23176" s="10"/>
      <c r="AZ23176" s="10"/>
      <c r="BA23176" s="10"/>
      <c r="BB23176" s="10"/>
      <c r="BC23176" s="10"/>
      <c r="BD23176" s="10"/>
      <c r="BE23176" s="10"/>
      <c r="BF23176" s="10"/>
      <c r="BG23176" s="6"/>
    </row>
    <row r="23177" spans="34:59" x14ac:dyDescent="0.25">
      <c r="AH23177" s="6"/>
      <c r="AI23177" s="6"/>
      <c r="AJ23177" s="6"/>
      <c r="AK23177" s="6"/>
      <c r="AL23177" s="6"/>
      <c r="AM23177" s="6"/>
      <c r="AN23177" s="6"/>
      <c r="AO23177" s="6"/>
      <c r="AP23177" s="6"/>
      <c r="AQ23177" s="6"/>
      <c r="AR23177" s="6"/>
      <c r="AS23177" s="6"/>
      <c r="AT23177" s="6"/>
      <c r="AU23177" s="6"/>
      <c r="AV23177" s="6"/>
      <c r="AW23177" s="6"/>
      <c r="AX23177" s="6"/>
      <c r="AY23177" s="6"/>
      <c r="AZ23177" s="6"/>
      <c r="BA23177" s="6"/>
      <c r="BB23177" s="6"/>
      <c r="BC23177" s="6"/>
      <c r="BD23177" s="6"/>
      <c r="BE23177" s="6"/>
      <c r="BF23177" s="6"/>
      <c r="BG23177" s="10"/>
    </row>
    <row r="23178" spans="34:59" x14ac:dyDescent="0.25">
      <c r="AH23178" s="10"/>
      <c r="AI23178" s="6"/>
    </row>
    <row r="23179" spans="34:59" x14ac:dyDescent="0.25">
      <c r="AH23179" s="6"/>
      <c r="AI23179" s="6"/>
      <c r="AJ23179" s="6"/>
      <c r="AK23179" s="6"/>
      <c r="AL23179" s="6"/>
      <c r="AM23179" s="6"/>
      <c r="AN23179" s="6"/>
      <c r="AO23179" s="6"/>
      <c r="AP23179" s="6"/>
      <c r="AQ23179" s="6"/>
      <c r="AR23179" s="6"/>
      <c r="AS23179" s="6"/>
      <c r="AT23179" s="6"/>
      <c r="AU23179" s="6"/>
      <c r="AV23179" s="6"/>
      <c r="AW23179" s="6"/>
      <c r="AX23179" s="6"/>
      <c r="AY23179" s="6"/>
      <c r="AZ23179" s="6"/>
      <c r="BA23179" s="6"/>
      <c r="BB23179" s="6"/>
      <c r="BC23179" s="6"/>
      <c r="BD23179" s="6"/>
      <c r="BE23179" s="6"/>
      <c r="BF23179" s="6"/>
      <c r="BG23179" s="6"/>
    </row>
    <row r="23180" spans="34:59" x14ac:dyDescent="0.25">
      <c r="AH23180" s="10"/>
      <c r="AI23180" s="6"/>
      <c r="AJ23180" s="10"/>
      <c r="AK23180" s="10"/>
      <c r="AL23180" s="10"/>
      <c r="AM23180" s="10"/>
      <c r="AN23180" s="10"/>
      <c r="AO23180" s="10"/>
      <c r="AP23180" s="10"/>
      <c r="AQ23180" s="10"/>
      <c r="AR23180" s="10"/>
      <c r="AS23180" s="10"/>
      <c r="AT23180" s="10"/>
      <c r="AU23180" s="10"/>
      <c r="AV23180" s="10"/>
      <c r="AW23180" s="10"/>
      <c r="AX23180" s="10"/>
      <c r="AY23180" s="10"/>
      <c r="AZ23180" s="10"/>
      <c r="BA23180" s="10"/>
      <c r="BB23180" s="10"/>
      <c r="BC23180" s="10"/>
      <c r="BD23180" s="10"/>
      <c r="BE23180" s="10"/>
      <c r="BF23180" s="10"/>
      <c r="BG23180" s="6"/>
    </row>
    <row r="23181" spans="34:59" x14ac:dyDescent="0.25">
      <c r="AH23181" s="6"/>
      <c r="AI23181" s="6"/>
      <c r="AJ23181" s="6"/>
      <c r="AK23181" s="6"/>
      <c r="AL23181" s="6"/>
      <c r="AM23181" s="6"/>
      <c r="AN23181" s="6"/>
      <c r="AO23181" s="6"/>
      <c r="AP23181" s="6"/>
      <c r="AQ23181" s="6"/>
      <c r="AR23181" s="6"/>
      <c r="AS23181" s="6"/>
      <c r="AT23181" s="6"/>
      <c r="AU23181" s="6"/>
      <c r="AV23181" s="6"/>
      <c r="AW23181" s="6"/>
      <c r="AX23181" s="6"/>
      <c r="AY23181" s="6"/>
      <c r="AZ23181" s="6"/>
      <c r="BA23181" s="6"/>
      <c r="BB23181" s="6"/>
      <c r="BC23181" s="6"/>
      <c r="BD23181" s="6"/>
      <c r="BE23181" s="6"/>
      <c r="BF23181" s="6"/>
      <c r="BG23181" s="10"/>
    </row>
    <row r="23182" spans="34:59" x14ac:dyDescent="0.25">
      <c r="AH23182" s="10"/>
      <c r="AI23182" s="6"/>
    </row>
    <row r="23183" spans="34:59" x14ac:dyDescent="0.25">
      <c r="AH23183" s="6"/>
      <c r="AI23183" s="6"/>
      <c r="AJ23183" s="6"/>
      <c r="AK23183" s="6"/>
      <c r="AL23183" s="6"/>
      <c r="AM23183" s="6"/>
      <c r="AN23183" s="6"/>
      <c r="AO23183" s="6"/>
      <c r="AP23183" s="6"/>
      <c r="AQ23183" s="6"/>
      <c r="AR23183" s="6"/>
      <c r="AS23183" s="6"/>
      <c r="AT23183" s="6"/>
      <c r="AU23183" s="6"/>
      <c r="AV23183" s="6"/>
      <c r="AW23183" s="6"/>
      <c r="AX23183" s="6"/>
      <c r="AY23183" s="6"/>
      <c r="AZ23183" s="6"/>
      <c r="BA23183" s="6"/>
      <c r="BB23183" s="6"/>
      <c r="BC23183" s="6"/>
      <c r="BD23183" s="6"/>
      <c r="BE23183" s="6"/>
      <c r="BF23183" s="6"/>
      <c r="BG23183" s="6"/>
    </row>
    <row r="23184" spans="34:59" x14ac:dyDescent="0.25">
      <c r="AH23184" s="10"/>
      <c r="AI23184" s="6"/>
      <c r="AJ23184" s="10"/>
      <c r="AK23184" s="10"/>
      <c r="AL23184" s="10"/>
      <c r="AM23184" s="10"/>
      <c r="AN23184" s="10"/>
      <c r="AO23184" s="10"/>
      <c r="AP23184" s="10"/>
      <c r="AQ23184" s="10"/>
      <c r="AR23184" s="10"/>
      <c r="AS23184" s="10"/>
      <c r="AT23184" s="10"/>
      <c r="AU23184" s="10"/>
      <c r="AV23184" s="10"/>
      <c r="AW23184" s="10"/>
      <c r="AX23184" s="10"/>
      <c r="AY23184" s="10"/>
      <c r="AZ23184" s="10"/>
      <c r="BA23184" s="10"/>
      <c r="BB23184" s="10"/>
      <c r="BC23184" s="10"/>
      <c r="BD23184" s="10"/>
      <c r="BE23184" s="10"/>
      <c r="BF23184" s="10"/>
      <c r="BG23184" s="6"/>
    </row>
    <row r="23185" spans="34:59" x14ac:dyDescent="0.25">
      <c r="AH23185" s="6"/>
      <c r="AI23185" s="6"/>
      <c r="AJ23185" s="6"/>
      <c r="AK23185" s="6"/>
      <c r="AL23185" s="6"/>
      <c r="AM23185" s="6"/>
      <c r="AN23185" s="6"/>
      <c r="AO23185" s="6"/>
      <c r="AP23185" s="6"/>
      <c r="AQ23185" s="6"/>
      <c r="AR23185" s="6"/>
      <c r="AS23185" s="6"/>
      <c r="AT23185" s="6"/>
      <c r="AU23185" s="6"/>
      <c r="AV23185" s="6"/>
      <c r="AW23185" s="6"/>
      <c r="AX23185" s="6"/>
      <c r="AY23185" s="6"/>
      <c r="AZ23185" s="6"/>
      <c r="BA23185" s="6"/>
      <c r="BB23185" s="6"/>
      <c r="BC23185" s="6"/>
      <c r="BD23185" s="6"/>
      <c r="BE23185" s="6"/>
      <c r="BF23185" s="6"/>
      <c r="BG23185" s="10"/>
    </row>
    <row r="23186" spans="34:59" x14ac:dyDescent="0.25">
      <c r="AH23186" s="10"/>
      <c r="AI23186" s="6"/>
    </row>
    <row r="23187" spans="34:59" x14ac:dyDescent="0.25">
      <c r="AH23187" s="6"/>
      <c r="AI23187" s="6"/>
      <c r="AJ23187" s="6"/>
      <c r="AK23187" s="6"/>
      <c r="AL23187" s="6"/>
      <c r="AM23187" s="6"/>
      <c r="AN23187" s="6"/>
      <c r="AO23187" s="6"/>
      <c r="AP23187" s="6"/>
      <c r="AQ23187" s="6"/>
      <c r="AR23187" s="6"/>
      <c r="AS23187" s="6"/>
      <c r="AT23187" s="6"/>
      <c r="AU23187" s="6"/>
      <c r="AV23187" s="6"/>
      <c r="AW23187" s="6"/>
      <c r="AX23187" s="6"/>
      <c r="AY23187" s="6"/>
      <c r="AZ23187" s="6"/>
      <c r="BA23187" s="6"/>
      <c r="BB23187" s="6"/>
      <c r="BC23187" s="6"/>
      <c r="BD23187" s="6"/>
      <c r="BE23187" s="6"/>
      <c r="BF23187" s="6"/>
      <c r="BG23187" s="6"/>
    </row>
    <row r="23188" spans="34:59" x14ac:dyDescent="0.25">
      <c r="AH23188" s="10"/>
      <c r="AI23188" s="6"/>
      <c r="AJ23188" s="10"/>
      <c r="AK23188" s="10"/>
      <c r="AL23188" s="10"/>
      <c r="AM23188" s="10"/>
      <c r="AN23188" s="10"/>
      <c r="AO23188" s="10"/>
      <c r="AP23188" s="10"/>
      <c r="AQ23188" s="10"/>
      <c r="AR23188" s="10"/>
      <c r="AS23188" s="10"/>
      <c r="AT23188" s="10"/>
      <c r="AU23188" s="10"/>
      <c r="AV23188" s="10"/>
      <c r="AW23188" s="10"/>
      <c r="AX23188" s="10"/>
      <c r="AY23188" s="10"/>
      <c r="AZ23188" s="10"/>
      <c r="BA23188" s="10"/>
      <c r="BB23188" s="10"/>
      <c r="BC23188" s="10"/>
      <c r="BD23188" s="10"/>
      <c r="BE23188" s="10"/>
      <c r="BF23188" s="10"/>
      <c r="BG23188" s="6"/>
    </row>
    <row r="23190" spans="34:59" x14ac:dyDescent="0.25">
      <c r="AH23190" s="10"/>
      <c r="AI23190" s="6"/>
    </row>
    <row r="23191" spans="34:59" x14ac:dyDescent="0.25">
      <c r="AH23191" s="6"/>
      <c r="AI23191" s="6"/>
      <c r="AJ23191" s="6"/>
      <c r="AK23191" s="6"/>
      <c r="AL23191" s="6"/>
      <c r="AM23191" s="6"/>
      <c r="AN23191" s="6"/>
      <c r="AO23191" s="6"/>
      <c r="AP23191" s="6"/>
      <c r="AQ23191" s="6"/>
      <c r="AR23191" s="6"/>
      <c r="AS23191" s="6"/>
      <c r="AT23191" s="6"/>
      <c r="AU23191" s="6"/>
      <c r="AV23191" s="6"/>
      <c r="AW23191" s="6"/>
      <c r="AX23191" s="6"/>
      <c r="AY23191" s="6"/>
      <c r="AZ23191" s="6"/>
      <c r="BA23191" s="6"/>
      <c r="BB23191" s="6"/>
      <c r="BC23191" s="6"/>
      <c r="BD23191" s="6"/>
      <c r="BE23191" s="6"/>
      <c r="BF23191" s="6"/>
      <c r="BG23191" s="6"/>
    </row>
    <row r="23192" spans="34:59" x14ac:dyDescent="0.25">
      <c r="AH23192" s="10"/>
      <c r="AI23192" s="6"/>
      <c r="AJ23192" s="10"/>
      <c r="AK23192" s="10"/>
      <c r="AL23192" s="10"/>
      <c r="AM23192" s="10"/>
      <c r="AN23192" s="10"/>
      <c r="AO23192" s="10"/>
      <c r="AP23192" s="10"/>
      <c r="AQ23192" s="10"/>
      <c r="AR23192" s="10"/>
      <c r="AS23192" s="10"/>
      <c r="AT23192" s="10"/>
      <c r="AU23192" s="10"/>
      <c r="AV23192" s="10"/>
      <c r="AW23192" s="10"/>
      <c r="AX23192" s="10"/>
      <c r="AY23192" s="10"/>
      <c r="AZ23192" s="10"/>
      <c r="BA23192" s="10"/>
      <c r="BB23192" s="10"/>
      <c r="BC23192" s="10"/>
      <c r="BD23192" s="10"/>
      <c r="BE23192" s="10"/>
      <c r="BF23192" s="10"/>
      <c r="BG23192" s="6"/>
    </row>
    <row r="23193" spans="34:59" x14ac:dyDescent="0.25">
      <c r="AH23193" s="6"/>
      <c r="AI23193" s="6"/>
      <c r="AJ23193" s="6"/>
      <c r="AK23193" s="6"/>
      <c r="AL23193" s="6"/>
      <c r="AM23193" s="6"/>
      <c r="AN23193" s="6"/>
      <c r="AO23193" s="6"/>
      <c r="AP23193" s="6"/>
      <c r="AQ23193" s="6"/>
      <c r="AR23193" s="6"/>
      <c r="AS23193" s="6"/>
      <c r="AT23193" s="6"/>
      <c r="AU23193" s="6"/>
      <c r="AV23193" s="6"/>
      <c r="AW23193" s="6"/>
      <c r="AX23193" s="6"/>
      <c r="AY23193" s="6"/>
      <c r="AZ23193" s="6"/>
      <c r="BA23193" s="6"/>
      <c r="BB23193" s="6"/>
      <c r="BC23193" s="6"/>
      <c r="BD23193" s="6"/>
      <c r="BE23193" s="6"/>
      <c r="BF23193" s="6"/>
      <c r="BG23193" s="10"/>
    </row>
    <row r="23194" spans="34:59" x14ac:dyDescent="0.25">
      <c r="AH23194" s="10"/>
      <c r="AI23194" s="6"/>
    </row>
    <row r="23195" spans="34:59" x14ac:dyDescent="0.25">
      <c r="AH23195" s="6"/>
      <c r="AI23195" s="6"/>
      <c r="AJ23195" s="6"/>
      <c r="AK23195" s="6"/>
      <c r="AL23195" s="6"/>
      <c r="AM23195" s="6"/>
      <c r="AN23195" s="6"/>
      <c r="AO23195" s="6"/>
      <c r="AP23195" s="6"/>
      <c r="AQ23195" s="6"/>
      <c r="AR23195" s="6"/>
      <c r="AS23195" s="6"/>
      <c r="AT23195" s="6"/>
      <c r="AU23195" s="6"/>
      <c r="AV23195" s="6"/>
      <c r="AW23195" s="6"/>
      <c r="AX23195" s="6"/>
      <c r="AY23195" s="6"/>
      <c r="AZ23195" s="6"/>
      <c r="BA23195" s="6"/>
      <c r="BB23195" s="6"/>
      <c r="BC23195" s="6"/>
      <c r="BD23195" s="6"/>
      <c r="BE23195" s="6"/>
      <c r="BF23195" s="6"/>
      <c r="BG23195" s="6"/>
    </row>
    <row r="23196" spans="34:59" x14ac:dyDescent="0.25">
      <c r="AH23196" s="10"/>
      <c r="AI23196" s="6"/>
      <c r="AJ23196" s="10"/>
      <c r="AK23196" s="10"/>
      <c r="AL23196" s="10"/>
      <c r="AM23196" s="10"/>
      <c r="AN23196" s="10"/>
      <c r="AO23196" s="10"/>
      <c r="AP23196" s="10"/>
      <c r="AQ23196" s="10"/>
      <c r="AR23196" s="10"/>
      <c r="AS23196" s="10"/>
      <c r="AT23196" s="10"/>
      <c r="AU23196" s="10"/>
      <c r="AV23196" s="10"/>
      <c r="AW23196" s="10"/>
      <c r="AX23196" s="10"/>
      <c r="AY23196" s="10"/>
      <c r="AZ23196" s="10"/>
      <c r="BA23196" s="10"/>
      <c r="BB23196" s="10"/>
      <c r="BC23196" s="10"/>
      <c r="BD23196" s="10"/>
      <c r="BE23196" s="10"/>
      <c r="BF23196" s="10"/>
      <c r="BG23196" s="6"/>
    </row>
    <row r="23197" spans="34:59" x14ac:dyDescent="0.25">
      <c r="AH23197" s="6"/>
      <c r="AI23197" s="6"/>
      <c r="AJ23197" s="6"/>
      <c r="AK23197" s="6"/>
      <c r="AL23197" s="6"/>
      <c r="AM23197" s="6"/>
      <c r="AN23197" s="6"/>
      <c r="AO23197" s="6"/>
      <c r="AP23197" s="6"/>
      <c r="AQ23197" s="6"/>
      <c r="AR23197" s="6"/>
      <c r="AS23197" s="6"/>
      <c r="AT23197" s="6"/>
      <c r="AU23197" s="6"/>
      <c r="AV23197" s="6"/>
      <c r="AW23197" s="6"/>
      <c r="AX23197" s="6"/>
      <c r="AY23197" s="6"/>
      <c r="AZ23197" s="6"/>
      <c r="BA23197" s="6"/>
      <c r="BB23197" s="6"/>
      <c r="BC23197" s="6"/>
      <c r="BD23197" s="6"/>
      <c r="BE23197" s="6"/>
      <c r="BF23197" s="6"/>
      <c r="BG23197" s="10"/>
    </row>
    <row r="23198" spans="34:59" x14ac:dyDescent="0.25">
      <c r="AH23198" s="10"/>
      <c r="AI23198" s="6"/>
    </row>
    <row r="23199" spans="34:59" x14ac:dyDescent="0.25">
      <c r="AH23199" s="6"/>
      <c r="AI23199" s="6"/>
      <c r="AJ23199" s="6"/>
      <c r="AK23199" s="6"/>
      <c r="AL23199" s="6"/>
      <c r="AM23199" s="6"/>
      <c r="AN23199" s="6"/>
      <c r="AO23199" s="6"/>
      <c r="AP23199" s="6"/>
      <c r="AQ23199" s="6"/>
      <c r="AR23199" s="6"/>
      <c r="AS23199" s="6"/>
      <c r="AT23199" s="6"/>
      <c r="AU23199" s="6"/>
      <c r="AV23199" s="6"/>
      <c r="AW23199" s="6"/>
      <c r="AX23199" s="6"/>
      <c r="AY23199" s="6"/>
      <c r="AZ23199" s="6"/>
      <c r="BA23199" s="6"/>
      <c r="BB23199" s="6"/>
      <c r="BC23199" s="6"/>
      <c r="BD23199" s="6"/>
      <c r="BE23199" s="6"/>
      <c r="BF23199" s="6"/>
      <c r="BG23199" s="6"/>
    </row>
    <row r="23200" spans="34:59" x14ac:dyDescent="0.25">
      <c r="AH23200" s="10"/>
      <c r="AI23200" s="6"/>
      <c r="AJ23200" s="10"/>
      <c r="AK23200" s="10"/>
      <c r="AL23200" s="10"/>
      <c r="AM23200" s="10"/>
      <c r="AN23200" s="10"/>
      <c r="AO23200" s="10"/>
      <c r="AP23200" s="10"/>
      <c r="AQ23200" s="10"/>
      <c r="AR23200" s="10"/>
      <c r="AS23200" s="10"/>
      <c r="AT23200" s="10"/>
      <c r="AU23200" s="10"/>
      <c r="AV23200" s="10"/>
      <c r="AW23200" s="10"/>
      <c r="AX23200" s="10"/>
      <c r="AY23200" s="10"/>
      <c r="AZ23200" s="10"/>
      <c r="BA23200" s="10"/>
      <c r="BB23200" s="10"/>
      <c r="BC23200" s="10"/>
      <c r="BD23200" s="10"/>
      <c r="BE23200" s="10"/>
      <c r="BF23200" s="10"/>
      <c r="BG23200" s="6"/>
    </row>
    <row r="23201" spans="34:59" x14ac:dyDescent="0.25">
      <c r="AH23201" s="6"/>
      <c r="AI23201" s="6"/>
      <c r="AJ23201" s="6"/>
      <c r="AK23201" s="6"/>
      <c r="AL23201" s="6"/>
      <c r="AM23201" s="6"/>
      <c r="AN23201" s="6"/>
      <c r="AO23201" s="6"/>
      <c r="AP23201" s="6"/>
      <c r="AQ23201" s="6"/>
      <c r="AR23201" s="6"/>
      <c r="AS23201" s="6"/>
      <c r="AT23201" s="6"/>
      <c r="AU23201" s="6"/>
      <c r="AV23201" s="6"/>
      <c r="AW23201" s="6"/>
      <c r="AX23201" s="6"/>
      <c r="AY23201" s="6"/>
      <c r="AZ23201" s="6"/>
      <c r="BA23201" s="6"/>
      <c r="BB23201" s="6"/>
      <c r="BC23201" s="6"/>
      <c r="BD23201" s="6"/>
      <c r="BE23201" s="6"/>
      <c r="BF23201" s="6"/>
      <c r="BG23201" s="10"/>
    </row>
    <row r="23202" spans="34:59" x14ac:dyDescent="0.25">
      <c r="AH23202" s="10"/>
      <c r="AI23202" s="6"/>
    </row>
    <row r="23203" spans="34:59" x14ac:dyDescent="0.25">
      <c r="AH23203" s="6"/>
      <c r="AI23203" s="6"/>
      <c r="AJ23203" s="6"/>
      <c r="AK23203" s="6"/>
      <c r="AL23203" s="6"/>
      <c r="AM23203" s="6"/>
      <c r="AN23203" s="6"/>
      <c r="AO23203" s="6"/>
      <c r="AP23203" s="6"/>
      <c r="AQ23203" s="6"/>
      <c r="AR23203" s="6"/>
      <c r="AS23203" s="6"/>
      <c r="AT23203" s="6"/>
      <c r="AU23203" s="6"/>
      <c r="AV23203" s="6"/>
      <c r="AW23203" s="6"/>
      <c r="AX23203" s="6"/>
      <c r="AY23203" s="6"/>
      <c r="AZ23203" s="6"/>
      <c r="BA23203" s="6"/>
      <c r="BB23203" s="6"/>
      <c r="BC23203" s="6"/>
      <c r="BD23203" s="6"/>
      <c r="BE23203" s="6"/>
      <c r="BF23203" s="6"/>
      <c r="BG23203" s="6"/>
    </row>
    <row r="23204" spans="34:59" x14ac:dyDescent="0.25">
      <c r="AH23204" s="10"/>
      <c r="AI23204" s="6"/>
      <c r="AJ23204" s="10"/>
      <c r="AK23204" s="10"/>
      <c r="AL23204" s="10"/>
      <c r="AM23204" s="10"/>
      <c r="AN23204" s="10"/>
      <c r="AO23204" s="10"/>
      <c r="AP23204" s="10"/>
      <c r="AQ23204" s="10"/>
      <c r="AR23204" s="10"/>
      <c r="AS23204" s="10"/>
      <c r="AT23204" s="10"/>
      <c r="AU23204" s="10"/>
      <c r="AV23204" s="10"/>
      <c r="AW23204" s="10"/>
      <c r="AX23204" s="10"/>
      <c r="AY23204" s="10"/>
      <c r="AZ23204" s="10"/>
      <c r="BA23204" s="10"/>
      <c r="BB23204" s="10"/>
      <c r="BC23204" s="10"/>
      <c r="BD23204" s="10"/>
      <c r="BE23204" s="10"/>
      <c r="BF23204" s="10"/>
      <c r="BG23204" s="6"/>
    </row>
    <row r="23206" spans="34:59" x14ac:dyDescent="0.25">
      <c r="AH23206" s="10"/>
      <c r="AI23206" s="6"/>
    </row>
    <row r="23207" spans="34:59" x14ac:dyDescent="0.25">
      <c r="AH23207" s="6"/>
      <c r="AI23207" s="6"/>
      <c r="AJ23207" s="6"/>
      <c r="AK23207" s="6"/>
      <c r="AL23207" s="6"/>
      <c r="AM23207" s="6"/>
      <c r="AN23207" s="6"/>
      <c r="AO23207" s="6"/>
      <c r="AP23207" s="6"/>
      <c r="AQ23207" s="6"/>
      <c r="AR23207" s="6"/>
      <c r="AS23207" s="6"/>
      <c r="AT23207" s="6"/>
      <c r="AU23207" s="6"/>
      <c r="AV23207" s="6"/>
      <c r="AW23207" s="6"/>
      <c r="AX23207" s="6"/>
      <c r="AY23207" s="6"/>
      <c r="AZ23207" s="6"/>
      <c r="BA23207" s="6"/>
      <c r="BB23207" s="6"/>
      <c r="BC23207" s="6"/>
      <c r="BD23207" s="6"/>
      <c r="BE23207" s="6"/>
      <c r="BF23207" s="6"/>
      <c r="BG23207" s="6"/>
    </row>
    <row r="23208" spans="34:59" x14ac:dyDescent="0.25">
      <c r="AH23208" s="10"/>
      <c r="AI23208" s="6"/>
      <c r="AJ23208" s="10"/>
      <c r="AK23208" s="10"/>
      <c r="AL23208" s="10"/>
      <c r="AM23208" s="10"/>
      <c r="AN23208" s="10"/>
      <c r="AO23208" s="10"/>
      <c r="AP23208" s="10"/>
      <c r="AQ23208" s="10"/>
      <c r="AR23208" s="10"/>
      <c r="AS23208" s="10"/>
      <c r="AT23208" s="10"/>
      <c r="AU23208" s="10"/>
      <c r="AV23208" s="10"/>
      <c r="AW23208" s="10"/>
      <c r="AX23208" s="10"/>
      <c r="AY23208" s="10"/>
      <c r="AZ23208" s="10"/>
      <c r="BA23208" s="10"/>
      <c r="BB23208" s="10"/>
      <c r="BC23208" s="10"/>
      <c r="BD23208" s="10"/>
      <c r="BE23208" s="10"/>
      <c r="BF23208" s="10"/>
      <c r="BG23208" s="6"/>
    </row>
    <row r="23209" spans="34:59" x14ac:dyDescent="0.25">
      <c r="AH23209" s="6"/>
      <c r="AI23209" s="6"/>
      <c r="AJ23209" s="6"/>
      <c r="AK23209" s="6"/>
      <c r="AL23209" s="6"/>
      <c r="AM23209" s="6"/>
      <c r="AN23209" s="6"/>
      <c r="AO23209" s="6"/>
      <c r="AP23209" s="6"/>
      <c r="AQ23209" s="6"/>
      <c r="AR23209" s="6"/>
      <c r="AS23209" s="6"/>
      <c r="AT23209" s="6"/>
      <c r="AU23209" s="6"/>
      <c r="AV23209" s="6"/>
      <c r="AW23209" s="6"/>
      <c r="AX23209" s="6"/>
      <c r="AY23209" s="6"/>
      <c r="AZ23209" s="6"/>
      <c r="BA23209" s="6"/>
      <c r="BB23209" s="6"/>
      <c r="BC23209" s="6"/>
      <c r="BD23209" s="6"/>
      <c r="BE23209" s="6"/>
      <c r="BF23209" s="6"/>
      <c r="BG23209" s="10"/>
    </row>
    <row r="23210" spans="34:59" x14ac:dyDescent="0.25">
      <c r="AH23210" s="10"/>
      <c r="AI23210" s="6"/>
    </row>
    <row r="23211" spans="34:59" x14ac:dyDescent="0.25">
      <c r="AH23211" s="6"/>
      <c r="AI23211" s="6"/>
      <c r="AJ23211" s="6"/>
      <c r="AK23211" s="6"/>
      <c r="AL23211" s="6"/>
      <c r="AM23211" s="6"/>
      <c r="AN23211" s="6"/>
      <c r="AO23211" s="6"/>
      <c r="AP23211" s="6"/>
      <c r="AQ23211" s="6"/>
      <c r="AR23211" s="6"/>
      <c r="AS23211" s="6"/>
      <c r="AT23211" s="6"/>
      <c r="AU23211" s="6"/>
      <c r="AV23211" s="6"/>
      <c r="AW23211" s="6"/>
      <c r="AX23211" s="6"/>
      <c r="AY23211" s="6"/>
      <c r="AZ23211" s="6"/>
      <c r="BA23211" s="6"/>
      <c r="BB23211" s="6"/>
      <c r="BC23211" s="6"/>
      <c r="BD23211" s="6"/>
      <c r="BE23211" s="6"/>
      <c r="BF23211" s="6"/>
      <c r="BG23211" s="6"/>
    </row>
    <row r="23212" spans="34:59" x14ac:dyDescent="0.25">
      <c r="AH23212" s="10"/>
      <c r="AI23212" s="6"/>
      <c r="AJ23212" s="10"/>
      <c r="AK23212" s="10"/>
      <c r="AL23212" s="10"/>
      <c r="AM23212" s="10"/>
      <c r="AN23212" s="10"/>
      <c r="AO23212" s="10"/>
      <c r="AP23212" s="10"/>
      <c r="AQ23212" s="10"/>
      <c r="AR23212" s="10"/>
      <c r="AS23212" s="10"/>
      <c r="AT23212" s="10"/>
      <c r="AU23212" s="10"/>
      <c r="AV23212" s="10"/>
      <c r="AW23212" s="10"/>
      <c r="AX23212" s="10"/>
      <c r="AY23212" s="10"/>
      <c r="AZ23212" s="10"/>
      <c r="BA23212" s="10"/>
      <c r="BB23212" s="10"/>
      <c r="BC23212" s="10"/>
      <c r="BD23212" s="10"/>
      <c r="BE23212" s="10"/>
      <c r="BF23212" s="10"/>
      <c r="BG23212" s="6"/>
    </row>
    <row r="23213" spans="34:59" x14ac:dyDescent="0.25">
      <c r="AH23213" s="6"/>
      <c r="AI23213" s="6"/>
      <c r="AJ23213" s="6"/>
      <c r="AK23213" s="6"/>
      <c r="AL23213" s="6"/>
      <c r="AM23213" s="6"/>
      <c r="AN23213" s="6"/>
      <c r="AO23213" s="6"/>
      <c r="AP23213" s="6"/>
      <c r="AQ23213" s="6"/>
      <c r="AR23213" s="6"/>
      <c r="AS23213" s="6"/>
      <c r="AT23213" s="6"/>
      <c r="AU23213" s="6"/>
      <c r="AV23213" s="6"/>
      <c r="AW23213" s="6"/>
      <c r="AX23213" s="6"/>
      <c r="AY23213" s="6"/>
      <c r="AZ23213" s="6"/>
      <c r="BA23213" s="6"/>
      <c r="BB23213" s="6"/>
      <c r="BC23213" s="6"/>
      <c r="BD23213" s="6"/>
      <c r="BE23213" s="6"/>
      <c r="BF23213" s="6"/>
      <c r="BG23213" s="10"/>
    </row>
    <row r="23214" spans="34:59" x14ac:dyDescent="0.25">
      <c r="AH23214" s="10"/>
      <c r="AI23214" s="6"/>
    </row>
    <row r="23215" spans="34:59" x14ac:dyDescent="0.25">
      <c r="AH23215" s="6"/>
      <c r="AI23215" s="6"/>
      <c r="AJ23215" s="6"/>
      <c r="AK23215" s="6"/>
      <c r="AL23215" s="6"/>
      <c r="AM23215" s="6"/>
      <c r="AN23215" s="6"/>
      <c r="AO23215" s="6"/>
      <c r="AP23215" s="6"/>
      <c r="AQ23215" s="6"/>
      <c r="AR23215" s="6"/>
      <c r="AS23215" s="6"/>
      <c r="AT23215" s="6"/>
      <c r="AU23215" s="6"/>
      <c r="AV23215" s="6"/>
      <c r="AW23215" s="6"/>
      <c r="AX23215" s="6"/>
      <c r="AY23215" s="6"/>
      <c r="AZ23215" s="6"/>
      <c r="BA23215" s="6"/>
      <c r="BB23215" s="6"/>
      <c r="BC23215" s="6"/>
      <c r="BD23215" s="6"/>
      <c r="BE23215" s="6"/>
      <c r="BF23215" s="6"/>
      <c r="BG23215" s="6"/>
    </row>
    <row r="23216" spans="34:59" x14ac:dyDescent="0.25">
      <c r="AH23216" s="10"/>
      <c r="AI23216" s="6"/>
      <c r="AJ23216" s="10"/>
      <c r="AK23216" s="10"/>
      <c r="AL23216" s="10"/>
      <c r="AM23216" s="10"/>
      <c r="AN23216" s="10"/>
      <c r="AO23216" s="10"/>
      <c r="AP23216" s="10"/>
      <c r="AQ23216" s="10"/>
      <c r="AR23216" s="10"/>
      <c r="AS23216" s="10"/>
      <c r="AT23216" s="10"/>
      <c r="AU23216" s="10"/>
      <c r="AV23216" s="10"/>
      <c r="AW23216" s="10"/>
      <c r="AX23216" s="10"/>
      <c r="AY23216" s="10"/>
      <c r="AZ23216" s="10"/>
      <c r="BA23216" s="10"/>
      <c r="BB23216" s="10"/>
      <c r="BC23216" s="10"/>
      <c r="BD23216" s="10"/>
      <c r="BE23216" s="10"/>
      <c r="BF23216" s="10"/>
      <c r="BG23216" s="6"/>
    </row>
    <row r="23217" spans="34:59" x14ac:dyDescent="0.25">
      <c r="AH23217" s="6"/>
      <c r="AI23217" s="6"/>
      <c r="AJ23217" s="6"/>
      <c r="AK23217" s="6"/>
      <c r="AL23217" s="6"/>
      <c r="AM23217" s="6"/>
      <c r="AN23217" s="6"/>
      <c r="AO23217" s="6"/>
      <c r="AP23217" s="6"/>
      <c r="AQ23217" s="6"/>
      <c r="AR23217" s="6"/>
      <c r="AS23217" s="6"/>
      <c r="AT23217" s="6"/>
      <c r="AU23217" s="6"/>
      <c r="AV23217" s="6"/>
      <c r="AW23217" s="6"/>
      <c r="AX23217" s="6"/>
      <c r="AY23217" s="6"/>
      <c r="AZ23217" s="6"/>
      <c r="BA23217" s="6"/>
      <c r="BB23217" s="6"/>
      <c r="BC23217" s="6"/>
      <c r="BD23217" s="6"/>
      <c r="BE23217" s="6"/>
      <c r="BF23217" s="6"/>
      <c r="BG23217" s="10"/>
    </row>
    <row r="23218" spans="34:59" x14ac:dyDescent="0.25">
      <c r="AH23218" s="10"/>
      <c r="AI23218" s="6"/>
    </row>
    <row r="23219" spans="34:59" x14ac:dyDescent="0.25">
      <c r="AH23219" s="6"/>
      <c r="AI23219" s="6"/>
      <c r="AJ23219" s="6"/>
      <c r="AK23219" s="6"/>
      <c r="AL23219" s="6"/>
      <c r="AM23219" s="6"/>
      <c r="AN23219" s="6"/>
      <c r="AO23219" s="6"/>
      <c r="AP23219" s="6"/>
      <c r="AQ23219" s="6"/>
      <c r="AR23219" s="6"/>
      <c r="AS23219" s="6"/>
      <c r="AT23219" s="6"/>
      <c r="AU23219" s="6"/>
      <c r="AV23219" s="6"/>
      <c r="AW23219" s="6"/>
      <c r="AX23219" s="6"/>
      <c r="AY23219" s="6"/>
      <c r="AZ23219" s="6"/>
      <c r="BA23219" s="6"/>
      <c r="BB23219" s="6"/>
      <c r="BC23219" s="6"/>
      <c r="BD23219" s="6"/>
      <c r="BE23219" s="6"/>
      <c r="BF23219" s="6"/>
      <c r="BG23219" s="6"/>
    </row>
    <row r="23220" spans="34:59" x14ac:dyDescent="0.25">
      <c r="AH23220" s="10"/>
      <c r="AI23220" s="6"/>
      <c r="AJ23220" s="10"/>
      <c r="AK23220" s="10"/>
      <c r="AL23220" s="10"/>
      <c r="AM23220" s="10"/>
      <c r="AN23220" s="10"/>
      <c r="AO23220" s="10"/>
      <c r="AP23220" s="10"/>
      <c r="AQ23220" s="10"/>
      <c r="AR23220" s="10"/>
      <c r="AS23220" s="10"/>
      <c r="AT23220" s="10"/>
      <c r="AU23220" s="10"/>
      <c r="AV23220" s="10"/>
      <c r="AW23220" s="10"/>
      <c r="AX23220" s="10"/>
      <c r="AY23220" s="10"/>
      <c r="AZ23220" s="10"/>
      <c r="BA23220" s="10"/>
      <c r="BB23220" s="10"/>
      <c r="BC23220" s="10"/>
      <c r="BD23220" s="10"/>
      <c r="BE23220" s="10"/>
      <c r="BF23220" s="10"/>
      <c r="BG23220" s="6"/>
    </row>
    <row r="23222" spans="34:59" x14ac:dyDescent="0.25">
      <c r="AH23222" s="10"/>
      <c r="AI23222" s="6"/>
    </row>
    <row r="23223" spans="34:59" x14ac:dyDescent="0.25">
      <c r="AH23223" s="6"/>
      <c r="AI23223" s="6"/>
      <c r="AJ23223" s="6"/>
      <c r="AK23223" s="6"/>
      <c r="AL23223" s="6"/>
      <c r="AM23223" s="6"/>
      <c r="AN23223" s="6"/>
      <c r="AO23223" s="6"/>
      <c r="AP23223" s="6"/>
      <c r="AQ23223" s="6"/>
      <c r="AR23223" s="6"/>
      <c r="AS23223" s="6"/>
      <c r="AT23223" s="6"/>
      <c r="AU23223" s="6"/>
      <c r="AV23223" s="6"/>
      <c r="AW23223" s="6"/>
      <c r="AX23223" s="6"/>
      <c r="AY23223" s="6"/>
      <c r="AZ23223" s="6"/>
      <c r="BA23223" s="6"/>
      <c r="BB23223" s="6"/>
      <c r="BC23223" s="6"/>
      <c r="BD23223" s="6"/>
      <c r="BE23223" s="6"/>
      <c r="BF23223" s="6"/>
      <c r="BG23223" s="6"/>
    </row>
    <row r="23224" spans="34:59" x14ac:dyDescent="0.25">
      <c r="AH23224" s="10"/>
      <c r="AI23224" s="6"/>
      <c r="AJ23224" s="10"/>
      <c r="AK23224" s="10"/>
      <c r="AL23224" s="10"/>
      <c r="AM23224" s="10"/>
      <c r="AN23224" s="10"/>
      <c r="AO23224" s="10"/>
      <c r="AP23224" s="10"/>
      <c r="AQ23224" s="10"/>
      <c r="AR23224" s="10"/>
      <c r="AS23224" s="10"/>
      <c r="AT23224" s="10"/>
      <c r="AU23224" s="10"/>
      <c r="AV23224" s="10"/>
      <c r="AW23224" s="10"/>
      <c r="AX23224" s="10"/>
      <c r="AY23224" s="10"/>
      <c r="AZ23224" s="10"/>
      <c r="BA23224" s="10"/>
      <c r="BB23224" s="10"/>
      <c r="BC23224" s="10"/>
      <c r="BD23224" s="10"/>
      <c r="BE23224" s="10"/>
      <c r="BF23224" s="10"/>
      <c r="BG23224" s="6"/>
    </row>
    <row r="23225" spans="34:59" x14ac:dyDescent="0.25">
      <c r="AH23225" s="6"/>
      <c r="AI23225" s="6"/>
      <c r="AJ23225" s="6"/>
      <c r="AK23225" s="6"/>
      <c r="AL23225" s="6"/>
      <c r="AM23225" s="6"/>
      <c r="AN23225" s="6"/>
      <c r="AO23225" s="6"/>
      <c r="AP23225" s="6"/>
      <c r="AQ23225" s="6"/>
      <c r="AR23225" s="6"/>
      <c r="AS23225" s="6"/>
      <c r="AT23225" s="6"/>
      <c r="AU23225" s="6"/>
      <c r="AV23225" s="6"/>
      <c r="AW23225" s="6"/>
      <c r="AX23225" s="6"/>
      <c r="AY23225" s="6"/>
      <c r="AZ23225" s="6"/>
      <c r="BA23225" s="6"/>
      <c r="BB23225" s="6"/>
      <c r="BC23225" s="6"/>
      <c r="BD23225" s="6"/>
      <c r="BE23225" s="6"/>
      <c r="BF23225" s="6"/>
      <c r="BG23225" s="10"/>
    </row>
    <row r="23226" spans="34:59" x14ac:dyDescent="0.25">
      <c r="AH23226" s="10"/>
      <c r="AI23226" s="6"/>
    </row>
    <row r="23227" spans="34:59" x14ac:dyDescent="0.25">
      <c r="AH23227" s="6"/>
      <c r="AI23227" s="6"/>
      <c r="AJ23227" s="6"/>
      <c r="AK23227" s="6"/>
      <c r="AL23227" s="6"/>
      <c r="AM23227" s="6"/>
      <c r="AN23227" s="6"/>
      <c r="AO23227" s="6"/>
      <c r="AP23227" s="6"/>
      <c r="AQ23227" s="6"/>
      <c r="AR23227" s="6"/>
      <c r="AS23227" s="6"/>
      <c r="AT23227" s="6"/>
      <c r="AU23227" s="6"/>
      <c r="AV23227" s="6"/>
      <c r="AW23227" s="6"/>
      <c r="AX23227" s="6"/>
      <c r="AY23227" s="6"/>
      <c r="AZ23227" s="6"/>
      <c r="BA23227" s="6"/>
      <c r="BB23227" s="6"/>
      <c r="BC23227" s="6"/>
      <c r="BD23227" s="6"/>
      <c r="BE23227" s="6"/>
      <c r="BF23227" s="6"/>
      <c r="BG23227" s="6"/>
    </row>
    <row r="23228" spans="34:59" x14ac:dyDescent="0.25">
      <c r="AH23228" s="10"/>
      <c r="AI23228" s="6"/>
      <c r="AJ23228" s="10"/>
      <c r="AK23228" s="10"/>
      <c r="AL23228" s="10"/>
      <c r="AM23228" s="10"/>
      <c r="AN23228" s="10"/>
      <c r="AO23228" s="10"/>
      <c r="AP23228" s="10"/>
      <c r="AQ23228" s="10"/>
      <c r="AR23228" s="10"/>
      <c r="AS23228" s="10"/>
      <c r="AT23228" s="10"/>
      <c r="AU23228" s="10"/>
      <c r="AV23228" s="10"/>
      <c r="AW23228" s="10"/>
      <c r="AX23228" s="10"/>
      <c r="AY23228" s="10"/>
      <c r="AZ23228" s="10"/>
      <c r="BA23228" s="10"/>
      <c r="BB23228" s="10"/>
      <c r="BC23228" s="10"/>
      <c r="BD23228" s="10"/>
      <c r="BE23228" s="10"/>
      <c r="BF23228" s="10"/>
      <c r="BG23228" s="6"/>
    </row>
    <row r="23229" spans="34:59" x14ac:dyDescent="0.25">
      <c r="AH23229" s="6"/>
      <c r="AI23229" s="6"/>
      <c r="AJ23229" s="6"/>
      <c r="AK23229" s="6"/>
      <c r="AL23229" s="6"/>
      <c r="AM23229" s="6"/>
      <c r="AN23229" s="6"/>
      <c r="AO23229" s="6"/>
      <c r="AP23229" s="6"/>
      <c r="AQ23229" s="6"/>
      <c r="AR23229" s="6"/>
      <c r="AS23229" s="6"/>
      <c r="AT23229" s="6"/>
      <c r="AU23229" s="6"/>
      <c r="AV23229" s="6"/>
      <c r="AW23229" s="6"/>
      <c r="AX23229" s="6"/>
      <c r="AY23229" s="6"/>
      <c r="AZ23229" s="6"/>
      <c r="BA23229" s="6"/>
      <c r="BB23229" s="6"/>
      <c r="BC23229" s="6"/>
      <c r="BD23229" s="6"/>
      <c r="BE23229" s="6"/>
      <c r="BF23229" s="6"/>
      <c r="BG23229" s="10"/>
    </row>
    <row r="23230" spans="34:59" x14ac:dyDescent="0.25">
      <c r="AH23230" s="10"/>
      <c r="AI23230" s="6"/>
    </row>
    <row r="23231" spans="34:59" x14ac:dyDescent="0.25">
      <c r="AH23231" s="6"/>
      <c r="AI23231" s="6"/>
      <c r="AJ23231" s="6"/>
      <c r="AK23231" s="6"/>
      <c r="AL23231" s="6"/>
      <c r="AM23231" s="6"/>
      <c r="AN23231" s="6"/>
      <c r="AO23231" s="6"/>
      <c r="AP23231" s="6"/>
      <c r="AQ23231" s="6"/>
      <c r="AR23231" s="6"/>
      <c r="AS23231" s="6"/>
      <c r="AT23231" s="6"/>
      <c r="AU23231" s="6"/>
      <c r="AV23231" s="6"/>
      <c r="AW23231" s="6"/>
      <c r="AX23231" s="6"/>
      <c r="AY23231" s="6"/>
      <c r="AZ23231" s="6"/>
      <c r="BA23231" s="6"/>
      <c r="BB23231" s="6"/>
      <c r="BC23231" s="6"/>
      <c r="BD23231" s="6"/>
      <c r="BE23231" s="6"/>
      <c r="BF23231" s="6"/>
      <c r="BG23231" s="6"/>
    </row>
    <row r="23232" spans="34:59" x14ac:dyDescent="0.25">
      <c r="AH23232" s="10"/>
      <c r="AI23232" s="6"/>
      <c r="AJ23232" s="10"/>
      <c r="AK23232" s="10"/>
      <c r="AL23232" s="10"/>
      <c r="AM23232" s="10"/>
      <c r="AN23232" s="10"/>
      <c r="AO23232" s="10"/>
      <c r="AP23232" s="10"/>
      <c r="AQ23232" s="10"/>
      <c r="AR23232" s="10"/>
      <c r="AS23232" s="10"/>
      <c r="AT23232" s="10"/>
      <c r="AU23232" s="10"/>
      <c r="AV23232" s="10"/>
      <c r="AW23232" s="10"/>
      <c r="AX23232" s="10"/>
      <c r="AY23232" s="10"/>
      <c r="AZ23232" s="10"/>
      <c r="BA23232" s="10"/>
      <c r="BB23232" s="10"/>
      <c r="BC23232" s="10"/>
      <c r="BD23232" s="10"/>
      <c r="BE23232" s="10"/>
      <c r="BF23232" s="10"/>
      <c r="BG23232" s="6"/>
    </row>
    <row r="23233" spans="34:59" x14ac:dyDescent="0.25">
      <c r="AH23233" s="6"/>
      <c r="AI23233" s="6"/>
      <c r="AJ23233" s="6"/>
      <c r="AK23233" s="6"/>
      <c r="AL23233" s="6"/>
      <c r="AM23233" s="6"/>
      <c r="AN23233" s="6"/>
      <c r="AO23233" s="6"/>
      <c r="AP23233" s="6"/>
      <c r="AQ23233" s="6"/>
      <c r="AR23233" s="6"/>
      <c r="AS23233" s="6"/>
      <c r="AT23233" s="6"/>
      <c r="AU23233" s="6"/>
      <c r="AV23233" s="6"/>
      <c r="AW23233" s="6"/>
      <c r="AX23233" s="6"/>
      <c r="AY23233" s="6"/>
      <c r="AZ23233" s="6"/>
      <c r="BA23233" s="6"/>
      <c r="BB23233" s="6"/>
      <c r="BC23233" s="6"/>
      <c r="BD23233" s="6"/>
      <c r="BE23233" s="6"/>
      <c r="BF23233" s="6"/>
      <c r="BG23233" s="10"/>
    </row>
    <row r="23234" spans="34:59" x14ac:dyDescent="0.25">
      <c r="AH23234" s="10"/>
      <c r="AI23234" s="6"/>
    </row>
    <row r="23235" spans="34:59" x14ac:dyDescent="0.25">
      <c r="AH23235" s="6"/>
      <c r="AI23235" s="6"/>
      <c r="AJ23235" s="6"/>
      <c r="AK23235" s="6"/>
      <c r="AL23235" s="6"/>
      <c r="AM23235" s="6"/>
      <c r="AN23235" s="6"/>
      <c r="AO23235" s="6"/>
      <c r="AP23235" s="6"/>
      <c r="AQ23235" s="6"/>
      <c r="AR23235" s="6"/>
      <c r="AS23235" s="6"/>
      <c r="AT23235" s="6"/>
      <c r="AU23235" s="6"/>
      <c r="AV23235" s="6"/>
      <c r="AW23235" s="6"/>
      <c r="AX23235" s="6"/>
      <c r="AY23235" s="6"/>
      <c r="AZ23235" s="6"/>
      <c r="BA23235" s="6"/>
      <c r="BB23235" s="6"/>
      <c r="BC23235" s="6"/>
      <c r="BD23235" s="6"/>
      <c r="BE23235" s="6"/>
      <c r="BF23235" s="6"/>
      <c r="BG23235" s="6"/>
    </row>
    <row r="23236" spans="34:59" x14ac:dyDescent="0.25">
      <c r="AH23236" s="10"/>
      <c r="AI23236" s="6"/>
      <c r="AJ23236" s="10"/>
      <c r="AK23236" s="10"/>
      <c r="AL23236" s="10"/>
      <c r="AM23236" s="10"/>
      <c r="AN23236" s="10"/>
      <c r="AO23236" s="10"/>
      <c r="AP23236" s="10"/>
      <c r="AQ23236" s="10"/>
      <c r="AR23236" s="10"/>
      <c r="AS23236" s="10"/>
      <c r="AT23236" s="10"/>
      <c r="AU23236" s="10"/>
      <c r="AV23236" s="10"/>
      <c r="AW23236" s="10"/>
      <c r="AX23236" s="10"/>
      <c r="AY23236" s="10"/>
      <c r="AZ23236" s="10"/>
      <c r="BA23236" s="10"/>
      <c r="BB23236" s="10"/>
      <c r="BC23236" s="10"/>
      <c r="BD23236" s="10"/>
      <c r="BE23236" s="10"/>
      <c r="BF23236" s="10"/>
      <c r="BG23236" s="6"/>
    </row>
    <row r="23238" spans="34:59" x14ac:dyDescent="0.25">
      <c r="AH23238" s="10"/>
      <c r="AI23238" s="6"/>
    </row>
    <row r="23239" spans="34:59" x14ac:dyDescent="0.25">
      <c r="AH23239" s="6"/>
      <c r="AI23239" s="6"/>
      <c r="AJ23239" s="6"/>
      <c r="AK23239" s="6"/>
      <c r="AL23239" s="6"/>
      <c r="AM23239" s="6"/>
      <c r="AN23239" s="6"/>
      <c r="AO23239" s="6"/>
      <c r="AP23239" s="6"/>
      <c r="AQ23239" s="6"/>
      <c r="AR23239" s="6"/>
      <c r="AS23239" s="6"/>
      <c r="AT23239" s="6"/>
      <c r="AU23239" s="6"/>
      <c r="AV23239" s="6"/>
      <c r="AW23239" s="6"/>
      <c r="AX23239" s="6"/>
      <c r="AY23239" s="6"/>
      <c r="AZ23239" s="6"/>
      <c r="BA23239" s="6"/>
      <c r="BB23239" s="6"/>
      <c r="BC23239" s="6"/>
      <c r="BD23239" s="6"/>
      <c r="BE23239" s="6"/>
      <c r="BF23239" s="6"/>
      <c r="BG23239" s="6"/>
    </row>
    <row r="23240" spans="34:59" x14ac:dyDescent="0.25">
      <c r="AH23240" s="10"/>
      <c r="AI23240" s="6"/>
      <c r="AJ23240" s="10"/>
      <c r="AK23240" s="10"/>
      <c r="AL23240" s="10"/>
      <c r="AM23240" s="10"/>
      <c r="AN23240" s="10"/>
      <c r="AO23240" s="10"/>
      <c r="AP23240" s="10"/>
      <c r="AQ23240" s="10"/>
      <c r="AR23240" s="10"/>
      <c r="AS23240" s="10"/>
      <c r="AT23240" s="10"/>
      <c r="AU23240" s="10"/>
      <c r="AV23240" s="10"/>
      <c r="AW23240" s="10"/>
      <c r="AX23240" s="10"/>
      <c r="AY23240" s="10"/>
      <c r="AZ23240" s="10"/>
      <c r="BA23240" s="10"/>
      <c r="BB23240" s="10"/>
      <c r="BC23240" s="10"/>
      <c r="BD23240" s="10"/>
      <c r="BE23240" s="10"/>
      <c r="BF23240" s="10"/>
      <c r="BG23240" s="6"/>
    </row>
    <row r="23241" spans="34:59" x14ac:dyDescent="0.25">
      <c r="AH23241" s="6"/>
      <c r="AI23241" s="6"/>
      <c r="AJ23241" s="6"/>
      <c r="AK23241" s="6"/>
      <c r="AL23241" s="6"/>
      <c r="AM23241" s="6"/>
      <c r="AN23241" s="6"/>
      <c r="AO23241" s="6"/>
      <c r="AP23241" s="6"/>
      <c r="AQ23241" s="6"/>
      <c r="AR23241" s="6"/>
      <c r="AS23241" s="6"/>
      <c r="AT23241" s="6"/>
      <c r="AU23241" s="6"/>
      <c r="AV23241" s="6"/>
      <c r="AW23241" s="6"/>
      <c r="AX23241" s="6"/>
      <c r="AY23241" s="6"/>
      <c r="AZ23241" s="6"/>
      <c r="BA23241" s="6"/>
      <c r="BB23241" s="6"/>
      <c r="BC23241" s="6"/>
      <c r="BD23241" s="6"/>
      <c r="BE23241" s="6"/>
      <c r="BF23241" s="6"/>
      <c r="BG23241" s="10"/>
    </row>
    <row r="23242" spans="34:59" x14ac:dyDescent="0.25">
      <c r="AH23242" s="10"/>
      <c r="AI23242" s="6"/>
    </row>
    <row r="23243" spans="34:59" x14ac:dyDescent="0.25">
      <c r="AH23243" s="6"/>
      <c r="AI23243" s="6"/>
      <c r="AJ23243" s="6"/>
      <c r="AK23243" s="6"/>
      <c r="AL23243" s="6"/>
      <c r="AM23243" s="6"/>
      <c r="AN23243" s="6"/>
      <c r="AO23243" s="6"/>
      <c r="AP23243" s="6"/>
      <c r="AQ23243" s="6"/>
      <c r="AR23243" s="6"/>
      <c r="AS23243" s="6"/>
      <c r="AT23243" s="6"/>
      <c r="AU23243" s="6"/>
      <c r="AV23243" s="6"/>
      <c r="AW23243" s="6"/>
      <c r="AX23243" s="6"/>
      <c r="AY23243" s="6"/>
      <c r="AZ23243" s="6"/>
      <c r="BA23243" s="6"/>
      <c r="BB23243" s="6"/>
      <c r="BC23243" s="6"/>
      <c r="BD23243" s="6"/>
      <c r="BE23243" s="6"/>
      <c r="BF23243" s="6"/>
      <c r="BG23243" s="6"/>
    </row>
    <row r="23244" spans="34:59" x14ac:dyDescent="0.25">
      <c r="AH23244" s="10"/>
      <c r="AI23244" s="6"/>
      <c r="AJ23244" s="10"/>
      <c r="AK23244" s="10"/>
      <c r="AL23244" s="10"/>
      <c r="AM23244" s="10"/>
      <c r="AN23244" s="10"/>
      <c r="AO23244" s="10"/>
      <c r="AP23244" s="10"/>
      <c r="AQ23244" s="10"/>
      <c r="AR23244" s="10"/>
      <c r="AS23244" s="10"/>
      <c r="AT23244" s="10"/>
      <c r="AU23244" s="10"/>
      <c r="AV23244" s="10"/>
      <c r="AW23244" s="10"/>
      <c r="AX23244" s="10"/>
      <c r="AY23244" s="10"/>
      <c r="AZ23244" s="10"/>
      <c r="BA23244" s="10"/>
      <c r="BB23244" s="10"/>
      <c r="BC23244" s="10"/>
      <c r="BD23244" s="10"/>
      <c r="BE23244" s="10"/>
      <c r="BF23244" s="10"/>
      <c r="BG23244" s="6"/>
    </row>
    <row r="23245" spans="34:59" x14ac:dyDescent="0.25">
      <c r="AH23245" s="6"/>
      <c r="AI23245" s="6"/>
      <c r="AJ23245" s="6"/>
      <c r="AK23245" s="6"/>
      <c r="AL23245" s="6"/>
      <c r="AM23245" s="6"/>
      <c r="AN23245" s="6"/>
      <c r="AO23245" s="6"/>
      <c r="AP23245" s="6"/>
      <c r="AQ23245" s="6"/>
      <c r="AR23245" s="6"/>
      <c r="AS23245" s="6"/>
      <c r="AT23245" s="6"/>
      <c r="AU23245" s="6"/>
      <c r="AV23245" s="6"/>
      <c r="AW23245" s="6"/>
      <c r="AX23245" s="6"/>
      <c r="AY23245" s="6"/>
      <c r="AZ23245" s="6"/>
      <c r="BA23245" s="6"/>
      <c r="BB23245" s="6"/>
      <c r="BC23245" s="6"/>
      <c r="BD23245" s="6"/>
      <c r="BE23245" s="6"/>
      <c r="BF23245" s="6"/>
      <c r="BG23245" s="10"/>
    </row>
    <row r="23246" spans="34:59" x14ac:dyDescent="0.25">
      <c r="AH23246" s="10"/>
      <c r="AI23246" s="6"/>
    </row>
    <row r="23247" spans="34:59" x14ac:dyDescent="0.25">
      <c r="AH23247" s="6"/>
      <c r="AI23247" s="6"/>
      <c r="AJ23247" s="6"/>
      <c r="AK23247" s="6"/>
      <c r="AL23247" s="6"/>
      <c r="AM23247" s="6"/>
      <c r="AN23247" s="6"/>
      <c r="AO23247" s="6"/>
      <c r="AP23247" s="6"/>
      <c r="AQ23247" s="6"/>
      <c r="AR23247" s="6"/>
      <c r="AS23247" s="6"/>
      <c r="AT23247" s="6"/>
      <c r="AU23247" s="6"/>
      <c r="AV23247" s="6"/>
      <c r="AW23247" s="6"/>
      <c r="AX23247" s="6"/>
      <c r="AY23247" s="6"/>
      <c r="AZ23247" s="6"/>
      <c r="BA23247" s="6"/>
      <c r="BB23247" s="6"/>
      <c r="BC23247" s="6"/>
      <c r="BD23247" s="6"/>
      <c r="BE23247" s="6"/>
      <c r="BF23247" s="6"/>
      <c r="BG23247" s="6"/>
    </row>
    <row r="23248" spans="34:59" x14ac:dyDescent="0.25">
      <c r="AH23248" s="10"/>
      <c r="AI23248" s="6"/>
      <c r="AJ23248" s="10"/>
      <c r="AK23248" s="10"/>
      <c r="AL23248" s="10"/>
      <c r="AM23248" s="10"/>
      <c r="AN23248" s="10"/>
      <c r="AO23248" s="10"/>
      <c r="AP23248" s="10"/>
      <c r="AQ23248" s="10"/>
      <c r="AR23248" s="10"/>
      <c r="AS23248" s="10"/>
      <c r="AT23248" s="10"/>
      <c r="AU23248" s="10"/>
      <c r="AV23248" s="10"/>
      <c r="AW23248" s="10"/>
      <c r="AX23248" s="10"/>
      <c r="AY23248" s="10"/>
      <c r="AZ23248" s="10"/>
      <c r="BA23248" s="10"/>
      <c r="BB23248" s="10"/>
      <c r="BC23248" s="10"/>
      <c r="BD23248" s="10"/>
      <c r="BE23248" s="10"/>
      <c r="BF23248" s="10"/>
      <c r="BG23248" s="6"/>
    </row>
    <row r="23249" spans="34:59" x14ac:dyDescent="0.25">
      <c r="AH23249" s="6"/>
      <c r="AI23249" s="6"/>
      <c r="AJ23249" s="6"/>
      <c r="AK23249" s="6"/>
      <c r="AL23249" s="6"/>
      <c r="AM23249" s="6"/>
      <c r="AN23249" s="6"/>
      <c r="AO23249" s="6"/>
      <c r="AP23249" s="6"/>
      <c r="AQ23249" s="6"/>
      <c r="AR23249" s="6"/>
      <c r="AS23249" s="6"/>
      <c r="AT23249" s="6"/>
      <c r="AU23249" s="6"/>
      <c r="AV23249" s="6"/>
      <c r="AW23249" s="6"/>
      <c r="AX23249" s="6"/>
      <c r="AY23249" s="6"/>
      <c r="AZ23249" s="6"/>
      <c r="BA23249" s="6"/>
      <c r="BB23249" s="6"/>
      <c r="BC23249" s="6"/>
      <c r="BD23249" s="6"/>
      <c r="BE23249" s="6"/>
      <c r="BF23249" s="6"/>
      <c r="BG23249" s="10"/>
    </row>
    <row r="23250" spans="34:59" x14ac:dyDescent="0.25">
      <c r="AH23250" s="10"/>
      <c r="AI23250" s="6"/>
    </row>
    <row r="23251" spans="34:59" x14ac:dyDescent="0.25">
      <c r="AH23251" s="6"/>
      <c r="AI23251" s="6"/>
      <c r="AJ23251" s="6"/>
      <c r="AK23251" s="6"/>
      <c r="AL23251" s="6"/>
      <c r="AM23251" s="6"/>
      <c r="AN23251" s="6"/>
      <c r="AO23251" s="6"/>
      <c r="AP23251" s="6"/>
      <c r="AQ23251" s="6"/>
      <c r="AR23251" s="6"/>
      <c r="AS23251" s="6"/>
      <c r="AT23251" s="6"/>
      <c r="AU23251" s="6"/>
      <c r="AV23251" s="6"/>
      <c r="AW23251" s="6"/>
      <c r="AX23251" s="6"/>
      <c r="AY23251" s="6"/>
      <c r="AZ23251" s="6"/>
      <c r="BA23251" s="6"/>
      <c r="BB23251" s="6"/>
      <c r="BC23251" s="6"/>
      <c r="BD23251" s="6"/>
      <c r="BE23251" s="6"/>
      <c r="BF23251" s="6"/>
      <c r="BG23251" s="6"/>
    </row>
    <row r="23252" spans="34:59" x14ac:dyDescent="0.25">
      <c r="AH23252" s="10"/>
      <c r="AI23252" s="6"/>
      <c r="AJ23252" s="10"/>
      <c r="AK23252" s="10"/>
      <c r="AL23252" s="10"/>
      <c r="AM23252" s="10"/>
      <c r="AN23252" s="10"/>
      <c r="AO23252" s="10"/>
      <c r="AP23252" s="10"/>
      <c r="AQ23252" s="10"/>
      <c r="AR23252" s="10"/>
      <c r="AS23252" s="10"/>
      <c r="AT23252" s="10"/>
      <c r="AU23252" s="10"/>
      <c r="AV23252" s="10"/>
      <c r="AW23252" s="10"/>
      <c r="AX23252" s="10"/>
      <c r="AY23252" s="10"/>
      <c r="AZ23252" s="10"/>
      <c r="BA23252" s="10"/>
      <c r="BB23252" s="10"/>
      <c r="BC23252" s="10"/>
      <c r="BD23252" s="10"/>
      <c r="BE23252" s="10"/>
      <c r="BF23252" s="10"/>
      <c r="BG23252" s="6"/>
    </row>
    <row r="23254" spans="34:59" x14ac:dyDescent="0.25">
      <c r="AH23254" s="10"/>
      <c r="AI23254" s="6"/>
    </row>
    <row r="23255" spans="34:59" x14ac:dyDescent="0.25">
      <c r="AH23255" s="6"/>
      <c r="AI23255" s="6"/>
      <c r="AJ23255" s="6"/>
      <c r="AK23255" s="6"/>
      <c r="AL23255" s="6"/>
      <c r="AM23255" s="6"/>
      <c r="AN23255" s="6"/>
      <c r="AO23255" s="6"/>
      <c r="AP23255" s="6"/>
      <c r="AQ23255" s="6"/>
      <c r="AR23255" s="6"/>
      <c r="AS23255" s="6"/>
      <c r="AT23255" s="6"/>
      <c r="AU23255" s="6"/>
      <c r="AV23255" s="6"/>
      <c r="AW23255" s="6"/>
      <c r="AX23255" s="6"/>
      <c r="AY23255" s="6"/>
      <c r="AZ23255" s="6"/>
      <c r="BA23255" s="6"/>
      <c r="BB23255" s="6"/>
      <c r="BC23255" s="6"/>
      <c r="BD23255" s="6"/>
      <c r="BE23255" s="6"/>
      <c r="BF23255" s="6"/>
      <c r="BG23255" s="6"/>
    </row>
    <row r="23256" spans="34:59" x14ac:dyDescent="0.25">
      <c r="AH23256" s="10"/>
      <c r="AI23256" s="6"/>
      <c r="AJ23256" s="10"/>
      <c r="AK23256" s="10"/>
      <c r="AL23256" s="10"/>
      <c r="AM23256" s="10"/>
      <c r="AN23256" s="10"/>
      <c r="AO23256" s="10"/>
      <c r="AP23256" s="10"/>
      <c r="AQ23256" s="10"/>
      <c r="AR23256" s="10"/>
      <c r="AS23256" s="10"/>
      <c r="AT23256" s="10"/>
      <c r="AU23256" s="10"/>
      <c r="AV23256" s="10"/>
      <c r="AW23256" s="10"/>
      <c r="AX23256" s="10"/>
      <c r="AY23256" s="10"/>
      <c r="AZ23256" s="10"/>
      <c r="BA23256" s="10"/>
      <c r="BB23256" s="10"/>
      <c r="BC23256" s="10"/>
      <c r="BD23256" s="10"/>
      <c r="BE23256" s="10"/>
      <c r="BF23256" s="10"/>
      <c r="BG23256" s="6"/>
    </row>
    <row r="23257" spans="34:59" x14ac:dyDescent="0.25">
      <c r="AH23257" s="6"/>
      <c r="AI23257" s="6"/>
      <c r="AJ23257" s="6"/>
      <c r="AK23257" s="6"/>
      <c r="AL23257" s="6"/>
      <c r="AM23257" s="6"/>
      <c r="AN23257" s="6"/>
      <c r="AO23257" s="6"/>
      <c r="AP23257" s="6"/>
      <c r="AQ23257" s="6"/>
      <c r="AR23257" s="6"/>
      <c r="AS23257" s="6"/>
      <c r="AT23257" s="6"/>
      <c r="AU23257" s="6"/>
      <c r="AV23257" s="6"/>
      <c r="AW23257" s="6"/>
      <c r="AX23257" s="6"/>
      <c r="AY23257" s="6"/>
      <c r="AZ23257" s="6"/>
      <c r="BA23257" s="6"/>
      <c r="BB23257" s="6"/>
      <c r="BC23257" s="6"/>
      <c r="BD23257" s="6"/>
      <c r="BE23257" s="6"/>
      <c r="BF23257" s="6"/>
      <c r="BG23257" s="10"/>
    </row>
    <row r="23258" spans="34:59" x14ac:dyDescent="0.25">
      <c r="AH23258" s="10"/>
      <c r="AI23258" s="6"/>
    </row>
    <row r="23259" spans="34:59" x14ac:dyDescent="0.25">
      <c r="AH23259" s="6"/>
      <c r="AI23259" s="6"/>
      <c r="AJ23259" s="6"/>
      <c r="AK23259" s="6"/>
      <c r="AL23259" s="6"/>
      <c r="AM23259" s="6"/>
      <c r="AN23259" s="6"/>
      <c r="AO23259" s="6"/>
      <c r="AP23259" s="6"/>
      <c r="AQ23259" s="6"/>
      <c r="AR23259" s="6"/>
      <c r="AS23259" s="6"/>
      <c r="AT23259" s="6"/>
      <c r="AU23259" s="6"/>
      <c r="AV23259" s="6"/>
      <c r="AW23259" s="6"/>
      <c r="AX23259" s="6"/>
      <c r="AY23259" s="6"/>
      <c r="AZ23259" s="6"/>
      <c r="BA23259" s="6"/>
      <c r="BB23259" s="6"/>
      <c r="BC23259" s="6"/>
      <c r="BD23259" s="6"/>
      <c r="BE23259" s="6"/>
      <c r="BF23259" s="6"/>
      <c r="BG23259" s="6"/>
    </row>
    <row r="23260" spans="34:59" x14ac:dyDescent="0.25">
      <c r="AH23260" s="10"/>
      <c r="AI23260" s="6"/>
      <c r="AJ23260" s="10"/>
      <c r="AK23260" s="10"/>
      <c r="AL23260" s="10"/>
      <c r="AM23260" s="10"/>
      <c r="AN23260" s="10"/>
      <c r="AO23260" s="10"/>
      <c r="AP23260" s="10"/>
      <c r="AQ23260" s="10"/>
      <c r="AR23260" s="10"/>
      <c r="AS23260" s="10"/>
      <c r="AT23260" s="10"/>
      <c r="AU23260" s="10"/>
      <c r="AV23260" s="10"/>
      <c r="AW23260" s="10"/>
      <c r="AX23260" s="10"/>
      <c r="AY23260" s="10"/>
      <c r="AZ23260" s="10"/>
      <c r="BA23260" s="10"/>
      <c r="BB23260" s="10"/>
      <c r="BC23260" s="10"/>
      <c r="BD23260" s="10"/>
      <c r="BE23260" s="10"/>
      <c r="BF23260" s="10"/>
      <c r="BG23260" s="6"/>
    </row>
    <row r="23261" spans="34:59" x14ac:dyDescent="0.25">
      <c r="AH23261" s="6"/>
      <c r="AI23261" s="6"/>
      <c r="AJ23261" s="6"/>
      <c r="AK23261" s="6"/>
      <c r="AL23261" s="6"/>
      <c r="AM23261" s="6"/>
      <c r="AN23261" s="6"/>
      <c r="AO23261" s="6"/>
      <c r="AP23261" s="6"/>
      <c r="AQ23261" s="6"/>
      <c r="AR23261" s="6"/>
      <c r="AS23261" s="6"/>
      <c r="AT23261" s="6"/>
      <c r="AU23261" s="6"/>
      <c r="AV23261" s="6"/>
      <c r="AW23261" s="6"/>
      <c r="AX23261" s="6"/>
      <c r="AY23261" s="6"/>
      <c r="AZ23261" s="6"/>
      <c r="BA23261" s="6"/>
      <c r="BB23261" s="6"/>
      <c r="BC23261" s="6"/>
      <c r="BD23261" s="6"/>
      <c r="BE23261" s="6"/>
      <c r="BF23261" s="6"/>
      <c r="BG23261" s="10"/>
    </row>
    <row r="23262" spans="34:59" x14ac:dyDescent="0.25">
      <c r="AH23262" s="10"/>
      <c r="AI23262" s="6"/>
    </row>
    <row r="23263" spans="34:59" x14ac:dyDescent="0.25">
      <c r="AH23263" s="6"/>
      <c r="AI23263" s="6"/>
      <c r="AJ23263" s="6"/>
      <c r="AK23263" s="6"/>
      <c r="AL23263" s="6"/>
      <c r="AM23263" s="6"/>
      <c r="AN23263" s="6"/>
      <c r="AO23263" s="6"/>
      <c r="AP23263" s="6"/>
      <c r="AQ23263" s="6"/>
      <c r="AR23263" s="6"/>
      <c r="AS23263" s="6"/>
      <c r="AT23263" s="6"/>
      <c r="AU23263" s="6"/>
      <c r="AV23263" s="6"/>
      <c r="AW23263" s="6"/>
      <c r="AX23263" s="6"/>
      <c r="AY23263" s="6"/>
      <c r="AZ23263" s="6"/>
      <c r="BA23263" s="6"/>
      <c r="BB23263" s="6"/>
      <c r="BC23263" s="6"/>
      <c r="BD23263" s="6"/>
      <c r="BE23263" s="6"/>
      <c r="BF23263" s="6"/>
      <c r="BG23263" s="6"/>
    </row>
    <row r="23264" spans="34:59" x14ac:dyDescent="0.25">
      <c r="AH23264" s="10"/>
      <c r="AI23264" s="6"/>
      <c r="AJ23264" s="10"/>
      <c r="AK23264" s="10"/>
      <c r="AL23264" s="10"/>
      <c r="AM23264" s="10"/>
      <c r="AN23264" s="10"/>
      <c r="AO23264" s="10"/>
      <c r="AP23264" s="10"/>
      <c r="AQ23264" s="10"/>
      <c r="AR23264" s="10"/>
      <c r="AS23264" s="10"/>
      <c r="AT23264" s="10"/>
      <c r="AU23264" s="10"/>
      <c r="AV23264" s="10"/>
      <c r="AW23264" s="10"/>
      <c r="AX23264" s="10"/>
      <c r="AY23264" s="10"/>
      <c r="AZ23264" s="10"/>
      <c r="BA23264" s="10"/>
      <c r="BB23264" s="10"/>
      <c r="BC23264" s="10"/>
      <c r="BD23264" s="10"/>
      <c r="BE23264" s="10"/>
      <c r="BF23264" s="10"/>
      <c r="BG23264" s="6"/>
    </row>
    <row r="23265" spans="34:59" x14ac:dyDescent="0.25">
      <c r="AH23265" s="6"/>
      <c r="AI23265" s="6"/>
      <c r="AJ23265" s="6"/>
      <c r="AK23265" s="6"/>
      <c r="AL23265" s="6"/>
      <c r="AM23265" s="6"/>
      <c r="AN23265" s="6"/>
      <c r="AO23265" s="6"/>
      <c r="AP23265" s="6"/>
      <c r="AQ23265" s="6"/>
      <c r="AR23265" s="6"/>
      <c r="AS23265" s="6"/>
      <c r="AT23265" s="6"/>
      <c r="AU23265" s="6"/>
      <c r="AV23265" s="6"/>
      <c r="AW23265" s="6"/>
      <c r="AX23265" s="6"/>
      <c r="AY23265" s="6"/>
      <c r="AZ23265" s="6"/>
      <c r="BA23265" s="6"/>
      <c r="BB23265" s="6"/>
      <c r="BC23265" s="6"/>
      <c r="BD23265" s="6"/>
      <c r="BE23265" s="6"/>
      <c r="BF23265" s="6"/>
      <c r="BG23265" s="10"/>
    </row>
    <row r="23266" spans="34:59" x14ac:dyDescent="0.25">
      <c r="AH23266" s="10"/>
      <c r="AI23266" s="6"/>
    </row>
    <row r="23267" spans="34:59" x14ac:dyDescent="0.25">
      <c r="AH23267" s="6"/>
      <c r="AI23267" s="6"/>
      <c r="AJ23267" s="6"/>
      <c r="AK23267" s="6"/>
      <c r="AL23267" s="6"/>
      <c r="AM23267" s="6"/>
      <c r="AN23267" s="6"/>
      <c r="AO23267" s="6"/>
      <c r="AP23267" s="6"/>
      <c r="AQ23267" s="6"/>
      <c r="AR23267" s="6"/>
      <c r="AS23267" s="6"/>
      <c r="AT23267" s="6"/>
      <c r="AU23267" s="6"/>
      <c r="AV23267" s="6"/>
      <c r="AW23267" s="6"/>
      <c r="AX23267" s="6"/>
      <c r="AY23267" s="6"/>
      <c r="AZ23267" s="6"/>
      <c r="BA23267" s="6"/>
      <c r="BB23267" s="6"/>
      <c r="BC23267" s="6"/>
      <c r="BD23267" s="6"/>
      <c r="BE23267" s="6"/>
      <c r="BF23267" s="6"/>
      <c r="BG23267" s="6"/>
    </row>
    <row r="23268" spans="34:59" x14ac:dyDescent="0.25">
      <c r="AH23268" s="10"/>
      <c r="AI23268" s="6"/>
      <c r="AJ23268" s="10"/>
      <c r="AK23268" s="10"/>
      <c r="AL23268" s="10"/>
      <c r="AM23268" s="10"/>
      <c r="AN23268" s="10"/>
      <c r="AO23268" s="10"/>
      <c r="AP23268" s="10"/>
      <c r="AQ23268" s="10"/>
      <c r="AR23268" s="10"/>
      <c r="AS23268" s="10"/>
      <c r="AT23268" s="10"/>
      <c r="AU23268" s="10"/>
      <c r="AV23268" s="10"/>
      <c r="AW23268" s="10"/>
      <c r="AX23268" s="10"/>
      <c r="AY23268" s="10"/>
      <c r="AZ23268" s="10"/>
      <c r="BA23268" s="10"/>
      <c r="BB23268" s="10"/>
      <c r="BC23268" s="10"/>
      <c r="BD23268" s="10"/>
      <c r="BE23268" s="10"/>
      <c r="BF23268" s="10"/>
      <c r="BG23268" s="6"/>
    </row>
    <row r="23270" spans="34:59" x14ac:dyDescent="0.25">
      <c r="AH23270" s="10"/>
      <c r="AI23270" s="6"/>
    </row>
    <row r="23271" spans="34:59" x14ac:dyDescent="0.25">
      <c r="AH23271" s="6"/>
      <c r="AI23271" s="6"/>
      <c r="AJ23271" s="6"/>
      <c r="AK23271" s="6"/>
      <c r="AL23271" s="6"/>
      <c r="AM23271" s="6"/>
      <c r="AN23271" s="6"/>
      <c r="AO23271" s="6"/>
      <c r="AP23271" s="6"/>
      <c r="AQ23271" s="6"/>
      <c r="AR23271" s="6"/>
      <c r="AS23271" s="6"/>
      <c r="AT23271" s="6"/>
      <c r="AU23271" s="6"/>
      <c r="AV23271" s="6"/>
      <c r="AW23271" s="6"/>
      <c r="AX23271" s="6"/>
      <c r="AY23271" s="6"/>
      <c r="AZ23271" s="6"/>
      <c r="BA23271" s="6"/>
      <c r="BB23271" s="6"/>
      <c r="BC23271" s="6"/>
      <c r="BD23271" s="6"/>
      <c r="BE23271" s="6"/>
      <c r="BF23271" s="6"/>
      <c r="BG23271" s="6"/>
    </row>
    <row r="23272" spans="34:59" x14ac:dyDescent="0.25">
      <c r="AH23272" s="10"/>
      <c r="AI23272" s="6"/>
      <c r="AJ23272" s="10"/>
      <c r="AK23272" s="10"/>
      <c r="AL23272" s="10"/>
      <c r="AM23272" s="10"/>
      <c r="AN23272" s="10"/>
      <c r="AO23272" s="10"/>
      <c r="AP23272" s="10"/>
      <c r="AQ23272" s="10"/>
      <c r="AR23272" s="10"/>
      <c r="AS23272" s="10"/>
      <c r="AT23272" s="10"/>
      <c r="AU23272" s="10"/>
      <c r="AV23272" s="10"/>
      <c r="AW23272" s="10"/>
      <c r="AX23272" s="10"/>
      <c r="AY23272" s="10"/>
      <c r="AZ23272" s="10"/>
      <c r="BA23272" s="10"/>
      <c r="BB23272" s="10"/>
      <c r="BC23272" s="10"/>
      <c r="BD23272" s="10"/>
      <c r="BE23272" s="10"/>
      <c r="BF23272" s="10"/>
      <c r="BG23272" s="6"/>
    </row>
    <row r="23273" spans="34:59" x14ac:dyDescent="0.25">
      <c r="AH23273" s="6"/>
      <c r="AI23273" s="6"/>
      <c r="AJ23273" s="6"/>
      <c r="AK23273" s="6"/>
      <c r="AL23273" s="6"/>
      <c r="AM23273" s="6"/>
      <c r="AN23273" s="6"/>
      <c r="AO23273" s="6"/>
      <c r="AP23273" s="6"/>
      <c r="AQ23273" s="6"/>
      <c r="AR23273" s="6"/>
      <c r="AS23273" s="6"/>
      <c r="AT23273" s="6"/>
      <c r="AU23273" s="6"/>
      <c r="AV23273" s="6"/>
      <c r="AW23273" s="6"/>
      <c r="AX23273" s="6"/>
      <c r="AY23273" s="6"/>
      <c r="AZ23273" s="6"/>
      <c r="BA23273" s="6"/>
      <c r="BB23273" s="6"/>
      <c r="BC23273" s="6"/>
      <c r="BD23273" s="6"/>
      <c r="BE23273" s="6"/>
      <c r="BF23273" s="6"/>
      <c r="BG23273" s="10"/>
    </row>
    <row r="23274" spans="34:59" x14ac:dyDescent="0.25">
      <c r="AH23274" s="10"/>
      <c r="AI23274" s="6"/>
    </row>
    <row r="23275" spans="34:59" x14ac:dyDescent="0.25">
      <c r="AH23275" s="6"/>
      <c r="AI23275" s="6"/>
      <c r="AJ23275" s="6"/>
      <c r="AK23275" s="6"/>
      <c r="AL23275" s="6"/>
      <c r="AM23275" s="6"/>
      <c r="AN23275" s="6"/>
      <c r="AO23275" s="6"/>
      <c r="AP23275" s="6"/>
      <c r="AQ23275" s="6"/>
      <c r="AR23275" s="6"/>
      <c r="AS23275" s="6"/>
      <c r="AT23275" s="6"/>
      <c r="AU23275" s="6"/>
      <c r="AV23275" s="6"/>
      <c r="AW23275" s="6"/>
      <c r="AX23275" s="6"/>
      <c r="AY23275" s="6"/>
      <c r="AZ23275" s="6"/>
      <c r="BA23275" s="6"/>
      <c r="BB23275" s="6"/>
      <c r="BC23275" s="6"/>
      <c r="BD23275" s="6"/>
      <c r="BE23275" s="6"/>
      <c r="BF23275" s="6"/>
      <c r="BG23275" s="6"/>
    </row>
    <row r="23276" spans="34:59" x14ac:dyDescent="0.25">
      <c r="AH23276" s="10"/>
      <c r="AI23276" s="6"/>
      <c r="AJ23276" s="10"/>
      <c r="AK23276" s="10"/>
      <c r="AL23276" s="10"/>
      <c r="AM23276" s="10"/>
      <c r="AN23276" s="10"/>
      <c r="AO23276" s="10"/>
      <c r="AP23276" s="10"/>
      <c r="AQ23276" s="10"/>
      <c r="AR23276" s="10"/>
      <c r="AS23276" s="10"/>
      <c r="AT23276" s="10"/>
      <c r="AU23276" s="10"/>
      <c r="AV23276" s="10"/>
      <c r="AW23276" s="10"/>
      <c r="AX23276" s="10"/>
      <c r="AY23276" s="10"/>
      <c r="AZ23276" s="10"/>
      <c r="BA23276" s="10"/>
      <c r="BB23276" s="10"/>
      <c r="BC23276" s="10"/>
      <c r="BD23276" s="10"/>
      <c r="BE23276" s="10"/>
      <c r="BF23276" s="10"/>
      <c r="BG23276" s="6"/>
    </row>
    <row r="23277" spans="34:59" x14ac:dyDescent="0.25">
      <c r="AH23277" s="6"/>
      <c r="AI23277" s="6"/>
      <c r="AJ23277" s="6"/>
      <c r="AK23277" s="6"/>
      <c r="AL23277" s="6"/>
      <c r="AM23277" s="6"/>
      <c r="AN23277" s="6"/>
      <c r="AO23277" s="6"/>
      <c r="AP23277" s="6"/>
      <c r="AQ23277" s="6"/>
      <c r="AR23277" s="6"/>
      <c r="AS23277" s="6"/>
      <c r="AT23277" s="6"/>
      <c r="AU23277" s="6"/>
      <c r="AV23277" s="6"/>
      <c r="AW23277" s="6"/>
      <c r="AX23277" s="6"/>
      <c r="AY23277" s="6"/>
      <c r="AZ23277" s="6"/>
      <c r="BA23277" s="6"/>
      <c r="BB23277" s="6"/>
      <c r="BC23277" s="6"/>
      <c r="BD23277" s="6"/>
      <c r="BE23277" s="6"/>
      <c r="BF23277" s="6"/>
      <c r="BG23277" s="10"/>
    </row>
    <row r="23278" spans="34:59" x14ac:dyDescent="0.25">
      <c r="AH23278" s="10"/>
      <c r="AI23278" s="6"/>
    </row>
    <row r="23279" spans="34:59" x14ac:dyDescent="0.25">
      <c r="AH23279" s="6"/>
      <c r="AI23279" s="6"/>
      <c r="AJ23279" s="6"/>
      <c r="AK23279" s="6"/>
      <c r="AL23279" s="6"/>
      <c r="AM23279" s="6"/>
      <c r="AN23279" s="6"/>
      <c r="AO23279" s="6"/>
      <c r="AP23279" s="6"/>
      <c r="AQ23279" s="6"/>
      <c r="AR23279" s="6"/>
      <c r="AS23279" s="6"/>
      <c r="AT23279" s="6"/>
      <c r="AU23279" s="6"/>
      <c r="AV23279" s="6"/>
      <c r="AW23279" s="6"/>
      <c r="AX23279" s="6"/>
      <c r="AY23279" s="6"/>
      <c r="AZ23279" s="6"/>
      <c r="BA23279" s="6"/>
      <c r="BB23279" s="6"/>
      <c r="BC23279" s="6"/>
      <c r="BD23279" s="6"/>
      <c r="BE23279" s="6"/>
      <c r="BF23279" s="6"/>
      <c r="BG23279" s="6"/>
    </row>
    <row r="23280" spans="34:59" x14ac:dyDescent="0.25">
      <c r="AH23280" s="10"/>
      <c r="AI23280" s="6"/>
      <c r="AJ23280" s="10"/>
      <c r="AK23280" s="10"/>
      <c r="AL23280" s="10"/>
      <c r="AM23280" s="10"/>
      <c r="AN23280" s="10"/>
      <c r="AO23280" s="10"/>
      <c r="AP23280" s="10"/>
      <c r="AQ23280" s="10"/>
      <c r="AR23280" s="10"/>
      <c r="AS23280" s="10"/>
      <c r="AT23280" s="10"/>
      <c r="AU23280" s="10"/>
      <c r="AV23280" s="10"/>
      <c r="AW23280" s="10"/>
      <c r="AX23280" s="10"/>
      <c r="AY23280" s="10"/>
      <c r="AZ23280" s="10"/>
      <c r="BA23280" s="10"/>
      <c r="BB23280" s="10"/>
      <c r="BC23280" s="10"/>
      <c r="BD23280" s="10"/>
      <c r="BE23280" s="10"/>
      <c r="BF23280" s="10"/>
      <c r="BG23280" s="6"/>
    </row>
    <row r="23281" spans="34:59" x14ac:dyDescent="0.25">
      <c r="AH23281" s="6"/>
      <c r="AI23281" s="6"/>
      <c r="AJ23281" s="6"/>
      <c r="AK23281" s="6"/>
      <c r="AL23281" s="6"/>
      <c r="AM23281" s="6"/>
      <c r="AN23281" s="6"/>
      <c r="AO23281" s="6"/>
      <c r="AP23281" s="6"/>
      <c r="AQ23281" s="6"/>
      <c r="AR23281" s="6"/>
      <c r="AS23281" s="6"/>
      <c r="AT23281" s="6"/>
      <c r="AU23281" s="6"/>
      <c r="AV23281" s="6"/>
      <c r="AW23281" s="6"/>
      <c r="AX23281" s="6"/>
      <c r="AY23281" s="6"/>
      <c r="AZ23281" s="6"/>
      <c r="BA23281" s="6"/>
      <c r="BB23281" s="6"/>
      <c r="BC23281" s="6"/>
      <c r="BD23281" s="6"/>
      <c r="BE23281" s="6"/>
      <c r="BF23281" s="6"/>
      <c r="BG23281" s="10"/>
    </row>
    <row r="23282" spans="34:59" x14ac:dyDescent="0.25">
      <c r="AH23282" s="10"/>
      <c r="AI23282" s="6"/>
    </row>
    <row r="23283" spans="34:59" x14ac:dyDescent="0.25">
      <c r="AH23283" s="6"/>
      <c r="AI23283" s="6"/>
      <c r="AJ23283" s="6"/>
      <c r="AK23283" s="6"/>
      <c r="AL23283" s="6"/>
      <c r="AM23283" s="6"/>
      <c r="AN23283" s="6"/>
      <c r="AO23283" s="6"/>
      <c r="AP23283" s="6"/>
      <c r="AQ23283" s="6"/>
      <c r="AR23283" s="6"/>
      <c r="AS23283" s="6"/>
      <c r="AT23283" s="6"/>
      <c r="AU23283" s="6"/>
      <c r="AV23283" s="6"/>
      <c r="AW23283" s="6"/>
      <c r="AX23283" s="6"/>
      <c r="AY23283" s="6"/>
      <c r="AZ23283" s="6"/>
      <c r="BA23283" s="6"/>
      <c r="BB23283" s="6"/>
      <c r="BC23283" s="6"/>
      <c r="BD23283" s="6"/>
      <c r="BE23283" s="6"/>
      <c r="BF23283" s="6"/>
      <c r="BG23283" s="6"/>
    </row>
    <row r="23284" spans="34:59" x14ac:dyDescent="0.25">
      <c r="AH23284" s="10"/>
      <c r="AI23284" s="6"/>
      <c r="AJ23284" s="10"/>
      <c r="AK23284" s="10"/>
      <c r="AL23284" s="10"/>
      <c r="AM23284" s="10"/>
      <c r="AN23284" s="10"/>
      <c r="AO23284" s="10"/>
      <c r="AP23284" s="10"/>
      <c r="AQ23284" s="10"/>
      <c r="AR23284" s="10"/>
      <c r="AS23284" s="10"/>
      <c r="AT23284" s="10"/>
      <c r="AU23284" s="10"/>
      <c r="AV23284" s="10"/>
      <c r="AW23284" s="10"/>
      <c r="AX23284" s="10"/>
      <c r="AY23284" s="10"/>
      <c r="AZ23284" s="10"/>
      <c r="BA23284" s="10"/>
      <c r="BB23284" s="10"/>
      <c r="BC23284" s="10"/>
      <c r="BD23284" s="10"/>
      <c r="BE23284" s="10"/>
      <c r="BF23284" s="10"/>
      <c r="BG23284" s="6"/>
    </row>
    <row r="23286" spans="34:59" x14ac:dyDescent="0.25">
      <c r="AH23286" s="10"/>
      <c r="AI23286" s="6"/>
    </row>
    <row r="23287" spans="34:59" x14ac:dyDescent="0.25">
      <c r="AH23287" s="6"/>
      <c r="AI23287" s="6"/>
      <c r="AJ23287" s="6"/>
      <c r="AK23287" s="6"/>
      <c r="AL23287" s="6"/>
      <c r="AM23287" s="6"/>
      <c r="AN23287" s="6"/>
      <c r="AO23287" s="6"/>
      <c r="AP23287" s="6"/>
      <c r="AQ23287" s="6"/>
      <c r="AR23287" s="6"/>
      <c r="AS23287" s="6"/>
      <c r="AT23287" s="6"/>
      <c r="AU23287" s="6"/>
      <c r="AV23287" s="6"/>
      <c r="AW23287" s="6"/>
      <c r="AX23287" s="6"/>
      <c r="AY23287" s="6"/>
      <c r="AZ23287" s="6"/>
      <c r="BA23287" s="6"/>
      <c r="BB23287" s="6"/>
      <c r="BC23287" s="6"/>
      <c r="BD23287" s="6"/>
      <c r="BE23287" s="6"/>
      <c r="BF23287" s="6"/>
      <c r="BG23287" s="6"/>
    </row>
    <row r="23288" spans="34:59" x14ac:dyDescent="0.25">
      <c r="AH23288" s="10"/>
      <c r="AI23288" s="6"/>
      <c r="AJ23288" s="10"/>
      <c r="AK23288" s="10"/>
      <c r="AL23288" s="10"/>
      <c r="AM23288" s="10"/>
      <c r="AN23288" s="10"/>
      <c r="AO23288" s="10"/>
      <c r="AP23288" s="10"/>
      <c r="AQ23288" s="10"/>
      <c r="AR23288" s="10"/>
      <c r="AS23288" s="10"/>
      <c r="AT23288" s="10"/>
      <c r="AU23288" s="10"/>
      <c r="AV23288" s="10"/>
      <c r="AW23288" s="10"/>
      <c r="AX23288" s="10"/>
      <c r="AY23288" s="10"/>
      <c r="AZ23288" s="10"/>
      <c r="BA23288" s="10"/>
      <c r="BB23288" s="10"/>
      <c r="BC23288" s="10"/>
      <c r="BD23288" s="10"/>
      <c r="BE23288" s="10"/>
      <c r="BF23288" s="10"/>
      <c r="BG23288" s="6"/>
    </row>
    <row r="23289" spans="34:59" x14ac:dyDescent="0.25">
      <c r="AH23289" s="6"/>
      <c r="AI23289" s="6"/>
      <c r="AJ23289" s="6"/>
      <c r="AK23289" s="6"/>
      <c r="AL23289" s="6"/>
      <c r="AM23289" s="6"/>
      <c r="AN23289" s="6"/>
      <c r="AO23289" s="6"/>
      <c r="AP23289" s="6"/>
      <c r="AQ23289" s="6"/>
      <c r="AR23289" s="6"/>
      <c r="AS23289" s="6"/>
      <c r="AT23289" s="6"/>
      <c r="AU23289" s="6"/>
      <c r="AV23289" s="6"/>
      <c r="AW23289" s="6"/>
      <c r="AX23289" s="6"/>
      <c r="AY23289" s="6"/>
      <c r="AZ23289" s="6"/>
      <c r="BA23289" s="6"/>
      <c r="BB23289" s="6"/>
      <c r="BC23289" s="6"/>
      <c r="BD23289" s="6"/>
      <c r="BE23289" s="6"/>
      <c r="BF23289" s="6"/>
      <c r="BG23289" s="10"/>
    </row>
    <row r="23290" spans="34:59" x14ac:dyDescent="0.25">
      <c r="AH23290" s="10"/>
      <c r="AI23290" s="6"/>
    </row>
    <row r="23291" spans="34:59" x14ac:dyDescent="0.25">
      <c r="AH23291" s="6"/>
      <c r="AI23291" s="6"/>
      <c r="AJ23291" s="6"/>
      <c r="AK23291" s="6"/>
      <c r="AL23291" s="6"/>
      <c r="AM23291" s="6"/>
      <c r="AN23291" s="6"/>
      <c r="AO23291" s="6"/>
      <c r="AP23291" s="6"/>
      <c r="AQ23291" s="6"/>
      <c r="AR23291" s="6"/>
      <c r="AS23291" s="6"/>
      <c r="AT23291" s="6"/>
      <c r="AU23291" s="6"/>
      <c r="AV23291" s="6"/>
      <c r="AW23291" s="6"/>
      <c r="AX23291" s="6"/>
      <c r="AY23291" s="6"/>
      <c r="AZ23291" s="6"/>
      <c r="BA23291" s="6"/>
      <c r="BB23291" s="6"/>
      <c r="BC23291" s="6"/>
      <c r="BD23291" s="6"/>
      <c r="BE23291" s="6"/>
      <c r="BF23291" s="6"/>
      <c r="BG23291" s="6"/>
    </row>
    <row r="23292" spans="34:59" x14ac:dyDescent="0.25">
      <c r="AH23292" s="10"/>
      <c r="AI23292" s="6"/>
      <c r="AJ23292" s="10"/>
      <c r="AK23292" s="10"/>
      <c r="AL23292" s="10"/>
      <c r="AM23292" s="10"/>
      <c r="AN23292" s="10"/>
      <c r="AO23292" s="10"/>
      <c r="AP23292" s="10"/>
      <c r="AQ23292" s="10"/>
      <c r="AR23292" s="10"/>
      <c r="AS23292" s="10"/>
      <c r="AT23292" s="10"/>
      <c r="AU23292" s="10"/>
      <c r="AV23292" s="10"/>
      <c r="AW23292" s="10"/>
      <c r="AX23292" s="10"/>
      <c r="AY23292" s="10"/>
      <c r="AZ23292" s="10"/>
      <c r="BA23292" s="10"/>
      <c r="BB23292" s="10"/>
      <c r="BC23292" s="10"/>
      <c r="BD23292" s="10"/>
      <c r="BE23292" s="10"/>
      <c r="BF23292" s="10"/>
      <c r="BG23292" s="6"/>
    </row>
    <row r="23293" spans="34:59" x14ac:dyDescent="0.25">
      <c r="AH23293" s="6"/>
      <c r="AI23293" s="6"/>
      <c r="AJ23293" s="6"/>
      <c r="AK23293" s="6"/>
      <c r="AL23293" s="6"/>
      <c r="AM23293" s="6"/>
      <c r="AN23293" s="6"/>
      <c r="AO23293" s="6"/>
      <c r="AP23293" s="6"/>
      <c r="AQ23293" s="6"/>
      <c r="AR23293" s="6"/>
      <c r="AS23293" s="6"/>
      <c r="AT23293" s="6"/>
      <c r="AU23293" s="6"/>
      <c r="AV23293" s="6"/>
      <c r="AW23293" s="6"/>
      <c r="AX23293" s="6"/>
      <c r="AY23293" s="6"/>
      <c r="AZ23293" s="6"/>
      <c r="BA23293" s="6"/>
      <c r="BB23293" s="6"/>
      <c r="BC23293" s="6"/>
      <c r="BD23293" s="6"/>
      <c r="BE23293" s="6"/>
      <c r="BF23293" s="6"/>
      <c r="BG23293" s="10"/>
    </row>
    <row r="23294" spans="34:59" x14ac:dyDescent="0.25">
      <c r="AH23294" s="10"/>
      <c r="AI23294" s="6"/>
    </row>
    <row r="23295" spans="34:59" x14ac:dyDescent="0.25">
      <c r="AH23295" s="6"/>
      <c r="AI23295" s="6"/>
      <c r="AJ23295" s="6"/>
      <c r="AK23295" s="6"/>
      <c r="AL23295" s="6"/>
      <c r="AM23295" s="6"/>
      <c r="AN23295" s="6"/>
      <c r="AO23295" s="6"/>
      <c r="AP23295" s="6"/>
      <c r="AQ23295" s="6"/>
      <c r="AR23295" s="6"/>
      <c r="AS23295" s="6"/>
      <c r="AT23295" s="6"/>
      <c r="AU23295" s="6"/>
      <c r="AV23295" s="6"/>
      <c r="AW23295" s="6"/>
      <c r="AX23295" s="6"/>
      <c r="AY23295" s="6"/>
      <c r="AZ23295" s="6"/>
      <c r="BA23295" s="6"/>
      <c r="BB23295" s="6"/>
      <c r="BC23295" s="6"/>
      <c r="BD23295" s="6"/>
      <c r="BE23295" s="6"/>
      <c r="BF23295" s="6"/>
      <c r="BG23295" s="6"/>
    </row>
    <row r="23296" spans="34:59" x14ac:dyDescent="0.25">
      <c r="AH23296" s="10"/>
      <c r="AI23296" s="6"/>
      <c r="AJ23296" s="10"/>
      <c r="AK23296" s="10"/>
      <c r="AL23296" s="10"/>
      <c r="AM23296" s="10"/>
      <c r="AN23296" s="10"/>
      <c r="AO23296" s="10"/>
      <c r="AP23296" s="10"/>
      <c r="AQ23296" s="10"/>
      <c r="AR23296" s="10"/>
      <c r="AS23296" s="10"/>
      <c r="AT23296" s="10"/>
      <c r="AU23296" s="10"/>
      <c r="AV23296" s="10"/>
      <c r="AW23296" s="10"/>
      <c r="AX23296" s="10"/>
      <c r="AY23296" s="10"/>
      <c r="AZ23296" s="10"/>
      <c r="BA23296" s="10"/>
      <c r="BB23296" s="10"/>
      <c r="BC23296" s="10"/>
      <c r="BD23296" s="10"/>
      <c r="BE23296" s="10"/>
      <c r="BF23296" s="10"/>
      <c r="BG23296" s="6"/>
    </row>
    <row r="23297" spans="34:59" x14ac:dyDescent="0.25">
      <c r="AH23297" s="6"/>
      <c r="AI23297" s="6"/>
      <c r="AJ23297" s="6"/>
      <c r="AK23297" s="6"/>
      <c r="AL23297" s="6"/>
      <c r="AM23297" s="6"/>
      <c r="AN23297" s="6"/>
      <c r="AO23297" s="6"/>
      <c r="AP23297" s="6"/>
      <c r="AQ23297" s="6"/>
      <c r="AR23297" s="6"/>
      <c r="AS23297" s="6"/>
      <c r="AT23297" s="6"/>
      <c r="AU23297" s="6"/>
      <c r="AV23297" s="6"/>
      <c r="AW23297" s="6"/>
      <c r="AX23297" s="6"/>
      <c r="AY23297" s="6"/>
      <c r="AZ23297" s="6"/>
      <c r="BA23297" s="6"/>
      <c r="BB23297" s="6"/>
      <c r="BC23297" s="6"/>
      <c r="BD23297" s="6"/>
      <c r="BE23297" s="6"/>
      <c r="BF23297" s="6"/>
      <c r="BG23297" s="10"/>
    </row>
    <row r="23298" spans="34:59" x14ac:dyDescent="0.25">
      <c r="AH23298" s="10"/>
      <c r="AI23298" s="6"/>
    </row>
    <row r="23299" spans="34:59" x14ac:dyDescent="0.25">
      <c r="AH23299" s="6"/>
      <c r="AI23299" s="6"/>
      <c r="AJ23299" s="6"/>
      <c r="AK23299" s="6"/>
      <c r="AL23299" s="6"/>
      <c r="AM23299" s="6"/>
      <c r="AN23299" s="6"/>
      <c r="AO23299" s="6"/>
      <c r="AP23299" s="6"/>
      <c r="AQ23299" s="6"/>
      <c r="AR23299" s="6"/>
      <c r="AS23299" s="6"/>
      <c r="AT23299" s="6"/>
      <c r="AU23299" s="6"/>
      <c r="AV23299" s="6"/>
      <c r="AW23299" s="6"/>
      <c r="AX23299" s="6"/>
      <c r="AY23299" s="6"/>
      <c r="AZ23299" s="6"/>
      <c r="BA23299" s="6"/>
      <c r="BB23299" s="6"/>
      <c r="BC23299" s="6"/>
      <c r="BD23299" s="6"/>
      <c r="BE23299" s="6"/>
      <c r="BF23299" s="6"/>
      <c r="BG23299" s="6"/>
    </row>
    <row r="23300" spans="34:59" x14ac:dyDescent="0.25">
      <c r="AH23300" s="10"/>
      <c r="AI23300" s="6"/>
      <c r="AJ23300" s="10"/>
      <c r="AK23300" s="10"/>
      <c r="AL23300" s="10"/>
      <c r="AM23300" s="10"/>
      <c r="AN23300" s="10"/>
      <c r="AO23300" s="10"/>
      <c r="AP23300" s="10"/>
      <c r="AQ23300" s="10"/>
      <c r="AR23300" s="10"/>
      <c r="AS23300" s="10"/>
      <c r="AT23300" s="10"/>
      <c r="AU23300" s="10"/>
      <c r="AV23300" s="10"/>
      <c r="AW23300" s="10"/>
      <c r="AX23300" s="10"/>
      <c r="AY23300" s="10"/>
      <c r="AZ23300" s="10"/>
      <c r="BA23300" s="10"/>
      <c r="BB23300" s="10"/>
      <c r="BC23300" s="10"/>
      <c r="BD23300" s="10"/>
      <c r="BE23300" s="10"/>
      <c r="BF23300" s="10"/>
      <c r="BG23300" s="6"/>
    </row>
    <row r="23302" spans="34:59" x14ac:dyDescent="0.25">
      <c r="AH23302" s="10"/>
      <c r="AI23302" s="6"/>
    </row>
    <row r="23303" spans="34:59" x14ac:dyDescent="0.25">
      <c r="AH23303" s="6"/>
      <c r="AI23303" s="6"/>
      <c r="AJ23303" s="6"/>
      <c r="AK23303" s="6"/>
      <c r="AL23303" s="6"/>
      <c r="AM23303" s="6"/>
      <c r="AN23303" s="6"/>
      <c r="AO23303" s="6"/>
      <c r="AP23303" s="6"/>
      <c r="AQ23303" s="6"/>
      <c r="AR23303" s="6"/>
      <c r="AS23303" s="6"/>
      <c r="AT23303" s="6"/>
      <c r="AU23303" s="6"/>
      <c r="AV23303" s="6"/>
      <c r="AW23303" s="6"/>
      <c r="AX23303" s="6"/>
      <c r="AY23303" s="6"/>
      <c r="AZ23303" s="6"/>
      <c r="BA23303" s="6"/>
      <c r="BB23303" s="6"/>
      <c r="BC23303" s="6"/>
      <c r="BD23303" s="6"/>
      <c r="BE23303" s="6"/>
      <c r="BF23303" s="6"/>
      <c r="BG23303" s="6"/>
    </row>
    <row r="23304" spans="34:59" x14ac:dyDescent="0.25">
      <c r="AH23304" s="10"/>
      <c r="AI23304" s="6"/>
      <c r="AJ23304" s="10"/>
      <c r="AK23304" s="10"/>
      <c r="AL23304" s="10"/>
      <c r="AM23304" s="10"/>
      <c r="AN23304" s="10"/>
      <c r="AO23304" s="10"/>
      <c r="AP23304" s="10"/>
      <c r="AQ23304" s="10"/>
      <c r="AR23304" s="10"/>
      <c r="AS23304" s="10"/>
      <c r="AT23304" s="10"/>
      <c r="AU23304" s="10"/>
      <c r="AV23304" s="10"/>
      <c r="AW23304" s="10"/>
      <c r="AX23304" s="10"/>
      <c r="AY23304" s="10"/>
      <c r="AZ23304" s="10"/>
      <c r="BA23304" s="10"/>
      <c r="BB23304" s="10"/>
      <c r="BC23304" s="10"/>
      <c r="BD23304" s="10"/>
      <c r="BE23304" s="10"/>
      <c r="BF23304" s="10"/>
      <c r="BG23304" s="6"/>
    </row>
    <row r="23305" spans="34:59" x14ac:dyDescent="0.25">
      <c r="AH23305" s="6"/>
      <c r="AI23305" s="6"/>
      <c r="AJ23305" s="6"/>
      <c r="AK23305" s="6"/>
      <c r="AL23305" s="6"/>
      <c r="AM23305" s="6"/>
      <c r="AN23305" s="6"/>
      <c r="AO23305" s="6"/>
      <c r="AP23305" s="6"/>
      <c r="AQ23305" s="6"/>
      <c r="AR23305" s="6"/>
      <c r="AS23305" s="6"/>
      <c r="AT23305" s="6"/>
      <c r="AU23305" s="6"/>
      <c r="AV23305" s="6"/>
      <c r="AW23305" s="6"/>
      <c r="AX23305" s="6"/>
      <c r="AY23305" s="6"/>
      <c r="AZ23305" s="6"/>
      <c r="BA23305" s="6"/>
      <c r="BB23305" s="6"/>
      <c r="BC23305" s="6"/>
      <c r="BD23305" s="6"/>
      <c r="BE23305" s="6"/>
      <c r="BF23305" s="6"/>
      <c r="BG23305" s="10"/>
    </row>
    <row r="23306" spans="34:59" x14ac:dyDescent="0.25">
      <c r="AH23306" s="10"/>
      <c r="AI23306" s="6"/>
    </row>
    <row r="23307" spans="34:59" x14ac:dyDescent="0.25">
      <c r="AH23307" s="6"/>
      <c r="AI23307" s="6"/>
      <c r="AJ23307" s="6"/>
      <c r="AK23307" s="6"/>
      <c r="AL23307" s="6"/>
      <c r="AM23307" s="6"/>
      <c r="AN23307" s="6"/>
      <c r="AO23307" s="6"/>
      <c r="AP23307" s="6"/>
      <c r="AQ23307" s="6"/>
      <c r="AR23307" s="6"/>
      <c r="AS23307" s="6"/>
      <c r="AT23307" s="6"/>
      <c r="AU23307" s="6"/>
      <c r="AV23307" s="6"/>
      <c r="AW23307" s="6"/>
      <c r="AX23307" s="6"/>
      <c r="AY23307" s="6"/>
      <c r="AZ23307" s="6"/>
      <c r="BA23307" s="6"/>
      <c r="BB23307" s="6"/>
      <c r="BC23307" s="6"/>
      <c r="BD23307" s="6"/>
      <c r="BE23307" s="6"/>
      <c r="BF23307" s="6"/>
      <c r="BG23307" s="6"/>
    </row>
    <row r="23308" spans="34:59" x14ac:dyDescent="0.25">
      <c r="AH23308" s="10"/>
      <c r="AI23308" s="6"/>
      <c r="AJ23308" s="10"/>
      <c r="AK23308" s="10"/>
      <c r="AL23308" s="10"/>
      <c r="AM23308" s="10"/>
      <c r="AN23308" s="10"/>
      <c r="AO23308" s="10"/>
      <c r="AP23308" s="10"/>
      <c r="AQ23308" s="10"/>
      <c r="AR23308" s="10"/>
      <c r="AS23308" s="10"/>
      <c r="AT23308" s="10"/>
      <c r="AU23308" s="10"/>
      <c r="AV23308" s="10"/>
      <c r="AW23308" s="10"/>
      <c r="AX23308" s="10"/>
      <c r="AY23308" s="10"/>
      <c r="AZ23308" s="10"/>
      <c r="BA23308" s="10"/>
      <c r="BB23308" s="10"/>
      <c r="BC23308" s="10"/>
      <c r="BD23308" s="10"/>
      <c r="BE23308" s="10"/>
      <c r="BF23308" s="10"/>
      <c r="BG23308" s="6"/>
    </row>
    <row r="23309" spans="34:59" x14ac:dyDescent="0.25">
      <c r="AH23309" s="6"/>
      <c r="AI23309" s="6"/>
      <c r="AJ23309" s="6"/>
      <c r="AK23309" s="6"/>
      <c r="AL23309" s="6"/>
      <c r="AM23309" s="6"/>
      <c r="AN23309" s="6"/>
      <c r="AO23309" s="6"/>
      <c r="AP23309" s="6"/>
      <c r="AQ23309" s="6"/>
      <c r="AR23309" s="6"/>
      <c r="AS23309" s="6"/>
      <c r="AT23309" s="6"/>
      <c r="AU23309" s="6"/>
      <c r="AV23309" s="6"/>
      <c r="AW23309" s="6"/>
      <c r="AX23309" s="6"/>
      <c r="AY23309" s="6"/>
      <c r="AZ23309" s="6"/>
      <c r="BA23309" s="6"/>
      <c r="BB23309" s="6"/>
      <c r="BC23309" s="6"/>
      <c r="BD23309" s="6"/>
      <c r="BE23309" s="6"/>
      <c r="BF23309" s="6"/>
      <c r="BG23309" s="10"/>
    </row>
    <row r="23310" spans="34:59" x14ac:dyDescent="0.25">
      <c r="AH23310" s="10"/>
      <c r="AI23310" s="6"/>
    </row>
    <row r="23311" spans="34:59" x14ac:dyDescent="0.25">
      <c r="AH23311" s="6"/>
      <c r="AI23311" s="6"/>
      <c r="AJ23311" s="6"/>
      <c r="AK23311" s="6"/>
      <c r="AL23311" s="6"/>
      <c r="AM23311" s="6"/>
      <c r="AN23311" s="6"/>
      <c r="AO23311" s="6"/>
      <c r="AP23311" s="6"/>
      <c r="AQ23311" s="6"/>
      <c r="AR23311" s="6"/>
      <c r="AS23311" s="6"/>
      <c r="AT23311" s="6"/>
      <c r="AU23311" s="6"/>
      <c r="AV23311" s="6"/>
      <c r="AW23311" s="6"/>
      <c r="AX23311" s="6"/>
      <c r="AY23311" s="6"/>
      <c r="AZ23311" s="6"/>
      <c r="BA23311" s="6"/>
      <c r="BB23311" s="6"/>
      <c r="BC23311" s="6"/>
      <c r="BD23311" s="6"/>
      <c r="BE23311" s="6"/>
      <c r="BF23311" s="6"/>
      <c r="BG23311" s="6"/>
    </row>
    <row r="23312" spans="34:59" x14ac:dyDescent="0.25">
      <c r="AH23312" s="10"/>
      <c r="AI23312" s="6"/>
      <c r="AJ23312" s="10"/>
      <c r="AK23312" s="10"/>
      <c r="AL23312" s="10"/>
      <c r="AM23312" s="10"/>
      <c r="AN23312" s="10"/>
      <c r="AO23312" s="10"/>
      <c r="AP23312" s="10"/>
      <c r="AQ23312" s="10"/>
      <c r="AR23312" s="10"/>
      <c r="AS23312" s="10"/>
      <c r="AT23312" s="10"/>
      <c r="AU23312" s="10"/>
      <c r="AV23312" s="10"/>
      <c r="AW23312" s="10"/>
      <c r="AX23312" s="10"/>
      <c r="AY23312" s="10"/>
      <c r="AZ23312" s="10"/>
      <c r="BA23312" s="10"/>
      <c r="BB23312" s="10"/>
      <c r="BC23312" s="10"/>
      <c r="BD23312" s="10"/>
      <c r="BE23312" s="10"/>
      <c r="BF23312" s="10"/>
      <c r="BG23312" s="6"/>
    </row>
    <row r="23313" spans="34:59" x14ac:dyDescent="0.25">
      <c r="AH23313" s="6"/>
      <c r="AI23313" s="6"/>
      <c r="AJ23313" s="6"/>
      <c r="AK23313" s="6"/>
      <c r="AL23313" s="6"/>
      <c r="AM23313" s="6"/>
      <c r="AN23313" s="6"/>
      <c r="AO23313" s="6"/>
      <c r="AP23313" s="6"/>
      <c r="AQ23313" s="6"/>
      <c r="AR23313" s="6"/>
      <c r="AS23313" s="6"/>
      <c r="AT23313" s="6"/>
      <c r="AU23313" s="6"/>
      <c r="AV23313" s="6"/>
      <c r="AW23313" s="6"/>
      <c r="AX23313" s="6"/>
      <c r="AY23313" s="6"/>
      <c r="AZ23313" s="6"/>
      <c r="BA23313" s="6"/>
      <c r="BB23313" s="6"/>
      <c r="BC23313" s="6"/>
      <c r="BD23313" s="6"/>
      <c r="BE23313" s="6"/>
      <c r="BF23313" s="6"/>
      <c r="BG23313" s="10"/>
    </row>
    <row r="23314" spans="34:59" x14ac:dyDescent="0.25">
      <c r="AH23314" s="10"/>
      <c r="AI23314" s="6"/>
    </row>
    <row r="23315" spans="34:59" x14ac:dyDescent="0.25">
      <c r="AH23315" s="6"/>
      <c r="AI23315" s="6"/>
      <c r="AJ23315" s="6"/>
      <c r="AK23315" s="6"/>
      <c r="AL23315" s="6"/>
      <c r="AM23315" s="6"/>
      <c r="AN23315" s="6"/>
      <c r="AO23315" s="6"/>
      <c r="AP23315" s="6"/>
      <c r="AQ23315" s="6"/>
      <c r="AR23315" s="6"/>
      <c r="AS23315" s="6"/>
      <c r="AT23315" s="6"/>
      <c r="AU23315" s="6"/>
      <c r="AV23315" s="6"/>
      <c r="AW23315" s="6"/>
      <c r="AX23315" s="6"/>
      <c r="AY23315" s="6"/>
      <c r="AZ23315" s="6"/>
      <c r="BA23315" s="6"/>
      <c r="BB23315" s="6"/>
      <c r="BC23315" s="6"/>
      <c r="BD23315" s="6"/>
      <c r="BE23315" s="6"/>
      <c r="BF23315" s="6"/>
      <c r="BG23315" s="6"/>
    </row>
    <row r="23316" spans="34:59" x14ac:dyDescent="0.25">
      <c r="AH23316" s="10"/>
      <c r="AI23316" s="6"/>
      <c r="AJ23316" s="10"/>
      <c r="AK23316" s="10"/>
      <c r="AL23316" s="10"/>
      <c r="AM23316" s="10"/>
      <c r="AN23316" s="10"/>
      <c r="AO23316" s="10"/>
      <c r="AP23316" s="10"/>
      <c r="AQ23316" s="10"/>
      <c r="AR23316" s="10"/>
      <c r="AS23316" s="10"/>
      <c r="AT23316" s="10"/>
      <c r="AU23316" s="10"/>
      <c r="AV23316" s="10"/>
      <c r="AW23316" s="10"/>
      <c r="AX23316" s="10"/>
      <c r="AY23316" s="10"/>
      <c r="AZ23316" s="10"/>
      <c r="BA23316" s="10"/>
      <c r="BB23316" s="10"/>
      <c r="BC23316" s="10"/>
      <c r="BD23316" s="10"/>
      <c r="BE23316" s="10"/>
      <c r="BF23316" s="10"/>
      <c r="BG23316" s="6"/>
    </row>
    <row r="23318" spans="34:59" x14ac:dyDescent="0.25">
      <c r="AH23318" s="10"/>
      <c r="AI23318" s="6"/>
    </row>
    <row r="23319" spans="34:59" x14ac:dyDescent="0.25">
      <c r="AH23319" s="6"/>
      <c r="AI23319" s="6"/>
      <c r="AJ23319" s="6"/>
      <c r="AK23319" s="6"/>
      <c r="AL23319" s="6"/>
      <c r="AM23319" s="6"/>
      <c r="AN23319" s="6"/>
      <c r="AO23319" s="6"/>
      <c r="AP23319" s="6"/>
      <c r="AQ23319" s="6"/>
      <c r="AR23319" s="6"/>
      <c r="AS23319" s="6"/>
      <c r="AT23319" s="6"/>
      <c r="AU23319" s="6"/>
      <c r="AV23319" s="6"/>
      <c r="AW23319" s="6"/>
      <c r="AX23319" s="6"/>
      <c r="AY23319" s="6"/>
      <c r="AZ23319" s="6"/>
      <c r="BA23319" s="6"/>
      <c r="BB23319" s="6"/>
      <c r="BC23319" s="6"/>
      <c r="BD23319" s="6"/>
      <c r="BE23319" s="6"/>
      <c r="BF23319" s="6"/>
      <c r="BG23319" s="6"/>
    </row>
    <row r="23320" spans="34:59" x14ac:dyDescent="0.25">
      <c r="AH23320" s="10"/>
      <c r="AI23320" s="6"/>
      <c r="AJ23320" s="10"/>
      <c r="AK23320" s="10"/>
      <c r="AL23320" s="10"/>
      <c r="AM23320" s="10"/>
      <c r="AN23320" s="10"/>
      <c r="AO23320" s="10"/>
      <c r="AP23320" s="10"/>
      <c r="AQ23320" s="10"/>
      <c r="AR23320" s="10"/>
      <c r="AS23320" s="10"/>
      <c r="AT23320" s="10"/>
      <c r="AU23320" s="10"/>
      <c r="AV23320" s="10"/>
      <c r="AW23320" s="10"/>
      <c r="AX23320" s="10"/>
      <c r="AY23320" s="10"/>
      <c r="AZ23320" s="10"/>
      <c r="BA23320" s="10"/>
      <c r="BB23320" s="10"/>
      <c r="BC23320" s="10"/>
      <c r="BD23320" s="10"/>
      <c r="BE23320" s="10"/>
      <c r="BF23320" s="10"/>
      <c r="BG23320" s="6"/>
    </row>
    <row r="23321" spans="34:59" x14ac:dyDescent="0.25">
      <c r="AH23321" s="6"/>
      <c r="AI23321" s="6"/>
      <c r="AJ23321" s="6"/>
      <c r="AK23321" s="6"/>
      <c r="AL23321" s="6"/>
      <c r="AM23321" s="6"/>
      <c r="AN23321" s="6"/>
      <c r="AO23321" s="6"/>
      <c r="AP23321" s="6"/>
      <c r="AQ23321" s="6"/>
      <c r="AR23321" s="6"/>
      <c r="AS23321" s="6"/>
      <c r="AT23321" s="6"/>
      <c r="AU23321" s="6"/>
      <c r="AV23321" s="6"/>
      <c r="AW23321" s="6"/>
      <c r="AX23321" s="6"/>
      <c r="AY23321" s="6"/>
      <c r="AZ23321" s="6"/>
      <c r="BA23321" s="6"/>
      <c r="BB23321" s="6"/>
      <c r="BC23321" s="6"/>
      <c r="BD23321" s="6"/>
      <c r="BE23321" s="6"/>
      <c r="BF23321" s="6"/>
      <c r="BG23321" s="10"/>
    </row>
    <row r="23322" spans="34:59" x14ac:dyDescent="0.25">
      <c r="AH23322" s="10"/>
      <c r="AI23322" s="6"/>
    </row>
    <row r="23323" spans="34:59" x14ac:dyDescent="0.25">
      <c r="AH23323" s="6"/>
      <c r="AI23323" s="6"/>
      <c r="AJ23323" s="6"/>
      <c r="AK23323" s="6"/>
      <c r="AL23323" s="6"/>
      <c r="AM23323" s="6"/>
      <c r="AN23323" s="6"/>
      <c r="AO23323" s="6"/>
      <c r="AP23323" s="6"/>
      <c r="AQ23323" s="6"/>
      <c r="AR23323" s="6"/>
      <c r="AS23323" s="6"/>
      <c r="AT23323" s="6"/>
      <c r="AU23323" s="6"/>
      <c r="AV23323" s="6"/>
      <c r="AW23323" s="6"/>
      <c r="AX23323" s="6"/>
      <c r="AY23323" s="6"/>
      <c r="AZ23323" s="6"/>
      <c r="BA23323" s="6"/>
      <c r="BB23323" s="6"/>
      <c r="BC23323" s="6"/>
      <c r="BD23323" s="6"/>
      <c r="BE23323" s="6"/>
      <c r="BF23323" s="6"/>
      <c r="BG23323" s="6"/>
    </row>
    <row r="23324" spans="34:59" x14ac:dyDescent="0.25">
      <c r="AH23324" s="10"/>
      <c r="AI23324" s="6"/>
      <c r="AJ23324" s="10"/>
      <c r="AK23324" s="10"/>
      <c r="AL23324" s="10"/>
      <c r="AM23324" s="10"/>
      <c r="AN23324" s="10"/>
      <c r="AO23324" s="10"/>
      <c r="AP23324" s="10"/>
      <c r="AQ23324" s="10"/>
      <c r="AR23324" s="10"/>
      <c r="AS23324" s="10"/>
      <c r="AT23324" s="10"/>
      <c r="AU23324" s="10"/>
      <c r="AV23324" s="10"/>
      <c r="AW23324" s="10"/>
      <c r="AX23324" s="10"/>
      <c r="AY23324" s="10"/>
      <c r="AZ23324" s="10"/>
      <c r="BA23324" s="10"/>
      <c r="BB23324" s="10"/>
      <c r="BC23324" s="10"/>
      <c r="BD23324" s="10"/>
      <c r="BE23324" s="10"/>
      <c r="BF23324" s="10"/>
      <c r="BG23324" s="6"/>
    </row>
    <row r="23325" spans="34:59" x14ac:dyDescent="0.25">
      <c r="AH23325" s="6"/>
      <c r="AI23325" s="6"/>
      <c r="AJ23325" s="6"/>
      <c r="AK23325" s="6"/>
      <c r="AL23325" s="6"/>
      <c r="AM23325" s="6"/>
      <c r="AN23325" s="6"/>
      <c r="AO23325" s="6"/>
      <c r="AP23325" s="6"/>
      <c r="AQ23325" s="6"/>
      <c r="AR23325" s="6"/>
      <c r="AS23325" s="6"/>
      <c r="AT23325" s="6"/>
      <c r="AU23325" s="6"/>
      <c r="AV23325" s="6"/>
      <c r="AW23325" s="6"/>
      <c r="AX23325" s="6"/>
      <c r="AY23325" s="6"/>
      <c r="AZ23325" s="6"/>
      <c r="BA23325" s="6"/>
      <c r="BB23325" s="6"/>
      <c r="BC23325" s="6"/>
      <c r="BD23325" s="6"/>
      <c r="BE23325" s="6"/>
      <c r="BF23325" s="6"/>
      <c r="BG23325" s="10"/>
    </row>
    <row r="23326" spans="34:59" x14ac:dyDescent="0.25">
      <c r="AH23326" s="10"/>
      <c r="AI23326" s="6"/>
    </row>
    <row r="23327" spans="34:59" x14ac:dyDescent="0.25">
      <c r="AH23327" s="6"/>
      <c r="AI23327" s="6"/>
      <c r="AJ23327" s="6"/>
      <c r="AK23327" s="6"/>
      <c r="AL23327" s="6"/>
      <c r="AM23327" s="6"/>
      <c r="AN23327" s="6"/>
      <c r="AO23327" s="6"/>
      <c r="AP23327" s="6"/>
      <c r="AQ23327" s="6"/>
      <c r="AR23327" s="6"/>
      <c r="AS23327" s="6"/>
      <c r="AT23327" s="6"/>
      <c r="AU23327" s="6"/>
      <c r="AV23327" s="6"/>
      <c r="AW23327" s="6"/>
      <c r="AX23327" s="6"/>
      <c r="AY23327" s="6"/>
      <c r="AZ23327" s="6"/>
      <c r="BA23327" s="6"/>
      <c r="BB23327" s="6"/>
      <c r="BC23327" s="6"/>
      <c r="BD23327" s="6"/>
      <c r="BE23327" s="6"/>
      <c r="BF23327" s="6"/>
      <c r="BG23327" s="6"/>
    </row>
    <row r="23328" spans="34:59" x14ac:dyDescent="0.25">
      <c r="AH23328" s="10"/>
      <c r="AI23328" s="6"/>
      <c r="AJ23328" s="10"/>
      <c r="AK23328" s="10"/>
      <c r="AL23328" s="10"/>
      <c r="AM23328" s="10"/>
      <c r="AN23328" s="10"/>
      <c r="AO23328" s="10"/>
      <c r="AP23328" s="10"/>
      <c r="AQ23328" s="10"/>
      <c r="AR23328" s="10"/>
      <c r="AS23328" s="10"/>
      <c r="AT23328" s="10"/>
      <c r="AU23328" s="10"/>
      <c r="AV23328" s="10"/>
      <c r="AW23328" s="10"/>
      <c r="AX23328" s="10"/>
      <c r="AY23328" s="10"/>
      <c r="AZ23328" s="10"/>
      <c r="BA23328" s="10"/>
      <c r="BB23328" s="10"/>
      <c r="BC23328" s="10"/>
      <c r="BD23328" s="10"/>
      <c r="BE23328" s="10"/>
      <c r="BF23328" s="10"/>
      <c r="BG23328" s="6"/>
    </row>
    <row r="23329" spans="34:59" x14ac:dyDescent="0.25">
      <c r="AH23329" s="6"/>
      <c r="AI23329" s="6"/>
      <c r="AJ23329" s="6"/>
      <c r="AK23329" s="6"/>
      <c r="AL23329" s="6"/>
      <c r="AM23329" s="6"/>
      <c r="AN23329" s="6"/>
      <c r="AO23329" s="6"/>
      <c r="AP23329" s="6"/>
      <c r="AQ23329" s="6"/>
      <c r="AR23329" s="6"/>
      <c r="AS23329" s="6"/>
      <c r="AT23329" s="6"/>
      <c r="AU23329" s="6"/>
      <c r="AV23329" s="6"/>
      <c r="AW23329" s="6"/>
      <c r="AX23329" s="6"/>
      <c r="AY23329" s="6"/>
      <c r="AZ23329" s="6"/>
      <c r="BA23329" s="6"/>
      <c r="BB23329" s="6"/>
      <c r="BC23329" s="6"/>
      <c r="BD23329" s="6"/>
      <c r="BE23329" s="6"/>
      <c r="BF23329" s="6"/>
      <c r="BG23329" s="10"/>
    </row>
    <row r="23330" spans="34:59" x14ac:dyDescent="0.25">
      <c r="AH23330" s="10"/>
      <c r="AI23330" s="6"/>
    </row>
    <row r="23331" spans="34:59" x14ac:dyDescent="0.25">
      <c r="AH23331" s="6"/>
      <c r="AI23331" s="6"/>
      <c r="AJ23331" s="6"/>
      <c r="AK23331" s="6"/>
      <c r="AL23331" s="6"/>
      <c r="AM23331" s="6"/>
      <c r="AN23331" s="6"/>
      <c r="AO23331" s="6"/>
      <c r="AP23331" s="6"/>
      <c r="AQ23331" s="6"/>
      <c r="AR23331" s="6"/>
      <c r="AS23331" s="6"/>
      <c r="AT23331" s="6"/>
      <c r="AU23331" s="6"/>
      <c r="AV23331" s="6"/>
      <c r="AW23331" s="6"/>
      <c r="AX23331" s="6"/>
      <c r="AY23331" s="6"/>
      <c r="AZ23331" s="6"/>
      <c r="BA23331" s="6"/>
      <c r="BB23331" s="6"/>
      <c r="BC23331" s="6"/>
      <c r="BD23331" s="6"/>
      <c r="BE23331" s="6"/>
      <c r="BF23331" s="6"/>
      <c r="BG23331" s="6"/>
    </row>
    <row r="23332" spans="34:59" x14ac:dyDescent="0.25">
      <c r="AH23332" s="10"/>
      <c r="AI23332" s="6"/>
      <c r="AJ23332" s="10"/>
      <c r="AK23332" s="10"/>
      <c r="AL23332" s="10"/>
      <c r="AM23332" s="10"/>
      <c r="AN23332" s="10"/>
      <c r="AO23332" s="10"/>
      <c r="AP23332" s="10"/>
      <c r="AQ23332" s="10"/>
      <c r="AR23332" s="10"/>
      <c r="AS23332" s="10"/>
      <c r="AT23332" s="10"/>
      <c r="AU23332" s="10"/>
      <c r="AV23332" s="10"/>
      <c r="AW23332" s="10"/>
      <c r="AX23332" s="10"/>
      <c r="AY23332" s="10"/>
      <c r="AZ23332" s="10"/>
      <c r="BA23332" s="10"/>
      <c r="BB23332" s="10"/>
      <c r="BC23332" s="10"/>
      <c r="BD23332" s="10"/>
      <c r="BE23332" s="10"/>
      <c r="BF23332" s="10"/>
      <c r="BG23332" s="6"/>
    </row>
    <row r="23334" spans="34:59" x14ac:dyDescent="0.25">
      <c r="AH23334" s="10"/>
      <c r="AI23334" s="6"/>
    </row>
    <row r="23335" spans="34:59" x14ac:dyDescent="0.25">
      <c r="AH23335" s="6"/>
      <c r="AI23335" s="6"/>
      <c r="AJ23335" s="6"/>
      <c r="AK23335" s="6"/>
      <c r="AL23335" s="6"/>
      <c r="AM23335" s="6"/>
      <c r="AN23335" s="6"/>
      <c r="AO23335" s="6"/>
      <c r="AP23335" s="6"/>
      <c r="AQ23335" s="6"/>
      <c r="AR23335" s="6"/>
      <c r="AS23335" s="6"/>
      <c r="AT23335" s="6"/>
      <c r="AU23335" s="6"/>
      <c r="AV23335" s="6"/>
      <c r="AW23335" s="6"/>
      <c r="AX23335" s="6"/>
      <c r="AY23335" s="6"/>
      <c r="AZ23335" s="6"/>
      <c r="BA23335" s="6"/>
      <c r="BB23335" s="6"/>
      <c r="BC23335" s="6"/>
      <c r="BD23335" s="6"/>
      <c r="BE23335" s="6"/>
      <c r="BF23335" s="6"/>
      <c r="BG23335" s="6"/>
    </row>
    <row r="23336" spans="34:59" x14ac:dyDescent="0.25">
      <c r="AH23336" s="10"/>
      <c r="AI23336" s="6"/>
      <c r="AJ23336" s="10"/>
      <c r="AK23336" s="10"/>
      <c r="AL23336" s="10"/>
      <c r="AM23336" s="10"/>
      <c r="AN23336" s="10"/>
      <c r="AO23336" s="10"/>
      <c r="AP23336" s="10"/>
      <c r="AQ23336" s="10"/>
      <c r="AR23336" s="10"/>
      <c r="AS23336" s="10"/>
      <c r="AT23336" s="10"/>
      <c r="AU23336" s="10"/>
      <c r="AV23336" s="10"/>
      <c r="AW23336" s="10"/>
      <c r="AX23336" s="10"/>
      <c r="AY23336" s="10"/>
      <c r="AZ23336" s="10"/>
      <c r="BA23336" s="10"/>
      <c r="BB23336" s="10"/>
      <c r="BC23336" s="10"/>
      <c r="BD23336" s="10"/>
      <c r="BE23336" s="10"/>
      <c r="BF23336" s="10"/>
      <c r="BG23336" s="6"/>
    </row>
    <row r="23337" spans="34:59" x14ac:dyDescent="0.25">
      <c r="AH23337" s="6"/>
      <c r="AI23337" s="6"/>
      <c r="AJ23337" s="6"/>
      <c r="AK23337" s="6"/>
      <c r="AL23337" s="6"/>
      <c r="AM23337" s="6"/>
      <c r="AN23337" s="6"/>
      <c r="AO23337" s="6"/>
      <c r="AP23337" s="6"/>
      <c r="AQ23337" s="6"/>
      <c r="AR23337" s="6"/>
      <c r="AS23337" s="6"/>
      <c r="AT23337" s="6"/>
      <c r="AU23337" s="6"/>
      <c r="AV23337" s="6"/>
      <c r="AW23337" s="6"/>
      <c r="AX23337" s="6"/>
      <c r="AY23337" s="6"/>
      <c r="AZ23337" s="6"/>
      <c r="BA23337" s="6"/>
      <c r="BB23337" s="6"/>
      <c r="BC23337" s="6"/>
      <c r="BD23337" s="6"/>
      <c r="BE23337" s="6"/>
      <c r="BF23337" s="6"/>
      <c r="BG23337" s="10"/>
    </row>
    <row r="23338" spans="34:59" x14ac:dyDescent="0.25">
      <c r="AH23338" s="10"/>
      <c r="AI23338" s="6"/>
    </row>
    <row r="23339" spans="34:59" x14ac:dyDescent="0.25">
      <c r="AH23339" s="6"/>
      <c r="AI23339" s="6"/>
      <c r="AJ23339" s="6"/>
      <c r="AK23339" s="6"/>
      <c r="AL23339" s="6"/>
      <c r="AM23339" s="6"/>
      <c r="AN23339" s="6"/>
      <c r="AO23339" s="6"/>
      <c r="AP23339" s="6"/>
      <c r="AQ23339" s="6"/>
      <c r="AR23339" s="6"/>
      <c r="AS23339" s="6"/>
      <c r="AT23339" s="6"/>
      <c r="AU23339" s="6"/>
      <c r="AV23339" s="6"/>
      <c r="AW23339" s="6"/>
      <c r="AX23339" s="6"/>
      <c r="AY23339" s="6"/>
      <c r="AZ23339" s="6"/>
      <c r="BA23339" s="6"/>
      <c r="BB23339" s="6"/>
      <c r="BC23339" s="6"/>
      <c r="BD23339" s="6"/>
      <c r="BE23339" s="6"/>
      <c r="BF23339" s="6"/>
      <c r="BG23339" s="6"/>
    </row>
    <row r="23340" spans="34:59" x14ac:dyDescent="0.25">
      <c r="AH23340" s="10"/>
      <c r="AI23340" s="6"/>
      <c r="AJ23340" s="10"/>
      <c r="AK23340" s="10"/>
      <c r="AL23340" s="10"/>
      <c r="AM23340" s="10"/>
      <c r="AN23340" s="10"/>
      <c r="AO23340" s="10"/>
      <c r="AP23340" s="10"/>
      <c r="AQ23340" s="10"/>
      <c r="AR23340" s="10"/>
      <c r="AS23340" s="10"/>
      <c r="AT23340" s="10"/>
      <c r="AU23340" s="10"/>
      <c r="AV23340" s="10"/>
      <c r="AW23340" s="10"/>
      <c r="AX23340" s="10"/>
      <c r="AY23340" s="10"/>
      <c r="AZ23340" s="10"/>
      <c r="BA23340" s="10"/>
      <c r="BB23340" s="10"/>
      <c r="BC23340" s="10"/>
      <c r="BD23340" s="10"/>
      <c r="BE23340" s="10"/>
      <c r="BF23340" s="10"/>
      <c r="BG23340" s="6"/>
    </row>
    <row r="23341" spans="34:59" x14ac:dyDescent="0.25">
      <c r="AH23341" s="6"/>
      <c r="AI23341" s="6"/>
      <c r="AJ23341" s="6"/>
      <c r="AK23341" s="6"/>
      <c r="AL23341" s="6"/>
      <c r="AM23341" s="6"/>
      <c r="AN23341" s="6"/>
      <c r="AO23341" s="6"/>
      <c r="AP23341" s="6"/>
      <c r="AQ23341" s="6"/>
      <c r="AR23341" s="6"/>
      <c r="AS23341" s="6"/>
      <c r="AT23341" s="6"/>
      <c r="AU23341" s="6"/>
      <c r="AV23341" s="6"/>
      <c r="AW23341" s="6"/>
      <c r="AX23341" s="6"/>
      <c r="AY23341" s="6"/>
      <c r="AZ23341" s="6"/>
      <c r="BA23341" s="6"/>
      <c r="BB23341" s="6"/>
      <c r="BC23341" s="6"/>
      <c r="BD23341" s="6"/>
      <c r="BE23341" s="6"/>
      <c r="BF23341" s="6"/>
      <c r="BG23341" s="10"/>
    </row>
    <row r="23342" spans="34:59" x14ac:dyDescent="0.25">
      <c r="AH23342" s="10"/>
      <c r="AI23342" s="6"/>
    </row>
    <row r="23343" spans="34:59" x14ac:dyDescent="0.25">
      <c r="AH23343" s="6"/>
      <c r="AI23343" s="6"/>
      <c r="AJ23343" s="6"/>
      <c r="AK23343" s="6"/>
      <c r="AL23343" s="6"/>
      <c r="AM23343" s="6"/>
      <c r="AN23343" s="6"/>
      <c r="AO23343" s="6"/>
      <c r="AP23343" s="6"/>
      <c r="AQ23343" s="6"/>
      <c r="AR23343" s="6"/>
      <c r="AS23343" s="6"/>
      <c r="AT23343" s="6"/>
      <c r="AU23343" s="6"/>
      <c r="AV23343" s="6"/>
      <c r="AW23343" s="6"/>
      <c r="AX23343" s="6"/>
      <c r="AY23343" s="6"/>
      <c r="AZ23343" s="6"/>
      <c r="BA23343" s="6"/>
      <c r="BB23343" s="6"/>
      <c r="BC23343" s="6"/>
      <c r="BD23343" s="6"/>
      <c r="BE23343" s="6"/>
      <c r="BF23343" s="6"/>
      <c r="BG23343" s="6"/>
    </row>
    <row r="23344" spans="34:59" x14ac:dyDescent="0.25">
      <c r="AH23344" s="10"/>
      <c r="AI23344" s="6"/>
      <c r="AJ23344" s="10"/>
      <c r="AK23344" s="10"/>
      <c r="AL23344" s="10"/>
      <c r="AM23344" s="10"/>
      <c r="AN23344" s="10"/>
      <c r="AO23344" s="10"/>
      <c r="AP23344" s="10"/>
      <c r="AQ23344" s="10"/>
      <c r="AR23344" s="10"/>
      <c r="AS23344" s="10"/>
      <c r="AT23344" s="10"/>
      <c r="AU23344" s="10"/>
      <c r="AV23344" s="10"/>
      <c r="AW23344" s="10"/>
      <c r="AX23344" s="10"/>
      <c r="AY23344" s="10"/>
      <c r="AZ23344" s="10"/>
      <c r="BA23344" s="10"/>
      <c r="BB23344" s="10"/>
      <c r="BC23344" s="10"/>
      <c r="BD23344" s="10"/>
      <c r="BE23344" s="10"/>
      <c r="BF23344" s="10"/>
      <c r="BG23344" s="6"/>
    </row>
    <row r="23345" spans="34:59" x14ac:dyDescent="0.25">
      <c r="AH23345" s="6"/>
      <c r="AI23345" s="6"/>
      <c r="AJ23345" s="6"/>
      <c r="AK23345" s="6"/>
      <c r="AL23345" s="6"/>
      <c r="AM23345" s="6"/>
      <c r="AN23345" s="6"/>
      <c r="AO23345" s="6"/>
      <c r="AP23345" s="6"/>
      <c r="AQ23345" s="6"/>
      <c r="AR23345" s="6"/>
      <c r="AS23345" s="6"/>
      <c r="AT23345" s="6"/>
      <c r="AU23345" s="6"/>
      <c r="AV23345" s="6"/>
      <c r="AW23345" s="6"/>
      <c r="AX23345" s="6"/>
      <c r="AY23345" s="6"/>
      <c r="AZ23345" s="6"/>
      <c r="BA23345" s="6"/>
      <c r="BB23345" s="6"/>
      <c r="BC23345" s="6"/>
      <c r="BD23345" s="6"/>
      <c r="BE23345" s="6"/>
      <c r="BF23345" s="6"/>
      <c r="BG23345" s="10"/>
    </row>
    <row r="23346" spans="34:59" x14ac:dyDescent="0.25">
      <c r="AH23346" s="10"/>
      <c r="AI23346" s="6"/>
    </row>
    <row r="23347" spans="34:59" x14ac:dyDescent="0.25">
      <c r="AH23347" s="6"/>
      <c r="AI23347" s="6"/>
      <c r="AJ23347" s="6"/>
      <c r="AK23347" s="6"/>
      <c r="AL23347" s="6"/>
      <c r="AM23347" s="6"/>
      <c r="AN23347" s="6"/>
      <c r="AO23347" s="6"/>
      <c r="AP23347" s="6"/>
      <c r="AQ23347" s="6"/>
      <c r="AR23347" s="6"/>
      <c r="AS23347" s="6"/>
      <c r="AT23347" s="6"/>
      <c r="AU23347" s="6"/>
      <c r="AV23347" s="6"/>
      <c r="AW23347" s="6"/>
      <c r="AX23347" s="6"/>
      <c r="AY23347" s="6"/>
      <c r="AZ23347" s="6"/>
      <c r="BA23347" s="6"/>
      <c r="BB23347" s="6"/>
      <c r="BC23347" s="6"/>
      <c r="BD23347" s="6"/>
      <c r="BE23347" s="6"/>
      <c r="BF23347" s="6"/>
      <c r="BG23347" s="6"/>
    </row>
    <row r="23348" spans="34:59" x14ac:dyDescent="0.25">
      <c r="AH23348" s="10"/>
      <c r="AI23348" s="6"/>
      <c r="AJ23348" s="10"/>
      <c r="AK23348" s="10"/>
      <c r="AL23348" s="10"/>
      <c r="AM23348" s="10"/>
      <c r="AN23348" s="10"/>
      <c r="AO23348" s="10"/>
      <c r="AP23348" s="10"/>
      <c r="AQ23348" s="10"/>
      <c r="AR23348" s="10"/>
      <c r="AS23348" s="10"/>
      <c r="AT23348" s="10"/>
      <c r="AU23348" s="10"/>
      <c r="AV23348" s="10"/>
      <c r="AW23348" s="10"/>
      <c r="AX23348" s="10"/>
      <c r="AY23348" s="10"/>
      <c r="AZ23348" s="10"/>
      <c r="BA23348" s="10"/>
      <c r="BB23348" s="10"/>
      <c r="BC23348" s="10"/>
      <c r="BD23348" s="10"/>
      <c r="BE23348" s="10"/>
      <c r="BF23348" s="10"/>
      <c r="BG23348" s="6"/>
    </row>
    <row r="23350" spans="34:59" x14ac:dyDescent="0.25">
      <c r="AH23350" s="10"/>
      <c r="AI23350" s="6"/>
    </row>
    <row r="23351" spans="34:59" x14ac:dyDescent="0.25">
      <c r="AH23351" s="6"/>
      <c r="AI23351" s="6"/>
      <c r="AJ23351" s="6"/>
      <c r="AK23351" s="6"/>
      <c r="AL23351" s="6"/>
      <c r="AM23351" s="6"/>
      <c r="AN23351" s="6"/>
      <c r="AO23351" s="6"/>
      <c r="AP23351" s="6"/>
      <c r="AQ23351" s="6"/>
      <c r="AR23351" s="6"/>
      <c r="AS23351" s="6"/>
      <c r="AT23351" s="6"/>
      <c r="AU23351" s="6"/>
      <c r="AV23351" s="6"/>
      <c r="AW23351" s="6"/>
      <c r="AX23351" s="6"/>
      <c r="AY23351" s="6"/>
      <c r="AZ23351" s="6"/>
      <c r="BA23351" s="6"/>
      <c r="BB23351" s="6"/>
      <c r="BC23351" s="6"/>
      <c r="BD23351" s="6"/>
      <c r="BE23351" s="6"/>
      <c r="BF23351" s="6"/>
      <c r="BG23351" s="6"/>
    </row>
    <row r="23352" spans="34:59" x14ac:dyDescent="0.25">
      <c r="AH23352" s="10"/>
      <c r="AI23352" s="6"/>
      <c r="AJ23352" s="10"/>
      <c r="AK23352" s="10"/>
      <c r="AL23352" s="10"/>
      <c r="AM23352" s="10"/>
      <c r="AN23352" s="10"/>
      <c r="AO23352" s="10"/>
      <c r="AP23352" s="10"/>
      <c r="AQ23352" s="10"/>
      <c r="AR23352" s="10"/>
      <c r="AS23352" s="10"/>
      <c r="AT23352" s="10"/>
      <c r="AU23352" s="10"/>
      <c r="AV23352" s="10"/>
      <c r="AW23352" s="10"/>
      <c r="AX23352" s="10"/>
      <c r="AY23352" s="10"/>
      <c r="AZ23352" s="10"/>
      <c r="BA23352" s="10"/>
      <c r="BB23352" s="10"/>
      <c r="BC23352" s="10"/>
      <c r="BD23352" s="10"/>
      <c r="BE23352" s="10"/>
      <c r="BF23352" s="10"/>
      <c r="BG23352" s="6"/>
    </row>
    <row r="23353" spans="34:59" x14ac:dyDescent="0.25">
      <c r="AH23353" s="6"/>
      <c r="AI23353" s="6"/>
      <c r="AJ23353" s="6"/>
      <c r="AK23353" s="6"/>
      <c r="AL23353" s="6"/>
      <c r="AM23353" s="6"/>
      <c r="AN23353" s="6"/>
      <c r="AO23353" s="6"/>
      <c r="AP23353" s="6"/>
      <c r="AQ23353" s="6"/>
      <c r="AR23353" s="6"/>
      <c r="AS23353" s="6"/>
      <c r="AT23353" s="6"/>
      <c r="AU23353" s="6"/>
      <c r="AV23353" s="6"/>
      <c r="AW23353" s="6"/>
      <c r="AX23353" s="6"/>
      <c r="AY23353" s="6"/>
      <c r="AZ23353" s="6"/>
      <c r="BA23353" s="6"/>
      <c r="BB23353" s="6"/>
      <c r="BC23353" s="6"/>
      <c r="BD23353" s="6"/>
      <c r="BE23353" s="6"/>
      <c r="BF23353" s="6"/>
      <c r="BG23353" s="10"/>
    </row>
    <row r="23354" spans="34:59" x14ac:dyDescent="0.25">
      <c r="AH23354" s="10"/>
      <c r="AI23354" s="6"/>
    </row>
    <row r="23355" spans="34:59" x14ac:dyDescent="0.25">
      <c r="AH23355" s="6"/>
      <c r="AI23355" s="6"/>
      <c r="AJ23355" s="6"/>
      <c r="AK23355" s="6"/>
      <c r="AL23355" s="6"/>
      <c r="AM23355" s="6"/>
      <c r="AN23355" s="6"/>
      <c r="AO23355" s="6"/>
      <c r="AP23355" s="6"/>
      <c r="AQ23355" s="6"/>
      <c r="AR23355" s="6"/>
      <c r="AS23355" s="6"/>
      <c r="AT23355" s="6"/>
      <c r="AU23355" s="6"/>
      <c r="AV23355" s="6"/>
      <c r="AW23355" s="6"/>
      <c r="AX23355" s="6"/>
      <c r="AY23355" s="6"/>
      <c r="AZ23355" s="6"/>
      <c r="BA23355" s="6"/>
      <c r="BB23355" s="6"/>
      <c r="BC23355" s="6"/>
      <c r="BD23355" s="6"/>
      <c r="BE23355" s="6"/>
      <c r="BF23355" s="6"/>
      <c r="BG23355" s="6"/>
    </row>
    <row r="23356" spans="34:59" x14ac:dyDescent="0.25">
      <c r="AH23356" s="10"/>
      <c r="AI23356" s="6"/>
      <c r="AJ23356" s="10"/>
      <c r="AK23356" s="10"/>
      <c r="AL23356" s="10"/>
      <c r="AM23356" s="10"/>
      <c r="AN23356" s="10"/>
      <c r="AO23356" s="10"/>
      <c r="AP23356" s="10"/>
      <c r="AQ23356" s="10"/>
      <c r="AR23356" s="10"/>
      <c r="AS23356" s="10"/>
      <c r="AT23356" s="10"/>
      <c r="AU23356" s="10"/>
      <c r="AV23356" s="10"/>
      <c r="AW23356" s="10"/>
      <c r="AX23356" s="10"/>
      <c r="AY23356" s="10"/>
      <c r="AZ23356" s="10"/>
      <c r="BA23356" s="10"/>
      <c r="BB23356" s="10"/>
      <c r="BC23356" s="10"/>
      <c r="BD23356" s="10"/>
      <c r="BE23356" s="10"/>
      <c r="BF23356" s="10"/>
      <c r="BG23356" s="6"/>
    </row>
    <row r="23357" spans="34:59" x14ac:dyDescent="0.25">
      <c r="AH23357" s="6"/>
      <c r="AI23357" s="6"/>
      <c r="AJ23357" s="6"/>
      <c r="AK23357" s="6"/>
      <c r="AL23357" s="6"/>
      <c r="AM23357" s="6"/>
      <c r="AN23357" s="6"/>
      <c r="AO23357" s="6"/>
      <c r="AP23357" s="6"/>
      <c r="AQ23357" s="6"/>
      <c r="AR23357" s="6"/>
      <c r="AS23357" s="6"/>
      <c r="AT23357" s="6"/>
      <c r="AU23357" s="6"/>
      <c r="AV23357" s="6"/>
      <c r="AW23357" s="6"/>
      <c r="AX23357" s="6"/>
      <c r="AY23357" s="6"/>
      <c r="AZ23357" s="6"/>
      <c r="BA23357" s="6"/>
      <c r="BB23357" s="6"/>
      <c r="BC23357" s="6"/>
      <c r="BD23357" s="6"/>
      <c r="BE23357" s="6"/>
      <c r="BF23357" s="6"/>
      <c r="BG23357" s="10"/>
    </row>
    <row r="23358" spans="34:59" x14ac:dyDescent="0.25">
      <c r="AH23358" s="10"/>
      <c r="AI23358" s="6"/>
    </row>
    <row r="23359" spans="34:59" x14ac:dyDescent="0.25">
      <c r="AH23359" s="6"/>
      <c r="AI23359" s="6"/>
      <c r="AJ23359" s="6"/>
      <c r="AK23359" s="6"/>
      <c r="AL23359" s="6"/>
      <c r="AM23359" s="6"/>
      <c r="AN23359" s="6"/>
      <c r="AO23359" s="6"/>
      <c r="AP23359" s="6"/>
      <c r="AQ23359" s="6"/>
      <c r="AR23359" s="6"/>
      <c r="AS23359" s="6"/>
      <c r="AT23359" s="6"/>
      <c r="AU23359" s="6"/>
      <c r="AV23359" s="6"/>
      <c r="AW23359" s="6"/>
      <c r="AX23359" s="6"/>
      <c r="AY23359" s="6"/>
      <c r="AZ23359" s="6"/>
      <c r="BA23359" s="6"/>
      <c r="BB23359" s="6"/>
      <c r="BC23359" s="6"/>
      <c r="BD23359" s="6"/>
      <c r="BE23359" s="6"/>
      <c r="BF23359" s="6"/>
      <c r="BG23359" s="6"/>
    </row>
    <row r="23360" spans="34:59" x14ac:dyDescent="0.25">
      <c r="AH23360" s="10"/>
      <c r="AI23360" s="6"/>
      <c r="AJ23360" s="10"/>
      <c r="AK23360" s="10"/>
      <c r="AL23360" s="10"/>
      <c r="AM23360" s="10"/>
      <c r="AN23360" s="10"/>
      <c r="AO23360" s="10"/>
      <c r="AP23360" s="10"/>
      <c r="AQ23360" s="10"/>
      <c r="AR23360" s="10"/>
      <c r="AS23360" s="10"/>
      <c r="AT23360" s="10"/>
      <c r="AU23360" s="10"/>
      <c r="AV23360" s="10"/>
      <c r="AW23360" s="10"/>
      <c r="AX23360" s="10"/>
      <c r="AY23360" s="10"/>
      <c r="AZ23360" s="10"/>
      <c r="BA23360" s="10"/>
      <c r="BB23360" s="10"/>
      <c r="BC23360" s="10"/>
      <c r="BD23360" s="10"/>
      <c r="BE23360" s="10"/>
      <c r="BF23360" s="10"/>
      <c r="BG23360" s="6"/>
    </row>
    <row r="23361" spans="34:59" x14ac:dyDescent="0.25">
      <c r="AH23361" s="6"/>
      <c r="AI23361" s="6"/>
      <c r="AJ23361" s="6"/>
      <c r="AK23361" s="6"/>
      <c r="AL23361" s="6"/>
      <c r="AM23361" s="6"/>
      <c r="AN23361" s="6"/>
      <c r="AO23361" s="6"/>
      <c r="AP23361" s="6"/>
      <c r="AQ23361" s="6"/>
      <c r="AR23361" s="6"/>
      <c r="AS23361" s="6"/>
      <c r="AT23361" s="6"/>
      <c r="AU23361" s="6"/>
      <c r="AV23361" s="6"/>
      <c r="AW23361" s="6"/>
      <c r="AX23361" s="6"/>
      <c r="AY23361" s="6"/>
      <c r="AZ23361" s="6"/>
      <c r="BA23361" s="6"/>
      <c r="BB23361" s="6"/>
      <c r="BC23361" s="6"/>
      <c r="BD23361" s="6"/>
      <c r="BE23361" s="6"/>
      <c r="BF23361" s="6"/>
      <c r="BG23361" s="10"/>
    </row>
    <row r="23362" spans="34:59" x14ac:dyDescent="0.25">
      <c r="AH23362" s="10"/>
      <c r="AI23362" s="6"/>
    </row>
    <row r="23363" spans="34:59" x14ac:dyDescent="0.25">
      <c r="AH23363" s="6"/>
      <c r="AI23363" s="6"/>
      <c r="AJ23363" s="6"/>
      <c r="AK23363" s="6"/>
      <c r="AL23363" s="6"/>
      <c r="AM23363" s="6"/>
      <c r="AN23363" s="6"/>
      <c r="AO23363" s="6"/>
      <c r="AP23363" s="6"/>
      <c r="AQ23363" s="6"/>
      <c r="AR23363" s="6"/>
      <c r="AS23363" s="6"/>
      <c r="AT23363" s="6"/>
      <c r="AU23363" s="6"/>
      <c r="AV23363" s="6"/>
      <c r="AW23363" s="6"/>
      <c r="AX23363" s="6"/>
      <c r="AY23363" s="6"/>
      <c r="AZ23363" s="6"/>
      <c r="BA23363" s="6"/>
      <c r="BB23363" s="6"/>
      <c r="BC23363" s="6"/>
      <c r="BD23363" s="6"/>
      <c r="BE23363" s="6"/>
      <c r="BF23363" s="6"/>
      <c r="BG23363" s="6"/>
    </row>
    <row r="23364" spans="34:59" x14ac:dyDescent="0.25">
      <c r="AH23364" s="10"/>
      <c r="AI23364" s="6"/>
      <c r="AJ23364" s="10"/>
      <c r="AK23364" s="10"/>
      <c r="AL23364" s="10"/>
      <c r="AM23364" s="10"/>
      <c r="AN23364" s="10"/>
      <c r="AO23364" s="10"/>
      <c r="AP23364" s="10"/>
      <c r="AQ23364" s="10"/>
      <c r="AR23364" s="10"/>
      <c r="AS23364" s="10"/>
      <c r="AT23364" s="10"/>
      <c r="AU23364" s="10"/>
      <c r="AV23364" s="10"/>
      <c r="AW23364" s="10"/>
      <c r="AX23364" s="10"/>
      <c r="AY23364" s="10"/>
      <c r="AZ23364" s="10"/>
      <c r="BA23364" s="10"/>
      <c r="BB23364" s="10"/>
      <c r="BC23364" s="10"/>
      <c r="BD23364" s="10"/>
      <c r="BE23364" s="10"/>
      <c r="BF23364" s="10"/>
      <c r="BG23364" s="6"/>
    </row>
    <row r="23366" spans="34:59" x14ac:dyDescent="0.25">
      <c r="AH23366" s="10"/>
      <c r="AI23366" s="6"/>
    </row>
    <row r="23367" spans="34:59" x14ac:dyDescent="0.25">
      <c r="AH23367" s="6"/>
      <c r="AI23367" s="6"/>
      <c r="AJ23367" s="6"/>
      <c r="AK23367" s="6"/>
      <c r="AL23367" s="6"/>
      <c r="AM23367" s="6"/>
      <c r="AN23367" s="6"/>
      <c r="AO23367" s="6"/>
      <c r="AP23367" s="6"/>
      <c r="AQ23367" s="6"/>
      <c r="AR23367" s="6"/>
      <c r="AS23367" s="6"/>
      <c r="AT23367" s="6"/>
      <c r="AU23367" s="6"/>
      <c r="AV23367" s="6"/>
      <c r="AW23367" s="6"/>
      <c r="AX23367" s="6"/>
      <c r="AY23367" s="6"/>
      <c r="AZ23367" s="6"/>
      <c r="BA23367" s="6"/>
      <c r="BB23367" s="6"/>
      <c r="BC23367" s="6"/>
      <c r="BD23367" s="6"/>
      <c r="BE23367" s="6"/>
      <c r="BF23367" s="6"/>
      <c r="BG23367" s="6"/>
    </row>
    <row r="23368" spans="34:59" x14ac:dyDescent="0.25">
      <c r="AH23368" s="10"/>
      <c r="AI23368" s="6"/>
      <c r="AJ23368" s="10"/>
      <c r="AK23368" s="10"/>
      <c r="AL23368" s="10"/>
      <c r="AM23368" s="10"/>
      <c r="AN23368" s="10"/>
      <c r="AO23368" s="10"/>
      <c r="AP23368" s="10"/>
      <c r="AQ23368" s="10"/>
      <c r="AR23368" s="10"/>
      <c r="AS23368" s="10"/>
      <c r="AT23368" s="10"/>
      <c r="AU23368" s="10"/>
      <c r="AV23368" s="10"/>
      <c r="AW23368" s="10"/>
      <c r="AX23368" s="10"/>
      <c r="AY23368" s="10"/>
      <c r="AZ23368" s="10"/>
      <c r="BA23368" s="10"/>
      <c r="BB23368" s="10"/>
      <c r="BC23368" s="10"/>
      <c r="BD23368" s="10"/>
      <c r="BE23368" s="10"/>
      <c r="BF23368" s="10"/>
      <c r="BG23368" s="6"/>
    </row>
    <row r="23369" spans="34:59" x14ac:dyDescent="0.25">
      <c r="AH23369" s="6"/>
      <c r="AI23369" s="6"/>
      <c r="AJ23369" s="6"/>
      <c r="AK23369" s="6"/>
      <c r="AL23369" s="6"/>
      <c r="AM23369" s="6"/>
      <c r="AN23369" s="6"/>
      <c r="AO23369" s="6"/>
      <c r="AP23369" s="6"/>
      <c r="AQ23369" s="6"/>
      <c r="AR23369" s="6"/>
      <c r="AS23369" s="6"/>
      <c r="AT23369" s="6"/>
      <c r="AU23369" s="6"/>
      <c r="AV23369" s="6"/>
      <c r="AW23369" s="6"/>
      <c r="AX23369" s="6"/>
      <c r="AY23369" s="6"/>
      <c r="AZ23369" s="6"/>
      <c r="BA23369" s="6"/>
      <c r="BB23369" s="6"/>
      <c r="BC23369" s="6"/>
      <c r="BD23369" s="6"/>
      <c r="BE23369" s="6"/>
      <c r="BF23369" s="6"/>
      <c r="BG23369" s="10"/>
    </row>
    <row r="23370" spans="34:59" x14ac:dyDescent="0.25">
      <c r="AH23370" s="10"/>
      <c r="AI23370" s="6"/>
    </row>
    <row r="23371" spans="34:59" x14ac:dyDescent="0.25">
      <c r="AH23371" s="6"/>
      <c r="AI23371" s="6"/>
      <c r="AJ23371" s="6"/>
      <c r="AK23371" s="6"/>
      <c r="AL23371" s="6"/>
      <c r="AM23371" s="6"/>
      <c r="AN23371" s="6"/>
      <c r="AO23371" s="6"/>
      <c r="AP23371" s="6"/>
      <c r="AQ23371" s="6"/>
      <c r="AR23371" s="6"/>
      <c r="AS23371" s="6"/>
      <c r="AT23371" s="6"/>
      <c r="AU23371" s="6"/>
      <c r="AV23371" s="6"/>
      <c r="AW23371" s="6"/>
      <c r="AX23371" s="6"/>
      <c r="AY23371" s="6"/>
      <c r="AZ23371" s="6"/>
      <c r="BA23371" s="6"/>
      <c r="BB23371" s="6"/>
      <c r="BC23371" s="6"/>
      <c r="BD23371" s="6"/>
      <c r="BE23371" s="6"/>
      <c r="BF23371" s="6"/>
      <c r="BG23371" s="6"/>
    </row>
    <row r="23372" spans="34:59" x14ac:dyDescent="0.25">
      <c r="AH23372" s="10"/>
      <c r="AI23372" s="6"/>
      <c r="AJ23372" s="10"/>
      <c r="AK23372" s="10"/>
      <c r="AL23372" s="10"/>
      <c r="AM23372" s="10"/>
      <c r="AN23372" s="10"/>
      <c r="AO23372" s="10"/>
      <c r="AP23372" s="10"/>
      <c r="AQ23372" s="10"/>
      <c r="AR23372" s="10"/>
      <c r="AS23372" s="10"/>
      <c r="AT23372" s="10"/>
      <c r="AU23372" s="10"/>
      <c r="AV23372" s="10"/>
      <c r="AW23372" s="10"/>
      <c r="AX23372" s="10"/>
      <c r="AY23372" s="10"/>
      <c r="AZ23372" s="10"/>
      <c r="BA23372" s="10"/>
      <c r="BB23372" s="10"/>
      <c r="BC23372" s="10"/>
      <c r="BD23372" s="10"/>
      <c r="BE23372" s="10"/>
      <c r="BF23372" s="10"/>
      <c r="BG23372" s="6"/>
    </row>
    <row r="23373" spans="34:59" x14ac:dyDescent="0.25">
      <c r="AH23373" s="6"/>
      <c r="AI23373" s="6"/>
      <c r="AJ23373" s="6"/>
      <c r="AK23373" s="6"/>
      <c r="AL23373" s="6"/>
      <c r="AM23373" s="6"/>
      <c r="AN23373" s="6"/>
      <c r="AO23373" s="6"/>
      <c r="AP23373" s="6"/>
      <c r="AQ23373" s="6"/>
      <c r="AR23373" s="6"/>
      <c r="AS23373" s="6"/>
      <c r="AT23373" s="6"/>
      <c r="AU23373" s="6"/>
      <c r="AV23373" s="6"/>
      <c r="AW23373" s="6"/>
      <c r="AX23373" s="6"/>
      <c r="AY23373" s="6"/>
      <c r="AZ23373" s="6"/>
      <c r="BA23373" s="6"/>
      <c r="BB23373" s="6"/>
      <c r="BC23373" s="6"/>
      <c r="BD23373" s="6"/>
      <c r="BE23373" s="6"/>
      <c r="BF23373" s="6"/>
      <c r="BG23373" s="10"/>
    </row>
    <row r="23374" spans="34:59" x14ac:dyDescent="0.25">
      <c r="AH23374" s="10"/>
      <c r="AI23374" s="6"/>
    </row>
    <row r="23375" spans="34:59" x14ac:dyDescent="0.25">
      <c r="AH23375" s="6"/>
      <c r="AI23375" s="6"/>
      <c r="AJ23375" s="6"/>
      <c r="AK23375" s="6"/>
      <c r="AL23375" s="6"/>
      <c r="AM23375" s="6"/>
      <c r="AN23375" s="6"/>
      <c r="AO23375" s="6"/>
      <c r="AP23375" s="6"/>
      <c r="AQ23375" s="6"/>
      <c r="AR23375" s="6"/>
      <c r="AS23375" s="6"/>
      <c r="AT23375" s="6"/>
      <c r="AU23375" s="6"/>
      <c r="AV23375" s="6"/>
      <c r="AW23375" s="6"/>
      <c r="AX23375" s="6"/>
      <c r="AY23375" s="6"/>
      <c r="AZ23375" s="6"/>
      <c r="BA23375" s="6"/>
      <c r="BB23375" s="6"/>
      <c r="BC23375" s="6"/>
      <c r="BD23375" s="6"/>
      <c r="BE23375" s="6"/>
      <c r="BF23375" s="6"/>
      <c r="BG23375" s="6"/>
    </row>
    <row r="23376" spans="34:59" x14ac:dyDescent="0.25">
      <c r="AH23376" s="10"/>
      <c r="AI23376" s="6"/>
      <c r="AJ23376" s="10"/>
      <c r="AK23376" s="10"/>
      <c r="AL23376" s="10"/>
      <c r="AM23376" s="10"/>
      <c r="AN23376" s="10"/>
      <c r="AO23376" s="10"/>
      <c r="AP23376" s="10"/>
      <c r="AQ23376" s="10"/>
      <c r="AR23376" s="10"/>
      <c r="AS23376" s="10"/>
      <c r="AT23376" s="10"/>
      <c r="AU23376" s="10"/>
      <c r="AV23376" s="10"/>
      <c r="AW23376" s="10"/>
      <c r="AX23376" s="10"/>
      <c r="AY23376" s="10"/>
      <c r="AZ23376" s="10"/>
      <c r="BA23376" s="10"/>
      <c r="BB23376" s="10"/>
      <c r="BC23376" s="10"/>
      <c r="BD23376" s="10"/>
      <c r="BE23376" s="10"/>
      <c r="BF23376" s="10"/>
      <c r="BG23376" s="6"/>
    </row>
    <row r="23377" spans="34:59" x14ac:dyDescent="0.25">
      <c r="AH23377" s="6"/>
      <c r="AI23377" s="6"/>
      <c r="AJ23377" s="6"/>
      <c r="AK23377" s="6"/>
      <c r="AL23377" s="6"/>
      <c r="AM23377" s="6"/>
      <c r="AN23377" s="6"/>
      <c r="AO23377" s="6"/>
      <c r="AP23377" s="6"/>
      <c r="AQ23377" s="6"/>
      <c r="AR23377" s="6"/>
      <c r="AS23377" s="6"/>
      <c r="AT23377" s="6"/>
      <c r="AU23377" s="6"/>
      <c r="AV23377" s="6"/>
      <c r="AW23377" s="6"/>
      <c r="AX23377" s="6"/>
      <c r="AY23377" s="6"/>
      <c r="AZ23377" s="6"/>
      <c r="BA23377" s="6"/>
      <c r="BB23377" s="6"/>
      <c r="BC23377" s="6"/>
      <c r="BD23377" s="6"/>
      <c r="BE23377" s="6"/>
      <c r="BF23377" s="6"/>
      <c r="BG23377" s="10"/>
    </row>
    <row r="23378" spans="34:59" x14ac:dyDescent="0.25">
      <c r="AH23378" s="10"/>
      <c r="AI23378" s="6"/>
    </row>
    <row r="23379" spans="34:59" x14ac:dyDescent="0.25">
      <c r="AH23379" s="6"/>
      <c r="AI23379" s="6"/>
      <c r="AJ23379" s="6"/>
      <c r="AK23379" s="6"/>
      <c r="AL23379" s="6"/>
      <c r="AM23379" s="6"/>
      <c r="AN23379" s="6"/>
      <c r="AO23379" s="6"/>
      <c r="AP23379" s="6"/>
      <c r="AQ23379" s="6"/>
      <c r="AR23379" s="6"/>
      <c r="AS23379" s="6"/>
      <c r="AT23379" s="6"/>
      <c r="AU23379" s="6"/>
      <c r="AV23379" s="6"/>
      <c r="AW23379" s="6"/>
      <c r="AX23379" s="6"/>
      <c r="AY23379" s="6"/>
      <c r="AZ23379" s="6"/>
      <c r="BA23379" s="6"/>
      <c r="BB23379" s="6"/>
      <c r="BC23379" s="6"/>
      <c r="BD23379" s="6"/>
      <c r="BE23379" s="6"/>
      <c r="BF23379" s="6"/>
      <c r="BG23379" s="6"/>
    </row>
    <row r="23380" spans="34:59" x14ac:dyDescent="0.25">
      <c r="AH23380" s="10"/>
      <c r="AI23380" s="6"/>
      <c r="AJ23380" s="10"/>
      <c r="AK23380" s="10"/>
      <c r="AL23380" s="10"/>
      <c r="AM23380" s="10"/>
      <c r="AN23380" s="10"/>
      <c r="AO23380" s="10"/>
      <c r="AP23380" s="10"/>
      <c r="AQ23380" s="10"/>
      <c r="AR23380" s="10"/>
      <c r="AS23380" s="10"/>
      <c r="AT23380" s="10"/>
      <c r="AU23380" s="10"/>
      <c r="AV23380" s="10"/>
      <c r="AW23380" s="10"/>
      <c r="AX23380" s="10"/>
      <c r="AY23380" s="10"/>
      <c r="AZ23380" s="10"/>
      <c r="BA23380" s="10"/>
      <c r="BB23380" s="10"/>
      <c r="BC23380" s="10"/>
      <c r="BD23380" s="10"/>
      <c r="BE23380" s="10"/>
      <c r="BF23380" s="10"/>
      <c r="BG23380" s="6"/>
    </row>
    <row r="23382" spans="34:59" x14ac:dyDescent="0.25">
      <c r="AH23382" s="10"/>
      <c r="AI23382" s="6"/>
    </row>
    <row r="23383" spans="34:59" x14ac:dyDescent="0.25">
      <c r="AH23383" s="6"/>
      <c r="AI23383" s="6"/>
      <c r="AJ23383" s="6"/>
      <c r="AK23383" s="6"/>
      <c r="AL23383" s="6"/>
      <c r="AM23383" s="6"/>
      <c r="AN23383" s="6"/>
      <c r="AO23383" s="6"/>
      <c r="AP23383" s="6"/>
      <c r="AQ23383" s="6"/>
      <c r="AR23383" s="6"/>
      <c r="AS23383" s="6"/>
      <c r="AT23383" s="6"/>
      <c r="AU23383" s="6"/>
      <c r="AV23383" s="6"/>
      <c r="AW23383" s="6"/>
      <c r="AX23383" s="6"/>
      <c r="AY23383" s="6"/>
      <c r="AZ23383" s="6"/>
      <c r="BA23383" s="6"/>
      <c r="BB23383" s="6"/>
      <c r="BC23383" s="6"/>
      <c r="BD23383" s="6"/>
      <c r="BE23383" s="6"/>
      <c r="BF23383" s="6"/>
      <c r="BG23383" s="6"/>
    </row>
    <row r="23384" spans="34:59" x14ac:dyDescent="0.25">
      <c r="AH23384" s="10"/>
      <c r="AI23384" s="6"/>
      <c r="AJ23384" s="10"/>
      <c r="AK23384" s="10"/>
      <c r="AL23384" s="10"/>
      <c r="AM23384" s="10"/>
      <c r="AN23384" s="10"/>
      <c r="AO23384" s="10"/>
      <c r="AP23384" s="10"/>
      <c r="AQ23384" s="10"/>
      <c r="AR23384" s="10"/>
      <c r="AS23384" s="10"/>
      <c r="AT23384" s="10"/>
      <c r="AU23384" s="10"/>
      <c r="AV23384" s="10"/>
      <c r="AW23384" s="10"/>
      <c r="AX23384" s="10"/>
      <c r="AY23384" s="10"/>
      <c r="AZ23384" s="10"/>
      <c r="BA23384" s="10"/>
      <c r="BB23384" s="10"/>
      <c r="BC23384" s="10"/>
      <c r="BD23384" s="10"/>
      <c r="BE23384" s="10"/>
      <c r="BF23384" s="10"/>
      <c r="BG23384" s="6"/>
    </row>
    <row r="23385" spans="34:59" x14ac:dyDescent="0.25">
      <c r="AH23385" s="6"/>
      <c r="AI23385" s="6"/>
      <c r="AJ23385" s="6"/>
      <c r="AK23385" s="6"/>
      <c r="AL23385" s="6"/>
      <c r="AM23385" s="6"/>
      <c r="AN23385" s="6"/>
      <c r="AO23385" s="6"/>
      <c r="AP23385" s="6"/>
      <c r="AQ23385" s="6"/>
      <c r="AR23385" s="6"/>
      <c r="AS23385" s="6"/>
      <c r="AT23385" s="6"/>
      <c r="AU23385" s="6"/>
      <c r="AV23385" s="6"/>
      <c r="AW23385" s="6"/>
      <c r="AX23385" s="6"/>
      <c r="AY23385" s="6"/>
      <c r="AZ23385" s="6"/>
      <c r="BA23385" s="6"/>
      <c r="BB23385" s="6"/>
      <c r="BC23385" s="6"/>
      <c r="BD23385" s="6"/>
      <c r="BE23385" s="6"/>
      <c r="BF23385" s="6"/>
      <c r="BG23385" s="10"/>
    </row>
    <row r="23386" spans="34:59" x14ac:dyDescent="0.25">
      <c r="AH23386" s="10"/>
      <c r="AI23386" s="6"/>
    </row>
    <row r="23387" spans="34:59" x14ac:dyDescent="0.25">
      <c r="AH23387" s="6"/>
      <c r="AI23387" s="6"/>
      <c r="AJ23387" s="6"/>
      <c r="AK23387" s="6"/>
      <c r="AL23387" s="6"/>
      <c r="AM23387" s="6"/>
      <c r="AN23387" s="6"/>
      <c r="AO23387" s="6"/>
      <c r="AP23387" s="6"/>
      <c r="AQ23387" s="6"/>
      <c r="AR23387" s="6"/>
      <c r="AS23387" s="6"/>
      <c r="AT23387" s="6"/>
      <c r="AU23387" s="6"/>
      <c r="AV23387" s="6"/>
      <c r="AW23387" s="6"/>
      <c r="AX23387" s="6"/>
      <c r="AY23387" s="6"/>
      <c r="AZ23387" s="6"/>
      <c r="BA23387" s="6"/>
      <c r="BB23387" s="6"/>
      <c r="BC23387" s="6"/>
      <c r="BD23387" s="6"/>
      <c r="BE23387" s="6"/>
      <c r="BF23387" s="6"/>
      <c r="BG23387" s="6"/>
    </row>
    <row r="23388" spans="34:59" x14ac:dyDescent="0.25">
      <c r="AH23388" s="10"/>
      <c r="AI23388" s="6"/>
      <c r="AJ23388" s="10"/>
      <c r="AK23388" s="10"/>
      <c r="AL23388" s="10"/>
      <c r="AM23388" s="10"/>
      <c r="AN23388" s="10"/>
      <c r="AO23388" s="10"/>
      <c r="AP23388" s="10"/>
      <c r="AQ23388" s="10"/>
      <c r="AR23388" s="10"/>
      <c r="AS23388" s="10"/>
      <c r="AT23388" s="10"/>
      <c r="AU23388" s="10"/>
      <c r="AV23388" s="10"/>
      <c r="AW23388" s="10"/>
      <c r="AX23388" s="10"/>
      <c r="AY23388" s="10"/>
      <c r="AZ23388" s="10"/>
      <c r="BA23388" s="10"/>
      <c r="BB23388" s="10"/>
      <c r="BC23388" s="10"/>
      <c r="BD23388" s="10"/>
      <c r="BE23388" s="10"/>
      <c r="BF23388" s="10"/>
      <c r="BG23388" s="6"/>
    </row>
    <row r="23389" spans="34:59" x14ac:dyDescent="0.25">
      <c r="AH23389" s="6"/>
      <c r="AI23389" s="6"/>
      <c r="AJ23389" s="6"/>
      <c r="AK23389" s="6"/>
      <c r="AL23389" s="6"/>
      <c r="AM23389" s="6"/>
      <c r="AN23389" s="6"/>
      <c r="AO23389" s="6"/>
      <c r="AP23389" s="6"/>
      <c r="AQ23389" s="6"/>
      <c r="AR23389" s="6"/>
      <c r="AS23389" s="6"/>
      <c r="AT23389" s="6"/>
      <c r="AU23389" s="6"/>
      <c r="AV23389" s="6"/>
      <c r="AW23389" s="6"/>
      <c r="AX23389" s="6"/>
      <c r="AY23389" s="6"/>
      <c r="AZ23389" s="6"/>
      <c r="BA23389" s="6"/>
      <c r="BB23389" s="6"/>
      <c r="BC23389" s="6"/>
      <c r="BD23389" s="6"/>
      <c r="BE23389" s="6"/>
      <c r="BF23389" s="6"/>
      <c r="BG23389" s="10"/>
    </row>
    <row r="23390" spans="34:59" x14ac:dyDescent="0.25">
      <c r="AH23390" s="10"/>
      <c r="AI23390" s="6"/>
    </row>
    <row r="23391" spans="34:59" x14ac:dyDescent="0.25">
      <c r="AH23391" s="6"/>
      <c r="AI23391" s="6"/>
      <c r="AJ23391" s="6"/>
      <c r="AK23391" s="6"/>
      <c r="AL23391" s="6"/>
      <c r="AM23391" s="6"/>
      <c r="AN23391" s="6"/>
      <c r="AO23391" s="6"/>
      <c r="AP23391" s="6"/>
      <c r="AQ23391" s="6"/>
      <c r="AR23391" s="6"/>
      <c r="AS23391" s="6"/>
      <c r="AT23391" s="6"/>
      <c r="AU23391" s="6"/>
      <c r="AV23391" s="6"/>
      <c r="AW23391" s="6"/>
      <c r="AX23391" s="6"/>
      <c r="AY23391" s="6"/>
      <c r="AZ23391" s="6"/>
      <c r="BA23391" s="6"/>
      <c r="BB23391" s="6"/>
      <c r="BC23391" s="6"/>
      <c r="BD23391" s="6"/>
      <c r="BE23391" s="6"/>
      <c r="BF23391" s="6"/>
      <c r="BG23391" s="6"/>
    </row>
    <row r="23392" spans="34:59" x14ac:dyDescent="0.25">
      <c r="AH23392" s="10"/>
      <c r="AI23392" s="6"/>
      <c r="AJ23392" s="10"/>
      <c r="AK23392" s="10"/>
      <c r="AL23392" s="10"/>
      <c r="AM23392" s="10"/>
      <c r="AN23392" s="10"/>
      <c r="AO23392" s="10"/>
      <c r="AP23392" s="10"/>
      <c r="AQ23392" s="10"/>
      <c r="AR23392" s="10"/>
      <c r="AS23392" s="10"/>
      <c r="AT23392" s="10"/>
      <c r="AU23392" s="10"/>
      <c r="AV23392" s="10"/>
      <c r="AW23392" s="10"/>
      <c r="AX23392" s="10"/>
      <c r="AY23392" s="10"/>
      <c r="AZ23392" s="10"/>
      <c r="BA23392" s="10"/>
      <c r="BB23392" s="10"/>
      <c r="BC23392" s="10"/>
      <c r="BD23392" s="10"/>
      <c r="BE23392" s="10"/>
      <c r="BF23392" s="10"/>
      <c r="BG23392" s="6"/>
    </row>
    <row r="23393" spans="34:59" x14ac:dyDescent="0.25">
      <c r="AH23393" s="6"/>
      <c r="AI23393" s="6"/>
      <c r="AJ23393" s="6"/>
      <c r="AK23393" s="6"/>
      <c r="AL23393" s="6"/>
      <c r="AM23393" s="6"/>
      <c r="AN23393" s="6"/>
      <c r="AO23393" s="6"/>
      <c r="AP23393" s="6"/>
      <c r="AQ23393" s="6"/>
      <c r="AR23393" s="6"/>
      <c r="AS23393" s="6"/>
      <c r="AT23393" s="6"/>
      <c r="AU23393" s="6"/>
      <c r="AV23393" s="6"/>
      <c r="AW23393" s="6"/>
      <c r="AX23393" s="6"/>
      <c r="AY23393" s="6"/>
      <c r="AZ23393" s="6"/>
      <c r="BA23393" s="6"/>
      <c r="BB23393" s="6"/>
      <c r="BC23393" s="6"/>
      <c r="BD23393" s="6"/>
      <c r="BE23393" s="6"/>
      <c r="BF23393" s="6"/>
      <c r="BG23393" s="10"/>
    </row>
    <row r="23394" spans="34:59" x14ac:dyDescent="0.25">
      <c r="AH23394" s="10"/>
      <c r="AI23394" s="6"/>
    </row>
    <row r="23395" spans="34:59" x14ac:dyDescent="0.25">
      <c r="AH23395" s="6"/>
      <c r="AI23395" s="6"/>
      <c r="AJ23395" s="6"/>
      <c r="AK23395" s="6"/>
      <c r="AL23395" s="6"/>
      <c r="AM23395" s="6"/>
      <c r="AN23395" s="6"/>
      <c r="AO23395" s="6"/>
      <c r="AP23395" s="6"/>
      <c r="AQ23395" s="6"/>
      <c r="AR23395" s="6"/>
      <c r="AS23395" s="6"/>
      <c r="AT23395" s="6"/>
      <c r="AU23395" s="6"/>
      <c r="AV23395" s="6"/>
      <c r="AW23395" s="6"/>
      <c r="AX23395" s="6"/>
      <c r="AY23395" s="6"/>
      <c r="AZ23395" s="6"/>
      <c r="BA23395" s="6"/>
      <c r="BB23395" s="6"/>
      <c r="BC23395" s="6"/>
      <c r="BD23395" s="6"/>
      <c r="BE23395" s="6"/>
      <c r="BF23395" s="6"/>
      <c r="BG23395" s="6"/>
    </row>
    <row r="23396" spans="34:59" x14ac:dyDescent="0.25">
      <c r="AH23396" s="10"/>
      <c r="AI23396" s="6"/>
      <c r="AJ23396" s="10"/>
      <c r="AK23396" s="10"/>
      <c r="AL23396" s="10"/>
      <c r="AM23396" s="10"/>
      <c r="AN23396" s="10"/>
      <c r="AO23396" s="10"/>
      <c r="AP23396" s="10"/>
      <c r="AQ23396" s="10"/>
      <c r="AR23396" s="10"/>
      <c r="AS23396" s="10"/>
      <c r="AT23396" s="10"/>
      <c r="AU23396" s="10"/>
      <c r="AV23396" s="10"/>
      <c r="AW23396" s="10"/>
      <c r="AX23396" s="10"/>
      <c r="AY23396" s="10"/>
      <c r="AZ23396" s="10"/>
      <c r="BA23396" s="10"/>
      <c r="BB23396" s="10"/>
      <c r="BC23396" s="10"/>
      <c r="BD23396" s="10"/>
      <c r="BE23396" s="10"/>
      <c r="BF23396" s="10"/>
      <c r="BG23396" s="6"/>
    </row>
    <row r="23398" spans="34:59" x14ac:dyDescent="0.25">
      <c r="AH23398" s="10"/>
      <c r="AI23398" s="6"/>
    </row>
    <row r="23399" spans="34:59" x14ac:dyDescent="0.25">
      <c r="AH23399" s="6"/>
      <c r="AI23399" s="6"/>
      <c r="AJ23399" s="6"/>
      <c r="AK23399" s="6"/>
      <c r="AL23399" s="6"/>
      <c r="AM23399" s="6"/>
      <c r="AN23399" s="6"/>
      <c r="AO23399" s="6"/>
      <c r="AP23399" s="6"/>
      <c r="AQ23399" s="6"/>
      <c r="AR23399" s="6"/>
      <c r="AS23399" s="6"/>
      <c r="AT23399" s="6"/>
      <c r="AU23399" s="6"/>
      <c r="AV23399" s="6"/>
      <c r="AW23399" s="6"/>
      <c r="AX23399" s="6"/>
      <c r="AY23399" s="6"/>
      <c r="AZ23399" s="6"/>
      <c r="BA23399" s="6"/>
      <c r="BB23399" s="6"/>
      <c r="BC23399" s="6"/>
      <c r="BD23399" s="6"/>
      <c r="BE23399" s="6"/>
      <c r="BF23399" s="6"/>
      <c r="BG23399" s="6"/>
    </row>
    <row r="23400" spans="34:59" x14ac:dyDescent="0.25">
      <c r="AH23400" s="10"/>
      <c r="AI23400" s="6"/>
      <c r="AJ23400" s="10"/>
      <c r="AK23400" s="10"/>
      <c r="AL23400" s="10"/>
      <c r="AM23400" s="10"/>
      <c r="AN23400" s="10"/>
      <c r="AO23400" s="10"/>
      <c r="AP23400" s="10"/>
      <c r="AQ23400" s="10"/>
      <c r="AR23400" s="10"/>
      <c r="AS23400" s="10"/>
      <c r="AT23400" s="10"/>
      <c r="AU23400" s="10"/>
      <c r="AV23400" s="10"/>
      <c r="AW23400" s="10"/>
      <c r="AX23400" s="10"/>
      <c r="AY23400" s="10"/>
      <c r="AZ23400" s="10"/>
      <c r="BA23400" s="10"/>
      <c r="BB23400" s="10"/>
      <c r="BC23400" s="10"/>
      <c r="BD23400" s="10"/>
      <c r="BE23400" s="10"/>
      <c r="BF23400" s="10"/>
      <c r="BG23400" s="6"/>
    </row>
    <row r="23401" spans="34:59" x14ac:dyDescent="0.25">
      <c r="AH23401" s="6"/>
      <c r="AI23401" s="6"/>
      <c r="AJ23401" s="6"/>
      <c r="AK23401" s="6"/>
      <c r="AL23401" s="6"/>
      <c r="AM23401" s="6"/>
      <c r="AN23401" s="6"/>
      <c r="AO23401" s="6"/>
      <c r="AP23401" s="6"/>
      <c r="AQ23401" s="6"/>
      <c r="AR23401" s="6"/>
      <c r="AS23401" s="6"/>
      <c r="AT23401" s="6"/>
      <c r="AU23401" s="6"/>
      <c r="AV23401" s="6"/>
      <c r="AW23401" s="6"/>
      <c r="AX23401" s="6"/>
      <c r="AY23401" s="6"/>
      <c r="AZ23401" s="6"/>
      <c r="BA23401" s="6"/>
      <c r="BB23401" s="6"/>
      <c r="BC23401" s="6"/>
      <c r="BD23401" s="6"/>
      <c r="BE23401" s="6"/>
      <c r="BF23401" s="6"/>
      <c r="BG23401" s="10"/>
    </row>
    <row r="23402" spans="34:59" x14ac:dyDescent="0.25">
      <c r="AH23402" s="10"/>
      <c r="AI23402" s="6"/>
    </row>
    <row r="23403" spans="34:59" x14ac:dyDescent="0.25">
      <c r="AH23403" s="6"/>
      <c r="AI23403" s="6"/>
      <c r="AJ23403" s="6"/>
      <c r="AK23403" s="6"/>
      <c r="AL23403" s="6"/>
      <c r="AM23403" s="6"/>
      <c r="AN23403" s="6"/>
      <c r="AO23403" s="6"/>
      <c r="AP23403" s="6"/>
      <c r="AQ23403" s="6"/>
      <c r="AR23403" s="6"/>
      <c r="AS23403" s="6"/>
      <c r="AT23403" s="6"/>
      <c r="AU23403" s="6"/>
      <c r="AV23403" s="6"/>
      <c r="AW23403" s="6"/>
      <c r="AX23403" s="6"/>
      <c r="AY23403" s="6"/>
      <c r="AZ23403" s="6"/>
      <c r="BA23403" s="6"/>
      <c r="BB23403" s="6"/>
      <c r="BC23403" s="6"/>
      <c r="BD23403" s="6"/>
      <c r="BE23403" s="6"/>
      <c r="BF23403" s="6"/>
      <c r="BG23403" s="6"/>
    </row>
    <row r="23404" spans="34:59" x14ac:dyDescent="0.25">
      <c r="AH23404" s="10"/>
      <c r="AI23404" s="6"/>
      <c r="AJ23404" s="10"/>
      <c r="AK23404" s="10"/>
      <c r="AL23404" s="10"/>
      <c r="AM23404" s="10"/>
      <c r="AN23404" s="10"/>
      <c r="AO23404" s="10"/>
      <c r="AP23404" s="10"/>
      <c r="AQ23404" s="10"/>
      <c r="AR23404" s="10"/>
      <c r="AS23404" s="10"/>
      <c r="AT23404" s="10"/>
      <c r="AU23404" s="10"/>
      <c r="AV23404" s="10"/>
      <c r="AW23404" s="10"/>
      <c r="AX23404" s="10"/>
      <c r="AY23404" s="10"/>
      <c r="AZ23404" s="10"/>
      <c r="BA23404" s="10"/>
      <c r="BB23404" s="10"/>
      <c r="BC23404" s="10"/>
      <c r="BD23404" s="10"/>
      <c r="BE23404" s="10"/>
      <c r="BF23404" s="10"/>
      <c r="BG23404" s="6"/>
    </row>
    <row r="23405" spans="34:59" x14ac:dyDescent="0.25">
      <c r="AH23405" s="6"/>
      <c r="AI23405" s="6"/>
      <c r="AJ23405" s="6"/>
      <c r="AK23405" s="6"/>
      <c r="AL23405" s="6"/>
      <c r="AM23405" s="6"/>
      <c r="AN23405" s="6"/>
      <c r="AO23405" s="6"/>
      <c r="AP23405" s="6"/>
      <c r="AQ23405" s="6"/>
      <c r="AR23405" s="6"/>
      <c r="AS23405" s="6"/>
      <c r="AT23405" s="6"/>
      <c r="AU23405" s="6"/>
      <c r="AV23405" s="6"/>
      <c r="AW23405" s="6"/>
      <c r="AX23405" s="6"/>
      <c r="AY23405" s="6"/>
      <c r="AZ23405" s="6"/>
      <c r="BA23405" s="6"/>
      <c r="BB23405" s="6"/>
      <c r="BC23405" s="6"/>
      <c r="BD23405" s="6"/>
      <c r="BE23405" s="6"/>
      <c r="BF23405" s="6"/>
      <c r="BG23405" s="10"/>
    </row>
    <row r="23406" spans="34:59" x14ac:dyDescent="0.25">
      <c r="AH23406" s="10"/>
      <c r="AI23406" s="6"/>
    </row>
    <row r="23407" spans="34:59" x14ac:dyDescent="0.25">
      <c r="AH23407" s="6"/>
      <c r="AI23407" s="6"/>
      <c r="AJ23407" s="6"/>
      <c r="AK23407" s="6"/>
      <c r="AL23407" s="6"/>
      <c r="AM23407" s="6"/>
      <c r="AN23407" s="6"/>
      <c r="AO23407" s="6"/>
      <c r="AP23407" s="6"/>
      <c r="AQ23407" s="6"/>
      <c r="AR23407" s="6"/>
      <c r="AS23407" s="6"/>
      <c r="AT23407" s="6"/>
      <c r="AU23407" s="6"/>
      <c r="AV23407" s="6"/>
      <c r="AW23407" s="6"/>
      <c r="AX23407" s="6"/>
      <c r="AY23407" s="6"/>
      <c r="AZ23407" s="6"/>
      <c r="BA23407" s="6"/>
      <c r="BB23407" s="6"/>
      <c r="BC23407" s="6"/>
      <c r="BD23407" s="6"/>
      <c r="BE23407" s="6"/>
      <c r="BF23407" s="6"/>
      <c r="BG23407" s="6"/>
    </row>
    <row r="23408" spans="34:59" x14ac:dyDescent="0.25">
      <c r="AH23408" s="10"/>
      <c r="AI23408" s="6"/>
      <c r="AJ23408" s="10"/>
      <c r="AK23408" s="10"/>
      <c r="AL23408" s="10"/>
      <c r="AM23408" s="10"/>
      <c r="AN23408" s="10"/>
      <c r="AO23408" s="10"/>
      <c r="AP23408" s="10"/>
      <c r="AQ23408" s="10"/>
      <c r="AR23408" s="10"/>
      <c r="AS23408" s="10"/>
      <c r="AT23408" s="10"/>
      <c r="AU23408" s="10"/>
      <c r="AV23408" s="10"/>
      <c r="AW23408" s="10"/>
      <c r="AX23408" s="10"/>
      <c r="AY23408" s="10"/>
      <c r="AZ23408" s="10"/>
      <c r="BA23408" s="10"/>
      <c r="BB23408" s="10"/>
      <c r="BC23408" s="10"/>
      <c r="BD23408" s="10"/>
      <c r="BE23408" s="10"/>
      <c r="BF23408" s="10"/>
      <c r="BG23408" s="6"/>
    </row>
    <row r="23409" spans="34:59" x14ac:dyDescent="0.25">
      <c r="AH23409" s="6"/>
      <c r="AI23409" s="6"/>
      <c r="AJ23409" s="6"/>
      <c r="AK23409" s="6"/>
      <c r="AL23409" s="6"/>
      <c r="AM23409" s="6"/>
      <c r="AN23409" s="6"/>
      <c r="AO23409" s="6"/>
      <c r="AP23409" s="6"/>
      <c r="AQ23409" s="6"/>
      <c r="AR23409" s="6"/>
      <c r="AS23409" s="6"/>
      <c r="AT23409" s="6"/>
      <c r="AU23409" s="6"/>
      <c r="AV23409" s="6"/>
      <c r="AW23409" s="6"/>
      <c r="AX23409" s="6"/>
      <c r="AY23409" s="6"/>
      <c r="AZ23409" s="6"/>
      <c r="BA23409" s="6"/>
      <c r="BB23409" s="6"/>
      <c r="BC23409" s="6"/>
      <c r="BD23409" s="6"/>
      <c r="BE23409" s="6"/>
      <c r="BF23409" s="6"/>
      <c r="BG23409" s="10"/>
    </row>
    <row r="23410" spans="34:59" x14ac:dyDescent="0.25">
      <c r="AH23410" s="10"/>
      <c r="AI23410" s="6"/>
    </row>
    <row r="23411" spans="34:59" x14ac:dyDescent="0.25">
      <c r="AH23411" s="6"/>
      <c r="AI23411" s="6"/>
      <c r="AJ23411" s="6"/>
      <c r="AK23411" s="6"/>
      <c r="AL23411" s="6"/>
      <c r="AM23411" s="6"/>
      <c r="AN23411" s="6"/>
      <c r="AO23411" s="6"/>
      <c r="AP23411" s="6"/>
      <c r="AQ23411" s="6"/>
      <c r="AR23411" s="6"/>
      <c r="AS23411" s="6"/>
      <c r="AT23411" s="6"/>
      <c r="AU23411" s="6"/>
      <c r="AV23411" s="6"/>
      <c r="AW23411" s="6"/>
      <c r="AX23411" s="6"/>
      <c r="AY23411" s="6"/>
      <c r="AZ23411" s="6"/>
      <c r="BA23411" s="6"/>
      <c r="BB23411" s="6"/>
      <c r="BC23411" s="6"/>
      <c r="BD23411" s="6"/>
      <c r="BE23411" s="6"/>
      <c r="BF23411" s="6"/>
      <c r="BG23411" s="6"/>
    </row>
    <row r="23412" spans="34:59" x14ac:dyDescent="0.25">
      <c r="AH23412" s="10"/>
      <c r="AI23412" s="6"/>
      <c r="AJ23412" s="10"/>
      <c r="AK23412" s="10"/>
      <c r="AL23412" s="10"/>
      <c r="AM23412" s="10"/>
      <c r="AN23412" s="10"/>
      <c r="AO23412" s="10"/>
      <c r="AP23412" s="10"/>
      <c r="AQ23412" s="10"/>
      <c r="AR23412" s="10"/>
      <c r="AS23412" s="10"/>
      <c r="AT23412" s="10"/>
      <c r="AU23412" s="10"/>
      <c r="AV23412" s="10"/>
      <c r="AW23412" s="10"/>
      <c r="AX23412" s="10"/>
      <c r="AY23412" s="10"/>
      <c r="AZ23412" s="10"/>
      <c r="BA23412" s="10"/>
      <c r="BB23412" s="10"/>
      <c r="BC23412" s="10"/>
      <c r="BD23412" s="10"/>
      <c r="BE23412" s="10"/>
      <c r="BF23412" s="10"/>
      <c r="BG23412" s="6"/>
    </row>
    <row r="23414" spans="34:59" x14ac:dyDescent="0.25">
      <c r="AH23414" s="10"/>
      <c r="AI23414" s="6"/>
    </row>
    <row r="23415" spans="34:59" x14ac:dyDescent="0.25">
      <c r="AH23415" s="6"/>
      <c r="AI23415" s="6"/>
      <c r="AJ23415" s="6"/>
      <c r="AK23415" s="6"/>
      <c r="AL23415" s="6"/>
      <c r="AM23415" s="6"/>
      <c r="AN23415" s="6"/>
      <c r="AO23415" s="6"/>
      <c r="AP23415" s="6"/>
      <c r="AQ23415" s="6"/>
      <c r="AR23415" s="6"/>
      <c r="AS23415" s="6"/>
      <c r="AT23415" s="6"/>
      <c r="AU23415" s="6"/>
      <c r="AV23415" s="6"/>
      <c r="AW23415" s="6"/>
      <c r="AX23415" s="6"/>
      <c r="AY23415" s="6"/>
      <c r="AZ23415" s="6"/>
      <c r="BA23415" s="6"/>
      <c r="BB23415" s="6"/>
      <c r="BC23415" s="6"/>
      <c r="BD23415" s="6"/>
      <c r="BE23415" s="6"/>
      <c r="BF23415" s="6"/>
      <c r="BG23415" s="6"/>
    </row>
    <row r="23416" spans="34:59" x14ac:dyDescent="0.25">
      <c r="AH23416" s="10"/>
      <c r="AI23416" s="6"/>
      <c r="AJ23416" s="10"/>
      <c r="AK23416" s="10"/>
      <c r="AL23416" s="10"/>
      <c r="AM23416" s="10"/>
      <c r="AN23416" s="10"/>
      <c r="AO23416" s="10"/>
      <c r="AP23416" s="10"/>
      <c r="AQ23416" s="10"/>
      <c r="AR23416" s="10"/>
      <c r="AS23416" s="10"/>
      <c r="AT23416" s="10"/>
      <c r="AU23416" s="10"/>
      <c r="AV23416" s="10"/>
      <c r="AW23416" s="10"/>
      <c r="AX23416" s="10"/>
      <c r="AY23416" s="10"/>
      <c r="AZ23416" s="10"/>
      <c r="BA23416" s="10"/>
      <c r="BB23416" s="10"/>
      <c r="BC23416" s="10"/>
      <c r="BD23416" s="10"/>
      <c r="BE23416" s="10"/>
      <c r="BF23416" s="10"/>
      <c r="BG23416" s="6"/>
    </row>
    <row r="23417" spans="34:59" x14ac:dyDescent="0.25">
      <c r="AH23417" s="6"/>
      <c r="AI23417" s="6"/>
      <c r="AJ23417" s="6"/>
      <c r="AK23417" s="6"/>
      <c r="AL23417" s="6"/>
      <c r="AM23417" s="6"/>
      <c r="AN23417" s="6"/>
      <c r="AO23417" s="6"/>
      <c r="AP23417" s="6"/>
      <c r="AQ23417" s="6"/>
      <c r="AR23417" s="6"/>
      <c r="AS23417" s="6"/>
      <c r="AT23417" s="6"/>
      <c r="AU23417" s="6"/>
      <c r="AV23417" s="6"/>
      <c r="AW23417" s="6"/>
      <c r="AX23417" s="6"/>
      <c r="AY23417" s="6"/>
      <c r="AZ23417" s="6"/>
      <c r="BA23417" s="6"/>
      <c r="BB23417" s="6"/>
      <c r="BC23417" s="6"/>
      <c r="BD23417" s="6"/>
      <c r="BE23417" s="6"/>
      <c r="BF23417" s="6"/>
      <c r="BG23417" s="10"/>
    </row>
    <row r="23418" spans="34:59" x14ac:dyDescent="0.25">
      <c r="AH23418" s="10"/>
      <c r="AI23418" s="6"/>
    </row>
    <row r="23419" spans="34:59" x14ac:dyDescent="0.25">
      <c r="AH23419" s="6"/>
      <c r="AI23419" s="6"/>
      <c r="AJ23419" s="6"/>
      <c r="AK23419" s="6"/>
      <c r="AL23419" s="6"/>
      <c r="AM23419" s="6"/>
      <c r="AN23419" s="6"/>
      <c r="AO23419" s="6"/>
      <c r="AP23419" s="6"/>
      <c r="AQ23419" s="6"/>
      <c r="AR23419" s="6"/>
      <c r="AS23419" s="6"/>
      <c r="AT23419" s="6"/>
      <c r="AU23419" s="6"/>
      <c r="AV23419" s="6"/>
      <c r="AW23419" s="6"/>
      <c r="AX23419" s="6"/>
      <c r="AY23419" s="6"/>
      <c r="AZ23419" s="6"/>
      <c r="BA23419" s="6"/>
      <c r="BB23419" s="6"/>
      <c r="BC23419" s="6"/>
      <c r="BD23419" s="6"/>
      <c r="BE23419" s="6"/>
      <c r="BF23419" s="6"/>
      <c r="BG23419" s="6"/>
    </row>
    <row r="23420" spans="34:59" x14ac:dyDescent="0.25">
      <c r="AH23420" s="10"/>
      <c r="AI23420" s="6"/>
      <c r="AJ23420" s="10"/>
      <c r="AK23420" s="10"/>
      <c r="AL23420" s="10"/>
      <c r="AM23420" s="10"/>
      <c r="AN23420" s="10"/>
      <c r="AO23420" s="10"/>
      <c r="AP23420" s="10"/>
      <c r="AQ23420" s="10"/>
      <c r="AR23420" s="10"/>
      <c r="AS23420" s="10"/>
      <c r="AT23420" s="10"/>
      <c r="AU23420" s="10"/>
      <c r="AV23420" s="10"/>
      <c r="AW23420" s="10"/>
      <c r="AX23420" s="10"/>
      <c r="AY23420" s="10"/>
      <c r="AZ23420" s="10"/>
      <c r="BA23420" s="10"/>
      <c r="BB23420" s="10"/>
      <c r="BC23420" s="10"/>
      <c r="BD23420" s="10"/>
      <c r="BE23420" s="10"/>
      <c r="BF23420" s="10"/>
      <c r="BG23420" s="6"/>
    </row>
    <row r="23421" spans="34:59" x14ac:dyDescent="0.25">
      <c r="AH23421" s="6"/>
      <c r="AI23421" s="6"/>
      <c r="AJ23421" s="6"/>
      <c r="AK23421" s="6"/>
      <c r="AL23421" s="6"/>
      <c r="AM23421" s="6"/>
      <c r="AN23421" s="6"/>
      <c r="AO23421" s="6"/>
      <c r="AP23421" s="6"/>
      <c r="AQ23421" s="6"/>
      <c r="AR23421" s="6"/>
      <c r="AS23421" s="6"/>
      <c r="AT23421" s="6"/>
      <c r="AU23421" s="6"/>
      <c r="AV23421" s="6"/>
      <c r="AW23421" s="6"/>
      <c r="AX23421" s="6"/>
      <c r="AY23421" s="6"/>
      <c r="AZ23421" s="6"/>
      <c r="BA23421" s="6"/>
      <c r="BB23421" s="6"/>
      <c r="BC23421" s="6"/>
      <c r="BD23421" s="6"/>
      <c r="BE23421" s="6"/>
      <c r="BF23421" s="6"/>
      <c r="BG23421" s="10"/>
    </row>
    <row r="23422" spans="34:59" x14ac:dyDescent="0.25">
      <c r="AH23422" s="10"/>
      <c r="AI23422" s="6"/>
    </row>
    <row r="23423" spans="34:59" x14ac:dyDescent="0.25">
      <c r="AH23423" s="6"/>
      <c r="AI23423" s="6"/>
      <c r="AJ23423" s="6"/>
      <c r="AK23423" s="6"/>
      <c r="AL23423" s="6"/>
      <c r="AM23423" s="6"/>
      <c r="AN23423" s="6"/>
      <c r="AO23423" s="6"/>
      <c r="AP23423" s="6"/>
      <c r="AQ23423" s="6"/>
      <c r="AR23423" s="6"/>
      <c r="AS23423" s="6"/>
      <c r="AT23423" s="6"/>
      <c r="AU23423" s="6"/>
      <c r="AV23423" s="6"/>
      <c r="AW23423" s="6"/>
      <c r="AX23423" s="6"/>
      <c r="AY23423" s="6"/>
      <c r="AZ23423" s="6"/>
      <c r="BA23423" s="6"/>
      <c r="BB23423" s="6"/>
      <c r="BC23423" s="6"/>
      <c r="BD23423" s="6"/>
      <c r="BE23423" s="6"/>
      <c r="BF23423" s="6"/>
      <c r="BG23423" s="6"/>
    </row>
    <row r="23424" spans="34:59" x14ac:dyDescent="0.25">
      <c r="AH23424" s="10"/>
      <c r="AI23424" s="6"/>
      <c r="AJ23424" s="10"/>
      <c r="AK23424" s="10"/>
      <c r="AL23424" s="10"/>
      <c r="AM23424" s="10"/>
      <c r="AN23424" s="10"/>
      <c r="AO23424" s="10"/>
      <c r="AP23424" s="10"/>
      <c r="AQ23424" s="10"/>
      <c r="AR23424" s="10"/>
      <c r="AS23424" s="10"/>
      <c r="AT23424" s="10"/>
      <c r="AU23424" s="10"/>
      <c r="AV23424" s="10"/>
      <c r="AW23424" s="10"/>
      <c r="AX23424" s="10"/>
      <c r="AY23424" s="10"/>
      <c r="AZ23424" s="10"/>
      <c r="BA23424" s="10"/>
      <c r="BB23424" s="10"/>
      <c r="BC23424" s="10"/>
      <c r="BD23424" s="10"/>
      <c r="BE23424" s="10"/>
      <c r="BF23424" s="10"/>
      <c r="BG23424" s="6"/>
    </row>
    <row r="23425" spans="34:59" x14ac:dyDescent="0.25">
      <c r="AH23425" s="6"/>
      <c r="AI23425" s="6"/>
      <c r="AJ23425" s="6"/>
      <c r="AK23425" s="6"/>
      <c r="AL23425" s="6"/>
      <c r="AM23425" s="6"/>
      <c r="AN23425" s="6"/>
      <c r="AO23425" s="6"/>
      <c r="AP23425" s="6"/>
      <c r="AQ23425" s="6"/>
      <c r="AR23425" s="6"/>
      <c r="AS23425" s="6"/>
      <c r="AT23425" s="6"/>
      <c r="AU23425" s="6"/>
      <c r="AV23425" s="6"/>
      <c r="AW23425" s="6"/>
      <c r="AX23425" s="6"/>
      <c r="AY23425" s="6"/>
      <c r="AZ23425" s="6"/>
      <c r="BA23425" s="6"/>
      <c r="BB23425" s="6"/>
      <c r="BC23425" s="6"/>
      <c r="BD23425" s="6"/>
      <c r="BE23425" s="6"/>
      <c r="BF23425" s="6"/>
      <c r="BG23425" s="10"/>
    </row>
    <row r="23426" spans="34:59" x14ac:dyDescent="0.25">
      <c r="AH23426" s="10"/>
      <c r="AI23426" s="6"/>
    </row>
    <row r="23427" spans="34:59" x14ac:dyDescent="0.25">
      <c r="AH23427" s="6"/>
      <c r="AI23427" s="6"/>
      <c r="AJ23427" s="6"/>
      <c r="AK23427" s="6"/>
      <c r="AL23427" s="6"/>
      <c r="AM23427" s="6"/>
      <c r="AN23427" s="6"/>
      <c r="AO23427" s="6"/>
      <c r="AP23427" s="6"/>
      <c r="AQ23427" s="6"/>
      <c r="AR23427" s="6"/>
      <c r="AS23427" s="6"/>
      <c r="AT23427" s="6"/>
      <c r="AU23427" s="6"/>
      <c r="AV23427" s="6"/>
      <c r="AW23427" s="6"/>
      <c r="AX23427" s="6"/>
      <c r="AY23427" s="6"/>
      <c r="AZ23427" s="6"/>
      <c r="BA23427" s="6"/>
      <c r="BB23427" s="6"/>
      <c r="BC23427" s="6"/>
      <c r="BD23427" s="6"/>
      <c r="BE23427" s="6"/>
      <c r="BF23427" s="6"/>
      <c r="BG23427" s="6"/>
    </row>
    <row r="23428" spans="34:59" x14ac:dyDescent="0.25">
      <c r="AH23428" s="10"/>
      <c r="AI23428" s="6"/>
      <c r="AJ23428" s="10"/>
      <c r="AK23428" s="10"/>
      <c r="AL23428" s="10"/>
      <c r="AM23428" s="10"/>
      <c r="AN23428" s="10"/>
      <c r="AO23428" s="10"/>
      <c r="AP23428" s="10"/>
      <c r="AQ23428" s="10"/>
      <c r="AR23428" s="10"/>
      <c r="AS23428" s="10"/>
      <c r="AT23428" s="10"/>
      <c r="AU23428" s="10"/>
      <c r="AV23428" s="10"/>
      <c r="AW23428" s="10"/>
      <c r="AX23428" s="10"/>
      <c r="AY23428" s="10"/>
      <c r="AZ23428" s="10"/>
      <c r="BA23428" s="10"/>
      <c r="BB23428" s="10"/>
      <c r="BC23428" s="10"/>
      <c r="BD23428" s="10"/>
      <c r="BE23428" s="10"/>
      <c r="BF23428" s="10"/>
      <c r="BG23428" s="6"/>
    </row>
    <row r="23430" spans="34:59" x14ac:dyDescent="0.25">
      <c r="AH23430" s="10"/>
      <c r="AI23430" s="6"/>
    </row>
    <row r="23431" spans="34:59" x14ac:dyDescent="0.25">
      <c r="AH23431" s="6"/>
      <c r="AI23431" s="6"/>
      <c r="AJ23431" s="6"/>
      <c r="AK23431" s="6"/>
      <c r="AL23431" s="6"/>
      <c r="AM23431" s="6"/>
      <c r="AN23431" s="6"/>
      <c r="AO23431" s="6"/>
      <c r="AP23431" s="6"/>
      <c r="AQ23431" s="6"/>
      <c r="AR23431" s="6"/>
      <c r="AS23431" s="6"/>
      <c r="AT23431" s="6"/>
      <c r="AU23431" s="6"/>
      <c r="AV23431" s="6"/>
      <c r="AW23431" s="6"/>
      <c r="AX23431" s="6"/>
      <c r="AY23431" s="6"/>
      <c r="AZ23431" s="6"/>
      <c r="BA23431" s="6"/>
      <c r="BB23431" s="6"/>
      <c r="BC23431" s="6"/>
      <c r="BD23431" s="6"/>
      <c r="BE23431" s="6"/>
      <c r="BF23431" s="6"/>
      <c r="BG23431" s="6"/>
    </row>
    <row r="23432" spans="34:59" x14ac:dyDescent="0.25">
      <c r="AH23432" s="10"/>
      <c r="AI23432" s="6"/>
      <c r="AJ23432" s="10"/>
      <c r="AK23432" s="10"/>
      <c r="AL23432" s="10"/>
      <c r="AM23432" s="10"/>
      <c r="AN23432" s="10"/>
      <c r="AO23432" s="10"/>
      <c r="AP23432" s="10"/>
      <c r="AQ23432" s="10"/>
      <c r="AR23432" s="10"/>
      <c r="AS23432" s="10"/>
      <c r="AT23432" s="10"/>
      <c r="AU23432" s="10"/>
      <c r="AV23432" s="10"/>
      <c r="AW23432" s="10"/>
      <c r="AX23432" s="10"/>
      <c r="AY23432" s="10"/>
      <c r="AZ23432" s="10"/>
      <c r="BA23432" s="10"/>
      <c r="BB23432" s="10"/>
      <c r="BC23432" s="10"/>
      <c r="BD23432" s="10"/>
      <c r="BE23432" s="10"/>
      <c r="BF23432" s="10"/>
      <c r="BG23432" s="6"/>
    </row>
    <row r="23433" spans="34:59" x14ac:dyDescent="0.25">
      <c r="AH23433" s="6"/>
      <c r="AI23433" s="6"/>
      <c r="AJ23433" s="6"/>
      <c r="AK23433" s="6"/>
      <c r="AL23433" s="6"/>
      <c r="AM23433" s="6"/>
      <c r="AN23433" s="6"/>
      <c r="AO23433" s="6"/>
      <c r="AP23433" s="6"/>
      <c r="AQ23433" s="6"/>
      <c r="AR23433" s="6"/>
      <c r="AS23433" s="6"/>
      <c r="AT23433" s="6"/>
      <c r="AU23433" s="6"/>
      <c r="AV23433" s="6"/>
      <c r="AW23433" s="6"/>
      <c r="AX23433" s="6"/>
      <c r="AY23433" s="6"/>
      <c r="AZ23433" s="6"/>
      <c r="BA23433" s="6"/>
      <c r="BB23433" s="6"/>
      <c r="BC23433" s="6"/>
      <c r="BD23433" s="6"/>
      <c r="BE23433" s="6"/>
      <c r="BF23433" s="6"/>
      <c r="BG23433" s="10"/>
    </row>
    <row r="23434" spans="34:59" x14ac:dyDescent="0.25">
      <c r="AH23434" s="10"/>
      <c r="AI23434" s="6"/>
    </row>
    <row r="23435" spans="34:59" x14ac:dyDescent="0.25">
      <c r="AH23435" s="6"/>
      <c r="AI23435" s="6"/>
      <c r="AJ23435" s="6"/>
      <c r="AK23435" s="6"/>
      <c r="AL23435" s="6"/>
      <c r="AM23435" s="6"/>
      <c r="AN23435" s="6"/>
      <c r="AO23435" s="6"/>
      <c r="AP23435" s="6"/>
      <c r="AQ23435" s="6"/>
      <c r="AR23435" s="6"/>
      <c r="AS23435" s="6"/>
      <c r="AT23435" s="6"/>
      <c r="AU23435" s="6"/>
      <c r="AV23435" s="6"/>
      <c r="AW23435" s="6"/>
      <c r="AX23435" s="6"/>
      <c r="AY23435" s="6"/>
      <c r="AZ23435" s="6"/>
      <c r="BA23435" s="6"/>
      <c r="BB23435" s="6"/>
      <c r="BC23435" s="6"/>
      <c r="BD23435" s="6"/>
      <c r="BE23435" s="6"/>
      <c r="BF23435" s="6"/>
      <c r="BG23435" s="6"/>
    </row>
    <row r="23436" spans="34:59" x14ac:dyDescent="0.25">
      <c r="AH23436" s="10"/>
      <c r="AI23436" s="6"/>
      <c r="AJ23436" s="10"/>
      <c r="AK23436" s="10"/>
      <c r="AL23436" s="10"/>
      <c r="AM23436" s="10"/>
      <c r="AN23436" s="10"/>
      <c r="AO23436" s="10"/>
      <c r="AP23436" s="10"/>
      <c r="AQ23436" s="10"/>
      <c r="AR23436" s="10"/>
      <c r="AS23436" s="10"/>
      <c r="AT23436" s="10"/>
      <c r="AU23436" s="10"/>
      <c r="AV23436" s="10"/>
      <c r="AW23436" s="10"/>
      <c r="AX23436" s="10"/>
      <c r="AY23436" s="10"/>
      <c r="AZ23436" s="10"/>
      <c r="BA23436" s="10"/>
      <c r="BB23436" s="10"/>
      <c r="BC23436" s="10"/>
      <c r="BD23436" s="10"/>
      <c r="BE23436" s="10"/>
      <c r="BF23436" s="10"/>
      <c r="BG23436" s="6"/>
    </row>
    <row r="23437" spans="34:59" x14ac:dyDescent="0.25">
      <c r="AH23437" s="6"/>
      <c r="AI23437" s="6"/>
      <c r="AJ23437" s="6"/>
      <c r="AK23437" s="6"/>
      <c r="AL23437" s="6"/>
      <c r="AM23437" s="6"/>
      <c r="AN23437" s="6"/>
      <c r="AO23437" s="6"/>
      <c r="AP23437" s="6"/>
      <c r="AQ23437" s="6"/>
      <c r="AR23437" s="6"/>
      <c r="AS23437" s="6"/>
      <c r="AT23437" s="6"/>
      <c r="AU23437" s="6"/>
      <c r="AV23437" s="6"/>
      <c r="AW23437" s="6"/>
      <c r="AX23437" s="6"/>
      <c r="AY23437" s="6"/>
      <c r="AZ23437" s="6"/>
      <c r="BA23437" s="6"/>
      <c r="BB23437" s="6"/>
      <c r="BC23437" s="6"/>
      <c r="BD23437" s="6"/>
      <c r="BE23437" s="6"/>
      <c r="BF23437" s="6"/>
      <c r="BG23437" s="10"/>
    </row>
    <row r="23438" spans="34:59" x14ac:dyDescent="0.25">
      <c r="AH23438" s="10"/>
      <c r="AI23438" s="6"/>
    </row>
    <row r="23439" spans="34:59" x14ac:dyDescent="0.25">
      <c r="AH23439" s="6"/>
      <c r="AI23439" s="6"/>
      <c r="AJ23439" s="6"/>
      <c r="AK23439" s="6"/>
      <c r="AL23439" s="6"/>
      <c r="AM23439" s="6"/>
      <c r="AN23439" s="6"/>
      <c r="AO23439" s="6"/>
      <c r="AP23439" s="6"/>
      <c r="AQ23439" s="6"/>
      <c r="AR23439" s="6"/>
      <c r="AS23439" s="6"/>
      <c r="AT23439" s="6"/>
      <c r="AU23439" s="6"/>
      <c r="AV23439" s="6"/>
      <c r="AW23439" s="6"/>
      <c r="AX23439" s="6"/>
      <c r="AY23439" s="6"/>
      <c r="AZ23439" s="6"/>
      <c r="BA23439" s="6"/>
      <c r="BB23439" s="6"/>
      <c r="BC23439" s="6"/>
      <c r="BD23439" s="6"/>
      <c r="BE23439" s="6"/>
      <c r="BF23439" s="6"/>
      <c r="BG23439" s="6"/>
    </row>
    <row r="23440" spans="34:59" x14ac:dyDescent="0.25">
      <c r="AH23440" s="10"/>
      <c r="AI23440" s="6"/>
      <c r="AJ23440" s="10"/>
      <c r="AK23440" s="10"/>
      <c r="AL23440" s="10"/>
      <c r="AM23440" s="10"/>
      <c r="AN23440" s="10"/>
      <c r="AO23440" s="10"/>
      <c r="AP23440" s="10"/>
      <c r="AQ23440" s="10"/>
      <c r="AR23440" s="10"/>
      <c r="AS23440" s="10"/>
      <c r="AT23440" s="10"/>
      <c r="AU23440" s="10"/>
      <c r="AV23440" s="10"/>
      <c r="AW23440" s="10"/>
      <c r="AX23440" s="10"/>
      <c r="AY23440" s="10"/>
      <c r="AZ23440" s="10"/>
      <c r="BA23440" s="10"/>
      <c r="BB23440" s="10"/>
      <c r="BC23440" s="10"/>
      <c r="BD23440" s="10"/>
      <c r="BE23440" s="10"/>
      <c r="BF23440" s="10"/>
      <c r="BG23440" s="6"/>
    </row>
    <row r="23441" spans="34:59" x14ac:dyDescent="0.25">
      <c r="AH23441" s="6"/>
      <c r="AI23441" s="6"/>
      <c r="AJ23441" s="6"/>
      <c r="AK23441" s="6"/>
      <c r="AL23441" s="6"/>
      <c r="AM23441" s="6"/>
      <c r="AN23441" s="6"/>
      <c r="AO23441" s="6"/>
      <c r="AP23441" s="6"/>
      <c r="AQ23441" s="6"/>
      <c r="AR23441" s="6"/>
      <c r="AS23441" s="6"/>
      <c r="AT23441" s="6"/>
      <c r="AU23441" s="6"/>
      <c r="AV23441" s="6"/>
      <c r="AW23441" s="6"/>
      <c r="AX23441" s="6"/>
      <c r="AY23441" s="6"/>
      <c r="AZ23441" s="6"/>
      <c r="BA23441" s="6"/>
      <c r="BB23441" s="6"/>
      <c r="BC23441" s="6"/>
      <c r="BD23441" s="6"/>
      <c r="BE23441" s="6"/>
      <c r="BF23441" s="6"/>
      <c r="BG23441" s="10"/>
    </row>
    <row r="23442" spans="34:59" x14ac:dyDescent="0.25">
      <c r="AH23442" s="10"/>
      <c r="AI23442" s="6"/>
    </row>
    <row r="23443" spans="34:59" x14ac:dyDescent="0.25">
      <c r="AH23443" s="6"/>
      <c r="AI23443" s="6"/>
      <c r="AJ23443" s="6"/>
      <c r="AK23443" s="6"/>
      <c r="AL23443" s="6"/>
      <c r="AM23443" s="6"/>
      <c r="AN23443" s="6"/>
      <c r="AO23443" s="6"/>
      <c r="AP23443" s="6"/>
      <c r="AQ23443" s="6"/>
      <c r="AR23443" s="6"/>
      <c r="AS23443" s="6"/>
      <c r="AT23443" s="6"/>
      <c r="AU23443" s="6"/>
      <c r="AV23443" s="6"/>
      <c r="AW23443" s="6"/>
      <c r="AX23443" s="6"/>
      <c r="AY23443" s="6"/>
      <c r="AZ23443" s="6"/>
      <c r="BA23443" s="6"/>
      <c r="BB23443" s="6"/>
      <c r="BC23443" s="6"/>
      <c r="BD23443" s="6"/>
      <c r="BE23443" s="6"/>
      <c r="BF23443" s="6"/>
      <c r="BG23443" s="6"/>
    </row>
    <row r="23444" spans="34:59" x14ac:dyDescent="0.25">
      <c r="AH23444" s="10"/>
      <c r="AI23444" s="6"/>
      <c r="AJ23444" s="10"/>
      <c r="AK23444" s="10"/>
      <c r="AL23444" s="10"/>
      <c r="AM23444" s="10"/>
      <c r="AN23444" s="10"/>
      <c r="AO23444" s="10"/>
      <c r="AP23444" s="10"/>
      <c r="AQ23444" s="10"/>
      <c r="AR23444" s="10"/>
      <c r="AS23444" s="10"/>
      <c r="AT23444" s="10"/>
      <c r="AU23444" s="10"/>
      <c r="AV23444" s="10"/>
      <c r="AW23444" s="10"/>
      <c r="AX23444" s="10"/>
      <c r="AY23444" s="10"/>
      <c r="AZ23444" s="10"/>
      <c r="BA23444" s="10"/>
      <c r="BB23444" s="10"/>
      <c r="BC23444" s="10"/>
      <c r="BD23444" s="10"/>
      <c r="BE23444" s="10"/>
      <c r="BF23444" s="10"/>
      <c r="BG23444" s="6"/>
    </row>
    <row r="23446" spans="34:59" x14ac:dyDescent="0.25">
      <c r="AH23446" s="10"/>
      <c r="AI23446" s="6"/>
    </row>
    <row r="23447" spans="34:59" x14ac:dyDescent="0.25">
      <c r="AH23447" s="6"/>
      <c r="AI23447" s="6"/>
      <c r="AJ23447" s="6"/>
      <c r="AK23447" s="6"/>
      <c r="AL23447" s="6"/>
      <c r="AM23447" s="6"/>
      <c r="AN23447" s="6"/>
      <c r="AO23447" s="6"/>
      <c r="AP23447" s="6"/>
      <c r="AQ23447" s="6"/>
      <c r="AR23447" s="6"/>
      <c r="AS23447" s="6"/>
      <c r="AT23447" s="6"/>
      <c r="AU23447" s="6"/>
      <c r="AV23447" s="6"/>
      <c r="AW23447" s="6"/>
      <c r="AX23447" s="6"/>
      <c r="AY23447" s="6"/>
      <c r="AZ23447" s="6"/>
      <c r="BA23447" s="6"/>
      <c r="BB23447" s="6"/>
      <c r="BC23447" s="6"/>
      <c r="BD23447" s="6"/>
      <c r="BE23447" s="6"/>
      <c r="BF23447" s="6"/>
      <c r="BG23447" s="6"/>
    </row>
    <row r="23448" spans="34:59" x14ac:dyDescent="0.25">
      <c r="AH23448" s="10"/>
      <c r="AI23448" s="6"/>
      <c r="AJ23448" s="10"/>
      <c r="AK23448" s="10"/>
      <c r="AL23448" s="10"/>
      <c r="AM23448" s="10"/>
      <c r="AN23448" s="10"/>
      <c r="AO23448" s="10"/>
      <c r="AP23448" s="10"/>
      <c r="AQ23448" s="10"/>
      <c r="AR23448" s="10"/>
      <c r="AS23448" s="10"/>
      <c r="AT23448" s="10"/>
      <c r="AU23448" s="10"/>
      <c r="AV23448" s="10"/>
      <c r="AW23448" s="10"/>
      <c r="AX23448" s="10"/>
      <c r="AY23448" s="10"/>
      <c r="AZ23448" s="10"/>
      <c r="BA23448" s="10"/>
      <c r="BB23448" s="10"/>
      <c r="BC23448" s="10"/>
      <c r="BD23448" s="10"/>
      <c r="BE23448" s="10"/>
      <c r="BF23448" s="10"/>
      <c r="BG23448" s="6"/>
    </row>
    <row r="23449" spans="34:59" x14ac:dyDescent="0.25">
      <c r="AH23449" s="6"/>
      <c r="AI23449" s="6"/>
      <c r="AJ23449" s="6"/>
      <c r="AK23449" s="6"/>
      <c r="AL23449" s="6"/>
      <c r="AM23449" s="6"/>
      <c r="AN23449" s="6"/>
      <c r="AO23449" s="6"/>
      <c r="AP23449" s="6"/>
      <c r="AQ23449" s="6"/>
      <c r="AR23449" s="6"/>
      <c r="AS23449" s="6"/>
      <c r="AT23449" s="6"/>
      <c r="AU23449" s="6"/>
      <c r="AV23449" s="6"/>
      <c r="AW23449" s="6"/>
      <c r="AX23449" s="6"/>
      <c r="AY23449" s="6"/>
      <c r="AZ23449" s="6"/>
      <c r="BA23449" s="6"/>
      <c r="BB23449" s="6"/>
      <c r="BC23449" s="6"/>
      <c r="BD23449" s="6"/>
      <c r="BE23449" s="6"/>
      <c r="BF23449" s="6"/>
      <c r="BG23449" s="10"/>
    </row>
    <row r="23450" spans="34:59" x14ac:dyDescent="0.25">
      <c r="AH23450" s="10"/>
      <c r="AI23450" s="6"/>
    </row>
    <row r="23451" spans="34:59" x14ac:dyDescent="0.25">
      <c r="AH23451" s="6"/>
      <c r="AI23451" s="6"/>
      <c r="AJ23451" s="6"/>
      <c r="AK23451" s="6"/>
      <c r="AL23451" s="6"/>
      <c r="AM23451" s="6"/>
      <c r="AN23451" s="6"/>
      <c r="AO23451" s="6"/>
      <c r="AP23451" s="6"/>
      <c r="AQ23451" s="6"/>
      <c r="AR23451" s="6"/>
      <c r="AS23451" s="6"/>
      <c r="AT23451" s="6"/>
      <c r="AU23451" s="6"/>
      <c r="AV23451" s="6"/>
      <c r="AW23451" s="6"/>
      <c r="AX23451" s="6"/>
      <c r="AY23451" s="6"/>
      <c r="AZ23451" s="6"/>
      <c r="BA23451" s="6"/>
      <c r="BB23451" s="6"/>
      <c r="BC23451" s="6"/>
      <c r="BD23451" s="6"/>
      <c r="BE23451" s="6"/>
      <c r="BF23451" s="6"/>
      <c r="BG23451" s="6"/>
    </row>
    <row r="23452" spans="34:59" x14ac:dyDescent="0.25">
      <c r="AH23452" s="10"/>
      <c r="AI23452" s="6"/>
      <c r="AJ23452" s="10"/>
      <c r="AK23452" s="10"/>
      <c r="AL23452" s="10"/>
      <c r="AM23452" s="10"/>
      <c r="AN23452" s="10"/>
      <c r="AO23452" s="10"/>
      <c r="AP23452" s="10"/>
      <c r="AQ23452" s="10"/>
      <c r="AR23452" s="10"/>
      <c r="AS23452" s="10"/>
      <c r="AT23452" s="10"/>
      <c r="AU23452" s="10"/>
      <c r="AV23452" s="10"/>
      <c r="AW23452" s="10"/>
      <c r="AX23452" s="10"/>
      <c r="AY23452" s="10"/>
      <c r="AZ23452" s="10"/>
      <c r="BA23452" s="10"/>
      <c r="BB23452" s="10"/>
      <c r="BC23452" s="10"/>
      <c r="BD23452" s="10"/>
      <c r="BE23452" s="10"/>
      <c r="BF23452" s="10"/>
      <c r="BG23452" s="6"/>
    </row>
    <row r="23453" spans="34:59" x14ac:dyDescent="0.25">
      <c r="AH23453" s="6"/>
      <c r="AI23453" s="6"/>
      <c r="AJ23453" s="6"/>
      <c r="AK23453" s="6"/>
      <c r="AL23453" s="6"/>
      <c r="AM23453" s="6"/>
      <c r="AN23453" s="6"/>
      <c r="AO23453" s="6"/>
      <c r="AP23453" s="6"/>
      <c r="AQ23453" s="6"/>
      <c r="AR23453" s="6"/>
      <c r="AS23453" s="6"/>
      <c r="AT23453" s="6"/>
      <c r="AU23453" s="6"/>
      <c r="AV23453" s="6"/>
      <c r="AW23453" s="6"/>
      <c r="AX23453" s="6"/>
      <c r="AY23453" s="6"/>
      <c r="AZ23453" s="6"/>
      <c r="BA23453" s="6"/>
      <c r="BB23453" s="6"/>
      <c r="BC23453" s="6"/>
      <c r="BD23453" s="6"/>
      <c r="BE23453" s="6"/>
      <c r="BF23453" s="6"/>
      <c r="BG23453" s="10"/>
    </row>
    <row r="23454" spans="34:59" x14ac:dyDescent="0.25">
      <c r="AH23454" s="10"/>
      <c r="AI23454" s="6"/>
    </row>
    <row r="23455" spans="34:59" x14ac:dyDescent="0.25">
      <c r="AH23455" s="6"/>
      <c r="AI23455" s="6"/>
      <c r="AJ23455" s="6"/>
      <c r="AK23455" s="6"/>
      <c r="AL23455" s="6"/>
      <c r="AM23455" s="6"/>
      <c r="AN23455" s="6"/>
      <c r="AO23455" s="6"/>
      <c r="AP23455" s="6"/>
      <c r="AQ23455" s="6"/>
      <c r="AR23455" s="6"/>
      <c r="AS23455" s="6"/>
      <c r="AT23455" s="6"/>
      <c r="AU23455" s="6"/>
      <c r="AV23455" s="6"/>
      <c r="AW23455" s="6"/>
      <c r="AX23455" s="6"/>
      <c r="AY23455" s="6"/>
      <c r="AZ23455" s="6"/>
      <c r="BA23455" s="6"/>
      <c r="BB23455" s="6"/>
      <c r="BC23455" s="6"/>
      <c r="BD23455" s="6"/>
      <c r="BE23455" s="6"/>
      <c r="BF23455" s="6"/>
      <c r="BG23455" s="6"/>
    </row>
    <row r="23456" spans="34:59" x14ac:dyDescent="0.25">
      <c r="AH23456" s="10"/>
      <c r="AI23456" s="6"/>
      <c r="AJ23456" s="10"/>
      <c r="AK23456" s="10"/>
      <c r="AL23456" s="10"/>
      <c r="AM23456" s="10"/>
      <c r="AN23456" s="10"/>
      <c r="AO23456" s="10"/>
      <c r="AP23456" s="10"/>
      <c r="AQ23456" s="10"/>
      <c r="AR23456" s="10"/>
      <c r="AS23456" s="10"/>
      <c r="AT23456" s="10"/>
      <c r="AU23456" s="10"/>
      <c r="AV23456" s="10"/>
      <c r="AW23456" s="10"/>
      <c r="AX23456" s="10"/>
      <c r="AY23456" s="10"/>
      <c r="AZ23456" s="10"/>
      <c r="BA23456" s="10"/>
      <c r="BB23456" s="10"/>
      <c r="BC23456" s="10"/>
      <c r="BD23456" s="10"/>
      <c r="BE23456" s="10"/>
      <c r="BF23456" s="10"/>
      <c r="BG23456" s="6"/>
    </row>
    <row r="23457" spans="34:59" x14ac:dyDescent="0.25">
      <c r="AH23457" s="6"/>
      <c r="AI23457" s="6"/>
      <c r="AJ23457" s="6"/>
      <c r="AK23457" s="6"/>
      <c r="AL23457" s="6"/>
      <c r="AM23457" s="6"/>
      <c r="AN23457" s="6"/>
      <c r="AO23457" s="6"/>
      <c r="AP23457" s="6"/>
      <c r="AQ23457" s="6"/>
      <c r="AR23457" s="6"/>
      <c r="AS23457" s="6"/>
      <c r="AT23457" s="6"/>
      <c r="AU23457" s="6"/>
      <c r="AV23457" s="6"/>
      <c r="AW23457" s="6"/>
      <c r="AX23457" s="6"/>
      <c r="AY23457" s="6"/>
      <c r="AZ23457" s="6"/>
      <c r="BA23457" s="6"/>
      <c r="BB23457" s="6"/>
      <c r="BC23457" s="6"/>
      <c r="BD23457" s="6"/>
      <c r="BE23457" s="6"/>
      <c r="BF23457" s="6"/>
      <c r="BG23457" s="10"/>
    </row>
    <row r="23458" spans="34:59" x14ac:dyDescent="0.25">
      <c r="AH23458" s="10"/>
      <c r="AI23458" s="6"/>
    </row>
    <row r="23459" spans="34:59" x14ac:dyDescent="0.25">
      <c r="AH23459" s="6"/>
      <c r="AI23459" s="6"/>
      <c r="AJ23459" s="6"/>
      <c r="AK23459" s="6"/>
      <c r="AL23459" s="6"/>
      <c r="AM23459" s="6"/>
      <c r="AN23459" s="6"/>
      <c r="AO23459" s="6"/>
      <c r="AP23459" s="6"/>
      <c r="AQ23459" s="6"/>
      <c r="AR23459" s="6"/>
      <c r="AS23459" s="6"/>
      <c r="AT23459" s="6"/>
      <c r="AU23459" s="6"/>
      <c r="AV23459" s="6"/>
      <c r="AW23459" s="6"/>
      <c r="AX23459" s="6"/>
      <c r="AY23459" s="6"/>
      <c r="AZ23459" s="6"/>
      <c r="BA23459" s="6"/>
      <c r="BB23459" s="6"/>
      <c r="BC23459" s="6"/>
      <c r="BD23459" s="6"/>
      <c r="BE23459" s="6"/>
      <c r="BF23459" s="6"/>
      <c r="BG23459" s="6"/>
    </row>
    <row r="23460" spans="34:59" x14ac:dyDescent="0.25">
      <c r="AH23460" s="10"/>
      <c r="AI23460" s="6"/>
      <c r="AJ23460" s="10"/>
      <c r="AK23460" s="10"/>
      <c r="AL23460" s="10"/>
      <c r="AM23460" s="10"/>
      <c r="AN23460" s="10"/>
      <c r="AO23460" s="10"/>
      <c r="AP23460" s="10"/>
      <c r="AQ23460" s="10"/>
      <c r="AR23460" s="10"/>
      <c r="AS23460" s="10"/>
      <c r="AT23460" s="10"/>
      <c r="AU23460" s="10"/>
      <c r="AV23460" s="10"/>
      <c r="AW23460" s="10"/>
      <c r="AX23460" s="10"/>
      <c r="AY23460" s="10"/>
      <c r="AZ23460" s="10"/>
      <c r="BA23460" s="10"/>
      <c r="BB23460" s="10"/>
      <c r="BC23460" s="10"/>
      <c r="BD23460" s="10"/>
      <c r="BE23460" s="10"/>
      <c r="BF23460" s="10"/>
      <c r="BG23460" s="6"/>
    </row>
    <row r="23462" spans="34:59" x14ac:dyDescent="0.25">
      <c r="AH23462" s="10"/>
      <c r="AI23462" s="6"/>
    </row>
    <row r="23463" spans="34:59" x14ac:dyDescent="0.25">
      <c r="AH23463" s="6"/>
      <c r="AI23463" s="6"/>
      <c r="AJ23463" s="6"/>
      <c r="AK23463" s="6"/>
      <c r="AL23463" s="6"/>
      <c r="AM23463" s="6"/>
      <c r="AN23463" s="6"/>
      <c r="AO23463" s="6"/>
      <c r="AP23463" s="6"/>
      <c r="AQ23463" s="6"/>
      <c r="AR23463" s="6"/>
      <c r="AS23463" s="6"/>
      <c r="AT23463" s="6"/>
      <c r="AU23463" s="6"/>
      <c r="AV23463" s="6"/>
      <c r="AW23463" s="6"/>
      <c r="AX23463" s="6"/>
      <c r="AY23463" s="6"/>
      <c r="AZ23463" s="6"/>
      <c r="BA23463" s="6"/>
      <c r="BB23463" s="6"/>
      <c r="BC23463" s="6"/>
      <c r="BD23463" s="6"/>
      <c r="BE23463" s="6"/>
      <c r="BF23463" s="6"/>
      <c r="BG23463" s="6"/>
    </row>
    <row r="23464" spans="34:59" x14ac:dyDescent="0.25">
      <c r="AH23464" s="10"/>
      <c r="AI23464" s="6"/>
      <c r="AJ23464" s="10"/>
      <c r="AK23464" s="10"/>
      <c r="AL23464" s="10"/>
      <c r="AM23464" s="10"/>
      <c r="AN23464" s="10"/>
      <c r="AO23464" s="10"/>
      <c r="AP23464" s="10"/>
      <c r="AQ23464" s="10"/>
      <c r="AR23464" s="10"/>
      <c r="AS23464" s="10"/>
      <c r="AT23464" s="10"/>
      <c r="AU23464" s="10"/>
      <c r="AV23464" s="10"/>
      <c r="AW23464" s="10"/>
      <c r="AX23464" s="10"/>
      <c r="AY23464" s="10"/>
      <c r="AZ23464" s="10"/>
      <c r="BA23464" s="10"/>
      <c r="BB23464" s="10"/>
      <c r="BC23464" s="10"/>
      <c r="BD23464" s="10"/>
      <c r="BE23464" s="10"/>
      <c r="BF23464" s="10"/>
      <c r="BG23464" s="6"/>
    </row>
    <row r="23465" spans="34:59" x14ac:dyDescent="0.25">
      <c r="AH23465" s="6"/>
      <c r="AI23465" s="6"/>
      <c r="AJ23465" s="6"/>
      <c r="AK23465" s="6"/>
      <c r="AL23465" s="6"/>
      <c r="AM23465" s="6"/>
      <c r="AN23465" s="6"/>
      <c r="AO23465" s="6"/>
      <c r="AP23465" s="6"/>
      <c r="AQ23465" s="6"/>
      <c r="AR23465" s="6"/>
      <c r="AS23465" s="6"/>
      <c r="AT23465" s="6"/>
      <c r="AU23465" s="6"/>
      <c r="AV23465" s="6"/>
      <c r="AW23465" s="6"/>
      <c r="AX23465" s="6"/>
      <c r="AY23465" s="6"/>
      <c r="AZ23465" s="6"/>
      <c r="BA23465" s="6"/>
      <c r="BB23465" s="6"/>
      <c r="BC23465" s="6"/>
      <c r="BD23465" s="6"/>
      <c r="BE23465" s="6"/>
      <c r="BF23465" s="6"/>
      <c r="BG23465" s="10"/>
    </row>
    <row r="23466" spans="34:59" x14ac:dyDescent="0.25">
      <c r="AH23466" s="10"/>
      <c r="AI23466" s="6"/>
    </row>
    <row r="23467" spans="34:59" x14ac:dyDescent="0.25">
      <c r="AH23467" s="6"/>
      <c r="AI23467" s="6"/>
      <c r="AJ23467" s="6"/>
      <c r="AK23467" s="6"/>
      <c r="AL23467" s="6"/>
      <c r="AM23467" s="6"/>
      <c r="AN23467" s="6"/>
      <c r="AO23467" s="6"/>
      <c r="AP23467" s="6"/>
      <c r="AQ23467" s="6"/>
      <c r="AR23467" s="6"/>
      <c r="AS23467" s="6"/>
      <c r="AT23467" s="6"/>
      <c r="AU23467" s="6"/>
      <c r="AV23467" s="6"/>
      <c r="AW23467" s="6"/>
      <c r="AX23467" s="6"/>
      <c r="AY23467" s="6"/>
      <c r="AZ23467" s="6"/>
      <c r="BA23467" s="6"/>
      <c r="BB23467" s="6"/>
      <c r="BC23467" s="6"/>
      <c r="BD23467" s="6"/>
      <c r="BE23467" s="6"/>
      <c r="BF23467" s="6"/>
      <c r="BG23467" s="6"/>
    </row>
    <row r="23468" spans="34:59" x14ac:dyDescent="0.25">
      <c r="AH23468" s="10"/>
      <c r="AI23468" s="6"/>
      <c r="AJ23468" s="10"/>
      <c r="AK23468" s="10"/>
      <c r="AL23468" s="10"/>
      <c r="AM23468" s="10"/>
      <c r="AN23468" s="10"/>
      <c r="AO23468" s="10"/>
      <c r="AP23468" s="10"/>
      <c r="AQ23468" s="10"/>
      <c r="AR23468" s="10"/>
      <c r="AS23468" s="10"/>
      <c r="AT23468" s="10"/>
      <c r="AU23468" s="10"/>
      <c r="AV23468" s="10"/>
      <c r="AW23468" s="10"/>
      <c r="AX23468" s="10"/>
      <c r="AY23468" s="10"/>
      <c r="AZ23468" s="10"/>
      <c r="BA23468" s="10"/>
      <c r="BB23468" s="10"/>
      <c r="BC23468" s="10"/>
      <c r="BD23468" s="10"/>
      <c r="BE23468" s="10"/>
      <c r="BF23468" s="10"/>
      <c r="BG23468" s="6"/>
    </row>
    <row r="23469" spans="34:59" x14ac:dyDescent="0.25">
      <c r="AH23469" s="6"/>
      <c r="AI23469" s="6"/>
      <c r="AJ23469" s="6"/>
      <c r="AK23469" s="6"/>
      <c r="AL23469" s="6"/>
      <c r="AM23469" s="6"/>
      <c r="AN23469" s="6"/>
      <c r="AO23469" s="6"/>
      <c r="AP23469" s="6"/>
      <c r="AQ23469" s="6"/>
      <c r="AR23469" s="6"/>
      <c r="AS23469" s="6"/>
      <c r="AT23469" s="6"/>
      <c r="AU23469" s="6"/>
      <c r="AV23469" s="6"/>
      <c r="AW23469" s="6"/>
      <c r="AX23469" s="6"/>
      <c r="AY23469" s="6"/>
      <c r="AZ23469" s="6"/>
      <c r="BA23469" s="6"/>
      <c r="BB23469" s="6"/>
      <c r="BC23469" s="6"/>
      <c r="BD23469" s="6"/>
      <c r="BE23469" s="6"/>
      <c r="BF23469" s="6"/>
      <c r="BG23469" s="10"/>
    </row>
    <row r="23470" spans="34:59" x14ac:dyDescent="0.25">
      <c r="AH23470" s="10"/>
      <c r="AI23470" s="6"/>
    </row>
    <row r="23471" spans="34:59" x14ac:dyDescent="0.25">
      <c r="AH23471" s="6"/>
      <c r="AI23471" s="6"/>
      <c r="AJ23471" s="6"/>
      <c r="AK23471" s="6"/>
      <c r="AL23471" s="6"/>
      <c r="AM23471" s="6"/>
      <c r="AN23471" s="6"/>
      <c r="AO23471" s="6"/>
      <c r="AP23471" s="6"/>
      <c r="AQ23471" s="6"/>
      <c r="AR23471" s="6"/>
      <c r="AS23471" s="6"/>
      <c r="AT23471" s="6"/>
      <c r="AU23471" s="6"/>
      <c r="AV23471" s="6"/>
      <c r="AW23471" s="6"/>
      <c r="AX23471" s="6"/>
      <c r="AY23471" s="6"/>
      <c r="AZ23471" s="6"/>
      <c r="BA23471" s="6"/>
      <c r="BB23471" s="6"/>
      <c r="BC23471" s="6"/>
      <c r="BD23471" s="6"/>
      <c r="BE23471" s="6"/>
      <c r="BF23471" s="6"/>
      <c r="BG23471" s="6"/>
    </row>
    <row r="23472" spans="34:59" x14ac:dyDescent="0.25">
      <c r="AH23472" s="10"/>
      <c r="AI23472" s="6"/>
      <c r="AJ23472" s="10"/>
      <c r="AK23472" s="10"/>
      <c r="AL23472" s="10"/>
      <c r="AM23472" s="10"/>
      <c r="AN23472" s="10"/>
      <c r="AO23472" s="10"/>
      <c r="AP23472" s="10"/>
      <c r="AQ23472" s="10"/>
      <c r="AR23472" s="10"/>
      <c r="AS23472" s="10"/>
      <c r="AT23472" s="10"/>
      <c r="AU23472" s="10"/>
      <c r="AV23472" s="10"/>
      <c r="AW23472" s="10"/>
      <c r="AX23472" s="10"/>
      <c r="AY23472" s="10"/>
      <c r="AZ23472" s="10"/>
      <c r="BA23472" s="10"/>
      <c r="BB23472" s="10"/>
      <c r="BC23472" s="10"/>
      <c r="BD23472" s="10"/>
      <c r="BE23472" s="10"/>
      <c r="BF23472" s="10"/>
      <c r="BG23472" s="6"/>
    </row>
    <row r="23473" spans="34:59" x14ac:dyDescent="0.25">
      <c r="AH23473" s="6"/>
      <c r="AI23473" s="6"/>
      <c r="AJ23473" s="6"/>
      <c r="AK23473" s="6"/>
      <c r="AL23473" s="6"/>
      <c r="AM23473" s="6"/>
      <c r="AN23473" s="6"/>
      <c r="AO23473" s="6"/>
      <c r="AP23473" s="6"/>
      <c r="AQ23473" s="6"/>
      <c r="AR23473" s="6"/>
      <c r="AS23473" s="6"/>
      <c r="AT23473" s="6"/>
      <c r="AU23473" s="6"/>
      <c r="AV23473" s="6"/>
      <c r="AW23473" s="6"/>
      <c r="AX23473" s="6"/>
      <c r="AY23473" s="6"/>
      <c r="AZ23473" s="6"/>
      <c r="BA23473" s="6"/>
      <c r="BB23473" s="6"/>
      <c r="BC23473" s="6"/>
      <c r="BD23473" s="6"/>
      <c r="BE23473" s="6"/>
      <c r="BF23473" s="6"/>
      <c r="BG23473" s="10"/>
    </row>
    <row r="23474" spans="34:59" x14ac:dyDescent="0.25">
      <c r="AH23474" s="10"/>
      <c r="AI23474" s="6"/>
    </row>
    <row r="23475" spans="34:59" x14ac:dyDescent="0.25">
      <c r="AH23475" s="6"/>
      <c r="AI23475" s="6"/>
      <c r="AJ23475" s="6"/>
      <c r="AK23475" s="6"/>
      <c r="AL23475" s="6"/>
      <c r="AM23475" s="6"/>
      <c r="AN23475" s="6"/>
      <c r="AO23475" s="6"/>
      <c r="AP23475" s="6"/>
      <c r="AQ23475" s="6"/>
      <c r="AR23475" s="6"/>
      <c r="AS23475" s="6"/>
      <c r="AT23475" s="6"/>
      <c r="AU23475" s="6"/>
      <c r="AV23475" s="6"/>
      <c r="AW23475" s="6"/>
      <c r="AX23475" s="6"/>
      <c r="AY23475" s="6"/>
      <c r="AZ23475" s="6"/>
      <c r="BA23475" s="6"/>
      <c r="BB23475" s="6"/>
      <c r="BC23475" s="6"/>
      <c r="BD23475" s="6"/>
      <c r="BE23475" s="6"/>
      <c r="BF23475" s="6"/>
      <c r="BG23475" s="6"/>
    </row>
    <row r="23476" spans="34:59" x14ac:dyDescent="0.25">
      <c r="AH23476" s="10"/>
      <c r="AI23476" s="6"/>
      <c r="AJ23476" s="10"/>
      <c r="AK23476" s="10"/>
      <c r="AL23476" s="10"/>
      <c r="AM23476" s="10"/>
      <c r="AN23476" s="10"/>
      <c r="AO23476" s="10"/>
      <c r="AP23476" s="10"/>
      <c r="AQ23476" s="10"/>
      <c r="AR23476" s="10"/>
      <c r="AS23476" s="10"/>
      <c r="AT23476" s="10"/>
      <c r="AU23476" s="10"/>
      <c r="AV23476" s="10"/>
      <c r="AW23476" s="10"/>
      <c r="AX23476" s="10"/>
      <c r="AY23476" s="10"/>
      <c r="AZ23476" s="10"/>
      <c r="BA23476" s="10"/>
      <c r="BB23476" s="10"/>
      <c r="BC23476" s="10"/>
      <c r="BD23476" s="10"/>
      <c r="BE23476" s="10"/>
      <c r="BF23476" s="10"/>
      <c r="BG23476" s="6"/>
    </row>
    <row r="23478" spans="34:59" x14ac:dyDescent="0.25">
      <c r="AH23478" s="10"/>
      <c r="AI23478" s="6"/>
    </row>
    <row r="23479" spans="34:59" x14ac:dyDescent="0.25">
      <c r="AH23479" s="6"/>
      <c r="AI23479" s="6"/>
      <c r="AJ23479" s="6"/>
      <c r="AK23479" s="6"/>
      <c r="AL23479" s="6"/>
      <c r="AM23479" s="6"/>
      <c r="AN23479" s="6"/>
      <c r="AO23479" s="6"/>
      <c r="AP23479" s="6"/>
      <c r="AQ23479" s="6"/>
      <c r="AR23479" s="6"/>
      <c r="AS23479" s="6"/>
      <c r="AT23479" s="6"/>
      <c r="AU23479" s="6"/>
      <c r="AV23479" s="6"/>
      <c r="AW23479" s="6"/>
      <c r="AX23479" s="6"/>
      <c r="AY23479" s="6"/>
      <c r="AZ23479" s="6"/>
      <c r="BA23479" s="6"/>
      <c r="BB23479" s="6"/>
      <c r="BC23479" s="6"/>
      <c r="BD23479" s="6"/>
      <c r="BE23479" s="6"/>
      <c r="BF23479" s="6"/>
      <c r="BG23479" s="6"/>
    </row>
    <row r="23480" spans="34:59" x14ac:dyDescent="0.25">
      <c r="AH23480" s="10"/>
      <c r="AI23480" s="6"/>
      <c r="AJ23480" s="10"/>
      <c r="AK23480" s="10"/>
      <c r="AL23480" s="10"/>
      <c r="AM23480" s="10"/>
      <c r="AN23480" s="10"/>
      <c r="AO23480" s="10"/>
      <c r="AP23480" s="10"/>
      <c r="AQ23480" s="10"/>
      <c r="AR23480" s="10"/>
      <c r="AS23480" s="10"/>
      <c r="AT23480" s="10"/>
      <c r="AU23480" s="10"/>
      <c r="AV23480" s="10"/>
      <c r="AW23480" s="10"/>
      <c r="AX23480" s="10"/>
      <c r="AY23480" s="10"/>
      <c r="AZ23480" s="10"/>
      <c r="BA23480" s="10"/>
      <c r="BB23480" s="10"/>
      <c r="BC23480" s="10"/>
      <c r="BD23480" s="10"/>
      <c r="BE23480" s="10"/>
      <c r="BF23480" s="10"/>
      <c r="BG23480" s="6"/>
    </row>
    <row r="23481" spans="34:59" x14ac:dyDescent="0.25">
      <c r="AH23481" s="6"/>
      <c r="AI23481" s="6"/>
      <c r="AJ23481" s="6"/>
      <c r="AK23481" s="6"/>
      <c r="AL23481" s="6"/>
      <c r="AM23481" s="6"/>
      <c r="AN23481" s="6"/>
      <c r="AO23481" s="6"/>
      <c r="AP23481" s="6"/>
      <c r="AQ23481" s="6"/>
      <c r="AR23481" s="6"/>
      <c r="AS23481" s="6"/>
      <c r="AT23481" s="6"/>
      <c r="AU23481" s="6"/>
      <c r="AV23481" s="6"/>
      <c r="AW23481" s="6"/>
      <c r="AX23481" s="6"/>
      <c r="AY23481" s="6"/>
      <c r="AZ23481" s="6"/>
      <c r="BA23481" s="6"/>
      <c r="BB23481" s="6"/>
      <c r="BC23481" s="6"/>
      <c r="BD23481" s="6"/>
      <c r="BE23481" s="6"/>
      <c r="BF23481" s="6"/>
      <c r="BG23481" s="10"/>
    </row>
    <row r="23482" spans="34:59" x14ac:dyDescent="0.25">
      <c r="AH23482" s="10"/>
      <c r="AI23482" s="6"/>
    </row>
    <row r="23483" spans="34:59" x14ac:dyDescent="0.25">
      <c r="AH23483" s="6"/>
      <c r="AI23483" s="6"/>
      <c r="AJ23483" s="6"/>
      <c r="AK23483" s="6"/>
      <c r="AL23483" s="6"/>
      <c r="AM23483" s="6"/>
      <c r="AN23483" s="6"/>
      <c r="AO23483" s="6"/>
      <c r="AP23483" s="6"/>
      <c r="AQ23483" s="6"/>
      <c r="AR23483" s="6"/>
      <c r="AS23483" s="6"/>
      <c r="AT23483" s="6"/>
      <c r="AU23483" s="6"/>
      <c r="AV23483" s="6"/>
      <c r="AW23483" s="6"/>
      <c r="AX23483" s="6"/>
      <c r="AY23483" s="6"/>
      <c r="AZ23483" s="6"/>
      <c r="BA23483" s="6"/>
      <c r="BB23483" s="6"/>
      <c r="BC23483" s="6"/>
      <c r="BD23483" s="6"/>
      <c r="BE23483" s="6"/>
      <c r="BF23483" s="6"/>
      <c r="BG23483" s="6"/>
    </row>
    <row r="23484" spans="34:59" x14ac:dyDescent="0.25">
      <c r="AH23484" s="10"/>
      <c r="AI23484" s="6"/>
      <c r="AJ23484" s="10"/>
      <c r="AK23484" s="10"/>
      <c r="AL23484" s="10"/>
      <c r="AM23484" s="10"/>
      <c r="AN23484" s="10"/>
      <c r="AO23484" s="10"/>
      <c r="AP23484" s="10"/>
      <c r="AQ23484" s="10"/>
      <c r="AR23484" s="10"/>
      <c r="AS23484" s="10"/>
      <c r="AT23484" s="10"/>
      <c r="AU23484" s="10"/>
      <c r="AV23484" s="10"/>
      <c r="AW23484" s="10"/>
      <c r="AX23484" s="10"/>
      <c r="AY23484" s="10"/>
      <c r="AZ23484" s="10"/>
      <c r="BA23484" s="10"/>
      <c r="BB23484" s="10"/>
      <c r="BC23484" s="10"/>
      <c r="BD23484" s="10"/>
      <c r="BE23484" s="10"/>
      <c r="BF23484" s="10"/>
      <c r="BG23484" s="6"/>
    </row>
    <row r="23485" spans="34:59" x14ac:dyDescent="0.25">
      <c r="AH23485" s="6"/>
      <c r="AI23485" s="6"/>
      <c r="AJ23485" s="6"/>
      <c r="AK23485" s="6"/>
      <c r="AL23485" s="6"/>
      <c r="AM23485" s="6"/>
      <c r="AN23485" s="6"/>
      <c r="AO23485" s="6"/>
      <c r="AP23485" s="6"/>
      <c r="AQ23485" s="6"/>
      <c r="AR23485" s="6"/>
      <c r="AS23485" s="6"/>
      <c r="AT23485" s="6"/>
      <c r="AU23485" s="6"/>
      <c r="AV23485" s="6"/>
      <c r="AW23485" s="6"/>
      <c r="AX23485" s="6"/>
      <c r="AY23485" s="6"/>
      <c r="AZ23485" s="6"/>
      <c r="BA23485" s="6"/>
      <c r="BB23485" s="6"/>
      <c r="BC23485" s="6"/>
      <c r="BD23485" s="6"/>
      <c r="BE23485" s="6"/>
      <c r="BF23485" s="6"/>
      <c r="BG23485" s="10"/>
    </row>
    <row r="23486" spans="34:59" x14ac:dyDescent="0.25">
      <c r="AH23486" s="10"/>
      <c r="AI23486" s="6"/>
    </row>
    <row r="23487" spans="34:59" x14ac:dyDescent="0.25">
      <c r="AH23487" s="6"/>
      <c r="AI23487" s="6"/>
      <c r="AJ23487" s="6"/>
      <c r="AK23487" s="6"/>
      <c r="AL23487" s="6"/>
      <c r="AM23487" s="6"/>
      <c r="AN23487" s="6"/>
      <c r="AO23487" s="6"/>
      <c r="AP23487" s="6"/>
      <c r="AQ23487" s="6"/>
      <c r="AR23487" s="6"/>
      <c r="AS23487" s="6"/>
      <c r="AT23487" s="6"/>
      <c r="AU23487" s="6"/>
      <c r="AV23487" s="6"/>
      <c r="AW23487" s="6"/>
      <c r="AX23487" s="6"/>
      <c r="AY23487" s="6"/>
      <c r="AZ23487" s="6"/>
      <c r="BA23487" s="6"/>
      <c r="BB23487" s="6"/>
      <c r="BC23487" s="6"/>
      <c r="BD23487" s="6"/>
      <c r="BE23487" s="6"/>
      <c r="BF23487" s="6"/>
      <c r="BG23487" s="6"/>
    </row>
    <row r="23488" spans="34:59" x14ac:dyDescent="0.25">
      <c r="AH23488" s="10"/>
      <c r="AI23488" s="6"/>
      <c r="AJ23488" s="10"/>
      <c r="AK23488" s="10"/>
      <c r="AL23488" s="10"/>
      <c r="AM23488" s="10"/>
      <c r="AN23488" s="10"/>
      <c r="AO23488" s="10"/>
      <c r="AP23488" s="10"/>
      <c r="AQ23488" s="10"/>
      <c r="AR23488" s="10"/>
      <c r="AS23488" s="10"/>
      <c r="AT23488" s="10"/>
      <c r="AU23488" s="10"/>
      <c r="AV23488" s="10"/>
      <c r="AW23488" s="10"/>
      <c r="AX23488" s="10"/>
      <c r="AY23488" s="10"/>
      <c r="AZ23488" s="10"/>
      <c r="BA23488" s="10"/>
      <c r="BB23488" s="10"/>
      <c r="BC23488" s="10"/>
      <c r="BD23488" s="10"/>
      <c r="BE23488" s="10"/>
      <c r="BF23488" s="10"/>
      <c r="BG23488" s="6"/>
    </row>
    <row r="23489" spans="34:59" x14ac:dyDescent="0.25">
      <c r="AH23489" s="6"/>
      <c r="AI23489" s="6"/>
      <c r="AJ23489" s="6"/>
      <c r="AK23489" s="6"/>
      <c r="AL23489" s="6"/>
      <c r="AM23489" s="6"/>
      <c r="AN23489" s="6"/>
      <c r="AO23489" s="6"/>
      <c r="AP23489" s="6"/>
      <c r="AQ23489" s="6"/>
      <c r="AR23489" s="6"/>
      <c r="AS23489" s="6"/>
      <c r="AT23489" s="6"/>
      <c r="AU23489" s="6"/>
      <c r="AV23489" s="6"/>
      <c r="AW23489" s="6"/>
      <c r="AX23489" s="6"/>
      <c r="AY23489" s="6"/>
      <c r="AZ23489" s="6"/>
      <c r="BA23489" s="6"/>
      <c r="BB23489" s="6"/>
      <c r="BC23489" s="6"/>
      <c r="BD23489" s="6"/>
      <c r="BE23489" s="6"/>
      <c r="BF23489" s="6"/>
      <c r="BG23489" s="10"/>
    </row>
    <row r="23490" spans="34:59" x14ac:dyDescent="0.25">
      <c r="AH23490" s="10"/>
      <c r="AI23490" s="6"/>
    </row>
    <row r="23491" spans="34:59" x14ac:dyDescent="0.25">
      <c r="AH23491" s="6"/>
      <c r="AI23491" s="6"/>
      <c r="AJ23491" s="6"/>
      <c r="AK23491" s="6"/>
      <c r="AL23491" s="6"/>
      <c r="AM23491" s="6"/>
      <c r="AN23491" s="6"/>
      <c r="AO23491" s="6"/>
      <c r="AP23491" s="6"/>
      <c r="AQ23491" s="6"/>
      <c r="AR23491" s="6"/>
      <c r="AS23491" s="6"/>
      <c r="AT23491" s="6"/>
      <c r="AU23491" s="6"/>
      <c r="AV23491" s="6"/>
      <c r="AW23491" s="6"/>
      <c r="AX23491" s="6"/>
      <c r="AY23491" s="6"/>
      <c r="AZ23491" s="6"/>
      <c r="BA23491" s="6"/>
      <c r="BB23491" s="6"/>
      <c r="BC23491" s="6"/>
      <c r="BD23491" s="6"/>
      <c r="BE23491" s="6"/>
      <c r="BF23491" s="6"/>
      <c r="BG23491" s="6"/>
    </row>
    <row r="23492" spans="34:59" x14ac:dyDescent="0.25">
      <c r="AH23492" s="10"/>
      <c r="AI23492" s="6"/>
      <c r="AJ23492" s="10"/>
      <c r="AK23492" s="10"/>
      <c r="AL23492" s="10"/>
      <c r="AM23492" s="10"/>
      <c r="AN23492" s="10"/>
      <c r="AO23492" s="10"/>
      <c r="AP23492" s="10"/>
      <c r="AQ23492" s="10"/>
      <c r="AR23492" s="10"/>
      <c r="AS23492" s="10"/>
      <c r="AT23492" s="10"/>
      <c r="AU23492" s="10"/>
      <c r="AV23492" s="10"/>
      <c r="AW23492" s="10"/>
      <c r="AX23492" s="10"/>
      <c r="AY23492" s="10"/>
      <c r="AZ23492" s="10"/>
      <c r="BA23492" s="10"/>
      <c r="BB23492" s="10"/>
      <c r="BC23492" s="10"/>
      <c r="BD23492" s="10"/>
      <c r="BE23492" s="10"/>
      <c r="BF23492" s="10"/>
      <c r="BG23492" s="6"/>
    </row>
    <row r="23494" spans="34:59" x14ac:dyDescent="0.25">
      <c r="AH23494" s="10"/>
      <c r="AI23494" s="6"/>
    </row>
    <row r="23495" spans="34:59" x14ac:dyDescent="0.25">
      <c r="AH23495" s="6"/>
      <c r="AI23495" s="6"/>
      <c r="AJ23495" s="6"/>
      <c r="AK23495" s="6"/>
      <c r="AL23495" s="6"/>
      <c r="AM23495" s="6"/>
      <c r="AN23495" s="6"/>
      <c r="AO23495" s="6"/>
      <c r="AP23495" s="6"/>
      <c r="AQ23495" s="6"/>
      <c r="AR23495" s="6"/>
      <c r="AS23495" s="6"/>
      <c r="AT23495" s="6"/>
      <c r="AU23495" s="6"/>
      <c r="AV23495" s="6"/>
      <c r="AW23495" s="6"/>
      <c r="AX23495" s="6"/>
      <c r="AY23495" s="6"/>
      <c r="AZ23495" s="6"/>
      <c r="BA23495" s="6"/>
      <c r="BB23495" s="6"/>
      <c r="BC23495" s="6"/>
      <c r="BD23495" s="6"/>
      <c r="BE23495" s="6"/>
      <c r="BF23495" s="6"/>
      <c r="BG23495" s="6"/>
    </row>
    <row r="23496" spans="34:59" x14ac:dyDescent="0.25">
      <c r="AH23496" s="10"/>
      <c r="AI23496" s="6"/>
      <c r="AJ23496" s="10"/>
      <c r="AK23496" s="10"/>
      <c r="AL23496" s="10"/>
      <c r="AM23496" s="10"/>
      <c r="AN23496" s="10"/>
      <c r="AO23496" s="10"/>
      <c r="AP23496" s="10"/>
      <c r="AQ23496" s="10"/>
      <c r="AR23496" s="10"/>
      <c r="AS23496" s="10"/>
      <c r="AT23496" s="10"/>
      <c r="AU23496" s="10"/>
      <c r="AV23496" s="10"/>
      <c r="AW23496" s="10"/>
      <c r="AX23496" s="10"/>
      <c r="AY23496" s="10"/>
      <c r="AZ23496" s="10"/>
      <c r="BA23496" s="10"/>
      <c r="BB23496" s="10"/>
      <c r="BC23496" s="10"/>
      <c r="BD23496" s="10"/>
      <c r="BE23496" s="10"/>
      <c r="BF23496" s="10"/>
      <c r="BG23496" s="6"/>
    </row>
    <row r="23497" spans="34:59" x14ac:dyDescent="0.25">
      <c r="AH23497" s="6"/>
      <c r="AI23497" s="6"/>
      <c r="AJ23497" s="6"/>
      <c r="AK23497" s="6"/>
      <c r="AL23497" s="6"/>
      <c r="AM23497" s="6"/>
      <c r="AN23497" s="6"/>
      <c r="AO23497" s="6"/>
      <c r="AP23497" s="6"/>
      <c r="AQ23497" s="6"/>
      <c r="AR23497" s="6"/>
      <c r="AS23497" s="6"/>
      <c r="AT23497" s="6"/>
      <c r="AU23497" s="6"/>
      <c r="AV23497" s="6"/>
      <c r="AW23497" s="6"/>
      <c r="AX23497" s="6"/>
      <c r="AY23497" s="6"/>
      <c r="AZ23497" s="6"/>
      <c r="BA23497" s="6"/>
      <c r="BB23497" s="6"/>
      <c r="BC23497" s="6"/>
      <c r="BD23497" s="6"/>
      <c r="BE23497" s="6"/>
      <c r="BF23497" s="6"/>
      <c r="BG23497" s="10"/>
    </row>
    <row r="23498" spans="34:59" x14ac:dyDescent="0.25">
      <c r="AH23498" s="10"/>
      <c r="AI23498" s="6"/>
    </row>
    <row r="23499" spans="34:59" x14ac:dyDescent="0.25">
      <c r="AH23499" s="6"/>
      <c r="AI23499" s="6"/>
      <c r="AJ23499" s="6"/>
      <c r="AK23499" s="6"/>
      <c r="AL23499" s="6"/>
      <c r="AM23499" s="6"/>
      <c r="AN23499" s="6"/>
      <c r="AO23499" s="6"/>
      <c r="AP23499" s="6"/>
      <c r="AQ23499" s="6"/>
      <c r="AR23499" s="6"/>
      <c r="AS23499" s="6"/>
      <c r="AT23499" s="6"/>
      <c r="AU23499" s="6"/>
      <c r="AV23499" s="6"/>
      <c r="AW23499" s="6"/>
      <c r="AX23499" s="6"/>
      <c r="AY23499" s="6"/>
      <c r="AZ23499" s="6"/>
      <c r="BA23499" s="6"/>
      <c r="BB23499" s="6"/>
      <c r="BC23499" s="6"/>
      <c r="BD23499" s="6"/>
      <c r="BE23499" s="6"/>
      <c r="BF23499" s="6"/>
      <c r="BG23499" s="6"/>
    </row>
    <row r="23500" spans="34:59" x14ac:dyDescent="0.25">
      <c r="AH23500" s="10"/>
      <c r="AI23500" s="6"/>
      <c r="AJ23500" s="10"/>
      <c r="AK23500" s="10"/>
      <c r="AL23500" s="10"/>
      <c r="AM23500" s="10"/>
      <c r="AN23500" s="10"/>
      <c r="AO23500" s="10"/>
      <c r="AP23500" s="10"/>
      <c r="AQ23500" s="10"/>
      <c r="AR23500" s="10"/>
      <c r="AS23500" s="10"/>
      <c r="AT23500" s="10"/>
      <c r="AU23500" s="10"/>
      <c r="AV23500" s="10"/>
      <c r="AW23500" s="10"/>
      <c r="AX23500" s="10"/>
      <c r="AY23500" s="10"/>
      <c r="AZ23500" s="10"/>
      <c r="BA23500" s="10"/>
      <c r="BB23500" s="10"/>
      <c r="BC23500" s="10"/>
      <c r="BD23500" s="10"/>
      <c r="BE23500" s="10"/>
      <c r="BF23500" s="10"/>
      <c r="BG23500" s="6"/>
    </row>
    <row r="23501" spans="34:59" x14ac:dyDescent="0.25">
      <c r="AH23501" s="6"/>
      <c r="AI23501" s="6"/>
      <c r="AJ23501" s="6"/>
      <c r="AK23501" s="6"/>
      <c r="AL23501" s="6"/>
      <c r="AM23501" s="6"/>
      <c r="AN23501" s="6"/>
      <c r="AO23501" s="6"/>
      <c r="AP23501" s="6"/>
      <c r="AQ23501" s="6"/>
      <c r="AR23501" s="6"/>
      <c r="AS23501" s="6"/>
      <c r="AT23501" s="6"/>
      <c r="AU23501" s="6"/>
      <c r="AV23501" s="6"/>
      <c r="AW23501" s="6"/>
      <c r="AX23501" s="6"/>
      <c r="AY23501" s="6"/>
      <c r="AZ23501" s="6"/>
      <c r="BA23501" s="6"/>
      <c r="BB23501" s="6"/>
      <c r="BC23501" s="6"/>
      <c r="BD23501" s="6"/>
      <c r="BE23501" s="6"/>
      <c r="BF23501" s="6"/>
      <c r="BG23501" s="10"/>
    </row>
    <row r="23502" spans="34:59" x14ac:dyDescent="0.25">
      <c r="AH23502" s="10"/>
      <c r="AI23502" s="6"/>
    </row>
    <row r="23503" spans="34:59" x14ac:dyDescent="0.25">
      <c r="AH23503" s="6"/>
      <c r="AI23503" s="6"/>
      <c r="AJ23503" s="6"/>
      <c r="AK23503" s="6"/>
      <c r="AL23503" s="6"/>
      <c r="AM23503" s="6"/>
      <c r="AN23503" s="6"/>
      <c r="AO23503" s="6"/>
      <c r="AP23503" s="6"/>
      <c r="AQ23503" s="6"/>
      <c r="AR23503" s="6"/>
      <c r="AS23503" s="6"/>
      <c r="AT23503" s="6"/>
      <c r="AU23503" s="6"/>
      <c r="AV23503" s="6"/>
      <c r="AW23503" s="6"/>
      <c r="AX23503" s="6"/>
      <c r="AY23503" s="6"/>
      <c r="AZ23503" s="6"/>
      <c r="BA23503" s="6"/>
      <c r="BB23503" s="6"/>
      <c r="BC23503" s="6"/>
      <c r="BD23503" s="6"/>
      <c r="BE23503" s="6"/>
      <c r="BF23503" s="6"/>
      <c r="BG23503" s="6"/>
    </row>
    <row r="23504" spans="34:59" x14ac:dyDescent="0.25">
      <c r="AH23504" s="10"/>
      <c r="AI23504" s="6"/>
      <c r="AJ23504" s="10"/>
      <c r="AK23504" s="10"/>
      <c r="AL23504" s="10"/>
      <c r="AM23504" s="10"/>
      <c r="AN23504" s="10"/>
      <c r="AO23504" s="10"/>
      <c r="AP23504" s="10"/>
      <c r="AQ23504" s="10"/>
      <c r="AR23504" s="10"/>
      <c r="AS23504" s="10"/>
      <c r="AT23504" s="10"/>
      <c r="AU23504" s="10"/>
      <c r="AV23504" s="10"/>
      <c r="AW23504" s="10"/>
      <c r="AX23504" s="10"/>
      <c r="AY23504" s="10"/>
      <c r="AZ23504" s="10"/>
      <c r="BA23504" s="10"/>
      <c r="BB23504" s="10"/>
      <c r="BC23504" s="10"/>
      <c r="BD23504" s="10"/>
      <c r="BE23504" s="10"/>
      <c r="BF23504" s="10"/>
      <c r="BG23504" s="6"/>
    </row>
    <row r="23505" spans="34:59" x14ac:dyDescent="0.25">
      <c r="AH23505" s="6"/>
      <c r="AI23505" s="6"/>
      <c r="AJ23505" s="6"/>
      <c r="AK23505" s="6"/>
      <c r="AL23505" s="6"/>
      <c r="AM23505" s="6"/>
      <c r="AN23505" s="6"/>
      <c r="AO23505" s="6"/>
      <c r="AP23505" s="6"/>
      <c r="AQ23505" s="6"/>
      <c r="AR23505" s="6"/>
      <c r="AS23505" s="6"/>
      <c r="AT23505" s="6"/>
      <c r="AU23505" s="6"/>
      <c r="AV23505" s="6"/>
      <c r="AW23505" s="6"/>
      <c r="AX23505" s="6"/>
      <c r="AY23505" s="6"/>
      <c r="AZ23505" s="6"/>
      <c r="BA23505" s="6"/>
      <c r="BB23505" s="6"/>
      <c r="BC23505" s="6"/>
      <c r="BD23505" s="6"/>
      <c r="BE23505" s="6"/>
      <c r="BF23505" s="6"/>
      <c r="BG23505" s="10"/>
    </row>
    <row r="23506" spans="34:59" x14ac:dyDescent="0.25">
      <c r="AH23506" s="10"/>
      <c r="AI23506" s="6"/>
    </row>
    <row r="23507" spans="34:59" x14ac:dyDescent="0.25">
      <c r="AH23507" s="6"/>
      <c r="AI23507" s="6"/>
      <c r="AJ23507" s="6"/>
      <c r="AK23507" s="6"/>
      <c r="AL23507" s="6"/>
      <c r="AM23507" s="6"/>
      <c r="AN23507" s="6"/>
      <c r="AO23507" s="6"/>
      <c r="AP23507" s="6"/>
      <c r="AQ23507" s="6"/>
      <c r="AR23507" s="6"/>
      <c r="AS23507" s="6"/>
      <c r="AT23507" s="6"/>
      <c r="AU23507" s="6"/>
      <c r="AV23507" s="6"/>
      <c r="AW23507" s="6"/>
      <c r="AX23507" s="6"/>
      <c r="AY23507" s="6"/>
      <c r="AZ23507" s="6"/>
      <c r="BA23507" s="6"/>
      <c r="BB23507" s="6"/>
      <c r="BC23507" s="6"/>
      <c r="BD23507" s="6"/>
      <c r="BE23507" s="6"/>
      <c r="BF23507" s="6"/>
      <c r="BG23507" s="6"/>
    </row>
    <row r="23508" spans="34:59" x14ac:dyDescent="0.25">
      <c r="AH23508" s="10"/>
      <c r="AI23508" s="6"/>
      <c r="AJ23508" s="10"/>
      <c r="AK23508" s="10"/>
      <c r="AL23508" s="10"/>
      <c r="AM23508" s="10"/>
      <c r="AN23508" s="10"/>
      <c r="AO23508" s="10"/>
      <c r="AP23508" s="10"/>
      <c r="AQ23508" s="10"/>
      <c r="AR23508" s="10"/>
      <c r="AS23508" s="10"/>
      <c r="AT23508" s="10"/>
      <c r="AU23508" s="10"/>
      <c r="AV23508" s="10"/>
      <c r="AW23508" s="10"/>
      <c r="AX23508" s="10"/>
      <c r="AY23508" s="10"/>
      <c r="AZ23508" s="10"/>
      <c r="BA23508" s="10"/>
      <c r="BB23508" s="10"/>
      <c r="BC23508" s="10"/>
      <c r="BD23508" s="10"/>
      <c r="BE23508" s="10"/>
      <c r="BF23508" s="10"/>
      <c r="BG23508" s="6"/>
    </row>
    <row r="23510" spans="34:59" x14ac:dyDescent="0.25">
      <c r="AH23510" s="10"/>
      <c r="AI23510" s="6"/>
    </row>
    <row r="23511" spans="34:59" x14ac:dyDescent="0.25">
      <c r="AH23511" s="6"/>
      <c r="AI23511" s="6"/>
      <c r="AJ23511" s="6"/>
      <c r="AK23511" s="6"/>
      <c r="AL23511" s="6"/>
      <c r="AM23511" s="6"/>
      <c r="AN23511" s="6"/>
      <c r="AO23511" s="6"/>
      <c r="AP23511" s="6"/>
      <c r="AQ23511" s="6"/>
      <c r="AR23511" s="6"/>
      <c r="AS23511" s="6"/>
      <c r="AT23511" s="6"/>
      <c r="AU23511" s="6"/>
      <c r="AV23511" s="6"/>
      <c r="AW23511" s="6"/>
      <c r="AX23511" s="6"/>
      <c r="AY23511" s="6"/>
      <c r="AZ23511" s="6"/>
      <c r="BA23511" s="6"/>
      <c r="BB23511" s="6"/>
      <c r="BC23511" s="6"/>
      <c r="BD23511" s="6"/>
      <c r="BE23511" s="6"/>
      <c r="BF23511" s="6"/>
      <c r="BG23511" s="6"/>
    </row>
    <row r="23512" spans="34:59" x14ac:dyDescent="0.25">
      <c r="AH23512" s="10"/>
      <c r="AI23512" s="6"/>
      <c r="AJ23512" s="10"/>
      <c r="AK23512" s="10"/>
      <c r="AL23512" s="10"/>
      <c r="AM23512" s="10"/>
      <c r="AN23512" s="10"/>
      <c r="AO23512" s="10"/>
      <c r="AP23512" s="10"/>
      <c r="AQ23512" s="10"/>
      <c r="AR23512" s="10"/>
      <c r="AS23512" s="10"/>
      <c r="AT23512" s="10"/>
      <c r="AU23512" s="10"/>
      <c r="AV23512" s="10"/>
      <c r="AW23512" s="10"/>
      <c r="AX23512" s="10"/>
      <c r="AY23512" s="10"/>
      <c r="AZ23512" s="10"/>
      <c r="BA23512" s="10"/>
      <c r="BB23512" s="10"/>
      <c r="BC23512" s="10"/>
      <c r="BD23512" s="10"/>
      <c r="BE23512" s="10"/>
      <c r="BF23512" s="10"/>
      <c r="BG23512" s="6"/>
    </row>
    <row r="23513" spans="34:59" x14ac:dyDescent="0.25">
      <c r="AH23513" s="6"/>
      <c r="AI23513" s="6"/>
      <c r="AJ23513" s="6"/>
      <c r="AK23513" s="6"/>
      <c r="AL23513" s="6"/>
      <c r="AM23513" s="6"/>
      <c r="AN23513" s="6"/>
      <c r="AO23513" s="6"/>
      <c r="AP23513" s="6"/>
      <c r="AQ23513" s="6"/>
      <c r="AR23513" s="6"/>
      <c r="AS23513" s="6"/>
      <c r="AT23513" s="6"/>
      <c r="AU23513" s="6"/>
      <c r="AV23513" s="6"/>
      <c r="AW23513" s="6"/>
      <c r="AX23513" s="6"/>
      <c r="AY23513" s="6"/>
      <c r="AZ23513" s="6"/>
      <c r="BA23513" s="6"/>
      <c r="BB23513" s="6"/>
      <c r="BC23513" s="6"/>
      <c r="BD23513" s="6"/>
      <c r="BE23513" s="6"/>
      <c r="BF23513" s="6"/>
      <c r="BG23513" s="10"/>
    </row>
    <row r="23514" spans="34:59" x14ac:dyDescent="0.25">
      <c r="AH23514" s="10"/>
      <c r="AI23514" s="6"/>
    </row>
    <row r="23515" spans="34:59" x14ac:dyDescent="0.25">
      <c r="AH23515" s="6"/>
      <c r="AI23515" s="6"/>
      <c r="AJ23515" s="6"/>
      <c r="AK23515" s="6"/>
      <c r="AL23515" s="6"/>
      <c r="AM23515" s="6"/>
      <c r="AN23515" s="6"/>
      <c r="AO23515" s="6"/>
      <c r="AP23515" s="6"/>
      <c r="AQ23515" s="6"/>
      <c r="AR23515" s="6"/>
      <c r="AS23515" s="6"/>
      <c r="AT23515" s="6"/>
      <c r="AU23515" s="6"/>
      <c r="AV23515" s="6"/>
      <c r="AW23515" s="6"/>
      <c r="AX23515" s="6"/>
      <c r="AY23515" s="6"/>
      <c r="AZ23515" s="6"/>
      <c r="BA23515" s="6"/>
      <c r="BB23515" s="6"/>
      <c r="BC23515" s="6"/>
      <c r="BD23515" s="6"/>
      <c r="BE23515" s="6"/>
      <c r="BF23515" s="6"/>
      <c r="BG23515" s="6"/>
    </row>
    <row r="23516" spans="34:59" x14ac:dyDescent="0.25">
      <c r="AH23516" s="10"/>
      <c r="AI23516" s="6"/>
      <c r="AJ23516" s="10"/>
      <c r="AK23516" s="10"/>
      <c r="AL23516" s="10"/>
      <c r="AM23516" s="10"/>
      <c r="AN23516" s="10"/>
      <c r="AO23516" s="10"/>
      <c r="AP23516" s="10"/>
      <c r="AQ23516" s="10"/>
      <c r="AR23516" s="10"/>
      <c r="AS23516" s="10"/>
      <c r="AT23516" s="10"/>
      <c r="AU23516" s="10"/>
      <c r="AV23516" s="10"/>
      <c r="AW23516" s="10"/>
      <c r="AX23516" s="10"/>
      <c r="AY23516" s="10"/>
      <c r="AZ23516" s="10"/>
      <c r="BA23516" s="10"/>
      <c r="BB23516" s="10"/>
      <c r="BC23516" s="10"/>
      <c r="BD23516" s="10"/>
      <c r="BE23516" s="10"/>
      <c r="BF23516" s="10"/>
      <c r="BG23516" s="6"/>
    </row>
    <row r="23517" spans="34:59" x14ac:dyDescent="0.25">
      <c r="AH23517" s="6"/>
      <c r="AI23517" s="6"/>
      <c r="AJ23517" s="6"/>
      <c r="AK23517" s="6"/>
      <c r="AL23517" s="6"/>
      <c r="AM23517" s="6"/>
      <c r="AN23517" s="6"/>
      <c r="AO23517" s="6"/>
      <c r="AP23517" s="6"/>
      <c r="AQ23517" s="6"/>
      <c r="AR23517" s="6"/>
      <c r="AS23517" s="6"/>
      <c r="AT23517" s="6"/>
      <c r="AU23517" s="6"/>
      <c r="AV23517" s="6"/>
      <c r="AW23517" s="6"/>
      <c r="AX23517" s="6"/>
      <c r="AY23517" s="6"/>
      <c r="AZ23517" s="6"/>
      <c r="BA23517" s="6"/>
      <c r="BB23517" s="6"/>
      <c r="BC23517" s="6"/>
      <c r="BD23517" s="6"/>
      <c r="BE23517" s="6"/>
      <c r="BF23517" s="6"/>
      <c r="BG23517" s="10"/>
    </row>
    <row r="23518" spans="34:59" x14ac:dyDescent="0.25">
      <c r="AH23518" s="10"/>
      <c r="AI23518" s="6"/>
    </row>
    <row r="23519" spans="34:59" x14ac:dyDescent="0.25">
      <c r="AH23519" s="6"/>
      <c r="AI23519" s="6"/>
      <c r="AJ23519" s="6"/>
      <c r="AK23519" s="6"/>
      <c r="AL23519" s="6"/>
      <c r="AM23519" s="6"/>
      <c r="AN23519" s="6"/>
      <c r="AO23519" s="6"/>
      <c r="AP23519" s="6"/>
      <c r="AQ23519" s="6"/>
      <c r="AR23519" s="6"/>
      <c r="AS23519" s="6"/>
      <c r="AT23519" s="6"/>
      <c r="AU23519" s="6"/>
      <c r="AV23519" s="6"/>
      <c r="AW23519" s="6"/>
      <c r="AX23519" s="6"/>
      <c r="AY23519" s="6"/>
      <c r="AZ23519" s="6"/>
      <c r="BA23519" s="6"/>
      <c r="BB23519" s="6"/>
      <c r="BC23519" s="6"/>
      <c r="BD23519" s="6"/>
      <c r="BE23519" s="6"/>
      <c r="BF23519" s="6"/>
      <c r="BG23519" s="6"/>
    </row>
    <row r="23520" spans="34:59" x14ac:dyDescent="0.25">
      <c r="AH23520" s="10"/>
      <c r="AI23520" s="6"/>
      <c r="AJ23520" s="10"/>
      <c r="AK23520" s="10"/>
      <c r="AL23520" s="10"/>
      <c r="AM23520" s="10"/>
      <c r="AN23520" s="10"/>
      <c r="AO23520" s="10"/>
      <c r="AP23520" s="10"/>
      <c r="AQ23520" s="10"/>
      <c r="AR23520" s="10"/>
      <c r="AS23520" s="10"/>
      <c r="AT23520" s="10"/>
      <c r="AU23520" s="10"/>
      <c r="AV23520" s="10"/>
      <c r="AW23520" s="10"/>
      <c r="AX23520" s="10"/>
      <c r="AY23520" s="10"/>
      <c r="AZ23520" s="10"/>
      <c r="BA23520" s="10"/>
      <c r="BB23520" s="10"/>
      <c r="BC23520" s="10"/>
      <c r="BD23520" s="10"/>
      <c r="BE23520" s="10"/>
      <c r="BF23520" s="10"/>
      <c r="BG23520" s="6"/>
    </row>
    <row r="23521" spans="34:59" x14ac:dyDescent="0.25">
      <c r="AH23521" s="6"/>
      <c r="AI23521" s="6"/>
      <c r="AJ23521" s="6"/>
      <c r="AK23521" s="6"/>
      <c r="AL23521" s="6"/>
      <c r="AM23521" s="6"/>
      <c r="AN23521" s="6"/>
      <c r="AO23521" s="6"/>
      <c r="AP23521" s="6"/>
      <c r="AQ23521" s="6"/>
      <c r="AR23521" s="6"/>
      <c r="AS23521" s="6"/>
      <c r="AT23521" s="6"/>
      <c r="AU23521" s="6"/>
      <c r="AV23521" s="6"/>
      <c r="AW23521" s="6"/>
      <c r="AX23521" s="6"/>
      <c r="AY23521" s="6"/>
      <c r="AZ23521" s="6"/>
      <c r="BA23521" s="6"/>
      <c r="BB23521" s="6"/>
      <c r="BC23521" s="6"/>
      <c r="BD23521" s="6"/>
      <c r="BE23521" s="6"/>
      <c r="BF23521" s="6"/>
      <c r="BG23521" s="10"/>
    </row>
    <row r="23522" spans="34:59" x14ac:dyDescent="0.25">
      <c r="AH23522" s="10"/>
      <c r="AI23522" s="6"/>
    </row>
    <row r="23523" spans="34:59" x14ac:dyDescent="0.25">
      <c r="AH23523" s="6"/>
      <c r="AI23523" s="6"/>
      <c r="AJ23523" s="6"/>
      <c r="AK23523" s="6"/>
      <c r="AL23523" s="6"/>
      <c r="AM23523" s="6"/>
      <c r="AN23523" s="6"/>
      <c r="AO23523" s="6"/>
      <c r="AP23523" s="6"/>
      <c r="AQ23523" s="6"/>
      <c r="AR23523" s="6"/>
      <c r="AS23523" s="6"/>
      <c r="AT23523" s="6"/>
      <c r="AU23523" s="6"/>
      <c r="AV23523" s="6"/>
      <c r="AW23523" s="6"/>
      <c r="AX23523" s="6"/>
      <c r="AY23523" s="6"/>
      <c r="AZ23523" s="6"/>
      <c r="BA23523" s="6"/>
      <c r="BB23523" s="6"/>
      <c r="BC23523" s="6"/>
      <c r="BD23523" s="6"/>
      <c r="BE23523" s="6"/>
      <c r="BF23523" s="6"/>
      <c r="BG23523" s="6"/>
    </row>
    <row r="23524" spans="34:59" x14ac:dyDescent="0.25">
      <c r="AH23524" s="10"/>
      <c r="AI23524" s="6"/>
      <c r="AJ23524" s="10"/>
      <c r="AK23524" s="10"/>
      <c r="AL23524" s="10"/>
      <c r="AM23524" s="10"/>
      <c r="AN23524" s="10"/>
      <c r="AO23524" s="10"/>
      <c r="AP23524" s="10"/>
      <c r="AQ23524" s="10"/>
      <c r="AR23524" s="10"/>
      <c r="AS23524" s="10"/>
      <c r="AT23524" s="10"/>
      <c r="AU23524" s="10"/>
      <c r="AV23524" s="10"/>
      <c r="AW23524" s="10"/>
      <c r="AX23524" s="10"/>
      <c r="AY23524" s="10"/>
      <c r="AZ23524" s="10"/>
      <c r="BA23524" s="10"/>
      <c r="BB23524" s="10"/>
      <c r="BC23524" s="10"/>
      <c r="BD23524" s="10"/>
      <c r="BE23524" s="10"/>
      <c r="BF23524" s="10"/>
      <c r="BG23524" s="6"/>
    </row>
    <row r="23526" spans="34:59" x14ac:dyDescent="0.25">
      <c r="AH23526" s="10"/>
      <c r="AI23526" s="6"/>
    </row>
    <row r="23527" spans="34:59" x14ac:dyDescent="0.25">
      <c r="AH23527" s="6"/>
      <c r="AI23527" s="6"/>
      <c r="AJ23527" s="6"/>
      <c r="AK23527" s="6"/>
      <c r="AL23527" s="6"/>
      <c r="AM23527" s="6"/>
      <c r="AN23527" s="6"/>
      <c r="AO23527" s="6"/>
      <c r="AP23527" s="6"/>
      <c r="AQ23527" s="6"/>
      <c r="AR23527" s="6"/>
      <c r="AS23527" s="6"/>
      <c r="AT23527" s="6"/>
      <c r="AU23527" s="6"/>
      <c r="AV23527" s="6"/>
      <c r="AW23527" s="6"/>
      <c r="AX23527" s="6"/>
      <c r="AY23527" s="6"/>
      <c r="AZ23527" s="6"/>
      <c r="BA23527" s="6"/>
      <c r="BB23527" s="6"/>
      <c r="BC23527" s="6"/>
      <c r="BD23527" s="6"/>
      <c r="BE23527" s="6"/>
      <c r="BF23527" s="6"/>
      <c r="BG23527" s="6"/>
    </row>
    <row r="23528" spans="34:59" x14ac:dyDescent="0.25">
      <c r="AH23528" s="10"/>
      <c r="AI23528" s="6"/>
      <c r="AJ23528" s="10"/>
      <c r="AK23528" s="10"/>
      <c r="AL23528" s="10"/>
      <c r="AM23528" s="10"/>
      <c r="AN23528" s="10"/>
      <c r="AO23528" s="10"/>
      <c r="AP23528" s="10"/>
      <c r="AQ23528" s="10"/>
      <c r="AR23528" s="10"/>
      <c r="AS23528" s="10"/>
      <c r="AT23528" s="10"/>
      <c r="AU23528" s="10"/>
      <c r="AV23528" s="10"/>
      <c r="AW23528" s="10"/>
      <c r="AX23528" s="10"/>
      <c r="AY23528" s="10"/>
      <c r="AZ23528" s="10"/>
      <c r="BA23528" s="10"/>
      <c r="BB23528" s="10"/>
      <c r="BC23528" s="10"/>
      <c r="BD23528" s="10"/>
      <c r="BE23528" s="10"/>
      <c r="BF23528" s="10"/>
      <c r="BG23528" s="6"/>
    </row>
    <row r="23529" spans="34:59" x14ac:dyDescent="0.25">
      <c r="AH23529" s="6"/>
      <c r="AI23529" s="6"/>
      <c r="AJ23529" s="6"/>
      <c r="AK23529" s="6"/>
      <c r="AL23529" s="6"/>
      <c r="AM23529" s="6"/>
      <c r="AN23529" s="6"/>
      <c r="AO23529" s="6"/>
      <c r="AP23529" s="6"/>
      <c r="AQ23529" s="6"/>
      <c r="AR23529" s="6"/>
      <c r="AS23529" s="6"/>
      <c r="AT23529" s="6"/>
      <c r="AU23529" s="6"/>
      <c r="AV23529" s="6"/>
      <c r="AW23529" s="6"/>
      <c r="AX23529" s="6"/>
      <c r="AY23529" s="6"/>
      <c r="AZ23529" s="6"/>
      <c r="BA23529" s="6"/>
      <c r="BB23529" s="6"/>
      <c r="BC23529" s="6"/>
      <c r="BD23529" s="6"/>
      <c r="BE23529" s="6"/>
      <c r="BF23529" s="6"/>
      <c r="BG23529" s="10"/>
    </row>
    <row r="23530" spans="34:59" x14ac:dyDescent="0.25">
      <c r="AH23530" s="10"/>
      <c r="AI23530" s="6"/>
    </row>
    <row r="23531" spans="34:59" x14ac:dyDescent="0.25">
      <c r="AH23531" s="6"/>
      <c r="AI23531" s="6"/>
      <c r="AJ23531" s="6"/>
      <c r="AK23531" s="6"/>
      <c r="AL23531" s="6"/>
      <c r="AM23531" s="6"/>
      <c r="AN23531" s="6"/>
      <c r="AO23531" s="6"/>
      <c r="AP23531" s="6"/>
      <c r="AQ23531" s="6"/>
      <c r="AR23531" s="6"/>
      <c r="AS23531" s="6"/>
      <c r="AT23531" s="6"/>
      <c r="AU23531" s="6"/>
      <c r="AV23531" s="6"/>
      <c r="AW23531" s="6"/>
      <c r="AX23531" s="6"/>
      <c r="AY23531" s="6"/>
      <c r="AZ23531" s="6"/>
      <c r="BA23531" s="6"/>
      <c r="BB23531" s="6"/>
      <c r="BC23531" s="6"/>
      <c r="BD23531" s="6"/>
      <c r="BE23531" s="6"/>
      <c r="BF23531" s="6"/>
      <c r="BG23531" s="6"/>
    </row>
    <row r="23532" spans="34:59" x14ac:dyDescent="0.25">
      <c r="AH23532" s="10"/>
      <c r="AI23532" s="6"/>
      <c r="AJ23532" s="10"/>
      <c r="AK23532" s="10"/>
      <c r="AL23532" s="10"/>
      <c r="AM23532" s="10"/>
      <c r="AN23532" s="10"/>
      <c r="AO23532" s="10"/>
      <c r="AP23532" s="10"/>
      <c r="AQ23532" s="10"/>
      <c r="AR23532" s="10"/>
      <c r="AS23532" s="10"/>
      <c r="AT23532" s="10"/>
      <c r="AU23532" s="10"/>
      <c r="AV23532" s="10"/>
      <c r="AW23532" s="10"/>
      <c r="AX23532" s="10"/>
      <c r="AY23532" s="10"/>
      <c r="AZ23532" s="10"/>
      <c r="BA23532" s="10"/>
      <c r="BB23532" s="10"/>
      <c r="BC23532" s="10"/>
      <c r="BD23532" s="10"/>
      <c r="BE23532" s="10"/>
      <c r="BF23532" s="10"/>
      <c r="BG23532" s="6"/>
    </row>
    <row r="23533" spans="34:59" x14ac:dyDescent="0.25">
      <c r="AH23533" s="6"/>
      <c r="AI23533" s="6"/>
      <c r="AJ23533" s="6"/>
      <c r="AK23533" s="6"/>
      <c r="AL23533" s="6"/>
      <c r="AM23533" s="6"/>
      <c r="AN23533" s="6"/>
      <c r="AO23533" s="6"/>
      <c r="AP23533" s="6"/>
      <c r="AQ23533" s="6"/>
      <c r="AR23533" s="6"/>
      <c r="AS23533" s="6"/>
      <c r="AT23533" s="6"/>
      <c r="AU23533" s="6"/>
      <c r="AV23533" s="6"/>
      <c r="AW23533" s="6"/>
      <c r="AX23533" s="6"/>
      <c r="AY23533" s="6"/>
      <c r="AZ23533" s="6"/>
      <c r="BA23533" s="6"/>
      <c r="BB23533" s="6"/>
      <c r="BC23533" s="6"/>
      <c r="BD23533" s="6"/>
      <c r="BE23533" s="6"/>
      <c r="BF23533" s="6"/>
      <c r="BG23533" s="10"/>
    </row>
    <row r="23534" spans="34:59" x14ac:dyDescent="0.25">
      <c r="AH23534" s="10"/>
      <c r="AI23534" s="6"/>
    </row>
    <row r="23535" spans="34:59" x14ac:dyDescent="0.25">
      <c r="AH23535" s="6"/>
      <c r="AI23535" s="6"/>
      <c r="AJ23535" s="6"/>
      <c r="AK23535" s="6"/>
      <c r="AL23535" s="6"/>
      <c r="AM23535" s="6"/>
      <c r="AN23535" s="6"/>
      <c r="AO23535" s="6"/>
      <c r="AP23535" s="6"/>
      <c r="AQ23535" s="6"/>
      <c r="AR23535" s="6"/>
      <c r="AS23535" s="6"/>
      <c r="AT23535" s="6"/>
      <c r="AU23535" s="6"/>
      <c r="AV23535" s="6"/>
      <c r="AW23535" s="6"/>
      <c r="AX23535" s="6"/>
      <c r="AY23535" s="6"/>
      <c r="AZ23535" s="6"/>
      <c r="BA23535" s="6"/>
      <c r="BB23535" s="6"/>
      <c r="BC23535" s="6"/>
      <c r="BD23535" s="6"/>
      <c r="BE23535" s="6"/>
      <c r="BF23535" s="6"/>
      <c r="BG23535" s="6"/>
    </row>
    <row r="23536" spans="34:59" x14ac:dyDescent="0.25">
      <c r="AH23536" s="10"/>
      <c r="AI23536" s="6"/>
      <c r="AJ23536" s="10"/>
      <c r="AK23536" s="10"/>
      <c r="AL23536" s="10"/>
      <c r="AM23536" s="10"/>
      <c r="AN23536" s="10"/>
      <c r="AO23536" s="10"/>
      <c r="AP23536" s="10"/>
      <c r="AQ23536" s="10"/>
      <c r="AR23536" s="10"/>
      <c r="AS23536" s="10"/>
      <c r="AT23536" s="10"/>
      <c r="AU23536" s="10"/>
      <c r="AV23536" s="10"/>
      <c r="AW23536" s="10"/>
      <c r="AX23536" s="10"/>
      <c r="AY23536" s="10"/>
      <c r="AZ23536" s="10"/>
      <c r="BA23536" s="10"/>
      <c r="BB23536" s="10"/>
      <c r="BC23536" s="10"/>
      <c r="BD23536" s="10"/>
      <c r="BE23536" s="10"/>
      <c r="BF23536" s="10"/>
      <c r="BG23536" s="6"/>
    </row>
    <row r="23537" spans="34:59" x14ac:dyDescent="0.25">
      <c r="AH23537" s="6"/>
      <c r="AI23537" s="6"/>
      <c r="AJ23537" s="6"/>
      <c r="AK23537" s="6"/>
      <c r="AL23537" s="6"/>
      <c r="AM23537" s="6"/>
      <c r="AN23537" s="6"/>
      <c r="AO23537" s="6"/>
      <c r="AP23537" s="6"/>
      <c r="AQ23537" s="6"/>
      <c r="AR23537" s="6"/>
      <c r="AS23537" s="6"/>
      <c r="AT23537" s="6"/>
      <c r="AU23537" s="6"/>
      <c r="AV23537" s="6"/>
      <c r="AW23537" s="6"/>
      <c r="AX23537" s="6"/>
      <c r="AY23537" s="6"/>
      <c r="AZ23537" s="6"/>
      <c r="BA23537" s="6"/>
      <c r="BB23537" s="6"/>
      <c r="BC23537" s="6"/>
      <c r="BD23537" s="6"/>
      <c r="BE23537" s="6"/>
      <c r="BF23537" s="6"/>
      <c r="BG23537" s="10"/>
    </row>
    <row r="23538" spans="34:59" x14ac:dyDescent="0.25">
      <c r="AH23538" s="10"/>
      <c r="AI23538" s="6"/>
    </row>
    <row r="23539" spans="34:59" x14ac:dyDescent="0.25">
      <c r="AH23539" s="6"/>
      <c r="AI23539" s="6"/>
      <c r="AJ23539" s="6"/>
      <c r="AK23539" s="6"/>
      <c r="AL23539" s="6"/>
      <c r="AM23539" s="6"/>
      <c r="AN23539" s="6"/>
      <c r="AO23539" s="6"/>
      <c r="AP23539" s="6"/>
      <c r="AQ23539" s="6"/>
      <c r="AR23539" s="6"/>
      <c r="AS23539" s="6"/>
      <c r="AT23539" s="6"/>
      <c r="AU23539" s="6"/>
      <c r="AV23539" s="6"/>
      <c r="AW23539" s="6"/>
      <c r="AX23539" s="6"/>
      <c r="AY23539" s="6"/>
      <c r="AZ23539" s="6"/>
      <c r="BA23539" s="6"/>
      <c r="BB23539" s="6"/>
      <c r="BC23539" s="6"/>
      <c r="BD23539" s="6"/>
      <c r="BE23539" s="6"/>
      <c r="BF23539" s="6"/>
      <c r="BG23539" s="6"/>
    </row>
    <row r="23540" spans="34:59" x14ac:dyDescent="0.25">
      <c r="AH23540" s="10"/>
      <c r="AI23540" s="6"/>
      <c r="AJ23540" s="10"/>
      <c r="AK23540" s="10"/>
      <c r="AL23540" s="10"/>
      <c r="AM23540" s="10"/>
      <c r="AN23540" s="10"/>
      <c r="AO23540" s="10"/>
      <c r="AP23540" s="10"/>
      <c r="AQ23540" s="10"/>
      <c r="AR23540" s="10"/>
      <c r="AS23540" s="10"/>
      <c r="AT23540" s="10"/>
      <c r="AU23540" s="10"/>
      <c r="AV23540" s="10"/>
      <c r="AW23540" s="10"/>
      <c r="AX23540" s="10"/>
      <c r="AY23540" s="10"/>
      <c r="AZ23540" s="10"/>
      <c r="BA23540" s="10"/>
      <c r="BB23540" s="10"/>
      <c r="BC23540" s="10"/>
      <c r="BD23540" s="10"/>
      <c r="BE23540" s="10"/>
      <c r="BF23540" s="10"/>
      <c r="BG23540" s="6"/>
    </row>
    <row r="23542" spans="34:59" x14ac:dyDescent="0.25">
      <c r="AH23542" s="10"/>
      <c r="AI23542" s="6"/>
    </row>
    <row r="23543" spans="34:59" x14ac:dyDescent="0.25">
      <c r="AH23543" s="6"/>
      <c r="AI23543" s="6"/>
      <c r="AJ23543" s="6"/>
      <c r="AK23543" s="6"/>
      <c r="AL23543" s="6"/>
      <c r="AM23543" s="6"/>
      <c r="AN23543" s="6"/>
      <c r="AO23543" s="6"/>
      <c r="AP23543" s="6"/>
      <c r="AQ23543" s="6"/>
      <c r="AR23543" s="6"/>
      <c r="AS23543" s="6"/>
      <c r="AT23543" s="6"/>
      <c r="AU23543" s="6"/>
      <c r="AV23543" s="6"/>
      <c r="AW23543" s="6"/>
      <c r="AX23543" s="6"/>
      <c r="AY23543" s="6"/>
      <c r="AZ23543" s="6"/>
      <c r="BA23543" s="6"/>
      <c r="BB23543" s="6"/>
      <c r="BC23543" s="6"/>
      <c r="BD23543" s="6"/>
      <c r="BE23543" s="6"/>
      <c r="BF23543" s="6"/>
      <c r="BG23543" s="6"/>
    </row>
    <row r="23544" spans="34:59" x14ac:dyDescent="0.25">
      <c r="AH23544" s="10"/>
      <c r="AI23544" s="6"/>
      <c r="AJ23544" s="10"/>
      <c r="AK23544" s="10"/>
      <c r="AL23544" s="10"/>
      <c r="AM23544" s="10"/>
      <c r="AN23544" s="10"/>
      <c r="AO23544" s="10"/>
      <c r="AP23544" s="10"/>
      <c r="AQ23544" s="10"/>
      <c r="AR23544" s="10"/>
      <c r="AS23544" s="10"/>
      <c r="AT23544" s="10"/>
      <c r="AU23544" s="10"/>
      <c r="AV23544" s="10"/>
      <c r="AW23544" s="10"/>
      <c r="AX23544" s="10"/>
      <c r="AY23544" s="10"/>
      <c r="AZ23544" s="10"/>
      <c r="BA23544" s="10"/>
      <c r="BB23544" s="10"/>
      <c r="BC23544" s="10"/>
      <c r="BD23544" s="10"/>
      <c r="BE23544" s="10"/>
      <c r="BF23544" s="10"/>
      <c r="BG23544" s="6"/>
    </row>
    <row r="23545" spans="34:59" x14ac:dyDescent="0.25">
      <c r="AH23545" s="6"/>
      <c r="AI23545" s="6"/>
      <c r="AJ23545" s="6"/>
      <c r="AK23545" s="6"/>
      <c r="AL23545" s="6"/>
      <c r="AM23545" s="6"/>
      <c r="AN23545" s="6"/>
      <c r="AO23545" s="6"/>
      <c r="AP23545" s="6"/>
      <c r="AQ23545" s="6"/>
      <c r="AR23545" s="6"/>
      <c r="AS23545" s="6"/>
      <c r="AT23545" s="6"/>
      <c r="AU23545" s="6"/>
      <c r="AV23545" s="6"/>
      <c r="AW23545" s="6"/>
      <c r="AX23545" s="6"/>
      <c r="AY23545" s="6"/>
      <c r="AZ23545" s="6"/>
      <c r="BA23545" s="6"/>
      <c r="BB23545" s="6"/>
      <c r="BC23545" s="6"/>
      <c r="BD23545" s="6"/>
      <c r="BE23545" s="6"/>
      <c r="BF23545" s="6"/>
      <c r="BG23545" s="10"/>
    </row>
    <row r="23546" spans="34:59" x14ac:dyDescent="0.25">
      <c r="AH23546" s="10"/>
      <c r="AI23546" s="6"/>
    </row>
    <row r="23547" spans="34:59" x14ac:dyDescent="0.25">
      <c r="AH23547" s="6"/>
      <c r="AI23547" s="6"/>
      <c r="AJ23547" s="6"/>
      <c r="AK23547" s="6"/>
      <c r="AL23547" s="6"/>
      <c r="AM23547" s="6"/>
      <c r="AN23547" s="6"/>
      <c r="AO23547" s="6"/>
      <c r="AP23547" s="6"/>
      <c r="AQ23547" s="6"/>
      <c r="AR23547" s="6"/>
      <c r="AS23547" s="6"/>
      <c r="AT23547" s="6"/>
      <c r="AU23547" s="6"/>
      <c r="AV23547" s="6"/>
      <c r="AW23547" s="6"/>
      <c r="AX23547" s="6"/>
      <c r="AY23547" s="6"/>
      <c r="AZ23547" s="6"/>
      <c r="BA23547" s="6"/>
      <c r="BB23547" s="6"/>
      <c r="BC23547" s="6"/>
      <c r="BD23547" s="6"/>
      <c r="BE23547" s="6"/>
      <c r="BF23547" s="6"/>
      <c r="BG23547" s="6"/>
    </row>
    <row r="23548" spans="34:59" x14ac:dyDescent="0.25">
      <c r="AH23548" s="10"/>
      <c r="AI23548" s="6"/>
      <c r="AJ23548" s="10"/>
      <c r="AK23548" s="10"/>
      <c r="AL23548" s="10"/>
      <c r="AM23548" s="10"/>
      <c r="AN23548" s="10"/>
      <c r="AO23548" s="10"/>
      <c r="AP23548" s="10"/>
      <c r="AQ23548" s="10"/>
      <c r="AR23548" s="10"/>
      <c r="AS23548" s="10"/>
      <c r="AT23548" s="10"/>
      <c r="AU23548" s="10"/>
      <c r="AV23548" s="10"/>
      <c r="AW23548" s="10"/>
      <c r="AX23548" s="10"/>
      <c r="AY23548" s="10"/>
      <c r="AZ23548" s="10"/>
      <c r="BA23548" s="10"/>
      <c r="BB23548" s="10"/>
      <c r="BC23548" s="10"/>
      <c r="BD23548" s="10"/>
      <c r="BE23548" s="10"/>
      <c r="BF23548" s="10"/>
      <c r="BG23548" s="6"/>
    </row>
    <row r="23549" spans="34:59" x14ac:dyDescent="0.25">
      <c r="AH23549" s="6"/>
      <c r="AI23549" s="6"/>
      <c r="AJ23549" s="6"/>
      <c r="AK23549" s="6"/>
      <c r="AL23549" s="6"/>
      <c r="AM23549" s="6"/>
      <c r="AN23549" s="6"/>
      <c r="AO23549" s="6"/>
      <c r="AP23549" s="6"/>
      <c r="AQ23549" s="6"/>
      <c r="AR23549" s="6"/>
      <c r="AS23549" s="6"/>
      <c r="AT23549" s="6"/>
      <c r="AU23549" s="6"/>
      <c r="AV23549" s="6"/>
      <c r="AW23549" s="6"/>
      <c r="AX23549" s="6"/>
      <c r="AY23549" s="6"/>
      <c r="AZ23549" s="6"/>
      <c r="BA23549" s="6"/>
      <c r="BB23549" s="6"/>
      <c r="BC23549" s="6"/>
      <c r="BD23549" s="6"/>
      <c r="BE23549" s="6"/>
      <c r="BF23549" s="6"/>
      <c r="BG23549" s="10"/>
    </row>
    <row r="23550" spans="34:59" x14ac:dyDescent="0.25">
      <c r="AH23550" s="10"/>
      <c r="AI23550" s="6"/>
    </row>
    <row r="23551" spans="34:59" x14ac:dyDescent="0.25">
      <c r="AH23551" s="6"/>
      <c r="AI23551" s="6"/>
      <c r="AJ23551" s="6"/>
      <c r="AK23551" s="6"/>
      <c r="AL23551" s="6"/>
      <c r="AM23551" s="6"/>
      <c r="AN23551" s="6"/>
      <c r="AO23551" s="6"/>
      <c r="AP23551" s="6"/>
      <c r="AQ23551" s="6"/>
      <c r="AR23551" s="6"/>
      <c r="AS23551" s="6"/>
      <c r="AT23551" s="6"/>
      <c r="AU23551" s="6"/>
      <c r="AV23551" s="6"/>
      <c r="AW23551" s="6"/>
      <c r="AX23551" s="6"/>
      <c r="AY23551" s="6"/>
      <c r="AZ23551" s="6"/>
      <c r="BA23551" s="6"/>
      <c r="BB23551" s="6"/>
      <c r="BC23551" s="6"/>
      <c r="BD23551" s="6"/>
      <c r="BE23551" s="6"/>
      <c r="BF23551" s="6"/>
      <c r="BG23551" s="6"/>
    </row>
    <row r="23552" spans="34:59" x14ac:dyDescent="0.25">
      <c r="AH23552" s="10"/>
      <c r="AI23552" s="6"/>
      <c r="AJ23552" s="10"/>
      <c r="AK23552" s="10"/>
      <c r="AL23552" s="10"/>
      <c r="AM23552" s="10"/>
      <c r="AN23552" s="10"/>
      <c r="AO23552" s="10"/>
      <c r="AP23552" s="10"/>
      <c r="AQ23552" s="10"/>
      <c r="AR23552" s="10"/>
      <c r="AS23552" s="10"/>
      <c r="AT23552" s="10"/>
      <c r="AU23552" s="10"/>
      <c r="AV23552" s="10"/>
      <c r="AW23552" s="10"/>
      <c r="AX23552" s="10"/>
      <c r="AY23552" s="10"/>
      <c r="AZ23552" s="10"/>
      <c r="BA23552" s="10"/>
      <c r="BB23552" s="10"/>
      <c r="BC23552" s="10"/>
      <c r="BD23552" s="10"/>
      <c r="BE23552" s="10"/>
      <c r="BF23552" s="10"/>
      <c r="BG23552" s="6"/>
    </row>
    <row r="23553" spans="34:59" x14ac:dyDescent="0.25">
      <c r="AH23553" s="6"/>
      <c r="AI23553" s="6"/>
      <c r="AJ23553" s="6"/>
      <c r="AK23553" s="6"/>
      <c r="AL23553" s="6"/>
      <c r="AM23553" s="6"/>
      <c r="AN23553" s="6"/>
      <c r="AO23553" s="6"/>
      <c r="AP23553" s="6"/>
      <c r="AQ23553" s="6"/>
      <c r="AR23553" s="6"/>
      <c r="AS23553" s="6"/>
      <c r="AT23553" s="6"/>
      <c r="AU23553" s="6"/>
      <c r="AV23553" s="6"/>
      <c r="AW23553" s="6"/>
      <c r="AX23553" s="6"/>
      <c r="AY23553" s="6"/>
      <c r="AZ23553" s="6"/>
      <c r="BA23553" s="6"/>
      <c r="BB23553" s="6"/>
      <c r="BC23553" s="6"/>
      <c r="BD23553" s="6"/>
      <c r="BE23553" s="6"/>
      <c r="BF23553" s="6"/>
      <c r="BG23553" s="10"/>
    </row>
    <row r="23554" spans="34:59" x14ac:dyDescent="0.25">
      <c r="AH23554" s="10"/>
      <c r="AI23554" s="6"/>
    </row>
    <row r="23555" spans="34:59" x14ac:dyDescent="0.25">
      <c r="AH23555" s="6"/>
      <c r="AI23555" s="6"/>
      <c r="AJ23555" s="6"/>
      <c r="AK23555" s="6"/>
      <c r="AL23555" s="6"/>
      <c r="AM23555" s="6"/>
      <c r="AN23555" s="6"/>
      <c r="AO23555" s="6"/>
      <c r="AP23555" s="6"/>
      <c r="AQ23555" s="6"/>
      <c r="AR23555" s="6"/>
      <c r="AS23555" s="6"/>
      <c r="AT23555" s="6"/>
      <c r="AU23555" s="6"/>
      <c r="AV23555" s="6"/>
      <c r="AW23555" s="6"/>
      <c r="AX23555" s="6"/>
      <c r="AY23555" s="6"/>
      <c r="AZ23555" s="6"/>
      <c r="BA23555" s="6"/>
      <c r="BB23555" s="6"/>
      <c r="BC23555" s="6"/>
      <c r="BD23555" s="6"/>
      <c r="BE23555" s="6"/>
      <c r="BF23555" s="6"/>
      <c r="BG23555" s="6"/>
    </row>
    <row r="23556" spans="34:59" x14ac:dyDescent="0.25">
      <c r="AH23556" s="10"/>
      <c r="AI23556" s="6"/>
      <c r="AJ23556" s="10"/>
      <c r="AK23556" s="10"/>
      <c r="AL23556" s="10"/>
      <c r="AM23556" s="10"/>
      <c r="AN23556" s="10"/>
      <c r="AO23556" s="10"/>
      <c r="AP23556" s="10"/>
      <c r="AQ23556" s="10"/>
      <c r="AR23556" s="10"/>
      <c r="AS23556" s="10"/>
      <c r="AT23556" s="10"/>
      <c r="AU23556" s="10"/>
      <c r="AV23556" s="10"/>
      <c r="AW23556" s="10"/>
      <c r="AX23556" s="10"/>
      <c r="AY23556" s="10"/>
      <c r="AZ23556" s="10"/>
      <c r="BA23556" s="10"/>
      <c r="BB23556" s="10"/>
      <c r="BC23556" s="10"/>
      <c r="BD23556" s="10"/>
      <c r="BE23556" s="10"/>
      <c r="BF23556" s="10"/>
      <c r="BG23556" s="6"/>
    </row>
    <row r="23558" spans="34:59" x14ac:dyDescent="0.25">
      <c r="AH23558" s="10"/>
      <c r="AI23558" s="6"/>
    </row>
    <row r="23559" spans="34:59" x14ac:dyDescent="0.25">
      <c r="AH23559" s="6"/>
      <c r="AI23559" s="6"/>
      <c r="AJ23559" s="6"/>
      <c r="AK23559" s="6"/>
      <c r="AL23559" s="6"/>
      <c r="AM23559" s="6"/>
      <c r="AN23559" s="6"/>
      <c r="AO23559" s="6"/>
      <c r="AP23559" s="6"/>
      <c r="AQ23559" s="6"/>
      <c r="AR23559" s="6"/>
      <c r="AS23559" s="6"/>
      <c r="AT23559" s="6"/>
      <c r="AU23559" s="6"/>
      <c r="AV23559" s="6"/>
      <c r="AW23559" s="6"/>
      <c r="AX23559" s="6"/>
      <c r="AY23559" s="6"/>
      <c r="AZ23559" s="6"/>
      <c r="BA23559" s="6"/>
      <c r="BB23559" s="6"/>
      <c r="BC23559" s="6"/>
      <c r="BD23559" s="6"/>
      <c r="BE23559" s="6"/>
      <c r="BF23559" s="6"/>
      <c r="BG23559" s="6"/>
    </row>
    <row r="23560" spans="34:59" x14ac:dyDescent="0.25">
      <c r="AH23560" s="10"/>
      <c r="AI23560" s="6"/>
      <c r="AJ23560" s="10"/>
      <c r="AK23560" s="10"/>
      <c r="AL23560" s="10"/>
      <c r="AM23560" s="10"/>
      <c r="AN23560" s="10"/>
      <c r="AO23560" s="10"/>
      <c r="AP23560" s="10"/>
      <c r="AQ23560" s="10"/>
      <c r="AR23560" s="10"/>
      <c r="AS23560" s="10"/>
      <c r="AT23560" s="10"/>
      <c r="AU23560" s="10"/>
      <c r="AV23560" s="10"/>
      <c r="AW23560" s="10"/>
      <c r="AX23560" s="10"/>
      <c r="AY23560" s="10"/>
      <c r="AZ23560" s="10"/>
      <c r="BA23560" s="10"/>
      <c r="BB23560" s="10"/>
      <c r="BC23560" s="10"/>
      <c r="BD23560" s="10"/>
      <c r="BE23560" s="10"/>
      <c r="BF23560" s="10"/>
      <c r="BG23560" s="6"/>
    </row>
    <row r="23561" spans="34:59" x14ac:dyDescent="0.25">
      <c r="AH23561" s="6"/>
      <c r="AI23561" s="6"/>
      <c r="AJ23561" s="6"/>
      <c r="AK23561" s="6"/>
      <c r="AL23561" s="6"/>
      <c r="AM23561" s="6"/>
      <c r="AN23561" s="6"/>
      <c r="AO23561" s="6"/>
      <c r="AP23561" s="6"/>
      <c r="AQ23561" s="6"/>
      <c r="AR23561" s="6"/>
      <c r="AS23561" s="6"/>
      <c r="AT23561" s="6"/>
      <c r="AU23561" s="6"/>
      <c r="AV23561" s="6"/>
      <c r="AW23561" s="6"/>
      <c r="AX23561" s="6"/>
      <c r="AY23561" s="6"/>
      <c r="AZ23561" s="6"/>
      <c r="BA23561" s="6"/>
      <c r="BB23561" s="6"/>
      <c r="BC23561" s="6"/>
      <c r="BD23561" s="6"/>
      <c r="BE23561" s="6"/>
      <c r="BF23561" s="6"/>
      <c r="BG23561" s="10"/>
    </row>
    <row r="23562" spans="34:59" x14ac:dyDescent="0.25">
      <c r="AH23562" s="10"/>
      <c r="AI23562" s="6"/>
    </row>
    <row r="23563" spans="34:59" x14ac:dyDescent="0.25">
      <c r="AH23563" s="6"/>
      <c r="AI23563" s="6"/>
      <c r="AJ23563" s="6"/>
      <c r="AK23563" s="6"/>
      <c r="AL23563" s="6"/>
      <c r="AM23563" s="6"/>
      <c r="AN23563" s="6"/>
      <c r="AO23563" s="6"/>
      <c r="AP23563" s="6"/>
      <c r="AQ23563" s="6"/>
      <c r="AR23563" s="6"/>
      <c r="AS23563" s="6"/>
      <c r="AT23563" s="6"/>
      <c r="AU23563" s="6"/>
      <c r="AV23563" s="6"/>
      <c r="AW23563" s="6"/>
      <c r="AX23563" s="6"/>
      <c r="AY23563" s="6"/>
      <c r="AZ23563" s="6"/>
      <c r="BA23563" s="6"/>
      <c r="BB23563" s="6"/>
      <c r="BC23563" s="6"/>
      <c r="BD23563" s="6"/>
      <c r="BE23563" s="6"/>
      <c r="BF23563" s="6"/>
      <c r="BG23563" s="6"/>
    </row>
    <row r="23564" spans="34:59" x14ac:dyDescent="0.25">
      <c r="AH23564" s="10"/>
      <c r="AI23564" s="6"/>
      <c r="AJ23564" s="10"/>
      <c r="AK23564" s="10"/>
      <c r="AL23564" s="10"/>
      <c r="AM23564" s="10"/>
      <c r="AN23564" s="10"/>
      <c r="AO23564" s="10"/>
      <c r="AP23564" s="10"/>
      <c r="AQ23564" s="10"/>
      <c r="AR23564" s="10"/>
      <c r="AS23564" s="10"/>
      <c r="AT23564" s="10"/>
      <c r="AU23564" s="10"/>
      <c r="AV23564" s="10"/>
      <c r="AW23564" s="10"/>
      <c r="AX23564" s="10"/>
      <c r="AY23564" s="10"/>
      <c r="AZ23564" s="10"/>
      <c r="BA23564" s="10"/>
      <c r="BB23564" s="10"/>
      <c r="BC23564" s="10"/>
      <c r="BD23564" s="10"/>
      <c r="BE23564" s="10"/>
      <c r="BF23564" s="10"/>
      <c r="BG23564" s="6"/>
    </row>
    <row r="23565" spans="34:59" x14ac:dyDescent="0.25">
      <c r="AH23565" s="6"/>
      <c r="AI23565" s="6"/>
      <c r="AJ23565" s="6"/>
      <c r="AK23565" s="6"/>
      <c r="AL23565" s="6"/>
      <c r="AM23565" s="6"/>
      <c r="AN23565" s="6"/>
      <c r="AO23565" s="6"/>
      <c r="AP23565" s="6"/>
      <c r="AQ23565" s="6"/>
      <c r="AR23565" s="6"/>
      <c r="AS23565" s="6"/>
      <c r="AT23565" s="6"/>
      <c r="AU23565" s="6"/>
      <c r="AV23565" s="6"/>
      <c r="AW23565" s="6"/>
      <c r="AX23565" s="6"/>
      <c r="AY23565" s="6"/>
      <c r="AZ23565" s="6"/>
      <c r="BA23565" s="6"/>
      <c r="BB23565" s="6"/>
      <c r="BC23565" s="6"/>
      <c r="BD23565" s="6"/>
      <c r="BE23565" s="6"/>
      <c r="BF23565" s="6"/>
      <c r="BG23565" s="10"/>
    </row>
    <row r="23566" spans="34:59" x14ac:dyDescent="0.25">
      <c r="AH23566" s="10"/>
      <c r="AI23566" s="6"/>
    </row>
    <row r="23567" spans="34:59" x14ac:dyDescent="0.25">
      <c r="AH23567" s="6"/>
      <c r="AI23567" s="6"/>
      <c r="AJ23567" s="6"/>
      <c r="AK23567" s="6"/>
      <c r="AL23567" s="6"/>
      <c r="AM23567" s="6"/>
      <c r="AN23567" s="6"/>
      <c r="AO23567" s="6"/>
      <c r="AP23567" s="6"/>
      <c r="AQ23567" s="6"/>
      <c r="AR23567" s="6"/>
      <c r="AS23567" s="6"/>
      <c r="AT23567" s="6"/>
      <c r="AU23567" s="6"/>
      <c r="AV23567" s="6"/>
      <c r="AW23567" s="6"/>
      <c r="AX23567" s="6"/>
      <c r="AY23567" s="6"/>
      <c r="AZ23567" s="6"/>
      <c r="BA23567" s="6"/>
      <c r="BB23567" s="6"/>
      <c r="BC23567" s="6"/>
      <c r="BD23567" s="6"/>
      <c r="BE23567" s="6"/>
      <c r="BF23567" s="6"/>
      <c r="BG23567" s="6"/>
    </row>
    <row r="23568" spans="34:59" x14ac:dyDescent="0.25">
      <c r="AH23568" s="10"/>
      <c r="AI23568" s="6"/>
      <c r="AJ23568" s="10"/>
      <c r="AK23568" s="10"/>
      <c r="AL23568" s="10"/>
      <c r="AM23568" s="10"/>
      <c r="AN23568" s="10"/>
      <c r="AO23568" s="10"/>
      <c r="AP23568" s="10"/>
      <c r="AQ23568" s="10"/>
      <c r="AR23568" s="10"/>
      <c r="AS23568" s="10"/>
      <c r="AT23568" s="10"/>
      <c r="AU23568" s="10"/>
      <c r="AV23568" s="10"/>
      <c r="AW23568" s="10"/>
      <c r="AX23568" s="10"/>
      <c r="AY23568" s="10"/>
      <c r="AZ23568" s="10"/>
      <c r="BA23568" s="10"/>
      <c r="BB23568" s="10"/>
      <c r="BC23568" s="10"/>
      <c r="BD23568" s="10"/>
      <c r="BE23568" s="10"/>
      <c r="BF23568" s="10"/>
      <c r="BG23568" s="6"/>
    </row>
    <row r="23569" spans="34:59" x14ac:dyDescent="0.25">
      <c r="AH23569" s="6"/>
      <c r="AI23569" s="6"/>
      <c r="AJ23569" s="6"/>
      <c r="AK23569" s="6"/>
      <c r="AL23569" s="6"/>
      <c r="AM23569" s="6"/>
      <c r="AN23569" s="6"/>
      <c r="AO23569" s="6"/>
      <c r="AP23569" s="6"/>
      <c r="AQ23569" s="6"/>
      <c r="AR23569" s="6"/>
      <c r="AS23569" s="6"/>
      <c r="AT23569" s="6"/>
      <c r="AU23569" s="6"/>
      <c r="AV23569" s="6"/>
      <c r="AW23569" s="6"/>
      <c r="AX23569" s="6"/>
      <c r="AY23569" s="6"/>
      <c r="AZ23569" s="6"/>
      <c r="BA23569" s="6"/>
      <c r="BB23569" s="6"/>
      <c r="BC23569" s="6"/>
      <c r="BD23569" s="6"/>
      <c r="BE23569" s="6"/>
      <c r="BF23569" s="6"/>
      <c r="BG23569" s="10"/>
    </row>
    <row r="23570" spans="34:59" x14ac:dyDescent="0.25">
      <c r="AH23570" s="10"/>
      <c r="AI23570" s="6"/>
    </row>
    <row r="23571" spans="34:59" x14ac:dyDescent="0.25">
      <c r="AH23571" s="6"/>
      <c r="AI23571" s="6"/>
      <c r="AJ23571" s="6"/>
      <c r="AK23571" s="6"/>
      <c r="AL23571" s="6"/>
      <c r="AM23571" s="6"/>
      <c r="AN23571" s="6"/>
      <c r="AO23571" s="6"/>
      <c r="AP23571" s="6"/>
      <c r="AQ23571" s="6"/>
      <c r="AR23571" s="6"/>
      <c r="AS23571" s="6"/>
      <c r="AT23571" s="6"/>
      <c r="AU23571" s="6"/>
      <c r="AV23571" s="6"/>
      <c r="AW23571" s="6"/>
      <c r="AX23571" s="6"/>
      <c r="AY23571" s="6"/>
      <c r="AZ23571" s="6"/>
      <c r="BA23571" s="6"/>
      <c r="BB23571" s="6"/>
      <c r="BC23571" s="6"/>
      <c r="BD23571" s="6"/>
      <c r="BE23571" s="6"/>
      <c r="BF23571" s="6"/>
      <c r="BG23571" s="6"/>
    </row>
    <row r="23572" spans="34:59" x14ac:dyDescent="0.25">
      <c r="AH23572" s="10"/>
      <c r="AI23572" s="6"/>
      <c r="AJ23572" s="10"/>
      <c r="AK23572" s="10"/>
      <c r="AL23572" s="10"/>
      <c r="AM23572" s="10"/>
      <c r="AN23572" s="10"/>
      <c r="AO23572" s="10"/>
      <c r="AP23572" s="10"/>
      <c r="AQ23572" s="10"/>
      <c r="AR23572" s="10"/>
      <c r="AS23572" s="10"/>
      <c r="AT23572" s="10"/>
      <c r="AU23572" s="10"/>
      <c r="AV23572" s="10"/>
      <c r="AW23572" s="10"/>
      <c r="AX23572" s="10"/>
      <c r="AY23572" s="10"/>
      <c r="AZ23572" s="10"/>
      <c r="BA23572" s="10"/>
      <c r="BB23572" s="10"/>
      <c r="BC23572" s="10"/>
      <c r="BD23572" s="10"/>
      <c r="BE23572" s="10"/>
      <c r="BF23572" s="10"/>
      <c r="BG23572" s="6"/>
    </row>
    <row r="23574" spans="34:59" x14ac:dyDescent="0.25">
      <c r="AH23574" s="10"/>
      <c r="AI23574" s="6"/>
    </row>
    <row r="23575" spans="34:59" x14ac:dyDescent="0.25">
      <c r="AH23575" s="6"/>
      <c r="AI23575" s="6"/>
      <c r="AJ23575" s="6"/>
      <c r="AK23575" s="6"/>
      <c r="AL23575" s="6"/>
      <c r="AM23575" s="6"/>
      <c r="AN23575" s="6"/>
      <c r="AO23575" s="6"/>
      <c r="AP23575" s="6"/>
      <c r="AQ23575" s="6"/>
      <c r="AR23575" s="6"/>
      <c r="AS23575" s="6"/>
      <c r="AT23575" s="6"/>
      <c r="AU23575" s="6"/>
      <c r="AV23575" s="6"/>
      <c r="AW23575" s="6"/>
      <c r="AX23575" s="6"/>
      <c r="AY23575" s="6"/>
      <c r="AZ23575" s="6"/>
      <c r="BA23575" s="6"/>
      <c r="BB23575" s="6"/>
      <c r="BC23575" s="6"/>
      <c r="BD23575" s="6"/>
      <c r="BE23575" s="6"/>
      <c r="BF23575" s="6"/>
      <c r="BG23575" s="6"/>
    </row>
    <row r="23576" spans="34:59" x14ac:dyDescent="0.25">
      <c r="AH23576" s="10"/>
      <c r="AI23576" s="6"/>
      <c r="AJ23576" s="10"/>
      <c r="AK23576" s="10"/>
      <c r="AL23576" s="10"/>
      <c r="AM23576" s="10"/>
      <c r="AN23576" s="10"/>
      <c r="AO23576" s="10"/>
      <c r="AP23576" s="10"/>
      <c r="AQ23576" s="10"/>
      <c r="AR23576" s="10"/>
      <c r="AS23576" s="10"/>
      <c r="AT23576" s="10"/>
      <c r="AU23576" s="10"/>
      <c r="AV23576" s="10"/>
      <c r="AW23576" s="10"/>
      <c r="AX23576" s="10"/>
      <c r="AY23576" s="10"/>
      <c r="AZ23576" s="10"/>
      <c r="BA23576" s="10"/>
      <c r="BB23576" s="10"/>
      <c r="BC23576" s="10"/>
      <c r="BD23576" s="10"/>
      <c r="BE23576" s="10"/>
      <c r="BF23576" s="10"/>
      <c r="BG23576" s="6"/>
    </row>
    <row r="23577" spans="34:59" x14ac:dyDescent="0.25">
      <c r="AH23577" s="6"/>
      <c r="AI23577" s="6"/>
      <c r="AJ23577" s="6"/>
      <c r="AK23577" s="6"/>
      <c r="AL23577" s="6"/>
      <c r="AM23577" s="6"/>
      <c r="AN23577" s="6"/>
      <c r="AO23577" s="6"/>
      <c r="AP23577" s="6"/>
      <c r="AQ23577" s="6"/>
      <c r="AR23577" s="6"/>
      <c r="AS23577" s="6"/>
      <c r="AT23577" s="6"/>
      <c r="AU23577" s="6"/>
      <c r="AV23577" s="6"/>
      <c r="AW23577" s="6"/>
      <c r="AX23577" s="6"/>
      <c r="AY23577" s="6"/>
      <c r="AZ23577" s="6"/>
      <c r="BA23577" s="6"/>
      <c r="BB23577" s="6"/>
      <c r="BC23577" s="6"/>
      <c r="BD23577" s="6"/>
      <c r="BE23577" s="6"/>
      <c r="BF23577" s="6"/>
      <c r="BG23577" s="10"/>
    </row>
    <row r="23578" spans="34:59" x14ac:dyDescent="0.25">
      <c r="AH23578" s="10"/>
      <c r="AI23578" s="6"/>
    </row>
    <row r="23579" spans="34:59" x14ac:dyDescent="0.25">
      <c r="AH23579" s="6"/>
      <c r="AI23579" s="6"/>
      <c r="AJ23579" s="6"/>
      <c r="AK23579" s="6"/>
      <c r="AL23579" s="6"/>
      <c r="AM23579" s="6"/>
      <c r="AN23579" s="6"/>
      <c r="AO23579" s="6"/>
      <c r="AP23579" s="6"/>
      <c r="AQ23579" s="6"/>
      <c r="AR23579" s="6"/>
      <c r="AS23579" s="6"/>
      <c r="AT23579" s="6"/>
      <c r="AU23579" s="6"/>
      <c r="AV23579" s="6"/>
      <c r="AW23579" s="6"/>
      <c r="AX23579" s="6"/>
      <c r="AY23579" s="6"/>
      <c r="AZ23579" s="6"/>
      <c r="BA23579" s="6"/>
      <c r="BB23579" s="6"/>
      <c r="BC23579" s="6"/>
      <c r="BD23579" s="6"/>
      <c r="BE23579" s="6"/>
      <c r="BF23579" s="6"/>
      <c r="BG23579" s="6"/>
    </row>
    <row r="23580" spans="34:59" x14ac:dyDescent="0.25">
      <c r="AH23580" s="10"/>
      <c r="AI23580" s="6"/>
      <c r="AJ23580" s="10"/>
      <c r="AK23580" s="10"/>
      <c r="AL23580" s="10"/>
      <c r="AM23580" s="10"/>
      <c r="AN23580" s="10"/>
      <c r="AO23580" s="10"/>
      <c r="AP23580" s="10"/>
      <c r="AQ23580" s="10"/>
      <c r="AR23580" s="10"/>
      <c r="AS23580" s="10"/>
      <c r="AT23580" s="10"/>
      <c r="AU23580" s="10"/>
      <c r="AV23580" s="10"/>
      <c r="AW23580" s="10"/>
      <c r="AX23580" s="10"/>
      <c r="AY23580" s="10"/>
      <c r="AZ23580" s="10"/>
      <c r="BA23580" s="10"/>
      <c r="BB23580" s="10"/>
      <c r="BC23580" s="10"/>
      <c r="BD23580" s="10"/>
      <c r="BE23580" s="10"/>
      <c r="BF23580" s="10"/>
      <c r="BG23580" s="6"/>
    </row>
    <row r="23581" spans="34:59" x14ac:dyDescent="0.25">
      <c r="AH23581" s="6"/>
      <c r="AI23581" s="6"/>
      <c r="AJ23581" s="6"/>
      <c r="AK23581" s="6"/>
      <c r="AL23581" s="6"/>
      <c r="AM23581" s="6"/>
      <c r="AN23581" s="6"/>
      <c r="AO23581" s="6"/>
      <c r="AP23581" s="6"/>
      <c r="AQ23581" s="6"/>
      <c r="AR23581" s="6"/>
      <c r="AS23581" s="6"/>
      <c r="AT23581" s="6"/>
      <c r="AU23581" s="6"/>
      <c r="AV23581" s="6"/>
      <c r="AW23581" s="6"/>
      <c r="AX23581" s="6"/>
      <c r="AY23581" s="6"/>
      <c r="AZ23581" s="6"/>
      <c r="BA23581" s="6"/>
      <c r="BB23581" s="6"/>
      <c r="BC23581" s="6"/>
      <c r="BD23581" s="6"/>
      <c r="BE23581" s="6"/>
      <c r="BF23581" s="6"/>
      <c r="BG23581" s="10"/>
    </row>
    <row r="23582" spans="34:59" x14ac:dyDescent="0.25">
      <c r="AH23582" s="10"/>
      <c r="AI23582" s="6"/>
    </row>
    <row r="23583" spans="34:59" x14ac:dyDescent="0.25">
      <c r="AH23583" s="6"/>
      <c r="AI23583" s="6"/>
      <c r="AJ23583" s="6"/>
      <c r="AK23583" s="6"/>
      <c r="AL23583" s="6"/>
      <c r="AM23583" s="6"/>
      <c r="AN23583" s="6"/>
      <c r="AO23583" s="6"/>
      <c r="AP23583" s="6"/>
      <c r="AQ23583" s="6"/>
      <c r="AR23583" s="6"/>
      <c r="AS23583" s="6"/>
      <c r="AT23583" s="6"/>
      <c r="AU23583" s="6"/>
      <c r="AV23583" s="6"/>
      <c r="AW23583" s="6"/>
      <c r="AX23583" s="6"/>
      <c r="AY23583" s="6"/>
      <c r="AZ23583" s="6"/>
      <c r="BA23583" s="6"/>
      <c r="BB23583" s="6"/>
      <c r="BC23583" s="6"/>
      <c r="BD23583" s="6"/>
      <c r="BE23583" s="6"/>
      <c r="BF23583" s="6"/>
      <c r="BG23583" s="6"/>
    </row>
    <row r="23584" spans="34:59" x14ac:dyDescent="0.25">
      <c r="AH23584" s="10"/>
      <c r="AI23584" s="6"/>
      <c r="AJ23584" s="10"/>
      <c r="AK23584" s="10"/>
      <c r="AL23584" s="10"/>
      <c r="AM23584" s="10"/>
      <c r="AN23584" s="10"/>
      <c r="AO23584" s="10"/>
      <c r="AP23584" s="10"/>
      <c r="AQ23584" s="10"/>
      <c r="AR23584" s="10"/>
      <c r="AS23584" s="10"/>
      <c r="AT23584" s="10"/>
      <c r="AU23584" s="10"/>
      <c r="AV23584" s="10"/>
      <c r="AW23584" s="10"/>
      <c r="AX23584" s="10"/>
      <c r="AY23584" s="10"/>
      <c r="AZ23584" s="10"/>
      <c r="BA23584" s="10"/>
      <c r="BB23584" s="10"/>
      <c r="BC23584" s="10"/>
      <c r="BD23584" s="10"/>
      <c r="BE23584" s="10"/>
      <c r="BF23584" s="10"/>
      <c r="BG23584" s="6"/>
    </row>
    <row r="23585" spans="34:59" x14ac:dyDescent="0.25">
      <c r="AH23585" s="6"/>
      <c r="AI23585" s="6"/>
      <c r="AJ23585" s="6"/>
      <c r="AK23585" s="6"/>
      <c r="AL23585" s="6"/>
      <c r="AM23585" s="6"/>
      <c r="AN23585" s="6"/>
      <c r="AO23585" s="6"/>
      <c r="AP23585" s="6"/>
      <c r="AQ23585" s="6"/>
      <c r="AR23585" s="6"/>
      <c r="AS23585" s="6"/>
      <c r="AT23585" s="6"/>
      <c r="AU23585" s="6"/>
      <c r="AV23585" s="6"/>
      <c r="AW23585" s="6"/>
      <c r="AX23585" s="6"/>
      <c r="AY23585" s="6"/>
      <c r="AZ23585" s="6"/>
      <c r="BA23585" s="6"/>
      <c r="BB23585" s="6"/>
      <c r="BC23585" s="6"/>
      <c r="BD23585" s="6"/>
      <c r="BE23585" s="6"/>
      <c r="BF23585" s="6"/>
      <c r="BG23585" s="10"/>
    </row>
    <row r="23586" spans="34:59" x14ac:dyDescent="0.25">
      <c r="AH23586" s="10"/>
      <c r="AI23586" s="6"/>
    </row>
    <row r="23587" spans="34:59" x14ac:dyDescent="0.25">
      <c r="AH23587" s="6"/>
      <c r="AI23587" s="6"/>
      <c r="AJ23587" s="6"/>
      <c r="AK23587" s="6"/>
      <c r="AL23587" s="6"/>
      <c r="AM23587" s="6"/>
      <c r="AN23587" s="6"/>
      <c r="AO23587" s="6"/>
      <c r="AP23587" s="6"/>
      <c r="AQ23587" s="6"/>
      <c r="AR23587" s="6"/>
      <c r="AS23587" s="6"/>
      <c r="AT23587" s="6"/>
      <c r="AU23587" s="6"/>
      <c r="AV23587" s="6"/>
      <c r="AW23587" s="6"/>
      <c r="AX23587" s="6"/>
      <c r="AY23587" s="6"/>
      <c r="AZ23587" s="6"/>
      <c r="BA23587" s="6"/>
      <c r="BB23587" s="6"/>
      <c r="BC23587" s="6"/>
      <c r="BD23587" s="6"/>
      <c r="BE23587" s="6"/>
      <c r="BF23587" s="6"/>
      <c r="BG23587" s="6"/>
    </row>
    <row r="23588" spans="34:59" x14ac:dyDescent="0.25">
      <c r="AH23588" s="10"/>
      <c r="AI23588" s="6"/>
      <c r="AJ23588" s="10"/>
      <c r="AK23588" s="10"/>
      <c r="AL23588" s="10"/>
      <c r="AM23588" s="10"/>
      <c r="AN23588" s="10"/>
      <c r="AO23588" s="10"/>
      <c r="AP23588" s="10"/>
      <c r="AQ23588" s="10"/>
      <c r="AR23588" s="10"/>
      <c r="AS23588" s="10"/>
      <c r="AT23588" s="10"/>
      <c r="AU23588" s="10"/>
      <c r="AV23588" s="10"/>
      <c r="AW23588" s="10"/>
      <c r="AX23588" s="10"/>
      <c r="AY23588" s="10"/>
      <c r="AZ23588" s="10"/>
      <c r="BA23588" s="10"/>
      <c r="BB23588" s="10"/>
      <c r="BC23588" s="10"/>
      <c r="BD23588" s="10"/>
      <c r="BE23588" s="10"/>
      <c r="BF23588" s="10"/>
      <c r="BG23588" s="6"/>
    </row>
    <row r="23590" spans="34:59" x14ac:dyDescent="0.25">
      <c r="AH23590" s="10"/>
      <c r="AI23590" s="6"/>
    </row>
    <row r="23591" spans="34:59" x14ac:dyDescent="0.25">
      <c r="AH23591" s="6"/>
      <c r="AI23591" s="6"/>
      <c r="AJ23591" s="6"/>
      <c r="AK23591" s="6"/>
      <c r="AL23591" s="6"/>
      <c r="AM23591" s="6"/>
      <c r="AN23591" s="6"/>
      <c r="AO23591" s="6"/>
      <c r="AP23591" s="6"/>
      <c r="AQ23591" s="6"/>
      <c r="AR23591" s="6"/>
      <c r="AS23591" s="6"/>
      <c r="AT23591" s="6"/>
      <c r="AU23591" s="6"/>
      <c r="AV23591" s="6"/>
      <c r="AW23591" s="6"/>
      <c r="AX23591" s="6"/>
      <c r="AY23591" s="6"/>
      <c r="AZ23591" s="6"/>
      <c r="BA23591" s="6"/>
      <c r="BB23591" s="6"/>
      <c r="BC23591" s="6"/>
      <c r="BD23591" s="6"/>
      <c r="BE23591" s="6"/>
      <c r="BF23591" s="6"/>
      <c r="BG23591" s="6"/>
    </row>
    <row r="23592" spans="34:59" x14ac:dyDescent="0.25">
      <c r="AH23592" s="10"/>
      <c r="AI23592" s="6"/>
      <c r="AJ23592" s="10"/>
      <c r="AK23592" s="10"/>
      <c r="AL23592" s="10"/>
      <c r="AM23592" s="10"/>
      <c r="AN23592" s="10"/>
      <c r="AO23592" s="10"/>
      <c r="AP23592" s="10"/>
      <c r="AQ23592" s="10"/>
      <c r="AR23592" s="10"/>
      <c r="AS23592" s="10"/>
      <c r="AT23592" s="10"/>
      <c r="AU23592" s="10"/>
      <c r="AV23592" s="10"/>
      <c r="AW23592" s="10"/>
      <c r="AX23592" s="10"/>
      <c r="AY23592" s="10"/>
      <c r="AZ23592" s="10"/>
      <c r="BA23592" s="10"/>
      <c r="BB23592" s="10"/>
      <c r="BC23592" s="10"/>
      <c r="BD23592" s="10"/>
      <c r="BE23592" s="10"/>
      <c r="BF23592" s="10"/>
      <c r="BG23592" s="6"/>
    </row>
    <row r="23593" spans="34:59" x14ac:dyDescent="0.25">
      <c r="AH23593" s="6"/>
      <c r="AI23593" s="6"/>
      <c r="AJ23593" s="6"/>
      <c r="AK23593" s="6"/>
      <c r="AL23593" s="6"/>
      <c r="AM23593" s="6"/>
      <c r="AN23593" s="6"/>
      <c r="AO23593" s="6"/>
      <c r="AP23593" s="6"/>
      <c r="AQ23593" s="6"/>
      <c r="AR23593" s="6"/>
      <c r="AS23593" s="6"/>
      <c r="AT23593" s="6"/>
      <c r="AU23593" s="6"/>
      <c r="AV23593" s="6"/>
      <c r="AW23593" s="6"/>
      <c r="AX23593" s="6"/>
      <c r="AY23593" s="6"/>
      <c r="AZ23593" s="6"/>
      <c r="BA23593" s="6"/>
      <c r="BB23593" s="6"/>
      <c r="BC23593" s="6"/>
      <c r="BD23593" s="6"/>
      <c r="BE23593" s="6"/>
      <c r="BF23593" s="6"/>
      <c r="BG23593" s="10"/>
    </row>
    <row r="23594" spans="34:59" x14ac:dyDescent="0.25">
      <c r="AH23594" s="10"/>
      <c r="AI23594" s="6"/>
    </row>
    <row r="23595" spans="34:59" x14ac:dyDescent="0.25">
      <c r="AH23595" s="6"/>
      <c r="AI23595" s="6"/>
      <c r="AJ23595" s="6"/>
      <c r="AK23595" s="6"/>
      <c r="AL23595" s="6"/>
      <c r="AM23595" s="6"/>
      <c r="AN23595" s="6"/>
      <c r="AO23595" s="6"/>
      <c r="AP23595" s="6"/>
      <c r="AQ23595" s="6"/>
      <c r="AR23595" s="6"/>
      <c r="AS23595" s="6"/>
      <c r="AT23595" s="6"/>
      <c r="AU23595" s="6"/>
      <c r="AV23595" s="6"/>
      <c r="AW23595" s="6"/>
      <c r="AX23595" s="6"/>
      <c r="AY23595" s="6"/>
      <c r="AZ23595" s="6"/>
      <c r="BA23595" s="6"/>
      <c r="BB23595" s="6"/>
      <c r="BC23595" s="6"/>
      <c r="BD23595" s="6"/>
      <c r="BE23595" s="6"/>
      <c r="BF23595" s="6"/>
      <c r="BG23595" s="6"/>
    </row>
    <row r="23596" spans="34:59" x14ac:dyDescent="0.25">
      <c r="AH23596" s="10"/>
      <c r="AI23596" s="6"/>
      <c r="AJ23596" s="10"/>
      <c r="AK23596" s="10"/>
      <c r="AL23596" s="10"/>
      <c r="AM23596" s="10"/>
      <c r="AN23596" s="10"/>
      <c r="AO23596" s="10"/>
      <c r="AP23596" s="10"/>
      <c r="AQ23596" s="10"/>
      <c r="AR23596" s="10"/>
      <c r="AS23596" s="10"/>
      <c r="AT23596" s="10"/>
      <c r="AU23596" s="10"/>
      <c r="AV23596" s="10"/>
      <c r="AW23596" s="10"/>
      <c r="AX23596" s="10"/>
      <c r="AY23596" s="10"/>
      <c r="AZ23596" s="10"/>
      <c r="BA23596" s="10"/>
      <c r="BB23596" s="10"/>
      <c r="BC23596" s="10"/>
      <c r="BD23596" s="10"/>
      <c r="BE23596" s="10"/>
      <c r="BF23596" s="10"/>
      <c r="BG23596" s="6"/>
    </row>
    <row r="23597" spans="34:59" x14ac:dyDescent="0.25">
      <c r="AH23597" s="6"/>
      <c r="AI23597" s="6"/>
      <c r="AJ23597" s="6"/>
      <c r="AK23597" s="6"/>
      <c r="AL23597" s="6"/>
      <c r="AM23597" s="6"/>
      <c r="AN23597" s="6"/>
      <c r="AO23597" s="6"/>
      <c r="AP23597" s="6"/>
      <c r="AQ23597" s="6"/>
      <c r="AR23597" s="6"/>
      <c r="AS23597" s="6"/>
      <c r="AT23597" s="6"/>
      <c r="AU23597" s="6"/>
      <c r="AV23597" s="6"/>
      <c r="AW23597" s="6"/>
      <c r="AX23597" s="6"/>
      <c r="AY23597" s="6"/>
      <c r="AZ23597" s="6"/>
      <c r="BA23597" s="6"/>
      <c r="BB23597" s="6"/>
      <c r="BC23597" s="6"/>
      <c r="BD23597" s="6"/>
      <c r="BE23597" s="6"/>
      <c r="BF23597" s="6"/>
      <c r="BG23597" s="10"/>
    </row>
    <row r="23598" spans="34:59" x14ac:dyDescent="0.25">
      <c r="AH23598" s="10"/>
      <c r="AI23598" s="6"/>
    </row>
    <row r="23599" spans="34:59" x14ac:dyDescent="0.25">
      <c r="AH23599" s="6"/>
      <c r="AI23599" s="6"/>
      <c r="AJ23599" s="6"/>
      <c r="AK23599" s="6"/>
      <c r="AL23599" s="6"/>
      <c r="AM23599" s="6"/>
      <c r="AN23599" s="6"/>
      <c r="AO23599" s="6"/>
      <c r="AP23599" s="6"/>
      <c r="AQ23599" s="6"/>
      <c r="AR23599" s="6"/>
      <c r="AS23599" s="6"/>
      <c r="AT23599" s="6"/>
      <c r="AU23599" s="6"/>
      <c r="AV23599" s="6"/>
      <c r="AW23599" s="6"/>
      <c r="AX23599" s="6"/>
      <c r="AY23599" s="6"/>
      <c r="AZ23599" s="6"/>
      <c r="BA23599" s="6"/>
      <c r="BB23599" s="6"/>
      <c r="BC23599" s="6"/>
      <c r="BD23599" s="6"/>
      <c r="BE23599" s="6"/>
      <c r="BF23599" s="6"/>
      <c r="BG23599" s="6"/>
    </row>
    <row r="23600" spans="34:59" x14ac:dyDescent="0.25">
      <c r="AH23600" s="10"/>
      <c r="AI23600" s="6"/>
      <c r="AJ23600" s="10"/>
      <c r="AK23600" s="10"/>
      <c r="AL23600" s="10"/>
      <c r="AM23600" s="10"/>
      <c r="AN23600" s="10"/>
      <c r="AO23600" s="10"/>
      <c r="AP23600" s="10"/>
      <c r="AQ23600" s="10"/>
      <c r="AR23600" s="10"/>
      <c r="AS23600" s="10"/>
      <c r="AT23600" s="10"/>
      <c r="AU23600" s="10"/>
      <c r="AV23600" s="10"/>
      <c r="AW23600" s="10"/>
      <c r="AX23600" s="10"/>
      <c r="AY23600" s="10"/>
      <c r="AZ23600" s="10"/>
      <c r="BA23600" s="10"/>
      <c r="BB23600" s="10"/>
      <c r="BC23600" s="10"/>
      <c r="BD23600" s="10"/>
      <c r="BE23600" s="10"/>
      <c r="BF23600" s="10"/>
      <c r="BG23600" s="6"/>
    </row>
    <row r="23601" spans="34:59" x14ac:dyDescent="0.25">
      <c r="AH23601" s="6"/>
      <c r="AI23601" s="6"/>
      <c r="AJ23601" s="6"/>
      <c r="AK23601" s="6"/>
      <c r="AL23601" s="6"/>
      <c r="AM23601" s="6"/>
      <c r="AN23601" s="6"/>
      <c r="AO23601" s="6"/>
      <c r="AP23601" s="6"/>
      <c r="AQ23601" s="6"/>
      <c r="AR23601" s="6"/>
      <c r="AS23601" s="6"/>
      <c r="AT23601" s="6"/>
      <c r="AU23601" s="6"/>
      <c r="AV23601" s="6"/>
      <c r="AW23601" s="6"/>
      <c r="AX23601" s="6"/>
      <c r="AY23601" s="6"/>
      <c r="AZ23601" s="6"/>
      <c r="BA23601" s="6"/>
      <c r="BB23601" s="6"/>
      <c r="BC23601" s="6"/>
      <c r="BD23601" s="6"/>
      <c r="BE23601" s="6"/>
      <c r="BF23601" s="6"/>
      <c r="BG23601" s="10"/>
    </row>
    <row r="23602" spans="34:59" x14ac:dyDescent="0.25">
      <c r="AH23602" s="10"/>
      <c r="AI23602" s="6"/>
    </row>
    <row r="23603" spans="34:59" x14ac:dyDescent="0.25">
      <c r="AH23603" s="6"/>
      <c r="AI23603" s="6"/>
      <c r="AJ23603" s="6"/>
      <c r="AK23603" s="6"/>
      <c r="AL23603" s="6"/>
      <c r="AM23603" s="6"/>
      <c r="AN23603" s="6"/>
      <c r="AO23603" s="6"/>
      <c r="AP23603" s="6"/>
      <c r="AQ23603" s="6"/>
      <c r="AR23603" s="6"/>
      <c r="AS23603" s="6"/>
      <c r="AT23603" s="6"/>
      <c r="AU23603" s="6"/>
      <c r="AV23603" s="6"/>
      <c r="AW23603" s="6"/>
      <c r="AX23603" s="6"/>
      <c r="AY23603" s="6"/>
      <c r="AZ23603" s="6"/>
      <c r="BA23603" s="6"/>
      <c r="BB23603" s="6"/>
      <c r="BC23603" s="6"/>
      <c r="BD23603" s="6"/>
      <c r="BE23603" s="6"/>
      <c r="BF23603" s="6"/>
      <c r="BG23603" s="6"/>
    </row>
    <row r="23604" spans="34:59" x14ac:dyDescent="0.25">
      <c r="AH23604" s="10"/>
      <c r="AI23604" s="6"/>
      <c r="AJ23604" s="10"/>
      <c r="AK23604" s="10"/>
      <c r="AL23604" s="10"/>
      <c r="AM23604" s="10"/>
      <c r="AN23604" s="10"/>
      <c r="AO23604" s="10"/>
      <c r="AP23604" s="10"/>
      <c r="AQ23604" s="10"/>
      <c r="AR23604" s="10"/>
      <c r="AS23604" s="10"/>
      <c r="AT23604" s="10"/>
      <c r="AU23604" s="10"/>
      <c r="AV23604" s="10"/>
      <c r="AW23604" s="10"/>
      <c r="AX23604" s="10"/>
      <c r="AY23604" s="10"/>
      <c r="AZ23604" s="10"/>
      <c r="BA23604" s="10"/>
      <c r="BB23604" s="10"/>
      <c r="BC23604" s="10"/>
      <c r="BD23604" s="10"/>
      <c r="BE23604" s="10"/>
      <c r="BF23604" s="10"/>
      <c r="BG23604" s="6"/>
    </row>
    <row r="23606" spans="34:59" x14ac:dyDescent="0.25">
      <c r="AH23606" s="10"/>
      <c r="AI23606" s="6"/>
    </row>
    <row r="23607" spans="34:59" x14ac:dyDescent="0.25">
      <c r="AH23607" s="6"/>
      <c r="AI23607" s="6"/>
      <c r="AJ23607" s="6"/>
      <c r="AK23607" s="6"/>
      <c r="AL23607" s="6"/>
      <c r="AM23607" s="6"/>
      <c r="AN23607" s="6"/>
      <c r="AO23607" s="6"/>
      <c r="AP23607" s="6"/>
      <c r="AQ23607" s="6"/>
      <c r="AR23607" s="6"/>
      <c r="AS23607" s="6"/>
      <c r="AT23607" s="6"/>
      <c r="AU23607" s="6"/>
      <c r="AV23607" s="6"/>
      <c r="AW23607" s="6"/>
      <c r="AX23607" s="6"/>
      <c r="AY23607" s="6"/>
      <c r="AZ23607" s="6"/>
      <c r="BA23607" s="6"/>
      <c r="BB23607" s="6"/>
      <c r="BC23607" s="6"/>
      <c r="BD23607" s="6"/>
      <c r="BE23607" s="6"/>
      <c r="BF23607" s="6"/>
      <c r="BG23607" s="6"/>
    </row>
    <row r="23608" spans="34:59" x14ac:dyDescent="0.25">
      <c r="AH23608" s="10"/>
      <c r="AI23608" s="6"/>
      <c r="AJ23608" s="10"/>
      <c r="AK23608" s="10"/>
      <c r="AL23608" s="10"/>
      <c r="AM23608" s="10"/>
      <c r="AN23608" s="10"/>
      <c r="AO23608" s="10"/>
      <c r="AP23608" s="10"/>
      <c r="AQ23608" s="10"/>
      <c r="AR23608" s="10"/>
      <c r="AS23608" s="10"/>
      <c r="AT23608" s="10"/>
      <c r="AU23608" s="10"/>
      <c r="AV23608" s="10"/>
      <c r="AW23608" s="10"/>
      <c r="AX23608" s="10"/>
      <c r="AY23608" s="10"/>
      <c r="AZ23608" s="10"/>
      <c r="BA23608" s="10"/>
      <c r="BB23608" s="10"/>
      <c r="BC23608" s="10"/>
      <c r="BD23608" s="10"/>
      <c r="BE23608" s="10"/>
      <c r="BF23608" s="10"/>
      <c r="BG23608" s="6"/>
    </row>
    <row r="23609" spans="34:59" x14ac:dyDescent="0.25">
      <c r="AH23609" s="6"/>
      <c r="AI23609" s="6"/>
      <c r="AJ23609" s="6"/>
      <c r="AK23609" s="6"/>
      <c r="AL23609" s="6"/>
      <c r="AM23609" s="6"/>
      <c r="AN23609" s="6"/>
      <c r="AO23609" s="6"/>
      <c r="AP23609" s="6"/>
      <c r="AQ23609" s="6"/>
      <c r="AR23609" s="6"/>
      <c r="AS23609" s="6"/>
      <c r="AT23609" s="6"/>
      <c r="AU23609" s="6"/>
      <c r="AV23609" s="6"/>
      <c r="AW23609" s="6"/>
      <c r="AX23609" s="6"/>
      <c r="AY23609" s="6"/>
      <c r="AZ23609" s="6"/>
      <c r="BA23609" s="6"/>
      <c r="BB23609" s="6"/>
      <c r="BC23609" s="6"/>
      <c r="BD23609" s="6"/>
      <c r="BE23609" s="6"/>
      <c r="BF23609" s="6"/>
      <c r="BG23609" s="10"/>
    </row>
    <row r="23610" spans="34:59" x14ac:dyDescent="0.25">
      <c r="AH23610" s="10"/>
      <c r="AI23610" s="6"/>
    </row>
    <row r="23611" spans="34:59" x14ac:dyDescent="0.25">
      <c r="AH23611" s="6"/>
      <c r="AI23611" s="6"/>
      <c r="AJ23611" s="6"/>
      <c r="AK23611" s="6"/>
      <c r="AL23611" s="6"/>
      <c r="AM23611" s="6"/>
      <c r="AN23611" s="6"/>
      <c r="AO23611" s="6"/>
      <c r="AP23611" s="6"/>
      <c r="AQ23611" s="6"/>
      <c r="AR23611" s="6"/>
      <c r="AS23611" s="6"/>
      <c r="AT23611" s="6"/>
      <c r="AU23611" s="6"/>
      <c r="AV23611" s="6"/>
      <c r="AW23611" s="6"/>
      <c r="AX23611" s="6"/>
      <c r="AY23611" s="6"/>
      <c r="AZ23611" s="6"/>
      <c r="BA23611" s="6"/>
      <c r="BB23611" s="6"/>
      <c r="BC23611" s="6"/>
      <c r="BD23611" s="6"/>
      <c r="BE23611" s="6"/>
      <c r="BF23611" s="6"/>
      <c r="BG23611" s="6"/>
    </row>
    <row r="23612" spans="34:59" x14ac:dyDescent="0.25">
      <c r="AH23612" s="10"/>
      <c r="AI23612" s="6"/>
      <c r="AJ23612" s="10"/>
      <c r="AK23612" s="10"/>
      <c r="AL23612" s="10"/>
      <c r="AM23612" s="10"/>
      <c r="AN23612" s="10"/>
      <c r="AO23612" s="10"/>
      <c r="AP23612" s="10"/>
      <c r="AQ23612" s="10"/>
      <c r="AR23612" s="10"/>
      <c r="AS23612" s="10"/>
      <c r="AT23612" s="10"/>
      <c r="AU23612" s="10"/>
      <c r="AV23612" s="10"/>
      <c r="AW23612" s="10"/>
      <c r="AX23612" s="10"/>
      <c r="AY23612" s="10"/>
      <c r="AZ23612" s="10"/>
      <c r="BA23612" s="10"/>
      <c r="BB23612" s="10"/>
      <c r="BC23612" s="10"/>
      <c r="BD23612" s="10"/>
      <c r="BE23612" s="10"/>
      <c r="BF23612" s="10"/>
      <c r="BG23612" s="6"/>
    </row>
    <row r="23613" spans="34:59" x14ac:dyDescent="0.25">
      <c r="AH23613" s="6"/>
      <c r="AI23613" s="6"/>
      <c r="AJ23613" s="6"/>
      <c r="AK23613" s="6"/>
      <c r="AL23613" s="6"/>
      <c r="AM23613" s="6"/>
      <c r="AN23613" s="6"/>
      <c r="AO23613" s="6"/>
      <c r="AP23613" s="6"/>
      <c r="AQ23613" s="6"/>
      <c r="AR23613" s="6"/>
      <c r="AS23613" s="6"/>
      <c r="AT23613" s="6"/>
      <c r="AU23613" s="6"/>
      <c r="AV23613" s="6"/>
      <c r="AW23613" s="6"/>
      <c r="AX23613" s="6"/>
      <c r="AY23613" s="6"/>
      <c r="AZ23613" s="6"/>
      <c r="BA23613" s="6"/>
      <c r="BB23613" s="6"/>
      <c r="BC23613" s="6"/>
      <c r="BD23613" s="6"/>
      <c r="BE23613" s="6"/>
      <c r="BF23613" s="6"/>
      <c r="BG23613" s="10"/>
    </row>
    <row r="23614" spans="34:59" x14ac:dyDescent="0.25">
      <c r="AH23614" s="10"/>
      <c r="AI23614" s="6"/>
    </row>
    <row r="23615" spans="34:59" x14ac:dyDescent="0.25">
      <c r="AH23615" s="6"/>
      <c r="AI23615" s="6"/>
      <c r="AJ23615" s="6"/>
      <c r="AK23615" s="6"/>
      <c r="AL23615" s="6"/>
      <c r="AM23615" s="6"/>
      <c r="AN23615" s="6"/>
      <c r="AO23615" s="6"/>
      <c r="AP23615" s="6"/>
      <c r="AQ23615" s="6"/>
      <c r="AR23615" s="6"/>
      <c r="AS23615" s="6"/>
      <c r="AT23615" s="6"/>
      <c r="AU23615" s="6"/>
      <c r="AV23615" s="6"/>
      <c r="AW23615" s="6"/>
      <c r="AX23615" s="6"/>
      <c r="AY23615" s="6"/>
      <c r="AZ23615" s="6"/>
      <c r="BA23615" s="6"/>
      <c r="BB23615" s="6"/>
      <c r="BC23615" s="6"/>
      <c r="BD23615" s="6"/>
      <c r="BE23615" s="6"/>
      <c r="BF23615" s="6"/>
      <c r="BG23615" s="6"/>
    </row>
    <row r="23616" spans="34:59" x14ac:dyDescent="0.25">
      <c r="AH23616" s="10"/>
      <c r="AI23616" s="6"/>
      <c r="AJ23616" s="10"/>
      <c r="AK23616" s="10"/>
      <c r="AL23616" s="10"/>
      <c r="AM23616" s="10"/>
      <c r="AN23616" s="10"/>
      <c r="AO23616" s="10"/>
      <c r="AP23616" s="10"/>
      <c r="AQ23616" s="10"/>
      <c r="AR23616" s="10"/>
      <c r="AS23616" s="10"/>
      <c r="AT23616" s="10"/>
      <c r="AU23616" s="10"/>
      <c r="AV23616" s="10"/>
      <c r="AW23616" s="10"/>
      <c r="AX23616" s="10"/>
      <c r="AY23616" s="10"/>
      <c r="AZ23616" s="10"/>
      <c r="BA23616" s="10"/>
      <c r="BB23616" s="10"/>
      <c r="BC23616" s="10"/>
      <c r="BD23616" s="10"/>
      <c r="BE23616" s="10"/>
      <c r="BF23616" s="10"/>
      <c r="BG23616" s="6"/>
    </row>
    <row r="23617" spans="34:59" x14ac:dyDescent="0.25">
      <c r="AH23617" s="6"/>
      <c r="AI23617" s="6"/>
      <c r="AJ23617" s="6"/>
      <c r="AK23617" s="6"/>
      <c r="AL23617" s="6"/>
      <c r="AM23617" s="6"/>
      <c r="AN23617" s="6"/>
      <c r="AO23617" s="6"/>
      <c r="AP23617" s="6"/>
      <c r="AQ23617" s="6"/>
      <c r="AR23617" s="6"/>
      <c r="AS23617" s="6"/>
      <c r="AT23617" s="6"/>
      <c r="AU23617" s="6"/>
      <c r="AV23617" s="6"/>
      <c r="AW23617" s="6"/>
      <c r="AX23617" s="6"/>
      <c r="AY23617" s="6"/>
      <c r="AZ23617" s="6"/>
      <c r="BA23617" s="6"/>
      <c r="BB23617" s="6"/>
      <c r="BC23617" s="6"/>
      <c r="BD23617" s="6"/>
      <c r="BE23617" s="6"/>
      <c r="BF23617" s="6"/>
      <c r="BG23617" s="10"/>
    </row>
    <row r="23618" spans="34:59" x14ac:dyDescent="0.25">
      <c r="AH23618" s="10"/>
      <c r="AI23618" s="6"/>
    </row>
    <row r="23619" spans="34:59" x14ac:dyDescent="0.25">
      <c r="AH23619" s="6"/>
      <c r="AI23619" s="6"/>
      <c r="AJ23619" s="6"/>
      <c r="AK23619" s="6"/>
      <c r="AL23619" s="6"/>
      <c r="AM23619" s="6"/>
      <c r="AN23619" s="6"/>
      <c r="AO23619" s="6"/>
      <c r="AP23619" s="6"/>
      <c r="AQ23619" s="6"/>
      <c r="AR23619" s="6"/>
      <c r="AS23619" s="6"/>
      <c r="AT23619" s="6"/>
      <c r="AU23619" s="6"/>
      <c r="AV23619" s="6"/>
      <c r="AW23619" s="6"/>
      <c r="AX23619" s="6"/>
      <c r="AY23619" s="6"/>
      <c r="AZ23619" s="6"/>
      <c r="BA23619" s="6"/>
      <c r="BB23619" s="6"/>
      <c r="BC23619" s="6"/>
      <c r="BD23619" s="6"/>
      <c r="BE23619" s="6"/>
      <c r="BF23619" s="6"/>
      <c r="BG23619" s="6"/>
    </row>
    <row r="23620" spans="34:59" x14ac:dyDescent="0.25">
      <c r="AH23620" s="10"/>
      <c r="AI23620" s="6"/>
      <c r="AJ23620" s="10"/>
      <c r="AK23620" s="10"/>
      <c r="AL23620" s="10"/>
      <c r="AM23620" s="10"/>
      <c r="AN23620" s="10"/>
      <c r="AO23620" s="10"/>
      <c r="AP23620" s="10"/>
      <c r="AQ23620" s="10"/>
      <c r="AR23620" s="10"/>
      <c r="AS23620" s="10"/>
      <c r="AT23620" s="10"/>
      <c r="AU23620" s="10"/>
      <c r="AV23620" s="10"/>
      <c r="AW23620" s="10"/>
      <c r="AX23620" s="10"/>
      <c r="AY23620" s="10"/>
      <c r="AZ23620" s="10"/>
      <c r="BA23620" s="10"/>
      <c r="BB23620" s="10"/>
      <c r="BC23620" s="10"/>
      <c r="BD23620" s="10"/>
      <c r="BE23620" s="10"/>
      <c r="BF23620" s="10"/>
      <c r="BG23620" s="6"/>
    </row>
    <row r="23622" spans="34:59" x14ac:dyDescent="0.25">
      <c r="AH23622" s="10"/>
      <c r="AI23622" s="6"/>
    </row>
    <row r="23623" spans="34:59" x14ac:dyDescent="0.25">
      <c r="AH23623" s="6"/>
      <c r="AI23623" s="6"/>
      <c r="AJ23623" s="6"/>
      <c r="AK23623" s="6"/>
      <c r="AL23623" s="6"/>
      <c r="AM23623" s="6"/>
      <c r="AN23623" s="6"/>
      <c r="AO23623" s="6"/>
      <c r="AP23623" s="6"/>
      <c r="AQ23623" s="6"/>
      <c r="AR23623" s="6"/>
      <c r="AS23623" s="6"/>
      <c r="AT23623" s="6"/>
      <c r="AU23623" s="6"/>
      <c r="AV23623" s="6"/>
      <c r="AW23623" s="6"/>
      <c r="AX23623" s="6"/>
      <c r="AY23623" s="6"/>
      <c r="AZ23623" s="6"/>
      <c r="BA23623" s="6"/>
      <c r="BB23623" s="6"/>
      <c r="BC23623" s="6"/>
      <c r="BD23623" s="6"/>
      <c r="BE23623" s="6"/>
      <c r="BF23623" s="6"/>
      <c r="BG23623" s="6"/>
    </row>
    <row r="23624" spans="34:59" x14ac:dyDescent="0.25">
      <c r="AH23624" s="10"/>
      <c r="AI23624" s="6"/>
      <c r="AJ23624" s="10"/>
      <c r="AK23624" s="10"/>
      <c r="AL23624" s="10"/>
      <c r="AM23624" s="10"/>
      <c r="AN23624" s="10"/>
      <c r="AO23624" s="10"/>
      <c r="AP23624" s="10"/>
      <c r="AQ23624" s="10"/>
      <c r="AR23624" s="10"/>
      <c r="AS23624" s="10"/>
      <c r="AT23624" s="10"/>
      <c r="AU23624" s="10"/>
      <c r="AV23624" s="10"/>
      <c r="AW23624" s="10"/>
      <c r="AX23624" s="10"/>
      <c r="AY23624" s="10"/>
      <c r="AZ23624" s="10"/>
      <c r="BA23624" s="10"/>
      <c r="BB23624" s="10"/>
      <c r="BC23624" s="10"/>
      <c r="BD23624" s="10"/>
      <c r="BE23624" s="10"/>
      <c r="BF23624" s="10"/>
      <c r="BG23624" s="6"/>
    </row>
    <row r="23625" spans="34:59" x14ac:dyDescent="0.25">
      <c r="AH23625" s="6"/>
      <c r="AI23625" s="6"/>
      <c r="AJ23625" s="6"/>
      <c r="AK23625" s="6"/>
      <c r="AL23625" s="6"/>
      <c r="AM23625" s="6"/>
      <c r="AN23625" s="6"/>
      <c r="AO23625" s="6"/>
      <c r="AP23625" s="6"/>
      <c r="AQ23625" s="6"/>
      <c r="AR23625" s="6"/>
      <c r="AS23625" s="6"/>
      <c r="AT23625" s="6"/>
      <c r="AU23625" s="6"/>
      <c r="AV23625" s="6"/>
      <c r="AW23625" s="6"/>
      <c r="AX23625" s="6"/>
      <c r="AY23625" s="6"/>
      <c r="AZ23625" s="6"/>
      <c r="BA23625" s="6"/>
      <c r="BB23625" s="6"/>
      <c r="BC23625" s="6"/>
      <c r="BD23625" s="6"/>
      <c r="BE23625" s="6"/>
      <c r="BF23625" s="6"/>
      <c r="BG23625" s="10"/>
    </row>
    <row r="23626" spans="34:59" x14ac:dyDescent="0.25">
      <c r="AH23626" s="10"/>
      <c r="AI23626" s="6"/>
    </row>
    <row r="23627" spans="34:59" x14ac:dyDescent="0.25">
      <c r="AH23627" s="6"/>
      <c r="AI23627" s="6"/>
      <c r="AJ23627" s="6"/>
      <c r="AK23627" s="6"/>
      <c r="AL23627" s="6"/>
      <c r="AM23627" s="6"/>
      <c r="AN23627" s="6"/>
      <c r="AO23627" s="6"/>
      <c r="AP23627" s="6"/>
      <c r="AQ23627" s="6"/>
      <c r="AR23627" s="6"/>
      <c r="AS23627" s="6"/>
      <c r="AT23627" s="6"/>
      <c r="AU23627" s="6"/>
      <c r="AV23627" s="6"/>
      <c r="AW23627" s="6"/>
      <c r="AX23627" s="6"/>
      <c r="AY23627" s="6"/>
      <c r="AZ23627" s="6"/>
      <c r="BA23627" s="6"/>
      <c r="BB23627" s="6"/>
      <c r="BC23627" s="6"/>
      <c r="BD23627" s="6"/>
      <c r="BE23627" s="6"/>
      <c r="BF23627" s="6"/>
      <c r="BG23627" s="6"/>
    </row>
    <row r="23628" spans="34:59" x14ac:dyDescent="0.25">
      <c r="AH23628" s="10"/>
      <c r="AI23628" s="6"/>
      <c r="AJ23628" s="10"/>
      <c r="AK23628" s="10"/>
      <c r="AL23628" s="10"/>
      <c r="AM23628" s="10"/>
      <c r="AN23628" s="10"/>
      <c r="AO23628" s="10"/>
      <c r="AP23628" s="10"/>
      <c r="AQ23628" s="10"/>
      <c r="AR23628" s="10"/>
      <c r="AS23628" s="10"/>
      <c r="AT23628" s="10"/>
      <c r="AU23628" s="10"/>
      <c r="AV23628" s="10"/>
      <c r="AW23628" s="10"/>
      <c r="AX23628" s="10"/>
      <c r="AY23628" s="10"/>
      <c r="AZ23628" s="10"/>
      <c r="BA23628" s="10"/>
      <c r="BB23628" s="10"/>
      <c r="BC23628" s="10"/>
      <c r="BD23628" s="10"/>
      <c r="BE23628" s="10"/>
      <c r="BF23628" s="10"/>
      <c r="BG23628" s="6"/>
    </row>
    <row r="23629" spans="34:59" x14ac:dyDescent="0.25">
      <c r="AH23629" s="6"/>
      <c r="AI23629" s="6"/>
      <c r="AJ23629" s="6"/>
      <c r="AK23629" s="6"/>
      <c r="AL23629" s="6"/>
      <c r="AM23629" s="6"/>
      <c r="AN23629" s="6"/>
      <c r="AO23629" s="6"/>
      <c r="AP23629" s="6"/>
      <c r="AQ23629" s="6"/>
      <c r="AR23629" s="6"/>
      <c r="AS23629" s="6"/>
      <c r="AT23629" s="6"/>
      <c r="AU23629" s="6"/>
      <c r="AV23629" s="6"/>
      <c r="AW23629" s="6"/>
      <c r="AX23629" s="6"/>
      <c r="AY23629" s="6"/>
      <c r="AZ23629" s="6"/>
      <c r="BA23629" s="6"/>
      <c r="BB23629" s="6"/>
      <c r="BC23629" s="6"/>
      <c r="BD23629" s="6"/>
      <c r="BE23629" s="6"/>
      <c r="BF23629" s="6"/>
      <c r="BG23629" s="10"/>
    </row>
    <row r="23630" spans="34:59" x14ac:dyDescent="0.25">
      <c r="AH23630" s="10"/>
      <c r="AI23630" s="6"/>
    </row>
    <row r="23631" spans="34:59" x14ac:dyDescent="0.25">
      <c r="AH23631" s="6"/>
      <c r="AI23631" s="6"/>
      <c r="AJ23631" s="6"/>
      <c r="AK23631" s="6"/>
      <c r="AL23631" s="6"/>
      <c r="AM23631" s="6"/>
      <c r="AN23631" s="6"/>
      <c r="AO23631" s="6"/>
      <c r="AP23631" s="6"/>
      <c r="AQ23631" s="6"/>
      <c r="AR23631" s="6"/>
      <c r="AS23631" s="6"/>
      <c r="AT23631" s="6"/>
      <c r="AU23631" s="6"/>
      <c r="AV23631" s="6"/>
      <c r="AW23631" s="6"/>
      <c r="AX23631" s="6"/>
      <c r="AY23631" s="6"/>
      <c r="AZ23631" s="6"/>
      <c r="BA23631" s="6"/>
      <c r="BB23631" s="6"/>
      <c r="BC23631" s="6"/>
      <c r="BD23631" s="6"/>
      <c r="BE23631" s="6"/>
      <c r="BF23631" s="6"/>
      <c r="BG23631" s="6"/>
    </row>
    <row r="23632" spans="34:59" x14ac:dyDescent="0.25">
      <c r="AH23632" s="10"/>
      <c r="AI23632" s="6"/>
      <c r="AJ23632" s="10"/>
      <c r="AK23632" s="10"/>
      <c r="AL23632" s="10"/>
      <c r="AM23632" s="10"/>
      <c r="AN23632" s="10"/>
      <c r="AO23632" s="10"/>
      <c r="AP23632" s="10"/>
      <c r="AQ23632" s="10"/>
      <c r="AR23632" s="10"/>
      <c r="AS23632" s="10"/>
      <c r="AT23632" s="10"/>
      <c r="AU23632" s="10"/>
      <c r="AV23632" s="10"/>
      <c r="AW23632" s="10"/>
      <c r="AX23632" s="10"/>
      <c r="AY23632" s="10"/>
      <c r="AZ23632" s="10"/>
      <c r="BA23632" s="10"/>
      <c r="BB23632" s="10"/>
      <c r="BC23632" s="10"/>
      <c r="BD23632" s="10"/>
      <c r="BE23632" s="10"/>
      <c r="BF23632" s="10"/>
      <c r="BG23632" s="6"/>
    </row>
    <row r="23633" spans="34:59" x14ac:dyDescent="0.25">
      <c r="AH23633" s="6"/>
      <c r="AI23633" s="6"/>
      <c r="AJ23633" s="6"/>
      <c r="AK23633" s="6"/>
      <c r="AL23633" s="6"/>
      <c r="AM23633" s="6"/>
      <c r="AN23633" s="6"/>
      <c r="AO23633" s="6"/>
      <c r="AP23633" s="6"/>
      <c r="AQ23633" s="6"/>
      <c r="AR23633" s="6"/>
      <c r="AS23633" s="6"/>
      <c r="AT23633" s="6"/>
      <c r="AU23633" s="6"/>
      <c r="AV23633" s="6"/>
      <c r="AW23633" s="6"/>
      <c r="AX23633" s="6"/>
      <c r="AY23633" s="6"/>
      <c r="AZ23633" s="6"/>
      <c r="BA23633" s="6"/>
      <c r="BB23633" s="6"/>
      <c r="BC23633" s="6"/>
      <c r="BD23633" s="6"/>
      <c r="BE23633" s="6"/>
      <c r="BF23633" s="6"/>
      <c r="BG23633" s="10"/>
    </row>
    <row r="23634" spans="34:59" x14ac:dyDescent="0.25">
      <c r="AH23634" s="10"/>
      <c r="AI23634" s="6"/>
    </row>
    <row r="23635" spans="34:59" x14ac:dyDescent="0.25">
      <c r="AH23635" s="6"/>
      <c r="AI23635" s="6"/>
      <c r="AJ23635" s="6"/>
      <c r="AK23635" s="6"/>
      <c r="AL23635" s="6"/>
      <c r="AM23635" s="6"/>
      <c r="AN23635" s="6"/>
      <c r="AO23635" s="6"/>
      <c r="AP23635" s="6"/>
      <c r="AQ23635" s="6"/>
      <c r="AR23635" s="6"/>
      <c r="AS23635" s="6"/>
      <c r="AT23635" s="6"/>
      <c r="AU23635" s="6"/>
      <c r="AV23635" s="6"/>
      <c r="AW23635" s="6"/>
      <c r="AX23635" s="6"/>
      <c r="AY23635" s="6"/>
      <c r="AZ23635" s="6"/>
      <c r="BA23635" s="6"/>
      <c r="BB23635" s="6"/>
      <c r="BC23635" s="6"/>
      <c r="BD23635" s="6"/>
      <c r="BE23635" s="6"/>
      <c r="BF23635" s="6"/>
      <c r="BG23635" s="6"/>
    </row>
    <row r="23636" spans="34:59" x14ac:dyDescent="0.25">
      <c r="AH23636" s="10"/>
      <c r="AI23636" s="6"/>
      <c r="AJ23636" s="10"/>
      <c r="AK23636" s="10"/>
      <c r="AL23636" s="10"/>
      <c r="AM23636" s="10"/>
      <c r="AN23636" s="10"/>
      <c r="AO23636" s="10"/>
      <c r="AP23636" s="10"/>
      <c r="AQ23636" s="10"/>
      <c r="AR23636" s="10"/>
      <c r="AS23636" s="10"/>
      <c r="AT23636" s="10"/>
      <c r="AU23636" s="10"/>
      <c r="AV23636" s="10"/>
      <c r="AW23636" s="10"/>
      <c r="AX23636" s="10"/>
      <c r="AY23636" s="10"/>
      <c r="AZ23636" s="10"/>
      <c r="BA23636" s="10"/>
      <c r="BB23636" s="10"/>
      <c r="BC23636" s="10"/>
      <c r="BD23636" s="10"/>
      <c r="BE23636" s="10"/>
      <c r="BF23636" s="10"/>
      <c r="BG23636" s="6"/>
    </row>
    <row r="23638" spans="34:59" x14ac:dyDescent="0.25">
      <c r="AH23638" s="10"/>
      <c r="AI23638" s="6"/>
    </row>
    <row r="23639" spans="34:59" x14ac:dyDescent="0.25">
      <c r="AH23639" s="6"/>
      <c r="AI23639" s="6"/>
      <c r="AJ23639" s="6"/>
      <c r="AK23639" s="6"/>
      <c r="AL23639" s="6"/>
      <c r="AM23639" s="6"/>
      <c r="AN23639" s="6"/>
      <c r="AO23639" s="6"/>
      <c r="AP23639" s="6"/>
      <c r="AQ23639" s="6"/>
      <c r="AR23639" s="6"/>
      <c r="AS23639" s="6"/>
      <c r="AT23639" s="6"/>
      <c r="AU23639" s="6"/>
      <c r="AV23639" s="6"/>
      <c r="AW23639" s="6"/>
      <c r="AX23639" s="6"/>
      <c r="AY23639" s="6"/>
      <c r="AZ23639" s="6"/>
      <c r="BA23639" s="6"/>
      <c r="BB23639" s="6"/>
      <c r="BC23639" s="6"/>
      <c r="BD23639" s="6"/>
      <c r="BE23639" s="6"/>
      <c r="BF23639" s="6"/>
      <c r="BG23639" s="6"/>
    </row>
    <row r="23640" spans="34:59" x14ac:dyDescent="0.25">
      <c r="AH23640" s="10"/>
      <c r="AI23640" s="6"/>
      <c r="AJ23640" s="10"/>
      <c r="AK23640" s="10"/>
      <c r="AL23640" s="10"/>
      <c r="AM23640" s="10"/>
      <c r="AN23640" s="10"/>
      <c r="AO23640" s="10"/>
      <c r="AP23640" s="10"/>
      <c r="AQ23640" s="10"/>
      <c r="AR23640" s="10"/>
      <c r="AS23640" s="10"/>
      <c r="AT23640" s="10"/>
      <c r="AU23640" s="10"/>
      <c r="AV23640" s="10"/>
      <c r="AW23640" s="10"/>
      <c r="AX23640" s="10"/>
      <c r="AY23640" s="10"/>
      <c r="AZ23640" s="10"/>
      <c r="BA23640" s="10"/>
      <c r="BB23640" s="10"/>
      <c r="BC23640" s="10"/>
      <c r="BD23640" s="10"/>
      <c r="BE23640" s="10"/>
      <c r="BF23640" s="10"/>
      <c r="BG23640" s="6"/>
    </row>
    <row r="23641" spans="34:59" x14ac:dyDescent="0.25">
      <c r="AH23641" s="6"/>
      <c r="AI23641" s="6"/>
      <c r="AJ23641" s="6"/>
      <c r="AK23641" s="6"/>
      <c r="AL23641" s="6"/>
      <c r="AM23641" s="6"/>
      <c r="AN23641" s="6"/>
      <c r="AO23641" s="6"/>
      <c r="AP23641" s="6"/>
      <c r="AQ23641" s="6"/>
      <c r="AR23641" s="6"/>
      <c r="AS23641" s="6"/>
      <c r="AT23641" s="6"/>
      <c r="AU23641" s="6"/>
      <c r="AV23641" s="6"/>
      <c r="AW23641" s="6"/>
      <c r="AX23641" s="6"/>
      <c r="AY23641" s="6"/>
      <c r="AZ23641" s="6"/>
      <c r="BA23641" s="6"/>
      <c r="BB23641" s="6"/>
      <c r="BC23641" s="6"/>
      <c r="BD23641" s="6"/>
      <c r="BE23641" s="6"/>
      <c r="BF23641" s="6"/>
      <c r="BG23641" s="10"/>
    </row>
    <row r="23642" spans="34:59" x14ac:dyDescent="0.25">
      <c r="AH23642" s="10"/>
      <c r="AI23642" s="6"/>
    </row>
    <row r="23643" spans="34:59" x14ac:dyDescent="0.25">
      <c r="AH23643" s="6"/>
      <c r="AI23643" s="6"/>
      <c r="AJ23643" s="6"/>
      <c r="AK23643" s="6"/>
      <c r="AL23643" s="6"/>
      <c r="AM23643" s="6"/>
      <c r="AN23643" s="6"/>
      <c r="AO23643" s="6"/>
      <c r="AP23643" s="6"/>
      <c r="AQ23643" s="6"/>
      <c r="AR23643" s="6"/>
      <c r="AS23643" s="6"/>
      <c r="AT23643" s="6"/>
      <c r="AU23643" s="6"/>
      <c r="AV23643" s="6"/>
      <c r="AW23643" s="6"/>
      <c r="AX23643" s="6"/>
      <c r="AY23643" s="6"/>
      <c r="AZ23643" s="6"/>
      <c r="BA23643" s="6"/>
      <c r="BB23643" s="6"/>
      <c r="BC23643" s="6"/>
      <c r="BD23643" s="6"/>
      <c r="BE23643" s="6"/>
      <c r="BF23643" s="6"/>
      <c r="BG23643" s="6"/>
    </row>
    <row r="23644" spans="34:59" x14ac:dyDescent="0.25">
      <c r="AH23644" s="10"/>
      <c r="AI23644" s="6"/>
      <c r="AJ23644" s="10"/>
      <c r="AK23644" s="10"/>
      <c r="AL23644" s="10"/>
      <c r="AM23644" s="10"/>
      <c r="AN23644" s="10"/>
      <c r="AO23644" s="10"/>
      <c r="AP23644" s="10"/>
      <c r="AQ23644" s="10"/>
      <c r="AR23644" s="10"/>
      <c r="AS23644" s="10"/>
      <c r="AT23644" s="10"/>
      <c r="AU23644" s="10"/>
      <c r="AV23644" s="10"/>
      <c r="AW23644" s="10"/>
      <c r="AX23644" s="10"/>
      <c r="AY23644" s="10"/>
      <c r="AZ23644" s="10"/>
      <c r="BA23644" s="10"/>
      <c r="BB23644" s="10"/>
      <c r="BC23644" s="10"/>
      <c r="BD23644" s="10"/>
      <c r="BE23644" s="10"/>
      <c r="BF23644" s="10"/>
      <c r="BG23644" s="6"/>
    </row>
    <row r="23645" spans="34:59" x14ac:dyDescent="0.25">
      <c r="AH23645" s="6"/>
      <c r="AI23645" s="6"/>
      <c r="AJ23645" s="6"/>
      <c r="AK23645" s="6"/>
      <c r="AL23645" s="6"/>
      <c r="AM23645" s="6"/>
      <c r="AN23645" s="6"/>
      <c r="AO23645" s="6"/>
      <c r="AP23645" s="6"/>
      <c r="AQ23645" s="6"/>
      <c r="AR23645" s="6"/>
      <c r="AS23645" s="6"/>
      <c r="AT23645" s="6"/>
      <c r="AU23645" s="6"/>
      <c r="AV23645" s="6"/>
      <c r="AW23645" s="6"/>
      <c r="AX23645" s="6"/>
      <c r="AY23645" s="6"/>
      <c r="AZ23645" s="6"/>
      <c r="BA23645" s="6"/>
      <c r="BB23645" s="6"/>
      <c r="BC23645" s="6"/>
      <c r="BD23645" s="6"/>
      <c r="BE23645" s="6"/>
      <c r="BF23645" s="6"/>
      <c r="BG23645" s="10"/>
    </row>
    <row r="23646" spans="34:59" x14ac:dyDescent="0.25">
      <c r="AH23646" s="10"/>
      <c r="AI23646" s="6"/>
    </row>
    <row r="23647" spans="34:59" x14ac:dyDescent="0.25">
      <c r="AH23647" s="6"/>
      <c r="AI23647" s="6"/>
      <c r="AJ23647" s="6"/>
      <c r="AK23647" s="6"/>
      <c r="AL23647" s="6"/>
      <c r="AM23647" s="6"/>
      <c r="AN23647" s="6"/>
      <c r="AO23647" s="6"/>
      <c r="AP23647" s="6"/>
      <c r="AQ23647" s="6"/>
      <c r="AR23647" s="6"/>
      <c r="AS23647" s="6"/>
      <c r="AT23647" s="6"/>
      <c r="AU23647" s="6"/>
      <c r="AV23647" s="6"/>
      <c r="AW23647" s="6"/>
      <c r="AX23647" s="6"/>
      <c r="AY23647" s="6"/>
      <c r="AZ23647" s="6"/>
      <c r="BA23647" s="6"/>
      <c r="BB23647" s="6"/>
      <c r="BC23647" s="6"/>
      <c r="BD23647" s="6"/>
      <c r="BE23647" s="6"/>
      <c r="BF23647" s="6"/>
      <c r="BG23647" s="6"/>
    </row>
    <row r="23648" spans="34:59" x14ac:dyDescent="0.25">
      <c r="AH23648" s="10"/>
      <c r="AI23648" s="6"/>
      <c r="AJ23648" s="10"/>
      <c r="AK23648" s="10"/>
      <c r="AL23648" s="10"/>
      <c r="AM23648" s="10"/>
      <c r="AN23648" s="10"/>
      <c r="AO23648" s="10"/>
      <c r="AP23648" s="10"/>
      <c r="AQ23648" s="10"/>
      <c r="AR23648" s="10"/>
      <c r="AS23648" s="10"/>
      <c r="AT23648" s="10"/>
      <c r="AU23648" s="10"/>
      <c r="AV23648" s="10"/>
      <c r="AW23648" s="10"/>
      <c r="AX23648" s="10"/>
      <c r="AY23648" s="10"/>
      <c r="AZ23648" s="10"/>
      <c r="BA23648" s="10"/>
      <c r="BB23648" s="10"/>
      <c r="BC23648" s="10"/>
      <c r="BD23648" s="10"/>
      <c r="BE23648" s="10"/>
      <c r="BF23648" s="10"/>
      <c r="BG23648" s="6"/>
    </row>
    <row r="23649" spans="34:59" x14ac:dyDescent="0.25">
      <c r="AH23649" s="6"/>
      <c r="AI23649" s="6"/>
      <c r="AJ23649" s="6"/>
      <c r="AK23649" s="6"/>
      <c r="AL23649" s="6"/>
      <c r="AM23649" s="6"/>
      <c r="AN23649" s="6"/>
      <c r="AO23649" s="6"/>
      <c r="AP23649" s="6"/>
      <c r="AQ23649" s="6"/>
      <c r="AR23649" s="6"/>
      <c r="AS23649" s="6"/>
      <c r="AT23649" s="6"/>
      <c r="AU23649" s="6"/>
      <c r="AV23649" s="6"/>
      <c r="AW23649" s="6"/>
      <c r="AX23649" s="6"/>
      <c r="AY23649" s="6"/>
      <c r="AZ23649" s="6"/>
      <c r="BA23649" s="6"/>
      <c r="BB23649" s="6"/>
      <c r="BC23649" s="6"/>
      <c r="BD23649" s="6"/>
      <c r="BE23649" s="6"/>
      <c r="BF23649" s="6"/>
      <c r="BG23649" s="10"/>
    </row>
    <row r="23650" spans="34:59" x14ac:dyDescent="0.25">
      <c r="AH23650" s="10"/>
      <c r="AI23650" s="6"/>
    </row>
    <row r="23651" spans="34:59" x14ac:dyDescent="0.25">
      <c r="AH23651" s="6"/>
      <c r="AI23651" s="6"/>
      <c r="AJ23651" s="6"/>
      <c r="AK23651" s="6"/>
      <c r="AL23651" s="6"/>
      <c r="AM23651" s="6"/>
      <c r="AN23651" s="6"/>
      <c r="AO23651" s="6"/>
      <c r="AP23651" s="6"/>
      <c r="AQ23651" s="6"/>
      <c r="AR23651" s="6"/>
      <c r="AS23651" s="6"/>
      <c r="AT23651" s="6"/>
      <c r="AU23651" s="6"/>
      <c r="AV23651" s="6"/>
      <c r="AW23651" s="6"/>
      <c r="AX23651" s="6"/>
      <c r="AY23651" s="6"/>
      <c r="AZ23651" s="6"/>
      <c r="BA23651" s="6"/>
      <c r="BB23651" s="6"/>
      <c r="BC23651" s="6"/>
      <c r="BD23651" s="6"/>
      <c r="BE23651" s="6"/>
      <c r="BF23651" s="6"/>
      <c r="BG23651" s="6"/>
    </row>
    <row r="23652" spans="34:59" x14ac:dyDescent="0.25">
      <c r="AH23652" s="10"/>
      <c r="AI23652" s="6"/>
      <c r="AJ23652" s="10"/>
      <c r="AK23652" s="10"/>
      <c r="AL23652" s="10"/>
      <c r="AM23652" s="10"/>
      <c r="AN23652" s="10"/>
      <c r="AO23652" s="10"/>
      <c r="AP23652" s="10"/>
      <c r="AQ23652" s="10"/>
      <c r="AR23652" s="10"/>
      <c r="AS23652" s="10"/>
      <c r="AT23652" s="10"/>
      <c r="AU23652" s="10"/>
      <c r="AV23652" s="10"/>
      <c r="AW23652" s="10"/>
      <c r="AX23652" s="10"/>
      <c r="AY23652" s="10"/>
      <c r="AZ23652" s="10"/>
      <c r="BA23652" s="10"/>
      <c r="BB23652" s="10"/>
      <c r="BC23652" s="10"/>
      <c r="BD23652" s="10"/>
      <c r="BE23652" s="10"/>
      <c r="BF23652" s="10"/>
      <c r="BG23652" s="6"/>
    </row>
    <row r="23654" spans="34:59" x14ac:dyDescent="0.25">
      <c r="AH23654" s="10"/>
      <c r="AI23654" s="6"/>
    </row>
    <row r="23655" spans="34:59" x14ac:dyDescent="0.25">
      <c r="AH23655" s="6"/>
      <c r="AI23655" s="6"/>
      <c r="AJ23655" s="6"/>
      <c r="AK23655" s="6"/>
      <c r="AL23655" s="6"/>
      <c r="AM23655" s="6"/>
      <c r="AN23655" s="6"/>
      <c r="AO23655" s="6"/>
      <c r="AP23655" s="6"/>
      <c r="AQ23655" s="6"/>
      <c r="AR23655" s="6"/>
      <c r="AS23655" s="6"/>
      <c r="AT23655" s="6"/>
      <c r="AU23655" s="6"/>
      <c r="AV23655" s="6"/>
      <c r="AW23655" s="6"/>
      <c r="AX23655" s="6"/>
      <c r="AY23655" s="6"/>
      <c r="AZ23655" s="6"/>
      <c r="BA23655" s="6"/>
      <c r="BB23655" s="6"/>
      <c r="BC23655" s="6"/>
      <c r="BD23655" s="6"/>
      <c r="BE23655" s="6"/>
      <c r="BF23655" s="6"/>
      <c r="BG23655" s="6"/>
    </row>
    <row r="23656" spans="34:59" x14ac:dyDescent="0.25">
      <c r="AH23656" s="10"/>
      <c r="AI23656" s="6"/>
      <c r="AJ23656" s="10"/>
      <c r="AK23656" s="10"/>
      <c r="AL23656" s="10"/>
      <c r="AM23656" s="10"/>
      <c r="AN23656" s="10"/>
      <c r="AO23656" s="10"/>
      <c r="AP23656" s="10"/>
      <c r="AQ23656" s="10"/>
      <c r="AR23656" s="10"/>
      <c r="AS23656" s="10"/>
      <c r="AT23656" s="10"/>
      <c r="AU23656" s="10"/>
      <c r="AV23656" s="10"/>
      <c r="AW23656" s="10"/>
      <c r="AX23656" s="10"/>
      <c r="AY23656" s="10"/>
      <c r="AZ23656" s="10"/>
      <c r="BA23656" s="10"/>
      <c r="BB23656" s="10"/>
      <c r="BC23656" s="10"/>
      <c r="BD23656" s="10"/>
      <c r="BE23656" s="10"/>
      <c r="BF23656" s="10"/>
      <c r="BG23656" s="6"/>
    </row>
    <row r="23657" spans="34:59" x14ac:dyDescent="0.25">
      <c r="AH23657" s="6"/>
      <c r="AI23657" s="6"/>
      <c r="AJ23657" s="6"/>
      <c r="AK23657" s="6"/>
      <c r="AL23657" s="6"/>
      <c r="AM23657" s="6"/>
      <c r="AN23657" s="6"/>
      <c r="AO23657" s="6"/>
      <c r="AP23657" s="6"/>
      <c r="AQ23657" s="6"/>
      <c r="AR23657" s="6"/>
      <c r="AS23657" s="6"/>
      <c r="AT23657" s="6"/>
      <c r="AU23657" s="6"/>
      <c r="AV23657" s="6"/>
      <c r="AW23657" s="6"/>
      <c r="AX23657" s="6"/>
      <c r="AY23657" s="6"/>
      <c r="AZ23657" s="6"/>
      <c r="BA23657" s="6"/>
      <c r="BB23657" s="6"/>
      <c r="BC23657" s="6"/>
      <c r="BD23657" s="6"/>
      <c r="BE23657" s="6"/>
      <c r="BF23657" s="6"/>
      <c r="BG23657" s="10"/>
    </row>
    <row r="23658" spans="34:59" x14ac:dyDescent="0.25">
      <c r="AH23658" s="10"/>
      <c r="AI23658" s="6"/>
    </row>
    <row r="23659" spans="34:59" x14ac:dyDescent="0.25">
      <c r="AH23659" s="6"/>
      <c r="AI23659" s="6"/>
      <c r="AJ23659" s="6"/>
      <c r="AK23659" s="6"/>
      <c r="AL23659" s="6"/>
      <c r="AM23659" s="6"/>
      <c r="AN23659" s="6"/>
      <c r="AO23659" s="6"/>
      <c r="AP23659" s="6"/>
      <c r="AQ23659" s="6"/>
      <c r="AR23659" s="6"/>
      <c r="AS23659" s="6"/>
      <c r="AT23659" s="6"/>
      <c r="AU23659" s="6"/>
      <c r="AV23659" s="6"/>
      <c r="AW23659" s="6"/>
      <c r="AX23659" s="6"/>
      <c r="AY23659" s="6"/>
      <c r="AZ23659" s="6"/>
      <c r="BA23659" s="6"/>
      <c r="BB23659" s="6"/>
      <c r="BC23659" s="6"/>
      <c r="BD23659" s="6"/>
      <c r="BE23659" s="6"/>
      <c r="BF23659" s="6"/>
      <c r="BG23659" s="6"/>
    </row>
    <row r="23660" spans="34:59" x14ac:dyDescent="0.25">
      <c r="AH23660" s="10"/>
      <c r="AI23660" s="6"/>
      <c r="AJ23660" s="10"/>
      <c r="AK23660" s="10"/>
      <c r="AL23660" s="10"/>
      <c r="AM23660" s="10"/>
      <c r="AN23660" s="10"/>
      <c r="AO23660" s="10"/>
      <c r="AP23660" s="10"/>
      <c r="AQ23660" s="10"/>
      <c r="AR23660" s="10"/>
      <c r="AS23660" s="10"/>
      <c r="AT23660" s="10"/>
      <c r="AU23660" s="10"/>
      <c r="AV23660" s="10"/>
      <c r="AW23660" s="10"/>
      <c r="AX23660" s="10"/>
      <c r="AY23660" s="10"/>
      <c r="AZ23660" s="10"/>
      <c r="BA23660" s="10"/>
      <c r="BB23660" s="10"/>
      <c r="BC23660" s="10"/>
      <c r="BD23660" s="10"/>
      <c r="BE23660" s="10"/>
      <c r="BF23660" s="10"/>
      <c r="BG23660" s="6"/>
    </row>
    <row r="23661" spans="34:59" x14ac:dyDescent="0.25">
      <c r="AH23661" s="6"/>
      <c r="AI23661" s="6"/>
      <c r="AJ23661" s="6"/>
      <c r="AK23661" s="6"/>
      <c r="AL23661" s="6"/>
      <c r="AM23661" s="6"/>
      <c r="AN23661" s="6"/>
      <c r="AO23661" s="6"/>
      <c r="AP23661" s="6"/>
      <c r="AQ23661" s="6"/>
      <c r="AR23661" s="6"/>
      <c r="AS23661" s="6"/>
      <c r="AT23661" s="6"/>
      <c r="AU23661" s="6"/>
      <c r="AV23661" s="6"/>
      <c r="AW23661" s="6"/>
      <c r="AX23661" s="6"/>
      <c r="AY23661" s="6"/>
      <c r="AZ23661" s="6"/>
      <c r="BA23661" s="6"/>
      <c r="BB23661" s="6"/>
      <c r="BC23661" s="6"/>
      <c r="BD23661" s="6"/>
      <c r="BE23661" s="6"/>
      <c r="BF23661" s="6"/>
      <c r="BG23661" s="10"/>
    </row>
    <row r="23662" spans="34:59" x14ac:dyDescent="0.25">
      <c r="AH23662" s="10"/>
      <c r="AI23662" s="6"/>
    </row>
    <row r="23663" spans="34:59" x14ac:dyDescent="0.25">
      <c r="AH23663" s="6"/>
      <c r="AI23663" s="6"/>
      <c r="AJ23663" s="6"/>
      <c r="AK23663" s="6"/>
      <c r="AL23663" s="6"/>
      <c r="AM23663" s="6"/>
      <c r="AN23663" s="6"/>
      <c r="AO23663" s="6"/>
      <c r="AP23663" s="6"/>
      <c r="AQ23663" s="6"/>
      <c r="AR23663" s="6"/>
      <c r="AS23663" s="6"/>
      <c r="AT23663" s="6"/>
      <c r="AU23663" s="6"/>
      <c r="AV23663" s="6"/>
      <c r="AW23663" s="6"/>
      <c r="AX23663" s="6"/>
      <c r="AY23663" s="6"/>
      <c r="AZ23663" s="6"/>
      <c r="BA23663" s="6"/>
      <c r="BB23663" s="6"/>
      <c r="BC23663" s="6"/>
      <c r="BD23663" s="6"/>
      <c r="BE23663" s="6"/>
      <c r="BF23663" s="6"/>
      <c r="BG23663" s="6"/>
    </row>
    <row r="23664" spans="34:59" x14ac:dyDescent="0.25">
      <c r="AH23664" s="10"/>
      <c r="AI23664" s="6"/>
      <c r="AJ23664" s="10"/>
      <c r="AK23664" s="10"/>
      <c r="AL23664" s="10"/>
      <c r="AM23664" s="10"/>
      <c r="AN23664" s="10"/>
      <c r="AO23664" s="10"/>
      <c r="AP23664" s="10"/>
      <c r="AQ23664" s="10"/>
      <c r="AR23664" s="10"/>
      <c r="AS23664" s="10"/>
      <c r="AT23664" s="10"/>
      <c r="AU23664" s="10"/>
      <c r="AV23664" s="10"/>
      <c r="AW23664" s="10"/>
      <c r="AX23664" s="10"/>
      <c r="AY23664" s="10"/>
      <c r="AZ23664" s="10"/>
      <c r="BA23664" s="10"/>
      <c r="BB23664" s="10"/>
      <c r="BC23664" s="10"/>
      <c r="BD23664" s="10"/>
      <c r="BE23664" s="10"/>
      <c r="BF23664" s="10"/>
      <c r="BG23664" s="6"/>
    </row>
    <row r="23665" spans="34:59" x14ac:dyDescent="0.25">
      <c r="AH23665" s="6"/>
      <c r="AI23665" s="6"/>
      <c r="AJ23665" s="6"/>
      <c r="AK23665" s="6"/>
      <c r="AL23665" s="6"/>
      <c r="AM23665" s="6"/>
      <c r="AN23665" s="6"/>
      <c r="AO23665" s="6"/>
      <c r="AP23665" s="6"/>
      <c r="AQ23665" s="6"/>
      <c r="AR23665" s="6"/>
      <c r="AS23665" s="6"/>
      <c r="AT23665" s="6"/>
      <c r="AU23665" s="6"/>
      <c r="AV23665" s="6"/>
      <c r="AW23665" s="6"/>
      <c r="AX23665" s="6"/>
      <c r="AY23665" s="6"/>
      <c r="AZ23665" s="6"/>
      <c r="BA23665" s="6"/>
      <c r="BB23665" s="6"/>
      <c r="BC23665" s="6"/>
      <c r="BD23665" s="6"/>
      <c r="BE23665" s="6"/>
      <c r="BF23665" s="6"/>
      <c r="BG23665" s="10"/>
    </row>
    <row r="23666" spans="34:59" x14ac:dyDescent="0.25">
      <c r="AH23666" s="10"/>
      <c r="AI23666" s="6"/>
    </row>
    <row r="23667" spans="34:59" x14ac:dyDescent="0.25">
      <c r="AH23667" s="6"/>
      <c r="AI23667" s="6"/>
      <c r="AJ23667" s="6"/>
      <c r="AK23667" s="6"/>
      <c r="AL23667" s="6"/>
      <c r="AM23667" s="6"/>
      <c r="AN23667" s="6"/>
      <c r="AO23667" s="6"/>
      <c r="AP23667" s="6"/>
      <c r="AQ23667" s="6"/>
      <c r="AR23667" s="6"/>
      <c r="AS23667" s="6"/>
      <c r="AT23667" s="6"/>
      <c r="AU23667" s="6"/>
      <c r="AV23667" s="6"/>
      <c r="AW23667" s="6"/>
      <c r="AX23667" s="6"/>
      <c r="AY23667" s="6"/>
      <c r="AZ23667" s="6"/>
      <c r="BA23667" s="6"/>
      <c r="BB23667" s="6"/>
      <c r="BC23667" s="6"/>
      <c r="BD23667" s="6"/>
      <c r="BE23667" s="6"/>
      <c r="BF23667" s="6"/>
      <c r="BG23667" s="6"/>
    </row>
    <row r="23668" spans="34:59" x14ac:dyDescent="0.25">
      <c r="AH23668" s="10"/>
      <c r="AI23668" s="6"/>
      <c r="AJ23668" s="10"/>
      <c r="AK23668" s="10"/>
      <c r="AL23668" s="10"/>
      <c r="AM23668" s="10"/>
      <c r="AN23668" s="10"/>
      <c r="AO23668" s="10"/>
      <c r="AP23668" s="10"/>
      <c r="AQ23668" s="10"/>
      <c r="AR23668" s="10"/>
      <c r="AS23668" s="10"/>
      <c r="AT23668" s="10"/>
      <c r="AU23668" s="10"/>
      <c r="AV23668" s="10"/>
      <c r="AW23668" s="10"/>
      <c r="AX23668" s="10"/>
      <c r="AY23668" s="10"/>
      <c r="AZ23668" s="10"/>
      <c r="BA23668" s="10"/>
      <c r="BB23668" s="10"/>
      <c r="BC23668" s="10"/>
      <c r="BD23668" s="10"/>
      <c r="BE23668" s="10"/>
      <c r="BF23668" s="10"/>
      <c r="BG23668" s="6"/>
    </row>
    <row r="23670" spans="34:59" x14ac:dyDescent="0.25">
      <c r="AH23670" s="10"/>
      <c r="AI23670" s="6"/>
    </row>
    <row r="23671" spans="34:59" x14ac:dyDescent="0.25">
      <c r="AH23671" s="6"/>
      <c r="AI23671" s="6"/>
      <c r="AJ23671" s="6"/>
      <c r="AK23671" s="6"/>
      <c r="AL23671" s="6"/>
      <c r="AM23671" s="6"/>
      <c r="AN23671" s="6"/>
      <c r="AO23671" s="6"/>
      <c r="AP23671" s="6"/>
      <c r="AQ23671" s="6"/>
      <c r="AR23671" s="6"/>
      <c r="AS23671" s="6"/>
      <c r="AT23671" s="6"/>
      <c r="AU23671" s="6"/>
      <c r="AV23671" s="6"/>
      <c r="AW23671" s="6"/>
      <c r="AX23671" s="6"/>
      <c r="AY23671" s="6"/>
      <c r="AZ23671" s="6"/>
      <c r="BA23671" s="6"/>
      <c r="BB23671" s="6"/>
      <c r="BC23671" s="6"/>
      <c r="BD23671" s="6"/>
      <c r="BE23671" s="6"/>
      <c r="BF23671" s="6"/>
      <c r="BG23671" s="6"/>
    </row>
    <row r="23672" spans="34:59" x14ac:dyDescent="0.25">
      <c r="AH23672" s="10"/>
      <c r="AI23672" s="6"/>
      <c r="AJ23672" s="10"/>
      <c r="AK23672" s="10"/>
      <c r="AL23672" s="10"/>
      <c r="AM23672" s="10"/>
      <c r="AN23672" s="10"/>
      <c r="AO23672" s="10"/>
      <c r="AP23672" s="10"/>
      <c r="AQ23672" s="10"/>
      <c r="AR23672" s="10"/>
      <c r="AS23672" s="10"/>
      <c r="AT23672" s="10"/>
      <c r="AU23672" s="10"/>
      <c r="AV23672" s="10"/>
      <c r="AW23672" s="10"/>
      <c r="AX23672" s="10"/>
      <c r="AY23672" s="10"/>
      <c r="AZ23672" s="10"/>
      <c r="BA23672" s="10"/>
      <c r="BB23672" s="10"/>
      <c r="BC23672" s="10"/>
      <c r="BD23672" s="10"/>
      <c r="BE23672" s="10"/>
      <c r="BF23672" s="10"/>
      <c r="BG23672" s="6"/>
    </row>
    <row r="23673" spans="34:59" x14ac:dyDescent="0.25">
      <c r="AH23673" s="6"/>
      <c r="AI23673" s="6"/>
      <c r="AJ23673" s="6"/>
      <c r="AK23673" s="6"/>
      <c r="AL23673" s="6"/>
      <c r="AM23673" s="6"/>
      <c r="AN23673" s="6"/>
      <c r="AO23673" s="6"/>
      <c r="AP23673" s="6"/>
      <c r="AQ23673" s="6"/>
      <c r="AR23673" s="6"/>
      <c r="AS23673" s="6"/>
      <c r="AT23673" s="6"/>
      <c r="AU23673" s="6"/>
      <c r="AV23673" s="6"/>
      <c r="AW23673" s="6"/>
      <c r="AX23673" s="6"/>
      <c r="AY23673" s="6"/>
      <c r="AZ23673" s="6"/>
      <c r="BA23673" s="6"/>
      <c r="BB23673" s="6"/>
      <c r="BC23673" s="6"/>
      <c r="BD23673" s="6"/>
      <c r="BE23673" s="6"/>
      <c r="BF23673" s="6"/>
      <c r="BG23673" s="10"/>
    </row>
    <row r="23674" spans="34:59" x14ac:dyDescent="0.25">
      <c r="AH23674" s="10"/>
      <c r="AI23674" s="6"/>
    </row>
    <row r="23675" spans="34:59" x14ac:dyDescent="0.25">
      <c r="AH23675" s="6"/>
      <c r="AI23675" s="6"/>
      <c r="AJ23675" s="6"/>
      <c r="AK23675" s="6"/>
      <c r="AL23675" s="6"/>
      <c r="AM23675" s="6"/>
      <c r="AN23675" s="6"/>
      <c r="AO23675" s="6"/>
      <c r="AP23675" s="6"/>
      <c r="AQ23675" s="6"/>
      <c r="AR23675" s="6"/>
      <c r="AS23675" s="6"/>
      <c r="AT23675" s="6"/>
      <c r="AU23675" s="6"/>
      <c r="AV23675" s="6"/>
      <c r="AW23675" s="6"/>
      <c r="AX23675" s="6"/>
      <c r="AY23675" s="6"/>
      <c r="AZ23675" s="6"/>
      <c r="BA23675" s="6"/>
      <c r="BB23675" s="6"/>
      <c r="BC23675" s="6"/>
      <c r="BD23675" s="6"/>
      <c r="BE23675" s="6"/>
      <c r="BF23675" s="6"/>
      <c r="BG23675" s="6"/>
    </row>
    <row r="23676" spans="34:59" x14ac:dyDescent="0.25">
      <c r="AH23676" s="10"/>
      <c r="AI23676" s="6"/>
      <c r="AJ23676" s="10"/>
      <c r="AK23676" s="10"/>
      <c r="AL23676" s="10"/>
      <c r="AM23676" s="10"/>
      <c r="AN23676" s="10"/>
      <c r="AO23676" s="10"/>
      <c r="AP23676" s="10"/>
      <c r="AQ23676" s="10"/>
      <c r="AR23676" s="10"/>
      <c r="AS23676" s="10"/>
      <c r="AT23676" s="10"/>
      <c r="AU23676" s="10"/>
      <c r="AV23676" s="10"/>
      <c r="AW23676" s="10"/>
      <c r="AX23676" s="10"/>
      <c r="AY23676" s="10"/>
      <c r="AZ23676" s="10"/>
      <c r="BA23676" s="10"/>
      <c r="BB23676" s="10"/>
      <c r="BC23676" s="10"/>
      <c r="BD23676" s="10"/>
      <c r="BE23676" s="10"/>
      <c r="BF23676" s="10"/>
      <c r="BG23676" s="6"/>
    </row>
    <row r="23677" spans="34:59" x14ac:dyDescent="0.25">
      <c r="AH23677" s="6"/>
      <c r="AI23677" s="6"/>
      <c r="AJ23677" s="6"/>
      <c r="AK23677" s="6"/>
      <c r="AL23677" s="6"/>
      <c r="AM23677" s="6"/>
      <c r="AN23677" s="6"/>
      <c r="AO23677" s="6"/>
      <c r="AP23677" s="6"/>
      <c r="AQ23677" s="6"/>
      <c r="AR23677" s="6"/>
      <c r="AS23677" s="6"/>
      <c r="AT23677" s="6"/>
      <c r="AU23677" s="6"/>
      <c r="AV23677" s="6"/>
      <c r="AW23677" s="6"/>
      <c r="AX23677" s="6"/>
      <c r="AY23677" s="6"/>
      <c r="AZ23677" s="6"/>
      <c r="BA23677" s="6"/>
      <c r="BB23677" s="6"/>
      <c r="BC23677" s="6"/>
      <c r="BD23677" s="6"/>
      <c r="BE23677" s="6"/>
      <c r="BF23677" s="6"/>
      <c r="BG23677" s="10"/>
    </row>
    <row r="23678" spans="34:59" x14ac:dyDescent="0.25">
      <c r="AH23678" s="10"/>
      <c r="AI23678" s="6"/>
    </row>
    <row r="23679" spans="34:59" x14ac:dyDescent="0.25">
      <c r="AH23679" s="6"/>
      <c r="AI23679" s="6"/>
      <c r="AJ23679" s="6"/>
      <c r="AK23679" s="6"/>
      <c r="AL23679" s="6"/>
      <c r="AM23679" s="6"/>
      <c r="AN23679" s="6"/>
      <c r="AO23679" s="6"/>
      <c r="AP23679" s="6"/>
      <c r="AQ23679" s="6"/>
      <c r="AR23679" s="6"/>
      <c r="AS23679" s="6"/>
      <c r="AT23679" s="6"/>
      <c r="AU23679" s="6"/>
      <c r="AV23679" s="6"/>
      <c r="AW23679" s="6"/>
      <c r="AX23679" s="6"/>
      <c r="AY23679" s="6"/>
      <c r="AZ23679" s="6"/>
      <c r="BA23679" s="6"/>
      <c r="BB23679" s="6"/>
      <c r="BC23679" s="6"/>
      <c r="BD23679" s="6"/>
      <c r="BE23679" s="6"/>
      <c r="BF23679" s="6"/>
      <c r="BG23679" s="6"/>
    </row>
    <row r="23680" spans="34:59" x14ac:dyDescent="0.25">
      <c r="AH23680" s="10"/>
      <c r="AI23680" s="6"/>
      <c r="AJ23680" s="10"/>
      <c r="AK23680" s="10"/>
      <c r="AL23680" s="10"/>
      <c r="AM23680" s="10"/>
      <c r="AN23680" s="10"/>
      <c r="AO23680" s="10"/>
      <c r="AP23680" s="10"/>
      <c r="AQ23680" s="10"/>
      <c r="AR23680" s="10"/>
      <c r="AS23680" s="10"/>
      <c r="AT23680" s="10"/>
      <c r="AU23680" s="10"/>
      <c r="AV23680" s="10"/>
      <c r="AW23680" s="10"/>
      <c r="AX23680" s="10"/>
      <c r="AY23680" s="10"/>
      <c r="AZ23680" s="10"/>
      <c r="BA23680" s="10"/>
      <c r="BB23680" s="10"/>
      <c r="BC23680" s="10"/>
      <c r="BD23680" s="10"/>
      <c r="BE23680" s="10"/>
      <c r="BF23680" s="10"/>
      <c r="BG23680" s="6"/>
    </row>
    <row r="23681" spans="34:59" x14ac:dyDescent="0.25">
      <c r="AH23681" s="6"/>
      <c r="AI23681" s="6"/>
      <c r="AJ23681" s="6"/>
      <c r="AK23681" s="6"/>
      <c r="AL23681" s="6"/>
      <c r="AM23681" s="6"/>
      <c r="AN23681" s="6"/>
      <c r="AO23681" s="6"/>
      <c r="AP23681" s="6"/>
      <c r="AQ23681" s="6"/>
      <c r="AR23681" s="6"/>
      <c r="AS23681" s="6"/>
      <c r="AT23681" s="6"/>
      <c r="AU23681" s="6"/>
      <c r="AV23681" s="6"/>
      <c r="AW23681" s="6"/>
      <c r="AX23681" s="6"/>
      <c r="AY23681" s="6"/>
      <c r="AZ23681" s="6"/>
      <c r="BA23681" s="6"/>
      <c r="BB23681" s="6"/>
      <c r="BC23681" s="6"/>
      <c r="BD23681" s="6"/>
      <c r="BE23681" s="6"/>
      <c r="BF23681" s="6"/>
      <c r="BG23681" s="10"/>
    </row>
    <row r="23682" spans="34:59" x14ac:dyDescent="0.25">
      <c r="AH23682" s="10"/>
      <c r="AI23682" s="6"/>
    </row>
    <row r="23683" spans="34:59" x14ac:dyDescent="0.25">
      <c r="AH23683" s="6"/>
      <c r="AI23683" s="6"/>
      <c r="AJ23683" s="6"/>
      <c r="AK23683" s="6"/>
      <c r="AL23683" s="6"/>
      <c r="AM23683" s="6"/>
      <c r="AN23683" s="6"/>
      <c r="AO23683" s="6"/>
      <c r="AP23683" s="6"/>
      <c r="AQ23683" s="6"/>
      <c r="AR23683" s="6"/>
      <c r="AS23683" s="6"/>
      <c r="AT23683" s="6"/>
      <c r="AU23683" s="6"/>
      <c r="AV23683" s="6"/>
      <c r="AW23683" s="6"/>
      <c r="AX23683" s="6"/>
      <c r="AY23683" s="6"/>
      <c r="AZ23683" s="6"/>
      <c r="BA23683" s="6"/>
      <c r="BB23683" s="6"/>
      <c r="BC23683" s="6"/>
      <c r="BD23683" s="6"/>
      <c r="BE23683" s="6"/>
      <c r="BF23683" s="6"/>
      <c r="BG23683" s="6"/>
    </row>
    <row r="23684" spans="34:59" x14ac:dyDescent="0.25">
      <c r="AH23684" s="10"/>
      <c r="AI23684" s="6"/>
      <c r="AJ23684" s="10"/>
      <c r="AK23684" s="10"/>
      <c r="AL23684" s="10"/>
      <c r="AM23684" s="10"/>
      <c r="AN23684" s="10"/>
      <c r="AO23684" s="10"/>
      <c r="AP23684" s="10"/>
      <c r="AQ23684" s="10"/>
      <c r="AR23684" s="10"/>
      <c r="AS23684" s="10"/>
      <c r="AT23684" s="10"/>
      <c r="AU23684" s="10"/>
      <c r="AV23684" s="10"/>
      <c r="AW23684" s="10"/>
      <c r="AX23684" s="10"/>
      <c r="AY23684" s="10"/>
      <c r="AZ23684" s="10"/>
      <c r="BA23684" s="10"/>
      <c r="BB23684" s="10"/>
      <c r="BC23684" s="10"/>
      <c r="BD23684" s="10"/>
      <c r="BE23684" s="10"/>
      <c r="BF23684" s="10"/>
      <c r="BG23684" s="6"/>
    </row>
    <row r="23686" spans="34:59" x14ac:dyDescent="0.25">
      <c r="AH23686" s="10"/>
      <c r="AI23686" s="6"/>
    </row>
    <row r="23687" spans="34:59" x14ac:dyDescent="0.25">
      <c r="AH23687" s="6"/>
      <c r="AI23687" s="6"/>
      <c r="AJ23687" s="6"/>
      <c r="AK23687" s="6"/>
      <c r="AL23687" s="6"/>
      <c r="AM23687" s="6"/>
      <c r="AN23687" s="6"/>
      <c r="AO23687" s="6"/>
      <c r="AP23687" s="6"/>
      <c r="AQ23687" s="6"/>
      <c r="AR23687" s="6"/>
      <c r="AS23687" s="6"/>
      <c r="AT23687" s="6"/>
      <c r="AU23687" s="6"/>
      <c r="AV23687" s="6"/>
      <c r="AW23687" s="6"/>
      <c r="AX23687" s="6"/>
      <c r="AY23687" s="6"/>
      <c r="AZ23687" s="6"/>
      <c r="BA23687" s="6"/>
      <c r="BB23687" s="6"/>
      <c r="BC23687" s="6"/>
      <c r="BD23687" s="6"/>
      <c r="BE23687" s="6"/>
      <c r="BF23687" s="6"/>
      <c r="BG23687" s="6"/>
    </row>
    <row r="23688" spans="34:59" x14ac:dyDescent="0.25">
      <c r="AH23688" s="10"/>
      <c r="AI23688" s="6"/>
      <c r="AJ23688" s="10"/>
      <c r="AK23688" s="10"/>
      <c r="AL23688" s="10"/>
      <c r="AM23688" s="10"/>
      <c r="AN23688" s="10"/>
      <c r="AO23688" s="10"/>
      <c r="AP23688" s="10"/>
      <c r="AQ23688" s="10"/>
      <c r="AR23688" s="10"/>
      <c r="AS23688" s="10"/>
      <c r="AT23688" s="10"/>
      <c r="AU23688" s="10"/>
      <c r="AV23688" s="10"/>
      <c r="AW23688" s="10"/>
      <c r="AX23688" s="10"/>
      <c r="AY23688" s="10"/>
      <c r="AZ23688" s="10"/>
      <c r="BA23688" s="10"/>
      <c r="BB23688" s="10"/>
      <c r="BC23688" s="10"/>
      <c r="BD23688" s="10"/>
      <c r="BE23688" s="10"/>
      <c r="BF23688" s="10"/>
      <c r="BG23688" s="6"/>
    </row>
    <row r="23689" spans="34:59" x14ac:dyDescent="0.25">
      <c r="AH23689" s="6"/>
      <c r="AI23689" s="6"/>
      <c r="AJ23689" s="6"/>
      <c r="AK23689" s="6"/>
      <c r="AL23689" s="6"/>
      <c r="AM23689" s="6"/>
      <c r="AN23689" s="6"/>
      <c r="AO23689" s="6"/>
      <c r="AP23689" s="6"/>
      <c r="AQ23689" s="6"/>
      <c r="AR23689" s="6"/>
      <c r="AS23689" s="6"/>
      <c r="AT23689" s="6"/>
      <c r="AU23689" s="6"/>
      <c r="AV23689" s="6"/>
      <c r="AW23689" s="6"/>
      <c r="AX23689" s="6"/>
      <c r="AY23689" s="6"/>
      <c r="AZ23689" s="6"/>
      <c r="BA23689" s="6"/>
      <c r="BB23689" s="6"/>
      <c r="BC23689" s="6"/>
      <c r="BD23689" s="6"/>
      <c r="BE23689" s="6"/>
      <c r="BF23689" s="6"/>
      <c r="BG23689" s="10"/>
    </row>
    <row r="23690" spans="34:59" x14ac:dyDescent="0.25">
      <c r="AH23690" s="10"/>
      <c r="AI23690" s="6"/>
    </row>
    <row r="23691" spans="34:59" x14ac:dyDescent="0.25">
      <c r="AH23691" s="6"/>
      <c r="AI23691" s="6"/>
      <c r="AJ23691" s="6"/>
      <c r="AK23691" s="6"/>
      <c r="AL23691" s="6"/>
      <c r="AM23691" s="6"/>
      <c r="AN23691" s="6"/>
      <c r="AO23691" s="6"/>
      <c r="AP23691" s="6"/>
      <c r="AQ23691" s="6"/>
      <c r="AR23691" s="6"/>
      <c r="AS23691" s="6"/>
      <c r="AT23691" s="6"/>
      <c r="AU23691" s="6"/>
      <c r="AV23691" s="6"/>
      <c r="AW23691" s="6"/>
      <c r="AX23691" s="6"/>
      <c r="AY23691" s="6"/>
      <c r="AZ23691" s="6"/>
      <c r="BA23691" s="6"/>
      <c r="BB23691" s="6"/>
      <c r="BC23691" s="6"/>
      <c r="BD23691" s="6"/>
      <c r="BE23691" s="6"/>
      <c r="BF23691" s="6"/>
      <c r="BG23691" s="6"/>
    </row>
    <row r="23692" spans="34:59" x14ac:dyDescent="0.25">
      <c r="AH23692" s="10"/>
      <c r="AI23692" s="6"/>
      <c r="AJ23692" s="10"/>
      <c r="AK23692" s="10"/>
      <c r="AL23692" s="10"/>
      <c r="AM23692" s="10"/>
      <c r="AN23692" s="10"/>
      <c r="AO23692" s="10"/>
      <c r="AP23692" s="10"/>
      <c r="AQ23692" s="10"/>
      <c r="AR23692" s="10"/>
      <c r="AS23692" s="10"/>
      <c r="AT23692" s="10"/>
      <c r="AU23692" s="10"/>
      <c r="AV23692" s="10"/>
      <c r="AW23692" s="10"/>
      <c r="AX23692" s="10"/>
      <c r="AY23692" s="10"/>
      <c r="AZ23692" s="10"/>
      <c r="BA23692" s="10"/>
      <c r="BB23692" s="10"/>
      <c r="BC23692" s="10"/>
      <c r="BD23692" s="10"/>
      <c r="BE23692" s="10"/>
      <c r="BF23692" s="10"/>
      <c r="BG23692" s="6"/>
    </row>
    <row r="23693" spans="34:59" x14ac:dyDescent="0.25">
      <c r="AH23693" s="6"/>
      <c r="AI23693" s="6"/>
      <c r="AJ23693" s="6"/>
      <c r="AK23693" s="6"/>
      <c r="AL23693" s="6"/>
      <c r="AM23693" s="6"/>
      <c r="AN23693" s="6"/>
      <c r="AO23693" s="6"/>
      <c r="AP23693" s="6"/>
      <c r="AQ23693" s="6"/>
      <c r="AR23693" s="6"/>
      <c r="AS23693" s="6"/>
      <c r="AT23693" s="6"/>
      <c r="AU23693" s="6"/>
      <c r="AV23693" s="6"/>
      <c r="AW23693" s="6"/>
      <c r="AX23693" s="6"/>
      <c r="AY23693" s="6"/>
      <c r="AZ23693" s="6"/>
      <c r="BA23693" s="6"/>
      <c r="BB23693" s="6"/>
      <c r="BC23693" s="6"/>
      <c r="BD23693" s="6"/>
      <c r="BE23693" s="6"/>
      <c r="BF23693" s="6"/>
      <c r="BG23693" s="10"/>
    </row>
    <row r="23694" spans="34:59" x14ac:dyDescent="0.25">
      <c r="AH23694" s="10"/>
      <c r="AI23694" s="6"/>
    </row>
    <row r="23695" spans="34:59" x14ac:dyDescent="0.25">
      <c r="AH23695" s="6"/>
      <c r="AI23695" s="6"/>
      <c r="AJ23695" s="6"/>
      <c r="AK23695" s="6"/>
      <c r="AL23695" s="6"/>
      <c r="AM23695" s="6"/>
      <c r="AN23695" s="6"/>
      <c r="AO23695" s="6"/>
      <c r="AP23695" s="6"/>
      <c r="AQ23695" s="6"/>
      <c r="AR23695" s="6"/>
      <c r="AS23695" s="6"/>
      <c r="AT23695" s="6"/>
      <c r="AU23695" s="6"/>
      <c r="AV23695" s="6"/>
      <c r="AW23695" s="6"/>
      <c r="AX23695" s="6"/>
      <c r="AY23695" s="6"/>
      <c r="AZ23695" s="6"/>
      <c r="BA23695" s="6"/>
      <c r="BB23695" s="6"/>
      <c r="BC23695" s="6"/>
      <c r="BD23695" s="6"/>
      <c r="BE23695" s="6"/>
      <c r="BF23695" s="6"/>
      <c r="BG23695" s="6"/>
    </row>
    <row r="23696" spans="34:59" x14ac:dyDescent="0.25">
      <c r="AH23696" s="10"/>
      <c r="AI23696" s="6"/>
      <c r="AJ23696" s="10"/>
      <c r="AK23696" s="10"/>
      <c r="AL23696" s="10"/>
      <c r="AM23696" s="10"/>
      <c r="AN23696" s="10"/>
      <c r="AO23696" s="10"/>
      <c r="AP23696" s="10"/>
      <c r="AQ23696" s="10"/>
      <c r="AR23696" s="10"/>
      <c r="AS23696" s="10"/>
      <c r="AT23696" s="10"/>
      <c r="AU23696" s="10"/>
      <c r="AV23696" s="10"/>
      <c r="AW23696" s="10"/>
      <c r="AX23696" s="10"/>
      <c r="AY23696" s="10"/>
      <c r="AZ23696" s="10"/>
      <c r="BA23696" s="10"/>
      <c r="BB23696" s="10"/>
      <c r="BC23696" s="10"/>
      <c r="BD23696" s="10"/>
      <c r="BE23696" s="10"/>
      <c r="BF23696" s="10"/>
      <c r="BG23696" s="6"/>
    </row>
    <row r="23697" spans="34:59" x14ac:dyDescent="0.25">
      <c r="AH23697" s="6"/>
      <c r="AI23697" s="6"/>
      <c r="AJ23697" s="6"/>
      <c r="AK23697" s="6"/>
      <c r="AL23697" s="6"/>
      <c r="AM23697" s="6"/>
      <c r="AN23697" s="6"/>
      <c r="AO23697" s="6"/>
      <c r="AP23697" s="6"/>
      <c r="AQ23697" s="6"/>
      <c r="AR23697" s="6"/>
      <c r="AS23697" s="6"/>
      <c r="AT23697" s="6"/>
      <c r="AU23697" s="6"/>
      <c r="AV23697" s="6"/>
      <c r="AW23697" s="6"/>
      <c r="AX23697" s="6"/>
      <c r="AY23697" s="6"/>
      <c r="AZ23697" s="6"/>
      <c r="BA23697" s="6"/>
      <c r="BB23697" s="6"/>
      <c r="BC23697" s="6"/>
      <c r="BD23697" s="6"/>
      <c r="BE23697" s="6"/>
      <c r="BF23697" s="6"/>
      <c r="BG23697" s="10"/>
    </row>
    <row r="23698" spans="34:59" x14ac:dyDescent="0.25">
      <c r="AH23698" s="10"/>
      <c r="AI23698" s="6"/>
    </row>
    <row r="23699" spans="34:59" x14ac:dyDescent="0.25">
      <c r="AH23699" s="6"/>
      <c r="AI23699" s="6"/>
      <c r="AJ23699" s="6"/>
      <c r="AK23699" s="6"/>
      <c r="AL23699" s="6"/>
      <c r="AM23699" s="6"/>
      <c r="AN23699" s="6"/>
      <c r="AO23699" s="6"/>
      <c r="AP23699" s="6"/>
      <c r="AQ23699" s="6"/>
      <c r="AR23699" s="6"/>
      <c r="AS23699" s="6"/>
      <c r="AT23699" s="6"/>
      <c r="AU23699" s="6"/>
      <c r="AV23699" s="6"/>
      <c r="AW23699" s="6"/>
      <c r="AX23699" s="6"/>
      <c r="AY23699" s="6"/>
      <c r="AZ23699" s="6"/>
      <c r="BA23699" s="6"/>
      <c r="BB23699" s="6"/>
      <c r="BC23699" s="6"/>
      <c r="BD23699" s="6"/>
      <c r="BE23699" s="6"/>
      <c r="BF23699" s="6"/>
      <c r="BG23699" s="6"/>
    </row>
    <row r="23700" spans="34:59" x14ac:dyDescent="0.25">
      <c r="AH23700" s="10"/>
      <c r="AI23700" s="6"/>
      <c r="AJ23700" s="10"/>
      <c r="AK23700" s="10"/>
      <c r="AL23700" s="10"/>
      <c r="AM23700" s="10"/>
      <c r="AN23700" s="10"/>
      <c r="AO23700" s="10"/>
      <c r="AP23700" s="10"/>
      <c r="AQ23700" s="10"/>
      <c r="AR23700" s="10"/>
      <c r="AS23700" s="10"/>
      <c r="AT23700" s="10"/>
      <c r="AU23700" s="10"/>
      <c r="AV23700" s="10"/>
      <c r="AW23700" s="10"/>
      <c r="AX23700" s="10"/>
      <c r="AY23700" s="10"/>
      <c r="AZ23700" s="10"/>
      <c r="BA23700" s="10"/>
      <c r="BB23700" s="10"/>
      <c r="BC23700" s="10"/>
      <c r="BD23700" s="10"/>
      <c r="BE23700" s="10"/>
      <c r="BF23700" s="10"/>
      <c r="BG23700" s="6"/>
    </row>
    <row r="23702" spans="34:59" x14ac:dyDescent="0.25">
      <c r="AH23702" s="10"/>
      <c r="AI23702" s="6"/>
    </row>
    <row r="23703" spans="34:59" x14ac:dyDescent="0.25">
      <c r="AH23703" s="6"/>
      <c r="AI23703" s="6"/>
      <c r="AJ23703" s="6"/>
      <c r="AK23703" s="6"/>
      <c r="AL23703" s="6"/>
      <c r="AM23703" s="6"/>
      <c r="AN23703" s="6"/>
      <c r="AO23703" s="6"/>
      <c r="AP23703" s="6"/>
      <c r="AQ23703" s="6"/>
      <c r="AR23703" s="6"/>
      <c r="AS23703" s="6"/>
      <c r="AT23703" s="6"/>
      <c r="AU23703" s="6"/>
      <c r="AV23703" s="6"/>
      <c r="AW23703" s="6"/>
      <c r="AX23703" s="6"/>
      <c r="AY23703" s="6"/>
      <c r="AZ23703" s="6"/>
      <c r="BA23703" s="6"/>
      <c r="BB23703" s="6"/>
      <c r="BC23703" s="6"/>
      <c r="BD23703" s="6"/>
      <c r="BE23703" s="6"/>
      <c r="BF23703" s="6"/>
      <c r="BG23703" s="6"/>
    </row>
    <row r="23704" spans="34:59" x14ac:dyDescent="0.25">
      <c r="AH23704" s="10"/>
      <c r="AI23704" s="6"/>
      <c r="AJ23704" s="10"/>
      <c r="AK23704" s="10"/>
      <c r="AL23704" s="10"/>
      <c r="AM23704" s="10"/>
      <c r="AN23704" s="10"/>
      <c r="AO23704" s="10"/>
      <c r="AP23704" s="10"/>
      <c r="AQ23704" s="10"/>
      <c r="AR23704" s="10"/>
      <c r="AS23704" s="10"/>
      <c r="AT23704" s="10"/>
      <c r="AU23704" s="10"/>
      <c r="AV23704" s="10"/>
      <c r="AW23704" s="10"/>
      <c r="AX23704" s="10"/>
      <c r="AY23704" s="10"/>
      <c r="AZ23704" s="10"/>
      <c r="BA23704" s="10"/>
      <c r="BB23704" s="10"/>
      <c r="BC23704" s="10"/>
      <c r="BD23704" s="10"/>
      <c r="BE23704" s="10"/>
      <c r="BF23704" s="10"/>
      <c r="BG23704" s="6"/>
    </row>
    <row r="23705" spans="34:59" x14ac:dyDescent="0.25">
      <c r="AH23705" s="6"/>
      <c r="AI23705" s="6"/>
      <c r="AJ23705" s="6"/>
      <c r="AK23705" s="6"/>
      <c r="AL23705" s="6"/>
      <c r="AM23705" s="6"/>
      <c r="AN23705" s="6"/>
      <c r="AO23705" s="6"/>
      <c r="AP23705" s="6"/>
      <c r="AQ23705" s="6"/>
      <c r="AR23705" s="6"/>
      <c r="AS23705" s="6"/>
      <c r="AT23705" s="6"/>
      <c r="AU23705" s="6"/>
      <c r="AV23705" s="6"/>
      <c r="AW23705" s="6"/>
      <c r="AX23705" s="6"/>
      <c r="AY23705" s="6"/>
      <c r="AZ23705" s="6"/>
      <c r="BA23705" s="6"/>
      <c r="BB23705" s="6"/>
      <c r="BC23705" s="6"/>
      <c r="BD23705" s="6"/>
      <c r="BE23705" s="6"/>
      <c r="BF23705" s="6"/>
      <c r="BG23705" s="10"/>
    </row>
    <row r="23706" spans="34:59" x14ac:dyDescent="0.25">
      <c r="AH23706" s="10"/>
      <c r="AI23706" s="6"/>
    </row>
    <row r="23707" spans="34:59" x14ac:dyDescent="0.25">
      <c r="AH23707" s="6"/>
      <c r="AI23707" s="6"/>
      <c r="AJ23707" s="6"/>
      <c r="AK23707" s="6"/>
      <c r="AL23707" s="6"/>
      <c r="AM23707" s="6"/>
      <c r="AN23707" s="6"/>
      <c r="AO23707" s="6"/>
      <c r="AP23707" s="6"/>
      <c r="AQ23707" s="6"/>
      <c r="AR23707" s="6"/>
      <c r="AS23707" s="6"/>
      <c r="AT23707" s="6"/>
      <c r="AU23707" s="6"/>
      <c r="AV23707" s="6"/>
      <c r="AW23707" s="6"/>
      <c r="AX23707" s="6"/>
      <c r="AY23707" s="6"/>
      <c r="AZ23707" s="6"/>
      <c r="BA23707" s="6"/>
      <c r="BB23707" s="6"/>
      <c r="BC23707" s="6"/>
      <c r="BD23707" s="6"/>
      <c r="BE23707" s="6"/>
      <c r="BF23707" s="6"/>
      <c r="BG23707" s="6"/>
    </row>
    <row r="23708" spans="34:59" x14ac:dyDescent="0.25">
      <c r="AH23708" s="10"/>
      <c r="AI23708" s="6"/>
      <c r="AJ23708" s="10"/>
      <c r="AK23708" s="10"/>
      <c r="AL23708" s="10"/>
      <c r="AM23708" s="10"/>
      <c r="AN23708" s="10"/>
      <c r="AO23708" s="10"/>
      <c r="AP23708" s="10"/>
      <c r="AQ23708" s="10"/>
      <c r="AR23708" s="10"/>
      <c r="AS23708" s="10"/>
      <c r="AT23708" s="10"/>
      <c r="AU23708" s="10"/>
      <c r="AV23708" s="10"/>
      <c r="AW23708" s="10"/>
      <c r="AX23708" s="10"/>
      <c r="AY23708" s="10"/>
      <c r="AZ23708" s="10"/>
      <c r="BA23708" s="10"/>
      <c r="BB23708" s="10"/>
      <c r="BC23708" s="10"/>
      <c r="BD23708" s="10"/>
      <c r="BE23708" s="10"/>
      <c r="BF23708" s="10"/>
      <c r="BG23708" s="6"/>
    </row>
    <row r="23709" spans="34:59" x14ac:dyDescent="0.25">
      <c r="AH23709" s="6"/>
      <c r="AI23709" s="6"/>
      <c r="AJ23709" s="6"/>
      <c r="AK23709" s="6"/>
      <c r="AL23709" s="6"/>
      <c r="AM23709" s="6"/>
      <c r="AN23709" s="6"/>
      <c r="AO23709" s="6"/>
      <c r="AP23709" s="6"/>
      <c r="AQ23709" s="6"/>
      <c r="AR23709" s="6"/>
      <c r="AS23709" s="6"/>
      <c r="AT23709" s="6"/>
      <c r="AU23709" s="6"/>
      <c r="AV23709" s="6"/>
      <c r="AW23709" s="6"/>
      <c r="AX23709" s="6"/>
      <c r="AY23709" s="6"/>
      <c r="AZ23709" s="6"/>
      <c r="BA23709" s="6"/>
      <c r="BB23709" s="6"/>
      <c r="BC23709" s="6"/>
      <c r="BD23709" s="6"/>
      <c r="BE23709" s="6"/>
      <c r="BF23709" s="6"/>
      <c r="BG23709" s="10"/>
    </row>
    <row r="23710" spans="34:59" x14ac:dyDescent="0.25">
      <c r="AH23710" s="10"/>
      <c r="AI23710" s="6"/>
    </row>
    <row r="23711" spans="34:59" x14ac:dyDescent="0.25">
      <c r="AH23711" s="6"/>
      <c r="AI23711" s="6"/>
      <c r="AJ23711" s="6"/>
      <c r="AK23711" s="6"/>
      <c r="AL23711" s="6"/>
      <c r="AM23711" s="6"/>
      <c r="AN23711" s="6"/>
      <c r="AO23711" s="6"/>
      <c r="AP23711" s="6"/>
      <c r="AQ23711" s="6"/>
      <c r="AR23711" s="6"/>
      <c r="AS23711" s="6"/>
      <c r="AT23711" s="6"/>
      <c r="AU23711" s="6"/>
      <c r="AV23711" s="6"/>
      <c r="AW23711" s="6"/>
      <c r="AX23711" s="6"/>
      <c r="AY23711" s="6"/>
      <c r="AZ23711" s="6"/>
      <c r="BA23711" s="6"/>
      <c r="BB23711" s="6"/>
      <c r="BC23711" s="6"/>
      <c r="BD23711" s="6"/>
      <c r="BE23711" s="6"/>
      <c r="BF23711" s="6"/>
      <c r="BG23711" s="6"/>
    </row>
    <row r="23712" spans="34:59" x14ac:dyDescent="0.25">
      <c r="AH23712" s="10"/>
      <c r="AI23712" s="6"/>
      <c r="AJ23712" s="10"/>
      <c r="AK23712" s="10"/>
      <c r="AL23712" s="10"/>
      <c r="AM23712" s="10"/>
      <c r="AN23712" s="10"/>
      <c r="AO23712" s="10"/>
      <c r="AP23712" s="10"/>
      <c r="AQ23712" s="10"/>
      <c r="AR23712" s="10"/>
      <c r="AS23712" s="10"/>
      <c r="AT23712" s="10"/>
      <c r="AU23712" s="10"/>
      <c r="AV23712" s="10"/>
      <c r="AW23712" s="10"/>
      <c r="AX23712" s="10"/>
      <c r="AY23712" s="10"/>
      <c r="AZ23712" s="10"/>
      <c r="BA23712" s="10"/>
      <c r="BB23712" s="10"/>
      <c r="BC23712" s="10"/>
      <c r="BD23712" s="10"/>
      <c r="BE23712" s="10"/>
      <c r="BF23712" s="10"/>
      <c r="BG23712" s="6"/>
    </row>
    <row r="23713" spans="34:59" x14ac:dyDescent="0.25">
      <c r="AH23713" s="6"/>
      <c r="AI23713" s="6"/>
      <c r="AJ23713" s="6"/>
      <c r="AK23713" s="6"/>
      <c r="AL23713" s="6"/>
      <c r="AM23713" s="6"/>
      <c r="AN23713" s="6"/>
      <c r="AO23713" s="6"/>
      <c r="AP23713" s="6"/>
      <c r="AQ23713" s="6"/>
      <c r="AR23713" s="6"/>
      <c r="AS23713" s="6"/>
      <c r="AT23713" s="6"/>
      <c r="AU23713" s="6"/>
      <c r="AV23713" s="6"/>
      <c r="AW23713" s="6"/>
      <c r="AX23713" s="6"/>
      <c r="AY23713" s="6"/>
      <c r="AZ23713" s="6"/>
      <c r="BA23713" s="6"/>
      <c r="BB23713" s="6"/>
      <c r="BC23713" s="6"/>
      <c r="BD23713" s="6"/>
      <c r="BE23713" s="6"/>
      <c r="BF23713" s="6"/>
      <c r="BG23713" s="10"/>
    </row>
    <row r="23714" spans="34:59" x14ac:dyDescent="0.25">
      <c r="AH23714" s="10"/>
      <c r="AI23714" s="6"/>
    </row>
    <row r="23715" spans="34:59" x14ac:dyDescent="0.25">
      <c r="AH23715" s="6"/>
      <c r="AI23715" s="6"/>
      <c r="AJ23715" s="6"/>
      <c r="AK23715" s="6"/>
      <c r="AL23715" s="6"/>
      <c r="AM23715" s="6"/>
      <c r="AN23715" s="6"/>
      <c r="AO23715" s="6"/>
      <c r="AP23715" s="6"/>
      <c r="AQ23715" s="6"/>
      <c r="AR23715" s="6"/>
      <c r="AS23715" s="6"/>
      <c r="AT23715" s="6"/>
      <c r="AU23715" s="6"/>
      <c r="AV23715" s="6"/>
      <c r="AW23715" s="6"/>
      <c r="AX23715" s="6"/>
      <c r="AY23715" s="6"/>
      <c r="AZ23715" s="6"/>
      <c r="BA23715" s="6"/>
      <c r="BB23715" s="6"/>
      <c r="BC23715" s="6"/>
      <c r="BD23715" s="6"/>
      <c r="BE23715" s="6"/>
      <c r="BF23715" s="6"/>
      <c r="BG23715" s="6"/>
    </row>
    <row r="23716" spans="34:59" x14ac:dyDescent="0.25">
      <c r="AH23716" s="10"/>
      <c r="AI23716" s="6"/>
      <c r="AJ23716" s="10"/>
      <c r="AK23716" s="10"/>
      <c r="AL23716" s="10"/>
      <c r="AM23716" s="10"/>
      <c r="AN23716" s="10"/>
      <c r="AO23716" s="10"/>
      <c r="AP23716" s="10"/>
      <c r="AQ23716" s="10"/>
      <c r="AR23716" s="10"/>
      <c r="AS23716" s="10"/>
      <c r="AT23716" s="10"/>
      <c r="AU23716" s="10"/>
      <c r="AV23716" s="10"/>
      <c r="AW23716" s="10"/>
      <c r="AX23716" s="10"/>
      <c r="AY23716" s="10"/>
      <c r="AZ23716" s="10"/>
      <c r="BA23716" s="10"/>
      <c r="BB23716" s="10"/>
      <c r="BC23716" s="10"/>
      <c r="BD23716" s="10"/>
      <c r="BE23716" s="10"/>
      <c r="BF23716" s="10"/>
      <c r="BG23716" s="6"/>
    </row>
    <row r="23718" spans="34:59" x14ac:dyDescent="0.25">
      <c r="AH23718" s="10"/>
      <c r="AI23718" s="6"/>
    </row>
    <row r="23719" spans="34:59" x14ac:dyDescent="0.25">
      <c r="AH23719" s="6"/>
      <c r="AI23719" s="6"/>
      <c r="AJ23719" s="6"/>
      <c r="AK23719" s="6"/>
      <c r="AL23719" s="6"/>
      <c r="AM23719" s="6"/>
      <c r="AN23719" s="6"/>
      <c r="AO23719" s="6"/>
      <c r="AP23719" s="6"/>
      <c r="AQ23719" s="6"/>
      <c r="AR23719" s="6"/>
      <c r="AS23719" s="6"/>
      <c r="AT23719" s="6"/>
      <c r="AU23719" s="6"/>
      <c r="AV23719" s="6"/>
      <c r="AW23719" s="6"/>
      <c r="AX23719" s="6"/>
      <c r="AY23719" s="6"/>
      <c r="AZ23719" s="6"/>
      <c r="BA23719" s="6"/>
      <c r="BB23719" s="6"/>
      <c r="BC23719" s="6"/>
      <c r="BD23719" s="6"/>
      <c r="BE23719" s="6"/>
      <c r="BF23719" s="6"/>
      <c r="BG23719" s="6"/>
    </row>
    <row r="23720" spans="34:59" x14ac:dyDescent="0.25">
      <c r="AH23720" s="10"/>
      <c r="AI23720" s="6"/>
      <c r="AJ23720" s="10"/>
      <c r="AK23720" s="10"/>
      <c r="AL23720" s="10"/>
      <c r="AM23720" s="10"/>
      <c r="AN23720" s="10"/>
      <c r="AO23720" s="10"/>
      <c r="AP23720" s="10"/>
      <c r="AQ23720" s="10"/>
      <c r="AR23720" s="10"/>
      <c r="AS23720" s="10"/>
      <c r="AT23720" s="10"/>
      <c r="AU23720" s="10"/>
      <c r="AV23720" s="10"/>
      <c r="AW23720" s="10"/>
      <c r="AX23720" s="10"/>
      <c r="AY23720" s="10"/>
      <c r="AZ23720" s="10"/>
      <c r="BA23720" s="10"/>
      <c r="BB23720" s="10"/>
      <c r="BC23720" s="10"/>
      <c r="BD23720" s="10"/>
      <c r="BE23720" s="10"/>
      <c r="BF23720" s="10"/>
      <c r="BG23720" s="6"/>
    </row>
    <row r="23721" spans="34:59" x14ac:dyDescent="0.25">
      <c r="AH23721" s="6"/>
      <c r="AI23721" s="6"/>
      <c r="AJ23721" s="6"/>
      <c r="AK23721" s="6"/>
      <c r="AL23721" s="6"/>
      <c r="AM23721" s="6"/>
      <c r="AN23721" s="6"/>
      <c r="AO23721" s="6"/>
      <c r="AP23721" s="6"/>
      <c r="AQ23721" s="6"/>
      <c r="AR23721" s="6"/>
      <c r="AS23721" s="6"/>
      <c r="AT23721" s="6"/>
      <c r="AU23721" s="6"/>
      <c r="AV23721" s="6"/>
      <c r="AW23721" s="6"/>
      <c r="AX23721" s="6"/>
      <c r="AY23721" s="6"/>
      <c r="AZ23721" s="6"/>
      <c r="BA23721" s="6"/>
      <c r="BB23721" s="6"/>
      <c r="BC23721" s="6"/>
      <c r="BD23721" s="6"/>
      <c r="BE23721" s="6"/>
      <c r="BF23721" s="6"/>
      <c r="BG23721" s="10"/>
    </row>
    <row r="23722" spans="34:59" x14ac:dyDescent="0.25">
      <c r="AH23722" s="10"/>
      <c r="AI23722" s="6"/>
    </row>
    <row r="23723" spans="34:59" x14ac:dyDescent="0.25">
      <c r="AH23723" s="6"/>
      <c r="AI23723" s="6"/>
      <c r="AJ23723" s="6"/>
      <c r="AK23723" s="6"/>
      <c r="AL23723" s="6"/>
      <c r="AM23723" s="6"/>
      <c r="AN23723" s="6"/>
      <c r="AO23723" s="6"/>
      <c r="AP23723" s="6"/>
      <c r="AQ23723" s="6"/>
      <c r="AR23723" s="6"/>
      <c r="AS23723" s="6"/>
      <c r="AT23723" s="6"/>
      <c r="AU23723" s="6"/>
      <c r="AV23723" s="6"/>
      <c r="AW23723" s="6"/>
      <c r="AX23723" s="6"/>
      <c r="AY23723" s="6"/>
      <c r="AZ23723" s="6"/>
      <c r="BA23723" s="6"/>
      <c r="BB23723" s="6"/>
      <c r="BC23723" s="6"/>
      <c r="BD23723" s="6"/>
      <c r="BE23723" s="6"/>
      <c r="BF23723" s="6"/>
      <c r="BG23723" s="6"/>
    </row>
    <row r="23724" spans="34:59" x14ac:dyDescent="0.25">
      <c r="AH23724" s="10"/>
      <c r="AI23724" s="6"/>
      <c r="AJ23724" s="10"/>
      <c r="AK23724" s="10"/>
      <c r="AL23724" s="10"/>
      <c r="AM23724" s="10"/>
      <c r="AN23724" s="10"/>
      <c r="AO23724" s="10"/>
      <c r="AP23724" s="10"/>
      <c r="AQ23724" s="10"/>
      <c r="AR23724" s="10"/>
      <c r="AS23724" s="10"/>
      <c r="AT23724" s="10"/>
      <c r="AU23724" s="10"/>
      <c r="AV23724" s="10"/>
      <c r="AW23724" s="10"/>
      <c r="AX23724" s="10"/>
      <c r="AY23724" s="10"/>
      <c r="AZ23724" s="10"/>
      <c r="BA23724" s="10"/>
      <c r="BB23724" s="10"/>
      <c r="BC23724" s="10"/>
      <c r="BD23724" s="10"/>
      <c r="BE23724" s="10"/>
      <c r="BF23724" s="10"/>
      <c r="BG23724" s="6"/>
    </row>
    <row r="23725" spans="34:59" x14ac:dyDescent="0.25">
      <c r="AH23725" s="6"/>
      <c r="AI23725" s="6"/>
      <c r="AJ23725" s="6"/>
      <c r="AK23725" s="6"/>
      <c r="AL23725" s="6"/>
      <c r="AM23725" s="6"/>
      <c r="AN23725" s="6"/>
      <c r="AO23725" s="6"/>
      <c r="AP23725" s="6"/>
      <c r="AQ23725" s="6"/>
      <c r="AR23725" s="6"/>
      <c r="AS23725" s="6"/>
      <c r="AT23725" s="6"/>
      <c r="AU23725" s="6"/>
      <c r="AV23725" s="6"/>
      <c r="AW23725" s="6"/>
      <c r="AX23725" s="6"/>
      <c r="AY23725" s="6"/>
      <c r="AZ23725" s="6"/>
      <c r="BA23725" s="6"/>
      <c r="BB23725" s="6"/>
      <c r="BC23725" s="6"/>
      <c r="BD23725" s="6"/>
      <c r="BE23725" s="6"/>
      <c r="BF23725" s="6"/>
      <c r="BG23725" s="10"/>
    </row>
    <row r="23726" spans="34:59" x14ac:dyDescent="0.25">
      <c r="AH23726" s="10"/>
      <c r="AI23726" s="6"/>
    </row>
    <row r="23727" spans="34:59" x14ac:dyDescent="0.25">
      <c r="AH23727" s="6"/>
      <c r="AI23727" s="6"/>
      <c r="AJ23727" s="6"/>
      <c r="AK23727" s="6"/>
      <c r="AL23727" s="6"/>
      <c r="AM23727" s="6"/>
      <c r="AN23727" s="6"/>
      <c r="AO23727" s="6"/>
      <c r="AP23727" s="6"/>
      <c r="AQ23727" s="6"/>
      <c r="AR23727" s="6"/>
      <c r="AS23727" s="6"/>
      <c r="AT23727" s="6"/>
      <c r="AU23727" s="6"/>
      <c r="AV23727" s="6"/>
      <c r="AW23727" s="6"/>
      <c r="AX23727" s="6"/>
      <c r="AY23727" s="6"/>
      <c r="AZ23727" s="6"/>
      <c r="BA23727" s="6"/>
      <c r="BB23727" s="6"/>
      <c r="BC23727" s="6"/>
      <c r="BD23727" s="6"/>
      <c r="BE23727" s="6"/>
      <c r="BF23727" s="6"/>
      <c r="BG23727" s="6"/>
    </row>
    <row r="23728" spans="34:59" x14ac:dyDescent="0.25">
      <c r="AH23728" s="10"/>
      <c r="AI23728" s="6"/>
      <c r="AJ23728" s="10"/>
      <c r="AK23728" s="10"/>
      <c r="AL23728" s="10"/>
      <c r="AM23728" s="10"/>
      <c r="AN23728" s="10"/>
      <c r="AO23728" s="10"/>
      <c r="AP23728" s="10"/>
      <c r="AQ23728" s="10"/>
      <c r="AR23728" s="10"/>
      <c r="AS23728" s="10"/>
      <c r="AT23728" s="10"/>
      <c r="AU23728" s="10"/>
      <c r="AV23728" s="10"/>
      <c r="AW23728" s="10"/>
      <c r="AX23728" s="10"/>
      <c r="AY23728" s="10"/>
      <c r="AZ23728" s="10"/>
      <c r="BA23728" s="10"/>
      <c r="BB23728" s="10"/>
      <c r="BC23728" s="10"/>
      <c r="BD23728" s="10"/>
      <c r="BE23728" s="10"/>
      <c r="BF23728" s="10"/>
      <c r="BG23728" s="6"/>
    </row>
    <row r="23729" spans="34:59" x14ac:dyDescent="0.25">
      <c r="AH23729" s="6"/>
      <c r="AI23729" s="6"/>
      <c r="AJ23729" s="6"/>
      <c r="AK23729" s="6"/>
      <c r="AL23729" s="6"/>
      <c r="AM23729" s="6"/>
      <c r="AN23729" s="6"/>
      <c r="AO23729" s="6"/>
      <c r="AP23729" s="6"/>
      <c r="AQ23729" s="6"/>
      <c r="AR23729" s="6"/>
      <c r="AS23729" s="6"/>
      <c r="AT23729" s="6"/>
      <c r="AU23729" s="6"/>
      <c r="AV23729" s="6"/>
      <c r="AW23729" s="6"/>
      <c r="AX23729" s="6"/>
      <c r="AY23729" s="6"/>
      <c r="AZ23729" s="6"/>
      <c r="BA23729" s="6"/>
      <c r="BB23729" s="6"/>
      <c r="BC23729" s="6"/>
      <c r="BD23729" s="6"/>
      <c r="BE23729" s="6"/>
      <c r="BF23729" s="6"/>
      <c r="BG23729" s="10"/>
    </row>
    <row r="23730" spans="34:59" x14ac:dyDescent="0.25">
      <c r="AH23730" s="10"/>
      <c r="AI23730" s="6"/>
    </row>
    <row r="23731" spans="34:59" x14ac:dyDescent="0.25">
      <c r="AH23731" s="6"/>
      <c r="AI23731" s="6"/>
      <c r="AJ23731" s="6"/>
      <c r="AK23731" s="6"/>
      <c r="AL23731" s="6"/>
      <c r="AM23731" s="6"/>
      <c r="AN23731" s="6"/>
      <c r="AO23731" s="6"/>
      <c r="AP23731" s="6"/>
      <c r="AQ23731" s="6"/>
      <c r="AR23731" s="6"/>
      <c r="AS23731" s="6"/>
      <c r="AT23731" s="6"/>
      <c r="AU23731" s="6"/>
      <c r="AV23731" s="6"/>
      <c r="AW23731" s="6"/>
      <c r="AX23731" s="6"/>
      <c r="AY23731" s="6"/>
      <c r="AZ23731" s="6"/>
      <c r="BA23731" s="6"/>
      <c r="BB23731" s="6"/>
      <c r="BC23731" s="6"/>
      <c r="BD23731" s="6"/>
      <c r="BE23731" s="6"/>
      <c r="BF23731" s="6"/>
      <c r="BG23731" s="6"/>
    </row>
    <row r="23732" spans="34:59" x14ac:dyDescent="0.25">
      <c r="AH23732" s="10"/>
      <c r="AI23732" s="6"/>
      <c r="AJ23732" s="10"/>
      <c r="AK23732" s="10"/>
      <c r="AL23732" s="10"/>
      <c r="AM23732" s="10"/>
      <c r="AN23732" s="10"/>
      <c r="AO23732" s="10"/>
      <c r="AP23732" s="10"/>
      <c r="AQ23732" s="10"/>
      <c r="AR23732" s="10"/>
      <c r="AS23732" s="10"/>
      <c r="AT23732" s="10"/>
      <c r="AU23732" s="10"/>
      <c r="AV23732" s="10"/>
      <c r="AW23732" s="10"/>
      <c r="AX23732" s="10"/>
      <c r="AY23732" s="10"/>
      <c r="AZ23732" s="10"/>
      <c r="BA23732" s="10"/>
      <c r="BB23732" s="10"/>
      <c r="BC23732" s="10"/>
      <c r="BD23732" s="10"/>
      <c r="BE23732" s="10"/>
      <c r="BF23732" s="10"/>
      <c r="BG23732" s="6"/>
    </row>
    <row r="23734" spans="34:59" x14ac:dyDescent="0.25">
      <c r="AH23734" s="10"/>
      <c r="AI23734" s="6"/>
    </row>
    <row r="23735" spans="34:59" x14ac:dyDescent="0.25">
      <c r="AH23735" s="6"/>
      <c r="AI23735" s="6"/>
      <c r="AJ23735" s="6"/>
      <c r="AK23735" s="6"/>
      <c r="AL23735" s="6"/>
      <c r="AM23735" s="6"/>
      <c r="AN23735" s="6"/>
      <c r="AO23735" s="6"/>
      <c r="AP23735" s="6"/>
      <c r="AQ23735" s="6"/>
      <c r="AR23735" s="6"/>
      <c r="AS23735" s="6"/>
      <c r="AT23735" s="6"/>
      <c r="AU23735" s="6"/>
      <c r="AV23735" s="6"/>
      <c r="AW23735" s="6"/>
      <c r="AX23735" s="6"/>
      <c r="AY23735" s="6"/>
      <c r="AZ23735" s="6"/>
      <c r="BA23735" s="6"/>
      <c r="BB23735" s="6"/>
      <c r="BC23735" s="6"/>
      <c r="BD23735" s="6"/>
      <c r="BE23735" s="6"/>
      <c r="BF23735" s="6"/>
      <c r="BG23735" s="6"/>
    </row>
    <row r="23736" spans="34:59" x14ac:dyDescent="0.25">
      <c r="AH23736" s="10"/>
      <c r="AI23736" s="6"/>
      <c r="AJ23736" s="10"/>
      <c r="AK23736" s="10"/>
      <c r="AL23736" s="10"/>
      <c r="AM23736" s="10"/>
      <c r="AN23736" s="10"/>
      <c r="AO23736" s="10"/>
      <c r="AP23736" s="10"/>
      <c r="AQ23736" s="10"/>
      <c r="AR23736" s="10"/>
      <c r="AS23736" s="10"/>
      <c r="AT23736" s="10"/>
      <c r="AU23736" s="10"/>
      <c r="AV23736" s="10"/>
      <c r="AW23736" s="10"/>
      <c r="AX23736" s="10"/>
      <c r="AY23736" s="10"/>
      <c r="AZ23736" s="10"/>
      <c r="BA23736" s="10"/>
      <c r="BB23736" s="10"/>
      <c r="BC23736" s="10"/>
      <c r="BD23736" s="10"/>
      <c r="BE23736" s="10"/>
      <c r="BF23736" s="10"/>
      <c r="BG23736" s="6"/>
    </row>
    <row r="23737" spans="34:59" x14ac:dyDescent="0.25">
      <c r="AH23737" s="6"/>
      <c r="AI23737" s="6"/>
      <c r="AJ23737" s="6"/>
      <c r="AK23737" s="6"/>
      <c r="AL23737" s="6"/>
      <c r="AM23737" s="6"/>
      <c r="AN23737" s="6"/>
      <c r="AO23737" s="6"/>
      <c r="AP23737" s="6"/>
      <c r="AQ23737" s="6"/>
      <c r="AR23737" s="6"/>
      <c r="AS23737" s="6"/>
      <c r="AT23737" s="6"/>
      <c r="AU23737" s="6"/>
      <c r="AV23737" s="6"/>
      <c r="AW23737" s="6"/>
      <c r="AX23737" s="6"/>
      <c r="AY23737" s="6"/>
      <c r="AZ23737" s="6"/>
      <c r="BA23737" s="6"/>
      <c r="BB23737" s="6"/>
      <c r="BC23737" s="6"/>
      <c r="BD23737" s="6"/>
      <c r="BE23737" s="6"/>
      <c r="BF23737" s="6"/>
      <c r="BG23737" s="10"/>
    </row>
    <row r="23738" spans="34:59" x14ac:dyDescent="0.25">
      <c r="AH23738" s="10"/>
      <c r="AI23738" s="6"/>
    </row>
    <row r="23739" spans="34:59" x14ac:dyDescent="0.25">
      <c r="AH23739" s="6"/>
      <c r="AI23739" s="6"/>
      <c r="AJ23739" s="6"/>
      <c r="AK23739" s="6"/>
      <c r="AL23739" s="6"/>
      <c r="AM23739" s="6"/>
      <c r="AN23739" s="6"/>
      <c r="AO23739" s="6"/>
      <c r="AP23739" s="6"/>
      <c r="AQ23739" s="6"/>
      <c r="AR23739" s="6"/>
      <c r="AS23739" s="6"/>
      <c r="AT23739" s="6"/>
      <c r="AU23739" s="6"/>
      <c r="AV23739" s="6"/>
      <c r="AW23739" s="6"/>
      <c r="AX23739" s="6"/>
      <c r="AY23739" s="6"/>
      <c r="AZ23739" s="6"/>
      <c r="BA23739" s="6"/>
      <c r="BB23739" s="6"/>
      <c r="BC23739" s="6"/>
      <c r="BD23739" s="6"/>
      <c r="BE23739" s="6"/>
      <c r="BF23739" s="6"/>
      <c r="BG23739" s="6"/>
    </row>
    <row r="23740" spans="34:59" x14ac:dyDescent="0.25">
      <c r="AH23740" s="10"/>
      <c r="AI23740" s="6"/>
      <c r="AJ23740" s="10"/>
      <c r="AK23740" s="10"/>
      <c r="AL23740" s="10"/>
      <c r="AM23740" s="10"/>
      <c r="AN23740" s="10"/>
      <c r="AO23740" s="10"/>
      <c r="AP23740" s="10"/>
      <c r="AQ23740" s="10"/>
      <c r="AR23740" s="10"/>
      <c r="AS23740" s="10"/>
      <c r="AT23740" s="10"/>
      <c r="AU23740" s="10"/>
      <c r="AV23740" s="10"/>
      <c r="AW23740" s="10"/>
      <c r="AX23740" s="10"/>
      <c r="AY23740" s="10"/>
      <c r="AZ23740" s="10"/>
      <c r="BA23740" s="10"/>
      <c r="BB23740" s="10"/>
      <c r="BC23740" s="10"/>
      <c r="BD23740" s="10"/>
      <c r="BE23740" s="10"/>
      <c r="BF23740" s="10"/>
      <c r="BG23740" s="6"/>
    </row>
    <row r="23741" spans="34:59" x14ac:dyDescent="0.25">
      <c r="AH23741" s="6"/>
      <c r="AI23741" s="6"/>
      <c r="AJ23741" s="6"/>
      <c r="AK23741" s="6"/>
      <c r="AL23741" s="6"/>
      <c r="AM23741" s="6"/>
      <c r="AN23741" s="6"/>
      <c r="AO23741" s="6"/>
      <c r="AP23741" s="6"/>
      <c r="AQ23741" s="6"/>
      <c r="AR23741" s="6"/>
      <c r="AS23741" s="6"/>
      <c r="AT23741" s="6"/>
      <c r="AU23741" s="6"/>
      <c r="AV23741" s="6"/>
      <c r="AW23741" s="6"/>
      <c r="AX23741" s="6"/>
      <c r="AY23741" s="6"/>
      <c r="AZ23741" s="6"/>
      <c r="BA23741" s="6"/>
      <c r="BB23741" s="6"/>
      <c r="BC23741" s="6"/>
      <c r="BD23741" s="6"/>
      <c r="BE23741" s="6"/>
      <c r="BF23741" s="6"/>
      <c r="BG23741" s="10"/>
    </row>
    <row r="23742" spans="34:59" x14ac:dyDescent="0.25">
      <c r="AH23742" s="10"/>
      <c r="AI23742" s="6"/>
    </row>
    <row r="23743" spans="34:59" x14ac:dyDescent="0.25">
      <c r="AH23743" s="6"/>
      <c r="AI23743" s="6"/>
      <c r="AJ23743" s="6"/>
      <c r="AK23743" s="6"/>
      <c r="AL23743" s="6"/>
      <c r="AM23743" s="6"/>
      <c r="AN23743" s="6"/>
      <c r="AO23743" s="6"/>
      <c r="AP23743" s="6"/>
      <c r="AQ23743" s="6"/>
      <c r="AR23743" s="6"/>
      <c r="AS23743" s="6"/>
      <c r="AT23743" s="6"/>
      <c r="AU23743" s="6"/>
      <c r="AV23743" s="6"/>
      <c r="AW23743" s="6"/>
      <c r="AX23743" s="6"/>
      <c r="AY23743" s="6"/>
      <c r="AZ23743" s="6"/>
      <c r="BA23743" s="6"/>
      <c r="BB23743" s="6"/>
      <c r="BC23743" s="6"/>
      <c r="BD23743" s="6"/>
      <c r="BE23743" s="6"/>
      <c r="BF23743" s="6"/>
      <c r="BG23743" s="6"/>
    </row>
    <row r="23744" spans="34:59" x14ac:dyDescent="0.25">
      <c r="AH23744" s="10"/>
      <c r="AI23744" s="6"/>
      <c r="AJ23744" s="10"/>
      <c r="AK23744" s="10"/>
      <c r="AL23744" s="10"/>
      <c r="AM23744" s="10"/>
      <c r="AN23744" s="10"/>
      <c r="AO23744" s="10"/>
      <c r="AP23744" s="10"/>
      <c r="AQ23744" s="10"/>
      <c r="AR23744" s="10"/>
      <c r="AS23744" s="10"/>
      <c r="AT23744" s="10"/>
      <c r="AU23744" s="10"/>
      <c r="AV23744" s="10"/>
      <c r="AW23744" s="10"/>
      <c r="AX23744" s="10"/>
      <c r="AY23744" s="10"/>
      <c r="AZ23744" s="10"/>
      <c r="BA23744" s="10"/>
      <c r="BB23744" s="10"/>
      <c r="BC23744" s="10"/>
      <c r="BD23744" s="10"/>
      <c r="BE23744" s="10"/>
      <c r="BF23744" s="10"/>
      <c r="BG23744" s="6"/>
    </row>
    <row r="23745" spans="34:59" x14ac:dyDescent="0.25">
      <c r="AH23745" s="6"/>
      <c r="AI23745" s="6"/>
      <c r="AJ23745" s="6"/>
      <c r="AK23745" s="6"/>
      <c r="AL23745" s="6"/>
      <c r="AM23745" s="6"/>
      <c r="AN23745" s="6"/>
      <c r="AO23745" s="6"/>
      <c r="AP23745" s="6"/>
      <c r="AQ23745" s="6"/>
      <c r="AR23745" s="6"/>
      <c r="AS23745" s="6"/>
      <c r="AT23745" s="6"/>
      <c r="AU23745" s="6"/>
      <c r="AV23745" s="6"/>
      <c r="AW23745" s="6"/>
      <c r="AX23745" s="6"/>
      <c r="AY23745" s="6"/>
      <c r="AZ23745" s="6"/>
      <c r="BA23745" s="6"/>
      <c r="BB23745" s="6"/>
      <c r="BC23745" s="6"/>
      <c r="BD23745" s="6"/>
      <c r="BE23745" s="6"/>
      <c r="BF23745" s="6"/>
      <c r="BG23745" s="10"/>
    </row>
    <row r="23746" spans="34:59" x14ac:dyDescent="0.25">
      <c r="AH23746" s="10"/>
      <c r="AI23746" s="6"/>
    </row>
    <row r="23747" spans="34:59" x14ac:dyDescent="0.25">
      <c r="AH23747" s="6"/>
      <c r="AI23747" s="6"/>
      <c r="AJ23747" s="6"/>
      <c r="AK23747" s="6"/>
      <c r="AL23747" s="6"/>
      <c r="AM23747" s="6"/>
      <c r="AN23747" s="6"/>
      <c r="AO23747" s="6"/>
      <c r="AP23747" s="6"/>
      <c r="AQ23747" s="6"/>
      <c r="AR23747" s="6"/>
      <c r="AS23747" s="6"/>
      <c r="AT23747" s="6"/>
      <c r="AU23747" s="6"/>
      <c r="AV23747" s="6"/>
      <c r="AW23747" s="6"/>
      <c r="AX23747" s="6"/>
      <c r="AY23747" s="6"/>
      <c r="AZ23747" s="6"/>
      <c r="BA23747" s="6"/>
      <c r="BB23747" s="6"/>
      <c r="BC23747" s="6"/>
      <c r="BD23747" s="6"/>
      <c r="BE23747" s="6"/>
      <c r="BF23747" s="6"/>
      <c r="BG23747" s="6"/>
    </row>
    <row r="23748" spans="34:59" x14ac:dyDescent="0.25">
      <c r="AH23748" s="10"/>
      <c r="AI23748" s="6"/>
      <c r="AJ23748" s="10"/>
      <c r="AK23748" s="10"/>
      <c r="AL23748" s="10"/>
      <c r="AM23748" s="10"/>
      <c r="AN23748" s="10"/>
      <c r="AO23748" s="10"/>
      <c r="AP23748" s="10"/>
      <c r="AQ23748" s="10"/>
      <c r="AR23748" s="10"/>
      <c r="AS23748" s="10"/>
      <c r="AT23748" s="10"/>
      <c r="AU23748" s="10"/>
      <c r="AV23748" s="10"/>
      <c r="AW23748" s="10"/>
      <c r="AX23748" s="10"/>
      <c r="AY23748" s="10"/>
      <c r="AZ23748" s="10"/>
      <c r="BA23748" s="10"/>
      <c r="BB23748" s="10"/>
      <c r="BC23748" s="10"/>
      <c r="BD23748" s="10"/>
      <c r="BE23748" s="10"/>
      <c r="BF23748" s="10"/>
      <c r="BG23748" s="6"/>
    </row>
    <row r="23750" spans="34:59" x14ac:dyDescent="0.25">
      <c r="AH23750" s="10"/>
      <c r="AI23750" s="6"/>
    </row>
    <row r="23751" spans="34:59" x14ac:dyDescent="0.25">
      <c r="AH23751" s="6"/>
      <c r="AI23751" s="6"/>
      <c r="AJ23751" s="6"/>
      <c r="AK23751" s="6"/>
      <c r="AL23751" s="6"/>
      <c r="AM23751" s="6"/>
      <c r="AN23751" s="6"/>
      <c r="AO23751" s="6"/>
      <c r="AP23751" s="6"/>
      <c r="AQ23751" s="6"/>
      <c r="AR23751" s="6"/>
      <c r="AS23751" s="6"/>
      <c r="AT23751" s="6"/>
      <c r="AU23751" s="6"/>
      <c r="AV23751" s="6"/>
      <c r="AW23751" s="6"/>
      <c r="AX23751" s="6"/>
      <c r="AY23751" s="6"/>
      <c r="AZ23751" s="6"/>
      <c r="BA23751" s="6"/>
      <c r="BB23751" s="6"/>
      <c r="BC23751" s="6"/>
      <c r="BD23751" s="6"/>
      <c r="BE23751" s="6"/>
      <c r="BF23751" s="6"/>
      <c r="BG23751" s="6"/>
    </row>
    <row r="23752" spans="34:59" x14ac:dyDescent="0.25">
      <c r="AH23752" s="10"/>
      <c r="AI23752" s="6"/>
      <c r="AJ23752" s="10"/>
      <c r="AK23752" s="10"/>
      <c r="AL23752" s="10"/>
      <c r="AM23752" s="10"/>
      <c r="AN23752" s="10"/>
      <c r="AO23752" s="10"/>
      <c r="AP23752" s="10"/>
      <c r="AQ23752" s="10"/>
      <c r="AR23752" s="10"/>
      <c r="AS23752" s="10"/>
      <c r="AT23752" s="10"/>
      <c r="AU23752" s="10"/>
      <c r="AV23752" s="10"/>
      <c r="AW23752" s="10"/>
      <c r="AX23752" s="10"/>
      <c r="AY23752" s="10"/>
      <c r="AZ23752" s="10"/>
      <c r="BA23752" s="10"/>
      <c r="BB23752" s="10"/>
      <c r="BC23752" s="10"/>
      <c r="BD23752" s="10"/>
      <c r="BE23752" s="10"/>
      <c r="BF23752" s="10"/>
      <c r="BG23752" s="6"/>
    </row>
    <row r="23753" spans="34:59" x14ac:dyDescent="0.25">
      <c r="AH23753" s="6"/>
      <c r="AI23753" s="6"/>
      <c r="AJ23753" s="6"/>
      <c r="AK23753" s="6"/>
      <c r="AL23753" s="6"/>
      <c r="AM23753" s="6"/>
      <c r="AN23753" s="6"/>
      <c r="AO23753" s="6"/>
      <c r="AP23753" s="6"/>
      <c r="AQ23753" s="6"/>
      <c r="AR23753" s="6"/>
      <c r="AS23753" s="6"/>
      <c r="AT23753" s="6"/>
      <c r="AU23753" s="6"/>
      <c r="AV23753" s="6"/>
      <c r="AW23753" s="6"/>
      <c r="AX23753" s="6"/>
      <c r="AY23753" s="6"/>
      <c r="AZ23753" s="6"/>
      <c r="BA23753" s="6"/>
      <c r="BB23753" s="6"/>
      <c r="BC23753" s="6"/>
      <c r="BD23753" s="6"/>
      <c r="BE23753" s="6"/>
      <c r="BF23753" s="6"/>
      <c r="BG23753" s="10"/>
    </row>
    <row r="23754" spans="34:59" x14ac:dyDescent="0.25">
      <c r="AH23754" s="10"/>
      <c r="AI23754" s="6"/>
    </row>
    <row r="23755" spans="34:59" x14ac:dyDescent="0.25">
      <c r="AH23755" s="6"/>
      <c r="AI23755" s="6"/>
      <c r="AJ23755" s="6"/>
      <c r="AK23755" s="6"/>
      <c r="AL23755" s="6"/>
      <c r="AM23755" s="6"/>
      <c r="AN23755" s="6"/>
      <c r="AO23755" s="6"/>
      <c r="AP23755" s="6"/>
      <c r="AQ23755" s="6"/>
      <c r="AR23755" s="6"/>
      <c r="AS23755" s="6"/>
      <c r="AT23755" s="6"/>
      <c r="AU23755" s="6"/>
      <c r="AV23755" s="6"/>
      <c r="AW23755" s="6"/>
      <c r="AX23755" s="6"/>
      <c r="AY23755" s="6"/>
      <c r="AZ23755" s="6"/>
      <c r="BA23755" s="6"/>
      <c r="BB23755" s="6"/>
      <c r="BC23755" s="6"/>
      <c r="BD23755" s="6"/>
      <c r="BE23755" s="6"/>
      <c r="BF23755" s="6"/>
      <c r="BG23755" s="6"/>
    </row>
    <row r="23756" spans="34:59" x14ac:dyDescent="0.25">
      <c r="AH23756" s="10"/>
      <c r="AI23756" s="6"/>
      <c r="AJ23756" s="10"/>
      <c r="AK23756" s="10"/>
      <c r="AL23756" s="10"/>
      <c r="AM23756" s="10"/>
      <c r="AN23756" s="10"/>
      <c r="AO23756" s="10"/>
      <c r="AP23756" s="10"/>
      <c r="AQ23756" s="10"/>
      <c r="AR23756" s="10"/>
      <c r="AS23756" s="10"/>
      <c r="AT23756" s="10"/>
      <c r="AU23756" s="10"/>
      <c r="AV23756" s="10"/>
      <c r="AW23756" s="10"/>
      <c r="AX23756" s="10"/>
      <c r="AY23756" s="10"/>
      <c r="AZ23756" s="10"/>
      <c r="BA23756" s="10"/>
      <c r="BB23756" s="10"/>
      <c r="BC23756" s="10"/>
      <c r="BD23756" s="10"/>
      <c r="BE23756" s="10"/>
      <c r="BF23756" s="10"/>
      <c r="BG23756" s="6"/>
    </row>
    <row r="23757" spans="34:59" x14ac:dyDescent="0.25">
      <c r="AH23757" s="6"/>
      <c r="AI23757" s="6"/>
      <c r="AJ23757" s="6"/>
      <c r="AK23757" s="6"/>
      <c r="AL23757" s="6"/>
      <c r="AM23757" s="6"/>
      <c r="AN23757" s="6"/>
      <c r="AO23757" s="6"/>
      <c r="AP23757" s="6"/>
      <c r="AQ23757" s="6"/>
      <c r="AR23757" s="6"/>
      <c r="AS23757" s="6"/>
      <c r="AT23757" s="6"/>
      <c r="AU23757" s="6"/>
      <c r="AV23757" s="6"/>
      <c r="AW23757" s="6"/>
      <c r="AX23757" s="6"/>
      <c r="AY23757" s="6"/>
      <c r="AZ23757" s="6"/>
      <c r="BA23757" s="6"/>
      <c r="BB23757" s="6"/>
      <c r="BC23757" s="6"/>
      <c r="BD23757" s="6"/>
      <c r="BE23757" s="6"/>
      <c r="BF23757" s="6"/>
      <c r="BG23757" s="10"/>
    </row>
    <row r="23758" spans="34:59" x14ac:dyDescent="0.25">
      <c r="AH23758" s="10"/>
      <c r="AI23758" s="6"/>
    </row>
    <row r="23759" spans="34:59" x14ac:dyDescent="0.25">
      <c r="AH23759" s="6"/>
      <c r="AI23759" s="6"/>
      <c r="AJ23759" s="6"/>
      <c r="AK23759" s="6"/>
      <c r="AL23759" s="6"/>
      <c r="AM23759" s="6"/>
      <c r="AN23759" s="6"/>
      <c r="AO23759" s="6"/>
      <c r="AP23759" s="6"/>
      <c r="AQ23759" s="6"/>
      <c r="AR23759" s="6"/>
      <c r="AS23759" s="6"/>
      <c r="AT23759" s="6"/>
      <c r="AU23759" s="6"/>
      <c r="AV23759" s="6"/>
      <c r="AW23759" s="6"/>
      <c r="AX23759" s="6"/>
      <c r="AY23759" s="6"/>
      <c r="AZ23759" s="6"/>
      <c r="BA23759" s="6"/>
      <c r="BB23759" s="6"/>
      <c r="BC23759" s="6"/>
      <c r="BD23759" s="6"/>
      <c r="BE23759" s="6"/>
      <c r="BF23759" s="6"/>
      <c r="BG23759" s="6"/>
    </row>
    <row r="23760" spans="34:59" x14ac:dyDescent="0.25">
      <c r="AH23760" s="10"/>
      <c r="AI23760" s="6"/>
      <c r="AJ23760" s="10"/>
      <c r="AK23760" s="10"/>
      <c r="AL23760" s="10"/>
      <c r="AM23760" s="10"/>
      <c r="AN23760" s="10"/>
      <c r="AO23760" s="10"/>
      <c r="AP23760" s="10"/>
      <c r="AQ23760" s="10"/>
      <c r="AR23760" s="10"/>
      <c r="AS23760" s="10"/>
      <c r="AT23760" s="10"/>
      <c r="AU23760" s="10"/>
      <c r="AV23760" s="10"/>
      <c r="AW23760" s="10"/>
      <c r="AX23760" s="10"/>
      <c r="AY23760" s="10"/>
      <c r="AZ23760" s="10"/>
      <c r="BA23760" s="10"/>
      <c r="BB23760" s="10"/>
      <c r="BC23760" s="10"/>
      <c r="BD23760" s="10"/>
      <c r="BE23760" s="10"/>
      <c r="BF23760" s="10"/>
      <c r="BG23760" s="6"/>
    </row>
    <row r="23761" spans="34:59" x14ac:dyDescent="0.25">
      <c r="AH23761" s="6"/>
      <c r="AI23761" s="6"/>
      <c r="AJ23761" s="6"/>
      <c r="AK23761" s="6"/>
      <c r="AL23761" s="6"/>
      <c r="AM23761" s="6"/>
      <c r="AN23761" s="6"/>
      <c r="AO23761" s="6"/>
      <c r="AP23761" s="6"/>
      <c r="AQ23761" s="6"/>
      <c r="AR23761" s="6"/>
      <c r="AS23761" s="6"/>
      <c r="AT23761" s="6"/>
      <c r="AU23761" s="6"/>
      <c r="AV23761" s="6"/>
      <c r="AW23761" s="6"/>
      <c r="AX23761" s="6"/>
      <c r="AY23761" s="6"/>
      <c r="AZ23761" s="6"/>
      <c r="BA23761" s="6"/>
      <c r="BB23761" s="6"/>
      <c r="BC23761" s="6"/>
      <c r="BD23761" s="6"/>
      <c r="BE23761" s="6"/>
      <c r="BF23761" s="6"/>
      <c r="BG23761" s="10"/>
    </row>
    <row r="23762" spans="34:59" x14ac:dyDescent="0.25">
      <c r="AH23762" s="10"/>
      <c r="AI23762" s="6"/>
    </row>
    <row r="23763" spans="34:59" x14ac:dyDescent="0.25">
      <c r="AH23763" s="6"/>
      <c r="AI23763" s="6"/>
      <c r="AJ23763" s="6"/>
      <c r="AK23763" s="6"/>
      <c r="AL23763" s="6"/>
      <c r="AM23763" s="6"/>
      <c r="AN23763" s="6"/>
      <c r="AO23763" s="6"/>
      <c r="AP23763" s="6"/>
      <c r="AQ23763" s="6"/>
      <c r="AR23763" s="6"/>
      <c r="AS23763" s="6"/>
      <c r="AT23763" s="6"/>
      <c r="AU23763" s="6"/>
      <c r="AV23763" s="6"/>
      <c r="AW23763" s="6"/>
      <c r="AX23763" s="6"/>
      <c r="AY23763" s="6"/>
      <c r="AZ23763" s="6"/>
      <c r="BA23763" s="6"/>
      <c r="BB23763" s="6"/>
      <c r="BC23763" s="6"/>
      <c r="BD23763" s="6"/>
      <c r="BE23763" s="6"/>
      <c r="BF23763" s="6"/>
      <c r="BG23763" s="6"/>
    </row>
    <row r="23764" spans="34:59" x14ac:dyDescent="0.25">
      <c r="AH23764" s="10"/>
      <c r="AI23764" s="6"/>
      <c r="AJ23764" s="10"/>
      <c r="AK23764" s="10"/>
      <c r="AL23764" s="10"/>
      <c r="AM23764" s="10"/>
      <c r="AN23764" s="10"/>
      <c r="AO23764" s="10"/>
      <c r="AP23764" s="10"/>
      <c r="AQ23764" s="10"/>
      <c r="AR23764" s="10"/>
      <c r="AS23764" s="10"/>
      <c r="AT23764" s="10"/>
      <c r="AU23764" s="10"/>
      <c r="AV23764" s="10"/>
      <c r="AW23764" s="10"/>
      <c r="AX23764" s="10"/>
      <c r="AY23764" s="10"/>
      <c r="AZ23764" s="10"/>
      <c r="BA23764" s="10"/>
      <c r="BB23764" s="10"/>
      <c r="BC23764" s="10"/>
      <c r="BD23764" s="10"/>
      <c r="BE23764" s="10"/>
      <c r="BF23764" s="10"/>
      <c r="BG23764" s="6"/>
    </row>
    <row r="23766" spans="34:59" x14ac:dyDescent="0.25">
      <c r="AH23766" s="10"/>
      <c r="AI23766" s="6"/>
    </row>
    <row r="23767" spans="34:59" x14ac:dyDescent="0.25">
      <c r="AH23767" s="6"/>
      <c r="AI23767" s="6"/>
      <c r="AJ23767" s="6"/>
      <c r="AK23767" s="6"/>
      <c r="AL23767" s="6"/>
      <c r="AM23767" s="6"/>
      <c r="AN23767" s="6"/>
      <c r="AO23767" s="6"/>
      <c r="AP23767" s="6"/>
      <c r="AQ23767" s="6"/>
      <c r="AR23767" s="6"/>
      <c r="AS23767" s="6"/>
      <c r="AT23767" s="6"/>
      <c r="AU23767" s="6"/>
      <c r="AV23767" s="6"/>
      <c r="AW23767" s="6"/>
      <c r="AX23767" s="6"/>
      <c r="AY23767" s="6"/>
      <c r="AZ23767" s="6"/>
      <c r="BA23767" s="6"/>
      <c r="BB23767" s="6"/>
      <c r="BC23767" s="6"/>
      <c r="BD23767" s="6"/>
      <c r="BE23767" s="6"/>
      <c r="BF23767" s="6"/>
      <c r="BG23767" s="6"/>
    </row>
    <row r="23768" spans="34:59" x14ac:dyDescent="0.25">
      <c r="AH23768" s="10"/>
      <c r="AI23768" s="6"/>
      <c r="AJ23768" s="10"/>
      <c r="AK23768" s="10"/>
      <c r="AL23768" s="10"/>
      <c r="AM23768" s="10"/>
      <c r="AN23768" s="10"/>
      <c r="AO23768" s="10"/>
      <c r="AP23768" s="10"/>
      <c r="AQ23768" s="10"/>
      <c r="AR23768" s="10"/>
      <c r="AS23768" s="10"/>
      <c r="AT23768" s="10"/>
      <c r="AU23768" s="10"/>
      <c r="AV23768" s="10"/>
      <c r="AW23768" s="10"/>
      <c r="AX23768" s="10"/>
      <c r="AY23768" s="10"/>
      <c r="AZ23768" s="10"/>
      <c r="BA23768" s="10"/>
      <c r="BB23768" s="10"/>
      <c r="BC23768" s="10"/>
      <c r="BD23768" s="10"/>
      <c r="BE23768" s="10"/>
      <c r="BF23768" s="10"/>
      <c r="BG23768" s="6"/>
    </row>
    <row r="23769" spans="34:59" x14ac:dyDescent="0.25">
      <c r="AH23769" s="6"/>
      <c r="AI23769" s="6"/>
      <c r="AJ23769" s="6"/>
      <c r="AK23769" s="6"/>
      <c r="AL23769" s="6"/>
      <c r="AM23769" s="6"/>
      <c r="AN23769" s="6"/>
      <c r="AO23769" s="6"/>
      <c r="AP23769" s="6"/>
      <c r="AQ23769" s="6"/>
      <c r="AR23769" s="6"/>
      <c r="AS23769" s="6"/>
      <c r="AT23769" s="6"/>
      <c r="AU23769" s="6"/>
      <c r="AV23769" s="6"/>
      <c r="AW23769" s="6"/>
      <c r="AX23769" s="6"/>
      <c r="AY23769" s="6"/>
      <c r="AZ23769" s="6"/>
      <c r="BA23769" s="6"/>
      <c r="BB23769" s="6"/>
      <c r="BC23769" s="6"/>
      <c r="BD23769" s="6"/>
      <c r="BE23769" s="6"/>
      <c r="BF23769" s="6"/>
      <c r="BG23769" s="10"/>
    </row>
    <row r="23770" spans="34:59" x14ac:dyDescent="0.25">
      <c r="AH23770" s="10"/>
      <c r="AI23770" s="6"/>
    </row>
    <row r="23771" spans="34:59" x14ac:dyDescent="0.25">
      <c r="AH23771" s="6"/>
      <c r="AI23771" s="6"/>
      <c r="AJ23771" s="6"/>
      <c r="AK23771" s="6"/>
      <c r="AL23771" s="6"/>
      <c r="AM23771" s="6"/>
      <c r="AN23771" s="6"/>
      <c r="AO23771" s="6"/>
      <c r="AP23771" s="6"/>
      <c r="AQ23771" s="6"/>
      <c r="AR23771" s="6"/>
      <c r="AS23771" s="6"/>
      <c r="AT23771" s="6"/>
      <c r="AU23771" s="6"/>
      <c r="AV23771" s="6"/>
      <c r="AW23771" s="6"/>
      <c r="AX23771" s="6"/>
      <c r="AY23771" s="6"/>
      <c r="AZ23771" s="6"/>
      <c r="BA23771" s="6"/>
      <c r="BB23771" s="6"/>
      <c r="BC23771" s="6"/>
      <c r="BD23771" s="6"/>
      <c r="BE23771" s="6"/>
      <c r="BF23771" s="6"/>
      <c r="BG23771" s="6"/>
    </row>
    <row r="23772" spans="34:59" x14ac:dyDescent="0.25">
      <c r="AH23772" s="10"/>
      <c r="AI23772" s="6"/>
      <c r="AJ23772" s="10"/>
      <c r="AK23772" s="10"/>
      <c r="AL23772" s="10"/>
      <c r="AM23772" s="10"/>
      <c r="AN23772" s="10"/>
      <c r="AO23772" s="10"/>
      <c r="AP23772" s="10"/>
      <c r="AQ23772" s="10"/>
      <c r="AR23772" s="10"/>
      <c r="AS23772" s="10"/>
      <c r="AT23772" s="10"/>
      <c r="AU23772" s="10"/>
      <c r="AV23772" s="10"/>
      <c r="AW23772" s="10"/>
      <c r="AX23772" s="10"/>
      <c r="AY23772" s="10"/>
      <c r="AZ23772" s="10"/>
      <c r="BA23772" s="10"/>
      <c r="BB23772" s="10"/>
      <c r="BC23772" s="10"/>
      <c r="BD23772" s="10"/>
      <c r="BE23772" s="10"/>
      <c r="BF23772" s="10"/>
      <c r="BG23772" s="6"/>
    </row>
    <row r="23773" spans="34:59" x14ac:dyDescent="0.25">
      <c r="AH23773" s="6"/>
      <c r="AI23773" s="6"/>
      <c r="AJ23773" s="6"/>
      <c r="AK23773" s="6"/>
      <c r="AL23773" s="6"/>
      <c r="AM23773" s="6"/>
      <c r="AN23773" s="6"/>
      <c r="AO23773" s="6"/>
      <c r="AP23773" s="6"/>
      <c r="AQ23773" s="6"/>
      <c r="AR23773" s="6"/>
      <c r="AS23773" s="6"/>
      <c r="AT23773" s="6"/>
      <c r="AU23773" s="6"/>
      <c r="AV23773" s="6"/>
      <c r="AW23773" s="6"/>
      <c r="AX23773" s="6"/>
      <c r="AY23773" s="6"/>
      <c r="AZ23773" s="6"/>
      <c r="BA23773" s="6"/>
      <c r="BB23773" s="6"/>
      <c r="BC23773" s="6"/>
      <c r="BD23773" s="6"/>
      <c r="BE23773" s="6"/>
      <c r="BF23773" s="6"/>
      <c r="BG23773" s="10"/>
    </row>
    <row r="23774" spans="34:59" x14ac:dyDescent="0.25">
      <c r="AH23774" s="10"/>
      <c r="AI23774" s="6"/>
    </row>
    <row r="23775" spans="34:59" x14ac:dyDescent="0.25">
      <c r="AH23775" s="6"/>
      <c r="AI23775" s="6"/>
      <c r="AJ23775" s="6"/>
      <c r="AK23775" s="6"/>
      <c r="AL23775" s="6"/>
      <c r="AM23775" s="6"/>
      <c r="AN23775" s="6"/>
      <c r="AO23775" s="6"/>
      <c r="AP23775" s="6"/>
      <c r="AQ23775" s="6"/>
      <c r="AR23775" s="6"/>
      <c r="AS23775" s="6"/>
      <c r="AT23775" s="6"/>
      <c r="AU23775" s="6"/>
      <c r="AV23775" s="6"/>
      <c r="AW23775" s="6"/>
      <c r="AX23775" s="6"/>
      <c r="AY23775" s="6"/>
      <c r="AZ23775" s="6"/>
      <c r="BA23775" s="6"/>
      <c r="BB23775" s="6"/>
      <c r="BC23775" s="6"/>
      <c r="BD23775" s="6"/>
      <c r="BE23775" s="6"/>
      <c r="BF23775" s="6"/>
      <c r="BG23775" s="6"/>
    </row>
    <row r="23776" spans="34:59" x14ac:dyDescent="0.25">
      <c r="AH23776" s="10"/>
      <c r="AI23776" s="6"/>
      <c r="AJ23776" s="10"/>
      <c r="AK23776" s="10"/>
      <c r="AL23776" s="10"/>
      <c r="AM23776" s="10"/>
      <c r="AN23776" s="10"/>
      <c r="AO23776" s="10"/>
      <c r="AP23776" s="10"/>
      <c r="AQ23776" s="10"/>
      <c r="AR23776" s="10"/>
      <c r="AS23776" s="10"/>
      <c r="AT23776" s="10"/>
      <c r="AU23776" s="10"/>
      <c r="AV23776" s="10"/>
      <c r="AW23776" s="10"/>
      <c r="AX23776" s="10"/>
      <c r="AY23776" s="10"/>
      <c r="AZ23776" s="10"/>
      <c r="BA23776" s="10"/>
      <c r="BB23776" s="10"/>
      <c r="BC23776" s="10"/>
      <c r="BD23776" s="10"/>
      <c r="BE23776" s="10"/>
      <c r="BF23776" s="10"/>
      <c r="BG23776" s="6"/>
    </row>
    <row r="23777" spans="34:59" x14ac:dyDescent="0.25">
      <c r="AH23777" s="6"/>
      <c r="AI23777" s="6"/>
      <c r="AJ23777" s="6"/>
      <c r="AK23777" s="6"/>
      <c r="AL23777" s="6"/>
      <c r="AM23777" s="6"/>
      <c r="AN23777" s="6"/>
      <c r="AO23777" s="6"/>
      <c r="AP23777" s="6"/>
      <c r="AQ23777" s="6"/>
      <c r="AR23777" s="6"/>
      <c r="AS23777" s="6"/>
      <c r="AT23777" s="6"/>
      <c r="AU23777" s="6"/>
      <c r="AV23777" s="6"/>
      <c r="AW23777" s="6"/>
      <c r="AX23777" s="6"/>
      <c r="AY23777" s="6"/>
      <c r="AZ23777" s="6"/>
      <c r="BA23777" s="6"/>
      <c r="BB23777" s="6"/>
      <c r="BC23777" s="6"/>
      <c r="BD23777" s="6"/>
      <c r="BE23777" s="6"/>
      <c r="BF23777" s="6"/>
      <c r="BG23777" s="10"/>
    </row>
    <row r="23778" spans="34:59" x14ac:dyDescent="0.25">
      <c r="AH23778" s="10"/>
      <c r="AI23778" s="6"/>
    </row>
    <row r="23779" spans="34:59" x14ac:dyDescent="0.25">
      <c r="AH23779" s="6"/>
      <c r="AI23779" s="6"/>
      <c r="AJ23779" s="6"/>
      <c r="AK23779" s="6"/>
      <c r="AL23779" s="6"/>
      <c r="AM23779" s="6"/>
      <c r="AN23779" s="6"/>
      <c r="AO23779" s="6"/>
      <c r="AP23779" s="6"/>
      <c r="AQ23779" s="6"/>
      <c r="AR23779" s="6"/>
      <c r="AS23779" s="6"/>
      <c r="AT23779" s="6"/>
      <c r="AU23779" s="6"/>
      <c r="AV23779" s="6"/>
      <c r="AW23779" s="6"/>
      <c r="AX23779" s="6"/>
      <c r="AY23779" s="6"/>
      <c r="AZ23779" s="6"/>
      <c r="BA23779" s="6"/>
      <c r="BB23779" s="6"/>
      <c r="BC23779" s="6"/>
      <c r="BD23779" s="6"/>
      <c r="BE23779" s="6"/>
      <c r="BF23779" s="6"/>
      <c r="BG23779" s="6"/>
    </row>
    <row r="23780" spans="34:59" x14ac:dyDescent="0.25">
      <c r="AH23780" s="10"/>
      <c r="AI23780" s="6"/>
      <c r="AJ23780" s="10"/>
      <c r="AK23780" s="10"/>
      <c r="AL23780" s="10"/>
      <c r="AM23780" s="10"/>
      <c r="AN23780" s="10"/>
      <c r="AO23780" s="10"/>
      <c r="AP23780" s="10"/>
      <c r="AQ23780" s="10"/>
      <c r="AR23780" s="10"/>
      <c r="AS23780" s="10"/>
      <c r="AT23780" s="10"/>
      <c r="AU23780" s="10"/>
      <c r="AV23780" s="10"/>
      <c r="AW23780" s="10"/>
      <c r="AX23780" s="10"/>
      <c r="AY23780" s="10"/>
      <c r="AZ23780" s="10"/>
      <c r="BA23780" s="10"/>
      <c r="BB23780" s="10"/>
      <c r="BC23780" s="10"/>
      <c r="BD23780" s="10"/>
      <c r="BE23780" s="10"/>
      <c r="BF23780" s="10"/>
      <c r="BG23780" s="6"/>
    </row>
    <row r="23782" spans="34:59" x14ac:dyDescent="0.25">
      <c r="AH23782" s="10"/>
      <c r="AI23782" s="6"/>
    </row>
    <row r="23783" spans="34:59" x14ac:dyDescent="0.25">
      <c r="AH23783" s="6"/>
      <c r="AI23783" s="6"/>
      <c r="AJ23783" s="6"/>
      <c r="AK23783" s="6"/>
      <c r="AL23783" s="6"/>
      <c r="AM23783" s="6"/>
      <c r="AN23783" s="6"/>
      <c r="AO23783" s="6"/>
      <c r="AP23783" s="6"/>
      <c r="AQ23783" s="6"/>
      <c r="AR23783" s="6"/>
      <c r="AS23783" s="6"/>
      <c r="AT23783" s="6"/>
      <c r="AU23783" s="6"/>
      <c r="AV23783" s="6"/>
      <c r="AW23783" s="6"/>
      <c r="AX23783" s="6"/>
      <c r="AY23783" s="6"/>
      <c r="AZ23783" s="6"/>
      <c r="BA23783" s="6"/>
      <c r="BB23783" s="6"/>
      <c r="BC23783" s="6"/>
      <c r="BD23783" s="6"/>
      <c r="BE23783" s="6"/>
      <c r="BF23783" s="6"/>
      <c r="BG23783" s="6"/>
    </row>
    <row r="23784" spans="34:59" x14ac:dyDescent="0.25">
      <c r="AH23784" s="10"/>
      <c r="AI23784" s="6"/>
      <c r="AJ23784" s="10"/>
      <c r="AK23784" s="10"/>
      <c r="AL23784" s="10"/>
      <c r="AM23784" s="10"/>
      <c r="AN23784" s="10"/>
      <c r="AO23784" s="10"/>
      <c r="AP23784" s="10"/>
      <c r="AQ23784" s="10"/>
      <c r="AR23784" s="10"/>
      <c r="AS23784" s="10"/>
      <c r="AT23784" s="10"/>
      <c r="AU23784" s="10"/>
      <c r="AV23784" s="10"/>
      <c r="AW23784" s="10"/>
      <c r="AX23784" s="10"/>
      <c r="AY23784" s="10"/>
      <c r="AZ23784" s="10"/>
      <c r="BA23784" s="10"/>
      <c r="BB23784" s="10"/>
      <c r="BC23784" s="10"/>
      <c r="BD23784" s="10"/>
      <c r="BE23784" s="10"/>
      <c r="BF23784" s="10"/>
      <c r="BG23784" s="6"/>
    </row>
    <row r="23785" spans="34:59" x14ac:dyDescent="0.25">
      <c r="AH23785" s="6"/>
      <c r="AI23785" s="6"/>
      <c r="AJ23785" s="6"/>
      <c r="AK23785" s="6"/>
      <c r="AL23785" s="6"/>
      <c r="AM23785" s="6"/>
      <c r="AN23785" s="6"/>
      <c r="AO23785" s="6"/>
      <c r="AP23785" s="6"/>
      <c r="AQ23785" s="6"/>
      <c r="AR23785" s="6"/>
      <c r="AS23785" s="6"/>
      <c r="AT23785" s="6"/>
      <c r="AU23785" s="6"/>
      <c r="AV23785" s="6"/>
      <c r="AW23785" s="6"/>
      <c r="AX23785" s="6"/>
      <c r="AY23785" s="6"/>
      <c r="AZ23785" s="6"/>
      <c r="BA23785" s="6"/>
      <c r="BB23785" s="6"/>
      <c r="BC23785" s="6"/>
      <c r="BD23785" s="6"/>
      <c r="BE23785" s="6"/>
      <c r="BF23785" s="6"/>
      <c r="BG23785" s="10"/>
    </row>
    <row r="23786" spans="34:59" x14ac:dyDescent="0.25">
      <c r="AH23786" s="10"/>
      <c r="AI23786" s="6"/>
    </row>
    <row r="23787" spans="34:59" x14ac:dyDescent="0.25">
      <c r="AH23787" s="6"/>
      <c r="AI23787" s="6"/>
      <c r="AJ23787" s="6"/>
      <c r="AK23787" s="6"/>
      <c r="AL23787" s="6"/>
      <c r="AM23787" s="6"/>
      <c r="AN23787" s="6"/>
      <c r="AO23787" s="6"/>
      <c r="AP23787" s="6"/>
      <c r="AQ23787" s="6"/>
      <c r="AR23787" s="6"/>
      <c r="AS23787" s="6"/>
      <c r="AT23787" s="6"/>
      <c r="AU23787" s="6"/>
      <c r="AV23787" s="6"/>
      <c r="AW23787" s="6"/>
      <c r="AX23787" s="6"/>
      <c r="AY23787" s="6"/>
      <c r="AZ23787" s="6"/>
      <c r="BA23787" s="6"/>
      <c r="BB23787" s="6"/>
      <c r="BC23787" s="6"/>
      <c r="BD23787" s="6"/>
      <c r="BE23787" s="6"/>
      <c r="BF23787" s="6"/>
      <c r="BG23787" s="6"/>
    </row>
    <row r="23788" spans="34:59" x14ac:dyDescent="0.25">
      <c r="AH23788" s="10"/>
      <c r="AI23788" s="6"/>
      <c r="AJ23788" s="10"/>
      <c r="AK23788" s="10"/>
      <c r="AL23788" s="10"/>
      <c r="AM23788" s="10"/>
      <c r="AN23788" s="10"/>
      <c r="AO23788" s="10"/>
      <c r="AP23788" s="10"/>
      <c r="AQ23788" s="10"/>
      <c r="AR23788" s="10"/>
      <c r="AS23788" s="10"/>
      <c r="AT23788" s="10"/>
      <c r="AU23788" s="10"/>
      <c r="AV23788" s="10"/>
      <c r="AW23788" s="10"/>
      <c r="AX23788" s="10"/>
      <c r="AY23788" s="10"/>
      <c r="AZ23788" s="10"/>
      <c r="BA23788" s="10"/>
      <c r="BB23788" s="10"/>
      <c r="BC23788" s="10"/>
      <c r="BD23788" s="10"/>
      <c r="BE23788" s="10"/>
      <c r="BF23788" s="10"/>
      <c r="BG23788" s="6"/>
    </row>
    <row r="23789" spans="34:59" x14ac:dyDescent="0.25">
      <c r="AH23789" s="6"/>
      <c r="AI23789" s="6"/>
      <c r="AJ23789" s="6"/>
      <c r="AK23789" s="6"/>
      <c r="AL23789" s="6"/>
      <c r="AM23789" s="6"/>
      <c r="AN23789" s="6"/>
      <c r="AO23789" s="6"/>
      <c r="AP23789" s="6"/>
      <c r="AQ23789" s="6"/>
      <c r="AR23789" s="6"/>
      <c r="AS23789" s="6"/>
      <c r="AT23789" s="6"/>
      <c r="AU23789" s="6"/>
      <c r="AV23789" s="6"/>
      <c r="AW23789" s="6"/>
      <c r="AX23789" s="6"/>
      <c r="AY23789" s="6"/>
      <c r="AZ23789" s="6"/>
      <c r="BA23789" s="6"/>
      <c r="BB23789" s="6"/>
      <c r="BC23789" s="6"/>
      <c r="BD23789" s="6"/>
      <c r="BE23789" s="6"/>
      <c r="BF23789" s="6"/>
      <c r="BG23789" s="10"/>
    </row>
    <row r="23790" spans="34:59" x14ac:dyDescent="0.25">
      <c r="AH23790" s="10"/>
      <c r="AI23790" s="6"/>
    </row>
    <row r="23791" spans="34:59" x14ac:dyDescent="0.25">
      <c r="AH23791" s="6"/>
      <c r="AI23791" s="6"/>
      <c r="AJ23791" s="6"/>
      <c r="AK23791" s="6"/>
      <c r="AL23791" s="6"/>
      <c r="AM23791" s="6"/>
      <c r="AN23791" s="6"/>
      <c r="AO23791" s="6"/>
      <c r="AP23791" s="6"/>
      <c r="AQ23791" s="6"/>
      <c r="AR23791" s="6"/>
      <c r="AS23791" s="6"/>
      <c r="AT23791" s="6"/>
      <c r="AU23791" s="6"/>
      <c r="AV23791" s="6"/>
      <c r="AW23791" s="6"/>
      <c r="AX23791" s="6"/>
      <c r="AY23791" s="6"/>
      <c r="AZ23791" s="6"/>
      <c r="BA23791" s="6"/>
      <c r="BB23791" s="6"/>
      <c r="BC23791" s="6"/>
      <c r="BD23791" s="6"/>
      <c r="BE23791" s="6"/>
      <c r="BF23791" s="6"/>
      <c r="BG23791" s="6"/>
    </row>
    <row r="23792" spans="34:59" x14ac:dyDescent="0.25">
      <c r="AH23792" s="10"/>
      <c r="AI23792" s="6"/>
      <c r="AJ23792" s="10"/>
      <c r="AK23792" s="10"/>
      <c r="AL23792" s="10"/>
      <c r="AM23792" s="10"/>
      <c r="AN23792" s="10"/>
      <c r="AO23792" s="10"/>
      <c r="AP23792" s="10"/>
      <c r="AQ23792" s="10"/>
      <c r="AR23792" s="10"/>
      <c r="AS23792" s="10"/>
      <c r="AT23792" s="10"/>
      <c r="AU23792" s="10"/>
      <c r="AV23792" s="10"/>
      <c r="AW23792" s="10"/>
      <c r="AX23792" s="10"/>
      <c r="AY23792" s="10"/>
      <c r="AZ23792" s="10"/>
      <c r="BA23792" s="10"/>
      <c r="BB23792" s="10"/>
      <c r="BC23792" s="10"/>
      <c r="BD23792" s="10"/>
      <c r="BE23792" s="10"/>
      <c r="BF23792" s="10"/>
      <c r="BG23792" s="6"/>
    </row>
    <row r="23793" spans="34:59" x14ac:dyDescent="0.25">
      <c r="AH23793" s="6"/>
      <c r="AI23793" s="6"/>
      <c r="AJ23793" s="6"/>
      <c r="AK23793" s="6"/>
      <c r="AL23793" s="6"/>
      <c r="AM23793" s="6"/>
      <c r="AN23793" s="6"/>
      <c r="AO23793" s="6"/>
      <c r="AP23793" s="6"/>
      <c r="AQ23793" s="6"/>
      <c r="AR23793" s="6"/>
      <c r="AS23793" s="6"/>
      <c r="AT23793" s="6"/>
      <c r="AU23793" s="6"/>
      <c r="AV23793" s="6"/>
      <c r="AW23793" s="6"/>
      <c r="AX23793" s="6"/>
      <c r="AY23793" s="6"/>
      <c r="AZ23793" s="6"/>
      <c r="BA23793" s="6"/>
      <c r="BB23793" s="6"/>
      <c r="BC23793" s="6"/>
      <c r="BD23793" s="6"/>
      <c r="BE23793" s="6"/>
      <c r="BF23793" s="6"/>
      <c r="BG23793" s="10"/>
    </row>
    <row r="23794" spans="34:59" x14ac:dyDescent="0.25">
      <c r="AH23794" s="10"/>
      <c r="AI23794" s="6"/>
    </row>
    <row r="23795" spans="34:59" x14ac:dyDescent="0.25">
      <c r="AH23795" s="6"/>
      <c r="AI23795" s="6"/>
      <c r="AJ23795" s="6"/>
      <c r="AK23795" s="6"/>
      <c r="AL23795" s="6"/>
      <c r="AM23795" s="6"/>
      <c r="AN23795" s="6"/>
      <c r="AO23795" s="6"/>
      <c r="AP23795" s="6"/>
      <c r="AQ23795" s="6"/>
      <c r="AR23795" s="6"/>
      <c r="AS23795" s="6"/>
      <c r="AT23795" s="6"/>
      <c r="AU23795" s="6"/>
      <c r="AV23795" s="6"/>
      <c r="AW23795" s="6"/>
      <c r="AX23795" s="6"/>
      <c r="AY23795" s="6"/>
      <c r="AZ23795" s="6"/>
      <c r="BA23795" s="6"/>
      <c r="BB23795" s="6"/>
      <c r="BC23795" s="6"/>
      <c r="BD23795" s="6"/>
      <c r="BE23795" s="6"/>
      <c r="BF23795" s="6"/>
      <c r="BG23795" s="6"/>
    </row>
    <row r="23796" spans="34:59" x14ac:dyDescent="0.25">
      <c r="AH23796" s="10"/>
      <c r="AI23796" s="6"/>
      <c r="AJ23796" s="10"/>
      <c r="AK23796" s="10"/>
      <c r="AL23796" s="10"/>
      <c r="AM23796" s="10"/>
      <c r="AN23796" s="10"/>
      <c r="AO23796" s="10"/>
      <c r="AP23796" s="10"/>
      <c r="AQ23796" s="10"/>
      <c r="AR23796" s="10"/>
      <c r="AS23796" s="10"/>
      <c r="AT23796" s="10"/>
      <c r="AU23796" s="10"/>
      <c r="AV23796" s="10"/>
      <c r="AW23796" s="10"/>
      <c r="AX23796" s="10"/>
      <c r="AY23796" s="10"/>
      <c r="AZ23796" s="10"/>
      <c r="BA23796" s="10"/>
      <c r="BB23796" s="10"/>
      <c r="BC23796" s="10"/>
      <c r="BD23796" s="10"/>
      <c r="BE23796" s="10"/>
      <c r="BF23796" s="10"/>
      <c r="BG23796" s="6"/>
    </row>
    <row r="23798" spans="34:59" x14ac:dyDescent="0.25">
      <c r="AH23798" s="10"/>
      <c r="AI23798" s="6"/>
    </row>
    <row r="23799" spans="34:59" x14ac:dyDescent="0.25">
      <c r="AH23799" s="6"/>
      <c r="AI23799" s="6"/>
      <c r="AJ23799" s="6"/>
      <c r="AK23799" s="6"/>
      <c r="AL23799" s="6"/>
      <c r="AM23799" s="6"/>
      <c r="AN23799" s="6"/>
      <c r="AO23799" s="6"/>
      <c r="AP23799" s="6"/>
      <c r="AQ23799" s="6"/>
      <c r="AR23799" s="6"/>
      <c r="AS23799" s="6"/>
      <c r="AT23799" s="6"/>
      <c r="AU23799" s="6"/>
      <c r="AV23799" s="6"/>
      <c r="AW23799" s="6"/>
      <c r="AX23799" s="6"/>
      <c r="AY23799" s="6"/>
      <c r="AZ23799" s="6"/>
      <c r="BA23799" s="6"/>
      <c r="BB23799" s="6"/>
      <c r="BC23799" s="6"/>
      <c r="BD23799" s="6"/>
      <c r="BE23799" s="6"/>
      <c r="BF23799" s="6"/>
      <c r="BG23799" s="6"/>
    </row>
    <row r="23800" spans="34:59" x14ac:dyDescent="0.25">
      <c r="AH23800" s="10"/>
      <c r="AI23800" s="6"/>
      <c r="AJ23800" s="10"/>
      <c r="AK23800" s="10"/>
      <c r="AL23800" s="10"/>
      <c r="AM23800" s="10"/>
      <c r="AN23800" s="10"/>
      <c r="AO23800" s="10"/>
      <c r="AP23800" s="10"/>
      <c r="AQ23800" s="10"/>
      <c r="AR23800" s="10"/>
      <c r="AS23800" s="10"/>
      <c r="AT23800" s="10"/>
      <c r="AU23800" s="10"/>
      <c r="AV23800" s="10"/>
      <c r="AW23800" s="10"/>
      <c r="AX23800" s="10"/>
      <c r="AY23800" s="10"/>
      <c r="AZ23800" s="10"/>
      <c r="BA23800" s="10"/>
      <c r="BB23800" s="10"/>
      <c r="BC23800" s="10"/>
      <c r="BD23800" s="10"/>
      <c r="BE23800" s="10"/>
      <c r="BF23800" s="10"/>
      <c r="BG23800" s="6"/>
    </row>
    <row r="23801" spans="34:59" x14ac:dyDescent="0.25">
      <c r="AH23801" s="6"/>
      <c r="AI23801" s="6"/>
      <c r="AJ23801" s="6"/>
      <c r="AK23801" s="6"/>
      <c r="AL23801" s="6"/>
      <c r="AM23801" s="6"/>
      <c r="AN23801" s="6"/>
      <c r="AO23801" s="6"/>
      <c r="AP23801" s="6"/>
      <c r="AQ23801" s="6"/>
      <c r="AR23801" s="6"/>
      <c r="AS23801" s="6"/>
      <c r="AT23801" s="6"/>
      <c r="AU23801" s="6"/>
      <c r="AV23801" s="6"/>
      <c r="AW23801" s="6"/>
      <c r="AX23801" s="6"/>
      <c r="AY23801" s="6"/>
      <c r="AZ23801" s="6"/>
      <c r="BA23801" s="6"/>
      <c r="BB23801" s="6"/>
      <c r="BC23801" s="6"/>
      <c r="BD23801" s="6"/>
      <c r="BE23801" s="6"/>
      <c r="BF23801" s="6"/>
      <c r="BG23801" s="10"/>
    </row>
    <row r="23802" spans="34:59" x14ac:dyDescent="0.25">
      <c r="AH23802" s="10"/>
      <c r="AI23802" s="6"/>
    </row>
    <row r="23803" spans="34:59" x14ac:dyDescent="0.25">
      <c r="AH23803" s="6"/>
      <c r="AI23803" s="6"/>
      <c r="AJ23803" s="6"/>
      <c r="AK23803" s="6"/>
      <c r="AL23803" s="6"/>
      <c r="AM23803" s="6"/>
      <c r="AN23803" s="6"/>
      <c r="AO23803" s="6"/>
      <c r="AP23803" s="6"/>
      <c r="AQ23803" s="6"/>
      <c r="AR23803" s="6"/>
      <c r="AS23803" s="6"/>
      <c r="AT23803" s="6"/>
      <c r="AU23803" s="6"/>
      <c r="AV23803" s="6"/>
      <c r="AW23803" s="6"/>
      <c r="AX23803" s="6"/>
      <c r="AY23803" s="6"/>
      <c r="AZ23803" s="6"/>
      <c r="BA23803" s="6"/>
      <c r="BB23803" s="6"/>
      <c r="BC23803" s="6"/>
      <c r="BD23803" s="6"/>
      <c r="BE23803" s="6"/>
      <c r="BF23803" s="6"/>
      <c r="BG23803" s="6"/>
    </row>
    <row r="23804" spans="34:59" x14ac:dyDescent="0.25">
      <c r="AH23804" s="10"/>
      <c r="AI23804" s="6"/>
      <c r="AJ23804" s="10"/>
      <c r="AK23804" s="10"/>
      <c r="AL23804" s="10"/>
      <c r="AM23804" s="10"/>
      <c r="AN23804" s="10"/>
      <c r="AO23804" s="10"/>
      <c r="AP23804" s="10"/>
      <c r="AQ23804" s="10"/>
      <c r="AR23804" s="10"/>
      <c r="AS23804" s="10"/>
      <c r="AT23804" s="10"/>
      <c r="AU23804" s="10"/>
      <c r="AV23804" s="10"/>
      <c r="AW23804" s="10"/>
      <c r="AX23804" s="10"/>
      <c r="AY23804" s="10"/>
      <c r="AZ23804" s="10"/>
      <c r="BA23804" s="10"/>
      <c r="BB23804" s="10"/>
      <c r="BC23804" s="10"/>
      <c r="BD23804" s="10"/>
      <c r="BE23804" s="10"/>
      <c r="BF23804" s="10"/>
      <c r="BG23804" s="6"/>
    </row>
    <row r="23805" spans="34:59" x14ac:dyDescent="0.25">
      <c r="AH23805" s="6"/>
      <c r="AI23805" s="6"/>
      <c r="AJ23805" s="6"/>
      <c r="AK23805" s="6"/>
      <c r="AL23805" s="6"/>
      <c r="AM23805" s="6"/>
      <c r="AN23805" s="6"/>
      <c r="AO23805" s="6"/>
      <c r="AP23805" s="6"/>
      <c r="AQ23805" s="6"/>
      <c r="AR23805" s="6"/>
      <c r="AS23805" s="6"/>
      <c r="AT23805" s="6"/>
      <c r="AU23805" s="6"/>
      <c r="AV23805" s="6"/>
      <c r="AW23805" s="6"/>
      <c r="AX23805" s="6"/>
      <c r="AY23805" s="6"/>
      <c r="AZ23805" s="6"/>
      <c r="BA23805" s="6"/>
      <c r="BB23805" s="6"/>
      <c r="BC23805" s="6"/>
      <c r="BD23805" s="6"/>
      <c r="BE23805" s="6"/>
      <c r="BF23805" s="6"/>
      <c r="BG23805" s="10"/>
    </row>
    <row r="23806" spans="34:59" x14ac:dyDescent="0.25">
      <c r="AH23806" s="10"/>
      <c r="AI23806" s="6"/>
    </row>
    <row r="23807" spans="34:59" x14ac:dyDescent="0.25">
      <c r="AH23807" s="6"/>
      <c r="AI23807" s="6"/>
      <c r="AJ23807" s="6"/>
      <c r="AK23807" s="6"/>
      <c r="AL23807" s="6"/>
      <c r="AM23807" s="6"/>
      <c r="AN23807" s="6"/>
      <c r="AO23807" s="6"/>
      <c r="AP23807" s="6"/>
      <c r="AQ23807" s="6"/>
      <c r="AR23807" s="6"/>
      <c r="AS23807" s="6"/>
      <c r="AT23807" s="6"/>
      <c r="AU23807" s="6"/>
      <c r="AV23807" s="6"/>
      <c r="AW23807" s="6"/>
      <c r="AX23807" s="6"/>
      <c r="AY23807" s="6"/>
      <c r="AZ23807" s="6"/>
      <c r="BA23807" s="6"/>
      <c r="BB23807" s="6"/>
      <c r="BC23807" s="6"/>
      <c r="BD23807" s="6"/>
      <c r="BE23807" s="6"/>
      <c r="BF23807" s="6"/>
      <c r="BG23807" s="6"/>
    </row>
    <row r="23808" spans="34:59" x14ac:dyDescent="0.25">
      <c r="AH23808" s="10"/>
      <c r="AI23808" s="6"/>
      <c r="AJ23808" s="10"/>
      <c r="AK23808" s="10"/>
      <c r="AL23808" s="10"/>
      <c r="AM23808" s="10"/>
      <c r="AN23808" s="10"/>
      <c r="AO23808" s="10"/>
      <c r="AP23808" s="10"/>
      <c r="AQ23808" s="10"/>
      <c r="AR23808" s="10"/>
      <c r="AS23808" s="10"/>
      <c r="AT23808" s="10"/>
      <c r="AU23808" s="10"/>
      <c r="AV23808" s="10"/>
      <c r="AW23808" s="10"/>
      <c r="AX23808" s="10"/>
      <c r="AY23808" s="10"/>
      <c r="AZ23808" s="10"/>
      <c r="BA23808" s="10"/>
      <c r="BB23808" s="10"/>
      <c r="BC23808" s="10"/>
      <c r="BD23808" s="10"/>
      <c r="BE23808" s="10"/>
      <c r="BF23808" s="10"/>
      <c r="BG23808" s="6"/>
    </row>
    <row r="23809" spans="34:59" x14ac:dyDescent="0.25">
      <c r="AH23809" s="6"/>
      <c r="AI23809" s="6"/>
      <c r="AJ23809" s="6"/>
      <c r="AK23809" s="6"/>
      <c r="AL23809" s="6"/>
      <c r="AM23809" s="6"/>
      <c r="AN23809" s="6"/>
      <c r="AO23809" s="6"/>
      <c r="AP23809" s="6"/>
      <c r="AQ23809" s="6"/>
      <c r="AR23809" s="6"/>
      <c r="AS23809" s="6"/>
      <c r="AT23809" s="6"/>
      <c r="AU23809" s="6"/>
      <c r="AV23809" s="6"/>
      <c r="AW23809" s="6"/>
      <c r="AX23809" s="6"/>
      <c r="AY23809" s="6"/>
      <c r="AZ23809" s="6"/>
      <c r="BA23809" s="6"/>
      <c r="BB23809" s="6"/>
      <c r="BC23809" s="6"/>
      <c r="BD23809" s="6"/>
      <c r="BE23809" s="6"/>
      <c r="BF23809" s="6"/>
      <c r="BG23809" s="10"/>
    </row>
    <row r="23810" spans="34:59" x14ac:dyDescent="0.25">
      <c r="AH23810" s="10"/>
      <c r="AI23810" s="6"/>
    </row>
    <row r="23811" spans="34:59" x14ac:dyDescent="0.25">
      <c r="AH23811" s="6"/>
      <c r="AI23811" s="6"/>
      <c r="AJ23811" s="6"/>
      <c r="AK23811" s="6"/>
      <c r="AL23811" s="6"/>
      <c r="AM23811" s="6"/>
      <c r="AN23811" s="6"/>
      <c r="AO23811" s="6"/>
      <c r="AP23811" s="6"/>
      <c r="AQ23811" s="6"/>
      <c r="AR23811" s="6"/>
      <c r="AS23811" s="6"/>
      <c r="AT23811" s="6"/>
      <c r="AU23811" s="6"/>
      <c r="AV23811" s="6"/>
      <c r="AW23811" s="6"/>
      <c r="AX23811" s="6"/>
      <c r="AY23811" s="6"/>
      <c r="AZ23811" s="6"/>
      <c r="BA23811" s="6"/>
      <c r="BB23811" s="6"/>
      <c r="BC23811" s="6"/>
      <c r="BD23811" s="6"/>
      <c r="BE23811" s="6"/>
      <c r="BF23811" s="6"/>
      <c r="BG23811" s="6"/>
    </row>
    <row r="23812" spans="34:59" x14ac:dyDescent="0.25">
      <c r="AH23812" s="10"/>
      <c r="AI23812" s="6"/>
      <c r="AJ23812" s="10"/>
      <c r="AK23812" s="10"/>
      <c r="AL23812" s="10"/>
      <c r="AM23812" s="10"/>
      <c r="AN23812" s="10"/>
      <c r="AO23812" s="10"/>
      <c r="AP23812" s="10"/>
      <c r="AQ23812" s="10"/>
      <c r="AR23812" s="10"/>
      <c r="AS23812" s="10"/>
      <c r="AT23812" s="10"/>
      <c r="AU23812" s="10"/>
      <c r="AV23812" s="10"/>
      <c r="AW23812" s="10"/>
      <c r="AX23812" s="10"/>
      <c r="AY23812" s="10"/>
      <c r="AZ23812" s="10"/>
      <c r="BA23812" s="10"/>
      <c r="BB23812" s="10"/>
      <c r="BC23812" s="10"/>
      <c r="BD23812" s="10"/>
      <c r="BE23812" s="10"/>
      <c r="BF23812" s="10"/>
      <c r="BG23812" s="6"/>
    </row>
    <row r="23814" spans="34:59" x14ac:dyDescent="0.25">
      <c r="AH23814" s="10"/>
      <c r="AI23814" s="6"/>
    </row>
    <row r="23815" spans="34:59" x14ac:dyDescent="0.25">
      <c r="AH23815" s="6"/>
      <c r="AI23815" s="6"/>
      <c r="AJ23815" s="6"/>
      <c r="AK23815" s="6"/>
      <c r="AL23815" s="6"/>
      <c r="AM23815" s="6"/>
      <c r="AN23815" s="6"/>
      <c r="AO23815" s="6"/>
      <c r="AP23815" s="6"/>
      <c r="AQ23815" s="6"/>
      <c r="AR23815" s="6"/>
      <c r="AS23815" s="6"/>
      <c r="AT23815" s="6"/>
      <c r="AU23815" s="6"/>
      <c r="AV23815" s="6"/>
      <c r="AW23815" s="6"/>
      <c r="AX23815" s="6"/>
      <c r="AY23815" s="6"/>
      <c r="AZ23815" s="6"/>
      <c r="BA23815" s="6"/>
      <c r="BB23815" s="6"/>
      <c r="BC23815" s="6"/>
      <c r="BD23815" s="6"/>
      <c r="BE23815" s="6"/>
      <c r="BF23815" s="6"/>
      <c r="BG23815" s="6"/>
    </row>
    <row r="23816" spans="34:59" x14ac:dyDescent="0.25">
      <c r="AH23816" s="10"/>
      <c r="AI23816" s="6"/>
      <c r="AJ23816" s="10"/>
      <c r="AK23816" s="10"/>
      <c r="AL23816" s="10"/>
      <c r="AM23816" s="10"/>
      <c r="AN23816" s="10"/>
      <c r="AO23816" s="10"/>
      <c r="AP23816" s="10"/>
      <c r="AQ23816" s="10"/>
      <c r="AR23816" s="10"/>
      <c r="AS23816" s="10"/>
      <c r="AT23816" s="10"/>
      <c r="AU23816" s="10"/>
      <c r="AV23816" s="10"/>
      <c r="AW23816" s="10"/>
      <c r="AX23816" s="10"/>
      <c r="AY23816" s="10"/>
      <c r="AZ23816" s="10"/>
      <c r="BA23816" s="10"/>
      <c r="BB23816" s="10"/>
      <c r="BC23816" s="10"/>
      <c r="BD23816" s="10"/>
      <c r="BE23816" s="10"/>
      <c r="BF23816" s="10"/>
      <c r="BG23816" s="6"/>
    </row>
    <row r="23817" spans="34:59" x14ac:dyDescent="0.25">
      <c r="AH23817" s="6"/>
      <c r="AI23817" s="6"/>
      <c r="AJ23817" s="6"/>
      <c r="AK23817" s="6"/>
      <c r="AL23817" s="6"/>
      <c r="AM23817" s="6"/>
      <c r="AN23817" s="6"/>
      <c r="AO23817" s="6"/>
      <c r="AP23817" s="6"/>
      <c r="AQ23817" s="6"/>
      <c r="AR23817" s="6"/>
      <c r="AS23817" s="6"/>
      <c r="AT23817" s="6"/>
      <c r="AU23817" s="6"/>
      <c r="AV23817" s="6"/>
      <c r="AW23817" s="6"/>
      <c r="AX23817" s="6"/>
      <c r="AY23817" s="6"/>
      <c r="AZ23817" s="6"/>
      <c r="BA23817" s="6"/>
      <c r="BB23817" s="6"/>
      <c r="BC23817" s="6"/>
      <c r="BD23817" s="6"/>
      <c r="BE23817" s="6"/>
      <c r="BF23817" s="6"/>
      <c r="BG23817" s="10"/>
    </row>
    <row r="23818" spans="34:59" x14ac:dyDescent="0.25">
      <c r="AH23818" s="10"/>
      <c r="AI23818" s="6"/>
    </row>
    <row r="23819" spans="34:59" x14ac:dyDescent="0.25">
      <c r="AH23819" s="6"/>
      <c r="AI23819" s="6"/>
      <c r="AJ23819" s="6"/>
      <c r="AK23819" s="6"/>
      <c r="AL23819" s="6"/>
      <c r="AM23819" s="6"/>
      <c r="AN23819" s="6"/>
      <c r="AO23819" s="6"/>
      <c r="AP23819" s="6"/>
      <c r="AQ23819" s="6"/>
      <c r="AR23819" s="6"/>
      <c r="AS23819" s="6"/>
      <c r="AT23819" s="6"/>
      <c r="AU23819" s="6"/>
      <c r="AV23819" s="6"/>
      <c r="AW23819" s="6"/>
      <c r="AX23819" s="6"/>
      <c r="AY23819" s="6"/>
      <c r="AZ23819" s="6"/>
      <c r="BA23819" s="6"/>
      <c r="BB23819" s="6"/>
      <c r="BC23819" s="6"/>
      <c r="BD23819" s="6"/>
      <c r="BE23819" s="6"/>
      <c r="BF23819" s="6"/>
      <c r="BG23819" s="6"/>
    </row>
    <row r="23820" spans="34:59" x14ac:dyDescent="0.25">
      <c r="AH23820" s="10"/>
      <c r="AI23820" s="6"/>
      <c r="AJ23820" s="10"/>
      <c r="AK23820" s="10"/>
      <c r="AL23820" s="10"/>
      <c r="AM23820" s="10"/>
      <c r="AN23820" s="10"/>
      <c r="AO23820" s="10"/>
      <c r="AP23820" s="10"/>
      <c r="AQ23820" s="10"/>
      <c r="AR23820" s="10"/>
      <c r="AS23820" s="10"/>
      <c r="AT23820" s="10"/>
      <c r="AU23820" s="10"/>
      <c r="AV23820" s="10"/>
      <c r="AW23820" s="10"/>
      <c r="AX23820" s="10"/>
      <c r="AY23820" s="10"/>
      <c r="AZ23820" s="10"/>
      <c r="BA23820" s="10"/>
      <c r="BB23820" s="10"/>
      <c r="BC23820" s="10"/>
      <c r="BD23820" s="10"/>
      <c r="BE23820" s="10"/>
      <c r="BF23820" s="10"/>
      <c r="BG23820" s="6"/>
    </row>
    <row r="23821" spans="34:59" x14ac:dyDescent="0.25">
      <c r="AH23821" s="6"/>
      <c r="AI23821" s="6"/>
      <c r="AJ23821" s="6"/>
      <c r="AK23821" s="6"/>
      <c r="AL23821" s="6"/>
      <c r="AM23821" s="6"/>
      <c r="AN23821" s="6"/>
      <c r="AO23821" s="6"/>
      <c r="AP23821" s="6"/>
      <c r="AQ23821" s="6"/>
      <c r="AR23821" s="6"/>
      <c r="AS23821" s="6"/>
      <c r="AT23821" s="6"/>
      <c r="AU23821" s="6"/>
      <c r="AV23821" s="6"/>
      <c r="AW23821" s="6"/>
      <c r="AX23821" s="6"/>
      <c r="AY23821" s="6"/>
      <c r="AZ23821" s="6"/>
      <c r="BA23821" s="6"/>
      <c r="BB23821" s="6"/>
      <c r="BC23821" s="6"/>
      <c r="BD23821" s="6"/>
      <c r="BE23821" s="6"/>
      <c r="BF23821" s="6"/>
      <c r="BG23821" s="10"/>
    </row>
    <row r="23822" spans="34:59" x14ac:dyDescent="0.25">
      <c r="AH23822" s="10"/>
      <c r="AI23822" s="6"/>
    </row>
    <row r="23823" spans="34:59" x14ac:dyDescent="0.25">
      <c r="AH23823" s="6"/>
      <c r="AI23823" s="6"/>
      <c r="AJ23823" s="6"/>
      <c r="AK23823" s="6"/>
      <c r="AL23823" s="6"/>
      <c r="AM23823" s="6"/>
      <c r="AN23823" s="6"/>
      <c r="AO23823" s="6"/>
      <c r="AP23823" s="6"/>
      <c r="AQ23823" s="6"/>
      <c r="AR23823" s="6"/>
      <c r="AS23823" s="6"/>
      <c r="AT23823" s="6"/>
      <c r="AU23823" s="6"/>
      <c r="AV23823" s="6"/>
      <c r="AW23823" s="6"/>
      <c r="AX23823" s="6"/>
      <c r="AY23823" s="6"/>
      <c r="AZ23823" s="6"/>
      <c r="BA23823" s="6"/>
      <c r="BB23823" s="6"/>
      <c r="BC23823" s="6"/>
      <c r="BD23823" s="6"/>
      <c r="BE23823" s="6"/>
      <c r="BF23823" s="6"/>
      <c r="BG23823" s="6"/>
    </row>
    <row r="23824" spans="34:59" x14ac:dyDescent="0.25">
      <c r="AH23824" s="10"/>
      <c r="AI23824" s="6"/>
      <c r="AJ23824" s="10"/>
      <c r="AK23824" s="10"/>
      <c r="AL23824" s="10"/>
      <c r="AM23824" s="10"/>
      <c r="AN23824" s="10"/>
      <c r="AO23824" s="10"/>
      <c r="AP23824" s="10"/>
      <c r="AQ23824" s="10"/>
      <c r="AR23824" s="10"/>
      <c r="AS23824" s="10"/>
      <c r="AT23824" s="10"/>
      <c r="AU23824" s="10"/>
      <c r="AV23824" s="10"/>
      <c r="AW23824" s="10"/>
      <c r="AX23824" s="10"/>
      <c r="AY23824" s="10"/>
      <c r="AZ23824" s="10"/>
      <c r="BA23824" s="10"/>
      <c r="BB23824" s="10"/>
      <c r="BC23824" s="10"/>
      <c r="BD23824" s="10"/>
      <c r="BE23824" s="10"/>
      <c r="BF23824" s="10"/>
      <c r="BG23824" s="6"/>
    </row>
    <row r="23825" spans="34:59" x14ac:dyDescent="0.25">
      <c r="AH23825" s="6"/>
      <c r="AI23825" s="6"/>
      <c r="AJ23825" s="6"/>
      <c r="AK23825" s="6"/>
      <c r="AL23825" s="6"/>
      <c r="AM23825" s="6"/>
      <c r="AN23825" s="6"/>
      <c r="AO23825" s="6"/>
      <c r="AP23825" s="6"/>
      <c r="AQ23825" s="6"/>
      <c r="AR23825" s="6"/>
      <c r="AS23825" s="6"/>
      <c r="AT23825" s="6"/>
      <c r="AU23825" s="6"/>
      <c r="AV23825" s="6"/>
      <c r="AW23825" s="6"/>
      <c r="AX23825" s="6"/>
      <c r="AY23825" s="6"/>
      <c r="AZ23825" s="6"/>
      <c r="BA23825" s="6"/>
      <c r="BB23825" s="6"/>
      <c r="BC23825" s="6"/>
      <c r="BD23825" s="6"/>
      <c r="BE23825" s="6"/>
      <c r="BF23825" s="6"/>
      <c r="BG23825" s="10"/>
    </row>
    <row r="23826" spans="34:59" x14ac:dyDescent="0.25">
      <c r="AH23826" s="10"/>
      <c r="AI23826" s="6"/>
    </row>
    <row r="23827" spans="34:59" x14ac:dyDescent="0.25">
      <c r="AH23827" s="6"/>
      <c r="AI23827" s="6"/>
      <c r="AJ23827" s="6"/>
      <c r="AK23827" s="6"/>
      <c r="AL23827" s="6"/>
      <c r="AM23827" s="6"/>
      <c r="AN23827" s="6"/>
      <c r="AO23827" s="6"/>
      <c r="AP23827" s="6"/>
      <c r="AQ23827" s="6"/>
      <c r="AR23827" s="6"/>
      <c r="AS23827" s="6"/>
      <c r="AT23827" s="6"/>
      <c r="AU23827" s="6"/>
      <c r="AV23827" s="6"/>
      <c r="AW23827" s="6"/>
      <c r="AX23827" s="6"/>
      <c r="AY23827" s="6"/>
      <c r="AZ23827" s="6"/>
      <c r="BA23827" s="6"/>
      <c r="BB23827" s="6"/>
      <c r="BC23827" s="6"/>
      <c r="BD23827" s="6"/>
      <c r="BE23827" s="6"/>
      <c r="BF23827" s="6"/>
      <c r="BG23827" s="6"/>
    </row>
    <row r="23828" spans="34:59" x14ac:dyDescent="0.25">
      <c r="AH23828" s="10"/>
      <c r="AI23828" s="6"/>
      <c r="AJ23828" s="10"/>
      <c r="AK23828" s="10"/>
      <c r="AL23828" s="10"/>
      <c r="AM23828" s="10"/>
      <c r="AN23828" s="10"/>
      <c r="AO23828" s="10"/>
      <c r="AP23828" s="10"/>
      <c r="AQ23828" s="10"/>
      <c r="AR23828" s="10"/>
      <c r="AS23828" s="10"/>
      <c r="AT23828" s="10"/>
      <c r="AU23828" s="10"/>
      <c r="AV23828" s="10"/>
      <c r="AW23828" s="10"/>
      <c r="AX23828" s="10"/>
      <c r="AY23828" s="10"/>
      <c r="AZ23828" s="10"/>
      <c r="BA23828" s="10"/>
      <c r="BB23828" s="10"/>
      <c r="BC23828" s="10"/>
      <c r="BD23828" s="10"/>
      <c r="BE23828" s="10"/>
      <c r="BF23828" s="10"/>
      <c r="BG23828" s="6"/>
    </row>
    <row r="23830" spans="34:59" x14ac:dyDescent="0.25">
      <c r="AH23830" s="10"/>
      <c r="AI23830" s="6"/>
    </row>
    <row r="23831" spans="34:59" x14ac:dyDescent="0.25">
      <c r="AH23831" s="6"/>
      <c r="AI23831" s="6"/>
      <c r="AJ23831" s="6"/>
      <c r="AK23831" s="6"/>
      <c r="AL23831" s="6"/>
      <c r="AM23831" s="6"/>
      <c r="AN23831" s="6"/>
      <c r="AO23831" s="6"/>
      <c r="AP23831" s="6"/>
      <c r="AQ23831" s="6"/>
      <c r="AR23831" s="6"/>
      <c r="AS23831" s="6"/>
      <c r="AT23831" s="6"/>
      <c r="AU23831" s="6"/>
      <c r="AV23831" s="6"/>
      <c r="AW23831" s="6"/>
      <c r="AX23831" s="6"/>
      <c r="AY23831" s="6"/>
      <c r="AZ23831" s="6"/>
      <c r="BA23831" s="6"/>
      <c r="BB23831" s="6"/>
      <c r="BC23831" s="6"/>
      <c r="BD23831" s="6"/>
      <c r="BE23831" s="6"/>
      <c r="BF23831" s="6"/>
      <c r="BG23831" s="6"/>
    </row>
    <row r="23832" spans="34:59" x14ac:dyDescent="0.25">
      <c r="AH23832" s="10"/>
      <c r="AI23832" s="6"/>
      <c r="AJ23832" s="10"/>
      <c r="AK23832" s="10"/>
      <c r="AL23832" s="10"/>
      <c r="AM23832" s="10"/>
      <c r="AN23832" s="10"/>
      <c r="AO23832" s="10"/>
      <c r="AP23832" s="10"/>
      <c r="AQ23832" s="10"/>
      <c r="AR23832" s="10"/>
      <c r="AS23832" s="10"/>
      <c r="AT23832" s="10"/>
      <c r="AU23832" s="10"/>
      <c r="AV23832" s="10"/>
      <c r="AW23832" s="10"/>
      <c r="AX23832" s="10"/>
      <c r="AY23832" s="10"/>
      <c r="AZ23832" s="10"/>
      <c r="BA23832" s="10"/>
      <c r="BB23832" s="10"/>
      <c r="BC23832" s="10"/>
      <c r="BD23832" s="10"/>
      <c r="BE23832" s="10"/>
      <c r="BF23832" s="10"/>
      <c r="BG23832" s="6"/>
    </row>
    <row r="23833" spans="34:59" x14ac:dyDescent="0.25">
      <c r="AH23833" s="6"/>
      <c r="AI23833" s="6"/>
      <c r="AJ23833" s="6"/>
      <c r="AK23833" s="6"/>
      <c r="AL23833" s="6"/>
      <c r="AM23833" s="6"/>
      <c r="AN23833" s="6"/>
      <c r="AO23833" s="6"/>
      <c r="AP23833" s="6"/>
      <c r="AQ23833" s="6"/>
      <c r="AR23833" s="6"/>
      <c r="AS23833" s="6"/>
      <c r="AT23833" s="6"/>
      <c r="AU23833" s="6"/>
      <c r="AV23833" s="6"/>
      <c r="AW23833" s="6"/>
      <c r="AX23833" s="6"/>
      <c r="AY23833" s="6"/>
      <c r="AZ23833" s="6"/>
      <c r="BA23833" s="6"/>
      <c r="BB23833" s="6"/>
      <c r="BC23833" s="6"/>
      <c r="BD23833" s="6"/>
      <c r="BE23833" s="6"/>
      <c r="BF23833" s="6"/>
      <c r="BG23833" s="10"/>
    </row>
    <row r="23834" spans="34:59" x14ac:dyDescent="0.25">
      <c r="AH23834" s="10"/>
      <c r="AI23834" s="6"/>
    </row>
    <row r="23835" spans="34:59" x14ac:dyDescent="0.25">
      <c r="AH23835" s="6"/>
      <c r="AI23835" s="6"/>
      <c r="AJ23835" s="6"/>
      <c r="AK23835" s="6"/>
      <c r="AL23835" s="6"/>
      <c r="AM23835" s="6"/>
      <c r="AN23835" s="6"/>
      <c r="AO23835" s="6"/>
      <c r="AP23835" s="6"/>
      <c r="AQ23835" s="6"/>
      <c r="AR23835" s="6"/>
      <c r="AS23835" s="6"/>
      <c r="AT23835" s="6"/>
      <c r="AU23835" s="6"/>
      <c r="AV23835" s="6"/>
      <c r="AW23835" s="6"/>
      <c r="AX23835" s="6"/>
      <c r="AY23835" s="6"/>
      <c r="AZ23835" s="6"/>
      <c r="BA23835" s="6"/>
      <c r="BB23835" s="6"/>
      <c r="BC23835" s="6"/>
      <c r="BD23835" s="6"/>
      <c r="BE23835" s="6"/>
      <c r="BF23835" s="6"/>
      <c r="BG23835" s="6"/>
    </row>
    <row r="23836" spans="34:59" x14ac:dyDescent="0.25">
      <c r="AH23836" s="10"/>
      <c r="AI23836" s="6"/>
      <c r="AJ23836" s="10"/>
      <c r="AK23836" s="10"/>
      <c r="AL23836" s="10"/>
      <c r="AM23836" s="10"/>
      <c r="AN23836" s="10"/>
      <c r="AO23836" s="10"/>
      <c r="AP23836" s="10"/>
      <c r="AQ23836" s="10"/>
      <c r="AR23836" s="10"/>
      <c r="AS23836" s="10"/>
      <c r="AT23836" s="10"/>
      <c r="AU23836" s="10"/>
      <c r="AV23836" s="10"/>
      <c r="AW23836" s="10"/>
      <c r="AX23836" s="10"/>
      <c r="AY23836" s="10"/>
      <c r="AZ23836" s="10"/>
      <c r="BA23836" s="10"/>
      <c r="BB23836" s="10"/>
      <c r="BC23836" s="10"/>
      <c r="BD23836" s="10"/>
      <c r="BE23836" s="10"/>
      <c r="BF23836" s="10"/>
      <c r="BG23836" s="6"/>
    </row>
    <row r="23837" spans="34:59" x14ac:dyDescent="0.25">
      <c r="AH23837" s="6"/>
      <c r="AI23837" s="6"/>
      <c r="AJ23837" s="6"/>
      <c r="AK23837" s="6"/>
      <c r="AL23837" s="6"/>
      <c r="AM23837" s="6"/>
      <c r="AN23837" s="6"/>
      <c r="AO23837" s="6"/>
      <c r="AP23837" s="6"/>
      <c r="AQ23837" s="6"/>
      <c r="AR23837" s="6"/>
      <c r="AS23837" s="6"/>
      <c r="AT23837" s="6"/>
      <c r="AU23837" s="6"/>
      <c r="AV23837" s="6"/>
      <c r="AW23837" s="6"/>
      <c r="AX23837" s="6"/>
      <c r="AY23837" s="6"/>
      <c r="AZ23837" s="6"/>
      <c r="BA23837" s="6"/>
      <c r="BB23837" s="6"/>
      <c r="BC23837" s="6"/>
      <c r="BD23837" s="6"/>
      <c r="BE23837" s="6"/>
      <c r="BF23837" s="6"/>
      <c r="BG23837" s="10"/>
    </row>
    <row r="23838" spans="34:59" x14ac:dyDescent="0.25">
      <c r="AH23838" s="10"/>
      <c r="AI23838" s="6"/>
    </row>
    <row r="23839" spans="34:59" x14ac:dyDescent="0.25">
      <c r="AH23839" s="6"/>
      <c r="AI23839" s="6"/>
      <c r="AJ23839" s="6"/>
      <c r="AK23839" s="6"/>
      <c r="AL23839" s="6"/>
      <c r="AM23839" s="6"/>
      <c r="AN23839" s="6"/>
      <c r="AO23839" s="6"/>
      <c r="AP23839" s="6"/>
      <c r="AQ23839" s="6"/>
      <c r="AR23839" s="6"/>
      <c r="AS23839" s="6"/>
      <c r="AT23839" s="6"/>
      <c r="AU23839" s="6"/>
      <c r="AV23839" s="6"/>
      <c r="AW23839" s="6"/>
      <c r="AX23839" s="6"/>
      <c r="AY23839" s="6"/>
      <c r="AZ23839" s="6"/>
      <c r="BA23839" s="6"/>
      <c r="BB23839" s="6"/>
      <c r="BC23839" s="6"/>
      <c r="BD23839" s="6"/>
      <c r="BE23839" s="6"/>
      <c r="BF23839" s="6"/>
      <c r="BG23839" s="6"/>
    </row>
    <row r="23840" spans="34:59" x14ac:dyDescent="0.25">
      <c r="AH23840" s="10"/>
      <c r="AI23840" s="6"/>
      <c r="AJ23840" s="10"/>
      <c r="AK23840" s="10"/>
      <c r="AL23840" s="10"/>
      <c r="AM23840" s="10"/>
      <c r="AN23840" s="10"/>
      <c r="AO23840" s="10"/>
      <c r="AP23840" s="10"/>
      <c r="AQ23840" s="10"/>
      <c r="AR23840" s="10"/>
      <c r="AS23840" s="10"/>
      <c r="AT23840" s="10"/>
      <c r="AU23840" s="10"/>
      <c r="AV23840" s="10"/>
      <c r="AW23840" s="10"/>
      <c r="AX23840" s="10"/>
      <c r="AY23840" s="10"/>
      <c r="AZ23840" s="10"/>
      <c r="BA23840" s="10"/>
      <c r="BB23840" s="10"/>
      <c r="BC23840" s="10"/>
      <c r="BD23840" s="10"/>
      <c r="BE23840" s="10"/>
      <c r="BF23840" s="10"/>
      <c r="BG23840" s="6"/>
    </row>
    <row r="23841" spans="34:59" x14ac:dyDescent="0.25">
      <c r="AH23841" s="6"/>
      <c r="AI23841" s="6"/>
      <c r="AJ23841" s="6"/>
      <c r="AK23841" s="6"/>
      <c r="AL23841" s="6"/>
      <c r="AM23841" s="6"/>
      <c r="AN23841" s="6"/>
      <c r="AO23841" s="6"/>
      <c r="AP23841" s="6"/>
      <c r="AQ23841" s="6"/>
      <c r="AR23841" s="6"/>
      <c r="AS23841" s="6"/>
      <c r="AT23841" s="6"/>
      <c r="AU23841" s="6"/>
      <c r="AV23841" s="6"/>
      <c r="AW23841" s="6"/>
      <c r="AX23841" s="6"/>
      <c r="AY23841" s="6"/>
      <c r="AZ23841" s="6"/>
      <c r="BA23841" s="6"/>
      <c r="BB23841" s="6"/>
      <c r="BC23841" s="6"/>
      <c r="BD23841" s="6"/>
      <c r="BE23841" s="6"/>
      <c r="BF23841" s="6"/>
      <c r="BG23841" s="10"/>
    </row>
    <row r="23842" spans="34:59" x14ac:dyDescent="0.25">
      <c r="AH23842" s="10"/>
      <c r="AI23842" s="6"/>
    </row>
    <row r="23843" spans="34:59" x14ac:dyDescent="0.25">
      <c r="AH23843" s="6"/>
      <c r="AI23843" s="6"/>
      <c r="AJ23843" s="6"/>
      <c r="AK23843" s="6"/>
      <c r="AL23843" s="6"/>
      <c r="AM23843" s="6"/>
      <c r="AN23843" s="6"/>
      <c r="AO23843" s="6"/>
      <c r="AP23843" s="6"/>
      <c r="AQ23843" s="6"/>
      <c r="AR23843" s="6"/>
      <c r="AS23843" s="6"/>
      <c r="AT23843" s="6"/>
      <c r="AU23843" s="6"/>
      <c r="AV23843" s="6"/>
      <c r="AW23843" s="6"/>
      <c r="AX23843" s="6"/>
      <c r="AY23843" s="6"/>
      <c r="AZ23843" s="6"/>
      <c r="BA23843" s="6"/>
      <c r="BB23843" s="6"/>
      <c r="BC23843" s="6"/>
      <c r="BD23843" s="6"/>
      <c r="BE23843" s="6"/>
      <c r="BF23843" s="6"/>
      <c r="BG23843" s="6"/>
    </row>
    <row r="23844" spans="34:59" x14ac:dyDescent="0.25">
      <c r="AH23844" s="10"/>
      <c r="AI23844" s="6"/>
      <c r="AJ23844" s="10"/>
      <c r="AK23844" s="10"/>
      <c r="AL23844" s="10"/>
      <c r="AM23844" s="10"/>
      <c r="AN23844" s="10"/>
      <c r="AO23844" s="10"/>
      <c r="AP23844" s="10"/>
      <c r="AQ23844" s="10"/>
      <c r="AR23844" s="10"/>
      <c r="AS23844" s="10"/>
      <c r="AT23844" s="10"/>
      <c r="AU23844" s="10"/>
      <c r="AV23844" s="10"/>
      <c r="AW23844" s="10"/>
      <c r="AX23844" s="10"/>
      <c r="AY23844" s="10"/>
      <c r="AZ23844" s="10"/>
      <c r="BA23844" s="10"/>
      <c r="BB23844" s="10"/>
      <c r="BC23844" s="10"/>
      <c r="BD23844" s="10"/>
      <c r="BE23844" s="10"/>
      <c r="BF23844" s="10"/>
      <c r="BG23844" s="6"/>
    </row>
    <row r="23846" spans="34:59" x14ac:dyDescent="0.25">
      <c r="AH23846" s="10"/>
      <c r="AI23846" s="6"/>
    </row>
    <row r="23847" spans="34:59" x14ac:dyDescent="0.25">
      <c r="AH23847" s="6"/>
      <c r="AI23847" s="6"/>
      <c r="AJ23847" s="6"/>
      <c r="AK23847" s="6"/>
      <c r="AL23847" s="6"/>
      <c r="AM23847" s="6"/>
      <c r="AN23847" s="6"/>
      <c r="AO23847" s="6"/>
      <c r="AP23847" s="6"/>
      <c r="AQ23847" s="6"/>
      <c r="AR23847" s="6"/>
      <c r="AS23847" s="6"/>
      <c r="AT23847" s="6"/>
      <c r="AU23847" s="6"/>
      <c r="AV23847" s="6"/>
      <c r="AW23847" s="6"/>
      <c r="AX23847" s="6"/>
      <c r="AY23847" s="6"/>
      <c r="AZ23847" s="6"/>
      <c r="BA23847" s="6"/>
      <c r="BB23847" s="6"/>
      <c r="BC23847" s="6"/>
      <c r="BD23847" s="6"/>
      <c r="BE23847" s="6"/>
      <c r="BF23847" s="6"/>
      <c r="BG23847" s="6"/>
    </row>
    <row r="23848" spans="34:59" x14ac:dyDescent="0.25">
      <c r="AH23848" s="10"/>
      <c r="AI23848" s="6"/>
      <c r="AJ23848" s="10"/>
      <c r="AK23848" s="10"/>
      <c r="AL23848" s="10"/>
      <c r="AM23848" s="10"/>
      <c r="AN23848" s="10"/>
      <c r="AO23848" s="10"/>
      <c r="AP23848" s="10"/>
      <c r="AQ23848" s="10"/>
      <c r="AR23848" s="10"/>
      <c r="AS23848" s="10"/>
      <c r="AT23848" s="10"/>
      <c r="AU23848" s="10"/>
      <c r="AV23848" s="10"/>
      <c r="AW23848" s="10"/>
      <c r="AX23848" s="10"/>
      <c r="AY23848" s="10"/>
      <c r="AZ23848" s="10"/>
      <c r="BA23848" s="10"/>
      <c r="BB23848" s="10"/>
      <c r="BC23848" s="10"/>
      <c r="BD23848" s="10"/>
      <c r="BE23848" s="10"/>
      <c r="BF23848" s="10"/>
      <c r="BG23848" s="6"/>
    </row>
    <row r="23849" spans="34:59" x14ac:dyDescent="0.25">
      <c r="AH23849" s="6"/>
      <c r="AI23849" s="6"/>
      <c r="AJ23849" s="6"/>
      <c r="AK23849" s="6"/>
      <c r="AL23849" s="6"/>
      <c r="AM23849" s="6"/>
      <c r="AN23849" s="6"/>
      <c r="AO23849" s="6"/>
      <c r="AP23849" s="6"/>
      <c r="AQ23849" s="6"/>
      <c r="AR23849" s="6"/>
      <c r="AS23849" s="6"/>
      <c r="AT23849" s="6"/>
      <c r="AU23849" s="6"/>
      <c r="AV23849" s="6"/>
      <c r="AW23849" s="6"/>
      <c r="AX23849" s="6"/>
      <c r="AY23849" s="6"/>
      <c r="AZ23849" s="6"/>
      <c r="BA23849" s="6"/>
      <c r="BB23849" s="6"/>
      <c r="BC23849" s="6"/>
      <c r="BD23849" s="6"/>
      <c r="BE23849" s="6"/>
      <c r="BF23849" s="6"/>
      <c r="BG23849" s="10"/>
    </row>
    <row r="23850" spans="34:59" x14ac:dyDescent="0.25">
      <c r="AH23850" s="10"/>
      <c r="AI23850" s="6"/>
    </row>
    <row r="23851" spans="34:59" x14ac:dyDescent="0.25">
      <c r="AH23851" s="6"/>
      <c r="AI23851" s="6"/>
      <c r="AJ23851" s="6"/>
      <c r="AK23851" s="6"/>
      <c r="AL23851" s="6"/>
      <c r="AM23851" s="6"/>
      <c r="AN23851" s="6"/>
      <c r="AO23851" s="6"/>
      <c r="AP23851" s="6"/>
      <c r="AQ23851" s="6"/>
      <c r="AR23851" s="6"/>
      <c r="AS23851" s="6"/>
      <c r="AT23851" s="6"/>
      <c r="AU23851" s="6"/>
      <c r="AV23851" s="6"/>
      <c r="AW23851" s="6"/>
      <c r="AX23851" s="6"/>
      <c r="AY23851" s="6"/>
      <c r="AZ23851" s="6"/>
      <c r="BA23851" s="6"/>
      <c r="BB23851" s="6"/>
      <c r="BC23851" s="6"/>
      <c r="BD23851" s="6"/>
      <c r="BE23851" s="6"/>
      <c r="BF23851" s="6"/>
      <c r="BG23851" s="6"/>
    </row>
    <row r="23852" spans="34:59" x14ac:dyDescent="0.25">
      <c r="AH23852" s="10"/>
      <c r="AI23852" s="6"/>
      <c r="AJ23852" s="10"/>
      <c r="AK23852" s="10"/>
      <c r="AL23852" s="10"/>
      <c r="AM23852" s="10"/>
      <c r="AN23852" s="10"/>
      <c r="AO23852" s="10"/>
      <c r="AP23852" s="10"/>
      <c r="AQ23852" s="10"/>
      <c r="AR23852" s="10"/>
      <c r="AS23852" s="10"/>
      <c r="AT23852" s="10"/>
      <c r="AU23852" s="10"/>
      <c r="AV23852" s="10"/>
      <c r="AW23852" s="10"/>
      <c r="AX23852" s="10"/>
      <c r="AY23852" s="10"/>
      <c r="AZ23852" s="10"/>
      <c r="BA23852" s="10"/>
      <c r="BB23852" s="10"/>
      <c r="BC23852" s="10"/>
      <c r="BD23852" s="10"/>
      <c r="BE23852" s="10"/>
      <c r="BF23852" s="10"/>
      <c r="BG23852" s="6"/>
    </row>
    <row r="23853" spans="34:59" x14ac:dyDescent="0.25">
      <c r="AH23853" s="6"/>
      <c r="AI23853" s="6"/>
      <c r="AJ23853" s="6"/>
      <c r="AK23853" s="6"/>
      <c r="AL23853" s="6"/>
      <c r="AM23853" s="6"/>
      <c r="AN23853" s="6"/>
      <c r="AO23853" s="6"/>
      <c r="AP23853" s="6"/>
      <c r="AQ23853" s="6"/>
      <c r="AR23853" s="6"/>
      <c r="AS23853" s="6"/>
      <c r="AT23853" s="6"/>
      <c r="AU23853" s="6"/>
      <c r="AV23853" s="6"/>
      <c r="AW23853" s="6"/>
      <c r="AX23853" s="6"/>
      <c r="AY23853" s="6"/>
      <c r="AZ23853" s="6"/>
      <c r="BA23853" s="6"/>
      <c r="BB23853" s="6"/>
      <c r="BC23853" s="6"/>
      <c r="BD23853" s="6"/>
      <c r="BE23853" s="6"/>
      <c r="BF23853" s="6"/>
      <c r="BG23853" s="10"/>
    </row>
    <row r="23854" spans="34:59" x14ac:dyDescent="0.25">
      <c r="AH23854" s="10"/>
      <c r="AI23854" s="6"/>
    </row>
    <row r="23855" spans="34:59" x14ac:dyDescent="0.25">
      <c r="AH23855" s="6"/>
      <c r="AI23855" s="6"/>
      <c r="AJ23855" s="6"/>
      <c r="AK23855" s="6"/>
      <c r="AL23855" s="6"/>
      <c r="AM23855" s="6"/>
      <c r="AN23855" s="6"/>
      <c r="AO23855" s="6"/>
      <c r="AP23855" s="6"/>
      <c r="AQ23855" s="6"/>
      <c r="AR23855" s="6"/>
      <c r="AS23855" s="6"/>
      <c r="AT23855" s="6"/>
      <c r="AU23855" s="6"/>
      <c r="AV23855" s="6"/>
      <c r="AW23855" s="6"/>
      <c r="AX23855" s="6"/>
      <c r="AY23855" s="6"/>
      <c r="AZ23855" s="6"/>
      <c r="BA23855" s="6"/>
      <c r="BB23855" s="6"/>
      <c r="BC23855" s="6"/>
      <c r="BD23855" s="6"/>
      <c r="BE23855" s="6"/>
      <c r="BF23855" s="6"/>
      <c r="BG23855" s="6"/>
    </row>
    <row r="23856" spans="34:59" x14ac:dyDescent="0.25">
      <c r="AH23856" s="10"/>
      <c r="AI23856" s="6"/>
      <c r="AJ23856" s="10"/>
      <c r="AK23856" s="10"/>
      <c r="AL23856" s="10"/>
      <c r="AM23856" s="10"/>
      <c r="AN23856" s="10"/>
      <c r="AO23856" s="10"/>
      <c r="AP23856" s="10"/>
      <c r="AQ23856" s="10"/>
      <c r="AR23856" s="10"/>
      <c r="AS23856" s="10"/>
      <c r="AT23856" s="10"/>
      <c r="AU23856" s="10"/>
      <c r="AV23856" s="10"/>
      <c r="AW23856" s="10"/>
      <c r="AX23856" s="10"/>
      <c r="AY23856" s="10"/>
      <c r="AZ23856" s="10"/>
      <c r="BA23856" s="10"/>
      <c r="BB23856" s="10"/>
      <c r="BC23856" s="10"/>
      <c r="BD23856" s="10"/>
      <c r="BE23856" s="10"/>
      <c r="BF23856" s="10"/>
      <c r="BG23856" s="6"/>
    </row>
    <row r="23857" spans="34:59" x14ac:dyDescent="0.25">
      <c r="AH23857" s="6"/>
      <c r="AI23857" s="6"/>
      <c r="AJ23857" s="6"/>
      <c r="AK23857" s="6"/>
      <c r="AL23857" s="6"/>
      <c r="AM23857" s="6"/>
      <c r="AN23857" s="6"/>
      <c r="AO23857" s="6"/>
      <c r="AP23857" s="6"/>
      <c r="AQ23857" s="6"/>
      <c r="AR23857" s="6"/>
      <c r="AS23857" s="6"/>
      <c r="AT23857" s="6"/>
      <c r="AU23857" s="6"/>
      <c r="AV23857" s="6"/>
      <c r="AW23857" s="6"/>
      <c r="AX23857" s="6"/>
      <c r="AY23857" s="6"/>
      <c r="AZ23857" s="6"/>
      <c r="BA23857" s="6"/>
      <c r="BB23857" s="6"/>
      <c r="BC23857" s="6"/>
      <c r="BD23857" s="6"/>
      <c r="BE23857" s="6"/>
      <c r="BF23857" s="6"/>
      <c r="BG23857" s="10"/>
    </row>
    <row r="23858" spans="34:59" x14ac:dyDescent="0.25">
      <c r="AH23858" s="10"/>
      <c r="AI23858" s="6"/>
    </row>
    <row r="23859" spans="34:59" x14ac:dyDescent="0.25">
      <c r="AH23859" s="6"/>
      <c r="AI23859" s="6"/>
      <c r="AJ23859" s="6"/>
      <c r="AK23859" s="6"/>
      <c r="AL23859" s="6"/>
      <c r="AM23859" s="6"/>
      <c r="AN23859" s="6"/>
      <c r="AO23859" s="6"/>
      <c r="AP23859" s="6"/>
      <c r="AQ23859" s="6"/>
      <c r="AR23859" s="6"/>
      <c r="AS23859" s="6"/>
      <c r="AT23859" s="6"/>
      <c r="AU23859" s="6"/>
      <c r="AV23859" s="6"/>
      <c r="AW23859" s="6"/>
      <c r="AX23859" s="6"/>
      <c r="AY23859" s="6"/>
      <c r="AZ23859" s="6"/>
      <c r="BA23859" s="6"/>
      <c r="BB23859" s="6"/>
      <c r="BC23859" s="6"/>
      <c r="BD23859" s="6"/>
      <c r="BE23859" s="6"/>
      <c r="BF23859" s="6"/>
      <c r="BG23859" s="6"/>
    </row>
    <row r="23860" spans="34:59" x14ac:dyDescent="0.25">
      <c r="AH23860" s="10"/>
      <c r="AI23860" s="6"/>
      <c r="AJ23860" s="10"/>
      <c r="AK23860" s="10"/>
      <c r="AL23860" s="10"/>
      <c r="AM23860" s="10"/>
      <c r="AN23860" s="10"/>
      <c r="AO23860" s="10"/>
      <c r="AP23860" s="10"/>
      <c r="AQ23860" s="10"/>
      <c r="AR23860" s="10"/>
      <c r="AS23860" s="10"/>
      <c r="AT23860" s="10"/>
      <c r="AU23860" s="10"/>
      <c r="AV23860" s="10"/>
      <c r="AW23860" s="10"/>
      <c r="AX23860" s="10"/>
      <c r="AY23860" s="10"/>
      <c r="AZ23860" s="10"/>
      <c r="BA23860" s="10"/>
      <c r="BB23860" s="10"/>
      <c r="BC23860" s="10"/>
      <c r="BD23860" s="10"/>
      <c r="BE23860" s="10"/>
      <c r="BF23860" s="10"/>
      <c r="BG23860" s="6"/>
    </row>
    <row r="23862" spans="34:59" x14ac:dyDescent="0.25">
      <c r="AH23862" s="10"/>
      <c r="AI23862" s="6"/>
    </row>
    <row r="23863" spans="34:59" x14ac:dyDescent="0.25">
      <c r="AH23863" s="6"/>
      <c r="AI23863" s="6"/>
      <c r="AJ23863" s="6"/>
      <c r="AK23863" s="6"/>
      <c r="AL23863" s="6"/>
      <c r="AM23863" s="6"/>
      <c r="AN23863" s="6"/>
      <c r="AO23863" s="6"/>
      <c r="AP23863" s="6"/>
      <c r="AQ23863" s="6"/>
      <c r="AR23863" s="6"/>
      <c r="AS23863" s="6"/>
      <c r="AT23863" s="6"/>
      <c r="AU23863" s="6"/>
      <c r="AV23863" s="6"/>
      <c r="AW23863" s="6"/>
      <c r="AX23863" s="6"/>
      <c r="AY23863" s="6"/>
      <c r="AZ23863" s="6"/>
      <c r="BA23863" s="6"/>
      <c r="BB23863" s="6"/>
      <c r="BC23863" s="6"/>
      <c r="BD23863" s="6"/>
      <c r="BE23863" s="6"/>
      <c r="BF23863" s="6"/>
      <c r="BG23863" s="6"/>
    </row>
    <row r="23864" spans="34:59" x14ac:dyDescent="0.25">
      <c r="AH23864" s="10"/>
      <c r="AI23864" s="6"/>
      <c r="AJ23864" s="10"/>
      <c r="AK23864" s="10"/>
      <c r="AL23864" s="10"/>
      <c r="AM23864" s="10"/>
      <c r="AN23864" s="10"/>
      <c r="AO23864" s="10"/>
      <c r="AP23864" s="10"/>
      <c r="AQ23864" s="10"/>
      <c r="AR23864" s="10"/>
      <c r="AS23864" s="10"/>
      <c r="AT23864" s="10"/>
      <c r="AU23864" s="10"/>
      <c r="AV23864" s="10"/>
      <c r="AW23864" s="10"/>
      <c r="AX23864" s="10"/>
      <c r="AY23864" s="10"/>
      <c r="AZ23864" s="10"/>
      <c r="BA23864" s="10"/>
      <c r="BB23864" s="10"/>
      <c r="BC23864" s="10"/>
      <c r="BD23864" s="10"/>
      <c r="BE23864" s="10"/>
      <c r="BF23864" s="10"/>
      <c r="BG23864" s="6"/>
    </row>
    <row r="23865" spans="34:59" x14ac:dyDescent="0.25">
      <c r="AH23865" s="6"/>
      <c r="AI23865" s="6"/>
      <c r="AJ23865" s="6"/>
      <c r="AK23865" s="6"/>
      <c r="AL23865" s="6"/>
      <c r="AM23865" s="6"/>
      <c r="AN23865" s="6"/>
      <c r="AO23865" s="6"/>
      <c r="AP23865" s="6"/>
      <c r="AQ23865" s="6"/>
      <c r="AR23865" s="6"/>
      <c r="AS23865" s="6"/>
      <c r="AT23865" s="6"/>
      <c r="AU23865" s="6"/>
      <c r="AV23865" s="6"/>
      <c r="AW23865" s="6"/>
      <c r="AX23865" s="6"/>
      <c r="AY23865" s="6"/>
      <c r="AZ23865" s="6"/>
      <c r="BA23865" s="6"/>
      <c r="BB23865" s="6"/>
      <c r="BC23865" s="6"/>
      <c r="BD23865" s="6"/>
      <c r="BE23865" s="6"/>
      <c r="BF23865" s="6"/>
      <c r="BG23865" s="10"/>
    </row>
    <row r="23866" spans="34:59" x14ac:dyDescent="0.25">
      <c r="AH23866" s="10"/>
      <c r="AI23866" s="6"/>
    </row>
    <row r="23867" spans="34:59" x14ac:dyDescent="0.25">
      <c r="AH23867" s="6"/>
      <c r="AI23867" s="6"/>
      <c r="AJ23867" s="6"/>
      <c r="AK23867" s="6"/>
      <c r="AL23867" s="6"/>
      <c r="AM23867" s="6"/>
      <c r="AN23867" s="6"/>
      <c r="AO23867" s="6"/>
      <c r="AP23867" s="6"/>
      <c r="AQ23867" s="6"/>
      <c r="AR23867" s="6"/>
      <c r="AS23867" s="6"/>
      <c r="AT23867" s="6"/>
      <c r="AU23867" s="6"/>
      <c r="AV23867" s="6"/>
      <c r="AW23867" s="6"/>
      <c r="AX23867" s="6"/>
      <c r="AY23867" s="6"/>
      <c r="AZ23867" s="6"/>
      <c r="BA23867" s="6"/>
      <c r="BB23867" s="6"/>
      <c r="BC23867" s="6"/>
      <c r="BD23867" s="6"/>
      <c r="BE23867" s="6"/>
      <c r="BF23867" s="6"/>
      <c r="BG23867" s="6"/>
    </row>
    <row r="23868" spans="34:59" x14ac:dyDescent="0.25">
      <c r="AH23868" s="10"/>
      <c r="AI23868" s="6"/>
      <c r="AJ23868" s="10"/>
      <c r="AK23868" s="10"/>
      <c r="AL23868" s="10"/>
      <c r="AM23868" s="10"/>
      <c r="AN23868" s="10"/>
      <c r="AO23868" s="10"/>
      <c r="AP23868" s="10"/>
      <c r="AQ23868" s="10"/>
      <c r="AR23868" s="10"/>
      <c r="AS23868" s="10"/>
      <c r="AT23868" s="10"/>
      <c r="AU23868" s="10"/>
      <c r="AV23868" s="10"/>
      <c r="AW23868" s="10"/>
      <c r="AX23868" s="10"/>
      <c r="AY23868" s="10"/>
      <c r="AZ23868" s="10"/>
      <c r="BA23868" s="10"/>
      <c r="BB23868" s="10"/>
      <c r="BC23868" s="10"/>
      <c r="BD23868" s="10"/>
      <c r="BE23868" s="10"/>
      <c r="BF23868" s="10"/>
      <c r="BG23868" s="6"/>
    </row>
    <row r="23869" spans="34:59" x14ac:dyDescent="0.25">
      <c r="AH23869" s="6"/>
      <c r="AI23869" s="6"/>
      <c r="AJ23869" s="6"/>
      <c r="AK23869" s="6"/>
      <c r="AL23869" s="6"/>
      <c r="AM23869" s="6"/>
      <c r="AN23869" s="6"/>
      <c r="AO23869" s="6"/>
      <c r="AP23869" s="6"/>
      <c r="AQ23869" s="6"/>
      <c r="AR23869" s="6"/>
      <c r="AS23869" s="6"/>
      <c r="AT23869" s="6"/>
      <c r="AU23869" s="6"/>
      <c r="AV23869" s="6"/>
      <c r="AW23869" s="6"/>
      <c r="AX23869" s="6"/>
      <c r="AY23869" s="6"/>
      <c r="AZ23869" s="6"/>
      <c r="BA23869" s="6"/>
      <c r="BB23869" s="6"/>
      <c r="BC23869" s="6"/>
      <c r="BD23869" s="6"/>
      <c r="BE23869" s="6"/>
      <c r="BF23869" s="6"/>
      <c r="BG23869" s="10"/>
    </row>
    <row r="23870" spans="34:59" x14ac:dyDescent="0.25">
      <c r="AH23870" s="10"/>
      <c r="AI23870" s="6"/>
    </row>
    <row r="23871" spans="34:59" x14ac:dyDescent="0.25">
      <c r="AH23871" s="6"/>
      <c r="AI23871" s="6"/>
      <c r="AJ23871" s="6"/>
      <c r="AK23871" s="6"/>
      <c r="AL23871" s="6"/>
      <c r="AM23871" s="6"/>
      <c r="AN23871" s="6"/>
      <c r="AO23871" s="6"/>
      <c r="AP23871" s="6"/>
      <c r="AQ23871" s="6"/>
      <c r="AR23871" s="6"/>
      <c r="AS23871" s="6"/>
      <c r="AT23871" s="6"/>
      <c r="AU23871" s="6"/>
      <c r="AV23871" s="6"/>
      <c r="AW23871" s="6"/>
      <c r="AX23871" s="6"/>
      <c r="AY23871" s="6"/>
      <c r="AZ23871" s="6"/>
      <c r="BA23871" s="6"/>
      <c r="BB23871" s="6"/>
      <c r="BC23871" s="6"/>
      <c r="BD23871" s="6"/>
      <c r="BE23871" s="6"/>
      <c r="BF23871" s="6"/>
      <c r="BG23871" s="6"/>
    </row>
    <row r="23872" spans="34:59" x14ac:dyDescent="0.25">
      <c r="AH23872" s="10"/>
      <c r="AI23872" s="6"/>
      <c r="AJ23872" s="10"/>
      <c r="AK23872" s="10"/>
      <c r="AL23872" s="10"/>
      <c r="AM23872" s="10"/>
      <c r="AN23872" s="10"/>
      <c r="AO23872" s="10"/>
      <c r="AP23872" s="10"/>
      <c r="AQ23872" s="10"/>
      <c r="AR23872" s="10"/>
      <c r="AS23872" s="10"/>
      <c r="AT23872" s="10"/>
      <c r="AU23872" s="10"/>
      <c r="AV23872" s="10"/>
      <c r="AW23872" s="10"/>
      <c r="AX23872" s="10"/>
      <c r="AY23872" s="10"/>
      <c r="AZ23872" s="10"/>
      <c r="BA23872" s="10"/>
      <c r="BB23872" s="10"/>
      <c r="BC23872" s="10"/>
      <c r="BD23872" s="10"/>
      <c r="BE23872" s="10"/>
      <c r="BF23872" s="10"/>
      <c r="BG23872" s="6"/>
    </row>
    <row r="23873" spans="34:59" x14ac:dyDescent="0.25">
      <c r="AH23873" s="6"/>
      <c r="AI23873" s="6"/>
      <c r="AJ23873" s="6"/>
      <c r="AK23873" s="6"/>
      <c r="AL23873" s="6"/>
      <c r="AM23873" s="6"/>
      <c r="AN23873" s="6"/>
      <c r="AO23873" s="6"/>
      <c r="AP23873" s="6"/>
      <c r="AQ23873" s="6"/>
      <c r="AR23873" s="6"/>
      <c r="AS23873" s="6"/>
      <c r="AT23873" s="6"/>
      <c r="AU23873" s="6"/>
      <c r="AV23873" s="6"/>
      <c r="AW23873" s="6"/>
      <c r="AX23873" s="6"/>
      <c r="AY23873" s="6"/>
      <c r="AZ23873" s="6"/>
      <c r="BA23873" s="6"/>
      <c r="BB23873" s="6"/>
      <c r="BC23873" s="6"/>
      <c r="BD23873" s="6"/>
      <c r="BE23873" s="6"/>
      <c r="BF23873" s="6"/>
      <c r="BG23873" s="10"/>
    </row>
    <row r="23874" spans="34:59" x14ac:dyDescent="0.25">
      <c r="AH23874" s="10"/>
      <c r="AI23874" s="6"/>
    </row>
    <row r="23875" spans="34:59" x14ac:dyDescent="0.25">
      <c r="AH23875" s="6"/>
      <c r="AI23875" s="6"/>
      <c r="AJ23875" s="6"/>
      <c r="AK23875" s="6"/>
      <c r="AL23875" s="6"/>
      <c r="AM23875" s="6"/>
      <c r="AN23875" s="6"/>
      <c r="AO23875" s="6"/>
      <c r="AP23875" s="6"/>
      <c r="AQ23875" s="6"/>
      <c r="AR23875" s="6"/>
      <c r="AS23875" s="6"/>
      <c r="AT23875" s="6"/>
      <c r="AU23875" s="6"/>
      <c r="AV23875" s="6"/>
      <c r="AW23875" s="6"/>
      <c r="AX23875" s="6"/>
      <c r="AY23875" s="6"/>
      <c r="AZ23875" s="6"/>
      <c r="BA23875" s="6"/>
      <c r="BB23875" s="6"/>
      <c r="BC23875" s="6"/>
      <c r="BD23875" s="6"/>
      <c r="BE23875" s="6"/>
      <c r="BF23875" s="6"/>
      <c r="BG23875" s="6"/>
    </row>
    <row r="23876" spans="34:59" x14ac:dyDescent="0.25">
      <c r="AH23876" s="10"/>
      <c r="AI23876" s="6"/>
      <c r="AJ23876" s="10"/>
      <c r="AK23876" s="10"/>
      <c r="AL23876" s="10"/>
      <c r="AM23876" s="10"/>
      <c r="AN23876" s="10"/>
      <c r="AO23876" s="10"/>
      <c r="AP23876" s="10"/>
      <c r="AQ23876" s="10"/>
      <c r="AR23876" s="10"/>
      <c r="AS23876" s="10"/>
      <c r="AT23876" s="10"/>
      <c r="AU23876" s="10"/>
      <c r="AV23876" s="10"/>
      <c r="AW23876" s="10"/>
      <c r="AX23876" s="10"/>
      <c r="AY23876" s="10"/>
      <c r="AZ23876" s="10"/>
      <c r="BA23876" s="10"/>
      <c r="BB23876" s="10"/>
      <c r="BC23876" s="10"/>
      <c r="BD23876" s="10"/>
      <c r="BE23876" s="10"/>
      <c r="BF23876" s="10"/>
      <c r="BG23876" s="6"/>
    </row>
    <row r="23878" spans="34:59" x14ac:dyDescent="0.25">
      <c r="AH23878" s="10"/>
      <c r="AI23878" s="6"/>
    </row>
    <row r="23879" spans="34:59" x14ac:dyDescent="0.25">
      <c r="AH23879" s="6"/>
      <c r="AI23879" s="6"/>
      <c r="AJ23879" s="6"/>
      <c r="AK23879" s="6"/>
      <c r="AL23879" s="6"/>
      <c r="AM23879" s="6"/>
      <c r="AN23879" s="6"/>
      <c r="AO23879" s="6"/>
      <c r="AP23879" s="6"/>
      <c r="AQ23879" s="6"/>
      <c r="AR23879" s="6"/>
      <c r="AS23879" s="6"/>
      <c r="AT23879" s="6"/>
      <c r="AU23879" s="6"/>
      <c r="AV23879" s="6"/>
      <c r="AW23879" s="6"/>
      <c r="AX23879" s="6"/>
      <c r="AY23879" s="6"/>
      <c r="AZ23879" s="6"/>
      <c r="BA23879" s="6"/>
      <c r="BB23879" s="6"/>
      <c r="BC23879" s="6"/>
      <c r="BD23879" s="6"/>
      <c r="BE23879" s="6"/>
      <c r="BF23879" s="6"/>
      <c r="BG23879" s="6"/>
    </row>
    <row r="23880" spans="34:59" x14ac:dyDescent="0.25">
      <c r="AH23880" s="10"/>
      <c r="AI23880" s="6"/>
      <c r="AJ23880" s="10"/>
      <c r="AK23880" s="10"/>
      <c r="AL23880" s="10"/>
      <c r="AM23880" s="10"/>
      <c r="AN23880" s="10"/>
      <c r="AO23880" s="10"/>
      <c r="AP23880" s="10"/>
      <c r="AQ23880" s="10"/>
      <c r="AR23880" s="10"/>
      <c r="AS23880" s="10"/>
      <c r="AT23880" s="10"/>
      <c r="AU23880" s="10"/>
      <c r="AV23880" s="10"/>
      <c r="AW23880" s="10"/>
      <c r="AX23880" s="10"/>
      <c r="AY23880" s="10"/>
      <c r="AZ23880" s="10"/>
      <c r="BA23880" s="10"/>
      <c r="BB23880" s="10"/>
      <c r="BC23880" s="10"/>
      <c r="BD23880" s="10"/>
      <c r="BE23880" s="10"/>
      <c r="BF23880" s="10"/>
      <c r="BG23880" s="6"/>
    </row>
    <row r="23881" spans="34:59" x14ac:dyDescent="0.25">
      <c r="AH23881" s="6"/>
      <c r="AI23881" s="6"/>
      <c r="AJ23881" s="6"/>
      <c r="AK23881" s="6"/>
      <c r="AL23881" s="6"/>
      <c r="AM23881" s="6"/>
      <c r="AN23881" s="6"/>
      <c r="AO23881" s="6"/>
      <c r="AP23881" s="6"/>
      <c r="AQ23881" s="6"/>
      <c r="AR23881" s="6"/>
      <c r="AS23881" s="6"/>
      <c r="AT23881" s="6"/>
      <c r="AU23881" s="6"/>
      <c r="AV23881" s="6"/>
      <c r="AW23881" s="6"/>
      <c r="AX23881" s="6"/>
      <c r="AY23881" s="6"/>
      <c r="AZ23881" s="6"/>
      <c r="BA23881" s="6"/>
      <c r="BB23881" s="6"/>
      <c r="BC23881" s="6"/>
      <c r="BD23881" s="6"/>
      <c r="BE23881" s="6"/>
      <c r="BF23881" s="6"/>
      <c r="BG23881" s="10"/>
    </row>
    <row r="23882" spans="34:59" x14ac:dyDescent="0.25">
      <c r="AH23882" s="10"/>
      <c r="AI23882" s="6"/>
    </row>
    <row r="23883" spans="34:59" x14ac:dyDescent="0.25">
      <c r="AH23883" s="6"/>
      <c r="AI23883" s="6"/>
      <c r="AJ23883" s="6"/>
      <c r="AK23883" s="6"/>
      <c r="AL23883" s="6"/>
      <c r="AM23883" s="6"/>
      <c r="AN23883" s="6"/>
      <c r="AO23883" s="6"/>
      <c r="AP23883" s="6"/>
      <c r="AQ23883" s="6"/>
      <c r="AR23883" s="6"/>
      <c r="AS23883" s="6"/>
      <c r="AT23883" s="6"/>
      <c r="AU23883" s="6"/>
      <c r="AV23883" s="6"/>
      <c r="AW23883" s="6"/>
      <c r="AX23883" s="6"/>
      <c r="AY23883" s="6"/>
      <c r="AZ23883" s="6"/>
      <c r="BA23883" s="6"/>
      <c r="BB23883" s="6"/>
      <c r="BC23883" s="6"/>
      <c r="BD23883" s="6"/>
      <c r="BE23883" s="6"/>
      <c r="BF23883" s="6"/>
      <c r="BG23883" s="6"/>
    </row>
    <row r="23884" spans="34:59" x14ac:dyDescent="0.25">
      <c r="AH23884" s="10"/>
      <c r="AI23884" s="6"/>
      <c r="AJ23884" s="10"/>
      <c r="AK23884" s="10"/>
      <c r="AL23884" s="10"/>
      <c r="AM23884" s="10"/>
      <c r="AN23884" s="10"/>
      <c r="AO23884" s="10"/>
      <c r="AP23884" s="10"/>
      <c r="AQ23884" s="10"/>
      <c r="AR23884" s="10"/>
      <c r="AS23884" s="10"/>
      <c r="AT23884" s="10"/>
      <c r="AU23884" s="10"/>
      <c r="AV23884" s="10"/>
      <c r="AW23884" s="10"/>
      <c r="AX23884" s="10"/>
      <c r="AY23884" s="10"/>
      <c r="AZ23884" s="10"/>
      <c r="BA23884" s="10"/>
      <c r="BB23884" s="10"/>
      <c r="BC23884" s="10"/>
      <c r="BD23884" s="10"/>
      <c r="BE23884" s="10"/>
      <c r="BF23884" s="10"/>
      <c r="BG23884" s="6"/>
    </row>
    <row r="23885" spans="34:59" x14ac:dyDescent="0.25">
      <c r="AH23885" s="6"/>
      <c r="AI23885" s="6"/>
      <c r="AJ23885" s="6"/>
      <c r="AK23885" s="6"/>
      <c r="AL23885" s="6"/>
      <c r="AM23885" s="6"/>
      <c r="AN23885" s="6"/>
      <c r="AO23885" s="6"/>
      <c r="AP23885" s="6"/>
      <c r="AQ23885" s="6"/>
      <c r="AR23885" s="6"/>
      <c r="AS23885" s="6"/>
      <c r="AT23885" s="6"/>
      <c r="AU23885" s="6"/>
      <c r="AV23885" s="6"/>
      <c r="AW23885" s="6"/>
      <c r="AX23885" s="6"/>
      <c r="AY23885" s="6"/>
      <c r="AZ23885" s="6"/>
      <c r="BA23885" s="6"/>
      <c r="BB23885" s="6"/>
      <c r="BC23885" s="6"/>
      <c r="BD23885" s="6"/>
      <c r="BE23885" s="6"/>
      <c r="BF23885" s="6"/>
      <c r="BG23885" s="10"/>
    </row>
    <row r="23886" spans="34:59" x14ac:dyDescent="0.25">
      <c r="AH23886" s="10"/>
      <c r="AI23886" s="6"/>
    </row>
    <row r="23887" spans="34:59" x14ac:dyDescent="0.25">
      <c r="AH23887" s="6"/>
      <c r="AI23887" s="6"/>
      <c r="AJ23887" s="6"/>
      <c r="AK23887" s="6"/>
      <c r="AL23887" s="6"/>
      <c r="AM23887" s="6"/>
      <c r="AN23887" s="6"/>
      <c r="AO23887" s="6"/>
      <c r="AP23887" s="6"/>
      <c r="AQ23887" s="6"/>
      <c r="AR23887" s="6"/>
      <c r="AS23887" s="6"/>
      <c r="AT23887" s="6"/>
      <c r="AU23887" s="6"/>
      <c r="AV23887" s="6"/>
      <c r="AW23887" s="6"/>
      <c r="AX23887" s="6"/>
      <c r="AY23887" s="6"/>
      <c r="AZ23887" s="6"/>
      <c r="BA23887" s="6"/>
      <c r="BB23887" s="6"/>
      <c r="BC23887" s="6"/>
      <c r="BD23887" s="6"/>
      <c r="BE23887" s="6"/>
      <c r="BF23887" s="6"/>
      <c r="BG23887" s="6"/>
    </row>
    <row r="23888" spans="34:59" x14ac:dyDescent="0.25">
      <c r="AH23888" s="10"/>
      <c r="AI23888" s="6"/>
      <c r="AJ23888" s="10"/>
      <c r="AK23888" s="10"/>
      <c r="AL23888" s="10"/>
      <c r="AM23888" s="10"/>
      <c r="AN23888" s="10"/>
      <c r="AO23888" s="10"/>
      <c r="AP23888" s="10"/>
      <c r="AQ23888" s="10"/>
      <c r="AR23888" s="10"/>
      <c r="AS23888" s="10"/>
      <c r="AT23888" s="10"/>
      <c r="AU23888" s="10"/>
      <c r="AV23888" s="10"/>
      <c r="AW23888" s="10"/>
      <c r="AX23888" s="10"/>
      <c r="AY23888" s="10"/>
      <c r="AZ23888" s="10"/>
      <c r="BA23888" s="10"/>
      <c r="BB23888" s="10"/>
      <c r="BC23888" s="10"/>
      <c r="BD23888" s="10"/>
      <c r="BE23888" s="10"/>
      <c r="BF23888" s="10"/>
      <c r="BG23888" s="6"/>
    </row>
    <row r="23889" spans="34:59" x14ac:dyDescent="0.25">
      <c r="AH23889" s="6"/>
      <c r="AI23889" s="6"/>
      <c r="AJ23889" s="6"/>
      <c r="AK23889" s="6"/>
      <c r="AL23889" s="6"/>
      <c r="AM23889" s="6"/>
      <c r="AN23889" s="6"/>
      <c r="AO23889" s="6"/>
      <c r="AP23889" s="6"/>
      <c r="AQ23889" s="6"/>
      <c r="AR23889" s="6"/>
      <c r="AS23889" s="6"/>
      <c r="AT23889" s="6"/>
      <c r="AU23889" s="6"/>
      <c r="AV23889" s="6"/>
      <c r="AW23889" s="6"/>
      <c r="AX23889" s="6"/>
      <c r="AY23889" s="6"/>
      <c r="AZ23889" s="6"/>
      <c r="BA23889" s="6"/>
      <c r="BB23889" s="6"/>
      <c r="BC23889" s="6"/>
      <c r="BD23889" s="6"/>
      <c r="BE23889" s="6"/>
      <c r="BF23889" s="6"/>
      <c r="BG23889" s="10"/>
    </row>
    <row r="23890" spans="34:59" x14ac:dyDescent="0.25">
      <c r="AH23890" s="10"/>
      <c r="AI23890" s="6"/>
    </row>
    <row r="23891" spans="34:59" x14ac:dyDescent="0.25">
      <c r="AH23891" s="6"/>
      <c r="AI23891" s="6"/>
      <c r="AJ23891" s="6"/>
      <c r="AK23891" s="6"/>
      <c r="AL23891" s="6"/>
      <c r="AM23891" s="6"/>
      <c r="AN23891" s="6"/>
      <c r="AO23891" s="6"/>
      <c r="AP23891" s="6"/>
      <c r="AQ23891" s="6"/>
      <c r="AR23891" s="6"/>
      <c r="AS23891" s="6"/>
      <c r="AT23891" s="6"/>
      <c r="AU23891" s="6"/>
      <c r="AV23891" s="6"/>
      <c r="AW23891" s="6"/>
      <c r="AX23891" s="6"/>
      <c r="AY23891" s="6"/>
      <c r="AZ23891" s="6"/>
      <c r="BA23891" s="6"/>
      <c r="BB23891" s="6"/>
      <c r="BC23891" s="6"/>
      <c r="BD23891" s="6"/>
      <c r="BE23891" s="6"/>
      <c r="BF23891" s="6"/>
      <c r="BG23891" s="6"/>
    </row>
    <row r="23892" spans="34:59" x14ac:dyDescent="0.25">
      <c r="AH23892" s="10"/>
      <c r="AI23892" s="6"/>
      <c r="AJ23892" s="10"/>
      <c r="AK23892" s="10"/>
      <c r="AL23892" s="10"/>
      <c r="AM23892" s="10"/>
      <c r="AN23892" s="10"/>
      <c r="AO23892" s="10"/>
      <c r="AP23892" s="10"/>
      <c r="AQ23892" s="10"/>
      <c r="AR23892" s="10"/>
      <c r="AS23892" s="10"/>
      <c r="AT23892" s="10"/>
      <c r="AU23892" s="10"/>
      <c r="AV23892" s="10"/>
      <c r="AW23892" s="10"/>
      <c r="AX23892" s="10"/>
      <c r="AY23892" s="10"/>
      <c r="AZ23892" s="10"/>
      <c r="BA23892" s="10"/>
      <c r="BB23892" s="10"/>
      <c r="BC23892" s="10"/>
      <c r="BD23892" s="10"/>
      <c r="BE23892" s="10"/>
      <c r="BF23892" s="10"/>
      <c r="BG23892" s="6"/>
    </row>
    <row r="23894" spans="34:59" x14ac:dyDescent="0.25">
      <c r="AH23894" s="10"/>
      <c r="AI23894" s="6"/>
    </row>
    <row r="23895" spans="34:59" x14ac:dyDescent="0.25">
      <c r="AH23895" s="6"/>
      <c r="AI23895" s="6"/>
      <c r="AJ23895" s="6"/>
      <c r="AK23895" s="6"/>
      <c r="AL23895" s="6"/>
      <c r="AM23895" s="6"/>
      <c r="AN23895" s="6"/>
      <c r="AO23895" s="6"/>
      <c r="AP23895" s="6"/>
      <c r="AQ23895" s="6"/>
      <c r="AR23895" s="6"/>
      <c r="AS23895" s="6"/>
      <c r="AT23895" s="6"/>
      <c r="AU23895" s="6"/>
      <c r="AV23895" s="6"/>
      <c r="AW23895" s="6"/>
      <c r="AX23895" s="6"/>
      <c r="AY23895" s="6"/>
      <c r="AZ23895" s="6"/>
      <c r="BA23895" s="6"/>
      <c r="BB23895" s="6"/>
      <c r="BC23895" s="6"/>
      <c r="BD23895" s="6"/>
      <c r="BE23895" s="6"/>
      <c r="BF23895" s="6"/>
      <c r="BG23895" s="6"/>
    </row>
    <row r="23896" spans="34:59" x14ac:dyDescent="0.25">
      <c r="AH23896" s="10"/>
      <c r="AI23896" s="6"/>
      <c r="AJ23896" s="10"/>
      <c r="AK23896" s="10"/>
      <c r="AL23896" s="10"/>
      <c r="AM23896" s="10"/>
      <c r="AN23896" s="10"/>
      <c r="AO23896" s="10"/>
      <c r="AP23896" s="10"/>
      <c r="AQ23896" s="10"/>
      <c r="AR23896" s="10"/>
      <c r="AS23896" s="10"/>
      <c r="AT23896" s="10"/>
      <c r="AU23896" s="10"/>
      <c r="AV23896" s="10"/>
      <c r="AW23896" s="10"/>
      <c r="AX23896" s="10"/>
      <c r="AY23896" s="10"/>
      <c r="AZ23896" s="10"/>
      <c r="BA23896" s="10"/>
      <c r="BB23896" s="10"/>
      <c r="BC23896" s="10"/>
      <c r="BD23896" s="10"/>
      <c r="BE23896" s="10"/>
      <c r="BF23896" s="10"/>
      <c r="BG23896" s="6"/>
    </row>
    <row r="23897" spans="34:59" x14ac:dyDescent="0.25">
      <c r="AH23897" s="6"/>
      <c r="AI23897" s="6"/>
      <c r="AJ23897" s="6"/>
      <c r="AK23897" s="6"/>
      <c r="AL23897" s="6"/>
      <c r="AM23897" s="6"/>
      <c r="AN23897" s="6"/>
      <c r="AO23897" s="6"/>
      <c r="AP23897" s="6"/>
      <c r="AQ23897" s="6"/>
      <c r="AR23897" s="6"/>
      <c r="AS23897" s="6"/>
      <c r="AT23897" s="6"/>
      <c r="AU23897" s="6"/>
      <c r="AV23897" s="6"/>
      <c r="AW23897" s="6"/>
      <c r="AX23897" s="6"/>
      <c r="AY23897" s="6"/>
      <c r="AZ23897" s="6"/>
      <c r="BA23897" s="6"/>
      <c r="BB23897" s="6"/>
      <c r="BC23897" s="6"/>
      <c r="BD23897" s="6"/>
      <c r="BE23897" s="6"/>
      <c r="BF23897" s="6"/>
      <c r="BG23897" s="10"/>
    </row>
    <row r="23898" spans="34:59" x14ac:dyDescent="0.25">
      <c r="AH23898" s="10"/>
      <c r="AI23898" s="6"/>
    </row>
    <row r="23899" spans="34:59" x14ac:dyDescent="0.25">
      <c r="AH23899" s="6"/>
      <c r="AI23899" s="6"/>
      <c r="AJ23899" s="6"/>
      <c r="AK23899" s="6"/>
      <c r="AL23899" s="6"/>
      <c r="AM23899" s="6"/>
      <c r="AN23899" s="6"/>
      <c r="AO23899" s="6"/>
      <c r="AP23899" s="6"/>
      <c r="AQ23899" s="6"/>
      <c r="AR23899" s="6"/>
      <c r="AS23899" s="6"/>
      <c r="AT23899" s="6"/>
      <c r="AU23899" s="6"/>
      <c r="AV23899" s="6"/>
      <c r="AW23899" s="6"/>
      <c r="AX23899" s="6"/>
      <c r="AY23899" s="6"/>
      <c r="AZ23899" s="6"/>
      <c r="BA23899" s="6"/>
      <c r="BB23899" s="6"/>
      <c r="BC23899" s="6"/>
      <c r="BD23899" s="6"/>
      <c r="BE23899" s="6"/>
      <c r="BF23899" s="6"/>
      <c r="BG23899" s="6"/>
    </row>
    <row r="23900" spans="34:59" x14ac:dyDescent="0.25">
      <c r="AH23900" s="10"/>
      <c r="AI23900" s="6"/>
      <c r="AJ23900" s="10"/>
      <c r="AK23900" s="10"/>
      <c r="AL23900" s="10"/>
      <c r="AM23900" s="10"/>
      <c r="AN23900" s="10"/>
      <c r="AO23900" s="10"/>
      <c r="AP23900" s="10"/>
      <c r="AQ23900" s="10"/>
      <c r="AR23900" s="10"/>
      <c r="AS23900" s="10"/>
      <c r="AT23900" s="10"/>
      <c r="AU23900" s="10"/>
      <c r="AV23900" s="10"/>
      <c r="AW23900" s="10"/>
      <c r="AX23900" s="10"/>
      <c r="AY23900" s="10"/>
      <c r="AZ23900" s="10"/>
      <c r="BA23900" s="10"/>
      <c r="BB23900" s="10"/>
      <c r="BC23900" s="10"/>
      <c r="BD23900" s="10"/>
      <c r="BE23900" s="10"/>
      <c r="BF23900" s="10"/>
      <c r="BG23900" s="6"/>
    </row>
    <row r="23901" spans="34:59" x14ac:dyDescent="0.25">
      <c r="AH23901" s="6"/>
      <c r="AI23901" s="6"/>
      <c r="AJ23901" s="6"/>
      <c r="AK23901" s="6"/>
      <c r="AL23901" s="6"/>
      <c r="AM23901" s="6"/>
      <c r="AN23901" s="6"/>
      <c r="AO23901" s="6"/>
      <c r="AP23901" s="6"/>
      <c r="AQ23901" s="6"/>
      <c r="AR23901" s="6"/>
      <c r="AS23901" s="6"/>
      <c r="AT23901" s="6"/>
      <c r="AU23901" s="6"/>
      <c r="AV23901" s="6"/>
      <c r="AW23901" s="6"/>
      <c r="AX23901" s="6"/>
      <c r="AY23901" s="6"/>
      <c r="AZ23901" s="6"/>
      <c r="BA23901" s="6"/>
      <c r="BB23901" s="6"/>
      <c r="BC23901" s="6"/>
      <c r="BD23901" s="6"/>
      <c r="BE23901" s="6"/>
      <c r="BF23901" s="6"/>
      <c r="BG23901" s="10"/>
    </row>
    <row r="23902" spans="34:59" x14ac:dyDescent="0.25">
      <c r="AH23902" s="10"/>
      <c r="AI23902" s="6"/>
    </row>
    <row r="23903" spans="34:59" x14ac:dyDescent="0.25">
      <c r="AH23903" s="6"/>
      <c r="AI23903" s="6"/>
      <c r="AJ23903" s="6"/>
      <c r="AK23903" s="6"/>
      <c r="AL23903" s="6"/>
      <c r="AM23903" s="6"/>
      <c r="AN23903" s="6"/>
      <c r="AO23903" s="6"/>
      <c r="AP23903" s="6"/>
      <c r="AQ23903" s="6"/>
      <c r="AR23903" s="6"/>
      <c r="AS23903" s="6"/>
      <c r="AT23903" s="6"/>
      <c r="AU23903" s="6"/>
      <c r="AV23903" s="6"/>
      <c r="AW23903" s="6"/>
      <c r="AX23903" s="6"/>
      <c r="AY23903" s="6"/>
      <c r="AZ23903" s="6"/>
      <c r="BA23903" s="6"/>
      <c r="BB23903" s="6"/>
      <c r="BC23903" s="6"/>
      <c r="BD23903" s="6"/>
      <c r="BE23903" s="6"/>
      <c r="BF23903" s="6"/>
      <c r="BG23903" s="6"/>
    </row>
    <row r="23904" spans="34:59" x14ac:dyDescent="0.25">
      <c r="AH23904" s="10"/>
      <c r="AI23904" s="6"/>
      <c r="AJ23904" s="10"/>
      <c r="AK23904" s="10"/>
      <c r="AL23904" s="10"/>
      <c r="AM23904" s="10"/>
      <c r="AN23904" s="10"/>
      <c r="AO23904" s="10"/>
      <c r="AP23904" s="10"/>
      <c r="AQ23904" s="10"/>
      <c r="AR23904" s="10"/>
      <c r="AS23904" s="10"/>
      <c r="AT23904" s="10"/>
      <c r="AU23904" s="10"/>
      <c r="AV23904" s="10"/>
      <c r="AW23904" s="10"/>
      <c r="AX23904" s="10"/>
      <c r="AY23904" s="10"/>
      <c r="AZ23904" s="10"/>
      <c r="BA23904" s="10"/>
      <c r="BB23904" s="10"/>
      <c r="BC23904" s="10"/>
      <c r="BD23904" s="10"/>
      <c r="BE23904" s="10"/>
      <c r="BF23904" s="10"/>
      <c r="BG23904" s="6"/>
    </row>
    <row r="23905" spans="34:59" x14ac:dyDescent="0.25">
      <c r="AH23905" s="6"/>
      <c r="AI23905" s="6"/>
      <c r="AJ23905" s="6"/>
      <c r="AK23905" s="6"/>
      <c r="AL23905" s="6"/>
      <c r="AM23905" s="6"/>
      <c r="AN23905" s="6"/>
      <c r="AO23905" s="6"/>
      <c r="AP23905" s="6"/>
      <c r="AQ23905" s="6"/>
      <c r="AR23905" s="6"/>
      <c r="AS23905" s="6"/>
      <c r="AT23905" s="6"/>
      <c r="AU23905" s="6"/>
      <c r="AV23905" s="6"/>
      <c r="AW23905" s="6"/>
      <c r="AX23905" s="6"/>
      <c r="AY23905" s="6"/>
      <c r="AZ23905" s="6"/>
      <c r="BA23905" s="6"/>
      <c r="BB23905" s="6"/>
      <c r="BC23905" s="6"/>
      <c r="BD23905" s="6"/>
      <c r="BE23905" s="6"/>
      <c r="BF23905" s="6"/>
      <c r="BG23905" s="10"/>
    </row>
    <row r="23906" spans="34:59" x14ac:dyDescent="0.25">
      <c r="AH23906" s="10"/>
      <c r="AI23906" s="6"/>
    </row>
    <row r="23907" spans="34:59" x14ac:dyDescent="0.25">
      <c r="AH23907" s="6"/>
      <c r="AI23907" s="6"/>
      <c r="AJ23907" s="6"/>
      <c r="AK23907" s="6"/>
      <c r="AL23907" s="6"/>
      <c r="AM23907" s="6"/>
      <c r="AN23907" s="6"/>
      <c r="AO23907" s="6"/>
      <c r="AP23907" s="6"/>
      <c r="AQ23907" s="6"/>
      <c r="AR23907" s="6"/>
      <c r="AS23907" s="6"/>
      <c r="AT23907" s="6"/>
      <c r="AU23907" s="6"/>
      <c r="AV23907" s="6"/>
      <c r="AW23907" s="6"/>
      <c r="AX23907" s="6"/>
      <c r="AY23907" s="6"/>
      <c r="AZ23907" s="6"/>
      <c r="BA23907" s="6"/>
      <c r="BB23907" s="6"/>
      <c r="BC23907" s="6"/>
      <c r="BD23907" s="6"/>
      <c r="BE23907" s="6"/>
      <c r="BF23907" s="6"/>
      <c r="BG23907" s="6"/>
    </row>
    <row r="23908" spans="34:59" x14ac:dyDescent="0.25">
      <c r="AH23908" s="10"/>
      <c r="AI23908" s="6"/>
      <c r="AJ23908" s="10"/>
      <c r="AK23908" s="10"/>
      <c r="AL23908" s="10"/>
      <c r="AM23908" s="10"/>
      <c r="AN23908" s="10"/>
      <c r="AO23908" s="10"/>
      <c r="AP23908" s="10"/>
      <c r="AQ23908" s="10"/>
      <c r="AR23908" s="10"/>
      <c r="AS23908" s="10"/>
      <c r="AT23908" s="10"/>
      <c r="AU23908" s="10"/>
      <c r="AV23908" s="10"/>
      <c r="AW23908" s="10"/>
      <c r="AX23908" s="10"/>
      <c r="AY23908" s="10"/>
      <c r="AZ23908" s="10"/>
      <c r="BA23908" s="10"/>
      <c r="BB23908" s="10"/>
      <c r="BC23908" s="10"/>
      <c r="BD23908" s="10"/>
      <c r="BE23908" s="10"/>
      <c r="BF23908" s="10"/>
      <c r="BG23908" s="6"/>
    </row>
    <row r="23910" spans="34:59" x14ac:dyDescent="0.25">
      <c r="AH23910" s="10"/>
      <c r="AI23910" s="6"/>
    </row>
    <row r="23911" spans="34:59" x14ac:dyDescent="0.25">
      <c r="AH23911" s="6"/>
      <c r="AI23911" s="6"/>
      <c r="AJ23911" s="6"/>
      <c r="AK23911" s="6"/>
      <c r="AL23911" s="6"/>
      <c r="AM23911" s="6"/>
      <c r="AN23911" s="6"/>
      <c r="AO23911" s="6"/>
      <c r="AP23911" s="6"/>
      <c r="AQ23911" s="6"/>
      <c r="AR23911" s="6"/>
      <c r="AS23911" s="6"/>
      <c r="AT23911" s="6"/>
      <c r="AU23911" s="6"/>
      <c r="AV23911" s="6"/>
      <c r="AW23911" s="6"/>
      <c r="AX23911" s="6"/>
      <c r="AY23911" s="6"/>
      <c r="AZ23911" s="6"/>
      <c r="BA23911" s="6"/>
      <c r="BB23911" s="6"/>
      <c r="BC23911" s="6"/>
      <c r="BD23911" s="6"/>
      <c r="BE23911" s="6"/>
      <c r="BF23911" s="6"/>
      <c r="BG23911" s="6"/>
    </row>
    <row r="23912" spans="34:59" x14ac:dyDescent="0.25">
      <c r="AH23912" s="10"/>
      <c r="AI23912" s="6"/>
      <c r="AJ23912" s="10"/>
      <c r="AK23912" s="10"/>
      <c r="AL23912" s="10"/>
      <c r="AM23912" s="10"/>
      <c r="AN23912" s="10"/>
      <c r="AO23912" s="10"/>
      <c r="AP23912" s="10"/>
      <c r="AQ23912" s="10"/>
      <c r="AR23912" s="10"/>
      <c r="AS23912" s="10"/>
      <c r="AT23912" s="10"/>
      <c r="AU23912" s="10"/>
      <c r="AV23912" s="10"/>
      <c r="AW23912" s="10"/>
      <c r="AX23912" s="10"/>
      <c r="AY23912" s="10"/>
      <c r="AZ23912" s="10"/>
      <c r="BA23912" s="10"/>
      <c r="BB23912" s="10"/>
      <c r="BC23912" s="10"/>
      <c r="BD23912" s="10"/>
      <c r="BE23912" s="10"/>
      <c r="BF23912" s="10"/>
      <c r="BG23912" s="6"/>
    </row>
    <row r="23913" spans="34:59" x14ac:dyDescent="0.25">
      <c r="AH23913" s="6"/>
      <c r="AI23913" s="6"/>
      <c r="AJ23913" s="6"/>
      <c r="AK23913" s="6"/>
      <c r="AL23913" s="6"/>
      <c r="AM23913" s="6"/>
      <c r="AN23913" s="6"/>
      <c r="AO23913" s="6"/>
      <c r="AP23913" s="6"/>
      <c r="AQ23913" s="6"/>
      <c r="AR23913" s="6"/>
      <c r="AS23913" s="6"/>
      <c r="AT23913" s="6"/>
      <c r="AU23913" s="6"/>
      <c r="AV23913" s="6"/>
      <c r="AW23913" s="6"/>
      <c r="AX23913" s="6"/>
      <c r="AY23913" s="6"/>
      <c r="AZ23913" s="6"/>
      <c r="BA23913" s="6"/>
      <c r="BB23913" s="6"/>
      <c r="BC23913" s="6"/>
      <c r="BD23913" s="6"/>
      <c r="BE23913" s="6"/>
      <c r="BF23913" s="6"/>
      <c r="BG23913" s="10"/>
    </row>
    <row r="23914" spans="34:59" x14ac:dyDescent="0.25">
      <c r="AH23914" s="10"/>
      <c r="AI23914" s="6"/>
    </row>
    <row r="23915" spans="34:59" x14ac:dyDescent="0.25">
      <c r="AH23915" s="6"/>
      <c r="AI23915" s="6"/>
      <c r="AJ23915" s="6"/>
      <c r="AK23915" s="6"/>
      <c r="AL23915" s="6"/>
      <c r="AM23915" s="6"/>
      <c r="AN23915" s="6"/>
      <c r="AO23915" s="6"/>
      <c r="AP23915" s="6"/>
      <c r="AQ23915" s="6"/>
      <c r="AR23915" s="6"/>
      <c r="AS23915" s="6"/>
      <c r="AT23915" s="6"/>
      <c r="AU23915" s="6"/>
      <c r="AV23915" s="6"/>
      <c r="AW23915" s="6"/>
      <c r="AX23915" s="6"/>
      <c r="AY23915" s="6"/>
      <c r="AZ23915" s="6"/>
      <c r="BA23915" s="6"/>
      <c r="BB23915" s="6"/>
      <c r="BC23915" s="6"/>
      <c r="BD23915" s="6"/>
      <c r="BE23915" s="6"/>
      <c r="BF23915" s="6"/>
      <c r="BG23915" s="6"/>
    </row>
    <row r="23916" spans="34:59" x14ac:dyDescent="0.25">
      <c r="AH23916" s="10"/>
      <c r="AI23916" s="6"/>
      <c r="AJ23916" s="10"/>
      <c r="AK23916" s="10"/>
      <c r="AL23916" s="10"/>
      <c r="AM23916" s="10"/>
      <c r="AN23916" s="10"/>
      <c r="AO23916" s="10"/>
      <c r="AP23916" s="10"/>
      <c r="AQ23916" s="10"/>
      <c r="AR23916" s="10"/>
      <c r="AS23916" s="10"/>
      <c r="AT23916" s="10"/>
      <c r="AU23916" s="10"/>
      <c r="AV23916" s="10"/>
      <c r="AW23916" s="10"/>
      <c r="AX23916" s="10"/>
      <c r="AY23916" s="10"/>
      <c r="AZ23916" s="10"/>
      <c r="BA23916" s="10"/>
      <c r="BB23916" s="10"/>
      <c r="BC23916" s="10"/>
      <c r="BD23916" s="10"/>
      <c r="BE23916" s="10"/>
      <c r="BF23916" s="10"/>
      <c r="BG23916" s="6"/>
    </row>
    <row r="23917" spans="34:59" x14ac:dyDescent="0.25">
      <c r="AH23917" s="6"/>
      <c r="AI23917" s="6"/>
      <c r="AJ23917" s="6"/>
      <c r="AK23917" s="6"/>
      <c r="AL23917" s="6"/>
      <c r="AM23917" s="6"/>
      <c r="AN23917" s="6"/>
      <c r="AO23917" s="6"/>
      <c r="AP23917" s="6"/>
      <c r="AQ23917" s="6"/>
      <c r="AR23917" s="6"/>
      <c r="AS23917" s="6"/>
      <c r="AT23917" s="6"/>
      <c r="AU23917" s="6"/>
      <c r="AV23917" s="6"/>
      <c r="AW23917" s="6"/>
      <c r="AX23917" s="6"/>
      <c r="AY23917" s="6"/>
      <c r="AZ23917" s="6"/>
      <c r="BA23917" s="6"/>
      <c r="BB23917" s="6"/>
      <c r="BC23917" s="6"/>
      <c r="BD23917" s="6"/>
      <c r="BE23917" s="6"/>
      <c r="BF23917" s="6"/>
      <c r="BG23917" s="10"/>
    </row>
    <row r="23918" spans="34:59" x14ac:dyDescent="0.25">
      <c r="AH23918" s="10"/>
      <c r="AI23918" s="6"/>
    </row>
    <row r="23919" spans="34:59" x14ac:dyDescent="0.25">
      <c r="AH23919" s="6"/>
      <c r="AI23919" s="6"/>
      <c r="AJ23919" s="6"/>
      <c r="AK23919" s="6"/>
      <c r="AL23919" s="6"/>
      <c r="AM23919" s="6"/>
      <c r="AN23919" s="6"/>
      <c r="AO23919" s="6"/>
      <c r="AP23919" s="6"/>
      <c r="AQ23919" s="6"/>
      <c r="AR23919" s="6"/>
      <c r="AS23919" s="6"/>
      <c r="AT23919" s="6"/>
      <c r="AU23919" s="6"/>
      <c r="AV23919" s="6"/>
      <c r="AW23919" s="6"/>
      <c r="AX23919" s="6"/>
      <c r="AY23919" s="6"/>
      <c r="AZ23919" s="6"/>
      <c r="BA23919" s="6"/>
      <c r="BB23919" s="6"/>
      <c r="BC23919" s="6"/>
      <c r="BD23919" s="6"/>
      <c r="BE23919" s="6"/>
      <c r="BF23919" s="6"/>
      <c r="BG23919" s="6"/>
    </row>
    <row r="23920" spans="34:59" x14ac:dyDescent="0.25">
      <c r="AH23920" s="10"/>
      <c r="AI23920" s="6"/>
      <c r="AJ23920" s="10"/>
      <c r="AK23920" s="10"/>
      <c r="AL23920" s="10"/>
      <c r="AM23920" s="10"/>
      <c r="AN23920" s="10"/>
      <c r="AO23920" s="10"/>
      <c r="AP23920" s="10"/>
      <c r="AQ23920" s="10"/>
      <c r="AR23920" s="10"/>
      <c r="AS23920" s="10"/>
      <c r="AT23920" s="10"/>
      <c r="AU23920" s="10"/>
      <c r="AV23920" s="10"/>
      <c r="AW23920" s="10"/>
      <c r="AX23920" s="10"/>
      <c r="AY23920" s="10"/>
      <c r="AZ23920" s="10"/>
      <c r="BA23920" s="10"/>
      <c r="BB23920" s="10"/>
      <c r="BC23920" s="10"/>
      <c r="BD23920" s="10"/>
      <c r="BE23920" s="10"/>
      <c r="BF23920" s="10"/>
      <c r="BG23920" s="6"/>
    </row>
    <row r="23921" spans="34:59" x14ac:dyDescent="0.25">
      <c r="AH23921" s="6"/>
      <c r="AI23921" s="6"/>
      <c r="AJ23921" s="6"/>
      <c r="AK23921" s="6"/>
      <c r="AL23921" s="6"/>
      <c r="AM23921" s="6"/>
      <c r="AN23921" s="6"/>
      <c r="AO23921" s="6"/>
      <c r="AP23921" s="6"/>
      <c r="AQ23921" s="6"/>
      <c r="AR23921" s="6"/>
      <c r="AS23921" s="6"/>
      <c r="AT23921" s="6"/>
      <c r="AU23921" s="6"/>
      <c r="AV23921" s="6"/>
      <c r="AW23921" s="6"/>
      <c r="AX23921" s="6"/>
      <c r="AY23921" s="6"/>
      <c r="AZ23921" s="6"/>
      <c r="BA23921" s="6"/>
      <c r="BB23921" s="6"/>
      <c r="BC23921" s="6"/>
      <c r="BD23921" s="6"/>
      <c r="BE23921" s="6"/>
      <c r="BF23921" s="6"/>
      <c r="BG23921" s="10"/>
    </row>
    <row r="23922" spans="34:59" x14ac:dyDescent="0.25">
      <c r="AH23922" s="10"/>
      <c r="AI23922" s="6"/>
    </row>
    <row r="23923" spans="34:59" x14ac:dyDescent="0.25">
      <c r="AH23923" s="6"/>
      <c r="AI23923" s="6"/>
      <c r="AJ23923" s="6"/>
      <c r="AK23923" s="6"/>
      <c r="AL23923" s="6"/>
      <c r="AM23923" s="6"/>
      <c r="AN23923" s="6"/>
      <c r="AO23923" s="6"/>
      <c r="AP23923" s="6"/>
      <c r="AQ23923" s="6"/>
      <c r="AR23923" s="6"/>
      <c r="AS23923" s="6"/>
      <c r="AT23923" s="6"/>
      <c r="AU23923" s="6"/>
      <c r="AV23923" s="6"/>
      <c r="AW23923" s="6"/>
      <c r="AX23923" s="6"/>
      <c r="AY23923" s="6"/>
      <c r="AZ23923" s="6"/>
      <c r="BA23923" s="6"/>
      <c r="BB23923" s="6"/>
      <c r="BC23923" s="6"/>
      <c r="BD23923" s="6"/>
      <c r="BE23923" s="6"/>
      <c r="BF23923" s="6"/>
      <c r="BG23923" s="6"/>
    </row>
    <row r="23924" spans="34:59" x14ac:dyDescent="0.25">
      <c r="AH23924" s="10"/>
      <c r="AI23924" s="6"/>
      <c r="AJ23924" s="10"/>
      <c r="AK23924" s="10"/>
      <c r="AL23924" s="10"/>
      <c r="AM23924" s="10"/>
      <c r="AN23924" s="10"/>
      <c r="AO23924" s="10"/>
      <c r="AP23924" s="10"/>
      <c r="AQ23924" s="10"/>
      <c r="AR23924" s="10"/>
      <c r="AS23924" s="10"/>
      <c r="AT23924" s="10"/>
      <c r="AU23924" s="10"/>
      <c r="AV23924" s="10"/>
      <c r="AW23924" s="10"/>
      <c r="AX23924" s="10"/>
      <c r="AY23924" s="10"/>
      <c r="AZ23924" s="10"/>
      <c r="BA23924" s="10"/>
      <c r="BB23924" s="10"/>
      <c r="BC23924" s="10"/>
      <c r="BD23924" s="10"/>
      <c r="BE23924" s="10"/>
      <c r="BF23924" s="10"/>
      <c r="BG23924" s="6"/>
    </row>
    <row r="23926" spans="34:59" x14ac:dyDescent="0.25">
      <c r="AH23926" s="10"/>
      <c r="AI23926" s="6"/>
    </row>
    <row r="23927" spans="34:59" x14ac:dyDescent="0.25">
      <c r="AH23927" s="6"/>
      <c r="AI23927" s="6"/>
      <c r="AJ23927" s="6"/>
      <c r="AK23927" s="6"/>
      <c r="AL23927" s="6"/>
      <c r="AM23927" s="6"/>
      <c r="AN23927" s="6"/>
      <c r="AO23927" s="6"/>
      <c r="AP23927" s="6"/>
      <c r="AQ23927" s="6"/>
      <c r="AR23927" s="6"/>
      <c r="AS23927" s="6"/>
      <c r="AT23927" s="6"/>
      <c r="AU23927" s="6"/>
      <c r="AV23927" s="6"/>
      <c r="AW23927" s="6"/>
      <c r="AX23927" s="6"/>
      <c r="AY23927" s="6"/>
      <c r="AZ23927" s="6"/>
      <c r="BA23927" s="6"/>
      <c r="BB23927" s="6"/>
      <c r="BC23927" s="6"/>
      <c r="BD23927" s="6"/>
      <c r="BE23927" s="6"/>
      <c r="BF23927" s="6"/>
      <c r="BG23927" s="6"/>
    </row>
    <row r="23928" spans="34:59" x14ac:dyDescent="0.25">
      <c r="AH23928" s="10"/>
      <c r="AI23928" s="6"/>
      <c r="AJ23928" s="10"/>
      <c r="AK23928" s="10"/>
      <c r="AL23928" s="10"/>
      <c r="AM23928" s="10"/>
      <c r="AN23928" s="10"/>
      <c r="AO23928" s="10"/>
      <c r="AP23928" s="10"/>
      <c r="AQ23928" s="10"/>
      <c r="AR23928" s="10"/>
      <c r="AS23928" s="10"/>
      <c r="AT23928" s="10"/>
      <c r="AU23928" s="10"/>
      <c r="AV23928" s="10"/>
      <c r="AW23928" s="10"/>
      <c r="AX23928" s="10"/>
      <c r="AY23928" s="10"/>
      <c r="AZ23928" s="10"/>
      <c r="BA23928" s="10"/>
      <c r="BB23928" s="10"/>
      <c r="BC23928" s="10"/>
      <c r="BD23928" s="10"/>
      <c r="BE23928" s="10"/>
      <c r="BF23928" s="10"/>
      <c r="BG23928" s="6"/>
    </row>
    <row r="23929" spans="34:59" x14ac:dyDescent="0.25">
      <c r="AH23929" s="6"/>
      <c r="AI23929" s="6"/>
      <c r="AJ23929" s="6"/>
      <c r="AK23929" s="6"/>
      <c r="AL23929" s="6"/>
      <c r="AM23929" s="6"/>
      <c r="AN23929" s="6"/>
      <c r="AO23929" s="6"/>
      <c r="AP23929" s="6"/>
      <c r="AQ23929" s="6"/>
      <c r="AR23929" s="6"/>
      <c r="AS23929" s="6"/>
      <c r="AT23929" s="6"/>
      <c r="AU23929" s="6"/>
      <c r="AV23929" s="6"/>
      <c r="AW23929" s="6"/>
      <c r="AX23929" s="6"/>
      <c r="AY23929" s="6"/>
      <c r="AZ23929" s="6"/>
      <c r="BA23929" s="6"/>
      <c r="BB23929" s="6"/>
      <c r="BC23929" s="6"/>
      <c r="BD23929" s="6"/>
      <c r="BE23929" s="6"/>
      <c r="BF23929" s="6"/>
      <c r="BG23929" s="10"/>
    </row>
    <row r="23930" spans="34:59" x14ac:dyDescent="0.25">
      <c r="AH23930" s="10"/>
      <c r="AI23930" s="6"/>
    </row>
    <row r="23931" spans="34:59" x14ac:dyDescent="0.25">
      <c r="AH23931" s="6"/>
      <c r="AI23931" s="6"/>
      <c r="AJ23931" s="6"/>
      <c r="AK23931" s="6"/>
      <c r="AL23931" s="6"/>
      <c r="AM23931" s="6"/>
      <c r="AN23931" s="6"/>
      <c r="AO23931" s="6"/>
      <c r="AP23931" s="6"/>
      <c r="AQ23931" s="6"/>
      <c r="AR23931" s="6"/>
      <c r="AS23931" s="6"/>
      <c r="AT23931" s="6"/>
      <c r="AU23931" s="6"/>
      <c r="AV23931" s="6"/>
      <c r="AW23931" s="6"/>
      <c r="AX23931" s="6"/>
      <c r="AY23931" s="6"/>
      <c r="AZ23931" s="6"/>
      <c r="BA23931" s="6"/>
      <c r="BB23931" s="6"/>
      <c r="BC23931" s="6"/>
      <c r="BD23931" s="6"/>
      <c r="BE23931" s="6"/>
      <c r="BF23931" s="6"/>
      <c r="BG23931" s="6"/>
    </row>
    <row r="23932" spans="34:59" x14ac:dyDescent="0.25">
      <c r="AH23932" s="10"/>
      <c r="AI23932" s="6"/>
      <c r="AJ23932" s="10"/>
      <c r="AK23932" s="10"/>
      <c r="AL23932" s="10"/>
      <c r="AM23932" s="10"/>
      <c r="AN23932" s="10"/>
      <c r="AO23932" s="10"/>
      <c r="AP23932" s="10"/>
      <c r="AQ23932" s="10"/>
      <c r="AR23932" s="10"/>
      <c r="AS23932" s="10"/>
      <c r="AT23932" s="10"/>
      <c r="AU23932" s="10"/>
      <c r="AV23932" s="10"/>
      <c r="AW23932" s="10"/>
      <c r="AX23932" s="10"/>
      <c r="AY23932" s="10"/>
      <c r="AZ23932" s="10"/>
      <c r="BA23932" s="10"/>
      <c r="BB23932" s="10"/>
      <c r="BC23932" s="10"/>
      <c r="BD23932" s="10"/>
      <c r="BE23932" s="10"/>
      <c r="BF23932" s="10"/>
      <c r="BG23932" s="6"/>
    </row>
    <row r="23933" spans="34:59" x14ac:dyDescent="0.25">
      <c r="AH23933" s="6"/>
      <c r="AI23933" s="6"/>
      <c r="AJ23933" s="6"/>
      <c r="AK23933" s="6"/>
      <c r="AL23933" s="6"/>
      <c r="AM23933" s="6"/>
      <c r="AN23933" s="6"/>
      <c r="AO23933" s="6"/>
      <c r="AP23933" s="6"/>
      <c r="AQ23933" s="6"/>
      <c r="AR23933" s="6"/>
      <c r="AS23933" s="6"/>
      <c r="AT23933" s="6"/>
      <c r="AU23933" s="6"/>
      <c r="AV23933" s="6"/>
      <c r="AW23933" s="6"/>
      <c r="AX23933" s="6"/>
      <c r="AY23933" s="6"/>
      <c r="AZ23933" s="6"/>
      <c r="BA23933" s="6"/>
      <c r="BB23933" s="6"/>
      <c r="BC23933" s="6"/>
      <c r="BD23933" s="6"/>
      <c r="BE23933" s="6"/>
      <c r="BF23933" s="6"/>
      <c r="BG23933" s="10"/>
    </row>
    <row r="23934" spans="34:59" x14ac:dyDescent="0.25">
      <c r="AH23934" s="10"/>
      <c r="AI23934" s="6"/>
    </row>
    <row r="23935" spans="34:59" x14ac:dyDescent="0.25">
      <c r="AH23935" s="6"/>
      <c r="AI23935" s="6"/>
      <c r="AJ23935" s="6"/>
      <c r="AK23935" s="6"/>
      <c r="AL23935" s="6"/>
      <c r="AM23935" s="6"/>
      <c r="AN23935" s="6"/>
      <c r="AO23935" s="6"/>
      <c r="AP23935" s="6"/>
      <c r="AQ23935" s="6"/>
      <c r="AR23935" s="6"/>
      <c r="AS23935" s="6"/>
      <c r="AT23935" s="6"/>
      <c r="AU23935" s="6"/>
      <c r="AV23935" s="6"/>
      <c r="AW23935" s="6"/>
      <c r="AX23935" s="6"/>
      <c r="AY23935" s="6"/>
      <c r="AZ23935" s="6"/>
      <c r="BA23935" s="6"/>
      <c r="BB23935" s="6"/>
      <c r="BC23935" s="6"/>
      <c r="BD23935" s="6"/>
      <c r="BE23935" s="6"/>
      <c r="BF23935" s="6"/>
      <c r="BG23935" s="6"/>
    </row>
    <row r="23936" spans="34:59" x14ac:dyDescent="0.25">
      <c r="AH23936" s="10"/>
      <c r="AI23936" s="6"/>
      <c r="AJ23936" s="10"/>
      <c r="AK23936" s="10"/>
      <c r="AL23936" s="10"/>
      <c r="AM23936" s="10"/>
      <c r="AN23936" s="10"/>
      <c r="AO23936" s="10"/>
      <c r="AP23936" s="10"/>
      <c r="AQ23936" s="10"/>
      <c r="AR23936" s="10"/>
      <c r="AS23936" s="10"/>
      <c r="AT23936" s="10"/>
      <c r="AU23936" s="10"/>
      <c r="AV23936" s="10"/>
      <c r="AW23936" s="10"/>
      <c r="AX23936" s="10"/>
      <c r="AY23936" s="10"/>
      <c r="AZ23936" s="10"/>
      <c r="BA23936" s="10"/>
      <c r="BB23936" s="10"/>
      <c r="BC23936" s="10"/>
      <c r="BD23936" s="10"/>
      <c r="BE23936" s="10"/>
      <c r="BF23936" s="10"/>
      <c r="BG23936" s="6"/>
    </row>
    <row r="23937" spans="34:59" x14ac:dyDescent="0.25">
      <c r="AH23937" s="6"/>
      <c r="AI23937" s="6"/>
      <c r="AJ23937" s="6"/>
      <c r="AK23937" s="6"/>
      <c r="AL23937" s="6"/>
      <c r="AM23937" s="6"/>
      <c r="AN23937" s="6"/>
      <c r="AO23937" s="6"/>
      <c r="AP23937" s="6"/>
      <c r="AQ23937" s="6"/>
      <c r="AR23937" s="6"/>
      <c r="AS23937" s="6"/>
      <c r="AT23937" s="6"/>
      <c r="AU23937" s="6"/>
      <c r="AV23937" s="6"/>
      <c r="AW23937" s="6"/>
      <c r="AX23937" s="6"/>
      <c r="AY23937" s="6"/>
      <c r="AZ23937" s="6"/>
      <c r="BA23937" s="6"/>
      <c r="BB23937" s="6"/>
      <c r="BC23937" s="6"/>
      <c r="BD23937" s="6"/>
      <c r="BE23937" s="6"/>
      <c r="BF23937" s="6"/>
      <c r="BG23937" s="10"/>
    </row>
    <row r="23938" spans="34:59" x14ac:dyDescent="0.25">
      <c r="AH23938" s="10"/>
      <c r="AI23938" s="6"/>
    </row>
    <row r="23939" spans="34:59" x14ac:dyDescent="0.25">
      <c r="AH23939" s="6"/>
      <c r="AI23939" s="6"/>
      <c r="AJ23939" s="6"/>
      <c r="AK23939" s="6"/>
      <c r="AL23939" s="6"/>
      <c r="AM23939" s="6"/>
      <c r="AN23939" s="6"/>
      <c r="AO23939" s="6"/>
      <c r="AP23939" s="6"/>
      <c r="AQ23939" s="6"/>
      <c r="AR23939" s="6"/>
      <c r="AS23939" s="6"/>
      <c r="AT23939" s="6"/>
      <c r="AU23939" s="6"/>
      <c r="AV23939" s="6"/>
      <c r="AW23939" s="6"/>
      <c r="AX23939" s="6"/>
      <c r="AY23939" s="6"/>
      <c r="AZ23939" s="6"/>
      <c r="BA23939" s="6"/>
      <c r="BB23939" s="6"/>
      <c r="BC23939" s="6"/>
      <c r="BD23939" s="6"/>
      <c r="BE23939" s="6"/>
      <c r="BF23939" s="6"/>
      <c r="BG23939" s="6"/>
    </row>
    <row r="23940" spans="34:59" x14ac:dyDescent="0.25">
      <c r="AH23940" s="10"/>
      <c r="AI23940" s="6"/>
      <c r="AJ23940" s="10"/>
      <c r="AK23940" s="10"/>
      <c r="AL23940" s="10"/>
      <c r="AM23940" s="10"/>
      <c r="AN23940" s="10"/>
      <c r="AO23940" s="10"/>
      <c r="AP23940" s="10"/>
      <c r="AQ23940" s="10"/>
      <c r="AR23940" s="10"/>
      <c r="AS23940" s="10"/>
      <c r="AT23940" s="10"/>
      <c r="AU23940" s="10"/>
      <c r="AV23940" s="10"/>
      <c r="AW23940" s="10"/>
      <c r="AX23940" s="10"/>
      <c r="AY23940" s="10"/>
      <c r="AZ23940" s="10"/>
      <c r="BA23940" s="10"/>
      <c r="BB23940" s="10"/>
      <c r="BC23940" s="10"/>
      <c r="BD23940" s="10"/>
      <c r="BE23940" s="10"/>
      <c r="BF23940" s="10"/>
      <c r="BG23940" s="6"/>
    </row>
    <row r="23942" spans="34:59" x14ac:dyDescent="0.25">
      <c r="AH23942" s="10"/>
      <c r="AI23942" s="6"/>
    </row>
    <row r="23943" spans="34:59" x14ac:dyDescent="0.25">
      <c r="AH23943" s="6"/>
      <c r="AI23943" s="6"/>
      <c r="AJ23943" s="6"/>
      <c r="AK23943" s="6"/>
      <c r="AL23943" s="6"/>
      <c r="AM23943" s="6"/>
      <c r="AN23943" s="6"/>
      <c r="AO23943" s="6"/>
      <c r="AP23943" s="6"/>
      <c r="AQ23943" s="6"/>
      <c r="AR23943" s="6"/>
      <c r="AS23943" s="6"/>
      <c r="AT23943" s="6"/>
      <c r="AU23943" s="6"/>
      <c r="AV23943" s="6"/>
      <c r="AW23943" s="6"/>
      <c r="AX23943" s="6"/>
      <c r="AY23943" s="6"/>
      <c r="AZ23943" s="6"/>
      <c r="BA23943" s="6"/>
      <c r="BB23943" s="6"/>
      <c r="BC23943" s="6"/>
      <c r="BD23943" s="6"/>
      <c r="BE23943" s="6"/>
      <c r="BF23943" s="6"/>
      <c r="BG23943" s="6"/>
    </row>
    <row r="23944" spans="34:59" x14ac:dyDescent="0.25">
      <c r="AH23944" s="10"/>
      <c r="AI23944" s="6"/>
      <c r="AJ23944" s="10"/>
      <c r="AK23944" s="10"/>
      <c r="AL23944" s="10"/>
      <c r="AM23944" s="10"/>
      <c r="AN23944" s="10"/>
      <c r="AO23944" s="10"/>
      <c r="AP23944" s="10"/>
      <c r="AQ23944" s="10"/>
      <c r="AR23944" s="10"/>
      <c r="AS23944" s="10"/>
      <c r="AT23944" s="10"/>
      <c r="AU23944" s="10"/>
      <c r="AV23944" s="10"/>
      <c r="AW23944" s="10"/>
      <c r="AX23944" s="10"/>
      <c r="AY23944" s="10"/>
      <c r="AZ23944" s="10"/>
      <c r="BA23944" s="10"/>
      <c r="BB23944" s="10"/>
      <c r="BC23944" s="10"/>
      <c r="BD23944" s="10"/>
      <c r="BE23944" s="10"/>
      <c r="BF23944" s="10"/>
      <c r="BG23944" s="6"/>
    </row>
    <row r="23945" spans="34:59" x14ac:dyDescent="0.25">
      <c r="AH23945" s="6"/>
      <c r="AI23945" s="6"/>
      <c r="AJ23945" s="6"/>
      <c r="AK23945" s="6"/>
      <c r="AL23945" s="6"/>
      <c r="AM23945" s="6"/>
      <c r="AN23945" s="6"/>
      <c r="AO23945" s="6"/>
      <c r="AP23945" s="6"/>
      <c r="AQ23945" s="6"/>
      <c r="AR23945" s="6"/>
      <c r="AS23945" s="6"/>
      <c r="AT23945" s="6"/>
      <c r="AU23945" s="6"/>
      <c r="AV23945" s="6"/>
      <c r="AW23945" s="6"/>
      <c r="AX23945" s="6"/>
      <c r="AY23945" s="6"/>
      <c r="AZ23945" s="6"/>
      <c r="BA23945" s="6"/>
      <c r="BB23945" s="6"/>
      <c r="BC23945" s="6"/>
      <c r="BD23945" s="6"/>
      <c r="BE23945" s="6"/>
      <c r="BF23945" s="6"/>
      <c r="BG23945" s="10"/>
    </row>
    <row r="23946" spans="34:59" x14ac:dyDescent="0.25">
      <c r="AH23946" s="10"/>
      <c r="AI23946" s="6"/>
    </row>
    <row r="23947" spans="34:59" x14ac:dyDescent="0.25">
      <c r="AH23947" s="6"/>
      <c r="AI23947" s="6"/>
      <c r="AJ23947" s="6"/>
      <c r="AK23947" s="6"/>
      <c r="AL23947" s="6"/>
      <c r="AM23947" s="6"/>
      <c r="AN23947" s="6"/>
      <c r="AO23947" s="6"/>
      <c r="AP23947" s="6"/>
      <c r="AQ23947" s="6"/>
      <c r="AR23947" s="6"/>
      <c r="AS23947" s="6"/>
      <c r="AT23947" s="6"/>
      <c r="AU23947" s="6"/>
      <c r="AV23947" s="6"/>
      <c r="AW23947" s="6"/>
      <c r="AX23947" s="6"/>
      <c r="AY23947" s="6"/>
      <c r="AZ23947" s="6"/>
      <c r="BA23947" s="6"/>
      <c r="BB23947" s="6"/>
      <c r="BC23947" s="6"/>
      <c r="BD23947" s="6"/>
      <c r="BE23947" s="6"/>
      <c r="BF23947" s="6"/>
      <c r="BG23947" s="6"/>
    </row>
    <row r="23948" spans="34:59" x14ac:dyDescent="0.25">
      <c r="AH23948" s="10"/>
      <c r="AI23948" s="6"/>
      <c r="AJ23948" s="10"/>
      <c r="AK23948" s="10"/>
      <c r="AL23948" s="10"/>
      <c r="AM23948" s="10"/>
      <c r="AN23948" s="10"/>
      <c r="AO23948" s="10"/>
      <c r="AP23948" s="10"/>
      <c r="AQ23948" s="10"/>
      <c r="AR23948" s="10"/>
      <c r="AS23948" s="10"/>
      <c r="AT23948" s="10"/>
      <c r="AU23948" s="10"/>
      <c r="AV23948" s="10"/>
      <c r="AW23948" s="10"/>
      <c r="AX23948" s="10"/>
      <c r="AY23948" s="10"/>
      <c r="AZ23948" s="10"/>
      <c r="BA23948" s="10"/>
      <c r="BB23948" s="10"/>
      <c r="BC23948" s="10"/>
      <c r="BD23948" s="10"/>
      <c r="BE23948" s="10"/>
      <c r="BF23948" s="10"/>
      <c r="BG23948" s="6"/>
    </row>
    <row r="23949" spans="34:59" x14ac:dyDescent="0.25">
      <c r="AH23949" s="6"/>
      <c r="AI23949" s="6"/>
      <c r="AJ23949" s="6"/>
      <c r="AK23949" s="6"/>
      <c r="AL23949" s="6"/>
      <c r="AM23949" s="6"/>
      <c r="AN23949" s="6"/>
      <c r="AO23949" s="6"/>
      <c r="AP23949" s="6"/>
      <c r="AQ23949" s="6"/>
      <c r="AR23949" s="6"/>
      <c r="AS23949" s="6"/>
      <c r="AT23949" s="6"/>
      <c r="AU23949" s="6"/>
      <c r="AV23949" s="6"/>
      <c r="AW23949" s="6"/>
      <c r="AX23949" s="6"/>
      <c r="AY23949" s="6"/>
      <c r="AZ23949" s="6"/>
      <c r="BA23949" s="6"/>
      <c r="BB23949" s="6"/>
      <c r="BC23949" s="6"/>
      <c r="BD23949" s="6"/>
      <c r="BE23949" s="6"/>
      <c r="BF23949" s="6"/>
      <c r="BG23949" s="10"/>
    </row>
    <row r="23950" spans="34:59" x14ac:dyDescent="0.25">
      <c r="AH23950" s="10"/>
      <c r="AI23950" s="6"/>
    </row>
    <row r="23951" spans="34:59" x14ac:dyDescent="0.25">
      <c r="AH23951" s="6"/>
      <c r="AI23951" s="6"/>
      <c r="AJ23951" s="6"/>
      <c r="AK23951" s="6"/>
      <c r="AL23951" s="6"/>
      <c r="AM23951" s="6"/>
      <c r="AN23951" s="6"/>
      <c r="AO23951" s="6"/>
      <c r="AP23951" s="6"/>
      <c r="AQ23951" s="6"/>
      <c r="AR23951" s="6"/>
      <c r="AS23951" s="6"/>
      <c r="AT23951" s="6"/>
      <c r="AU23951" s="6"/>
      <c r="AV23951" s="6"/>
      <c r="AW23951" s="6"/>
      <c r="AX23951" s="6"/>
      <c r="AY23951" s="6"/>
      <c r="AZ23951" s="6"/>
      <c r="BA23951" s="6"/>
      <c r="BB23951" s="6"/>
      <c r="BC23951" s="6"/>
      <c r="BD23951" s="6"/>
      <c r="BE23951" s="6"/>
      <c r="BF23951" s="6"/>
      <c r="BG23951" s="6"/>
    </row>
    <row r="23952" spans="34:59" x14ac:dyDescent="0.25">
      <c r="AH23952" s="10"/>
      <c r="AI23952" s="6"/>
      <c r="AJ23952" s="10"/>
      <c r="AK23952" s="10"/>
      <c r="AL23952" s="10"/>
      <c r="AM23952" s="10"/>
      <c r="AN23952" s="10"/>
      <c r="AO23952" s="10"/>
      <c r="AP23952" s="10"/>
      <c r="AQ23952" s="10"/>
      <c r="AR23952" s="10"/>
      <c r="AS23952" s="10"/>
      <c r="AT23952" s="10"/>
      <c r="AU23952" s="10"/>
      <c r="AV23952" s="10"/>
      <c r="AW23952" s="10"/>
      <c r="AX23952" s="10"/>
      <c r="AY23952" s="10"/>
      <c r="AZ23952" s="10"/>
      <c r="BA23952" s="10"/>
      <c r="BB23952" s="10"/>
      <c r="BC23952" s="10"/>
      <c r="BD23952" s="10"/>
      <c r="BE23952" s="10"/>
      <c r="BF23952" s="10"/>
      <c r="BG23952" s="6"/>
    </row>
    <row r="23953" spans="34:59" x14ac:dyDescent="0.25">
      <c r="AH23953" s="6"/>
      <c r="AI23953" s="6"/>
      <c r="AJ23953" s="6"/>
      <c r="AK23953" s="6"/>
      <c r="AL23953" s="6"/>
      <c r="AM23953" s="6"/>
      <c r="AN23953" s="6"/>
      <c r="AO23953" s="6"/>
      <c r="AP23953" s="6"/>
      <c r="AQ23953" s="6"/>
      <c r="AR23953" s="6"/>
      <c r="AS23953" s="6"/>
      <c r="AT23953" s="6"/>
      <c r="AU23953" s="6"/>
      <c r="AV23953" s="6"/>
      <c r="AW23953" s="6"/>
      <c r="AX23953" s="6"/>
      <c r="AY23953" s="6"/>
      <c r="AZ23953" s="6"/>
      <c r="BA23953" s="6"/>
      <c r="BB23953" s="6"/>
      <c r="BC23953" s="6"/>
      <c r="BD23953" s="6"/>
      <c r="BE23953" s="6"/>
      <c r="BF23953" s="6"/>
      <c r="BG23953" s="10"/>
    </row>
    <row r="23954" spans="34:59" x14ac:dyDescent="0.25">
      <c r="AH23954" s="10"/>
      <c r="AI23954" s="6"/>
    </row>
    <row r="23955" spans="34:59" x14ac:dyDescent="0.25">
      <c r="AH23955" s="6"/>
      <c r="AI23955" s="6"/>
      <c r="AJ23955" s="6"/>
      <c r="AK23955" s="6"/>
      <c r="AL23955" s="6"/>
      <c r="AM23955" s="6"/>
      <c r="AN23955" s="6"/>
      <c r="AO23955" s="6"/>
      <c r="AP23955" s="6"/>
      <c r="AQ23955" s="6"/>
      <c r="AR23955" s="6"/>
      <c r="AS23955" s="6"/>
      <c r="AT23955" s="6"/>
      <c r="AU23955" s="6"/>
      <c r="AV23955" s="6"/>
      <c r="AW23955" s="6"/>
      <c r="AX23955" s="6"/>
      <c r="AY23955" s="6"/>
      <c r="AZ23955" s="6"/>
      <c r="BA23955" s="6"/>
      <c r="BB23955" s="6"/>
      <c r="BC23955" s="6"/>
      <c r="BD23955" s="6"/>
      <c r="BE23955" s="6"/>
      <c r="BF23955" s="6"/>
      <c r="BG23955" s="6"/>
    </row>
    <row r="23956" spans="34:59" x14ac:dyDescent="0.25">
      <c r="AH23956" s="10"/>
      <c r="AI23956" s="6"/>
      <c r="AJ23956" s="10"/>
      <c r="AK23956" s="10"/>
      <c r="AL23956" s="10"/>
      <c r="AM23956" s="10"/>
      <c r="AN23956" s="10"/>
      <c r="AO23956" s="10"/>
      <c r="AP23956" s="10"/>
      <c r="AQ23956" s="10"/>
      <c r="AR23956" s="10"/>
      <c r="AS23956" s="10"/>
      <c r="AT23956" s="10"/>
      <c r="AU23956" s="10"/>
      <c r="AV23956" s="10"/>
      <c r="AW23956" s="10"/>
      <c r="AX23956" s="10"/>
      <c r="AY23956" s="10"/>
      <c r="AZ23956" s="10"/>
      <c r="BA23956" s="10"/>
      <c r="BB23956" s="10"/>
      <c r="BC23956" s="10"/>
      <c r="BD23956" s="10"/>
      <c r="BE23956" s="10"/>
      <c r="BF23956" s="10"/>
      <c r="BG23956" s="6"/>
    </row>
    <row r="23958" spans="34:59" x14ac:dyDescent="0.25">
      <c r="AH23958" s="10"/>
      <c r="AI23958" s="6"/>
    </row>
    <row r="23959" spans="34:59" x14ac:dyDescent="0.25">
      <c r="AH23959" s="6"/>
      <c r="AI23959" s="6"/>
      <c r="AJ23959" s="6"/>
      <c r="AK23959" s="6"/>
      <c r="AL23959" s="6"/>
      <c r="AM23959" s="6"/>
      <c r="AN23959" s="6"/>
      <c r="AO23959" s="6"/>
      <c r="AP23959" s="6"/>
      <c r="AQ23959" s="6"/>
      <c r="AR23959" s="6"/>
      <c r="AS23959" s="6"/>
      <c r="AT23959" s="6"/>
      <c r="AU23959" s="6"/>
      <c r="AV23959" s="6"/>
      <c r="AW23959" s="6"/>
      <c r="AX23959" s="6"/>
      <c r="AY23959" s="6"/>
      <c r="AZ23959" s="6"/>
      <c r="BA23959" s="6"/>
      <c r="BB23959" s="6"/>
      <c r="BC23959" s="6"/>
      <c r="BD23959" s="6"/>
      <c r="BE23959" s="6"/>
      <c r="BF23959" s="6"/>
      <c r="BG23959" s="6"/>
    </row>
    <row r="23960" spans="34:59" x14ac:dyDescent="0.25">
      <c r="AH23960" s="10"/>
      <c r="AI23960" s="6"/>
      <c r="AJ23960" s="10"/>
      <c r="AK23960" s="10"/>
      <c r="AL23960" s="10"/>
      <c r="AM23960" s="10"/>
      <c r="AN23960" s="10"/>
      <c r="AO23960" s="10"/>
      <c r="AP23960" s="10"/>
      <c r="AQ23960" s="10"/>
      <c r="AR23960" s="10"/>
      <c r="AS23960" s="10"/>
      <c r="AT23960" s="10"/>
      <c r="AU23960" s="10"/>
      <c r="AV23960" s="10"/>
      <c r="AW23960" s="10"/>
      <c r="AX23960" s="10"/>
      <c r="AY23960" s="10"/>
      <c r="AZ23960" s="10"/>
      <c r="BA23960" s="10"/>
      <c r="BB23960" s="10"/>
      <c r="BC23960" s="10"/>
      <c r="BD23960" s="10"/>
      <c r="BE23960" s="10"/>
      <c r="BF23960" s="10"/>
      <c r="BG23960" s="6"/>
    </row>
    <row r="23961" spans="34:59" x14ac:dyDescent="0.25">
      <c r="AH23961" s="6"/>
      <c r="AI23961" s="6"/>
      <c r="AJ23961" s="6"/>
      <c r="AK23961" s="6"/>
      <c r="AL23961" s="6"/>
      <c r="AM23961" s="6"/>
      <c r="AN23961" s="6"/>
      <c r="AO23961" s="6"/>
      <c r="AP23961" s="6"/>
      <c r="AQ23961" s="6"/>
      <c r="AR23961" s="6"/>
      <c r="AS23961" s="6"/>
      <c r="AT23961" s="6"/>
      <c r="AU23961" s="6"/>
      <c r="AV23961" s="6"/>
      <c r="AW23961" s="6"/>
      <c r="AX23961" s="6"/>
      <c r="AY23961" s="6"/>
      <c r="AZ23961" s="6"/>
      <c r="BA23961" s="6"/>
      <c r="BB23961" s="6"/>
      <c r="BC23961" s="6"/>
      <c r="BD23961" s="6"/>
      <c r="BE23961" s="6"/>
      <c r="BF23961" s="6"/>
      <c r="BG23961" s="10"/>
    </row>
    <row r="23962" spans="34:59" x14ac:dyDescent="0.25">
      <c r="AH23962" s="10"/>
      <c r="AI23962" s="6"/>
    </row>
    <row r="23963" spans="34:59" x14ac:dyDescent="0.25">
      <c r="AH23963" s="6"/>
      <c r="AI23963" s="6"/>
      <c r="AJ23963" s="6"/>
      <c r="AK23963" s="6"/>
      <c r="AL23963" s="6"/>
      <c r="AM23963" s="6"/>
      <c r="AN23963" s="6"/>
      <c r="AO23963" s="6"/>
      <c r="AP23963" s="6"/>
      <c r="AQ23963" s="6"/>
      <c r="AR23963" s="6"/>
      <c r="AS23963" s="6"/>
      <c r="AT23963" s="6"/>
      <c r="AU23963" s="6"/>
      <c r="AV23963" s="6"/>
      <c r="AW23963" s="6"/>
      <c r="AX23963" s="6"/>
      <c r="AY23963" s="6"/>
      <c r="AZ23963" s="6"/>
      <c r="BA23963" s="6"/>
      <c r="BB23963" s="6"/>
      <c r="BC23963" s="6"/>
      <c r="BD23963" s="6"/>
      <c r="BE23963" s="6"/>
      <c r="BF23963" s="6"/>
      <c r="BG23963" s="6"/>
    </row>
    <row r="23964" spans="34:59" x14ac:dyDescent="0.25">
      <c r="AH23964" s="10"/>
      <c r="AI23964" s="6"/>
      <c r="AJ23964" s="10"/>
      <c r="AK23964" s="10"/>
      <c r="AL23964" s="10"/>
      <c r="AM23964" s="10"/>
      <c r="AN23964" s="10"/>
      <c r="AO23964" s="10"/>
      <c r="AP23964" s="10"/>
      <c r="AQ23964" s="10"/>
      <c r="AR23964" s="10"/>
      <c r="AS23964" s="10"/>
      <c r="AT23964" s="10"/>
      <c r="AU23964" s="10"/>
      <c r="AV23964" s="10"/>
      <c r="AW23964" s="10"/>
      <c r="AX23964" s="10"/>
      <c r="AY23964" s="10"/>
      <c r="AZ23964" s="10"/>
      <c r="BA23964" s="10"/>
      <c r="BB23964" s="10"/>
      <c r="BC23964" s="10"/>
      <c r="BD23964" s="10"/>
      <c r="BE23964" s="10"/>
      <c r="BF23964" s="10"/>
      <c r="BG23964" s="6"/>
    </row>
    <row r="23965" spans="34:59" x14ac:dyDescent="0.25">
      <c r="AH23965" s="6"/>
      <c r="AI23965" s="6"/>
      <c r="AJ23965" s="6"/>
      <c r="AK23965" s="6"/>
      <c r="AL23965" s="6"/>
      <c r="AM23965" s="6"/>
      <c r="AN23965" s="6"/>
      <c r="AO23965" s="6"/>
      <c r="AP23965" s="6"/>
      <c r="AQ23965" s="6"/>
      <c r="AR23965" s="6"/>
      <c r="AS23965" s="6"/>
      <c r="AT23965" s="6"/>
      <c r="AU23965" s="6"/>
      <c r="AV23965" s="6"/>
      <c r="AW23965" s="6"/>
      <c r="AX23965" s="6"/>
      <c r="AY23965" s="6"/>
      <c r="AZ23965" s="6"/>
      <c r="BA23965" s="6"/>
      <c r="BB23965" s="6"/>
      <c r="BC23965" s="6"/>
      <c r="BD23965" s="6"/>
      <c r="BE23965" s="6"/>
      <c r="BF23965" s="6"/>
      <c r="BG23965" s="10"/>
    </row>
    <row r="23966" spans="34:59" x14ac:dyDescent="0.25">
      <c r="AH23966" s="10"/>
      <c r="AI23966" s="6"/>
    </row>
    <row r="23967" spans="34:59" x14ac:dyDescent="0.25">
      <c r="AH23967" s="6"/>
      <c r="AI23967" s="6"/>
      <c r="AJ23967" s="6"/>
      <c r="AK23967" s="6"/>
      <c r="AL23967" s="6"/>
      <c r="AM23967" s="6"/>
      <c r="AN23967" s="6"/>
      <c r="AO23967" s="6"/>
      <c r="AP23967" s="6"/>
      <c r="AQ23967" s="6"/>
      <c r="AR23967" s="6"/>
      <c r="AS23967" s="6"/>
      <c r="AT23967" s="6"/>
      <c r="AU23967" s="6"/>
      <c r="AV23967" s="6"/>
      <c r="AW23967" s="6"/>
      <c r="AX23967" s="6"/>
      <c r="AY23967" s="6"/>
      <c r="AZ23967" s="6"/>
      <c r="BA23967" s="6"/>
      <c r="BB23967" s="6"/>
      <c r="BC23967" s="6"/>
      <c r="BD23967" s="6"/>
      <c r="BE23967" s="6"/>
      <c r="BF23967" s="6"/>
      <c r="BG23967" s="6"/>
    </row>
    <row r="23968" spans="34:59" x14ac:dyDescent="0.25">
      <c r="AH23968" s="10"/>
      <c r="AI23968" s="6"/>
      <c r="AJ23968" s="10"/>
      <c r="AK23968" s="10"/>
      <c r="AL23968" s="10"/>
      <c r="AM23968" s="10"/>
      <c r="AN23968" s="10"/>
      <c r="AO23968" s="10"/>
      <c r="AP23968" s="10"/>
      <c r="AQ23968" s="10"/>
      <c r="AR23968" s="10"/>
      <c r="AS23968" s="10"/>
      <c r="AT23968" s="10"/>
      <c r="AU23968" s="10"/>
      <c r="AV23968" s="10"/>
      <c r="AW23968" s="10"/>
      <c r="AX23968" s="10"/>
      <c r="AY23968" s="10"/>
      <c r="AZ23968" s="10"/>
      <c r="BA23968" s="10"/>
      <c r="BB23968" s="10"/>
      <c r="BC23968" s="10"/>
      <c r="BD23968" s="10"/>
      <c r="BE23968" s="10"/>
      <c r="BF23968" s="10"/>
      <c r="BG23968" s="6"/>
    </row>
    <row r="23969" spans="34:59" x14ac:dyDescent="0.25">
      <c r="AH23969" s="6"/>
      <c r="AI23969" s="6"/>
      <c r="AJ23969" s="6"/>
      <c r="AK23969" s="6"/>
      <c r="AL23969" s="6"/>
      <c r="AM23969" s="6"/>
      <c r="AN23969" s="6"/>
      <c r="AO23969" s="6"/>
      <c r="AP23969" s="6"/>
      <c r="AQ23969" s="6"/>
      <c r="AR23969" s="6"/>
      <c r="AS23969" s="6"/>
      <c r="AT23969" s="6"/>
      <c r="AU23969" s="6"/>
      <c r="AV23969" s="6"/>
      <c r="AW23969" s="6"/>
      <c r="AX23969" s="6"/>
      <c r="AY23969" s="6"/>
      <c r="AZ23969" s="6"/>
      <c r="BA23969" s="6"/>
      <c r="BB23969" s="6"/>
      <c r="BC23969" s="6"/>
      <c r="BD23969" s="6"/>
      <c r="BE23969" s="6"/>
      <c r="BF23969" s="6"/>
      <c r="BG23969" s="10"/>
    </row>
    <row r="23970" spans="34:59" x14ac:dyDescent="0.25">
      <c r="AH23970" s="10"/>
      <c r="AI23970" s="6"/>
    </row>
    <row r="23971" spans="34:59" x14ac:dyDescent="0.25">
      <c r="AH23971" s="6"/>
      <c r="AI23971" s="6"/>
      <c r="AJ23971" s="6"/>
      <c r="AK23971" s="6"/>
      <c r="AL23971" s="6"/>
      <c r="AM23971" s="6"/>
      <c r="AN23971" s="6"/>
      <c r="AO23971" s="6"/>
      <c r="AP23971" s="6"/>
      <c r="AQ23971" s="6"/>
      <c r="AR23971" s="6"/>
      <c r="AS23971" s="6"/>
      <c r="AT23971" s="6"/>
      <c r="AU23971" s="6"/>
      <c r="AV23971" s="6"/>
      <c r="AW23971" s="6"/>
      <c r="AX23971" s="6"/>
      <c r="AY23971" s="6"/>
      <c r="AZ23971" s="6"/>
      <c r="BA23971" s="6"/>
      <c r="BB23971" s="6"/>
      <c r="BC23971" s="6"/>
      <c r="BD23971" s="6"/>
      <c r="BE23971" s="6"/>
      <c r="BF23971" s="6"/>
      <c r="BG23971" s="6"/>
    </row>
    <row r="23972" spans="34:59" x14ac:dyDescent="0.25">
      <c r="AH23972" s="10"/>
      <c r="AI23972" s="6"/>
      <c r="AJ23972" s="10"/>
      <c r="AK23972" s="10"/>
      <c r="AL23972" s="10"/>
      <c r="AM23972" s="10"/>
      <c r="AN23972" s="10"/>
      <c r="AO23972" s="10"/>
      <c r="AP23972" s="10"/>
      <c r="AQ23972" s="10"/>
      <c r="AR23972" s="10"/>
      <c r="AS23972" s="10"/>
      <c r="AT23972" s="10"/>
      <c r="AU23972" s="10"/>
      <c r="AV23972" s="10"/>
      <c r="AW23972" s="10"/>
      <c r="AX23972" s="10"/>
      <c r="AY23972" s="10"/>
      <c r="AZ23972" s="10"/>
      <c r="BA23972" s="10"/>
      <c r="BB23972" s="10"/>
      <c r="BC23972" s="10"/>
      <c r="BD23972" s="10"/>
      <c r="BE23972" s="10"/>
      <c r="BF23972" s="10"/>
      <c r="BG23972" s="6"/>
    </row>
    <row r="23974" spans="34:59" x14ac:dyDescent="0.25">
      <c r="AH23974" s="10"/>
      <c r="AI23974" s="6"/>
    </row>
    <row r="23975" spans="34:59" x14ac:dyDescent="0.25">
      <c r="AH23975" s="6"/>
      <c r="AI23975" s="6"/>
      <c r="AJ23975" s="6"/>
      <c r="AK23975" s="6"/>
      <c r="AL23975" s="6"/>
      <c r="AM23975" s="6"/>
      <c r="AN23975" s="6"/>
      <c r="AO23975" s="6"/>
      <c r="AP23975" s="6"/>
      <c r="AQ23975" s="6"/>
      <c r="AR23975" s="6"/>
      <c r="AS23975" s="6"/>
      <c r="AT23975" s="6"/>
      <c r="AU23975" s="6"/>
      <c r="AV23975" s="6"/>
      <c r="AW23975" s="6"/>
      <c r="AX23975" s="6"/>
      <c r="AY23975" s="6"/>
      <c r="AZ23975" s="6"/>
      <c r="BA23975" s="6"/>
      <c r="BB23975" s="6"/>
      <c r="BC23975" s="6"/>
      <c r="BD23975" s="6"/>
      <c r="BE23975" s="6"/>
      <c r="BF23975" s="6"/>
      <c r="BG23975" s="6"/>
    </row>
    <row r="23976" spans="34:59" x14ac:dyDescent="0.25">
      <c r="AH23976" s="10"/>
      <c r="AI23976" s="6"/>
      <c r="AJ23976" s="10"/>
      <c r="AK23976" s="10"/>
      <c r="AL23976" s="10"/>
      <c r="AM23976" s="10"/>
      <c r="AN23976" s="10"/>
      <c r="AO23976" s="10"/>
      <c r="AP23976" s="10"/>
      <c r="AQ23976" s="10"/>
      <c r="AR23976" s="10"/>
      <c r="AS23976" s="10"/>
      <c r="AT23976" s="10"/>
      <c r="AU23976" s="10"/>
      <c r="AV23976" s="10"/>
      <c r="AW23976" s="10"/>
      <c r="AX23976" s="10"/>
      <c r="AY23976" s="10"/>
      <c r="AZ23976" s="10"/>
      <c r="BA23976" s="10"/>
      <c r="BB23976" s="10"/>
      <c r="BC23976" s="10"/>
      <c r="BD23976" s="10"/>
      <c r="BE23976" s="10"/>
      <c r="BF23976" s="10"/>
      <c r="BG23976" s="6"/>
    </row>
    <row r="23977" spans="34:59" x14ac:dyDescent="0.25">
      <c r="AH23977" s="6"/>
      <c r="AI23977" s="6"/>
      <c r="AJ23977" s="6"/>
      <c r="AK23977" s="6"/>
      <c r="AL23977" s="6"/>
      <c r="AM23977" s="6"/>
      <c r="AN23977" s="6"/>
      <c r="AO23977" s="6"/>
      <c r="AP23977" s="6"/>
      <c r="AQ23977" s="6"/>
      <c r="AR23977" s="6"/>
      <c r="AS23977" s="6"/>
      <c r="AT23977" s="6"/>
      <c r="AU23977" s="6"/>
      <c r="AV23977" s="6"/>
      <c r="AW23977" s="6"/>
      <c r="AX23977" s="6"/>
      <c r="AY23977" s="6"/>
      <c r="AZ23977" s="6"/>
      <c r="BA23977" s="6"/>
      <c r="BB23977" s="6"/>
      <c r="BC23977" s="6"/>
      <c r="BD23977" s="6"/>
      <c r="BE23977" s="6"/>
      <c r="BF23977" s="6"/>
      <c r="BG23977" s="10"/>
    </row>
    <row r="23978" spans="34:59" x14ac:dyDescent="0.25">
      <c r="AH23978" s="10"/>
      <c r="AI23978" s="6"/>
    </row>
    <row r="23979" spans="34:59" x14ac:dyDescent="0.25">
      <c r="AH23979" s="6"/>
      <c r="AI23979" s="6"/>
      <c r="AJ23979" s="6"/>
      <c r="AK23979" s="6"/>
      <c r="AL23979" s="6"/>
      <c r="AM23979" s="6"/>
      <c r="AN23979" s="6"/>
      <c r="AO23979" s="6"/>
      <c r="AP23979" s="6"/>
      <c r="AQ23979" s="6"/>
      <c r="AR23979" s="6"/>
      <c r="AS23979" s="6"/>
      <c r="AT23979" s="6"/>
      <c r="AU23979" s="6"/>
      <c r="AV23979" s="6"/>
      <c r="AW23979" s="6"/>
      <c r="AX23979" s="6"/>
      <c r="AY23979" s="6"/>
      <c r="AZ23979" s="6"/>
      <c r="BA23979" s="6"/>
      <c r="BB23979" s="6"/>
      <c r="BC23979" s="6"/>
      <c r="BD23979" s="6"/>
      <c r="BE23979" s="6"/>
      <c r="BF23979" s="6"/>
      <c r="BG23979" s="6"/>
    </row>
    <row r="23980" spans="34:59" x14ac:dyDescent="0.25">
      <c r="AH23980" s="10"/>
      <c r="AI23980" s="6"/>
      <c r="AJ23980" s="10"/>
      <c r="AK23980" s="10"/>
      <c r="AL23980" s="10"/>
      <c r="AM23980" s="10"/>
      <c r="AN23980" s="10"/>
      <c r="AO23980" s="10"/>
      <c r="AP23980" s="10"/>
      <c r="AQ23980" s="10"/>
      <c r="AR23980" s="10"/>
      <c r="AS23980" s="10"/>
      <c r="AT23980" s="10"/>
      <c r="AU23980" s="10"/>
      <c r="AV23980" s="10"/>
      <c r="AW23980" s="10"/>
      <c r="AX23980" s="10"/>
      <c r="AY23980" s="10"/>
      <c r="AZ23980" s="10"/>
      <c r="BA23980" s="10"/>
      <c r="BB23980" s="10"/>
      <c r="BC23980" s="10"/>
      <c r="BD23980" s="10"/>
      <c r="BE23980" s="10"/>
      <c r="BF23980" s="10"/>
      <c r="BG23980" s="6"/>
    </row>
    <row r="23981" spans="34:59" x14ac:dyDescent="0.25">
      <c r="AH23981" s="6"/>
      <c r="AI23981" s="6"/>
      <c r="AJ23981" s="6"/>
      <c r="AK23981" s="6"/>
      <c r="AL23981" s="6"/>
      <c r="AM23981" s="6"/>
      <c r="AN23981" s="6"/>
      <c r="AO23981" s="6"/>
      <c r="AP23981" s="6"/>
      <c r="AQ23981" s="6"/>
      <c r="AR23981" s="6"/>
      <c r="AS23981" s="6"/>
      <c r="AT23981" s="6"/>
      <c r="AU23981" s="6"/>
      <c r="AV23981" s="6"/>
      <c r="AW23981" s="6"/>
      <c r="AX23981" s="6"/>
      <c r="AY23981" s="6"/>
      <c r="AZ23981" s="6"/>
      <c r="BA23981" s="6"/>
      <c r="BB23981" s="6"/>
      <c r="BC23981" s="6"/>
      <c r="BD23981" s="6"/>
      <c r="BE23981" s="6"/>
      <c r="BF23981" s="6"/>
      <c r="BG23981" s="10"/>
    </row>
    <row r="23982" spans="34:59" x14ac:dyDescent="0.25">
      <c r="AH23982" s="10"/>
      <c r="AI23982" s="6"/>
    </row>
    <row r="23983" spans="34:59" x14ac:dyDescent="0.25">
      <c r="AH23983" s="6"/>
      <c r="AI23983" s="6"/>
      <c r="AJ23983" s="6"/>
      <c r="AK23983" s="6"/>
      <c r="AL23983" s="6"/>
      <c r="AM23983" s="6"/>
      <c r="AN23983" s="6"/>
      <c r="AO23983" s="6"/>
      <c r="AP23983" s="6"/>
      <c r="AQ23983" s="6"/>
      <c r="AR23983" s="6"/>
      <c r="AS23983" s="6"/>
      <c r="AT23983" s="6"/>
      <c r="AU23983" s="6"/>
      <c r="AV23983" s="6"/>
      <c r="AW23983" s="6"/>
      <c r="AX23983" s="6"/>
      <c r="AY23983" s="6"/>
      <c r="AZ23983" s="6"/>
      <c r="BA23983" s="6"/>
      <c r="BB23983" s="6"/>
      <c r="BC23983" s="6"/>
      <c r="BD23983" s="6"/>
      <c r="BE23983" s="6"/>
      <c r="BF23983" s="6"/>
      <c r="BG23983" s="6"/>
    </row>
    <row r="23984" spans="34:59" x14ac:dyDescent="0.25">
      <c r="AH23984" s="10"/>
      <c r="AI23984" s="6"/>
      <c r="AJ23984" s="10"/>
      <c r="AK23984" s="10"/>
      <c r="AL23984" s="10"/>
      <c r="AM23984" s="10"/>
      <c r="AN23984" s="10"/>
      <c r="AO23984" s="10"/>
      <c r="AP23984" s="10"/>
      <c r="AQ23984" s="10"/>
      <c r="AR23984" s="10"/>
      <c r="AS23984" s="10"/>
      <c r="AT23984" s="10"/>
      <c r="AU23984" s="10"/>
      <c r="AV23984" s="10"/>
      <c r="AW23984" s="10"/>
      <c r="AX23984" s="10"/>
      <c r="AY23984" s="10"/>
      <c r="AZ23984" s="10"/>
      <c r="BA23984" s="10"/>
      <c r="BB23984" s="10"/>
      <c r="BC23984" s="10"/>
      <c r="BD23984" s="10"/>
      <c r="BE23984" s="10"/>
      <c r="BF23984" s="10"/>
      <c r="BG23984" s="6"/>
    </row>
    <row r="23985" spans="34:59" x14ac:dyDescent="0.25">
      <c r="AH23985" s="6"/>
      <c r="AI23985" s="6"/>
      <c r="AJ23985" s="6"/>
      <c r="AK23985" s="6"/>
      <c r="AL23985" s="6"/>
      <c r="AM23985" s="6"/>
      <c r="AN23985" s="6"/>
      <c r="AO23985" s="6"/>
      <c r="AP23985" s="6"/>
      <c r="AQ23985" s="6"/>
      <c r="AR23985" s="6"/>
      <c r="AS23985" s="6"/>
      <c r="AT23985" s="6"/>
      <c r="AU23985" s="6"/>
      <c r="AV23985" s="6"/>
      <c r="AW23985" s="6"/>
      <c r="AX23985" s="6"/>
      <c r="AY23985" s="6"/>
      <c r="AZ23985" s="6"/>
      <c r="BA23985" s="6"/>
      <c r="BB23985" s="6"/>
      <c r="BC23985" s="6"/>
      <c r="BD23985" s="6"/>
      <c r="BE23985" s="6"/>
      <c r="BF23985" s="6"/>
      <c r="BG23985" s="10"/>
    </row>
    <row r="23986" spans="34:59" x14ac:dyDescent="0.25">
      <c r="AH23986" s="10"/>
      <c r="AI23986" s="6"/>
    </row>
    <row r="23987" spans="34:59" x14ac:dyDescent="0.25">
      <c r="AH23987" s="6"/>
      <c r="AI23987" s="6"/>
      <c r="AJ23987" s="6"/>
      <c r="AK23987" s="6"/>
      <c r="AL23987" s="6"/>
      <c r="AM23987" s="6"/>
      <c r="AN23987" s="6"/>
      <c r="AO23987" s="6"/>
      <c r="AP23987" s="6"/>
      <c r="AQ23987" s="6"/>
      <c r="AR23987" s="6"/>
      <c r="AS23987" s="6"/>
      <c r="AT23987" s="6"/>
      <c r="AU23987" s="6"/>
      <c r="AV23987" s="6"/>
      <c r="AW23987" s="6"/>
      <c r="AX23987" s="6"/>
      <c r="AY23987" s="6"/>
      <c r="AZ23987" s="6"/>
      <c r="BA23987" s="6"/>
      <c r="BB23987" s="6"/>
      <c r="BC23987" s="6"/>
      <c r="BD23987" s="6"/>
      <c r="BE23987" s="6"/>
      <c r="BF23987" s="6"/>
      <c r="BG23987" s="6"/>
    </row>
    <row r="23988" spans="34:59" x14ac:dyDescent="0.25">
      <c r="AH23988" s="10"/>
      <c r="AI23988" s="6"/>
      <c r="AJ23988" s="10"/>
      <c r="AK23988" s="10"/>
      <c r="AL23988" s="10"/>
      <c r="AM23988" s="10"/>
      <c r="AN23988" s="10"/>
      <c r="AO23988" s="10"/>
      <c r="AP23988" s="10"/>
      <c r="AQ23988" s="10"/>
      <c r="AR23988" s="10"/>
      <c r="AS23988" s="10"/>
      <c r="AT23988" s="10"/>
      <c r="AU23988" s="10"/>
      <c r="AV23988" s="10"/>
      <c r="AW23988" s="10"/>
      <c r="AX23988" s="10"/>
      <c r="AY23988" s="10"/>
      <c r="AZ23988" s="10"/>
      <c r="BA23988" s="10"/>
      <c r="BB23988" s="10"/>
      <c r="BC23988" s="10"/>
      <c r="BD23988" s="10"/>
      <c r="BE23988" s="10"/>
      <c r="BF23988" s="10"/>
      <c r="BG23988" s="6"/>
    </row>
    <row r="23990" spans="34:59" x14ac:dyDescent="0.25">
      <c r="AH23990" s="10"/>
      <c r="AI23990" s="6"/>
    </row>
    <row r="23991" spans="34:59" x14ac:dyDescent="0.25">
      <c r="AH23991" s="6"/>
      <c r="AI23991" s="6"/>
      <c r="AJ23991" s="6"/>
      <c r="AK23991" s="6"/>
      <c r="AL23991" s="6"/>
      <c r="AM23991" s="6"/>
      <c r="AN23991" s="6"/>
      <c r="AO23991" s="6"/>
      <c r="AP23991" s="6"/>
      <c r="AQ23991" s="6"/>
      <c r="AR23991" s="6"/>
      <c r="AS23991" s="6"/>
      <c r="AT23991" s="6"/>
      <c r="AU23991" s="6"/>
      <c r="AV23991" s="6"/>
      <c r="AW23991" s="6"/>
      <c r="AX23991" s="6"/>
      <c r="AY23991" s="6"/>
      <c r="AZ23991" s="6"/>
      <c r="BA23991" s="6"/>
      <c r="BB23991" s="6"/>
      <c r="BC23991" s="6"/>
      <c r="BD23991" s="6"/>
      <c r="BE23991" s="6"/>
      <c r="BF23991" s="6"/>
      <c r="BG23991" s="6"/>
    </row>
    <row r="23992" spans="34:59" x14ac:dyDescent="0.25">
      <c r="AH23992" s="10"/>
      <c r="AI23992" s="6"/>
      <c r="AJ23992" s="10"/>
      <c r="AK23992" s="10"/>
      <c r="AL23992" s="10"/>
      <c r="AM23992" s="10"/>
      <c r="AN23992" s="10"/>
      <c r="AO23992" s="10"/>
      <c r="AP23992" s="10"/>
      <c r="AQ23992" s="10"/>
      <c r="AR23992" s="10"/>
      <c r="AS23992" s="10"/>
      <c r="AT23992" s="10"/>
      <c r="AU23992" s="10"/>
      <c r="AV23992" s="10"/>
      <c r="AW23992" s="10"/>
      <c r="AX23992" s="10"/>
      <c r="AY23992" s="10"/>
      <c r="AZ23992" s="10"/>
      <c r="BA23992" s="10"/>
      <c r="BB23992" s="10"/>
      <c r="BC23992" s="10"/>
      <c r="BD23992" s="10"/>
      <c r="BE23992" s="10"/>
      <c r="BF23992" s="10"/>
      <c r="BG23992" s="6"/>
    </row>
    <row r="23993" spans="34:59" x14ac:dyDescent="0.25">
      <c r="AH23993" s="6"/>
      <c r="AI23993" s="6"/>
      <c r="AJ23993" s="6"/>
      <c r="AK23993" s="6"/>
      <c r="AL23993" s="6"/>
      <c r="AM23993" s="6"/>
      <c r="AN23993" s="6"/>
      <c r="AO23993" s="6"/>
      <c r="AP23993" s="6"/>
      <c r="AQ23993" s="6"/>
      <c r="AR23993" s="6"/>
      <c r="AS23993" s="6"/>
      <c r="AT23993" s="6"/>
      <c r="AU23993" s="6"/>
      <c r="AV23993" s="6"/>
      <c r="AW23993" s="6"/>
      <c r="AX23993" s="6"/>
      <c r="AY23993" s="6"/>
      <c r="AZ23993" s="6"/>
      <c r="BA23993" s="6"/>
      <c r="BB23993" s="6"/>
      <c r="BC23993" s="6"/>
      <c r="BD23993" s="6"/>
      <c r="BE23993" s="6"/>
      <c r="BF23993" s="6"/>
      <c r="BG23993" s="10"/>
    </row>
    <row r="23994" spans="34:59" x14ac:dyDescent="0.25">
      <c r="AH23994" s="10"/>
      <c r="AI23994" s="6"/>
    </row>
    <row r="23995" spans="34:59" x14ac:dyDescent="0.25">
      <c r="AH23995" s="6"/>
      <c r="AI23995" s="6"/>
      <c r="AJ23995" s="6"/>
      <c r="AK23995" s="6"/>
      <c r="AL23995" s="6"/>
      <c r="AM23995" s="6"/>
      <c r="AN23995" s="6"/>
      <c r="AO23995" s="6"/>
      <c r="AP23995" s="6"/>
      <c r="AQ23995" s="6"/>
      <c r="AR23995" s="6"/>
      <c r="AS23995" s="6"/>
      <c r="AT23995" s="6"/>
      <c r="AU23995" s="6"/>
      <c r="AV23995" s="6"/>
      <c r="AW23995" s="6"/>
      <c r="AX23995" s="6"/>
      <c r="AY23995" s="6"/>
      <c r="AZ23995" s="6"/>
      <c r="BA23995" s="6"/>
      <c r="BB23995" s="6"/>
      <c r="BC23995" s="6"/>
      <c r="BD23995" s="6"/>
      <c r="BE23995" s="6"/>
      <c r="BF23995" s="6"/>
      <c r="BG23995" s="6"/>
    </row>
    <row r="23996" spans="34:59" x14ac:dyDescent="0.25">
      <c r="AH23996" s="10"/>
      <c r="AI23996" s="6"/>
      <c r="AJ23996" s="10"/>
      <c r="AK23996" s="10"/>
      <c r="AL23996" s="10"/>
      <c r="AM23996" s="10"/>
      <c r="AN23996" s="10"/>
      <c r="AO23996" s="10"/>
      <c r="AP23996" s="10"/>
      <c r="AQ23996" s="10"/>
      <c r="AR23996" s="10"/>
      <c r="AS23996" s="10"/>
      <c r="AT23996" s="10"/>
      <c r="AU23996" s="10"/>
      <c r="AV23996" s="10"/>
      <c r="AW23996" s="10"/>
      <c r="AX23996" s="10"/>
      <c r="AY23996" s="10"/>
      <c r="AZ23996" s="10"/>
      <c r="BA23996" s="10"/>
      <c r="BB23996" s="10"/>
      <c r="BC23996" s="10"/>
      <c r="BD23996" s="10"/>
      <c r="BE23996" s="10"/>
      <c r="BF23996" s="10"/>
      <c r="BG23996" s="6"/>
    </row>
    <row r="23997" spans="34:59" x14ac:dyDescent="0.25">
      <c r="AH23997" s="6"/>
      <c r="AI23997" s="6"/>
      <c r="AJ23997" s="6"/>
      <c r="AK23997" s="6"/>
      <c r="AL23997" s="6"/>
      <c r="AM23997" s="6"/>
      <c r="AN23997" s="6"/>
      <c r="AO23997" s="6"/>
      <c r="AP23997" s="6"/>
      <c r="AQ23997" s="6"/>
      <c r="AR23997" s="6"/>
      <c r="AS23997" s="6"/>
      <c r="AT23997" s="6"/>
      <c r="AU23997" s="6"/>
      <c r="AV23997" s="6"/>
      <c r="AW23997" s="6"/>
      <c r="AX23997" s="6"/>
      <c r="AY23997" s="6"/>
      <c r="AZ23997" s="6"/>
      <c r="BA23997" s="6"/>
      <c r="BB23997" s="6"/>
      <c r="BC23997" s="6"/>
      <c r="BD23997" s="6"/>
      <c r="BE23997" s="6"/>
      <c r="BF23997" s="6"/>
      <c r="BG23997" s="10"/>
    </row>
    <row r="23998" spans="34:59" x14ac:dyDescent="0.25">
      <c r="AH23998" s="10"/>
      <c r="AI23998" s="6"/>
    </row>
    <row r="23999" spans="34:59" x14ac:dyDescent="0.25">
      <c r="AH23999" s="6"/>
      <c r="AI23999" s="6"/>
      <c r="AJ23999" s="6"/>
      <c r="AK23999" s="6"/>
      <c r="AL23999" s="6"/>
      <c r="AM23999" s="6"/>
      <c r="AN23999" s="6"/>
      <c r="AO23999" s="6"/>
      <c r="AP23999" s="6"/>
      <c r="AQ23999" s="6"/>
      <c r="AR23999" s="6"/>
      <c r="AS23999" s="6"/>
      <c r="AT23999" s="6"/>
      <c r="AU23999" s="6"/>
      <c r="AV23999" s="6"/>
      <c r="AW23999" s="6"/>
      <c r="AX23999" s="6"/>
      <c r="AY23999" s="6"/>
      <c r="AZ23999" s="6"/>
      <c r="BA23999" s="6"/>
      <c r="BB23999" s="6"/>
      <c r="BC23999" s="6"/>
      <c r="BD23999" s="6"/>
      <c r="BE23999" s="6"/>
      <c r="BF23999" s="6"/>
      <c r="BG23999" s="6"/>
    </row>
    <row r="24000" spans="34:59" x14ac:dyDescent="0.25">
      <c r="AH24000" s="10"/>
      <c r="AI24000" s="6"/>
      <c r="AJ24000" s="10"/>
      <c r="AK24000" s="10"/>
      <c r="AL24000" s="10"/>
      <c r="AM24000" s="10"/>
      <c r="AN24000" s="10"/>
      <c r="AO24000" s="10"/>
      <c r="AP24000" s="10"/>
      <c r="AQ24000" s="10"/>
      <c r="AR24000" s="10"/>
      <c r="AS24000" s="10"/>
      <c r="AT24000" s="10"/>
      <c r="AU24000" s="10"/>
      <c r="AV24000" s="10"/>
      <c r="AW24000" s="10"/>
      <c r="AX24000" s="10"/>
      <c r="AY24000" s="10"/>
      <c r="AZ24000" s="10"/>
      <c r="BA24000" s="10"/>
      <c r="BB24000" s="10"/>
      <c r="BC24000" s="10"/>
      <c r="BD24000" s="10"/>
      <c r="BE24000" s="10"/>
      <c r="BF24000" s="10"/>
      <c r="BG24000" s="6"/>
    </row>
    <row r="24001" spans="34:59" x14ac:dyDescent="0.25">
      <c r="AH24001" s="6"/>
      <c r="AI24001" s="6"/>
      <c r="AJ24001" s="6"/>
      <c r="AK24001" s="6"/>
      <c r="AL24001" s="6"/>
      <c r="AM24001" s="6"/>
      <c r="AN24001" s="6"/>
      <c r="AO24001" s="6"/>
      <c r="AP24001" s="6"/>
      <c r="AQ24001" s="6"/>
      <c r="AR24001" s="6"/>
      <c r="AS24001" s="6"/>
      <c r="AT24001" s="6"/>
      <c r="AU24001" s="6"/>
      <c r="AV24001" s="6"/>
      <c r="AW24001" s="6"/>
      <c r="AX24001" s="6"/>
      <c r="AY24001" s="6"/>
      <c r="AZ24001" s="6"/>
      <c r="BA24001" s="6"/>
      <c r="BB24001" s="6"/>
      <c r="BC24001" s="6"/>
      <c r="BD24001" s="6"/>
      <c r="BE24001" s="6"/>
      <c r="BF24001" s="6"/>
      <c r="BG24001" s="10"/>
    </row>
    <row r="24002" spans="34:59" x14ac:dyDescent="0.25">
      <c r="AH24002" s="10"/>
      <c r="AI24002" s="6"/>
    </row>
    <row r="24003" spans="34:59" x14ac:dyDescent="0.25">
      <c r="AH24003" s="6"/>
      <c r="AI24003" s="6"/>
      <c r="AJ24003" s="6"/>
      <c r="AK24003" s="6"/>
      <c r="AL24003" s="6"/>
      <c r="AM24003" s="6"/>
      <c r="AN24003" s="6"/>
      <c r="AO24003" s="6"/>
      <c r="AP24003" s="6"/>
      <c r="AQ24003" s="6"/>
      <c r="AR24003" s="6"/>
      <c r="AS24003" s="6"/>
      <c r="AT24003" s="6"/>
      <c r="AU24003" s="6"/>
      <c r="AV24003" s="6"/>
      <c r="AW24003" s="6"/>
      <c r="AX24003" s="6"/>
      <c r="AY24003" s="6"/>
      <c r="AZ24003" s="6"/>
      <c r="BA24003" s="6"/>
      <c r="BB24003" s="6"/>
      <c r="BC24003" s="6"/>
      <c r="BD24003" s="6"/>
      <c r="BE24003" s="6"/>
      <c r="BF24003" s="6"/>
      <c r="BG24003" s="6"/>
    </row>
    <row r="24004" spans="34:59" x14ac:dyDescent="0.25">
      <c r="AH24004" s="10"/>
      <c r="AI24004" s="6"/>
      <c r="AJ24004" s="10"/>
      <c r="AK24004" s="10"/>
      <c r="AL24004" s="10"/>
      <c r="AM24004" s="10"/>
      <c r="AN24004" s="10"/>
      <c r="AO24004" s="10"/>
      <c r="AP24004" s="10"/>
      <c r="AQ24004" s="10"/>
      <c r="AR24004" s="10"/>
      <c r="AS24004" s="10"/>
      <c r="AT24004" s="10"/>
      <c r="AU24004" s="10"/>
      <c r="AV24004" s="10"/>
      <c r="AW24004" s="10"/>
      <c r="AX24004" s="10"/>
      <c r="AY24004" s="10"/>
      <c r="AZ24004" s="10"/>
      <c r="BA24004" s="10"/>
      <c r="BB24004" s="10"/>
      <c r="BC24004" s="10"/>
      <c r="BD24004" s="10"/>
      <c r="BE24004" s="10"/>
      <c r="BF24004" s="10"/>
      <c r="BG24004" s="6"/>
    </row>
    <row r="24006" spans="34:59" x14ac:dyDescent="0.25">
      <c r="AH24006" s="10"/>
      <c r="AI24006" s="6"/>
    </row>
    <row r="24007" spans="34:59" x14ac:dyDescent="0.25">
      <c r="AH24007" s="6"/>
      <c r="AI24007" s="6"/>
      <c r="AJ24007" s="6"/>
      <c r="AK24007" s="6"/>
      <c r="AL24007" s="6"/>
      <c r="AM24007" s="6"/>
      <c r="AN24007" s="6"/>
      <c r="AO24007" s="6"/>
      <c r="AP24007" s="6"/>
      <c r="AQ24007" s="6"/>
      <c r="AR24007" s="6"/>
      <c r="AS24007" s="6"/>
      <c r="AT24007" s="6"/>
      <c r="AU24007" s="6"/>
      <c r="AV24007" s="6"/>
      <c r="AW24007" s="6"/>
      <c r="AX24007" s="6"/>
      <c r="AY24007" s="6"/>
      <c r="AZ24007" s="6"/>
      <c r="BA24007" s="6"/>
      <c r="BB24007" s="6"/>
      <c r="BC24007" s="6"/>
      <c r="BD24007" s="6"/>
      <c r="BE24007" s="6"/>
      <c r="BF24007" s="6"/>
      <c r="BG24007" s="6"/>
    </row>
    <row r="24008" spans="34:59" x14ac:dyDescent="0.25">
      <c r="AH24008" s="10"/>
      <c r="AI24008" s="6"/>
      <c r="AJ24008" s="10"/>
      <c r="AK24008" s="10"/>
      <c r="AL24008" s="10"/>
      <c r="AM24008" s="10"/>
      <c r="AN24008" s="10"/>
      <c r="AO24008" s="10"/>
      <c r="AP24008" s="10"/>
      <c r="AQ24008" s="10"/>
      <c r="AR24008" s="10"/>
      <c r="AS24008" s="10"/>
      <c r="AT24008" s="10"/>
      <c r="AU24008" s="10"/>
      <c r="AV24008" s="10"/>
      <c r="AW24008" s="10"/>
      <c r="AX24008" s="10"/>
      <c r="AY24008" s="10"/>
      <c r="AZ24008" s="10"/>
      <c r="BA24008" s="10"/>
      <c r="BB24008" s="10"/>
      <c r="BC24008" s="10"/>
      <c r="BD24008" s="10"/>
      <c r="BE24008" s="10"/>
      <c r="BF24008" s="10"/>
      <c r="BG24008" s="6"/>
    </row>
    <row r="24009" spans="34:59" x14ac:dyDescent="0.25">
      <c r="AH24009" s="6"/>
      <c r="AI24009" s="6"/>
      <c r="AJ24009" s="6"/>
      <c r="AK24009" s="6"/>
      <c r="AL24009" s="6"/>
      <c r="AM24009" s="6"/>
      <c r="AN24009" s="6"/>
      <c r="AO24009" s="6"/>
      <c r="AP24009" s="6"/>
      <c r="AQ24009" s="6"/>
      <c r="AR24009" s="6"/>
      <c r="AS24009" s="6"/>
      <c r="AT24009" s="6"/>
      <c r="AU24009" s="6"/>
      <c r="AV24009" s="6"/>
      <c r="AW24009" s="6"/>
      <c r="AX24009" s="6"/>
      <c r="AY24009" s="6"/>
      <c r="AZ24009" s="6"/>
      <c r="BA24009" s="6"/>
      <c r="BB24009" s="6"/>
      <c r="BC24009" s="6"/>
      <c r="BD24009" s="6"/>
      <c r="BE24009" s="6"/>
      <c r="BF24009" s="6"/>
      <c r="BG24009" s="10"/>
    </row>
    <row r="24010" spans="34:59" x14ac:dyDescent="0.25">
      <c r="AH24010" s="10"/>
      <c r="AI24010" s="6"/>
    </row>
    <row r="24011" spans="34:59" x14ac:dyDescent="0.25">
      <c r="AH24011" s="6"/>
      <c r="AI24011" s="6"/>
      <c r="AJ24011" s="6"/>
      <c r="AK24011" s="6"/>
      <c r="AL24011" s="6"/>
      <c r="AM24011" s="6"/>
      <c r="AN24011" s="6"/>
      <c r="AO24011" s="6"/>
      <c r="AP24011" s="6"/>
      <c r="AQ24011" s="6"/>
      <c r="AR24011" s="6"/>
      <c r="AS24011" s="6"/>
      <c r="AT24011" s="6"/>
      <c r="AU24011" s="6"/>
      <c r="AV24011" s="6"/>
      <c r="AW24011" s="6"/>
      <c r="AX24011" s="6"/>
      <c r="AY24011" s="6"/>
      <c r="AZ24011" s="6"/>
      <c r="BA24011" s="6"/>
      <c r="BB24011" s="6"/>
      <c r="BC24011" s="6"/>
      <c r="BD24011" s="6"/>
      <c r="BE24011" s="6"/>
      <c r="BF24011" s="6"/>
      <c r="BG24011" s="6"/>
    </row>
    <row r="24012" spans="34:59" x14ac:dyDescent="0.25">
      <c r="AH24012" s="10"/>
      <c r="AI24012" s="6"/>
      <c r="AJ24012" s="10"/>
      <c r="AK24012" s="10"/>
      <c r="AL24012" s="10"/>
      <c r="AM24012" s="10"/>
      <c r="AN24012" s="10"/>
      <c r="AO24012" s="10"/>
      <c r="AP24012" s="10"/>
      <c r="AQ24012" s="10"/>
      <c r="AR24012" s="10"/>
      <c r="AS24012" s="10"/>
      <c r="AT24012" s="10"/>
      <c r="AU24012" s="10"/>
      <c r="AV24012" s="10"/>
      <c r="AW24012" s="10"/>
      <c r="AX24012" s="10"/>
      <c r="AY24012" s="10"/>
      <c r="AZ24012" s="10"/>
      <c r="BA24012" s="10"/>
      <c r="BB24012" s="10"/>
      <c r="BC24012" s="10"/>
      <c r="BD24012" s="10"/>
      <c r="BE24012" s="10"/>
      <c r="BF24012" s="10"/>
      <c r="BG24012" s="6"/>
    </row>
    <row r="24013" spans="34:59" x14ac:dyDescent="0.25">
      <c r="AH24013" s="6"/>
      <c r="AI24013" s="6"/>
      <c r="AJ24013" s="6"/>
      <c r="AK24013" s="6"/>
      <c r="AL24013" s="6"/>
      <c r="AM24013" s="6"/>
      <c r="AN24013" s="6"/>
      <c r="AO24013" s="6"/>
      <c r="AP24013" s="6"/>
      <c r="AQ24013" s="6"/>
      <c r="AR24013" s="6"/>
      <c r="AS24013" s="6"/>
      <c r="AT24013" s="6"/>
      <c r="AU24013" s="6"/>
      <c r="AV24013" s="6"/>
      <c r="AW24013" s="6"/>
      <c r="AX24013" s="6"/>
      <c r="AY24013" s="6"/>
      <c r="AZ24013" s="6"/>
      <c r="BA24013" s="6"/>
      <c r="BB24013" s="6"/>
      <c r="BC24013" s="6"/>
      <c r="BD24013" s="6"/>
      <c r="BE24013" s="6"/>
      <c r="BF24013" s="6"/>
      <c r="BG24013" s="10"/>
    </row>
    <row r="24014" spans="34:59" x14ac:dyDescent="0.25">
      <c r="AH24014" s="10"/>
      <c r="AI24014" s="6"/>
    </row>
    <row r="24015" spans="34:59" x14ac:dyDescent="0.25">
      <c r="AH24015" s="6"/>
      <c r="AI24015" s="6"/>
      <c r="AJ24015" s="6"/>
      <c r="AK24015" s="6"/>
      <c r="AL24015" s="6"/>
      <c r="AM24015" s="6"/>
      <c r="AN24015" s="6"/>
      <c r="AO24015" s="6"/>
      <c r="AP24015" s="6"/>
      <c r="AQ24015" s="6"/>
      <c r="AR24015" s="6"/>
      <c r="AS24015" s="6"/>
      <c r="AT24015" s="6"/>
      <c r="AU24015" s="6"/>
      <c r="AV24015" s="6"/>
      <c r="AW24015" s="6"/>
      <c r="AX24015" s="6"/>
      <c r="AY24015" s="6"/>
      <c r="AZ24015" s="6"/>
      <c r="BA24015" s="6"/>
      <c r="BB24015" s="6"/>
      <c r="BC24015" s="6"/>
      <c r="BD24015" s="6"/>
      <c r="BE24015" s="6"/>
      <c r="BF24015" s="6"/>
      <c r="BG24015" s="6"/>
    </row>
    <row r="24016" spans="34:59" x14ac:dyDescent="0.25">
      <c r="AH24016" s="10"/>
      <c r="AI24016" s="6"/>
      <c r="AJ24016" s="10"/>
      <c r="AK24016" s="10"/>
      <c r="AL24016" s="10"/>
      <c r="AM24016" s="10"/>
      <c r="AN24016" s="10"/>
      <c r="AO24016" s="10"/>
      <c r="AP24016" s="10"/>
      <c r="AQ24016" s="10"/>
      <c r="AR24016" s="10"/>
      <c r="AS24016" s="10"/>
      <c r="AT24016" s="10"/>
      <c r="AU24016" s="10"/>
      <c r="AV24016" s="10"/>
      <c r="AW24016" s="10"/>
      <c r="AX24016" s="10"/>
      <c r="AY24016" s="10"/>
      <c r="AZ24016" s="10"/>
      <c r="BA24016" s="10"/>
      <c r="BB24016" s="10"/>
      <c r="BC24016" s="10"/>
      <c r="BD24016" s="10"/>
      <c r="BE24016" s="10"/>
      <c r="BF24016" s="10"/>
      <c r="BG24016" s="6"/>
    </row>
    <row r="24017" spans="34:59" x14ac:dyDescent="0.25">
      <c r="AH24017" s="6"/>
      <c r="AI24017" s="6"/>
      <c r="AJ24017" s="6"/>
      <c r="AK24017" s="6"/>
      <c r="AL24017" s="6"/>
      <c r="AM24017" s="6"/>
      <c r="AN24017" s="6"/>
      <c r="AO24017" s="6"/>
      <c r="AP24017" s="6"/>
      <c r="AQ24017" s="6"/>
      <c r="AR24017" s="6"/>
      <c r="AS24017" s="6"/>
      <c r="AT24017" s="6"/>
      <c r="AU24017" s="6"/>
      <c r="AV24017" s="6"/>
      <c r="AW24017" s="6"/>
      <c r="AX24017" s="6"/>
      <c r="AY24017" s="6"/>
      <c r="AZ24017" s="6"/>
      <c r="BA24017" s="6"/>
      <c r="BB24017" s="6"/>
      <c r="BC24017" s="6"/>
      <c r="BD24017" s="6"/>
      <c r="BE24017" s="6"/>
      <c r="BF24017" s="6"/>
      <c r="BG24017" s="10"/>
    </row>
    <row r="24018" spans="34:59" x14ac:dyDescent="0.25">
      <c r="AH24018" s="10"/>
      <c r="AI24018" s="6"/>
    </row>
    <row r="24019" spans="34:59" x14ac:dyDescent="0.25">
      <c r="AH24019" s="6"/>
      <c r="AI24019" s="6"/>
      <c r="AJ24019" s="6"/>
      <c r="AK24019" s="6"/>
      <c r="AL24019" s="6"/>
      <c r="AM24019" s="6"/>
      <c r="AN24019" s="6"/>
      <c r="AO24019" s="6"/>
      <c r="AP24019" s="6"/>
      <c r="AQ24019" s="6"/>
      <c r="AR24019" s="6"/>
      <c r="AS24019" s="6"/>
      <c r="AT24019" s="6"/>
      <c r="AU24019" s="6"/>
      <c r="AV24019" s="6"/>
      <c r="AW24019" s="6"/>
      <c r="AX24019" s="6"/>
      <c r="AY24019" s="6"/>
      <c r="AZ24019" s="6"/>
      <c r="BA24019" s="6"/>
      <c r="BB24019" s="6"/>
      <c r="BC24019" s="6"/>
      <c r="BD24019" s="6"/>
      <c r="BE24019" s="6"/>
      <c r="BF24019" s="6"/>
      <c r="BG24019" s="6"/>
    </row>
    <row r="24020" spans="34:59" x14ac:dyDescent="0.25">
      <c r="AH24020" s="10"/>
      <c r="AI24020" s="6"/>
      <c r="AJ24020" s="10"/>
      <c r="AK24020" s="10"/>
      <c r="AL24020" s="10"/>
      <c r="AM24020" s="10"/>
      <c r="AN24020" s="10"/>
      <c r="AO24020" s="10"/>
      <c r="AP24020" s="10"/>
      <c r="AQ24020" s="10"/>
      <c r="AR24020" s="10"/>
      <c r="AS24020" s="10"/>
      <c r="AT24020" s="10"/>
      <c r="AU24020" s="10"/>
      <c r="AV24020" s="10"/>
      <c r="AW24020" s="10"/>
      <c r="AX24020" s="10"/>
      <c r="AY24020" s="10"/>
      <c r="AZ24020" s="10"/>
      <c r="BA24020" s="10"/>
      <c r="BB24020" s="10"/>
      <c r="BC24020" s="10"/>
      <c r="BD24020" s="10"/>
      <c r="BE24020" s="10"/>
      <c r="BF24020" s="10"/>
      <c r="BG24020" s="6"/>
    </row>
    <row r="24022" spans="34:59" x14ac:dyDescent="0.25">
      <c r="AH24022" s="10"/>
      <c r="AI24022" s="6"/>
    </row>
    <row r="24023" spans="34:59" x14ac:dyDescent="0.25">
      <c r="AH24023" s="6"/>
      <c r="AI24023" s="6"/>
      <c r="AJ24023" s="6"/>
      <c r="AK24023" s="6"/>
      <c r="AL24023" s="6"/>
      <c r="AM24023" s="6"/>
      <c r="AN24023" s="6"/>
      <c r="AO24023" s="6"/>
      <c r="AP24023" s="6"/>
      <c r="AQ24023" s="6"/>
      <c r="AR24023" s="6"/>
      <c r="AS24023" s="6"/>
      <c r="AT24023" s="6"/>
      <c r="AU24023" s="6"/>
      <c r="AV24023" s="6"/>
      <c r="AW24023" s="6"/>
      <c r="AX24023" s="6"/>
      <c r="AY24023" s="6"/>
      <c r="AZ24023" s="6"/>
      <c r="BA24023" s="6"/>
      <c r="BB24023" s="6"/>
      <c r="BC24023" s="6"/>
      <c r="BD24023" s="6"/>
      <c r="BE24023" s="6"/>
      <c r="BF24023" s="6"/>
      <c r="BG24023" s="6"/>
    </row>
    <row r="24024" spans="34:59" x14ac:dyDescent="0.25">
      <c r="AH24024" s="10"/>
      <c r="AI24024" s="6"/>
      <c r="AJ24024" s="10"/>
      <c r="AK24024" s="10"/>
      <c r="AL24024" s="10"/>
      <c r="AM24024" s="10"/>
      <c r="AN24024" s="10"/>
      <c r="AO24024" s="10"/>
      <c r="AP24024" s="10"/>
      <c r="AQ24024" s="10"/>
      <c r="AR24024" s="10"/>
      <c r="AS24024" s="10"/>
      <c r="AT24024" s="10"/>
      <c r="AU24024" s="10"/>
      <c r="AV24024" s="10"/>
      <c r="AW24024" s="10"/>
      <c r="AX24024" s="10"/>
      <c r="AY24024" s="10"/>
      <c r="AZ24024" s="10"/>
      <c r="BA24024" s="10"/>
      <c r="BB24024" s="10"/>
      <c r="BC24024" s="10"/>
      <c r="BD24024" s="10"/>
      <c r="BE24024" s="10"/>
      <c r="BF24024" s="10"/>
      <c r="BG24024" s="6"/>
    </row>
    <row r="24025" spans="34:59" x14ac:dyDescent="0.25">
      <c r="AH24025" s="6"/>
      <c r="AI24025" s="6"/>
      <c r="AJ24025" s="6"/>
      <c r="AK24025" s="6"/>
      <c r="AL24025" s="6"/>
      <c r="AM24025" s="6"/>
      <c r="AN24025" s="6"/>
      <c r="AO24025" s="6"/>
      <c r="AP24025" s="6"/>
      <c r="AQ24025" s="6"/>
      <c r="AR24025" s="6"/>
      <c r="AS24025" s="6"/>
      <c r="AT24025" s="6"/>
      <c r="AU24025" s="6"/>
      <c r="AV24025" s="6"/>
      <c r="AW24025" s="6"/>
      <c r="AX24025" s="6"/>
      <c r="AY24025" s="6"/>
      <c r="AZ24025" s="6"/>
      <c r="BA24025" s="6"/>
      <c r="BB24025" s="6"/>
      <c r="BC24025" s="6"/>
      <c r="BD24025" s="6"/>
      <c r="BE24025" s="6"/>
      <c r="BF24025" s="6"/>
      <c r="BG24025" s="10"/>
    </row>
    <row r="24026" spans="34:59" x14ac:dyDescent="0.25">
      <c r="AH24026" s="10"/>
      <c r="AI24026" s="6"/>
    </row>
    <row r="24027" spans="34:59" x14ac:dyDescent="0.25">
      <c r="AH24027" s="6"/>
      <c r="AI24027" s="6"/>
      <c r="AJ24027" s="6"/>
      <c r="AK24027" s="6"/>
      <c r="AL24027" s="6"/>
      <c r="AM24027" s="6"/>
      <c r="AN24027" s="6"/>
      <c r="AO24027" s="6"/>
      <c r="AP24027" s="6"/>
      <c r="AQ24027" s="6"/>
      <c r="AR24027" s="6"/>
      <c r="AS24027" s="6"/>
      <c r="AT24027" s="6"/>
      <c r="AU24027" s="6"/>
      <c r="AV24027" s="6"/>
      <c r="AW24027" s="6"/>
      <c r="AX24027" s="6"/>
      <c r="AY24027" s="6"/>
      <c r="AZ24027" s="6"/>
      <c r="BA24027" s="6"/>
      <c r="BB24027" s="6"/>
      <c r="BC24027" s="6"/>
      <c r="BD24027" s="6"/>
      <c r="BE24027" s="6"/>
      <c r="BF24027" s="6"/>
      <c r="BG24027" s="6"/>
    </row>
    <row r="24028" spans="34:59" x14ac:dyDescent="0.25">
      <c r="AH24028" s="10"/>
      <c r="AI24028" s="6"/>
      <c r="AJ24028" s="10"/>
      <c r="AK24028" s="10"/>
      <c r="AL24028" s="10"/>
      <c r="AM24028" s="10"/>
      <c r="AN24028" s="10"/>
      <c r="AO24028" s="10"/>
      <c r="AP24028" s="10"/>
      <c r="AQ24028" s="10"/>
      <c r="AR24028" s="10"/>
      <c r="AS24028" s="10"/>
      <c r="AT24028" s="10"/>
      <c r="AU24028" s="10"/>
      <c r="AV24028" s="10"/>
      <c r="AW24028" s="10"/>
      <c r="AX24028" s="10"/>
      <c r="AY24028" s="10"/>
      <c r="AZ24028" s="10"/>
      <c r="BA24028" s="10"/>
      <c r="BB24028" s="10"/>
      <c r="BC24028" s="10"/>
      <c r="BD24028" s="10"/>
      <c r="BE24028" s="10"/>
      <c r="BF24028" s="10"/>
      <c r="BG24028" s="6"/>
    </row>
    <row r="24029" spans="34:59" x14ac:dyDescent="0.25">
      <c r="AH24029" s="6"/>
      <c r="AI24029" s="6"/>
      <c r="AJ24029" s="6"/>
      <c r="AK24029" s="6"/>
      <c r="AL24029" s="6"/>
      <c r="AM24029" s="6"/>
      <c r="AN24029" s="6"/>
      <c r="AO24029" s="6"/>
      <c r="AP24029" s="6"/>
      <c r="AQ24029" s="6"/>
      <c r="AR24029" s="6"/>
      <c r="AS24029" s="6"/>
      <c r="AT24029" s="6"/>
      <c r="AU24029" s="6"/>
      <c r="AV24029" s="6"/>
      <c r="AW24029" s="6"/>
      <c r="AX24029" s="6"/>
      <c r="AY24029" s="6"/>
      <c r="AZ24029" s="6"/>
      <c r="BA24029" s="6"/>
      <c r="BB24029" s="6"/>
      <c r="BC24029" s="6"/>
      <c r="BD24029" s="6"/>
      <c r="BE24029" s="6"/>
      <c r="BF24029" s="6"/>
      <c r="BG24029" s="10"/>
    </row>
    <row r="24030" spans="34:59" x14ac:dyDescent="0.25">
      <c r="AH24030" s="10"/>
      <c r="AI24030" s="6"/>
    </row>
    <row r="24031" spans="34:59" x14ac:dyDescent="0.25">
      <c r="AH24031" s="6"/>
      <c r="AI24031" s="6"/>
      <c r="AJ24031" s="6"/>
      <c r="AK24031" s="6"/>
      <c r="AL24031" s="6"/>
      <c r="AM24031" s="6"/>
      <c r="AN24031" s="6"/>
      <c r="AO24031" s="6"/>
      <c r="AP24031" s="6"/>
      <c r="AQ24031" s="6"/>
      <c r="AR24031" s="6"/>
      <c r="AS24031" s="6"/>
      <c r="AT24031" s="6"/>
      <c r="AU24031" s="6"/>
      <c r="AV24031" s="6"/>
      <c r="AW24031" s="6"/>
      <c r="AX24031" s="6"/>
      <c r="AY24031" s="6"/>
      <c r="AZ24031" s="6"/>
      <c r="BA24031" s="6"/>
      <c r="BB24031" s="6"/>
      <c r="BC24031" s="6"/>
      <c r="BD24031" s="6"/>
      <c r="BE24031" s="6"/>
      <c r="BF24031" s="6"/>
      <c r="BG24031" s="6"/>
    </row>
    <row r="24032" spans="34:59" x14ac:dyDescent="0.25">
      <c r="AH24032" s="10"/>
      <c r="AI24032" s="6"/>
      <c r="AJ24032" s="10"/>
      <c r="AK24032" s="10"/>
      <c r="AL24032" s="10"/>
      <c r="AM24032" s="10"/>
      <c r="AN24032" s="10"/>
      <c r="AO24032" s="10"/>
      <c r="AP24032" s="10"/>
      <c r="AQ24032" s="10"/>
      <c r="AR24032" s="10"/>
      <c r="AS24032" s="10"/>
      <c r="AT24032" s="10"/>
      <c r="AU24032" s="10"/>
      <c r="AV24032" s="10"/>
      <c r="AW24032" s="10"/>
      <c r="AX24032" s="10"/>
      <c r="AY24032" s="10"/>
      <c r="AZ24032" s="10"/>
      <c r="BA24032" s="10"/>
      <c r="BB24032" s="10"/>
      <c r="BC24032" s="10"/>
      <c r="BD24032" s="10"/>
      <c r="BE24032" s="10"/>
      <c r="BF24032" s="10"/>
      <c r="BG24032" s="6"/>
    </row>
    <row r="24033" spans="34:59" x14ac:dyDescent="0.25">
      <c r="AH24033" s="6"/>
      <c r="AI24033" s="6"/>
      <c r="AJ24033" s="6"/>
      <c r="AK24033" s="6"/>
      <c r="AL24033" s="6"/>
      <c r="AM24033" s="6"/>
      <c r="AN24033" s="6"/>
      <c r="AO24033" s="6"/>
      <c r="AP24033" s="6"/>
      <c r="AQ24033" s="6"/>
      <c r="AR24033" s="6"/>
      <c r="AS24033" s="6"/>
      <c r="AT24033" s="6"/>
      <c r="AU24033" s="6"/>
      <c r="AV24033" s="6"/>
      <c r="AW24033" s="6"/>
      <c r="AX24033" s="6"/>
      <c r="AY24033" s="6"/>
      <c r="AZ24033" s="6"/>
      <c r="BA24033" s="6"/>
      <c r="BB24033" s="6"/>
      <c r="BC24033" s="6"/>
      <c r="BD24033" s="6"/>
      <c r="BE24033" s="6"/>
      <c r="BF24033" s="6"/>
      <c r="BG24033" s="10"/>
    </row>
    <row r="24034" spans="34:59" x14ac:dyDescent="0.25">
      <c r="AH24034" s="10"/>
      <c r="AI24034" s="6"/>
    </row>
    <row r="24035" spans="34:59" x14ac:dyDescent="0.25">
      <c r="AH24035" s="6"/>
      <c r="AI24035" s="6"/>
      <c r="AJ24035" s="6"/>
      <c r="AK24035" s="6"/>
      <c r="AL24035" s="6"/>
      <c r="AM24035" s="6"/>
      <c r="AN24035" s="6"/>
      <c r="AO24035" s="6"/>
      <c r="AP24035" s="6"/>
      <c r="AQ24035" s="6"/>
      <c r="AR24035" s="6"/>
      <c r="AS24035" s="6"/>
      <c r="AT24035" s="6"/>
      <c r="AU24035" s="6"/>
      <c r="AV24035" s="6"/>
      <c r="AW24035" s="6"/>
      <c r="AX24035" s="6"/>
      <c r="AY24035" s="6"/>
      <c r="AZ24035" s="6"/>
      <c r="BA24035" s="6"/>
      <c r="BB24035" s="6"/>
      <c r="BC24035" s="6"/>
      <c r="BD24035" s="6"/>
      <c r="BE24035" s="6"/>
      <c r="BF24035" s="6"/>
      <c r="BG24035" s="6"/>
    </row>
    <row r="24036" spans="34:59" x14ac:dyDescent="0.25">
      <c r="AH24036" s="10"/>
      <c r="AI24036" s="6"/>
      <c r="AJ24036" s="10"/>
      <c r="AK24036" s="10"/>
      <c r="AL24036" s="10"/>
      <c r="AM24036" s="10"/>
      <c r="AN24036" s="10"/>
      <c r="AO24036" s="10"/>
      <c r="AP24036" s="10"/>
      <c r="AQ24036" s="10"/>
      <c r="AR24036" s="10"/>
      <c r="AS24036" s="10"/>
      <c r="AT24036" s="10"/>
      <c r="AU24036" s="10"/>
      <c r="AV24036" s="10"/>
      <c r="AW24036" s="10"/>
      <c r="AX24036" s="10"/>
      <c r="AY24036" s="10"/>
      <c r="AZ24036" s="10"/>
      <c r="BA24036" s="10"/>
      <c r="BB24036" s="10"/>
      <c r="BC24036" s="10"/>
      <c r="BD24036" s="10"/>
      <c r="BE24036" s="10"/>
      <c r="BF24036" s="10"/>
      <c r="BG24036" s="6"/>
    </row>
    <row r="24038" spans="34:59" x14ac:dyDescent="0.25">
      <c r="AH24038" s="10"/>
      <c r="AI24038" s="6"/>
    </row>
    <row r="24039" spans="34:59" x14ac:dyDescent="0.25">
      <c r="AH24039" s="6"/>
      <c r="AI24039" s="6"/>
      <c r="AJ24039" s="6"/>
      <c r="AK24039" s="6"/>
      <c r="AL24039" s="6"/>
      <c r="AM24039" s="6"/>
      <c r="AN24039" s="6"/>
      <c r="AO24039" s="6"/>
      <c r="AP24039" s="6"/>
      <c r="AQ24039" s="6"/>
      <c r="AR24039" s="6"/>
      <c r="AS24039" s="6"/>
      <c r="AT24039" s="6"/>
      <c r="AU24039" s="6"/>
      <c r="AV24039" s="6"/>
      <c r="AW24039" s="6"/>
      <c r="AX24039" s="6"/>
      <c r="AY24039" s="6"/>
      <c r="AZ24039" s="6"/>
      <c r="BA24039" s="6"/>
      <c r="BB24039" s="6"/>
      <c r="BC24039" s="6"/>
      <c r="BD24039" s="6"/>
      <c r="BE24039" s="6"/>
      <c r="BF24039" s="6"/>
      <c r="BG24039" s="6"/>
    </row>
    <row r="24040" spans="34:59" x14ac:dyDescent="0.25">
      <c r="AH24040" s="10"/>
      <c r="AI24040" s="6"/>
      <c r="AJ24040" s="10"/>
      <c r="AK24040" s="10"/>
      <c r="AL24040" s="10"/>
      <c r="AM24040" s="10"/>
      <c r="AN24040" s="10"/>
      <c r="AO24040" s="10"/>
      <c r="AP24040" s="10"/>
      <c r="AQ24040" s="10"/>
      <c r="AR24040" s="10"/>
      <c r="AS24040" s="10"/>
      <c r="AT24040" s="10"/>
      <c r="AU24040" s="10"/>
      <c r="AV24040" s="10"/>
      <c r="AW24040" s="10"/>
      <c r="AX24040" s="10"/>
      <c r="AY24040" s="10"/>
      <c r="AZ24040" s="10"/>
      <c r="BA24040" s="10"/>
      <c r="BB24040" s="10"/>
      <c r="BC24040" s="10"/>
      <c r="BD24040" s="10"/>
      <c r="BE24040" s="10"/>
      <c r="BF24040" s="10"/>
      <c r="BG24040" s="6"/>
    </row>
    <row r="24041" spans="34:59" x14ac:dyDescent="0.25">
      <c r="AH24041" s="6"/>
      <c r="AI24041" s="6"/>
      <c r="AJ24041" s="6"/>
      <c r="AK24041" s="6"/>
      <c r="AL24041" s="6"/>
      <c r="AM24041" s="6"/>
      <c r="AN24041" s="6"/>
      <c r="AO24041" s="6"/>
      <c r="AP24041" s="6"/>
      <c r="AQ24041" s="6"/>
      <c r="AR24041" s="6"/>
      <c r="AS24041" s="6"/>
      <c r="AT24041" s="6"/>
      <c r="AU24041" s="6"/>
      <c r="AV24041" s="6"/>
      <c r="AW24041" s="6"/>
      <c r="AX24041" s="6"/>
      <c r="AY24041" s="6"/>
      <c r="AZ24041" s="6"/>
      <c r="BA24041" s="6"/>
      <c r="BB24041" s="6"/>
      <c r="BC24041" s="6"/>
      <c r="BD24041" s="6"/>
      <c r="BE24041" s="6"/>
      <c r="BF24041" s="6"/>
      <c r="BG24041" s="10"/>
    </row>
    <row r="24042" spans="34:59" x14ac:dyDescent="0.25">
      <c r="AH24042" s="10"/>
      <c r="AI24042" s="6"/>
    </row>
    <row r="24043" spans="34:59" x14ac:dyDescent="0.25">
      <c r="AH24043" s="6"/>
      <c r="AI24043" s="6"/>
      <c r="AJ24043" s="6"/>
      <c r="AK24043" s="6"/>
      <c r="AL24043" s="6"/>
      <c r="AM24043" s="6"/>
      <c r="AN24043" s="6"/>
      <c r="AO24043" s="6"/>
      <c r="AP24043" s="6"/>
      <c r="AQ24043" s="6"/>
      <c r="AR24043" s="6"/>
      <c r="AS24043" s="6"/>
      <c r="AT24043" s="6"/>
      <c r="AU24043" s="6"/>
      <c r="AV24043" s="6"/>
      <c r="AW24043" s="6"/>
      <c r="AX24043" s="6"/>
      <c r="AY24043" s="6"/>
      <c r="AZ24043" s="6"/>
      <c r="BA24043" s="6"/>
      <c r="BB24043" s="6"/>
      <c r="BC24043" s="6"/>
      <c r="BD24043" s="6"/>
      <c r="BE24043" s="6"/>
      <c r="BF24043" s="6"/>
      <c r="BG24043" s="6"/>
    </row>
    <row r="24044" spans="34:59" x14ac:dyDescent="0.25">
      <c r="AH24044" s="10"/>
      <c r="AI24044" s="6"/>
      <c r="AJ24044" s="10"/>
      <c r="AK24044" s="10"/>
      <c r="AL24044" s="10"/>
      <c r="AM24044" s="10"/>
      <c r="AN24044" s="10"/>
      <c r="AO24044" s="10"/>
      <c r="AP24044" s="10"/>
      <c r="AQ24044" s="10"/>
      <c r="AR24044" s="10"/>
      <c r="AS24044" s="10"/>
      <c r="AT24044" s="10"/>
      <c r="AU24044" s="10"/>
      <c r="AV24044" s="10"/>
      <c r="AW24044" s="10"/>
      <c r="AX24044" s="10"/>
      <c r="AY24044" s="10"/>
      <c r="AZ24044" s="10"/>
      <c r="BA24044" s="10"/>
      <c r="BB24044" s="10"/>
      <c r="BC24044" s="10"/>
      <c r="BD24044" s="10"/>
      <c r="BE24044" s="10"/>
      <c r="BF24044" s="10"/>
      <c r="BG24044" s="6"/>
    </row>
    <row r="24045" spans="34:59" x14ac:dyDescent="0.25">
      <c r="AH24045" s="6"/>
      <c r="AI24045" s="6"/>
      <c r="AJ24045" s="6"/>
      <c r="AK24045" s="6"/>
      <c r="AL24045" s="6"/>
      <c r="AM24045" s="6"/>
      <c r="AN24045" s="6"/>
      <c r="AO24045" s="6"/>
      <c r="AP24045" s="6"/>
      <c r="AQ24045" s="6"/>
      <c r="AR24045" s="6"/>
      <c r="AS24045" s="6"/>
      <c r="AT24045" s="6"/>
      <c r="AU24045" s="6"/>
      <c r="AV24045" s="6"/>
      <c r="AW24045" s="6"/>
      <c r="AX24045" s="6"/>
      <c r="AY24045" s="6"/>
      <c r="AZ24045" s="6"/>
      <c r="BA24045" s="6"/>
      <c r="BB24045" s="6"/>
      <c r="BC24045" s="6"/>
      <c r="BD24045" s="6"/>
      <c r="BE24045" s="6"/>
      <c r="BF24045" s="6"/>
      <c r="BG24045" s="10"/>
    </row>
    <row r="24046" spans="34:59" x14ac:dyDescent="0.25">
      <c r="AH24046" s="10"/>
      <c r="AI24046" s="6"/>
    </row>
    <row r="24047" spans="34:59" x14ac:dyDescent="0.25">
      <c r="AH24047" s="6"/>
      <c r="AI24047" s="6"/>
      <c r="AJ24047" s="6"/>
      <c r="AK24047" s="6"/>
      <c r="AL24047" s="6"/>
      <c r="AM24047" s="6"/>
      <c r="AN24047" s="6"/>
      <c r="AO24047" s="6"/>
      <c r="AP24047" s="6"/>
      <c r="AQ24047" s="6"/>
      <c r="AR24047" s="6"/>
      <c r="AS24047" s="6"/>
      <c r="AT24047" s="6"/>
      <c r="AU24047" s="6"/>
      <c r="AV24047" s="6"/>
      <c r="AW24047" s="6"/>
      <c r="AX24047" s="6"/>
      <c r="AY24047" s="6"/>
      <c r="AZ24047" s="6"/>
      <c r="BA24047" s="6"/>
      <c r="BB24047" s="6"/>
      <c r="BC24047" s="6"/>
      <c r="BD24047" s="6"/>
      <c r="BE24047" s="6"/>
      <c r="BF24047" s="6"/>
      <c r="BG24047" s="6"/>
    </row>
    <row r="24048" spans="34:59" x14ac:dyDescent="0.25">
      <c r="AH24048" s="10"/>
      <c r="AI24048" s="6"/>
      <c r="AJ24048" s="10"/>
      <c r="AK24048" s="10"/>
      <c r="AL24048" s="10"/>
      <c r="AM24048" s="10"/>
      <c r="AN24048" s="10"/>
      <c r="AO24048" s="10"/>
      <c r="AP24048" s="10"/>
      <c r="AQ24048" s="10"/>
      <c r="AR24048" s="10"/>
      <c r="AS24048" s="10"/>
      <c r="AT24048" s="10"/>
      <c r="AU24048" s="10"/>
      <c r="AV24048" s="10"/>
      <c r="AW24048" s="10"/>
      <c r="AX24048" s="10"/>
      <c r="AY24048" s="10"/>
      <c r="AZ24048" s="10"/>
      <c r="BA24048" s="10"/>
      <c r="BB24048" s="10"/>
      <c r="BC24048" s="10"/>
      <c r="BD24048" s="10"/>
      <c r="BE24048" s="10"/>
      <c r="BF24048" s="10"/>
      <c r="BG24048" s="6"/>
    </row>
    <row r="24049" spans="34:59" x14ac:dyDescent="0.25">
      <c r="AH24049" s="6"/>
      <c r="AI24049" s="6"/>
      <c r="AJ24049" s="6"/>
      <c r="AK24049" s="6"/>
      <c r="AL24049" s="6"/>
      <c r="AM24049" s="6"/>
      <c r="AN24049" s="6"/>
      <c r="AO24049" s="6"/>
      <c r="AP24049" s="6"/>
      <c r="AQ24049" s="6"/>
      <c r="AR24049" s="6"/>
      <c r="AS24049" s="6"/>
      <c r="AT24049" s="6"/>
      <c r="AU24049" s="6"/>
      <c r="AV24049" s="6"/>
      <c r="AW24049" s="6"/>
      <c r="AX24049" s="6"/>
      <c r="AY24049" s="6"/>
      <c r="AZ24049" s="6"/>
      <c r="BA24049" s="6"/>
      <c r="BB24049" s="6"/>
      <c r="BC24049" s="6"/>
      <c r="BD24049" s="6"/>
      <c r="BE24049" s="6"/>
      <c r="BF24049" s="6"/>
      <c r="BG24049" s="10"/>
    </row>
    <row r="24050" spans="34:59" x14ac:dyDescent="0.25">
      <c r="AH24050" s="10"/>
      <c r="AI24050" s="6"/>
    </row>
    <row r="24051" spans="34:59" x14ac:dyDescent="0.25">
      <c r="AH24051" s="6"/>
      <c r="AI24051" s="6"/>
      <c r="AJ24051" s="6"/>
      <c r="AK24051" s="6"/>
      <c r="AL24051" s="6"/>
      <c r="AM24051" s="6"/>
      <c r="AN24051" s="6"/>
      <c r="AO24051" s="6"/>
      <c r="AP24051" s="6"/>
      <c r="AQ24051" s="6"/>
      <c r="AR24051" s="6"/>
      <c r="AS24051" s="6"/>
      <c r="AT24051" s="6"/>
      <c r="AU24051" s="6"/>
      <c r="AV24051" s="6"/>
      <c r="AW24051" s="6"/>
      <c r="AX24051" s="6"/>
      <c r="AY24051" s="6"/>
      <c r="AZ24051" s="6"/>
      <c r="BA24051" s="6"/>
      <c r="BB24051" s="6"/>
      <c r="BC24051" s="6"/>
      <c r="BD24051" s="6"/>
      <c r="BE24051" s="6"/>
      <c r="BF24051" s="6"/>
      <c r="BG24051" s="6"/>
    </row>
    <row r="24052" spans="34:59" x14ac:dyDescent="0.25">
      <c r="AH24052" s="10"/>
      <c r="AI24052" s="6"/>
      <c r="AJ24052" s="10"/>
      <c r="AK24052" s="10"/>
      <c r="AL24052" s="10"/>
      <c r="AM24052" s="10"/>
      <c r="AN24052" s="10"/>
      <c r="AO24052" s="10"/>
      <c r="AP24052" s="10"/>
      <c r="AQ24052" s="10"/>
      <c r="AR24052" s="10"/>
      <c r="AS24052" s="10"/>
      <c r="AT24052" s="10"/>
      <c r="AU24052" s="10"/>
      <c r="AV24052" s="10"/>
      <c r="AW24052" s="10"/>
      <c r="AX24052" s="10"/>
      <c r="AY24052" s="10"/>
      <c r="AZ24052" s="10"/>
      <c r="BA24052" s="10"/>
      <c r="BB24052" s="10"/>
      <c r="BC24052" s="10"/>
      <c r="BD24052" s="10"/>
      <c r="BE24052" s="10"/>
      <c r="BF24052" s="10"/>
      <c r="BG24052" s="6"/>
    </row>
    <row r="24054" spans="34:59" x14ac:dyDescent="0.25">
      <c r="AH24054" s="10"/>
      <c r="AI24054" s="6"/>
    </row>
    <row r="24055" spans="34:59" x14ac:dyDescent="0.25">
      <c r="AH24055" s="6"/>
      <c r="AI24055" s="6"/>
      <c r="AJ24055" s="6"/>
      <c r="AK24055" s="6"/>
      <c r="AL24055" s="6"/>
      <c r="AM24055" s="6"/>
      <c r="AN24055" s="6"/>
      <c r="AO24055" s="6"/>
      <c r="AP24055" s="6"/>
      <c r="AQ24055" s="6"/>
      <c r="AR24055" s="6"/>
      <c r="AS24055" s="6"/>
      <c r="AT24055" s="6"/>
      <c r="AU24055" s="6"/>
      <c r="AV24055" s="6"/>
      <c r="AW24055" s="6"/>
      <c r="AX24055" s="6"/>
      <c r="AY24055" s="6"/>
      <c r="AZ24055" s="6"/>
      <c r="BA24055" s="6"/>
      <c r="BB24055" s="6"/>
      <c r="BC24055" s="6"/>
      <c r="BD24055" s="6"/>
      <c r="BE24055" s="6"/>
      <c r="BF24055" s="6"/>
      <c r="BG24055" s="6"/>
    </row>
    <row r="24056" spans="34:59" x14ac:dyDescent="0.25">
      <c r="AH24056" s="10"/>
      <c r="AI24056" s="6"/>
      <c r="AJ24056" s="10"/>
      <c r="AK24056" s="10"/>
      <c r="AL24056" s="10"/>
      <c r="AM24056" s="10"/>
      <c r="AN24056" s="10"/>
      <c r="AO24056" s="10"/>
      <c r="AP24056" s="10"/>
      <c r="AQ24056" s="10"/>
      <c r="AR24056" s="10"/>
      <c r="AS24056" s="10"/>
      <c r="AT24056" s="10"/>
      <c r="AU24056" s="10"/>
      <c r="AV24056" s="10"/>
      <c r="AW24056" s="10"/>
      <c r="AX24056" s="10"/>
      <c r="AY24056" s="10"/>
      <c r="AZ24056" s="10"/>
      <c r="BA24056" s="10"/>
      <c r="BB24056" s="10"/>
      <c r="BC24056" s="10"/>
      <c r="BD24056" s="10"/>
      <c r="BE24056" s="10"/>
      <c r="BF24056" s="10"/>
      <c r="BG24056" s="6"/>
    </row>
    <row r="24057" spans="34:59" x14ac:dyDescent="0.25">
      <c r="AH24057" s="6"/>
      <c r="AI24057" s="6"/>
      <c r="AJ24057" s="6"/>
      <c r="AK24057" s="6"/>
      <c r="AL24057" s="6"/>
      <c r="AM24057" s="6"/>
      <c r="AN24057" s="6"/>
      <c r="AO24057" s="6"/>
      <c r="AP24057" s="6"/>
      <c r="AQ24057" s="6"/>
      <c r="AR24057" s="6"/>
      <c r="AS24057" s="6"/>
      <c r="AT24057" s="6"/>
      <c r="AU24057" s="6"/>
      <c r="AV24057" s="6"/>
      <c r="AW24057" s="6"/>
      <c r="AX24057" s="6"/>
      <c r="AY24057" s="6"/>
      <c r="AZ24057" s="6"/>
      <c r="BA24057" s="6"/>
      <c r="BB24057" s="6"/>
      <c r="BC24057" s="6"/>
      <c r="BD24057" s="6"/>
      <c r="BE24057" s="6"/>
      <c r="BF24057" s="6"/>
      <c r="BG24057" s="10"/>
    </row>
    <row r="24058" spans="34:59" x14ac:dyDescent="0.25">
      <c r="AH24058" s="10"/>
      <c r="AI24058" s="6"/>
    </row>
    <row r="24059" spans="34:59" x14ac:dyDescent="0.25">
      <c r="AH24059" s="6"/>
      <c r="AI24059" s="6"/>
      <c r="AJ24059" s="6"/>
      <c r="AK24059" s="6"/>
      <c r="AL24059" s="6"/>
      <c r="AM24059" s="6"/>
      <c r="AN24059" s="6"/>
      <c r="AO24059" s="6"/>
      <c r="AP24059" s="6"/>
      <c r="AQ24059" s="6"/>
      <c r="AR24059" s="6"/>
      <c r="AS24059" s="6"/>
      <c r="AT24059" s="6"/>
      <c r="AU24059" s="6"/>
      <c r="AV24059" s="6"/>
      <c r="AW24059" s="6"/>
      <c r="AX24059" s="6"/>
      <c r="AY24059" s="6"/>
      <c r="AZ24059" s="6"/>
      <c r="BA24059" s="6"/>
      <c r="BB24059" s="6"/>
      <c r="BC24059" s="6"/>
      <c r="BD24059" s="6"/>
      <c r="BE24059" s="6"/>
      <c r="BF24059" s="6"/>
      <c r="BG24059" s="6"/>
    </row>
    <row r="24060" spans="34:59" x14ac:dyDescent="0.25">
      <c r="AH24060" s="10"/>
      <c r="AI24060" s="6"/>
      <c r="AJ24060" s="10"/>
      <c r="AK24060" s="10"/>
      <c r="AL24060" s="10"/>
      <c r="AM24060" s="10"/>
      <c r="AN24060" s="10"/>
      <c r="AO24060" s="10"/>
      <c r="AP24060" s="10"/>
      <c r="AQ24060" s="10"/>
      <c r="AR24060" s="10"/>
      <c r="AS24060" s="10"/>
      <c r="AT24060" s="10"/>
      <c r="AU24060" s="10"/>
      <c r="AV24060" s="10"/>
      <c r="AW24060" s="10"/>
      <c r="AX24060" s="10"/>
      <c r="AY24060" s="10"/>
      <c r="AZ24060" s="10"/>
      <c r="BA24060" s="10"/>
      <c r="BB24060" s="10"/>
      <c r="BC24060" s="10"/>
      <c r="BD24060" s="10"/>
      <c r="BE24060" s="10"/>
      <c r="BF24060" s="10"/>
      <c r="BG24060" s="6"/>
    </row>
    <row r="24061" spans="34:59" x14ac:dyDescent="0.25">
      <c r="AH24061" s="6"/>
      <c r="AI24061" s="6"/>
      <c r="AJ24061" s="6"/>
      <c r="AK24061" s="6"/>
      <c r="AL24061" s="6"/>
      <c r="AM24061" s="6"/>
      <c r="AN24061" s="6"/>
      <c r="AO24061" s="6"/>
      <c r="AP24061" s="6"/>
      <c r="AQ24061" s="6"/>
      <c r="AR24061" s="6"/>
      <c r="AS24061" s="6"/>
      <c r="AT24061" s="6"/>
      <c r="AU24061" s="6"/>
      <c r="AV24061" s="6"/>
      <c r="AW24061" s="6"/>
      <c r="AX24061" s="6"/>
      <c r="AY24061" s="6"/>
      <c r="AZ24061" s="6"/>
      <c r="BA24061" s="6"/>
      <c r="BB24061" s="6"/>
      <c r="BC24061" s="6"/>
      <c r="BD24061" s="6"/>
      <c r="BE24061" s="6"/>
      <c r="BF24061" s="6"/>
      <c r="BG24061" s="10"/>
    </row>
    <row r="24062" spans="34:59" x14ac:dyDescent="0.25">
      <c r="AH24062" s="10"/>
      <c r="AI24062" s="6"/>
    </row>
    <row r="24063" spans="34:59" x14ac:dyDescent="0.25">
      <c r="AH24063" s="6"/>
      <c r="AI24063" s="6"/>
      <c r="AJ24063" s="6"/>
      <c r="AK24063" s="6"/>
      <c r="AL24063" s="6"/>
      <c r="AM24063" s="6"/>
      <c r="AN24063" s="6"/>
      <c r="AO24063" s="6"/>
      <c r="AP24063" s="6"/>
      <c r="AQ24063" s="6"/>
      <c r="AR24063" s="6"/>
      <c r="AS24063" s="6"/>
      <c r="AT24063" s="6"/>
      <c r="AU24063" s="6"/>
      <c r="AV24063" s="6"/>
      <c r="AW24063" s="6"/>
      <c r="AX24063" s="6"/>
      <c r="AY24063" s="6"/>
      <c r="AZ24063" s="6"/>
      <c r="BA24063" s="6"/>
      <c r="BB24063" s="6"/>
      <c r="BC24063" s="6"/>
      <c r="BD24063" s="6"/>
      <c r="BE24063" s="6"/>
      <c r="BF24063" s="6"/>
      <c r="BG24063" s="6"/>
    </row>
    <row r="24064" spans="34:59" x14ac:dyDescent="0.25">
      <c r="AH24064" s="10"/>
      <c r="AI24064" s="6"/>
      <c r="AJ24064" s="10"/>
      <c r="AK24064" s="10"/>
      <c r="AL24064" s="10"/>
      <c r="AM24064" s="10"/>
      <c r="AN24064" s="10"/>
      <c r="AO24064" s="10"/>
      <c r="AP24064" s="10"/>
      <c r="AQ24064" s="10"/>
      <c r="AR24064" s="10"/>
      <c r="AS24064" s="10"/>
      <c r="AT24064" s="10"/>
      <c r="AU24064" s="10"/>
      <c r="AV24064" s="10"/>
      <c r="AW24064" s="10"/>
      <c r="AX24064" s="10"/>
      <c r="AY24064" s="10"/>
      <c r="AZ24064" s="10"/>
      <c r="BA24064" s="10"/>
      <c r="BB24064" s="10"/>
      <c r="BC24064" s="10"/>
      <c r="BD24064" s="10"/>
      <c r="BE24064" s="10"/>
      <c r="BF24064" s="10"/>
      <c r="BG24064" s="6"/>
    </row>
    <row r="24065" spans="34:59" x14ac:dyDescent="0.25">
      <c r="AH24065" s="6"/>
      <c r="AI24065" s="6"/>
      <c r="AJ24065" s="6"/>
      <c r="AK24065" s="6"/>
      <c r="AL24065" s="6"/>
      <c r="AM24065" s="6"/>
      <c r="AN24065" s="6"/>
      <c r="AO24065" s="6"/>
      <c r="AP24065" s="6"/>
      <c r="AQ24065" s="6"/>
      <c r="AR24065" s="6"/>
      <c r="AS24065" s="6"/>
      <c r="AT24065" s="6"/>
      <c r="AU24065" s="6"/>
      <c r="AV24065" s="6"/>
      <c r="AW24065" s="6"/>
      <c r="AX24065" s="6"/>
      <c r="AY24065" s="6"/>
      <c r="AZ24065" s="6"/>
      <c r="BA24065" s="6"/>
      <c r="BB24065" s="6"/>
      <c r="BC24065" s="6"/>
      <c r="BD24065" s="6"/>
      <c r="BE24065" s="6"/>
      <c r="BF24065" s="6"/>
      <c r="BG24065" s="10"/>
    </row>
    <row r="24066" spans="34:59" x14ac:dyDescent="0.25">
      <c r="AH24066" s="10"/>
      <c r="AI24066" s="6"/>
    </row>
    <row r="24067" spans="34:59" x14ac:dyDescent="0.25">
      <c r="AH24067" s="6"/>
      <c r="AI24067" s="6"/>
      <c r="AJ24067" s="6"/>
      <c r="AK24067" s="6"/>
      <c r="AL24067" s="6"/>
      <c r="AM24067" s="6"/>
      <c r="AN24067" s="6"/>
      <c r="AO24067" s="6"/>
      <c r="AP24067" s="6"/>
      <c r="AQ24067" s="6"/>
      <c r="AR24067" s="6"/>
      <c r="AS24067" s="6"/>
      <c r="AT24067" s="6"/>
      <c r="AU24067" s="6"/>
      <c r="AV24067" s="6"/>
      <c r="AW24067" s="6"/>
      <c r="AX24067" s="6"/>
      <c r="AY24067" s="6"/>
      <c r="AZ24067" s="6"/>
      <c r="BA24067" s="6"/>
      <c r="BB24067" s="6"/>
      <c r="BC24067" s="6"/>
      <c r="BD24067" s="6"/>
      <c r="BE24067" s="6"/>
      <c r="BF24067" s="6"/>
      <c r="BG24067" s="6"/>
    </row>
    <row r="24068" spans="34:59" x14ac:dyDescent="0.25">
      <c r="AH24068" s="10"/>
      <c r="AI24068" s="6"/>
      <c r="AJ24068" s="10"/>
      <c r="AK24068" s="10"/>
      <c r="AL24068" s="10"/>
      <c r="AM24068" s="10"/>
      <c r="AN24068" s="10"/>
      <c r="AO24068" s="10"/>
      <c r="AP24068" s="10"/>
      <c r="AQ24068" s="10"/>
      <c r="AR24068" s="10"/>
      <c r="AS24068" s="10"/>
      <c r="AT24068" s="10"/>
      <c r="AU24068" s="10"/>
      <c r="AV24068" s="10"/>
      <c r="AW24068" s="10"/>
      <c r="AX24068" s="10"/>
      <c r="AY24068" s="10"/>
      <c r="AZ24068" s="10"/>
      <c r="BA24068" s="10"/>
      <c r="BB24068" s="10"/>
      <c r="BC24068" s="10"/>
      <c r="BD24068" s="10"/>
      <c r="BE24068" s="10"/>
      <c r="BF24068" s="10"/>
      <c r="BG24068" s="6"/>
    </row>
    <row r="24070" spans="34:59" x14ac:dyDescent="0.25">
      <c r="AH24070" s="10"/>
      <c r="AI24070" s="6"/>
    </row>
    <row r="24071" spans="34:59" x14ac:dyDescent="0.25">
      <c r="AH24071" s="6"/>
      <c r="AI24071" s="6"/>
      <c r="AJ24071" s="6"/>
      <c r="AK24071" s="6"/>
      <c r="AL24071" s="6"/>
      <c r="AM24071" s="6"/>
      <c r="AN24071" s="6"/>
      <c r="AO24071" s="6"/>
      <c r="AP24071" s="6"/>
      <c r="AQ24071" s="6"/>
      <c r="AR24071" s="6"/>
      <c r="AS24071" s="6"/>
      <c r="AT24071" s="6"/>
      <c r="AU24071" s="6"/>
      <c r="AV24071" s="6"/>
      <c r="AW24071" s="6"/>
      <c r="AX24071" s="6"/>
      <c r="AY24071" s="6"/>
      <c r="AZ24071" s="6"/>
      <c r="BA24071" s="6"/>
      <c r="BB24071" s="6"/>
      <c r="BC24071" s="6"/>
      <c r="BD24071" s="6"/>
      <c r="BE24071" s="6"/>
      <c r="BF24071" s="6"/>
      <c r="BG24071" s="6"/>
    </row>
    <row r="24072" spans="34:59" x14ac:dyDescent="0.25">
      <c r="AH24072" s="10"/>
      <c r="AI24072" s="6"/>
      <c r="AJ24072" s="10"/>
      <c r="AK24072" s="10"/>
      <c r="AL24072" s="10"/>
      <c r="AM24072" s="10"/>
      <c r="AN24072" s="10"/>
      <c r="AO24072" s="10"/>
      <c r="AP24072" s="10"/>
      <c r="AQ24072" s="10"/>
      <c r="AR24072" s="10"/>
      <c r="AS24072" s="10"/>
      <c r="AT24072" s="10"/>
      <c r="AU24072" s="10"/>
      <c r="AV24072" s="10"/>
      <c r="AW24072" s="10"/>
      <c r="AX24072" s="10"/>
      <c r="AY24072" s="10"/>
      <c r="AZ24072" s="10"/>
      <c r="BA24072" s="10"/>
      <c r="BB24072" s="10"/>
      <c r="BC24072" s="10"/>
      <c r="BD24072" s="10"/>
      <c r="BE24072" s="10"/>
      <c r="BF24072" s="10"/>
      <c r="BG24072" s="6"/>
    </row>
    <row r="24073" spans="34:59" x14ac:dyDescent="0.25">
      <c r="AH24073" s="6"/>
      <c r="AI24073" s="6"/>
      <c r="AJ24073" s="6"/>
      <c r="AK24073" s="6"/>
      <c r="AL24073" s="6"/>
      <c r="AM24073" s="6"/>
      <c r="AN24073" s="6"/>
      <c r="AO24073" s="6"/>
      <c r="AP24073" s="6"/>
      <c r="AQ24073" s="6"/>
      <c r="AR24073" s="6"/>
      <c r="AS24073" s="6"/>
      <c r="AT24073" s="6"/>
      <c r="AU24073" s="6"/>
      <c r="AV24073" s="6"/>
      <c r="AW24073" s="6"/>
      <c r="AX24073" s="6"/>
      <c r="AY24073" s="6"/>
      <c r="AZ24073" s="6"/>
      <c r="BA24073" s="6"/>
      <c r="BB24073" s="6"/>
      <c r="BC24073" s="6"/>
      <c r="BD24073" s="6"/>
      <c r="BE24073" s="6"/>
      <c r="BF24073" s="6"/>
      <c r="BG24073" s="10"/>
    </row>
    <row r="24074" spans="34:59" x14ac:dyDescent="0.25">
      <c r="AH24074" s="10"/>
      <c r="AI24074" s="6"/>
    </row>
    <row r="24075" spans="34:59" x14ac:dyDescent="0.25">
      <c r="AH24075" s="6"/>
      <c r="AI24075" s="6"/>
      <c r="AJ24075" s="6"/>
      <c r="AK24075" s="6"/>
      <c r="AL24075" s="6"/>
      <c r="AM24075" s="6"/>
      <c r="AN24075" s="6"/>
      <c r="AO24075" s="6"/>
      <c r="AP24075" s="6"/>
      <c r="AQ24075" s="6"/>
      <c r="AR24075" s="6"/>
      <c r="AS24075" s="6"/>
      <c r="AT24075" s="6"/>
      <c r="AU24075" s="6"/>
      <c r="AV24075" s="6"/>
      <c r="AW24075" s="6"/>
      <c r="AX24075" s="6"/>
      <c r="AY24075" s="6"/>
      <c r="AZ24075" s="6"/>
      <c r="BA24075" s="6"/>
      <c r="BB24075" s="6"/>
      <c r="BC24075" s="6"/>
      <c r="BD24075" s="6"/>
      <c r="BE24075" s="6"/>
      <c r="BF24075" s="6"/>
      <c r="BG24075" s="6"/>
    </row>
    <row r="24076" spans="34:59" x14ac:dyDescent="0.25">
      <c r="AH24076" s="10"/>
      <c r="AI24076" s="6"/>
      <c r="AJ24076" s="10"/>
      <c r="AK24076" s="10"/>
      <c r="AL24076" s="10"/>
      <c r="AM24076" s="10"/>
      <c r="AN24076" s="10"/>
      <c r="AO24076" s="10"/>
      <c r="AP24076" s="10"/>
      <c r="AQ24076" s="10"/>
      <c r="AR24076" s="10"/>
      <c r="AS24076" s="10"/>
      <c r="AT24076" s="10"/>
      <c r="AU24076" s="10"/>
      <c r="AV24076" s="10"/>
      <c r="AW24076" s="10"/>
      <c r="AX24076" s="10"/>
      <c r="AY24076" s="10"/>
      <c r="AZ24076" s="10"/>
      <c r="BA24076" s="10"/>
      <c r="BB24076" s="10"/>
      <c r="BC24076" s="10"/>
      <c r="BD24076" s="10"/>
      <c r="BE24076" s="10"/>
      <c r="BF24076" s="10"/>
      <c r="BG24076" s="6"/>
    </row>
    <row r="24077" spans="34:59" x14ac:dyDescent="0.25">
      <c r="AH24077" s="6"/>
      <c r="AI24077" s="6"/>
      <c r="AJ24077" s="6"/>
      <c r="AK24077" s="6"/>
      <c r="AL24077" s="6"/>
      <c r="AM24077" s="6"/>
      <c r="AN24077" s="6"/>
      <c r="AO24077" s="6"/>
      <c r="AP24077" s="6"/>
      <c r="AQ24077" s="6"/>
      <c r="AR24077" s="6"/>
      <c r="AS24077" s="6"/>
      <c r="AT24077" s="6"/>
      <c r="AU24077" s="6"/>
      <c r="AV24077" s="6"/>
      <c r="AW24077" s="6"/>
      <c r="AX24077" s="6"/>
      <c r="AY24077" s="6"/>
      <c r="AZ24077" s="6"/>
      <c r="BA24077" s="6"/>
      <c r="BB24077" s="6"/>
      <c r="BC24077" s="6"/>
      <c r="BD24077" s="6"/>
      <c r="BE24077" s="6"/>
      <c r="BF24077" s="6"/>
      <c r="BG24077" s="10"/>
    </row>
    <row r="24078" spans="34:59" x14ac:dyDescent="0.25">
      <c r="AH24078" s="10"/>
      <c r="AI24078" s="6"/>
    </row>
    <row r="24079" spans="34:59" x14ac:dyDescent="0.25">
      <c r="AH24079" s="6"/>
      <c r="AI24079" s="6"/>
      <c r="AJ24079" s="6"/>
      <c r="AK24079" s="6"/>
      <c r="AL24079" s="6"/>
      <c r="AM24079" s="6"/>
      <c r="AN24079" s="6"/>
      <c r="AO24079" s="6"/>
      <c r="AP24079" s="6"/>
      <c r="AQ24079" s="6"/>
      <c r="AR24079" s="6"/>
      <c r="AS24079" s="6"/>
      <c r="AT24079" s="6"/>
      <c r="AU24079" s="6"/>
      <c r="AV24079" s="6"/>
      <c r="AW24079" s="6"/>
      <c r="AX24079" s="6"/>
      <c r="AY24079" s="6"/>
      <c r="AZ24079" s="6"/>
      <c r="BA24079" s="6"/>
      <c r="BB24079" s="6"/>
      <c r="BC24079" s="6"/>
      <c r="BD24079" s="6"/>
      <c r="BE24079" s="6"/>
      <c r="BF24079" s="6"/>
      <c r="BG24079" s="6"/>
    </row>
    <row r="24080" spans="34:59" x14ac:dyDescent="0.25">
      <c r="AH24080" s="10"/>
      <c r="AI24080" s="6"/>
      <c r="AJ24080" s="10"/>
      <c r="AK24080" s="10"/>
      <c r="AL24080" s="10"/>
      <c r="AM24080" s="10"/>
      <c r="AN24080" s="10"/>
      <c r="AO24080" s="10"/>
      <c r="AP24080" s="10"/>
      <c r="AQ24080" s="10"/>
      <c r="AR24080" s="10"/>
      <c r="AS24080" s="10"/>
      <c r="AT24080" s="10"/>
      <c r="AU24080" s="10"/>
      <c r="AV24080" s="10"/>
      <c r="AW24080" s="10"/>
      <c r="AX24080" s="10"/>
      <c r="AY24080" s="10"/>
      <c r="AZ24080" s="10"/>
      <c r="BA24080" s="10"/>
      <c r="BB24080" s="10"/>
      <c r="BC24080" s="10"/>
      <c r="BD24080" s="10"/>
      <c r="BE24080" s="10"/>
      <c r="BF24080" s="10"/>
      <c r="BG24080" s="6"/>
    </row>
    <row r="24081" spans="34:59" x14ac:dyDescent="0.25">
      <c r="AH24081" s="6"/>
      <c r="AI24081" s="6"/>
      <c r="AJ24081" s="6"/>
      <c r="AK24081" s="6"/>
      <c r="AL24081" s="6"/>
      <c r="AM24081" s="6"/>
      <c r="AN24081" s="6"/>
      <c r="AO24081" s="6"/>
      <c r="AP24081" s="6"/>
      <c r="AQ24081" s="6"/>
      <c r="AR24081" s="6"/>
      <c r="AS24081" s="6"/>
      <c r="AT24081" s="6"/>
      <c r="AU24081" s="6"/>
      <c r="AV24081" s="6"/>
      <c r="AW24081" s="6"/>
      <c r="AX24081" s="6"/>
      <c r="AY24081" s="6"/>
      <c r="AZ24081" s="6"/>
      <c r="BA24081" s="6"/>
      <c r="BB24081" s="6"/>
      <c r="BC24081" s="6"/>
      <c r="BD24081" s="6"/>
      <c r="BE24081" s="6"/>
      <c r="BF24081" s="6"/>
      <c r="BG24081" s="10"/>
    </row>
    <row r="24082" spans="34:59" x14ac:dyDescent="0.25">
      <c r="AH24082" s="10"/>
      <c r="AI24082" s="6"/>
    </row>
    <row r="24083" spans="34:59" x14ac:dyDescent="0.25">
      <c r="AH24083" s="6"/>
      <c r="AI24083" s="6"/>
      <c r="AJ24083" s="6"/>
      <c r="AK24083" s="6"/>
      <c r="AL24083" s="6"/>
      <c r="AM24083" s="6"/>
      <c r="AN24083" s="6"/>
      <c r="AO24083" s="6"/>
      <c r="AP24083" s="6"/>
      <c r="AQ24083" s="6"/>
      <c r="AR24083" s="6"/>
      <c r="AS24083" s="6"/>
      <c r="AT24083" s="6"/>
      <c r="AU24083" s="6"/>
      <c r="AV24083" s="6"/>
      <c r="AW24083" s="6"/>
      <c r="AX24083" s="6"/>
      <c r="AY24083" s="6"/>
      <c r="AZ24083" s="6"/>
      <c r="BA24083" s="6"/>
      <c r="BB24083" s="6"/>
      <c r="BC24083" s="6"/>
      <c r="BD24083" s="6"/>
      <c r="BE24083" s="6"/>
      <c r="BF24083" s="6"/>
      <c r="BG24083" s="6"/>
    </row>
    <row r="24084" spans="34:59" x14ac:dyDescent="0.25">
      <c r="AH24084" s="10"/>
      <c r="AI24084" s="6"/>
      <c r="AJ24084" s="10"/>
      <c r="AK24084" s="10"/>
      <c r="AL24084" s="10"/>
      <c r="AM24084" s="10"/>
      <c r="AN24084" s="10"/>
      <c r="AO24084" s="10"/>
      <c r="AP24084" s="10"/>
      <c r="AQ24084" s="10"/>
      <c r="AR24084" s="10"/>
      <c r="AS24084" s="10"/>
      <c r="AT24084" s="10"/>
      <c r="AU24084" s="10"/>
      <c r="AV24084" s="10"/>
      <c r="AW24084" s="10"/>
      <c r="AX24084" s="10"/>
      <c r="AY24084" s="10"/>
      <c r="AZ24084" s="10"/>
      <c r="BA24084" s="10"/>
      <c r="BB24084" s="10"/>
      <c r="BC24084" s="10"/>
      <c r="BD24084" s="10"/>
      <c r="BE24084" s="10"/>
      <c r="BF24084" s="10"/>
      <c r="BG24084" s="6"/>
    </row>
    <row r="24086" spans="34:59" x14ac:dyDescent="0.25">
      <c r="AH24086" s="10"/>
      <c r="AI24086" s="6"/>
    </row>
    <row r="24087" spans="34:59" x14ac:dyDescent="0.25">
      <c r="AH24087" s="6"/>
      <c r="AI24087" s="6"/>
      <c r="AJ24087" s="6"/>
      <c r="AK24087" s="6"/>
      <c r="AL24087" s="6"/>
      <c r="AM24087" s="6"/>
      <c r="AN24087" s="6"/>
      <c r="AO24087" s="6"/>
      <c r="AP24087" s="6"/>
      <c r="AQ24087" s="6"/>
      <c r="AR24087" s="6"/>
      <c r="AS24087" s="6"/>
      <c r="AT24087" s="6"/>
      <c r="AU24087" s="6"/>
      <c r="AV24087" s="6"/>
      <c r="AW24087" s="6"/>
      <c r="AX24087" s="6"/>
      <c r="AY24087" s="6"/>
      <c r="AZ24087" s="6"/>
      <c r="BA24087" s="6"/>
      <c r="BB24087" s="6"/>
      <c r="BC24087" s="6"/>
      <c r="BD24087" s="6"/>
      <c r="BE24087" s="6"/>
      <c r="BF24087" s="6"/>
      <c r="BG24087" s="6"/>
    </row>
    <row r="24088" spans="34:59" x14ac:dyDescent="0.25">
      <c r="AH24088" s="10"/>
      <c r="AI24088" s="6"/>
      <c r="AJ24088" s="10"/>
      <c r="AK24088" s="10"/>
      <c r="AL24088" s="10"/>
      <c r="AM24088" s="10"/>
      <c r="AN24088" s="10"/>
      <c r="AO24088" s="10"/>
      <c r="AP24088" s="10"/>
      <c r="AQ24088" s="10"/>
      <c r="AR24088" s="10"/>
      <c r="AS24088" s="10"/>
      <c r="AT24088" s="10"/>
      <c r="AU24088" s="10"/>
      <c r="AV24088" s="10"/>
      <c r="AW24088" s="10"/>
      <c r="AX24088" s="10"/>
      <c r="AY24088" s="10"/>
      <c r="AZ24088" s="10"/>
      <c r="BA24088" s="10"/>
      <c r="BB24088" s="10"/>
      <c r="BC24088" s="10"/>
      <c r="BD24088" s="10"/>
      <c r="BE24088" s="10"/>
      <c r="BF24088" s="10"/>
      <c r="BG24088" s="6"/>
    </row>
    <row r="24089" spans="34:59" x14ac:dyDescent="0.25">
      <c r="AH24089" s="6"/>
      <c r="AI24089" s="6"/>
      <c r="AJ24089" s="6"/>
      <c r="AK24089" s="6"/>
      <c r="AL24089" s="6"/>
      <c r="AM24089" s="6"/>
      <c r="AN24089" s="6"/>
      <c r="AO24089" s="6"/>
      <c r="AP24089" s="6"/>
      <c r="AQ24089" s="6"/>
      <c r="AR24089" s="6"/>
      <c r="AS24089" s="6"/>
      <c r="AT24089" s="6"/>
      <c r="AU24089" s="6"/>
      <c r="AV24089" s="6"/>
      <c r="AW24089" s="6"/>
      <c r="AX24089" s="6"/>
      <c r="AY24089" s="6"/>
      <c r="AZ24089" s="6"/>
      <c r="BA24089" s="6"/>
      <c r="BB24089" s="6"/>
      <c r="BC24089" s="6"/>
      <c r="BD24089" s="6"/>
      <c r="BE24089" s="6"/>
      <c r="BF24089" s="6"/>
      <c r="BG24089" s="10"/>
    </row>
    <row r="24090" spans="34:59" x14ac:dyDescent="0.25">
      <c r="AH24090" s="10"/>
      <c r="AI24090" s="6"/>
    </row>
    <row r="24091" spans="34:59" x14ac:dyDescent="0.25">
      <c r="AH24091" s="6"/>
      <c r="AI24091" s="6"/>
      <c r="AJ24091" s="6"/>
      <c r="AK24091" s="6"/>
      <c r="AL24091" s="6"/>
      <c r="AM24091" s="6"/>
      <c r="AN24091" s="6"/>
      <c r="AO24091" s="6"/>
      <c r="AP24091" s="6"/>
      <c r="AQ24091" s="6"/>
      <c r="AR24091" s="6"/>
      <c r="AS24091" s="6"/>
      <c r="AT24091" s="6"/>
      <c r="AU24091" s="6"/>
      <c r="AV24091" s="6"/>
      <c r="AW24091" s="6"/>
      <c r="AX24091" s="6"/>
      <c r="AY24091" s="6"/>
      <c r="AZ24091" s="6"/>
      <c r="BA24091" s="6"/>
      <c r="BB24091" s="6"/>
      <c r="BC24091" s="6"/>
      <c r="BD24091" s="6"/>
      <c r="BE24091" s="6"/>
      <c r="BF24091" s="6"/>
      <c r="BG24091" s="6"/>
    </row>
    <row r="24092" spans="34:59" x14ac:dyDescent="0.25">
      <c r="AH24092" s="10"/>
      <c r="AI24092" s="6"/>
      <c r="AJ24092" s="10"/>
      <c r="AK24092" s="10"/>
      <c r="AL24092" s="10"/>
      <c r="AM24092" s="10"/>
      <c r="AN24092" s="10"/>
      <c r="AO24092" s="10"/>
      <c r="AP24092" s="10"/>
      <c r="AQ24092" s="10"/>
      <c r="AR24092" s="10"/>
      <c r="AS24092" s="10"/>
      <c r="AT24092" s="10"/>
      <c r="AU24092" s="10"/>
      <c r="AV24092" s="10"/>
      <c r="AW24092" s="10"/>
      <c r="AX24092" s="10"/>
      <c r="AY24092" s="10"/>
      <c r="AZ24092" s="10"/>
      <c r="BA24092" s="10"/>
      <c r="BB24092" s="10"/>
      <c r="BC24092" s="10"/>
      <c r="BD24092" s="10"/>
      <c r="BE24092" s="10"/>
      <c r="BF24092" s="10"/>
      <c r="BG24092" s="6"/>
    </row>
    <row r="24093" spans="34:59" x14ac:dyDescent="0.25">
      <c r="AH24093" s="6"/>
      <c r="AI24093" s="6"/>
      <c r="AJ24093" s="6"/>
      <c r="AK24093" s="6"/>
      <c r="AL24093" s="6"/>
      <c r="AM24093" s="6"/>
      <c r="AN24093" s="6"/>
      <c r="AO24093" s="6"/>
      <c r="AP24093" s="6"/>
      <c r="AQ24093" s="6"/>
      <c r="AR24093" s="6"/>
      <c r="AS24093" s="6"/>
      <c r="AT24093" s="6"/>
      <c r="AU24093" s="6"/>
      <c r="AV24093" s="6"/>
      <c r="AW24093" s="6"/>
      <c r="AX24093" s="6"/>
      <c r="AY24093" s="6"/>
      <c r="AZ24093" s="6"/>
      <c r="BA24093" s="6"/>
      <c r="BB24093" s="6"/>
      <c r="BC24093" s="6"/>
      <c r="BD24093" s="6"/>
      <c r="BE24093" s="6"/>
      <c r="BF24093" s="6"/>
      <c r="BG24093" s="10"/>
    </row>
    <row r="24094" spans="34:59" x14ac:dyDescent="0.25">
      <c r="AH24094" s="10"/>
      <c r="AI24094" s="6"/>
    </row>
    <row r="24095" spans="34:59" x14ac:dyDescent="0.25">
      <c r="AH24095" s="6"/>
      <c r="AI24095" s="6"/>
      <c r="AJ24095" s="6"/>
      <c r="AK24095" s="6"/>
      <c r="AL24095" s="6"/>
      <c r="AM24095" s="6"/>
      <c r="AN24095" s="6"/>
      <c r="AO24095" s="6"/>
      <c r="AP24095" s="6"/>
      <c r="AQ24095" s="6"/>
      <c r="AR24095" s="6"/>
      <c r="AS24095" s="6"/>
      <c r="AT24095" s="6"/>
      <c r="AU24095" s="6"/>
      <c r="AV24095" s="6"/>
      <c r="AW24095" s="6"/>
      <c r="AX24095" s="6"/>
      <c r="AY24095" s="6"/>
      <c r="AZ24095" s="6"/>
      <c r="BA24095" s="6"/>
      <c r="BB24095" s="6"/>
      <c r="BC24095" s="6"/>
      <c r="BD24095" s="6"/>
      <c r="BE24095" s="6"/>
      <c r="BF24095" s="6"/>
      <c r="BG24095" s="6"/>
    </row>
    <row r="24096" spans="34:59" x14ac:dyDescent="0.25">
      <c r="AH24096" s="10"/>
      <c r="AI24096" s="6"/>
      <c r="AJ24096" s="10"/>
      <c r="AK24096" s="10"/>
      <c r="AL24096" s="10"/>
      <c r="AM24096" s="10"/>
      <c r="AN24096" s="10"/>
      <c r="AO24096" s="10"/>
      <c r="AP24096" s="10"/>
      <c r="AQ24096" s="10"/>
      <c r="AR24096" s="10"/>
      <c r="AS24096" s="10"/>
      <c r="AT24096" s="10"/>
      <c r="AU24096" s="10"/>
      <c r="AV24096" s="10"/>
      <c r="AW24096" s="10"/>
      <c r="AX24096" s="10"/>
      <c r="AY24096" s="10"/>
      <c r="AZ24096" s="10"/>
      <c r="BA24096" s="10"/>
      <c r="BB24096" s="10"/>
      <c r="BC24096" s="10"/>
      <c r="BD24096" s="10"/>
      <c r="BE24096" s="10"/>
      <c r="BF24096" s="10"/>
      <c r="BG24096" s="6"/>
    </row>
    <row r="24097" spans="34:59" x14ac:dyDescent="0.25">
      <c r="AH24097" s="6"/>
      <c r="AI24097" s="6"/>
      <c r="AJ24097" s="6"/>
      <c r="AK24097" s="6"/>
      <c r="AL24097" s="6"/>
      <c r="AM24097" s="6"/>
      <c r="AN24097" s="6"/>
      <c r="AO24097" s="6"/>
      <c r="AP24097" s="6"/>
      <c r="AQ24097" s="6"/>
      <c r="AR24097" s="6"/>
      <c r="AS24097" s="6"/>
      <c r="AT24097" s="6"/>
      <c r="AU24097" s="6"/>
      <c r="AV24097" s="6"/>
      <c r="AW24097" s="6"/>
      <c r="AX24097" s="6"/>
      <c r="AY24097" s="6"/>
      <c r="AZ24097" s="6"/>
      <c r="BA24097" s="6"/>
      <c r="BB24097" s="6"/>
      <c r="BC24097" s="6"/>
      <c r="BD24097" s="6"/>
      <c r="BE24097" s="6"/>
      <c r="BF24097" s="6"/>
      <c r="BG24097" s="10"/>
    </row>
    <row r="24098" spans="34:59" x14ac:dyDescent="0.25">
      <c r="AH24098" s="10"/>
      <c r="AI24098" s="6"/>
    </row>
    <row r="24099" spans="34:59" x14ac:dyDescent="0.25">
      <c r="AH24099" s="6"/>
      <c r="AI24099" s="6"/>
      <c r="AJ24099" s="6"/>
      <c r="AK24099" s="6"/>
      <c r="AL24099" s="6"/>
      <c r="AM24099" s="6"/>
      <c r="AN24099" s="6"/>
      <c r="AO24099" s="6"/>
      <c r="AP24099" s="6"/>
      <c r="AQ24099" s="6"/>
      <c r="AR24099" s="6"/>
      <c r="AS24099" s="6"/>
      <c r="AT24099" s="6"/>
      <c r="AU24099" s="6"/>
      <c r="AV24099" s="6"/>
      <c r="AW24099" s="6"/>
      <c r="AX24099" s="6"/>
      <c r="AY24099" s="6"/>
      <c r="AZ24099" s="6"/>
      <c r="BA24099" s="6"/>
      <c r="BB24099" s="6"/>
      <c r="BC24099" s="6"/>
      <c r="BD24099" s="6"/>
      <c r="BE24099" s="6"/>
      <c r="BF24099" s="6"/>
      <c r="BG24099" s="6"/>
    </row>
    <row r="24100" spans="34:59" x14ac:dyDescent="0.25">
      <c r="AH24100" s="10"/>
      <c r="AI24100" s="6"/>
      <c r="AJ24100" s="10"/>
      <c r="AK24100" s="10"/>
      <c r="AL24100" s="10"/>
      <c r="AM24100" s="10"/>
      <c r="AN24100" s="10"/>
      <c r="AO24100" s="10"/>
      <c r="AP24100" s="10"/>
      <c r="AQ24100" s="10"/>
      <c r="AR24100" s="10"/>
      <c r="AS24100" s="10"/>
      <c r="AT24100" s="10"/>
      <c r="AU24100" s="10"/>
      <c r="AV24100" s="10"/>
      <c r="AW24100" s="10"/>
      <c r="AX24100" s="10"/>
      <c r="AY24100" s="10"/>
      <c r="AZ24100" s="10"/>
      <c r="BA24100" s="10"/>
      <c r="BB24100" s="10"/>
      <c r="BC24100" s="10"/>
      <c r="BD24100" s="10"/>
      <c r="BE24100" s="10"/>
      <c r="BF24100" s="10"/>
      <c r="BG24100" s="6"/>
    </row>
    <row r="24102" spans="34:59" x14ac:dyDescent="0.25">
      <c r="AH24102" s="10"/>
      <c r="AI24102" s="6"/>
    </row>
    <row r="24103" spans="34:59" x14ac:dyDescent="0.25">
      <c r="AH24103" s="6"/>
      <c r="AI24103" s="6"/>
      <c r="AJ24103" s="6"/>
      <c r="AK24103" s="6"/>
      <c r="AL24103" s="6"/>
      <c r="AM24103" s="6"/>
      <c r="AN24103" s="6"/>
      <c r="AO24103" s="6"/>
      <c r="AP24103" s="6"/>
      <c r="AQ24103" s="6"/>
      <c r="AR24103" s="6"/>
      <c r="AS24103" s="6"/>
      <c r="AT24103" s="6"/>
      <c r="AU24103" s="6"/>
      <c r="AV24103" s="6"/>
      <c r="AW24103" s="6"/>
      <c r="AX24103" s="6"/>
      <c r="AY24103" s="6"/>
      <c r="AZ24103" s="6"/>
      <c r="BA24103" s="6"/>
      <c r="BB24103" s="6"/>
      <c r="BC24103" s="6"/>
      <c r="BD24103" s="6"/>
      <c r="BE24103" s="6"/>
      <c r="BF24103" s="6"/>
      <c r="BG24103" s="6"/>
    </row>
    <row r="24104" spans="34:59" x14ac:dyDescent="0.25">
      <c r="AH24104" s="10"/>
      <c r="AI24104" s="6"/>
      <c r="AJ24104" s="10"/>
      <c r="AK24104" s="10"/>
      <c r="AL24104" s="10"/>
      <c r="AM24104" s="10"/>
      <c r="AN24104" s="10"/>
      <c r="AO24104" s="10"/>
      <c r="AP24104" s="10"/>
      <c r="AQ24104" s="10"/>
      <c r="AR24104" s="10"/>
      <c r="AS24104" s="10"/>
      <c r="AT24104" s="10"/>
      <c r="AU24104" s="10"/>
      <c r="AV24104" s="10"/>
      <c r="AW24104" s="10"/>
      <c r="AX24104" s="10"/>
      <c r="AY24104" s="10"/>
      <c r="AZ24104" s="10"/>
      <c r="BA24104" s="10"/>
      <c r="BB24104" s="10"/>
      <c r="BC24104" s="10"/>
      <c r="BD24104" s="10"/>
      <c r="BE24104" s="10"/>
      <c r="BF24104" s="10"/>
      <c r="BG24104" s="6"/>
    </row>
    <row r="24105" spans="34:59" x14ac:dyDescent="0.25">
      <c r="AH24105" s="6"/>
      <c r="AI24105" s="6"/>
      <c r="AJ24105" s="6"/>
      <c r="AK24105" s="6"/>
      <c r="AL24105" s="6"/>
      <c r="AM24105" s="6"/>
      <c r="AN24105" s="6"/>
      <c r="AO24105" s="6"/>
      <c r="AP24105" s="6"/>
      <c r="AQ24105" s="6"/>
      <c r="AR24105" s="6"/>
      <c r="AS24105" s="6"/>
      <c r="AT24105" s="6"/>
      <c r="AU24105" s="6"/>
      <c r="AV24105" s="6"/>
      <c r="AW24105" s="6"/>
      <c r="AX24105" s="6"/>
      <c r="AY24105" s="6"/>
      <c r="AZ24105" s="6"/>
      <c r="BA24105" s="6"/>
      <c r="BB24105" s="6"/>
      <c r="BC24105" s="6"/>
      <c r="BD24105" s="6"/>
      <c r="BE24105" s="6"/>
      <c r="BF24105" s="6"/>
      <c r="BG24105" s="10"/>
    </row>
    <row r="24106" spans="34:59" x14ac:dyDescent="0.25">
      <c r="AH24106" s="10"/>
      <c r="AI24106" s="6"/>
    </row>
    <row r="24107" spans="34:59" x14ac:dyDescent="0.25">
      <c r="AH24107" s="6"/>
      <c r="AI24107" s="6"/>
      <c r="AJ24107" s="6"/>
      <c r="AK24107" s="6"/>
      <c r="AL24107" s="6"/>
      <c r="AM24107" s="6"/>
      <c r="AN24107" s="6"/>
      <c r="AO24107" s="6"/>
      <c r="AP24107" s="6"/>
      <c r="AQ24107" s="6"/>
      <c r="AR24107" s="6"/>
      <c r="AS24107" s="6"/>
      <c r="AT24107" s="6"/>
      <c r="AU24107" s="6"/>
      <c r="AV24107" s="6"/>
      <c r="AW24107" s="6"/>
      <c r="AX24107" s="6"/>
      <c r="AY24107" s="6"/>
      <c r="AZ24107" s="6"/>
      <c r="BA24107" s="6"/>
      <c r="BB24107" s="6"/>
      <c r="BC24107" s="6"/>
      <c r="BD24107" s="6"/>
      <c r="BE24107" s="6"/>
      <c r="BF24107" s="6"/>
      <c r="BG24107" s="6"/>
    </row>
    <row r="24108" spans="34:59" x14ac:dyDescent="0.25">
      <c r="AH24108" s="10"/>
      <c r="AI24108" s="6"/>
      <c r="AJ24108" s="10"/>
      <c r="AK24108" s="10"/>
      <c r="AL24108" s="10"/>
      <c r="AM24108" s="10"/>
      <c r="AN24108" s="10"/>
      <c r="AO24108" s="10"/>
      <c r="AP24108" s="10"/>
      <c r="AQ24108" s="10"/>
      <c r="AR24108" s="10"/>
      <c r="AS24108" s="10"/>
      <c r="AT24108" s="10"/>
      <c r="AU24108" s="10"/>
      <c r="AV24108" s="10"/>
      <c r="AW24108" s="10"/>
      <c r="AX24108" s="10"/>
      <c r="AY24108" s="10"/>
      <c r="AZ24108" s="10"/>
      <c r="BA24108" s="10"/>
      <c r="BB24108" s="10"/>
      <c r="BC24108" s="10"/>
      <c r="BD24108" s="10"/>
      <c r="BE24108" s="10"/>
      <c r="BF24108" s="10"/>
      <c r="BG24108" s="6"/>
    </row>
    <row r="24109" spans="34:59" x14ac:dyDescent="0.25">
      <c r="AH24109" s="6"/>
      <c r="AI24109" s="6"/>
      <c r="AJ24109" s="6"/>
      <c r="AK24109" s="6"/>
      <c r="AL24109" s="6"/>
      <c r="AM24109" s="6"/>
      <c r="AN24109" s="6"/>
      <c r="AO24109" s="6"/>
      <c r="AP24109" s="6"/>
      <c r="AQ24109" s="6"/>
      <c r="AR24109" s="6"/>
      <c r="AS24109" s="6"/>
      <c r="AT24109" s="6"/>
      <c r="AU24109" s="6"/>
      <c r="AV24109" s="6"/>
      <c r="AW24109" s="6"/>
      <c r="AX24109" s="6"/>
      <c r="AY24109" s="6"/>
      <c r="AZ24109" s="6"/>
      <c r="BA24109" s="6"/>
      <c r="BB24109" s="6"/>
      <c r="BC24109" s="6"/>
      <c r="BD24109" s="6"/>
      <c r="BE24109" s="6"/>
      <c r="BF24109" s="6"/>
      <c r="BG24109" s="10"/>
    </row>
    <row r="24110" spans="34:59" x14ac:dyDescent="0.25">
      <c r="AH24110" s="10"/>
      <c r="AI24110" s="6"/>
    </row>
    <row r="24111" spans="34:59" x14ac:dyDescent="0.25">
      <c r="AH24111" s="6"/>
      <c r="AI24111" s="6"/>
      <c r="AJ24111" s="6"/>
      <c r="AK24111" s="6"/>
      <c r="AL24111" s="6"/>
      <c r="AM24111" s="6"/>
      <c r="AN24111" s="6"/>
      <c r="AO24111" s="6"/>
      <c r="AP24111" s="6"/>
      <c r="AQ24111" s="6"/>
      <c r="AR24111" s="6"/>
      <c r="AS24111" s="6"/>
      <c r="AT24111" s="6"/>
      <c r="AU24111" s="6"/>
      <c r="AV24111" s="6"/>
      <c r="AW24111" s="6"/>
      <c r="AX24111" s="6"/>
      <c r="AY24111" s="6"/>
      <c r="AZ24111" s="6"/>
      <c r="BA24111" s="6"/>
      <c r="BB24111" s="6"/>
      <c r="BC24111" s="6"/>
      <c r="BD24111" s="6"/>
      <c r="BE24111" s="6"/>
      <c r="BF24111" s="6"/>
      <c r="BG24111" s="6"/>
    </row>
    <row r="24112" spans="34:59" x14ac:dyDescent="0.25">
      <c r="AH24112" s="10"/>
      <c r="AI24112" s="6"/>
      <c r="AJ24112" s="10"/>
      <c r="AK24112" s="10"/>
      <c r="AL24112" s="10"/>
      <c r="AM24112" s="10"/>
      <c r="AN24112" s="10"/>
      <c r="AO24112" s="10"/>
      <c r="AP24112" s="10"/>
      <c r="AQ24112" s="10"/>
      <c r="AR24112" s="10"/>
      <c r="AS24112" s="10"/>
      <c r="AT24112" s="10"/>
      <c r="AU24112" s="10"/>
      <c r="AV24112" s="10"/>
      <c r="AW24112" s="10"/>
      <c r="AX24112" s="10"/>
      <c r="AY24112" s="10"/>
      <c r="AZ24112" s="10"/>
      <c r="BA24112" s="10"/>
      <c r="BB24112" s="10"/>
      <c r="BC24112" s="10"/>
      <c r="BD24112" s="10"/>
      <c r="BE24112" s="10"/>
      <c r="BF24112" s="10"/>
      <c r="BG24112" s="6"/>
    </row>
    <row r="24113" spans="34:59" x14ac:dyDescent="0.25">
      <c r="AH24113" s="6"/>
      <c r="AI24113" s="6"/>
      <c r="AJ24113" s="6"/>
      <c r="AK24113" s="6"/>
      <c r="AL24113" s="6"/>
      <c r="AM24113" s="6"/>
      <c r="AN24113" s="6"/>
      <c r="AO24113" s="6"/>
      <c r="AP24113" s="6"/>
      <c r="AQ24113" s="6"/>
      <c r="AR24113" s="6"/>
      <c r="AS24113" s="6"/>
      <c r="AT24113" s="6"/>
      <c r="AU24113" s="6"/>
      <c r="AV24113" s="6"/>
      <c r="AW24113" s="6"/>
      <c r="AX24113" s="6"/>
      <c r="AY24113" s="6"/>
      <c r="AZ24113" s="6"/>
      <c r="BA24113" s="6"/>
      <c r="BB24113" s="6"/>
      <c r="BC24113" s="6"/>
      <c r="BD24113" s="6"/>
      <c r="BE24113" s="6"/>
      <c r="BF24113" s="6"/>
      <c r="BG24113" s="10"/>
    </row>
    <row r="24114" spans="34:59" x14ac:dyDescent="0.25">
      <c r="AH24114" s="10"/>
      <c r="AI24114" s="6"/>
    </row>
    <row r="24115" spans="34:59" x14ac:dyDescent="0.25">
      <c r="AH24115" s="6"/>
      <c r="AI24115" s="6"/>
      <c r="AJ24115" s="6"/>
      <c r="AK24115" s="6"/>
      <c r="AL24115" s="6"/>
      <c r="AM24115" s="6"/>
      <c r="AN24115" s="6"/>
      <c r="AO24115" s="6"/>
      <c r="AP24115" s="6"/>
      <c r="AQ24115" s="6"/>
      <c r="AR24115" s="6"/>
      <c r="AS24115" s="6"/>
      <c r="AT24115" s="6"/>
      <c r="AU24115" s="6"/>
      <c r="AV24115" s="6"/>
      <c r="AW24115" s="6"/>
      <c r="AX24115" s="6"/>
      <c r="AY24115" s="6"/>
      <c r="AZ24115" s="6"/>
      <c r="BA24115" s="6"/>
      <c r="BB24115" s="6"/>
      <c r="BC24115" s="6"/>
      <c r="BD24115" s="6"/>
      <c r="BE24115" s="6"/>
      <c r="BF24115" s="6"/>
      <c r="BG24115" s="6"/>
    </row>
    <row r="24116" spans="34:59" x14ac:dyDescent="0.25">
      <c r="AH24116" s="10"/>
      <c r="AI24116" s="6"/>
      <c r="AJ24116" s="10"/>
      <c r="AK24116" s="10"/>
      <c r="AL24116" s="10"/>
      <c r="AM24116" s="10"/>
      <c r="AN24116" s="10"/>
      <c r="AO24116" s="10"/>
      <c r="AP24116" s="10"/>
      <c r="AQ24116" s="10"/>
      <c r="AR24116" s="10"/>
      <c r="AS24116" s="10"/>
      <c r="AT24116" s="10"/>
      <c r="AU24116" s="10"/>
      <c r="AV24116" s="10"/>
      <c r="AW24116" s="10"/>
      <c r="AX24116" s="10"/>
      <c r="AY24116" s="10"/>
      <c r="AZ24116" s="10"/>
      <c r="BA24116" s="10"/>
      <c r="BB24116" s="10"/>
      <c r="BC24116" s="10"/>
      <c r="BD24116" s="10"/>
      <c r="BE24116" s="10"/>
      <c r="BF24116" s="10"/>
      <c r="BG24116" s="6"/>
    </row>
    <row r="24118" spans="34:59" x14ac:dyDescent="0.25">
      <c r="AH24118" s="10"/>
      <c r="AI24118" s="6"/>
    </row>
    <row r="24119" spans="34:59" x14ac:dyDescent="0.25">
      <c r="AH24119" s="6"/>
      <c r="AI24119" s="6"/>
      <c r="AJ24119" s="6"/>
      <c r="AK24119" s="6"/>
      <c r="AL24119" s="6"/>
      <c r="AM24119" s="6"/>
      <c r="AN24119" s="6"/>
      <c r="AO24119" s="6"/>
      <c r="AP24119" s="6"/>
      <c r="AQ24119" s="6"/>
      <c r="AR24119" s="6"/>
      <c r="AS24119" s="6"/>
      <c r="AT24119" s="6"/>
      <c r="AU24119" s="6"/>
      <c r="AV24119" s="6"/>
      <c r="AW24119" s="6"/>
      <c r="AX24119" s="6"/>
      <c r="AY24119" s="6"/>
      <c r="AZ24119" s="6"/>
      <c r="BA24119" s="6"/>
      <c r="BB24119" s="6"/>
      <c r="BC24119" s="6"/>
      <c r="BD24119" s="6"/>
      <c r="BE24119" s="6"/>
      <c r="BF24119" s="6"/>
      <c r="BG24119" s="6"/>
    </row>
    <row r="24120" spans="34:59" x14ac:dyDescent="0.25">
      <c r="AH24120" s="10"/>
      <c r="AI24120" s="6"/>
      <c r="AJ24120" s="10"/>
      <c r="AK24120" s="10"/>
      <c r="AL24120" s="10"/>
      <c r="AM24120" s="10"/>
      <c r="AN24120" s="10"/>
      <c r="AO24120" s="10"/>
      <c r="AP24120" s="10"/>
      <c r="AQ24120" s="10"/>
      <c r="AR24120" s="10"/>
      <c r="AS24120" s="10"/>
      <c r="AT24120" s="10"/>
      <c r="AU24120" s="10"/>
      <c r="AV24120" s="10"/>
      <c r="AW24120" s="10"/>
      <c r="AX24120" s="10"/>
      <c r="AY24120" s="10"/>
      <c r="AZ24120" s="10"/>
      <c r="BA24120" s="10"/>
      <c r="BB24120" s="10"/>
      <c r="BC24120" s="10"/>
      <c r="BD24120" s="10"/>
      <c r="BE24120" s="10"/>
      <c r="BF24120" s="10"/>
      <c r="BG24120" s="6"/>
    </row>
    <row r="24121" spans="34:59" x14ac:dyDescent="0.25">
      <c r="AH24121" s="6"/>
      <c r="AI24121" s="6"/>
      <c r="AJ24121" s="6"/>
      <c r="AK24121" s="6"/>
      <c r="AL24121" s="6"/>
      <c r="AM24121" s="6"/>
      <c r="AN24121" s="6"/>
      <c r="AO24121" s="6"/>
      <c r="AP24121" s="6"/>
      <c r="AQ24121" s="6"/>
      <c r="AR24121" s="6"/>
      <c r="AS24121" s="6"/>
      <c r="AT24121" s="6"/>
      <c r="AU24121" s="6"/>
      <c r="AV24121" s="6"/>
      <c r="AW24121" s="6"/>
      <c r="AX24121" s="6"/>
      <c r="AY24121" s="6"/>
      <c r="AZ24121" s="6"/>
      <c r="BA24121" s="6"/>
      <c r="BB24121" s="6"/>
      <c r="BC24121" s="6"/>
      <c r="BD24121" s="6"/>
      <c r="BE24121" s="6"/>
      <c r="BF24121" s="6"/>
      <c r="BG24121" s="10"/>
    </row>
    <row r="24122" spans="34:59" x14ac:dyDescent="0.25">
      <c r="AH24122" s="10"/>
      <c r="AI24122" s="6"/>
    </row>
    <row r="24123" spans="34:59" x14ac:dyDescent="0.25">
      <c r="AH24123" s="6"/>
      <c r="AI24123" s="6"/>
      <c r="AJ24123" s="6"/>
      <c r="AK24123" s="6"/>
      <c r="AL24123" s="6"/>
      <c r="AM24123" s="6"/>
      <c r="AN24123" s="6"/>
      <c r="AO24123" s="6"/>
      <c r="AP24123" s="6"/>
      <c r="AQ24123" s="6"/>
      <c r="AR24123" s="6"/>
      <c r="AS24123" s="6"/>
      <c r="AT24123" s="6"/>
      <c r="AU24123" s="6"/>
      <c r="AV24123" s="6"/>
      <c r="AW24123" s="6"/>
      <c r="AX24123" s="6"/>
      <c r="AY24123" s="6"/>
      <c r="AZ24123" s="6"/>
      <c r="BA24123" s="6"/>
      <c r="BB24123" s="6"/>
      <c r="BC24123" s="6"/>
      <c r="BD24123" s="6"/>
      <c r="BE24123" s="6"/>
      <c r="BF24123" s="6"/>
      <c r="BG24123" s="6"/>
    </row>
    <row r="24124" spans="34:59" x14ac:dyDescent="0.25">
      <c r="AH24124" s="10"/>
      <c r="AI24124" s="6"/>
      <c r="AJ24124" s="10"/>
      <c r="AK24124" s="10"/>
      <c r="AL24124" s="10"/>
      <c r="AM24124" s="10"/>
      <c r="AN24124" s="10"/>
      <c r="AO24124" s="10"/>
      <c r="AP24124" s="10"/>
      <c r="AQ24124" s="10"/>
      <c r="AR24124" s="10"/>
      <c r="AS24124" s="10"/>
      <c r="AT24124" s="10"/>
      <c r="AU24124" s="10"/>
      <c r="AV24124" s="10"/>
      <c r="AW24124" s="10"/>
      <c r="AX24124" s="10"/>
      <c r="AY24124" s="10"/>
      <c r="AZ24124" s="10"/>
      <c r="BA24124" s="10"/>
      <c r="BB24124" s="10"/>
      <c r="BC24124" s="10"/>
      <c r="BD24124" s="10"/>
      <c r="BE24124" s="10"/>
      <c r="BF24124" s="10"/>
      <c r="BG24124" s="6"/>
    </row>
    <row r="24125" spans="34:59" x14ac:dyDescent="0.25">
      <c r="AH24125" s="6"/>
      <c r="AI24125" s="6"/>
      <c r="AJ24125" s="6"/>
      <c r="AK24125" s="6"/>
      <c r="AL24125" s="6"/>
      <c r="AM24125" s="6"/>
      <c r="AN24125" s="6"/>
      <c r="AO24125" s="6"/>
      <c r="AP24125" s="6"/>
      <c r="AQ24125" s="6"/>
      <c r="AR24125" s="6"/>
      <c r="AS24125" s="6"/>
      <c r="AT24125" s="6"/>
      <c r="AU24125" s="6"/>
      <c r="AV24125" s="6"/>
      <c r="AW24125" s="6"/>
      <c r="AX24125" s="6"/>
      <c r="AY24125" s="6"/>
      <c r="AZ24125" s="6"/>
      <c r="BA24125" s="6"/>
      <c r="BB24125" s="6"/>
      <c r="BC24125" s="6"/>
      <c r="BD24125" s="6"/>
      <c r="BE24125" s="6"/>
      <c r="BF24125" s="6"/>
      <c r="BG24125" s="10"/>
    </row>
    <row r="24126" spans="34:59" x14ac:dyDescent="0.25">
      <c r="AH24126" s="10"/>
      <c r="AI24126" s="6"/>
    </row>
    <row r="24127" spans="34:59" x14ac:dyDescent="0.25">
      <c r="AH24127" s="6"/>
      <c r="AI24127" s="6"/>
      <c r="AJ24127" s="6"/>
      <c r="AK24127" s="6"/>
      <c r="AL24127" s="6"/>
      <c r="AM24127" s="6"/>
      <c r="AN24127" s="6"/>
      <c r="AO24127" s="6"/>
      <c r="AP24127" s="6"/>
      <c r="AQ24127" s="6"/>
      <c r="AR24127" s="6"/>
      <c r="AS24127" s="6"/>
      <c r="AT24127" s="6"/>
      <c r="AU24127" s="6"/>
      <c r="AV24127" s="6"/>
      <c r="AW24127" s="6"/>
      <c r="AX24127" s="6"/>
      <c r="AY24127" s="6"/>
      <c r="AZ24127" s="6"/>
      <c r="BA24127" s="6"/>
      <c r="BB24127" s="6"/>
      <c r="BC24127" s="6"/>
      <c r="BD24127" s="6"/>
      <c r="BE24127" s="6"/>
      <c r="BF24127" s="6"/>
      <c r="BG24127" s="6"/>
    </row>
    <row r="24128" spans="34:59" x14ac:dyDescent="0.25">
      <c r="AH24128" s="10"/>
      <c r="AI24128" s="6"/>
      <c r="AJ24128" s="10"/>
      <c r="AK24128" s="10"/>
      <c r="AL24128" s="10"/>
      <c r="AM24128" s="10"/>
      <c r="AN24128" s="10"/>
      <c r="AO24128" s="10"/>
      <c r="AP24128" s="10"/>
      <c r="AQ24128" s="10"/>
      <c r="AR24128" s="10"/>
      <c r="AS24128" s="10"/>
      <c r="AT24128" s="10"/>
      <c r="AU24128" s="10"/>
      <c r="AV24128" s="10"/>
      <c r="AW24128" s="10"/>
      <c r="AX24128" s="10"/>
      <c r="AY24128" s="10"/>
      <c r="AZ24128" s="10"/>
      <c r="BA24128" s="10"/>
      <c r="BB24128" s="10"/>
      <c r="BC24128" s="10"/>
      <c r="BD24128" s="10"/>
      <c r="BE24128" s="10"/>
      <c r="BF24128" s="10"/>
      <c r="BG24128" s="6"/>
    </row>
    <row r="24129" spans="34:59" x14ac:dyDescent="0.25">
      <c r="AH24129" s="6"/>
      <c r="AI24129" s="6"/>
      <c r="AJ24129" s="6"/>
      <c r="AK24129" s="6"/>
      <c r="AL24129" s="6"/>
      <c r="AM24129" s="6"/>
      <c r="AN24129" s="6"/>
      <c r="AO24129" s="6"/>
      <c r="AP24129" s="6"/>
      <c r="AQ24129" s="6"/>
      <c r="AR24129" s="6"/>
      <c r="AS24129" s="6"/>
      <c r="AT24129" s="6"/>
      <c r="AU24129" s="6"/>
      <c r="AV24129" s="6"/>
      <c r="AW24129" s="6"/>
      <c r="AX24129" s="6"/>
      <c r="AY24129" s="6"/>
      <c r="AZ24129" s="6"/>
      <c r="BA24129" s="6"/>
      <c r="BB24129" s="6"/>
      <c r="BC24129" s="6"/>
      <c r="BD24129" s="6"/>
      <c r="BE24129" s="6"/>
      <c r="BF24129" s="6"/>
      <c r="BG24129" s="10"/>
    </row>
    <row r="24130" spans="34:59" x14ac:dyDescent="0.25">
      <c r="AH24130" s="10"/>
      <c r="AI24130" s="6"/>
    </row>
    <row r="24131" spans="34:59" x14ac:dyDescent="0.25">
      <c r="AH24131" s="6"/>
      <c r="AI24131" s="6"/>
      <c r="AJ24131" s="6"/>
      <c r="AK24131" s="6"/>
      <c r="AL24131" s="6"/>
      <c r="AM24131" s="6"/>
      <c r="AN24131" s="6"/>
      <c r="AO24131" s="6"/>
      <c r="AP24131" s="6"/>
      <c r="AQ24131" s="6"/>
      <c r="AR24131" s="6"/>
      <c r="AS24131" s="6"/>
      <c r="AT24131" s="6"/>
      <c r="AU24131" s="6"/>
      <c r="AV24131" s="6"/>
      <c r="AW24131" s="6"/>
      <c r="AX24131" s="6"/>
      <c r="AY24131" s="6"/>
      <c r="AZ24131" s="6"/>
      <c r="BA24131" s="6"/>
      <c r="BB24131" s="6"/>
      <c r="BC24131" s="6"/>
      <c r="BD24131" s="6"/>
      <c r="BE24131" s="6"/>
      <c r="BF24131" s="6"/>
      <c r="BG24131" s="6"/>
    </row>
    <row r="24132" spans="34:59" x14ac:dyDescent="0.25">
      <c r="AH24132" s="10"/>
      <c r="AI24132" s="6"/>
      <c r="AJ24132" s="10"/>
      <c r="AK24132" s="10"/>
      <c r="AL24132" s="10"/>
      <c r="AM24132" s="10"/>
      <c r="AN24132" s="10"/>
      <c r="AO24132" s="10"/>
      <c r="AP24132" s="10"/>
      <c r="AQ24132" s="10"/>
      <c r="AR24132" s="10"/>
      <c r="AS24132" s="10"/>
      <c r="AT24132" s="10"/>
      <c r="AU24132" s="10"/>
      <c r="AV24132" s="10"/>
      <c r="AW24132" s="10"/>
      <c r="AX24132" s="10"/>
      <c r="AY24132" s="10"/>
      <c r="AZ24132" s="10"/>
      <c r="BA24132" s="10"/>
      <c r="BB24132" s="10"/>
      <c r="BC24132" s="10"/>
      <c r="BD24132" s="10"/>
      <c r="BE24132" s="10"/>
      <c r="BF24132" s="10"/>
      <c r="BG24132" s="6"/>
    </row>
    <row r="24134" spans="34:59" x14ac:dyDescent="0.25">
      <c r="AH24134" s="10"/>
      <c r="AI24134" s="6"/>
    </row>
    <row r="24135" spans="34:59" x14ac:dyDescent="0.25">
      <c r="AH24135" s="6"/>
      <c r="AI24135" s="6"/>
      <c r="AJ24135" s="6"/>
      <c r="AK24135" s="6"/>
      <c r="AL24135" s="6"/>
      <c r="AM24135" s="6"/>
      <c r="AN24135" s="6"/>
      <c r="AO24135" s="6"/>
      <c r="AP24135" s="6"/>
      <c r="AQ24135" s="6"/>
      <c r="AR24135" s="6"/>
      <c r="AS24135" s="6"/>
      <c r="AT24135" s="6"/>
      <c r="AU24135" s="6"/>
      <c r="AV24135" s="6"/>
      <c r="AW24135" s="6"/>
      <c r="AX24135" s="6"/>
      <c r="AY24135" s="6"/>
      <c r="AZ24135" s="6"/>
      <c r="BA24135" s="6"/>
      <c r="BB24135" s="6"/>
      <c r="BC24135" s="6"/>
      <c r="BD24135" s="6"/>
      <c r="BE24135" s="6"/>
      <c r="BF24135" s="6"/>
      <c r="BG24135" s="6"/>
    </row>
    <row r="24136" spans="34:59" x14ac:dyDescent="0.25">
      <c r="AH24136" s="10"/>
      <c r="AI24136" s="6"/>
      <c r="AJ24136" s="10"/>
      <c r="AK24136" s="10"/>
      <c r="AL24136" s="10"/>
      <c r="AM24136" s="10"/>
      <c r="AN24136" s="10"/>
      <c r="AO24136" s="10"/>
      <c r="AP24136" s="10"/>
      <c r="AQ24136" s="10"/>
      <c r="AR24136" s="10"/>
      <c r="AS24136" s="10"/>
      <c r="AT24136" s="10"/>
      <c r="AU24136" s="10"/>
      <c r="AV24136" s="10"/>
      <c r="AW24136" s="10"/>
      <c r="AX24136" s="10"/>
      <c r="AY24136" s="10"/>
      <c r="AZ24136" s="10"/>
      <c r="BA24136" s="10"/>
      <c r="BB24136" s="10"/>
      <c r="BC24136" s="10"/>
      <c r="BD24136" s="10"/>
      <c r="BE24136" s="10"/>
      <c r="BF24136" s="10"/>
      <c r="BG24136" s="6"/>
    </row>
    <row r="24137" spans="34:59" x14ac:dyDescent="0.25">
      <c r="AH24137" s="6"/>
      <c r="AI24137" s="6"/>
      <c r="AJ24137" s="6"/>
      <c r="AK24137" s="6"/>
      <c r="AL24137" s="6"/>
      <c r="AM24137" s="6"/>
      <c r="AN24137" s="6"/>
      <c r="AO24137" s="6"/>
      <c r="AP24137" s="6"/>
      <c r="AQ24137" s="6"/>
      <c r="AR24137" s="6"/>
      <c r="AS24137" s="6"/>
      <c r="AT24137" s="6"/>
      <c r="AU24137" s="6"/>
      <c r="AV24137" s="6"/>
      <c r="AW24137" s="6"/>
      <c r="AX24137" s="6"/>
      <c r="AY24137" s="6"/>
      <c r="AZ24137" s="6"/>
      <c r="BA24137" s="6"/>
      <c r="BB24137" s="6"/>
      <c r="BC24137" s="6"/>
      <c r="BD24137" s="6"/>
      <c r="BE24137" s="6"/>
      <c r="BF24137" s="6"/>
      <c r="BG24137" s="10"/>
    </row>
    <row r="24138" spans="34:59" x14ac:dyDescent="0.25">
      <c r="AH24138" s="10"/>
      <c r="AI24138" s="6"/>
    </row>
    <row r="24139" spans="34:59" x14ac:dyDescent="0.25">
      <c r="AH24139" s="6"/>
      <c r="AI24139" s="6"/>
      <c r="AJ24139" s="6"/>
      <c r="AK24139" s="6"/>
      <c r="AL24139" s="6"/>
      <c r="AM24139" s="6"/>
      <c r="AN24139" s="6"/>
      <c r="AO24139" s="6"/>
      <c r="AP24139" s="6"/>
      <c r="AQ24139" s="6"/>
      <c r="AR24139" s="6"/>
      <c r="AS24139" s="6"/>
      <c r="AT24139" s="6"/>
      <c r="AU24139" s="6"/>
      <c r="AV24139" s="6"/>
      <c r="AW24139" s="6"/>
      <c r="AX24139" s="6"/>
      <c r="AY24139" s="6"/>
      <c r="AZ24139" s="6"/>
      <c r="BA24139" s="6"/>
      <c r="BB24139" s="6"/>
      <c r="BC24139" s="6"/>
      <c r="BD24139" s="6"/>
      <c r="BE24139" s="6"/>
      <c r="BF24139" s="6"/>
      <c r="BG24139" s="6"/>
    </row>
    <row r="24140" spans="34:59" x14ac:dyDescent="0.25">
      <c r="AH24140" s="10"/>
      <c r="AI24140" s="6"/>
      <c r="AJ24140" s="10"/>
      <c r="AK24140" s="10"/>
      <c r="AL24140" s="10"/>
      <c r="AM24140" s="10"/>
      <c r="AN24140" s="10"/>
      <c r="AO24140" s="10"/>
      <c r="AP24140" s="10"/>
      <c r="AQ24140" s="10"/>
      <c r="AR24140" s="10"/>
      <c r="AS24140" s="10"/>
      <c r="AT24140" s="10"/>
      <c r="AU24140" s="10"/>
      <c r="AV24140" s="10"/>
      <c r="AW24140" s="10"/>
      <c r="AX24140" s="10"/>
      <c r="AY24140" s="10"/>
      <c r="AZ24140" s="10"/>
      <c r="BA24140" s="10"/>
      <c r="BB24140" s="10"/>
      <c r="BC24140" s="10"/>
      <c r="BD24140" s="10"/>
      <c r="BE24140" s="10"/>
      <c r="BF24140" s="10"/>
      <c r="BG24140" s="6"/>
    </row>
    <row r="24141" spans="34:59" x14ac:dyDescent="0.25">
      <c r="AH24141" s="6"/>
      <c r="AI24141" s="6"/>
      <c r="AJ24141" s="6"/>
      <c r="AK24141" s="6"/>
      <c r="AL24141" s="6"/>
      <c r="AM24141" s="6"/>
      <c r="AN24141" s="6"/>
      <c r="AO24141" s="6"/>
      <c r="AP24141" s="6"/>
      <c r="AQ24141" s="6"/>
      <c r="AR24141" s="6"/>
      <c r="AS24141" s="6"/>
      <c r="AT24141" s="6"/>
      <c r="AU24141" s="6"/>
      <c r="AV24141" s="6"/>
      <c r="AW24141" s="6"/>
      <c r="AX24141" s="6"/>
      <c r="AY24141" s="6"/>
      <c r="AZ24141" s="6"/>
      <c r="BA24141" s="6"/>
      <c r="BB24141" s="6"/>
      <c r="BC24141" s="6"/>
      <c r="BD24141" s="6"/>
      <c r="BE24141" s="6"/>
      <c r="BF24141" s="6"/>
      <c r="BG24141" s="10"/>
    </row>
    <row r="24142" spans="34:59" x14ac:dyDescent="0.25">
      <c r="AH24142" s="10"/>
      <c r="AI24142" s="6"/>
    </row>
    <row r="24143" spans="34:59" x14ac:dyDescent="0.25">
      <c r="AH24143" s="6"/>
      <c r="AI24143" s="6"/>
      <c r="AJ24143" s="6"/>
      <c r="AK24143" s="6"/>
      <c r="AL24143" s="6"/>
      <c r="AM24143" s="6"/>
      <c r="AN24143" s="6"/>
      <c r="AO24143" s="6"/>
      <c r="AP24143" s="6"/>
      <c r="AQ24143" s="6"/>
      <c r="AR24143" s="6"/>
      <c r="AS24143" s="6"/>
      <c r="AT24143" s="6"/>
      <c r="AU24143" s="6"/>
      <c r="AV24143" s="6"/>
      <c r="AW24143" s="6"/>
      <c r="AX24143" s="6"/>
      <c r="AY24143" s="6"/>
      <c r="AZ24143" s="6"/>
      <c r="BA24143" s="6"/>
      <c r="BB24143" s="6"/>
      <c r="BC24143" s="6"/>
      <c r="BD24143" s="6"/>
      <c r="BE24143" s="6"/>
      <c r="BF24143" s="6"/>
      <c r="BG24143" s="6"/>
    </row>
    <row r="24144" spans="34:59" x14ac:dyDescent="0.25">
      <c r="AH24144" s="10"/>
      <c r="AI24144" s="6"/>
      <c r="AJ24144" s="10"/>
      <c r="AK24144" s="10"/>
      <c r="AL24144" s="10"/>
      <c r="AM24144" s="10"/>
      <c r="AN24144" s="10"/>
      <c r="AO24144" s="10"/>
      <c r="AP24144" s="10"/>
      <c r="AQ24144" s="10"/>
      <c r="AR24144" s="10"/>
      <c r="AS24144" s="10"/>
      <c r="AT24144" s="10"/>
      <c r="AU24144" s="10"/>
      <c r="AV24144" s="10"/>
      <c r="AW24144" s="10"/>
      <c r="AX24144" s="10"/>
      <c r="AY24144" s="10"/>
      <c r="AZ24144" s="10"/>
      <c r="BA24144" s="10"/>
      <c r="BB24144" s="10"/>
      <c r="BC24144" s="10"/>
      <c r="BD24144" s="10"/>
      <c r="BE24144" s="10"/>
      <c r="BF24144" s="10"/>
      <c r="BG24144" s="6"/>
    </row>
    <row r="24145" spans="34:59" x14ac:dyDescent="0.25">
      <c r="AH24145" s="6"/>
      <c r="AI24145" s="6"/>
      <c r="AJ24145" s="6"/>
      <c r="AK24145" s="6"/>
      <c r="AL24145" s="6"/>
      <c r="AM24145" s="6"/>
      <c r="AN24145" s="6"/>
      <c r="AO24145" s="6"/>
      <c r="AP24145" s="6"/>
      <c r="AQ24145" s="6"/>
      <c r="AR24145" s="6"/>
      <c r="AS24145" s="6"/>
      <c r="AT24145" s="6"/>
      <c r="AU24145" s="6"/>
      <c r="AV24145" s="6"/>
      <c r="AW24145" s="6"/>
      <c r="AX24145" s="6"/>
      <c r="AY24145" s="6"/>
      <c r="AZ24145" s="6"/>
      <c r="BA24145" s="6"/>
      <c r="BB24145" s="6"/>
      <c r="BC24145" s="6"/>
      <c r="BD24145" s="6"/>
      <c r="BE24145" s="6"/>
      <c r="BF24145" s="6"/>
      <c r="BG24145" s="10"/>
    </row>
    <row r="24146" spans="34:59" x14ac:dyDescent="0.25">
      <c r="AH24146" s="10"/>
      <c r="AI24146" s="6"/>
    </row>
    <row r="24147" spans="34:59" x14ac:dyDescent="0.25">
      <c r="AH24147" s="6"/>
      <c r="AI24147" s="6"/>
      <c r="AJ24147" s="6"/>
      <c r="AK24147" s="6"/>
      <c r="AL24147" s="6"/>
      <c r="AM24147" s="6"/>
      <c r="AN24147" s="6"/>
      <c r="AO24147" s="6"/>
      <c r="AP24147" s="6"/>
      <c r="AQ24147" s="6"/>
      <c r="AR24147" s="6"/>
      <c r="AS24147" s="6"/>
      <c r="AT24147" s="6"/>
      <c r="AU24147" s="6"/>
      <c r="AV24147" s="6"/>
      <c r="AW24147" s="6"/>
      <c r="AX24147" s="6"/>
      <c r="AY24147" s="6"/>
      <c r="AZ24147" s="6"/>
      <c r="BA24147" s="6"/>
      <c r="BB24147" s="6"/>
      <c r="BC24147" s="6"/>
      <c r="BD24147" s="6"/>
      <c r="BE24147" s="6"/>
      <c r="BF24147" s="6"/>
      <c r="BG24147" s="6"/>
    </row>
    <row r="24148" spans="34:59" x14ac:dyDescent="0.25">
      <c r="AH24148" s="10"/>
      <c r="AI24148" s="6"/>
      <c r="AJ24148" s="10"/>
      <c r="AK24148" s="10"/>
      <c r="AL24148" s="10"/>
      <c r="AM24148" s="10"/>
      <c r="AN24148" s="10"/>
      <c r="AO24148" s="10"/>
      <c r="AP24148" s="10"/>
      <c r="AQ24148" s="10"/>
      <c r="AR24148" s="10"/>
      <c r="AS24148" s="10"/>
      <c r="AT24148" s="10"/>
      <c r="AU24148" s="10"/>
      <c r="AV24148" s="10"/>
      <c r="AW24148" s="10"/>
      <c r="AX24148" s="10"/>
      <c r="AY24148" s="10"/>
      <c r="AZ24148" s="10"/>
      <c r="BA24148" s="10"/>
      <c r="BB24148" s="10"/>
      <c r="BC24148" s="10"/>
      <c r="BD24148" s="10"/>
      <c r="BE24148" s="10"/>
      <c r="BF24148" s="10"/>
      <c r="BG24148" s="6"/>
    </row>
    <row r="24150" spans="34:59" x14ac:dyDescent="0.25">
      <c r="AH24150" s="10"/>
      <c r="AI24150" s="6"/>
    </row>
    <row r="24151" spans="34:59" x14ac:dyDescent="0.25">
      <c r="AH24151" s="6"/>
      <c r="AI24151" s="6"/>
      <c r="AJ24151" s="6"/>
      <c r="AK24151" s="6"/>
      <c r="AL24151" s="6"/>
      <c r="AM24151" s="6"/>
      <c r="AN24151" s="6"/>
      <c r="AO24151" s="6"/>
      <c r="AP24151" s="6"/>
      <c r="AQ24151" s="6"/>
      <c r="AR24151" s="6"/>
      <c r="AS24151" s="6"/>
      <c r="AT24151" s="6"/>
      <c r="AU24151" s="6"/>
      <c r="AV24151" s="6"/>
      <c r="AW24151" s="6"/>
      <c r="AX24151" s="6"/>
      <c r="AY24151" s="6"/>
      <c r="AZ24151" s="6"/>
      <c r="BA24151" s="6"/>
      <c r="BB24151" s="6"/>
      <c r="BC24151" s="6"/>
      <c r="BD24151" s="6"/>
      <c r="BE24151" s="6"/>
      <c r="BF24151" s="6"/>
      <c r="BG24151" s="6"/>
    </row>
    <row r="24152" spans="34:59" x14ac:dyDescent="0.25">
      <c r="AH24152" s="10"/>
      <c r="AI24152" s="6"/>
      <c r="AJ24152" s="10"/>
      <c r="AK24152" s="10"/>
      <c r="AL24152" s="10"/>
      <c r="AM24152" s="10"/>
      <c r="AN24152" s="10"/>
      <c r="AO24152" s="10"/>
      <c r="AP24152" s="10"/>
      <c r="AQ24152" s="10"/>
      <c r="AR24152" s="10"/>
      <c r="AS24152" s="10"/>
      <c r="AT24152" s="10"/>
      <c r="AU24152" s="10"/>
      <c r="AV24152" s="10"/>
      <c r="AW24152" s="10"/>
      <c r="AX24152" s="10"/>
      <c r="AY24152" s="10"/>
      <c r="AZ24152" s="10"/>
      <c r="BA24152" s="10"/>
      <c r="BB24152" s="10"/>
      <c r="BC24152" s="10"/>
      <c r="BD24152" s="10"/>
      <c r="BE24152" s="10"/>
      <c r="BF24152" s="10"/>
      <c r="BG24152" s="6"/>
    </row>
    <row r="24153" spans="34:59" x14ac:dyDescent="0.25">
      <c r="AH24153" s="6"/>
      <c r="AI24153" s="6"/>
      <c r="AJ24153" s="6"/>
      <c r="AK24153" s="6"/>
      <c r="AL24153" s="6"/>
      <c r="AM24153" s="6"/>
      <c r="AN24153" s="6"/>
      <c r="AO24153" s="6"/>
      <c r="AP24153" s="6"/>
      <c r="AQ24153" s="6"/>
      <c r="AR24153" s="6"/>
      <c r="AS24153" s="6"/>
      <c r="AT24153" s="6"/>
      <c r="AU24153" s="6"/>
      <c r="AV24153" s="6"/>
      <c r="AW24153" s="6"/>
      <c r="AX24153" s="6"/>
      <c r="AY24153" s="6"/>
      <c r="AZ24153" s="6"/>
      <c r="BA24153" s="6"/>
      <c r="BB24153" s="6"/>
      <c r="BC24153" s="6"/>
      <c r="BD24153" s="6"/>
      <c r="BE24153" s="6"/>
      <c r="BF24153" s="6"/>
      <c r="BG24153" s="10"/>
    </row>
    <row r="24154" spans="34:59" x14ac:dyDescent="0.25">
      <c r="AH24154" s="10"/>
      <c r="AI24154" s="6"/>
    </row>
    <row r="24155" spans="34:59" x14ac:dyDescent="0.25">
      <c r="AH24155" s="6"/>
      <c r="AI24155" s="6"/>
      <c r="AJ24155" s="6"/>
      <c r="AK24155" s="6"/>
      <c r="AL24155" s="6"/>
      <c r="AM24155" s="6"/>
      <c r="AN24155" s="6"/>
      <c r="AO24155" s="6"/>
      <c r="AP24155" s="6"/>
      <c r="AQ24155" s="6"/>
      <c r="AR24155" s="6"/>
      <c r="AS24155" s="6"/>
      <c r="AT24155" s="6"/>
      <c r="AU24155" s="6"/>
      <c r="AV24155" s="6"/>
      <c r="AW24155" s="6"/>
      <c r="AX24155" s="6"/>
      <c r="AY24155" s="6"/>
      <c r="AZ24155" s="6"/>
      <c r="BA24155" s="6"/>
      <c r="BB24155" s="6"/>
      <c r="BC24155" s="6"/>
      <c r="BD24155" s="6"/>
      <c r="BE24155" s="6"/>
      <c r="BF24155" s="6"/>
      <c r="BG24155" s="6"/>
    </row>
    <row r="24156" spans="34:59" x14ac:dyDescent="0.25">
      <c r="AH24156" s="10"/>
      <c r="AI24156" s="6"/>
      <c r="AJ24156" s="10"/>
      <c r="AK24156" s="10"/>
      <c r="AL24156" s="10"/>
      <c r="AM24156" s="10"/>
      <c r="AN24156" s="10"/>
      <c r="AO24156" s="10"/>
      <c r="AP24156" s="10"/>
      <c r="AQ24156" s="10"/>
      <c r="AR24156" s="10"/>
      <c r="AS24156" s="10"/>
      <c r="AT24156" s="10"/>
      <c r="AU24156" s="10"/>
      <c r="AV24156" s="10"/>
      <c r="AW24156" s="10"/>
      <c r="AX24156" s="10"/>
      <c r="AY24156" s="10"/>
      <c r="AZ24156" s="10"/>
      <c r="BA24156" s="10"/>
      <c r="BB24156" s="10"/>
      <c r="BC24156" s="10"/>
      <c r="BD24156" s="10"/>
      <c r="BE24156" s="10"/>
      <c r="BF24156" s="10"/>
      <c r="BG24156" s="6"/>
    </row>
    <row r="24157" spans="34:59" x14ac:dyDescent="0.25">
      <c r="AH24157" s="6"/>
      <c r="AI24157" s="6"/>
      <c r="AJ24157" s="6"/>
      <c r="AK24157" s="6"/>
      <c r="AL24157" s="6"/>
      <c r="AM24157" s="6"/>
      <c r="AN24157" s="6"/>
      <c r="AO24157" s="6"/>
      <c r="AP24157" s="6"/>
      <c r="AQ24157" s="6"/>
      <c r="AR24157" s="6"/>
      <c r="AS24157" s="6"/>
      <c r="AT24157" s="6"/>
      <c r="AU24157" s="6"/>
      <c r="AV24157" s="6"/>
      <c r="AW24157" s="6"/>
      <c r="AX24157" s="6"/>
      <c r="AY24157" s="6"/>
      <c r="AZ24157" s="6"/>
      <c r="BA24157" s="6"/>
      <c r="BB24157" s="6"/>
      <c r="BC24157" s="6"/>
      <c r="BD24157" s="6"/>
      <c r="BE24157" s="6"/>
      <c r="BF24157" s="6"/>
      <c r="BG24157" s="10"/>
    </row>
    <row r="24158" spans="34:59" x14ac:dyDescent="0.25">
      <c r="AH24158" s="10"/>
      <c r="AI24158" s="6"/>
    </row>
    <row r="24159" spans="34:59" x14ac:dyDescent="0.25">
      <c r="AH24159" s="6"/>
      <c r="AI24159" s="6"/>
      <c r="AJ24159" s="6"/>
      <c r="AK24159" s="6"/>
      <c r="AL24159" s="6"/>
      <c r="AM24159" s="6"/>
      <c r="AN24159" s="6"/>
      <c r="AO24159" s="6"/>
      <c r="AP24159" s="6"/>
      <c r="AQ24159" s="6"/>
      <c r="AR24159" s="6"/>
      <c r="AS24159" s="6"/>
      <c r="AT24159" s="6"/>
      <c r="AU24159" s="6"/>
      <c r="AV24159" s="6"/>
      <c r="AW24159" s="6"/>
      <c r="AX24159" s="6"/>
      <c r="AY24159" s="6"/>
      <c r="AZ24159" s="6"/>
      <c r="BA24159" s="6"/>
      <c r="BB24159" s="6"/>
      <c r="BC24159" s="6"/>
      <c r="BD24159" s="6"/>
      <c r="BE24159" s="6"/>
      <c r="BF24159" s="6"/>
      <c r="BG24159" s="6"/>
    </row>
    <row r="24160" spans="34:59" x14ac:dyDescent="0.25">
      <c r="AH24160" s="10"/>
      <c r="AI24160" s="6"/>
      <c r="AJ24160" s="10"/>
      <c r="AK24160" s="10"/>
      <c r="AL24160" s="10"/>
      <c r="AM24160" s="10"/>
      <c r="AN24160" s="10"/>
      <c r="AO24160" s="10"/>
      <c r="AP24160" s="10"/>
      <c r="AQ24160" s="10"/>
      <c r="AR24160" s="10"/>
      <c r="AS24160" s="10"/>
      <c r="AT24160" s="10"/>
      <c r="AU24160" s="10"/>
      <c r="AV24160" s="10"/>
      <c r="AW24160" s="10"/>
      <c r="AX24160" s="10"/>
      <c r="AY24160" s="10"/>
      <c r="AZ24160" s="10"/>
      <c r="BA24160" s="10"/>
      <c r="BB24160" s="10"/>
      <c r="BC24160" s="10"/>
      <c r="BD24160" s="10"/>
      <c r="BE24160" s="10"/>
      <c r="BF24160" s="10"/>
      <c r="BG24160" s="6"/>
    </row>
    <row r="24161" spans="34:59" x14ac:dyDescent="0.25">
      <c r="AH24161" s="6"/>
      <c r="AI24161" s="6"/>
      <c r="AJ24161" s="6"/>
      <c r="AK24161" s="6"/>
      <c r="AL24161" s="6"/>
      <c r="AM24161" s="6"/>
      <c r="AN24161" s="6"/>
      <c r="AO24161" s="6"/>
      <c r="AP24161" s="6"/>
      <c r="AQ24161" s="6"/>
      <c r="AR24161" s="6"/>
      <c r="AS24161" s="6"/>
      <c r="AT24161" s="6"/>
      <c r="AU24161" s="6"/>
      <c r="AV24161" s="6"/>
      <c r="AW24161" s="6"/>
      <c r="AX24161" s="6"/>
      <c r="AY24161" s="6"/>
      <c r="AZ24161" s="6"/>
      <c r="BA24161" s="6"/>
      <c r="BB24161" s="6"/>
      <c r="BC24161" s="6"/>
      <c r="BD24161" s="6"/>
      <c r="BE24161" s="6"/>
      <c r="BF24161" s="6"/>
      <c r="BG24161" s="10"/>
    </row>
    <row r="24162" spans="34:59" x14ac:dyDescent="0.25">
      <c r="AH24162" s="10"/>
      <c r="AI24162" s="6"/>
    </row>
    <row r="24163" spans="34:59" x14ac:dyDescent="0.25">
      <c r="AH24163" s="6"/>
      <c r="AI24163" s="6"/>
      <c r="AJ24163" s="6"/>
      <c r="AK24163" s="6"/>
      <c r="AL24163" s="6"/>
      <c r="AM24163" s="6"/>
      <c r="AN24163" s="6"/>
      <c r="AO24163" s="6"/>
      <c r="AP24163" s="6"/>
      <c r="AQ24163" s="6"/>
      <c r="AR24163" s="6"/>
      <c r="AS24163" s="6"/>
      <c r="AT24163" s="6"/>
      <c r="AU24163" s="6"/>
      <c r="AV24163" s="6"/>
      <c r="AW24163" s="6"/>
      <c r="AX24163" s="6"/>
      <c r="AY24163" s="6"/>
      <c r="AZ24163" s="6"/>
      <c r="BA24163" s="6"/>
      <c r="BB24163" s="6"/>
      <c r="BC24163" s="6"/>
      <c r="BD24163" s="6"/>
      <c r="BE24163" s="6"/>
      <c r="BF24163" s="6"/>
      <c r="BG24163" s="6"/>
    </row>
    <row r="24164" spans="34:59" x14ac:dyDescent="0.25">
      <c r="AH24164" s="10"/>
      <c r="AI24164" s="6"/>
      <c r="AJ24164" s="10"/>
      <c r="AK24164" s="10"/>
      <c r="AL24164" s="10"/>
      <c r="AM24164" s="10"/>
      <c r="AN24164" s="10"/>
      <c r="AO24164" s="10"/>
      <c r="AP24164" s="10"/>
      <c r="AQ24164" s="10"/>
      <c r="AR24164" s="10"/>
      <c r="AS24164" s="10"/>
      <c r="AT24164" s="10"/>
      <c r="AU24164" s="10"/>
      <c r="AV24164" s="10"/>
      <c r="AW24164" s="10"/>
      <c r="AX24164" s="10"/>
      <c r="AY24164" s="10"/>
      <c r="AZ24164" s="10"/>
      <c r="BA24164" s="10"/>
      <c r="BB24164" s="10"/>
      <c r="BC24164" s="10"/>
      <c r="BD24164" s="10"/>
      <c r="BE24164" s="10"/>
      <c r="BF24164" s="10"/>
      <c r="BG24164" s="6"/>
    </row>
    <row r="24166" spans="34:59" x14ac:dyDescent="0.25">
      <c r="AH24166" s="10"/>
      <c r="AI24166" s="6"/>
    </row>
    <row r="24167" spans="34:59" x14ac:dyDescent="0.25">
      <c r="AH24167" s="6"/>
      <c r="AI24167" s="6"/>
      <c r="AJ24167" s="6"/>
      <c r="AK24167" s="6"/>
      <c r="AL24167" s="6"/>
      <c r="AM24167" s="6"/>
      <c r="AN24167" s="6"/>
      <c r="AO24167" s="6"/>
      <c r="AP24167" s="6"/>
      <c r="AQ24167" s="6"/>
      <c r="AR24167" s="6"/>
      <c r="AS24167" s="6"/>
      <c r="AT24167" s="6"/>
      <c r="AU24167" s="6"/>
      <c r="AV24167" s="6"/>
      <c r="AW24167" s="6"/>
      <c r="AX24167" s="6"/>
      <c r="AY24167" s="6"/>
      <c r="AZ24167" s="6"/>
      <c r="BA24167" s="6"/>
      <c r="BB24167" s="6"/>
      <c r="BC24167" s="6"/>
      <c r="BD24167" s="6"/>
      <c r="BE24167" s="6"/>
      <c r="BF24167" s="6"/>
      <c r="BG24167" s="6"/>
    </row>
    <row r="24168" spans="34:59" x14ac:dyDescent="0.25">
      <c r="AH24168" s="10"/>
      <c r="AI24168" s="6"/>
      <c r="AJ24168" s="10"/>
      <c r="AK24168" s="10"/>
      <c r="AL24168" s="10"/>
      <c r="AM24168" s="10"/>
      <c r="AN24168" s="10"/>
      <c r="AO24168" s="10"/>
      <c r="AP24168" s="10"/>
      <c r="AQ24168" s="10"/>
      <c r="AR24168" s="10"/>
      <c r="AS24168" s="10"/>
      <c r="AT24168" s="10"/>
      <c r="AU24168" s="10"/>
      <c r="AV24168" s="10"/>
      <c r="AW24168" s="10"/>
      <c r="AX24168" s="10"/>
      <c r="AY24168" s="10"/>
      <c r="AZ24168" s="10"/>
      <c r="BA24168" s="10"/>
      <c r="BB24168" s="10"/>
      <c r="BC24168" s="10"/>
      <c r="BD24168" s="10"/>
      <c r="BE24168" s="10"/>
      <c r="BF24168" s="10"/>
      <c r="BG24168" s="6"/>
    </row>
    <row r="24169" spans="34:59" x14ac:dyDescent="0.25">
      <c r="AH24169" s="6"/>
      <c r="AI24169" s="6"/>
      <c r="AJ24169" s="6"/>
      <c r="AK24169" s="6"/>
      <c r="AL24169" s="6"/>
      <c r="AM24169" s="6"/>
      <c r="AN24169" s="6"/>
      <c r="AO24169" s="6"/>
      <c r="AP24169" s="6"/>
      <c r="AQ24169" s="6"/>
      <c r="AR24169" s="6"/>
      <c r="AS24169" s="6"/>
      <c r="AT24169" s="6"/>
      <c r="AU24169" s="6"/>
      <c r="AV24169" s="6"/>
      <c r="AW24169" s="6"/>
      <c r="AX24169" s="6"/>
      <c r="AY24169" s="6"/>
      <c r="AZ24169" s="6"/>
      <c r="BA24169" s="6"/>
      <c r="BB24169" s="6"/>
      <c r="BC24169" s="6"/>
      <c r="BD24169" s="6"/>
      <c r="BE24169" s="6"/>
      <c r="BF24169" s="6"/>
      <c r="BG24169" s="10"/>
    </row>
    <row r="24170" spans="34:59" x14ac:dyDescent="0.25">
      <c r="AH24170" s="10"/>
      <c r="AI24170" s="6"/>
    </row>
    <row r="24171" spans="34:59" x14ac:dyDescent="0.25">
      <c r="AH24171" s="6"/>
      <c r="AI24171" s="6"/>
      <c r="AJ24171" s="6"/>
      <c r="AK24171" s="6"/>
      <c r="AL24171" s="6"/>
      <c r="AM24171" s="6"/>
      <c r="AN24171" s="6"/>
      <c r="AO24171" s="6"/>
      <c r="AP24171" s="6"/>
      <c r="AQ24171" s="6"/>
      <c r="AR24171" s="6"/>
      <c r="AS24171" s="6"/>
      <c r="AT24171" s="6"/>
      <c r="AU24171" s="6"/>
      <c r="AV24171" s="6"/>
      <c r="AW24171" s="6"/>
      <c r="AX24171" s="6"/>
      <c r="AY24171" s="6"/>
      <c r="AZ24171" s="6"/>
      <c r="BA24171" s="6"/>
      <c r="BB24171" s="6"/>
      <c r="BC24171" s="6"/>
      <c r="BD24171" s="6"/>
      <c r="BE24171" s="6"/>
      <c r="BF24171" s="6"/>
      <c r="BG24171" s="6"/>
    </row>
    <row r="24172" spans="34:59" x14ac:dyDescent="0.25">
      <c r="AH24172" s="10"/>
      <c r="AI24172" s="6"/>
      <c r="AJ24172" s="10"/>
      <c r="AK24172" s="10"/>
      <c r="AL24172" s="10"/>
      <c r="AM24172" s="10"/>
      <c r="AN24172" s="10"/>
      <c r="AO24172" s="10"/>
      <c r="AP24172" s="10"/>
      <c r="AQ24172" s="10"/>
      <c r="AR24172" s="10"/>
      <c r="AS24172" s="10"/>
      <c r="AT24172" s="10"/>
      <c r="AU24172" s="10"/>
      <c r="AV24172" s="10"/>
      <c r="AW24172" s="10"/>
      <c r="AX24172" s="10"/>
      <c r="AY24172" s="10"/>
      <c r="AZ24172" s="10"/>
      <c r="BA24172" s="10"/>
      <c r="BB24172" s="10"/>
      <c r="BC24172" s="10"/>
      <c r="BD24172" s="10"/>
      <c r="BE24172" s="10"/>
      <c r="BF24172" s="10"/>
      <c r="BG24172" s="6"/>
    </row>
    <row r="24173" spans="34:59" x14ac:dyDescent="0.25">
      <c r="AH24173" s="6"/>
      <c r="AI24173" s="6"/>
      <c r="AJ24173" s="6"/>
      <c r="AK24173" s="6"/>
      <c r="AL24173" s="6"/>
      <c r="AM24173" s="6"/>
      <c r="AN24173" s="6"/>
      <c r="AO24173" s="6"/>
      <c r="AP24173" s="6"/>
      <c r="AQ24173" s="6"/>
      <c r="AR24173" s="6"/>
      <c r="AS24173" s="6"/>
      <c r="AT24173" s="6"/>
      <c r="AU24173" s="6"/>
      <c r="AV24173" s="6"/>
      <c r="AW24173" s="6"/>
      <c r="AX24173" s="6"/>
      <c r="AY24173" s="6"/>
      <c r="AZ24173" s="6"/>
      <c r="BA24173" s="6"/>
      <c r="BB24173" s="6"/>
      <c r="BC24173" s="6"/>
      <c r="BD24173" s="6"/>
      <c r="BE24173" s="6"/>
      <c r="BF24173" s="6"/>
      <c r="BG24173" s="10"/>
    </row>
    <row r="24174" spans="34:59" x14ac:dyDescent="0.25">
      <c r="AH24174" s="10"/>
      <c r="AI24174" s="6"/>
    </row>
    <row r="24175" spans="34:59" x14ac:dyDescent="0.25">
      <c r="AH24175" s="6"/>
      <c r="AI24175" s="6"/>
      <c r="AJ24175" s="6"/>
      <c r="AK24175" s="6"/>
      <c r="AL24175" s="6"/>
      <c r="AM24175" s="6"/>
      <c r="AN24175" s="6"/>
      <c r="AO24175" s="6"/>
      <c r="AP24175" s="6"/>
      <c r="AQ24175" s="6"/>
      <c r="AR24175" s="6"/>
      <c r="AS24175" s="6"/>
      <c r="AT24175" s="6"/>
      <c r="AU24175" s="6"/>
      <c r="AV24175" s="6"/>
      <c r="AW24175" s="6"/>
      <c r="AX24175" s="6"/>
      <c r="AY24175" s="6"/>
      <c r="AZ24175" s="6"/>
      <c r="BA24175" s="6"/>
      <c r="BB24175" s="6"/>
      <c r="BC24175" s="6"/>
      <c r="BD24175" s="6"/>
      <c r="BE24175" s="6"/>
      <c r="BF24175" s="6"/>
      <c r="BG24175" s="6"/>
    </row>
    <row r="24176" spans="34:59" x14ac:dyDescent="0.25">
      <c r="AH24176" s="10"/>
      <c r="AI24176" s="6"/>
      <c r="AJ24176" s="10"/>
      <c r="AK24176" s="10"/>
      <c r="AL24176" s="10"/>
      <c r="AM24176" s="10"/>
      <c r="AN24176" s="10"/>
      <c r="AO24176" s="10"/>
      <c r="AP24176" s="10"/>
      <c r="AQ24176" s="10"/>
      <c r="AR24176" s="10"/>
      <c r="AS24176" s="10"/>
      <c r="AT24176" s="10"/>
      <c r="AU24176" s="10"/>
      <c r="AV24176" s="10"/>
      <c r="AW24176" s="10"/>
      <c r="AX24176" s="10"/>
      <c r="AY24176" s="10"/>
      <c r="AZ24176" s="10"/>
      <c r="BA24176" s="10"/>
      <c r="BB24176" s="10"/>
      <c r="BC24176" s="10"/>
      <c r="BD24176" s="10"/>
      <c r="BE24176" s="10"/>
      <c r="BF24176" s="10"/>
      <c r="BG24176" s="6"/>
    </row>
    <row r="24177" spans="34:59" x14ac:dyDescent="0.25">
      <c r="AH24177" s="6"/>
      <c r="AI24177" s="6"/>
      <c r="AJ24177" s="6"/>
      <c r="AK24177" s="6"/>
      <c r="AL24177" s="6"/>
      <c r="AM24177" s="6"/>
      <c r="AN24177" s="6"/>
      <c r="AO24177" s="6"/>
      <c r="AP24177" s="6"/>
      <c r="AQ24177" s="6"/>
      <c r="AR24177" s="6"/>
      <c r="AS24177" s="6"/>
      <c r="AT24177" s="6"/>
      <c r="AU24177" s="6"/>
      <c r="AV24177" s="6"/>
      <c r="AW24177" s="6"/>
      <c r="AX24177" s="6"/>
      <c r="AY24177" s="6"/>
      <c r="AZ24177" s="6"/>
      <c r="BA24177" s="6"/>
      <c r="BB24177" s="6"/>
      <c r="BC24177" s="6"/>
      <c r="BD24177" s="6"/>
      <c r="BE24177" s="6"/>
      <c r="BF24177" s="6"/>
      <c r="BG24177" s="10"/>
    </row>
    <row r="24178" spans="34:59" x14ac:dyDescent="0.25">
      <c r="AH24178" s="10"/>
      <c r="AI24178" s="6"/>
    </row>
    <row r="24179" spans="34:59" x14ac:dyDescent="0.25">
      <c r="AH24179" s="6"/>
      <c r="AI24179" s="6"/>
      <c r="AJ24179" s="6"/>
      <c r="AK24179" s="6"/>
      <c r="AL24179" s="6"/>
      <c r="AM24179" s="6"/>
      <c r="AN24179" s="6"/>
      <c r="AO24179" s="6"/>
      <c r="AP24179" s="6"/>
      <c r="AQ24179" s="6"/>
      <c r="AR24179" s="6"/>
      <c r="AS24179" s="6"/>
      <c r="AT24179" s="6"/>
      <c r="AU24179" s="6"/>
      <c r="AV24179" s="6"/>
      <c r="AW24179" s="6"/>
      <c r="AX24179" s="6"/>
      <c r="AY24179" s="6"/>
      <c r="AZ24179" s="6"/>
      <c r="BA24179" s="6"/>
      <c r="BB24179" s="6"/>
      <c r="BC24179" s="6"/>
      <c r="BD24179" s="6"/>
      <c r="BE24179" s="6"/>
      <c r="BF24179" s="6"/>
      <c r="BG24179" s="6"/>
    </row>
    <row r="24180" spans="34:59" x14ac:dyDescent="0.25">
      <c r="AH24180" s="10"/>
      <c r="AI24180" s="6"/>
      <c r="AJ24180" s="10"/>
      <c r="AK24180" s="10"/>
      <c r="AL24180" s="10"/>
      <c r="AM24180" s="10"/>
      <c r="AN24180" s="10"/>
      <c r="AO24180" s="10"/>
      <c r="AP24180" s="10"/>
      <c r="AQ24180" s="10"/>
      <c r="AR24180" s="10"/>
      <c r="AS24180" s="10"/>
      <c r="AT24180" s="10"/>
      <c r="AU24180" s="10"/>
      <c r="AV24180" s="10"/>
      <c r="AW24180" s="10"/>
      <c r="AX24180" s="10"/>
      <c r="AY24180" s="10"/>
      <c r="AZ24180" s="10"/>
      <c r="BA24180" s="10"/>
      <c r="BB24180" s="10"/>
      <c r="BC24180" s="10"/>
      <c r="BD24180" s="10"/>
      <c r="BE24180" s="10"/>
      <c r="BF24180" s="10"/>
      <c r="BG24180" s="6"/>
    </row>
    <row r="24182" spans="34:59" x14ac:dyDescent="0.25">
      <c r="AH24182" s="10"/>
      <c r="AI24182" s="6"/>
    </row>
    <row r="24183" spans="34:59" x14ac:dyDescent="0.25">
      <c r="AH24183" s="6"/>
      <c r="AI24183" s="6"/>
      <c r="AJ24183" s="6"/>
      <c r="AK24183" s="6"/>
      <c r="AL24183" s="6"/>
      <c r="AM24183" s="6"/>
      <c r="AN24183" s="6"/>
      <c r="AO24183" s="6"/>
      <c r="AP24183" s="6"/>
      <c r="AQ24183" s="6"/>
      <c r="AR24183" s="6"/>
      <c r="AS24183" s="6"/>
      <c r="AT24183" s="6"/>
      <c r="AU24183" s="6"/>
      <c r="AV24183" s="6"/>
      <c r="AW24183" s="6"/>
      <c r="AX24183" s="6"/>
      <c r="AY24183" s="6"/>
      <c r="AZ24183" s="6"/>
      <c r="BA24183" s="6"/>
      <c r="BB24183" s="6"/>
      <c r="BC24183" s="6"/>
      <c r="BD24183" s="6"/>
      <c r="BE24183" s="6"/>
      <c r="BF24183" s="6"/>
      <c r="BG24183" s="6"/>
    </row>
    <row r="24184" spans="34:59" x14ac:dyDescent="0.25">
      <c r="AH24184" s="10"/>
      <c r="AI24184" s="6"/>
      <c r="AJ24184" s="10"/>
      <c r="AK24184" s="10"/>
      <c r="AL24184" s="10"/>
      <c r="AM24184" s="10"/>
      <c r="AN24184" s="10"/>
      <c r="AO24184" s="10"/>
      <c r="AP24184" s="10"/>
      <c r="AQ24184" s="10"/>
      <c r="AR24184" s="10"/>
      <c r="AS24184" s="10"/>
      <c r="AT24184" s="10"/>
      <c r="AU24184" s="10"/>
      <c r="AV24184" s="10"/>
      <c r="AW24184" s="10"/>
      <c r="AX24184" s="10"/>
      <c r="AY24184" s="10"/>
      <c r="AZ24184" s="10"/>
      <c r="BA24184" s="10"/>
      <c r="BB24184" s="10"/>
      <c r="BC24184" s="10"/>
      <c r="BD24184" s="10"/>
      <c r="BE24184" s="10"/>
      <c r="BF24184" s="10"/>
      <c r="BG24184" s="6"/>
    </row>
    <row r="24185" spans="34:59" x14ac:dyDescent="0.25">
      <c r="AH24185" s="6"/>
      <c r="AI24185" s="6"/>
      <c r="AJ24185" s="6"/>
      <c r="AK24185" s="6"/>
      <c r="AL24185" s="6"/>
      <c r="AM24185" s="6"/>
      <c r="AN24185" s="6"/>
      <c r="AO24185" s="6"/>
      <c r="AP24185" s="6"/>
      <c r="AQ24185" s="6"/>
      <c r="AR24185" s="6"/>
      <c r="AS24185" s="6"/>
      <c r="AT24185" s="6"/>
      <c r="AU24185" s="6"/>
      <c r="AV24185" s="6"/>
      <c r="AW24185" s="6"/>
      <c r="AX24185" s="6"/>
      <c r="AY24185" s="6"/>
      <c r="AZ24185" s="6"/>
      <c r="BA24185" s="6"/>
      <c r="BB24185" s="6"/>
      <c r="BC24185" s="6"/>
      <c r="BD24185" s="6"/>
      <c r="BE24185" s="6"/>
      <c r="BF24185" s="6"/>
      <c r="BG24185" s="10"/>
    </row>
    <row r="24186" spans="34:59" x14ac:dyDescent="0.25">
      <c r="AH24186" s="10"/>
      <c r="AI24186" s="6"/>
    </row>
    <row r="24187" spans="34:59" x14ac:dyDescent="0.25">
      <c r="AH24187" s="6"/>
      <c r="AI24187" s="6"/>
      <c r="AJ24187" s="6"/>
      <c r="AK24187" s="6"/>
      <c r="AL24187" s="6"/>
      <c r="AM24187" s="6"/>
      <c r="AN24187" s="6"/>
      <c r="AO24187" s="6"/>
      <c r="AP24187" s="6"/>
      <c r="AQ24187" s="6"/>
      <c r="AR24187" s="6"/>
      <c r="AS24187" s="6"/>
      <c r="AT24187" s="6"/>
      <c r="AU24187" s="6"/>
      <c r="AV24187" s="6"/>
      <c r="AW24187" s="6"/>
      <c r="AX24187" s="6"/>
      <c r="AY24187" s="6"/>
      <c r="AZ24187" s="6"/>
      <c r="BA24187" s="6"/>
      <c r="BB24187" s="6"/>
      <c r="BC24187" s="6"/>
      <c r="BD24187" s="6"/>
      <c r="BE24187" s="6"/>
      <c r="BF24187" s="6"/>
      <c r="BG24187" s="6"/>
    </row>
    <row r="24188" spans="34:59" x14ac:dyDescent="0.25">
      <c r="AH24188" s="10"/>
      <c r="AI24188" s="6"/>
      <c r="AJ24188" s="10"/>
      <c r="AK24188" s="10"/>
      <c r="AL24188" s="10"/>
      <c r="AM24188" s="10"/>
      <c r="AN24188" s="10"/>
      <c r="AO24188" s="10"/>
      <c r="AP24188" s="10"/>
      <c r="AQ24188" s="10"/>
      <c r="AR24188" s="10"/>
      <c r="AS24188" s="10"/>
      <c r="AT24188" s="10"/>
      <c r="AU24188" s="10"/>
      <c r="AV24188" s="10"/>
      <c r="AW24188" s="10"/>
      <c r="AX24188" s="10"/>
      <c r="AY24188" s="10"/>
      <c r="AZ24188" s="10"/>
      <c r="BA24188" s="10"/>
      <c r="BB24188" s="10"/>
      <c r="BC24188" s="10"/>
      <c r="BD24188" s="10"/>
      <c r="BE24188" s="10"/>
      <c r="BF24188" s="10"/>
      <c r="BG24188" s="6"/>
    </row>
    <row r="24189" spans="34:59" x14ac:dyDescent="0.25">
      <c r="AH24189" s="6"/>
      <c r="AI24189" s="6"/>
      <c r="AJ24189" s="6"/>
      <c r="AK24189" s="6"/>
      <c r="AL24189" s="6"/>
      <c r="AM24189" s="6"/>
      <c r="AN24189" s="6"/>
      <c r="AO24189" s="6"/>
      <c r="AP24189" s="6"/>
      <c r="AQ24189" s="6"/>
      <c r="AR24189" s="6"/>
      <c r="AS24189" s="6"/>
      <c r="AT24189" s="6"/>
      <c r="AU24189" s="6"/>
      <c r="AV24189" s="6"/>
      <c r="AW24189" s="6"/>
      <c r="AX24189" s="6"/>
      <c r="AY24189" s="6"/>
      <c r="AZ24189" s="6"/>
      <c r="BA24189" s="6"/>
      <c r="BB24189" s="6"/>
      <c r="BC24189" s="6"/>
      <c r="BD24189" s="6"/>
      <c r="BE24189" s="6"/>
      <c r="BF24189" s="6"/>
      <c r="BG24189" s="10"/>
    </row>
    <row r="24190" spans="34:59" x14ac:dyDescent="0.25">
      <c r="AH24190" s="10"/>
      <c r="AI24190" s="6"/>
    </row>
    <row r="24191" spans="34:59" x14ac:dyDescent="0.25">
      <c r="AH24191" s="6"/>
      <c r="AI24191" s="6"/>
      <c r="AJ24191" s="6"/>
      <c r="AK24191" s="6"/>
      <c r="AL24191" s="6"/>
      <c r="AM24191" s="6"/>
      <c r="AN24191" s="6"/>
      <c r="AO24191" s="6"/>
      <c r="AP24191" s="6"/>
      <c r="AQ24191" s="6"/>
      <c r="AR24191" s="6"/>
      <c r="AS24191" s="6"/>
      <c r="AT24191" s="6"/>
      <c r="AU24191" s="6"/>
      <c r="AV24191" s="6"/>
      <c r="AW24191" s="6"/>
      <c r="AX24191" s="6"/>
      <c r="AY24191" s="6"/>
      <c r="AZ24191" s="6"/>
      <c r="BA24191" s="6"/>
      <c r="BB24191" s="6"/>
      <c r="BC24191" s="6"/>
      <c r="BD24191" s="6"/>
      <c r="BE24191" s="6"/>
      <c r="BF24191" s="6"/>
      <c r="BG24191" s="6"/>
    </row>
    <row r="24192" spans="34:59" x14ac:dyDescent="0.25">
      <c r="AH24192" s="10"/>
      <c r="AI24192" s="6"/>
      <c r="AJ24192" s="10"/>
      <c r="AK24192" s="10"/>
      <c r="AL24192" s="10"/>
      <c r="AM24192" s="10"/>
      <c r="AN24192" s="10"/>
      <c r="AO24192" s="10"/>
      <c r="AP24192" s="10"/>
      <c r="AQ24192" s="10"/>
      <c r="AR24192" s="10"/>
      <c r="AS24192" s="10"/>
      <c r="AT24192" s="10"/>
      <c r="AU24192" s="10"/>
      <c r="AV24192" s="10"/>
      <c r="AW24192" s="10"/>
      <c r="AX24192" s="10"/>
      <c r="AY24192" s="10"/>
      <c r="AZ24192" s="10"/>
      <c r="BA24192" s="10"/>
      <c r="BB24192" s="10"/>
      <c r="BC24192" s="10"/>
      <c r="BD24192" s="10"/>
      <c r="BE24192" s="10"/>
      <c r="BF24192" s="10"/>
      <c r="BG24192" s="6"/>
    </row>
    <row r="24193" spans="34:59" x14ac:dyDescent="0.25">
      <c r="AH24193" s="6"/>
      <c r="AI24193" s="6"/>
      <c r="AJ24193" s="6"/>
      <c r="AK24193" s="6"/>
      <c r="AL24193" s="6"/>
      <c r="AM24193" s="6"/>
      <c r="AN24193" s="6"/>
      <c r="AO24193" s="6"/>
      <c r="AP24193" s="6"/>
      <c r="AQ24193" s="6"/>
      <c r="AR24193" s="6"/>
      <c r="AS24193" s="6"/>
      <c r="AT24193" s="6"/>
      <c r="AU24193" s="6"/>
      <c r="AV24193" s="6"/>
      <c r="AW24193" s="6"/>
      <c r="AX24193" s="6"/>
      <c r="AY24193" s="6"/>
      <c r="AZ24193" s="6"/>
      <c r="BA24193" s="6"/>
      <c r="BB24193" s="6"/>
      <c r="BC24193" s="6"/>
      <c r="BD24193" s="6"/>
      <c r="BE24193" s="6"/>
      <c r="BF24193" s="6"/>
      <c r="BG24193" s="10"/>
    </row>
    <row r="24194" spans="34:59" x14ac:dyDescent="0.25">
      <c r="AH24194" s="10"/>
      <c r="AI24194" s="6"/>
    </row>
    <row r="24195" spans="34:59" x14ac:dyDescent="0.25">
      <c r="AH24195" s="6"/>
      <c r="AI24195" s="6"/>
      <c r="AJ24195" s="6"/>
      <c r="AK24195" s="6"/>
      <c r="AL24195" s="6"/>
      <c r="AM24195" s="6"/>
      <c r="AN24195" s="6"/>
      <c r="AO24195" s="6"/>
      <c r="AP24195" s="6"/>
      <c r="AQ24195" s="6"/>
      <c r="AR24195" s="6"/>
      <c r="AS24195" s="6"/>
      <c r="AT24195" s="6"/>
      <c r="AU24195" s="6"/>
      <c r="AV24195" s="6"/>
      <c r="AW24195" s="6"/>
      <c r="AX24195" s="6"/>
      <c r="AY24195" s="6"/>
      <c r="AZ24195" s="6"/>
      <c r="BA24195" s="6"/>
      <c r="BB24195" s="6"/>
      <c r="BC24195" s="6"/>
      <c r="BD24195" s="6"/>
      <c r="BE24195" s="6"/>
      <c r="BF24195" s="6"/>
      <c r="BG24195" s="6"/>
    </row>
    <row r="24196" spans="34:59" x14ac:dyDescent="0.25">
      <c r="AH24196" s="10"/>
      <c r="AI24196" s="6"/>
      <c r="AJ24196" s="10"/>
      <c r="AK24196" s="10"/>
      <c r="AL24196" s="10"/>
      <c r="AM24196" s="10"/>
      <c r="AN24196" s="10"/>
      <c r="AO24196" s="10"/>
      <c r="AP24196" s="10"/>
      <c r="AQ24196" s="10"/>
      <c r="AR24196" s="10"/>
      <c r="AS24196" s="10"/>
      <c r="AT24196" s="10"/>
      <c r="AU24196" s="10"/>
      <c r="AV24196" s="10"/>
      <c r="AW24196" s="10"/>
      <c r="AX24196" s="10"/>
      <c r="AY24196" s="10"/>
      <c r="AZ24196" s="10"/>
      <c r="BA24196" s="10"/>
      <c r="BB24196" s="10"/>
      <c r="BC24196" s="10"/>
      <c r="BD24196" s="10"/>
      <c r="BE24196" s="10"/>
      <c r="BF24196" s="10"/>
      <c r="BG24196" s="6"/>
    </row>
    <row r="24198" spans="34:59" x14ac:dyDescent="0.25">
      <c r="AH24198" s="10"/>
      <c r="AI24198" s="6"/>
    </row>
    <row r="24199" spans="34:59" x14ac:dyDescent="0.25">
      <c r="AH24199" s="6"/>
      <c r="AI24199" s="6"/>
      <c r="AJ24199" s="6"/>
      <c r="AK24199" s="6"/>
      <c r="AL24199" s="6"/>
      <c r="AM24199" s="6"/>
      <c r="AN24199" s="6"/>
      <c r="AO24199" s="6"/>
      <c r="AP24199" s="6"/>
      <c r="AQ24199" s="6"/>
      <c r="AR24199" s="6"/>
      <c r="AS24199" s="6"/>
      <c r="AT24199" s="6"/>
      <c r="AU24199" s="6"/>
      <c r="AV24199" s="6"/>
      <c r="AW24199" s="6"/>
      <c r="AX24199" s="6"/>
      <c r="AY24199" s="6"/>
      <c r="AZ24199" s="6"/>
      <c r="BA24199" s="6"/>
      <c r="BB24199" s="6"/>
      <c r="BC24199" s="6"/>
      <c r="BD24199" s="6"/>
      <c r="BE24199" s="6"/>
      <c r="BF24199" s="6"/>
      <c r="BG24199" s="6"/>
    </row>
    <row r="24200" spans="34:59" x14ac:dyDescent="0.25">
      <c r="AH24200" s="10"/>
      <c r="AI24200" s="6"/>
      <c r="AJ24200" s="10"/>
      <c r="AK24200" s="10"/>
      <c r="AL24200" s="10"/>
      <c r="AM24200" s="10"/>
      <c r="AN24200" s="10"/>
      <c r="AO24200" s="10"/>
      <c r="AP24200" s="10"/>
      <c r="AQ24200" s="10"/>
      <c r="AR24200" s="10"/>
      <c r="AS24200" s="10"/>
      <c r="AT24200" s="10"/>
      <c r="AU24200" s="10"/>
      <c r="AV24200" s="10"/>
      <c r="AW24200" s="10"/>
      <c r="AX24200" s="10"/>
      <c r="AY24200" s="10"/>
      <c r="AZ24200" s="10"/>
      <c r="BA24200" s="10"/>
      <c r="BB24200" s="10"/>
      <c r="BC24200" s="10"/>
      <c r="BD24200" s="10"/>
      <c r="BE24200" s="10"/>
      <c r="BF24200" s="10"/>
      <c r="BG24200" s="6"/>
    </row>
    <row r="24201" spans="34:59" x14ac:dyDescent="0.25">
      <c r="AH24201" s="6"/>
      <c r="AI24201" s="6"/>
      <c r="AJ24201" s="6"/>
      <c r="AK24201" s="6"/>
      <c r="AL24201" s="6"/>
      <c r="AM24201" s="6"/>
      <c r="AN24201" s="6"/>
      <c r="AO24201" s="6"/>
      <c r="AP24201" s="6"/>
      <c r="AQ24201" s="6"/>
      <c r="AR24201" s="6"/>
      <c r="AS24201" s="6"/>
      <c r="AT24201" s="6"/>
      <c r="AU24201" s="6"/>
      <c r="AV24201" s="6"/>
      <c r="AW24201" s="6"/>
      <c r="AX24201" s="6"/>
      <c r="AY24201" s="6"/>
      <c r="AZ24201" s="6"/>
      <c r="BA24201" s="6"/>
      <c r="BB24201" s="6"/>
      <c r="BC24201" s="6"/>
      <c r="BD24201" s="6"/>
      <c r="BE24201" s="6"/>
      <c r="BF24201" s="6"/>
      <c r="BG24201" s="10"/>
    </row>
    <row r="24202" spans="34:59" x14ac:dyDescent="0.25">
      <c r="AH24202" s="10"/>
      <c r="AI24202" s="6"/>
    </row>
    <row r="24203" spans="34:59" x14ac:dyDescent="0.25">
      <c r="AH24203" s="6"/>
      <c r="AI24203" s="6"/>
      <c r="AJ24203" s="6"/>
      <c r="AK24203" s="6"/>
      <c r="AL24203" s="6"/>
      <c r="AM24203" s="6"/>
      <c r="AN24203" s="6"/>
      <c r="AO24203" s="6"/>
      <c r="AP24203" s="6"/>
      <c r="AQ24203" s="6"/>
      <c r="AR24203" s="6"/>
      <c r="AS24203" s="6"/>
      <c r="AT24203" s="6"/>
      <c r="AU24203" s="6"/>
      <c r="AV24203" s="6"/>
      <c r="AW24203" s="6"/>
      <c r="AX24203" s="6"/>
      <c r="AY24203" s="6"/>
      <c r="AZ24203" s="6"/>
      <c r="BA24203" s="6"/>
      <c r="BB24203" s="6"/>
      <c r="BC24203" s="6"/>
      <c r="BD24203" s="6"/>
      <c r="BE24203" s="6"/>
      <c r="BF24203" s="6"/>
      <c r="BG24203" s="6"/>
    </row>
    <row r="24204" spans="34:59" x14ac:dyDescent="0.25">
      <c r="AH24204" s="10"/>
      <c r="AI24204" s="6"/>
      <c r="AJ24204" s="10"/>
      <c r="AK24204" s="10"/>
      <c r="AL24204" s="10"/>
      <c r="AM24204" s="10"/>
      <c r="AN24204" s="10"/>
      <c r="AO24204" s="10"/>
      <c r="AP24204" s="10"/>
      <c r="AQ24204" s="10"/>
      <c r="AR24204" s="10"/>
      <c r="AS24204" s="10"/>
      <c r="AT24204" s="10"/>
      <c r="AU24204" s="10"/>
      <c r="AV24204" s="10"/>
      <c r="AW24204" s="10"/>
      <c r="AX24204" s="10"/>
      <c r="AY24204" s="10"/>
      <c r="AZ24204" s="10"/>
      <c r="BA24204" s="10"/>
      <c r="BB24204" s="10"/>
      <c r="BC24204" s="10"/>
      <c r="BD24204" s="10"/>
      <c r="BE24204" s="10"/>
      <c r="BF24204" s="10"/>
      <c r="BG24204" s="6"/>
    </row>
    <row r="24205" spans="34:59" x14ac:dyDescent="0.25">
      <c r="AH24205" s="6"/>
      <c r="AI24205" s="6"/>
      <c r="AJ24205" s="6"/>
      <c r="AK24205" s="6"/>
      <c r="AL24205" s="6"/>
      <c r="AM24205" s="6"/>
      <c r="AN24205" s="6"/>
      <c r="AO24205" s="6"/>
      <c r="AP24205" s="6"/>
      <c r="AQ24205" s="6"/>
      <c r="AR24205" s="6"/>
      <c r="AS24205" s="6"/>
      <c r="AT24205" s="6"/>
      <c r="AU24205" s="6"/>
      <c r="AV24205" s="6"/>
      <c r="AW24205" s="6"/>
      <c r="AX24205" s="6"/>
      <c r="AY24205" s="6"/>
      <c r="AZ24205" s="6"/>
      <c r="BA24205" s="6"/>
      <c r="BB24205" s="6"/>
      <c r="BC24205" s="6"/>
      <c r="BD24205" s="6"/>
      <c r="BE24205" s="6"/>
      <c r="BF24205" s="6"/>
      <c r="BG24205" s="10"/>
    </row>
    <row r="24206" spans="34:59" x14ac:dyDescent="0.25">
      <c r="AH24206" s="10"/>
      <c r="AI24206" s="6"/>
    </row>
    <row r="24207" spans="34:59" x14ac:dyDescent="0.25">
      <c r="AH24207" s="6"/>
      <c r="AI24207" s="6"/>
      <c r="AJ24207" s="6"/>
      <c r="AK24207" s="6"/>
      <c r="AL24207" s="6"/>
      <c r="AM24207" s="6"/>
      <c r="AN24207" s="6"/>
      <c r="AO24207" s="6"/>
      <c r="AP24207" s="6"/>
      <c r="AQ24207" s="6"/>
      <c r="AR24207" s="6"/>
      <c r="AS24207" s="6"/>
      <c r="AT24207" s="6"/>
      <c r="AU24207" s="6"/>
      <c r="AV24207" s="6"/>
      <c r="AW24207" s="6"/>
      <c r="AX24207" s="6"/>
      <c r="AY24207" s="6"/>
      <c r="AZ24207" s="6"/>
      <c r="BA24207" s="6"/>
      <c r="BB24207" s="6"/>
      <c r="BC24207" s="6"/>
      <c r="BD24207" s="6"/>
      <c r="BE24207" s="6"/>
      <c r="BF24207" s="6"/>
      <c r="BG24207" s="6"/>
    </row>
    <row r="24208" spans="34:59" x14ac:dyDescent="0.25">
      <c r="AH24208" s="10"/>
      <c r="AI24208" s="6"/>
      <c r="AJ24208" s="10"/>
      <c r="AK24208" s="10"/>
      <c r="AL24208" s="10"/>
      <c r="AM24208" s="10"/>
      <c r="AN24208" s="10"/>
      <c r="AO24208" s="10"/>
      <c r="AP24208" s="10"/>
      <c r="AQ24208" s="10"/>
      <c r="AR24208" s="10"/>
      <c r="AS24208" s="10"/>
      <c r="AT24208" s="10"/>
      <c r="AU24208" s="10"/>
      <c r="AV24208" s="10"/>
      <c r="AW24208" s="10"/>
      <c r="AX24208" s="10"/>
      <c r="AY24208" s="10"/>
      <c r="AZ24208" s="10"/>
      <c r="BA24208" s="10"/>
      <c r="BB24208" s="10"/>
      <c r="BC24208" s="10"/>
      <c r="BD24208" s="10"/>
      <c r="BE24208" s="10"/>
      <c r="BF24208" s="10"/>
      <c r="BG24208" s="6"/>
    </row>
    <row r="24209" spans="34:59" x14ac:dyDescent="0.25">
      <c r="AH24209" s="6"/>
      <c r="AI24209" s="6"/>
      <c r="AJ24209" s="6"/>
      <c r="AK24209" s="6"/>
      <c r="AL24209" s="6"/>
      <c r="AM24209" s="6"/>
      <c r="AN24209" s="6"/>
      <c r="AO24209" s="6"/>
      <c r="AP24209" s="6"/>
      <c r="AQ24209" s="6"/>
      <c r="AR24209" s="6"/>
      <c r="AS24209" s="6"/>
      <c r="AT24209" s="6"/>
      <c r="AU24209" s="6"/>
      <c r="AV24209" s="6"/>
      <c r="AW24209" s="6"/>
      <c r="AX24209" s="6"/>
      <c r="AY24209" s="6"/>
      <c r="AZ24209" s="6"/>
      <c r="BA24209" s="6"/>
      <c r="BB24209" s="6"/>
      <c r="BC24209" s="6"/>
      <c r="BD24209" s="6"/>
      <c r="BE24209" s="6"/>
      <c r="BF24209" s="6"/>
      <c r="BG24209" s="10"/>
    </row>
    <row r="24210" spans="34:59" x14ac:dyDescent="0.25">
      <c r="AH24210" s="10"/>
      <c r="AI24210" s="6"/>
    </row>
    <row r="24211" spans="34:59" x14ac:dyDescent="0.25">
      <c r="AH24211" s="6"/>
      <c r="AI24211" s="6"/>
      <c r="AJ24211" s="6"/>
      <c r="AK24211" s="6"/>
      <c r="AL24211" s="6"/>
      <c r="AM24211" s="6"/>
      <c r="AN24211" s="6"/>
      <c r="AO24211" s="6"/>
      <c r="AP24211" s="6"/>
      <c r="AQ24211" s="6"/>
      <c r="AR24211" s="6"/>
      <c r="AS24211" s="6"/>
      <c r="AT24211" s="6"/>
      <c r="AU24211" s="6"/>
      <c r="AV24211" s="6"/>
      <c r="AW24211" s="6"/>
      <c r="AX24211" s="6"/>
      <c r="AY24211" s="6"/>
      <c r="AZ24211" s="6"/>
      <c r="BA24211" s="6"/>
      <c r="BB24211" s="6"/>
      <c r="BC24211" s="6"/>
      <c r="BD24211" s="6"/>
      <c r="BE24211" s="6"/>
      <c r="BF24211" s="6"/>
      <c r="BG24211" s="6"/>
    </row>
    <row r="24212" spans="34:59" x14ac:dyDescent="0.25">
      <c r="AH24212" s="10"/>
      <c r="AI24212" s="6"/>
      <c r="AJ24212" s="10"/>
      <c r="AK24212" s="10"/>
      <c r="AL24212" s="10"/>
      <c r="AM24212" s="10"/>
      <c r="AN24212" s="10"/>
      <c r="AO24212" s="10"/>
      <c r="AP24212" s="10"/>
      <c r="AQ24212" s="10"/>
      <c r="AR24212" s="10"/>
      <c r="AS24212" s="10"/>
      <c r="AT24212" s="10"/>
      <c r="AU24212" s="10"/>
      <c r="AV24212" s="10"/>
      <c r="AW24212" s="10"/>
      <c r="AX24212" s="10"/>
      <c r="AY24212" s="10"/>
      <c r="AZ24212" s="10"/>
      <c r="BA24212" s="10"/>
      <c r="BB24212" s="10"/>
      <c r="BC24212" s="10"/>
      <c r="BD24212" s="10"/>
      <c r="BE24212" s="10"/>
      <c r="BF24212" s="10"/>
      <c r="BG24212" s="6"/>
    </row>
    <row r="24214" spans="34:59" x14ac:dyDescent="0.25">
      <c r="AH24214" s="10"/>
      <c r="AI24214" s="6"/>
    </row>
    <row r="24215" spans="34:59" x14ac:dyDescent="0.25">
      <c r="AH24215" s="6"/>
      <c r="AI24215" s="6"/>
      <c r="AJ24215" s="6"/>
      <c r="AK24215" s="6"/>
      <c r="AL24215" s="6"/>
      <c r="AM24215" s="6"/>
      <c r="AN24215" s="6"/>
      <c r="AO24215" s="6"/>
      <c r="AP24215" s="6"/>
      <c r="AQ24215" s="6"/>
      <c r="AR24215" s="6"/>
      <c r="AS24215" s="6"/>
      <c r="AT24215" s="6"/>
      <c r="AU24215" s="6"/>
      <c r="AV24215" s="6"/>
      <c r="AW24215" s="6"/>
      <c r="AX24215" s="6"/>
      <c r="AY24215" s="6"/>
      <c r="AZ24215" s="6"/>
      <c r="BA24215" s="6"/>
      <c r="BB24215" s="6"/>
      <c r="BC24215" s="6"/>
      <c r="BD24215" s="6"/>
      <c r="BE24215" s="6"/>
      <c r="BF24215" s="6"/>
      <c r="BG24215" s="6"/>
    </row>
    <row r="24216" spans="34:59" x14ac:dyDescent="0.25">
      <c r="AH24216" s="10"/>
      <c r="AI24216" s="6"/>
      <c r="AJ24216" s="10"/>
      <c r="AK24216" s="10"/>
      <c r="AL24216" s="10"/>
      <c r="AM24216" s="10"/>
      <c r="AN24216" s="10"/>
      <c r="AO24216" s="10"/>
      <c r="AP24216" s="10"/>
      <c r="AQ24216" s="10"/>
      <c r="AR24216" s="10"/>
      <c r="AS24216" s="10"/>
      <c r="AT24216" s="10"/>
      <c r="AU24216" s="10"/>
      <c r="AV24216" s="10"/>
      <c r="AW24216" s="10"/>
      <c r="AX24216" s="10"/>
      <c r="AY24216" s="10"/>
      <c r="AZ24216" s="10"/>
      <c r="BA24216" s="10"/>
      <c r="BB24216" s="10"/>
      <c r="BC24216" s="10"/>
      <c r="BD24216" s="10"/>
      <c r="BE24216" s="10"/>
      <c r="BF24216" s="10"/>
      <c r="BG24216" s="6"/>
    </row>
    <row r="24217" spans="34:59" x14ac:dyDescent="0.25">
      <c r="AH24217" s="6"/>
      <c r="AI24217" s="6"/>
      <c r="AJ24217" s="6"/>
      <c r="AK24217" s="6"/>
      <c r="AL24217" s="6"/>
      <c r="AM24217" s="6"/>
      <c r="AN24217" s="6"/>
      <c r="AO24217" s="6"/>
      <c r="AP24217" s="6"/>
      <c r="AQ24217" s="6"/>
      <c r="AR24217" s="6"/>
      <c r="AS24217" s="6"/>
      <c r="AT24217" s="6"/>
      <c r="AU24217" s="6"/>
      <c r="AV24217" s="6"/>
      <c r="AW24217" s="6"/>
      <c r="AX24217" s="6"/>
      <c r="AY24217" s="6"/>
      <c r="AZ24217" s="6"/>
      <c r="BA24217" s="6"/>
      <c r="BB24217" s="6"/>
      <c r="BC24217" s="6"/>
      <c r="BD24217" s="6"/>
      <c r="BE24217" s="6"/>
      <c r="BF24217" s="6"/>
      <c r="BG24217" s="10"/>
    </row>
    <row r="24218" spans="34:59" x14ac:dyDescent="0.25">
      <c r="AH24218" s="10"/>
      <c r="AI24218" s="6"/>
    </row>
    <row r="24219" spans="34:59" x14ac:dyDescent="0.25">
      <c r="AH24219" s="6"/>
      <c r="AI24219" s="6"/>
      <c r="AJ24219" s="6"/>
      <c r="AK24219" s="6"/>
      <c r="AL24219" s="6"/>
      <c r="AM24219" s="6"/>
      <c r="AN24219" s="6"/>
      <c r="AO24219" s="6"/>
      <c r="AP24219" s="6"/>
      <c r="AQ24219" s="6"/>
      <c r="AR24219" s="6"/>
      <c r="AS24219" s="6"/>
      <c r="AT24219" s="6"/>
      <c r="AU24219" s="6"/>
      <c r="AV24219" s="6"/>
      <c r="AW24219" s="6"/>
      <c r="AX24219" s="6"/>
      <c r="AY24219" s="6"/>
      <c r="AZ24219" s="6"/>
      <c r="BA24219" s="6"/>
      <c r="BB24219" s="6"/>
      <c r="BC24219" s="6"/>
      <c r="BD24219" s="6"/>
      <c r="BE24219" s="6"/>
      <c r="BF24219" s="6"/>
      <c r="BG24219" s="6"/>
    </row>
    <row r="24220" spans="34:59" x14ac:dyDescent="0.25">
      <c r="AH24220" s="10"/>
      <c r="AI24220" s="6"/>
      <c r="AJ24220" s="10"/>
      <c r="AK24220" s="10"/>
      <c r="AL24220" s="10"/>
      <c r="AM24220" s="10"/>
      <c r="AN24220" s="10"/>
      <c r="AO24220" s="10"/>
      <c r="AP24220" s="10"/>
      <c r="AQ24220" s="10"/>
      <c r="AR24220" s="10"/>
      <c r="AS24220" s="10"/>
      <c r="AT24220" s="10"/>
      <c r="AU24220" s="10"/>
      <c r="AV24220" s="10"/>
      <c r="AW24220" s="10"/>
      <c r="AX24220" s="10"/>
      <c r="AY24220" s="10"/>
      <c r="AZ24220" s="10"/>
      <c r="BA24220" s="10"/>
      <c r="BB24220" s="10"/>
      <c r="BC24220" s="10"/>
      <c r="BD24220" s="10"/>
      <c r="BE24220" s="10"/>
      <c r="BF24220" s="10"/>
      <c r="BG24220" s="6"/>
    </row>
    <row r="24221" spans="34:59" x14ac:dyDescent="0.25">
      <c r="AH24221" s="6"/>
      <c r="AI24221" s="6"/>
      <c r="AJ24221" s="6"/>
      <c r="AK24221" s="6"/>
      <c r="AL24221" s="6"/>
      <c r="AM24221" s="6"/>
      <c r="AN24221" s="6"/>
      <c r="AO24221" s="6"/>
      <c r="AP24221" s="6"/>
      <c r="AQ24221" s="6"/>
      <c r="AR24221" s="6"/>
      <c r="AS24221" s="6"/>
      <c r="AT24221" s="6"/>
      <c r="AU24221" s="6"/>
      <c r="AV24221" s="6"/>
      <c r="AW24221" s="6"/>
      <c r="AX24221" s="6"/>
      <c r="AY24221" s="6"/>
      <c r="AZ24221" s="6"/>
      <c r="BA24221" s="6"/>
      <c r="BB24221" s="6"/>
      <c r="BC24221" s="6"/>
      <c r="BD24221" s="6"/>
      <c r="BE24221" s="6"/>
      <c r="BF24221" s="6"/>
      <c r="BG24221" s="10"/>
    </row>
    <row r="24222" spans="34:59" x14ac:dyDescent="0.25">
      <c r="AH24222" s="10"/>
      <c r="AI24222" s="6"/>
    </row>
    <row r="24223" spans="34:59" x14ac:dyDescent="0.25">
      <c r="AH24223" s="6"/>
      <c r="AI24223" s="6"/>
      <c r="AJ24223" s="6"/>
      <c r="AK24223" s="6"/>
      <c r="AL24223" s="6"/>
      <c r="AM24223" s="6"/>
      <c r="AN24223" s="6"/>
      <c r="AO24223" s="6"/>
      <c r="AP24223" s="6"/>
      <c r="AQ24223" s="6"/>
      <c r="AR24223" s="6"/>
      <c r="AS24223" s="6"/>
      <c r="AT24223" s="6"/>
      <c r="AU24223" s="6"/>
      <c r="AV24223" s="6"/>
      <c r="AW24223" s="6"/>
      <c r="AX24223" s="6"/>
      <c r="AY24223" s="6"/>
      <c r="AZ24223" s="6"/>
      <c r="BA24223" s="6"/>
      <c r="BB24223" s="6"/>
      <c r="BC24223" s="6"/>
      <c r="BD24223" s="6"/>
      <c r="BE24223" s="6"/>
      <c r="BF24223" s="6"/>
      <c r="BG24223" s="6"/>
    </row>
    <row r="24224" spans="34:59" x14ac:dyDescent="0.25">
      <c r="AH24224" s="10"/>
      <c r="AI24224" s="6"/>
      <c r="AJ24224" s="10"/>
      <c r="AK24224" s="10"/>
      <c r="AL24224" s="10"/>
      <c r="AM24224" s="10"/>
      <c r="AN24224" s="10"/>
      <c r="AO24224" s="10"/>
      <c r="AP24224" s="10"/>
      <c r="AQ24224" s="10"/>
      <c r="AR24224" s="10"/>
      <c r="AS24224" s="10"/>
      <c r="AT24224" s="10"/>
      <c r="AU24224" s="10"/>
      <c r="AV24224" s="10"/>
      <c r="AW24224" s="10"/>
      <c r="AX24224" s="10"/>
      <c r="AY24224" s="10"/>
      <c r="AZ24224" s="10"/>
      <c r="BA24224" s="10"/>
      <c r="BB24224" s="10"/>
      <c r="BC24224" s="10"/>
      <c r="BD24224" s="10"/>
      <c r="BE24224" s="10"/>
      <c r="BF24224" s="10"/>
      <c r="BG24224" s="6"/>
    </row>
    <row r="24225" spans="34:59" x14ac:dyDescent="0.25">
      <c r="AH24225" s="6"/>
      <c r="AI24225" s="6"/>
      <c r="AJ24225" s="6"/>
      <c r="AK24225" s="6"/>
      <c r="AL24225" s="6"/>
      <c r="AM24225" s="6"/>
      <c r="AN24225" s="6"/>
      <c r="AO24225" s="6"/>
      <c r="AP24225" s="6"/>
      <c r="AQ24225" s="6"/>
      <c r="AR24225" s="6"/>
      <c r="AS24225" s="6"/>
      <c r="AT24225" s="6"/>
      <c r="AU24225" s="6"/>
      <c r="AV24225" s="6"/>
      <c r="AW24225" s="6"/>
      <c r="AX24225" s="6"/>
      <c r="AY24225" s="6"/>
      <c r="AZ24225" s="6"/>
      <c r="BA24225" s="6"/>
      <c r="BB24225" s="6"/>
      <c r="BC24225" s="6"/>
      <c r="BD24225" s="6"/>
      <c r="BE24225" s="6"/>
      <c r="BF24225" s="6"/>
      <c r="BG24225" s="10"/>
    </row>
    <row r="24226" spans="34:59" x14ac:dyDescent="0.25">
      <c r="AH24226" s="10"/>
      <c r="AI24226" s="6"/>
    </row>
    <row r="24227" spans="34:59" x14ac:dyDescent="0.25">
      <c r="AH24227" s="6"/>
      <c r="AI24227" s="6"/>
      <c r="AJ24227" s="6"/>
      <c r="AK24227" s="6"/>
      <c r="AL24227" s="6"/>
      <c r="AM24227" s="6"/>
      <c r="AN24227" s="6"/>
      <c r="AO24227" s="6"/>
      <c r="AP24227" s="6"/>
      <c r="AQ24227" s="6"/>
      <c r="AR24227" s="6"/>
      <c r="AS24227" s="6"/>
      <c r="AT24227" s="6"/>
      <c r="AU24227" s="6"/>
      <c r="AV24227" s="6"/>
      <c r="AW24227" s="6"/>
      <c r="AX24227" s="6"/>
      <c r="AY24227" s="6"/>
      <c r="AZ24227" s="6"/>
      <c r="BA24227" s="6"/>
      <c r="BB24227" s="6"/>
      <c r="BC24227" s="6"/>
      <c r="BD24227" s="6"/>
      <c r="BE24227" s="6"/>
      <c r="BF24227" s="6"/>
      <c r="BG24227" s="6"/>
    </row>
    <row r="24228" spans="34:59" x14ac:dyDescent="0.25">
      <c r="AH24228" s="10"/>
      <c r="AI24228" s="6"/>
      <c r="AJ24228" s="10"/>
      <c r="AK24228" s="10"/>
      <c r="AL24228" s="10"/>
      <c r="AM24228" s="10"/>
      <c r="AN24228" s="10"/>
      <c r="AO24228" s="10"/>
      <c r="AP24228" s="10"/>
      <c r="AQ24228" s="10"/>
      <c r="AR24228" s="10"/>
      <c r="AS24228" s="10"/>
      <c r="AT24228" s="10"/>
      <c r="AU24228" s="10"/>
      <c r="AV24228" s="10"/>
      <c r="AW24228" s="10"/>
      <c r="AX24228" s="10"/>
      <c r="AY24228" s="10"/>
      <c r="AZ24228" s="10"/>
      <c r="BA24228" s="10"/>
      <c r="BB24228" s="10"/>
      <c r="BC24228" s="10"/>
      <c r="BD24228" s="10"/>
      <c r="BE24228" s="10"/>
      <c r="BF24228" s="10"/>
      <c r="BG24228" s="6"/>
    </row>
    <row r="24230" spans="34:59" x14ac:dyDescent="0.25">
      <c r="AH24230" s="10"/>
      <c r="AI24230" s="6"/>
    </row>
    <row r="24231" spans="34:59" x14ac:dyDescent="0.25">
      <c r="AH24231" s="6"/>
      <c r="AI24231" s="6"/>
      <c r="AJ24231" s="6"/>
      <c r="AK24231" s="6"/>
      <c r="AL24231" s="6"/>
      <c r="AM24231" s="6"/>
      <c r="AN24231" s="6"/>
      <c r="AO24231" s="6"/>
      <c r="AP24231" s="6"/>
      <c r="AQ24231" s="6"/>
      <c r="AR24231" s="6"/>
      <c r="AS24231" s="6"/>
      <c r="AT24231" s="6"/>
      <c r="AU24231" s="6"/>
      <c r="AV24231" s="6"/>
      <c r="AW24231" s="6"/>
      <c r="AX24231" s="6"/>
      <c r="AY24231" s="6"/>
      <c r="AZ24231" s="6"/>
      <c r="BA24231" s="6"/>
      <c r="BB24231" s="6"/>
      <c r="BC24231" s="6"/>
      <c r="BD24231" s="6"/>
      <c r="BE24231" s="6"/>
      <c r="BF24231" s="6"/>
      <c r="BG24231" s="6"/>
    </row>
    <row r="24232" spans="34:59" x14ac:dyDescent="0.25">
      <c r="AH24232" s="10"/>
      <c r="AI24232" s="6"/>
      <c r="AJ24232" s="10"/>
      <c r="AK24232" s="10"/>
      <c r="AL24232" s="10"/>
      <c r="AM24232" s="10"/>
      <c r="AN24232" s="10"/>
      <c r="AO24232" s="10"/>
      <c r="AP24232" s="10"/>
      <c r="AQ24232" s="10"/>
      <c r="AR24232" s="10"/>
      <c r="AS24232" s="10"/>
      <c r="AT24232" s="10"/>
      <c r="AU24232" s="10"/>
      <c r="AV24232" s="10"/>
      <c r="AW24232" s="10"/>
      <c r="AX24232" s="10"/>
      <c r="AY24232" s="10"/>
      <c r="AZ24232" s="10"/>
      <c r="BA24232" s="10"/>
      <c r="BB24232" s="10"/>
      <c r="BC24232" s="10"/>
      <c r="BD24232" s="10"/>
      <c r="BE24232" s="10"/>
      <c r="BF24232" s="10"/>
      <c r="BG24232" s="6"/>
    </row>
    <row r="24233" spans="34:59" x14ac:dyDescent="0.25">
      <c r="AH24233" s="6"/>
      <c r="AI24233" s="6"/>
      <c r="AJ24233" s="6"/>
      <c r="AK24233" s="6"/>
      <c r="AL24233" s="6"/>
      <c r="AM24233" s="6"/>
      <c r="AN24233" s="6"/>
      <c r="AO24233" s="6"/>
      <c r="AP24233" s="6"/>
      <c r="AQ24233" s="6"/>
      <c r="AR24233" s="6"/>
      <c r="AS24233" s="6"/>
      <c r="AT24233" s="6"/>
      <c r="AU24233" s="6"/>
      <c r="AV24233" s="6"/>
      <c r="AW24233" s="6"/>
      <c r="AX24233" s="6"/>
      <c r="AY24233" s="6"/>
      <c r="AZ24233" s="6"/>
      <c r="BA24233" s="6"/>
      <c r="BB24233" s="6"/>
      <c r="BC24233" s="6"/>
      <c r="BD24233" s="6"/>
      <c r="BE24233" s="6"/>
      <c r="BF24233" s="6"/>
      <c r="BG24233" s="10"/>
    </row>
    <row r="24234" spans="34:59" x14ac:dyDescent="0.25">
      <c r="AH24234" s="10"/>
      <c r="AI24234" s="6"/>
    </row>
    <row r="24235" spans="34:59" x14ac:dyDescent="0.25">
      <c r="AH24235" s="6"/>
      <c r="AI24235" s="6"/>
      <c r="AJ24235" s="6"/>
      <c r="AK24235" s="6"/>
      <c r="AL24235" s="6"/>
      <c r="AM24235" s="6"/>
      <c r="AN24235" s="6"/>
      <c r="AO24235" s="6"/>
      <c r="AP24235" s="6"/>
      <c r="AQ24235" s="6"/>
      <c r="AR24235" s="6"/>
      <c r="AS24235" s="6"/>
      <c r="AT24235" s="6"/>
      <c r="AU24235" s="6"/>
      <c r="AV24235" s="6"/>
      <c r="AW24235" s="6"/>
      <c r="AX24235" s="6"/>
      <c r="AY24235" s="6"/>
      <c r="AZ24235" s="6"/>
      <c r="BA24235" s="6"/>
      <c r="BB24235" s="6"/>
      <c r="BC24235" s="6"/>
      <c r="BD24235" s="6"/>
      <c r="BE24235" s="6"/>
      <c r="BF24235" s="6"/>
      <c r="BG24235" s="6"/>
    </row>
    <row r="24236" spans="34:59" x14ac:dyDescent="0.25">
      <c r="AH24236" s="10"/>
      <c r="AI24236" s="6"/>
      <c r="AJ24236" s="10"/>
      <c r="AK24236" s="10"/>
      <c r="AL24236" s="10"/>
      <c r="AM24236" s="10"/>
      <c r="AN24236" s="10"/>
      <c r="AO24236" s="10"/>
      <c r="AP24236" s="10"/>
      <c r="AQ24236" s="10"/>
      <c r="AR24236" s="10"/>
      <c r="AS24236" s="10"/>
      <c r="AT24236" s="10"/>
      <c r="AU24236" s="10"/>
      <c r="AV24236" s="10"/>
      <c r="AW24236" s="10"/>
      <c r="AX24236" s="10"/>
      <c r="AY24236" s="10"/>
      <c r="AZ24236" s="10"/>
      <c r="BA24236" s="10"/>
      <c r="BB24236" s="10"/>
      <c r="BC24236" s="10"/>
      <c r="BD24236" s="10"/>
      <c r="BE24236" s="10"/>
      <c r="BF24236" s="10"/>
      <c r="BG24236" s="6"/>
    </row>
    <row r="24237" spans="34:59" x14ac:dyDescent="0.25">
      <c r="AH24237" s="6"/>
      <c r="AI24237" s="6"/>
      <c r="AJ24237" s="6"/>
      <c r="AK24237" s="6"/>
      <c r="AL24237" s="6"/>
      <c r="AM24237" s="6"/>
      <c r="AN24237" s="6"/>
      <c r="AO24237" s="6"/>
      <c r="AP24237" s="6"/>
      <c r="AQ24237" s="6"/>
      <c r="AR24237" s="6"/>
      <c r="AS24237" s="6"/>
      <c r="AT24237" s="6"/>
      <c r="AU24237" s="6"/>
      <c r="AV24237" s="6"/>
      <c r="AW24237" s="6"/>
      <c r="AX24237" s="6"/>
      <c r="AY24237" s="6"/>
      <c r="AZ24237" s="6"/>
      <c r="BA24237" s="6"/>
      <c r="BB24237" s="6"/>
      <c r="BC24237" s="6"/>
      <c r="BD24237" s="6"/>
      <c r="BE24237" s="6"/>
      <c r="BF24237" s="6"/>
      <c r="BG24237" s="10"/>
    </row>
    <row r="24238" spans="34:59" x14ac:dyDescent="0.25">
      <c r="AH24238" s="10"/>
      <c r="AI24238" s="6"/>
    </row>
    <row r="24239" spans="34:59" x14ac:dyDescent="0.25">
      <c r="AH24239" s="6"/>
      <c r="AI24239" s="6"/>
      <c r="AJ24239" s="6"/>
      <c r="AK24239" s="6"/>
      <c r="AL24239" s="6"/>
      <c r="AM24239" s="6"/>
      <c r="AN24239" s="6"/>
      <c r="AO24239" s="6"/>
      <c r="AP24239" s="6"/>
      <c r="AQ24239" s="6"/>
      <c r="AR24239" s="6"/>
      <c r="AS24239" s="6"/>
      <c r="AT24239" s="6"/>
      <c r="AU24239" s="6"/>
      <c r="AV24239" s="6"/>
      <c r="AW24239" s="6"/>
      <c r="AX24239" s="6"/>
      <c r="AY24239" s="6"/>
      <c r="AZ24239" s="6"/>
      <c r="BA24239" s="6"/>
      <c r="BB24239" s="6"/>
      <c r="BC24239" s="6"/>
      <c r="BD24239" s="6"/>
      <c r="BE24239" s="6"/>
      <c r="BF24239" s="6"/>
      <c r="BG24239" s="6"/>
    </row>
    <row r="24240" spans="34:59" x14ac:dyDescent="0.25">
      <c r="AH24240" s="10"/>
      <c r="AI24240" s="6"/>
      <c r="AJ24240" s="10"/>
      <c r="AK24240" s="10"/>
      <c r="AL24240" s="10"/>
      <c r="AM24240" s="10"/>
      <c r="AN24240" s="10"/>
      <c r="AO24240" s="10"/>
      <c r="AP24240" s="10"/>
      <c r="AQ24240" s="10"/>
      <c r="AR24240" s="10"/>
      <c r="AS24240" s="10"/>
      <c r="AT24240" s="10"/>
      <c r="AU24240" s="10"/>
      <c r="AV24240" s="10"/>
      <c r="AW24240" s="10"/>
      <c r="AX24240" s="10"/>
      <c r="AY24240" s="10"/>
      <c r="AZ24240" s="10"/>
      <c r="BA24240" s="10"/>
      <c r="BB24240" s="10"/>
      <c r="BC24240" s="10"/>
      <c r="BD24240" s="10"/>
      <c r="BE24240" s="10"/>
      <c r="BF24240" s="10"/>
      <c r="BG24240" s="6"/>
    </row>
    <row r="24241" spans="34:59" x14ac:dyDescent="0.25">
      <c r="AH24241" s="6"/>
      <c r="AI24241" s="6"/>
      <c r="AJ24241" s="6"/>
      <c r="AK24241" s="6"/>
      <c r="AL24241" s="6"/>
      <c r="AM24241" s="6"/>
      <c r="AN24241" s="6"/>
      <c r="AO24241" s="6"/>
      <c r="AP24241" s="6"/>
      <c r="AQ24241" s="6"/>
      <c r="AR24241" s="6"/>
      <c r="AS24241" s="6"/>
      <c r="AT24241" s="6"/>
      <c r="AU24241" s="6"/>
      <c r="AV24241" s="6"/>
      <c r="AW24241" s="6"/>
      <c r="AX24241" s="6"/>
      <c r="AY24241" s="6"/>
      <c r="AZ24241" s="6"/>
      <c r="BA24241" s="6"/>
      <c r="BB24241" s="6"/>
      <c r="BC24241" s="6"/>
      <c r="BD24241" s="6"/>
      <c r="BE24241" s="6"/>
      <c r="BF24241" s="6"/>
      <c r="BG24241" s="10"/>
    </row>
    <row r="24242" spans="34:59" x14ac:dyDescent="0.25">
      <c r="AH24242" s="10"/>
      <c r="AI24242" s="6"/>
    </row>
    <row r="24243" spans="34:59" x14ac:dyDescent="0.25">
      <c r="AH24243" s="6"/>
      <c r="AI24243" s="6"/>
      <c r="AJ24243" s="6"/>
      <c r="AK24243" s="6"/>
      <c r="AL24243" s="6"/>
      <c r="AM24243" s="6"/>
      <c r="AN24243" s="6"/>
      <c r="AO24243" s="6"/>
      <c r="AP24243" s="6"/>
      <c r="AQ24243" s="6"/>
      <c r="AR24243" s="6"/>
      <c r="AS24243" s="6"/>
      <c r="AT24243" s="6"/>
      <c r="AU24243" s="6"/>
      <c r="AV24243" s="6"/>
      <c r="AW24243" s="6"/>
      <c r="AX24243" s="6"/>
      <c r="AY24243" s="6"/>
      <c r="AZ24243" s="6"/>
      <c r="BA24243" s="6"/>
      <c r="BB24243" s="6"/>
      <c r="BC24243" s="6"/>
      <c r="BD24243" s="6"/>
      <c r="BE24243" s="6"/>
      <c r="BF24243" s="6"/>
      <c r="BG24243" s="6"/>
    </row>
    <row r="24244" spans="34:59" x14ac:dyDescent="0.25">
      <c r="AH24244" s="10"/>
      <c r="AI24244" s="6"/>
      <c r="AJ24244" s="10"/>
      <c r="AK24244" s="10"/>
      <c r="AL24244" s="10"/>
      <c r="AM24244" s="10"/>
      <c r="AN24244" s="10"/>
      <c r="AO24244" s="10"/>
      <c r="AP24244" s="10"/>
      <c r="AQ24244" s="10"/>
      <c r="AR24244" s="10"/>
      <c r="AS24244" s="10"/>
      <c r="AT24244" s="10"/>
      <c r="AU24244" s="10"/>
      <c r="AV24244" s="10"/>
      <c r="AW24244" s="10"/>
      <c r="AX24244" s="10"/>
      <c r="AY24244" s="10"/>
      <c r="AZ24244" s="10"/>
      <c r="BA24244" s="10"/>
      <c r="BB24244" s="10"/>
      <c r="BC24244" s="10"/>
      <c r="BD24244" s="10"/>
      <c r="BE24244" s="10"/>
      <c r="BF24244" s="10"/>
      <c r="BG24244" s="6"/>
    </row>
    <row r="24246" spans="34:59" x14ac:dyDescent="0.25">
      <c r="AH24246" s="10"/>
      <c r="AI24246" s="6"/>
    </row>
    <row r="24247" spans="34:59" x14ac:dyDescent="0.25">
      <c r="AH24247" s="6"/>
      <c r="AI24247" s="6"/>
      <c r="AJ24247" s="6"/>
      <c r="AK24247" s="6"/>
      <c r="AL24247" s="6"/>
      <c r="AM24247" s="6"/>
      <c r="AN24247" s="6"/>
      <c r="AO24247" s="6"/>
      <c r="AP24247" s="6"/>
      <c r="AQ24247" s="6"/>
      <c r="AR24247" s="6"/>
      <c r="AS24247" s="6"/>
      <c r="AT24247" s="6"/>
      <c r="AU24247" s="6"/>
      <c r="AV24247" s="6"/>
      <c r="AW24247" s="6"/>
      <c r="AX24247" s="6"/>
      <c r="AY24247" s="6"/>
      <c r="AZ24247" s="6"/>
      <c r="BA24247" s="6"/>
      <c r="BB24247" s="6"/>
      <c r="BC24247" s="6"/>
      <c r="BD24247" s="6"/>
      <c r="BE24247" s="6"/>
      <c r="BF24247" s="6"/>
      <c r="BG24247" s="6"/>
    </row>
    <row r="24248" spans="34:59" x14ac:dyDescent="0.25">
      <c r="AH24248" s="10"/>
      <c r="AI24248" s="6"/>
      <c r="AJ24248" s="10"/>
      <c r="AK24248" s="10"/>
      <c r="AL24248" s="10"/>
      <c r="AM24248" s="10"/>
      <c r="AN24248" s="10"/>
      <c r="AO24248" s="10"/>
      <c r="AP24248" s="10"/>
      <c r="AQ24248" s="10"/>
      <c r="AR24248" s="10"/>
      <c r="AS24248" s="10"/>
      <c r="AT24248" s="10"/>
      <c r="AU24248" s="10"/>
      <c r="AV24248" s="10"/>
      <c r="AW24248" s="10"/>
      <c r="AX24248" s="10"/>
      <c r="AY24248" s="10"/>
      <c r="AZ24248" s="10"/>
      <c r="BA24248" s="10"/>
      <c r="BB24248" s="10"/>
      <c r="BC24248" s="10"/>
      <c r="BD24248" s="10"/>
      <c r="BE24248" s="10"/>
      <c r="BF24248" s="10"/>
      <c r="BG24248" s="6"/>
    </row>
    <row r="24249" spans="34:59" x14ac:dyDescent="0.25">
      <c r="AH24249" s="6"/>
      <c r="AI24249" s="6"/>
      <c r="AJ24249" s="6"/>
      <c r="AK24249" s="6"/>
      <c r="AL24249" s="6"/>
      <c r="AM24249" s="6"/>
      <c r="AN24249" s="6"/>
      <c r="AO24249" s="6"/>
      <c r="AP24249" s="6"/>
      <c r="AQ24249" s="6"/>
      <c r="AR24249" s="6"/>
      <c r="AS24249" s="6"/>
      <c r="AT24249" s="6"/>
      <c r="AU24249" s="6"/>
      <c r="AV24249" s="6"/>
      <c r="AW24249" s="6"/>
      <c r="AX24249" s="6"/>
      <c r="AY24249" s="6"/>
      <c r="AZ24249" s="6"/>
      <c r="BA24249" s="6"/>
      <c r="BB24249" s="6"/>
      <c r="BC24249" s="6"/>
      <c r="BD24249" s="6"/>
      <c r="BE24249" s="6"/>
      <c r="BF24249" s="6"/>
      <c r="BG24249" s="10"/>
    </row>
    <row r="24250" spans="34:59" x14ac:dyDescent="0.25">
      <c r="AH24250" s="10"/>
      <c r="AI24250" s="6"/>
    </row>
    <row r="24251" spans="34:59" x14ac:dyDescent="0.25">
      <c r="AH24251" s="6"/>
      <c r="AI24251" s="6"/>
      <c r="AJ24251" s="6"/>
      <c r="AK24251" s="6"/>
      <c r="AL24251" s="6"/>
      <c r="AM24251" s="6"/>
      <c r="AN24251" s="6"/>
      <c r="AO24251" s="6"/>
      <c r="AP24251" s="6"/>
      <c r="AQ24251" s="6"/>
      <c r="AR24251" s="6"/>
      <c r="AS24251" s="6"/>
      <c r="AT24251" s="6"/>
      <c r="AU24251" s="6"/>
      <c r="AV24251" s="6"/>
      <c r="AW24251" s="6"/>
      <c r="AX24251" s="6"/>
      <c r="AY24251" s="6"/>
      <c r="AZ24251" s="6"/>
      <c r="BA24251" s="6"/>
      <c r="BB24251" s="6"/>
      <c r="BC24251" s="6"/>
      <c r="BD24251" s="6"/>
      <c r="BE24251" s="6"/>
      <c r="BF24251" s="6"/>
      <c r="BG24251" s="6"/>
    </row>
    <row r="24252" spans="34:59" x14ac:dyDescent="0.25">
      <c r="AH24252" s="10"/>
      <c r="AI24252" s="6"/>
      <c r="AJ24252" s="10"/>
      <c r="AK24252" s="10"/>
      <c r="AL24252" s="10"/>
      <c r="AM24252" s="10"/>
      <c r="AN24252" s="10"/>
      <c r="AO24252" s="10"/>
      <c r="AP24252" s="10"/>
      <c r="AQ24252" s="10"/>
      <c r="AR24252" s="10"/>
      <c r="AS24252" s="10"/>
      <c r="AT24252" s="10"/>
      <c r="AU24252" s="10"/>
      <c r="AV24252" s="10"/>
      <c r="AW24252" s="10"/>
      <c r="AX24252" s="10"/>
      <c r="AY24252" s="10"/>
      <c r="AZ24252" s="10"/>
      <c r="BA24252" s="10"/>
      <c r="BB24252" s="10"/>
      <c r="BC24252" s="10"/>
      <c r="BD24252" s="10"/>
      <c r="BE24252" s="10"/>
      <c r="BF24252" s="10"/>
      <c r="BG24252" s="6"/>
    </row>
    <row r="24253" spans="34:59" x14ac:dyDescent="0.25">
      <c r="AH24253" s="6"/>
      <c r="AI24253" s="6"/>
      <c r="AJ24253" s="6"/>
      <c r="AK24253" s="6"/>
      <c r="AL24253" s="6"/>
      <c r="AM24253" s="6"/>
      <c r="AN24253" s="6"/>
      <c r="AO24253" s="6"/>
      <c r="AP24253" s="6"/>
      <c r="AQ24253" s="6"/>
      <c r="AR24253" s="6"/>
      <c r="AS24253" s="6"/>
      <c r="AT24253" s="6"/>
      <c r="AU24253" s="6"/>
      <c r="AV24253" s="6"/>
      <c r="AW24253" s="6"/>
      <c r="AX24253" s="6"/>
      <c r="AY24253" s="6"/>
      <c r="AZ24253" s="6"/>
      <c r="BA24253" s="6"/>
      <c r="BB24253" s="6"/>
      <c r="BC24253" s="6"/>
      <c r="BD24253" s="6"/>
      <c r="BE24253" s="6"/>
      <c r="BF24253" s="6"/>
      <c r="BG24253" s="10"/>
    </row>
    <row r="24254" spans="34:59" x14ac:dyDescent="0.25">
      <c r="AH24254" s="10"/>
      <c r="AI24254" s="6"/>
    </row>
    <row r="24255" spans="34:59" x14ac:dyDescent="0.25">
      <c r="AH24255" s="6"/>
      <c r="AI24255" s="6"/>
      <c r="AJ24255" s="6"/>
      <c r="AK24255" s="6"/>
      <c r="AL24255" s="6"/>
      <c r="AM24255" s="6"/>
      <c r="AN24255" s="6"/>
      <c r="AO24255" s="6"/>
      <c r="AP24255" s="6"/>
      <c r="AQ24255" s="6"/>
      <c r="AR24255" s="6"/>
      <c r="AS24255" s="6"/>
      <c r="AT24255" s="6"/>
      <c r="AU24255" s="6"/>
      <c r="AV24255" s="6"/>
      <c r="AW24255" s="6"/>
      <c r="AX24255" s="6"/>
      <c r="AY24255" s="6"/>
      <c r="AZ24255" s="6"/>
      <c r="BA24255" s="6"/>
      <c r="BB24255" s="6"/>
      <c r="BC24255" s="6"/>
      <c r="BD24255" s="6"/>
      <c r="BE24255" s="6"/>
      <c r="BF24255" s="6"/>
      <c r="BG24255" s="6"/>
    </row>
    <row r="24256" spans="34:59" x14ac:dyDescent="0.25">
      <c r="AH24256" s="10"/>
      <c r="AI24256" s="6"/>
      <c r="AJ24256" s="10"/>
      <c r="AK24256" s="10"/>
      <c r="AL24256" s="10"/>
      <c r="AM24256" s="10"/>
      <c r="AN24256" s="10"/>
      <c r="AO24256" s="10"/>
      <c r="AP24256" s="10"/>
      <c r="AQ24256" s="10"/>
      <c r="AR24256" s="10"/>
      <c r="AS24256" s="10"/>
      <c r="AT24256" s="10"/>
      <c r="AU24256" s="10"/>
      <c r="AV24256" s="10"/>
      <c r="AW24256" s="10"/>
      <c r="AX24256" s="10"/>
      <c r="AY24256" s="10"/>
      <c r="AZ24256" s="10"/>
      <c r="BA24256" s="10"/>
      <c r="BB24256" s="10"/>
      <c r="BC24256" s="10"/>
      <c r="BD24256" s="10"/>
      <c r="BE24256" s="10"/>
      <c r="BF24256" s="10"/>
      <c r="BG24256" s="6"/>
    </row>
    <row r="24257" spans="34:59" x14ac:dyDescent="0.25">
      <c r="AH24257" s="6"/>
      <c r="AI24257" s="6"/>
      <c r="AJ24257" s="6"/>
      <c r="AK24257" s="6"/>
      <c r="AL24257" s="6"/>
      <c r="AM24257" s="6"/>
      <c r="AN24257" s="6"/>
      <c r="AO24257" s="6"/>
      <c r="AP24257" s="6"/>
      <c r="AQ24257" s="6"/>
      <c r="AR24257" s="6"/>
      <c r="AS24257" s="6"/>
      <c r="AT24257" s="6"/>
      <c r="AU24257" s="6"/>
      <c r="AV24257" s="6"/>
      <c r="AW24257" s="6"/>
      <c r="AX24257" s="6"/>
      <c r="AY24257" s="6"/>
      <c r="AZ24257" s="6"/>
      <c r="BA24257" s="6"/>
      <c r="BB24257" s="6"/>
      <c r="BC24257" s="6"/>
      <c r="BD24257" s="6"/>
      <c r="BE24257" s="6"/>
      <c r="BF24257" s="6"/>
      <c r="BG24257" s="10"/>
    </row>
    <row r="24258" spans="34:59" x14ac:dyDescent="0.25">
      <c r="AH24258" s="10"/>
      <c r="AI24258" s="6"/>
    </row>
    <row r="24259" spans="34:59" x14ac:dyDescent="0.25">
      <c r="AH24259" s="6"/>
      <c r="AI24259" s="6"/>
      <c r="AJ24259" s="6"/>
      <c r="AK24259" s="6"/>
      <c r="AL24259" s="6"/>
      <c r="AM24259" s="6"/>
      <c r="AN24259" s="6"/>
      <c r="AO24259" s="6"/>
      <c r="AP24259" s="6"/>
      <c r="AQ24259" s="6"/>
      <c r="AR24259" s="6"/>
      <c r="AS24259" s="6"/>
      <c r="AT24259" s="6"/>
      <c r="AU24259" s="6"/>
      <c r="AV24259" s="6"/>
      <c r="AW24259" s="6"/>
      <c r="AX24259" s="6"/>
      <c r="AY24259" s="6"/>
      <c r="AZ24259" s="6"/>
      <c r="BA24259" s="6"/>
      <c r="BB24259" s="6"/>
      <c r="BC24259" s="6"/>
      <c r="BD24259" s="6"/>
      <c r="BE24259" s="6"/>
      <c r="BF24259" s="6"/>
      <c r="BG24259" s="6"/>
    </row>
    <row r="24260" spans="34:59" x14ac:dyDescent="0.25">
      <c r="AH24260" s="10"/>
      <c r="AI24260" s="6"/>
      <c r="AJ24260" s="10"/>
      <c r="AK24260" s="10"/>
      <c r="AL24260" s="10"/>
      <c r="AM24260" s="10"/>
      <c r="AN24260" s="10"/>
      <c r="AO24260" s="10"/>
      <c r="AP24260" s="10"/>
      <c r="AQ24260" s="10"/>
      <c r="AR24260" s="10"/>
      <c r="AS24260" s="10"/>
      <c r="AT24260" s="10"/>
      <c r="AU24260" s="10"/>
      <c r="AV24260" s="10"/>
      <c r="AW24260" s="10"/>
      <c r="AX24260" s="10"/>
      <c r="AY24260" s="10"/>
      <c r="AZ24260" s="10"/>
      <c r="BA24260" s="10"/>
      <c r="BB24260" s="10"/>
      <c r="BC24260" s="10"/>
      <c r="BD24260" s="10"/>
      <c r="BE24260" s="10"/>
      <c r="BF24260" s="10"/>
      <c r="BG24260" s="6"/>
    </row>
    <row r="24262" spans="34:59" x14ac:dyDescent="0.25">
      <c r="AH24262" s="10"/>
      <c r="AI24262" s="6"/>
    </row>
    <row r="24263" spans="34:59" x14ac:dyDescent="0.25">
      <c r="AH24263" s="6"/>
      <c r="AI24263" s="6"/>
      <c r="AJ24263" s="6"/>
      <c r="AK24263" s="6"/>
      <c r="AL24263" s="6"/>
      <c r="AM24263" s="6"/>
      <c r="AN24263" s="6"/>
      <c r="AO24263" s="6"/>
      <c r="AP24263" s="6"/>
      <c r="AQ24263" s="6"/>
      <c r="AR24263" s="6"/>
      <c r="AS24263" s="6"/>
      <c r="AT24263" s="6"/>
      <c r="AU24263" s="6"/>
      <c r="AV24263" s="6"/>
      <c r="AW24263" s="6"/>
      <c r="AX24263" s="6"/>
      <c r="AY24263" s="6"/>
      <c r="AZ24263" s="6"/>
      <c r="BA24263" s="6"/>
      <c r="BB24263" s="6"/>
      <c r="BC24263" s="6"/>
      <c r="BD24263" s="6"/>
      <c r="BE24263" s="6"/>
      <c r="BF24263" s="6"/>
      <c r="BG24263" s="6"/>
    </row>
    <row r="24264" spans="34:59" x14ac:dyDescent="0.25">
      <c r="AH24264" s="10"/>
      <c r="AI24264" s="6"/>
      <c r="AJ24264" s="10"/>
      <c r="AK24264" s="10"/>
      <c r="AL24264" s="10"/>
      <c r="AM24264" s="10"/>
      <c r="AN24264" s="10"/>
      <c r="AO24264" s="10"/>
      <c r="AP24264" s="10"/>
      <c r="AQ24264" s="10"/>
      <c r="AR24264" s="10"/>
      <c r="AS24264" s="10"/>
      <c r="AT24264" s="10"/>
      <c r="AU24264" s="10"/>
      <c r="AV24264" s="10"/>
      <c r="AW24264" s="10"/>
      <c r="AX24264" s="10"/>
      <c r="AY24264" s="10"/>
      <c r="AZ24264" s="10"/>
      <c r="BA24264" s="10"/>
      <c r="BB24264" s="10"/>
      <c r="BC24264" s="10"/>
      <c r="BD24264" s="10"/>
      <c r="BE24264" s="10"/>
      <c r="BF24264" s="10"/>
      <c r="BG24264" s="6"/>
    </row>
    <row r="24265" spans="34:59" x14ac:dyDescent="0.25">
      <c r="AH24265" s="6"/>
      <c r="AI24265" s="6"/>
      <c r="AJ24265" s="6"/>
      <c r="AK24265" s="6"/>
      <c r="AL24265" s="6"/>
      <c r="AM24265" s="6"/>
      <c r="AN24265" s="6"/>
      <c r="AO24265" s="6"/>
      <c r="AP24265" s="6"/>
      <c r="AQ24265" s="6"/>
      <c r="AR24265" s="6"/>
      <c r="AS24265" s="6"/>
      <c r="AT24265" s="6"/>
      <c r="AU24265" s="6"/>
      <c r="AV24265" s="6"/>
      <c r="AW24265" s="6"/>
      <c r="AX24265" s="6"/>
      <c r="AY24265" s="6"/>
      <c r="AZ24265" s="6"/>
      <c r="BA24265" s="6"/>
      <c r="BB24265" s="6"/>
      <c r="BC24265" s="6"/>
      <c r="BD24265" s="6"/>
      <c r="BE24265" s="6"/>
      <c r="BF24265" s="6"/>
      <c r="BG24265" s="10"/>
    </row>
    <row r="24266" spans="34:59" x14ac:dyDescent="0.25">
      <c r="AH24266" s="10"/>
      <c r="AI24266" s="6"/>
    </row>
    <row r="24267" spans="34:59" x14ac:dyDescent="0.25">
      <c r="AH24267" s="6"/>
      <c r="AI24267" s="6"/>
      <c r="AJ24267" s="6"/>
      <c r="AK24267" s="6"/>
      <c r="AL24267" s="6"/>
      <c r="AM24267" s="6"/>
      <c r="AN24267" s="6"/>
      <c r="AO24267" s="6"/>
      <c r="AP24267" s="6"/>
      <c r="AQ24267" s="6"/>
      <c r="AR24267" s="6"/>
      <c r="AS24267" s="6"/>
      <c r="AT24267" s="6"/>
      <c r="AU24267" s="6"/>
      <c r="AV24267" s="6"/>
      <c r="AW24267" s="6"/>
      <c r="AX24267" s="6"/>
      <c r="AY24267" s="6"/>
      <c r="AZ24267" s="6"/>
      <c r="BA24267" s="6"/>
      <c r="BB24267" s="6"/>
      <c r="BC24267" s="6"/>
      <c r="BD24267" s="6"/>
      <c r="BE24267" s="6"/>
      <c r="BF24267" s="6"/>
      <c r="BG24267" s="6"/>
    </row>
    <row r="24268" spans="34:59" x14ac:dyDescent="0.25">
      <c r="AH24268" s="10"/>
      <c r="AI24268" s="6"/>
      <c r="AJ24268" s="10"/>
      <c r="AK24268" s="10"/>
      <c r="AL24268" s="10"/>
      <c r="AM24268" s="10"/>
      <c r="AN24268" s="10"/>
      <c r="AO24268" s="10"/>
      <c r="AP24268" s="10"/>
      <c r="AQ24268" s="10"/>
      <c r="AR24268" s="10"/>
      <c r="AS24268" s="10"/>
      <c r="AT24268" s="10"/>
      <c r="AU24268" s="10"/>
      <c r="AV24268" s="10"/>
      <c r="AW24268" s="10"/>
      <c r="AX24268" s="10"/>
      <c r="AY24268" s="10"/>
      <c r="AZ24268" s="10"/>
      <c r="BA24268" s="10"/>
      <c r="BB24268" s="10"/>
      <c r="BC24268" s="10"/>
      <c r="BD24268" s="10"/>
      <c r="BE24268" s="10"/>
      <c r="BF24268" s="10"/>
      <c r="BG24268" s="6"/>
    </row>
    <row r="24269" spans="34:59" x14ac:dyDescent="0.25">
      <c r="AH24269" s="6"/>
      <c r="AI24269" s="6"/>
      <c r="AJ24269" s="6"/>
      <c r="AK24269" s="6"/>
      <c r="AL24269" s="6"/>
      <c r="AM24269" s="6"/>
      <c r="AN24269" s="6"/>
      <c r="AO24269" s="6"/>
      <c r="AP24269" s="6"/>
      <c r="AQ24269" s="6"/>
      <c r="AR24269" s="6"/>
      <c r="AS24269" s="6"/>
      <c r="AT24269" s="6"/>
      <c r="AU24269" s="6"/>
      <c r="AV24269" s="6"/>
      <c r="AW24269" s="6"/>
      <c r="AX24269" s="6"/>
      <c r="AY24269" s="6"/>
      <c r="AZ24269" s="6"/>
      <c r="BA24269" s="6"/>
      <c r="BB24269" s="6"/>
      <c r="BC24269" s="6"/>
      <c r="BD24269" s="6"/>
      <c r="BE24269" s="6"/>
      <c r="BF24269" s="6"/>
      <c r="BG24269" s="10"/>
    </row>
    <row r="24270" spans="34:59" x14ac:dyDescent="0.25">
      <c r="AH24270" s="10"/>
      <c r="AI24270" s="6"/>
    </row>
    <row r="24271" spans="34:59" x14ac:dyDescent="0.25">
      <c r="AH24271" s="6"/>
      <c r="AI24271" s="6"/>
      <c r="AJ24271" s="6"/>
      <c r="AK24271" s="6"/>
      <c r="AL24271" s="6"/>
      <c r="AM24271" s="6"/>
      <c r="AN24271" s="6"/>
      <c r="AO24271" s="6"/>
      <c r="AP24271" s="6"/>
      <c r="AQ24271" s="6"/>
      <c r="AR24271" s="6"/>
      <c r="AS24271" s="6"/>
      <c r="AT24271" s="6"/>
      <c r="AU24271" s="6"/>
      <c r="AV24271" s="6"/>
      <c r="AW24271" s="6"/>
      <c r="AX24271" s="6"/>
      <c r="AY24271" s="6"/>
      <c r="AZ24271" s="6"/>
      <c r="BA24271" s="6"/>
      <c r="BB24271" s="6"/>
      <c r="BC24271" s="6"/>
      <c r="BD24271" s="6"/>
      <c r="BE24271" s="6"/>
      <c r="BF24271" s="6"/>
      <c r="BG24271" s="6"/>
    </row>
    <row r="24272" spans="34:59" x14ac:dyDescent="0.25">
      <c r="AH24272" s="10"/>
      <c r="AI24272" s="6"/>
      <c r="AJ24272" s="10"/>
      <c r="AK24272" s="10"/>
      <c r="AL24272" s="10"/>
      <c r="AM24272" s="10"/>
      <c r="AN24272" s="10"/>
      <c r="AO24272" s="10"/>
      <c r="AP24272" s="10"/>
      <c r="AQ24272" s="10"/>
      <c r="AR24272" s="10"/>
      <c r="AS24272" s="10"/>
      <c r="AT24272" s="10"/>
      <c r="AU24272" s="10"/>
      <c r="AV24272" s="10"/>
      <c r="AW24272" s="10"/>
      <c r="AX24272" s="10"/>
      <c r="AY24272" s="10"/>
      <c r="AZ24272" s="10"/>
      <c r="BA24272" s="10"/>
      <c r="BB24272" s="10"/>
      <c r="BC24272" s="10"/>
      <c r="BD24272" s="10"/>
      <c r="BE24272" s="10"/>
      <c r="BF24272" s="10"/>
      <c r="BG24272" s="6"/>
    </row>
    <row r="24273" spans="34:59" x14ac:dyDescent="0.25">
      <c r="AH24273" s="6"/>
      <c r="AI24273" s="6"/>
      <c r="AJ24273" s="6"/>
      <c r="AK24273" s="6"/>
      <c r="AL24273" s="6"/>
      <c r="AM24273" s="6"/>
      <c r="AN24273" s="6"/>
      <c r="AO24273" s="6"/>
      <c r="AP24273" s="6"/>
      <c r="AQ24273" s="6"/>
      <c r="AR24273" s="6"/>
      <c r="AS24273" s="6"/>
      <c r="AT24273" s="6"/>
      <c r="AU24273" s="6"/>
      <c r="AV24273" s="6"/>
      <c r="AW24273" s="6"/>
      <c r="AX24273" s="6"/>
      <c r="AY24273" s="6"/>
      <c r="AZ24273" s="6"/>
      <c r="BA24273" s="6"/>
      <c r="BB24273" s="6"/>
      <c r="BC24273" s="6"/>
      <c r="BD24273" s="6"/>
      <c r="BE24273" s="6"/>
      <c r="BF24273" s="6"/>
      <c r="BG24273" s="10"/>
    </row>
    <row r="24274" spans="34:59" x14ac:dyDescent="0.25">
      <c r="AH24274" s="10"/>
      <c r="AI24274" s="6"/>
    </row>
    <row r="24275" spans="34:59" x14ac:dyDescent="0.25">
      <c r="AH24275" s="6"/>
      <c r="AI24275" s="6"/>
      <c r="AJ24275" s="6"/>
      <c r="AK24275" s="6"/>
      <c r="AL24275" s="6"/>
      <c r="AM24275" s="6"/>
      <c r="AN24275" s="6"/>
      <c r="AO24275" s="6"/>
      <c r="AP24275" s="6"/>
      <c r="AQ24275" s="6"/>
      <c r="AR24275" s="6"/>
      <c r="AS24275" s="6"/>
      <c r="AT24275" s="6"/>
      <c r="AU24275" s="6"/>
      <c r="AV24275" s="6"/>
      <c r="AW24275" s="6"/>
      <c r="AX24275" s="6"/>
      <c r="AY24275" s="6"/>
      <c r="AZ24275" s="6"/>
      <c r="BA24275" s="6"/>
      <c r="BB24275" s="6"/>
      <c r="BC24275" s="6"/>
      <c r="BD24275" s="6"/>
      <c r="BE24275" s="6"/>
      <c r="BF24275" s="6"/>
      <c r="BG24275" s="6"/>
    </row>
    <row r="24276" spans="34:59" x14ac:dyDescent="0.25">
      <c r="AH24276" s="10"/>
      <c r="AI24276" s="6"/>
      <c r="AJ24276" s="10"/>
      <c r="AK24276" s="10"/>
      <c r="AL24276" s="10"/>
      <c r="AM24276" s="10"/>
      <c r="AN24276" s="10"/>
      <c r="AO24276" s="10"/>
      <c r="AP24276" s="10"/>
      <c r="AQ24276" s="10"/>
      <c r="AR24276" s="10"/>
      <c r="AS24276" s="10"/>
      <c r="AT24276" s="10"/>
      <c r="AU24276" s="10"/>
      <c r="AV24276" s="10"/>
      <c r="AW24276" s="10"/>
      <c r="AX24276" s="10"/>
      <c r="AY24276" s="10"/>
      <c r="AZ24276" s="10"/>
      <c r="BA24276" s="10"/>
      <c r="BB24276" s="10"/>
      <c r="BC24276" s="10"/>
      <c r="BD24276" s="10"/>
      <c r="BE24276" s="10"/>
      <c r="BF24276" s="10"/>
      <c r="BG24276" s="6"/>
    </row>
    <row r="24278" spans="34:59" x14ac:dyDescent="0.25">
      <c r="AH24278" s="10"/>
      <c r="AI24278" s="6"/>
    </row>
    <row r="24279" spans="34:59" x14ac:dyDescent="0.25">
      <c r="AH24279" s="6"/>
      <c r="AI24279" s="6"/>
      <c r="AJ24279" s="6"/>
      <c r="AK24279" s="6"/>
      <c r="AL24279" s="6"/>
      <c r="AM24279" s="6"/>
      <c r="AN24279" s="6"/>
      <c r="AO24279" s="6"/>
      <c r="AP24279" s="6"/>
      <c r="AQ24279" s="6"/>
      <c r="AR24279" s="6"/>
      <c r="AS24279" s="6"/>
      <c r="AT24279" s="6"/>
      <c r="AU24279" s="6"/>
      <c r="AV24279" s="6"/>
      <c r="AW24279" s="6"/>
      <c r="AX24279" s="6"/>
      <c r="AY24279" s="6"/>
      <c r="AZ24279" s="6"/>
      <c r="BA24279" s="6"/>
      <c r="BB24279" s="6"/>
      <c r="BC24279" s="6"/>
      <c r="BD24279" s="6"/>
      <c r="BE24279" s="6"/>
      <c r="BF24279" s="6"/>
      <c r="BG24279" s="6"/>
    </row>
    <row r="24280" spans="34:59" x14ac:dyDescent="0.25">
      <c r="AH24280" s="10"/>
      <c r="AI24280" s="6"/>
      <c r="AJ24280" s="10"/>
      <c r="AK24280" s="10"/>
      <c r="AL24280" s="10"/>
      <c r="AM24280" s="10"/>
      <c r="AN24280" s="10"/>
      <c r="AO24280" s="10"/>
      <c r="AP24280" s="10"/>
      <c r="AQ24280" s="10"/>
      <c r="AR24280" s="10"/>
      <c r="AS24280" s="10"/>
      <c r="AT24280" s="10"/>
      <c r="AU24280" s="10"/>
      <c r="AV24280" s="10"/>
      <c r="AW24280" s="10"/>
      <c r="AX24280" s="10"/>
      <c r="AY24280" s="10"/>
      <c r="AZ24280" s="10"/>
      <c r="BA24280" s="10"/>
      <c r="BB24280" s="10"/>
      <c r="BC24280" s="10"/>
      <c r="BD24280" s="10"/>
      <c r="BE24280" s="10"/>
      <c r="BF24280" s="10"/>
      <c r="BG24280" s="6"/>
    </row>
    <row r="24281" spans="34:59" x14ac:dyDescent="0.25">
      <c r="AH24281" s="6"/>
      <c r="AI24281" s="6"/>
      <c r="AJ24281" s="6"/>
      <c r="AK24281" s="6"/>
      <c r="AL24281" s="6"/>
      <c r="AM24281" s="6"/>
      <c r="AN24281" s="6"/>
      <c r="AO24281" s="6"/>
      <c r="AP24281" s="6"/>
      <c r="AQ24281" s="6"/>
      <c r="AR24281" s="6"/>
      <c r="AS24281" s="6"/>
      <c r="AT24281" s="6"/>
      <c r="AU24281" s="6"/>
      <c r="AV24281" s="6"/>
      <c r="AW24281" s="6"/>
      <c r="AX24281" s="6"/>
      <c r="AY24281" s="6"/>
      <c r="AZ24281" s="6"/>
      <c r="BA24281" s="6"/>
      <c r="BB24281" s="6"/>
      <c r="BC24281" s="6"/>
      <c r="BD24281" s="6"/>
      <c r="BE24281" s="6"/>
      <c r="BF24281" s="6"/>
      <c r="BG24281" s="10"/>
    </row>
    <row r="24282" spans="34:59" x14ac:dyDescent="0.25">
      <c r="AH24282" s="10"/>
      <c r="AI24282" s="6"/>
    </row>
    <row r="24283" spans="34:59" x14ac:dyDescent="0.25">
      <c r="AH24283" s="6"/>
      <c r="AI24283" s="6"/>
      <c r="AJ24283" s="6"/>
      <c r="AK24283" s="6"/>
      <c r="AL24283" s="6"/>
      <c r="AM24283" s="6"/>
      <c r="AN24283" s="6"/>
      <c r="AO24283" s="6"/>
      <c r="AP24283" s="6"/>
      <c r="AQ24283" s="6"/>
      <c r="AR24283" s="6"/>
      <c r="AS24283" s="6"/>
      <c r="AT24283" s="6"/>
      <c r="AU24283" s="6"/>
      <c r="AV24283" s="6"/>
      <c r="AW24283" s="6"/>
      <c r="AX24283" s="6"/>
      <c r="AY24283" s="6"/>
      <c r="AZ24283" s="6"/>
      <c r="BA24283" s="6"/>
      <c r="BB24283" s="6"/>
      <c r="BC24283" s="6"/>
      <c r="BD24283" s="6"/>
      <c r="BE24283" s="6"/>
      <c r="BF24283" s="6"/>
      <c r="BG24283" s="6"/>
    </row>
    <row r="24284" spans="34:59" x14ac:dyDescent="0.25">
      <c r="AH24284" s="10"/>
      <c r="AI24284" s="6"/>
      <c r="AJ24284" s="10"/>
      <c r="AK24284" s="10"/>
      <c r="AL24284" s="10"/>
      <c r="AM24284" s="10"/>
      <c r="AN24284" s="10"/>
      <c r="AO24284" s="10"/>
      <c r="AP24284" s="10"/>
      <c r="AQ24284" s="10"/>
      <c r="AR24284" s="10"/>
      <c r="AS24284" s="10"/>
      <c r="AT24284" s="10"/>
      <c r="AU24284" s="10"/>
      <c r="AV24284" s="10"/>
      <c r="AW24284" s="10"/>
      <c r="AX24284" s="10"/>
      <c r="AY24284" s="10"/>
      <c r="AZ24284" s="10"/>
      <c r="BA24284" s="10"/>
      <c r="BB24284" s="10"/>
      <c r="BC24284" s="10"/>
      <c r="BD24284" s="10"/>
      <c r="BE24284" s="10"/>
      <c r="BF24284" s="10"/>
      <c r="BG24284" s="6"/>
    </row>
    <row r="24285" spans="34:59" x14ac:dyDescent="0.25">
      <c r="AH24285" s="6"/>
      <c r="AI24285" s="6"/>
      <c r="AJ24285" s="6"/>
      <c r="AK24285" s="6"/>
      <c r="AL24285" s="6"/>
      <c r="AM24285" s="6"/>
      <c r="AN24285" s="6"/>
      <c r="AO24285" s="6"/>
      <c r="AP24285" s="6"/>
      <c r="AQ24285" s="6"/>
      <c r="AR24285" s="6"/>
      <c r="AS24285" s="6"/>
      <c r="AT24285" s="6"/>
      <c r="AU24285" s="6"/>
      <c r="AV24285" s="6"/>
      <c r="AW24285" s="6"/>
      <c r="AX24285" s="6"/>
      <c r="AY24285" s="6"/>
      <c r="AZ24285" s="6"/>
      <c r="BA24285" s="6"/>
      <c r="BB24285" s="6"/>
      <c r="BC24285" s="6"/>
      <c r="BD24285" s="6"/>
      <c r="BE24285" s="6"/>
      <c r="BF24285" s="6"/>
      <c r="BG24285" s="10"/>
    </row>
    <row r="24286" spans="34:59" x14ac:dyDescent="0.25">
      <c r="AH24286" s="10"/>
      <c r="AI24286" s="6"/>
    </row>
    <row r="24287" spans="34:59" x14ac:dyDescent="0.25">
      <c r="AH24287" s="6"/>
      <c r="AI24287" s="6"/>
      <c r="AJ24287" s="6"/>
      <c r="AK24287" s="6"/>
      <c r="AL24287" s="6"/>
      <c r="AM24287" s="6"/>
      <c r="AN24287" s="6"/>
      <c r="AO24287" s="6"/>
      <c r="AP24287" s="6"/>
      <c r="AQ24287" s="6"/>
      <c r="AR24287" s="6"/>
      <c r="AS24287" s="6"/>
      <c r="AT24287" s="6"/>
      <c r="AU24287" s="6"/>
      <c r="AV24287" s="6"/>
      <c r="AW24287" s="6"/>
      <c r="AX24287" s="6"/>
      <c r="AY24287" s="6"/>
      <c r="AZ24287" s="6"/>
      <c r="BA24287" s="6"/>
      <c r="BB24287" s="6"/>
      <c r="BC24287" s="6"/>
      <c r="BD24287" s="6"/>
      <c r="BE24287" s="6"/>
      <c r="BF24287" s="6"/>
      <c r="BG24287" s="6"/>
    </row>
    <row r="24288" spans="34:59" x14ac:dyDescent="0.25">
      <c r="AH24288" s="10"/>
      <c r="AI24288" s="6"/>
      <c r="AJ24288" s="10"/>
      <c r="AK24288" s="10"/>
      <c r="AL24288" s="10"/>
      <c r="AM24288" s="10"/>
      <c r="AN24288" s="10"/>
      <c r="AO24288" s="10"/>
      <c r="AP24288" s="10"/>
      <c r="AQ24288" s="10"/>
      <c r="AR24288" s="10"/>
      <c r="AS24288" s="10"/>
      <c r="AT24288" s="10"/>
      <c r="AU24288" s="10"/>
      <c r="AV24288" s="10"/>
      <c r="AW24288" s="10"/>
      <c r="AX24288" s="10"/>
      <c r="AY24288" s="10"/>
      <c r="AZ24288" s="10"/>
      <c r="BA24288" s="10"/>
      <c r="BB24288" s="10"/>
      <c r="BC24288" s="10"/>
      <c r="BD24288" s="10"/>
      <c r="BE24288" s="10"/>
      <c r="BF24288" s="10"/>
      <c r="BG24288" s="6"/>
    </row>
    <row r="24289" spans="34:59" x14ac:dyDescent="0.25">
      <c r="AH24289" s="6"/>
      <c r="AI24289" s="6"/>
      <c r="AJ24289" s="6"/>
      <c r="AK24289" s="6"/>
      <c r="AL24289" s="6"/>
      <c r="AM24289" s="6"/>
      <c r="AN24289" s="6"/>
      <c r="AO24289" s="6"/>
      <c r="AP24289" s="6"/>
      <c r="AQ24289" s="6"/>
      <c r="AR24289" s="6"/>
      <c r="AS24289" s="6"/>
      <c r="AT24289" s="6"/>
      <c r="AU24289" s="6"/>
      <c r="AV24289" s="6"/>
      <c r="AW24289" s="6"/>
      <c r="AX24289" s="6"/>
      <c r="AY24289" s="6"/>
      <c r="AZ24289" s="6"/>
      <c r="BA24289" s="6"/>
      <c r="BB24289" s="6"/>
      <c r="BC24289" s="6"/>
      <c r="BD24289" s="6"/>
      <c r="BE24289" s="6"/>
      <c r="BF24289" s="6"/>
      <c r="BG24289" s="10"/>
    </row>
    <row r="24290" spans="34:59" x14ac:dyDescent="0.25">
      <c r="AH24290" s="10"/>
      <c r="AI24290" s="6"/>
    </row>
    <row r="24291" spans="34:59" x14ac:dyDescent="0.25">
      <c r="AH24291" s="6"/>
      <c r="AI24291" s="6"/>
      <c r="AJ24291" s="6"/>
      <c r="AK24291" s="6"/>
      <c r="AL24291" s="6"/>
      <c r="AM24291" s="6"/>
      <c r="AN24291" s="6"/>
      <c r="AO24291" s="6"/>
      <c r="AP24291" s="6"/>
      <c r="AQ24291" s="6"/>
      <c r="AR24291" s="6"/>
      <c r="AS24291" s="6"/>
      <c r="AT24291" s="6"/>
      <c r="AU24291" s="6"/>
      <c r="AV24291" s="6"/>
      <c r="AW24291" s="6"/>
      <c r="AX24291" s="6"/>
      <c r="AY24291" s="6"/>
      <c r="AZ24291" s="6"/>
      <c r="BA24291" s="6"/>
      <c r="BB24291" s="6"/>
      <c r="BC24291" s="6"/>
      <c r="BD24291" s="6"/>
      <c r="BE24291" s="6"/>
      <c r="BF24291" s="6"/>
      <c r="BG24291" s="6"/>
    </row>
    <row r="24292" spans="34:59" x14ac:dyDescent="0.25">
      <c r="AH24292" s="10"/>
      <c r="AI24292" s="6"/>
      <c r="AJ24292" s="10"/>
      <c r="AK24292" s="10"/>
      <c r="AL24292" s="10"/>
      <c r="AM24292" s="10"/>
      <c r="AN24292" s="10"/>
      <c r="AO24292" s="10"/>
      <c r="AP24292" s="10"/>
      <c r="AQ24292" s="10"/>
      <c r="AR24292" s="10"/>
      <c r="AS24292" s="10"/>
      <c r="AT24292" s="10"/>
      <c r="AU24292" s="10"/>
      <c r="AV24292" s="10"/>
      <c r="AW24292" s="10"/>
      <c r="AX24292" s="10"/>
      <c r="AY24292" s="10"/>
      <c r="AZ24292" s="10"/>
      <c r="BA24292" s="10"/>
      <c r="BB24292" s="10"/>
      <c r="BC24292" s="10"/>
      <c r="BD24292" s="10"/>
      <c r="BE24292" s="10"/>
      <c r="BF24292" s="10"/>
      <c r="BG24292" s="6"/>
    </row>
    <row r="24294" spans="34:59" x14ac:dyDescent="0.25">
      <c r="AH24294" s="10"/>
      <c r="AI24294" s="6"/>
    </row>
    <row r="24295" spans="34:59" x14ac:dyDescent="0.25">
      <c r="AH24295" s="6"/>
      <c r="AI24295" s="6"/>
      <c r="AJ24295" s="6"/>
      <c r="AK24295" s="6"/>
      <c r="AL24295" s="6"/>
      <c r="AM24295" s="6"/>
      <c r="AN24295" s="6"/>
      <c r="AO24295" s="6"/>
      <c r="AP24295" s="6"/>
      <c r="AQ24295" s="6"/>
      <c r="AR24295" s="6"/>
      <c r="AS24295" s="6"/>
      <c r="AT24295" s="6"/>
      <c r="AU24295" s="6"/>
      <c r="AV24295" s="6"/>
      <c r="AW24295" s="6"/>
      <c r="AX24295" s="6"/>
      <c r="AY24295" s="6"/>
      <c r="AZ24295" s="6"/>
      <c r="BA24295" s="6"/>
      <c r="BB24295" s="6"/>
      <c r="BC24295" s="6"/>
      <c r="BD24295" s="6"/>
      <c r="BE24295" s="6"/>
      <c r="BF24295" s="6"/>
      <c r="BG24295" s="6"/>
    </row>
    <row r="24296" spans="34:59" x14ac:dyDescent="0.25">
      <c r="AH24296" s="10"/>
      <c r="AI24296" s="6"/>
      <c r="AJ24296" s="10"/>
      <c r="AK24296" s="10"/>
      <c r="AL24296" s="10"/>
      <c r="AM24296" s="10"/>
      <c r="AN24296" s="10"/>
      <c r="AO24296" s="10"/>
      <c r="AP24296" s="10"/>
      <c r="AQ24296" s="10"/>
      <c r="AR24296" s="10"/>
      <c r="AS24296" s="10"/>
      <c r="AT24296" s="10"/>
      <c r="AU24296" s="10"/>
      <c r="AV24296" s="10"/>
      <c r="AW24296" s="10"/>
      <c r="AX24296" s="10"/>
      <c r="AY24296" s="10"/>
      <c r="AZ24296" s="10"/>
      <c r="BA24296" s="10"/>
      <c r="BB24296" s="10"/>
      <c r="BC24296" s="10"/>
      <c r="BD24296" s="10"/>
      <c r="BE24296" s="10"/>
      <c r="BF24296" s="10"/>
      <c r="BG24296" s="6"/>
    </row>
    <row r="24297" spans="34:59" x14ac:dyDescent="0.25">
      <c r="AH24297" s="6"/>
      <c r="AI24297" s="6"/>
      <c r="AJ24297" s="6"/>
      <c r="AK24297" s="6"/>
      <c r="AL24297" s="6"/>
      <c r="AM24297" s="6"/>
      <c r="AN24297" s="6"/>
      <c r="AO24297" s="6"/>
      <c r="AP24297" s="6"/>
      <c r="AQ24297" s="6"/>
      <c r="AR24297" s="6"/>
      <c r="AS24297" s="6"/>
      <c r="AT24297" s="6"/>
      <c r="AU24297" s="6"/>
      <c r="AV24297" s="6"/>
      <c r="AW24297" s="6"/>
      <c r="AX24297" s="6"/>
      <c r="AY24297" s="6"/>
      <c r="AZ24297" s="6"/>
      <c r="BA24297" s="6"/>
      <c r="BB24297" s="6"/>
      <c r="BC24297" s="6"/>
      <c r="BD24297" s="6"/>
      <c r="BE24297" s="6"/>
      <c r="BF24297" s="6"/>
      <c r="BG24297" s="10"/>
    </row>
    <row r="24298" spans="34:59" x14ac:dyDescent="0.25">
      <c r="AH24298" s="10"/>
      <c r="AI24298" s="6"/>
    </row>
    <row r="24299" spans="34:59" x14ac:dyDescent="0.25">
      <c r="AH24299" s="6"/>
      <c r="AI24299" s="6"/>
      <c r="AJ24299" s="6"/>
      <c r="AK24299" s="6"/>
      <c r="AL24299" s="6"/>
      <c r="AM24299" s="6"/>
      <c r="AN24299" s="6"/>
      <c r="AO24299" s="6"/>
      <c r="AP24299" s="6"/>
      <c r="AQ24299" s="6"/>
      <c r="AR24299" s="6"/>
      <c r="AS24299" s="6"/>
      <c r="AT24299" s="6"/>
      <c r="AU24299" s="6"/>
      <c r="AV24299" s="6"/>
      <c r="AW24299" s="6"/>
      <c r="AX24299" s="6"/>
      <c r="AY24299" s="6"/>
      <c r="AZ24299" s="6"/>
      <c r="BA24299" s="6"/>
      <c r="BB24299" s="6"/>
      <c r="BC24299" s="6"/>
      <c r="BD24299" s="6"/>
      <c r="BE24299" s="6"/>
      <c r="BF24299" s="6"/>
      <c r="BG24299" s="6"/>
    </row>
    <row r="24300" spans="34:59" x14ac:dyDescent="0.25">
      <c r="AH24300" s="10"/>
      <c r="AI24300" s="6"/>
      <c r="AJ24300" s="10"/>
      <c r="AK24300" s="10"/>
      <c r="AL24300" s="10"/>
      <c r="AM24300" s="10"/>
      <c r="AN24300" s="10"/>
      <c r="AO24300" s="10"/>
      <c r="AP24300" s="10"/>
      <c r="AQ24300" s="10"/>
      <c r="AR24300" s="10"/>
      <c r="AS24300" s="10"/>
      <c r="AT24300" s="10"/>
      <c r="AU24300" s="10"/>
      <c r="AV24300" s="10"/>
      <c r="AW24300" s="10"/>
      <c r="AX24300" s="10"/>
      <c r="AY24300" s="10"/>
      <c r="AZ24300" s="10"/>
      <c r="BA24300" s="10"/>
      <c r="BB24300" s="10"/>
      <c r="BC24300" s="10"/>
      <c r="BD24300" s="10"/>
      <c r="BE24300" s="10"/>
      <c r="BF24300" s="10"/>
      <c r="BG24300" s="6"/>
    </row>
    <row r="24301" spans="34:59" x14ac:dyDescent="0.25">
      <c r="AH24301" s="6"/>
      <c r="AI24301" s="6"/>
      <c r="AJ24301" s="6"/>
      <c r="AK24301" s="6"/>
      <c r="AL24301" s="6"/>
      <c r="AM24301" s="6"/>
      <c r="AN24301" s="6"/>
      <c r="AO24301" s="6"/>
      <c r="AP24301" s="6"/>
      <c r="AQ24301" s="6"/>
      <c r="AR24301" s="6"/>
      <c r="AS24301" s="6"/>
      <c r="AT24301" s="6"/>
      <c r="AU24301" s="6"/>
      <c r="AV24301" s="6"/>
      <c r="AW24301" s="6"/>
      <c r="AX24301" s="6"/>
      <c r="AY24301" s="6"/>
      <c r="AZ24301" s="6"/>
      <c r="BA24301" s="6"/>
      <c r="BB24301" s="6"/>
      <c r="BC24301" s="6"/>
      <c r="BD24301" s="6"/>
      <c r="BE24301" s="6"/>
      <c r="BF24301" s="6"/>
      <c r="BG24301" s="10"/>
    </row>
    <row r="24302" spans="34:59" x14ac:dyDescent="0.25">
      <c r="AH24302" s="10"/>
      <c r="AI24302" s="6"/>
    </row>
    <row r="24303" spans="34:59" x14ac:dyDescent="0.25">
      <c r="AH24303" s="6"/>
      <c r="AI24303" s="6"/>
      <c r="AJ24303" s="6"/>
      <c r="AK24303" s="6"/>
      <c r="AL24303" s="6"/>
      <c r="AM24303" s="6"/>
      <c r="AN24303" s="6"/>
      <c r="AO24303" s="6"/>
      <c r="AP24303" s="6"/>
      <c r="AQ24303" s="6"/>
      <c r="AR24303" s="6"/>
      <c r="AS24303" s="6"/>
      <c r="AT24303" s="6"/>
      <c r="AU24303" s="6"/>
      <c r="AV24303" s="6"/>
      <c r="AW24303" s="6"/>
      <c r="AX24303" s="6"/>
      <c r="AY24303" s="6"/>
      <c r="AZ24303" s="6"/>
      <c r="BA24303" s="6"/>
      <c r="BB24303" s="6"/>
      <c r="BC24303" s="6"/>
      <c r="BD24303" s="6"/>
      <c r="BE24303" s="6"/>
      <c r="BF24303" s="6"/>
      <c r="BG24303" s="6"/>
    </row>
    <row r="24304" spans="34:59" x14ac:dyDescent="0.25">
      <c r="AH24304" s="10"/>
      <c r="AI24304" s="6"/>
      <c r="AJ24304" s="10"/>
      <c r="AK24304" s="10"/>
      <c r="AL24304" s="10"/>
      <c r="AM24304" s="10"/>
      <c r="AN24304" s="10"/>
      <c r="AO24304" s="10"/>
      <c r="AP24304" s="10"/>
      <c r="AQ24304" s="10"/>
      <c r="AR24304" s="10"/>
      <c r="AS24304" s="10"/>
      <c r="AT24304" s="10"/>
      <c r="AU24304" s="10"/>
      <c r="AV24304" s="10"/>
      <c r="AW24304" s="10"/>
      <c r="AX24304" s="10"/>
      <c r="AY24304" s="10"/>
      <c r="AZ24304" s="10"/>
      <c r="BA24304" s="10"/>
      <c r="BB24304" s="10"/>
      <c r="BC24304" s="10"/>
      <c r="BD24304" s="10"/>
      <c r="BE24304" s="10"/>
      <c r="BF24304" s="10"/>
      <c r="BG24304" s="6"/>
    </row>
    <row r="24305" spans="34:59" x14ac:dyDescent="0.25">
      <c r="AH24305" s="6"/>
      <c r="AI24305" s="6"/>
      <c r="AJ24305" s="6"/>
      <c r="AK24305" s="6"/>
      <c r="AL24305" s="6"/>
      <c r="AM24305" s="6"/>
      <c r="AN24305" s="6"/>
      <c r="AO24305" s="6"/>
      <c r="AP24305" s="6"/>
      <c r="AQ24305" s="6"/>
      <c r="AR24305" s="6"/>
      <c r="AS24305" s="6"/>
      <c r="AT24305" s="6"/>
      <c r="AU24305" s="6"/>
      <c r="AV24305" s="6"/>
      <c r="AW24305" s="6"/>
      <c r="AX24305" s="6"/>
      <c r="AY24305" s="6"/>
      <c r="AZ24305" s="6"/>
      <c r="BA24305" s="6"/>
      <c r="BB24305" s="6"/>
      <c r="BC24305" s="6"/>
      <c r="BD24305" s="6"/>
      <c r="BE24305" s="6"/>
      <c r="BF24305" s="6"/>
      <c r="BG24305" s="10"/>
    </row>
    <row r="24306" spans="34:59" x14ac:dyDescent="0.25">
      <c r="AH24306" s="10"/>
      <c r="AI24306" s="6"/>
    </row>
    <row r="24307" spans="34:59" x14ac:dyDescent="0.25">
      <c r="AH24307" s="6"/>
      <c r="AI24307" s="6"/>
      <c r="AJ24307" s="6"/>
      <c r="AK24307" s="6"/>
      <c r="AL24307" s="6"/>
      <c r="AM24307" s="6"/>
      <c r="AN24307" s="6"/>
      <c r="AO24307" s="6"/>
      <c r="AP24307" s="6"/>
      <c r="AQ24307" s="6"/>
      <c r="AR24307" s="6"/>
      <c r="AS24307" s="6"/>
      <c r="AT24307" s="6"/>
      <c r="AU24307" s="6"/>
      <c r="AV24307" s="6"/>
      <c r="AW24307" s="6"/>
      <c r="AX24307" s="6"/>
      <c r="AY24307" s="6"/>
      <c r="AZ24307" s="6"/>
      <c r="BA24307" s="6"/>
      <c r="BB24307" s="6"/>
      <c r="BC24307" s="6"/>
      <c r="BD24307" s="6"/>
      <c r="BE24307" s="6"/>
      <c r="BF24307" s="6"/>
      <c r="BG24307" s="6"/>
    </row>
    <row r="24308" spans="34:59" x14ac:dyDescent="0.25">
      <c r="AH24308" s="10"/>
      <c r="AI24308" s="6"/>
      <c r="AJ24308" s="10"/>
      <c r="AK24308" s="10"/>
      <c r="AL24308" s="10"/>
      <c r="AM24308" s="10"/>
      <c r="AN24308" s="10"/>
      <c r="AO24308" s="10"/>
      <c r="AP24308" s="10"/>
      <c r="AQ24308" s="10"/>
      <c r="AR24308" s="10"/>
      <c r="AS24308" s="10"/>
      <c r="AT24308" s="10"/>
      <c r="AU24308" s="10"/>
      <c r="AV24308" s="10"/>
      <c r="AW24308" s="10"/>
      <c r="AX24308" s="10"/>
      <c r="AY24308" s="10"/>
      <c r="AZ24308" s="10"/>
      <c r="BA24308" s="10"/>
      <c r="BB24308" s="10"/>
      <c r="BC24308" s="10"/>
      <c r="BD24308" s="10"/>
      <c r="BE24308" s="10"/>
      <c r="BF24308" s="10"/>
      <c r="BG24308" s="6"/>
    </row>
    <row r="24310" spans="34:59" x14ac:dyDescent="0.25">
      <c r="AH24310" s="10"/>
      <c r="AI24310" s="6"/>
    </row>
    <row r="24311" spans="34:59" x14ac:dyDescent="0.25">
      <c r="AH24311" s="6"/>
      <c r="AI24311" s="6"/>
      <c r="AJ24311" s="6"/>
      <c r="AK24311" s="6"/>
      <c r="AL24311" s="6"/>
      <c r="AM24311" s="6"/>
      <c r="AN24311" s="6"/>
      <c r="AO24311" s="6"/>
      <c r="AP24311" s="6"/>
      <c r="AQ24311" s="6"/>
      <c r="AR24311" s="6"/>
      <c r="AS24311" s="6"/>
      <c r="AT24311" s="6"/>
      <c r="AU24311" s="6"/>
      <c r="AV24311" s="6"/>
      <c r="AW24311" s="6"/>
      <c r="AX24311" s="6"/>
      <c r="AY24311" s="6"/>
      <c r="AZ24311" s="6"/>
      <c r="BA24311" s="6"/>
      <c r="BB24311" s="6"/>
      <c r="BC24311" s="6"/>
      <c r="BD24311" s="6"/>
      <c r="BE24311" s="6"/>
      <c r="BF24311" s="6"/>
      <c r="BG24311" s="6"/>
    </row>
    <row r="24312" spans="34:59" x14ac:dyDescent="0.25">
      <c r="AH24312" s="10"/>
      <c r="AI24312" s="6"/>
      <c r="AJ24312" s="10"/>
      <c r="AK24312" s="10"/>
      <c r="AL24312" s="10"/>
      <c r="AM24312" s="10"/>
      <c r="AN24312" s="10"/>
      <c r="AO24312" s="10"/>
      <c r="AP24312" s="10"/>
      <c r="AQ24312" s="10"/>
      <c r="AR24312" s="10"/>
      <c r="AS24312" s="10"/>
      <c r="AT24312" s="10"/>
      <c r="AU24312" s="10"/>
      <c r="AV24312" s="10"/>
      <c r="AW24312" s="10"/>
      <c r="AX24312" s="10"/>
      <c r="AY24312" s="10"/>
      <c r="AZ24312" s="10"/>
      <c r="BA24312" s="10"/>
      <c r="BB24312" s="10"/>
      <c r="BC24312" s="10"/>
      <c r="BD24312" s="10"/>
      <c r="BE24312" s="10"/>
      <c r="BF24312" s="10"/>
      <c r="BG24312" s="6"/>
    </row>
    <row r="24313" spans="34:59" x14ac:dyDescent="0.25">
      <c r="AH24313" s="6"/>
      <c r="AI24313" s="6"/>
      <c r="AJ24313" s="6"/>
      <c r="AK24313" s="6"/>
      <c r="AL24313" s="6"/>
      <c r="AM24313" s="6"/>
      <c r="AN24313" s="6"/>
      <c r="AO24313" s="6"/>
      <c r="AP24313" s="6"/>
      <c r="AQ24313" s="6"/>
      <c r="AR24313" s="6"/>
      <c r="AS24313" s="6"/>
      <c r="AT24313" s="6"/>
      <c r="AU24313" s="6"/>
      <c r="AV24313" s="6"/>
      <c r="AW24313" s="6"/>
      <c r="AX24313" s="6"/>
      <c r="AY24313" s="6"/>
      <c r="AZ24313" s="6"/>
      <c r="BA24313" s="6"/>
      <c r="BB24313" s="6"/>
      <c r="BC24313" s="6"/>
      <c r="BD24313" s="6"/>
      <c r="BE24313" s="6"/>
      <c r="BF24313" s="6"/>
      <c r="BG24313" s="10"/>
    </row>
    <row r="24314" spans="34:59" x14ac:dyDescent="0.25">
      <c r="AH24314" s="10"/>
      <c r="AI24314" s="6"/>
    </row>
    <row r="24315" spans="34:59" x14ac:dyDescent="0.25">
      <c r="AH24315" s="6"/>
      <c r="AI24315" s="6"/>
      <c r="AJ24315" s="6"/>
      <c r="AK24315" s="6"/>
      <c r="AL24315" s="6"/>
      <c r="AM24315" s="6"/>
      <c r="AN24315" s="6"/>
      <c r="AO24315" s="6"/>
      <c r="AP24315" s="6"/>
      <c r="AQ24315" s="6"/>
      <c r="AR24315" s="6"/>
      <c r="AS24315" s="6"/>
      <c r="AT24315" s="6"/>
      <c r="AU24315" s="6"/>
      <c r="AV24315" s="6"/>
      <c r="AW24315" s="6"/>
      <c r="AX24315" s="6"/>
      <c r="AY24315" s="6"/>
      <c r="AZ24315" s="6"/>
      <c r="BA24315" s="6"/>
      <c r="BB24315" s="6"/>
      <c r="BC24315" s="6"/>
      <c r="BD24315" s="6"/>
      <c r="BE24315" s="6"/>
      <c r="BF24315" s="6"/>
      <c r="BG24315" s="6"/>
    </row>
    <row r="24316" spans="34:59" x14ac:dyDescent="0.25">
      <c r="AH24316" s="10"/>
      <c r="AI24316" s="6"/>
      <c r="AJ24316" s="10"/>
      <c r="AK24316" s="10"/>
      <c r="AL24316" s="10"/>
      <c r="AM24316" s="10"/>
      <c r="AN24316" s="10"/>
      <c r="AO24316" s="10"/>
      <c r="AP24316" s="10"/>
      <c r="AQ24316" s="10"/>
      <c r="AR24316" s="10"/>
      <c r="AS24316" s="10"/>
      <c r="AT24316" s="10"/>
      <c r="AU24316" s="10"/>
      <c r="AV24316" s="10"/>
      <c r="AW24316" s="10"/>
      <c r="AX24316" s="10"/>
      <c r="AY24316" s="10"/>
      <c r="AZ24316" s="10"/>
      <c r="BA24316" s="10"/>
      <c r="BB24316" s="10"/>
      <c r="BC24316" s="10"/>
      <c r="BD24316" s="10"/>
      <c r="BE24316" s="10"/>
      <c r="BF24316" s="10"/>
      <c r="BG24316" s="6"/>
    </row>
    <row r="24317" spans="34:59" x14ac:dyDescent="0.25">
      <c r="AH24317" s="6"/>
      <c r="AI24317" s="6"/>
      <c r="AJ24317" s="6"/>
      <c r="AK24317" s="6"/>
      <c r="AL24317" s="6"/>
      <c r="AM24317" s="6"/>
      <c r="AN24317" s="6"/>
      <c r="AO24317" s="6"/>
      <c r="AP24317" s="6"/>
      <c r="AQ24317" s="6"/>
      <c r="AR24317" s="6"/>
      <c r="AS24317" s="6"/>
      <c r="AT24317" s="6"/>
      <c r="AU24317" s="6"/>
      <c r="AV24317" s="6"/>
      <c r="AW24317" s="6"/>
      <c r="AX24317" s="6"/>
      <c r="AY24317" s="6"/>
      <c r="AZ24317" s="6"/>
      <c r="BA24317" s="6"/>
      <c r="BB24317" s="6"/>
      <c r="BC24317" s="6"/>
      <c r="BD24317" s="6"/>
      <c r="BE24317" s="6"/>
      <c r="BF24317" s="6"/>
      <c r="BG24317" s="10"/>
    </row>
    <row r="24318" spans="34:59" x14ac:dyDescent="0.25">
      <c r="AH24318" s="10"/>
      <c r="AI24318" s="6"/>
    </row>
    <row r="24319" spans="34:59" x14ac:dyDescent="0.25">
      <c r="AH24319" s="6"/>
      <c r="AI24319" s="6"/>
      <c r="AJ24319" s="6"/>
      <c r="AK24319" s="6"/>
      <c r="AL24319" s="6"/>
      <c r="AM24319" s="6"/>
      <c r="AN24319" s="6"/>
      <c r="AO24319" s="6"/>
      <c r="AP24319" s="6"/>
      <c r="AQ24319" s="6"/>
      <c r="AR24319" s="6"/>
      <c r="AS24319" s="6"/>
      <c r="AT24319" s="6"/>
      <c r="AU24319" s="6"/>
      <c r="AV24319" s="6"/>
      <c r="AW24319" s="6"/>
      <c r="AX24319" s="6"/>
      <c r="AY24319" s="6"/>
      <c r="AZ24319" s="6"/>
      <c r="BA24319" s="6"/>
      <c r="BB24319" s="6"/>
      <c r="BC24319" s="6"/>
      <c r="BD24319" s="6"/>
      <c r="BE24319" s="6"/>
      <c r="BF24319" s="6"/>
      <c r="BG24319" s="6"/>
    </row>
    <row r="24320" spans="34:59" x14ac:dyDescent="0.25">
      <c r="AH24320" s="10"/>
      <c r="AI24320" s="6"/>
      <c r="AJ24320" s="10"/>
      <c r="AK24320" s="10"/>
      <c r="AL24320" s="10"/>
      <c r="AM24320" s="10"/>
      <c r="AN24320" s="10"/>
      <c r="AO24320" s="10"/>
      <c r="AP24320" s="10"/>
      <c r="AQ24320" s="10"/>
      <c r="AR24320" s="10"/>
      <c r="AS24320" s="10"/>
      <c r="AT24320" s="10"/>
      <c r="AU24320" s="10"/>
      <c r="AV24320" s="10"/>
      <c r="AW24320" s="10"/>
      <c r="AX24320" s="10"/>
      <c r="AY24320" s="10"/>
      <c r="AZ24320" s="10"/>
      <c r="BA24320" s="10"/>
      <c r="BB24320" s="10"/>
      <c r="BC24320" s="10"/>
      <c r="BD24320" s="10"/>
      <c r="BE24320" s="10"/>
      <c r="BF24320" s="10"/>
      <c r="BG24320" s="6"/>
    </row>
    <row r="24321" spans="34:59" x14ac:dyDescent="0.25">
      <c r="AH24321" s="6"/>
      <c r="AI24321" s="6"/>
      <c r="AJ24321" s="6"/>
      <c r="AK24321" s="6"/>
      <c r="AL24321" s="6"/>
      <c r="AM24321" s="6"/>
      <c r="AN24321" s="6"/>
      <c r="AO24321" s="6"/>
      <c r="AP24321" s="6"/>
      <c r="AQ24321" s="6"/>
      <c r="AR24321" s="6"/>
      <c r="AS24321" s="6"/>
      <c r="AT24321" s="6"/>
      <c r="AU24321" s="6"/>
      <c r="AV24321" s="6"/>
      <c r="AW24321" s="6"/>
      <c r="AX24321" s="6"/>
      <c r="AY24321" s="6"/>
      <c r="AZ24321" s="6"/>
      <c r="BA24321" s="6"/>
      <c r="BB24321" s="6"/>
      <c r="BC24321" s="6"/>
      <c r="BD24321" s="6"/>
      <c r="BE24321" s="6"/>
      <c r="BF24321" s="6"/>
      <c r="BG24321" s="10"/>
    </row>
    <row r="24322" spans="34:59" x14ac:dyDescent="0.25">
      <c r="AH24322" s="10"/>
      <c r="AI24322" s="6"/>
    </row>
    <row r="24323" spans="34:59" x14ac:dyDescent="0.25">
      <c r="AH24323" s="6"/>
      <c r="AI24323" s="6"/>
      <c r="AJ24323" s="6"/>
      <c r="AK24323" s="6"/>
      <c r="AL24323" s="6"/>
      <c r="AM24323" s="6"/>
      <c r="AN24323" s="6"/>
      <c r="AO24323" s="6"/>
      <c r="AP24323" s="6"/>
      <c r="AQ24323" s="6"/>
      <c r="AR24323" s="6"/>
      <c r="AS24323" s="6"/>
      <c r="AT24323" s="6"/>
      <c r="AU24323" s="6"/>
      <c r="AV24323" s="6"/>
      <c r="AW24323" s="6"/>
      <c r="AX24323" s="6"/>
      <c r="AY24323" s="6"/>
      <c r="AZ24323" s="6"/>
      <c r="BA24323" s="6"/>
      <c r="BB24323" s="6"/>
      <c r="BC24323" s="6"/>
      <c r="BD24323" s="6"/>
      <c r="BE24323" s="6"/>
      <c r="BF24323" s="6"/>
      <c r="BG24323" s="6"/>
    </row>
    <row r="24324" spans="34:59" x14ac:dyDescent="0.25">
      <c r="AH24324" s="10"/>
      <c r="AI24324" s="6"/>
      <c r="AJ24324" s="10"/>
      <c r="AK24324" s="10"/>
      <c r="AL24324" s="10"/>
      <c r="AM24324" s="10"/>
      <c r="AN24324" s="10"/>
      <c r="AO24324" s="10"/>
      <c r="AP24324" s="10"/>
      <c r="AQ24324" s="10"/>
      <c r="AR24324" s="10"/>
      <c r="AS24324" s="10"/>
      <c r="AT24324" s="10"/>
      <c r="AU24324" s="10"/>
      <c r="AV24324" s="10"/>
      <c r="AW24324" s="10"/>
      <c r="AX24324" s="10"/>
      <c r="AY24324" s="10"/>
      <c r="AZ24324" s="10"/>
      <c r="BA24324" s="10"/>
      <c r="BB24324" s="10"/>
      <c r="BC24324" s="10"/>
      <c r="BD24324" s="10"/>
      <c r="BE24324" s="10"/>
      <c r="BF24324" s="10"/>
      <c r="BG24324" s="6"/>
    </row>
    <row r="24326" spans="34:59" x14ac:dyDescent="0.25">
      <c r="AH24326" s="10"/>
      <c r="AI24326" s="6"/>
    </row>
    <row r="24327" spans="34:59" x14ac:dyDescent="0.25">
      <c r="AH24327" s="6"/>
      <c r="AI24327" s="6"/>
      <c r="AJ24327" s="6"/>
      <c r="AK24327" s="6"/>
      <c r="AL24327" s="6"/>
      <c r="AM24327" s="6"/>
      <c r="AN24327" s="6"/>
      <c r="AO24327" s="6"/>
      <c r="AP24327" s="6"/>
      <c r="AQ24327" s="6"/>
      <c r="AR24327" s="6"/>
      <c r="AS24327" s="6"/>
      <c r="AT24327" s="6"/>
      <c r="AU24327" s="6"/>
      <c r="AV24327" s="6"/>
      <c r="AW24327" s="6"/>
      <c r="AX24327" s="6"/>
      <c r="AY24327" s="6"/>
      <c r="AZ24327" s="6"/>
      <c r="BA24327" s="6"/>
      <c r="BB24327" s="6"/>
      <c r="BC24327" s="6"/>
      <c r="BD24327" s="6"/>
      <c r="BE24327" s="6"/>
      <c r="BF24327" s="6"/>
      <c r="BG24327" s="6"/>
    </row>
    <row r="24328" spans="34:59" x14ac:dyDescent="0.25">
      <c r="AH24328" s="10"/>
      <c r="AI24328" s="6"/>
      <c r="AJ24328" s="10"/>
      <c r="AK24328" s="10"/>
      <c r="AL24328" s="10"/>
      <c r="AM24328" s="10"/>
      <c r="AN24328" s="10"/>
      <c r="AO24328" s="10"/>
      <c r="AP24328" s="10"/>
      <c r="AQ24328" s="10"/>
      <c r="AR24328" s="10"/>
      <c r="AS24328" s="10"/>
      <c r="AT24328" s="10"/>
      <c r="AU24328" s="10"/>
      <c r="AV24328" s="10"/>
      <c r="AW24328" s="10"/>
      <c r="AX24328" s="10"/>
      <c r="AY24328" s="10"/>
      <c r="AZ24328" s="10"/>
      <c r="BA24328" s="10"/>
      <c r="BB24328" s="10"/>
      <c r="BC24328" s="10"/>
      <c r="BD24328" s="10"/>
      <c r="BE24328" s="10"/>
      <c r="BF24328" s="10"/>
      <c r="BG24328" s="6"/>
    </row>
    <row r="24329" spans="34:59" x14ac:dyDescent="0.25">
      <c r="AH24329" s="6"/>
      <c r="AI24329" s="6"/>
      <c r="AJ24329" s="6"/>
      <c r="AK24329" s="6"/>
      <c r="AL24329" s="6"/>
      <c r="AM24329" s="6"/>
      <c r="AN24329" s="6"/>
      <c r="AO24329" s="6"/>
      <c r="AP24329" s="6"/>
      <c r="AQ24329" s="6"/>
      <c r="AR24329" s="6"/>
      <c r="AS24329" s="6"/>
      <c r="AT24329" s="6"/>
      <c r="AU24329" s="6"/>
      <c r="AV24329" s="6"/>
      <c r="AW24329" s="6"/>
      <c r="AX24329" s="6"/>
      <c r="AY24329" s="6"/>
      <c r="AZ24329" s="6"/>
      <c r="BA24329" s="6"/>
      <c r="BB24329" s="6"/>
      <c r="BC24329" s="6"/>
      <c r="BD24329" s="6"/>
      <c r="BE24329" s="6"/>
      <c r="BF24329" s="6"/>
      <c r="BG24329" s="10"/>
    </row>
    <row r="24330" spans="34:59" x14ac:dyDescent="0.25">
      <c r="AH24330" s="10"/>
      <c r="AI24330" s="6"/>
    </row>
    <row r="24331" spans="34:59" x14ac:dyDescent="0.25">
      <c r="AH24331" s="6"/>
      <c r="AI24331" s="6"/>
      <c r="AJ24331" s="6"/>
      <c r="AK24331" s="6"/>
      <c r="AL24331" s="6"/>
      <c r="AM24331" s="6"/>
      <c r="AN24331" s="6"/>
      <c r="AO24331" s="6"/>
      <c r="AP24331" s="6"/>
      <c r="AQ24331" s="6"/>
      <c r="AR24331" s="6"/>
      <c r="AS24331" s="6"/>
      <c r="AT24331" s="6"/>
      <c r="AU24331" s="6"/>
      <c r="AV24331" s="6"/>
      <c r="AW24331" s="6"/>
      <c r="AX24331" s="6"/>
      <c r="AY24331" s="6"/>
      <c r="AZ24331" s="6"/>
      <c r="BA24331" s="6"/>
      <c r="BB24331" s="6"/>
      <c r="BC24331" s="6"/>
      <c r="BD24331" s="6"/>
      <c r="BE24331" s="6"/>
      <c r="BF24331" s="6"/>
      <c r="BG24331" s="6"/>
    </row>
    <row r="24332" spans="34:59" x14ac:dyDescent="0.25">
      <c r="AH24332" s="10"/>
      <c r="AI24332" s="6"/>
      <c r="AJ24332" s="10"/>
      <c r="AK24332" s="10"/>
      <c r="AL24332" s="10"/>
      <c r="AM24332" s="10"/>
      <c r="AN24332" s="10"/>
      <c r="AO24332" s="10"/>
      <c r="AP24332" s="10"/>
      <c r="AQ24332" s="10"/>
      <c r="AR24332" s="10"/>
      <c r="AS24332" s="10"/>
      <c r="AT24332" s="10"/>
      <c r="AU24332" s="10"/>
      <c r="AV24332" s="10"/>
      <c r="AW24332" s="10"/>
      <c r="AX24332" s="10"/>
      <c r="AY24332" s="10"/>
      <c r="AZ24332" s="10"/>
      <c r="BA24332" s="10"/>
      <c r="BB24332" s="10"/>
      <c r="BC24332" s="10"/>
      <c r="BD24332" s="10"/>
      <c r="BE24332" s="10"/>
      <c r="BF24332" s="10"/>
      <c r="BG24332" s="6"/>
    </row>
    <row r="24333" spans="34:59" x14ac:dyDescent="0.25">
      <c r="AH24333" s="6"/>
      <c r="AI24333" s="6"/>
      <c r="AJ24333" s="6"/>
      <c r="AK24333" s="6"/>
      <c r="AL24333" s="6"/>
      <c r="AM24333" s="6"/>
      <c r="AN24333" s="6"/>
      <c r="AO24333" s="6"/>
      <c r="AP24333" s="6"/>
      <c r="AQ24333" s="6"/>
      <c r="AR24333" s="6"/>
      <c r="AS24333" s="6"/>
      <c r="AT24333" s="6"/>
      <c r="AU24333" s="6"/>
      <c r="AV24333" s="6"/>
      <c r="AW24333" s="6"/>
      <c r="AX24333" s="6"/>
      <c r="AY24333" s="6"/>
      <c r="AZ24333" s="6"/>
      <c r="BA24333" s="6"/>
      <c r="BB24333" s="6"/>
      <c r="BC24333" s="6"/>
      <c r="BD24333" s="6"/>
      <c r="BE24333" s="6"/>
      <c r="BF24333" s="6"/>
      <c r="BG24333" s="10"/>
    </row>
    <row r="24334" spans="34:59" x14ac:dyDescent="0.25">
      <c r="AH24334" s="10"/>
      <c r="AI24334" s="6"/>
    </row>
    <row r="24335" spans="34:59" x14ac:dyDescent="0.25">
      <c r="AH24335" s="6"/>
      <c r="AI24335" s="6"/>
      <c r="AJ24335" s="6"/>
      <c r="AK24335" s="6"/>
      <c r="AL24335" s="6"/>
      <c r="AM24335" s="6"/>
      <c r="AN24335" s="6"/>
      <c r="AO24335" s="6"/>
      <c r="AP24335" s="6"/>
      <c r="AQ24335" s="6"/>
      <c r="AR24335" s="6"/>
      <c r="AS24335" s="6"/>
      <c r="AT24335" s="6"/>
      <c r="AU24335" s="6"/>
      <c r="AV24335" s="6"/>
      <c r="AW24335" s="6"/>
      <c r="AX24335" s="6"/>
      <c r="AY24335" s="6"/>
      <c r="AZ24335" s="6"/>
      <c r="BA24335" s="6"/>
      <c r="BB24335" s="6"/>
      <c r="BC24335" s="6"/>
      <c r="BD24335" s="6"/>
      <c r="BE24335" s="6"/>
      <c r="BF24335" s="6"/>
      <c r="BG24335" s="6"/>
    </row>
    <row r="24336" spans="34:59" x14ac:dyDescent="0.25">
      <c r="AH24336" s="10"/>
      <c r="AI24336" s="6"/>
      <c r="AJ24336" s="10"/>
      <c r="AK24336" s="10"/>
      <c r="AL24336" s="10"/>
      <c r="AM24336" s="10"/>
      <c r="AN24336" s="10"/>
      <c r="AO24336" s="10"/>
      <c r="AP24336" s="10"/>
      <c r="AQ24336" s="10"/>
      <c r="AR24336" s="10"/>
      <c r="AS24336" s="10"/>
      <c r="AT24336" s="10"/>
      <c r="AU24336" s="10"/>
      <c r="AV24336" s="10"/>
      <c r="AW24336" s="10"/>
      <c r="AX24336" s="10"/>
      <c r="AY24336" s="10"/>
      <c r="AZ24336" s="10"/>
      <c r="BA24336" s="10"/>
      <c r="BB24336" s="10"/>
      <c r="BC24336" s="10"/>
      <c r="BD24336" s="10"/>
      <c r="BE24336" s="10"/>
      <c r="BF24336" s="10"/>
      <c r="BG24336" s="6"/>
    </row>
    <row r="24337" spans="34:59" x14ac:dyDescent="0.25">
      <c r="AH24337" s="6"/>
      <c r="AI24337" s="6"/>
      <c r="AJ24337" s="6"/>
      <c r="AK24337" s="6"/>
      <c r="AL24337" s="6"/>
      <c r="AM24337" s="6"/>
      <c r="AN24337" s="6"/>
      <c r="AO24337" s="6"/>
      <c r="AP24337" s="6"/>
      <c r="AQ24337" s="6"/>
      <c r="AR24337" s="6"/>
      <c r="AS24337" s="6"/>
      <c r="AT24337" s="6"/>
      <c r="AU24337" s="6"/>
      <c r="AV24337" s="6"/>
      <c r="AW24337" s="6"/>
      <c r="AX24337" s="6"/>
      <c r="AY24337" s="6"/>
      <c r="AZ24337" s="6"/>
      <c r="BA24337" s="6"/>
      <c r="BB24337" s="6"/>
      <c r="BC24337" s="6"/>
      <c r="BD24337" s="6"/>
      <c r="BE24337" s="6"/>
      <c r="BF24337" s="6"/>
      <c r="BG24337" s="10"/>
    </row>
    <row r="24338" spans="34:59" x14ac:dyDescent="0.25">
      <c r="AH24338" s="10"/>
      <c r="AI24338" s="6"/>
    </row>
    <row r="24339" spans="34:59" x14ac:dyDescent="0.25">
      <c r="AH24339" s="6"/>
      <c r="AI24339" s="6"/>
      <c r="AJ24339" s="6"/>
      <c r="AK24339" s="6"/>
      <c r="AL24339" s="6"/>
      <c r="AM24339" s="6"/>
      <c r="AN24339" s="6"/>
      <c r="AO24339" s="6"/>
      <c r="AP24339" s="6"/>
      <c r="AQ24339" s="6"/>
      <c r="AR24339" s="6"/>
      <c r="AS24339" s="6"/>
      <c r="AT24339" s="6"/>
      <c r="AU24339" s="6"/>
      <c r="AV24339" s="6"/>
      <c r="AW24339" s="6"/>
      <c r="AX24339" s="6"/>
      <c r="AY24339" s="6"/>
      <c r="AZ24339" s="6"/>
      <c r="BA24339" s="6"/>
      <c r="BB24339" s="6"/>
      <c r="BC24339" s="6"/>
      <c r="BD24339" s="6"/>
      <c r="BE24339" s="6"/>
      <c r="BF24339" s="6"/>
      <c r="BG24339" s="6"/>
    </row>
    <row r="24340" spans="34:59" x14ac:dyDescent="0.25">
      <c r="AH24340" s="10"/>
      <c r="AI24340" s="6"/>
      <c r="AJ24340" s="10"/>
      <c r="AK24340" s="10"/>
      <c r="AL24340" s="10"/>
      <c r="AM24340" s="10"/>
      <c r="AN24340" s="10"/>
      <c r="AO24340" s="10"/>
      <c r="AP24340" s="10"/>
      <c r="AQ24340" s="10"/>
      <c r="AR24340" s="10"/>
      <c r="AS24340" s="10"/>
      <c r="AT24340" s="10"/>
      <c r="AU24340" s="10"/>
      <c r="AV24340" s="10"/>
      <c r="AW24340" s="10"/>
      <c r="AX24340" s="10"/>
      <c r="AY24340" s="10"/>
      <c r="AZ24340" s="10"/>
      <c r="BA24340" s="10"/>
      <c r="BB24340" s="10"/>
      <c r="BC24340" s="10"/>
      <c r="BD24340" s="10"/>
      <c r="BE24340" s="10"/>
      <c r="BF24340" s="10"/>
      <c r="BG24340" s="6"/>
    </row>
    <row r="24342" spans="34:59" x14ac:dyDescent="0.25">
      <c r="AH24342" s="10"/>
      <c r="AI24342" s="6"/>
    </row>
    <row r="24343" spans="34:59" x14ac:dyDescent="0.25">
      <c r="AH24343" s="6"/>
      <c r="AI24343" s="6"/>
      <c r="AJ24343" s="6"/>
      <c r="AK24343" s="6"/>
      <c r="AL24343" s="6"/>
      <c r="AM24343" s="6"/>
      <c r="AN24343" s="6"/>
      <c r="AO24343" s="6"/>
      <c r="AP24343" s="6"/>
      <c r="AQ24343" s="6"/>
      <c r="AR24343" s="6"/>
      <c r="AS24343" s="6"/>
      <c r="AT24343" s="6"/>
      <c r="AU24343" s="6"/>
      <c r="AV24343" s="6"/>
      <c r="AW24343" s="6"/>
      <c r="AX24343" s="6"/>
      <c r="AY24343" s="6"/>
      <c r="AZ24343" s="6"/>
      <c r="BA24343" s="6"/>
      <c r="BB24343" s="6"/>
      <c r="BC24343" s="6"/>
      <c r="BD24343" s="6"/>
      <c r="BE24343" s="6"/>
      <c r="BF24343" s="6"/>
      <c r="BG24343" s="6"/>
    </row>
    <row r="24344" spans="34:59" x14ac:dyDescent="0.25">
      <c r="AH24344" s="10"/>
      <c r="AI24344" s="6"/>
      <c r="AJ24344" s="10"/>
      <c r="AK24344" s="10"/>
      <c r="AL24344" s="10"/>
      <c r="AM24344" s="10"/>
      <c r="AN24344" s="10"/>
      <c r="AO24344" s="10"/>
      <c r="AP24344" s="10"/>
      <c r="AQ24344" s="10"/>
      <c r="AR24344" s="10"/>
      <c r="AS24344" s="10"/>
      <c r="AT24344" s="10"/>
      <c r="AU24344" s="10"/>
      <c r="AV24344" s="10"/>
      <c r="AW24344" s="10"/>
      <c r="AX24344" s="10"/>
      <c r="AY24344" s="10"/>
      <c r="AZ24344" s="10"/>
      <c r="BA24344" s="10"/>
      <c r="BB24344" s="10"/>
      <c r="BC24344" s="10"/>
      <c r="BD24344" s="10"/>
      <c r="BE24344" s="10"/>
      <c r="BF24344" s="10"/>
      <c r="BG24344" s="6"/>
    </row>
    <row r="24345" spans="34:59" x14ac:dyDescent="0.25">
      <c r="AH24345" s="6"/>
      <c r="AI24345" s="6"/>
      <c r="AJ24345" s="6"/>
      <c r="AK24345" s="6"/>
      <c r="AL24345" s="6"/>
      <c r="AM24345" s="6"/>
      <c r="AN24345" s="6"/>
      <c r="AO24345" s="6"/>
      <c r="AP24345" s="6"/>
      <c r="AQ24345" s="6"/>
      <c r="AR24345" s="6"/>
      <c r="AS24345" s="6"/>
      <c r="AT24345" s="6"/>
      <c r="AU24345" s="6"/>
      <c r="AV24345" s="6"/>
      <c r="AW24345" s="6"/>
      <c r="AX24345" s="6"/>
      <c r="AY24345" s="6"/>
      <c r="AZ24345" s="6"/>
      <c r="BA24345" s="6"/>
      <c r="BB24345" s="6"/>
      <c r="BC24345" s="6"/>
      <c r="BD24345" s="6"/>
      <c r="BE24345" s="6"/>
      <c r="BF24345" s="6"/>
      <c r="BG24345" s="10"/>
    </row>
    <row r="24346" spans="34:59" x14ac:dyDescent="0.25">
      <c r="AH24346" s="10"/>
      <c r="AI24346" s="6"/>
    </row>
    <row r="24347" spans="34:59" x14ac:dyDescent="0.25">
      <c r="AH24347" s="6"/>
      <c r="AI24347" s="6"/>
      <c r="AJ24347" s="6"/>
      <c r="AK24347" s="6"/>
      <c r="AL24347" s="6"/>
      <c r="AM24347" s="6"/>
      <c r="AN24347" s="6"/>
      <c r="AO24347" s="6"/>
      <c r="AP24347" s="6"/>
      <c r="AQ24347" s="6"/>
      <c r="AR24347" s="6"/>
      <c r="AS24347" s="6"/>
      <c r="AT24347" s="6"/>
      <c r="AU24347" s="6"/>
      <c r="AV24347" s="6"/>
      <c r="AW24347" s="6"/>
      <c r="AX24347" s="6"/>
      <c r="AY24347" s="6"/>
      <c r="AZ24347" s="6"/>
      <c r="BA24347" s="6"/>
      <c r="BB24347" s="6"/>
      <c r="BC24347" s="6"/>
      <c r="BD24347" s="6"/>
      <c r="BE24347" s="6"/>
      <c r="BF24347" s="6"/>
      <c r="BG24347" s="6"/>
    </row>
    <row r="24348" spans="34:59" x14ac:dyDescent="0.25">
      <c r="AH24348" s="10"/>
      <c r="AI24348" s="6"/>
      <c r="AJ24348" s="10"/>
      <c r="AK24348" s="10"/>
      <c r="AL24348" s="10"/>
      <c r="AM24348" s="10"/>
      <c r="AN24348" s="10"/>
      <c r="AO24348" s="10"/>
      <c r="AP24348" s="10"/>
      <c r="AQ24348" s="10"/>
      <c r="AR24348" s="10"/>
      <c r="AS24348" s="10"/>
      <c r="AT24348" s="10"/>
      <c r="AU24348" s="10"/>
      <c r="AV24348" s="10"/>
      <c r="AW24348" s="10"/>
      <c r="AX24348" s="10"/>
      <c r="AY24348" s="10"/>
      <c r="AZ24348" s="10"/>
      <c r="BA24348" s="10"/>
      <c r="BB24348" s="10"/>
      <c r="BC24348" s="10"/>
      <c r="BD24348" s="10"/>
      <c r="BE24348" s="10"/>
      <c r="BF24348" s="10"/>
      <c r="BG24348" s="6"/>
    </row>
    <row r="24349" spans="34:59" x14ac:dyDescent="0.25">
      <c r="AH24349" s="6"/>
      <c r="AI24349" s="6"/>
      <c r="AJ24349" s="6"/>
      <c r="AK24349" s="6"/>
      <c r="AL24349" s="6"/>
      <c r="AM24349" s="6"/>
      <c r="AN24349" s="6"/>
      <c r="AO24349" s="6"/>
      <c r="AP24349" s="6"/>
      <c r="AQ24349" s="6"/>
      <c r="AR24349" s="6"/>
      <c r="AS24349" s="6"/>
      <c r="AT24349" s="6"/>
      <c r="AU24349" s="6"/>
      <c r="AV24349" s="6"/>
      <c r="AW24349" s="6"/>
      <c r="AX24349" s="6"/>
      <c r="AY24349" s="6"/>
      <c r="AZ24349" s="6"/>
      <c r="BA24349" s="6"/>
      <c r="BB24349" s="6"/>
      <c r="BC24349" s="6"/>
      <c r="BD24349" s="6"/>
      <c r="BE24349" s="6"/>
      <c r="BF24349" s="6"/>
      <c r="BG24349" s="10"/>
    </row>
    <row r="24350" spans="34:59" x14ac:dyDescent="0.25">
      <c r="AH24350" s="10"/>
      <c r="AI24350" s="6"/>
    </row>
    <row r="24351" spans="34:59" x14ac:dyDescent="0.25">
      <c r="AH24351" s="6"/>
      <c r="AI24351" s="6"/>
      <c r="AJ24351" s="6"/>
      <c r="AK24351" s="6"/>
      <c r="AL24351" s="6"/>
      <c r="AM24351" s="6"/>
      <c r="AN24351" s="6"/>
      <c r="AO24351" s="6"/>
      <c r="AP24351" s="6"/>
      <c r="AQ24351" s="6"/>
      <c r="AR24351" s="6"/>
      <c r="AS24351" s="6"/>
      <c r="AT24351" s="6"/>
      <c r="AU24351" s="6"/>
      <c r="AV24351" s="6"/>
      <c r="AW24351" s="6"/>
      <c r="AX24351" s="6"/>
      <c r="AY24351" s="6"/>
      <c r="AZ24351" s="6"/>
      <c r="BA24351" s="6"/>
      <c r="BB24351" s="6"/>
      <c r="BC24351" s="6"/>
      <c r="BD24351" s="6"/>
      <c r="BE24351" s="6"/>
      <c r="BF24351" s="6"/>
      <c r="BG24351" s="6"/>
    </row>
    <row r="24352" spans="34:59" x14ac:dyDescent="0.25">
      <c r="AH24352" s="10"/>
      <c r="AI24352" s="6"/>
      <c r="AJ24352" s="10"/>
      <c r="AK24352" s="10"/>
      <c r="AL24352" s="10"/>
      <c r="AM24352" s="10"/>
      <c r="AN24352" s="10"/>
      <c r="AO24352" s="10"/>
      <c r="AP24352" s="10"/>
      <c r="AQ24352" s="10"/>
      <c r="AR24352" s="10"/>
      <c r="AS24352" s="10"/>
      <c r="AT24352" s="10"/>
      <c r="AU24352" s="10"/>
      <c r="AV24352" s="10"/>
      <c r="AW24352" s="10"/>
      <c r="AX24352" s="10"/>
      <c r="AY24352" s="10"/>
      <c r="AZ24352" s="10"/>
      <c r="BA24352" s="10"/>
      <c r="BB24352" s="10"/>
      <c r="BC24352" s="10"/>
      <c r="BD24352" s="10"/>
      <c r="BE24352" s="10"/>
      <c r="BF24352" s="10"/>
      <c r="BG24352" s="6"/>
    </row>
    <row r="24353" spans="34:59" x14ac:dyDescent="0.25">
      <c r="AH24353" s="6"/>
      <c r="AI24353" s="6"/>
      <c r="AJ24353" s="6"/>
      <c r="AK24353" s="6"/>
      <c r="AL24353" s="6"/>
      <c r="AM24353" s="6"/>
      <c r="AN24353" s="6"/>
      <c r="AO24353" s="6"/>
      <c r="AP24353" s="6"/>
      <c r="AQ24353" s="6"/>
      <c r="AR24353" s="6"/>
      <c r="AS24353" s="6"/>
      <c r="AT24353" s="6"/>
      <c r="AU24353" s="6"/>
      <c r="AV24353" s="6"/>
      <c r="AW24353" s="6"/>
      <c r="AX24353" s="6"/>
      <c r="AY24353" s="6"/>
      <c r="AZ24353" s="6"/>
      <c r="BA24353" s="6"/>
      <c r="BB24353" s="6"/>
      <c r="BC24353" s="6"/>
      <c r="BD24353" s="6"/>
      <c r="BE24353" s="6"/>
      <c r="BF24353" s="6"/>
      <c r="BG24353" s="10"/>
    </row>
    <row r="24354" spans="34:59" x14ac:dyDescent="0.25">
      <c r="AH24354" s="10"/>
      <c r="AI24354" s="6"/>
    </row>
    <row r="24355" spans="34:59" x14ac:dyDescent="0.25">
      <c r="AH24355" s="6"/>
      <c r="AI24355" s="6"/>
      <c r="AJ24355" s="6"/>
      <c r="AK24355" s="6"/>
      <c r="AL24355" s="6"/>
      <c r="AM24355" s="6"/>
      <c r="AN24355" s="6"/>
      <c r="AO24355" s="6"/>
      <c r="AP24355" s="6"/>
      <c r="AQ24355" s="6"/>
      <c r="AR24355" s="6"/>
      <c r="AS24355" s="6"/>
      <c r="AT24355" s="6"/>
      <c r="AU24355" s="6"/>
      <c r="AV24355" s="6"/>
      <c r="AW24355" s="6"/>
      <c r="AX24355" s="6"/>
      <c r="AY24355" s="6"/>
      <c r="AZ24355" s="6"/>
      <c r="BA24355" s="6"/>
      <c r="BB24355" s="6"/>
      <c r="BC24355" s="6"/>
      <c r="BD24355" s="6"/>
      <c r="BE24355" s="6"/>
      <c r="BF24355" s="6"/>
      <c r="BG24355" s="6"/>
    </row>
    <row r="24356" spans="34:59" x14ac:dyDescent="0.25">
      <c r="AH24356" s="10"/>
      <c r="AI24356" s="6"/>
      <c r="AJ24356" s="10"/>
      <c r="AK24356" s="10"/>
      <c r="AL24356" s="10"/>
      <c r="AM24356" s="10"/>
      <c r="AN24356" s="10"/>
      <c r="AO24356" s="10"/>
      <c r="AP24356" s="10"/>
      <c r="AQ24356" s="10"/>
      <c r="AR24356" s="10"/>
      <c r="AS24356" s="10"/>
      <c r="AT24356" s="10"/>
      <c r="AU24356" s="10"/>
      <c r="AV24356" s="10"/>
      <c r="AW24356" s="10"/>
      <c r="AX24356" s="10"/>
      <c r="AY24356" s="10"/>
      <c r="AZ24356" s="10"/>
      <c r="BA24356" s="10"/>
      <c r="BB24356" s="10"/>
      <c r="BC24356" s="10"/>
      <c r="BD24356" s="10"/>
      <c r="BE24356" s="10"/>
      <c r="BF24356" s="10"/>
      <c r="BG24356" s="6"/>
    </row>
    <row r="24358" spans="34:59" x14ac:dyDescent="0.25">
      <c r="AH24358" s="10"/>
      <c r="AI24358" s="6"/>
    </row>
    <row r="24359" spans="34:59" x14ac:dyDescent="0.25">
      <c r="AH24359" s="6"/>
      <c r="AI24359" s="6"/>
      <c r="AJ24359" s="6"/>
      <c r="AK24359" s="6"/>
      <c r="AL24359" s="6"/>
      <c r="AM24359" s="6"/>
      <c r="AN24359" s="6"/>
      <c r="AO24359" s="6"/>
      <c r="AP24359" s="6"/>
      <c r="AQ24359" s="6"/>
      <c r="AR24359" s="6"/>
      <c r="AS24359" s="6"/>
      <c r="AT24359" s="6"/>
      <c r="AU24359" s="6"/>
      <c r="AV24359" s="6"/>
      <c r="AW24359" s="6"/>
      <c r="AX24359" s="6"/>
      <c r="AY24359" s="6"/>
      <c r="AZ24359" s="6"/>
      <c r="BA24359" s="6"/>
      <c r="BB24359" s="6"/>
      <c r="BC24359" s="6"/>
      <c r="BD24359" s="6"/>
      <c r="BE24359" s="6"/>
      <c r="BF24359" s="6"/>
      <c r="BG24359" s="6"/>
    </row>
    <row r="24360" spans="34:59" x14ac:dyDescent="0.25">
      <c r="AH24360" s="10"/>
      <c r="AI24360" s="6"/>
      <c r="AJ24360" s="10"/>
      <c r="AK24360" s="10"/>
      <c r="AL24360" s="10"/>
      <c r="AM24360" s="10"/>
      <c r="AN24360" s="10"/>
      <c r="AO24360" s="10"/>
      <c r="AP24360" s="10"/>
      <c r="AQ24360" s="10"/>
      <c r="AR24360" s="10"/>
      <c r="AS24360" s="10"/>
      <c r="AT24360" s="10"/>
      <c r="AU24360" s="10"/>
      <c r="AV24360" s="10"/>
      <c r="AW24360" s="10"/>
      <c r="AX24360" s="10"/>
      <c r="AY24360" s="10"/>
      <c r="AZ24360" s="10"/>
      <c r="BA24360" s="10"/>
      <c r="BB24360" s="10"/>
      <c r="BC24360" s="10"/>
      <c r="BD24360" s="10"/>
      <c r="BE24360" s="10"/>
      <c r="BF24360" s="10"/>
      <c r="BG24360" s="6"/>
    </row>
    <row r="24361" spans="34:59" x14ac:dyDescent="0.25">
      <c r="AH24361" s="6"/>
      <c r="AI24361" s="6"/>
      <c r="AJ24361" s="6"/>
      <c r="AK24361" s="6"/>
      <c r="AL24361" s="6"/>
      <c r="AM24361" s="6"/>
      <c r="AN24361" s="6"/>
      <c r="AO24361" s="6"/>
      <c r="AP24361" s="6"/>
      <c r="AQ24361" s="6"/>
      <c r="AR24361" s="6"/>
      <c r="AS24361" s="6"/>
      <c r="AT24361" s="6"/>
      <c r="AU24361" s="6"/>
      <c r="AV24361" s="6"/>
      <c r="AW24361" s="6"/>
      <c r="AX24361" s="6"/>
      <c r="AY24361" s="6"/>
      <c r="AZ24361" s="6"/>
      <c r="BA24361" s="6"/>
      <c r="BB24361" s="6"/>
      <c r="BC24361" s="6"/>
      <c r="BD24361" s="6"/>
      <c r="BE24361" s="6"/>
      <c r="BF24361" s="6"/>
      <c r="BG24361" s="10"/>
    </row>
    <row r="24362" spans="34:59" x14ac:dyDescent="0.25">
      <c r="AH24362" s="10"/>
      <c r="AI24362" s="6"/>
    </row>
    <row r="24363" spans="34:59" x14ac:dyDescent="0.25">
      <c r="AH24363" s="6"/>
      <c r="AI24363" s="6"/>
      <c r="AJ24363" s="6"/>
      <c r="AK24363" s="6"/>
      <c r="AL24363" s="6"/>
      <c r="AM24363" s="6"/>
      <c r="AN24363" s="6"/>
      <c r="AO24363" s="6"/>
      <c r="AP24363" s="6"/>
      <c r="AQ24363" s="6"/>
      <c r="AR24363" s="6"/>
      <c r="AS24363" s="6"/>
      <c r="AT24363" s="6"/>
      <c r="AU24363" s="6"/>
      <c r="AV24363" s="6"/>
      <c r="AW24363" s="6"/>
      <c r="AX24363" s="6"/>
      <c r="AY24363" s="6"/>
      <c r="AZ24363" s="6"/>
      <c r="BA24363" s="6"/>
      <c r="BB24363" s="6"/>
      <c r="BC24363" s="6"/>
      <c r="BD24363" s="6"/>
      <c r="BE24363" s="6"/>
      <c r="BF24363" s="6"/>
      <c r="BG24363" s="6"/>
    </row>
    <row r="24364" spans="34:59" x14ac:dyDescent="0.25">
      <c r="AH24364" s="10"/>
      <c r="AI24364" s="6"/>
      <c r="AJ24364" s="10"/>
      <c r="AK24364" s="10"/>
      <c r="AL24364" s="10"/>
      <c r="AM24364" s="10"/>
      <c r="AN24364" s="10"/>
      <c r="AO24364" s="10"/>
      <c r="AP24364" s="10"/>
      <c r="AQ24364" s="10"/>
      <c r="AR24364" s="10"/>
      <c r="AS24364" s="10"/>
      <c r="AT24364" s="10"/>
      <c r="AU24364" s="10"/>
      <c r="AV24364" s="10"/>
      <c r="AW24364" s="10"/>
      <c r="AX24364" s="10"/>
      <c r="AY24364" s="10"/>
      <c r="AZ24364" s="10"/>
      <c r="BA24364" s="10"/>
      <c r="BB24364" s="10"/>
      <c r="BC24364" s="10"/>
      <c r="BD24364" s="10"/>
      <c r="BE24364" s="10"/>
      <c r="BF24364" s="10"/>
      <c r="BG24364" s="6"/>
    </row>
    <row r="24365" spans="34:59" x14ac:dyDescent="0.25">
      <c r="AH24365" s="6"/>
      <c r="AI24365" s="6"/>
      <c r="AJ24365" s="6"/>
      <c r="AK24365" s="6"/>
      <c r="AL24365" s="6"/>
      <c r="AM24365" s="6"/>
      <c r="AN24365" s="6"/>
      <c r="AO24365" s="6"/>
      <c r="AP24365" s="6"/>
      <c r="AQ24365" s="6"/>
      <c r="AR24365" s="6"/>
      <c r="AS24365" s="6"/>
      <c r="AT24365" s="6"/>
      <c r="AU24365" s="6"/>
      <c r="AV24365" s="6"/>
      <c r="AW24365" s="6"/>
      <c r="AX24365" s="6"/>
      <c r="AY24365" s="6"/>
      <c r="AZ24365" s="6"/>
      <c r="BA24365" s="6"/>
      <c r="BB24365" s="6"/>
      <c r="BC24365" s="6"/>
      <c r="BD24365" s="6"/>
      <c r="BE24365" s="6"/>
      <c r="BF24365" s="6"/>
      <c r="BG24365" s="10"/>
    </row>
    <row r="24366" spans="34:59" x14ac:dyDescent="0.25">
      <c r="AH24366" s="10"/>
      <c r="AI24366" s="6"/>
    </row>
    <row r="24367" spans="34:59" x14ac:dyDescent="0.25">
      <c r="AH24367" s="6"/>
      <c r="AI24367" s="6"/>
      <c r="AJ24367" s="6"/>
      <c r="AK24367" s="6"/>
      <c r="AL24367" s="6"/>
      <c r="AM24367" s="6"/>
      <c r="AN24367" s="6"/>
      <c r="AO24367" s="6"/>
      <c r="AP24367" s="6"/>
      <c r="AQ24367" s="6"/>
      <c r="AR24367" s="6"/>
      <c r="AS24367" s="6"/>
      <c r="AT24367" s="6"/>
      <c r="AU24367" s="6"/>
      <c r="AV24367" s="6"/>
      <c r="AW24367" s="6"/>
      <c r="AX24367" s="6"/>
      <c r="AY24367" s="6"/>
      <c r="AZ24367" s="6"/>
      <c r="BA24367" s="6"/>
      <c r="BB24367" s="6"/>
      <c r="BC24367" s="6"/>
      <c r="BD24367" s="6"/>
      <c r="BE24367" s="6"/>
      <c r="BF24367" s="6"/>
      <c r="BG24367" s="6"/>
    </row>
    <row r="24368" spans="34:59" x14ac:dyDescent="0.25">
      <c r="AH24368" s="10"/>
      <c r="AI24368" s="6"/>
      <c r="AJ24368" s="10"/>
      <c r="AK24368" s="10"/>
      <c r="AL24368" s="10"/>
      <c r="AM24368" s="10"/>
      <c r="AN24368" s="10"/>
      <c r="AO24368" s="10"/>
      <c r="AP24368" s="10"/>
      <c r="AQ24368" s="10"/>
      <c r="AR24368" s="10"/>
      <c r="AS24368" s="10"/>
      <c r="AT24368" s="10"/>
      <c r="AU24368" s="10"/>
      <c r="AV24368" s="10"/>
      <c r="AW24368" s="10"/>
      <c r="AX24368" s="10"/>
      <c r="AY24368" s="10"/>
      <c r="AZ24368" s="10"/>
      <c r="BA24368" s="10"/>
      <c r="BB24368" s="10"/>
      <c r="BC24368" s="10"/>
      <c r="BD24368" s="10"/>
      <c r="BE24368" s="10"/>
      <c r="BF24368" s="10"/>
      <c r="BG24368" s="6"/>
    </row>
    <row r="24369" spans="34:59" x14ac:dyDescent="0.25">
      <c r="AH24369" s="6"/>
      <c r="AI24369" s="6"/>
      <c r="AJ24369" s="6"/>
      <c r="AK24369" s="6"/>
      <c r="AL24369" s="6"/>
      <c r="AM24369" s="6"/>
      <c r="AN24369" s="6"/>
      <c r="AO24369" s="6"/>
      <c r="AP24369" s="6"/>
      <c r="AQ24369" s="6"/>
      <c r="AR24369" s="6"/>
      <c r="AS24369" s="6"/>
      <c r="AT24369" s="6"/>
      <c r="AU24369" s="6"/>
      <c r="AV24369" s="6"/>
      <c r="AW24369" s="6"/>
      <c r="AX24369" s="6"/>
      <c r="AY24369" s="6"/>
      <c r="AZ24369" s="6"/>
      <c r="BA24369" s="6"/>
      <c r="BB24369" s="6"/>
      <c r="BC24369" s="6"/>
      <c r="BD24369" s="6"/>
      <c r="BE24369" s="6"/>
      <c r="BF24369" s="6"/>
      <c r="BG24369" s="10"/>
    </row>
    <row r="24370" spans="34:59" x14ac:dyDescent="0.25">
      <c r="AH24370" s="10"/>
      <c r="AI24370" s="6"/>
    </row>
    <row r="24371" spans="34:59" x14ac:dyDescent="0.25">
      <c r="AH24371" s="6"/>
      <c r="AI24371" s="6"/>
      <c r="AJ24371" s="6"/>
      <c r="AK24371" s="6"/>
      <c r="AL24371" s="6"/>
      <c r="AM24371" s="6"/>
      <c r="AN24371" s="6"/>
      <c r="AO24371" s="6"/>
      <c r="AP24371" s="6"/>
      <c r="AQ24371" s="6"/>
      <c r="AR24371" s="6"/>
      <c r="AS24371" s="6"/>
      <c r="AT24371" s="6"/>
      <c r="AU24371" s="6"/>
      <c r="AV24371" s="6"/>
      <c r="AW24371" s="6"/>
      <c r="AX24371" s="6"/>
      <c r="AY24371" s="6"/>
      <c r="AZ24371" s="6"/>
      <c r="BA24371" s="6"/>
      <c r="BB24371" s="6"/>
      <c r="BC24371" s="6"/>
      <c r="BD24371" s="6"/>
      <c r="BE24371" s="6"/>
      <c r="BF24371" s="6"/>
      <c r="BG24371" s="6"/>
    </row>
    <row r="24372" spans="34:59" x14ac:dyDescent="0.25">
      <c r="AH24372" s="10"/>
      <c r="AI24372" s="6"/>
      <c r="AJ24372" s="10"/>
      <c r="AK24372" s="10"/>
      <c r="AL24372" s="10"/>
      <c r="AM24372" s="10"/>
      <c r="AN24372" s="10"/>
      <c r="AO24372" s="10"/>
      <c r="AP24372" s="10"/>
      <c r="AQ24372" s="10"/>
      <c r="AR24372" s="10"/>
      <c r="AS24372" s="10"/>
      <c r="AT24372" s="10"/>
      <c r="AU24372" s="10"/>
      <c r="AV24372" s="10"/>
      <c r="AW24372" s="10"/>
      <c r="AX24372" s="10"/>
      <c r="AY24372" s="10"/>
      <c r="AZ24372" s="10"/>
      <c r="BA24372" s="10"/>
      <c r="BB24372" s="10"/>
      <c r="BC24372" s="10"/>
      <c r="BD24372" s="10"/>
      <c r="BE24372" s="10"/>
      <c r="BF24372" s="10"/>
      <c r="BG24372" s="6"/>
    </row>
    <row r="24374" spans="34:59" x14ac:dyDescent="0.25">
      <c r="AH24374" s="10"/>
      <c r="AI24374" s="6"/>
    </row>
    <row r="24375" spans="34:59" x14ac:dyDescent="0.25">
      <c r="AH24375" s="6"/>
      <c r="AI24375" s="6"/>
      <c r="AJ24375" s="6"/>
      <c r="AK24375" s="6"/>
      <c r="AL24375" s="6"/>
      <c r="AM24375" s="6"/>
      <c r="AN24375" s="6"/>
      <c r="AO24375" s="6"/>
      <c r="AP24375" s="6"/>
      <c r="AQ24375" s="6"/>
      <c r="AR24375" s="6"/>
      <c r="AS24375" s="6"/>
      <c r="AT24375" s="6"/>
      <c r="AU24375" s="6"/>
      <c r="AV24375" s="6"/>
      <c r="AW24375" s="6"/>
      <c r="AX24375" s="6"/>
      <c r="AY24375" s="6"/>
      <c r="AZ24375" s="6"/>
      <c r="BA24375" s="6"/>
      <c r="BB24375" s="6"/>
      <c r="BC24375" s="6"/>
      <c r="BD24375" s="6"/>
      <c r="BE24375" s="6"/>
      <c r="BF24375" s="6"/>
      <c r="BG24375" s="6"/>
    </row>
    <row r="24376" spans="34:59" x14ac:dyDescent="0.25">
      <c r="AH24376" s="10"/>
      <c r="AI24376" s="6"/>
      <c r="AJ24376" s="10"/>
      <c r="AK24376" s="10"/>
      <c r="AL24376" s="10"/>
      <c r="AM24376" s="10"/>
      <c r="AN24376" s="10"/>
      <c r="AO24376" s="10"/>
      <c r="AP24376" s="10"/>
      <c r="AQ24376" s="10"/>
      <c r="AR24376" s="10"/>
      <c r="AS24376" s="10"/>
      <c r="AT24376" s="10"/>
      <c r="AU24376" s="10"/>
      <c r="AV24376" s="10"/>
      <c r="AW24376" s="10"/>
      <c r="AX24376" s="10"/>
      <c r="AY24376" s="10"/>
      <c r="AZ24376" s="10"/>
      <c r="BA24376" s="10"/>
      <c r="BB24376" s="10"/>
      <c r="BC24376" s="10"/>
      <c r="BD24376" s="10"/>
      <c r="BE24376" s="10"/>
      <c r="BF24376" s="10"/>
      <c r="BG24376" s="6"/>
    </row>
    <row r="24377" spans="34:59" x14ac:dyDescent="0.25">
      <c r="AH24377" s="6"/>
      <c r="AI24377" s="6"/>
      <c r="AJ24377" s="6"/>
      <c r="AK24377" s="6"/>
      <c r="AL24377" s="6"/>
      <c r="AM24377" s="6"/>
      <c r="AN24377" s="6"/>
      <c r="AO24377" s="6"/>
      <c r="AP24377" s="6"/>
      <c r="AQ24377" s="6"/>
      <c r="AR24377" s="6"/>
      <c r="AS24377" s="6"/>
      <c r="AT24377" s="6"/>
      <c r="AU24377" s="6"/>
      <c r="AV24377" s="6"/>
      <c r="AW24377" s="6"/>
      <c r="AX24377" s="6"/>
      <c r="AY24377" s="6"/>
      <c r="AZ24377" s="6"/>
      <c r="BA24377" s="6"/>
      <c r="BB24377" s="6"/>
      <c r="BC24377" s="6"/>
      <c r="BD24377" s="6"/>
      <c r="BE24377" s="6"/>
      <c r="BF24377" s="6"/>
      <c r="BG24377" s="10"/>
    </row>
    <row r="24378" spans="34:59" x14ac:dyDescent="0.25">
      <c r="AH24378" s="10"/>
      <c r="AI24378" s="6"/>
    </row>
    <row r="24379" spans="34:59" x14ac:dyDescent="0.25">
      <c r="AH24379" s="6"/>
      <c r="AI24379" s="6"/>
      <c r="AJ24379" s="6"/>
      <c r="AK24379" s="6"/>
      <c r="AL24379" s="6"/>
      <c r="AM24379" s="6"/>
      <c r="AN24379" s="6"/>
      <c r="AO24379" s="6"/>
      <c r="AP24379" s="6"/>
      <c r="AQ24379" s="6"/>
      <c r="AR24379" s="6"/>
      <c r="AS24379" s="6"/>
      <c r="AT24379" s="6"/>
      <c r="AU24379" s="6"/>
      <c r="AV24379" s="6"/>
      <c r="AW24379" s="6"/>
      <c r="AX24379" s="6"/>
      <c r="AY24379" s="6"/>
      <c r="AZ24379" s="6"/>
      <c r="BA24379" s="6"/>
      <c r="BB24379" s="6"/>
      <c r="BC24379" s="6"/>
      <c r="BD24379" s="6"/>
      <c r="BE24379" s="6"/>
      <c r="BF24379" s="6"/>
      <c r="BG24379" s="6"/>
    </row>
    <row r="24380" spans="34:59" x14ac:dyDescent="0.25">
      <c r="AH24380" s="10"/>
      <c r="AI24380" s="6"/>
      <c r="AJ24380" s="10"/>
      <c r="AK24380" s="10"/>
      <c r="AL24380" s="10"/>
      <c r="AM24380" s="10"/>
      <c r="AN24380" s="10"/>
      <c r="AO24380" s="10"/>
      <c r="AP24380" s="10"/>
      <c r="AQ24380" s="10"/>
      <c r="AR24380" s="10"/>
      <c r="AS24380" s="10"/>
      <c r="AT24380" s="10"/>
      <c r="AU24380" s="10"/>
      <c r="AV24380" s="10"/>
      <c r="AW24380" s="10"/>
      <c r="AX24380" s="10"/>
      <c r="AY24380" s="10"/>
      <c r="AZ24380" s="10"/>
      <c r="BA24380" s="10"/>
      <c r="BB24380" s="10"/>
      <c r="BC24380" s="10"/>
      <c r="BD24380" s="10"/>
      <c r="BE24380" s="10"/>
      <c r="BF24380" s="10"/>
      <c r="BG24380" s="6"/>
    </row>
    <row r="24381" spans="34:59" x14ac:dyDescent="0.25">
      <c r="AH24381" s="6"/>
      <c r="AI24381" s="6"/>
      <c r="AJ24381" s="6"/>
      <c r="AK24381" s="6"/>
      <c r="AL24381" s="6"/>
      <c r="AM24381" s="6"/>
      <c r="AN24381" s="6"/>
      <c r="AO24381" s="6"/>
      <c r="AP24381" s="6"/>
      <c r="AQ24381" s="6"/>
      <c r="AR24381" s="6"/>
      <c r="AS24381" s="6"/>
      <c r="AT24381" s="6"/>
      <c r="AU24381" s="6"/>
      <c r="AV24381" s="6"/>
      <c r="AW24381" s="6"/>
      <c r="AX24381" s="6"/>
      <c r="AY24381" s="6"/>
      <c r="AZ24381" s="6"/>
      <c r="BA24381" s="6"/>
      <c r="BB24381" s="6"/>
      <c r="BC24381" s="6"/>
      <c r="BD24381" s="6"/>
      <c r="BE24381" s="6"/>
      <c r="BF24381" s="6"/>
      <c r="BG24381" s="10"/>
    </row>
    <row r="24382" spans="34:59" x14ac:dyDescent="0.25">
      <c r="AH24382" s="10"/>
      <c r="AI24382" s="6"/>
    </row>
    <row r="24383" spans="34:59" x14ac:dyDescent="0.25">
      <c r="AH24383" s="6"/>
      <c r="AI24383" s="6"/>
      <c r="AJ24383" s="6"/>
      <c r="AK24383" s="6"/>
      <c r="AL24383" s="6"/>
      <c r="AM24383" s="6"/>
      <c r="AN24383" s="6"/>
      <c r="AO24383" s="6"/>
      <c r="AP24383" s="6"/>
      <c r="AQ24383" s="6"/>
      <c r="AR24383" s="6"/>
      <c r="AS24383" s="6"/>
      <c r="AT24383" s="6"/>
      <c r="AU24383" s="6"/>
      <c r="AV24383" s="6"/>
      <c r="AW24383" s="6"/>
      <c r="AX24383" s="6"/>
      <c r="AY24383" s="6"/>
      <c r="AZ24383" s="6"/>
      <c r="BA24383" s="6"/>
      <c r="BB24383" s="6"/>
      <c r="BC24383" s="6"/>
      <c r="BD24383" s="6"/>
      <c r="BE24383" s="6"/>
      <c r="BF24383" s="6"/>
      <c r="BG24383" s="6"/>
    </row>
    <row r="24384" spans="34:59" x14ac:dyDescent="0.25">
      <c r="AH24384" s="10"/>
      <c r="AI24384" s="6"/>
      <c r="AJ24384" s="10"/>
      <c r="AK24384" s="10"/>
      <c r="AL24384" s="10"/>
      <c r="AM24384" s="10"/>
      <c r="AN24384" s="10"/>
      <c r="AO24384" s="10"/>
      <c r="AP24384" s="10"/>
      <c r="AQ24384" s="10"/>
      <c r="AR24384" s="10"/>
      <c r="AS24384" s="10"/>
      <c r="AT24384" s="10"/>
      <c r="AU24384" s="10"/>
      <c r="AV24384" s="10"/>
      <c r="AW24384" s="10"/>
      <c r="AX24384" s="10"/>
      <c r="AY24384" s="10"/>
      <c r="AZ24384" s="10"/>
      <c r="BA24384" s="10"/>
      <c r="BB24384" s="10"/>
      <c r="BC24384" s="10"/>
      <c r="BD24384" s="10"/>
      <c r="BE24384" s="10"/>
      <c r="BF24384" s="10"/>
      <c r="BG24384" s="6"/>
    </row>
    <row r="24385" spans="34:59" x14ac:dyDescent="0.25">
      <c r="AH24385" s="6"/>
      <c r="AI24385" s="6"/>
      <c r="AJ24385" s="6"/>
      <c r="AK24385" s="6"/>
      <c r="AL24385" s="6"/>
      <c r="AM24385" s="6"/>
      <c r="AN24385" s="6"/>
      <c r="AO24385" s="6"/>
      <c r="AP24385" s="6"/>
      <c r="AQ24385" s="6"/>
      <c r="AR24385" s="6"/>
      <c r="AS24385" s="6"/>
      <c r="AT24385" s="6"/>
      <c r="AU24385" s="6"/>
      <c r="AV24385" s="6"/>
      <c r="AW24385" s="6"/>
      <c r="AX24385" s="6"/>
      <c r="AY24385" s="6"/>
      <c r="AZ24385" s="6"/>
      <c r="BA24385" s="6"/>
      <c r="BB24385" s="6"/>
      <c r="BC24385" s="6"/>
      <c r="BD24385" s="6"/>
      <c r="BE24385" s="6"/>
      <c r="BF24385" s="6"/>
      <c r="BG24385" s="10"/>
    </row>
    <row r="24386" spans="34:59" x14ac:dyDescent="0.25">
      <c r="AH24386" s="10"/>
      <c r="AI24386" s="6"/>
    </row>
    <row r="24387" spans="34:59" x14ac:dyDescent="0.25">
      <c r="AH24387" s="6"/>
      <c r="AI24387" s="6"/>
      <c r="AJ24387" s="6"/>
      <c r="AK24387" s="6"/>
      <c r="AL24387" s="6"/>
      <c r="AM24387" s="6"/>
      <c r="AN24387" s="6"/>
      <c r="AO24387" s="6"/>
      <c r="AP24387" s="6"/>
      <c r="AQ24387" s="6"/>
      <c r="AR24387" s="6"/>
      <c r="AS24387" s="6"/>
      <c r="AT24387" s="6"/>
      <c r="AU24387" s="6"/>
      <c r="AV24387" s="6"/>
      <c r="AW24387" s="6"/>
      <c r="AX24387" s="6"/>
      <c r="AY24387" s="6"/>
      <c r="AZ24387" s="6"/>
      <c r="BA24387" s="6"/>
      <c r="BB24387" s="6"/>
      <c r="BC24387" s="6"/>
      <c r="BD24387" s="6"/>
      <c r="BE24387" s="6"/>
      <c r="BF24387" s="6"/>
      <c r="BG24387" s="6"/>
    </row>
    <row r="24388" spans="34:59" x14ac:dyDescent="0.25">
      <c r="AH24388" s="10"/>
      <c r="AI24388" s="6"/>
      <c r="AJ24388" s="10"/>
      <c r="AK24388" s="10"/>
      <c r="AL24388" s="10"/>
      <c r="AM24388" s="10"/>
      <c r="AN24388" s="10"/>
      <c r="AO24388" s="10"/>
      <c r="AP24388" s="10"/>
      <c r="AQ24388" s="10"/>
      <c r="AR24388" s="10"/>
      <c r="AS24388" s="10"/>
      <c r="AT24388" s="10"/>
      <c r="AU24388" s="10"/>
      <c r="AV24388" s="10"/>
      <c r="AW24388" s="10"/>
      <c r="AX24388" s="10"/>
      <c r="AY24388" s="10"/>
      <c r="AZ24388" s="10"/>
      <c r="BA24388" s="10"/>
      <c r="BB24388" s="10"/>
      <c r="BC24388" s="10"/>
      <c r="BD24388" s="10"/>
      <c r="BE24388" s="10"/>
      <c r="BF24388" s="10"/>
      <c r="BG24388" s="6"/>
    </row>
    <row r="24390" spans="34:59" x14ac:dyDescent="0.25">
      <c r="AH24390" s="10"/>
      <c r="AI24390" s="6"/>
    </row>
    <row r="24391" spans="34:59" x14ac:dyDescent="0.25">
      <c r="AH24391" s="6"/>
      <c r="AI24391" s="6"/>
      <c r="AJ24391" s="6"/>
      <c r="AK24391" s="6"/>
      <c r="AL24391" s="6"/>
      <c r="AM24391" s="6"/>
      <c r="AN24391" s="6"/>
      <c r="AO24391" s="6"/>
      <c r="AP24391" s="6"/>
      <c r="AQ24391" s="6"/>
      <c r="AR24391" s="6"/>
      <c r="AS24391" s="6"/>
      <c r="AT24391" s="6"/>
      <c r="AU24391" s="6"/>
      <c r="AV24391" s="6"/>
      <c r="AW24391" s="6"/>
      <c r="AX24391" s="6"/>
      <c r="AY24391" s="6"/>
      <c r="AZ24391" s="6"/>
      <c r="BA24391" s="6"/>
      <c r="BB24391" s="6"/>
      <c r="BC24391" s="6"/>
      <c r="BD24391" s="6"/>
      <c r="BE24391" s="6"/>
      <c r="BF24391" s="6"/>
      <c r="BG24391" s="6"/>
    </row>
    <row r="24392" spans="34:59" x14ac:dyDescent="0.25">
      <c r="AH24392" s="10"/>
      <c r="AI24392" s="6"/>
      <c r="AJ24392" s="10"/>
      <c r="AK24392" s="10"/>
      <c r="AL24392" s="10"/>
      <c r="AM24392" s="10"/>
      <c r="AN24392" s="10"/>
      <c r="AO24392" s="10"/>
      <c r="AP24392" s="10"/>
      <c r="AQ24392" s="10"/>
      <c r="AR24392" s="10"/>
      <c r="AS24392" s="10"/>
      <c r="AT24392" s="10"/>
      <c r="AU24392" s="10"/>
      <c r="AV24392" s="10"/>
      <c r="AW24392" s="10"/>
      <c r="AX24392" s="10"/>
      <c r="AY24392" s="10"/>
      <c r="AZ24392" s="10"/>
      <c r="BA24392" s="10"/>
      <c r="BB24392" s="10"/>
      <c r="BC24392" s="10"/>
      <c r="BD24392" s="10"/>
      <c r="BE24392" s="10"/>
      <c r="BF24392" s="10"/>
      <c r="BG24392" s="6"/>
    </row>
    <row r="24393" spans="34:59" x14ac:dyDescent="0.25">
      <c r="AH24393" s="6"/>
      <c r="AI24393" s="6"/>
      <c r="AJ24393" s="6"/>
      <c r="AK24393" s="6"/>
      <c r="AL24393" s="6"/>
      <c r="AM24393" s="6"/>
      <c r="AN24393" s="6"/>
      <c r="AO24393" s="6"/>
      <c r="AP24393" s="6"/>
      <c r="AQ24393" s="6"/>
      <c r="AR24393" s="6"/>
      <c r="AS24393" s="6"/>
      <c r="AT24393" s="6"/>
      <c r="AU24393" s="6"/>
      <c r="AV24393" s="6"/>
      <c r="AW24393" s="6"/>
      <c r="AX24393" s="6"/>
      <c r="AY24393" s="6"/>
      <c r="AZ24393" s="6"/>
      <c r="BA24393" s="6"/>
      <c r="BB24393" s="6"/>
      <c r="BC24393" s="6"/>
      <c r="BD24393" s="6"/>
      <c r="BE24393" s="6"/>
      <c r="BF24393" s="6"/>
      <c r="BG24393" s="10"/>
    </row>
    <row r="24394" spans="34:59" x14ac:dyDescent="0.25">
      <c r="AH24394" s="10"/>
      <c r="AI24394" s="6"/>
    </row>
    <row r="24395" spans="34:59" x14ac:dyDescent="0.25">
      <c r="AH24395" s="6"/>
      <c r="AI24395" s="6"/>
      <c r="AJ24395" s="6"/>
      <c r="AK24395" s="6"/>
      <c r="AL24395" s="6"/>
      <c r="AM24395" s="6"/>
      <c r="AN24395" s="6"/>
      <c r="AO24395" s="6"/>
      <c r="AP24395" s="6"/>
      <c r="AQ24395" s="6"/>
      <c r="AR24395" s="6"/>
      <c r="AS24395" s="6"/>
      <c r="AT24395" s="6"/>
      <c r="AU24395" s="6"/>
      <c r="AV24395" s="6"/>
      <c r="AW24395" s="6"/>
      <c r="AX24395" s="6"/>
      <c r="AY24395" s="6"/>
      <c r="AZ24395" s="6"/>
      <c r="BA24395" s="6"/>
      <c r="BB24395" s="6"/>
      <c r="BC24395" s="6"/>
      <c r="BD24395" s="6"/>
      <c r="BE24395" s="6"/>
      <c r="BF24395" s="6"/>
      <c r="BG24395" s="6"/>
    </row>
    <row r="24396" spans="34:59" x14ac:dyDescent="0.25">
      <c r="AH24396" s="10"/>
      <c r="AI24396" s="6"/>
      <c r="AJ24396" s="10"/>
      <c r="AK24396" s="10"/>
      <c r="AL24396" s="10"/>
      <c r="AM24396" s="10"/>
      <c r="AN24396" s="10"/>
      <c r="AO24396" s="10"/>
      <c r="AP24396" s="10"/>
      <c r="AQ24396" s="10"/>
      <c r="AR24396" s="10"/>
      <c r="AS24396" s="10"/>
      <c r="AT24396" s="10"/>
      <c r="AU24396" s="10"/>
      <c r="AV24396" s="10"/>
      <c r="AW24396" s="10"/>
      <c r="AX24396" s="10"/>
      <c r="AY24396" s="10"/>
      <c r="AZ24396" s="10"/>
      <c r="BA24396" s="10"/>
      <c r="BB24396" s="10"/>
      <c r="BC24396" s="10"/>
      <c r="BD24396" s="10"/>
      <c r="BE24396" s="10"/>
      <c r="BF24396" s="10"/>
      <c r="BG24396" s="6"/>
    </row>
    <row r="24397" spans="34:59" x14ac:dyDescent="0.25">
      <c r="AH24397" s="6"/>
      <c r="AI24397" s="6"/>
      <c r="AJ24397" s="6"/>
      <c r="AK24397" s="6"/>
      <c r="AL24397" s="6"/>
      <c r="AM24397" s="6"/>
      <c r="AN24397" s="6"/>
      <c r="AO24397" s="6"/>
      <c r="AP24397" s="6"/>
      <c r="AQ24397" s="6"/>
      <c r="AR24397" s="6"/>
      <c r="AS24397" s="6"/>
      <c r="AT24397" s="6"/>
      <c r="AU24397" s="6"/>
      <c r="AV24397" s="6"/>
      <c r="AW24397" s="6"/>
      <c r="AX24397" s="6"/>
      <c r="AY24397" s="6"/>
      <c r="AZ24397" s="6"/>
      <c r="BA24397" s="6"/>
      <c r="BB24397" s="6"/>
      <c r="BC24397" s="6"/>
      <c r="BD24397" s="6"/>
      <c r="BE24397" s="6"/>
      <c r="BF24397" s="6"/>
      <c r="BG24397" s="10"/>
    </row>
    <row r="24398" spans="34:59" x14ac:dyDescent="0.25">
      <c r="AH24398" s="10"/>
      <c r="AI24398" s="6"/>
    </row>
    <row r="24399" spans="34:59" x14ac:dyDescent="0.25">
      <c r="AH24399" s="6"/>
      <c r="AI24399" s="6"/>
      <c r="AJ24399" s="6"/>
      <c r="AK24399" s="6"/>
      <c r="AL24399" s="6"/>
      <c r="AM24399" s="6"/>
      <c r="AN24399" s="6"/>
      <c r="AO24399" s="6"/>
      <c r="AP24399" s="6"/>
      <c r="AQ24399" s="6"/>
      <c r="AR24399" s="6"/>
      <c r="AS24399" s="6"/>
      <c r="AT24399" s="6"/>
      <c r="AU24399" s="6"/>
      <c r="AV24399" s="6"/>
      <c r="AW24399" s="6"/>
      <c r="AX24399" s="6"/>
      <c r="AY24399" s="6"/>
      <c r="AZ24399" s="6"/>
      <c r="BA24399" s="6"/>
      <c r="BB24399" s="6"/>
      <c r="BC24399" s="6"/>
      <c r="BD24399" s="6"/>
      <c r="BE24399" s="6"/>
      <c r="BF24399" s="6"/>
      <c r="BG24399" s="6"/>
    </row>
    <row r="24400" spans="34:59" x14ac:dyDescent="0.25">
      <c r="AH24400" s="10"/>
      <c r="AI24400" s="6"/>
      <c r="AJ24400" s="10"/>
      <c r="AK24400" s="10"/>
      <c r="AL24400" s="10"/>
      <c r="AM24400" s="10"/>
      <c r="AN24400" s="10"/>
      <c r="AO24400" s="10"/>
      <c r="AP24400" s="10"/>
      <c r="AQ24400" s="10"/>
      <c r="AR24400" s="10"/>
      <c r="AS24400" s="10"/>
      <c r="AT24400" s="10"/>
      <c r="AU24400" s="10"/>
      <c r="AV24400" s="10"/>
      <c r="AW24400" s="10"/>
      <c r="AX24400" s="10"/>
      <c r="AY24400" s="10"/>
      <c r="AZ24400" s="10"/>
      <c r="BA24400" s="10"/>
      <c r="BB24400" s="10"/>
      <c r="BC24400" s="10"/>
      <c r="BD24400" s="10"/>
      <c r="BE24400" s="10"/>
      <c r="BF24400" s="10"/>
      <c r="BG24400" s="6"/>
    </row>
    <row r="24401" spans="34:59" x14ac:dyDescent="0.25">
      <c r="AH24401" s="6"/>
      <c r="AI24401" s="6"/>
      <c r="AJ24401" s="6"/>
      <c r="AK24401" s="6"/>
      <c r="AL24401" s="6"/>
      <c r="AM24401" s="6"/>
      <c r="AN24401" s="6"/>
      <c r="AO24401" s="6"/>
      <c r="AP24401" s="6"/>
      <c r="AQ24401" s="6"/>
      <c r="AR24401" s="6"/>
      <c r="AS24401" s="6"/>
      <c r="AT24401" s="6"/>
      <c r="AU24401" s="6"/>
      <c r="AV24401" s="6"/>
      <c r="AW24401" s="6"/>
      <c r="AX24401" s="6"/>
      <c r="AY24401" s="6"/>
      <c r="AZ24401" s="6"/>
      <c r="BA24401" s="6"/>
      <c r="BB24401" s="6"/>
      <c r="BC24401" s="6"/>
      <c r="BD24401" s="6"/>
      <c r="BE24401" s="6"/>
      <c r="BF24401" s="6"/>
      <c r="BG24401" s="10"/>
    </row>
    <row r="24402" spans="34:59" x14ac:dyDescent="0.25">
      <c r="AH24402" s="10"/>
      <c r="AI24402" s="6"/>
    </row>
    <row r="24403" spans="34:59" x14ac:dyDescent="0.25">
      <c r="AH24403" s="6"/>
      <c r="AI24403" s="6"/>
      <c r="AJ24403" s="6"/>
      <c r="AK24403" s="6"/>
      <c r="AL24403" s="6"/>
      <c r="AM24403" s="6"/>
      <c r="AN24403" s="6"/>
      <c r="AO24403" s="6"/>
      <c r="AP24403" s="6"/>
      <c r="AQ24403" s="6"/>
      <c r="AR24403" s="6"/>
      <c r="AS24403" s="6"/>
      <c r="AT24403" s="6"/>
      <c r="AU24403" s="6"/>
      <c r="AV24403" s="6"/>
      <c r="AW24403" s="6"/>
      <c r="AX24403" s="6"/>
      <c r="AY24403" s="6"/>
      <c r="AZ24403" s="6"/>
      <c r="BA24403" s="6"/>
      <c r="BB24403" s="6"/>
      <c r="BC24403" s="6"/>
      <c r="BD24403" s="6"/>
      <c r="BE24403" s="6"/>
      <c r="BF24403" s="6"/>
      <c r="BG24403" s="6"/>
    </row>
    <row r="24404" spans="34:59" x14ac:dyDescent="0.25">
      <c r="AH24404" s="10"/>
      <c r="AI24404" s="6"/>
      <c r="AJ24404" s="10"/>
      <c r="AK24404" s="10"/>
      <c r="AL24404" s="10"/>
      <c r="AM24404" s="10"/>
      <c r="AN24404" s="10"/>
      <c r="AO24404" s="10"/>
      <c r="AP24404" s="10"/>
      <c r="AQ24404" s="10"/>
      <c r="AR24404" s="10"/>
      <c r="AS24404" s="10"/>
      <c r="AT24404" s="10"/>
      <c r="AU24404" s="10"/>
      <c r="AV24404" s="10"/>
      <c r="AW24404" s="10"/>
      <c r="AX24404" s="10"/>
      <c r="AY24404" s="10"/>
      <c r="AZ24404" s="10"/>
      <c r="BA24404" s="10"/>
      <c r="BB24404" s="10"/>
      <c r="BC24404" s="10"/>
      <c r="BD24404" s="10"/>
      <c r="BE24404" s="10"/>
      <c r="BF24404" s="10"/>
      <c r="BG24404" s="6"/>
    </row>
    <row r="24406" spans="34:59" x14ac:dyDescent="0.25">
      <c r="AH24406" s="10"/>
      <c r="AI24406" s="6"/>
    </row>
    <row r="24407" spans="34:59" x14ac:dyDescent="0.25">
      <c r="AH24407" s="6"/>
      <c r="AI24407" s="6"/>
      <c r="AJ24407" s="6"/>
      <c r="AK24407" s="6"/>
      <c r="AL24407" s="6"/>
      <c r="AM24407" s="6"/>
      <c r="AN24407" s="6"/>
      <c r="AO24407" s="6"/>
      <c r="AP24407" s="6"/>
      <c r="AQ24407" s="6"/>
      <c r="AR24407" s="6"/>
      <c r="AS24407" s="6"/>
      <c r="AT24407" s="6"/>
      <c r="AU24407" s="6"/>
      <c r="AV24407" s="6"/>
      <c r="AW24407" s="6"/>
      <c r="AX24407" s="6"/>
      <c r="AY24407" s="6"/>
      <c r="AZ24407" s="6"/>
      <c r="BA24407" s="6"/>
      <c r="BB24407" s="6"/>
      <c r="BC24407" s="6"/>
      <c r="BD24407" s="6"/>
      <c r="BE24407" s="6"/>
      <c r="BF24407" s="6"/>
      <c r="BG24407" s="6"/>
    </row>
    <row r="24408" spans="34:59" x14ac:dyDescent="0.25">
      <c r="AH24408" s="10"/>
      <c r="AI24408" s="6"/>
      <c r="AJ24408" s="10"/>
      <c r="AK24408" s="10"/>
      <c r="AL24408" s="10"/>
      <c r="AM24408" s="10"/>
      <c r="AN24408" s="10"/>
      <c r="AO24408" s="10"/>
      <c r="AP24408" s="10"/>
      <c r="AQ24408" s="10"/>
      <c r="AR24408" s="10"/>
      <c r="AS24408" s="10"/>
      <c r="AT24408" s="10"/>
      <c r="AU24408" s="10"/>
      <c r="AV24408" s="10"/>
      <c r="AW24408" s="10"/>
      <c r="AX24408" s="10"/>
      <c r="AY24408" s="10"/>
      <c r="AZ24408" s="10"/>
      <c r="BA24408" s="10"/>
      <c r="BB24408" s="10"/>
      <c r="BC24408" s="10"/>
      <c r="BD24408" s="10"/>
      <c r="BE24408" s="10"/>
      <c r="BF24408" s="10"/>
      <c r="BG24408" s="6"/>
    </row>
    <row r="24409" spans="34:59" x14ac:dyDescent="0.25">
      <c r="AH24409" s="6"/>
      <c r="AI24409" s="6"/>
      <c r="AJ24409" s="6"/>
      <c r="AK24409" s="6"/>
      <c r="AL24409" s="6"/>
      <c r="AM24409" s="6"/>
      <c r="AN24409" s="6"/>
      <c r="AO24409" s="6"/>
      <c r="AP24409" s="6"/>
      <c r="AQ24409" s="6"/>
      <c r="AR24409" s="6"/>
      <c r="AS24409" s="6"/>
      <c r="AT24409" s="6"/>
      <c r="AU24409" s="6"/>
      <c r="AV24409" s="6"/>
      <c r="AW24409" s="6"/>
      <c r="AX24409" s="6"/>
      <c r="AY24409" s="6"/>
      <c r="AZ24409" s="6"/>
      <c r="BA24409" s="6"/>
      <c r="BB24409" s="6"/>
      <c r="BC24409" s="6"/>
      <c r="BD24409" s="6"/>
      <c r="BE24409" s="6"/>
      <c r="BF24409" s="6"/>
      <c r="BG24409" s="10"/>
    </row>
    <row r="24410" spans="34:59" x14ac:dyDescent="0.25">
      <c r="AH24410" s="10"/>
      <c r="AI24410" s="6"/>
    </row>
    <row r="24411" spans="34:59" x14ac:dyDescent="0.25">
      <c r="AH24411" s="6"/>
      <c r="AI24411" s="6"/>
      <c r="AJ24411" s="6"/>
      <c r="AK24411" s="6"/>
      <c r="AL24411" s="6"/>
      <c r="AM24411" s="6"/>
      <c r="AN24411" s="6"/>
      <c r="AO24411" s="6"/>
      <c r="AP24411" s="6"/>
      <c r="AQ24411" s="6"/>
      <c r="AR24411" s="6"/>
      <c r="AS24411" s="6"/>
      <c r="AT24411" s="6"/>
      <c r="AU24411" s="6"/>
      <c r="AV24411" s="6"/>
      <c r="AW24411" s="6"/>
      <c r="AX24411" s="6"/>
      <c r="AY24411" s="6"/>
      <c r="AZ24411" s="6"/>
      <c r="BA24411" s="6"/>
      <c r="BB24411" s="6"/>
      <c r="BC24411" s="6"/>
      <c r="BD24411" s="6"/>
      <c r="BE24411" s="6"/>
      <c r="BF24411" s="6"/>
      <c r="BG24411" s="6"/>
    </row>
    <row r="24412" spans="34:59" x14ac:dyDescent="0.25">
      <c r="AH24412" s="10"/>
      <c r="AI24412" s="6"/>
      <c r="AJ24412" s="10"/>
      <c r="AK24412" s="10"/>
      <c r="AL24412" s="10"/>
      <c r="AM24412" s="10"/>
      <c r="AN24412" s="10"/>
      <c r="AO24412" s="10"/>
      <c r="AP24412" s="10"/>
      <c r="AQ24412" s="10"/>
      <c r="AR24412" s="10"/>
      <c r="AS24412" s="10"/>
      <c r="AT24412" s="10"/>
      <c r="AU24412" s="10"/>
      <c r="AV24412" s="10"/>
      <c r="AW24412" s="10"/>
      <c r="AX24412" s="10"/>
      <c r="AY24412" s="10"/>
      <c r="AZ24412" s="10"/>
      <c r="BA24412" s="10"/>
      <c r="BB24412" s="10"/>
      <c r="BC24412" s="10"/>
      <c r="BD24412" s="10"/>
      <c r="BE24412" s="10"/>
      <c r="BF24412" s="10"/>
      <c r="BG24412" s="6"/>
    </row>
    <row r="24413" spans="34:59" x14ac:dyDescent="0.25">
      <c r="AH24413" s="6"/>
      <c r="AI24413" s="6"/>
      <c r="AJ24413" s="6"/>
      <c r="AK24413" s="6"/>
      <c r="AL24413" s="6"/>
      <c r="AM24413" s="6"/>
      <c r="AN24413" s="6"/>
      <c r="AO24413" s="6"/>
      <c r="AP24413" s="6"/>
      <c r="AQ24413" s="6"/>
      <c r="AR24413" s="6"/>
      <c r="AS24413" s="6"/>
      <c r="AT24413" s="6"/>
      <c r="AU24413" s="6"/>
      <c r="AV24413" s="6"/>
      <c r="AW24413" s="6"/>
      <c r="AX24413" s="6"/>
      <c r="AY24413" s="6"/>
      <c r="AZ24413" s="6"/>
      <c r="BA24413" s="6"/>
      <c r="BB24413" s="6"/>
      <c r="BC24413" s="6"/>
      <c r="BD24413" s="6"/>
      <c r="BE24413" s="6"/>
      <c r="BF24413" s="6"/>
      <c r="BG24413" s="10"/>
    </row>
    <row r="24414" spans="34:59" x14ac:dyDescent="0.25">
      <c r="AH24414" s="10"/>
      <c r="AI24414" s="6"/>
    </row>
    <row r="24415" spans="34:59" x14ac:dyDescent="0.25">
      <c r="AH24415" s="6"/>
      <c r="AI24415" s="6"/>
      <c r="AJ24415" s="6"/>
      <c r="AK24415" s="6"/>
      <c r="AL24415" s="6"/>
      <c r="AM24415" s="6"/>
      <c r="AN24415" s="6"/>
      <c r="AO24415" s="6"/>
      <c r="AP24415" s="6"/>
      <c r="AQ24415" s="6"/>
      <c r="AR24415" s="6"/>
      <c r="AS24415" s="6"/>
      <c r="AT24415" s="6"/>
      <c r="AU24415" s="6"/>
      <c r="AV24415" s="6"/>
      <c r="AW24415" s="6"/>
      <c r="AX24415" s="6"/>
      <c r="AY24415" s="6"/>
      <c r="AZ24415" s="6"/>
      <c r="BA24415" s="6"/>
      <c r="BB24415" s="6"/>
      <c r="BC24415" s="6"/>
      <c r="BD24415" s="6"/>
      <c r="BE24415" s="6"/>
      <c r="BF24415" s="6"/>
      <c r="BG24415" s="6"/>
    </row>
    <row r="24416" spans="34:59" x14ac:dyDescent="0.25">
      <c r="AH24416" s="10"/>
      <c r="AI24416" s="6"/>
      <c r="AJ24416" s="10"/>
      <c r="AK24416" s="10"/>
      <c r="AL24416" s="10"/>
      <c r="AM24416" s="10"/>
      <c r="AN24416" s="10"/>
      <c r="AO24416" s="10"/>
      <c r="AP24416" s="10"/>
      <c r="AQ24416" s="10"/>
      <c r="AR24416" s="10"/>
      <c r="AS24416" s="10"/>
      <c r="AT24416" s="10"/>
      <c r="AU24416" s="10"/>
      <c r="AV24416" s="10"/>
      <c r="AW24416" s="10"/>
      <c r="AX24416" s="10"/>
      <c r="AY24416" s="10"/>
      <c r="AZ24416" s="10"/>
      <c r="BA24416" s="10"/>
      <c r="BB24416" s="10"/>
      <c r="BC24416" s="10"/>
      <c r="BD24416" s="10"/>
      <c r="BE24416" s="10"/>
      <c r="BF24416" s="10"/>
      <c r="BG24416" s="6"/>
    </row>
    <row r="24417" spans="34:59" x14ac:dyDescent="0.25">
      <c r="AH24417" s="6"/>
      <c r="AI24417" s="6"/>
      <c r="AJ24417" s="6"/>
      <c r="AK24417" s="6"/>
      <c r="AL24417" s="6"/>
      <c r="AM24417" s="6"/>
      <c r="AN24417" s="6"/>
      <c r="AO24417" s="6"/>
      <c r="AP24417" s="6"/>
      <c r="AQ24417" s="6"/>
      <c r="AR24417" s="6"/>
      <c r="AS24417" s="6"/>
      <c r="AT24417" s="6"/>
      <c r="AU24417" s="6"/>
      <c r="AV24417" s="6"/>
      <c r="AW24417" s="6"/>
      <c r="AX24417" s="6"/>
      <c r="AY24417" s="6"/>
      <c r="AZ24417" s="6"/>
      <c r="BA24417" s="6"/>
      <c r="BB24417" s="6"/>
      <c r="BC24417" s="6"/>
      <c r="BD24417" s="6"/>
      <c r="BE24417" s="6"/>
      <c r="BF24417" s="6"/>
      <c r="BG24417" s="10"/>
    </row>
    <row r="24418" spans="34:59" x14ac:dyDescent="0.25">
      <c r="AH24418" s="10"/>
      <c r="AI24418" s="6"/>
    </row>
    <row r="24419" spans="34:59" x14ac:dyDescent="0.25">
      <c r="AH24419" s="6"/>
      <c r="AI24419" s="6"/>
      <c r="AJ24419" s="6"/>
      <c r="AK24419" s="6"/>
      <c r="AL24419" s="6"/>
      <c r="AM24419" s="6"/>
      <c r="AN24419" s="6"/>
      <c r="AO24419" s="6"/>
      <c r="AP24419" s="6"/>
      <c r="AQ24419" s="6"/>
      <c r="AR24419" s="6"/>
      <c r="AS24419" s="6"/>
      <c r="AT24419" s="6"/>
      <c r="AU24419" s="6"/>
      <c r="AV24419" s="6"/>
      <c r="AW24419" s="6"/>
      <c r="AX24419" s="6"/>
      <c r="AY24419" s="6"/>
      <c r="AZ24419" s="6"/>
      <c r="BA24419" s="6"/>
      <c r="BB24419" s="6"/>
      <c r="BC24419" s="6"/>
      <c r="BD24419" s="6"/>
      <c r="BE24419" s="6"/>
      <c r="BF24419" s="6"/>
      <c r="BG24419" s="6"/>
    </row>
    <row r="24420" spans="34:59" x14ac:dyDescent="0.25">
      <c r="AH24420" s="10"/>
      <c r="AI24420" s="6"/>
      <c r="AJ24420" s="10"/>
      <c r="AK24420" s="10"/>
      <c r="AL24420" s="10"/>
      <c r="AM24420" s="10"/>
      <c r="AN24420" s="10"/>
      <c r="AO24420" s="10"/>
      <c r="AP24420" s="10"/>
      <c r="AQ24420" s="10"/>
      <c r="AR24420" s="10"/>
      <c r="AS24420" s="10"/>
      <c r="AT24420" s="10"/>
      <c r="AU24420" s="10"/>
      <c r="AV24420" s="10"/>
      <c r="AW24420" s="10"/>
      <c r="AX24420" s="10"/>
      <c r="AY24420" s="10"/>
      <c r="AZ24420" s="10"/>
      <c r="BA24420" s="10"/>
      <c r="BB24420" s="10"/>
      <c r="BC24420" s="10"/>
      <c r="BD24420" s="10"/>
      <c r="BE24420" s="10"/>
      <c r="BF24420" s="10"/>
      <c r="BG24420" s="6"/>
    </row>
    <row r="24422" spans="34:59" x14ac:dyDescent="0.25">
      <c r="AH24422" s="10"/>
      <c r="AI24422" s="6"/>
    </row>
    <row r="24423" spans="34:59" x14ac:dyDescent="0.25">
      <c r="AH24423" s="6"/>
      <c r="AI24423" s="6"/>
      <c r="AJ24423" s="6"/>
      <c r="AK24423" s="6"/>
      <c r="AL24423" s="6"/>
      <c r="AM24423" s="6"/>
      <c r="AN24423" s="6"/>
      <c r="AO24423" s="6"/>
      <c r="AP24423" s="6"/>
      <c r="AQ24423" s="6"/>
      <c r="AR24423" s="6"/>
      <c r="AS24423" s="6"/>
      <c r="AT24423" s="6"/>
      <c r="AU24423" s="6"/>
      <c r="AV24423" s="6"/>
      <c r="AW24423" s="6"/>
      <c r="AX24423" s="6"/>
      <c r="AY24423" s="6"/>
      <c r="AZ24423" s="6"/>
      <c r="BA24423" s="6"/>
      <c r="BB24423" s="6"/>
      <c r="BC24423" s="6"/>
      <c r="BD24423" s="6"/>
      <c r="BE24423" s="6"/>
      <c r="BF24423" s="6"/>
      <c r="BG24423" s="6"/>
    </row>
    <row r="24424" spans="34:59" x14ac:dyDescent="0.25">
      <c r="AH24424" s="10"/>
      <c r="AI24424" s="6"/>
      <c r="AJ24424" s="10"/>
      <c r="AK24424" s="10"/>
      <c r="AL24424" s="10"/>
      <c r="AM24424" s="10"/>
      <c r="AN24424" s="10"/>
      <c r="AO24424" s="10"/>
      <c r="AP24424" s="10"/>
      <c r="AQ24424" s="10"/>
      <c r="AR24424" s="10"/>
      <c r="AS24424" s="10"/>
      <c r="AT24424" s="10"/>
      <c r="AU24424" s="10"/>
      <c r="AV24424" s="10"/>
      <c r="AW24424" s="10"/>
      <c r="AX24424" s="10"/>
      <c r="AY24424" s="10"/>
      <c r="AZ24424" s="10"/>
      <c r="BA24424" s="10"/>
      <c r="BB24424" s="10"/>
      <c r="BC24424" s="10"/>
      <c r="BD24424" s="10"/>
      <c r="BE24424" s="10"/>
      <c r="BF24424" s="10"/>
      <c r="BG24424" s="6"/>
    </row>
    <row r="24425" spans="34:59" x14ac:dyDescent="0.25">
      <c r="AH24425" s="6"/>
      <c r="AI24425" s="6"/>
      <c r="AJ24425" s="6"/>
      <c r="AK24425" s="6"/>
      <c r="AL24425" s="6"/>
      <c r="AM24425" s="6"/>
      <c r="AN24425" s="6"/>
      <c r="AO24425" s="6"/>
      <c r="AP24425" s="6"/>
      <c r="AQ24425" s="6"/>
      <c r="AR24425" s="6"/>
      <c r="AS24425" s="6"/>
      <c r="AT24425" s="6"/>
      <c r="AU24425" s="6"/>
      <c r="AV24425" s="6"/>
      <c r="AW24425" s="6"/>
      <c r="AX24425" s="6"/>
      <c r="AY24425" s="6"/>
      <c r="AZ24425" s="6"/>
      <c r="BA24425" s="6"/>
      <c r="BB24425" s="6"/>
      <c r="BC24425" s="6"/>
      <c r="BD24425" s="6"/>
      <c r="BE24425" s="6"/>
      <c r="BF24425" s="6"/>
      <c r="BG24425" s="10"/>
    </row>
    <row r="24426" spans="34:59" x14ac:dyDescent="0.25">
      <c r="AH24426" s="10"/>
      <c r="AI24426" s="6"/>
    </row>
    <row r="24427" spans="34:59" x14ac:dyDescent="0.25">
      <c r="AH24427" s="6"/>
      <c r="AI24427" s="6"/>
      <c r="AJ24427" s="6"/>
      <c r="AK24427" s="6"/>
      <c r="AL24427" s="6"/>
      <c r="AM24427" s="6"/>
      <c r="AN24427" s="6"/>
      <c r="AO24427" s="6"/>
      <c r="AP24427" s="6"/>
      <c r="AQ24427" s="6"/>
      <c r="AR24427" s="6"/>
      <c r="AS24427" s="6"/>
      <c r="AT24427" s="6"/>
      <c r="AU24427" s="6"/>
      <c r="AV24427" s="6"/>
      <c r="AW24427" s="6"/>
      <c r="AX24427" s="6"/>
      <c r="AY24427" s="6"/>
      <c r="AZ24427" s="6"/>
      <c r="BA24427" s="6"/>
      <c r="BB24427" s="6"/>
      <c r="BC24427" s="6"/>
      <c r="BD24427" s="6"/>
      <c r="BE24427" s="6"/>
      <c r="BF24427" s="6"/>
      <c r="BG24427" s="6"/>
    </row>
    <row r="24428" spans="34:59" x14ac:dyDescent="0.25">
      <c r="AH24428" s="10"/>
      <c r="AI24428" s="6"/>
      <c r="AJ24428" s="10"/>
      <c r="AK24428" s="10"/>
      <c r="AL24428" s="10"/>
      <c r="AM24428" s="10"/>
      <c r="AN24428" s="10"/>
      <c r="AO24428" s="10"/>
      <c r="AP24428" s="10"/>
      <c r="AQ24428" s="10"/>
      <c r="AR24428" s="10"/>
      <c r="AS24428" s="10"/>
      <c r="AT24428" s="10"/>
      <c r="AU24428" s="10"/>
      <c r="AV24428" s="10"/>
      <c r="AW24428" s="10"/>
      <c r="AX24428" s="10"/>
      <c r="AY24428" s="10"/>
      <c r="AZ24428" s="10"/>
      <c r="BA24428" s="10"/>
      <c r="BB24428" s="10"/>
      <c r="BC24428" s="10"/>
      <c r="BD24428" s="10"/>
      <c r="BE24428" s="10"/>
      <c r="BF24428" s="10"/>
      <c r="BG24428" s="6"/>
    </row>
    <row r="24429" spans="34:59" x14ac:dyDescent="0.25">
      <c r="AH24429" s="6"/>
      <c r="AI24429" s="6"/>
      <c r="AJ24429" s="6"/>
      <c r="AK24429" s="6"/>
      <c r="AL24429" s="6"/>
      <c r="AM24429" s="6"/>
      <c r="AN24429" s="6"/>
      <c r="AO24429" s="6"/>
      <c r="AP24429" s="6"/>
      <c r="AQ24429" s="6"/>
      <c r="AR24429" s="6"/>
      <c r="AS24429" s="6"/>
      <c r="AT24429" s="6"/>
      <c r="AU24429" s="6"/>
      <c r="AV24429" s="6"/>
      <c r="AW24429" s="6"/>
      <c r="AX24429" s="6"/>
      <c r="AY24429" s="6"/>
      <c r="AZ24429" s="6"/>
      <c r="BA24429" s="6"/>
      <c r="BB24429" s="6"/>
      <c r="BC24429" s="6"/>
      <c r="BD24429" s="6"/>
      <c r="BE24429" s="6"/>
      <c r="BF24429" s="6"/>
      <c r="BG24429" s="10"/>
    </row>
    <row r="24430" spans="34:59" x14ac:dyDescent="0.25">
      <c r="AH24430" s="10"/>
      <c r="AI24430" s="6"/>
    </row>
    <row r="24431" spans="34:59" x14ac:dyDescent="0.25">
      <c r="AH24431" s="6"/>
      <c r="AI24431" s="6"/>
      <c r="AJ24431" s="6"/>
      <c r="AK24431" s="6"/>
      <c r="AL24431" s="6"/>
      <c r="AM24431" s="6"/>
      <c r="AN24431" s="6"/>
      <c r="AO24431" s="6"/>
      <c r="AP24431" s="6"/>
      <c r="AQ24431" s="6"/>
      <c r="AR24431" s="6"/>
      <c r="AS24431" s="6"/>
      <c r="AT24431" s="6"/>
      <c r="AU24431" s="6"/>
      <c r="AV24431" s="6"/>
      <c r="AW24431" s="6"/>
      <c r="AX24431" s="6"/>
      <c r="AY24431" s="6"/>
      <c r="AZ24431" s="6"/>
      <c r="BA24431" s="6"/>
      <c r="BB24431" s="6"/>
      <c r="BC24431" s="6"/>
      <c r="BD24431" s="6"/>
      <c r="BE24431" s="6"/>
      <c r="BF24431" s="6"/>
      <c r="BG24431" s="6"/>
    </row>
    <row r="24432" spans="34:59" x14ac:dyDescent="0.25">
      <c r="AH24432" s="10"/>
      <c r="AI24432" s="6"/>
      <c r="AJ24432" s="10"/>
      <c r="AK24432" s="10"/>
      <c r="AL24432" s="10"/>
      <c r="AM24432" s="10"/>
      <c r="AN24432" s="10"/>
      <c r="AO24432" s="10"/>
      <c r="AP24432" s="10"/>
      <c r="AQ24432" s="10"/>
      <c r="AR24432" s="10"/>
      <c r="AS24432" s="10"/>
      <c r="AT24432" s="10"/>
      <c r="AU24432" s="10"/>
      <c r="AV24432" s="10"/>
      <c r="AW24432" s="10"/>
      <c r="AX24432" s="10"/>
      <c r="AY24432" s="10"/>
      <c r="AZ24432" s="10"/>
      <c r="BA24432" s="10"/>
      <c r="BB24432" s="10"/>
      <c r="BC24432" s="10"/>
      <c r="BD24432" s="10"/>
      <c r="BE24432" s="10"/>
      <c r="BF24432" s="10"/>
      <c r="BG24432" s="6"/>
    </row>
    <row r="24433" spans="34:59" x14ac:dyDescent="0.25">
      <c r="AH24433" s="6"/>
      <c r="AI24433" s="6"/>
      <c r="AJ24433" s="6"/>
      <c r="AK24433" s="6"/>
      <c r="AL24433" s="6"/>
      <c r="AM24433" s="6"/>
      <c r="AN24433" s="6"/>
      <c r="AO24433" s="6"/>
      <c r="AP24433" s="6"/>
      <c r="AQ24433" s="6"/>
      <c r="AR24433" s="6"/>
      <c r="AS24433" s="6"/>
      <c r="AT24433" s="6"/>
      <c r="AU24433" s="6"/>
      <c r="AV24433" s="6"/>
      <c r="AW24433" s="6"/>
      <c r="AX24433" s="6"/>
      <c r="AY24433" s="6"/>
      <c r="AZ24433" s="6"/>
      <c r="BA24433" s="6"/>
      <c r="BB24433" s="6"/>
      <c r="BC24433" s="6"/>
      <c r="BD24433" s="6"/>
      <c r="BE24433" s="6"/>
      <c r="BF24433" s="6"/>
      <c r="BG24433" s="10"/>
    </row>
    <row r="24434" spans="34:59" x14ac:dyDescent="0.25">
      <c r="AH24434" s="10"/>
      <c r="AI24434" s="6"/>
    </row>
    <row r="24435" spans="34:59" x14ac:dyDescent="0.25">
      <c r="AH24435" s="6"/>
      <c r="AI24435" s="6"/>
      <c r="AJ24435" s="6"/>
      <c r="AK24435" s="6"/>
      <c r="AL24435" s="6"/>
      <c r="AM24435" s="6"/>
      <c r="AN24435" s="6"/>
      <c r="AO24435" s="6"/>
      <c r="AP24435" s="6"/>
      <c r="AQ24435" s="6"/>
      <c r="AR24435" s="6"/>
      <c r="AS24435" s="6"/>
      <c r="AT24435" s="6"/>
      <c r="AU24435" s="6"/>
      <c r="AV24435" s="6"/>
      <c r="AW24435" s="6"/>
      <c r="AX24435" s="6"/>
      <c r="AY24435" s="6"/>
      <c r="AZ24435" s="6"/>
      <c r="BA24435" s="6"/>
      <c r="BB24435" s="6"/>
      <c r="BC24435" s="6"/>
      <c r="BD24435" s="6"/>
      <c r="BE24435" s="6"/>
      <c r="BF24435" s="6"/>
      <c r="BG24435" s="6"/>
    </row>
    <row r="24436" spans="34:59" x14ac:dyDescent="0.25">
      <c r="AH24436" s="10"/>
      <c r="AI24436" s="6"/>
      <c r="AJ24436" s="10"/>
      <c r="AK24436" s="10"/>
      <c r="AL24436" s="10"/>
      <c r="AM24436" s="10"/>
      <c r="AN24436" s="10"/>
      <c r="AO24436" s="10"/>
      <c r="AP24436" s="10"/>
      <c r="AQ24436" s="10"/>
      <c r="AR24436" s="10"/>
      <c r="AS24436" s="10"/>
      <c r="AT24436" s="10"/>
      <c r="AU24436" s="10"/>
      <c r="AV24436" s="10"/>
      <c r="AW24436" s="10"/>
      <c r="AX24436" s="10"/>
      <c r="AY24436" s="10"/>
      <c r="AZ24436" s="10"/>
      <c r="BA24436" s="10"/>
      <c r="BB24436" s="10"/>
      <c r="BC24436" s="10"/>
      <c r="BD24436" s="10"/>
      <c r="BE24436" s="10"/>
      <c r="BF24436" s="10"/>
      <c r="BG24436" s="6"/>
    </row>
    <row r="24438" spans="34:59" x14ac:dyDescent="0.25">
      <c r="AH24438" s="10"/>
      <c r="AI24438" s="6"/>
    </row>
    <row r="24439" spans="34:59" x14ac:dyDescent="0.25">
      <c r="AH24439" s="6"/>
      <c r="AI24439" s="6"/>
      <c r="AJ24439" s="6"/>
      <c r="AK24439" s="6"/>
      <c r="AL24439" s="6"/>
      <c r="AM24439" s="6"/>
      <c r="AN24439" s="6"/>
      <c r="AO24439" s="6"/>
      <c r="AP24439" s="6"/>
      <c r="AQ24439" s="6"/>
      <c r="AR24439" s="6"/>
      <c r="AS24439" s="6"/>
      <c r="AT24439" s="6"/>
      <c r="AU24439" s="6"/>
      <c r="AV24439" s="6"/>
      <c r="AW24439" s="6"/>
      <c r="AX24439" s="6"/>
      <c r="AY24439" s="6"/>
      <c r="AZ24439" s="6"/>
      <c r="BA24439" s="6"/>
      <c r="BB24439" s="6"/>
      <c r="BC24439" s="6"/>
      <c r="BD24439" s="6"/>
      <c r="BE24439" s="6"/>
      <c r="BF24439" s="6"/>
      <c r="BG24439" s="6"/>
    </row>
    <row r="24440" spans="34:59" x14ac:dyDescent="0.25">
      <c r="AH24440" s="10"/>
      <c r="AI24440" s="6"/>
      <c r="AJ24440" s="10"/>
      <c r="AK24440" s="10"/>
      <c r="AL24440" s="10"/>
      <c r="AM24440" s="10"/>
      <c r="AN24440" s="10"/>
      <c r="AO24440" s="10"/>
      <c r="AP24440" s="10"/>
      <c r="AQ24440" s="10"/>
      <c r="AR24440" s="10"/>
      <c r="AS24440" s="10"/>
      <c r="AT24440" s="10"/>
      <c r="AU24440" s="10"/>
      <c r="AV24440" s="10"/>
      <c r="AW24440" s="10"/>
      <c r="AX24440" s="10"/>
      <c r="AY24440" s="10"/>
      <c r="AZ24440" s="10"/>
      <c r="BA24440" s="10"/>
      <c r="BB24440" s="10"/>
      <c r="BC24440" s="10"/>
      <c r="BD24440" s="10"/>
      <c r="BE24440" s="10"/>
      <c r="BF24440" s="10"/>
      <c r="BG24440" s="6"/>
    </row>
    <row r="24441" spans="34:59" x14ac:dyDescent="0.25">
      <c r="AH24441" s="6"/>
      <c r="AI24441" s="6"/>
      <c r="AJ24441" s="6"/>
      <c r="AK24441" s="6"/>
      <c r="AL24441" s="6"/>
      <c r="AM24441" s="6"/>
      <c r="AN24441" s="6"/>
      <c r="AO24441" s="6"/>
      <c r="AP24441" s="6"/>
      <c r="AQ24441" s="6"/>
      <c r="AR24441" s="6"/>
      <c r="AS24441" s="6"/>
      <c r="AT24441" s="6"/>
      <c r="AU24441" s="6"/>
      <c r="AV24441" s="6"/>
      <c r="AW24441" s="6"/>
      <c r="AX24441" s="6"/>
      <c r="AY24441" s="6"/>
      <c r="AZ24441" s="6"/>
      <c r="BA24441" s="6"/>
      <c r="BB24441" s="6"/>
      <c r="BC24441" s="6"/>
      <c r="BD24441" s="6"/>
      <c r="BE24441" s="6"/>
      <c r="BF24441" s="6"/>
      <c r="BG24441" s="10"/>
    </row>
    <row r="24442" spans="34:59" x14ac:dyDescent="0.25">
      <c r="AH24442" s="10"/>
      <c r="AI24442" s="6"/>
    </row>
    <row r="24443" spans="34:59" x14ac:dyDescent="0.25">
      <c r="AH24443" s="6"/>
      <c r="AI24443" s="6"/>
      <c r="AJ24443" s="6"/>
      <c r="AK24443" s="6"/>
      <c r="AL24443" s="6"/>
      <c r="AM24443" s="6"/>
      <c r="AN24443" s="6"/>
      <c r="AO24443" s="6"/>
      <c r="AP24443" s="6"/>
      <c r="AQ24443" s="6"/>
      <c r="AR24443" s="6"/>
      <c r="AS24443" s="6"/>
      <c r="AT24443" s="6"/>
      <c r="AU24443" s="6"/>
      <c r="AV24443" s="6"/>
      <c r="AW24443" s="6"/>
      <c r="AX24443" s="6"/>
      <c r="AY24443" s="6"/>
      <c r="AZ24443" s="6"/>
      <c r="BA24443" s="6"/>
      <c r="BB24443" s="6"/>
      <c r="BC24443" s="6"/>
      <c r="BD24443" s="6"/>
      <c r="BE24443" s="6"/>
      <c r="BF24443" s="6"/>
      <c r="BG24443" s="6"/>
    </row>
    <row r="24444" spans="34:59" x14ac:dyDescent="0.25">
      <c r="AH24444" s="10"/>
      <c r="AI24444" s="6"/>
      <c r="AJ24444" s="10"/>
      <c r="AK24444" s="10"/>
      <c r="AL24444" s="10"/>
      <c r="AM24444" s="10"/>
      <c r="AN24444" s="10"/>
      <c r="AO24444" s="10"/>
      <c r="AP24444" s="10"/>
      <c r="AQ24444" s="10"/>
      <c r="AR24444" s="10"/>
      <c r="AS24444" s="10"/>
      <c r="AT24444" s="10"/>
      <c r="AU24444" s="10"/>
      <c r="AV24444" s="10"/>
      <c r="AW24444" s="10"/>
      <c r="AX24444" s="10"/>
      <c r="AY24444" s="10"/>
      <c r="AZ24444" s="10"/>
      <c r="BA24444" s="10"/>
      <c r="BB24444" s="10"/>
      <c r="BC24444" s="10"/>
      <c r="BD24444" s="10"/>
      <c r="BE24444" s="10"/>
      <c r="BF24444" s="10"/>
      <c r="BG24444" s="6"/>
    </row>
    <row r="24445" spans="34:59" x14ac:dyDescent="0.25">
      <c r="AH24445" s="6"/>
      <c r="AI24445" s="6"/>
      <c r="AJ24445" s="6"/>
      <c r="AK24445" s="6"/>
      <c r="AL24445" s="6"/>
      <c r="AM24445" s="6"/>
      <c r="AN24445" s="6"/>
      <c r="AO24445" s="6"/>
      <c r="AP24445" s="6"/>
      <c r="AQ24445" s="6"/>
      <c r="AR24445" s="6"/>
      <c r="AS24445" s="6"/>
      <c r="AT24445" s="6"/>
      <c r="AU24445" s="6"/>
      <c r="AV24445" s="6"/>
      <c r="AW24445" s="6"/>
      <c r="AX24445" s="6"/>
      <c r="AY24445" s="6"/>
      <c r="AZ24445" s="6"/>
      <c r="BA24445" s="6"/>
      <c r="BB24445" s="6"/>
      <c r="BC24445" s="6"/>
      <c r="BD24445" s="6"/>
      <c r="BE24445" s="6"/>
      <c r="BF24445" s="6"/>
      <c r="BG24445" s="10"/>
    </row>
    <row r="24446" spans="34:59" x14ac:dyDescent="0.25">
      <c r="AH24446" s="10"/>
      <c r="AI24446" s="6"/>
    </row>
    <row r="24447" spans="34:59" x14ac:dyDescent="0.25">
      <c r="AH24447" s="6"/>
      <c r="AI24447" s="6"/>
      <c r="AJ24447" s="6"/>
      <c r="AK24447" s="6"/>
      <c r="AL24447" s="6"/>
      <c r="AM24447" s="6"/>
      <c r="AN24447" s="6"/>
      <c r="AO24447" s="6"/>
      <c r="AP24447" s="6"/>
      <c r="AQ24447" s="6"/>
      <c r="AR24447" s="6"/>
      <c r="AS24447" s="6"/>
      <c r="AT24447" s="6"/>
      <c r="AU24447" s="6"/>
      <c r="AV24447" s="6"/>
      <c r="AW24447" s="6"/>
      <c r="AX24447" s="6"/>
      <c r="AY24447" s="6"/>
      <c r="AZ24447" s="6"/>
      <c r="BA24447" s="6"/>
      <c r="BB24447" s="6"/>
      <c r="BC24447" s="6"/>
      <c r="BD24447" s="6"/>
      <c r="BE24447" s="6"/>
      <c r="BF24447" s="6"/>
      <c r="BG24447" s="6"/>
    </row>
    <row r="24448" spans="34:59" x14ac:dyDescent="0.25">
      <c r="AH24448" s="10"/>
      <c r="AI24448" s="6"/>
      <c r="AJ24448" s="10"/>
      <c r="AK24448" s="10"/>
      <c r="AL24448" s="10"/>
      <c r="AM24448" s="10"/>
      <c r="AN24448" s="10"/>
      <c r="AO24448" s="10"/>
      <c r="AP24448" s="10"/>
      <c r="AQ24448" s="10"/>
      <c r="AR24448" s="10"/>
      <c r="AS24448" s="10"/>
      <c r="AT24448" s="10"/>
      <c r="AU24448" s="10"/>
      <c r="AV24448" s="10"/>
      <c r="AW24448" s="10"/>
      <c r="AX24448" s="10"/>
      <c r="AY24448" s="10"/>
      <c r="AZ24448" s="10"/>
      <c r="BA24448" s="10"/>
      <c r="BB24448" s="10"/>
      <c r="BC24448" s="10"/>
      <c r="BD24448" s="10"/>
      <c r="BE24448" s="10"/>
      <c r="BF24448" s="10"/>
      <c r="BG24448" s="6"/>
    </row>
    <row r="24449" spans="34:59" x14ac:dyDescent="0.25">
      <c r="AH24449" s="6"/>
      <c r="AI24449" s="6"/>
      <c r="AJ24449" s="6"/>
      <c r="AK24449" s="6"/>
      <c r="AL24449" s="6"/>
      <c r="AM24449" s="6"/>
      <c r="AN24449" s="6"/>
      <c r="AO24449" s="6"/>
      <c r="AP24449" s="6"/>
      <c r="AQ24449" s="6"/>
      <c r="AR24449" s="6"/>
      <c r="AS24449" s="6"/>
      <c r="AT24449" s="6"/>
      <c r="AU24449" s="6"/>
      <c r="AV24449" s="6"/>
      <c r="AW24449" s="6"/>
      <c r="AX24449" s="6"/>
      <c r="AY24449" s="6"/>
      <c r="AZ24449" s="6"/>
      <c r="BA24449" s="6"/>
      <c r="BB24449" s="6"/>
      <c r="BC24449" s="6"/>
      <c r="BD24449" s="6"/>
      <c r="BE24449" s="6"/>
      <c r="BF24449" s="6"/>
      <c r="BG24449" s="10"/>
    </row>
    <row r="24450" spans="34:59" x14ac:dyDescent="0.25">
      <c r="AH24450" s="10"/>
      <c r="AI24450" s="6"/>
    </row>
    <row r="24451" spans="34:59" x14ac:dyDescent="0.25">
      <c r="AH24451" s="6"/>
      <c r="AI24451" s="6"/>
      <c r="AJ24451" s="6"/>
      <c r="AK24451" s="6"/>
      <c r="AL24451" s="6"/>
      <c r="AM24451" s="6"/>
      <c r="AN24451" s="6"/>
      <c r="AO24451" s="6"/>
      <c r="AP24451" s="6"/>
      <c r="AQ24451" s="6"/>
      <c r="AR24451" s="6"/>
      <c r="AS24451" s="6"/>
      <c r="AT24451" s="6"/>
      <c r="AU24451" s="6"/>
      <c r="AV24451" s="6"/>
      <c r="AW24451" s="6"/>
      <c r="AX24451" s="6"/>
      <c r="AY24451" s="6"/>
      <c r="AZ24451" s="6"/>
      <c r="BA24451" s="6"/>
      <c r="BB24451" s="6"/>
      <c r="BC24451" s="6"/>
      <c r="BD24451" s="6"/>
      <c r="BE24451" s="6"/>
      <c r="BF24451" s="6"/>
      <c r="BG24451" s="6"/>
    </row>
    <row r="24452" spans="34:59" x14ac:dyDescent="0.25">
      <c r="AH24452" s="10"/>
      <c r="AI24452" s="6"/>
      <c r="AJ24452" s="10"/>
      <c r="AK24452" s="10"/>
      <c r="AL24452" s="10"/>
      <c r="AM24452" s="10"/>
      <c r="AN24452" s="10"/>
      <c r="AO24452" s="10"/>
      <c r="AP24452" s="10"/>
      <c r="AQ24452" s="10"/>
      <c r="AR24452" s="10"/>
      <c r="AS24452" s="10"/>
      <c r="AT24452" s="10"/>
      <c r="AU24452" s="10"/>
      <c r="AV24452" s="10"/>
      <c r="AW24452" s="10"/>
      <c r="AX24452" s="10"/>
      <c r="AY24452" s="10"/>
      <c r="AZ24452" s="10"/>
      <c r="BA24452" s="10"/>
      <c r="BB24452" s="10"/>
      <c r="BC24452" s="10"/>
      <c r="BD24452" s="10"/>
      <c r="BE24452" s="10"/>
      <c r="BF24452" s="10"/>
      <c r="BG24452" s="6"/>
    </row>
    <row r="24454" spans="34:59" x14ac:dyDescent="0.25">
      <c r="AH24454" s="10"/>
      <c r="AI24454" s="6"/>
    </row>
    <row r="24455" spans="34:59" x14ac:dyDescent="0.25">
      <c r="AH24455" s="6"/>
      <c r="AI24455" s="6"/>
      <c r="AJ24455" s="6"/>
      <c r="AK24455" s="6"/>
      <c r="AL24455" s="6"/>
      <c r="AM24455" s="6"/>
      <c r="AN24455" s="6"/>
      <c r="AO24455" s="6"/>
      <c r="AP24455" s="6"/>
      <c r="AQ24455" s="6"/>
      <c r="AR24455" s="6"/>
      <c r="AS24455" s="6"/>
      <c r="AT24455" s="6"/>
      <c r="AU24455" s="6"/>
      <c r="AV24455" s="6"/>
      <c r="AW24455" s="6"/>
      <c r="AX24455" s="6"/>
      <c r="AY24455" s="6"/>
      <c r="AZ24455" s="6"/>
      <c r="BA24455" s="6"/>
      <c r="BB24455" s="6"/>
      <c r="BC24455" s="6"/>
      <c r="BD24455" s="6"/>
      <c r="BE24455" s="6"/>
      <c r="BF24455" s="6"/>
      <c r="BG24455" s="6"/>
    </row>
    <row r="24456" spans="34:59" x14ac:dyDescent="0.25">
      <c r="AH24456" s="10"/>
      <c r="AI24456" s="6"/>
      <c r="AJ24456" s="10"/>
      <c r="AK24456" s="10"/>
      <c r="AL24456" s="10"/>
      <c r="AM24456" s="10"/>
      <c r="AN24456" s="10"/>
      <c r="AO24456" s="10"/>
      <c r="AP24456" s="10"/>
      <c r="AQ24456" s="10"/>
      <c r="AR24456" s="10"/>
      <c r="AS24456" s="10"/>
      <c r="AT24456" s="10"/>
      <c r="AU24456" s="10"/>
      <c r="AV24456" s="10"/>
      <c r="AW24456" s="10"/>
      <c r="AX24456" s="10"/>
      <c r="AY24456" s="10"/>
      <c r="AZ24456" s="10"/>
      <c r="BA24456" s="10"/>
      <c r="BB24456" s="10"/>
      <c r="BC24456" s="10"/>
      <c r="BD24456" s="10"/>
      <c r="BE24456" s="10"/>
      <c r="BF24456" s="10"/>
      <c r="BG24456" s="6"/>
    </row>
    <row r="24457" spans="34:59" x14ac:dyDescent="0.25">
      <c r="AH24457" s="6"/>
      <c r="AI24457" s="6"/>
      <c r="AJ24457" s="6"/>
      <c r="AK24457" s="6"/>
      <c r="AL24457" s="6"/>
      <c r="AM24457" s="6"/>
      <c r="AN24457" s="6"/>
      <c r="AO24457" s="6"/>
      <c r="AP24457" s="6"/>
      <c r="AQ24457" s="6"/>
      <c r="AR24457" s="6"/>
      <c r="AS24457" s="6"/>
      <c r="AT24457" s="6"/>
      <c r="AU24457" s="6"/>
      <c r="AV24457" s="6"/>
      <c r="AW24457" s="6"/>
      <c r="AX24457" s="6"/>
      <c r="AY24457" s="6"/>
      <c r="AZ24457" s="6"/>
      <c r="BA24457" s="6"/>
      <c r="BB24457" s="6"/>
      <c r="BC24457" s="6"/>
      <c r="BD24457" s="6"/>
      <c r="BE24457" s="6"/>
      <c r="BF24457" s="6"/>
      <c r="BG24457" s="10"/>
    </row>
    <row r="24458" spans="34:59" x14ac:dyDescent="0.25">
      <c r="AH24458" s="10"/>
      <c r="AI24458" s="6"/>
    </row>
    <row r="24459" spans="34:59" x14ac:dyDescent="0.25">
      <c r="AH24459" s="6"/>
      <c r="AI24459" s="6"/>
      <c r="AJ24459" s="6"/>
      <c r="AK24459" s="6"/>
      <c r="AL24459" s="6"/>
      <c r="AM24459" s="6"/>
      <c r="AN24459" s="6"/>
      <c r="AO24459" s="6"/>
      <c r="AP24459" s="6"/>
      <c r="AQ24459" s="6"/>
      <c r="AR24459" s="6"/>
      <c r="AS24459" s="6"/>
      <c r="AT24459" s="6"/>
      <c r="AU24459" s="6"/>
      <c r="AV24459" s="6"/>
      <c r="AW24459" s="6"/>
      <c r="AX24459" s="6"/>
      <c r="AY24459" s="6"/>
      <c r="AZ24459" s="6"/>
      <c r="BA24459" s="6"/>
      <c r="BB24459" s="6"/>
      <c r="BC24459" s="6"/>
      <c r="BD24459" s="6"/>
      <c r="BE24459" s="6"/>
      <c r="BF24459" s="6"/>
      <c r="BG24459" s="6"/>
    </row>
    <row r="24460" spans="34:59" x14ac:dyDescent="0.25">
      <c r="AH24460" s="10"/>
      <c r="AI24460" s="6"/>
      <c r="AJ24460" s="10"/>
      <c r="AK24460" s="10"/>
      <c r="AL24460" s="10"/>
      <c r="AM24460" s="10"/>
      <c r="AN24460" s="10"/>
      <c r="AO24460" s="10"/>
      <c r="AP24460" s="10"/>
      <c r="AQ24460" s="10"/>
      <c r="AR24460" s="10"/>
      <c r="AS24460" s="10"/>
      <c r="AT24460" s="10"/>
      <c r="AU24460" s="10"/>
      <c r="AV24460" s="10"/>
      <c r="AW24460" s="10"/>
      <c r="AX24460" s="10"/>
      <c r="AY24460" s="10"/>
      <c r="AZ24460" s="10"/>
      <c r="BA24460" s="10"/>
      <c r="BB24460" s="10"/>
      <c r="BC24460" s="10"/>
      <c r="BD24460" s="10"/>
      <c r="BE24460" s="10"/>
      <c r="BF24460" s="10"/>
      <c r="BG24460" s="6"/>
    </row>
    <row r="24461" spans="34:59" x14ac:dyDescent="0.25">
      <c r="AH24461" s="6"/>
      <c r="AI24461" s="6"/>
      <c r="AJ24461" s="6"/>
      <c r="AK24461" s="6"/>
      <c r="AL24461" s="6"/>
      <c r="AM24461" s="6"/>
      <c r="AN24461" s="6"/>
      <c r="AO24461" s="6"/>
      <c r="AP24461" s="6"/>
      <c r="AQ24461" s="6"/>
      <c r="AR24461" s="6"/>
      <c r="AS24461" s="6"/>
      <c r="AT24461" s="6"/>
      <c r="AU24461" s="6"/>
      <c r="AV24461" s="6"/>
      <c r="AW24461" s="6"/>
      <c r="AX24461" s="6"/>
      <c r="AY24461" s="6"/>
      <c r="AZ24461" s="6"/>
      <c r="BA24461" s="6"/>
      <c r="BB24461" s="6"/>
      <c r="BC24461" s="6"/>
      <c r="BD24461" s="6"/>
      <c r="BE24461" s="6"/>
      <c r="BF24461" s="6"/>
      <c r="BG24461" s="10"/>
    </row>
    <row r="24462" spans="34:59" x14ac:dyDescent="0.25">
      <c r="AH24462" s="10"/>
      <c r="AI24462" s="6"/>
    </row>
    <row r="24463" spans="34:59" x14ac:dyDescent="0.25">
      <c r="AH24463" s="6"/>
      <c r="AI24463" s="6"/>
      <c r="AJ24463" s="6"/>
      <c r="AK24463" s="6"/>
      <c r="AL24463" s="6"/>
      <c r="AM24463" s="6"/>
      <c r="AN24463" s="6"/>
      <c r="AO24463" s="6"/>
      <c r="AP24463" s="6"/>
      <c r="AQ24463" s="6"/>
      <c r="AR24463" s="6"/>
      <c r="AS24463" s="6"/>
      <c r="AT24463" s="6"/>
      <c r="AU24463" s="6"/>
      <c r="AV24463" s="6"/>
      <c r="AW24463" s="6"/>
      <c r="AX24463" s="6"/>
      <c r="AY24463" s="6"/>
      <c r="AZ24463" s="6"/>
      <c r="BA24463" s="6"/>
      <c r="BB24463" s="6"/>
      <c r="BC24463" s="6"/>
      <c r="BD24463" s="6"/>
      <c r="BE24463" s="6"/>
      <c r="BF24463" s="6"/>
      <c r="BG24463" s="6"/>
    </row>
    <row r="24464" spans="34:59" x14ac:dyDescent="0.25">
      <c r="AH24464" s="10"/>
      <c r="AI24464" s="6"/>
      <c r="AJ24464" s="10"/>
      <c r="AK24464" s="10"/>
      <c r="AL24464" s="10"/>
      <c r="AM24464" s="10"/>
      <c r="AN24464" s="10"/>
      <c r="AO24464" s="10"/>
      <c r="AP24464" s="10"/>
      <c r="AQ24464" s="10"/>
      <c r="AR24464" s="10"/>
      <c r="AS24464" s="10"/>
      <c r="AT24464" s="10"/>
      <c r="AU24464" s="10"/>
      <c r="AV24464" s="10"/>
      <c r="AW24464" s="10"/>
      <c r="AX24464" s="10"/>
      <c r="AY24464" s="10"/>
      <c r="AZ24464" s="10"/>
      <c r="BA24464" s="10"/>
      <c r="BB24464" s="10"/>
      <c r="BC24464" s="10"/>
      <c r="BD24464" s="10"/>
      <c r="BE24464" s="10"/>
      <c r="BF24464" s="10"/>
      <c r="BG24464" s="6"/>
    </row>
    <row r="24465" spans="34:59" x14ac:dyDescent="0.25">
      <c r="AH24465" s="6"/>
      <c r="AI24465" s="6"/>
      <c r="AJ24465" s="6"/>
      <c r="AK24465" s="6"/>
      <c r="AL24465" s="6"/>
      <c r="AM24465" s="6"/>
      <c r="AN24465" s="6"/>
      <c r="AO24465" s="6"/>
      <c r="AP24465" s="6"/>
      <c r="AQ24465" s="6"/>
      <c r="AR24465" s="6"/>
      <c r="AS24465" s="6"/>
      <c r="AT24465" s="6"/>
      <c r="AU24465" s="6"/>
      <c r="AV24465" s="6"/>
      <c r="AW24465" s="6"/>
      <c r="AX24465" s="6"/>
      <c r="AY24465" s="6"/>
      <c r="AZ24465" s="6"/>
      <c r="BA24465" s="6"/>
      <c r="BB24465" s="6"/>
      <c r="BC24465" s="6"/>
      <c r="BD24465" s="6"/>
      <c r="BE24465" s="6"/>
      <c r="BF24465" s="6"/>
      <c r="BG24465" s="10"/>
    </row>
    <row r="24466" spans="34:59" x14ac:dyDescent="0.25">
      <c r="AH24466" s="10"/>
      <c r="AI24466" s="6"/>
    </row>
    <row r="24467" spans="34:59" x14ac:dyDescent="0.25">
      <c r="AH24467" s="6"/>
      <c r="AI24467" s="6"/>
      <c r="AJ24467" s="6"/>
      <c r="AK24467" s="6"/>
      <c r="AL24467" s="6"/>
      <c r="AM24467" s="6"/>
      <c r="AN24467" s="6"/>
      <c r="AO24467" s="6"/>
      <c r="AP24467" s="6"/>
      <c r="AQ24467" s="6"/>
      <c r="AR24467" s="6"/>
      <c r="AS24467" s="6"/>
      <c r="AT24467" s="6"/>
      <c r="AU24467" s="6"/>
      <c r="AV24467" s="6"/>
      <c r="AW24467" s="6"/>
      <c r="AX24467" s="6"/>
      <c r="AY24467" s="6"/>
      <c r="AZ24467" s="6"/>
      <c r="BA24467" s="6"/>
      <c r="BB24467" s="6"/>
      <c r="BC24467" s="6"/>
      <c r="BD24467" s="6"/>
      <c r="BE24467" s="6"/>
      <c r="BF24467" s="6"/>
      <c r="BG24467" s="6"/>
    </row>
    <row r="24468" spans="34:59" x14ac:dyDescent="0.25">
      <c r="AH24468" s="10"/>
      <c r="AI24468" s="6"/>
      <c r="AJ24468" s="10"/>
      <c r="AK24468" s="10"/>
      <c r="AL24468" s="10"/>
      <c r="AM24468" s="10"/>
      <c r="AN24468" s="10"/>
      <c r="AO24468" s="10"/>
      <c r="AP24468" s="10"/>
      <c r="AQ24468" s="10"/>
      <c r="AR24468" s="10"/>
      <c r="AS24468" s="10"/>
      <c r="AT24468" s="10"/>
      <c r="AU24468" s="10"/>
      <c r="AV24468" s="10"/>
      <c r="AW24468" s="10"/>
      <c r="AX24468" s="10"/>
      <c r="AY24468" s="10"/>
      <c r="AZ24468" s="10"/>
      <c r="BA24468" s="10"/>
      <c r="BB24468" s="10"/>
      <c r="BC24468" s="10"/>
      <c r="BD24468" s="10"/>
      <c r="BE24468" s="10"/>
      <c r="BF24468" s="10"/>
      <c r="BG24468" s="6"/>
    </row>
    <row r="24470" spans="34:59" x14ac:dyDescent="0.25">
      <c r="AH24470" s="10"/>
      <c r="AI24470" s="6"/>
    </row>
    <row r="24471" spans="34:59" x14ac:dyDescent="0.25">
      <c r="AH24471" s="6"/>
      <c r="AI24471" s="6"/>
      <c r="AJ24471" s="6"/>
      <c r="AK24471" s="6"/>
      <c r="AL24471" s="6"/>
      <c r="AM24471" s="6"/>
      <c r="AN24471" s="6"/>
      <c r="AO24471" s="6"/>
      <c r="AP24471" s="6"/>
      <c r="AQ24471" s="6"/>
      <c r="AR24471" s="6"/>
      <c r="AS24471" s="6"/>
      <c r="AT24471" s="6"/>
      <c r="AU24471" s="6"/>
      <c r="AV24471" s="6"/>
      <c r="AW24471" s="6"/>
      <c r="AX24471" s="6"/>
      <c r="AY24471" s="6"/>
      <c r="AZ24471" s="6"/>
      <c r="BA24471" s="6"/>
      <c r="BB24471" s="6"/>
      <c r="BC24471" s="6"/>
      <c r="BD24471" s="6"/>
      <c r="BE24471" s="6"/>
      <c r="BF24471" s="6"/>
      <c r="BG24471" s="6"/>
    </row>
    <row r="24472" spans="34:59" x14ac:dyDescent="0.25">
      <c r="AH24472" s="10"/>
      <c r="AI24472" s="6"/>
      <c r="AJ24472" s="10"/>
      <c r="AK24472" s="10"/>
      <c r="AL24472" s="10"/>
      <c r="AM24472" s="10"/>
      <c r="AN24472" s="10"/>
      <c r="AO24472" s="10"/>
      <c r="AP24472" s="10"/>
      <c r="AQ24472" s="10"/>
      <c r="AR24472" s="10"/>
      <c r="AS24472" s="10"/>
      <c r="AT24472" s="10"/>
      <c r="AU24472" s="10"/>
      <c r="AV24472" s="10"/>
      <c r="AW24472" s="10"/>
      <c r="AX24472" s="10"/>
      <c r="AY24472" s="10"/>
      <c r="AZ24472" s="10"/>
      <c r="BA24472" s="10"/>
      <c r="BB24472" s="10"/>
      <c r="BC24472" s="10"/>
      <c r="BD24472" s="10"/>
      <c r="BE24472" s="10"/>
      <c r="BF24472" s="10"/>
      <c r="BG24472" s="6"/>
    </row>
    <row r="24473" spans="34:59" x14ac:dyDescent="0.25">
      <c r="AH24473" s="6"/>
      <c r="AI24473" s="6"/>
      <c r="AJ24473" s="6"/>
      <c r="AK24473" s="6"/>
      <c r="AL24473" s="6"/>
      <c r="AM24473" s="6"/>
      <c r="AN24473" s="6"/>
      <c r="AO24473" s="6"/>
      <c r="AP24473" s="6"/>
      <c r="AQ24473" s="6"/>
      <c r="AR24473" s="6"/>
      <c r="AS24473" s="6"/>
      <c r="AT24473" s="6"/>
      <c r="AU24473" s="6"/>
      <c r="AV24473" s="6"/>
      <c r="AW24473" s="6"/>
      <c r="AX24473" s="6"/>
      <c r="AY24473" s="6"/>
      <c r="AZ24473" s="6"/>
      <c r="BA24473" s="6"/>
      <c r="BB24473" s="6"/>
      <c r="BC24473" s="6"/>
      <c r="BD24473" s="6"/>
      <c r="BE24473" s="6"/>
      <c r="BF24473" s="6"/>
      <c r="BG24473" s="10"/>
    </row>
    <row r="24474" spans="34:59" x14ac:dyDescent="0.25">
      <c r="AH24474" s="10"/>
      <c r="AI24474" s="6"/>
    </row>
    <row r="24475" spans="34:59" x14ac:dyDescent="0.25">
      <c r="AH24475" s="6"/>
      <c r="AI24475" s="6"/>
      <c r="AJ24475" s="6"/>
      <c r="AK24475" s="6"/>
      <c r="AL24475" s="6"/>
      <c r="AM24475" s="6"/>
      <c r="AN24475" s="6"/>
      <c r="AO24475" s="6"/>
      <c r="AP24475" s="6"/>
      <c r="AQ24475" s="6"/>
      <c r="AR24475" s="6"/>
      <c r="AS24475" s="6"/>
      <c r="AT24475" s="6"/>
      <c r="AU24475" s="6"/>
      <c r="AV24475" s="6"/>
      <c r="AW24475" s="6"/>
      <c r="AX24475" s="6"/>
      <c r="AY24475" s="6"/>
      <c r="AZ24475" s="6"/>
      <c r="BA24475" s="6"/>
      <c r="BB24475" s="6"/>
      <c r="BC24475" s="6"/>
      <c r="BD24475" s="6"/>
      <c r="BE24475" s="6"/>
      <c r="BF24475" s="6"/>
      <c r="BG24475" s="6"/>
    </row>
    <row r="24476" spans="34:59" x14ac:dyDescent="0.25">
      <c r="AH24476" s="10"/>
      <c r="AI24476" s="6"/>
      <c r="AJ24476" s="10"/>
      <c r="AK24476" s="10"/>
      <c r="AL24476" s="10"/>
      <c r="AM24476" s="10"/>
      <c r="AN24476" s="10"/>
      <c r="AO24476" s="10"/>
      <c r="AP24476" s="10"/>
      <c r="AQ24476" s="10"/>
      <c r="AR24476" s="10"/>
      <c r="AS24476" s="10"/>
      <c r="AT24476" s="10"/>
      <c r="AU24476" s="10"/>
      <c r="AV24476" s="10"/>
      <c r="AW24476" s="10"/>
      <c r="AX24476" s="10"/>
      <c r="AY24476" s="10"/>
      <c r="AZ24476" s="10"/>
      <c r="BA24476" s="10"/>
      <c r="BB24476" s="10"/>
      <c r="BC24476" s="10"/>
      <c r="BD24476" s="10"/>
      <c r="BE24476" s="10"/>
      <c r="BF24476" s="10"/>
      <c r="BG24476" s="6"/>
    </row>
    <row r="24477" spans="34:59" x14ac:dyDescent="0.25">
      <c r="AH24477" s="6"/>
      <c r="AI24477" s="6"/>
      <c r="AJ24477" s="6"/>
      <c r="AK24477" s="6"/>
      <c r="AL24477" s="6"/>
      <c r="AM24477" s="6"/>
      <c r="AN24477" s="6"/>
      <c r="AO24477" s="6"/>
      <c r="AP24477" s="6"/>
      <c r="AQ24477" s="6"/>
      <c r="AR24477" s="6"/>
      <c r="AS24477" s="6"/>
      <c r="AT24477" s="6"/>
      <c r="AU24477" s="6"/>
      <c r="AV24477" s="6"/>
      <c r="AW24477" s="6"/>
      <c r="AX24477" s="6"/>
      <c r="AY24477" s="6"/>
      <c r="AZ24477" s="6"/>
      <c r="BA24477" s="6"/>
      <c r="BB24477" s="6"/>
      <c r="BC24477" s="6"/>
      <c r="BD24477" s="6"/>
      <c r="BE24477" s="6"/>
      <c r="BF24477" s="6"/>
      <c r="BG24477" s="10"/>
    </row>
    <row r="24478" spans="34:59" x14ac:dyDescent="0.25">
      <c r="AH24478" s="10"/>
      <c r="AI24478" s="6"/>
    </row>
    <row r="24479" spans="34:59" x14ac:dyDescent="0.25">
      <c r="AH24479" s="6"/>
      <c r="AI24479" s="6"/>
      <c r="AJ24479" s="6"/>
      <c r="AK24479" s="6"/>
      <c r="AL24479" s="6"/>
      <c r="AM24479" s="6"/>
      <c r="AN24479" s="6"/>
      <c r="AO24479" s="6"/>
      <c r="AP24479" s="6"/>
      <c r="AQ24479" s="6"/>
      <c r="AR24479" s="6"/>
      <c r="AS24479" s="6"/>
      <c r="AT24479" s="6"/>
      <c r="AU24479" s="6"/>
      <c r="AV24479" s="6"/>
      <c r="AW24479" s="6"/>
      <c r="AX24479" s="6"/>
      <c r="AY24479" s="6"/>
      <c r="AZ24479" s="6"/>
      <c r="BA24479" s="6"/>
      <c r="BB24479" s="6"/>
      <c r="BC24479" s="6"/>
      <c r="BD24479" s="6"/>
      <c r="BE24479" s="6"/>
      <c r="BF24479" s="6"/>
      <c r="BG24479" s="6"/>
    </row>
    <row r="24480" spans="34:59" x14ac:dyDescent="0.25">
      <c r="AH24480" s="10"/>
      <c r="AI24480" s="6"/>
      <c r="AJ24480" s="10"/>
      <c r="AK24480" s="10"/>
      <c r="AL24480" s="10"/>
      <c r="AM24480" s="10"/>
      <c r="AN24480" s="10"/>
      <c r="AO24480" s="10"/>
      <c r="AP24480" s="10"/>
      <c r="AQ24480" s="10"/>
      <c r="AR24480" s="10"/>
      <c r="AS24480" s="10"/>
      <c r="AT24480" s="10"/>
      <c r="AU24480" s="10"/>
      <c r="AV24480" s="10"/>
      <c r="AW24480" s="10"/>
      <c r="AX24480" s="10"/>
      <c r="AY24480" s="10"/>
      <c r="AZ24480" s="10"/>
      <c r="BA24480" s="10"/>
      <c r="BB24480" s="10"/>
      <c r="BC24480" s="10"/>
      <c r="BD24480" s="10"/>
      <c r="BE24480" s="10"/>
      <c r="BF24480" s="10"/>
      <c r="BG24480" s="6"/>
    </row>
    <row r="24481" spans="34:59" x14ac:dyDescent="0.25">
      <c r="AH24481" s="6"/>
      <c r="AI24481" s="6"/>
      <c r="AJ24481" s="6"/>
      <c r="AK24481" s="6"/>
      <c r="AL24481" s="6"/>
      <c r="AM24481" s="6"/>
      <c r="AN24481" s="6"/>
      <c r="AO24481" s="6"/>
      <c r="AP24481" s="6"/>
      <c r="AQ24481" s="6"/>
      <c r="AR24481" s="6"/>
      <c r="AS24481" s="6"/>
      <c r="AT24481" s="6"/>
      <c r="AU24481" s="6"/>
      <c r="AV24481" s="6"/>
      <c r="AW24481" s="6"/>
      <c r="AX24481" s="6"/>
      <c r="AY24481" s="6"/>
      <c r="AZ24481" s="6"/>
      <c r="BA24481" s="6"/>
      <c r="BB24481" s="6"/>
      <c r="BC24481" s="6"/>
      <c r="BD24481" s="6"/>
      <c r="BE24481" s="6"/>
      <c r="BF24481" s="6"/>
      <c r="BG24481" s="10"/>
    </row>
    <row r="24482" spans="34:59" x14ac:dyDescent="0.25">
      <c r="AH24482" s="10"/>
      <c r="AI24482" s="6"/>
    </row>
    <row r="24483" spans="34:59" x14ac:dyDescent="0.25">
      <c r="AH24483" s="6"/>
      <c r="AI24483" s="6"/>
      <c r="AJ24483" s="6"/>
      <c r="AK24483" s="6"/>
      <c r="AL24483" s="6"/>
      <c r="AM24483" s="6"/>
      <c r="AN24483" s="6"/>
      <c r="AO24483" s="6"/>
      <c r="AP24483" s="6"/>
      <c r="AQ24483" s="6"/>
      <c r="AR24483" s="6"/>
      <c r="AS24483" s="6"/>
      <c r="AT24483" s="6"/>
      <c r="AU24483" s="6"/>
      <c r="AV24483" s="6"/>
      <c r="AW24483" s="6"/>
      <c r="AX24483" s="6"/>
      <c r="AY24483" s="6"/>
      <c r="AZ24483" s="6"/>
      <c r="BA24483" s="6"/>
      <c r="BB24483" s="6"/>
      <c r="BC24483" s="6"/>
      <c r="BD24483" s="6"/>
      <c r="BE24483" s="6"/>
      <c r="BF24483" s="6"/>
      <c r="BG24483" s="6"/>
    </row>
    <row r="24484" spans="34:59" x14ac:dyDescent="0.25">
      <c r="AH24484" s="10"/>
      <c r="AI24484" s="6"/>
      <c r="AJ24484" s="10"/>
      <c r="AK24484" s="10"/>
      <c r="AL24484" s="10"/>
      <c r="AM24484" s="10"/>
      <c r="AN24484" s="10"/>
      <c r="AO24484" s="10"/>
      <c r="AP24484" s="10"/>
      <c r="AQ24484" s="10"/>
      <c r="AR24484" s="10"/>
      <c r="AS24484" s="10"/>
      <c r="AT24484" s="10"/>
      <c r="AU24484" s="10"/>
      <c r="AV24484" s="10"/>
      <c r="AW24484" s="10"/>
      <c r="AX24484" s="10"/>
      <c r="AY24484" s="10"/>
      <c r="AZ24484" s="10"/>
      <c r="BA24484" s="10"/>
      <c r="BB24484" s="10"/>
      <c r="BC24484" s="10"/>
      <c r="BD24484" s="10"/>
      <c r="BE24484" s="10"/>
      <c r="BF24484" s="10"/>
      <c r="BG24484" s="6"/>
    </row>
    <row r="24486" spans="34:59" x14ac:dyDescent="0.25">
      <c r="AH24486" s="10"/>
      <c r="AI24486" s="6"/>
    </row>
    <row r="24487" spans="34:59" x14ac:dyDescent="0.25">
      <c r="AH24487" s="6"/>
      <c r="AI24487" s="6"/>
      <c r="AJ24487" s="6"/>
      <c r="AK24487" s="6"/>
      <c r="AL24487" s="6"/>
      <c r="AM24487" s="6"/>
      <c r="AN24487" s="6"/>
      <c r="AO24487" s="6"/>
      <c r="AP24487" s="6"/>
      <c r="AQ24487" s="6"/>
      <c r="AR24487" s="6"/>
      <c r="AS24487" s="6"/>
      <c r="AT24487" s="6"/>
      <c r="AU24487" s="6"/>
      <c r="AV24487" s="6"/>
      <c r="AW24487" s="6"/>
      <c r="AX24487" s="6"/>
      <c r="AY24487" s="6"/>
      <c r="AZ24487" s="6"/>
      <c r="BA24487" s="6"/>
      <c r="BB24487" s="6"/>
      <c r="BC24487" s="6"/>
      <c r="BD24487" s="6"/>
      <c r="BE24487" s="6"/>
      <c r="BF24487" s="6"/>
      <c r="BG24487" s="6"/>
    </row>
    <row r="24488" spans="34:59" x14ac:dyDescent="0.25">
      <c r="AH24488" s="10"/>
      <c r="AI24488" s="6"/>
      <c r="AJ24488" s="10"/>
      <c r="AK24488" s="10"/>
      <c r="AL24488" s="10"/>
      <c r="AM24488" s="10"/>
      <c r="AN24488" s="10"/>
      <c r="AO24488" s="10"/>
      <c r="AP24488" s="10"/>
      <c r="AQ24488" s="10"/>
      <c r="AR24488" s="10"/>
      <c r="AS24488" s="10"/>
      <c r="AT24488" s="10"/>
      <c r="AU24488" s="10"/>
      <c r="AV24488" s="10"/>
      <c r="AW24488" s="10"/>
      <c r="AX24488" s="10"/>
      <c r="AY24488" s="10"/>
      <c r="AZ24488" s="10"/>
      <c r="BA24488" s="10"/>
      <c r="BB24488" s="10"/>
      <c r="BC24488" s="10"/>
      <c r="BD24488" s="10"/>
      <c r="BE24488" s="10"/>
      <c r="BF24488" s="10"/>
      <c r="BG24488" s="6"/>
    </row>
    <row r="24489" spans="34:59" x14ac:dyDescent="0.25">
      <c r="AH24489" s="6"/>
      <c r="AI24489" s="6"/>
      <c r="AJ24489" s="6"/>
      <c r="AK24489" s="6"/>
      <c r="AL24489" s="6"/>
      <c r="AM24489" s="6"/>
      <c r="AN24489" s="6"/>
      <c r="AO24489" s="6"/>
      <c r="AP24489" s="6"/>
      <c r="AQ24489" s="6"/>
      <c r="AR24489" s="6"/>
      <c r="AS24489" s="6"/>
      <c r="AT24489" s="6"/>
      <c r="AU24489" s="6"/>
      <c r="AV24489" s="6"/>
      <c r="AW24489" s="6"/>
      <c r="AX24489" s="6"/>
      <c r="AY24489" s="6"/>
      <c r="AZ24489" s="6"/>
      <c r="BA24489" s="6"/>
      <c r="BB24489" s="6"/>
      <c r="BC24489" s="6"/>
      <c r="BD24489" s="6"/>
      <c r="BE24489" s="6"/>
      <c r="BF24489" s="6"/>
      <c r="BG24489" s="10"/>
    </row>
    <row r="24490" spans="34:59" x14ac:dyDescent="0.25">
      <c r="AH24490" s="10"/>
      <c r="AI24490" s="6"/>
    </row>
    <row r="24491" spans="34:59" x14ac:dyDescent="0.25">
      <c r="AH24491" s="6"/>
      <c r="AI24491" s="6"/>
      <c r="AJ24491" s="6"/>
      <c r="AK24491" s="6"/>
      <c r="AL24491" s="6"/>
      <c r="AM24491" s="6"/>
      <c r="AN24491" s="6"/>
      <c r="AO24491" s="6"/>
      <c r="AP24491" s="6"/>
      <c r="AQ24491" s="6"/>
      <c r="AR24491" s="6"/>
      <c r="AS24491" s="6"/>
      <c r="AT24491" s="6"/>
      <c r="AU24491" s="6"/>
      <c r="AV24491" s="6"/>
      <c r="AW24491" s="6"/>
      <c r="AX24491" s="6"/>
      <c r="AY24491" s="6"/>
      <c r="AZ24491" s="6"/>
      <c r="BA24491" s="6"/>
      <c r="BB24491" s="6"/>
      <c r="BC24491" s="6"/>
      <c r="BD24491" s="6"/>
      <c r="BE24491" s="6"/>
      <c r="BF24491" s="6"/>
      <c r="BG24491" s="6"/>
    </row>
    <row r="24492" spans="34:59" x14ac:dyDescent="0.25">
      <c r="AH24492" s="10"/>
      <c r="AI24492" s="6"/>
      <c r="AJ24492" s="10"/>
      <c r="AK24492" s="10"/>
      <c r="AL24492" s="10"/>
      <c r="AM24492" s="10"/>
      <c r="AN24492" s="10"/>
      <c r="AO24492" s="10"/>
      <c r="AP24492" s="10"/>
      <c r="AQ24492" s="10"/>
      <c r="AR24492" s="10"/>
      <c r="AS24492" s="10"/>
      <c r="AT24492" s="10"/>
      <c r="AU24492" s="10"/>
      <c r="AV24492" s="10"/>
      <c r="AW24492" s="10"/>
      <c r="AX24492" s="10"/>
      <c r="AY24492" s="10"/>
      <c r="AZ24492" s="10"/>
      <c r="BA24492" s="10"/>
      <c r="BB24492" s="10"/>
      <c r="BC24492" s="10"/>
      <c r="BD24492" s="10"/>
      <c r="BE24492" s="10"/>
      <c r="BF24492" s="10"/>
      <c r="BG24492" s="6"/>
    </row>
    <row r="24493" spans="34:59" x14ac:dyDescent="0.25">
      <c r="AH24493" s="6"/>
      <c r="AI24493" s="6"/>
      <c r="AJ24493" s="6"/>
      <c r="AK24493" s="6"/>
      <c r="AL24493" s="6"/>
      <c r="AM24493" s="6"/>
      <c r="AN24493" s="6"/>
      <c r="AO24493" s="6"/>
      <c r="AP24493" s="6"/>
      <c r="AQ24493" s="6"/>
      <c r="AR24493" s="6"/>
      <c r="AS24493" s="6"/>
      <c r="AT24493" s="6"/>
      <c r="AU24493" s="6"/>
      <c r="AV24493" s="6"/>
      <c r="AW24493" s="6"/>
      <c r="AX24493" s="6"/>
      <c r="AY24493" s="6"/>
      <c r="AZ24493" s="6"/>
      <c r="BA24493" s="6"/>
      <c r="BB24493" s="6"/>
      <c r="BC24493" s="6"/>
      <c r="BD24493" s="6"/>
      <c r="BE24493" s="6"/>
      <c r="BF24493" s="6"/>
      <c r="BG24493" s="10"/>
    </row>
    <row r="24494" spans="34:59" x14ac:dyDescent="0.25">
      <c r="AH24494" s="10"/>
      <c r="AI24494" s="6"/>
    </row>
    <row r="24495" spans="34:59" x14ac:dyDescent="0.25">
      <c r="AH24495" s="6"/>
      <c r="AI24495" s="6"/>
      <c r="AJ24495" s="6"/>
      <c r="AK24495" s="6"/>
      <c r="AL24495" s="6"/>
      <c r="AM24495" s="6"/>
      <c r="AN24495" s="6"/>
      <c r="AO24495" s="6"/>
      <c r="AP24495" s="6"/>
      <c r="AQ24495" s="6"/>
      <c r="AR24495" s="6"/>
      <c r="AS24495" s="6"/>
      <c r="AT24495" s="6"/>
      <c r="AU24495" s="6"/>
      <c r="AV24495" s="6"/>
      <c r="AW24495" s="6"/>
      <c r="AX24495" s="6"/>
      <c r="AY24495" s="6"/>
      <c r="AZ24495" s="6"/>
      <c r="BA24495" s="6"/>
      <c r="BB24495" s="6"/>
      <c r="BC24495" s="6"/>
      <c r="BD24495" s="6"/>
      <c r="BE24495" s="6"/>
      <c r="BF24495" s="6"/>
      <c r="BG24495" s="6"/>
    </row>
    <row r="24496" spans="34:59" x14ac:dyDescent="0.25">
      <c r="AH24496" s="10"/>
      <c r="AI24496" s="6"/>
      <c r="AJ24496" s="10"/>
      <c r="AK24496" s="10"/>
      <c r="AL24496" s="10"/>
      <c r="AM24496" s="10"/>
      <c r="AN24496" s="10"/>
      <c r="AO24496" s="10"/>
      <c r="AP24496" s="10"/>
      <c r="AQ24496" s="10"/>
      <c r="AR24496" s="10"/>
      <c r="AS24496" s="10"/>
      <c r="AT24496" s="10"/>
      <c r="AU24496" s="10"/>
      <c r="AV24496" s="10"/>
      <c r="AW24496" s="10"/>
      <c r="AX24496" s="10"/>
      <c r="AY24496" s="10"/>
      <c r="AZ24496" s="10"/>
      <c r="BA24496" s="10"/>
      <c r="BB24496" s="10"/>
      <c r="BC24496" s="10"/>
      <c r="BD24496" s="10"/>
      <c r="BE24496" s="10"/>
      <c r="BF24496" s="10"/>
      <c r="BG24496" s="6"/>
    </row>
    <row r="24497" spans="34:59" x14ac:dyDescent="0.25">
      <c r="AH24497" s="6"/>
      <c r="AI24497" s="6"/>
      <c r="AJ24497" s="6"/>
      <c r="AK24497" s="6"/>
      <c r="AL24497" s="6"/>
      <c r="AM24497" s="6"/>
      <c r="AN24497" s="6"/>
      <c r="AO24497" s="6"/>
      <c r="AP24497" s="6"/>
      <c r="AQ24497" s="6"/>
      <c r="AR24497" s="6"/>
      <c r="AS24497" s="6"/>
      <c r="AT24497" s="6"/>
      <c r="AU24497" s="6"/>
      <c r="AV24497" s="6"/>
      <c r="AW24497" s="6"/>
      <c r="AX24497" s="6"/>
      <c r="AY24497" s="6"/>
      <c r="AZ24497" s="6"/>
      <c r="BA24497" s="6"/>
      <c r="BB24497" s="6"/>
      <c r="BC24497" s="6"/>
      <c r="BD24497" s="6"/>
      <c r="BE24497" s="6"/>
      <c r="BF24497" s="6"/>
      <c r="BG24497" s="10"/>
    </row>
    <row r="24498" spans="34:59" x14ac:dyDescent="0.25">
      <c r="AH24498" s="10"/>
      <c r="AI24498" s="6"/>
    </row>
    <row r="24499" spans="34:59" x14ac:dyDescent="0.25">
      <c r="AH24499" s="6"/>
      <c r="AI24499" s="6"/>
      <c r="AJ24499" s="6"/>
      <c r="AK24499" s="6"/>
      <c r="AL24499" s="6"/>
      <c r="AM24499" s="6"/>
      <c r="AN24499" s="6"/>
      <c r="AO24499" s="6"/>
      <c r="AP24499" s="6"/>
      <c r="AQ24499" s="6"/>
      <c r="AR24499" s="6"/>
      <c r="AS24499" s="6"/>
      <c r="AT24499" s="6"/>
      <c r="AU24499" s="6"/>
      <c r="AV24499" s="6"/>
      <c r="AW24499" s="6"/>
      <c r="AX24499" s="6"/>
      <c r="AY24499" s="6"/>
      <c r="AZ24499" s="6"/>
      <c r="BA24499" s="6"/>
      <c r="BB24499" s="6"/>
      <c r="BC24499" s="6"/>
      <c r="BD24499" s="6"/>
      <c r="BE24499" s="6"/>
      <c r="BF24499" s="6"/>
      <c r="BG24499" s="6"/>
    </row>
    <row r="24500" spans="34:59" x14ac:dyDescent="0.25">
      <c r="AH24500" s="10"/>
      <c r="AI24500" s="6"/>
      <c r="AJ24500" s="10"/>
      <c r="AK24500" s="10"/>
      <c r="AL24500" s="10"/>
      <c r="AM24500" s="10"/>
      <c r="AN24500" s="10"/>
      <c r="AO24500" s="10"/>
      <c r="AP24500" s="10"/>
      <c r="AQ24500" s="10"/>
      <c r="AR24500" s="10"/>
      <c r="AS24500" s="10"/>
      <c r="AT24500" s="10"/>
      <c r="AU24500" s="10"/>
      <c r="AV24500" s="10"/>
      <c r="AW24500" s="10"/>
      <c r="AX24500" s="10"/>
      <c r="AY24500" s="10"/>
      <c r="AZ24500" s="10"/>
      <c r="BA24500" s="10"/>
      <c r="BB24500" s="10"/>
      <c r="BC24500" s="10"/>
      <c r="BD24500" s="10"/>
      <c r="BE24500" s="10"/>
      <c r="BF24500" s="10"/>
      <c r="BG24500" s="6"/>
    </row>
    <row r="24502" spans="34:59" x14ac:dyDescent="0.25">
      <c r="AH24502" s="10"/>
      <c r="AI24502" s="6"/>
    </row>
    <row r="24503" spans="34:59" x14ac:dyDescent="0.25">
      <c r="AH24503" s="6"/>
      <c r="AI24503" s="6"/>
      <c r="AJ24503" s="6"/>
      <c r="AK24503" s="6"/>
      <c r="AL24503" s="6"/>
      <c r="AM24503" s="6"/>
      <c r="AN24503" s="6"/>
      <c r="AO24503" s="6"/>
      <c r="AP24503" s="6"/>
      <c r="AQ24503" s="6"/>
      <c r="AR24503" s="6"/>
      <c r="AS24503" s="6"/>
      <c r="AT24503" s="6"/>
      <c r="AU24503" s="6"/>
      <c r="AV24503" s="6"/>
      <c r="AW24503" s="6"/>
      <c r="AX24503" s="6"/>
      <c r="AY24503" s="6"/>
      <c r="AZ24503" s="6"/>
      <c r="BA24503" s="6"/>
      <c r="BB24503" s="6"/>
      <c r="BC24503" s="6"/>
      <c r="BD24503" s="6"/>
      <c r="BE24503" s="6"/>
      <c r="BF24503" s="6"/>
      <c r="BG24503" s="6"/>
    </row>
    <row r="24504" spans="34:59" x14ac:dyDescent="0.25">
      <c r="AH24504" s="10"/>
      <c r="AI24504" s="6"/>
      <c r="AJ24504" s="10"/>
      <c r="AK24504" s="10"/>
      <c r="AL24504" s="10"/>
      <c r="AM24504" s="10"/>
      <c r="AN24504" s="10"/>
      <c r="AO24504" s="10"/>
      <c r="AP24504" s="10"/>
      <c r="AQ24504" s="10"/>
      <c r="AR24504" s="10"/>
      <c r="AS24504" s="10"/>
      <c r="AT24504" s="10"/>
      <c r="AU24504" s="10"/>
      <c r="AV24504" s="10"/>
      <c r="AW24504" s="10"/>
      <c r="AX24504" s="10"/>
      <c r="AY24504" s="10"/>
      <c r="AZ24504" s="10"/>
      <c r="BA24504" s="10"/>
      <c r="BB24504" s="10"/>
      <c r="BC24504" s="10"/>
      <c r="BD24504" s="10"/>
      <c r="BE24504" s="10"/>
      <c r="BF24504" s="10"/>
      <c r="BG24504" s="6"/>
    </row>
    <row r="24505" spans="34:59" x14ac:dyDescent="0.25">
      <c r="AH24505" s="6"/>
      <c r="AI24505" s="6"/>
      <c r="AJ24505" s="6"/>
      <c r="AK24505" s="6"/>
      <c r="AL24505" s="6"/>
      <c r="AM24505" s="6"/>
      <c r="AN24505" s="6"/>
      <c r="AO24505" s="6"/>
      <c r="AP24505" s="6"/>
      <c r="AQ24505" s="6"/>
      <c r="AR24505" s="6"/>
      <c r="AS24505" s="6"/>
      <c r="AT24505" s="6"/>
      <c r="AU24505" s="6"/>
      <c r="AV24505" s="6"/>
      <c r="AW24505" s="6"/>
      <c r="AX24505" s="6"/>
      <c r="AY24505" s="6"/>
      <c r="AZ24505" s="6"/>
      <c r="BA24505" s="6"/>
      <c r="BB24505" s="6"/>
      <c r="BC24505" s="6"/>
      <c r="BD24505" s="6"/>
      <c r="BE24505" s="6"/>
      <c r="BF24505" s="6"/>
      <c r="BG24505" s="10"/>
    </row>
    <row r="24506" spans="34:59" x14ac:dyDescent="0.25">
      <c r="AH24506" s="10"/>
      <c r="AI24506" s="6"/>
    </row>
    <row r="24507" spans="34:59" x14ac:dyDescent="0.25">
      <c r="AH24507" s="6"/>
      <c r="AI24507" s="6"/>
      <c r="AJ24507" s="6"/>
      <c r="AK24507" s="6"/>
      <c r="AL24507" s="6"/>
      <c r="AM24507" s="6"/>
      <c r="AN24507" s="6"/>
      <c r="AO24507" s="6"/>
      <c r="AP24507" s="6"/>
      <c r="AQ24507" s="6"/>
      <c r="AR24507" s="6"/>
      <c r="AS24507" s="6"/>
      <c r="AT24507" s="6"/>
      <c r="AU24507" s="6"/>
      <c r="AV24507" s="6"/>
      <c r="AW24507" s="6"/>
      <c r="AX24507" s="6"/>
      <c r="AY24507" s="6"/>
      <c r="AZ24507" s="6"/>
      <c r="BA24507" s="6"/>
      <c r="BB24507" s="6"/>
      <c r="BC24507" s="6"/>
      <c r="BD24507" s="6"/>
      <c r="BE24507" s="6"/>
      <c r="BF24507" s="6"/>
      <c r="BG24507" s="6"/>
    </row>
    <row r="24508" spans="34:59" x14ac:dyDescent="0.25">
      <c r="AH24508" s="10"/>
      <c r="AI24508" s="6"/>
      <c r="AJ24508" s="10"/>
      <c r="AK24508" s="10"/>
      <c r="AL24508" s="10"/>
      <c r="AM24508" s="10"/>
      <c r="AN24508" s="10"/>
      <c r="AO24508" s="10"/>
      <c r="AP24508" s="10"/>
      <c r="AQ24508" s="10"/>
      <c r="AR24508" s="10"/>
      <c r="AS24508" s="10"/>
      <c r="AT24508" s="10"/>
      <c r="AU24508" s="10"/>
      <c r="AV24508" s="10"/>
      <c r="AW24508" s="10"/>
      <c r="AX24508" s="10"/>
      <c r="AY24508" s="10"/>
      <c r="AZ24508" s="10"/>
      <c r="BA24508" s="10"/>
      <c r="BB24508" s="10"/>
      <c r="BC24508" s="10"/>
      <c r="BD24508" s="10"/>
      <c r="BE24508" s="10"/>
      <c r="BF24508" s="10"/>
      <c r="BG24508" s="6"/>
    </row>
    <row r="24509" spans="34:59" x14ac:dyDescent="0.25">
      <c r="AH24509" s="6"/>
      <c r="AI24509" s="6"/>
      <c r="AJ24509" s="6"/>
      <c r="AK24509" s="6"/>
      <c r="AL24509" s="6"/>
      <c r="AM24509" s="6"/>
      <c r="AN24509" s="6"/>
      <c r="AO24509" s="6"/>
      <c r="AP24509" s="6"/>
      <c r="AQ24509" s="6"/>
      <c r="AR24509" s="6"/>
      <c r="AS24509" s="6"/>
      <c r="AT24509" s="6"/>
      <c r="AU24509" s="6"/>
      <c r="AV24509" s="6"/>
      <c r="AW24509" s="6"/>
      <c r="AX24509" s="6"/>
      <c r="AY24509" s="6"/>
      <c r="AZ24509" s="6"/>
      <c r="BA24509" s="6"/>
      <c r="BB24509" s="6"/>
      <c r="BC24509" s="6"/>
      <c r="BD24509" s="6"/>
      <c r="BE24509" s="6"/>
      <c r="BF24509" s="6"/>
      <c r="BG24509" s="10"/>
    </row>
    <row r="24510" spans="34:59" x14ac:dyDescent="0.25">
      <c r="AH24510" s="10"/>
      <c r="AI24510" s="6"/>
    </row>
    <row r="24511" spans="34:59" x14ac:dyDescent="0.25">
      <c r="AH24511" s="6"/>
      <c r="AI24511" s="6"/>
      <c r="AJ24511" s="6"/>
      <c r="AK24511" s="6"/>
      <c r="AL24511" s="6"/>
      <c r="AM24511" s="6"/>
      <c r="AN24511" s="6"/>
      <c r="AO24511" s="6"/>
      <c r="AP24511" s="6"/>
      <c r="AQ24511" s="6"/>
      <c r="AR24511" s="6"/>
      <c r="AS24511" s="6"/>
      <c r="AT24511" s="6"/>
      <c r="AU24511" s="6"/>
      <c r="AV24511" s="6"/>
      <c r="AW24511" s="6"/>
      <c r="AX24511" s="6"/>
      <c r="AY24511" s="6"/>
      <c r="AZ24511" s="6"/>
      <c r="BA24511" s="6"/>
      <c r="BB24511" s="6"/>
      <c r="BC24511" s="6"/>
      <c r="BD24511" s="6"/>
      <c r="BE24511" s="6"/>
      <c r="BF24511" s="6"/>
      <c r="BG24511" s="6"/>
    </row>
    <row r="24512" spans="34:59" x14ac:dyDescent="0.25">
      <c r="AH24512" s="10"/>
      <c r="AI24512" s="6"/>
      <c r="AJ24512" s="10"/>
      <c r="AK24512" s="10"/>
      <c r="AL24512" s="10"/>
      <c r="AM24512" s="10"/>
      <c r="AN24512" s="10"/>
      <c r="AO24512" s="10"/>
      <c r="AP24512" s="10"/>
      <c r="AQ24512" s="10"/>
      <c r="AR24512" s="10"/>
      <c r="AS24512" s="10"/>
      <c r="AT24512" s="10"/>
      <c r="AU24512" s="10"/>
      <c r="AV24512" s="10"/>
      <c r="AW24512" s="10"/>
      <c r="AX24512" s="10"/>
      <c r="AY24512" s="10"/>
      <c r="AZ24512" s="10"/>
      <c r="BA24512" s="10"/>
      <c r="BB24512" s="10"/>
      <c r="BC24512" s="10"/>
      <c r="BD24512" s="10"/>
      <c r="BE24512" s="10"/>
      <c r="BF24512" s="10"/>
      <c r="BG24512" s="6"/>
    </row>
    <row r="24513" spans="34:59" x14ac:dyDescent="0.25">
      <c r="AH24513" s="6"/>
      <c r="AI24513" s="6"/>
      <c r="AJ24513" s="6"/>
      <c r="AK24513" s="6"/>
      <c r="AL24513" s="6"/>
      <c r="AM24513" s="6"/>
      <c r="AN24513" s="6"/>
      <c r="AO24513" s="6"/>
      <c r="AP24513" s="6"/>
      <c r="AQ24513" s="6"/>
      <c r="AR24513" s="6"/>
      <c r="AS24513" s="6"/>
      <c r="AT24513" s="6"/>
      <c r="AU24513" s="6"/>
      <c r="AV24513" s="6"/>
      <c r="AW24513" s="6"/>
      <c r="AX24513" s="6"/>
      <c r="AY24513" s="6"/>
      <c r="AZ24513" s="6"/>
      <c r="BA24513" s="6"/>
      <c r="BB24513" s="6"/>
      <c r="BC24513" s="6"/>
      <c r="BD24513" s="6"/>
      <c r="BE24513" s="6"/>
      <c r="BF24513" s="6"/>
      <c r="BG24513" s="10"/>
    </row>
    <row r="24514" spans="34:59" x14ac:dyDescent="0.25">
      <c r="AH24514" s="10"/>
      <c r="AI24514" s="6"/>
    </row>
    <row r="24515" spans="34:59" x14ac:dyDescent="0.25">
      <c r="AH24515" s="6"/>
      <c r="AI24515" s="6"/>
      <c r="AJ24515" s="6"/>
      <c r="AK24515" s="6"/>
      <c r="AL24515" s="6"/>
      <c r="AM24515" s="6"/>
      <c r="AN24515" s="6"/>
      <c r="AO24515" s="6"/>
      <c r="AP24515" s="6"/>
      <c r="AQ24515" s="6"/>
      <c r="AR24515" s="6"/>
      <c r="AS24515" s="6"/>
      <c r="AT24515" s="6"/>
      <c r="AU24515" s="6"/>
      <c r="AV24515" s="6"/>
      <c r="AW24515" s="6"/>
      <c r="AX24515" s="6"/>
      <c r="AY24515" s="6"/>
      <c r="AZ24515" s="6"/>
      <c r="BA24515" s="6"/>
      <c r="BB24515" s="6"/>
      <c r="BC24515" s="6"/>
      <c r="BD24515" s="6"/>
      <c r="BE24515" s="6"/>
      <c r="BF24515" s="6"/>
      <c r="BG24515" s="6"/>
    </row>
    <row r="24516" spans="34:59" x14ac:dyDescent="0.25">
      <c r="AH24516" s="10"/>
      <c r="AI24516" s="6"/>
      <c r="AJ24516" s="10"/>
      <c r="AK24516" s="10"/>
      <c r="AL24516" s="10"/>
      <c r="AM24516" s="10"/>
      <c r="AN24516" s="10"/>
      <c r="AO24516" s="10"/>
      <c r="AP24516" s="10"/>
      <c r="AQ24516" s="10"/>
      <c r="AR24516" s="10"/>
      <c r="AS24516" s="10"/>
      <c r="AT24516" s="10"/>
      <c r="AU24516" s="10"/>
      <c r="AV24516" s="10"/>
      <c r="AW24516" s="10"/>
      <c r="AX24516" s="10"/>
      <c r="AY24516" s="10"/>
      <c r="AZ24516" s="10"/>
      <c r="BA24516" s="10"/>
      <c r="BB24516" s="10"/>
      <c r="BC24516" s="10"/>
      <c r="BD24516" s="10"/>
      <c r="BE24516" s="10"/>
      <c r="BF24516" s="10"/>
      <c r="BG24516" s="6"/>
    </row>
    <row r="24518" spans="34:59" x14ac:dyDescent="0.25">
      <c r="AH24518" s="10"/>
      <c r="AI24518" s="6"/>
    </row>
    <row r="24519" spans="34:59" x14ac:dyDescent="0.25">
      <c r="AH24519" s="6"/>
      <c r="AI24519" s="6"/>
      <c r="AJ24519" s="6"/>
      <c r="AK24519" s="6"/>
      <c r="AL24519" s="6"/>
      <c r="AM24519" s="6"/>
      <c r="AN24519" s="6"/>
      <c r="AO24519" s="6"/>
      <c r="AP24519" s="6"/>
      <c r="AQ24519" s="6"/>
      <c r="AR24519" s="6"/>
      <c r="AS24519" s="6"/>
      <c r="AT24519" s="6"/>
      <c r="AU24519" s="6"/>
      <c r="AV24519" s="6"/>
      <c r="AW24519" s="6"/>
      <c r="AX24519" s="6"/>
      <c r="AY24519" s="6"/>
      <c r="AZ24519" s="6"/>
      <c r="BA24519" s="6"/>
      <c r="BB24519" s="6"/>
      <c r="BC24519" s="6"/>
      <c r="BD24519" s="6"/>
      <c r="BE24519" s="6"/>
      <c r="BF24519" s="6"/>
      <c r="BG24519" s="6"/>
    </row>
    <row r="24520" spans="34:59" x14ac:dyDescent="0.25">
      <c r="AH24520" s="10"/>
      <c r="AI24520" s="6"/>
      <c r="AJ24520" s="10"/>
      <c r="AK24520" s="10"/>
      <c r="AL24520" s="10"/>
      <c r="AM24520" s="10"/>
      <c r="AN24520" s="10"/>
      <c r="AO24520" s="10"/>
      <c r="AP24520" s="10"/>
      <c r="AQ24520" s="10"/>
      <c r="AR24520" s="10"/>
      <c r="AS24520" s="10"/>
      <c r="AT24520" s="10"/>
      <c r="AU24520" s="10"/>
      <c r="AV24520" s="10"/>
      <c r="AW24520" s="10"/>
      <c r="AX24520" s="10"/>
      <c r="AY24520" s="10"/>
      <c r="AZ24520" s="10"/>
      <c r="BA24520" s="10"/>
      <c r="BB24520" s="10"/>
      <c r="BC24520" s="10"/>
      <c r="BD24520" s="10"/>
      <c r="BE24520" s="10"/>
      <c r="BF24520" s="10"/>
      <c r="BG24520" s="6"/>
    </row>
    <row r="24521" spans="34:59" x14ac:dyDescent="0.25">
      <c r="AH24521" s="6"/>
      <c r="AI24521" s="6"/>
      <c r="AJ24521" s="6"/>
      <c r="AK24521" s="6"/>
      <c r="AL24521" s="6"/>
      <c r="AM24521" s="6"/>
      <c r="AN24521" s="6"/>
      <c r="AO24521" s="6"/>
      <c r="AP24521" s="6"/>
      <c r="AQ24521" s="6"/>
      <c r="AR24521" s="6"/>
      <c r="AS24521" s="6"/>
      <c r="AT24521" s="6"/>
      <c r="AU24521" s="6"/>
      <c r="AV24521" s="6"/>
      <c r="AW24521" s="6"/>
      <c r="AX24521" s="6"/>
      <c r="AY24521" s="6"/>
      <c r="AZ24521" s="6"/>
      <c r="BA24521" s="6"/>
      <c r="BB24521" s="6"/>
      <c r="BC24521" s="6"/>
      <c r="BD24521" s="6"/>
      <c r="BE24521" s="6"/>
      <c r="BF24521" s="6"/>
      <c r="BG24521" s="10"/>
    </row>
    <row r="24522" spans="34:59" x14ac:dyDescent="0.25">
      <c r="AH24522" s="10"/>
      <c r="AI24522" s="6"/>
    </row>
    <row r="24523" spans="34:59" x14ac:dyDescent="0.25">
      <c r="AH24523" s="6"/>
      <c r="AI24523" s="6"/>
      <c r="AJ24523" s="6"/>
      <c r="AK24523" s="6"/>
      <c r="AL24523" s="6"/>
      <c r="AM24523" s="6"/>
      <c r="AN24523" s="6"/>
      <c r="AO24523" s="6"/>
      <c r="AP24523" s="6"/>
      <c r="AQ24523" s="6"/>
      <c r="AR24523" s="6"/>
      <c r="AS24523" s="6"/>
      <c r="AT24523" s="6"/>
      <c r="AU24523" s="6"/>
      <c r="AV24523" s="6"/>
      <c r="AW24523" s="6"/>
      <c r="AX24523" s="6"/>
      <c r="AY24523" s="6"/>
      <c r="AZ24523" s="6"/>
      <c r="BA24523" s="6"/>
      <c r="BB24523" s="6"/>
      <c r="BC24523" s="6"/>
      <c r="BD24523" s="6"/>
      <c r="BE24523" s="6"/>
      <c r="BF24523" s="6"/>
      <c r="BG24523" s="6"/>
    </row>
    <row r="24524" spans="34:59" x14ac:dyDescent="0.25">
      <c r="AH24524" s="10"/>
      <c r="AI24524" s="6"/>
      <c r="AJ24524" s="10"/>
      <c r="AK24524" s="10"/>
      <c r="AL24524" s="10"/>
      <c r="AM24524" s="10"/>
      <c r="AN24524" s="10"/>
      <c r="AO24524" s="10"/>
      <c r="AP24524" s="10"/>
      <c r="AQ24524" s="10"/>
      <c r="AR24524" s="10"/>
      <c r="AS24524" s="10"/>
      <c r="AT24524" s="10"/>
      <c r="AU24524" s="10"/>
      <c r="AV24524" s="10"/>
      <c r="AW24524" s="10"/>
      <c r="AX24524" s="10"/>
      <c r="AY24524" s="10"/>
      <c r="AZ24524" s="10"/>
      <c r="BA24524" s="10"/>
      <c r="BB24524" s="10"/>
      <c r="BC24524" s="10"/>
      <c r="BD24524" s="10"/>
      <c r="BE24524" s="10"/>
      <c r="BF24524" s="10"/>
      <c r="BG24524" s="6"/>
    </row>
    <row r="24525" spans="34:59" x14ac:dyDescent="0.25">
      <c r="AH24525" s="6"/>
      <c r="AI24525" s="6"/>
      <c r="AJ24525" s="6"/>
      <c r="AK24525" s="6"/>
      <c r="AL24525" s="6"/>
      <c r="AM24525" s="6"/>
      <c r="AN24525" s="6"/>
      <c r="AO24525" s="6"/>
      <c r="AP24525" s="6"/>
      <c r="AQ24525" s="6"/>
      <c r="AR24525" s="6"/>
      <c r="AS24525" s="6"/>
      <c r="AT24525" s="6"/>
      <c r="AU24525" s="6"/>
      <c r="AV24525" s="6"/>
      <c r="AW24525" s="6"/>
      <c r="AX24525" s="6"/>
      <c r="AY24525" s="6"/>
      <c r="AZ24525" s="6"/>
      <c r="BA24525" s="6"/>
      <c r="BB24525" s="6"/>
      <c r="BC24525" s="6"/>
      <c r="BD24525" s="6"/>
      <c r="BE24525" s="6"/>
      <c r="BF24525" s="6"/>
      <c r="BG24525" s="10"/>
    </row>
    <row r="24526" spans="34:59" x14ac:dyDescent="0.25">
      <c r="AH24526" s="10"/>
      <c r="AI24526" s="6"/>
    </row>
    <row r="24527" spans="34:59" x14ac:dyDescent="0.25">
      <c r="AH24527" s="6"/>
      <c r="AI24527" s="6"/>
      <c r="AJ24527" s="6"/>
      <c r="AK24527" s="6"/>
      <c r="AL24527" s="6"/>
      <c r="AM24527" s="6"/>
      <c r="AN24527" s="6"/>
      <c r="AO24527" s="6"/>
      <c r="AP24527" s="6"/>
      <c r="AQ24527" s="6"/>
      <c r="AR24527" s="6"/>
      <c r="AS24527" s="6"/>
      <c r="AT24527" s="6"/>
      <c r="AU24527" s="6"/>
      <c r="AV24527" s="6"/>
      <c r="AW24527" s="6"/>
      <c r="AX24527" s="6"/>
      <c r="AY24527" s="6"/>
      <c r="AZ24527" s="6"/>
      <c r="BA24527" s="6"/>
      <c r="BB24527" s="6"/>
      <c r="BC24527" s="6"/>
      <c r="BD24527" s="6"/>
      <c r="BE24527" s="6"/>
      <c r="BF24527" s="6"/>
      <c r="BG24527" s="6"/>
    </row>
    <row r="24528" spans="34:59" x14ac:dyDescent="0.25">
      <c r="AH24528" s="10"/>
      <c r="AI24528" s="6"/>
      <c r="AJ24528" s="10"/>
      <c r="AK24528" s="10"/>
      <c r="AL24528" s="10"/>
      <c r="AM24528" s="10"/>
      <c r="AN24528" s="10"/>
      <c r="AO24528" s="10"/>
      <c r="AP24528" s="10"/>
      <c r="AQ24528" s="10"/>
      <c r="AR24528" s="10"/>
      <c r="AS24528" s="10"/>
      <c r="AT24528" s="10"/>
      <c r="AU24528" s="10"/>
      <c r="AV24528" s="10"/>
      <c r="AW24528" s="10"/>
      <c r="AX24528" s="10"/>
      <c r="AY24528" s="10"/>
      <c r="AZ24528" s="10"/>
      <c r="BA24528" s="10"/>
      <c r="BB24528" s="10"/>
      <c r="BC24528" s="10"/>
      <c r="BD24528" s="10"/>
      <c r="BE24528" s="10"/>
      <c r="BF24528" s="10"/>
      <c r="BG24528" s="6"/>
    </row>
    <row r="24529" spans="34:59" x14ac:dyDescent="0.25">
      <c r="AH24529" s="6"/>
      <c r="AI24529" s="6"/>
      <c r="AJ24529" s="6"/>
      <c r="AK24529" s="6"/>
      <c r="AL24529" s="6"/>
      <c r="AM24529" s="6"/>
      <c r="AN24529" s="6"/>
      <c r="AO24529" s="6"/>
      <c r="AP24529" s="6"/>
      <c r="AQ24529" s="6"/>
      <c r="AR24529" s="6"/>
      <c r="AS24529" s="6"/>
      <c r="AT24529" s="6"/>
      <c r="AU24529" s="6"/>
      <c r="AV24529" s="6"/>
      <c r="AW24529" s="6"/>
      <c r="AX24529" s="6"/>
      <c r="AY24529" s="6"/>
      <c r="AZ24529" s="6"/>
      <c r="BA24529" s="6"/>
      <c r="BB24529" s="6"/>
      <c r="BC24529" s="6"/>
      <c r="BD24529" s="6"/>
      <c r="BE24529" s="6"/>
      <c r="BF24529" s="6"/>
      <c r="BG24529" s="10"/>
    </row>
    <row r="24530" spans="34:59" x14ac:dyDescent="0.25">
      <c r="AH24530" s="10"/>
      <c r="AI24530" s="6"/>
    </row>
    <row r="24531" spans="34:59" x14ac:dyDescent="0.25">
      <c r="AH24531" s="6"/>
      <c r="AI24531" s="6"/>
      <c r="AJ24531" s="6"/>
      <c r="AK24531" s="6"/>
      <c r="AL24531" s="6"/>
      <c r="AM24531" s="6"/>
      <c r="AN24531" s="6"/>
      <c r="AO24531" s="6"/>
      <c r="AP24531" s="6"/>
      <c r="AQ24531" s="6"/>
      <c r="AR24531" s="6"/>
      <c r="AS24531" s="6"/>
      <c r="AT24531" s="6"/>
      <c r="AU24531" s="6"/>
      <c r="AV24531" s="6"/>
      <c r="AW24531" s="6"/>
      <c r="AX24531" s="6"/>
      <c r="AY24531" s="6"/>
      <c r="AZ24531" s="6"/>
      <c r="BA24531" s="6"/>
      <c r="BB24531" s="6"/>
      <c r="BC24531" s="6"/>
      <c r="BD24531" s="6"/>
      <c r="BE24531" s="6"/>
      <c r="BF24531" s="6"/>
      <c r="BG24531" s="6"/>
    </row>
    <row r="24532" spans="34:59" x14ac:dyDescent="0.25">
      <c r="AH24532" s="10"/>
      <c r="AI24532" s="6"/>
      <c r="AJ24532" s="10"/>
      <c r="AK24532" s="10"/>
      <c r="AL24532" s="10"/>
      <c r="AM24532" s="10"/>
      <c r="AN24532" s="10"/>
      <c r="AO24532" s="10"/>
      <c r="AP24532" s="10"/>
      <c r="AQ24532" s="10"/>
      <c r="AR24532" s="10"/>
      <c r="AS24532" s="10"/>
      <c r="AT24532" s="10"/>
      <c r="AU24532" s="10"/>
      <c r="AV24532" s="10"/>
      <c r="AW24532" s="10"/>
      <c r="AX24532" s="10"/>
      <c r="AY24532" s="10"/>
      <c r="AZ24532" s="10"/>
      <c r="BA24532" s="10"/>
      <c r="BB24532" s="10"/>
      <c r="BC24532" s="10"/>
      <c r="BD24532" s="10"/>
      <c r="BE24532" s="10"/>
      <c r="BF24532" s="10"/>
      <c r="BG24532" s="6"/>
    </row>
    <row r="24534" spans="34:59" x14ac:dyDescent="0.25">
      <c r="AH24534" s="10"/>
      <c r="AI24534" s="6"/>
    </row>
    <row r="24535" spans="34:59" x14ac:dyDescent="0.25">
      <c r="AH24535" s="6"/>
      <c r="AI24535" s="6"/>
      <c r="AJ24535" s="6"/>
      <c r="AK24535" s="6"/>
      <c r="AL24535" s="6"/>
      <c r="AM24535" s="6"/>
      <c r="AN24535" s="6"/>
      <c r="AO24535" s="6"/>
      <c r="AP24535" s="6"/>
      <c r="AQ24535" s="6"/>
      <c r="AR24535" s="6"/>
      <c r="AS24535" s="6"/>
      <c r="AT24535" s="6"/>
      <c r="AU24535" s="6"/>
      <c r="AV24535" s="6"/>
      <c r="AW24535" s="6"/>
      <c r="AX24535" s="6"/>
      <c r="AY24535" s="6"/>
      <c r="AZ24535" s="6"/>
      <c r="BA24535" s="6"/>
      <c r="BB24535" s="6"/>
      <c r="BC24535" s="6"/>
      <c r="BD24535" s="6"/>
      <c r="BE24535" s="6"/>
      <c r="BF24535" s="6"/>
      <c r="BG24535" s="6"/>
    </row>
    <row r="24536" spans="34:59" x14ac:dyDescent="0.25">
      <c r="AH24536" s="10"/>
      <c r="AI24536" s="6"/>
      <c r="AJ24536" s="10"/>
      <c r="AK24536" s="10"/>
      <c r="AL24536" s="10"/>
      <c r="AM24536" s="10"/>
      <c r="AN24536" s="10"/>
      <c r="AO24536" s="10"/>
      <c r="AP24536" s="10"/>
      <c r="AQ24536" s="10"/>
      <c r="AR24536" s="10"/>
      <c r="AS24536" s="10"/>
      <c r="AT24536" s="10"/>
      <c r="AU24536" s="10"/>
      <c r="AV24536" s="10"/>
      <c r="AW24536" s="10"/>
      <c r="AX24536" s="10"/>
      <c r="AY24536" s="10"/>
      <c r="AZ24536" s="10"/>
      <c r="BA24536" s="10"/>
      <c r="BB24536" s="10"/>
      <c r="BC24536" s="10"/>
      <c r="BD24536" s="10"/>
      <c r="BE24536" s="10"/>
      <c r="BF24536" s="10"/>
      <c r="BG24536" s="6"/>
    </row>
    <row r="24537" spans="34:59" x14ac:dyDescent="0.25">
      <c r="AH24537" s="6"/>
      <c r="AI24537" s="6"/>
      <c r="AJ24537" s="6"/>
      <c r="AK24537" s="6"/>
      <c r="AL24537" s="6"/>
      <c r="AM24537" s="6"/>
      <c r="AN24537" s="6"/>
      <c r="AO24537" s="6"/>
      <c r="AP24537" s="6"/>
      <c r="AQ24537" s="6"/>
      <c r="AR24537" s="6"/>
      <c r="AS24537" s="6"/>
      <c r="AT24537" s="6"/>
      <c r="AU24537" s="6"/>
      <c r="AV24537" s="6"/>
      <c r="AW24537" s="6"/>
      <c r="AX24537" s="6"/>
      <c r="AY24537" s="6"/>
      <c r="AZ24537" s="6"/>
      <c r="BA24537" s="6"/>
      <c r="BB24537" s="6"/>
      <c r="BC24537" s="6"/>
      <c r="BD24537" s="6"/>
      <c r="BE24537" s="6"/>
      <c r="BF24537" s="6"/>
      <c r="BG24537" s="10"/>
    </row>
    <row r="24538" spans="34:59" x14ac:dyDescent="0.25">
      <c r="AH24538" s="10"/>
      <c r="AI24538" s="6"/>
    </row>
    <row r="24539" spans="34:59" x14ac:dyDescent="0.25">
      <c r="AH24539" s="6"/>
      <c r="AI24539" s="6"/>
      <c r="AJ24539" s="6"/>
      <c r="AK24539" s="6"/>
      <c r="AL24539" s="6"/>
      <c r="AM24539" s="6"/>
      <c r="AN24539" s="6"/>
      <c r="AO24539" s="6"/>
      <c r="AP24539" s="6"/>
      <c r="AQ24539" s="6"/>
      <c r="AR24539" s="6"/>
      <c r="AS24539" s="6"/>
      <c r="AT24539" s="6"/>
      <c r="AU24539" s="6"/>
      <c r="AV24539" s="6"/>
      <c r="AW24539" s="6"/>
      <c r="AX24539" s="6"/>
      <c r="AY24539" s="6"/>
      <c r="AZ24539" s="6"/>
      <c r="BA24539" s="6"/>
      <c r="BB24539" s="6"/>
      <c r="BC24539" s="6"/>
      <c r="BD24539" s="6"/>
      <c r="BE24539" s="6"/>
      <c r="BF24539" s="6"/>
      <c r="BG24539" s="6"/>
    </row>
    <row r="24540" spans="34:59" x14ac:dyDescent="0.25">
      <c r="AH24540" s="10"/>
      <c r="AI24540" s="6"/>
      <c r="AJ24540" s="10"/>
      <c r="AK24540" s="10"/>
      <c r="AL24540" s="10"/>
      <c r="AM24540" s="10"/>
      <c r="AN24540" s="10"/>
      <c r="AO24540" s="10"/>
      <c r="AP24540" s="10"/>
      <c r="AQ24540" s="10"/>
      <c r="AR24540" s="10"/>
      <c r="AS24540" s="10"/>
      <c r="AT24540" s="10"/>
      <c r="AU24540" s="10"/>
      <c r="AV24540" s="10"/>
      <c r="AW24540" s="10"/>
      <c r="AX24540" s="10"/>
      <c r="AY24540" s="10"/>
      <c r="AZ24540" s="10"/>
      <c r="BA24540" s="10"/>
      <c r="BB24540" s="10"/>
      <c r="BC24540" s="10"/>
      <c r="BD24540" s="10"/>
      <c r="BE24540" s="10"/>
      <c r="BF24540" s="10"/>
      <c r="BG24540" s="6"/>
    </row>
    <row r="24541" spans="34:59" x14ac:dyDescent="0.25">
      <c r="AH24541" s="6"/>
      <c r="AI24541" s="6"/>
      <c r="AJ24541" s="6"/>
      <c r="AK24541" s="6"/>
      <c r="AL24541" s="6"/>
      <c r="AM24541" s="6"/>
      <c r="AN24541" s="6"/>
      <c r="AO24541" s="6"/>
      <c r="AP24541" s="6"/>
      <c r="AQ24541" s="6"/>
      <c r="AR24541" s="6"/>
      <c r="AS24541" s="6"/>
      <c r="AT24541" s="6"/>
      <c r="AU24541" s="6"/>
      <c r="AV24541" s="6"/>
      <c r="AW24541" s="6"/>
      <c r="AX24541" s="6"/>
      <c r="AY24541" s="6"/>
      <c r="AZ24541" s="6"/>
      <c r="BA24541" s="6"/>
      <c r="BB24541" s="6"/>
      <c r="BC24541" s="6"/>
      <c r="BD24541" s="6"/>
      <c r="BE24541" s="6"/>
      <c r="BF24541" s="6"/>
      <c r="BG24541" s="10"/>
    </row>
    <row r="24542" spans="34:59" x14ac:dyDescent="0.25">
      <c r="AH24542" s="10"/>
      <c r="AI24542" s="6"/>
    </row>
    <row r="24543" spans="34:59" x14ac:dyDescent="0.25">
      <c r="AH24543" s="6"/>
      <c r="AI24543" s="6"/>
      <c r="AJ24543" s="6"/>
      <c r="AK24543" s="6"/>
      <c r="AL24543" s="6"/>
      <c r="AM24543" s="6"/>
      <c r="AN24543" s="6"/>
      <c r="AO24543" s="6"/>
      <c r="AP24543" s="6"/>
      <c r="AQ24543" s="6"/>
      <c r="AR24543" s="6"/>
      <c r="AS24543" s="6"/>
      <c r="AT24543" s="6"/>
      <c r="AU24543" s="6"/>
      <c r="AV24543" s="6"/>
      <c r="AW24543" s="6"/>
      <c r="AX24543" s="6"/>
      <c r="AY24543" s="6"/>
      <c r="AZ24543" s="6"/>
      <c r="BA24543" s="6"/>
      <c r="BB24543" s="6"/>
      <c r="BC24543" s="6"/>
      <c r="BD24543" s="6"/>
      <c r="BE24543" s="6"/>
      <c r="BF24543" s="6"/>
      <c r="BG24543" s="6"/>
    </row>
    <row r="24544" spans="34:59" x14ac:dyDescent="0.25">
      <c r="AH24544" s="10"/>
      <c r="AI24544" s="6"/>
      <c r="AJ24544" s="10"/>
      <c r="AK24544" s="10"/>
      <c r="AL24544" s="10"/>
      <c r="AM24544" s="10"/>
      <c r="AN24544" s="10"/>
      <c r="AO24544" s="10"/>
      <c r="AP24544" s="10"/>
      <c r="AQ24544" s="10"/>
      <c r="AR24544" s="10"/>
      <c r="AS24544" s="10"/>
      <c r="AT24544" s="10"/>
      <c r="AU24544" s="10"/>
      <c r="AV24544" s="10"/>
      <c r="AW24544" s="10"/>
      <c r="AX24544" s="10"/>
      <c r="AY24544" s="10"/>
      <c r="AZ24544" s="10"/>
      <c r="BA24544" s="10"/>
      <c r="BB24544" s="10"/>
      <c r="BC24544" s="10"/>
      <c r="BD24544" s="10"/>
      <c r="BE24544" s="10"/>
      <c r="BF24544" s="10"/>
      <c r="BG24544" s="6"/>
    </row>
    <row r="24545" spans="34:59" x14ac:dyDescent="0.25">
      <c r="AH24545" s="6"/>
      <c r="AI24545" s="6"/>
      <c r="AJ24545" s="6"/>
      <c r="AK24545" s="6"/>
      <c r="AL24545" s="6"/>
      <c r="AM24545" s="6"/>
      <c r="AN24545" s="6"/>
      <c r="AO24545" s="6"/>
      <c r="AP24545" s="6"/>
      <c r="AQ24545" s="6"/>
      <c r="AR24545" s="6"/>
      <c r="AS24545" s="6"/>
      <c r="AT24545" s="6"/>
      <c r="AU24545" s="6"/>
      <c r="AV24545" s="6"/>
      <c r="AW24545" s="6"/>
      <c r="AX24545" s="6"/>
      <c r="AY24545" s="6"/>
      <c r="AZ24545" s="6"/>
      <c r="BA24545" s="6"/>
      <c r="BB24545" s="6"/>
      <c r="BC24545" s="6"/>
      <c r="BD24545" s="6"/>
      <c r="BE24545" s="6"/>
      <c r="BF24545" s="6"/>
      <c r="BG24545" s="10"/>
    </row>
    <row r="24546" spans="34:59" x14ac:dyDescent="0.25">
      <c r="AH24546" s="10"/>
      <c r="AI24546" s="6"/>
    </row>
    <row r="24547" spans="34:59" x14ac:dyDescent="0.25">
      <c r="AH24547" s="6"/>
      <c r="AI24547" s="6"/>
      <c r="AJ24547" s="6"/>
      <c r="AK24547" s="6"/>
      <c r="AL24547" s="6"/>
      <c r="AM24547" s="6"/>
      <c r="AN24547" s="6"/>
      <c r="AO24547" s="6"/>
      <c r="AP24547" s="6"/>
      <c r="AQ24547" s="6"/>
      <c r="AR24547" s="6"/>
      <c r="AS24547" s="6"/>
      <c r="AT24547" s="6"/>
      <c r="AU24547" s="6"/>
      <c r="AV24547" s="6"/>
      <c r="AW24547" s="6"/>
      <c r="AX24547" s="6"/>
      <c r="AY24547" s="6"/>
      <c r="AZ24547" s="6"/>
      <c r="BA24547" s="6"/>
      <c r="BB24547" s="6"/>
      <c r="BC24547" s="6"/>
      <c r="BD24547" s="6"/>
      <c r="BE24547" s="6"/>
      <c r="BF24547" s="6"/>
      <c r="BG24547" s="6"/>
    </row>
    <row r="24548" spans="34:59" x14ac:dyDescent="0.25">
      <c r="AH24548" s="10"/>
      <c r="AI24548" s="6"/>
      <c r="AJ24548" s="10"/>
      <c r="AK24548" s="10"/>
      <c r="AL24548" s="10"/>
      <c r="AM24548" s="10"/>
      <c r="AN24548" s="10"/>
      <c r="AO24548" s="10"/>
      <c r="AP24548" s="10"/>
      <c r="AQ24548" s="10"/>
      <c r="AR24548" s="10"/>
      <c r="AS24548" s="10"/>
      <c r="AT24548" s="10"/>
      <c r="AU24548" s="10"/>
      <c r="AV24548" s="10"/>
      <c r="AW24548" s="10"/>
      <c r="AX24548" s="10"/>
      <c r="AY24548" s="10"/>
      <c r="AZ24548" s="10"/>
      <c r="BA24548" s="10"/>
      <c r="BB24548" s="10"/>
      <c r="BC24548" s="10"/>
      <c r="BD24548" s="10"/>
      <c r="BE24548" s="10"/>
      <c r="BF24548" s="10"/>
      <c r="BG24548" s="6"/>
    </row>
    <row r="24550" spans="34:59" x14ac:dyDescent="0.25">
      <c r="AH24550" s="10"/>
      <c r="AI24550" s="6"/>
    </row>
    <row r="24551" spans="34:59" x14ac:dyDescent="0.25">
      <c r="AH24551" s="6"/>
      <c r="AI24551" s="6"/>
      <c r="AJ24551" s="6"/>
      <c r="AK24551" s="6"/>
      <c r="AL24551" s="6"/>
      <c r="AM24551" s="6"/>
      <c r="AN24551" s="6"/>
      <c r="AO24551" s="6"/>
      <c r="AP24551" s="6"/>
      <c r="AQ24551" s="6"/>
      <c r="AR24551" s="6"/>
      <c r="AS24551" s="6"/>
      <c r="AT24551" s="6"/>
      <c r="AU24551" s="6"/>
      <c r="AV24551" s="6"/>
      <c r="AW24551" s="6"/>
      <c r="AX24551" s="6"/>
      <c r="AY24551" s="6"/>
      <c r="AZ24551" s="6"/>
      <c r="BA24551" s="6"/>
      <c r="BB24551" s="6"/>
      <c r="BC24551" s="6"/>
      <c r="BD24551" s="6"/>
      <c r="BE24551" s="6"/>
      <c r="BF24551" s="6"/>
      <c r="BG24551" s="6"/>
    </row>
    <row r="24552" spans="34:59" x14ac:dyDescent="0.25">
      <c r="AH24552" s="10"/>
      <c r="AI24552" s="6"/>
      <c r="AJ24552" s="10"/>
      <c r="AK24552" s="10"/>
      <c r="AL24552" s="10"/>
      <c r="AM24552" s="10"/>
      <c r="AN24552" s="10"/>
      <c r="AO24552" s="10"/>
      <c r="AP24552" s="10"/>
      <c r="AQ24552" s="10"/>
      <c r="AR24552" s="10"/>
      <c r="AS24552" s="10"/>
      <c r="AT24552" s="10"/>
      <c r="AU24552" s="10"/>
      <c r="AV24552" s="10"/>
      <c r="AW24552" s="10"/>
      <c r="AX24552" s="10"/>
      <c r="AY24552" s="10"/>
      <c r="AZ24552" s="10"/>
      <c r="BA24552" s="10"/>
      <c r="BB24552" s="10"/>
      <c r="BC24552" s="10"/>
      <c r="BD24552" s="10"/>
      <c r="BE24552" s="10"/>
      <c r="BF24552" s="10"/>
      <c r="BG24552" s="6"/>
    </row>
    <row r="24553" spans="34:59" x14ac:dyDescent="0.25">
      <c r="AH24553" s="6"/>
      <c r="AI24553" s="6"/>
      <c r="AJ24553" s="6"/>
      <c r="AK24553" s="6"/>
      <c r="AL24553" s="6"/>
      <c r="AM24553" s="6"/>
      <c r="AN24553" s="6"/>
      <c r="AO24553" s="6"/>
      <c r="AP24553" s="6"/>
      <c r="AQ24553" s="6"/>
      <c r="AR24553" s="6"/>
      <c r="AS24553" s="6"/>
      <c r="AT24553" s="6"/>
      <c r="AU24553" s="6"/>
      <c r="AV24553" s="6"/>
      <c r="AW24553" s="6"/>
      <c r="AX24553" s="6"/>
      <c r="AY24553" s="6"/>
      <c r="AZ24553" s="6"/>
      <c r="BA24553" s="6"/>
      <c r="BB24553" s="6"/>
      <c r="BC24553" s="6"/>
      <c r="BD24553" s="6"/>
      <c r="BE24553" s="6"/>
      <c r="BF24553" s="6"/>
      <c r="BG24553" s="10"/>
    </row>
    <row r="24554" spans="34:59" x14ac:dyDescent="0.25">
      <c r="AH24554" s="10"/>
      <c r="AI24554" s="6"/>
    </row>
    <row r="24555" spans="34:59" x14ac:dyDescent="0.25">
      <c r="AH24555" s="6"/>
      <c r="AI24555" s="6"/>
      <c r="AJ24555" s="6"/>
      <c r="AK24555" s="6"/>
      <c r="AL24555" s="6"/>
      <c r="AM24555" s="6"/>
      <c r="AN24555" s="6"/>
      <c r="AO24555" s="6"/>
      <c r="AP24555" s="6"/>
      <c r="AQ24555" s="6"/>
      <c r="AR24555" s="6"/>
      <c r="AS24555" s="6"/>
      <c r="AT24555" s="6"/>
      <c r="AU24555" s="6"/>
      <c r="AV24555" s="6"/>
      <c r="AW24555" s="6"/>
      <c r="AX24555" s="6"/>
      <c r="AY24555" s="6"/>
      <c r="AZ24555" s="6"/>
      <c r="BA24555" s="6"/>
      <c r="BB24555" s="6"/>
      <c r="BC24555" s="6"/>
      <c r="BD24555" s="6"/>
      <c r="BE24555" s="6"/>
      <c r="BF24555" s="6"/>
      <c r="BG24555" s="6"/>
    </row>
    <row r="24556" spans="34:59" x14ac:dyDescent="0.25">
      <c r="AH24556" s="10"/>
      <c r="AI24556" s="6"/>
      <c r="AJ24556" s="10"/>
      <c r="AK24556" s="10"/>
      <c r="AL24556" s="10"/>
      <c r="AM24556" s="10"/>
      <c r="AN24556" s="10"/>
      <c r="AO24556" s="10"/>
      <c r="AP24556" s="10"/>
      <c r="AQ24556" s="10"/>
      <c r="AR24556" s="10"/>
      <c r="AS24556" s="10"/>
      <c r="AT24556" s="10"/>
      <c r="AU24556" s="10"/>
      <c r="AV24556" s="10"/>
      <c r="AW24556" s="10"/>
      <c r="AX24556" s="10"/>
      <c r="AY24556" s="10"/>
      <c r="AZ24556" s="10"/>
      <c r="BA24556" s="10"/>
      <c r="BB24556" s="10"/>
      <c r="BC24556" s="10"/>
      <c r="BD24556" s="10"/>
      <c r="BE24556" s="10"/>
      <c r="BF24556" s="10"/>
      <c r="BG24556" s="6"/>
    </row>
    <row r="24557" spans="34:59" x14ac:dyDescent="0.25">
      <c r="AH24557" s="6"/>
      <c r="AI24557" s="6"/>
      <c r="AJ24557" s="6"/>
      <c r="AK24557" s="6"/>
      <c r="AL24557" s="6"/>
      <c r="AM24557" s="6"/>
      <c r="AN24557" s="6"/>
      <c r="AO24557" s="6"/>
      <c r="AP24557" s="6"/>
      <c r="AQ24557" s="6"/>
      <c r="AR24557" s="6"/>
      <c r="AS24557" s="6"/>
      <c r="AT24557" s="6"/>
      <c r="AU24557" s="6"/>
      <c r="AV24557" s="6"/>
      <c r="AW24557" s="6"/>
      <c r="AX24557" s="6"/>
      <c r="AY24557" s="6"/>
      <c r="AZ24557" s="6"/>
      <c r="BA24557" s="6"/>
      <c r="BB24557" s="6"/>
      <c r="BC24557" s="6"/>
      <c r="BD24557" s="6"/>
      <c r="BE24557" s="6"/>
      <c r="BF24557" s="6"/>
      <c r="BG24557" s="10"/>
    </row>
    <row r="24558" spans="34:59" x14ac:dyDescent="0.25">
      <c r="AH24558" s="10"/>
      <c r="AI24558" s="6"/>
    </row>
    <row r="24559" spans="34:59" x14ac:dyDescent="0.25">
      <c r="AH24559" s="6"/>
      <c r="AI24559" s="6"/>
      <c r="AJ24559" s="6"/>
      <c r="AK24559" s="6"/>
      <c r="AL24559" s="6"/>
      <c r="AM24559" s="6"/>
      <c r="AN24559" s="6"/>
      <c r="AO24559" s="6"/>
      <c r="AP24559" s="6"/>
      <c r="AQ24559" s="6"/>
      <c r="AR24559" s="6"/>
      <c r="AS24559" s="6"/>
      <c r="AT24559" s="6"/>
      <c r="AU24559" s="6"/>
      <c r="AV24559" s="6"/>
      <c r="AW24559" s="6"/>
      <c r="AX24559" s="6"/>
      <c r="AY24559" s="6"/>
      <c r="AZ24559" s="6"/>
      <c r="BA24559" s="6"/>
      <c r="BB24559" s="6"/>
      <c r="BC24559" s="6"/>
      <c r="BD24559" s="6"/>
      <c r="BE24559" s="6"/>
      <c r="BF24559" s="6"/>
      <c r="BG24559" s="6"/>
    </row>
    <row r="24560" spans="34:59" x14ac:dyDescent="0.25">
      <c r="AH24560" s="10"/>
      <c r="AI24560" s="6"/>
      <c r="AJ24560" s="10"/>
      <c r="AK24560" s="10"/>
      <c r="AL24560" s="10"/>
      <c r="AM24560" s="10"/>
      <c r="AN24560" s="10"/>
      <c r="AO24560" s="10"/>
      <c r="AP24560" s="10"/>
      <c r="AQ24560" s="10"/>
      <c r="AR24560" s="10"/>
      <c r="AS24560" s="10"/>
      <c r="AT24560" s="10"/>
      <c r="AU24560" s="10"/>
      <c r="AV24560" s="10"/>
      <c r="AW24560" s="10"/>
      <c r="AX24560" s="10"/>
      <c r="AY24560" s="10"/>
      <c r="AZ24560" s="10"/>
      <c r="BA24560" s="10"/>
      <c r="BB24560" s="10"/>
      <c r="BC24560" s="10"/>
      <c r="BD24560" s="10"/>
      <c r="BE24560" s="10"/>
      <c r="BF24560" s="10"/>
      <c r="BG24560" s="6"/>
    </row>
    <row r="24561" spans="34:59" x14ac:dyDescent="0.25">
      <c r="AH24561" s="6"/>
      <c r="AI24561" s="6"/>
      <c r="AJ24561" s="6"/>
      <c r="AK24561" s="6"/>
      <c r="AL24561" s="6"/>
      <c r="AM24561" s="6"/>
      <c r="AN24561" s="6"/>
      <c r="AO24561" s="6"/>
      <c r="AP24561" s="6"/>
      <c r="AQ24561" s="6"/>
      <c r="AR24561" s="6"/>
      <c r="AS24561" s="6"/>
      <c r="AT24561" s="6"/>
      <c r="AU24561" s="6"/>
      <c r="AV24561" s="6"/>
      <c r="AW24561" s="6"/>
      <c r="AX24561" s="6"/>
      <c r="AY24561" s="6"/>
      <c r="AZ24561" s="6"/>
      <c r="BA24561" s="6"/>
      <c r="BB24561" s="6"/>
      <c r="BC24561" s="6"/>
      <c r="BD24561" s="6"/>
      <c r="BE24561" s="6"/>
      <c r="BF24561" s="6"/>
      <c r="BG24561" s="10"/>
    </row>
    <row r="24562" spans="34:59" x14ac:dyDescent="0.25">
      <c r="AH24562" s="10"/>
      <c r="AI24562" s="6"/>
    </row>
    <row r="24563" spans="34:59" x14ac:dyDescent="0.25">
      <c r="AH24563" s="6"/>
      <c r="AI24563" s="6"/>
      <c r="AJ24563" s="6"/>
      <c r="AK24563" s="6"/>
      <c r="AL24563" s="6"/>
      <c r="AM24563" s="6"/>
      <c r="AN24563" s="6"/>
      <c r="AO24563" s="6"/>
      <c r="AP24563" s="6"/>
      <c r="AQ24563" s="6"/>
      <c r="AR24563" s="6"/>
      <c r="AS24563" s="6"/>
      <c r="AT24563" s="6"/>
      <c r="AU24563" s="6"/>
      <c r="AV24563" s="6"/>
      <c r="AW24563" s="6"/>
      <c r="AX24563" s="6"/>
      <c r="AY24563" s="6"/>
      <c r="AZ24563" s="6"/>
      <c r="BA24563" s="6"/>
      <c r="BB24563" s="6"/>
      <c r="BC24563" s="6"/>
      <c r="BD24563" s="6"/>
      <c r="BE24563" s="6"/>
      <c r="BF24563" s="6"/>
      <c r="BG24563" s="6"/>
    </row>
    <row r="24564" spans="34:59" x14ac:dyDescent="0.25">
      <c r="AH24564" s="10"/>
      <c r="AI24564" s="6"/>
      <c r="AJ24564" s="10"/>
      <c r="AK24564" s="10"/>
      <c r="AL24564" s="10"/>
      <c r="AM24564" s="10"/>
      <c r="AN24564" s="10"/>
      <c r="AO24564" s="10"/>
      <c r="AP24564" s="10"/>
      <c r="AQ24564" s="10"/>
      <c r="AR24564" s="10"/>
      <c r="AS24564" s="10"/>
      <c r="AT24564" s="10"/>
      <c r="AU24564" s="10"/>
      <c r="AV24564" s="10"/>
      <c r="AW24564" s="10"/>
      <c r="AX24564" s="10"/>
      <c r="AY24564" s="10"/>
      <c r="AZ24564" s="10"/>
      <c r="BA24564" s="10"/>
      <c r="BB24564" s="10"/>
      <c r="BC24564" s="10"/>
      <c r="BD24564" s="10"/>
      <c r="BE24564" s="10"/>
      <c r="BF24564" s="10"/>
      <c r="BG24564" s="6"/>
    </row>
    <row r="24566" spans="34:59" x14ac:dyDescent="0.25">
      <c r="AH24566" s="10"/>
      <c r="AI24566" s="6"/>
    </row>
    <row r="24567" spans="34:59" x14ac:dyDescent="0.25">
      <c r="AH24567" s="6"/>
      <c r="AI24567" s="6"/>
      <c r="AJ24567" s="6"/>
      <c r="AK24567" s="6"/>
      <c r="AL24567" s="6"/>
      <c r="AM24567" s="6"/>
      <c r="AN24567" s="6"/>
      <c r="AO24567" s="6"/>
      <c r="AP24567" s="6"/>
      <c r="AQ24567" s="6"/>
      <c r="AR24567" s="6"/>
      <c r="AS24567" s="6"/>
      <c r="AT24567" s="6"/>
      <c r="AU24567" s="6"/>
      <c r="AV24567" s="6"/>
      <c r="AW24567" s="6"/>
      <c r="AX24567" s="6"/>
      <c r="AY24567" s="6"/>
      <c r="AZ24567" s="6"/>
      <c r="BA24567" s="6"/>
      <c r="BB24567" s="6"/>
      <c r="BC24567" s="6"/>
      <c r="BD24567" s="6"/>
      <c r="BE24567" s="6"/>
      <c r="BF24567" s="6"/>
      <c r="BG24567" s="6"/>
    </row>
    <row r="24568" spans="34:59" x14ac:dyDescent="0.25">
      <c r="AH24568" s="10"/>
      <c r="AI24568" s="6"/>
      <c r="AJ24568" s="10"/>
      <c r="AK24568" s="10"/>
      <c r="AL24568" s="10"/>
      <c r="AM24568" s="10"/>
      <c r="AN24568" s="10"/>
      <c r="AO24568" s="10"/>
      <c r="AP24568" s="10"/>
      <c r="AQ24568" s="10"/>
      <c r="AR24568" s="10"/>
      <c r="AS24568" s="10"/>
      <c r="AT24568" s="10"/>
      <c r="AU24568" s="10"/>
      <c r="AV24568" s="10"/>
      <c r="AW24568" s="10"/>
      <c r="AX24568" s="10"/>
      <c r="AY24568" s="10"/>
      <c r="AZ24568" s="10"/>
      <c r="BA24568" s="10"/>
      <c r="BB24568" s="10"/>
      <c r="BC24568" s="10"/>
      <c r="BD24568" s="10"/>
      <c r="BE24568" s="10"/>
      <c r="BF24568" s="10"/>
      <c r="BG24568" s="6"/>
    </row>
    <row r="24569" spans="34:59" x14ac:dyDescent="0.25">
      <c r="AH24569" s="6"/>
      <c r="AI24569" s="6"/>
      <c r="AJ24569" s="6"/>
      <c r="AK24569" s="6"/>
      <c r="AL24569" s="6"/>
      <c r="AM24569" s="6"/>
      <c r="AN24569" s="6"/>
      <c r="AO24569" s="6"/>
      <c r="AP24569" s="6"/>
      <c r="AQ24569" s="6"/>
      <c r="AR24569" s="6"/>
      <c r="AS24569" s="6"/>
      <c r="AT24569" s="6"/>
      <c r="AU24569" s="6"/>
      <c r="AV24569" s="6"/>
      <c r="AW24569" s="6"/>
      <c r="AX24569" s="6"/>
      <c r="AY24569" s="6"/>
      <c r="AZ24569" s="6"/>
      <c r="BA24569" s="6"/>
      <c r="BB24569" s="6"/>
      <c r="BC24569" s="6"/>
      <c r="BD24569" s="6"/>
      <c r="BE24569" s="6"/>
      <c r="BF24569" s="6"/>
      <c r="BG24569" s="10"/>
    </row>
    <row r="24570" spans="34:59" x14ac:dyDescent="0.25">
      <c r="AH24570" s="10"/>
      <c r="AI24570" s="6"/>
    </row>
    <row r="24571" spans="34:59" x14ac:dyDescent="0.25">
      <c r="AH24571" s="6"/>
      <c r="AI24571" s="6"/>
      <c r="AJ24571" s="6"/>
      <c r="AK24571" s="6"/>
      <c r="AL24571" s="6"/>
      <c r="AM24571" s="6"/>
      <c r="AN24571" s="6"/>
      <c r="AO24571" s="6"/>
      <c r="AP24571" s="6"/>
      <c r="AQ24571" s="6"/>
      <c r="AR24571" s="6"/>
      <c r="AS24571" s="6"/>
      <c r="AT24571" s="6"/>
      <c r="AU24571" s="6"/>
      <c r="AV24571" s="6"/>
      <c r="AW24571" s="6"/>
      <c r="AX24571" s="6"/>
      <c r="AY24571" s="6"/>
      <c r="AZ24571" s="6"/>
      <c r="BA24571" s="6"/>
      <c r="BB24571" s="6"/>
      <c r="BC24571" s="6"/>
      <c r="BD24571" s="6"/>
      <c r="BE24571" s="6"/>
      <c r="BF24571" s="6"/>
      <c r="BG24571" s="6"/>
    </row>
    <row r="24572" spans="34:59" x14ac:dyDescent="0.25">
      <c r="AH24572" s="10"/>
      <c r="AI24572" s="6"/>
      <c r="AJ24572" s="10"/>
      <c r="AK24572" s="10"/>
      <c r="AL24572" s="10"/>
      <c r="AM24572" s="10"/>
      <c r="AN24572" s="10"/>
      <c r="AO24572" s="10"/>
      <c r="AP24572" s="10"/>
      <c r="AQ24572" s="10"/>
      <c r="AR24572" s="10"/>
      <c r="AS24572" s="10"/>
      <c r="AT24572" s="10"/>
      <c r="AU24572" s="10"/>
      <c r="AV24572" s="10"/>
      <c r="AW24572" s="10"/>
      <c r="AX24572" s="10"/>
      <c r="AY24572" s="10"/>
      <c r="AZ24572" s="10"/>
      <c r="BA24572" s="10"/>
      <c r="BB24572" s="10"/>
      <c r="BC24572" s="10"/>
      <c r="BD24572" s="10"/>
      <c r="BE24572" s="10"/>
      <c r="BF24572" s="10"/>
      <c r="BG24572" s="6"/>
    </row>
    <row r="24573" spans="34:59" x14ac:dyDescent="0.25">
      <c r="AH24573" s="6"/>
      <c r="AI24573" s="6"/>
      <c r="AJ24573" s="6"/>
      <c r="AK24573" s="6"/>
      <c r="AL24573" s="6"/>
      <c r="AM24573" s="6"/>
      <c r="AN24573" s="6"/>
      <c r="AO24573" s="6"/>
      <c r="AP24573" s="6"/>
      <c r="AQ24573" s="6"/>
      <c r="AR24573" s="6"/>
      <c r="AS24573" s="6"/>
      <c r="AT24573" s="6"/>
      <c r="AU24573" s="6"/>
      <c r="AV24573" s="6"/>
      <c r="AW24573" s="6"/>
      <c r="AX24573" s="6"/>
      <c r="AY24573" s="6"/>
      <c r="AZ24573" s="6"/>
      <c r="BA24573" s="6"/>
      <c r="BB24573" s="6"/>
      <c r="BC24573" s="6"/>
      <c r="BD24573" s="6"/>
      <c r="BE24573" s="6"/>
      <c r="BF24573" s="6"/>
      <c r="BG24573" s="10"/>
    </row>
    <row r="24574" spans="34:59" x14ac:dyDescent="0.25">
      <c r="AH24574" s="10"/>
      <c r="AI24574" s="6"/>
    </row>
    <row r="24575" spans="34:59" x14ac:dyDescent="0.25">
      <c r="AH24575" s="6"/>
      <c r="AI24575" s="6"/>
      <c r="AJ24575" s="6"/>
      <c r="AK24575" s="6"/>
      <c r="AL24575" s="6"/>
      <c r="AM24575" s="6"/>
      <c r="AN24575" s="6"/>
      <c r="AO24575" s="6"/>
      <c r="AP24575" s="6"/>
      <c r="AQ24575" s="6"/>
      <c r="AR24575" s="6"/>
      <c r="AS24575" s="6"/>
      <c r="AT24575" s="6"/>
      <c r="AU24575" s="6"/>
      <c r="AV24575" s="6"/>
      <c r="AW24575" s="6"/>
      <c r="AX24575" s="6"/>
      <c r="AY24575" s="6"/>
      <c r="AZ24575" s="6"/>
      <c r="BA24575" s="6"/>
      <c r="BB24575" s="6"/>
      <c r="BC24575" s="6"/>
      <c r="BD24575" s="6"/>
      <c r="BE24575" s="6"/>
      <c r="BF24575" s="6"/>
      <c r="BG24575" s="6"/>
    </row>
    <row r="24576" spans="34:59" x14ac:dyDescent="0.25">
      <c r="AH24576" s="10"/>
      <c r="AI24576" s="6"/>
      <c r="AJ24576" s="10"/>
      <c r="AK24576" s="10"/>
      <c r="AL24576" s="10"/>
      <c r="AM24576" s="10"/>
      <c r="AN24576" s="10"/>
      <c r="AO24576" s="10"/>
      <c r="AP24576" s="10"/>
      <c r="AQ24576" s="10"/>
      <c r="AR24576" s="10"/>
      <c r="AS24576" s="10"/>
      <c r="AT24576" s="10"/>
      <c r="AU24576" s="10"/>
      <c r="AV24576" s="10"/>
      <c r="AW24576" s="10"/>
      <c r="AX24576" s="10"/>
      <c r="AY24576" s="10"/>
      <c r="AZ24576" s="10"/>
      <c r="BA24576" s="10"/>
      <c r="BB24576" s="10"/>
      <c r="BC24576" s="10"/>
      <c r="BD24576" s="10"/>
      <c r="BE24576" s="10"/>
      <c r="BF24576" s="10"/>
      <c r="BG24576" s="6"/>
    </row>
    <row r="24577" spans="34:59" x14ac:dyDescent="0.25">
      <c r="AH24577" s="6"/>
      <c r="AI24577" s="6"/>
      <c r="AJ24577" s="6"/>
      <c r="AK24577" s="6"/>
      <c r="AL24577" s="6"/>
      <c r="AM24577" s="6"/>
      <c r="AN24577" s="6"/>
      <c r="AO24577" s="6"/>
      <c r="AP24577" s="6"/>
      <c r="AQ24577" s="6"/>
      <c r="AR24577" s="6"/>
      <c r="AS24577" s="6"/>
      <c r="AT24577" s="6"/>
      <c r="AU24577" s="6"/>
      <c r="AV24577" s="6"/>
      <c r="AW24577" s="6"/>
      <c r="AX24577" s="6"/>
      <c r="AY24577" s="6"/>
      <c r="AZ24577" s="6"/>
      <c r="BA24577" s="6"/>
      <c r="BB24577" s="6"/>
      <c r="BC24577" s="6"/>
      <c r="BD24577" s="6"/>
      <c r="BE24577" s="6"/>
      <c r="BF24577" s="6"/>
      <c r="BG24577" s="10"/>
    </row>
    <row r="24578" spans="34:59" x14ac:dyDescent="0.25">
      <c r="AH24578" s="10"/>
      <c r="AI24578" s="6"/>
    </row>
    <row r="24579" spans="34:59" x14ac:dyDescent="0.25">
      <c r="AH24579" s="6"/>
      <c r="AI24579" s="6"/>
      <c r="AJ24579" s="6"/>
      <c r="AK24579" s="6"/>
      <c r="AL24579" s="6"/>
      <c r="AM24579" s="6"/>
      <c r="AN24579" s="6"/>
      <c r="AO24579" s="6"/>
      <c r="AP24579" s="6"/>
      <c r="AQ24579" s="6"/>
      <c r="AR24579" s="6"/>
      <c r="AS24579" s="6"/>
      <c r="AT24579" s="6"/>
      <c r="AU24579" s="6"/>
      <c r="AV24579" s="6"/>
      <c r="AW24579" s="6"/>
      <c r="AX24579" s="6"/>
      <c r="AY24579" s="6"/>
      <c r="AZ24579" s="6"/>
      <c r="BA24579" s="6"/>
      <c r="BB24579" s="6"/>
      <c r="BC24579" s="6"/>
      <c r="BD24579" s="6"/>
      <c r="BE24579" s="6"/>
      <c r="BF24579" s="6"/>
      <c r="BG24579" s="6"/>
    </row>
    <row r="24580" spans="34:59" x14ac:dyDescent="0.25">
      <c r="AH24580" s="10"/>
      <c r="AI24580" s="6"/>
      <c r="AJ24580" s="10"/>
      <c r="AK24580" s="10"/>
      <c r="AL24580" s="10"/>
      <c r="AM24580" s="10"/>
      <c r="AN24580" s="10"/>
      <c r="AO24580" s="10"/>
      <c r="AP24580" s="10"/>
      <c r="AQ24580" s="10"/>
      <c r="AR24580" s="10"/>
      <c r="AS24580" s="10"/>
      <c r="AT24580" s="10"/>
      <c r="AU24580" s="10"/>
      <c r="AV24580" s="10"/>
      <c r="AW24580" s="10"/>
      <c r="AX24580" s="10"/>
      <c r="AY24580" s="10"/>
      <c r="AZ24580" s="10"/>
      <c r="BA24580" s="10"/>
      <c r="BB24580" s="10"/>
      <c r="BC24580" s="10"/>
      <c r="BD24580" s="10"/>
      <c r="BE24580" s="10"/>
      <c r="BF24580" s="10"/>
      <c r="BG24580" s="6"/>
    </row>
    <row r="24582" spans="34:59" x14ac:dyDescent="0.25">
      <c r="AH24582" s="10"/>
      <c r="AI24582" s="6"/>
    </row>
    <row r="24583" spans="34:59" x14ac:dyDescent="0.25">
      <c r="AH24583" s="6"/>
      <c r="AI24583" s="6"/>
      <c r="AJ24583" s="6"/>
      <c r="AK24583" s="6"/>
      <c r="AL24583" s="6"/>
      <c r="AM24583" s="6"/>
      <c r="AN24583" s="6"/>
      <c r="AO24583" s="6"/>
      <c r="AP24583" s="6"/>
      <c r="AQ24583" s="6"/>
      <c r="AR24583" s="6"/>
      <c r="AS24583" s="6"/>
      <c r="AT24583" s="6"/>
      <c r="AU24583" s="6"/>
      <c r="AV24583" s="6"/>
      <c r="AW24583" s="6"/>
      <c r="AX24583" s="6"/>
      <c r="AY24583" s="6"/>
      <c r="AZ24583" s="6"/>
      <c r="BA24583" s="6"/>
      <c r="BB24583" s="6"/>
      <c r="BC24583" s="6"/>
      <c r="BD24583" s="6"/>
      <c r="BE24583" s="6"/>
      <c r="BF24583" s="6"/>
      <c r="BG24583" s="6"/>
    </row>
    <row r="24584" spans="34:59" x14ac:dyDescent="0.25">
      <c r="AH24584" s="10"/>
      <c r="AI24584" s="6"/>
      <c r="AJ24584" s="10"/>
      <c r="AK24584" s="10"/>
      <c r="AL24584" s="10"/>
      <c r="AM24584" s="10"/>
      <c r="AN24584" s="10"/>
      <c r="AO24584" s="10"/>
      <c r="AP24584" s="10"/>
      <c r="AQ24584" s="10"/>
      <c r="AR24584" s="10"/>
      <c r="AS24584" s="10"/>
      <c r="AT24584" s="10"/>
      <c r="AU24584" s="10"/>
      <c r="AV24584" s="10"/>
      <c r="AW24584" s="10"/>
      <c r="AX24584" s="10"/>
      <c r="AY24584" s="10"/>
      <c r="AZ24584" s="10"/>
      <c r="BA24584" s="10"/>
      <c r="BB24584" s="10"/>
      <c r="BC24584" s="10"/>
      <c r="BD24584" s="10"/>
      <c r="BE24584" s="10"/>
      <c r="BF24584" s="10"/>
      <c r="BG24584" s="6"/>
    </row>
    <row r="24585" spans="34:59" x14ac:dyDescent="0.25">
      <c r="AH24585" s="6"/>
      <c r="AI24585" s="6"/>
      <c r="AJ24585" s="6"/>
      <c r="AK24585" s="6"/>
      <c r="AL24585" s="6"/>
      <c r="AM24585" s="6"/>
      <c r="AN24585" s="6"/>
      <c r="AO24585" s="6"/>
      <c r="AP24585" s="6"/>
      <c r="AQ24585" s="6"/>
      <c r="AR24585" s="6"/>
      <c r="AS24585" s="6"/>
      <c r="AT24585" s="6"/>
      <c r="AU24585" s="6"/>
      <c r="AV24585" s="6"/>
      <c r="AW24585" s="6"/>
      <c r="AX24585" s="6"/>
      <c r="AY24585" s="6"/>
      <c r="AZ24585" s="6"/>
      <c r="BA24585" s="6"/>
      <c r="BB24585" s="6"/>
      <c r="BC24585" s="6"/>
      <c r="BD24585" s="6"/>
      <c r="BE24585" s="6"/>
      <c r="BF24585" s="6"/>
      <c r="BG24585" s="10"/>
    </row>
    <row r="24586" spans="34:59" x14ac:dyDescent="0.25">
      <c r="AH24586" s="10"/>
      <c r="AI24586" s="6"/>
    </row>
    <row r="24587" spans="34:59" x14ac:dyDescent="0.25">
      <c r="AH24587" s="6"/>
      <c r="AI24587" s="6"/>
      <c r="AJ24587" s="6"/>
      <c r="AK24587" s="6"/>
      <c r="AL24587" s="6"/>
      <c r="AM24587" s="6"/>
      <c r="AN24587" s="6"/>
      <c r="AO24587" s="6"/>
      <c r="AP24587" s="6"/>
      <c r="AQ24587" s="6"/>
      <c r="AR24587" s="6"/>
      <c r="AS24587" s="6"/>
      <c r="AT24587" s="6"/>
      <c r="AU24587" s="6"/>
      <c r="AV24587" s="6"/>
      <c r="AW24587" s="6"/>
      <c r="AX24587" s="6"/>
      <c r="AY24587" s="6"/>
      <c r="AZ24587" s="6"/>
      <c r="BA24587" s="6"/>
      <c r="BB24587" s="6"/>
      <c r="BC24587" s="6"/>
      <c r="BD24587" s="6"/>
      <c r="BE24587" s="6"/>
      <c r="BF24587" s="6"/>
      <c r="BG24587" s="6"/>
    </row>
    <row r="24588" spans="34:59" x14ac:dyDescent="0.25">
      <c r="AH24588" s="10"/>
      <c r="AI24588" s="6"/>
      <c r="AJ24588" s="10"/>
      <c r="AK24588" s="10"/>
      <c r="AL24588" s="10"/>
      <c r="AM24588" s="10"/>
      <c r="AN24588" s="10"/>
      <c r="AO24588" s="10"/>
      <c r="AP24588" s="10"/>
      <c r="AQ24588" s="10"/>
      <c r="AR24588" s="10"/>
      <c r="AS24588" s="10"/>
      <c r="AT24588" s="10"/>
      <c r="AU24588" s="10"/>
      <c r="AV24588" s="10"/>
      <c r="AW24588" s="10"/>
      <c r="AX24588" s="10"/>
      <c r="AY24588" s="10"/>
      <c r="AZ24588" s="10"/>
      <c r="BA24588" s="10"/>
      <c r="BB24588" s="10"/>
      <c r="BC24588" s="10"/>
      <c r="BD24588" s="10"/>
      <c r="BE24588" s="10"/>
      <c r="BF24588" s="10"/>
      <c r="BG24588" s="6"/>
    </row>
    <row r="24589" spans="34:59" x14ac:dyDescent="0.25">
      <c r="AH24589" s="6"/>
      <c r="AI24589" s="6"/>
      <c r="AJ24589" s="6"/>
      <c r="AK24589" s="6"/>
      <c r="AL24589" s="6"/>
      <c r="AM24589" s="6"/>
      <c r="AN24589" s="6"/>
      <c r="AO24589" s="6"/>
      <c r="AP24589" s="6"/>
      <c r="AQ24589" s="6"/>
      <c r="AR24589" s="6"/>
      <c r="AS24589" s="6"/>
      <c r="AT24589" s="6"/>
      <c r="AU24589" s="6"/>
      <c r="AV24589" s="6"/>
      <c r="AW24589" s="6"/>
      <c r="AX24589" s="6"/>
      <c r="AY24589" s="6"/>
      <c r="AZ24589" s="6"/>
      <c r="BA24589" s="6"/>
      <c r="BB24589" s="6"/>
      <c r="BC24589" s="6"/>
      <c r="BD24589" s="6"/>
      <c r="BE24589" s="6"/>
      <c r="BF24589" s="6"/>
      <c r="BG24589" s="10"/>
    </row>
    <row r="24590" spans="34:59" x14ac:dyDescent="0.25">
      <c r="AH24590" s="10"/>
      <c r="AI24590" s="6"/>
    </row>
    <row r="24591" spans="34:59" x14ac:dyDescent="0.25">
      <c r="AH24591" s="6"/>
      <c r="AI24591" s="6"/>
      <c r="AJ24591" s="6"/>
      <c r="AK24591" s="6"/>
      <c r="AL24591" s="6"/>
      <c r="AM24591" s="6"/>
      <c r="AN24591" s="6"/>
      <c r="AO24591" s="6"/>
      <c r="AP24591" s="6"/>
      <c r="AQ24591" s="6"/>
      <c r="AR24591" s="6"/>
      <c r="AS24591" s="6"/>
      <c r="AT24591" s="6"/>
      <c r="AU24591" s="6"/>
      <c r="AV24591" s="6"/>
      <c r="AW24591" s="6"/>
      <c r="AX24591" s="6"/>
      <c r="AY24591" s="6"/>
      <c r="AZ24591" s="6"/>
      <c r="BA24591" s="6"/>
      <c r="BB24591" s="6"/>
      <c r="BC24591" s="6"/>
      <c r="BD24591" s="6"/>
      <c r="BE24591" s="6"/>
      <c r="BF24591" s="6"/>
      <c r="BG24591" s="6"/>
    </row>
    <row r="24592" spans="34:59" x14ac:dyDescent="0.25">
      <c r="AH24592" s="10"/>
      <c r="AI24592" s="6"/>
      <c r="AJ24592" s="10"/>
      <c r="AK24592" s="10"/>
      <c r="AL24592" s="10"/>
      <c r="AM24592" s="10"/>
      <c r="AN24592" s="10"/>
      <c r="AO24592" s="10"/>
      <c r="AP24592" s="10"/>
      <c r="AQ24592" s="10"/>
      <c r="AR24592" s="10"/>
      <c r="AS24592" s="10"/>
      <c r="AT24592" s="10"/>
      <c r="AU24592" s="10"/>
      <c r="AV24592" s="10"/>
      <c r="AW24592" s="10"/>
      <c r="AX24592" s="10"/>
      <c r="AY24592" s="10"/>
      <c r="AZ24592" s="10"/>
      <c r="BA24592" s="10"/>
      <c r="BB24592" s="10"/>
      <c r="BC24592" s="10"/>
      <c r="BD24592" s="10"/>
      <c r="BE24592" s="10"/>
      <c r="BF24592" s="10"/>
      <c r="BG24592" s="6"/>
    </row>
    <row r="24593" spans="34:59" x14ac:dyDescent="0.25">
      <c r="AH24593" s="6"/>
      <c r="AI24593" s="6"/>
      <c r="AJ24593" s="6"/>
      <c r="AK24593" s="6"/>
      <c r="AL24593" s="6"/>
      <c r="AM24593" s="6"/>
      <c r="AN24593" s="6"/>
      <c r="AO24593" s="6"/>
      <c r="AP24593" s="6"/>
      <c r="AQ24593" s="6"/>
      <c r="AR24593" s="6"/>
      <c r="AS24593" s="6"/>
      <c r="AT24593" s="6"/>
      <c r="AU24593" s="6"/>
      <c r="AV24593" s="6"/>
      <c r="AW24593" s="6"/>
      <c r="AX24593" s="6"/>
      <c r="AY24593" s="6"/>
      <c r="AZ24593" s="6"/>
      <c r="BA24593" s="6"/>
      <c r="BB24593" s="6"/>
      <c r="BC24593" s="6"/>
      <c r="BD24593" s="6"/>
      <c r="BE24593" s="6"/>
      <c r="BF24593" s="6"/>
      <c r="BG24593" s="10"/>
    </row>
    <row r="24594" spans="34:59" x14ac:dyDescent="0.25">
      <c r="AH24594" s="10"/>
      <c r="AI24594" s="6"/>
    </row>
    <row r="24595" spans="34:59" x14ac:dyDescent="0.25">
      <c r="AH24595" s="6"/>
      <c r="AI24595" s="6"/>
      <c r="AJ24595" s="6"/>
      <c r="AK24595" s="6"/>
      <c r="AL24595" s="6"/>
      <c r="AM24595" s="6"/>
      <c r="AN24595" s="6"/>
      <c r="AO24595" s="6"/>
      <c r="AP24595" s="6"/>
      <c r="AQ24595" s="6"/>
      <c r="AR24595" s="6"/>
      <c r="AS24595" s="6"/>
      <c r="AT24595" s="6"/>
      <c r="AU24595" s="6"/>
      <c r="AV24595" s="6"/>
      <c r="AW24595" s="6"/>
      <c r="AX24595" s="6"/>
      <c r="AY24595" s="6"/>
      <c r="AZ24595" s="6"/>
      <c r="BA24595" s="6"/>
      <c r="BB24595" s="6"/>
      <c r="BC24595" s="6"/>
      <c r="BD24595" s="6"/>
      <c r="BE24595" s="6"/>
      <c r="BF24595" s="6"/>
      <c r="BG24595" s="6"/>
    </row>
    <row r="24596" spans="34:59" x14ac:dyDescent="0.25">
      <c r="AH24596" s="10"/>
      <c r="AI24596" s="6"/>
      <c r="AJ24596" s="10"/>
      <c r="AK24596" s="10"/>
      <c r="AL24596" s="10"/>
      <c r="AM24596" s="10"/>
      <c r="AN24596" s="10"/>
      <c r="AO24596" s="10"/>
      <c r="AP24596" s="10"/>
      <c r="AQ24596" s="10"/>
      <c r="AR24596" s="10"/>
      <c r="AS24596" s="10"/>
      <c r="AT24596" s="10"/>
      <c r="AU24596" s="10"/>
      <c r="AV24596" s="10"/>
      <c r="AW24596" s="10"/>
      <c r="AX24596" s="10"/>
      <c r="AY24596" s="10"/>
      <c r="AZ24596" s="10"/>
      <c r="BA24596" s="10"/>
      <c r="BB24596" s="10"/>
      <c r="BC24596" s="10"/>
      <c r="BD24596" s="10"/>
      <c r="BE24596" s="10"/>
      <c r="BF24596" s="10"/>
      <c r="BG24596" s="6"/>
    </row>
    <row r="24598" spans="34:59" x14ac:dyDescent="0.25">
      <c r="AH24598" s="10"/>
      <c r="AI24598" s="6"/>
    </row>
    <row r="24599" spans="34:59" x14ac:dyDescent="0.25">
      <c r="AH24599" s="6"/>
      <c r="AI24599" s="6"/>
      <c r="AJ24599" s="6"/>
      <c r="AK24599" s="6"/>
      <c r="AL24599" s="6"/>
      <c r="AM24599" s="6"/>
      <c r="AN24599" s="6"/>
      <c r="AO24599" s="6"/>
      <c r="AP24599" s="6"/>
      <c r="AQ24599" s="6"/>
      <c r="AR24599" s="6"/>
      <c r="AS24599" s="6"/>
      <c r="AT24599" s="6"/>
      <c r="AU24599" s="6"/>
      <c r="AV24599" s="6"/>
      <c r="AW24599" s="6"/>
      <c r="AX24599" s="6"/>
      <c r="AY24599" s="6"/>
      <c r="AZ24599" s="6"/>
      <c r="BA24599" s="6"/>
      <c r="BB24599" s="6"/>
      <c r="BC24599" s="6"/>
      <c r="BD24599" s="6"/>
      <c r="BE24599" s="6"/>
      <c r="BF24599" s="6"/>
      <c r="BG24599" s="6"/>
    </row>
    <row r="24600" spans="34:59" x14ac:dyDescent="0.25">
      <c r="AH24600" s="10"/>
      <c r="AI24600" s="6"/>
      <c r="AJ24600" s="10"/>
      <c r="AK24600" s="10"/>
      <c r="AL24600" s="10"/>
      <c r="AM24600" s="10"/>
      <c r="AN24600" s="10"/>
      <c r="AO24600" s="10"/>
      <c r="AP24600" s="10"/>
      <c r="AQ24600" s="10"/>
      <c r="AR24600" s="10"/>
      <c r="AS24600" s="10"/>
      <c r="AT24600" s="10"/>
      <c r="AU24600" s="10"/>
      <c r="AV24600" s="10"/>
      <c r="AW24600" s="10"/>
      <c r="AX24600" s="10"/>
      <c r="AY24600" s="10"/>
      <c r="AZ24600" s="10"/>
      <c r="BA24600" s="10"/>
      <c r="BB24600" s="10"/>
      <c r="BC24600" s="10"/>
      <c r="BD24600" s="10"/>
      <c r="BE24600" s="10"/>
      <c r="BF24600" s="10"/>
      <c r="BG24600" s="6"/>
    </row>
    <row r="24601" spans="34:59" x14ac:dyDescent="0.25">
      <c r="AH24601" s="6"/>
      <c r="AI24601" s="6"/>
      <c r="AJ24601" s="6"/>
      <c r="AK24601" s="6"/>
      <c r="AL24601" s="6"/>
      <c r="AM24601" s="6"/>
      <c r="AN24601" s="6"/>
      <c r="AO24601" s="6"/>
      <c r="AP24601" s="6"/>
      <c r="AQ24601" s="6"/>
      <c r="AR24601" s="6"/>
      <c r="AS24601" s="6"/>
      <c r="AT24601" s="6"/>
      <c r="AU24601" s="6"/>
      <c r="AV24601" s="6"/>
      <c r="AW24601" s="6"/>
      <c r="AX24601" s="6"/>
      <c r="AY24601" s="6"/>
      <c r="AZ24601" s="6"/>
      <c r="BA24601" s="6"/>
      <c r="BB24601" s="6"/>
      <c r="BC24601" s="6"/>
      <c r="BD24601" s="6"/>
      <c r="BE24601" s="6"/>
      <c r="BF24601" s="6"/>
      <c r="BG24601" s="10"/>
    </row>
    <row r="24602" spans="34:59" x14ac:dyDescent="0.25">
      <c r="AH24602" s="10"/>
      <c r="AI24602" s="6"/>
    </row>
    <row r="24603" spans="34:59" x14ac:dyDescent="0.25">
      <c r="AH24603" s="6"/>
      <c r="AI24603" s="6"/>
      <c r="AJ24603" s="6"/>
      <c r="AK24603" s="6"/>
      <c r="AL24603" s="6"/>
      <c r="AM24603" s="6"/>
      <c r="AN24603" s="6"/>
      <c r="AO24603" s="6"/>
      <c r="AP24603" s="6"/>
      <c r="AQ24603" s="6"/>
      <c r="AR24603" s="6"/>
      <c r="AS24603" s="6"/>
      <c r="AT24603" s="6"/>
      <c r="AU24603" s="6"/>
      <c r="AV24603" s="6"/>
      <c r="AW24603" s="6"/>
      <c r="AX24603" s="6"/>
      <c r="AY24603" s="6"/>
      <c r="AZ24603" s="6"/>
      <c r="BA24603" s="6"/>
      <c r="BB24603" s="6"/>
      <c r="BC24603" s="6"/>
      <c r="BD24603" s="6"/>
      <c r="BE24603" s="6"/>
      <c r="BF24603" s="6"/>
      <c r="BG24603" s="6"/>
    </row>
    <row r="24604" spans="34:59" x14ac:dyDescent="0.25">
      <c r="AH24604" s="10"/>
      <c r="AI24604" s="6"/>
      <c r="AJ24604" s="10"/>
      <c r="AK24604" s="10"/>
      <c r="AL24604" s="10"/>
      <c r="AM24604" s="10"/>
      <c r="AN24604" s="10"/>
      <c r="AO24604" s="10"/>
      <c r="AP24604" s="10"/>
      <c r="AQ24604" s="10"/>
      <c r="AR24604" s="10"/>
      <c r="AS24604" s="10"/>
      <c r="AT24604" s="10"/>
      <c r="AU24604" s="10"/>
      <c r="AV24604" s="10"/>
      <c r="AW24604" s="10"/>
      <c r="AX24604" s="10"/>
      <c r="AY24604" s="10"/>
      <c r="AZ24604" s="10"/>
      <c r="BA24604" s="10"/>
      <c r="BB24604" s="10"/>
      <c r="BC24604" s="10"/>
      <c r="BD24604" s="10"/>
      <c r="BE24604" s="10"/>
      <c r="BF24604" s="10"/>
      <c r="BG24604" s="6"/>
    </row>
    <row r="24605" spans="34:59" x14ac:dyDescent="0.25">
      <c r="AH24605" s="6"/>
      <c r="AI24605" s="6"/>
      <c r="AJ24605" s="6"/>
      <c r="AK24605" s="6"/>
      <c r="AL24605" s="6"/>
      <c r="AM24605" s="6"/>
      <c r="AN24605" s="6"/>
      <c r="AO24605" s="6"/>
      <c r="AP24605" s="6"/>
      <c r="AQ24605" s="6"/>
      <c r="AR24605" s="6"/>
      <c r="AS24605" s="6"/>
      <c r="AT24605" s="6"/>
      <c r="AU24605" s="6"/>
      <c r="AV24605" s="6"/>
      <c r="AW24605" s="6"/>
      <c r="AX24605" s="6"/>
      <c r="AY24605" s="6"/>
      <c r="AZ24605" s="6"/>
      <c r="BA24605" s="6"/>
      <c r="BB24605" s="6"/>
      <c r="BC24605" s="6"/>
      <c r="BD24605" s="6"/>
      <c r="BE24605" s="6"/>
      <c r="BF24605" s="6"/>
      <c r="BG24605" s="10"/>
    </row>
    <row r="24606" spans="34:59" x14ac:dyDescent="0.25">
      <c r="AH24606" s="10"/>
      <c r="AI24606" s="6"/>
    </row>
    <row r="24607" spans="34:59" x14ac:dyDescent="0.25">
      <c r="AH24607" s="6"/>
      <c r="AI24607" s="6"/>
      <c r="AJ24607" s="6"/>
      <c r="AK24607" s="6"/>
      <c r="AL24607" s="6"/>
      <c r="AM24607" s="6"/>
      <c r="AN24607" s="6"/>
      <c r="AO24607" s="6"/>
      <c r="AP24607" s="6"/>
      <c r="AQ24607" s="6"/>
      <c r="AR24607" s="6"/>
      <c r="AS24607" s="6"/>
      <c r="AT24607" s="6"/>
      <c r="AU24607" s="6"/>
      <c r="AV24607" s="6"/>
      <c r="AW24607" s="6"/>
      <c r="AX24607" s="6"/>
      <c r="AY24607" s="6"/>
      <c r="AZ24607" s="6"/>
      <c r="BA24607" s="6"/>
      <c r="BB24607" s="6"/>
      <c r="BC24607" s="6"/>
      <c r="BD24607" s="6"/>
      <c r="BE24607" s="6"/>
      <c r="BF24607" s="6"/>
      <c r="BG24607" s="6"/>
    </row>
    <row r="24608" spans="34:59" x14ac:dyDescent="0.25">
      <c r="AH24608" s="10"/>
      <c r="AI24608" s="6"/>
      <c r="AJ24608" s="10"/>
      <c r="AK24608" s="10"/>
      <c r="AL24608" s="10"/>
      <c r="AM24608" s="10"/>
      <c r="AN24608" s="10"/>
      <c r="AO24608" s="10"/>
      <c r="AP24608" s="10"/>
      <c r="AQ24608" s="10"/>
      <c r="AR24608" s="10"/>
      <c r="AS24608" s="10"/>
      <c r="AT24608" s="10"/>
      <c r="AU24608" s="10"/>
      <c r="AV24608" s="10"/>
      <c r="AW24608" s="10"/>
      <c r="AX24608" s="10"/>
      <c r="AY24608" s="10"/>
      <c r="AZ24608" s="10"/>
      <c r="BA24608" s="10"/>
      <c r="BB24608" s="10"/>
      <c r="BC24608" s="10"/>
      <c r="BD24608" s="10"/>
      <c r="BE24608" s="10"/>
      <c r="BF24608" s="10"/>
      <c r="BG24608" s="6"/>
    </row>
    <row r="24609" spans="34:59" x14ac:dyDescent="0.25">
      <c r="AH24609" s="6"/>
      <c r="AI24609" s="6"/>
      <c r="AJ24609" s="6"/>
      <c r="AK24609" s="6"/>
      <c r="AL24609" s="6"/>
      <c r="AM24609" s="6"/>
      <c r="AN24609" s="6"/>
      <c r="AO24609" s="6"/>
      <c r="AP24609" s="6"/>
      <c r="AQ24609" s="6"/>
      <c r="AR24609" s="6"/>
      <c r="AS24609" s="6"/>
      <c r="AT24609" s="6"/>
      <c r="AU24609" s="6"/>
      <c r="AV24609" s="6"/>
      <c r="AW24609" s="6"/>
      <c r="AX24609" s="6"/>
      <c r="AY24609" s="6"/>
      <c r="AZ24609" s="6"/>
      <c r="BA24609" s="6"/>
      <c r="BB24609" s="6"/>
      <c r="BC24609" s="6"/>
      <c r="BD24609" s="6"/>
      <c r="BE24609" s="6"/>
      <c r="BF24609" s="6"/>
      <c r="BG24609" s="10"/>
    </row>
    <row r="24610" spans="34:59" x14ac:dyDescent="0.25">
      <c r="AH24610" s="10"/>
      <c r="AI24610" s="6"/>
    </row>
    <row r="24611" spans="34:59" x14ac:dyDescent="0.25">
      <c r="AH24611" s="6"/>
      <c r="AI24611" s="6"/>
      <c r="AJ24611" s="6"/>
      <c r="AK24611" s="6"/>
      <c r="AL24611" s="6"/>
      <c r="AM24611" s="6"/>
      <c r="AN24611" s="6"/>
      <c r="AO24611" s="6"/>
      <c r="AP24611" s="6"/>
      <c r="AQ24611" s="6"/>
      <c r="AR24611" s="6"/>
      <c r="AS24611" s="6"/>
      <c r="AT24611" s="6"/>
      <c r="AU24611" s="6"/>
      <c r="AV24611" s="6"/>
      <c r="AW24611" s="6"/>
      <c r="AX24611" s="6"/>
      <c r="AY24611" s="6"/>
      <c r="AZ24611" s="6"/>
      <c r="BA24611" s="6"/>
      <c r="BB24611" s="6"/>
      <c r="BC24611" s="6"/>
      <c r="BD24611" s="6"/>
      <c r="BE24611" s="6"/>
      <c r="BF24611" s="6"/>
      <c r="BG24611" s="6"/>
    </row>
    <row r="24612" spans="34:59" x14ac:dyDescent="0.25">
      <c r="AH24612" s="10"/>
      <c r="AI24612" s="6"/>
      <c r="AJ24612" s="10"/>
      <c r="AK24612" s="10"/>
      <c r="AL24612" s="10"/>
      <c r="AM24612" s="10"/>
      <c r="AN24612" s="10"/>
      <c r="AO24612" s="10"/>
      <c r="AP24612" s="10"/>
      <c r="AQ24612" s="10"/>
      <c r="AR24612" s="10"/>
      <c r="AS24612" s="10"/>
      <c r="AT24612" s="10"/>
      <c r="AU24612" s="10"/>
      <c r="AV24612" s="10"/>
      <c r="AW24612" s="10"/>
      <c r="AX24612" s="10"/>
      <c r="AY24612" s="10"/>
      <c r="AZ24612" s="10"/>
      <c r="BA24612" s="10"/>
      <c r="BB24612" s="10"/>
      <c r="BC24612" s="10"/>
      <c r="BD24612" s="10"/>
      <c r="BE24612" s="10"/>
      <c r="BF24612" s="10"/>
      <c r="BG24612" s="6"/>
    </row>
    <row r="24614" spans="34:59" x14ac:dyDescent="0.25">
      <c r="AH24614" s="10"/>
      <c r="AI24614" s="6"/>
    </row>
    <row r="24615" spans="34:59" x14ac:dyDescent="0.25">
      <c r="AH24615" s="6"/>
      <c r="AI24615" s="6"/>
      <c r="AJ24615" s="6"/>
      <c r="AK24615" s="6"/>
      <c r="AL24615" s="6"/>
      <c r="AM24615" s="6"/>
      <c r="AN24615" s="6"/>
      <c r="AO24615" s="6"/>
      <c r="AP24615" s="6"/>
      <c r="AQ24615" s="6"/>
      <c r="AR24615" s="6"/>
      <c r="AS24615" s="6"/>
      <c r="AT24615" s="6"/>
      <c r="AU24615" s="6"/>
      <c r="AV24615" s="6"/>
      <c r="AW24615" s="6"/>
      <c r="AX24615" s="6"/>
      <c r="AY24615" s="6"/>
      <c r="AZ24615" s="6"/>
      <c r="BA24615" s="6"/>
      <c r="BB24615" s="6"/>
      <c r="BC24615" s="6"/>
      <c r="BD24615" s="6"/>
      <c r="BE24615" s="6"/>
      <c r="BF24615" s="6"/>
      <c r="BG24615" s="6"/>
    </row>
    <row r="24616" spans="34:59" x14ac:dyDescent="0.25">
      <c r="AH24616" s="10"/>
      <c r="AI24616" s="6"/>
      <c r="AJ24616" s="10"/>
      <c r="AK24616" s="10"/>
      <c r="AL24616" s="10"/>
      <c r="AM24616" s="10"/>
      <c r="AN24616" s="10"/>
      <c r="AO24616" s="10"/>
      <c r="AP24616" s="10"/>
      <c r="AQ24616" s="10"/>
      <c r="AR24616" s="10"/>
      <c r="AS24616" s="10"/>
      <c r="AT24616" s="10"/>
      <c r="AU24616" s="10"/>
      <c r="AV24616" s="10"/>
      <c r="AW24616" s="10"/>
      <c r="AX24616" s="10"/>
      <c r="AY24616" s="10"/>
      <c r="AZ24616" s="10"/>
      <c r="BA24616" s="10"/>
      <c r="BB24616" s="10"/>
      <c r="BC24616" s="10"/>
      <c r="BD24616" s="10"/>
      <c r="BE24616" s="10"/>
      <c r="BF24616" s="10"/>
      <c r="BG24616" s="6"/>
    </row>
    <row r="24617" spans="34:59" x14ac:dyDescent="0.25">
      <c r="AH24617" s="6"/>
      <c r="AI24617" s="6"/>
      <c r="AJ24617" s="6"/>
      <c r="AK24617" s="6"/>
      <c r="AL24617" s="6"/>
      <c r="AM24617" s="6"/>
      <c r="AN24617" s="6"/>
      <c r="AO24617" s="6"/>
      <c r="AP24617" s="6"/>
      <c r="AQ24617" s="6"/>
      <c r="AR24617" s="6"/>
      <c r="AS24617" s="6"/>
      <c r="AT24617" s="6"/>
      <c r="AU24617" s="6"/>
      <c r="AV24617" s="6"/>
      <c r="AW24617" s="6"/>
      <c r="AX24617" s="6"/>
      <c r="AY24617" s="6"/>
      <c r="AZ24617" s="6"/>
      <c r="BA24617" s="6"/>
      <c r="BB24617" s="6"/>
      <c r="BC24617" s="6"/>
      <c r="BD24617" s="6"/>
      <c r="BE24617" s="6"/>
      <c r="BF24617" s="6"/>
      <c r="BG24617" s="10"/>
    </row>
    <row r="24618" spans="34:59" x14ac:dyDescent="0.25">
      <c r="AH24618" s="10"/>
      <c r="AI24618" s="6"/>
    </row>
    <row r="24619" spans="34:59" x14ac:dyDescent="0.25">
      <c r="AH24619" s="6"/>
      <c r="AI24619" s="6"/>
      <c r="AJ24619" s="6"/>
      <c r="AK24619" s="6"/>
      <c r="AL24619" s="6"/>
      <c r="AM24619" s="6"/>
      <c r="AN24619" s="6"/>
      <c r="AO24619" s="6"/>
      <c r="AP24619" s="6"/>
      <c r="AQ24619" s="6"/>
      <c r="AR24619" s="6"/>
      <c r="AS24619" s="6"/>
      <c r="AT24619" s="6"/>
      <c r="AU24619" s="6"/>
      <c r="AV24619" s="6"/>
      <c r="AW24619" s="6"/>
      <c r="AX24619" s="6"/>
      <c r="AY24619" s="6"/>
      <c r="AZ24619" s="6"/>
      <c r="BA24619" s="6"/>
      <c r="BB24619" s="6"/>
      <c r="BC24619" s="6"/>
      <c r="BD24619" s="6"/>
      <c r="BE24619" s="6"/>
      <c r="BF24619" s="6"/>
      <c r="BG24619" s="6"/>
    </row>
    <row r="24620" spans="34:59" x14ac:dyDescent="0.25">
      <c r="AH24620" s="10"/>
      <c r="AI24620" s="6"/>
      <c r="AJ24620" s="10"/>
      <c r="AK24620" s="10"/>
      <c r="AL24620" s="10"/>
      <c r="AM24620" s="10"/>
      <c r="AN24620" s="10"/>
      <c r="AO24620" s="10"/>
      <c r="AP24620" s="10"/>
      <c r="AQ24620" s="10"/>
      <c r="AR24620" s="10"/>
      <c r="AS24620" s="10"/>
      <c r="AT24620" s="10"/>
      <c r="AU24620" s="10"/>
      <c r="AV24620" s="10"/>
      <c r="AW24620" s="10"/>
      <c r="AX24620" s="10"/>
      <c r="AY24620" s="10"/>
      <c r="AZ24620" s="10"/>
      <c r="BA24620" s="10"/>
      <c r="BB24620" s="10"/>
      <c r="BC24620" s="10"/>
      <c r="BD24620" s="10"/>
      <c r="BE24620" s="10"/>
      <c r="BF24620" s="10"/>
      <c r="BG24620" s="6"/>
    </row>
    <row r="24621" spans="34:59" x14ac:dyDescent="0.25">
      <c r="AH24621" s="6"/>
      <c r="AI24621" s="6"/>
      <c r="AJ24621" s="6"/>
      <c r="AK24621" s="6"/>
      <c r="AL24621" s="6"/>
      <c r="AM24621" s="6"/>
      <c r="AN24621" s="6"/>
      <c r="AO24621" s="6"/>
      <c r="AP24621" s="6"/>
      <c r="AQ24621" s="6"/>
      <c r="AR24621" s="6"/>
      <c r="AS24621" s="6"/>
      <c r="AT24621" s="6"/>
      <c r="AU24621" s="6"/>
      <c r="AV24621" s="6"/>
      <c r="AW24621" s="6"/>
      <c r="AX24621" s="6"/>
      <c r="AY24621" s="6"/>
      <c r="AZ24621" s="6"/>
      <c r="BA24621" s="6"/>
      <c r="BB24621" s="6"/>
      <c r="BC24621" s="6"/>
      <c r="BD24621" s="6"/>
      <c r="BE24621" s="6"/>
      <c r="BF24621" s="6"/>
      <c r="BG24621" s="10"/>
    </row>
    <row r="24622" spans="34:59" x14ac:dyDescent="0.25">
      <c r="AH24622" s="10"/>
      <c r="AI24622" s="6"/>
    </row>
    <row r="24623" spans="34:59" x14ac:dyDescent="0.25">
      <c r="AH24623" s="6"/>
      <c r="AI24623" s="6"/>
      <c r="AJ24623" s="6"/>
      <c r="AK24623" s="6"/>
      <c r="AL24623" s="6"/>
      <c r="AM24623" s="6"/>
      <c r="AN24623" s="6"/>
      <c r="AO24623" s="6"/>
      <c r="AP24623" s="6"/>
      <c r="AQ24623" s="6"/>
      <c r="AR24623" s="6"/>
      <c r="AS24623" s="6"/>
      <c r="AT24623" s="6"/>
      <c r="AU24623" s="6"/>
      <c r="AV24623" s="6"/>
      <c r="AW24623" s="6"/>
      <c r="AX24623" s="6"/>
      <c r="AY24623" s="6"/>
      <c r="AZ24623" s="6"/>
      <c r="BA24623" s="6"/>
      <c r="BB24623" s="6"/>
      <c r="BC24623" s="6"/>
      <c r="BD24623" s="6"/>
      <c r="BE24623" s="6"/>
      <c r="BF24623" s="6"/>
      <c r="BG24623" s="6"/>
    </row>
    <row r="24624" spans="34:59" x14ac:dyDescent="0.25">
      <c r="AH24624" s="10"/>
      <c r="AI24624" s="6"/>
      <c r="AJ24624" s="10"/>
      <c r="AK24624" s="10"/>
      <c r="AL24624" s="10"/>
      <c r="AM24624" s="10"/>
      <c r="AN24624" s="10"/>
      <c r="AO24624" s="10"/>
      <c r="AP24624" s="10"/>
      <c r="AQ24624" s="10"/>
      <c r="AR24624" s="10"/>
      <c r="AS24624" s="10"/>
      <c r="AT24624" s="10"/>
      <c r="AU24624" s="10"/>
      <c r="AV24624" s="10"/>
      <c r="AW24624" s="10"/>
      <c r="AX24624" s="10"/>
      <c r="AY24624" s="10"/>
      <c r="AZ24624" s="10"/>
      <c r="BA24624" s="10"/>
      <c r="BB24624" s="10"/>
      <c r="BC24624" s="10"/>
      <c r="BD24624" s="10"/>
      <c r="BE24624" s="10"/>
      <c r="BF24624" s="10"/>
      <c r="BG24624" s="6"/>
    </row>
    <row r="24625" spans="34:59" x14ac:dyDescent="0.25">
      <c r="AH24625" s="6"/>
      <c r="AI24625" s="6"/>
      <c r="AJ24625" s="6"/>
      <c r="AK24625" s="6"/>
      <c r="AL24625" s="6"/>
      <c r="AM24625" s="6"/>
      <c r="AN24625" s="6"/>
      <c r="AO24625" s="6"/>
      <c r="AP24625" s="6"/>
      <c r="AQ24625" s="6"/>
      <c r="AR24625" s="6"/>
      <c r="AS24625" s="6"/>
      <c r="AT24625" s="6"/>
      <c r="AU24625" s="6"/>
      <c r="AV24625" s="6"/>
      <c r="AW24625" s="6"/>
      <c r="AX24625" s="6"/>
      <c r="AY24625" s="6"/>
      <c r="AZ24625" s="6"/>
      <c r="BA24625" s="6"/>
      <c r="BB24625" s="6"/>
      <c r="BC24625" s="6"/>
      <c r="BD24625" s="6"/>
      <c r="BE24625" s="6"/>
      <c r="BF24625" s="6"/>
      <c r="BG24625" s="10"/>
    </row>
    <row r="24626" spans="34:59" x14ac:dyDescent="0.25">
      <c r="AH24626" s="10"/>
      <c r="AI24626" s="6"/>
    </row>
    <row r="24627" spans="34:59" x14ac:dyDescent="0.25">
      <c r="AH24627" s="6"/>
      <c r="AI24627" s="6"/>
      <c r="AJ24627" s="6"/>
      <c r="AK24627" s="6"/>
      <c r="AL24627" s="6"/>
      <c r="AM24627" s="6"/>
      <c r="AN24627" s="6"/>
      <c r="AO24627" s="6"/>
      <c r="AP24627" s="6"/>
      <c r="AQ24627" s="6"/>
      <c r="AR24627" s="6"/>
      <c r="AS24627" s="6"/>
      <c r="AT24627" s="6"/>
      <c r="AU24627" s="6"/>
      <c r="AV24627" s="6"/>
      <c r="AW24627" s="6"/>
      <c r="AX24627" s="6"/>
      <c r="AY24627" s="6"/>
      <c r="AZ24627" s="6"/>
      <c r="BA24627" s="6"/>
      <c r="BB24627" s="6"/>
      <c r="BC24627" s="6"/>
      <c r="BD24627" s="6"/>
      <c r="BE24627" s="6"/>
      <c r="BF24627" s="6"/>
      <c r="BG24627" s="6"/>
    </row>
    <row r="24628" spans="34:59" x14ac:dyDescent="0.25">
      <c r="AH24628" s="10"/>
      <c r="AI24628" s="6"/>
      <c r="AJ24628" s="10"/>
      <c r="AK24628" s="10"/>
      <c r="AL24628" s="10"/>
      <c r="AM24628" s="10"/>
      <c r="AN24628" s="10"/>
      <c r="AO24628" s="10"/>
      <c r="AP24628" s="10"/>
      <c r="AQ24628" s="10"/>
      <c r="AR24628" s="10"/>
      <c r="AS24628" s="10"/>
      <c r="AT24628" s="10"/>
      <c r="AU24628" s="10"/>
      <c r="AV24628" s="10"/>
      <c r="AW24628" s="10"/>
      <c r="AX24628" s="10"/>
      <c r="AY24628" s="10"/>
      <c r="AZ24628" s="10"/>
      <c r="BA24628" s="10"/>
      <c r="BB24628" s="10"/>
      <c r="BC24628" s="10"/>
      <c r="BD24628" s="10"/>
      <c r="BE24628" s="10"/>
      <c r="BF24628" s="10"/>
      <c r="BG24628" s="6"/>
    </row>
    <row r="24630" spans="34:59" x14ac:dyDescent="0.25">
      <c r="AH24630" s="10"/>
      <c r="AI24630" s="6"/>
    </row>
    <row r="24631" spans="34:59" x14ac:dyDescent="0.25">
      <c r="AH24631" s="6"/>
      <c r="AI24631" s="6"/>
      <c r="AJ24631" s="6"/>
      <c r="AK24631" s="6"/>
      <c r="AL24631" s="6"/>
      <c r="AM24631" s="6"/>
      <c r="AN24631" s="6"/>
      <c r="AO24631" s="6"/>
      <c r="AP24631" s="6"/>
      <c r="AQ24631" s="6"/>
      <c r="AR24631" s="6"/>
      <c r="AS24631" s="6"/>
      <c r="AT24631" s="6"/>
      <c r="AU24631" s="6"/>
      <c r="AV24631" s="6"/>
      <c r="AW24631" s="6"/>
      <c r="AX24631" s="6"/>
      <c r="AY24631" s="6"/>
      <c r="AZ24631" s="6"/>
      <c r="BA24631" s="6"/>
      <c r="BB24631" s="6"/>
      <c r="BC24631" s="6"/>
      <c r="BD24631" s="6"/>
      <c r="BE24631" s="6"/>
      <c r="BF24631" s="6"/>
      <c r="BG24631" s="6"/>
    </row>
    <row r="24632" spans="34:59" x14ac:dyDescent="0.25">
      <c r="AH24632" s="10"/>
      <c r="AI24632" s="6"/>
      <c r="AJ24632" s="10"/>
      <c r="AK24632" s="10"/>
      <c r="AL24632" s="10"/>
      <c r="AM24632" s="10"/>
      <c r="AN24632" s="10"/>
      <c r="AO24632" s="10"/>
      <c r="AP24632" s="10"/>
      <c r="AQ24632" s="10"/>
      <c r="AR24632" s="10"/>
      <c r="AS24632" s="10"/>
      <c r="AT24632" s="10"/>
      <c r="AU24632" s="10"/>
      <c r="AV24632" s="10"/>
      <c r="AW24632" s="10"/>
      <c r="AX24632" s="10"/>
      <c r="AY24632" s="10"/>
      <c r="AZ24632" s="10"/>
      <c r="BA24632" s="10"/>
      <c r="BB24632" s="10"/>
      <c r="BC24632" s="10"/>
      <c r="BD24632" s="10"/>
      <c r="BE24632" s="10"/>
      <c r="BF24632" s="10"/>
      <c r="BG24632" s="6"/>
    </row>
    <row r="24633" spans="34:59" x14ac:dyDescent="0.25">
      <c r="AH24633" s="6"/>
      <c r="AI24633" s="6"/>
      <c r="AJ24633" s="6"/>
      <c r="AK24633" s="6"/>
      <c r="AL24633" s="6"/>
      <c r="AM24633" s="6"/>
      <c r="AN24633" s="6"/>
      <c r="AO24633" s="6"/>
      <c r="AP24633" s="6"/>
      <c r="AQ24633" s="6"/>
      <c r="AR24633" s="6"/>
      <c r="AS24633" s="6"/>
      <c r="AT24633" s="6"/>
      <c r="AU24633" s="6"/>
      <c r="AV24633" s="6"/>
      <c r="AW24633" s="6"/>
      <c r="AX24633" s="6"/>
      <c r="AY24633" s="6"/>
      <c r="AZ24633" s="6"/>
      <c r="BA24633" s="6"/>
      <c r="BB24633" s="6"/>
      <c r="BC24633" s="6"/>
      <c r="BD24633" s="6"/>
      <c r="BE24633" s="6"/>
      <c r="BF24633" s="6"/>
      <c r="BG24633" s="10"/>
    </row>
    <row r="24634" spans="34:59" x14ac:dyDescent="0.25">
      <c r="AH24634" s="10"/>
      <c r="AI24634" s="6"/>
    </row>
    <row r="24635" spans="34:59" x14ac:dyDescent="0.25">
      <c r="AH24635" s="6"/>
      <c r="AI24635" s="6"/>
      <c r="AJ24635" s="6"/>
      <c r="AK24635" s="6"/>
      <c r="AL24635" s="6"/>
      <c r="AM24635" s="6"/>
      <c r="AN24635" s="6"/>
      <c r="AO24635" s="6"/>
      <c r="AP24635" s="6"/>
      <c r="AQ24635" s="6"/>
      <c r="AR24635" s="6"/>
      <c r="AS24635" s="6"/>
      <c r="AT24635" s="6"/>
      <c r="AU24635" s="6"/>
      <c r="AV24635" s="6"/>
      <c r="AW24635" s="6"/>
      <c r="AX24635" s="6"/>
      <c r="AY24635" s="6"/>
      <c r="AZ24635" s="6"/>
      <c r="BA24635" s="6"/>
      <c r="BB24635" s="6"/>
      <c r="BC24635" s="6"/>
      <c r="BD24635" s="6"/>
      <c r="BE24635" s="6"/>
      <c r="BF24635" s="6"/>
      <c r="BG24635" s="6"/>
    </row>
    <row r="24636" spans="34:59" x14ac:dyDescent="0.25">
      <c r="AH24636" s="10"/>
      <c r="AI24636" s="6"/>
      <c r="AJ24636" s="10"/>
      <c r="AK24636" s="10"/>
      <c r="AL24636" s="10"/>
      <c r="AM24636" s="10"/>
      <c r="AN24636" s="10"/>
      <c r="AO24636" s="10"/>
      <c r="AP24636" s="10"/>
      <c r="AQ24636" s="10"/>
      <c r="AR24636" s="10"/>
      <c r="AS24636" s="10"/>
      <c r="AT24636" s="10"/>
      <c r="AU24636" s="10"/>
      <c r="AV24636" s="10"/>
      <c r="AW24636" s="10"/>
      <c r="AX24636" s="10"/>
      <c r="AY24636" s="10"/>
      <c r="AZ24636" s="10"/>
      <c r="BA24636" s="10"/>
      <c r="BB24636" s="10"/>
      <c r="BC24636" s="10"/>
      <c r="BD24636" s="10"/>
      <c r="BE24636" s="10"/>
      <c r="BF24636" s="10"/>
      <c r="BG24636" s="6"/>
    </row>
    <row r="24637" spans="34:59" x14ac:dyDescent="0.25">
      <c r="AH24637" s="6"/>
      <c r="AI24637" s="6"/>
      <c r="AJ24637" s="6"/>
      <c r="AK24637" s="6"/>
      <c r="AL24637" s="6"/>
      <c r="AM24637" s="6"/>
      <c r="AN24637" s="6"/>
      <c r="AO24637" s="6"/>
      <c r="AP24637" s="6"/>
      <c r="AQ24637" s="6"/>
      <c r="AR24637" s="6"/>
      <c r="AS24637" s="6"/>
      <c r="AT24637" s="6"/>
      <c r="AU24637" s="6"/>
      <c r="AV24637" s="6"/>
      <c r="AW24637" s="6"/>
      <c r="AX24637" s="6"/>
      <c r="AY24637" s="6"/>
      <c r="AZ24637" s="6"/>
      <c r="BA24637" s="6"/>
      <c r="BB24637" s="6"/>
      <c r="BC24637" s="6"/>
      <c r="BD24637" s="6"/>
      <c r="BE24637" s="6"/>
      <c r="BF24637" s="6"/>
      <c r="BG24637" s="10"/>
    </row>
    <row r="24638" spans="34:59" x14ac:dyDescent="0.25">
      <c r="AH24638" s="10"/>
      <c r="AI24638" s="6"/>
    </row>
    <row r="24639" spans="34:59" x14ac:dyDescent="0.25">
      <c r="AH24639" s="6"/>
      <c r="AI24639" s="6"/>
      <c r="AJ24639" s="6"/>
      <c r="AK24639" s="6"/>
      <c r="AL24639" s="6"/>
      <c r="AM24639" s="6"/>
      <c r="AN24639" s="6"/>
      <c r="AO24639" s="6"/>
      <c r="AP24639" s="6"/>
      <c r="AQ24639" s="6"/>
      <c r="AR24639" s="6"/>
      <c r="AS24639" s="6"/>
      <c r="AT24639" s="6"/>
      <c r="AU24639" s="6"/>
      <c r="AV24639" s="6"/>
      <c r="AW24639" s="6"/>
      <c r="AX24639" s="6"/>
      <c r="AY24639" s="6"/>
      <c r="AZ24639" s="6"/>
      <c r="BA24639" s="6"/>
      <c r="BB24639" s="6"/>
      <c r="BC24639" s="6"/>
      <c r="BD24639" s="6"/>
      <c r="BE24639" s="6"/>
      <c r="BF24639" s="6"/>
      <c r="BG24639" s="6"/>
    </row>
    <row r="24640" spans="34:59" x14ac:dyDescent="0.25">
      <c r="AH24640" s="10"/>
      <c r="AI24640" s="6"/>
      <c r="AJ24640" s="10"/>
      <c r="AK24640" s="10"/>
      <c r="AL24640" s="10"/>
      <c r="AM24640" s="10"/>
      <c r="AN24640" s="10"/>
      <c r="AO24640" s="10"/>
      <c r="AP24640" s="10"/>
      <c r="AQ24640" s="10"/>
      <c r="AR24640" s="10"/>
      <c r="AS24640" s="10"/>
      <c r="AT24640" s="10"/>
      <c r="AU24640" s="10"/>
      <c r="AV24640" s="10"/>
      <c r="AW24640" s="10"/>
      <c r="AX24640" s="10"/>
      <c r="AY24640" s="10"/>
      <c r="AZ24640" s="10"/>
      <c r="BA24640" s="10"/>
      <c r="BB24640" s="10"/>
      <c r="BC24640" s="10"/>
      <c r="BD24640" s="10"/>
      <c r="BE24640" s="10"/>
      <c r="BF24640" s="10"/>
      <c r="BG24640" s="6"/>
    </row>
    <row r="24641" spans="34:59" x14ac:dyDescent="0.25">
      <c r="AH24641" s="6"/>
      <c r="AI24641" s="6"/>
      <c r="AJ24641" s="6"/>
      <c r="AK24641" s="6"/>
      <c r="AL24641" s="6"/>
      <c r="AM24641" s="6"/>
      <c r="AN24641" s="6"/>
      <c r="AO24641" s="6"/>
      <c r="AP24641" s="6"/>
      <c r="AQ24641" s="6"/>
      <c r="AR24641" s="6"/>
      <c r="AS24641" s="6"/>
      <c r="AT24641" s="6"/>
      <c r="AU24641" s="6"/>
      <c r="AV24641" s="6"/>
      <c r="AW24641" s="6"/>
      <c r="AX24641" s="6"/>
      <c r="AY24641" s="6"/>
      <c r="AZ24641" s="6"/>
      <c r="BA24641" s="6"/>
      <c r="BB24641" s="6"/>
      <c r="BC24641" s="6"/>
      <c r="BD24641" s="6"/>
      <c r="BE24641" s="6"/>
      <c r="BF24641" s="6"/>
      <c r="BG24641" s="10"/>
    </row>
    <row r="24642" spans="34:59" x14ac:dyDescent="0.25">
      <c r="AH24642" s="10"/>
      <c r="AI24642" s="6"/>
    </row>
    <row r="24643" spans="34:59" x14ac:dyDescent="0.25">
      <c r="AH24643" s="6"/>
      <c r="AI24643" s="6"/>
      <c r="AJ24643" s="6"/>
      <c r="AK24643" s="6"/>
      <c r="AL24643" s="6"/>
      <c r="AM24643" s="6"/>
      <c r="AN24643" s="6"/>
      <c r="AO24643" s="6"/>
      <c r="AP24643" s="6"/>
      <c r="AQ24643" s="6"/>
      <c r="AR24643" s="6"/>
      <c r="AS24643" s="6"/>
      <c r="AT24643" s="6"/>
      <c r="AU24643" s="6"/>
      <c r="AV24643" s="6"/>
      <c r="AW24643" s="6"/>
      <c r="AX24643" s="6"/>
      <c r="AY24643" s="6"/>
      <c r="AZ24643" s="6"/>
      <c r="BA24643" s="6"/>
      <c r="BB24643" s="6"/>
      <c r="BC24643" s="6"/>
      <c r="BD24643" s="6"/>
      <c r="BE24643" s="6"/>
      <c r="BF24643" s="6"/>
      <c r="BG24643" s="6"/>
    </row>
    <row r="24644" spans="34:59" x14ac:dyDescent="0.25">
      <c r="AH24644" s="10"/>
      <c r="AI24644" s="6"/>
      <c r="AJ24644" s="10"/>
      <c r="AK24644" s="10"/>
      <c r="AL24644" s="10"/>
      <c r="AM24644" s="10"/>
      <c r="AN24644" s="10"/>
      <c r="AO24644" s="10"/>
      <c r="AP24644" s="10"/>
      <c r="AQ24644" s="10"/>
      <c r="AR24644" s="10"/>
      <c r="AS24644" s="10"/>
      <c r="AT24644" s="10"/>
      <c r="AU24644" s="10"/>
      <c r="AV24644" s="10"/>
      <c r="AW24644" s="10"/>
      <c r="AX24644" s="10"/>
      <c r="AY24644" s="10"/>
      <c r="AZ24644" s="10"/>
      <c r="BA24644" s="10"/>
      <c r="BB24644" s="10"/>
      <c r="BC24644" s="10"/>
      <c r="BD24644" s="10"/>
      <c r="BE24644" s="10"/>
      <c r="BF24644" s="10"/>
      <c r="BG24644" s="6"/>
    </row>
    <row r="24646" spans="34:59" x14ac:dyDescent="0.25">
      <c r="AH24646" s="10"/>
      <c r="AI24646" s="6"/>
    </row>
    <row r="24647" spans="34:59" x14ac:dyDescent="0.25">
      <c r="AH24647" s="6"/>
      <c r="AI24647" s="6"/>
      <c r="AJ24647" s="6"/>
      <c r="AK24647" s="6"/>
      <c r="AL24647" s="6"/>
      <c r="AM24647" s="6"/>
      <c r="AN24647" s="6"/>
      <c r="AO24647" s="6"/>
      <c r="AP24647" s="6"/>
      <c r="AQ24647" s="6"/>
      <c r="AR24647" s="6"/>
      <c r="AS24647" s="6"/>
      <c r="AT24647" s="6"/>
      <c r="AU24647" s="6"/>
      <c r="AV24647" s="6"/>
      <c r="AW24647" s="6"/>
      <c r="AX24647" s="6"/>
      <c r="AY24647" s="6"/>
      <c r="AZ24647" s="6"/>
      <c r="BA24647" s="6"/>
      <c r="BB24647" s="6"/>
      <c r="BC24647" s="6"/>
      <c r="BD24647" s="6"/>
      <c r="BE24647" s="6"/>
      <c r="BF24647" s="6"/>
      <c r="BG24647" s="6"/>
    </row>
    <row r="24648" spans="34:59" x14ac:dyDescent="0.25">
      <c r="AH24648" s="10"/>
      <c r="AI24648" s="6"/>
      <c r="AJ24648" s="10"/>
      <c r="AK24648" s="10"/>
      <c r="AL24648" s="10"/>
      <c r="AM24648" s="10"/>
      <c r="AN24648" s="10"/>
      <c r="AO24648" s="10"/>
      <c r="AP24648" s="10"/>
      <c r="AQ24648" s="10"/>
      <c r="AR24648" s="10"/>
      <c r="AS24648" s="10"/>
      <c r="AT24648" s="10"/>
      <c r="AU24648" s="10"/>
      <c r="AV24648" s="10"/>
      <c r="AW24648" s="10"/>
      <c r="AX24648" s="10"/>
      <c r="AY24648" s="10"/>
      <c r="AZ24648" s="10"/>
      <c r="BA24648" s="10"/>
      <c r="BB24648" s="10"/>
      <c r="BC24648" s="10"/>
      <c r="BD24648" s="10"/>
      <c r="BE24648" s="10"/>
      <c r="BF24648" s="10"/>
      <c r="BG24648" s="6"/>
    </row>
    <row r="24649" spans="34:59" x14ac:dyDescent="0.25">
      <c r="AH24649" s="6"/>
      <c r="AI24649" s="6"/>
      <c r="AJ24649" s="6"/>
      <c r="AK24649" s="6"/>
      <c r="AL24649" s="6"/>
      <c r="AM24649" s="6"/>
      <c r="AN24649" s="6"/>
      <c r="AO24649" s="6"/>
      <c r="AP24649" s="6"/>
      <c r="AQ24649" s="6"/>
      <c r="AR24649" s="6"/>
      <c r="AS24649" s="6"/>
      <c r="AT24649" s="6"/>
      <c r="AU24649" s="6"/>
      <c r="AV24649" s="6"/>
      <c r="AW24649" s="6"/>
      <c r="AX24649" s="6"/>
      <c r="AY24649" s="6"/>
      <c r="AZ24649" s="6"/>
      <c r="BA24649" s="6"/>
      <c r="BB24649" s="6"/>
      <c r="BC24649" s="6"/>
      <c r="BD24649" s="6"/>
      <c r="BE24649" s="6"/>
      <c r="BF24649" s="6"/>
      <c r="BG24649" s="10"/>
    </row>
    <row r="24650" spans="34:59" x14ac:dyDescent="0.25">
      <c r="AH24650" s="10"/>
      <c r="AI24650" s="6"/>
    </row>
    <row r="24651" spans="34:59" x14ac:dyDescent="0.25">
      <c r="AH24651" s="6"/>
      <c r="AI24651" s="6"/>
      <c r="AJ24651" s="6"/>
      <c r="AK24651" s="6"/>
      <c r="AL24651" s="6"/>
      <c r="AM24651" s="6"/>
      <c r="AN24651" s="6"/>
      <c r="AO24651" s="6"/>
      <c r="AP24651" s="6"/>
      <c r="AQ24651" s="6"/>
      <c r="AR24651" s="6"/>
      <c r="AS24651" s="6"/>
      <c r="AT24651" s="6"/>
      <c r="AU24651" s="6"/>
      <c r="AV24651" s="6"/>
      <c r="AW24651" s="6"/>
      <c r="AX24651" s="6"/>
      <c r="AY24651" s="6"/>
      <c r="AZ24651" s="6"/>
      <c r="BA24651" s="6"/>
      <c r="BB24651" s="6"/>
      <c r="BC24651" s="6"/>
      <c r="BD24651" s="6"/>
      <c r="BE24651" s="6"/>
      <c r="BF24651" s="6"/>
      <c r="BG24651" s="6"/>
    </row>
    <row r="24652" spans="34:59" x14ac:dyDescent="0.25">
      <c r="AH24652" s="10"/>
      <c r="AI24652" s="6"/>
      <c r="AJ24652" s="10"/>
      <c r="AK24652" s="10"/>
      <c r="AL24652" s="10"/>
      <c r="AM24652" s="10"/>
      <c r="AN24652" s="10"/>
      <c r="AO24652" s="10"/>
      <c r="AP24652" s="10"/>
      <c r="AQ24652" s="10"/>
      <c r="AR24652" s="10"/>
      <c r="AS24652" s="10"/>
      <c r="AT24652" s="10"/>
      <c r="AU24652" s="10"/>
      <c r="AV24652" s="10"/>
      <c r="AW24652" s="10"/>
      <c r="AX24652" s="10"/>
      <c r="AY24652" s="10"/>
      <c r="AZ24652" s="10"/>
      <c r="BA24652" s="10"/>
      <c r="BB24652" s="10"/>
      <c r="BC24652" s="10"/>
      <c r="BD24652" s="10"/>
      <c r="BE24652" s="10"/>
      <c r="BF24652" s="10"/>
      <c r="BG24652" s="6"/>
    </row>
    <row r="24653" spans="34:59" x14ac:dyDescent="0.25">
      <c r="AH24653" s="6"/>
      <c r="AI24653" s="6"/>
      <c r="AJ24653" s="6"/>
      <c r="AK24653" s="6"/>
      <c r="AL24653" s="6"/>
      <c r="AM24653" s="6"/>
      <c r="AN24653" s="6"/>
      <c r="AO24653" s="6"/>
      <c r="AP24653" s="6"/>
      <c r="AQ24653" s="6"/>
      <c r="AR24653" s="6"/>
      <c r="AS24653" s="6"/>
      <c r="AT24653" s="6"/>
      <c r="AU24653" s="6"/>
      <c r="AV24653" s="6"/>
      <c r="AW24653" s="6"/>
      <c r="AX24653" s="6"/>
      <c r="AY24653" s="6"/>
      <c r="AZ24653" s="6"/>
      <c r="BA24653" s="6"/>
      <c r="BB24653" s="6"/>
      <c r="BC24653" s="6"/>
      <c r="BD24653" s="6"/>
      <c r="BE24653" s="6"/>
      <c r="BF24653" s="6"/>
      <c r="BG24653" s="10"/>
    </row>
    <row r="24654" spans="34:59" x14ac:dyDescent="0.25">
      <c r="AH24654" s="10"/>
      <c r="AI24654" s="6"/>
    </row>
    <row r="24655" spans="34:59" x14ac:dyDescent="0.25">
      <c r="AH24655" s="6"/>
      <c r="AI24655" s="6"/>
      <c r="AJ24655" s="6"/>
      <c r="AK24655" s="6"/>
      <c r="AL24655" s="6"/>
      <c r="AM24655" s="6"/>
      <c r="AN24655" s="6"/>
      <c r="AO24655" s="6"/>
      <c r="AP24655" s="6"/>
      <c r="AQ24655" s="6"/>
      <c r="AR24655" s="6"/>
      <c r="AS24655" s="6"/>
      <c r="AT24655" s="6"/>
      <c r="AU24655" s="6"/>
      <c r="AV24655" s="6"/>
      <c r="AW24655" s="6"/>
      <c r="AX24655" s="6"/>
      <c r="AY24655" s="6"/>
      <c r="AZ24655" s="6"/>
      <c r="BA24655" s="6"/>
      <c r="BB24655" s="6"/>
      <c r="BC24655" s="6"/>
      <c r="BD24655" s="6"/>
      <c r="BE24655" s="6"/>
      <c r="BF24655" s="6"/>
      <c r="BG24655" s="6"/>
    </row>
    <row r="24656" spans="34:59" x14ac:dyDescent="0.25">
      <c r="AH24656" s="10"/>
      <c r="AI24656" s="6"/>
      <c r="AJ24656" s="10"/>
      <c r="AK24656" s="10"/>
      <c r="AL24656" s="10"/>
      <c r="AM24656" s="10"/>
      <c r="AN24656" s="10"/>
      <c r="AO24656" s="10"/>
      <c r="AP24656" s="10"/>
      <c r="AQ24656" s="10"/>
      <c r="AR24656" s="10"/>
      <c r="AS24656" s="10"/>
      <c r="AT24656" s="10"/>
      <c r="AU24656" s="10"/>
      <c r="AV24656" s="10"/>
      <c r="AW24656" s="10"/>
      <c r="AX24656" s="10"/>
      <c r="AY24656" s="10"/>
      <c r="AZ24656" s="10"/>
      <c r="BA24656" s="10"/>
      <c r="BB24656" s="10"/>
      <c r="BC24656" s="10"/>
      <c r="BD24656" s="10"/>
      <c r="BE24656" s="10"/>
      <c r="BF24656" s="10"/>
      <c r="BG24656" s="6"/>
    </row>
    <row r="24657" spans="34:59" x14ac:dyDescent="0.25">
      <c r="AH24657" s="6"/>
      <c r="AI24657" s="6"/>
      <c r="AJ24657" s="6"/>
      <c r="AK24657" s="6"/>
      <c r="AL24657" s="6"/>
      <c r="AM24657" s="6"/>
      <c r="AN24657" s="6"/>
      <c r="AO24657" s="6"/>
      <c r="AP24657" s="6"/>
      <c r="AQ24657" s="6"/>
      <c r="AR24657" s="6"/>
      <c r="AS24657" s="6"/>
      <c r="AT24657" s="6"/>
      <c r="AU24657" s="6"/>
      <c r="AV24657" s="6"/>
      <c r="AW24657" s="6"/>
      <c r="AX24657" s="6"/>
      <c r="AY24657" s="6"/>
      <c r="AZ24657" s="6"/>
      <c r="BA24657" s="6"/>
      <c r="BB24657" s="6"/>
      <c r="BC24657" s="6"/>
      <c r="BD24657" s="6"/>
      <c r="BE24657" s="6"/>
      <c r="BF24657" s="6"/>
      <c r="BG24657" s="10"/>
    </row>
    <row r="24658" spans="34:59" x14ac:dyDescent="0.25">
      <c r="AH24658" s="10"/>
      <c r="AI24658" s="6"/>
    </row>
    <row r="24659" spans="34:59" x14ac:dyDescent="0.25">
      <c r="AH24659" s="6"/>
      <c r="AI24659" s="6"/>
      <c r="AJ24659" s="6"/>
      <c r="AK24659" s="6"/>
      <c r="AL24659" s="6"/>
      <c r="AM24659" s="6"/>
      <c r="AN24659" s="6"/>
      <c r="AO24659" s="6"/>
      <c r="AP24659" s="6"/>
      <c r="AQ24659" s="6"/>
      <c r="AR24659" s="6"/>
      <c r="AS24659" s="6"/>
      <c r="AT24659" s="6"/>
      <c r="AU24659" s="6"/>
      <c r="AV24659" s="6"/>
      <c r="AW24659" s="6"/>
      <c r="AX24659" s="6"/>
      <c r="AY24659" s="6"/>
      <c r="AZ24659" s="6"/>
      <c r="BA24659" s="6"/>
      <c r="BB24659" s="6"/>
      <c r="BC24659" s="6"/>
      <c r="BD24659" s="6"/>
      <c r="BE24659" s="6"/>
      <c r="BF24659" s="6"/>
      <c r="BG24659" s="6"/>
    </row>
    <row r="24660" spans="34:59" x14ac:dyDescent="0.25">
      <c r="AH24660" s="10"/>
      <c r="AI24660" s="6"/>
      <c r="AJ24660" s="10"/>
      <c r="AK24660" s="10"/>
      <c r="AL24660" s="10"/>
      <c r="AM24660" s="10"/>
      <c r="AN24660" s="10"/>
      <c r="AO24660" s="10"/>
      <c r="AP24660" s="10"/>
      <c r="AQ24660" s="10"/>
      <c r="AR24660" s="10"/>
      <c r="AS24660" s="10"/>
      <c r="AT24660" s="10"/>
      <c r="AU24660" s="10"/>
      <c r="AV24660" s="10"/>
      <c r="AW24660" s="10"/>
      <c r="AX24660" s="10"/>
      <c r="AY24660" s="10"/>
      <c r="AZ24660" s="10"/>
      <c r="BA24660" s="10"/>
      <c r="BB24660" s="10"/>
      <c r="BC24660" s="10"/>
      <c r="BD24660" s="10"/>
      <c r="BE24660" s="10"/>
      <c r="BF24660" s="10"/>
      <c r="BG24660" s="6"/>
    </row>
    <row r="24662" spans="34:59" x14ac:dyDescent="0.25">
      <c r="AH24662" s="10"/>
      <c r="AI24662" s="6"/>
    </row>
    <row r="24663" spans="34:59" x14ac:dyDescent="0.25">
      <c r="AH24663" s="6"/>
      <c r="AI24663" s="6"/>
      <c r="AJ24663" s="6"/>
      <c r="AK24663" s="6"/>
      <c r="AL24663" s="6"/>
      <c r="AM24663" s="6"/>
      <c r="AN24663" s="6"/>
      <c r="AO24663" s="6"/>
      <c r="AP24663" s="6"/>
      <c r="AQ24663" s="6"/>
      <c r="AR24663" s="6"/>
      <c r="AS24663" s="6"/>
      <c r="AT24663" s="6"/>
      <c r="AU24663" s="6"/>
      <c r="AV24663" s="6"/>
      <c r="AW24663" s="6"/>
      <c r="AX24663" s="6"/>
      <c r="AY24663" s="6"/>
      <c r="AZ24663" s="6"/>
      <c r="BA24663" s="6"/>
      <c r="BB24663" s="6"/>
      <c r="BC24663" s="6"/>
      <c r="BD24663" s="6"/>
      <c r="BE24663" s="6"/>
      <c r="BF24663" s="6"/>
      <c r="BG24663" s="6"/>
    </row>
    <row r="24664" spans="34:59" x14ac:dyDescent="0.25">
      <c r="AH24664" s="10"/>
      <c r="AI24664" s="6"/>
      <c r="AJ24664" s="10"/>
      <c r="AK24664" s="10"/>
      <c r="AL24664" s="10"/>
      <c r="AM24664" s="10"/>
      <c r="AN24664" s="10"/>
      <c r="AO24664" s="10"/>
      <c r="AP24664" s="10"/>
      <c r="AQ24664" s="10"/>
      <c r="AR24664" s="10"/>
      <c r="AS24664" s="10"/>
      <c r="AT24664" s="10"/>
      <c r="AU24664" s="10"/>
      <c r="AV24664" s="10"/>
      <c r="AW24664" s="10"/>
      <c r="AX24664" s="10"/>
      <c r="AY24664" s="10"/>
      <c r="AZ24664" s="10"/>
      <c r="BA24664" s="10"/>
      <c r="BB24664" s="10"/>
      <c r="BC24664" s="10"/>
      <c r="BD24664" s="10"/>
      <c r="BE24664" s="10"/>
      <c r="BF24664" s="10"/>
      <c r="BG24664" s="6"/>
    </row>
    <row r="24665" spans="34:59" x14ac:dyDescent="0.25">
      <c r="AH24665" s="6"/>
      <c r="AI24665" s="6"/>
      <c r="AJ24665" s="6"/>
      <c r="AK24665" s="6"/>
      <c r="AL24665" s="6"/>
      <c r="AM24665" s="6"/>
      <c r="AN24665" s="6"/>
      <c r="AO24665" s="6"/>
      <c r="AP24665" s="6"/>
      <c r="AQ24665" s="6"/>
      <c r="AR24665" s="6"/>
      <c r="AS24665" s="6"/>
      <c r="AT24665" s="6"/>
      <c r="AU24665" s="6"/>
      <c r="AV24665" s="6"/>
      <c r="AW24665" s="6"/>
      <c r="AX24665" s="6"/>
      <c r="AY24665" s="6"/>
      <c r="AZ24665" s="6"/>
      <c r="BA24665" s="6"/>
      <c r="BB24665" s="6"/>
      <c r="BC24665" s="6"/>
      <c r="BD24665" s="6"/>
      <c r="BE24665" s="6"/>
      <c r="BF24665" s="6"/>
      <c r="BG24665" s="10"/>
    </row>
    <row r="24666" spans="34:59" x14ac:dyDescent="0.25">
      <c r="AH24666" s="10"/>
      <c r="AI24666" s="6"/>
    </row>
    <row r="24667" spans="34:59" x14ac:dyDescent="0.25">
      <c r="AH24667" s="6"/>
      <c r="AI24667" s="6"/>
      <c r="AJ24667" s="6"/>
      <c r="AK24667" s="6"/>
      <c r="AL24667" s="6"/>
      <c r="AM24667" s="6"/>
      <c r="AN24667" s="6"/>
      <c r="AO24667" s="6"/>
      <c r="AP24667" s="6"/>
      <c r="AQ24667" s="6"/>
      <c r="AR24667" s="6"/>
      <c r="AS24667" s="6"/>
      <c r="AT24667" s="6"/>
      <c r="AU24667" s="6"/>
      <c r="AV24667" s="6"/>
      <c r="AW24667" s="6"/>
      <c r="AX24667" s="6"/>
      <c r="AY24667" s="6"/>
      <c r="AZ24667" s="6"/>
      <c r="BA24667" s="6"/>
      <c r="BB24667" s="6"/>
      <c r="BC24667" s="6"/>
      <c r="BD24667" s="6"/>
      <c r="BE24667" s="6"/>
      <c r="BF24667" s="6"/>
      <c r="BG24667" s="6"/>
    </row>
    <row r="24668" spans="34:59" x14ac:dyDescent="0.25">
      <c r="AH24668" s="10"/>
      <c r="AI24668" s="6"/>
      <c r="AJ24668" s="10"/>
      <c r="AK24668" s="10"/>
      <c r="AL24668" s="10"/>
      <c r="AM24668" s="10"/>
      <c r="AN24668" s="10"/>
      <c r="AO24668" s="10"/>
      <c r="AP24668" s="10"/>
      <c r="AQ24668" s="10"/>
      <c r="AR24668" s="10"/>
      <c r="AS24668" s="10"/>
      <c r="AT24668" s="10"/>
      <c r="AU24668" s="10"/>
      <c r="AV24668" s="10"/>
      <c r="AW24668" s="10"/>
      <c r="AX24668" s="10"/>
      <c r="AY24668" s="10"/>
      <c r="AZ24668" s="10"/>
      <c r="BA24668" s="10"/>
      <c r="BB24668" s="10"/>
      <c r="BC24668" s="10"/>
      <c r="BD24668" s="10"/>
      <c r="BE24668" s="10"/>
      <c r="BF24668" s="10"/>
      <c r="BG24668" s="6"/>
    </row>
    <row r="24669" spans="34:59" x14ac:dyDescent="0.25">
      <c r="AH24669" s="6"/>
      <c r="AI24669" s="6"/>
      <c r="AJ24669" s="6"/>
      <c r="AK24669" s="6"/>
      <c r="AL24669" s="6"/>
      <c r="AM24669" s="6"/>
      <c r="AN24669" s="6"/>
      <c r="AO24669" s="6"/>
      <c r="AP24669" s="6"/>
      <c r="AQ24669" s="6"/>
      <c r="AR24669" s="6"/>
      <c r="AS24669" s="6"/>
      <c r="AT24669" s="6"/>
      <c r="AU24669" s="6"/>
      <c r="AV24669" s="6"/>
      <c r="AW24669" s="6"/>
      <c r="AX24669" s="6"/>
      <c r="AY24669" s="6"/>
      <c r="AZ24669" s="6"/>
      <c r="BA24669" s="6"/>
      <c r="BB24669" s="6"/>
      <c r="BC24669" s="6"/>
      <c r="BD24669" s="6"/>
      <c r="BE24669" s="6"/>
      <c r="BF24669" s="6"/>
      <c r="BG24669" s="10"/>
    </row>
    <row r="24670" spans="34:59" x14ac:dyDescent="0.25">
      <c r="AH24670" s="10"/>
      <c r="AI24670" s="6"/>
    </row>
    <row r="24671" spans="34:59" x14ac:dyDescent="0.25">
      <c r="AH24671" s="6"/>
      <c r="AI24671" s="6"/>
      <c r="AJ24671" s="6"/>
      <c r="AK24671" s="6"/>
      <c r="AL24671" s="6"/>
      <c r="AM24671" s="6"/>
      <c r="AN24671" s="6"/>
      <c r="AO24671" s="6"/>
      <c r="AP24671" s="6"/>
      <c r="AQ24671" s="6"/>
      <c r="AR24671" s="6"/>
      <c r="AS24671" s="6"/>
      <c r="AT24671" s="6"/>
      <c r="AU24671" s="6"/>
      <c r="AV24671" s="6"/>
      <c r="AW24671" s="6"/>
      <c r="AX24671" s="6"/>
      <c r="AY24671" s="6"/>
      <c r="AZ24671" s="6"/>
      <c r="BA24671" s="6"/>
      <c r="BB24671" s="6"/>
      <c r="BC24671" s="6"/>
      <c r="BD24671" s="6"/>
      <c r="BE24671" s="6"/>
      <c r="BF24671" s="6"/>
      <c r="BG24671" s="6"/>
    </row>
    <row r="24672" spans="34:59" x14ac:dyDescent="0.25">
      <c r="AH24672" s="10"/>
      <c r="AI24672" s="6"/>
      <c r="AJ24672" s="10"/>
      <c r="AK24672" s="10"/>
      <c r="AL24672" s="10"/>
      <c r="AM24672" s="10"/>
      <c r="AN24672" s="10"/>
      <c r="AO24672" s="10"/>
      <c r="AP24672" s="10"/>
      <c r="AQ24672" s="10"/>
      <c r="AR24672" s="10"/>
      <c r="AS24672" s="10"/>
      <c r="AT24672" s="10"/>
      <c r="AU24672" s="10"/>
      <c r="AV24672" s="10"/>
      <c r="AW24672" s="10"/>
      <c r="AX24672" s="10"/>
      <c r="AY24672" s="10"/>
      <c r="AZ24672" s="10"/>
      <c r="BA24672" s="10"/>
      <c r="BB24672" s="10"/>
      <c r="BC24672" s="10"/>
      <c r="BD24672" s="10"/>
      <c r="BE24672" s="10"/>
      <c r="BF24672" s="10"/>
      <c r="BG24672" s="6"/>
    </row>
    <row r="24673" spans="34:59" x14ac:dyDescent="0.25">
      <c r="AH24673" s="6"/>
      <c r="AI24673" s="6"/>
      <c r="AJ24673" s="6"/>
      <c r="AK24673" s="6"/>
      <c r="AL24673" s="6"/>
      <c r="AM24673" s="6"/>
      <c r="AN24673" s="6"/>
      <c r="AO24673" s="6"/>
      <c r="AP24673" s="6"/>
      <c r="AQ24673" s="6"/>
      <c r="AR24673" s="6"/>
      <c r="AS24673" s="6"/>
      <c r="AT24673" s="6"/>
      <c r="AU24673" s="6"/>
      <c r="AV24673" s="6"/>
      <c r="AW24673" s="6"/>
      <c r="AX24673" s="6"/>
      <c r="AY24673" s="6"/>
      <c r="AZ24673" s="6"/>
      <c r="BA24673" s="6"/>
      <c r="BB24673" s="6"/>
      <c r="BC24673" s="6"/>
      <c r="BD24673" s="6"/>
      <c r="BE24673" s="6"/>
      <c r="BF24673" s="6"/>
      <c r="BG24673" s="10"/>
    </row>
    <row r="24674" spans="34:59" x14ac:dyDescent="0.25">
      <c r="AH24674" s="10"/>
      <c r="AI24674" s="6"/>
    </row>
    <row r="24675" spans="34:59" x14ac:dyDescent="0.25">
      <c r="AH24675" s="6"/>
      <c r="AI24675" s="6"/>
      <c r="AJ24675" s="6"/>
      <c r="AK24675" s="6"/>
      <c r="AL24675" s="6"/>
      <c r="AM24675" s="6"/>
      <c r="AN24675" s="6"/>
      <c r="AO24675" s="6"/>
      <c r="AP24675" s="6"/>
      <c r="AQ24675" s="6"/>
      <c r="AR24675" s="6"/>
      <c r="AS24675" s="6"/>
      <c r="AT24675" s="6"/>
      <c r="AU24675" s="6"/>
      <c r="AV24675" s="6"/>
      <c r="AW24675" s="6"/>
      <c r="AX24675" s="6"/>
      <c r="AY24675" s="6"/>
      <c r="AZ24675" s="6"/>
      <c r="BA24675" s="6"/>
      <c r="BB24675" s="6"/>
      <c r="BC24675" s="6"/>
      <c r="BD24675" s="6"/>
      <c r="BE24675" s="6"/>
      <c r="BF24675" s="6"/>
      <c r="BG24675" s="6"/>
    </row>
    <row r="24676" spans="34:59" x14ac:dyDescent="0.25">
      <c r="AH24676" s="10"/>
      <c r="AI24676" s="6"/>
      <c r="AJ24676" s="10"/>
      <c r="AK24676" s="10"/>
      <c r="AL24676" s="10"/>
      <c r="AM24676" s="10"/>
      <c r="AN24676" s="10"/>
      <c r="AO24676" s="10"/>
      <c r="AP24676" s="10"/>
      <c r="AQ24676" s="10"/>
      <c r="AR24676" s="10"/>
      <c r="AS24676" s="10"/>
      <c r="AT24676" s="10"/>
      <c r="AU24676" s="10"/>
      <c r="AV24676" s="10"/>
      <c r="AW24676" s="10"/>
      <c r="AX24676" s="10"/>
      <c r="AY24676" s="10"/>
      <c r="AZ24676" s="10"/>
      <c r="BA24676" s="10"/>
      <c r="BB24676" s="10"/>
      <c r="BC24676" s="10"/>
      <c r="BD24676" s="10"/>
      <c r="BE24676" s="10"/>
      <c r="BF24676" s="10"/>
      <c r="BG24676" s="6"/>
    </row>
    <row r="24678" spans="34:59" x14ac:dyDescent="0.25">
      <c r="AH24678" s="10"/>
      <c r="AI24678" s="6"/>
    </row>
    <row r="24679" spans="34:59" x14ac:dyDescent="0.25">
      <c r="AH24679" s="6"/>
      <c r="AI24679" s="6"/>
      <c r="AJ24679" s="6"/>
      <c r="AK24679" s="6"/>
      <c r="AL24679" s="6"/>
      <c r="AM24679" s="6"/>
      <c r="AN24679" s="6"/>
      <c r="AO24679" s="6"/>
      <c r="AP24679" s="6"/>
      <c r="AQ24679" s="6"/>
      <c r="AR24679" s="6"/>
      <c r="AS24679" s="6"/>
      <c r="AT24679" s="6"/>
      <c r="AU24679" s="6"/>
      <c r="AV24679" s="6"/>
      <c r="AW24679" s="6"/>
      <c r="AX24679" s="6"/>
      <c r="AY24679" s="6"/>
      <c r="AZ24679" s="6"/>
      <c r="BA24679" s="6"/>
      <c r="BB24679" s="6"/>
      <c r="BC24679" s="6"/>
      <c r="BD24679" s="6"/>
      <c r="BE24679" s="6"/>
      <c r="BF24679" s="6"/>
      <c r="BG24679" s="6"/>
    </row>
    <row r="24680" spans="34:59" x14ac:dyDescent="0.25">
      <c r="AH24680" s="10"/>
      <c r="AI24680" s="6"/>
      <c r="AJ24680" s="10"/>
      <c r="AK24680" s="10"/>
      <c r="AL24680" s="10"/>
      <c r="AM24680" s="10"/>
      <c r="AN24680" s="10"/>
      <c r="AO24680" s="10"/>
      <c r="AP24680" s="10"/>
      <c r="AQ24680" s="10"/>
      <c r="AR24680" s="10"/>
      <c r="AS24680" s="10"/>
      <c r="AT24680" s="10"/>
      <c r="AU24680" s="10"/>
      <c r="AV24680" s="10"/>
      <c r="AW24680" s="10"/>
      <c r="AX24680" s="10"/>
      <c r="AY24680" s="10"/>
      <c r="AZ24680" s="10"/>
      <c r="BA24680" s="10"/>
      <c r="BB24680" s="10"/>
      <c r="BC24680" s="10"/>
      <c r="BD24680" s="10"/>
      <c r="BE24680" s="10"/>
      <c r="BF24680" s="10"/>
      <c r="BG24680" s="6"/>
    </row>
    <row r="24681" spans="34:59" x14ac:dyDescent="0.25">
      <c r="AH24681" s="6"/>
      <c r="AI24681" s="6"/>
      <c r="AJ24681" s="6"/>
      <c r="AK24681" s="6"/>
      <c r="AL24681" s="6"/>
      <c r="AM24681" s="6"/>
      <c r="AN24681" s="6"/>
      <c r="AO24681" s="6"/>
      <c r="AP24681" s="6"/>
      <c r="AQ24681" s="6"/>
      <c r="AR24681" s="6"/>
      <c r="AS24681" s="6"/>
      <c r="AT24681" s="6"/>
      <c r="AU24681" s="6"/>
      <c r="AV24681" s="6"/>
      <c r="AW24681" s="6"/>
      <c r="AX24681" s="6"/>
      <c r="AY24681" s="6"/>
      <c r="AZ24681" s="6"/>
      <c r="BA24681" s="6"/>
      <c r="BB24681" s="6"/>
      <c r="BC24681" s="6"/>
      <c r="BD24681" s="6"/>
      <c r="BE24681" s="6"/>
      <c r="BF24681" s="6"/>
      <c r="BG24681" s="10"/>
    </row>
    <row r="24682" spans="34:59" x14ac:dyDescent="0.25">
      <c r="AH24682" s="10"/>
      <c r="AI24682" s="6"/>
    </row>
    <row r="24683" spans="34:59" x14ac:dyDescent="0.25">
      <c r="AH24683" s="6"/>
      <c r="AI24683" s="6"/>
      <c r="AJ24683" s="6"/>
      <c r="AK24683" s="6"/>
      <c r="AL24683" s="6"/>
      <c r="AM24683" s="6"/>
      <c r="AN24683" s="6"/>
      <c r="AO24683" s="6"/>
      <c r="AP24683" s="6"/>
      <c r="AQ24683" s="6"/>
      <c r="AR24683" s="6"/>
      <c r="AS24683" s="6"/>
      <c r="AT24683" s="6"/>
      <c r="AU24683" s="6"/>
      <c r="AV24683" s="6"/>
      <c r="AW24683" s="6"/>
      <c r="AX24683" s="6"/>
      <c r="AY24683" s="6"/>
      <c r="AZ24683" s="6"/>
      <c r="BA24683" s="6"/>
      <c r="BB24683" s="6"/>
      <c r="BC24683" s="6"/>
      <c r="BD24683" s="6"/>
      <c r="BE24683" s="6"/>
      <c r="BF24683" s="6"/>
      <c r="BG24683" s="6"/>
    </row>
    <row r="24684" spans="34:59" x14ac:dyDescent="0.25">
      <c r="AH24684" s="10"/>
      <c r="AI24684" s="6"/>
      <c r="AJ24684" s="10"/>
      <c r="AK24684" s="10"/>
      <c r="AL24684" s="10"/>
      <c r="AM24684" s="10"/>
      <c r="AN24684" s="10"/>
      <c r="AO24684" s="10"/>
      <c r="AP24684" s="10"/>
      <c r="AQ24684" s="10"/>
      <c r="AR24684" s="10"/>
      <c r="AS24684" s="10"/>
      <c r="AT24684" s="10"/>
      <c r="AU24684" s="10"/>
      <c r="AV24684" s="10"/>
      <c r="AW24684" s="10"/>
      <c r="AX24684" s="10"/>
      <c r="AY24684" s="10"/>
      <c r="AZ24684" s="10"/>
      <c r="BA24684" s="10"/>
      <c r="BB24684" s="10"/>
      <c r="BC24684" s="10"/>
      <c r="BD24684" s="10"/>
      <c r="BE24684" s="10"/>
      <c r="BF24684" s="10"/>
      <c r="BG24684" s="6"/>
    </row>
    <row r="24685" spans="34:59" x14ac:dyDescent="0.25">
      <c r="AH24685" s="6"/>
      <c r="AI24685" s="6"/>
      <c r="AJ24685" s="6"/>
      <c r="AK24685" s="6"/>
      <c r="AL24685" s="6"/>
      <c r="AM24685" s="6"/>
      <c r="AN24685" s="6"/>
      <c r="AO24685" s="6"/>
      <c r="AP24685" s="6"/>
      <c r="AQ24685" s="6"/>
      <c r="AR24685" s="6"/>
      <c r="AS24685" s="6"/>
      <c r="AT24685" s="6"/>
      <c r="AU24685" s="6"/>
      <c r="AV24685" s="6"/>
      <c r="AW24685" s="6"/>
      <c r="AX24685" s="6"/>
      <c r="AY24685" s="6"/>
      <c r="AZ24685" s="6"/>
      <c r="BA24685" s="6"/>
      <c r="BB24685" s="6"/>
      <c r="BC24685" s="6"/>
      <c r="BD24685" s="6"/>
      <c r="BE24685" s="6"/>
      <c r="BF24685" s="6"/>
      <c r="BG24685" s="10"/>
    </row>
    <row r="24686" spans="34:59" x14ac:dyDescent="0.25">
      <c r="AH24686" s="10"/>
      <c r="AI24686" s="6"/>
    </row>
    <row r="24687" spans="34:59" x14ac:dyDescent="0.25">
      <c r="AH24687" s="6"/>
      <c r="AI24687" s="6"/>
      <c r="AJ24687" s="6"/>
      <c r="AK24687" s="6"/>
      <c r="AL24687" s="6"/>
      <c r="AM24687" s="6"/>
      <c r="AN24687" s="6"/>
      <c r="AO24687" s="6"/>
      <c r="AP24687" s="6"/>
      <c r="AQ24687" s="6"/>
      <c r="AR24687" s="6"/>
      <c r="AS24687" s="6"/>
      <c r="AT24687" s="6"/>
      <c r="AU24687" s="6"/>
      <c r="AV24687" s="6"/>
      <c r="AW24687" s="6"/>
      <c r="AX24687" s="6"/>
      <c r="AY24687" s="6"/>
      <c r="AZ24687" s="6"/>
      <c r="BA24687" s="6"/>
      <c r="BB24687" s="6"/>
      <c r="BC24687" s="6"/>
      <c r="BD24687" s="6"/>
      <c r="BE24687" s="6"/>
      <c r="BF24687" s="6"/>
      <c r="BG24687" s="6"/>
    </row>
    <row r="24688" spans="34:59" x14ac:dyDescent="0.25">
      <c r="AH24688" s="10"/>
      <c r="AI24688" s="6"/>
      <c r="AJ24688" s="10"/>
      <c r="AK24688" s="10"/>
      <c r="AL24688" s="10"/>
      <c r="AM24688" s="10"/>
      <c r="AN24688" s="10"/>
      <c r="AO24688" s="10"/>
      <c r="AP24688" s="10"/>
      <c r="AQ24688" s="10"/>
      <c r="AR24688" s="10"/>
      <c r="AS24688" s="10"/>
      <c r="AT24688" s="10"/>
      <c r="AU24688" s="10"/>
      <c r="AV24688" s="10"/>
      <c r="AW24688" s="10"/>
      <c r="AX24688" s="10"/>
      <c r="AY24688" s="10"/>
      <c r="AZ24688" s="10"/>
      <c r="BA24688" s="10"/>
      <c r="BB24688" s="10"/>
      <c r="BC24688" s="10"/>
      <c r="BD24688" s="10"/>
      <c r="BE24688" s="10"/>
      <c r="BF24688" s="10"/>
      <c r="BG24688" s="6"/>
    </row>
    <row r="24689" spans="34:59" x14ac:dyDescent="0.25">
      <c r="AH24689" s="6"/>
      <c r="AI24689" s="6"/>
      <c r="AJ24689" s="6"/>
      <c r="AK24689" s="6"/>
      <c r="AL24689" s="6"/>
      <c r="AM24689" s="6"/>
      <c r="AN24689" s="6"/>
      <c r="AO24689" s="6"/>
      <c r="AP24689" s="6"/>
      <c r="AQ24689" s="6"/>
      <c r="AR24689" s="6"/>
      <c r="AS24689" s="6"/>
      <c r="AT24689" s="6"/>
      <c r="AU24689" s="6"/>
      <c r="AV24689" s="6"/>
      <c r="AW24689" s="6"/>
      <c r="AX24689" s="6"/>
      <c r="AY24689" s="6"/>
      <c r="AZ24689" s="6"/>
      <c r="BA24689" s="6"/>
      <c r="BB24689" s="6"/>
      <c r="BC24689" s="6"/>
      <c r="BD24689" s="6"/>
      <c r="BE24689" s="6"/>
      <c r="BF24689" s="6"/>
      <c r="BG24689" s="10"/>
    </row>
    <row r="24690" spans="34:59" x14ac:dyDescent="0.25">
      <c r="AH24690" s="10"/>
      <c r="AI24690" s="6"/>
    </row>
    <row r="24691" spans="34:59" x14ac:dyDescent="0.25">
      <c r="AH24691" s="6"/>
      <c r="AI24691" s="6"/>
      <c r="AJ24691" s="6"/>
      <c r="AK24691" s="6"/>
      <c r="AL24691" s="6"/>
      <c r="AM24691" s="6"/>
      <c r="AN24691" s="6"/>
      <c r="AO24691" s="6"/>
      <c r="AP24691" s="6"/>
      <c r="AQ24691" s="6"/>
      <c r="AR24691" s="6"/>
      <c r="AS24691" s="6"/>
      <c r="AT24691" s="6"/>
      <c r="AU24691" s="6"/>
      <c r="AV24691" s="6"/>
      <c r="AW24691" s="6"/>
      <c r="AX24691" s="6"/>
      <c r="AY24691" s="6"/>
      <c r="AZ24691" s="6"/>
      <c r="BA24691" s="6"/>
      <c r="BB24691" s="6"/>
      <c r="BC24691" s="6"/>
      <c r="BD24691" s="6"/>
      <c r="BE24691" s="6"/>
      <c r="BF24691" s="6"/>
      <c r="BG24691" s="6"/>
    </row>
    <row r="24692" spans="34:59" x14ac:dyDescent="0.25">
      <c r="AH24692" s="10"/>
      <c r="AI24692" s="6"/>
      <c r="AJ24692" s="10"/>
      <c r="AK24692" s="10"/>
      <c r="AL24692" s="10"/>
      <c r="AM24692" s="10"/>
      <c r="AN24692" s="10"/>
      <c r="AO24692" s="10"/>
      <c r="AP24692" s="10"/>
      <c r="AQ24692" s="10"/>
      <c r="AR24692" s="10"/>
      <c r="AS24692" s="10"/>
      <c r="AT24692" s="10"/>
      <c r="AU24692" s="10"/>
      <c r="AV24692" s="10"/>
      <c r="AW24692" s="10"/>
      <c r="AX24692" s="10"/>
      <c r="AY24692" s="10"/>
      <c r="AZ24692" s="10"/>
      <c r="BA24692" s="10"/>
      <c r="BB24692" s="10"/>
      <c r="BC24692" s="10"/>
      <c r="BD24692" s="10"/>
      <c r="BE24692" s="10"/>
      <c r="BF24692" s="10"/>
      <c r="BG24692" s="6"/>
    </row>
    <row r="24694" spans="34:59" x14ac:dyDescent="0.25">
      <c r="AH24694" s="10"/>
      <c r="AI24694" s="6"/>
    </row>
    <row r="24695" spans="34:59" x14ac:dyDescent="0.25">
      <c r="AH24695" s="6"/>
      <c r="AI24695" s="6"/>
      <c r="AJ24695" s="6"/>
      <c r="AK24695" s="6"/>
      <c r="AL24695" s="6"/>
      <c r="AM24695" s="6"/>
      <c r="AN24695" s="6"/>
      <c r="AO24695" s="6"/>
      <c r="AP24695" s="6"/>
      <c r="AQ24695" s="6"/>
      <c r="AR24695" s="6"/>
      <c r="AS24695" s="6"/>
      <c r="AT24695" s="6"/>
      <c r="AU24695" s="6"/>
      <c r="AV24695" s="6"/>
      <c r="AW24695" s="6"/>
      <c r="AX24695" s="6"/>
      <c r="AY24695" s="6"/>
      <c r="AZ24695" s="6"/>
      <c r="BA24695" s="6"/>
      <c r="BB24695" s="6"/>
      <c r="BC24695" s="6"/>
      <c r="BD24695" s="6"/>
      <c r="BE24695" s="6"/>
      <c r="BF24695" s="6"/>
      <c r="BG24695" s="6"/>
    </row>
    <row r="24696" spans="34:59" x14ac:dyDescent="0.25">
      <c r="AH24696" s="10"/>
      <c r="AI24696" s="6"/>
      <c r="AJ24696" s="10"/>
      <c r="AK24696" s="10"/>
      <c r="AL24696" s="10"/>
      <c r="AM24696" s="10"/>
      <c r="AN24696" s="10"/>
      <c r="AO24696" s="10"/>
      <c r="AP24696" s="10"/>
      <c r="AQ24696" s="10"/>
      <c r="AR24696" s="10"/>
      <c r="AS24696" s="10"/>
      <c r="AT24696" s="10"/>
      <c r="AU24696" s="10"/>
      <c r="AV24696" s="10"/>
      <c r="AW24696" s="10"/>
      <c r="AX24696" s="10"/>
      <c r="AY24696" s="10"/>
      <c r="AZ24696" s="10"/>
      <c r="BA24696" s="10"/>
      <c r="BB24696" s="10"/>
      <c r="BC24696" s="10"/>
      <c r="BD24696" s="10"/>
      <c r="BE24696" s="10"/>
      <c r="BF24696" s="10"/>
      <c r="BG24696" s="6"/>
    </row>
    <row r="24697" spans="34:59" x14ac:dyDescent="0.25">
      <c r="AH24697" s="6"/>
      <c r="AI24697" s="6"/>
      <c r="AJ24697" s="6"/>
      <c r="AK24697" s="6"/>
      <c r="AL24697" s="6"/>
      <c r="AM24697" s="6"/>
      <c r="AN24697" s="6"/>
      <c r="AO24697" s="6"/>
      <c r="AP24697" s="6"/>
      <c r="AQ24697" s="6"/>
      <c r="AR24697" s="6"/>
      <c r="AS24697" s="6"/>
      <c r="AT24697" s="6"/>
      <c r="AU24697" s="6"/>
      <c r="AV24697" s="6"/>
      <c r="AW24697" s="6"/>
      <c r="AX24697" s="6"/>
      <c r="AY24697" s="6"/>
      <c r="AZ24697" s="6"/>
      <c r="BA24697" s="6"/>
      <c r="BB24697" s="6"/>
      <c r="BC24697" s="6"/>
      <c r="BD24697" s="6"/>
      <c r="BE24697" s="6"/>
      <c r="BF24697" s="6"/>
      <c r="BG24697" s="10"/>
    </row>
    <row r="24698" spans="34:59" x14ac:dyDescent="0.25">
      <c r="AH24698" s="10"/>
      <c r="AI24698" s="6"/>
    </row>
    <row r="24699" spans="34:59" x14ac:dyDescent="0.25">
      <c r="AH24699" s="6"/>
      <c r="AI24699" s="6"/>
      <c r="AJ24699" s="6"/>
      <c r="AK24699" s="6"/>
      <c r="AL24699" s="6"/>
      <c r="AM24699" s="6"/>
      <c r="AN24699" s="6"/>
      <c r="AO24699" s="6"/>
      <c r="AP24699" s="6"/>
      <c r="AQ24699" s="6"/>
      <c r="AR24699" s="6"/>
      <c r="AS24699" s="6"/>
      <c r="AT24699" s="6"/>
      <c r="AU24699" s="6"/>
      <c r="AV24699" s="6"/>
      <c r="AW24699" s="6"/>
      <c r="AX24699" s="6"/>
      <c r="AY24699" s="6"/>
      <c r="AZ24699" s="6"/>
      <c r="BA24699" s="6"/>
      <c r="BB24699" s="6"/>
      <c r="BC24699" s="6"/>
      <c r="BD24699" s="6"/>
      <c r="BE24699" s="6"/>
      <c r="BF24699" s="6"/>
      <c r="BG24699" s="6"/>
    </row>
    <row r="24700" spans="34:59" x14ac:dyDescent="0.25">
      <c r="AH24700" s="10"/>
      <c r="AI24700" s="6"/>
      <c r="AJ24700" s="10"/>
      <c r="AK24700" s="10"/>
      <c r="AL24700" s="10"/>
      <c r="AM24700" s="10"/>
      <c r="AN24700" s="10"/>
      <c r="AO24700" s="10"/>
      <c r="AP24700" s="10"/>
      <c r="AQ24700" s="10"/>
      <c r="AR24700" s="10"/>
      <c r="AS24700" s="10"/>
      <c r="AT24700" s="10"/>
      <c r="AU24700" s="10"/>
      <c r="AV24700" s="10"/>
      <c r="AW24700" s="10"/>
      <c r="AX24700" s="10"/>
      <c r="AY24700" s="10"/>
      <c r="AZ24700" s="10"/>
      <c r="BA24700" s="10"/>
      <c r="BB24700" s="10"/>
      <c r="BC24700" s="10"/>
      <c r="BD24700" s="10"/>
      <c r="BE24700" s="10"/>
      <c r="BF24700" s="10"/>
      <c r="BG24700" s="6"/>
    </row>
    <row r="24701" spans="34:59" x14ac:dyDescent="0.25">
      <c r="AH24701" s="6"/>
      <c r="AI24701" s="6"/>
      <c r="AJ24701" s="6"/>
      <c r="AK24701" s="6"/>
      <c r="AL24701" s="6"/>
      <c r="AM24701" s="6"/>
      <c r="AN24701" s="6"/>
      <c r="AO24701" s="6"/>
      <c r="AP24701" s="6"/>
      <c r="AQ24701" s="6"/>
      <c r="AR24701" s="6"/>
      <c r="AS24701" s="6"/>
      <c r="AT24701" s="6"/>
      <c r="AU24701" s="6"/>
      <c r="AV24701" s="6"/>
      <c r="AW24701" s="6"/>
      <c r="AX24701" s="6"/>
      <c r="AY24701" s="6"/>
      <c r="AZ24701" s="6"/>
      <c r="BA24701" s="6"/>
      <c r="BB24701" s="6"/>
      <c r="BC24701" s="6"/>
      <c r="BD24701" s="6"/>
      <c r="BE24701" s="6"/>
      <c r="BF24701" s="6"/>
      <c r="BG24701" s="10"/>
    </row>
    <row r="24702" spans="34:59" x14ac:dyDescent="0.25">
      <c r="AH24702" s="10"/>
      <c r="AI24702" s="6"/>
    </row>
    <row r="24703" spans="34:59" x14ac:dyDescent="0.25">
      <c r="AH24703" s="6"/>
      <c r="AI24703" s="6"/>
      <c r="AJ24703" s="6"/>
      <c r="AK24703" s="6"/>
      <c r="AL24703" s="6"/>
      <c r="AM24703" s="6"/>
      <c r="AN24703" s="6"/>
      <c r="AO24703" s="6"/>
      <c r="AP24703" s="6"/>
      <c r="AQ24703" s="6"/>
      <c r="AR24703" s="6"/>
      <c r="AS24703" s="6"/>
      <c r="AT24703" s="6"/>
      <c r="AU24703" s="6"/>
      <c r="AV24703" s="6"/>
      <c r="AW24703" s="6"/>
      <c r="AX24703" s="6"/>
      <c r="AY24703" s="6"/>
      <c r="AZ24703" s="6"/>
      <c r="BA24703" s="6"/>
      <c r="BB24703" s="6"/>
      <c r="BC24703" s="6"/>
      <c r="BD24703" s="6"/>
      <c r="BE24703" s="6"/>
      <c r="BF24703" s="6"/>
      <c r="BG24703" s="6"/>
    </row>
    <row r="24704" spans="34:59" x14ac:dyDescent="0.25">
      <c r="AH24704" s="10"/>
      <c r="AI24704" s="6"/>
      <c r="AJ24704" s="10"/>
      <c r="AK24704" s="10"/>
      <c r="AL24704" s="10"/>
      <c r="AM24704" s="10"/>
      <c r="AN24704" s="10"/>
      <c r="AO24704" s="10"/>
      <c r="AP24704" s="10"/>
      <c r="AQ24704" s="10"/>
      <c r="AR24704" s="10"/>
      <c r="AS24704" s="10"/>
      <c r="AT24704" s="10"/>
      <c r="AU24704" s="10"/>
      <c r="AV24704" s="10"/>
      <c r="AW24704" s="10"/>
      <c r="AX24704" s="10"/>
      <c r="AY24704" s="10"/>
      <c r="AZ24704" s="10"/>
      <c r="BA24704" s="10"/>
      <c r="BB24704" s="10"/>
      <c r="BC24704" s="10"/>
      <c r="BD24704" s="10"/>
      <c r="BE24704" s="10"/>
      <c r="BF24704" s="10"/>
      <c r="BG24704" s="6"/>
    </row>
    <row r="24705" spans="34:59" x14ac:dyDescent="0.25">
      <c r="AH24705" s="6"/>
      <c r="AI24705" s="6"/>
      <c r="AJ24705" s="6"/>
      <c r="AK24705" s="6"/>
      <c r="AL24705" s="6"/>
      <c r="AM24705" s="6"/>
      <c r="AN24705" s="6"/>
      <c r="AO24705" s="6"/>
      <c r="AP24705" s="6"/>
      <c r="AQ24705" s="6"/>
      <c r="AR24705" s="6"/>
      <c r="AS24705" s="6"/>
      <c r="AT24705" s="6"/>
      <c r="AU24705" s="6"/>
      <c r="AV24705" s="6"/>
      <c r="AW24705" s="6"/>
      <c r="AX24705" s="6"/>
      <c r="AY24705" s="6"/>
      <c r="AZ24705" s="6"/>
      <c r="BA24705" s="6"/>
      <c r="BB24705" s="6"/>
      <c r="BC24705" s="6"/>
      <c r="BD24705" s="6"/>
      <c r="BE24705" s="6"/>
      <c r="BF24705" s="6"/>
      <c r="BG24705" s="10"/>
    </row>
    <row r="24706" spans="34:59" x14ac:dyDescent="0.25">
      <c r="AH24706" s="10"/>
      <c r="AI24706" s="6"/>
    </row>
    <row r="24707" spans="34:59" x14ac:dyDescent="0.25">
      <c r="AH24707" s="6"/>
      <c r="AI24707" s="6"/>
      <c r="AJ24707" s="6"/>
      <c r="AK24707" s="6"/>
      <c r="AL24707" s="6"/>
      <c r="AM24707" s="6"/>
      <c r="AN24707" s="6"/>
      <c r="AO24707" s="6"/>
      <c r="AP24707" s="6"/>
      <c r="AQ24707" s="6"/>
      <c r="AR24707" s="6"/>
      <c r="AS24707" s="6"/>
      <c r="AT24707" s="6"/>
      <c r="AU24707" s="6"/>
      <c r="AV24707" s="6"/>
      <c r="AW24707" s="6"/>
      <c r="AX24707" s="6"/>
      <c r="AY24707" s="6"/>
      <c r="AZ24707" s="6"/>
      <c r="BA24707" s="6"/>
      <c r="BB24707" s="6"/>
      <c r="BC24707" s="6"/>
      <c r="BD24707" s="6"/>
      <c r="BE24707" s="6"/>
      <c r="BF24707" s="6"/>
      <c r="BG24707" s="6"/>
    </row>
    <row r="24708" spans="34:59" x14ac:dyDescent="0.25">
      <c r="AH24708" s="10"/>
      <c r="AI24708" s="6"/>
      <c r="AJ24708" s="10"/>
      <c r="AK24708" s="10"/>
      <c r="AL24708" s="10"/>
      <c r="AM24708" s="10"/>
      <c r="AN24708" s="10"/>
      <c r="AO24708" s="10"/>
      <c r="AP24708" s="10"/>
      <c r="AQ24708" s="10"/>
      <c r="AR24708" s="10"/>
      <c r="AS24708" s="10"/>
      <c r="AT24708" s="10"/>
      <c r="AU24708" s="10"/>
      <c r="AV24708" s="10"/>
      <c r="AW24708" s="10"/>
      <c r="AX24708" s="10"/>
      <c r="AY24708" s="10"/>
      <c r="AZ24708" s="10"/>
      <c r="BA24708" s="10"/>
      <c r="BB24708" s="10"/>
      <c r="BC24708" s="10"/>
      <c r="BD24708" s="10"/>
      <c r="BE24708" s="10"/>
      <c r="BF24708" s="10"/>
      <c r="BG24708" s="6"/>
    </row>
    <row r="24710" spans="34:59" x14ac:dyDescent="0.25">
      <c r="AH24710" s="10"/>
      <c r="AI24710" s="6"/>
    </row>
    <row r="24711" spans="34:59" x14ac:dyDescent="0.25">
      <c r="AH24711" s="6"/>
      <c r="AI24711" s="6"/>
      <c r="AJ24711" s="6"/>
      <c r="AK24711" s="6"/>
      <c r="AL24711" s="6"/>
      <c r="AM24711" s="6"/>
      <c r="AN24711" s="6"/>
      <c r="AO24711" s="6"/>
      <c r="AP24711" s="6"/>
      <c r="AQ24711" s="6"/>
      <c r="AR24711" s="6"/>
      <c r="AS24711" s="6"/>
      <c r="AT24711" s="6"/>
      <c r="AU24711" s="6"/>
      <c r="AV24711" s="6"/>
      <c r="AW24711" s="6"/>
      <c r="AX24711" s="6"/>
      <c r="AY24711" s="6"/>
      <c r="AZ24711" s="6"/>
      <c r="BA24711" s="6"/>
      <c r="BB24711" s="6"/>
      <c r="BC24711" s="6"/>
      <c r="BD24711" s="6"/>
      <c r="BE24711" s="6"/>
      <c r="BF24711" s="6"/>
      <c r="BG24711" s="6"/>
    </row>
    <row r="24712" spans="34:59" x14ac:dyDescent="0.25">
      <c r="AH24712" s="10"/>
      <c r="AI24712" s="6"/>
      <c r="AJ24712" s="10"/>
      <c r="AK24712" s="10"/>
      <c r="AL24712" s="10"/>
      <c r="AM24712" s="10"/>
      <c r="AN24712" s="10"/>
      <c r="AO24712" s="10"/>
      <c r="AP24712" s="10"/>
      <c r="AQ24712" s="10"/>
      <c r="AR24712" s="10"/>
      <c r="AS24712" s="10"/>
      <c r="AT24712" s="10"/>
      <c r="AU24712" s="10"/>
      <c r="AV24712" s="10"/>
      <c r="AW24712" s="10"/>
      <c r="AX24712" s="10"/>
      <c r="AY24712" s="10"/>
      <c r="AZ24712" s="10"/>
      <c r="BA24712" s="10"/>
      <c r="BB24712" s="10"/>
      <c r="BC24712" s="10"/>
      <c r="BD24712" s="10"/>
      <c r="BE24712" s="10"/>
      <c r="BF24712" s="10"/>
      <c r="BG24712" s="6"/>
    </row>
    <row r="24713" spans="34:59" x14ac:dyDescent="0.25">
      <c r="AH24713" s="6"/>
      <c r="AI24713" s="6"/>
      <c r="AJ24713" s="6"/>
      <c r="AK24713" s="6"/>
      <c r="AL24713" s="6"/>
      <c r="AM24713" s="6"/>
      <c r="AN24713" s="6"/>
      <c r="AO24713" s="6"/>
      <c r="AP24713" s="6"/>
      <c r="AQ24713" s="6"/>
      <c r="AR24713" s="6"/>
      <c r="AS24713" s="6"/>
      <c r="AT24713" s="6"/>
      <c r="AU24713" s="6"/>
      <c r="AV24713" s="6"/>
      <c r="AW24713" s="6"/>
      <c r="AX24713" s="6"/>
      <c r="AY24713" s="6"/>
      <c r="AZ24713" s="6"/>
      <c r="BA24713" s="6"/>
      <c r="BB24713" s="6"/>
      <c r="BC24713" s="6"/>
      <c r="BD24713" s="6"/>
      <c r="BE24713" s="6"/>
      <c r="BF24713" s="6"/>
      <c r="BG24713" s="10"/>
    </row>
    <row r="24714" spans="34:59" x14ac:dyDescent="0.25">
      <c r="AH24714" s="10"/>
      <c r="AI24714" s="6"/>
    </row>
    <row r="24715" spans="34:59" x14ac:dyDescent="0.25">
      <c r="AH24715" s="6"/>
      <c r="AI24715" s="6"/>
      <c r="AJ24715" s="6"/>
      <c r="AK24715" s="6"/>
      <c r="AL24715" s="6"/>
      <c r="AM24715" s="6"/>
      <c r="AN24715" s="6"/>
      <c r="AO24715" s="6"/>
      <c r="AP24715" s="6"/>
      <c r="AQ24715" s="6"/>
      <c r="AR24715" s="6"/>
      <c r="AS24715" s="6"/>
      <c r="AT24715" s="6"/>
      <c r="AU24715" s="6"/>
      <c r="AV24715" s="6"/>
      <c r="AW24715" s="6"/>
      <c r="AX24715" s="6"/>
      <c r="AY24715" s="6"/>
      <c r="AZ24715" s="6"/>
      <c r="BA24715" s="6"/>
      <c r="BB24715" s="6"/>
      <c r="BC24715" s="6"/>
      <c r="BD24715" s="6"/>
      <c r="BE24715" s="6"/>
      <c r="BF24715" s="6"/>
      <c r="BG24715" s="6"/>
    </row>
    <row r="24716" spans="34:59" x14ac:dyDescent="0.25">
      <c r="AH24716" s="10"/>
      <c r="AI24716" s="6"/>
      <c r="AJ24716" s="10"/>
      <c r="AK24716" s="10"/>
      <c r="AL24716" s="10"/>
      <c r="AM24716" s="10"/>
      <c r="AN24716" s="10"/>
      <c r="AO24716" s="10"/>
      <c r="AP24716" s="10"/>
      <c r="AQ24716" s="10"/>
      <c r="AR24716" s="10"/>
      <c r="AS24716" s="10"/>
      <c r="AT24716" s="10"/>
      <c r="AU24716" s="10"/>
      <c r="AV24716" s="10"/>
      <c r="AW24716" s="10"/>
      <c r="AX24716" s="10"/>
      <c r="AY24716" s="10"/>
      <c r="AZ24716" s="10"/>
      <c r="BA24716" s="10"/>
      <c r="BB24716" s="10"/>
      <c r="BC24716" s="10"/>
      <c r="BD24716" s="10"/>
      <c r="BE24716" s="10"/>
      <c r="BF24716" s="10"/>
      <c r="BG24716" s="6"/>
    </row>
    <row r="24717" spans="34:59" x14ac:dyDescent="0.25">
      <c r="AH24717" s="6"/>
      <c r="AI24717" s="6"/>
      <c r="AJ24717" s="6"/>
      <c r="AK24717" s="6"/>
      <c r="AL24717" s="6"/>
      <c r="AM24717" s="6"/>
      <c r="AN24717" s="6"/>
      <c r="AO24717" s="6"/>
      <c r="AP24717" s="6"/>
      <c r="AQ24717" s="6"/>
      <c r="AR24717" s="6"/>
      <c r="AS24717" s="6"/>
      <c r="AT24717" s="6"/>
      <c r="AU24717" s="6"/>
      <c r="AV24717" s="6"/>
      <c r="AW24717" s="6"/>
      <c r="AX24717" s="6"/>
      <c r="AY24717" s="6"/>
      <c r="AZ24717" s="6"/>
      <c r="BA24717" s="6"/>
      <c r="BB24717" s="6"/>
      <c r="BC24717" s="6"/>
      <c r="BD24717" s="6"/>
      <c r="BE24717" s="6"/>
      <c r="BF24717" s="6"/>
      <c r="BG24717" s="10"/>
    </row>
    <row r="24718" spans="34:59" x14ac:dyDescent="0.25">
      <c r="AH24718" s="10"/>
      <c r="AI24718" s="6"/>
    </row>
    <row r="24719" spans="34:59" x14ac:dyDescent="0.25">
      <c r="AH24719" s="6"/>
      <c r="AI24719" s="6"/>
      <c r="AJ24719" s="6"/>
      <c r="AK24719" s="6"/>
      <c r="AL24719" s="6"/>
      <c r="AM24719" s="6"/>
      <c r="AN24719" s="6"/>
      <c r="AO24719" s="6"/>
      <c r="AP24719" s="6"/>
      <c r="AQ24719" s="6"/>
      <c r="AR24719" s="6"/>
      <c r="AS24719" s="6"/>
      <c r="AT24719" s="6"/>
      <c r="AU24719" s="6"/>
      <c r="AV24719" s="6"/>
      <c r="AW24719" s="6"/>
      <c r="AX24719" s="6"/>
      <c r="AY24719" s="6"/>
      <c r="AZ24719" s="6"/>
      <c r="BA24719" s="6"/>
      <c r="BB24719" s="6"/>
      <c r="BC24719" s="6"/>
      <c r="BD24719" s="6"/>
      <c r="BE24719" s="6"/>
      <c r="BF24719" s="6"/>
      <c r="BG24719" s="6"/>
    </row>
    <row r="24720" spans="34:59" x14ac:dyDescent="0.25">
      <c r="AH24720" s="10"/>
      <c r="AI24720" s="6"/>
      <c r="AJ24720" s="10"/>
      <c r="AK24720" s="10"/>
      <c r="AL24720" s="10"/>
      <c r="AM24720" s="10"/>
      <c r="AN24720" s="10"/>
      <c r="AO24720" s="10"/>
      <c r="AP24720" s="10"/>
      <c r="AQ24720" s="10"/>
      <c r="AR24720" s="10"/>
      <c r="AS24720" s="10"/>
      <c r="AT24720" s="10"/>
      <c r="AU24720" s="10"/>
      <c r="AV24720" s="10"/>
      <c r="AW24720" s="10"/>
      <c r="AX24720" s="10"/>
      <c r="AY24720" s="10"/>
      <c r="AZ24720" s="10"/>
      <c r="BA24720" s="10"/>
      <c r="BB24720" s="10"/>
      <c r="BC24720" s="10"/>
      <c r="BD24720" s="10"/>
      <c r="BE24720" s="10"/>
      <c r="BF24720" s="10"/>
      <c r="BG24720" s="6"/>
    </row>
    <row r="24721" spans="34:59" x14ac:dyDescent="0.25">
      <c r="AH24721" s="6"/>
      <c r="AI24721" s="6"/>
      <c r="AJ24721" s="6"/>
      <c r="AK24721" s="6"/>
      <c r="AL24721" s="6"/>
      <c r="AM24721" s="6"/>
      <c r="AN24721" s="6"/>
      <c r="AO24721" s="6"/>
      <c r="AP24721" s="6"/>
      <c r="AQ24721" s="6"/>
      <c r="AR24721" s="6"/>
      <c r="AS24721" s="6"/>
      <c r="AT24721" s="6"/>
      <c r="AU24721" s="6"/>
      <c r="AV24721" s="6"/>
      <c r="AW24721" s="6"/>
      <c r="AX24721" s="6"/>
      <c r="AY24721" s="6"/>
      <c r="AZ24721" s="6"/>
      <c r="BA24721" s="6"/>
      <c r="BB24721" s="6"/>
      <c r="BC24721" s="6"/>
      <c r="BD24721" s="6"/>
      <c r="BE24721" s="6"/>
      <c r="BF24721" s="6"/>
      <c r="BG24721" s="10"/>
    </row>
    <row r="24722" spans="34:59" x14ac:dyDescent="0.25">
      <c r="AH24722" s="10"/>
      <c r="AI24722" s="6"/>
    </row>
    <row r="24723" spans="34:59" x14ac:dyDescent="0.25">
      <c r="AH24723" s="6"/>
      <c r="AI24723" s="6"/>
      <c r="AJ24723" s="6"/>
      <c r="AK24723" s="6"/>
      <c r="AL24723" s="6"/>
      <c r="AM24723" s="6"/>
      <c r="AN24723" s="6"/>
      <c r="AO24723" s="6"/>
      <c r="AP24723" s="6"/>
      <c r="AQ24723" s="6"/>
      <c r="AR24723" s="6"/>
      <c r="AS24723" s="6"/>
      <c r="AT24723" s="6"/>
      <c r="AU24723" s="6"/>
      <c r="AV24723" s="6"/>
      <c r="AW24723" s="6"/>
      <c r="AX24723" s="6"/>
      <c r="AY24723" s="6"/>
      <c r="AZ24723" s="6"/>
      <c r="BA24723" s="6"/>
      <c r="BB24723" s="6"/>
      <c r="BC24723" s="6"/>
      <c r="BD24723" s="6"/>
      <c r="BE24723" s="6"/>
      <c r="BF24723" s="6"/>
      <c r="BG24723" s="6"/>
    </row>
    <row r="24724" spans="34:59" x14ac:dyDescent="0.25">
      <c r="AH24724" s="10"/>
      <c r="AI24724" s="6"/>
      <c r="AJ24724" s="10"/>
      <c r="AK24724" s="10"/>
      <c r="AL24724" s="10"/>
      <c r="AM24724" s="10"/>
      <c r="AN24724" s="10"/>
      <c r="AO24724" s="10"/>
      <c r="AP24724" s="10"/>
      <c r="AQ24724" s="10"/>
      <c r="AR24724" s="10"/>
      <c r="AS24724" s="10"/>
      <c r="AT24724" s="10"/>
      <c r="AU24724" s="10"/>
      <c r="AV24724" s="10"/>
      <c r="AW24724" s="10"/>
      <c r="AX24724" s="10"/>
      <c r="AY24724" s="10"/>
      <c r="AZ24724" s="10"/>
      <c r="BA24724" s="10"/>
      <c r="BB24724" s="10"/>
      <c r="BC24724" s="10"/>
      <c r="BD24724" s="10"/>
      <c r="BE24724" s="10"/>
      <c r="BF24724" s="10"/>
      <c r="BG24724" s="6"/>
    </row>
    <row r="24726" spans="34:59" x14ac:dyDescent="0.25">
      <c r="AH24726" s="10"/>
      <c r="AI24726" s="6"/>
    </row>
    <row r="24727" spans="34:59" x14ac:dyDescent="0.25">
      <c r="AH24727" s="6"/>
      <c r="AI24727" s="6"/>
      <c r="AJ24727" s="6"/>
      <c r="AK24727" s="6"/>
      <c r="AL24727" s="6"/>
      <c r="AM24727" s="6"/>
      <c r="AN24727" s="6"/>
      <c r="AO24727" s="6"/>
      <c r="AP24727" s="6"/>
      <c r="AQ24727" s="6"/>
      <c r="AR24727" s="6"/>
      <c r="AS24727" s="6"/>
      <c r="AT24727" s="6"/>
      <c r="AU24727" s="6"/>
      <c r="AV24727" s="6"/>
      <c r="AW24727" s="6"/>
      <c r="AX24727" s="6"/>
      <c r="AY24727" s="6"/>
      <c r="AZ24727" s="6"/>
      <c r="BA24727" s="6"/>
      <c r="BB24727" s="6"/>
      <c r="BC24727" s="6"/>
      <c r="BD24727" s="6"/>
      <c r="BE24727" s="6"/>
      <c r="BF24727" s="6"/>
      <c r="BG24727" s="6"/>
    </row>
    <row r="24728" spans="34:59" x14ac:dyDescent="0.25">
      <c r="AH24728" s="10"/>
      <c r="AI24728" s="6"/>
      <c r="AJ24728" s="10"/>
      <c r="AK24728" s="10"/>
      <c r="AL24728" s="10"/>
      <c r="AM24728" s="10"/>
      <c r="AN24728" s="10"/>
      <c r="AO24728" s="10"/>
      <c r="AP24728" s="10"/>
      <c r="AQ24728" s="10"/>
      <c r="AR24728" s="10"/>
      <c r="AS24728" s="10"/>
      <c r="AT24728" s="10"/>
      <c r="AU24728" s="10"/>
      <c r="AV24728" s="10"/>
      <c r="AW24728" s="10"/>
      <c r="AX24728" s="10"/>
      <c r="AY24728" s="10"/>
      <c r="AZ24728" s="10"/>
      <c r="BA24728" s="10"/>
      <c r="BB24728" s="10"/>
      <c r="BC24728" s="10"/>
      <c r="BD24728" s="10"/>
      <c r="BE24728" s="10"/>
      <c r="BF24728" s="10"/>
      <c r="BG24728" s="6"/>
    </row>
    <row r="24729" spans="34:59" x14ac:dyDescent="0.25">
      <c r="AH24729" s="6"/>
      <c r="AI24729" s="6"/>
      <c r="AJ24729" s="6"/>
      <c r="AK24729" s="6"/>
      <c r="AL24729" s="6"/>
      <c r="AM24729" s="6"/>
      <c r="AN24729" s="6"/>
      <c r="AO24729" s="6"/>
      <c r="AP24729" s="6"/>
      <c r="AQ24729" s="6"/>
      <c r="AR24729" s="6"/>
      <c r="AS24729" s="6"/>
      <c r="AT24729" s="6"/>
      <c r="AU24729" s="6"/>
      <c r="AV24729" s="6"/>
      <c r="AW24729" s="6"/>
      <c r="AX24729" s="6"/>
      <c r="AY24729" s="6"/>
      <c r="AZ24729" s="6"/>
      <c r="BA24729" s="6"/>
      <c r="BB24729" s="6"/>
      <c r="BC24729" s="6"/>
      <c r="BD24729" s="6"/>
      <c r="BE24729" s="6"/>
      <c r="BF24729" s="6"/>
      <c r="BG24729" s="10"/>
    </row>
    <row r="24730" spans="34:59" x14ac:dyDescent="0.25">
      <c r="AH24730" s="10"/>
      <c r="AI24730" s="6"/>
    </row>
    <row r="24731" spans="34:59" x14ac:dyDescent="0.25">
      <c r="AH24731" s="6"/>
      <c r="AI24731" s="6"/>
      <c r="AJ24731" s="6"/>
      <c r="AK24731" s="6"/>
      <c r="AL24731" s="6"/>
      <c r="AM24731" s="6"/>
      <c r="AN24731" s="6"/>
      <c r="AO24731" s="6"/>
      <c r="AP24731" s="6"/>
      <c r="AQ24731" s="6"/>
      <c r="AR24731" s="6"/>
      <c r="AS24731" s="6"/>
      <c r="AT24731" s="6"/>
      <c r="AU24731" s="6"/>
      <c r="AV24731" s="6"/>
      <c r="AW24731" s="6"/>
      <c r="AX24731" s="6"/>
      <c r="AY24731" s="6"/>
      <c r="AZ24731" s="6"/>
      <c r="BA24731" s="6"/>
      <c r="BB24731" s="6"/>
      <c r="BC24731" s="6"/>
      <c r="BD24731" s="6"/>
      <c r="BE24731" s="6"/>
      <c r="BF24731" s="6"/>
      <c r="BG24731" s="6"/>
    </row>
    <row r="24732" spans="34:59" x14ac:dyDescent="0.25">
      <c r="AH24732" s="10"/>
      <c r="AI24732" s="6"/>
      <c r="AJ24732" s="10"/>
      <c r="AK24732" s="10"/>
      <c r="AL24732" s="10"/>
      <c r="AM24732" s="10"/>
      <c r="AN24732" s="10"/>
      <c r="AO24732" s="10"/>
      <c r="AP24732" s="10"/>
      <c r="AQ24732" s="10"/>
      <c r="AR24732" s="10"/>
      <c r="AS24732" s="10"/>
      <c r="AT24732" s="10"/>
      <c r="AU24732" s="10"/>
      <c r="AV24732" s="10"/>
      <c r="AW24732" s="10"/>
      <c r="AX24732" s="10"/>
      <c r="AY24732" s="10"/>
      <c r="AZ24732" s="10"/>
      <c r="BA24732" s="10"/>
      <c r="BB24732" s="10"/>
      <c r="BC24732" s="10"/>
      <c r="BD24732" s="10"/>
      <c r="BE24732" s="10"/>
      <c r="BF24732" s="10"/>
      <c r="BG24732" s="6"/>
    </row>
    <row r="24733" spans="34:59" x14ac:dyDescent="0.25">
      <c r="AH24733" s="6"/>
      <c r="AI24733" s="6"/>
      <c r="AJ24733" s="6"/>
      <c r="AK24733" s="6"/>
      <c r="AL24733" s="6"/>
      <c r="AM24733" s="6"/>
      <c r="AN24733" s="6"/>
      <c r="AO24733" s="6"/>
      <c r="AP24733" s="6"/>
      <c r="AQ24733" s="6"/>
      <c r="AR24733" s="6"/>
      <c r="AS24733" s="6"/>
      <c r="AT24733" s="6"/>
      <c r="AU24733" s="6"/>
      <c r="AV24733" s="6"/>
      <c r="AW24733" s="6"/>
      <c r="AX24733" s="6"/>
      <c r="AY24733" s="6"/>
      <c r="AZ24733" s="6"/>
      <c r="BA24733" s="6"/>
      <c r="BB24733" s="6"/>
      <c r="BC24733" s="6"/>
      <c r="BD24733" s="6"/>
      <c r="BE24733" s="6"/>
      <c r="BF24733" s="6"/>
      <c r="BG24733" s="10"/>
    </row>
    <row r="24734" spans="34:59" x14ac:dyDescent="0.25">
      <c r="AH24734" s="10"/>
      <c r="AI24734" s="6"/>
    </row>
    <row r="24735" spans="34:59" x14ac:dyDescent="0.25">
      <c r="AH24735" s="6"/>
      <c r="AI24735" s="6"/>
      <c r="AJ24735" s="6"/>
      <c r="AK24735" s="6"/>
      <c r="AL24735" s="6"/>
      <c r="AM24735" s="6"/>
      <c r="AN24735" s="6"/>
      <c r="AO24735" s="6"/>
      <c r="AP24735" s="6"/>
      <c r="AQ24735" s="6"/>
      <c r="AR24735" s="6"/>
      <c r="AS24735" s="6"/>
      <c r="AT24735" s="6"/>
      <c r="AU24735" s="6"/>
      <c r="AV24735" s="6"/>
      <c r="AW24735" s="6"/>
      <c r="AX24735" s="6"/>
      <c r="AY24735" s="6"/>
      <c r="AZ24735" s="6"/>
      <c r="BA24735" s="6"/>
      <c r="BB24735" s="6"/>
      <c r="BC24735" s="6"/>
      <c r="BD24735" s="6"/>
      <c r="BE24735" s="6"/>
      <c r="BF24735" s="6"/>
      <c r="BG24735" s="6"/>
    </row>
    <row r="24736" spans="34:59" x14ac:dyDescent="0.25">
      <c r="AH24736" s="10"/>
      <c r="AI24736" s="6"/>
      <c r="AJ24736" s="10"/>
      <c r="AK24736" s="10"/>
      <c r="AL24736" s="10"/>
      <c r="AM24736" s="10"/>
      <c r="AN24736" s="10"/>
      <c r="AO24736" s="10"/>
      <c r="AP24736" s="10"/>
      <c r="AQ24736" s="10"/>
      <c r="AR24736" s="10"/>
      <c r="AS24736" s="10"/>
      <c r="AT24736" s="10"/>
      <c r="AU24736" s="10"/>
      <c r="AV24736" s="10"/>
      <c r="AW24736" s="10"/>
      <c r="AX24736" s="10"/>
      <c r="AY24736" s="10"/>
      <c r="AZ24736" s="10"/>
      <c r="BA24736" s="10"/>
      <c r="BB24736" s="10"/>
      <c r="BC24736" s="10"/>
      <c r="BD24736" s="10"/>
      <c r="BE24736" s="10"/>
      <c r="BF24736" s="10"/>
      <c r="BG24736" s="6"/>
    </row>
    <row r="24737" spans="34:59" x14ac:dyDescent="0.25">
      <c r="AH24737" s="6"/>
      <c r="AI24737" s="6"/>
      <c r="AJ24737" s="6"/>
      <c r="AK24737" s="6"/>
      <c r="AL24737" s="6"/>
      <c r="AM24737" s="6"/>
      <c r="AN24737" s="6"/>
      <c r="AO24737" s="6"/>
      <c r="AP24737" s="6"/>
      <c r="AQ24737" s="6"/>
      <c r="AR24737" s="6"/>
      <c r="AS24737" s="6"/>
      <c r="AT24737" s="6"/>
      <c r="AU24737" s="6"/>
      <c r="AV24737" s="6"/>
      <c r="AW24737" s="6"/>
      <c r="AX24737" s="6"/>
      <c r="AY24737" s="6"/>
      <c r="AZ24737" s="6"/>
      <c r="BA24737" s="6"/>
      <c r="BB24737" s="6"/>
      <c r="BC24737" s="6"/>
      <c r="BD24737" s="6"/>
      <c r="BE24737" s="6"/>
      <c r="BF24737" s="6"/>
      <c r="BG24737" s="10"/>
    </row>
    <row r="24738" spans="34:59" x14ac:dyDescent="0.25">
      <c r="AH24738" s="10"/>
      <c r="AI24738" s="6"/>
    </row>
    <row r="24739" spans="34:59" x14ac:dyDescent="0.25">
      <c r="AH24739" s="6"/>
      <c r="AI24739" s="6"/>
      <c r="AJ24739" s="6"/>
      <c r="AK24739" s="6"/>
      <c r="AL24739" s="6"/>
      <c r="AM24739" s="6"/>
      <c r="AN24739" s="6"/>
      <c r="AO24739" s="6"/>
      <c r="AP24739" s="6"/>
      <c r="AQ24739" s="6"/>
      <c r="AR24739" s="6"/>
      <c r="AS24739" s="6"/>
      <c r="AT24739" s="6"/>
      <c r="AU24739" s="6"/>
      <c r="AV24739" s="6"/>
      <c r="AW24739" s="6"/>
      <c r="AX24739" s="6"/>
      <c r="AY24739" s="6"/>
      <c r="AZ24739" s="6"/>
      <c r="BA24739" s="6"/>
      <c r="BB24739" s="6"/>
      <c r="BC24739" s="6"/>
      <c r="BD24739" s="6"/>
      <c r="BE24739" s="6"/>
      <c r="BF24739" s="6"/>
      <c r="BG24739" s="6"/>
    </row>
    <row r="24740" spans="34:59" x14ac:dyDescent="0.25">
      <c r="AH24740" s="10"/>
      <c r="AI24740" s="6"/>
      <c r="AJ24740" s="10"/>
      <c r="AK24740" s="10"/>
      <c r="AL24740" s="10"/>
      <c r="AM24740" s="10"/>
      <c r="AN24740" s="10"/>
      <c r="AO24740" s="10"/>
      <c r="AP24740" s="10"/>
      <c r="AQ24740" s="10"/>
      <c r="AR24740" s="10"/>
      <c r="AS24740" s="10"/>
      <c r="AT24740" s="10"/>
      <c r="AU24740" s="10"/>
      <c r="AV24740" s="10"/>
      <c r="AW24740" s="10"/>
      <c r="AX24740" s="10"/>
      <c r="AY24740" s="10"/>
      <c r="AZ24740" s="10"/>
      <c r="BA24740" s="10"/>
      <c r="BB24740" s="10"/>
      <c r="BC24740" s="10"/>
      <c r="BD24740" s="10"/>
      <c r="BE24740" s="10"/>
      <c r="BF24740" s="10"/>
      <c r="BG24740" s="6"/>
    </row>
    <row r="24742" spans="34:59" x14ac:dyDescent="0.25">
      <c r="AH24742" s="10"/>
      <c r="AI24742" s="6"/>
    </row>
    <row r="24743" spans="34:59" x14ac:dyDescent="0.25">
      <c r="AH24743" s="6"/>
      <c r="AI24743" s="6"/>
      <c r="AJ24743" s="6"/>
      <c r="AK24743" s="6"/>
      <c r="AL24743" s="6"/>
      <c r="AM24743" s="6"/>
      <c r="AN24743" s="6"/>
      <c r="AO24743" s="6"/>
      <c r="AP24743" s="6"/>
      <c r="AQ24743" s="6"/>
      <c r="AR24743" s="6"/>
      <c r="AS24743" s="6"/>
      <c r="AT24743" s="6"/>
      <c r="AU24743" s="6"/>
      <c r="AV24743" s="6"/>
      <c r="AW24743" s="6"/>
      <c r="AX24743" s="6"/>
      <c r="AY24743" s="6"/>
      <c r="AZ24743" s="6"/>
      <c r="BA24743" s="6"/>
      <c r="BB24743" s="6"/>
      <c r="BC24743" s="6"/>
      <c r="BD24743" s="6"/>
      <c r="BE24743" s="6"/>
      <c r="BF24743" s="6"/>
      <c r="BG24743" s="6"/>
    </row>
    <row r="24744" spans="34:59" x14ac:dyDescent="0.25">
      <c r="AH24744" s="10"/>
      <c r="AI24744" s="6"/>
      <c r="AJ24744" s="10"/>
      <c r="AK24744" s="10"/>
      <c r="AL24744" s="10"/>
      <c r="AM24744" s="10"/>
      <c r="AN24744" s="10"/>
      <c r="AO24744" s="10"/>
      <c r="AP24744" s="10"/>
      <c r="AQ24744" s="10"/>
      <c r="AR24744" s="10"/>
      <c r="AS24744" s="10"/>
      <c r="AT24744" s="10"/>
      <c r="AU24744" s="10"/>
      <c r="AV24744" s="10"/>
      <c r="AW24744" s="10"/>
      <c r="AX24744" s="10"/>
      <c r="AY24744" s="10"/>
      <c r="AZ24744" s="10"/>
      <c r="BA24744" s="10"/>
      <c r="BB24744" s="10"/>
      <c r="BC24744" s="10"/>
      <c r="BD24744" s="10"/>
      <c r="BE24744" s="10"/>
      <c r="BF24744" s="10"/>
      <c r="BG24744" s="6"/>
    </row>
    <row r="24745" spans="34:59" x14ac:dyDescent="0.25">
      <c r="AH24745" s="6"/>
      <c r="AI24745" s="6"/>
      <c r="AJ24745" s="6"/>
      <c r="AK24745" s="6"/>
      <c r="AL24745" s="6"/>
      <c r="AM24745" s="6"/>
      <c r="AN24745" s="6"/>
      <c r="AO24745" s="6"/>
      <c r="AP24745" s="6"/>
      <c r="AQ24745" s="6"/>
      <c r="AR24745" s="6"/>
      <c r="AS24745" s="6"/>
      <c r="AT24745" s="6"/>
      <c r="AU24745" s="6"/>
      <c r="AV24745" s="6"/>
      <c r="AW24745" s="6"/>
      <c r="AX24745" s="6"/>
      <c r="AY24745" s="6"/>
      <c r="AZ24745" s="6"/>
      <c r="BA24745" s="6"/>
      <c r="BB24745" s="6"/>
      <c r="BC24745" s="6"/>
      <c r="BD24745" s="6"/>
      <c r="BE24745" s="6"/>
      <c r="BF24745" s="6"/>
      <c r="BG24745" s="10"/>
    </row>
    <row r="24746" spans="34:59" x14ac:dyDescent="0.25">
      <c r="AH24746" s="10"/>
      <c r="AI24746" s="6"/>
    </row>
    <row r="24747" spans="34:59" x14ac:dyDescent="0.25">
      <c r="AH24747" s="6"/>
      <c r="AI24747" s="6"/>
      <c r="AJ24747" s="6"/>
      <c r="AK24747" s="6"/>
      <c r="AL24747" s="6"/>
      <c r="AM24747" s="6"/>
      <c r="AN24747" s="6"/>
      <c r="AO24747" s="6"/>
      <c r="AP24747" s="6"/>
      <c r="AQ24747" s="6"/>
      <c r="AR24747" s="6"/>
      <c r="AS24747" s="6"/>
      <c r="AT24747" s="6"/>
      <c r="AU24747" s="6"/>
      <c r="AV24747" s="6"/>
      <c r="AW24747" s="6"/>
      <c r="AX24747" s="6"/>
      <c r="AY24747" s="6"/>
      <c r="AZ24747" s="6"/>
      <c r="BA24747" s="6"/>
      <c r="BB24747" s="6"/>
      <c r="BC24747" s="6"/>
      <c r="BD24747" s="6"/>
      <c r="BE24747" s="6"/>
      <c r="BF24747" s="6"/>
      <c r="BG24747" s="6"/>
    </row>
    <row r="24748" spans="34:59" x14ac:dyDescent="0.25">
      <c r="AH24748" s="10"/>
      <c r="AI24748" s="6"/>
      <c r="AJ24748" s="10"/>
      <c r="AK24748" s="10"/>
      <c r="AL24748" s="10"/>
      <c r="AM24748" s="10"/>
      <c r="AN24748" s="10"/>
      <c r="AO24748" s="10"/>
      <c r="AP24748" s="10"/>
      <c r="AQ24748" s="10"/>
      <c r="AR24748" s="10"/>
      <c r="AS24748" s="10"/>
      <c r="AT24748" s="10"/>
      <c r="AU24748" s="10"/>
      <c r="AV24748" s="10"/>
      <c r="AW24748" s="10"/>
      <c r="AX24748" s="10"/>
      <c r="AY24748" s="10"/>
      <c r="AZ24748" s="10"/>
      <c r="BA24748" s="10"/>
      <c r="BB24748" s="10"/>
      <c r="BC24748" s="10"/>
      <c r="BD24748" s="10"/>
      <c r="BE24748" s="10"/>
      <c r="BF24748" s="10"/>
      <c r="BG24748" s="6"/>
    </row>
    <row r="24749" spans="34:59" x14ac:dyDescent="0.25">
      <c r="AH24749" s="6"/>
      <c r="AI24749" s="6"/>
      <c r="AJ24749" s="6"/>
      <c r="AK24749" s="6"/>
      <c r="AL24749" s="6"/>
      <c r="AM24749" s="6"/>
      <c r="AN24749" s="6"/>
      <c r="AO24749" s="6"/>
      <c r="AP24749" s="6"/>
      <c r="AQ24749" s="6"/>
      <c r="AR24749" s="6"/>
      <c r="AS24749" s="6"/>
      <c r="AT24749" s="6"/>
      <c r="AU24749" s="6"/>
      <c r="AV24749" s="6"/>
      <c r="AW24749" s="6"/>
      <c r="AX24749" s="6"/>
      <c r="AY24749" s="6"/>
      <c r="AZ24749" s="6"/>
      <c r="BA24749" s="6"/>
      <c r="BB24749" s="6"/>
      <c r="BC24749" s="6"/>
      <c r="BD24749" s="6"/>
      <c r="BE24749" s="6"/>
      <c r="BF24749" s="6"/>
      <c r="BG24749" s="10"/>
    </row>
    <row r="24750" spans="34:59" x14ac:dyDescent="0.25">
      <c r="AH24750" s="10"/>
      <c r="AI24750" s="6"/>
    </row>
    <row r="24751" spans="34:59" x14ac:dyDescent="0.25">
      <c r="AH24751" s="6"/>
      <c r="AI24751" s="6"/>
      <c r="AJ24751" s="6"/>
      <c r="AK24751" s="6"/>
      <c r="AL24751" s="6"/>
      <c r="AM24751" s="6"/>
      <c r="AN24751" s="6"/>
      <c r="AO24751" s="6"/>
      <c r="AP24751" s="6"/>
      <c r="AQ24751" s="6"/>
      <c r="AR24751" s="6"/>
      <c r="AS24751" s="6"/>
      <c r="AT24751" s="6"/>
      <c r="AU24751" s="6"/>
      <c r="AV24751" s="6"/>
      <c r="AW24751" s="6"/>
      <c r="AX24751" s="6"/>
      <c r="AY24751" s="6"/>
      <c r="AZ24751" s="6"/>
      <c r="BA24751" s="6"/>
      <c r="BB24751" s="6"/>
      <c r="BC24751" s="6"/>
      <c r="BD24751" s="6"/>
      <c r="BE24751" s="6"/>
      <c r="BF24751" s="6"/>
      <c r="BG24751" s="6"/>
    </row>
    <row r="24752" spans="34:59" x14ac:dyDescent="0.25">
      <c r="AH24752" s="10"/>
      <c r="AI24752" s="6"/>
      <c r="AJ24752" s="10"/>
      <c r="AK24752" s="10"/>
      <c r="AL24752" s="10"/>
      <c r="AM24752" s="10"/>
      <c r="AN24752" s="10"/>
      <c r="AO24752" s="10"/>
      <c r="AP24752" s="10"/>
      <c r="AQ24752" s="10"/>
      <c r="AR24752" s="10"/>
      <c r="AS24752" s="10"/>
      <c r="AT24752" s="10"/>
      <c r="AU24752" s="10"/>
      <c r="AV24752" s="10"/>
      <c r="AW24752" s="10"/>
      <c r="AX24752" s="10"/>
      <c r="AY24752" s="10"/>
      <c r="AZ24752" s="10"/>
      <c r="BA24752" s="10"/>
      <c r="BB24752" s="10"/>
      <c r="BC24752" s="10"/>
      <c r="BD24752" s="10"/>
      <c r="BE24752" s="10"/>
      <c r="BF24752" s="10"/>
      <c r="BG24752" s="6"/>
    </row>
    <row r="24753" spans="34:59" x14ac:dyDescent="0.25">
      <c r="AH24753" s="6"/>
      <c r="AI24753" s="6"/>
      <c r="AJ24753" s="6"/>
      <c r="AK24753" s="6"/>
      <c r="AL24753" s="6"/>
      <c r="AM24753" s="6"/>
      <c r="AN24753" s="6"/>
      <c r="AO24753" s="6"/>
      <c r="AP24753" s="6"/>
      <c r="AQ24753" s="6"/>
      <c r="AR24753" s="6"/>
      <c r="AS24753" s="6"/>
      <c r="AT24753" s="6"/>
      <c r="AU24753" s="6"/>
      <c r="AV24753" s="6"/>
      <c r="AW24753" s="6"/>
      <c r="AX24753" s="6"/>
      <c r="AY24753" s="6"/>
      <c r="AZ24753" s="6"/>
      <c r="BA24753" s="6"/>
      <c r="BB24753" s="6"/>
      <c r="BC24753" s="6"/>
      <c r="BD24753" s="6"/>
      <c r="BE24753" s="6"/>
      <c r="BF24753" s="6"/>
      <c r="BG24753" s="10"/>
    </row>
    <row r="24754" spans="34:59" x14ac:dyDescent="0.25">
      <c r="AH24754" s="10"/>
      <c r="AI24754" s="6"/>
    </row>
    <row r="24755" spans="34:59" x14ac:dyDescent="0.25">
      <c r="AH24755" s="6"/>
      <c r="AI24755" s="6"/>
      <c r="AJ24755" s="6"/>
      <c r="AK24755" s="6"/>
      <c r="AL24755" s="6"/>
      <c r="AM24755" s="6"/>
      <c r="AN24755" s="6"/>
      <c r="AO24755" s="6"/>
      <c r="AP24755" s="6"/>
      <c r="AQ24755" s="6"/>
      <c r="AR24755" s="6"/>
      <c r="AS24755" s="6"/>
      <c r="AT24755" s="6"/>
      <c r="AU24755" s="6"/>
      <c r="AV24755" s="6"/>
      <c r="AW24755" s="6"/>
      <c r="AX24755" s="6"/>
      <c r="AY24755" s="6"/>
      <c r="AZ24755" s="6"/>
      <c r="BA24755" s="6"/>
      <c r="BB24755" s="6"/>
      <c r="BC24755" s="6"/>
      <c r="BD24755" s="6"/>
      <c r="BE24755" s="6"/>
      <c r="BF24755" s="6"/>
      <c r="BG24755" s="6"/>
    </row>
    <row r="24756" spans="34:59" x14ac:dyDescent="0.25">
      <c r="AH24756" s="10"/>
      <c r="AI24756" s="6"/>
      <c r="AJ24756" s="10"/>
      <c r="AK24756" s="10"/>
      <c r="AL24756" s="10"/>
      <c r="AM24756" s="10"/>
      <c r="AN24756" s="10"/>
      <c r="AO24756" s="10"/>
      <c r="AP24756" s="10"/>
      <c r="AQ24756" s="10"/>
      <c r="AR24756" s="10"/>
      <c r="AS24756" s="10"/>
      <c r="AT24756" s="10"/>
      <c r="AU24756" s="10"/>
      <c r="AV24756" s="10"/>
      <c r="AW24756" s="10"/>
      <c r="AX24756" s="10"/>
      <c r="AY24756" s="10"/>
      <c r="AZ24756" s="10"/>
      <c r="BA24756" s="10"/>
      <c r="BB24756" s="10"/>
      <c r="BC24756" s="10"/>
      <c r="BD24756" s="10"/>
      <c r="BE24756" s="10"/>
      <c r="BF24756" s="10"/>
      <c r="BG24756" s="6"/>
    </row>
    <row r="24758" spans="34:59" x14ac:dyDescent="0.25">
      <c r="AH24758" s="10"/>
      <c r="AI24758" s="6"/>
    </row>
    <row r="24759" spans="34:59" x14ac:dyDescent="0.25">
      <c r="AH24759" s="6"/>
      <c r="AI24759" s="6"/>
      <c r="AJ24759" s="6"/>
      <c r="AK24759" s="6"/>
      <c r="AL24759" s="6"/>
      <c r="AM24759" s="6"/>
      <c r="AN24759" s="6"/>
      <c r="AO24759" s="6"/>
      <c r="AP24759" s="6"/>
      <c r="AQ24759" s="6"/>
      <c r="AR24759" s="6"/>
      <c r="AS24759" s="6"/>
      <c r="AT24759" s="6"/>
      <c r="AU24759" s="6"/>
      <c r="AV24759" s="6"/>
      <c r="AW24759" s="6"/>
      <c r="AX24759" s="6"/>
      <c r="AY24759" s="6"/>
      <c r="AZ24759" s="6"/>
      <c r="BA24759" s="6"/>
      <c r="BB24759" s="6"/>
      <c r="BC24759" s="6"/>
      <c r="BD24759" s="6"/>
      <c r="BE24759" s="6"/>
      <c r="BF24759" s="6"/>
      <c r="BG24759" s="6"/>
    </row>
    <row r="24760" spans="34:59" x14ac:dyDescent="0.25">
      <c r="AH24760" s="10"/>
      <c r="AI24760" s="6"/>
      <c r="AJ24760" s="10"/>
      <c r="AK24760" s="10"/>
      <c r="AL24760" s="10"/>
      <c r="AM24760" s="10"/>
      <c r="AN24760" s="10"/>
      <c r="AO24760" s="10"/>
      <c r="AP24760" s="10"/>
      <c r="AQ24760" s="10"/>
      <c r="AR24760" s="10"/>
      <c r="AS24760" s="10"/>
      <c r="AT24760" s="10"/>
      <c r="AU24760" s="10"/>
      <c r="AV24760" s="10"/>
      <c r="AW24760" s="10"/>
      <c r="AX24760" s="10"/>
      <c r="AY24760" s="10"/>
      <c r="AZ24760" s="10"/>
      <c r="BA24760" s="10"/>
      <c r="BB24760" s="10"/>
      <c r="BC24760" s="10"/>
      <c r="BD24760" s="10"/>
      <c r="BE24760" s="10"/>
      <c r="BF24760" s="10"/>
      <c r="BG24760" s="6"/>
    </row>
    <row r="24761" spans="34:59" x14ac:dyDescent="0.25">
      <c r="AH24761" s="6"/>
      <c r="AI24761" s="6"/>
      <c r="AJ24761" s="6"/>
      <c r="AK24761" s="6"/>
      <c r="AL24761" s="6"/>
      <c r="AM24761" s="6"/>
      <c r="AN24761" s="6"/>
      <c r="AO24761" s="6"/>
      <c r="AP24761" s="6"/>
      <c r="AQ24761" s="6"/>
      <c r="AR24761" s="6"/>
      <c r="AS24761" s="6"/>
      <c r="AT24761" s="6"/>
      <c r="AU24761" s="6"/>
      <c r="AV24761" s="6"/>
      <c r="AW24761" s="6"/>
      <c r="AX24761" s="6"/>
      <c r="AY24761" s="6"/>
      <c r="AZ24761" s="6"/>
      <c r="BA24761" s="6"/>
      <c r="BB24761" s="6"/>
      <c r="BC24761" s="6"/>
      <c r="BD24761" s="6"/>
      <c r="BE24761" s="6"/>
      <c r="BF24761" s="6"/>
      <c r="BG24761" s="10"/>
    </row>
    <row r="24762" spans="34:59" x14ac:dyDescent="0.25">
      <c r="AH24762" s="10"/>
      <c r="AI24762" s="6"/>
    </row>
    <row r="24763" spans="34:59" x14ac:dyDescent="0.25">
      <c r="AH24763" s="6"/>
      <c r="AI24763" s="6"/>
      <c r="AJ24763" s="6"/>
      <c r="AK24763" s="6"/>
      <c r="AL24763" s="6"/>
      <c r="AM24763" s="6"/>
      <c r="AN24763" s="6"/>
      <c r="AO24763" s="6"/>
      <c r="AP24763" s="6"/>
      <c r="AQ24763" s="6"/>
      <c r="AR24763" s="6"/>
      <c r="AS24763" s="6"/>
      <c r="AT24763" s="6"/>
      <c r="AU24763" s="6"/>
      <c r="AV24763" s="6"/>
      <c r="AW24763" s="6"/>
      <c r="AX24763" s="6"/>
      <c r="AY24763" s="6"/>
      <c r="AZ24763" s="6"/>
      <c r="BA24763" s="6"/>
      <c r="BB24763" s="6"/>
      <c r="BC24763" s="6"/>
      <c r="BD24763" s="6"/>
      <c r="BE24763" s="6"/>
      <c r="BF24763" s="6"/>
      <c r="BG24763" s="6"/>
    </row>
    <row r="24764" spans="34:59" x14ac:dyDescent="0.25">
      <c r="AH24764" s="10"/>
      <c r="AI24764" s="6"/>
      <c r="AJ24764" s="10"/>
      <c r="AK24764" s="10"/>
      <c r="AL24764" s="10"/>
      <c r="AM24764" s="10"/>
      <c r="AN24764" s="10"/>
      <c r="AO24764" s="10"/>
      <c r="AP24764" s="10"/>
      <c r="AQ24764" s="10"/>
      <c r="AR24764" s="10"/>
      <c r="AS24764" s="10"/>
      <c r="AT24764" s="10"/>
      <c r="AU24764" s="10"/>
      <c r="AV24764" s="10"/>
      <c r="AW24764" s="10"/>
      <c r="AX24764" s="10"/>
      <c r="AY24764" s="10"/>
      <c r="AZ24764" s="10"/>
      <c r="BA24764" s="10"/>
      <c r="BB24764" s="10"/>
      <c r="BC24764" s="10"/>
      <c r="BD24764" s="10"/>
      <c r="BE24764" s="10"/>
      <c r="BF24764" s="10"/>
      <c r="BG24764" s="6"/>
    </row>
    <row r="24765" spans="34:59" x14ac:dyDescent="0.25">
      <c r="AH24765" s="6"/>
      <c r="AI24765" s="6"/>
      <c r="AJ24765" s="6"/>
      <c r="AK24765" s="6"/>
      <c r="AL24765" s="6"/>
      <c r="AM24765" s="6"/>
      <c r="AN24765" s="6"/>
      <c r="AO24765" s="6"/>
      <c r="AP24765" s="6"/>
      <c r="AQ24765" s="6"/>
      <c r="AR24765" s="6"/>
      <c r="AS24765" s="6"/>
      <c r="AT24765" s="6"/>
      <c r="AU24765" s="6"/>
      <c r="AV24765" s="6"/>
      <c r="AW24765" s="6"/>
      <c r="AX24765" s="6"/>
      <c r="AY24765" s="6"/>
      <c r="AZ24765" s="6"/>
      <c r="BA24765" s="6"/>
      <c r="BB24765" s="6"/>
      <c r="BC24765" s="6"/>
      <c r="BD24765" s="6"/>
      <c r="BE24765" s="6"/>
      <c r="BF24765" s="6"/>
      <c r="BG24765" s="10"/>
    </row>
    <row r="24766" spans="34:59" x14ac:dyDescent="0.25">
      <c r="AH24766" s="10"/>
      <c r="AI24766" s="6"/>
    </row>
    <row r="24767" spans="34:59" x14ac:dyDescent="0.25">
      <c r="AH24767" s="6"/>
      <c r="AI24767" s="6"/>
      <c r="AJ24767" s="6"/>
      <c r="AK24767" s="6"/>
      <c r="AL24767" s="6"/>
      <c r="AM24767" s="6"/>
      <c r="AN24767" s="6"/>
      <c r="AO24767" s="6"/>
      <c r="AP24767" s="6"/>
      <c r="AQ24767" s="6"/>
      <c r="AR24767" s="6"/>
      <c r="AS24767" s="6"/>
      <c r="AT24767" s="6"/>
      <c r="AU24767" s="6"/>
      <c r="AV24767" s="6"/>
      <c r="AW24767" s="6"/>
      <c r="AX24767" s="6"/>
      <c r="AY24767" s="6"/>
      <c r="AZ24767" s="6"/>
      <c r="BA24767" s="6"/>
      <c r="BB24767" s="6"/>
      <c r="BC24767" s="6"/>
      <c r="BD24767" s="6"/>
      <c r="BE24767" s="6"/>
      <c r="BF24767" s="6"/>
      <c r="BG24767" s="6"/>
    </row>
    <row r="24768" spans="34:59" x14ac:dyDescent="0.25">
      <c r="AH24768" s="10"/>
      <c r="AI24768" s="6"/>
      <c r="AJ24768" s="10"/>
      <c r="AK24768" s="10"/>
      <c r="AL24768" s="10"/>
      <c r="AM24768" s="10"/>
      <c r="AN24768" s="10"/>
      <c r="AO24768" s="10"/>
      <c r="AP24768" s="10"/>
      <c r="AQ24768" s="10"/>
      <c r="AR24768" s="10"/>
      <c r="AS24768" s="10"/>
      <c r="AT24768" s="10"/>
      <c r="AU24768" s="10"/>
      <c r="AV24768" s="10"/>
      <c r="AW24768" s="10"/>
      <c r="AX24768" s="10"/>
      <c r="AY24768" s="10"/>
      <c r="AZ24768" s="10"/>
      <c r="BA24768" s="10"/>
      <c r="BB24768" s="10"/>
      <c r="BC24768" s="10"/>
      <c r="BD24768" s="10"/>
      <c r="BE24768" s="10"/>
      <c r="BF24768" s="10"/>
      <c r="BG24768" s="6"/>
    </row>
    <row r="24769" spans="34:59" x14ac:dyDescent="0.25">
      <c r="AH24769" s="6"/>
      <c r="AI24769" s="6"/>
      <c r="AJ24769" s="6"/>
      <c r="AK24769" s="6"/>
      <c r="AL24769" s="6"/>
      <c r="AM24769" s="6"/>
      <c r="AN24769" s="6"/>
      <c r="AO24769" s="6"/>
      <c r="AP24769" s="6"/>
      <c r="AQ24769" s="6"/>
      <c r="AR24769" s="6"/>
      <c r="AS24769" s="6"/>
      <c r="AT24769" s="6"/>
      <c r="AU24769" s="6"/>
      <c r="AV24769" s="6"/>
      <c r="AW24769" s="6"/>
      <c r="AX24769" s="6"/>
      <c r="AY24769" s="6"/>
      <c r="AZ24769" s="6"/>
      <c r="BA24769" s="6"/>
      <c r="BB24769" s="6"/>
      <c r="BC24769" s="6"/>
      <c r="BD24769" s="6"/>
      <c r="BE24769" s="6"/>
      <c r="BF24769" s="6"/>
      <c r="BG24769" s="10"/>
    </row>
    <row r="24770" spans="34:59" x14ac:dyDescent="0.25">
      <c r="AH24770" s="10"/>
      <c r="AI24770" s="6"/>
    </row>
    <row r="24771" spans="34:59" x14ac:dyDescent="0.25">
      <c r="AH24771" s="6"/>
      <c r="AI24771" s="6"/>
      <c r="AJ24771" s="6"/>
      <c r="AK24771" s="6"/>
      <c r="AL24771" s="6"/>
      <c r="AM24771" s="6"/>
      <c r="AN24771" s="6"/>
      <c r="AO24771" s="6"/>
      <c r="AP24771" s="6"/>
      <c r="AQ24771" s="6"/>
      <c r="AR24771" s="6"/>
      <c r="AS24771" s="6"/>
      <c r="AT24771" s="6"/>
      <c r="AU24771" s="6"/>
      <c r="AV24771" s="6"/>
      <c r="AW24771" s="6"/>
      <c r="AX24771" s="6"/>
      <c r="AY24771" s="6"/>
      <c r="AZ24771" s="6"/>
      <c r="BA24771" s="6"/>
      <c r="BB24771" s="6"/>
      <c r="BC24771" s="6"/>
      <c r="BD24771" s="6"/>
      <c r="BE24771" s="6"/>
      <c r="BF24771" s="6"/>
      <c r="BG24771" s="6"/>
    </row>
    <row r="24772" spans="34:59" x14ac:dyDescent="0.25">
      <c r="AH24772" s="10"/>
      <c r="AI24772" s="6"/>
      <c r="AJ24772" s="10"/>
      <c r="AK24772" s="10"/>
      <c r="AL24772" s="10"/>
      <c r="AM24772" s="10"/>
      <c r="AN24772" s="10"/>
      <c r="AO24772" s="10"/>
      <c r="AP24772" s="10"/>
      <c r="AQ24772" s="10"/>
      <c r="AR24772" s="10"/>
      <c r="AS24772" s="10"/>
      <c r="AT24772" s="10"/>
      <c r="AU24772" s="10"/>
      <c r="AV24772" s="10"/>
      <c r="AW24772" s="10"/>
      <c r="AX24772" s="10"/>
      <c r="AY24772" s="10"/>
      <c r="AZ24772" s="10"/>
      <c r="BA24772" s="10"/>
      <c r="BB24772" s="10"/>
      <c r="BC24772" s="10"/>
      <c r="BD24772" s="10"/>
      <c r="BE24772" s="10"/>
      <c r="BF24772" s="10"/>
      <c r="BG24772" s="6"/>
    </row>
    <row r="24774" spans="34:59" x14ac:dyDescent="0.25">
      <c r="AH24774" s="10"/>
      <c r="AI24774" s="6"/>
    </row>
    <row r="24775" spans="34:59" x14ac:dyDescent="0.25">
      <c r="AH24775" s="6"/>
      <c r="AI24775" s="6"/>
      <c r="AJ24775" s="6"/>
      <c r="AK24775" s="6"/>
      <c r="AL24775" s="6"/>
      <c r="AM24775" s="6"/>
      <c r="AN24775" s="6"/>
      <c r="AO24775" s="6"/>
      <c r="AP24775" s="6"/>
      <c r="AQ24775" s="6"/>
      <c r="AR24775" s="6"/>
      <c r="AS24775" s="6"/>
      <c r="AT24775" s="6"/>
      <c r="AU24775" s="6"/>
      <c r="AV24775" s="6"/>
      <c r="AW24775" s="6"/>
      <c r="AX24775" s="6"/>
      <c r="AY24775" s="6"/>
      <c r="AZ24775" s="6"/>
      <c r="BA24775" s="6"/>
      <c r="BB24775" s="6"/>
      <c r="BC24775" s="6"/>
      <c r="BD24775" s="6"/>
      <c r="BE24775" s="6"/>
      <c r="BF24775" s="6"/>
      <c r="BG24775" s="6"/>
    </row>
    <row r="24776" spans="34:59" x14ac:dyDescent="0.25">
      <c r="AH24776" s="10"/>
      <c r="AI24776" s="6"/>
      <c r="AJ24776" s="10"/>
      <c r="AK24776" s="10"/>
      <c r="AL24776" s="10"/>
      <c r="AM24776" s="10"/>
      <c r="AN24776" s="10"/>
      <c r="AO24776" s="10"/>
      <c r="AP24776" s="10"/>
      <c r="AQ24776" s="10"/>
      <c r="AR24776" s="10"/>
      <c r="AS24776" s="10"/>
      <c r="AT24776" s="10"/>
      <c r="AU24776" s="10"/>
      <c r="AV24776" s="10"/>
      <c r="AW24776" s="10"/>
      <c r="AX24776" s="10"/>
      <c r="AY24776" s="10"/>
      <c r="AZ24776" s="10"/>
      <c r="BA24776" s="10"/>
      <c r="BB24776" s="10"/>
      <c r="BC24776" s="10"/>
      <c r="BD24776" s="10"/>
      <c r="BE24776" s="10"/>
      <c r="BF24776" s="10"/>
      <c r="BG24776" s="6"/>
    </row>
    <row r="24777" spans="34:59" x14ac:dyDescent="0.25">
      <c r="AH24777" s="6"/>
      <c r="AI24777" s="6"/>
      <c r="AJ24777" s="6"/>
      <c r="AK24777" s="6"/>
      <c r="AL24777" s="6"/>
      <c r="AM24777" s="6"/>
      <c r="AN24777" s="6"/>
      <c r="AO24777" s="6"/>
      <c r="AP24777" s="6"/>
      <c r="AQ24777" s="6"/>
      <c r="AR24777" s="6"/>
      <c r="AS24777" s="6"/>
      <c r="AT24777" s="6"/>
      <c r="AU24777" s="6"/>
      <c r="AV24777" s="6"/>
      <c r="AW24777" s="6"/>
      <c r="AX24777" s="6"/>
      <c r="AY24777" s="6"/>
      <c r="AZ24777" s="6"/>
      <c r="BA24777" s="6"/>
      <c r="BB24777" s="6"/>
      <c r="BC24777" s="6"/>
      <c r="BD24777" s="6"/>
      <c r="BE24777" s="6"/>
      <c r="BF24777" s="6"/>
      <c r="BG24777" s="10"/>
    </row>
    <row r="24778" spans="34:59" x14ac:dyDescent="0.25">
      <c r="AH24778" s="10"/>
      <c r="AI24778" s="6"/>
    </row>
    <row r="24779" spans="34:59" x14ac:dyDescent="0.25">
      <c r="AH24779" s="6"/>
      <c r="AI24779" s="6"/>
      <c r="AJ24779" s="6"/>
      <c r="AK24779" s="6"/>
      <c r="AL24779" s="6"/>
      <c r="AM24779" s="6"/>
      <c r="AN24779" s="6"/>
      <c r="AO24779" s="6"/>
      <c r="AP24779" s="6"/>
      <c r="AQ24779" s="6"/>
      <c r="AR24779" s="6"/>
      <c r="AS24779" s="6"/>
      <c r="AT24779" s="6"/>
      <c r="AU24779" s="6"/>
      <c r="AV24779" s="6"/>
      <c r="AW24779" s="6"/>
      <c r="AX24779" s="6"/>
      <c r="AY24779" s="6"/>
      <c r="AZ24779" s="6"/>
      <c r="BA24779" s="6"/>
      <c r="BB24779" s="6"/>
      <c r="BC24779" s="6"/>
      <c r="BD24779" s="6"/>
      <c r="BE24779" s="6"/>
      <c r="BF24779" s="6"/>
      <c r="BG24779" s="6"/>
    </row>
    <row r="24780" spans="34:59" x14ac:dyDescent="0.25">
      <c r="AH24780" s="10"/>
      <c r="AI24780" s="6"/>
      <c r="AJ24780" s="10"/>
      <c r="AK24780" s="10"/>
      <c r="AL24780" s="10"/>
      <c r="AM24780" s="10"/>
      <c r="AN24780" s="10"/>
      <c r="AO24780" s="10"/>
      <c r="AP24780" s="10"/>
      <c r="AQ24780" s="10"/>
      <c r="AR24780" s="10"/>
      <c r="AS24780" s="10"/>
      <c r="AT24780" s="10"/>
      <c r="AU24780" s="10"/>
      <c r="AV24780" s="10"/>
      <c r="AW24780" s="10"/>
      <c r="AX24780" s="10"/>
      <c r="AY24780" s="10"/>
      <c r="AZ24780" s="10"/>
      <c r="BA24780" s="10"/>
      <c r="BB24780" s="10"/>
      <c r="BC24780" s="10"/>
      <c r="BD24780" s="10"/>
      <c r="BE24780" s="10"/>
      <c r="BF24780" s="10"/>
      <c r="BG24780" s="6"/>
    </row>
    <row r="24781" spans="34:59" x14ac:dyDescent="0.25">
      <c r="AH24781" s="6"/>
      <c r="AI24781" s="6"/>
      <c r="AJ24781" s="6"/>
      <c r="AK24781" s="6"/>
      <c r="AL24781" s="6"/>
      <c r="AM24781" s="6"/>
      <c r="AN24781" s="6"/>
      <c r="AO24781" s="6"/>
      <c r="AP24781" s="6"/>
      <c r="AQ24781" s="6"/>
      <c r="AR24781" s="6"/>
      <c r="AS24781" s="6"/>
      <c r="AT24781" s="6"/>
      <c r="AU24781" s="6"/>
      <c r="AV24781" s="6"/>
      <c r="AW24781" s="6"/>
      <c r="AX24781" s="6"/>
      <c r="AY24781" s="6"/>
      <c r="AZ24781" s="6"/>
      <c r="BA24781" s="6"/>
      <c r="BB24781" s="6"/>
      <c r="BC24781" s="6"/>
      <c r="BD24781" s="6"/>
      <c r="BE24781" s="6"/>
      <c r="BF24781" s="6"/>
      <c r="BG24781" s="10"/>
    </row>
    <row r="24782" spans="34:59" x14ac:dyDescent="0.25">
      <c r="AH24782" s="10"/>
      <c r="AI24782" s="6"/>
    </row>
    <row r="24783" spans="34:59" x14ac:dyDescent="0.25">
      <c r="AH24783" s="6"/>
      <c r="AI24783" s="6"/>
      <c r="AJ24783" s="6"/>
      <c r="AK24783" s="6"/>
      <c r="AL24783" s="6"/>
      <c r="AM24783" s="6"/>
      <c r="AN24783" s="6"/>
      <c r="AO24783" s="6"/>
      <c r="AP24783" s="6"/>
      <c r="AQ24783" s="6"/>
      <c r="AR24783" s="6"/>
      <c r="AS24783" s="6"/>
      <c r="AT24783" s="6"/>
      <c r="AU24783" s="6"/>
      <c r="AV24783" s="6"/>
      <c r="AW24783" s="6"/>
      <c r="AX24783" s="6"/>
      <c r="AY24783" s="6"/>
      <c r="AZ24783" s="6"/>
      <c r="BA24783" s="6"/>
      <c r="BB24783" s="6"/>
      <c r="BC24783" s="6"/>
      <c r="BD24783" s="6"/>
      <c r="BE24783" s="6"/>
      <c r="BF24783" s="6"/>
      <c r="BG24783" s="6"/>
    </row>
    <row r="24784" spans="34:59" x14ac:dyDescent="0.25">
      <c r="AH24784" s="10"/>
      <c r="AI24784" s="6"/>
      <c r="AJ24784" s="10"/>
      <c r="AK24784" s="10"/>
      <c r="AL24784" s="10"/>
      <c r="AM24784" s="10"/>
      <c r="AN24784" s="10"/>
      <c r="AO24784" s="10"/>
      <c r="AP24784" s="10"/>
      <c r="AQ24784" s="10"/>
      <c r="AR24784" s="10"/>
      <c r="AS24784" s="10"/>
      <c r="AT24784" s="10"/>
      <c r="AU24784" s="10"/>
      <c r="AV24784" s="10"/>
      <c r="AW24784" s="10"/>
      <c r="AX24784" s="10"/>
      <c r="AY24784" s="10"/>
      <c r="AZ24784" s="10"/>
      <c r="BA24784" s="10"/>
      <c r="BB24784" s="10"/>
      <c r="BC24784" s="10"/>
      <c r="BD24784" s="10"/>
      <c r="BE24784" s="10"/>
      <c r="BF24784" s="10"/>
      <c r="BG24784" s="6"/>
    </row>
    <row r="24785" spans="34:59" x14ac:dyDescent="0.25">
      <c r="AH24785" s="6"/>
      <c r="AI24785" s="6"/>
      <c r="AJ24785" s="6"/>
      <c r="AK24785" s="6"/>
      <c r="AL24785" s="6"/>
      <c r="AM24785" s="6"/>
      <c r="AN24785" s="6"/>
      <c r="AO24785" s="6"/>
      <c r="AP24785" s="6"/>
      <c r="AQ24785" s="6"/>
      <c r="AR24785" s="6"/>
      <c r="AS24785" s="6"/>
      <c r="AT24785" s="6"/>
      <c r="AU24785" s="6"/>
      <c r="AV24785" s="6"/>
      <c r="AW24785" s="6"/>
      <c r="AX24785" s="6"/>
      <c r="AY24785" s="6"/>
      <c r="AZ24785" s="6"/>
      <c r="BA24785" s="6"/>
      <c r="BB24785" s="6"/>
      <c r="BC24785" s="6"/>
      <c r="BD24785" s="6"/>
      <c r="BE24785" s="6"/>
      <c r="BF24785" s="6"/>
      <c r="BG24785" s="10"/>
    </row>
    <row r="24786" spans="34:59" x14ac:dyDescent="0.25">
      <c r="AH24786" s="10"/>
      <c r="AI24786" s="6"/>
    </row>
    <row r="24787" spans="34:59" x14ac:dyDescent="0.25">
      <c r="AH24787" s="6"/>
      <c r="AI24787" s="6"/>
      <c r="AJ24787" s="6"/>
      <c r="AK24787" s="6"/>
      <c r="AL24787" s="6"/>
      <c r="AM24787" s="6"/>
      <c r="AN24787" s="6"/>
      <c r="AO24787" s="6"/>
      <c r="AP24787" s="6"/>
      <c r="AQ24787" s="6"/>
      <c r="AR24787" s="6"/>
      <c r="AS24787" s="6"/>
      <c r="AT24787" s="6"/>
      <c r="AU24787" s="6"/>
      <c r="AV24787" s="6"/>
      <c r="AW24787" s="6"/>
      <c r="AX24787" s="6"/>
      <c r="AY24787" s="6"/>
      <c r="AZ24787" s="6"/>
      <c r="BA24787" s="6"/>
      <c r="BB24787" s="6"/>
      <c r="BC24787" s="6"/>
      <c r="BD24787" s="6"/>
      <c r="BE24787" s="6"/>
      <c r="BF24787" s="6"/>
      <c r="BG24787" s="6"/>
    </row>
    <row r="24788" spans="34:59" x14ac:dyDescent="0.25">
      <c r="AH24788" s="10"/>
      <c r="AI24788" s="6"/>
      <c r="AJ24788" s="10"/>
      <c r="AK24788" s="10"/>
      <c r="AL24788" s="10"/>
      <c r="AM24788" s="10"/>
      <c r="AN24788" s="10"/>
      <c r="AO24788" s="10"/>
      <c r="AP24788" s="10"/>
      <c r="AQ24788" s="10"/>
      <c r="AR24788" s="10"/>
      <c r="AS24788" s="10"/>
      <c r="AT24788" s="10"/>
      <c r="AU24788" s="10"/>
      <c r="AV24788" s="10"/>
      <c r="AW24788" s="10"/>
      <c r="AX24788" s="10"/>
      <c r="AY24788" s="10"/>
      <c r="AZ24788" s="10"/>
      <c r="BA24788" s="10"/>
      <c r="BB24788" s="10"/>
      <c r="BC24788" s="10"/>
      <c r="BD24788" s="10"/>
      <c r="BE24788" s="10"/>
      <c r="BF24788" s="10"/>
      <c r="BG24788" s="6"/>
    </row>
    <row r="24790" spans="34:59" x14ac:dyDescent="0.25">
      <c r="AH24790" s="10"/>
      <c r="AI24790" s="6"/>
    </row>
    <row r="24791" spans="34:59" x14ac:dyDescent="0.25">
      <c r="AH24791" s="6"/>
      <c r="AI24791" s="6"/>
      <c r="AJ24791" s="6"/>
      <c r="AK24791" s="6"/>
      <c r="AL24791" s="6"/>
      <c r="AM24791" s="6"/>
      <c r="AN24791" s="6"/>
      <c r="AO24791" s="6"/>
      <c r="AP24791" s="6"/>
      <c r="AQ24791" s="6"/>
      <c r="AR24791" s="6"/>
      <c r="AS24791" s="6"/>
      <c r="AT24791" s="6"/>
      <c r="AU24791" s="6"/>
      <c r="AV24791" s="6"/>
      <c r="AW24791" s="6"/>
      <c r="AX24791" s="6"/>
      <c r="AY24791" s="6"/>
      <c r="AZ24791" s="6"/>
      <c r="BA24791" s="6"/>
      <c r="BB24791" s="6"/>
      <c r="BC24791" s="6"/>
      <c r="BD24791" s="6"/>
      <c r="BE24791" s="6"/>
      <c r="BF24791" s="6"/>
      <c r="BG24791" s="6"/>
    </row>
    <row r="24792" spans="34:59" x14ac:dyDescent="0.25">
      <c r="AH24792" s="10"/>
      <c r="AI24792" s="6"/>
      <c r="AJ24792" s="10"/>
      <c r="AK24792" s="10"/>
      <c r="AL24792" s="10"/>
      <c r="AM24792" s="10"/>
      <c r="AN24792" s="10"/>
      <c r="AO24792" s="10"/>
      <c r="AP24792" s="10"/>
      <c r="AQ24792" s="10"/>
      <c r="AR24792" s="10"/>
      <c r="AS24792" s="10"/>
      <c r="AT24792" s="10"/>
      <c r="AU24792" s="10"/>
      <c r="AV24792" s="10"/>
      <c r="AW24792" s="10"/>
      <c r="AX24792" s="10"/>
      <c r="AY24792" s="10"/>
      <c r="AZ24792" s="10"/>
      <c r="BA24792" s="10"/>
      <c r="BB24792" s="10"/>
      <c r="BC24792" s="10"/>
      <c r="BD24792" s="10"/>
      <c r="BE24792" s="10"/>
      <c r="BF24792" s="10"/>
      <c r="BG24792" s="6"/>
    </row>
    <row r="24793" spans="34:59" x14ac:dyDescent="0.25">
      <c r="AH24793" s="6"/>
      <c r="AI24793" s="6"/>
      <c r="AJ24793" s="6"/>
      <c r="AK24793" s="6"/>
      <c r="AL24793" s="6"/>
      <c r="AM24793" s="6"/>
      <c r="AN24793" s="6"/>
      <c r="AO24793" s="6"/>
      <c r="AP24793" s="6"/>
      <c r="AQ24793" s="6"/>
      <c r="AR24793" s="6"/>
      <c r="AS24793" s="6"/>
      <c r="AT24793" s="6"/>
      <c r="AU24793" s="6"/>
      <c r="AV24793" s="6"/>
      <c r="AW24793" s="6"/>
      <c r="AX24793" s="6"/>
      <c r="AY24793" s="6"/>
      <c r="AZ24793" s="6"/>
      <c r="BA24793" s="6"/>
      <c r="BB24793" s="6"/>
      <c r="BC24793" s="6"/>
      <c r="BD24793" s="6"/>
      <c r="BE24793" s="6"/>
      <c r="BF24793" s="6"/>
      <c r="BG24793" s="10"/>
    </row>
    <row r="24794" spans="34:59" x14ac:dyDescent="0.25">
      <c r="AH24794" s="10"/>
      <c r="AI24794" s="6"/>
    </row>
    <row r="24795" spans="34:59" x14ac:dyDescent="0.25">
      <c r="AH24795" s="6"/>
      <c r="AI24795" s="6"/>
      <c r="AJ24795" s="6"/>
      <c r="AK24795" s="6"/>
      <c r="AL24795" s="6"/>
      <c r="AM24795" s="6"/>
      <c r="AN24795" s="6"/>
      <c r="AO24795" s="6"/>
      <c r="AP24795" s="6"/>
      <c r="AQ24795" s="6"/>
      <c r="AR24795" s="6"/>
      <c r="AS24795" s="6"/>
      <c r="AT24795" s="6"/>
      <c r="AU24795" s="6"/>
      <c r="AV24795" s="6"/>
      <c r="AW24795" s="6"/>
      <c r="AX24795" s="6"/>
      <c r="AY24795" s="6"/>
      <c r="AZ24795" s="6"/>
      <c r="BA24795" s="6"/>
      <c r="BB24795" s="6"/>
      <c r="BC24795" s="6"/>
      <c r="BD24795" s="6"/>
      <c r="BE24795" s="6"/>
      <c r="BF24795" s="6"/>
      <c r="BG24795" s="6"/>
    </row>
    <row r="24796" spans="34:59" x14ac:dyDescent="0.25">
      <c r="AH24796" s="10"/>
      <c r="AI24796" s="6"/>
      <c r="AJ24796" s="10"/>
      <c r="AK24796" s="10"/>
      <c r="AL24796" s="10"/>
      <c r="AM24796" s="10"/>
      <c r="AN24796" s="10"/>
      <c r="AO24796" s="10"/>
      <c r="AP24796" s="10"/>
      <c r="AQ24796" s="10"/>
      <c r="AR24796" s="10"/>
      <c r="AS24796" s="10"/>
      <c r="AT24796" s="10"/>
      <c r="AU24796" s="10"/>
      <c r="AV24796" s="10"/>
      <c r="AW24796" s="10"/>
      <c r="AX24796" s="10"/>
      <c r="AY24796" s="10"/>
      <c r="AZ24796" s="10"/>
      <c r="BA24796" s="10"/>
      <c r="BB24796" s="10"/>
      <c r="BC24796" s="10"/>
      <c r="BD24796" s="10"/>
      <c r="BE24796" s="10"/>
      <c r="BF24796" s="10"/>
      <c r="BG24796" s="6"/>
    </row>
    <row r="24797" spans="34:59" x14ac:dyDescent="0.25">
      <c r="AH24797" s="6"/>
      <c r="AI24797" s="6"/>
      <c r="AJ24797" s="6"/>
      <c r="AK24797" s="6"/>
      <c r="AL24797" s="6"/>
      <c r="AM24797" s="6"/>
      <c r="AN24797" s="6"/>
      <c r="AO24797" s="6"/>
      <c r="AP24797" s="6"/>
      <c r="AQ24797" s="6"/>
      <c r="AR24797" s="6"/>
      <c r="AS24797" s="6"/>
      <c r="AT24797" s="6"/>
      <c r="AU24797" s="6"/>
      <c r="AV24797" s="6"/>
      <c r="AW24797" s="6"/>
      <c r="AX24797" s="6"/>
      <c r="AY24797" s="6"/>
      <c r="AZ24797" s="6"/>
      <c r="BA24797" s="6"/>
      <c r="BB24797" s="6"/>
      <c r="BC24797" s="6"/>
      <c r="BD24797" s="6"/>
      <c r="BE24797" s="6"/>
      <c r="BF24797" s="6"/>
      <c r="BG24797" s="10"/>
    </row>
    <row r="24798" spans="34:59" x14ac:dyDescent="0.25">
      <c r="AH24798" s="10"/>
      <c r="AI24798" s="6"/>
    </row>
    <row r="24799" spans="34:59" x14ac:dyDescent="0.25">
      <c r="AH24799" s="6"/>
      <c r="AI24799" s="6"/>
      <c r="AJ24799" s="6"/>
      <c r="AK24799" s="6"/>
      <c r="AL24799" s="6"/>
      <c r="AM24799" s="6"/>
      <c r="AN24799" s="6"/>
      <c r="AO24799" s="6"/>
      <c r="AP24799" s="6"/>
      <c r="AQ24799" s="6"/>
      <c r="AR24799" s="6"/>
      <c r="AS24799" s="6"/>
      <c r="AT24799" s="6"/>
      <c r="AU24799" s="6"/>
      <c r="AV24799" s="6"/>
      <c r="AW24799" s="6"/>
      <c r="AX24799" s="6"/>
      <c r="AY24799" s="6"/>
      <c r="AZ24799" s="6"/>
      <c r="BA24799" s="6"/>
      <c r="BB24799" s="6"/>
      <c r="BC24799" s="6"/>
      <c r="BD24799" s="6"/>
      <c r="BE24799" s="6"/>
      <c r="BF24799" s="6"/>
      <c r="BG24799" s="6"/>
    </row>
    <row r="24800" spans="34:59" x14ac:dyDescent="0.25">
      <c r="AH24800" s="10"/>
      <c r="AI24800" s="6"/>
      <c r="AJ24800" s="10"/>
      <c r="AK24800" s="10"/>
      <c r="AL24800" s="10"/>
      <c r="AM24800" s="10"/>
      <c r="AN24800" s="10"/>
      <c r="AO24800" s="10"/>
      <c r="AP24800" s="10"/>
      <c r="AQ24800" s="10"/>
      <c r="AR24800" s="10"/>
      <c r="AS24800" s="10"/>
      <c r="AT24800" s="10"/>
      <c r="AU24800" s="10"/>
      <c r="AV24800" s="10"/>
      <c r="AW24800" s="10"/>
      <c r="AX24800" s="10"/>
      <c r="AY24800" s="10"/>
      <c r="AZ24800" s="10"/>
      <c r="BA24800" s="10"/>
      <c r="BB24800" s="10"/>
      <c r="BC24800" s="10"/>
      <c r="BD24800" s="10"/>
      <c r="BE24800" s="10"/>
      <c r="BF24800" s="10"/>
      <c r="BG24800" s="6"/>
    </row>
    <row r="24801" spans="34:59" x14ac:dyDescent="0.25">
      <c r="AH24801" s="6"/>
      <c r="AI24801" s="6"/>
      <c r="AJ24801" s="6"/>
      <c r="AK24801" s="6"/>
      <c r="AL24801" s="6"/>
      <c r="AM24801" s="6"/>
      <c r="AN24801" s="6"/>
      <c r="AO24801" s="6"/>
      <c r="AP24801" s="6"/>
      <c r="AQ24801" s="6"/>
      <c r="AR24801" s="6"/>
      <c r="AS24801" s="6"/>
      <c r="AT24801" s="6"/>
      <c r="AU24801" s="6"/>
      <c r="AV24801" s="6"/>
      <c r="AW24801" s="6"/>
      <c r="AX24801" s="6"/>
      <c r="AY24801" s="6"/>
      <c r="AZ24801" s="6"/>
      <c r="BA24801" s="6"/>
      <c r="BB24801" s="6"/>
      <c r="BC24801" s="6"/>
      <c r="BD24801" s="6"/>
      <c r="BE24801" s="6"/>
      <c r="BF24801" s="6"/>
      <c r="BG24801" s="10"/>
    </row>
    <row r="24802" spans="34:59" x14ac:dyDescent="0.25">
      <c r="AH24802" s="10"/>
      <c r="AI24802" s="6"/>
    </row>
    <row r="24803" spans="34:59" x14ac:dyDescent="0.25">
      <c r="AH24803" s="6"/>
      <c r="AI24803" s="6"/>
      <c r="AJ24803" s="6"/>
      <c r="AK24803" s="6"/>
      <c r="AL24803" s="6"/>
      <c r="AM24803" s="6"/>
      <c r="AN24803" s="6"/>
      <c r="AO24803" s="6"/>
      <c r="AP24803" s="6"/>
      <c r="AQ24803" s="6"/>
      <c r="AR24803" s="6"/>
      <c r="AS24803" s="6"/>
      <c r="AT24803" s="6"/>
      <c r="AU24803" s="6"/>
      <c r="AV24803" s="6"/>
      <c r="AW24803" s="6"/>
      <c r="AX24803" s="6"/>
      <c r="AY24803" s="6"/>
      <c r="AZ24803" s="6"/>
      <c r="BA24803" s="6"/>
      <c r="BB24803" s="6"/>
      <c r="BC24803" s="6"/>
      <c r="BD24803" s="6"/>
      <c r="BE24803" s="6"/>
      <c r="BF24803" s="6"/>
      <c r="BG24803" s="6"/>
    </row>
    <row r="24804" spans="34:59" x14ac:dyDescent="0.25">
      <c r="AH24804" s="10"/>
      <c r="AI24804" s="6"/>
      <c r="AJ24804" s="10"/>
      <c r="AK24804" s="10"/>
      <c r="AL24804" s="10"/>
      <c r="AM24804" s="10"/>
      <c r="AN24804" s="10"/>
      <c r="AO24804" s="10"/>
      <c r="AP24804" s="10"/>
      <c r="AQ24804" s="10"/>
      <c r="AR24804" s="10"/>
      <c r="AS24804" s="10"/>
      <c r="AT24804" s="10"/>
      <c r="AU24804" s="10"/>
      <c r="AV24804" s="10"/>
      <c r="AW24804" s="10"/>
      <c r="AX24804" s="10"/>
      <c r="AY24804" s="10"/>
      <c r="AZ24804" s="10"/>
      <c r="BA24804" s="10"/>
      <c r="BB24804" s="10"/>
      <c r="BC24804" s="10"/>
      <c r="BD24804" s="10"/>
      <c r="BE24804" s="10"/>
      <c r="BF24804" s="10"/>
      <c r="BG24804" s="6"/>
    </row>
    <row r="24806" spans="34:59" x14ac:dyDescent="0.25">
      <c r="AH24806" s="10"/>
      <c r="AI24806" s="6"/>
    </row>
    <row r="24807" spans="34:59" x14ac:dyDescent="0.25">
      <c r="AH24807" s="6"/>
      <c r="AI24807" s="6"/>
      <c r="AJ24807" s="6"/>
      <c r="AK24807" s="6"/>
      <c r="AL24807" s="6"/>
      <c r="AM24807" s="6"/>
      <c r="AN24807" s="6"/>
      <c r="AO24807" s="6"/>
      <c r="AP24807" s="6"/>
      <c r="AQ24807" s="6"/>
      <c r="AR24807" s="6"/>
      <c r="AS24807" s="6"/>
      <c r="AT24807" s="6"/>
      <c r="AU24807" s="6"/>
      <c r="AV24807" s="6"/>
      <c r="AW24807" s="6"/>
      <c r="AX24807" s="6"/>
      <c r="AY24807" s="6"/>
      <c r="AZ24807" s="6"/>
      <c r="BA24807" s="6"/>
      <c r="BB24807" s="6"/>
      <c r="BC24807" s="6"/>
      <c r="BD24807" s="6"/>
      <c r="BE24807" s="6"/>
      <c r="BF24807" s="6"/>
      <c r="BG24807" s="6"/>
    </row>
    <row r="24808" spans="34:59" x14ac:dyDescent="0.25">
      <c r="AH24808" s="10"/>
      <c r="AI24808" s="6"/>
      <c r="AJ24808" s="10"/>
      <c r="AK24808" s="10"/>
      <c r="AL24808" s="10"/>
      <c r="AM24808" s="10"/>
      <c r="AN24808" s="10"/>
      <c r="AO24808" s="10"/>
      <c r="AP24808" s="10"/>
      <c r="AQ24808" s="10"/>
      <c r="AR24808" s="10"/>
      <c r="AS24808" s="10"/>
      <c r="AT24808" s="10"/>
      <c r="AU24808" s="10"/>
      <c r="AV24808" s="10"/>
      <c r="AW24808" s="10"/>
      <c r="AX24808" s="10"/>
      <c r="AY24808" s="10"/>
      <c r="AZ24808" s="10"/>
      <c r="BA24808" s="10"/>
      <c r="BB24808" s="10"/>
      <c r="BC24808" s="10"/>
      <c r="BD24808" s="10"/>
      <c r="BE24808" s="10"/>
      <c r="BF24808" s="10"/>
      <c r="BG24808" s="6"/>
    </row>
    <row r="24809" spans="34:59" x14ac:dyDescent="0.25">
      <c r="AH24809" s="6"/>
      <c r="AI24809" s="6"/>
      <c r="AJ24809" s="6"/>
      <c r="AK24809" s="6"/>
      <c r="AL24809" s="6"/>
      <c r="AM24809" s="6"/>
      <c r="AN24809" s="6"/>
      <c r="AO24809" s="6"/>
      <c r="AP24809" s="6"/>
      <c r="AQ24809" s="6"/>
      <c r="AR24809" s="6"/>
      <c r="AS24809" s="6"/>
      <c r="AT24809" s="6"/>
      <c r="AU24809" s="6"/>
      <c r="AV24809" s="6"/>
      <c r="AW24809" s="6"/>
      <c r="AX24809" s="6"/>
      <c r="AY24809" s="6"/>
      <c r="AZ24809" s="6"/>
      <c r="BA24809" s="6"/>
      <c r="BB24809" s="6"/>
      <c r="BC24809" s="6"/>
      <c r="BD24809" s="6"/>
      <c r="BE24809" s="6"/>
      <c r="BF24809" s="6"/>
      <c r="BG24809" s="10"/>
    </row>
    <row r="24810" spans="34:59" x14ac:dyDescent="0.25">
      <c r="AH24810" s="10"/>
      <c r="AI24810" s="6"/>
    </row>
    <row r="24811" spans="34:59" x14ac:dyDescent="0.25">
      <c r="AH24811" s="6"/>
      <c r="AI24811" s="6"/>
      <c r="AJ24811" s="6"/>
      <c r="AK24811" s="6"/>
      <c r="AL24811" s="6"/>
      <c r="AM24811" s="6"/>
      <c r="AN24811" s="6"/>
      <c r="AO24811" s="6"/>
      <c r="AP24811" s="6"/>
      <c r="AQ24811" s="6"/>
      <c r="AR24811" s="6"/>
      <c r="AS24811" s="6"/>
      <c r="AT24811" s="6"/>
      <c r="AU24811" s="6"/>
      <c r="AV24811" s="6"/>
      <c r="AW24811" s="6"/>
      <c r="AX24811" s="6"/>
      <c r="AY24811" s="6"/>
      <c r="AZ24811" s="6"/>
      <c r="BA24811" s="6"/>
      <c r="BB24811" s="6"/>
      <c r="BC24811" s="6"/>
      <c r="BD24811" s="6"/>
      <c r="BE24811" s="6"/>
      <c r="BF24811" s="6"/>
      <c r="BG24811" s="6"/>
    </row>
    <row r="24812" spans="34:59" x14ac:dyDescent="0.25">
      <c r="AH24812" s="10"/>
      <c r="AI24812" s="6"/>
      <c r="AJ24812" s="10"/>
      <c r="AK24812" s="10"/>
      <c r="AL24812" s="10"/>
      <c r="AM24812" s="10"/>
      <c r="AN24812" s="10"/>
      <c r="AO24812" s="10"/>
      <c r="AP24812" s="10"/>
      <c r="AQ24812" s="10"/>
      <c r="AR24812" s="10"/>
      <c r="AS24812" s="10"/>
      <c r="AT24812" s="10"/>
      <c r="AU24812" s="10"/>
      <c r="AV24812" s="10"/>
      <c r="AW24812" s="10"/>
      <c r="AX24812" s="10"/>
      <c r="AY24812" s="10"/>
      <c r="AZ24812" s="10"/>
      <c r="BA24812" s="10"/>
      <c r="BB24812" s="10"/>
      <c r="BC24812" s="10"/>
      <c r="BD24812" s="10"/>
      <c r="BE24812" s="10"/>
      <c r="BF24812" s="10"/>
      <c r="BG24812" s="6"/>
    </row>
    <row r="24813" spans="34:59" x14ac:dyDescent="0.25">
      <c r="AH24813" s="6"/>
      <c r="AI24813" s="6"/>
      <c r="AJ24813" s="6"/>
      <c r="AK24813" s="6"/>
      <c r="AL24813" s="6"/>
      <c r="AM24813" s="6"/>
      <c r="AN24813" s="6"/>
      <c r="AO24813" s="6"/>
      <c r="AP24813" s="6"/>
      <c r="AQ24813" s="6"/>
      <c r="AR24813" s="6"/>
      <c r="AS24813" s="6"/>
      <c r="AT24813" s="6"/>
      <c r="AU24813" s="6"/>
      <c r="AV24813" s="6"/>
      <c r="AW24813" s="6"/>
      <c r="AX24813" s="6"/>
      <c r="AY24813" s="6"/>
      <c r="AZ24813" s="6"/>
      <c r="BA24813" s="6"/>
      <c r="BB24813" s="6"/>
      <c r="BC24813" s="6"/>
      <c r="BD24813" s="6"/>
      <c r="BE24813" s="6"/>
      <c r="BF24813" s="6"/>
      <c r="BG24813" s="10"/>
    </row>
    <row r="24814" spans="34:59" x14ac:dyDescent="0.25">
      <c r="AH24814" s="10"/>
      <c r="AI24814" s="6"/>
    </row>
    <row r="24815" spans="34:59" x14ac:dyDescent="0.25">
      <c r="AH24815" s="6"/>
      <c r="AI24815" s="6"/>
      <c r="AJ24815" s="6"/>
      <c r="AK24815" s="6"/>
      <c r="AL24815" s="6"/>
      <c r="AM24815" s="6"/>
      <c r="AN24815" s="6"/>
      <c r="AO24815" s="6"/>
      <c r="AP24815" s="6"/>
      <c r="AQ24815" s="6"/>
      <c r="AR24815" s="6"/>
      <c r="AS24815" s="6"/>
      <c r="AT24815" s="6"/>
      <c r="AU24815" s="6"/>
      <c r="AV24815" s="6"/>
      <c r="AW24815" s="6"/>
      <c r="AX24815" s="6"/>
      <c r="AY24815" s="6"/>
      <c r="AZ24815" s="6"/>
      <c r="BA24815" s="6"/>
      <c r="BB24815" s="6"/>
      <c r="BC24815" s="6"/>
      <c r="BD24815" s="6"/>
      <c r="BE24815" s="6"/>
      <c r="BF24815" s="6"/>
      <c r="BG24815" s="6"/>
    </row>
    <row r="24816" spans="34:59" x14ac:dyDescent="0.25">
      <c r="AH24816" s="10"/>
      <c r="AI24816" s="6"/>
      <c r="AJ24816" s="10"/>
      <c r="AK24816" s="10"/>
      <c r="AL24816" s="10"/>
      <c r="AM24816" s="10"/>
      <c r="AN24816" s="10"/>
      <c r="AO24816" s="10"/>
      <c r="AP24816" s="10"/>
      <c r="AQ24816" s="10"/>
      <c r="AR24816" s="10"/>
      <c r="AS24816" s="10"/>
      <c r="AT24816" s="10"/>
      <c r="AU24816" s="10"/>
      <c r="AV24816" s="10"/>
      <c r="AW24816" s="10"/>
      <c r="AX24816" s="10"/>
      <c r="AY24816" s="10"/>
      <c r="AZ24816" s="10"/>
      <c r="BA24816" s="10"/>
      <c r="BB24816" s="10"/>
      <c r="BC24816" s="10"/>
      <c r="BD24816" s="10"/>
      <c r="BE24816" s="10"/>
      <c r="BF24816" s="10"/>
      <c r="BG24816" s="6"/>
    </row>
    <row r="24817" spans="34:59" x14ac:dyDescent="0.25">
      <c r="AH24817" s="6"/>
      <c r="AI24817" s="6"/>
      <c r="AJ24817" s="6"/>
      <c r="AK24817" s="6"/>
      <c r="AL24817" s="6"/>
      <c r="AM24817" s="6"/>
      <c r="AN24817" s="6"/>
      <c r="AO24817" s="6"/>
      <c r="AP24817" s="6"/>
      <c r="AQ24817" s="6"/>
      <c r="AR24817" s="6"/>
      <c r="AS24817" s="6"/>
      <c r="AT24817" s="6"/>
      <c r="AU24817" s="6"/>
      <c r="AV24817" s="6"/>
      <c r="AW24817" s="6"/>
      <c r="AX24817" s="6"/>
      <c r="AY24817" s="6"/>
      <c r="AZ24817" s="6"/>
      <c r="BA24817" s="6"/>
      <c r="BB24817" s="6"/>
      <c r="BC24817" s="6"/>
      <c r="BD24817" s="6"/>
      <c r="BE24817" s="6"/>
      <c r="BF24817" s="6"/>
      <c r="BG24817" s="10"/>
    </row>
    <row r="24818" spans="34:59" x14ac:dyDescent="0.25">
      <c r="AH24818" s="10"/>
      <c r="AI24818" s="6"/>
    </row>
    <row r="24819" spans="34:59" x14ac:dyDescent="0.25">
      <c r="AH24819" s="6"/>
      <c r="AI24819" s="6"/>
      <c r="AJ24819" s="6"/>
      <c r="AK24819" s="6"/>
      <c r="AL24819" s="6"/>
      <c r="AM24819" s="6"/>
      <c r="AN24819" s="6"/>
      <c r="AO24819" s="6"/>
      <c r="AP24819" s="6"/>
      <c r="AQ24819" s="6"/>
      <c r="AR24819" s="6"/>
      <c r="AS24819" s="6"/>
      <c r="AT24819" s="6"/>
      <c r="AU24819" s="6"/>
      <c r="AV24819" s="6"/>
      <c r="AW24819" s="6"/>
      <c r="AX24819" s="6"/>
      <c r="AY24819" s="6"/>
      <c r="AZ24819" s="6"/>
      <c r="BA24819" s="6"/>
      <c r="BB24819" s="6"/>
      <c r="BC24819" s="6"/>
      <c r="BD24819" s="6"/>
      <c r="BE24819" s="6"/>
      <c r="BF24819" s="6"/>
      <c r="BG24819" s="6"/>
    </row>
    <row r="24820" spans="34:59" x14ac:dyDescent="0.25">
      <c r="AH24820" s="10"/>
      <c r="AI24820" s="6"/>
      <c r="AJ24820" s="10"/>
      <c r="AK24820" s="10"/>
      <c r="AL24820" s="10"/>
      <c r="AM24820" s="10"/>
      <c r="AN24820" s="10"/>
      <c r="AO24820" s="10"/>
      <c r="AP24820" s="10"/>
      <c r="AQ24820" s="10"/>
      <c r="AR24820" s="10"/>
      <c r="AS24820" s="10"/>
      <c r="AT24820" s="10"/>
      <c r="AU24820" s="10"/>
      <c r="AV24820" s="10"/>
      <c r="AW24820" s="10"/>
      <c r="AX24820" s="10"/>
      <c r="AY24820" s="10"/>
      <c r="AZ24820" s="10"/>
      <c r="BA24820" s="10"/>
      <c r="BB24820" s="10"/>
      <c r="BC24820" s="10"/>
      <c r="BD24820" s="10"/>
      <c r="BE24820" s="10"/>
      <c r="BF24820" s="10"/>
      <c r="BG24820" s="6"/>
    </row>
    <row r="24822" spans="34:59" x14ac:dyDescent="0.25">
      <c r="AH24822" s="10"/>
      <c r="AI24822" s="6"/>
    </row>
    <row r="24823" spans="34:59" x14ac:dyDescent="0.25">
      <c r="AH24823" s="6"/>
      <c r="AI24823" s="6"/>
      <c r="AJ24823" s="6"/>
      <c r="AK24823" s="6"/>
      <c r="AL24823" s="6"/>
      <c r="AM24823" s="6"/>
      <c r="AN24823" s="6"/>
      <c r="AO24823" s="6"/>
      <c r="AP24823" s="6"/>
      <c r="AQ24823" s="6"/>
      <c r="AR24823" s="6"/>
      <c r="AS24823" s="6"/>
      <c r="AT24823" s="6"/>
      <c r="AU24823" s="6"/>
      <c r="AV24823" s="6"/>
      <c r="AW24823" s="6"/>
      <c r="AX24823" s="6"/>
      <c r="AY24823" s="6"/>
      <c r="AZ24823" s="6"/>
      <c r="BA24823" s="6"/>
      <c r="BB24823" s="6"/>
      <c r="BC24823" s="6"/>
      <c r="BD24823" s="6"/>
      <c r="BE24823" s="6"/>
      <c r="BF24823" s="6"/>
      <c r="BG24823" s="6"/>
    </row>
    <row r="24824" spans="34:59" x14ac:dyDescent="0.25">
      <c r="AH24824" s="10"/>
      <c r="AI24824" s="6"/>
      <c r="AJ24824" s="10"/>
      <c r="AK24824" s="10"/>
      <c r="AL24824" s="10"/>
      <c r="AM24824" s="10"/>
      <c r="AN24824" s="10"/>
      <c r="AO24824" s="10"/>
      <c r="AP24824" s="10"/>
      <c r="AQ24824" s="10"/>
      <c r="AR24824" s="10"/>
      <c r="AS24824" s="10"/>
      <c r="AT24824" s="10"/>
      <c r="AU24824" s="10"/>
      <c r="AV24824" s="10"/>
      <c r="AW24824" s="10"/>
      <c r="AX24824" s="10"/>
      <c r="AY24824" s="10"/>
      <c r="AZ24824" s="10"/>
      <c r="BA24824" s="10"/>
      <c r="BB24824" s="10"/>
      <c r="BC24824" s="10"/>
      <c r="BD24824" s="10"/>
      <c r="BE24824" s="10"/>
      <c r="BF24824" s="10"/>
      <c r="BG24824" s="6"/>
    </row>
    <row r="24825" spans="34:59" x14ac:dyDescent="0.25">
      <c r="AH24825" s="6"/>
      <c r="AI24825" s="6"/>
      <c r="AJ24825" s="6"/>
      <c r="AK24825" s="6"/>
      <c r="AL24825" s="6"/>
      <c r="AM24825" s="6"/>
      <c r="AN24825" s="6"/>
      <c r="AO24825" s="6"/>
      <c r="AP24825" s="6"/>
      <c r="AQ24825" s="6"/>
      <c r="AR24825" s="6"/>
      <c r="AS24825" s="6"/>
      <c r="AT24825" s="6"/>
      <c r="AU24825" s="6"/>
      <c r="AV24825" s="6"/>
      <c r="AW24825" s="6"/>
      <c r="AX24825" s="6"/>
      <c r="AY24825" s="6"/>
      <c r="AZ24825" s="6"/>
      <c r="BA24825" s="6"/>
      <c r="BB24825" s="6"/>
      <c r="BC24825" s="6"/>
      <c r="BD24825" s="6"/>
      <c r="BE24825" s="6"/>
      <c r="BF24825" s="6"/>
      <c r="BG24825" s="10"/>
    </row>
    <row r="24826" spans="34:59" x14ac:dyDescent="0.25">
      <c r="AH24826" s="10"/>
      <c r="AI24826" s="6"/>
    </row>
    <row r="24827" spans="34:59" x14ac:dyDescent="0.25">
      <c r="AH24827" s="6"/>
      <c r="AI24827" s="6"/>
      <c r="AJ24827" s="6"/>
      <c r="AK24827" s="6"/>
      <c r="AL24827" s="6"/>
      <c r="AM24827" s="6"/>
      <c r="AN24827" s="6"/>
      <c r="AO24827" s="6"/>
      <c r="AP24827" s="6"/>
      <c r="AQ24827" s="6"/>
      <c r="AR24827" s="6"/>
      <c r="AS24827" s="6"/>
      <c r="AT24827" s="6"/>
      <c r="AU24827" s="6"/>
      <c r="AV24827" s="6"/>
      <c r="AW24827" s="6"/>
      <c r="AX24827" s="6"/>
      <c r="AY24827" s="6"/>
      <c r="AZ24827" s="6"/>
      <c r="BA24827" s="6"/>
      <c r="BB24827" s="6"/>
      <c r="BC24827" s="6"/>
      <c r="BD24827" s="6"/>
      <c r="BE24827" s="6"/>
      <c r="BF24827" s="6"/>
      <c r="BG24827" s="6"/>
    </row>
    <row r="24828" spans="34:59" x14ac:dyDescent="0.25">
      <c r="AH24828" s="10"/>
      <c r="AI24828" s="6"/>
      <c r="AJ24828" s="10"/>
      <c r="AK24828" s="10"/>
      <c r="AL24828" s="10"/>
      <c r="AM24828" s="10"/>
      <c r="AN24828" s="10"/>
      <c r="AO24828" s="10"/>
      <c r="AP24828" s="10"/>
      <c r="AQ24828" s="10"/>
      <c r="AR24828" s="10"/>
      <c r="AS24828" s="10"/>
      <c r="AT24828" s="10"/>
      <c r="AU24828" s="10"/>
      <c r="AV24828" s="10"/>
      <c r="AW24828" s="10"/>
      <c r="AX24828" s="10"/>
      <c r="AY24828" s="10"/>
      <c r="AZ24828" s="10"/>
      <c r="BA24828" s="10"/>
      <c r="BB24828" s="10"/>
      <c r="BC24828" s="10"/>
      <c r="BD24828" s="10"/>
      <c r="BE24828" s="10"/>
      <c r="BF24828" s="10"/>
      <c r="BG24828" s="6"/>
    </row>
    <row r="24829" spans="34:59" x14ac:dyDescent="0.25">
      <c r="AH24829" s="6"/>
      <c r="AI24829" s="6"/>
      <c r="AJ24829" s="6"/>
      <c r="AK24829" s="6"/>
      <c r="AL24829" s="6"/>
      <c r="AM24829" s="6"/>
      <c r="AN24829" s="6"/>
      <c r="AO24829" s="6"/>
      <c r="AP24829" s="6"/>
      <c r="AQ24829" s="6"/>
      <c r="AR24829" s="6"/>
      <c r="AS24829" s="6"/>
      <c r="AT24829" s="6"/>
      <c r="AU24829" s="6"/>
      <c r="AV24829" s="6"/>
      <c r="AW24829" s="6"/>
      <c r="AX24829" s="6"/>
      <c r="AY24829" s="6"/>
      <c r="AZ24829" s="6"/>
      <c r="BA24829" s="6"/>
      <c r="BB24829" s="6"/>
      <c r="BC24829" s="6"/>
      <c r="BD24829" s="6"/>
      <c r="BE24829" s="6"/>
      <c r="BF24829" s="6"/>
      <c r="BG24829" s="10"/>
    </row>
    <row r="24830" spans="34:59" x14ac:dyDescent="0.25">
      <c r="AH24830" s="10"/>
      <c r="AI24830" s="6"/>
    </row>
    <row r="24831" spans="34:59" x14ac:dyDescent="0.25">
      <c r="AH24831" s="6"/>
      <c r="AI24831" s="6"/>
      <c r="AJ24831" s="6"/>
      <c r="AK24831" s="6"/>
      <c r="AL24831" s="6"/>
      <c r="AM24831" s="6"/>
      <c r="AN24831" s="6"/>
      <c r="AO24831" s="6"/>
      <c r="AP24831" s="6"/>
      <c r="AQ24831" s="6"/>
      <c r="AR24831" s="6"/>
      <c r="AS24831" s="6"/>
      <c r="AT24831" s="6"/>
      <c r="AU24831" s="6"/>
      <c r="AV24831" s="6"/>
      <c r="AW24831" s="6"/>
      <c r="AX24831" s="6"/>
      <c r="AY24831" s="6"/>
      <c r="AZ24831" s="6"/>
      <c r="BA24831" s="6"/>
      <c r="BB24831" s="6"/>
      <c r="BC24831" s="6"/>
      <c r="BD24831" s="6"/>
      <c r="BE24831" s="6"/>
      <c r="BF24831" s="6"/>
      <c r="BG24831" s="6"/>
    </row>
    <row r="24832" spans="34:59" x14ac:dyDescent="0.25">
      <c r="AH24832" s="10"/>
      <c r="AI24832" s="6"/>
      <c r="AJ24832" s="10"/>
      <c r="AK24832" s="10"/>
      <c r="AL24832" s="10"/>
      <c r="AM24832" s="10"/>
      <c r="AN24832" s="10"/>
      <c r="AO24832" s="10"/>
      <c r="AP24832" s="10"/>
      <c r="AQ24832" s="10"/>
      <c r="AR24832" s="10"/>
      <c r="AS24832" s="10"/>
      <c r="AT24832" s="10"/>
      <c r="AU24832" s="10"/>
      <c r="AV24832" s="10"/>
      <c r="AW24832" s="10"/>
      <c r="AX24832" s="10"/>
      <c r="AY24832" s="10"/>
      <c r="AZ24832" s="10"/>
      <c r="BA24832" s="10"/>
      <c r="BB24832" s="10"/>
      <c r="BC24832" s="10"/>
      <c r="BD24832" s="10"/>
      <c r="BE24832" s="10"/>
      <c r="BF24832" s="10"/>
      <c r="BG24832" s="6"/>
    </row>
    <row r="24833" spans="34:59" x14ac:dyDescent="0.25">
      <c r="AH24833" s="6"/>
      <c r="AI24833" s="6"/>
      <c r="AJ24833" s="6"/>
      <c r="AK24833" s="6"/>
      <c r="AL24833" s="6"/>
      <c r="AM24833" s="6"/>
      <c r="AN24833" s="6"/>
      <c r="AO24833" s="6"/>
      <c r="AP24833" s="6"/>
      <c r="AQ24833" s="6"/>
      <c r="AR24833" s="6"/>
      <c r="AS24833" s="6"/>
      <c r="AT24833" s="6"/>
      <c r="AU24833" s="6"/>
      <c r="AV24833" s="6"/>
      <c r="AW24833" s="6"/>
      <c r="AX24833" s="6"/>
      <c r="AY24833" s="6"/>
      <c r="AZ24833" s="6"/>
      <c r="BA24833" s="6"/>
      <c r="BB24833" s="6"/>
      <c r="BC24833" s="6"/>
      <c r="BD24833" s="6"/>
      <c r="BE24833" s="6"/>
      <c r="BF24833" s="6"/>
      <c r="BG24833" s="10"/>
    </row>
    <row r="24834" spans="34:59" x14ac:dyDescent="0.25">
      <c r="AH24834" s="10"/>
      <c r="AI24834" s="6"/>
    </row>
    <row r="24835" spans="34:59" x14ac:dyDescent="0.25">
      <c r="AH24835" s="6"/>
      <c r="AI24835" s="6"/>
      <c r="AJ24835" s="6"/>
      <c r="AK24835" s="6"/>
      <c r="AL24835" s="6"/>
      <c r="AM24835" s="6"/>
      <c r="AN24835" s="6"/>
      <c r="AO24835" s="6"/>
      <c r="AP24835" s="6"/>
      <c r="AQ24835" s="6"/>
      <c r="AR24835" s="6"/>
      <c r="AS24835" s="6"/>
      <c r="AT24835" s="6"/>
      <c r="AU24835" s="6"/>
      <c r="AV24835" s="6"/>
      <c r="AW24835" s="6"/>
      <c r="AX24835" s="6"/>
      <c r="AY24835" s="6"/>
      <c r="AZ24835" s="6"/>
      <c r="BA24835" s="6"/>
      <c r="BB24835" s="6"/>
      <c r="BC24835" s="6"/>
      <c r="BD24835" s="6"/>
      <c r="BE24835" s="6"/>
      <c r="BF24835" s="6"/>
      <c r="BG24835" s="6"/>
    </row>
    <row r="24836" spans="34:59" x14ac:dyDescent="0.25">
      <c r="AH24836" s="10"/>
      <c r="AI24836" s="6"/>
      <c r="AJ24836" s="10"/>
      <c r="AK24836" s="10"/>
      <c r="AL24836" s="10"/>
      <c r="AM24836" s="10"/>
      <c r="AN24836" s="10"/>
      <c r="AO24836" s="10"/>
      <c r="AP24836" s="10"/>
      <c r="AQ24836" s="10"/>
      <c r="AR24836" s="10"/>
      <c r="AS24836" s="10"/>
      <c r="AT24836" s="10"/>
      <c r="AU24836" s="10"/>
      <c r="AV24836" s="10"/>
      <c r="AW24836" s="10"/>
      <c r="AX24836" s="10"/>
      <c r="AY24836" s="10"/>
      <c r="AZ24836" s="10"/>
      <c r="BA24836" s="10"/>
      <c r="BB24836" s="10"/>
      <c r="BC24836" s="10"/>
      <c r="BD24836" s="10"/>
      <c r="BE24836" s="10"/>
      <c r="BF24836" s="10"/>
      <c r="BG24836" s="6"/>
    </row>
    <row r="24838" spans="34:59" x14ac:dyDescent="0.25">
      <c r="AH24838" s="10"/>
      <c r="AI24838" s="6"/>
    </row>
    <row r="24839" spans="34:59" x14ac:dyDescent="0.25">
      <c r="AH24839" s="6"/>
      <c r="AI24839" s="6"/>
      <c r="AJ24839" s="6"/>
      <c r="AK24839" s="6"/>
      <c r="AL24839" s="6"/>
      <c r="AM24839" s="6"/>
      <c r="AN24839" s="6"/>
      <c r="AO24839" s="6"/>
      <c r="AP24839" s="6"/>
      <c r="AQ24839" s="6"/>
      <c r="AR24839" s="6"/>
      <c r="AS24839" s="6"/>
      <c r="AT24839" s="6"/>
      <c r="AU24839" s="6"/>
      <c r="AV24839" s="6"/>
      <c r="AW24839" s="6"/>
      <c r="AX24839" s="6"/>
      <c r="AY24839" s="6"/>
      <c r="AZ24839" s="6"/>
      <c r="BA24839" s="6"/>
      <c r="BB24839" s="6"/>
      <c r="BC24839" s="6"/>
      <c r="BD24839" s="6"/>
      <c r="BE24839" s="6"/>
      <c r="BF24839" s="6"/>
      <c r="BG24839" s="6"/>
    </row>
    <row r="24840" spans="34:59" x14ac:dyDescent="0.25">
      <c r="AH24840" s="10"/>
      <c r="AI24840" s="6"/>
      <c r="AJ24840" s="10"/>
      <c r="AK24840" s="10"/>
      <c r="AL24840" s="10"/>
      <c r="AM24840" s="10"/>
      <c r="AN24840" s="10"/>
      <c r="AO24840" s="10"/>
      <c r="AP24840" s="10"/>
      <c r="AQ24840" s="10"/>
      <c r="AR24840" s="10"/>
      <c r="AS24840" s="10"/>
      <c r="AT24840" s="10"/>
      <c r="AU24840" s="10"/>
      <c r="AV24840" s="10"/>
      <c r="AW24840" s="10"/>
      <c r="AX24840" s="10"/>
      <c r="AY24840" s="10"/>
      <c r="AZ24840" s="10"/>
      <c r="BA24840" s="10"/>
      <c r="BB24840" s="10"/>
      <c r="BC24840" s="10"/>
      <c r="BD24840" s="10"/>
      <c r="BE24840" s="10"/>
      <c r="BF24840" s="10"/>
      <c r="BG24840" s="6"/>
    </row>
    <row r="24841" spans="34:59" x14ac:dyDescent="0.25">
      <c r="AH24841" s="6"/>
      <c r="AI24841" s="6"/>
      <c r="AJ24841" s="6"/>
      <c r="AK24841" s="6"/>
      <c r="AL24841" s="6"/>
      <c r="AM24841" s="6"/>
      <c r="AN24841" s="6"/>
      <c r="AO24841" s="6"/>
      <c r="AP24841" s="6"/>
      <c r="AQ24841" s="6"/>
      <c r="AR24841" s="6"/>
      <c r="AS24841" s="6"/>
      <c r="AT24841" s="6"/>
      <c r="AU24841" s="6"/>
      <c r="AV24841" s="6"/>
      <c r="AW24841" s="6"/>
      <c r="AX24841" s="6"/>
      <c r="AY24841" s="6"/>
      <c r="AZ24841" s="6"/>
      <c r="BA24841" s="6"/>
      <c r="BB24841" s="6"/>
      <c r="BC24841" s="6"/>
      <c r="BD24841" s="6"/>
      <c r="BE24841" s="6"/>
      <c r="BF24841" s="6"/>
      <c r="BG24841" s="10"/>
    </row>
    <row r="24842" spans="34:59" x14ac:dyDescent="0.25">
      <c r="AH24842" s="10"/>
      <c r="AI24842" s="6"/>
    </row>
    <row r="24843" spans="34:59" x14ac:dyDescent="0.25">
      <c r="AH24843" s="6"/>
      <c r="AI24843" s="6"/>
      <c r="AJ24843" s="6"/>
      <c r="AK24843" s="6"/>
      <c r="AL24843" s="6"/>
      <c r="AM24843" s="6"/>
      <c r="AN24843" s="6"/>
      <c r="AO24843" s="6"/>
      <c r="AP24843" s="6"/>
      <c r="AQ24843" s="6"/>
      <c r="AR24843" s="6"/>
      <c r="AS24843" s="6"/>
      <c r="AT24843" s="6"/>
      <c r="AU24843" s="6"/>
      <c r="AV24843" s="6"/>
      <c r="AW24843" s="6"/>
      <c r="AX24843" s="6"/>
      <c r="AY24843" s="6"/>
      <c r="AZ24843" s="6"/>
      <c r="BA24843" s="6"/>
      <c r="BB24843" s="6"/>
      <c r="BC24843" s="6"/>
      <c r="BD24843" s="6"/>
      <c r="BE24843" s="6"/>
      <c r="BF24843" s="6"/>
      <c r="BG24843" s="6"/>
    </row>
    <row r="24844" spans="34:59" x14ac:dyDescent="0.25">
      <c r="AH24844" s="10"/>
      <c r="AI24844" s="6"/>
      <c r="AJ24844" s="10"/>
      <c r="AK24844" s="10"/>
      <c r="AL24844" s="10"/>
      <c r="AM24844" s="10"/>
      <c r="AN24844" s="10"/>
      <c r="AO24844" s="10"/>
      <c r="AP24844" s="10"/>
      <c r="AQ24844" s="10"/>
      <c r="AR24844" s="10"/>
      <c r="AS24844" s="10"/>
      <c r="AT24844" s="10"/>
      <c r="AU24844" s="10"/>
      <c r="AV24844" s="10"/>
      <c r="AW24844" s="10"/>
      <c r="AX24844" s="10"/>
      <c r="AY24844" s="10"/>
      <c r="AZ24844" s="10"/>
      <c r="BA24844" s="10"/>
      <c r="BB24844" s="10"/>
      <c r="BC24844" s="10"/>
      <c r="BD24844" s="10"/>
      <c r="BE24844" s="10"/>
      <c r="BF24844" s="10"/>
      <c r="BG24844" s="6"/>
    </row>
    <row r="24845" spans="34:59" x14ac:dyDescent="0.25">
      <c r="AH24845" s="6"/>
      <c r="AI24845" s="6"/>
      <c r="AJ24845" s="6"/>
      <c r="AK24845" s="6"/>
      <c r="AL24845" s="6"/>
      <c r="AM24845" s="6"/>
      <c r="AN24845" s="6"/>
      <c r="AO24845" s="6"/>
      <c r="AP24845" s="6"/>
      <c r="AQ24845" s="6"/>
      <c r="AR24845" s="6"/>
      <c r="AS24845" s="6"/>
      <c r="AT24845" s="6"/>
      <c r="AU24845" s="6"/>
      <c r="AV24845" s="6"/>
      <c r="AW24845" s="6"/>
      <c r="AX24845" s="6"/>
      <c r="AY24845" s="6"/>
      <c r="AZ24845" s="6"/>
      <c r="BA24845" s="6"/>
      <c r="BB24845" s="6"/>
      <c r="BC24845" s="6"/>
      <c r="BD24845" s="6"/>
      <c r="BE24845" s="6"/>
      <c r="BF24845" s="6"/>
      <c r="BG24845" s="10"/>
    </row>
    <row r="24846" spans="34:59" x14ac:dyDescent="0.25">
      <c r="AH24846" s="10"/>
      <c r="AI24846" s="6"/>
    </row>
    <row r="24847" spans="34:59" x14ac:dyDescent="0.25">
      <c r="AH24847" s="6"/>
      <c r="AI24847" s="6"/>
      <c r="AJ24847" s="6"/>
      <c r="AK24847" s="6"/>
      <c r="AL24847" s="6"/>
      <c r="AM24847" s="6"/>
      <c r="AN24847" s="6"/>
      <c r="AO24847" s="6"/>
      <c r="AP24847" s="6"/>
      <c r="AQ24847" s="6"/>
      <c r="AR24847" s="6"/>
      <c r="AS24847" s="6"/>
      <c r="AT24847" s="6"/>
      <c r="AU24847" s="6"/>
      <c r="AV24847" s="6"/>
      <c r="AW24847" s="6"/>
      <c r="AX24847" s="6"/>
      <c r="AY24847" s="6"/>
      <c r="AZ24847" s="6"/>
      <c r="BA24847" s="6"/>
      <c r="BB24847" s="6"/>
      <c r="BC24847" s="6"/>
      <c r="BD24847" s="6"/>
      <c r="BE24847" s="6"/>
      <c r="BF24847" s="6"/>
      <c r="BG24847" s="6"/>
    </row>
    <row r="24848" spans="34:59" x14ac:dyDescent="0.25">
      <c r="AH24848" s="10"/>
      <c r="AI24848" s="6"/>
      <c r="AJ24848" s="10"/>
      <c r="AK24848" s="10"/>
      <c r="AL24848" s="10"/>
      <c r="AM24848" s="10"/>
      <c r="AN24848" s="10"/>
      <c r="AO24848" s="10"/>
      <c r="AP24848" s="10"/>
      <c r="AQ24848" s="10"/>
      <c r="AR24848" s="10"/>
      <c r="AS24848" s="10"/>
      <c r="AT24848" s="10"/>
      <c r="AU24848" s="10"/>
      <c r="AV24848" s="10"/>
      <c r="AW24848" s="10"/>
      <c r="AX24848" s="10"/>
      <c r="AY24848" s="10"/>
      <c r="AZ24848" s="10"/>
      <c r="BA24848" s="10"/>
      <c r="BB24848" s="10"/>
      <c r="BC24848" s="10"/>
      <c r="BD24848" s="10"/>
      <c r="BE24848" s="10"/>
      <c r="BF24848" s="10"/>
      <c r="BG24848" s="6"/>
    </row>
    <row r="24849" spans="34:59" x14ac:dyDescent="0.25">
      <c r="AH24849" s="6"/>
      <c r="AI24849" s="6"/>
      <c r="AJ24849" s="6"/>
      <c r="AK24849" s="6"/>
      <c r="AL24849" s="6"/>
      <c r="AM24849" s="6"/>
      <c r="AN24849" s="6"/>
      <c r="AO24849" s="6"/>
      <c r="AP24849" s="6"/>
      <c r="AQ24849" s="6"/>
      <c r="AR24849" s="6"/>
      <c r="AS24849" s="6"/>
      <c r="AT24849" s="6"/>
      <c r="AU24849" s="6"/>
      <c r="AV24849" s="6"/>
      <c r="AW24849" s="6"/>
      <c r="AX24849" s="6"/>
      <c r="AY24849" s="6"/>
      <c r="AZ24849" s="6"/>
      <c r="BA24849" s="6"/>
      <c r="BB24849" s="6"/>
      <c r="BC24849" s="6"/>
      <c r="BD24849" s="6"/>
      <c r="BE24849" s="6"/>
      <c r="BF24849" s="6"/>
      <c r="BG24849" s="10"/>
    </row>
    <row r="24850" spans="34:59" x14ac:dyDescent="0.25">
      <c r="AH24850" s="10"/>
      <c r="AI24850" s="6"/>
    </row>
    <row r="24851" spans="34:59" x14ac:dyDescent="0.25">
      <c r="AH24851" s="6"/>
      <c r="AI24851" s="6"/>
      <c r="AJ24851" s="6"/>
      <c r="AK24851" s="6"/>
      <c r="AL24851" s="6"/>
      <c r="AM24851" s="6"/>
      <c r="AN24851" s="6"/>
      <c r="AO24851" s="6"/>
      <c r="AP24851" s="6"/>
      <c r="AQ24851" s="6"/>
      <c r="AR24851" s="6"/>
      <c r="AS24851" s="6"/>
      <c r="AT24851" s="6"/>
      <c r="AU24851" s="6"/>
      <c r="AV24851" s="6"/>
      <c r="AW24851" s="6"/>
      <c r="AX24851" s="6"/>
      <c r="AY24851" s="6"/>
      <c r="AZ24851" s="6"/>
      <c r="BA24851" s="6"/>
      <c r="BB24851" s="6"/>
      <c r="BC24851" s="6"/>
      <c r="BD24851" s="6"/>
      <c r="BE24851" s="6"/>
      <c r="BF24851" s="6"/>
      <c r="BG24851" s="6"/>
    </row>
    <row r="24852" spans="34:59" x14ac:dyDescent="0.25">
      <c r="AH24852" s="10"/>
      <c r="AI24852" s="6"/>
      <c r="AJ24852" s="10"/>
      <c r="AK24852" s="10"/>
      <c r="AL24852" s="10"/>
      <c r="AM24852" s="10"/>
      <c r="AN24852" s="10"/>
      <c r="AO24852" s="10"/>
      <c r="AP24852" s="10"/>
      <c r="AQ24852" s="10"/>
      <c r="AR24852" s="10"/>
      <c r="AS24852" s="10"/>
      <c r="AT24852" s="10"/>
      <c r="AU24852" s="10"/>
      <c r="AV24852" s="10"/>
      <c r="AW24852" s="10"/>
      <c r="AX24852" s="10"/>
      <c r="AY24852" s="10"/>
      <c r="AZ24852" s="10"/>
      <c r="BA24852" s="10"/>
      <c r="BB24852" s="10"/>
      <c r="BC24852" s="10"/>
      <c r="BD24852" s="10"/>
      <c r="BE24852" s="10"/>
      <c r="BF24852" s="10"/>
      <c r="BG24852" s="6"/>
    </row>
    <row r="24854" spans="34:59" x14ac:dyDescent="0.25">
      <c r="AH24854" s="10"/>
      <c r="AI24854" s="6"/>
    </row>
    <row r="24855" spans="34:59" x14ac:dyDescent="0.25">
      <c r="AH24855" s="6"/>
      <c r="AI24855" s="6"/>
      <c r="AJ24855" s="6"/>
      <c r="AK24855" s="6"/>
      <c r="AL24855" s="6"/>
      <c r="AM24855" s="6"/>
      <c r="AN24855" s="6"/>
      <c r="AO24855" s="6"/>
      <c r="AP24855" s="6"/>
      <c r="AQ24855" s="6"/>
      <c r="AR24855" s="6"/>
      <c r="AS24855" s="6"/>
      <c r="AT24855" s="6"/>
      <c r="AU24855" s="6"/>
      <c r="AV24855" s="6"/>
      <c r="AW24855" s="6"/>
      <c r="AX24855" s="6"/>
      <c r="AY24855" s="6"/>
      <c r="AZ24855" s="6"/>
      <c r="BA24855" s="6"/>
      <c r="BB24855" s="6"/>
      <c r="BC24855" s="6"/>
      <c r="BD24855" s="6"/>
      <c r="BE24855" s="6"/>
      <c r="BF24855" s="6"/>
      <c r="BG24855" s="6"/>
    </row>
    <row r="24856" spans="34:59" x14ac:dyDescent="0.25">
      <c r="AH24856" s="10"/>
      <c r="AI24856" s="6"/>
      <c r="AJ24856" s="10"/>
      <c r="AK24856" s="10"/>
      <c r="AL24856" s="10"/>
      <c r="AM24856" s="10"/>
      <c r="AN24856" s="10"/>
      <c r="AO24856" s="10"/>
      <c r="AP24856" s="10"/>
      <c r="AQ24856" s="10"/>
      <c r="AR24856" s="10"/>
      <c r="AS24856" s="10"/>
      <c r="AT24856" s="10"/>
      <c r="AU24856" s="10"/>
      <c r="AV24856" s="10"/>
      <c r="AW24856" s="10"/>
      <c r="AX24856" s="10"/>
      <c r="AY24856" s="10"/>
      <c r="AZ24856" s="10"/>
      <c r="BA24856" s="10"/>
      <c r="BB24856" s="10"/>
      <c r="BC24856" s="10"/>
      <c r="BD24856" s="10"/>
      <c r="BE24856" s="10"/>
      <c r="BF24856" s="10"/>
      <c r="BG24856" s="6"/>
    </row>
    <row r="24857" spans="34:59" x14ac:dyDescent="0.25">
      <c r="AH24857" s="6"/>
      <c r="AI24857" s="6"/>
      <c r="AJ24857" s="6"/>
      <c r="AK24857" s="6"/>
      <c r="AL24857" s="6"/>
      <c r="AM24857" s="6"/>
      <c r="AN24857" s="6"/>
      <c r="AO24857" s="6"/>
      <c r="AP24857" s="6"/>
      <c r="AQ24857" s="6"/>
      <c r="AR24857" s="6"/>
      <c r="AS24857" s="6"/>
      <c r="AT24857" s="6"/>
      <c r="AU24857" s="6"/>
      <c r="AV24857" s="6"/>
      <c r="AW24857" s="6"/>
      <c r="AX24857" s="6"/>
      <c r="AY24857" s="6"/>
      <c r="AZ24857" s="6"/>
      <c r="BA24857" s="6"/>
      <c r="BB24857" s="6"/>
      <c r="BC24857" s="6"/>
      <c r="BD24857" s="6"/>
      <c r="BE24857" s="6"/>
      <c r="BF24857" s="6"/>
      <c r="BG24857" s="10"/>
    </row>
    <row r="24858" spans="34:59" x14ac:dyDescent="0.25">
      <c r="AH24858" s="10"/>
      <c r="AI24858" s="6"/>
    </row>
    <row r="24859" spans="34:59" x14ac:dyDescent="0.25">
      <c r="AH24859" s="6"/>
      <c r="AI24859" s="6"/>
      <c r="AJ24859" s="6"/>
      <c r="AK24859" s="6"/>
      <c r="AL24859" s="6"/>
      <c r="AM24859" s="6"/>
      <c r="AN24859" s="6"/>
      <c r="AO24859" s="6"/>
      <c r="AP24859" s="6"/>
      <c r="AQ24859" s="6"/>
      <c r="AR24859" s="6"/>
      <c r="AS24859" s="6"/>
      <c r="AT24859" s="6"/>
      <c r="AU24859" s="6"/>
      <c r="AV24859" s="6"/>
      <c r="AW24859" s="6"/>
      <c r="AX24859" s="6"/>
      <c r="AY24859" s="6"/>
      <c r="AZ24859" s="6"/>
      <c r="BA24859" s="6"/>
      <c r="BB24859" s="6"/>
      <c r="BC24859" s="6"/>
      <c r="BD24859" s="6"/>
      <c r="BE24859" s="6"/>
      <c r="BF24859" s="6"/>
      <c r="BG24859" s="6"/>
    </row>
    <row r="24860" spans="34:59" x14ac:dyDescent="0.25">
      <c r="AH24860" s="10"/>
      <c r="AI24860" s="6"/>
      <c r="AJ24860" s="10"/>
      <c r="AK24860" s="10"/>
      <c r="AL24860" s="10"/>
      <c r="AM24860" s="10"/>
      <c r="AN24860" s="10"/>
      <c r="AO24860" s="10"/>
      <c r="AP24860" s="10"/>
      <c r="AQ24860" s="10"/>
      <c r="AR24860" s="10"/>
      <c r="AS24860" s="10"/>
      <c r="AT24860" s="10"/>
      <c r="AU24860" s="10"/>
      <c r="AV24860" s="10"/>
      <c r="AW24860" s="10"/>
      <c r="AX24860" s="10"/>
      <c r="AY24860" s="10"/>
      <c r="AZ24860" s="10"/>
      <c r="BA24860" s="10"/>
      <c r="BB24860" s="10"/>
      <c r="BC24860" s="10"/>
      <c r="BD24860" s="10"/>
      <c r="BE24860" s="10"/>
      <c r="BF24860" s="10"/>
      <c r="BG24860" s="6"/>
    </row>
    <row r="24861" spans="34:59" x14ac:dyDescent="0.25">
      <c r="AH24861" s="6"/>
      <c r="AI24861" s="6"/>
      <c r="AJ24861" s="6"/>
      <c r="AK24861" s="6"/>
      <c r="AL24861" s="6"/>
      <c r="AM24861" s="6"/>
      <c r="AN24861" s="6"/>
      <c r="AO24861" s="6"/>
      <c r="AP24861" s="6"/>
      <c r="AQ24861" s="6"/>
      <c r="AR24861" s="6"/>
      <c r="AS24861" s="6"/>
      <c r="AT24861" s="6"/>
      <c r="AU24861" s="6"/>
      <c r="AV24861" s="6"/>
      <c r="AW24861" s="6"/>
      <c r="AX24861" s="6"/>
      <c r="AY24861" s="6"/>
      <c r="AZ24861" s="6"/>
      <c r="BA24861" s="6"/>
      <c r="BB24861" s="6"/>
      <c r="BC24861" s="6"/>
      <c r="BD24861" s="6"/>
      <c r="BE24861" s="6"/>
      <c r="BF24861" s="6"/>
      <c r="BG24861" s="10"/>
    </row>
    <row r="24862" spans="34:59" x14ac:dyDescent="0.25">
      <c r="AH24862" s="10"/>
      <c r="AI24862" s="6"/>
    </row>
    <row r="24863" spans="34:59" x14ac:dyDescent="0.25">
      <c r="AH24863" s="6"/>
      <c r="AI24863" s="6"/>
      <c r="AJ24863" s="6"/>
      <c r="AK24863" s="6"/>
      <c r="AL24863" s="6"/>
      <c r="AM24863" s="6"/>
      <c r="AN24863" s="6"/>
      <c r="AO24863" s="6"/>
      <c r="AP24863" s="6"/>
      <c r="AQ24863" s="6"/>
      <c r="AR24863" s="6"/>
      <c r="AS24863" s="6"/>
      <c r="AT24863" s="6"/>
      <c r="AU24863" s="6"/>
      <c r="AV24863" s="6"/>
      <c r="AW24863" s="6"/>
      <c r="AX24863" s="6"/>
      <c r="AY24863" s="6"/>
      <c r="AZ24863" s="6"/>
      <c r="BA24863" s="6"/>
      <c r="BB24863" s="6"/>
      <c r="BC24863" s="6"/>
      <c r="BD24863" s="6"/>
      <c r="BE24863" s="6"/>
      <c r="BF24863" s="6"/>
      <c r="BG24863" s="6"/>
    </row>
    <row r="24864" spans="34:59" x14ac:dyDescent="0.25">
      <c r="AH24864" s="10"/>
      <c r="AI24864" s="6"/>
      <c r="AJ24864" s="10"/>
      <c r="AK24864" s="10"/>
      <c r="AL24864" s="10"/>
      <c r="AM24864" s="10"/>
      <c r="AN24864" s="10"/>
      <c r="AO24864" s="10"/>
      <c r="AP24864" s="10"/>
      <c r="AQ24864" s="10"/>
      <c r="AR24864" s="10"/>
      <c r="AS24864" s="10"/>
      <c r="AT24864" s="10"/>
      <c r="AU24864" s="10"/>
      <c r="AV24864" s="10"/>
      <c r="AW24864" s="10"/>
      <c r="AX24864" s="10"/>
      <c r="AY24864" s="10"/>
      <c r="AZ24864" s="10"/>
      <c r="BA24864" s="10"/>
      <c r="BB24864" s="10"/>
      <c r="BC24864" s="10"/>
      <c r="BD24864" s="10"/>
      <c r="BE24864" s="10"/>
      <c r="BF24864" s="10"/>
      <c r="BG24864" s="6"/>
    </row>
    <row r="24865" spans="34:59" x14ac:dyDescent="0.25">
      <c r="AH24865" s="6"/>
      <c r="AI24865" s="6"/>
      <c r="AJ24865" s="6"/>
      <c r="AK24865" s="6"/>
      <c r="AL24865" s="6"/>
      <c r="AM24865" s="6"/>
      <c r="AN24865" s="6"/>
      <c r="AO24865" s="6"/>
      <c r="AP24865" s="6"/>
      <c r="AQ24865" s="6"/>
      <c r="AR24865" s="6"/>
      <c r="AS24865" s="6"/>
      <c r="AT24865" s="6"/>
      <c r="AU24865" s="6"/>
      <c r="AV24865" s="6"/>
      <c r="AW24865" s="6"/>
      <c r="AX24865" s="6"/>
      <c r="AY24865" s="6"/>
      <c r="AZ24865" s="6"/>
      <c r="BA24865" s="6"/>
      <c r="BB24865" s="6"/>
      <c r="BC24865" s="6"/>
      <c r="BD24865" s="6"/>
      <c r="BE24865" s="6"/>
      <c r="BF24865" s="6"/>
      <c r="BG24865" s="10"/>
    </row>
    <row r="24866" spans="34:59" x14ac:dyDescent="0.25">
      <c r="AH24866" s="10"/>
      <c r="AI24866" s="6"/>
    </row>
    <row r="24867" spans="34:59" x14ac:dyDescent="0.25">
      <c r="AH24867" s="6"/>
      <c r="AI24867" s="6"/>
      <c r="AJ24867" s="6"/>
      <c r="AK24867" s="6"/>
      <c r="AL24867" s="6"/>
      <c r="AM24867" s="6"/>
      <c r="AN24867" s="6"/>
      <c r="AO24867" s="6"/>
      <c r="AP24867" s="6"/>
      <c r="AQ24867" s="6"/>
      <c r="AR24867" s="6"/>
      <c r="AS24867" s="6"/>
      <c r="AT24867" s="6"/>
      <c r="AU24867" s="6"/>
      <c r="AV24867" s="6"/>
      <c r="AW24867" s="6"/>
      <c r="AX24867" s="6"/>
      <c r="AY24867" s="6"/>
      <c r="AZ24867" s="6"/>
      <c r="BA24867" s="6"/>
      <c r="BB24867" s="6"/>
      <c r="BC24867" s="6"/>
      <c r="BD24867" s="6"/>
      <c r="BE24867" s="6"/>
      <c r="BF24867" s="6"/>
      <c r="BG24867" s="6"/>
    </row>
    <row r="24868" spans="34:59" x14ac:dyDescent="0.25">
      <c r="AH24868" s="10"/>
      <c r="AI24868" s="6"/>
      <c r="AJ24868" s="10"/>
      <c r="AK24868" s="10"/>
      <c r="AL24868" s="10"/>
      <c r="AM24868" s="10"/>
      <c r="AN24868" s="10"/>
      <c r="AO24868" s="10"/>
      <c r="AP24868" s="10"/>
      <c r="AQ24868" s="10"/>
      <c r="AR24868" s="10"/>
      <c r="AS24868" s="10"/>
      <c r="AT24868" s="10"/>
      <c r="AU24868" s="10"/>
      <c r="AV24868" s="10"/>
      <c r="AW24868" s="10"/>
      <c r="AX24868" s="10"/>
      <c r="AY24868" s="10"/>
      <c r="AZ24868" s="10"/>
      <c r="BA24868" s="10"/>
      <c r="BB24868" s="10"/>
      <c r="BC24868" s="10"/>
      <c r="BD24868" s="10"/>
      <c r="BE24868" s="10"/>
      <c r="BF24868" s="10"/>
      <c r="BG24868" s="6"/>
    </row>
    <row r="24870" spans="34:59" x14ac:dyDescent="0.25">
      <c r="AH24870" s="10"/>
      <c r="AI24870" s="6"/>
    </row>
    <row r="24871" spans="34:59" x14ac:dyDescent="0.25">
      <c r="AH24871" s="6"/>
      <c r="AI24871" s="6"/>
      <c r="AJ24871" s="6"/>
      <c r="AK24871" s="6"/>
      <c r="AL24871" s="6"/>
      <c r="AM24871" s="6"/>
      <c r="AN24871" s="6"/>
      <c r="AO24871" s="6"/>
      <c r="AP24871" s="6"/>
      <c r="AQ24871" s="6"/>
      <c r="AR24871" s="6"/>
      <c r="AS24871" s="6"/>
      <c r="AT24871" s="6"/>
      <c r="AU24871" s="6"/>
      <c r="AV24871" s="6"/>
      <c r="AW24871" s="6"/>
      <c r="AX24871" s="6"/>
      <c r="AY24871" s="6"/>
      <c r="AZ24871" s="6"/>
      <c r="BA24871" s="6"/>
      <c r="BB24871" s="6"/>
      <c r="BC24871" s="6"/>
      <c r="BD24871" s="6"/>
      <c r="BE24871" s="6"/>
      <c r="BF24871" s="6"/>
      <c r="BG24871" s="6"/>
    </row>
    <row r="24872" spans="34:59" x14ac:dyDescent="0.25">
      <c r="AH24872" s="10"/>
      <c r="AI24872" s="6"/>
      <c r="AJ24872" s="10"/>
      <c r="AK24872" s="10"/>
      <c r="AL24872" s="10"/>
      <c r="AM24872" s="10"/>
      <c r="AN24872" s="10"/>
      <c r="AO24872" s="10"/>
      <c r="AP24872" s="10"/>
      <c r="AQ24872" s="10"/>
      <c r="AR24872" s="10"/>
      <c r="AS24872" s="10"/>
      <c r="AT24872" s="10"/>
      <c r="AU24872" s="10"/>
      <c r="AV24872" s="10"/>
      <c r="AW24872" s="10"/>
      <c r="AX24872" s="10"/>
      <c r="AY24872" s="10"/>
      <c r="AZ24872" s="10"/>
      <c r="BA24872" s="10"/>
      <c r="BB24872" s="10"/>
      <c r="BC24872" s="10"/>
      <c r="BD24872" s="10"/>
      <c r="BE24872" s="10"/>
      <c r="BF24872" s="10"/>
      <c r="BG24872" s="6"/>
    </row>
    <row r="24873" spans="34:59" x14ac:dyDescent="0.25">
      <c r="AH24873" s="6"/>
      <c r="AI24873" s="6"/>
      <c r="AJ24873" s="6"/>
      <c r="AK24873" s="6"/>
      <c r="AL24873" s="6"/>
      <c r="AM24873" s="6"/>
      <c r="AN24873" s="6"/>
      <c r="AO24873" s="6"/>
      <c r="AP24873" s="6"/>
      <c r="AQ24873" s="6"/>
      <c r="AR24873" s="6"/>
      <c r="AS24873" s="6"/>
      <c r="AT24873" s="6"/>
      <c r="AU24873" s="6"/>
      <c r="AV24873" s="6"/>
      <c r="AW24873" s="6"/>
      <c r="AX24873" s="6"/>
      <c r="AY24873" s="6"/>
      <c r="AZ24873" s="6"/>
      <c r="BA24873" s="6"/>
      <c r="BB24873" s="6"/>
      <c r="BC24873" s="6"/>
      <c r="BD24873" s="6"/>
      <c r="BE24873" s="6"/>
      <c r="BF24873" s="6"/>
      <c r="BG24873" s="10"/>
    </row>
    <row r="24874" spans="34:59" x14ac:dyDescent="0.25">
      <c r="AH24874" s="10"/>
      <c r="AI24874" s="6"/>
    </row>
    <row r="24875" spans="34:59" x14ac:dyDescent="0.25">
      <c r="AH24875" s="6"/>
      <c r="AI24875" s="6"/>
      <c r="AJ24875" s="6"/>
      <c r="AK24875" s="6"/>
      <c r="AL24875" s="6"/>
      <c r="AM24875" s="6"/>
      <c r="AN24875" s="6"/>
      <c r="AO24875" s="6"/>
      <c r="AP24875" s="6"/>
      <c r="AQ24875" s="6"/>
      <c r="AR24875" s="6"/>
      <c r="AS24875" s="6"/>
      <c r="AT24875" s="6"/>
      <c r="AU24875" s="6"/>
      <c r="AV24875" s="6"/>
      <c r="AW24875" s="6"/>
      <c r="AX24875" s="6"/>
      <c r="AY24875" s="6"/>
      <c r="AZ24875" s="6"/>
      <c r="BA24875" s="6"/>
      <c r="BB24875" s="6"/>
      <c r="BC24875" s="6"/>
      <c r="BD24875" s="6"/>
      <c r="BE24875" s="6"/>
      <c r="BF24875" s="6"/>
      <c r="BG24875" s="6"/>
    </row>
    <row r="24876" spans="34:59" x14ac:dyDescent="0.25">
      <c r="AH24876" s="10"/>
      <c r="AI24876" s="6"/>
      <c r="AJ24876" s="10"/>
      <c r="AK24876" s="10"/>
      <c r="AL24876" s="10"/>
      <c r="AM24876" s="10"/>
      <c r="AN24876" s="10"/>
      <c r="AO24876" s="10"/>
      <c r="AP24876" s="10"/>
      <c r="AQ24876" s="10"/>
      <c r="AR24876" s="10"/>
      <c r="AS24876" s="10"/>
      <c r="AT24876" s="10"/>
      <c r="AU24876" s="10"/>
      <c r="AV24876" s="10"/>
      <c r="AW24876" s="10"/>
      <c r="AX24876" s="10"/>
      <c r="AY24876" s="10"/>
      <c r="AZ24876" s="10"/>
      <c r="BA24876" s="10"/>
      <c r="BB24876" s="10"/>
      <c r="BC24876" s="10"/>
      <c r="BD24876" s="10"/>
      <c r="BE24876" s="10"/>
      <c r="BF24876" s="10"/>
      <c r="BG24876" s="6"/>
    </row>
    <row r="24877" spans="34:59" x14ac:dyDescent="0.25">
      <c r="AH24877" s="6"/>
      <c r="AI24877" s="6"/>
      <c r="AJ24877" s="6"/>
      <c r="AK24877" s="6"/>
      <c r="AL24877" s="6"/>
      <c r="AM24877" s="6"/>
      <c r="AN24877" s="6"/>
      <c r="AO24877" s="6"/>
      <c r="AP24877" s="6"/>
      <c r="AQ24877" s="6"/>
      <c r="AR24877" s="6"/>
      <c r="AS24877" s="6"/>
      <c r="AT24877" s="6"/>
      <c r="AU24877" s="6"/>
      <c r="AV24877" s="6"/>
      <c r="AW24877" s="6"/>
      <c r="AX24877" s="6"/>
      <c r="AY24877" s="6"/>
      <c r="AZ24877" s="6"/>
      <c r="BA24877" s="6"/>
      <c r="BB24877" s="6"/>
      <c r="BC24877" s="6"/>
      <c r="BD24877" s="6"/>
      <c r="BE24877" s="6"/>
      <c r="BF24877" s="6"/>
      <c r="BG24877" s="10"/>
    </row>
    <row r="24878" spans="34:59" x14ac:dyDescent="0.25">
      <c r="AH24878" s="10"/>
      <c r="AI24878" s="6"/>
    </row>
    <row r="24879" spans="34:59" x14ac:dyDescent="0.25">
      <c r="AH24879" s="6"/>
      <c r="AI24879" s="6"/>
      <c r="AJ24879" s="6"/>
      <c r="AK24879" s="6"/>
      <c r="AL24879" s="6"/>
      <c r="AM24879" s="6"/>
      <c r="AN24879" s="6"/>
      <c r="AO24879" s="6"/>
      <c r="AP24879" s="6"/>
      <c r="AQ24879" s="6"/>
      <c r="AR24879" s="6"/>
      <c r="AS24879" s="6"/>
      <c r="AT24879" s="6"/>
      <c r="AU24879" s="6"/>
      <c r="AV24879" s="6"/>
      <c r="AW24879" s="6"/>
      <c r="AX24879" s="6"/>
      <c r="AY24879" s="6"/>
      <c r="AZ24879" s="6"/>
      <c r="BA24879" s="6"/>
      <c r="BB24879" s="6"/>
      <c r="BC24879" s="6"/>
      <c r="BD24879" s="6"/>
      <c r="BE24879" s="6"/>
      <c r="BF24879" s="6"/>
      <c r="BG24879" s="6"/>
    </row>
    <row r="24880" spans="34:59" x14ac:dyDescent="0.25">
      <c r="AH24880" s="10"/>
      <c r="AI24880" s="6"/>
      <c r="AJ24880" s="10"/>
      <c r="AK24880" s="10"/>
      <c r="AL24880" s="10"/>
      <c r="AM24880" s="10"/>
      <c r="AN24880" s="10"/>
      <c r="AO24880" s="10"/>
      <c r="AP24880" s="10"/>
      <c r="AQ24880" s="10"/>
      <c r="AR24880" s="10"/>
      <c r="AS24880" s="10"/>
      <c r="AT24880" s="10"/>
      <c r="AU24880" s="10"/>
      <c r="AV24880" s="10"/>
      <c r="AW24880" s="10"/>
      <c r="AX24880" s="10"/>
      <c r="AY24880" s="10"/>
      <c r="AZ24880" s="10"/>
      <c r="BA24880" s="10"/>
      <c r="BB24880" s="10"/>
      <c r="BC24880" s="10"/>
      <c r="BD24880" s="10"/>
      <c r="BE24880" s="10"/>
      <c r="BF24880" s="10"/>
      <c r="BG24880" s="6"/>
    </row>
    <row r="24881" spans="34:59" x14ac:dyDescent="0.25">
      <c r="AH24881" s="6"/>
      <c r="AI24881" s="6"/>
      <c r="AJ24881" s="6"/>
      <c r="AK24881" s="6"/>
      <c r="AL24881" s="6"/>
      <c r="AM24881" s="6"/>
      <c r="AN24881" s="6"/>
      <c r="AO24881" s="6"/>
      <c r="AP24881" s="6"/>
      <c r="AQ24881" s="6"/>
      <c r="AR24881" s="6"/>
      <c r="AS24881" s="6"/>
      <c r="AT24881" s="6"/>
      <c r="AU24881" s="6"/>
      <c r="AV24881" s="6"/>
      <c r="AW24881" s="6"/>
      <c r="AX24881" s="6"/>
      <c r="AY24881" s="6"/>
      <c r="AZ24881" s="6"/>
      <c r="BA24881" s="6"/>
      <c r="BB24881" s="6"/>
      <c r="BC24881" s="6"/>
      <c r="BD24881" s="6"/>
      <c r="BE24881" s="6"/>
      <c r="BF24881" s="6"/>
      <c r="BG24881" s="10"/>
    </row>
    <row r="24882" spans="34:59" x14ac:dyDescent="0.25">
      <c r="AH24882" s="10"/>
      <c r="AI24882" s="6"/>
    </row>
    <row r="24883" spans="34:59" x14ac:dyDescent="0.25">
      <c r="AH24883" s="6"/>
      <c r="AI24883" s="6"/>
      <c r="AJ24883" s="6"/>
      <c r="AK24883" s="6"/>
      <c r="AL24883" s="6"/>
      <c r="AM24883" s="6"/>
      <c r="AN24883" s="6"/>
      <c r="AO24883" s="6"/>
      <c r="AP24883" s="6"/>
      <c r="AQ24883" s="6"/>
      <c r="AR24883" s="6"/>
      <c r="AS24883" s="6"/>
      <c r="AT24883" s="6"/>
      <c r="AU24883" s="6"/>
      <c r="AV24883" s="6"/>
      <c r="AW24883" s="6"/>
      <c r="AX24883" s="6"/>
      <c r="AY24883" s="6"/>
      <c r="AZ24883" s="6"/>
      <c r="BA24883" s="6"/>
      <c r="BB24883" s="6"/>
      <c r="BC24883" s="6"/>
      <c r="BD24883" s="6"/>
      <c r="BE24883" s="6"/>
      <c r="BF24883" s="6"/>
      <c r="BG24883" s="6"/>
    </row>
    <row r="24884" spans="34:59" x14ac:dyDescent="0.25">
      <c r="AH24884" s="10"/>
      <c r="AI24884" s="6"/>
      <c r="AJ24884" s="10"/>
      <c r="AK24884" s="10"/>
      <c r="AL24884" s="10"/>
      <c r="AM24884" s="10"/>
      <c r="AN24884" s="10"/>
      <c r="AO24884" s="10"/>
      <c r="AP24884" s="10"/>
      <c r="AQ24884" s="10"/>
      <c r="AR24884" s="10"/>
      <c r="AS24884" s="10"/>
      <c r="AT24884" s="10"/>
      <c r="AU24884" s="10"/>
      <c r="AV24884" s="10"/>
      <c r="AW24884" s="10"/>
      <c r="AX24884" s="10"/>
      <c r="AY24884" s="10"/>
      <c r="AZ24884" s="10"/>
      <c r="BA24884" s="10"/>
      <c r="BB24884" s="10"/>
      <c r="BC24884" s="10"/>
      <c r="BD24884" s="10"/>
      <c r="BE24884" s="10"/>
      <c r="BF24884" s="10"/>
      <c r="BG24884" s="6"/>
    </row>
    <row r="24886" spans="34:59" x14ac:dyDescent="0.25">
      <c r="AH24886" s="10"/>
      <c r="AI24886" s="6"/>
    </row>
    <row r="24887" spans="34:59" x14ac:dyDescent="0.25">
      <c r="AH24887" s="6"/>
      <c r="AI24887" s="6"/>
      <c r="AJ24887" s="6"/>
      <c r="AK24887" s="6"/>
      <c r="AL24887" s="6"/>
      <c r="AM24887" s="6"/>
      <c r="AN24887" s="6"/>
      <c r="AO24887" s="6"/>
      <c r="AP24887" s="6"/>
      <c r="AQ24887" s="6"/>
      <c r="AR24887" s="6"/>
      <c r="AS24887" s="6"/>
      <c r="AT24887" s="6"/>
      <c r="AU24887" s="6"/>
      <c r="AV24887" s="6"/>
      <c r="AW24887" s="6"/>
      <c r="AX24887" s="6"/>
      <c r="AY24887" s="6"/>
      <c r="AZ24887" s="6"/>
      <c r="BA24887" s="6"/>
      <c r="BB24887" s="6"/>
      <c r="BC24887" s="6"/>
      <c r="BD24887" s="6"/>
      <c r="BE24887" s="6"/>
      <c r="BF24887" s="6"/>
      <c r="BG24887" s="6"/>
    </row>
    <row r="24888" spans="34:59" x14ac:dyDescent="0.25">
      <c r="AH24888" s="10"/>
      <c r="AI24888" s="6"/>
      <c r="AJ24888" s="10"/>
      <c r="AK24888" s="10"/>
      <c r="AL24888" s="10"/>
      <c r="AM24888" s="10"/>
      <c r="AN24888" s="10"/>
      <c r="AO24888" s="10"/>
      <c r="AP24888" s="10"/>
      <c r="AQ24888" s="10"/>
      <c r="AR24888" s="10"/>
      <c r="AS24888" s="10"/>
      <c r="AT24888" s="10"/>
      <c r="AU24888" s="10"/>
      <c r="AV24888" s="10"/>
      <c r="AW24888" s="10"/>
      <c r="AX24888" s="10"/>
      <c r="AY24888" s="10"/>
      <c r="AZ24888" s="10"/>
      <c r="BA24888" s="10"/>
      <c r="BB24888" s="10"/>
      <c r="BC24888" s="10"/>
      <c r="BD24888" s="10"/>
      <c r="BE24888" s="10"/>
      <c r="BF24888" s="10"/>
      <c r="BG24888" s="6"/>
    </row>
    <row r="24889" spans="34:59" x14ac:dyDescent="0.25">
      <c r="AH24889" s="6"/>
      <c r="AI24889" s="6"/>
      <c r="AJ24889" s="6"/>
      <c r="AK24889" s="6"/>
      <c r="AL24889" s="6"/>
      <c r="AM24889" s="6"/>
      <c r="AN24889" s="6"/>
      <c r="AO24889" s="6"/>
      <c r="AP24889" s="6"/>
      <c r="AQ24889" s="6"/>
      <c r="AR24889" s="6"/>
      <c r="AS24889" s="6"/>
      <c r="AT24889" s="6"/>
      <c r="AU24889" s="6"/>
      <c r="AV24889" s="6"/>
      <c r="AW24889" s="6"/>
      <c r="AX24889" s="6"/>
      <c r="AY24889" s="6"/>
      <c r="AZ24889" s="6"/>
      <c r="BA24889" s="6"/>
      <c r="BB24889" s="6"/>
      <c r="BC24889" s="6"/>
      <c r="BD24889" s="6"/>
      <c r="BE24889" s="6"/>
      <c r="BF24889" s="6"/>
      <c r="BG24889" s="10"/>
    </row>
    <row r="24890" spans="34:59" x14ac:dyDescent="0.25">
      <c r="AH24890" s="10"/>
      <c r="AI24890" s="6"/>
    </row>
    <row r="24891" spans="34:59" x14ac:dyDescent="0.25">
      <c r="AH24891" s="6"/>
      <c r="AI24891" s="6"/>
      <c r="AJ24891" s="6"/>
      <c r="AK24891" s="6"/>
      <c r="AL24891" s="6"/>
      <c r="AM24891" s="6"/>
      <c r="AN24891" s="6"/>
      <c r="AO24891" s="6"/>
      <c r="AP24891" s="6"/>
      <c r="AQ24891" s="6"/>
      <c r="AR24891" s="6"/>
      <c r="AS24891" s="6"/>
      <c r="AT24891" s="6"/>
      <c r="AU24891" s="6"/>
      <c r="AV24891" s="6"/>
      <c r="AW24891" s="6"/>
      <c r="AX24891" s="6"/>
      <c r="AY24891" s="6"/>
      <c r="AZ24891" s="6"/>
      <c r="BA24891" s="6"/>
      <c r="BB24891" s="6"/>
      <c r="BC24891" s="6"/>
      <c r="BD24891" s="6"/>
      <c r="BE24891" s="6"/>
      <c r="BF24891" s="6"/>
      <c r="BG24891" s="6"/>
    </row>
    <row r="24892" spans="34:59" x14ac:dyDescent="0.25">
      <c r="AH24892" s="10"/>
      <c r="AI24892" s="6"/>
      <c r="AJ24892" s="10"/>
      <c r="AK24892" s="10"/>
      <c r="AL24892" s="10"/>
      <c r="AM24892" s="10"/>
      <c r="AN24892" s="10"/>
      <c r="AO24892" s="10"/>
      <c r="AP24892" s="10"/>
      <c r="AQ24892" s="10"/>
      <c r="AR24892" s="10"/>
      <c r="AS24892" s="10"/>
      <c r="AT24892" s="10"/>
      <c r="AU24892" s="10"/>
      <c r="AV24892" s="10"/>
      <c r="AW24892" s="10"/>
      <c r="AX24892" s="10"/>
      <c r="AY24892" s="10"/>
      <c r="AZ24892" s="10"/>
      <c r="BA24892" s="10"/>
      <c r="BB24892" s="10"/>
      <c r="BC24892" s="10"/>
      <c r="BD24892" s="10"/>
      <c r="BE24892" s="10"/>
      <c r="BF24892" s="10"/>
      <c r="BG24892" s="6"/>
    </row>
    <row r="24893" spans="34:59" x14ac:dyDescent="0.25">
      <c r="AH24893" s="6"/>
      <c r="AI24893" s="6"/>
      <c r="AJ24893" s="6"/>
      <c r="AK24893" s="6"/>
      <c r="AL24893" s="6"/>
      <c r="AM24893" s="6"/>
      <c r="AN24893" s="6"/>
      <c r="AO24893" s="6"/>
      <c r="AP24893" s="6"/>
      <c r="AQ24893" s="6"/>
      <c r="AR24893" s="6"/>
      <c r="AS24893" s="6"/>
      <c r="AT24893" s="6"/>
      <c r="AU24893" s="6"/>
      <c r="AV24893" s="6"/>
      <c r="AW24893" s="6"/>
      <c r="AX24893" s="6"/>
      <c r="AY24893" s="6"/>
      <c r="AZ24893" s="6"/>
      <c r="BA24893" s="6"/>
      <c r="BB24893" s="6"/>
      <c r="BC24893" s="6"/>
      <c r="BD24893" s="6"/>
      <c r="BE24893" s="6"/>
      <c r="BF24893" s="6"/>
      <c r="BG24893" s="10"/>
    </row>
    <row r="24894" spans="34:59" x14ac:dyDescent="0.25">
      <c r="AH24894" s="10"/>
      <c r="AI24894" s="6"/>
    </row>
    <row r="24895" spans="34:59" x14ac:dyDescent="0.25">
      <c r="AH24895" s="6"/>
      <c r="AI24895" s="6"/>
      <c r="AJ24895" s="6"/>
      <c r="AK24895" s="6"/>
      <c r="AL24895" s="6"/>
      <c r="AM24895" s="6"/>
      <c r="AN24895" s="6"/>
      <c r="AO24895" s="6"/>
      <c r="AP24895" s="6"/>
      <c r="AQ24895" s="6"/>
      <c r="AR24895" s="6"/>
      <c r="AS24895" s="6"/>
      <c r="AT24895" s="6"/>
      <c r="AU24895" s="6"/>
      <c r="AV24895" s="6"/>
      <c r="AW24895" s="6"/>
      <c r="AX24895" s="6"/>
      <c r="AY24895" s="6"/>
      <c r="AZ24895" s="6"/>
      <c r="BA24895" s="6"/>
      <c r="BB24895" s="6"/>
      <c r="BC24895" s="6"/>
      <c r="BD24895" s="6"/>
      <c r="BE24895" s="6"/>
      <c r="BF24895" s="6"/>
      <c r="BG24895" s="6"/>
    </row>
    <row r="24896" spans="34:59" x14ac:dyDescent="0.25">
      <c r="AH24896" s="10"/>
      <c r="AI24896" s="6"/>
      <c r="AJ24896" s="10"/>
      <c r="AK24896" s="10"/>
      <c r="AL24896" s="10"/>
      <c r="AM24896" s="10"/>
      <c r="AN24896" s="10"/>
      <c r="AO24896" s="10"/>
      <c r="AP24896" s="10"/>
      <c r="AQ24896" s="10"/>
      <c r="AR24896" s="10"/>
      <c r="AS24896" s="10"/>
      <c r="AT24896" s="10"/>
      <c r="AU24896" s="10"/>
      <c r="AV24896" s="10"/>
      <c r="AW24896" s="10"/>
      <c r="AX24896" s="10"/>
      <c r="AY24896" s="10"/>
      <c r="AZ24896" s="10"/>
      <c r="BA24896" s="10"/>
      <c r="BB24896" s="10"/>
      <c r="BC24896" s="10"/>
      <c r="BD24896" s="10"/>
      <c r="BE24896" s="10"/>
      <c r="BF24896" s="10"/>
      <c r="BG24896" s="6"/>
    </row>
    <row r="24897" spans="34:59" x14ac:dyDescent="0.25">
      <c r="AH24897" s="6"/>
      <c r="AI24897" s="6"/>
      <c r="AJ24897" s="6"/>
      <c r="AK24897" s="6"/>
      <c r="AL24897" s="6"/>
      <c r="AM24897" s="6"/>
      <c r="AN24897" s="6"/>
      <c r="AO24897" s="6"/>
      <c r="AP24897" s="6"/>
      <c r="AQ24897" s="6"/>
      <c r="AR24897" s="6"/>
      <c r="AS24897" s="6"/>
      <c r="AT24897" s="6"/>
      <c r="AU24897" s="6"/>
      <c r="AV24897" s="6"/>
      <c r="AW24897" s="6"/>
      <c r="AX24897" s="6"/>
      <c r="AY24897" s="6"/>
      <c r="AZ24897" s="6"/>
      <c r="BA24897" s="6"/>
      <c r="BB24897" s="6"/>
      <c r="BC24897" s="6"/>
      <c r="BD24897" s="6"/>
      <c r="BE24897" s="6"/>
      <c r="BF24897" s="6"/>
      <c r="BG24897" s="10"/>
    </row>
    <row r="24898" spans="34:59" x14ac:dyDescent="0.25">
      <c r="AH24898" s="10"/>
      <c r="AI24898" s="6"/>
    </row>
    <row r="24899" spans="34:59" x14ac:dyDescent="0.25">
      <c r="AH24899" s="6"/>
      <c r="AI24899" s="6"/>
      <c r="AJ24899" s="6"/>
      <c r="AK24899" s="6"/>
      <c r="AL24899" s="6"/>
      <c r="AM24899" s="6"/>
      <c r="AN24899" s="6"/>
      <c r="AO24899" s="6"/>
      <c r="AP24899" s="6"/>
      <c r="AQ24899" s="6"/>
      <c r="AR24899" s="6"/>
      <c r="AS24899" s="6"/>
      <c r="AT24899" s="6"/>
      <c r="AU24899" s="6"/>
      <c r="AV24899" s="6"/>
      <c r="AW24899" s="6"/>
      <c r="AX24899" s="6"/>
      <c r="AY24899" s="6"/>
      <c r="AZ24899" s="6"/>
      <c r="BA24899" s="6"/>
      <c r="BB24899" s="6"/>
      <c r="BC24899" s="6"/>
      <c r="BD24899" s="6"/>
      <c r="BE24899" s="6"/>
      <c r="BF24899" s="6"/>
      <c r="BG24899" s="6"/>
    </row>
    <row r="24900" spans="34:59" x14ac:dyDescent="0.25">
      <c r="AH24900" s="10"/>
      <c r="AI24900" s="6"/>
      <c r="AJ24900" s="10"/>
      <c r="AK24900" s="10"/>
      <c r="AL24900" s="10"/>
      <c r="AM24900" s="10"/>
      <c r="AN24900" s="10"/>
      <c r="AO24900" s="10"/>
      <c r="AP24900" s="10"/>
      <c r="AQ24900" s="10"/>
      <c r="AR24900" s="10"/>
      <c r="AS24900" s="10"/>
      <c r="AT24900" s="10"/>
      <c r="AU24900" s="10"/>
      <c r="AV24900" s="10"/>
      <c r="AW24900" s="10"/>
      <c r="AX24900" s="10"/>
      <c r="AY24900" s="10"/>
      <c r="AZ24900" s="10"/>
      <c r="BA24900" s="10"/>
      <c r="BB24900" s="10"/>
      <c r="BC24900" s="10"/>
      <c r="BD24900" s="10"/>
      <c r="BE24900" s="10"/>
      <c r="BF24900" s="10"/>
      <c r="BG24900" s="6"/>
    </row>
    <row r="24902" spans="34:59" x14ac:dyDescent="0.25">
      <c r="AH24902" s="10"/>
      <c r="AI24902" s="6"/>
    </row>
    <row r="24903" spans="34:59" x14ac:dyDescent="0.25">
      <c r="AH24903" s="6"/>
      <c r="AI24903" s="6"/>
      <c r="AJ24903" s="6"/>
      <c r="AK24903" s="6"/>
      <c r="AL24903" s="6"/>
      <c r="AM24903" s="6"/>
      <c r="AN24903" s="6"/>
      <c r="AO24903" s="6"/>
      <c r="AP24903" s="6"/>
      <c r="AQ24903" s="6"/>
      <c r="AR24903" s="6"/>
      <c r="AS24903" s="6"/>
      <c r="AT24903" s="6"/>
      <c r="AU24903" s="6"/>
      <c r="AV24903" s="6"/>
      <c r="AW24903" s="6"/>
      <c r="AX24903" s="6"/>
      <c r="AY24903" s="6"/>
      <c r="AZ24903" s="6"/>
      <c r="BA24903" s="6"/>
      <c r="BB24903" s="6"/>
      <c r="BC24903" s="6"/>
      <c r="BD24903" s="6"/>
      <c r="BE24903" s="6"/>
      <c r="BF24903" s="6"/>
      <c r="BG24903" s="6"/>
    </row>
    <row r="24904" spans="34:59" x14ac:dyDescent="0.25">
      <c r="AH24904" s="10"/>
      <c r="AI24904" s="6"/>
      <c r="AJ24904" s="10"/>
      <c r="AK24904" s="10"/>
      <c r="AL24904" s="10"/>
      <c r="AM24904" s="10"/>
      <c r="AN24904" s="10"/>
      <c r="AO24904" s="10"/>
      <c r="AP24904" s="10"/>
      <c r="AQ24904" s="10"/>
      <c r="AR24904" s="10"/>
      <c r="AS24904" s="10"/>
      <c r="AT24904" s="10"/>
      <c r="AU24904" s="10"/>
      <c r="AV24904" s="10"/>
      <c r="AW24904" s="10"/>
      <c r="AX24904" s="10"/>
      <c r="AY24904" s="10"/>
      <c r="AZ24904" s="10"/>
      <c r="BA24904" s="10"/>
      <c r="BB24904" s="10"/>
      <c r="BC24904" s="10"/>
      <c r="BD24904" s="10"/>
      <c r="BE24904" s="10"/>
      <c r="BF24904" s="10"/>
      <c r="BG24904" s="6"/>
    </row>
    <row r="24905" spans="34:59" x14ac:dyDescent="0.25">
      <c r="AH24905" s="6"/>
      <c r="AI24905" s="6"/>
      <c r="AJ24905" s="6"/>
      <c r="AK24905" s="6"/>
      <c r="AL24905" s="6"/>
      <c r="AM24905" s="6"/>
      <c r="AN24905" s="6"/>
      <c r="AO24905" s="6"/>
      <c r="AP24905" s="6"/>
      <c r="AQ24905" s="6"/>
      <c r="AR24905" s="6"/>
      <c r="AS24905" s="6"/>
      <c r="AT24905" s="6"/>
      <c r="AU24905" s="6"/>
      <c r="AV24905" s="6"/>
      <c r="AW24905" s="6"/>
      <c r="AX24905" s="6"/>
      <c r="AY24905" s="6"/>
      <c r="AZ24905" s="6"/>
      <c r="BA24905" s="6"/>
      <c r="BB24905" s="6"/>
      <c r="BC24905" s="6"/>
      <c r="BD24905" s="6"/>
      <c r="BE24905" s="6"/>
      <c r="BF24905" s="6"/>
      <c r="BG24905" s="10"/>
    </row>
    <row r="24906" spans="34:59" x14ac:dyDescent="0.25">
      <c r="AH24906" s="10"/>
      <c r="AI24906" s="6"/>
    </row>
    <row r="24907" spans="34:59" x14ac:dyDescent="0.25">
      <c r="AH24907" s="6"/>
      <c r="AI24907" s="6"/>
      <c r="AJ24907" s="6"/>
      <c r="AK24907" s="6"/>
      <c r="AL24907" s="6"/>
      <c r="AM24907" s="6"/>
      <c r="AN24907" s="6"/>
      <c r="AO24907" s="6"/>
      <c r="AP24907" s="6"/>
      <c r="AQ24907" s="6"/>
      <c r="AR24907" s="6"/>
      <c r="AS24907" s="6"/>
      <c r="AT24907" s="6"/>
      <c r="AU24907" s="6"/>
      <c r="AV24907" s="6"/>
      <c r="AW24907" s="6"/>
      <c r="AX24907" s="6"/>
      <c r="AY24907" s="6"/>
      <c r="AZ24907" s="6"/>
      <c r="BA24907" s="6"/>
      <c r="BB24907" s="6"/>
      <c r="BC24907" s="6"/>
      <c r="BD24907" s="6"/>
      <c r="BE24907" s="6"/>
      <c r="BF24907" s="6"/>
      <c r="BG24907" s="6"/>
    </row>
    <row r="24908" spans="34:59" x14ac:dyDescent="0.25">
      <c r="AH24908" s="10"/>
      <c r="AI24908" s="6"/>
      <c r="AJ24908" s="10"/>
      <c r="AK24908" s="10"/>
      <c r="AL24908" s="10"/>
      <c r="AM24908" s="10"/>
      <c r="AN24908" s="10"/>
      <c r="AO24908" s="10"/>
      <c r="AP24908" s="10"/>
      <c r="AQ24908" s="10"/>
      <c r="AR24908" s="10"/>
      <c r="AS24908" s="10"/>
      <c r="AT24908" s="10"/>
      <c r="AU24908" s="10"/>
      <c r="AV24908" s="10"/>
      <c r="AW24908" s="10"/>
      <c r="AX24908" s="10"/>
      <c r="AY24908" s="10"/>
      <c r="AZ24908" s="10"/>
      <c r="BA24908" s="10"/>
      <c r="BB24908" s="10"/>
      <c r="BC24908" s="10"/>
      <c r="BD24908" s="10"/>
      <c r="BE24908" s="10"/>
      <c r="BF24908" s="10"/>
      <c r="BG24908" s="6"/>
    </row>
    <row r="24909" spans="34:59" x14ac:dyDescent="0.25">
      <c r="AH24909" s="6"/>
      <c r="AI24909" s="6"/>
      <c r="AJ24909" s="6"/>
      <c r="AK24909" s="6"/>
      <c r="AL24909" s="6"/>
      <c r="AM24909" s="6"/>
      <c r="AN24909" s="6"/>
      <c r="AO24909" s="6"/>
      <c r="AP24909" s="6"/>
      <c r="AQ24909" s="6"/>
      <c r="AR24909" s="6"/>
      <c r="AS24909" s="6"/>
      <c r="AT24909" s="6"/>
      <c r="AU24909" s="6"/>
      <c r="AV24909" s="6"/>
      <c r="AW24909" s="6"/>
      <c r="AX24909" s="6"/>
      <c r="AY24909" s="6"/>
      <c r="AZ24909" s="6"/>
      <c r="BA24909" s="6"/>
      <c r="BB24909" s="6"/>
      <c r="BC24909" s="6"/>
      <c r="BD24909" s="6"/>
      <c r="BE24909" s="6"/>
      <c r="BF24909" s="6"/>
      <c r="BG24909" s="10"/>
    </row>
    <row r="24910" spans="34:59" x14ac:dyDescent="0.25">
      <c r="AH24910" s="10"/>
      <c r="AI24910" s="6"/>
    </row>
    <row r="24911" spans="34:59" x14ac:dyDescent="0.25">
      <c r="AH24911" s="6"/>
      <c r="AI24911" s="6"/>
      <c r="AJ24911" s="6"/>
      <c r="AK24911" s="6"/>
      <c r="AL24911" s="6"/>
      <c r="AM24911" s="6"/>
      <c r="AN24911" s="6"/>
      <c r="AO24911" s="6"/>
      <c r="AP24911" s="6"/>
      <c r="AQ24911" s="6"/>
      <c r="AR24911" s="6"/>
      <c r="AS24911" s="6"/>
      <c r="AT24911" s="6"/>
      <c r="AU24911" s="6"/>
      <c r="AV24911" s="6"/>
      <c r="AW24911" s="6"/>
      <c r="AX24911" s="6"/>
      <c r="AY24911" s="6"/>
      <c r="AZ24911" s="6"/>
      <c r="BA24911" s="6"/>
      <c r="BB24911" s="6"/>
      <c r="BC24911" s="6"/>
      <c r="BD24911" s="6"/>
      <c r="BE24911" s="6"/>
      <c r="BF24911" s="6"/>
      <c r="BG24911" s="6"/>
    </row>
    <row r="24912" spans="34:59" x14ac:dyDescent="0.25">
      <c r="AH24912" s="10"/>
      <c r="AI24912" s="6"/>
      <c r="AJ24912" s="10"/>
      <c r="AK24912" s="10"/>
      <c r="AL24912" s="10"/>
      <c r="AM24912" s="10"/>
      <c r="AN24912" s="10"/>
      <c r="AO24912" s="10"/>
      <c r="AP24912" s="10"/>
      <c r="AQ24912" s="10"/>
      <c r="AR24912" s="10"/>
      <c r="AS24912" s="10"/>
      <c r="AT24912" s="10"/>
      <c r="AU24912" s="10"/>
      <c r="AV24912" s="10"/>
      <c r="AW24912" s="10"/>
      <c r="AX24912" s="10"/>
      <c r="AY24912" s="10"/>
      <c r="AZ24912" s="10"/>
      <c r="BA24912" s="10"/>
      <c r="BB24912" s="10"/>
      <c r="BC24912" s="10"/>
      <c r="BD24912" s="10"/>
      <c r="BE24912" s="10"/>
      <c r="BF24912" s="10"/>
      <c r="BG24912" s="6"/>
    </row>
    <row r="24913" spans="34:59" x14ac:dyDescent="0.25">
      <c r="AH24913" s="6"/>
      <c r="AI24913" s="6"/>
      <c r="AJ24913" s="6"/>
      <c r="AK24913" s="6"/>
      <c r="AL24913" s="6"/>
      <c r="AM24913" s="6"/>
      <c r="AN24913" s="6"/>
      <c r="AO24913" s="6"/>
      <c r="AP24913" s="6"/>
      <c r="AQ24913" s="6"/>
      <c r="AR24913" s="6"/>
      <c r="AS24913" s="6"/>
      <c r="AT24913" s="6"/>
      <c r="AU24913" s="6"/>
      <c r="AV24913" s="6"/>
      <c r="AW24913" s="6"/>
      <c r="AX24913" s="6"/>
      <c r="AY24913" s="6"/>
      <c r="AZ24913" s="6"/>
      <c r="BA24913" s="6"/>
      <c r="BB24913" s="6"/>
      <c r="BC24913" s="6"/>
      <c r="BD24913" s="6"/>
      <c r="BE24913" s="6"/>
      <c r="BF24913" s="6"/>
      <c r="BG24913" s="10"/>
    </row>
    <row r="24914" spans="34:59" x14ac:dyDescent="0.25">
      <c r="AH24914" s="10"/>
      <c r="AI24914" s="6"/>
    </row>
    <row r="24915" spans="34:59" x14ac:dyDescent="0.25">
      <c r="AH24915" s="6"/>
      <c r="AI24915" s="6"/>
      <c r="AJ24915" s="6"/>
      <c r="AK24915" s="6"/>
      <c r="AL24915" s="6"/>
      <c r="AM24915" s="6"/>
      <c r="AN24915" s="6"/>
      <c r="AO24915" s="6"/>
      <c r="AP24915" s="6"/>
      <c r="AQ24915" s="6"/>
      <c r="AR24915" s="6"/>
      <c r="AS24915" s="6"/>
      <c r="AT24915" s="6"/>
      <c r="AU24915" s="6"/>
      <c r="AV24915" s="6"/>
      <c r="AW24915" s="6"/>
      <c r="AX24915" s="6"/>
      <c r="AY24915" s="6"/>
      <c r="AZ24915" s="6"/>
      <c r="BA24915" s="6"/>
      <c r="BB24915" s="6"/>
      <c r="BC24915" s="6"/>
      <c r="BD24915" s="6"/>
      <c r="BE24915" s="6"/>
      <c r="BF24915" s="6"/>
      <c r="BG24915" s="6"/>
    </row>
    <row r="24916" spans="34:59" x14ac:dyDescent="0.25">
      <c r="AH24916" s="10"/>
      <c r="AI24916" s="6"/>
      <c r="AJ24916" s="10"/>
      <c r="AK24916" s="10"/>
      <c r="AL24916" s="10"/>
      <c r="AM24916" s="10"/>
      <c r="AN24916" s="10"/>
      <c r="AO24916" s="10"/>
      <c r="AP24916" s="10"/>
      <c r="AQ24916" s="10"/>
      <c r="AR24916" s="10"/>
      <c r="AS24916" s="10"/>
      <c r="AT24916" s="10"/>
      <c r="AU24916" s="10"/>
      <c r="AV24916" s="10"/>
      <c r="AW24916" s="10"/>
      <c r="AX24916" s="10"/>
      <c r="AY24916" s="10"/>
      <c r="AZ24916" s="10"/>
      <c r="BA24916" s="10"/>
      <c r="BB24916" s="10"/>
      <c r="BC24916" s="10"/>
      <c r="BD24916" s="10"/>
      <c r="BE24916" s="10"/>
      <c r="BF24916" s="10"/>
      <c r="BG24916" s="6"/>
    </row>
    <row r="24918" spans="34:59" x14ac:dyDescent="0.25">
      <c r="AH24918" s="10"/>
      <c r="AI24918" s="6"/>
    </row>
    <row r="24919" spans="34:59" x14ac:dyDescent="0.25">
      <c r="AH24919" s="6"/>
      <c r="AI24919" s="6"/>
      <c r="AJ24919" s="6"/>
      <c r="AK24919" s="6"/>
      <c r="AL24919" s="6"/>
      <c r="AM24919" s="6"/>
      <c r="AN24919" s="6"/>
      <c r="AO24919" s="6"/>
      <c r="AP24919" s="6"/>
      <c r="AQ24919" s="6"/>
      <c r="AR24919" s="6"/>
      <c r="AS24919" s="6"/>
      <c r="AT24919" s="6"/>
      <c r="AU24919" s="6"/>
      <c r="AV24919" s="6"/>
      <c r="AW24919" s="6"/>
      <c r="AX24919" s="6"/>
      <c r="AY24919" s="6"/>
      <c r="AZ24919" s="6"/>
      <c r="BA24919" s="6"/>
      <c r="BB24919" s="6"/>
      <c r="BC24919" s="6"/>
      <c r="BD24919" s="6"/>
      <c r="BE24919" s="6"/>
      <c r="BF24919" s="6"/>
      <c r="BG24919" s="6"/>
    </row>
    <row r="24920" spans="34:59" x14ac:dyDescent="0.25">
      <c r="AH24920" s="10"/>
      <c r="AI24920" s="6"/>
      <c r="AJ24920" s="10"/>
      <c r="AK24920" s="10"/>
      <c r="AL24920" s="10"/>
      <c r="AM24920" s="10"/>
      <c r="AN24920" s="10"/>
      <c r="AO24920" s="10"/>
      <c r="AP24920" s="10"/>
      <c r="AQ24920" s="10"/>
      <c r="AR24920" s="10"/>
      <c r="AS24920" s="10"/>
      <c r="AT24920" s="10"/>
      <c r="AU24920" s="10"/>
      <c r="AV24920" s="10"/>
      <c r="AW24920" s="10"/>
      <c r="AX24920" s="10"/>
      <c r="AY24920" s="10"/>
      <c r="AZ24920" s="10"/>
      <c r="BA24920" s="10"/>
      <c r="BB24920" s="10"/>
      <c r="BC24920" s="10"/>
      <c r="BD24920" s="10"/>
      <c r="BE24920" s="10"/>
      <c r="BF24920" s="10"/>
      <c r="BG24920" s="6"/>
    </row>
    <row r="24921" spans="34:59" x14ac:dyDescent="0.25">
      <c r="AH24921" s="6"/>
      <c r="AI24921" s="6"/>
      <c r="AJ24921" s="6"/>
      <c r="AK24921" s="6"/>
      <c r="AL24921" s="6"/>
      <c r="AM24921" s="6"/>
      <c r="AN24921" s="6"/>
      <c r="AO24921" s="6"/>
      <c r="AP24921" s="6"/>
      <c r="AQ24921" s="6"/>
      <c r="AR24921" s="6"/>
      <c r="AS24921" s="6"/>
      <c r="AT24921" s="6"/>
      <c r="AU24921" s="6"/>
      <c r="AV24921" s="6"/>
      <c r="AW24921" s="6"/>
      <c r="AX24921" s="6"/>
      <c r="AY24921" s="6"/>
      <c r="AZ24921" s="6"/>
      <c r="BA24921" s="6"/>
      <c r="BB24921" s="6"/>
      <c r="BC24921" s="6"/>
      <c r="BD24921" s="6"/>
      <c r="BE24921" s="6"/>
      <c r="BF24921" s="6"/>
      <c r="BG24921" s="10"/>
    </row>
    <row r="24922" spans="34:59" x14ac:dyDescent="0.25">
      <c r="AH24922" s="10"/>
      <c r="AI24922" s="6"/>
    </row>
    <row r="24923" spans="34:59" x14ac:dyDescent="0.25">
      <c r="AH24923" s="6"/>
      <c r="AI24923" s="6"/>
      <c r="AJ24923" s="6"/>
      <c r="AK24923" s="6"/>
      <c r="AL24923" s="6"/>
      <c r="AM24923" s="6"/>
      <c r="AN24923" s="6"/>
      <c r="AO24923" s="6"/>
      <c r="AP24923" s="6"/>
      <c r="AQ24923" s="6"/>
      <c r="AR24923" s="6"/>
      <c r="AS24923" s="6"/>
      <c r="AT24923" s="6"/>
      <c r="AU24923" s="6"/>
      <c r="AV24923" s="6"/>
      <c r="AW24923" s="6"/>
      <c r="AX24923" s="6"/>
      <c r="AY24923" s="6"/>
      <c r="AZ24923" s="6"/>
      <c r="BA24923" s="6"/>
      <c r="BB24923" s="6"/>
      <c r="BC24923" s="6"/>
      <c r="BD24923" s="6"/>
      <c r="BE24923" s="6"/>
      <c r="BF24923" s="6"/>
      <c r="BG24923" s="6"/>
    </row>
    <row r="24924" spans="34:59" x14ac:dyDescent="0.25">
      <c r="AH24924" s="10"/>
      <c r="AI24924" s="6"/>
      <c r="AJ24924" s="10"/>
      <c r="AK24924" s="10"/>
      <c r="AL24924" s="10"/>
      <c r="AM24924" s="10"/>
      <c r="AN24924" s="10"/>
      <c r="AO24924" s="10"/>
      <c r="AP24924" s="10"/>
      <c r="AQ24924" s="10"/>
      <c r="AR24924" s="10"/>
      <c r="AS24924" s="10"/>
      <c r="AT24924" s="10"/>
      <c r="AU24924" s="10"/>
      <c r="AV24924" s="10"/>
      <c r="AW24924" s="10"/>
      <c r="AX24924" s="10"/>
      <c r="AY24924" s="10"/>
      <c r="AZ24924" s="10"/>
      <c r="BA24924" s="10"/>
      <c r="BB24924" s="10"/>
      <c r="BC24924" s="10"/>
      <c r="BD24924" s="10"/>
      <c r="BE24924" s="10"/>
      <c r="BF24924" s="10"/>
      <c r="BG24924" s="6"/>
    </row>
    <row r="24925" spans="34:59" x14ac:dyDescent="0.25">
      <c r="AH24925" s="6"/>
      <c r="AI24925" s="6"/>
      <c r="AJ24925" s="6"/>
      <c r="AK24925" s="6"/>
      <c r="AL24925" s="6"/>
      <c r="AM24925" s="6"/>
      <c r="AN24925" s="6"/>
      <c r="AO24925" s="6"/>
      <c r="AP24925" s="6"/>
      <c r="AQ24925" s="6"/>
      <c r="AR24925" s="6"/>
      <c r="AS24925" s="6"/>
      <c r="AT24925" s="6"/>
      <c r="AU24925" s="6"/>
      <c r="AV24925" s="6"/>
      <c r="AW24925" s="6"/>
      <c r="AX24925" s="6"/>
      <c r="AY24925" s="6"/>
      <c r="AZ24925" s="6"/>
      <c r="BA24925" s="6"/>
      <c r="BB24925" s="6"/>
      <c r="BC24925" s="6"/>
      <c r="BD24925" s="6"/>
      <c r="BE24925" s="6"/>
      <c r="BF24925" s="6"/>
      <c r="BG24925" s="10"/>
    </row>
    <row r="24926" spans="34:59" x14ac:dyDescent="0.25">
      <c r="AH24926" s="10"/>
      <c r="AI24926" s="6"/>
    </row>
    <row r="24927" spans="34:59" x14ac:dyDescent="0.25">
      <c r="AH24927" s="6"/>
      <c r="AI24927" s="6"/>
      <c r="AJ24927" s="6"/>
      <c r="AK24927" s="6"/>
      <c r="AL24927" s="6"/>
      <c r="AM24927" s="6"/>
      <c r="AN24927" s="6"/>
      <c r="AO24927" s="6"/>
      <c r="AP24927" s="6"/>
      <c r="AQ24927" s="6"/>
      <c r="AR24927" s="6"/>
      <c r="AS24927" s="6"/>
      <c r="AT24927" s="6"/>
      <c r="AU24927" s="6"/>
      <c r="AV24927" s="6"/>
      <c r="AW24927" s="6"/>
      <c r="AX24927" s="6"/>
      <c r="AY24927" s="6"/>
      <c r="AZ24927" s="6"/>
      <c r="BA24927" s="6"/>
      <c r="BB24927" s="6"/>
      <c r="BC24927" s="6"/>
      <c r="BD24927" s="6"/>
      <c r="BE24927" s="6"/>
      <c r="BF24927" s="6"/>
      <c r="BG24927" s="6"/>
    </row>
    <row r="24928" spans="34:59" x14ac:dyDescent="0.25">
      <c r="AH24928" s="10"/>
      <c r="AI24928" s="6"/>
      <c r="AJ24928" s="10"/>
      <c r="AK24928" s="10"/>
      <c r="AL24928" s="10"/>
      <c r="AM24928" s="10"/>
      <c r="AN24928" s="10"/>
      <c r="AO24928" s="10"/>
      <c r="AP24928" s="10"/>
      <c r="AQ24928" s="10"/>
      <c r="AR24928" s="10"/>
      <c r="AS24928" s="10"/>
      <c r="AT24928" s="10"/>
      <c r="AU24928" s="10"/>
      <c r="AV24928" s="10"/>
      <c r="AW24928" s="10"/>
      <c r="AX24928" s="10"/>
      <c r="AY24928" s="10"/>
      <c r="AZ24928" s="10"/>
      <c r="BA24928" s="10"/>
      <c r="BB24928" s="10"/>
      <c r="BC24928" s="10"/>
      <c r="BD24928" s="10"/>
      <c r="BE24928" s="10"/>
      <c r="BF24928" s="10"/>
      <c r="BG24928" s="6"/>
    </row>
    <row r="24929" spans="34:59" x14ac:dyDescent="0.25">
      <c r="AH24929" s="6"/>
      <c r="AI24929" s="6"/>
      <c r="AJ24929" s="6"/>
      <c r="AK24929" s="6"/>
      <c r="AL24929" s="6"/>
      <c r="AM24929" s="6"/>
      <c r="AN24929" s="6"/>
      <c r="AO24929" s="6"/>
      <c r="AP24929" s="6"/>
      <c r="AQ24929" s="6"/>
      <c r="AR24929" s="6"/>
      <c r="AS24929" s="6"/>
      <c r="AT24929" s="6"/>
      <c r="AU24929" s="6"/>
      <c r="AV24929" s="6"/>
      <c r="AW24929" s="6"/>
      <c r="AX24929" s="6"/>
      <c r="AY24929" s="6"/>
      <c r="AZ24929" s="6"/>
      <c r="BA24929" s="6"/>
      <c r="BB24929" s="6"/>
      <c r="BC24929" s="6"/>
      <c r="BD24929" s="6"/>
      <c r="BE24929" s="6"/>
      <c r="BF24929" s="6"/>
      <c r="BG24929" s="10"/>
    </row>
    <row r="24930" spans="34:59" x14ac:dyDescent="0.25">
      <c r="AH24930" s="10"/>
      <c r="AI24930" s="6"/>
    </row>
    <row r="24931" spans="34:59" x14ac:dyDescent="0.25">
      <c r="AH24931" s="6"/>
      <c r="AI24931" s="6"/>
      <c r="AJ24931" s="6"/>
      <c r="AK24931" s="6"/>
      <c r="AL24931" s="6"/>
      <c r="AM24931" s="6"/>
      <c r="AN24931" s="6"/>
      <c r="AO24931" s="6"/>
      <c r="AP24931" s="6"/>
      <c r="AQ24931" s="6"/>
      <c r="AR24931" s="6"/>
      <c r="AS24931" s="6"/>
      <c r="AT24931" s="6"/>
      <c r="AU24931" s="6"/>
      <c r="AV24931" s="6"/>
      <c r="AW24931" s="6"/>
      <c r="AX24931" s="6"/>
      <c r="AY24931" s="6"/>
      <c r="AZ24931" s="6"/>
      <c r="BA24931" s="6"/>
      <c r="BB24931" s="6"/>
      <c r="BC24931" s="6"/>
      <c r="BD24931" s="6"/>
      <c r="BE24931" s="6"/>
      <c r="BF24931" s="6"/>
      <c r="BG24931" s="6"/>
    </row>
    <row r="24932" spans="34:59" x14ac:dyDescent="0.25">
      <c r="AH24932" s="10"/>
      <c r="AI24932" s="6"/>
      <c r="AJ24932" s="10"/>
      <c r="AK24932" s="10"/>
      <c r="AL24932" s="10"/>
      <c r="AM24932" s="10"/>
      <c r="AN24932" s="10"/>
      <c r="AO24932" s="10"/>
      <c r="AP24932" s="10"/>
      <c r="AQ24932" s="10"/>
      <c r="AR24932" s="10"/>
      <c r="AS24932" s="10"/>
      <c r="AT24932" s="10"/>
      <c r="AU24932" s="10"/>
      <c r="AV24932" s="10"/>
      <c r="AW24932" s="10"/>
      <c r="AX24932" s="10"/>
      <c r="AY24932" s="10"/>
      <c r="AZ24932" s="10"/>
      <c r="BA24932" s="10"/>
      <c r="BB24932" s="10"/>
      <c r="BC24932" s="10"/>
      <c r="BD24932" s="10"/>
      <c r="BE24932" s="10"/>
      <c r="BF24932" s="10"/>
      <c r="BG24932" s="6"/>
    </row>
    <row r="24934" spans="34:59" x14ac:dyDescent="0.25">
      <c r="AH24934" s="10"/>
      <c r="AI24934" s="6"/>
    </row>
    <row r="24935" spans="34:59" x14ac:dyDescent="0.25">
      <c r="AH24935" s="6"/>
      <c r="AI24935" s="6"/>
      <c r="AJ24935" s="6"/>
      <c r="AK24935" s="6"/>
      <c r="AL24935" s="6"/>
      <c r="AM24935" s="6"/>
      <c r="AN24935" s="6"/>
      <c r="AO24935" s="6"/>
      <c r="AP24935" s="6"/>
      <c r="AQ24935" s="6"/>
      <c r="AR24935" s="6"/>
      <c r="AS24935" s="6"/>
      <c r="AT24935" s="6"/>
      <c r="AU24935" s="6"/>
      <c r="AV24935" s="6"/>
      <c r="AW24935" s="6"/>
      <c r="AX24935" s="6"/>
      <c r="AY24935" s="6"/>
      <c r="AZ24935" s="6"/>
      <c r="BA24935" s="6"/>
      <c r="BB24935" s="6"/>
      <c r="BC24935" s="6"/>
      <c r="BD24935" s="6"/>
      <c r="BE24935" s="6"/>
      <c r="BF24935" s="6"/>
      <c r="BG24935" s="6"/>
    </row>
    <row r="24936" spans="34:59" x14ac:dyDescent="0.25">
      <c r="AH24936" s="10"/>
      <c r="AI24936" s="6"/>
      <c r="AJ24936" s="10"/>
      <c r="AK24936" s="10"/>
      <c r="AL24936" s="10"/>
      <c r="AM24936" s="10"/>
      <c r="AN24936" s="10"/>
      <c r="AO24936" s="10"/>
      <c r="AP24936" s="10"/>
      <c r="AQ24936" s="10"/>
      <c r="AR24936" s="10"/>
      <c r="AS24936" s="10"/>
      <c r="AT24936" s="10"/>
      <c r="AU24936" s="10"/>
      <c r="AV24936" s="10"/>
      <c r="AW24936" s="10"/>
      <c r="AX24936" s="10"/>
      <c r="AY24936" s="10"/>
      <c r="AZ24936" s="10"/>
      <c r="BA24936" s="10"/>
      <c r="BB24936" s="10"/>
      <c r="BC24936" s="10"/>
      <c r="BD24936" s="10"/>
      <c r="BE24936" s="10"/>
      <c r="BF24936" s="10"/>
      <c r="BG24936" s="6"/>
    </row>
    <row r="24937" spans="34:59" x14ac:dyDescent="0.25">
      <c r="AH24937" s="6"/>
      <c r="AI24937" s="6"/>
      <c r="AJ24937" s="6"/>
      <c r="AK24937" s="6"/>
      <c r="AL24937" s="6"/>
      <c r="AM24937" s="6"/>
      <c r="AN24937" s="6"/>
      <c r="AO24937" s="6"/>
      <c r="AP24937" s="6"/>
      <c r="AQ24937" s="6"/>
      <c r="AR24937" s="6"/>
      <c r="AS24937" s="6"/>
      <c r="AT24937" s="6"/>
      <c r="AU24937" s="6"/>
      <c r="AV24937" s="6"/>
      <c r="AW24937" s="6"/>
      <c r="AX24937" s="6"/>
      <c r="AY24937" s="6"/>
      <c r="AZ24937" s="6"/>
      <c r="BA24937" s="6"/>
      <c r="BB24937" s="6"/>
      <c r="BC24937" s="6"/>
      <c r="BD24937" s="6"/>
      <c r="BE24937" s="6"/>
      <c r="BF24937" s="6"/>
      <c r="BG24937" s="10"/>
    </row>
    <row r="24938" spans="34:59" x14ac:dyDescent="0.25">
      <c r="AH24938" s="10"/>
      <c r="AI24938" s="6"/>
    </row>
    <row r="24939" spans="34:59" x14ac:dyDescent="0.25">
      <c r="AH24939" s="6"/>
      <c r="AI24939" s="6"/>
      <c r="AJ24939" s="6"/>
      <c r="AK24939" s="6"/>
      <c r="AL24939" s="6"/>
      <c r="AM24939" s="6"/>
      <c r="AN24939" s="6"/>
      <c r="AO24939" s="6"/>
      <c r="AP24939" s="6"/>
      <c r="AQ24939" s="6"/>
      <c r="AR24939" s="6"/>
      <c r="AS24939" s="6"/>
      <c r="AT24939" s="6"/>
      <c r="AU24939" s="6"/>
      <c r="AV24939" s="6"/>
      <c r="AW24939" s="6"/>
      <c r="AX24939" s="6"/>
      <c r="AY24939" s="6"/>
      <c r="AZ24939" s="6"/>
      <c r="BA24939" s="6"/>
      <c r="BB24939" s="6"/>
      <c r="BC24939" s="6"/>
      <c r="BD24939" s="6"/>
      <c r="BE24939" s="6"/>
      <c r="BF24939" s="6"/>
      <c r="BG24939" s="6"/>
    </row>
    <row r="24940" spans="34:59" x14ac:dyDescent="0.25">
      <c r="AH24940" s="10"/>
      <c r="AI24940" s="6"/>
      <c r="AJ24940" s="10"/>
      <c r="AK24940" s="10"/>
      <c r="AL24940" s="10"/>
      <c r="AM24940" s="10"/>
      <c r="AN24940" s="10"/>
      <c r="AO24940" s="10"/>
      <c r="AP24940" s="10"/>
      <c r="AQ24940" s="10"/>
      <c r="AR24940" s="10"/>
      <c r="AS24940" s="10"/>
      <c r="AT24940" s="10"/>
      <c r="AU24940" s="10"/>
      <c r="AV24940" s="10"/>
      <c r="AW24940" s="10"/>
      <c r="AX24940" s="10"/>
      <c r="AY24940" s="10"/>
      <c r="AZ24940" s="10"/>
      <c r="BA24940" s="10"/>
      <c r="BB24940" s="10"/>
      <c r="BC24940" s="10"/>
      <c r="BD24940" s="10"/>
      <c r="BE24940" s="10"/>
      <c r="BF24940" s="10"/>
      <c r="BG24940" s="6"/>
    </row>
    <row r="24941" spans="34:59" x14ac:dyDescent="0.25">
      <c r="AH24941" s="6"/>
      <c r="AI24941" s="6"/>
      <c r="AJ24941" s="6"/>
      <c r="AK24941" s="6"/>
      <c r="AL24941" s="6"/>
      <c r="AM24941" s="6"/>
      <c r="AN24941" s="6"/>
      <c r="AO24941" s="6"/>
      <c r="AP24941" s="6"/>
      <c r="AQ24941" s="6"/>
      <c r="AR24941" s="6"/>
      <c r="AS24941" s="6"/>
      <c r="AT24941" s="6"/>
      <c r="AU24941" s="6"/>
      <c r="AV24941" s="6"/>
      <c r="AW24941" s="6"/>
      <c r="AX24941" s="6"/>
      <c r="AY24941" s="6"/>
      <c r="AZ24941" s="6"/>
      <c r="BA24941" s="6"/>
      <c r="BB24941" s="6"/>
      <c r="BC24941" s="6"/>
      <c r="BD24941" s="6"/>
      <c r="BE24941" s="6"/>
      <c r="BF24941" s="6"/>
      <c r="BG24941" s="10"/>
    </row>
    <row r="24942" spans="34:59" x14ac:dyDescent="0.25">
      <c r="AH24942" s="10"/>
      <c r="AI24942" s="6"/>
    </row>
    <row r="24943" spans="34:59" x14ac:dyDescent="0.25">
      <c r="AH24943" s="6"/>
      <c r="AI24943" s="6"/>
      <c r="AJ24943" s="6"/>
      <c r="AK24943" s="6"/>
      <c r="AL24943" s="6"/>
      <c r="AM24943" s="6"/>
      <c r="AN24943" s="6"/>
      <c r="AO24943" s="6"/>
      <c r="AP24943" s="6"/>
      <c r="AQ24943" s="6"/>
      <c r="AR24943" s="6"/>
      <c r="AS24943" s="6"/>
      <c r="AT24943" s="6"/>
      <c r="AU24943" s="6"/>
      <c r="AV24943" s="6"/>
      <c r="AW24943" s="6"/>
      <c r="AX24943" s="6"/>
      <c r="AY24943" s="6"/>
      <c r="AZ24943" s="6"/>
      <c r="BA24943" s="6"/>
      <c r="BB24943" s="6"/>
      <c r="BC24943" s="6"/>
      <c r="BD24943" s="6"/>
      <c r="BE24943" s="6"/>
      <c r="BF24943" s="6"/>
      <c r="BG24943" s="6"/>
    </row>
    <row r="24944" spans="34:59" x14ac:dyDescent="0.25">
      <c r="AH24944" s="10"/>
      <c r="AI24944" s="6"/>
      <c r="AJ24944" s="10"/>
      <c r="AK24944" s="10"/>
      <c r="AL24944" s="10"/>
      <c r="AM24944" s="10"/>
      <c r="AN24944" s="10"/>
      <c r="AO24944" s="10"/>
      <c r="AP24944" s="10"/>
      <c r="AQ24944" s="10"/>
      <c r="AR24944" s="10"/>
      <c r="AS24944" s="10"/>
      <c r="AT24944" s="10"/>
      <c r="AU24944" s="10"/>
      <c r="AV24944" s="10"/>
      <c r="AW24944" s="10"/>
      <c r="AX24944" s="10"/>
      <c r="AY24944" s="10"/>
      <c r="AZ24944" s="10"/>
      <c r="BA24944" s="10"/>
      <c r="BB24944" s="10"/>
      <c r="BC24944" s="10"/>
      <c r="BD24944" s="10"/>
      <c r="BE24944" s="10"/>
      <c r="BF24944" s="10"/>
      <c r="BG24944" s="6"/>
    </row>
    <row r="24945" spans="34:59" x14ac:dyDescent="0.25">
      <c r="AH24945" s="6"/>
      <c r="AI24945" s="6"/>
      <c r="AJ24945" s="6"/>
      <c r="AK24945" s="6"/>
      <c r="AL24945" s="6"/>
      <c r="AM24945" s="6"/>
      <c r="AN24945" s="6"/>
      <c r="AO24945" s="6"/>
      <c r="AP24945" s="6"/>
      <c r="AQ24945" s="6"/>
      <c r="AR24945" s="6"/>
      <c r="AS24945" s="6"/>
      <c r="AT24945" s="6"/>
      <c r="AU24945" s="6"/>
      <c r="AV24945" s="6"/>
      <c r="AW24945" s="6"/>
      <c r="AX24945" s="6"/>
      <c r="AY24945" s="6"/>
      <c r="AZ24945" s="6"/>
      <c r="BA24945" s="6"/>
      <c r="BB24945" s="6"/>
      <c r="BC24945" s="6"/>
      <c r="BD24945" s="6"/>
      <c r="BE24945" s="6"/>
      <c r="BF24945" s="6"/>
      <c r="BG24945" s="10"/>
    </row>
    <row r="24946" spans="34:59" x14ac:dyDescent="0.25">
      <c r="AH24946" s="10"/>
      <c r="AI24946" s="6"/>
    </row>
    <row r="24947" spans="34:59" x14ac:dyDescent="0.25">
      <c r="AH24947" s="6"/>
      <c r="AI24947" s="6"/>
      <c r="AJ24947" s="6"/>
      <c r="AK24947" s="6"/>
      <c r="AL24947" s="6"/>
      <c r="AM24947" s="6"/>
      <c r="AN24947" s="6"/>
      <c r="AO24947" s="6"/>
      <c r="AP24947" s="6"/>
      <c r="AQ24947" s="6"/>
      <c r="AR24947" s="6"/>
      <c r="AS24947" s="6"/>
      <c r="AT24947" s="6"/>
      <c r="AU24947" s="6"/>
      <c r="AV24947" s="6"/>
      <c r="AW24947" s="6"/>
      <c r="AX24947" s="6"/>
      <c r="AY24947" s="6"/>
      <c r="AZ24947" s="6"/>
      <c r="BA24947" s="6"/>
      <c r="BB24947" s="6"/>
      <c r="BC24947" s="6"/>
      <c r="BD24947" s="6"/>
      <c r="BE24947" s="6"/>
      <c r="BF24947" s="6"/>
      <c r="BG24947" s="6"/>
    </row>
    <row r="24948" spans="34:59" x14ac:dyDescent="0.25">
      <c r="AH24948" s="10"/>
      <c r="AI24948" s="6"/>
      <c r="AJ24948" s="10"/>
      <c r="AK24948" s="10"/>
      <c r="AL24948" s="10"/>
      <c r="AM24948" s="10"/>
      <c r="AN24948" s="10"/>
      <c r="AO24948" s="10"/>
      <c r="AP24948" s="10"/>
      <c r="AQ24948" s="10"/>
      <c r="AR24948" s="10"/>
      <c r="AS24948" s="10"/>
      <c r="AT24948" s="10"/>
      <c r="AU24948" s="10"/>
      <c r="AV24948" s="10"/>
      <c r="AW24948" s="10"/>
      <c r="AX24948" s="10"/>
      <c r="AY24948" s="10"/>
      <c r="AZ24948" s="10"/>
      <c r="BA24948" s="10"/>
      <c r="BB24948" s="10"/>
      <c r="BC24948" s="10"/>
      <c r="BD24948" s="10"/>
      <c r="BE24948" s="10"/>
      <c r="BF24948" s="10"/>
      <c r="BG24948" s="6"/>
    </row>
    <row r="24950" spans="34:59" x14ac:dyDescent="0.25">
      <c r="AH24950" s="10"/>
      <c r="AI24950" s="6"/>
    </row>
    <row r="24951" spans="34:59" x14ac:dyDescent="0.25">
      <c r="AH24951" s="6"/>
      <c r="AI24951" s="6"/>
      <c r="AJ24951" s="6"/>
      <c r="AK24951" s="6"/>
      <c r="AL24951" s="6"/>
      <c r="AM24951" s="6"/>
      <c r="AN24951" s="6"/>
      <c r="AO24951" s="6"/>
      <c r="AP24951" s="6"/>
      <c r="AQ24951" s="6"/>
      <c r="AR24951" s="6"/>
      <c r="AS24951" s="6"/>
      <c r="AT24951" s="6"/>
      <c r="AU24951" s="6"/>
      <c r="AV24951" s="6"/>
      <c r="AW24951" s="6"/>
      <c r="AX24951" s="6"/>
      <c r="AY24951" s="6"/>
      <c r="AZ24951" s="6"/>
      <c r="BA24951" s="6"/>
      <c r="BB24951" s="6"/>
      <c r="BC24951" s="6"/>
      <c r="BD24951" s="6"/>
      <c r="BE24951" s="6"/>
      <c r="BF24951" s="6"/>
      <c r="BG24951" s="6"/>
    </row>
    <row r="24952" spans="34:59" x14ac:dyDescent="0.25">
      <c r="AH24952" s="10"/>
      <c r="AI24952" s="6"/>
      <c r="AJ24952" s="10"/>
      <c r="AK24952" s="10"/>
      <c r="AL24952" s="10"/>
      <c r="AM24952" s="10"/>
      <c r="AN24952" s="10"/>
      <c r="AO24952" s="10"/>
      <c r="AP24952" s="10"/>
      <c r="AQ24952" s="10"/>
      <c r="AR24952" s="10"/>
      <c r="AS24952" s="10"/>
      <c r="AT24952" s="10"/>
      <c r="AU24952" s="10"/>
      <c r="AV24952" s="10"/>
      <c r="AW24952" s="10"/>
      <c r="AX24952" s="10"/>
      <c r="AY24952" s="10"/>
      <c r="AZ24952" s="10"/>
      <c r="BA24952" s="10"/>
      <c r="BB24952" s="10"/>
      <c r="BC24952" s="10"/>
      <c r="BD24952" s="10"/>
      <c r="BE24952" s="10"/>
      <c r="BF24952" s="10"/>
      <c r="BG24952" s="6"/>
    </row>
    <row r="24953" spans="34:59" x14ac:dyDescent="0.25">
      <c r="AH24953" s="6"/>
      <c r="AI24953" s="6"/>
      <c r="AJ24953" s="6"/>
      <c r="AK24953" s="6"/>
      <c r="AL24953" s="6"/>
      <c r="AM24953" s="6"/>
      <c r="AN24953" s="6"/>
      <c r="AO24953" s="6"/>
      <c r="AP24953" s="6"/>
      <c r="AQ24953" s="6"/>
      <c r="AR24953" s="6"/>
      <c r="AS24953" s="6"/>
      <c r="AT24953" s="6"/>
      <c r="AU24953" s="6"/>
      <c r="AV24953" s="6"/>
      <c r="AW24953" s="6"/>
      <c r="AX24953" s="6"/>
      <c r="AY24953" s="6"/>
      <c r="AZ24953" s="6"/>
      <c r="BA24953" s="6"/>
      <c r="BB24953" s="6"/>
      <c r="BC24953" s="6"/>
      <c r="BD24953" s="6"/>
      <c r="BE24953" s="6"/>
      <c r="BF24953" s="6"/>
      <c r="BG24953" s="10"/>
    </row>
    <row r="24954" spans="34:59" x14ac:dyDescent="0.25">
      <c r="AH24954" s="10"/>
      <c r="AI24954" s="6"/>
    </row>
    <row r="24955" spans="34:59" x14ac:dyDescent="0.25">
      <c r="AH24955" s="6"/>
      <c r="AI24955" s="6"/>
      <c r="AJ24955" s="6"/>
      <c r="AK24955" s="6"/>
      <c r="AL24955" s="6"/>
      <c r="AM24955" s="6"/>
      <c r="AN24955" s="6"/>
      <c r="AO24955" s="6"/>
      <c r="AP24955" s="6"/>
      <c r="AQ24955" s="6"/>
      <c r="AR24955" s="6"/>
      <c r="AS24955" s="6"/>
      <c r="AT24955" s="6"/>
      <c r="AU24955" s="6"/>
      <c r="AV24955" s="6"/>
      <c r="AW24955" s="6"/>
      <c r="AX24955" s="6"/>
      <c r="AY24955" s="6"/>
      <c r="AZ24955" s="6"/>
      <c r="BA24955" s="6"/>
      <c r="BB24955" s="6"/>
      <c r="BC24955" s="6"/>
      <c r="BD24955" s="6"/>
      <c r="BE24955" s="6"/>
      <c r="BF24955" s="6"/>
      <c r="BG24955" s="6"/>
    </row>
    <row r="24956" spans="34:59" x14ac:dyDescent="0.25">
      <c r="AH24956" s="10"/>
      <c r="AI24956" s="6"/>
      <c r="AJ24956" s="10"/>
      <c r="AK24956" s="10"/>
      <c r="AL24956" s="10"/>
      <c r="AM24956" s="10"/>
      <c r="AN24956" s="10"/>
      <c r="AO24956" s="10"/>
      <c r="AP24956" s="10"/>
      <c r="AQ24956" s="10"/>
      <c r="AR24956" s="10"/>
      <c r="AS24956" s="10"/>
      <c r="AT24956" s="10"/>
      <c r="AU24956" s="10"/>
      <c r="AV24956" s="10"/>
      <c r="AW24956" s="10"/>
      <c r="AX24956" s="10"/>
      <c r="AY24956" s="10"/>
      <c r="AZ24956" s="10"/>
      <c r="BA24956" s="10"/>
      <c r="BB24956" s="10"/>
      <c r="BC24956" s="10"/>
      <c r="BD24956" s="10"/>
      <c r="BE24956" s="10"/>
      <c r="BF24956" s="10"/>
      <c r="BG24956" s="6"/>
    </row>
    <row r="24957" spans="34:59" x14ac:dyDescent="0.25">
      <c r="AH24957" s="6"/>
      <c r="AI24957" s="6"/>
      <c r="AJ24957" s="6"/>
      <c r="AK24957" s="6"/>
      <c r="AL24957" s="6"/>
      <c r="AM24957" s="6"/>
      <c r="AN24957" s="6"/>
      <c r="AO24957" s="6"/>
      <c r="AP24957" s="6"/>
      <c r="AQ24957" s="6"/>
      <c r="AR24957" s="6"/>
      <c r="AS24957" s="6"/>
      <c r="AT24957" s="6"/>
      <c r="AU24957" s="6"/>
      <c r="AV24957" s="6"/>
      <c r="AW24957" s="6"/>
      <c r="AX24957" s="6"/>
      <c r="AY24957" s="6"/>
      <c r="AZ24957" s="6"/>
      <c r="BA24957" s="6"/>
      <c r="BB24957" s="6"/>
      <c r="BC24957" s="6"/>
      <c r="BD24957" s="6"/>
      <c r="BE24957" s="6"/>
      <c r="BF24957" s="6"/>
      <c r="BG24957" s="10"/>
    </row>
    <row r="24958" spans="34:59" x14ac:dyDescent="0.25">
      <c r="AH24958" s="10"/>
      <c r="AI24958" s="6"/>
    </row>
    <row r="24959" spans="34:59" x14ac:dyDescent="0.25">
      <c r="AH24959" s="6"/>
      <c r="AI24959" s="6"/>
      <c r="AJ24959" s="6"/>
      <c r="AK24959" s="6"/>
      <c r="AL24959" s="6"/>
      <c r="AM24959" s="6"/>
      <c r="AN24959" s="6"/>
      <c r="AO24959" s="6"/>
      <c r="AP24959" s="6"/>
      <c r="AQ24959" s="6"/>
      <c r="AR24959" s="6"/>
      <c r="AS24959" s="6"/>
      <c r="AT24959" s="6"/>
      <c r="AU24959" s="6"/>
      <c r="AV24959" s="6"/>
      <c r="AW24959" s="6"/>
      <c r="AX24959" s="6"/>
      <c r="AY24959" s="6"/>
      <c r="AZ24959" s="6"/>
      <c r="BA24959" s="6"/>
      <c r="BB24959" s="6"/>
      <c r="BC24959" s="6"/>
      <c r="BD24959" s="6"/>
      <c r="BE24959" s="6"/>
      <c r="BF24959" s="6"/>
      <c r="BG24959" s="6"/>
    </row>
    <row r="24960" spans="34:59" x14ac:dyDescent="0.25">
      <c r="AH24960" s="10"/>
      <c r="AI24960" s="6"/>
      <c r="AJ24960" s="10"/>
      <c r="AK24960" s="10"/>
      <c r="AL24960" s="10"/>
      <c r="AM24960" s="10"/>
      <c r="AN24960" s="10"/>
      <c r="AO24960" s="10"/>
      <c r="AP24960" s="10"/>
      <c r="AQ24960" s="10"/>
      <c r="AR24960" s="10"/>
      <c r="AS24960" s="10"/>
      <c r="AT24960" s="10"/>
      <c r="AU24960" s="10"/>
      <c r="AV24960" s="10"/>
      <c r="AW24960" s="10"/>
      <c r="AX24960" s="10"/>
      <c r="AY24960" s="10"/>
      <c r="AZ24960" s="10"/>
      <c r="BA24960" s="10"/>
      <c r="BB24960" s="10"/>
      <c r="BC24960" s="10"/>
      <c r="BD24960" s="10"/>
      <c r="BE24960" s="10"/>
      <c r="BF24960" s="10"/>
      <c r="BG24960" s="6"/>
    </row>
    <row r="24961" spans="34:59" x14ac:dyDescent="0.25">
      <c r="AH24961" s="6"/>
      <c r="AI24961" s="6"/>
      <c r="AJ24961" s="6"/>
      <c r="AK24961" s="6"/>
      <c r="AL24961" s="6"/>
      <c r="AM24961" s="6"/>
      <c r="AN24961" s="6"/>
      <c r="AO24961" s="6"/>
      <c r="AP24961" s="6"/>
      <c r="AQ24961" s="6"/>
      <c r="AR24961" s="6"/>
      <c r="AS24961" s="6"/>
      <c r="AT24961" s="6"/>
      <c r="AU24961" s="6"/>
      <c r="AV24961" s="6"/>
      <c r="AW24961" s="6"/>
      <c r="AX24961" s="6"/>
      <c r="AY24961" s="6"/>
      <c r="AZ24961" s="6"/>
      <c r="BA24961" s="6"/>
      <c r="BB24961" s="6"/>
      <c r="BC24961" s="6"/>
      <c r="BD24961" s="6"/>
      <c r="BE24961" s="6"/>
      <c r="BF24961" s="6"/>
      <c r="BG24961" s="10"/>
    </row>
    <row r="24962" spans="34:59" x14ac:dyDescent="0.25">
      <c r="AH24962" s="10"/>
      <c r="AI24962" s="6"/>
    </row>
    <row r="24963" spans="34:59" x14ac:dyDescent="0.25">
      <c r="AH24963" s="6"/>
      <c r="AI24963" s="6"/>
      <c r="AJ24963" s="6"/>
      <c r="AK24963" s="6"/>
      <c r="AL24963" s="6"/>
      <c r="AM24963" s="6"/>
      <c r="AN24963" s="6"/>
      <c r="AO24963" s="6"/>
      <c r="AP24963" s="6"/>
      <c r="AQ24963" s="6"/>
      <c r="AR24963" s="6"/>
      <c r="AS24963" s="6"/>
      <c r="AT24963" s="6"/>
      <c r="AU24963" s="6"/>
      <c r="AV24963" s="6"/>
      <c r="AW24963" s="6"/>
      <c r="AX24963" s="6"/>
      <c r="AY24963" s="6"/>
      <c r="AZ24963" s="6"/>
      <c r="BA24963" s="6"/>
      <c r="BB24963" s="6"/>
      <c r="BC24963" s="6"/>
      <c r="BD24963" s="6"/>
      <c r="BE24963" s="6"/>
      <c r="BF24963" s="6"/>
      <c r="BG24963" s="6"/>
    </row>
    <row r="24964" spans="34:59" x14ac:dyDescent="0.25">
      <c r="AH24964" s="10"/>
      <c r="AI24964" s="6"/>
      <c r="AJ24964" s="10"/>
      <c r="AK24964" s="10"/>
      <c r="AL24964" s="10"/>
      <c r="AM24964" s="10"/>
      <c r="AN24964" s="10"/>
      <c r="AO24964" s="10"/>
      <c r="AP24964" s="10"/>
      <c r="AQ24964" s="10"/>
      <c r="AR24964" s="10"/>
      <c r="AS24964" s="10"/>
      <c r="AT24964" s="10"/>
      <c r="AU24964" s="10"/>
      <c r="AV24964" s="10"/>
      <c r="AW24964" s="10"/>
      <c r="AX24964" s="10"/>
      <c r="AY24964" s="10"/>
      <c r="AZ24964" s="10"/>
      <c r="BA24964" s="10"/>
      <c r="BB24964" s="10"/>
      <c r="BC24964" s="10"/>
      <c r="BD24964" s="10"/>
      <c r="BE24964" s="10"/>
      <c r="BF24964" s="10"/>
      <c r="BG24964" s="6"/>
    </row>
    <row r="24966" spans="34:59" x14ac:dyDescent="0.25">
      <c r="AH24966" s="10"/>
      <c r="AI24966" s="6"/>
    </row>
    <row r="24967" spans="34:59" x14ac:dyDescent="0.25">
      <c r="AH24967" s="6"/>
      <c r="AI24967" s="6"/>
      <c r="AJ24967" s="6"/>
      <c r="AK24967" s="6"/>
      <c r="AL24967" s="6"/>
      <c r="AM24967" s="6"/>
      <c r="AN24967" s="6"/>
      <c r="AO24967" s="6"/>
      <c r="AP24967" s="6"/>
      <c r="AQ24967" s="6"/>
      <c r="AR24967" s="6"/>
      <c r="AS24967" s="6"/>
      <c r="AT24967" s="6"/>
      <c r="AU24967" s="6"/>
      <c r="AV24967" s="6"/>
      <c r="AW24967" s="6"/>
      <c r="AX24967" s="6"/>
      <c r="AY24967" s="6"/>
      <c r="AZ24967" s="6"/>
      <c r="BA24967" s="6"/>
      <c r="BB24967" s="6"/>
      <c r="BC24967" s="6"/>
      <c r="BD24967" s="6"/>
      <c r="BE24967" s="6"/>
      <c r="BF24967" s="6"/>
      <c r="BG24967" s="6"/>
    </row>
    <row r="24968" spans="34:59" x14ac:dyDescent="0.25">
      <c r="AH24968" s="10"/>
      <c r="AI24968" s="6"/>
      <c r="AJ24968" s="10"/>
      <c r="AK24968" s="10"/>
      <c r="AL24968" s="10"/>
      <c r="AM24968" s="10"/>
      <c r="AN24968" s="10"/>
      <c r="AO24968" s="10"/>
      <c r="AP24968" s="10"/>
      <c r="AQ24968" s="10"/>
      <c r="AR24968" s="10"/>
      <c r="AS24968" s="10"/>
      <c r="AT24968" s="10"/>
      <c r="AU24968" s="10"/>
      <c r="AV24968" s="10"/>
      <c r="AW24968" s="10"/>
      <c r="AX24968" s="10"/>
      <c r="AY24968" s="10"/>
      <c r="AZ24968" s="10"/>
      <c r="BA24968" s="10"/>
      <c r="BB24968" s="10"/>
      <c r="BC24968" s="10"/>
      <c r="BD24968" s="10"/>
      <c r="BE24968" s="10"/>
      <c r="BF24968" s="10"/>
      <c r="BG24968" s="6"/>
    </row>
    <row r="24969" spans="34:59" x14ac:dyDescent="0.25">
      <c r="AH24969" s="6"/>
      <c r="AI24969" s="6"/>
      <c r="AJ24969" s="6"/>
      <c r="AK24969" s="6"/>
      <c r="AL24969" s="6"/>
      <c r="AM24969" s="6"/>
      <c r="AN24969" s="6"/>
      <c r="AO24969" s="6"/>
      <c r="AP24969" s="6"/>
      <c r="AQ24969" s="6"/>
      <c r="AR24969" s="6"/>
      <c r="AS24969" s="6"/>
      <c r="AT24969" s="6"/>
      <c r="AU24969" s="6"/>
      <c r="AV24969" s="6"/>
      <c r="AW24969" s="6"/>
      <c r="AX24969" s="6"/>
      <c r="AY24969" s="6"/>
      <c r="AZ24969" s="6"/>
      <c r="BA24969" s="6"/>
      <c r="BB24969" s="6"/>
      <c r="BC24969" s="6"/>
      <c r="BD24969" s="6"/>
      <c r="BE24969" s="6"/>
      <c r="BF24969" s="6"/>
      <c r="BG24969" s="10"/>
    </row>
    <row r="24970" spans="34:59" x14ac:dyDescent="0.25">
      <c r="AH24970" s="10"/>
      <c r="AI24970" s="6"/>
    </row>
    <row r="24971" spans="34:59" x14ac:dyDescent="0.25">
      <c r="AH24971" s="6"/>
      <c r="AI24971" s="6"/>
      <c r="AJ24971" s="6"/>
      <c r="AK24971" s="6"/>
      <c r="AL24971" s="6"/>
      <c r="AM24971" s="6"/>
      <c r="AN24971" s="6"/>
      <c r="AO24971" s="6"/>
      <c r="AP24971" s="6"/>
      <c r="AQ24971" s="6"/>
      <c r="AR24971" s="6"/>
      <c r="AS24971" s="6"/>
      <c r="AT24971" s="6"/>
      <c r="AU24971" s="6"/>
      <c r="AV24971" s="6"/>
      <c r="AW24971" s="6"/>
      <c r="AX24971" s="6"/>
      <c r="AY24971" s="6"/>
      <c r="AZ24971" s="6"/>
      <c r="BA24971" s="6"/>
      <c r="BB24971" s="6"/>
      <c r="BC24971" s="6"/>
      <c r="BD24971" s="6"/>
      <c r="BE24971" s="6"/>
      <c r="BF24971" s="6"/>
      <c r="BG24971" s="6"/>
    </row>
    <row r="24972" spans="34:59" x14ac:dyDescent="0.25">
      <c r="AH24972" s="10"/>
      <c r="AI24972" s="6"/>
      <c r="AJ24972" s="10"/>
      <c r="AK24972" s="10"/>
      <c r="AL24972" s="10"/>
      <c r="AM24972" s="10"/>
      <c r="AN24972" s="10"/>
      <c r="AO24972" s="10"/>
      <c r="AP24972" s="10"/>
      <c r="AQ24972" s="10"/>
      <c r="AR24972" s="10"/>
      <c r="AS24972" s="10"/>
      <c r="AT24972" s="10"/>
      <c r="AU24972" s="10"/>
      <c r="AV24972" s="10"/>
      <c r="AW24972" s="10"/>
      <c r="AX24972" s="10"/>
      <c r="AY24972" s="10"/>
      <c r="AZ24972" s="10"/>
      <c r="BA24972" s="10"/>
      <c r="BB24972" s="10"/>
      <c r="BC24972" s="10"/>
      <c r="BD24972" s="10"/>
      <c r="BE24972" s="10"/>
      <c r="BF24972" s="10"/>
      <c r="BG24972" s="6"/>
    </row>
    <row r="24973" spans="34:59" x14ac:dyDescent="0.25">
      <c r="AH24973" s="6"/>
      <c r="AI24973" s="6"/>
      <c r="AJ24973" s="6"/>
      <c r="AK24973" s="6"/>
      <c r="AL24973" s="6"/>
      <c r="AM24973" s="6"/>
      <c r="AN24973" s="6"/>
      <c r="AO24973" s="6"/>
      <c r="AP24973" s="6"/>
      <c r="AQ24973" s="6"/>
      <c r="AR24973" s="6"/>
      <c r="AS24973" s="6"/>
      <c r="AT24973" s="6"/>
      <c r="AU24973" s="6"/>
      <c r="AV24973" s="6"/>
      <c r="AW24973" s="6"/>
      <c r="AX24973" s="6"/>
      <c r="AY24973" s="6"/>
      <c r="AZ24973" s="6"/>
      <c r="BA24973" s="6"/>
      <c r="BB24973" s="6"/>
      <c r="BC24973" s="6"/>
      <c r="BD24973" s="6"/>
      <c r="BE24973" s="6"/>
      <c r="BF24973" s="6"/>
      <c r="BG24973" s="10"/>
    </row>
    <row r="24974" spans="34:59" x14ac:dyDescent="0.25">
      <c r="AH24974" s="10"/>
      <c r="AI24974" s="6"/>
    </row>
    <row r="24975" spans="34:59" x14ac:dyDescent="0.25">
      <c r="AH24975" s="6"/>
      <c r="AI24975" s="6"/>
      <c r="AJ24975" s="6"/>
      <c r="AK24975" s="6"/>
      <c r="AL24975" s="6"/>
      <c r="AM24975" s="6"/>
      <c r="AN24975" s="6"/>
      <c r="AO24975" s="6"/>
      <c r="AP24975" s="6"/>
      <c r="AQ24975" s="6"/>
      <c r="AR24975" s="6"/>
      <c r="AS24975" s="6"/>
      <c r="AT24975" s="6"/>
      <c r="AU24975" s="6"/>
      <c r="AV24975" s="6"/>
      <c r="AW24975" s="6"/>
      <c r="AX24975" s="6"/>
      <c r="AY24975" s="6"/>
      <c r="AZ24975" s="6"/>
      <c r="BA24975" s="6"/>
      <c r="BB24975" s="6"/>
      <c r="BC24975" s="6"/>
      <c r="BD24975" s="6"/>
      <c r="BE24975" s="6"/>
      <c r="BF24975" s="6"/>
      <c r="BG24975" s="6"/>
    </row>
    <row r="24976" spans="34:59" x14ac:dyDescent="0.25">
      <c r="AH24976" s="10"/>
      <c r="AI24976" s="6"/>
      <c r="AJ24976" s="10"/>
      <c r="AK24976" s="10"/>
      <c r="AL24976" s="10"/>
      <c r="AM24976" s="10"/>
      <c r="AN24976" s="10"/>
      <c r="AO24976" s="10"/>
      <c r="AP24976" s="10"/>
      <c r="AQ24976" s="10"/>
      <c r="AR24976" s="10"/>
      <c r="AS24976" s="10"/>
      <c r="AT24976" s="10"/>
      <c r="AU24976" s="10"/>
      <c r="AV24976" s="10"/>
      <c r="AW24976" s="10"/>
      <c r="AX24976" s="10"/>
      <c r="AY24976" s="10"/>
      <c r="AZ24976" s="10"/>
      <c r="BA24976" s="10"/>
      <c r="BB24976" s="10"/>
      <c r="BC24976" s="10"/>
      <c r="BD24976" s="10"/>
      <c r="BE24976" s="10"/>
      <c r="BF24976" s="10"/>
      <c r="BG24976" s="6"/>
    </row>
    <row r="24977" spans="34:59" x14ac:dyDescent="0.25">
      <c r="AH24977" s="6"/>
      <c r="AI24977" s="6"/>
      <c r="AJ24977" s="6"/>
      <c r="AK24977" s="6"/>
      <c r="AL24977" s="6"/>
      <c r="AM24977" s="6"/>
      <c r="AN24977" s="6"/>
      <c r="AO24977" s="6"/>
      <c r="AP24977" s="6"/>
      <c r="AQ24977" s="6"/>
      <c r="AR24977" s="6"/>
      <c r="AS24977" s="6"/>
      <c r="AT24977" s="6"/>
      <c r="AU24977" s="6"/>
      <c r="AV24977" s="6"/>
      <c r="AW24977" s="6"/>
      <c r="AX24977" s="6"/>
      <c r="AY24977" s="6"/>
      <c r="AZ24977" s="6"/>
      <c r="BA24977" s="6"/>
      <c r="BB24977" s="6"/>
      <c r="BC24977" s="6"/>
      <c r="BD24977" s="6"/>
      <c r="BE24977" s="6"/>
      <c r="BF24977" s="6"/>
      <c r="BG24977" s="10"/>
    </row>
    <row r="24978" spans="34:59" x14ac:dyDescent="0.25">
      <c r="AH24978" s="10"/>
      <c r="AI24978" s="6"/>
    </row>
    <row r="24979" spans="34:59" x14ac:dyDescent="0.25">
      <c r="AH24979" s="6"/>
      <c r="AI24979" s="6"/>
      <c r="AJ24979" s="6"/>
      <c r="AK24979" s="6"/>
      <c r="AL24979" s="6"/>
      <c r="AM24979" s="6"/>
      <c r="AN24979" s="6"/>
      <c r="AO24979" s="6"/>
      <c r="AP24979" s="6"/>
      <c r="AQ24979" s="6"/>
      <c r="AR24979" s="6"/>
      <c r="AS24979" s="6"/>
      <c r="AT24979" s="6"/>
      <c r="AU24979" s="6"/>
      <c r="AV24979" s="6"/>
      <c r="AW24979" s="6"/>
      <c r="AX24979" s="6"/>
      <c r="AY24979" s="6"/>
      <c r="AZ24979" s="6"/>
      <c r="BA24979" s="6"/>
      <c r="BB24979" s="6"/>
      <c r="BC24979" s="6"/>
      <c r="BD24979" s="6"/>
      <c r="BE24979" s="6"/>
      <c r="BF24979" s="6"/>
      <c r="BG24979" s="6"/>
    </row>
    <row r="24980" spans="34:59" x14ac:dyDescent="0.25">
      <c r="AH24980" s="10"/>
      <c r="AI24980" s="6"/>
      <c r="AJ24980" s="10"/>
      <c r="AK24980" s="10"/>
      <c r="AL24980" s="10"/>
      <c r="AM24980" s="10"/>
      <c r="AN24980" s="10"/>
      <c r="AO24980" s="10"/>
      <c r="AP24980" s="10"/>
      <c r="AQ24980" s="10"/>
      <c r="AR24980" s="10"/>
      <c r="AS24980" s="10"/>
      <c r="AT24980" s="10"/>
      <c r="AU24980" s="10"/>
      <c r="AV24980" s="10"/>
      <c r="AW24980" s="10"/>
      <c r="AX24980" s="10"/>
      <c r="AY24980" s="10"/>
      <c r="AZ24980" s="10"/>
      <c r="BA24980" s="10"/>
      <c r="BB24980" s="10"/>
      <c r="BC24980" s="10"/>
      <c r="BD24980" s="10"/>
      <c r="BE24980" s="10"/>
      <c r="BF24980" s="10"/>
      <c r="BG24980" s="6"/>
    </row>
    <row r="24982" spans="34:59" x14ac:dyDescent="0.25">
      <c r="AH24982" s="10"/>
      <c r="AI24982" s="6"/>
    </row>
    <row r="24983" spans="34:59" x14ac:dyDescent="0.25">
      <c r="AH24983" s="6"/>
      <c r="AI24983" s="6"/>
      <c r="AJ24983" s="6"/>
      <c r="AK24983" s="6"/>
      <c r="AL24983" s="6"/>
      <c r="AM24983" s="6"/>
      <c r="AN24983" s="6"/>
      <c r="AO24983" s="6"/>
      <c r="AP24983" s="6"/>
      <c r="AQ24983" s="6"/>
      <c r="AR24983" s="6"/>
      <c r="AS24983" s="6"/>
      <c r="AT24983" s="6"/>
      <c r="AU24983" s="6"/>
      <c r="AV24983" s="6"/>
      <c r="AW24983" s="6"/>
      <c r="AX24983" s="6"/>
      <c r="AY24983" s="6"/>
      <c r="AZ24983" s="6"/>
      <c r="BA24983" s="6"/>
      <c r="BB24983" s="6"/>
      <c r="BC24983" s="6"/>
      <c r="BD24983" s="6"/>
      <c r="BE24983" s="6"/>
      <c r="BF24983" s="6"/>
      <c r="BG24983" s="6"/>
    </row>
    <row r="24984" spans="34:59" x14ac:dyDescent="0.25">
      <c r="AH24984" s="10"/>
      <c r="AI24984" s="6"/>
      <c r="AJ24984" s="10"/>
      <c r="AK24984" s="10"/>
      <c r="AL24984" s="10"/>
      <c r="AM24984" s="10"/>
      <c r="AN24984" s="10"/>
      <c r="AO24984" s="10"/>
      <c r="AP24984" s="10"/>
      <c r="AQ24984" s="10"/>
      <c r="AR24984" s="10"/>
      <c r="AS24984" s="10"/>
      <c r="AT24984" s="10"/>
      <c r="AU24984" s="10"/>
      <c r="AV24984" s="10"/>
      <c r="AW24984" s="10"/>
      <c r="AX24984" s="10"/>
      <c r="AY24984" s="10"/>
      <c r="AZ24984" s="10"/>
      <c r="BA24984" s="10"/>
      <c r="BB24984" s="10"/>
      <c r="BC24984" s="10"/>
      <c r="BD24984" s="10"/>
      <c r="BE24984" s="10"/>
      <c r="BF24984" s="10"/>
      <c r="BG24984" s="6"/>
    </row>
    <row r="24985" spans="34:59" x14ac:dyDescent="0.25">
      <c r="AH24985" s="6"/>
      <c r="AI24985" s="6"/>
      <c r="AJ24985" s="6"/>
      <c r="AK24985" s="6"/>
      <c r="AL24985" s="6"/>
      <c r="AM24985" s="6"/>
      <c r="AN24985" s="6"/>
      <c r="AO24985" s="6"/>
      <c r="AP24985" s="6"/>
      <c r="AQ24985" s="6"/>
      <c r="AR24985" s="6"/>
      <c r="AS24985" s="6"/>
      <c r="AT24985" s="6"/>
      <c r="AU24985" s="6"/>
      <c r="AV24985" s="6"/>
      <c r="AW24985" s="6"/>
      <c r="AX24985" s="6"/>
      <c r="AY24985" s="6"/>
      <c r="AZ24985" s="6"/>
      <c r="BA24985" s="6"/>
      <c r="BB24985" s="6"/>
      <c r="BC24985" s="6"/>
      <c r="BD24985" s="6"/>
      <c r="BE24985" s="6"/>
      <c r="BF24985" s="6"/>
      <c r="BG24985" s="10"/>
    </row>
    <row r="24986" spans="34:59" x14ac:dyDescent="0.25">
      <c r="AH24986" s="10"/>
      <c r="AI24986" s="6"/>
    </row>
    <row r="24987" spans="34:59" x14ac:dyDescent="0.25">
      <c r="AH24987" s="6"/>
      <c r="AI24987" s="6"/>
      <c r="AJ24987" s="6"/>
      <c r="AK24987" s="6"/>
      <c r="AL24987" s="6"/>
      <c r="AM24987" s="6"/>
      <c r="AN24987" s="6"/>
      <c r="AO24987" s="6"/>
      <c r="AP24987" s="6"/>
      <c r="AQ24987" s="6"/>
      <c r="AR24987" s="6"/>
      <c r="AS24987" s="6"/>
      <c r="AT24987" s="6"/>
      <c r="AU24987" s="6"/>
      <c r="AV24987" s="6"/>
      <c r="AW24987" s="6"/>
      <c r="AX24987" s="6"/>
      <c r="AY24987" s="6"/>
      <c r="AZ24987" s="6"/>
      <c r="BA24987" s="6"/>
      <c r="BB24987" s="6"/>
      <c r="BC24987" s="6"/>
      <c r="BD24987" s="6"/>
      <c r="BE24987" s="6"/>
      <c r="BF24987" s="6"/>
      <c r="BG24987" s="6"/>
    </row>
    <row r="24988" spans="34:59" x14ac:dyDescent="0.25">
      <c r="AH24988" s="10"/>
      <c r="AI24988" s="6"/>
      <c r="AJ24988" s="10"/>
      <c r="AK24988" s="10"/>
      <c r="AL24988" s="10"/>
      <c r="AM24988" s="10"/>
      <c r="AN24988" s="10"/>
      <c r="AO24988" s="10"/>
      <c r="AP24988" s="10"/>
      <c r="AQ24988" s="10"/>
      <c r="AR24988" s="10"/>
      <c r="AS24988" s="10"/>
      <c r="AT24988" s="10"/>
      <c r="AU24988" s="10"/>
      <c r="AV24988" s="10"/>
      <c r="AW24988" s="10"/>
      <c r="AX24988" s="10"/>
      <c r="AY24988" s="10"/>
      <c r="AZ24988" s="10"/>
      <c r="BA24988" s="10"/>
      <c r="BB24988" s="10"/>
      <c r="BC24988" s="10"/>
      <c r="BD24988" s="10"/>
      <c r="BE24988" s="10"/>
      <c r="BF24988" s="10"/>
      <c r="BG24988" s="6"/>
    </row>
    <row r="24989" spans="34:59" x14ac:dyDescent="0.25">
      <c r="AH24989" s="6"/>
      <c r="AI24989" s="6"/>
      <c r="AJ24989" s="6"/>
      <c r="AK24989" s="6"/>
      <c r="AL24989" s="6"/>
      <c r="AM24989" s="6"/>
      <c r="AN24989" s="6"/>
      <c r="AO24989" s="6"/>
      <c r="AP24989" s="6"/>
      <c r="AQ24989" s="6"/>
      <c r="AR24989" s="6"/>
      <c r="AS24989" s="6"/>
      <c r="AT24989" s="6"/>
      <c r="AU24989" s="6"/>
      <c r="AV24989" s="6"/>
      <c r="AW24989" s="6"/>
      <c r="AX24989" s="6"/>
      <c r="AY24989" s="6"/>
      <c r="AZ24989" s="6"/>
      <c r="BA24989" s="6"/>
      <c r="BB24989" s="6"/>
      <c r="BC24989" s="6"/>
      <c r="BD24989" s="6"/>
      <c r="BE24989" s="6"/>
      <c r="BF24989" s="6"/>
      <c r="BG24989" s="10"/>
    </row>
    <row r="24990" spans="34:59" x14ac:dyDescent="0.25">
      <c r="AH24990" s="10"/>
      <c r="AI24990" s="6"/>
    </row>
    <row r="24991" spans="34:59" x14ac:dyDescent="0.25">
      <c r="AH24991" s="6"/>
      <c r="AI24991" s="6"/>
      <c r="AJ24991" s="6"/>
      <c r="AK24991" s="6"/>
      <c r="AL24991" s="6"/>
      <c r="AM24991" s="6"/>
      <c r="AN24991" s="6"/>
      <c r="AO24991" s="6"/>
      <c r="AP24991" s="6"/>
      <c r="AQ24991" s="6"/>
      <c r="AR24991" s="6"/>
      <c r="AS24991" s="6"/>
      <c r="AT24991" s="6"/>
      <c r="AU24991" s="6"/>
      <c r="AV24991" s="6"/>
      <c r="AW24991" s="6"/>
      <c r="AX24991" s="6"/>
      <c r="AY24991" s="6"/>
      <c r="AZ24991" s="6"/>
      <c r="BA24991" s="6"/>
      <c r="BB24991" s="6"/>
      <c r="BC24991" s="6"/>
      <c r="BD24991" s="6"/>
      <c r="BE24991" s="6"/>
      <c r="BF24991" s="6"/>
      <c r="BG24991" s="6"/>
    </row>
    <row r="24992" spans="34:59" x14ac:dyDescent="0.25">
      <c r="AH24992" s="10"/>
      <c r="AI24992" s="6"/>
      <c r="AJ24992" s="10"/>
      <c r="AK24992" s="10"/>
      <c r="AL24992" s="10"/>
      <c r="AM24992" s="10"/>
      <c r="AN24992" s="10"/>
      <c r="AO24992" s="10"/>
      <c r="AP24992" s="10"/>
      <c r="AQ24992" s="10"/>
      <c r="AR24992" s="10"/>
      <c r="AS24992" s="10"/>
      <c r="AT24992" s="10"/>
      <c r="AU24992" s="10"/>
      <c r="AV24992" s="10"/>
      <c r="AW24992" s="10"/>
      <c r="AX24992" s="10"/>
      <c r="AY24992" s="10"/>
      <c r="AZ24992" s="10"/>
      <c r="BA24992" s="10"/>
      <c r="BB24992" s="10"/>
      <c r="BC24992" s="10"/>
      <c r="BD24992" s="10"/>
      <c r="BE24992" s="10"/>
      <c r="BF24992" s="10"/>
      <c r="BG24992" s="6"/>
    </row>
    <row r="24993" spans="34:59" x14ac:dyDescent="0.25">
      <c r="AH24993" s="6"/>
      <c r="AI24993" s="6"/>
      <c r="AJ24993" s="6"/>
      <c r="AK24993" s="6"/>
      <c r="AL24993" s="6"/>
      <c r="AM24993" s="6"/>
      <c r="AN24993" s="6"/>
      <c r="AO24993" s="6"/>
      <c r="AP24993" s="6"/>
      <c r="AQ24993" s="6"/>
      <c r="AR24993" s="6"/>
      <c r="AS24993" s="6"/>
      <c r="AT24993" s="6"/>
      <c r="AU24993" s="6"/>
      <c r="AV24993" s="6"/>
      <c r="AW24993" s="6"/>
      <c r="AX24993" s="6"/>
      <c r="AY24993" s="6"/>
      <c r="AZ24993" s="6"/>
      <c r="BA24993" s="6"/>
      <c r="BB24993" s="6"/>
      <c r="BC24993" s="6"/>
      <c r="BD24993" s="6"/>
      <c r="BE24993" s="6"/>
      <c r="BF24993" s="6"/>
      <c r="BG24993" s="10"/>
    </row>
    <row r="24994" spans="34:59" x14ac:dyDescent="0.25">
      <c r="AH24994" s="10"/>
      <c r="AI24994" s="6"/>
    </row>
    <row r="24995" spans="34:59" x14ac:dyDescent="0.25">
      <c r="AH24995" s="6"/>
      <c r="AI24995" s="6"/>
      <c r="AJ24995" s="6"/>
      <c r="AK24995" s="6"/>
      <c r="AL24995" s="6"/>
      <c r="AM24995" s="6"/>
      <c r="AN24995" s="6"/>
      <c r="AO24995" s="6"/>
      <c r="AP24995" s="6"/>
      <c r="AQ24995" s="6"/>
      <c r="AR24995" s="6"/>
      <c r="AS24995" s="6"/>
      <c r="AT24995" s="6"/>
      <c r="AU24995" s="6"/>
      <c r="AV24995" s="6"/>
      <c r="AW24995" s="6"/>
      <c r="AX24995" s="6"/>
      <c r="AY24995" s="6"/>
      <c r="AZ24995" s="6"/>
      <c r="BA24995" s="6"/>
      <c r="BB24995" s="6"/>
      <c r="BC24995" s="6"/>
      <c r="BD24995" s="6"/>
      <c r="BE24995" s="6"/>
      <c r="BF24995" s="6"/>
      <c r="BG24995" s="6"/>
    </row>
    <row r="24996" spans="34:59" x14ac:dyDescent="0.25">
      <c r="AH24996" s="10"/>
      <c r="AI24996" s="6"/>
      <c r="AJ24996" s="10"/>
      <c r="AK24996" s="10"/>
      <c r="AL24996" s="10"/>
      <c r="AM24996" s="10"/>
      <c r="AN24996" s="10"/>
      <c r="AO24996" s="10"/>
      <c r="AP24996" s="10"/>
      <c r="AQ24996" s="10"/>
      <c r="AR24996" s="10"/>
      <c r="AS24996" s="10"/>
      <c r="AT24996" s="10"/>
      <c r="AU24996" s="10"/>
      <c r="AV24996" s="10"/>
      <c r="AW24996" s="10"/>
      <c r="AX24996" s="10"/>
      <c r="AY24996" s="10"/>
      <c r="AZ24996" s="10"/>
      <c r="BA24996" s="10"/>
      <c r="BB24996" s="10"/>
      <c r="BC24996" s="10"/>
      <c r="BD24996" s="10"/>
      <c r="BE24996" s="10"/>
      <c r="BF24996" s="10"/>
      <c r="BG24996" s="6"/>
    </row>
    <row r="24998" spans="34:59" x14ac:dyDescent="0.25">
      <c r="AH24998" s="10"/>
      <c r="AI24998" s="6"/>
    </row>
    <row r="24999" spans="34:59" x14ac:dyDescent="0.25">
      <c r="AH24999" s="6"/>
      <c r="AI24999" s="6"/>
      <c r="AJ24999" s="6"/>
      <c r="AK24999" s="6"/>
      <c r="AL24999" s="6"/>
      <c r="AM24999" s="6"/>
      <c r="AN24999" s="6"/>
      <c r="AO24999" s="6"/>
      <c r="AP24999" s="6"/>
      <c r="AQ24999" s="6"/>
      <c r="AR24999" s="6"/>
      <c r="AS24999" s="6"/>
      <c r="AT24999" s="6"/>
      <c r="AU24999" s="6"/>
      <c r="AV24999" s="6"/>
      <c r="AW24999" s="6"/>
      <c r="AX24999" s="6"/>
      <c r="AY24999" s="6"/>
      <c r="AZ24999" s="6"/>
      <c r="BA24999" s="6"/>
      <c r="BB24999" s="6"/>
      <c r="BC24999" s="6"/>
      <c r="BD24999" s="6"/>
      <c r="BE24999" s="6"/>
      <c r="BF24999" s="6"/>
      <c r="BG24999" s="6"/>
    </row>
    <row r="25000" spans="34:59" x14ac:dyDescent="0.25">
      <c r="AH25000" s="10"/>
      <c r="AI25000" s="6"/>
      <c r="AJ25000" s="10"/>
      <c r="AK25000" s="10"/>
      <c r="AL25000" s="10"/>
      <c r="AM25000" s="10"/>
      <c r="AN25000" s="10"/>
      <c r="AO25000" s="10"/>
      <c r="AP25000" s="10"/>
      <c r="AQ25000" s="10"/>
      <c r="AR25000" s="10"/>
      <c r="AS25000" s="10"/>
      <c r="AT25000" s="10"/>
      <c r="AU25000" s="10"/>
      <c r="AV25000" s="10"/>
      <c r="AW25000" s="10"/>
      <c r="AX25000" s="10"/>
      <c r="AY25000" s="10"/>
      <c r="AZ25000" s="10"/>
      <c r="BA25000" s="10"/>
      <c r="BB25000" s="10"/>
      <c r="BC25000" s="10"/>
      <c r="BD25000" s="10"/>
      <c r="BE25000" s="10"/>
      <c r="BF25000" s="10"/>
      <c r="BG25000" s="6"/>
    </row>
    <row r="25001" spans="34:59" x14ac:dyDescent="0.25">
      <c r="AH25001" s="6"/>
      <c r="AI25001" s="6"/>
      <c r="AJ25001" s="6"/>
      <c r="AK25001" s="6"/>
      <c r="AL25001" s="6"/>
      <c r="AM25001" s="6"/>
      <c r="AN25001" s="6"/>
      <c r="AO25001" s="6"/>
      <c r="AP25001" s="6"/>
      <c r="AQ25001" s="6"/>
      <c r="AR25001" s="6"/>
      <c r="AS25001" s="6"/>
      <c r="AT25001" s="6"/>
      <c r="AU25001" s="6"/>
      <c r="AV25001" s="6"/>
      <c r="AW25001" s="6"/>
      <c r="AX25001" s="6"/>
      <c r="AY25001" s="6"/>
      <c r="AZ25001" s="6"/>
      <c r="BA25001" s="6"/>
      <c r="BB25001" s="6"/>
      <c r="BC25001" s="6"/>
      <c r="BD25001" s="6"/>
      <c r="BE25001" s="6"/>
      <c r="BF25001" s="6"/>
      <c r="BG25001" s="10"/>
    </row>
    <row r="25002" spans="34:59" x14ac:dyDescent="0.25">
      <c r="AH25002" s="10"/>
      <c r="AI25002" s="6"/>
    </row>
    <row r="25003" spans="34:59" x14ac:dyDescent="0.25">
      <c r="AH25003" s="6"/>
      <c r="AI25003" s="6"/>
      <c r="AJ25003" s="6"/>
      <c r="AK25003" s="6"/>
      <c r="AL25003" s="6"/>
      <c r="AM25003" s="6"/>
      <c r="AN25003" s="6"/>
      <c r="AO25003" s="6"/>
      <c r="AP25003" s="6"/>
      <c r="AQ25003" s="6"/>
      <c r="AR25003" s="6"/>
      <c r="AS25003" s="6"/>
      <c r="AT25003" s="6"/>
      <c r="AU25003" s="6"/>
      <c r="AV25003" s="6"/>
      <c r="AW25003" s="6"/>
      <c r="AX25003" s="6"/>
      <c r="AY25003" s="6"/>
      <c r="AZ25003" s="6"/>
      <c r="BA25003" s="6"/>
      <c r="BB25003" s="6"/>
      <c r="BC25003" s="6"/>
      <c r="BD25003" s="6"/>
      <c r="BE25003" s="6"/>
      <c r="BF25003" s="6"/>
      <c r="BG25003" s="6"/>
    </row>
    <row r="25004" spans="34:59" x14ac:dyDescent="0.25">
      <c r="AH25004" s="10"/>
      <c r="AI25004" s="6"/>
      <c r="AJ25004" s="10"/>
      <c r="AK25004" s="10"/>
      <c r="AL25004" s="10"/>
      <c r="AM25004" s="10"/>
      <c r="AN25004" s="10"/>
      <c r="AO25004" s="10"/>
      <c r="AP25004" s="10"/>
      <c r="AQ25004" s="10"/>
      <c r="AR25004" s="10"/>
      <c r="AS25004" s="10"/>
      <c r="AT25004" s="10"/>
      <c r="AU25004" s="10"/>
      <c r="AV25004" s="10"/>
      <c r="AW25004" s="10"/>
      <c r="AX25004" s="10"/>
      <c r="AY25004" s="10"/>
      <c r="AZ25004" s="10"/>
      <c r="BA25004" s="10"/>
      <c r="BB25004" s="10"/>
      <c r="BC25004" s="10"/>
      <c r="BD25004" s="10"/>
      <c r="BE25004" s="10"/>
      <c r="BF25004" s="10"/>
      <c r="BG25004" s="6"/>
    </row>
    <row r="25005" spans="34:59" x14ac:dyDescent="0.25">
      <c r="AH25005" s="6"/>
      <c r="AI25005" s="6"/>
      <c r="AJ25005" s="6"/>
      <c r="AK25005" s="6"/>
      <c r="AL25005" s="6"/>
      <c r="AM25005" s="6"/>
      <c r="AN25005" s="6"/>
      <c r="AO25005" s="6"/>
      <c r="AP25005" s="6"/>
      <c r="AQ25005" s="6"/>
      <c r="AR25005" s="6"/>
      <c r="AS25005" s="6"/>
      <c r="AT25005" s="6"/>
      <c r="AU25005" s="6"/>
      <c r="AV25005" s="6"/>
      <c r="AW25005" s="6"/>
      <c r="AX25005" s="6"/>
      <c r="AY25005" s="6"/>
      <c r="AZ25005" s="6"/>
      <c r="BA25005" s="6"/>
      <c r="BB25005" s="6"/>
      <c r="BC25005" s="6"/>
      <c r="BD25005" s="6"/>
      <c r="BE25005" s="6"/>
      <c r="BF25005" s="6"/>
      <c r="BG25005" s="10"/>
    </row>
    <row r="25006" spans="34:59" x14ac:dyDescent="0.25">
      <c r="AH25006" s="10"/>
      <c r="AI25006" s="6"/>
    </row>
    <row r="25007" spans="34:59" x14ac:dyDescent="0.25">
      <c r="AH25007" s="6"/>
      <c r="AI25007" s="6"/>
      <c r="AJ25007" s="6"/>
      <c r="AK25007" s="6"/>
      <c r="AL25007" s="6"/>
      <c r="AM25007" s="6"/>
      <c r="AN25007" s="6"/>
      <c r="AO25007" s="6"/>
      <c r="AP25007" s="6"/>
      <c r="AQ25007" s="6"/>
      <c r="AR25007" s="6"/>
      <c r="AS25007" s="6"/>
      <c r="AT25007" s="6"/>
      <c r="AU25007" s="6"/>
      <c r="AV25007" s="6"/>
      <c r="AW25007" s="6"/>
      <c r="AX25007" s="6"/>
      <c r="AY25007" s="6"/>
      <c r="AZ25007" s="6"/>
      <c r="BA25007" s="6"/>
      <c r="BB25007" s="6"/>
      <c r="BC25007" s="6"/>
      <c r="BD25007" s="6"/>
      <c r="BE25007" s="6"/>
      <c r="BF25007" s="6"/>
      <c r="BG25007" s="6"/>
    </row>
    <row r="25008" spans="34:59" x14ac:dyDescent="0.25">
      <c r="AH25008" s="10"/>
      <c r="AI25008" s="6"/>
      <c r="AJ25008" s="10"/>
      <c r="AK25008" s="10"/>
      <c r="AL25008" s="10"/>
      <c r="AM25008" s="10"/>
      <c r="AN25008" s="10"/>
      <c r="AO25008" s="10"/>
      <c r="AP25008" s="10"/>
      <c r="AQ25008" s="10"/>
      <c r="AR25008" s="10"/>
      <c r="AS25008" s="10"/>
      <c r="AT25008" s="10"/>
      <c r="AU25008" s="10"/>
      <c r="AV25008" s="10"/>
      <c r="AW25008" s="10"/>
      <c r="AX25008" s="10"/>
      <c r="AY25008" s="10"/>
      <c r="AZ25008" s="10"/>
      <c r="BA25008" s="10"/>
      <c r="BB25008" s="10"/>
      <c r="BC25008" s="10"/>
      <c r="BD25008" s="10"/>
      <c r="BE25008" s="10"/>
      <c r="BF25008" s="10"/>
      <c r="BG25008" s="6"/>
    </row>
    <row r="25009" spans="34:59" x14ac:dyDescent="0.25">
      <c r="AH25009" s="6"/>
      <c r="AI25009" s="6"/>
      <c r="AJ25009" s="6"/>
      <c r="AK25009" s="6"/>
      <c r="AL25009" s="6"/>
      <c r="AM25009" s="6"/>
      <c r="AN25009" s="6"/>
      <c r="AO25009" s="6"/>
      <c r="AP25009" s="6"/>
      <c r="AQ25009" s="6"/>
      <c r="AR25009" s="6"/>
      <c r="AS25009" s="6"/>
      <c r="AT25009" s="6"/>
      <c r="AU25009" s="6"/>
      <c r="AV25009" s="6"/>
      <c r="AW25009" s="6"/>
      <c r="AX25009" s="6"/>
      <c r="AY25009" s="6"/>
      <c r="AZ25009" s="6"/>
      <c r="BA25009" s="6"/>
      <c r="BB25009" s="6"/>
      <c r="BC25009" s="6"/>
      <c r="BD25009" s="6"/>
      <c r="BE25009" s="6"/>
      <c r="BF25009" s="6"/>
      <c r="BG25009" s="10"/>
    </row>
    <row r="25010" spans="34:59" x14ac:dyDescent="0.25">
      <c r="AH25010" s="10"/>
      <c r="AI25010" s="6"/>
    </row>
    <row r="25011" spans="34:59" x14ac:dyDescent="0.25">
      <c r="AH25011" s="6"/>
      <c r="AI25011" s="6"/>
      <c r="AJ25011" s="6"/>
      <c r="AK25011" s="6"/>
      <c r="AL25011" s="6"/>
      <c r="AM25011" s="6"/>
      <c r="AN25011" s="6"/>
      <c r="AO25011" s="6"/>
      <c r="AP25011" s="6"/>
      <c r="AQ25011" s="6"/>
      <c r="AR25011" s="6"/>
      <c r="AS25011" s="6"/>
      <c r="AT25011" s="6"/>
      <c r="AU25011" s="6"/>
      <c r="AV25011" s="6"/>
      <c r="AW25011" s="6"/>
      <c r="AX25011" s="6"/>
      <c r="AY25011" s="6"/>
      <c r="AZ25011" s="6"/>
      <c r="BA25011" s="6"/>
      <c r="BB25011" s="6"/>
      <c r="BC25011" s="6"/>
      <c r="BD25011" s="6"/>
      <c r="BE25011" s="6"/>
      <c r="BF25011" s="6"/>
      <c r="BG25011" s="6"/>
    </row>
    <row r="25012" spans="34:59" x14ac:dyDescent="0.25">
      <c r="AH25012" s="10"/>
      <c r="AI25012" s="6"/>
      <c r="AJ25012" s="10"/>
      <c r="AK25012" s="10"/>
      <c r="AL25012" s="10"/>
      <c r="AM25012" s="10"/>
      <c r="AN25012" s="10"/>
      <c r="AO25012" s="10"/>
      <c r="AP25012" s="10"/>
      <c r="AQ25012" s="10"/>
      <c r="AR25012" s="10"/>
      <c r="AS25012" s="10"/>
      <c r="AT25012" s="10"/>
      <c r="AU25012" s="10"/>
      <c r="AV25012" s="10"/>
      <c r="AW25012" s="10"/>
      <c r="AX25012" s="10"/>
      <c r="AY25012" s="10"/>
      <c r="AZ25012" s="10"/>
      <c r="BA25012" s="10"/>
      <c r="BB25012" s="10"/>
      <c r="BC25012" s="10"/>
      <c r="BD25012" s="10"/>
      <c r="BE25012" s="10"/>
      <c r="BF25012" s="10"/>
      <c r="BG25012" s="6"/>
    </row>
    <row r="25014" spans="34:59" x14ac:dyDescent="0.25">
      <c r="AH25014" s="10"/>
      <c r="AI25014" s="6"/>
    </row>
    <row r="25015" spans="34:59" x14ac:dyDescent="0.25">
      <c r="AH25015" s="6"/>
      <c r="AI25015" s="6"/>
      <c r="AJ25015" s="6"/>
      <c r="AK25015" s="6"/>
      <c r="AL25015" s="6"/>
      <c r="AM25015" s="6"/>
      <c r="AN25015" s="6"/>
      <c r="AO25015" s="6"/>
      <c r="AP25015" s="6"/>
      <c r="AQ25015" s="6"/>
      <c r="AR25015" s="6"/>
      <c r="AS25015" s="6"/>
      <c r="AT25015" s="6"/>
      <c r="AU25015" s="6"/>
      <c r="AV25015" s="6"/>
      <c r="AW25015" s="6"/>
      <c r="AX25015" s="6"/>
      <c r="AY25015" s="6"/>
      <c r="AZ25015" s="6"/>
      <c r="BA25015" s="6"/>
      <c r="BB25015" s="6"/>
      <c r="BC25015" s="6"/>
      <c r="BD25015" s="6"/>
      <c r="BE25015" s="6"/>
      <c r="BF25015" s="6"/>
      <c r="BG25015" s="6"/>
    </row>
    <row r="25016" spans="34:59" x14ac:dyDescent="0.25">
      <c r="AH25016" s="10"/>
      <c r="AI25016" s="6"/>
      <c r="AJ25016" s="10"/>
      <c r="AK25016" s="10"/>
      <c r="AL25016" s="10"/>
      <c r="AM25016" s="10"/>
      <c r="AN25016" s="10"/>
      <c r="AO25016" s="10"/>
      <c r="AP25016" s="10"/>
      <c r="AQ25016" s="10"/>
      <c r="AR25016" s="10"/>
      <c r="AS25016" s="10"/>
      <c r="AT25016" s="10"/>
      <c r="AU25016" s="10"/>
      <c r="AV25016" s="10"/>
      <c r="AW25016" s="10"/>
      <c r="AX25016" s="10"/>
      <c r="AY25016" s="10"/>
      <c r="AZ25016" s="10"/>
      <c r="BA25016" s="10"/>
      <c r="BB25016" s="10"/>
      <c r="BC25016" s="10"/>
      <c r="BD25016" s="10"/>
      <c r="BE25016" s="10"/>
      <c r="BF25016" s="10"/>
      <c r="BG25016" s="6"/>
    </row>
    <row r="25017" spans="34:59" x14ac:dyDescent="0.25">
      <c r="AH25017" s="6"/>
      <c r="AI25017" s="6"/>
      <c r="AJ25017" s="6"/>
      <c r="AK25017" s="6"/>
      <c r="AL25017" s="6"/>
      <c r="AM25017" s="6"/>
      <c r="AN25017" s="6"/>
      <c r="AO25017" s="6"/>
      <c r="AP25017" s="6"/>
      <c r="AQ25017" s="6"/>
      <c r="AR25017" s="6"/>
      <c r="AS25017" s="6"/>
      <c r="AT25017" s="6"/>
      <c r="AU25017" s="6"/>
      <c r="AV25017" s="6"/>
      <c r="AW25017" s="6"/>
      <c r="AX25017" s="6"/>
      <c r="AY25017" s="6"/>
      <c r="AZ25017" s="6"/>
      <c r="BA25017" s="6"/>
      <c r="BB25017" s="6"/>
      <c r="BC25017" s="6"/>
      <c r="BD25017" s="6"/>
      <c r="BE25017" s="6"/>
      <c r="BF25017" s="6"/>
      <c r="BG25017" s="10"/>
    </row>
    <row r="25018" spans="34:59" x14ac:dyDescent="0.25">
      <c r="AH25018" s="10"/>
      <c r="AI25018" s="6"/>
    </row>
    <row r="25019" spans="34:59" x14ac:dyDescent="0.25">
      <c r="AH25019" s="6"/>
      <c r="AI25019" s="6"/>
      <c r="AJ25019" s="6"/>
      <c r="AK25019" s="6"/>
      <c r="AL25019" s="6"/>
      <c r="AM25019" s="6"/>
      <c r="AN25019" s="6"/>
      <c r="AO25019" s="6"/>
      <c r="AP25019" s="6"/>
      <c r="AQ25019" s="6"/>
      <c r="AR25019" s="6"/>
      <c r="AS25019" s="6"/>
      <c r="AT25019" s="6"/>
      <c r="AU25019" s="6"/>
      <c r="AV25019" s="6"/>
      <c r="AW25019" s="6"/>
      <c r="AX25019" s="6"/>
      <c r="AY25019" s="6"/>
      <c r="AZ25019" s="6"/>
      <c r="BA25019" s="6"/>
      <c r="BB25019" s="6"/>
      <c r="BC25019" s="6"/>
      <c r="BD25019" s="6"/>
      <c r="BE25019" s="6"/>
      <c r="BF25019" s="6"/>
      <c r="BG25019" s="6"/>
    </row>
    <row r="25020" spans="34:59" x14ac:dyDescent="0.25">
      <c r="AH25020" s="10"/>
      <c r="AI25020" s="6"/>
      <c r="AJ25020" s="10"/>
      <c r="AK25020" s="10"/>
      <c r="AL25020" s="10"/>
      <c r="AM25020" s="10"/>
      <c r="AN25020" s="10"/>
      <c r="AO25020" s="10"/>
      <c r="AP25020" s="10"/>
      <c r="AQ25020" s="10"/>
      <c r="AR25020" s="10"/>
      <c r="AS25020" s="10"/>
      <c r="AT25020" s="10"/>
      <c r="AU25020" s="10"/>
      <c r="AV25020" s="10"/>
      <c r="AW25020" s="10"/>
      <c r="AX25020" s="10"/>
      <c r="AY25020" s="10"/>
      <c r="AZ25020" s="10"/>
      <c r="BA25020" s="10"/>
      <c r="BB25020" s="10"/>
      <c r="BC25020" s="10"/>
      <c r="BD25020" s="10"/>
      <c r="BE25020" s="10"/>
      <c r="BF25020" s="10"/>
      <c r="BG25020" s="6"/>
    </row>
    <row r="25021" spans="34:59" x14ac:dyDescent="0.25">
      <c r="AH25021" s="6"/>
      <c r="AI25021" s="6"/>
      <c r="AJ25021" s="6"/>
      <c r="AK25021" s="6"/>
      <c r="AL25021" s="6"/>
      <c r="AM25021" s="6"/>
      <c r="AN25021" s="6"/>
      <c r="AO25021" s="6"/>
      <c r="AP25021" s="6"/>
      <c r="AQ25021" s="6"/>
      <c r="AR25021" s="6"/>
      <c r="AS25021" s="6"/>
      <c r="AT25021" s="6"/>
      <c r="AU25021" s="6"/>
      <c r="AV25021" s="6"/>
      <c r="AW25021" s="6"/>
      <c r="AX25021" s="6"/>
      <c r="AY25021" s="6"/>
      <c r="AZ25021" s="6"/>
      <c r="BA25021" s="6"/>
      <c r="BB25021" s="6"/>
      <c r="BC25021" s="6"/>
      <c r="BD25021" s="6"/>
      <c r="BE25021" s="6"/>
      <c r="BF25021" s="6"/>
      <c r="BG25021" s="10"/>
    </row>
    <row r="25022" spans="34:59" x14ac:dyDescent="0.25">
      <c r="AH25022" s="10"/>
      <c r="AI25022" s="6"/>
    </row>
    <row r="25023" spans="34:59" x14ac:dyDescent="0.25">
      <c r="AH25023" s="6"/>
      <c r="AI25023" s="6"/>
      <c r="AJ25023" s="6"/>
      <c r="AK25023" s="6"/>
      <c r="AL25023" s="6"/>
      <c r="AM25023" s="6"/>
      <c r="AN25023" s="6"/>
      <c r="AO25023" s="6"/>
      <c r="AP25023" s="6"/>
      <c r="AQ25023" s="6"/>
      <c r="AR25023" s="6"/>
      <c r="AS25023" s="6"/>
      <c r="AT25023" s="6"/>
      <c r="AU25023" s="6"/>
      <c r="AV25023" s="6"/>
      <c r="AW25023" s="6"/>
      <c r="AX25023" s="6"/>
      <c r="AY25023" s="6"/>
      <c r="AZ25023" s="6"/>
      <c r="BA25023" s="6"/>
      <c r="BB25023" s="6"/>
      <c r="BC25023" s="6"/>
      <c r="BD25023" s="6"/>
      <c r="BE25023" s="6"/>
      <c r="BF25023" s="6"/>
      <c r="BG25023" s="6"/>
    </row>
    <row r="25024" spans="34:59" x14ac:dyDescent="0.25">
      <c r="AH25024" s="10"/>
      <c r="AI25024" s="6"/>
      <c r="AJ25024" s="10"/>
      <c r="AK25024" s="10"/>
      <c r="AL25024" s="10"/>
      <c r="AM25024" s="10"/>
      <c r="AN25024" s="10"/>
      <c r="AO25024" s="10"/>
      <c r="AP25024" s="10"/>
      <c r="AQ25024" s="10"/>
      <c r="AR25024" s="10"/>
      <c r="AS25024" s="10"/>
      <c r="AT25024" s="10"/>
      <c r="AU25024" s="10"/>
      <c r="AV25024" s="10"/>
      <c r="AW25024" s="10"/>
      <c r="AX25024" s="10"/>
      <c r="AY25024" s="10"/>
      <c r="AZ25024" s="10"/>
      <c r="BA25024" s="10"/>
      <c r="BB25024" s="10"/>
      <c r="BC25024" s="10"/>
      <c r="BD25024" s="10"/>
      <c r="BE25024" s="10"/>
      <c r="BF25024" s="10"/>
      <c r="BG25024" s="6"/>
    </row>
    <row r="25025" spans="34:59" x14ac:dyDescent="0.25">
      <c r="AH25025" s="6"/>
      <c r="AI25025" s="6"/>
      <c r="AJ25025" s="6"/>
      <c r="AK25025" s="6"/>
      <c r="AL25025" s="6"/>
      <c r="AM25025" s="6"/>
      <c r="AN25025" s="6"/>
      <c r="AO25025" s="6"/>
      <c r="AP25025" s="6"/>
      <c r="AQ25025" s="6"/>
      <c r="AR25025" s="6"/>
      <c r="AS25025" s="6"/>
      <c r="AT25025" s="6"/>
      <c r="AU25025" s="6"/>
      <c r="AV25025" s="6"/>
      <c r="AW25025" s="6"/>
      <c r="AX25025" s="6"/>
      <c r="AY25025" s="6"/>
      <c r="AZ25025" s="6"/>
      <c r="BA25025" s="6"/>
      <c r="BB25025" s="6"/>
      <c r="BC25025" s="6"/>
      <c r="BD25025" s="6"/>
      <c r="BE25025" s="6"/>
      <c r="BF25025" s="6"/>
      <c r="BG25025" s="10"/>
    </row>
    <row r="25026" spans="34:59" x14ac:dyDescent="0.25">
      <c r="AH25026" s="10"/>
      <c r="AI25026" s="6"/>
    </row>
    <row r="25027" spans="34:59" x14ac:dyDescent="0.25">
      <c r="AH25027" s="6"/>
      <c r="AI25027" s="6"/>
      <c r="AJ25027" s="6"/>
      <c r="AK25027" s="6"/>
      <c r="AL25027" s="6"/>
      <c r="AM25027" s="6"/>
      <c r="AN25027" s="6"/>
      <c r="AO25027" s="6"/>
      <c r="AP25027" s="6"/>
      <c r="AQ25027" s="6"/>
      <c r="AR25027" s="6"/>
      <c r="AS25027" s="6"/>
      <c r="AT25027" s="6"/>
      <c r="AU25027" s="6"/>
      <c r="AV25027" s="6"/>
      <c r="AW25027" s="6"/>
      <c r="AX25027" s="6"/>
      <c r="AY25027" s="6"/>
      <c r="AZ25027" s="6"/>
      <c r="BA25027" s="6"/>
      <c r="BB25027" s="6"/>
      <c r="BC25027" s="6"/>
      <c r="BD25027" s="6"/>
      <c r="BE25027" s="6"/>
      <c r="BF25027" s="6"/>
      <c r="BG25027" s="6"/>
    </row>
    <row r="25028" spans="34:59" x14ac:dyDescent="0.25">
      <c r="AH25028" s="10"/>
      <c r="AI25028" s="6"/>
      <c r="AJ25028" s="10"/>
      <c r="AK25028" s="10"/>
      <c r="AL25028" s="10"/>
      <c r="AM25028" s="10"/>
      <c r="AN25028" s="10"/>
      <c r="AO25028" s="10"/>
      <c r="AP25028" s="10"/>
      <c r="AQ25028" s="10"/>
      <c r="AR25028" s="10"/>
      <c r="AS25028" s="10"/>
      <c r="AT25028" s="10"/>
      <c r="AU25028" s="10"/>
      <c r="AV25028" s="10"/>
      <c r="AW25028" s="10"/>
      <c r="AX25028" s="10"/>
      <c r="AY25028" s="10"/>
      <c r="AZ25028" s="10"/>
      <c r="BA25028" s="10"/>
      <c r="BB25028" s="10"/>
      <c r="BC25028" s="10"/>
      <c r="BD25028" s="10"/>
      <c r="BE25028" s="10"/>
      <c r="BF25028" s="10"/>
      <c r="BG25028" s="6"/>
    </row>
  </sheetData>
  <autoFilter ref="AH3:AT1004" xr:uid="{8DC5BDA4-E260-1448-9A91-E64A72FFD9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BAD0-102C-4ACB-80CA-71AF28A4F3CF}">
  <sheetPr>
    <tabColor rgb="FFFF0000"/>
  </sheetPr>
  <dimension ref="A1:GK288"/>
  <sheetViews>
    <sheetView zoomScale="70" zoomScaleNormal="70" workbookViewId="0">
      <selection activeCell="D56" sqref="D56"/>
    </sheetView>
  </sheetViews>
  <sheetFormatPr defaultColWidth="8.7109375" defaultRowHeight="15.75" x14ac:dyDescent="0.25"/>
  <cols>
    <col min="1" max="1" width="4.5703125" style="6" customWidth="1"/>
    <col min="2" max="2" width="29.5703125" style="6" customWidth="1"/>
    <col min="3" max="3" width="19.42578125" style="6" customWidth="1"/>
    <col min="4" max="4" width="19.5703125" style="6" bestFit="1" customWidth="1"/>
    <col min="5" max="5" width="18.85546875" style="6" customWidth="1"/>
    <col min="6" max="6" width="18.7109375" style="6" customWidth="1"/>
    <col min="7" max="7" width="21.7109375" style="6" customWidth="1"/>
    <col min="8" max="8" width="18.42578125" style="6" customWidth="1"/>
    <col min="9" max="9" width="10.85546875" style="6" customWidth="1"/>
    <col min="10" max="10" width="8.7109375" style="6"/>
    <col min="11" max="11" width="2.28515625" style="6" customWidth="1"/>
    <col min="12" max="12" width="8.7109375" style="6"/>
    <col min="13" max="13" width="30.5703125" style="6" bestFit="1" customWidth="1"/>
    <col min="14" max="14" width="19" style="6" bestFit="1" customWidth="1"/>
    <col min="15" max="15" width="11.85546875" style="6" bestFit="1" customWidth="1"/>
    <col min="16" max="18" width="17.85546875" style="6" bestFit="1" customWidth="1"/>
    <col min="19" max="19" width="14.7109375" style="6" bestFit="1" customWidth="1"/>
    <col min="20" max="20" width="8.5703125" style="6" bestFit="1" customWidth="1"/>
    <col min="21" max="16384" width="8.7109375" style="6"/>
  </cols>
  <sheetData>
    <row r="1" spans="1:193" s="7" customFormat="1" ht="15.75" customHeight="1" x14ac:dyDescent="0.25">
      <c r="A1" s="6"/>
      <c r="B1" s="124"/>
      <c r="C1" s="124"/>
      <c r="D1" s="6"/>
      <c r="E1" s="224" t="s">
        <v>127</v>
      </c>
      <c r="F1" s="224"/>
      <c r="G1" s="224"/>
      <c r="H1" s="224"/>
      <c r="I1" s="224"/>
      <c r="J1" s="224"/>
      <c r="K1" s="224"/>
      <c r="L1" s="224"/>
      <c r="M1" s="224"/>
      <c r="N1" s="224"/>
      <c r="O1" s="224"/>
      <c r="P1" s="224"/>
      <c r="Q1" s="224"/>
      <c r="R1" s="71"/>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row>
    <row r="2" spans="1:193" s="7" customFormat="1" ht="18.75" x14ac:dyDescent="0.3">
      <c r="A2" s="6"/>
      <c r="B2" s="148"/>
      <c r="C2" s="148"/>
      <c r="D2" s="1"/>
      <c r="E2" s="6"/>
      <c r="F2" s="6"/>
      <c r="G2" s="6"/>
      <c r="H2" s="6"/>
      <c r="I2" s="6"/>
      <c r="J2" s="6"/>
      <c r="K2" s="6"/>
      <c r="L2" s="6"/>
      <c r="M2" s="6"/>
      <c r="N2" s="71"/>
      <c r="O2" s="71"/>
      <c r="P2" s="71"/>
      <c r="Q2" s="71"/>
      <c r="R2" s="71"/>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row>
    <row r="3" spans="1:193" s="7" customFormat="1" ht="18.75" customHeight="1" x14ac:dyDescent="0.25">
      <c r="A3" s="6"/>
      <c r="B3" s="225" t="s">
        <v>128</v>
      </c>
      <c r="C3" s="225"/>
      <c r="D3" s="225"/>
      <c r="E3" s="225"/>
      <c r="F3" s="225"/>
      <c r="G3" s="225"/>
      <c r="H3" s="226"/>
      <c r="I3" s="6"/>
      <c r="J3" s="6"/>
      <c r="K3" s="160"/>
      <c r="L3" s="6"/>
      <c r="M3" s="225" t="s">
        <v>129</v>
      </c>
      <c r="N3" s="225"/>
      <c r="O3" s="225"/>
      <c r="P3" s="225"/>
      <c r="Q3" s="225"/>
      <c r="R3" s="225"/>
      <c r="S3" s="22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row>
    <row r="4" spans="1:193" s="7" customFormat="1" ht="18.75" x14ac:dyDescent="0.3">
      <c r="A4" s="6"/>
      <c r="B4" s="149"/>
      <c r="C4" s="149"/>
      <c r="D4" s="150"/>
      <c r="I4" s="71"/>
      <c r="J4" s="6"/>
      <c r="K4" s="160"/>
      <c r="L4" s="6"/>
      <c r="M4" s="149"/>
      <c r="N4" s="149"/>
      <c r="O4" s="150"/>
      <c r="T4" s="71"/>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row>
    <row r="5" spans="1:193" s="7" customFormat="1" ht="15.75" customHeight="1" x14ac:dyDescent="0.3">
      <c r="A5" s="6"/>
      <c r="B5" s="151" t="s">
        <v>125</v>
      </c>
      <c r="C5" s="151" t="s">
        <v>136</v>
      </c>
      <c r="D5" s="152" t="s">
        <v>135</v>
      </c>
      <c r="E5" s="152" t="s">
        <v>130</v>
      </c>
      <c r="F5" s="152" t="s">
        <v>132</v>
      </c>
      <c r="G5" s="152" t="s">
        <v>131</v>
      </c>
      <c r="H5" s="153" t="s">
        <v>134</v>
      </c>
      <c r="I5" s="154" t="s">
        <v>126</v>
      </c>
      <c r="J5" s="6"/>
      <c r="K5" s="160"/>
      <c r="L5" s="6"/>
      <c r="M5" s="151" t="s">
        <v>125</v>
      </c>
      <c r="N5" s="151" t="s">
        <v>136</v>
      </c>
      <c r="O5" s="152" t="s">
        <v>154</v>
      </c>
      <c r="P5" s="152" t="s">
        <v>155</v>
      </c>
      <c r="Q5" s="152" t="s">
        <v>156</v>
      </c>
      <c r="R5" s="152" t="s">
        <v>157</v>
      </c>
      <c r="S5" s="153" t="s">
        <v>158</v>
      </c>
      <c r="T5" s="154" t="s">
        <v>126</v>
      </c>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row>
    <row r="6" spans="1:193" s="7" customFormat="1" ht="18.75" x14ac:dyDescent="0.3">
      <c r="A6" s="6"/>
      <c r="B6" s="155" t="s">
        <v>97</v>
      </c>
      <c r="C6" s="156">
        <f>COUNTIF('5.Simulation-fixed values'!$J$5:$J$1004, "&lt;00000")/1000</f>
        <v>0</v>
      </c>
      <c r="D6" s="156">
        <f>COUNTIF('5.Simulation-fixed values'!$J$5:$J$1004, "&lt;150000")/1000-C6</f>
        <v>0</v>
      </c>
      <c r="E6" s="156">
        <f>COUNTIF('5.Simulation-fixed values'!$J$5:$J$1004, "&lt;155000")/1000-D6-C6</f>
        <v>5.0999999999999997E-2</v>
      </c>
      <c r="F6" s="156">
        <f>COUNTIF('5.Simulation-fixed values'!$J$5:$J$1004, "&lt;158000")/1000-D6-E6-C6</f>
        <v>0.34400000000000003</v>
      </c>
      <c r="G6" s="156">
        <f>COUNTIF('5.Simulation-fixed values'!$J$5:$J$1004, "&lt;162000")/1000-D6-E6-F6-C6</f>
        <v>0.55299999999999994</v>
      </c>
      <c r="H6" s="156">
        <f>1-D6-E6-F6-G6-C6</f>
        <v>5.2000000000000046E-2</v>
      </c>
      <c r="I6" s="157">
        <f>SUM(C6:H6)</f>
        <v>1</v>
      </c>
      <c r="J6" s="6"/>
      <c r="K6" s="160"/>
      <c r="L6" s="6"/>
      <c r="M6" s="155" t="s">
        <v>97</v>
      </c>
      <c r="N6" s="156">
        <f>COUNTIF('5.Simulation-fixed values'!$AQ$5:$AQ$1004, "&lt;00000")/1000</f>
        <v>0</v>
      </c>
      <c r="O6" s="156">
        <f>COUNTIF('5.Simulation-fixed values'!$AQ$5:$AQ$1004, "&lt;180000")/1000-N6</f>
        <v>2E-3</v>
      </c>
      <c r="P6" s="156">
        <f>COUNTIF('5.Simulation-fixed values'!$AQ$5:$AQ$1004, "&lt;190000")/1000-O6-N6</f>
        <v>8.9999999999999993E-3</v>
      </c>
      <c r="Q6" s="156">
        <f>COUNTIF('5.Simulation-fixed values'!$AQ$5:$AQ$1004, "&lt;200000")/1000-O6-P6-N6</f>
        <v>0.1</v>
      </c>
      <c r="R6" s="156">
        <f>COUNTIF('5.Simulation-fixed values'!$AQ$5:$AQ$1004, "&lt;210000")/1000-O6-P6-Q6-N6</f>
        <v>0.88900000000000001</v>
      </c>
      <c r="S6" s="156">
        <f>1-O6-P6-Q6-R6-N6</f>
        <v>0</v>
      </c>
      <c r="T6" s="157">
        <f>SUM(N6:S6)</f>
        <v>1</v>
      </c>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row>
    <row r="7" spans="1:193" s="7" customFormat="1" ht="18.75" x14ac:dyDescent="0.3">
      <c r="A7" s="6"/>
      <c r="B7" s="158" t="s">
        <v>133</v>
      </c>
      <c r="C7" s="159">
        <f>_xlfn.MAXIFS('5.Simulation-fixed values'!$B$5:$B$1004, '5.Simulation-fixed values'!$J$5:$J$1004, "&lt;0")</f>
        <v>0</v>
      </c>
      <c r="D7" s="159">
        <f>_xlfn.MAXIFS('5.Simulation-fixed values'!$B$5:$B$1004, '5.Simulation-fixed values'!$J$5:$J$1004, "&gt;=0", '5.Simulation-fixed values'!$J$5:$J$1004, "&lt;150000")</f>
        <v>0</v>
      </c>
      <c r="E7" s="159">
        <f>_xlfn.MAXIFS('5.Simulation-fixed values'!$B$5:$B$1004, '5.Simulation-fixed values'!$J$5:$J$1004, "&gt;=150000", '5.Simulation-fixed values'!$J$5:$J$1004, "&lt;155000")</f>
        <v>683</v>
      </c>
      <c r="F7" s="159">
        <f>_xlfn.MAXIFS('5.Simulation-fixed values'!$B$5:$B$1004, '5.Simulation-fixed values'!$J$5:$J$1004, "&gt;=155000", '5.Simulation-fixed values'!$J$5:$J$1004, "&lt;158000")</f>
        <v>699</v>
      </c>
      <c r="G7" s="159">
        <f>_xlfn.MAXIFS('5.Simulation-fixed values'!$B$5:$B$1004, '5.Simulation-fixed values'!$J$5:$J$1004, "&gt;=158000", '5.Simulation-fixed values'!$J$5:$J$1004, "&lt;162000")</f>
        <v>693</v>
      </c>
      <c r="H7" s="159">
        <f>_xlfn.MAXIFS('5.Simulation-fixed values'!$B$5:$B$1004, '5.Simulation-fixed values'!$J$5:$J$1004, "&gt;162000")</f>
        <v>641</v>
      </c>
      <c r="I7" s="71"/>
      <c r="J7" s="6"/>
      <c r="K7" s="160"/>
      <c r="L7" s="6"/>
      <c r="M7" s="158" t="s">
        <v>133</v>
      </c>
      <c r="N7" s="159">
        <f>_xlfn.MAXIFS('5.Simulation-fixed values'!$AI$5:$AI$1004, '5.Simulation-fixed values'!$AQ$5:$AQ$1004, "&lt;0")</f>
        <v>0</v>
      </c>
      <c r="O7" s="159">
        <f>_xlfn.MAXIFS('5.Simulation-fixed values'!$AI$5:$AI$1004, '5.Simulation-fixed values'!$AQ$5:$AQ$1004, "&gt;=0", '5.Simulation-fixed values'!$AQ$5:$AQ$1004, "&lt;180000")</f>
        <v>387</v>
      </c>
      <c r="P7" s="159">
        <f>_xlfn.MAXIFS('5.Simulation-fixed values'!$AI$5:$AI$1004, '5.Simulation-fixed values'!$AQ$5:$AQ$1004, "&gt;=180000", '5.Simulation-fixed values'!$AQ$5:$AQ$1004, "&lt;190000")</f>
        <v>424</v>
      </c>
      <c r="Q7" s="159">
        <f>_xlfn.MAXIFS('5.Simulation-fixed values'!$AI$5:$AI$1004, '5.Simulation-fixed values'!$AQ$5:$AQ$1004, "&gt;=190000", '5.Simulation-fixed values'!$AQ$5:$AQ$1004, "&lt;200000")</f>
        <v>624</v>
      </c>
      <c r="R7" s="159">
        <f>_xlfn.MAXIFS('5.Simulation-fixed values'!$AI$5:$AI$1004, '5.Simulation-fixed values'!$AQ$5:$AQ$1004, "&gt;=200000", '5.Simulation-fixed values'!$AQ$5:$AQ$1004, "&lt;210000")</f>
        <v>635</v>
      </c>
      <c r="S7" s="159">
        <f>_xlfn.MAXIFS('5.Simulation-fixed values'!$AI$5:$AI$1004, '5.Simulation-fixed values'!$AQ$5:$AQ$1004, "&gt;210000")</f>
        <v>0</v>
      </c>
      <c r="T7" s="71"/>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row>
    <row r="8" spans="1:193" s="7" customFormat="1" x14ac:dyDescent="0.25">
      <c r="A8" s="6"/>
      <c r="B8" s="6"/>
      <c r="C8" s="6"/>
      <c r="D8" s="6"/>
      <c r="E8" s="6"/>
      <c r="F8" s="6"/>
      <c r="G8" s="6"/>
      <c r="H8" s="6"/>
      <c r="I8" s="6"/>
      <c r="J8" s="6"/>
      <c r="K8" s="161"/>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row>
    <row r="9" spans="1:193" s="7" customFormat="1" x14ac:dyDescent="0.25">
      <c r="A9" s="11"/>
      <c r="B9" s="11"/>
      <c r="C9" s="11"/>
      <c r="D9" s="11"/>
      <c r="E9" s="11"/>
      <c r="F9" s="11"/>
      <c r="G9" s="11"/>
      <c r="H9" s="11"/>
      <c r="I9" s="6"/>
      <c r="J9" s="6"/>
      <c r="K9" s="161"/>
      <c r="L9" s="6"/>
      <c r="M9" s="11"/>
      <c r="N9" s="11"/>
      <c r="O9" s="11"/>
      <c r="P9" s="11"/>
      <c r="Q9" s="11"/>
      <c r="R9" s="11"/>
      <c r="S9" s="11"/>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row>
    <row r="10" spans="1:193" s="7" customFormat="1" ht="18.75" x14ac:dyDescent="0.25">
      <c r="A10" s="11"/>
      <c r="B10" s="225" t="s">
        <v>137</v>
      </c>
      <c r="C10" s="225"/>
      <c r="D10" s="225"/>
      <c r="E10" s="225"/>
      <c r="F10" s="225"/>
      <c r="G10" s="225"/>
      <c r="H10" s="226"/>
      <c r="I10" s="6"/>
      <c r="J10" s="6"/>
      <c r="K10" s="161"/>
      <c r="L10" s="6"/>
      <c r="M10" s="225" t="s">
        <v>152</v>
      </c>
      <c r="N10" s="225"/>
      <c r="O10" s="225"/>
      <c r="P10" s="225"/>
      <c r="Q10" s="225"/>
      <c r="R10" s="225"/>
      <c r="S10" s="22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row>
    <row r="11" spans="1:193" s="7" customFormat="1" ht="18.75" x14ac:dyDescent="0.3">
      <c r="A11" s="11"/>
      <c r="B11" s="149"/>
      <c r="C11" s="149"/>
      <c r="D11" s="150"/>
      <c r="I11" s="71"/>
      <c r="J11" s="6"/>
      <c r="K11" s="161"/>
      <c r="L11" s="6"/>
      <c r="M11" s="149"/>
      <c r="N11" s="149"/>
      <c r="O11" s="150"/>
      <c r="T11" s="71"/>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row>
    <row r="12" spans="1:193" s="7" customFormat="1" ht="18.75" x14ac:dyDescent="0.3">
      <c r="A12" s="6"/>
      <c r="B12" s="151" t="s">
        <v>140</v>
      </c>
      <c r="C12" s="151" t="s">
        <v>138</v>
      </c>
      <c r="D12" s="162" t="s">
        <v>139</v>
      </c>
      <c r="E12" s="152" t="s">
        <v>141</v>
      </c>
      <c r="F12" s="152" t="s">
        <v>142</v>
      </c>
      <c r="G12" s="152" t="s">
        <v>144</v>
      </c>
      <c r="H12" s="153" t="s">
        <v>143</v>
      </c>
      <c r="I12" s="154" t="s">
        <v>126</v>
      </c>
      <c r="J12" s="6"/>
      <c r="K12" s="161"/>
      <c r="L12" s="6"/>
      <c r="M12" s="151" t="s">
        <v>140</v>
      </c>
      <c r="N12" s="151" t="s">
        <v>138</v>
      </c>
      <c r="O12" s="162" t="s">
        <v>139</v>
      </c>
      <c r="P12" s="152" t="s">
        <v>141</v>
      </c>
      <c r="Q12" s="152" t="s">
        <v>142</v>
      </c>
      <c r="R12" s="152" t="s">
        <v>144</v>
      </c>
      <c r="S12" s="153" t="s">
        <v>143</v>
      </c>
      <c r="T12" s="154" t="s">
        <v>126</v>
      </c>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row>
    <row r="13" spans="1:193" s="7" customFormat="1" ht="15.75" customHeight="1" x14ac:dyDescent="0.3">
      <c r="A13" s="6"/>
      <c r="B13" s="155" t="s">
        <v>97</v>
      </c>
      <c r="C13" s="156">
        <f>COUNTIF('5.Simulation-fixed values'!$G$5:$G$1004, "=00000")/1000</f>
        <v>0.97899999999999998</v>
      </c>
      <c r="D13" s="156">
        <f>COUNTIF('5.Simulation-fixed values'!$G$5:$G$1004, "&lt;4")/1000-C13</f>
        <v>1.5000000000000013E-2</v>
      </c>
      <c r="E13" s="156">
        <f>COUNTIF('5.Simulation-fixed values'!$G$5:$G$1004, "&lt;6")/1000-D13-C13</f>
        <v>5.0000000000000044E-3</v>
      </c>
      <c r="F13" s="156">
        <f>COUNTIF('5.Simulation-fixed values'!$G$5:$G$1004, "&lt;8")/1000-D13-E13-C13</f>
        <v>1.0000000000000009E-3</v>
      </c>
      <c r="G13" s="156">
        <f>COUNTIF('5.Simulation-fixed values'!$G$5:$G$1004, "&lt;10")/1000-D13-E13-F13-C13</f>
        <v>0</v>
      </c>
      <c r="H13" s="163">
        <f>1-D13-E13-F13-G13-C13</f>
        <v>0</v>
      </c>
      <c r="I13" s="157">
        <f>SUM(C13:H13)</f>
        <v>1</v>
      </c>
      <c r="J13" s="6"/>
      <c r="K13" s="161"/>
      <c r="L13" s="6"/>
      <c r="M13" s="155" t="s">
        <v>97</v>
      </c>
      <c r="N13" s="156">
        <f>COUNTIF('5.Simulation-fixed values'!$AN$5:$AN$1004, "=00000")/1000</f>
        <v>0.93</v>
      </c>
      <c r="O13" s="156">
        <f>COUNTIF('5.Simulation-fixed values'!$AN$5:$AN$1004, "&lt;4")/1000-N13</f>
        <v>4.3999999999999928E-2</v>
      </c>
      <c r="P13" s="156">
        <f>COUNTIF('5.Simulation-fixed values'!$AN$5:$AN$1004, "&lt;6")/1000-O13-N13</f>
        <v>1.0000000000000009E-2</v>
      </c>
      <c r="Q13" s="156">
        <f>COUNTIF('5.Simulation-fixed values'!$AN$5:$AN$1004, "&lt;8")/1000-O13-P13-N13</f>
        <v>7.0000000000000062E-3</v>
      </c>
      <c r="R13" s="156">
        <f>COUNTIF('5.Simulation-fixed values'!$AN$5:$AN$1004, "&lt;10")/1000-O13-P13-Q13-N13</f>
        <v>4.0000000000000036E-3</v>
      </c>
      <c r="S13" s="163">
        <f>1-O13-P13-Q13-R13-N13</f>
        <v>5.0000000000000044E-3</v>
      </c>
      <c r="T13" s="157">
        <f>SUM(N13:S13)</f>
        <v>1</v>
      </c>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row>
    <row r="14" spans="1:193" s="7" customFormat="1" x14ac:dyDescent="0.25">
      <c r="A14" s="6"/>
      <c r="B14" s="6"/>
      <c r="C14" s="6"/>
      <c r="D14" s="6"/>
      <c r="E14" s="6"/>
      <c r="F14" s="6"/>
      <c r="G14" s="6"/>
      <c r="H14" s="6"/>
      <c r="I14" s="6"/>
      <c r="J14" s="6"/>
      <c r="K14" s="161"/>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row>
    <row r="15" spans="1:193" s="7" customFormat="1" x14ac:dyDescent="0.25">
      <c r="A15" s="6"/>
      <c r="B15" s="6"/>
      <c r="C15" s="6"/>
      <c r="D15" s="6"/>
      <c r="E15" s="6"/>
      <c r="F15" s="6"/>
      <c r="G15" s="6"/>
      <c r="H15" s="6"/>
      <c r="I15" s="6"/>
      <c r="J15" s="6"/>
      <c r="K15" s="161"/>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row>
    <row r="16" spans="1:193" s="7" customFormat="1" ht="18.75" x14ac:dyDescent="0.25">
      <c r="A16" s="6"/>
      <c r="B16" s="225" t="s">
        <v>145</v>
      </c>
      <c r="C16" s="225"/>
      <c r="D16" s="225"/>
      <c r="E16" s="225"/>
      <c r="F16" s="225"/>
      <c r="G16" s="225"/>
      <c r="H16" s="226"/>
      <c r="I16" s="6"/>
      <c r="J16" s="6"/>
      <c r="K16" s="161"/>
      <c r="L16" s="6"/>
      <c r="M16" s="225" t="s">
        <v>153</v>
      </c>
      <c r="N16" s="225"/>
      <c r="O16" s="225"/>
      <c r="P16" s="225"/>
      <c r="Q16" s="225"/>
      <c r="R16" s="225"/>
      <c r="S16" s="22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row>
    <row r="17" spans="1:193" s="7" customFormat="1" ht="18.75" x14ac:dyDescent="0.3">
      <c r="A17" s="6"/>
      <c r="B17" s="149"/>
      <c r="C17" s="149"/>
      <c r="D17" s="150"/>
      <c r="I17" s="71"/>
      <c r="J17" s="6"/>
      <c r="K17" s="161"/>
      <c r="L17" s="6"/>
      <c r="M17" s="149"/>
      <c r="N17" s="149"/>
      <c r="O17" s="150"/>
      <c r="T17" s="71"/>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row>
    <row r="18" spans="1:193" s="7" customFormat="1" ht="18.75" x14ac:dyDescent="0.3">
      <c r="A18" s="6"/>
      <c r="B18" s="151" t="s">
        <v>146</v>
      </c>
      <c r="C18" s="151" t="s">
        <v>147</v>
      </c>
      <c r="D18" s="162" t="s">
        <v>148</v>
      </c>
      <c r="E18" s="152" t="s">
        <v>149</v>
      </c>
      <c r="F18" s="152" t="s">
        <v>150</v>
      </c>
      <c r="G18" s="152" t="s">
        <v>151</v>
      </c>
      <c r="H18" s="164">
        <v>1</v>
      </c>
      <c r="I18" s="154" t="s">
        <v>126</v>
      </c>
      <c r="J18" s="6"/>
      <c r="K18" s="161"/>
      <c r="L18" s="6"/>
      <c r="M18" s="151" t="s">
        <v>146</v>
      </c>
      <c r="N18" s="151" t="s">
        <v>147</v>
      </c>
      <c r="O18" s="162" t="s">
        <v>148</v>
      </c>
      <c r="P18" s="152" t="s">
        <v>149</v>
      </c>
      <c r="Q18" s="152" t="s">
        <v>150</v>
      </c>
      <c r="R18" s="152" t="s">
        <v>151</v>
      </c>
      <c r="S18" s="164">
        <v>1</v>
      </c>
      <c r="T18" s="154" t="s">
        <v>126</v>
      </c>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row>
    <row r="19" spans="1:193" s="7" customFormat="1" ht="18.75" x14ac:dyDescent="0.3">
      <c r="A19" s="6"/>
      <c r="B19" s="155" t="s">
        <v>97</v>
      </c>
      <c r="C19" s="156">
        <f>COUNTIF('5.Simulation-fixed values'!$M$5:$M$1004, "&lt;0.92")/1000</f>
        <v>1E-3</v>
      </c>
      <c r="D19" s="156">
        <f>COUNTIF('5.Simulation-fixed values'!$M$5:$M$1004, "&lt;0.94")/1000-C19</f>
        <v>3.4000000000000002E-2</v>
      </c>
      <c r="E19" s="156">
        <f>COUNTIF('5.Simulation-fixed values'!$M$5:$M$1004, "&lt;0.96")/1000-D19-C19</f>
        <v>0.223</v>
      </c>
      <c r="F19" s="156">
        <f>COUNTIF('5.Simulation-fixed values'!$M$5:$M$1004, "&lt;0.98")/1000-D19-E19-C19</f>
        <v>0.45299999999999996</v>
      </c>
      <c r="G19" s="156">
        <f>COUNTIF('5.Simulation-fixed values'!$M$5:$M$1004, "&lt;1")/1000-D19-E19-F19-C19</f>
        <v>0.25700000000000001</v>
      </c>
      <c r="H19" s="163">
        <f>1-D19-E19-F19-G19-C19</f>
        <v>3.2000000000000028E-2</v>
      </c>
      <c r="I19" s="157">
        <f>SUM(C19:H19)</f>
        <v>1</v>
      </c>
      <c r="J19" s="6"/>
      <c r="K19" s="161"/>
      <c r="L19" s="6"/>
      <c r="M19" s="155" t="s">
        <v>97</v>
      </c>
      <c r="N19" s="156">
        <f>COUNTIF('5.Simulation-fixed values'!$AT$5:$AT$1004, "&lt;0.92")/1000</f>
        <v>1.0999999999999999E-2</v>
      </c>
      <c r="O19" s="156">
        <f>COUNTIF('5.Simulation-fixed values'!$AT$5:$AT$1004, "&lt;0.94")/1000-N19</f>
        <v>1.9E-2</v>
      </c>
      <c r="P19" s="156">
        <f>COUNTIF('5.Simulation-fixed values'!$AT$5:$AT$1004, "&lt;0.96")/1000-O19-N19</f>
        <v>8.2000000000000003E-2</v>
      </c>
      <c r="Q19" s="156">
        <f>COUNTIF('5.Simulation-fixed values'!$AT$5:$AT$1004, "&lt;0.98")/1000-O19-P19-N19</f>
        <v>0.35999999999999993</v>
      </c>
      <c r="R19" s="156">
        <f>COUNTIF('5.Simulation-fixed values'!$AT$5:$AT$1004, "&lt;1")/1000-O19-P19-Q19-N19</f>
        <v>0.43100000000000011</v>
      </c>
      <c r="S19" s="163">
        <f>1-O19-P19-Q19-R19-N19</f>
        <v>9.7000000000000045E-2</v>
      </c>
      <c r="T19" s="157">
        <f>SUM(N19:S19)</f>
        <v>1</v>
      </c>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row>
    <row r="20" spans="1:193" s="7" customFormat="1" x14ac:dyDescent="0.25">
      <c r="A20" s="6"/>
      <c r="B20" s="6"/>
      <c r="C20" s="6"/>
      <c r="D20" s="6"/>
      <c r="E20" s="6"/>
      <c r="F20" s="6"/>
      <c r="G20" s="6"/>
      <c r="H20" s="6"/>
      <c r="I20" s="6"/>
      <c r="J20" s="6"/>
      <c r="K20" s="161"/>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row>
    <row r="21" spans="1:193" s="7" customFormat="1" x14ac:dyDescent="0.25">
      <c r="A21" s="6"/>
      <c r="B21" s="6"/>
      <c r="C21" s="6"/>
      <c r="D21" s="6"/>
      <c r="E21" s="6"/>
      <c r="F21" s="6"/>
      <c r="G21" s="6"/>
      <c r="H21" s="6"/>
      <c r="I21" s="6"/>
      <c r="J21" s="6"/>
      <c r="K21" s="161"/>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row>
    <row r="22" spans="1:193" s="7" customFormat="1" x14ac:dyDescent="0.25">
      <c r="A22" s="6"/>
      <c r="B22" s="6"/>
      <c r="C22" s="6"/>
      <c r="D22" s="6"/>
      <c r="E22" s="6"/>
      <c r="F22" s="6"/>
      <c r="G22" s="6"/>
      <c r="H22" s="6"/>
      <c r="I22" s="6"/>
      <c r="J22" s="6"/>
      <c r="K22" s="161"/>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row>
    <row r="23" spans="1:193" s="7" customFormat="1" x14ac:dyDescent="0.25">
      <c r="A23" s="6"/>
      <c r="B23" s="6"/>
      <c r="C23" s="6"/>
      <c r="D23" s="6"/>
      <c r="E23" s="6"/>
      <c r="F23" s="6"/>
      <c r="G23" s="6"/>
      <c r="H23" s="6"/>
      <c r="I23" s="6"/>
      <c r="J23" s="6"/>
      <c r="K23" s="161"/>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row>
    <row r="24" spans="1:193" s="7" customFormat="1" x14ac:dyDescent="0.25">
      <c r="A24" s="6"/>
      <c r="B24" s="6"/>
      <c r="C24" s="6"/>
      <c r="D24" s="6"/>
      <c r="E24" s="6"/>
      <c r="F24" s="6"/>
      <c r="G24" s="6"/>
      <c r="H24" s="6"/>
      <c r="I24" s="6"/>
      <c r="J24" s="6"/>
      <c r="K24" s="161"/>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row>
    <row r="25" spans="1:193" s="7" customFormat="1" x14ac:dyDescent="0.25">
      <c r="A25" s="6"/>
      <c r="B25" s="6"/>
      <c r="C25" s="6"/>
      <c r="D25" s="6"/>
      <c r="E25" s="6"/>
      <c r="F25" s="6"/>
      <c r="G25" s="6"/>
      <c r="H25" s="6"/>
      <c r="I25" s="6"/>
      <c r="J25" s="6"/>
      <c r="K25" s="161"/>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row>
    <row r="26" spans="1:193" s="7" customFormat="1" x14ac:dyDescent="0.25">
      <c r="A26" s="6"/>
      <c r="B26" s="6"/>
      <c r="C26" s="6"/>
      <c r="D26" s="6"/>
      <c r="E26" s="6"/>
      <c r="F26" s="6"/>
      <c r="G26" s="6"/>
      <c r="H26" s="6"/>
      <c r="I26" s="6"/>
      <c r="J26" s="6"/>
      <c r="K26" s="161"/>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row>
    <row r="27" spans="1:193" s="7" customFormat="1" x14ac:dyDescent="0.25">
      <c r="A27" s="6"/>
      <c r="B27" s="6"/>
      <c r="C27" s="6"/>
      <c r="D27" s="6"/>
      <c r="E27" s="6"/>
      <c r="F27" s="6"/>
      <c r="G27" s="6"/>
      <c r="H27" s="6"/>
      <c r="I27" s="6"/>
      <c r="J27" s="6"/>
      <c r="K27" s="161"/>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row>
    <row r="28" spans="1:193" s="7" customFormat="1" x14ac:dyDescent="0.25">
      <c r="A28" s="6"/>
      <c r="B28" s="6"/>
      <c r="C28" s="6"/>
      <c r="D28" s="6"/>
      <c r="E28" s="6"/>
      <c r="F28" s="6"/>
      <c r="G28" s="6"/>
      <c r="H28" s="6"/>
      <c r="I28" s="6"/>
      <c r="J28" s="6"/>
      <c r="K28" s="161"/>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row>
    <row r="29" spans="1:193" s="7" customFormat="1" x14ac:dyDescent="0.25">
      <c r="A29" s="6"/>
      <c r="B29" s="6"/>
      <c r="C29" s="6"/>
      <c r="D29" s="6"/>
      <c r="E29" s="6"/>
      <c r="F29" s="6"/>
      <c r="G29" s="6"/>
      <c r="H29" s="6"/>
      <c r="I29" s="6"/>
      <c r="J29" s="6"/>
      <c r="K29" s="161"/>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row>
    <row r="30" spans="1:193" s="7" customFormat="1" x14ac:dyDescent="0.25">
      <c r="A30" s="6"/>
      <c r="B30" s="6"/>
      <c r="C30" s="6"/>
      <c r="D30" s="6"/>
      <c r="E30" s="6"/>
      <c r="F30" s="6"/>
      <c r="G30" s="6"/>
      <c r="H30" s="6"/>
      <c r="I30" s="6"/>
      <c r="J30" s="6"/>
      <c r="K30" s="161"/>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row>
    <row r="31" spans="1:193" s="7" customFormat="1" x14ac:dyDescent="0.25">
      <c r="A31" s="6"/>
      <c r="B31" s="6"/>
      <c r="C31" s="6"/>
      <c r="D31" s="6"/>
      <c r="E31" s="6"/>
      <c r="F31" s="6"/>
      <c r="G31" s="6"/>
      <c r="H31" s="6"/>
      <c r="I31" s="6"/>
      <c r="J31" s="6"/>
      <c r="K31" s="161"/>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row>
    <row r="32" spans="1:193" s="7" customFormat="1" x14ac:dyDescent="0.25">
      <c r="A32" s="6"/>
      <c r="B32" s="6"/>
      <c r="C32" s="6"/>
      <c r="D32" s="6"/>
      <c r="E32" s="6"/>
      <c r="F32" s="6"/>
      <c r="G32" s="6"/>
      <c r="H32" s="6"/>
      <c r="I32" s="6"/>
      <c r="J32" s="6"/>
      <c r="K32" s="161"/>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row>
    <row r="33" spans="1:193" s="7" customFormat="1" x14ac:dyDescent="0.25">
      <c r="A33" s="6"/>
      <c r="B33" s="6"/>
      <c r="C33" s="6"/>
      <c r="D33" s="6"/>
      <c r="E33" s="6"/>
      <c r="F33" s="6"/>
      <c r="G33" s="6"/>
      <c r="H33" s="6"/>
      <c r="I33" s="6"/>
      <c r="J33" s="6"/>
      <c r="K33" s="161"/>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row>
    <row r="34" spans="1:193" s="7" customFormat="1" x14ac:dyDescent="0.25">
      <c r="A34" s="6"/>
      <c r="B34" s="6"/>
      <c r="C34" s="6"/>
      <c r="D34" s="6"/>
      <c r="E34" s="6"/>
      <c r="F34" s="6"/>
      <c r="G34" s="6"/>
      <c r="H34" s="6"/>
      <c r="I34" s="6"/>
      <c r="J34" s="6"/>
      <c r="K34" s="161"/>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row>
    <row r="35" spans="1:193" s="7" customFormat="1" x14ac:dyDescent="0.25">
      <c r="A35" s="6"/>
      <c r="B35" s="6"/>
      <c r="C35" s="6"/>
      <c r="D35" s="6"/>
      <c r="E35" s="6"/>
      <c r="F35" s="6"/>
      <c r="G35" s="6"/>
      <c r="H35" s="6"/>
      <c r="I35" s="6"/>
      <c r="J35" s="6"/>
      <c r="K35" s="161"/>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row>
    <row r="36" spans="1:193" s="7" customFormat="1" x14ac:dyDescent="0.25">
      <c r="A36" s="6"/>
      <c r="B36" s="6"/>
      <c r="C36" s="6"/>
      <c r="D36" s="6"/>
      <c r="E36" s="6"/>
      <c r="F36" s="6"/>
      <c r="G36" s="6"/>
      <c r="H36" s="6"/>
      <c r="I36" s="6"/>
      <c r="J36" s="6"/>
      <c r="K36" s="161"/>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row>
    <row r="37" spans="1:193" s="7" customFormat="1" x14ac:dyDescent="0.25">
      <c r="A37" s="6"/>
      <c r="B37" s="6"/>
      <c r="C37" s="6"/>
      <c r="D37" s="6"/>
      <c r="E37" s="6"/>
      <c r="F37" s="6"/>
      <c r="G37" s="6"/>
      <c r="H37" s="6"/>
      <c r="I37" s="6"/>
      <c r="J37" s="6"/>
      <c r="K37" s="161"/>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row>
    <row r="38" spans="1:193" s="7" customFormat="1" x14ac:dyDescent="0.25">
      <c r="A38" s="6"/>
      <c r="B38" s="6"/>
      <c r="C38" s="6"/>
      <c r="D38" s="6"/>
      <c r="E38" s="6"/>
      <c r="F38" s="6"/>
      <c r="G38" s="6"/>
      <c r="H38" s="6"/>
      <c r="I38" s="6"/>
      <c r="J38" s="6"/>
      <c r="K38" s="161"/>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row>
    <row r="39" spans="1:193" s="7" customFormat="1" x14ac:dyDescent="0.25">
      <c r="A39" s="6"/>
      <c r="B39" s="6"/>
      <c r="C39" s="6"/>
      <c r="D39" s="6"/>
      <c r="E39" s="6"/>
      <c r="F39" s="6"/>
      <c r="G39" s="6"/>
      <c r="H39" s="6"/>
      <c r="I39" s="6"/>
      <c r="J39" s="6"/>
      <c r="K39" s="161"/>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row>
    <row r="40" spans="1:193" s="7" customFormat="1" x14ac:dyDescent="0.25">
      <c r="A40" s="6"/>
      <c r="B40" s="6"/>
      <c r="C40" s="6"/>
      <c r="D40" s="6"/>
      <c r="E40" s="6"/>
      <c r="F40" s="6"/>
      <c r="G40" s="6"/>
      <c r="H40" s="6"/>
      <c r="I40" s="6"/>
      <c r="J40" s="6"/>
      <c r="K40" s="161"/>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row>
    <row r="41" spans="1:193" s="7" customFormat="1" x14ac:dyDescent="0.25">
      <c r="A41" s="6"/>
      <c r="B41" s="6"/>
      <c r="C41" s="6"/>
      <c r="D41" s="6"/>
      <c r="E41" s="6"/>
      <c r="F41" s="6"/>
      <c r="G41" s="6"/>
      <c r="H41" s="6"/>
      <c r="I41" s="6"/>
      <c r="J41" s="6"/>
      <c r="K41" s="161"/>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row>
    <row r="42" spans="1:193" s="7" customFormat="1" x14ac:dyDescent="0.25">
      <c r="A42" s="6"/>
      <c r="B42" s="6"/>
      <c r="C42" s="6"/>
      <c r="D42" s="6"/>
      <c r="E42" s="6"/>
      <c r="F42" s="6"/>
      <c r="G42" s="6"/>
      <c r="H42" s="6"/>
      <c r="I42" s="6"/>
      <c r="J42" s="6"/>
      <c r="K42" s="161"/>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row>
    <row r="43" spans="1:193" s="7" customFormat="1" x14ac:dyDescent="0.25">
      <c r="A43" s="6"/>
      <c r="B43" s="6"/>
      <c r="C43" s="6"/>
      <c r="D43" s="6"/>
      <c r="E43" s="6"/>
      <c r="F43" s="6"/>
      <c r="G43" s="6"/>
      <c r="H43" s="6"/>
      <c r="I43" s="6"/>
      <c r="J43" s="6"/>
      <c r="K43" s="161"/>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row>
    <row r="44" spans="1:193" s="7" customFormat="1" x14ac:dyDescent="0.25">
      <c r="A44" s="6"/>
      <c r="B44" s="6"/>
      <c r="C44" s="6"/>
      <c r="D44" s="6"/>
      <c r="E44" s="6"/>
      <c r="F44" s="6"/>
      <c r="G44" s="6"/>
      <c r="H44" s="6"/>
      <c r="I44" s="6"/>
      <c r="J44" s="6"/>
      <c r="K44" s="161"/>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row>
    <row r="45" spans="1:193" s="7" customFormat="1" x14ac:dyDescent="0.25">
      <c r="A45" s="6"/>
      <c r="B45" s="6"/>
      <c r="C45" s="6"/>
      <c r="D45" s="6"/>
      <c r="E45" s="6"/>
      <c r="F45" s="6"/>
      <c r="G45" s="6"/>
      <c r="H45" s="6"/>
      <c r="I45" s="6"/>
      <c r="J45" s="6"/>
      <c r="K45" s="161"/>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row>
    <row r="46" spans="1:193" s="7" customFormat="1" x14ac:dyDescent="0.25">
      <c r="A46" s="6"/>
      <c r="B46" s="6"/>
      <c r="C46" s="6"/>
      <c r="D46" s="6"/>
      <c r="E46" s="6"/>
      <c r="F46" s="6"/>
      <c r="G46" s="6"/>
      <c r="H46" s="6"/>
      <c r="I46" s="6"/>
      <c r="J46" s="6"/>
      <c r="K46" s="161"/>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row>
    <row r="47" spans="1:193" s="7" customFormat="1" x14ac:dyDescent="0.25">
      <c r="A47" s="6"/>
      <c r="B47" s="6"/>
      <c r="C47" s="6"/>
      <c r="D47" s="6"/>
      <c r="E47" s="6"/>
      <c r="F47" s="6"/>
      <c r="G47" s="6"/>
      <c r="H47" s="6"/>
      <c r="I47" s="6"/>
      <c r="J47" s="6"/>
      <c r="K47" s="161"/>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row>
    <row r="48" spans="1:193" s="7" customFormat="1" x14ac:dyDescent="0.25">
      <c r="A48" s="6"/>
      <c r="B48" s="6"/>
      <c r="C48" s="6"/>
      <c r="D48" s="6"/>
      <c r="E48" s="6"/>
      <c r="F48" s="6"/>
      <c r="G48" s="6"/>
      <c r="H48" s="6"/>
      <c r="I48" s="6"/>
      <c r="J48" s="6"/>
      <c r="K48" s="161"/>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row>
    <row r="49" spans="1:193" s="7" customFormat="1" x14ac:dyDescent="0.25">
      <c r="A49" s="6"/>
      <c r="B49" s="6"/>
      <c r="C49" s="6"/>
      <c r="D49" s="6"/>
      <c r="E49" s="6"/>
      <c r="F49" s="6"/>
      <c r="G49" s="6"/>
      <c r="H49" s="6"/>
      <c r="I49" s="6"/>
      <c r="J49" s="6"/>
      <c r="K49" s="161"/>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row>
    <row r="50" spans="1:193" s="7" customFormat="1" x14ac:dyDescent="0.25">
      <c r="A50" s="6"/>
      <c r="B50" s="6"/>
      <c r="C50" s="6"/>
      <c r="D50" s="6"/>
      <c r="E50" s="6"/>
      <c r="F50" s="6"/>
      <c r="G50" s="6"/>
      <c r="H50" s="6"/>
      <c r="I50" s="6"/>
      <c r="J50" s="6"/>
      <c r="K50" s="161"/>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row>
    <row r="51" spans="1:193" s="7" customFormat="1" x14ac:dyDescent="0.25">
      <c r="A51" s="6"/>
      <c r="B51" s="6"/>
      <c r="C51" s="6"/>
      <c r="D51" s="6"/>
      <c r="E51" s="6"/>
      <c r="F51" s="6"/>
      <c r="G51" s="6"/>
      <c r="H51" s="6"/>
      <c r="I51" s="6"/>
      <c r="J51" s="6"/>
      <c r="K51" s="161"/>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row>
    <row r="52" spans="1:193" s="7" customFormat="1" x14ac:dyDescent="0.25">
      <c r="A52" s="6"/>
      <c r="B52" s="6"/>
      <c r="C52" s="6"/>
      <c r="D52" s="6"/>
      <c r="E52" s="6"/>
      <c r="F52" s="6"/>
      <c r="G52" s="6"/>
      <c r="H52" s="6"/>
      <c r="I52" s="6"/>
      <c r="J52" s="6"/>
      <c r="K52" s="161"/>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row>
    <row r="53" spans="1:193" s="7" customFormat="1" x14ac:dyDescent="0.25">
      <c r="A53" s="6"/>
      <c r="B53" s="6"/>
      <c r="C53" s="6"/>
      <c r="D53" s="6"/>
      <c r="E53" s="6"/>
      <c r="F53" s="6"/>
      <c r="G53" s="6"/>
      <c r="H53" s="6"/>
      <c r="I53" s="6"/>
      <c r="J53" s="6"/>
      <c r="K53" s="161"/>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row>
    <row r="54" spans="1:193" s="7" customFormat="1" x14ac:dyDescent="0.25">
      <c r="A54" s="6"/>
      <c r="B54" s="6"/>
      <c r="C54" s="6"/>
      <c r="D54" s="6"/>
      <c r="E54" s="6"/>
      <c r="F54" s="6"/>
      <c r="G54" s="6"/>
      <c r="H54" s="6"/>
      <c r="I54" s="6"/>
      <c r="J54" s="6"/>
      <c r="K54" s="161"/>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row>
    <row r="55" spans="1:193" s="7" customFormat="1" x14ac:dyDescent="0.25">
      <c r="A55" s="6"/>
      <c r="B55" s="6"/>
      <c r="C55" s="6"/>
      <c r="D55" s="6"/>
      <c r="E55" s="6"/>
      <c r="F55" s="6"/>
      <c r="G55" s="6"/>
      <c r="H55" s="6"/>
      <c r="I55" s="6"/>
      <c r="J55" s="6"/>
      <c r="K55" s="161"/>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row>
    <row r="56" spans="1:193" s="7" customFormat="1" x14ac:dyDescent="0.25">
      <c r="A56" s="6"/>
      <c r="B56" s="6"/>
      <c r="C56" s="6"/>
      <c r="D56" s="6"/>
      <c r="E56" s="6"/>
      <c r="F56" s="6"/>
      <c r="G56" s="6"/>
      <c r="H56" s="6"/>
      <c r="I56" s="6"/>
      <c r="J56" s="6"/>
      <c r="K56" s="161"/>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row>
    <row r="57" spans="1:193" s="7" customFormat="1" x14ac:dyDescent="0.25">
      <c r="A57" s="6"/>
      <c r="B57" s="6"/>
      <c r="C57" s="6"/>
      <c r="D57" s="6"/>
      <c r="E57" s="6"/>
      <c r="F57" s="6"/>
      <c r="G57" s="6"/>
      <c r="H57" s="6"/>
      <c r="I57" s="6"/>
      <c r="J57" s="6"/>
      <c r="K57" s="161"/>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row>
    <row r="58" spans="1:193" s="7" customFormat="1" x14ac:dyDescent="0.25">
      <c r="A58" s="6"/>
      <c r="B58" s="6"/>
      <c r="C58" s="6"/>
      <c r="D58" s="6"/>
      <c r="E58" s="6"/>
      <c r="F58" s="6"/>
      <c r="G58" s="6"/>
      <c r="H58" s="6"/>
      <c r="I58" s="6"/>
      <c r="J58" s="6"/>
      <c r="K58" s="161"/>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row>
    <row r="59" spans="1:193" s="7" customFormat="1" x14ac:dyDescent="0.25">
      <c r="A59" s="6"/>
      <c r="B59" s="6"/>
      <c r="C59" s="6"/>
      <c r="D59" s="6"/>
      <c r="E59" s="6"/>
      <c r="F59" s="6"/>
      <c r="G59" s="6"/>
      <c r="H59" s="6"/>
      <c r="I59" s="6"/>
      <c r="J59" s="6"/>
      <c r="K59" s="161"/>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row>
    <row r="60" spans="1:193" s="7" customFormat="1" x14ac:dyDescent="0.25">
      <c r="A60" s="6"/>
      <c r="B60" s="6"/>
      <c r="C60" s="6"/>
      <c r="D60" s="6"/>
      <c r="E60" s="6"/>
      <c r="F60" s="6"/>
      <c r="G60" s="6"/>
      <c r="H60" s="6"/>
      <c r="I60" s="6"/>
      <c r="J60" s="6"/>
      <c r="K60" s="161"/>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row>
    <row r="61" spans="1:193" s="7" customFormat="1" x14ac:dyDescent="0.25">
      <c r="A61" s="6"/>
      <c r="B61" s="6"/>
      <c r="C61" s="6"/>
      <c r="D61" s="6"/>
      <c r="E61" s="6"/>
      <c r="F61" s="6"/>
      <c r="G61" s="6"/>
      <c r="H61" s="6"/>
      <c r="I61" s="6"/>
      <c r="J61" s="6"/>
      <c r="K61" s="161"/>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row>
    <row r="62" spans="1:193" s="7" customFormat="1" x14ac:dyDescent="0.25">
      <c r="A62" s="6"/>
      <c r="B62" s="6"/>
      <c r="C62" s="6"/>
      <c r="D62" s="6"/>
      <c r="E62" s="6"/>
      <c r="F62" s="6"/>
      <c r="G62" s="6"/>
      <c r="H62" s="6"/>
      <c r="I62" s="6"/>
      <c r="J62" s="6"/>
      <c r="K62" s="161"/>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row>
    <row r="63" spans="1:193" s="7" customFormat="1" x14ac:dyDescent="0.25">
      <c r="A63" s="6"/>
      <c r="B63" s="6"/>
      <c r="C63" s="6"/>
      <c r="D63" s="6"/>
      <c r="E63" s="6"/>
      <c r="F63" s="6"/>
      <c r="G63" s="6"/>
      <c r="H63" s="6"/>
      <c r="I63" s="6"/>
      <c r="J63" s="6"/>
      <c r="K63" s="161"/>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row>
    <row r="64" spans="1:193" s="7" customForma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row>
    <row r="65" spans="1:193" s="7" customForma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row>
    <row r="66" spans="1:193" s="7" customForma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row>
    <row r="67" spans="1:193" s="7" customForma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row>
    <row r="68" spans="1:193" s="7" customForma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row>
    <row r="69" spans="1:193" s="7" customForma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row>
    <row r="70" spans="1:193" s="7" customForma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row>
    <row r="71" spans="1:193" s="7" customForma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row>
    <row r="72" spans="1:193" s="7" customForma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row>
    <row r="73" spans="1:193" s="7" customForma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row>
    <row r="74" spans="1:193" s="7" customForma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row>
    <row r="75" spans="1:193" s="7" customForma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row>
    <row r="76" spans="1:193" s="7" customForma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row>
    <row r="77" spans="1:193" s="7" customForma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row>
    <row r="78" spans="1:193" s="7" customForma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row>
    <row r="79" spans="1:193" s="7" customForma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row>
    <row r="80" spans="1:193" s="7" customForma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row>
    <row r="81" spans="1:193" s="7" customForma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row>
    <row r="82" spans="1:193" s="7" customForma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row>
    <row r="83" spans="1:193" s="7" customForma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row>
    <row r="84" spans="1:193" s="7" customForma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row>
    <row r="85" spans="1:193" s="7" customForma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row>
    <row r="86" spans="1:193" s="7" customForma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row>
    <row r="87" spans="1:193" s="7" customForma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row>
    <row r="88" spans="1:193" s="7" customForma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row>
    <row r="89" spans="1:193" s="7" customForma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row>
    <row r="90" spans="1:193" s="7" customForma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row>
    <row r="91" spans="1:193" s="7" customForma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c r="FK91" s="6"/>
      <c r="FL91" s="6"/>
      <c r="FM91" s="6"/>
      <c r="FN91" s="6"/>
      <c r="FO91" s="6"/>
      <c r="FP91" s="6"/>
      <c r="FQ91" s="6"/>
      <c r="FR91" s="6"/>
      <c r="FS91" s="6"/>
      <c r="FT91" s="6"/>
      <c r="FU91" s="6"/>
      <c r="FV91" s="6"/>
      <c r="FW91" s="6"/>
      <c r="FX91" s="6"/>
      <c r="FY91" s="6"/>
      <c r="FZ91" s="6"/>
      <c r="GA91" s="6"/>
      <c r="GB91" s="6"/>
      <c r="GC91" s="6"/>
      <c r="GD91" s="6"/>
      <c r="GE91" s="6"/>
      <c r="GF91" s="6"/>
      <c r="GG91" s="6"/>
      <c r="GH91" s="6"/>
      <c r="GI91" s="6"/>
      <c r="GJ91" s="6"/>
      <c r="GK91" s="6"/>
    </row>
    <row r="92" spans="1:193" s="7" customForma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row>
    <row r="93" spans="1:193" s="7" customForma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row>
    <row r="94" spans="1:193" s="7" customForma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row>
    <row r="95" spans="1:193" s="7" customForma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row>
    <row r="96" spans="1:193" s="7" customForma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row>
    <row r="97" spans="1:193" s="7" customForma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row>
    <row r="98" spans="1:193" s="7" customForma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row>
    <row r="99" spans="1:193" s="7" customForma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row>
    <row r="100" spans="1:193" s="7" customForma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row>
    <row r="101" spans="1:193" s="7" customForma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row>
    <row r="102" spans="1:193" s="7" customForma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row>
    <row r="103" spans="1:193" s="7" customForma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row>
    <row r="104" spans="1:193" s="7" customForma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row>
    <row r="105" spans="1:193" s="7" customForma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row>
    <row r="106" spans="1:193" s="7" customForma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row>
    <row r="107" spans="1:193" s="7" customForma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row>
    <row r="108" spans="1:193" s="7" customForma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row>
    <row r="109" spans="1:193" s="7" customForma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row>
    <row r="110" spans="1:193" s="7" customForma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row>
    <row r="111" spans="1:193" s="7" customForma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row>
    <row r="112" spans="1:193" s="7" customForma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row>
    <row r="113" spans="1:193" s="7" customForma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row>
    <row r="114" spans="1:193" s="7" customForma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row>
    <row r="115" spans="1:193" s="7" customForma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row>
    <row r="116" spans="1:193" s="7" customForma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row>
    <row r="117" spans="1:193" s="7" customForma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row>
    <row r="118" spans="1:193" s="7" customForma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row>
    <row r="119" spans="1:193" s="7" customForma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row>
    <row r="120" spans="1:193" s="7" customForma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row>
    <row r="121" spans="1:193" s="7" customForma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row>
    <row r="122" spans="1:193" s="7" customForma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row>
    <row r="123" spans="1:193" s="7" customForma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row>
    <row r="124" spans="1:193" s="7" customForma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row>
    <row r="125" spans="1:193" s="7" customForma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row>
    <row r="126" spans="1:193" s="7" customForma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row>
    <row r="127" spans="1:193" s="7" customForma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row>
    <row r="128" spans="1:193" s="7" customForma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row>
    <row r="129" spans="1:193" s="7" customForma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row>
    <row r="130" spans="1:193" s="7" customForma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row>
    <row r="131" spans="1:193" s="7" customForma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row>
    <row r="132" spans="1:193" s="7" customForma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row>
    <row r="133" spans="1:193" s="7" customForma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row>
    <row r="134" spans="1:193" s="7" customForma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row>
    <row r="135" spans="1:193" s="7" customForma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row>
    <row r="136" spans="1:193" s="7" customForma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row>
    <row r="137" spans="1:193" s="7" customForma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row>
    <row r="138" spans="1:193" s="7" customForma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row>
    <row r="139" spans="1:193" s="7" customForma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row>
    <row r="140" spans="1:193" s="7" customForma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row>
    <row r="141" spans="1:193" s="7" customForma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row>
    <row r="142" spans="1:193" s="7" customForma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row>
    <row r="143" spans="1:193" s="7" customForma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row>
    <row r="144" spans="1:193" s="7" customForma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row>
    <row r="145" spans="1:193" s="7" customForma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row>
    <row r="146" spans="1:193" s="7" customForma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row>
    <row r="147" spans="1:193" s="7" customForma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row>
    <row r="148" spans="1:193" s="7" customForma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row>
    <row r="149" spans="1:193" s="7" customForma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row>
    <row r="150" spans="1:193" s="7" customForma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row>
    <row r="151" spans="1:193" s="7" customForma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row>
    <row r="152" spans="1:193" s="7" customForma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row>
    <row r="153" spans="1:193" s="7" customForma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row>
    <row r="154" spans="1:193" s="7" customForma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row>
    <row r="155" spans="1:193" s="7" customForma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row>
    <row r="156" spans="1:193" s="7" customForma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c r="GJ156" s="6"/>
      <c r="GK156" s="6"/>
    </row>
    <row r="157" spans="1:193" s="7" customForma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row>
    <row r="158" spans="1:193" s="7" customForma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row>
    <row r="159" spans="1:193" s="7" customForma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row>
    <row r="160" spans="1:193" s="7" customForma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row>
    <row r="161" spans="1:193" s="7" customForma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row>
    <row r="162" spans="1:193" s="7" customForma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row>
    <row r="163" spans="1:193" s="7" customForma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row>
    <row r="164" spans="1:193" s="7" customForma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row>
    <row r="165" spans="1:193" s="7" customForma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c r="GJ165" s="6"/>
      <c r="GK165" s="6"/>
    </row>
    <row r="166" spans="1:193" s="7" customForma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row>
    <row r="167" spans="1:193" s="7" customForma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row>
    <row r="168" spans="1:193" s="7" customForma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row>
    <row r="169" spans="1:193" s="7" customForma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row>
    <row r="170" spans="1:193" s="7" customForma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row>
    <row r="171" spans="1:193" s="7" customForma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row>
    <row r="172" spans="1:193" s="7" customForma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c r="GJ172" s="6"/>
      <c r="GK172" s="6"/>
    </row>
    <row r="173" spans="1:193" s="7" customForma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row>
    <row r="174" spans="1:193" s="7" customForma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row>
    <row r="175" spans="1:193" s="7" customForma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row>
    <row r="176" spans="1:193" s="7" customForma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c r="GJ176" s="6"/>
      <c r="GK176" s="6"/>
    </row>
    <row r="177" spans="1:193" s="7" customForma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row>
    <row r="178" spans="1:193" s="7" customForma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row>
    <row r="179" spans="1:193" s="7" customForma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row>
    <row r="180" spans="1:193" s="7" customForma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row>
    <row r="181" spans="1:193" s="7" customForma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row>
    <row r="182" spans="1:193" s="7" customForma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row>
    <row r="183" spans="1:193" s="7" customForma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row>
    <row r="184" spans="1:193" s="7" customForma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row>
    <row r="185" spans="1:193" s="7" customForma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row>
    <row r="186" spans="1:193" s="7" customForma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row>
    <row r="187" spans="1:193" s="7" customForma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row>
    <row r="188" spans="1:193" s="7" customForma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row>
    <row r="189" spans="1:193" s="7" customForma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row>
    <row r="190" spans="1:193" s="7" customForma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row>
    <row r="191" spans="1:193" s="7" customForma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row>
    <row r="192" spans="1:193" s="7" customForma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row>
    <row r="193" spans="1:193" s="7" customForma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row>
    <row r="194" spans="1:193" s="7" customForma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row>
    <row r="195" spans="1:193" s="7" customForma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row>
    <row r="196" spans="1:193" s="7" customForma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row>
    <row r="197" spans="1:193" s="7" customForma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row>
    <row r="198" spans="1:193" s="7" customForma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row>
    <row r="199" spans="1:193" s="7" customForma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c r="GJ199" s="6"/>
      <c r="GK199" s="6"/>
    </row>
    <row r="200" spans="1:193" s="7" customForma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c r="GJ200" s="6"/>
      <c r="GK200" s="6"/>
    </row>
    <row r="201" spans="1:193" s="7" customForma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c r="GJ201" s="6"/>
      <c r="GK201" s="6"/>
    </row>
    <row r="202" spans="1:193" s="7" customForma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row>
    <row r="203" spans="1:193" s="7" customForma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row>
    <row r="204" spans="1:193" s="7" customForma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row>
    <row r="205" spans="1:193" s="7" customForma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row>
    <row r="206" spans="1:193" s="7" customForma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c r="GG206" s="6"/>
      <c r="GH206" s="6"/>
      <c r="GI206" s="6"/>
      <c r="GJ206" s="6"/>
      <c r="GK206" s="6"/>
    </row>
    <row r="207" spans="1:193" s="7" customForma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row>
    <row r="208" spans="1:193" s="7" customForma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row>
    <row r="209" spans="1:193" s="7" customForma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row>
    <row r="210" spans="1:193" s="7" customForma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row>
    <row r="211" spans="1:193" s="7" customForma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row>
    <row r="212" spans="1:193" s="7" customForma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row>
    <row r="213" spans="1:193" s="7" customForma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row>
    <row r="214" spans="1:193" s="7" customForma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row>
    <row r="215" spans="1:193" s="7" customForma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row>
    <row r="216" spans="1:193" s="7" customForma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row>
    <row r="217" spans="1:193" s="7" customForma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row>
    <row r="218" spans="1:193" s="7" customForma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row>
    <row r="219" spans="1:193" s="7" customForma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row>
    <row r="220" spans="1:193" s="7" customForma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row>
    <row r="221" spans="1:193" s="7" customForma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row>
    <row r="222" spans="1:193" s="7" customForma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row>
    <row r="223" spans="1:193" s="7" customForma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row>
    <row r="224" spans="1:193" s="7" customForma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row>
    <row r="225" spans="1:193" s="7" customForma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row>
    <row r="226" spans="1:193" s="7" customForma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row>
    <row r="227" spans="1:193" s="7" customForma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row>
    <row r="228" spans="1:193" s="7" customForma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row>
    <row r="229" spans="1:193" s="7" customForma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row>
    <row r="230" spans="1:193" s="7" customForma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row>
    <row r="231" spans="1:193" s="7" customForma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row>
    <row r="232" spans="1:193" s="7" customForma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row>
    <row r="233" spans="1:193" s="7" customForma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row>
    <row r="234" spans="1:193" s="7" customForma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row>
    <row r="235" spans="1:193" s="7" customForma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row>
    <row r="236" spans="1:193" s="7" customForma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row>
    <row r="237" spans="1:193" s="7" customForma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row>
    <row r="238" spans="1:193" s="7" customForma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row>
    <row r="239" spans="1:193" s="7" customForma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row>
    <row r="240" spans="1:193" s="7" customForma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row>
    <row r="241" spans="1:193" s="7" customForma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row>
    <row r="242" spans="1:193" s="7" customForma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row>
    <row r="243" spans="1:193" s="7" customForma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row>
    <row r="244" spans="1:193" s="7" customForma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row>
    <row r="245" spans="1:193" s="7" customForma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row>
    <row r="246" spans="1:193" s="7" customForma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row>
    <row r="247" spans="1:193" s="7" customForma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row>
    <row r="248" spans="1:193" s="7" customForma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row>
    <row r="249" spans="1:193" s="7" customForma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row>
    <row r="250" spans="1:193" s="7" customForma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row>
    <row r="251" spans="1:193" s="7" customForma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row>
    <row r="252" spans="1:193" s="7" customForma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row>
    <row r="253" spans="1:193" s="7" customForma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row>
    <row r="254" spans="1:193" s="7" customForma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row>
    <row r="255" spans="1:193" s="7" customForma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row>
    <row r="256" spans="1:193" s="7" customForma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row>
    <row r="257" spans="1:193" s="7" customForma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c r="FP257" s="6"/>
      <c r="FQ257" s="6"/>
      <c r="FR257" s="6"/>
      <c r="FS257" s="6"/>
      <c r="FT257" s="6"/>
      <c r="FU257" s="6"/>
      <c r="FV257" s="6"/>
      <c r="FW257" s="6"/>
      <c r="FX257" s="6"/>
      <c r="FY257" s="6"/>
      <c r="FZ257" s="6"/>
      <c r="GA257" s="6"/>
      <c r="GB257" s="6"/>
      <c r="GC257" s="6"/>
      <c r="GD257" s="6"/>
      <c r="GE257" s="6"/>
      <c r="GF257" s="6"/>
      <c r="GG257" s="6"/>
      <c r="GH257" s="6"/>
      <c r="GI257" s="6"/>
      <c r="GJ257" s="6"/>
      <c r="GK257" s="6"/>
    </row>
    <row r="258" spans="1:193" s="7" customForma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row>
    <row r="259" spans="1:193" s="7" customForma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row>
    <row r="260" spans="1:193" s="7" customForma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row>
    <row r="261" spans="1:193" s="7" customForma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row>
    <row r="262" spans="1:193" s="7" customForma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row>
    <row r="263" spans="1:193" s="7" customForma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c r="FP263" s="6"/>
      <c r="FQ263" s="6"/>
      <c r="FR263" s="6"/>
      <c r="FS263" s="6"/>
      <c r="FT263" s="6"/>
      <c r="FU263" s="6"/>
      <c r="FV263" s="6"/>
      <c r="FW263" s="6"/>
      <c r="FX263" s="6"/>
      <c r="FY263" s="6"/>
      <c r="FZ263" s="6"/>
      <c r="GA263" s="6"/>
      <c r="GB263" s="6"/>
      <c r="GC263" s="6"/>
      <c r="GD263" s="6"/>
      <c r="GE263" s="6"/>
      <c r="GF263" s="6"/>
      <c r="GG263" s="6"/>
      <c r="GH263" s="6"/>
      <c r="GI263" s="6"/>
      <c r="GJ263" s="6"/>
      <c r="GK263" s="6"/>
    </row>
    <row r="264" spans="1:193" s="7" customForma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row>
    <row r="265" spans="1:193" s="7" customForma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row>
    <row r="266" spans="1:193" s="7" customForma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row>
    <row r="267" spans="1:193" s="7" customForma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row>
    <row r="268" spans="1:193" s="7" customForma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row>
    <row r="269" spans="1:193" s="7" customForma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s="6"/>
    </row>
    <row r="270" spans="1:193" s="7" customForma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row>
    <row r="271" spans="1:193" s="7" customForma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row>
    <row r="272" spans="1:193" s="7" customForma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row>
    <row r="273" spans="1:193" s="7" customForma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c r="FP273" s="6"/>
      <c r="FQ273" s="6"/>
      <c r="FR273" s="6"/>
      <c r="FS273" s="6"/>
      <c r="FT273" s="6"/>
      <c r="FU273" s="6"/>
      <c r="FV273" s="6"/>
      <c r="FW273" s="6"/>
      <c r="FX273" s="6"/>
      <c r="FY273" s="6"/>
      <c r="FZ273" s="6"/>
      <c r="GA273" s="6"/>
      <c r="GB273" s="6"/>
      <c r="GC273" s="6"/>
      <c r="GD273" s="6"/>
      <c r="GE273" s="6"/>
      <c r="GF273" s="6"/>
      <c r="GG273" s="6"/>
      <c r="GH273" s="6"/>
      <c r="GI273" s="6"/>
      <c r="GJ273" s="6"/>
      <c r="GK273" s="6"/>
    </row>
    <row r="274" spans="1:193" s="7" customForma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row>
    <row r="275" spans="1:193" s="7" customForma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c r="FP275" s="6"/>
      <c r="FQ275" s="6"/>
      <c r="FR275" s="6"/>
      <c r="FS275" s="6"/>
      <c r="FT275" s="6"/>
      <c r="FU275" s="6"/>
      <c r="FV275" s="6"/>
      <c r="FW275" s="6"/>
      <c r="FX275" s="6"/>
      <c r="FY275" s="6"/>
      <c r="FZ275" s="6"/>
      <c r="GA275" s="6"/>
      <c r="GB275" s="6"/>
      <c r="GC275" s="6"/>
      <c r="GD275" s="6"/>
      <c r="GE275" s="6"/>
      <c r="GF275" s="6"/>
      <c r="GG275" s="6"/>
      <c r="GH275" s="6"/>
      <c r="GI275" s="6"/>
      <c r="GJ275" s="6"/>
      <c r="GK275" s="6"/>
    </row>
    <row r="276" spans="1:193" s="7" customForma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row>
    <row r="277" spans="1:193" s="7" customForma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row>
    <row r="278" spans="1:193" s="7" customForma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row>
    <row r="279" spans="1:193" s="7" customForma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row>
    <row r="280" spans="1:193" s="7" customForma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row>
    <row r="281" spans="1:193" s="7" customForma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row>
    <row r="282" spans="1:193" s="7" customForma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row>
    <row r="283" spans="1:193" s="7" customForma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row>
    <row r="284" spans="1:193" s="7" customForma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row>
    <row r="285" spans="1:193" s="7" customForma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row>
    <row r="286" spans="1:193" s="7" customForma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row>
    <row r="287" spans="1:193" s="7" customForma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row>
    <row r="288" spans="1:193" s="7" customForma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row>
  </sheetData>
  <mergeCells count="7">
    <mergeCell ref="E1:Q1"/>
    <mergeCell ref="B3:H3"/>
    <mergeCell ref="B10:H10"/>
    <mergeCell ref="B16:H16"/>
    <mergeCell ref="M3:S3"/>
    <mergeCell ref="M10:S10"/>
    <mergeCell ref="M16:S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5E3EB-8269-4F04-9D35-9E62DDD5D5AF}">
  <sheetPr>
    <tabColor theme="5" tint="-0.499984740745262"/>
  </sheetPr>
  <dimension ref="B1:AP132"/>
  <sheetViews>
    <sheetView tabSelected="1" topLeftCell="A31" zoomScale="85" zoomScaleNormal="85" workbookViewId="0">
      <selection activeCell="N25" sqref="N25"/>
    </sheetView>
  </sheetViews>
  <sheetFormatPr defaultRowHeight="15" x14ac:dyDescent="0.25"/>
  <cols>
    <col min="2" max="2" width="11.28515625" bestFit="1" customWidth="1"/>
    <col min="3" max="3" width="13.85546875" bestFit="1" customWidth="1"/>
    <col min="4" max="4" width="7.140625" customWidth="1"/>
    <col min="5" max="5" width="16.7109375" customWidth="1"/>
    <col min="6" max="6" width="13.85546875" bestFit="1" customWidth="1"/>
    <col min="7" max="7" width="15.85546875" bestFit="1" customWidth="1"/>
    <col min="9" max="9" width="22.42578125" customWidth="1"/>
    <col min="10" max="10" width="12.7109375" bestFit="1" customWidth="1"/>
    <col min="11" max="11" width="2.85546875" customWidth="1"/>
    <col min="12" max="12" width="19.140625" bestFit="1" customWidth="1"/>
    <col min="13" max="13" width="12.7109375" customWidth="1"/>
    <col min="15" max="15" width="3" customWidth="1"/>
    <col min="17" max="17" width="12.140625" bestFit="1" customWidth="1"/>
    <col min="18" max="18" width="13.85546875" bestFit="1" customWidth="1"/>
    <col min="19" max="19" width="7.28515625" customWidth="1"/>
    <col min="20" max="20" width="12.28515625" bestFit="1" customWidth="1"/>
    <col min="21" max="21" width="13.85546875" bestFit="1" customWidth="1"/>
    <col min="22" max="22" width="15.85546875" bestFit="1" customWidth="1"/>
    <col min="24" max="24" width="25.28515625" customWidth="1"/>
    <col min="25" max="25" width="12.7109375" bestFit="1" customWidth="1"/>
    <col min="26" max="26" width="3" customWidth="1"/>
    <col min="27" max="27" width="19.140625" bestFit="1" customWidth="1"/>
    <col min="28" max="28" width="14.7109375" customWidth="1"/>
    <col min="30" max="30" width="3" customWidth="1"/>
    <col min="33" max="33" width="20.42578125" bestFit="1" customWidth="1"/>
    <col min="34" max="35" width="19.5703125" bestFit="1" customWidth="1"/>
    <col min="40" max="40" width="21.5703125" customWidth="1"/>
    <col min="41" max="41" width="20.28515625" bestFit="1" customWidth="1"/>
    <col min="42" max="42" width="12.140625" bestFit="1" customWidth="1"/>
  </cols>
  <sheetData>
    <row r="1" spans="2:42" ht="21" x14ac:dyDescent="0.25">
      <c r="G1" s="227" t="s">
        <v>185</v>
      </c>
      <c r="H1" s="227"/>
      <c r="I1" s="227"/>
      <c r="J1" s="227"/>
      <c r="K1" s="227"/>
      <c r="L1" s="227"/>
      <c r="M1" s="227"/>
      <c r="N1" s="227"/>
      <c r="O1" s="227"/>
      <c r="P1" s="227"/>
      <c r="Q1" s="227"/>
      <c r="R1" s="227"/>
    </row>
    <row r="2" spans="2:42" ht="21" x14ac:dyDescent="0.35">
      <c r="C2" s="165"/>
      <c r="D2" s="166"/>
      <c r="E2" s="167"/>
      <c r="F2" s="167"/>
      <c r="G2" s="228"/>
      <c r="H2" s="228"/>
      <c r="I2" s="228"/>
      <c r="J2" s="228"/>
      <c r="K2" s="228"/>
      <c r="L2" s="228"/>
      <c r="M2" s="228"/>
      <c r="N2" s="228"/>
      <c r="O2" s="228"/>
      <c r="P2" s="228"/>
      <c r="Q2" s="228"/>
      <c r="R2" s="228"/>
    </row>
    <row r="3" spans="2:42" ht="21" x14ac:dyDescent="0.35">
      <c r="D3" s="169" t="s">
        <v>179</v>
      </c>
      <c r="E3" s="170"/>
      <c r="F3" s="170"/>
      <c r="G3" s="171"/>
      <c r="H3" s="171"/>
      <c r="J3" s="168"/>
      <c r="K3" s="168"/>
      <c r="L3" s="168"/>
      <c r="M3" s="168"/>
      <c r="N3" s="168"/>
      <c r="O3" s="168"/>
      <c r="P3" s="168"/>
      <c r="Q3" s="168"/>
      <c r="R3" s="168"/>
      <c r="S3" s="169" t="s">
        <v>178</v>
      </c>
      <c r="T3" s="172"/>
      <c r="U3" s="172"/>
      <c r="V3" s="172"/>
      <c r="W3" s="172"/>
      <c r="AD3" s="168"/>
      <c r="AJ3" s="169" t="s">
        <v>190</v>
      </c>
      <c r="AK3" s="172"/>
      <c r="AL3" s="172"/>
      <c r="AM3" s="172"/>
      <c r="AN3" s="172"/>
    </row>
    <row r="4" spans="2:42" ht="21" x14ac:dyDescent="0.35">
      <c r="C4" s="165"/>
      <c r="D4" s="166"/>
      <c r="E4" s="167"/>
      <c r="F4" s="167"/>
      <c r="N4" s="168"/>
      <c r="O4" s="173"/>
      <c r="P4" s="174"/>
      <c r="AD4" s="173"/>
    </row>
    <row r="5" spans="2:42" ht="21" x14ac:dyDescent="0.35">
      <c r="N5" s="168"/>
      <c r="O5" s="173"/>
      <c r="P5" s="174"/>
      <c r="AD5" s="173"/>
      <c r="AG5" s="2"/>
      <c r="AH5" s="231" t="s">
        <v>183</v>
      </c>
      <c r="AI5" s="231"/>
      <c r="AN5" s="2"/>
      <c r="AO5" s="231" t="s">
        <v>189</v>
      </c>
      <c r="AP5" s="231"/>
    </row>
    <row r="6" spans="2:42" ht="21" x14ac:dyDescent="0.35">
      <c r="N6" s="168"/>
      <c r="O6" s="173"/>
      <c r="P6" s="174"/>
      <c r="AD6" s="173"/>
      <c r="AG6" s="2"/>
      <c r="AH6" s="231"/>
      <c r="AI6" s="231"/>
      <c r="AN6" s="2"/>
      <c r="AO6" s="231"/>
      <c r="AP6" s="231"/>
    </row>
    <row r="7" spans="2:42" ht="21" x14ac:dyDescent="0.35">
      <c r="N7" s="168"/>
      <c r="O7" s="173"/>
      <c r="P7" s="174"/>
      <c r="AD7" s="173"/>
      <c r="AG7" s="2"/>
      <c r="AH7" s="194">
        <v>499</v>
      </c>
      <c r="AI7" s="194">
        <v>599</v>
      </c>
      <c r="AN7" s="2"/>
      <c r="AO7" s="194">
        <v>499</v>
      </c>
      <c r="AP7" s="194">
        <v>599</v>
      </c>
    </row>
    <row r="8" spans="2:42" ht="21" x14ac:dyDescent="0.35">
      <c r="N8" s="168"/>
      <c r="O8" s="173"/>
      <c r="P8" s="174"/>
      <c r="AD8" s="173"/>
      <c r="AG8" s="150" t="s">
        <v>173</v>
      </c>
      <c r="AH8" s="195">
        <f>J31</f>
        <v>151388</v>
      </c>
      <c r="AI8" s="195">
        <f>Y31</f>
        <v>176014</v>
      </c>
      <c r="AN8" s="150" t="s">
        <v>173</v>
      </c>
      <c r="AO8" s="204">
        <f>M30</f>
        <v>0.91555555555555557</v>
      </c>
      <c r="AP8" s="204">
        <f>AB30</f>
        <v>0.85777777777777775</v>
      </c>
    </row>
    <row r="9" spans="2:42" ht="21" x14ac:dyDescent="0.35">
      <c r="N9" s="168"/>
      <c r="O9" s="173"/>
      <c r="P9" s="174"/>
      <c r="AD9" s="173"/>
      <c r="AG9" s="150" t="s">
        <v>180</v>
      </c>
      <c r="AH9" s="195">
        <f>QUARTILE('5.Simulation-fixed values'!J5:J1004,1)</f>
        <v>157069</v>
      </c>
      <c r="AI9" s="195">
        <f>QUARTILE('5.Simulation-fixed values'!AQ5:AQ1004,1)</f>
        <v>202164</v>
      </c>
      <c r="AN9" s="150" t="s">
        <v>180</v>
      </c>
      <c r="AO9" s="204">
        <f>QUARTILE('5.Simulation-fixed values'!M5:M1004,1)</f>
        <v>0.95777777777777773</v>
      </c>
      <c r="AP9" s="204">
        <f>QUARTILE('5.Simulation-fixed values'!AT5:AT1004,1)</f>
        <v>0.96888888888888891</v>
      </c>
    </row>
    <row r="10" spans="2:42" ht="21" x14ac:dyDescent="0.35">
      <c r="N10" s="168"/>
      <c r="O10" s="173"/>
      <c r="P10" s="174"/>
      <c r="AD10" s="173"/>
      <c r="AG10" s="150" t="s">
        <v>181</v>
      </c>
      <c r="AH10" s="195">
        <f>J24</f>
        <v>158564</v>
      </c>
      <c r="AI10" s="195">
        <f>Y24</f>
        <v>204159</v>
      </c>
      <c r="AN10" s="150" t="s">
        <v>181</v>
      </c>
      <c r="AO10" s="204">
        <f>M23</f>
        <v>0.96888888888888891</v>
      </c>
      <c r="AP10" s="204">
        <f>AB23</f>
        <v>0.98</v>
      </c>
    </row>
    <row r="11" spans="2:42" ht="21" x14ac:dyDescent="0.35">
      <c r="B11" s="175"/>
      <c r="C11" s="175"/>
      <c r="D11" s="175"/>
      <c r="E11" s="175"/>
      <c r="N11" s="168"/>
      <c r="O11" s="173"/>
      <c r="P11" s="174"/>
      <c r="AD11" s="173"/>
      <c r="AG11" s="150" t="s">
        <v>182</v>
      </c>
      <c r="AH11" s="195">
        <f>QUARTILE('5.Simulation-fixed values'!J7:J1006,3)</f>
        <v>160059</v>
      </c>
      <c r="AI11" s="195">
        <f>QUARTILE('5.Simulation-fixed values'!AQ7:AQ1006,3)</f>
        <v>205755</v>
      </c>
      <c r="AN11" s="150" t="s">
        <v>182</v>
      </c>
      <c r="AO11" s="204">
        <f>QUARTILE('5.Simulation-fixed values'!M5:M1004,3)</f>
        <v>0.98</v>
      </c>
      <c r="AP11" s="204">
        <f>QUARTILE('5.Simulation-fixed values'!AT7:AT1006,3)</f>
        <v>0.99111111111111116</v>
      </c>
    </row>
    <row r="12" spans="2:42" ht="21" x14ac:dyDescent="0.35">
      <c r="B12" s="175"/>
      <c r="C12" s="175"/>
      <c r="D12" s="175"/>
      <c r="E12" s="175"/>
      <c r="N12" s="168"/>
      <c r="O12" s="173"/>
      <c r="P12" s="174"/>
      <c r="AD12" s="173"/>
      <c r="AG12" s="150" t="s">
        <v>174</v>
      </c>
      <c r="AH12" s="195">
        <f>J32</f>
        <v>162750</v>
      </c>
      <c r="AI12" s="195">
        <f>Y32</f>
        <v>207750</v>
      </c>
      <c r="AN12" s="150" t="s">
        <v>174</v>
      </c>
      <c r="AO12" s="204">
        <f>M31</f>
        <v>1</v>
      </c>
      <c r="AP12" s="204">
        <f>AB31</f>
        <v>1</v>
      </c>
    </row>
    <row r="13" spans="2:42" ht="21" x14ac:dyDescent="0.35">
      <c r="B13" s="175"/>
      <c r="C13" s="175"/>
      <c r="D13" s="175"/>
      <c r="E13" s="175"/>
      <c r="N13" s="168"/>
      <c r="O13" s="173"/>
      <c r="P13" s="174"/>
      <c r="AD13" s="173"/>
      <c r="AG13" s="150" t="s">
        <v>184</v>
      </c>
      <c r="AH13" s="195">
        <f>AH11-AH9</f>
        <v>2990</v>
      </c>
      <c r="AI13" s="195">
        <f>AI11-AI9</f>
        <v>3591</v>
      </c>
      <c r="AN13" s="150" t="s">
        <v>184</v>
      </c>
      <c r="AO13" s="204">
        <f>AO11-AO9</f>
        <v>2.2222222222222254E-2</v>
      </c>
      <c r="AP13" s="204">
        <f>AP11-AP9</f>
        <v>2.2222222222222254E-2</v>
      </c>
    </row>
    <row r="14" spans="2:42" ht="21" x14ac:dyDescent="0.35">
      <c r="B14" s="175"/>
      <c r="C14" s="175"/>
      <c r="D14" s="175"/>
      <c r="E14" s="175"/>
      <c r="N14" s="168"/>
      <c r="O14" s="173"/>
      <c r="P14" s="174"/>
      <c r="AD14" s="173"/>
    </row>
    <row r="15" spans="2:42" ht="21" x14ac:dyDescent="0.35">
      <c r="E15" s="139"/>
      <c r="N15" s="168"/>
      <c r="O15" s="173"/>
      <c r="P15" s="174"/>
      <c r="AD15" s="173"/>
    </row>
    <row r="16" spans="2:42" ht="21" x14ac:dyDescent="0.35">
      <c r="E16" s="139"/>
      <c r="N16" s="168"/>
      <c r="O16" s="173"/>
      <c r="P16" s="174"/>
      <c r="AD16" s="173"/>
    </row>
    <row r="17" spans="2:30" ht="21" x14ac:dyDescent="0.35">
      <c r="E17" s="139"/>
      <c r="N17" s="168"/>
      <c r="O17" s="173"/>
      <c r="P17" s="174"/>
      <c r="AD17" s="173"/>
    </row>
    <row r="18" spans="2:30" ht="21" x14ac:dyDescent="0.35">
      <c r="E18" s="139"/>
      <c r="N18" s="168"/>
      <c r="O18" s="173"/>
      <c r="P18" s="174"/>
      <c r="AD18" s="173"/>
    </row>
    <row r="19" spans="2:30" ht="19.5" thickBot="1" x14ac:dyDescent="0.35">
      <c r="B19" s="229" t="s">
        <v>163</v>
      </c>
      <c r="C19" s="229"/>
      <c r="D19" s="2"/>
      <c r="E19" s="229" t="s">
        <v>163</v>
      </c>
      <c r="F19" s="229"/>
      <c r="G19" s="229"/>
      <c r="H19" s="2"/>
      <c r="I19" s="229" t="s">
        <v>163</v>
      </c>
      <c r="J19" s="229"/>
      <c r="K19" s="198"/>
      <c r="L19" s="229" t="s">
        <v>163</v>
      </c>
      <c r="M19" s="229"/>
      <c r="N19" s="176"/>
      <c r="O19" s="177"/>
      <c r="P19" s="178"/>
      <c r="Q19" s="229" t="s">
        <v>164</v>
      </c>
      <c r="R19" s="229"/>
      <c r="S19" s="2"/>
      <c r="T19" s="229" t="s">
        <v>164</v>
      </c>
      <c r="U19" s="229"/>
      <c r="V19" s="229"/>
      <c r="W19" s="2"/>
      <c r="X19" s="229" t="s">
        <v>164</v>
      </c>
      <c r="Y19" s="229"/>
      <c r="AA19" s="229" t="s">
        <v>164</v>
      </c>
      <c r="AB19" s="229"/>
      <c r="AD19" s="177"/>
    </row>
    <row r="20" spans="2:30" ht="21" x14ac:dyDescent="0.35">
      <c r="B20" s="179" t="s">
        <v>159</v>
      </c>
      <c r="C20" s="179" t="s">
        <v>160</v>
      </c>
      <c r="D20" s="2"/>
      <c r="E20" s="180" t="s">
        <v>177</v>
      </c>
      <c r="F20" s="181" t="s">
        <v>161</v>
      </c>
      <c r="G20" s="181" t="s">
        <v>162</v>
      </c>
      <c r="H20" s="2"/>
      <c r="I20" s="232" t="s">
        <v>67</v>
      </c>
      <c r="J20" s="232"/>
      <c r="K20" s="197"/>
      <c r="L20" s="232" t="s">
        <v>64</v>
      </c>
      <c r="M20" s="232"/>
      <c r="N20" s="182"/>
      <c r="O20" s="177"/>
      <c r="P20" s="178"/>
      <c r="Q20" s="179" t="s">
        <v>159</v>
      </c>
      <c r="R20" s="179" t="s">
        <v>160</v>
      </c>
      <c r="S20" s="2"/>
      <c r="T20" s="180" t="s">
        <v>177</v>
      </c>
      <c r="U20" s="181" t="s">
        <v>161</v>
      </c>
      <c r="V20" s="181" t="s">
        <v>162</v>
      </c>
      <c r="W20" s="2"/>
      <c r="X20" s="191" t="s">
        <v>67</v>
      </c>
      <c r="Y20" s="191"/>
      <c r="AA20" s="232" t="s">
        <v>64</v>
      </c>
      <c r="AB20" s="232"/>
      <c r="AD20" s="177"/>
    </row>
    <row r="21" spans="2:30" ht="21" x14ac:dyDescent="0.35">
      <c r="B21" s="183">
        <v>150000</v>
      </c>
      <c r="C21" s="183" cm="1">
        <f t="array" ref="C21:C35">FREQUENCY('5.Simulation-fixed values'!J5:J1004,'7. Output Summary'!B21:B34)</f>
        <v>0</v>
      </c>
      <c r="D21" s="2"/>
      <c r="E21" s="184">
        <f>B21/10000</f>
        <v>15</v>
      </c>
      <c r="F21" s="183">
        <f>C21</f>
        <v>0</v>
      </c>
      <c r="G21" s="185">
        <f>F21/1000</f>
        <v>0</v>
      </c>
      <c r="H21" s="2"/>
      <c r="I21" s="103"/>
      <c r="J21" s="103"/>
      <c r="L21" s="103" t="s">
        <v>79</v>
      </c>
      <c r="M21" s="200">
        <v>0.96949111111110942</v>
      </c>
      <c r="N21" s="182"/>
      <c r="O21" s="177"/>
      <c r="P21" s="178"/>
      <c r="Q21" s="186">
        <v>180000</v>
      </c>
      <c r="R21" s="183" cm="1">
        <f t="array" ref="R21:R41">FREQUENCY('5.Simulation-fixed values'!AQ5:AQ1004,'7. Output Summary'!Q21:Q40)</f>
        <v>2</v>
      </c>
      <c r="S21" s="2"/>
      <c r="T21" s="187">
        <f>Q21/10000</f>
        <v>18</v>
      </c>
      <c r="U21" s="183">
        <f>R21</f>
        <v>2</v>
      </c>
      <c r="V21" s="185">
        <f>U21/1000</f>
        <v>2E-3</v>
      </c>
      <c r="W21" s="2"/>
      <c r="X21" s="103"/>
      <c r="Y21" s="103"/>
      <c r="AA21" s="103" t="s">
        <v>79</v>
      </c>
      <c r="AB21" s="200">
        <v>0.97748666666666806</v>
      </c>
      <c r="AD21" s="177"/>
    </row>
    <row r="22" spans="2:30" ht="21" x14ac:dyDescent="0.35">
      <c r="B22" s="186">
        <v>152000</v>
      </c>
      <c r="C22" s="183">
        <v>1</v>
      </c>
      <c r="D22" s="2"/>
      <c r="E22" s="184">
        <f t="shared" ref="E22:E29" si="0">B22/10000</f>
        <v>15.2</v>
      </c>
      <c r="F22" s="183">
        <f t="shared" ref="F22:F29" si="1">C22</f>
        <v>1</v>
      </c>
      <c r="G22" s="185">
        <f t="shared" ref="G22:G29" si="2">F22/1000</f>
        <v>1E-3</v>
      </c>
      <c r="H22" s="2"/>
      <c r="I22" s="103" t="s">
        <v>79</v>
      </c>
      <c r="J22" s="192">
        <v>158615.67800000001</v>
      </c>
      <c r="K22" s="196"/>
      <c r="L22" s="103" t="s">
        <v>165</v>
      </c>
      <c r="M22" s="200">
        <v>5.0390562499697856E-4</v>
      </c>
      <c r="N22" s="182"/>
      <c r="O22" s="177"/>
      <c r="P22" s="178"/>
      <c r="Q22" s="186">
        <f>Q21+2000</f>
        <v>182000</v>
      </c>
      <c r="R22" s="183">
        <v>1</v>
      </c>
      <c r="S22" s="2"/>
      <c r="T22" s="187">
        <f t="shared" ref="T22:T40" si="3">Q22/10000</f>
        <v>18.2</v>
      </c>
      <c r="U22" s="183">
        <f t="shared" ref="U22:U40" si="4">R22</f>
        <v>1</v>
      </c>
      <c r="V22" s="185">
        <f t="shared" ref="V22:V40" si="5">U22/1000</f>
        <v>1E-3</v>
      </c>
      <c r="W22" s="2"/>
      <c r="X22" s="103" t="s">
        <v>79</v>
      </c>
      <c r="Y22" s="192">
        <v>203403.39600000001</v>
      </c>
      <c r="AA22" s="103" t="s">
        <v>165</v>
      </c>
      <c r="AB22" s="200">
        <v>5.6360463843022426E-4</v>
      </c>
      <c r="AD22" s="177"/>
    </row>
    <row r="23" spans="2:30" ht="21" x14ac:dyDescent="0.35">
      <c r="B23" s="186">
        <v>154000</v>
      </c>
      <c r="C23" s="183">
        <v>19</v>
      </c>
      <c r="D23" s="2"/>
      <c r="E23" s="184">
        <f t="shared" si="0"/>
        <v>15.4</v>
      </c>
      <c r="F23" s="183">
        <f t="shared" si="1"/>
        <v>19</v>
      </c>
      <c r="G23" s="185">
        <f t="shared" si="2"/>
        <v>1.9E-2</v>
      </c>
      <c r="H23" s="2"/>
      <c r="I23" s="103" t="s">
        <v>165</v>
      </c>
      <c r="J23" s="192">
        <v>66.427850135237421</v>
      </c>
      <c r="K23" s="196"/>
      <c r="L23" s="103" t="s">
        <v>166</v>
      </c>
      <c r="M23" s="200">
        <v>0.96888888888888891</v>
      </c>
      <c r="N23" s="182"/>
      <c r="O23" s="177"/>
      <c r="P23" s="178"/>
      <c r="Q23" s="186">
        <f t="shared" ref="Q23:Q40" si="6">Q22+2000</f>
        <v>184000</v>
      </c>
      <c r="R23" s="183">
        <v>1</v>
      </c>
      <c r="S23" s="2"/>
      <c r="T23" s="187">
        <f t="shared" si="3"/>
        <v>18.399999999999999</v>
      </c>
      <c r="U23" s="183">
        <f t="shared" si="4"/>
        <v>1</v>
      </c>
      <c r="V23" s="185">
        <f t="shared" si="5"/>
        <v>1E-3</v>
      </c>
      <c r="W23" s="2"/>
      <c r="X23" s="103" t="s">
        <v>165</v>
      </c>
      <c r="Y23" s="192">
        <v>109.9525385970144</v>
      </c>
      <c r="AA23" s="103" t="s">
        <v>166</v>
      </c>
      <c r="AB23" s="200">
        <v>0.98</v>
      </c>
      <c r="AD23" s="177"/>
    </row>
    <row r="24" spans="2:30" ht="21" x14ac:dyDescent="0.35">
      <c r="B24" s="186">
        <f>B23+2000</f>
        <v>156000</v>
      </c>
      <c r="C24" s="183">
        <v>99</v>
      </c>
      <c r="D24" s="2"/>
      <c r="E24" s="184">
        <f t="shared" si="0"/>
        <v>15.6</v>
      </c>
      <c r="F24" s="183">
        <f t="shared" si="1"/>
        <v>99</v>
      </c>
      <c r="G24" s="185">
        <f t="shared" si="2"/>
        <v>9.9000000000000005E-2</v>
      </c>
      <c r="H24" s="2"/>
      <c r="I24" s="103" t="s">
        <v>166</v>
      </c>
      <c r="J24" s="192">
        <v>158564</v>
      </c>
      <c r="K24" s="196"/>
      <c r="L24" s="103" t="s">
        <v>167</v>
      </c>
      <c r="M24" s="200">
        <v>0.96888888888888891</v>
      </c>
      <c r="N24" s="182"/>
      <c r="O24" s="177"/>
      <c r="P24" s="178"/>
      <c r="Q24" s="186">
        <f t="shared" si="6"/>
        <v>186000</v>
      </c>
      <c r="R24" s="183">
        <v>1</v>
      </c>
      <c r="S24" s="2"/>
      <c r="T24" s="187">
        <f t="shared" si="3"/>
        <v>18.600000000000001</v>
      </c>
      <c r="U24" s="183">
        <f t="shared" si="4"/>
        <v>1</v>
      </c>
      <c r="V24" s="185">
        <f t="shared" si="5"/>
        <v>1E-3</v>
      </c>
      <c r="W24" s="2"/>
      <c r="X24" s="103" t="s">
        <v>166</v>
      </c>
      <c r="Y24" s="192">
        <v>204159</v>
      </c>
      <c r="AA24" s="103" t="s">
        <v>167</v>
      </c>
      <c r="AB24" s="200">
        <v>1</v>
      </c>
      <c r="AD24" s="177"/>
    </row>
    <row r="25" spans="2:30" ht="21" x14ac:dyDescent="0.35">
      <c r="B25" s="186">
        <f t="shared" ref="B25:B34" si="7">B24+2000</f>
        <v>158000</v>
      </c>
      <c r="C25" s="183">
        <v>276</v>
      </c>
      <c r="D25" s="2"/>
      <c r="E25" s="184">
        <f t="shared" si="0"/>
        <v>15.8</v>
      </c>
      <c r="F25" s="183">
        <f t="shared" si="1"/>
        <v>276</v>
      </c>
      <c r="G25" s="185">
        <f t="shared" si="2"/>
        <v>0.27600000000000002</v>
      </c>
      <c r="H25" s="2"/>
      <c r="I25" s="103" t="s">
        <v>167</v>
      </c>
      <c r="J25" s="192">
        <v>158564</v>
      </c>
      <c r="K25" s="196"/>
      <c r="L25" s="103" t="s">
        <v>168</v>
      </c>
      <c r="M25" s="200">
        <v>1.5934895007611301E-2</v>
      </c>
      <c r="N25" s="182"/>
      <c r="O25" s="177"/>
      <c r="P25" s="178"/>
      <c r="Q25" s="186">
        <f t="shared" si="6"/>
        <v>188000</v>
      </c>
      <c r="R25" s="183">
        <v>3</v>
      </c>
      <c r="S25" s="2"/>
      <c r="T25" s="187">
        <f t="shared" si="3"/>
        <v>18.8</v>
      </c>
      <c r="U25" s="183">
        <f t="shared" si="4"/>
        <v>3</v>
      </c>
      <c r="V25" s="185">
        <f t="shared" si="5"/>
        <v>3.0000000000000001E-3</v>
      </c>
      <c r="W25" s="2"/>
      <c r="X25" s="103" t="s">
        <v>167</v>
      </c>
      <c r="Y25" s="192">
        <v>204558</v>
      </c>
      <c r="AA25" s="103" t="s">
        <v>168</v>
      </c>
      <c r="AB25" s="200">
        <v>1.7822743572751751E-2</v>
      </c>
      <c r="AD25" s="177"/>
    </row>
    <row r="26" spans="2:30" ht="21" x14ac:dyDescent="0.35">
      <c r="B26" s="186">
        <f t="shared" si="7"/>
        <v>160000</v>
      </c>
      <c r="C26" s="183">
        <v>318</v>
      </c>
      <c r="D26" s="2"/>
      <c r="E26" s="184">
        <f t="shared" si="0"/>
        <v>16</v>
      </c>
      <c r="F26" s="183">
        <f t="shared" si="1"/>
        <v>318</v>
      </c>
      <c r="G26" s="185">
        <f t="shared" si="2"/>
        <v>0.318</v>
      </c>
      <c r="H26" s="2"/>
      <c r="I26" s="103" t="s">
        <v>168</v>
      </c>
      <c r="J26" s="192">
        <v>2100.6330649567435</v>
      </c>
      <c r="K26" s="196"/>
      <c r="L26" s="103" t="s">
        <v>169</v>
      </c>
      <c r="M26" s="200">
        <v>2.5392087890359561E-4</v>
      </c>
      <c r="N26" s="182"/>
      <c r="O26" s="177"/>
      <c r="P26" s="178"/>
      <c r="Q26" s="186">
        <f t="shared" si="6"/>
        <v>190000</v>
      </c>
      <c r="R26" s="183">
        <v>3</v>
      </c>
      <c r="S26" s="2"/>
      <c r="T26" s="187">
        <f t="shared" si="3"/>
        <v>19</v>
      </c>
      <c r="U26" s="183">
        <f t="shared" si="4"/>
        <v>3</v>
      </c>
      <c r="V26" s="185">
        <f t="shared" si="5"/>
        <v>3.0000000000000001E-3</v>
      </c>
      <c r="W26" s="2"/>
      <c r="X26" s="103" t="s">
        <v>168</v>
      </c>
      <c r="Y26" s="192">
        <v>3477.0045648414011</v>
      </c>
      <c r="AA26" s="103" t="s">
        <v>169</v>
      </c>
      <c r="AB26" s="200">
        <v>3.1765018846006379E-4</v>
      </c>
      <c r="AD26" s="177"/>
    </row>
    <row r="27" spans="2:30" ht="21" x14ac:dyDescent="0.35">
      <c r="B27" s="186">
        <f t="shared" si="7"/>
        <v>162000</v>
      </c>
      <c r="C27" s="183">
        <v>235</v>
      </c>
      <c r="D27" s="2"/>
      <c r="E27" s="184">
        <f t="shared" si="0"/>
        <v>16.2</v>
      </c>
      <c r="F27" s="183">
        <f t="shared" si="1"/>
        <v>235</v>
      </c>
      <c r="G27" s="185">
        <f t="shared" si="2"/>
        <v>0.23499999999999999</v>
      </c>
      <c r="H27" s="2"/>
      <c r="I27" s="103" t="s">
        <v>169</v>
      </c>
      <c r="J27" s="192">
        <v>4412659.2735895626</v>
      </c>
      <c r="K27" s="196"/>
      <c r="L27" s="103" t="s">
        <v>170</v>
      </c>
      <c r="M27" s="200">
        <v>-0.33002380899010353</v>
      </c>
      <c r="N27" s="182"/>
      <c r="O27" s="177"/>
      <c r="P27" s="178"/>
      <c r="Q27" s="186">
        <f t="shared" si="6"/>
        <v>192000</v>
      </c>
      <c r="R27" s="183">
        <v>4</v>
      </c>
      <c r="S27" s="2"/>
      <c r="T27" s="187">
        <f t="shared" si="3"/>
        <v>19.2</v>
      </c>
      <c r="U27" s="183">
        <f t="shared" si="4"/>
        <v>4</v>
      </c>
      <c r="V27" s="185">
        <f t="shared" si="5"/>
        <v>4.0000000000000001E-3</v>
      </c>
      <c r="W27" s="2"/>
      <c r="X27" s="103" t="s">
        <v>169</v>
      </c>
      <c r="Y27" s="192">
        <v>12089560.743927941</v>
      </c>
      <c r="AA27" s="103" t="s">
        <v>170</v>
      </c>
      <c r="AB27" s="200">
        <v>5.3951154644028279</v>
      </c>
      <c r="AD27" s="177"/>
    </row>
    <row r="28" spans="2:30" ht="21" x14ac:dyDescent="0.35">
      <c r="B28" s="186">
        <f t="shared" si="7"/>
        <v>164000</v>
      </c>
      <c r="C28" s="183">
        <v>52</v>
      </c>
      <c r="D28" s="2"/>
      <c r="E28" s="184">
        <f t="shared" si="0"/>
        <v>16.399999999999999</v>
      </c>
      <c r="F28" s="183">
        <f t="shared" si="1"/>
        <v>52</v>
      </c>
      <c r="G28" s="185">
        <f t="shared" si="2"/>
        <v>5.1999999999999998E-2</v>
      </c>
      <c r="H28" s="2"/>
      <c r="I28" s="103" t="s">
        <v>170</v>
      </c>
      <c r="J28" s="192">
        <v>-0.33532906708718846</v>
      </c>
      <c r="K28" s="196"/>
      <c r="L28" s="103" t="s">
        <v>171</v>
      </c>
      <c r="M28" s="200">
        <v>-0.18677864219119539</v>
      </c>
      <c r="N28" s="182"/>
      <c r="O28" s="177"/>
      <c r="P28" s="178"/>
      <c r="Q28" s="186">
        <f t="shared" si="6"/>
        <v>194000</v>
      </c>
      <c r="R28" s="183">
        <v>10</v>
      </c>
      <c r="S28" s="2"/>
      <c r="T28" s="187">
        <f t="shared" si="3"/>
        <v>19.399999999999999</v>
      </c>
      <c r="U28" s="183">
        <f t="shared" si="4"/>
        <v>10</v>
      </c>
      <c r="V28" s="185">
        <f t="shared" si="5"/>
        <v>0.01</v>
      </c>
      <c r="W28" s="2"/>
      <c r="X28" s="103" t="s">
        <v>170</v>
      </c>
      <c r="Y28" s="192">
        <v>11.768304434825666</v>
      </c>
      <c r="AA28" s="103" t="s">
        <v>171</v>
      </c>
      <c r="AB28" s="200">
        <v>-1.5957878196686379</v>
      </c>
      <c r="AD28" s="177"/>
    </row>
    <row r="29" spans="2:30" ht="21" x14ac:dyDescent="0.35">
      <c r="B29" s="186">
        <f t="shared" si="7"/>
        <v>166000</v>
      </c>
      <c r="C29" s="183">
        <v>0</v>
      </c>
      <c r="D29" s="2"/>
      <c r="E29" s="184">
        <f t="shared" si="0"/>
        <v>16.600000000000001</v>
      </c>
      <c r="F29" s="183">
        <f t="shared" si="1"/>
        <v>0</v>
      </c>
      <c r="G29" s="185">
        <f t="shared" si="2"/>
        <v>0</v>
      </c>
      <c r="H29" s="2"/>
      <c r="I29" s="103" t="s">
        <v>171</v>
      </c>
      <c r="J29" s="192">
        <v>-0.25554145169192793</v>
      </c>
      <c r="K29" s="196"/>
      <c r="L29" s="103" t="s">
        <v>172</v>
      </c>
      <c r="M29" s="200">
        <v>8.4444444444444433E-2</v>
      </c>
      <c r="N29" s="182"/>
      <c r="O29" s="177"/>
      <c r="P29" s="178"/>
      <c r="Q29" s="186">
        <f t="shared" si="6"/>
        <v>196000</v>
      </c>
      <c r="R29" s="183">
        <v>6</v>
      </c>
      <c r="S29" s="2"/>
      <c r="T29" s="187">
        <f t="shared" si="3"/>
        <v>19.600000000000001</v>
      </c>
      <c r="U29" s="183">
        <f t="shared" si="4"/>
        <v>6</v>
      </c>
      <c r="V29" s="185">
        <f t="shared" si="5"/>
        <v>6.0000000000000001E-3</v>
      </c>
      <c r="W29" s="2"/>
      <c r="X29" s="103" t="s">
        <v>171</v>
      </c>
      <c r="Y29" s="192">
        <v>-2.5158741480375295</v>
      </c>
      <c r="AA29" s="103" t="s">
        <v>172</v>
      </c>
      <c r="AB29" s="200">
        <v>0.14222222222222225</v>
      </c>
      <c r="AD29" s="177"/>
    </row>
    <row r="30" spans="2:30" ht="21" x14ac:dyDescent="0.35">
      <c r="B30" s="186">
        <f t="shared" si="7"/>
        <v>168000</v>
      </c>
      <c r="C30" s="183">
        <v>0</v>
      </c>
      <c r="D30" s="2"/>
      <c r="E30" s="184"/>
      <c r="F30" s="183"/>
      <c r="G30" s="185"/>
      <c r="H30" s="2"/>
      <c r="I30" s="103" t="s">
        <v>172</v>
      </c>
      <c r="J30" s="193">
        <v>11362</v>
      </c>
      <c r="K30" s="175"/>
      <c r="L30" s="103" t="s">
        <v>173</v>
      </c>
      <c r="M30" s="200">
        <v>0.91555555555555557</v>
      </c>
      <c r="N30" s="182"/>
      <c r="O30" s="177"/>
      <c r="P30" s="178"/>
      <c r="Q30" s="186">
        <f t="shared" si="6"/>
        <v>198000</v>
      </c>
      <c r="R30" s="183">
        <v>18</v>
      </c>
      <c r="S30" s="2"/>
      <c r="T30" s="187">
        <f t="shared" si="3"/>
        <v>19.8</v>
      </c>
      <c r="U30" s="183">
        <f t="shared" si="4"/>
        <v>18</v>
      </c>
      <c r="V30" s="185">
        <f t="shared" si="5"/>
        <v>1.7999999999999999E-2</v>
      </c>
      <c r="W30" s="2"/>
      <c r="X30" s="103" t="s">
        <v>172</v>
      </c>
      <c r="Y30" s="192">
        <v>31736</v>
      </c>
      <c r="AA30" s="103" t="s">
        <v>173</v>
      </c>
      <c r="AB30" s="200">
        <v>0.85777777777777775</v>
      </c>
      <c r="AD30" s="177"/>
    </row>
    <row r="31" spans="2:30" ht="21" x14ac:dyDescent="0.35">
      <c r="B31" s="186">
        <f t="shared" si="7"/>
        <v>170000</v>
      </c>
      <c r="C31" s="183">
        <v>0</v>
      </c>
      <c r="D31" s="2"/>
      <c r="E31" s="184"/>
      <c r="F31" s="183"/>
      <c r="G31" s="185"/>
      <c r="H31" s="2"/>
      <c r="I31" s="103" t="s">
        <v>173</v>
      </c>
      <c r="J31" s="193">
        <v>151388</v>
      </c>
      <c r="K31" s="175"/>
      <c r="L31" s="103" t="s">
        <v>174</v>
      </c>
      <c r="M31" s="199">
        <v>1</v>
      </c>
      <c r="N31" s="182"/>
      <c r="O31" s="177"/>
      <c r="P31" s="178"/>
      <c r="Q31" s="186">
        <f t="shared" si="6"/>
        <v>200000</v>
      </c>
      <c r="R31" s="183">
        <v>62</v>
      </c>
      <c r="S31" s="2"/>
      <c r="T31" s="187">
        <f t="shared" si="3"/>
        <v>20</v>
      </c>
      <c r="U31" s="183">
        <f t="shared" si="4"/>
        <v>62</v>
      </c>
      <c r="V31" s="185">
        <f t="shared" si="5"/>
        <v>6.2E-2</v>
      </c>
      <c r="W31" s="2"/>
      <c r="X31" s="103" t="s">
        <v>173</v>
      </c>
      <c r="Y31" s="103">
        <v>176014</v>
      </c>
      <c r="AA31" s="103" t="s">
        <v>174</v>
      </c>
      <c r="AB31" s="200">
        <v>1</v>
      </c>
      <c r="AD31" s="177"/>
    </row>
    <row r="32" spans="2:30" ht="21" x14ac:dyDescent="0.35">
      <c r="B32" s="186">
        <f t="shared" si="7"/>
        <v>172000</v>
      </c>
      <c r="C32" s="183">
        <v>0</v>
      </c>
      <c r="D32" s="2"/>
      <c r="E32" s="184"/>
      <c r="F32" s="183"/>
      <c r="G32" s="185"/>
      <c r="H32" s="2"/>
      <c r="I32" s="103" t="s">
        <v>174</v>
      </c>
      <c r="J32" s="193">
        <v>162750</v>
      </c>
      <c r="K32" s="175"/>
      <c r="L32" s="103" t="s">
        <v>175</v>
      </c>
      <c r="M32" s="199">
        <v>969.49111111110938</v>
      </c>
      <c r="N32" s="182"/>
      <c r="O32" s="177"/>
      <c r="P32" s="178"/>
      <c r="Q32" s="186">
        <f t="shared" si="6"/>
        <v>202000</v>
      </c>
      <c r="R32" s="183">
        <v>136</v>
      </c>
      <c r="S32" s="2"/>
      <c r="T32" s="187">
        <f t="shared" si="3"/>
        <v>20.2</v>
      </c>
      <c r="U32" s="183">
        <f t="shared" si="4"/>
        <v>136</v>
      </c>
      <c r="V32" s="185">
        <f t="shared" si="5"/>
        <v>0.13600000000000001</v>
      </c>
      <c r="W32" s="2"/>
      <c r="X32" s="103" t="s">
        <v>174</v>
      </c>
      <c r="Y32" s="193">
        <v>207750</v>
      </c>
      <c r="AA32" s="103" t="s">
        <v>175</v>
      </c>
      <c r="AB32" s="199">
        <v>977.48666666666804</v>
      </c>
      <c r="AD32" s="177"/>
    </row>
    <row r="33" spans="2:30" ht="18.75" x14ac:dyDescent="0.3">
      <c r="B33" s="186">
        <f t="shared" si="7"/>
        <v>174000</v>
      </c>
      <c r="C33" s="183">
        <v>0</v>
      </c>
      <c r="D33" s="2"/>
      <c r="E33" s="184"/>
      <c r="F33" s="183"/>
      <c r="G33" s="185"/>
      <c r="H33" s="2"/>
      <c r="I33" s="103" t="s">
        <v>175</v>
      </c>
      <c r="J33" s="193">
        <v>158615678</v>
      </c>
      <c r="K33" s="175"/>
      <c r="L33" s="103" t="s">
        <v>176</v>
      </c>
      <c r="M33" s="103">
        <v>1000</v>
      </c>
      <c r="N33" s="176"/>
      <c r="O33" s="177"/>
      <c r="P33" s="178"/>
      <c r="Q33" s="186">
        <f t="shared" si="6"/>
        <v>204000</v>
      </c>
      <c r="R33" s="183">
        <v>244</v>
      </c>
      <c r="S33" s="2"/>
      <c r="T33" s="187">
        <f t="shared" si="3"/>
        <v>20.399999999999999</v>
      </c>
      <c r="U33" s="183">
        <f t="shared" si="4"/>
        <v>244</v>
      </c>
      <c r="V33" s="185">
        <f t="shared" si="5"/>
        <v>0.24399999999999999</v>
      </c>
      <c r="W33" s="2"/>
      <c r="X33" s="103" t="s">
        <v>175</v>
      </c>
      <c r="Y33" s="193">
        <v>203403396</v>
      </c>
      <c r="AA33" s="103" t="s">
        <v>176</v>
      </c>
      <c r="AB33" s="103">
        <v>1000</v>
      </c>
      <c r="AD33" s="177"/>
    </row>
    <row r="34" spans="2:30" ht="18.75" x14ac:dyDescent="0.3">
      <c r="B34" s="186">
        <f t="shared" si="7"/>
        <v>176000</v>
      </c>
      <c r="C34" s="183">
        <v>0</v>
      </c>
      <c r="D34" s="2"/>
      <c r="E34" s="184"/>
      <c r="F34" s="183"/>
      <c r="G34" s="185"/>
      <c r="H34" s="2"/>
      <c r="I34" s="103" t="s">
        <v>176</v>
      </c>
      <c r="J34" s="103">
        <v>1000</v>
      </c>
      <c r="N34" s="176"/>
      <c r="O34" s="177"/>
      <c r="P34" s="178"/>
      <c r="Q34" s="186">
        <f t="shared" si="6"/>
        <v>206000</v>
      </c>
      <c r="R34" s="183">
        <v>296</v>
      </c>
      <c r="S34" s="2"/>
      <c r="T34" s="187">
        <f t="shared" si="3"/>
        <v>20.6</v>
      </c>
      <c r="U34" s="183">
        <f t="shared" si="4"/>
        <v>296</v>
      </c>
      <c r="V34" s="185">
        <f t="shared" si="5"/>
        <v>0.29599999999999999</v>
      </c>
      <c r="W34" s="2"/>
      <c r="X34" s="103" t="s">
        <v>176</v>
      </c>
      <c r="Y34" s="193">
        <v>1000</v>
      </c>
      <c r="AD34" s="177"/>
    </row>
    <row r="35" spans="2:30" ht="18.75" x14ac:dyDescent="0.3">
      <c r="B35" s="2"/>
      <c r="C35" s="2">
        <v>0</v>
      </c>
      <c r="D35" s="2"/>
      <c r="E35" s="2"/>
      <c r="F35" s="2"/>
      <c r="G35" s="188"/>
      <c r="H35" s="2"/>
      <c r="I35" s="2"/>
      <c r="J35" s="2"/>
      <c r="K35" s="2"/>
      <c r="L35" s="2"/>
      <c r="M35" s="2"/>
      <c r="N35" s="176"/>
      <c r="O35" s="177"/>
      <c r="P35" s="178"/>
      <c r="Q35" s="186">
        <f t="shared" si="6"/>
        <v>208000</v>
      </c>
      <c r="R35" s="183">
        <v>213</v>
      </c>
      <c r="S35" s="2"/>
      <c r="T35" s="187">
        <f t="shared" si="3"/>
        <v>20.8</v>
      </c>
      <c r="U35" s="183">
        <f t="shared" si="4"/>
        <v>213</v>
      </c>
      <c r="V35" s="185">
        <f t="shared" si="5"/>
        <v>0.21299999999999999</v>
      </c>
      <c r="W35" s="2"/>
      <c r="X35" s="2"/>
      <c r="Y35" s="2"/>
      <c r="AD35" s="177"/>
    </row>
    <row r="36" spans="2:30" ht="18.75" x14ac:dyDescent="0.3">
      <c r="B36" s="2"/>
      <c r="C36" s="189"/>
      <c r="D36" s="2"/>
      <c r="E36" s="2"/>
      <c r="F36" s="2"/>
      <c r="G36" s="2"/>
      <c r="H36" s="2"/>
      <c r="I36" s="2"/>
      <c r="J36" s="2"/>
      <c r="K36" s="2"/>
      <c r="L36" s="2"/>
      <c r="M36" s="2"/>
      <c r="N36" s="176"/>
      <c r="O36" s="177"/>
      <c r="P36" s="178"/>
      <c r="Q36" s="186">
        <f t="shared" si="6"/>
        <v>210000</v>
      </c>
      <c r="R36" s="183">
        <v>0</v>
      </c>
      <c r="S36" s="2"/>
      <c r="T36" s="187">
        <f t="shared" si="3"/>
        <v>21</v>
      </c>
      <c r="U36" s="183">
        <f t="shared" si="4"/>
        <v>0</v>
      </c>
      <c r="V36" s="185">
        <f t="shared" si="5"/>
        <v>0</v>
      </c>
      <c r="W36" s="2"/>
      <c r="X36" s="2"/>
      <c r="Y36" s="2"/>
      <c r="AD36" s="177"/>
    </row>
    <row r="37" spans="2:30" ht="18.75" x14ac:dyDescent="0.3">
      <c r="B37" s="2"/>
      <c r="C37" s="2"/>
      <c r="D37" s="2"/>
      <c r="E37" s="2"/>
      <c r="F37" s="2"/>
      <c r="G37" s="2"/>
      <c r="H37" s="2"/>
      <c r="L37" s="2"/>
      <c r="M37" s="2"/>
      <c r="N37" s="176"/>
      <c r="O37" s="177"/>
      <c r="P37" s="178"/>
      <c r="Q37" s="186">
        <f t="shared" si="6"/>
        <v>212000</v>
      </c>
      <c r="R37" s="183">
        <v>0</v>
      </c>
      <c r="S37" s="2"/>
      <c r="T37" s="187">
        <f t="shared" si="3"/>
        <v>21.2</v>
      </c>
      <c r="U37" s="183">
        <f t="shared" si="4"/>
        <v>0</v>
      </c>
      <c r="V37" s="185">
        <f t="shared" si="5"/>
        <v>0</v>
      </c>
      <c r="W37" s="2"/>
      <c r="X37" s="2"/>
      <c r="Y37" s="2"/>
      <c r="AD37" s="177"/>
    </row>
    <row r="38" spans="2:30" ht="18.75" x14ac:dyDescent="0.3">
      <c r="B38" s="2"/>
      <c r="C38" s="2"/>
      <c r="D38" s="2"/>
      <c r="E38" s="2"/>
      <c r="F38" s="2"/>
      <c r="G38" s="2"/>
      <c r="H38" s="2"/>
      <c r="L38" s="2"/>
      <c r="M38" s="2"/>
      <c r="N38" s="176"/>
      <c r="O38" s="177"/>
      <c r="P38" s="178"/>
      <c r="Q38" s="186">
        <f t="shared" si="6"/>
        <v>214000</v>
      </c>
      <c r="R38" s="183">
        <v>0</v>
      </c>
      <c r="S38" s="2"/>
      <c r="T38" s="187">
        <f t="shared" si="3"/>
        <v>21.4</v>
      </c>
      <c r="U38" s="183">
        <f t="shared" si="4"/>
        <v>0</v>
      </c>
      <c r="V38" s="185">
        <f t="shared" si="5"/>
        <v>0</v>
      </c>
      <c r="W38" s="2"/>
      <c r="X38" s="2"/>
      <c r="Y38" s="2"/>
      <c r="AD38" s="177"/>
    </row>
    <row r="39" spans="2:30" ht="18.75" x14ac:dyDescent="0.3">
      <c r="B39" s="2"/>
      <c r="C39" s="2"/>
      <c r="D39" s="2"/>
      <c r="E39" s="2"/>
      <c r="F39" s="2"/>
      <c r="G39" s="2"/>
      <c r="H39" s="2"/>
      <c r="L39" s="2"/>
      <c r="M39" s="2"/>
      <c r="N39" s="176"/>
      <c r="O39" s="177"/>
      <c r="P39" s="178"/>
      <c r="Q39" s="186">
        <f t="shared" si="6"/>
        <v>216000</v>
      </c>
      <c r="R39" s="183">
        <v>0</v>
      </c>
      <c r="S39" s="2"/>
      <c r="T39" s="187">
        <f t="shared" si="3"/>
        <v>21.6</v>
      </c>
      <c r="U39" s="183">
        <f t="shared" si="4"/>
        <v>0</v>
      </c>
      <c r="V39" s="185">
        <f t="shared" si="5"/>
        <v>0</v>
      </c>
      <c r="W39" s="2"/>
      <c r="X39" s="2"/>
      <c r="Y39" s="2"/>
      <c r="AD39" s="177"/>
    </row>
    <row r="40" spans="2:30" ht="18.75" x14ac:dyDescent="0.3">
      <c r="B40" s="2"/>
      <c r="C40" s="2"/>
      <c r="D40" s="2"/>
      <c r="E40" s="2"/>
      <c r="F40" s="2"/>
      <c r="G40" s="2"/>
      <c r="H40" s="2"/>
      <c r="L40" s="2"/>
      <c r="M40" s="2"/>
      <c r="N40" s="176"/>
      <c r="O40" s="177"/>
      <c r="P40" s="178"/>
      <c r="Q40" s="186">
        <f t="shared" si="6"/>
        <v>218000</v>
      </c>
      <c r="R40" s="183">
        <v>0</v>
      </c>
      <c r="S40" s="2"/>
      <c r="T40" s="187">
        <f t="shared" si="3"/>
        <v>21.8</v>
      </c>
      <c r="U40" s="183">
        <f t="shared" si="4"/>
        <v>0</v>
      </c>
      <c r="V40" s="185">
        <f t="shared" si="5"/>
        <v>0</v>
      </c>
      <c r="W40" s="2"/>
      <c r="X40" s="2"/>
      <c r="Y40" s="2"/>
      <c r="AD40" s="177"/>
    </row>
    <row r="41" spans="2:30" ht="18.75" x14ac:dyDescent="0.3">
      <c r="B41" s="2"/>
      <c r="C41" s="2"/>
      <c r="D41" s="2"/>
      <c r="E41" s="2"/>
      <c r="F41" s="2"/>
      <c r="G41" s="2"/>
      <c r="H41" s="2"/>
      <c r="N41" s="176"/>
      <c r="O41" s="177"/>
      <c r="P41" s="178"/>
      <c r="Q41" s="2"/>
      <c r="R41" s="2">
        <v>0</v>
      </c>
      <c r="S41" s="2"/>
      <c r="T41" s="2"/>
      <c r="U41" s="2"/>
      <c r="V41" s="2"/>
      <c r="W41" s="2"/>
      <c r="AD41" s="177"/>
    </row>
    <row r="42" spans="2:30" ht="21" x14ac:dyDescent="0.35">
      <c r="I42" s="2"/>
      <c r="J42" s="2"/>
      <c r="K42" s="2"/>
      <c r="N42" s="168"/>
      <c r="O42" s="173"/>
      <c r="P42" s="174"/>
      <c r="AD42" s="173"/>
    </row>
    <row r="43" spans="2:30" ht="21" x14ac:dyDescent="0.35">
      <c r="I43" s="230" t="s">
        <v>163</v>
      </c>
      <c r="J43" s="230"/>
      <c r="K43" s="230"/>
      <c r="N43" s="168"/>
      <c r="O43" s="173"/>
      <c r="P43" s="174"/>
      <c r="X43" s="230" t="s">
        <v>164</v>
      </c>
      <c r="Y43" s="230"/>
      <c r="Z43" s="230"/>
      <c r="AD43" s="173"/>
    </row>
    <row r="44" spans="2:30" ht="21" x14ac:dyDescent="0.35">
      <c r="I44" s="179" t="s">
        <v>186</v>
      </c>
      <c r="J44" s="201" t="s">
        <v>160</v>
      </c>
      <c r="K44" s="202" t="s">
        <v>187</v>
      </c>
      <c r="N44" s="168"/>
      <c r="O44" s="205"/>
      <c r="P44" s="174"/>
      <c r="X44" s="179" t="s">
        <v>186</v>
      </c>
      <c r="Y44" s="201" t="s">
        <v>160</v>
      </c>
      <c r="Z44" s="202" t="s">
        <v>187</v>
      </c>
      <c r="AD44" s="173"/>
    </row>
    <row r="45" spans="2:30" ht="21" x14ac:dyDescent="0.35">
      <c r="I45" s="183" t="s">
        <v>124</v>
      </c>
      <c r="J45" s="183">
        <f>COUNTIF('5.Simulation-fixed values'!K5:$K$1004,'7. Output Summary'!I45)</f>
        <v>32</v>
      </c>
      <c r="K45" s="203">
        <f>J45/1000</f>
        <v>3.2000000000000001E-2</v>
      </c>
      <c r="N45" s="168"/>
      <c r="O45" s="205"/>
      <c r="P45" s="174"/>
      <c r="X45" s="183" t="s">
        <v>124</v>
      </c>
      <c r="Y45" s="183">
        <f>COUNTIF('5.Simulation-fixed values'!$AR$5:$AR$1004,'7. Output Summary'!X45)</f>
        <v>97</v>
      </c>
      <c r="Z45" s="203">
        <f>Y45/1000</f>
        <v>9.7000000000000003E-2</v>
      </c>
      <c r="AD45" s="205"/>
    </row>
    <row r="46" spans="2:30" ht="21" x14ac:dyDescent="0.35">
      <c r="I46" s="186" t="s">
        <v>123</v>
      </c>
      <c r="J46" s="183">
        <f>COUNTIF('5.Simulation-fixed values'!K5:$K$1004,'7. Output Summary'!I46)</f>
        <v>968</v>
      </c>
      <c r="K46" s="203">
        <f>J46/1000</f>
        <v>0.96799999999999997</v>
      </c>
      <c r="N46" s="168"/>
      <c r="O46" s="205"/>
      <c r="X46" s="186" t="s">
        <v>123</v>
      </c>
      <c r="Y46" s="183">
        <f>COUNTIF('5.Simulation-fixed values'!$AR$5:$AR$1004,'7. Output Summary'!X46)</f>
        <v>903</v>
      </c>
      <c r="Z46" s="203">
        <f>Y46/1000</f>
        <v>0.90300000000000002</v>
      </c>
      <c r="AD46" s="205"/>
    </row>
    <row r="47" spans="2:30" ht="21" x14ac:dyDescent="0.35">
      <c r="I47" s="186" t="s">
        <v>126</v>
      </c>
      <c r="J47" s="183">
        <f>SUM(J45:J46)</f>
        <v>1000</v>
      </c>
      <c r="K47" s="203">
        <f>J47/1000</f>
        <v>1</v>
      </c>
      <c r="N47" s="168"/>
      <c r="O47" s="205"/>
      <c r="X47" s="186" t="s">
        <v>126</v>
      </c>
      <c r="Y47" s="183">
        <f>SUM(Y45:Y46)</f>
        <v>1000</v>
      </c>
      <c r="Z47" s="203">
        <f>Y47/1000</f>
        <v>1</v>
      </c>
      <c r="AD47" s="205"/>
    </row>
    <row r="48" spans="2:30" ht="21" x14ac:dyDescent="0.35">
      <c r="N48" s="168"/>
      <c r="O48" s="205"/>
      <c r="AD48" s="205"/>
    </row>
    <row r="49" spans="2:30" ht="21" x14ac:dyDescent="0.35">
      <c r="N49" s="168"/>
      <c r="O49" s="205"/>
      <c r="AD49" s="205"/>
    </row>
    <row r="50" spans="2:30" x14ac:dyDescent="0.25">
      <c r="O50" s="205"/>
      <c r="AD50" s="205"/>
    </row>
    <row r="51" spans="2:30" x14ac:dyDescent="0.25">
      <c r="O51" s="205"/>
      <c r="AD51" s="205"/>
    </row>
    <row r="52" spans="2:30" x14ac:dyDescent="0.25">
      <c r="O52" s="205"/>
      <c r="AD52" s="205"/>
    </row>
    <row r="53" spans="2:30" x14ac:dyDescent="0.25">
      <c r="B53" s="175"/>
      <c r="O53" s="205"/>
      <c r="AD53" s="205"/>
    </row>
    <row r="54" spans="2:30" x14ac:dyDescent="0.25">
      <c r="B54" s="175"/>
      <c r="O54" s="205"/>
      <c r="AD54" s="205"/>
    </row>
    <row r="55" spans="2:30" x14ac:dyDescent="0.25">
      <c r="B55" s="175"/>
      <c r="O55" s="205"/>
      <c r="AD55" s="205"/>
    </row>
    <row r="56" spans="2:30" x14ac:dyDescent="0.25">
      <c r="B56" s="175"/>
      <c r="O56" s="205"/>
      <c r="AD56" s="205"/>
    </row>
    <row r="57" spans="2:30" ht="18.75" x14ac:dyDescent="0.3">
      <c r="B57" s="175"/>
      <c r="I57" s="230" t="s">
        <v>163</v>
      </c>
      <c r="J57" s="230"/>
      <c r="K57" s="230"/>
      <c r="O57" s="205"/>
      <c r="X57" s="230" t="s">
        <v>164</v>
      </c>
      <c r="Y57" s="230"/>
      <c r="Z57" s="230"/>
      <c r="AD57" s="205"/>
    </row>
    <row r="58" spans="2:30" ht="18.75" x14ac:dyDescent="0.3">
      <c r="B58" s="175"/>
      <c r="I58" s="179" t="s">
        <v>188</v>
      </c>
      <c r="J58" s="201" t="s">
        <v>160</v>
      </c>
      <c r="K58" s="202" t="s">
        <v>187</v>
      </c>
      <c r="O58" s="205"/>
      <c r="X58" s="179" t="s">
        <v>188</v>
      </c>
      <c r="Y58" s="201" t="s">
        <v>160</v>
      </c>
      <c r="Z58" s="202" t="s">
        <v>187</v>
      </c>
      <c r="AD58" s="205"/>
    </row>
    <row r="59" spans="2:30" ht="18.75" x14ac:dyDescent="0.3">
      <c r="B59" s="175"/>
      <c r="I59" s="183" t="s">
        <v>124</v>
      </c>
      <c r="J59" s="183">
        <f>COUNTIF('5.Simulation-fixed values'!$L$5:$L$1004,'7. Output Summary'!I59)</f>
        <v>21</v>
      </c>
      <c r="K59" s="203">
        <f>J59/1000</f>
        <v>2.1000000000000001E-2</v>
      </c>
      <c r="O59" s="205"/>
      <c r="X59" s="183" t="s">
        <v>124</v>
      </c>
      <c r="Y59" s="183">
        <f>COUNTIF('5.Simulation-fixed values'!$AS$5:$AS$1004,'7. Output Summary'!X59)</f>
        <v>70</v>
      </c>
      <c r="Z59" s="203">
        <f>Y59/1000</f>
        <v>7.0000000000000007E-2</v>
      </c>
      <c r="AD59" s="205"/>
    </row>
    <row r="60" spans="2:30" ht="18.75" x14ac:dyDescent="0.3">
      <c r="B60" s="175"/>
      <c r="I60" s="186" t="s">
        <v>123</v>
      </c>
      <c r="J60" s="183">
        <f>COUNTIF('5.Simulation-fixed values'!$L$5:$L$1004,'7. Output Summary'!I60)</f>
        <v>979</v>
      </c>
      <c r="K60" s="203">
        <f>J60/1000</f>
        <v>0.97899999999999998</v>
      </c>
      <c r="O60" s="205"/>
      <c r="X60" s="186" t="s">
        <v>123</v>
      </c>
      <c r="Y60" s="183">
        <f>COUNTIF('5.Simulation-fixed values'!$AS$5:$AS$1004,'7. Output Summary'!X60)</f>
        <v>930</v>
      </c>
      <c r="Z60" s="203">
        <f>Y60/1000</f>
        <v>0.93</v>
      </c>
      <c r="AD60" s="205"/>
    </row>
    <row r="61" spans="2:30" ht="18.75" x14ac:dyDescent="0.3">
      <c r="B61" s="175"/>
      <c r="I61" s="186" t="s">
        <v>126</v>
      </c>
      <c r="J61" s="183">
        <f>SUM(J59:J60)</f>
        <v>1000</v>
      </c>
      <c r="K61" s="203">
        <f>J61/1000</f>
        <v>1</v>
      </c>
      <c r="L61" s="190"/>
      <c r="M61" s="190"/>
      <c r="O61" s="205"/>
      <c r="X61" s="186" t="s">
        <v>126</v>
      </c>
      <c r="Y61" s="183">
        <f>SUM(Y59:Y60)</f>
        <v>1000</v>
      </c>
      <c r="Z61" s="203">
        <f>Y61/1000</f>
        <v>1</v>
      </c>
      <c r="AD61" s="205"/>
    </row>
    <row r="62" spans="2:30" x14ac:dyDescent="0.25">
      <c r="B62" s="190"/>
      <c r="C62" s="190"/>
      <c r="D62" s="190"/>
      <c r="E62" s="190"/>
      <c r="F62" s="190"/>
      <c r="G62" s="190"/>
      <c r="H62" s="190"/>
      <c r="L62" s="190"/>
      <c r="M62" s="190"/>
      <c r="N62" s="190"/>
      <c r="O62" s="206"/>
      <c r="P62" s="190"/>
      <c r="Q62" s="190"/>
      <c r="R62" s="190"/>
      <c r="S62" s="190"/>
      <c r="T62" s="190"/>
      <c r="U62" s="190"/>
      <c r="V62" s="190"/>
      <c r="AD62" s="206"/>
    </row>
    <row r="63" spans="2:30" x14ac:dyDescent="0.25">
      <c r="B63" s="190"/>
      <c r="C63" s="190"/>
      <c r="D63" s="190"/>
      <c r="E63" s="190"/>
      <c r="F63" s="190"/>
      <c r="G63" s="190"/>
      <c r="H63" s="190"/>
      <c r="L63" s="190"/>
      <c r="M63" s="190"/>
      <c r="N63" s="190"/>
      <c r="O63" s="206"/>
      <c r="P63" s="190"/>
      <c r="Q63" s="190"/>
      <c r="R63" s="190"/>
      <c r="S63" s="190"/>
      <c r="T63" s="190"/>
      <c r="U63" s="190"/>
      <c r="V63" s="190"/>
      <c r="AD63" s="206"/>
    </row>
    <row r="64" spans="2:30" x14ac:dyDescent="0.25">
      <c r="B64" s="190"/>
      <c r="C64" s="190"/>
      <c r="D64" s="190"/>
      <c r="E64" s="190"/>
      <c r="F64" s="190"/>
      <c r="G64" s="190"/>
      <c r="H64" s="190"/>
      <c r="L64" s="190"/>
      <c r="M64" s="190"/>
      <c r="N64" s="190"/>
      <c r="O64" s="206"/>
      <c r="P64" s="190"/>
      <c r="Q64" s="190"/>
      <c r="R64" s="190"/>
      <c r="S64" s="190"/>
      <c r="T64" s="190"/>
      <c r="U64" s="190"/>
      <c r="V64" s="190"/>
      <c r="AD64" s="206"/>
    </row>
    <row r="65" spans="2:30" x14ac:dyDescent="0.25">
      <c r="B65" s="190"/>
      <c r="C65" s="190"/>
      <c r="D65" s="190"/>
      <c r="E65" s="190"/>
      <c r="F65" s="190"/>
      <c r="G65" s="190"/>
      <c r="H65" s="190"/>
      <c r="L65" s="190"/>
      <c r="M65" s="190"/>
      <c r="N65" s="190"/>
      <c r="O65" s="206"/>
      <c r="P65" s="190"/>
      <c r="Q65" s="190"/>
      <c r="R65" s="190"/>
      <c r="S65" s="190"/>
      <c r="T65" s="190"/>
      <c r="U65" s="190"/>
      <c r="V65" s="190"/>
      <c r="AD65" s="206"/>
    </row>
    <row r="66" spans="2:30" x14ac:dyDescent="0.25">
      <c r="B66" s="190"/>
      <c r="C66" s="190"/>
      <c r="D66" s="190"/>
      <c r="E66" s="190"/>
      <c r="F66" s="190"/>
      <c r="G66" s="190"/>
      <c r="H66" s="190"/>
      <c r="I66" s="190"/>
      <c r="J66" s="190"/>
      <c r="K66" s="190"/>
      <c r="L66" s="190"/>
      <c r="M66" s="190"/>
      <c r="N66" s="190"/>
      <c r="O66" s="206"/>
      <c r="P66" s="190"/>
      <c r="Q66" s="190"/>
      <c r="R66" s="190"/>
      <c r="S66" s="190"/>
      <c r="T66" s="190"/>
      <c r="U66" s="190"/>
      <c r="V66" s="190"/>
      <c r="AD66" s="206"/>
    </row>
    <row r="67" spans="2:30" x14ac:dyDescent="0.25">
      <c r="B67" s="190"/>
      <c r="C67" s="190"/>
      <c r="D67" s="190"/>
      <c r="E67" s="190"/>
      <c r="F67" s="190"/>
      <c r="G67" s="190"/>
      <c r="H67" s="190"/>
      <c r="I67" s="190"/>
      <c r="J67" s="190"/>
      <c r="K67" s="190"/>
      <c r="L67" s="190"/>
      <c r="M67" s="190"/>
      <c r="N67" s="190"/>
      <c r="O67" s="206"/>
      <c r="P67" s="190"/>
      <c r="Q67" s="190"/>
      <c r="R67" s="190"/>
      <c r="S67" s="190"/>
      <c r="T67" s="190"/>
      <c r="U67" s="190"/>
      <c r="V67" s="190"/>
      <c r="AD67" s="206"/>
    </row>
    <row r="68" spans="2:30" x14ac:dyDescent="0.25">
      <c r="B68" s="190"/>
      <c r="C68" s="190"/>
      <c r="D68" s="190"/>
      <c r="E68" s="190"/>
      <c r="F68" s="190"/>
      <c r="G68" s="190"/>
      <c r="H68" s="190"/>
      <c r="I68" s="190"/>
      <c r="J68" s="190"/>
      <c r="K68" s="190"/>
      <c r="L68" s="190"/>
      <c r="M68" s="190"/>
      <c r="N68" s="190"/>
      <c r="O68" s="206"/>
      <c r="P68" s="190"/>
      <c r="Q68" s="190"/>
      <c r="R68" s="190"/>
      <c r="S68" s="190"/>
      <c r="T68" s="190"/>
      <c r="U68" s="190"/>
      <c r="V68" s="190"/>
      <c r="AD68" s="206"/>
    </row>
    <row r="69" spans="2:30" x14ac:dyDescent="0.25">
      <c r="B69" s="190"/>
      <c r="C69" s="190"/>
      <c r="D69" s="190"/>
      <c r="E69" s="190"/>
      <c r="F69" s="190"/>
      <c r="G69" s="190"/>
      <c r="H69" s="190"/>
      <c r="I69" s="190"/>
      <c r="J69" s="190"/>
      <c r="K69" s="190"/>
      <c r="L69" s="190"/>
      <c r="M69" s="190"/>
      <c r="N69" s="190"/>
      <c r="O69" s="206"/>
      <c r="P69" s="190"/>
      <c r="Q69" s="190"/>
      <c r="R69" s="190"/>
      <c r="S69" s="190"/>
      <c r="T69" s="190"/>
      <c r="U69" s="190"/>
      <c r="V69" s="190"/>
      <c r="AD69" s="206"/>
    </row>
    <row r="70" spans="2:30" x14ac:dyDescent="0.25">
      <c r="B70" s="190"/>
      <c r="C70" s="190"/>
      <c r="D70" s="190"/>
      <c r="E70" s="190"/>
      <c r="F70" s="190"/>
      <c r="G70" s="190"/>
      <c r="H70" s="190"/>
      <c r="I70" s="190"/>
      <c r="J70" s="190"/>
      <c r="K70" s="190"/>
      <c r="L70" s="190"/>
      <c r="M70" s="190"/>
      <c r="N70" s="190"/>
      <c r="O70" s="206"/>
      <c r="P70" s="190"/>
      <c r="Q70" s="190"/>
      <c r="R70" s="190"/>
      <c r="S70" s="190"/>
      <c r="T70" s="190"/>
      <c r="U70" s="190"/>
      <c r="V70" s="190"/>
      <c r="AD70" s="206"/>
    </row>
    <row r="71" spans="2:30" x14ac:dyDescent="0.25">
      <c r="B71" s="190"/>
      <c r="C71" s="190"/>
      <c r="D71" s="190"/>
      <c r="E71" s="190"/>
      <c r="F71" s="190"/>
      <c r="G71" s="190"/>
      <c r="H71" s="190"/>
      <c r="I71" s="190"/>
      <c r="J71" s="190"/>
      <c r="K71" s="190"/>
      <c r="L71" s="190"/>
      <c r="M71" s="190"/>
      <c r="N71" s="190"/>
      <c r="O71" s="206"/>
      <c r="P71" s="190"/>
      <c r="Q71" s="190"/>
      <c r="R71" s="190"/>
      <c r="S71" s="190"/>
      <c r="T71" s="190"/>
      <c r="U71" s="190"/>
      <c r="V71" s="190"/>
      <c r="AD71" s="206"/>
    </row>
    <row r="72" spans="2:30" x14ac:dyDescent="0.25">
      <c r="B72" s="190"/>
      <c r="C72" s="190"/>
      <c r="D72" s="190"/>
      <c r="E72" s="190"/>
      <c r="F72" s="190"/>
      <c r="G72" s="190"/>
      <c r="H72" s="190"/>
      <c r="I72" s="190"/>
      <c r="J72" s="190"/>
      <c r="K72" s="190"/>
      <c r="L72" s="190"/>
      <c r="M72" s="190"/>
      <c r="N72" s="190"/>
      <c r="O72" s="206"/>
      <c r="P72" s="190"/>
      <c r="Q72" s="190"/>
      <c r="R72" s="190"/>
      <c r="S72" s="190"/>
      <c r="T72" s="190"/>
      <c r="U72" s="190"/>
      <c r="V72" s="190"/>
      <c r="AD72" s="206"/>
    </row>
    <row r="73" spans="2:30" x14ac:dyDescent="0.25">
      <c r="B73" s="190"/>
      <c r="C73" s="190"/>
      <c r="D73" s="190"/>
      <c r="E73" s="190"/>
      <c r="F73" s="190"/>
      <c r="G73" s="190"/>
      <c r="H73" s="190"/>
      <c r="I73" s="190"/>
      <c r="J73" s="190"/>
      <c r="K73" s="190"/>
      <c r="L73" s="190"/>
      <c r="M73" s="190"/>
      <c r="N73" s="190"/>
      <c r="O73" s="206"/>
      <c r="P73" s="190"/>
      <c r="Q73" s="190"/>
      <c r="R73" s="190"/>
      <c r="S73" s="190"/>
      <c r="T73" s="190"/>
      <c r="U73" s="190"/>
      <c r="V73" s="190"/>
      <c r="AD73" s="206"/>
    </row>
    <row r="74" spans="2:30" x14ac:dyDescent="0.25">
      <c r="B74" s="190"/>
      <c r="C74" s="190"/>
      <c r="D74" s="190"/>
      <c r="E74" s="190"/>
      <c r="F74" s="190"/>
      <c r="G74" s="190"/>
      <c r="H74" s="190"/>
      <c r="I74" s="190"/>
      <c r="J74" s="190"/>
      <c r="K74" s="190"/>
      <c r="L74" s="190"/>
      <c r="M74" s="190"/>
      <c r="N74" s="190"/>
      <c r="O74" s="206"/>
      <c r="P74" s="190"/>
      <c r="Q74" s="190"/>
      <c r="R74" s="190"/>
      <c r="S74" s="190"/>
      <c r="T74" s="190"/>
      <c r="U74" s="190"/>
      <c r="V74" s="190"/>
      <c r="AD74" s="206"/>
    </row>
    <row r="75" spans="2:30" x14ac:dyDescent="0.25">
      <c r="B75" s="190"/>
      <c r="C75" s="190"/>
      <c r="D75" s="190"/>
      <c r="E75" s="190"/>
      <c r="F75" s="190"/>
      <c r="G75" s="190"/>
      <c r="H75" s="190"/>
      <c r="I75" s="190"/>
      <c r="J75" s="190"/>
      <c r="K75" s="190"/>
      <c r="L75" s="190"/>
      <c r="M75" s="190"/>
      <c r="N75" s="190"/>
      <c r="O75" s="206"/>
      <c r="P75" s="190"/>
      <c r="Q75" s="190"/>
      <c r="R75" s="190"/>
      <c r="S75" s="190"/>
      <c r="T75" s="190"/>
      <c r="U75" s="190"/>
      <c r="V75" s="190"/>
      <c r="AD75" s="206"/>
    </row>
    <row r="76" spans="2:30" x14ac:dyDescent="0.25">
      <c r="B76" s="190"/>
      <c r="C76" s="190"/>
      <c r="D76" s="190"/>
      <c r="E76" s="190"/>
      <c r="F76" s="190"/>
      <c r="G76" s="190"/>
      <c r="H76" s="190"/>
      <c r="I76" s="190"/>
      <c r="J76" s="190"/>
      <c r="K76" s="190"/>
      <c r="L76" s="190"/>
      <c r="M76" s="190"/>
      <c r="N76" s="190"/>
      <c r="O76" s="206"/>
      <c r="P76" s="190"/>
      <c r="Q76" s="190"/>
      <c r="R76" s="190"/>
      <c r="S76" s="190"/>
      <c r="T76" s="190"/>
      <c r="U76" s="190"/>
      <c r="V76" s="190"/>
      <c r="AD76" s="206"/>
    </row>
    <row r="77" spans="2:30" x14ac:dyDescent="0.25">
      <c r="B77" s="190"/>
      <c r="C77" s="190"/>
      <c r="D77" s="190"/>
      <c r="E77" s="190"/>
      <c r="F77" s="190"/>
      <c r="G77" s="190"/>
      <c r="H77" s="190"/>
      <c r="I77" s="190"/>
      <c r="J77" s="190"/>
      <c r="K77" s="190"/>
      <c r="L77" s="190"/>
      <c r="M77" s="190"/>
      <c r="N77" s="190"/>
      <c r="O77" s="206"/>
      <c r="P77" s="190"/>
      <c r="Q77" s="190"/>
      <c r="R77" s="190"/>
      <c r="S77" s="190"/>
      <c r="T77" s="190"/>
      <c r="U77" s="190"/>
      <c r="V77" s="190"/>
      <c r="AD77" s="206"/>
    </row>
    <row r="78" spans="2:30" x14ac:dyDescent="0.25">
      <c r="B78" s="190"/>
      <c r="C78" s="190"/>
      <c r="D78" s="190"/>
      <c r="E78" s="190"/>
      <c r="F78" s="190"/>
      <c r="G78" s="190"/>
      <c r="H78" s="190"/>
      <c r="I78" s="190"/>
      <c r="J78" s="190"/>
      <c r="K78" s="190"/>
      <c r="L78" s="190"/>
      <c r="M78" s="190"/>
      <c r="N78" s="190"/>
      <c r="O78" s="206"/>
      <c r="P78" s="190"/>
      <c r="Q78" s="190"/>
      <c r="R78" s="190"/>
      <c r="S78" s="190"/>
      <c r="T78" s="190"/>
      <c r="U78" s="190"/>
      <c r="V78" s="190"/>
      <c r="AD78" s="206"/>
    </row>
    <row r="79" spans="2:30" x14ac:dyDescent="0.25">
      <c r="B79" s="190"/>
      <c r="C79" s="190"/>
      <c r="D79" s="190"/>
      <c r="E79" s="190"/>
      <c r="F79" s="190"/>
      <c r="G79" s="190"/>
      <c r="H79" s="190"/>
      <c r="I79" s="190"/>
      <c r="J79" s="190"/>
      <c r="K79" s="190"/>
      <c r="L79" s="190"/>
      <c r="M79" s="190"/>
      <c r="N79" s="190"/>
      <c r="O79" s="206"/>
      <c r="P79" s="190"/>
      <c r="Q79" s="190"/>
      <c r="R79" s="190"/>
      <c r="S79" s="190"/>
      <c r="T79" s="190"/>
      <c r="U79" s="190"/>
      <c r="V79" s="190"/>
      <c r="AD79" s="206"/>
    </row>
    <row r="80" spans="2:30" x14ac:dyDescent="0.25">
      <c r="B80" s="190"/>
      <c r="C80" s="190"/>
      <c r="D80" s="190"/>
      <c r="E80" s="190"/>
      <c r="F80" s="190"/>
      <c r="G80" s="190"/>
      <c r="H80" s="190"/>
      <c r="I80" s="190"/>
      <c r="J80" s="190"/>
      <c r="K80" s="190"/>
      <c r="L80" s="190"/>
      <c r="M80" s="190"/>
      <c r="N80" s="190"/>
      <c r="O80" s="206"/>
      <c r="P80" s="190"/>
      <c r="Q80" s="190"/>
      <c r="R80" s="190"/>
      <c r="S80" s="190"/>
      <c r="T80" s="190"/>
      <c r="U80" s="190"/>
      <c r="V80" s="190"/>
      <c r="AD80" s="206"/>
    </row>
    <row r="81" spans="2:30" x14ac:dyDescent="0.25">
      <c r="B81" s="190"/>
      <c r="C81" s="190"/>
      <c r="D81" s="190"/>
      <c r="E81" s="190"/>
      <c r="F81" s="190"/>
      <c r="G81" s="190"/>
      <c r="H81" s="190"/>
      <c r="I81" s="190"/>
      <c r="J81" s="190"/>
      <c r="K81" s="190"/>
      <c r="L81" s="190"/>
      <c r="M81" s="190"/>
      <c r="N81" s="190"/>
      <c r="O81" s="206"/>
      <c r="P81" s="190"/>
      <c r="Q81" s="190"/>
      <c r="R81" s="190"/>
      <c r="S81" s="190"/>
      <c r="T81" s="190"/>
      <c r="U81" s="190"/>
      <c r="V81" s="190"/>
      <c r="AD81" s="206"/>
    </row>
    <row r="82" spans="2:30" x14ac:dyDescent="0.25">
      <c r="B82" s="190"/>
      <c r="C82" s="190"/>
      <c r="D82" s="190"/>
      <c r="E82" s="190"/>
      <c r="F82" s="190"/>
      <c r="G82" s="190"/>
      <c r="H82" s="190"/>
      <c r="I82" s="190"/>
      <c r="J82" s="190"/>
      <c r="K82" s="190"/>
      <c r="L82" s="190"/>
      <c r="M82" s="190"/>
      <c r="N82" s="190"/>
      <c r="O82" s="206"/>
      <c r="P82" s="190"/>
      <c r="Q82" s="190"/>
      <c r="R82" s="190"/>
      <c r="S82" s="190"/>
      <c r="T82" s="190"/>
      <c r="U82" s="190"/>
      <c r="V82" s="190"/>
      <c r="AD82" s="206"/>
    </row>
    <row r="83" spans="2:30" x14ac:dyDescent="0.25">
      <c r="B83" s="190"/>
      <c r="C83" s="190"/>
      <c r="D83" s="190"/>
      <c r="E83" s="190"/>
      <c r="F83" s="190"/>
      <c r="G83" s="190"/>
      <c r="H83" s="190"/>
      <c r="I83" s="190"/>
      <c r="J83" s="190"/>
      <c r="K83" s="190"/>
      <c r="L83" s="190"/>
      <c r="M83" s="190"/>
      <c r="N83" s="190"/>
      <c r="O83" s="206"/>
      <c r="P83" s="190"/>
      <c r="Q83" s="190"/>
      <c r="R83" s="190"/>
      <c r="S83" s="190"/>
      <c r="T83" s="190"/>
      <c r="U83" s="190"/>
      <c r="V83" s="190"/>
      <c r="AD83" s="206"/>
    </row>
    <row r="84" spans="2:30" x14ac:dyDescent="0.25">
      <c r="B84" s="190"/>
      <c r="C84" s="190"/>
      <c r="D84" s="190"/>
      <c r="E84" s="190"/>
      <c r="F84" s="190"/>
      <c r="G84" s="190"/>
      <c r="H84" s="190"/>
      <c r="I84" s="190"/>
      <c r="J84" s="190"/>
      <c r="K84" s="190"/>
      <c r="L84" s="190"/>
      <c r="M84" s="190"/>
      <c r="N84" s="190"/>
      <c r="O84" s="206"/>
      <c r="P84" s="190"/>
      <c r="Q84" s="190"/>
      <c r="R84" s="190"/>
      <c r="S84" s="190"/>
      <c r="T84" s="190"/>
      <c r="U84" s="190"/>
      <c r="V84" s="190"/>
      <c r="AD84" s="206"/>
    </row>
    <row r="85" spans="2:30" x14ac:dyDescent="0.25">
      <c r="B85" s="190"/>
      <c r="C85" s="190"/>
      <c r="D85" s="190"/>
      <c r="E85" s="190"/>
      <c r="F85" s="190"/>
      <c r="G85" s="190"/>
      <c r="H85" s="190"/>
      <c r="I85" s="190"/>
      <c r="J85" s="190"/>
      <c r="K85" s="190"/>
      <c r="L85" s="190"/>
      <c r="M85" s="190"/>
      <c r="N85" s="190"/>
      <c r="O85" s="206"/>
      <c r="P85" s="190"/>
      <c r="Q85" s="190"/>
      <c r="R85" s="190"/>
      <c r="S85" s="190"/>
      <c r="T85" s="190"/>
      <c r="U85" s="190"/>
      <c r="V85" s="190"/>
      <c r="AD85" s="206"/>
    </row>
    <row r="86" spans="2:30" x14ac:dyDescent="0.25">
      <c r="B86" s="190"/>
      <c r="C86" s="190"/>
      <c r="D86" s="190"/>
      <c r="E86" s="190"/>
      <c r="F86" s="190"/>
      <c r="G86" s="190"/>
      <c r="H86" s="190"/>
      <c r="I86" s="190"/>
      <c r="J86" s="190"/>
      <c r="K86" s="190"/>
      <c r="L86" s="190"/>
      <c r="M86" s="190"/>
      <c r="N86" s="190"/>
      <c r="O86" s="206"/>
      <c r="P86" s="190"/>
      <c r="Q86" s="190"/>
      <c r="R86" s="190"/>
      <c r="S86" s="190"/>
      <c r="T86" s="190"/>
      <c r="U86" s="190"/>
      <c r="V86" s="190"/>
      <c r="AD86" s="206"/>
    </row>
    <row r="87" spans="2:30" x14ac:dyDescent="0.25">
      <c r="B87" s="190"/>
      <c r="C87" s="190"/>
      <c r="D87" s="190"/>
      <c r="E87" s="190"/>
      <c r="F87" s="190"/>
      <c r="G87" s="190"/>
      <c r="H87" s="190"/>
      <c r="I87" s="190"/>
      <c r="J87" s="190"/>
      <c r="K87" s="190"/>
      <c r="L87" s="190"/>
      <c r="M87" s="190"/>
      <c r="N87" s="190"/>
      <c r="O87" s="206"/>
      <c r="P87" s="190"/>
      <c r="Q87" s="190"/>
      <c r="R87" s="190"/>
      <c r="S87" s="190"/>
      <c r="T87" s="190"/>
      <c r="U87" s="190"/>
      <c r="V87" s="190"/>
      <c r="AD87" s="206"/>
    </row>
    <row r="88" spans="2:30" x14ac:dyDescent="0.25">
      <c r="B88" s="190"/>
      <c r="C88" s="190"/>
      <c r="D88" s="190"/>
      <c r="E88" s="190"/>
      <c r="F88" s="190"/>
      <c r="G88" s="190"/>
      <c r="H88" s="190"/>
      <c r="I88" s="190"/>
      <c r="J88" s="190"/>
      <c r="K88" s="190"/>
      <c r="L88" s="190"/>
      <c r="M88" s="190"/>
      <c r="N88" s="190"/>
      <c r="O88" s="206"/>
      <c r="P88" s="190"/>
      <c r="Q88" s="190"/>
      <c r="R88" s="190"/>
      <c r="S88" s="190"/>
      <c r="T88" s="190"/>
      <c r="U88" s="190"/>
      <c r="V88" s="190"/>
      <c r="AD88" s="206"/>
    </row>
    <row r="89" spans="2:30" x14ac:dyDescent="0.25">
      <c r="B89" s="190"/>
      <c r="C89" s="190"/>
      <c r="D89" s="190"/>
      <c r="E89" s="190"/>
      <c r="F89" s="190"/>
      <c r="G89" s="190"/>
      <c r="H89" s="190"/>
      <c r="I89" s="190"/>
      <c r="J89" s="190"/>
      <c r="K89" s="190"/>
      <c r="L89" s="190"/>
      <c r="M89" s="190"/>
      <c r="N89" s="190"/>
      <c r="O89" s="206"/>
      <c r="P89" s="190"/>
      <c r="Q89" s="190"/>
      <c r="R89" s="190"/>
      <c r="S89" s="190"/>
      <c r="T89" s="190"/>
      <c r="U89" s="190"/>
      <c r="V89" s="190"/>
      <c r="AD89" s="206"/>
    </row>
    <row r="90" spans="2:30" x14ac:dyDescent="0.25">
      <c r="B90" s="190"/>
      <c r="C90" s="190"/>
      <c r="D90" s="190"/>
      <c r="E90" s="190"/>
      <c r="F90" s="190"/>
      <c r="G90" s="190"/>
      <c r="H90" s="190"/>
      <c r="I90" s="190"/>
      <c r="J90" s="190"/>
      <c r="K90" s="190"/>
      <c r="L90" s="190"/>
      <c r="M90" s="190"/>
      <c r="N90" s="190"/>
      <c r="O90" s="206"/>
      <c r="P90" s="190"/>
      <c r="Q90" s="190"/>
      <c r="R90" s="190"/>
      <c r="S90" s="190"/>
      <c r="T90" s="190"/>
      <c r="U90" s="190"/>
      <c r="V90" s="190"/>
      <c r="AD90" s="206"/>
    </row>
    <row r="91" spans="2:30" x14ac:dyDescent="0.25">
      <c r="B91" s="190"/>
      <c r="C91" s="190"/>
      <c r="D91" s="190"/>
      <c r="E91" s="190"/>
      <c r="F91" s="190"/>
      <c r="G91" s="190"/>
      <c r="H91" s="190"/>
      <c r="I91" s="190"/>
      <c r="J91" s="190"/>
      <c r="K91" s="190"/>
      <c r="L91" s="190"/>
      <c r="M91" s="190"/>
      <c r="N91" s="190"/>
      <c r="O91" s="206"/>
      <c r="P91" s="190"/>
      <c r="Q91" s="190"/>
      <c r="R91" s="190"/>
      <c r="S91" s="190"/>
      <c r="T91" s="190"/>
      <c r="U91" s="190"/>
      <c r="V91" s="190"/>
      <c r="AD91" s="206"/>
    </row>
    <row r="92" spans="2:30" x14ac:dyDescent="0.25">
      <c r="B92" s="190"/>
      <c r="C92" s="190"/>
      <c r="D92" s="190"/>
      <c r="E92" s="190"/>
      <c r="F92" s="190"/>
      <c r="G92" s="190"/>
      <c r="H92" s="190"/>
      <c r="I92" s="190"/>
      <c r="J92" s="190"/>
      <c r="K92" s="190"/>
      <c r="L92" s="190"/>
      <c r="M92" s="190"/>
      <c r="N92" s="190"/>
      <c r="O92" s="206"/>
      <c r="P92" s="190"/>
      <c r="Q92" s="190"/>
      <c r="R92" s="190"/>
      <c r="S92" s="190"/>
      <c r="T92" s="190"/>
      <c r="U92" s="190"/>
      <c r="V92" s="190"/>
      <c r="AD92" s="206"/>
    </row>
    <row r="93" spans="2:30" x14ac:dyDescent="0.25">
      <c r="B93" s="190"/>
      <c r="C93" s="190"/>
      <c r="D93" s="190"/>
      <c r="E93" s="190"/>
      <c r="F93" s="190"/>
      <c r="G93" s="190"/>
      <c r="H93" s="190"/>
      <c r="I93" s="190"/>
      <c r="J93" s="190"/>
      <c r="K93" s="190"/>
      <c r="L93" s="190"/>
      <c r="M93" s="190"/>
      <c r="N93" s="190"/>
      <c r="O93" s="206"/>
      <c r="P93" s="190"/>
      <c r="Q93" s="190"/>
      <c r="R93" s="190"/>
      <c r="S93" s="190"/>
      <c r="T93" s="190"/>
      <c r="U93" s="190"/>
      <c r="V93" s="190"/>
      <c r="AD93" s="206"/>
    </row>
    <row r="94" spans="2:30" x14ac:dyDescent="0.25">
      <c r="B94" s="190"/>
      <c r="C94" s="190"/>
      <c r="D94" s="190"/>
      <c r="E94" s="190"/>
      <c r="F94" s="190"/>
      <c r="G94" s="190"/>
      <c r="H94" s="190"/>
      <c r="I94" s="190"/>
      <c r="J94" s="190"/>
      <c r="K94" s="190"/>
      <c r="L94" s="190"/>
      <c r="M94" s="190"/>
      <c r="N94" s="190"/>
      <c r="O94" s="206"/>
      <c r="P94" s="190"/>
      <c r="Q94" s="190"/>
      <c r="R94" s="190"/>
      <c r="S94" s="190"/>
      <c r="T94" s="190"/>
      <c r="U94" s="190"/>
      <c r="V94" s="190"/>
      <c r="AD94" s="206"/>
    </row>
    <row r="95" spans="2:30" x14ac:dyDescent="0.25">
      <c r="B95" s="190"/>
      <c r="C95" s="190"/>
      <c r="D95" s="190"/>
      <c r="E95" s="190"/>
      <c r="F95" s="190"/>
      <c r="G95" s="190"/>
      <c r="H95" s="190"/>
      <c r="I95" s="190"/>
      <c r="J95" s="190"/>
      <c r="K95" s="190"/>
      <c r="L95" s="190"/>
      <c r="M95" s="190"/>
      <c r="N95" s="190"/>
      <c r="O95" s="206"/>
      <c r="P95" s="190"/>
      <c r="Q95" s="190"/>
      <c r="R95" s="190"/>
      <c r="S95" s="190"/>
      <c r="T95" s="190"/>
      <c r="U95" s="190"/>
      <c r="V95" s="190"/>
      <c r="AD95" s="206"/>
    </row>
    <row r="96" spans="2:30" x14ac:dyDescent="0.25">
      <c r="B96" s="190"/>
      <c r="C96" s="190"/>
      <c r="D96" s="190"/>
      <c r="E96" s="190"/>
      <c r="F96" s="190"/>
      <c r="G96" s="190"/>
      <c r="H96" s="190"/>
      <c r="I96" s="190"/>
      <c r="J96" s="190"/>
      <c r="K96" s="190"/>
      <c r="L96" s="190"/>
      <c r="M96" s="190"/>
      <c r="N96" s="190"/>
      <c r="O96" s="206"/>
      <c r="P96" s="190"/>
      <c r="Q96" s="190"/>
      <c r="R96" s="190"/>
      <c r="S96" s="190"/>
      <c r="T96" s="190"/>
      <c r="U96" s="190"/>
      <c r="V96" s="190"/>
      <c r="AD96" s="206"/>
    </row>
    <row r="97" spans="2:30" x14ac:dyDescent="0.25">
      <c r="B97" s="190"/>
      <c r="C97" s="190"/>
      <c r="D97" s="190"/>
      <c r="E97" s="190"/>
      <c r="F97" s="190"/>
      <c r="G97" s="190"/>
      <c r="H97" s="190"/>
      <c r="I97" s="190"/>
      <c r="J97" s="190"/>
      <c r="K97" s="190"/>
      <c r="L97" s="190"/>
      <c r="M97" s="190"/>
      <c r="N97" s="190"/>
      <c r="O97" s="206"/>
      <c r="P97" s="190"/>
      <c r="Q97" s="190"/>
      <c r="R97" s="190"/>
      <c r="S97" s="190"/>
      <c r="T97" s="190"/>
      <c r="U97" s="190"/>
      <c r="V97" s="190"/>
      <c r="AD97" s="206"/>
    </row>
    <row r="98" spans="2:30" x14ac:dyDescent="0.25">
      <c r="B98" s="190"/>
      <c r="C98" s="190"/>
      <c r="D98" s="190"/>
      <c r="E98" s="190"/>
      <c r="F98" s="190"/>
      <c r="G98" s="190"/>
      <c r="H98" s="190"/>
      <c r="I98" s="190"/>
      <c r="J98" s="190"/>
      <c r="K98" s="190"/>
      <c r="L98" s="190"/>
      <c r="M98" s="190"/>
      <c r="N98" s="190"/>
      <c r="O98" s="206"/>
      <c r="P98" s="190"/>
      <c r="Q98" s="190"/>
      <c r="R98" s="190"/>
      <c r="S98" s="190"/>
      <c r="T98" s="190"/>
      <c r="U98" s="190"/>
      <c r="V98" s="190"/>
      <c r="AD98" s="206"/>
    </row>
    <row r="99" spans="2:30" x14ac:dyDescent="0.25">
      <c r="B99" s="190"/>
      <c r="C99" s="190"/>
      <c r="D99" s="190"/>
      <c r="E99" s="190"/>
      <c r="F99" s="190"/>
      <c r="G99" s="190"/>
      <c r="H99" s="190"/>
      <c r="I99" s="190"/>
      <c r="J99" s="190"/>
      <c r="K99" s="190"/>
      <c r="L99" s="190"/>
      <c r="M99" s="190"/>
      <c r="N99" s="190"/>
      <c r="O99" s="206"/>
      <c r="P99" s="190"/>
      <c r="Q99" s="190"/>
      <c r="R99" s="190"/>
      <c r="S99" s="190"/>
      <c r="T99" s="190"/>
      <c r="U99" s="190"/>
      <c r="V99" s="190"/>
      <c r="AD99" s="206"/>
    </row>
    <row r="100" spans="2:30" x14ac:dyDescent="0.25">
      <c r="B100" s="190"/>
      <c r="C100" s="190"/>
      <c r="D100" s="190"/>
      <c r="E100" s="190"/>
      <c r="F100" s="190"/>
      <c r="G100" s="190"/>
      <c r="H100" s="190"/>
      <c r="I100" s="190"/>
      <c r="J100" s="190"/>
      <c r="K100" s="190"/>
      <c r="L100" s="190"/>
      <c r="M100" s="190"/>
      <c r="N100" s="190"/>
      <c r="O100" s="206"/>
      <c r="P100" s="190"/>
      <c r="Q100" s="190"/>
      <c r="R100" s="190"/>
      <c r="S100" s="190"/>
      <c r="T100" s="190"/>
      <c r="U100" s="190"/>
      <c r="V100" s="190"/>
      <c r="AD100" s="206"/>
    </row>
    <row r="101" spans="2:30" x14ac:dyDescent="0.25">
      <c r="B101" s="190"/>
      <c r="C101" s="190"/>
      <c r="D101" s="190"/>
      <c r="E101" s="190"/>
      <c r="F101" s="190"/>
      <c r="G101" s="190"/>
      <c r="H101" s="190"/>
      <c r="I101" s="190"/>
      <c r="J101" s="190"/>
      <c r="K101" s="190"/>
      <c r="L101" s="190"/>
      <c r="M101" s="190"/>
      <c r="N101" s="190"/>
      <c r="O101" s="206"/>
      <c r="P101" s="190"/>
      <c r="Q101" s="190"/>
      <c r="R101" s="190"/>
      <c r="S101" s="190"/>
      <c r="T101" s="190"/>
      <c r="U101" s="190"/>
      <c r="V101" s="190"/>
      <c r="AD101" s="206"/>
    </row>
    <row r="102" spans="2:30" x14ac:dyDescent="0.25">
      <c r="B102" s="190"/>
      <c r="C102" s="190"/>
      <c r="D102" s="190"/>
      <c r="E102" s="190"/>
      <c r="F102" s="190"/>
      <c r="G102" s="190"/>
      <c r="H102" s="190"/>
      <c r="I102" s="190"/>
      <c r="J102" s="190"/>
      <c r="K102" s="190"/>
      <c r="L102" s="190"/>
      <c r="M102" s="190"/>
      <c r="N102" s="190"/>
      <c r="O102" s="206"/>
      <c r="P102" s="190"/>
      <c r="Q102" s="190"/>
      <c r="R102" s="190"/>
      <c r="S102" s="190"/>
      <c r="T102" s="190"/>
      <c r="U102" s="190"/>
      <c r="V102" s="190"/>
      <c r="AD102" s="206"/>
    </row>
    <row r="103" spans="2:30" x14ac:dyDescent="0.25">
      <c r="B103" s="190"/>
      <c r="C103" s="190"/>
      <c r="D103" s="190"/>
      <c r="E103" s="190"/>
      <c r="F103" s="190"/>
      <c r="G103" s="190"/>
      <c r="H103" s="190"/>
      <c r="I103" s="190"/>
      <c r="J103" s="190"/>
      <c r="K103" s="190"/>
      <c r="L103" s="190"/>
      <c r="M103" s="190"/>
      <c r="N103" s="190"/>
      <c r="O103" s="206"/>
      <c r="P103" s="190"/>
      <c r="Q103" s="190"/>
      <c r="R103" s="190"/>
      <c r="S103" s="190"/>
      <c r="T103" s="190"/>
      <c r="U103" s="190"/>
      <c r="V103" s="190"/>
      <c r="AD103" s="206"/>
    </row>
    <row r="104" spans="2:30" x14ac:dyDescent="0.25">
      <c r="B104" s="190"/>
      <c r="C104" s="190"/>
      <c r="D104" s="190"/>
      <c r="E104" s="190"/>
      <c r="F104" s="190"/>
      <c r="G104" s="190"/>
      <c r="H104" s="190"/>
      <c r="I104" s="190"/>
      <c r="J104" s="190"/>
      <c r="K104" s="190"/>
      <c r="L104" s="190"/>
      <c r="M104" s="190"/>
      <c r="N104" s="190"/>
      <c r="O104" s="206"/>
      <c r="P104" s="190"/>
      <c r="Q104" s="190"/>
      <c r="R104" s="190"/>
      <c r="S104" s="190"/>
      <c r="T104" s="190"/>
      <c r="U104" s="190"/>
      <c r="V104" s="190"/>
      <c r="AD104" s="206"/>
    </row>
    <row r="105" spans="2:30" x14ac:dyDescent="0.25">
      <c r="B105" s="190"/>
      <c r="C105" s="190"/>
      <c r="D105" s="190"/>
      <c r="E105" s="190"/>
      <c r="F105" s="190"/>
      <c r="G105" s="190"/>
      <c r="H105" s="190"/>
      <c r="I105" s="190"/>
      <c r="J105" s="190"/>
      <c r="K105" s="190"/>
      <c r="L105" s="190"/>
      <c r="M105" s="190"/>
      <c r="N105" s="190"/>
      <c r="O105" s="206"/>
      <c r="P105" s="190"/>
      <c r="Q105" s="190"/>
      <c r="R105" s="190"/>
      <c r="S105" s="190"/>
      <c r="T105" s="190"/>
      <c r="U105" s="190"/>
      <c r="V105" s="190"/>
      <c r="AD105" s="206"/>
    </row>
    <row r="106" spans="2:30" x14ac:dyDescent="0.25">
      <c r="B106" s="190"/>
      <c r="C106" s="190"/>
      <c r="D106" s="190"/>
      <c r="E106" s="190"/>
      <c r="F106" s="190"/>
      <c r="G106" s="190"/>
      <c r="H106" s="190"/>
      <c r="I106" s="190"/>
      <c r="J106" s="190"/>
      <c r="K106" s="190"/>
      <c r="L106" s="190"/>
      <c r="M106" s="190"/>
      <c r="N106" s="190"/>
      <c r="O106" s="206"/>
      <c r="P106" s="190"/>
      <c r="Q106" s="190"/>
      <c r="R106" s="190"/>
      <c r="S106" s="190"/>
      <c r="T106" s="190"/>
      <c r="U106" s="190"/>
      <c r="V106" s="190"/>
      <c r="AD106" s="206"/>
    </row>
    <row r="107" spans="2:30" x14ac:dyDescent="0.25">
      <c r="B107" s="190"/>
      <c r="C107" s="190"/>
      <c r="D107" s="190"/>
      <c r="E107" s="190"/>
      <c r="F107" s="190"/>
      <c r="G107" s="190"/>
      <c r="H107" s="190"/>
      <c r="I107" s="190"/>
      <c r="J107" s="190"/>
      <c r="K107" s="190"/>
      <c r="L107" s="190"/>
      <c r="M107" s="190"/>
      <c r="N107" s="190"/>
      <c r="O107" s="206"/>
      <c r="P107" s="190"/>
      <c r="Q107" s="190"/>
      <c r="R107" s="190"/>
      <c r="S107" s="190"/>
      <c r="T107" s="190"/>
      <c r="U107" s="190"/>
      <c r="V107" s="190"/>
      <c r="AD107" s="206"/>
    </row>
    <row r="108" spans="2:30" x14ac:dyDescent="0.25">
      <c r="B108" s="190"/>
      <c r="C108" s="190"/>
      <c r="D108" s="190"/>
      <c r="E108" s="190"/>
      <c r="F108" s="190"/>
      <c r="G108" s="190"/>
      <c r="H108" s="190"/>
      <c r="I108" s="190"/>
      <c r="J108" s="190"/>
      <c r="K108" s="190"/>
      <c r="L108" s="190"/>
      <c r="M108" s="190"/>
      <c r="N108" s="190"/>
      <c r="O108" s="206"/>
      <c r="P108" s="190"/>
      <c r="Q108" s="190"/>
      <c r="R108" s="190"/>
      <c r="S108" s="190"/>
      <c r="T108" s="190"/>
      <c r="U108" s="190"/>
      <c r="V108" s="190"/>
      <c r="AD108" s="206"/>
    </row>
    <row r="109" spans="2:30" x14ac:dyDescent="0.25">
      <c r="B109" s="190"/>
      <c r="C109" s="190"/>
      <c r="D109" s="190"/>
      <c r="E109" s="190"/>
      <c r="F109" s="190"/>
      <c r="G109" s="190"/>
      <c r="H109" s="190"/>
      <c r="I109" s="190"/>
      <c r="J109" s="190"/>
      <c r="K109" s="190"/>
      <c r="L109" s="190"/>
      <c r="M109" s="190"/>
      <c r="N109" s="190"/>
      <c r="O109" s="206"/>
      <c r="P109" s="190"/>
      <c r="Q109" s="190"/>
      <c r="R109" s="190"/>
      <c r="S109" s="190"/>
      <c r="T109" s="190"/>
      <c r="U109" s="190"/>
      <c r="V109" s="190"/>
      <c r="AD109" s="206"/>
    </row>
    <row r="110" spans="2:30" x14ac:dyDescent="0.25">
      <c r="B110" s="190"/>
      <c r="C110" s="190"/>
      <c r="D110" s="190"/>
      <c r="E110" s="190"/>
      <c r="F110" s="190"/>
      <c r="G110" s="190"/>
      <c r="H110" s="190"/>
      <c r="I110" s="190"/>
      <c r="J110" s="190"/>
      <c r="K110" s="190"/>
      <c r="L110" s="190"/>
      <c r="M110" s="190"/>
      <c r="N110" s="190"/>
      <c r="O110" s="206"/>
      <c r="P110" s="190"/>
      <c r="Q110" s="190"/>
      <c r="R110" s="190"/>
      <c r="S110" s="190"/>
      <c r="T110" s="190"/>
      <c r="U110" s="190"/>
      <c r="V110" s="190"/>
      <c r="AD110" s="206"/>
    </row>
    <row r="111" spans="2:30" x14ac:dyDescent="0.25">
      <c r="B111" s="190"/>
      <c r="C111" s="190"/>
      <c r="D111" s="190"/>
      <c r="E111" s="190"/>
      <c r="F111" s="190"/>
      <c r="G111" s="190"/>
      <c r="H111" s="190"/>
      <c r="I111" s="190"/>
      <c r="J111" s="190"/>
      <c r="K111" s="190"/>
      <c r="L111" s="190"/>
      <c r="M111" s="190"/>
      <c r="N111" s="190"/>
      <c r="O111" s="206"/>
      <c r="P111" s="190"/>
      <c r="Q111" s="190"/>
      <c r="R111" s="190"/>
      <c r="S111" s="190"/>
      <c r="T111" s="190"/>
      <c r="U111" s="190"/>
      <c r="V111" s="190"/>
      <c r="AD111" s="206"/>
    </row>
    <row r="112" spans="2:30" x14ac:dyDescent="0.25">
      <c r="B112" s="190"/>
      <c r="C112" s="190"/>
      <c r="D112" s="190"/>
      <c r="E112" s="190"/>
      <c r="F112" s="190"/>
      <c r="G112" s="190"/>
      <c r="H112" s="190"/>
      <c r="I112" s="190"/>
      <c r="J112" s="190"/>
      <c r="K112" s="190"/>
      <c r="L112" s="190"/>
      <c r="M112" s="190"/>
      <c r="N112" s="190"/>
      <c r="O112" s="206"/>
      <c r="P112" s="190"/>
      <c r="Q112" s="190"/>
      <c r="R112" s="190"/>
      <c r="S112" s="190"/>
      <c r="T112" s="190"/>
      <c r="U112" s="190"/>
      <c r="V112" s="190"/>
      <c r="AD112" s="206"/>
    </row>
    <row r="113" spans="2:30" x14ac:dyDescent="0.25">
      <c r="B113" s="190"/>
      <c r="C113" s="190"/>
      <c r="D113" s="190"/>
      <c r="E113" s="190"/>
      <c r="F113" s="190"/>
      <c r="G113" s="190"/>
      <c r="H113" s="190"/>
      <c r="I113" s="190"/>
      <c r="J113" s="190"/>
      <c r="K113" s="190"/>
      <c r="L113" s="190"/>
      <c r="M113" s="190"/>
      <c r="N113" s="190"/>
      <c r="O113" s="206"/>
      <c r="P113" s="190"/>
      <c r="Q113" s="190"/>
      <c r="R113" s="190"/>
      <c r="S113" s="190"/>
      <c r="T113" s="190"/>
      <c r="U113" s="190"/>
      <c r="V113" s="190"/>
      <c r="AD113" s="206"/>
    </row>
    <row r="114" spans="2:30" x14ac:dyDescent="0.25">
      <c r="B114" s="190"/>
      <c r="C114" s="190"/>
      <c r="D114" s="190"/>
      <c r="E114" s="190"/>
      <c r="F114" s="190"/>
      <c r="G114" s="190"/>
      <c r="H114" s="190"/>
      <c r="I114" s="190"/>
      <c r="J114" s="190"/>
      <c r="K114" s="190"/>
      <c r="N114" s="190"/>
      <c r="O114" s="206"/>
      <c r="P114" s="190"/>
      <c r="Q114" s="190"/>
      <c r="R114" s="190"/>
      <c r="S114" s="190"/>
      <c r="T114" s="190"/>
      <c r="U114" s="190"/>
      <c r="V114" s="190"/>
      <c r="AD114" s="206"/>
    </row>
    <row r="115" spans="2:30" x14ac:dyDescent="0.25">
      <c r="I115" s="190"/>
      <c r="J115" s="190"/>
      <c r="K115" s="190"/>
      <c r="N115" s="173"/>
      <c r="O115" s="205"/>
      <c r="P115" s="174"/>
      <c r="AD115" s="205"/>
    </row>
    <row r="116" spans="2:30" x14ac:dyDescent="0.25">
      <c r="I116" s="190"/>
      <c r="J116" s="190"/>
      <c r="K116" s="190"/>
      <c r="N116" s="173"/>
      <c r="O116" s="205"/>
      <c r="P116" s="174"/>
      <c r="AD116" s="173"/>
    </row>
    <row r="117" spans="2:30" x14ac:dyDescent="0.25">
      <c r="I117" s="190"/>
      <c r="J117" s="190"/>
      <c r="K117" s="190"/>
      <c r="N117" s="173"/>
      <c r="O117" s="205"/>
      <c r="P117" s="174"/>
      <c r="AD117" s="173"/>
    </row>
    <row r="118" spans="2:30" x14ac:dyDescent="0.25">
      <c r="I118" s="190"/>
      <c r="J118" s="190"/>
      <c r="K118" s="190"/>
      <c r="N118" s="173"/>
      <c r="O118" s="205"/>
      <c r="P118" s="174"/>
      <c r="AD118" s="173"/>
    </row>
    <row r="119" spans="2:30" x14ac:dyDescent="0.25">
      <c r="N119" s="173"/>
      <c r="O119" s="205"/>
      <c r="P119" s="174"/>
      <c r="AD119" s="173"/>
    </row>
    <row r="120" spans="2:30" x14ac:dyDescent="0.25">
      <c r="N120" s="173"/>
      <c r="O120" s="205"/>
      <c r="P120" s="174"/>
      <c r="AD120" s="173"/>
    </row>
    <row r="121" spans="2:30" x14ac:dyDescent="0.25">
      <c r="N121" s="173"/>
      <c r="O121" s="205"/>
      <c r="P121" s="174"/>
      <c r="AD121" s="173"/>
    </row>
    <row r="122" spans="2:30" x14ac:dyDescent="0.25">
      <c r="N122" s="173"/>
      <c r="O122" s="173"/>
      <c r="P122" s="174"/>
      <c r="AD122" s="173"/>
    </row>
    <row r="123" spans="2:30" x14ac:dyDescent="0.25">
      <c r="N123" s="173"/>
      <c r="O123" s="173"/>
      <c r="P123" s="174"/>
      <c r="AD123" s="173"/>
    </row>
    <row r="124" spans="2:30" x14ac:dyDescent="0.25">
      <c r="N124" s="173"/>
      <c r="O124" s="173"/>
      <c r="P124" s="174"/>
      <c r="AD124" s="173"/>
    </row>
    <row r="125" spans="2:30" x14ac:dyDescent="0.25">
      <c r="N125" s="173"/>
      <c r="O125" s="173"/>
      <c r="P125" s="174"/>
      <c r="AD125" s="173"/>
    </row>
    <row r="126" spans="2:30" x14ac:dyDescent="0.25">
      <c r="N126" s="173"/>
      <c r="O126" s="173"/>
      <c r="P126" s="174"/>
      <c r="AD126" s="173"/>
    </row>
    <row r="127" spans="2:30" x14ac:dyDescent="0.25">
      <c r="N127" s="173"/>
      <c r="O127" s="173"/>
      <c r="P127" s="174"/>
      <c r="AD127" s="173"/>
    </row>
    <row r="128" spans="2:30" x14ac:dyDescent="0.25">
      <c r="N128" s="173"/>
      <c r="O128" s="173"/>
      <c r="P128" s="174"/>
      <c r="AD128" s="173"/>
    </row>
    <row r="129" spans="14:30" x14ac:dyDescent="0.25">
      <c r="N129" s="173"/>
      <c r="O129" s="173"/>
      <c r="P129" s="174"/>
      <c r="AD129" s="173"/>
    </row>
    <row r="130" spans="14:30" x14ac:dyDescent="0.25">
      <c r="N130" s="173"/>
      <c r="O130" s="173"/>
      <c r="P130" s="174"/>
      <c r="AD130" s="173"/>
    </row>
    <row r="131" spans="14:30" x14ac:dyDescent="0.25">
      <c r="N131" s="173"/>
      <c r="O131" s="173"/>
      <c r="P131" s="174"/>
      <c r="AD131" s="173"/>
    </row>
    <row r="132" spans="14:30" x14ac:dyDescent="0.25">
      <c r="N132" s="173"/>
      <c r="O132" s="173"/>
      <c r="P132" s="174"/>
      <c r="AD132" s="173"/>
    </row>
  </sheetData>
  <mergeCells count="19">
    <mergeCell ref="I43:K43"/>
    <mergeCell ref="X43:Z43"/>
    <mergeCell ref="I57:K57"/>
    <mergeCell ref="X57:Z57"/>
    <mergeCell ref="AO5:AP6"/>
    <mergeCell ref="T19:V19"/>
    <mergeCell ref="X19:Y19"/>
    <mergeCell ref="AH5:AI6"/>
    <mergeCell ref="I20:J20"/>
    <mergeCell ref="L19:M19"/>
    <mergeCell ref="L20:M20"/>
    <mergeCell ref="AA19:AB19"/>
    <mergeCell ref="AA20:AB20"/>
    <mergeCell ref="G1:R1"/>
    <mergeCell ref="G2:R2"/>
    <mergeCell ref="B19:C19"/>
    <mergeCell ref="E19:G19"/>
    <mergeCell ref="I19:J19"/>
    <mergeCell ref="Q19:R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Manager Page</vt:lpstr>
      <vt:lpstr>2. Probability Distributions</vt:lpstr>
      <vt:lpstr>3. Model</vt:lpstr>
      <vt:lpstr>4.Simulated data</vt:lpstr>
      <vt:lpstr>5.Simulation-fixed values</vt:lpstr>
      <vt:lpstr>6.  Risk Analysis</vt:lpstr>
      <vt:lpstr>7. Output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Annista</dc:creator>
  <cp:lastModifiedBy>MINH TAM DANG</cp:lastModifiedBy>
  <cp:lastPrinted>2026-05-25T09:17:06Z</cp:lastPrinted>
  <dcterms:created xsi:type="dcterms:W3CDTF">2023-07-26T05:23:41Z</dcterms:created>
  <dcterms:modified xsi:type="dcterms:W3CDTF">2026-05-28T15:29:46Z</dcterms:modified>
</cp:coreProperties>
</file>